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filterPrivacy="1" codeName="ThisWorkbook" defaultThemeVersion="124226"/>
  <xr:revisionPtr revIDLastSave="0" documentId="13_ncr:1_{87DA4AF6-47B0-4B19-B6CE-27C1254F83FA}" xr6:coauthVersionLast="36" xr6:coauthVersionMax="47" xr10:uidLastSave="{00000000-0000-0000-0000-000000000000}"/>
  <bookViews>
    <workbookView xWindow="-28920" yWindow="-120" windowWidth="29040" windowHeight="15840" tabRatio="628" xr2:uid="{00000000-000D-0000-FFFF-FFFF00000000}"/>
  </bookViews>
  <sheets>
    <sheet name="2022" sheetId="9" r:id="rId1"/>
    <sheet name="評価ランク(凡例)" sheetId="2" r:id="rId2"/>
    <sheet name="Sheet1" sheetId="24" r:id="rId3"/>
    <sheet name="2022新規入力_9月30日まで" sheetId="22" r:id="rId4"/>
    <sheet name="2022新規入力_10月31日まで" sheetId="23" r:id="rId5"/>
    <sheet name="追加技術" sheetId="16" state="hidden" r:id="rId6"/>
    <sheet name="情報種別記号" sheetId="19" state="hidden" r:id="rId7"/>
    <sheet name="NETIS登録技術一覧_20211101" sheetId="17" state="hidden" r:id="rId8"/>
    <sheet name="managelist_20211101" sheetId="18" state="hidden" r:id="rId9"/>
    <sheet name="分類(コード表)" sheetId="14" state="hidden" r:id="rId10"/>
    <sheet name="「有用な技術」一覧_20211101" sheetId="20" state="hidden" r:id="rId11"/>
  </sheets>
  <definedNames>
    <definedName name="_xlnm._FilterDatabase" localSheetId="0" hidden="1">'2022'!$A$4:$AN$1557</definedName>
    <definedName name="_xlnm._FilterDatabase" localSheetId="4" hidden="1">'2022新規入力_10月31日まで'!$A$2:$K$133</definedName>
    <definedName name="_xlnm._FilterDatabase" localSheetId="3" hidden="1">'2022新規入力_9月30日まで'!$A$2:$K$133</definedName>
    <definedName name="_xlnm._FilterDatabase" localSheetId="6" hidden="1">情報種別記号!$A$1:$F$1142</definedName>
    <definedName name="_xlnm._FilterDatabase" localSheetId="5" hidden="1">追加技術!$A$1:$I$1142</definedName>
    <definedName name="_xlnm._FilterDatabase" localSheetId="9" hidden="1">'分類(コード表)'!$A$2:$G$590</definedName>
    <definedName name="_xlnm.Print_Area" localSheetId="0">'2022'!$A$1:$AB$1464</definedName>
    <definedName name="_xlnm.Print_Titles" localSheetId="0">'2022'!$1:$4</definedName>
  </definedNames>
  <calcPr calcId="191029"/>
</workbook>
</file>

<file path=xl/calcChain.xml><?xml version="1.0" encoding="utf-8"?>
<calcChain xmlns="http://schemas.openxmlformats.org/spreadsheetml/2006/main">
  <c r="P1" i="9" l="1"/>
  <c r="AG692" i="9"/>
  <c r="AH692" i="9"/>
  <c r="L692" i="9"/>
  <c r="AG763" i="9"/>
  <c r="AH763" i="9"/>
  <c r="L763" i="9"/>
  <c r="AG163" i="9"/>
  <c r="AH163" i="9"/>
  <c r="L163" i="9"/>
  <c r="AG104" i="9"/>
  <c r="AH104" i="9"/>
  <c r="L104" i="9"/>
  <c r="AG961" i="9"/>
  <c r="AH961" i="9"/>
  <c r="L961" i="9"/>
  <c r="AG438" i="9"/>
  <c r="AH438" i="9"/>
  <c r="L438" i="9"/>
  <c r="AG124" i="9"/>
  <c r="AH124" i="9"/>
  <c r="L124" i="9"/>
  <c r="AG656" i="9"/>
  <c r="AH656" i="9"/>
  <c r="L656" i="9"/>
  <c r="AG965" i="9"/>
  <c r="AH965" i="9"/>
  <c r="L965" i="9"/>
  <c r="AG499" i="9"/>
  <c r="AH499" i="9"/>
  <c r="AG53" i="9"/>
  <c r="AH53" i="9"/>
  <c r="L53" i="9"/>
  <c r="AG1034" i="9"/>
  <c r="AH1034" i="9"/>
  <c r="L1034" i="9"/>
  <c r="AG498" i="9"/>
  <c r="AH498" i="9"/>
  <c r="L498" i="9"/>
  <c r="AG1012" i="9"/>
  <c r="AH1012" i="9"/>
  <c r="L1012" i="9"/>
  <c r="AG452" i="9"/>
  <c r="AH452" i="9"/>
  <c r="L452" i="9"/>
  <c r="AG322" i="9"/>
  <c r="AH322" i="9"/>
  <c r="L322" i="9"/>
  <c r="AG972" i="9"/>
  <c r="AH972" i="9"/>
  <c r="L972" i="9"/>
  <c r="AG1042" i="9"/>
  <c r="AH1042" i="9"/>
  <c r="L1042" i="9"/>
  <c r="AG1010" i="9"/>
  <c r="AH1010" i="9"/>
  <c r="L1010" i="9"/>
  <c r="AG949" i="9"/>
  <c r="AH949" i="9"/>
  <c r="L949" i="9"/>
  <c r="AG371" i="9"/>
  <c r="AH371" i="9"/>
  <c r="L371" i="9"/>
  <c r="AG727" i="9"/>
  <c r="AH727" i="9"/>
  <c r="AG655" i="9"/>
  <c r="AH655" i="9"/>
  <c r="AG497" i="9"/>
  <c r="AH497" i="9"/>
  <c r="AG351" i="9"/>
  <c r="AH351" i="9"/>
  <c r="AG101" i="9"/>
  <c r="AG102" i="9"/>
  <c r="AG38" i="9"/>
  <c r="AH38" i="9"/>
  <c r="AH101" i="9"/>
  <c r="AH102" i="9"/>
  <c r="AG836" i="9"/>
  <c r="AH836" i="9"/>
  <c r="AG948" i="9"/>
  <c r="AH948" i="9"/>
  <c r="L948" i="9"/>
  <c r="L38" i="9"/>
  <c r="L351" i="9"/>
  <c r="L102" i="9"/>
  <c r="L836" i="9"/>
  <c r="L727" i="9"/>
  <c r="L101" i="9"/>
  <c r="L497" i="9"/>
  <c r="L655" i="9"/>
  <c r="AH854" i="9"/>
  <c r="AG854" i="9"/>
  <c r="L854" i="9"/>
  <c r="K4" i="23" l="1"/>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J4" i="23"/>
  <c r="J5" i="23"/>
  <c r="J6" i="23"/>
  <c r="J7" i="23"/>
  <c r="J8" i="23"/>
  <c r="J9" i="23"/>
  <c r="J10" i="23"/>
  <c r="J11" i="23"/>
  <c r="J12" i="23"/>
  <c r="J13" i="23"/>
  <c r="J14" i="23"/>
  <c r="J15" i="23"/>
  <c r="J16" i="23"/>
  <c r="J17" i="23"/>
  <c r="J18" i="23"/>
  <c r="J19" i="23"/>
  <c r="J20" i="23"/>
  <c r="J21" i="23"/>
  <c r="J22" i="23"/>
  <c r="J23" i="23"/>
  <c r="J24" i="23"/>
  <c r="J25" i="23"/>
  <c r="J26" i="23"/>
  <c r="J27" i="23"/>
  <c r="J28" i="23"/>
  <c r="J29" i="23"/>
  <c r="J30" i="23"/>
  <c r="J31" i="23"/>
  <c r="J32" i="23"/>
  <c r="J33" i="23"/>
  <c r="J3" i="23"/>
  <c r="I4" i="23"/>
  <c r="I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 i="23"/>
  <c r="H4" i="23"/>
  <c r="H5" i="23"/>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 i="23"/>
  <c r="O835" i="23" l="1"/>
  <c r="O836" i="23"/>
  <c r="O837" i="23"/>
  <c r="O838" i="23"/>
  <c r="O839" i="23"/>
  <c r="O840" i="23"/>
  <c r="O841" i="23"/>
  <c r="O842" i="23"/>
  <c r="O843" i="23"/>
  <c r="O844" i="23"/>
  <c r="O845" i="23"/>
  <c r="O846" i="23"/>
  <c r="O847" i="23"/>
  <c r="O848" i="23"/>
  <c r="O849" i="23"/>
  <c r="O850" i="23"/>
  <c r="O851" i="23"/>
  <c r="O852" i="23"/>
  <c r="O853" i="23"/>
  <c r="O854" i="23"/>
  <c r="O855" i="23"/>
  <c r="O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A10" i="23"/>
  <c r="L7" i="23"/>
  <c r="D5" i="23"/>
  <c r="C4" i="23"/>
  <c r="G133" i="22"/>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472" i="9"/>
  <c r="L1466" i="9"/>
  <c r="L1467" i="9"/>
  <c r="L1468" i="9"/>
  <c r="L1469" i="9"/>
  <c r="L1470" i="9"/>
  <c r="L1471" i="9"/>
  <c r="L1465" i="9"/>
  <c r="L6" i="23" l="1"/>
  <c r="B3" i="23"/>
  <c r="D3" i="23"/>
  <c r="D6" i="23"/>
  <c r="C12" i="23"/>
  <c r="L13" i="23"/>
  <c r="C24" i="23"/>
  <c r="B29" i="23"/>
  <c r="D31" i="23"/>
  <c r="A16" i="23"/>
  <c r="L25" i="23"/>
  <c r="A28" i="23"/>
  <c r="C3" i="23"/>
  <c r="D4" i="23"/>
  <c r="L4" i="23"/>
  <c r="L5" i="23"/>
  <c r="A9" i="23"/>
  <c r="B10" i="23"/>
  <c r="C11" i="23"/>
  <c r="D12" i="23"/>
  <c r="L12" i="23"/>
  <c r="A15" i="23"/>
  <c r="B16" i="23"/>
  <c r="C17" i="23"/>
  <c r="D18" i="23"/>
  <c r="L18" i="23"/>
  <c r="A21" i="23"/>
  <c r="B22" i="23"/>
  <c r="C23" i="23"/>
  <c r="D24" i="23"/>
  <c r="L24" i="23"/>
  <c r="A27" i="23"/>
  <c r="B28" i="23"/>
  <c r="C29" i="23"/>
  <c r="D30" i="23"/>
  <c r="L30" i="23"/>
  <c r="A33" i="23"/>
  <c r="B11" i="23"/>
  <c r="D13" i="23"/>
  <c r="D19" i="23"/>
  <c r="A22" i="23"/>
  <c r="C30" i="23"/>
  <c r="L3" i="23"/>
  <c r="A7" i="23"/>
  <c r="A8" i="23"/>
  <c r="B9" i="23"/>
  <c r="C10" i="23"/>
  <c r="D11" i="23"/>
  <c r="L11" i="23"/>
  <c r="A14" i="23"/>
  <c r="B15" i="23"/>
  <c r="C16" i="23"/>
  <c r="D17" i="23"/>
  <c r="L17" i="23"/>
  <c r="A20" i="23"/>
  <c r="B21" i="23"/>
  <c r="C22" i="23"/>
  <c r="D23" i="23"/>
  <c r="L23" i="23"/>
  <c r="A26" i="23"/>
  <c r="B27" i="23"/>
  <c r="C28" i="23"/>
  <c r="D29" i="23"/>
  <c r="L29" i="23"/>
  <c r="A32" i="23"/>
  <c r="C33" i="23"/>
  <c r="B14" i="23"/>
  <c r="C15" i="23"/>
  <c r="D16" i="23"/>
  <c r="L16" i="23"/>
  <c r="A19" i="23"/>
  <c r="B20" i="23"/>
  <c r="C21" i="23"/>
  <c r="D22" i="23"/>
  <c r="L22" i="23"/>
  <c r="A25" i="23"/>
  <c r="B26" i="23"/>
  <c r="C27" i="23"/>
  <c r="D28" i="23"/>
  <c r="L28" i="23"/>
  <c r="A31" i="23"/>
  <c r="B32" i="23"/>
  <c r="D33" i="23"/>
  <c r="L33" i="23"/>
  <c r="B17" i="23"/>
  <c r="L31" i="23"/>
  <c r="B33" i="23"/>
  <c r="A5" i="23"/>
  <c r="A6" i="23"/>
  <c r="D10" i="23"/>
  <c r="L10" i="23"/>
  <c r="A13" i="23"/>
  <c r="A4" i="23"/>
  <c r="B5" i="23"/>
  <c r="B6" i="23"/>
  <c r="C7" i="23"/>
  <c r="C8" i="23"/>
  <c r="D9" i="23"/>
  <c r="L9" i="23"/>
  <c r="A12" i="23"/>
  <c r="B13" i="23"/>
  <c r="C14" i="23"/>
  <c r="D15" i="23"/>
  <c r="L15" i="23"/>
  <c r="A18" i="23"/>
  <c r="B19" i="23"/>
  <c r="C20" i="23"/>
  <c r="D21" i="23"/>
  <c r="L21" i="23"/>
  <c r="A24" i="23"/>
  <c r="B25" i="23"/>
  <c r="C26" i="23"/>
  <c r="D27" i="23"/>
  <c r="L27" i="23"/>
  <c r="A30" i="23"/>
  <c r="B31" i="23"/>
  <c r="C32" i="23"/>
  <c r="C18" i="23"/>
  <c r="L19" i="23"/>
  <c r="B23" i="23"/>
  <c r="D25" i="23"/>
  <c r="B7" i="23"/>
  <c r="B8" i="23"/>
  <c r="C9" i="23"/>
  <c r="A3" i="23"/>
  <c r="B4" i="23"/>
  <c r="C5" i="23"/>
  <c r="C6" i="23"/>
  <c r="D7" i="23"/>
  <c r="D8" i="23"/>
  <c r="L8" i="23"/>
  <c r="A11" i="23"/>
  <c r="B12" i="23"/>
  <c r="C13" i="23"/>
  <c r="D14" i="23"/>
  <c r="L14" i="23"/>
  <c r="A17" i="23"/>
  <c r="B18" i="23"/>
  <c r="C19" i="23"/>
  <c r="D20" i="23"/>
  <c r="L20" i="23"/>
  <c r="A23" i="23"/>
  <c r="B24" i="23"/>
  <c r="C25" i="23"/>
  <c r="D26" i="23"/>
  <c r="L26" i="23"/>
  <c r="A29" i="23"/>
  <c r="B30" i="23"/>
  <c r="C31" i="23"/>
  <c r="D32" i="23"/>
  <c r="L32" i="23"/>
  <c r="AG1462" i="9"/>
  <c r="AH1462" i="9"/>
  <c r="AG1463" i="9"/>
  <c r="AH1463" i="9"/>
  <c r="AG1447" i="9"/>
  <c r="AH1447" i="9"/>
  <c r="AG1443" i="9"/>
  <c r="AH1443" i="9"/>
  <c r="AG1444" i="9"/>
  <c r="AH1444" i="9"/>
  <c r="AG1445" i="9"/>
  <c r="AH1445" i="9"/>
  <c r="AG1422" i="9"/>
  <c r="AH1422" i="9"/>
  <c r="AG1423" i="9"/>
  <c r="AH1423" i="9"/>
  <c r="AG1412" i="9"/>
  <c r="AH1412" i="9"/>
  <c r="AG1406" i="9"/>
  <c r="AH1406" i="9"/>
  <c r="AG1391" i="9"/>
  <c r="AH1391" i="9"/>
  <c r="AG1389" i="9"/>
  <c r="AH1389" i="9"/>
  <c r="AG1383" i="9"/>
  <c r="AH1383" i="9"/>
  <c r="AG1381" i="9"/>
  <c r="AH1381" i="9"/>
  <c r="AG1373" i="9"/>
  <c r="AH1373" i="9"/>
  <c r="AG1357" i="9"/>
  <c r="AH1357" i="9"/>
  <c r="AG1358" i="9"/>
  <c r="AH1358" i="9"/>
  <c r="AG1354" i="9"/>
  <c r="AH1354" i="9"/>
  <c r="AG1350" i="9"/>
  <c r="AH1350" i="9"/>
  <c r="AG1343" i="9"/>
  <c r="AH1343" i="9"/>
  <c r="AG1340" i="9"/>
  <c r="AH1340" i="9"/>
  <c r="AG1331" i="9"/>
  <c r="AH1331" i="9"/>
  <c r="AG1324" i="9"/>
  <c r="AH1324" i="9"/>
  <c r="AG1325" i="9"/>
  <c r="AH1325" i="9"/>
  <c r="AG1322" i="9"/>
  <c r="AH1322" i="9"/>
  <c r="AG1318" i="9"/>
  <c r="AH1318" i="9"/>
  <c r="AG1305" i="9"/>
  <c r="AH1305" i="9"/>
  <c r="AG1298" i="9"/>
  <c r="AH1298" i="9"/>
  <c r="AG1299" i="9"/>
  <c r="AH1299" i="9"/>
  <c r="AG1279" i="9"/>
  <c r="AH1279" i="9"/>
  <c r="AG1280" i="9"/>
  <c r="AH1280" i="9"/>
  <c r="AG1281" i="9"/>
  <c r="AH1281" i="9"/>
  <c r="AG1282" i="9"/>
  <c r="AH1282" i="9"/>
  <c r="AG1227" i="9"/>
  <c r="AH1227" i="9"/>
  <c r="AG1222" i="9"/>
  <c r="AH1222" i="9"/>
  <c r="AG1218" i="9"/>
  <c r="AH1218" i="9"/>
  <c r="AG1211" i="9"/>
  <c r="AH1211" i="9"/>
  <c r="AG1206" i="9"/>
  <c r="AH1206" i="9"/>
  <c r="AG1182" i="9"/>
  <c r="AH1182" i="9"/>
  <c r="AG1169" i="9"/>
  <c r="AH1169" i="9"/>
  <c r="AG1164" i="9"/>
  <c r="AH1164" i="9"/>
  <c r="AG1165" i="9"/>
  <c r="AH1165" i="9"/>
  <c r="AG1166" i="9"/>
  <c r="AH1166" i="9"/>
  <c r="AG1155" i="9"/>
  <c r="AH1155" i="9"/>
  <c r="AG1138" i="9"/>
  <c r="AH1138" i="9"/>
  <c r="AG1125" i="9"/>
  <c r="AH1125" i="9"/>
  <c r="AG1121" i="9"/>
  <c r="AH1121" i="9"/>
  <c r="AG1112" i="9"/>
  <c r="AH1112" i="9"/>
  <c r="AG1113" i="9"/>
  <c r="AH1113" i="9"/>
  <c r="AG1108" i="9"/>
  <c r="AH1108" i="9"/>
  <c r="AG1105" i="9"/>
  <c r="AH1105" i="9"/>
  <c r="AG1079" i="9"/>
  <c r="AH1079" i="9"/>
  <c r="AG1072" i="9"/>
  <c r="AH1072" i="9"/>
  <c r="AG1052" i="9"/>
  <c r="AH1052" i="9"/>
  <c r="AG1049" i="9"/>
  <c r="AH1049" i="9"/>
  <c r="AG1033" i="9"/>
  <c r="AH1033" i="9"/>
  <c r="AG1021" i="9"/>
  <c r="AH1021" i="9"/>
  <c r="AG1018" i="9"/>
  <c r="AH1018" i="9"/>
  <c r="AG1014" i="9"/>
  <c r="AH1014" i="9"/>
  <c r="AG1011" i="9"/>
  <c r="AH1011" i="9"/>
  <c r="AG986" i="9"/>
  <c r="AH986" i="9"/>
  <c r="AG964" i="9"/>
  <c r="AH964" i="9"/>
  <c r="AG946" i="9"/>
  <c r="AH946" i="9"/>
  <c r="AG947" i="9"/>
  <c r="AH947" i="9"/>
  <c r="AG936" i="9"/>
  <c r="AH936" i="9"/>
  <c r="AG937" i="9"/>
  <c r="AH937" i="9"/>
  <c r="AG938" i="9"/>
  <c r="AH938" i="9"/>
  <c r="AG917" i="9"/>
  <c r="AH917" i="9"/>
  <c r="AG914" i="9"/>
  <c r="AH914" i="9"/>
  <c r="AG884" i="9"/>
  <c r="AH884" i="9"/>
  <c r="AG883" i="9"/>
  <c r="AH883" i="9"/>
  <c r="AG868" i="9"/>
  <c r="AH868" i="9"/>
  <c r="AG852" i="9"/>
  <c r="AH852" i="9"/>
  <c r="AG853" i="9"/>
  <c r="AH853" i="9"/>
  <c r="AG835" i="9"/>
  <c r="AH835" i="9"/>
  <c r="AG832" i="9"/>
  <c r="AH832" i="9"/>
  <c r="AG833" i="9"/>
  <c r="AH833" i="9"/>
  <c r="AG805" i="9"/>
  <c r="AH805" i="9"/>
  <c r="AG795" i="9"/>
  <c r="AH795" i="9"/>
  <c r="AG751" i="9"/>
  <c r="AH751" i="9"/>
  <c r="AG752" i="9"/>
  <c r="AH752" i="9"/>
  <c r="AG706" i="9"/>
  <c r="AH706" i="9"/>
  <c r="AG697" i="9"/>
  <c r="AH697" i="9"/>
  <c r="AG691" i="9"/>
  <c r="AH691" i="9"/>
  <c r="AG677" i="9"/>
  <c r="AH677" i="9"/>
  <c r="AG663" i="9"/>
  <c r="AH663" i="9"/>
  <c r="AG651" i="9"/>
  <c r="AH651" i="9"/>
  <c r="AG652" i="9"/>
  <c r="AH652" i="9"/>
  <c r="AG653" i="9"/>
  <c r="AH653" i="9"/>
  <c r="AG654" i="9"/>
  <c r="AH654" i="9"/>
  <c r="AG650" i="9"/>
  <c r="AH650" i="9"/>
  <c r="AG649" i="9"/>
  <c r="AH649" i="9"/>
  <c r="AG648" i="9"/>
  <c r="AH648" i="9"/>
  <c r="AG545" i="9"/>
  <c r="AH545" i="9"/>
  <c r="AG525" i="9"/>
  <c r="AH525" i="9"/>
  <c r="AG519" i="9"/>
  <c r="AH519" i="9"/>
  <c r="AG493" i="9"/>
  <c r="AH493" i="9"/>
  <c r="AG494" i="9"/>
  <c r="AH494" i="9"/>
  <c r="AG495" i="9"/>
  <c r="AH495" i="9"/>
  <c r="AG496" i="9"/>
  <c r="AH496" i="9"/>
  <c r="AG460" i="9"/>
  <c r="AH460" i="9"/>
  <c r="AG461" i="9"/>
  <c r="AH461" i="9"/>
  <c r="AG370" i="9"/>
  <c r="AH370" i="9"/>
  <c r="AG349" i="9"/>
  <c r="AH349" i="9"/>
  <c r="AG321" i="9"/>
  <c r="AH321" i="9"/>
  <c r="AG277" i="9"/>
  <c r="AH277" i="9"/>
  <c r="AG274" i="9"/>
  <c r="AH274" i="9"/>
  <c r="AG266" i="9"/>
  <c r="AH266" i="9"/>
  <c r="AG265" i="9"/>
  <c r="AH265" i="9"/>
  <c r="AG247" i="9"/>
  <c r="AH247" i="9"/>
  <c r="AG237" i="9"/>
  <c r="AH237" i="9"/>
  <c r="AG206" i="9"/>
  <c r="AH206" i="9"/>
  <c r="AG203" i="9"/>
  <c r="AH203" i="9"/>
  <c r="AG181" i="9"/>
  <c r="AH181" i="9"/>
  <c r="AG172" i="9"/>
  <c r="AH172" i="9"/>
  <c r="AG162" i="9"/>
  <c r="AH162" i="9"/>
  <c r="AG117" i="9"/>
  <c r="AH117" i="9"/>
  <c r="AG100" i="9"/>
  <c r="AH100" i="9"/>
  <c r="AG90" i="9"/>
  <c r="AH90" i="9"/>
  <c r="AH72" i="9"/>
  <c r="AG72" i="9"/>
  <c r="AH65" i="9"/>
  <c r="AH66" i="9"/>
  <c r="AG65" i="9"/>
  <c r="AG66" i="9"/>
  <c r="AH54" i="9"/>
  <c r="AH55" i="9"/>
  <c r="AG54" i="9"/>
  <c r="AG55" i="9"/>
  <c r="AH42" i="9"/>
  <c r="AG42" i="9"/>
  <c r="AH31" i="9"/>
  <c r="AH32" i="9"/>
  <c r="AH33" i="9"/>
  <c r="AH34" i="9"/>
  <c r="AH35" i="9"/>
  <c r="AH36" i="9"/>
  <c r="AH37" i="9"/>
  <c r="AG31" i="9"/>
  <c r="AG32" i="9"/>
  <c r="AG33" i="9"/>
  <c r="AG34" i="9"/>
  <c r="AG35" i="9"/>
  <c r="AG36" i="9"/>
  <c r="AG37" i="9"/>
  <c r="L1298" i="9"/>
  <c r="L65" i="9"/>
  <c r="L66" i="9"/>
  <c r="L265" i="9"/>
  <c r="L266" i="9"/>
  <c r="L1462" i="9"/>
  <c r="L1463" i="9"/>
  <c r="L1443" i="9"/>
  <c r="L1444" i="9"/>
  <c r="L1445" i="9"/>
  <c r="L1422" i="9"/>
  <c r="L1423" i="9"/>
  <c r="L1412" i="9"/>
  <c r="L1406" i="9"/>
  <c r="L1391" i="9"/>
  <c r="L1389" i="9"/>
  <c r="L1383" i="9"/>
  <c r="L1381" i="9"/>
  <c r="L1373" i="9"/>
  <c r="L1357" i="9"/>
  <c r="L1358" i="9"/>
  <c r="L1354" i="9"/>
  <c r="L1350" i="9"/>
  <c r="L1343" i="9"/>
  <c r="L1340" i="9"/>
  <c r="L1331" i="9"/>
  <c r="L1325" i="9"/>
  <c r="L1324" i="9"/>
  <c r="L1322" i="9"/>
  <c r="L1318" i="9"/>
  <c r="L1305" i="9"/>
  <c r="L1279" i="9"/>
  <c r="L1280" i="9"/>
  <c r="L1281" i="9"/>
  <c r="L1282" i="9"/>
  <c r="L1227" i="9"/>
  <c r="L1222" i="9"/>
  <c r="L1218" i="9"/>
  <c r="L1211" i="9"/>
  <c r="L1206" i="9" l="1"/>
  <c r="L1182" i="9"/>
  <c r="L1169" i="9"/>
  <c r="L1166" i="9"/>
  <c r="L1165" i="9"/>
  <c r="L1164" i="9"/>
  <c r="L1155" i="9"/>
  <c r="L1138" i="9"/>
  <c r="L1125" i="9"/>
  <c r="L1121" i="9"/>
  <c r="L1112" i="9"/>
  <c r="L1113" i="9"/>
  <c r="L1108" i="9"/>
  <c r="L1105" i="9"/>
  <c r="L1079" i="9"/>
  <c r="L1072" i="9"/>
  <c r="L1052" i="9"/>
  <c r="L1049" i="9"/>
  <c r="L1033" i="9"/>
  <c r="L1021" i="9"/>
  <c r="L1018" i="9"/>
  <c r="L1014" i="9"/>
  <c r="L1011" i="9"/>
  <c r="L986" i="9"/>
  <c r="L964" i="9"/>
  <c r="L946" i="9"/>
  <c r="L947" i="9"/>
  <c r="L936" i="9"/>
  <c r="L937" i="9"/>
  <c r="L938" i="9"/>
  <c r="L917" i="9"/>
  <c r="L914" i="9"/>
  <c r="L883" i="9"/>
  <c r="L884" i="9"/>
  <c r="L868" i="9"/>
  <c r="L852" i="9"/>
  <c r="L853" i="9"/>
  <c r="L835" i="9"/>
  <c r="L832" i="9"/>
  <c r="L833" i="9"/>
  <c r="L805" i="9"/>
  <c r="L795" i="9"/>
  <c r="L751" i="9"/>
  <c r="L752" i="9"/>
  <c r="L706" i="9"/>
  <c r="L697" i="9"/>
  <c r="L691" i="9"/>
  <c r="L677" i="9"/>
  <c r="L663" i="9"/>
  <c r="L648" i="9"/>
  <c r="L649" i="9"/>
  <c r="L650" i="9"/>
  <c r="L651" i="9"/>
  <c r="L652" i="9"/>
  <c r="L653" i="9"/>
  <c r="L654" i="9"/>
  <c r="L545" i="9"/>
  <c r="L525" i="9"/>
  <c r="L519" i="9"/>
  <c r="L493" i="9"/>
  <c r="L494" i="9"/>
  <c r="L495" i="9"/>
  <c r="L496" i="9"/>
  <c r="L460" i="9"/>
  <c r="L461" i="9"/>
  <c r="L370" i="9"/>
  <c r="L349" i="9"/>
  <c r="L321" i="9"/>
  <c r="L277" i="9"/>
  <c r="L274" i="9"/>
  <c r="L247" i="9"/>
  <c r="L237" i="9"/>
  <c r="L206" i="9"/>
  <c r="L203" i="9"/>
  <c r="L181" i="9"/>
  <c r="L172" i="9"/>
  <c r="L162" i="9"/>
  <c r="K3" i="22"/>
  <c r="L117" i="9"/>
  <c r="L100" i="9"/>
  <c r="L90" i="9"/>
  <c r="L72" i="9"/>
  <c r="L54" i="9"/>
  <c r="L55" i="9"/>
  <c r="L42" i="9"/>
  <c r="L31" i="9"/>
  <c r="L32" i="9"/>
  <c r="L33" i="9"/>
  <c r="L34" i="9"/>
  <c r="L35" i="9"/>
  <c r="L36" i="9"/>
  <c r="L37" i="9"/>
  <c r="K4" i="22"/>
  <c r="K6" i="22"/>
  <c r="K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3" i="22"/>
  <c r="K74" i="22"/>
  <c r="K75" i="22"/>
  <c r="K76" i="22"/>
  <c r="K77" i="22"/>
  <c r="K78" i="22"/>
  <c r="K79" i="22"/>
  <c r="K80" i="22"/>
  <c r="K81" i="22"/>
  <c r="K82" i="22"/>
  <c r="K83" i="22"/>
  <c r="K84" i="22"/>
  <c r="K85" i="22"/>
  <c r="K87" i="22"/>
  <c r="K89" i="22"/>
  <c r="K90" i="22"/>
  <c r="K91" i="22"/>
  <c r="K92" i="22"/>
  <c r="K94" i="22"/>
  <c r="K95" i="22"/>
  <c r="K96" i="22"/>
  <c r="K97" i="22"/>
  <c r="K98" i="22"/>
  <c r="K101" i="22"/>
  <c r="K102" i="22"/>
  <c r="K103" i="22"/>
  <c r="K105" i="22"/>
  <c r="K107" i="22"/>
  <c r="K108" i="22"/>
  <c r="K109" i="22"/>
  <c r="K110" i="22"/>
  <c r="K111" i="22"/>
  <c r="K112" i="22"/>
  <c r="K113" i="22"/>
  <c r="K114" i="22"/>
  <c r="K115" i="22"/>
  <c r="K116" i="22"/>
  <c r="K117" i="22"/>
  <c r="K118" i="22"/>
  <c r="K119" i="22"/>
  <c r="K121" i="22"/>
  <c r="K122" i="22"/>
  <c r="K123" i="22"/>
  <c r="K125" i="22"/>
  <c r="K126" i="22"/>
  <c r="K128" i="22"/>
  <c r="K130" i="22"/>
  <c r="K132" i="22"/>
  <c r="K133" i="22"/>
  <c r="J4" i="22"/>
  <c r="J6"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3" i="22"/>
  <c r="J74" i="22"/>
  <c r="J75" i="22"/>
  <c r="J76" i="22"/>
  <c r="J77" i="22"/>
  <c r="J78" i="22"/>
  <c r="J79" i="22"/>
  <c r="J80" i="22"/>
  <c r="J81" i="22"/>
  <c r="J82" i="22"/>
  <c r="J83" i="22"/>
  <c r="J84" i="22"/>
  <c r="J85" i="22"/>
  <c r="J87" i="22"/>
  <c r="J89" i="22"/>
  <c r="J90" i="22"/>
  <c r="J91" i="22"/>
  <c r="J92" i="22"/>
  <c r="J94" i="22"/>
  <c r="J95" i="22"/>
  <c r="J96" i="22"/>
  <c r="J97" i="22"/>
  <c r="J98" i="22"/>
  <c r="J101" i="22"/>
  <c r="J102" i="22"/>
  <c r="J103" i="22"/>
  <c r="J105" i="22"/>
  <c r="J107" i="22"/>
  <c r="J108" i="22"/>
  <c r="J109" i="22"/>
  <c r="J110" i="22"/>
  <c r="J111" i="22"/>
  <c r="J112" i="22"/>
  <c r="J113" i="22"/>
  <c r="J114" i="22"/>
  <c r="J115" i="22"/>
  <c r="J116" i="22"/>
  <c r="J117" i="22"/>
  <c r="J118" i="22"/>
  <c r="J119" i="22"/>
  <c r="J121" i="22"/>
  <c r="J122" i="22"/>
  <c r="J123" i="22"/>
  <c r="J125" i="22"/>
  <c r="J126" i="22"/>
  <c r="J128" i="22"/>
  <c r="J130" i="22"/>
  <c r="J132" i="22"/>
  <c r="J133" i="22"/>
  <c r="I6"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3" i="22"/>
  <c r="I74" i="22"/>
  <c r="I75" i="22"/>
  <c r="I76" i="22"/>
  <c r="I77" i="22"/>
  <c r="I78" i="22"/>
  <c r="I79" i="22"/>
  <c r="I80" i="22"/>
  <c r="I81" i="22"/>
  <c r="I82" i="22"/>
  <c r="I83" i="22"/>
  <c r="I84" i="22"/>
  <c r="I85" i="22"/>
  <c r="I87" i="22"/>
  <c r="I89" i="22"/>
  <c r="I90" i="22"/>
  <c r="I91" i="22"/>
  <c r="I92" i="22"/>
  <c r="I94" i="22"/>
  <c r="I95" i="22"/>
  <c r="I96" i="22"/>
  <c r="I97" i="22"/>
  <c r="I98" i="22"/>
  <c r="I101" i="22"/>
  <c r="I102" i="22"/>
  <c r="I103" i="22"/>
  <c r="I105" i="22"/>
  <c r="I107" i="22"/>
  <c r="I108" i="22"/>
  <c r="I109" i="22"/>
  <c r="I110" i="22"/>
  <c r="I111" i="22"/>
  <c r="I112" i="22"/>
  <c r="I113" i="22"/>
  <c r="I114" i="22"/>
  <c r="I115" i="22"/>
  <c r="I116" i="22"/>
  <c r="I117" i="22"/>
  <c r="I118" i="22"/>
  <c r="I119" i="22"/>
  <c r="I121" i="22"/>
  <c r="I122" i="22"/>
  <c r="I123" i="22"/>
  <c r="I125" i="22"/>
  <c r="I126" i="22"/>
  <c r="I128" i="22"/>
  <c r="I130" i="22"/>
  <c r="I132" i="22"/>
  <c r="I133" i="22"/>
  <c r="I4"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3" i="22"/>
  <c r="H74" i="22"/>
  <c r="H75" i="22"/>
  <c r="H76" i="22"/>
  <c r="H77" i="22"/>
  <c r="H78" i="22"/>
  <c r="H79" i="22"/>
  <c r="H80" i="22"/>
  <c r="H81" i="22"/>
  <c r="H82" i="22"/>
  <c r="H83" i="22"/>
  <c r="H84" i="22"/>
  <c r="H85" i="22"/>
  <c r="H87" i="22"/>
  <c r="H89" i="22"/>
  <c r="H90" i="22"/>
  <c r="H91" i="22"/>
  <c r="H92" i="22"/>
  <c r="H94" i="22"/>
  <c r="H95" i="22"/>
  <c r="H96" i="22"/>
  <c r="H97" i="22"/>
  <c r="H98" i="22"/>
  <c r="H101" i="22"/>
  <c r="H102" i="22"/>
  <c r="H103" i="22"/>
  <c r="H105" i="22"/>
  <c r="H107" i="22"/>
  <c r="H108" i="22"/>
  <c r="H109" i="22"/>
  <c r="H110" i="22"/>
  <c r="H111" i="22"/>
  <c r="H112" i="22"/>
  <c r="H113" i="22"/>
  <c r="H114" i="22"/>
  <c r="H115" i="22"/>
  <c r="H116" i="22"/>
  <c r="H117" i="22"/>
  <c r="H118" i="22"/>
  <c r="H119" i="22"/>
  <c r="H121" i="22"/>
  <c r="H122" i="22"/>
  <c r="H123" i="22"/>
  <c r="H125" i="22"/>
  <c r="H126" i="22"/>
  <c r="H128" i="22"/>
  <c r="H130" i="22"/>
  <c r="H132" i="22"/>
  <c r="H133" i="22"/>
  <c r="H4" i="22"/>
  <c r="H6" i="22"/>
  <c r="J3" i="22"/>
  <c r="I3" i="22"/>
  <c r="H3" i="22"/>
  <c r="G4" i="22"/>
  <c r="G6"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3" i="22"/>
  <c r="G74" i="22"/>
  <c r="G75" i="22"/>
  <c r="G76" i="22"/>
  <c r="G77" i="22"/>
  <c r="G78" i="22"/>
  <c r="G79" i="22"/>
  <c r="G80" i="22"/>
  <c r="G81" i="22"/>
  <c r="G82" i="22"/>
  <c r="G83" i="22"/>
  <c r="G84" i="22"/>
  <c r="G85" i="22"/>
  <c r="G87" i="22"/>
  <c r="G89" i="22"/>
  <c r="G90" i="22"/>
  <c r="G91" i="22"/>
  <c r="G92" i="22"/>
  <c r="G94" i="22"/>
  <c r="G95" i="22"/>
  <c r="G96" i="22"/>
  <c r="G97" i="22"/>
  <c r="G98" i="22"/>
  <c r="G101" i="22"/>
  <c r="G102" i="22"/>
  <c r="G103" i="22"/>
  <c r="G105" i="22"/>
  <c r="G107" i="22"/>
  <c r="G108" i="22"/>
  <c r="G109" i="22"/>
  <c r="G110" i="22"/>
  <c r="G111" i="22"/>
  <c r="G112" i="22"/>
  <c r="G113" i="22"/>
  <c r="G114" i="22"/>
  <c r="G115" i="22"/>
  <c r="G116" i="22"/>
  <c r="G117" i="22"/>
  <c r="G118" i="22"/>
  <c r="G119" i="22"/>
  <c r="G121" i="22"/>
  <c r="G122" i="22"/>
  <c r="G123" i="22"/>
  <c r="G125" i="22"/>
  <c r="G126" i="22"/>
  <c r="G128" i="22"/>
  <c r="G130" i="22"/>
  <c r="G132" i="22"/>
  <c r="G3" i="22"/>
  <c r="O4" i="22"/>
  <c r="O5" i="22"/>
  <c r="O6" i="22"/>
  <c r="O7" i="22"/>
  <c r="O8" i="22"/>
  <c r="O9" i="22"/>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O408" i="22"/>
  <c r="O409" i="22"/>
  <c r="O410" i="22"/>
  <c r="O411" i="22"/>
  <c r="O412" i="22"/>
  <c r="O413" i="22"/>
  <c r="O414" i="22"/>
  <c r="O415" i="22"/>
  <c r="O416" i="22"/>
  <c r="O417" i="22"/>
  <c r="O418" i="22"/>
  <c r="O419" i="22"/>
  <c r="O420" i="22"/>
  <c r="O421" i="22"/>
  <c r="O422" i="22"/>
  <c r="O423" i="22"/>
  <c r="O424" i="22"/>
  <c r="O425" i="22"/>
  <c r="O426" i="22"/>
  <c r="O427" i="22"/>
  <c r="O428" i="22"/>
  <c r="O429" i="22"/>
  <c r="O430" i="22"/>
  <c r="O431" i="22"/>
  <c r="O432" i="22"/>
  <c r="O433" i="22"/>
  <c r="O434" i="22"/>
  <c r="O435" i="22"/>
  <c r="O436" i="22"/>
  <c r="O437" i="22"/>
  <c r="O438" i="22"/>
  <c r="O439" i="22"/>
  <c r="O440" i="22"/>
  <c r="O441" i="22"/>
  <c r="O442" i="22"/>
  <c r="O443" i="22"/>
  <c r="O444" i="22"/>
  <c r="O445" i="22"/>
  <c r="O446" i="22"/>
  <c r="O447" i="22"/>
  <c r="O448" i="22"/>
  <c r="O449" i="22"/>
  <c r="O450" i="22"/>
  <c r="O451" i="22"/>
  <c r="O452" i="22"/>
  <c r="O453" i="22"/>
  <c r="O454" i="22"/>
  <c r="O455" i="22"/>
  <c r="O456" i="22"/>
  <c r="O457" i="22"/>
  <c r="O458" i="22"/>
  <c r="O459" i="22"/>
  <c r="O460" i="22"/>
  <c r="O461" i="22"/>
  <c r="O462" i="22"/>
  <c r="O463" i="22"/>
  <c r="O464" i="22"/>
  <c r="O465" i="22"/>
  <c r="O466" i="22"/>
  <c r="O467" i="22"/>
  <c r="O468" i="22"/>
  <c r="O469" i="22"/>
  <c r="O470" i="22"/>
  <c r="O471" i="22"/>
  <c r="O472" i="22"/>
  <c r="O473" i="22"/>
  <c r="O474" i="22"/>
  <c r="O475" i="22"/>
  <c r="O476" i="22"/>
  <c r="O477" i="22"/>
  <c r="O478" i="22"/>
  <c r="O479" i="22"/>
  <c r="O480" i="22"/>
  <c r="O481" i="22"/>
  <c r="O482" i="22"/>
  <c r="O483" i="22"/>
  <c r="O484" i="22"/>
  <c r="O485" i="22"/>
  <c r="O486" i="22"/>
  <c r="O487" i="22"/>
  <c r="O488" i="22"/>
  <c r="O489" i="22"/>
  <c r="O490" i="22"/>
  <c r="O491" i="22"/>
  <c r="O492" i="22"/>
  <c r="O493" i="22"/>
  <c r="O494" i="22"/>
  <c r="O495" i="22"/>
  <c r="O496" i="22"/>
  <c r="O497" i="22"/>
  <c r="O498" i="22"/>
  <c r="O499" i="22"/>
  <c r="O500" i="22"/>
  <c r="O501" i="22"/>
  <c r="O502" i="22"/>
  <c r="O503" i="22"/>
  <c r="O504" i="22"/>
  <c r="O505" i="22"/>
  <c r="O506" i="22"/>
  <c r="O507" i="22"/>
  <c r="O508" i="22"/>
  <c r="O509" i="22"/>
  <c r="O510" i="22"/>
  <c r="O511" i="22"/>
  <c r="O512" i="22"/>
  <c r="O513" i="22"/>
  <c r="O514" i="22"/>
  <c r="O515" i="22"/>
  <c r="O516" i="22"/>
  <c r="O517" i="22"/>
  <c r="O518" i="22"/>
  <c r="O519" i="22"/>
  <c r="O520" i="22"/>
  <c r="O521" i="22"/>
  <c r="O522" i="22"/>
  <c r="O523" i="22"/>
  <c r="O524" i="22"/>
  <c r="O525" i="22"/>
  <c r="O526" i="22"/>
  <c r="O527" i="22"/>
  <c r="O528" i="22"/>
  <c r="O529" i="22"/>
  <c r="O530" i="22"/>
  <c r="O531" i="22"/>
  <c r="O532" i="22"/>
  <c r="O533" i="22"/>
  <c r="O534" i="22"/>
  <c r="O535" i="22"/>
  <c r="O536" i="22"/>
  <c r="O537" i="22"/>
  <c r="O538" i="22"/>
  <c r="O539" i="22"/>
  <c r="O540" i="22"/>
  <c r="O541" i="22"/>
  <c r="O542" i="22"/>
  <c r="O543" i="22"/>
  <c r="O544" i="22"/>
  <c r="O545" i="22"/>
  <c r="O546" i="22"/>
  <c r="O547" i="22"/>
  <c r="O548" i="22"/>
  <c r="O549" i="22"/>
  <c r="O550" i="22"/>
  <c r="O551" i="22"/>
  <c r="O552" i="22"/>
  <c r="O553" i="22"/>
  <c r="O554" i="22"/>
  <c r="O555" i="22"/>
  <c r="O556" i="22"/>
  <c r="O557" i="22"/>
  <c r="O558" i="22"/>
  <c r="O559" i="22"/>
  <c r="O560" i="22"/>
  <c r="O561" i="22"/>
  <c r="O562" i="22"/>
  <c r="O563" i="22"/>
  <c r="O564" i="22"/>
  <c r="O565" i="22"/>
  <c r="O566" i="22"/>
  <c r="O567" i="22"/>
  <c r="O568" i="22"/>
  <c r="O569" i="22"/>
  <c r="O570" i="22"/>
  <c r="O571" i="22"/>
  <c r="O572" i="22"/>
  <c r="O573" i="22"/>
  <c r="O574" i="22"/>
  <c r="O575" i="22"/>
  <c r="O576" i="22"/>
  <c r="O577" i="22"/>
  <c r="O578" i="22"/>
  <c r="O579" i="22"/>
  <c r="O580" i="22"/>
  <c r="O581" i="22"/>
  <c r="O582" i="22"/>
  <c r="O583" i="22"/>
  <c r="O584" i="22"/>
  <c r="O585" i="22"/>
  <c r="O586" i="22"/>
  <c r="O587" i="22"/>
  <c r="O588" i="22"/>
  <c r="O589" i="22"/>
  <c r="O590" i="22"/>
  <c r="O591" i="22"/>
  <c r="O592" i="22"/>
  <c r="O593" i="22"/>
  <c r="O594" i="22"/>
  <c r="O595" i="22"/>
  <c r="O596" i="22"/>
  <c r="O597" i="22"/>
  <c r="O598" i="22"/>
  <c r="O599" i="22"/>
  <c r="O600" i="22"/>
  <c r="O601" i="22"/>
  <c r="O602" i="22"/>
  <c r="O603" i="22"/>
  <c r="O604" i="22"/>
  <c r="O605" i="22"/>
  <c r="O606" i="22"/>
  <c r="O607" i="22"/>
  <c r="O608" i="22"/>
  <c r="O609" i="22"/>
  <c r="O610" i="22"/>
  <c r="O611" i="22"/>
  <c r="O612" i="22"/>
  <c r="O613" i="22"/>
  <c r="O614" i="22"/>
  <c r="O615" i="22"/>
  <c r="O616" i="22"/>
  <c r="O617" i="22"/>
  <c r="O618" i="22"/>
  <c r="O619" i="22"/>
  <c r="O620" i="22"/>
  <c r="O621" i="22"/>
  <c r="O622" i="22"/>
  <c r="O623" i="22"/>
  <c r="O624" i="22"/>
  <c r="O625" i="22"/>
  <c r="O626" i="22"/>
  <c r="O627" i="22"/>
  <c r="O628" i="22"/>
  <c r="O629" i="22"/>
  <c r="O630" i="22"/>
  <c r="O631" i="22"/>
  <c r="O632" i="22"/>
  <c r="O633" i="22"/>
  <c r="O634" i="22"/>
  <c r="O635" i="22"/>
  <c r="O636" i="22"/>
  <c r="O637" i="22"/>
  <c r="O638" i="22"/>
  <c r="O639" i="22"/>
  <c r="O640" i="22"/>
  <c r="O641" i="22"/>
  <c r="O642" i="22"/>
  <c r="O643" i="22"/>
  <c r="O644" i="22"/>
  <c r="O645" i="22"/>
  <c r="O646" i="22"/>
  <c r="O647" i="22"/>
  <c r="O648" i="22"/>
  <c r="O649" i="22"/>
  <c r="O650" i="22"/>
  <c r="O651" i="22"/>
  <c r="O652" i="22"/>
  <c r="O653" i="22"/>
  <c r="O654" i="22"/>
  <c r="O655" i="22"/>
  <c r="O656" i="22"/>
  <c r="O657" i="22"/>
  <c r="O658" i="22"/>
  <c r="O659" i="22"/>
  <c r="O660" i="22"/>
  <c r="O661" i="22"/>
  <c r="O662" i="22"/>
  <c r="O663" i="22"/>
  <c r="O664" i="22"/>
  <c r="O665" i="22"/>
  <c r="O666" i="22"/>
  <c r="O667" i="22"/>
  <c r="O668" i="22"/>
  <c r="O669" i="22"/>
  <c r="O670" i="22"/>
  <c r="O671" i="22"/>
  <c r="O672" i="22"/>
  <c r="O673" i="22"/>
  <c r="O674" i="22"/>
  <c r="O675" i="22"/>
  <c r="O676" i="22"/>
  <c r="O677" i="22"/>
  <c r="O678" i="22"/>
  <c r="O679" i="22"/>
  <c r="O680" i="22"/>
  <c r="O681" i="22"/>
  <c r="O682" i="22"/>
  <c r="O683" i="22"/>
  <c r="O684" i="22"/>
  <c r="O685" i="22"/>
  <c r="O686" i="22"/>
  <c r="O687" i="22"/>
  <c r="O688" i="22"/>
  <c r="O689" i="22"/>
  <c r="O690" i="22"/>
  <c r="O691" i="22"/>
  <c r="O692" i="22"/>
  <c r="O693" i="22"/>
  <c r="O694" i="22"/>
  <c r="O695" i="22"/>
  <c r="O696" i="22"/>
  <c r="O697" i="22"/>
  <c r="O698" i="22"/>
  <c r="O699" i="22"/>
  <c r="O700" i="22"/>
  <c r="O701" i="22"/>
  <c r="O702" i="22"/>
  <c r="O703" i="22"/>
  <c r="O704" i="22"/>
  <c r="O705" i="22"/>
  <c r="O706" i="22"/>
  <c r="O707" i="22"/>
  <c r="O708" i="22"/>
  <c r="O709" i="22"/>
  <c r="O710" i="22"/>
  <c r="O711" i="22"/>
  <c r="O712" i="22"/>
  <c r="O713" i="22"/>
  <c r="O714" i="22"/>
  <c r="O715" i="22"/>
  <c r="O716" i="22"/>
  <c r="O717" i="22"/>
  <c r="O718" i="22"/>
  <c r="O719" i="22"/>
  <c r="O720" i="22"/>
  <c r="O721" i="22"/>
  <c r="O722" i="22"/>
  <c r="O723" i="22"/>
  <c r="O724" i="22"/>
  <c r="O725" i="22"/>
  <c r="O726" i="22"/>
  <c r="O727" i="22"/>
  <c r="O728" i="22"/>
  <c r="O729" i="22"/>
  <c r="O730" i="22"/>
  <c r="O731" i="22"/>
  <c r="O732" i="22"/>
  <c r="O733" i="22"/>
  <c r="O734" i="22"/>
  <c r="O735" i="22"/>
  <c r="O736" i="22"/>
  <c r="O737" i="22"/>
  <c r="O738" i="22"/>
  <c r="O739" i="22"/>
  <c r="O740" i="22"/>
  <c r="O741" i="22"/>
  <c r="O742" i="22"/>
  <c r="O743" i="22"/>
  <c r="O744" i="22"/>
  <c r="O745" i="22"/>
  <c r="O746" i="22"/>
  <c r="O747" i="22"/>
  <c r="O748" i="22"/>
  <c r="O749" i="22"/>
  <c r="O750" i="22"/>
  <c r="O751" i="22"/>
  <c r="O752" i="22"/>
  <c r="O753" i="22"/>
  <c r="O754" i="22"/>
  <c r="O755" i="22"/>
  <c r="O756" i="22"/>
  <c r="O757" i="22"/>
  <c r="O758" i="22"/>
  <c r="O759" i="22"/>
  <c r="O760" i="22"/>
  <c r="O761" i="22"/>
  <c r="O762" i="22"/>
  <c r="O763" i="22"/>
  <c r="O764" i="22"/>
  <c r="O765" i="22"/>
  <c r="O766" i="22"/>
  <c r="O767" i="22"/>
  <c r="O768" i="22"/>
  <c r="O769" i="22"/>
  <c r="O770" i="22"/>
  <c r="O771" i="22"/>
  <c r="O772" i="22"/>
  <c r="O773" i="22"/>
  <c r="O774" i="22"/>
  <c r="O775" i="22"/>
  <c r="O776" i="22"/>
  <c r="O777" i="22"/>
  <c r="O778" i="22"/>
  <c r="O779" i="22"/>
  <c r="O780" i="22"/>
  <c r="O781" i="22"/>
  <c r="O782" i="22"/>
  <c r="O783" i="22"/>
  <c r="O784" i="22"/>
  <c r="O785" i="22"/>
  <c r="O786" i="22"/>
  <c r="O787" i="22"/>
  <c r="O788" i="22"/>
  <c r="O789" i="22"/>
  <c r="O790" i="22"/>
  <c r="O791" i="22"/>
  <c r="O792" i="22"/>
  <c r="O793" i="22"/>
  <c r="O794" i="22"/>
  <c r="O795" i="22"/>
  <c r="O796" i="22"/>
  <c r="O797" i="22"/>
  <c r="O798" i="22"/>
  <c r="O799" i="22"/>
  <c r="O800" i="22"/>
  <c r="O801" i="22"/>
  <c r="O802" i="22"/>
  <c r="O803" i="22"/>
  <c r="O804" i="22"/>
  <c r="O805" i="22"/>
  <c r="O806" i="22"/>
  <c r="O807" i="22"/>
  <c r="O808" i="22"/>
  <c r="O809" i="22"/>
  <c r="O810" i="22"/>
  <c r="O811" i="22"/>
  <c r="O812" i="22"/>
  <c r="O813" i="22"/>
  <c r="O814" i="22"/>
  <c r="O815" i="22"/>
  <c r="O816" i="22"/>
  <c r="O817" i="22"/>
  <c r="O818" i="22"/>
  <c r="O819" i="22"/>
  <c r="O820" i="22"/>
  <c r="O821" i="22"/>
  <c r="O822" i="22"/>
  <c r="O823" i="22"/>
  <c r="O824" i="22"/>
  <c r="O825" i="22"/>
  <c r="O826" i="22"/>
  <c r="O827" i="22"/>
  <c r="O828" i="22"/>
  <c r="O829" i="22"/>
  <c r="O830" i="22"/>
  <c r="O831" i="22"/>
  <c r="O832" i="22"/>
  <c r="O833" i="22"/>
  <c r="O834" i="22"/>
  <c r="O3" i="22"/>
  <c r="AJ6" i="9"/>
  <c r="AJ7" i="9"/>
  <c r="AJ8" i="9"/>
  <c r="AJ9" i="9"/>
  <c r="AJ10" i="9"/>
  <c r="AJ11" i="9"/>
  <c r="AJ12" i="9"/>
  <c r="AJ13" i="9"/>
  <c r="AJ14" i="9"/>
  <c r="AJ15" i="9"/>
  <c r="AJ16" i="9"/>
  <c r="AJ17" i="9"/>
  <c r="AJ18" i="9"/>
  <c r="AJ19" i="9"/>
  <c r="AJ20" i="9"/>
  <c r="AJ21" i="9"/>
  <c r="AJ22" i="9"/>
  <c r="AJ23" i="9"/>
  <c r="AJ24" i="9"/>
  <c r="AJ25" i="9"/>
  <c r="AJ26" i="9"/>
  <c r="AJ27" i="9"/>
  <c r="AJ28" i="9"/>
  <c r="AJ29" i="9"/>
  <c r="AJ30" i="9"/>
  <c r="AJ39" i="9"/>
  <c r="AJ40" i="9"/>
  <c r="AJ41" i="9"/>
  <c r="AJ43" i="9"/>
  <c r="AJ44" i="9"/>
  <c r="AJ45" i="9"/>
  <c r="AJ46" i="9"/>
  <c r="AJ47" i="9"/>
  <c r="AJ48" i="9"/>
  <c r="AJ49" i="9"/>
  <c r="AJ50" i="9"/>
  <c r="AJ51" i="9"/>
  <c r="AJ52" i="9"/>
  <c r="AJ56" i="9"/>
  <c r="AJ57" i="9"/>
  <c r="AJ58" i="9"/>
  <c r="AJ59" i="9"/>
  <c r="AJ60" i="9"/>
  <c r="AJ61" i="9"/>
  <c r="AJ62" i="9"/>
  <c r="AJ63" i="9"/>
  <c r="AJ64" i="9"/>
  <c r="AJ67" i="9"/>
  <c r="AJ68" i="9"/>
  <c r="AJ69" i="9"/>
  <c r="AJ70" i="9"/>
  <c r="AJ71" i="9"/>
  <c r="AJ73" i="9"/>
  <c r="AJ74" i="9"/>
  <c r="AJ75" i="9"/>
  <c r="AJ76" i="9"/>
  <c r="AJ77" i="9"/>
  <c r="AJ78" i="9"/>
  <c r="AJ79" i="9"/>
  <c r="AJ80" i="9"/>
  <c r="AJ81" i="9"/>
  <c r="AJ82" i="9"/>
  <c r="AJ83" i="9"/>
  <c r="AJ84" i="9"/>
  <c r="AJ85" i="9"/>
  <c r="AJ86" i="9"/>
  <c r="AJ87" i="9"/>
  <c r="AJ88" i="9"/>
  <c r="AJ89" i="9"/>
  <c r="AJ91" i="9"/>
  <c r="AJ92" i="9"/>
  <c r="AJ93" i="9"/>
  <c r="AJ94" i="9"/>
  <c r="AJ95" i="9"/>
  <c r="AJ96" i="9"/>
  <c r="AJ97" i="9"/>
  <c r="AJ98" i="9"/>
  <c r="AJ99" i="9"/>
  <c r="AJ103" i="9"/>
  <c r="AJ105" i="9"/>
  <c r="AJ106" i="9"/>
  <c r="AJ107" i="9"/>
  <c r="AJ108" i="9"/>
  <c r="AJ109" i="9"/>
  <c r="AJ110" i="9"/>
  <c r="AJ111" i="9"/>
  <c r="AJ112" i="9"/>
  <c r="AJ113" i="9"/>
  <c r="AJ114" i="9"/>
  <c r="AJ115" i="9"/>
  <c r="AJ116" i="9"/>
  <c r="AJ118" i="9"/>
  <c r="AJ119" i="9"/>
  <c r="AJ120" i="9"/>
  <c r="AJ121" i="9"/>
  <c r="AJ122" i="9"/>
  <c r="AJ123" i="9"/>
  <c r="AJ125" i="9"/>
  <c r="AJ126" i="9"/>
  <c r="AJ127" i="9"/>
  <c r="AJ128" i="9"/>
  <c r="AJ129" i="9"/>
  <c r="AJ130" i="9"/>
  <c r="AJ131" i="9"/>
  <c r="AJ132" i="9"/>
  <c r="AJ133" i="9"/>
  <c r="AJ134" i="9"/>
  <c r="AJ135" i="9"/>
  <c r="AJ136" i="9"/>
  <c r="AJ137" i="9"/>
  <c r="AJ138" i="9"/>
  <c r="AJ139" i="9"/>
  <c r="AJ140" i="9"/>
  <c r="AJ141" i="9"/>
  <c r="AJ142" i="9"/>
  <c r="AJ143" i="9"/>
  <c r="AJ144" i="9"/>
  <c r="AJ145" i="9"/>
  <c r="AJ146" i="9"/>
  <c r="AJ147" i="9"/>
  <c r="AJ148" i="9"/>
  <c r="AJ149" i="9"/>
  <c r="AJ150" i="9"/>
  <c r="AJ151" i="9"/>
  <c r="AJ152" i="9"/>
  <c r="AJ153" i="9"/>
  <c r="AJ154" i="9"/>
  <c r="AJ155" i="9"/>
  <c r="AJ156" i="9"/>
  <c r="AJ157" i="9"/>
  <c r="AJ158" i="9"/>
  <c r="AJ159" i="9"/>
  <c r="AJ160" i="9"/>
  <c r="AJ161" i="9"/>
  <c r="AJ164" i="9"/>
  <c r="AJ165" i="9"/>
  <c r="AJ166" i="9"/>
  <c r="AJ167" i="9"/>
  <c r="AJ168" i="9"/>
  <c r="AJ169" i="9"/>
  <c r="AJ170" i="9"/>
  <c r="AJ171" i="9"/>
  <c r="AJ173" i="9"/>
  <c r="AJ174" i="9"/>
  <c r="AJ175" i="9"/>
  <c r="AJ176" i="9"/>
  <c r="AJ177" i="9"/>
  <c r="AJ178" i="9"/>
  <c r="AJ179" i="9"/>
  <c r="AJ180" i="9"/>
  <c r="AJ182" i="9"/>
  <c r="AJ183" i="9"/>
  <c r="AJ184" i="9"/>
  <c r="AJ185" i="9"/>
  <c r="AJ186" i="9"/>
  <c r="AJ187" i="9"/>
  <c r="AJ188" i="9"/>
  <c r="AJ189" i="9"/>
  <c r="AJ190" i="9"/>
  <c r="AJ191" i="9"/>
  <c r="AJ192" i="9"/>
  <c r="AJ193" i="9"/>
  <c r="AJ194" i="9"/>
  <c r="AJ195" i="9"/>
  <c r="AJ196" i="9"/>
  <c r="AJ197" i="9"/>
  <c r="AJ198" i="9"/>
  <c r="AJ199" i="9"/>
  <c r="AJ200" i="9"/>
  <c r="AJ201" i="9"/>
  <c r="AJ202" i="9"/>
  <c r="AJ204" i="9"/>
  <c r="AJ205" i="9"/>
  <c r="AJ207" i="9"/>
  <c r="AJ208" i="9"/>
  <c r="AJ209" i="9"/>
  <c r="AJ210" i="9"/>
  <c r="AJ211" i="9"/>
  <c r="AJ212" i="9"/>
  <c r="AJ213" i="9"/>
  <c r="AJ214" i="9"/>
  <c r="AJ215" i="9"/>
  <c r="AJ216" i="9"/>
  <c r="AJ217" i="9"/>
  <c r="AJ218" i="9"/>
  <c r="AJ219" i="9"/>
  <c r="AJ220" i="9"/>
  <c r="AJ221" i="9"/>
  <c r="AJ222" i="9"/>
  <c r="AJ223" i="9"/>
  <c r="AJ224" i="9"/>
  <c r="AJ225" i="9"/>
  <c r="AJ226" i="9"/>
  <c r="AJ227" i="9"/>
  <c r="AJ228" i="9"/>
  <c r="AJ229" i="9"/>
  <c r="AJ230" i="9"/>
  <c r="AJ231" i="9"/>
  <c r="AJ232" i="9"/>
  <c r="AJ233" i="9"/>
  <c r="AJ234" i="9"/>
  <c r="AJ235" i="9"/>
  <c r="AJ236" i="9"/>
  <c r="AJ238" i="9"/>
  <c r="AJ239" i="9"/>
  <c r="AJ240" i="9"/>
  <c r="AJ241" i="9"/>
  <c r="AJ242" i="9"/>
  <c r="AJ243" i="9"/>
  <c r="AJ244" i="9"/>
  <c r="AJ245" i="9"/>
  <c r="AJ246" i="9"/>
  <c r="AJ248" i="9"/>
  <c r="AJ249" i="9"/>
  <c r="AJ250" i="9"/>
  <c r="AJ251" i="9"/>
  <c r="AJ252" i="9"/>
  <c r="AJ253" i="9"/>
  <c r="AJ254" i="9"/>
  <c r="AJ255" i="9"/>
  <c r="AJ256" i="9"/>
  <c r="AJ257" i="9"/>
  <c r="AJ258" i="9"/>
  <c r="AJ259" i="9"/>
  <c r="AJ260" i="9"/>
  <c r="AJ261" i="9"/>
  <c r="AJ262" i="9"/>
  <c r="AJ263" i="9"/>
  <c r="AJ264" i="9"/>
  <c r="AJ267" i="9"/>
  <c r="AJ268" i="9"/>
  <c r="AJ269" i="9"/>
  <c r="AJ270" i="9"/>
  <c r="AJ271" i="9"/>
  <c r="AJ272" i="9"/>
  <c r="AJ273" i="9"/>
  <c r="AJ275" i="9"/>
  <c r="AJ276" i="9"/>
  <c r="AJ278" i="9"/>
  <c r="AJ279" i="9"/>
  <c r="AJ280" i="9"/>
  <c r="AJ281" i="9"/>
  <c r="AJ282" i="9"/>
  <c r="AJ283" i="9"/>
  <c r="AJ284" i="9"/>
  <c r="AJ285" i="9"/>
  <c r="AJ286" i="9"/>
  <c r="AJ287" i="9"/>
  <c r="AJ288" i="9"/>
  <c r="AJ289" i="9"/>
  <c r="AJ290" i="9"/>
  <c r="AJ291" i="9"/>
  <c r="AJ292" i="9"/>
  <c r="AJ293" i="9"/>
  <c r="AJ294" i="9"/>
  <c r="AJ295" i="9"/>
  <c r="AJ296" i="9"/>
  <c r="AJ297" i="9"/>
  <c r="AJ298" i="9"/>
  <c r="AJ299" i="9"/>
  <c r="AJ300" i="9"/>
  <c r="AJ301" i="9"/>
  <c r="AJ302" i="9"/>
  <c r="AJ303" i="9"/>
  <c r="AJ304" i="9"/>
  <c r="AJ305" i="9"/>
  <c r="AJ306" i="9"/>
  <c r="AJ307" i="9"/>
  <c r="AJ308" i="9"/>
  <c r="AJ309" i="9"/>
  <c r="AJ310" i="9"/>
  <c r="AJ311" i="9"/>
  <c r="AJ312" i="9"/>
  <c r="AJ313" i="9"/>
  <c r="AJ314" i="9"/>
  <c r="AJ315" i="9"/>
  <c r="AJ316" i="9"/>
  <c r="AJ317" i="9"/>
  <c r="AJ318" i="9"/>
  <c r="AJ319" i="9"/>
  <c r="AJ320" i="9"/>
  <c r="AJ323" i="9"/>
  <c r="AJ324" i="9"/>
  <c r="AJ325" i="9"/>
  <c r="AJ326" i="9"/>
  <c r="AJ327" i="9"/>
  <c r="AJ328" i="9"/>
  <c r="AJ329" i="9"/>
  <c r="AJ330" i="9"/>
  <c r="AJ331" i="9"/>
  <c r="AJ332" i="9"/>
  <c r="AJ333" i="9"/>
  <c r="AJ334" i="9"/>
  <c r="AJ335" i="9"/>
  <c r="AJ336" i="9"/>
  <c r="AJ337" i="9"/>
  <c r="AJ338" i="9"/>
  <c r="AJ339" i="9"/>
  <c r="AJ340" i="9"/>
  <c r="AJ341" i="9"/>
  <c r="AJ342" i="9"/>
  <c r="AJ343" i="9"/>
  <c r="AJ344" i="9"/>
  <c r="AJ345" i="9"/>
  <c r="AJ346" i="9"/>
  <c r="AJ347" i="9"/>
  <c r="AJ348" i="9"/>
  <c r="AJ350" i="9"/>
  <c r="AJ352" i="9"/>
  <c r="AJ353" i="9"/>
  <c r="AJ354" i="9"/>
  <c r="AJ355" i="9"/>
  <c r="AJ356" i="9"/>
  <c r="AJ357" i="9"/>
  <c r="AJ358" i="9"/>
  <c r="AJ359" i="9"/>
  <c r="AJ360" i="9"/>
  <c r="AJ361" i="9"/>
  <c r="AJ362" i="9"/>
  <c r="AJ363" i="9"/>
  <c r="AJ364" i="9"/>
  <c r="AJ365" i="9"/>
  <c r="AJ366" i="9"/>
  <c r="AJ367" i="9"/>
  <c r="AJ368" i="9"/>
  <c r="AJ369" i="9"/>
  <c r="AJ372" i="9"/>
  <c r="AJ373" i="9"/>
  <c r="AJ374" i="9"/>
  <c r="AJ375" i="9"/>
  <c r="AJ376" i="9"/>
  <c r="AJ377" i="9"/>
  <c r="AJ378" i="9"/>
  <c r="AJ379" i="9"/>
  <c r="AJ380" i="9"/>
  <c r="AJ381" i="9"/>
  <c r="AJ382" i="9"/>
  <c r="AJ383" i="9"/>
  <c r="AJ384" i="9"/>
  <c r="AJ385" i="9"/>
  <c r="AJ386" i="9"/>
  <c r="AJ387" i="9"/>
  <c r="AJ388" i="9"/>
  <c r="AJ389" i="9"/>
  <c r="AJ390" i="9"/>
  <c r="AJ391" i="9"/>
  <c r="AJ392" i="9"/>
  <c r="AJ393" i="9"/>
  <c r="AJ394" i="9"/>
  <c r="AJ395" i="9"/>
  <c r="AJ396" i="9"/>
  <c r="AJ397" i="9"/>
  <c r="AJ398" i="9"/>
  <c r="AJ399" i="9"/>
  <c r="AJ400" i="9"/>
  <c r="AJ401" i="9"/>
  <c r="AJ402" i="9"/>
  <c r="AJ403" i="9"/>
  <c r="AJ404" i="9"/>
  <c r="AJ405" i="9"/>
  <c r="AJ406" i="9"/>
  <c r="AJ407" i="9"/>
  <c r="AJ408" i="9"/>
  <c r="AJ409" i="9"/>
  <c r="AJ410" i="9"/>
  <c r="AJ411" i="9"/>
  <c r="AJ412" i="9"/>
  <c r="AJ413" i="9"/>
  <c r="AJ414" i="9"/>
  <c r="AJ415" i="9"/>
  <c r="AJ416" i="9"/>
  <c r="AJ417" i="9"/>
  <c r="AJ418" i="9"/>
  <c r="AJ419" i="9"/>
  <c r="AJ420" i="9"/>
  <c r="AJ421" i="9"/>
  <c r="AJ422" i="9"/>
  <c r="AJ423" i="9"/>
  <c r="AJ424" i="9"/>
  <c r="AJ425" i="9"/>
  <c r="AJ426" i="9"/>
  <c r="AJ427" i="9"/>
  <c r="AJ428" i="9"/>
  <c r="AJ429" i="9"/>
  <c r="AJ430" i="9"/>
  <c r="AJ431" i="9"/>
  <c r="AJ432" i="9"/>
  <c r="AJ433" i="9"/>
  <c r="AJ434" i="9"/>
  <c r="AJ435" i="9"/>
  <c r="AJ436" i="9"/>
  <c r="AJ437" i="9"/>
  <c r="AJ439" i="9"/>
  <c r="AJ440" i="9"/>
  <c r="AJ441" i="9"/>
  <c r="AJ442" i="9"/>
  <c r="AJ443" i="9"/>
  <c r="AJ444" i="9"/>
  <c r="AJ445" i="9"/>
  <c r="AJ446" i="9"/>
  <c r="AJ447" i="9"/>
  <c r="AJ448" i="9"/>
  <c r="AJ449" i="9"/>
  <c r="AH6" i="9"/>
  <c r="AH7" i="9"/>
  <c r="AH8" i="9"/>
  <c r="AH9" i="9"/>
  <c r="AH10" i="9"/>
  <c r="AH11" i="9"/>
  <c r="AH12" i="9"/>
  <c r="AH13" i="9"/>
  <c r="AH14" i="9"/>
  <c r="AH15" i="9"/>
  <c r="AH16" i="9"/>
  <c r="AH17" i="9"/>
  <c r="AH18" i="9"/>
  <c r="AH19" i="9"/>
  <c r="AH20" i="9"/>
  <c r="AH21" i="9"/>
  <c r="AH22" i="9"/>
  <c r="AH23" i="9"/>
  <c r="AH24" i="9"/>
  <c r="AH25" i="9"/>
  <c r="AH26" i="9"/>
  <c r="AH27" i="9"/>
  <c r="AH28" i="9"/>
  <c r="AH29" i="9"/>
  <c r="AH30" i="9"/>
  <c r="AH39" i="9"/>
  <c r="AH40" i="9"/>
  <c r="AH41" i="9"/>
  <c r="AH43" i="9"/>
  <c r="AH44" i="9"/>
  <c r="AH45" i="9"/>
  <c r="AH46" i="9"/>
  <c r="AH47" i="9"/>
  <c r="AH48" i="9"/>
  <c r="AH49" i="9"/>
  <c r="AH50" i="9"/>
  <c r="AH51" i="9"/>
  <c r="AH52" i="9"/>
  <c r="AH56" i="9"/>
  <c r="AH57" i="9"/>
  <c r="AH58" i="9"/>
  <c r="AH59" i="9"/>
  <c r="AH60" i="9"/>
  <c r="AH61" i="9"/>
  <c r="AH62" i="9"/>
  <c r="AH63" i="9"/>
  <c r="AH64" i="9"/>
  <c r="AH67" i="9"/>
  <c r="AH68" i="9"/>
  <c r="AH69" i="9"/>
  <c r="AH70" i="9"/>
  <c r="AH71" i="9"/>
  <c r="AH73" i="9"/>
  <c r="AH74" i="9"/>
  <c r="AH75" i="9"/>
  <c r="AH76" i="9"/>
  <c r="AH77" i="9"/>
  <c r="AH78" i="9"/>
  <c r="AH79" i="9"/>
  <c r="AH80" i="9"/>
  <c r="AH81" i="9"/>
  <c r="AH82" i="9"/>
  <c r="AH83" i="9"/>
  <c r="AH84" i="9"/>
  <c r="AH85" i="9"/>
  <c r="AH86" i="9"/>
  <c r="AH87" i="9"/>
  <c r="AH88" i="9"/>
  <c r="AH89" i="9"/>
  <c r="AH91" i="9"/>
  <c r="AH92" i="9"/>
  <c r="AH93" i="9"/>
  <c r="AH94" i="9"/>
  <c r="AH95" i="9"/>
  <c r="AH96" i="9"/>
  <c r="AH97" i="9"/>
  <c r="AH98" i="9"/>
  <c r="AH99" i="9"/>
  <c r="AH103" i="9"/>
  <c r="AH105" i="9"/>
  <c r="AH106" i="9"/>
  <c r="AH107" i="9"/>
  <c r="AH108" i="9"/>
  <c r="AH109" i="9"/>
  <c r="AH110" i="9"/>
  <c r="AH111" i="9"/>
  <c r="AH112" i="9"/>
  <c r="AH113" i="9"/>
  <c r="AH114" i="9"/>
  <c r="AH115" i="9"/>
  <c r="AH116" i="9"/>
  <c r="AH118" i="9"/>
  <c r="AH119" i="9"/>
  <c r="AH120" i="9"/>
  <c r="AH121" i="9"/>
  <c r="AH122" i="9"/>
  <c r="AH123" i="9"/>
  <c r="AH125" i="9"/>
  <c r="AH126" i="9"/>
  <c r="AH127" i="9"/>
  <c r="AH128" i="9"/>
  <c r="AH129" i="9"/>
  <c r="AH130" i="9"/>
  <c r="AH131" i="9"/>
  <c r="AH132" i="9"/>
  <c r="AH133" i="9"/>
  <c r="AH134" i="9"/>
  <c r="AH135" i="9"/>
  <c r="AH136" i="9"/>
  <c r="AH137" i="9"/>
  <c r="AH138" i="9"/>
  <c r="AH139" i="9"/>
  <c r="AH140" i="9"/>
  <c r="AH141" i="9"/>
  <c r="AH142" i="9"/>
  <c r="AH143" i="9"/>
  <c r="AH144" i="9"/>
  <c r="AH145" i="9"/>
  <c r="AH146" i="9"/>
  <c r="AH147" i="9"/>
  <c r="AH148" i="9"/>
  <c r="AH149" i="9"/>
  <c r="AH150" i="9"/>
  <c r="AH151" i="9"/>
  <c r="AH152" i="9"/>
  <c r="AH153" i="9"/>
  <c r="AH154" i="9"/>
  <c r="AH155" i="9"/>
  <c r="AH156" i="9"/>
  <c r="AH157" i="9"/>
  <c r="AH158" i="9"/>
  <c r="AH159" i="9"/>
  <c r="AH160" i="9"/>
  <c r="AH161" i="9"/>
  <c r="AH164" i="9"/>
  <c r="AH165" i="9"/>
  <c r="AH166" i="9"/>
  <c r="AH167" i="9"/>
  <c r="AH168" i="9"/>
  <c r="AH169" i="9"/>
  <c r="AH170" i="9"/>
  <c r="AH171" i="9"/>
  <c r="AH173" i="9"/>
  <c r="AH174" i="9"/>
  <c r="AH175" i="9"/>
  <c r="AH176" i="9"/>
  <c r="AH177" i="9"/>
  <c r="AH178" i="9"/>
  <c r="AH179" i="9"/>
  <c r="AH180" i="9"/>
  <c r="AH182" i="9"/>
  <c r="AH183" i="9"/>
  <c r="AH184" i="9"/>
  <c r="AH185" i="9"/>
  <c r="AH186" i="9"/>
  <c r="AH187" i="9"/>
  <c r="AH188" i="9"/>
  <c r="AH189" i="9"/>
  <c r="AH190" i="9"/>
  <c r="AH191" i="9"/>
  <c r="AH192" i="9"/>
  <c r="AH193" i="9"/>
  <c r="AH194" i="9"/>
  <c r="AH195" i="9"/>
  <c r="AH196" i="9"/>
  <c r="AH197" i="9"/>
  <c r="AH198" i="9"/>
  <c r="AH199" i="9"/>
  <c r="AH200" i="9"/>
  <c r="AH201" i="9"/>
  <c r="AH202" i="9"/>
  <c r="AH204" i="9"/>
  <c r="AH205" i="9"/>
  <c r="AH207" i="9"/>
  <c r="AH208" i="9"/>
  <c r="AH209" i="9"/>
  <c r="AH210" i="9"/>
  <c r="AH211" i="9"/>
  <c r="AH212" i="9"/>
  <c r="AH213" i="9"/>
  <c r="AH214" i="9"/>
  <c r="AH215" i="9"/>
  <c r="AH216" i="9"/>
  <c r="AH217" i="9"/>
  <c r="AH218" i="9"/>
  <c r="AH219" i="9"/>
  <c r="AH220" i="9"/>
  <c r="AH221" i="9"/>
  <c r="AH222" i="9"/>
  <c r="AH223" i="9"/>
  <c r="AH224" i="9"/>
  <c r="AH225" i="9"/>
  <c r="AH226" i="9"/>
  <c r="AH227" i="9"/>
  <c r="AH228" i="9"/>
  <c r="AH229" i="9"/>
  <c r="AH230" i="9"/>
  <c r="AH231" i="9"/>
  <c r="AH232" i="9"/>
  <c r="AH233" i="9"/>
  <c r="AH234" i="9"/>
  <c r="AH235" i="9"/>
  <c r="AH236" i="9"/>
  <c r="AH238" i="9"/>
  <c r="AH239" i="9"/>
  <c r="AH240" i="9"/>
  <c r="AH241" i="9"/>
  <c r="AH242" i="9"/>
  <c r="AH243" i="9"/>
  <c r="AH244" i="9"/>
  <c r="AH245" i="9"/>
  <c r="AH246" i="9"/>
  <c r="AH248" i="9"/>
  <c r="AH249" i="9"/>
  <c r="AH250" i="9"/>
  <c r="AH251" i="9"/>
  <c r="AH252" i="9"/>
  <c r="AH253" i="9"/>
  <c r="AH254" i="9"/>
  <c r="AH255" i="9"/>
  <c r="AH256" i="9"/>
  <c r="AH257" i="9"/>
  <c r="AH258" i="9"/>
  <c r="AH259" i="9"/>
  <c r="AH260" i="9"/>
  <c r="AH261" i="9"/>
  <c r="AH262" i="9"/>
  <c r="AH263" i="9"/>
  <c r="AH264" i="9"/>
  <c r="AH267" i="9"/>
  <c r="AH268" i="9"/>
  <c r="AH269" i="9"/>
  <c r="AH270" i="9"/>
  <c r="AH271" i="9"/>
  <c r="AH272" i="9"/>
  <c r="AH273" i="9"/>
  <c r="AH275" i="9"/>
  <c r="AH276" i="9"/>
  <c r="AH278" i="9"/>
  <c r="AH279" i="9"/>
  <c r="AH280" i="9"/>
  <c r="AH281" i="9"/>
  <c r="AH282" i="9"/>
  <c r="AH283" i="9"/>
  <c r="AH284" i="9"/>
  <c r="AH285" i="9"/>
  <c r="AH286" i="9"/>
  <c r="AH287" i="9"/>
  <c r="AH288" i="9"/>
  <c r="AH289" i="9"/>
  <c r="AH290" i="9"/>
  <c r="AH291" i="9"/>
  <c r="AH292" i="9"/>
  <c r="AH293" i="9"/>
  <c r="AH294" i="9"/>
  <c r="AH295" i="9"/>
  <c r="AH296" i="9"/>
  <c r="AH297" i="9"/>
  <c r="AH298" i="9"/>
  <c r="AH299" i="9"/>
  <c r="AH300" i="9"/>
  <c r="AH301" i="9"/>
  <c r="AH302" i="9"/>
  <c r="AH303" i="9"/>
  <c r="AH304" i="9"/>
  <c r="AH305" i="9"/>
  <c r="AH306" i="9"/>
  <c r="AH307" i="9"/>
  <c r="AH308" i="9"/>
  <c r="AH309" i="9"/>
  <c r="AH310" i="9"/>
  <c r="AH311" i="9"/>
  <c r="AH312" i="9"/>
  <c r="AH313" i="9"/>
  <c r="AH314" i="9"/>
  <c r="AH315" i="9"/>
  <c r="AH316" i="9"/>
  <c r="AH317" i="9"/>
  <c r="AH318" i="9"/>
  <c r="AH319" i="9"/>
  <c r="AH320" i="9"/>
  <c r="AH323" i="9"/>
  <c r="AH324" i="9"/>
  <c r="AH325" i="9"/>
  <c r="AH326" i="9"/>
  <c r="AH327" i="9"/>
  <c r="AH328" i="9"/>
  <c r="AH329" i="9"/>
  <c r="AH330" i="9"/>
  <c r="AH331" i="9"/>
  <c r="AH332" i="9"/>
  <c r="AH333" i="9"/>
  <c r="AH334" i="9"/>
  <c r="AH335" i="9"/>
  <c r="AH336" i="9"/>
  <c r="AH337" i="9"/>
  <c r="AH338" i="9"/>
  <c r="AH339" i="9"/>
  <c r="AH340" i="9"/>
  <c r="AH341" i="9"/>
  <c r="AH342" i="9"/>
  <c r="AH343" i="9"/>
  <c r="AH344" i="9"/>
  <c r="AH345" i="9"/>
  <c r="AH346" i="9"/>
  <c r="AH347" i="9"/>
  <c r="AH348" i="9"/>
  <c r="AH350" i="9"/>
  <c r="AH352" i="9"/>
  <c r="AH353" i="9"/>
  <c r="AH354" i="9"/>
  <c r="AH355" i="9"/>
  <c r="AH356" i="9"/>
  <c r="AH357" i="9"/>
  <c r="AH358" i="9"/>
  <c r="AH359" i="9"/>
  <c r="AH360" i="9"/>
  <c r="AH361" i="9"/>
  <c r="AH362" i="9"/>
  <c r="AH363" i="9"/>
  <c r="AH364" i="9"/>
  <c r="AH365" i="9"/>
  <c r="AH366" i="9"/>
  <c r="AH367" i="9"/>
  <c r="AH368" i="9"/>
  <c r="AH369" i="9"/>
  <c r="AH372" i="9"/>
  <c r="AH373" i="9"/>
  <c r="AH374" i="9"/>
  <c r="AH375" i="9"/>
  <c r="AH376" i="9"/>
  <c r="AH377" i="9"/>
  <c r="AH378" i="9"/>
  <c r="AH379" i="9"/>
  <c r="AH380" i="9"/>
  <c r="AH381" i="9"/>
  <c r="AH382" i="9"/>
  <c r="AH383" i="9"/>
  <c r="AH384" i="9"/>
  <c r="AH385" i="9"/>
  <c r="AH386" i="9"/>
  <c r="AH387" i="9"/>
  <c r="AH388" i="9"/>
  <c r="AH389" i="9"/>
  <c r="AH390" i="9"/>
  <c r="AH391" i="9"/>
  <c r="AH392" i="9"/>
  <c r="AH393" i="9"/>
  <c r="AH394" i="9"/>
  <c r="AH395" i="9"/>
  <c r="AH396" i="9"/>
  <c r="AH397" i="9"/>
  <c r="AH398" i="9"/>
  <c r="AH399" i="9"/>
  <c r="AH400" i="9"/>
  <c r="AH401" i="9"/>
  <c r="AH402" i="9"/>
  <c r="AH403" i="9"/>
  <c r="AH404" i="9"/>
  <c r="AH405" i="9"/>
  <c r="AH406" i="9"/>
  <c r="AH407" i="9"/>
  <c r="AH408" i="9"/>
  <c r="AH409" i="9"/>
  <c r="AH410" i="9"/>
  <c r="AH411" i="9"/>
  <c r="AH412" i="9"/>
  <c r="AH413" i="9"/>
  <c r="AH414" i="9"/>
  <c r="AH415" i="9"/>
  <c r="AH416" i="9"/>
  <c r="AH417" i="9"/>
  <c r="AH418" i="9"/>
  <c r="AH419" i="9"/>
  <c r="AH420" i="9"/>
  <c r="AH421" i="9"/>
  <c r="AH422" i="9"/>
  <c r="AH423" i="9"/>
  <c r="AH424" i="9"/>
  <c r="AH425" i="9"/>
  <c r="AH426" i="9"/>
  <c r="AH427" i="9"/>
  <c r="AH428" i="9"/>
  <c r="AH429" i="9"/>
  <c r="AH430" i="9"/>
  <c r="AH431" i="9"/>
  <c r="AH432" i="9"/>
  <c r="AH433" i="9"/>
  <c r="AH434" i="9"/>
  <c r="AH435" i="9"/>
  <c r="AH436" i="9"/>
  <c r="AH437" i="9"/>
  <c r="AH439" i="9"/>
  <c r="AH440" i="9"/>
  <c r="AH441" i="9"/>
  <c r="AH442" i="9"/>
  <c r="AH443" i="9"/>
  <c r="AH444" i="9"/>
  <c r="AH445" i="9"/>
  <c r="AH446" i="9"/>
  <c r="AH447" i="9"/>
  <c r="AH448" i="9"/>
  <c r="AH449" i="9"/>
  <c r="AH450" i="9"/>
  <c r="AH451" i="9"/>
  <c r="AH453" i="9"/>
  <c r="AH454" i="9"/>
  <c r="AH455" i="9"/>
  <c r="AH456" i="9"/>
  <c r="AH457" i="9"/>
  <c r="AH458" i="9"/>
  <c r="AH459" i="9"/>
  <c r="AH462" i="9"/>
  <c r="AH463" i="9"/>
  <c r="AH464" i="9"/>
  <c r="AH465" i="9"/>
  <c r="AH466" i="9"/>
  <c r="AH467" i="9"/>
  <c r="AH468" i="9"/>
  <c r="AH469" i="9"/>
  <c r="AH470" i="9"/>
  <c r="AH471" i="9"/>
  <c r="AH472" i="9"/>
  <c r="AH473" i="9"/>
  <c r="AH474" i="9"/>
  <c r="AH475" i="9"/>
  <c r="AH476" i="9"/>
  <c r="AH477" i="9"/>
  <c r="AH478" i="9"/>
  <c r="AH479" i="9"/>
  <c r="AH480" i="9"/>
  <c r="AH481" i="9"/>
  <c r="AH482" i="9"/>
  <c r="AH483" i="9"/>
  <c r="AH484" i="9"/>
  <c r="AH485" i="9"/>
  <c r="AH486" i="9"/>
  <c r="AH487" i="9"/>
  <c r="AH488" i="9"/>
  <c r="AH489" i="9"/>
  <c r="AH490" i="9"/>
  <c r="AH491" i="9"/>
  <c r="AH492" i="9"/>
  <c r="AH500" i="9"/>
  <c r="AH501" i="9"/>
  <c r="AH502" i="9"/>
  <c r="AH503" i="9"/>
  <c r="AH504" i="9"/>
  <c r="AH505" i="9"/>
  <c r="AH506" i="9"/>
  <c r="AH507" i="9"/>
  <c r="AH508" i="9"/>
  <c r="AH509" i="9"/>
  <c r="AH510" i="9"/>
  <c r="AH511" i="9"/>
  <c r="AH512" i="9"/>
  <c r="AH513" i="9"/>
  <c r="AH514" i="9"/>
  <c r="AH515" i="9"/>
  <c r="AH516" i="9"/>
  <c r="AH517" i="9"/>
  <c r="AH518" i="9"/>
  <c r="AH520" i="9"/>
  <c r="AH521" i="9"/>
  <c r="AH522" i="9"/>
  <c r="AH523" i="9"/>
  <c r="AH524" i="9"/>
  <c r="AH526" i="9"/>
  <c r="AH527" i="9"/>
  <c r="AH528" i="9"/>
  <c r="AH529" i="9"/>
  <c r="AH530" i="9"/>
  <c r="AH531" i="9"/>
  <c r="AH532" i="9"/>
  <c r="AH533" i="9"/>
  <c r="AH534" i="9"/>
  <c r="AH535" i="9"/>
  <c r="AH536" i="9"/>
  <c r="AH537" i="9"/>
  <c r="AH538" i="9"/>
  <c r="AH539" i="9"/>
  <c r="AH540" i="9"/>
  <c r="AH541" i="9"/>
  <c r="AH542" i="9"/>
  <c r="AH543" i="9"/>
  <c r="AH544" i="9"/>
  <c r="AH546" i="9"/>
  <c r="AH547" i="9"/>
  <c r="AH548" i="9"/>
  <c r="AH549" i="9"/>
  <c r="AH550" i="9"/>
  <c r="AH551" i="9"/>
  <c r="AH552" i="9"/>
  <c r="AH553" i="9"/>
  <c r="AH554" i="9"/>
  <c r="AH555" i="9"/>
  <c r="AH556" i="9"/>
  <c r="AH557" i="9"/>
  <c r="AH558" i="9"/>
  <c r="AH559" i="9"/>
  <c r="AH560" i="9"/>
  <c r="AH561" i="9"/>
  <c r="AH562" i="9"/>
  <c r="AH563" i="9"/>
  <c r="AH564" i="9"/>
  <c r="AH565" i="9"/>
  <c r="AH566" i="9"/>
  <c r="AH567" i="9"/>
  <c r="AH568" i="9"/>
  <c r="AH569" i="9"/>
  <c r="AH570" i="9"/>
  <c r="AH571" i="9"/>
  <c r="AH572" i="9"/>
  <c r="AH573" i="9"/>
  <c r="AH574" i="9"/>
  <c r="AH575" i="9"/>
  <c r="AH576" i="9"/>
  <c r="AH577" i="9"/>
  <c r="AH578" i="9"/>
  <c r="AH579" i="9"/>
  <c r="AH580" i="9"/>
  <c r="AH581" i="9"/>
  <c r="AH582" i="9"/>
  <c r="AH583" i="9"/>
  <c r="AH584" i="9"/>
  <c r="AH585" i="9"/>
  <c r="AH586" i="9"/>
  <c r="AH587" i="9"/>
  <c r="AH588" i="9"/>
  <c r="AH589" i="9"/>
  <c r="AH590" i="9"/>
  <c r="AH591" i="9"/>
  <c r="AH592" i="9"/>
  <c r="AH593" i="9"/>
  <c r="AH594" i="9"/>
  <c r="AH595" i="9"/>
  <c r="AH596" i="9"/>
  <c r="AH597" i="9"/>
  <c r="AH598" i="9"/>
  <c r="AH599" i="9"/>
  <c r="AH600" i="9"/>
  <c r="AH601" i="9"/>
  <c r="AH602" i="9"/>
  <c r="AH603" i="9"/>
  <c r="AH604" i="9"/>
  <c r="AH605" i="9"/>
  <c r="AH606" i="9"/>
  <c r="AH607" i="9"/>
  <c r="AH608" i="9"/>
  <c r="AH609" i="9"/>
  <c r="AH610" i="9"/>
  <c r="AH611" i="9"/>
  <c r="AH612" i="9"/>
  <c r="AH613" i="9"/>
  <c r="AH614" i="9"/>
  <c r="AH615" i="9"/>
  <c r="AH616" i="9"/>
  <c r="AH617" i="9"/>
  <c r="AH618" i="9"/>
  <c r="AH619" i="9"/>
  <c r="AH620" i="9"/>
  <c r="AH621" i="9"/>
  <c r="AH622" i="9"/>
  <c r="AH623" i="9"/>
  <c r="AH624" i="9"/>
  <c r="AH625" i="9"/>
  <c r="AH626" i="9"/>
  <c r="AH627" i="9"/>
  <c r="AH628" i="9"/>
  <c r="AH629" i="9"/>
  <c r="AH630" i="9"/>
  <c r="AH631" i="9"/>
  <c r="AH632" i="9"/>
  <c r="AH633" i="9"/>
  <c r="AH634" i="9"/>
  <c r="AH635" i="9"/>
  <c r="AH636" i="9"/>
  <c r="AH637" i="9"/>
  <c r="AH638" i="9"/>
  <c r="AH639" i="9"/>
  <c r="AH640" i="9"/>
  <c r="AH641" i="9"/>
  <c r="AH642" i="9"/>
  <c r="AH643" i="9"/>
  <c r="AH644" i="9"/>
  <c r="AH645" i="9"/>
  <c r="AH646" i="9"/>
  <c r="AH647" i="9"/>
  <c r="AH657" i="9"/>
  <c r="AH658" i="9"/>
  <c r="AH659" i="9"/>
  <c r="AH660" i="9"/>
  <c r="AH661" i="9"/>
  <c r="AH662" i="9"/>
  <c r="AH664" i="9"/>
  <c r="AH665" i="9"/>
  <c r="AH666" i="9"/>
  <c r="AH667" i="9"/>
  <c r="AH668" i="9"/>
  <c r="AH669" i="9"/>
  <c r="AH670" i="9"/>
  <c r="AH671" i="9"/>
  <c r="AH672" i="9"/>
  <c r="AH673" i="9"/>
  <c r="AH674" i="9"/>
  <c r="AH675" i="9"/>
  <c r="AH676" i="9"/>
  <c r="AH678" i="9"/>
  <c r="AH679" i="9"/>
  <c r="AH680" i="9"/>
  <c r="AH681" i="9"/>
  <c r="AH682" i="9"/>
  <c r="AH683" i="9"/>
  <c r="AH684" i="9"/>
  <c r="AH685" i="9"/>
  <c r="AH686" i="9"/>
  <c r="AH687" i="9"/>
  <c r="AH688" i="9"/>
  <c r="AH689" i="9"/>
  <c r="AH690" i="9"/>
  <c r="AH693" i="9"/>
  <c r="AH694" i="9"/>
  <c r="AH695" i="9"/>
  <c r="AH696" i="9"/>
  <c r="AH698" i="9"/>
  <c r="AH699" i="9"/>
  <c r="AH700" i="9"/>
  <c r="AH701" i="9"/>
  <c r="AH702" i="9"/>
  <c r="AH703" i="9"/>
  <c r="AH704" i="9"/>
  <c r="AH705" i="9"/>
  <c r="AH707" i="9"/>
  <c r="AH708" i="9"/>
  <c r="AH709" i="9"/>
  <c r="AH710" i="9"/>
  <c r="AH711" i="9"/>
  <c r="AH712" i="9"/>
  <c r="AH713" i="9"/>
  <c r="AH714" i="9"/>
  <c r="AH715" i="9"/>
  <c r="AH716" i="9"/>
  <c r="AH717" i="9"/>
  <c r="AH718" i="9"/>
  <c r="AH719" i="9"/>
  <c r="AH720" i="9"/>
  <c r="AH721" i="9"/>
  <c r="AH722" i="9"/>
  <c r="AH723" i="9"/>
  <c r="AH724" i="9"/>
  <c r="AH725" i="9"/>
  <c r="AH726" i="9"/>
  <c r="AH728" i="9"/>
  <c r="AH729" i="9"/>
  <c r="AH730" i="9"/>
  <c r="AH731" i="9"/>
  <c r="AH732" i="9"/>
  <c r="AH733" i="9"/>
  <c r="AH734" i="9"/>
  <c r="AH735" i="9"/>
  <c r="AH736" i="9"/>
  <c r="AH737" i="9"/>
  <c r="AH738" i="9"/>
  <c r="AH739" i="9"/>
  <c r="AH740" i="9"/>
  <c r="AH741" i="9"/>
  <c r="AH742" i="9"/>
  <c r="AH743" i="9"/>
  <c r="AH744" i="9"/>
  <c r="AH745" i="9"/>
  <c r="AH746" i="9"/>
  <c r="AH747" i="9"/>
  <c r="AH748" i="9"/>
  <c r="AH749" i="9"/>
  <c r="AH750" i="9"/>
  <c r="AH753" i="9"/>
  <c r="AH754" i="9"/>
  <c r="AH755" i="9"/>
  <c r="AH756" i="9"/>
  <c r="AH757" i="9"/>
  <c r="AH758" i="9"/>
  <c r="AH759" i="9"/>
  <c r="AH760" i="9"/>
  <c r="AH761" i="9"/>
  <c r="AH762" i="9"/>
  <c r="AH764" i="9"/>
  <c r="AH765" i="9"/>
  <c r="AH766" i="9"/>
  <c r="AH767" i="9"/>
  <c r="AH768" i="9"/>
  <c r="AH769" i="9"/>
  <c r="AH770" i="9"/>
  <c r="AH771" i="9"/>
  <c r="AH772" i="9"/>
  <c r="AH773" i="9"/>
  <c r="AH774" i="9"/>
  <c r="AH775" i="9"/>
  <c r="AH776" i="9"/>
  <c r="AH777" i="9"/>
  <c r="AH778" i="9"/>
  <c r="AH779" i="9"/>
  <c r="AH780" i="9"/>
  <c r="AH781" i="9"/>
  <c r="AH782" i="9"/>
  <c r="AH783" i="9"/>
  <c r="AH784" i="9"/>
  <c r="AH785" i="9"/>
  <c r="AH786" i="9"/>
  <c r="AH787" i="9"/>
  <c r="AH788" i="9"/>
  <c r="AH789" i="9"/>
  <c r="AH790" i="9"/>
  <c r="AH791" i="9"/>
  <c r="AH792" i="9"/>
  <c r="AH793" i="9"/>
  <c r="AH794" i="9"/>
  <c r="AH796" i="9"/>
  <c r="AH797" i="9"/>
  <c r="AH798" i="9"/>
  <c r="AH799" i="9"/>
  <c r="AH800" i="9"/>
  <c r="AH801" i="9"/>
  <c r="AH802" i="9"/>
  <c r="AH803" i="9"/>
  <c r="AH804" i="9"/>
  <c r="AH806" i="9"/>
  <c r="AH807" i="9"/>
  <c r="AH808" i="9"/>
  <c r="AH809" i="9"/>
  <c r="AH810" i="9"/>
  <c r="AH811" i="9"/>
  <c r="AH812" i="9"/>
  <c r="AH813" i="9"/>
  <c r="AH814" i="9"/>
  <c r="AH815" i="9"/>
  <c r="AH816" i="9"/>
  <c r="AH817" i="9"/>
  <c r="AH818" i="9"/>
  <c r="AH819" i="9"/>
  <c r="AH820" i="9"/>
  <c r="AH821" i="9"/>
  <c r="AH822" i="9"/>
  <c r="AH823" i="9"/>
  <c r="AH824" i="9"/>
  <c r="AH825" i="9"/>
  <c r="AH826" i="9"/>
  <c r="AH827" i="9"/>
  <c r="AH828" i="9"/>
  <c r="AH829" i="9"/>
  <c r="AH830" i="9"/>
  <c r="AH831" i="9"/>
  <c r="AH834" i="9"/>
  <c r="AH837" i="9"/>
  <c r="AH838" i="9"/>
  <c r="AH839" i="9"/>
  <c r="AH840" i="9"/>
  <c r="AH841" i="9"/>
  <c r="AH842" i="9"/>
  <c r="AH843" i="9"/>
  <c r="AH844" i="9"/>
  <c r="AH845" i="9"/>
  <c r="AH846" i="9"/>
  <c r="AH847" i="9"/>
  <c r="AH848" i="9"/>
  <c r="AH849" i="9"/>
  <c r="AH850" i="9"/>
  <c r="AH851" i="9"/>
  <c r="AH855" i="9"/>
  <c r="AH856" i="9"/>
  <c r="AH857" i="9"/>
  <c r="AH858" i="9"/>
  <c r="AH859" i="9"/>
  <c r="AH860" i="9"/>
  <c r="AH861" i="9"/>
  <c r="AH862" i="9"/>
  <c r="AH863" i="9"/>
  <c r="AH864" i="9"/>
  <c r="AH865" i="9"/>
  <c r="AH866" i="9"/>
  <c r="AH867" i="9"/>
  <c r="AH869" i="9"/>
  <c r="AH870" i="9"/>
  <c r="AH871" i="9"/>
  <c r="AH872" i="9"/>
  <c r="AH873" i="9"/>
  <c r="AH874" i="9"/>
  <c r="AH875" i="9"/>
  <c r="AH876" i="9"/>
  <c r="AH877" i="9"/>
  <c r="AH878" i="9"/>
  <c r="AH879" i="9"/>
  <c r="AH880" i="9"/>
  <c r="AH881" i="9"/>
  <c r="AH882" i="9"/>
  <c r="AH885" i="9"/>
  <c r="AH886" i="9"/>
  <c r="AH887" i="9"/>
  <c r="AH888" i="9"/>
  <c r="AH889" i="9"/>
  <c r="AH890" i="9"/>
  <c r="AH891" i="9"/>
  <c r="AH892" i="9"/>
  <c r="AH893" i="9"/>
  <c r="AH894" i="9"/>
  <c r="AH895" i="9"/>
  <c r="AH896" i="9"/>
  <c r="AH897" i="9"/>
  <c r="AH898" i="9"/>
  <c r="AH899" i="9"/>
  <c r="AH900" i="9"/>
  <c r="AH901" i="9"/>
  <c r="AH902" i="9"/>
  <c r="AH903" i="9"/>
  <c r="AH904" i="9"/>
  <c r="AH905" i="9"/>
  <c r="AH906" i="9"/>
  <c r="AH907" i="9"/>
  <c r="AH908" i="9"/>
  <c r="AH909" i="9"/>
  <c r="AH910" i="9"/>
  <c r="AH911" i="9"/>
  <c r="AH912" i="9"/>
  <c r="AH913" i="9"/>
  <c r="AH915" i="9"/>
  <c r="AH916" i="9"/>
  <c r="AH918" i="9"/>
  <c r="AH919" i="9"/>
  <c r="AH920" i="9"/>
  <c r="AH921" i="9"/>
  <c r="AH922" i="9"/>
  <c r="AH923" i="9"/>
  <c r="AH924" i="9"/>
  <c r="AH925" i="9"/>
  <c r="AH926" i="9"/>
  <c r="AH927" i="9"/>
  <c r="AH928" i="9"/>
  <c r="AH929" i="9"/>
  <c r="AH930" i="9"/>
  <c r="AH931" i="9"/>
  <c r="AH932" i="9"/>
  <c r="AH933" i="9"/>
  <c r="AH934" i="9"/>
  <c r="AH935" i="9"/>
  <c r="AH939" i="9"/>
  <c r="AH940" i="9"/>
  <c r="AH941" i="9"/>
  <c r="AH942" i="9"/>
  <c r="AH943" i="9"/>
  <c r="AH944" i="9"/>
  <c r="AH945" i="9"/>
  <c r="AH950" i="9"/>
  <c r="AH951" i="9"/>
  <c r="AH952" i="9"/>
  <c r="AH953" i="9"/>
  <c r="AH954" i="9"/>
  <c r="AH955" i="9"/>
  <c r="AH956" i="9"/>
  <c r="AH957" i="9"/>
  <c r="AH958" i="9"/>
  <c r="AH959" i="9"/>
  <c r="AH960" i="9"/>
  <c r="AH962" i="9"/>
  <c r="AH963" i="9"/>
  <c r="AH966" i="9"/>
  <c r="AH967" i="9"/>
  <c r="AH968" i="9"/>
  <c r="AH969" i="9"/>
  <c r="AH970" i="9"/>
  <c r="AH971" i="9"/>
  <c r="AH973" i="9"/>
  <c r="AH974" i="9"/>
  <c r="AH975" i="9"/>
  <c r="AH976" i="9"/>
  <c r="AH977" i="9"/>
  <c r="AH978" i="9"/>
  <c r="AH979" i="9"/>
  <c r="AH980" i="9"/>
  <c r="AH981" i="9"/>
  <c r="AH982" i="9"/>
  <c r="AH983" i="9"/>
  <c r="AH984" i="9"/>
  <c r="AH985" i="9"/>
  <c r="AH987" i="9"/>
  <c r="AH988" i="9"/>
  <c r="AH989" i="9"/>
  <c r="AH990" i="9"/>
  <c r="AH991" i="9"/>
  <c r="AH992" i="9"/>
  <c r="AH993" i="9"/>
  <c r="AH994" i="9"/>
  <c r="AH995" i="9"/>
  <c r="AH996" i="9"/>
  <c r="AH997" i="9"/>
  <c r="AH998" i="9"/>
  <c r="AH999" i="9"/>
  <c r="AH1000" i="9"/>
  <c r="AH1001" i="9"/>
  <c r="AH1002" i="9"/>
  <c r="AH1003" i="9"/>
  <c r="AH1004" i="9"/>
  <c r="AH1005" i="9"/>
  <c r="AH1006" i="9"/>
  <c r="AH1007" i="9"/>
  <c r="AH1008" i="9"/>
  <c r="AH1009" i="9"/>
  <c r="AH1013" i="9"/>
  <c r="AH1015" i="9"/>
  <c r="AH1016" i="9"/>
  <c r="AH1017" i="9"/>
  <c r="AH1019" i="9"/>
  <c r="AH1020" i="9"/>
  <c r="AH1022" i="9"/>
  <c r="AH1023" i="9"/>
  <c r="AH1024" i="9"/>
  <c r="AH1025" i="9"/>
  <c r="AH1026" i="9"/>
  <c r="AH1027" i="9"/>
  <c r="AH1028" i="9"/>
  <c r="AH1029" i="9"/>
  <c r="AH1030" i="9"/>
  <c r="AH1031" i="9"/>
  <c r="AH1032" i="9"/>
  <c r="AH1035" i="9"/>
  <c r="AH1036" i="9"/>
  <c r="AH1037" i="9"/>
  <c r="AH1038" i="9"/>
  <c r="AH1039" i="9"/>
  <c r="AH1040" i="9"/>
  <c r="AH1041" i="9"/>
  <c r="AH1043" i="9"/>
  <c r="AH1044" i="9"/>
  <c r="AH1045" i="9"/>
  <c r="AH1046" i="9"/>
  <c r="AH1047" i="9"/>
  <c r="AH1048" i="9"/>
  <c r="AH1050" i="9"/>
  <c r="AH1051" i="9"/>
  <c r="AH1053" i="9"/>
  <c r="AH1054" i="9"/>
  <c r="AH1055" i="9"/>
  <c r="AH1056" i="9"/>
  <c r="AH1057" i="9"/>
  <c r="AH1058" i="9"/>
  <c r="AH1059" i="9"/>
  <c r="AH1060" i="9"/>
  <c r="AH1061" i="9"/>
  <c r="AH1062" i="9"/>
  <c r="AH1063" i="9"/>
  <c r="AH1064" i="9"/>
  <c r="AH1065" i="9"/>
  <c r="AH1066" i="9"/>
  <c r="AH1067" i="9"/>
  <c r="AH1068" i="9"/>
  <c r="AH1069" i="9"/>
  <c r="AH1070" i="9"/>
  <c r="AH1071" i="9"/>
  <c r="AH1073" i="9"/>
  <c r="AH1074" i="9"/>
  <c r="AH1075" i="9"/>
  <c r="AH1076" i="9"/>
  <c r="AH1077" i="9"/>
  <c r="AH1078" i="9"/>
  <c r="AH1080" i="9"/>
  <c r="AH1081" i="9"/>
  <c r="AH1082" i="9"/>
  <c r="AH1083" i="9"/>
  <c r="AH1084" i="9"/>
  <c r="AH1085" i="9"/>
  <c r="AH1086" i="9"/>
  <c r="AH1087" i="9"/>
  <c r="AH1088" i="9"/>
  <c r="AH1089" i="9"/>
  <c r="AH1090" i="9"/>
  <c r="AH1091" i="9"/>
  <c r="AH1092" i="9"/>
  <c r="AH1093" i="9"/>
  <c r="AH1094" i="9"/>
  <c r="AH1095" i="9"/>
  <c r="AH1096" i="9"/>
  <c r="AH1097" i="9"/>
  <c r="AH1098" i="9"/>
  <c r="AH1099" i="9"/>
  <c r="AH1100" i="9"/>
  <c r="AH1101" i="9"/>
  <c r="AH1102" i="9"/>
  <c r="AH1103" i="9"/>
  <c r="AH1104" i="9"/>
  <c r="AH1106" i="9"/>
  <c r="AH1107" i="9"/>
  <c r="AH1109" i="9"/>
  <c r="AH1110" i="9"/>
  <c r="AH1111" i="9"/>
  <c r="AH1114" i="9"/>
  <c r="AH1115" i="9"/>
  <c r="AH1116" i="9"/>
  <c r="AH1117" i="9"/>
  <c r="AH1118" i="9"/>
  <c r="AH1119" i="9"/>
  <c r="AH1120" i="9"/>
  <c r="AH1122" i="9"/>
  <c r="AH1123" i="9"/>
  <c r="AH1124" i="9"/>
  <c r="AH1126" i="9"/>
  <c r="AH1127" i="9"/>
  <c r="AH1128" i="9"/>
  <c r="AH1129" i="9"/>
  <c r="AH1130" i="9"/>
  <c r="AH1131" i="9"/>
  <c r="AH1132" i="9"/>
  <c r="AH1133" i="9"/>
  <c r="AH1134" i="9"/>
  <c r="AH1135" i="9"/>
  <c r="AH1136" i="9"/>
  <c r="AH1137" i="9"/>
  <c r="AH1139" i="9"/>
  <c r="AH1140" i="9"/>
  <c r="AH1141" i="9"/>
  <c r="AH1142" i="9"/>
  <c r="AH1143" i="9"/>
  <c r="AH1144" i="9"/>
  <c r="AH1145" i="9"/>
  <c r="AH1146" i="9"/>
  <c r="AH1147" i="9"/>
  <c r="AH1148" i="9"/>
  <c r="AH1149" i="9"/>
  <c r="AH1150" i="9"/>
  <c r="AH1151" i="9"/>
  <c r="AH1152" i="9"/>
  <c r="AH1153" i="9"/>
  <c r="AH1154" i="9"/>
  <c r="AH1156" i="9"/>
  <c r="AH1157" i="9"/>
  <c r="AH1158" i="9"/>
  <c r="AH1159" i="9"/>
  <c r="AH1160" i="9"/>
  <c r="AH1161" i="9"/>
  <c r="AH1162" i="9"/>
  <c r="AH1163" i="9"/>
  <c r="AH1167" i="9"/>
  <c r="AH1168" i="9"/>
  <c r="AH1170" i="9"/>
  <c r="AH1171" i="9"/>
  <c r="AH1172" i="9"/>
  <c r="AH1173" i="9"/>
  <c r="AH1174" i="9"/>
  <c r="AH1175" i="9"/>
  <c r="AH1176" i="9"/>
  <c r="AH1177" i="9"/>
  <c r="AH1178" i="9"/>
  <c r="AH1179" i="9"/>
  <c r="AH1180" i="9"/>
  <c r="AH1181" i="9"/>
  <c r="AH1183" i="9"/>
  <c r="AH1184" i="9"/>
  <c r="AH1185" i="9"/>
  <c r="AH1186" i="9"/>
  <c r="AH1187" i="9"/>
  <c r="AH1188" i="9"/>
  <c r="AH1189" i="9"/>
  <c r="AH1190" i="9"/>
  <c r="AH1191" i="9"/>
  <c r="AH1192" i="9"/>
  <c r="AH1193" i="9"/>
  <c r="AH1194" i="9"/>
  <c r="AH1195" i="9"/>
  <c r="AH1196" i="9"/>
  <c r="AH1197" i="9"/>
  <c r="AH1198" i="9"/>
  <c r="AH1199" i="9"/>
  <c r="AH1200" i="9"/>
  <c r="AH1201" i="9"/>
  <c r="AH1202" i="9"/>
  <c r="AH1203" i="9"/>
  <c r="AH1204" i="9"/>
  <c r="AH1205" i="9"/>
  <c r="AH1207" i="9"/>
  <c r="AH1208" i="9"/>
  <c r="AH1209" i="9"/>
  <c r="AH1210" i="9"/>
  <c r="AH1212" i="9"/>
  <c r="AH1213" i="9"/>
  <c r="AH1214" i="9"/>
  <c r="AH1215" i="9"/>
  <c r="AH1216" i="9"/>
  <c r="AH1217" i="9"/>
  <c r="AH1219" i="9"/>
  <c r="AH1220" i="9"/>
  <c r="AH1221" i="9"/>
  <c r="AH1223" i="9"/>
  <c r="AH1224" i="9"/>
  <c r="AH1225" i="9"/>
  <c r="AH1226" i="9"/>
  <c r="AH1228" i="9"/>
  <c r="AH1229" i="9"/>
  <c r="AH1230" i="9"/>
  <c r="AH1231" i="9"/>
  <c r="AH1232" i="9"/>
  <c r="AH1233" i="9"/>
  <c r="AH1234" i="9"/>
  <c r="AH1235" i="9"/>
  <c r="AH1236" i="9"/>
  <c r="AH1237" i="9"/>
  <c r="AH1238" i="9"/>
  <c r="AH1239" i="9"/>
  <c r="AH1240" i="9"/>
  <c r="AH1241" i="9"/>
  <c r="AH1242" i="9"/>
  <c r="AH1243" i="9"/>
  <c r="AH1244" i="9"/>
  <c r="AH1245" i="9"/>
  <c r="AH1246" i="9"/>
  <c r="AH1247" i="9"/>
  <c r="AH1248" i="9"/>
  <c r="AH1249" i="9"/>
  <c r="AH1250" i="9"/>
  <c r="AH1251" i="9"/>
  <c r="AH1252" i="9"/>
  <c r="AH1253" i="9"/>
  <c r="AH1254" i="9"/>
  <c r="AH1255" i="9"/>
  <c r="AH1256" i="9"/>
  <c r="AH1257" i="9"/>
  <c r="AH1258" i="9"/>
  <c r="AH1259" i="9"/>
  <c r="AH1260" i="9"/>
  <c r="AH1261" i="9"/>
  <c r="AH1262" i="9"/>
  <c r="AH1263" i="9"/>
  <c r="AH1264" i="9"/>
  <c r="AH1265" i="9"/>
  <c r="AH1266" i="9"/>
  <c r="AH1267" i="9"/>
  <c r="AH1268" i="9"/>
  <c r="AH1269" i="9"/>
  <c r="AH1270" i="9"/>
  <c r="AH1271" i="9"/>
  <c r="AH1272" i="9"/>
  <c r="AH1273" i="9"/>
  <c r="AH1274" i="9"/>
  <c r="AH1275" i="9"/>
  <c r="AH1276" i="9"/>
  <c r="AH1277" i="9"/>
  <c r="AH1278" i="9"/>
  <c r="AH1283" i="9"/>
  <c r="AH1284" i="9"/>
  <c r="AH1285" i="9"/>
  <c r="AH1286" i="9"/>
  <c r="AH1287" i="9"/>
  <c r="AH1288" i="9"/>
  <c r="AH1289" i="9"/>
  <c r="AH1290" i="9"/>
  <c r="AH1291" i="9"/>
  <c r="AH1292" i="9"/>
  <c r="AH1293" i="9"/>
  <c r="AH1294" i="9"/>
  <c r="AH1295" i="9"/>
  <c r="AH1296" i="9"/>
  <c r="AH1297" i="9"/>
  <c r="AH1300" i="9"/>
  <c r="AH1301" i="9"/>
  <c r="AH1302" i="9"/>
  <c r="AH1303" i="9"/>
  <c r="AH1304" i="9"/>
  <c r="AH1306" i="9"/>
  <c r="AH1307" i="9"/>
  <c r="AH1308" i="9"/>
  <c r="AH1309" i="9"/>
  <c r="AH1310" i="9"/>
  <c r="AH1311" i="9"/>
  <c r="AH1312" i="9"/>
  <c r="AH1313" i="9"/>
  <c r="AH1314" i="9"/>
  <c r="AH1315" i="9"/>
  <c r="AH1316" i="9"/>
  <c r="AH1317" i="9"/>
  <c r="AH1319" i="9"/>
  <c r="AH1320" i="9"/>
  <c r="AH1321" i="9"/>
  <c r="AH1323" i="9"/>
  <c r="AH1326" i="9"/>
  <c r="AH1327" i="9"/>
  <c r="AH1328" i="9"/>
  <c r="AH1329" i="9"/>
  <c r="AH1330" i="9"/>
  <c r="AH1332" i="9"/>
  <c r="AH1333" i="9"/>
  <c r="AH1334" i="9"/>
  <c r="AH1335" i="9"/>
  <c r="AH1336" i="9"/>
  <c r="AH1337" i="9"/>
  <c r="AH1338" i="9"/>
  <c r="AH1339" i="9"/>
  <c r="AH1341" i="9"/>
  <c r="AH1342" i="9"/>
  <c r="AH1344" i="9"/>
  <c r="AH1345" i="9"/>
  <c r="AH1346" i="9"/>
  <c r="AH1347" i="9"/>
  <c r="AH1348" i="9"/>
  <c r="AH1349" i="9"/>
  <c r="AH1351" i="9"/>
  <c r="AH1352" i="9"/>
  <c r="AH1353" i="9"/>
  <c r="AH1355" i="9"/>
  <c r="AH1356" i="9"/>
  <c r="AH1359" i="9"/>
  <c r="AH1360" i="9"/>
  <c r="AH1361" i="9"/>
  <c r="AH1362" i="9"/>
  <c r="AH1363" i="9"/>
  <c r="AH1364" i="9"/>
  <c r="AH1365" i="9"/>
  <c r="AH1366" i="9"/>
  <c r="AH1367" i="9"/>
  <c r="AH1368" i="9"/>
  <c r="AH1369" i="9"/>
  <c r="AH1370" i="9"/>
  <c r="AH1371" i="9"/>
  <c r="AH1372" i="9"/>
  <c r="AH1374" i="9"/>
  <c r="AH1375" i="9"/>
  <c r="AH1376" i="9"/>
  <c r="AH1377" i="9"/>
  <c r="AH1378" i="9"/>
  <c r="AH1379" i="9"/>
  <c r="AH1380" i="9"/>
  <c r="AH1382" i="9"/>
  <c r="AH1384" i="9"/>
  <c r="AH1385" i="9"/>
  <c r="AH1386" i="9"/>
  <c r="AH1387" i="9"/>
  <c r="AH1388" i="9"/>
  <c r="AH1390" i="9"/>
  <c r="AH1392" i="9"/>
  <c r="AH1393" i="9"/>
  <c r="AH1394" i="9"/>
  <c r="AH1395" i="9"/>
  <c r="AH1396" i="9"/>
  <c r="AH1397" i="9"/>
  <c r="AH1398" i="9"/>
  <c r="AH1399" i="9"/>
  <c r="AH1400" i="9"/>
  <c r="AH1401" i="9"/>
  <c r="AH1402" i="9"/>
  <c r="AH1403" i="9"/>
  <c r="AH1404" i="9"/>
  <c r="AH1405" i="9"/>
  <c r="AH1407" i="9"/>
  <c r="AH1408" i="9"/>
  <c r="AH1409" i="9"/>
  <c r="AH1410" i="9"/>
  <c r="AH1411" i="9"/>
  <c r="AH1413" i="9"/>
  <c r="AH1414" i="9"/>
  <c r="AH1415" i="9"/>
  <c r="AH1416" i="9"/>
  <c r="AH1417" i="9"/>
  <c r="AH1418" i="9"/>
  <c r="AH1419" i="9"/>
  <c r="AH1420" i="9"/>
  <c r="AH1421" i="9"/>
  <c r="AH1424" i="9"/>
  <c r="AH1425" i="9"/>
  <c r="AH1426" i="9"/>
  <c r="AH1427" i="9"/>
  <c r="AH1428" i="9"/>
  <c r="AH1429" i="9"/>
  <c r="AH1430" i="9"/>
  <c r="AH1431" i="9"/>
  <c r="AH1432" i="9"/>
  <c r="AH1433" i="9"/>
  <c r="AH1434" i="9"/>
  <c r="AH1435" i="9"/>
  <c r="AH1436" i="9"/>
  <c r="AH1437" i="9"/>
  <c r="AH1438" i="9"/>
  <c r="AH1439" i="9"/>
  <c r="AH1440" i="9"/>
  <c r="AH1441" i="9"/>
  <c r="AH1442" i="9"/>
  <c r="AH1446" i="9"/>
  <c r="AH1448" i="9"/>
  <c r="AH1449" i="9"/>
  <c r="AH1450" i="9"/>
  <c r="AH1451" i="9"/>
  <c r="AH1452" i="9"/>
  <c r="AH1453" i="9"/>
  <c r="AH1454" i="9"/>
  <c r="AH1455" i="9"/>
  <c r="AH1456" i="9"/>
  <c r="AH1457" i="9"/>
  <c r="AH1458" i="9"/>
  <c r="AH1459" i="9"/>
  <c r="AH1460" i="9"/>
  <c r="AH1461" i="9"/>
  <c r="AG6" i="9"/>
  <c r="AG7" i="9"/>
  <c r="AG8" i="9"/>
  <c r="AG9" i="9"/>
  <c r="AG10" i="9"/>
  <c r="AG11" i="9"/>
  <c r="AG12" i="9"/>
  <c r="AG13" i="9"/>
  <c r="AG14" i="9"/>
  <c r="AG15" i="9"/>
  <c r="AG16" i="9"/>
  <c r="AG17" i="9"/>
  <c r="AG18" i="9"/>
  <c r="AG19" i="9"/>
  <c r="AG20" i="9"/>
  <c r="AG21" i="9"/>
  <c r="AG22" i="9"/>
  <c r="AG23" i="9"/>
  <c r="AG24" i="9"/>
  <c r="AG25" i="9"/>
  <c r="AG26" i="9"/>
  <c r="AG27" i="9"/>
  <c r="AG28" i="9"/>
  <c r="AG29" i="9"/>
  <c r="AG30" i="9"/>
  <c r="AG39" i="9"/>
  <c r="AG40" i="9"/>
  <c r="AG41" i="9"/>
  <c r="AG43" i="9"/>
  <c r="AG44" i="9"/>
  <c r="AG45" i="9"/>
  <c r="AG46" i="9"/>
  <c r="AG47" i="9"/>
  <c r="AG48" i="9"/>
  <c r="AG49" i="9"/>
  <c r="AG50" i="9"/>
  <c r="AG51" i="9"/>
  <c r="AG52" i="9"/>
  <c r="AG56" i="9"/>
  <c r="AG57" i="9"/>
  <c r="AG58" i="9"/>
  <c r="AG59" i="9"/>
  <c r="AG60" i="9"/>
  <c r="AG61" i="9"/>
  <c r="AG62" i="9"/>
  <c r="AG63" i="9"/>
  <c r="AG64" i="9"/>
  <c r="AG67" i="9"/>
  <c r="AG68" i="9"/>
  <c r="AG69" i="9"/>
  <c r="AG70" i="9"/>
  <c r="AG71" i="9"/>
  <c r="AG73" i="9"/>
  <c r="AG74" i="9"/>
  <c r="AG75" i="9"/>
  <c r="AG76" i="9"/>
  <c r="AG77" i="9"/>
  <c r="AG78" i="9"/>
  <c r="AG79" i="9"/>
  <c r="AG80" i="9"/>
  <c r="AG81" i="9"/>
  <c r="AG82" i="9"/>
  <c r="AG83" i="9"/>
  <c r="AG84" i="9"/>
  <c r="AG85" i="9"/>
  <c r="AG86" i="9"/>
  <c r="AG87" i="9"/>
  <c r="AG88" i="9"/>
  <c r="AG89" i="9"/>
  <c r="AG91" i="9"/>
  <c r="AG92" i="9"/>
  <c r="AG93" i="9"/>
  <c r="AG94" i="9"/>
  <c r="AG95" i="9"/>
  <c r="AG96" i="9"/>
  <c r="AG97" i="9"/>
  <c r="AG98" i="9"/>
  <c r="AG99" i="9"/>
  <c r="AG103" i="9"/>
  <c r="AG105" i="9"/>
  <c r="AG106" i="9"/>
  <c r="AG107" i="9"/>
  <c r="AG108" i="9"/>
  <c r="AG109" i="9"/>
  <c r="AG110" i="9"/>
  <c r="AG111" i="9"/>
  <c r="AG112" i="9"/>
  <c r="AG113" i="9"/>
  <c r="AG114" i="9"/>
  <c r="AG115" i="9"/>
  <c r="AG116" i="9"/>
  <c r="AG118" i="9"/>
  <c r="AG119" i="9"/>
  <c r="AG120" i="9"/>
  <c r="AG121" i="9"/>
  <c r="AG122" i="9"/>
  <c r="AG123"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4" i="9"/>
  <c r="AG165" i="9"/>
  <c r="AG166" i="9"/>
  <c r="AG167" i="9"/>
  <c r="AG168" i="9"/>
  <c r="AG169" i="9"/>
  <c r="AG170" i="9"/>
  <c r="AG171" i="9"/>
  <c r="AG173" i="9"/>
  <c r="AG174" i="9"/>
  <c r="AG175" i="9"/>
  <c r="AG176" i="9"/>
  <c r="AG177" i="9"/>
  <c r="AG178" i="9"/>
  <c r="AG179" i="9"/>
  <c r="AG180" i="9"/>
  <c r="AG182" i="9"/>
  <c r="AG183" i="9"/>
  <c r="AG184" i="9"/>
  <c r="AG185" i="9"/>
  <c r="AG186" i="9"/>
  <c r="AG187" i="9"/>
  <c r="AG188" i="9"/>
  <c r="AG189" i="9"/>
  <c r="AG190" i="9"/>
  <c r="AG191" i="9"/>
  <c r="AG192" i="9"/>
  <c r="AG193" i="9"/>
  <c r="AG194" i="9"/>
  <c r="AG195" i="9"/>
  <c r="AG196" i="9"/>
  <c r="AG197" i="9"/>
  <c r="AG198" i="9"/>
  <c r="AG199" i="9"/>
  <c r="AG200" i="9"/>
  <c r="AG201" i="9"/>
  <c r="AG202" i="9"/>
  <c r="AG204" i="9"/>
  <c r="AG205"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8" i="9"/>
  <c r="AG239" i="9"/>
  <c r="AG240" i="9"/>
  <c r="AG241" i="9"/>
  <c r="AG242" i="9"/>
  <c r="AG243" i="9"/>
  <c r="AG244" i="9"/>
  <c r="AG245" i="9"/>
  <c r="AG246" i="9"/>
  <c r="AG248" i="9"/>
  <c r="AG249" i="9"/>
  <c r="AG250" i="9"/>
  <c r="AG251" i="9"/>
  <c r="AG252" i="9"/>
  <c r="AG253" i="9"/>
  <c r="AG254" i="9"/>
  <c r="AG255" i="9"/>
  <c r="AG256" i="9"/>
  <c r="AG257" i="9"/>
  <c r="AG258" i="9"/>
  <c r="AG259" i="9"/>
  <c r="AG260" i="9"/>
  <c r="AG261" i="9"/>
  <c r="AG262" i="9"/>
  <c r="AG263" i="9"/>
  <c r="AG264" i="9"/>
  <c r="AG267" i="9"/>
  <c r="AG268" i="9"/>
  <c r="AG269" i="9"/>
  <c r="AG270" i="9"/>
  <c r="AG271" i="9"/>
  <c r="AG272" i="9"/>
  <c r="AG273" i="9"/>
  <c r="AG275" i="9"/>
  <c r="AG276"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50" i="9"/>
  <c r="AG352" i="9"/>
  <c r="AG353" i="9"/>
  <c r="AG354" i="9"/>
  <c r="AG355" i="9"/>
  <c r="AG356" i="9"/>
  <c r="AG357" i="9"/>
  <c r="AG358" i="9"/>
  <c r="AG359" i="9"/>
  <c r="AG360" i="9"/>
  <c r="AG361" i="9"/>
  <c r="AG362" i="9"/>
  <c r="AG363" i="9"/>
  <c r="AG364" i="9"/>
  <c r="AG365" i="9"/>
  <c r="AG366" i="9"/>
  <c r="AG367" i="9"/>
  <c r="AG368" i="9"/>
  <c r="AG369"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9" i="9"/>
  <c r="AG440" i="9"/>
  <c r="AG441" i="9"/>
  <c r="AG442" i="9"/>
  <c r="AG443" i="9"/>
  <c r="AG444" i="9"/>
  <c r="AG445" i="9"/>
  <c r="AG446" i="9"/>
  <c r="AG447" i="9"/>
  <c r="AG448" i="9"/>
  <c r="AG449" i="9"/>
  <c r="AG450" i="9"/>
  <c r="AG451" i="9"/>
  <c r="AG453" i="9"/>
  <c r="AG454" i="9"/>
  <c r="AG455" i="9"/>
  <c r="AG456" i="9"/>
  <c r="AG457" i="9"/>
  <c r="AG458" i="9"/>
  <c r="AG459"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500" i="9"/>
  <c r="AG501" i="9"/>
  <c r="AG502" i="9"/>
  <c r="AG503" i="9"/>
  <c r="AG504" i="9"/>
  <c r="AG505" i="9"/>
  <c r="AG506" i="9"/>
  <c r="AG507" i="9"/>
  <c r="AG508" i="9"/>
  <c r="AG509" i="9"/>
  <c r="AG510" i="9"/>
  <c r="AG511" i="9"/>
  <c r="AG512" i="9"/>
  <c r="AG513" i="9"/>
  <c r="AG514" i="9"/>
  <c r="AG515" i="9"/>
  <c r="AG516" i="9"/>
  <c r="AG517" i="9"/>
  <c r="AG518" i="9"/>
  <c r="AG520" i="9"/>
  <c r="AG521" i="9"/>
  <c r="AG522" i="9"/>
  <c r="AG523" i="9"/>
  <c r="AG524" i="9"/>
  <c r="AG526" i="9"/>
  <c r="AG527" i="9"/>
  <c r="AG528" i="9"/>
  <c r="AG529" i="9"/>
  <c r="AG530" i="9"/>
  <c r="AG531" i="9"/>
  <c r="AG532" i="9"/>
  <c r="AG533" i="9"/>
  <c r="AG534" i="9"/>
  <c r="AG535" i="9"/>
  <c r="AG536" i="9"/>
  <c r="AG537" i="9"/>
  <c r="AG538" i="9"/>
  <c r="AG539" i="9"/>
  <c r="AG540" i="9"/>
  <c r="AG541" i="9"/>
  <c r="AG542" i="9"/>
  <c r="AG543" i="9"/>
  <c r="AG544"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57" i="9"/>
  <c r="AG658" i="9"/>
  <c r="AG659" i="9"/>
  <c r="AG660" i="9"/>
  <c r="AG661" i="9"/>
  <c r="AG662" i="9"/>
  <c r="AG664" i="9"/>
  <c r="AG665" i="9"/>
  <c r="AG666" i="9"/>
  <c r="AG667" i="9"/>
  <c r="AG668" i="9"/>
  <c r="AG669" i="9"/>
  <c r="AG670" i="9"/>
  <c r="AG671" i="9"/>
  <c r="AG672" i="9"/>
  <c r="AG673" i="9"/>
  <c r="AG674" i="9"/>
  <c r="AG675" i="9"/>
  <c r="AG676" i="9"/>
  <c r="AG678" i="9"/>
  <c r="AG679" i="9"/>
  <c r="AG680" i="9"/>
  <c r="AG681" i="9"/>
  <c r="AG682" i="9"/>
  <c r="AG683" i="9"/>
  <c r="AG684" i="9"/>
  <c r="AG685" i="9"/>
  <c r="AG686" i="9"/>
  <c r="AG687" i="9"/>
  <c r="AG688" i="9"/>
  <c r="AG689" i="9"/>
  <c r="AG690" i="9"/>
  <c r="AG693" i="9"/>
  <c r="AG694" i="9"/>
  <c r="AG695" i="9"/>
  <c r="AG696" i="9"/>
  <c r="AG698" i="9"/>
  <c r="AG699" i="9"/>
  <c r="AG700" i="9"/>
  <c r="AG701" i="9"/>
  <c r="AG702" i="9"/>
  <c r="AG703" i="9"/>
  <c r="AG704" i="9"/>
  <c r="AG705" i="9"/>
  <c r="AG707" i="9"/>
  <c r="AG708" i="9"/>
  <c r="AG709" i="9"/>
  <c r="AG710" i="9"/>
  <c r="AG711" i="9"/>
  <c r="AG712" i="9"/>
  <c r="AG713" i="9"/>
  <c r="AG714" i="9"/>
  <c r="AG715" i="9"/>
  <c r="AG716" i="9"/>
  <c r="AG717" i="9"/>
  <c r="AG718" i="9"/>
  <c r="AG719" i="9"/>
  <c r="AG720" i="9"/>
  <c r="AG721" i="9"/>
  <c r="AG722" i="9"/>
  <c r="AG723" i="9"/>
  <c r="AG724" i="9"/>
  <c r="AG725" i="9"/>
  <c r="AG726"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3" i="9"/>
  <c r="AG754" i="9"/>
  <c r="AG755" i="9"/>
  <c r="AG756" i="9"/>
  <c r="AG757" i="9"/>
  <c r="AG758" i="9"/>
  <c r="AG759" i="9"/>
  <c r="AG760" i="9"/>
  <c r="AG761" i="9"/>
  <c r="AG762"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6" i="9"/>
  <c r="AG797" i="9"/>
  <c r="AG798" i="9"/>
  <c r="AG799" i="9"/>
  <c r="AG800" i="9"/>
  <c r="AG801" i="9"/>
  <c r="AG802" i="9"/>
  <c r="AG803" i="9"/>
  <c r="AG804"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4" i="9"/>
  <c r="AG837" i="9"/>
  <c r="AG838" i="9"/>
  <c r="AG839" i="9"/>
  <c r="AG840" i="9"/>
  <c r="AG841" i="9"/>
  <c r="AG842" i="9"/>
  <c r="AG843" i="9"/>
  <c r="AG844" i="9"/>
  <c r="AG845" i="9"/>
  <c r="AG846" i="9"/>
  <c r="AG847" i="9"/>
  <c r="AG848" i="9"/>
  <c r="AG849" i="9"/>
  <c r="AG850" i="9"/>
  <c r="AG851" i="9"/>
  <c r="AG855" i="9"/>
  <c r="AG856" i="9"/>
  <c r="AG857" i="9"/>
  <c r="AG858" i="9"/>
  <c r="AG859" i="9"/>
  <c r="AG860" i="9"/>
  <c r="AG861" i="9"/>
  <c r="AG862" i="9"/>
  <c r="AG863" i="9"/>
  <c r="AG864" i="9"/>
  <c r="AG865" i="9"/>
  <c r="AG866" i="9"/>
  <c r="AG867" i="9"/>
  <c r="AG869" i="9"/>
  <c r="AG870" i="9"/>
  <c r="AG871" i="9"/>
  <c r="AG872" i="9"/>
  <c r="AG873" i="9"/>
  <c r="AG874" i="9"/>
  <c r="AG875" i="9"/>
  <c r="AG876" i="9"/>
  <c r="AG877" i="9"/>
  <c r="AG878" i="9"/>
  <c r="AG879" i="9"/>
  <c r="AG880" i="9"/>
  <c r="AG881" i="9"/>
  <c r="AG882"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5" i="9"/>
  <c r="AG916" i="9"/>
  <c r="AG918" i="9"/>
  <c r="AG919" i="9"/>
  <c r="AG920" i="9"/>
  <c r="AG921" i="9"/>
  <c r="AG922" i="9"/>
  <c r="AG923" i="9"/>
  <c r="AG924" i="9"/>
  <c r="AG925" i="9"/>
  <c r="AG926" i="9"/>
  <c r="AG927" i="9"/>
  <c r="AG928" i="9"/>
  <c r="AG929" i="9"/>
  <c r="AG930" i="9"/>
  <c r="AG931" i="9"/>
  <c r="AG932" i="9"/>
  <c r="AG933" i="9"/>
  <c r="AG934" i="9"/>
  <c r="AG935" i="9"/>
  <c r="AG939" i="9"/>
  <c r="AG940" i="9"/>
  <c r="AG941" i="9"/>
  <c r="AG942" i="9"/>
  <c r="AG943" i="9"/>
  <c r="AG944" i="9"/>
  <c r="AG945" i="9"/>
  <c r="AG950" i="9"/>
  <c r="AG951" i="9"/>
  <c r="AG952" i="9"/>
  <c r="AG953" i="9"/>
  <c r="AG954" i="9"/>
  <c r="AG955" i="9"/>
  <c r="AG956" i="9"/>
  <c r="AG957" i="9"/>
  <c r="AG958" i="9"/>
  <c r="AG959" i="9"/>
  <c r="AG960" i="9"/>
  <c r="AG962" i="9"/>
  <c r="AG963" i="9"/>
  <c r="AG966" i="9"/>
  <c r="AG967" i="9"/>
  <c r="AG968" i="9"/>
  <c r="AG969" i="9"/>
  <c r="AG970" i="9"/>
  <c r="AG971" i="9"/>
  <c r="AG973" i="9"/>
  <c r="AG974" i="9"/>
  <c r="AG975" i="9"/>
  <c r="AG976" i="9"/>
  <c r="AG977" i="9"/>
  <c r="AG978" i="9"/>
  <c r="AG979" i="9"/>
  <c r="AG980" i="9"/>
  <c r="AG981" i="9"/>
  <c r="AG982" i="9"/>
  <c r="AG983" i="9"/>
  <c r="AG984" i="9"/>
  <c r="AG985"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3" i="9"/>
  <c r="AG1015" i="9"/>
  <c r="AG1016" i="9"/>
  <c r="AG1017" i="9"/>
  <c r="AG1019" i="9"/>
  <c r="AG1020" i="9"/>
  <c r="AG1022" i="9"/>
  <c r="AG1023" i="9"/>
  <c r="AG1024" i="9"/>
  <c r="AG1025" i="9"/>
  <c r="AG1026" i="9"/>
  <c r="AG1027" i="9"/>
  <c r="AG1028" i="9"/>
  <c r="AG1029" i="9"/>
  <c r="AG1030" i="9"/>
  <c r="AG1031" i="9"/>
  <c r="AG1032" i="9"/>
  <c r="AG1035" i="9"/>
  <c r="AG1036" i="9"/>
  <c r="AG1037" i="9"/>
  <c r="AG1038" i="9"/>
  <c r="AG1039" i="9"/>
  <c r="AG1040" i="9"/>
  <c r="AG1041" i="9"/>
  <c r="AG1043" i="9"/>
  <c r="AG1044" i="9"/>
  <c r="AG1045" i="9"/>
  <c r="AG1046" i="9"/>
  <c r="AG1047" i="9"/>
  <c r="AG1048" i="9"/>
  <c r="AG1050" i="9"/>
  <c r="AG1051" i="9"/>
  <c r="AG1053" i="9"/>
  <c r="AG1054" i="9"/>
  <c r="AG1055" i="9"/>
  <c r="AG1056" i="9"/>
  <c r="AG1057" i="9"/>
  <c r="AG1058" i="9"/>
  <c r="AG1059" i="9"/>
  <c r="AG1060" i="9"/>
  <c r="AG1061" i="9"/>
  <c r="AG1062" i="9"/>
  <c r="AG1063" i="9"/>
  <c r="AG1064" i="9"/>
  <c r="AG1065" i="9"/>
  <c r="AG1066" i="9"/>
  <c r="AG1067" i="9"/>
  <c r="AG1068" i="9"/>
  <c r="AG1069" i="9"/>
  <c r="AG1070" i="9"/>
  <c r="AG1071" i="9"/>
  <c r="AG1073" i="9"/>
  <c r="AG1074" i="9"/>
  <c r="AG1075" i="9"/>
  <c r="AG1076" i="9"/>
  <c r="AG1077" i="9"/>
  <c r="AG1078"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6" i="9"/>
  <c r="AG1107" i="9"/>
  <c r="AG1109" i="9"/>
  <c r="AG1110" i="9"/>
  <c r="AG1111" i="9"/>
  <c r="AG1114" i="9"/>
  <c r="AG1115" i="9"/>
  <c r="AG1116" i="9"/>
  <c r="AG1117" i="9"/>
  <c r="AG1118" i="9"/>
  <c r="AG1119" i="9"/>
  <c r="AG1120" i="9"/>
  <c r="AG1122" i="9"/>
  <c r="AG1123" i="9"/>
  <c r="AG1124" i="9"/>
  <c r="AG1126" i="9"/>
  <c r="AG1127" i="9"/>
  <c r="AG1128" i="9"/>
  <c r="AG1129" i="9"/>
  <c r="AG1130" i="9"/>
  <c r="AG1131" i="9"/>
  <c r="AG1132" i="9"/>
  <c r="AG1133" i="9"/>
  <c r="AG1134" i="9"/>
  <c r="AG1135" i="9"/>
  <c r="AG1136" i="9"/>
  <c r="AG1137" i="9"/>
  <c r="AG1139" i="9"/>
  <c r="AG1140" i="9"/>
  <c r="AG1141" i="9"/>
  <c r="AG1142" i="9"/>
  <c r="AG1143" i="9"/>
  <c r="AG1144" i="9"/>
  <c r="AG1145" i="9"/>
  <c r="AG1146" i="9"/>
  <c r="AG1147" i="9"/>
  <c r="AG1148" i="9"/>
  <c r="AG1149" i="9"/>
  <c r="AG1150" i="9"/>
  <c r="AG1151" i="9"/>
  <c r="AG1152" i="9"/>
  <c r="AG1153" i="9"/>
  <c r="AG1154" i="9"/>
  <c r="AG1156" i="9"/>
  <c r="AG1157" i="9"/>
  <c r="AG1158" i="9"/>
  <c r="AG1159" i="9"/>
  <c r="AG1160" i="9"/>
  <c r="AG1161" i="9"/>
  <c r="AG1162" i="9"/>
  <c r="AG1163" i="9"/>
  <c r="AG1167" i="9"/>
  <c r="AG1168" i="9"/>
  <c r="AG1170" i="9"/>
  <c r="AG1171" i="9"/>
  <c r="AG1172" i="9"/>
  <c r="AG1173" i="9"/>
  <c r="AG1174" i="9"/>
  <c r="AG1175" i="9"/>
  <c r="AG1176" i="9"/>
  <c r="AG1177" i="9"/>
  <c r="AG1178" i="9"/>
  <c r="AG1179" i="9"/>
  <c r="AG1180" i="9"/>
  <c r="AG1181"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7" i="9"/>
  <c r="AG1208" i="9"/>
  <c r="AG1209" i="9"/>
  <c r="AG1210" i="9"/>
  <c r="AG1212" i="9"/>
  <c r="AG1213" i="9"/>
  <c r="AG1214" i="9"/>
  <c r="AG1215" i="9"/>
  <c r="AG1216" i="9"/>
  <c r="AG1217" i="9"/>
  <c r="AG1219" i="9"/>
  <c r="AG1220" i="9"/>
  <c r="AG1221" i="9"/>
  <c r="AG1223" i="9"/>
  <c r="AG1224" i="9"/>
  <c r="AG1225" i="9"/>
  <c r="AG1226"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83" i="9"/>
  <c r="AG1284" i="9"/>
  <c r="AG1285" i="9"/>
  <c r="AG1286" i="9"/>
  <c r="AG1287" i="9"/>
  <c r="AG1288" i="9"/>
  <c r="AG1289" i="9"/>
  <c r="AG1290" i="9"/>
  <c r="AG1291" i="9"/>
  <c r="AG1292" i="9"/>
  <c r="AG1293" i="9"/>
  <c r="AG1294" i="9"/>
  <c r="AG1295" i="9"/>
  <c r="AG1296" i="9"/>
  <c r="AG1297" i="9"/>
  <c r="AG1300" i="9"/>
  <c r="AG1301" i="9"/>
  <c r="AG1302" i="9"/>
  <c r="AG1303" i="9"/>
  <c r="AG1304" i="9"/>
  <c r="AG1306" i="9"/>
  <c r="AG1307" i="9"/>
  <c r="AG1308" i="9"/>
  <c r="AG1309" i="9"/>
  <c r="AG1310" i="9"/>
  <c r="AG1311" i="9"/>
  <c r="AG1312" i="9"/>
  <c r="AG1313" i="9"/>
  <c r="AG1314" i="9"/>
  <c r="AG1315" i="9"/>
  <c r="AG1316" i="9"/>
  <c r="AG1317" i="9"/>
  <c r="AG1319" i="9"/>
  <c r="AG1320" i="9"/>
  <c r="AG1321" i="9"/>
  <c r="AG1323" i="9"/>
  <c r="AG1326" i="9"/>
  <c r="AG1327" i="9"/>
  <c r="AG1328" i="9"/>
  <c r="AG1329" i="9"/>
  <c r="AG1330" i="9"/>
  <c r="AG1332" i="9"/>
  <c r="AG1333" i="9"/>
  <c r="AG1334" i="9"/>
  <c r="AG1335" i="9"/>
  <c r="AG1336" i="9"/>
  <c r="AG1337" i="9"/>
  <c r="AG1338" i="9"/>
  <c r="AG1339" i="9"/>
  <c r="AG1341" i="9"/>
  <c r="AG1342" i="9"/>
  <c r="AG1344" i="9"/>
  <c r="AG1345" i="9"/>
  <c r="AG1346" i="9"/>
  <c r="AG1347" i="9"/>
  <c r="AG1348" i="9"/>
  <c r="AG1349" i="9"/>
  <c r="AG1351" i="9"/>
  <c r="AG1352" i="9"/>
  <c r="AG1353" i="9"/>
  <c r="AG1355" i="9"/>
  <c r="AG1356" i="9"/>
  <c r="AG1359" i="9"/>
  <c r="AG1360" i="9"/>
  <c r="AG1361" i="9"/>
  <c r="AG1362" i="9"/>
  <c r="AG1363" i="9"/>
  <c r="AG1364" i="9"/>
  <c r="AG1365" i="9"/>
  <c r="AG1366" i="9"/>
  <c r="AG1367" i="9"/>
  <c r="AG1368" i="9"/>
  <c r="AG1369" i="9"/>
  <c r="AG1370" i="9"/>
  <c r="AG1371" i="9"/>
  <c r="AG1372" i="9"/>
  <c r="AG1374" i="9"/>
  <c r="AG1375" i="9"/>
  <c r="AG1376" i="9"/>
  <c r="AG1377" i="9"/>
  <c r="AG1378" i="9"/>
  <c r="AG1379" i="9"/>
  <c r="AG1380" i="9"/>
  <c r="AG1382" i="9"/>
  <c r="AG1384" i="9"/>
  <c r="AG1385" i="9"/>
  <c r="AG1386" i="9"/>
  <c r="AG1387" i="9"/>
  <c r="AG1388" i="9"/>
  <c r="AG1390" i="9"/>
  <c r="AG1392" i="9"/>
  <c r="AG1393" i="9"/>
  <c r="AG1394" i="9"/>
  <c r="AG1395" i="9"/>
  <c r="AG1396" i="9"/>
  <c r="AG1397" i="9"/>
  <c r="AG1398" i="9"/>
  <c r="AG1399" i="9"/>
  <c r="AG1400" i="9"/>
  <c r="AG1401" i="9"/>
  <c r="AG1402" i="9"/>
  <c r="AG1403" i="9"/>
  <c r="AG1404" i="9"/>
  <c r="AG1405" i="9"/>
  <c r="AG1407" i="9"/>
  <c r="AG1408" i="9"/>
  <c r="AG1409" i="9"/>
  <c r="AG1410" i="9"/>
  <c r="AG1411" i="9"/>
  <c r="AG1413" i="9"/>
  <c r="AG1414" i="9"/>
  <c r="AG1415" i="9"/>
  <c r="AG1416" i="9"/>
  <c r="AG1417" i="9"/>
  <c r="AG1418" i="9"/>
  <c r="AG1419" i="9"/>
  <c r="AG1420" i="9"/>
  <c r="AG1421" i="9"/>
  <c r="AG1424" i="9"/>
  <c r="AG1425" i="9"/>
  <c r="AG1426" i="9"/>
  <c r="AG1427" i="9"/>
  <c r="AG1428" i="9"/>
  <c r="AG1429" i="9"/>
  <c r="AG1430" i="9"/>
  <c r="AG1431" i="9"/>
  <c r="AG1432" i="9"/>
  <c r="AG1433" i="9"/>
  <c r="AG1434" i="9"/>
  <c r="AG1435" i="9"/>
  <c r="AG1436" i="9"/>
  <c r="AG1437" i="9"/>
  <c r="AG1438" i="9"/>
  <c r="AG1439" i="9"/>
  <c r="AG1440" i="9"/>
  <c r="AG1441" i="9"/>
  <c r="AG1442" i="9"/>
  <c r="AG1446" i="9"/>
  <c r="AG1448" i="9"/>
  <c r="AG1449" i="9"/>
  <c r="AG1450" i="9"/>
  <c r="AG1451" i="9"/>
  <c r="AG1452" i="9"/>
  <c r="AG1453" i="9"/>
  <c r="AG1454" i="9"/>
  <c r="AG1455" i="9"/>
  <c r="AG1456" i="9"/>
  <c r="AG1457" i="9"/>
  <c r="AG1458" i="9"/>
  <c r="AG1459" i="9"/>
  <c r="AG1460" i="9"/>
  <c r="AG1461" i="9"/>
  <c r="L7" i="9"/>
  <c r="L8" i="9"/>
  <c r="L9" i="9"/>
  <c r="L10" i="9"/>
  <c r="L11" i="9"/>
  <c r="L12" i="9"/>
  <c r="L13" i="9"/>
  <c r="L14" i="9"/>
  <c r="L15" i="9"/>
  <c r="L16" i="9"/>
  <c r="L17" i="9"/>
  <c r="L18" i="9"/>
  <c r="L19" i="9"/>
  <c r="L20" i="9"/>
  <c r="L21" i="9"/>
  <c r="L22" i="9"/>
  <c r="L23" i="9"/>
  <c r="L24" i="9"/>
  <c r="L25" i="9"/>
  <c r="L26" i="9"/>
  <c r="L27" i="9"/>
  <c r="L28" i="9"/>
  <c r="L29" i="9"/>
  <c r="L30" i="9"/>
  <c r="L39" i="9"/>
  <c r="L40" i="9"/>
  <c r="L41" i="9"/>
  <c r="L43" i="9"/>
  <c r="L44" i="9"/>
  <c r="L45" i="9"/>
  <c r="L46" i="9"/>
  <c r="L47" i="9"/>
  <c r="L48" i="9"/>
  <c r="L49" i="9"/>
  <c r="L50" i="9"/>
  <c r="L51" i="9"/>
  <c r="L52" i="9"/>
  <c r="L56" i="9"/>
  <c r="L57" i="9"/>
  <c r="L58" i="9"/>
  <c r="L59" i="9"/>
  <c r="L60" i="9"/>
  <c r="L61" i="9"/>
  <c r="L62" i="9"/>
  <c r="L63" i="9"/>
  <c r="L64" i="9"/>
  <c r="L67" i="9"/>
  <c r="L68" i="9"/>
  <c r="L69" i="9"/>
  <c r="L70" i="9"/>
  <c r="L71" i="9"/>
  <c r="L73" i="9"/>
  <c r="L74" i="9"/>
  <c r="L75" i="9"/>
  <c r="L76" i="9"/>
  <c r="L77" i="9"/>
  <c r="L78" i="9"/>
  <c r="L79" i="9"/>
  <c r="L80" i="9"/>
  <c r="L81" i="9"/>
  <c r="L82" i="9"/>
  <c r="L83" i="9"/>
  <c r="L84" i="9"/>
  <c r="L85" i="9"/>
  <c r="L86" i="9"/>
  <c r="L87" i="9"/>
  <c r="L88" i="9"/>
  <c r="L89" i="9"/>
  <c r="L91" i="9"/>
  <c r="L92" i="9"/>
  <c r="L93" i="9"/>
  <c r="L94" i="9"/>
  <c r="L95" i="9"/>
  <c r="L96" i="9"/>
  <c r="L97" i="9"/>
  <c r="L98" i="9"/>
  <c r="L99" i="9"/>
  <c r="L103" i="9"/>
  <c r="L105" i="9"/>
  <c r="L106" i="9"/>
  <c r="L107" i="9"/>
  <c r="L108" i="9"/>
  <c r="L109" i="9"/>
  <c r="L110" i="9"/>
  <c r="L111" i="9"/>
  <c r="L112" i="9"/>
  <c r="L113" i="9"/>
  <c r="L114" i="9"/>
  <c r="L115" i="9"/>
  <c r="L116" i="9"/>
  <c r="L118" i="9"/>
  <c r="L119" i="9"/>
  <c r="L120" i="9"/>
  <c r="L121" i="9"/>
  <c r="L122" i="9"/>
  <c r="L123" i="9"/>
  <c r="L125" i="9"/>
  <c r="L126" i="9"/>
  <c r="L127" i="9"/>
  <c r="L128" i="9"/>
  <c r="L129" i="9"/>
  <c r="L130" i="9"/>
  <c r="L131" i="9"/>
  <c r="L132" i="9"/>
  <c r="L133" i="9"/>
  <c r="L134" i="9"/>
  <c r="L135" i="9"/>
  <c r="L136" i="9"/>
  <c r="L137" i="9"/>
  <c r="L138" i="9"/>
  <c r="L139" i="9"/>
  <c r="L140" i="9"/>
  <c r="L141" i="9"/>
  <c r="L142" i="9"/>
  <c r="L143" i="9"/>
  <c r="L145" i="9"/>
  <c r="L146" i="9"/>
  <c r="L147" i="9"/>
  <c r="L148" i="9"/>
  <c r="L149" i="9"/>
  <c r="L150" i="9"/>
  <c r="L151" i="9"/>
  <c r="L152" i="9"/>
  <c r="L153" i="9"/>
  <c r="L154" i="9"/>
  <c r="L155" i="9"/>
  <c r="L156" i="9"/>
  <c r="L157" i="9"/>
  <c r="L158" i="9"/>
  <c r="L159" i="9"/>
  <c r="L160" i="9"/>
  <c r="L161" i="9"/>
  <c r="L164" i="9"/>
  <c r="L165" i="9"/>
  <c r="L166" i="9"/>
  <c r="L167" i="9"/>
  <c r="L168" i="9"/>
  <c r="L169" i="9"/>
  <c r="L170" i="9"/>
  <c r="L171" i="9"/>
  <c r="L173" i="9"/>
  <c r="L174" i="9"/>
  <c r="L175" i="9"/>
  <c r="L176" i="9"/>
  <c r="L177" i="9"/>
  <c r="L178" i="9"/>
  <c r="L179" i="9"/>
  <c r="L180" i="9"/>
  <c r="L182" i="9"/>
  <c r="L183" i="9"/>
  <c r="L184" i="9"/>
  <c r="L185" i="9"/>
  <c r="L186" i="9"/>
  <c r="L187" i="9"/>
  <c r="L188" i="9"/>
  <c r="L189" i="9"/>
  <c r="L190" i="9"/>
  <c r="L191" i="9"/>
  <c r="L192" i="9"/>
  <c r="L193" i="9"/>
  <c r="L194" i="9"/>
  <c r="L195" i="9"/>
  <c r="L196" i="9"/>
  <c r="L197" i="9"/>
  <c r="L198" i="9"/>
  <c r="L199" i="9"/>
  <c r="L200" i="9"/>
  <c r="L201" i="9"/>
  <c r="L202" i="9"/>
  <c r="L204" i="9"/>
  <c r="L205"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8" i="9"/>
  <c r="L239" i="9"/>
  <c r="L240" i="9"/>
  <c r="L241" i="9"/>
  <c r="L242" i="9"/>
  <c r="L243" i="9"/>
  <c r="L244" i="9"/>
  <c r="L245" i="9"/>
  <c r="L246" i="9"/>
  <c r="L248" i="9"/>
  <c r="L249" i="9"/>
  <c r="L250" i="9"/>
  <c r="L251" i="9"/>
  <c r="L252" i="9"/>
  <c r="L253" i="9"/>
  <c r="L254" i="9"/>
  <c r="L255" i="9"/>
  <c r="L256" i="9"/>
  <c r="L257" i="9"/>
  <c r="L258" i="9"/>
  <c r="L259" i="9"/>
  <c r="L260" i="9"/>
  <c r="L261" i="9"/>
  <c r="L262" i="9"/>
  <c r="L263" i="9"/>
  <c r="L264" i="9"/>
  <c r="L267" i="9"/>
  <c r="L268" i="9"/>
  <c r="L269" i="9"/>
  <c r="L270" i="9"/>
  <c r="L271" i="9"/>
  <c r="L272" i="9"/>
  <c r="L273" i="9"/>
  <c r="L275" i="9"/>
  <c r="L276"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50" i="9"/>
  <c r="L352" i="9"/>
  <c r="L353" i="9"/>
  <c r="L354" i="9"/>
  <c r="L355" i="9"/>
  <c r="L356" i="9"/>
  <c r="L357" i="9"/>
  <c r="L358" i="9"/>
  <c r="L359" i="9"/>
  <c r="L360" i="9"/>
  <c r="L361" i="9"/>
  <c r="L362" i="9"/>
  <c r="L363" i="9"/>
  <c r="L364" i="9"/>
  <c r="L365" i="9"/>
  <c r="L366" i="9"/>
  <c r="L367" i="9"/>
  <c r="L368" i="9"/>
  <c r="L369"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40" i="9"/>
  <c r="L441" i="9"/>
  <c r="L442" i="9"/>
  <c r="L443" i="9"/>
  <c r="L444" i="9"/>
  <c r="L445" i="9"/>
  <c r="L446" i="9"/>
  <c r="L447" i="9"/>
  <c r="L448" i="9"/>
  <c r="L449" i="9"/>
  <c r="L450" i="9"/>
  <c r="L451" i="9"/>
  <c r="L453" i="9"/>
  <c r="L454" i="9"/>
  <c r="L455" i="9"/>
  <c r="L456" i="9"/>
  <c r="L457" i="9"/>
  <c r="L458" i="9"/>
  <c r="L459"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500" i="9"/>
  <c r="L501" i="9"/>
  <c r="L502" i="9"/>
  <c r="L503" i="9"/>
  <c r="L504" i="9"/>
  <c r="L505" i="9"/>
  <c r="L506" i="9"/>
  <c r="L507" i="9"/>
  <c r="L508" i="9"/>
  <c r="L509" i="9"/>
  <c r="L510" i="9"/>
  <c r="L511" i="9"/>
  <c r="L512" i="9"/>
  <c r="L513" i="9"/>
  <c r="L514" i="9"/>
  <c r="L515" i="9"/>
  <c r="L516" i="9"/>
  <c r="L517" i="9"/>
  <c r="L518" i="9"/>
  <c r="L520" i="9"/>
  <c r="L521" i="9"/>
  <c r="L522" i="9"/>
  <c r="L523" i="9"/>
  <c r="L524" i="9"/>
  <c r="L526" i="9"/>
  <c r="L527" i="9"/>
  <c r="L528" i="9"/>
  <c r="L529" i="9"/>
  <c r="L530" i="9"/>
  <c r="L531" i="9"/>
  <c r="L532" i="9"/>
  <c r="L533" i="9"/>
  <c r="L534" i="9"/>
  <c r="L535" i="9"/>
  <c r="L536" i="9"/>
  <c r="L537" i="9"/>
  <c r="L538" i="9"/>
  <c r="L539" i="9"/>
  <c r="L540" i="9"/>
  <c r="L541" i="9"/>
  <c r="L542" i="9"/>
  <c r="L543" i="9"/>
  <c r="L544"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57" i="9"/>
  <c r="L658" i="9"/>
  <c r="L659" i="9"/>
  <c r="L660" i="9"/>
  <c r="L661" i="9"/>
  <c r="L662" i="9"/>
  <c r="L664" i="9"/>
  <c r="L665" i="9"/>
  <c r="L666" i="9"/>
  <c r="L667" i="9"/>
  <c r="L668" i="9"/>
  <c r="L669" i="9"/>
  <c r="L670" i="9"/>
  <c r="L671" i="9"/>
  <c r="L672" i="9"/>
  <c r="L673" i="9"/>
  <c r="L674" i="9"/>
  <c r="L675" i="9"/>
  <c r="L676" i="9"/>
  <c r="L678" i="9"/>
  <c r="L679" i="9"/>
  <c r="L680" i="9"/>
  <c r="L681" i="9"/>
  <c r="L682" i="9"/>
  <c r="L683" i="9"/>
  <c r="L684" i="9"/>
  <c r="L685" i="9"/>
  <c r="L686" i="9"/>
  <c r="L687" i="9"/>
  <c r="L688" i="9"/>
  <c r="L689" i="9"/>
  <c r="L690" i="9"/>
  <c r="L693" i="9"/>
  <c r="L694" i="9"/>
  <c r="L695" i="9"/>
  <c r="L696" i="9"/>
  <c r="L698" i="9"/>
  <c r="L699" i="9"/>
  <c r="L700" i="9"/>
  <c r="L701" i="9"/>
  <c r="L702" i="9"/>
  <c r="L703" i="9"/>
  <c r="L704" i="9"/>
  <c r="L705" i="9"/>
  <c r="L707" i="9"/>
  <c r="L708" i="9"/>
  <c r="L709" i="9"/>
  <c r="L710" i="9"/>
  <c r="L711" i="9"/>
  <c r="L712" i="9"/>
  <c r="L713" i="9"/>
  <c r="L714" i="9"/>
  <c r="L715" i="9"/>
  <c r="L716" i="9"/>
  <c r="L717" i="9"/>
  <c r="L718" i="9"/>
  <c r="L719" i="9"/>
  <c r="L720" i="9"/>
  <c r="L721" i="9"/>
  <c r="L722" i="9"/>
  <c r="L723" i="9"/>
  <c r="L724" i="9"/>
  <c r="L725" i="9"/>
  <c r="L726" i="9"/>
  <c r="L728" i="9"/>
  <c r="L729" i="9"/>
  <c r="L730" i="9"/>
  <c r="L731" i="9"/>
  <c r="L732" i="9"/>
  <c r="L733" i="9"/>
  <c r="L734" i="9"/>
  <c r="L735" i="9"/>
  <c r="L736" i="9"/>
  <c r="L737" i="9"/>
  <c r="L738" i="9"/>
  <c r="L739" i="9"/>
  <c r="L740" i="9"/>
  <c r="L741" i="9"/>
  <c r="L742" i="9"/>
  <c r="L743" i="9"/>
  <c r="L744" i="9"/>
  <c r="L745" i="9"/>
  <c r="L746" i="9"/>
  <c r="L747" i="9"/>
  <c r="L748" i="9"/>
  <c r="L749" i="9"/>
  <c r="L750" i="9"/>
  <c r="L753" i="9"/>
  <c r="L754" i="9"/>
  <c r="L755" i="9"/>
  <c r="L756" i="9"/>
  <c r="L757" i="9"/>
  <c r="L758" i="9"/>
  <c r="L759" i="9"/>
  <c r="L760" i="9"/>
  <c r="L761" i="9"/>
  <c r="L762"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6" i="9"/>
  <c r="L797" i="9"/>
  <c r="L798" i="9"/>
  <c r="L799" i="9"/>
  <c r="L800" i="9"/>
  <c r="L801" i="9"/>
  <c r="L802" i="9"/>
  <c r="L803" i="9"/>
  <c r="L804"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4" i="9"/>
  <c r="L837" i="9"/>
  <c r="L838" i="9"/>
  <c r="L839" i="9"/>
  <c r="L840" i="9"/>
  <c r="L841" i="9"/>
  <c r="L842" i="9"/>
  <c r="L843" i="9"/>
  <c r="L844" i="9"/>
  <c r="L845" i="9"/>
  <c r="L846" i="9"/>
  <c r="L847" i="9"/>
  <c r="L848" i="9"/>
  <c r="L849" i="9"/>
  <c r="L850" i="9"/>
  <c r="L851" i="9"/>
  <c r="L855" i="9"/>
  <c r="L856" i="9"/>
  <c r="L857" i="9"/>
  <c r="L858" i="9"/>
  <c r="L859" i="9"/>
  <c r="L860" i="9"/>
  <c r="L861" i="9"/>
  <c r="L862" i="9"/>
  <c r="L863" i="9"/>
  <c r="L864" i="9"/>
  <c r="L865" i="9"/>
  <c r="L866" i="9"/>
  <c r="L867" i="9"/>
  <c r="L869" i="9"/>
  <c r="L870" i="9"/>
  <c r="L871" i="9"/>
  <c r="L872" i="9"/>
  <c r="L873" i="9"/>
  <c r="L874" i="9"/>
  <c r="L875" i="9"/>
  <c r="L876" i="9"/>
  <c r="L877" i="9"/>
  <c r="L878" i="9"/>
  <c r="L879" i="9"/>
  <c r="L880" i="9"/>
  <c r="L881" i="9"/>
  <c r="L882"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5" i="9"/>
  <c r="L916" i="9"/>
  <c r="L918" i="9"/>
  <c r="L919" i="9"/>
  <c r="L920" i="9"/>
  <c r="L921" i="9"/>
  <c r="L922" i="9"/>
  <c r="L923" i="9"/>
  <c r="L924" i="9"/>
  <c r="L925" i="9"/>
  <c r="L926" i="9"/>
  <c r="L927" i="9"/>
  <c r="L928" i="9"/>
  <c r="L929" i="9"/>
  <c r="L930" i="9"/>
  <c r="L931" i="9"/>
  <c r="L932" i="9"/>
  <c r="L933" i="9"/>
  <c r="L934" i="9"/>
  <c r="L935" i="9"/>
  <c r="L939" i="9"/>
  <c r="L940" i="9"/>
  <c r="L941" i="9"/>
  <c r="L942" i="9"/>
  <c r="L943" i="9"/>
  <c r="L944" i="9"/>
  <c r="L945" i="9"/>
  <c r="L950" i="9"/>
  <c r="L951" i="9"/>
  <c r="L952" i="9"/>
  <c r="L953" i="9"/>
  <c r="L954" i="9"/>
  <c r="L955" i="9"/>
  <c r="L956" i="9"/>
  <c r="L957" i="9"/>
  <c r="L958" i="9"/>
  <c r="L959" i="9"/>
  <c r="L960" i="9"/>
  <c r="L962" i="9"/>
  <c r="L963" i="9"/>
  <c r="L966" i="9"/>
  <c r="L967" i="9"/>
  <c r="L968" i="9"/>
  <c r="L969" i="9"/>
  <c r="L970" i="9"/>
  <c r="L971" i="9"/>
  <c r="L973" i="9"/>
  <c r="L974" i="9"/>
  <c r="L975" i="9"/>
  <c r="L976" i="9"/>
  <c r="L977" i="9"/>
  <c r="L978" i="9"/>
  <c r="L979" i="9"/>
  <c r="L980" i="9"/>
  <c r="L981" i="9"/>
  <c r="L982" i="9"/>
  <c r="L983" i="9"/>
  <c r="L984" i="9"/>
  <c r="L985" i="9"/>
  <c r="L987" i="9"/>
  <c r="L988" i="9"/>
  <c r="L989" i="9"/>
  <c r="L990" i="9"/>
  <c r="L991" i="9"/>
  <c r="L992" i="9"/>
  <c r="L993" i="9"/>
  <c r="L994" i="9"/>
  <c r="L995" i="9"/>
  <c r="L996" i="9"/>
  <c r="L997" i="9"/>
  <c r="L998" i="9"/>
  <c r="L999" i="9"/>
  <c r="L1000" i="9"/>
  <c r="L1001" i="9"/>
  <c r="L1002" i="9"/>
  <c r="L1003" i="9"/>
  <c r="L1004" i="9"/>
  <c r="L1005" i="9"/>
  <c r="L1006" i="9"/>
  <c r="L1007" i="9"/>
  <c r="L1008" i="9"/>
  <c r="L1009" i="9"/>
  <c r="L1013" i="9"/>
  <c r="L1015" i="9"/>
  <c r="L1016" i="9"/>
  <c r="L1017" i="9"/>
  <c r="L1019" i="9"/>
  <c r="L1020" i="9"/>
  <c r="L1022" i="9"/>
  <c r="L1023" i="9"/>
  <c r="L1024" i="9"/>
  <c r="L1025" i="9"/>
  <c r="L1026" i="9"/>
  <c r="L1027" i="9"/>
  <c r="L1028" i="9"/>
  <c r="L1029" i="9"/>
  <c r="L1030" i="9"/>
  <c r="L1031" i="9"/>
  <c r="L1032" i="9"/>
  <c r="L1035" i="9"/>
  <c r="L1036" i="9"/>
  <c r="L1037" i="9"/>
  <c r="L1038" i="9"/>
  <c r="L1039" i="9"/>
  <c r="L1040" i="9"/>
  <c r="L1041" i="9"/>
  <c r="L1043" i="9"/>
  <c r="L1044" i="9"/>
  <c r="L1045" i="9"/>
  <c r="L1046" i="9"/>
  <c r="L1047" i="9"/>
  <c r="L1048" i="9"/>
  <c r="L1050" i="9"/>
  <c r="L1051" i="9"/>
  <c r="L1053" i="9"/>
  <c r="L1054" i="9"/>
  <c r="L1055" i="9"/>
  <c r="L1056" i="9"/>
  <c r="L1057" i="9"/>
  <c r="L1058" i="9"/>
  <c r="L1059" i="9"/>
  <c r="L1060" i="9"/>
  <c r="L1061" i="9"/>
  <c r="L1062" i="9"/>
  <c r="L1063" i="9"/>
  <c r="L1064" i="9"/>
  <c r="L1065" i="9"/>
  <c r="L1066" i="9"/>
  <c r="L1067" i="9"/>
  <c r="L1068" i="9"/>
  <c r="L1069" i="9"/>
  <c r="L1070" i="9"/>
  <c r="L1071" i="9"/>
  <c r="L1073" i="9"/>
  <c r="L1074" i="9"/>
  <c r="L1075" i="9"/>
  <c r="L1076" i="9"/>
  <c r="L1077" i="9"/>
  <c r="L1078"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6" i="9"/>
  <c r="L1107" i="9"/>
  <c r="L1109" i="9"/>
  <c r="L1110" i="9"/>
  <c r="L1111" i="9"/>
  <c r="L1114" i="9"/>
  <c r="L1115" i="9"/>
  <c r="L1116" i="9"/>
  <c r="L1117" i="9"/>
  <c r="L1118" i="9"/>
  <c r="L1119" i="9"/>
  <c r="L1120" i="9"/>
  <c r="L1122" i="9"/>
  <c r="L1123" i="9"/>
  <c r="L1124" i="9"/>
  <c r="L1126" i="9"/>
  <c r="L1127" i="9"/>
  <c r="L1128" i="9"/>
  <c r="L1129" i="9"/>
  <c r="L1130" i="9"/>
  <c r="L1132" i="9"/>
  <c r="L1133" i="9"/>
  <c r="L1134" i="9"/>
  <c r="L1135" i="9"/>
  <c r="L1136" i="9"/>
  <c r="L1137" i="9"/>
  <c r="L1139" i="9"/>
  <c r="L1140" i="9"/>
  <c r="L1141" i="9"/>
  <c r="L1142" i="9"/>
  <c r="L1143" i="9"/>
  <c r="L1144" i="9"/>
  <c r="L1145" i="9"/>
  <c r="L1146" i="9"/>
  <c r="L1147" i="9"/>
  <c r="L1148" i="9"/>
  <c r="L1149" i="9"/>
  <c r="L1150" i="9"/>
  <c r="L1151" i="9"/>
  <c r="L1152" i="9"/>
  <c r="L1153" i="9"/>
  <c r="L1154" i="9"/>
  <c r="L1156" i="9"/>
  <c r="L1157" i="9"/>
  <c r="L1158" i="9"/>
  <c r="L1159" i="9"/>
  <c r="L1160" i="9"/>
  <c r="L1161" i="9"/>
  <c r="L1162" i="9"/>
  <c r="L1163" i="9"/>
  <c r="L1167" i="9"/>
  <c r="L1168" i="9"/>
  <c r="L1170" i="9"/>
  <c r="L1171" i="9"/>
  <c r="L1172" i="9"/>
  <c r="L1173" i="9"/>
  <c r="L1174" i="9"/>
  <c r="L1175" i="9"/>
  <c r="L1176" i="9"/>
  <c r="L1177" i="9"/>
  <c r="L1178" i="9"/>
  <c r="L1179" i="9"/>
  <c r="L1180" i="9"/>
  <c r="L1181"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7" i="9"/>
  <c r="L1208" i="9"/>
  <c r="L1209" i="9"/>
  <c r="L1210" i="9"/>
  <c r="L1212" i="9"/>
  <c r="L1213" i="9"/>
  <c r="L1214" i="9"/>
  <c r="L1215" i="9"/>
  <c r="L1216" i="9"/>
  <c r="L1217" i="9"/>
  <c r="L1219" i="9"/>
  <c r="L1220" i="9"/>
  <c r="L1221" i="9"/>
  <c r="L1223" i="9"/>
  <c r="L1224" i="9"/>
  <c r="L1225" i="9"/>
  <c r="L1226"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83" i="9"/>
  <c r="L1284" i="9"/>
  <c r="L1285" i="9"/>
  <c r="L1286" i="9"/>
  <c r="L1287" i="9"/>
  <c r="L1288" i="9"/>
  <c r="L1289" i="9"/>
  <c r="L1290" i="9"/>
  <c r="L1291" i="9"/>
  <c r="L1292" i="9"/>
  <c r="L1293" i="9"/>
  <c r="L1294" i="9"/>
  <c r="L1295" i="9"/>
  <c r="L1296" i="9"/>
  <c r="L1297" i="9"/>
  <c r="L1299" i="9"/>
  <c r="L1300" i="9"/>
  <c r="L1301" i="9"/>
  <c r="L1302" i="9"/>
  <c r="L1303" i="9"/>
  <c r="L1304" i="9"/>
  <c r="L1306" i="9"/>
  <c r="L1307" i="9"/>
  <c r="L1308" i="9"/>
  <c r="L1309" i="9"/>
  <c r="L1310" i="9"/>
  <c r="L1311" i="9"/>
  <c r="L1312" i="9"/>
  <c r="L1313" i="9"/>
  <c r="L1314" i="9"/>
  <c r="L1315" i="9"/>
  <c r="L1316" i="9"/>
  <c r="L1317" i="9"/>
  <c r="L1319" i="9"/>
  <c r="L1320" i="9"/>
  <c r="L1321" i="9"/>
  <c r="L1323" i="9"/>
  <c r="L1326" i="9"/>
  <c r="L1327" i="9"/>
  <c r="L1328" i="9"/>
  <c r="L1329" i="9"/>
  <c r="L1330" i="9"/>
  <c r="L1332" i="9"/>
  <c r="L1333" i="9"/>
  <c r="L1334" i="9"/>
  <c r="L1335" i="9"/>
  <c r="L1336" i="9"/>
  <c r="L1337" i="9"/>
  <c r="L1338" i="9"/>
  <c r="L1339" i="9"/>
  <c r="L1341" i="9"/>
  <c r="L1342" i="9"/>
  <c r="L1344" i="9"/>
  <c r="L1345" i="9"/>
  <c r="L1346" i="9"/>
  <c r="L1347" i="9"/>
  <c r="L1348" i="9"/>
  <c r="L1349" i="9"/>
  <c r="L1351" i="9"/>
  <c r="L1352" i="9"/>
  <c r="L1353" i="9"/>
  <c r="L1355" i="9"/>
  <c r="L1356" i="9"/>
  <c r="L1359" i="9"/>
  <c r="L1360" i="9"/>
  <c r="L1361" i="9"/>
  <c r="L1362" i="9"/>
  <c r="L1363" i="9"/>
  <c r="L1365" i="9"/>
  <c r="L1366" i="9"/>
  <c r="L1367" i="9"/>
  <c r="L1368" i="9"/>
  <c r="L1369" i="9"/>
  <c r="L1370" i="9"/>
  <c r="L1371" i="9"/>
  <c r="L1372" i="9"/>
  <c r="L1374" i="9"/>
  <c r="L1375" i="9"/>
  <c r="L1376" i="9"/>
  <c r="L1377" i="9"/>
  <c r="L1378" i="9"/>
  <c r="L1379" i="9"/>
  <c r="L1380" i="9"/>
  <c r="L1382" i="9"/>
  <c r="L1384" i="9"/>
  <c r="L1385" i="9"/>
  <c r="L1386" i="9"/>
  <c r="L1387" i="9"/>
  <c r="L1388" i="9"/>
  <c r="L1390" i="9"/>
  <c r="L1392" i="9"/>
  <c r="L1393" i="9"/>
  <c r="L1394" i="9"/>
  <c r="L1395" i="9"/>
  <c r="L1396" i="9"/>
  <c r="L1397" i="9"/>
  <c r="L1398" i="9"/>
  <c r="L1399" i="9"/>
  <c r="L1400" i="9"/>
  <c r="L1401" i="9"/>
  <c r="L1402" i="9"/>
  <c r="L1403" i="9"/>
  <c r="L1404" i="9"/>
  <c r="L1405" i="9"/>
  <c r="L1407" i="9"/>
  <c r="L1408" i="9"/>
  <c r="L1409" i="9"/>
  <c r="L1410" i="9"/>
  <c r="L1411" i="9"/>
  <c r="L1413" i="9"/>
  <c r="L1414" i="9"/>
  <c r="L1415" i="9"/>
  <c r="L1416" i="9"/>
  <c r="L1417" i="9"/>
  <c r="L1418" i="9"/>
  <c r="L1419" i="9"/>
  <c r="L1420" i="9"/>
  <c r="L1421" i="9"/>
  <c r="L1424" i="9"/>
  <c r="L1425" i="9"/>
  <c r="L1426" i="9"/>
  <c r="L1427" i="9"/>
  <c r="L1428" i="9"/>
  <c r="L1429" i="9"/>
  <c r="L1430" i="9"/>
  <c r="L1431" i="9"/>
  <c r="L1432" i="9"/>
  <c r="L1433" i="9"/>
  <c r="L1434" i="9"/>
  <c r="L1435" i="9"/>
  <c r="L1436" i="9"/>
  <c r="L1437" i="9"/>
  <c r="L1438" i="9"/>
  <c r="L1439" i="9"/>
  <c r="L1440" i="9"/>
  <c r="L1441" i="9"/>
  <c r="L1442" i="9"/>
  <c r="L1446" i="9"/>
  <c r="L1448" i="9"/>
  <c r="L1449" i="9"/>
  <c r="L1450" i="9"/>
  <c r="L1451" i="9"/>
  <c r="L1452" i="9"/>
  <c r="L1453" i="9"/>
  <c r="L1454" i="9"/>
  <c r="L1455" i="9"/>
  <c r="L1456" i="9"/>
  <c r="L1457" i="9"/>
  <c r="L1458" i="9"/>
  <c r="L1459" i="9"/>
  <c r="L1460" i="9"/>
  <c r="L1461" i="9"/>
  <c r="L6" i="9"/>
  <c r="AJ749" i="9"/>
  <c r="L23" i="22" l="1"/>
  <c r="L19" i="22"/>
  <c r="L13" i="22"/>
  <c r="L7" i="22"/>
  <c r="L130" i="22"/>
  <c r="L124" i="22"/>
  <c r="L118" i="22"/>
  <c r="L112" i="22"/>
  <c r="L106" i="22"/>
  <c r="L100" i="22"/>
  <c r="L94" i="22"/>
  <c r="L88" i="22"/>
  <c r="L82" i="22"/>
  <c r="L76" i="22"/>
  <c r="L70" i="22"/>
  <c r="L64" i="22"/>
  <c r="L58" i="22"/>
  <c r="L52" i="22"/>
  <c r="L46" i="22"/>
  <c r="L40" i="22"/>
  <c r="L34" i="22"/>
  <c r="L28" i="22"/>
  <c r="L3" i="22"/>
  <c r="L18" i="22"/>
  <c r="L12" i="22"/>
  <c r="L6" i="22"/>
  <c r="L129" i="22"/>
  <c r="L123" i="22"/>
  <c r="L117" i="22"/>
  <c r="L111" i="22"/>
  <c r="L105" i="22"/>
  <c r="L99" i="22"/>
  <c r="L93" i="22"/>
  <c r="L87" i="22"/>
  <c r="L81" i="22"/>
  <c r="L75" i="22"/>
  <c r="L69" i="22"/>
  <c r="L63" i="22"/>
  <c r="L57" i="22"/>
  <c r="L51" i="22"/>
  <c r="L45" i="22"/>
  <c r="L39" i="22"/>
  <c r="L33" i="22"/>
  <c r="L27" i="22"/>
  <c r="L4" i="22"/>
  <c r="L17" i="22"/>
  <c r="L11" i="22"/>
  <c r="L5" i="22"/>
  <c r="L128" i="22"/>
  <c r="L122" i="22"/>
  <c r="L116" i="22"/>
  <c r="L110" i="22"/>
  <c r="L104" i="22"/>
  <c r="L98" i="22"/>
  <c r="L92" i="22"/>
  <c r="L86" i="22"/>
  <c r="L80" i="22"/>
  <c r="L74" i="22"/>
  <c r="L68" i="22"/>
  <c r="L62" i="22"/>
  <c r="L56" i="22"/>
  <c r="L50" i="22"/>
  <c r="L44" i="22"/>
  <c r="L38" i="22"/>
  <c r="L32" i="22"/>
  <c r="L26" i="22"/>
  <c r="L22" i="22"/>
  <c r="L16" i="22"/>
  <c r="L10" i="22"/>
  <c r="L133" i="22"/>
  <c r="L127" i="22"/>
  <c r="L121" i="22"/>
  <c r="L115" i="22"/>
  <c r="L109" i="22"/>
  <c r="L103" i="22"/>
  <c r="L97" i="22"/>
  <c r="L91" i="22"/>
  <c r="L85" i="22"/>
  <c r="L79" i="22"/>
  <c r="L73" i="22"/>
  <c r="L67" i="22"/>
  <c r="L61" i="22"/>
  <c r="L55" i="22"/>
  <c r="L49" i="22"/>
  <c r="L43" i="22"/>
  <c r="L37" i="22"/>
  <c r="L31" i="22"/>
  <c r="L25" i="22"/>
  <c r="L21" i="22"/>
  <c r="L15" i="22"/>
  <c r="L9" i="22"/>
  <c r="L132" i="22"/>
  <c r="L126" i="22"/>
  <c r="L120" i="22"/>
  <c r="L114" i="22"/>
  <c r="L108" i="22"/>
  <c r="L102" i="22"/>
  <c r="L96" i="22"/>
  <c r="L90" i="22"/>
  <c r="L84" i="22"/>
  <c r="L78" i="22"/>
  <c r="L72" i="22"/>
  <c r="L66" i="22"/>
  <c r="L60" i="22"/>
  <c r="L54" i="22"/>
  <c r="L48" i="22"/>
  <c r="L42" i="22"/>
  <c r="L36" i="22"/>
  <c r="L30" i="22"/>
  <c r="L24" i="22"/>
  <c r="L20" i="22"/>
  <c r="L14" i="22"/>
  <c r="L8" i="22"/>
  <c r="L131" i="22"/>
  <c r="L125" i="22"/>
  <c r="L119" i="22"/>
  <c r="L113" i="22"/>
  <c r="L107" i="22"/>
  <c r="L101" i="22"/>
  <c r="L95" i="22"/>
  <c r="L89" i="22"/>
  <c r="L83" i="22"/>
  <c r="L77" i="22"/>
  <c r="L71" i="22"/>
  <c r="L65" i="22"/>
  <c r="L59" i="22"/>
  <c r="L53" i="22"/>
  <c r="L47" i="22"/>
  <c r="L41" i="22"/>
  <c r="L35" i="22"/>
  <c r="L29" i="22"/>
  <c r="B108" i="22"/>
  <c r="A105" i="22"/>
  <c r="C35" i="22"/>
  <c r="C114" i="22"/>
  <c r="A69" i="22"/>
  <c r="A113" i="22"/>
  <c r="C121" i="22"/>
  <c r="B115" i="22"/>
  <c r="B72" i="22"/>
  <c r="A62" i="22"/>
  <c r="C71" i="22"/>
  <c r="B65" i="22"/>
  <c r="C78" i="22"/>
  <c r="A26" i="22"/>
  <c r="B43" i="22"/>
  <c r="A19" i="22"/>
  <c r="C27" i="22"/>
  <c r="A98" i="22"/>
  <c r="A55" i="22"/>
  <c r="A12" i="22"/>
  <c r="C107" i="22"/>
  <c r="C63" i="22"/>
  <c r="C20" i="22"/>
  <c r="B101" i="22"/>
  <c r="B58" i="22"/>
  <c r="A132" i="22"/>
  <c r="A91" i="22"/>
  <c r="A48" i="22"/>
  <c r="A5" i="22"/>
  <c r="C99" i="22"/>
  <c r="C56" i="22"/>
  <c r="C13" i="22"/>
  <c r="B94" i="22"/>
  <c r="B51" i="22"/>
  <c r="A126" i="22"/>
  <c r="A84" i="22"/>
  <c r="A41" i="22"/>
  <c r="C5" i="22"/>
  <c r="C92" i="22"/>
  <c r="C49" i="22"/>
  <c r="B130" i="22"/>
  <c r="B87" i="22"/>
  <c r="D5" i="22"/>
  <c r="D6" i="22"/>
  <c r="D12" i="22"/>
  <c r="D18" i="22"/>
  <c r="D24" i="22"/>
  <c r="D7" i="22"/>
  <c r="D13" i="22"/>
  <c r="D19" i="22"/>
  <c r="D25" i="22"/>
  <c r="D31" i="22"/>
  <c r="D37" i="22"/>
  <c r="D43" i="22"/>
  <c r="D49" i="22"/>
  <c r="D55" i="22"/>
  <c r="D61" i="22"/>
  <c r="D67" i="22"/>
  <c r="D73" i="22"/>
  <c r="D79" i="22"/>
  <c r="D85" i="22"/>
  <c r="D91" i="22"/>
  <c r="D97" i="22"/>
  <c r="D103" i="22"/>
  <c r="D109" i="22"/>
  <c r="D115" i="22"/>
  <c r="D121" i="22"/>
  <c r="D127" i="22"/>
  <c r="D133" i="22"/>
  <c r="B8" i="22"/>
  <c r="B14" i="22"/>
  <c r="B20" i="22"/>
  <c r="B26" i="22"/>
  <c r="B32" i="22"/>
  <c r="B38" i="22"/>
  <c r="B44" i="22"/>
  <c r="B50" i="22"/>
  <c r="B56" i="22"/>
  <c r="B62" i="22"/>
  <c r="B68" i="22"/>
  <c r="B74" i="22"/>
  <c r="B80" i="22"/>
  <c r="B86" i="22"/>
  <c r="B92" i="22"/>
  <c r="B98" i="22"/>
  <c r="B104" i="22"/>
  <c r="B110" i="22"/>
  <c r="B116" i="22"/>
  <c r="B122" i="22"/>
  <c r="B128" i="22"/>
  <c r="B3" i="22"/>
  <c r="C16" i="22"/>
  <c r="C22" i="22"/>
  <c r="C28" i="22"/>
  <c r="C34" i="22"/>
  <c r="C40" i="22"/>
  <c r="C46" i="22"/>
  <c r="C52" i="22"/>
  <c r="C58" i="22"/>
  <c r="C64" i="22"/>
  <c r="C70" i="22"/>
  <c r="C76" i="22"/>
  <c r="C82" i="22"/>
  <c r="C88" i="22"/>
  <c r="C94" i="22"/>
  <c r="C100" i="22"/>
  <c r="C106" i="22"/>
  <c r="C112" i="22"/>
  <c r="C118" i="22"/>
  <c r="C124" i="22"/>
  <c r="C130" i="22"/>
  <c r="C6" i="22"/>
  <c r="A4" i="22"/>
  <c r="A10" i="22"/>
  <c r="A16" i="22"/>
  <c r="A22" i="22"/>
  <c r="A28" i="22"/>
  <c r="A34" i="22"/>
  <c r="A40" i="22"/>
  <c r="A46" i="22"/>
  <c r="A52" i="22"/>
  <c r="A58" i="22"/>
  <c r="A64" i="22"/>
  <c r="A70" i="22"/>
  <c r="A76" i="22"/>
  <c r="A82" i="22"/>
  <c r="A88" i="22"/>
  <c r="A94" i="22"/>
  <c r="A100" i="22"/>
  <c r="A106" i="22"/>
  <c r="A112" i="22"/>
  <c r="A118" i="22"/>
  <c r="D4" i="22"/>
  <c r="D15" i="22"/>
  <c r="D23" i="22"/>
  <c r="D32" i="22"/>
  <c r="D39" i="22"/>
  <c r="D46" i="22"/>
  <c r="D53" i="22"/>
  <c r="D60" i="22"/>
  <c r="D68" i="22"/>
  <c r="D75" i="22"/>
  <c r="D82" i="22"/>
  <c r="D89" i="22"/>
  <c r="D96" i="22"/>
  <c r="D104" i="22"/>
  <c r="D111" i="22"/>
  <c r="D118" i="22"/>
  <c r="D125" i="22"/>
  <c r="D132" i="22"/>
  <c r="B9" i="22"/>
  <c r="B16" i="22"/>
  <c r="B23" i="22"/>
  <c r="B30" i="22"/>
  <c r="B37" i="22"/>
  <c r="B45" i="22"/>
  <c r="B52" i="22"/>
  <c r="B59" i="22"/>
  <c r="B66" i="22"/>
  <c r="B73" i="22"/>
  <c r="B81" i="22"/>
  <c r="B88" i="22"/>
  <c r="B95" i="22"/>
  <c r="B102" i="22"/>
  <c r="B109" i="22"/>
  <c r="B117" i="22"/>
  <c r="B124" i="22"/>
  <c r="B131" i="22"/>
  <c r="C14" i="22"/>
  <c r="C21" i="22"/>
  <c r="C29" i="22"/>
  <c r="C36" i="22"/>
  <c r="C43" i="22"/>
  <c r="C50" i="22"/>
  <c r="C57" i="22"/>
  <c r="C65" i="22"/>
  <c r="C72" i="22"/>
  <c r="C79" i="22"/>
  <c r="C86" i="22"/>
  <c r="C93" i="22"/>
  <c r="C101" i="22"/>
  <c r="C108" i="22"/>
  <c r="C115" i="22"/>
  <c r="C122" i="22"/>
  <c r="C129" i="22"/>
  <c r="C7" i="22"/>
  <c r="A6" i="22"/>
  <c r="A13" i="22"/>
  <c r="A20" i="22"/>
  <c r="A27" i="22"/>
  <c r="A35" i="22"/>
  <c r="A42" i="22"/>
  <c r="A49" i="22"/>
  <c r="A56" i="22"/>
  <c r="A63" i="22"/>
  <c r="A71" i="22"/>
  <c r="A78" i="22"/>
  <c r="A85" i="22"/>
  <c r="A92" i="22"/>
  <c r="A99" i="22"/>
  <c r="A107" i="22"/>
  <c r="A114" i="22"/>
  <c r="A121" i="22"/>
  <c r="A127" i="22"/>
  <c r="A133" i="22"/>
  <c r="D8" i="22"/>
  <c r="D16" i="22"/>
  <c r="D26" i="22"/>
  <c r="D33" i="22"/>
  <c r="D40" i="22"/>
  <c r="D47" i="22"/>
  <c r="D54" i="22"/>
  <c r="D62" i="22"/>
  <c r="D69" i="22"/>
  <c r="D76" i="22"/>
  <c r="D83" i="22"/>
  <c r="D90" i="22"/>
  <c r="D98" i="22"/>
  <c r="D105" i="22"/>
  <c r="D112" i="22"/>
  <c r="D119" i="22"/>
  <c r="D126" i="22"/>
  <c r="D3" i="22"/>
  <c r="B10" i="22"/>
  <c r="B17" i="22"/>
  <c r="B24" i="22"/>
  <c r="B31" i="22"/>
  <c r="B39" i="22"/>
  <c r="B46" i="22"/>
  <c r="B53" i="22"/>
  <c r="B60" i="22"/>
  <c r="B67" i="22"/>
  <c r="B75" i="22"/>
  <c r="B82" i="22"/>
  <c r="B89" i="22"/>
  <c r="B96" i="22"/>
  <c r="B103" i="22"/>
  <c r="B111" i="22"/>
  <c r="B118" i="22"/>
  <c r="B125" i="22"/>
  <c r="B132" i="22"/>
  <c r="C15" i="22"/>
  <c r="C23" i="22"/>
  <c r="C30" i="22"/>
  <c r="C37" i="22"/>
  <c r="C44" i="22"/>
  <c r="C51" i="22"/>
  <c r="C59" i="22"/>
  <c r="C66" i="22"/>
  <c r="C73" i="22"/>
  <c r="C80" i="22"/>
  <c r="C87" i="22"/>
  <c r="C95" i="22"/>
  <c r="C102" i="22"/>
  <c r="C109" i="22"/>
  <c r="C116" i="22"/>
  <c r="C123" i="22"/>
  <c r="C131" i="22"/>
  <c r="C8" i="22"/>
  <c r="A7" i="22"/>
  <c r="A14" i="22"/>
  <c r="A21" i="22"/>
  <c r="A29" i="22"/>
  <c r="A36" i="22"/>
  <c r="A43" i="22"/>
  <c r="A50" i="22"/>
  <c r="A57" i="22"/>
  <c r="A65" i="22"/>
  <c r="A72" i="22"/>
  <c r="A79" i="22"/>
  <c r="A86" i="22"/>
  <c r="A93" i="22"/>
  <c r="A101" i="22"/>
  <c r="A108" i="22"/>
  <c r="A115" i="22"/>
  <c r="A122" i="22"/>
  <c r="A128" i="22"/>
  <c r="A3" i="22"/>
  <c r="D9" i="22"/>
  <c r="D17" i="22"/>
  <c r="D27" i="22"/>
  <c r="D34" i="22"/>
  <c r="D41" i="22"/>
  <c r="D48" i="22"/>
  <c r="D56" i="22"/>
  <c r="D63" i="22"/>
  <c r="D70" i="22"/>
  <c r="D77" i="22"/>
  <c r="D84" i="22"/>
  <c r="D92" i="22"/>
  <c r="D99" i="22"/>
  <c r="D106" i="22"/>
  <c r="D113" i="22"/>
  <c r="D120" i="22"/>
  <c r="D128" i="22"/>
  <c r="B4" i="22"/>
  <c r="B11" i="22"/>
  <c r="B18" i="22"/>
  <c r="B25" i="22"/>
  <c r="B33" i="22"/>
  <c r="B40" i="22"/>
  <c r="B47" i="22"/>
  <c r="B54" i="22"/>
  <c r="B61" i="22"/>
  <c r="B69" i="22"/>
  <c r="B76" i="22"/>
  <c r="B83" i="22"/>
  <c r="B90" i="22"/>
  <c r="B97" i="22"/>
  <c r="B105" i="22"/>
  <c r="B112" i="22"/>
  <c r="B119" i="22"/>
  <c r="B126" i="22"/>
  <c r="B133" i="22"/>
  <c r="C17" i="22"/>
  <c r="C24" i="22"/>
  <c r="C31" i="22"/>
  <c r="C38" i="22"/>
  <c r="C45" i="22"/>
  <c r="C53" i="22"/>
  <c r="C60" i="22"/>
  <c r="C67" i="22"/>
  <c r="C74" i="22"/>
  <c r="C81" i="22"/>
  <c r="C89" i="22"/>
  <c r="C96" i="22"/>
  <c r="C103" i="22"/>
  <c r="C110" i="22"/>
  <c r="C117" i="22"/>
  <c r="C125" i="22"/>
  <c r="C132" i="22"/>
  <c r="C9" i="22"/>
  <c r="A8" i="22"/>
  <c r="A15" i="22"/>
  <c r="A23" i="22"/>
  <c r="A30" i="22"/>
  <c r="A37" i="22"/>
  <c r="A44" i="22"/>
  <c r="A51" i="22"/>
  <c r="A59" i="22"/>
  <c r="A66" i="22"/>
  <c r="A73" i="22"/>
  <c r="A80" i="22"/>
  <c r="A87" i="22"/>
  <c r="A95" i="22"/>
  <c r="A102" i="22"/>
  <c r="A109" i="22"/>
  <c r="A116" i="22"/>
  <c r="A123" i="22"/>
  <c r="A129" i="22"/>
  <c r="D10" i="22"/>
  <c r="D20" i="22"/>
  <c r="D28" i="22"/>
  <c r="D35" i="22"/>
  <c r="D42" i="22"/>
  <c r="D50" i="22"/>
  <c r="D57" i="22"/>
  <c r="D64" i="22"/>
  <c r="D71" i="22"/>
  <c r="D78" i="22"/>
  <c r="D86" i="22"/>
  <c r="D93" i="22"/>
  <c r="D100" i="22"/>
  <c r="D107" i="22"/>
  <c r="D114" i="22"/>
  <c r="D122" i="22"/>
  <c r="D129" i="22"/>
  <c r="B5" i="22"/>
  <c r="B12" i="22"/>
  <c r="B19" i="22"/>
  <c r="B27" i="22"/>
  <c r="B34" i="22"/>
  <c r="B41" i="22"/>
  <c r="B48" i="22"/>
  <c r="B55" i="22"/>
  <c r="B63" i="22"/>
  <c r="B70" i="22"/>
  <c r="B77" i="22"/>
  <c r="B84" i="22"/>
  <c r="B91" i="22"/>
  <c r="B99" i="22"/>
  <c r="B106" i="22"/>
  <c r="B113" i="22"/>
  <c r="B120" i="22"/>
  <c r="B127" i="22"/>
  <c r="C11" i="22"/>
  <c r="C18" i="22"/>
  <c r="C25" i="22"/>
  <c r="C32" i="22"/>
  <c r="C39" i="22"/>
  <c r="C47" i="22"/>
  <c r="C54" i="22"/>
  <c r="C61" i="22"/>
  <c r="C68" i="22"/>
  <c r="C75" i="22"/>
  <c r="C83" i="22"/>
  <c r="C90" i="22"/>
  <c r="C97" i="22"/>
  <c r="C104" i="22"/>
  <c r="C111" i="22"/>
  <c r="C119" i="22"/>
  <c r="C126" i="22"/>
  <c r="C133" i="22"/>
  <c r="C10" i="22"/>
  <c r="A9" i="22"/>
  <c r="A17" i="22"/>
  <c r="A24" i="22"/>
  <c r="A31" i="22"/>
  <c r="A38" i="22"/>
  <c r="A45" i="22"/>
  <c r="A53" i="22"/>
  <c r="A60" i="22"/>
  <c r="A67" i="22"/>
  <c r="A74" i="22"/>
  <c r="A81" i="22"/>
  <c r="A89" i="22"/>
  <c r="A96" i="22"/>
  <c r="A103" i="22"/>
  <c r="A110" i="22"/>
  <c r="A117" i="22"/>
  <c r="A124" i="22"/>
  <c r="A130" i="22"/>
  <c r="D38" i="22"/>
  <c r="D66" i="22"/>
  <c r="D81" i="22"/>
  <c r="D95" i="22"/>
  <c r="D117" i="22"/>
  <c r="D131" i="22"/>
  <c r="B15" i="22"/>
  <c r="B29" i="22"/>
  <c r="D11" i="22"/>
  <c r="D21" i="22"/>
  <c r="D29" i="22"/>
  <c r="D36" i="22"/>
  <c r="D44" i="22"/>
  <c r="D51" i="22"/>
  <c r="D58" i="22"/>
  <c r="D65" i="22"/>
  <c r="D72" i="22"/>
  <c r="D80" i="22"/>
  <c r="D87" i="22"/>
  <c r="D94" i="22"/>
  <c r="D101" i="22"/>
  <c r="D108" i="22"/>
  <c r="D116" i="22"/>
  <c r="D123" i="22"/>
  <c r="D130" i="22"/>
  <c r="B6" i="22"/>
  <c r="B13" i="22"/>
  <c r="B21" i="22"/>
  <c r="B28" i="22"/>
  <c r="B35" i="22"/>
  <c r="B42" i="22"/>
  <c r="B49" i="22"/>
  <c r="B57" i="22"/>
  <c r="B64" i="22"/>
  <c r="B71" i="22"/>
  <c r="B78" i="22"/>
  <c r="B85" i="22"/>
  <c r="B93" i="22"/>
  <c r="B100" i="22"/>
  <c r="B107" i="22"/>
  <c r="B114" i="22"/>
  <c r="B121" i="22"/>
  <c r="B129" i="22"/>
  <c r="C12" i="22"/>
  <c r="C19" i="22"/>
  <c r="C26" i="22"/>
  <c r="C33" i="22"/>
  <c r="C41" i="22"/>
  <c r="C48" i="22"/>
  <c r="C55" i="22"/>
  <c r="C62" i="22"/>
  <c r="C69" i="22"/>
  <c r="C77" i="22"/>
  <c r="C84" i="22"/>
  <c r="C91" i="22"/>
  <c r="C98" i="22"/>
  <c r="C105" i="22"/>
  <c r="C113" i="22"/>
  <c r="C120" i="22"/>
  <c r="C127" i="22"/>
  <c r="C4" i="22"/>
  <c r="C3" i="22"/>
  <c r="A11" i="22"/>
  <c r="A18" i="22"/>
  <c r="A25" i="22"/>
  <c r="A32" i="22"/>
  <c r="A39" i="22"/>
  <c r="A47" i="22"/>
  <c r="A54" i="22"/>
  <c r="A61" i="22"/>
  <c r="A68" i="22"/>
  <c r="A75" i="22"/>
  <c r="A83" i="22"/>
  <c r="A90" i="22"/>
  <c r="A97" i="22"/>
  <c r="A104" i="22"/>
  <c r="A111" i="22"/>
  <c r="A119" i="22"/>
  <c r="A125" i="22"/>
  <c r="A131" i="22"/>
  <c r="D14" i="22"/>
  <c r="D22" i="22"/>
  <c r="D30" i="22"/>
  <c r="D45" i="22"/>
  <c r="D52" i="22"/>
  <c r="D59" i="22"/>
  <c r="D74" i="22"/>
  <c r="D88" i="22"/>
  <c r="D102" i="22"/>
  <c r="D110" i="22"/>
  <c r="D124" i="22"/>
  <c r="B7" i="22"/>
  <c r="B22" i="22"/>
  <c r="A120" i="22"/>
  <c r="A77" i="22"/>
  <c r="A33" i="22"/>
  <c r="C128" i="22"/>
  <c r="C85" i="22"/>
  <c r="C42" i="22"/>
  <c r="B123" i="22"/>
  <c r="B79" i="22"/>
  <c r="B36" i="22"/>
  <c r="AJ1461" i="9"/>
  <c r="AJ1460" i="9"/>
  <c r="AJ1459" i="9"/>
  <c r="AJ1458" i="9"/>
  <c r="AJ1457" i="9"/>
  <c r="AJ1455" i="9"/>
  <c r="AJ1456" i="9"/>
  <c r="AJ1454" i="9"/>
  <c r="AJ1453" i="9"/>
  <c r="AJ1452" i="9"/>
  <c r="AJ1451" i="9"/>
  <c r="AJ1450" i="9"/>
  <c r="AJ1449" i="9"/>
  <c r="AJ1448" i="9"/>
  <c r="AJ1446" i="9"/>
  <c r="AJ1442" i="9"/>
  <c r="AJ1441" i="9"/>
  <c r="AJ1440" i="9"/>
  <c r="AJ1439" i="9"/>
  <c r="AJ1438" i="9"/>
  <c r="AJ1437" i="9"/>
  <c r="AJ1436" i="9"/>
  <c r="AJ1435" i="9"/>
  <c r="AJ1434" i="9"/>
  <c r="AJ1433" i="9"/>
  <c r="AJ1431" i="9"/>
  <c r="AJ1432" i="9"/>
  <c r="AJ1430" i="9"/>
  <c r="AJ1429" i="9"/>
  <c r="AJ1428" i="9"/>
  <c r="AJ1427" i="9"/>
  <c r="AJ1426" i="9"/>
  <c r="AJ1425" i="9"/>
  <c r="AJ1424" i="9"/>
  <c r="AJ1421" i="9"/>
  <c r="AJ1420" i="9"/>
  <c r="AJ1419" i="9"/>
  <c r="AJ1418" i="9"/>
  <c r="AJ1417" i="9"/>
  <c r="AJ1416" i="9"/>
  <c r="AJ1415" i="9"/>
  <c r="AJ1414" i="9"/>
  <c r="AJ1413" i="9"/>
  <c r="AJ1411" i="9"/>
  <c r="AJ1410" i="9"/>
  <c r="AJ1409" i="9"/>
  <c r="AJ1408" i="9"/>
  <c r="AJ1407" i="9"/>
  <c r="AJ1405" i="9"/>
  <c r="AJ1404" i="9"/>
  <c r="AJ1403" i="9"/>
  <c r="AJ1402" i="9"/>
  <c r="AJ1401" i="9"/>
  <c r="AJ1400" i="9"/>
  <c r="AJ1399" i="9"/>
  <c r="AJ1398" i="9"/>
  <c r="AJ1397" i="9"/>
  <c r="AJ1396" i="9"/>
  <c r="AJ1395" i="9"/>
  <c r="AJ1394" i="9"/>
  <c r="AJ1393" i="9"/>
  <c r="AJ1392" i="9"/>
  <c r="AJ1390" i="9"/>
  <c r="AJ1387" i="9"/>
  <c r="AJ1388" i="9"/>
  <c r="AJ1386" i="9"/>
  <c r="AJ1385" i="9"/>
  <c r="AJ1384" i="9"/>
  <c r="AJ1382" i="9"/>
  <c r="AJ1380" i="9"/>
  <c r="AJ1379" i="9"/>
  <c r="AJ1378" i="9"/>
  <c r="AJ1377" i="9"/>
  <c r="AJ1376" i="9"/>
  <c r="AJ1375" i="9"/>
  <c r="AJ1374" i="9"/>
  <c r="AJ1372" i="9"/>
  <c r="AJ1371" i="9"/>
  <c r="AJ1370" i="9"/>
  <c r="AJ1369" i="9"/>
  <c r="AJ1368" i="9"/>
  <c r="AJ1367" i="9"/>
  <c r="AJ1366" i="9"/>
  <c r="AJ1365" i="9"/>
  <c r="AJ1364" i="9"/>
  <c r="AJ1363" i="9"/>
  <c r="AJ1362" i="9"/>
  <c r="AJ1361" i="9"/>
  <c r="AJ1360" i="9"/>
  <c r="AJ1359" i="9"/>
  <c r="AJ1356" i="9"/>
  <c r="AJ1353" i="9"/>
  <c r="AJ1355" i="9"/>
  <c r="AJ1352" i="9"/>
  <c r="AJ1351" i="9"/>
  <c r="AJ1349" i="9"/>
  <c r="AJ1348" i="9"/>
  <c r="AJ1347" i="9"/>
  <c r="AJ1346" i="9"/>
  <c r="AJ1345" i="9"/>
  <c r="AJ1344" i="9"/>
  <c r="AJ1342" i="9"/>
  <c r="AJ1341" i="9"/>
  <c r="AJ1339" i="9"/>
  <c r="AJ1338" i="9"/>
  <c r="AJ1337" i="9"/>
  <c r="AJ1336" i="9"/>
  <c r="AJ1335" i="9"/>
  <c r="AJ1334" i="9"/>
  <c r="AJ1333" i="9"/>
  <c r="AJ1332" i="9"/>
  <c r="AJ1330" i="9"/>
  <c r="AJ1329" i="9"/>
  <c r="AJ1328" i="9"/>
  <c r="AJ1327" i="9"/>
  <c r="AJ1326" i="9"/>
  <c r="AJ1323" i="9"/>
  <c r="AJ1321" i="9"/>
  <c r="AJ1320" i="9"/>
  <c r="AJ1319" i="9"/>
  <c r="AJ1317" i="9"/>
  <c r="AJ1316" i="9"/>
  <c r="AJ1315" i="9"/>
  <c r="AJ1314" i="9"/>
  <c r="AJ1313" i="9"/>
  <c r="AJ1312" i="9"/>
  <c r="AJ1311" i="9"/>
  <c r="AJ1310" i="9"/>
  <c r="AJ1309" i="9"/>
  <c r="AJ1308" i="9"/>
  <c r="AJ1307" i="9"/>
  <c r="AJ1306" i="9"/>
  <c r="AJ1304" i="9"/>
  <c r="AJ1303" i="9"/>
  <c r="AJ1302" i="9"/>
  <c r="AJ1301" i="9"/>
  <c r="AJ1300" i="9"/>
  <c r="AJ1299" i="9"/>
  <c r="AJ1297" i="9"/>
  <c r="AJ1296" i="9"/>
  <c r="AJ1295" i="9"/>
  <c r="AJ1294" i="9"/>
  <c r="AJ1293" i="9"/>
  <c r="AJ1292" i="9"/>
  <c r="AJ1291" i="9"/>
  <c r="AJ1290" i="9"/>
  <c r="AJ1289" i="9"/>
  <c r="AJ1288" i="9"/>
  <c r="AJ1287" i="9"/>
  <c r="AJ1286" i="9"/>
  <c r="AJ1285" i="9"/>
  <c r="AJ1284" i="9"/>
  <c r="AJ1283" i="9"/>
  <c r="AJ1278" i="9"/>
  <c r="AJ1277" i="9"/>
  <c r="AJ1276" i="9"/>
  <c r="N157" i="16"/>
  <c r="M157" i="16"/>
  <c r="N156" i="16"/>
  <c r="M156" i="16"/>
  <c r="N155" i="16"/>
  <c r="M155" i="16"/>
  <c r="N154" i="16"/>
  <c r="M154" i="16"/>
  <c r="N153" i="16"/>
  <c r="M153" i="16"/>
  <c r="N152" i="16"/>
  <c r="M152" i="16"/>
  <c r="N151" i="16"/>
  <c r="M151" i="16"/>
  <c r="N150" i="16"/>
  <c r="M150" i="16"/>
  <c r="N149" i="16"/>
  <c r="M149" i="16"/>
  <c r="N148" i="16"/>
  <c r="M148" i="16"/>
  <c r="N147" i="16"/>
  <c r="M147" i="16"/>
  <c r="N146" i="16"/>
  <c r="M146" i="16"/>
  <c r="N145" i="16"/>
  <c r="M145" i="16"/>
  <c r="N144" i="16"/>
  <c r="M144" i="16"/>
  <c r="N143" i="16"/>
  <c r="M143" i="16"/>
  <c r="N142" i="16"/>
  <c r="M142" i="16"/>
  <c r="N141" i="16"/>
  <c r="M141" i="16"/>
  <c r="N140" i="16"/>
  <c r="M140" i="16"/>
  <c r="N139" i="16"/>
  <c r="M139" i="16"/>
  <c r="N138" i="16"/>
  <c r="M138" i="16"/>
  <c r="N137" i="16"/>
  <c r="M137" i="16"/>
  <c r="N136" i="16"/>
  <c r="M136" i="16"/>
  <c r="N135" i="16"/>
  <c r="M135" i="16"/>
  <c r="N134" i="16"/>
  <c r="M134" i="16"/>
  <c r="N133" i="16"/>
  <c r="M133" i="16"/>
  <c r="N132" i="16"/>
  <c r="M132" i="16"/>
  <c r="N131" i="16"/>
  <c r="M131" i="16"/>
  <c r="N130" i="16"/>
  <c r="M130" i="16"/>
  <c r="N129" i="16"/>
  <c r="M129" i="16"/>
  <c r="N128" i="16"/>
  <c r="M128" i="16"/>
  <c r="N127" i="16"/>
  <c r="M127" i="16"/>
  <c r="N126" i="16"/>
  <c r="M126" i="16"/>
  <c r="N125" i="16"/>
  <c r="M125" i="16"/>
  <c r="N124" i="16"/>
  <c r="M124" i="16"/>
  <c r="N123" i="16"/>
  <c r="M123" i="16"/>
  <c r="N122" i="16"/>
  <c r="M122" i="16"/>
  <c r="N121" i="16"/>
  <c r="M121" i="16"/>
  <c r="N120" i="16"/>
  <c r="M120" i="16"/>
  <c r="N119" i="16"/>
  <c r="M119" i="16"/>
  <c r="N118" i="16"/>
  <c r="M118" i="16"/>
  <c r="N117" i="16"/>
  <c r="M117" i="16"/>
  <c r="N116" i="16"/>
  <c r="M116" i="16"/>
  <c r="N115" i="16"/>
  <c r="M115" i="16"/>
  <c r="N114" i="16"/>
  <c r="M114" i="16"/>
  <c r="N113" i="16"/>
  <c r="M113" i="16"/>
  <c r="N112" i="16"/>
  <c r="M112" i="16"/>
  <c r="N111" i="16"/>
  <c r="M111" i="16"/>
  <c r="N110" i="16"/>
  <c r="M110" i="16"/>
  <c r="N109" i="16"/>
  <c r="M109" i="16"/>
  <c r="N108" i="16"/>
  <c r="M108" i="16"/>
  <c r="N107" i="16"/>
  <c r="M107" i="16"/>
  <c r="N106" i="16"/>
  <c r="M106" i="16"/>
  <c r="N105" i="16"/>
  <c r="M105" i="16"/>
  <c r="N104" i="16"/>
  <c r="M104" i="16"/>
  <c r="N103" i="16"/>
  <c r="M103" i="16"/>
  <c r="N102" i="16"/>
  <c r="M102" i="16"/>
  <c r="N101" i="16"/>
  <c r="M101" i="16"/>
  <c r="N100" i="16"/>
  <c r="M100" i="16"/>
  <c r="N99" i="16"/>
  <c r="M99" i="16"/>
  <c r="N98" i="16"/>
  <c r="M98" i="16"/>
  <c r="N97" i="16"/>
  <c r="M97" i="16"/>
  <c r="N96" i="16"/>
  <c r="M96" i="16"/>
  <c r="N95" i="16"/>
  <c r="M95" i="16"/>
  <c r="N94" i="16"/>
  <c r="M94" i="16"/>
  <c r="N93" i="16"/>
  <c r="M93" i="16"/>
  <c r="N92" i="16"/>
  <c r="M92" i="16"/>
  <c r="N91" i="16"/>
  <c r="M91" i="16"/>
  <c r="N90" i="16"/>
  <c r="M90" i="16"/>
  <c r="N89" i="16"/>
  <c r="M89" i="16"/>
  <c r="N88" i="16"/>
  <c r="M88" i="16"/>
  <c r="N87" i="16"/>
  <c r="M87" i="16"/>
  <c r="N86" i="16"/>
  <c r="M86" i="16"/>
  <c r="N85" i="16"/>
  <c r="M85" i="16"/>
  <c r="N84" i="16"/>
  <c r="M84" i="16"/>
  <c r="N83" i="16"/>
  <c r="M83" i="16"/>
  <c r="N82" i="16"/>
  <c r="M82" i="16"/>
  <c r="N81" i="16"/>
  <c r="M81" i="16"/>
  <c r="N80" i="16"/>
  <c r="M80" i="16"/>
  <c r="N79" i="16"/>
  <c r="M79" i="16"/>
  <c r="N78" i="16"/>
  <c r="M78" i="16"/>
  <c r="N77" i="16"/>
  <c r="M77" i="16"/>
  <c r="N76" i="16"/>
  <c r="M76" i="16"/>
  <c r="N75" i="16"/>
  <c r="M75" i="16"/>
  <c r="N74" i="16"/>
  <c r="M74" i="16"/>
  <c r="N73" i="16"/>
  <c r="M73" i="16"/>
  <c r="N72" i="16"/>
  <c r="M72" i="16"/>
  <c r="N71" i="16"/>
  <c r="M71" i="16"/>
  <c r="N70" i="16"/>
  <c r="M70" i="16"/>
  <c r="N69" i="16"/>
  <c r="M69" i="16"/>
  <c r="N68" i="16"/>
  <c r="M68" i="16"/>
  <c r="N67" i="16"/>
  <c r="M67" i="16"/>
  <c r="N66" i="16"/>
  <c r="M66" i="16"/>
  <c r="N65" i="16"/>
  <c r="M65" i="16"/>
  <c r="N64" i="16"/>
  <c r="M64" i="16"/>
  <c r="N63" i="16"/>
  <c r="M63" i="16"/>
  <c r="N62" i="16"/>
  <c r="M62" i="16"/>
  <c r="N61" i="16"/>
  <c r="M61" i="16"/>
  <c r="N60" i="16"/>
  <c r="M60" i="16"/>
  <c r="N59" i="16"/>
  <c r="M59" i="16"/>
  <c r="N58" i="16"/>
  <c r="M58" i="16"/>
  <c r="N57" i="16"/>
  <c r="M57" i="16"/>
  <c r="N56" i="16"/>
  <c r="M56" i="16"/>
  <c r="N55" i="16"/>
  <c r="M55" i="16"/>
  <c r="N54" i="16"/>
  <c r="M54" i="16"/>
  <c r="N53" i="16"/>
  <c r="M53" i="16"/>
  <c r="N52" i="16"/>
  <c r="M52" i="16"/>
  <c r="N51" i="16"/>
  <c r="M51" i="16"/>
  <c r="N50" i="16"/>
  <c r="M50" i="16"/>
  <c r="N49" i="16"/>
  <c r="M49" i="16"/>
  <c r="N48" i="16"/>
  <c r="M48" i="16"/>
  <c r="N47" i="16"/>
  <c r="M47" i="16"/>
  <c r="N46" i="16"/>
  <c r="M46" i="16"/>
  <c r="N45" i="16"/>
  <c r="M45" i="16"/>
  <c r="N44" i="16"/>
  <c r="M44" i="16"/>
  <c r="N43" i="16"/>
  <c r="M43" i="16"/>
  <c r="N42" i="16"/>
  <c r="M42" i="16"/>
  <c r="N41" i="16"/>
  <c r="M41" i="16"/>
  <c r="N40" i="16"/>
  <c r="M40" i="16"/>
  <c r="N39" i="16"/>
  <c r="M39" i="16"/>
  <c r="N38" i="16"/>
  <c r="M38" i="16"/>
  <c r="N37" i="16"/>
  <c r="M37" i="16"/>
  <c r="N36" i="16"/>
  <c r="M36" i="16"/>
  <c r="N35" i="16"/>
  <c r="M35" i="16"/>
  <c r="N34" i="16"/>
  <c r="M34" i="16"/>
  <c r="N33" i="16"/>
  <c r="M33" i="16"/>
  <c r="N32" i="16"/>
  <c r="M32" i="16"/>
  <c r="N31" i="16"/>
  <c r="M31" i="16"/>
  <c r="N30" i="16"/>
  <c r="M30" i="16"/>
  <c r="N29" i="16"/>
  <c r="M29" i="16"/>
  <c r="N28" i="16"/>
  <c r="M28" i="16"/>
  <c r="N27" i="16"/>
  <c r="M27" i="16"/>
  <c r="N26" i="16"/>
  <c r="M26" i="16"/>
  <c r="N25" i="16"/>
  <c r="M25" i="16"/>
  <c r="N24" i="16"/>
  <c r="M24" i="16"/>
  <c r="N23" i="16"/>
  <c r="M23" i="16"/>
  <c r="N22" i="16"/>
  <c r="M22" i="16"/>
  <c r="N21" i="16"/>
  <c r="M21" i="16"/>
  <c r="N20" i="16"/>
  <c r="M20" i="16"/>
  <c r="N19" i="16"/>
  <c r="M19" i="16"/>
  <c r="N18" i="16"/>
  <c r="M18" i="16"/>
  <c r="N17" i="16"/>
  <c r="M17" i="16"/>
  <c r="N16" i="16"/>
  <c r="M16" i="16"/>
  <c r="N15" i="16"/>
  <c r="M15" i="16"/>
  <c r="N14" i="16"/>
  <c r="M14" i="16"/>
  <c r="N13" i="16"/>
  <c r="M13" i="16"/>
  <c r="N12" i="16"/>
  <c r="M12" i="16"/>
  <c r="N11" i="16"/>
  <c r="M11" i="16"/>
  <c r="N10" i="16"/>
  <c r="M10" i="16"/>
  <c r="N9" i="16"/>
  <c r="M9" i="16"/>
  <c r="N8" i="16"/>
  <c r="M8" i="16"/>
  <c r="N7" i="16"/>
  <c r="M7" i="16"/>
  <c r="N6" i="16"/>
  <c r="M6" i="16"/>
  <c r="N5" i="16"/>
  <c r="M5" i="16"/>
  <c r="N4" i="16"/>
  <c r="M4" i="16"/>
  <c r="N3" i="16"/>
  <c r="M3" i="16"/>
  <c r="N2" i="16"/>
  <c r="M2" i="16"/>
  <c r="L2" i="16"/>
  <c r="L3" i="16"/>
  <c r="L4" i="16"/>
  <c r="L5" i="16"/>
  <c r="L6" i="16"/>
  <c r="L7" i="16"/>
  <c r="L8"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I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630" i="18"/>
  <c r="I631" i="18"/>
  <c r="I632" i="18"/>
  <c r="I633" i="18"/>
  <c r="I634" i="18"/>
  <c r="I635" i="18"/>
  <c r="I636" i="18"/>
  <c r="I637" i="18"/>
  <c r="I638" i="18"/>
  <c r="I639" i="18"/>
  <c r="I640" i="18"/>
  <c r="I641" i="18"/>
  <c r="I642" i="18"/>
  <c r="I643" i="18"/>
  <c r="I644" i="18"/>
  <c r="I645" i="18"/>
  <c r="I646" i="18"/>
  <c r="I647" i="18"/>
  <c r="I648" i="18"/>
  <c r="I649" i="18"/>
  <c r="I650" i="18"/>
  <c r="I651" i="18"/>
  <c r="I652" i="18"/>
  <c r="I653" i="18"/>
  <c r="I654" i="18"/>
  <c r="I655" i="18"/>
  <c r="I656" i="18"/>
  <c r="I657" i="18"/>
  <c r="I658" i="18"/>
  <c r="I659" i="18"/>
  <c r="I660" i="18"/>
  <c r="I661" i="18"/>
  <c r="I662" i="18"/>
  <c r="I663" i="18"/>
  <c r="I664" i="18"/>
  <c r="I665" i="18"/>
  <c r="I666" i="18"/>
  <c r="I667" i="18"/>
  <c r="I668" i="18"/>
  <c r="I669" i="18"/>
  <c r="I670" i="18"/>
  <c r="I671" i="18"/>
  <c r="I672" i="18"/>
  <c r="I673" i="18"/>
  <c r="I674" i="18"/>
  <c r="I675" i="18"/>
  <c r="I676" i="18"/>
  <c r="I677" i="18"/>
  <c r="I678" i="18"/>
  <c r="I679" i="18"/>
  <c r="I680" i="18"/>
  <c r="I681" i="18"/>
  <c r="I682" i="18"/>
  <c r="I683" i="18"/>
  <c r="I684" i="18"/>
  <c r="I685" i="18"/>
  <c r="I686" i="18"/>
  <c r="I687" i="18"/>
  <c r="I688" i="18"/>
  <c r="I689" i="18"/>
  <c r="I690" i="18"/>
  <c r="I691" i="18"/>
  <c r="I692" i="18"/>
  <c r="I693" i="18"/>
  <c r="I694" i="18"/>
  <c r="I695" i="18"/>
  <c r="I696" i="18"/>
  <c r="I697" i="18"/>
  <c r="I698" i="18"/>
  <c r="I699" i="18"/>
  <c r="I700" i="18"/>
  <c r="I701" i="18"/>
  <c r="I702" i="18"/>
  <c r="I703" i="18"/>
  <c r="I704" i="18"/>
  <c r="I705" i="18"/>
  <c r="I706" i="18"/>
  <c r="I707" i="18"/>
  <c r="I708" i="18"/>
  <c r="I709" i="18"/>
  <c r="I710" i="18"/>
  <c r="I711" i="18"/>
  <c r="I712" i="18"/>
  <c r="I713" i="18"/>
  <c r="I714" i="18"/>
  <c r="I715" i="18"/>
  <c r="I716" i="18"/>
  <c r="I717" i="18"/>
  <c r="I718" i="18"/>
  <c r="I719" i="18"/>
  <c r="I720" i="18"/>
  <c r="I721" i="18"/>
  <c r="I722" i="18"/>
  <c r="I723" i="18"/>
  <c r="I724" i="18"/>
  <c r="I725" i="18"/>
  <c r="I726" i="18"/>
  <c r="I727" i="18"/>
  <c r="I728" i="18"/>
  <c r="I729" i="18"/>
  <c r="I730" i="18"/>
  <c r="I731" i="18"/>
  <c r="I732" i="18"/>
  <c r="I733" i="18"/>
  <c r="I734" i="18"/>
  <c r="I735" i="18"/>
  <c r="I736" i="18"/>
  <c r="I737" i="18"/>
  <c r="I738" i="18"/>
  <c r="I739" i="18"/>
  <c r="I740" i="18"/>
  <c r="I741" i="18"/>
  <c r="I742" i="18"/>
  <c r="I743" i="18"/>
  <c r="I744" i="18"/>
  <c r="I745" i="18"/>
  <c r="I746" i="18"/>
  <c r="I747" i="18"/>
  <c r="I748" i="18"/>
  <c r="I749" i="18"/>
  <c r="I750" i="18"/>
  <c r="I751" i="18"/>
  <c r="I752" i="18"/>
  <c r="I753" i="18"/>
  <c r="I754" i="18"/>
  <c r="I755" i="18"/>
  <c r="I756" i="18"/>
  <c r="I757" i="18"/>
  <c r="I758" i="18"/>
  <c r="I759" i="18"/>
  <c r="I760" i="18"/>
  <c r="I761" i="18"/>
  <c r="I762" i="18"/>
  <c r="I763" i="18"/>
  <c r="I764" i="18"/>
  <c r="I765" i="18"/>
  <c r="I766" i="18"/>
  <c r="I767" i="18"/>
  <c r="I768" i="18"/>
  <c r="I769" i="18"/>
  <c r="I770" i="18"/>
  <c r="I771" i="18"/>
  <c r="I772" i="18"/>
  <c r="I773" i="18"/>
  <c r="I774" i="18"/>
  <c r="I775" i="18"/>
  <c r="I776" i="18"/>
  <c r="I777" i="18"/>
  <c r="I778" i="18"/>
  <c r="I779" i="18"/>
  <c r="I780" i="18"/>
  <c r="I781" i="18"/>
  <c r="I782" i="18"/>
  <c r="I783" i="18"/>
  <c r="I784" i="18"/>
  <c r="I785" i="18"/>
  <c r="I786" i="18"/>
  <c r="I787" i="18"/>
  <c r="I788" i="18"/>
  <c r="I789" i="18"/>
  <c r="I790" i="18"/>
  <c r="I791" i="18"/>
  <c r="I792" i="18"/>
  <c r="I793" i="18"/>
  <c r="I794" i="18"/>
  <c r="I795" i="18"/>
  <c r="I796" i="18"/>
  <c r="I797" i="18"/>
  <c r="I798" i="18"/>
  <c r="I799" i="18"/>
  <c r="I800" i="18"/>
  <c r="I801" i="18"/>
  <c r="I802" i="18"/>
  <c r="I803" i="18"/>
  <c r="I804" i="18"/>
  <c r="I805" i="18"/>
  <c r="I806" i="18"/>
  <c r="I807" i="18"/>
  <c r="I808" i="18"/>
  <c r="I809" i="18"/>
  <c r="I810" i="18"/>
  <c r="I811" i="18"/>
  <c r="I812" i="18"/>
  <c r="I813" i="18"/>
  <c r="I814" i="18"/>
  <c r="I815" i="18"/>
  <c r="I816" i="18"/>
  <c r="I817" i="18"/>
  <c r="I818" i="18"/>
  <c r="I819" i="18"/>
  <c r="I820" i="18"/>
  <c r="I821" i="18"/>
  <c r="I822" i="18"/>
  <c r="I823" i="18"/>
  <c r="I824" i="18"/>
  <c r="I825" i="18"/>
  <c r="I826" i="18"/>
  <c r="I827" i="18"/>
  <c r="I828" i="18"/>
  <c r="I829" i="18"/>
  <c r="I830" i="18"/>
  <c r="I831" i="18"/>
  <c r="I832" i="18"/>
  <c r="I833" i="18"/>
  <c r="I834" i="18"/>
  <c r="I835" i="18"/>
  <c r="I836" i="18"/>
  <c r="I837" i="18"/>
  <c r="I838" i="18"/>
  <c r="I839" i="18"/>
  <c r="I840" i="18"/>
  <c r="I841" i="18"/>
  <c r="I842" i="18"/>
  <c r="I843" i="18"/>
  <c r="I844" i="18"/>
  <c r="I845" i="18"/>
  <c r="I846" i="18"/>
  <c r="I847" i="18"/>
  <c r="I848" i="18"/>
  <c r="I849" i="18"/>
  <c r="I850" i="18"/>
  <c r="I851" i="18"/>
  <c r="I852" i="18"/>
  <c r="I853" i="18"/>
  <c r="I854" i="18"/>
  <c r="I855" i="18"/>
  <c r="I856" i="18"/>
  <c r="I857" i="18"/>
  <c r="I858" i="18"/>
  <c r="I859" i="18"/>
  <c r="I860" i="18"/>
  <c r="I861" i="18"/>
  <c r="I862" i="18"/>
  <c r="I863" i="18"/>
  <c r="I864" i="18"/>
  <c r="I865" i="18"/>
  <c r="I866" i="18"/>
  <c r="I867" i="18"/>
  <c r="I868" i="18"/>
  <c r="I869" i="18"/>
  <c r="I870" i="18"/>
  <c r="I871" i="18"/>
  <c r="I872" i="18"/>
  <c r="I873" i="18"/>
  <c r="I874" i="18"/>
  <c r="I875" i="18"/>
  <c r="I876" i="18"/>
  <c r="I877" i="18"/>
  <c r="I878" i="18"/>
  <c r="I879" i="18"/>
  <c r="I880" i="18"/>
  <c r="I881" i="18"/>
  <c r="I882" i="18"/>
  <c r="I883" i="18"/>
  <c r="I884" i="18"/>
  <c r="I885" i="18"/>
  <c r="I886" i="18"/>
  <c r="I887" i="18"/>
  <c r="I888" i="18"/>
  <c r="I889" i="18"/>
  <c r="I890" i="18"/>
  <c r="I891" i="18"/>
  <c r="I892" i="18"/>
  <c r="I893" i="18"/>
  <c r="I894" i="18"/>
  <c r="I895" i="18"/>
  <c r="I896" i="18"/>
  <c r="I897" i="18"/>
  <c r="I898" i="18"/>
  <c r="I899" i="18"/>
  <c r="I900" i="18"/>
  <c r="I901" i="18"/>
  <c r="I902" i="18"/>
  <c r="I903" i="18"/>
  <c r="I904" i="18"/>
  <c r="I905" i="18"/>
  <c r="I906" i="18"/>
  <c r="I907" i="18"/>
  <c r="I908" i="18"/>
  <c r="I909" i="18"/>
  <c r="I910" i="18"/>
  <c r="I911" i="18"/>
  <c r="I912" i="18"/>
  <c r="I913" i="18"/>
  <c r="I914" i="18"/>
  <c r="I915" i="18"/>
  <c r="I916" i="18"/>
  <c r="I917" i="18"/>
  <c r="I918" i="18"/>
  <c r="I919" i="18"/>
  <c r="I920" i="18"/>
  <c r="I921" i="18"/>
  <c r="I922" i="18"/>
  <c r="I923" i="18"/>
  <c r="I924" i="18"/>
  <c r="I925" i="18"/>
  <c r="I926" i="18"/>
  <c r="I927" i="18"/>
  <c r="I928" i="18"/>
  <c r="I929" i="18"/>
  <c r="I930" i="18"/>
  <c r="I931" i="18"/>
  <c r="I932" i="18"/>
  <c r="I933" i="18"/>
  <c r="I934" i="18"/>
  <c r="I935" i="18"/>
  <c r="I936" i="18"/>
  <c r="I937" i="18"/>
  <c r="I938" i="18"/>
  <c r="I939" i="18"/>
  <c r="I940" i="18"/>
  <c r="I941" i="18"/>
  <c r="I942" i="18"/>
  <c r="I943" i="18"/>
  <c r="I944" i="18"/>
  <c r="I945" i="18"/>
  <c r="I946" i="18"/>
  <c r="I947" i="18"/>
  <c r="I948" i="18"/>
  <c r="I949" i="18"/>
  <c r="I950" i="18"/>
  <c r="I951" i="18"/>
  <c r="I952" i="18"/>
  <c r="I953" i="18"/>
  <c r="I954" i="18"/>
  <c r="I955" i="18"/>
  <c r="I956" i="18"/>
  <c r="I957" i="18"/>
  <c r="I958" i="18"/>
  <c r="I959" i="18"/>
  <c r="I960" i="18"/>
  <c r="I961" i="18"/>
  <c r="I962" i="18"/>
  <c r="I963" i="18"/>
  <c r="I964" i="18"/>
  <c r="I965" i="18"/>
  <c r="I966" i="18"/>
  <c r="I967" i="18"/>
  <c r="I968" i="18"/>
  <c r="I969" i="18"/>
  <c r="I970" i="18"/>
  <c r="I971" i="18"/>
  <c r="I972" i="18"/>
  <c r="I973" i="18"/>
  <c r="I974" i="18"/>
  <c r="I975" i="18"/>
  <c r="I976" i="18"/>
  <c r="I977" i="18"/>
  <c r="I978" i="18"/>
  <c r="I979" i="18"/>
  <c r="I980" i="18"/>
  <c r="I981" i="18"/>
  <c r="I982" i="18"/>
  <c r="I983" i="18"/>
  <c r="I984" i="18"/>
  <c r="I985" i="18"/>
  <c r="I986" i="18"/>
  <c r="I987" i="18"/>
  <c r="I988" i="18"/>
  <c r="I989" i="18"/>
  <c r="I990" i="18"/>
  <c r="I991" i="18"/>
  <c r="I992" i="18"/>
  <c r="I993" i="18"/>
  <c r="I994" i="18"/>
  <c r="I995" i="18"/>
  <c r="I996" i="18"/>
  <c r="I997" i="18"/>
  <c r="I998" i="18"/>
  <c r="I999" i="18"/>
  <c r="I1000" i="18"/>
  <c r="I1001" i="18"/>
  <c r="I1002" i="18"/>
  <c r="I1003" i="18"/>
  <c r="I1004" i="18"/>
  <c r="I1005" i="18"/>
  <c r="I1006" i="18"/>
  <c r="I1007" i="18"/>
  <c r="I1008" i="18"/>
  <c r="I1009" i="18"/>
  <c r="I1010" i="18"/>
  <c r="I1011" i="18"/>
  <c r="I1012" i="18"/>
  <c r="I1013" i="18"/>
  <c r="I1014" i="18"/>
  <c r="I1015" i="18"/>
  <c r="I1016" i="18"/>
  <c r="I1017" i="18"/>
  <c r="I1018" i="18"/>
  <c r="I1019" i="18"/>
  <c r="I1020" i="18"/>
  <c r="I1021" i="18"/>
  <c r="I1022" i="18"/>
  <c r="I1023" i="18"/>
  <c r="I1024" i="18"/>
  <c r="I1025" i="18"/>
  <c r="I1026" i="18"/>
  <c r="I1027" i="18"/>
  <c r="I1028" i="18"/>
  <c r="I1029" i="18"/>
  <c r="I1030" i="18"/>
  <c r="I1031" i="18"/>
  <c r="I1032" i="18"/>
  <c r="I1033" i="18"/>
  <c r="I1034" i="18"/>
  <c r="I1035" i="18"/>
  <c r="I1036" i="18"/>
  <c r="I1037" i="18"/>
  <c r="I1038" i="18"/>
  <c r="I1039" i="18"/>
  <c r="I1040" i="18"/>
  <c r="I1041" i="18"/>
  <c r="I1042" i="18"/>
  <c r="I1043" i="18"/>
  <c r="I1044" i="18"/>
  <c r="I1045" i="18"/>
  <c r="I1046" i="18"/>
  <c r="I1047" i="18"/>
  <c r="I1048" i="18"/>
  <c r="I1049" i="18"/>
  <c r="I1050" i="18"/>
  <c r="I1051" i="18"/>
  <c r="I1052" i="18"/>
  <c r="I1053" i="18"/>
  <c r="I1054" i="18"/>
  <c r="I1055" i="18"/>
  <c r="I1056" i="18"/>
  <c r="I1057" i="18"/>
  <c r="I1058" i="18"/>
  <c r="I1059" i="18"/>
  <c r="I1060" i="18"/>
  <c r="I1061" i="18"/>
  <c r="I1062" i="18"/>
  <c r="I1063" i="18"/>
  <c r="I1064" i="18"/>
  <c r="I1065" i="18"/>
  <c r="I1066" i="18"/>
  <c r="I1067" i="18"/>
  <c r="I1068" i="18"/>
  <c r="I1069" i="18"/>
  <c r="I1070" i="18"/>
  <c r="I1071" i="18"/>
  <c r="I1072" i="18"/>
  <c r="I1073" i="18"/>
  <c r="I1074" i="18"/>
  <c r="I1075" i="18"/>
  <c r="I1076" i="18"/>
  <c r="I1077" i="18"/>
  <c r="I1078" i="18"/>
  <c r="I1079" i="18"/>
  <c r="I1080" i="18"/>
  <c r="I1081" i="18"/>
  <c r="I1082" i="18"/>
  <c r="I1083" i="18"/>
  <c r="I1084" i="18"/>
  <c r="I1085" i="18"/>
  <c r="I1086" i="18"/>
  <c r="I1087" i="18"/>
  <c r="I1088" i="18"/>
  <c r="I1089" i="18"/>
  <c r="I1090" i="18"/>
  <c r="I1091" i="18"/>
  <c r="I1092" i="18"/>
  <c r="I1093" i="18"/>
  <c r="I1094" i="18"/>
  <c r="I1095" i="18"/>
  <c r="I1096" i="18"/>
  <c r="I1097" i="18"/>
  <c r="I1098" i="18"/>
  <c r="I1099" i="18"/>
  <c r="I1100" i="18"/>
  <c r="I1101" i="18"/>
  <c r="I1102" i="18"/>
  <c r="I1103" i="18"/>
  <c r="I1104" i="18"/>
  <c r="I1105" i="18"/>
  <c r="I1106" i="18"/>
  <c r="I1107" i="18"/>
  <c r="I1108" i="18"/>
  <c r="I1109" i="18"/>
  <c r="I1110" i="18"/>
  <c r="I1111" i="18"/>
  <c r="I1112" i="18"/>
  <c r="I1113" i="18"/>
  <c r="I1114" i="18"/>
  <c r="I1115" i="18"/>
  <c r="I1116" i="18"/>
  <c r="I1117" i="18"/>
  <c r="I1118" i="18"/>
  <c r="I1119" i="18"/>
  <c r="I1120" i="18"/>
  <c r="I1121" i="18"/>
  <c r="I1122" i="18"/>
  <c r="I1123" i="18"/>
  <c r="I1124" i="18"/>
  <c r="I1125" i="18"/>
  <c r="I1126" i="18"/>
  <c r="I1127" i="18"/>
  <c r="I1128" i="18"/>
  <c r="I1129" i="18"/>
  <c r="I1130" i="18"/>
  <c r="I1131" i="18"/>
  <c r="I1132" i="18"/>
  <c r="I1133" i="18"/>
  <c r="I1134" i="18"/>
  <c r="I1135" i="18"/>
  <c r="I1136" i="18"/>
  <c r="I1137" i="18"/>
  <c r="I1138" i="18"/>
  <c r="I1139" i="18"/>
  <c r="I1140" i="18"/>
  <c r="I1141" i="18"/>
  <c r="I1142" i="18"/>
  <c r="I1143" i="18"/>
  <c r="I1144" i="18"/>
  <c r="I1145" i="18"/>
  <c r="I1146" i="18"/>
  <c r="I1147" i="18"/>
  <c r="I1148" i="18"/>
  <c r="I1149" i="18"/>
  <c r="I1150" i="18"/>
  <c r="I1151" i="18"/>
  <c r="I1152" i="18"/>
  <c r="I1153" i="18"/>
  <c r="I1154" i="18"/>
  <c r="I1155" i="18"/>
  <c r="I1156" i="18"/>
  <c r="I1157" i="18"/>
  <c r="I1158" i="18"/>
  <c r="I1159" i="18"/>
  <c r="I1160" i="18"/>
  <c r="I1161" i="18"/>
  <c r="I1162" i="18"/>
  <c r="I1163" i="18"/>
  <c r="I1164" i="18"/>
  <c r="I1165" i="18"/>
  <c r="I1166" i="18"/>
  <c r="I1167" i="18"/>
  <c r="I1168" i="18"/>
  <c r="I1169" i="18"/>
  <c r="I1170" i="18"/>
  <c r="I1171" i="18"/>
  <c r="I1172" i="18"/>
  <c r="I1173" i="18"/>
  <c r="I1174" i="18"/>
  <c r="I1175" i="18"/>
  <c r="I1176" i="18"/>
  <c r="I1177" i="18"/>
  <c r="I1178" i="18"/>
  <c r="I1179" i="18"/>
  <c r="I1180" i="18"/>
  <c r="I1181" i="18"/>
  <c r="I1182" i="18"/>
  <c r="I1183" i="18"/>
  <c r="I1184" i="18"/>
  <c r="I1185" i="18"/>
  <c r="I1186" i="18"/>
  <c r="I1187" i="18"/>
  <c r="I1188" i="18"/>
  <c r="I1189" i="18"/>
  <c r="I1190" i="18"/>
  <c r="I1191" i="18"/>
  <c r="I1192" i="18"/>
  <c r="I1193" i="18"/>
  <c r="I1194" i="18"/>
  <c r="I1195" i="18"/>
  <c r="I1196" i="18"/>
  <c r="I1197" i="18"/>
  <c r="I1198" i="18"/>
  <c r="I1199" i="18"/>
  <c r="I1200" i="18"/>
  <c r="I1201" i="18"/>
  <c r="I1202" i="18"/>
  <c r="I1203" i="18"/>
  <c r="I1204" i="18"/>
  <c r="I1205" i="18"/>
  <c r="I1206" i="18"/>
  <c r="I1207" i="18"/>
  <c r="I1208" i="18"/>
  <c r="I1209" i="18"/>
  <c r="I1210" i="18"/>
  <c r="I1211" i="18"/>
  <c r="I1212" i="18"/>
  <c r="I1213" i="18"/>
  <c r="I1214" i="18"/>
  <c r="I1215" i="18"/>
  <c r="I1216" i="18"/>
  <c r="I1217" i="18"/>
  <c r="I1218" i="18"/>
  <c r="I1219" i="18"/>
  <c r="I1220" i="18"/>
  <c r="I1221" i="18"/>
  <c r="I1222" i="18"/>
  <c r="I1223" i="18"/>
  <c r="I1224" i="18"/>
  <c r="I1225" i="18"/>
  <c r="I1226" i="18"/>
  <c r="I1227" i="18"/>
  <c r="I1228" i="18"/>
  <c r="I1229" i="18"/>
  <c r="I1230" i="18"/>
  <c r="I1231" i="18"/>
  <c r="I1232" i="18"/>
  <c r="I1233" i="18"/>
  <c r="I1234" i="18"/>
  <c r="I1235" i="18"/>
  <c r="I1236" i="18"/>
  <c r="I1237" i="18"/>
  <c r="I1238" i="18"/>
  <c r="I1239" i="18"/>
  <c r="I1240" i="18"/>
  <c r="I1241" i="18"/>
  <c r="I1242" i="18"/>
  <c r="I1243" i="18"/>
  <c r="I1244" i="18"/>
  <c r="I1245" i="18"/>
  <c r="I1246" i="18"/>
  <c r="I1247" i="18"/>
  <c r="I1248" i="18"/>
  <c r="I1249" i="18"/>
  <c r="I1250" i="18"/>
  <c r="I1251" i="18"/>
  <c r="I1252" i="18"/>
  <c r="I1253" i="18"/>
  <c r="I1254" i="18"/>
  <c r="I1255" i="18"/>
  <c r="I1256" i="18"/>
  <c r="I1257" i="18"/>
  <c r="I1258" i="18"/>
  <c r="I1259" i="18"/>
  <c r="I1260" i="18"/>
  <c r="I1261" i="18"/>
  <c r="I1262" i="18"/>
  <c r="I1263" i="18"/>
  <c r="I1264" i="18"/>
  <c r="I1265" i="18"/>
  <c r="I1266" i="18"/>
  <c r="I1267" i="18"/>
  <c r="I1268" i="18"/>
  <c r="I1269" i="18"/>
  <c r="I1270" i="18"/>
  <c r="I1271" i="18"/>
  <c r="I1272" i="18"/>
  <c r="I1273" i="18"/>
  <c r="I1274" i="18"/>
  <c r="I1275" i="18"/>
  <c r="I1276" i="18"/>
  <c r="I1277" i="18"/>
  <c r="I1278" i="18"/>
  <c r="I1279" i="18"/>
  <c r="I1280" i="18"/>
  <c r="I1281" i="18"/>
  <c r="I1282" i="18"/>
  <c r="I1283" i="18"/>
  <c r="I1284" i="18"/>
  <c r="I1285" i="18"/>
  <c r="I1286" i="18"/>
  <c r="I1287" i="18"/>
  <c r="I1288" i="18"/>
  <c r="I1289" i="18"/>
  <c r="I1290" i="18"/>
  <c r="I1291" i="18"/>
  <c r="I1292" i="18"/>
  <c r="I1293" i="18"/>
  <c r="I1294" i="18"/>
  <c r="I1295" i="18"/>
  <c r="I1296" i="18"/>
  <c r="I1297" i="18"/>
  <c r="I1298" i="18"/>
  <c r="I1299" i="18"/>
  <c r="I1300" i="18"/>
  <c r="I1301" i="18"/>
  <c r="I1302" i="18"/>
  <c r="I1303" i="18"/>
  <c r="I1304" i="18"/>
  <c r="I1305" i="18"/>
  <c r="I1306" i="18"/>
  <c r="I1307" i="18"/>
  <c r="I1308" i="18"/>
  <c r="I1309" i="18"/>
  <c r="I1310" i="18"/>
  <c r="I1311" i="18"/>
  <c r="I1312" i="18"/>
  <c r="I1313" i="18"/>
  <c r="I1314" i="18"/>
  <c r="I1315" i="18"/>
  <c r="I1316" i="18"/>
  <c r="I1317" i="18"/>
  <c r="I1318" i="18"/>
  <c r="I1319" i="18"/>
  <c r="I1320" i="18"/>
  <c r="I1321" i="18"/>
  <c r="I1322" i="18"/>
  <c r="I1323" i="18"/>
  <c r="I1324" i="18"/>
  <c r="I1325" i="18"/>
  <c r="I1326" i="18"/>
  <c r="I1327" i="18"/>
  <c r="I1328" i="18"/>
  <c r="I1329" i="18"/>
  <c r="I1330" i="18"/>
  <c r="I1331" i="18"/>
  <c r="I1332" i="18"/>
  <c r="I1333" i="18"/>
  <c r="I1334" i="18"/>
  <c r="I1335" i="18"/>
  <c r="I1336" i="18"/>
  <c r="I1337" i="18"/>
  <c r="I1338" i="18"/>
  <c r="I1339" i="18"/>
  <c r="I1340" i="18"/>
  <c r="I1341" i="18"/>
  <c r="I1342" i="18"/>
  <c r="I1343" i="18"/>
  <c r="I1344" i="18"/>
  <c r="I1345" i="18"/>
  <c r="I1346" i="18"/>
  <c r="I1347" i="18"/>
  <c r="I1348" i="18"/>
  <c r="I1349" i="18"/>
  <c r="I1350" i="18"/>
  <c r="I1351" i="18"/>
  <c r="I1352" i="18"/>
  <c r="I1353" i="18"/>
  <c r="I1354" i="18"/>
  <c r="I1355" i="18"/>
  <c r="I1356" i="18"/>
  <c r="I1357" i="18"/>
  <c r="I1358" i="18"/>
  <c r="I1359" i="18"/>
  <c r="I1360" i="18"/>
  <c r="I1361" i="18"/>
  <c r="I1362" i="18"/>
  <c r="I1363" i="18"/>
  <c r="I1364" i="18"/>
  <c r="I1365" i="18"/>
  <c r="I1366" i="18"/>
  <c r="I1367" i="18"/>
  <c r="I1368" i="18"/>
  <c r="I1369" i="18"/>
  <c r="I1370" i="18"/>
  <c r="I1371" i="18"/>
  <c r="I1372" i="18"/>
  <c r="I1373" i="18"/>
  <c r="I1374" i="18"/>
  <c r="I1375" i="18"/>
  <c r="I1376" i="18"/>
  <c r="I1377" i="18"/>
  <c r="I1378" i="18"/>
  <c r="I1379" i="18"/>
  <c r="I1380" i="18"/>
  <c r="I1381" i="18"/>
  <c r="I1382" i="18"/>
  <c r="I1383" i="18"/>
  <c r="I1384" i="18"/>
  <c r="I1385" i="18"/>
  <c r="I1386" i="18"/>
  <c r="I1387" i="18"/>
  <c r="I1388" i="18"/>
  <c r="I1389" i="18"/>
  <c r="I1390" i="18"/>
  <c r="I1391" i="18"/>
  <c r="I1392" i="18"/>
  <c r="I1393" i="18"/>
  <c r="I1394" i="18"/>
  <c r="I1395" i="18"/>
  <c r="I1396" i="18"/>
  <c r="I1397" i="18"/>
  <c r="I1398" i="18"/>
  <c r="I1399" i="18"/>
  <c r="I1400" i="18"/>
  <c r="I1401" i="18"/>
  <c r="I1402" i="18"/>
  <c r="I1403" i="18"/>
  <c r="I1404" i="18"/>
  <c r="I1405" i="18"/>
  <c r="I1406" i="18"/>
  <c r="I1407" i="18"/>
  <c r="I1408" i="18"/>
  <c r="I1409" i="18"/>
  <c r="I1410" i="18"/>
  <c r="I1411" i="18"/>
  <c r="I1412" i="18"/>
  <c r="I1413" i="18"/>
  <c r="I1414" i="18"/>
  <c r="I1415" i="18"/>
  <c r="I1416" i="18"/>
  <c r="I1417" i="18"/>
  <c r="I1418" i="18"/>
  <c r="I1419" i="18"/>
  <c r="I1420" i="18"/>
  <c r="I1421" i="18"/>
  <c r="I1422" i="18"/>
  <c r="I1423" i="18"/>
  <c r="I1424" i="18"/>
  <c r="I1425" i="18"/>
  <c r="I1426" i="18"/>
  <c r="I1427" i="18"/>
  <c r="I1428" i="18"/>
  <c r="I1429" i="18"/>
  <c r="I1430" i="18"/>
  <c r="I1431" i="18"/>
  <c r="I1432" i="18"/>
  <c r="I1433" i="18"/>
  <c r="I1434" i="18"/>
  <c r="I1435" i="18"/>
  <c r="I1436" i="18"/>
  <c r="I1437" i="18"/>
  <c r="I1438" i="18"/>
  <c r="I1439" i="18"/>
  <c r="I1440" i="18"/>
  <c r="I1441" i="18"/>
  <c r="I1442" i="18"/>
  <c r="I1443" i="18"/>
  <c r="I1444" i="18"/>
  <c r="I1445" i="18"/>
  <c r="I1446" i="18"/>
  <c r="I1447" i="18"/>
  <c r="I1448" i="18"/>
  <c r="I1449" i="18"/>
  <c r="I1450" i="18"/>
  <c r="I1451" i="18"/>
  <c r="I1452" i="18"/>
  <c r="I1453" i="18"/>
  <c r="I1454" i="18"/>
  <c r="I1455" i="18"/>
  <c r="I1456" i="18"/>
  <c r="I1457" i="18"/>
  <c r="I1458" i="18"/>
  <c r="I1459" i="18"/>
  <c r="I1460" i="18"/>
  <c r="I1461" i="18"/>
  <c r="I1462" i="18"/>
  <c r="I1463" i="18"/>
  <c r="I1464" i="18"/>
  <c r="I1465" i="18"/>
  <c r="I1466" i="18"/>
  <c r="I1467" i="18"/>
  <c r="I1468" i="18"/>
  <c r="I1469" i="18"/>
  <c r="I1470" i="18"/>
  <c r="I1471" i="18"/>
  <c r="I1472" i="18"/>
  <c r="I1473" i="18"/>
  <c r="I1474" i="18"/>
  <c r="I1475" i="18"/>
  <c r="I1476" i="18"/>
  <c r="I1477" i="18"/>
  <c r="I1478" i="18"/>
  <c r="I1479" i="18"/>
  <c r="I1480" i="18"/>
  <c r="I1481" i="18"/>
  <c r="I1482" i="18"/>
  <c r="I1483" i="18"/>
  <c r="I1484" i="18"/>
  <c r="I1485" i="18"/>
  <c r="I1486" i="18"/>
  <c r="I1487" i="18"/>
  <c r="I1488" i="18"/>
  <c r="I1489" i="18"/>
  <c r="I1490" i="18"/>
  <c r="I1491" i="18"/>
  <c r="I1492" i="18"/>
  <c r="I1493" i="18"/>
  <c r="I1494" i="18"/>
  <c r="I1495" i="18"/>
  <c r="I1496" i="18"/>
  <c r="I1497" i="18"/>
  <c r="I1498" i="18"/>
  <c r="I1499" i="18"/>
  <c r="I1500" i="18"/>
  <c r="I1501" i="18"/>
  <c r="I1502" i="18"/>
  <c r="I1503" i="18"/>
  <c r="I1504" i="18"/>
  <c r="I1505" i="18"/>
  <c r="I1506" i="18"/>
  <c r="I1507" i="18"/>
  <c r="I1508" i="18"/>
  <c r="I1509" i="18"/>
  <c r="I1510" i="18"/>
  <c r="I1511" i="18"/>
  <c r="I1512" i="18"/>
  <c r="I1513" i="18"/>
  <c r="I1514" i="18"/>
  <c r="I1515" i="18"/>
  <c r="I1516" i="18"/>
  <c r="I1517" i="18"/>
  <c r="I1518" i="18"/>
  <c r="I1519" i="18"/>
  <c r="I1520" i="18"/>
  <c r="I1521" i="18"/>
  <c r="I1522" i="18"/>
  <c r="I1523" i="18"/>
  <c r="I1524" i="18"/>
  <c r="I1525" i="18"/>
  <c r="I1526" i="18"/>
  <c r="I1527" i="18"/>
  <c r="I1528" i="18"/>
  <c r="I1529" i="18"/>
  <c r="I1530" i="18"/>
  <c r="I1531" i="18"/>
  <c r="I1532" i="18"/>
  <c r="I1533" i="18"/>
  <c r="I1534" i="18"/>
  <c r="I1535" i="18"/>
  <c r="I1536" i="18"/>
  <c r="I1537" i="18"/>
  <c r="I1538" i="18"/>
  <c r="I1539" i="18"/>
  <c r="I1540" i="18"/>
  <c r="I1541" i="18"/>
  <c r="I1542" i="18"/>
  <c r="I1543" i="18"/>
  <c r="I1544" i="18"/>
  <c r="I1545" i="18"/>
  <c r="I1546" i="18"/>
  <c r="I1547" i="18"/>
  <c r="I1548" i="18"/>
  <c r="I1549" i="18"/>
  <c r="I1550" i="18"/>
  <c r="I1551" i="18"/>
  <c r="I1552" i="18"/>
  <c r="I1553" i="18"/>
  <c r="I1554" i="18"/>
  <c r="I1555" i="18"/>
  <c r="I1556" i="18"/>
  <c r="I1557" i="18"/>
  <c r="I1558" i="18"/>
  <c r="I1559" i="18"/>
  <c r="I1560" i="18"/>
  <c r="I1561" i="18"/>
  <c r="I1562" i="18"/>
  <c r="I1563" i="18"/>
  <c r="I1564" i="18"/>
  <c r="I1565" i="18"/>
  <c r="I1566" i="18"/>
  <c r="I1567" i="18"/>
  <c r="I1568" i="18"/>
  <c r="I1569" i="18"/>
  <c r="I1570" i="18"/>
  <c r="I1571" i="18"/>
  <c r="I1572" i="18"/>
  <c r="I1573" i="18"/>
  <c r="I1574" i="18"/>
  <c r="I1575" i="18"/>
  <c r="I1576" i="18"/>
  <c r="I1577" i="18"/>
  <c r="I1578" i="18"/>
  <c r="I1579" i="18"/>
  <c r="I1580" i="18"/>
  <c r="I1581" i="18"/>
  <c r="I1582" i="18"/>
  <c r="I1583" i="18"/>
  <c r="I1584" i="18"/>
  <c r="I1585" i="18"/>
  <c r="I1586" i="18"/>
  <c r="I1587" i="18"/>
  <c r="I1588" i="18"/>
  <c r="I1589" i="18"/>
  <c r="I1590" i="18"/>
  <c r="I1591" i="18"/>
  <c r="I1592" i="18"/>
  <c r="I1593" i="18"/>
  <c r="I1594" i="18"/>
  <c r="I1595" i="18"/>
  <c r="I1596" i="18"/>
  <c r="I1597" i="18"/>
  <c r="I1598" i="18"/>
  <c r="I1599" i="18"/>
  <c r="I1600" i="18"/>
  <c r="I1601" i="18"/>
  <c r="I1602" i="18"/>
  <c r="I1603" i="18"/>
  <c r="I1604" i="18"/>
  <c r="I1605" i="18"/>
  <c r="I1606" i="18"/>
  <c r="I1607" i="18"/>
  <c r="I1608" i="18"/>
  <c r="I1609" i="18"/>
  <c r="I1610" i="18"/>
  <c r="I1611" i="18"/>
  <c r="I1612" i="18"/>
  <c r="I1613" i="18"/>
  <c r="I1614" i="18"/>
  <c r="I1615" i="18"/>
  <c r="I1616" i="18"/>
  <c r="I1617" i="18"/>
  <c r="I1618" i="18"/>
  <c r="I1619" i="18"/>
  <c r="I1620" i="18"/>
  <c r="I1621" i="18"/>
  <c r="I1622" i="18"/>
  <c r="I1623" i="18"/>
  <c r="I1624" i="18"/>
  <c r="I1625" i="18"/>
  <c r="I1626" i="18"/>
  <c r="I1627" i="18"/>
  <c r="I1628" i="18"/>
  <c r="I1629" i="18"/>
  <c r="I1630" i="18"/>
  <c r="I1631" i="18"/>
  <c r="I1632" i="18"/>
  <c r="I1633" i="18"/>
  <c r="I1634" i="18"/>
  <c r="I1635" i="18"/>
  <c r="I1636" i="18"/>
  <c r="I1637" i="18"/>
  <c r="I1638" i="18"/>
  <c r="I1639" i="18"/>
  <c r="I1640" i="18"/>
  <c r="I1641" i="18"/>
  <c r="I1642" i="18"/>
  <c r="I1643" i="18"/>
  <c r="I1644" i="18"/>
  <c r="I1645" i="18"/>
  <c r="I1646" i="18"/>
  <c r="I1647" i="18"/>
  <c r="I1648" i="18"/>
  <c r="I1649" i="18"/>
  <c r="I1650" i="18"/>
  <c r="I1651" i="18"/>
  <c r="I1652" i="18"/>
  <c r="I1653" i="18"/>
  <c r="I1654" i="18"/>
  <c r="I1655" i="18"/>
  <c r="I1656" i="18"/>
  <c r="I1657" i="18"/>
  <c r="I1658" i="18"/>
  <c r="I1659" i="18"/>
  <c r="I1660" i="18"/>
  <c r="I1661" i="18"/>
  <c r="I1662" i="18"/>
  <c r="I1663" i="18"/>
  <c r="I1664" i="18"/>
  <c r="I1665" i="18"/>
  <c r="I1666" i="18"/>
  <c r="I1667" i="18"/>
  <c r="I1668" i="18"/>
  <c r="I1669" i="18"/>
  <c r="I1670" i="18"/>
  <c r="I1671" i="18"/>
  <c r="I1672" i="18"/>
  <c r="I1673" i="18"/>
  <c r="I1674" i="18"/>
  <c r="I1675" i="18"/>
  <c r="I1676" i="18"/>
  <c r="I1677" i="18"/>
  <c r="I1678" i="18"/>
  <c r="I1679" i="18"/>
  <c r="I1680" i="18"/>
  <c r="I1681" i="18"/>
  <c r="I1682" i="18"/>
  <c r="I1683" i="18"/>
  <c r="I1684" i="18"/>
  <c r="I1685" i="18"/>
  <c r="I1686" i="18"/>
  <c r="I1687" i="18"/>
  <c r="I1688" i="18"/>
  <c r="I1689" i="18"/>
  <c r="I1690" i="18"/>
  <c r="I1691" i="18"/>
  <c r="I1692" i="18"/>
  <c r="I1693" i="18"/>
  <c r="I1694" i="18"/>
  <c r="I1695" i="18"/>
  <c r="I1696" i="18"/>
  <c r="I1697" i="18"/>
  <c r="I1698" i="18"/>
  <c r="I1699" i="18"/>
  <c r="I1700" i="18"/>
  <c r="I1701" i="18"/>
  <c r="I1702" i="18"/>
  <c r="I1703" i="18"/>
  <c r="I1704" i="18"/>
  <c r="I1705" i="18"/>
  <c r="I1706" i="18"/>
  <c r="I1707" i="18"/>
  <c r="I1708" i="18"/>
  <c r="I1709" i="18"/>
  <c r="I1710" i="18"/>
  <c r="I1711" i="18"/>
  <c r="I1712" i="18"/>
  <c r="I1713" i="18"/>
  <c r="I1714" i="18"/>
  <c r="I1715" i="18"/>
  <c r="I1716" i="18"/>
  <c r="I1717" i="18"/>
  <c r="I1718" i="18"/>
  <c r="I1719" i="18"/>
  <c r="I1720" i="18"/>
  <c r="I1721" i="18"/>
  <c r="I1722" i="18"/>
  <c r="I1723" i="18"/>
  <c r="I1724" i="18"/>
  <c r="I1725" i="18"/>
  <c r="I1726" i="18"/>
  <c r="I1727" i="18"/>
  <c r="I1728" i="18"/>
  <c r="I1729" i="18"/>
  <c r="I1730" i="18"/>
  <c r="I1731" i="18"/>
  <c r="I1732" i="18"/>
  <c r="I1733" i="18"/>
  <c r="I1734" i="18"/>
  <c r="I1735" i="18"/>
  <c r="I1736" i="18"/>
  <c r="I1737" i="18"/>
  <c r="I1738" i="18"/>
  <c r="I1739" i="18"/>
  <c r="I1740" i="18"/>
  <c r="I1741" i="18"/>
  <c r="I1742" i="18"/>
  <c r="I1743" i="18"/>
  <c r="I1744" i="18"/>
  <c r="I1745" i="18"/>
  <c r="I1746" i="18"/>
  <c r="I1747" i="18"/>
  <c r="I1748" i="18"/>
  <c r="I1749" i="18"/>
  <c r="I1750" i="18"/>
  <c r="I1751" i="18"/>
  <c r="I1752" i="18"/>
  <c r="I1753" i="18"/>
  <c r="I1754" i="18"/>
  <c r="I1755" i="18"/>
  <c r="I1756" i="18"/>
  <c r="I1757" i="18"/>
  <c r="I1758" i="18"/>
  <c r="I1759" i="18"/>
  <c r="I1760" i="18"/>
  <c r="I1761" i="18"/>
  <c r="I1762" i="18"/>
  <c r="I1763" i="18"/>
  <c r="I1764" i="18"/>
  <c r="I1765" i="18"/>
  <c r="I1766" i="18"/>
  <c r="I1767" i="18"/>
  <c r="I1768" i="18"/>
  <c r="I1769" i="18"/>
  <c r="I1770" i="18"/>
  <c r="I1771" i="18"/>
  <c r="I1772" i="18"/>
  <c r="I1773" i="18"/>
  <c r="I1774" i="18"/>
  <c r="I1775" i="18"/>
  <c r="I1776" i="18"/>
  <c r="I1777" i="18"/>
  <c r="I1778" i="18"/>
  <c r="I1779" i="18"/>
  <c r="I1780" i="18"/>
  <c r="I1781" i="18"/>
  <c r="I1782" i="18"/>
  <c r="I1783" i="18"/>
  <c r="I1784" i="18"/>
  <c r="I1785" i="18"/>
  <c r="I1786" i="18"/>
  <c r="I1787" i="18"/>
  <c r="I1788" i="18"/>
  <c r="I1789" i="18"/>
  <c r="I1790" i="18"/>
  <c r="I1791" i="18"/>
  <c r="I1792" i="18"/>
  <c r="I1793" i="18"/>
  <c r="I1794" i="18"/>
  <c r="I1795" i="18"/>
  <c r="I1796" i="18"/>
  <c r="I1797" i="18"/>
  <c r="I1798" i="18"/>
  <c r="I1799" i="18"/>
  <c r="I1800" i="18"/>
  <c r="I1801" i="18"/>
  <c r="I1802" i="18"/>
  <c r="I1803" i="18"/>
  <c r="I1804" i="18"/>
  <c r="I1805" i="18"/>
  <c r="I1806" i="18"/>
  <c r="I1807" i="18"/>
  <c r="I1808" i="18"/>
  <c r="I1809" i="18"/>
  <c r="I1810" i="18"/>
  <c r="I1811" i="18"/>
  <c r="I1812" i="18"/>
  <c r="I1813" i="18"/>
  <c r="I1814" i="18"/>
  <c r="I1815" i="18"/>
  <c r="I1816" i="18"/>
  <c r="I1817" i="18"/>
  <c r="I1818" i="18"/>
  <c r="I1819" i="18"/>
  <c r="I1820" i="18"/>
  <c r="I1821" i="18"/>
  <c r="I1822" i="18"/>
  <c r="I1823" i="18"/>
  <c r="I1824" i="18"/>
  <c r="I1825" i="18"/>
  <c r="I1826" i="18"/>
  <c r="I1827" i="18"/>
  <c r="I1828" i="18"/>
  <c r="I1829" i="18"/>
  <c r="I1830" i="18"/>
  <c r="I1831" i="18"/>
  <c r="I1832" i="18"/>
  <c r="I1833" i="18"/>
  <c r="I1834" i="18"/>
  <c r="I1835" i="18"/>
  <c r="I1836" i="18"/>
  <c r="I1837" i="18"/>
  <c r="I1838" i="18"/>
  <c r="I1839" i="18"/>
  <c r="I1840" i="18"/>
  <c r="I1841" i="18"/>
  <c r="I1842" i="18"/>
  <c r="I1843" i="18"/>
  <c r="I1844" i="18"/>
  <c r="I1845" i="18"/>
  <c r="I1846" i="18"/>
  <c r="I1847" i="18"/>
  <c r="I1848" i="18"/>
  <c r="I1849" i="18"/>
  <c r="I1850" i="18"/>
  <c r="I1851" i="18"/>
  <c r="I1852" i="18"/>
  <c r="I1853" i="18"/>
  <c r="I1854" i="18"/>
  <c r="I1855" i="18"/>
  <c r="I1856" i="18"/>
  <c r="I1857" i="18"/>
  <c r="I1858" i="18"/>
  <c r="I1859" i="18"/>
  <c r="I1860" i="18"/>
  <c r="I1861" i="18"/>
  <c r="I1862" i="18"/>
  <c r="I1863" i="18"/>
  <c r="I1864" i="18"/>
  <c r="I1865" i="18"/>
  <c r="I1866" i="18"/>
  <c r="I1867" i="18"/>
  <c r="I1868" i="18"/>
  <c r="I1869" i="18"/>
  <c r="I1870" i="18"/>
  <c r="I1871" i="18"/>
  <c r="I1872" i="18"/>
  <c r="I1873" i="18"/>
  <c r="I1874" i="18"/>
  <c r="I1875" i="18"/>
  <c r="I1876" i="18"/>
  <c r="I1877" i="18"/>
  <c r="I1878" i="18"/>
  <c r="I1879" i="18"/>
  <c r="I1880" i="18"/>
  <c r="I1881" i="18"/>
  <c r="I1882" i="18"/>
  <c r="I1883" i="18"/>
  <c r="I1884" i="18"/>
  <c r="I1885" i="18"/>
  <c r="I1886" i="18"/>
  <c r="I1887" i="18"/>
  <c r="I1888" i="18"/>
  <c r="I1889" i="18"/>
  <c r="I1890" i="18"/>
  <c r="I1891" i="18"/>
  <c r="I1892" i="18"/>
  <c r="I1893" i="18"/>
  <c r="I1894" i="18"/>
  <c r="I1895" i="18"/>
  <c r="I1896" i="18"/>
  <c r="I1897" i="18"/>
  <c r="I1898" i="18"/>
  <c r="I1899" i="18"/>
  <c r="I1900" i="18"/>
  <c r="I1901" i="18"/>
  <c r="I1902" i="18"/>
  <c r="I1903" i="18"/>
  <c r="I1904" i="18"/>
  <c r="I1905" i="18"/>
  <c r="I1906" i="18"/>
  <c r="I1907" i="18"/>
  <c r="I1908" i="18"/>
  <c r="I1909" i="18"/>
  <c r="I1910" i="18"/>
  <c r="I1911" i="18"/>
  <c r="I1912" i="18"/>
  <c r="I1913" i="18"/>
  <c r="I1914" i="18"/>
  <c r="I1915" i="18"/>
  <c r="I1916" i="18"/>
  <c r="I1917" i="18"/>
  <c r="I1918" i="18"/>
  <c r="I1919" i="18"/>
  <c r="I1920" i="18"/>
  <c r="I1921" i="18"/>
  <c r="I1922" i="18"/>
  <c r="I1923" i="18"/>
  <c r="I1924" i="18"/>
  <c r="I1925" i="18"/>
  <c r="I1926" i="18"/>
  <c r="I1927" i="18"/>
  <c r="I1928" i="18"/>
  <c r="I1929" i="18"/>
  <c r="I1930" i="18"/>
  <c r="I1931" i="18"/>
  <c r="I1932" i="18"/>
  <c r="I1933" i="18"/>
  <c r="I1934" i="18"/>
  <c r="I1935" i="18"/>
  <c r="I1936" i="18"/>
  <c r="I1937" i="18"/>
  <c r="I1938" i="18"/>
  <c r="I1939" i="18"/>
  <c r="I1940" i="18"/>
  <c r="I1941" i="18"/>
  <c r="I1942" i="18"/>
  <c r="I1943" i="18"/>
  <c r="I1944" i="18"/>
  <c r="I1945" i="18"/>
  <c r="I1946" i="18"/>
  <c r="I1947" i="18"/>
  <c r="I1948" i="18"/>
  <c r="I1949" i="18"/>
  <c r="I1950" i="18"/>
  <c r="I1951" i="18"/>
  <c r="I1952" i="18"/>
  <c r="I1953" i="18"/>
  <c r="I1954" i="18"/>
  <c r="I1955" i="18"/>
  <c r="I1956" i="18"/>
  <c r="I1957" i="18"/>
  <c r="I1958" i="18"/>
  <c r="I1959" i="18"/>
  <c r="I1960" i="18"/>
  <c r="I1961" i="18"/>
  <c r="I1962" i="18"/>
  <c r="I1963" i="18"/>
  <c r="I1964" i="18"/>
  <c r="I1965" i="18"/>
  <c r="I1966" i="18"/>
  <c r="I1967" i="18"/>
  <c r="I1968" i="18"/>
  <c r="I1969" i="18"/>
  <c r="I1970" i="18"/>
  <c r="I1971" i="18"/>
  <c r="I1972" i="18"/>
  <c r="I1973" i="18"/>
  <c r="I1974" i="18"/>
  <c r="I1975" i="18"/>
  <c r="I1976" i="18"/>
  <c r="I1977" i="18"/>
  <c r="I1978" i="18"/>
  <c r="I1979" i="18"/>
  <c r="I1980" i="18"/>
  <c r="I1981" i="18"/>
  <c r="I1982" i="18"/>
  <c r="I1983" i="18"/>
  <c r="I1984" i="18"/>
  <c r="I1985" i="18"/>
  <c r="I1986" i="18"/>
  <c r="I1987" i="18"/>
  <c r="I1988" i="18"/>
  <c r="I1989" i="18"/>
  <c r="I1990" i="18"/>
  <c r="I1991" i="18"/>
  <c r="I1992" i="18"/>
  <c r="I1993" i="18"/>
  <c r="I1994" i="18"/>
  <c r="I1995" i="18"/>
  <c r="I1996" i="18"/>
  <c r="I1997" i="18"/>
  <c r="I1998" i="18"/>
  <c r="I1999" i="18"/>
  <c r="I2000" i="18"/>
  <c r="I2001" i="18"/>
  <c r="I2002" i="18"/>
  <c r="I2003" i="18"/>
  <c r="I2004" i="18"/>
  <c r="I2005" i="18"/>
  <c r="I2006" i="18"/>
  <c r="I2007" i="18"/>
  <c r="I2008" i="18"/>
  <c r="I2009" i="18"/>
  <c r="I2010" i="18"/>
  <c r="I2011" i="18"/>
  <c r="I2012" i="18"/>
  <c r="I2013" i="18"/>
  <c r="I2014" i="18"/>
  <c r="I2015" i="18"/>
  <c r="I2016" i="18"/>
  <c r="I2017" i="18"/>
  <c r="I2018" i="18"/>
  <c r="I2019" i="18"/>
  <c r="I2020" i="18"/>
  <c r="I2021" i="18"/>
  <c r="I2022" i="18"/>
  <c r="I2023" i="18"/>
  <c r="I2024" i="18"/>
  <c r="I2025" i="18"/>
  <c r="I2026" i="18"/>
  <c r="I2027" i="18"/>
  <c r="I2028" i="18"/>
  <c r="I2029" i="18"/>
  <c r="I2030" i="18"/>
  <c r="I2031" i="18"/>
  <c r="I2032" i="18"/>
  <c r="I2033" i="18"/>
  <c r="I2034" i="18"/>
  <c r="I2035" i="18"/>
  <c r="I2036" i="18"/>
  <c r="I2037" i="18"/>
  <c r="I2038" i="18"/>
  <c r="I2039" i="18"/>
  <c r="I2040" i="18"/>
  <c r="I2041" i="18"/>
  <c r="I2042" i="18"/>
  <c r="I2043" i="18"/>
  <c r="I2044" i="18"/>
  <c r="I2045" i="18"/>
  <c r="I2046" i="18"/>
  <c r="I2047" i="18"/>
  <c r="I2048" i="18"/>
  <c r="I2049" i="18"/>
  <c r="I2050" i="18"/>
  <c r="I2051" i="18"/>
  <c r="I2052" i="18"/>
  <c r="I2053" i="18"/>
  <c r="I2054" i="18"/>
  <c r="I2055" i="18"/>
  <c r="I2056" i="18"/>
  <c r="I2057" i="18"/>
  <c r="I2058" i="18"/>
  <c r="I2059" i="18"/>
  <c r="I2060" i="18"/>
  <c r="I2061" i="18"/>
  <c r="I2062" i="18"/>
  <c r="I2063" i="18"/>
  <c r="I2064" i="18"/>
  <c r="I2065" i="18"/>
  <c r="I2066" i="18"/>
  <c r="I2067" i="18"/>
  <c r="I2068" i="18"/>
  <c r="I2069" i="18"/>
  <c r="I2070" i="18"/>
  <c r="I2071" i="18"/>
  <c r="I2072" i="18"/>
  <c r="I2073" i="18"/>
  <c r="I2074" i="18"/>
  <c r="I2075" i="18"/>
  <c r="I2076" i="18"/>
  <c r="I2077" i="18"/>
  <c r="I2078" i="18"/>
  <c r="I2079" i="18"/>
  <c r="I2080" i="18"/>
  <c r="I2081" i="18"/>
  <c r="I2082" i="18"/>
  <c r="I2083" i="18"/>
  <c r="I2084" i="18"/>
  <c r="I2085" i="18"/>
  <c r="I2086" i="18"/>
  <c r="I2087" i="18"/>
  <c r="I2088" i="18"/>
  <c r="I2089" i="18"/>
  <c r="I2090" i="18"/>
  <c r="I2091" i="18"/>
  <c r="I2092" i="18"/>
  <c r="I2093" i="18"/>
  <c r="I2094" i="18"/>
  <c r="I2095" i="18"/>
  <c r="I2096" i="18"/>
  <c r="I2097" i="18"/>
  <c r="I2098" i="18"/>
  <c r="I2099" i="18"/>
  <c r="I2100" i="18"/>
  <c r="I2101" i="18"/>
  <c r="I2102" i="18"/>
  <c r="I2103" i="18"/>
  <c r="I2104" i="18"/>
  <c r="I2105" i="18"/>
  <c r="I2106" i="18"/>
  <c r="I2107" i="18"/>
  <c r="I2108" i="18"/>
  <c r="I2109" i="18"/>
  <c r="I2110" i="18"/>
  <c r="I2111" i="18"/>
  <c r="I2112" i="18"/>
  <c r="I2113" i="18"/>
  <c r="I2114" i="18"/>
  <c r="I2115" i="18"/>
  <c r="I2116" i="18"/>
  <c r="I2117" i="18"/>
  <c r="I2118" i="18"/>
  <c r="I2119" i="18"/>
  <c r="I2120" i="18"/>
  <c r="I2121" i="18"/>
  <c r="I2122" i="18"/>
  <c r="I2123" i="18"/>
  <c r="I2124" i="18"/>
  <c r="I2125" i="18"/>
  <c r="I2126" i="18"/>
  <c r="I2127" i="18"/>
  <c r="I2128" i="18"/>
  <c r="I2129" i="18"/>
  <c r="I2130" i="18"/>
  <c r="I2131" i="18"/>
  <c r="I2132" i="18"/>
  <c r="I2133" i="18"/>
  <c r="I2134" i="18"/>
  <c r="I2135" i="18"/>
  <c r="I2136" i="18"/>
  <c r="I2137" i="18"/>
  <c r="I2138" i="18"/>
  <c r="I2139" i="18"/>
  <c r="I2140" i="18"/>
  <c r="I2141" i="18"/>
  <c r="I2142" i="18"/>
  <c r="I2143" i="18"/>
  <c r="I2144" i="18"/>
  <c r="I2145" i="18"/>
  <c r="I2146" i="18"/>
  <c r="I2147" i="18"/>
  <c r="I2148" i="18"/>
  <c r="I2149" i="18"/>
  <c r="I2150" i="18"/>
  <c r="I2151" i="18"/>
  <c r="I2152" i="18"/>
  <c r="I2153" i="18"/>
  <c r="I2154" i="18"/>
  <c r="I2155" i="18"/>
  <c r="I2156" i="18"/>
  <c r="I2157" i="18"/>
  <c r="I2158" i="18"/>
  <c r="I2159" i="18"/>
  <c r="I2160" i="18"/>
  <c r="I2161" i="18"/>
  <c r="I2162" i="18"/>
  <c r="I2163" i="18"/>
  <c r="I2164" i="18"/>
  <c r="I2165" i="18"/>
  <c r="I2166" i="18"/>
  <c r="I2167" i="18"/>
  <c r="I2168" i="18"/>
  <c r="I2169" i="18"/>
  <c r="I2170" i="18"/>
  <c r="I2171" i="18"/>
  <c r="I2172" i="18"/>
  <c r="I2173" i="18"/>
  <c r="I2174" i="18"/>
  <c r="I2175" i="18"/>
  <c r="I2176" i="18"/>
  <c r="I2177" i="18"/>
  <c r="I2178" i="18"/>
  <c r="I2179" i="18"/>
  <c r="I2180" i="18"/>
  <c r="I2181" i="18"/>
  <c r="I2182" i="18"/>
  <c r="I2183" i="18"/>
  <c r="I2184" i="18"/>
  <c r="I2185" i="18"/>
  <c r="I2186" i="18"/>
  <c r="I2187" i="18"/>
  <c r="I2188" i="18"/>
  <c r="I2189" i="18"/>
  <c r="I2190" i="18"/>
  <c r="I2191" i="18"/>
  <c r="I2192" i="18"/>
  <c r="I2193" i="18"/>
  <c r="I2194" i="18"/>
  <c r="I2195" i="18"/>
  <c r="I2196" i="18"/>
  <c r="I2197" i="18"/>
  <c r="I2198" i="18"/>
  <c r="I2199" i="18"/>
  <c r="I2200" i="18"/>
  <c r="I2201" i="18"/>
  <c r="I2202" i="18"/>
  <c r="I2203" i="18"/>
  <c r="I2204" i="18"/>
  <c r="I2205" i="18"/>
  <c r="I2206" i="18"/>
  <c r="I2207" i="18"/>
  <c r="I2208" i="18"/>
  <c r="I2209" i="18"/>
  <c r="I2210" i="18"/>
  <c r="I2211" i="18"/>
  <c r="I2212" i="18"/>
  <c r="I2213" i="18"/>
  <c r="I2214" i="18"/>
  <c r="I2215" i="18"/>
  <c r="I2216" i="18"/>
  <c r="I2217" i="18"/>
  <c r="I2218" i="18"/>
  <c r="I2219" i="18"/>
  <c r="I2220" i="18"/>
  <c r="I2221" i="18"/>
  <c r="I2222" i="18"/>
  <c r="I2223" i="18"/>
  <c r="I2224" i="18"/>
  <c r="I2225" i="18"/>
  <c r="I2226" i="18"/>
  <c r="I2227" i="18"/>
  <c r="I2228" i="18"/>
  <c r="I2229" i="18"/>
  <c r="I2230" i="18"/>
  <c r="I2231" i="18"/>
  <c r="I2232" i="18"/>
  <c r="I2233" i="18"/>
  <c r="I2234" i="18"/>
  <c r="I2235" i="18"/>
  <c r="I2236" i="18"/>
  <c r="I2237" i="18"/>
  <c r="I2238" i="18"/>
  <c r="I2239" i="18"/>
  <c r="I2240" i="18"/>
  <c r="I2241" i="18"/>
  <c r="I2242" i="18"/>
  <c r="I2243" i="18"/>
  <c r="I2244" i="18"/>
  <c r="I2245" i="18"/>
  <c r="I2246" i="18"/>
  <c r="I2247" i="18"/>
  <c r="I2248" i="18"/>
  <c r="I2249" i="18"/>
  <c r="I2250" i="18"/>
  <c r="I2251" i="18"/>
  <c r="I2252" i="18"/>
  <c r="I2253" i="18"/>
  <c r="I2254" i="18"/>
  <c r="I2255" i="18"/>
  <c r="I2256" i="18"/>
  <c r="I2257" i="18"/>
  <c r="I2258" i="18"/>
  <c r="I2259" i="18"/>
  <c r="I2260" i="18"/>
  <c r="I2261" i="18"/>
  <c r="I2262" i="18"/>
  <c r="I2263" i="18"/>
  <c r="I2264" i="18"/>
  <c r="I2265" i="18"/>
  <c r="I2266" i="18"/>
  <c r="I2267" i="18"/>
  <c r="I2268" i="18"/>
  <c r="I2269" i="18"/>
  <c r="I2270" i="18"/>
  <c r="I2271" i="18"/>
  <c r="I2272" i="18"/>
  <c r="I2273" i="18"/>
  <c r="I2274" i="18"/>
  <c r="I2275" i="18"/>
  <c r="I2276" i="18"/>
  <c r="I2277" i="18"/>
  <c r="I2278" i="18"/>
  <c r="I2279" i="18"/>
  <c r="I2280" i="18"/>
  <c r="I2281" i="18"/>
  <c r="I2282" i="18"/>
  <c r="I2283" i="18"/>
  <c r="I2284" i="18"/>
  <c r="I2285" i="18"/>
  <c r="I2286" i="18"/>
  <c r="I2287" i="18"/>
  <c r="I2288" i="18"/>
  <c r="I2289" i="18"/>
  <c r="I2290" i="18"/>
  <c r="I2291" i="18"/>
  <c r="I2292" i="18"/>
  <c r="I2293" i="18"/>
  <c r="I2294" i="18"/>
  <c r="I2295" i="18"/>
  <c r="I2296" i="18"/>
  <c r="I2297" i="18"/>
  <c r="I2298" i="18"/>
  <c r="I2299" i="18"/>
  <c r="I2300" i="18"/>
  <c r="I2301" i="18"/>
  <c r="I2302" i="18"/>
  <c r="I2303" i="18"/>
  <c r="I2304" i="18"/>
  <c r="I2305" i="18"/>
  <c r="I2306" i="18"/>
  <c r="I2307" i="18"/>
  <c r="I2308" i="18"/>
  <c r="I2309" i="18"/>
  <c r="I2310" i="18"/>
  <c r="I2311" i="18"/>
  <c r="I2312" i="18"/>
  <c r="I2313" i="18"/>
  <c r="I2314" i="18"/>
  <c r="I2315" i="18"/>
  <c r="I2316" i="18"/>
  <c r="I2317" i="18"/>
  <c r="I2318" i="18"/>
  <c r="I2319" i="18"/>
  <c r="I2320" i="18"/>
  <c r="I2321" i="18"/>
  <c r="I2322" i="18"/>
  <c r="I2323" i="18"/>
  <c r="I2324" i="18"/>
  <c r="I2325" i="18"/>
  <c r="I2326" i="18"/>
  <c r="I2327" i="18"/>
  <c r="I2328" i="18"/>
  <c r="I2329" i="18"/>
  <c r="I2330" i="18"/>
  <c r="I2331" i="18"/>
  <c r="I2332" i="18"/>
  <c r="I2333" i="18"/>
  <c r="I2334" i="18"/>
  <c r="I2335" i="18"/>
  <c r="I2336" i="18"/>
  <c r="I2337" i="18"/>
  <c r="I2338" i="18"/>
  <c r="I2339" i="18"/>
  <c r="I2340" i="18"/>
  <c r="I2341" i="18"/>
  <c r="I2342" i="18"/>
  <c r="I2343" i="18"/>
  <c r="I2344" i="18"/>
  <c r="I2345" i="18"/>
  <c r="I2346" i="18"/>
  <c r="I2347" i="18"/>
  <c r="I2348" i="18"/>
  <c r="I2349" i="18"/>
  <c r="I2350" i="18"/>
  <c r="I2351" i="18"/>
  <c r="I2352" i="18"/>
  <c r="I2353" i="18"/>
  <c r="I2354" i="18"/>
  <c r="I2355" i="18"/>
  <c r="I2356" i="18"/>
  <c r="I2357" i="18"/>
  <c r="I2358" i="18"/>
  <c r="I2359" i="18"/>
  <c r="I2360" i="18"/>
  <c r="I2361" i="18"/>
  <c r="I2362" i="18"/>
  <c r="I2363" i="18"/>
  <c r="I2364" i="18"/>
  <c r="I2365" i="18"/>
  <c r="I2366" i="18"/>
  <c r="I2367" i="18"/>
  <c r="I2368" i="18"/>
  <c r="I2369" i="18"/>
  <c r="I2370" i="18"/>
  <c r="I2371" i="18"/>
  <c r="I2372" i="18"/>
  <c r="I2373" i="18"/>
  <c r="I2374" i="18"/>
  <c r="I2375" i="18"/>
  <c r="I2376" i="18"/>
  <c r="I2377" i="18"/>
  <c r="I2378" i="18"/>
  <c r="I2379" i="18"/>
  <c r="I2380" i="18"/>
  <c r="I2381" i="18"/>
  <c r="I2382" i="18"/>
  <c r="I2383" i="18"/>
  <c r="I2384" i="18"/>
  <c r="I2385" i="18"/>
  <c r="I2386" i="18"/>
  <c r="I2387" i="18"/>
  <c r="I2388" i="18"/>
  <c r="I2389" i="18"/>
  <c r="I2390" i="18"/>
  <c r="I2391" i="18"/>
  <c r="I2392" i="18"/>
  <c r="I2393" i="18"/>
  <c r="I2394" i="18"/>
  <c r="I2395" i="18"/>
  <c r="I2396" i="18"/>
  <c r="I2397" i="18"/>
  <c r="I2398" i="18"/>
  <c r="I2399" i="18"/>
  <c r="I2400" i="18"/>
  <c r="I2401" i="18"/>
  <c r="I2402" i="18"/>
  <c r="I2403" i="18"/>
  <c r="I2404" i="18"/>
  <c r="I2405" i="18"/>
  <c r="I2406" i="18"/>
  <c r="I2407" i="18"/>
  <c r="I2408" i="18"/>
  <c r="I2409" i="18"/>
  <c r="I2410" i="18"/>
  <c r="I2411" i="18"/>
  <c r="I2412" i="18"/>
  <c r="I2413" i="18"/>
  <c r="I2414" i="18"/>
  <c r="I2415" i="18"/>
  <c r="I2416" i="18"/>
  <c r="I2417" i="18"/>
  <c r="I2418" i="18"/>
  <c r="I2419" i="18"/>
  <c r="I2420" i="18"/>
  <c r="I2421" i="18"/>
  <c r="I2422" i="18"/>
  <c r="I2423" i="18"/>
  <c r="I2424" i="18"/>
  <c r="I2425" i="18"/>
  <c r="I2426" i="18"/>
  <c r="I2427" i="18"/>
  <c r="I2428" i="18"/>
  <c r="I2429" i="18"/>
  <c r="I2430" i="18"/>
  <c r="I2431" i="18"/>
  <c r="I2432" i="18"/>
  <c r="I2433" i="18"/>
  <c r="I2434" i="18"/>
  <c r="I2435" i="18"/>
  <c r="I2436" i="18"/>
  <c r="I2437" i="18"/>
  <c r="I2438" i="18"/>
  <c r="I2439" i="18"/>
  <c r="I2440" i="18"/>
  <c r="I2441" i="18"/>
  <c r="I2442" i="18"/>
  <c r="I2443" i="18"/>
  <c r="I2444" i="18"/>
  <c r="I2445" i="18"/>
  <c r="I2446" i="18"/>
  <c r="I2447" i="18"/>
  <c r="I2448" i="18"/>
  <c r="I2449" i="18"/>
  <c r="I2450" i="18"/>
  <c r="I2451" i="18"/>
  <c r="I2452" i="18"/>
  <c r="I2453" i="18"/>
  <c r="I2454" i="18"/>
  <c r="I2455" i="18"/>
  <c r="I2456" i="18"/>
  <c r="I2457" i="18"/>
  <c r="I2458" i="18"/>
  <c r="I2459" i="18"/>
  <c r="I2460" i="18"/>
  <c r="I2461" i="18"/>
  <c r="I2462" i="18"/>
  <c r="I2463" i="18"/>
  <c r="I2464" i="18"/>
  <c r="I2465" i="18"/>
  <c r="I2466" i="18"/>
  <c r="I2467" i="18"/>
  <c r="I2468" i="18"/>
  <c r="I2469" i="18"/>
  <c r="I2470" i="18"/>
  <c r="I2471" i="18"/>
  <c r="I2472" i="18"/>
  <c r="I2473" i="18"/>
  <c r="I2474" i="18"/>
  <c r="I2475" i="18"/>
  <c r="I2476" i="18"/>
  <c r="I2477" i="18"/>
  <c r="I2478" i="18"/>
  <c r="I2479" i="18"/>
  <c r="I2480" i="18"/>
  <c r="I2481" i="18"/>
  <c r="I2482" i="18"/>
  <c r="I2483" i="18"/>
  <c r="I2484" i="18"/>
  <c r="I2485" i="18"/>
  <c r="I2486" i="18"/>
  <c r="I2487" i="18"/>
  <c r="I2488" i="18"/>
  <c r="I2489" i="18"/>
  <c r="I2490" i="18"/>
  <c r="I2491" i="18"/>
  <c r="I2492" i="18"/>
  <c r="I2493" i="18"/>
  <c r="I2494" i="18"/>
  <c r="I2495" i="18"/>
  <c r="I2496" i="18"/>
  <c r="I2497" i="18"/>
  <c r="I2498" i="18"/>
  <c r="I2499" i="18"/>
  <c r="I2500" i="18"/>
  <c r="I2501" i="18"/>
  <c r="I2502" i="18"/>
  <c r="I2503" i="18"/>
  <c r="I2504" i="18"/>
  <c r="I2505" i="18"/>
  <c r="I2506" i="18"/>
  <c r="I2507" i="18"/>
  <c r="I2508" i="18"/>
  <c r="I2509" i="18"/>
  <c r="I2510" i="18"/>
  <c r="I2511" i="18"/>
  <c r="I2512" i="18"/>
  <c r="I2513" i="18"/>
  <c r="I2514" i="18"/>
  <c r="I2515" i="18"/>
  <c r="I2516" i="18"/>
  <c r="I2517" i="18"/>
  <c r="I2518" i="18"/>
  <c r="I2519" i="18"/>
  <c r="I2520" i="18"/>
  <c r="I2521" i="18"/>
  <c r="I2522" i="18"/>
  <c r="I2523" i="18"/>
  <c r="I2524" i="18"/>
  <c r="I2525" i="18"/>
  <c r="I2526" i="18"/>
  <c r="I2527" i="18"/>
  <c r="I2528" i="18"/>
  <c r="I2529" i="18"/>
  <c r="I2530" i="18"/>
  <c r="I2531" i="18"/>
  <c r="I2532" i="18"/>
  <c r="I2533" i="18"/>
  <c r="I2534" i="18"/>
  <c r="I2535" i="18"/>
  <c r="I2536" i="18"/>
  <c r="I2537" i="18"/>
  <c r="I2538" i="18"/>
  <c r="I2539" i="18"/>
  <c r="I2540" i="18"/>
  <c r="I2541" i="18"/>
  <c r="I2542" i="18"/>
  <c r="I2543" i="18"/>
  <c r="I2544" i="18"/>
  <c r="I2545" i="18"/>
  <c r="I2546" i="18"/>
  <c r="I2547" i="18"/>
  <c r="I2548" i="18"/>
  <c r="I2549" i="18"/>
  <c r="I2550" i="18"/>
  <c r="I2551" i="18"/>
  <c r="I2552" i="18"/>
  <c r="I2553" i="18"/>
  <c r="I2554" i="18"/>
  <c r="I2555" i="18"/>
  <c r="I2556" i="18"/>
  <c r="I2557" i="18"/>
  <c r="I2558" i="18"/>
  <c r="I2559" i="18"/>
  <c r="I2560" i="18"/>
  <c r="I2561" i="18"/>
  <c r="I2562" i="18"/>
  <c r="I2563" i="18"/>
  <c r="I2564" i="18"/>
  <c r="I2565" i="18"/>
  <c r="I2566" i="18"/>
  <c r="I2567" i="18"/>
  <c r="I2568" i="18"/>
  <c r="I2569" i="18"/>
  <c r="I2570" i="18"/>
  <c r="I2571" i="18"/>
  <c r="I2572" i="18"/>
  <c r="I2573" i="18"/>
  <c r="I2574" i="18"/>
  <c r="I2575" i="18"/>
  <c r="I2576" i="18"/>
  <c r="I2577" i="18"/>
  <c r="I2578" i="18"/>
  <c r="I2579" i="18"/>
  <c r="I2580" i="18"/>
  <c r="I2581" i="18"/>
  <c r="I2582" i="18"/>
  <c r="I2583" i="18"/>
  <c r="I2584" i="18"/>
  <c r="I2585" i="18"/>
  <c r="I2586" i="18"/>
  <c r="I2587" i="18"/>
  <c r="I2588" i="18"/>
  <c r="I2589" i="18"/>
  <c r="I2590" i="18"/>
  <c r="I2591" i="18"/>
  <c r="I2592" i="18"/>
  <c r="I2593" i="18"/>
  <c r="I2594" i="18"/>
  <c r="I2595" i="18"/>
  <c r="I2596" i="18"/>
  <c r="I2597" i="18"/>
  <c r="I2598" i="18"/>
  <c r="I2599" i="18"/>
  <c r="I2600" i="18"/>
  <c r="I2601" i="18"/>
  <c r="I2602" i="18"/>
  <c r="I2603" i="18"/>
  <c r="I2604" i="18"/>
  <c r="I2605" i="18"/>
  <c r="I2606" i="18"/>
  <c r="I2607" i="18"/>
  <c r="I2608" i="18"/>
  <c r="I2609" i="18"/>
  <c r="I2610" i="18"/>
  <c r="I2611" i="18"/>
  <c r="I2612" i="18"/>
  <c r="I2613" i="18"/>
  <c r="I2614" i="18"/>
  <c r="I2615" i="18"/>
  <c r="I2616" i="18"/>
  <c r="I2617" i="18"/>
  <c r="I2618" i="18"/>
  <c r="I2619" i="18"/>
  <c r="I2620" i="18"/>
  <c r="I2621" i="18"/>
  <c r="I2622" i="18"/>
  <c r="I2623" i="18"/>
  <c r="I2624" i="18"/>
  <c r="I2625" i="18"/>
  <c r="I2626" i="18"/>
  <c r="I2627" i="18"/>
  <c r="I2628" i="18"/>
  <c r="I2629" i="18"/>
  <c r="I2630" i="18"/>
  <c r="I2631" i="18"/>
  <c r="I2632" i="18"/>
  <c r="I2633" i="18"/>
  <c r="I2634" i="18"/>
  <c r="I2635" i="18"/>
  <c r="I2636" i="18"/>
  <c r="I2637" i="18"/>
  <c r="I2638" i="18"/>
  <c r="I2639" i="18"/>
  <c r="I2640" i="18"/>
  <c r="I2641" i="18"/>
  <c r="I2642" i="18"/>
  <c r="I2643" i="18"/>
  <c r="I2644" i="18"/>
  <c r="I2645" i="18"/>
  <c r="I2646" i="18"/>
  <c r="I2647" i="18"/>
  <c r="I2648" i="18"/>
  <c r="I2649" i="18"/>
  <c r="I2650" i="18"/>
  <c r="I2651" i="18"/>
  <c r="I2652" i="18"/>
  <c r="I2653" i="18"/>
  <c r="I2654" i="18"/>
  <c r="I2655" i="18"/>
  <c r="I2656" i="18"/>
  <c r="I2657" i="18"/>
  <c r="I2658" i="18"/>
  <c r="I2659" i="18"/>
  <c r="I2660" i="18"/>
  <c r="I2661" i="18"/>
  <c r="I2662" i="18"/>
  <c r="I2663" i="18"/>
  <c r="I2664" i="18"/>
  <c r="I2665" i="18"/>
  <c r="I2666" i="18"/>
  <c r="I2667" i="18"/>
  <c r="I2668" i="18"/>
  <c r="I2669" i="18"/>
  <c r="I2670" i="18"/>
  <c r="I2671" i="18"/>
  <c r="I2672" i="18"/>
  <c r="I2673" i="18"/>
  <c r="I2674" i="18"/>
  <c r="I2675" i="18"/>
  <c r="I2676" i="18"/>
  <c r="I2677" i="18"/>
  <c r="I2678" i="18"/>
  <c r="I2679" i="18"/>
  <c r="I2680" i="18"/>
  <c r="I2681" i="18"/>
  <c r="I2682" i="18"/>
  <c r="I2683" i="18"/>
  <c r="I2684" i="18"/>
  <c r="I2685" i="18"/>
  <c r="I2686" i="18"/>
  <c r="I2687" i="18"/>
  <c r="I2688" i="18"/>
  <c r="I2689" i="18"/>
  <c r="I2690" i="18"/>
  <c r="I2691" i="18"/>
  <c r="I2692" i="18"/>
  <c r="I2693" i="18"/>
  <c r="I2694" i="18"/>
  <c r="I2695" i="18"/>
  <c r="I2696" i="18"/>
  <c r="I2697" i="18"/>
  <c r="I2698" i="18"/>
  <c r="I2699" i="18"/>
  <c r="I2700" i="18"/>
  <c r="I2701" i="18"/>
  <c r="I2702" i="18"/>
  <c r="I2703" i="18"/>
  <c r="I2704" i="18"/>
  <c r="I2705" i="18"/>
  <c r="I2706" i="18"/>
  <c r="I2707" i="18"/>
  <c r="I2708" i="18"/>
  <c r="I2709" i="18"/>
  <c r="I2710" i="18"/>
  <c r="I2711" i="18"/>
  <c r="I2712" i="18"/>
  <c r="I2713" i="18"/>
  <c r="I2714" i="18"/>
  <c r="I2715" i="18"/>
  <c r="I2716" i="18"/>
  <c r="I2717" i="18"/>
  <c r="I2718" i="18"/>
  <c r="I2719" i="18"/>
  <c r="I2720" i="18"/>
  <c r="I2721" i="18"/>
  <c r="I2722" i="18"/>
  <c r="I2723" i="18"/>
  <c r="I2724" i="18"/>
  <c r="I2725" i="18"/>
  <c r="I2726" i="18"/>
  <c r="I2727" i="18"/>
  <c r="I2728" i="18"/>
  <c r="I2729" i="18"/>
  <c r="I2730" i="18"/>
  <c r="I2731" i="18"/>
  <c r="I2732" i="18"/>
  <c r="I2733" i="18"/>
  <c r="I2734" i="18"/>
  <c r="I2735" i="18"/>
  <c r="I2736" i="18"/>
  <c r="I2737" i="18"/>
  <c r="I2738" i="18"/>
  <c r="I2739" i="18"/>
  <c r="I2740" i="18"/>
  <c r="I2741" i="18"/>
  <c r="I2742" i="18"/>
  <c r="I2743" i="18"/>
  <c r="I2744" i="18"/>
  <c r="I2745" i="18"/>
  <c r="I2746" i="18"/>
  <c r="I2747" i="18"/>
  <c r="I2748" i="18"/>
  <c r="I2749" i="18"/>
  <c r="I2750" i="18"/>
  <c r="I2751" i="18"/>
  <c r="I2752" i="18"/>
  <c r="I2753" i="18"/>
  <c r="I2754" i="18"/>
  <c r="I2755" i="18"/>
  <c r="I2756" i="18"/>
  <c r="I2757" i="18"/>
  <c r="I2758" i="18"/>
  <c r="I2759" i="18"/>
  <c r="I2760" i="18"/>
  <c r="I2761" i="18"/>
  <c r="I2762" i="18"/>
  <c r="I2763" i="18"/>
  <c r="I2764" i="18"/>
  <c r="I2765" i="18"/>
  <c r="I2766" i="18"/>
  <c r="I2767" i="18"/>
  <c r="I2768" i="18"/>
  <c r="I2769" i="18"/>
  <c r="I2770" i="18"/>
  <c r="I2771" i="18"/>
  <c r="I2772" i="18"/>
  <c r="I2773" i="18"/>
  <c r="I2774" i="18"/>
  <c r="I2775" i="18"/>
  <c r="I2776" i="18"/>
  <c r="I2777" i="18"/>
  <c r="I2778" i="18"/>
  <c r="I2779" i="18"/>
  <c r="I2780" i="18"/>
  <c r="I2781" i="18"/>
  <c r="I2782" i="18"/>
  <c r="I2783" i="18"/>
  <c r="I2784" i="18"/>
  <c r="I2785" i="18"/>
  <c r="I2786" i="18"/>
  <c r="I2787" i="18"/>
  <c r="I2788" i="18"/>
  <c r="I2789" i="18"/>
  <c r="I2790" i="18"/>
  <c r="I2791" i="18"/>
  <c r="I2792" i="18"/>
  <c r="I2793" i="18"/>
  <c r="I2794" i="18"/>
  <c r="I2795" i="18"/>
  <c r="I2796" i="18"/>
  <c r="I2797" i="18"/>
  <c r="I2798" i="18"/>
  <c r="I2799" i="18"/>
  <c r="I2800" i="18"/>
  <c r="I2801" i="18"/>
  <c r="I2802" i="18"/>
  <c r="I2803" i="18"/>
  <c r="I2804" i="18"/>
  <c r="I2805" i="18"/>
  <c r="I2806" i="18"/>
  <c r="I2807" i="18"/>
  <c r="I2808" i="18"/>
  <c r="I2809" i="18"/>
  <c r="I2810" i="18"/>
  <c r="I2811" i="18"/>
  <c r="I2812" i="18"/>
  <c r="I2813" i="18"/>
  <c r="I2814" i="18"/>
  <c r="I2815" i="18"/>
  <c r="I2816" i="18"/>
  <c r="I2817" i="18"/>
  <c r="I2818" i="18"/>
  <c r="I2819" i="18"/>
  <c r="I2820" i="18"/>
  <c r="I2821" i="18"/>
  <c r="I2822" i="18"/>
  <c r="I2823" i="18"/>
  <c r="I2824" i="18"/>
  <c r="I2825" i="18"/>
  <c r="I2826" i="18"/>
  <c r="I2827" i="18"/>
  <c r="I2828" i="18"/>
  <c r="I2829" i="18"/>
  <c r="I2830" i="18"/>
  <c r="I2831" i="18"/>
  <c r="I2832" i="18"/>
  <c r="I2833" i="18"/>
  <c r="I2834" i="18"/>
  <c r="I2835" i="18"/>
  <c r="I2836" i="18"/>
  <c r="I2837" i="18"/>
  <c r="I2838" i="18"/>
  <c r="I2839" i="18"/>
  <c r="I2840" i="18"/>
  <c r="I2841" i="18"/>
  <c r="I2842" i="18"/>
  <c r="I2843" i="18"/>
  <c r="I2844" i="18"/>
  <c r="I2845" i="18"/>
  <c r="I2846" i="18"/>
  <c r="I2847" i="18"/>
  <c r="I2848" i="18"/>
  <c r="I2849" i="18"/>
  <c r="I2850" i="18"/>
  <c r="I2851" i="18"/>
  <c r="I2852" i="18"/>
  <c r="I2853" i="18"/>
  <c r="I2854" i="18"/>
  <c r="I2855" i="18"/>
  <c r="I2856" i="18"/>
  <c r="I2857" i="18"/>
  <c r="I2858" i="18"/>
  <c r="I2859" i="18"/>
  <c r="I2860" i="18"/>
  <c r="I2861" i="18"/>
  <c r="I2862" i="18"/>
  <c r="I2863" i="18"/>
  <c r="I2864" i="18"/>
  <c r="I2865" i="18"/>
  <c r="I2866" i="18"/>
  <c r="I2867" i="18"/>
  <c r="I2868" i="18"/>
  <c r="I2869" i="18"/>
  <c r="I2870" i="18"/>
  <c r="I2871" i="18"/>
  <c r="I2872" i="18"/>
  <c r="I2873" i="18"/>
  <c r="I2874" i="18"/>
  <c r="I2875" i="18"/>
  <c r="I2876" i="18"/>
  <c r="I2877" i="18"/>
  <c r="I2878" i="18"/>
  <c r="I2879" i="18"/>
  <c r="I2880" i="18"/>
  <c r="I2881" i="18"/>
  <c r="I2882" i="18"/>
  <c r="I2883" i="18"/>
  <c r="I2884" i="18"/>
  <c r="I2885" i="18"/>
  <c r="I2886" i="18"/>
  <c r="I2887" i="18"/>
  <c r="I2888" i="18"/>
  <c r="I2889" i="18"/>
  <c r="I2890" i="18"/>
  <c r="I2891" i="18"/>
  <c r="I2892" i="18"/>
  <c r="I2893" i="18"/>
  <c r="I2894" i="18"/>
  <c r="I2895" i="18"/>
  <c r="I2896" i="18"/>
  <c r="I2897" i="18"/>
  <c r="I2898" i="18"/>
  <c r="I2899" i="18"/>
  <c r="I2900" i="18"/>
  <c r="I2901" i="18"/>
  <c r="I2902" i="18"/>
  <c r="I2903" i="18"/>
  <c r="I2904" i="18"/>
  <c r="I2905" i="18"/>
  <c r="I2906" i="18"/>
  <c r="I2907" i="18"/>
  <c r="I2908" i="18"/>
  <c r="I2909" i="18"/>
  <c r="I2910" i="18"/>
  <c r="I2911" i="18"/>
  <c r="I2912" i="18"/>
  <c r="I2913" i="18"/>
  <c r="I2914" i="18"/>
  <c r="I2915" i="18"/>
  <c r="I2916" i="18"/>
  <c r="I2917" i="18"/>
  <c r="I2918" i="18"/>
  <c r="I2919" i="18"/>
  <c r="I2920" i="18"/>
  <c r="I2921" i="18"/>
  <c r="I2922" i="18"/>
  <c r="I2923" i="18"/>
  <c r="I2924" i="18"/>
  <c r="I2925" i="18"/>
  <c r="I2926" i="18"/>
  <c r="I2927" i="18"/>
  <c r="I2928" i="18"/>
  <c r="I2929" i="18"/>
  <c r="I2930" i="18"/>
  <c r="I2931" i="18"/>
  <c r="I2932" i="18"/>
  <c r="I2933" i="18"/>
  <c r="I2934" i="18"/>
  <c r="I2935" i="18"/>
  <c r="I2936" i="18"/>
  <c r="I2937" i="18"/>
  <c r="I2938" i="18"/>
  <c r="I2939" i="18"/>
  <c r="I2940" i="18"/>
  <c r="I2941" i="18"/>
  <c r="I2942" i="18"/>
  <c r="I2943" i="18"/>
  <c r="I2944" i="18"/>
  <c r="I2945" i="18"/>
  <c r="I2946" i="18"/>
  <c r="I2947" i="18"/>
  <c r="I2948" i="18"/>
  <c r="I2949" i="18"/>
  <c r="I2950" i="18"/>
  <c r="I2951" i="18"/>
  <c r="I2952" i="18"/>
  <c r="I2953" i="18"/>
  <c r="I2954" i="18"/>
  <c r="I2955" i="18"/>
  <c r="I2956" i="18"/>
  <c r="I2957" i="18"/>
  <c r="I2958" i="18"/>
  <c r="I2959" i="18"/>
  <c r="I2960" i="18"/>
  <c r="I2961" i="18"/>
  <c r="I2962" i="18"/>
  <c r="I2963" i="18"/>
  <c r="I2964" i="18"/>
  <c r="I2965" i="18"/>
  <c r="I2966" i="18"/>
  <c r="I2967" i="18"/>
  <c r="I2968" i="18"/>
  <c r="I2969" i="18"/>
  <c r="I2970" i="18"/>
  <c r="I2971" i="18"/>
  <c r="I2972" i="18"/>
  <c r="I2973" i="18"/>
  <c r="I2974" i="18"/>
  <c r="I2975" i="18"/>
  <c r="I2976" i="18"/>
  <c r="I2977" i="18"/>
  <c r="I2978" i="18"/>
  <c r="I2979" i="18"/>
  <c r="I2980" i="18"/>
  <c r="I2981" i="18"/>
  <c r="I2982" i="18"/>
  <c r="I2983" i="18"/>
  <c r="I2984" i="18"/>
  <c r="I2985" i="18"/>
  <c r="I2986" i="18"/>
  <c r="I2987" i="18"/>
  <c r="I2988" i="18"/>
  <c r="I2989" i="18"/>
  <c r="I2990" i="18"/>
  <c r="I2991" i="18"/>
  <c r="I2992" i="18"/>
  <c r="I2993" i="18"/>
  <c r="I2994" i="18"/>
  <c r="I2995" i="18"/>
  <c r="I2996" i="18"/>
  <c r="I2997" i="18"/>
  <c r="I2998" i="18"/>
  <c r="I2999" i="18"/>
  <c r="I3000" i="18"/>
  <c r="I3001" i="18"/>
  <c r="I3002" i="18"/>
  <c r="I3003" i="18"/>
  <c r="I3004" i="18"/>
  <c r="I3005" i="18"/>
  <c r="I3006" i="18"/>
  <c r="I3007" i="18"/>
  <c r="I3008" i="18"/>
  <c r="I3009" i="18"/>
  <c r="I3010" i="18"/>
  <c r="I3011" i="18"/>
  <c r="I3012" i="18"/>
  <c r="I3013" i="18"/>
  <c r="I3014" i="18"/>
  <c r="I3015" i="18"/>
  <c r="I3016" i="18"/>
  <c r="I3017" i="18"/>
  <c r="I3018" i="18"/>
  <c r="I3019" i="18"/>
  <c r="I3020" i="18"/>
  <c r="I3021" i="18"/>
  <c r="I3022" i="18"/>
  <c r="I3023" i="18"/>
  <c r="I3024" i="18"/>
  <c r="I3025" i="18"/>
  <c r="I3026" i="18"/>
  <c r="I3027" i="18"/>
  <c r="I3028" i="18"/>
  <c r="I3029" i="18"/>
  <c r="I3030" i="18"/>
  <c r="I3031" i="18"/>
  <c r="I3032" i="18"/>
  <c r="I3033" i="18"/>
  <c r="I3034" i="18"/>
  <c r="I3035" i="18"/>
  <c r="I3036" i="18"/>
  <c r="I3037" i="18"/>
  <c r="I3038" i="18"/>
  <c r="I3039" i="18"/>
  <c r="I3040" i="18"/>
  <c r="I3041" i="18"/>
  <c r="I3042" i="18"/>
  <c r="I3043" i="18"/>
  <c r="I3044" i="18"/>
  <c r="I3045" i="18"/>
  <c r="I3046" i="18"/>
  <c r="I3047" i="18"/>
  <c r="I3048" i="18"/>
  <c r="I3049" i="18"/>
  <c r="I3050" i="18"/>
  <c r="I3051" i="18"/>
  <c r="I3052" i="18"/>
  <c r="I3053" i="18"/>
  <c r="I3054" i="18"/>
  <c r="I3055" i="18"/>
  <c r="I3056" i="18"/>
  <c r="I3057" i="18"/>
  <c r="I3058" i="18"/>
  <c r="I3059" i="18"/>
  <c r="I3060" i="18"/>
  <c r="I3061" i="18"/>
  <c r="I3062" i="18"/>
  <c r="I3063" i="18"/>
  <c r="I3064" i="18"/>
  <c r="I3065" i="18"/>
  <c r="I3066" i="18"/>
  <c r="I3067" i="18"/>
  <c r="I3068" i="18"/>
  <c r="I3069" i="18"/>
  <c r="I3070" i="18"/>
  <c r="I3071" i="18"/>
  <c r="I3072" i="18"/>
  <c r="I3073" i="18"/>
  <c r="I3074" i="18"/>
  <c r="I3075" i="18"/>
  <c r="I3076" i="18"/>
  <c r="I3077" i="18"/>
  <c r="I3078" i="18"/>
  <c r="I3079" i="18"/>
  <c r="I3080" i="18"/>
  <c r="I3081" i="18"/>
  <c r="I3082" i="18"/>
  <c r="I3083" i="18"/>
  <c r="I3084" i="18"/>
  <c r="I3085" i="18"/>
  <c r="I3086" i="18"/>
  <c r="I3087" i="18"/>
  <c r="I3088" i="18"/>
  <c r="I3089" i="18"/>
  <c r="I3090" i="18"/>
  <c r="I3091" i="18"/>
  <c r="I3092" i="18"/>
  <c r="I3093" i="18"/>
  <c r="I3094" i="18"/>
  <c r="I3095" i="18"/>
  <c r="I3096" i="18"/>
  <c r="I3097" i="18"/>
  <c r="I3098" i="18"/>
  <c r="I3099" i="18"/>
  <c r="I3100" i="18"/>
  <c r="I3101" i="18"/>
  <c r="I3102" i="18"/>
  <c r="I3103" i="18"/>
  <c r="I3104" i="18"/>
  <c r="I3105" i="18"/>
  <c r="I3106" i="18"/>
  <c r="I3107" i="18"/>
  <c r="I3108" i="18"/>
  <c r="I3109" i="18"/>
  <c r="I3110" i="18"/>
  <c r="I3111" i="18"/>
  <c r="I3112" i="18"/>
  <c r="I3113" i="18"/>
  <c r="I3114" i="18"/>
  <c r="I3115" i="18"/>
  <c r="I3116" i="18"/>
  <c r="I3117" i="18"/>
  <c r="I3118" i="18"/>
  <c r="I3119" i="18"/>
  <c r="I3120" i="18"/>
  <c r="I3121" i="18"/>
  <c r="I3122" i="18"/>
  <c r="I3123" i="18"/>
  <c r="I3124" i="18"/>
  <c r="I3125" i="18"/>
  <c r="I3126" i="18"/>
  <c r="I3127" i="18"/>
  <c r="I3128" i="18"/>
  <c r="I3129" i="18"/>
  <c r="I3130" i="18"/>
  <c r="I3131" i="18"/>
  <c r="I3132" i="18"/>
  <c r="I3133" i="18"/>
  <c r="I3134" i="18"/>
  <c r="I3135" i="18"/>
  <c r="I3136" i="18"/>
  <c r="I3137" i="18"/>
  <c r="I3138" i="18"/>
  <c r="I3139" i="18"/>
  <c r="I3140" i="18"/>
  <c r="I3141" i="18"/>
  <c r="I3142" i="18"/>
  <c r="I3143" i="18"/>
  <c r="I3144" i="18"/>
  <c r="I3145" i="18"/>
  <c r="I3146" i="18"/>
  <c r="I3147" i="18"/>
  <c r="I3148" i="18"/>
  <c r="I3149" i="18"/>
  <c r="I3150" i="18"/>
  <c r="I3151" i="18"/>
  <c r="I3152" i="18"/>
  <c r="I3153" i="18"/>
  <c r="I3154" i="18"/>
  <c r="I3155" i="18"/>
  <c r="I3156" i="18"/>
  <c r="I3157" i="18"/>
  <c r="I3158" i="18"/>
  <c r="I3159" i="18"/>
  <c r="I3160" i="18"/>
  <c r="I3161" i="18"/>
  <c r="I3162" i="18"/>
  <c r="I3163" i="18"/>
  <c r="I3164" i="18"/>
  <c r="I3165" i="18"/>
  <c r="I3166" i="18"/>
  <c r="I3167" i="18"/>
  <c r="I3168" i="18"/>
  <c r="I3169" i="18"/>
  <c r="I3170" i="18"/>
  <c r="I3171" i="18"/>
  <c r="I3172" i="18"/>
  <c r="I3173" i="18"/>
  <c r="I3174" i="18"/>
  <c r="I3175" i="18"/>
  <c r="I3176" i="18"/>
  <c r="I3177" i="18"/>
  <c r="I3178" i="18"/>
  <c r="I3179" i="18"/>
  <c r="I3180" i="18"/>
  <c r="I3181" i="18"/>
  <c r="I3182" i="18"/>
  <c r="I3183" i="18"/>
  <c r="I3184" i="18"/>
  <c r="I3185" i="18"/>
  <c r="I3186" i="18"/>
  <c r="I3187" i="18"/>
  <c r="I3188" i="18"/>
  <c r="I3189" i="18"/>
  <c r="I3190" i="18"/>
  <c r="I3191" i="18"/>
  <c r="I3192" i="18"/>
  <c r="I3193" i="18"/>
  <c r="I3194" i="18"/>
  <c r="I3195" i="18"/>
  <c r="I3196" i="18"/>
  <c r="I3197" i="18"/>
  <c r="I3198" i="18"/>
  <c r="I3199" i="18"/>
  <c r="I3200" i="18"/>
  <c r="I3201" i="18"/>
  <c r="I3202" i="18"/>
  <c r="I3203" i="18"/>
  <c r="I3204" i="18"/>
  <c r="I3205" i="18"/>
  <c r="I3206" i="18"/>
  <c r="I3207" i="18"/>
  <c r="I3208" i="18"/>
  <c r="I3209" i="18"/>
  <c r="I3210" i="18"/>
  <c r="I3211" i="18"/>
  <c r="I3212" i="18"/>
  <c r="I3213" i="18"/>
  <c r="I3214" i="18"/>
  <c r="I3215" i="18"/>
  <c r="I3216" i="18"/>
  <c r="I3217" i="18"/>
  <c r="I3218" i="18"/>
  <c r="I3219" i="18"/>
  <c r="I3220" i="18"/>
  <c r="I3221" i="18"/>
  <c r="I3222" i="18"/>
  <c r="I3223" i="18"/>
  <c r="I3224" i="18"/>
  <c r="I3225" i="18"/>
  <c r="I3226" i="18"/>
  <c r="I3227" i="18"/>
  <c r="I3228" i="18"/>
  <c r="I3229" i="18"/>
  <c r="I3230" i="18"/>
  <c r="I3231" i="18"/>
  <c r="I3232" i="18"/>
  <c r="I3233" i="18"/>
  <c r="I3234" i="18"/>
  <c r="I3235" i="18"/>
  <c r="I3236" i="18"/>
  <c r="I3237" i="18"/>
  <c r="I3238" i="18"/>
  <c r="I3239" i="18"/>
  <c r="I3240" i="18"/>
  <c r="I3241" i="18"/>
  <c r="I3242" i="18"/>
  <c r="I3243" i="18"/>
  <c r="I3244" i="18"/>
  <c r="I3245" i="18"/>
  <c r="I3246" i="18"/>
  <c r="I3247" i="18"/>
  <c r="I3248" i="18"/>
  <c r="I3249" i="18"/>
  <c r="I3250" i="18"/>
  <c r="I3251" i="18"/>
  <c r="I3252" i="18"/>
  <c r="I3253" i="18"/>
  <c r="I3254" i="18"/>
  <c r="I3255" i="18"/>
  <c r="I3256" i="18"/>
  <c r="I3257" i="18"/>
  <c r="I3258" i="18"/>
  <c r="I3259" i="18"/>
  <c r="I3260" i="18"/>
  <c r="I3261" i="18"/>
  <c r="I3262" i="18"/>
  <c r="I3263" i="18"/>
  <c r="I3264" i="18"/>
  <c r="I3265" i="18"/>
  <c r="I3266" i="18"/>
  <c r="I3267" i="18"/>
  <c r="I3268" i="18"/>
  <c r="I3269" i="18"/>
  <c r="I3270" i="18"/>
  <c r="I3271" i="18"/>
  <c r="I3272" i="18"/>
  <c r="I3273" i="18"/>
  <c r="I3274" i="18"/>
  <c r="I3275" i="18"/>
  <c r="I3276" i="18"/>
  <c r="I3277" i="18"/>
  <c r="I3278" i="18"/>
  <c r="I3279" i="18"/>
  <c r="I3280" i="18"/>
  <c r="I3281" i="18"/>
  <c r="I3282" i="18"/>
  <c r="I3283" i="18"/>
  <c r="I3284" i="18"/>
  <c r="I3285" i="18"/>
  <c r="I3286" i="18"/>
  <c r="I3287" i="18"/>
  <c r="I3288" i="18"/>
  <c r="I3289" i="18"/>
  <c r="I3290" i="18"/>
  <c r="I3291" i="18"/>
  <c r="I3292" i="18"/>
  <c r="I3293" i="18"/>
  <c r="I3294" i="18"/>
  <c r="I3295" i="18"/>
  <c r="I3296" i="18"/>
  <c r="I3297" i="18"/>
  <c r="I3298" i="18"/>
  <c r="I3299" i="18"/>
  <c r="I3300" i="18"/>
  <c r="I3301" i="18"/>
  <c r="I3302" i="18"/>
  <c r="I3303" i="18"/>
  <c r="I3304" i="18"/>
  <c r="I3305" i="18"/>
  <c r="I3306" i="18"/>
  <c r="I3307" i="18"/>
  <c r="I3308" i="18"/>
  <c r="I3309" i="18"/>
  <c r="I3310" i="18"/>
  <c r="I3311" i="18"/>
  <c r="I3312" i="18"/>
  <c r="I3313" i="18"/>
  <c r="I3314" i="18"/>
  <c r="I3315" i="18"/>
  <c r="I3316" i="18"/>
  <c r="I3317" i="18"/>
  <c r="I3318" i="18"/>
  <c r="I3319" i="18"/>
  <c r="I3320" i="18"/>
  <c r="I3321" i="18"/>
  <c r="I3322" i="18"/>
  <c r="I3323" i="18"/>
  <c r="I3324" i="18"/>
  <c r="I3325" i="18"/>
  <c r="I3326" i="18"/>
  <c r="I3327" i="18"/>
  <c r="I3328" i="18"/>
  <c r="I3329" i="18"/>
  <c r="I3330" i="18"/>
  <c r="I3331" i="18"/>
  <c r="I3332" i="18"/>
  <c r="I3333" i="18"/>
  <c r="I3334" i="18"/>
  <c r="I3335" i="18"/>
  <c r="I3336" i="18"/>
  <c r="I3337" i="18"/>
  <c r="I3338" i="18"/>
  <c r="I3339" i="18"/>
  <c r="I3340" i="18"/>
  <c r="I3341" i="18"/>
  <c r="I3342" i="18"/>
  <c r="I3343" i="18"/>
  <c r="I3344" i="18"/>
  <c r="I3345" i="18"/>
  <c r="I3346" i="18"/>
  <c r="I3347" i="18"/>
  <c r="I3348" i="18"/>
  <c r="I3349" i="18"/>
  <c r="I3350" i="18"/>
  <c r="I3351" i="18"/>
  <c r="I3352" i="18"/>
  <c r="I3353" i="18"/>
  <c r="I3354" i="18"/>
  <c r="I3355" i="18"/>
  <c r="I3356" i="18"/>
  <c r="I3357" i="18"/>
  <c r="I3358" i="18"/>
  <c r="I3359" i="18"/>
  <c r="I3360" i="18"/>
  <c r="I3361" i="18"/>
  <c r="I3362" i="18"/>
  <c r="I3363" i="18"/>
  <c r="I3364" i="18"/>
  <c r="I3365" i="18"/>
  <c r="I3366" i="18"/>
  <c r="I3367" i="18"/>
  <c r="I3368" i="18"/>
  <c r="I3369" i="18"/>
  <c r="I3370" i="18"/>
  <c r="I3371" i="18"/>
  <c r="I3372" i="18"/>
  <c r="I3373" i="18"/>
  <c r="I3374" i="18"/>
  <c r="I3375" i="18"/>
  <c r="I3376" i="18"/>
  <c r="I3377" i="18"/>
  <c r="I3378" i="18"/>
  <c r="I3379" i="18"/>
  <c r="I3380" i="18"/>
  <c r="I3381" i="18"/>
  <c r="I3382" i="18"/>
  <c r="I3383" i="18"/>
  <c r="I3384" i="18"/>
  <c r="I3385" i="18"/>
  <c r="I3386" i="18"/>
  <c r="I3387" i="18"/>
  <c r="I3388" i="18"/>
  <c r="I3389" i="18"/>
  <c r="I3390" i="18"/>
  <c r="I3391" i="18"/>
  <c r="I3392" i="18"/>
  <c r="I3393" i="18"/>
  <c r="I3394" i="18"/>
  <c r="I3395" i="18"/>
  <c r="I3396" i="18"/>
  <c r="I3397" i="18"/>
  <c r="I3398" i="18"/>
  <c r="I3399" i="18"/>
  <c r="I3400" i="18"/>
  <c r="I3401" i="18"/>
  <c r="I3402" i="18"/>
  <c r="I3403" i="18"/>
  <c r="I3404" i="18"/>
  <c r="I3405" i="18"/>
  <c r="I3406" i="18"/>
  <c r="I3407" i="18"/>
  <c r="I3408" i="18"/>
  <c r="I3409" i="18"/>
  <c r="I3410" i="18"/>
  <c r="I3411" i="18"/>
  <c r="I3412" i="18"/>
  <c r="I3413" i="18"/>
  <c r="I3414" i="18"/>
  <c r="I3415" i="18"/>
  <c r="I3416" i="18"/>
  <c r="I3417" i="18"/>
  <c r="I3418" i="18"/>
  <c r="I3419" i="18"/>
  <c r="I3420" i="18"/>
  <c r="I3421" i="18"/>
  <c r="I3422" i="18"/>
  <c r="I3423" i="18"/>
  <c r="I3424" i="18"/>
  <c r="I3425" i="18"/>
  <c r="I3426" i="18"/>
  <c r="I3427" i="18"/>
  <c r="I3428" i="18"/>
  <c r="I3429" i="18"/>
  <c r="I3430" i="18"/>
  <c r="I3431" i="18"/>
  <c r="I3432" i="18"/>
  <c r="I3433" i="18"/>
  <c r="I3434" i="18"/>
  <c r="I3435" i="18"/>
  <c r="I3436" i="18"/>
  <c r="I3437" i="18"/>
  <c r="I3438" i="18"/>
  <c r="I3439" i="18"/>
  <c r="I3440" i="18"/>
  <c r="I3441" i="18"/>
  <c r="I3442" i="18"/>
  <c r="I3443" i="18"/>
  <c r="I3444" i="18"/>
  <c r="I3445" i="18"/>
  <c r="I3446" i="18"/>
  <c r="I3447" i="18"/>
  <c r="I3448" i="18"/>
  <c r="I3449" i="18"/>
  <c r="I3450" i="18"/>
  <c r="I3451" i="18"/>
  <c r="I3452" i="18"/>
  <c r="I3453" i="18"/>
  <c r="I3454" i="18"/>
  <c r="I3455" i="18"/>
  <c r="I3456" i="18"/>
  <c r="I3457" i="18"/>
  <c r="I3458" i="18"/>
  <c r="I3459" i="18"/>
  <c r="I3460" i="18"/>
  <c r="I3461" i="18"/>
  <c r="I3462" i="18"/>
  <c r="I3463" i="18"/>
  <c r="I3464" i="18"/>
  <c r="I3465" i="18"/>
  <c r="I3466" i="18"/>
  <c r="I3467" i="18"/>
  <c r="I3468" i="18"/>
  <c r="I3469" i="18"/>
  <c r="I3470" i="18"/>
  <c r="I3471" i="18"/>
  <c r="I3472" i="18"/>
  <c r="I3473" i="18"/>
  <c r="I3474" i="18"/>
  <c r="I3475" i="18"/>
  <c r="I3476" i="18"/>
  <c r="I3477" i="18"/>
  <c r="I3478" i="18"/>
  <c r="I3479" i="18"/>
  <c r="I3480" i="18"/>
  <c r="I3481" i="18"/>
  <c r="I3482" i="18"/>
  <c r="I3483" i="18"/>
  <c r="I3484" i="18"/>
  <c r="I3485" i="18"/>
  <c r="I3486" i="18"/>
  <c r="I3487" i="18"/>
  <c r="I3488" i="18"/>
  <c r="I3489" i="18"/>
  <c r="I3490" i="18"/>
  <c r="I3491" i="18"/>
  <c r="I3492" i="18"/>
  <c r="I3493" i="18"/>
  <c r="I3494" i="18"/>
  <c r="I3495" i="18"/>
  <c r="I3496" i="18"/>
  <c r="I3497" i="18"/>
  <c r="I3498" i="18"/>
  <c r="I3499" i="18"/>
  <c r="I3500" i="18"/>
  <c r="I3501" i="18"/>
  <c r="I3502" i="18"/>
  <c r="I3503" i="18"/>
  <c r="I3504" i="18"/>
  <c r="I3505" i="18"/>
  <c r="I3506" i="18"/>
  <c r="I3507" i="18"/>
  <c r="I3508" i="18"/>
  <c r="I3509" i="18"/>
  <c r="I3510" i="18"/>
  <c r="I3511" i="18"/>
  <c r="I3512" i="18"/>
  <c r="I3513" i="18"/>
  <c r="I3514" i="18"/>
  <c r="I3515" i="18"/>
  <c r="I3516" i="18"/>
  <c r="I3517" i="18"/>
  <c r="I3518" i="18"/>
  <c r="I3519" i="18"/>
  <c r="I3520" i="18"/>
  <c r="I3521" i="18"/>
  <c r="I3522" i="18"/>
  <c r="I3523" i="18"/>
  <c r="I3524" i="18"/>
  <c r="I3525" i="18"/>
  <c r="I3526" i="18"/>
  <c r="I3527" i="18"/>
  <c r="I3528" i="18"/>
  <c r="I3529" i="18"/>
  <c r="I3530" i="18"/>
  <c r="I3531" i="18"/>
  <c r="I3532" i="18"/>
  <c r="I3533" i="18"/>
  <c r="I3534" i="18"/>
  <c r="I3535" i="18"/>
  <c r="I3536" i="18"/>
  <c r="I3537" i="18"/>
  <c r="I3538" i="18"/>
  <c r="I3539" i="18"/>
  <c r="I3540" i="18"/>
  <c r="I3541" i="18"/>
  <c r="I3542" i="18"/>
  <c r="I3543" i="18"/>
  <c r="I3544" i="18"/>
  <c r="I3545" i="18"/>
  <c r="I3546" i="18"/>
  <c r="I3547" i="18"/>
  <c r="I3548" i="18"/>
  <c r="I3549" i="18"/>
  <c r="I3550" i="18"/>
  <c r="I3551" i="18"/>
  <c r="I3552" i="18"/>
  <c r="I3553" i="18"/>
  <c r="I3554" i="18"/>
  <c r="I3555" i="18"/>
  <c r="I3556" i="18"/>
  <c r="I3557" i="18"/>
  <c r="I3558" i="18"/>
  <c r="I3559" i="18"/>
  <c r="I3560" i="18"/>
  <c r="I3561" i="18"/>
  <c r="I3562" i="18"/>
  <c r="I3563" i="18"/>
  <c r="I3564" i="18"/>
  <c r="I3565" i="18"/>
  <c r="I3566" i="18"/>
  <c r="I3567" i="18"/>
  <c r="I3568" i="18"/>
  <c r="I3569" i="18"/>
  <c r="I3570" i="18"/>
  <c r="I3571" i="18"/>
  <c r="I3572" i="18"/>
  <c r="I3573" i="18"/>
  <c r="I3574" i="18"/>
  <c r="I3575" i="18"/>
  <c r="I3576" i="18"/>
  <c r="I3577" i="18"/>
  <c r="I3578" i="18"/>
  <c r="I3579" i="18"/>
  <c r="I3580" i="18"/>
  <c r="I3581" i="18"/>
  <c r="I3582" i="18"/>
  <c r="I3583" i="18"/>
  <c r="I3584" i="18"/>
  <c r="I3585" i="18"/>
  <c r="I3586" i="18"/>
  <c r="I3587" i="18"/>
  <c r="I3588" i="18"/>
  <c r="I3589" i="18"/>
  <c r="I3590" i="18"/>
  <c r="I3591" i="18"/>
  <c r="I3592" i="18"/>
  <c r="I3593" i="18"/>
  <c r="I3594" i="18"/>
  <c r="I3595" i="18"/>
  <c r="I3596" i="18"/>
  <c r="I3597" i="18"/>
  <c r="I3598" i="18"/>
  <c r="I3599" i="18"/>
  <c r="I3600" i="18"/>
  <c r="I3601" i="18"/>
  <c r="I3602" i="18"/>
  <c r="I3603" i="18"/>
  <c r="I3604" i="18"/>
  <c r="I3605" i="18"/>
  <c r="I3606" i="18"/>
  <c r="I3607" i="18"/>
  <c r="I3608" i="18"/>
  <c r="I3609" i="18"/>
  <c r="I3610" i="18"/>
  <c r="I3611" i="18"/>
  <c r="I3612" i="18"/>
  <c r="I3613" i="18"/>
  <c r="I3614" i="18"/>
  <c r="I3615" i="18"/>
  <c r="I3616" i="18"/>
  <c r="I3617" i="18"/>
  <c r="I3618" i="18"/>
  <c r="I3619" i="18"/>
  <c r="I3620" i="18"/>
  <c r="I3621" i="18"/>
  <c r="I3622" i="18"/>
  <c r="I3623" i="18"/>
  <c r="I3624" i="18"/>
  <c r="I3625" i="18"/>
  <c r="I3626" i="18"/>
  <c r="I3627" i="18"/>
  <c r="I3628" i="18"/>
  <c r="I3629" i="18"/>
  <c r="I3630" i="18"/>
  <c r="I3631" i="18"/>
  <c r="I3632" i="18"/>
  <c r="I3633" i="18"/>
  <c r="I3634" i="18"/>
  <c r="I3635" i="18"/>
  <c r="I3636" i="18"/>
  <c r="I3637" i="18"/>
  <c r="I3638" i="18"/>
  <c r="I3639" i="18"/>
  <c r="I3640" i="18"/>
  <c r="I3641" i="18"/>
  <c r="I3642" i="18"/>
  <c r="I3643" i="18"/>
  <c r="I3644" i="18"/>
  <c r="I3645" i="18"/>
  <c r="I3646" i="18"/>
  <c r="I3647" i="18"/>
  <c r="I3648" i="18"/>
  <c r="I3649" i="18"/>
  <c r="I3650" i="18"/>
  <c r="I3651" i="18"/>
  <c r="I3652" i="18"/>
  <c r="I3653" i="18"/>
  <c r="I3654" i="18"/>
  <c r="I3655" i="18"/>
  <c r="I3656" i="18"/>
  <c r="I3657" i="18"/>
  <c r="I3658" i="18"/>
  <c r="I3659" i="18"/>
  <c r="I3660" i="18"/>
  <c r="I3661" i="18"/>
  <c r="I3662" i="18"/>
  <c r="I3663" i="18"/>
  <c r="I3664" i="18"/>
  <c r="I3665" i="18"/>
  <c r="I3666" i="18"/>
  <c r="I3667" i="18"/>
  <c r="I3668" i="18"/>
  <c r="I3669" i="18"/>
  <c r="I3670" i="18"/>
  <c r="I3671" i="18"/>
  <c r="I3672" i="18"/>
  <c r="I3673" i="18"/>
  <c r="I3674" i="18"/>
  <c r="I3675" i="18"/>
  <c r="I3676" i="18"/>
  <c r="I3677" i="18"/>
  <c r="I3678" i="18"/>
  <c r="I3679" i="18"/>
  <c r="I3680" i="18"/>
  <c r="I3681" i="18"/>
  <c r="I3682" i="18"/>
  <c r="I3683" i="18"/>
  <c r="I3684" i="18"/>
  <c r="I3685" i="18"/>
  <c r="I3686" i="18"/>
  <c r="I3687" i="18"/>
  <c r="I3688" i="18"/>
  <c r="I3689" i="18"/>
  <c r="I3690" i="18"/>
  <c r="I3691" i="18"/>
  <c r="I3692" i="18"/>
  <c r="I3693" i="18"/>
  <c r="I3694" i="18"/>
  <c r="I3695" i="18"/>
  <c r="I3696" i="18"/>
  <c r="I3697" i="18"/>
  <c r="I3698" i="18"/>
  <c r="I3699" i="18"/>
  <c r="I3700" i="18"/>
  <c r="I3701" i="18"/>
  <c r="I3702" i="18"/>
  <c r="I3703" i="18"/>
  <c r="I3704" i="18"/>
  <c r="I3705" i="18"/>
  <c r="I3706" i="18"/>
  <c r="I3707" i="18"/>
  <c r="I3708" i="18"/>
  <c r="I3709" i="18"/>
  <c r="I3710" i="18"/>
  <c r="I3711" i="18"/>
  <c r="I3712" i="18"/>
  <c r="I3713" i="18"/>
  <c r="I3714" i="18"/>
  <c r="I3715" i="18"/>
  <c r="I3716" i="18"/>
  <c r="I3717" i="18"/>
  <c r="I3718" i="18"/>
  <c r="I3719" i="18"/>
  <c r="I3720" i="18"/>
  <c r="I3721" i="18"/>
  <c r="I3722" i="18"/>
  <c r="I3723" i="18"/>
  <c r="I3724" i="18"/>
  <c r="I3725" i="18"/>
  <c r="I3726" i="18"/>
  <c r="I3727" i="18"/>
  <c r="I3728" i="18"/>
  <c r="I3729" i="18"/>
  <c r="I3730" i="18"/>
  <c r="I3731" i="18"/>
  <c r="I3732" i="18"/>
  <c r="I3733" i="18"/>
  <c r="I3734" i="18"/>
  <c r="I3735" i="18"/>
  <c r="I3736" i="18"/>
  <c r="I3737" i="18"/>
  <c r="I3738" i="18"/>
  <c r="I3739" i="18"/>
  <c r="I3740" i="18"/>
  <c r="I3741" i="18"/>
  <c r="I3742" i="18"/>
  <c r="I3743" i="18"/>
  <c r="I3744" i="18"/>
  <c r="I3745" i="18"/>
  <c r="I3746" i="18"/>
  <c r="I3747" i="18"/>
  <c r="I3748" i="18"/>
  <c r="I3749" i="18"/>
  <c r="I3750" i="18"/>
  <c r="I3751" i="18"/>
  <c r="I3752" i="18"/>
  <c r="I3753" i="18"/>
  <c r="I3754" i="18"/>
  <c r="I3755" i="18"/>
  <c r="I3756" i="18"/>
  <c r="I3757" i="18"/>
  <c r="I3758" i="18"/>
  <c r="I3759" i="18"/>
  <c r="I3760" i="18"/>
  <c r="I3761" i="18"/>
  <c r="I3762" i="18"/>
  <c r="I3763" i="18"/>
  <c r="I3764" i="18"/>
  <c r="I3765" i="18"/>
  <c r="I3766" i="18"/>
  <c r="I3767" i="18"/>
  <c r="I3768" i="18"/>
  <c r="I3769" i="18"/>
  <c r="I3770" i="18"/>
  <c r="I3771" i="18"/>
  <c r="I3772" i="18"/>
  <c r="I3773" i="18"/>
  <c r="I3774" i="18"/>
  <c r="I3775" i="18"/>
  <c r="I3776" i="18"/>
  <c r="I3777" i="18"/>
  <c r="I3778" i="18"/>
  <c r="I3779" i="18"/>
  <c r="I3780" i="18"/>
  <c r="I3781" i="18"/>
  <c r="I3782" i="18"/>
  <c r="I3783" i="18"/>
  <c r="I3784" i="18"/>
  <c r="I3785" i="18"/>
  <c r="I3786" i="18"/>
  <c r="I3787" i="18"/>
  <c r="I3788" i="18"/>
  <c r="I3789" i="18"/>
  <c r="I3790" i="18"/>
  <c r="I3791" i="18"/>
  <c r="I3792" i="18"/>
  <c r="I3793" i="18"/>
  <c r="I3794" i="18"/>
  <c r="I3795" i="18"/>
  <c r="I3796" i="18"/>
  <c r="I3797" i="18"/>
  <c r="I3798" i="18"/>
  <c r="I3799" i="18"/>
  <c r="I3800" i="18"/>
  <c r="I3801" i="18"/>
  <c r="I3802" i="18"/>
  <c r="I3803" i="18"/>
  <c r="I3804" i="18"/>
  <c r="I3805" i="18"/>
  <c r="I3806" i="18"/>
  <c r="I3807" i="18"/>
  <c r="I3808" i="18"/>
  <c r="I3809" i="18"/>
  <c r="I3810" i="18"/>
  <c r="I3811" i="18"/>
  <c r="I3812" i="18"/>
  <c r="I3813" i="18"/>
  <c r="I3814" i="18"/>
  <c r="I3815" i="18"/>
  <c r="I3816" i="18"/>
  <c r="I3817" i="18"/>
  <c r="I3818" i="18"/>
  <c r="I3819" i="18"/>
  <c r="I3820" i="18"/>
  <c r="I3821" i="18"/>
  <c r="I3822" i="18"/>
  <c r="I3823" i="18"/>
  <c r="I3824" i="18"/>
  <c r="I3825" i="18"/>
  <c r="I3826" i="18"/>
  <c r="I3827" i="18"/>
  <c r="I3828" i="18"/>
  <c r="I3829" i="18"/>
  <c r="I3830" i="18"/>
  <c r="I3831" i="18"/>
  <c r="I3832" i="18"/>
  <c r="I3833" i="18"/>
  <c r="I3834" i="18"/>
  <c r="I3835" i="18"/>
  <c r="I3836" i="18"/>
  <c r="I3837" i="18"/>
  <c r="I3838" i="18"/>
  <c r="I3839" i="18"/>
  <c r="I3840" i="18"/>
  <c r="I3841" i="18"/>
  <c r="I3842" i="18"/>
  <c r="I3843" i="18"/>
  <c r="I3844" i="18"/>
  <c r="I3845" i="18"/>
  <c r="I3846" i="18"/>
  <c r="I3847" i="18"/>
  <c r="I3848" i="18"/>
  <c r="I3849" i="18"/>
  <c r="I3850" i="18"/>
  <c r="I3851" i="18"/>
  <c r="I3852" i="18"/>
  <c r="I3853" i="18"/>
  <c r="I3854" i="18"/>
  <c r="I3855" i="18"/>
  <c r="I3856" i="18"/>
  <c r="I3857" i="18"/>
  <c r="I3858" i="18"/>
  <c r="I3859" i="18"/>
  <c r="I3860" i="18"/>
  <c r="I3861" i="18"/>
  <c r="I3862" i="18"/>
  <c r="I3863" i="18"/>
  <c r="I3864" i="18"/>
  <c r="I3865" i="18"/>
  <c r="I3866" i="18"/>
  <c r="I3867" i="18"/>
  <c r="I3868" i="18"/>
  <c r="I3869" i="18"/>
  <c r="I3870" i="18"/>
  <c r="I3871" i="18"/>
  <c r="I3872" i="18"/>
  <c r="I3873" i="18"/>
  <c r="I3874" i="18"/>
  <c r="I3875" i="18"/>
  <c r="I3876" i="18"/>
  <c r="I3877" i="18"/>
  <c r="I3878" i="18"/>
  <c r="I3879" i="18"/>
  <c r="I3880" i="18"/>
  <c r="I3881" i="18"/>
  <c r="I3882" i="18"/>
  <c r="I3883" i="18"/>
  <c r="I3884" i="18"/>
  <c r="I3885" i="18"/>
  <c r="I3886" i="18"/>
  <c r="I3887" i="18"/>
  <c r="I3888" i="18"/>
  <c r="I3889" i="18"/>
  <c r="I3890" i="18"/>
  <c r="I3891" i="18"/>
  <c r="I3892" i="18"/>
  <c r="I3893" i="18"/>
  <c r="I3894" i="18"/>
  <c r="I3895" i="18"/>
  <c r="I3896" i="18"/>
  <c r="I3897" i="18"/>
  <c r="I3898" i="18"/>
  <c r="I3899" i="18"/>
  <c r="I3900" i="18"/>
  <c r="I3901" i="18"/>
  <c r="I3902" i="18"/>
  <c r="I3903" i="18"/>
  <c r="I3904" i="18"/>
  <c r="I3905" i="18"/>
  <c r="I3906" i="18"/>
  <c r="I3907" i="18"/>
  <c r="I3908" i="18"/>
  <c r="I3909" i="18"/>
  <c r="I3910" i="18"/>
  <c r="I3911" i="18"/>
  <c r="I3912" i="18"/>
  <c r="I3913" i="18"/>
  <c r="I3914" i="18"/>
  <c r="I3915" i="18"/>
  <c r="I3916" i="18"/>
  <c r="I3917" i="18"/>
  <c r="I3918" i="18"/>
  <c r="I3919" i="18"/>
  <c r="I3920" i="18"/>
  <c r="I3921" i="18"/>
  <c r="I3922" i="18"/>
  <c r="I3923" i="18"/>
  <c r="I3924" i="18"/>
  <c r="I3925" i="18"/>
  <c r="I3926" i="18"/>
  <c r="I3927" i="18"/>
  <c r="I3928" i="18"/>
  <c r="I3929" i="18"/>
  <c r="I3930" i="18"/>
  <c r="I3931" i="18"/>
  <c r="I3932" i="18"/>
  <c r="I3933" i="18"/>
  <c r="I3934" i="18"/>
  <c r="I3935" i="18"/>
  <c r="I3936" i="18"/>
  <c r="I3937" i="18"/>
  <c r="I3938" i="18"/>
  <c r="I3939" i="18"/>
  <c r="I3940" i="18"/>
  <c r="I3941" i="18"/>
  <c r="I3942" i="18"/>
  <c r="I3943" i="18"/>
  <c r="I3944" i="18"/>
  <c r="I3945" i="18"/>
  <c r="I3946" i="18"/>
  <c r="I3947" i="18"/>
  <c r="I3948" i="18"/>
  <c r="I3949" i="18"/>
  <c r="I3950" i="18"/>
  <c r="I3951" i="18"/>
  <c r="I3952" i="18"/>
  <c r="I3953" i="18"/>
  <c r="I3954" i="18"/>
  <c r="I3955" i="18"/>
  <c r="I3956" i="18"/>
  <c r="I3957" i="18"/>
  <c r="I3958" i="18"/>
  <c r="I3959" i="18"/>
  <c r="I3960" i="18"/>
  <c r="I3961" i="18"/>
  <c r="I3962" i="18"/>
  <c r="I3963" i="18"/>
  <c r="I3964" i="18"/>
  <c r="I3965" i="18"/>
  <c r="I3966" i="18"/>
  <c r="I3967" i="18"/>
  <c r="I3968" i="18"/>
  <c r="I3969" i="18"/>
  <c r="I3970" i="18"/>
  <c r="I3971" i="18"/>
  <c r="I3972" i="18"/>
  <c r="I3973" i="18"/>
  <c r="I3974" i="18"/>
  <c r="I3975" i="18"/>
  <c r="I3976" i="18"/>
  <c r="I3977" i="18"/>
  <c r="I3978" i="18"/>
  <c r="I3979" i="18"/>
  <c r="I3980" i="18"/>
  <c r="I3981" i="18"/>
  <c r="I3982" i="18"/>
  <c r="I3983" i="18"/>
  <c r="I3984" i="18"/>
  <c r="I3985" i="18"/>
  <c r="I3986" i="18"/>
  <c r="I3987" i="18"/>
  <c r="I3988" i="18"/>
  <c r="I3989" i="18"/>
  <c r="I3990" i="18"/>
  <c r="I3991" i="18"/>
  <c r="I3992" i="18"/>
  <c r="I3993" i="18"/>
  <c r="I3994" i="18"/>
  <c r="I3995" i="18"/>
  <c r="I3996" i="18"/>
  <c r="I3997" i="18"/>
  <c r="I3998" i="18"/>
  <c r="I3999" i="18"/>
  <c r="I4000" i="18"/>
  <c r="I4001" i="18"/>
  <c r="I4002" i="18"/>
  <c r="I4003" i="18"/>
  <c r="I4004" i="18"/>
  <c r="I4005" i="18"/>
  <c r="I4006" i="18"/>
  <c r="I4007" i="18"/>
  <c r="I4008" i="18"/>
  <c r="I4009" i="18"/>
  <c r="I4010" i="18"/>
  <c r="I4011" i="18"/>
  <c r="I4012" i="18"/>
  <c r="I4013" i="18"/>
  <c r="I4014" i="18"/>
  <c r="I4015" i="18"/>
  <c r="I4016" i="18"/>
  <c r="I4017" i="18"/>
  <c r="I4018" i="18"/>
  <c r="I4019" i="18"/>
  <c r="I4020" i="18"/>
  <c r="I4021" i="18"/>
  <c r="I4022" i="18"/>
  <c r="I4023" i="18"/>
  <c r="I4024" i="18"/>
  <c r="I4025" i="18"/>
  <c r="I4026" i="18"/>
  <c r="I4027" i="18"/>
  <c r="I4028" i="18"/>
  <c r="I4029" i="18"/>
  <c r="I4030" i="18"/>
  <c r="I4031" i="18"/>
  <c r="I4032" i="18"/>
  <c r="I4033" i="18"/>
  <c r="I4034" i="18"/>
  <c r="I4035" i="18"/>
  <c r="I4036" i="18"/>
  <c r="I4037" i="18"/>
  <c r="I4038" i="18"/>
  <c r="I4039" i="18"/>
  <c r="I4040" i="18"/>
  <c r="I4041" i="18"/>
  <c r="I4042" i="18"/>
  <c r="I4043" i="18"/>
  <c r="I4044" i="18"/>
  <c r="I4045" i="18"/>
  <c r="I4046" i="18"/>
  <c r="I4047" i="18"/>
  <c r="I4048" i="18"/>
  <c r="I4049" i="18"/>
  <c r="I4050" i="18"/>
  <c r="I4051" i="18"/>
  <c r="I4052" i="18"/>
  <c r="I4053" i="18"/>
  <c r="I4054" i="18"/>
  <c r="I4055" i="18"/>
  <c r="I4056" i="18"/>
  <c r="I4057" i="18"/>
  <c r="I4058" i="18"/>
  <c r="I4059" i="18"/>
  <c r="I4060" i="18"/>
  <c r="I4061" i="18"/>
  <c r="I4062" i="18"/>
  <c r="I4063" i="18"/>
  <c r="I4064" i="18"/>
  <c r="I4065" i="18"/>
  <c r="I4066" i="18"/>
  <c r="I4067" i="18"/>
  <c r="I4068" i="18"/>
  <c r="I4069" i="18"/>
  <c r="I4070" i="18"/>
  <c r="I4071" i="18"/>
  <c r="I4072" i="18"/>
  <c r="I4073" i="18"/>
  <c r="I4074" i="18"/>
  <c r="I4075" i="18"/>
  <c r="I4076" i="18"/>
  <c r="I4077" i="18"/>
  <c r="I4078" i="18"/>
  <c r="I4079" i="18"/>
  <c r="I4080" i="18"/>
  <c r="I4081" i="18"/>
  <c r="I4082" i="18"/>
  <c r="I4083" i="18"/>
  <c r="I4084" i="18"/>
  <c r="I4085" i="18"/>
  <c r="I4086" i="18"/>
  <c r="I4087" i="18"/>
  <c r="I4088" i="18"/>
  <c r="I4089" i="18"/>
  <c r="I4090" i="18"/>
  <c r="I4091" i="18"/>
  <c r="I4092" i="18"/>
  <c r="I4093" i="18"/>
  <c r="I4094" i="18"/>
  <c r="I4095" i="18"/>
  <c r="I4096" i="18"/>
  <c r="I4097" i="18"/>
  <c r="I4098" i="18"/>
  <c r="I4099" i="18"/>
  <c r="I4100" i="18"/>
  <c r="I4101" i="18"/>
  <c r="I4102" i="18"/>
  <c r="I4103" i="18"/>
  <c r="I4104" i="18"/>
  <c r="I4105" i="18"/>
  <c r="I4106" i="18"/>
  <c r="I4107" i="18"/>
  <c r="I4108" i="18"/>
  <c r="I4109" i="18"/>
  <c r="I4110" i="18"/>
  <c r="I4111" i="18"/>
  <c r="I4112" i="18"/>
  <c r="I4113" i="18"/>
  <c r="I4114" i="18"/>
  <c r="I4115" i="18"/>
  <c r="I4116" i="18"/>
  <c r="I4117" i="18"/>
  <c r="I4118" i="18"/>
  <c r="I4119" i="18"/>
  <c r="I4120" i="18"/>
  <c r="I4121" i="18"/>
  <c r="I4122" i="18"/>
  <c r="I4123" i="18"/>
  <c r="I4124" i="18"/>
  <c r="I4125" i="18"/>
  <c r="I4126" i="18"/>
  <c r="I4127" i="18"/>
  <c r="I4128" i="18"/>
  <c r="I4129" i="18"/>
  <c r="I4130" i="18"/>
  <c r="I4131" i="18"/>
  <c r="I4132" i="18"/>
  <c r="I4133" i="18"/>
  <c r="I4134" i="18"/>
  <c r="I4135" i="18"/>
  <c r="I4136" i="18"/>
  <c r="I4137" i="18"/>
  <c r="I4138" i="18"/>
  <c r="I4139" i="18"/>
  <c r="I4140" i="18"/>
  <c r="I4141" i="18"/>
  <c r="I4142" i="18"/>
  <c r="I4143" i="18"/>
  <c r="I4144" i="18"/>
  <c r="I4145" i="18"/>
  <c r="I4146" i="18"/>
  <c r="I4147" i="18"/>
  <c r="I4148" i="18"/>
  <c r="I4149" i="18"/>
  <c r="I4150" i="18"/>
  <c r="I4151" i="18"/>
  <c r="I4152" i="18"/>
  <c r="I4153" i="18"/>
  <c r="I4154" i="18"/>
  <c r="I4155" i="18"/>
  <c r="I4156" i="18"/>
  <c r="I4157" i="18"/>
  <c r="I4158" i="18"/>
  <c r="I4159" i="18"/>
  <c r="I4160" i="18"/>
  <c r="I4161" i="18"/>
  <c r="I4162" i="18"/>
  <c r="I4163" i="18"/>
  <c r="I4164" i="18"/>
  <c r="I4165" i="18"/>
  <c r="I4166" i="18"/>
  <c r="I4167" i="18"/>
  <c r="I4168" i="18"/>
  <c r="I4169" i="18"/>
  <c r="I4170" i="18"/>
  <c r="I4171" i="18"/>
  <c r="I4172" i="18"/>
  <c r="I4173" i="18"/>
  <c r="I4174" i="18"/>
  <c r="I4175" i="18"/>
  <c r="I4176" i="18"/>
  <c r="I4177" i="18"/>
  <c r="I4178" i="18"/>
  <c r="I4179" i="18"/>
  <c r="I4180" i="18"/>
  <c r="I4181" i="18"/>
  <c r="I4182" i="18"/>
  <c r="I4183" i="18"/>
  <c r="I4184" i="18"/>
  <c r="I4185" i="18"/>
  <c r="I4186" i="18"/>
  <c r="I4187" i="18"/>
  <c r="I4188" i="18"/>
  <c r="I4189" i="18"/>
  <c r="I4190" i="18"/>
  <c r="I4191" i="18"/>
  <c r="I4192" i="18"/>
  <c r="I4193" i="18"/>
  <c r="I4194" i="18"/>
  <c r="I4195" i="18"/>
  <c r="I4196" i="18"/>
  <c r="I4197" i="18"/>
  <c r="I4198" i="18"/>
  <c r="I4199" i="18"/>
  <c r="I4200" i="18"/>
  <c r="I4201" i="18"/>
  <c r="I4202" i="18"/>
  <c r="I4203" i="18"/>
  <c r="I4204" i="18"/>
  <c r="I4205" i="18"/>
  <c r="I4206" i="18"/>
  <c r="I4207" i="18"/>
  <c r="I4208" i="18"/>
  <c r="I4209" i="18"/>
  <c r="I4210" i="18"/>
  <c r="I4211" i="18"/>
  <c r="I4212" i="18"/>
  <c r="I4213" i="18"/>
  <c r="I4214" i="18"/>
  <c r="I4215" i="18"/>
  <c r="I4216" i="18"/>
  <c r="I4217" i="18"/>
  <c r="I4218" i="18"/>
  <c r="I4219" i="18"/>
  <c r="I4220" i="18"/>
  <c r="I4221" i="18"/>
  <c r="I4222" i="18"/>
  <c r="I4223" i="18"/>
  <c r="I4224" i="18"/>
  <c r="I4225" i="18"/>
  <c r="I4226" i="18"/>
  <c r="I4227" i="18"/>
  <c r="I4228" i="18"/>
  <c r="I4229" i="18"/>
  <c r="I4230" i="18"/>
  <c r="I4231" i="18"/>
  <c r="I4232" i="18"/>
  <c r="I4233" i="18"/>
  <c r="I4234" i="18"/>
  <c r="I4235" i="18"/>
  <c r="I4236" i="18"/>
  <c r="I4237" i="18"/>
  <c r="I4238" i="18"/>
  <c r="I4239" i="18"/>
  <c r="I4240" i="18"/>
  <c r="I4241" i="18"/>
  <c r="I4242" i="18"/>
  <c r="I4243" i="18"/>
  <c r="I4244" i="18"/>
  <c r="I4245" i="18"/>
  <c r="I4246" i="18"/>
  <c r="I4247" i="18"/>
  <c r="I4248" i="18"/>
  <c r="I4249" i="18"/>
  <c r="I4250" i="18"/>
  <c r="I4251" i="18"/>
  <c r="I4252" i="18"/>
  <c r="I4253" i="18"/>
  <c r="I4254" i="18"/>
  <c r="I4255" i="18"/>
  <c r="I4256" i="18"/>
  <c r="I4257" i="18"/>
  <c r="I4258" i="18"/>
  <c r="I4259" i="18"/>
  <c r="I4260" i="18"/>
  <c r="I4261" i="18"/>
  <c r="I4262" i="18"/>
  <c r="I4263" i="18"/>
  <c r="I4264" i="18"/>
  <c r="I4265" i="18"/>
  <c r="I4266" i="18"/>
  <c r="I4267" i="18"/>
  <c r="I4268" i="18"/>
  <c r="I4269" i="18"/>
  <c r="I4270" i="18"/>
  <c r="I4271" i="18"/>
  <c r="I4272" i="18"/>
  <c r="I4273" i="18"/>
  <c r="I4274" i="18"/>
  <c r="I4275" i="18"/>
  <c r="I4276" i="18"/>
  <c r="I4277" i="18"/>
  <c r="I4278" i="18"/>
  <c r="I4279" i="18"/>
  <c r="I4280" i="18"/>
  <c r="I4281" i="18"/>
  <c r="I4282" i="18"/>
  <c r="I4283" i="18"/>
  <c r="I4284" i="18"/>
  <c r="I4285" i="18"/>
  <c r="I4286" i="18"/>
  <c r="I4287" i="18"/>
  <c r="I4288" i="18"/>
  <c r="I4289" i="18"/>
  <c r="I4290" i="18"/>
  <c r="I4291" i="18"/>
  <c r="I4292" i="18"/>
  <c r="I4293" i="18"/>
  <c r="I4294" i="18"/>
  <c r="I4295" i="18"/>
  <c r="I4296" i="18"/>
  <c r="I4297" i="18"/>
  <c r="I4298" i="18"/>
  <c r="I4299" i="18"/>
  <c r="I4300" i="18"/>
  <c r="I4301" i="18"/>
  <c r="I4302" i="18"/>
  <c r="I4303" i="18"/>
  <c r="I4304" i="18"/>
  <c r="I4305" i="18"/>
  <c r="I4306" i="18"/>
  <c r="I4307" i="18"/>
  <c r="I4308" i="18"/>
  <c r="I4309" i="18"/>
  <c r="I4310" i="18"/>
  <c r="I4311" i="18"/>
  <c r="I4312" i="18"/>
  <c r="I4313" i="18"/>
  <c r="I4314" i="18"/>
  <c r="I4315" i="18"/>
  <c r="I4316" i="18"/>
  <c r="I4317" i="18"/>
  <c r="I4318" i="18"/>
  <c r="I4319" i="18"/>
  <c r="I4320" i="18"/>
  <c r="I4321" i="18"/>
  <c r="I4322" i="18"/>
  <c r="I4323" i="18"/>
  <c r="I4324" i="18"/>
  <c r="I4325" i="18"/>
  <c r="I4326" i="18"/>
  <c r="I4327" i="18"/>
  <c r="I4328" i="18"/>
  <c r="I4329" i="18"/>
  <c r="I4330" i="18"/>
  <c r="I4331" i="18"/>
  <c r="I4332" i="18"/>
  <c r="I4333" i="18"/>
  <c r="I4334" i="18"/>
  <c r="I4335" i="18"/>
  <c r="I4336" i="18"/>
  <c r="I4337" i="18"/>
  <c r="I4338" i="18"/>
  <c r="I4339" i="18"/>
  <c r="I4340" i="18"/>
  <c r="I4341" i="18"/>
  <c r="I4342" i="18"/>
  <c r="I4343" i="18"/>
  <c r="I4344" i="18"/>
  <c r="I4345" i="18"/>
  <c r="I4346" i="18"/>
  <c r="I4347" i="18"/>
  <c r="I4348" i="18"/>
  <c r="I4349" i="18"/>
  <c r="I4350" i="18"/>
  <c r="I4351" i="18"/>
  <c r="I4352" i="18"/>
  <c r="I4353" i="18"/>
  <c r="I4354" i="18"/>
  <c r="I4355" i="18"/>
  <c r="I4356" i="18"/>
  <c r="I4357" i="18"/>
  <c r="I4358" i="18"/>
  <c r="I4359" i="18"/>
  <c r="I4360" i="18"/>
  <c r="I4361" i="18"/>
  <c r="I4362" i="18"/>
  <c r="I4363" i="18"/>
  <c r="I4364" i="18"/>
  <c r="I4365" i="18"/>
  <c r="I4366" i="18"/>
  <c r="I4367" i="18"/>
  <c r="I4368" i="18"/>
  <c r="I4369" i="18"/>
  <c r="I4370" i="18"/>
  <c r="I4371" i="18"/>
  <c r="I4372" i="18"/>
  <c r="I4373" i="18"/>
  <c r="I4374" i="18"/>
  <c r="I4375" i="18"/>
  <c r="I4376" i="18"/>
  <c r="I4377" i="18"/>
  <c r="I4378" i="18"/>
  <c r="I4379" i="18"/>
  <c r="I4380" i="18"/>
  <c r="I4381" i="18"/>
  <c r="I4382" i="18"/>
  <c r="I4383" i="18"/>
  <c r="I4384" i="18"/>
  <c r="I4385" i="18"/>
  <c r="I4386" i="18"/>
  <c r="I4387" i="18"/>
  <c r="I4388" i="18"/>
  <c r="I4389" i="18"/>
  <c r="I4390" i="18"/>
  <c r="I4391" i="18"/>
  <c r="I4392" i="18"/>
  <c r="I4393" i="18"/>
  <c r="I4394" i="18"/>
  <c r="I4395" i="18"/>
  <c r="I4396" i="18"/>
  <c r="I4397" i="18"/>
  <c r="I4398" i="18"/>
  <c r="I4399" i="18"/>
  <c r="I4400" i="18"/>
  <c r="I4401" i="18"/>
  <c r="I4402" i="18"/>
  <c r="I4403" i="18"/>
  <c r="I4404" i="18"/>
  <c r="I4405" i="18"/>
  <c r="I4406" i="18"/>
  <c r="I4407" i="18"/>
  <c r="I4408" i="18"/>
  <c r="I4409" i="18"/>
  <c r="I4410" i="18"/>
  <c r="I4411" i="18"/>
  <c r="I4412" i="18"/>
  <c r="I4413" i="18"/>
  <c r="I4414" i="18"/>
  <c r="I4415" i="18"/>
  <c r="I4416" i="18"/>
  <c r="I4417" i="18"/>
  <c r="I4418" i="18"/>
  <c r="I4419" i="18"/>
  <c r="I4420" i="18"/>
  <c r="I4421" i="18"/>
  <c r="I4422" i="18"/>
  <c r="I4423" i="18"/>
  <c r="I4424" i="18"/>
  <c r="I4425" i="18"/>
  <c r="I4426" i="18"/>
  <c r="I4427" i="18"/>
  <c r="I4428" i="18"/>
  <c r="I4429" i="18"/>
  <c r="I4430" i="18"/>
  <c r="I4431" i="18"/>
  <c r="I4432" i="18"/>
  <c r="I4433" i="18"/>
  <c r="I4434" i="18"/>
  <c r="I4435" i="18"/>
  <c r="I4436" i="18"/>
  <c r="I4437" i="18"/>
  <c r="I4438" i="18"/>
  <c r="I4439" i="18"/>
  <c r="I4440" i="18"/>
  <c r="I4441" i="18"/>
  <c r="I4442" i="18"/>
  <c r="I4443" i="18"/>
  <c r="I4444" i="18"/>
  <c r="I4445" i="18"/>
  <c r="I4446" i="18"/>
  <c r="I4447" i="18"/>
  <c r="I4448" i="18"/>
  <c r="I4449" i="18"/>
  <c r="I4450" i="18"/>
  <c r="I4451" i="18"/>
  <c r="I4452" i="18"/>
  <c r="I4453" i="18"/>
  <c r="I4454" i="18"/>
  <c r="I4455" i="18"/>
  <c r="I4456" i="18"/>
  <c r="I4457" i="18"/>
  <c r="I4458" i="18"/>
  <c r="I4459" i="18"/>
  <c r="I4460" i="18"/>
  <c r="I4461" i="18"/>
  <c r="I4462" i="18"/>
  <c r="I4463" i="18"/>
  <c r="I4464" i="18"/>
  <c r="I4465" i="18"/>
  <c r="I4466" i="18"/>
  <c r="I4467" i="18"/>
  <c r="I4468" i="18"/>
  <c r="I4469" i="18"/>
  <c r="I4470" i="18"/>
  <c r="I4471" i="18"/>
  <c r="I4472" i="18"/>
  <c r="I4473" i="18"/>
  <c r="I4474" i="18"/>
  <c r="I4475" i="18"/>
  <c r="I4476" i="18"/>
  <c r="I4477" i="18"/>
  <c r="I4478" i="18"/>
  <c r="I4479" i="18"/>
  <c r="I4480" i="18"/>
  <c r="I4481" i="18"/>
  <c r="I4482" i="18"/>
  <c r="I4483" i="18"/>
  <c r="I4484" i="18"/>
  <c r="I4485" i="18"/>
  <c r="I4486" i="18"/>
  <c r="I4487" i="18"/>
  <c r="I4488" i="18"/>
  <c r="I4489" i="18"/>
  <c r="I4490" i="18"/>
  <c r="I4491" i="18"/>
  <c r="I4492" i="18"/>
  <c r="I4493" i="18"/>
  <c r="I4494" i="18"/>
  <c r="I4495" i="18"/>
  <c r="I4496" i="18"/>
  <c r="I4497" i="18"/>
  <c r="I4498" i="18"/>
  <c r="I4499" i="18"/>
  <c r="I4500" i="18"/>
  <c r="I4501" i="18"/>
  <c r="I4502" i="18"/>
  <c r="I4503" i="18"/>
  <c r="I4504" i="18"/>
  <c r="I4505" i="18"/>
  <c r="I4506" i="18"/>
  <c r="I4507" i="18"/>
  <c r="I4508" i="18"/>
  <c r="I4509" i="18"/>
  <c r="I4510" i="18"/>
  <c r="I4511" i="18"/>
  <c r="I4512" i="18"/>
  <c r="I4513" i="18"/>
  <c r="I4514" i="18"/>
  <c r="I4515" i="18"/>
  <c r="I4516" i="18"/>
  <c r="I4517" i="18"/>
  <c r="I4518" i="18"/>
  <c r="I4519" i="18"/>
  <c r="I4520" i="18"/>
  <c r="I4521" i="18"/>
  <c r="I4522" i="18"/>
  <c r="I4523" i="18"/>
  <c r="I4524" i="18"/>
  <c r="I4525" i="18"/>
  <c r="I4526" i="18"/>
  <c r="I4527" i="18"/>
  <c r="I4528" i="18"/>
  <c r="I4529" i="18"/>
  <c r="I4530" i="18"/>
  <c r="I4531" i="18"/>
  <c r="I4532" i="18"/>
  <c r="I4533" i="18"/>
  <c r="I4534" i="18"/>
  <c r="I4535" i="18"/>
  <c r="I4536" i="18"/>
  <c r="I4537" i="18"/>
  <c r="I4538" i="18"/>
  <c r="I4539" i="18"/>
  <c r="I4540" i="18"/>
  <c r="I4541" i="18"/>
  <c r="I4542" i="18"/>
  <c r="I4543" i="18"/>
  <c r="I4544" i="18"/>
  <c r="I4545" i="18"/>
  <c r="I4546" i="18"/>
  <c r="I4547" i="18"/>
  <c r="I4548" i="18"/>
  <c r="I4549" i="18"/>
  <c r="I4550" i="18"/>
  <c r="I4551" i="18"/>
  <c r="I4552" i="18"/>
  <c r="I4553" i="18"/>
  <c r="I4554" i="18"/>
  <c r="I4555" i="18"/>
  <c r="I4556" i="18"/>
  <c r="I4557" i="18"/>
  <c r="I4558" i="18"/>
  <c r="I4559" i="18"/>
  <c r="I4560" i="18"/>
  <c r="I4561" i="18"/>
  <c r="I4562" i="18"/>
  <c r="I4563" i="18"/>
  <c r="I4564" i="18"/>
  <c r="I4565" i="18"/>
  <c r="I4566" i="18"/>
  <c r="I4567" i="18"/>
  <c r="I4568" i="18"/>
  <c r="I4569" i="18"/>
  <c r="I4570" i="18"/>
  <c r="I4571" i="18"/>
  <c r="I4572" i="18"/>
  <c r="I4573" i="18"/>
  <c r="I4574" i="18"/>
  <c r="I4575" i="18"/>
  <c r="I4576" i="18"/>
  <c r="I4577" i="18"/>
  <c r="I4578" i="18"/>
  <c r="I4579" i="18"/>
  <c r="I4580" i="18"/>
  <c r="I4581" i="18"/>
  <c r="I4582" i="18"/>
  <c r="I4583" i="18"/>
  <c r="I4584" i="18"/>
  <c r="I4585" i="18"/>
  <c r="I4586" i="18"/>
  <c r="I4587" i="18"/>
  <c r="I4588" i="18"/>
  <c r="I4589" i="18"/>
  <c r="I4590" i="18"/>
  <c r="I4591" i="18"/>
  <c r="I4592" i="18"/>
  <c r="I4593" i="18"/>
  <c r="I4594" i="18"/>
  <c r="I4595" i="18"/>
  <c r="I4596" i="18"/>
  <c r="I4597" i="18"/>
  <c r="I4598" i="18"/>
  <c r="I4599" i="18"/>
  <c r="I4600" i="18"/>
  <c r="I4601" i="18"/>
  <c r="I4602" i="18"/>
  <c r="I4603" i="18"/>
  <c r="I4604" i="18"/>
  <c r="I4605" i="18"/>
  <c r="I4606" i="18"/>
  <c r="I4607" i="18"/>
  <c r="I4608" i="18"/>
  <c r="I4609" i="18"/>
  <c r="I4610" i="18"/>
  <c r="I4611" i="18"/>
  <c r="I4612" i="18"/>
  <c r="I4613" i="18"/>
  <c r="I4614" i="18"/>
  <c r="I4615" i="18"/>
  <c r="I4616" i="18"/>
  <c r="I4617" i="18"/>
  <c r="I4618" i="18"/>
  <c r="I4619" i="18"/>
  <c r="I4620" i="18"/>
  <c r="I4621" i="18"/>
  <c r="I4622" i="18"/>
  <c r="I4623" i="18"/>
  <c r="I4624" i="18"/>
  <c r="I4625" i="18"/>
  <c r="I4626" i="18"/>
  <c r="I4627" i="18"/>
  <c r="I4628" i="18"/>
  <c r="I4629" i="18"/>
  <c r="I4630" i="18"/>
  <c r="I4631" i="18"/>
  <c r="I4632" i="18"/>
  <c r="I4633" i="18"/>
  <c r="I4634" i="18"/>
  <c r="I4635" i="18"/>
  <c r="I4636" i="18"/>
  <c r="I4637" i="18"/>
  <c r="I4638" i="18"/>
  <c r="I4639" i="18"/>
  <c r="I4640" i="18"/>
  <c r="I4641" i="18"/>
  <c r="I4642" i="18"/>
  <c r="I4643" i="18"/>
  <c r="I4644" i="18"/>
  <c r="I4645" i="18"/>
  <c r="I4646" i="18"/>
  <c r="I4647" i="18"/>
  <c r="I4648" i="18"/>
  <c r="I4649" i="18"/>
  <c r="I4650" i="18"/>
  <c r="I4651" i="18"/>
  <c r="I4652" i="18"/>
  <c r="I4653" i="18"/>
  <c r="I4654" i="18"/>
  <c r="I4655" i="18"/>
  <c r="I4656" i="18"/>
  <c r="I4657" i="18"/>
  <c r="I4658" i="18"/>
  <c r="I4659" i="18"/>
  <c r="I4660" i="18"/>
  <c r="I4661" i="18"/>
  <c r="I4662" i="18"/>
  <c r="I4663" i="18"/>
  <c r="I4664" i="18"/>
  <c r="I4665" i="18"/>
  <c r="I4666" i="18"/>
  <c r="I4667" i="18"/>
  <c r="I4668" i="18"/>
  <c r="I4669" i="18"/>
  <c r="I4670" i="18"/>
  <c r="I4671" i="18"/>
  <c r="I4672" i="18"/>
  <c r="I4673" i="18"/>
  <c r="I4674" i="18"/>
  <c r="I4675" i="18"/>
  <c r="I4676" i="18"/>
  <c r="I4677" i="18"/>
  <c r="I4678" i="18"/>
  <c r="I4679" i="18"/>
  <c r="I4680" i="18"/>
  <c r="I4681" i="18"/>
  <c r="I4682" i="18"/>
  <c r="I4683" i="18"/>
  <c r="I4684" i="18"/>
  <c r="I4685" i="18"/>
  <c r="I4686" i="18"/>
  <c r="I4687" i="18"/>
  <c r="I4688" i="18"/>
  <c r="I4689" i="18"/>
  <c r="I4690" i="18"/>
  <c r="I4691" i="18"/>
  <c r="I4692" i="18"/>
  <c r="I4693" i="18"/>
  <c r="I4694" i="18"/>
  <c r="I4695" i="18"/>
  <c r="I4696" i="18"/>
  <c r="I4697" i="18"/>
  <c r="I4698" i="18"/>
  <c r="I4699" i="18"/>
  <c r="I4700" i="18"/>
  <c r="I4701" i="18"/>
  <c r="I4702" i="18"/>
  <c r="I4703" i="18"/>
  <c r="I4704" i="18"/>
  <c r="I4705" i="18"/>
  <c r="I4706" i="18"/>
  <c r="I4707" i="18"/>
  <c r="I4708" i="18"/>
  <c r="I4709" i="18"/>
  <c r="I4710" i="18"/>
  <c r="I4711" i="18"/>
  <c r="I4712" i="18"/>
  <c r="I4713" i="18"/>
  <c r="I4714" i="18"/>
  <c r="I4715" i="18"/>
  <c r="I4716" i="18"/>
  <c r="I4717" i="18"/>
  <c r="I4718" i="18"/>
  <c r="I4719" i="18"/>
  <c r="I4720" i="18"/>
  <c r="I4721" i="18"/>
  <c r="I4722" i="18"/>
  <c r="I4723" i="18"/>
  <c r="I4724" i="18"/>
  <c r="I4725" i="18"/>
  <c r="I4726" i="18"/>
  <c r="I4727" i="18"/>
  <c r="I4728" i="18"/>
  <c r="I4729" i="18"/>
  <c r="I4730" i="18"/>
  <c r="I4731" i="18"/>
  <c r="I4732" i="18"/>
  <c r="I4733" i="18"/>
  <c r="I4734" i="18"/>
  <c r="I4735" i="18"/>
  <c r="I4736" i="18"/>
  <c r="I4737" i="18"/>
  <c r="I4738" i="18"/>
  <c r="I4739" i="18"/>
  <c r="I4740" i="18"/>
  <c r="I4741" i="18"/>
  <c r="I4742" i="18"/>
  <c r="I4743" i="18"/>
  <c r="I4744" i="18"/>
  <c r="I4745" i="18"/>
  <c r="I4746" i="18"/>
  <c r="I4747" i="18"/>
  <c r="I4748" i="18"/>
  <c r="I4749" i="18"/>
  <c r="I4750" i="18"/>
  <c r="I4751" i="18"/>
  <c r="I4752" i="18"/>
  <c r="I4753" i="18"/>
  <c r="I4754" i="18"/>
  <c r="I4755" i="18"/>
  <c r="I4756" i="18"/>
  <c r="I4757" i="18"/>
  <c r="I4758" i="18"/>
  <c r="I4759" i="18"/>
  <c r="I4760" i="18"/>
  <c r="I4761" i="18"/>
  <c r="I4762" i="18"/>
  <c r="I4763" i="18"/>
  <c r="I4764" i="18"/>
  <c r="I4765" i="18"/>
  <c r="I4766" i="18"/>
  <c r="I4767" i="18"/>
  <c r="I4768" i="18"/>
  <c r="I4769" i="18"/>
  <c r="I4770" i="18"/>
  <c r="I4771" i="18"/>
  <c r="I4772" i="18"/>
  <c r="I4773" i="18"/>
  <c r="I4774" i="18"/>
  <c r="I4775" i="18"/>
  <c r="I4776" i="18"/>
  <c r="I4777" i="18"/>
  <c r="I4778" i="18"/>
  <c r="I4779" i="18"/>
  <c r="I4780" i="18"/>
  <c r="I4781" i="18"/>
  <c r="I4782" i="18"/>
  <c r="I4783" i="18"/>
  <c r="I4784" i="18"/>
  <c r="I4785" i="18"/>
  <c r="I4786" i="18"/>
  <c r="I4787" i="18"/>
  <c r="I4788" i="18"/>
  <c r="I4789" i="18"/>
  <c r="I4790" i="18"/>
  <c r="I4791" i="18"/>
  <c r="I4792" i="18"/>
  <c r="I4793" i="18"/>
  <c r="I4794" i="18"/>
  <c r="I4795" i="18"/>
  <c r="I4796" i="18"/>
  <c r="I4797" i="18"/>
  <c r="I4798" i="18"/>
  <c r="I4799" i="18"/>
  <c r="I4800" i="18"/>
  <c r="I4801" i="18"/>
  <c r="I4802" i="18"/>
  <c r="I4803" i="18"/>
  <c r="I4804" i="18"/>
  <c r="I4805" i="18"/>
  <c r="I4806" i="18"/>
  <c r="I4807" i="18"/>
  <c r="I4808" i="18"/>
  <c r="I4809" i="18"/>
  <c r="I4810" i="18"/>
  <c r="I4811" i="18"/>
  <c r="I4812" i="18"/>
  <c r="I4813" i="18"/>
  <c r="I4814" i="18"/>
  <c r="I4815" i="18"/>
  <c r="I4816" i="18"/>
  <c r="I4817" i="18"/>
  <c r="I4818" i="18"/>
  <c r="I4819" i="18"/>
  <c r="I4820" i="18"/>
  <c r="I4821" i="18"/>
  <c r="I4822" i="18"/>
  <c r="I4823" i="18"/>
  <c r="I4824" i="18"/>
  <c r="I4825" i="18"/>
  <c r="I4826" i="18"/>
  <c r="I4827" i="18"/>
  <c r="I4828" i="18"/>
  <c r="I4829" i="18"/>
  <c r="I4830" i="18"/>
  <c r="I4831" i="18"/>
  <c r="I4832" i="18"/>
  <c r="I4833" i="18"/>
  <c r="I4834" i="18"/>
  <c r="I4835" i="18"/>
  <c r="I4836" i="18"/>
  <c r="I4837" i="18"/>
  <c r="I4838" i="18"/>
  <c r="I4839" i="18"/>
  <c r="I4840" i="18"/>
  <c r="I4841" i="18"/>
  <c r="I4842" i="18"/>
  <c r="I4843" i="18"/>
  <c r="I4844" i="18"/>
  <c r="I4845" i="18"/>
  <c r="I4846" i="18"/>
  <c r="I4847" i="18"/>
  <c r="I4848" i="18"/>
  <c r="I4849" i="18"/>
  <c r="I4850" i="18"/>
  <c r="I4851" i="18"/>
  <c r="I4852" i="18"/>
  <c r="I4853" i="18"/>
  <c r="I4854" i="18"/>
  <c r="I4855" i="18"/>
  <c r="I4856" i="18"/>
  <c r="I4857" i="18"/>
  <c r="I4858" i="18"/>
  <c r="I4859" i="18"/>
  <c r="I4860" i="18"/>
  <c r="I4861" i="18"/>
  <c r="I4862" i="18"/>
  <c r="I4863" i="18"/>
  <c r="I4864" i="18"/>
  <c r="I4865" i="18"/>
  <c r="I4866" i="18"/>
  <c r="I4867" i="18"/>
  <c r="I4868" i="18"/>
  <c r="I4869" i="18"/>
  <c r="I4870" i="18"/>
  <c r="I4871" i="18"/>
  <c r="I4872" i="18"/>
  <c r="I4873" i="18"/>
  <c r="I4874" i="18"/>
  <c r="I4875" i="18"/>
  <c r="I4876" i="18"/>
  <c r="I4877" i="18"/>
  <c r="I4878" i="18"/>
  <c r="I4879" i="18"/>
  <c r="I4880" i="18"/>
  <c r="I4881" i="18"/>
  <c r="I4882" i="18"/>
  <c r="I4883" i="18"/>
  <c r="I4884" i="18"/>
  <c r="I4885" i="18"/>
  <c r="I4886" i="18"/>
  <c r="I4887" i="18"/>
  <c r="I4888" i="18"/>
  <c r="I4889" i="18"/>
  <c r="I4890" i="18"/>
  <c r="I4891" i="18"/>
  <c r="I4892" i="18"/>
  <c r="I4893" i="18"/>
  <c r="I4894" i="18"/>
  <c r="I4895" i="18"/>
  <c r="I4896" i="18"/>
  <c r="I4897" i="18"/>
  <c r="I4898" i="18"/>
  <c r="I4899" i="18"/>
  <c r="I4900" i="18"/>
  <c r="I4901" i="18"/>
  <c r="I4902" i="18"/>
  <c r="I4903" i="18"/>
  <c r="I4904" i="18"/>
  <c r="I4905" i="18"/>
  <c r="I4906" i="18"/>
  <c r="I4907" i="18"/>
  <c r="I4908" i="18"/>
  <c r="I4909" i="18"/>
  <c r="I4910" i="18"/>
  <c r="I4911" i="18"/>
  <c r="I4912" i="18"/>
  <c r="I4913" i="18"/>
  <c r="I4914" i="18"/>
  <c r="I4915" i="18"/>
  <c r="I4916" i="18"/>
  <c r="I4917" i="18"/>
  <c r="I4918" i="18"/>
  <c r="I4919" i="18"/>
  <c r="I4920" i="18"/>
  <c r="I4921" i="18"/>
  <c r="I4922" i="18"/>
  <c r="I4923" i="18"/>
  <c r="I4924" i="18"/>
  <c r="I4925" i="18"/>
  <c r="I4926" i="18"/>
  <c r="I4927" i="18"/>
  <c r="I4928" i="18"/>
  <c r="I4929" i="18"/>
  <c r="I4930" i="18"/>
  <c r="I4931" i="18"/>
  <c r="I4932" i="18"/>
  <c r="I4933" i="18"/>
  <c r="I4934" i="18"/>
  <c r="I4935" i="18"/>
  <c r="I4936" i="18"/>
  <c r="I4937" i="18"/>
  <c r="I4938" i="18"/>
  <c r="I4939" i="18"/>
  <c r="I4940" i="18"/>
  <c r="I4941" i="18"/>
  <c r="I4942" i="18"/>
  <c r="I4943" i="18"/>
  <c r="I4944" i="18"/>
  <c r="I4945" i="18"/>
  <c r="I4946" i="18"/>
  <c r="I4947" i="18"/>
  <c r="I4948" i="18"/>
  <c r="I4949" i="18"/>
  <c r="I4950" i="18"/>
  <c r="I4951" i="18"/>
  <c r="I4952" i="18"/>
  <c r="I4953" i="18"/>
  <c r="I4954" i="18"/>
  <c r="I4955" i="18"/>
  <c r="I4956" i="18"/>
  <c r="I4957" i="18"/>
  <c r="I4958" i="18"/>
  <c r="I4959" i="18"/>
  <c r="I4960" i="18"/>
  <c r="I4961" i="18"/>
  <c r="I4962" i="18"/>
  <c r="I4963" i="18"/>
  <c r="I4964" i="18"/>
  <c r="I4965" i="18"/>
  <c r="I4966" i="18"/>
  <c r="I4967" i="18"/>
  <c r="I4968" i="18"/>
  <c r="I4969" i="18"/>
  <c r="I4970" i="18"/>
  <c r="I4971" i="18"/>
  <c r="I4972" i="18"/>
  <c r="I4973" i="18"/>
  <c r="I4974" i="18"/>
  <c r="I4975" i="18"/>
  <c r="I4976" i="18"/>
  <c r="I4977" i="18"/>
  <c r="I4978" i="18"/>
  <c r="I4979" i="18"/>
  <c r="I4980" i="18"/>
  <c r="I4981" i="18"/>
  <c r="I4982" i="18"/>
  <c r="I4983" i="18"/>
  <c r="I4984" i="18"/>
  <c r="I4985" i="18"/>
  <c r="I4986" i="18"/>
  <c r="I4987" i="18"/>
  <c r="I4988" i="18"/>
  <c r="I4989" i="18"/>
  <c r="I4990" i="18"/>
  <c r="I4991" i="18"/>
  <c r="I4992" i="18"/>
  <c r="I4993" i="18"/>
  <c r="I4994" i="18"/>
  <c r="I4995" i="18"/>
  <c r="I4996" i="18"/>
  <c r="I4997" i="18"/>
  <c r="I4998" i="18"/>
  <c r="I4999" i="18"/>
  <c r="I5000" i="18"/>
  <c r="I5001" i="18"/>
  <c r="I5002" i="18"/>
  <c r="I5003" i="18"/>
  <c r="I5004" i="18"/>
  <c r="I5005" i="18"/>
  <c r="I5006" i="18"/>
  <c r="I5007" i="18"/>
  <c r="I5008" i="18"/>
  <c r="I5009" i="18"/>
  <c r="I5010" i="18"/>
  <c r="I5011" i="18"/>
  <c r="I5012" i="18"/>
  <c r="I5013" i="18"/>
  <c r="I5014" i="18"/>
  <c r="I5015" i="18"/>
  <c r="I5016" i="18"/>
  <c r="I5017" i="18"/>
  <c r="I5018" i="18"/>
  <c r="I5019" i="18"/>
  <c r="I5020" i="18"/>
  <c r="I5021" i="18"/>
  <c r="I5022" i="18"/>
  <c r="I5023" i="18"/>
  <c r="I5024" i="18"/>
  <c r="I5025" i="18"/>
  <c r="I5026" i="18"/>
  <c r="I5027" i="18"/>
  <c r="I5028" i="18"/>
  <c r="I5029" i="18"/>
  <c r="I5030" i="18"/>
  <c r="I5031" i="18"/>
  <c r="I5032" i="18"/>
  <c r="I5033" i="18"/>
  <c r="I5034" i="18"/>
  <c r="I5035" i="18"/>
  <c r="I5036" i="18"/>
  <c r="I5037" i="18"/>
  <c r="I5038" i="18"/>
  <c r="I5039" i="18"/>
  <c r="I5040" i="18"/>
  <c r="I5041" i="18"/>
  <c r="I5042" i="18"/>
  <c r="I5043" i="18"/>
  <c r="I5044" i="18"/>
  <c r="I5045" i="18"/>
  <c r="I5046" i="18"/>
  <c r="I5047" i="18"/>
  <c r="I5048" i="18"/>
  <c r="I5049" i="18"/>
  <c r="I5050" i="18"/>
  <c r="I5051" i="18"/>
  <c r="I5052" i="18"/>
  <c r="I5053" i="18"/>
  <c r="I5054" i="18"/>
  <c r="I5055" i="18"/>
  <c r="I5056" i="18"/>
  <c r="I5057" i="18"/>
  <c r="I5058" i="18"/>
  <c r="I5059" i="18"/>
  <c r="I5060" i="18"/>
  <c r="I5061" i="18"/>
  <c r="I5062" i="18"/>
  <c r="I5063" i="18"/>
  <c r="I5064" i="18"/>
  <c r="I5065" i="18"/>
  <c r="I5066" i="18"/>
  <c r="I5067" i="18"/>
  <c r="I5068" i="18"/>
  <c r="I5069" i="18"/>
  <c r="I5070" i="18"/>
  <c r="I5071" i="18"/>
  <c r="I5072" i="18"/>
  <c r="I5073" i="18"/>
  <c r="I5074" i="18"/>
  <c r="I5075" i="18"/>
  <c r="I5076" i="18"/>
  <c r="I5077" i="18"/>
  <c r="I5078" i="18"/>
  <c r="I5079" i="18"/>
  <c r="I5080" i="18"/>
  <c r="I5081" i="18"/>
  <c r="I5082" i="18"/>
  <c r="I5083" i="18"/>
  <c r="I5084" i="18"/>
  <c r="I5085" i="18"/>
  <c r="I5086" i="18"/>
  <c r="I5087" i="18"/>
  <c r="I5088" i="18"/>
  <c r="I5089" i="18"/>
  <c r="I5090" i="18"/>
  <c r="I5091" i="18"/>
  <c r="I5092" i="18"/>
  <c r="I5093" i="18"/>
  <c r="I5094" i="18"/>
  <c r="I5095" i="18"/>
  <c r="I5096" i="18"/>
  <c r="I5097" i="18"/>
  <c r="I5098" i="18"/>
  <c r="I5099" i="18"/>
  <c r="I5100" i="18"/>
  <c r="I5101" i="18"/>
  <c r="I5102" i="18"/>
  <c r="I5103" i="18"/>
  <c r="I5104" i="18"/>
  <c r="I5105" i="18"/>
  <c r="I5106" i="18"/>
  <c r="I5107" i="18"/>
  <c r="I5108" i="18"/>
  <c r="I5109" i="18"/>
  <c r="I5110" i="18"/>
  <c r="I5111" i="18"/>
  <c r="I5112" i="18"/>
  <c r="I5113" i="18"/>
  <c r="I5114" i="18"/>
  <c r="I5115" i="18"/>
  <c r="I5116" i="18"/>
  <c r="I5117" i="18"/>
  <c r="I5118" i="18"/>
  <c r="I5119" i="18"/>
  <c r="I5120" i="18"/>
  <c r="I5121" i="18"/>
  <c r="I5122" i="18"/>
  <c r="I5123" i="18"/>
  <c r="I5124" i="18"/>
  <c r="I5125" i="18"/>
  <c r="I5126" i="18"/>
  <c r="I5127" i="18"/>
  <c r="I5128" i="18"/>
  <c r="I5129" i="18"/>
  <c r="I5130" i="18"/>
  <c r="I5131" i="18"/>
  <c r="I5132" i="18"/>
  <c r="I5133" i="18"/>
  <c r="I5134" i="18"/>
  <c r="I5135" i="18"/>
  <c r="I5136" i="18"/>
  <c r="I5137" i="18"/>
  <c r="I5138" i="18"/>
  <c r="I5139" i="18"/>
  <c r="I5140" i="18"/>
  <c r="I5141" i="18"/>
  <c r="I5142" i="18"/>
  <c r="I5143" i="18"/>
  <c r="I5144" i="18"/>
  <c r="I5145" i="18"/>
  <c r="I5146" i="18"/>
  <c r="I5147" i="18"/>
  <c r="I5148" i="18"/>
  <c r="I5149" i="18"/>
  <c r="I5150" i="18"/>
  <c r="I5151" i="18"/>
  <c r="I5152" i="18"/>
  <c r="I5153" i="18"/>
  <c r="I5154" i="18"/>
  <c r="I5155" i="18"/>
  <c r="I5156" i="18"/>
  <c r="I5157" i="18"/>
  <c r="I5158" i="18"/>
  <c r="I5159" i="18"/>
  <c r="I5160" i="18"/>
  <c r="I5161" i="18"/>
  <c r="I5162" i="18"/>
  <c r="I5163" i="18"/>
  <c r="I5164" i="18"/>
  <c r="I5165" i="18"/>
  <c r="I5166" i="18"/>
  <c r="I5167" i="18"/>
  <c r="I5168" i="18"/>
  <c r="I5169" i="18"/>
  <c r="I5170" i="18"/>
  <c r="I5171" i="18"/>
  <c r="I5172" i="18"/>
  <c r="I5173" i="18"/>
  <c r="I5174" i="18"/>
  <c r="I5175" i="18"/>
  <c r="I5176" i="18"/>
  <c r="I5177" i="18"/>
  <c r="I5178" i="18"/>
  <c r="I5179" i="18"/>
  <c r="I5180" i="18"/>
  <c r="I5181" i="18"/>
  <c r="I5182" i="18"/>
  <c r="I5183" i="18"/>
  <c r="I5184" i="18"/>
  <c r="I5185" i="18"/>
  <c r="I5186" i="18"/>
  <c r="I5187" i="18"/>
  <c r="I5188" i="18"/>
  <c r="I5189" i="18"/>
  <c r="I5190" i="18"/>
  <c r="I5191" i="18"/>
  <c r="I5192" i="18"/>
  <c r="I5193" i="18"/>
  <c r="I5194" i="18"/>
  <c r="I5195" i="18"/>
  <c r="I5196" i="18"/>
  <c r="I5197" i="18"/>
  <c r="I5198" i="18"/>
  <c r="I5199" i="18"/>
  <c r="I5200" i="18"/>
  <c r="I5201" i="18"/>
  <c r="I5202" i="18"/>
  <c r="I5203" i="18"/>
  <c r="I5204" i="18"/>
  <c r="I5205" i="18"/>
  <c r="I5206" i="18"/>
  <c r="I5207" i="18"/>
  <c r="I5208" i="18"/>
  <c r="I5209" i="18"/>
  <c r="I5210" i="18"/>
  <c r="I5211" i="18"/>
  <c r="I5212" i="18"/>
  <c r="I5213" i="18"/>
  <c r="I5214" i="18"/>
  <c r="I5215" i="18"/>
  <c r="I5216" i="18"/>
  <c r="I5217" i="18"/>
  <c r="I5218" i="18"/>
  <c r="I5219" i="18"/>
  <c r="I5220" i="18"/>
  <c r="I5221" i="18"/>
  <c r="I5222" i="18"/>
  <c r="I5223" i="18"/>
  <c r="I5224" i="18"/>
  <c r="I5225" i="18"/>
  <c r="I5226" i="18"/>
  <c r="I5227" i="18"/>
  <c r="I5228" i="18"/>
  <c r="I5229" i="18"/>
  <c r="I5230" i="18"/>
  <c r="I5231" i="18"/>
  <c r="I5232" i="18"/>
  <c r="I5233" i="18"/>
  <c r="I5234" i="18"/>
  <c r="I5235" i="18"/>
  <c r="I5236" i="18"/>
  <c r="I5237" i="18"/>
  <c r="I5238" i="18"/>
  <c r="I5239" i="18"/>
  <c r="I5240" i="18"/>
  <c r="I5241" i="18"/>
  <c r="I5242" i="18"/>
  <c r="I5243" i="18"/>
  <c r="I5244" i="18"/>
  <c r="I5245" i="18"/>
  <c r="I5246" i="18"/>
  <c r="I5247" i="18"/>
  <c r="I5248" i="18"/>
  <c r="I5249" i="18"/>
  <c r="I5250" i="18"/>
  <c r="I5251" i="18"/>
  <c r="I5252" i="18"/>
  <c r="I5253" i="18"/>
  <c r="I5254" i="18"/>
  <c r="I5255" i="18"/>
  <c r="I5256" i="18"/>
  <c r="I5257" i="18"/>
  <c r="I5258" i="18"/>
  <c r="I5259" i="18"/>
  <c r="I5260" i="18"/>
  <c r="I5261" i="18"/>
  <c r="I5262" i="18"/>
  <c r="I5263" i="18"/>
  <c r="I5264" i="18"/>
  <c r="I5265" i="18"/>
  <c r="I5266" i="18"/>
  <c r="I5267" i="18"/>
  <c r="I5268" i="18"/>
  <c r="I5269" i="18"/>
  <c r="I5270" i="18"/>
  <c r="I5271" i="18"/>
  <c r="I5272" i="18"/>
  <c r="I5273" i="18"/>
  <c r="I5274" i="18"/>
  <c r="I5275" i="18"/>
  <c r="I5276" i="18"/>
  <c r="I5277" i="18"/>
  <c r="I5278" i="18"/>
  <c r="I5279" i="18"/>
  <c r="I5280" i="18"/>
  <c r="I5281" i="18"/>
  <c r="I5282" i="18"/>
  <c r="I5283" i="18"/>
  <c r="I5284" i="18"/>
  <c r="I5285" i="18"/>
  <c r="I5286" i="18"/>
  <c r="I5287" i="18"/>
  <c r="I5288" i="18"/>
  <c r="I5289" i="18"/>
  <c r="I5290" i="18"/>
  <c r="I5291" i="18"/>
  <c r="I5292" i="18"/>
  <c r="I5293" i="18"/>
  <c r="I5294" i="18"/>
  <c r="I5295" i="18"/>
  <c r="I5296" i="18"/>
  <c r="I5297" i="18"/>
  <c r="I5298" i="18"/>
  <c r="I5299" i="18"/>
  <c r="I5300" i="18"/>
  <c r="I5301" i="18"/>
  <c r="I5302" i="18"/>
  <c r="I5303" i="18"/>
  <c r="I5304" i="18"/>
  <c r="I5305" i="18"/>
  <c r="I5306" i="18"/>
  <c r="I5307" i="18"/>
  <c r="I5308" i="18"/>
  <c r="I5309" i="18"/>
  <c r="I5310" i="18"/>
  <c r="I5311" i="18"/>
  <c r="I5312" i="18"/>
  <c r="I5313" i="18"/>
  <c r="I5314" i="18"/>
  <c r="I5315" i="18"/>
  <c r="I5316" i="18"/>
  <c r="I5317" i="18"/>
  <c r="I5318" i="18"/>
  <c r="I5319" i="18"/>
  <c r="I5320" i="18"/>
  <c r="I5321" i="18"/>
  <c r="I5322" i="18"/>
  <c r="I5323" i="18"/>
  <c r="I5324" i="18"/>
  <c r="I5325" i="18"/>
  <c r="I5326" i="18"/>
  <c r="I5327" i="18"/>
  <c r="I5328" i="18"/>
  <c r="I5329" i="18"/>
  <c r="I5330" i="18"/>
  <c r="I5331" i="18"/>
  <c r="I5332" i="18"/>
  <c r="I5333" i="18"/>
  <c r="I5334" i="18"/>
  <c r="I5335" i="18"/>
  <c r="I5336" i="18"/>
  <c r="I5337" i="18"/>
  <c r="I5338" i="18"/>
  <c r="I5339" i="18"/>
  <c r="I5340" i="18"/>
  <c r="I5341" i="18"/>
  <c r="I5342" i="18"/>
  <c r="I5343" i="18"/>
  <c r="I5344" i="18"/>
  <c r="I5345" i="18"/>
  <c r="I5346" i="18"/>
  <c r="I5347" i="18"/>
  <c r="I5348" i="18"/>
  <c r="I5349" i="18"/>
  <c r="I5350" i="18"/>
  <c r="I5351" i="18"/>
  <c r="I5352" i="18"/>
  <c r="I5353" i="18"/>
  <c r="I5354" i="18"/>
  <c r="I5355" i="18"/>
  <c r="I5356" i="18"/>
  <c r="I5357" i="18"/>
  <c r="I5358" i="18"/>
  <c r="I5359" i="18"/>
  <c r="I5360" i="18"/>
  <c r="I5361" i="18"/>
  <c r="I5362" i="18"/>
  <c r="I5363" i="18"/>
  <c r="I5364" i="18"/>
  <c r="I5365" i="18"/>
  <c r="I5366" i="18"/>
  <c r="I5367" i="18"/>
  <c r="I5368" i="18"/>
  <c r="I5369" i="18"/>
  <c r="I5370" i="18"/>
  <c r="I5371" i="18"/>
  <c r="I5372" i="18"/>
  <c r="I5373" i="18"/>
  <c r="I5374" i="18"/>
  <c r="I5375" i="18"/>
  <c r="I5376" i="18"/>
  <c r="I5377" i="18"/>
  <c r="I5378" i="18"/>
  <c r="I5379" i="18"/>
  <c r="I5380" i="18"/>
  <c r="I5381" i="18"/>
  <c r="I5382" i="18"/>
  <c r="I5383" i="18"/>
  <c r="I5384" i="18"/>
  <c r="I5385" i="18"/>
  <c r="I5386" i="18"/>
  <c r="I5387" i="18"/>
  <c r="I5388" i="18"/>
  <c r="I5389" i="18"/>
  <c r="I5390" i="18"/>
  <c r="I5391" i="18"/>
  <c r="I5392" i="18"/>
  <c r="I5393" i="18"/>
  <c r="I5394" i="18"/>
  <c r="I5395" i="18"/>
  <c r="I5396" i="18"/>
  <c r="I5397" i="18"/>
  <c r="I5398" i="18"/>
  <c r="I5399" i="18"/>
  <c r="I5400" i="18"/>
  <c r="I5401" i="18"/>
  <c r="I5402" i="18"/>
  <c r="I5403" i="18"/>
  <c r="I5404" i="18"/>
  <c r="I5405" i="18"/>
  <c r="I5406" i="18"/>
  <c r="I5407" i="18"/>
  <c r="I5408" i="18"/>
  <c r="I5409" i="18"/>
  <c r="I5410" i="18"/>
  <c r="I5411" i="18"/>
  <c r="I5412" i="18"/>
  <c r="I5413" i="18"/>
  <c r="I5414" i="18"/>
  <c r="I5415" i="18"/>
  <c r="I5416" i="18"/>
  <c r="I5417" i="18"/>
  <c r="I5418" i="18"/>
  <c r="I5419" i="18"/>
  <c r="I5420" i="18"/>
  <c r="I5421" i="18"/>
  <c r="I5422" i="18"/>
  <c r="I5423" i="18"/>
  <c r="I5424" i="18"/>
  <c r="I5425" i="18"/>
  <c r="I5426" i="18"/>
  <c r="I5427" i="18"/>
  <c r="I5428" i="18"/>
  <c r="I5429" i="18"/>
  <c r="I5430" i="18"/>
  <c r="I5431" i="18"/>
  <c r="I5432" i="18"/>
  <c r="I5433" i="18"/>
  <c r="I5434" i="18"/>
  <c r="I5435" i="18"/>
  <c r="I5436" i="18"/>
  <c r="I5437" i="18"/>
  <c r="I5438" i="18"/>
  <c r="I5439" i="18"/>
  <c r="I5440" i="18"/>
  <c r="I5441" i="18"/>
  <c r="I5442" i="18"/>
  <c r="I5443" i="18"/>
  <c r="I5444" i="18"/>
  <c r="I5445" i="18"/>
  <c r="I5446" i="18"/>
  <c r="I5447" i="18"/>
  <c r="I5448" i="18"/>
  <c r="I5449" i="18"/>
  <c r="I5450" i="18"/>
  <c r="I5451" i="18"/>
  <c r="I5452" i="18"/>
  <c r="I5453" i="18"/>
  <c r="I5454" i="18"/>
  <c r="I5455" i="18"/>
  <c r="I5456" i="18"/>
  <c r="I5457" i="18"/>
  <c r="I5458" i="18"/>
  <c r="I5459" i="18"/>
  <c r="I5460" i="18"/>
  <c r="I5461" i="18"/>
  <c r="I5462" i="18"/>
  <c r="I5463" i="18"/>
  <c r="I5464" i="18"/>
  <c r="I5465" i="18"/>
  <c r="I5466" i="18"/>
  <c r="I5467" i="18"/>
  <c r="I5468" i="18"/>
  <c r="I5469" i="18"/>
  <c r="I5470" i="18"/>
  <c r="I5471" i="18"/>
  <c r="I5472" i="18"/>
  <c r="I5473" i="18"/>
  <c r="I5474" i="18"/>
  <c r="I5475" i="18"/>
  <c r="I5476" i="18"/>
  <c r="I5477" i="18"/>
  <c r="I5478" i="18"/>
  <c r="I5479" i="18"/>
  <c r="I5480" i="18"/>
  <c r="I5481" i="18"/>
  <c r="I5482" i="18"/>
  <c r="I5483" i="18"/>
  <c r="I5484" i="18"/>
  <c r="I5485" i="18"/>
  <c r="I5486" i="18"/>
  <c r="I5487" i="18"/>
  <c r="I5488" i="18"/>
  <c r="I5489" i="18"/>
  <c r="I5490" i="18"/>
  <c r="I5491" i="18"/>
  <c r="I5492" i="18"/>
  <c r="I5493" i="18"/>
  <c r="I5494" i="18"/>
  <c r="I5495" i="18"/>
  <c r="I5496" i="18"/>
  <c r="I5497" i="18"/>
  <c r="I5498" i="18"/>
  <c r="I5499" i="18"/>
  <c r="I5500" i="18"/>
  <c r="I5501" i="18"/>
  <c r="I5502" i="18"/>
  <c r="I5503" i="18"/>
  <c r="I5504" i="18"/>
  <c r="I5505" i="18"/>
  <c r="I5506" i="18"/>
  <c r="I5507" i="18"/>
  <c r="I5508" i="18"/>
  <c r="I5509" i="18"/>
  <c r="I5510" i="18"/>
  <c r="I5511" i="18"/>
  <c r="I5512" i="18"/>
  <c r="I5513" i="18"/>
  <c r="I5514" i="18"/>
  <c r="I5515" i="18"/>
  <c r="I5516" i="18"/>
  <c r="I5517" i="18"/>
  <c r="I5518" i="18"/>
  <c r="I5519" i="18"/>
  <c r="I5520" i="18"/>
  <c r="I5521" i="18"/>
  <c r="I5522" i="18"/>
  <c r="I5523" i="18"/>
  <c r="I5524" i="18"/>
  <c r="I5525" i="18"/>
  <c r="I5526" i="18"/>
  <c r="I5527" i="18"/>
  <c r="I5528" i="18"/>
  <c r="I5529" i="18"/>
  <c r="I5530" i="18"/>
  <c r="I5531" i="18"/>
  <c r="I5532" i="18"/>
  <c r="I5533" i="18"/>
  <c r="I5534" i="18"/>
  <c r="I5535" i="18"/>
  <c r="I5536" i="18"/>
  <c r="I5537" i="18"/>
  <c r="I5538" i="18"/>
  <c r="I5539" i="18"/>
  <c r="I5540" i="18"/>
  <c r="I5541" i="18"/>
  <c r="I5542" i="18"/>
  <c r="I5543" i="18"/>
  <c r="I5544" i="18"/>
  <c r="I5545" i="18"/>
  <c r="I5546" i="18"/>
  <c r="I5547" i="18"/>
  <c r="I5548" i="18"/>
  <c r="I5549" i="18"/>
  <c r="I5550" i="18"/>
  <c r="I5551" i="18"/>
  <c r="I5552" i="18"/>
  <c r="I5553" i="18"/>
  <c r="I5554" i="18"/>
  <c r="I5555" i="18"/>
  <c r="I5556" i="18"/>
  <c r="I5557" i="18"/>
  <c r="I5558" i="18"/>
  <c r="I5559" i="18"/>
  <c r="I5560" i="18"/>
  <c r="I5561" i="18"/>
  <c r="I5562" i="18"/>
  <c r="I5563" i="18"/>
  <c r="I5564" i="18"/>
  <c r="I5565" i="18"/>
  <c r="I5566" i="18"/>
  <c r="I5567" i="18"/>
  <c r="I5568" i="18"/>
  <c r="I5569" i="18"/>
  <c r="I5570" i="18"/>
  <c r="I5571" i="18"/>
  <c r="I5572" i="18"/>
  <c r="I5573" i="18"/>
  <c r="I5574" i="18"/>
  <c r="I5575" i="18"/>
  <c r="I5576" i="18"/>
  <c r="I5577" i="18"/>
  <c r="I5578" i="18"/>
  <c r="I5579" i="18"/>
  <c r="I5580" i="18"/>
  <c r="I5581" i="18"/>
  <c r="I5582" i="18"/>
  <c r="I5583" i="18"/>
  <c r="I5584" i="18"/>
  <c r="I5585" i="18"/>
  <c r="I5586" i="18"/>
  <c r="I5587" i="18"/>
  <c r="I5588" i="18"/>
  <c r="I5589" i="18"/>
  <c r="I5590" i="18"/>
  <c r="I5591" i="18"/>
  <c r="I5592" i="18"/>
  <c r="I5593" i="18"/>
  <c r="I5594" i="18"/>
  <c r="I5595" i="18"/>
  <c r="I5596" i="18"/>
  <c r="I5597" i="18"/>
  <c r="I5598" i="18"/>
  <c r="I5599" i="18"/>
  <c r="I5600" i="18"/>
  <c r="I5601" i="18"/>
  <c r="I5602" i="18"/>
  <c r="I5603" i="18"/>
  <c r="I5604" i="18"/>
  <c r="I5605" i="18"/>
  <c r="I5606" i="18"/>
  <c r="I5607" i="18"/>
  <c r="I5608" i="18"/>
  <c r="I5609" i="18"/>
  <c r="I5610" i="18"/>
  <c r="I5611" i="18"/>
  <c r="I5612" i="18"/>
  <c r="I5613" i="18"/>
  <c r="I5614" i="18"/>
  <c r="I5615" i="18"/>
  <c r="I5616" i="18"/>
  <c r="I5617" i="18"/>
  <c r="I5618" i="18"/>
  <c r="I5619" i="18"/>
  <c r="I5620" i="18"/>
  <c r="I5621" i="18"/>
  <c r="I5622" i="18"/>
  <c r="I5623" i="18"/>
  <c r="I5624" i="18"/>
  <c r="I5625" i="18"/>
  <c r="I5626" i="18"/>
  <c r="I5627" i="18"/>
  <c r="I5628" i="18"/>
  <c r="I5629" i="18"/>
  <c r="I5630" i="18"/>
  <c r="I5631" i="18"/>
  <c r="I5632" i="18"/>
  <c r="I5633" i="18"/>
  <c r="I5634" i="18"/>
  <c r="I5635" i="18"/>
  <c r="I5636" i="18"/>
  <c r="I5637" i="18"/>
  <c r="I5638" i="18"/>
  <c r="I5639" i="18"/>
  <c r="I5640" i="18"/>
  <c r="I5641" i="18"/>
  <c r="I5642" i="18"/>
  <c r="I5643" i="18"/>
  <c r="I5644" i="18"/>
  <c r="I5645" i="18"/>
  <c r="I5646" i="18"/>
  <c r="I5647" i="18"/>
  <c r="I5648" i="18"/>
  <c r="I5649" i="18"/>
  <c r="I5650" i="18"/>
  <c r="I5651" i="18"/>
  <c r="I5652" i="18"/>
  <c r="I5653" i="18"/>
  <c r="I5654" i="18"/>
  <c r="I5655" i="18"/>
  <c r="I5656" i="18"/>
  <c r="I5657" i="18"/>
  <c r="I5658" i="18"/>
  <c r="I5659" i="18"/>
  <c r="I5660" i="18"/>
  <c r="I5661" i="18"/>
  <c r="I5662" i="18"/>
  <c r="I5663" i="18"/>
  <c r="I5664" i="18"/>
  <c r="I5665" i="18"/>
  <c r="I5666" i="18"/>
  <c r="I5667" i="18"/>
  <c r="I5668" i="18"/>
  <c r="I5669" i="18"/>
  <c r="I5670" i="18"/>
  <c r="I5671" i="18"/>
  <c r="I5672" i="18"/>
  <c r="I5673" i="18"/>
  <c r="I5674" i="18"/>
  <c r="I5675" i="18"/>
  <c r="I5676" i="18"/>
  <c r="I5677" i="18"/>
  <c r="I5678" i="18"/>
  <c r="I5679" i="18"/>
  <c r="I5680" i="18"/>
  <c r="I5681" i="18"/>
  <c r="I5682" i="18"/>
  <c r="I5683" i="18"/>
  <c r="I5684" i="18"/>
  <c r="I5685" i="18"/>
  <c r="I5686" i="18"/>
  <c r="I5687" i="18"/>
  <c r="I5688" i="18"/>
  <c r="I5689" i="18"/>
  <c r="I5690" i="18"/>
  <c r="I5691" i="18"/>
  <c r="I5692" i="18"/>
  <c r="I5693" i="18"/>
  <c r="I5694" i="18"/>
  <c r="I5695" i="18"/>
  <c r="I5696" i="18"/>
  <c r="I5697" i="18"/>
  <c r="I5698" i="18"/>
  <c r="I5699" i="18"/>
  <c r="I5700" i="18"/>
  <c r="I5701" i="18"/>
  <c r="I5702" i="18"/>
  <c r="I5703" i="18"/>
  <c r="I5704" i="18"/>
  <c r="I5705" i="18"/>
  <c r="I5706" i="18"/>
  <c r="I5707" i="18"/>
  <c r="I5708" i="18"/>
  <c r="I5709" i="18"/>
  <c r="I5710" i="18"/>
  <c r="I5711" i="18"/>
  <c r="I5712" i="18"/>
  <c r="I5713" i="18"/>
  <c r="I5714" i="18"/>
  <c r="I5715" i="18"/>
  <c r="I5716" i="18"/>
  <c r="I5717" i="18"/>
  <c r="I5718" i="18"/>
  <c r="I5719" i="18"/>
  <c r="I5720" i="18"/>
  <c r="I5721" i="18"/>
  <c r="I5722" i="18"/>
  <c r="I5723" i="18"/>
  <c r="I5724" i="18"/>
  <c r="I5725" i="18"/>
  <c r="I5726" i="18"/>
  <c r="I5727" i="18"/>
  <c r="I5728" i="18"/>
  <c r="I5729" i="18"/>
  <c r="I5730" i="18"/>
  <c r="I5731" i="18"/>
  <c r="I5732" i="18"/>
  <c r="I5733" i="18"/>
  <c r="I5734" i="18"/>
  <c r="I5735" i="18"/>
  <c r="I5736" i="18"/>
  <c r="I5737" i="18"/>
  <c r="I5738" i="18"/>
  <c r="I5739" i="18"/>
  <c r="I5740" i="18"/>
  <c r="I5741" i="18"/>
  <c r="I5742" i="18"/>
  <c r="I5743" i="18"/>
  <c r="I5744" i="18"/>
  <c r="I5745" i="18"/>
  <c r="I5746" i="18"/>
  <c r="I5747" i="18"/>
  <c r="I5748" i="18"/>
  <c r="I5749" i="18"/>
  <c r="I5750" i="18"/>
  <c r="I5751" i="18"/>
  <c r="I5752" i="18"/>
  <c r="I5753" i="18"/>
  <c r="I5754" i="18"/>
  <c r="I5755" i="18"/>
  <c r="I5756" i="18"/>
  <c r="I5757" i="18"/>
  <c r="I5758" i="18"/>
  <c r="I5759" i="18"/>
  <c r="I5760" i="18"/>
  <c r="I5761" i="18"/>
  <c r="I5762" i="18"/>
  <c r="I5763" i="18"/>
  <c r="I5764" i="18"/>
  <c r="I5765" i="18"/>
  <c r="I5766" i="18"/>
  <c r="I5767" i="18"/>
  <c r="I5768" i="18"/>
  <c r="I5769" i="18"/>
  <c r="I5770" i="18"/>
  <c r="I5771" i="18"/>
  <c r="I5772" i="18"/>
  <c r="I5773" i="18"/>
  <c r="I5774" i="18"/>
  <c r="I5775" i="18"/>
  <c r="I5776" i="18"/>
  <c r="I5777" i="18"/>
  <c r="I5778" i="18"/>
  <c r="I5779" i="18"/>
  <c r="I5780" i="18"/>
  <c r="I5781" i="18"/>
  <c r="I5782" i="18"/>
  <c r="I5783" i="18"/>
  <c r="I5784" i="18"/>
  <c r="I5785" i="18"/>
  <c r="I5786" i="18"/>
  <c r="I5787" i="18"/>
  <c r="I5788" i="18"/>
  <c r="I5789" i="18"/>
  <c r="I5790" i="18"/>
  <c r="I5791" i="18"/>
  <c r="I5792" i="18"/>
  <c r="I5793" i="18"/>
  <c r="I5794" i="18"/>
  <c r="I5795" i="18"/>
  <c r="I5796" i="18"/>
  <c r="I5797" i="18"/>
  <c r="I5798" i="18"/>
  <c r="I5799" i="18"/>
  <c r="I5800" i="18"/>
  <c r="I5801" i="18"/>
  <c r="I5802" i="18"/>
  <c r="I5803" i="18"/>
  <c r="I5804" i="18"/>
  <c r="I5805" i="18"/>
  <c r="I5806" i="18"/>
  <c r="I5807" i="18"/>
  <c r="I5808" i="18"/>
  <c r="I5809" i="18"/>
  <c r="I5810" i="18"/>
  <c r="I5811" i="18"/>
  <c r="I5812" i="18"/>
  <c r="I5813" i="18"/>
  <c r="I5814" i="18"/>
  <c r="I5815" i="18"/>
  <c r="I5816" i="18"/>
  <c r="I5817" i="18"/>
  <c r="I5818" i="18"/>
  <c r="I5819" i="18"/>
  <c r="I5820" i="18"/>
  <c r="I5821" i="18"/>
  <c r="I5822" i="18"/>
  <c r="I5823" i="18"/>
  <c r="I5824" i="18"/>
  <c r="I5825" i="18"/>
  <c r="I5826" i="18"/>
  <c r="I5827" i="18"/>
  <c r="I5828" i="18"/>
  <c r="I5829" i="18"/>
  <c r="I5830" i="18"/>
  <c r="I5831" i="18"/>
  <c r="I5832" i="18"/>
  <c r="I5833" i="18"/>
  <c r="I5834" i="18"/>
  <c r="I5835" i="18"/>
  <c r="I5836" i="18"/>
  <c r="I5837" i="18"/>
  <c r="I5838" i="18"/>
  <c r="I5839" i="18"/>
  <c r="I5840" i="18"/>
  <c r="I5841" i="18"/>
  <c r="I5842" i="18"/>
  <c r="I5843" i="18"/>
  <c r="I5844" i="18"/>
  <c r="I5845" i="18"/>
  <c r="I5846" i="18"/>
  <c r="I5847" i="18"/>
  <c r="I5848" i="18"/>
  <c r="I5849" i="18"/>
  <c r="I5850" i="18"/>
  <c r="I5851" i="18"/>
  <c r="I5852" i="18"/>
  <c r="I5853" i="18"/>
  <c r="I5854" i="18"/>
  <c r="I5855" i="18"/>
  <c r="I5856" i="18"/>
  <c r="I5857" i="18"/>
  <c r="I5858" i="18"/>
  <c r="I5859" i="18"/>
  <c r="I5860" i="18"/>
  <c r="I5861" i="18"/>
  <c r="I5862" i="18"/>
  <c r="I5863" i="18"/>
  <c r="I5864" i="18"/>
  <c r="I5865" i="18"/>
  <c r="I5866" i="18"/>
  <c r="I5867" i="18"/>
  <c r="I5868" i="18"/>
  <c r="I5869" i="18"/>
  <c r="I5870" i="18"/>
  <c r="I5871" i="18"/>
  <c r="I5872" i="18"/>
  <c r="I5873" i="18"/>
  <c r="I5874" i="18"/>
  <c r="I5875" i="18"/>
  <c r="I5876" i="18"/>
  <c r="I5877" i="18"/>
  <c r="I5878" i="18"/>
  <c r="I5879" i="18"/>
  <c r="I5880" i="18"/>
  <c r="I5881" i="18"/>
  <c r="I5882" i="18"/>
  <c r="I5883" i="18"/>
  <c r="I5884" i="18"/>
  <c r="I5885" i="18"/>
  <c r="I5886" i="18"/>
  <c r="I5887" i="18"/>
  <c r="I5888" i="18"/>
  <c r="I5889" i="18"/>
  <c r="I5890" i="18"/>
  <c r="I5891" i="18"/>
  <c r="I5892" i="18"/>
  <c r="I5893" i="18"/>
  <c r="I5894" i="18"/>
  <c r="I5895" i="18"/>
  <c r="I5896" i="18"/>
  <c r="I5897" i="18"/>
  <c r="I5898" i="18"/>
  <c r="I5899" i="18"/>
  <c r="I5900" i="18"/>
  <c r="I5901" i="18"/>
  <c r="I5902" i="18"/>
  <c r="I5903" i="18"/>
  <c r="I5904" i="18"/>
  <c r="I5905" i="18"/>
  <c r="I5906" i="18"/>
  <c r="I5907" i="18"/>
  <c r="I5908" i="18"/>
  <c r="I5909" i="18"/>
  <c r="I5910" i="18"/>
  <c r="I5911" i="18"/>
  <c r="I5912" i="18"/>
  <c r="I5913" i="18"/>
  <c r="I5914" i="18"/>
  <c r="I5915" i="18"/>
  <c r="I5916" i="18"/>
  <c r="I5917" i="18"/>
  <c r="I5918" i="18"/>
  <c r="I5919" i="18"/>
  <c r="I5920" i="18"/>
  <c r="I5921" i="18"/>
  <c r="I5922" i="18"/>
  <c r="I5923" i="18"/>
  <c r="I5924" i="18"/>
  <c r="I5925" i="18"/>
  <c r="I5926" i="18"/>
  <c r="I5927" i="18"/>
  <c r="I5928" i="18"/>
  <c r="I5929" i="18"/>
  <c r="I5930" i="18"/>
  <c r="I5931" i="18"/>
  <c r="I5932" i="18"/>
  <c r="I5933" i="18"/>
  <c r="I5934" i="18"/>
  <c r="I5935" i="18"/>
  <c r="I5936" i="18"/>
  <c r="I5937" i="18"/>
  <c r="I5938" i="18"/>
  <c r="I5939" i="18"/>
  <c r="I5940" i="18"/>
  <c r="I5941" i="18"/>
  <c r="I5942" i="18"/>
  <c r="I5943" i="18"/>
  <c r="I5944" i="18"/>
  <c r="I5945" i="18"/>
  <c r="I5946" i="18"/>
  <c r="I5947" i="18"/>
  <c r="I5948" i="18"/>
  <c r="I5949" i="18"/>
  <c r="I5950" i="18"/>
  <c r="I5951" i="18"/>
  <c r="I5952" i="18"/>
  <c r="I5953" i="18"/>
  <c r="I5954" i="18"/>
  <c r="I5955" i="18"/>
  <c r="I5956" i="18"/>
  <c r="I5957" i="18"/>
  <c r="I5958" i="18"/>
  <c r="I5959" i="18"/>
  <c r="I5960" i="18"/>
  <c r="I5961" i="18"/>
  <c r="I5962" i="18"/>
  <c r="I5963" i="18"/>
  <c r="I5964" i="18"/>
  <c r="I5965" i="18"/>
  <c r="I5966" i="18"/>
  <c r="I5967" i="18"/>
  <c r="I5968" i="18"/>
  <c r="I5969" i="18"/>
  <c r="I5970" i="18"/>
  <c r="I5971" i="18"/>
  <c r="I5972" i="18"/>
  <c r="I5973" i="18"/>
  <c r="I5974" i="18"/>
  <c r="I5975" i="18"/>
  <c r="I5976" i="18"/>
  <c r="I5977" i="18"/>
  <c r="I5978" i="18"/>
  <c r="I5979" i="18"/>
  <c r="I5980" i="18"/>
  <c r="I5981" i="18"/>
  <c r="I5982" i="18"/>
  <c r="I5983" i="18"/>
  <c r="I5984" i="18"/>
  <c r="I5985" i="18"/>
  <c r="I5986" i="18"/>
  <c r="I5987" i="18"/>
  <c r="I5988" i="18"/>
  <c r="I5989" i="18"/>
  <c r="I5990" i="18"/>
  <c r="I5991" i="18"/>
  <c r="I5992" i="18"/>
  <c r="I5993" i="18"/>
  <c r="I5994" i="18"/>
  <c r="I5995" i="18"/>
  <c r="I5996" i="18"/>
  <c r="I5997" i="18"/>
  <c r="I5998" i="18"/>
  <c r="I5999" i="18"/>
  <c r="I6000" i="18"/>
  <c r="I6001" i="18"/>
  <c r="I6002" i="18"/>
  <c r="I6003" i="18"/>
  <c r="I6004" i="18"/>
  <c r="I6005" i="18"/>
  <c r="I6006" i="18"/>
  <c r="I6007" i="18"/>
  <c r="I6008" i="18"/>
  <c r="I6009" i="18"/>
  <c r="I6010" i="18"/>
  <c r="I6011" i="18"/>
  <c r="I6012" i="18"/>
  <c r="I6013" i="18"/>
  <c r="I6014" i="18"/>
  <c r="I6015" i="18"/>
  <c r="I6016" i="18"/>
  <c r="I6017" i="18"/>
  <c r="I6018" i="18"/>
  <c r="I6019" i="18"/>
  <c r="I6020" i="18"/>
  <c r="I6021" i="18"/>
  <c r="I6022" i="18"/>
  <c r="I6023" i="18"/>
  <c r="I6024" i="18"/>
  <c r="I6025" i="18"/>
  <c r="I6026" i="18"/>
  <c r="I6027" i="18"/>
  <c r="I6028" i="18"/>
  <c r="I6029" i="18"/>
  <c r="I6030" i="18"/>
  <c r="I6031" i="18"/>
  <c r="I6032" i="18"/>
  <c r="I6033" i="18"/>
  <c r="I6034" i="18"/>
  <c r="I6035" i="18"/>
  <c r="I6036" i="18"/>
  <c r="I6037" i="18"/>
  <c r="I6038" i="18"/>
  <c r="I6039" i="18"/>
  <c r="I6040" i="18"/>
  <c r="I6041" i="18"/>
  <c r="I6042" i="18"/>
  <c r="I6043" i="18"/>
  <c r="I6044" i="18"/>
  <c r="I6045" i="18"/>
  <c r="I6046" i="18"/>
  <c r="I6047" i="18"/>
  <c r="I6048" i="18"/>
  <c r="I6049" i="18"/>
  <c r="I6050" i="18"/>
  <c r="I6051" i="18"/>
  <c r="I6052" i="18"/>
  <c r="I6053" i="18"/>
  <c r="I6054" i="18"/>
  <c r="I6055" i="18"/>
  <c r="I6056" i="18"/>
  <c r="I6057" i="18"/>
  <c r="I6058" i="18"/>
  <c r="I6059" i="18"/>
  <c r="I6060" i="18"/>
  <c r="I6061" i="18"/>
  <c r="I6062" i="18"/>
  <c r="I6063" i="18"/>
  <c r="I6064" i="18"/>
  <c r="I6065" i="18"/>
  <c r="I6066" i="18"/>
  <c r="I6067" i="18"/>
  <c r="I6068" i="18"/>
  <c r="I6069" i="18"/>
  <c r="I6070" i="18"/>
  <c r="I6071" i="18"/>
  <c r="I6072" i="18"/>
  <c r="I6073" i="18"/>
  <c r="I6074" i="18"/>
  <c r="I6075" i="18"/>
  <c r="I6076" i="18"/>
  <c r="I6077" i="18"/>
  <c r="I6078" i="18"/>
  <c r="I6079" i="18"/>
  <c r="I6080" i="18"/>
  <c r="I6081" i="18"/>
  <c r="I6082" i="18"/>
  <c r="I6083" i="18"/>
  <c r="I6084" i="18"/>
  <c r="I6085" i="18"/>
  <c r="I6086" i="18"/>
  <c r="I6087" i="18"/>
  <c r="I6088" i="18"/>
  <c r="I6089" i="18"/>
  <c r="I6090" i="18"/>
  <c r="I6091" i="18"/>
  <c r="I6092" i="18"/>
  <c r="I6093" i="18"/>
  <c r="I6094" i="18"/>
  <c r="I6095" i="18"/>
  <c r="I6096" i="18"/>
  <c r="I6097" i="18"/>
  <c r="I6098" i="18"/>
  <c r="I6099" i="18"/>
  <c r="I6100" i="18"/>
  <c r="I6101" i="18"/>
  <c r="I6102" i="18"/>
  <c r="I6103" i="18"/>
  <c r="I6104" i="18"/>
  <c r="I6105" i="18"/>
  <c r="I6106" i="18"/>
  <c r="I6107" i="18"/>
  <c r="I6108" i="18"/>
  <c r="I6109" i="18"/>
  <c r="I6110" i="18"/>
  <c r="I6111" i="18"/>
  <c r="I6112" i="18"/>
  <c r="I6113" i="18"/>
  <c r="I6114" i="18"/>
  <c r="I6115" i="18"/>
  <c r="I6116" i="18"/>
  <c r="I6117" i="18"/>
  <c r="I6118" i="18"/>
  <c r="I6119" i="18"/>
  <c r="I6120" i="18"/>
  <c r="I6121" i="18"/>
  <c r="I6122" i="18"/>
  <c r="I6123" i="18"/>
  <c r="I6124" i="18"/>
  <c r="I6125" i="18"/>
  <c r="I6126" i="18"/>
  <c r="I6127" i="18"/>
  <c r="I6128" i="18"/>
  <c r="I6129" i="18"/>
  <c r="I6130" i="18"/>
  <c r="I6131" i="18"/>
  <c r="I6132" i="18"/>
  <c r="I6133" i="18"/>
  <c r="I6134" i="18"/>
  <c r="I6135" i="18"/>
  <c r="I6136" i="18"/>
  <c r="I6137" i="18"/>
  <c r="I6138" i="18"/>
  <c r="I6139" i="18"/>
  <c r="I6140" i="18"/>
  <c r="I6141" i="18"/>
  <c r="I6142" i="18"/>
  <c r="I6143" i="18"/>
  <c r="I6144" i="18"/>
  <c r="I6145" i="18"/>
  <c r="I6146" i="18"/>
  <c r="I6147" i="18"/>
  <c r="I6148" i="18"/>
  <c r="I6149" i="18"/>
  <c r="I6150" i="18"/>
  <c r="I6151" i="18"/>
  <c r="I6152" i="18"/>
  <c r="I6153" i="18"/>
  <c r="I6154" i="18"/>
  <c r="I6155" i="18"/>
  <c r="I6156" i="18"/>
  <c r="I6157" i="18"/>
  <c r="I6158" i="18"/>
  <c r="I6159" i="18"/>
  <c r="I6160" i="18"/>
  <c r="I6161" i="18"/>
  <c r="I6162" i="18"/>
  <c r="I6163" i="18"/>
  <c r="I6164" i="18"/>
  <c r="I6165" i="18"/>
  <c r="I6166" i="18"/>
  <c r="I6167" i="18"/>
  <c r="I6168" i="18"/>
  <c r="I6169" i="18"/>
  <c r="I6170" i="18"/>
  <c r="I6171" i="18"/>
  <c r="I6172" i="18"/>
  <c r="I6173" i="18"/>
  <c r="I6174" i="18"/>
  <c r="I6175" i="18"/>
  <c r="I6176" i="18"/>
  <c r="I6177" i="18"/>
  <c r="I6178" i="18"/>
  <c r="I6179" i="18"/>
  <c r="I6180" i="18"/>
  <c r="I6181" i="18"/>
  <c r="I6182" i="18"/>
  <c r="I6183" i="18"/>
  <c r="I6184" i="18"/>
  <c r="I6185" i="18"/>
  <c r="I6186" i="18"/>
  <c r="I6187" i="18"/>
  <c r="I6188" i="18"/>
  <c r="I6189" i="18"/>
  <c r="I6190" i="18"/>
  <c r="I6191" i="18"/>
  <c r="I6192" i="18"/>
  <c r="I6193" i="18"/>
  <c r="I6194" i="18"/>
  <c r="I6195" i="18"/>
  <c r="I6196" i="18"/>
  <c r="I6197" i="18"/>
  <c r="I6198" i="18"/>
  <c r="I6199" i="18"/>
  <c r="I6200" i="18"/>
  <c r="I6201" i="18"/>
  <c r="I6202" i="18"/>
  <c r="I6203" i="18"/>
  <c r="I6204" i="18"/>
  <c r="I6205" i="18"/>
  <c r="I6206" i="18"/>
  <c r="I6207" i="18"/>
  <c r="I6208" i="18"/>
  <c r="I6209" i="18"/>
  <c r="I6210" i="18"/>
  <c r="I6211" i="18"/>
  <c r="I6212" i="18"/>
  <c r="I6213" i="18"/>
  <c r="I6214" i="18"/>
  <c r="I6215" i="18"/>
  <c r="I6216" i="18"/>
  <c r="I6217" i="18"/>
  <c r="I6218" i="18"/>
  <c r="I6219" i="18"/>
  <c r="I6220" i="18"/>
  <c r="I6221" i="18"/>
  <c r="I6222" i="18"/>
  <c r="I6223" i="18"/>
  <c r="I6224" i="18"/>
  <c r="I6225" i="18"/>
  <c r="I6226" i="18"/>
  <c r="I6227" i="18"/>
  <c r="I6228" i="18"/>
  <c r="I6229" i="18"/>
  <c r="I6230" i="18"/>
  <c r="I6231" i="18"/>
  <c r="I6232" i="18"/>
  <c r="I6233" i="18"/>
  <c r="I6234" i="18"/>
  <c r="I6235" i="18"/>
  <c r="I6236" i="18"/>
  <c r="I6237" i="18"/>
  <c r="I6238" i="18"/>
  <c r="I6239" i="18"/>
  <c r="I6240" i="18"/>
  <c r="I6241" i="18"/>
  <c r="I6242" i="18"/>
  <c r="I6243" i="18"/>
  <c r="I6244" i="18"/>
  <c r="I6245" i="18"/>
  <c r="I6246" i="18"/>
  <c r="I6247" i="18"/>
  <c r="I6248" i="18"/>
  <c r="I6249" i="18"/>
  <c r="I6250" i="18"/>
  <c r="I6251" i="18"/>
  <c r="I6252" i="18"/>
  <c r="I6253" i="18"/>
  <c r="I6254" i="18"/>
  <c r="I6255" i="18"/>
  <c r="I6256" i="18"/>
  <c r="I6257" i="18"/>
  <c r="I6258" i="18"/>
  <c r="I6259" i="18"/>
  <c r="I6260" i="18"/>
  <c r="I6261" i="18"/>
  <c r="I6262" i="18"/>
  <c r="I6263" i="18"/>
  <c r="I6264" i="18"/>
  <c r="I6265" i="18"/>
  <c r="I6266" i="18"/>
  <c r="I6267" i="18"/>
  <c r="I6268" i="18"/>
  <c r="I6269" i="18"/>
  <c r="I6270" i="18"/>
  <c r="I6271" i="18"/>
  <c r="I6272" i="18"/>
  <c r="I6273" i="18"/>
  <c r="I6274" i="18"/>
  <c r="I6275" i="18"/>
  <c r="I6276" i="18"/>
  <c r="I6277" i="18"/>
  <c r="I6278" i="18"/>
  <c r="I6279" i="18"/>
  <c r="I6280" i="18"/>
  <c r="I6281" i="18"/>
  <c r="I6282" i="18"/>
  <c r="I6283" i="18"/>
  <c r="I6284" i="18"/>
  <c r="I6285" i="18"/>
  <c r="I6286" i="18"/>
  <c r="I6287" i="18"/>
  <c r="I6288" i="18"/>
  <c r="I6289" i="18"/>
  <c r="I6290" i="18"/>
  <c r="I6291" i="18"/>
  <c r="I6292" i="18"/>
  <c r="I6293" i="18"/>
  <c r="I6294" i="18"/>
  <c r="I6295" i="18"/>
  <c r="I6296" i="18"/>
  <c r="I6297" i="18"/>
  <c r="I6298" i="18"/>
  <c r="I6299" i="18"/>
  <c r="I6300" i="18"/>
  <c r="I6301" i="18"/>
  <c r="I6302" i="18"/>
  <c r="I6303" i="18"/>
  <c r="I6304" i="18"/>
  <c r="I6305" i="18"/>
  <c r="I6306" i="18"/>
  <c r="I6307" i="18"/>
  <c r="I6308" i="18"/>
  <c r="I6309" i="18"/>
  <c r="I6310" i="18"/>
  <c r="I6311" i="18"/>
  <c r="I6312" i="18"/>
  <c r="I6313" i="18"/>
  <c r="I6314" i="18"/>
  <c r="I6315" i="18"/>
  <c r="I6316" i="18"/>
  <c r="I6317" i="18"/>
  <c r="I6318" i="18"/>
  <c r="I6319" i="18"/>
  <c r="I6320" i="18"/>
  <c r="I6321" i="18"/>
  <c r="I6322" i="18"/>
  <c r="I6323" i="18"/>
  <c r="I6324" i="18"/>
  <c r="I6325" i="18"/>
  <c r="I6326" i="18"/>
  <c r="I6327" i="18"/>
  <c r="I6328" i="18"/>
  <c r="I6329" i="18"/>
  <c r="I6330" i="18"/>
  <c r="I6331" i="18"/>
  <c r="I6332" i="18"/>
  <c r="I6333" i="18"/>
  <c r="I6334" i="18"/>
  <c r="I6335" i="18"/>
  <c r="I6336" i="18"/>
  <c r="I6337" i="18"/>
  <c r="I6338" i="18"/>
  <c r="I6339" i="18"/>
  <c r="I6340" i="18"/>
  <c r="I6341" i="18"/>
  <c r="I6342" i="18"/>
  <c r="I6343" i="18"/>
  <c r="I6344" i="18"/>
  <c r="I6345" i="18"/>
  <c r="I6346" i="18"/>
  <c r="I6347" i="18"/>
  <c r="I6348" i="18"/>
  <c r="I6349" i="18"/>
  <c r="I6350" i="18"/>
  <c r="I6351" i="18"/>
  <c r="I6352" i="18"/>
  <c r="I6353" i="18"/>
  <c r="I6354" i="18"/>
  <c r="I6355" i="18"/>
  <c r="I6356" i="18"/>
  <c r="I6357" i="18"/>
  <c r="I6358" i="18"/>
  <c r="I6359" i="18"/>
  <c r="I6360" i="18"/>
  <c r="I6361" i="18"/>
  <c r="I6362" i="18"/>
  <c r="I6363" i="18"/>
  <c r="I6364" i="18"/>
  <c r="I6365" i="18"/>
  <c r="I6366" i="18"/>
  <c r="I6367" i="18"/>
  <c r="I6368" i="18"/>
  <c r="I6369" i="18"/>
  <c r="I6370" i="18"/>
  <c r="I6371" i="18"/>
  <c r="I6372" i="18"/>
  <c r="I6373" i="18"/>
  <c r="I6374" i="18"/>
  <c r="I6375" i="18"/>
  <c r="I6376" i="18"/>
  <c r="I6377" i="18"/>
  <c r="I6378" i="18"/>
  <c r="I6379" i="18"/>
  <c r="I6380" i="18"/>
  <c r="I6381" i="18"/>
  <c r="I6382" i="18"/>
  <c r="I6383" i="18"/>
  <c r="I6384" i="18"/>
  <c r="I6385" i="18"/>
  <c r="I6386" i="18"/>
  <c r="I6387" i="18"/>
  <c r="I6388" i="18"/>
  <c r="I6389" i="18"/>
  <c r="I6390" i="18"/>
  <c r="I6391" i="18"/>
  <c r="I6392" i="18"/>
  <c r="I6393" i="18"/>
  <c r="I6394" i="18"/>
  <c r="I6395" i="18"/>
  <c r="I6396" i="18"/>
  <c r="I6397" i="18"/>
  <c r="I6398" i="18"/>
  <c r="I6399" i="18"/>
  <c r="I6400" i="18"/>
  <c r="I6401" i="18"/>
  <c r="I6402" i="18"/>
  <c r="I6403" i="18"/>
  <c r="I6404" i="18"/>
  <c r="I6405" i="18"/>
  <c r="I6406" i="18"/>
  <c r="I6407" i="18"/>
  <c r="I6408" i="18"/>
  <c r="I6409" i="18"/>
  <c r="I6410" i="18"/>
  <c r="I6411" i="18"/>
  <c r="I6412" i="18"/>
  <c r="I6413" i="18"/>
  <c r="I6414" i="18"/>
  <c r="I6415" i="18"/>
  <c r="I6416" i="18"/>
  <c r="I6417" i="18"/>
  <c r="I6418" i="18"/>
  <c r="I6419" i="18"/>
  <c r="I6420" i="18"/>
  <c r="I6421" i="18"/>
  <c r="I6422" i="18"/>
  <c r="I6423" i="18"/>
  <c r="I6424" i="18"/>
  <c r="I6425" i="18"/>
  <c r="I6426" i="18"/>
  <c r="I6427" i="18"/>
  <c r="I6428" i="18"/>
  <c r="I6429" i="18"/>
  <c r="I6430" i="18"/>
  <c r="I6431" i="18"/>
  <c r="I6432" i="18"/>
  <c r="I6433" i="18"/>
  <c r="I6434" i="18"/>
  <c r="I6435" i="18"/>
  <c r="I6436" i="18"/>
  <c r="I6437" i="18"/>
  <c r="I6438" i="18"/>
  <c r="I6439" i="18"/>
  <c r="I6440" i="18"/>
  <c r="I6441" i="18"/>
  <c r="I6442" i="18"/>
  <c r="I6443" i="18"/>
  <c r="I6444" i="18"/>
  <c r="I6445" i="18"/>
  <c r="I6446" i="18"/>
  <c r="I6447" i="18"/>
  <c r="I6448" i="18"/>
  <c r="I6449" i="18"/>
  <c r="I6450" i="18"/>
  <c r="I6451" i="18"/>
  <c r="I6452" i="18"/>
  <c r="I6453" i="18"/>
  <c r="I6454" i="18"/>
  <c r="I6455" i="18"/>
  <c r="I6456" i="18"/>
  <c r="I6457" i="18"/>
  <c r="I6458" i="18"/>
  <c r="I6459" i="18"/>
  <c r="I6460" i="18"/>
  <c r="I6461" i="18"/>
  <c r="I6462" i="18"/>
  <c r="I6463" i="18"/>
  <c r="I6464" i="18"/>
  <c r="I6465" i="18"/>
  <c r="I6466" i="18"/>
  <c r="I6467" i="18"/>
  <c r="I6468" i="18"/>
  <c r="I6469" i="18"/>
  <c r="I6470" i="18"/>
  <c r="I6471" i="18"/>
  <c r="I6472" i="18"/>
  <c r="I6473" i="18"/>
  <c r="I6474" i="18"/>
  <c r="I6475" i="18"/>
  <c r="I6476" i="18"/>
  <c r="I6477" i="18"/>
  <c r="I6478" i="18"/>
  <c r="I6479" i="18"/>
  <c r="I6480" i="18"/>
  <c r="I6481" i="18"/>
  <c r="I6482" i="18"/>
  <c r="I6483" i="18"/>
  <c r="I6484" i="18"/>
  <c r="I6485" i="18"/>
  <c r="I6486" i="18"/>
  <c r="I6487" i="18"/>
  <c r="I6488" i="18"/>
  <c r="I6489" i="18"/>
  <c r="I6490" i="18"/>
  <c r="I6491" i="18"/>
  <c r="I6492" i="18"/>
  <c r="I6493" i="18"/>
  <c r="I6494" i="18"/>
  <c r="I6495" i="18"/>
  <c r="I6496" i="18"/>
  <c r="I6497" i="18"/>
  <c r="I6498" i="18"/>
  <c r="I6499" i="18"/>
  <c r="I6500" i="18"/>
  <c r="I6501" i="18"/>
  <c r="I6502" i="18"/>
  <c r="I6503" i="18"/>
  <c r="I6504" i="18"/>
  <c r="I6505" i="18"/>
  <c r="I6506" i="18"/>
  <c r="I6507" i="18"/>
  <c r="I6508" i="18"/>
  <c r="I6509" i="18"/>
  <c r="I6510" i="18"/>
  <c r="I6511" i="18"/>
  <c r="I6512" i="18"/>
  <c r="I6513" i="18"/>
  <c r="I6514" i="18"/>
  <c r="I6515" i="18"/>
  <c r="I6516" i="18"/>
  <c r="I6517" i="18"/>
  <c r="I6518" i="18"/>
  <c r="I6519" i="18"/>
  <c r="I6520" i="18"/>
  <c r="I6521" i="18"/>
  <c r="I6522" i="18"/>
  <c r="I6523" i="18"/>
  <c r="I6524" i="18"/>
  <c r="I6525" i="18"/>
  <c r="I6526" i="18"/>
  <c r="I6527" i="18"/>
  <c r="I6528" i="18"/>
  <c r="I6529" i="18"/>
  <c r="I6530" i="18"/>
  <c r="I6531" i="18"/>
  <c r="I6532" i="18"/>
  <c r="I6533" i="18"/>
  <c r="I6534" i="18"/>
  <c r="I6535" i="18"/>
  <c r="I6536" i="18"/>
  <c r="I6537" i="18"/>
  <c r="I6538" i="18"/>
  <c r="I6539" i="18"/>
  <c r="I6540" i="18"/>
  <c r="I6541" i="18"/>
  <c r="I6542" i="18"/>
  <c r="I6543" i="18"/>
  <c r="I6544" i="18"/>
  <c r="I6545" i="18"/>
  <c r="I6546" i="18"/>
  <c r="I6547" i="18"/>
  <c r="I6548" i="18"/>
  <c r="I6549" i="18"/>
  <c r="I6550" i="18"/>
  <c r="I6551" i="18"/>
  <c r="I6552" i="18"/>
  <c r="I6553" i="18"/>
  <c r="I6554" i="18"/>
  <c r="I6555" i="18"/>
  <c r="I6556" i="18"/>
  <c r="I6557" i="18"/>
  <c r="I6558" i="18"/>
  <c r="I6559" i="18"/>
  <c r="I6560" i="18"/>
  <c r="I6561" i="18"/>
  <c r="I6562" i="18"/>
  <c r="I6563" i="18"/>
  <c r="I6564" i="18"/>
  <c r="I6565" i="18"/>
  <c r="I6566" i="18"/>
  <c r="I6567" i="18"/>
  <c r="I6568" i="18"/>
  <c r="I6569" i="18"/>
  <c r="I6570" i="18"/>
  <c r="I6571" i="18"/>
  <c r="I6572" i="18"/>
  <c r="I6573" i="18"/>
  <c r="I6574" i="18"/>
  <c r="I6575" i="18"/>
  <c r="I6576" i="18"/>
  <c r="I6577" i="18"/>
  <c r="I6578" i="18"/>
  <c r="I6579" i="18"/>
  <c r="I6580" i="18"/>
  <c r="I6581" i="18"/>
  <c r="I6582" i="18"/>
  <c r="I6583" i="18"/>
  <c r="I6584" i="18"/>
  <c r="I6585" i="18"/>
  <c r="I6586" i="18"/>
  <c r="I6587" i="18"/>
  <c r="I6588" i="18"/>
  <c r="I6589" i="18"/>
  <c r="I6590" i="18"/>
  <c r="I6591" i="18"/>
  <c r="I6592" i="18"/>
  <c r="I6593" i="18"/>
  <c r="I6594" i="18"/>
  <c r="I6595" i="18"/>
  <c r="I6596" i="18"/>
  <c r="I6597" i="18"/>
  <c r="I6598" i="18"/>
  <c r="I6599" i="18"/>
  <c r="I6600" i="18"/>
  <c r="I6601" i="18"/>
  <c r="I6602" i="18"/>
  <c r="I6603" i="18"/>
  <c r="I6604" i="18"/>
  <c r="I6605" i="18"/>
  <c r="I6606" i="18"/>
  <c r="I6607" i="18"/>
  <c r="I6608" i="18"/>
  <c r="I6609" i="18"/>
  <c r="I6610" i="18"/>
  <c r="I6611" i="18"/>
  <c r="I6612" i="18"/>
  <c r="I6613" i="18"/>
  <c r="I6614" i="18"/>
  <c r="I6615" i="18"/>
  <c r="I6616" i="18"/>
  <c r="I6617" i="18"/>
  <c r="I6618" i="18"/>
  <c r="I6619" i="18"/>
  <c r="I6620" i="18"/>
  <c r="I6621" i="18"/>
  <c r="I6622" i="18"/>
  <c r="I6623" i="18"/>
  <c r="I6624" i="18"/>
  <c r="I6625" i="18"/>
  <c r="I6626" i="18"/>
  <c r="I6627" i="18"/>
  <c r="I6628" i="18"/>
  <c r="I6629" i="18"/>
  <c r="I6630" i="18"/>
  <c r="I6631" i="18"/>
  <c r="I6632" i="18"/>
  <c r="I6633" i="18"/>
  <c r="I6634" i="18"/>
  <c r="I6635" i="18"/>
  <c r="I6636" i="18"/>
  <c r="I6637" i="18"/>
  <c r="I6638" i="18"/>
  <c r="I6639" i="18"/>
  <c r="I6640" i="18"/>
  <c r="I6641" i="18"/>
  <c r="I6642" i="18"/>
  <c r="I6643" i="18"/>
  <c r="I6644" i="18"/>
  <c r="I6645" i="18"/>
  <c r="I6646" i="18"/>
  <c r="I6647" i="18"/>
  <c r="I6648" i="18"/>
  <c r="I6649" i="18"/>
  <c r="I6650" i="18"/>
  <c r="I6651" i="18"/>
  <c r="I6652" i="18"/>
  <c r="I6653" i="18"/>
  <c r="I6654" i="18"/>
  <c r="I6655" i="18"/>
  <c r="I6656" i="18"/>
  <c r="I6657" i="18"/>
  <c r="I6658" i="18"/>
  <c r="I6659" i="18"/>
  <c r="I6660" i="18"/>
  <c r="I6661" i="18"/>
  <c r="I6662" i="18"/>
  <c r="I6663" i="18"/>
  <c r="I6664" i="18"/>
  <c r="I6665" i="18"/>
  <c r="I6666" i="18"/>
  <c r="I6667" i="18"/>
  <c r="I6668" i="18"/>
  <c r="I6669" i="18"/>
  <c r="I6670" i="18"/>
  <c r="I6671" i="18"/>
  <c r="I6672" i="18"/>
  <c r="I6673" i="18"/>
  <c r="I6674" i="18"/>
  <c r="I6675" i="18"/>
  <c r="I6676" i="18"/>
  <c r="I6677" i="18"/>
  <c r="I6678" i="18"/>
  <c r="I6679" i="18"/>
  <c r="I6680" i="18"/>
  <c r="I6681" i="18"/>
  <c r="I6682" i="18"/>
  <c r="I6683" i="18"/>
  <c r="I6684" i="18"/>
  <c r="I6685" i="18"/>
  <c r="I6686" i="18"/>
  <c r="I6687" i="18"/>
  <c r="I6688" i="18"/>
  <c r="I6689" i="18"/>
  <c r="I6690" i="18"/>
  <c r="I6691" i="18"/>
  <c r="I6692" i="18"/>
  <c r="I6693" i="18"/>
  <c r="I6694" i="18"/>
  <c r="I6695" i="18"/>
  <c r="I6696" i="18"/>
  <c r="I6697" i="18"/>
  <c r="I6698" i="18"/>
  <c r="I6699" i="18"/>
  <c r="I6700" i="18"/>
  <c r="I6701" i="18"/>
  <c r="I6702" i="18"/>
  <c r="I6703" i="18"/>
  <c r="I6704" i="18"/>
  <c r="I6705" i="18"/>
  <c r="I6706" i="18"/>
  <c r="I6707" i="18"/>
  <c r="I6708" i="18"/>
  <c r="I6709" i="18"/>
  <c r="I6710" i="18"/>
  <c r="I6711" i="18"/>
  <c r="I6712" i="18"/>
  <c r="I6713" i="18"/>
  <c r="I6714" i="18"/>
  <c r="I6715" i="18"/>
  <c r="I6716" i="18"/>
  <c r="I6717" i="18"/>
  <c r="I6718" i="18"/>
  <c r="I6719" i="18"/>
  <c r="I6720" i="18"/>
  <c r="I6721" i="18"/>
  <c r="I6722" i="18"/>
  <c r="I6723" i="18"/>
  <c r="I6724" i="18"/>
  <c r="I6725" i="18"/>
  <c r="I6726" i="18"/>
  <c r="I6727" i="18"/>
  <c r="I6728" i="18"/>
  <c r="I6729" i="18"/>
  <c r="I6730" i="18"/>
  <c r="I6731" i="18"/>
  <c r="I6732" i="18"/>
  <c r="I6733" i="18"/>
  <c r="I6734" i="18"/>
  <c r="I6735" i="18"/>
  <c r="I6736" i="18"/>
  <c r="I6737" i="18"/>
  <c r="I6738" i="18"/>
  <c r="I6739" i="18"/>
  <c r="I6740" i="18"/>
  <c r="I6741" i="18"/>
  <c r="I6742" i="18"/>
  <c r="I6743" i="18"/>
  <c r="I6744" i="18"/>
  <c r="I6745" i="18"/>
  <c r="I6746" i="18"/>
  <c r="I6747" i="18"/>
  <c r="I6748" i="18"/>
  <c r="I6749" i="18"/>
  <c r="I6750" i="18"/>
  <c r="I6751" i="18"/>
  <c r="I6752" i="18"/>
  <c r="I6753" i="18"/>
  <c r="I6754" i="18"/>
  <c r="I6755" i="18"/>
  <c r="I6756" i="18"/>
  <c r="I6757" i="18"/>
  <c r="I6758" i="18"/>
  <c r="I6759" i="18"/>
  <c r="I6760" i="18"/>
  <c r="I6761" i="18"/>
  <c r="I6762" i="18"/>
  <c r="I6763" i="18"/>
  <c r="I6764" i="18"/>
  <c r="I6765" i="18"/>
  <c r="I6766" i="18"/>
  <c r="I6767" i="18"/>
  <c r="I6768" i="18"/>
  <c r="I6769" i="18"/>
  <c r="I6770" i="18"/>
  <c r="I6771" i="18"/>
  <c r="I6772" i="18"/>
  <c r="I6773" i="18"/>
  <c r="I6774" i="18"/>
  <c r="I6775" i="18"/>
  <c r="I6776" i="18"/>
  <c r="I6777" i="18"/>
  <c r="I6778" i="18"/>
  <c r="I6779" i="18"/>
  <c r="I6780" i="18"/>
  <c r="I6781" i="18"/>
  <c r="I6782" i="18"/>
  <c r="I6783" i="18"/>
  <c r="I6784" i="18"/>
  <c r="I6785" i="18"/>
  <c r="I6786" i="18"/>
  <c r="I6787" i="18"/>
  <c r="I6788" i="18"/>
  <c r="I6789" i="18"/>
  <c r="I6790" i="18"/>
  <c r="I6791" i="18"/>
  <c r="I6792" i="18"/>
  <c r="I6793" i="18"/>
  <c r="I6794" i="18"/>
  <c r="I6795" i="18"/>
  <c r="I6796" i="18"/>
  <c r="I6797" i="18"/>
  <c r="I6798" i="18"/>
  <c r="I6799" i="18"/>
  <c r="I6800" i="18"/>
  <c r="I6801" i="18"/>
  <c r="I6802" i="18"/>
  <c r="I6803" i="18"/>
  <c r="I6804" i="18"/>
  <c r="I6805" i="18"/>
  <c r="I6806" i="18"/>
  <c r="I6807" i="18"/>
  <c r="I6808" i="18"/>
  <c r="I6809" i="18"/>
  <c r="I6810" i="18"/>
  <c r="I6811" i="18"/>
  <c r="I6812" i="18"/>
  <c r="I6813" i="18"/>
  <c r="I6814" i="18"/>
  <c r="I6815" i="18"/>
  <c r="I6816" i="18"/>
  <c r="I6817" i="18"/>
  <c r="I6818" i="18"/>
  <c r="I6819" i="18"/>
  <c r="I6820" i="18"/>
  <c r="I6821" i="18"/>
  <c r="I6822" i="18"/>
  <c r="I6823" i="18"/>
  <c r="I6824" i="18"/>
  <c r="I6825" i="18"/>
  <c r="I6826" i="18"/>
  <c r="I6827" i="18"/>
  <c r="I6828" i="18"/>
  <c r="I6829" i="18"/>
  <c r="I6830" i="18"/>
  <c r="I6831" i="18"/>
  <c r="I6832" i="18"/>
  <c r="I6833" i="18"/>
  <c r="I6834" i="18"/>
  <c r="I6835" i="18"/>
  <c r="I6836" i="18"/>
  <c r="I6837" i="18"/>
  <c r="I6838" i="18"/>
  <c r="I6839" i="18"/>
  <c r="I6840" i="18"/>
  <c r="I6841" i="18"/>
  <c r="I6842" i="18"/>
  <c r="I6843" i="18"/>
  <c r="I6844" i="18"/>
  <c r="I6845" i="18"/>
  <c r="I6846" i="18"/>
  <c r="I6847" i="18"/>
  <c r="I6848" i="18"/>
  <c r="I6849" i="18"/>
  <c r="I6850" i="18"/>
  <c r="I6851" i="18"/>
  <c r="I6852" i="18"/>
  <c r="I6853" i="18"/>
  <c r="I6854" i="18"/>
  <c r="I6855" i="18"/>
  <c r="I6856" i="18"/>
  <c r="I6857" i="18"/>
  <c r="I6858" i="18"/>
  <c r="I6859" i="18"/>
  <c r="I6860" i="18"/>
  <c r="I6861" i="18"/>
  <c r="I6862" i="18"/>
  <c r="I6863" i="18"/>
  <c r="I6864" i="18"/>
  <c r="I6865" i="18"/>
  <c r="I6866" i="18"/>
  <c r="I6867" i="18"/>
  <c r="I6868" i="18"/>
  <c r="I6869" i="18"/>
  <c r="I6870" i="18"/>
  <c r="I6871" i="18"/>
  <c r="I6872" i="18"/>
  <c r="I6873" i="18"/>
  <c r="I6874" i="18"/>
  <c r="I6875" i="18"/>
  <c r="I6876" i="18"/>
  <c r="I6877" i="18"/>
  <c r="I6878" i="18"/>
  <c r="I6879" i="18"/>
  <c r="I6880" i="18"/>
  <c r="I6881" i="18"/>
  <c r="I6882" i="18"/>
  <c r="I6883" i="18"/>
  <c r="I6884" i="18"/>
  <c r="I6885" i="18"/>
  <c r="I6886" i="18"/>
  <c r="I6887" i="18"/>
  <c r="I6888" i="18"/>
  <c r="I6889" i="18"/>
  <c r="I6890" i="18"/>
  <c r="I6891" i="18"/>
  <c r="I6892" i="18"/>
  <c r="I6893" i="18"/>
  <c r="I6894" i="18"/>
  <c r="I6895" i="18"/>
  <c r="I6896" i="18"/>
  <c r="I6897" i="18"/>
  <c r="I6898" i="18"/>
  <c r="I6899" i="18"/>
  <c r="I6900" i="18"/>
  <c r="I6901" i="18"/>
  <c r="I6902" i="18"/>
  <c r="I6903" i="18"/>
  <c r="I6904" i="18"/>
  <c r="I6905" i="18"/>
  <c r="I6906" i="18"/>
  <c r="I6907" i="18"/>
  <c r="I6908" i="18"/>
  <c r="I6909" i="18"/>
  <c r="I6910" i="18"/>
  <c r="I6911" i="18"/>
  <c r="I6912" i="18"/>
  <c r="I6913" i="18"/>
  <c r="I6914" i="18"/>
  <c r="I6915" i="18"/>
  <c r="I6916" i="18"/>
  <c r="I6917" i="18"/>
  <c r="I6918" i="18"/>
  <c r="I6919" i="18"/>
  <c r="I6920" i="18"/>
  <c r="I6921" i="18"/>
  <c r="I6922" i="18"/>
  <c r="I6923" i="18"/>
  <c r="I6924" i="18"/>
  <c r="I6925" i="18"/>
  <c r="I6926" i="18"/>
  <c r="I6927" i="18"/>
  <c r="I6928" i="18"/>
  <c r="I6929" i="18"/>
  <c r="I6930" i="18"/>
  <c r="I6931" i="18"/>
  <c r="I6932" i="18"/>
  <c r="I6933" i="18"/>
  <c r="I6934" i="18"/>
  <c r="I6935" i="18"/>
  <c r="I6936" i="18"/>
  <c r="I6937" i="18"/>
  <c r="I6938" i="18"/>
  <c r="I6939" i="18"/>
  <c r="I6940" i="18"/>
  <c r="I6941" i="18"/>
  <c r="I6942" i="18"/>
  <c r="I6943" i="18"/>
  <c r="I6944" i="18"/>
  <c r="I6945" i="18"/>
  <c r="I6946" i="18"/>
  <c r="I6947" i="18"/>
  <c r="I6948" i="18"/>
  <c r="I6949" i="18"/>
  <c r="I6950" i="18"/>
  <c r="I6951" i="18"/>
  <c r="I6952" i="18"/>
  <c r="I6953" i="18"/>
  <c r="I6954" i="18"/>
  <c r="I6955" i="18"/>
  <c r="I6956" i="18"/>
  <c r="I6957" i="18"/>
  <c r="I6958" i="18"/>
  <c r="I6959" i="18"/>
  <c r="I6960" i="18"/>
  <c r="I6961" i="18"/>
  <c r="I6962" i="18"/>
  <c r="I6963" i="18"/>
  <c r="I6964" i="18"/>
  <c r="I6965" i="18"/>
  <c r="I6966" i="18"/>
  <c r="I6967" i="18"/>
  <c r="I6968" i="18"/>
  <c r="I6969" i="18"/>
  <c r="I6970" i="18"/>
  <c r="I6971" i="18"/>
  <c r="I6972" i="18"/>
  <c r="I6973" i="18"/>
  <c r="I6974" i="18"/>
  <c r="I6975" i="18"/>
  <c r="I6976" i="18"/>
  <c r="I6977" i="18"/>
  <c r="I6978" i="18"/>
  <c r="I6979" i="18"/>
  <c r="I6980" i="18"/>
  <c r="I6981" i="18"/>
  <c r="I6982" i="18"/>
  <c r="I6983" i="18"/>
  <c r="I6984" i="18"/>
  <c r="I6985" i="18"/>
  <c r="I6986" i="18"/>
  <c r="I6987" i="18"/>
  <c r="I6988" i="18"/>
  <c r="I6989" i="18"/>
  <c r="I6990" i="18"/>
  <c r="I6991" i="18"/>
  <c r="I6992" i="18"/>
  <c r="I6993" i="18"/>
  <c r="I6994" i="18"/>
  <c r="I6995" i="18"/>
  <c r="I6996" i="18"/>
  <c r="I6997" i="18"/>
  <c r="I6998" i="18"/>
  <c r="I6999" i="18"/>
  <c r="I7000" i="18"/>
  <c r="I7001" i="18"/>
  <c r="I7002" i="18"/>
  <c r="I7003" i="18"/>
  <c r="I7004" i="18"/>
  <c r="I7005" i="18"/>
  <c r="I7006" i="18"/>
  <c r="I7007" i="18"/>
  <c r="I7008" i="18"/>
  <c r="I7009" i="18"/>
  <c r="I7010" i="18"/>
  <c r="I7011" i="18"/>
  <c r="I7012" i="18"/>
  <c r="I7013" i="18"/>
  <c r="I7014" i="18"/>
  <c r="I7015" i="18"/>
  <c r="I7016" i="18"/>
  <c r="I7017" i="18"/>
  <c r="I7018" i="18"/>
  <c r="I7019" i="18"/>
  <c r="I7020" i="18"/>
  <c r="I7021" i="18"/>
  <c r="I7022" i="18"/>
  <c r="I7023" i="18"/>
  <c r="I7024" i="18"/>
  <c r="I7025" i="18"/>
  <c r="I7026" i="18"/>
  <c r="I7027" i="18"/>
  <c r="I7028" i="18"/>
  <c r="I7029" i="18"/>
  <c r="I7030" i="18"/>
  <c r="I7031" i="18"/>
  <c r="I7032" i="18"/>
  <c r="I7033" i="18"/>
  <c r="I7034" i="18"/>
  <c r="I7035" i="18"/>
  <c r="I7036" i="18"/>
  <c r="I7037" i="18"/>
  <c r="I7038" i="18"/>
  <c r="I7039" i="18"/>
  <c r="I7040" i="18"/>
  <c r="I7041" i="18"/>
  <c r="I7042" i="18"/>
  <c r="I7043" i="18"/>
  <c r="I7044" i="18"/>
  <c r="I7045" i="18"/>
  <c r="I7046" i="18"/>
  <c r="I7047" i="18"/>
  <c r="I7048" i="18"/>
  <c r="I7049" i="18"/>
  <c r="I7050" i="18"/>
  <c r="I7051" i="18"/>
  <c r="I7052" i="18"/>
  <c r="I7053" i="18"/>
  <c r="I7054" i="18"/>
  <c r="I7055" i="18"/>
  <c r="I7056" i="18"/>
  <c r="I7057" i="18"/>
  <c r="I7058" i="18"/>
  <c r="I7059" i="18"/>
  <c r="I7060" i="18"/>
  <c r="I7061" i="18"/>
  <c r="I7062" i="18"/>
  <c r="I7063" i="18"/>
  <c r="I7064" i="18"/>
  <c r="I7065" i="18"/>
  <c r="I7066" i="18"/>
  <c r="I7067" i="18"/>
  <c r="I7068" i="18"/>
  <c r="I7069" i="18"/>
  <c r="I7070" i="18"/>
  <c r="I7071" i="18"/>
  <c r="I7072" i="18"/>
  <c r="I7073" i="18"/>
  <c r="I7074" i="18"/>
  <c r="I7075" i="18"/>
  <c r="I7076" i="18"/>
  <c r="I7077" i="18"/>
  <c r="I7078" i="18"/>
  <c r="I7079" i="18"/>
  <c r="I7080" i="18"/>
  <c r="I7081" i="18"/>
  <c r="I7082" i="18"/>
  <c r="I7083" i="18"/>
  <c r="I7084" i="18"/>
  <c r="I7085" i="18"/>
  <c r="I7086" i="18"/>
  <c r="I7087" i="18"/>
  <c r="I7088" i="18"/>
  <c r="I7089" i="18"/>
  <c r="I7090" i="18"/>
  <c r="I7091" i="18"/>
  <c r="I7092" i="18"/>
  <c r="I7093" i="18"/>
  <c r="I7094" i="18"/>
  <c r="I7095" i="18"/>
  <c r="I7096" i="18"/>
  <c r="I7097" i="18"/>
  <c r="I7098" i="18"/>
  <c r="I7099" i="18"/>
  <c r="I7100" i="18"/>
  <c r="I7101" i="18"/>
  <c r="I7102" i="18"/>
  <c r="I7103" i="18"/>
  <c r="I7104" i="18"/>
  <c r="I7105" i="18"/>
  <c r="I7106" i="18"/>
  <c r="I7107" i="18"/>
  <c r="I7108" i="18"/>
  <c r="I7109" i="18"/>
  <c r="I7110" i="18"/>
  <c r="I7111" i="18"/>
  <c r="I7112" i="18"/>
  <c r="I7113" i="18"/>
  <c r="I7114" i="18"/>
  <c r="I7115" i="18"/>
  <c r="I7116" i="18"/>
  <c r="I7117" i="18"/>
  <c r="I7118" i="18"/>
  <c r="I7119" i="18"/>
  <c r="I7120" i="18"/>
  <c r="I7121" i="18"/>
  <c r="I7122" i="18"/>
  <c r="I7123" i="18"/>
  <c r="I7124" i="18"/>
  <c r="I7125" i="18"/>
  <c r="I7126" i="18"/>
  <c r="I7127" i="18"/>
  <c r="I7128" i="18"/>
  <c r="I7129" i="18"/>
  <c r="I7130" i="18"/>
  <c r="I7131" i="18"/>
  <c r="I7132" i="18"/>
  <c r="I7133" i="18"/>
  <c r="I7134" i="18"/>
  <c r="I7135" i="18"/>
  <c r="I7136" i="18"/>
  <c r="I7137" i="18"/>
  <c r="I7138" i="18"/>
  <c r="I7139" i="18"/>
  <c r="I7140" i="18"/>
  <c r="I7141" i="18"/>
  <c r="I7142" i="18"/>
  <c r="I7143" i="18"/>
  <c r="I7144" i="18"/>
  <c r="I7145" i="18"/>
  <c r="I7146" i="18"/>
  <c r="I7147" i="18"/>
  <c r="I7148" i="18"/>
  <c r="I7149" i="18"/>
  <c r="I7150" i="18"/>
  <c r="I7151" i="18"/>
  <c r="I7152" i="18"/>
  <c r="I7153" i="18"/>
  <c r="I7154" i="18"/>
  <c r="I7155" i="18"/>
  <c r="I7156" i="18"/>
  <c r="I7157" i="18"/>
  <c r="I7158" i="18"/>
  <c r="I7159" i="18"/>
  <c r="I7160" i="18"/>
  <c r="I7161" i="18"/>
  <c r="I7162" i="18"/>
  <c r="I7163" i="18"/>
  <c r="I7164" i="18"/>
  <c r="I7165" i="18"/>
  <c r="I7166" i="18"/>
  <c r="I7167" i="18"/>
  <c r="I7168" i="18"/>
  <c r="I7169" i="18"/>
  <c r="I7170" i="18"/>
  <c r="I7171" i="18"/>
  <c r="I7172" i="18"/>
  <c r="I7173" i="18"/>
  <c r="I7174" i="18"/>
  <c r="I7175" i="18"/>
  <c r="I7176" i="18"/>
  <c r="I7177" i="18"/>
  <c r="I7178" i="18"/>
  <c r="I7179" i="18"/>
  <c r="I7180" i="18"/>
  <c r="I7181" i="18"/>
  <c r="I7182" i="18"/>
  <c r="I7183" i="18"/>
  <c r="I7184" i="18"/>
  <c r="I7185" i="18"/>
  <c r="I7186" i="18"/>
  <c r="I7187" i="18"/>
  <c r="I7188" i="18"/>
  <c r="I7189" i="18"/>
  <c r="I7190" i="18"/>
  <c r="I7191" i="18"/>
  <c r="I7192" i="18"/>
  <c r="I7193" i="18"/>
  <c r="I7194" i="18"/>
  <c r="I7195" i="18"/>
  <c r="I7196" i="18"/>
  <c r="I7197" i="18"/>
  <c r="I7198" i="18"/>
  <c r="I7199" i="18"/>
  <c r="I7200" i="18"/>
  <c r="I7201" i="18"/>
  <c r="I7202" i="18"/>
  <c r="I7203" i="18"/>
  <c r="I7204" i="18"/>
  <c r="I7205" i="18"/>
  <c r="I7206" i="18"/>
  <c r="I7207" i="18"/>
  <c r="I7208" i="18"/>
  <c r="I7209" i="18"/>
  <c r="I7210" i="18"/>
  <c r="I7211" i="18"/>
  <c r="I7212" i="18"/>
  <c r="I7213" i="18"/>
  <c r="I7214" i="18"/>
  <c r="I7215" i="18"/>
  <c r="I7216" i="18"/>
  <c r="I7217" i="18"/>
  <c r="I7218" i="18"/>
  <c r="I7219" i="18"/>
  <c r="I7220" i="18"/>
  <c r="I7221" i="18"/>
  <c r="I7222" i="18"/>
  <c r="I7223" i="18"/>
  <c r="I7224" i="18"/>
  <c r="I7225" i="18"/>
  <c r="I7226" i="18"/>
  <c r="I7227" i="18"/>
  <c r="I7228" i="18"/>
  <c r="I7229" i="18"/>
  <c r="I7230" i="18"/>
  <c r="I7231" i="18"/>
  <c r="I7232" i="18"/>
  <c r="I7233" i="18"/>
  <c r="I7234" i="18"/>
  <c r="I7235" i="18"/>
  <c r="I7236" i="18"/>
  <c r="I7237" i="18"/>
  <c r="I7238" i="18"/>
  <c r="I7239" i="18"/>
  <c r="I7240" i="18"/>
  <c r="I7241" i="18"/>
  <c r="I7242" i="18"/>
  <c r="I7243" i="18"/>
  <c r="I7244" i="18"/>
  <c r="I7245" i="18"/>
  <c r="I7246" i="18"/>
  <c r="I7247" i="18"/>
  <c r="I7248" i="18"/>
  <c r="I7249" i="18"/>
  <c r="I7250" i="18"/>
  <c r="I7251" i="18"/>
  <c r="I7252" i="18"/>
  <c r="I7253" i="18"/>
  <c r="I7254" i="18"/>
  <c r="I7255" i="18"/>
  <c r="I7256" i="18"/>
  <c r="I7257" i="18"/>
  <c r="I7258" i="18"/>
  <c r="I7259" i="18"/>
  <c r="I7260" i="18"/>
  <c r="I7261" i="18"/>
  <c r="I7262" i="18"/>
  <c r="I7263" i="18"/>
  <c r="I7264" i="18"/>
  <c r="I7265" i="18"/>
  <c r="I7266" i="18"/>
  <c r="I7267" i="18"/>
  <c r="I7268" i="18"/>
  <c r="I7269" i="18"/>
  <c r="I7270" i="18"/>
  <c r="I7271" i="18"/>
  <c r="I7272" i="18"/>
  <c r="I7273" i="18"/>
  <c r="I7274" i="18"/>
  <c r="I7275" i="18"/>
  <c r="I7276" i="18"/>
  <c r="I7277" i="18"/>
  <c r="I7278" i="18"/>
  <c r="I7279" i="18"/>
  <c r="I7280" i="18"/>
  <c r="I7281" i="18"/>
  <c r="I7282" i="18"/>
  <c r="I7283" i="18"/>
  <c r="I7284" i="18"/>
  <c r="I7285" i="18"/>
  <c r="I7286" i="18"/>
  <c r="I7287" i="18"/>
  <c r="I7288" i="18"/>
  <c r="I7289" i="18"/>
  <c r="I7290" i="18"/>
  <c r="I7291" i="18"/>
  <c r="I7292" i="18"/>
  <c r="I7293" i="18"/>
  <c r="I7294" i="18"/>
  <c r="I7295" i="18"/>
  <c r="I7296" i="18"/>
  <c r="I7297" i="18"/>
  <c r="I7298" i="18"/>
  <c r="I7299" i="18"/>
  <c r="I7300" i="18"/>
  <c r="I7301" i="18"/>
  <c r="I7302" i="18"/>
  <c r="I7303" i="18"/>
  <c r="I7304" i="18"/>
  <c r="I7305" i="18"/>
  <c r="I7306" i="18"/>
  <c r="I7307" i="18"/>
  <c r="I7308" i="18"/>
  <c r="I7309" i="18"/>
  <c r="I7310" i="18"/>
  <c r="I7311" i="18"/>
  <c r="I7312" i="18"/>
  <c r="I7313" i="18"/>
  <c r="I7314" i="18"/>
  <c r="I7315" i="18"/>
  <c r="I7316" i="18"/>
  <c r="I7317" i="18"/>
  <c r="I7318" i="18"/>
  <c r="I7319" i="18"/>
  <c r="I7320" i="18"/>
  <c r="I7321" i="18"/>
  <c r="I7322" i="18"/>
  <c r="I7323" i="18"/>
  <c r="I7324" i="18"/>
  <c r="I7325" i="18"/>
  <c r="I7326" i="18"/>
  <c r="I7327" i="18"/>
  <c r="I7328" i="18"/>
  <c r="I7329" i="18"/>
  <c r="I7330" i="18"/>
  <c r="I7331" i="18"/>
  <c r="I7332" i="18"/>
  <c r="I7333" i="18"/>
  <c r="I7334" i="18"/>
  <c r="I7335" i="18"/>
  <c r="I7336" i="18"/>
  <c r="I7337" i="18"/>
  <c r="I7338" i="18"/>
  <c r="I7339" i="18"/>
  <c r="I7340" i="18"/>
  <c r="I7341" i="18"/>
  <c r="I7342" i="18"/>
  <c r="I7343" i="18"/>
  <c r="I7344" i="18"/>
  <c r="I7345" i="18"/>
  <c r="I7346" i="18"/>
  <c r="I7347" i="18"/>
  <c r="I7348" i="18"/>
  <c r="I7349" i="18"/>
  <c r="I7350" i="18"/>
  <c r="I7351" i="18"/>
  <c r="I7352" i="18"/>
  <c r="I7353" i="18"/>
  <c r="I7354" i="18"/>
  <c r="I7355" i="18"/>
  <c r="I7356" i="18"/>
  <c r="I7357" i="18"/>
  <c r="I7358" i="18"/>
  <c r="I7359" i="18"/>
  <c r="I7360" i="18"/>
  <c r="I7361" i="18"/>
  <c r="I7362" i="18"/>
  <c r="I7363" i="18"/>
  <c r="I7364" i="18"/>
  <c r="I7365" i="18"/>
  <c r="I7366" i="18"/>
  <c r="I7367" i="18"/>
  <c r="I7368" i="18"/>
  <c r="I7369" i="18"/>
  <c r="I7370" i="18"/>
  <c r="I7371" i="18"/>
  <c r="I7372" i="18"/>
  <c r="I7373" i="18"/>
  <c r="I7374" i="18"/>
  <c r="I7375" i="18"/>
  <c r="I7376" i="18"/>
  <c r="I7377" i="18"/>
  <c r="I7378" i="18"/>
  <c r="I7379" i="18"/>
  <c r="I7380" i="18"/>
  <c r="I7381" i="18"/>
  <c r="I7382" i="18"/>
  <c r="I7383" i="18"/>
  <c r="I7384" i="18"/>
  <c r="I7385" i="18"/>
  <c r="I7386" i="18"/>
  <c r="I7387" i="18"/>
  <c r="I7388" i="18"/>
  <c r="I7389" i="18"/>
  <c r="I7390" i="18"/>
  <c r="I7391" i="18"/>
  <c r="I7392" i="18"/>
  <c r="I7393" i="18"/>
  <c r="I7394" i="18"/>
  <c r="I7395" i="18"/>
  <c r="I7396" i="18"/>
  <c r="I7397" i="18"/>
  <c r="I7398" i="18"/>
  <c r="I7399" i="18"/>
  <c r="I7400" i="18"/>
  <c r="I7401" i="18"/>
  <c r="I7402" i="18"/>
  <c r="I7403" i="18"/>
  <c r="I7404" i="18"/>
  <c r="I7405" i="18"/>
  <c r="I7406" i="18"/>
  <c r="I7407" i="18"/>
  <c r="I7408" i="18"/>
  <c r="I7409" i="18"/>
  <c r="I7410" i="18"/>
  <c r="I7411" i="18"/>
  <c r="I7412" i="18"/>
  <c r="I7413" i="18"/>
  <c r="I7414" i="18"/>
  <c r="I7415" i="18"/>
  <c r="I7416" i="18"/>
  <c r="I7417" i="18"/>
  <c r="I7418" i="18"/>
  <c r="I7419" i="18"/>
  <c r="I7420" i="18"/>
  <c r="I7421" i="18"/>
  <c r="I7422" i="18"/>
  <c r="I7423" i="18"/>
  <c r="I7424" i="18"/>
  <c r="I7425" i="18"/>
  <c r="I7426" i="18"/>
  <c r="I7427" i="18"/>
  <c r="I7428" i="18"/>
  <c r="I7429" i="18"/>
  <c r="I7430" i="18"/>
  <c r="I7431" i="18"/>
  <c r="I7432" i="18"/>
  <c r="I7433" i="18"/>
  <c r="I7434" i="18"/>
  <c r="I7435" i="18"/>
  <c r="I7436" i="18"/>
  <c r="I7437" i="18"/>
  <c r="I7438" i="18"/>
  <c r="I7439" i="18"/>
  <c r="I7440" i="18"/>
  <c r="I7441" i="18"/>
  <c r="I7442" i="18"/>
  <c r="I7443" i="18"/>
  <c r="I7444" i="18"/>
  <c r="I7445" i="18"/>
  <c r="I7446" i="18"/>
  <c r="I7447" i="18"/>
  <c r="I7448" i="18"/>
  <c r="I7449" i="18"/>
  <c r="I7450" i="18"/>
  <c r="I7451" i="18"/>
  <c r="I7452" i="18"/>
  <c r="I7453" i="18"/>
  <c r="I7454" i="18"/>
  <c r="I7455" i="18"/>
  <c r="I7456" i="18"/>
  <c r="I7457" i="18"/>
  <c r="I7458" i="18"/>
  <c r="I7459" i="18"/>
  <c r="I7460" i="18"/>
  <c r="I7461" i="18"/>
  <c r="I7462" i="18"/>
  <c r="I7463" i="18"/>
  <c r="I7464" i="18"/>
  <c r="I7465" i="18"/>
  <c r="I7466" i="18"/>
  <c r="I7467" i="18"/>
  <c r="I7468" i="18"/>
  <c r="I7469" i="18"/>
  <c r="I7470" i="18"/>
  <c r="I7471" i="18"/>
  <c r="I7472" i="18"/>
  <c r="I7473" i="18"/>
  <c r="I7474" i="18"/>
  <c r="I7475" i="18"/>
  <c r="I7476" i="18"/>
  <c r="I7477" i="18"/>
  <c r="I7478" i="18"/>
  <c r="I7479" i="18"/>
  <c r="I7480" i="18"/>
  <c r="I7481" i="18"/>
  <c r="I7482" i="18"/>
  <c r="I7483" i="18"/>
  <c r="I7484" i="18"/>
  <c r="I7485" i="18"/>
  <c r="I7486" i="18"/>
  <c r="I7487" i="18"/>
  <c r="I7488" i="18"/>
  <c r="I7489" i="18"/>
  <c r="I7490" i="18"/>
  <c r="I7491" i="18"/>
  <c r="I7492" i="18"/>
  <c r="I7493" i="18"/>
  <c r="I7494" i="18"/>
  <c r="I7495" i="18"/>
  <c r="I7496" i="18"/>
  <c r="I7497" i="18"/>
  <c r="I7498" i="18"/>
  <c r="I7499" i="18"/>
  <c r="I7500" i="18"/>
  <c r="I7501" i="18"/>
  <c r="I7502" i="18"/>
  <c r="I7503" i="18"/>
  <c r="I7504" i="18"/>
  <c r="I7505" i="18"/>
  <c r="I7506" i="18"/>
  <c r="I7507" i="18"/>
  <c r="I7508" i="18"/>
  <c r="I7509" i="18"/>
  <c r="I7510" i="18"/>
  <c r="I7511" i="18"/>
  <c r="I7512" i="18"/>
  <c r="I7513" i="18"/>
  <c r="I7514" i="18"/>
  <c r="I7515" i="18"/>
  <c r="I7516" i="18"/>
  <c r="I7517" i="18"/>
  <c r="I7518" i="18"/>
  <c r="I7519" i="18"/>
  <c r="I7520" i="18"/>
  <c r="I7521" i="18"/>
  <c r="I7522" i="18"/>
  <c r="I7523" i="18"/>
  <c r="I7524" i="18"/>
  <c r="I7525" i="18"/>
  <c r="I7526" i="18"/>
  <c r="I7527" i="18"/>
  <c r="I7528" i="18"/>
  <c r="I7529" i="18"/>
  <c r="I7530" i="18"/>
  <c r="I7531" i="18"/>
  <c r="I7532" i="18"/>
  <c r="I7533" i="18"/>
  <c r="I7534" i="18"/>
  <c r="I7535" i="18"/>
  <c r="I7536" i="18"/>
  <c r="I7537" i="18"/>
  <c r="I7538" i="18"/>
  <c r="I7539" i="18"/>
  <c r="I7540" i="18"/>
  <c r="I7541" i="18"/>
  <c r="I7542" i="18"/>
  <c r="I7543" i="18"/>
  <c r="I7544" i="18"/>
  <c r="I7545" i="18"/>
  <c r="I7546" i="18"/>
  <c r="I7547" i="18"/>
  <c r="I7548" i="18"/>
  <c r="I7549" i="18"/>
  <c r="I7550" i="18"/>
  <c r="I7551" i="18"/>
  <c r="I7552" i="18"/>
  <c r="I7553" i="18"/>
  <c r="I7554" i="18"/>
  <c r="I7555" i="18"/>
  <c r="I7556" i="18"/>
  <c r="I7557" i="18"/>
  <c r="I7558" i="18"/>
  <c r="I7559" i="18"/>
  <c r="I7560" i="18"/>
  <c r="I7561" i="18"/>
  <c r="I7562" i="18"/>
  <c r="I7563" i="18"/>
  <c r="I7564" i="18"/>
  <c r="I7565" i="18"/>
  <c r="I7566" i="18"/>
  <c r="I7567" i="18"/>
  <c r="I7568" i="18"/>
  <c r="I7569" i="18"/>
  <c r="I7570" i="18"/>
  <c r="I7571" i="18"/>
  <c r="I7572" i="18"/>
  <c r="I7573" i="18"/>
  <c r="I7574" i="18"/>
  <c r="I7575" i="18"/>
  <c r="I7576" i="18"/>
  <c r="I7577" i="18"/>
  <c r="I7578" i="18"/>
  <c r="I7579" i="18"/>
  <c r="I7580" i="18"/>
  <c r="I7581" i="18"/>
  <c r="I7582" i="18"/>
  <c r="I7583" i="18"/>
  <c r="I7584" i="18"/>
  <c r="I7585" i="18"/>
  <c r="I7586" i="18"/>
  <c r="I7587" i="18"/>
  <c r="I7588" i="18"/>
  <c r="I7589" i="18"/>
  <c r="I7590" i="18"/>
  <c r="I7591" i="18"/>
  <c r="I7592" i="18"/>
  <c r="I7593" i="18"/>
  <c r="I7594" i="18"/>
  <c r="I7595" i="18"/>
  <c r="I7596" i="18"/>
  <c r="I7597" i="18"/>
  <c r="I7598" i="18"/>
  <c r="I7599" i="18"/>
  <c r="I7600" i="18"/>
  <c r="I7601" i="18"/>
  <c r="I7602" i="18"/>
  <c r="I7603" i="18"/>
  <c r="I7604" i="18"/>
  <c r="I7605" i="18"/>
  <c r="I7606" i="18"/>
  <c r="I7607" i="18"/>
  <c r="I7608" i="18"/>
  <c r="I7609" i="18"/>
  <c r="I7610" i="18"/>
  <c r="I7611" i="18"/>
  <c r="I7612" i="18"/>
  <c r="I7613" i="18"/>
  <c r="I7614" i="18"/>
  <c r="I7615" i="18"/>
  <c r="I7616" i="18"/>
  <c r="I7617" i="18"/>
  <c r="I7618" i="18"/>
  <c r="I7619" i="18"/>
  <c r="I7620" i="18"/>
  <c r="I7621" i="18"/>
  <c r="I7622" i="18"/>
  <c r="I7623" i="18"/>
  <c r="I7624" i="18"/>
  <c r="I7625" i="18"/>
  <c r="I7626" i="18"/>
  <c r="I7627" i="18"/>
  <c r="I7628" i="18"/>
  <c r="I7629" i="18"/>
  <c r="I7630" i="18"/>
  <c r="I7631" i="18"/>
  <c r="I7632" i="18"/>
  <c r="I7633" i="18"/>
  <c r="I7634" i="18"/>
  <c r="I7635" i="18"/>
  <c r="I7636" i="18"/>
  <c r="I7637" i="18"/>
  <c r="I7638" i="18"/>
  <c r="I7639" i="18"/>
  <c r="I7640" i="18"/>
  <c r="I7641" i="18"/>
  <c r="I7642" i="18"/>
  <c r="I7643" i="18"/>
  <c r="I7644" i="18"/>
  <c r="I7645" i="18"/>
  <c r="I7646" i="18"/>
  <c r="I7647" i="18"/>
  <c r="I7648" i="18"/>
  <c r="I7649" i="18"/>
  <c r="I7650" i="18"/>
  <c r="I7651" i="18"/>
  <c r="I7652" i="18"/>
  <c r="I7653" i="18"/>
  <c r="I7654" i="18"/>
  <c r="I7655" i="18"/>
  <c r="I7656" i="18"/>
  <c r="I7657" i="18"/>
  <c r="I7658" i="18"/>
  <c r="I7659" i="18"/>
  <c r="I7660" i="18"/>
  <c r="I7661" i="18"/>
  <c r="I7662" i="18"/>
  <c r="I7663" i="18"/>
  <c r="I7664" i="18"/>
  <c r="I7665" i="18"/>
  <c r="I7666" i="18"/>
  <c r="I7667" i="18"/>
  <c r="I7668" i="18"/>
  <c r="I7669" i="18"/>
  <c r="I7670" i="18"/>
  <c r="I7671" i="18"/>
  <c r="I7672" i="18"/>
  <c r="I7673" i="18"/>
  <c r="I7674" i="18"/>
  <c r="I7675" i="18"/>
  <c r="I7676" i="18"/>
  <c r="I7677" i="18"/>
  <c r="I7678" i="18"/>
  <c r="I7679" i="18"/>
  <c r="I7680" i="18"/>
  <c r="I7681" i="18"/>
  <c r="I7682" i="18"/>
  <c r="I7683" i="18"/>
  <c r="I7684" i="18"/>
  <c r="I7685" i="18"/>
  <c r="I7686" i="18"/>
  <c r="I7687" i="18"/>
  <c r="I7688" i="18"/>
  <c r="I7689" i="18"/>
  <c r="I7690" i="18"/>
  <c r="I7691" i="18"/>
  <c r="I7692" i="18"/>
  <c r="I7693" i="18"/>
  <c r="I7694" i="18"/>
  <c r="I7695" i="18"/>
  <c r="I7696" i="18"/>
  <c r="I7697" i="18"/>
  <c r="I7698" i="18"/>
  <c r="I7699" i="18"/>
  <c r="I7700" i="18"/>
  <c r="I7701" i="18"/>
  <c r="I7702" i="18"/>
  <c r="I7703" i="18"/>
  <c r="I7704" i="18"/>
  <c r="I7705" i="18"/>
  <c r="I7706" i="18"/>
  <c r="I7707" i="18"/>
  <c r="I7708" i="18"/>
  <c r="I7709" i="18"/>
  <c r="I7710" i="18"/>
  <c r="I7711" i="18"/>
  <c r="I7712" i="18"/>
  <c r="I7713" i="18"/>
  <c r="I7714" i="18"/>
  <c r="I7715" i="18"/>
  <c r="I7716" i="18"/>
  <c r="I7717" i="18"/>
  <c r="I7718" i="18"/>
  <c r="I7719" i="18"/>
  <c r="I7720" i="18"/>
  <c r="I7721" i="18"/>
  <c r="I7722" i="18"/>
  <c r="I7723" i="18"/>
  <c r="I7724" i="18"/>
  <c r="I7725" i="18"/>
  <c r="I7726" i="18"/>
  <c r="I7727" i="18"/>
  <c r="I7728" i="18"/>
  <c r="I7729" i="18"/>
  <c r="I7730" i="18"/>
  <c r="I7731" i="18"/>
  <c r="I7732" i="18"/>
  <c r="I7733" i="18"/>
  <c r="I7734" i="18"/>
  <c r="I7735" i="18"/>
  <c r="I7736" i="18"/>
  <c r="I7737" i="18"/>
  <c r="I7738" i="18"/>
  <c r="I7739" i="18"/>
  <c r="I7740" i="18"/>
  <c r="I7741" i="18"/>
  <c r="I7742" i="18"/>
  <c r="I7743" i="18"/>
  <c r="I7744" i="18"/>
  <c r="I7745" i="18"/>
  <c r="I7746" i="18"/>
  <c r="I7747" i="18"/>
  <c r="I7748" i="18"/>
  <c r="I7749" i="18"/>
  <c r="I7750" i="18"/>
  <c r="I7751" i="18"/>
  <c r="I7752" i="18"/>
  <c r="I7753" i="18"/>
  <c r="I7754" i="18"/>
  <c r="I7755" i="18"/>
  <c r="I7756" i="18"/>
  <c r="I7757" i="18"/>
  <c r="I7758" i="18"/>
  <c r="I7759" i="18"/>
  <c r="I7760" i="18"/>
  <c r="I7761" i="18"/>
  <c r="I7762" i="18"/>
  <c r="I7763" i="18"/>
  <c r="I7764" i="18"/>
  <c r="I7765" i="18"/>
  <c r="I7766" i="18"/>
  <c r="I7767" i="18"/>
  <c r="I7768" i="18"/>
  <c r="I7769" i="18"/>
  <c r="I7770" i="18"/>
  <c r="I7771" i="18"/>
  <c r="I7772" i="18"/>
  <c r="I7773" i="18"/>
  <c r="I7774" i="18"/>
  <c r="I7775" i="18"/>
  <c r="I7776" i="18"/>
  <c r="I7777" i="18"/>
  <c r="I7778" i="18"/>
  <c r="I7779" i="18"/>
  <c r="I7780" i="18"/>
  <c r="I7781" i="18"/>
  <c r="I7782" i="18"/>
  <c r="I7783" i="18"/>
  <c r="I7784" i="18"/>
  <c r="I7785" i="18"/>
  <c r="I7786" i="18"/>
  <c r="I7787" i="18"/>
  <c r="I7788" i="18"/>
  <c r="I7789" i="18"/>
  <c r="I7790" i="18"/>
  <c r="I7791" i="18"/>
  <c r="I7792" i="18"/>
  <c r="I7793" i="18"/>
  <c r="I7794" i="18"/>
  <c r="I7795" i="18"/>
  <c r="I7796" i="18"/>
  <c r="I7797" i="18"/>
  <c r="I7798" i="18"/>
  <c r="I7799" i="18"/>
  <c r="I7800" i="18"/>
  <c r="I7801" i="18"/>
  <c r="I7802" i="18"/>
  <c r="I7803" i="18"/>
  <c r="I7804" i="18"/>
  <c r="I7805" i="18"/>
  <c r="I7806" i="18"/>
  <c r="I7807" i="18"/>
  <c r="I7808" i="18"/>
  <c r="I7809" i="18"/>
  <c r="I7810" i="18"/>
  <c r="I7811" i="18"/>
  <c r="I7812" i="18"/>
  <c r="I7813" i="18"/>
  <c r="I7814" i="18"/>
  <c r="I7815" i="18"/>
  <c r="I7816" i="18"/>
  <c r="I7817" i="18"/>
  <c r="I7818" i="18"/>
  <c r="I7819" i="18"/>
  <c r="I7820" i="18"/>
  <c r="I7821" i="18"/>
  <c r="I7822" i="18"/>
  <c r="I7823" i="18"/>
  <c r="I7824" i="18"/>
  <c r="I7825" i="18"/>
  <c r="I7826" i="18"/>
  <c r="I7827" i="18"/>
  <c r="I7828" i="18"/>
  <c r="I7829" i="18"/>
  <c r="I7830" i="18"/>
  <c r="I7831" i="18"/>
  <c r="I7832" i="18"/>
  <c r="I7833" i="18"/>
  <c r="I7834" i="18"/>
  <c r="I7835" i="18"/>
  <c r="I7836" i="18"/>
  <c r="I7837" i="18"/>
  <c r="I7838" i="18"/>
  <c r="I7839" i="18"/>
  <c r="I7840" i="18"/>
  <c r="I7841" i="18"/>
  <c r="I7842" i="18"/>
  <c r="I7843" i="18"/>
  <c r="I7844" i="18"/>
  <c r="I7845" i="18"/>
  <c r="I7846" i="18"/>
  <c r="I7847" i="18"/>
  <c r="I7848" i="18"/>
  <c r="I7849" i="18"/>
  <c r="I7850" i="18"/>
  <c r="I7851" i="18"/>
  <c r="I7852" i="18"/>
  <c r="I7853" i="18"/>
  <c r="I7854" i="18"/>
  <c r="I7855" i="18"/>
  <c r="I7856" i="18"/>
  <c r="I7857" i="18"/>
  <c r="I7858" i="18"/>
  <c r="I7859" i="18"/>
  <c r="I7860" i="18"/>
  <c r="I7861" i="18"/>
  <c r="I7862" i="18"/>
  <c r="I7863" i="18"/>
  <c r="I7864" i="18"/>
  <c r="I7865" i="18"/>
  <c r="I7866" i="18"/>
  <c r="I7867" i="18"/>
  <c r="I7868" i="18"/>
  <c r="I7869" i="18"/>
  <c r="I7870" i="18"/>
  <c r="I7871" i="18"/>
  <c r="I7872" i="18"/>
  <c r="I7873" i="18"/>
  <c r="I7874" i="18"/>
  <c r="I7875" i="18"/>
  <c r="I7876" i="18"/>
  <c r="I7877" i="18"/>
  <c r="I7878" i="18"/>
  <c r="I7879" i="18"/>
  <c r="I7880" i="18"/>
  <c r="I7881" i="18"/>
  <c r="I7882" i="18"/>
  <c r="I7883" i="18"/>
  <c r="I7884" i="18"/>
  <c r="I7885" i="18"/>
  <c r="I7886" i="18"/>
  <c r="I7887" i="18"/>
  <c r="I7888" i="18"/>
  <c r="I7889" i="18"/>
  <c r="I7890" i="18"/>
  <c r="I7891" i="18"/>
  <c r="I7892" i="18"/>
  <c r="I7893" i="18"/>
  <c r="I7894" i="18"/>
  <c r="I7895" i="18"/>
  <c r="I7896" i="18"/>
  <c r="I7897" i="18"/>
  <c r="I7898" i="18"/>
  <c r="I7899" i="18"/>
  <c r="I7900" i="18"/>
  <c r="I7901" i="18"/>
  <c r="I7902" i="18"/>
  <c r="I7903" i="18"/>
  <c r="I7904" i="18"/>
  <c r="I7905" i="18"/>
  <c r="I7906" i="18"/>
  <c r="I7907" i="18"/>
  <c r="I7908" i="18"/>
  <c r="I7909" i="18"/>
  <c r="I7910" i="18"/>
  <c r="I7911" i="18"/>
  <c r="I7912" i="18"/>
  <c r="I7913" i="18"/>
  <c r="I7914" i="18"/>
  <c r="I7915" i="18"/>
  <c r="I7916" i="18"/>
  <c r="I7917" i="18"/>
  <c r="I7918" i="18"/>
  <c r="I7919" i="18"/>
  <c r="I7920" i="18"/>
  <c r="I7921" i="18"/>
  <c r="I7922" i="18"/>
  <c r="I7923" i="18"/>
  <c r="I7924" i="18"/>
  <c r="I7925" i="18"/>
  <c r="I7926" i="18"/>
  <c r="I7927" i="18"/>
  <c r="I7928" i="18"/>
  <c r="I7929" i="18"/>
  <c r="I7930" i="18"/>
  <c r="I7931" i="18"/>
  <c r="I7932" i="18"/>
  <c r="I7933" i="18"/>
  <c r="I7934" i="18"/>
  <c r="I7935" i="18"/>
  <c r="I7936" i="18"/>
  <c r="I7937" i="18"/>
  <c r="I7938" i="18"/>
  <c r="I7939" i="18"/>
  <c r="I7940" i="18"/>
  <c r="I7941" i="18"/>
  <c r="I7942" i="18"/>
  <c r="I7943" i="18"/>
  <c r="I7944" i="18"/>
  <c r="I7945" i="18"/>
  <c r="I7946" i="18"/>
  <c r="I7947" i="18"/>
  <c r="I7948" i="18"/>
  <c r="I7949" i="18"/>
  <c r="I7950" i="18"/>
  <c r="I7951" i="18"/>
  <c r="I7952" i="18"/>
  <c r="I7953" i="18"/>
  <c r="I7954" i="18"/>
  <c r="I7955" i="18"/>
  <c r="I7956" i="18"/>
  <c r="I7957" i="18"/>
  <c r="I7958" i="18"/>
  <c r="I7959" i="18"/>
  <c r="I7960" i="18"/>
  <c r="I7961" i="18"/>
  <c r="I7962" i="18"/>
  <c r="I7963" i="18"/>
  <c r="I7964" i="18"/>
  <c r="I7965" i="18"/>
  <c r="I7966" i="18"/>
  <c r="I7967" i="18"/>
  <c r="I7968" i="18"/>
  <c r="I7969" i="18"/>
  <c r="I7970" i="18"/>
  <c r="I7971" i="18"/>
  <c r="I7972" i="18"/>
  <c r="I7973" i="18"/>
  <c r="I7974" i="18"/>
  <c r="I7975" i="18"/>
  <c r="I7976" i="18"/>
  <c r="I7977" i="18"/>
  <c r="I7978" i="18"/>
  <c r="I7979" i="18"/>
  <c r="I7980" i="18"/>
  <c r="I7981" i="18"/>
  <c r="I7982" i="18"/>
  <c r="I7983" i="18"/>
  <c r="I7984" i="18"/>
  <c r="I7985" i="18"/>
  <c r="I7986" i="18"/>
  <c r="I7987" i="18"/>
  <c r="I7988" i="18"/>
  <c r="I7989" i="18"/>
  <c r="I7990" i="18"/>
  <c r="I7991" i="18"/>
  <c r="I7992" i="18"/>
  <c r="I7993" i="18"/>
  <c r="I7994" i="18"/>
  <c r="I7995" i="18"/>
  <c r="I7996" i="18"/>
  <c r="I7997" i="18"/>
  <c r="I7998" i="18"/>
  <c r="I7999" i="18"/>
  <c r="I8000" i="18"/>
  <c r="I8001" i="18"/>
  <c r="I8002" i="18"/>
  <c r="I8003" i="18"/>
  <c r="I8004" i="18"/>
  <c r="I8005" i="18"/>
  <c r="I8006" i="18"/>
  <c r="I8007" i="18"/>
  <c r="I8008" i="18"/>
  <c r="I8009" i="18"/>
  <c r="I8010" i="18"/>
  <c r="I8011" i="18"/>
  <c r="I8012" i="18"/>
  <c r="I8013" i="18"/>
  <c r="I8014" i="18"/>
  <c r="I8015" i="18"/>
  <c r="I8016" i="18"/>
  <c r="I8017" i="18"/>
  <c r="I8018" i="18"/>
  <c r="I8019" i="18"/>
  <c r="I8020" i="18"/>
  <c r="I8021" i="18"/>
  <c r="I8022" i="18"/>
  <c r="I8023" i="18"/>
  <c r="I8024" i="18"/>
  <c r="I8025" i="18"/>
  <c r="I8026" i="18"/>
  <c r="I8027" i="18"/>
  <c r="I8028" i="18"/>
  <c r="I8029" i="18"/>
  <c r="I8030" i="18"/>
  <c r="I8031" i="18"/>
  <c r="I8032" i="18"/>
  <c r="I8033" i="18"/>
  <c r="I8034" i="18"/>
  <c r="I8035" i="18"/>
  <c r="I8036" i="18"/>
  <c r="I8037" i="18"/>
  <c r="I8038" i="18"/>
  <c r="I8039" i="18"/>
  <c r="I8040" i="18"/>
  <c r="I8041" i="18"/>
  <c r="I8042" i="18"/>
  <c r="I8043" i="18"/>
  <c r="I8044" i="18"/>
  <c r="I8045" i="18"/>
  <c r="I8046" i="18"/>
  <c r="I8047" i="18"/>
  <c r="I8048" i="18"/>
  <c r="I8049" i="18"/>
  <c r="I8050" i="18"/>
  <c r="I8051" i="18"/>
  <c r="I8052" i="18"/>
  <c r="I8053" i="18"/>
  <c r="I8054" i="18"/>
  <c r="I8055" i="18"/>
  <c r="I8056" i="18"/>
  <c r="I8057" i="18"/>
  <c r="I8058" i="18"/>
  <c r="I8059" i="18"/>
  <c r="I8060" i="18"/>
  <c r="I8061" i="18"/>
  <c r="I8062" i="18"/>
  <c r="I8063" i="18"/>
  <c r="I8064" i="18"/>
  <c r="I8065" i="18"/>
  <c r="I8066" i="18"/>
  <c r="I8067" i="18"/>
  <c r="I8068" i="18"/>
  <c r="I8069" i="18"/>
  <c r="I8070" i="18"/>
  <c r="I8071" i="18"/>
  <c r="I8072" i="18"/>
  <c r="I8073" i="18"/>
  <c r="I8074" i="18"/>
  <c r="I8075" i="18"/>
  <c r="I8076" i="18"/>
  <c r="I8077" i="18"/>
  <c r="I8078" i="18"/>
  <c r="I8079" i="18"/>
  <c r="I8080" i="18"/>
  <c r="I8081" i="18"/>
  <c r="I8082" i="18"/>
  <c r="I8083" i="18"/>
  <c r="I8084" i="18"/>
  <c r="I8085" i="18"/>
  <c r="I8086" i="18"/>
  <c r="I8087" i="18"/>
  <c r="I8088" i="18"/>
  <c r="I8089" i="18"/>
  <c r="I8090" i="18"/>
  <c r="I8091" i="18"/>
  <c r="I8092" i="18"/>
  <c r="I8093" i="18"/>
  <c r="I8094" i="18"/>
  <c r="I8095" i="18"/>
  <c r="I8096" i="18"/>
  <c r="I8097" i="18"/>
  <c r="I8098" i="18"/>
  <c r="I8099" i="18"/>
  <c r="I8100" i="18"/>
  <c r="I8101" i="18"/>
  <c r="I8102" i="18"/>
  <c r="I8103" i="18"/>
  <c r="I8104" i="18"/>
  <c r="I8105" i="18"/>
  <c r="I8106" i="18"/>
  <c r="I8107" i="18"/>
  <c r="I8108" i="18"/>
  <c r="I8109" i="18"/>
  <c r="I8110" i="18"/>
  <c r="I8111" i="18"/>
  <c r="I8112" i="18"/>
  <c r="I8113" i="18"/>
  <c r="I8114" i="18"/>
  <c r="I8115" i="18"/>
  <c r="I8116" i="18"/>
  <c r="I8117" i="18"/>
  <c r="I8118" i="18"/>
  <c r="I8119" i="18"/>
  <c r="I8120" i="18"/>
  <c r="I8121" i="18"/>
  <c r="I8122" i="18"/>
  <c r="I8123" i="18"/>
  <c r="I8124" i="18"/>
  <c r="I8125" i="18"/>
  <c r="I8126" i="18"/>
  <c r="I8127" i="18"/>
  <c r="I8128" i="18"/>
  <c r="I8129" i="18"/>
  <c r="I8130" i="18"/>
  <c r="I8131" i="18"/>
  <c r="I8132" i="18"/>
  <c r="I8133" i="18"/>
  <c r="I8134" i="18"/>
  <c r="I8135" i="18"/>
  <c r="I8136" i="18"/>
  <c r="I8137" i="18"/>
  <c r="I8138" i="18"/>
  <c r="I8139" i="18"/>
  <c r="I8140" i="18"/>
  <c r="I8141" i="18"/>
  <c r="I8142" i="18"/>
  <c r="I8143" i="18"/>
  <c r="I8144" i="18"/>
  <c r="I8145" i="18"/>
  <c r="I8146" i="18"/>
  <c r="I8147" i="18"/>
  <c r="I8148" i="18"/>
  <c r="I8149" i="18"/>
  <c r="I8150" i="18"/>
  <c r="I8151" i="18"/>
  <c r="I8152" i="18"/>
  <c r="I8153" i="18"/>
  <c r="I8154" i="18"/>
  <c r="I8155" i="18"/>
  <c r="I8156" i="18"/>
  <c r="I8157" i="18"/>
  <c r="I8158" i="18"/>
  <c r="I8159" i="18"/>
  <c r="I8160" i="18"/>
  <c r="I8161" i="18"/>
  <c r="I8162" i="18"/>
  <c r="I8163" i="18"/>
  <c r="I8164" i="18"/>
  <c r="I8165" i="18"/>
  <c r="I8166" i="18"/>
  <c r="I8167" i="18"/>
  <c r="I8168" i="18"/>
  <c r="I8169" i="18"/>
  <c r="I8170" i="18"/>
  <c r="I8171" i="18"/>
  <c r="I8172" i="18"/>
  <c r="I8173" i="18"/>
  <c r="I8174" i="18"/>
  <c r="I8175" i="18"/>
  <c r="I8176" i="18"/>
  <c r="I8177" i="18"/>
  <c r="I8178" i="18"/>
  <c r="I8179" i="18"/>
  <c r="I8180" i="18"/>
  <c r="I8181" i="18"/>
  <c r="I8182" i="18"/>
  <c r="I8183" i="18"/>
  <c r="I8184" i="18"/>
  <c r="I8185" i="18"/>
  <c r="I8186" i="18"/>
  <c r="I8187" i="18"/>
  <c r="I8188" i="18"/>
  <c r="I8189" i="18"/>
  <c r="I8190" i="18"/>
  <c r="I8191" i="18"/>
  <c r="I8192" i="18"/>
  <c r="I8193" i="18"/>
  <c r="I8194" i="18"/>
  <c r="I8195" i="18"/>
  <c r="I8196" i="18"/>
  <c r="I8197" i="18"/>
  <c r="I8198" i="18"/>
  <c r="I8199" i="18"/>
  <c r="I8200" i="18"/>
  <c r="I8201" i="18"/>
  <c r="I8202" i="18"/>
  <c r="I8203" i="18"/>
  <c r="I8204" i="18"/>
  <c r="I8205" i="18"/>
  <c r="I8206" i="18"/>
  <c r="I8207" i="18"/>
  <c r="I8208" i="18"/>
  <c r="I8209" i="18"/>
  <c r="I8210" i="18"/>
  <c r="I8211" i="18"/>
  <c r="I8212" i="18"/>
  <c r="I8213" i="18"/>
  <c r="I8214" i="18"/>
  <c r="I8215" i="18"/>
  <c r="I8216" i="18"/>
  <c r="I8217" i="18"/>
  <c r="I8218" i="18"/>
  <c r="I8219" i="18"/>
  <c r="I8220" i="18"/>
  <c r="I8221" i="18"/>
  <c r="I8222" i="18"/>
  <c r="I8223" i="18"/>
  <c r="I8224" i="18"/>
  <c r="I8225" i="18"/>
  <c r="I8226" i="18"/>
  <c r="I8227" i="18"/>
  <c r="I8228" i="18"/>
  <c r="I8229" i="18"/>
  <c r="I8230" i="18"/>
  <c r="I8231" i="18"/>
  <c r="I8232" i="18"/>
  <c r="I8233" i="18"/>
  <c r="I8234" i="18"/>
  <c r="I8235" i="18"/>
  <c r="I8236" i="18"/>
  <c r="I8237" i="18"/>
  <c r="I8238" i="18"/>
  <c r="I8239" i="18"/>
  <c r="I8240" i="18"/>
  <c r="I8241" i="18"/>
  <c r="I8242" i="18"/>
  <c r="I8243" i="18"/>
  <c r="I8244" i="18"/>
  <c r="I8245" i="18"/>
  <c r="I8246" i="18"/>
  <c r="I8247" i="18"/>
  <c r="I8248" i="18"/>
  <c r="I8249" i="18"/>
  <c r="I8250" i="18"/>
  <c r="I8251" i="18"/>
  <c r="I8252" i="18"/>
  <c r="I8253" i="18"/>
  <c r="I8254" i="18"/>
  <c r="I8255" i="18"/>
  <c r="I8256" i="18"/>
  <c r="I8257" i="18"/>
  <c r="I8258" i="18"/>
  <c r="I8259" i="18"/>
  <c r="I8260" i="18"/>
  <c r="I8261" i="18"/>
  <c r="I8262" i="18"/>
  <c r="I8263" i="18"/>
  <c r="I8264" i="18"/>
  <c r="I8265" i="18"/>
  <c r="I8266" i="18"/>
  <c r="I8267" i="18"/>
  <c r="I8268" i="18"/>
  <c r="I8269" i="18"/>
  <c r="I8270" i="18"/>
  <c r="I8271" i="18"/>
  <c r="I8272" i="18"/>
  <c r="I8273" i="18"/>
  <c r="I8274" i="18"/>
  <c r="I8275" i="18"/>
  <c r="I8276" i="18"/>
  <c r="I8277" i="18"/>
  <c r="I8278" i="18"/>
  <c r="I8279" i="18"/>
  <c r="I8280" i="18"/>
  <c r="I8281" i="18"/>
  <c r="I8282" i="18"/>
  <c r="I8283" i="18"/>
  <c r="I8284" i="18"/>
  <c r="I8285" i="18"/>
  <c r="I8286" i="18"/>
  <c r="I8287" i="18"/>
  <c r="I8288" i="18"/>
  <c r="I8289" i="18"/>
  <c r="I8290" i="18"/>
  <c r="I8291" i="18"/>
  <c r="I8292" i="18"/>
  <c r="I8293" i="18"/>
  <c r="I8294" i="18"/>
  <c r="I8295" i="18"/>
  <c r="I8296" i="18"/>
  <c r="I8297" i="18"/>
  <c r="I8298" i="18"/>
  <c r="I8299" i="18"/>
  <c r="I8300" i="18"/>
  <c r="I8301" i="18"/>
  <c r="I8302" i="18"/>
  <c r="I8303" i="18"/>
  <c r="I8304" i="18"/>
  <c r="I8305" i="18"/>
  <c r="I8306" i="18"/>
  <c r="I8307" i="18"/>
  <c r="I8308" i="18"/>
  <c r="I8309" i="18"/>
  <c r="I8310" i="18"/>
  <c r="I8311" i="18"/>
  <c r="I8312" i="18"/>
  <c r="I8313" i="18"/>
  <c r="I8314" i="18"/>
  <c r="I8315" i="18"/>
  <c r="I8316" i="18"/>
  <c r="I8317" i="18"/>
  <c r="I8318" i="18"/>
  <c r="I8319" i="18"/>
  <c r="I8320" i="18"/>
  <c r="I8321" i="18"/>
  <c r="I8322" i="18"/>
  <c r="I8323" i="18"/>
  <c r="I8324" i="18"/>
  <c r="I8325" i="18"/>
  <c r="I8326" i="18"/>
  <c r="I8327" i="18"/>
  <c r="I8328" i="18"/>
  <c r="I8329" i="18"/>
  <c r="I8330" i="18"/>
  <c r="I8331" i="18"/>
  <c r="I8332" i="18"/>
  <c r="I8333" i="18"/>
  <c r="I8334" i="18"/>
  <c r="I8335" i="18"/>
  <c r="I8336" i="18"/>
  <c r="I8337" i="18"/>
  <c r="I8338" i="18"/>
  <c r="I8339" i="18"/>
  <c r="I8340" i="18"/>
  <c r="I8341" i="18"/>
  <c r="I8342" i="18"/>
  <c r="I8343" i="18"/>
  <c r="I8344" i="18"/>
  <c r="I8345" i="18"/>
  <c r="I8346" i="18"/>
  <c r="I8347" i="18"/>
  <c r="I8348" i="18"/>
  <c r="I8349" i="18"/>
  <c r="I8350" i="18"/>
  <c r="I8351" i="18"/>
  <c r="I8352" i="18"/>
  <c r="I8353" i="18"/>
  <c r="I8354" i="18"/>
  <c r="I8355" i="18"/>
  <c r="I8356" i="18"/>
  <c r="I8357" i="18"/>
  <c r="I8358" i="18"/>
  <c r="I8359" i="18"/>
  <c r="I8360" i="18"/>
  <c r="I8361" i="18"/>
  <c r="I8362" i="18"/>
  <c r="I8363" i="18"/>
  <c r="I8364" i="18"/>
  <c r="I8365" i="18"/>
  <c r="I8366" i="18"/>
  <c r="I8367" i="18"/>
  <c r="I8368" i="18"/>
  <c r="I8369" i="18"/>
  <c r="I8370" i="18"/>
  <c r="I8371" i="18"/>
  <c r="I8372" i="18"/>
  <c r="I8373" i="18"/>
  <c r="I8374" i="18"/>
  <c r="I8375" i="18"/>
  <c r="I8376" i="18"/>
  <c r="I8377" i="18"/>
  <c r="I8378" i="18"/>
  <c r="I8379" i="18"/>
  <c r="I8380" i="18"/>
  <c r="I8381" i="18"/>
  <c r="I8382" i="18"/>
  <c r="I8383" i="18"/>
  <c r="I8384" i="18"/>
  <c r="I8385" i="18"/>
  <c r="I8386" i="18"/>
  <c r="I8387" i="18"/>
  <c r="I8388" i="18"/>
  <c r="I8389" i="18"/>
  <c r="I8390" i="18"/>
  <c r="I8391" i="18"/>
  <c r="I8392" i="18"/>
  <c r="I8393" i="18"/>
  <c r="I8394" i="18"/>
  <c r="I8395" i="18"/>
  <c r="I8396" i="18"/>
  <c r="I8397" i="18"/>
  <c r="I8398" i="18"/>
  <c r="I8399" i="18"/>
  <c r="I8400" i="18"/>
  <c r="I8401" i="18"/>
  <c r="I8402" i="18"/>
  <c r="I8403" i="18"/>
  <c r="I8404" i="18"/>
  <c r="I8405" i="18"/>
  <c r="I8406" i="18"/>
  <c r="I8407" i="18"/>
  <c r="I8408" i="18"/>
  <c r="I8409" i="18"/>
  <c r="I8410" i="18"/>
  <c r="I8411" i="18"/>
  <c r="I8412" i="18"/>
  <c r="I8413" i="18"/>
  <c r="I8414" i="18"/>
  <c r="I8415" i="18"/>
  <c r="I8416" i="18"/>
  <c r="I8417" i="18"/>
  <c r="I8418" i="18"/>
  <c r="I8419" i="18"/>
  <c r="I8420" i="18"/>
  <c r="I8421" i="18"/>
  <c r="I8422" i="18"/>
  <c r="I8423" i="18"/>
  <c r="I8424" i="18"/>
  <c r="I8425" i="18"/>
  <c r="I8426" i="18"/>
  <c r="I8427" i="18"/>
  <c r="I8428" i="18"/>
  <c r="I8429" i="18"/>
  <c r="I8430" i="18"/>
  <c r="I8431" i="18"/>
  <c r="I8432" i="18"/>
  <c r="I8433" i="18"/>
  <c r="I8434" i="18"/>
  <c r="I8435" i="18"/>
  <c r="I8436" i="18"/>
  <c r="I8437" i="18"/>
  <c r="I8438" i="18"/>
  <c r="I8439" i="18"/>
  <c r="I8440" i="18"/>
  <c r="I8441" i="18"/>
  <c r="I8442" i="18"/>
  <c r="I8443" i="18"/>
  <c r="I8444" i="18"/>
  <c r="I8445" i="18"/>
  <c r="I8446" i="18"/>
  <c r="I8447" i="18"/>
  <c r="I8448" i="18"/>
  <c r="I8449" i="18"/>
  <c r="I8450" i="18"/>
  <c r="I8451" i="18"/>
  <c r="I8452" i="18"/>
  <c r="I8453" i="18"/>
  <c r="I8454" i="18"/>
  <c r="I8455" i="18"/>
  <c r="I8456" i="18"/>
  <c r="I8457" i="18"/>
  <c r="I8458" i="18"/>
  <c r="I8459" i="18"/>
  <c r="I8460" i="18"/>
  <c r="I8461" i="18"/>
  <c r="I8462" i="18"/>
  <c r="I8463" i="18"/>
  <c r="I8464" i="18"/>
  <c r="I8465" i="18"/>
  <c r="I8466" i="18"/>
  <c r="I8467" i="18"/>
  <c r="I8468" i="18"/>
  <c r="I8469" i="18"/>
  <c r="I8470" i="18"/>
  <c r="I8471" i="18"/>
  <c r="I8472" i="18"/>
  <c r="I8473" i="18"/>
  <c r="I8474" i="18"/>
  <c r="I8475" i="18"/>
  <c r="I8476" i="18"/>
  <c r="I8477" i="18"/>
  <c r="I8478" i="18"/>
  <c r="I8479" i="18"/>
  <c r="I8480" i="18"/>
  <c r="I8481" i="18"/>
  <c r="I8482" i="18"/>
  <c r="I8483" i="18"/>
  <c r="I8484" i="18"/>
  <c r="I8485" i="18"/>
  <c r="I8486" i="18"/>
  <c r="I8487" i="18"/>
  <c r="I8488" i="18"/>
  <c r="I8489" i="18"/>
  <c r="I8490" i="18"/>
  <c r="I8491" i="18"/>
  <c r="I8492" i="18"/>
  <c r="I8493" i="18"/>
  <c r="I8494" i="18"/>
  <c r="I8495" i="18"/>
  <c r="I8496" i="18"/>
  <c r="I8497" i="18"/>
  <c r="I8498" i="18"/>
  <c r="I8499" i="18"/>
  <c r="I8500" i="18"/>
  <c r="I8501" i="18"/>
  <c r="I8502" i="18"/>
  <c r="I8503" i="18"/>
  <c r="I8504" i="18"/>
  <c r="I8505" i="18"/>
  <c r="I8506" i="18"/>
  <c r="I8507" i="18"/>
  <c r="I8508" i="18"/>
  <c r="I8509" i="18"/>
  <c r="I8510" i="18"/>
  <c r="I8511" i="18"/>
  <c r="I8512" i="18"/>
  <c r="I8513" i="18"/>
  <c r="I8514" i="18"/>
  <c r="I8515" i="18"/>
  <c r="I8516" i="18"/>
  <c r="I8517" i="18"/>
  <c r="I8518" i="18"/>
  <c r="I8519" i="18"/>
  <c r="I8520" i="18"/>
  <c r="I8521" i="18"/>
  <c r="I8522" i="18"/>
  <c r="I8523" i="18"/>
  <c r="I8524" i="18"/>
  <c r="I8525" i="18"/>
  <c r="I8526" i="18"/>
  <c r="I8527" i="18"/>
  <c r="I8528" i="18"/>
  <c r="I8529" i="18"/>
  <c r="I8530" i="18"/>
  <c r="I8531" i="18"/>
  <c r="I8532" i="18"/>
  <c r="I8533" i="18"/>
  <c r="I8534" i="18"/>
  <c r="I8535" i="18"/>
  <c r="I8536" i="18"/>
  <c r="I8537" i="18"/>
  <c r="I8538" i="18"/>
  <c r="I8539" i="18"/>
  <c r="I8540" i="18"/>
  <c r="I8541" i="18"/>
  <c r="I8542" i="18"/>
  <c r="I8543" i="18"/>
  <c r="I8544" i="18"/>
  <c r="I8545" i="18"/>
  <c r="I8546" i="18"/>
  <c r="I8547" i="18"/>
  <c r="I8548" i="18"/>
  <c r="I8549" i="18"/>
  <c r="I8550" i="18"/>
  <c r="I8551" i="18"/>
  <c r="I8552" i="18"/>
  <c r="I8553" i="18"/>
  <c r="I8554" i="18"/>
  <c r="I8555" i="18"/>
  <c r="I8556" i="18"/>
  <c r="I8557" i="18"/>
  <c r="I8558" i="18"/>
  <c r="I8559" i="18"/>
  <c r="I8560" i="18"/>
  <c r="I8561" i="18"/>
  <c r="I8562" i="18"/>
  <c r="I8563" i="18"/>
  <c r="I8564" i="18"/>
  <c r="I8565" i="18"/>
  <c r="I8566" i="18"/>
  <c r="I8567" i="18"/>
  <c r="I8568" i="18"/>
  <c r="I8569" i="18"/>
  <c r="I8570" i="18"/>
  <c r="I8571" i="18"/>
  <c r="I8572" i="18"/>
  <c r="I8573" i="18"/>
  <c r="I8574" i="18"/>
  <c r="I8575" i="18"/>
  <c r="I8576" i="18"/>
  <c r="I8577" i="18"/>
  <c r="I8578" i="18"/>
  <c r="I8579" i="18"/>
  <c r="I8580" i="18"/>
  <c r="I8581" i="18"/>
  <c r="I8582" i="18"/>
  <c r="I8583" i="18"/>
  <c r="I8584" i="18"/>
  <c r="I8585" i="18"/>
  <c r="I8586" i="18"/>
  <c r="I8587" i="18"/>
  <c r="I8588" i="18"/>
  <c r="I8589" i="18"/>
  <c r="I8590" i="18"/>
  <c r="I8591" i="18"/>
  <c r="I8592" i="18"/>
  <c r="I8593" i="18"/>
  <c r="I8594" i="18"/>
  <c r="I8595" i="18"/>
  <c r="I8596" i="18"/>
  <c r="I8597" i="18"/>
  <c r="I8598" i="18"/>
  <c r="I8599" i="18"/>
  <c r="I8600" i="18"/>
  <c r="I8601" i="18"/>
  <c r="I8602" i="18"/>
  <c r="I8603" i="18"/>
  <c r="I8604" i="18"/>
  <c r="I8605" i="18"/>
  <c r="I8606" i="18"/>
  <c r="I8607" i="18"/>
  <c r="I8608" i="18"/>
  <c r="I8609" i="18"/>
  <c r="I8610" i="18"/>
  <c r="I8611" i="18"/>
  <c r="I8612" i="18"/>
  <c r="I8613" i="18"/>
  <c r="I8614" i="18"/>
  <c r="I8615" i="18"/>
  <c r="I8616" i="18"/>
  <c r="I8617" i="18"/>
  <c r="I8618" i="18"/>
  <c r="I8619" i="18"/>
  <c r="I8620" i="18"/>
  <c r="I8621" i="18"/>
  <c r="I8622" i="18"/>
  <c r="I8623" i="18"/>
  <c r="I8624" i="18"/>
  <c r="I8625" i="18"/>
  <c r="I8626" i="18"/>
  <c r="I8627" i="18"/>
  <c r="I8628" i="18"/>
  <c r="I8629" i="18"/>
  <c r="I8630" i="18"/>
  <c r="I8631" i="18"/>
  <c r="I8632" i="18"/>
  <c r="I8633" i="18"/>
  <c r="I8634" i="18"/>
  <c r="I8635" i="18"/>
  <c r="I8636" i="18"/>
  <c r="I8637" i="18"/>
  <c r="I8638" i="18"/>
  <c r="I8639" i="18"/>
  <c r="I8640" i="18"/>
  <c r="I8641" i="18"/>
  <c r="I8642" i="18"/>
  <c r="I8643" i="18"/>
  <c r="I8644" i="18"/>
  <c r="I8645" i="18"/>
  <c r="I8646" i="18"/>
  <c r="I8647" i="18"/>
  <c r="I8648" i="18"/>
  <c r="I8649" i="18"/>
  <c r="I8650" i="18"/>
  <c r="I8651" i="18"/>
  <c r="I8652" i="18"/>
  <c r="I8653" i="18"/>
  <c r="I8654" i="18"/>
  <c r="I8655" i="18"/>
  <c r="I8656" i="18"/>
  <c r="I8657" i="18"/>
  <c r="I8658" i="18"/>
  <c r="I8659" i="18"/>
  <c r="I8660" i="18"/>
  <c r="I8661" i="18"/>
  <c r="I8662" i="18"/>
  <c r="I8663" i="18"/>
  <c r="I8664" i="18"/>
  <c r="I8665" i="18"/>
  <c r="I8666" i="18"/>
  <c r="I8667" i="18"/>
  <c r="I8668" i="18"/>
  <c r="I8669" i="18"/>
  <c r="I8670" i="18"/>
  <c r="I8671" i="18"/>
  <c r="I8672" i="18"/>
  <c r="I8673" i="18"/>
  <c r="I8674" i="18"/>
  <c r="I8675" i="18"/>
  <c r="I8676" i="18"/>
  <c r="I8677" i="18"/>
  <c r="I8678" i="18"/>
  <c r="I8679" i="18"/>
  <c r="I8680" i="18"/>
  <c r="I8681" i="18"/>
  <c r="I8682" i="18"/>
  <c r="I8683" i="18"/>
  <c r="I8684" i="18"/>
  <c r="I8685" i="18"/>
  <c r="I8686" i="18"/>
  <c r="I8687" i="18"/>
  <c r="I8688" i="18"/>
  <c r="I8689" i="18"/>
  <c r="I8690" i="18"/>
  <c r="I8691" i="18"/>
  <c r="I8692" i="18"/>
  <c r="I8693" i="18"/>
  <c r="I8694" i="18"/>
  <c r="I8695" i="18"/>
  <c r="I8696" i="18"/>
  <c r="I8697" i="18"/>
  <c r="I8698" i="18"/>
  <c r="I8699" i="18"/>
  <c r="I8700" i="18"/>
  <c r="I8701" i="18"/>
  <c r="I8702" i="18"/>
  <c r="I8703" i="18"/>
  <c r="I8704" i="18"/>
  <c r="I8705" i="18"/>
  <c r="I8706" i="18"/>
  <c r="I8707" i="18"/>
  <c r="I8708" i="18"/>
  <c r="I8709" i="18"/>
  <c r="I8710" i="18"/>
  <c r="I8711" i="18"/>
  <c r="I8712" i="18"/>
  <c r="I8713" i="18"/>
  <c r="I8714" i="18"/>
  <c r="I8715" i="18"/>
  <c r="I8716" i="18"/>
  <c r="I8717" i="18"/>
  <c r="I8718" i="18"/>
  <c r="I8719" i="18"/>
  <c r="I8720" i="18"/>
  <c r="I8721" i="18"/>
  <c r="I8722" i="18"/>
  <c r="I8723" i="18"/>
  <c r="I8724" i="18"/>
  <c r="I8725" i="18"/>
  <c r="I8726" i="18"/>
  <c r="I8727" i="18"/>
  <c r="I8728" i="18"/>
  <c r="I8729" i="18"/>
  <c r="I8730" i="18"/>
  <c r="I8731" i="18"/>
  <c r="I8732" i="18"/>
  <c r="I8733" i="18"/>
  <c r="I8734" i="18"/>
  <c r="I8735" i="18"/>
  <c r="I8736" i="18"/>
  <c r="I8737" i="18"/>
  <c r="I8738" i="18"/>
  <c r="I8739" i="18"/>
  <c r="I8740" i="18"/>
  <c r="I8741" i="18"/>
  <c r="I8742" i="18"/>
  <c r="I8743" i="18"/>
  <c r="I8744" i="18"/>
  <c r="I8745" i="18"/>
  <c r="I8746" i="18"/>
  <c r="I8747" i="18"/>
  <c r="I8748" i="18"/>
  <c r="I8749" i="18"/>
  <c r="I8750" i="18"/>
  <c r="I8751" i="18"/>
  <c r="I8752" i="18"/>
  <c r="I8753" i="18"/>
  <c r="I8754" i="18"/>
  <c r="I8755" i="18"/>
  <c r="I8756" i="18"/>
  <c r="I8757" i="18"/>
  <c r="I8758" i="18"/>
  <c r="I8759" i="18"/>
  <c r="I8760" i="18"/>
  <c r="I8761" i="18"/>
  <c r="I8762" i="18"/>
  <c r="I8763" i="18"/>
  <c r="I8764" i="18"/>
  <c r="I8765" i="18"/>
  <c r="I8766" i="18"/>
  <c r="I8767" i="18"/>
  <c r="I8768" i="18"/>
  <c r="I8769" i="18"/>
  <c r="I8770" i="18"/>
  <c r="I8771" i="18"/>
  <c r="I8772" i="18"/>
  <c r="I8773" i="18"/>
  <c r="I8774" i="18"/>
  <c r="I8775" i="18"/>
  <c r="I8776" i="18"/>
  <c r="I8777" i="18"/>
  <c r="I8778" i="18"/>
  <c r="I8779" i="18"/>
  <c r="I8780" i="18"/>
  <c r="I8781" i="18"/>
  <c r="I8782" i="18"/>
  <c r="I8783" i="18"/>
  <c r="I8784" i="18"/>
  <c r="I8785" i="18"/>
  <c r="I8786" i="18"/>
  <c r="I8787" i="18"/>
  <c r="I8788" i="18"/>
  <c r="I8789" i="18"/>
  <c r="I8790" i="18"/>
  <c r="I8791" i="18"/>
  <c r="I8792" i="18"/>
  <c r="I8793" i="18"/>
  <c r="I8794" i="18"/>
  <c r="I8795" i="18"/>
  <c r="I8796" i="18"/>
  <c r="I8797" i="18"/>
  <c r="I8798" i="18"/>
  <c r="I8799" i="18"/>
  <c r="I8800" i="18"/>
  <c r="I8801" i="18"/>
  <c r="I8802" i="18"/>
  <c r="I8803" i="18"/>
  <c r="I8804" i="18"/>
  <c r="I8805" i="18"/>
  <c r="I8806" i="18"/>
  <c r="I8807" i="18"/>
  <c r="I8808" i="18"/>
  <c r="I8809" i="18"/>
  <c r="I8810" i="18"/>
  <c r="I8811" i="18"/>
  <c r="I8812" i="18"/>
  <c r="I8813" i="18"/>
  <c r="I8814" i="18"/>
  <c r="I8815" i="18"/>
  <c r="I8816" i="18"/>
  <c r="I8817" i="18"/>
  <c r="I8818" i="18"/>
  <c r="I8819" i="18"/>
  <c r="I8820" i="18"/>
  <c r="I8821" i="18"/>
  <c r="I8822" i="18"/>
  <c r="I8823" i="18"/>
  <c r="I8824" i="18"/>
  <c r="I8825" i="18"/>
  <c r="I8826" i="18"/>
  <c r="I8827" i="18"/>
  <c r="I8828" i="18"/>
  <c r="I8829" i="18"/>
  <c r="I8830" i="18"/>
  <c r="I8831" i="18"/>
  <c r="I8832" i="18"/>
  <c r="I8833" i="18"/>
  <c r="I8834" i="18"/>
  <c r="I8835" i="18"/>
  <c r="I8836" i="18"/>
  <c r="I8837" i="18"/>
  <c r="I8838" i="18"/>
  <c r="I8839" i="18"/>
  <c r="I8840" i="18"/>
  <c r="I8841" i="18"/>
  <c r="I8842" i="18"/>
  <c r="I8843" i="18"/>
  <c r="I8844" i="18"/>
  <c r="I8845" i="18"/>
  <c r="I8846" i="18"/>
  <c r="I8847" i="18"/>
  <c r="I8848" i="18"/>
  <c r="I8849" i="18"/>
  <c r="I8850" i="18"/>
  <c r="I8851" i="18"/>
  <c r="I8852" i="18"/>
  <c r="I8853" i="18"/>
  <c r="I8854" i="18"/>
  <c r="I8855" i="18"/>
  <c r="I8856" i="18"/>
  <c r="I8857" i="18"/>
  <c r="I8858" i="18"/>
  <c r="I8859" i="18"/>
  <c r="I8860" i="18"/>
  <c r="I8861" i="18"/>
  <c r="I8862" i="18"/>
  <c r="I8863" i="18"/>
  <c r="I8864" i="18"/>
  <c r="I8865" i="18"/>
  <c r="I8866" i="18"/>
  <c r="I8867" i="18"/>
  <c r="I8868" i="18"/>
  <c r="I8869" i="18"/>
  <c r="I8870" i="18"/>
  <c r="I8871" i="18"/>
  <c r="I8872" i="18"/>
  <c r="I8873" i="18"/>
  <c r="I8874" i="18"/>
  <c r="I8875" i="18"/>
  <c r="I8876" i="18"/>
  <c r="I8877" i="18"/>
  <c r="I8878" i="18"/>
  <c r="I8879" i="18"/>
  <c r="I8880" i="18"/>
  <c r="I8881" i="18"/>
  <c r="I8882" i="18"/>
  <c r="I8883" i="18"/>
  <c r="I8884" i="18"/>
  <c r="I8885" i="18"/>
  <c r="I8886" i="18"/>
  <c r="I8887" i="18"/>
  <c r="I8888" i="18"/>
  <c r="I8889" i="18"/>
  <c r="I8890" i="18"/>
  <c r="I8891" i="18"/>
  <c r="I8892" i="18"/>
  <c r="I8893" i="18"/>
  <c r="I8894" i="18"/>
  <c r="I8895" i="18"/>
  <c r="I8896" i="18"/>
  <c r="I8897" i="18"/>
  <c r="I8898" i="18"/>
  <c r="I8899" i="18"/>
  <c r="I8900" i="18"/>
  <c r="I8901" i="18"/>
  <c r="I8902" i="18"/>
  <c r="I8903" i="18"/>
  <c r="I8904" i="18"/>
  <c r="I8905" i="18"/>
  <c r="I8906" i="18"/>
  <c r="I8907" i="18"/>
  <c r="I8908" i="18"/>
  <c r="I8909" i="18"/>
  <c r="I8910" i="18"/>
  <c r="I8911" i="18"/>
  <c r="I8912" i="18"/>
  <c r="I8913" i="18"/>
  <c r="I8914" i="18"/>
  <c r="I8915" i="18"/>
  <c r="I8916" i="18"/>
  <c r="I8917" i="18"/>
  <c r="I8918" i="18"/>
  <c r="I8919" i="18"/>
  <c r="I8920" i="18"/>
  <c r="I8921" i="18"/>
  <c r="I8922" i="18"/>
  <c r="I8923" i="18"/>
  <c r="I8924" i="18"/>
  <c r="I8925" i="18"/>
  <c r="I8926" i="18"/>
  <c r="I8927" i="18"/>
  <c r="I8928" i="18"/>
  <c r="I8929" i="18"/>
  <c r="I8930" i="18"/>
  <c r="I8931" i="18"/>
  <c r="I8932" i="18"/>
  <c r="I8933" i="18"/>
  <c r="I8934" i="18"/>
  <c r="I8935" i="18"/>
  <c r="I8936" i="18"/>
  <c r="I8937" i="18"/>
  <c r="I8938" i="18"/>
  <c r="I8939" i="18"/>
  <c r="I8940" i="18"/>
  <c r="I8941" i="18"/>
  <c r="I8942" i="18"/>
  <c r="I8943" i="18"/>
  <c r="I8944" i="18"/>
  <c r="I8945" i="18"/>
  <c r="I8946" i="18"/>
  <c r="I8947" i="18"/>
  <c r="I8948" i="18"/>
  <c r="I8949" i="18"/>
  <c r="I8950" i="18"/>
  <c r="I8951" i="18"/>
  <c r="I8952" i="18"/>
  <c r="I8953" i="18"/>
  <c r="I8954" i="18"/>
  <c r="I8955" i="18"/>
  <c r="I8956" i="18"/>
  <c r="I8957" i="18"/>
  <c r="I8958" i="18"/>
  <c r="I8959" i="18"/>
  <c r="I8960" i="18"/>
  <c r="I8961" i="18"/>
  <c r="I8962" i="18"/>
  <c r="I8963" i="18"/>
  <c r="I8964" i="18"/>
  <c r="I8965" i="18"/>
  <c r="I8966" i="18"/>
  <c r="I8967" i="18"/>
  <c r="I8968" i="18"/>
  <c r="I8969" i="18"/>
  <c r="I8970" i="18"/>
  <c r="I8971" i="18"/>
  <c r="I8972" i="18"/>
  <c r="I8973" i="18"/>
  <c r="I8974" i="18"/>
  <c r="I8975" i="18"/>
  <c r="I8976" i="18"/>
  <c r="I8977" i="18"/>
  <c r="I8978" i="18"/>
  <c r="I8979" i="18"/>
  <c r="I8980" i="18"/>
  <c r="I8981" i="18"/>
  <c r="I8982" i="18"/>
  <c r="I8983" i="18"/>
  <c r="I8984" i="18"/>
  <c r="I8985" i="18"/>
  <c r="I8986" i="18"/>
  <c r="I8987" i="18"/>
  <c r="I8988" i="18"/>
  <c r="I8989" i="18"/>
  <c r="I8990" i="18"/>
  <c r="I8991" i="18"/>
  <c r="I8992" i="18"/>
  <c r="I8993" i="18"/>
  <c r="I8994" i="18"/>
  <c r="I8995" i="18"/>
  <c r="I8996" i="18"/>
  <c r="I8997" i="18"/>
  <c r="I8998" i="18"/>
  <c r="I8999" i="18"/>
  <c r="I9000" i="18"/>
  <c r="I9001" i="18"/>
  <c r="I9002" i="18"/>
  <c r="I9003" i="18"/>
  <c r="I9004" i="18"/>
  <c r="I9005" i="18"/>
  <c r="I9006" i="18"/>
  <c r="I9007" i="18"/>
  <c r="I9008" i="18"/>
  <c r="I9009" i="18"/>
  <c r="I9010" i="18"/>
  <c r="I9011" i="18"/>
  <c r="I9012" i="18"/>
  <c r="I9013" i="18"/>
  <c r="I9014" i="18"/>
  <c r="I9015" i="18"/>
  <c r="I9016" i="18"/>
  <c r="I9017" i="18"/>
  <c r="I9018" i="18"/>
  <c r="I9019" i="18"/>
  <c r="I9020" i="18"/>
  <c r="I9021" i="18"/>
  <c r="I9022" i="18"/>
  <c r="I9023" i="18"/>
  <c r="I9024" i="18"/>
  <c r="I9025" i="18"/>
  <c r="I9026" i="18"/>
  <c r="I9027" i="18"/>
  <c r="I9028" i="18"/>
  <c r="I9029" i="18"/>
  <c r="I9030" i="18"/>
  <c r="I9031" i="18"/>
  <c r="I9032" i="18"/>
  <c r="I9033" i="18"/>
  <c r="I9034" i="18"/>
  <c r="I9035" i="18"/>
  <c r="I9036" i="18"/>
  <c r="I9037" i="18"/>
  <c r="I9038" i="18"/>
  <c r="I9039" i="18"/>
  <c r="I9040" i="18"/>
  <c r="I9041" i="18"/>
  <c r="I9042" i="18"/>
  <c r="I9043" i="18"/>
  <c r="I9044" i="18"/>
  <c r="I9045" i="18"/>
  <c r="I9046" i="18"/>
  <c r="I9047" i="18"/>
  <c r="I9048" i="18"/>
  <c r="I9049" i="18"/>
  <c r="I9050" i="18"/>
  <c r="I9051" i="18"/>
  <c r="I9052" i="18"/>
  <c r="I9053" i="18"/>
  <c r="I9054" i="18"/>
  <c r="I9055" i="18"/>
  <c r="I9056" i="18"/>
  <c r="I9057" i="18"/>
  <c r="I9058" i="18"/>
  <c r="I9059" i="18"/>
  <c r="I9060" i="18"/>
  <c r="I9061" i="18"/>
  <c r="I9062" i="18"/>
  <c r="I9063" i="18"/>
  <c r="I9064" i="18"/>
  <c r="I9065" i="18"/>
  <c r="I9066" i="18"/>
  <c r="I9067" i="18"/>
  <c r="I9068" i="18"/>
  <c r="I9069" i="18"/>
  <c r="I9070" i="18"/>
  <c r="I9071" i="18"/>
  <c r="I9072" i="18"/>
  <c r="I9073" i="18"/>
  <c r="I9074" i="18"/>
  <c r="I9075" i="18"/>
  <c r="I9076" i="18"/>
  <c r="I9077" i="18"/>
  <c r="I9078" i="18"/>
  <c r="I9079" i="18"/>
  <c r="I9080" i="18"/>
  <c r="I9081" i="18"/>
  <c r="I9082" i="18"/>
  <c r="I9083" i="18"/>
  <c r="I9084" i="18"/>
  <c r="I9085" i="18"/>
  <c r="I9086" i="18"/>
  <c r="I9087" i="18"/>
  <c r="I9088" i="18"/>
  <c r="I9089" i="18"/>
  <c r="I9090" i="18"/>
  <c r="I9091" i="18"/>
  <c r="I9092" i="18"/>
  <c r="I9093" i="18"/>
  <c r="I9094" i="18"/>
  <c r="I9095" i="18"/>
  <c r="I9096" i="18"/>
  <c r="I9097" i="18"/>
  <c r="I9098" i="18"/>
  <c r="I9099" i="18"/>
  <c r="I9100" i="18"/>
  <c r="I9101" i="18"/>
  <c r="I9102" i="18"/>
  <c r="I9103" i="18"/>
  <c r="I9104" i="18"/>
  <c r="I9105" i="18"/>
  <c r="I9106" i="18"/>
  <c r="I9107" i="18"/>
  <c r="I9108" i="18"/>
  <c r="I9109" i="18"/>
  <c r="I9110" i="18"/>
  <c r="I9111" i="18"/>
  <c r="I9112" i="18"/>
  <c r="I9113" i="18"/>
  <c r="I9114" i="18"/>
  <c r="I9115" i="18"/>
  <c r="I9116" i="18"/>
  <c r="I9117" i="18"/>
  <c r="I9118" i="18"/>
  <c r="I9119" i="18"/>
  <c r="I9120" i="18"/>
  <c r="I9121" i="18"/>
  <c r="I9122" i="18"/>
  <c r="I9123" i="18"/>
  <c r="I9124" i="18"/>
  <c r="I9125" i="18"/>
  <c r="I9126" i="18"/>
  <c r="I9127" i="18"/>
  <c r="I9128" i="18"/>
  <c r="I9129" i="18"/>
  <c r="I9130" i="18"/>
  <c r="I9131" i="18"/>
  <c r="I9132" i="18"/>
  <c r="I9133" i="18"/>
  <c r="I9134" i="18"/>
  <c r="I9135" i="18"/>
  <c r="I9136" i="18"/>
  <c r="I9137" i="18"/>
  <c r="I9138" i="18"/>
  <c r="I9139" i="18"/>
  <c r="I9140" i="18"/>
  <c r="I9141" i="18"/>
  <c r="I9142" i="18"/>
  <c r="I9143" i="18"/>
  <c r="I9144" i="18"/>
  <c r="I9145" i="18"/>
  <c r="I9146" i="18"/>
  <c r="I9147" i="18"/>
  <c r="I9148" i="18"/>
  <c r="I9149" i="18"/>
  <c r="I9150" i="18"/>
  <c r="I9151" i="18"/>
  <c r="I9152" i="18"/>
  <c r="I9153" i="18"/>
  <c r="I9154" i="18"/>
  <c r="I9155" i="18"/>
  <c r="I9156" i="18"/>
  <c r="I9157" i="18"/>
  <c r="I9158" i="18"/>
  <c r="I9159" i="18"/>
  <c r="I9160" i="18"/>
  <c r="I9161" i="18"/>
  <c r="I9162" i="18"/>
  <c r="I9163" i="18"/>
  <c r="I9164" i="18"/>
  <c r="I9165" i="18"/>
  <c r="I9166" i="18"/>
  <c r="I9167" i="18"/>
  <c r="I9168" i="18"/>
  <c r="I9169" i="18"/>
  <c r="I9170" i="18"/>
  <c r="I9171" i="18"/>
  <c r="I9172" i="18"/>
  <c r="I9173" i="18"/>
  <c r="I9174" i="18"/>
  <c r="I9175" i="18"/>
  <c r="I9176" i="18"/>
  <c r="I9177" i="18"/>
  <c r="I9178" i="18"/>
  <c r="I9179" i="18"/>
  <c r="I9180" i="18"/>
  <c r="I9181" i="18"/>
  <c r="I9182" i="18"/>
  <c r="I9183" i="18"/>
  <c r="I9184" i="18"/>
  <c r="I9185" i="18"/>
  <c r="I9186" i="18"/>
  <c r="I9187" i="18"/>
  <c r="I9188" i="18"/>
  <c r="I9189" i="18"/>
  <c r="I9190" i="18"/>
  <c r="I9191" i="18"/>
  <c r="I9192" i="18"/>
  <c r="I9193" i="18"/>
  <c r="I9194" i="18"/>
  <c r="I9195" i="18"/>
  <c r="I9196" i="18"/>
  <c r="I9197" i="18"/>
  <c r="I9198" i="18"/>
  <c r="I9199" i="18"/>
  <c r="I9200" i="18"/>
  <c r="I9201" i="18"/>
  <c r="I9202" i="18"/>
  <c r="I9203" i="18"/>
  <c r="I9204" i="18"/>
  <c r="I9205" i="18"/>
  <c r="I9206" i="18"/>
  <c r="I9207" i="18"/>
  <c r="I9208" i="18"/>
  <c r="I9209" i="18"/>
  <c r="I9210" i="18"/>
  <c r="I9211" i="18"/>
  <c r="I9212" i="18"/>
  <c r="I9213" i="18"/>
  <c r="I9214" i="18"/>
  <c r="I9215" i="18"/>
  <c r="I9216" i="18"/>
  <c r="I9217" i="18"/>
  <c r="I9218" i="18"/>
  <c r="I9219" i="18"/>
  <c r="I9220" i="18"/>
  <c r="I9221" i="18"/>
  <c r="I9222" i="18"/>
  <c r="I9223" i="18"/>
  <c r="I9224" i="18"/>
  <c r="I9225" i="18"/>
  <c r="I9226" i="18"/>
  <c r="I9227" i="18"/>
  <c r="I9228" i="18"/>
  <c r="I9229" i="18"/>
  <c r="I9230" i="18"/>
  <c r="I9231" i="18"/>
  <c r="I9232" i="18"/>
  <c r="I9233" i="18"/>
  <c r="I9234" i="18"/>
  <c r="I9235" i="18"/>
  <c r="I9236" i="18"/>
  <c r="I9237" i="18"/>
  <c r="I9238" i="18"/>
  <c r="I9239" i="18"/>
  <c r="I9240" i="18"/>
  <c r="I9241" i="18"/>
  <c r="I9242" i="18"/>
  <c r="I9243" i="18"/>
  <c r="I9244" i="18"/>
  <c r="I9245" i="18"/>
  <c r="I9246" i="18"/>
  <c r="I9247" i="18"/>
  <c r="I9248" i="18"/>
  <c r="I9249" i="18"/>
  <c r="I9250" i="18"/>
  <c r="I9251" i="18"/>
  <c r="I9252" i="18"/>
  <c r="I9253" i="18"/>
  <c r="I9254" i="18"/>
  <c r="I9255" i="18"/>
  <c r="I9256" i="18"/>
  <c r="I9257" i="18"/>
  <c r="I9258" i="18"/>
  <c r="I9259" i="18"/>
  <c r="I9260" i="18"/>
  <c r="I9261" i="18"/>
  <c r="I9262" i="18"/>
  <c r="I9263" i="18"/>
  <c r="I9264" i="18"/>
  <c r="I9265" i="18"/>
  <c r="I9266" i="18"/>
  <c r="I9267" i="18"/>
  <c r="I9268" i="18"/>
  <c r="I9269" i="18"/>
  <c r="I9270" i="18"/>
  <c r="I9271" i="18"/>
  <c r="I9272" i="18"/>
  <c r="I9273" i="18"/>
  <c r="I9274" i="18"/>
  <c r="I9275" i="18"/>
  <c r="I9276" i="18"/>
  <c r="I9277" i="18"/>
  <c r="I9278" i="18"/>
  <c r="I9279" i="18"/>
  <c r="I9280" i="18"/>
  <c r="I9281" i="18"/>
  <c r="I9282" i="18"/>
  <c r="I9283" i="18"/>
  <c r="I9284" i="18"/>
  <c r="I9285" i="18"/>
  <c r="I9286" i="18"/>
  <c r="I9287" i="18"/>
  <c r="I9288" i="18"/>
  <c r="I9289" i="18"/>
  <c r="I9290" i="18"/>
  <c r="I9291" i="18"/>
  <c r="I9292" i="18"/>
  <c r="I9293" i="18"/>
  <c r="I9294" i="18"/>
  <c r="I9295" i="18"/>
  <c r="I9296" i="18"/>
  <c r="I9297" i="18"/>
  <c r="I9298" i="18"/>
  <c r="I9299" i="18"/>
  <c r="I9300" i="18"/>
  <c r="I9301" i="18"/>
  <c r="I9302" i="18"/>
  <c r="I9303" i="18"/>
  <c r="I9304" i="18"/>
  <c r="I9305" i="18"/>
  <c r="I9306" i="18"/>
  <c r="I9307" i="18"/>
  <c r="I9308" i="18"/>
  <c r="I9309" i="18"/>
  <c r="I9310" i="18"/>
  <c r="I9311" i="18"/>
  <c r="I9312" i="18"/>
  <c r="I9313" i="18"/>
  <c r="I9314" i="18"/>
  <c r="I9315" i="18"/>
  <c r="I9316" i="18"/>
  <c r="I9317" i="18"/>
  <c r="I9318" i="18"/>
  <c r="I9319" i="18"/>
  <c r="I9320" i="18"/>
  <c r="I9321" i="18"/>
  <c r="I9322" i="18"/>
  <c r="I9323" i="18"/>
  <c r="I9324" i="18"/>
  <c r="I9325" i="18"/>
  <c r="I9326" i="18"/>
  <c r="I9327" i="18"/>
  <c r="I9328" i="18"/>
  <c r="I9329" i="18"/>
  <c r="I9330" i="18"/>
  <c r="I9331" i="18"/>
  <c r="I9332" i="18"/>
  <c r="I9333" i="18"/>
  <c r="I9334" i="18"/>
  <c r="I9335" i="18"/>
  <c r="I9336" i="18"/>
  <c r="I9337" i="18"/>
  <c r="I9338" i="18"/>
  <c r="I9339" i="18"/>
  <c r="I9340" i="18"/>
  <c r="I9341" i="18"/>
  <c r="I9342" i="18"/>
  <c r="I9343" i="18"/>
  <c r="I9344" i="18"/>
  <c r="I9345" i="18"/>
  <c r="I9346" i="18"/>
  <c r="I9347" i="18"/>
  <c r="I9348" i="18"/>
  <c r="I9349" i="18"/>
  <c r="I9350" i="18"/>
  <c r="I9351" i="18"/>
  <c r="I9352" i="18"/>
  <c r="I9353" i="18"/>
  <c r="I9354" i="18"/>
  <c r="I9355" i="18"/>
  <c r="I9356" i="18"/>
  <c r="I9357" i="18"/>
  <c r="I9358" i="18"/>
  <c r="I9359" i="18"/>
  <c r="I9360" i="18"/>
  <c r="I9361" i="18"/>
  <c r="I9362" i="18"/>
  <c r="I9363" i="18"/>
  <c r="I9364" i="18"/>
  <c r="I9365" i="18"/>
  <c r="I9366" i="18"/>
  <c r="I9367" i="18"/>
  <c r="I9368" i="18"/>
  <c r="I9369" i="18"/>
  <c r="I9370" i="18"/>
  <c r="I9371" i="18"/>
  <c r="I9372" i="18"/>
  <c r="I9373" i="18"/>
  <c r="I9374" i="18"/>
  <c r="I9375" i="18"/>
  <c r="I9376" i="18"/>
  <c r="I9377" i="18"/>
  <c r="I9378" i="18"/>
  <c r="I9379" i="18"/>
  <c r="I9380" i="18"/>
  <c r="I9381" i="18"/>
  <c r="I9382" i="18"/>
  <c r="I9383" i="18"/>
  <c r="I9384" i="18"/>
  <c r="I9385" i="18"/>
  <c r="I9386" i="18"/>
  <c r="I9387" i="18"/>
  <c r="I9388" i="18"/>
  <c r="I9389" i="18"/>
  <c r="I9390" i="18"/>
  <c r="I9391" i="18"/>
  <c r="I9392" i="18"/>
  <c r="I9393" i="18"/>
  <c r="I9394" i="18"/>
  <c r="I9395" i="18"/>
  <c r="I9396" i="18"/>
  <c r="I9397" i="18"/>
  <c r="I9398" i="18"/>
  <c r="I9399" i="18"/>
  <c r="I9400" i="18"/>
  <c r="I9401" i="18"/>
  <c r="I9402" i="18"/>
  <c r="I9403" i="18"/>
  <c r="I9404" i="18"/>
  <c r="I9405" i="18"/>
  <c r="I9406" i="18"/>
  <c r="I9407" i="18"/>
  <c r="I9408" i="18"/>
  <c r="I9409" i="18"/>
  <c r="I9410" i="18"/>
  <c r="I9411" i="18"/>
  <c r="I9412" i="18"/>
  <c r="I9413" i="18"/>
  <c r="I9414" i="18"/>
  <c r="I9415" i="18"/>
  <c r="I9416" i="18"/>
  <c r="I9417" i="18"/>
  <c r="I9418" i="18"/>
  <c r="I9419" i="18"/>
  <c r="I9420" i="18"/>
  <c r="I9421" i="18"/>
  <c r="I9422" i="18"/>
  <c r="I9423" i="18"/>
  <c r="I9424" i="18"/>
  <c r="I9425" i="18"/>
  <c r="I9426" i="18"/>
  <c r="I9427" i="18"/>
  <c r="I9428" i="18"/>
  <c r="I9429" i="18"/>
  <c r="I9430" i="18"/>
  <c r="I9431" i="18"/>
  <c r="I9432" i="18"/>
  <c r="I9433" i="18"/>
  <c r="I9434" i="18"/>
  <c r="I9435" i="18"/>
  <c r="I9436" i="18"/>
  <c r="I9437" i="18"/>
  <c r="I9438" i="18"/>
  <c r="I9439" i="18"/>
  <c r="I9440" i="18"/>
  <c r="I9441" i="18"/>
  <c r="I9442" i="18"/>
  <c r="I9443" i="18"/>
  <c r="I9444" i="18"/>
  <c r="I9445" i="18"/>
  <c r="I9446" i="18"/>
  <c r="I9447" i="18"/>
  <c r="I9448" i="18"/>
  <c r="I9449" i="18"/>
  <c r="I9450" i="18"/>
  <c r="I9451" i="18"/>
  <c r="I9452" i="18"/>
  <c r="I9453" i="18"/>
  <c r="I9454" i="18"/>
  <c r="I9455" i="18"/>
  <c r="I9456" i="18"/>
  <c r="I9457" i="18"/>
  <c r="I9458" i="18"/>
  <c r="I9459" i="18"/>
  <c r="I9460" i="18"/>
  <c r="I9461" i="18"/>
  <c r="I9462" i="18"/>
  <c r="I9463" i="18"/>
  <c r="I9464" i="18"/>
  <c r="I9465" i="18"/>
  <c r="I9466" i="18"/>
  <c r="I9467" i="18"/>
  <c r="I9468" i="18"/>
  <c r="I9469" i="18"/>
  <c r="I9470" i="18"/>
  <c r="I9471" i="18"/>
  <c r="I9472" i="18"/>
  <c r="I9473" i="18"/>
  <c r="I9474" i="18"/>
  <c r="I9475" i="18"/>
  <c r="I9476" i="18"/>
  <c r="I9477" i="18"/>
  <c r="I9478" i="18"/>
  <c r="I9479" i="18"/>
  <c r="I9480" i="18"/>
  <c r="I9481" i="18"/>
  <c r="I9482" i="18"/>
  <c r="I9483" i="18"/>
  <c r="I9484" i="18"/>
  <c r="I9485" i="18"/>
  <c r="I9486" i="18"/>
  <c r="I9487" i="18"/>
  <c r="I9488" i="18"/>
  <c r="I9489" i="18"/>
  <c r="I9490" i="18"/>
  <c r="I9491" i="18"/>
  <c r="I9492" i="18"/>
  <c r="I9493" i="18"/>
  <c r="I9494" i="18"/>
  <c r="I9495" i="18"/>
  <c r="I9496" i="18"/>
  <c r="I9497" i="18"/>
  <c r="I9498" i="18"/>
  <c r="I9499" i="18"/>
  <c r="I9500" i="18"/>
  <c r="I9501" i="18"/>
  <c r="I9502" i="18"/>
  <c r="I9503" i="18"/>
  <c r="I9504" i="18"/>
  <c r="I9505" i="18"/>
  <c r="I9506" i="18"/>
  <c r="I9507" i="18"/>
  <c r="I9508" i="18"/>
  <c r="I9509" i="18"/>
  <c r="I9510" i="18"/>
  <c r="I9511" i="18"/>
  <c r="I9512" i="18"/>
  <c r="I9513" i="18"/>
  <c r="I9514" i="18"/>
  <c r="I9515" i="18"/>
  <c r="I9516" i="18"/>
  <c r="I9517" i="18"/>
  <c r="I9518" i="18"/>
  <c r="I9519" i="18"/>
  <c r="I9520" i="18"/>
  <c r="I9521" i="18"/>
  <c r="I9522" i="18"/>
  <c r="I9523" i="18"/>
  <c r="I9524" i="18"/>
  <c r="I9525" i="18"/>
  <c r="I9526" i="18"/>
  <c r="I9527" i="18"/>
  <c r="I9528" i="18"/>
  <c r="I9529" i="18"/>
  <c r="I9530" i="18"/>
  <c r="I9531" i="18"/>
  <c r="I9532" i="18"/>
  <c r="I9533" i="18"/>
  <c r="I9534" i="18"/>
  <c r="I9535" i="18"/>
  <c r="I9536" i="18"/>
  <c r="I9537" i="18"/>
  <c r="I9538" i="18"/>
  <c r="I9539" i="18"/>
  <c r="I9540" i="18"/>
  <c r="I9541" i="18"/>
  <c r="I9542" i="18"/>
  <c r="I9543" i="18"/>
  <c r="I9544" i="18"/>
  <c r="I9545" i="18"/>
  <c r="I9546" i="18"/>
  <c r="I9547" i="18"/>
  <c r="I9548" i="18"/>
  <c r="I9549" i="18"/>
  <c r="I9550" i="18"/>
  <c r="I9551" i="18"/>
  <c r="I9552" i="18"/>
  <c r="I9553" i="18"/>
  <c r="I9554" i="18"/>
  <c r="I9555" i="18"/>
  <c r="I9556" i="18"/>
  <c r="I9557" i="18"/>
  <c r="I9558" i="18"/>
  <c r="I9559" i="18"/>
  <c r="I9560" i="18"/>
  <c r="I9561" i="18"/>
  <c r="I9562" i="18"/>
  <c r="I9563" i="18"/>
  <c r="I9564" i="18"/>
  <c r="I9565" i="18"/>
  <c r="I9566" i="18"/>
  <c r="I9567" i="18"/>
  <c r="I9568" i="18"/>
  <c r="I9569" i="18"/>
  <c r="I9570" i="18"/>
  <c r="I9571" i="18"/>
  <c r="I9572" i="18"/>
  <c r="I9573" i="18"/>
  <c r="I9574" i="18"/>
  <c r="I9575" i="18"/>
  <c r="I9576" i="18"/>
  <c r="I9577" i="18"/>
  <c r="I9578" i="18"/>
  <c r="I9579" i="18"/>
  <c r="I9580" i="18"/>
  <c r="I9581" i="18"/>
  <c r="I9582" i="18"/>
  <c r="I9583" i="18"/>
  <c r="I9584" i="18"/>
  <c r="I9585" i="18"/>
  <c r="I9586" i="18"/>
  <c r="I9587" i="18"/>
  <c r="I9588" i="18"/>
  <c r="I9589" i="18"/>
  <c r="I9590" i="18"/>
  <c r="I9591" i="18"/>
  <c r="I9592" i="18"/>
  <c r="I9593" i="18"/>
  <c r="I9594" i="18"/>
  <c r="I9595" i="18"/>
  <c r="I9596" i="18"/>
  <c r="I9597" i="18"/>
  <c r="I9598" i="18"/>
  <c r="I9599" i="18"/>
  <c r="I9600" i="18"/>
  <c r="I9601" i="18"/>
  <c r="I9602" i="18"/>
  <c r="I9603" i="18"/>
  <c r="I9604" i="18"/>
  <c r="I9605" i="18"/>
  <c r="I9606" i="18"/>
  <c r="I9607" i="18"/>
  <c r="I9608" i="18"/>
  <c r="I9609" i="18"/>
  <c r="I9610" i="18"/>
  <c r="I9611" i="18"/>
  <c r="I9612" i="18"/>
  <c r="I9613" i="18"/>
  <c r="I9614" i="18"/>
  <c r="I9615" i="18"/>
  <c r="I9616" i="18"/>
  <c r="I9617" i="18"/>
  <c r="I9618" i="18"/>
  <c r="I9619" i="18"/>
  <c r="I9620" i="18"/>
  <c r="I9621" i="18"/>
  <c r="I9622" i="18"/>
  <c r="I9623" i="18"/>
  <c r="I9624" i="18"/>
  <c r="I9625" i="18"/>
  <c r="I9626" i="18"/>
  <c r="I9627" i="18"/>
  <c r="I9628" i="18"/>
  <c r="I9629" i="18"/>
  <c r="I9630" i="18"/>
  <c r="I9631" i="18"/>
  <c r="I9632" i="18"/>
  <c r="I9633" i="18"/>
  <c r="I9634" i="18"/>
  <c r="I9635" i="18"/>
  <c r="I9636" i="18"/>
  <c r="I9637" i="18"/>
  <c r="I9638" i="18"/>
  <c r="I9639" i="18"/>
  <c r="I9640" i="18"/>
  <c r="I9641" i="18"/>
  <c r="I9642" i="18"/>
  <c r="I9643" i="18"/>
  <c r="I9644" i="18"/>
  <c r="I9645" i="18"/>
  <c r="I9646" i="18"/>
  <c r="I9647" i="18"/>
  <c r="I9648" i="18"/>
  <c r="I9649" i="18"/>
  <c r="I9650" i="18"/>
  <c r="I9651" i="18"/>
  <c r="I9652" i="18"/>
  <c r="I9653" i="18"/>
  <c r="I9654" i="18"/>
  <c r="I9655" i="18"/>
  <c r="I9656" i="18"/>
  <c r="I9657" i="18"/>
  <c r="I9658" i="18"/>
  <c r="I9659" i="18"/>
  <c r="I9660" i="18"/>
  <c r="I9661" i="18"/>
  <c r="I9662" i="18"/>
  <c r="I9663" i="18"/>
  <c r="I9664" i="18"/>
  <c r="I9665" i="18"/>
  <c r="I9666" i="18"/>
  <c r="I9667" i="18"/>
  <c r="I9668" i="18"/>
  <c r="I9669" i="18"/>
  <c r="I9670" i="18"/>
  <c r="I9671" i="18"/>
  <c r="I9672" i="18"/>
  <c r="I9673" i="18"/>
  <c r="I9674" i="18"/>
  <c r="I9675" i="18"/>
  <c r="I9676" i="18"/>
  <c r="I9677" i="18"/>
  <c r="I9678" i="18"/>
  <c r="I9679" i="18"/>
  <c r="I9680" i="18"/>
  <c r="I9681" i="18"/>
  <c r="I9682" i="18"/>
  <c r="I9683" i="18"/>
  <c r="I9684" i="18"/>
  <c r="I9685" i="18"/>
  <c r="I9686" i="18"/>
  <c r="I9687" i="18"/>
  <c r="I9688" i="18"/>
  <c r="I9689" i="18"/>
  <c r="I9690" i="18"/>
  <c r="I9691" i="18"/>
  <c r="I9692" i="18"/>
  <c r="I9693" i="18"/>
  <c r="I9694" i="18"/>
  <c r="I9695" i="18"/>
  <c r="I9696" i="18"/>
  <c r="I9697" i="18"/>
  <c r="I9698" i="18"/>
  <c r="I9699" i="18"/>
  <c r="I9700" i="18"/>
  <c r="I9701" i="18"/>
  <c r="I9702" i="18"/>
  <c r="I9703" i="18"/>
  <c r="I9704" i="18"/>
  <c r="I9705" i="18"/>
  <c r="I9706" i="18"/>
  <c r="I9707" i="18"/>
  <c r="I9708" i="18"/>
  <c r="I9709" i="18"/>
  <c r="I9710" i="18"/>
  <c r="I9711" i="18"/>
  <c r="I9712" i="18"/>
  <c r="I9713" i="18"/>
  <c r="I9714" i="18"/>
  <c r="I9715" i="18"/>
  <c r="I9716" i="18"/>
  <c r="I9717" i="18"/>
  <c r="I9718" i="18"/>
  <c r="I9719" i="18"/>
  <c r="I9720" i="18"/>
  <c r="I9721" i="18"/>
  <c r="I9722" i="18"/>
  <c r="I9723" i="18"/>
  <c r="I9724" i="18"/>
  <c r="I9725" i="18"/>
  <c r="I9726" i="18"/>
  <c r="I9727" i="18"/>
  <c r="I9728" i="18"/>
  <c r="I9729" i="18"/>
  <c r="I9730" i="18"/>
  <c r="I9731" i="18"/>
  <c r="I9732" i="18"/>
  <c r="I9733" i="18"/>
  <c r="I9734" i="18"/>
  <c r="I9735" i="18"/>
  <c r="I9736" i="18"/>
  <c r="I9737" i="18"/>
  <c r="I9738" i="18"/>
  <c r="I9739" i="18"/>
  <c r="I9740" i="18"/>
  <c r="I9741" i="18"/>
  <c r="I9742" i="18"/>
  <c r="I9743" i="18"/>
  <c r="I9744" i="18"/>
  <c r="I9745" i="18"/>
  <c r="I9746" i="18"/>
  <c r="I9747" i="18"/>
  <c r="I9748" i="18"/>
  <c r="I9749" i="18"/>
  <c r="I9750" i="18"/>
  <c r="I9751" i="18"/>
  <c r="I9752" i="18"/>
  <c r="I9753" i="18"/>
  <c r="I9754" i="18"/>
  <c r="I9755" i="18"/>
  <c r="I9756" i="18"/>
  <c r="I9757" i="18"/>
  <c r="I9758" i="18"/>
  <c r="I9759" i="18"/>
  <c r="I9760" i="18"/>
  <c r="I9761" i="18"/>
  <c r="I9762" i="18"/>
  <c r="I9763" i="18"/>
  <c r="I9764" i="18"/>
  <c r="I9765" i="18"/>
  <c r="I9766" i="18"/>
  <c r="I9767" i="18"/>
  <c r="I9768" i="18"/>
  <c r="I9769" i="18"/>
  <c r="I9770" i="18"/>
  <c r="I9771" i="18"/>
  <c r="I9772" i="18"/>
  <c r="I9773" i="18"/>
  <c r="I9774" i="18"/>
  <c r="I9775" i="18"/>
  <c r="I9776" i="18"/>
  <c r="I9777" i="18"/>
  <c r="I9778" i="18"/>
  <c r="I9779" i="18"/>
  <c r="I9780" i="18"/>
  <c r="I9781" i="18"/>
  <c r="I9782" i="18"/>
  <c r="I9783" i="18"/>
  <c r="I9784" i="18"/>
  <c r="I9785" i="18"/>
  <c r="I9786" i="18"/>
  <c r="I9787" i="18"/>
  <c r="I9788" i="18"/>
  <c r="I9789" i="18"/>
  <c r="I9790" i="18"/>
  <c r="I9791" i="18"/>
  <c r="I9792" i="18"/>
  <c r="I9793" i="18"/>
  <c r="I9794" i="18"/>
  <c r="I9795" i="18"/>
  <c r="I9796" i="18"/>
  <c r="I9797" i="18"/>
  <c r="I9798" i="18"/>
  <c r="I9799" i="18"/>
  <c r="I9800" i="18"/>
  <c r="I9801" i="18"/>
  <c r="I9802" i="18"/>
  <c r="I9803" i="18"/>
  <c r="I9804" i="18"/>
  <c r="I9805" i="18"/>
  <c r="I9806" i="18"/>
  <c r="I9807" i="18"/>
  <c r="I9808" i="18"/>
  <c r="I9809" i="18"/>
  <c r="I9810" i="18"/>
  <c r="I9811" i="18"/>
  <c r="I9812" i="18"/>
  <c r="I9813" i="18"/>
  <c r="I9814" i="18"/>
  <c r="I9815" i="18"/>
  <c r="I9816" i="18"/>
  <c r="I9817" i="18"/>
  <c r="I9818" i="18"/>
  <c r="I9819" i="18"/>
  <c r="I9820" i="18"/>
  <c r="I9821" i="18"/>
  <c r="I9822" i="18"/>
  <c r="I9823" i="18"/>
  <c r="I9824" i="18"/>
  <c r="I9825" i="18"/>
  <c r="I9826" i="18"/>
  <c r="I9827" i="18"/>
  <c r="I9828" i="18"/>
  <c r="I9829" i="18"/>
  <c r="I9830" i="18"/>
  <c r="I9831" i="18"/>
  <c r="I9832" i="18"/>
  <c r="I9833" i="18"/>
  <c r="I9834" i="18"/>
  <c r="I9835" i="18"/>
  <c r="I9836" i="18"/>
  <c r="I9837" i="18"/>
  <c r="I9838" i="18"/>
  <c r="I9839" i="18"/>
  <c r="I9840" i="18"/>
  <c r="I9841" i="18"/>
  <c r="I9842" i="18"/>
  <c r="I9843" i="18"/>
  <c r="I9844" i="18"/>
  <c r="I9845" i="18"/>
  <c r="I9846" i="18"/>
  <c r="I9847" i="18"/>
  <c r="I9848" i="18"/>
  <c r="I9849" i="18"/>
  <c r="I9850" i="18"/>
  <c r="I9851" i="18"/>
  <c r="I9852" i="18"/>
  <c r="I9853" i="18"/>
  <c r="I9854" i="18"/>
  <c r="I9855" i="18"/>
  <c r="I9856" i="18"/>
  <c r="I9857" i="18"/>
  <c r="I9858" i="18"/>
  <c r="I9859" i="18"/>
  <c r="I9860" i="18"/>
  <c r="I9861" i="18"/>
  <c r="I9862" i="18"/>
  <c r="I9863" i="18"/>
  <c r="I9864" i="18"/>
  <c r="I9865" i="18"/>
  <c r="I9866" i="18"/>
  <c r="I9867" i="18"/>
  <c r="I9868" i="18"/>
  <c r="I9869" i="18"/>
  <c r="I9870" i="18"/>
  <c r="I9871" i="18"/>
  <c r="I9872" i="18"/>
  <c r="I9873" i="18"/>
  <c r="I9874" i="18"/>
  <c r="I9875" i="18"/>
  <c r="I9876" i="18"/>
  <c r="I9877" i="18"/>
  <c r="I9878" i="18"/>
  <c r="I9879" i="18"/>
  <c r="I9880" i="18"/>
  <c r="I9881" i="18"/>
  <c r="I9882" i="18"/>
  <c r="I9883" i="18"/>
  <c r="I9884" i="18"/>
  <c r="I9885" i="18"/>
  <c r="I9886" i="18"/>
  <c r="I9887" i="18"/>
  <c r="I9888" i="18"/>
  <c r="I9889" i="18"/>
  <c r="I9890" i="18"/>
  <c r="I9891" i="18"/>
  <c r="I9892" i="18"/>
  <c r="I9893" i="18"/>
  <c r="I9894" i="18"/>
  <c r="I9895" i="18"/>
  <c r="I9896" i="18"/>
  <c r="I9897" i="18"/>
  <c r="I9898" i="18"/>
  <c r="I9899" i="18"/>
  <c r="I9900" i="18"/>
  <c r="I9901" i="18"/>
  <c r="I9902" i="18"/>
  <c r="I9903" i="18"/>
  <c r="I9904" i="18"/>
  <c r="I9905" i="18"/>
  <c r="I9906" i="18"/>
  <c r="I9907" i="18"/>
  <c r="I9908" i="18"/>
  <c r="I9909" i="18"/>
  <c r="I9910" i="18"/>
  <c r="I9911" i="18"/>
  <c r="I9912" i="18"/>
  <c r="I9913" i="18"/>
  <c r="I9914" i="18"/>
  <c r="I9915" i="18"/>
  <c r="I9916" i="18"/>
  <c r="I9917" i="18"/>
  <c r="I9918" i="18"/>
  <c r="I9919" i="18"/>
  <c r="I9920" i="18"/>
  <c r="I9921" i="18"/>
  <c r="I9922" i="18"/>
  <c r="I9923" i="18"/>
  <c r="I9924" i="18"/>
  <c r="I9925" i="18"/>
  <c r="I9926" i="18"/>
  <c r="I9927" i="18"/>
  <c r="I9928" i="18"/>
  <c r="I9929" i="18"/>
  <c r="I9930" i="18"/>
  <c r="I9931" i="18"/>
  <c r="I9932" i="18"/>
  <c r="I9933" i="18"/>
  <c r="I9934" i="18"/>
  <c r="I9935" i="18"/>
  <c r="I9936" i="18"/>
  <c r="I9937" i="18"/>
  <c r="I9938" i="18"/>
  <c r="I9939" i="18"/>
  <c r="I9940" i="18"/>
  <c r="I9941" i="18"/>
  <c r="I9942" i="18"/>
  <c r="I9943" i="18"/>
  <c r="I9944" i="18"/>
  <c r="I9945" i="18"/>
  <c r="I9946" i="18"/>
  <c r="I9947" i="18"/>
  <c r="I9948" i="18"/>
  <c r="I9949" i="18"/>
  <c r="I9950" i="18"/>
  <c r="I9951" i="18"/>
  <c r="I9952" i="18"/>
  <c r="I9953" i="18"/>
  <c r="I9954" i="18"/>
  <c r="I9955" i="18"/>
  <c r="I9956" i="18"/>
  <c r="I9957" i="18"/>
  <c r="I9958" i="18"/>
  <c r="I9959" i="18"/>
  <c r="I9960" i="18"/>
  <c r="I9961" i="18"/>
  <c r="I9962" i="18"/>
  <c r="I9963" i="18"/>
  <c r="I9964" i="18"/>
  <c r="I9965" i="18"/>
  <c r="I9966" i="18"/>
  <c r="I9967" i="18"/>
  <c r="I9968" i="18"/>
  <c r="I9969" i="18"/>
  <c r="I9970" i="18"/>
  <c r="I9971" i="18"/>
  <c r="I9972" i="18"/>
  <c r="I9973" i="18"/>
  <c r="I9974" i="18"/>
  <c r="I9975" i="18"/>
  <c r="I9976" i="18"/>
  <c r="I9977" i="18"/>
  <c r="I9978" i="18"/>
  <c r="I9979" i="18"/>
  <c r="I9980" i="18"/>
  <c r="I9981" i="18"/>
  <c r="I9982" i="18"/>
  <c r="I9983" i="18"/>
  <c r="I9984" i="18"/>
  <c r="I9985" i="18"/>
  <c r="I9986" i="18"/>
  <c r="I9987" i="18"/>
  <c r="I9988" i="18"/>
  <c r="I9989" i="18"/>
  <c r="I9990" i="18"/>
  <c r="I9991" i="18"/>
  <c r="I9992" i="18"/>
  <c r="I9993" i="18"/>
  <c r="I9994" i="18"/>
  <c r="I9995" i="18"/>
  <c r="I9996" i="18"/>
  <c r="I9997" i="18"/>
  <c r="I9998" i="18"/>
  <c r="I9999" i="18"/>
  <c r="I10000" i="18"/>
  <c r="I10001" i="18"/>
  <c r="I10002" i="18"/>
  <c r="I10003" i="18"/>
  <c r="I10004" i="18"/>
  <c r="I10005" i="18"/>
  <c r="I10006" i="18"/>
  <c r="I10007" i="18"/>
  <c r="I10008" i="18"/>
  <c r="I10009" i="18"/>
  <c r="I10010" i="18"/>
  <c r="I10011" i="18"/>
  <c r="I10012" i="18"/>
  <c r="I10013" i="18"/>
  <c r="I10014" i="18"/>
  <c r="I10015" i="18"/>
  <c r="I10016" i="18"/>
  <c r="I10017" i="18"/>
  <c r="I10018" i="18"/>
  <c r="I10019" i="18"/>
  <c r="I10020" i="18"/>
  <c r="I10021" i="18"/>
  <c r="I10022" i="18"/>
  <c r="I10023" i="18"/>
  <c r="I10024" i="18"/>
  <c r="I10025" i="18"/>
  <c r="I10026" i="18"/>
  <c r="I10027" i="18"/>
  <c r="I10028" i="18"/>
  <c r="I10029" i="18"/>
  <c r="I10030" i="18"/>
  <c r="I10031" i="18"/>
  <c r="I10032" i="18"/>
  <c r="I10033" i="18"/>
  <c r="I10034" i="18"/>
  <c r="I10035" i="18"/>
  <c r="I10036" i="18"/>
  <c r="I10037" i="18"/>
  <c r="I10038" i="18"/>
  <c r="I10039" i="18"/>
  <c r="I10040" i="18"/>
  <c r="I10041" i="18"/>
  <c r="I10042" i="18"/>
  <c r="I10043" i="18"/>
  <c r="I10044" i="18"/>
  <c r="I10045" i="18"/>
  <c r="I10046" i="18"/>
  <c r="I10047" i="18"/>
  <c r="I10048" i="18"/>
  <c r="I10049" i="18"/>
  <c r="I10050" i="18"/>
  <c r="I10051" i="18"/>
  <c r="I10052" i="18"/>
  <c r="I10053" i="18"/>
  <c r="I10054" i="18"/>
  <c r="I10055" i="18"/>
  <c r="I10056" i="18"/>
  <c r="I10057" i="18"/>
  <c r="I10058" i="18"/>
  <c r="I10059" i="18"/>
  <c r="I10060" i="18"/>
  <c r="I10061" i="18"/>
  <c r="I10062" i="18"/>
  <c r="I10063" i="18"/>
  <c r="I10064" i="18"/>
  <c r="I10065" i="18"/>
  <c r="I10066" i="18"/>
  <c r="I10067" i="18"/>
  <c r="I10068" i="18"/>
  <c r="I10069" i="18"/>
  <c r="I10070" i="18"/>
  <c r="I10071" i="18"/>
  <c r="I10072" i="18"/>
  <c r="I10073" i="18"/>
  <c r="I10074" i="18"/>
  <c r="I10075" i="18"/>
  <c r="I10076" i="18"/>
  <c r="I10077" i="18"/>
  <c r="I10078" i="18"/>
  <c r="I10079" i="18"/>
  <c r="I10080" i="18"/>
  <c r="I10081" i="18"/>
  <c r="I10082" i="18"/>
  <c r="I10083" i="18"/>
  <c r="I10084" i="18"/>
  <c r="I10085" i="18"/>
  <c r="I10086" i="18"/>
  <c r="I10087" i="18"/>
  <c r="I10088" i="18"/>
  <c r="I10089" i="18"/>
  <c r="I10090" i="18"/>
  <c r="I10091" i="18"/>
  <c r="I10092" i="18"/>
  <c r="I10093" i="18"/>
  <c r="I10094" i="18"/>
  <c r="I10095" i="18"/>
  <c r="I10096" i="18"/>
  <c r="I10097" i="18"/>
  <c r="I10098" i="18"/>
  <c r="I10099" i="18"/>
  <c r="I10100" i="18"/>
  <c r="I10101" i="18"/>
  <c r="I10102" i="18"/>
  <c r="I10103" i="18"/>
  <c r="I10104" i="18"/>
  <c r="I10105" i="18"/>
  <c r="I10106" i="18"/>
  <c r="I10107" i="18"/>
  <c r="I10108" i="18"/>
  <c r="I10109" i="18"/>
  <c r="I10110" i="18"/>
  <c r="I10111" i="18"/>
  <c r="I10112" i="18"/>
  <c r="I10113" i="18"/>
  <c r="I10114" i="18"/>
  <c r="I10115" i="18"/>
  <c r="I10116" i="18"/>
  <c r="I10117" i="18"/>
  <c r="I10118" i="18"/>
  <c r="I10119" i="18"/>
  <c r="I10120" i="18"/>
  <c r="I10121" i="18"/>
  <c r="I10122" i="18"/>
  <c r="I10123" i="18"/>
  <c r="I10124" i="18"/>
  <c r="I10125" i="18"/>
  <c r="I10126" i="18"/>
  <c r="I10127" i="18"/>
  <c r="I10128" i="18"/>
  <c r="I10129" i="18"/>
  <c r="I10130" i="18"/>
  <c r="I10131" i="18"/>
  <c r="I10132" i="18"/>
  <c r="I10133" i="18"/>
  <c r="I10134" i="18"/>
  <c r="I10135" i="18"/>
  <c r="I10136" i="18"/>
  <c r="I10137" i="18"/>
  <c r="I10138" i="18"/>
  <c r="I10139" i="18"/>
  <c r="I10140" i="18"/>
  <c r="I10141" i="18"/>
  <c r="I10142" i="18"/>
  <c r="I10143" i="18"/>
  <c r="I10144" i="18"/>
  <c r="I10145" i="18"/>
  <c r="I10146" i="18"/>
  <c r="I10147" i="18"/>
  <c r="I10148" i="18"/>
  <c r="I10149" i="18"/>
  <c r="I10150" i="18"/>
  <c r="I10151" i="18"/>
  <c r="I10152" i="18"/>
  <c r="I10153" i="18"/>
  <c r="I10154" i="18"/>
  <c r="I10155" i="18"/>
  <c r="I10156" i="18"/>
  <c r="I10157" i="18"/>
  <c r="I10158" i="18"/>
  <c r="I10159" i="18"/>
  <c r="I10160" i="18"/>
  <c r="I10161" i="18"/>
  <c r="I10162" i="18"/>
  <c r="I10163" i="18"/>
  <c r="I10164" i="18"/>
  <c r="I10165" i="18"/>
  <c r="I10166" i="18"/>
  <c r="I10167" i="18"/>
  <c r="I10168" i="18"/>
  <c r="I10169" i="18"/>
  <c r="I10170" i="18"/>
  <c r="I10171" i="18"/>
  <c r="I10172" i="18"/>
  <c r="I10173" i="18"/>
  <c r="I10174" i="18"/>
  <c r="I10175" i="18"/>
  <c r="I10176" i="18"/>
  <c r="I10177" i="18"/>
  <c r="I10178" i="18"/>
  <c r="I10179" i="18"/>
  <c r="I10180" i="18"/>
  <c r="I10181" i="18"/>
  <c r="I10182" i="18"/>
  <c r="I10183" i="18"/>
  <c r="I10184" i="18"/>
  <c r="I10185" i="18"/>
  <c r="I10186" i="18"/>
  <c r="I10187" i="18"/>
  <c r="I10188" i="18"/>
  <c r="I10189" i="18"/>
  <c r="I10190" i="18"/>
  <c r="I10191" i="18"/>
  <c r="I10192" i="18"/>
  <c r="I10193" i="18"/>
  <c r="I10194" i="18"/>
  <c r="I10195" i="18"/>
  <c r="I10196" i="18"/>
  <c r="I10197" i="18"/>
  <c r="I10198" i="18"/>
  <c r="I10199" i="18"/>
  <c r="I10200" i="18"/>
  <c r="I10201" i="18"/>
  <c r="I10202" i="18"/>
  <c r="I10203" i="18"/>
  <c r="I10204" i="18"/>
  <c r="I10205" i="18"/>
  <c r="I10206" i="18"/>
  <c r="I10207" i="18"/>
  <c r="I10208" i="18"/>
  <c r="I10209" i="18"/>
  <c r="I10210" i="18"/>
  <c r="I10211" i="18"/>
  <c r="I10212" i="18"/>
  <c r="I10213" i="18"/>
  <c r="I10214" i="18"/>
  <c r="I10215" i="18"/>
  <c r="I10216" i="18"/>
  <c r="I10217" i="18"/>
  <c r="I10218" i="18"/>
  <c r="I10219" i="18"/>
  <c r="I10220" i="18"/>
  <c r="I10221" i="18"/>
  <c r="I10222" i="18"/>
  <c r="I10223" i="18"/>
  <c r="I10224" i="18"/>
  <c r="I10225" i="18"/>
  <c r="I10226" i="18"/>
  <c r="I10227" i="18"/>
  <c r="I10228" i="18"/>
  <c r="I10229" i="18"/>
  <c r="I10230" i="18"/>
  <c r="I10231" i="18"/>
  <c r="I10232" i="18"/>
  <c r="I10233" i="18"/>
  <c r="I10234" i="18"/>
  <c r="I10235" i="18"/>
  <c r="I10236" i="18"/>
  <c r="I10237" i="18"/>
  <c r="I10238" i="18"/>
  <c r="I10239" i="18"/>
  <c r="I10240" i="18"/>
  <c r="I10241" i="18"/>
  <c r="I10242" i="18"/>
  <c r="I10243" i="18"/>
  <c r="I10244" i="18"/>
  <c r="I10245" i="18"/>
  <c r="I10246" i="18"/>
  <c r="I10247" i="18"/>
  <c r="I10248" i="18"/>
  <c r="I10249" i="18"/>
  <c r="I10250" i="18"/>
  <c r="I10251" i="18"/>
  <c r="I10252" i="18"/>
  <c r="I10253" i="18"/>
  <c r="I10254" i="18"/>
  <c r="I10255" i="18"/>
  <c r="I10256" i="18"/>
  <c r="I10257" i="18"/>
  <c r="I10258" i="18"/>
  <c r="I10259" i="18"/>
  <c r="I10260" i="18"/>
  <c r="I10261" i="18"/>
  <c r="I10262" i="18"/>
  <c r="I10263" i="18"/>
  <c r="I10264" i="18"/>
  <c r="I10265" i="18"/>
  <c r="I10266" i="18"/>
  <c r="I10267" i="18"/>
  <c r="I10268" i="18"/>
  <c r="I10269" i="18"/>
  <c r="I10270" i="18"/>
  <c r="I10271" i="18"/>
  <c r="I10272" i="18"/>
  <c r="I10273" i="18"/>
  <c r="I10274" i="18"/>
  <c r="I10275" i="18"/>
  <c r="I10276" i="18"/>
  <c r="I10277" i="18"/>
  <c r="I10278" i="18"/>
  <c r="I10279" i="18"/>
  <c r="I10280" i="18"/>
  <c r="I10281" i="18"/>
  <c r="I10282" i="18"/>
  <c r="I10283" i="18"/>
  <c r="I10284" i="18"/>
  <c r="I10285" i="18"/>
  <c r="I10286" i="18"/>
  <c r="I10287" i="18"/>
  <c r="I10288" i="18"/>
  <c r="I10289" i="18"/>
  <c r="I10290" i="18"/>
  <c r="I10291" i="18"/>
  <c r="I10292" i="18"/>
  <c r="I10293" i="18"/>
  <c r="I10294" i="18"/>
  <c r="I10295" i="18"/>
  <c r="I10296" i="18"/>
  <c r="I10297" i="18"/>
  <c r="I10298" i="18"/>
  <c r="I10299" i="18"/>
  <c r="I10300" i="18"/>
  <c r="I10301" i="18"/>
  <c r="I10302" i="18"/>
  <c r="I10303" i="18"/>
  <c r="I10304" i="18"/>
  <c r="I10305" i="18"/>
  <c r="I10306" i="18"/>
  <c r="I10307" i="18"/>
  <c r="I10308" i="18"/>
  <c r="I10309" i="18"/>
  <c r="I10310" i="18"/>
  <c r="I10311" i="18"/>
  <c r="I10312" i="18"/>
  <c r="I10313" i="18"/>
  <c r="I10314" i="18"/>
  <c r="I10315" i="18"/>
  <c r="I10316" i="18"/>
  <c r="I10317" i="18"/>
  <c r="I10318" i="18"/>
  <c r="I10319" i="18"/>
  <c r="I10320" i="18"/>
  <c r="I10321" i="18"/>
  <c r="I10322" i="18"/>
  <c r="I10323" i="18"/>
  <c r="I10324" i="18"/>
  <c r="I10325" i="18"/>
  <c r="I10326" i="18"/>
  <c r="I10327" i="18"/>
  <c r="I10328" i="18"/>
  <c r="I10329" i="18"/>
  <c r="I10330" i="18"/>
  <c r="I10331" i="18"/>
  <c r="I10332" i="18"/>
  <c r="I10333" i="18"/>
  <c r="I10334" i="18"/>
  <c r="I10335" i="18"/>
  <c r="I10336" i="18"/>
  <c r="I10337" i="18"/>
  <c r="I10338" i="18"/>
  <c r="I10339" i="18"/>
  <c r="I10340" i="18"/>
  <c r="I10341" i="18"/>
  <c r="I10342" i="18"/>
  <c r="I10343" i="18"/>
  <c r="I10344" i="18"/>
  <c r="I10345" i="18"/>
  <c r="I10346" i="18"/>
  <c r="I10347" i="18"/>
  <c r="I10348" i="18"/>
  <c r="I10349" i="18"/>
  <c r="I10350" i="18"/>
  <c r="I10351" i="18"/>
  <c r="I10352" i="18"/>
  <c r="I10353" i="18"/>
  <c r="I10354" i="18"/>
  <c r="I10355" i="18"/>
  <c r="I10356" i="18"/>
  <c r="I10357" i="18"/>
  <c r="I10358" i="18"/>
  <c r="I10359" i="18"/>
  <c r="I10360" i="18"/>
  <c r="I10361" i="18"/>
  <c r="I10362" i="18"/>
  <c r="I10363" i="18"/>
  <c r="I10364" i="18"/>
  <c r="I10365" i="18"/>
  <c r="I10366" i="18"/>
  <c r="I10367" i="18"/>
  <c r="I10368" i="18"/>
  <c r="I10369" i="18"/>
  <c r="I10370" i="18"/>
  <c r="I10371" i="18"/>
  <c r="I10372" i="18"/>
  <c r="I10373" i="18"/>
  <c r="I10374" i="18"/>
  <c r="I10375" i="18"/>
  <c r="I10376" i="18"/>
  <c r="I10377" i="18"/>
  <c r="I10378" i="18"/>
  <c r="I10379" i="18"/>
  <c r="I10380" i="18"/>
  <c r="I10381" i="18"/>
  <c r="I10382" i="18"/>
  <c r="I10383" i="18"/>
  <c r="I10384" i="18"/>
  <c r="I10385" i="18"/>
  <c r="I10386" i="18"/>
  <c r="I10387" i="18"/>
  <c r="I10388" i="18"/>
  <c r="I10389" i="18"/>
  <c r="I10390" i="18"/>
  <c r="I10391" i="18"/>
  <c r="I10392" i="18"/>
  <c r="I10393" i="18"/>
  <c r="I10394" i="18"/>
  <c r="I10395" i="18"/>
  <c r="I10396" i="18"/>
  <c r="I10397" i="18"/>
  <c r="I10398" i="18"/>
  <c r="I10399" i="18"/>
  <c r="I10400" i="18"/>
  <c r="I10401" i="18"/>
  <c r="I10402" i="18"/>
  <c r="I10403" i="18"/>
  <c r="I10404" i="18"/>
  <c r="I10405" i="18"/>
  <c r="I10406" i="18"/>
  <c r="I10407" i="18"/>
  <c r="I10408" i="18"/>
  <c r="I10409" i="18"/>
  <c r="I10410" i="18"/>
  <c r="I10411" i="18"/>
  <c r="I10412" i="18"/>
  <c r="I10413" i="18"/>
  <c r="I10414" i="18"/>
  <c r="I10415" i="18"/>
  <c r="I10416" i="18"/>
  <c r="I10417" i="18"/>
  <c r="I10418" i="18"/>
  <c r="I10419" i="18"/>
  <c r="I10420" i="18"/>
  <c r="I10421" i="18"/>
  <c r="I10422" i="18"/>
  <c r="I10423" i="18"/>
  <c r="I10424" i="18"/>
  <c r="I10425" i="18"/>
  <c r="I10426" i="18"/>
  <c r="I10427" i="18"/>
  <c r="I10428" i="18"/>
  <c r="I10429" i="18"/>
  <c r="I10430" i="18"/>
  <c r="I10431" i="18"/>
  <c r="I10432" i="18"/>
  <c r="I10433" i="18"/>
  <c r="I10434" i="18"/>
  <c r="I10435" i="18"/>
  <c r="I10436" i="18"/>
  <c r="I10437" i="18"/>
  <c r="I10438" i="18"/>
  <c r="I10439" i="18"/>
  <c r="I10440" i="18"/>
  <c r="I10441" i="18"/>
  <c r="I10442" i="18"/>
  <c r="I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H173" i="18"/>
  <c r="H174" i="18"/>
  <c r="H175" i="18"/>
  <c r="H176" i="18"/>
  <c r="H177" i="18"/>
  <c r="H178" i="18"/>
  <c r="H179" i="18"/>
  <c r="H180" i="18"/>
  <c r="H181" i="18"/>
  <c r="H182" i="18"/>
  <c r="H183" i="18"/>
  <c r="H184" i="18"/>
  <c r="H185" i="18"/>
  <c r="H186" i="18"/>
  <c r="H187" i="18"/>
  <c r="H188" i="18"/>
  <c r="H189" i="18"/>
  <c r="H190" i="18"/>
  <c r="H191" i="18"/>
  <c r="H192" i="18"/>
  <c r="H193" i="18"/>
  <c r="H194" i="18"/>
  <c r="H195" i="18"/>
  <c r="H196" i="18"/>
  <c r="H197" i="18"/>
  <c r="H198" i="18"/>
  <c r="H199" i="18"/>
  <c r="H200" i="18"/>
  <c r="H201" i="18"/>
  <c r="H202" i="18"/>
  <c r="H203" i="18"/>
  <c r="H204" i="18"/>
  <c r="H205" i="18"/>
  <c r="H206" i="18"/>
  <c r="H207" i="18"/>
  <c r="H208" i="18"/>
  <c r="H209" i="18"/>
  <c r="H210" i="18"/>
  <c r="H211" i="18"/>
  <c r="H212" i="18"/>
  <c r="H213" i="18"/>
  <c r="H214" i="18"/>
  <c r="H215" i="18"/>
  <c r="H216" i="18"/>
  <c r="H217" i="18"/>
  <c r="H218" i="18"/>
  <c r="H219" i="18"/>
  <c r="H220" i="18"/>
  <c r="H221" i="18"/>
  <c r="H222" i="18"/>
  <c r="H223" i="18"/>
  <c r="H224" i="18"/>
  <c r="H225" i="18"/>
  <c r="H226" i="18"/>
  <c r="H227" i="18"/>
  <c r="H228" i="18"/>
  <c r="H229" i="18"/>
  <c r="H230" i="18"/>
  <c r="H231" i="18"/>
  <c r="H232" i="18"/>
  <c r="H233" i="18"/>
  <c r="H234" i="18"/>
  <c r="H235" i="18"/>
  <c r="H236" i="18"/>
  <c r="H237" i="18"/>
  <c r="H238" i="18"/>
  <c r="H239" i="18"/>
  <c r="H240" i="18"/>
  <c r="H241" i="18"/>
  <c r="H242" i="18"/>
  <c r="H243" i="18"/>
  <c r="H244" i="18"/>
  <c r="H245" i="18"/>
  <c r="H246" i="18"/>
  <c r="H247" i="18"/>
  <c r="H248" i="18"/>
  <c r="H249" i="18"/>
  <c r="H250" i="18"/>
  <c r="H251" i="18"/>
  <c r="H252" i="18"/>
  <c r="H253" i="18"/>
  <c r="H254" i="18"/>
  <c r="H255" i="18"/>
  <c r="H256" i="18"/>
  <c r="H257" i="18"/>
  <c r="H258" i="18"/>
  <c r="H259" i="18"/>
  <c r="H260" i="18"/>
  <c r="H261" i="18"/>
  <c r="H262" i="18"/>
  <c r="H263" i="18"/>
  <c r="H264" i="18"/>
  <c r="H265" i="18"/>
  <c r="H266" i="18"/>
  <c r="H267" i="18"/>
  <c r="H268" i="18"/>
  <c r="H269" i="18"/>
  <c r="H270" i="18"/>
  <c r="H271" i="18"/>
  <c r="H272" i="18"/>
  <c r="H273" i="18"/>
  <c r="H274" i="18"/>
  <c r="H275" i="18"/>
  <c r="H276" i="18"/>
  <c r="H277" i="18"/>
  <c r="H278" i="18"/>
  <c r="H279" i="18"/>
  <c r="H280" i="18"/>
  <c r="H281" i="18"/>
  <c r="H282" i="18"/>
  <c r="H283" i="18"/>
  <c r="H284" i="18"/>
  <c r="H285" i="18"/>
  <c r="H286" i="18"/>
  <c r="H287" i="18"/>
  <c r="H288" i="18"/>
  <c r="H289" i="18"/>
  <c r="H290" i="18"/>
  <c r="H291" i="18"/>
  <c r="H292" i="18"/>
  <c r="H293" i="18"/>
  <c r="H294" i="18"/>
  <c r="H295" i="18"/>
  <c r="H296" i="18"/>
  <c r="H297" i="18"/>
  <c r="H298" i="18"/>
  <c r="H299" i="18"/>
  <c r="H300" i="18"/>
  <c r="H301" i="18"/>
  <c r="H302" i="18"/>
  <c r="H303" i="18"/>
  <c r="H304" i="18"/>
  <c r="H305" i="18"/>
  <c r="H306" i="18"/>
  <c r="H307" i="18"/>
  <c r="H308" i="18"/>
  <c r="H309" i="18"/>
  <c r="H310" i="18"/>
  <c r="H311" i="18"/>
  <c r="H312" i="18"/>
  <c r="H313" i="18"/>
  <c r="H314" i="18"/>
  <c r="H315" i="18"/>
  <c r="H316" i="18"/>
  <c r="H317" i="18"/>
  <c r="H318" i="18"/>
  <c r="H319" i="18"/>
  <c r="H320" i="18"/>
  <c r="H321" i="18"/>
  <c r="H322" i="18"/>
  <c r="H323" i="18"/>
  <c r="H324" i="18"/>
  <c r="H325" i="18"/>
  <c r="H326" i="18"/>
  <c r="H327" i="18"/>
  <c r="H328" i="18"/>
  <c r="H329" i="18"/>
  <c r="H330" i="18"/>
  <c r="H331" i="18"/>
  <c r="H332" i="18"/>
  <c r="H333" i="18"/>
  <c r="H334" i="18"/>
  <c r="H335" i="18"/>
  <c r="H336" i="18"/>
  <c r="H337" i="18"/>
  <c r="H338" i="18"/>
  <c r="H339" i="18"/>
  <c r="H340" i="18"/>
  <c r="H341" i="18"/>
  <c r="H342" i="18"/>
  <c r="H343" i="18"/>
  <c r="H344" i="18"/>
  <c r="H345" i="18"/>
  <c r="H346" i="18"/>
  <c r="H347" i="18"/>
  <c r="H348" i="18"/>
  <c r="H349" i="18"/>
  <c r="H350" i="18"/>
  <c r="H351" i="18"/>
  <c r="H352" i="18"/>
  <c r="H353" i="18"/>
  <c r="H354" i="18"/>
  <c r="H355" i="18"/>
  <c r="H356" i="18"/>
  <c r="H357" i="18"/>
  <c r="H358" i="18"/>
  <c r="H359" i="18"/>
  <c r="H360" i="18"/>
  <c r="H361" i="18"/>
  <c r="H362" i="18"/>
  <c r="H363" i="18"/>
  <c r="H364" i="18"/>
  <c r="H365" i="18"/>
  <c r="H366" i="18"/>
  <c r="H367" i="18"/>
  <c r="H368" i="18"/>
  <c r="H369" i="18"/>
  <c r="H370" i="18"/>
  <c r="H371" i="18"/>
  <c r="H372" i="18"/>
  <c r="H373" i="18"/>
  <c r="H374" i="18"/>
  <c r="H375" i="18"/>
  <c r="H376" i="18"/>
  <c r="H377" i="18"/>
  <c r="H378" i="18"/>
  <c r="H379" i="18"/>
  <c r="H380" i="18"/>
  <c r="H381" i="18"/>
  <c r="H382" i="18"/>
  <c r="H383" i="18"/>
  <c r="H384" i="18"/>
  <c r="H385" i="18"/>
  <c r="H386" i="18"/>
  <c r="H387" i="18"/>
  <c r="H388" i="18"/>
  <c r="H389" i="18"/>
  <c r="H390" i="18"/>
  <c r="H391" i="18"/>
  <c r="H392" i="18"/>
  <c r="H393" i="18"/>
  <c r="H394" i="18"/>
  <c r="H395" i="18"/>
  <c r="H396" i="18"/>
  <c r="H397" i="18"/>
  <c r="H398" i="18"/>
  <c r="H399" i="18"/>
  <c r="H400" i="18"/>
  <c r="H401" i="18"/>
  <c r="H402" i="18"/>
  <c r="H403" i="18"/>
  <c r="H404" i="18"/>
  <c r="H405" i="18"/>
  <c r="H406" i="18"/>
  <c r="H407" i="18"/>
  <c r="H408" i="18"/>
  <c r="H409" i="18"/>
  <c r="H410" i="18"/>
  <c r="H411" i="18"/>
  <c r="H412" i="18"/>
  <c r="H413" i="18"/>
  <c r="H414" i="18"/>
  <c r="H415" i="18"/>
  <c r="H416" i="18"/>
  <c r="H417" i="18"/>
  <c r="H418" i="18"/>
  <c r="H419" i="18"/>
  <c r="H420" i="18"/>
  <c r="H421" i="18"/>
  <c r="H422" i="18"/>
  <c r="H423" i="18"/>
  <c r="H424" i="18"/>
  <c r="H425" i="18"/>
  <c r="H426" i="18"/>
  <c r="H427" i="18"/>
  <c r="H428" i="18"/>
  <c r="H429" i="18"/>
  <c r="H430" i="18"/>
  <c r="H431" i="18"/>
  <c r="H432" i="18"/>
  <c r="H433" i="18"/>
  <c r="H434" i="18"/>
  <c r="H435" i="18"/>
  <c r="H436" i="18"/>
  <c r="H437" i="18"/>
  <c r="H438" i="18"/>
  <c r="H439" i="18"/>
  <c r="H440" i="18"/>
  <c r="H441" i="18"/>
  <c r="H442" i="18"/>
  <c r="H443" i="18"/>
  <c r="H444" i="18"/>
  <c r="H445" i="18"/>
  <c r="H446" i="18"/>
  <c r="H447" i="18"/>
  <c r="H448" i="18"/>
  <c r="H449" i="18"/>
  <c r="H450" i="18"/>
  <c r="H451" i="18"/>
  <c r="H452" i="18"/>
  <c r="H453" i="18"/>
  <c r="H454" i="18"/>
  <c r="H455" i="18"/>
  <c r="H456" i="18"/>
  <c r="H457" i="18"/>
  <c r="H458" i="18"/>
  <c r="H459" i="18"/>
  <c r="H460" i="18"/>
  <c r="H461" i="18"/>
  <c r="H462" i="18"/>
  <c r="H463" i="18"/>
  <c r="H464" i="18"/>
  <c r="H465" i="18"/>
  <c r="H466" i="18"/>
  <c r="H467" i="18"/>
  <c r="H468" i="18"/>
  <c r="H469" i="18"/>
  <c r="H470" i="18"/>
  <c r="H471" i="18"/>
  <c r="H472" i="18"/>
  <c r="H473" i="18"/>
  <c r="H474" i="18"/>
  <c r="H475" i="18"/>
  <c r="H476" i="18"/>
  <c r="H477" i="18"/>
  <c r="H478" i="18"/>
  <c r="H479" i="18"/>
  <c r="H480" i="18"/>
  <c r="H481" i="18"/>
  <c r="H482" i="18"/>
  <c r="H483" i="18"/>
  <c r="H484" i="18"/>
  <c r="H485" i="18"/>
  <c r="H486" i="18"/>
  <c r="H487" i="18"/>
  <c r="H488" i="18"/>
  <c r="H489" i="18"/>
  <c r="H490" i="18"/>
  <c r="H491" i="18"/>
  <c r="H492" i="18"/>
  <c r="H493" i="18"/>
  <c r="H494" i="18"/>
  <c r="H495" i="18"/>
  <c r="H496" i="18"/>
  <c r="H497" i="18"/>
  <c r="H498" i="18"/>
  <c r="H499" i="18"/>
  <c r="H500" i="18"/>
  <c r="H501" i="18"/>
  <c r="H502" i="18"/>
  <c r="H503" i="18"/>
  <c r="H504" i="18"/>
  <c r="H505" i="18"/>
  <c r="H506" i="18"/>
  <c r="H507" i="18"/>
  <c r="H508" i="18"/>
  <c r="H509" i="18"/>
  <c r="H510" i="18"/>
  <c r="H511" i="18"/>
  <c r="H512" i="18"/>
  <c r="H513" i="18"/>
  <c r="H514" i="18"/>
  <c r="H515" i="18"/>
  <c r="H516" i="18"/>
  <c r="H517" i="18"/>
  <c r="H518" i="18"/>
  <c r="H519" i="18"/>
  <c r="H520" i="18"/>
  <c r="H521" i="18"/>
  <c r="H522" i="18"/>
  <c r="H523" i="18"/>
  <c r="H524" i="18"/>
  <c r="H525" i="18"/>
  <c r="H526" i="18"/>
  <c r="H527" i="18"/>
  <c r="H528" i="18"/>
  <c r="H529" i="18"/>
  <c r="H530" i="18"/>
  <c r="H531" i="18"/>
  <c r="H532" i="18"/>
  <c r="H533" i="18"/>
  <c r="H534" i="18"/>
  <c r="H535" i="18"/>
  <c r="H536" i="18"/>
  <c r="H537" i="18"/>
  <c r="H538" i="18"/>
  <c r="H539" i="18"/>
  <c r="H540" i="18"/>
  <c r="H541" i="18"/>
  <c r="H542" i="18"/>
  <c r="H543" i="18"/>
  <c r="H544" i="18"/>
  <c r="H545" i="18"/>
  <c r="H546" i="18"/>
  <c r="H547" i="18"/>
  <c r="H548" i="18"/>
  <c r="H549" i="18"/>
  <c r="H550" i="18"/>
  <c r="H551" i="18"/>
  <c r="H552" i="18"/>
  <c r="H553" i="18"/>
  <c r="H554" i="18"/>
  <c r="H555" i="18"/>
  <c r="H556" i="18"/>
  <c r="H557" i="18"/>
  <c r="H558" i="18"/>
  <c r="H559" i="18"/>
  <c r="H560" i="18"/>
  <c r="H561" i="18"/>
  <c r="H562" i="18"/>
  <c r="H563" i="18"/>
  <c r="H564" i="18"/>
  <c r="H565" i="18"/>
  <c r="H566" i="18"/>
  <c r="H567" i="18"/>
  <c r="H568" i="18"/>
  <c r="H569" i="18"/>
  <c r="H570" i="18"/>
  <c r="H571" i="18"/>
  <c r="H572" i="18"/>
  <c r="H573" i="18"/>
  <c r="H574" i="18"/>
  <c r="H575" i="18"/>
  <c r="H576" i="18"/>
  <c r="H577" i="18"/>
  <c r="H578" i="18"/>
  <c r="H579" i="18"/>
  <c r="H580" i="18"/>
  <c r="H581" i="18"/>
  <c r="H582" i="18"/>
  <c r="H583" i="18"/>
  <c r="H584" i="18"/>
  <c r="H585" i="18"/>
  <c r="H586" i="18"/>
  <c r="H587" i="18"/>
  <c r="H588" i="18"/>
  <c r="H589" i="18"/>
  <c r="H590" i="18"/>
  <c r="H591" i="18"/>
  <c r="H592" i="18"/>
  <c r="H593" i="18"/>
  <c r="H594" i="18"/>
  <c r="H595" i="18"/>
  <c r="H596" i="18"/>
  <c r="H597" i="18"/>
  <c r="H598" i="18"/>
  <c r="H599" i="18"/>
  <c r="H600" i="18"/>
  <c r="H601" i="18"/>
  <c r="H602" i="18"/>
  <c r="H603" i="18"/>
  <c r="H604" i="18"/>
  <c r="H605" i="18"/>
  <c r="H606" i="18"/>
  <c r="H607" i="18"/>
  <c r="H608" i="18"/>
  <c r="H609" i="18"/>
  <c r="H610" i="18"/>
  <c r="H611" i="18"/>
  <c r="H612" i="18"/>
  <c r="H613" i="18"/>
  <c r="H614" i="18"/>
  <c r="H615" i="18"/>
  <c r="H616" i="18"/>
  <c r="H617" i="18"/>
  <c r="H618" i="18"/>
  <c r="H619" i="18"/>
  <c r="H620" i="18"/>
  <c r="H621" i="18"/>
  <c r="H622" i="18"/>
  <c r="H623" i="18"/>
  <c r="H624" i="18"/>
  <c r="H625" i="18"/>
  <c r="H626" i="18"/>
  <c r="H627" i="18"/>
  <c r="H628" i="18"/>
  <c r="H629" i="18"/>
  <c r="H630" i="18"/>
  <c r="H631" i="18"/>
  <c r="H632" i="18"/>
  <c r="H633" i="18"/>
  <c r="H634" i="18"/>
  <c r="H635" i="18"/>
  <c r="H636" i="18"/>
  <c r="H637" i="18"/>
  <c r="H638" i="18"/>
  <c r="H639" i="18"/>
  <c r="H640" i="18"/>
  <c r="H641" i="18"/>
  <c r="H642" i="18"/>
  <c r="H643" i="18"/>
  <c r="H644" i="18"/>
  <c r="H645" i="18"/>
  <c r="H646" i="18"/>
  <c r="H647" i="18"/>
  <c r="H648" i="18"/>
  <c r="H649" i="18"/>
  <c r="H650" i="18"/>
  <c r="H651" i="18"/>
  <c r="H652" i="18"/>
  <c r="H653" i="18"/>
  <c r="H654" i="18"/>
  <c r="H655" i="18"/>
  <c r="H656" i="18"/>
  <c r="H657" i="18"/>
  <c r="H658" i="18"/>
  <c r="H659" i="18"/>
  <c r="H660" i="18"/>
  <c r="H661" i="18"/>
  <c r="H662" i="18"/>
  <c r="H663" i="18"/>
  <c r="H664" i="18"/>
  <c r="H665" i="18"/>
  <c r="H666" i="18"/>
  <c r="H667" i="18"/>
  <c r="H668" i="18"/>
  <c r="H669" i="18"/>
  <c r="H670" i="18"/>
  <c r="H671" i="18"/>
  <c r="H672" i="18"/>
  <c r="H673" i="18"/>
  <c r="H674" i="18"/>
  <c r="H675" i="18"/>
  <c r="H676" i="18"/>
  <c r="H677" i="18"/>
  <c r="H678" i="18"/>
  <c r="H679" i="18"/>
  <c r="H680" i="18"/>
  <c r="H681" i="18"/>
  <c r="H682" i="18"/>
  <c r="H683" i="18"/>
  <c r="H684" i="18"/>
  <c r="H685" i="18"/>
  <c r="H686" i="18"/>
  <c r="H687" i="18"/>
  <c r="H688" i="18"/>
  <c r="H689" i="18"/>
  <c r="H690" i="18"/>
  <c r="H691" i="18"/>
  <c r="H692" i="18"/>
  <c r="H693" i="18"/>
  <c r="H694" i="18"/>
  <c r="H695" i="18"/>
  <c r="H696" i="18"/>
  <c r="H697" i="18"/>
  <c r="H698" i="18"/>
  <c r="H699" i="18"/>
  <c r="H700" i="18"/>
  <c r="H701" i="18"/>
  <c r="H702" i="18"/>
  <c r="H703" i="18"/>
  <c r="H704" i="18"/>
  <c r="H705" i="18"/>
  <c r="H706" i="18"/>
  <c r="H707" i="18"/>
  <c r="H708" i="18"/>
  <c r="H709" i="18"/>
  <c r="H710" i="18"/>
  <c r="H711" i="18"/>
  <c r="H712" i="18"/>
  <c r="H713" i="18"/>
  <c r="H714" i="18"/>
  <c r="H715" i="18"/>
  <c r="H716" i="18"/>
  <c r="H717" i="18"/>
  <c r="H718" i="18"/>
  <c r="H719" i="18"/>
  <c r="H720" i="18"/>
  <c r="H721" i="18"/>
  <c r="H722" i="18"/>
  <c r="H723" i="18"/>
  <c r="H724" i="18"/>
  <c r="H725" i="18"/>
  <c r="H726" i="18"/>
  <c r="H727" i="18"/>
  <c r="H728" i="18"/>
  <c r="H729" i="18"/>
  <c r="H730" i="18"/>
  <c r="H731" i="18"/>
  <c r="H732" i="18"/>
  <c r="H733" i="18"/>
  <c r="H734" i="18"/>
  <c r="H735" i="18"/>
  <c r="H736" i="18"/>
  <c r="H737" i="18"/>
  <c r="H738" i="18"/>
  <c r="H739" i="18"/>
  <c r="H740" i="18"/>
  <c r="H741" i="18"/>
  <c r="H742" i="18"/>
  <c r="H743" i="18"/>
  <c r="H744" i="18"/>
  <c r="H745" i="18"/>
  <c r="H746" i="18"/>
  <c r="H747" i="18"/>
  <c r="H748" i="18"/>
  <c r="H749" i="18"/>
  <c r="H750" i="18"/>
  <c r="H751" i="18"/>
  <c r="H752" i="18"/>
  <c r="H753" i="18"/>
  <c r="H754" i="18"/>
  <c r="H755" i="18"/>
  <c r="H756" i="18"/>
  <c r="H757" i="18"/>
  <c r="H758" i="18"/>
  <c r="H759" i="18"/>
  <c r="H760" i="18"/>
  <c r="H761" i="18"/>
  <c r="H762" i="18"/>
  <c r="H763" i="18"/>
  <c r="H764" i="18"/>
  <c r="H765" i="18"/>
  <c r="H766" i="18"/>
  <c r="H767" i="18"/>
  <c r="H768" i="18"/>
  <c r="H769" i="18"/>
  <c r="H770" i="18"/>
  <c r="H771" i="18"/>
  <c r="H772" i="18"/>
  <c r="H773" i="18"/>
  <c r="H774" i="18"/>
  <c r="H775" i="18"/>
  <c r="H776" i="18"/>
  <c r="H777" i="18"/>
  <c r="H778" i="18"/>
  <c r="H779" i="18"/>
  <c r="H780" i="18"/>
  <c r="H781" i="18"/>
  <c r="H782" i="18"/>
  <c r="H783" i="18"/>
  <c r="H784" i="18"/>
  <c r="H785" i="18"/>
  <c r="H786" i="18"/>
  <c r="H787" i="18"/>
  <c r="H788" i="18"/>
  <c r="H789" i="18"/>
  <c r="H790" i="18"/>
  <c r="H791" i="18"/>
  <c r="H792" i="18"/>
  <c r="H793" i="18"/>
  <c r="H794" i="18"/>
  <c r="H795" i="18"/>
  <c r="H796" i="18"/>
  <c r="H797" i="18"/>
  <c r="H798" i="18"/>
  <c r="H799" i="18"/>
  <c r="H800" i="18"/>
  <c r="H801" i="18"/>
  <c r="H802" i="18"/>
  <c r="H803" i="18"/>
  <c r="H804" i="18"/>
  <c r="H805" i="18"/>
  <c r="H806" i="18"/>
  <c r="H807" i="18"/>
  <c r="H808" i="18"/>
  <c r="H809" i="18"/>
  <c r="H810" i="18"/>
  <c r="H811" i="18"/>
  <c r="H812" i="18"/>
  <c r="H813" i="18"/>
  <c r="H814" i="18"/>
  <c r="H815" i="18"/>
  <c r="H816" i="18"/>
  <c r="H817" i="18"/>
  <c r="H818" i="18"/>
  <c r="H819" i="18"/>
  <c r="H820" i="18"/>
  <c r="H821" i="18"/>
  <c r="H822" i="18"/>
  <c r="H823" i="18"/>
  <c r="H824" i="18"/>
  <c r="H825" i="18"/>
  <c r="H826" i="18"/>
  <c r="H827" i="18"/>
  <c r="H828" i="18"/>
  <c r="H829" i="18"/>
  <c r="H830" i="18"/>
  <c r="H831" i="18"/>
  <c r="H832" i="18"/>
  <c r="H833" i="18"/>
  <c r="H834" i="18"/>
  <c r="H835" i="18"/>
  <c r="H836" i="18"/>
  <c r="H837" i="18"/>
  <c r="H838" i="18"/>
  <c r="H839" i="18"/>
  <c r="H840" i="18"/>
  <c r="H841" i="18"/>
  <c r="H842" i="18"/>
  <c r="H843" i="18"/>
  <c r="H844" i="18"/>
  <c r="H845" i="18"/>
  <c r="H846" i="18"/>
  <c r="H847" i="18"/>
  <c r="H848" i="18"/>
  <c r="H849" i="18"/>
  <c r="H850" i="18"/>
  <c r="H851" i="18"/>
  <c r="H852" i="18"/>
  <c r="H853" i="18"/>
  <c r="H854" i="18"/>
  <c r="H855" i="18"/>
  <c r="H856" i="18"/>
  <c r="H857" i="18"/>
  <c r="H858" i="18"/>
  <c r="H859" i="18"/>
  <c r="H860" i="18"/>
  <c r="H861" i="18"/>
  <c r="H862" i="18"/>
  <c r="H863" i="18"/>
  <c r="H864" i="18"/>
  <c r="H865" i="18"/>
  <c r="H866" i="18"/>
  <c r="H867" i="18"/>
  <c r="H868" i="18"/>
  <c r="H869" i="18"/>
  <c r="H870" i="18"/>
  <c r="H871" i="18"/>
  <c r="H872" i="18"/>
  <c r="H873" i="18"/>
  <c r="H874" i="18"/>
  <c r="H875" i="18"/>
  <c r="H876" i="18"/>
  <c r="H877" i="18"/>
  <c r="H878" i="18"/>
  <c r="H879" i="18"/>
  <c r="H880" i="18"/>
  <c r="H881" i="18"/>
  <c r="H882" i="18"/>
  <c r="H883" i="18"/>
  <c r="H884" i="18"/>
  <c r="H885" i="18"/>
  <c r="H886" i="18"/>
  <c r="H887" i="18"/>
  <c r="H888" i="18"/>
  <c r="H889" i="18"/>
  <c r="H890" i="18"/>
  <c r="H891" i="18"/>
  <c r="H892" i="18"/>
  <c r="H893" i="18"/>
  <c r="H894" i="18"/>
  <c r="H895" i="18"/>
  <c r="H896" i="18"/>
  <c r="H897" i="18"/>
  <c r="H898" i="18"/>
  <c r="H899" i="18"/>
  <c r="H900" i="18"/>
  <c r="H901" i="18"/>
  <c r="H902" i="18"/>
  <c r="H903" i="18"/>
  <c r="H904" i="18"/>
  <c r="H905" i="18"/>
  <c r="H906" i="18"/>
  <c r="H907" i="18"/>
  <c r="H908" i="18"/>
  <c r="H909" i="18"/>
  <c r="H910" i="18"/>
  <c r="H911" i="18"/>
  <c r="H912" i="18"/>
  <c r="H913" i="18"/>
  <c r="H914" i="18"/>
  <c r="H915" i="18"/>
  <c r="H916" i="18"/>
  <c r="H917" i="18"/>
  <c r="H918" i="18"/>
  <c r="H919" i="18"/>
  <c r="H920" i="18"/>
  <c r="H921" i="18"/>
  <c r="H922" i="18"/>
  <c r="H923" i="18"/>
  <c r="H924" i="18"/>
  <c r="H925" i="18"/>
  <c r="H926" i="18"/>
  <c r="H927" i="18"/>
  <c r="H928" i="18"/>
  <c r="H929" i="18"/>
  <c r="H930" i="18"/>
  <c r="H931" i="18"/>
  <c r="H932" i="18"/>
  <c r="H933" i="18"/>
  <c r="H934" i="18"/>
  <c r="H935" i="18"/>
  <c r="H936" i="18"/>
  <c r="H937" i="18"/>
  <c r="H938" i="18"/>
  <c r="H939" i="18"/>
  <c r="H940" i="18"/>
  <c r="H941" i="18"/>
  <c r="H942" i="18"/>
  <c r="H943" i="18"/>
  <c r="H944" i="18"/>
  <c r="H945" i="18"/>
  <c r="H946" i="18"/>
  <c r="H947" i="18"/>
  <c r="H948" i="18"/>
  <c r="H949" i="18"/>
  <c r="H950" i="18"/>
  <c r="H951" i="18"/>
  <c r="H952" i="18"/>
  <c r="H953" i="18"/>
  <c r="H954" i="18"/>
  <c r="H955" i="18"/>
  <c r="H956" i="18"/>
  <c r="H957" i="18"/>
  <c r="H958" i="18"/>
  <c r="H959" i="18"/>
  <c r="H960" i="18"/>
  <c r="H961" i="18"/>
  <c r="H962" i="18"/>
  <c r="H963" i="18"/>
  <c r="H964" i="18"/>
  <c r="H965" i="18"/>
  <c r="H966" i="18"/>
  <c r="H967" i="18"/>
  <c r="H968" i="18"/>
  <c r="H969" i="18"/>
  <c r="H970" i="18"/>
  <c r="H971" i="18"/>
  <c r="H972" i="18"/>
  <c r="H973" i="18"/>
  <c r="H974" i="18"/>
  <c r="H975" i="18"/>
  <c r="H976" i="18"/>
  <c r="H977" i="18"/>
  <c r="H978" i="18"/>
  <c r="H979" i="18"/>
  <c r="H980" i="18"/>
  <c r="H981" i="18"/>
  <c r="H982" i="18"/>
  <c r="H983" i="18"/>
  <c r="H984" i="18"/>
  <c r="H985" i="18"/>
  <c r="H986" i="18"/>
  <c r="H987" i="18"/>
  <c r="H988" i="18"/>
  <c r="H989" i="18"/>
  <c r="H990" i="18"/>
  <c r="H991" i="18"/>
  <c r="H992" i="18"/>
  <c r="H993" i="18"/>
  <c r="H994" i="18"/>
  <c r="H995" i="18"/>
  <c r="H996" i="18"/>
  <c r="H997" i="18"/>
  <c r="H998" i="18"/>
  <c r="H999" i="18"/>
  <c r="H1000" i="18"/>
  <c r="H1001" i="18"/>
  <c r="H1002" i="18"/>
  <c r="H1003" i="18"/>
  <c r="H1004" i="18"/>
  <c r="H1005" i="18"/>
  <c r="H1006" i="18"/>
  <c r="H1007" i="18"/>
  <c r="H1008" i="18"/>
  <c r="H1009" i="18"/>
  <c r="H1010" i="18"/>
  <c r="H1011" i="18"/>
  <c r="H1012" i="18"/>
  <c r="H1013" i="18"/>
  <c r="H1014" i="18"/>
  <c r="H1015" i="18"/>
  <c r="H1016" i="18"/>
  <c r="H1017" i="18"/>
  <c r="H1018" i="18"/>
  <c r="H1019" i="18"/>
  <c r="H1020" i="18"/>
  <c r="H1021" i="18"/>
  <c r="H1022" i="18"/>
  <c r="H1023" i="18"/>
  <c r="H1024" i="18"/>
  <c r="H1025" i="18"/>
  <c r="H1026" i="18"/>
  <c r="H1027" i="18"/>
  <c r="H1028" i="18"/>
  <c r="H1029" i="18"/>
  <c r="H1030" i="18"/>
  <c r="H1031" i="18"/>
  <c r="H1032" i="18"/>
  <c r="H1033" i="18"/>
  <c r="H1034" i="18"/>
  <c r="H1035" i="18"/>
  <c r="H1036" i="18"/>
  <c r="H1037" i="18"/>
  <c r="H1038" i="18"/>
  <c r="H1039" i="18"/>
  <c r="H1040" i="18"/>
  <c r="H1041" i="18"/>
  <c r="H1042" i="18"/>
  <c r="H1043" i="18"/>
  <c r="H1044" i="18"/>
  <c r="H1045" i="18"/>
  <c r="H1046" i="18"/>
  <c r="H1047" i="18"/>
  <c r="H1048" i="18"/>
  <c r="H1049" i="18"/>
  <c r="H1050" i="18"/>
  <c r="H1051" i="18"/>
  <c r="H1052" i="18"/>
  <c r="H1053" i="18"/>
  <c r="H1054" i="18"/>
  <c r="H1055" i="18"/>
  <c r="H1056" i="18"/>
  <c r="H1057" i="18"/>
  <c r="H1058" i="18"/>
  <c r="H1059" i="18"/>
  <c r="H1060" i="18"/>
  <c r="H1061" i="18"/>
  <c r="H1062" i="18"/>
  <c r="H1063" i="18"/>
  <c r="H1064" i="18"/>
  <c r="H1065" i="18"/>
  <c r="H1066" i="18"/>
  <c r="H1067" i="18"/>
  <c r="H1068" i="18"/>
  <c r="H1069" i="18"/>
  <c r="H1070" i="18"/>
  <c r="H1071" i="18"/>
  <c r="H1072" i="18"/>
  <c r="H1073" i="18"/>
  <c r="H1074" i="18"/>
  <c r="H1075" i="18"/>
  <c r="H1076" i="18"/>
  <c r="H1077" i="18"/>
  <c r="H1078" i="18"/>
  <c r="H1079" i="18"/>
  <c r="H1080" i="18"/>
  <c r="H1081" i="18"/>
  <c r="H1082" i="18"/>
  <c r="H1083" i="18"/>
  <c r="H1084" i="18"/>
  <c r="H1085" i="18"/>
  <c r="H1086" i="18"/>
  <c r="H1087" i="18"/>
  <c r="H1088" i="18"/>
  <c r="H1089" i="18"/>
  <c r="H1090" i="18"/>
  <c r="H1091" i="18"/>
  <c r="H1092" i="18"/>
  <c r="H1093" i="18"/>
  <c r="H1094" i="18"/>
  <c r="H1095" i="18"/>
  <c r="H1096" i="18"/>
  <c r="H1097" i="18"/>
  <c r="H1098" i="18"/>
  <c r="H1099" i="18"/>
  <c r="H1100" i="18"/>
  <c r="H1101" i="18"/>
  <c r="H1102" i="18"/>
  <c r="H1103" i="18"/>
  <c r="H1104" i="18"/>
  <c r="H1105" i="18"/>
  <c r="H1106" i="18"/>
  <c r="H1107" i="18"/>
  <c r="H1108" i="18"/>
  <c r="H1109" i="18"/>
  <c r="H1110" i="18"/>
  <c r="H1111" i="18"/>
  <c r="H1112" i="18"/>
  <c r="H1113" i="18"/>
  <c r="H1114" i="18"/>
  <c r="H1115" i="18"/>
  <c r="H1116" i="18"/>
  <c r="H1117" i="18"/>
  <c r="H1118" i="18"/>
  <c r="H1119" i="18"/>
  <c r="H1120" i="18"/>
  <c r="H1121" i="18"/>
  <c r="H1122" i="18"/>
  <c r="H1123" i="18"/>
  <c r="H1124" i="18"/>
  <c r="H1125" i="18"/>
  <c r="H1126" i="18"/>
  <c r="H1127" i="18"/>
  <c r="H1128" i="18"/>
  <c r="H1129" i="18"/>
  <c r="H1130" i="18"/>
  <c r="H1131" i="18"/>
  <c r="H1132" i="18"/>
  <c r="H1133" i="18"/>
  <c r="H1134" i="18"/>
  <c r="H1135" i="18"/>
  <c r="H1136" i="18"/>
  <c r="H1137" i="18"/>
  <c r="H1138" i="18"/>
  <c r="H1139" i="18"/>
  <c r="H1140" i="18"/>
  <c r="H1141" i="18"/>
  <c r="H1142" i="18"/>
  <c r="H1143" i="18"/>
  <c r="H1144" i="18"/>
  <c r="H1145" i="18"/>
  <c r="H1146" i="18"/>
  <c r="H1147" i="18"/>
  <c r="H1148" i="18"/>
  <c r="H1149" i="18"/>
  <c r="H1150" i="18"/>
  <c r="H1151" i="18"/>
  <c r="H1152" i="18"/>
  <c r="H1153" i="18"/>
  <c r="H1154" i="18"/>
  <c r="H1155" i="18"/>
  <c r="H1156" i="18"/>
  <c r="H1157" i="18"/>
  <c r="H1158" i="18"/>
  <c r="H1159" i="18"/>
  <c r="H1160" i="18"/>
  <c r="H1161" i="18"/>
  <c r="H1162" i="18"/>
  <c r="H1163" i="18"/>
  <c r="H1164" i="18"/>
  <c r="H1165" i="18"/>
  <c r="H1166" i="18"/>
  <c r="H1167" i="18"/>
  <c r="H1168" i="18"/>
  <c r="H1169" i="18"/>
  <c r="H1170" i="18"/>
  <c r="H1171" i="18"/>
  <c r="H1172" i="18"/>
  <c r="H1173" i="18"/>
  <c r="H1174" i="18"/>
  <c r="H1175" i="18"/>
  <c r="H1176" i="18"/>
  <c r="H1177" i="18"/>
  <c r="H1178" i="18"/>
  <c r="H1179" i="18"/>
  <c r="H1180" i="18"/>
  <c r="H1181" i="18"/>
  <c r="H1182" i="18"/>
  <c r="H1183" i="18"/>
  <c r="H1184" i="18"/>
  <c r="H1185" i="18"/>
  <c r="H1186" i="18"/>
  <c r="H1187" i="18"/>
  <c r="H1188" i="18"/>
  <c r="H1189" i="18"/>
  <c r="H1190" i="18"/>
  <c r="H1191" i="18"/>
  <c r="H1192" i="18"/>
  <c r="H1193" i="18"/>
  <c r="H1194" i="18"/>
  <c r="H1195" i="18"/>
  <c r="H1196" i="18"/>
  <c r="H1197" i="18"/>
  <c r="H1198" i="18"/>
  <c r="H1199" i="18"/>
  <c r="H1200" i="18"/>
  <c r="H1201" i="18"/>
  <c r="H1202" i="18"/>
  <c r="H1203" i="18"/>
  <c r="H1204" i="18"/>
  <c r="H1205" i="18"/>
  <c r="H1206" i="18"/>
  <c r="H1207" i="18"/>
  <c r="H1208" i="18"/>
  <c r="H1209" i="18"/>
  <c r="H1210" i="18"/>
  <c r="H1211" i="18"/>
  <c r="H1212" i="18"/>
  <c r="H1213" i="18"/>
  <c r="H1214" i="18"/>
  <c r="H1215" i="18"/>
  <c r="H1216" i="18"/>
  <c r="H1217" i="18"/>
  <c r="H1218" i="18"/>
  <c r="H1219" i="18"/>
  <c r="H1220" i="18"/>
  <c r="H1221" i="18"/>
  <c r="H1222" i="18"/>
  <c r="H1223" i="18"/>
  <c r="H1224" i="18"/>
  <c r="H1225" i="18"/>
  <c r="H1226" i="18"/>
  <c r="H1227" i="18"/>
  <c r="H1228" i="18"/>
  <c r="H1229" i="18"/>
  <c r="H1230" i="18"/>
  <c r="H1231" i="18"/>
  <c r="H1232" i="18"/>
  <c r="H1233" i="18"/>
  <c r="H1234" i="18"/>
  <c r="H1235" i="18"/>
  <c r="H1236" i="18"/>
  <c r="H1237" i="18"/>
  <c r="H1238" i="18"/>
  <c r="H1239" i="18"/>
  <c r="H1240" i="18"/>
  <c r="H1241" i="18"/>
  <c r="H1242" i="18"/>
  <c r="H1243" i="18"/>
  <c r="H1244" i="18"/>
  <c r="H1245" i="18"/>
  <c r="H1246" i="18"/>
  <c r="H1247" i="18"/>
  <c r="H1248" i="18"/>
  <c r="H1249" i="18"/>
  <c r="H1250" i="18"/>
  <c r="H1251" i="18"/>
  <c r="H1252" i="18"/>
  <c r="H1253" i="18"/>
  <c r="H1254" i="18"/>
  <c r="H1255" i="18"/>
  <c r="H1256" i="18"/>
  <c r="H1257" i="18"/>
  <c r="H1258" i="18"/>
  <c r="H1259" i="18"/>
  <c r="H1260" i="18"/>
  <c r="H1261" i="18"/>
  <c r="H1262" i="18"/>
  <c r="H1263" i="18"/>
  <c r="H1264" i="18"/>
  <c r="H1265" i="18"/>
  <c r="H1266" i="18"/>
  <c r="H1267" i="18"/>
  <c r="H1268" i="18"/>
  <c r="H1269" i="18"/>
  <c r="H1270" i="18"/>
  <c r="H1271" i="18"/>
  <c r="H1272" i="18"/>
  <c r="H1273" i="18"/>
  <c r="H1274" i="18"/>
  <c r="H1275" i="18"/>
  <c r="H1276" i="18"/>
  <c r="H1277" i="18"/>
  <c r="H1278" i="18"/>
  <c r="H1279" i="18"/>
  <c r="H1280" i="18"/>
  <c r="H1281" i="18"/>
  <c r="H1282" i="18"/>
  <c r="H1283" i="18"/>
  <c r="H1284" i="18"/>
  <c r="H1285" i="18"/>
  <c r="H1286" i="18"/>
  <c r="H1287" i="18"/>
  <c r="H1288" i="18"/>
  <c r="H1289" i="18"/>
  <c r="H1290" i="18"/>
  <c r="H1291" i="18"/>
  <c r="H1292" i="18"/>
  <c r="H1293" i="18"/>
  <c r="H1294" i="18"/>
  <c r="H1295" i="18"/>
  <c r="H1296" i="18"/>
  <c r="H1297" i="18"/>
  <c r="H1298" i="18"/>
  <c r="H1299" i="18"/>
  <c r="H1300" i="18"/>
  <c r="H1301" i="18"/>
  <c r="H1302" i="18"/>
  <c r="H1303" i="18"/>
  <c r="H1304" i="18"/>
  <c r="H1305" i="18"/>
  <c r="H1306" i="18"/>
  <c r="H1307" i="18"/>
  <c r="H1308" i="18"/>
  <c r="H1309" i="18"/>
  <c r="H1310" i="18"/>
  <c r="H1311" i="18"/>
  <c r="H1312" i="18"/>
  <c r="H1313" i="18"/>
  <c r="H1314" i="18"/>
  <c r="H1315" i="18"/>
  <c r="H1316" i="18"/>
  <c r="H1317" i="18"/>
  <c r="H1318" i="18"/>
  <c r="H1319" i="18"/>
  <c r="H1320" i="18"/>
  <c r="H1321" i="18"/>
  <c r="H1322" i="18"/>
  <c r="H1323" i="18"/>
  <c r="H1324" i="18"/>
  <c r="H1325" i="18"/>
  <c r="H1326" i="18"/>
  <c r="H1327" i="18"/>
  <c r="H1328" i="18"/>
  <c r="H1329" i="18"/>
  <c r="H1330" i="18"/>
  <c r="H1331" i="18"/>
  <c r="H1332" i="18"/>
  <c r="H1333" i="18"/>
  <c r="H1334" i="18"/>
  <c r="H1335" i="18"/>
  <c r="H1336" i="18"/>
  <c r="H1337" i="18"/>
  <c r="H1338" i="18"/>
  <c r="H1339" i="18"/>
  <c r="H1340" i="18"/>
  <c r="H1341" i="18"/>
  <c r="H1342" i="18"/>
  <c r="H1343" i="18"/>
  <c r="H1344" i="18"/>
  <c r="H1345" i="18"/>
  <c r="H1346" i="18"/>
  <c r="H1347" i="18"/>
  <c r="H1348" i="18"/>
  <c r="H1349" i="18"/>
  <c r="H1350" i="18"/>
  <c r="H1351" i="18"/>
  <c r="H1352" i="18"/>
  <c r="H1353" i="18"/>
  <c r="H1354" i="18"/>
  <c r="H1355" i="18"/>
  <c r="H1356" i="18"/>
  <c r="H1357" i="18"/>
  <c r="H1358" i="18"/>
  <c r="H1359" i="18"/>
  <c r="H1360" i="18"/>
  <c r="H1361" i="18"/>
  <c r="H1362" i="18"/>
  <c r="H1363" i="18"/>
  <c r="H1364" i="18"/>
  <c r="H1365" i="18"/>
  <c r="H1366" i="18"/>
  <c r="H1367" i="18"/>
  <c r="H1368" i="18"/>
  <c r="H1369" i="18"/>
  <c r="H1370" i="18"/>
  <c r="H1371" i="18"/>
  <c r="H1372" i="18"/>
  <c r="H1373" i="18"/>
  <c r="H1374" i="18"/>
  <c r="H1375" i="18"/>
  <c r="H1376" i="18"/>
  <c r="H1377" i="18"/>
  <c r="H1378" i="18"/>
  <c r="H1379" i="18"/>
  <c r="H1380" i="18"/>
  <c r="H1381" i="18"/>
  <c r="H1382" i="18"/>
  <c r="H1383" i="18"/>
  <c r="H1384" i="18"/>
  <c r="H1385" i="18"/>
  <c r="H1386" i="18"/>
  <c r="H1387" i="18"/>
  <c r="H1388" i="18"/>
  <c r="H1389" i="18"/>
  <c r="H1390" i="18"/>
  <c r="H1391" i="18"/>
  <c r="H1392" i="18"/>
  <c r="H1393" i="18"/>
  <c r="H1394" i="18"/>
  <c r="H1395" i="18"/>
  <c r="H1396" i="18"/>
  <c r="H1397" i="18"/>
  <c r="H1398" i="18"/>
  <c r="H1399" i="18"/>
  <c r="H1400" i="18"/>
  <c r="H1401" i="18"/>
  <c r="H1402" i="18"/>
  <c r="H1403" i="18"/>
  <c r="H1404" i="18"/>
  <c r="H1405" i="18"/>
  <c r="H1406" i="18"/>
  <c r="H1407" i="18"/>
  <c r="H1408" i="18"/>
  <c r="H1409" i="18"/>
  <c r="H1410" i="18"/>
  <c r="H1411" i="18"/>
  <c r="H1412" i="18"/>
  <c r="H1413" i="18"/>
  <c r="H1414" i="18"/>
  <c r="H1415" i="18"/>
  <c r="H1416" i="18"/>
  <c r="H1417" i="18"/>
  <c r="H1418" i="18"/>
  <c r="H1419" i="18"/>
  <c r="H1420" i="18"/>
  <c r="H1421" i="18"/>
  <c r="H1422" i="18"/>
  <c r="H1423" i="18"/>
  <c r="H1424" i="18"/>
  <c r="H1425" i="18"/>
  <c r="H1426" i="18"/>
  <c r="H1427" i="18"/>
  <c r="H1428" i="18"/>
  <c r="H1429" i="18"/>
  <c r="H1430" i="18"/>
  <c r="H1431" i="18"/>
  <c r="H1432" i="18"/>
  <c r="H1433" i="18"/>
  <c r="H1434" i="18"/>
  <c r="H1435" i="18"/>
  <c r="H1436" i="18"/>
  <c r="H1437" i="18"/>
  <c r="H1438" i="18"/>
  <c r="H1439" i="18"/>
  <c r="H1440" i="18"/>
  <c r="H1441" i="18"/>
  <c r="H1442" i="18"/>
  <c r="H1443" i="18"/>
  <c r="H1444" i="18"/>
  <c r="H1445" i="18"/>
  <c r="H1446" i="18"/>
  <c r="H1447" i="18"/>
  <c r="H1448" i="18"/>
  <c r="H1449" i="18"/>
  <c r="H1450" i="18"/>
  <c r="H1451" i="18"/>
  <c r="H1452" i="18"/>
  <c r="H1453" i="18"/>
  <c r="H1454" i="18"/>
  <c r="H1455" i="18"/>
  <c r="H1456" i="18"/>
  <c r="H1457" i="18"/>
  <c r="H1458" i="18"/>
  <c r="H1459" i="18"/>
  <c r="H1460" i="18"/>
  <c r="H1461" i="18"/>
  <c r="H1462" i="18"/>
  <c r="H1463" i="18"/>
  <c r="H1464" i="18"/>
  <c r="H1465" i="18"/>
  <c r="H1466" i="18"/>
  <c r="H1467" i="18"/>
  <c r="H1468" i="18"/>
  <c r="H1469" i="18"/>
  <c r="H1470" i="18"/>
  <c r="H1471" i="18"/>
  <c r="H1472" i="18"/>
  <c r="H1473" i="18"/>
  <c r="H1474" i="18"/>
  <c r="H1475" i="18"/>
  <c r="H1476" i="18"/>
  <c r="H1477" i="18"/>
  <c r="H1478" i="18"/>
  <c r="H1479" i="18"/>
  <c r="H1480" i="18"/>
  <c r="H1481" i="18"/>
  <c r="H1482" i="18"/>
  <c r="H1483" i="18"/>
  <c r="H1484" i="18"/>
  <c r="H1485" i="18"/>
  <c r="H1486" i="18"/>
  <c r="H1487" i="18"/>
  <c r="H1488" i="18"/>
  <c r="H1489" i="18"/>
  <c r="H1490" i="18"/>
  <c r="H1491" i="18"/>
  <c r="H1492" i="18"/>
  <c r="H1493" i="18"/>
  <c r="H1494" i="18"/>
  <c r="H1495" i="18"/>
  <c r="H1496" i="18"/>
  <c r="H1497" i="18"/>
  <c r="H1498" i="18"/>
  <c r="H1499" i="18"/>
  <c r="H1500" i="18"/>
  <c r="H1501" i="18"/>
  <c r="H1502" i="18"/>
  <c r="H1503" i="18"/>
  <c r="H1504" i="18"/>
  <c r="H1505" i="18"/>
  <c r="H1506" i="18"/>
  <c r="H1507" i="18"/>
  <c r="H1508" i="18"/>
  <c r="H1509" i="18"/>
  <c r="H1510" i="18"/>
  <c r="H1511" i="18"/>
  <c r="H1512" i="18"/>
  <c r="H1513" i="18"/>
  <c r="H1514" i="18"/>
  <c r="H1515" i="18"/>
  <c r="H1516" i="18"/>
  <c r="H1517" i="18"/>
  <c r="H1518" i="18"/>
  <c r="H1519" i="18"/>
  <c r="H1520" i="18"/>
  <c r="H1521" i="18"/>
  <c r="H1522" i="18"/>
  <c r="H1523" i="18"/>
  <c r="H1524" i="18"/>
  <c r="H1525" i="18"/>
  <c r="H1526" i="18"/>
  <c r="H1527" i="18"/>
  <c r="H1528" i="18"/>
  <c r="H1529" i="18"/>
  <c r="H1530" i="18"/>
  <c r="H1531" i="18"/>
  <c r="H1532" i="18"/>
  <c r="H1533" i="18"/>
  <c r="H1534" i="18"/>
  <c r="H1535" i="18"/>
  <c r="H1536" i="18"/>
  <c r="H1537" i="18"/>
  <c r="H1538" i="18"/>
  <c r="H1539" i="18"/>
  <c r="H1540" i="18"/>
  <c r="H1541" i="18"/>
  <c r="H1542" i="18"/>
  <c r="H1543" i="18"/>
  <c r="H1544" i="18"/>
  <c r="H1545" i="18"/>
  <c r="H1546" i="18"/>
  <c r="H1547" i="18"/>
  <c r="H1548" i="18"/>
  <c r="H1549" i="18"/>
  <c r="H1550" i="18"/>
  <c r="H1551" i="18"/>
  <c r="H1552" i="18"/>
  <c r="H1553" i="18"/>
  <c r="H1554" i="18"/>
  <c r="H1555" i="18"/>
  <c r="H1556" i="18"/>
  <c r="H1557" i="18"/>
  <c r="H1558" i="18"/>
  <c r="H1559" i="18"/>
  <c r="H1560" i="18"/>
  <c r="H1561" i="18"/>
  <c r="H1562" i="18"/>
  <c r="H1563" i="18"/>
  <c r="H1564" i="18"/>
  <c r="H1565" i="18"/>
  <c r="H1566" i="18"/>
  <c r="H1567" i="18"/>
  <c r="H1568" i="18"/>
  <c r="H1569" i="18"/>
  <c r="H1570" i="18"/>
  <c r="H1571" i="18"/>
  <c r="H1572" i="18"/>
  <c r="H1573" i="18"/>
  <c r="H1574" i="18"/>
  <c r="H1575" i="18"/>
  <c r="H1576" i="18"/>
  <c r="H1577" i="18"/>
  <c r="H1578" i="18"/>
  <c r="H1579" i="18"/>
  <c r="H1580" i="18"/>
  <c r="H1581" i="18"/>
  <c r="H1582" i="18"/>
  <c r="H1583" i="18"/>
  <c r="H1584" i="18"/>
  <c r="H1585" i="18"/>
  <c r="H1586" i="18"/>
  <c r="H1587" i="18"/>
  <c r="H1588" i="18"/>
  <c r="H1589" i="18"/>
  <c r="H1590" i="18"/>
  <c r="H1591" i="18"/>
  <c r="H1592" i="18"/>
  <c r="H1593" i="18"/>
  <c r="H1594" i="18"/>
  <c r="H1595" i="18"/>
  <c r="H1596" i="18"/>
  <c r="H1597" i="18"/>
  <c r="H1598" i="18"/>
  <c r="H1599" i="18"/>
  <c r="H1600" i="18"/>
  <c r="H1601" i="18"/>
  <c r="H1602" i="18"/>
  <c r="H1603" i="18"/>
  <c r="H1604" i="18"/>
  <c r="H1605" i="18"/>
  <c r="H1606" i="18"/>
  <c r="H1607" i="18"/>
  <c r="H1608" i="18"/>
  <c r="H1609" i="18"/>
  <c r="H1610" i="18"/>
  <c r="H1611" i="18"/>
  <c r="H1612" i="18"/>
  <c r="H1613" i="18"/>
  <c r="H1614" i="18"/>
  <c r="H1615" i="18"/>
  <c r="H1616" i="18"/>
  <c r="H1617" i="18"/>
  <c r="H1618" i="18"/>
  <c r="H1619" i="18"/>
  <c r="H1620" i="18"/>
  <c r="H1621" i="18"/>
  <c r="H1622" i="18"/>
  <c r="H1623" i="18"/>
  <c r="H1624" i="18"/>
  <c r="H1625" i="18"/>
  <c r="H1626" i="18"/>
  <c r="H1627" i="18"/>
  <c r="H1628" i="18"/>
  <c r="H1629" i="18"/>
  <c r="H1630" i="18"/>
  <c r="H1631" i="18"/>
  <c r="H1632" i="18"/>
  <c r="H1633" i="18"/>
  <c r="H1634" i="18"/>
  <c r="H1635" i="18"/>
  <c r="H1636" i="18"/>
  <c r="H1637" i="18"/>
  <c r="H1638" i="18"/>
  <c r="H1639" i="18"/>
  <c r="H1640" i="18"/>
  <c r="H1641" i="18"/>
  <c r="H1642" i="18"/>
  <c r="H1643" i="18"/>
  <c r="H1644" i="18"/>
  <c r="H1645" i="18"/>
  <c r="H1646" i="18"/>
  <c r="H1647" i="18"/>
  <c r="H1648" i="18"/>
  <c r="H1649" i="18"/>
  <c r="H1650" i="18"/>
  <c r="H1651" i="18"/>
  <c r="H1652" i="18"/>
  <c r="H1653" i="18"/>
  <c r="H1654" i="18"/>
  <c r="H1655" i="18"/>
  <c r="H1656" i="18"/>
  <c r="H1657" i="18"/>
  <c r="H1658" i="18"/>
  <c r="H1659" i="18"/>
  <c r="H1660" i="18"/>
  <c r="H1661" i="18"/>
  <c r="H1662" i="18"/>
  <c r="H1663" i="18"/>
  <c r="H1664" i="18"/>
  <c r="H1665" i="18"/>
  <c r="H1666" i="18"/>
  <c r="H1667" i="18"/>
  <c r="H1668" i="18"/>
  <c r="H1669" i="18"/>
  <c r="H1670" i="18"/>
  <c r="H1671" i="18"/>
  <c r="H1672" i="18"/>
  <c r="H1673" i="18"/>
  <c r="H1674" i="18"/>
  <c r="H1675" i="18"/>
  <c r="H1676" i="18"/>
  <c r="H1677" i="18"/>
  <c r="H1678" i="18"/>
  <c r="H1679" i="18"/>
  <c r="H1680" i="18"/>
  <c r="H1681" i="18"/>
  <c r="H1682" i="18"/>
  <c r="H1683" i="18"/>
  <c r="H1684" i="18"/>
  <c r="H1685" i="18"/>
  <c r="H1686" i="18"/>
  <c r="H1687" i="18"/>
  <c r="H1688" i="18"/>
  <c r="H1689" i="18"/>
  <c r="H1690" i="18"/>
  <c r="H1691" i="18"/>
  <c r="H1692" i="18"/>
  <c r="H1693" i="18"/>
  <c r="H1694" i="18"/>
  <c r="H1695" i="18"/>
  <c r="H1696" i="18"/>
  <c r="H1697" i="18"/>
  <c r="H1698" i="18"/>
  <c r="H1699" i="18"/>
  <c r="H1700" i="18"/>
  <c r="H1701" i="18"/>
  <c r="H1702" i="18"/>
  <c r="H1703" i="18"/>
  <c r="H1704" i="18"/>
  <c r="H1705" i="18"/>
  <c r="H1706" i="18"/>
  <c r="H1707" i="18"/>
  <c r="H1708" i="18"/>
  <c r="H1709" i="18"/>
  <c r="H1710" i="18"/>
  <c r="H1711" i="18"/>
  <c r="H1712" i="18"/>
  <c r="H1713" i="18"/>
  <c r="H1714" i="18"/>
  <c r="H1715" i="18"/>
  <c r="H1716" i="18"/>
  <c r="H1717" i="18"/>
  <c r="H1718" i="18"/>
  <c r="H1719" i="18"/>
  <c r="H1720" i="18"/>
  <c r="H1721" i="18"/>
  <c r="H1722" i="18"/>
  <c r="H1723" i="18"/>
  <c r="H1724" i="18"/>
  <c r="H1725" i="18"/>
  <c r="H1726" i="18"/>
  <c r="H1727" i="18"/>
  <c r="H1728" i="18"/>
  <c r="H1729" i="18"/>
  <c r="H1730" i="18"/>
  <c r="H1731" i="18"/>
  <c r="H1732" i="18"/>
  <c r="H1733" i="18"/>
  <c r="H1734" i="18"/>
  <c r="H1735" i="18"/>
  <c r="H1736" i="18"/>
  <c r="H1737" i="18"/>
  <c r="H1738" i="18"/>
  <c r="H1739" i="18"/>
  <c r="H1740" i="18"/>
  <c r="H1741" i="18"/>
  <c r="H1742" i="18"/>
  <c r="H1743" i="18"/>
  <c r="H1744" i="18"/>
  <c r="H1745" i="18"/>
  <c r="H1746" i="18"/>
  <c r="H1747" i="18"/>
  <c r="H1748" i="18"/>
  <c r="H1749" i="18"/>
  <c r="H1750" i="18"/>
  <c r="H1751" i="18"/>
  <c r="H1752" i="18"/>
  <c r="H1753" i="18"/>
  <c r="H1754" i="18"/>
  <c r="H1755" i="18"/>
  <c r="H1756" i="18"/>
  <c r="H1757" i="18"/>
  <c r="H1758" i="18"/>
  <c r="H1759" i="18"/>
  <c r="H1760" i="18"/>
  <c r="H1761" i="18"/>
  <c r="H1762" i="18"/>
  <c r="H1763" i="18"/>
  <c r="H1764" i="18"/>
  <c r="H1765" i="18"/>
  <c r="H1766" i="18"/>
  <c r="H1767" i="18"/>
  <c r="H1768" i="18"/>
  <c r="H1769" i="18"/>
  <c r="H1770" i="18"/>
  <c r="H1771" i="18"/>
  <c r="H1772" i="18"/>
  <c r="H1773" i="18"/>
  <c r="H1774" i="18"/>
  <c r="H1775" i="18"/>
  <c r="H1776" i="18"/>
  <c r="H1777" i="18"/>
  <c r="H1778" i="18"/>
  <c r="H1779" i="18"/>
  <c r="H1780" i="18"/>
  <c r="H1781" i="18"/>
  <c r="H1782" i="18"/>
  <c r="H1783" i="18"/>
  <c r="H1784" i="18"/>
  <c r="H1785" i="18"/>
  <c r="H1786" i="18"/>
  <c r="H1787" i="18"/>
  <c r="H1788" i="18"/>
  <c r="H1789" i="18"/>
  <c r="H1790" i="18"/>
  <c r="H1791" i="18"/>
  <c r="H1792" i="18"/>
  <c r="H1793" i="18"/>
  <c r="H1794" i="18"/>
  <c r="H1795" i="18"/>
  <c r="H1796" i="18"/>
  <c r="H1797" i="18"/>
  <c r="H1798" i="18"/>
  <c r="H1799" i="18"/>
  <c r="H1800" i="18"/>
  <c r="H1801" i="18"/>
  <c r="H1802" i="18"/>
  <c r="H1803" i="18"/>
  <c r="H1804" i="18"/>
  <c r="H1805" i="18"/>
  <c r="H1806" i="18"/>
  <c r="H1807" i="18"/>
  <c r="H1808" i="18"/>
  <c r="H1809" i="18"/>
  <c r="H1810" i="18"/>
  <c r="H1811" i="18"/>
  <c r="H1812" i="18"/>
  <c r="H1813" i="18"/>
  <c r="H1814" i="18"/>
  <c r="H1815" i="18"/>
  <c r="H1816" i="18"/>
  <c r="H1817" i="18"/>
  <c r="H1818" i="18"/>
  <c r="H1819" i="18"/>
  <c r="H1820" i="18"/>
  <c r="H1821" i="18"/>
  <c r="H1822" i="18"/>
  <c r="H1823" i="18"/>
  <c r="H1824" i="18"/>
  <c r="H1825" i="18"/>
  <c r="H1826" i="18"/>
  <c r="H1827" i="18"/>
  <c r="H1828" i="18"/>
  <c r="H1829" i="18"/>
  <c r="H1830" i="18"/>
  <c r="H1831" i="18"/>
  <c r="H1832" i="18"/>
  <c r="H1833" i="18"/>
  <c r="H1834" i="18"/>
  <c r="H1835" i="18"/>
  <c r="H1836" i="18"/>
  <c r="H1837" i="18"/>
  <c r="H1838" i="18"/>
  <c r="H1839" i="18"/>
  <c r="H1840" i="18"/>
  <c r="H1841" i="18"/>
  <c r="H1842" i="18"/>
  <c r="H1843" i="18"/>
  <c r="H1844" i="18"/>
  <c r="H1845" i="18"/>
  <c r="H1846" i="18"/>
  <c r="H1847" i="18"/>
  <c r="H1848" i="18"/>
  <c r="H1849" i="18"/>
  <c r="H1850" i="18"/>
  <c r="H1851" i="18"/>
  <c r="H1852" i="18"/>
  <c r="H1853" i="18"/>
  <c r="H1854" i="18"/>
  <c r="H1855" i="18"/>
  <c r="H1856" i="18"/>
  <c r="H1857" i="18"/>
  <c r="H1858" i="18"/>
  <c r="H1859" i="18"/>
  <c r="H1860" i="18"/>
  <c r="H1861" i="18"/>
  <c r="H1862" i="18"/>
  <c r="H1863" i="18"/>
  <c r="H1864" i="18"/>
  <c r="H1865" i="18"/>
  <c r="H1866" i="18"/>
  <c r="H1867" i="18"/>
  <c r="H1868" i="18"/>
  <c r="H1869" i="18"/>
  <c r="H1870" i="18"/>
  <c r="H1871" i="18"/>
  <c r="H1872" i="18"/>
  <c r="H1873" i="18"/>
  <c r="H1874" i="18"/>
  <c r="H1875" i="18"/>
  <c r="H1876" i="18"/>
  <c r="H1877" i="18"/>
  <c r="H1878" i="18"/>
  <c r="H1879" i="18"/>
  <c r="H1880" i="18"/>
  <c r="H1881" i="18"/>
  <c r="H1882" i="18"/>
  <c r="H1883" i="18"/>
  <c r="H1884" i="18"/>
  <c r="H1885" i="18"/>
  <c r="H1886" i="18"/>
  <c r="H1887" i="18"/>
  <c r="H1888" i="18"/>
  <c r="H1889" i="18"/>
  <c r="H1890" i="18"/>
  <c r="H1891" i="18"/>
  <c r="H1892" i="18"/>
  <c r="H1893" i="18"/>
  <c r="H1894" i="18"/>
  <c r="H1895" i="18"/>
  <c r="H1896" i="18"/>
  <c r="H1897" i="18"/>
  <c r="H1898" i="18"/>
  <c r="H1899" i="18"/>
  <c r="H1900" i="18"/>
  <c r="H1901" i="18"/>
  <c r="H1902" i="18"/>
  <c r="H1903" i="18"/>
  <c r="H1904" i="18"/>
  <c r="H1905" i="18"/>
  <c r="H1906" i="18"/>
  <c r="H1907" i="18"/>
  <c r="H1908" i="18"/>
  <c r="H1909" i="18"/>
  <c r="H1910" i="18"/>
  <c r="H1911" i="18"/>
  <c r="H1912" i="18"/>
  <c r="H1913" i="18"/>
  <c r="H1914" i="18"/>
  <c r="H1915" i="18"/>
  <c r="H1916" i="18"/>
  <c r="H1917" i="18"/>
  <c r="H1918" i="18"/>
  <c r="H1919" i="18"/>
  <c r="H1920" i="18"/>
  <c r="H1921" i="18"/>
  <c r="H1922" i="18"/>
  <c r="H1923" i="18"/>
  <c r="H1924" i="18"/>
  <c r="H1925" i="18"/>
  <c r="H1926" i="18"/>
  <c r="H1927" i="18"/>
  <c r="H1928" i="18"/>
  <c r="H1929" i="18"/>
  <c r="H1930" i="18"/>
  <c r="H1931" i="18"/>
  <c r="H1932" i="18"/>
  <c r="H1933" i="18"/>
  <c r="H1934" i="18"/>
  <c r="H1935" i="18"/>
  <c r="H1936" i="18"/>
  <c r="H1937" i="18"/>
  <c r="H1938" i="18"/>
  <c r="H1939" i="18"/>
  <c r="H1940" i="18"/>
  <c r="H1941" i="18"/>
  <c r="H1942" i="18"/>
  <c r="H1943" i="18"/>
  <c r="H1944" i="18"/>
  <c r="H1945" i="18"/>
  <c r="H1946" i="18"/>
  <c r="H1947" i="18"/>
  <c r="H1948" i="18"/>
  <c r="H1949" i="18"/>
  <c r="H1950" i="18"/>
  <c r="H1951" i="18"/>
  <c r="H1952" i="18"/>
  <c r="H1953" i="18"/>
  <c r="H1954" i="18"/>
  <c r="H1955" i="18"/>
  <c r="H1956" i="18"/>
  <c r="H1957" i="18"/>
  <c r="H1958" i="18"/>
  <c r="H1959" i="18"/>
  <c r="H1960" i="18"/>
  <c r="H1961" i="18"/>
  <c r="H1962" i="18"/>
  <c r="H1963" i="18"/>
  <c r="H1964" i="18"/>
  <c r="H1965" i="18"/>
  <c r="H1966" i="18"/>
  <c r="H1967" i="18"/>
  <c r="H1968" i="18"/>
  <c r="H1969" i="18"/>
  <c r="H1970" i="18"/>
  <c r="H1971" i="18"/>
  <c r="H1972" i="18"/>
  <c r="H1973" i="18"/>
  <c r="H1974" i="18"/>
  <c r="H1975" i="18"/>
  <c r="H1976" i="18"/>
  <c r="H1977" i="18"/>
  <c r="H1978" i="18"/>
  <c r="H1979" i="18"/>
  <c r="H1980" i="18"/>
  <c r="H1981" i="18"/>
  <c r="H1982" i="18"/>
  <c r="H1983" i="18"/>
  <c r="H1984" i="18"/>
  <c r="H1985" i="18"/>
  <c r="H1986" i="18"/>
  <c r="H1987" i="18"/>
  <c r="H1988" i="18"/>
  <c r="H1989" i="18"/>
  <c r="H1990" i="18"/>
  <c r="H1991" i="18"/>
  <c r="H1992" i="18"/>
  <c r="H1993" i="18"/>
  <c r="H1994" i="18"/>
  <c r="H1995" i="18"/>
  <c r="H1996" i="18"/>
  <c r="H1997" i="18"/>
  <c r="H1998" i="18"/>
  <c r="H1999" i="18"/>
  <c r="H2000" i="18"/>
  <c r="H2001" i="18"/>
  <c r="H2002" i="18"/>
  <c r="H2003" i="18"/>
  <c r="H2004" i="18"/>
  <c r="H2005" i="18"/>
  <c r="H2006" i="18"/>
  <c r="H2007" i="18"/>
  <c r="H2008" i="18"/>
  <c r="H2009" i="18"/>
  <c r="H2010" i="18"/>
  <c r="H2011" i="18"/>
  <c r="H2012" i="18"/>
  <c r="H2013" i="18"/>
  <c r="H2014" i="18"/>
  <c r="H2015" i="18"/>
  <c r="H2016" i="18"/>
  <c r="H2017" i="18"/>
  <c r="H2018" i="18"/>
  <c r="H2019" i="18"/>
  <c r="H2020" i="18"/>
  <c r="H2021" i="18"/>
  <c r="H2022" i="18"/>
  <c r="H2023" i="18"/>
  <c r="H2024" i="18"/>
  <c r="H2025" i="18"/>
  <c r="H2026" i="18"/>
  <c r="H2027" i="18"/>
  <c r="H2028" i="18"/>
  <c r="H2029" i="18"/>
  <c r="H2030" i="18"/>
  <c r="H2031" i="18"/>
  <c r="H2032" i="18"/>
  <c r="H2033" i="18"/>
  <c r="H2034" i="18"/>
  <c r="H2035" i="18"/>
  <c r="H2036" i="18"/>
  <c r="H2037" i="18"/>
  <c r="H2038" i="18"/>
  <c r="H2039" i="18"/>
  <c r="H2040" i="18"/>
  <c r="H2041" i="18"/>
  <c r="H2042" i="18"/>
  <c r="H2043" i="18"/>
  <c r="H2044" i="18"/>
  <c r="H2045" i="18"/>
  <c r="H2046" i="18"/>
  <c r="H2047" i="18"/>
  <c r="H2048" i="18"/>
  <c r="H2049" i="18"/>
  <c r="H2050" i="18"/>
  <c r="H2051" i="18"/>
  <c r="H2052" i="18"/>
  <c r="H2053" i="18"/>
  <c r="H2054" i="18"/>
  <c r="H2055" i="18"/>
  <c r="H2056" i="18"/>
  <c r="H2057" i="18"/>
  <c r="H2058" i="18"/>
  <c r="H2059" i="18"/>
  <c r="H2060" i="18"/>
  <c r="H2061" i="18"/>
  <c r="H2062" i="18"/>
  <c r="H2063" i="18"/>
  <c r="H2064" i="18"/>
  <c r="H2065" i="18"/>
  <c r="H2066" i="18"/>
  <c r="H2067" i="18"/>
  <c r="H2068" i="18"/>
  <c r="H2069" i="18"/>
  <c r="H2070" i="18"/>
  <c r="H2071" i="18"/>
  <c r="H2072" i="18"/>
  <c r="H2073" i="18"/>
  <c r="H2074" i="18"/>
  <c r="H2075" i="18"/>
  <c r="H2076" i="18"/>
  <c r="H2077" i="18"/>
  <c r="H2078" i="18"/>
  <c r="H2079" i="18"/>
  <c r="H2080" i="18"/>
  <c r="H2081" i="18"/>
  <c r="H2082" i="18"/>
  <c r="H2083" i="18"/>
  <c r="H2084" i="18"/>
  <c r="H2085" i="18"/>
  <c r="H2086" i="18"/>
  <c r="H2087" i="18"/>
  <c r="H2088" i="18"/>
  <c r="H2089" i="18"/>
  <c r="H2090" i="18"/>
  <c r="H2091" i="18"/>
  <c r="H2092" i="18"/>
  <c r="H2093" i="18"/>
  <c r="H2094" i="18"/>
  <c r="H2095" i="18"/>
  <c r="H2096" i="18"/>
  <c r="H2097" i="18"/>
  <c r="H2098" i="18"/>
  <c r="H2099" i="18"/>
  <c r="H2100" i="18"/>
  <c r="H2101" i="18"/>
  <c r="H2102" i="18"/>
  <c r="H2103" i="18"/>
  <c r="H2104" i="18"/>
  <c r="H2105" i="18"/>
  <c r="H2106" i="18"/>
  <c r="H2107" i="18"/>
  <c r="H2108" i="18"/>
  <c r="H2109" i="18"/>
  <c r="H2110" i="18"/>
  <c r="H2111" i="18"/>
  <c r="H2112" i="18"/>
  <c r="H2113" i="18"/>
  <c r="H2114" i="18"/>
  <c r="H2115" i="18"/>
  <c r="H2116" i="18"/>
  <c r="H2117" i="18"/>
  <c r="H2118" i="18"/>
  <c r="H2119" i="18"/>
  <c r="H2120" i="18"/>
  <c r="H2121" i="18"/>
  <c r="H2122" i="18"/>
  <c r="H2123" i="18"/>
  <c r="H2124" i="18"/>
  <c r="H2125" i="18"/>
  <c r="H2126" i="18"/>
  <c r="H2127" i="18"/>
  <c r="H2128" i="18"/>
  <c r="H2129" i="18"/>
  <c r="H2130" i="18"/>
  <c r="H2131" i="18"/>
  <c r="H2132" i="18"/>
  <c r="H2133" i="18"/>
  <c r="H2134" i="18"/>
  <c r="H2135" i="18"/>
  <c r="H2136" i="18"/>
  <c r="H2137" i="18"/>
  <c r="H2138" i="18"/>
  <c r="H2139" i="18"/>
  <c r="H2140" i="18"/>
  <c r="H2141" i="18"/>
  <c r="H2142" i="18"/>
  <c r="H2143" i="18"/>
  <c r="H2144" i="18"/>
  <c r="H2145" i="18"/>
  <c r="H2146" i="18"/>
  <c r="H2147" i="18"/>
  <c r="H2148" i="18"/>
  <c r="H2149" i="18"/>
  <c r="H2150" i="18"/>
  <c r="H2151" i="18"/>
  <c r="H2152" i="18"/>
  <c r="H2153" i="18"/>
  <c r="H2154" i="18"/>
  <c r="H2155" i="18"/>
  <c r="H2156" i="18"/>
  <c r="H2157" i="18"/>
  <c r="H2158" i="18"/>
  <c r="H2159" i="18"/>
  <c r="H2160" i="18"/>
  <c r="H2161" i="18"/>
  <c r="H2162" i="18"/>
  <c r="H2163" i="18"/>
  <c r="H2164" i="18"/>
  <c r="H2165" i="18"/>
  <c r="H2166" i="18"/>
  <c r="H2167" i="18"/>
  <c r="H2168" i="18"/>
  <c r="H2169" i="18"/>
  <c r="H2170" i="18"/>
  <c r="H2171" i="18"/>
  <c r="H2172" i="18"/>
  <c r="H2173" i="18"/>
  <c r="H2174" i="18"/>
  <c r="H2175" i="18"/>
  <c r="H2176" i="18"/>
  <c r="H2177" i="18"/>
  <c r="H2178" i="18"/>
  <c r="H2179" i="18"/>
  <c r="H2180" i="18"/>
  <c r="H2181" i="18"/>
  <c r="H2182" i="18"/>
  <c r="H2183" i="18"/>
  <c r="H2184" i="18"/>
  <c r="H2185" i="18"/>
  <c r="H2186" i="18"/>
  <c r="H2187" i="18"/>
  <c r="H2188" i="18"/>
  <c r="H2189" i="18"/>
  <c r="H2190" i="18"/>
  <c r="H2191" i="18"/>
  <c r="H2192" i="18"/>
  <c r="H2193" i="18"/>
  <c r="H2194" i="18"/>
  <c r="H2195" i="18"/>
  <c r="H2196" i="18"/>
  <c r="H2197" i="18"/>
  <c r="H2198" i="18"/>
  <c r="H2199" i="18"/>
  <c r="H2200" i="18"/>
  <c r="H2201" i="18"/>
  <c r="H2202" i="18"/>
  <c r="H2203" i="18"/>
  <c r="H2204" i="18"/>
  <c r="H2205" i="18"/>
  <c r="H2206" i="18"/>
  <c r="H2207" i="18"/>
  <c r="H2208" i="18"/>
  <c r="H2209" i="18"/>
  <c r="H2210" i="18"/>
  <c r="H2211" i="18"/>
  <c r="H2212" i="18"/>
  <c r="H2213" i="18"/>
  <c r="H2214" i="18"/>
  <c r="H2215" i="18"/>
  <c r="H2216" i="18"/>
  <c r="H2217" i="18"/>
  <c r="H2218" i="18"/>
  <c r="H2219" i="18"/>
  <c r="H2220" i="18"/>
  <c r="H2221" i="18"/>
  <c r="H2222" i="18"/>
  <c r="H2223" i="18"/>
  <c r="H2224" i="18"/>
  <c r="H2225" i="18"/>
  <c r="H2226" i="18"/>
  <c r="H2227" i="18"/>
  <c r="H2228" i="18"/>
  <c r="H2229" i="18"/>
  <c r="H2230" i="18"/>
  <c r="H2231" i="18"/>
  <c r="H2232" i="18"/>
  <c r="H2233" i="18"/>
  <c r="H2234" i="18"/>
  <c r="H2235" i="18"/>
  <c r="H2236" i="18"/>
  <c r="H2237" i="18"/>
  <c r="H2238" i="18"/>
  <c r="H2239" i="18"/>
  <c r="H2240" i="18"/>
  <c r="H2241" i="18"/>
  <c r="H2242" i="18"/>
  <c r="H2243" i="18"/>
  <c r="H2244" i="18"/>
  <c r="H2245" i="18"/>
  <c r="H2246" i="18"/>
  <c r="H2247" i="18"/>
  <c r="H2248" i="18"/>
  <c r="H2249" i="18"/>
  <c r="H2250" i="18"/>
  <c r="H2251" i="18"/>
  <c r="H2252" i="18"/>
  <c r="H2253" i="18"/>
  <c r="H2254" i="18"/>
  <c r="H2255" i="18"/>
  <c r="H2256" i="18"/>
  <c r="H2257" i="18"/>
  <c r="H2258" i="18"/>
  <c r="H2259" i="18"/>
  <c r="H2260" i="18"/>
  <c r="H2261" i="18"/>
  <c r="H2262" i="18"/>
  <c r="H2263" i="18"/>
  <c r="H2264" i="18"/>
  <c r="H2265" i="18"/>
  <c r="H2266" i="18"/>
  <c r="H2267" i="18"/>
  <c r="H2268" i="18"/>
  <c r="H2269" i="18"/>
  <c r="H2270" i="18"/>
  <c r="H2271" i="18"/>
  <c r="H2272" i="18"/>
  <c r="H2273" i="18"/>
  <c r="H2274" i="18"/>
  <c r="H2275" i="18"/>
  <c r="H2276" i="18"/>
  <c r="H2277" i="18"/>
  <c r="H2278" i="18"/>
  <c r="H2279" i="18"/>
  <c r="H2280" i="18"/>
  <c r="H2281" i="18"/>
  <c r="H2282" i="18"/>
  <c r="H2283" i="18"/>
  <c r="H2284" i="18"/>
  <c r="H2285" i="18"/>
  <c r="H2286" i="18"/>
  <c r="H2287" i="18"/>
  <c r="H2288" i="18"/>
  <c r="H2289" i="18"/>
  <c r="H2290" i="18"/>
  <c r="H2291" i="18"/>
  <c r="H2292" i="18"/>
  <c r="H2293" i="18"/>
  <c r="H2294" i="18"/>
  <c r="H2295" i="18"/>
  <c r="H2296" i="18"/>
  <c r="H2297" i="18"/>
  <c r="H2298" i="18"/>
  <c r="H2299" i="18"/>
  <c r="H2300" i="18"/>
  <c r="H2301" i="18"/>
  <c r="H2302" i="18"/>
  <c r="H2303" i="18"/>
  <c r="H2304" i="18"/>
  <c r="H2305" i="18"/>
  <c r="H2306" i="18"/>
  <c r="H2307" i="18"/>
  <c r="H2308" i="18"/>
  <c r="H2309" i="18"/>
  <c r="H2310" i="18"/>
  <c r="H2311" i="18"/>
  <c r="H2312" i="18"/>
  <c r="H2313" i="18"/>
  <c r="H2314" i="18"/>
  <c r="H2315" i="18"/>
  <c r="H2316" i="18"/>
  <c r="H2317" i="18"/>
  <c r="H2318" i="18"/>
  <c r="H2319" i="18"/>
  <c r="H2320" i="18"/>
  <c r="H2321" i="18"/>
  <c r="H2322" i="18"/>
  <c r="H2323" i="18"/>
  <c r="H2324" i="18"/>
  <c r="H2325" i="18"/>
  <c r="H2326" i="18"/>
  <c r="H2327" i="18"/>
  <c r="H2328" i="18"/>
  <c r="H2329" i="18"/>
  <c r="H2330" i="18"/>
  <c r="H2331" i="18"/>
  <c r="H2332" i="18"/>
  <c r="H2333" i="18"/>
  <c r="H2334" i="18"/>
  <c r="H2335" i="18"/>
  <c r="H2336" i="18"/>
  <c r="H2337" i="18"/>
  <c r="H2338" i="18"/>
  <c r="H2339" i="18"/>
  <c r="H2340" i="18"/>
  <c r="H2341" i="18"/>
  <c r="H2342" i="18"/>
  <c r="H2343" i="18"/>
  <c r="H2344" i="18"/>
  <c r="H2345" i="18"/>
  <c r="H2346" i="18"/>
  <c r="H2347" i="18"/>
  <c r="H2348" i="18"/>
  <c r="H2349" i="18"/>
  <c r="H2350" i="18"/>
  <c r="H2351" i="18"/>
  <c r="H2352" i="18"/>
  <c r="H2353" i="18"/>
  <c r="H2354" i="18"/>
  <c r="H2355" i="18"/>
  <c r="H2356" i="18"/>
  <c r="H2357" i="18"/>
  <c r="H2358" i="18"/>
  <c r="H2359" i="18"/>
  <c r="H2360" i="18"/>
  <c r="H2361" i="18"/>
  <c r="H2362" i="18"/>
  <c r="H2363" i="18"/>
  <c r="H2364" i="18"/>
  <c r="H2365" i="18"/>
  <c r="H2366" i="18"/>
  <c r="H2367" i="18"/>
  <c r="H2368" i="18"/>
  <c r="H2369" i="18"/>
  <c r="H2370" i="18"/>
  <c r="H2371" i="18"/>
  <c r="H2372" i="18"/>
  <c r="H2373" i="18"/>
  <c r="H2374" i="18"/>
  <c r="H2375" i="18"/>
  <c r="H2376" i="18"/>
  <c r="H2377" i="18"/>
  <c r="H2378" i="18"/>
  <c r="H2379" i="18"/>
  <c r="H2380" i="18"/>
  <c r="H2381" i="18"/>
  <c r="H2382" i="18"/>
  <c r="H2383" i="18"/>
  <c r="H2384" i="18"/>
  <c r="H2385" i="18"/>
  <c r="H2386" i="18"/>
  <c r="H2387" i="18"/>
  <c r="H2388" i="18"/>
  <c r="H2389" i="18"/>
  <c r="H2390" i="18"/>
  <c r="H2391" i="18"/>
  <c r="H2392" i="18"/>
  <c r="H2393" i="18"/>
  <c r="H2394" i="18"/>
  <c r="H2395" i="18"/>
  <c r="H2396" i="18"/>
  <c r="H2397" i="18"/>
  <c r="H2398" i="18"/>
  <c r="H2399" i="18"/>
  <c r="H2400" i="18"/>
  <c r="H2401" i="18"/>
  <c r="H2402" i="18"/>
  <c r="H2403" i="18"/>
  <c r="H2404" i="18"/>
  <c r="H2405" i="18"/>
  <c r="H2406" i="18"/>
  <c r="H2407" i="18"/>
  <c r="H2408" i="18"/>
  <c r="H2409" i="18"/>
  <c r="H2410" i="18"/>
  <c r="H2411" i="18"/>
  <c r="H2412" i="18"/>
  <c r="H2413" i="18"/>
  <c r="H2414" i="18"/>
  <c r="H2415" i="18"/>
  <c r="H2416" i="18"/>
  <c r="H2417" i="18"/>
  <c r="H2418" i="18"/>
  <c r="H2419" i="18"/>
  <c r="H2420" i="18"/>
  <c r="H2421" i="18"/>
  <c r="H2422" i="18"/>
  <c r="H2423" i="18"/>
  <c r="H2424" i="18"/>
  <c r="H2425" i="18"/>
  <c r="H2426" i="18"/>
  <c r="H2427" i="18"/>
  <c r="H2428" i="18"/>
  <c r="H2429" i="18"/>
  <c r="H2430" i="18"/>
  <c r="H2431" i="18"/>
  <c r="H2432" i="18"/>
  <c r="H2433" i="18"/>
  <c r="H2434" i="18"/>
  <c r="H2435" i="18"/>
  <c r="H2436" i="18"/>
  <c r="H2437" i="18"/>
  <c r="H2438" i="18"/>
  <c r="H2439" i="18"/>
  <c r="H2440" i="18"/>
  <c r="H2441" i="18"/>
  <c r="H2442" i="18"/>
  <c r="H2443" i="18"/>
  <c r="H2444" i="18"/>
  <c r="H2445" i="18"/>
  <c r="H2446" i="18"/>
  <c r="H2447" i="18"/>
  <c r="H2448" i="18"/>
  <c r="H2449" i="18"/>
  <c r="H2450" i="18"/>
  <c r="H2451" i="18"/>
  <c r="H2452" i="18"/>
  <c r="H2453" i="18"/>
  <c r="H2454" i="18"/>
  <c r="H2455" i="18"/>
  <c r="H2456" i="18"/>
  <c r="H2457" i="18"/>
  <c r="H2458" i="18"/>
  <c r="H2459" i="18"/>
  <c r="H2460" i="18"/>
  <c r="H2461" i="18"/>
  <c r="H2462" i="18"/>
  <c r="H2463" i="18"/>
  <c r="H2464" i="18"/>
  <c r="H2465" i="18"/>
  <c r="H2466" i="18"/>
  <c r="H2467" i="18"/>
  <c r="H2468" i="18"/>
  <c r="H2469" i="18"/>
  <c r="H2470" i="18"/>
  <c r="H2471" i="18"/>
  <c r="H2472" i="18"/>
  <c r="H2473" i="18"/>
  <c r="H2474" i="18"/>
  <c r="H2475" i="18"/>
  <c r="H2476" i="18"/>
  <c r="H2477" i="18"/>
  <c r="H2478" i="18"/>
  <c r="H2479" i="18"/>
  <c r="H2480" i="18"/>
  <c r="H2481" i="18"/>
  <c r="H2482" i="18"/>
  <c r="H2483" i="18"/>
  <c r="H2484" i="18"/>
  <c r="H2485" i="18"/>
  <c r="H2486" i="18"/>
  <c r="H2487" i="18"/>
  <c r="H2488" i="18"/>
  <c r="H2489" i="18"/>
  <c r="H2490" i="18"/>
  <c r="H2491" i="18"/>
  <c r="H2492" i="18"/>
  <c r="H2493" i="18"/>
  <c r="H2494" i="18"/>
  <c r="H2495" i="18"/>
  <c r="H2496" i="18"/>
  <c r="H2497" i="18"/>
  <c r="H2498" i="18"/>
  <c r="H2499" i="18"/>
  <c r="H2500" i="18"/>
  <c r="H2501" i="18"/>
  <c r="H2502" i="18"/>
  <c r="H2503" i="18"/>
  <c r="H2504" i="18"/>
  <c r="H2505" i="18"/>
  <c r="H2506" i="18"/>
  <c r="H2507" i="18"/>
  <c r="H2508" i="18"/>
  <c r="H2509" i="18"/>
  <c r="H2510" i="18"/>
  <c r="H2511" i="18"/>
  <c r="H2512" i="18"/>
  <c r="H2513" i="18"/>
  <c r="H2514" i="18"/>
  <c r="H2515" i="18"/>
  <c r="H2516" i="18"/>
  <c r="H2517" i="18"/>
  <c r="H2518" i="18"/>
  <c r="H2519" i="18"/>
  <c r="H2520" i="18"/>
  <c r="H2521" i="18"/>
  <c r="H2522" i="18"/>
  <c r="H2523" i="18"/>
  <c r="H2524" i="18"/>
  <c r="H2525" i="18"/>
  <c r="H2526" i="18"/>
  <c r="H2527" i="18"/>
  <c r="H2528" i="18"/>
  <c r="H2529" i="18"/>
  <c r="H2530" i="18"/>
  <c r="H2531" i="18"/>
  <c r="H2532" i="18"/>
  <c r="H2533" i="18"/>
  <c r="H2534" i="18"/>
  <c r="H2535" i="18"/>
  <c r="H2536" i="18"/>
  <c r="H2537" i="18"/>
  <c r="H2538" i="18"/>
  <c r="H2539" i="18"/>
  <c r="H2540" i="18"/>
  <c r="H2541" i="18"/>
  <c r="H2542" i="18"/>
  <c r="H2543" i="18"/>
  <c r="H2544" i="18"/>
  <c r="H2545" i="18"/>
  <c r="H2546" i="18"/>
  <c r="H2547" i="18"/>
  <c r="H2548" i="18"/>
  <c r="H2549" i="18"/>
  <c r="H2550" i="18"/>
  <c r="H2551" i="18"/>
  <c r="H2552" i="18"/>
  <c r="H2553" i="18"/>
  <c r="H2554" i="18"/>
  <c r="H2555" i="18"/>
  <c r="H2556" i="18"/>
  <c r="H2557" i="18"/>
  <c r="H2558" i="18"/>
  <c r="H2559" i="18"/>
  <c r="H2560" i="18"/>
  <c r="H2561" i="18"/>
  <c r="H2562" i="18"/>
  <c r="H2563" i="18"/>
  <c r="H2564" i="18"/>
  <c r="H2565" i="18"/>
  <c r="H2566" i="18"/>
  <c r="H2567" i="18"/>
  <c r="H2568" i="18"/>
  <c r="H2569" i="18"/>
  <c r="H2570" i="18"/>
  <c r="H2571" i="18"/>
  <c r="H2572" i="18"/>
  <c r="H2573" i="18"/>
  <c r="H2574" i="18"/>
  <c r="H2575" i="18"/>
  <c r="H2576" i="18"/>
  <c r="H2577" i="18"/>
  <c r="H2578" i="18"/>
  <c r="H2579" i="18"/>
  <c r="H2580" i="18"/>
  <c r="H2581" i="18"/>
  <c r="H2582" i="18"/>
  <c r="H2583" i="18"/>
  <c r="H2584" i="18"/>
  <c r="H2585" i="18"/>
  <c r="H2586" i="18"/>
  <c r="H2587" i="18"/>
  <c r="H2588" i="18"/>
  <c r="H2589" i="18"/>
  <c r="H2590" i="18"/>
  <c r="H2591" i="18"/>
  <c r="H2592" i="18"/>
  <c r="H2593" i="18"/>
  <c r="H2594" i="18"/>
  <c r="H2595" i="18"/>
  <c r="H2596" i="18"/>
  <c r="H2597" i="18"/>
  <c r="H2598" i="18"/>
  <c r="H2599" i="18"/>
  <c r="H2600" i="18"/>
  <c r="H2601" i="18"/>
  <c r="H2602" i="18"/>
  <c r="H2603" i="18"/>
  <c r="H2604" i="18"/>
  <c r="H2605" i="18"/>
  <c r="H2606" i="18"/>
  <c r="H2607" i="18"/>
  <c r="H2608" i="18"/>
  <c r="H2609" i="18"/>
  <c r="H2610" i="18"/>
  <c r="H2611" i="18"/>
  <c r="H2612" i="18"/>
  <c r="H2613" i="18"/>
  <c r="H2614" i="18"/>
  <c r="H2615" i="18"/>
  <c r="H2616" i="18"/>
  <c r="H2617" i="18"/>
  <c r="H2618" i="18"/>
  <c r="H2619" i="18"/>
  <c r="H2620" i="18"/>
  <c r="H2621" i="18"/>
  <c r="H2622" i="18"/>
  <c r="H2623" i="18"/>
  <c r="H2624" i="18"/>
  <c r="H2625" i="18"/>
  <c r="H2626" i="18"/>
  <c r="H2627" i="18"/>
  <c r="H2628" i="18"/>
  <c r="H2629" i="18"/>
  <c r="H2630" i="18"/>
  <c r="H2631" i="18"/>
  <c r="H2632" i="18"/>
  <c r="H2633" i="18"/>
  <c r="H2634" i="18"/>
  <c r="H2635" i="18"/>
  <c r="H2636" i="18"/>
  <c r="H2637" i="18"/>
  <c r="H2638" i="18"/>
  <c r="H2639" i="18"/>
  <c r="H2640" i="18"/>
  <c r="H2641" i="18"/>
  <c r="H2642" i="18"/>
  <c r="H2643" i="18"/>
  <c r="H2644" i="18"/>
  <c r="H2645" i="18"/>
  <c r="H2646" i="18"/>
  <c r="H2647" i="18"/>
  <c r="H2648" i="18"/>
  <c r="H2649" i="18"/>
  <c r="H2650" i="18"/>
  <c r="H2651" i="18"/>
  <c r="H2652" i="18"/>
  <c r="H2653" i="18"/>
  <c r="H2654" i="18"/>
  <c r="H2655" i="18"/>
  <c r="H2656" i="18"/>
  <c r="H2657" i="18"/>
  <c r="H2658" i="18"/>
  <c r="H2659" i="18"/>
  <c r="H2660" i="18"/>
  <c r="H2661" i="18"/>
  <c r="H2662" i="18"/>
  <c r="H2663" i="18"/>
  <c r="H2664" i="18"/>
  <c r="H2665" i="18"/>
  <c r="H2666" i="18"/>
  <c r="H2667" i="18"/>
  <c r="H2668" i="18"/>
  <c r="H2669" i="18"/>
  <c r="H2670" i="18"/>
  <c r="H2671" i="18"/>
  <c r="H2672" i="18"/>
  <c r="H2673" i="18"/>
  <c r="H2674" i="18"/>
  <c r="H2675" i="18"/>
  <c r="H2676" i="18"/>
  <c r="H2677" i="18"/>
  <c r="H2678" i="18"/>
  <c r="H2679" i="18"/>
  <c r="H2680" i="18"/>
  <c r="H2681" i="18"/>
  <c r="H2682" i="18"/>
  <c r="H2683" i="18"/>
  <c r="H2684" i="18"/>
  <c r="H2685" i="18"/>
  <c r="H2686" i="18"/>
  <c r="H2687" i="18"/>
  <c r="H2688" i="18"/>
  <c r="H2689" i="18"/>
  <c r="H2690" i="18"/>
  <c r="H2691" i="18"/>
  <c r="H2692" i="18"/>
  <c r="H2693" i="18"/>
  <c r="H2694" i="18"/>
  <c r="H2695" i="18"/>
  <c r="H2696" i="18"/>
  <c r="H2697" i="18"/>
  <c r="H2698" i="18"/>
  <c r="H2699" i="18"/>
  <c r="H2700" i="18"/>
  <c r="H2701" i="18"/>
  <c r="H2702" i="18"/>
  <c r="H2703" i="18"/>
  <c r="H2704" i="18"/>
  <c r="H2705" i="18"/>
  <c r="H2706" i="18"/>
  <c r="H2707" i="18"/>
  <c r="H2708" i="18"/>
  <c r="H2709" i="18"/>
  <c r="H2710" i="18"/>
  <c r="H2711" i="18"/>
  <c r="H2712" i="18"/>
  <c r="H2713" i="18"/>
  <c r="H2714" i="18"/>
  <c r="H2715" i="18"/>
  <c r="H2716" i="18"/>
  <c r="H2717" i="18"/>
  <c r="H2718" i="18"/>
  <c r="H2719" i="18"/>
  <c r="H2720" i="18"/>
  <c r="H2721" i="18"/>
  <c r="H2722" i="18"/>
  <c r="H2723" i="18"/>
  <c r="H2724" i="18"/>
  <c r="H2725" i="18"/>
  <c r="H2726" i="18"/>
  <c r="H2727" i="18"/>
  <c r="H2728" i="18"/>
  <c r="H2729" i="18"/>
  <c r="H2730" i="18"/>
  <c r="H2731" i="18"/>
  <c r="H2732" i="18"/>
  <c r="H2733" i="18"/>
  <c r="H2734" i="18"/>
  <c r="H2735" i="18"/>
  <c r="H2736" i="18"/>
  <c r="H2737" i="18"/>
  <c r="H2738" i="18"/>
  <c r="H2739" i="18"/>
  <c r="H2740" i="18"/>
  <c r="H2741" i="18"/>
  <c r="H2742" i="18"/>
  <c r="H2743" i="18"/>
  <c r="H2744" i="18"/>
  <c r="H2745" i="18"/>
  <c r="H2746" i="18"/>
  <c r="H2747" i="18"/>
  <c r="H2748" i="18"/>
  <c r="H2749" i="18"/>
  <c r="H2750" i="18"/>
  <c r="H2751" i="18"/>
  <c r="H2752" i="18"/>
  <c r="H2753" i="18"/>
  <c r="H2754" i="18"/>
  <c r="H2755" i="18"/>
  <c r="H2756" i="18"/>
  <c r="H2757" i="18"/>
  <c r="H2758" i="18"/>
  <c r="H2759" i="18"/>
  <c r="H2760" i="18"/>
  <c r="H2761" i="18"/>
  <c r="H2762" i="18"/>
  <c r="H2763" i="18"/>
  <c r="H2764" i="18"/>
  <c r="H2765" i="18"/>
  <c r="H2766" i="18"/>
  <c r="H2767" i="18"/>
  <c r="H2768" i="18"/>
  <c r="H2769" i="18"/>
  <c r="H2770" i="18"/>
  <c r="H2771" i="18"/>
  <c r="H2772" i="18"/>
  <c r="H2773" i="18"/>
  <c r="H2774" i="18"/>
  <c r="H2775" i="18"/>
  <c r="H2776" i="18"/>
  <c r="H2777" i="18"/>
  <c r="H2778" i="18"/>
  <c r="H2779" i="18"/>
  <c r="H2780" i="18"/>
  <c r="H2781" i="18"/>
  <c r="H2782" i="18"/>
  <c r="H2783" i="18"/>
  <c r="H2784" i="18"/>
  <c r="H2785" i="18"/>
  <c r="H2786" i="18"/>
  <c r="H2787" i="18"/>
  <c r="H2788" i="18"/>
  <c r="H2789" i="18"/>
  <c r="H2790" i="18"/>
  <c r="H2791" i="18"/>
  <c r="H2792" i="18"/>
  <c r="H2793" i="18"/>
  <c r="H2794" i="18"/>
  <c r="H2795" i="18"/>
  <c r="H2796" i="18"/>
  <c r="H2797" i="18"/>
  <c r="H2798" i="18"/>
  <c r="H2799" i="18"/>
  <c r="H2800" i="18"/>
  <c r="H2801" i="18"/>
  <c r="H2802" i="18"/>
  <c r="H2803" i="18"/>
  <c r="H2804" i="18"/>
  <c r="H2805" i="18"/>
  <c r="H2806" i="18"/>
  <c r="H2807" i="18"/>
  <c r="H2808" i="18"/>
  <c r="H2809" i="18"/>
  <c r="H2810" i="18"/>
  <c r="H2811" i="18"/>
  <c r="H2812" i="18"/>
  <c r="H2813" i="18"/>
  <c r="H2814" i="18"/>
  <c r="H2815" i="18"/>
  <c r="H2816" i="18"/>
  <c r="H2817" i="18"/>
  <c r="H2818" i="18"/>
  <c r="H2819" i="18"/>
  <c r="H2820" i="18"/>
  <c r="H2821" i="18"/>
  <c r="H2822" i="18"/>
  <c r="H2823" i="18"/>
  <c r="H2824" i="18"/>
  <c r="H2825" i="18"/>
  <c r="H2826" i="18"/>
  <c r="H2827" i="18"/>
  <c r="H2828" i="18"/>
  <c r="H2829" i="18"/>
  <c r="H2830" i="18"/>
  <c r="H2831" i="18"/>
  <c r="H2832" i="18"/>
  <c r="H2833" i="18"/>
  <c r="H2834" i="18"/>
  <c r="H2835" i="18"/>
  <c r="H2836" i="18"/>
  <c r="H2837" i="18"/>
  <c r="H2838" i="18"/>
  <c r="H2839" i="18"/>
  <c r="H2840" i="18"/>
  <c r="H2841" i="18"/>
  <c r="H2842" i="18"/>
  <c r="H2843" i="18"/>
  <c r="H2844" i="18"/>
  <c r="H2845" i="18"/>
  <c r="H2846" i="18"/>
  <c r="H2847" i="18"/>
  <c r="H2848" i="18"/>
  <c r="H2849" i="18"/>
  <c r="H2850" i="18"/>
  <c r="H2851" i="18"/>
  <c r="H2852" i="18"/>
  <c r="H2853" i="18"/>
  <c r="H2854" i="18"/>
  <c r="H2855" i="18"/>
  <c r="H2856" i="18"/>
  <c r="H2857" i="18"/>
  <c r="H2858" i="18"/>
  <c r="H2859" i="18"/>
  <c r="H2860" i="18"/>
  <c r="H2861" i="18"/>
  <c r="H2862" i="18"/>
  <c r="H2863" i="18"/>
  <c r="H2864" i="18"/>
  <c r="H2865" i="18"/>
  <c r="H2866" i="18"/>
  <c r="H2867" i="18"/>
  <c r="H2868" i="18"/>
  <c r="H2869" i="18"/>
  <c r="H2870" i="18"/>
  <c r="H2871" i="18"/>
  <c r="H2872" i="18"/>
  <c r="H2873" i="18"/>
  <c r="H2874" i="18"/>
  <c r="H2875" i="18"/>
  <c r="H2876" i="18"/>
  <c r="H2877" i="18"/>
  <c r="H2878" i="18"/>
  <c r="H2879" i="18"/>
  <c r="H2880" i="18"/>
  <c r="H2881" i="18"/>
  <c r="H2882" i="18"/>
  <c r="H2883" i="18"/>
  <c r="H2884" i="18"/>
  <c r="H2885" i="18"/>
  <c r="H2886" i="18"/>
  <c r="H2887" i="18"/>
  <c r="H2888" i="18"/>
  <c r="H2889" i="18"/>
  <c r="H2890" i="18"/>
  <c r="H2891" i="18"/>
  <c r="H2892" i="18"/>
  <c r="H2893" i="18"/>
  <c r="H2894" i="18"/>
  <c r="H2895" i="18"/>
  <c r="H2896" i="18"/>
  <c r="H2897" i="18"/>
  <c r="H2898" i="18"/>
  <c r="H2899" i="18"/>
  <c r="H2900" i="18"/>
  <c r="H2901" i="18"/>
  <c r="H2902" i="18"/>
  <c r="H2903" i="18"/>
  <c r="H2904" i="18"/>
  <c r="H2905" i="18"/>
  <c r="H2906" i="18"/>
  <c r="H2907" i="18"/>
  <c r="H2908" i="18"/>
  <c r="H2909" i="18"/>
  <c r="H2910" i="18"/>
  <c r="H2911" i="18"/>
  <c r="H2912" i="18"/>
  <c r="H2913" i="18"/>
  <c r="H2914" i="18"/>
  <c r="H2915" i="18"/>
  <c r="H2916" i="18"/>
  <c r="H2917" i="18"/>
  <c r="H2918" i="18"/>
  <c r="H2919" i="18"/>
  <c r="H2920" i="18"/>
  <c r="H2921" i="18"/>
  <c r="H2922" i="18"/>
  <c r="H2923" i="18"/>
  <c r="H2924" i="18"/>
  <c r="H2925" i="18"/>
  <c r="H2926" i="18"/>
  <c r="H2927" i="18"/>
  <c r="H2928" i="18"/>
  <c r="H2929" i="18"/>
  <c r="H2930" i="18"/>
  <c r="H2931" i="18"/>
  <c r="H2932" i="18"/>
  <c r="H2933" i="18"/>
  <c r="H2934" i="18"/>
  <c r="H2935" i="18"/>
  <c r="H2936" i="18"/>
  <c r="H2937" i="18"/>
  <c r="H2938" i="18"/>
  <c r="H2939" i="18"/>
  <c r="H2940" i="18"/>
  <c r="H2941" i="18"/>
  <c r="H2942" i="18"/>
  <c r="H2943" i="18"/>
  <c r="H2944" i="18"/>
  <c r="H2945" i="18"/>
  <c r="H2946" i="18"/>
  <c r="H2947" i="18"/>
  <c r="H2948" i="18"/>
  <c r="H2949" i="18"/>
  <c r="H2950" i="18"/>
  <c r="H2951" i="18"/>
  <c r="H2952" i="18"/>
  <c r="H2953" i="18"/>
  <c r="H2954" i="18"/>
  <c r="H2955" i="18"/>
  <c r="H2956" i="18"/>
  <c r="H2957" i="18"/>
  <c r="H2958" i="18"/>
  <c r="H2959" i="18"/>
  <c r="H2960" i="18"/>
  <c r="H2961" i="18"/>
  <c r="H2962" i="18"/>
  <c r="H2963" i="18"/>
  <c r="H2964" i="18"/>
  <c r="H2965" i="18"/>
  <c r="H2966" i="18"/>
  <c r="H2967" i="18"/>
  <c r="H2968" i="18"/>
  <c r="H2969" i="18"/>
  <c r="H2970" i="18"/>
  <c r="H2971" i="18"/>
  <c r="H2972" i="18"/>
  <c r="H2973" i="18"/>
  <c r="H2974" i="18"/>
  <c r="H2975" i="18"/>
  <c r="H2976" i="18"/>
  <c r="H2977" i="18"/>
  <c r="H2978" i="18"/>
  <c r="H2979" i="18"/>
  <c r="H2980" i="18"/>
  <c r="H2981" i="18"/>
  <c r="H2982" i="18"/>
  <c r="H2983" i="18"/>
  <c r="H2984" i="18"/>
  <c r="H2985" i="18"/>
  <c r="H2986" i="18"/>
  <c r="H2987" i="18"/>
  <c r="H2988" i="18"/>
  <c r="H2989" i="18"/>
  <c r="H2990" i="18"/>
  <c r="H2991" i="18"/>
  <c r="H2992" i="18"/>
  <c r="H2993" i="18"/>
  <c r="H2994" i="18"/>
  <c r="H2995" i="18"/>
  <c r="H2996" i="18"/>
  <c r="H2997" i="18"/>
  <c r="H2998" i="18"/>
  <c r="H2999" i="18"/>
  <c r="H3000" i="18"/>
  <c r="H3001" i="18"/>
  <c r="H3002" i="18"/>
  <c r="H3003" i="18"/>
  <c r="H3004" i="18"/>
  <c r="H3005" i="18"/>
  <c r="H3006" i="18"/>
  <c r="H3007" i="18"/>
  <c r="H3008" i="18"/>
  <c r="H3009" i="18"/>
  <c r="H3010" i="18"/>
  <c r="H3011" i="18"/>
  <c r="H3012" i="18"/>
  <c r="H3013" i="18"/>
  <c r="H3014" i="18"/>
  <c r="H3015" i="18"/>
  <c r="H3016" i="18"/>
  <c r="H3017" i="18"/>
  <c r="H3018" i="18"/>
  <c r="H3019" i="18"/>
  <c r="H3020" i="18"/>
  <c r="H3021" i="18"/>
  <c r="H3022" i="18"/>
  <c r="H3023" i="18"/>
  <c r="H3024" i="18"/>
  <c r="H3025" i="18"/>
  <c r="H3026" i="18"/>
  <c r="H3027" i="18"/>
  <c r="H3028" i="18"/>
  <c r="H3029" i="18"/>
  <c r="H3030" i="18"/>
  <c r="H3031" i="18"/>
  <c r="H3032" i="18"/>
  <c r="H3033" i="18"/>
  <c r="H3034" i="18"/>
  <c r="H3035" i="18"/>
  <c r="H3036" i="18"/>
  <c r="H3037" i="18"/>
  <c r="H3038" i="18"/>
  <c r="H3039" i="18"/>
  <c r="H3040" i="18"/>
  <c r="H3041" i="18"/>
  <c r="H3042" i="18"/>
  <c r="H3043" i="18"/>
  <c r="H3044" i="18"/>
  <c r="H3045" i="18"/>
  <c r="H3046" i="18"/>
  <c r="H3047" i="18"/>
  <c r="H3048" i="18"/>
  <c r="H3049" i="18"/>
  <c r="H3050" i="18"/>
  <c r="H3051" i="18"/>
  <c r="H3052" i="18"/>
  <c r="H3053" i="18"/>
  <c r="H3054" i="18"/>
  <c r="H3055" i="18"/>
  <c r="H3056" i="18"/>
  <c r="H3057" i="18"/>
  <c r="H3058" i="18"/>
  <c r="H3059" i="18"/>
  <c r="H3060" i="18"/>
  <c r="H3061" i="18"/>
  <c r="H3062" i="18"/>
  <c r="H3063" i="18"/>
  <c r="H3064" i="18"/>
  <c r="H3065" i="18"/>
  <c r="H3066" i="18"/>
  <c r="H3067" i="18"/>
  <c r="H3068" i="18"/>
  <c r="H3069" i="18"/>
  <c r="H3070" i="18"/>
  <c r="H3071" i="18"/>
  <c r="H3072" i="18"/>
  <c r="H3073" i="18"/>
  <c r="H3074" i="18"/>
  <c r="H3075" i="18"/>
  <c r="H3076" i="18"/>
  <c r="H3077" i="18"/>
  <c r="H3078" i="18"/>
  <c r="H3079" i="18"/>
  <c r="H3080" i="18"/>
  <c r="H3081" i="18"/>
  <c r="H3082" i="18"/>
  <c r="H3083" i="18"/>
  <c r="H3084" i="18"/>
  <c r="H3085" i="18"/>
  <c r="H3086" i="18"/>
  <c r="H3087" i="18"/>
  <c r="H3088" i="18"/>
  <c r="H3089" i="18"/>
  <c r="H3090" i="18"/>
  <c r="H3091" i="18"/>
  <c r="H3092" i="18"/>
  <c r="H3093" i="18"/>
  <c r="H3094" i="18"/>
  <c r="H3095" i="18"/>
  <c r="H3096" i="18"/>
  <c r="H3097" i="18"/>
  <c r="H3098" i="18"/>
  <c r="H3099" i="18"/>
  <c r="H3100" i="18"/>
  <c r="H3101" i="18"/>
  <c r="H3102" i="18"/>
  <c r="H3103" i="18"/>
  <c r="H3104" i="18"/>
  <c r="H3105" i="18"/>
  <c r="H3106" i="18"/>
  <c r="H3107" i="18"/>
  <c r="H3108" i="18"/>
  <c r="H3109" i="18"/>
  <c r="H3110" i="18"/>
  <c r="H3111" i="18"/>
  <c r="H3112" i="18"/>
  <c r="H3113" i="18"/>
  <c r="H3114" i="18"/>
  <c r="H3115" i="18"/>
  <c r="H3116" i="18"/>
  <c r="H3117" i="18"/>
  <c r="H3118" i="18"/>
  <c r="H3119" i="18"/>
  <c r="H3120" i="18"/>
  <c r="H3121" i="18"/>
  <c r="H3122" i="18"/>
  <c r="H3123" i="18"/>
  <c r="H3124" i="18"/>
  <c r="H3125" i="18"/>
  <c r="H3126" i="18"/>
  <c r="H3127" i="18"/>
  <c r="H3128" i="18"/>
  <c r="H3129" i="18"/>
  <c r="H3130" i="18"/>
  <c r="H3131" i="18"/>
  <c r="H3132" i="18"/>
  <c r="H3133" i="18"/>
  <c r="H3134" i="18"/>
  <c r="H3135" i="18"/>
  <c r="H3136" i="18"/>
  <c r="H3137" i="18"/>
  <c r="H3138" i="18"/>
  <c r="H3139" i="18"/>
  <c r="H3140" i="18"/>
  <c r="H3141" i="18"/>
  <c r="H3142" i="18"/>
  <c r="H3143" i="18"/>
  <c r="H3144" i="18"/>
  <c r="H3145" i="18"/>
  <c r="H3146" i="18"/>
  <c r="H3147" i="18"/>
  <c r="H3148" i="18"/>
  <c r="H3149" i="18"/>
  <c r="H3150" i="18"/>
  <c r="H3151" i="18"/>
  <c r="H3152" i="18"/>
  <c r="H3153" i="18"/>
  <c r="H3154" i="18"/>
  <c r="H3155" i="18"/>
  <c r="H3156" i="18"/>
  <c r="H3157" i="18"/>
  <c r="H3158" i="18"/>
  <c r="H3159" i="18"/>
  <c r="H3160" i="18"/>
  <c r="H3161" i="18"/>
  <c r="H3162" i="18"/>
  <c r="H3163" i="18"/>
  <c r="H3164" i="18"/>
  <c r="H3165" i="18"/>
  <c r="H3166" i="18"/>
  <c r="H3167" i="18"/>
  <c r="H3168" i="18"/>
  <c r="H3169" i="18"/>
  <c r="H3170" i="18"/>
  <c r="H3171" i="18"/>
  <c r="H3172" i="18"/>
  <c r="H3173" i="18"/>
  <c r="H3174" i="18"/>
  <c r="H3175" i="18"/>
  <c r="H3176" i="18"/>
  <c r="H3177" i="18"/>
  <c r="H3178" i="18"/>
  <c r="H3179" i="18"/>
  <c r="H3180" i="18"/>
  <c r="H3181" i="18"/>
  <c r="H3182" i="18"/>
  <c r="H3183" i="18"/>
  <c r="H3184" i="18"/>
  <c r="H3185" i="18"/>
  <c r="H3186" i="18"/>
  <c r="H3187" i="18"/>
  <c r="H3188" i="18"/>
  <c r="H3189" i="18"/>
  <c r="H3190" i="18"/>
  <c r="H3191" i="18"/>
  <c r="H3192" i="18"/>
  <c r="H3193" i="18"/>
  <c r="H3194" i="18"/>
  <c r="H3195" i="18"/>
  <c r="H3196" i="18"/>
  <c r="H3197" i="18"/>
  <c r="H3198" i="18"/>
  <c r="H3199" i="18"/>
  <c r="H3200" i="18"/>
  <c r="H3201" i="18"/>
  <c r="H3202" i="18"/>
  <c r="H3203" i="18"/>
  <c r="H3204" i="18"/>
  <c r="H3205" i="18"/>
  <c r="H3206" i="18"/>
  <c r="H3207" i="18"/>
  <c r="H3208" i="18"/>
  <c r="H3209" i="18"/>
  <c r="H3210" i="18"/>
  <c r="H3211" i="18"/>
  <c r="H3212" i="18"/>
  <c r="H3213" i="18"/>
  <c r="H3214" i="18"/>
  <c r="H3215" i="18"/>
  <c r="H3216" i="18"/>
  <c r="H3217" i="18"/>
  <c r="H3218" i="18"/>
  <c r="H3219" i="18"/>
  <c r="H3220" i="18"/>
  <c r="H3221" i="18"/>
  <c r="H3222" i="18"/>
  <c r="H3223" i="18"/>
  <c r="H3224" i="18"/>
  <c r="H3225" i="18"/>
  <c r="H3226" i="18"/>
  <c r="H3227" i="18"/>
  <c r="H3228" i="18"/>
  <c r="H3229" i="18"/>
  <c r="H3230" i="18"/>
  <c r="H3231" i="18"/>
  <c r="H3232" i="18"/>
  <c r="H3233" i="18"/>
  <c r="H3234" i="18"/>
  <c r="H3235" i="18"/>
  <c r="H3236" i="18"/>
  <c r="H3237" i="18"/>
  <c r="H3238" i="18"/>
  <c r="H3239" i="18"/>
  <c r="H3240" i="18"/>
  <c r="H3241" i="18"/>
  <c r="H3242" i="18"/>
  <c r="H3243" i="18"/>
  <c r="H3244" i="18"/>
  <c r="H3245" i="18"/>
  <c r="H3246" i="18"/>
  <c r="H3247" i="18"/>
  <c r="H3248" i="18"/>
  <c r="H3249" i="18"/>
  <c r="H3250" i="18"/>
  <c r="H3251" i="18"/>
  <c r="H3252" i="18"/>
  <c r="H3253" i="18"/>
  <c r="H3254" i="18"/>
  <c r="H3255" i="18"/>
  <c r="H3256" i="18"/>
  <c r="H3257" i="18"/>
  <c r="H3258" i="18"/>
  <c r="H3259" i="18"/>
  <c r="H3260" i="18"/>
  <c r="H3261" i="18"/>
  <c r="H3262" i="18"/>
  <c r="H3263" i="18"/>
  <c r="H3264" i="18"/>
  <c r="H3265" i="18"/>
  <c r="H3266" i="18"/>
  <c r="H3267" i="18"/>
  <c r="H3268" i="18"/>
  <c r="H3269" i="18"/>
  <c r="H3270" i="18"/>
  <c r="H3271" i="18"/>
  <c r="H3272" i="18"/>
  <c r="H3273" i="18"/>
  <c r="H3274" i="18"/>
  <c r="H3275" i="18"/>
  <c r="H3276" i="18"/>
  <c r="H3277" i="18"/>
  <c r="H3278" i="18"/>
  <c r="H3279" i="18"/>
  <c r="H3280" i="18"/>
  <c r="H3281" i="18"/>
  <c r="H3282" i="18"/>
  <c r="H3283" i="18"/>
  <c r="H3284" i="18"/>
  <c r="H3285" i="18"/>
  <c r="H3286" i="18"/>
  <c r="H3287" i="18"/>
  <c r="H3288" i="18"/>
  <c r="H3289" i="18"/>
  <c r="H3290" i="18"/>
  <c r="H3291" i="18"/>
  <c r="H3292" i="18"/>
  <c r="H3293" i="18"/>
  <c r="H3294" i="18"/>
  <c r="H3295" i="18"/>
  <c r="H3296" i="18"/>
  <c r="H3297" i="18"/>
  <c r="H3298" i="18"/>
  <c r="H3299" i="18"/>
  <c r="H3300" i="18"/>
  <c r="H3301" i="18"/>
  <c r="H3302" i="18"/>
  <c r="H3303" i="18"/>
  <c r="H3304" i="18"/>
  <c r="H3305" i="18"/>
  <c r="H3306" i="18"/>
  <c r="H3307" i="18"/>
  <c r="H3308" i="18"/>
  <c r="H3309" i="18"/>
  <c r="H3310" i="18"/>
  <c r="H3311" i="18"/>
  <c r="H3312" i="18"/>
  <c r="H3313" i="18"/>
  <c r="H3314" i="18"/>
  <c r="H3315" i="18"/>
  <c r="H3316" i="18"/>
  <c r="H3317" i="18"/>
  <c r="H3318" i="18"/>
  <c r="H3319" i="18"/>
  <c r="H3320" i="18"/>
  <c r="H3321" i="18"/>
  <c r="H3322" i="18"/>
  <c r="H3323" i="18"/>
  <c r="H3324" i="18"/>
  <c r="H3325" i="18"/>
  <c r="H3326" i="18"/>
  <c r="H3327" i="18"/>
  <c r="H3328" i="18"/>
  <c r="H3329" i="18"/>
  <c r="H3330" i="18"/>
  <c r="H3331" i="18"/>
  <c r="H3332" i="18"/>
  <c r="H3333" i="18"/>
  <c r="H3334" i="18"/>
  <c r="H3335" i="18"/>
  <c r="H3336" i="18"/>
  <c r="H3337" i="18"/>
  <c r="H3338" i="18"/>
  <c r="H3339" i="18"/>
  <c r="H3340" i="18"/>
  <c r="H3341" i="18"/>
  <c r="H3342" i="18"/>
  <c r="H3343" i="18"/>
  <c r="H3344" i="18"/>
  <c r="H3345" i="18"/>
  <c r="H3346" i="18"/>
  <c r="H3347" i="18"/>
  <c r="H3348" i="18"/>
  <c r="H3349" i="18"/>
  <c r="H3350" i="18"/>
  <c r="H3351" i="18"/>
  <c r="H3352" i="18"/>
  <c r="H3353" i="18"/>
  <c r="H3354" i="18"/>
  <c r="H3355" i="18"/>
  <c r="H3356" i="18"/>
  <c r="H3357" i="18"/>
  <c r="H3358" i="18"/>
  <c r="H3359" i="18"/>
  <c r="H3360" i="18"/>
  <c r="H3361" i="18"/>
  <c r="H3362" i="18"/>
  <c r="H3363" i="18"/>
  <c r="H3364" i="18"/>
  <c r="H3365" i="18"/>
  <c r="H3366" i="18"/>
  <c r="H3367" i="18"/>
  <c r="H3368" i="18"/>
  <c r="H3369" i="18"/>
  <c r="H3370" i="18"/>
  <c r="H3371" i="18"/>
  <c r="H3372" i="18"/>
  <c r="H3373" i="18"/>
  <c r="H3374" i="18"/>
  <c r="H3375" i="18"/>
  <c r="H3376" i="18"/>
  <c r="H3377" i="18"/>
  <c r="H3378" i="18"/>
  <c r="H3379" i="18"/>
  <c r="H3380" i="18"/>
  <c r="H3381" i="18"/>
  <c r="H3382" i="18"/>
  <c r="H3383" i="18"/>
  <c r="H3384" i="18"/>
  <c r="H3385" i="18"/>
  <c r="H3386" i="18"/>
  <c r="H3387" i="18"/>
  <c r="H3388" i="18"/>
  <c r="H3389" i="18"/>
  <c r="H3390" i="18"/>
  <c r="H3391" i="18"/>
  <c r="H3392" i="18"/>
  <c r="H3393" i="18"/>
  <c r="H3394" i="18"/>
  <c r="H3395" i="18"/>
  <c r="H3396" i="18"/>
  <c r="H3397" i="18"/>
  <c r="H3398" i="18"/>
  <c r="H3399" i="18"/>
  <c r="H3400" i="18"/>
  <c r="H3401" i="18"/>
  <c r="H3402" i="18"/>
  <c r="H3403" i="18"/>
  <c r="H3404" i="18"/>
  <c r="H3405" i="18"/>
  <c r="H3406" i="18"/>
  <c r="H3407" i="18"/>
  <c r="H3408" i="18"/>
  <c r="H3409" i="18"/>
  <c r="H3410" i="18"/>
  <c r="H3411" i="18"/>
  <c r="H3412" i="18"/>
  <c r="H3413" i="18"/>
  <c r="H3414" i="18"/>
  <c r="H3415" i="18"/>
  <c r="H3416" i="18"/>
  <c r="H3417" i="18"/>
  <c r="H3418" i="18"/>
  <c r="H3419" i="18"/>
  <c r="H3420" i="18"/>
  <c r="H3421" i="18"/>
  <c r="H3422" i="18"/>
  <c r="H3423" i="18"/>
  <c r="H3424" i="18"/>
  <c r="H3425" i="18"/>
  <c r="H3426" i="18"/>
  <c r="H3427" i="18"/>
  <c r="H3428" i="18"/>
  <c r="H3429" i="18"/>
  <c r="H3430" i="18"/>
  <c r="H3431" i="18"/>
  <c r="H3432" i="18"/>
  <c r="H3433" i="18"/>
  <c r="H3434" i="18"/>
  <c r="H3435" i="18"/>
  <c r="H3436" i="18"/>
  <c r="H3437" i="18"/>
  <c r="H3438" i="18"/>
  <c r="H3439" i="18"/>
  <c r="H3440" i="18"/>
  <c r="H3441" i="18"/>
  <c r="H3442" i="18"/>
  <c r="H3443" i="18"/>
  <c r="H3444" i="18"/>
  <c r="H3445" i="18"/>
  <c r="H3446" i="18"/>
  <c r="H3447" i="18"/>
  <c r="H3448" i="18"/>
  <c r="H3449" i="18"/>
  <c r="H3450" i="18"/>
  <c r="H3451" i="18"/>
  <c r="H3452" i="18"/>
  <c r="H3453" i="18"/>
  <c r="H3454" i="18"/>
  <c r="H3455" i="18"/>
  <c r="H3456" i="18"/>
  <c r="H3457" i="18"/>
  <c r="H3458" i="18"/>
  <c r="H3459" i="18"/>
  <c r="H3460" i="18"/>
  <c r="H3461" i="18"/>
  <c r="H3462" i="18"/>
  <c r="H3463" i="18"/>
  <c r="H3464" i="18"/>
  <c r="H3465" i="18"/>
  <c r="H3466" i="18"/>
  <c r="H3467" i="18"/>
  <c r="H3468" i="18"/>
  <c r="H3469" i="18"/>
  <c r="H3470" i="18"/>
  <c r="H3471" i="18"/>
  <c r="H3472" i="18"/>
  <c r="H3473" i="18"/>
  <c r="H3474" i="18"/>
  <c r="H3475" i="18"/>
  <c r="H3476" i="18"/>
  <c r="H3477" i="18"/>
  <c r="H3478" i="18"/>
  <c r="H3479" i="18"/>
  <c r="H3480" i="18"/>
  <c r="H3481" i="18"/>
  <c r="H3482" i="18"/>
  <c r="H3483" i="18"/>
  <c r="H3484" i="18"/>
  <c r="H3485" i="18"/>
  <c r="H3486" i="18"/>
  <c r="H3487" i="18"/>
  <c r="H3488" i="18"/>
  <c r="H3489" i="18"/>
  <c r="H3490" i="18"/>
  <c r="H3491" i="18"/>
  <c r="H3492" i="18"/>
  <c r="H3493" i="18"/>
  <c r="H3494" i="18"/>
  <c r="H3495" i="18"/>
  <c r="H3496" i="18"/>
  <c r="H3497" i="18"/>
  <c r="H3498" i="18"/>
  <c r="H3499" i="18"/>
  <c r="H3500" i="18"/>
  <c r="H3501" i="18"/>
  <c r="H3502" i="18"/>
  <c r="H3503" i="18"/>
  <c r="H3504" i="18"/>
  <c r="H3505" i="18"/>
  <c r="H3506" i="18"/>
  <c r="H3507" i="18"/>
  <c r="H3508" i="18"/>
  <c r="H3509" i="18"/>
  <c r="H3510" i="18"/>
  <c r="H3511" i="18"/>
  <c r="H3512" i="18"/>
  <c r="H3513" i="18"/>
  <c r="H3514" i="18"/>
  <c r="H3515" i="18"/>
  <c r="H3516" i="18"/>
  <c r="H3517" i="18"/>
  <c r="H3518" i="18"/>
  <c r="H3519" i="18"/>
  <c r="H3520" i="18"/>
  <c r="H3521" i="18"/>
  <c r="H3522" i="18"/>
  <c r="H3523" i="18"/>
  <c r="H3524" i="18"/>
  <c r="H3525" i="18"/>
  <c r="H3526" i="18"/>
  <c r="H3527" i="18"/>
  <c r="H3528" i="18"/>
  <c r="H3529" i="18"/>
  <c r="H3530" i="18"/>
  <c r="H3531" i="18"/>
  <c r="H3532" i="18"/>
  <c r="H3533" i="18"/>
  <c r="H3534" i="18"/>
  <c r="H3535" i="18"/>
  <c r="H3536" i="18"/>
  <c r="H3537" i="18"/>
  <c r="H3538" i="18"/>
  <c r="H3539" i="18"/>
  <c r="H3540" i="18"/>
  <c r="H3541" i="18"/>
  <c r="H3542" i="18"/>
  <c r="H3543" i="18"/>
  <c r="H3544" i="18"/>
  <c r="H3545" i="18"/>
  <c r="H3546" i="18"/>
  <c r="H3547" i="18"/>
  <c r="H3548" i="18"/>
  <c r="H3549" i="18"/>
  <c r="H3550" i="18"/>
  <c r="H3551" i="18"/>
  <c r="H3552" i="18"/>
  <c r="H3553" i="18"/>
  <c r="H3554" i="18"/>
  <c r="H3555" i="18"/>
  <c r="H3556" i="18"/>
  <c r="H3557" i="18"/>
  <c r="H3558" i="18"/>
  <c r="H3559" i="18"/>
  <c r="H3560" i="18"/>
  <c r="H3561" i="18"/>
  <c r="H3562" i="18"/>
  <c r="H3563" i="18"/>
  <c r="H3564" i="18"/>
  <c r="H3565" i="18"/>
  <c r="H3566" i="18"/>
  <c r="H3567" i="18"/>
  <c r="H3568" i="18"/>
  <c r="H3569" i="18"/>
  <c r="H3570" i="18"/>
  <c r="H3571" i="18"/>
  <c r="H3572" i="18"/>
  <c r="H3573" i="18"/>
  <c r="H3574" i="18"/>
  <c r="H3575" i="18"/>
  <c r="H3576" i="18"/>
  <c r="H3577" i="18"/>
  <c r="H3578" i="18"/>
  <c r="H3579" i="18"/>
  <c r="H3580" i="18"/>
  <c r="H3581" i="18"/>
  <c r="H3582" i="18"/>
  <c r="H3583" i="18"/>
  <c r="H3584" i="18"/>
  <c r="H3585" i="18"/>
  <c r="H3586" i="18"/>
  <c r="H3587" i="18"/>
  <c r="H3588" i="18"/>
  <c r="H3589" i="18"/>
  <c r="H3590" i="18"/>
  <c r="H3591" i="18"/>
  <c r="H3592" i="18"/>
  <c r="H3593" i="18"/>
  <c r="H3594" i="18"/>
  <c r="H3595" i="18"/>
  <c r="H3596" i="18"/>
  <c r="H3597" i="18"/>
  <c r="H3598" i="18"/>
  <c r="H3599" i="18"/>
  <c r="H3600" i="18"/>
  <c r="H3601" i="18"/>
  <c r="H3602" i="18"/>
  <c r="H3603" i="18"/>
  <c r="H3604" i="18"/>
  <c r="H3605" i="18"/>
  <c r="H3606" i="18"/>
  <c r="H3607" i="18"/>
  <c r="H3608" i="18"/>
  <c r="H3609" i="18"/>
  <c r="H3610" i="18"/>
  <c r="H3611" i="18"/>
  <c r="H3612" i="18"/>
  <c r="H3613" i="18"/>
  <c r="H3614" i="18"/>
  <c r="H3615" i="18"/>
  <c r="H3616" i="18"/>
  <c r="H3617" i="18"/>
  <c r="H3618" i="18"/>
  <c r="H3619" i="18"/>
  <c r="H3620" i="18"/>
  <c r="H3621" i="18"/>
  <c r="H3622" i="18"/>
  <c r="H3623" i="18"/>
  <c r="H3624" i="18"/>
  <c r="H3625" i="18"/>
  <c r="H3626" i="18"/>
  <c r="H3627" i="18"/>
  <c r="H3628" i="18"/>
  <c r="H3629" i="18"/>
  <c r="H3630" i="18"/>
  <c r="H3631" i="18"/>
  <c r="H3632" i="18"/>
  <c r="H3633" i="18"/>
  <c r="H3634" i="18"/>
  <c r="H3635" i="18"/>
  <c r="H3636" i="18"/>
  <c r="H3637" i="18"/>
  <c r="H3638" i="18"/>
  <c r="H3639" i="18"/>
  <c r="H3640" i="18"/>
  <c r="H3641" i="18"/>
  <c r="H3642" i="18"/>
  <c r="H3643" i="18"/>
  <c r="H3644" i="18"/>
  <c r="H3645" i="18"/>
  <c r="H3646" i="18"/>
  <c r="H3647" i="18"/>
  <c r="H3648" i="18"/>
  <c r="H3649" i="18"/>
  <c r="H3650" i="18"/>
  <c r="H3651" i="18"/>
  <c r="H3652" i="18"/>
  <c r="H3653" i="18"/>
  <c r="H3654" i="18"/>
  <c r="H3655" i="18"/>
  <c r="H3656" i="18"/>
  <c r="H3657" i="18"/>
  <c r="H3658" i="18"/>
  <c r="H3659" i="18"/>
  <c r="H3660" i="18"/>
  <c r="H3661" i="18"/>
  <c r="H3662" i="18"/>
  <c r="H3663" i="18"/>
  <c r="H3664" i="18"/>
  <c r="H3665" i="18"/>
  <c r="H3666" i="18"/>
  <c r="H3667" i="18"/>
  <c r="H3668" i="18"/>
  <c r="H3669" i="18"/>
  <c r="H3670" i="18"/>
  <c r="H3671" i="18"/>
  <c r="H3672" i="18"/>
  <c r="H3673" i="18"/>
  <c r="H3674" i="18"/>
  <c r="H3675" i="18"/>
  <c r="H3676" i="18"/>
  <c r="H3677" i="18"/>
  <c r="H3678" i="18"/>
  <c r="H3679" i="18"/>
  <c r="H3680" i="18"/>
  <c r="H3681" i="18"/>
  <c r="H3682" i="18"/>
  <c r="H3683" i="18"/>
  <c r="H3684" i="18"/>
  <c r="H3685" i="18"/>
  <c r="H3686" i="18"/>
  <c r="H3687" i="18"/>
  <c r="H3688" i="18"/>
  <c r="H3689" i="18"/>
  <c r="H3690" i="18"/>
  <c r="H3691" i="18"/>
  <c r="H3692" i="18"/>
  <c r="H3693" i="18"/>
  <c r="H3694" i="18"/>
  <c r="H3695" i="18"/>
  <c r="H3696" i="18"/>
  <c r="H3697" i="18"/>
  <c r="H3698" i="18"/>
  <c r="H3699" i="18"/>
  <c r="H3700" i="18"/>
  <c r="H3701" i="18"/>
  <c r="H3702" i="18"/>
  <c r="H3703" i="18"/>
  <c r="H3704" i="18"/>
  <c r="H3705" i="18"/>
  <c r="H3706" i="18"/>
  <c r="H3707" i="18"/>
  <c r="H3708" i="18"/>
  <c r="H3709" i="18"/>
  <c r="H3710" i="18"/>
  <c r="H3711" i="18"/>
  <c r="H3712" i="18"/>
  <c r="H3713" i="18"/>
  <c r="H3714" i="18"/>
  <c r="H3715" i="18"/>
  <c r="H3716" i="18"/>
  <c r="H3717" i="18"/>
  <c r="H3718" i="18"/>
  <c r="H3719" i="18"/>
  <c r="H3720" i="18"/>
  <c r="H3721" i="18"/>
  <c r="H3722" i="18"/>
  <c r="H3723" i="18"/>
  <c r="H3724" i="18"/>
  <c r="H3725" i="18"/>
  <c r="H3726" i="18"/>
  <c r="H3727" i="18"/>
  <c r="H3728" i="18"/>
  <c r="H3729" i="18"/>
  <c r="H3730" i="18"/>
  <c r="H3731" i="18"/>
  <c r="H3732" i="18"/>
  <c r="H3733" i="18"/>
  <c r="H3734" i="18"/>
  <c r="H3735" i="18"/>
  <c r="H3736" i="18"/>
  <c r="H3737" i="18"/>
  <c r="H3738" i="18"/>
  <c r="H3739" i="18"/>
  <c r="H3740" i="18"/>
  <c r="H3741" i="18"/>
  <c r="H3742" i="18"/>
  <c r="H3743" i="18"/>
  <c r="H3744" i="18"/>
  <c r="H3745" i="18"/>
  <c r="H3746" i="18"/>
  <c r="H3747" i="18"/>
  <c r="H3748" i="18"/>
  <c r="H3749" i="18"/>
  <c r="H3750" i="18"/>
  <c r="H3751" i="18"/>
  <c r="H3752" i="18"/>
  <c r="H3753" i="18"/>
  <c r="H3754" i="18"/>
  <c r="H3755" i="18"/>
  <c r="H3756" i="18"/>
  <c r="H3757" i="18"/>
  <c r="H3758" i="18"/>
  <c r="H3759" i="18"/>
  <c r="H3760" i="18"/>
  <c r="H3761" i="18"/>
  <c r="H3762" i="18"/>
  <c r="H3763" i="18"/>
  <c r="H3764" i="18"/>
  <c r="H3765" i="18"/>
  <c r="H3766" i="18"/>
  <c r="H3767" i="18"/>
  <c r="H3768" i="18"/>
  <c r="H3769" i="18"/>
  <c r="H3770" i="18"/>
  <c r="H3771" i="18"/>
  <c r="H3772" i="18"/>
  <c r="H3773" i="18"/>
  <c r="H3774" i="18"/>
  <c r="H3775" i="18"/>
  <c r="H3776" i="18"/>
  <c r="H3777" i="18"/>
  <c r="H3778" i="18"/>
  <c r="H3779" i="18"/>
  <c r="H3780" i="18"/>
  <c r="H3781" i="18"/>
  <c r="H3782" i="18"/>
  <c r="H3783" i="18"/>
  <c r="H3784" i="18"/>
  <c r="H3785" i="18"/>
  <c r="H3786" i="18"/>
  <c r="H3787" i="18"/>
  <c r="H3788" i="18"/>
  <c r="H3789" i="18"/>
  <c r="H3790" i="18"/>
  <c r="H3791" i="18"/>
  <c r="H3792" i="18"/>
  <c r="H3793" i="18"/>
  <c r="H3794" i="18"/>
  <c r="H3795" i="18"/>
  <c r="H3796" i="18"/>
  <c r="H3797" i="18"/>
  <c r="H3798" i="18"/>
  <c r="H3799" i="18"/>
  <c r="H3800" i="18"/>
  <c r="H3801" i="18"/>
  <c r="H3802" i="18"/>
  <c r="H3803" i="18"/>
  <c r="H3804" i="18"/>
  <c r="H3805" i="18"/>
  <c r="H3806" i="18"/>
  <c r="H3807" i="18"/>
  <c r="H3808" i="18"/>
  <c r="H3809" i="18"/>
  <c r="H3810" i="18"/>
  <c r="H3811" i="18"/>
  <c r="H3812" i="18"/>
  <c r="H3813" i="18"/>
  <c r="H3814" i="18"/>
  <c r="H3815" i="18"/>
  <c r="H3816" i="18"/>
  <c r="H3817" i="18"/>
  <c r="H3818" i="18"/>
  <c r="H3819" i="18"/>
  <c r="H3820" i="18"/>
  <c r="H3821" i="18"/>
  <c r="H3822" i="18"/>
  <c r="H3823" i="18"/>
  <c r="H3824" i="18"/>
  <c r="H3825" i="18"/>
  <c r="H3826" i="18"/>
  <c r="H3827" i="18"/>
  <c r="H3828" i="18"/>
  <c r="H3829" i="18"/>
  <c r="H3830" i="18"/>
  <c r="H3831" i="18"/>
  <c r="H3832" i="18"/>
  <c r="H3833" i="18"/>
  <c r="H3834" i="18"/>
  <c r="H3835" i="18"/>
  <c r="H3836" i="18"/>
  <c r="H3837" i="18"/>
  <c r="H3838" i="18"/>
  <c r="H3839" i="18"/>
  <c r="H3840" i="18"/>
  <c r="H3841" i="18"/>
  <c r="H3842" i="18"/>
  <c r="H3843" i="18"/>
  <c r="H3844" i="18"/>
  <c r="H3845" i="18"/>
  <c r="H3846" i="18"/>
  <c r="H3847" i="18"/>
  <c r="H3848" i="18"/>
  <c r="H3849" i="18"/>
  <c r="H3850" i="18"/>
  <c r="H3851" i="18"/>
  <c r="H3852" i="18"/>
  <c r="H3853" i="18"/>
  <c r="H3854" i="18"/>
  <c r="H3855" i="18"/>
  <c r="H3856" i="18"/>
  <c r="H3857" i="18"/>
  <c r="H3858" i="18"/>
  <c r="H3859" i="18"/>
  <c r="H3860" i="18"/>
  <c r="H3861" i="18"/>
  <c r="H3862" i="18"/>
  <c r="H3863" i="18"/>
  <c r="H3864" i="18"/>
  <c r="H3865" i="18"/>
  <c r="H3866" i="18"/>
  <c r="H3867" i="18"/>
  <c r="H3868" i="18"/>
  <c r="H3869" i="18"/>
  <c r="H3870" i="18"/>
  <c r="H3871" i="18"/>
  <c r="H3872" i="18"/>
  <c r="H3873" i="18"/>
  <c r="H3874" i="18"/>
  <c r="H3875" i="18"/>
  <c r="H3876" i="18"/>
  <c r="H3877" i="18"/>
  <c r="H3878" i="18"/>
  <c r="H3879" i="18"/>
  <c r="H3880" i="18"/>
  <c r="H3881" i="18"/>
  <c r="H3882" i="18"/>
  <c r="H3883" i="18"/>
  <c r="H3884" i="18"/>
  <c r="H3885" i="18"/>
  <c r="H3886" i="18"/>
  <c r="H3887" i="18"/>
  <c r="H3888" i="18"/>
  <c r="H3889" i="18"/>
  <c r="H3890" i="18"/>
  <c r="H3891" i="18"/>
  <c r="H3892" i="18"/>
  <c r="H3893" i="18"/>
  <c r="H3894" i="18"/>
  <c r="H3895" i="18"/>
  <c r="H3896" i="18"/>
  <c r="H3897" i="18"/>
  <c r="H3898" i="18"/>
  <c r="H3899" i="18"/>
  <c r="H3900" i="18"/>
  <c r="H3901" i="18"/>
  <c r="H3902" i="18"/>
  <c r="H3903" i="18"/>
  <c r="H3904" i="18"/>
  <c r="H3905" i="18"/>
  <c r="H3906" i="18"/>
  <c r="H3907" i="18"/>
  <c r="H3908" i="18"/>
  <c r="H3909" i="18"/>
  <c r="H3910" i="18"/>
  <c r="H3911" i="18"/>
  <c r="H3912" i="18"/>
  <c r="H3913" i="18"/>
  <c r="H3914" i="18"/>
  <c r="H3915" i="18"/>
  <c r="H3916" i="18"/>
  <c r="H3917" i="18"/>
  <c r="H3918" i="18"/>
  <c r="H3919" i="18"/>
  <c r="H3920" i="18"/>
  <c r="H3921" i="18"/>
  <c r="H3922" i="18"/>
  <c r="H3923" i="18"/>
  <c r="H3924" i="18"/>
  <c r="H3925" i="18"/>
  <c r="H3926" i="18"/>
  <c r="H3927" i="18"/>
  <c r="H3928" i="18"/>
  <c r="H3929" i="18"/>
  <c r="H3930" i="18"/>
  <c r="H3931" i="18"/>
  <c r="H3932" i="18"/>
  <c r="H3933" i="18"/>
  <c r="H3934" i="18"/>
  <c r="H3935" i="18"/>
  <c r="H3936" i="18"/>
  <c r="H3937" i="18"/>
  <c r="H3938" i="18"/>
  <c r="H3939" i="18"/>
  <c r="H3940" i="18"/>
  <c r="H3941" i="18"/>
  <c r="H3942" i="18"/>
  <c r="H3943" i="18"/>
  <c r="H3944" i="18"/>
  <c r="H3945" i="18"/>
  <c r="H3946" i="18"/>
  <c r="H3947" i="18"/>
  <c r="H3948" i="18"/>
  <c r="H3949" i="18"/>
  <c r="H3950" i="18"/>
  <c r="H3951" i="18"/>
  <c r="H3952" i="18"/>
  <c r="H3953" i="18"/>
  <c r="H3954" i="18"/>
  <c r="H3955" i="18"/>
  <c r="H3956" i="18"/>
  <c r="H3957" i="18"/>
  <c r="H3958" i="18"/>
  <c r="H3959" i="18"/>
  <c r="H3960" i="18"/>
  <c r="H3961" i="18"/>
  <c r="H3962" i="18"/>
  <c r="H3963" i="18"/>
  <c r="H3964" i="18"/>
  <c r="H3965" i="18"/>
  <c r="H3966" i="18"/>
  <c r="H3967" i="18"/>
  <c r="H3968" i="18"/>
  <c r="H3969" i="18"/>
  <c r="H3970" i="18"/>
  <c r="H3971" i="18"/>
  <c r="H3972" i="18"/>
  <c r="H3973" i="18"/>
  <c r="H3974" i="18"/>
  <c r="H3975" i="18"/>
  <c r="H3976" i="18"/>
  <c r="H3977" i="18"/>
  <c r="H3978" i="18"/>
  <c r="H3979" i="18"/>
  <c r="H3980" i="18"/>
  <c r="H3981" i="18"/>
  <c r="H3982" i="18"/>
  <c r="H3983" i="18"/>
  <c r="H3984" i="18"/>
  <c r="H3985" i="18"/>
  <c r="H3986" i="18"/>
  <c r="H3987" i="18"/>
  <c r="H3988" i="18"/>
  <c r="H3989" i="18"/>
  <c r="H3990" i="18"/>
  <c r="H3991" i="18"/>
  <c r="H3992" i="18"/>
  <c r="H3993" i="18"/>
  <c r="H3994" i="18"/>
  <c r="H3995" i="18"/>
  <c r="H3996" i="18"/>
  <c r="H3997" i="18"/>
  <c r="H3998" i="18"/>
  <c r="H3999" i="18"/>
  <c r="H4000" i="18"/>
  <c r="H4001" i="18"/>
  <c r="H4002" i="18"/>
  <c r="H4003" i="18"/>
  <c r="H4004" i="18"/>
  <c r="H4005" i="18"/>
  <c r="H4006" i="18"/>
  <c r="H4007" i="18"/>
  <c r="H4008" i="18"/>
  <c r="H4009" i="18"/>
  <c r="H4010" i="18"/>
  <c r="H4011" i="18"/>
  <c r="H4012" i="18"/>
  <c r="H4013" i="18"/>
  <c r="H4014" i="18"/>
  <c r="H4015" i="18"/>
  <c r="H4016" i="18"/>
  <c r="H4017" i="18"/>
  <c r="H4018" i="18"/>
  <c r="H4019" i="18"/>
  <c r="H4020" i="18"/>
  <c r="H4021" i="18"/>
  <c r="H4022" i="18"/>
  <c r="H4023" i="18"/>
  <c r="H4024" i="18"/>
  <c r="H4025" i="18"/>
  <c r="H4026" i="18"/>
  <c r="H4027" i="18"/>
  <c r="H4028" i="18"/>
  <c r="H4029" i="18"/>
  <c r="H4030" i="18"/>
  <c r="H4031" i="18"/>
  <c r="H4032" i="18"/>
  <c r="H4033" i="18"/>
  <c r="H4034" i="18"/>
  <c r="H4035" i="18"/>
  <c r="H4036" i="18"/>
  <c r="H4037" i="18"/>
  <c r="H4038" i="18"/>
  <c r="H4039" i="18"/>
  <c r="H4040" i="18"/>
  <c r="H4041" i="18"/>
  <c r="H4042" i="18"/>
  <c r="H4043" i="18"/>
  <c r="H4044" i="18"/>
  <c r="H4045" i="18"/>
  <c r="H4046" i="18"/>
  <c r="H4047" i="18"/>
  <c r="H4048" i="18"/>
  <c r="H4049" i="18"/>
  <c r="H4050" i="18"/>
  <c r="H4051" i="18"/>
  <c r="H4052" i="18"/>
  <c r="H4053" i="18"/>
  <c r="H4054" i="18"/>
  <c r="H4055" i="18"/>
  <c r="H4056" i="18"/>
  <c r="H4057" i="18"/>
  <c r="H4058" i="18"/>
  <c r="H4059" i="18"/>
  <c r="H4060" i="18"/>
  <c r="H4061" i="18"/>
  <c r="H4062" i="18"/>
  <c r="H4063" i="18"/>
  <c r="H4064" i="18"/>
  <c r="H4065" i="18"/>
  <c r="H4066" i="18"/>
  <c r="H4067" i="18"/>
  <c r="H4068" i="18"/>
  <c r="H4069" i="18"/>
  <c r="H4070" i="18"/>
  <c r="H4071" i="18"/>
  <c r="H4072" i="18"/>
  <c r="H4073" i="18"/>
  <c r="H4074" i="18"/>
  <c r="H4075" i="18"/>
  <c r="H4076" i="18"/>
  <c r="H4077" i="18"/>
  <c r="H4078" i="18"/>
  <c r="H4079" i="18"/>
  <c r="H4080" i="18"/>
  <c r="H4081" i="18"/>
  <c r="H4082" i="18"/>
  <c r="H4083" i="18"/>
  <c r="H4084" i="18"/>
  <c r="H4085" i="18"/>
  <c r="H4086" i="18"/>
  <c r="H4087" i="18"/>
  <c r="H4088" i="18"/>
  <c r="H4089" i="18"/>
  <c r="H4090" i="18"/>
  <c r="H4091" i="18"/>
  <c r="H4092" i="18"/>
  <c r="H4093" i="18"/>
  <c r="H4094" i="18"/>
  <c r="H4095" i="18"/>
  <c r="H4096" i="18"/>
  <c r="H4097" i="18"/>
  <c r="H4098" i="18"/>
  <c r="H4099" i="18"/>
  <c r="H4100" i="18"/>
  <c r="H4101" i="18"/>
  <c r="H4102" i="18"/>
  <c r="H4103" i="18"/>
  <c r="H4104" i="18"/>
  <c r="H4105" i="18"/>
  <c r="H4106" i="18"/>
  <c r="H4107" i="18"/>
  <c r="H4108" i="18"/>
  <c r="H4109" i="18"/>
  <c r="H4110" i="18"/>
  <c r="H4111" i="18"/>
  <c r="H4112" i="18"/>
  <c r="H4113" i="18"/>
  <c r="H4114" i="18"/>
  <c r="H4115" i="18"/>
  <c r="H4116" i="18"/>
  <c r="H4117" i="18"/>
  <c r="H4118" i="18"/>
  <c r="H4119" i="18"/>
  <c r="H4120" i="18"/>
  <c r="H4121" i="18"/>
  <c r="H4122" i="18"/>
  <c r="H4123" i="18"/>
  <c r="H4124" i="18"/>
  <c r="H4125" i="18"/>
  <c r="H4126" i="18"/>
  <c r="H4127" i="18"/>
  <c r="H4128" i="18"/>
  <c r="H4129" i="18"/>
  <c r="H4130" i="18"/>
  <c r="H4131" i="18"/>
  <c r="H4132" i="18"/>
  <c r="H4133" i="18"/>
  <c r="H4134" i="18"/>
  <c r="H4135" i="18"/>
  <c r="H4136" i="18"/>
  <c r="H4137" i="18"/>
  <c r="H4138" i="18"/>
  <c r="H4139" i="18"/>
  <c r="H4140" i="18"/>
  <c r="H4141" i="18"/>
  <c r="H4142" i="18"/>
  <c r="H4143" i="18"/>
  <c r="H4144" i="18"/>
  <c r="H4145" i="18"/>
  <c r="H4146" i="18"/>
  <c r="H4147" i="18"/>
  <c r="H4148" i="18"/>
  <c r="H4149" i="18"/>
  <c r="H4150" i="18"/>
  <c r="H4151" i="18"/>
  <c r="H4152" i="18"/>
  <c r="H4153" i="18"/>
  <c r="H4154" i="18"/>
  <c r="H4155" i="18"/>
  <c r="H4156" i="18"/>
  <c r="H4157" i="18"/>
  <c r="H4158" i="18"/>
  <c r="H4159" i="18"/>
  <c r="H4160" i="18"/>
  <c r="H4161" i="18"/>
  <c r="H4162" i="18"/>
  <c r="H4163" i="18"/>
  <c r="H4164" i="18"/>
  <c r="H4165" i="18"/>
  <c r="H4166" i="18"/>
  <c r="H4167" i="18"/>
  <c r="H4168" i="18"/>
  <c r="H4169" i="18"/>
  <c r="H4170" i="18"/>
  <c r="H4171" i="18"/>
  <c r="H4172" i="18"/>
  <c r="H4173" i="18"/>
  <c r="H4174" i="18"/>
  <c r="H4175" i="18"/>
  <c r="H4176" i="18"/>
  <c r="H4177" i="18"/>
  <c r="H4178" i="18"/>
  <c r="H4179" i="18"/>
  <c r="H4180" i="18"/>
  <c r="H4181" i="18"/>
  <c r="H4182" i="18"/>
  <c r="H4183" i="18"/>
  <c r="H4184" i="18"/>
  <c r="H4185" i="18"/>
  <c r="H4186" i="18"/>
  <c r="H4187" i="18"/>
  <c r="H4188" i="18"/>
  <c r="H4189" i="18"/>
  <c r="H4190" i="18"/>
  <c r="H4191" i="18"/>
  <c r="H4192" i="18"/>
  <c r="H4193" i="18"/>
  <c r="H4194" i="18"/>
  <c r="H4195" i="18"/>
  <c r="H4196" i="18"/>
  <c r="H4197" i="18"/>
  <c r="H4198" i="18"/>
  <c r="H4199" i="18"/>
  <c r="H4200" i="18"/>
  <c r="H4201" i="18"/>
  <c r="H4202" i="18"/>
  <c r="H4203" i="18"/>
  <c r="H4204" i="18"/>
  <c r="H4205" i="18"/>
  <c r="H4206" i="18"/>
  <c r="H4207" i="18"/>
  <c r="H4208" i="18"/>
  <c r="H4209" i="18"/>
  <c r="H4210" i="18"/>
  <c r="H4211" i="18"/>
  <c r="H4212" i="18"/>
  <c r="H4213" i="18"/>
  <c r="H4214" i="18"/>
  <c r="H4215" i="18"/>
  <c r="H4216" i="18"/>
  <c r="H4217" i="18"/>
  <c r="H4218" i="18"/>
  <c r="H4219" i="18"/>
  <c r="H4220" i="18"/>
  <c r="H4221" i="18"/>
  <c r="H4222" i="18"/>
  <c r="H4223" i="18"/>
  <c r="H4224" i="18"/>
  <c r="H4225" i="18"/>
  <c r="H4226" i="18"/>
  <c r="H4227" i="18"/>
  <c r="H4228" i="18"/>
  <c r="H4229" i="18"/>
  <c r="H4230" i="18"/>
  <c r="H4231" i="18"/>
  <c r="H4232" i="18"/>
  <c r="H4233" i="18"/>
  <c r="H4234" i="18"/>
  <c r="H4235" i="18"/>
  <c r="H4236" i="18"/>
  <c r="H4237" i="18"/>
  <c r="H4238" i="18"/>
  <c r="H4239" i="18"/>
  <c r="H4240" i="18"/>
  <c r="H4241" i="18"/>
  <c r="H4242" i="18"/>
  <c r="H4243" i="18"/>
  <c r="H4244" i="18"/>
  <c r="H4245" i="18"/>
  <c r="H4246" i="18"/>
  <c r="H4247" i="18"/>
  <c r="H4248" i="18"/>
  <c r="H4249" i="18"/>
  <c r="H4250" i="18"/>
  <c r="H4251" i="18"/>
  <c r="H4252" i="18"/>
  <c r="H4253" i="18"/>
  <c r="H4254" i="18"/>
  <c r="H4255" i="18"/>
  <c r="H4256" i="18"/>
  <c r="H4257" i="18"/>
  <c r="H4258" i="18"/>
  <c r="H4259" i="18"/>
  <c r="H4260" i="18"/>
  <c r="H4261" i="18"/>
  <c r="H4262" i="18"/>
  <c r="H4263" i="18"/>
  <c r="H4264" i="18"/>
  <c r="H4265" i="18"/>
  <c r="H4266" i="18"/>
  <c r="H4267" i="18"/>
  <c r="H4268" i="18"/>
  <c r="H4269" i="18"/>
  <c r="H4270" i="18"/>
  <c r="H4271" i="18"/>
  <c r="H4272" i="18"/>
  <c r="H4273" i="18"/>
  <c r="H4274" i="18"/>
  <c r="H4275" i="18"/>
  <c r="H4276" i="18"/>
  <c r="H4277" i="18"/>
  <c r="H4278" i="18"/>
  <c r="H4279" i="18"/>
  <c r="H4280" i="18"/>
  <c r="H4281" i="18"/>
  <c r="H4282" i="18"/>
  <c r="H4283" i="18"/>
  <c r="H4284" i="18"/>
  <c r="H4285" i="18"/>
  <c r="H4286" i="18"/>
  <c r="H4287" i="18"/>
  <c r="H4288" i="18"/>
  <c r="H4289" i="18"/>
  <c r="H4290" i="18"/>
  <c r="H4291" i="18"/>
  <c r="H4292" i="18"/>
  <c r="H4293" i="18"/>
  <c r="H4294" i="18"/>
  <c r="H4295" i="18"/>
  <c r="H4296" i="18"/>
  <c r="H4297" i="18"/>
  <c r="H4298" i="18"/>
  <c r="H4299" i="18"/>
  <c r="H4300" i="18"/>
  <c r="H4301" i="18"/>
  <c r="H4302" i="18"/>
  <c r="H4303" i="18"/>
  <c r="H4304" i="18"/>
  <c r="H4305" i="18"/>
  <c r="H4306" i="18"/>
  <c r="H4307" i="18"/>
  <c r="H4308" i="18"/>
  <c r="H4309" i="18"/>
  <c r="H4310" i="18"/>
  <c r="H4311" i="18"/>
  <c r="H4312" i="18"/>
  <c r="H4313" i="18"/>
  <c r="H4314" i="18"/>
  <c r="H4315" i="18"/>
  <c r="H4316" i="18"/>
  <c r="H4317" i="18"/>
  <c r="H4318" i="18"/>
  <c r="H4319" i="18"/>
  <c r="H4320" i="18"/>
  <c r="H4321" i="18"/>
  <c r="H4322" i="18"/>
  <c r="H4323" i="18"/>
  <c r="H4324" i="18"/>
  <c r="H4325" i="18"/>
  <c r="H4326" i="18"/>
  <c r="H4327" i="18"/>
  <c r="H4328" i="18"/>
  <c r="H4329" i="18"/>
  <c r="H4330" i="18"/>
  <c r="H4331" i="18"/>
  <c r="H4332" i="18"/>
  <c r="H4333" i="18"/>
  <c r="H4334" i="18"/>
  <c r="H4335" i="18"/>
  <c r="H4336" i="18"/>
  <c r="H4337" i="18"/>
  <c r="H4338" i="18"/>
  <c r="H4339" i="18"/>
  <c r="H4340" i="18"/>
  <c r="H4341" i="18"/>
  <c r="H4342" i="18"/>
  <c r="H4343" i="18"/>
  <c r="H4344" i="18"/>
  <c r="H4345" i="18"/>
  <c r="H4346" i="18"/>
  <c r="H4347" i="18"/>
  <c r="H4348" i="18"/>
  <c r="H4349" i="18"/>
  <c r="H4350" i="18"/>
  <c r="H4351" i="18"/>
  <c r="H4352" i="18"/>
  <c r="H4353" i="18"/>
  <c r="H4354" i="18"/>
  <c r="H4355" i="18"/>
  <c r="H4356" i="18"/>
  <c r="H4357" i="18"/>
  <c r="H4358" i="18"/>
  <c r="H4359" i="18"/>
  <c r="H4360" i="18"/>
  <c r="H4361" i="18"/>
  <c r="H4362" i="18"/>
  <c r="H4363" i="18"/>
  <c r="H4364" i="18"/>
  <c r="H4365" i="18"/>
  <c r="H4366" i="18"/>
  <c r="H4367" i="18"/>
  <c r="H4368" i="18"/>
  <c r="H4369" i="18"/>
  <c r="H4370" i="18"/>
  <c r="H4371" i="18"/>
  <c r="H4372" i="18"/>
  <c r="H4373" i="18"/>
  <c r="H4374" i="18"/>
  <c r="H4375" i="18"/>
  <c r="H4376" i="18"/>
  <c r="H4377" i="18"/>
  <c r="H4378" i="18"/>
  <c r="H4379" i="18"/>
  <c r="H4380" i="18"/>
  <c r="H4381" i="18"/>
  <c r="H4382" i="18"/>
  <c r="H4383" i="18"/>
  <c r="H4384" i="18"/>
  <c r="H4385" i="18"/>
  <c r="H4386" i="18"/>
  <c r="H4387" i="18"/>
  <c r="H4388" i="18"/>
  <c r="H4389" i="18"/>
  <c r="H4390" i="18"/>
  <c r="H4391" i="18"/>
  <c r="H4392" i="18"/>
  <c r="H4393" i="18"/>
  <c r="H4394" i="18"/>
  <c r="H4395" i="18"/>
  <c r="H4396" i="18"/>
  <c r="H4397" i="18"/>
  <c r="H4398" i="18"/>
  <c r="H4399" i="18"/>
  <c r="H4400" i="18"/>
  <c r="H4401" i="18"/>
  <c r="H4402" i="18"/>
  <c r="H4403" i="18"/>
  <c r="H4404" i="18"/>
  <c r="H4405" i="18"/>
  <c r="H4406" i="18"/>
  <c r="H4407" i="18"/>
  <c r="H4408" i="18"/>
  <c r="H4409" i="18"/>
  <c r="H4410" i="18"/>
  <c r="H4411" i="18"/>
  <c r="H4412" i="18"/>
  <c r="H4413" i="18"/>
  <c r="H4414" i="18"/>
  <c r="H4415" i="18"/>
  <c r="H4416" i="18"/>
  <c r="H4417" i="18"/>
  <c r="H4418" i="18"/>
  <c r="H4419" i="18"/>
  <c r="H4420" i="18"/>
  <c r="H4421" i="18"/>
  <c r="H4422" i="18"/>
  <c r="H4423" i="18"/>
  <c r="H4424" i="18"/>
  <c r="H4425" i="18"/>
  <c r="H4426" i="18"/>
  <c r="H4427" i="18"/>
  <c r="H4428" i="18"/>
  <c r="H4429" i="18"/>
  <c r="H4430" i="18"/>
  <c r="H4431" i="18"/>
  <c r="H4432" i="18"/>
  <c r="H4433" i="18"/>
  <c r="H4434" i="18"/>
  <c r="H4435" i="18"/>
  <c r="H4436" i="18"/>
  <c r="H4437" i="18"/>
  <c r="H4438" i="18"/>
  <c r="H4439" i="18"/>
  <c r="H4440" i="18"/>
  <c r="H4441" i="18"/>
  <c r="H4442" i="18"/>
  <c r="H4443" i="18"/>
  <c r="H4444" i="18"/>
  <c r="H4445" i="18"/>
  <c r="H4446" i="18"/>
  <c r="H4447" i="18"/>
  <c r="H4448" i="18"/>
  <c r="H4449" i="18"/>
  <c r="H4450" i="18"/>
  <c r="H4451" i="18"/>
  <c r="H4452" i="18"/>
  <c r="H4453" i="18"/>
  <c r="H4454" i="18"/>
  <c r="H4455" i="18"/>
  <c r="H4456" i="18"/>
  <c r="H4457" i="18"/>
  <c r="H4458" i="18"/>
  <c r="H4459" i="18"/>
  <c r="H4460" i="18"/>
  <c r="H4461" i="18"/>
  <c r="H4462" i="18"/>
  <c r="H4463" i="18"/>
  <c r="H4464" i="18"/>
  <c r="H4465" i="18"/>
  <c r="H4466" i="18"/>
  <c r="H4467" i="18"/>
  <c r="H4468" i="18"/>
  <c r="H4469" i="18"/>
  <c r="H4470" i="18"/>
  <c r="H4471" i="18"/>
  <c r="H4472" i="18"/>
  <c r="H4473" i="18"/>
  <c r="H4474" i="18"/>
  <c r="H4475" i="18"/>
  <c r="H4476" i="18"/>
  <c r="H4477" i="18"/>
  <c r="H4478" i="18"/>
  <c r="H4479" i="18"/>
  <c r="H4480" i="18"/>
  <c r="H4481" i="18"/>
  <c r="H4482" i="18"/>
  <c r="H4483" i="18"/>
  <c r="H4484" i="18"/>
  <c r="H4485" i="18"/>
  <c r="H4486" i="18"/>
  <c r="H4487" i="18"/>
  <c r="H4488" i="18"/>
  <c r="H4489" i="18"/>
  <c r="H4490" i="18"/>
  <c r="H4491" i="18"/>
  <c r="H4492" i="18"/>
  <c r="H4493" i="18"/>
  <c r="H4494" i="18"/>
  <c r="H4495" i="18"/>
  <c r="H4496" i="18"/>
  <c r="H4497" i="18"/>
  <c r="H4498" i="18"/>
  <c r="H4499" i="18"/>
  <c r="H4500" i="18"/>
  <c r="H4501" i="18"/>
  <c r="H4502" i="18"/>
  <c r="H4503" i="18"/>
  <c r="H4504" i="18"/>
  <c r="H4505" i="18"/>
  <c r="H4506" i="18"/>
  <c r="H4507" i="18"/>
  <c r="H4508" i="18"/>
  <c r="H4509" i="18"/>
  <c r="H4510" i="18"/>
  <c r="H4511" i="18"/>
  <c r="H4512" i="18"/>
  <c r="H4513" i="18"/>
  <c r="H4514" i="18"/>
  <c r="H4515" i="18"/>
  <c r="H4516" i="18"/>
  <c r="H4517" i="18"/>
  <c r="H4518" i="18"/>
  <c r="H4519" i="18"/>
  <c r="H4520" i="18"/>
  <c r="H4521" i="18"/>
  <c r="H4522" i="18"/>
  <c r="H4523" i="18"/>
  <c r="H4524" i="18"/>
  <c r="H4525" i="18"/>
  <c r="H4526" i="18"/>
  <c r="H4527" i="18"/>
  <c r="H4528" i="18"/>
  <c r="H4529" i="18"/>
  <c r="H4530" i="18"/>
  <c r="H4531" i="18"/>
  <c r="H4532" i="18"/>
  <c r="H4533" i="18"/>
  <c r="H4534" i="18"/>
  <c r="H4535" i="18"/>
  <c r="H4536" i="18"/>
  <c r="H4537" i="18"/>
  <c r="H4538" i="18"/>
  <c r="H4539" i="18"/>
  <c r="H4540" i="18"/>
  <c r="H4541" i="18"/>
  <c r="H4542" i="18"/>
  <c r="H4543" i="18"/>
  <c r="H4544" i="18"/>
  <c r="H4545" i="18"/>
  <c r="H4546" i="18"/>
  <c r="H4547" i="18"/>
  <c r="H4548" i="18"/>
  <c r="H4549" i="18"/>
  <c r="H4550" i="18"/>
  <c r="H4551" i="18"/>
  <c r="H4552" i="18"/>
  <c r="H4553" i="18"/>
  <c r="H4554" i="18"/>
  <c r="H4555" i="18"/>
  <c r="H4556" i="18"/>
  <c r="H4557" i="18"/>
  <c r="H4558" i="18"/>
  <c r="H4559" i="18"/>
  <c r="H4560" i="18"/>
  <c r="H4561" i="18"/>
  <c r="H4562" i="18"/>
  <c r="H4563" i="18"/>
  <c r="H4564" i="18"/>
  <c r="H4565" i="18"/>
  <c r="H4566" i="18"/>
  <c r="H4567" i="18"/>
  <c r="H4568" i="18"/>
  <c r="H4569" i="18"/>
  <c r="H4570" i="18"/>
  <c r="H4571" i="18"/>
  <c r="H4572" i="18"/>
  <c r="H4573" i="18"/>
  <c r="H4574" i="18"/>
  <c r="H4575" i="18"/>
  <c r="H4576" i="18"/>
  <c r="H4577" i="18"/>
  <c r="H4578" i="18"/>
  <c r="H4579" i="18"/>
  <c r="H4580" i="18"/>
  <c r="H4581" i="18"/>
  <c r="H4582" i="18"/>
  <c r="H4583" i="18"/>
  <c r="H4584" i="18"/>
  <c r="H4585" i="18"/>
  <c r="H4586" i="18"/>
  <c r="H4587" i="18"/>
  <c r="H4588" i="18"/>
  <c r="H4589" i="18"/>
  <c r="H4590" i="18"/>
  <c r="H4591" i="18"/>
  <c r="H4592" i="18"/>
  <c r="H4593" i="18"/>
  <c r="H4594" i="18"/>
  <c r="H4595" i="18"/>
  <c r="H4596" i="18"/>
  <c r="H4597" i="18"/>
  <c r="H4598" i="18"/>
  <c r="H4599" i="18"/>
  <c r="H4600" i="18"/>
  <c r="H4601" i="18"/>
  <c r="H4602" i="18"/>
  <c r="H4603" i="18"/>
  <c r="H4604" i="18"/>
  <c r="H4605" i="18"/>
  <c r="H4606" i="18"/>
  <c r="H4607" i="18"/>
  <c r="H4608" i="18"/>
  <c r="H4609" i="18"/>
  <c r="H4610" i="18"/>
  <c r="H4611" i="18"/>
  <c r="H4612" i="18"/>
  <c r="H4613" i="18"/>
  <c r="H4614" i="18"/>
  <c r="H4615" i="18"/>
  <c r="H4616" i="18"/>
  <c r="H4617" i="18"/>
  <c r="H4618" i="18"/>
  <c r="H4619" i="18"/>
  <c r="H4620" i="18"/>
  <c r="H4621" i="18"/>
  <c r="H4622" i="18"/>
  <c r="H4623" i="18"/>
  <c r="H4624" i="18"/>
  <c r="H4625" i="18"/>
  <c r="H4626" i="18"/>
  <c r="H4627" i="18"/>
  <c r="H4628" i="18"/>
  <c r="H4629" i="18"/>
  <c r="H4630" i="18"/>
  <c r="H4631" i="18"/>
  <c r="H4632" i="18"/>
  <c r="H4633" i="18"/>
  <c r="H4634" i="18"/>
  <c r="H4635" i="18"/>
  <c r="H4636" i="18"/>
  <c r="H4637" i="18"/>
  <c r="H4638" i="18"/>
  <c r="H4639" i="18"/>
  <c r="H4640" i="18"/>
  <c r="H4641" i="18"/>
  <c r="H4642" i="18"/>
  <c r="H4643" i="18"/>
  <c r="H4644" i="18"/>
  <c r="H4645" i="18"/>
  <c r="H4646" i="18"/>
  <c r="H4647" i="18"/>
  <c r="H4648" i="18"/>
  <c r="H4649" i="18"/>
  <c r="H4650" i="18"/>
  <c r="H4651" i="18"/>
  <c r="H4652" i="18"/>
  <c r="H4653" i="18"/>
  <c r="H4654" i="18"/>
  <c r="H4655" i="18"/>
  <c r="H4656" i="18"/>
  <c r="H4657" i="18"/>
  <c r="H4658" i="18"/>
  <c r="H4659" i="18"/>
  <c r="H4660" i="18"/>
  <c r="H4661" i="18"/>
  <c r="H4662" i="18"/>
  <c r="H4663" i="18"/>
  <c r="H4664" i="18"/>
  <c r="H4665" i="18"/>
  <c r="H4666" i="18"/>
  <c r="H4667" i="18"/>
  <c r="H4668" i="18"/>
  <c r="H4669" i="18"/>
  <c r="H4670" i="18"/>
  <c r="H4671" i="18"/>
  <c r="H4672" i="18"/>
  <c r="H4673" i="18"/>
  <c r="H4674" i="18"/>
  <c r="H4675" i="18"/>
  <c r="H4676" i="18"/>
  <c r="H4677" i="18"/>
  <c r="H4678" i="18"/>
  <c r="H4679" i="18"/>
  <c r="H4680" i="18"/>
  <c r="H4681" i="18"/>
  <c r="H4682" i="18"/>
  <c r="H4683" i="18"/>
  <c r="H4684" i="18"/>
  <c r="H4685" i="18"/>
  <c r="H4686" i="18"/>
  <c r="H4687" i="18"/>
  <c r="H4688" i="18"/>
  <c r="H4689" i="18"/>
  <c r="H4690" i="18"/>
  <c r="H4691" i="18"/>
  <c r="H4692" i="18"/>
  <c r="H4693" i="18"/>
  <c r="H4694" i="18"/>
  <c r="H4695" i="18"/>
  <c r="H4696" i="18"/>
  <c r="H4697" i="18"/>
  <c r="H4698" i="18"/>
  <c r="H4699" i="18"/>
  <c r="H4700" i="18"/>
  <c r="H4701" i="18"/>
  <c r="H4702" i="18"/>
  <c r="H4703" i="18"/>
  <c r="H4704" i="18"/>
  <c r="H4705" i="18"/>
  <c r="H4706" i="18"/>
  <c r="H4707" i="18"/>
  <c r="H4708" i="18"/>
  <c r="H4709" i="18"/>
  <c r="H4710" i="18"/>
  <c r="H4711" i="18"/>
  <c r="H4712" i="18"/>
  <c r="H4713" i="18"/>
  <c r="H4714" i="18"/>
  <c r="H4715" i="18"/>
  <c r="H4716" i="18"/>
  <c r="H4717" i="18"/>
  <c r="H4718" i="18"/>
  <c r="H4719" i="18"/>
  <c r="H4720" i="18"/>
  <c r="H4721" i="18"/>
  <c r="H4722" i="18"/>
  <c r="H4723" i="18"/>
  <c r="H4724" i="18"/>
  <c r="H4725" i="18"/>
  <c r="H4726" i="18"/>
  <c r="H4727" i="18"/>
  <c r="H4728" i="18"/>
  <c r="H4729" i="18"/>
  <c r="H4730" i="18"/>
  <c r="H4731" i="18"/>
  <c r="H4732" i="18"/>
  <c r="H4733" i="18"/>
  <c r="H4734" i="18"/>
  <c r="H4735" i="18"/>
  <c r="H4736" i="18"/>
  <c r="H4737" i="18"/>
  <c r="H4738" i="18"/>
  <c r="H4739" i="18"/>
  <c r="H4740" i="18"/>
  <c r="H4741" i="18"/>
  <c r="H4742" i="18"/>
  <c r="H4743" i="18"/>
  <c r="H4744" i="18"/>
  <c r="H4745" i="18"/>
  <c r="H4746" i="18"/>
  <c r="H4747" i="18"/>
  <c r="H4748" i="18"/>
  <c r="H4749" i="18"/>
  <c r="H4750" i="18"/>
  <c r="H4751" i="18"/>
  <c r="H4752" i="18"/>
  <c r="H4753" i="18"/>
  <c r="H4754" i="18"/>
  <c r="H4755" i="18"/>
  <c r="H4756" i="18"/>
  <c r="H4757" i="18"/>
  <c r="H4758" i="18"/>
  <c r="H4759" i="18"/>
  <c r="H4760" i="18"/>
  <c r="H4761" i="18"/>
  <c r="H4762" i="18"/>
  <c r="H4763" i="18"/>
  <c r="H4764" i="18"/>
  <c r="H4765" i="18"/>
  <c r="H4766" i="18"/>
  <c r="H4767" i="18"/>
  <c r="H4768" i="18"/>
  <c r="H4769" i="18"/>
  <c r="H4770" i="18"/>
  <c r="H4771" i="18"/>
  <c r="H4772" i="18"/>
  <c r="H4773" i="18"/>
  <c r="H4774" i="18"/>
  <c r="H4775" i="18"/>
  <c r="H4776" i="18"/>
  <c r="H4777" i="18"/>
  <c r="H4778" i="18"/>
  <c r="H4779" i="18"/>
  <c r="H4780" i="18"/>
  <c r="H4781" i="18"/>
  <c r="H4782" i="18"/>
  <c r="H4783" i="18"/>
  <c r="H4784" i="18"/>
  <c r="H4785" i="18"/>
  <c r="H4786" i="18"/>
  <c r="H4787" i="18"/>
  <c r="H4788" i="18"/>
  <c r="H4789" i="18"/>
  <c r="H4790" i="18"/>
  <c r="H4791" i="18"/>
  <c r="H4792" i="18"/>
  <c r="H4793" i="18"/>
  <c r="H4794" i="18"/>
  <c r="H4795" i="18"/>
  <c r="H4796" i="18"/>
  <c r="H4797" i="18"/>
  <c r="H4798" i="18"/>
  <c r="H4799" i="18"/>
  <c r="H4800" i="18"/>
  <c r="H4801" i="18"/>
  <c r="H4802" i="18"/>
  <c r="H4803" i="18"/>
  <c r="H4804" i="18"/>
  <c r="H4805" i="18"/>
  <c r="H4806" i="18"/>
  <c r="H4807" i="18"/>
  <c r="H4808" i="18"/>
  <c r="H4809" i="18"/>
  <c r="H4810" i="18"/>
  <c r="H4811" i="18"/>
  <c r="H4812" i="18"/>
  <c r="H4813" i="18"/>
  <c r="H4814" i="18"/>
  <c r="H4815" i="18"/>
  <c r="H4816" i="18"/>
  <c r="H4817" i="18"/>
  <c r="H4818" i="18"/>
  <c r="H4819" i="18"/>
  <c r="H4820" i="18"/>
  <c r="H4821" i="18"/>
  <c r="H4822" i="18"/>
  <c r="H4823" i="18"/>
  <c r="H4824" i="18"/>
  <c r="H4825" i="18"/>
  <c r="H4826" i="18"/>
  <c r="H4827" i="18"/>
  <c r="H4828" i="18"/>
  <c r="H4829" i="18"/>
  <c r="H4830" i="18"/>
  <c r="H4831" i="18"/>
  <c r="H4832" i="18"/>
  <c r="H4833" i="18"/>
  <c r="H4834" i="18"/>
  <c r="H4835" i="18"/>
  <c r="H4836" i="18"/>
  <c r="H4837" i="18"/>
  <c r="H4838" i="18"/>
  <c r="H4839" i="18"/>
  <c r="H4840" i="18"/>
  <c r="H4841" i="18"/>
  <c r="H4842" i="18"/>
  <c r="H4843" i="18"/>
  <c r="H4844" i="18"/>
  <c r="H4845" i="18"/>
  <c r="H4846" i="18"/>
  <c r="H4847" i="18"/>
  <c r="H4848" i="18"/>
  <c r="H4849" i="18"/>
  <c r="H4850" i="18"/>
  <c r="H4851" i="18"/>
  <c r="H4852" i="18"/>
  <c r="H4853" i="18"/>
  <c r="H4854" i="18"/>
  <c r="H4855" i="18"/>
  <c r="H4856" i="18"/>
  <c r="H4857" i="18"/>
  <c r="H4858" i="18"/>
  <c r="H4859" i="18"/>
  <c r="H4860" i="18"/>
  <c r="H4861" i="18"/>
  <c r="H4862" i="18"/>
  <c r="H4863" i="18"/>
  <c r="H4864" i="18"/>
  <c r="H4865" i="18"/>
  <c r="H4866" i="18"/>
  <c r="H4867" i="18"/>
  <c r="H4868" i="18"/>
  <c r="H4869" i="18"/>
  <c r="H4870" i="18"/>
  <c r="H4871" i="18"/>
  <c r="H4872" i="18"/>
  <c r="H4873" i="18"/>
  <c r="H4874" i="18"/>
  <c r="H4875" i="18"/>
  <c r="H4876" i="18"/>
  <c r="H4877" i="18"/>
  <c r="H4878" i="18"/>
  <c r="H4879" i="18"/>
  <c r="H4880" i="18"/>
  <c r="H4881" i="18"/>
  <c r="H4882" i="18"/>
  <c r="H4883" i="18"/>
  <c r="H4884" i="18"/>
  <c r="H4885" i="18"/>
  <c r="H4886" i="18"/>
  <c r="H4887" i="18"/>
  <c r="H4888" i="18"/>
  <c r="H4889" i="18"/>
  <c r="H4890" i="18"/>
  <c r="H4891" i="18"/>
  <c r="H4892" i="18"/>
  <c r="H4893" i="18"/>
  <c r="H4894" i="18"/>
  <c r="H4895" i="18"/>
  <c r="H4896" i="18"/>
  <c r="H4897" i="18"/>
  <c r="H4898" i="18"/>
  <c r="H4899" i="18"/>
  <c r="H4900" i="18"/>
  <c r="H4901" i="18"/>
  <c r="H4902" i="18"/>
  <c r="H4903" i="18"/>
  <c r="H4904" i="18"/>
  <c r="H4905" i="18"/>
  <c r="H4906" i="18"/>
  <c r="H4907" i="18"/>
  <c r="H4908" i="18"/>
  <c r="H4909" i="18"/>
  <c r="H4910" i="18"/>
  <c r="H4911" i="18"/>
  <c r="H4912" i="18"/>
  <c r="H4913" i="18"/>
  <c r="H4914" i="18"/>
  <c r="H4915" i="18"/>
  <c r="H4916" i="18"/>
  <c r="H4917" i="18"/>
  <c r="H4918" i="18"/>
  <c r="H4919" i="18"/>
  <c r="H4920" i="18"/>
  <c r="H4921" i="18"/>
  <c r="H4922" i="18"/>
  <c r="H4923" i="18"/>
  <c r="H4924" i="18"/>
  <c r="H4925" i="18"/>
  <c r="H4926" i="18"/>
  <c r="H4927" i="18"/>
  <c r="H4928" i="18"/>
  <c r="H4929" i="18"/>
  <c r="H4930" i="18"/>
  <c r="H4931" i="18"/>
  <c r="H4932" i="18"/>
  <c r="H4933" i="18"/>
  <c r="H4934" i="18"/>
  <c r="H4935" i="18"/>
  <c r="H4936" i="18"/>
  <c r="H4937" i="18"/>
  <c r="H4938" i="18"/>
  <c r="H4939" i="18"/>
  <c r="H4940" i="18"/>
  <c r="H4941" i="18"/>
  <c r="H4942" i="18"/>
  <c r="H4943" i="18"/>
  <c r="H4944" i="18"/>
  <c r="H4945" i="18"/>
  <c r="H4946" i="18"/>
  <c r="H4947" i="18"/>
  <c r="H4948" i="18"/>
  <c r="H4949" i="18"/>
  <c r="H4950" i="18"/>
  <c r="H4951" i="18"/>
  <c r="H4952" i="18"/>
  <c r="H4953" i="18"/>
  <c r="H4954" i="18"/>
  <c r="H4955" i="18"/>
  <c r="H4956" i="18"/>
  <c r="H4957" i="18"/>
  <c r="H4958" i="18"/>
  <c r="H4959" i="18"/>
  <c r="H4960" i="18"/>
  <c r="H4961" i="18"/>
  <c r="H4962" i="18"/>
  <c r="H4963" i="18"/>
  <c r="H4964" i="18"/>
  <c r="H4965" i="18"/>
  <c r="H4966" i="18"/>
  <c r="H4967" i="18"/>
  <c r="H4968" i="18"/>
  <c r="H4969" i="18"/>
  <c r="H4970" i="18"/>
  <c r="H4971" i="18"/>
  <c r="H4972" i="18"/>
  <c r="H4973" i="18"/>
  <c r="H4974" i="18"/>
  <c r="H4975" i="18"/>
  <c r="H4976" i="18"/>
  <c r="H4977" i="18"/>
  <c r="H4978" i="18"/>
  <c r="H4979" i="18"/>
  <c r="H4980" i="18"/>
  <c r="H4981" i="18"/>
  <c r="H4982" i="18"/>
  <c r="H4983" i="18"/>
  <c r="H4984" i="18"/>
  <c r="H4985" i="18"/>
  <c r="H4986" i="18"/>
  <c r="H4987" i="18"/>
  <c r="H4988" i="18"/>
  <c r="H4989" i="18"/>
  <c r="H4990" i="18"/>
  <c r="H4991" i="18"/>
  <c r="H4992" i="18"/>
  <c r="H4993" i="18"/>
  <c r="H4994" i="18"/>
  <c r="H4995" i="18"/>
  <c r="H4996" i="18"/>
  <c r="H4997" i="18"/>
  <c r="H4998" i="18"/>
  <c r="H4999" i="18"/>
  <c r="H5000" i="18"/>
  <c r="H5001" i="18"/>
  <c r="H5002" i="18"/>
  <c r="H5003" i="18"/>
  <c r="H5004" i="18"/>
  <c r="H5005" i="18"/>
  <c r="H5006" i="18"/>
  <c r="H5007" i="18"/>
  <c r="H5008" i="18"/>
  <c r="H5009" i="18"/>
  <c r="H5010" i="18"/>
  <c r="H5011" i="18"/>
  <c r="H5012" i="18"/>
  <c r="H5013" i="18"/>
  <c r="H5014" i="18"/>
  <c r="H5015" i="18"/>
  <c r="H5016" i="18"/>
  <c r="H5017" i="18"/>
  <c r="H5018" i="18"/>
  <c r="H5019" i="18"/>
  <c r="H5020" i="18"/>
  <c r="H5021" i="18"/>
  <c r="H5022" i="18"/>
  <c r="H5023" i="18"/>
  <c r="H5024" i="18"/>
  <c r="H5025" i="18"/>
  <c r="H5026" i="18"/>
  <c r="H5027" i="18"/>
  <c r="H5028" i="18"/>
  <c r="H5029" i="18"/>
  <c r="H5030" i="18"/>
  <c r="H5031" i="18"/>
  <c r="H5032" i="18"/>
  <c r="H5033" i="18"/>
  <c r="H5034" i="18"/>
  <c r="H5035" i="18"/>
  <c r="H5036" i="18"/>
  <c r="H5037" i="18"/>
  <c r="H5038" i="18"/>
  <c r="H5039" i="18"/>
  <c r="H5040" i="18"/>
  <c r="H5041" i="18"/>
  <c r="H5042" i="18"/>
  <c r="H5043" i="18"/>
  <c r="H5044" i="18"/>
  <c r="H5045" i="18"/>
  <c r="H5046" i="18"/>
  <c r="H5047" i="18"/>
  <c r="H5048" i="18"/>
  <c r="H5049" i="18"/>
  <c r="H5050" i="18"/>
  <c r="H5051" i="18"/>
  <c r="H5052" i="18"/>
  <c r="H5053" i="18"/>
  <c r="H5054" i="18"/>
  <c r="H5055" i="18"/>
  <c r="H5056" i="18"/>
  <c r="H5057" i="18"/>
  <c r="H5058" i="18"/>
  <c r="H5059" i="18"/>
  <c r="H5060" i="18"/>
  <c r="H5061" i="18"/>
  <c r="H5062" i="18"/>
  <c r="H5063" i="18"/>
  <c r="H5064" i="18"/>
  <c r="H5065" i="18"/>
  <c r="H5066" i="18"/>
  <c r="H5067" i="18"/>
  <c r="H5068" i="18"/>
  <c r="H5069" i="18"/>
  <c r="H5070" i="18"/>
  <c r="H5071" i="18"/>
  <c r="H5072" i="18"/>
  <c r="H5073" i="18"/>
  <c r="H5074" i="18"/>
  <c r="H5075" i="18"/>
  <c r="H5076" i="18"/>
  <c r="H5077" i="18"/>
  <c r="H5078" i="18"/>
  <c r="H5079" i="18"/>
  <c r="H5080" i="18"/>
  <c r="H5081" i="18"/>
  <c r="H5082" i="18"/>
  <c r="H5083" i="18"/>
  <c r="H5084" i="18"/>
  <c r="H5085" i="18"/>
  <c r="H5086" i="18"/>
  <c r="H5087" i="18"/>
  <c r="H5088" i="18"/>
  <c r="H5089" i="18"/>
  <c r="H5090" i="18"/>
  <c r="H5091" i="18"/>
  <c r="H5092" i="18"/>
  <c r="H5093" i="18"/>
  <c r="H5094" i="18"/>
  <c r="H5095" i="18"/>
  <c r="H5096" i="18"/>
  <c r="H5097" i="18"/>
  <c r="H5098" i="18"/>
  <c r="H5099" i="18"/>
  <c r="H5100" i="18"/>
  <c r="H5101" i="18"/>
  <c r="H5102" i="18"/>
  <c r="H5103" i="18"/>
  <c r="H5104" i="18"/>
  <c r="H5105" i="18"/>
  <c r="H5106" i="18"/>
  <c r="H5107" i="18"/>
  <c r="H5108" i="18"/>
  <c r="H5109" i="18"/>
  <c r="H5110" i="18"/>
  <c r="H5111" i="18"/>
  <c r="H5112" i="18"/>
  <c r="H5113" i="18"/>
  <c r="H5114" i="18"/>
  <c r="H5115" i="18"/>
  <c r="H5116" i="18"/>
  <c r="H5117" i="18"/>
  <c r="H5118" i="18"/>
  <c r="H5119" i="18"/>
  <c r="H5120" i="18"/>
  <c r="H5121" i="18"/>
  <c r="H5122" i="18"/>
  <c r="H5123" i="18"/>
  <c r="H5124" i="18"/>
  <c r="H5125" i="18"/>
  <c r="H5126" i="18"/>
  <c r="H5127" i="18"/>
  <c r="H5128" i="18"/>
  <c r="H5129" i="18"/>
  <c r="H5130" i="18"/>
  <c r="H5131" i="18"/>
  <c r="H5132" i="18"/>
  <c r="H5133" i="18"/>
  <c r="H5134" i="18"/>
  <c r="H5135" i="18"/>
  <c r="H5136" i="18"/>
  <c r="H5137" i="18"/>
  <c r="H5138" i="18"/>
  <c r="H5139" i="18"/>
  <c r="H5140" i="18"/>
  <c r="H5141" i="18"/>
  <c r="H5142" i="18"/>
  <c r="H5143" i="18"/>
  <c r="H5144" i="18"/>
  <c r="H5145" i="18"/>
  <c r="H5146" i="18"/>
  <c r="H5147" i="18"/>
  <c r="H5148" i="18"/>
  <c r="H5149" i="18"/>
  <c r="H5150" i="18"/>
  <c r="H5151" i="18"/>
  <c r="H5152" i="18"/>
  <c r="H5153" i="18"/>
  <c r="H5154" i="18"/>
  <c r="H5155" i="18"/>
  <c r="H5156" i="18"/>
  <c r="H5157" i="18"/>
  <c r="H5158" i="18"/>
  <c r="H5159" i="18"/>
  <c r="H5160" i="18"/>
  <c r="H5161" i="18"/>
  <c r="H5162" i="18"/>
  <c r="H5163" i="18"/>
  <c r="H5164" i="18"/>
  <c r="H5165" i="18"/>
  <c r="H5166" i="18"/>
  <c r="H5167" i="18"/>
  <c r="H5168" i="18"/>
  <c r="H5169" i="18"/>
  <c r="H5170" i="18"/>
  <c r="H5171" i="18"/>
  <c r="H5172" i="18"/>
  <c r="H5173" i="18"/>
  <c r="H5174" i="18"/>
  <c r="H5175" i="18"/>
  <c r="H5176" i="18"/>
  <c r="H5177" i="18"/>
  <c r="H5178" i="18"/>
  <c r="H5179" i="18"/>
  <c r="H5180" i="18"/>
  <c r="H5181" i="18"/>
  <c r="H5182" i="18"/>
  <c r="H5183" i="18"/>
  <c r="H5184" i="18"/>
  <c r="H5185" i="18"/>
  <c r="H5186" i="18"/>
  <c r="H5187" i="18"/>
  <c r="H5188" i="18"/>
  <c r="H5189" i="18"/>
  <c r="H5190" i="18"/>
  <c r="H5191" i="18"/>
  <c r="H5192" i="18"/>
  <c r="H5193" i="18"/>
  <c r="H5194" i="18"/>
  <c r="H5195" i="18"/>
  <c r="H5196" i="18"/>
  <c r="H5197" i="18"/>
  <c r="H5198" i="18"/>
  <c r="H5199" i="18"/>
  <c r="H5200" i="18"/>
  <c r="H5201" i="18"/>
  <c r="H5202" i="18"/>
  <c r="H5203" i="18"/>
  <c r="H5204" i="18"/>
  <c r="H5205" i="18"/>
  <c r="H5206" i="18"/>
  <c r="H5207" i="18"/>
  <c r="H5208" i="18"/>
  <c r="H5209" i="18"/>
  <c r="H5210" i="18"/>
  <c r="H5211" i="18"/>
  <c r="H5212" i="18"/>
  <c r="H5213" i="18"/>
  <c r="H5214" i="18"/>
  <c r="H5215" i="18"/>
  <c r="H5216" i="18"/>
  <c r="H5217" i="18"/>
  <c r="H5218" i="18"/>
  <c r="H5219" i="18"/>
  <c r="H5220" i="18"/>
  <c r="H5221" i="18"/>
  <c r="H5222" i="18"/>
  <c r="H5223" i="18"/>
  <c r="H5224" i="18"/>
  <c r="H5225" i="18"/>
  <c r="H5226" i="18"/>
  <c r="H5227" i="18"/>
  <c r="H5228" i="18"/>
  <c r="H5229" i="18"/>
  <c r="H5230" i="18"/>
  <c r="H5231" i="18"/>
  <c r="H5232" i="18"/>
  <c r="H5233" i="18"/>
  <c r="H5234" i="18"/>
  <c r="H5235" i="18"/>
  <c r="H5236" i="18"/>
  <c r="H5237" i="18"/>
  <c r="H5238" i="18"/>
  <c r="H5239" i="18"/>
  <c r="H5240" i="18"/>
  <c r="H5241" i="18"/>
  <c r="H5242" i="18"/>
  <c r="H5243" i="18"/>
  <c r="H5244" i="18"/>
  <c r="H5245" i="18"/>
  <c r="H5246" i="18"/>
  <c r="H5247" i="18"/>
  <c r="H5248" i="18"/>
  <c r="H5249" i="18"/>
  <c r="H5250" i="18"/>
  <c r="H5251" i="18"/>
  <c r="H5252" i="18"/>
  <c r="H5253" i="18"/>
  <c r="H5254" i="18"/>
  <c r="H5255" i="18"/>
  <c r="H5256" i="18"/>
  <c r="H5257" i="18"/>
  <c r="H5258" i="18"/>
  <c r="H5259" i="18"/>
  <c r="H5260" i="18"/>
  <c r="H5261" i="18"/>
  <c r="H5262" i="18"/>
  <c r="H5263" i="18"/>
  <c r="H5264" i="18"/>
  <c r="H5265" i="18"/>
  <c r="H5266" i="18"/>
  <c r="H5267" i="18"/>
  <c r="H5268" i="18"/>
  <c r="H5269" i="18"/>
  <c r="H5270" i="18"/>
  <c r="H5271" i="18"/>
  <c r="H5272" i="18"/>
  <c r="H5273" i="18"/>
  <c r="H5274" i="18"/>
  <c r="H5275" i="18"/>
  <c r="H5276" i="18"/>
  <c r="H5277" i="18"/>
  <c r="H5278" i="18"/>
  <c r="H5279" i="18"/>
  <c r="H5280" i="18"/>
  <c r="H5281" i="18"/>
  <c r="H5282" i="18"/>
  <c r="H5283" i="18"/>
  <c r="H5284" i="18"/>
  <c r="H5285" i="18"/>
  <c r="H5286" i="18"/>
  <c r="H5287" i="18"/>
  <c r="H5288" i="18"/>
  <c r="H5289" i="18"/>
  <c r="H5290" i="18"/>
  <c r="H5291" i="18"/>
  <c r="H5292" i="18"/>
  <c r="H5293" i="18"/>
  <c r="H5294" i="18"/>
  <c r="H5295" i="18"/>
  <c r="H5296" i="18"/>
  <c r="H5297" i="18"/>
  <c r="H5298" i="18"/>
  <c r="H5299" i="18"/>
  <c r="H5300" i="18"/>
  <c r="H5301" i="18"/>
  <c r="H5302" i="18"/>
  <c r="H5303" i="18"/>
  <c r="H5304" i="18"/>
  <c r="H5305" i="18"/>
  <c r="H5306" i="18"/>
  <c r="H5307" i="18"/>
  <c r="H5308" i="18"/>
  <c r="H5309" i="18"/>
  <c r="H5310" i="18"/>
  <c r="H5311" i="18"/>
  <c r="H5312" i="18"/>
  <c r="H5313" i="18"/>
  <c r="H5314" i="18"/>
  <c r="H5315" i="18"/>
  <c r="H5316" i="18"/>
  <c r="H5317" i="18"/>
  <c r="H5318" i="18"/>
  <c r="H5319" i="18"/>
  <c r="H5320" i="18"/>
  <c r="H5321" i="18"/>
  <c r="H5322" i="18"/>
  <c r="H5323" i="18"/>
  <c r="H5324" i="18"/>
  <c r="H5325" i="18"/>
  <c r="H5326" i="18"/>
  <c r="H5327" i="18"/>
  <c r="H5328" i="18"/>
  <c r="H5329" i="18"/>
  <c r="H5330" i="18"/>
  <c r="H5331" i="18"/>
  <c r="H5332" i="18"/>
  <c r="H5333" i="18"/>
  <c r="H5334" i="18"/>
  <c r="H5335" i="18"/>
  <c r="H5336" i="18"/>
  <c r="H5337" i="18"/>
  <c r="H5338" i="18"/>
  <c r="H5339" i="18"/>
  <c r="H5340" i="18"/>
  <c r="H5341" i="18"/>
  <c r="H5342" i="18"/>
  <c r="H5343" i="18"/>
  <c r="H5344" i="18"/>
  <c r="H5345" i="18"/>
  <c r="H5346" i="18"/>
  <c r="H5347" i="18"/>
  <c r="H5348" i="18"/>
  <c r="H5349" i="18"/>
  <c r="H5350" i="18"/>
  <c r="H5351" i="18"/>
  <c r="H5352" i="18"/>
  <c r="H5353" i="18"/>
  <c r="H5354" i="18"/>
  <c r="H5355" i="18"/>
  <c r="H5356" i="18"/>
  <c r="H5357" i="18"/>
  <c r="H5358" i="18"/>
  <c r="H5359" i="18"/>
  <c r="H5360" i="18"/>
  <c r="H5361" i="18"/>
  <c r="H5362" i="18"/>
  <c r="H5363" i="18"/>
  <c r="H5364" i="18"/>
  <c r="H5365" i="18"/>
  <c r="H5366" i="18"/>
  <c r="H5367" i="18"/>
  <c r="H5368" i="18"/>
  <c r="H5369" i="18"/>
  <c r="H5370" i="18"/>
  <c r="H5371" i="18"/>
  <c r="H5372" i="18"/>
  <c r="H5373" i="18"/>
  <c r="H5374" i="18"/>
  <c r="H5375" i="18"/>
  <c r="H5376" i="18"/>
  <c r="H5377" i="18"/>
  <c r="H5378" i="18"/>
  <c r="H5379" i="18"/>
  <c r="H5380" i="18"/>
  <c r="H5381" i="18"/>
  <c r="H5382" i="18"/>
  <c r="H5383" i="18"/>
  <c r="H5384" i="18"/>
  <c r="H5385" i="18"/>
  <c r="H5386" i="18"/>
  <c r="H5387" i="18"/>
  <c r="H5388" i="18"/>
  <c r="H5389" i="18"/>
  <c r="H5390" i="18"/>
  <c r="H5391" i="18"/>
  <c r="H5392" i="18"/>
  <c r="H5393" i="18"/>
  <c r="H5394" i="18"/>
  <c r="H5395" i="18"/>
  <c r="H5396" i="18"/>
  <c r="H5397" i="18"/>
  <c r="H5398" i="18"/>
  <c r="H5399" i="18"/>
  <c r="H5400" i="18"/>
  <c r="H5401" i="18"/>
  <c r="H5402" i="18"/>
  <c r="H5403" i="18"/>
  <c r="H5404" i="18"/>
  <c r="H5405" i="18"/>
  <c r="H5406" i="18"/>
  <c r="H5407" i="18"/>
  <c r="H5408" i="18"/>
  <c r="H5409" i="18"/>
  <c r="H5410" i="18"/>
  <c r="H5411" i="18"/>
  <c r="H5412" i="18"/>
  <c r="H5413" i="18"/>
  <c r="H5414" i="18"/>
  <c r="H5415" i="18"/>
  <c r="H5416" i="18"/>
  <c r="H5417" i="18"/>
  <c r="H5418" i="18"/>
  <c r="H5419" i="18"/>
  <c r="H5420" i="18"/>
  <c r="H5421" i="18"/>
  <c r="H5422" i="18"/>
  <c r="H5423" i="18"/>
  <c r="H5424" i="18"/>
  <c r="H5425" i="18"/>
  <c r="H5426" i="18"/>
  <c r="H5427" i="18"/>
  <c r="H5428" i="18"/>
  <c r="H5429" i="18"/>
  <c r="H5430" i="18"/>
  <c r="H5431" i="18"/>
  <c r="H5432" i="18"/>
  <c r="H5433" i="18"/>
  <c r="H5434" i="18"/>
  <c r="H5435" i="18"/>
  <c r="H5436" i="18"/>
  <c r="H5437" i="18"/>
  <c r="H5438" i="18"/>
  <c r="H5439" i="18"/>
  <c r="H5440" i="18"/>
  <c r="H5441" i="18"/>
  <c r="H5442" i="18"/>
  <c r="H5443" i="18"/>
  <c r="H5444" i="18"/>
  <c r="H5445" i="18"/>
  <c r="H5446" i="18"/>
  <c r="H5447" i="18"/>
  <c r="H5448" i="18"/>
  <c r="H5449" i="18"/>
  <c r="H5450" i="18"/>
  <c r="H5451" i="18"/>
  <c r="H5452" i="18"/>
  <c r="H5453" i="18"/>
  <c r="H5454" i="18"/>
  <c r="H5455" i="18"/>
  <c r="H5456" i="18"/>
  <c r="H5457" i="18"/>
  <c r="H5458" i="18"/>
  <c r="H5459" i="18"/>
  <c r="H5460" i="18"/>
  <c r="H5461" i="18"/>
  <c r="H5462" i="18"/>
  <c r="H5463" i="18"/>
  <c r="H5464" i="18"/>
  <c r="H5465" i="18"/>
  <c r="H5466" i="18"/>
  <c r="H5467" i="18"/>
  <c r="H5468" i="18"/>
  <c r="H5469" i="18"/>
  <c r="H5470" i="18"/>
  <c r="H5471" i="18"/>
  <c r="H5472" i="18"/>
  <c r="H5473" i="18"/>
  <c r="H5474" i="18"/>
  <c r="H5475" i="18"/>
  <c r="H5476" i="18"/>
  <c r="H5477" i="18"/>
  <c r="H5478" i="18"/>
  <c r="H5479" i="18"/>
  <c r="H5480" i="18"/>
  <c r="H5481" i="18"/>
  <c r="H5482" i="18"/>
  <c r="H5483" i="18"/>
  <c r="H5484" i="18"/>
  <c r="H5485" i="18"/>
  <c r="H5486" i="18"/>
  <c r="H5487" i="18"/>
  <c r="H5488" i="18"/>
  <c r="H5489" i="18"/>
  <c r="H5490" i="18"/>
  <c r="H5491" i="18"/>
  <c r="H5492" i="18"/>
  <c r="H5493" i="18"/>
  <c r="H5494" i="18"/>
  <c r="H5495" i="18"/>
  <c r="H5496" i="18"/>
  <c r="H5497" i="18"/>
  <c r="H5498" i="18"/>
  <c r="H5499" i="18"/>
  <c r="H5500" i="18"/>
  <c r="H5501" i="18"/>
  <c r="H5502" i="18"/>
  <c r="H5503" i="18"/>
  <c r="H5504" i="18"/>
  <c r="H5505" i="18"/>
  <c r="H5506" i="18"/>
  <c r="H5507" i="18"/>
  <c r="H5508" i="18"/>
  <c r="H5509" i="18"/>
  <c r="H5510" i="18"/>
  <c r="H5511" i="18"/>
  <c r="H5512" i="18"/>
  <c r="H5513" i="18"/>
  <c r="H5514" i="18"/>
  <c r="H5515" i="18"/>
  <c r="H5516" i="18"/>
  <c r="H5517" i="18"/>
  <c r="H5518" i="18"/>
  <c r="H5519" i="18"/>
  <c r="H5520" i="18"/>
  <c r="H5521" i="18"/>
  <c r="H5522" i="18"/>
  <c r="H5523" i="18"/>
  <c r="H5524" i="18"/>
  <c r="H5525" i="18"/>
  <c r="H5526" i="18"/>
  <c r="H5527" i="18"/>
  <c r="H5528" i="18"/>
  <c r="H5529" i="18"/>
  <c r="H5530" i="18"/>
  <c r="H5531" i="18"/>
  <c r="H5532" i="18"/>
  <c r="H5533" i="18"/>
  <c r="H5534" i="18"/>
  <c r="H5535" i="18"/>
  <c r="H5536" i="18"/>
  <c r="H5537" i="18"/>
  <c r="H5538" i="18"/>
  <c r="H5539" i="18"/>
  <c r="H5540" i="18"/>
  <c r="H5541" i="18"/>
  <c r="H5542" i="18"/>
  <c r="H5543" i="18"/>
  <c r="H5544" i="18"/>
  <c r="H5545" i="18"/>
  <c r="H5546" i="18"/>
  <c r="H5547" i="18"/>
  <c r="H5548" i="18"/>
  <c r="H5549" i="18"/>
  <c r="H5550" i="18"/>
  <c r="H5551" i="18"/>
  <c r="H5552" i="18"/>
  <c r="H5553" i="18"/>
  <c r="H5554" i="18"/>
  <c r="H5555" i="18"/>
  <c r="H5556" i="18"/>
  <c r="H5557" i="18"/>
  <c r="H5558" i="18"/>
  <c r="H5559" i="18"/>
  <c r="H5560" i="18"/>
  <c r="H5561" i="18"/>
  <c r="H5562" i="18"/>
  <c r="H5563" i="18"/>
  <c r="H5564" i="18"/>
  <c r="H5565" i="18"/>
  <c r="H5566" i="18"/>
  <c r="H5567" i="18"/>
  <c r="H5568" i="18"/>
  <c r="H5569" i="18"/>
  <c r="H5570" i="18"/>
  <c r="H5571" i="18"/>
  <c r="H5572" i="18"/>
  <c r="H5573" i="18"/>
  <c r="H5574" i="18"/>
  <c r="H5575" i="18"/>
  <c r="H5576" i="18"/>
  <c r="H5577" i="18"/>
  <c r="H5578" i="18"/>
  <c r="H5579" i="18"/>
  <c r="H5580" i="18"/>
  <c r="H5581" i="18"/>
  <c r="H5582" i="18"/>
  <c r="H5583" i="18"/>
  <c r="H5584" i="18"/>
  <c r="H5585" i="18"/>
  <c r="H5586" i="18"/>
  <c r="H5587" i="18"/>
  <c r="H5588" i="18"/>
  <c r="H5589" i="18"/>
  <c r="H5590" i="18"/>
  <c r="H5591" i="18"/>
  <c r="H5592" i="18"/>
  <c r="H5593" i="18"/>
  <c r="H5594" i="18"/>
  <c r="H5595" i="18"/>
  <c r="H5596" i="18"/>
  <c r="H5597" i="18"/>
  <c r="H5598" i="18"/>
  <c r="H5599" i="18"/>
  <c r="H5600" i="18"/>
  <c r="H5601" i="18"/>
  <c r="H5602" i="18"/>
  <c r="H5603" i="18"/>
  <c r="H5604" i="18"/>
  <c r="H5605" i="18"/>
  <c r="H5606" i="18"/>
  <c r="H5607" i="18"/>
  <c r="H5608" i="18"/>
  <c r="H5609" i="18"/>
  <c r="H5610" i="18"/>
  <c r="H5611" i="18"/>
  <c r="H5612" i="18"/>
  <c r="H5613" i="18"/>
  <c r="H5614" i="18"/>
  <c r="H5615" i="18"/>
  <c r="H5616" i="18"/>
  <c r="H5617" i="18"/>
  <c r="H5618" i="18"/>
  <c r="H5619" i="18"/>
  <c r="H5620" i="18"/>
  <c r="H5621" i="18"/>
  <c r="H5622" i="18"/>
  <c r="H5623" i="18"/>
  <c r="H5624" i="18"/>
  <c r="H5625" i="18"/>
  <c r="H5626" i="18"/>
  <c r="H5627" i="18"/>
  <c r="H5628" i="18"/>
  <c r="H5629" i="18"/>
  <c r="H5630" i="18"/>
  <c r="H5631" i="18"/>
  <c r="H5632" i="18"/>
  <c r="H5633" i="18"/>
  <c r="H5634" i="18"/>
  <c r="H5635" i="18"/>
  <c r="H5636" i="18"/>
  <c r="H5637" i="18"/>
  <c r="H5638" i="18"/>
  <c r="H5639" i="18"/>
  <c r="H5640" i="18"/>
  <c r="H5641" i="18"/>
  <c r="H5642" i="18"/>
  <c r="H5643" i="18"/>
  <c r="H5644" i="18"/>
  <c r="H5645" i="18"/>
  <c r="H5646" i="18"/>
  <c r="H5647" i="18"/>
  <c r="H5648" i="18"/>
  <c r="H5649" i="18"/>
  <c r="H5650" i="18"/>
  <c r="H5651" i="18"/>
  <c r="H5652" i="18"/>
  <c r="H5653" i="18"/>
  <c r="H5654" i="18"/>
  <c r="H5655" i="18"/>
  <c r="H5656" i="18"/>
  <c r="H5657" i="18"/>
  <c r="H5658" i="18"/>
  <c r="H5659" i="18"/>
  <c r="H5660" i="18"/>
  <c r="H5661" i="18"/>
  <c r="H5662" i="18"/>
  <c r="H5663" i="18"/>
  <c r="H5664" i="18"/>
  <c r="H5665" i="18"/>
  <c r="H5666" i="18"/>
  <c r="H5667" i="18"/>
  <c r="H5668" i="18"/>
  <c r="H5669" i="18"/>
  <c r="H5670" i="18"/>
  <c r="H5671" i="18"/>
  <c r="H5672" i="18"/>
  <c r="H5673" i="18"/>
  <c r="H5674" i="18"/>
  <c r="H5675" i="18"/>
  <c r="H5676" i="18"/>
  <c r="H5677" i="18"/>
  <c r="H5678" i="18"/>
  <c r="H5679" i="18"/>
  <c r="H5680" i="18"/>
  <c r="H5681" i="18"/>
  <c r="H5682" i="18"/>
  <c r="H5683" i="18"/>
  <c r="H5684" i="18"/>
  <c r="H5685" i="18"/>
  <c r="H5686" i="18"/>
  <c r="H5687" i="18"/>
  <c r="H5688" i="18"/>
  <c r="H5689" i="18"/>
  <c r="H5690" i="18"/>
  <c r="H5691" i="18"/>
  <c r="H5692" i="18"/>
  <c r="H5693" i="18"/>
  <c r="H5694" i="18"/>
  <c r="H5695" i="18"/>
  <c r="H5696" i="18"/>
  <c r="H5697" i="18"/>
  <c r="H5698" i="18"/>
  <c r="H5699" i="18"/>
  <c r="H5700" i="18"/>
  <c r="H5701" i="18"/>
  <c r="H5702" i="18"/>
  <c r="H5703" i="18"/>
  <c r="H5704" i="18"/>
  <c r="H5705" i="18"/>
  <c r="H5706" i="18"/>
  <c r="H5707" i="18"/>
  <c r="H5708" i="18"/>
  <c r="H5709" i="18"/>
  <c r="H5710" i="18"/>
  <c r="H5711" i="18"/>
  <c r="H5712" i="18"/>
  <c r="H5713" i="18"/>
  <c r="H5714" i="18"/>
  <c r="H5715" i="18"/>
  <c r="H5716" i="18"/>
  <c r="H5717" i="18"/>
  <c r="H5718" i="18"/>
  <c r="H5719" i="18"/>
  <c r="H5720" i="18"/>
  <c r="H5721" i="18"/>
  <c r="H5722" i="18"/>
  <c r="H5723" i="18"/>
  <c r="H5724" i="18"/>
  <c r="H5725" i="18"/>
  <c r="H5726" i="18"/>
  <c r="H5727" i="18"/>
  <c r="H5728" i="18"/>
  <c r="H5729" i="18"/>
  <c r="H5730" i="18"/>
  <c r="H5731" i="18"/>
  <c r="H5732" i="18"/>
  <c r="H5733" i="18"/>
  <c r="H5734" i="18"/>
  <c r="H5735" i="18"/>
  <c r="H5736" i="18"/>
  <c r="H5737" i="18"/>
  <c r="H5738" i="18"/>
  <c r="H5739" i="18"/>
  <c r="H5740" i="18"/>
  <c r="H5741" i="18"/>
  <c r="H5742" i="18"/>
  <c r="H5743" i="18"/>
  <c r="H5744" i="18"/>
  <c r="H5745" i="18"/>
  <c r="H5746" i="18"/>
  <c r="H5747" i="18"/>
  <c r="H5748" i="18"/>
  <c r="H5749" i="18"/>
  <c r="H5750" i="18"/>
  <c r="H5751" i="18"/>
  <c r="H5752" i="18"/>
  <c r="H5753" i="18"/>
  <c r="H5754" i="18"/>
  <c r="H5755" i="18"/>
  <c r="H5756" i="18"/>
  <c r="H5757" i="18"/>
  <c r="H5758" i="18"/>
  <c r="H5759" i="18"/>
  <c r="H5760" i="18"/>
  <c r="H5761" i="18"/>
  <c r="H5762" i="18"/>
  <c r="H5763" i="18"/>
  <c r="H5764" i="18"/>
  <c r="H5765" i="18"/>
  <c r="H5766" i="18"/>
  <c r="H5767" i="18"/>
  <c r="H5768" i="18"/>
  <c r="H5769" i="18"/>
  <c r="H5770" i="18"/>
  <c r="H5771" i="18"/>
  <c r="H5772" i="18"/>
  <c r="H5773" i="18"/>
  <c r="H5774" i="18"/>
  <c r="H5775" i="18"/>
  <c r="H5776" i="18"/>
  <c r="H5777" i="18"/>
  <c r="H5778" i="18"/>
  <c r="H5779" i="18"/>
  <c r="H5780" i="18"/>
  <c r="H5781" i="18"/>
  <c r="H5782" i="18"/>
  <c r="H5783" i="18"/>
  <c r="H5784" i="18"/>
  <c r="H5785" i="18"/>
  <c r="H5786" i="18"/>
  <c r="H5787" i="18"/>
  <c r="H5788" i="18"/>
  <c r="H5789" i="18"/>
  <c r="H5790" i="18"/>
  <c r="H5791" i="18"/>
  <c r="H5792" i="18"/>
  <c r="H5793" i="18"/>
  <c r="H5794" i="18"/>
  <c r="H5795" i="18"/>
  <c r="H5796" i="18"/>
  <c r="H5797" i="18"/>
  <c r="H5798" i="18"/>
  <c r="H5799" i="18"/>
  <c r="H5800" i="18"/>
  <c r="H5801" i="18"/>
  <c r="H5802" i="18"/>
  <c r="H5803" i="18"/>
  <c r="H5804" i="18"/>
  <c r="H5805" i="18"/>
  <c r="H5806" i="18"/>
  <c r="H5807" i="18"/>
  <c r="H5808" i="18"/>
  <c r="H5809" i="18"/>
  <c r="H5810" i="18"/>
  <c r="H5811" i="18"/>
  <c r="H5812" i="18"/>
  <c r="H5813" i="18"/>
  <c r="H5814" i="18"/>
  <c r="H5815" i="18"/>
  <c r="H5816" i="18"/>
  <c r="H5817" i="18"/>
  <c r="H5818" i="18"/>
  <c r="H5819" i="18"/>
  <c r="H5820" i="18"/>
  <c r="H5821" i="18"/>
  <c r="H5822" i="18"/>
  <c r="H5823" i="18"/>
  <c r="H5824" i="18"/>
  <c r="H5825" i="18"/>
  <c r="H5826" i="18"/>
  <c r="H5827" i="18"/>
  <c r="H5828" i="18"/>
  <c r="H5829" i="18"/>
  <c r="H5830" i="18"/>
  <c r="H5831" i="18"/>
  <c r="H5832" i="18"/>
  <c r="H5833" i="18"/>
  <c r="H5834" i="18"/>
  <c r="H5835" i="18"/>
  <c r="H5836" i="18"/>
  <c r="H5837" i="18"/>
  <c r="H5838" i="18"/>
  <c r="H5839" i="18"/>
  <c r="H5840" i="18"/>
  <c r="H5841" i="18"/>
  <c r="H5842" i="18"/>
  <c r="H5843" i="18"/>
  <c r="H5844" i="18"/>
  <c r="H5845" i="18"/>
  <c r="H5846" i="18"/>
  <c r="H5847" i="18"/>
  <c r="H5848" i="18"/>
  <c r="H5849" i="18"/>
  <c r="H5850" i="18"/>
  <c r="H5851" i="18"/>
  <c r="H5852" i="18"/>
  <c r="H5853" i="18"/>
  <c r="H5854" i="18"/>
  <c r="H5855" i="18"/>
  <c r="H5856" i="18"/>
  <c r="H5857" i="18"/>
  <c r="H5858" i="18"/>
  <c r="H5859" i="18"/>
  <c r="H5860" i="18"/>
  <c r="H5861" i="18"/>
  <c r="H5862" i="18"/>
  <c r="H5863" i="18"/>
  <c r="H5864" i="18"/>
  <c r="H5865" i="18"/>
  <c r="H5866" i="18"/>
  <c r="H5867" i="18"/>
  <c r="H5868" i="18"/>
  <c r="H5869" i="18"/>
  <c r="H5870" i="18"/>
  <c r="H5871" i="18"/>
  <c r="H5872" i="18"/>
  <c r="H5873" i="18"/>
  <c r="H5874" i="18"/>
  <c r="H5875" i="18"/>
  <c r="H5876" i="18"/>
  <c r="H5877" i="18"/>
  <c r="H5878" i="18"/>
  <c r="H5879" i="18"/>
  <c r="H5880" i="18"/>
  <c r="H5881" i="18"/>
  <c r="H5882" i="18"/>
  <c r="H5883" i="18"/>
  <c r="H5884" i="18"/>
  <c r="H5885" i="18"/>
  <c r="H5886" i="18"/>
  <c r="H5887" i="18"/>
  <c r="H5888" i="18"/>
  <c r="H5889" i="18"/>
  <c r="H5890" i="18"/>
  <c r="H5891" i="18"/>
  <c r="H5892" i="18"/>
  <c r="H5893" i="18"/>
  <c r="H5894" i="18"/>
  <c r="H5895" i="18"/>
  <c r="H5896" i="18"/>
  <c r="H5897" i="18"/>
  <c r="H5898" i="18"/>
  <c r="H5899" i="18"/>
  <c r="H5900" i="18"/>
  <c r="H5901" i="18"/>
  <c r="H5902" i="18"/>
  <c r="H5903" i="18"/>
  <c r="H5904" i="18"/>
  <c r="H5905" i="18"/>
  <c r="H5906" i="18"/>
  <c r="H5907" i="18"/>
  <c r="H5908" i="18"/>
  <c r="H5909" i="18"/>
  <c r="H5910" i="18"/>
  <c r="H5911" i="18"/>
  <c r="H5912" i="18"/>
  <c r="H5913" i="18"/>
  <c r="H5914" i="18"/>
  <c r="H5915" i="18"/>
  <c r="H5916" i="18"/>
  <c r="H5917" i="18"/>
  <c r="H5918" i="18"/>
  <c r="H5919" i="18"/>
  <c r="H5920" i="18"/>
  <c r="H5921" i="18"/>
  <c r="H5922" i="18"/>
  <c r="H5923" i="18"/>
  <c r="H5924" i="18"/>
  <c r="H5925" i="18"/>
  <c r="H5926" i="18"/>
  <c r="H5927" i="18"/>
  <c r="H5928" i="18"/>
  <c r="H5929" i="18"/>
  <c r="H5930" i="18"/>
  <c r="H5931" i="18"/>
  <c r="H5932" i="18"/>
  <c r="H5933" i="18"/>
  <c r="H5934" i="18"/>
  <c r="H5935" i="18"/>
  <c r="H5936" i="18"/>
  <c r="H5937" i="18"/>
  <c r="H5938" i="18"/>
  <c r="H5939" i="18"/>
  <c r="H5940" i="18"/>
  <c r="H5941" i="18"/>
  <c r="H5942" i="18"/>
  <c r="H5943" i="18"/>
  <c r="H5944" i="18"/>
  <c r="H5945" i="18"/>
  <c r="H5946" i="18"/>
  <c r="H5947" i="18"/>
  <c r="H5948" i="18"/>
  <c r="H5949" i="18"/>
  <c r="H5950" i="18"/>
  <c r="H5951" i="18"/>
  <c r="H5952" i="18"/>
  <c r="H5953" i="18"/>
  <c r="H5954" i="18"/>
  <c r="H5955" i="18"/>
  <c r="H5956" i="18"/>
  <c r="H5957" i="18"/>
  <c r="H5958" i="18"/>
  <c r="H5959" i="18"/>
  <c r="H5960" i="18"/>
  <c r="H5961" i="18"/>
  <c r="H5962" i="18"/>
  <c r="H5963" i="18"/>
  <c r="H5964" i="18"/>
  <c r="H5965" i="18"/>
  <c r="H5966" i="18"/>
  <c r="H5967" i="18"/>
  <c r="H5968" i="18"/>
  <c r="H5969" i="18"/>
  <c r="H5970" i="18"/>
  <c r="H5971" i="18"/>
  <c r="H5972" i="18"/>
  <c r="H5973" i="18"/>
  <c r="H5974" i="18"/>
  <c r="H5975" i="18"/>
  <c r="H5976" i="18"/>
  <c r="H5977" i="18"/>
  <c r="H5978" i="18"/>
  <c r="H5979" i="18"/>
  <c r="H5980" i="18"/>
  <c r="H5981" i="18"/>
  <c r="H5982" i="18"/>
  <c r="H5983" i="18"/>
  <c r="H5984" i="18"/>
  <c r="H5985" i="18"/>
  <c r="H5986" i="18"/>
  <c r="H5987" i="18"/>
  <c r="H5988" i="18"/>
  <c r="H5989" i="18"/>
  <c r="H5990" i="18"/>
  <c r="H5991" i="18"/>
  <c r="H5992" i="18"/>
  <c r="H5993" i="18"/>
  <c r="H5994" i="18"/>
  <c r="H5995" i="18"/>
  <c r="H5996" i="18"/>
  <c r="H5997" i="18"/>
  <c r="H5998" i="18"/>
  <c r="H5999" i="18"/>
  <c r="H6000" i="18"/>
  <c r="H6001" i="18"/>
  <c r="H6002" i="18"/>
  <c r="H6003" i="18"/>
  <c r="H6004" i="18"/>
  <c r="H6005" i="18"/>
  <c r="H6006" i="18"/>
  <c r="H6007" i="18"/>
  <c r="H6008" i="18"/>
  <c r="H6009" i="18"/>
  <c r="H6010" i="18"/>
  <c r="H6011" i="18"/>
  <c r="H6012" i="18"/>
  <c r="H6013" i="18"/>
  <c r="H6014" i="18"/>
  <c r="H6015" i="18"/>
  <c r="H6016" i="18"/>
  <c r="H6017" i="18"/>
  <c r="H6018" i="18"/>
  <c r="H6019" i="18"/>
  <c r="H6020" i="18"/>
  <c r="H6021" i="18"/>
  <c r="H6022" i="18"/>
  <c r="H6023" i="18"/>
  <c r="H6024" i="18"/>
  <c r="H6025" i="18"/>
  <c r="H6026" i="18"/>
  <c r="H6027" i="18"/>
  <c r="H6028" i="18"/>
  <c r="H6029" i="18"/>
  <c r="H6030" i="18"/>
  <c r="H6031" i="18"/>
  <c r="H6032" i="18"/>
  <c r="H6033" i="18"/>
  <c r="H6034" i="18"/>
  <c r="H6035" i="18"/>
  <c r="H6036" i="18"/>
  <c r="H6037" i="18"/>
  <c r="H6038" i="18"/>
  <c r="H6039" i="18"/>
  <c r="H6040" i="18"/>
  <c r="H6041" i="18"/>
  <c r="H6042" i="18"/>
  <c r="H6043" i="18"/>
  <c r="H6044" i="18"/>
  <c r="H6045" i="18"/>
  <c r="H6046" i="18"/>
  <c r="H6047" i="18"/>
  <c r="H6048" i="18"/>
  <c r="H6049" i="18"/>
  <c r="H6050" i="18"/>
  <c r="H6051" i="18"/>
  <c r="H6052" i="18"/>
  <c r="H6053" i="18"/>
  <c r="H6054" i="18"/>
  <c r="H6055" i="18"/>
  <c r="H6056" i="18"/>
  <c r="H6057" i="18"/>
  <c r="H6058" i="18"/>
  <c r="H6059" i="18"/>
  <c r="H6060" i="18"/>
  <c r="H6061" i="18"/>
  <c r="H6062" i="18"/>
  <c r="H6063" i="18"/>
  <c r="H6064" i="18"/>
  <c r="H6065" i="18"/>
  <c r="H6066" i="18"/>
  <c r="H6067" i="18"/>
  <c r="H6068" i="18"/>
  <c r="H6069" i="18"/>
  <c r="H6070" i="18"/>
  <c r="H6071" i="18"/>
  <c r="H6072" i="18"/>
  <c r="H6073" i="18"/>
  <c r="H6074" i="18"/>
  <c r="H6075" i="18"/>
  <c r="H6076" i="18"/>
  <c r="H6077" i="18"/>
  <c r="H6078" i="18"/>
  <c r="H6079" i="18"/>
  <c r="H6080" i="18"/>
  <c r="H6081" i="18"/>
  <c r="H6082" i="18"/>
  <c r="H6083" i="18"/>
  <c r="H6084" i="18"/>
  <c r="H6085" i="18"/>
  <c r="H6086" i="18"/>
  <c r="H6087" i="18"/>
  <c r="H6088" i="18"/>
  <c r="H6089" i="18"/>
  <c r="H6090" i="18"/>
  <c r="H6091" i="18"/>
  <c r="H6092" i="18"/>
  <c r="H6093" i="18"/>
  <c r="H6094" i="18"/>
  <c r="H6095" i="18"/>
  <c r="H6096" i="18"/>
  <c r="H6097" i="18"/>
  <c r="H6098" i="18"/>
  <c r="H6099" i="18"/>
  <c r="H6100" i="18"/>
  <c r="H6101" i="18"/>
  <c r="H6102" i="18"/>
  <c r="H6103" i="18"/>
  <c r="H6104" i="18"/>
  <c r="H6105" i="18"/>
  <c r="H6106" i="18"/>
  <c r="H6107" i="18"/>
  <c r="H6108" i="18"/>
  <c r="H6109" i="18"/>
  <c r="H6110" i="18"/>
  <c r="H6111" i="18"/>
  <c r="H6112" i="18"/>
  <c r="H6113" i="18"/>
  <c r="H6114" i="18"/>
  <c r="H6115" i="18"/>
  <c r="H6116" i="18"/>
  <c r="H6117" i="18"/>
  <c r="H6118" i="18"/>
  <c r="H6119" i="18"/>
  <c r="H6120" i="18"/>
  <c r="H6121" i="18"/>
  <c r="H6122" i="18"/>
  <c r="H6123" i="18"/>
  <c r="H6124" i="18"/>
  <c r="H6125" i="18"/>
  <c r="H6126" i="18"/>
  <c r="H6127" i="18"/>
  <c r="H6128" i="18"/>
  <c r="H6129" i="18"/>
  <c r="H6130" i="18"/>
  <c r="H6131" i="18"/>
  <c r="H6132" i="18"/>
  <c r="H6133" i="18"/>
  <c r="H6134" i="18"/>
  <c r="H6135" i="18"/>
  <c r="H6136" i="18"/>
  <c r="H6137" i="18"/>
  <c r="H6138" i="18"/>
  <c r="H6139" i="18"/>
  <c r="H6140" i="18"/>
  <c r="H6141" i="18"/>
  <c r="H6142" i="18"/>
  <c r="H6143" i="18"/>
  <c r="H6144" i="18"/>
  <c r="H6145" i="18"/>
  <c r="H6146" i="18"/>
  <c r="H6147" i="18"/>
  <c r="H6148" i="18"/>
  <c r="H6149" i="18"/>
  <c r="H6150" i="18"/>
  <c r="H6151" i="18"/>
  <c r="H6152" i="18"/>
  <c r="H6153" i="18"/>
  <c r="H6154" i="18"/>
  <c r="H6155" i="18"/>
  <c r="H6156" i="18"/>
  <c r="H6157" i="18"/>
  <c r="H6158" i="18"/>
  <c r="H6159" i="18"/>
  <c r="H6160" i="18"/>
  <c r="H6161" i="18"/>
  <c r="H6162" i="18"/>
  <c r="H6163" i="18"/>
  <c r="H6164" i="18"/>
  <c r="H6165" i="18"/>
  <c r="H6166" i="18"/>
  <c r="H6167" i="18"/>
  <c r="H6168" i="18"/>
  <c r="H6169" i="18"/>
  <c r="H6170" i="18"/>
  <c r="H6171" i="18"/>
  <c r="H6172" i="18"/>
  <c r="H6173" i="18"/>
  <c r="H6174" i="18"/>
  <c r="H6175" i="18"/>
  <c r="H6176" i="18"/>
  <c r="H6177" i="18"/>
  <c r="H6178" i="18"/>
  <c r="H6179" i="18"/>
  <c r="H6180" i="18"/>
  <c r="H6181" i="18"/>
  <c r="H6182" i="18"/>
  <c r="H6183" i="18"/>
  <c r="H6184" i="18"/>
  <c r="H6185" i="18"/>
  <c r="H6186" i="18"/>
  <c r="H6187" i="18"/>
  <c r="H6188" i="18"/>
  <c r="H6189" i="18"/>
  <c r="H6190" i="18"/>
  <c r="H6191" i="18"/>
  <c r="H6192" i="18"/>
  <c r="H6193" i="18"/>
  <c r="H6194" i="18"/>
  <c r="H6195" i="18"/>
  <c r="H6196" i="18"/>
  <c r="H6197" i="18"/>
  <c r="H6198" i="18"/>
  <c r="H6199" i="18"/>
  <c r="H6200" i="18"/>
  <c r="H6201" i="18"/>
  <c r="H6202" i="18"/>
  <c r="H6203" i="18"/>
  <c r="H6204" i="18"/>
  <c r="H6205" i="18"/>
  <c r="H6206" i="18"/>
  <c r="H6207" i="18"/>
  <c r="H6208" i="18"/>
  <c r="H6209" i="18"/>
  <c r="H6210" i="18"/>
  <c r="H6211" i="18"/>
  <c r="H6212" i="18"/>
  <c r="H6213" i="18"/>
  <c r="H6214" i="18"/>
  <c r="H6215" i="18"/>
  <c r="H6216" i="18"/>
  <c r="H6217" i="18"/>
  <c r="H6218" i="18"/>
  <c r="H6219" i="18"/>
  <c r="H6220" i="18"/>
  <c r="H6221" i="18"/>
  <c r="H6222" i="18"/>
  <c r="H6223" i="18"/>
  <c r="H6224" i="18"/>
  <c r="H6225" i="18"/>
  <c r="H6226" i="18"/>
  <c r="H6227" i="18"/>
  <c r="H6228" i="18"/>
  <c r="H6229" i="18"/>
  <c r="H6230" i="18"/>
  <c r="H6231" i="18"/>
  <c r="H6232" i="18"/>
  <c r="H6233" i="18"/>
  <c r="H6234" i="18"/>
  <c r="H6235" i="18"/>
  <c r="H6236" i="18"/>
  <c r="H6237" i="18"/>
  <c r="H6238" i="18"/>
  <c r="H6239" i="18"/>
  <c r="H6240" i="18"/>
  <c r="H6241" i="18"/>
  <c r="H6242" i="18"/>
  <c r="H6243" i="18"/>
  <c r="H6244" i="18"/>
  <c r="H6245" i="18"/>
  <c r="H6246" i="18"/>
  <c r="H6247" i="18"/>
  <c r="H6248" i="18"/>
  <c r="H6249" i="18"/>
  <c r="H6250" i="18"/>
  <c r="H6251" i="18"/>
  <c r="H6252" i="18"/>
  <c r="H6253" i="18"/>
  <c r="H6254" i="18"/>
  <c r="H6255" i="18"/>
  <c r="H6256" i="18"/>
  <c r="H6257" i="18"/>
  <c r="H6258" i="18"/>
  <c r="H6259" i="18"/>
  <c r="H6260" i="18"/>
  <c r="H6261" i="18"/>
  <c r="H6262" i="18"/>
  <c r="H6263" i="18"/>
  <c r="H6264" i="18"/>
  <c r="H6265" i="18"/>
  <c r="H6266" i="18"/>
  <c r="H6267" i="18"/>
  <c r="H6268" i="18"/>
  <c r="H6269" i="18"/>
  <c r="H6270" i="18"/>
  <c r="H6271" i="18"/>
  <c r="H6272" i="18"/>
  <c r="H6273" i="18"/>
  <c r="H6274" i="18"/>
  <c r="H6275" i="18"/>
  <c r="H6276" i="18"/>
  <c r="H6277" i="18"/>
  <c r="H6278" i="18"/>
  <c r="H6279" i="18"/>
  <c r="H6280" i="18"/>
  <c r="H6281" i="18"/>
  <c r="H6282" i="18"/>
  <c r="H6283" i="18"/>
  <c r="H6284" i="18"/>
  <c r="H6285" i="18"/>
  <c r="H6286" i="18"/>
  <c r="H6287" i="18"/>
  <c r="H6288" i="18"/>
  <c r="H6289" i="18"/>
  <c r="H6290" i="18"/>
  <c r="H6291" i="18"/>
  <c r="H6292" i="18"/>
  <c r="H6293" i="18"/>
  <c r="H6294" i="18"/>
  <c r="H6295" i="18"/>
  <c r="H6296" i="18"/>
  <c r="H6297" i="18"/>
  <c r="H6298" i="18"/>
  <c r="H6299" i="18"/>
  <c r="H6300" i="18"/>
  <c r="H6301" i="18"/>
  <c r="H6302" i="18"/>
  <c r="H6303" i="18"/>
  <c r="H6304" i="18"/>
  <c r="H6305" i="18"/>
  <c r="H6306" i="18"/>
  <c r="H6307" i="18"/>
  <c r="H6308" i="18"/>
  <c r="H6309" i="18"/>
  <c r="H6310" i="18"/>
  <c r="H6311" i="18"/>
  <c r="H6312" i="18"/>
  <c r="H6313" i="18"/>
  <c r="H6314" i="18"/>
  <c r="H6315" i="18"/>
  <c r="H6316" i="18"/>
  <c r="H6317" i="18"/>
  <c r="H6318" i="18"/>
  <c r="H6319" i="18"/>
  <c r="H6320" i="18"/>
  <c r="H6321" i="18"/>
  <c r="H6322" i="18"/>
  <c r="H6323" i="18"/>
  <c r="H6324" i="18"/>
  <c r="H6325" i="18"/>
  <c r="H6326" i="18"/>
  <c r="H6327" i="18"/>
  <c r="H6328" i="18"/>
  <c r="H6329" i="18"/>
  <c r="H6330" i="18"/>
  <c r="H6331" i="18"/>
  <c r="H6332" i="18"/>
  <c r="H6333" i="18"/>
  <c r="H6334" i="18"/>
  <c r="H6335" i="18"/>
  <c r="H6336" i="18"/>
  <c r="H6337" i="18"/>
  <c r="H6338" i="18"/>
  <c r="H6339" i="18"/>
  <c r="H6340" i="18"/>
  <c r="H6341" i="18"/>
  <c r="H6342" i="18"/>
  <c r="H6343" i="18"/>
  <c r="H6344" i="18"/>
  <c r="H6345" i="18"/>
  <c r="H6346" i="18"/>
  <c r="H6347" i="18"/>
  <c r="H6348" i="18"/>
  <c r="H6349" i="18"/>
  <c r="H6350" i="18"/>
  <c r="H6351" i="18"/>
  <c r="H6352" i="18"/>
  <c r="H6353" i="18"/>
  <c r="H6354" i="18"/>
  <c r="H6355" i="18"/>
  <c r="H6356" i="18"/>
  <c r="H6357" i="18"/>
  <c r="H6358" i="18"/>
  <c r="H6359" i="18"/>
  <c r="H6360" i="18"/>
  <c r="H6361" i="18"/>
  <c r="H6362" i="18"/>
  <c r="H6363" i="18"/>
  <c r="H6364" i="18"/>
  <c r="H6365" i="18"/>
  <c r="H6366" i="18"/>
  <c r="H6367" i="18"/>
  <c r="H6368" i="18"/>
  <c r="H6369" i="18"/>
  <c r="H6370" i="18"/>
  <c r="H6371" i="18"/>
  <c r="H6372" i="18"/>
  <c r="H6373" i="18"/>
  <c r="H6374" i="18"/>
  <c r="H6375" i="18"/>
  <c r="H6376" i="18"/>
  <c r="H6377" i="18"/>
  <c r="H6378" i="18"/>
  <c r="H6379" i="18"/>
  <c r="H6380" i="18"/>
  <c r="H6381" i="18"/>
  <c r="H6382" i="18"/>
  <c r="H6383" i="18"/>
  <c r="H6384" i="18"/>
  <c r="H6385" i="18"/>
  <c r="H6386" i="18"/>
  <c r="H6387" i="18"/>
  <c r="H6388" i="18"/>
  <c r="H6389" i="18"/>
  <c r="H6390" i="18"/>
  <c r="H6391" i="18"/>
  <c r="H6392" i="18"/>
  <c r="H6393" i="18"/>
  <c r="H6394" i="18"/>
  <c r="H6395" i="18"/>
  <c r="H6396" i="18"/>
  <c r="H6397" i="18"/>
  <c r="H6398" i="18"/>
  <c r="H6399" i="18"/>
  <c r="H6400" i="18"/>
  <c r="H6401" i="18"/>
  <c r="H6402" i="18"/>
  <c r="H6403" i="18"/>
  <c r="H6404" i="18"/>
  <c r="H6405" i="18"/>
  <c r="H6406" i="18"/>
  <c r="H6407" i="18"/>
  <c r="H6408" i="18"/>
  <c r="H6409" i="18"/>
  <c r="H6410" i="18"/>
  <c r="H6411" i="18"/>
  <c r="H6412" i="18"/>
  <c r="H6413" i="18"/>
  <c r="H6414" i="18"/>
  <c r="H6415" i="18"/>
  <c r="H6416" i="18"/>
  <c r="H6417" i="18"/>
  <c r="H6418" i="18"/>
  <c r="H6419" i="18"/>
  <c r="H6420" i="18"/>
  <c r="H6421" i="18"/>
  <c r="H6422" i="18"/>
  <c r="H6423" i="18"/>
  <c r="H6424" i="18"/>
  <c r="H6425" i="18"/>
  <c r="H6426" i="18"/>
  <c r="H6427" i="18"/>
  <c r="H6428" i="18"/>
  <c r="H6429" i="18"/>
  <c r="H6430" i="18"/>
  <c r="H6431" i="18"/>
  <c r="H6432" i="18"/>
  <c r="H6433" i="18"/>
  <c r="H6434" i="18"/>
  <c r="H6435" i="18"/>
  <c r="H6436" i="18"/>
  <c r="H6437" i="18"/>
  <c r="H6438" i="18"/>
  <c r="H6439" i="18"/>
  <c r="H6440" i="18"/>
  <c r="H6441" i="18"/>
  <c r="H6442" i="18"/>
  <c r="H6443" i="18"/>
  <c r="H6444" i="18"/>
  <c r="H6445" i="18"/>
  <c r="H6446" i="18"/>
  <c r="H6447" i="18"/>
  <c r="H6448" i="18"/>
  <c r="H6449" i="18"/>
  <c r="H6450" i="18"/>
  <c r="H6451" i="18"/>
  <c r="H6452" i="18"/>
  <c r="H6453" i="18"/>
  <c r="H6454" i="18"/>
  <c r="H6455" i="18"/>
  <c r="H6456" i="18"/>
  <c r="H6457" i="18"/>
  <c r="H6458" i="18"/>
  <c r="H6459" i="18"/>
  <c r="H6460" i="18"/>
  <c r="H6461" i="18"/>
  <c r="H6462" i="18"/>
  <c r="H6463" i="18"/>
  <c r="H6464" i="18"/>
  <c r="H6465" i="18"/>
  <c r="H6466" i="18"/>
  <c r="H6467" i="18"/>
  <c r="H6468" i="18"/>
  <c r="H6469" i="18"/>
  <c r="H6470" i="18"/>
  <c r="H6471" i="18"/>
  <c r="H6472" i="18"/>
  <c r="H6473" i="18"/>
  <c r="H6474" i="18"/>
  <c r="H6475" i="18"/>
  <c r="H6476" i="18"/>
  <c r="H6477" i="18"/>
  <c r="H6478" i="18"/>
  <c r="H6479" i="18"/>
  <c r="H6480" i="18"/>
  <c r="H6481" i="18"/>
  <c r="H6482" i="18"/>
  <c r="H6483" i="18"/>
  <c r="H6484" i="18"/>
  <c r="H6485" i="18"/>
  <c r="H6486" i="18"/>
  <c r="H6487" i="18"/>
  <c r="H6488" i="18"/>
  <c r="H6489" i="18"/>
  <c r="H6490" i="18"/>
  <c r="H6491" i="18"/>
  <c r="H6492" i="18"/>
  <c r="H6493" i="18"/>
  <c r="H6494" i="18"/>
  <c r="H6495" i="18"/>
  <c r="H6496" i="18"/>
  <c r="H6497" i="18"/>
  <c r="H6498" i="18"/>
  <c r="H6499" i="18"/>
  <c r="H6500" i="18"/>
  <c r="H6501" i="18"/>
  <c r="H6502" i="18"/>
  <c r="H6503" i="18"/>
  <c r="H6504" i="18"/>
  <c r="H6505" i="18"/>
  <c r="H6506" i="18"/>
  <c r="H6507" i="18"/>
  <c r="H6508" i="18"/>
  <c r="H6509" i="18"/>
  <c r="H6510" i="18"/>
  <c r="H6511" i="18"/>
  <c r="H6512" i="18"/>
  <c r="H6513" i="18"/>
  <c r="H6514" i="18"/>
  <c r="H6515" i="18"/>
  <c r="H6516" i="18"/>
  <c r="H6517" i="18"/>
  <c r="H6518" i="18"/>
  <c r="H6519" i="18"/>
  <c r="H6520" i="18"/>
  <c r="H6521" i="18"/>
  <c r="H6522" i="18"/>
  <c r="H6523" i="18"/>
  <c r="H6524" i="18"/>
  <c r="H6525" i="18"/>
  <c r="H6526" i="18"/>
  <c r="H6527" i="18"/>
  <c r="H6528" i="18"/>
  <c r="H6529" i="18"/>
  <c r="H6530" i="18"/>
  <c r="H6531" i="18"/>
  <c r="H6532" i="18"/>
  <c r="H6533" i="18"/>
  <c r="H6534" i="18"/>
  <c r="H6535" i="18"/>
  <c r="H6536" i="18"/>
  <c r="H6537" i="18"/>
  <c r="H6538" i="18"/>
  <c r="H6539" i="18"/>
  <c r="H6540" i="18"/>
  <c r="H6541" i="18"/>
  <c r="H6542" i="18"/>
  <c r="H6543" i="18"/>
  <c r="H6544" i="18"/>
  <c r="H6545" i="18"/>
  <c r="H6546" i="18"/>
  <c r="H6547" i="18"/>
  <c r="H6548" i="18"/>
  <c r="H6549" i="18"/>
  <c r="H6550" i="18"/>
  <c r="H6551" i="18"/>
  <c r="H6552" i="18"/>
  <c r="H6553" i="18"/>
  <c r="H6554" i="18"/>
  <c r="H6555" i="18"/>
  <c r="H6556" i="18"/>
  <c r="H6557" i="18"/>
  <c r="H6558" i="18"/>
  <c r="H6559" i="18"/>
  <c r="H6560" i="18"/>
  <c r="H6561" i="18"/>
  <c r="H6562" i="18"/>
  <c r="H6563" i="18"/>
  <c r="H6564" i="18"/>
  <c r="H6565" i="18"/>
  <c r="H6566" i="18"/>
  <c r="H6567" i="18"/>
  <c r="H6568" i="18"/>
  <c r="H6569" i="18"/>
  <c r="H6570" i="18"/>
  <c r="H6571" i="18"/>
  <c r="H6572" i="18"/>
  <c r="H6573" i="18"/>
  <c r="H6574" i="18"/>
  <c r="H6575" i="18"/>
  <c r="H6576" i="18"/>
  <c r="H6577" i="18"/>
  <c r="H6578" i="18"/>
  <c r="H6579" i="18"/>
  <c r="H6580" i="18"/>
  <c r="H6581" i="18"/>
  <c r="H6582" i="18"/>
  <c r="H6583" i="18"/>
  <c r="H6584" i="18"/>
  <c r="H6585" i="18"/>
  <c r="H6586" i="18"/>
  <c r="H6587" i="18"/>
  <c r="H6588" i="18"/>
  <c r="H6589" i="18"/>
  <c r="H6590" i="18"/>
  <c r="H6591" i="18"/>
  <c r="H6592" i="18"/>
  <c r="H6593" i="18"/>
  <c r="H6594" i="18"/>
  <c r="H6595" i="18"/>
  <c r="H6596" i="18"/>
  <c r="H6597" i="18"/>
  <c r="H6598" i="18"/>
  <c r="H6599" i="18"/>
  <c r="H6600" i="18"/>
  <c r="H6601" i="18"/>
  <c r="H6602" i="18"/>
  <c r="H6603" i="18"/>
  <c r="H6604" i="18"/>
  <c r="H6605" i="18"/>
  <c r="H6606" i="18"/>
  <c r="H6607" i="18"/>
  <c r="H6608" i="18"/>
  <c r="H6609" i="18"/>
  <c r="H6610" i="18"/>
  <c r="H6611" i="18"/>
  <c r="H6612" i="18"/>
  <c r="H6613" i="18"/>
  <c r="H6614" i="18"/>
  <c r="H6615" i="18"/>
  <c r="H6616" i="18"/>
  <c r="H6617" i="18"/>
  <c r="H6618" i="18"/>
  <c r="H6619" i="18"/>
  <c r="H6620" i="18"/>
  <c r="H6621" i="18"/>
  <c r="H6622" i="18"/>
  <c r="H6623" i="18"/>
  <c r="H6624" i="18"/>
  <c r="H6625" i="18"/>
  <c r="H6626" i="18"/>
  <c r="H6627" i="18"/>
  <c r="H6628" i="18"/>
  <c r="H6629" i="18"/>
  <c r="H6630" i="18"/>
  <c r="H6631" i="18"/>
  <c r="H6632" i="18"/>
  <c r="H6633" i="18"/>
  <c r="H6634" i="18"/>
  <c r="H6635" i="18"/>
  <c r="H6636" i="18"/>
  <c r="H6637" i="18"/>
  <c r="H6638" i="18"/>
  <c r="H6639" i="18"/>
  <c r="H6640" i="18"/>
  <c r="H6641" i="18"/>
  <c r="H6642" i="18"/>
  <c r="H6643" i="18"/>
  <c r="H6644" i="18"/>
  <c r="H6645" i="18"/>
  <c r="H6646" i="18"/>
  <c r="H6647" i="18"/>
  <c r="H6648" i="18"/>
  <c r="H6649" i="18"/>
  <c r="H6650" i="18"/>
  <c r="H6651" i="18"/>
  <c r="H6652" i="18"/>
  <c r="H6653" i="18"/>
  <c r="H6654" i="18"/>
  <c r="H6655" i="18"/>
  <c r="H6656" i="18"/>
  <c r="H6657" i="18"/>
  <c r="H6658" i="18"/>
  <c r="H6659" i="18"/>
  <c r="H6660" i="18"/>
  <c r="H6661" i="18"/>
  <c r="H6662" i="18"/>
  <c r="H6663" i="18"/>
  <c r="H6664" i="18"/>
  <c r="H6665" i="18"/>
  <c r="H6666" i="18"/>
  <c r="H6667" i="18"/>
  <c r="H6668" i="18"/>
  <c r="H6669" i="18"/>
  <c r="H6670" i="18"/>
  <c r="H6671" i="18"/>
  <c r="H6672" i="18"/>
  <c r="H6673" i="18"/>
  <c r="H6674" i="18"/>
  <c r="H6675" i="18"/>
  <c r="H6676" i="18"/>
  <c r="H6677" i="18"/>
  <c r="H6678" i="18"/>
  <c r="H6679" i="18"/>
  <c r="H6680" i="18"/>
  <c r="H6681" i="18"/>
  <c r="H6682" i="18"/>
  <c r="H6683" i="18"/>
  <c r="H6684" i="18"/>
  <c r="H6685" i="18"/>
  <c r="H6686" i="18"/>
  <c r="H6687" i="18"/>
  <c r="H6688" i="18"/>
  <c r="H6689" i="18"/>
  <c r="H6690" i="18"/>
  <c r="H6691" i="18"/>
  <c r="H6692" i="18"/>
  <c r="H6693" i="18"/>
  <c r="H6694" i="18"/>
  <c r="H6695" i="18"/>
  <c r="H6696" i="18"/>
  <c r="H6697" i="18"/>
  <c r="H6698" i="18"/>
  <c r="H6699" i="18"/>
  <c r="H6700" i="18"/>
  <c r="H6701" i="18"/>
  <c r="H6702" i="18"/>
  <c r="H6703" i="18"/>
  <c r="H6704" i="18"/>
  <c r="H6705" i="18"/>
  <c r="H6706" i="18"/>
  <c r="H6707" i="18"/>
  <c r="H6708" i="18"/>
  <c r="H6709" i="18"/>
  <c r="H6710" i="18"/>
  <c r="H6711" i="18"/>
  <c r="H6712" i="18"/>
  <c r="H6713" i="18"/>
  <c r="H6714" i="18"/>
  <c r="H6715" i="18"/>
  <c r="H6716" i="18"/>
  <c r="H6717" i="18"/>
  <c r="H6718" i="18"/>
  <c r="H6719" i="18"/>
  <c r="H6720" i="18"/>
  <c r="H6721" i="18"/>
  <c r="H6722" i="18"/>
  <c r="H6723" i="18"/>
  <c r="H6724" i="18"/>
  <c r="H6725" i="18"/>
  <c r="H6726" i="18"/>
  <c r="H6727" i="18"/>
  <c r="H6728" i="18"/>
  <c r="H6729" i="18"/>
  <c r="H6730" i="18"/>
  <c r="H6731" i="18"/>
  <c r="H6732" i="18"/>
  <c r="H6733" i="18"/>
  <c r="H6734" i="18"/>
  <c r="H6735" i="18"/>
  <c r="H6736" i="18"/>
  <c r="H6737" i="18"/>
  <c r="H6738" i="18"/>
  <c r="H6739" i="18"/>
  <c r="H6740" i="18"/>
  <c r="H6741" i="18"/>
  <c r="H6742" i="18"/>
  <c r="H6743" i="18"/>
  <c r="H6744" i="18"/>
  <c r="H6745" i="18"/>
  <c r="H6746" i="18"/>
  <c r="H6747" i="18"/>
  <c r="H6748" i="18"/>
  <c r="H6749" i="18"/>
  <c r="H6750" i="18"/>
  <c r="H6751" i="18"/>
  <c r="H6752" i="18"/>
  <c r="H6753" i="18"/>
  <c r="H6754" i="18"/>
  <c r="H6755" i="18"/>
  <c r="H6756" i="18"/>
  <c r="H6757" i="18"/>
  <c r="H6758" i="18"/>
  <c r="H6759" i="18"/>
  <c r="H6760" i="18"/>
  <c r="H6761" i="18"/>
  <c r="H6762" i="18"/>
  <c r="H6763" i="18"/>
  <c r="H6764" i="18"/>
  <c r="H6765" i="18"/>
  <c r="H6766" i="18"/>
  <c r="H6767" i="18"/>
  <c r="H6768" i="18"/>
  <c r="H6769" i="18"/>
  <c r="H6770" i="18"/>
  <c r="H6771" i="18"/>
  <c r="H6772" i="18"/>
  <c r="H6773" i="18"/>
  <c r="H6774" i="18"/>
  <c r="H6775" i="18"/>
  <c r="H6776" i="18"/>
  <c r="H6777" i="18"/>
  <c r="H6778" i="18"/>
  <c r="H6779" i="18"/>
  <c r="H6780" i="18"/>
  <c r="H6781" i="18"/>
  <c r="H6782" i="18"/>
  <c r="H6783" i="18"/>
  <c r="H6784" i="18"/>
  <c r="H6785" i="18"/>
  <c r="H6786" i="18"/>
  <c r="H6787" i="18"/>
  <c r="H6788" i="18"/>
  <c r="H6789" i="18"/>
  <c r="H6790" i="18"/>
  <c r="H6791" i="18"/>
  <c r="H6792" i="18"/>
  <c r="H6793" i="18"/>
  <c r="H6794" i="18"/>
  <c r="H6795" i="18"/>
  <c r="H6796" i="18"/>
  <c r="H6797" i="18"/>
  <c r="H6798" i="18"/>
  <c r="H6799" i="18"/>
  <c r="H6800" i="18"/>
  <c r="H6801" i="18"/>
  <c r="H6802" i="18"/>
  <c r="H6803" i="18"/>
  <c r="H6804" i="18"/>
  <c r="H6805" i="18"/>
  <c r="H6806" i="18"/>
  <c r="H6807" i="18"/>
  <c r="H6808" i="18"/>
  <c r="H6809" i="18"/>
  <c r="H6810" i="18"/>
  <c r="H6811" i="18"/>
  <c r="H6812" i="18"/>
  <c r="H6813" i="18"/>
  <c r="H6814" i="18"/>
  <c r="H6815" i="18"/>
  <c r="H6816" i="18"/>
  <c r="H6817" i="18"/>
  <c r="H6818" i="18"/>
  <c r="H6819" i="18"/>
  <c r="H6820" i="18"/>
  <c r="H6821" i="18"/>
  <c r="H6822" i="18"/>
  <c r="H6823" i="18"/>
  <c r="H6824" i="18"/>
  <c r="H6825" i="18"/>
  <c r="H6826" i="18"/>
  <c r="H6827" i="18"/>
  <c r="H6828" i="18"/>
  <c r="H6829" i="18"/>
  <c r="H6830" i="18"/>
  <c r="H6831" i="18"/>
  <c r="H6832" i="18"/>
  <c r="H6833" i="18"/>
  <c r="H6834" i="18"/>
  <c r="H6835" i="18"/>
  <c r="H6836" i="18"/>
  <c r="H6837" i="18"/>
  <c r="H6838" i="18"/>
  <c r="H6839" i="18"/>
  <c r="H6840" i="18"/>
  <c r="H6841" i="18"/>
  <c r="H6842" i="18"/>
  <c r="H6843" i="18"/>
  <c r="H6844" i="18"/>
  <c r="H6845" i="18"/>
  <c r="H6846" i="18"/>
  <c r="H6847" i="18"/>
  <c r="H6848" i="18"/>
  <c r="H6849" i="18"/>
  <c r="H6850" i="18"/>
  <c r="H6851" i="18"/>
  <c r="H6852" i="18"/>
  <c r="H6853" i="18"/>
  <c r="H6854" i="18"/>
  <c r="H6855" i="18"/>
  <c r="H6856" i="18"/>
  <c r="H6857" i="18"/>
  <c r="H6858" i="18"/>
  <c r="H6859" i="18"/>
  <c r="H6860" i="18"/>
  <c r="H6861" i="18"/>
  <c r="H6862" i="18"/>
  <c r="H6863" i="18"/>
  <c r="H6864" i="18"/>
  <c r="H6865" i="18"/>
  <c r="H6866" i="18"/>
  <c r="H6867" i="18"/>
  <c r="H6868" i="18"/>
  <c r="H6869" i="18"/>
  <c r="H6870" i="18"/>
  <c r="H6871" i="18"/>
  <c r="H6872" i="18"/>
  <c r="H6873" i="18"/>
  <c r="H6874" i="18"/>
  <c r="H6875" i="18"/>
  <c r="H6876" i="18"/>
  <c r="H6877" i="18"/>
  <c r="H6878" i="18"/>
  <c r="H6879" i="18"/>
  <c r="H6880" i="18"/>
  <c r="H6881" i="18"/>
  <c r="H6882" i="18"/>
  <c r="H6883" i="18"/>
  <c r="H6884" i="18"/>
  <c r="H6885" i="18"/>
  <c r="H6886" i="18"/>
  <c r="H6887" i="18"/>
  <c r="H6888" i="18"/>
  <c r="H6889" i="18"/>
  <c r="H6890" i="18"/>
  <c r="H6891" i="18"/>
  <c r="H6892" i="18"/>
  <c r="H6893" i="18"/>
  <c r="H6894" i="18"/>
  <c r="H6895" i="18"/>
  <c r="H6896" i="18"/>
  <c r="H6897" i="18"/>
  <c r="H6898" i="18"/>
  <c r="H6899" i="18"/>
  <c r="H6900" i="18"/>
  <c r="H6901" i="18"/>
  <c r="H6902" i="18"/>
  <c r="H6903" i="18"/>
  <c r="H6904" i="18"/>
  <c r="H6905" i="18"/>
  <c r="H6906" i="18"/>
  <c r="H6907" i="18"/>
  <c r="H6908" i="18"/>
  <c r="H6909" i="18"/>
  <c r="H6910" i="18"/>
  <c r="H6911" i="18"/>
  <c r="H6912" i="18"/>
  <c r="H6913" i="18"/>
  <c r="H6914" i="18"/>
  <c r="H6915" i="18"/>
  <c r="H6916" i="18"/>
  <c r="H6917" i="18"/>
  <c r="H6918" i="18"/>
  <c r="H6919" i="18"/>
  <c r="H6920" i="18"/>
  <c r="H6921" i="18"/>
  <c r="H6922" i="18"/>
  <c r="H6923" i="18"/>
  <c r="H6924" i="18"/>
  <c r="H6925" i="18"/>
  <c r="H6926" i="18"/>
  <c r="H6927" i="18"/>
  <c r="H6928" i="18"/>
  <c r="H6929" i="18"/>
  <c r="H6930" i="18"/>
  <c r="H6931" i="18"/>
  <c r="H6932" i="18"/>
  <c r="H6933" i="18"/>
  <c r="H6934" i="18"/>
  <c r="H6935" i="18"/>
  <c r="H6936" i="18"/>
  <c r="H6937" i="18"/>
  <c r="H6938" i="18"/>
  <c r="H6939" i="18"/>
  <c r="H6940" i="18"/>
  <c r="H6941" i="18"/>
  <c r="H6942" i="18"/>
  <c r="H6943" i="18"/>
  <c r="H6944" i="18"/>
  <c r="H6945" i="18"/>
  <c r="H6946" i="18"/>
  <c r="H6947" i="18"/>
  <c r="H6948" i="18"/>
  <c r="H6949" i="18"/>
  <c r="H6950" i="18"/>
  <c r="H6951" i="18"/>
  <c r="H6952" i="18"/>
  <c r="H6953" i="18"/>
  <c r="H6954" i="18"/>
  <c r="H6955" i="18"/>
  <c r="H6956" i="18"/>
  <c r="H6957" i="18"/>
  <c r="H6958" i="18"/>
  <c r="H6959" i="18"/>
  <c r="H6960" i="18"/>
  <c r="H6961" i="18"/>
  <c r="H6962" i="18"/>
  <c r="H6963" i="18"/>
  <c r="H6964" i="18"/>
  <c r="H6965" i="18"/>
  <c r="H6966" i="18"/>
  <c r="H6967" i="18"/>
  <c r="H6968" i="18"/>
  <c r="H6969" i="18"/>
  <c r="H6970" i="18"/>
  <c r="H6971" i="18"/>
  <c r="H6972" i="18"/>
  <c r="H6973" i="18"/>
  <c r="H6974" i="18"/>
  <c r="H6975" i="18"/>
  <c r="H6976" i="18"/>
  <c r="H6977" i="18"/>
  <c r="H6978" i="18"/>
  <c r="H6979" i="18"/>
  <c r="H6980" i="18"/>
  <c r="H6981" i="18"/>
  <c r="H6982" i="18"/>
  <c r="H6983" i="18"/>
  <c r="H6984" i="18"/>
  <c r="H6985" i="18"/>
  <c r="H6986" i="18"/>
  <c r="H6987" i="18"/>
  <c r="H6988" i="18"/>
  <c r="H6989" i="18"/>
  <c r="H6990" i="18"/>
  <c r="H6991" i="18"/>
  <c r="H6992" i="18"/>
  <c r="H6993" i="18"/>
  <c r="H6994" i="18"/>
  <c r="H6995" i="18"/>
  <c r="H6996" i="18"/>
  <c r="H6997" i="18"/>
  <c r="H6998" i="18"/>
  <c r="H6999" i="18"/>
  <c r="H7000" i="18"/>
  <c r="H7001" i="18"/>
  <c r="H7002" i="18"/>
  <c r="H7003" i="18"/>
  <c r="H7004" i="18"/>
  <c r="H7005" i="18"/>
  <c r="H7006" i="18"/>
  <c r="H7007" i="18"/>
  <c r="H7008" i="18"/>
  <c r="H7009" i="18"/>
  <c r="H7010" i="18"/>
  <c r="H7011" i="18"/>
  <c r="H7012" i="18"/>
  <c r="H7013" i="18"/>
  <c r="H7014" i="18"/>
  <c r="H7015" i="18"/>
  <c r="H7016" i="18"/>
  <c r="H7017" i="18"/>
  <c r="H7018" i="18"/>
  <c r="H7019" i="18"/>
  <c r="H7020" i="18"/>
  <c r="H7021" i="18"/>
  <c r="H7022" i="18"/>
  <c r="H7023" i="18"/>
  <c r="H7024" i="18"/>
  <c r="H7025" i="18"/>
  <c r="H7026" i="18"/>
  <c r="H7027" i="18"/>
  <c r="H7028" i="18"/>
  <c r="H7029" i="18"/>
  <c r="H7030" i="18"/>
  <c r="H7031" i="18"/>
  <c r="H7032" i="18"/>
  <c r="H7033" i="18"/>
  <c r="H7034" i="18"/>
  <c r="H7035" i="18"/>
  <c r="H7036" i="18"/>
  <c r="H7037" i="18"/>
  <c r="H7038" i="18"/>
  <c r="H7039" i="18"/>
  <c r="H7040" i="18"/>
  <c r="H7041" i="18"/>
  <c r="H7042" i="18"/>
  <c r="H7043" i="18"/>
  <c r="H7044" i="18"/>
  <c r="H7045" i="18"/>
  <c r="H7046" i="18"/>
  <c r="H7047" i="18"/>
  <c r="H7048" i="18"/>
  <c r="H7049" i="18"/>
  <c r="H7050" i="18"/>
  <c r="H7051" i="18"/>
  <c r="H7052" i="18"/>
  <c r="H7053" i="18"/>
  <c r="H7054" i="18"/>
  <c r="H7055" i="18"/>
  <c r="H7056" i="18"/>
  <c r="H7057" i="18"/>
  <c r="H7058" i="18"/>
  <c r="H7059" i="18"/>
  <c r="H7060" i="18"/>
  <c r="H7061" i="18"/>
  <c r="H7062" i="18"/>
  <c r="H7063" i="18"/>
  <c r="H7064" i="18"/>
  <c r="H7065" i="18"/>
  <c r="H7066" i="18"/>
  <c r="H7067" i="18"/>
  <c r="H7068" i="18"/>
  <c r="H7069" i="18"/>
  <c r="H7070" i="18"/>
  <c r="H7071" i="18"/>
  <c r="H7072" i="18"/>
  <c r="H7073" i="18"/>
  <c r="H7074" i="18"/>
  <c r="H7075" i="18"/>
  <c r="H7076" i="18"/>
  <c r="H7077" i="18"/>
  <c r="H7078" i="18"/>
  <c r="H7079" i="18"/>
  <c r="H7080" i="18"/>
  <c r="H7081" i="18"/>
  <c r="H7082" i="18"/>
  <c r="H7083" i="18"/>
  <c r="H7084" i="18"/>
  <c r="H7085" i="18"/>
  <c r="H7086" i="18"/>
  <c r="H7087" i="18"/>
  <c r="H7088" i="18"/>
  <c r="H7089" i="18"/>
  <c r="H7090" i="18"/>
  <c r="H7091" i="18"/>
  <c r="H7092" i="18"/>
  <c r="H7093" i="18"/>
  <c r="H7094" i="18"/>
  <c r="H7095" i="18"/>
  <c r="H7096" i="18"/>
  <c r="H7097" i="18"/>
  <c r="H7098" i="18"/>
  <c r="H7099" i="18"/>
  <c r="H7100" i="18"/>
  <c r="H7101" i="18"/>
  <c r="H7102" i="18"/>
  <c r="H7103" i="18"/>
  <c r="H7104" i="18"/>
  <c r="H7105" i="18"/>
  <c r="H7106" i="18"/>
  <c r="H7107" i="18"/>
  <c r="H7108" i="18"/>
  <c r="H7109" i="18"/>
  <c r="H7110" i="18"/>
  <c r="H7111" i="18"/>
  <c r="H7112" i="18"/>
  <c r="H7113" i="18"/>
  <c r="H7114" i="18"/>
  <c r="H7115" i="18"/>
  <c r="H7116" i="18"/>
  <c r="H7117" i="18"/>
  <c r="H7118" i="18"/>
  <c r="H7119" i="18"/>
  <c r="H7120" i="18"/>
  <c r="H7121" i="18"/>
  <c r="H7122" i="18"/>
  <c r="H7123" i="18"/>
  <c r="H7124" i="18"/>
  <c r="H7125" i="18"/>
  <c r="H7126" i="18"/>
  <c r="H7127" i="18"/>
  <c r="H7128" i="18"/>
  <c r="H7129" i="18"/>
  <c r="H7130" i="18"/>
  <c r="H7131" i="18"/>
  <c r="H7132" i="18"/>
  <c r="H7133" i="18"/>
  <c r="H7134" i="18"/>
  <c r="H7135" i="18"/>
  <c r="H7136" i="18"/>
  <c r="H7137" i="18"/>
  <c r="H7138" i="18"/>
  <c r="H7139" i="18"/>
  <c r="H7140" i="18"/>
  <c r="H7141" i="18"/>
  <c r="H7142" i="18"/>
  <c r="H7143" i="18"/>
  <c r="H7144" i="18"/>
  <c r="H7145" i="18"/>
  <c r="H7146" i="18"/>
  <c r="H7147" i="18"/>
  <c r="H7148" i="18"/>
  <c r="H7149" i="18"/>
  <c r="H7150" i="18"/>
  <c r="H7151" i="18"/>
  <c r="H7152" i="18"/>
  <c r="H7153" i="18"/>
  <c r="H7154" i="18"/>
  <c r="H7155" i="18"/>
  <c r="H7156" i="18"/>
  <c r="H7157" i="18"/>
  <c r="H7158" i="18"/>
  <c r="H7159" i="18"/>
  <c r="H7160" i="18"/>
  <c r="H7161" i="18"/>
  <c r="H7162" i="18"/>
  <c r="H7163" i="18"/>
  <c r="H7164" i="18"/>
  <c r="H7165" i="18"/>
  <c r="H7166" i="18"/>
  <c r="H7167" i="18"/>
  <c r="H7168" i="18"/>
  <c r="H7169" i="18"/>
  <c r="H7170" i="18"/>
  <c r="H7171" i="18"/>
  <c r="H7172" i="18"/>
  <c r="H7173" i="18"/>
  <c r="H7174" i="18"/>
  <c r="H7175" i="18"/>
  <c r="H7176" i="18"/>
  <c r="H7177" i="18"/>
  <c r="H7178" i="18"/>
  <c r="H7179" i="18"/>
  <c r="H7180" i="18"/>
  <c r="H7181" i="18"/>
  <c r="H7182" i="18"/>
  <c r="H7183" i="18"/>
  <c r="H7184" i="18"/>
  <c r="H7185" i="18"/>
  <c r="H7186" i="18"/>
  <c r="H7187" i="18"/>
  <c r="H7188" i="18"/>
  <c r="H7189" i="18"/>
  <c r="H7190" i="18"/>
  <c r="H7191" i="18"/>
  <c r="H7192" i="18"/>
  <c r="H7193" i="18"/>
  <c r="H7194" i="18"/>
  <c r="H7195" i="18"/>
  <c r="H7196" i="18"/>
  <c r="H7197" i="18"/>
  <c r="H7198" i="18"/>
  <c r="H7199" i="18"/>
  <c r="H7200" i="18"/>
  <c r="H7201" i="18"/>
  <c r="H7202" i="18"/>
  <c r="H7203" i="18"/>
  <c r="H7204" i="18"/>
  <c r="H7205" i="18"/>
  <c r="H7206" i="18"/>
  <c r="H7207" i="18"/>
  <c r="H7208" i="18"/>
  <c r="H7209" i="18"/>
  <c r="H7210" i="18"/>
  <c r="H7211" i="18"/>
  <c r="H7212" i="18"/>
  <c r="H7213" i="18"/>
  <c r="H7214" i="18"/>
  <c r="H7215" i="18"/>
  <c r="H7216" i="18"/>
  <c r="H7217" i="18"/>
  <c r="H7218" i="18"/>
  <c r="H7219" i="18"/>
  <c r="H7220" i="18"/>
  <c r="H7221" i="18"/>
  <c r="H7222" i="18"/>
  <c r="H7223" i="18"/>
  <c r="H7224" i="18"/>
  <c r="H7225" i="18"/>
  <c r="H7226" i="18"/>
  <c r="H7227" i="18"/>
  <c r="H7228" i="18"/>
  <c r="H7229" i="18"/>
  <c r="H7230" i="18"/>
  <c r="H7231" i="18"/>
  <c r="H7232" i="18"/>
  <c r="H7233" i="18"/>
  <c r="H7234" i="18"/>
  <c r="H7235" i="18"/>
  <c r="H7236" i="18"/>
  <c r="H7237" i="18"/>
  <c r="H7238" i="18"/>
  <c r="H7239" i="18"/>
  <c r="H7240" i="18"/>
  <c r="H7241" i="18"/>
  <c r="H7242" i="18"/>
  <c r="H7243" i="18"/>
  <c r="H7244" i="18"/>
  <c r="H7245" i="18"/>
  <c r="H7246" i="18"/>
  <c r="H7247" i="18"/>
  <c r="H7248" i="18"/>
  <c r="H7249" i="18"/>
  <c r="H7250" i="18"/>
  <c r="H7251" i="18"/>
  <c r="H7252" i="18"/>
  <c r="H7253" i="18"/>
  <c r="H7254" i="18"/>
  <c r="H7255" i="18"/>
  <c r="H7256" i="18"/>
  <c r="H7257" i="18"/>
  <c r="H7258" i="18"/>
  <c r="H7259" i="18"/>
  <c r="H7260" i="18"/>
  <c r="H7261" i="18"/>
  <c r="H7262" i="18"/>
  <c r="H7263" i="18"/>
  <c r="H7264" i="18"/>
  <c r="H7265" i="18"/>
  <c r="H7266" i="18"/>
  <c r="H7267" i="18"/>
  <c r="H7268" i="18"/>
  <c r="H7269" i="18"/>
  <c r="H7270" i="18"/>
  <c r="H7271" i="18"/>
  <c r="H7272" i="18"/>
  <c r="H7273" i="18"/>
  <c r="H7274" i="18"/>
  <c r="H7275" i="18"/>
  <c r="H7276" i="18"/>
  <c r="H7277" i="18"/>
  <c r="H7278" i="18"/>
  <c r="H7279" i="18"/>
  <c r="H7280" i="18"/>
  <c r="H7281" i="18"/>
  <c r="H7282" i="18"/>
  <c r="H7283" i="18"/>
  <c r="H7284" i="18"/>
  <c r="H7285" i="18"/>
  <c r="H7286" i="18"/>
  <c r="H7287" i="18"/>
  <c r="H7288" i="18"/>
  <c r="H7289" i="18"/>
  <c r="H7290" i="18"/>
  <c r="H7291" i="18"/>
  <c r="H7292" i="18"/>
  <c r="H7293" i="18"/>
  <c r="H7294" i="18"/>
  <c r="H7295" i="18"/>
  <c r="H7296" i="18"/>
  <c r="H7297" i="18"/>
  <c r="H7298" i="18"/>
  <c r="H7299" i="18"/>
  <c r="H7300" i="18"/>
  <c r="H7301" i="18"/>
  <c r="H7302" i="18"/>
  <c r="H7303" i="18"/>
  <c r="H7304" i="18"/>
  <c r="H7305" i="18"/>
  <c r="H7306" i="18"/>
  <c r="H7307" i="18"/>
  <c r="H7308" i="18"/>
  <c r="H7309" i="18"/>
  <c r="H7310" i="18"/>
  <c r="H7311" i="18"/>
  <c r="H7312" i="18"/>
  <c r="H7313" i="18"/>
  <c r="H7314" i="18"/>
  <c r="H7315" i="18"/>
  <c r="H7316" i="18"/>
  <c r="H7317" i="18"/>
  <c r="H7318" i="18"/>
  <c r="H7319" i="18"/>
  <c r="H7320" i="18"/>
  <c r="H7321" i="18"/>
  <c r="H7322" i="18"/>
  <c r="H7323" i="18"/>
  <c r="H7324" i="18"/>
  <c r="H7325" i="18"/>
  <c r="H7326" i="18"/>
  <c r="H7327" i="18"/>
  <c r="H7328" i="18"/>
  <c r="H7329" i="18"/>
  <c r="H7330" i="18"/>
  <c r="H7331" i="18"/>
  <c r="H7332" i="18"/>
  <c r="H7333" i="18"/>
  <c r="H7334" i="18"/>
  <c r="H7335" i="18"/>
  <c r="H7336" i="18"/>
  <c r="H7337" i="18"/>
  <c r="H7338" i="18"/>
  <c r="H7339" i="18"/>
  <c r="H7340" i="18"/>
  <c r="H7341" i="18"/>
  <c r="H7342" i="18"/>
  <c r="H7343" i="18"/>
  <c r="H7344" i="18"/>
  <c r="H7345" i="18"/>
  <c r="H7346" i="18"/>
  <c r="H7347" i="18"/>
  <c r="H7348" i="18"/>
  <c r="H7349" i="18"/>
  <c r="H7350" i="18"/>
  <c r="H7351" i="18"/>
  <c r="H7352" i="18"/>
  <c r="H7353" i="18"/>
  <c r="H7354" i="18"/>
  <c r="H7355" i="18"/>
  <c r="H7356" i="18"/>
  <c r="H7357" i="18"/>
  <c r="H7358" i="18"/>
  <c r="H7359" i="18"/>
  <c r="H7360" i="18"/>
  <c r="H7361" i="18"/>
  <c r="H7362" i="18"/>
  <c r="H7363" i="18"/>
  <c r="H7364" i="18"/>
  <c r="H7365" i="18"/>
  <c r="H7366" i="18"/>
  <c r="H7367" i="18"/>
  <c r="H7368" i="18"/>
  <c r="H7369" i="18"/>
  <c r="H7370" i="18"/>
  <c r="H7371" i="18"/>
  <c r="H7372" i="18"/>
  <c r="H7373" i="18"/>
  <c r="H7374" i="18"/>
  <c r="H7375" i="18"/>
  <c r="H7376" i="18"/>
  <c r="H7377" i="18"/>
  <c r="H7378" i="18"/>
  <c r="H7379" i="18"/>
  <c r="H7380" i="18"/>
  <c r="H7381" i="18"/>
  <c r="H7382" i="18"/>
  <c r="H7383" i="18"/>
  <c r="H7384" i="18"/>
  <c r="H7385" i="18"/>
  <c r="H7386" i="18"/>
  <c r="H7387" i="18"/>
  <c r="H7388" i="18"/>
  <c r="H7389" i="18"/>
  <c r="H7390" i="18"/>
  <c r="H7391" i="18"/>
  <c r="H7392" i="18"/>
  <c r="H7393" i="18"/>
  <c r="H7394" i="18"/>
  <c r="H7395" i="18"/>
  <c r="H7396" i="18"/>
  <c r="H7397" i="18"/>
  <c r="H7398" i="18"/>
  <c r="H7399" i="18"/>
  <c r="H7400" i="18"/>
  <c r="H7401" i="18"/>
  <c r="H7402" i="18"/>
  <c r="H7403" i="18"/>
  <c r="H7404" i="18"/>
  <c r="H7405" i="18"/>
  <c r="H7406" i="18"/>
  <c r="H7407" i="18"/>
  <c r="H7408" i="18"/>
  <c r="H7409" i="18"/>
  <c r="H7410" i="18"/>
  <c r="H7411" i="18"/>
  <c r="H7412" i="18"/>
  <c r="H7413" i="18"/>
  <c r="H7414" i="18"/>
  <c r="H7415" i="18"/>
  <c r="H7416" i="18"/>
  <c r="H7417" i="18"/>
  <c r="H7418" i="18"/>
  <c r="H7419" i="18"/>
  <c r="H7420" i="18"/>
  <c r="H7421" i="18"/>
  <c r="H7422" i="18"/>
  <c r="H7423" i="18"/>
  <c r="H7424" i="18"/>
  <c r="H7425" i="18"/>
  <c r="H7426" i="18"/>
  <c r="H7427" i="18"/>
  <c r="H7428" i="18"/>
  <c r="H7429" i="18"/>
  <c r="H7430" i="18"/>
  <c r="H7431" i="18"/>
  <c r="H7432" i="18"/>
  <c r="H7433" i="18"/>
  <c r="H7434" i="18"/>
  <c r="H7435" i="18"/>
  <c r="H7436" i="18"/>
  <c r="H7437" i="18"/>
  <c r="H7438" i="18"/>
  <c r="H7439" i="18"/>
  <c r="H7440" i="18"/>
  <c r="H7441" i="18"/>
  <c r="H7442" i="18"/>
  <c r="H7443" i="18"/>
  <c r="H7444" i="18"/>
  <c r="H7445" i="18"/>
  <c r="H7446" i="18"/>
  <c r="H7447" i="18"/>
  <c r="H7448" i="18"/>
  <c r="H7449" i="18"/>
  <c r="H7450" i="18"/>
  <c r="H7451" i="18"/>
  <c r="H7452" i="18"/>
  <c r="H7453" i="18"/>
  <c r="H7454" i="18"/>
  <c r="H7455" i="18"/>
  <c r="H7456" i="18"/>
  <c r="H7457" i="18"/>
  <c r="H7458" i="18"/>
  <c r="H7459" i="18"/>
  <c r="H7460" i="18"/>
  <c r="H7461" i="18"/>
  <c r="H7462" i="18"/>
  <c r="H7463" i="18"/>
  <c r="H7464" i="18"/>
  <c r="H7465" i="18"/>
  <c r="H7466" i="18"/>
  <c r="H7467" i="18"/>
  <c r="H7468" i="18"/>
  <c r="H7469" i="18"/>
  <c r="H7470" i="18"/>
  <c r="H7471" i="18"/>
  <c r="H7472" i="18"/>
  <c r="H7473" i="18"/>
  <c r="H7474" i="18"/>
  <c r="H7475" i="18"/>
  <c r="H7476" i="18"/>
  <c r="H7477" i="18"/>
  <c r="H7478" i="18"/>
  <c r="H7479" i="18"/>
  <c r="H7480" i="18"/>
  <c r="H7481" i="18"/>
  <c r="H7482" i="18"/>
  <c r="H7483" i="18"/>
  <c r="H7484" i="18"/>
  <c r="H7485" i="18"/>
  <c r="H7486" i="18"/>
  <c r="H7487" i="18"/>
  <c r="H7488" i="18"/>
  <c r="H7489" i="18"/>
  <c r="H7490" i="18"/>
  <c r="H7491" i="18"/>
  <c r="H7492" i="18"/>
  <c r="H7493" i="18"/>
  <c r="H7494" i="18"/>
  <c r="H7495" i="18"/>
  <c r="H7496" i="18"/>
  <c r="H7497" i="18"/>
  <c r="H7498" i="18"/>
  <c r="H7499" i="18"/>
  <c r="H7500" i="18"/>
  <c r="H7501" i="18"/>
  <c r="H7502" i="18"/>
  <c r="H7503" i="18"/>
  <c r="H7504" i="18"/>
  <c r="H7505" i="18"/>
  <c r="H7506" i="18"/>
  <c r="H7507" i="18"/>
  <c r="H7508" i="18"/>
  <c r="H7509" i="18"/>
  <c r="H7510" i="18"/>
  <c r="H7511" i="18"/>
  <c r="H7512" i="18"/>
  <c r="H7513" i="18"/>
  <c r="H7514" i="18"/>
  <c r="H7515" i="18"/>
  <c r="H7516" i="18"/>
  <c r="H7517" i="18"/>
  <c r="H7518" i="18"/>
  <c r="H7519" i="18"/>
  <c r="H7520" i="18"/>
  <c r="H7521" i="18"/>
  <c r="H7522" i="18"/>
  <c r="H7523" i="18"/>
  <c r="H7524" i="18"/>
  <c r="H7525" i="18"/>
  <c r="H7526" i="18"/>
  <c r="H7527" i="18"/>
  <c r="H7528" i="18"/>
  <c r="H7529" i="18"/>
  <c r="H7530" i="18"/>
  <c r="H7531" i="18"/>
  <c r="H7532" i="18"/>
  <c r="H7533" i="18"/>
  <c r="H7534" i="18"/>
  <c r="H7535" i="18"/>
  <c r="H7536" i="18"/>
  <c r="H7537" i="18"/>
  <c r="H7538" i="18"/>
  <c r="H7539" i="18"/>
  <c r="H7540" i="18"/>
  <c r="H7541" i="18"/>
  <c r="H7542" i="18"/>
  <c r="H7543" i="18"/>
  <c r="H7544" i="18"/>
  <c r="H7545" i="18"/>
  <c r="H7546" i="18"/>
  <c r="H7547" i="18"/>
  <c r="H7548" i="18"/>
  <c r="H7549" i="18"/>
  <c r="H7550" i="18"/>
  <c r="H7551" i="18"/>
  <c r="H7552" i="18"/>
  <c r="H7553" i="18"/>
  <c r="H7554" i="18"/>
  <c r="H7555" i="18"/>
  <c r="H7556" i="18"/>
  <c r="H7557" i="18"/>
  <c r="H7558" i="18"/>
  <c r="H7559" i="18"/>
  <c r="H7560" i="18"/>
  <c r="H7561" i="18"/>
  <c r="H7562" i="18"/>
  <c r="H7563" i="18"/>
  <c r="H7564" i="18"/>
  <c r="H7565" i="18"/>
  <c r="H7566" i="18"/>
  <c r="H7567" i="18"/>
  <c r="H7568" i="18"/>
  <c r="H7569" i="18"/>
  <c r="H7570" i="18"/>
  <c r="H7571" i="18"/>
  <c r="H7572" i="18"/>
  <c r="H7573" i="18"/>
  <c r="H7574" i="18"/>
  <c r="H7575" i="18"/>
  <c r="H7576" i="18"/>
  <c r="H7577" i="18"/>
  <c r="H7578" i="18"/>
  <c r="H7579" i="18"/>
  <c r="H7580" i="18"/>
  <c r="H7581" i="18"/>
  <c r="H7582" i="18"/>
  <c r="H7583" i="18"/>
  <c r="H7584" i="18"/>
  <c r="H7585" i="18"/>
  <c r="H7586" i="18"/>
  <c r="H7587" i="18"/>
  <c r="H7588" i="18"/>
  <c r="H7589" i="18"/>
  <c r="H7590" i="18"/>
  <c r="H7591" i="18"/>
  <c r="H7592" i="18"/>
  <c r="H7593" i="18"/>
  <c r="H7594" i="18"/>
  <c r="H7595" i="18"/>
  <c r="H7596" i="18"/>
  <c r="H7597" i="18"/>
  <c r="H7598" i="18"/>
  <c r="H7599" i="18"/>
  <c r="H7600" i="18"/>
  <c r="H7601" i="18"/>
  <c r="H7602" i="18"/>
  <c r="H7603" i="18"/>
  <c r="H7604" i="18"/>
  <c r="H7605" i="18"/>
  <c r="H7606" i="18"/>
  <c r="H7607" i="18"/>
  <c r="H7608" i="18"/>
  <c r="H7609" i="18"/>
  <c r="H7610" i="18"/>
  <c r="H7611" i="18"/>
  <c r="H7612" i="18"/>
  <c r="H7613" i="18"/>
  <c r="H7614" i="18"/>
  <c r="H7615" i="18"/>
  <c r="H7616" i="18"/>
  <c r="H7617" i="18"/>
  <c r="H7618" i="18"/>
  <c r="H7619" i="18"/>
  <c r="H7620" i="18"/>
  <c r="H7621" i="18"/>
  <c r="H7622" i="18"/>
  <c r="H7623" i="18"/>
  <c r="H7624" i="18"/>
  <c r="H7625" i="18"/>
  <c r="H7626" i="18"/>
  <c r="H7627" i="18"/>
  <c r="H7628" i="18"/>
  <c r="H7629" i="18"/>
  <c r="H7630" i="18"/>
  <c r="H7631" i="18"/>
  <c r="H7632" i="18"/>
  <c r="H7633" i="18"/>
  <c r="H7634" i="18"/>
  <c r="H7635" i="18"/>
  <c r="H7636" i="18"/>
  <c r="H7637" i="18"/>
  <c r="H7638" i="18"/>
  <c r="H7639" i="18"/>
  <c r="H7640" i="18"/>
  <c r="H7641" i="18"/>
  <c r="H7642" i="18"/>
  <c r="H7643" i="18"/>
  <c r="H7644" i="18"/>
  <c r="H7645" i="18"/>
  <c r="H7646" i="18"/>
  <c r="H7647" i="18"/>
  <c r="H7648" i="18"/>
  <c r="H7649" i="18"/>
  <c r="H7650" i="18"/>
  <c r="H7651" i="18"/>
  <c r="H7652" i="18"/>
  <c r="H7653" i="18"/>
  <c r="H7654" i="18"/>
  <c r="H7655" i="18"/>
  <c r="H7656" i="18"/>
  <c r="H7657" i="18"/>
  <c r="H7658" i="18"/>
  <c r="H7659" i="18"/>
  <c r="H7660" i="18"/>
  <c r="H7661" i="18"/>
  <c r="H7662" i="18"/>
  <c r="H7663" i="18"/>
  <c r="H7664" i="18"/>
  <c r="H7665" i="18"/>
  <c r="H7666" i="18"/>
  <c r="H7667" i="18"/>
  <c r="H7668" i="18"/>
  <c r="H7669" i="18"/>
  <c r="H7670" i="18"/>
  <c r="H7671" i="18"/>
  <c r="H7672" i="18"/>
  <c r="H7673" i="18"/>
  <c r="H7674" i="18"/>
  <c r="H7675" i="18"/>
  <c r="H7676" i="18"/>
  <c r="H7677" i="18"/>
  <c r="H7678" i="18"/>
  <c r="H7679" i="18"/>
  <c r="H7680" i="18"/>
  <c r="H7681" i="18"/>
  <c r="H7682" i="18"/>
  <c r="H7683" i="18"/>
  <c r="H7684" i="18"/>
  <c r="H7685" i="18"/>
  <c r="H7686" i="18"/>
  <c r="H7687" i="18"/>
  <c r="H7688" i="18"/>
  <c r="H7689" i="18"/>
  <c r="H7690" i="18"/>
  <c r="H7691" i="18"/>
  <c r="H7692" i="18"/>
  <c r="H7693" i="18"/>
  <c r="H7694" i="18"/>
  <c r="H7695" i="18"/>
  <c r="H7696" i="18"/>
  <c r="H7697" i="18"/>
  <c r="H7698" i="18"/>
  <c r="H7699" i="18"/>
  <c r="H7700" i="18"/>
  <c r="H7701" i="18"/>
  <c r="H7702" i="18"/>
  <c r="H7703" i="18"/>
  <c r="H7704" i="18"/>
  <c r="H7705" i="18"/>
  <c r="H7706" i="18"/>
  <c r="H7707" i="18"/>
  <c r="H7708" i="18"/>
  <c r="H7709" i="18"/>
  <c r="H7710" i="18"/>
  <c r="H7711" i="18"/>
  <c r="H7712" i="18"/>
  <c r="H7713" i="18"/>
  <c r="H7714" i="18"/>
  <c r="H7715" i="18"/>
  <c r="H7716" i="18"/>
  <c r="H7717" i="18"/>
  <c r="H7718" i="18"/>
  <c r="H7719" i="18"/>
  <c r="H7720" i="18"/>
  <c r="H7721" i="18"/>
  <c r="H7722" i="18"/>
  <c r="H7723" i="18"/>
  <c r="H7724" i="18"/>
  <c r="H7725" i="18"/>
  <c r="H7726" i="18"/>
  <c r="H7727" i="18"/>
  <c r="H7728" i="18"/>
  <c r="H7729" i="18"/>
  <c r="H7730" i="18"/>
  <c r="H7731" i="18"/>
  <c r="H7732" i="18"/>
  <c r="H7733" i="18"/>
  <c r="H7734" i="18"/>
  <c r="H7735" i="18"/>
  <c r="H7736" i="18"/>
  <c r="H7737" i="18"/>
  <c r="H7738" i="18"/>
  <c r="H7739" i="18"/>
  <c r="H7740" i="18"/>
  <c r="H7741" i="18"/>
  <c r="H7742" i="18"/>
  <c r="H7743" i="18"/>
  <c r="H7744" i="18"/>
  <c r="H7745" i="18"/>
  <c r="H7746" i="18"/>
  <c r="H7747" i="18"/>
  <c r="H7748" i="18"/>
  <c r="H7749" i="18"/>
  <c r="H7750" i="18"/>
  <c r="H7751" i="18"/>
  <c r="H7752" i="18"/>
  <c r="H7753" i="18"/>
  <c r="H7754" i="18"/>
  <c r="H7755" i="18"/>
  <c r="H7756" i="18"/>
  <c r="H7757" i="18"/>
  <c r="H7758" i="18"/>
  <c r="H7759" i="18"/>
  <c r="H7760" i="18"/>
  <c r="H7761" i="18"/>
  <c r="H7762" i="18"/>
  <c r="H7763" i="18"/>
  <c r="H7764" i="18"/>
  <c r="H7765" i="18"/>
  <c r="H7766" i="18"/>
  <c r="H7767" i="18"/>
  <c r="H7768" i="18"/>
  <c r="H7769" i="18"/>
  <c r="H7770" i="18"/>
  <c r="H7771" i="18"/>
  <c r="H7772" i="18"/>
  <c r="H7773" i="18"/>
  <c r="H7774" i="18"/>
  <c r="H7775" i="18"/>
  <c r="H7776" i="18"/>
  <c r="H7777" i="18"/>
  <c r="H7778" i="18"/>
  <c r="H7779" i="18"/>
  <c r="H7780" i="18"/>
  <c r="H7781" i="18"/>
  <c r="H7782" i="18"/>
  <c r="H7783" i="18"/>
  <c r="H7784" i="18"/>
  <c r="H7785" i="18"/>
  <c r="H7786" i="18"/>
  <c r="H7787" i="18"/>
  <c r="H7788" i="18"/>
  <c r="H7789" i="18"/>
  <c r="H7790" i="18"/>
  <c r="H7791" i="18"/>
  <c r="H7792" i="18"/>
  <c r="H7793" i="18"/>
  <c r="H7794" i="18"/>
  <c r="H7795" i="18"/>
  <c r="H7796" i="18"/>
  <c r="H7797" i="18"/>
  <c r="H7798" i="18"/>
  <c r="H7799" i="18"/>
  <c r="H7800" i="18"/>
  <c r="H7801" i="18"/>
  <c r="H7802" i="18"/>
  <c r="H7803" i="18"/>
  <c r="H7804" i="18"/>
  <c r="H7805" i="18"/>
  <c r="H7806" i="18"/>
  <c r="H7807" i="18"/>
  <c r="H7808" i="18"/>
  <c r="H7809" i="18"/>
  <c r="H7810" i="18"/>
  <c r="H7811" i="18"/>
  <c r="H7812" i="18"/>
  <c r="H7813" i="18"/>
  <c r="H7814" i="18"/>
  <c r="H7815" i="18"/>
  <c r="H7816" i="18"/>
  <c r="H7817" i="18"/>
  <c r="H7818" i="18"/>
  <c r="H7819" i="18"/>
  <c r="H7820" i="18"/>
  <c r="H7821" i="18"/>
  <c r="H7822" i="18"/>
  <c r="H7823" i="18"/>
  <c r="H7824" i="18"/>
  <c r="H7825" i="18"/>
  <c r="H7826" i="18"/>
  <c r="H7827" i="18"/>
  <c r="H7828" i="18"/>
  <c r="H7829" i="18"/>
  <c r="H7830" i="18"/>
  <c r="H7831" i="18"/>
  <c r="H7832" i="18"/>
  <c r="H7833" i="18"/>
  <c r="H7834" i="18"/>
  <c r="H7835" i="18"/>
  <c r="H7836" i="18"/>
  <c r="H7837" i="18"/>
  <c r="H7838" i="18"/>
  <c r="H7839" i="18"/>
  <c r="H7840" i="18"/>
  <c r="H7841" i="18"/>
  <c r="H7842" i="18"/>
  <c r="H7843" i="18"/>
  <c r="H7844" i="18"/>
  <c r="H7845" i="18"/>
  <c r="H7846" i="18"/>
  <c r="H7847" i="18"/>
  <c r="H7848" i="18"/>
  <c r="H7849" i="18"/>
  <c r="H7850" i="18"/>
  <c r="H7851" i="18"/>
  <c r="H7852" i="18"/>
  <c r="H7853" i="18"/>
  <c r="H7854" i="18"/>
  <c r="H7855" i="18"/>
  <c r="H7856" i="18"/>
  <c r="H7857" i="18"/>
  <c r="H7858" i="18"/>
  <c r="H7859" i="18"/>
  <c r="H7860" i="18"/>
  <c r="H7861" i="18"/>
  <c r="H7862" i="18"/>
  <c r="H7863" i="18"/>
  <c r="H7864" i="18"/>
  <c r="H7865" i="18"/>
  <c r="H7866" i="18"/>
  <c r="H7867" i="18"/>
  <c r="H7868" i="18"/>
  <c r="H7869" i="18"/>
  <c r="H7870" i="18"/>
  <c r="H7871" i="18"/>
  <c r="H7872" i="18"/>
  <c r="H7873" i="18"/>
  <c r="H7874" i="18"/>
  <c r="H7875" i="18"/>
  <c r="H7876" i="18"/>
  <c r="H7877" i="18"/>
  <c r="H7878" i="18"/>
  <c r="H7879" i="18"/>
  <c r="H7880" i="18"/>
  <c r="H7881" i="18"/>
  <c r="H7882" i="18"/>
  <c r="H7883" i="18"/>
  <c r="H7884" i="18"/>
  <c r="H7885" i="18"/>
  <c r="H7886" i="18"/>
  <c r="H7887" i="18"/>
  <c r="H7888" i="18"/>
  <c r="H7889" i="18"/>
  <c r="H7890" i="18"/>
  <c r="H7891" i="18"/>
  <c r="H7892" i="18"/>
  <c r="H7893" i="18"/>
  <c r="H7894" i="18"/>
  <c r="H7895" i="18"/>
  <c r="H7896" i="18"/>
  <c r="H7897" i="18"/>
  <c r="H7898" i="18"/>
  <c r="H7899" i="18"/>
  <c r="H7900" i="18"/>
  <c r="H7901" i="18"/>
  <c r="H7902" i="18"/>
  <c r="H7903" i="18"/>
  <c r="H7904" i="18"/>
  <c r="H7905" i="18"/>
  <c r="H7906" i="18"/>
  <c r="H7907" i="18"/>
  <c r="H7908" i="18"/>
  <c r="H7909" i="18"/>
  <c r="H7910" i="18"/>
  <c r="H7911" i="18"/>
  <c r="H7912" i="18"/>
  <c r="H7913" i="18"/>
  <c r="H7914" i="18"/>
  <c r="H7915" i="18"/>
  <c r="H7916" i="18"/>
  <c r="H7917" i="18"/>
  <c r="H7918" i="18"/>
  <c r="H7919" i="18"/>
  <c r="H7920" i="18"/>
  <c r="H7921" i="18"/>
  <c r="H7922" i="18"/>
  <c r="H7923" i="18"/>
  <c r="H7924" i="18"/>
  <c r="H7925" i="18"/>
  <c r="H7926" i="18"/>
  <c r="H7927" i="18"/>
  <c r="H7928" i="18"/>
  <c r="H7929" i="18"/>
  <c r="H7930" i="18"/>
  <c r="H7931" i="18"/>
  <c r="H7932" i="18"/>
  <c r="H7933" i="18"/>
  <c r="H7934" i="18"/>
  <c r="H7935" i="18"/>
  <c r="H7936" i="18"/>
  <c r="H7937" i="18"/>
  <c r="H7938" i="18"/>
  <c r="H7939" i="18"/>
  <c r="H7940" i="18"/>
  <c r="H7941" i="18"/>
  <c r="H7942" i="18"/>
  <c r="H7943" i="18"/>
  <c r="H7944" i="18"/>
  <c r="H7945" i="18"/>
  <c r="H7946" i="18"/>
  <c r="H7947" i="18"/>
  <c r="H7948" i="18"/>
  <c r="H7949" i="18"/>
  <c r="H7950" i="18"/>
  <c r="H7951" i="18"/>
  <c r="H7952" i="18"/>
  <c r="H7953" i="18"/>
  <c r="H7954" i="18"/>
  <c r="H7955" i="18"/>
  <c r="H7956" i="18"/>
  <c r="H7957" i="18"/>
  <c r="H7958" i="18"/>
  <c r="H7959" i="18"/>
  <c r="H7960" i="18"/>
  <c r="H7961" i="18"/>
  <c r="H7962" i="18"/>
  <c r="H7963" i="18"/>
  <c r="H7964" i="18"/>
  <c r="H7965" i="18"/>
  <c r="H7966" i="18"/>
  <c r="H7967" i="18"/>
  <c r="H7968" i="18"/>
  <c r="H7969" i="18"/>
  <c r="H7970" i="18"/>
  <c r="H7971" i="18"/>
  <c r="H7972" i="18"/>
  <c r="H7973" i="18"/>
  <c r="H7974" i="18"/>
  <c r="H7975" i="18"/>
  <c r="H7976" i="18"/>
  <c r="H7977" i="18"/>
  <c r="H7978" i="18"/>
  <c r="H7979" i="18"/>
  <c r="H7980" i="18"/>
  <c r="H7981" i="18"/>
  <c r="H7982" i="18"/>
  <c r="H7983" i="18"/>
  <c r="H7984" i="18"/>
  <c r="H7985" i="18"/>
  <c r="H7986" i="18"/>
  <c r="H7987" i="18"/>
  <c r="H7988" i="18"/>
  <c r="H7989" i="18"/>
  <c r="H7990" i="18"/>
  <c r="H7991" i="18"/>
  <c r="H7992" i="18"/>
  <c r="H7993" i="18"/>
  <c r="H7994" i="18"/>
  <c r="H7995" i="18"/>
  <c r="H7996" i="18"/>
  <c r="H7997" i="18"/>
  <c r="H7998" i="18"/>
  <c r="H7999" i="18"/>
  <c r="H8000" i="18"/>
  <c r="H8001" i="18"/>
  <c r="H8002" i="18"/>
  <c r="H8003" i="18"/>
  <c r="H8004" i="18"/>
  <c r="H8005" i="18"/>
  <c r="H8006" i="18"/>
  <c r="H8007" i="18"/>
  <c r="H8008" i="18"/>
  <c r="H8009" i="18"/>
  <c r="H8010" i="18"/>
  <c r="H8011" i="18"/>
  <c r="H8012" i="18"/>
  <c r="H8013" i="18"/>
  <c r="H8014" i="18"/>
  <c r="H8015" i="18"/>
  <c r="H8016" i="18"/>
  <c r="H8017" i="18"/>
  <c r="H8018" i="18"/>
  <c r="H8019" i="18"/>
  <c r="H8020" i="18"/>
  <c r="H8021" i="18"/>
  <c r="H8022" i="18"/>
  <c r="H8023" i="18"/>
  <c r="H8024" i="18"/>
  <c r="H8025" i="18"/>
  <c r="H8026" i="18"/>
  <c r="H8027" i="18"/>
  <c r="H8028" i="18"/>
  <c r="H8029" i="18"/>
  <c r="H8030" i="18"/>
  <c r="H8031" i="18"/>
  <c r="H8032" i="18"/>
  <c r="H8033" i="18"/>
  <c r="H8034" i="18"/>
  <c r="H8035" i="18"/>
  <c r="H8036" i="18"/>
  <c r="H8037" i="18"/>
  <c r="H8038" i="18"/>
  <c r="H8039" i="18"/>
  <c r="H8040" i="18"/>
  <c r="H8041" i="18"/>
  <c r="H8042" i="18"/>
  <c r="H8043" i="18"/>
  <c r="H8044" i="18"/>
  <c r="H8045" i="18"/>
  <c r="H8046" i="18"/>
  <c r="H8047" i="18"/>
  <c r="H8048" i="18"/>
  <c r="H8049" i="18"/>
  <c r="H8050" i="18"/>
  <c r="H8051" i="18"/>
  <c r="H8052" i="18"/>
  <c r="H8053" i="18"/>
  <c r="H8054" i="18"/>
  <c r="H8055" i="18"/>
  <c r="H8056" i="18"/>
  <c r="H8057" i="18"/>
  <c r="H8058" i="18"/>
  <c r="H8059" i="18"/>
  <c r="H8060" i="18"/>
  <c r="H8061" i="18"/>
  <c r="H8062" i="18"/>
  <c r="H8063" i="18"/>
  <c r="H8064" i="18"/>
  <c r="H8065" i="18"/>
  <c r="H8066" i="18"/>
  <c r="H8067" i="18"/>
  <c r="H8068" i="18"/>
  <c r="H8069" i="18"/>
  <c r="H8070" i="18"/>
  <c r="H8071" i="18"/>
  <c r="H8072" i="18"/>
  <c r="H8073" i="18"/>
  <c r="H8074" i="18"/>
  <c r="H8075" i="18"/>
  <c r="H8076" i="18"/>
  <c r="H8077" i="18"/>
  <c r="H8078" i="18"/>
  <c r="H8079" i="18"/>
  <c r="H8080" i="18"/>
  <c r="H8081" i="18"/>
  <c r="H8082" i="18"/>
  <c r="H8083" i="18"/>
  <c r="H8084" i="18"/>
  <c r="H8085" i="18"/>
  <c r="H8086" i="18"/>
  <c r="H8087" i="18"/>
  <c r="H8088" i="18"/>
  <c r="H8089" i="18"/>
  <c r="H8090" i="18"/>
  <c r="H8091" i="18"/>
  <c r="H8092" i="18"/>
  <c r="H8093" i="18"/>
  <c r="H8094" i="18"/>
  <c r="H8095" i="18"/>
  <c r="H8096" i="18"/>
  <c r="H8097" i="18"/>
  <c r="H8098" i="18"/>
  <c r="H8099" i="18"/>
  <c r="H8100" i="18"/>
  <c r="H8101" i="18"/>
  <c r="H8102" i="18"/>
  <c r="H8103" i="18"/>
  <c r="H8104" i="18"/>
  <c r="H8105" i="18"/>
  <c r="H8106" i="18"/>
  <c r="H8107" i="18"/>
  <c r="H8108" i="18"/>
  <c r="H8109" i="18"/>
  <c r="H8110" i="18"/>
  <c r="H8111" i="18"/>
  <c r="H8112" i="18"/>
  <c r="H8113" i="18"/>
  <c r="H8114" i="18"/>
  <c r="H8115" i="18"/>
  <c r="H8116" i="18"/>
  <c r="H8117" i="18"/>
  <c r="H8118" i="18"/>
  <c r="H8119" i="18"/>
  <c r="H8120" i="18"/>
  <c r="H8121" i="18"/>
  <c r="H8122" i="18"/>
  <c r="H8123" i="18"/>
  <c r="H8124" i="18"/>
  <c r="H8125" i="18"/>
  <c r="H8126" i="18"/>
  <c r="H8127" i="18"/>
  <c r="H8128" i="18"/>
  <c r="H8129" i="18"/>
  <c r="H8130" i="18"/>
  <c r="H8131" i="18"/>
  <c r="H8132" i="18"/>
  <c r="H8133" i="18"/>
  <c r="H8134" i="18"/>
  <c r="H8135" i="18"/>
  <c r="H8136" i="18"/>
  <c r="H8137" i="18"/>
  <c r="H8138" i="18"/>
  <c r="H8139" i="18"/>
  <c r="H8140" i="18"/>
  <c r="H8141" i="18"/>
  <c r="H8142" i="18"/>
  <c r="H8143" i="18"/>
  <c r="H8144" i="18"/>
  <c r="H8145" i="18"/>
  <c r="H8146" i="18"/>
  <c r="H8147" i="18"/>
  <c r="H8148" i="18"/>
  <c r="H8149" i="18"/>
  <c r="H8150" i="18"/>
  <c r="H8151" i="18"/>
  <c r="H8152" i="18"/>
  <c r="H8153" i="18"/>
  <c r="H8154" i="18"/>
  <c r="H8155" i="18"/>
  <c r="H8156" i="18"/>
  <c r="H8157" i="18"/>
  <c r="H8158" i="18"/>
  <c r="H8159" i="18"/>
  <c r="H8160" i="18"/>
  <c r="H8161" i="18"/>
  <c r="H8162" i="18"/>
  <c r="H8163" i="18"/>
  <c r="H8164" i="18"/>
  <c r="H8165" i="18"/>
  <c r="H8166" i="18"/>
  <c r="H8167" i="18"/>
  <c r="H8168" i="18"/>
  <c r="H8169" i="18"/>
  <c r="H8170" i="18"/>
  <c r="H8171" i="18"/>
  <c r="H8172" i="18"/>
  <c r="H8173" i="18"/>
  <c r="H8174" i="18"/>
  <c r="H8175" i="18"/>
  <c r="H8176" i="18"/>
  <c r="H8177" i="18"/>
  <c r="H8178" i="18"/>
  <c r="H8179" i="18"/>
  <c r="H8180" i="18"/>
  <c r="H8181" i="18"/>
  <c r="H8182" i="18"/>
  <c r="H8183" i="18"/>
  <c r="H8184" i="18"/>
  <c r="H8185" i="18"/>
  <c r="H8186" i="18"/>
  <c r="H8187" i="18"/>
  <c r="H8188" i="18"/>
  <c r="H8189" i="18"/>
  <c r="H8190" i="18"/>
  <c r="H8191" i="18"/>
  <c r="H8192" i="18"/>
  <c r="H8193" i="18"/>
  <c r="H8194" i="18"/>
  <c r="H8195" i="18"/>
  <c r="H8196" i="18"/>
  <c r="H8197" i="18"/>
  <c r="H8198" i="18"/>
  <c r="H8199" i="18"/>
  <c r="H8200" i="18"/>
  <c r="H8201" i="18"/>
  <c r="H8202" i="18"/>
  <c r="H8203" i="18"/>
  <c r="H8204" i="18"/>
  <c r="H8205" i="18"/>
  <c r="H8206" i="18"/>
  <c r="H8207" i="18"/>
  <c r="H8208" i="18"/>
  <c r="H8209" i="18"/>
  <c r="H8210" i="18"/>
  <c r="H8211" i="18"/>
  <c r="H8212" i="18"/>
  <c r="H8213" i="18"/>
  <c r="H8214" i="18"/>
  <c r="H8215" i="18"/>
  <c r="H8216" i="18"/>
  <c r="H8217" i="18"/>
  <c r="H8218" i="18"/>
  <c r="H8219" i="18"/>
  <c r="H8220" i="18"/>
  <c r="H8221" i="18"/>
  <c r="H8222" i="18"/>
  <c r="H8223" i="18"/>
  <c r="H8224" i="18"/>
  <c r="H8225" i="18"/>
  <c r="H8226" i="18"/>
  <c r="H8227" i="18"/>
  <c r="H8228" i="18"/>
  <c r="H8229" i="18"/>
  <c r="H8230" i="18"/>
  <c r="H8231" i="18"/>
  <c r="H8232" i="18"/>
  <c r="H8233" i="18"/>
  <c r="H8234" i="18"/>
  <c r="H8235" i="18"/>
  <c r="H8236" i="18"/>
  <c r="H8237" i="18"/>
  <c r="H8238" i="18"/>
  <c r="H8239" i="18"/>
  <c r="H8240" i="18"/>
  <c r="H8241" i="18"/>
  <c r="H8242" i="18"/>
  <c r="H8243" i="18"/>
  <c r="H8244" i="18"/>
  <c r="H8245" i="18"/>
  <c r="H8246" i="18"/>
  <c r="H8247" i="18"/>
  <c r="H8248" i="18"/>
  <c r="H8249" i="18"/>
  <c r="H8250" i="18"/>
  <c r="H8251" i="18"/>
  <c r="H8252" i="18"/>
  <c r="H8253" i="18"/>
  <c r="H8254" i="18"/>
  <c r="H8255" i="18"/>
  <c r="H8256" i="18"/>
  <c r="H8257" i="18"/>
  <c r="H8258" i="18"/>
  <c r="H8259" i="18"/>
  <c r="H8260" i="18"/>
  <c r="H8261" i="18"/>
  <c r="H8262" i="18"/>
  <c r="H8263" i="18"/>
  <c r="H8264" i="18"/>
  <c r="H8265" i="18"/>
  <c r="H8266" i="18"/>
  <c r="H8267" i="18"/>
  <c r="H8268" i="18"/>
  <c r="H8269" i="18"/>
  <c r="H8270" i="18"/>
  <c r="H8271" i="18"/>
  <c r="H8272" i="18"/>
  <c r="H8273" i="18"/>
  <c r="H8274" i="18"/>
  <c r="H8275" i="18"/>
  <c r="H8276" i="18"/>
  <c r="H8277" i="18"/>
  <c r="H8278" i="18"/>
  <c r="H8279" i="18"/>
  <c r="H8280" i="18"/>
  <c r="H8281" i="18"/>
  <c r="H8282" i="18"/>
  <c r="H8283" i="18"/>
  <c r="H8284" i="18"/>
  <c r="H8285" i="18"/>
  <c r="H8286" i="18"/>
  <c r="H8287" i="18"/>
  <c r="H8288" i="18"/>
  <c r="H8289" i="18"/>
  <c r="H8290" i="18"/>
  <c r="H8291" i="18"/>
  <c r="H8292" i="18"/>
  <c r="H8293" i="18"/>
  <c r="H8294" i="18"/>
  <c r="H8295" i="18"/>
  <c r="H8296" i="18"/>
  <c r="H8297" i="18"/>
  <c r="H8298" i="18"/>
  <c r="H8299" i="18"/>
  <c r="H8300" i="18"/>
  <c r="H8301" i="18"/>
  <c r="H8302" i="18"/>
  <c r="H8303" i="18"/>
  <c r="H8304" i="18"/>
  <c r="H8305" i="18"/>
  <c r="H8306" i="18"/>
  <c r="H8307" i="18"/>
  <c r="H8308" i="18"/>
  <c r="H8309" i="18"/>
  <c r="H8310" i="18"/>
  <c r="H8311" i="18"/>
  <c r="H8312" i="18"/>
  <c r="H8313" i="18"/>
  <c r="H8314" i="18"/>
  <c r="H8315" i="18"/>
  <c r="H8316" i="18"/>
  <c r="H8317" i="18"/>
  <c r="H8318" i="18"/>
  <c r="H8319" i="18"/>
  <c r="H8320" i="18"/>
  <c r="H8321" i="18"/>
  <c r="H8322" i="18"/>
  <c r="H8323" i="18"/>
  <c r="H8324" i="18"/>
  <c r="H8325" i="18"/>
  <c r="H8326" i="18"/>
  <c r="H8327" i="18"/>
  <c r="H8328" i="18"/>
  <c r="H8329" i="18"/>
  <c r="H8330" i="18"/>
  <c r="H8331" i="18"/>
  <c r="H8332" i="18"/>
  <c r="H8333" i="18"/>
  <c r="H8334" i="18"/>
  <c r="H8335" i="18"/>
  <c r="H8336" i="18"/>
  <c r="H8337" i="18"/>
  <c r="H8338" i="18"/>
  <c r="H8339" i="18"/>
  <c r="H8340" i="18"/>
  <c r="H8341" i="18"/>
  <c r="H8342" i="18"/>
  <c r="H8343" i="18"/>
  <c r="H8344" i="18"/>
  <c r="H8345" i="18"/>
  <c r="H8346" i="18"/>
  <c r="H8347" i="18"/>
  <c r="H8348" i="18"/>
  <c r="H8349" i="18"/>
  <c r="H8350" i="18"/>
  <c r="H8351" i="18"/>
  <c r="H8352" i="18"/>
  <c r="H8353" i="18"/>
  <c r="H8354" i="18"/>
  <c r="H8355" i="18"/>
  <c r="H8356" i="18"/>
  <c r="H8357" i="18"/>
  <c r="H8358" i="18"/>
  <c r="H8359" i="18"/>
  <c r="H8360" i="18"/>
  <c r="H8361" i="18"/>
  <c r="H8362" i="18"/>
  <c r="H8363" i="18"/>
  <c r="H8364" i="18"/>
  <c r="H8365" i="18"/>
  <c r="H8366" i="18"/>
  <c r="H8367" i="18"/>
  <c r="H8368" i="18"/>
  <c r="H8369" i="18"/>
  <c r="H8370" i="18"/>
  <c r="H8371" i="18"/>
  <c r="H8372" i="18"/>
  <c r="H8373" i="18"/>
  <c r="H8374" i="18"/>
  <c r="H8375" i="18"/>
  <c r="H8376" i="18"/>
  <c r="H8377" i="18"/>
  <c r="H8378" i="18"/>
  <c r="H8379" i="18"/>
  <c r="H8380" i="18"/>
  <c r="H8381" i="18"/>
  <c r="H8382" i="18"/>
  <c r="H8383" i="18"/>
  <c r="H8384" i="18"/>
  <c r="H8385" i="18"/>
  <c r="H8386" i="18"/>
  <c r="H8387" i="18"/>
  <c r="H8388" i="18"/>
  <c r="H8389" i="18"/>
  <c r="H8390" i="18"/>
  <c r="H8391" i="18"/>
  <c r="H8392" i="18"/>
  <c r="H8393" i="18"/>
  <c r="H8394" i="18"/>
  <c r="H8395" i="18"/>
  <c r="H8396" i="18"/>
  <c r="H8397" i="18"/>
  <c r="H8398" i="18"/>
  <c r="H8399" i="18"/>
  <c r="H8400" i="18"/>
  <c r="H8401" i="18"/>
  <c r="H8402" i="18"/>
  <c r="H8403" i="18"/>
  <c r="H8404" i="18"/>
  <c r="H8405" i="18"/>
  <c r="H8406" i="18"/>
  <c r="H8407" i="18"/>
  <c r="H8408" i="18"/>
  <c r="H8409" i="18"/>
  <c r="H8410" i="18"/>
  <c r="H8411" i="18"/>
  <c r="H8412" i="18"/>
  <c r="H8413" i="18"/>
  <c r="H8414" i="18"/>
  <c r="H8415" i="18"/>
  <c r="H8416" i="18"/>
  <c r="H8417" i="18"/>
  <c r="H8418" i="18"/>
  <c r="H8419" i="18"/>
  <c r="H8420" i="18"/>
  <c r="H8421" i="18"/>
  <c r="H8422" i="18"/>
  <c r="H8423" i="18"/>
  <c r="H8424" i="18"/>
  <c r="H8425" i="18"/>
  <c r="H8426" i="18"/>
  <c r="H8427" i="18"/>
  <c r="H8428" i="18"/>
  <c r="H8429" i="18"/>
  <c r="H8430" i="18"/>
  <c r="H8431" i="18"/>
  <c r="H8432" i="18"/>
  <c r="H8433" i="18"/>
  <c r="H8434" i="18"/>
  <c r="H8435" i="18"/>
  <c r="H8436" i="18"/>
  <c r="H8437" i="18"/>
  <c r="H8438" i="18"/>
  <c r="H8439" i="18"/>
  <c r="H8440" i="18"/>
  <c r="H8441" i="18"/>
  <c r="H8442" i="18"/>
  <c r="H8443" i="18"/>
  <c r="H8444" i="18"/>
  <c r="H8445" i="18"/>
  <c r="H8446" i="18"/>
  <c r="H8447" i="18"/>
  <c r="H8448" i="18"/>
  <c r="H8449" i="18"/>
  <c r="H8450" i="18"/>
  <c r="H8451" i="18"/>
  <c r="H8452" i="18"/>
  <c r="H8453" i="18"/>
  <c r="H8454" i="18"/>
  <c r="H8455" i="18"/>
  <c r="H8456" i="18"/>
  <c r="H8457" i="18"/>
  <c r="H8458" i="18"/>
  <c r="H8459" i="18"/>
  <c r="H8460" i="18"/>
  <c r="H8461" i="18"/>
  <c r="H8462" i="18"/>
  <c r="H8463" i="18"/>
  <c r="H8464" i="18"/>
  <c r="H8465" i="18"/>
  <c r="H8466" i="18"/>
  <c r="H8467" i="18"/>
  <c r="H8468" i="18"/>
  <c r="H8469" i="18"/>
  <c r="H8470" i="18"/>
  <c r="H8471" i="18"/>
  <c r="H8472" i="18"/>
  <c r="H8473" i="18"/>
  <c r="H8474" i="18"/>
  <c r="H8475" i="18"/>
  <c r="H8476" i="18"/>
  <c r="H8477" i="18"/>
  <c r="H8478" i="18"/>
  <c r="H8479" i="18"/>
  <c r="H8480" i="18"/>
  <c r="H8481" i="18"/>
  <c r="H8482" i="18"/>
  <c r="H8483" i="18"/>
  <c r="H8484" i="18"/>
  <c r="H8485" i="18"/>
  <c r="H8486" i="18"/>
  <c r="H8487" i="18"/>
  <c r="H8488" i="18"/>
  <c r="H8489" i="18"/>
  <c r="H8490" i="18"/>
  <c r="H8491" i="18"/>
  <c r="H8492" i="18"/>
  <c r="H8493" i="18"/>
  <c r="H8494" i="18"/>
  <c r="H8495" i="18"/>
  <c r="H8496" i="18"/>
  <c r="H8497" i="18"/>
  <c r="H8498" i="18"/>
  <c r="H8499" i="18"/>
  <c r="H8500" i="18"/>
  <c r="H8501" i="18"/>
  <c r="H8502" i="18"/>
  <c r="H8503" i="18"/>
  <c r="H8504" i="18"/>
  <c r="H8505" i="18"/>
  <c r="H8506" i="18"/>
  <c r="H8507" i="18"/>
  <c r="H8508" i="18"/>
  <c r="H8509" i="18"/>
  <c r="H8510" i="18"/>
  <c r="H8511" i="18"/>
  <c r="H8512" i="18"/>
  <c r="H8513" i="18"/>
  <c r="H8514" i="18"/>
  <c r="H8515" i="18"/>
  <c r="H8516" i="18"/>
  <c r="H8517" i="18"/>
  <c r="H8518" i="18"/>
  <c r="H8519" i="18"/>
  <c r="H8520" i="18"/>
  <c r="H8521" i="18"/>
  <c r="H8522" i="18"/>
  <c r="H8523" i="18"/>
  <c r="H8524" i="18"/>
  <c r="H8525" i="18"/>
  <c r="H8526" i="18"/>
  <c r="H8527" i="18"/>
  <c r="H8528" i="18"/>
  <c r="H8529" i="18"/>
  <c r="H8530" i="18"/>
  <c r="H8531" i="18"/>
  <c r="H8532" i="18"/>
  <c r="H8533" i="18"/>
  <c r="H8534" i="18"/>
  <c r="H8535" i="18"/>
  <c r="H8536" i="18"/>
  <c r="H8537" i="18"/>
  <c r="H8538" i="18"/>
  <c r="H8539" i="18"/>
  <c r="H8540" i="18"/>
  <c r="H8541" i="18"/>
  <c r="H8542" i="18"/>
  <c r="H8543" i="18"/>
  <c r="H8544" i="18"/>
  <c r="H8545" i="18"/>
  <c r="H8546" i="18"/>
  <c r="H8547" i="18"/>
  <c r="H8548" i="18"/>
  <c r="H8549" i="18"/>
  <c r="H8550" i="18"/>
  <c r="H8551" i="18"/>
  <c r="H8552" i="18"/>
  <c r="H8553" i="18"/>
  <c r="H8554" i="18"/>
  <c r="H8555" i="18"/>
  <c r="H8556" i="18"/>
  <c r="H8557" i="18"/>
  <c r="H8558" i="18"/>
  <c r="H8559" i="18"/>
  <c r="H8560" i="18"/>
  <c r="H8561" i="18"/>
  <c r="H8562" i="18"/>
  <c r="H8563" i="18"/>
  <c r="H8564" i="18"/>
  <c r="H8565" i="18"/>
  <c r="H8566" i="18"/>
  <c r="H8567" i="18"/>
  <c r="H8568" i="18"/>
  <c r="H8569" i="18"/>
  <c r="H8570" i="18"/>
  <c r="H8571" i="18"/>
  <c r="H8572" i="18"/>
  <c r="H8573" i="18"/>
  <c r="H8574" i="18"/>
  <c r="H8575" i="18"/>
  <c r="H8576" i="18"/>
  <c r="H8577" i="18"/>
  <c r="H8578" i="18"/>
  <c r="H8579" i="18"/>
  <c r="H8580" i="18"/>
  <c r="H8581" i="18"/>
  <c r="H8582" i="18"/>
  <c r="H8583" i="18"/>
  <c r="H8584" i="18"/>
  <c r="H8585" i="18"/>
  <c r="H8586" i="18"/>
  <c r="H8587" i="18"/>
  <c r="H8588" i="18"/>
  <c r="H8589" i="18"/>
  <c r="H8590" i="18"/>
  <c r="H8591" i="18"/>
  <c r="H8592" i="18"/>
  <c r="H8593" i="18"/>
  <c r="H8594" i="18"/>
  <c r="H8595" i="18"/>
  <c r="H8596" i="18"/>
  <c r="H8597" i="18"/>
  <c r="H8598" i="18"/>
  <c r="H8599" i="18"/>
  <c r="H8600" i="18"/>
  <c r="H8601" i="18"/>
  <c r="H8602" i="18"/>
  <c r="H8603" i="18"/>
  <c r="H8604" i="18"/>
  <c r="H8605" i="18"/>
  <c r="H8606" i="18"/>
  <c r="H8607" i="18"/>
  <c r="H8608" i="18"/>
  <c r="H8609" i="18"/>
  <c r="H8610" i="18"/>
  <c r="H8611" i="18"/>
  <c r="H8612" i="18"/>
  <c r="H8613" i="18"/>
  <c r="H8614" i="18"/>
  <c r="H8615" i="18"/>
  <c r="H8616" i="18"/>
  <c r="H8617" i="18"/>
  <c r="H8618" i="18"/>
  <c r="H8619" i="18"/>
  <c r="H8620" i="18"/>
  <c r="H8621" i="18"/>
  <c r="H8622" i="18"/>
  <c r="H8623" i="18"/>
  <c r="H8624" i="18"/>
  <c r="H8625" i="18"/>
  <c r="H8626" i="18"/>
  <c r="H8627" i="18"/>
  <c r="H8628" i="18"/>
  <c r="H8629" i="18"/>
  <c r="H8630" i="18"/>
  <c r="H8631" i="18"/>
  <c r="H8632" i="18"/>
  <c r="H8633" i="18"/>
  <c r="H8634" i="18"/>
  <c r="H8635" i="18"/>
  <c r="H8636" i="18"/>
  <c r="H8637" i="18"/>
  <c r="H8638" i="18"/>
  <c r="H8639" i="18"/>
  <c r="H8640" i="18"/>
  <c r="H8641" i="18"/>
  <c r="H8642" i="18"/>
  <c r="H8643" i="18"/>
  <c r="H8644" i="18"/>
  <c r="H8645" i="18"/>
  <c r="H8646" i="18"/>
  <c r="H8647" i="18"/>
  <c r="H8648" i="18"/>
  <c r="H8649" i="18"/>
  <c r="H8650" i="18"/>
  <c r="H8651" i="18"/>
  <c r="H8652" i="18"/>
  <c r="H8653" i="18"/>
  <c r="H8654" i="18"/>
  <c r="H8655" i="18"/>
  <c r="H8656" i="18"/>
  <c r="H8657" i="18"/>
  <c r="H8658" i="18"/>
  <c r="H8659" i="18"/>
  <c r="H8660" i="18"/>
  <c r="H8661" i="18"/>
  <c r="H8662" i="18"/>
  <c r="H8663" i="18"/>
  <c r="H8664" i="18"/>
  <c r="H8665" i="18"/>
  <c r="H8666" i="18"/>
  <c r="H8667" i="18"/>
  <c r="H8668" i="18"/>
  <c r="H8669" i="18"/>
  <c r="H8670" i="18"/>
  <c r="H8671" i="18"/>
  <c r="H8672" i="18"/>
  <c r="H8673" i="18"/>
  <c r="H8674" i="18"/>
  <c r="H8675" i="18"/>
  <c r="H8676" i="18"/>
  <c r="H8677" i="18"/>
  <c r="H8678" i="18"/>
  <c r="H8679" i="18"/>
  <c r="H8680" i="18"/>
  <c r="H8681" i="18"/>
  <c r="H8682" i="18"/>
  <c r="H8683" i="18"/>
  <c r="H8684" i="18"/>
  <c r="H8685" i="18"/>
  <c r="H8686" i="18"/>
  <c r="H8687" i="18"/>
  <c r="H8688" i="18"/>
  <c r="H8689" i="18"/>
  <c r="H8690" i="18"/>
  <c r="H8691" i="18"/>
  <c r="H8692" i="18"/>
  <c r="H8693" i="18"/>
  <c r="H8694" i="18"/>
  <c r="H8695" i="18"/>
  <c r="H8696" i="18"/>
  <c r="H8697" i="18"/>
  <c r="H8698" i="18"/>
  <c r="H8699" i="18"/>
  <c r="H8700" i="18"/>
  <c r="H8701" i="18"/>
  <c r="H8702" i="18"/>
  <c r="H8703" i="18"/>
  <c r="H8704" i="18"/>
  <c r="H8705" i="18"/>
  <c r="H8706" i="18"/>
  <c r="H8707" i="18"/>
  <c r="H8708" i="18"/>
  <c r="H8709" i="18"/>
  <c r="H8710" i="18"/>
  <c r="H8711" i="18"/>
  <c r="H8712" i="18"/>
  <c r="H8713" i="18"/>
  <c r="H8714" i="18"/>
  <c r="H8715" i="18"/>
  <c r="H8716" i="18"/>
  <c r="H8717" i="18"/>
  <c r="H8718" i="18"/>
  <c r="H8719" i="18"/>
  <c r="H8720" i="18"/>
  <c r="H8721" i="18"/>
  <c r="H8722" i="18"/>
  <c r="H8723" i="18"/>
  <c r="H8724" i="18"/>
  <c r="H8725" i="18"/>
  <c r="H8726" i="18"/>
  <c r="H8727" i="18"/>
  <c r="H8728" i="18"/>
  <c r="H8729" i="18"/>
  <c r="H8730" i="18"/>
  <c r="H8731" i="18"/>
  <c r="H8732" i="18"/>
  <c r="H8733" i="18"/>
  <c r="H8734" i="18"/>
  <c r="H8735" i="18"/>
  <c r="H8736" i="18"/>
  <c r="H8737" i="18"/>
  <c r="H8738" i="18"/>
  <c r="H8739" i="18"/>
  <c r="H8740" i="18"/>
  <c r="H8741" i="18"/>
  <c r="H8742" i="18"/>
  <c r="H8743" i="18"/>
  <c r="H8744" i="18"/>
  <c r="H8745" i="18"/>
  <c r="H8746" i="18"/>
  <c r="H8747" i="18"/>
  <c r="H8748" i="18"/>
  <c r="H8749" i="18"/>
  <c r="H8750" i="18"/>
  <c r="H8751" i="18"/>
  <c r="H8752" i="18"/>
  <c r="H8753" i="18"/>
  <c r="H8754" i="18"/>
  <c r="H8755" i="18"/>
  <c r="H8756" i="18"/>
  <c r="H8757" i="18"/>
  <c r="H8758" i="18"/>
  <c r="H8759" i="18"/>
  <c r="H8760" i="18"/>
  <c r="H8761" i="18"/>
  <c r="H8762" i="18"/>
  <c r="H8763" i="18"/>
  <c r="H8764" i="18"/>
  <c r="H8765" i="18"/>
  <c r="H8766" i="18"/>
  <c r="H8767" i="18"/>
  <c r="H8768" i="18"/>
  <c r="H8769" i="18"/>
  <c r="H8770" i="18"/>
  <c r="H8771" i="18"/>
  <c r="H8772" i="18"/>
  <c r="H8773" i="18"/>
  <c r="H8774" i="18"/>
  <c r="H8775" i="18"/>
  <c r="H8776" i="18"/>
  <c r="H8777" i="18"/>
  <c r="H8778" i="18"/>
  <c r="H8779" i="18"/>
  <c r="H8780" i="18"/>
  <c r="H8781" i="18"/>
  <c r="H8782" i="18"/>
  <c r="H8783" i="18"/>
  <c r="H8784" i="18"/>
  <c r="H8785" i="18"/>
  <c r="H8786" i="18"/>
  <c r="H8787" i="18"/>
  <c r="H8788" i="18"/>
  <c r="H8789" i="18"/>
  <c r="H8790" i="18"/>
  <c r="H8791" i="18"/>
  <c r="H8792" i="18"/>
  <c r="H8793" i="18"/>
  <c r="H8794" i="18"/>
  <c r="H8795" i="18"/>
  <c r="H8796" i="18"/>
  <c r="H8797" i="18"/>
  <c r="H8798" i="18"/>
  <c r="H8799" i="18"/>
  <c r="H8800" i="18"/>
  <c r="H8801" i="18"/>
  <c r="H8802" i="18"/>
  <c r="H8803" i="18"/>
  <c r="H8804" i="18"/>
  <c r="H8805" i="18"/>
  <c r="H8806" i="18"/>
  <c r="H8807" i="18"/>
  <c r="H8808" i="18"/>
  <c r="H8809" i="18"/>
  <c r="H8810" i="18"/>
  <c r="H8811" i="18"/>
  <c r="H8812" i="18"/>
  <c r="H8813" i="18"/>
  <c r="H8814" i="18"/>
  <c r="H8815" i="18"/>
  <c r="H8816" i="18"/>
  <c r="H8817" i="18"/>
  <c r="H8818" i="18"/>
  <c r="H8819" i="18"/>
  <c r="H8820" i="18"/>
  <c r="H8821" i="18"/>
  <c r="H8822" i="18"/>
  <c r="H8823" i="18"/>
  <c r="H8824" i="18"/>
  <c r="H8825" i="18"/>
  <c r="H8826" i="18"/>
  <c r="H8827" i="18"/>
  <c r="H8828" i="18"/>
  <c r="H8829" i="18"/>
  <c r="H8830" i="18"/>
  <c r="H8831" i="18"/>
  <c r="H8832" i="18"/>
  <c r="H8833" i="18"/>
  <c r="H8834" i="18"/>
  <c r="H8835" i="18"/>
  <c r="H8836" i="18"/>
  <c r="H8837" i="18"/>
  <c r="H8838" i="18"/>
  <c r="H8839" i="18"/>
  <c r="H8840" i="18"/>
  <c r="H8841" i="18"/>
  <c r="H8842" i="18"/>
  <c r="H8843" i="18"/>
  <c r="H8844" i="18"/>
  <c r="H8845" i="18"/>
  <c r="H8846" i="18"/>
  <c r="H8847" i="18"/>
  <c r="H8848" i="18"/>
  <c r="H8849" i="18"/>
  <c r="H8850" i="18"/>
  <c r="H8851" i="18"/>
  <c r="H8852" i="18"/>
  <c r="H8853" i="18"/>
  <c r="H8854" i="18"/>
  <c r="H8855" i="18"/>
  <c r="H8856" i="18"/>
  <c r="H8857" i="18"/>
  <c r="H8858" i="18"/>
  <c r="H8859" i="18"/>
  <c r="H8860" i="18"/>
  <c r="H8861" i="18"/>
  <c r="H8862" i="18"/>
  <c r="H8863" i="18"/>
  <c r="H8864" i="18"/>
  <c r="H8865" i="18"/>
  <c r="H8866" i="18"/>
  <c r="H8867" i="18"/>
  <c r="H8868" i="18"/>
  <c r="H8869" i="18"/>
  <c r="H8870" i="18"/>
  <c r="H8871" i="18"/>
  <c r="H8872" i="18"/>
  <c r="H8873" i="18"/>
  <c r="H8874" i="18"/>
  <c r="H8875" i="18"/>
  <c r="H8876" i="18"/>
  <c r="H8877" i="18"/>
  <c r="H8878" i="18"/>
  <c r="H8879" i="18"/>
  <c r="H8880" i="18"/>
  <c r="H8881" i="18"/>
  <c r="H8882" i="18"/>
  <c r="H8883" i="18"/>
  <c r="H8884" i="18"/>
  <c r="H8885" i="18"/>
  <c r="H8886" i="18"/>
  <c r="H8887" i="18"/>
  <c r="H8888" i="18"/>
  <c r="H8889" i="18"/>
  <c r="H8890" i="18"/>
  <c r="H8891" i="18"/>
  <c r="H8892" i="18"/>
  <c r="H8893" i="18"/>
  <c r="H8894" i="18"/>
  <c r="H8895" i="18"/>
  <c r="H8896" i="18"/>
  <c r="H8897" i="18"/>
  <c r="H8898" i="18"/>
  <c r="H8899" i="18"/>
  <c r="H8900" i="18"/>
  <c r="H8901" i="18"/>
  <c r="H8902" i="18"/>
  <c r="H8903" i="18"/>
  <c r="H8904" i="18"/>
  <c r="H8905" i="18"/>
  <c r="H8906" i="18"/>
  <c r="H8907" i="18"/>
  <c r="H8908" i="18"/>
  <c r="H8909" i="18"/>
  <c r="H8910" i="18"/>
  <c r="H8911" i="18"/>
  <c r="H8912" i="18"/>
  <c r="H8913" i="18"/>
  <c r="H8914" i="18"/>
  <c r="H8915" i="18"/>
  <c r="H8916" i="18"/>
  <c r="H8917" i="18"/>
  <c r="H8918" i="18"/>
  <c r="H8919" i="18"/>
  <c r="H8920" i="18"/>
  <c r="H8921" i="18"/>
  <c r="H8922" i="18"/>
  <c r="H8923" i="18"/>
  <c r="H8924" i="18"/>
  <c r="H8925" i="18"/>
  <c r="H8926" i="18"/>
  <c r="H8927" i="18"/>
  <c r="H8928" i="18"/>
  <c r="H8929" i="18"/>
  <c r="H8930" i="18"/>
  <c r="H8931" i="18"/>
  <c r="H8932" i="18"/>
  <c r="H8933" i="18"/>
  <c r="H8934" i="18"/>
  <c r="H8935" i="18"/>
  <c r="H8936" i="18"/>
  <c r="H8937" i="18"/>
  <c r="H8938" i="18"/>
  <c r="H8939" i="18"/>
  <c r="H8940" i="18"/>
  <c r="H8941" i="18"/>
  <c r="H8942" i="18"/>
  <c r="H8943" i="18"/>
  <c r="H8944" i="18"/>
  <c r="H8945" i="18"/>
  <c r="H8946" i="18"/>
  <c r="H8947" i="18"/>
  <c r="H8948" i="18"/>
  <c r="H8949" i="18"/>
  <c r="H8950" i="18"/>
  <c r="H8951" i="18"/>
  <c r="H8952" i="18"/>
  <c r="H8953" i="18"/>
  <c r="H8954" i="18"/>
  <c r="H8955" i="18"/>
  <c r="H8956" i="18"/>
  <c r="H8957" i="18"/>
  <c r="H8958" i="18"/>
  <c r="H8959" i="18"/>
  <c r="H8960" i="18"/>
  <c r="H8961" i="18"/>
  <c r="H8962" i="18"/>
  <c r="H8963" i="18"/>
  <c r="H8964" i="18"/>
  <c r="H8965" i="18"/>
  <c r="H8966" i="18"/>
  <c r="H8967" i="18"/>
  <c r="H8968" i="18"/>
  <c r="H8969" i="18"/>
  <c r="H8970" i="18"/>
  <c r="H8971" i="18"/>
  <c r="H8972" i="18"/>
  <c r="H8973" i="18"/>
  <c r="H8974" i="18"/>
  <c r="H8975" i="18"/>
  <c r="H8976" i="18"/>
  <c r="H8977" i="18"/>
  <c r="H8978" i="18"/>
  <c r="H8979" i="18"/>
  <c r="H8980" i="18"/>
  <c r="H8981" i="18"/>
  <c r="H8982" i="18"/>
  <c r="H8983" i="18"/>
  <c r="H8984" i="18"/>
  <c r="H8985" i="18"/>
  <c r="H8986" i="18"/>
  <c r="H8987" i="18"/>
  <c r="H8988" i="18"/>
  <c r="H8989" i="18"/>
  <c r="H8990" i="18"/>
  <c r="H8991" i="18"/>
  <c r="H8992" i="18"/>
  <c r="H8993" i="18"/>
  <c r="H8994" i="18"/>
  <c r="H8995" i="18"/>
  <c r="H8996" i="18"/>
  <c r="H8997" i="18"/>
  <c r="H8998" i="18"/>
  <c r="H8999" i="18"/>
  <c r="H9000" i="18"/>
  <c r="H9001" i="18"/>
  <c r="H9002" i="18"/>
  <c r="H9003" i="18"/>
  <c r="H9004" i="18"/>
  <c r="H9005" i="18"/>
  <c r="H9006" i="18"/>
  <c r="H9007" i="18"/>
  <c r="H9008" i="18"/>
  <c r="H9009" i="18"/>
  <c r="H9010" i="18"/>
  <c r="H9011" i="18"/>
  <c r="H9012" i="18"/>
  <c r="H9013" i="18"/>
  <c r="H9014" i="18"/>
  <c r="H9015" i="18"/>
  <c r="H9016" i="18"/>
  <c r="H9017" i="18"/>
  <c r="H9018" i="18"/>
  <c r="H9019" i="18"/>
  <c r="H9020" i="18"/>
  <c r="H9021" i="18"/>
  <c r="H9022" i="18"/>
  <c r="H9023" i="18"/>
  <c r="H9024" i="18"/>
  <c r="H9025" i="18"/>
  <c r="H9026" i="18"/>
  <c r="H9027" i="18"/>
  <c r="H9028" i="18"/>
  <c r="H9029" i="18"/>
  <c r="H9030" i="18"/>
  <c r="H9031" i="18"/>
  <c r="H9032" i="18"/>
  <c r="H9033" i="18"/>
  <c r="H9034" i="18"/>
  <c r="H9035" i="18"/>
  <c r="H9036" i="18"/>
  <c r="H9037" i="18"/>
  <c r="H9038" i="18"/>
  <c r="H9039" i="18"/>
  <c r="H9040" i="18"/>
  <c r="H9041" i="18"/>
  <c r="H9042" i="18"/>
  <c r="H9043" i="18"/>
  <c r="H9044" i="18"/>
  <c r="H9045" i="18"/>
  <c r="H9046" i="18"/>
  <c r="H9047" i="18"/>
  <c r="H9048" i="18"/>
  <c r="H9049" i="18"/>
  <c r="H9050" i="18"/>
  <c r="H9051" i="18"/>
  <c r="H9052" i="18"/>
  <c r="H9053" i="18"/>
  <c r="H9054" i="18"/>
  <c r="H9055" i="18"/>
  <c r="H9056" i="18"/>
  <c r="H9057" i="18"/>
  <c r="H9058" i="18"/>
  <c r="H9059" i="18"/>
  <c r="H9060" i="18"/>
  <c r="H9061" i="18"/>
  <c r="H9062" i="18"/>
  <c r="H9063" i="18"/>
  <c r="H9064" i="18"/>
  <c r="H9065" i="18"/>
  <c r="H9066" i="18"/>
  <c r="H9067" i="18"/>
  <c r="H9068" i="18"/>
  <c r="H9069" i="18"/>
  <c r="H9070" i="18"/>
  <c r="H9071" i="18"/>
  <c r="H9072" i="18"/>
  <c r="H9073" i="18"/>
  <c r="H9074" i="18"/>
  <c r="H9075" i="18"/>
  <c r="H9076" i="18"/>
  <c r="H9077" i="18"/>
  <c r="H9078" i="18"/>
  <c r="H9079" i="18"/>
  <c r="H9080" i="18"/>
  <c r="H9081" i="18"/>
  <c r="H9082" i="18"/>
  <c r="H9083" i="18"/>
  <c r="H9084" i="18"/>
  <c r="H9085" i="18"/>
  <c r="H9086" i="18"/>
  <c r="H9087" i="18"/>
  <c r="H9088" i="18"/>
  <c r="H9089" i="18"/>
  <c r="H9090" i="18"/>
  <c r="H9091" i="18"/>
  <c r="H9092" i="18"/>
  <c r="H9093" i="18"/>
  <c r="H9094" i="18"/>
  <c r="H9095" i="18"/>
  <c r="H9096" i="18"/>
  <c r="H9097" i="18"/>
  <c r="H9098" i="18"/>
  <c r="H9099" i="18"/>
  <c r="H9100" i="18"/>
  <c r="H9101" i="18"/>
  <c r="H9102" i="18"/>
  <c r="H9103" i="18"/>
  <c r="H9104" i="18"/>
  <c r="H9105" i="18"/>
  <c r="H9106" i="18"/>
  <c r="H9107" i="18"/>
  <c r="H9108" i="18"/>
  <c r="H9109" i="18"/>
  <c r="H9110" i="18"/>
  <c r="H9111" i="18"/>
  <c r="H9112" i="18"/>
  <c r="H9113" i="18"/>
  <c r="H9114" i="18"/>
  <c r="H9115" i="18"/>
  <c r="H9116" i="18"/>
  <c r="H9117" i="18"/>
  <c r="H9118" i="18"/>
  <c r="H9119" i="18"/>
  <c r="H9120" i="18"/>
  <c r="H9121" i="18"/>
  <c r="H9122" i="18"/>
  <c r="H9123" i="18"/>
  <c r="H9124" i="18"/>
  <c r="H9125" i="18"/>
  <c r="H9126" i="18"/>
  <c r="H9127" i="18"/>
  <c r="H9128" i="18"/>
  <c r="H9129" i="18"/>
  <c r="H9130" i="18"/>
  <c r="H9131" i="18"/>
  <c r="H9132" i="18"/>
  <c r="H9133" i="18"/>
  <c r="H9134" i="18"/>
  <c r="H9135" i="18"/>
  <c r="H9136" i="18"/>
  <c r="H9137" i="18"/>
  <c r="H9138" i="18"/>
  <c r="H9139" i="18"/>
  <c r="H9140" i="18"/>
  <c r="H9141" i="18"/>
  <c r="H9142" i="18"/>
  <c r="H9143" i="18"/>
  <c r="H9144" i="18"/>
  <c r="H9145" i="18"/>
  <c r="H9146" i="18"/>
  <c r="H9147" i="18"/>
  <c r="H9148" i="18"/>
  <c r="H9149" i="18"/>
  <c r="H9150" i="18"/>
  <c r="H9151" i="18"/>
  <c r="H9152" i="18"/>
  <c r="H9153" i="18"/>
  <c r="H9154" i="18"/>
  <c r="H9155" i="18"/>
  <c r="H9156" i="18"/>
  <c r="H9157" i="18"/>
  <c r="H9158" i="18"/>
  <c r="H9159" i="18"/>
  <c r="H9160" i="18"/>
  <c r="H9161" i="18"/>
  <c r="H9162" i="18"/>
  <c r="H9163" i="18"/>
  <c r="H9164" i="18"/>
  <c r="H9165" i="18"/>
  <c r="H9166" i="18"/>
  <c r="H9167" i="18"/>
  <c r="H9168" i="18"/>
  <c r="H9169" i="18"/>
  <c r="H9170" i="18"/>
  <c r="H9171" i="18"/>
  <c r="H9172" i="18"/>
  <c r="H9173" i="18"/>
  <c r="H9174" i="18"/>
  <c r="H9175" i="18"/>
  <c r="H9176" i="18"/>
  <c r="H9177" i="18"/>
  <c r="H9178" i="18"/>
  <c r="H9179" i="18"/>
  <c r="H9180" i="18"/>
  <c r="H9181" i="18"/>
  <c r="H9182" i="18"/>
  <c r="H9183" i="18"/>
  <c r="H9184" i="18"/>
  <c r="H9185" i="18"/>
  <c r="H9186" i="18"/>
  <c r="H9187" i="18"/>
  <c r="H9188" i="18"/>
  <c r="H9189" i="18"/>
  <c r="H9190" i="18"/>
  <c r="H9191" i="18"/>
  <c r="H9192" i="18"/>
  <c r="H9193" i="18"/>
  <c r="H9194" i="18"/>
  <c r="H9195" i="18"/>
  <c r="H9196" i="18"/>
  <c r="H9197" i="18"/>
  <c r="H9198" i="18"/>
  <c r="H9199" i="18"/>
  <c r="H9200" i="18"/>
  <c r="H9201" i="18"/>
  <c r="H9202" i="18"/>
  <c r="H9203" i="18"/>
  <c r="H9204" i="18"/>
  <c r="H9205" i="18"/>
  <c r="H9206" i="18"/>
  <c r="H9207" i="18"/>
  <c r="H9208" i="18"/>
  <c r="H9209" i="18"/>
  <c r="H9210" i="18"/>
  <c r="H9211" i="18"/>
  <c r="H9212" i="18"/>
  <c r="H9213" i="18"/>
  <c r="H9214" i="18"/>
  <c r="H9215" i="18"/>
  <c r="H9216" i="18"/>
  <c r="H9217" i="18"/>
  <c r="H9218" i="18"/>
  <c r="H9219" i="18"/>
  <c r="H9220" i="18"/>
  <c r="H9221" i="18"/>
  <c r="H9222" i="18"/>
  <c r="H9223" i="18"/>
  <c r="H9224" i="18"/>
  <c r="H9225" i="18"/>
  <c r="H9226" i="18"/>
  <c r="H9227" i="18"/>
  <c r="H9228" i="18"/>
  <c r="H9229" i="18"/>
  <c r="H9230" i="18"/>
  <c r="H9231" i="18"/>
  <c r="H9232" i="18"/>
  <c r="H9233" i="18"/>
  <c r="H9234" i="18"/>
  <c r="H9235" i="18"/>
  <c r="H9236" i="18"/>
  <c r="H9237" i="18"/>
  <c r="H9238" i="18"/>
  <c r="H9239" i="18"/>
  <c r="H9240" i="18"/>
  <c r="H9241" i="18"/>
  <c r="H9242" i="18"/>
  <c r="H9243" i="18"/>
  <c r="H9244" i="18"/>
  <c r="H9245" i="18"/>
  <c r="H9246" i="18"/>
  <c r="H9247" i="18"/>
  <c r="H9248" i="18"/>
  <c r="H9249" i="18"/>
  <c r="H9250" i="18"/>
  <c r="H9251" i="18"/>
  <c r="H9252" i="18"/>
  <c r="H9253" i="18"/>
  <c r="H9254" i="18"/>
  <c r="H9255" i="18"/>
  <c r="H9256" i="18"/>
  <c r="H9257" i="18"/>
  <c r="H9258" i="18"/>
  <c r="H9259" i="18"/>
  <c r="H9260" i="18"/>
  <c r="H9261" i="18"/>
  <c r="H9262" i="18"/>
  <c r="H9263" i="18"/>
  <c r="H9264" i="18"/>
  <c r="H9265" i="18"/>
  <c r="H9266" i="18"/>
  <c r="H9267" i="18"/>
  <c r="H9268" i="18"/>
  <c r="H9269" i="18"/>
  <c r="H9270" i="18"/>
  <c r="H9271" i="18"/>
  <c r="H9272" i="18"/>
  <c r="H9273" i="18"/>
  <c r="H9274" i="18"/>
  <c r="H9275" i="18"/>
  <c r="H9276" i="18"/>
  <c r="H9277" i="18"/>
  <c r="H9278" i="18"/>
  <c r="H9279" i="18"/>
  <c r="H9280" i="18"/>
  <c r="H9281" i="18"/>
  <c r="H9282" i="18"/>
  <c r="H9283" i="18"/>
  <c r="H9284" i="18"/>
  <c r="H9285" i="18"/>
  <c r="H9286" i="18"/>
  <c r="H9287" i="18"/>
  <c r="H9288" i="18"/>
  <c r="H9289" i="18"/>
  <c r="H9290" i="18"/>
  <c r="H9291" i="18"/>
  <c r="H9292" i="18"/>
  <c r="H9293" i="18"/>
  <c r="H9294" i="18"/>
  <c r="H9295" i="18"/>
  <c r="H9296" i="18"/>
  <c r="H9297" i="18"/>
  <c r="H9298" i="18"/>
  <c r="H9299" i="18"/>
  <c r="H9300" i="18"/>
  <c r="H9301" i="18"/>
  <c r="H9302" i="18"/>
  <c r="H9303" i="18"/>
  <c r="H9304" i="18"/>
  <c r="H9305" i="18"/>
  <c r="H9306" i="18"/>
  <c r="H9307" i="18"/>
  <c r="H9308" i="18"/>
  <c r="H9309" i="18"/>
  <c r="H9310" i="18"/>
  <c r="H9311" i="18"/>
  <c r="H9312" i="18"/>
  <c r="H9313" i="18"/>
  <c r="H9314" i="18"/>
  <c r="H9315" i="18"/>
  <c r="H9316" i="18"/>
  <c r="H9317" i="18"/>
  <c r="H9318" i="18"/>
  <c r="H9319" i="18"/>
  <c r="H9320" i="18"/>
  <c r="H9321" i="18"/>
  <c r="H9322" i="18"/>
  <c r="H9323" i="18"/>
  <c r="H9324" i="18"/>
  <c r="H9325" i="18"/>
  <c r="H9326" i="18"/>
  <c r="H9327" i="18"/>
  <c r="H9328" i="18"/>
  <c r="H9329" i="18"/>
  <c r="H9330" i="18"/>
  <c r="H9331" i="18"/>
  <c r="H9332" i="18"/>
  <c r="H9333" i="18"/>
  <c r="H9334" i="18"/>
  <c r="H9335" i="18"/>
  <c r="H9336" i="18"/>
  <c r="H9337" i="18"/>
  <c r="H9338" i="18"/>
  <c r="H9339" i="18"/>
  <c r="H9340" i="18"/>
  <c r="H9341" i="18"/>
  <c r="H9342" i="18"/>
  <c r="H9343" i="18"/>
  <c r="H9344" i="18"/>
  <c r="H9345" i="18"/>
  <c r="H9346" i="18"/>
  <c r="H9347" i="18"/>
  <c r="H9348" i="18"/>
  <c r="H9349" i="18"/>
  <c r="H9350" i="18"/>
  <c r="H9351" i="18"/>
  <c r="H9352" i="18"/>
  <c r="H9353" i="18"/>
  <c r="H9354" i="18"/>
  <c r="H9355" i="18"/>
  <c r="H9356" i="18"/>
  <c r="H9357" i="18"/>
  <c r="H9358" i="18"/>
  <c r="H9359" i="18"/>
  <c r="H9360" i="18"/>
  <c r="H9361" i="18"/>
  <c r="H9362" i="18"/>
  <c r="H9363" i="18"/>
  <c r="H9364" i="18"/>
  <c r="H9365" i="18"/>
  <c r="H9366" i="18"/>
  <c r="H9367" i="18"/>
  <c r="H9368" i="18"/>
  <c r="H9369" i="18"/>
  <c r="H9370" i="18"/>
  <c r="H9371" i="18"/>
  <c r="H9372" i="18"/>
  <c r="H9373" i="18"/>
  <c r="H9374" i="18"/>
  <c r="H9375" i="18"/>
  <c r="H9376" i="18"/>
  <c r="H9377" i="18"/>
  <c r="H9378" i="18"/>
  <c r="H9379" i="18"/>
  <c r="H9380" i="18"/>
  <c r="H9381" i="18"/>
  <c r="H9382" i="18"/>
  <c r="H9383" i="18"/>
  <c r="H9384" i="18"/>
  <c r="H9385" i="18"/>
  <c r="H9386" i="18"/>
  <c r="H9387" i="18"/>
  <c r="H9388" i="18"/>
  <c r="H9389" i="18"/>
  <c r="H9390" i="18"/>
  <c r="H9391" i="18"/>
  <c r="H9392" i="18"/>
  <c r="H9393" i="18"/>
  <c r="H9394" i="18"/>
  <c r="H9395" i="18"/>
  <c r="H9396" i="18"/>
  <c r="H9397" i="18"/>
  <c r="H9398" i="18"/>
  <c r="H9399" i="18"/>
  <c r="H9400" i="18"/>
  <c r="H9401" i="18"/>
  <c r="H9402" i="18"/>
  <c r="H9403" i="18"/>
  <c r="H9404" i="18"/>
  <c r="H9405" i="18"/>
  <c r="H9406" i="18"/>
  <c r="H9407" i="18"/>
  <c r="H9408" i="18"/>
  <c r="H9409" i="18"/>
  <c r="H9410" i="18"/>
  <c r="H9411" i="18"/>
  <c r="H9412" i="18"/>
  <c r="H9413" i="18"/>
  <c r="H9414" i="18"/>
  <c r="H9415" i="18"/>
  <c r="H9416" i="18"/>
  <c r="H9417" i="18"/>
  <c r="H9418" i="18"/>
  <c r="H9419" i="18"/>
  <c r="H9420" i="18"/>
  <c r="H9421" i="18"/>
  <c r="H9422" i="18"/>
  <c r="H9423" i="18"/>
  <c r="H9424" i="18"/>
  <c r="H9425" i="18"/>
  <c r="H9426" i="18"/>
  <c r="H9427" i="18"/>
  <c r="H9428" i="18"/>
  <c r="H9429" i="18"/>
  <c r="H9430" i="18"/>
  <c r="H9431" i="18"/>
  <c r="H9432" i="18"/>
  <c r="H9433" i="18"/>
  <c r="H9434" i="18"/>
  <c r="H9435" i="18"/>
  <c r="H9436" i="18"/>
  <c r="H9437" i="18"/>
  <c r="H9438" i="18"/>
  <c r="H9439" i="18"/>
  <c r="H9440" i="18"/>
  <c r="H9441" i="18"/>
  <c r="H9442" i="18"/>
  <c r="H9443" i="18"/>
  <c r="H9444" i="18"/>
  <c r="H9445" i="18"/>
  <c r="H9446" i="18"/>
  <c r="H9447" i="18"/>
  <c r="H9448" i="18"/>
  <c r="H9449" i="18"/>
  <c r="H9450" i="18"/>
  <c r="H9451" i="18"/>
  <c r="H9452" i="18"/>
  <c r="H9453" i="18"/>
  <c r="H9454" i="18"/>
  <c r="H9455" i="18"/>
  <c r="H9456" i="18"/>
  <c r="H9457" i="18"/>
  <c r="H9458" i="18"/>
  <c r="H9459" i="18"/>
  <c r="H9460" i="18"/>
  <c r="H9461" i="18"/>
  <c r="H9462" i="18"/>
  <c r="H9463" i="18"/>
  <c r="H9464" i="18"/>
  <c r="H9465" i="18"/>
  <c r="H9466" i="18"/>
  <c r="H9467" i="18"/>
  <c r="H9468" i="18"/>
  <c r="H9469" i="18"/>
  <c r="H9470" i="18"/>
  <c r="H9471" i="18"/>
  <c r="H9472" i="18"/>
  <c r="H9473" i="18"/>
  <c r="H9474" i="18"/>
  <c r="H9475" i="18"/>
  <c r="H9476" i="18"/>
  <c r="H9477" i="18"/>
  <c r="H9478" i="18"/>
  <c r="H9479" i="18"/>
  <c r="H9480" i="18"/>
  <c r="H9481" i="18"/>
  <c r="H9482" i="18"/>
  <c r="H9483" i="18"/>
  <c r="H9484" i="18"/>
  <c r="H9485" i="18"/>
  <c r="H9486" i="18"/>
  <c r="H9487" i="18"/>
  <c r="H9488" i="18"/>
  <c r="H9489" i="18"/>
  <c r="H9490" i="18"/>
  <c r="H9491" i="18"/>
  <c r="H9492" i="18"/>
  <c r="H9493" i="18"/>
  <c r="H9494" i="18"/>
  <c r="H9495" i="18"/>
  <c r="H9496" i="18"/>
  <c r="H9497" i="18"/>
  <c r="H9498" i="18"/>
  <c r="H9499" i="18"/>
  <c r="H9500" i="18"/>
  <c r="H9501" i="18"/>
  <c r="H9502" i="18"/>
  <c r="H9503" i="18"/>
  <c r="H9504" i="18"/>
  <c r="H9505" i="18"/>
  <c r="H9506" i="18"/>
  <c r="H9507" i="18"/>
  <c r="H9508" i="18"/>
  <c r="H9509" i="18"/>
  <c r="H9510" i="18"/>
  <c r="H9511" i="18"/>
  <c r="H9512" i="18"/>
  <c r="H9513" i="18"/>
  <c r="H9514" i="18"/>
  <c r="H9515" i="18"/>
  <c r="H9516" i="18"/>
  <c r="H9517" i="18"/>
  <c r="H9518" i="18"/>
  <c r="H9519" i="18"/>
  <c r="H9520" i="18"/>
  <c r="H9521" i="18"/>
  <c r="H9522" i="18"/>
  <c r="H9523" i="18"/>
  <c r="H9524" i="18"/>
  <c r="H9525" i="18"/>
  <c r="H9526" i="18"/>
  <c r="H9527" i="18"/>
  <c r="H9528" i="18"/>
  <c r="H9529" i="18"/>
  <c r="H9530" i="18"/>
  <c r="H9531" i="18"/>
  <c r="H9532" i="18"/>
  <c r="H9533" i="18"/>
  <c r="H9534" i="18"/>
  <c r="H9535" i="18"/>
  <c r="H9536" i="18"/>
  <c r="H9537" i="18"/>
  <c r="H9538" i="18"/>
  <c r="H9539" i="18"/>
  <c r="H9540" i="18"/>
  <c r="H9541" i="18"/>
  <c r="H9542" i="18"/>
  <c r="H9543" i="18"/>
  <c r="H9544" i="18"/>
  <c r="H9545" i="18"/>
  <c r="H9546" i="18"/>
  <c r="H9547" i="18"/>
  <c r="H9548" i="18"/>
  <c r="H9549" i="18"/>
  <c r="H9550" i="18"/>
  <c r="H9551" i="18"/>
  <c r="H9552" i="18"/>
  <c r="H9553" i="18"/>
  <c r="H9554" i="18"/>
  <c r="H9555" i="18"/>
  <c r="H9556" i="18"/>
  <c r="H9557" i="18"/>
  <c r="H9558" i="18"/>
  <c r="H9559" i="18"/>
  <c r="H9560" i="18"/>
  <c r="H9561" i="18"/>
  <c r="H9562" i="18"/>
  <c r="H9563" i="18"/>
  <c r="H9564" i="18"/>
  <c r="H9565" i="18"/>
  <c r="H9566" i="18"/>
  <c r="H9567" i="18"/>
  <c r="H9568" i="18"/>
  <c r="H9569" i="18"/>
  <c r="H9570" i="18"/>
  <c r="H9571" i="18"/>
  <c r="H9572" i="18"/>
  <c r="H9573" i="18"/>
  <c r="H9574" i="18"/>
  <c r="H9575" i="18"/>
  <c r="H9576" i="18"/>
  <c r="H9577" i="18"/>
  <c r="H9578" i="18"/>
  <c r="H9579" i="18"/>
  <c r="H9580" i="18"/>
  <c r="H9581" i="18"/>
  <c r="H9582" i="18"/>
  <c r="H9583" i="18"/>
  <c r="H9584" i="18"/>
  <c r="H9585" i="18"/>
  <c r="H9586" i="18"/>
  <c r="H9587" i="18"/>
  <c r="H9588" i="18"/>
  <c r="H9589" i="18"/>
  <c r="H9590" i="18"/>
  <c r="H9591" i="18"/>
  <c r="H9592" i="18"/>
  <c r="H9593" i="18"/>
  <c r="H9594" i="18"/>
  <c r="H9595" i="18"/>
  <c r="H9596" i="18"/>
  <c r="H9597" i="18"/>
  <c r="H9598" i="18"/>
  <c r="H9599" i="18"/>
  <c r="H9600" i="18"/>
  <c r="H9601" i="18"/>
  <c r="H9602" i="18"/>
  <c r="H9603" i="18"/>
  <c r="H9604" i="18"/>
  <c r="H9605" i="18"/>
  <c r="H9606" i="18"/>
  <c r="H9607" i="18"/>
  <c r="H9608" i="18"/>
  <c r="H9609" i="18"/>
  <c r="H9610" i="18"/>
  <c r="H9611" i="18"/>
  <c r="H9612" i="18"/>
  <c r="H9613" i="18"/>
  <c r="H9614" i="18"/>
  <c r="H9615" i="18"/>
  <c r="H9616" i="18"/>
  <c r="H9617" i="18"/>
  <c r="H9618" i="18"/>
  <c r="H9619" i="18"/>
  <c r="H9620" i="18"/>
  <c r="H9621" i="18"/>
  <c r="H9622" i="18"/>
  <c r="H9623" i="18"/>
  <c r="H9624" i="18"/>
  <c r="H9625" i="18"/>
  <c r="H9626" i="18"/>
  <c r="H9627" i="18"/>
  <c r="H9628" i="18"/>
  <c r="H9629" i="18"/>
  <c r="H9630" i="18"/>
  <c r="H9631" i="18"/>
  <c r="H9632" i="18"/>
  <c r="H9633" i="18"/>
  <c r="H9634" i="18"/>
  <c r="H9635" i="18"/>
  <c r="H9636" i="18"/>
  <c r="H9637" i="18"/>
  <c r="H9638" i="18"/>
  <c r="H9639" i="18"/>
  <c r="H9640" i="18"/>
  <c r="H9641" i="18"/>
  <c r="H9642" i="18"/>
  <c r="H9643" i="18"/>
  <c r="H9644" i="18"/>
  <c r="H9645" i="18"/>
  <c r="H9646" i="18"/>
  <c r="H9647" i="18"/>
  <c r="H9648" i="18"/>
  <c r="H9649" i="18"/>
  <c r="H9650" i="18"/>
  <c r="H9651" i="18"/>
  <c r="H9652" i="18"/>
  <c r="H9653" i="18"/>
  <c r="H9654" i="18"/>
  <c r="H9655" i="18"/>
  <c r="H9656" i="18"/>
  <c r="H9657" i="18"/>
  <c r="H9658" i="18"/>
  <c r="H9659" i="18"/>
  <c r="H9660" i="18"/>
  <c r="H9661" i="18"/>
  <c r="H9662" i="18"/>
  <c r="H9663" i="18"/>
  <c r="H9664" i="18"/>
  <c r="H9665" i="18"/>
  <c r="H9666" i="18"/>
  <c r="H9667" i="18"/>
  <c r="H9668" i="18"/>
  <c r="H9669" i="18"/>
  <c r="H9670" i="18"/>
  <c r="H9671" i="18"/>
  <c r="H9672" i="18"/>
  <c r="H9673" i="18"/>
  <c r="H9674" i="18"/>
  <c r="H9675" i="18"/>
  <c r="H9676" i="18"/>
  <c r="H9677" i="18"/>
  <c r="H9678" i="18"/>
  <c r="H9679" i="18"/>
  <c r="H9680" i="18"/>
  <c r="H9681" i="18"/>
  <c r="H9682" i="18"/>
  <c r="H9683" i="18"/>
  <c r="H9684" i="18"/>
  <c r="H9685" i="18"/>
  <c r="H9686" i="18"/>
  <c r="H9687" i="18"/>
  <c r="H9688" i="18"/>
  <c r="H9689" i="18"/>
  <c r="H9690" i="18"/>
  <c r="H9691" i="18"/>
  <c r="H9692" i="18"/>
  <c r="H9693" i="18"/>
  <c r="H9694" i="18"/>
  <c r="H9695" i="18"/>
  <c r="H9696" i="18"/>
  <c r="H9697" i="18"/>
  <c r="H9698" i="18"/>
  <c r="H9699" i="18"/>
  <c r="H9700" i="18"/>
  <c r="H9701" i="18"/>
  <c r="H9702" i="18"/>
  <c r="H9703" i="18"/>
  <c r="H9704" i="18"/>
  <c r="H9705" i="18"/>
  <c r="H9706" i="18"/>
  <c r="H9707" i="18"/>
  <c r="H9708" i="18"/>
  <c r="H9709" i="18"/>
  <c r="H9710" i="18"/>
  <c r="H9711" i="18"/>
  <c r="H9712" i="18"/>
  <c r="H9713" i="18"/>
  <c r="H9714" i="18"/>
  <c r="H9715" i="18"/>
  <c r="H9716" i="18"/>
  <c r="H9717" i="18"/>
  <c r="H9718" i="18"/>
  <c r="H9719" i="18"/>
  <c r="H9720" i="18"/>
  <c r="H9721" i="18"/>
  <c r="H9722" i="18"/>
  <c r="H9723" i="18"/>
  <c r="H9724" i="18"/>
  <c r="H9725" i="18"/>
  <c r="H9726" i="18"/>
  <c r="H9727" i="18"/>
  <c r="H9728" i="18"/>
  <c r="H9729" i="18"/>
  <c r="H9730" i="18"/>
  <c r="H9731" i="18"/>
  <c r="H9732" i="18"/>
  <c r="H9733" i="18"/>
  <c r="H9734" i="18"/>
  <c r="H9735" i="18"/>
  <c r="H9736" i="18"/>
  <c r="H9737" i="18"/>
  <c r="H9738" i="18"/>
  <c r="H9739" i="18"/>
  <c r="H9740" i="18"/>
  <c r="H9741" i="18"/>
  <c r="H9742" i="18"/>
  <c r="H9743" i="18"/>
  <c r="H9744" i="18"/>
  <c r="H9745" i="18"/>
  <c r="H9746" i="18"/>
  <c r="H9747" i="18"/>
  <c r="H9748" i="18"/>
  <c r="H9749" i="18"/>
  <c r="H9750" i="18"/>
  <c r="H9751" i="18"/>
  <c r="H9752" i="18"/>
  <c r="H9753" i="18"/>
  <c r="H9754" i="18"/>
  <c r="H9755" i="18"/>
  <c r="H9756" i="18"/>
  <c r="H9757" i="18"/>
  <c r="H9758" i="18"/>
  <c r="H9759" i="18"/>
  <c r="H9760" i="18"/>
  <c r="H9761" i="18"/>
  <c r="H9762" i="18"/>
  <c r="H9763" i="18"/>
  <c r="H9764" i="18"/>
  <c r="H9765" i="18"/>
  <c r="H9766" i="18"/>
  <c r="H9767" i="18"/>
  <c r="H9768" i="18"/>
  <c r="H9769" i="18"/>
  <c r="H9770" i="18"/>
  <c r="H9771" i="18"/>
  <c r="H9772" i="18"/>
  <c r="H9773" i="18"/>
  <c r="H9774" i="18"/>
  <c r="H9775" i="18"/>
  <c r="H9776" i="18"/>
  <c r="H9777" i="18"/>
  <c r="H9778" i="18"/>
  <c r="H9779" i="18"/>
  <c r="H9780" i="18"/>
  <c r="H9781" i="18"/>
  <c r="H9782" i="18"/>
  <c r="H9783" i="18"/>
  <c r="H9784" i="18"/>
  <c r="H9785" i="18"/>
  <c r="H9786" i="18"/>
  <c r="H9787" i="18"/>
  <c r="H9788" i="18"/>
  <c r="H9789" i="18"/>
  <c r="H9790" i="18"/>
  <c r="H9791" i="18"/>
  <c r="H9792" i="18"/>
  <c r="H9793" i="18"/>
  <c r="H9794" i="18"/>
  <c r="H9795" i="18"/>
  <c r="H9796" i="18"/>
  <c r="H9797" i="18"/>
  <c r="H9798" i="18"/>
  <c r="H9799" i="18"/>
  <c r="H9800" i="18"/>
  <c r="H9801" i="18"/>
  <c r="H9802" i="18"/>
  <c r="H9803" i="18"/>
  <c r="H9804" i="18"/>
  <c r="H9805" i="18"/>
  <c r="H9806" i="18"/>
  <c r="H9807" i="18"/>
  <c r="H9808" i="18"/>
  <c r="H9809" i="18"/>
  <c r="H9810" i="18"/>
  <c r="H9811" i="18"/>
  <c r="H9812" i="18"/>
  <c r="H9813" i="18"/>
  <c r="H9814" i="18"/>
  <c r="H9815" i="18"/>
  <c r="H9816" i="18"/>
  <c r="H9817" i="18"/>
  <c r="H9818" i="18"/>
  <c r="H9819" i="18"/>
  <c r="H9820" i="18"/>
  <c r="H9821" i="18"/>
  <c r="H9822" i="18"/>
  <c r="H9823" i="18"/>
  <c r="H9824" i="18"/>
  <c r="H9825" i="18"/>
  <c r="H9826" i="18"/>
  <c r="H9827" i="18"/>
  <c r="H9828" i="18"/>
  <c r="H9829" i="18"/>
  <c r="H9830" i="18"/>
  <c r="H9831" i="18"/>
  <c r="H9832" i="18"/>
  <c r="H9833" i="18"/>
  <c r="H9834" i="18"/>
  <c r="H9835" i="18"/>
  <c r="H9836" i="18"/>
  <c r="H9837" i="18"/>
  <c r="H9838" i="18"/>
  <c r="H9839" i="18"/>
  <c r="H9840" i="18"/>
  <c r="H9841" i="18"/>
  <c r="H9842" i="18"/>
  <c r="H9843" i="18"/>
  <c r="H9844" i="18"/>
  <c r="H9845" i="18"/>
  <c r="H9846" i="18"/>
  <c r="H9847" i="18"/>
  <c r="H9848" i="18"/>
  <c r="H9849" i="18"/>
  <c r="H9850" i="18"/>
  <c r="H9851" i="18"/>
  <c r="H9852" i="18"/>
  <c r="H9853" i="18"/>
  <c r="H9854" i="18"/>
  <c r="H9855" i="18"/>
  <c r="H9856" i="18"/>
  <c r="H9857" i="18"/>
  <c r="H9858" i="18"/>
  <c r="H9859" i="18"/>
  <c r="H9860" i="18"/>
  <c r="H9861" i="18"/>
  <c r="H9862" i="18"/>
  <c r="H9863" i="18"/>
  <c r="H9864" i="18"/>
  <c r="H9865" i="18"/>
  <c r="H9866" i="18"/>
  <c r="H9867" i="18"/>
  <c r="H9868" i="18"/>
  <c r="H9869" i="18"/>
  <c r="H9870" i="18"/>
  <c r="H9871" i="18"/>
  <c r="H9872" i="18"/>
  <c r="H9873" i="18"/>
  <c r="H9874" i="18"/>
  <c r="H9875" i="18"/>
  <c r="H9876" i="18"/>
  <c r="H9877" i="18"/>
  <c r="H9878" i="18"/>
  <c r="H9879" i="18"/>
  <c r="H9880" i="18"/>
  <c r="H9881" i="18"/>
  <c r="H9882" i="18"/>
  <c r="H9883" i="18"/>
  <c r="H9884" i="18"/>
  <c r="H9885" i="18"/>
  <c r="H9886" i="18"/>
  <c r="H9887" i="18"/>
  <c r="H9888" i="18"/>
  <c r="H9889" i="18"/>
  <c r="H9890" i="18"/>
  <c r="H9891" i="18"/>
  <c r="H9892" i="18"/>
  <c r="H9893" i="18"/>
  <c r="H9894" i="18"/>
  <c r="H9895" i="18"/>
  <c r="H9896" i="18"/>
  <c r="H9897" i="18"/>
  <c r="H9898" i="18"/>
  <c r="H9899" i="18"/>
  <c r="H9900" i="18"/>
  <c r="H9901" i="18"/>
  <c r="H9902" i="18"/>
  <c r="H9903" i="18"/>
  <c r="H9904" i="18"/>
  <c r="H9905" i="18"/>
  <c r="H9906" i="18"/>
  <c r="H9907" i="18"/>
  <c r="H9908" i="18"/>
  <c r="H9909" i="18"/>
  <c r="H9910" i="18"/>
  <c r="H9911" i="18"/>
  <c r="H9912" i="18"/>
  <c r="H9913" i="18"/>
  <c r="H9914" i="18"/>
  <c r="H9915" i="18"/>
  <c r="H9916" i="18"/>
  <c r="H9917" i="18"/>
  <c r="H9918" i="18"/>
  <c r="H9919" i="18"/>
  <c r="H9920" i="18"/>
  <c r="H9921" i="18"/>
  <c r="H9922" i="18"/>
  <c r="H9923" i="18"/>
  <c r="H9924" i="18"/>
  <c r="H9925" i="18"/>
  <c r="H9926" i="18"/>
  <c r="H9927" i="18"/>
  <c r="H9928" i="18"/>
  <c r="H9929" i="18"/>
  <c r="H9930" i="18"/>
  <c r="H9931" i="18"/>
  <c r="H9932" i="18"/>
  <c r="H9933" i="18"/>
  <c r="H9934" i="18"/>
  <c r="H9935" i="18"/>
  <c r="H9936" i="18"/>
  <c r="H9937" i="18"/>
  <c r="H9938" i="18"/>
  <c r="H9939" i="18"/>
  <c r="H9940" i="18"/>
  <c r="H9941" i="18"/>
  <c r="H9942" i="18"/>
  <c r="H9943" i="18"/>
  <c r="H9944" i="18"/>
  <c r="H9945" i="18"/>
  <c r="H9946" i="18"/>
  <c r="H9947" i="18"/>
  <c r="H9948" i="18"/>
  <c r="H9949" i="18"/>
  <c r="H9950" i="18"/>
  <c r="H9951" i="18"/>
  <c r="H9952" i="18"/>
  <c r="H9953" i="18"/>
  <c r="H9954" i="18"/>
  <c r="H9955" i="18"/>
  <c r="H9956" i="18"/>
  <c r="H9957" i="18"/>
  <c r="H9958" i="18"/>
  <c r="H9959" i="18"/>
  <c r="H9960" i="18"/>
  <c r="H9961" i="18"/>
  <c r="H9962" i="18"/>
  <c r="H9963" i="18"/>
  <c r="H9964" i="18"/>
  <c r="H9965" i="18"/>
  <c r="H9966" i="18"/>
  <c r="H9967" i="18"/>
  <c r="H9968" i="18"/>
  <c r="H9969" i="18"/>
  <c r="H9970" i="18"/>
  <c r="H9971" i="18"/>
  <c r="H9972" i="18"/>
  <c r="H9973" i="18"/>
  <c r="H9974" i="18"/>
  <c r="H9975" i="18"/>
  <c r="H9976" i="18"/>
  <c r="H9977" i="18"/>
  <c r="H9978" i="18"/>
  <c r="H9979" i="18"/>
  <c r="H9980" i="18"/>
  <c r="H9981" i="18"/>
  <c r="H9982" i="18"/>
  <c r="H9983" i="18"/>
  <c r="H9984" i="18"/>
  <c r="H9985" i="18"/>
  <c r="H9986" i="18"/>
  <c r="H9987" i="18"/>
  <c r="H9988" i="18"/>
  <c r="H9989" i="18"/>
  <c r="H9990" i="18"/>
  <c r="H9991" i="18"/>
  <c r="H9992" i="18"/>
  <c r="H9993" i="18"/>
  <c r="H9994" i="18"/>
  <c r="H9995" i="18"/>
  <c r="H9996" i="18"/>
  <c r="H9997" i="18"/>
  <c r="H9998" i="18"/>
  <c r="H9999" i="18"/>
  <c r="H10000" i="18"/>
  <c r="H10001" i="18"/>
  <c r="H10002" i="18"/>
  <c r="H10003" i="18"/>
  <c r="H10004" i="18"/>
  <c r="H10005" i="18"/>
  <c r="H10006" i="18"/>
  <c r="H10007" i="18"/>
  <c r="H10008" i="18"/>
  <c r="H10009" i="18"/>
  <c r="H10010" i="18"/>
  <c r="H10011" i="18"/>
  <c r="H10012" i="18"/>
  <c r="H10013" i="18"/>
  <c r="H10014" i="18"/>
  <c r="H10015" i="18"/>
  <c r="H10016" i="18"/>
  <c r="H10017" i="18"/>
  <c r="H10018" i="18"/>
  <c r="H10019" i="18"/>
  <c r="H10020" i="18"/>
  <c r="H10021" i="18"/>
  <c r="H10022" i="18"/>
  <c r="H10023" i="18"/>
  <c r="H10024" i="18"/>
  <c r="H10025" i="18"/>
  <c r="H10026" i="18"/>
  <c r="H10027" i="18"/>
  <c r="H10028" i="18"/>
  <c r="H10029" i="18"/>
  <c r="H10030" i="18"/>
  <c r="H10031" i="18"/>
  <c r="H10032" i="18"/>
  <c r="H10033" i="18"/>
  <c r="H10034" i="18"/>
  <c r="H10035" i="18"/>
  <c r="H10036" i="18"/>
  <c r="H10037" i="18"/>
  <c r="H10038" i="18"/>
  <c r="H10039" i="18"/>
  <c r="H10040" i="18"/>
  <c r="H10041" i="18"/>
  <c r="H10042" i="18"/>
  <c r="H10043" i="18"/>
  <c r="H10044" i="18"/>
  <c r="H10045" i="18"/>
  <c r="H10046" i="18"/>
  <c r="H10047" i="18"/>
  <c r="H10048" i="18"/>
  <c r="H10049" i="18"/>
  <c r="H10050" i="18"/>
  <c r="H10051" i="18"/>
  <c r="H10052" i="18"/>
  <c r="H10053" i="18"/>
  <c r="H10054" i="18"/>
  <c r="H10055" i="18"/>
  <c r="H10056" i="18"/>
  <c r="H10057" i="18"/>
  <c r="H10058" i="18"/>
  <c r="H10059" i="18"/>
  <c r="H10060" i="18"/>
  <c r="H10061" i="18"/>
  <c r="H10062" i="18"/>
  <c r="H10063" i="18"/>
  <c r="H10064" i="18"/>
  <c r="H10065" i="18"/>
  <c r="H10066" i="18"/>
  <c r="H10067" i="18"/>
  <c r="H10068" i="18"/>
  <c r="H10069" i="18"/>
  <c r="H10070" i="18"/>
  <c r="H10071" i="18"/>
  <c r="H10072" i="18"/>
  <c r="H10073" i="18"/>
  <c r="H10074" i="18"/>
  <c r="H10075" i="18"/>
  <c r="H10076" i="18"/>
  <c r="H10077" i="18"/>
  <c r="H10078" i="18"/>
  <c r="H10079" i="18"/>
  <c r="H10080" i="18"/>
  <c r="H10081" i="18"/>
  <c r="H10082" i="18"/>
  <c r="H10083" i="18"/>
  <c r="H10084" i="18"/>
  <c r="H10085" i="18"/>
  <c r="H10086" i="18"/>
  <c r="H10087" i="18"/>
  <c r="H10088" i="18"/>
  <c r="H10089" i="18"/>
  <c r="H10090" i="18"/>
  <c r="H10091" i="18"/>
  <c r="H10092" i="18"/>
  <c r="H10093" i="18"/>
  <c r="H10094" i="18"/>
  <c r="H10095" i="18"/>
  <c r="H10096" i="18"/>
  <c r="H10097" i="18"/>
  <c r="H10098" i="18"/>
  <c r="H10099" i="18"/>
  <c r="H10100" i="18"/>
  <c r="H10101" i="18"/>
  <c r="H10102" i="18"/>
  <c r="H10103" i="18"/>
  <c r="H10104" i="18"/>
  <c r="H10105" i="18"/>
  <c r="H10106" i="18"/>
  <c r="H10107" i="18"/>
  <c r="H10108" i="18"/>
  <c r="H10109" i="18"/>
  <c r="H10110" i="18"/>
  <c r="H10111" i="18"/>
  <c r="H10112" i="18"/>
  <c r="H10113" i="18"/>
  <c r="H10114" i="18"/>
  <c r="H10115" i="18"/>
  <c r="H10116" i="18"/>
  <c r="H10117" i="18"/>
  <c r="H10118" i="18"/>
  <c r="H10119" i="18"/>
  <c r="H10120" i="18"/>
  <c r="H10121" i="18"/>
  <c r="H10122" i="18"/>
  <c r="H10123" i="18"/>
  <c r="H10124" i="18"/>
  <c r="H10125" i="18"/>
  <c r="H10126" i="18"/>
  <c r="H10127" i="18"/>
  <c r="H10128" i="18"/>
  <c r="H10129" i="18"/>
  <c r="H10130" i="18"/>
  <c r="H10131" i="18"/>
  <c r="H10132" i="18"/>
  <c r="H10133" i="18"/>
  <c r="H10134" i="18"/>
  <c r="H10135" i="18"/>
  <c r="H10136" i="18"/>
  <c r="H10137" i="18"/>
  <c r="H10138" i="18"/>
  <c r="H10139" i="18"/>
  <c r="H10140" i="18"/>
  <c r="H10141" i="18"/>
  <c r="H10142" i="18"/>
  <c r="H10143" i="18"/>
  <c r="H10144" i="18"/>
  <c r="H10145" i="18"/>
  <c r="H10146" i="18"/>
  <c r="H10147" i="18"/>
  <c r="H10148" i="18"/>
  <c r="H10149" i="18"/>
  <c r="H10150" i="18"/>
  <c r="H10151" i="18"/>
  <c r="H10152" i="18"/>
  <c r="H10153" i="18"/>
  <c r="H10154" i="18"/>
  <c r="H10155" i="18"/>
  <c r="H10156" i="18"/>
  <c r="H10157" i="18"/>
  <c r="H10158" i="18"/>
  <c r="H10159" i="18"/>
  <c r="H10160" i="18"/>
  <c r="H10161" i="18"/>
  <c r="H10162" i="18"/>
  <c r="H10163" i="18"/>
  <c r="H10164" i="18"/>
  <c r="H10165" i="18"/>
  <c r="H10166" i="18"/>
  <c r="H10167" i="18"/>
  <c r="H10168" i="18"/>
  <c r="H10169" i="18"/>
  <c r="H10170" i="18"/>
  <c r="H10171" i="18"/>
  <c r="H10172" i="18"/>
  <c r="H10173" i="18"/>
  <c r="H10174" i="18"/>
  <c r="H10175" i="18"/>
  <c r="H10176" i="18"/>
  <c r="H10177" i="18"/>
  <c r="H10178" i="18"/>
  <c r="H10179" i="18"/>
  <c r="H10180" i="18"/>
  <c r="H10181" i="18"/>
  <c r="H10182" i="18"/>
  <c r="H10183" i="18"/>
  <c r="H10184" i="18"/>
  <c r="H10185" i="18"/>
  <c r="H10186" i="18"/>
  <c r="H10187" i="18"/>
  <c r="H10188" i="18"/>
  <c r="H10189" i="18"/>
  <c r="H10190" i="18"/>
  <c r="H10191" i="18"/>
  <c r="H10192" i="18"/>
  <c r="H10193" i="18"/>
  <c r="H10194" i="18"/>
  <c r="H10195" i="18"/>
  <c r="H10196" i="18"/>
  <c r="H10197" i="18"/>
  <c r="H10198" i="18"/>
  <c r="H10199" i="18"/>
  <c r="H10200" i="18"/>
  <c r="H10201" i="18"/>
  <c r="H10202" i="18"/>
  <c r="H10203" i="18"/>
  <c r="H10204" i="18"/>
  <c r="H10205" i="18"/>
  <c r="H10206" i="18"/>
  <c r="H10207" i="18"/>
  <c r="H10208" i="18"/>
  <c r="H10209" i="18"/>
  <c r="H10210" i="18"/>
  <c r="H10211" i="18"/>
  <c r="H10212" i="18"/>
  <c r="H10213" i="18"/>
  <c r="H10214" i="18"/>
  <c r="H10215" i="18"/>
  <c r="H10216" i="18"/>
  <c r="H10217" i="18"/>
  <c r="H10218" i="18"/>
  <c r="H10219" i="18"/>
  <c r="H10220" i="18"/>
  <c r="H10221" i="18"/>
  <c r="H10222" i="18"/>
  <c r="H10223" i="18"/>
  <c r="H10224" i="18"/>
  <c r="H10225" i="18"/>
  <c r="H10226" i="18"/>
  <c r="H10227" i="18"/>
  <c r="H10228" i="18"/>
  <c r="H10229" i="18"/>
  <c r="H10230" i="18"/>
  <c r="H10231" i="18"/>
  <c r="H10232" i="18"/>
  <c r="H10233" i="18"/>
  <c r="H10234" i="18"/>
  <c r="H10235" i="18"/>
  <c r="H10236" i="18"/>
  <c r="H10237" i="18"/>
  <c r="H10238" i="18"/>
  <c r="H10239" i="18"/>
  <c r="H10240" i="18"/>
  <c r="H10241" i="18"/>
  <c r="H10242" i="18"/>
  <c r="H10243" i="18"/>
  <c r="H10244" i="18"/>
  <c r="H10245" i="18"/>
  <c r="H10246" i="18"/>
  <c r="H10247" i="18"/>
  <c r="H10248" i="18"/>
  <c r="H10249" i="18"/>
  <c r="H10250" i="18"/>
  <c r="H10251" i="18"/>
  <c r="H10252" i="18"/>
  <c r="H10253" i="18"/>
  <c r="H10254" i="18"/>
  <c r="H10255" i="18"/>
  <c r="H10256" i="18"/>
  <c r="H10257" i="18"/>
  <c r="H10258" i="18"/>
  <c r="H10259" i="18"/>
  <c r="H10260" i="18"/>
  <c r="H10261" i="18"/>
  <c r="H10262" i="18"/>
  <c r="H10263" i="18"/>
  <c r="H10264" i="18"/>
  <c r="H10265" i="18"/>
  <c r="H10266" i="18"/>
  <c r="H10267" i="18"/>
  <c r="H10268" i="18"/>
  <c r="H10269" i="18"/>
  <c r="H10270" i="18"/>
  <c r="H10271" i="18"/>
  <c r="H10272" i="18"/>
  <c r="H10273" i="18"/>
  <c r="H10274" i="18"/>
  <c r="H10275" i="18"/>
  <c r="H10276" i="18"/>
  <c r="H10277" i="18"/>
  <c r="H10278" i="18"/>
  <c r="H10279" i="18"/>
  <c r="H10280" i="18"/>
  <c r="H10281" i="18"/>
  <c r="H10282" i="18"/>
  <c r="H10283" i="18"/>
  <c r="H10284" i="18"/>
  <c r="H10285" i="18"/>
  <c r="H10286" i="18"/>
  <c r="H10287" i="18"/>
  <c r="H10288" i="18"/>
  <c r="H10289" i="18"/>
  <c r="H10290" i="18"/>
  <c r="H10291" i="18"/>
  <c r="H10292" i="18"/>
  <c r="H10293" i="18"/>
  <c r="H10294" i="18"/>
  <c r="H10295" i="18"/>
  <c r="H10296" i="18"/>
  <c r="H10297" i="18"/>
  <c r="H10298" i="18"/>
  <c r="H10299" i="18"/>
  <c r="H10300" i="18"/>
  <c r="H10301" i="18"/>
  <c r="H10302" i="18"/>
  <c r="H10303" i="18"/>
  <c r="H10304" i="18"/>
  <c r="H10305" i="18"/>
  <c r="H10306" i="18"/>
  <c r="H10307" i="18"/>
  <c r="H10308" i="18"/>
  <c r="H10309" i="18"/>
  <c r="H10310" i="18"/>
  <c r="H10311" i="18"/>
  <c r="H10312" i="18"/>
  <c r="H10313" i="18"/>
  <c r="H10314" i="18"/>
  <c r="H10315" i="18"/>
  <c r="H10316" i="18"/>
  <c r="H10317" i="18"/>
  <c r="H10318" i="18"/>
  <c r="H10319" i="18"/>
  <c r="H10320" i="18"/>
  <c r="H10321" i="18"/>
  <c r="H10322" i="18"/>
  <c r="H10323" i="18"/>
  <c r="H10324" i="18"/>
  <c r="H10325" i="18"/>
  <c r="H10326" i="18"/>
  <c r="H10327" i="18"/>
  <c r="H10328" i="18"/>
  <c r="H10329" i="18"/>
  <c r="H10330" i="18"/>
  <c r="H10331" i="18"/>
  <c r="H10332" i="18"/>
  <c r="H10333" i="18"/>
  <c r="H10334" i="18"/>
  <c r="H10335" i="18"/>
  <c r="H10336" i="18"/>
  <c r="H10337" i="18"/>
  <c r="H10338" i="18"/>
  <c r="H10339" i="18"/>
  <c r="H10340" i="18"/>
  <c r="H10341" i="18"/>
  <c r="H10342" i="18"/>
  <c r="H10343" i="18"/>
  <c r="H10344" i="18"/>
  <c r="H10345" i="18"/>
  <c r="H10346" i="18"/>
  <c r="H10347" i="18"/>
  <c r="H10348" i="18"/>
  <c r="H10349" i="18"/>
  <c r="H10350" i="18"/>
  <c r="H10351" i="18"/>
  <c r="H10352" i="18"/>
  <c r="H10353" i="18"/>
  <c r="H10354" i="18"/>
  <c r="H10355" i="18"/>
  <c r="H10356" i="18"/>
  <c r="H10357" i="18"/>
  <c r="H10358" i="18"/>
  <c r="H10359" i="18"/>
  <c r="H10360" i="18"/>
  <c r="H10361" i="18"/>
  <c r="H10362" i="18"/>
  <c r="H10363" i="18"/>
  <c r="H10364" i="18"/>
  <c r="H10365" i="18"/>
  <c r="H10366" i="18"/>
  <c r="H10367" i="18"/>
  <c r="H10368" i="18"/>
  <c r="H10369" i="18"/>
  <c r="H10370" i="18"/>
  <c r="H10371" i="18"/>
  <c r="H10372" i="18"/>
  <c r="H10373" i="18"/>
  <c r="H10374" i="18"/>
  <c r="H10375" i="18"/>
  <c r="H10376" i="18"/>
  <c r="H10377" i="18"/>
  <c r="H10378" i="18"/>
  <c r="H10379" i="18"/>
  <c r="H10380" i="18"/>
  <c r="H10381" i="18"/>
  <c r="H10382" i="18"/>
  <c r="H10383" i="18"/>
  <c r="H10384" i="18"/>
  <c r="H10385" i="18"/>
  <c r="H10386" i="18"/>
  <c r="H10387" i="18"/>
  <c r="H10388" i="18"/>
  <c r="H10389" i="18"/>
  <c r="H10390" i="18"/>
  <c r="H10391" i="18"/>
  <c r="H10392" i="18"/>
  <c r="H10393" i="18"/>
  <c r="H10394" i="18"/>
  <c r="H10395" i="18"/>
  <c r="H10396" i="18"/>
  <c r="H10397" i="18"/>
  <c r="H10398" i="18"/>
  <c r="H10399" i="18"/>
  <c r="H10400" i="18"/>
  <c r="H10401" i="18"/>
  <c r="H10402" i="18"/>
  <c r="H10403" i="18"/>
  <c r="H10404" i="18"/>
  <c r="H10405" i="18"/>
  <c r="H10406" i="18"/>
  <c r="H10407" i="18"/>
  <c r="H10408" i="18"/>
  <c r="H10409" i="18"/>
  <c r="H10410" i="18"/>
  <c r="H10411" i="18"/>
  <c r="H10412" i="18"/>
  <c r="H10413" i="18"/>
  <c r="H10414" i="18"/>
  <c r="H10415" i="18"/>
  <c r="H10416" i="18"/>
  <c r="H10417" i="18"/>
  <c r="H10418" i="18"/>
  <c r="H10419" i="18"/>
  <c r="H10420" i="18"/>
  <c r="H10421" i="18"/>
  <c r="H10422" i="18"/>
  <c r="H10423" i="18"/>
  <c r="H10424" i="18"/>
  <c r="H10425" i="18"/>
  <c r="H10426" i="18"/>
  <c r="H10427" i="18"/>
  <c r="H10428" i="18"/>
  <c r="H10429" i="18"/>
  <c r="H10430" i="18"/>
  <c r="H10431" i="18"/>
  <c r="H10432" i="18"/>
  <c r="H10433" i="18"/>
  <c r="H10434" i="18"/>
  <c r="H10435" i="18"/>
  <c r="H10436" i="18"/>
  <c r="H10437" i="18"/>
  <c r="H10438" i="18"/>
  <c r="H10439" i="18"/>
  <c r="H10440" i="18"/>
  <c r="H10441" i="18"/>
  <c r="H10442" i="18"/>
  <c r="H3" i="18"/>
  <c r="AJ450" i="9"/>
  <c r="AJ451" i="9"/>
  <c r="AJ453" i="9"/>
  <c r="AJ454" i="9"/>
  <c r="AJ455" i="9"/>
  <c r="AJ456" i="9"/>
  <c r="AJ457" i="9"/>
  <c r="AJ458" i="9"/>
  <c r="AJ459" i="9"/>
  <c r="AJ462" i="9"/>
  <c r="AJ463" i="9"/>
  <c r="AJ464" i="9"/>
  <c r="AJ465" i="9"/>
  <c r="AJ466" i="9"/>
  <c r="AJ467" i="9"/>
  <c r="AJ468" i="9"/>
  <c r="AJ469" i="9"/>
  <c r="AJ470" i="9"/>
  <c r="AJ471" i="9"/>
  <c r="AJ472" i="9"/>
  <c r="AJ473" i="9"/>
  <c r="AJ474" i="9"/>
  <c r="AJ475" i="9"/>
  <c r="AJ476" i="9"/>
  <c r="AJ477" i="9"/>
  <c r="AJ478" i="9"/>
  <c r="AJ479" i="9"/>
  <c r="AJ480" i="9"/>
  <c r="AJ481" i="9"/>
  <c r="AJ482" i="9"/>
  <c r="AJ483" i="9"/>
  <c r="AJ484" i="9"/>
  <c r="AJ485" i="9"/>
  <c r="AJ486" i="9"/>
  <c r="AJ487" i="9"/>
  <c r="AJ488" i="9"/>
  <c r="AJ489" i="9"/>
  <c r="AJ490" i="9"/>
  <c r="AJ491" i="9"/>
  <c r="AJ492" i="9"/>
  <c r="AJ500" i="9"/>
  <c r="AJ501" i="9"/>
  <c r="AJ502" i="9"/>
  <c r="AJ503" i="9"/>
  <c r="AJ504" i="9"/>
  <c r="AJ505" i="9"/>
  <c r="AJ506" i="9"/>
  <c r="AJ507" i="9"/>
  <c r="AJ508" i="9"/>
  <c r="AJ509" i="9"/>
  <c r="AJ510" i="9"/>
  <c r="AJ511" i="9"/>
  <c r="AJ512" i="9"/>
  <c r="AJ513" i="9"/>
  <c r="AJ514" i="9"/>
  <c r="AJ515" i="9"/>
  <c r="AJ516" i="9"/>
  <c r="AJ517" i="9"/>
  <c r="AJ518" i="9"/>
  <c r="AJ520" i="9"/>
  <c r="AJ521" i="9"/>
  <c r="AJ522" i="9"/>
  <c r="AJ523" i="9"/>
  <c r="AJ524" i="9"/>
  <c r="AJ526" i="9"/>
  <c r="AJ527" i="9"/>
  <c r="AJ528" i="9"/>
  <c r="AJ529" i="9"/>
  <c r="AJ530" i="9"/>
  <c r="AJ531" i="9"/>
  <c r="AJ532" i="9"/>
  <c r="AJ533" i="9"/>
  <c r="AJ534" i="9"/>
  <c r="AJ535" i="9"/>
  <c r="AJ536" i="9"/>
  <c r="AJ537" i="9"/>
  <c r="AJ538" i="9"/>
  <c r="AJ539" i="9"/>
  <c r="AJ540" i="9"/>
  <c r="AJ541" i="9"/>
  <c r="AJ542" i="9"/>
  <c r="AJ543" i="9"/>
  <c r="AJ544" i="9"/>
  <c r="AJ546" i="9"/>
  <c r="AJ547" i="9"/>
  <c r="AJ548" i="9"/>
  <c r="AJ549" i="9"/>
  <c r="AJ550" i="9"/>
  <c r="AJ551" i="9"/>
  <c r="AJ552" i="9"/>
  <c r="AJ553" i="9"/>
  <c r="AJ554" i="9"/>
  <c r="AJ555" i="9"/>
  <c r="AJ556" i="9"/>
  <c r="AJ557" i="9"/>
  <c r="AJ558" i="9"/>
  <c r="AJ559" i="9"/>
  <c r="AJ560" i="9"/>
  <c r="AJ561" i="9"/>
  <c r="AJ562" i="9"/>
  <c r="AJ563" i="9"/>
  <c r="AJ564" i="9"/>
  <c r="AJ565" i="9"/>
  <c r="AJ566" i="9"/>
  <c r="AJ567" i="9"/>
  <c r="AJ568" i="9"/>
  <c r="AJ569" i="9"/>
  <c r="AJ570" i="9"/>
  <c r="AJ571" i="9"/>
  <c r="AJ572" i="9"/>
  <c r="AJ573" i="9"/>
  <c r="AJ574" i="9"/>
  <c r="AJ575" i="9"/>
  <c r="AJ576" i="9"/>
  <c r="AJ577" i="9"/>
  <c r="AJ578" i="9"/>
  <c r="AJ579" i="9"/>
  <c r="AJ580" i="9"/>
  <c r="AJ581" i="9"/>
  <c r="AJ582" i="9"/>
  <c r="AJ583" i="9"/>
  <c r="AJ584" i="9"/>
  <c r="AJ585" i="9"/>
  <c r="AJ586" i="9"/>
  <c r="AJ587" i="9"/>
  <c r="AJ588" i="9"/>
  <c r="AJ589" i="9"/>
  <c r="AJ590" i="9"/>
  <c r="AJ591" i="9"/>
  <c r="AJ592" i="9"/>
  <c r="AJ593" i="9"/>
  <c r="AJ594" i="9"/>
  <c r="AJ595" i="9"/>
  <c r="AJ596" i="9"/>
  <c r="AJ597" i="9"/>
  <c r="AJ598" i="9"/>
  <c r="AJ599" i="9"/>
  <c r="AJ600" i="9"/>
  <c r="AJ601" i="9"/>
  <c r="AJ602" i="9"/>
  <c r="AJ603" i="9"/>
  <c r="AJ604" i="9"/>
  <c r="AJ605" i="9"/>
  <c r="AJ606" i="9"/>
  <c r="AJ607" i="9"/>
  <c r="AJ608" i="9"/>
  <c r="AJ609" i="9"/>
  <c r="AJ610" i="9"/>
  <c r="AJ611" i="9"/>
  <c r="AJ612" i="9"/>
  <c r="AJ613" i="9"/>
  <c r="AJ614" i="9"/>
  <c r="AJ615" i="9"/>
  <c r="AJ616" i="9"/>
  <c r="AJ617" i="9"/>
  <c r="AJ618" i="9"/>
  <c r="AJ619" i="9"/>
  <c r="AJ620" i="9"/>
  <c r="AJ621" i="9"/>
  <c r="AJ622" i="9"/>
  <c r="AJ623" i="9"/>
  <c r="AJ624" i="9"/>
  <c r="AJ625" i="9"/>
  <c r="AJ626" i="9"/>
  <c r="AJ627" i="9"/>
  <c r="AJ628" i="9"/>
  <c r="AJ629" i="9"/>
  <c r="AJ630" i="9"/>
  <c r="AJ631" i="9"/>
  <c r="AJ632" i="9"/>
  <c r="AJ633" i="9"/>
  <c r="AJ634" i="9"/>
  <c r="AJ635" i="9"/>
  <c r="AJ636" i="9"/>
  <c r="AJ637" i="9"/>
  <c r="AJ638" i="9"/>
  <c r="AJ639" i="9"/>
  <c r="AJ640" i="9"/>
  <c r="AJ641" i="9"/>
  <c r="AJ642" i="9"/>
  <c r="AJ643" i="9"/>
  <c r="AJ644" i="9"/>
  <c r="AJ645" i="9"/>
  <c r="AJ646" i="9"/>
  <c r="AJ647" i="9"/>
  <c r="AJ657" i="9"/>
  <c r="AJ658" i="9"/>
  <c r="AJ659" i="9"/>
  <c r="AJ660" i="9"/>
  <c r="AJ661" i="9"/>
  <c r="AJ662" i="9"/>
  <c r="AJ664" i="9"/>
  <c r="AJ665" i="9"/>
  <c r="AJ666" i="9"/>
  <c r="AJ667" i="9"/>
  <c r="AJ668" i="9"/>
  <c r="AJ669" i="9"/>
  <c r="AJ670" i="9"/>
  <c r="AJ671" i="9"/>
  <c r="AJ672" i="9"/>
  <c r="AJ673" i="9"/>
  <c r="AJ674" i="9"/>
  <c r="AJ675" i="9"/>
  <c r="AJ676" i="9"/>
  <c r="AJ678" i="9"/>
  <c r="AJ679" i="9"/>
  <c r="AJ680" i="9"/>
  <c r="AJ681" i="9"/>
  <c r="AJ682" i="9"/>
  <c r="AJ683" i="9"/>
  <c r="AJ684" i="9"/>
  <c r="AJ685" i="9"/>
  <c r="AJ686" i="9"/>
  <c r="AJ687" i="9"/>
  <c r="AJ688" i="9"/>
  <c r="AJ689" i="9"/>
  <c r="AJ690" i="9"/>
  <c r="AJ693" i="9"/>
  <c r="AJ694" i="9"/>
  <c r="AJ695" i="9"/>
  <c r="AJ696" i="9"/>
  <c r="AJ698" i="9"/>
  <c r="AJ699" i="9"/>
  <c r="AJ700" i="9"/>
  <c r="AJ701" i="9"/>
  <c r="AJ702" i="9"/>
  <c r="AJ703" i="9"/>
  <c r="AJ704" i="9"/>
  <c r="AJ705" i="9"/>
  <c r="AJ707" i="9"/>
  <c r="AJ708" i="9"/>
  <c r="AJ709" i="9"/>
  <c r="AJ710" i="9"/>
  <c r="AJ711" i="9"/>
  <c r="AJ712" i="9"/>
  <c r="AJ713" i="9"/>
  <c r="AJ714" i="9"/>
  <c r="AJ715" i="9"/>
  <c r="AJ716" i="9"/>
  <c r="AJ717" i="9"/>
  <c r="AJ718" i="9"/>
  <c r="AJ719" i="9"/>
  <c r="AJ720" i="9"/>
  <c r="AJ721" i="9"/>
  <c r="AJ722" i="9"/>
  <c r="AJ723" i="9"/>
  <c r="AJ724" i="9"/>
  <c r="AJ725" i="9"/>
  <c r="AJ726" i="9"/>
  <c r="AJ728" i="9"/>
  <c r="AJ729" i="9"/>
  <c r="AJ730" i="9"/>
  <c r="AJ731" i="9"/>
  <c r="AJ732" i="9"/>
  <c r="AJ733" i="9"/>
  <c r="AJ734" i="9"/>
  <c r="AJ735" i="9"/>
  <c r="AJ736" i="9"/>
  <c r="AJ737" i="9"/>
  <c r="AJ738" i="9"/>
  <c r="AJ739" i="9"/>
  <c r="AJ740" i="9"/>
  <c r="AJ741" i="9"/>
  <c r="AJ742" i="9"/>
  <c r="AJ743" i="9"/>
  <c r="AJ744" i="9"/>
  <c r="AJ745" i="9"/>
  <c r="AJ746" i="9"/>
  <c r="AJ747" i="9"/>
  <c r="AJ748" i="9"/>
  <c r="AJ750" i="9"/>
  <c r="AJ753" i="9"/>
  <c r="AJ754" i="9"/>
  <c r="AJ755" i="9"/>
  <c r="AJ756" i="9"/>
  <c r="AJ757" i="9"/>
  <c r="AJ758" i="9"/>
  <c r="AJ759" i="9"/>
  <c r="AJ760" i="9"/>
  <c r="AJ761" i="9"/>
  <c r="AJ762" i="9"/>
  <c r="AJ764" i="9"/>
  <c r="AJ765" i="9"/>
  <c r="AJ766" i="9"/>
  <c r="AJ767" i="9"/>
  <c r="AJ768" i="9"/>
  <c r="AJ769" i="9"/>
  <c r="AJ770" i="9"/>
  <c r="AJ771" i="9"/>
  <c r="AJ772" i="9"/>
  <c r="AJ773" i="9"/>
  <c r="AJ774" i="9"/>
  <c r="AJ775" i="9"/>
  <c r="AJ776" i="9"/>
  <c r="AJ777" i="9"/>
  <c r="AJ778" i="9"/>
  <c r="AJ779" i="9"/>
  <c r="AJ780" i="9"/>
  <c r="AJ781" i="9"/>
  <c r="AJ782" i="9"/>
  <c r="AJ783" i="9"/>
  <c r="AJ784" i="9"/>
  <c r="AJ785" i="9"/>
  <c r="AJ786" i="9"/>
  <c r="AJ787" i="9"/>
  <c r="AJ788" i="9"/>
  <c r="AJ789" i="9"/>
  <c r="AJ790" i="9"/>
  <c r="AJ791" i="9"/>
  <c r="AJ792" i="9"/>
  <c r="AJ793" i="9"/>
  <c r="AJ794" i="9"/>
  <c r="AJ796" i="9"/>
  <c r="AJ797" i="9"/>
  <c r="AJ798" i="9"/>
  <c r="AJ799" i="9"/>
  <c r="AJ800" i="9"/>
  <c r="AJ801" i="9"/>
  <c r="AJ802" i="9"/>
  <c r="AJ803" i="9"/>
  <c r="AJ804" i="9"/>
  <c r="AJ806" i="9"/>
  <c r="AJ807" i="9"/>
  <c r="AJ808" i="9"/>
  <c r="AJ809" i="9"/>
  <c r="AJ810" i="9"/>
  <c r="AJ811" i="9"/>
  <c r="AJ812" i="9"/>
  <c r="AJ813" i="9"/>
  <c r="AJ814" i="9"/>
  <c r="AJ815" i="9"/>
  <c r="AJ816" i="9"/>
  <c r="AJ817" i="9"/>
  <c r="AJ818" i="9"/>
  <c r="AJ819" i="9"/>
  <c r="AJ820" i="9"/>
  <c r="AJ821" i="9"/>
  <c r="AJ822" i="9"/>
  <c r="AJ823" i="9"/>
  <c r="AJ824" i="9"/>
  <c r="AJ825" i="9"/>
  <c r="AJ826" i="9"/>
  <c r="AJ827" i="9"/>
  <c r="AJ828" i="9"/>
  <c r="AJ829" i="9"/>
  <c r="AJ830" i="9"/>
  <c r="AJ831" i="9"/>
  <c r="AJ834" i="9"/>
  <c r="AJ837" i="9"/>
  <c r="AJ838" i="9"/>
  <c r="AJ839" i="9"/>
  <c r="AJ840" i="9"/>
  <c r="AJ841" i="9"/>
  <c r="AJ842" i="9"/>
  <c r="AJ843" i="9"/>
  <c r="AJ844" i="9"/>
  <c r="AJ845" i="9"/>
  <c r="AJ846" i="9"/>
  <c r="AJ847" i="9"/>
  <c r="AJ848" i="9"/>
  <c r="AJ849" i="9"/>
  <c r="AJ850" i="9"/>
  <c r="AJ851" i="9"/>
  <c r="AJ855" i="9"/>
  <c r="AJ856" i="9"/>
  <c r="AJ857" i="9"/>
  <c r="AJ858" i="9"/>
  <c r="AJ859" i="9"/>
  <c r="AJ860" i="9"/>
  <c r="AJ861" i="9"/>
  <c r="AJ862" i="9"/>
  <c r="AJ863" i="9"/>
  <c r="AJ864" i="9"/>
  <c r="AJ865" i="9"/>
  <c r="AJ866" i="9"/>
  <c r="AJ867" i="9"/>
  <c r="AJ869" i="9"/>
  <c r="AJ870" i="9"/>
  <c r="AJ871" i="9"/>
  <c r="AJ872" i="9"/>
  <c r="AJ873" i="9"/>
  <c r="AJ874" i="9"/>
  <c r="AJ875" i="9"/>
  <c r="AJ876" i="9"/>
  <c r="AJ877" i="9"/>
  <c r="AJ878" i="9"/>
  <c r="AJ879" i="9"/>
  <c r="AJ880" i="9"/>
  <c r="AJ881" i="9"/>
  <c r="AJ882" i="9"/>
  <c r="AJ885" i="9"/>
  <c r="AJ886" i="9"/>
  <c r="AJ887" i="9"/>
  <c r="AJ888" i="9"/>
  <c r="AJ889" i="9"/>
  <c r="AJ890" i="9"/>
  <c r="AJ891" i="9"/>
  <c r="AJ892" i="9"/>
  <c r="AJ893" i="9"/>
  <c r="AJ894" i="9"/>
  <c r="AJ895" i="9"/>
  <c r="AJ896" i="9"/>
  <c r="AJ897" i="9"/>
  <c r="AJ898" i="9"/>
  <c r="AJ899" i="9"/>
  <c r="AJ900" i="9"/>
  <c r="AJ901" i="9"/>
  <c r="AJ902" i="9"/>
  <c r="AJ903" i="9"/>
  <c r="AJ904" i="9"/>
  <c r="AJ905" i="9"/>
  <c r="AJ906" i="9"/>
  <c r="AJ907" i="9"/>
  <c r="AJ908" i="9"/>
  <c r="AJ909" i="9"/>
  <c r="AJ910" i="9"/>
  <c r="AJ911" i="9"/>
  <c r="AJ912" i="9"/>
  <c r="AJ913" i="9"/>
  <c r="AJ915" i="9"/>
  <c r="AJ916" i="9"/>
  <c r="AJ918" i="9"/>
  <c r="AJ919" i="9"/>
  <c r="AJ920" i="9"/>
  <c r="AJ921" i="9"/>
  <c r="AJ922" i="9"/>
  <c r="AJ923" i="9"/>
  <c r="AJ924" i="9"/>
  <c r="AJ925" i="9"/>
  <c r="AJ926" i="9"/>
  <c r="AJ927" i="9"/>
  <c r="AJ928" i="9"/>
  <c r="AJ929" i="9"/>
  <c r="AJ930" i="9"/>
  <c r="AJ931" i="9"/>
  <c r="AJ932" i="9"/>
  <c r="AJ933" i="9"/>
  <c r="AJ934" i="9"/>
  <c r="AJ935" i="9"/>
  <c r="AJ939" i="9"/>
  <c r="AJ940" i="9"/>
  <c r="AJ941" i="9"/>
  <c r="AJ942" i="9"/>
  <c r="AJ943" i="9"/>
  <c r="AJ944" i="9"/>
  <c r="AJ945" i="9"/>
  <c r="AJ950" i="9"/>
  <c r="AJ951" i="9"/>
  <c r="AJ952" i="9"/>
  <c r="AJ953" i="9"/>
  <c r="AJ954" i="9"/>
  <c r="AJ955" i="9"/>
  <c r="AJ956" i="9"/>
  <c r="AJ957" i="9"/>
  <c r="AJ958" i="9"/>
  <c r="AJ959" i="9"/>
  <c r="AJ960" i="9"/>
  <c r="AJ962" i="9"/>
  <c r="AJ963" i="9"/>
  <c r="AJ966" i="9"/>
  <c r="AJ967" i="9"/>
  <c r="AJ968" i="9"/>
  <c r="AJ969" i="9"/>
  <c r="AJ970" i="9"/>
  <c r="AJ971" i="9"/>
  <c r="AJ973" i="9"/>
  <c r="AJ974" i="9"/>
  <c r="AJ975" i="9"/>
  <c r="AJ976" i="9"/>
  <c r="AJ977" i="9"/>
  <c r="AJ978" i="9"/>
  <c r="AJ979" i="9"/>
  <c r="AJ980" i="9"/>
  <c r="AJ981" i="9"/>
  <c r="AJ982" i="9"/>
  <c r="AJ983" i="9"/>
  <c r="AJ984" i="9"/>
  <c r="AJ985" i="9"/>
  <c r="AJ987" i="9"/>
  <c r="AJ988" i="9"/>
  <c r="AJ989" i="9"/>
  <c r="AJ990" i="9"/>
  <c r="AJ991" i="9"/>
  <c r="AJ992" i="9"/>
  <c r="AJ993" i="9"/>
  <c r="AJ994" i="9"/>
  <c r="AJ995" i="9"/>
  <c r="AJ996" i="9"/>
  <c r="AJ997" i="9"/>
  <c r="AJ998" i="9"/>
  <c r="AJ999" i="9"/>
  <c r="AJ1000" i="9"/>
  <c r="AJ1001" i="9"/>
  <c r="AJ1002" i="9"/>
  <c r="AJ1003" i="9"/>
  <c r="AJ1004" i="9"/>
  <c r="AJ1005" i="9"/>
  <c r="AJ1006" i="9"/>
  <c r="AJ1007" i="9"/>
  <c r="AJ1008" i="9"/>
  <c r="AJ1009" i="9"/>
  <c r="AJ1013" i="9"/>
  <c r="AJ1015" i="9"/>
  <c r="AJ1016" i="9"/>
  <c r="AJ1017" i="9"/>
  <c r="AJ1019" i="9"/>
  <c r="AJ1020" i="9"/>
  <c r="AJ1022" i="9"/>
  <c r="AJ1023" i="9"/>
  <c r="AJ1024" i="9"/>
  <c r="AJ1025" i="9"/>
  <c r="AJ1026" i="9"/>
  <c r="AJ1027" i="9"/>
  <c r="AJ1028" i="9"/>
  <c r="AJ1029" i="9"/>
  <c r="AJ1030" i="9"/>
  <c r="AJ1031" i="9"/>
  <c r="AJ1032" i="9"/>
  <c r="AJ1035" i="9"/>
  <c r="AJ1036" i="9"/>
  <c r="AJ1037" i="9"/>
  <c r="AJ1038" i="9"/>
  <c r="AJ1039" i="9"/>
  <c r="AJ1040" i="9"/>
  <c r="AJ1041" i="9"/>
  <c r="AJ1043" i="9"/>
  <c r="AJ1044" i="9"/>
  <c r="AJ1045" i="9"/>
  <c r="AJ1046" i="9"/>
  <c r="AJ1047" i="9"/>
  <c r="AJ1048" i="9"/>
  <c r="AJ1050" i="9"/>
  <c r="AJ1051" i="9"/>
  <c r="AJ1053" i="9"/>
  <c r="AJ1054" i="9"/>
  <c r="AJ1055" i="9"/>
  <c r="AJ1056" i="9"/>
  <c r="AJ1057" i="9"/>
  <c r="AJ1058" i="9"/>
  <c r="AJ1059" i="9"/>
  <c r="AJ1060" i="9"/>
  <c r="AJ1061" i="9"/>
  <c r="AJ1062" i="9"/>
  <c r="AJ1063" i="9"/>
  <c r="AJ1064" i="9"/>
  <c r="AJ1065" i="9"/>
  <c r="AJ1066" i="9"/>
  <c r="AJ1067" i="9"/>
  <c r="AJ1068" i="9"/>
  <c r="AJ1069" i="9"/>
  <c r="AJ1070" i="9"/>
  <c r="AJ1071" i="9"/>
  <c r="AJ1073" i="9"/>
  <c r="AJ1074" i="9"/>
  <c r="AJ1075" i="9"/>
  <c r="AJ1076" i="9"/>
  <c r="AJ1077" i="9"/>
  <c r="AJ1078" i="9"/>
  <c r="AJ1080" i="9"/>
  <c r="AJ1081" i="9"/>
  <c r="AJ1082" i="9"/>
  <c r="AJ1083" i="9"/>
  <c r="AJ1084" i="9"/>
  <c r="AJ1085" i="9"/>
  <c r="AJ1086" i="9"/>
  <c r="AJ1087" i="9"/>
  <c r="AJ1088" i="9"/>
  <c r="AJ1089" i="9"/>
  <c r="AJ1090" i="9"/>
  <c r="AJ1091" i="9"/>
  <c r="AJ1092" i="9"/>
  <c r="AJ1093" i="9"/>
  <c r="AJ1094" i="9"/>
  <c r="AJ1095" i="9"/>
  <c r="AJ1096" i="9"/>
  <c r="AJ1097" i="9"/>
  <c r="AJ1098" i="9"/>
  <c r="AJ1099" i="9"/>
  <c r="AJ1100" i="9"/>
  <c r="AJ1101" i="9"/>
  <c r="AJ1102" i="9"/>
  <c r="AJ1103" i="9"/>
  <c r="AJ1104" i="9"/>
  <c r="AJ1106" i="9"/>
  <c r="AJ1107" i="9"/>
  <c r="AJ1109" i="9"/>
  <c r="AJ1110" i="9"/>
  <c r="AJ1111" i="9"/>
  <c r="AJ1114" i="9"/>
  <c r="AJ1115" i="9"/>
  <c r="AJ1116" i="9"/>
  <c r="AJ1117" i="9"/>
  <c r="AJ1118" i="9"/>
  <c r="AJ1119" i="9"/>
  <c r="AJ1120" i="9"/>
  <c r="AJ1122" i="9"/>
  <c r="AJ1123" i="9"/>
  <c r="AJ1124" i="9"/>
  <c r="AJ1126" i="9"/>
  <c r="AJ1127" i="9"/>
  <c r="AJ1128" i="9"/>
  <c r="AJ1129" i="9"/>
  <c r="AJ1130" i="9"/>
  <c r="AJ1131" i="9"/>
  <c r="AJ1132" i="9"/>
  <c r="AJ1133" i="9"/>
  <c r="AJ1134" i="9"/>
  <c r="AJ1135" i="9"/>
  <c r="AJ1136" i="9"/>
  <c r="AJ1137" i="9"/>
  <c r="AJ1139" i="9"/>
  <c r="AJ1140" i="9"/>
  <c r="AJ1141" i="9"/>
  <c r="AJ1142" i="9"/>
  <c r="AJ1143" i="9"/>
  <c r="AJ1144" i="9"/>
  <c r="AJ1145" i="9"/>
  <c r="AJ1146" i="9"/>
  <c r="AJ1147" i="9"/>
  <c r="AJ1148" i="9"/>
  <c r="AJ1149" i="9"/>
  <c r="AJ1150" i="9"/>
  <c r="AJ1151" i="9"/>
  <c r="AJ1152" i="9"/>
  <c r="AJ1153" i="9"/>
  <c r="AJ1154" i="9"/>
  <c r="AJ1156" i="9"/>
  <c r="AJ1157" i="9"/>
  <c r="AJ1158" i="9"/>
  <c r="AJ1159" i="9"/>
  <c r="AJ1160" i="9"/>
  <c r="AJ1161" i="9"/>
  <c r="AJ1162" i="9"/>
  <c r="AJ1163" i="9"/>
  <c r="AJ1167" i="9"/>
  <c r="AJ1168" i="9"/>
  <c r="AJ1170" i="9"/>
  <c r="AJ1171" i="9"/>
  <c r="AJ1172" i="9"/>
  <c r="AJ1173" i="9"/>
  <c r="AJ1174" i="9"/>
  <c r="AJ1175" i="9"/>
  <c r="AJ1176" i="9"/>
  <c r="AJ1177" i="9"/>
  <c r="AJ1178" i="9"/>
  <c r="AJ1179" i="9"/>
  <c r="AJ1180" i="9"/>
  <c r="AJ1181" i="9"/>
  <c r="AJ1183" i="9"/>
  <c r="AJ1184" i="9"/>
  <c r="AJ1185" i="9"/>
  <c r="AJ1186" i="9"/>
  <c r="AJ1187" i="9"/>
  <c r="AJ1188" i="9"/>
  <c r="AJ1189" i="9"/>
  <c r="AJ1190" i="9"/>
  <c r="AJ1191" i="9"/>
  <c r="AJ1192" i="9"/>
  <c r="AJ1193" i="9"/>
  <c r="AJ1194" i="9"/>
  <c r="AJ1195" i="9"/>
  <c r="AJ1196" i="9"/>
  <c r="AJ1197" i="9"/>
  <c r="AJ1198" i="9"/>
  <c r="AJ1199" i="9"/>
  <c r="AJ1200" i="9"/>
  <c r="AJ1201" i="9"/>
  <c r="AJ1202" i="9"/>
  <c r="AJ1203" i="9"/>
  <c r="AJ1204" i="9"/>
  <c r="AJ1205" i="9"/>
  <c r="AJ1207" i="9"/>
  <c r="AJ1208" i="9"/>
  <c r="AJ1209" i="9"/>
  <c r="AJ1210" i="9"/>
  <c r="AJ1212" i="9"/>
  <c r="AJ1213" i="9"/>
  <c r="AJ1214" i="9"/>
  <c r="AJ1215" i="9"/>
  <c r="AJ1216" i="9"/>
  <c r="AJ1217" i="9"/>
  <c r="AJ1219" i="9"/>
  <c r="AJ1220" i="9"/>
  <c r="AJ1221" i="9"/>
  <c r="AJ1223" i="9"/>
  <c r="AJ1224" i="9"/>
  <c r="AJ1225" i="9"/>
  <c r="AJ1226" i="9"/>
  <c r="AJ1228" i="9"/>
  <c r="AJ1229" i="9"/>
  <c r="AJ1230" i="9"/>
  <c r="AJ1231" i="9"/>
  <c r="AJ1232" i="9"/>
  <c r="AJ1233" i="9"/>
  <c r="AJ1234" i="9"/>
  <c r="AJ1235" i="9"/>
  <c r="AJ1236" i="9"/>
  <c r="AJ1237" i="9"/>
  <c r="AJ1238" i="9"/>
  <c r="AJ1239" i="9"/>
  <c r="AJ1240" i="9"/>
  <c r="AJ1241" i="9"/>
  <c r="AJ1242" i="9"/>
  <c r="AJ1243" i="9"/>
  <c r="AJ1244" i="9"/>
  <c r="AJ1245" i="9"/>
  <c r="AJ1246" i="9"/>
  <c r="AJ1247" i="9"/>
  <c r="AJ1248" i="9"/>
  <c r="AJ1249" i="9"/>
  <c r="AJ1250" i="9"/>
  <c r="AJ1251" i="9"/>
  <c r="AJ1252" i="9"/>
  <c r="AJ1253" i="9"/>
  <c r="AJ1254" i="9"/>
  <c r="AJ1255" i="9"/>
  <c r="AJ1256" i="9"/>
  <c r="AJ1257" i="9"/>
  <c r="AJ1258" i="9"/>
  <c r="AJ1259" i="9"/>
  <c r="AJ1260" i="9"/>
  <c r="AJ1261" i="9"/>
  <c r="AJ1262" i="9"/>
  <c r="AJ1263" i="9"/>
  <c r="AJ1264" i="9"/>
  <c r="AJ1265" i="9"/>
  <c r="AJ1266" i="9"/>
  <c r="AJ1267" i="9"/>
  <c r="AJ1268" i="9"/>
  <c r="AJ1269" i="9"/>
  <c r="AJ1270" i="9"/>
  <c r="AJ1271" i="9"/>
  <c r="AJ1272" i="9"/>
  <c r="AJ1273" i="9"/>
  <c r="AJ1274" i="9"/>
  <c r="AJ1275" i="9"/>
  <c r="AJ5" i="9"/>
  <c r="C1142" i="19" l="1"/>
  <c r="G1142" i="19" s="1"/>
  <c r="B1142" i="19"/>
  <c r="C1141" i="19"/>
  <c r="G1141" i="19" s="1"/>
  <c r="B1141" i="19"/>
  <c r="C1140" i="19"/>
  <c r="G1140" i="19" s="1"/>
  <c r="B1140" i="19"/>
  <c r="C1139" i="19"/>
  <c r="G1139" i="19" s="1"/>
  <c r="B1139" i="19"/>
  <c r="C1138" i="19"/>
  <c r="G1138" i="19" s="1"/>
  <c r="B1138" i="19"/>
  <c r="C1137" i="19"/>
  <c r="G1137" i="19" s="1"/>
  <c r="B1137" i="19"/>
  <c r="C1136" i="19"/>
  <c r="G1136" i="19" s="1"/>
  <c r="B1136" i="19"/>
  <c r="C1135" i="19"/>
  <c r="G1135" i="19" s="1"/>
  <c r="B1135" i="19"/>
  <c r="C1134" i="19"/>
  <c r="G1134" i="19" s="1"/>
  <c r="B1134" i="19"/>
  <c r="C1133" i="19"/>
  <c r="G1133" i="19" s="1"/>
  <c r="B1133" i="19"/>
  <c r="C1132" i="19"/>
  <c r="G1132" i="19" s="1"/>
  <c r="B1132" i="19"/>
  <c r="C1131" i="19"/>
  <c r="G1131" i="19" s="1"/>
  <c r="B1131" i="19"/>
  <c r="C1130" i="19"/>
  <c r="G1130" i="19" s="1"/>
  <c r="B1130" i="19"/>
  <c r="C1129" i="19"/>
  <c r="G1129" i="19" s="1"/>
  <c r="B1129" i="19"/>
  <c r="C1128" i="19"/>
  <c r="G1128" i="19" s="1"/>
  <c r="B1128" i="19"/>
  <c r="C1127" i="19"/>
  <c r="G1127" i="19" s="1"/>
  <c r="B1127" i="19"/>
  <c r="C1126" i="19"/>
  <c r="G1126" i="19" s="1"/>
  <c r="B1126" i="19"/>
  <c r="C1125" i="19"/>
  <c r="G1125" i="19" s="1"/>
  <c r="B1125" i="19"/>
  <c r="C1124" i="19"/>
  <c r="G1124" i="19" s="1"/>
  <c r="B1124" i="19"/>
  <c r="C1123" i="19"/>
  <c r="G1123" i="19" s="1"/>
  <c r="B1123" i="19"/>
  <c r="C1122" i="19"/>
  <c r="G1122" i="19" s="1"/>
  <c r="B1122" i="19"/>
  <c r="C1121" i="19"/>
  <c r="G1121" i="19" s="1"/>
  <c r="B1121" i="19"/>
  <c r="C1120" i="19"/>
  <c r="G1120" i="19" s="1"/>
  <c r="B1120" i="19"/>
  <c r="C1119" i="19"/>
  <c r="G1119" i="19" s="1"/>
  <c r="B1119" i="19"/>
  <c r="C1118" i="19"/>
  <c r="G1118" i="19" s="1"/>
  <c r="B1118" i="19"/>
  <c r="C1117" i="19"/>
  <c r="G1117" i="19" s="1"/>
  <c r="B1117" i="19"/>
  <c r="C1116" i="19"/>
  <c r="G1116" i="19" s="1"/>
  <c r="B1116" i="19"/>
  <c r="C1115" i="19"/>
  <c r="G1115" i="19" s="1"/>
  <c r="B1115" i="19"/>
  <c r="C1114" i="19"/>
  <c r="G1114" i="19" s="1"/>
  <c r="B1114" i="19"/>
  <c r="C1113" i="19"/>
  <c r="G1113" i="19" s="1"/>
  <c r="B1113" i="19"/>
  <c r="C1112" i="19"/>
  <c r="G1112" i="19" s="1"/>
  <c r="B1112" i="19"/>
  <c r="C1111" i="19"/>
  <c r="G1111" i="19" s="1"/>
  <c r="B1111" i="19"/>
  <c r="C1110" i="19"/>
  <c r="G1110" i="19" s="1"/>
  <c r="B1110" i="19"/>
  <c r="C1109" i="19"/>
  <c r="G1109" i="19" s="1"/>
  <c r="B1109" i="19"/>
  <c r="C1108" i="19"/>
  <c r="G1108" i="19" s="1"/>
  <c r="B1108" i="19"/>
  <c r="C1107" i="19"/>
  <c r="G1107" i="19" s="1"/>
  <c r="B1107" i="19"/>
  <c r="C1106" i="19"/>
  <c r="G1106" i="19" s="1"/>
  <c r="B1106" i="19"/>
  <c r="C1105" i="19"/>
  <c r="G1105" i="19" s="1"/>
  <c r="B1105" i="19"/>
  <c r="C1104" i="19"/>
  <c r="G1104" i="19" s="1"/>
  <c r="B1104" i="19"/>
  <c r="C1103" i="19"/>
  <c r="G1103" i="19" s="1"/>
  <c r="B1103" i="19"/>
  <c r="C1102" i="19"/>
  <c r="G1102" i="19" s="1"/>
  <c r="B1102" i="19"/>
  <c r="C1101" i="19"/>
  <c r="G1101" i="19" s="1"/>
  <c r="B1101" i="19"/>
  <c r="C1100" i="19"/>
  <c r="G1100" i="19" s="1"/>
  <c r="B1100" i="19"/>
  <c r="C1099" i="19"/>
  <c r="G1099" i="19" s="1"/>
  <c r="B1099" i="19"/>
  <c r="C1098" i="19"/>
  <c r="G1098" i="19" s="1"/>
  <c r="B1098" i="19"/>
  <c r="C1097" i="19"/>
  <c r="G1097" i="19" s="1"/>
  <c r="B1097" i="19"/>
  <c r="C1096" i="19"/>
  <c r="G1096" i="19" s="1"/>
  <c r="B1096" i="19"/>
  <c r="C1095" i="19"/>
  <c r="G1095" i="19" s="1"/>
  <c r="B1095" i="19"/>
  <c r="C1094" i="19"/>
  <c r="G1094" i="19" s="1"/>
  <c r="B1094" i="19"/>
  <c r="C1093" i="19"/>
  <c r="G1093" i="19" s="1"/>
  <c r="B1093" i="19"/>
  <c r="C1092" i="19"/>
  <c r="G1092" i="19" s="1"/>
  <c r="B1092" i="19"/>
  <c r="C1091" i="19"/>
  <c r="G1091" i="19" s="1"/>
  <c r="B1091" i="19"/>
  <c r="C1090" i="19"/>
  <c r="G1090" i="19" s="1"/>
  <c r="B1090" i="19"/>
  <c r="C1089" i="19"/>
  <c r="G1089" i="19" s="1"/>
  <c r="B1089" i="19"/>
  <c r="C1088" i="19"/>
  <c r="G1088" i="19" s="1"/>
  <c r="B1088" i="19"/>
  <c r="C1087" i="19"/>
  <c r="G1087" i="19" s="1"/>
  <c r="B1087" i="19"/>
  <c r="C1086" i="19"/>
  <c r="G1086" i="19" s="1"/>
  <c r="B1086" i="19"/>
  <c r="C1085" i="19"/>
  <c r="G1085" i="19" s="1"/>
  <c r="B1085" i="19"/>
  <c r="C1084" i="19"/>
  <c r="G1084" i="19" s="1"/>
  <c r="B1084" i="19"/>
  <c r="C1083" i="19"/>
  <c r="G1083" i="19" s="1"/>
  <c r="B1083" i="19"/>
  <c r="C1082" i="19"/>
  <c r="G1082" i="19" s="1"/>
  <c r="B1082" i="19"/>
  <c r="C1081" i="19"/>
  <c r="G1081" i="19" s="1"/>
  <c r="B1081" i="19"/>
  <c r="C1080" i="19"/>
  <c r="G1080" i="19" s="1"/>
  <c r="B1080" i="19"/>
  <c r="C1079" i="19"/>
  <c r="G1079" i="19" s="1"/>
  <c r="B1079" i="19"/>
  <c r="C1078" i="19"/>
  <c r="G1078" i="19" s="1"/>
  <c r="B1078" i="19"/>
  <c r="C1077" i="19"/>
  <c r="G1077" i="19" s="1"/>
  <c r="B1077" i="19"/>
  <c r="C1076" i="19"/>
  <c r="G1076" i="19" s="1"/>
  <c r="B1076" i="19"/>
  <c r="C1075" i="19"/>
  <c r="G1075" i="19" s="1"/>
  <c r="B1075" i="19"/>
  <c r="C1074" i="19"/>
  <c r="G1074" i="19" s="1"/>
  <c r="B1074" i="19"/>
  <c r="C1073" i="19"/>
  <c r="G1073" i="19" s="1"/>
  <c r="B1073" i="19"/>
  <c r="C1072" i="19"/>
  <c r="G1072" i="19" s="1"/>
  <c r="B1072" i="19"/>
  <c r="C1071" i="19"/>
  <c r="G1071" i="19" s="1"/>
  <c r="B1071" i="19"/>
  <c r="C1070" i="19"/>
  <c r="G1070" i="19" s="1"/>
  <c r="B1070" i="19"/>
  <c r="C1069" i="19"/>
  <c r="G1069" i="19" s="1"/>
  <c r="B1069" i="19"/>
  <c r="C1068" i="19"/>
  <c r="G1068" i="19" s="1"/>
  <c r="B1068" i="19"/>
  <c r="C1067" i="19"/>
  <c r="G1067" i="19" s="1"/>
  <c r="B1067" i="19"/>
  <c r="C1066" i="19"/>
  <c r="G1066" i="19" s="1"/>
  <c r="B1066" i="19"/>
  <c r="C1065" i="19"/>
  <c r="G1065" i="19" s="1"/>
  <c r="B1065" i="19"/>
  <c r="C1064" i="19"/>
  <c r="G1064" i="19" s="1"/>
  <c r="B1064" i="19"/>
  <c r="C1063" i="19"/>
  <c r="G1063" i="19" s="1"/>
  <c r="B1063" i="19"/>
  <c r="C1062" i="19"/>
  <c r="G1062" i="19" s="1"/>
  <c r="B1062" i="19"/>
  <c r="C1061" i="19"/>
  <c r="G1061" i="19" s="1"/>
  <c r="B1061" i="19"/>
  <c r="C1060" i="19"/>
  <c r="G1060" i="19" s="1"/>
  <c r="B1060" i="19"/>
  <c r="C1059" i="19"/>
  <c r="G1059" i="19" s="1"/>
  <c r="B1059" i="19"/>
  <c r="C1058" i="19"/>
  <c r="G1058" i="19" s="1"/>
  <c r="B1058" i="19"/>
  <c r="C1057" i="19"/>
  <c r="G1057" i="19" s="1"/>
  <c r="B1057" i="19"/>
  <c r="C1056" i="19"/>
  <c r="G1056" i="19" s="1"/>
  <c r="B1056" i="19"/>
  <c r="C1055" i="19"/>
  <c r="G1055" i="19" s="1"/>
  <c r="B1055" i="19"/>
  <c r="C1054" i="19"/>
  <c r="G1054" i="19" s="1"/>
  <c r="B1054" i="19"/>
  <c r="C1053" i="19"/>
  <c r="G1053" i="19" s="1"/>
  <c r="B1053" i="19"/>
  <c r="C1052" i="19"/>
  <c r="G1052" i="19" s="1"/>
  <c r="B1052" i="19"/>
  <c r="C1051" i="19"/>
  <c r="G1051" i="19" s="1"/>
  <c r="B1051" i="19"/>
  <c r="C1050" i="19"/>
  <c r="G1050" i="19" s="1"/>
  <c r="B1050" i="19"/>
  <c r="C1049" i="19"/>
  <c r="G1049" i="19" s="1"/>
  <c r="B1049" i="19"/>
  <c r="C1048" i="19"/>
  <c r="G1048" i="19" s="1"/>
  <c r="B1048" i="19"/>
  <c r="C1047" i="19"/>
  <c r="G1047" i="19" s="1"/>
  <c r="B1047" i="19"/>
  <c r="C1046" i="19"/>
  <c r="G1046" i="19" s="1"/>
  <c r="B1046" i="19"/>
  <c r="C1045" i="19"/>
  <c r="G1045" i="19" s="1"/>
  <c r="B1045" i="19"/>
  <c r="C1044" i="19"/>
  <c r="G1044" i="19" s="1"/>
  <c r="B1044" i="19"/>
  <c r="C1043" i="19"/>
  <c r="G1043" i="19" s="1"/>
  <c r="B1043" i="19"/>
  <c r="C1042" i="19"/>
  <c r="G1042" i="19" s="1"/>
  <c r="B1042" i="19"/>
  <c r="C1041" i="19"/>
  <c r="G1041" i="19" s="1"/>
  <c r="B1041" i="19"/>
  <c r="C1040" i="19"/>
  <c r="G1040" i="19" s="1"/>
  <c r="B1040" i="19"/>
  <c r="C1039" i="19"/>
  <c r="G1039" i="19" s="1"/>
  <c r="B1039" i="19"/>
  <c r="C1038" i="19"/>
  <c r="G1038" i="19" s="1"/>
  <c r="B1038" i="19"/>
  <c r="C1037" i="19"/>
  <c r="G1037" i="19" s="1"/>
  <c r="B1037" i="19"/>
  <c r="C1036" i="19"/>
  <c r="G1036" i="19" s="1"/>
  <c r="B1036" i="19"/>
  <c r="C1035" i="19"/>
  <c r="G1035" i="19" s="1"/>
  <c r="B1035" i="19"/>
  <c r="C1034" i="19"/>
  <c r="G1034" i="19" s="1"/>
  <c r="B1034" i="19"/>
  <c r="C1033" i="19"/>
  <c r="G1033" i="19" s="1"/>
  <c r="B1033" i="19"/>
  <c r="C1032" i="19"/>
  <c r="G1032" i="19" s="1"/>
  <c r="B1032" i="19"/>
  <c r="C1031" i="19"/>
  <c r="G1031" i="19" s="1"/>
  <c r="B1031" i="19"/>
  <c r="C1030" i="19"/>
  <c r="G1030" i="19" s="1"/>
  <c r="B1030" i="19"/>
  <c r="C1029" i="19"/>
  <c r="G1029" i="19" s="1"/>
  <c r="B1029" i="19"/>
  <c r="C1028" i="19"/>
  <c r="G1028" i="19" s="1"/>
  <c r="B1028" i="19"/>
  <c r="C1027" i="19"/>
  <c r="G1027" i="19" s="1"/>
  <c r="B1027" i="19"/>
  <c r="C1026" i="19"/>
  <c r="G1026" i="19" s="1"/>
  <c r="B1026" i="19"/>
  <c r="C1025" i="19"/>
  <c r="G1025" i="19" s="1"/>
  <c r="B1025" i="19"/>
  <c r="C1024" i="19"/>
  <c r="G1024" i="19" s="1"/>
  <c r="B1024" i="19"/>
  <c r="C1023" i="19"/>
  <c r="G1023" i="19" s="1"/>
  <c r="B1023" i="19"/>
  <c r="C1022" i="19"/>
  <c r="G1022" i="19" s="1"/>
  <c r="B1022" i="19"/>
  <c r="C1021" i="19"/>
  <c r="G1021" i="19" s="1"/>
  <c r="B1021" i="19"/>
  <c r="C1020" i="19"/>
  <c r="G1020" i="19" s="1"/>
  <c r="B1020" i="19"/>
  <c r="C1019" i="19"/>
  <c r="G1019" i="19" s="1"/>
  <c r="B1019" i="19"/>
  <c r="C1018" i="19"/>
  <c r="G1018" i="19" s="1"/>
  <c r="B1018" i="19"/>
  <c r="C1017" i="19"/>
  <c r="G1017" i="19" s="1"/>
  <c r="B1017" i="19"/>
  <c r="C1016" i="19"/>
  <c r="G1016" i="19" s="1"/>
  <c r="B1016" i="19"/>
  <c r="C1015" i="19"/>
  <c r="G1015" i="19" s="1"/>
  <c r="B1015" i="19"/>
  <c r="C1014" i="19"/>
  <c r="G1014" i="19" s="1"/>
  <c r="B1014" i="19"/>
  <c r="C1013" i="19"/>
  <c r="G1013" i="19" s="1"/>
  <c r="B1013" i="19"/>
  <c r="C1012" i="19"/>
  <c r="G1012" i="19" s="1"/>
  <c r="B1012" i="19"/>
  <c r="C1011" i="19"/>
  <c r="G1011" i="19" s="1"/>
  <c r="B1011" i="19"/>
  <c r="C1010" i="19"/>
  <c r="G1010" i="19" s="1"/>
  <c r="B1010" i="19"/>
  <c r="C1009" i="19"/>
  <c r="G1009" i="19" s="1"/>
  <c r="B1009" i="19"/>
  <c r="C1008" i="19"/>
  <c r="G1008" i="19" s="1"/>
  <c r="B1008" i="19"/>
  <c r="C1007" i="19"/>
  <c r="G1007" i="19" s="1"/>
  <c r="B1007" i="19"/>
  <c r="C1006" i="19"/>
  <c r="G1006" i="19" s="1"/>
  <c r="B1006" i="19"/>
  <c r="C1005" i="19"/>
  <c r="G1005" i="19" s="1"/>
  <c r="B1005" i="19"/>
  <c r="C1004" i="19"/>
  <c r="G1004" i="19" s="1"/>
  <c r="B1004" i="19"/>
  <c r="C1003" i="19"/>
  <c r="G1003" i="19" s="1"/>
  <c r="B1003" i="19"/>
  <c r="C1002" i="19"/>
  <c r="G1002" i="19" s="1"/>
  <c r="B1002" i="19"/>
  <c r="C1001" i="19"/>
  <c r="G1001" i="19" s="1"/>
  <c r="B1001" i="19"/>
  <c r="C1000" i="19"/>
  <c r="G1000" i="19" s="1"/>
  <c r="B1000" i="19"/>
  <c r="C999" i="19"/>
  <c r="G999" i="19" s="1"/>
  <c r="B999" i="19"/>
  <c r="C998" i="19"/>
  <c r="G998" i="19" s="1"/>
  <c r="B998" i="19"/>
  <c r="C997" i="19"/>
  <c r="G997" i="19" s="1"/>
  <c r="B997" i="19"/>
  <c r="C996" i="19"/>
  <c r="G996" i="19" s="1"/>
  <c r="B996" i="19"/>
  <c r="C995" i="19"/>
  <c r="G995" i="19" s="1"/>
  <c r="B995" i="19"/>
  <c r="C994" i="19"/>
  <c r="G994" i="19" s="1"/>
  <c r="B994" i="19"/>
  <c r="C993" i="19"/>
  <c r="G993" i="19" s="1"/>
  <c r="B993" i="19"/>
  <c r="C992" i="19"/>
  <c r="G992" i="19" s="1"/>
  <c r="B992" i="19"/>
  <c r="C991" i="19"/>
  <c r="G991" i="19" s="1"/>
  <c r="B991" i="19"/>
  <c r="C990" i="19"/>
  <c r="G990" i="19" s="1"/>
  <c r="B990" i="19"/>
  <c r="C989" i="19"/>
  <c r="G989" i="19" s="1"/>
  <c r="B989" i="19"/>
  <c r="C988" i="19"/>
  <c r="G988" i="19" s="1"/>
  <c r="B988" i="19"/>
  <c r="C987" i="19"/>
  <c r="G987" i="19" s="1"/>
  <c r="B987" i="19"/>
  <c r="C986" i="19"/>
  <c r="G986" i="19" s="1"/>
  <c r="B986" i="19"/>
  <c r="C985" i="19"/>
  <c r="G985" i="19" s="1"/>
  <c r="B985" i="19"/>
  <c r="C984" i="19"/>
  <c r="G984" i="19" s="1"/>
  <c r="B984" i="19"/>
  <c r="C983" i="19"/>
  <c r="G983" i="19" s="1"/>
  <c r="B983" i="19"/>
  <c r="C982" i="19"/>
  <c r="G982" i="19" s="1"/>
  <c r="B982" i="19"/>
  <c r="C981" i="19"/>
  <c r="G981" i="19" s="1"/>
  <c r="B981" i="19"/>
  <c r="C980" i="19"/>
  <c r="G980" i="19" s="1"/>
  <c r="B980" i="19"/>
  <c r="C979" i="19"/>
  <c r="G979" i="19" s="1"/>
  <c r="B979" i="19"/>
  <c r="C978" i="19"/>
  <c r="G978" i="19" s="1"/>
  <c r="B978" i="19"/>
  <c r="C977" i="19"/>
  <c r="G977" i="19" s="1"/>
  <c r="B977" i="19"/>
  <c r="C976" i="19"/>
  <c r="G976" i="19" s="1"/>
  <c r="B976" i="19"/>
  <c r="C975" i="19"/>
  <c r="G975" i="19" s="1"/>
  <c r="B975" i="19"/>
  <c r="C974" i="19"/>
  <c r="G974" i="19" s="1"/>
  <c r="B974" i="19"/>
  <c r="C973" i="19"/>
  <c r="G973" i="19" s="1"/>
  <c r="B973" i="19"/>
  <c r="C972" i="19"/>
  <c r="G972" i="19" s="1"/>
  <c r="B972" i="19"/>
  <c r="C971" i="19"/>
  <c r="G971" i="19" s="1"/>
  <c r="B971" i="19"/>
  <c r="C970" i="19"/>
  <c r="G970" i="19" s="1"/>
  <c r="B970" i="19"/>
  <c r="C969" i="19"/>
  <c r="G969" i="19" s="1"/>
  <c r="B969" i="19"/>
  <c r="C968" i="19"/>
  <c r="G968" i="19" s="1"/>
  <c r="B968" i="19"/>
  <c r="C967" i="19"/>
  <c r="G967" i="19" s="1"/>
  <c r="B967" i="19"/>
  <c r="C966" i="19"/>
  <c r="G966" i="19" s="1"/>
  <c r="B966" i="19"/>
  <c r="C965" i="19"/>
  <c r="G965" i="19" s="1"/>
  <c r="B965" i="19"/>
  <c r="C964" i="19"/>
  <c r="G964" i="19" s="1"/>
  <c r="B964" i="19"/>
  <c r="C963" i="19"/>
  <c r="G963" i="19" s="1"/>
  <c r="B963" i="19"/>
  <c r="C962" i="19"/>
  <c r="G962" i="19" s="1"/>
  <c r="B962" i="19"/>
  <c r="C961" i="19"/>
  <c r="G961" i="19" s="1"/>
  <c r="B961" i="19"/>
  <c r="C960" i="19"/>
  <c r="G960" i="19" s="1"/>
  <c r="B960" i="19"/>
  <c r="C959" i="19"/>
  <c r="G959" i="19" s="1"/>
  <c r="B959" i="19"/>
  <c r="C958" i="19"/>
  <c r="G958" i="19" s="1"/>
  <c r="B958" i="19"/>
  <c r="C957" i="19"/>
  <c r="G957" i="19" s="1"/>
  <c r="B957" i="19"/>
  <c r="C956" i="19"/>
  <c r="G956" i="19" s="1"/>
  <c r="B956" i="19"/>
  <c r="C955" i="19"/>
  <c r="G955" i="19" s="1"/>
  <c r="B955" i="19"/>
  <c r="C954" i="19"/>
  <c r="G954" i="19" s="1"/>
  <c r="B954" i="19"/>
  <c r="C953" i="19"/>
  <c r="G953" i="19" s="1"/>
  <c r="B953" i="19"/>
  <c r="C952" i="19"/>
  <c r="G952" i="19" s="1"/>
  <c r="B952" i="19"/>
  <c r="C951" i="19"/>
  <c r="G951" i="19" s="1"/>
  <c r="B951" i="19"/>
  <c r="C950" i="19"/>
  <c r="G950" i="19" s="1"/>
  <c r="B950" i="19"/>
  <c r="C949" i="19"/>
  <c r="G949" i="19" s="1"/>
  <c r="B949" i="19"/>
  <c r="C948" i="19"/>
  <c r="G948" i="19" s="1"/>
  <c r="B948" i="19"/>
  <c r="C947" i="19"/>
  <c r="G947" i="19" s="1"/>
  <c r="B947" i="19"/>
  <c r="C946" i="19"/>
  <c r="G946" i="19" s="1"/>
  <c r="B946" i="19"/>
  <c r="C945" i="19"/>
  <c r="G945" i="19" s="1"/>
  <c r="B945" i="19"/>
  <c r="C944" i="19"/>
  <c r="G944" i="19" s="1"/>
  <c r="B944" i="19"/>
  <c r="C943" i="19"/>
  <c r="G943" i="19" s="1"/>
  <c r="B943" i="19"/>
  <c r="C942" i="19"/>
  <c r="G942" i="19" s="1"/>
  <c r="B942" i="19"/>
  <c r="C941" i="19"/>
  <c r="G941" i="19" s="1"/>
  <c r="B941" i="19"/>
  <c r="C940" i="19"/>
  <c r="G940" i="19" s="1"/>
  <c r="B940" i="19"/>
  <c r="C939" i="19"/>
  <c r="G939" i="19" s="1"/>
  <c r="B939" i="19"/>
  <c r="C938" i="19"/>
  <c r="G938" i="19" s="1"/>
  <c r="B938" i="19"/>
  <c r="C937" i="19"/>
  <c r="G937" i="19" s="1"/>
  <c r="B937" i="19"/>
  <c r="C936" i="19"/>
  <c r="G936" i="19" s="1"/>
  <c r="B936" i="19"/>
  <c r="C935" i="19"/>
  <c r="G935" i="19" s="1"/>
  <c r="B935" i="19"/>
  <c r="C934" i="19"/>
  <c r="G934" i="19" s="1"/>
  <c r="B934" i="19"/>
  <c r="C933" i="19"/>
  <c r="G933" i="19" s="1"/>
  <c r="B933" i="19"/>
  <c r="C932" i="19"/>
  <c r="G932" i="19" s="1"/>
  <c r="B932" i="19"/>
  <c r="C931" i="19"/>
  <c r="G931" i="19" s="1"/>
  <c r="B931" i="19"/>
  <c r="C930" i="19"/>
  <c r="G930" i="19" s="1"/>
  <c r="B930" i="19"/>
  <c r="C929" i="19"/>
  <c r="G929" i="19" s="1"/>
  <c r="B929" i="19"/>
  <c r="C928" i="19"/>
  <c r="G928" i="19" s="1"/>
  <c r="B928" i="19"/>
  <c r="C927" i="19"/>
  <c r="G927" i="19" s="1"/>
  <c r="B927" i="19"/>
  <c r="C926" i="19"/>
  <c r="G926" i="19" s="1"/>
  <c r="B926" i="19"/>
  <c r="C925" i="19"/>
  <c r="G925" i="19" s="1"/>
  <c r="B925" i="19"/>
  <c r="C924" i="19"/>
  <c r="G924" i="19" s="1"/>
  <c r="B924" i="19"/>
  <c r="C923" i="19"/>
  <c r="G923" i="19" s="1"/>
  <c r="B923" i="19"/>
  <c r="C922" i="19"/>
  <c r="G922" i="19" s="1"/>
  <c r="B922" i="19"/>
  <c r="C921" i="19"/>
  <c r="G921" i="19" s="1"/>
  <c r="B921" i="19"/>
  <c r="C920" i="19"/>
  <c r="G920" i="19" s="1"/>
  <c r="B920" i="19"/>
  <c r="C919" i="19"/>
  <c r="G919" i="19" s="1"/>
  <c r="B919" i="19"/>
  <c r="C918" i="19"/>
  <c r="G918" i="19" s="1"/>
  <c r="B918" i="19"/>
  <c r="C917" i="19"/>
  <c r="G917" i="19" s="1"/>
  <c r="B917" i="19"/>
  <c r="C916" i="19"/>
  <c r="G916" i="19" s="1"/>
  <c r="B916" i="19"/>
  <c r="C915" i="19"/>
  <c r="G915" i="19" s="1"/>
  <c r="B915" i="19"/>
  <c r="C914" i="19"/>
  <c r="G914" i="19" s="1"/>
  <c r="B914" i="19"/>
  <c r="C913" i="19"/>
  <c r="G913" i="19" s="1"/>
  <c r="B913" i="19"/>
  <c r="C912" i="19"/>
  <c r="G912" i="19" s="1"/>
  <c r="B912" i="19"/>
  <c r="C911" i="19"/>
  <c r="G911" i="19" s="1"/>
  <c r="B911" i="19"/>
  <c r="C910" i="19"/>
  <c r="G910" i="19" s="1"/>
  <c r="B910" i="19"/>
  <c r="C909" i="19"/>
  <c r="G909" i="19" s="1"/>
  <c r="B909" i="19"/>
  <c r="C908" i="19"/>
  <c r="G908" i="19" s="1"/>
  <c r="B908" i="19"/>
  <c r="C907" i="19"/>
  <c r="G907" i="19" s="1"/>
  <c r="B907" i="19"/>
  <c r="C906" i="19"/>
  <c r="G906" i="19" s="1"/>
  <c r="B906" i="19"/>
  <c r="C905" i="19"/>
  <c r="G905" i="19" s="1"/>
  <c r="B905" i="19"/>
  <c r="C904" i="19"/>
  <c r="G904" i="19" s="1"/>
  <c r="B904" i="19"/>
  <c r="C903" i="19"/>
  <c r="G903" i="19" s="1"/>
  <c r="B903" i="19"/>
  <c r="C902" i="19"/>
  <c r="G902" i="19" s="1"/>
  <c r="B902" i="19"/>
  <c r="C901" i="19"/>
  <c r="G901" i="19" s="1"/>
  <c r="B901" i="19"/>
  <c r="C900" i="19"/>
  <c r="G900" i="19" s="1"/>
  <c r="B900" i="19"/>
  <c r="C899" i="19"/>
  <c r="G899" i="19" s="1"/>
  <c r="B899" i="19"/>
  <c r="C898" i="19"/>
  <c r="G898" i="19" s="1"/>
  <c r="B898" i="19"/>
  <c r="C897" i="19"/>
  <c r="G897" i="19" s="1"/>
  <c r="B897" i="19"/>
  <c r="C896" i="19"/>
  <c r="G896" i="19" s="1"/>
  <c r="B896" i="19"/>
  <c r="C895" i="19"/>
  <c r="G895" i="19" s="1"/>
  <c r="B895" i="19"/>
  <c r="C894" i="19"/>
  <c r="G894" i="19" s="1"/>
  <c r="B894" i="19"/>
  <c r="C893" i="19"/>
  <c r="G893" i="19" s="1"/>
  <c r="B893" i="19"/>
  <c r="C892" i="19"/>
  <c r="G892" i="19" s="1"/>
  <c r="B892" i="19"/>
  <c r="C891" i="19"/>
  <c r="G891" i="19" s="1"/>
  <c r="B891" i="19"/>
  <c r="C890" i="19"/>
  <c r="G890" i="19" s="1"/>
  <c r="B890" i="19"/>
  <c r="C889" i="19"/>
  <c r="G889" i="19" s="1"/>
  <c r="B889" i="19"/>
  <c r="C888" i="19"/>
  <c r="G888" i="19" s="1"/>
  <c r="B888" i="19"/>
  <c r="C887" i="19"/>
  <c r="G887" i="19" s="1"/>
  <c r="B887" i="19"/>
  <c r="C886" i="19"/>
  <c r="G886" i="19" s="1"/>
  <c r="B886" i="19"/>
  <c r="C885" i="19"/>
  <c r="G885" i="19" s="1"/>
  <c r="B885" i="19"/>
  <c r="C884" i="19"/>
  <c r="G884" i="19" s="1"/>
  <c r="B884" i="19"/>
  <c r="C883" i="19"/>
  <c r="G883" i="19" s="1"/>
  <c r="B883" i="19"/>
  <c r="C882" i="19"/>
  <c r="G882" i="19" s="1"/>
  <c r="B882" i="19"/>
  <c r="C881" i="19"/>
  <c r="G881" i="19" s="1"/>
  <c r="B881" i="19"/>
  <c r="C880" i="19"/>
  <c r="G880" i="19" s="1"/>
  <c r="B880" i="19"/>
  <c r="C879" i="19"/>
  <c r="G879" i="19" s="1"/>
  <c r="B879" i="19"/>
  <c r="C878" i="19"/>
  <c r="G878" i="19" s="1"/>
  <c r="B878" i="19"/>
  <c r="C877" i="19"/>
  <c r="G877" i="19" s="1"/>
  <c r="B877" i="19"/>
  <c r="C876" i="19"/>
  <c r="G876" i="19" s="1"/>
  <c r="B876" i="19"/>
  <c r="C875" i="19"/>
  <c r="G875" i="19" s="1"/>
  <c r="B875" i="19"/>
  <c r="C874" i="19"/>
  <c r="G874" i="19" s="1"/>
  <c r="B874" i="19"/>
  <c r="C873" i="19"/>
  <c r="G873" i="19" s="1"/>
  <c r="B873" i="19"/>
  <c r="C872" i="19"/>
  <c r="G872" i="19" s="1"/>
  <c r="B872" i="19"/>
  <c r="C871" i="19"/>
  <c r="B871" i="19"/>
  <c r="C870" i="19"/>
  <c r="B870" i="19"/>
  <c r="C869" i="19"/>
  <c r="B869" i="19"/>
  <c r="C868" i="19"/>
  <c r="B868" i="19"/>
  <c r="C867" i="19"/>
  <c r="B867" i="19"/>
  <c r="C866" i="19"/>
  <c r="B866" i="19"/>
  <c r="C865" i="19"/>
  <c r="B865" i="19"/>
  <c r="C864" i="19"/>
  <c r="B864" i="19"/>
  <c r="C863" i="19"/>
  <c r="B863" i="19"/>
  <c r="C862" i="19"/>
  <c r="B862" i="19"/>
  <c r="C861" i="19"/>
  <c r="B861" i="19"/>
  <c r="C860" i="19"/>
  <c r="B860" i="19"/>
  <c r="C859" i="19"/>
  <c r="B859" i="19"/>
  <c r="C858" i="19"/>
  <c r="B858" i="19"/>
  <c r="C857" i="19"/>
  <c r="B857" i="19"/>
  <c r="C856" i="19"/>
  <c r="B856" i="19"/>
  <c r="C855" i="19"/>
  <c r="B855" i="19"/>
  <c r="C854" i="19"/>
  <c r="B854" i="19"/>
  <c r="C853" i="19"/>
  <c r="B853" i="19"/>
  <c r="C852" i="19"/>
  <c r="B852" i="19"/>
  <c r="C851" i="19"/>
  <c r="B851" i="19"/>
  <c r="C850" i="19"/>
  <c r="B850" i="19"/>
  <c r="C849" i="19"/>
  <c r="B849" i="19"/>
  <c r="C848" i="19"/>
  <c r="B848" i="19"/>
  <c r="C847" i="19"/>
  <c r="B847" i="19"/>
  <c r="C846" i="19"/>
  <c r="B846" i="19"/>
  <c r="C845" i="19"/>
  <c r="B845" i="19"/>
  <c r="C844" i="19"/>
  <c r="B844" i="19"/>
  <c r="C843" i="19"/>
  <c r="B843" i="19"/>
  <c r="C842" i="19"/>
  <c r="B842" i="19"/>
  <c r="C841" i="19"/>
  <c r="B841" i="19"/>
  <c r="C840" i="19"/>
  <c r="B840" i="19"/>
  <c r="C839" i="19"/>
  <c r="B839" i="19"/>
  <c r="C838" i="19"/>
  <c r="B838" i="19"/>
  <c r="C837" i="19"/>
  <c r="B837" i="19"/>
  <c r="C836" i="19"/>
  <c r="B836" i="19"/>
  <c r="C835" i="19"/>
  <c r="B835" i="19"/>
  <c r="C834" i="19"/>
  <c r="B834" i="19"/>
  <c r="C833" i="19"/>
  <c r="B833" i="19"/>
  <c r="C832" i="19"/>
  <c r="B832" i="19"/>
  <c r="C831" i="19"/>
  <c r="B831" i="19"/>
  <c r="C830" i="19"/>
  <c r="B830" i="19"/>
  <c r="C829" i="19"/>
  <c r="B829" i="19"/>
  <c r="C828" i="19"/>
  <c r="B828" i="19"/>
  <c r="C827" i="19"/>
  <c r="B827" i="19"/>
  <c r="C826" i="19"/>
  <c r="B826" i="19"/>
  <c r="C825" i="19"/>
  <c r="B825" i="19"/>
  <c r="C824" i="19"/>
  <c r="B824" i="19"/>
  <c r="C823" i="19"/>
  <c r="B823" i="19"/>
  <c r="C822" i="19"/>
  <c r="B822" i="19"/>
  <c r="C821" i="19"/>
  <c r="B821" i="19"/>
  <c r="C820" i="19"/>
  <c r="B820" i="19"/>
  <c r="C819" i="19"/>
  <c r="B819" i="19"/>
  <c r="C818" i="19"/>
  <c r="B818" i="19"/>
  <c r="C817" i="19"/>
  <c r="B817" i="19"/>
  <c r="C816" i="19"/>
  <c r="B816" i="19"/>
  <c r="C815" i="19"/>
  <c r="B815" i="19"/>
  <c r="C814" i="19"/>
  <c r="B814" i="19"/>
  <c r="C813" i="19"/>
  <c r="B813" i="19"/>
  <c r="C812" i="19"/>
  <c r="B812" i="19"/>
  <c r="C811" i="19"/>
  <c r="B811" i="19"/>
  <c r="C810" i="19"/>
  <c r="B810" i="19"/>
  <c r="C809" i="19"/>
  <c r="B809" i="19"/>
  <c r="C808" i="19"/>
  <c r="B808" i="19"/>
  <c r="C807" i="19"/>
  <c r="B807" i="19"/>
  <c r="C806" i="19"/>
  <c r="B806" i="19"/>
  <c r="C805" i="19"/>
  <c r="B805" i="19"/>
  <c r="C804" i="19"/>
  <c r="B804" i="19"/>
  <c r="C803" i="19"/>
  <c r="B803" i="19"/>
  <c r="C802" i="19"/>
  <c r="B802" i="19"/>
  <c r="C801" i="19"/>
  <c r="B801" i="19"/>
  <c r="C800" i="19"/>
  <c r="B800" i="19"/>
  <c r="C799" i="19"/>
  <c r="B799" i="19"/>
  <c r="C798" i="19"/>
  <c r="B798" i="19"/>
  <c r="C797" i="19"/>
  <c r="B797" i="19"/>
  <c r="C796" i="19"/>
  <c r="B796" i="19"/>
  <c r="C795" i="19"/>
  <c r="B795" i="19"/>
  <c r="C794" i="19"/>
  <c r="B794" i="19"/>
  <c r="C793" i="19"/>
  <c r="B793" i="19"/>
  <c r="C792" i="19"/>
  <c r="B792" i="19"/>
  <c r="C791" i="19"/>
  <c r="B791" i="19"/>
  <c r="C790" i="19"/>
  <c r="B790" i="19"/>
  <c r="C789" i="19"/>
  <c r="B789" i="19"/>
  <c r="C788" i="19"/>
  <c r="B788" i="19"/>
  <c r="C787" i="19"/>
  <c r="B787" i="19"/>
  <c r="C786" i="19"/>
  <c r="B786" i="19"/>
  <c r="C785" i="19"/>
  <c r="B785" i="19"/>
  <c r="C784" i="19"/>
  <c r="B784" i="19"/>
  <c r="C783" i="19"/>
  <c r="B783" i="19"/>
  <c r="C782" i="19"/>
  <c r="B782" i="19"/>
  <c r="C781" i="19"/>
  <c r="B781" i="19"/>
  <c r="C780" i="19"/>
  <c r="B780" i="19"/>
  <c r="C779" i="19"/>
  <c r="B779" i="19"/>
  <c r="C778" i="19"/>
  <c r="B778" i="19"/>
  <c r="C777" i="19"/>
  <c r="B777" i="19"/>
  <c r="C776" i="19"/>
  <c r="B776" i="19"/>
  <c r="C775" i="19"/>
  <c r="B775" i="19"/>
  <c r="C774" i="19"/>
  <c r="B774" i="19"/>
  <c r="C773" i="19"/>
  <c r="B773" i="19"/>
  <c r="C772" i="19"/>
  <c r="B772" i="19"/>
  <c r="C771" i="19"/>
  <c r="B771" i="19"/>
  <c r="C770" i="19"/>
  <c r="B770" i="19"/>
  <c r="C769" i="19"/>
  <c r="B769" i="19"/>
  <c r="C768" i="19"/>
  <c r="B768" i="19"/>
  <c r="C767" i="19"/>
  <c r="B767" i="19"/>
  <c r="C766" i="19"/>
  <c r="B766" i="19"/>
  <c r="C765" i="19"/>
  <c r="B765" i="19"/>
  <c r="C764" i="19"/>
  <c r="B764" i="19"/>
  <c r="C763" i="19"/>
  <c r="B763" i="19"/>
  <c r="C762" i="19"/>
  <c r="B762" i="19"/>
  <c r="C761" i="19"/>
  <c r="B761" i="19"/>
  <c r="C760" i="19"/>
  <c r="B760" i="19"/>
  <c r="C759" i="19"/>
  <c r="B759" i="19"/>
  <c r="C758" i="19"/>
  <c r="B758" i="19"/>
  <c r="C757" i="19"/>
  <c r="B757" i="19"/>
  <c r="C756" i="19"/>
  <c r="B756" i="19"/>
  <c r="C755" i="19"/>
  <c r="B755" i="19"/>
  <c r="C754" i="19"/>
  <c r="B754" i="19"/>
  <c r="C753" i="19"/>
  <c r="B753" i="19"/>
  <c r="C752" i="19"/>
  <c r="B752" i="19"/>
  <c r="C751" i="19"/>
  <c r="B751" i="19"/>
  <c r="C750" i="19"/>
  <c r="B750" i="19"/>
  <c r="C749" i="19"/>
  <c r="B749" i="19"/>
  <c r="C748" i="19"/>
  <c r="B748" i="19"/>
  <c r="C747" i="19"/>
  <c r="B747" i="19"/>
  <c r="C746" i="19"/>
  <c r="B746" i="19"/>
  <c r="C745" i="19"/>
  <c r="B745" i="19"/>
  <c r="C744" i="19"/>
  <c r="B744" i="19"/>
  <c r="C743" i="19"/>
  <c r="B743" i="19"/>
  <c r="C742" i="19"/>
  <c r="B742" i="19"/>
  <c r="C741" i="19"/>
  <c r="B741" i="19"/>
  <c r="C740" i="19"/>
  <c r="B740" i="19"/>
  <c r="C739" i="19"/>
  <c r="B739" i="19"/>
  <c r="C738" i="19"/>
  <c r="B738" i="19"/>
  <c r="C737" i="19"/>
  <c r="B737" i="19"/>
  <c r="C736" i="19"/>
  <c r="B736" i="19"/>
  <c r="C735" i="19"/>
  <c r="B735" i="19"/>
  <c r="C734" i="19"/>
  <c r="B734" i="19"/>
  <c r="C733" i="19"/>
  <c r="B733" i="19"/>
  <c r="C732" i="19"/>
  <c r="B732" i="19"/>
  <c r="C731" i="19"/>
  <c r="B731" i="19"/>
  <c r="C730" i="19"/>
  <c r="B730" i="19"/>
  <c r="C729" i="19"/>
  <c r="B729" i="19"/>
  <c r="C728" i="19"/>
  <c r="B728" i="19"/>
  <c r="C727" i="19"/>
  <c r="B727" i="19"/>
  <c r="C726" i="19"/>
  <c r="B726" i="19"/>
  <c r="C725" i="19"/>
  <c r="B725" i="19"/>
  <c r="C724" i="19"/>
  <c r="B724" i="19"/>
  <c r="C723" i="19"/>
  <c r="B723" i="19"/>
  <c r="C722" i="19"/>
  <c r="B722" i="19"/>
  <c r="C721" i="19"/>
  <c r="B721" i="19"/>
  <c r="C720" i="19"/>
  <c r="B720" i="19"/>
  <c r="C719" i="19"/>
  <c r="B719" i="19"/>
  <c r="C718" i="19"/>
  <c r="B718" i="19"/>
  <c r="C717" i="19"/>
  <c r="B717" i="19"/>
  <c r="C716" i="19"/>
  <c r="B716" i="19"/>
  <c r="C715" i="19"/>
  <c r="B715" i="19"/>
  <c r="C714" i="19"/>
  <c r="B714" i="19"/>
  <c r="C713" i="19"/>
  <c r="B713" i="19"/>
  <c r="C712" i="19"/>
  <c r="B712" i="19"/>
  <c r="C711" i="19"/>
  <c r="B711" i="19"/>
  <c r="C710" i="19"/>
  <c r="B710" i="19"/>
  <c r="C709" i="19"/>
  <c r="B709" i="19"/>
  <c r="C708" i="19"/>
  <c r="B708" i="19"/>
  <c r="C707" i="19"/>
  <c r="B707" i="19"/>
  <c r="C706" i="19"/>
  <c r="B706" i="19"/>
  <c r="C705" i="19"/>
  <c r="B705" i="19"/>
  <c r="C704" i="19"/>
  <c r="B704" i="19"/>
  <c r="C703" i="19"/>
  <c r="B703" i="19"/>
  <c r="C702" i="19"/>
  <c r="B702" i="19"/>
  <c r="C701" i="19"/>
  <c r="B701" i="19"/>
  <c r="C700" i="19"/>
  <c r="B700" i="19"/>
  <c r="C699" i="19"/>
  <c r="B699" i="19"/>
  <c r="C698" i="19"/>
  <c r="B698" i="19"/>
  <c r="C697" i="19"/>
  <c r="B697" i="19"/>
  <c r="C696" i="19"/>
  <c r="B696" i="19"/>
  <c r="C695" i="19"/>
  <c r="B695" i="19"/>
  <c r="C694" i="19"/>
  <c r="B694" i="19"/>
  <c r="C693" i="19"/>
  <c r="B693" i="19"/>
  <c r="C692" i="19"/>
  <c r="B692" i="19"/>
  <c r="C691" i="19"/>
  <c r="B691" i="19"/>
  <c r="C690" i="19"/>
  <c r="B690" i="19"/>
  <c r="C689" i="19"/>
  <c r="B689" i="19"/>
  <c r="C688" i="19"/>
  <c r="B688" i="19"/>
  <c r="C687" i="19"/>
  <c r="B687" i="19"/>
  <c r="C686" i="19"/>
  <c r="B686" i="19"/>
  <c r="C685" i="19"/>
  <c r="B685" i="19"/>
  <c r="C684" i="19"/>
  <c r="B684" i="19"/>
  <c r="C683" i="19"/>
  <c r="B683" i="19"/>
  <c r="C682" i="19"/>
  <c r="B682" i="19"/>
  <c r="C681" i="19"/>
  <c r="B681" i="19"/>
  <c r="C680" i="19"/>
  <c r="B680" i="19"/>
  <c r="C679" i="19"/>
  <c r="B679" i="19"/>
  <c r="C678" i="19"/>
  <c r="B678" i="19"/>
  <c r="C677" i="19"/>
  <c r="B677" i="19"/>
  <c r="C676" i="19"/>
  <c r="B676" i="19"/>
  <c r="C675" i="19"/>
  <c r="B675" i="19"/>
  <c r="C674" i="19"/>
  <c r="B674" i="19"/>
  <c r="C673" i="19"/>
  <c r="B673" i="19"/>
  <c r="C672" i="19"/>
  <c r="B672" i="19"/>
  <c r="C671" i="19"/>
  <c r="B671" i="19"/>
  <c r="C670" i="19"/>
  <c r="B670" i="19"/>
  <c r="C669" i="19"/>
  <c r="B669" i="19"/>
  <c r="C668" i="19"/>
  <c r="B668" i="19"/>
  <c r="C667" i="19"/>
  <c r="B667" i="19"/>
  <c r="C666" i="19"/>
  <c r="B666" i="19"/>
  <c r="C665" i="19"/>
  <c r="B665" i="19"/>
  <c r="C664" i="19"/>
  <c r="B664" i="19"/>
  <c r="C663" i="19"/>
  <c r="B663" i="19"/>
  <c r="C662" i="19"/>
  <c r="B662" i="19"/>
  <c r="C661" i="19"/>
  <c r="B661" i="19"/>
  <c r="C660" i="19"/>
  <c r="B660" i="19"/>
  <c r="C659" i="19"/>
  <c r="B659" i="19"/>
  <c r="C658" i="19"/>
  <c r="B658" i="19"/>
  <c r="C657" i="19"/>
  <c r="B657" i="19"/>
  <c r="C656" i="19"/>
  <c r="B656" i="19"/>
  <c r="C655" i="19"/>
  <c r="B655" i="19"/>
  <c r="C654" i="19"/>
  <c r="B654" i="19"/>
  <c r="C653" i="19"/>
  <c r="B653" i="19"/>
  <c r="C652" i="19"/>
  <c r="B652" i="19"/>
  <c r="C651" i="19"/>
  <c r="B651" i="19"/>
  <c r="C650" i="19"/>
  <c r="B650" i="19"/>
  <c r="C649" i="19"/>
  <c r="B649" i="19"/>
  <c r="C648" i="19"/>
  <c r="B648" i="19"/>
  <c r="C647" i="19"/>
  <c r="B647" i="19"/>
  <c r="C646" i="19"/>
  <c r="B646" i="19"/>
  <c r="C645" i="19"/>
  <c r="B645" i="19"/>
  <c r="C644" i="19"/>
  <c r="B644" i="19"/>
  <c r="C643" i="19"/>
  <c r="B643" i="19"/>
  <c r="C642" i="19"/>
  <c r="B642" i="19"/>
  <c r="C641" i="19"/>
  <c r="B641" i="19"/>
  <c r="C640" i="19"/>
  <c r="B640" i="19"/>
  <c r="C639" i="19"/>
  <c r="B639" i="19"/>
  <c r="C638" i="19"/>
  <c r="B638" i="19"/>
  <c r="C637" i="19"/>
  <c r="B637" i="19"/>
  <c r="C636" i="19"/>
  <c r="B636" i="19"/>
  <c r="C635" i="19"/>
  <c r="B635" i="19"/>
  <c r="C634" i="19"/>
  <c r="B634" i="19"/>
  <c r="C633" i="19"/>
  <c r="B633" i="19"/>
  <c r="C632" i="19"/>
  <c r="B632" i="19"/>
  <c r="C631" i="19"/>
  <c r="B631" i="19"/>
  <c r="C630" i="19"/>
  <c r="B630" i="19"/>
  <c r="C629" i="19"/>
  <c r="B629" i="19"/>
  <c r="C628" i="19"/>
  <c r="B628" i="19"/>
  <c r="C627" i="19"/>
  <c r="B627" i="19"/>
  <c r="C626" i="19"/>
  <c r="B626" i="19"/>
  <c r="C625" i="19"/>
  <c r="B625" i="19"/>
  <c r="C624" i="19"/>
  <c r="B624" i="19"/>
  <c r="C623" i="19"/>
  <c r="B623" i="19"/>
  <c r="C622" i="19"/>
  <c r="B622" i="19"/>
  <c r="C621" i="19"/>
  <c r="B621" i="19"/>
  <c r="C620" i="19"/>
  <c r="B620" i="19"/>
  <c r="C619" i="19"/>
  <c r="B619" i="19"/>
  <c r="C618" i="19"/>
  <c r="B618" i="19"/>
  <c r="C617" i="19"/>
  <c r="B617" i="19"/>
  <c r="C616" i="19"/>
  <c r="B616" i="19"/>
  <c r="C615" i="19"/>
  <c r="B615" i="19"/>
  <c r="C614" i="19"/>
  <c r="B614" i="19"/>
  <c r="C613" i="19"/>
  <c r="B613" i="19"/>
  <c r="C612" i="19"/>
  <c r="B612" i="19"/>
  <c r="C611" i="19"/>
  <c r="B611" i="19"/>
  <c r="C610" i="19"/>
  <c r="B610" i="19"/>
  <c r="C609" i="19"/>
  <c r="B609" i="19"/>
  <c r="C608" i="19"/>
  <c r="B608" i="19"/>
  <c r="C607" i="19"/>
  <c r="B607" i="19"/>
  <c r="C606" i="19"/>
  <c r="B606" i="19"/>
  <c r="C605" i="19"/>
  <c r="B605" i="19"/>
  <c r="C604" i="19"/>
  <c r="B604" i="19"/>
  <c r="C603" i="19"/>
  <c r="B603" i="19"/>
  <c r="C602" i="19"/>
  <c r="B602" i="19"/>
  <c r="C601" i="19"/>
  <c r="B601" i="19"/>
  <c r="C600" i="19"/>
  <c r="B600" i="19"/>
  <c r="C599" i="19"/>
  <c r="B599" i="19"/>
  <c r="C598" i="19"/>
  <c r="B598" i="19"/>
  <c r="C597" i="19"/>
  <c r="B597" i="19"/>
  <c r="C596" i="19"/>
  <c r="B596" i="19"/>
  <c r="C595" i="19"/>
  <c r="B595" i="19"/>
  <c r="C594" i="19"/>
  <c r="B594" i="19"/>
  <c r="C593" i="19"/>
  <c r="B593" i="19"/>
  <c r="C592" i="19"/>
  <c r="B592" i="19"/>
  <c r="C591" i="19"/>
  <c r="B591" i="19"/>
  <c r="C590" i="19"/>
  <c r="B590" i="19"/>
  <c r="C589" i="19"/>
  <c r="B589" i="19"/>
  <c r="C588" i="19"/>
  <c r="B588" i="19"/>
  <c r="C587" i="19"/>
  <c r="B587" i="19"/>
  <c r="C586" i="19"/>
  <c r="B586" i="19"/>
  <c r="C585" i="19"/>
  <c r="B585" i="19"/>
  <c r="C584" i="19"/>
  <c r="B584" i="19"/>
  <c r="C583" i="19"/>
  <c r="B583" i="19"/>
  <c r="C582" i="19"/>
  <c r="B582" i="19"/>
  <c r="C581" i="19"/>
  <c r="B581" i="19"/>
  <c r="C580" i="19"/>
  <c r="B580" i="19"/>
  <c r="C579" i="19"/>
  <c r="B579" i="19"/>
  <c r="C578" i="19"/>
  <c r="B578" i="19"/>
  <c r="C577" i="19"/>
  <c r="B577" i="19"/>
  <c r="C576" i="19"/>
  <c r="B576" i="19"/>
  <c r="C575" i="19"/>
  <c r="B575" i="19"/>
  <c r="C574" i="19"/>
  <c r="B574" i="19"/>
  <c r="C573" i="19"/>
  <c r="B573" i="19"/>
  <c r="C572" i="19"/>
  <c r="B572" i="19"/>
  <c r="C571" i="19"/>
  <c r="B571" i="19"/>
  <c r="C570" i="19"/>
  <c r="B570" i="19"/>
  <c r="C569" i="19"/>
  <c r="B569" i="19"/>
  <c r="C568" i="19"/>
  <c r="B568" i="19"/>
  <c r="C567" i="19"/>
  <c r="B567" i="19"/>
  <c r="C566" i="19"/>
  <c r="B566" i="19"/>
  <c r="C565" i="19"/>
  <c r="B565" i="19"/>
  <c r="C564" i="19"/>
  <c r="B564" i="19"/>
  <c r="C563" i="19"/>
  <c r="B563" i="19"/>
  <c r="C562" i="19"/>
  <c r="B562" i="19"/>
  <c r="C561" i="19"/>
  <c r="B561" i="19"/>
  <c r="C560" i="19"/>
  <c r="B560" i="19"/>
  <c r="C559" i="19"/>
  <c r="B559" i="19"/>
  <c r="C558" i="19"/>
  <c r="B558" i="19"/>
  <c r="C557" i="19"/>
  <c r="B557" i="19"/>
  <c r="C556" i="19"/>
  <c r="B556" i="19"/>
  <c r="C555" i="19"/>
  <c r="B555" i="19"/>
  <c r="C554" i="19"/>
  <c r="B554" i="19"/>
  <c r="C553" i="19"/>
  <c r="B553" i="19"/>
  <c r="C552" i="19"/>
  <c r="B552" i="19"/>
  <c r="C551" i="19"/>
  <c r="B551" i="19"/>
  <c r="C550" i="19"/>
  <c r="B550" i="19"/>
  <c r="C549" i="19"/>
  <c r="B549" i="19"/>
  <c r="C548" i="19"/>
  <c r="B548" i="19"/>
  <c r="C547" i="19"/>
  <c r="B547" i="19"/>
  <c r="C546" i="19"/>
  <c r="B546" i="19"/>
  <c r="C545" i="19"/>
  <c r="B545" i="19"/>
  <c r="C544" i="19"/>
  <c r="B544" i="19"/>
  <c r="C543" i="19"/>
  <c r="B543" i="19"/>
  <c r="C542" i="19"/>
  <c r="B542" i="19"/>
  <c r="C541" i="19"/>
  <c r="B541" i="19"/>
  <c r="C540" i="19"/>
  <c r="B540" i="19"/>
  <c r="C539" i="19"/>
  <c r="B539" i="19"/>
  <c r="C538" i="19"/>
  <c r="B538" i="19"/>
  <c r="C537" i="19"/>
  <c r="B537" i="19"/>
  <c r="C536" i="19"/>
  <c r="B536" i="19"/>
  <c r="C535" i="19"/>
  <c r="B535" i="19"/>
  <c r="C534" i="19"/>
  <c r="B534" i="19"/>
  <c r="C533" i="19"/>
  <c r="B533" i="19"/>
  <c r="C532" i="19"/>
  <c r="B532" i="19"/>
  <c r="C531" i="19"/>
  <c r="B531" i="19"/>
  <c r="C530" i="19"/>
  <c r="B530" i="19"/>
  <c r="C529" i="19"/>
  <c r="B529" i="19"/>
  <c r="C528" i="19"/>
  <c r="B528" i="19"/>
  <c r="C527" i="19"/>
  <c r="B527" i="19"/>
  <c r="C526" i="19"/>
  <c r="B526" i="19"/>
  <c r="C525" i="19"/>
  <c r="B525" i="19"/>
  <c r="C524" i="19"/>
  <c r="B524" i="19"/>
  <c r="C523" i="19"/>
  <c r="B523" i="19"/>
  <c r="C522" i="19"/>
  <c r="B522" i="19"/>
  <c r="C521" i="19"/>
  <c r="B521" i="19"/>
  <c r="C520" i="19"/>
  <c r="B520" i="19"/>
  <c r="C519" i="19"/>
  <c r="B519" i="19"/>
  <c r="C518" i="19"/>
  <c r="B518" i="19"/>
  <c r="C517" i="19"/>
  <c r="B517" i="19"/>
  <c r="C516" i="19"/>
  <c r="B516" i="19"/>
  <c r="C515" i="19"/>
  <c r="B515" i="19"/>
  <c r="C514" i="19"/>
  <c r="B514" i="19"/>
  <c r="C513" i="19"/>
  <c r="B513" i="19"/>
  <c r="C512" i="19"/>
  <c r="B512" i="19"/>
  <c r="C511" i="19"/>
  <c r="B511" i="19"/>
  <c r="C510" i="19"/>
  <c r="B510" i="19"/>
  <c r="C509" i="19"/>
  <c r="B509" i="19"/>
  <c r="C508" i="19"/>
  <c r="B508" i="19"/>
  <c r="C507" i="19"/>
  <c r="B507" i="19"/>
  <c r="C506" i="19"/>
  <c r="B506" i="19"/>
  <c r="C505" i="19"/>
  <c r="B505" i="19"/>
  <c r="C504" i="19"/>
  <c r="B504" i="19"/>
  <c r="C503" i="19"/>
  <c r="B503" i="19"/>
  <c r="C502" i="19"/>
  <c r="B502" i="19"/>
  <c r="C501" i="19"/>
  <c r="B501" i="19"/>
  <c r="C500" i="19"/>
  <c r="B500" i="19"/>
  <c r="C499" i="19"/>
  <c r="B499" i="19"/>
  <c r="C498" i="19"/>
  <c r="B498" i="19"/>
  <c r="C497" i="19"/>
  <c r="B497" i="19"/>
  <c r="C496" i="19"/>
  <c r="B496" i="19"/>
  <c r="C495" i="19"/>
  <c r="B495" i="19"/>
  <c r="C494" i="19"/>
  <c r="B494" i="19"/>
  <c r="C493" i="19"/>
  <c r="B493" i="19"/>
  <c r="C492" i="19"/>
  <c r="B492" i="19"/>
  <c r="C491" i="19"/>
  <c r="B491" i="19"/>
  <c r="C490" i="19"/>
  <c r="B490" i="19"/>
  <c r="C489" i="19"/>
  <c r="B489" i="19"/>
  <c r="C488" i="19"/>
  <c r="B488" i="19"/>
  <c r="C487" i="19"/>
  <c r="B487" i="19"/>
  <c r="C486" i="19"/>
  <c r="B486" i="19"/>
  <c r="C485" i="19"/>
  <c r="B485" i="19"/>
  <c r="C484" i="19"/>
  <c r="B484" i="19"/>
  <c r="C483" i="19"/>
  <c r="B483" i="19"/>
  <c r="C482" i="19"/>
  <c r="B482" i="19"/>
  <c r="C481" i="19"/>
  <c r="B481" i="19"/>
  <c r="C480" i="19"/>
  <c r="B480" i="19"/>
  <c r="C479" i="19"/>
  <c r="B479" i="19"/>
  <c r="C478" i="19"/>
  <c r="B478" i="19"/>
  <c r="C477" i="19"/>
  <c r="B477" i="19"/>
  <c r="C476" i="19"/>
  <c r="B476" i="19"/>
  <c r="C475" i="19"/>
  <c r="B475" i="19"/>
  <c r="C474" i="19"/>
  <c r="B474" i="19"/>
  <c r="C473" i="19"/>
  <c r="B473" i="19"/>
  <c r="C472" i="19"/>
  <c r="B472" i="19"/>
  <c r="C471" i="19"/>
  <c r="B471" i="19"/>
  <c r="C470" i="19"/>
  <c r="B470" i="19"/>
  <c r="C469" i="19"/>
  <c r="B469" i="19"/>
  <c r="C468" i="19"/>
  <c r="B468" i="19"/>
  <c r="C467" i="19"/>
  <c r="B467" i="19"/>
  <c r="C466" i="19"/>
  <c r="B466" i="19"/>
  <c r="C465" i="19"/>
  <c r="B465" i="19"/>
  <c r="C464" i="19"/>
  <c r="B464" i="19"/>
  <c r="C463" i="19"/>
  <c r="B463" i="19"/>
  <c r="C462" i="19"/>
  <c r="B462" i="19"/>
  <c r="C461" i="19"/>
  <c r="B461" i="19"/>
  <c r="C460" i="19"/>
  <c r="B460" i="19"/>
  <c r="C459" i="19"/>
  <c r="B459" i="19"/>
  <c r="C458" i="19"/>
  <c r="B458" i="19"/>
  <c r="C457" i="19"/>
  <c r="B457" i="19"/>
  <c r="C456" i="19"/>
  <c r="B456" i="19"/>
  <c r="C455" i="19"/>
  <c r="B455" i="19"/>
  <c r="C454" i="19"/>
  <c r="B454" i="19"/>
  <c r="C453" i="19"/>
  <c r="B453" i="19"/>
  <c r="C452" i="19"/>
  <c r="B452" i="19"/>
  <c r="C451" i="19"/>
  <c r="B451" i="19"/>
  <c r="C450" i="19"/>
  <c r="B450" i="19"/>
  <c r="C449" i="19"/>
  <c r="B449" i="19"/>
  <c r="C448" i="19"/>
  <c r="B448" i="19"/>
  <c r="C447" i="19"/>
  <c r="B447" i="19"/>
  <c r="C446" i="19"/>
  <c r="B446" i="19"/>
  <c r="C445" i="19"/>
  <c r="B445" i="19"/>
  <c r="C444" i="19"/>
  <c r="B444" i="19"/>
  <c r="C443" i="19"/>
  <c r="B443" i="19"/>
  <c r="C442" i="19"/>
  <c r="B442" i="19"/>
  <c r="C441" i="19"/>
  <c r="B441" i="19"/>
  <c r="C440" i="19"/>
  <c r="B440" i="19"/>
  <c r="C439" i="19"/>
  <c r="B439" i="19"/>
  <c r="C438" i="19"/>
  <c r="B438" i="19"/>
  <c r="C437" i="19"/>
  <c r="B437" i="19"/>
  <c r="C436" i="19"/>
  <c r="B436" i="19"/>
  <c r="C435" i="19"/>
  <c r="B435" i="19"/>
  <c r="C434" i="19"/>
  <c r="B434" i="19"/>
  <c r="C433" i="19"/>
  <c r="B433" i="19"/>
  <c r="C432" i="19"/>
  <c r="B432" i="19"/>
  <c r="C431" i="19"/>
  <c r="B431" i="19"/>
  <c r="C430" i="19"/>
  <c r="B430" i="19"/>
  <c r="C429" i="19"/>
  <c r="B429" i="19"/>
  <c r="C428" i="19"/>
  <c r="B428" i="19"/>
  <c r="C427" i="19"/>
  <c r="B427" i="19"/>
  <c r="C426" i="19"/>
  <c r="B426" i="19"/>
  <c r="C425" i="19"/>
  <c r="B425" i="19"/>
  <c r="C424" i="19"/>
  <c r="B424" i="19"/>
  <c r="C423" i="19"/>
  <c r="B423" i="19"/>
  <c r="C422" i="19"/>
  <c r="B422" i="19"/>
  <c r="C421" i="19"/>
  <c r="B421" i="19"/>
  <c r="C420" i="19"/>
  <c r="B420" i="19"/>
  <c r="C419" i="19"/>
  <c r="B419" i="19"/>
  <c r="C418" i="19"/>
  <c r="B418" i="19"/>
  <c r="C417" i="19"/>
  <c r="B417" i="19"/>
  <c r="C416" i="19"/>
  <c r="B416" i="19"/>
  <c r="C415" i="19"/>
  <c r="B415" i="19"/>
  <c r="C414" i="19"/>
  <c r="B414" i="19"/>
  <c r="C413" i="19"/>
  <c r="B413" i="19"/>
  <c r="C412" i="19"/>
  <c r="B412" i="19"/>
  <c r="C411" i="19"/>
  <c r="B411" i="19"/>
  <c r="C410" i="19"/>
  <c r="B410" i="19"/>
  <c r="C409" i="19"/>
  <c r="B409" i="19"/>
  <c r="C408" i="19"/>
  <c r="B408" i="19"/>
  <c r="C407" i="19"/>
  <c r="B407" i="19"/>
  <c r="C406" i="19"/>
  <c r="B406" i="19"/>
  <c r="C405" i="19"/>
  <c r="B405" i="19"/>
  <c r="C404" i="19"/>
  <c r="B404" i="19"/>
  <c r="C403" i="19"/>
  <c r="B403" i="19"/>
  <c r="C402" i="19"/>
  <c r="B402" i="19"/>
  <c r="C401" i="19"/>
  <c r="B401" i="19"/>
  <c r="C400" i="19"/>
  <c r="B400" i="19"/>
  <c r="C399" i="19"/>
  <c r="B399" i="19"/>
  <c r="C398" i="19"/>
  <c r="B398" i="19"/>
  <c r="C397" i="19"/>
  <c r="B397" i="19"/>
  <c r="C396" i="19"/>
  <c r="B396" i="19"/>
  <c r="C395" i="19"/>
  <c r="B395" i="19"/>
  <c r="C394" i="19"/>
  <c r="B394" i="19"/>
  <c r="C393" i="19"/>
  <c r="B393" i="19"/>
  <c r="C392" i="19"/>
  <c r="B392" i="19"/>
  <c r="C391" i="19"/>
  <c r="B391" i="19"/>
  <c r="C390" i="19"/>
  <c r="B390" i="19"/>
  <c r="C389" i="19"/>
  <c r="B389" i="19"/>
  <c r="C388" i="19"/>
  <c r="B388" i="19"/>
  <c r="C387" i="19"/>
  <c r="B387" i="19"/>
  <c r="C386" i="19"/>
  <c r="B386" i="19"/>
  <c r="C385" i="19"/>
  <c r="B385" i="19"/>
  <c r="C384" i="19"/>
  <c r="B384" i="19"/>
  <c r="C383" i="19"/>
  <c r="B383" i="19"/>
  <c r="C382" i="19"/>
  <c r="B382" i="19"/>
  <c r="C381" i="19"/>
  <c r="B381" i="19"/>
  <c r="C380" i="19"/>
  <c r="B380" i="19"/>
  <c r="C379" i="19"/>
  <c r="B379" i="19"/>
  <c r="C378" i="19"/>
  <c r="B378" i="19"/>
  <c r="C377" i="19"/>
  <c r="B377" i="19"/>
  <c r="C376" i="19"/>
  <c r="B376" i="19"/>
  <c r="C375" i="19"/>
  <c r="B375" i="19"/>
  <c r="C374" i="19"/>
  <c r="B374" i="19"/>
  <c r="C373" i="19"/>
  <c r="B373" i="19"/>
  <c r="C372" i="19"/>
  <c r="B372" i="19"/>
  <c r="C371" i="19"/>
  <c r="B371" i="19"/>
  <c r="C370" i="19"/>
  <c r="B370" i="19"/>
  <c r="C369" i="19"/>
  <c r="B369" i="19"/>
  <c r="C368" i="19"/>
  <c r="B368" i="19"/>
  <c r="C367" i="19"/>
  <c r="B367" i="19"/>
  <c r="C366" i="19"/>
  <c r="B366" i="19"/>
  <c r="C365" i="19"/>
  <c r="B365" i="19"/>
  <c r="C364" i="19"/>
  <c r="B364" i="19"/>
  <c r="C363" i="19"/>
  <c r="B363" i="19"/>
  <c r="C362" i="19"/>
  <c r="B362" i="19"/>
  <c r="C361" i="19"/>
  <c r="B361" i="19"/>
  <c r="C360" i="19"/>
  <c r="B360" i="19"/>
  <c r="C359" i="19"/>
  <c r="B359" i="19"/>
  <c r="C358" i="19"/>
  <c r="B358" i="19"/>
  <c r="C357" i="19"/>
  <c r="B357" i="19"/>
  <c r="C356" i="19"/>
  <c r="B356" i="19"/>
  <c r="C355" i="19"/>
  <c r="B355" i="19"/>
  <c r="C354" i="19"/>
  <c r="B354" i="19"/>
  <c r="C353" i="19"/>
  <c r="B353" i="19"/>
  <c r="C352" i="19"/>
  <c r="B352" i="19"/>
  <c r="C351" i="19"/>
  <c r="B351" i="19"/>
  <c r="C350" i="19"/>
  <c r="B350" i="19"/>
  <c r="C349" i="19"/>
  <c r="B349" i="19"/>
  <c r="C348" i="19"/>
  <c r="B348" i="19"/>
  <c r="C347" i="19"/>
  <c r="B347" i="19"/>
  <c r="C346" i="19"/>
  <c r="B346" i="19"/>
  <c r="C345" i="19"/>
  <c r="B345" i="19"/>
  <c r="C344" i="19"/>
  <c r="B344" i="19"/>
  <c r="C343" i="19"/>
  <c r="B343" i="19"/>
  <c r="C342" i="19"/>
  <c r="B342" i="19"/>
  <c r="C341" i="19"/>
  <c r="B341" i="19"/>
  <c r="C340" i="19"/>
  <c r="B340" i="19"/>
  <c r="C339" i="19"/>
  <c r="B339" i="19"/>
  <c r="C338" i="19"/>
  <c r="B338" i="19"/>
  <c r="C337" i="19"/>
  <c r="B337" i="19"/>
  <c r="C336" i="19"/>
  <c r="B336" i="19"/>
  <c r="C335" i="19"/>
  <c r="B335" i="19"/>
  <c r="C334" i="19"/>
  <c r="B334" i="19"/>
  <c r="C333" i="19"/>
  <c r="B333" i="19"/>
  <c r="C332" i="19"/>
  <c r="B332" i="19"/>
  <c r="C331" i="19"/>
  <c r="B331" i="19"/>
  <c r="C330" i="19"/>
  <c r="B330" i="19"/>
  <c r="C329" i="19"/>
  <c r="B329" i="19"/>
  <c r="C328" i="19"/>
  <c r="B328" i="19"/>
  <c r="C327" i="19"/>
  <c r="B327" i="19"/>
  <c r="C326" i="19"/>
  <c r="B326" i="19"/>
  <c r="C325" i="19"/>
  <c r="B325" i="19"/>
  <c r="C324" i="19"/>
  <c r="B324" i="19"/>
  <c r="C323" i="19"/>
  <c r="B323" i="19"/>
  <c r="C322" i="19"/>
  <c r="B322" i="19"/>
  <c r="C321" i="19"/>
  <c r="B321" i="19"/>
  <c r="C320" i="19"/>
  <c r="B320" i="19"/>
  <c r="C319" i="19"/>
  <c r="B319" i="19"/>
  <c r="C318" i="19"/>
  <c r="B318" i="19"/>
  <c r="C317" i="19"/>
  <c r="B317" i="19"/>
  <c r="C316" i="19"/>
  <c r="B316" i="19"/>
  <c r="C315" i="19"/>
  <c r="B315" i="19"/>
  <c r="C314" i="19"/>
  <c r="B314" i="19"/>
  <c r="C313" i="19"/>
  <c r="B313" i="19"/>
  <c r="C312" i="19"/>
  <c r="B312" i="19"/>
  <c r="C311" i="19"/>
  <c r="B311" i="19"/>
  <c r="C310" i="19"/>
  <c r="B310" i="19"/>
  <c r="C309" i="19"/>
  <c r="B309" i="19"/>
  <c r="C308" i="19"/>
  <c r="B308" i="19"/>
  <c r="C307" i="19"/>
  <c r="B307" i="19"/>
  <c r="C306" i="19"/>
  <c r="B306" i="19"/>
  <c r="C305" i="19"/>
  <c r="B305" i="19"/>
  <c r="C304" i="19"/>
  <c r="B304" i="19"/>
  <c r="C303" i="19"/>
  <c r="B303" i="19"/>
  <c r="C302" i="19"/>
  <c r="B302" i="19"/>
  <c r="C301" i="19"/>
  <c r="B301" i="19"/>
  <c r="C300" i="19"/>
  <c r="B300" i="19"/>
  <c r="C299" i="19"/>
  <c r="B299" i="19"/>
  <c r="C298" i="19"/>
  <c r="B298" i="19"/>
  <c r="C297" i="19"/>
  <c r="B297" i="19"/>
  <c r="C296" i="19"/>
  <c r="B296" i="19"/>
  <c r="C295" i="19"/>
  <c r="B295" i="19"/>
  <c r="C294" i="19"/>
  <c r="B294" i="19"/>
  <c r="C293" i="19"/>
  <c r="B293" i="19"/>
  <c r="C292" i="19"/>
  <c r="B292" i="19"/>
  <c r="C291" i="19"/>
  <c r="B291" i="19"/>
  <c r="C290" i="19"/>
  <c r="B290" i="19"/>
  <c r="C289" i="19"/>
  <c r="B289" i="19"/>
  <c r="C288" i="19"/>
  <c r="B288" i="19"/>
  <c r="C287" i="19"/>
  <c r="B287" i="19"/>
  <c r="C286" i="19"/>
  <c r="B286" i="19"/>
  <c r="C285" i="19"/>
  <c r="B285" i="19"/>
  <c r="C284" i="19"/>
  <c r="B284" i="19"/>
  <c r="C283" i="19"/>
  <c r="B283" i="19"/>
  <c r="C282" i="19"/>
  <c r="B282" i="19"/>
  <c r="C281" i="19"/>
  <c r="B281" i="19"/>
  <c r="C280" i="19"/>
  <c r="B280" i="19"/>
  <c r="C279" i="19"/>
  <c r="B279" i="19"/>
  <c r="C278" i="19"/>
  <c r="B278" i="19"/>
  <c r="C277" i="19"/>
  <c r="B277" i="19"/>
  <c r="C276" i="19"/>
  <c r="B276" i="19"/>
  <c r="C275" i="19"/>
  <c r="B275" i="19"/>
  <c r="C274" i="19"/>
  <c r="B274" i="19"/>
  <c r="C273" i="19"/>
  <c r="B273" i="19"/>
  <c r="C272" i="19"/>
  <c r="B272" i="19"/>
  <c r="C271" i="19"/>
  <c r="B271" i="19"/>
  <c r="C270" i="19"/>
  <c r="B270" i="19"/>
  <c r="C269" i="19"/>
  <c r="B269" i="19"/>
  <c r="C268" i="19"/>
  <c r="B268" i="19"/>
  <c r="C267" i="19"/>
  <c r="B267" i="19"/>
  <c r="C266" i="19"/>
  <c r="B266" i="19"/>
  <c r="C265" i="19"/>
  <c r="B265" i="19"/>
  <c r="C264" i="19"/>
  <c r="B264" i="19"/>
  <c r="C263" i="19"/>
  <c r="B263" i="19"/>
  <c r="C262" i="19"/>
  <c r="B262" i="19"/>
  <c r="C261" i="19"/>
  <c r="B261" i="19"/>
  <c r="C260" i="19"/>
  <c r="B260" i="19"/>
  <c r="C259" i="19"/>
  <c r="B259" i="19"/>
  <c r="C258" i="19"/>
  <c r="B258" i="19"/>
  <c r="C257" i="19"/>
  <c r="B257" i="19"/>
  <c r="C256" i="19"/>
  <c r="B256" i="19"/>
  <c r="C255" i="19"/>
  <c r="B255" i="19"/>
  <c r="C254" i="19"/>
  <c r="B254" i="19"/>
  <c r="C253" i="19"/>
  <c r="B253" i="19"/>
  <c r="C252" i="19"/>
  <c r="B252" i="19"/>
  <c r="C251" i="19"/>
  <c r="B251" i="19"/>
  <c r="C250" i="19"/>
  <c r="B250" i="19"/>
  <c r="C249" i="19"/>
  <c r="B249" i="19"/>
  <c r="C248" i="19"/>
  <c r="B248" i="19"/>
  <c r="C247" i="19"/>
  <c r="B247" i="19"/>
  <c r="C246" i="19"/>
  <c r="B246" i="19"/>
  <c r="C245" i="19"/>
  <c r="B245" i="19"/>
  <c r="C244" i="19"/>
  <c r="B244" i="19"/>
  <c r="C243" i="19"/>
  <c r="B243" i="19"/>
  <c r="C242" i="19"/>
  <c r="B242" i="19"/>
  <c r="C241" i="19"/>
  <c r="B241" i="19"/>
  <c r="C240" i="19"/>
  <c r="B240" i="19"/>
  <c r="C239" i="19"/>
  <c r="B239" i="19"/>
  <c r="C238" i="19"/>
  <c r="B238" i="19"/>
  <c r="C237" i="19"/>
  <c r="B237" i="19"/>
  <c r="C236" i="19"/>
  <c r="B236" i="19"/>
  <c r="C235" i="19"/>
  <c r="B235" i="19"/>
  <c r="C234" i="19"/>
  <c r="B234" i="19"/>
  <c r="C233" i="19"/>
  <c r="B233" i="19"/>
  <c r="C232" i="19"/>
  <c r="B232" i="19"/>
  <c r="C231" i="19"/>
  <c r="B231" i="19"/>
  <c r="C230" i="19"/>
  <c r="B230" i="19"/>
  <c r="C229" i="19"/>
  <c r="B229" i="19"/>
  <c r="C228" i="19"/>
  <c r="B228" i="19"/>
  <c r="C227" i="19"/>
  <c r="B227" i="19"/>
  <c r="C226" i="19"/>
  <c r="B226" i="19"/>
  <c r="C225" i="19"/>
  <c r="B225" i="19"/>
  <c r="C224" i="19"/>
  <c r="B224" i="19"/>
  <c r="C223" i="19"/>
  <c r="B223" i="19"/>
  <c r="C222" i="19"/>
  <c r="B222" i="19"/>
  <c r="C221" i="19"/>
  <c r="B221" i="19"/>
  <c r="C220" i="19"/>
  <c r="B220" i="19"/>
  <c r="C219" i="19"/>
  <c r="B219" i="19"/>
  <c r="C218" i="19"/>
  <c r="B218" i="19"/>
  <c r="C217" i="19"/>
  <c r="B217" i="19"/>
  <c r="C216" i="19"/>
  <c r="B216" i="19"/>
  <c r="C215" i="19"/>
  <c r="B215" i="19"/>
  <c r="C214" i="19"/>
  <c r="B214" i="19"/>
  <c r="C213" i="19"/>
  <c r="B213" i="19"/>
  <c r="C212" i="19"/>
  <c r="B212" i="19"/>
  <c r="C211" i="19"/>
  <c r="B211" i="19"/>
  <c r="C210" i="19"/>
  <c r="B210" i="19"/>
  <c r="C209" i="19"/>
  <c r="B209" i="19"/>
  <c r="C208" i="19"/>
  <c r="B208" i="19"/>
  <c r="C207" i="19"/>
  <c r="B207" i="19"/>
  <c r="C206" i="19"/>
  <c r="B206" i="19"/>
  <c r="C205" i="19"/>
  <c r="B205" i="19"/>
  <c r="C204" i="19"/>
  <c r="B204" i="19"/>
  <c r="C203" i="19"/>
  <c r="B203" i="19"/>
  <c r="C202" i="19"/>
  <c r="B202" i="19"/>
  <c r="C201" i="19"/>
  <c r="B201" i="19"/>
  <c r="C200" i="19"/>
  <c r="B200" i="19"/>
  <c r="C199" i="19"/>
  <c r="B199" i="19"/>
  <c r="C198" i="19"/>
  <c r="B198" i="19"/>
  <c r="C197" i="19"/>
  <c r="B197" i="19"/>
  <c r="C196" i="19"/>
  <c r="B196" i="19"/>
  <c r="C195" i="19"/>
  <c r="B195" i="19"/>
  <c r="C194" i="19"/>
  <c r="B194" i="19"/>
  <c r="C193" i="19"/>
  <c r="B193" i="19"/>
  <c r="C192" i="19"/>
  <c r="B192" i="19"/>
  <c r="C191" i="19"/>
  <c r="B191" i="19"/>
  <c r="C190" i="19"/>
  <c r="B190" i="19"/>
  <c r="C189" i="19"/>
  <c r="B189" i="19"/>
  <c r="C188" i="19"/>
  <c r="B188" i="19"/>
  <c r="C187" i="19"/>
  <c r="B187" i="19"/>
  <c r="C186" i="19"/>
  <c r="B186" i="19"/>
  <c r="C185" i="19"/>
  <c r="B185" i="19"/>
  <c r="C184" i="19"/>
  <c r="B184" i="19"/>
  <c r="C183" i="19"/>
  <c r="B183" i="19"/>
  <c r="C182" i="19"/>
  <c r="B182" i="19"/>
  <c r="C181" i="19"/>
  <c r="B181" i="19"/>
  <c r="C180" i="19"/>
  <c r="B180" i="19"/>
  <c r="C179" i="19"/>
  <c r="B179" i="19"/>
  <c r="C178" i="19"/>
  <c r="B178" i="19"/>
  <c r="C177" i="19"/>
  <c r="B177" i="19"/>
  <c r="C176" i="19"/>
  <c r="B176" i="19"/>
  <c r="C175" i="19"/>
  <c r="B175" i="19"/>
  <c r="C174" i="19"/>
  <c r="B174" i="19"/>
  <c r="C173" i="19"/>
  <c r="B173" i="19"/>
  <c r="C172" i="19"/>
  <c r="B172" i="19"/>
  <c r="C171" i="19"/>
  <c r="B171" i="19"/>
  <c r="C170" i="19"/>
  <c r="B170" i="19"/>
  <c r="C169" i="19"/>
  <c r="B169" i="19"/>
  <c r="C168" i="19"/>
  <c r="B168" i="19"/>
  <c r="C167" i="19"/>
  <c r="B167" i="19"/>
  <c r="C166" i="19"/>
  <c r="B166" i="19"/>
  <c r="C165" i="19"/>
  <c r="B165" i="19"/>
  <c r="C164" i="19"/>
  <c r="B164" i="19"/>
  <c r="C163" i="19"/>
  <c r="B163" i="19"/>
  <c r="C162" i="19"/>
  <c r="B162" i="19"/>
  <c r="C161" i="19"/>
  <c r="B161" i="19"/>
  <c r="C160" i="19"/>
  <c r="B160" i="19"/>
  <c r="C159" i="19"/>
  <c r="B159" i="19"/>
  <c r="C158" i="19"/>
  <c r="B158" i="19"/>
  <c r="C157" i="19"/>
  <c r="B157" i="19"/>
  <c r="C156" i="19"/>
  <c r="B156" i="19"/>
  <c r="C155" i="19"/>
  <c r="B155" i="19"/>
  <c r="C154" i="19"/>
  <c r="B154" i="19"/>
  <c r="C153" i="19"/>
  <c r="B153" i="19"/>
  <c r="C152" i="19"/>
  <c r="B152" i="19"/>
  <c r="C151" i="19"/>
  <c r="B151" i="19"/>
  <c r="C150" i="19"/>
  <c r="B150" i="19"/>
  <c r="C149" i="19"/>
  <c r="B149" i="19"/>
  <c r="C148" i="19"/>
  <c r="B148" i="19"/>
  <c r="C147" i="19"/>
  <c r="B147" i="19"/>
  <c r="C146" i="19"/>
  <c r="B146" i="19"/>
  <c r="C145" i="19"/>
  <c r="B145" i="19"/>
  <c r="C144" i="19"/>
  <c r="B144" i="19"/>
  <c r="C143" i="19"/>
  <c r="B143" i="19"/>
  <c r="C142" i="19"/>
  <c r="B142" i="19"/>
  <c r="C141" i="19"/>
  <c r="B141" i="19"/>
  <c r="C140" i="19"/>
  <c r="B140" i="19"/>
  <c r="C139" i="19"/>
  <c r="B139" i="19"/>
  <c r="C138" i="19"/>
  <c r="B138" i="19"/>
  <c r="C137" i="19"/>
  <c r="B137" i="19"/>
  <c r="C136" i="19"/>
  <c r="B136" i="19"/>
  <c r="C135" i="19"/>
  <c r="B135" i="19"/>
  <c r="C134" i="19"/>
  <c r="B134" i="19"/>
  <c r="C133" i="19"/>
  <c r="B133" i="19"/>
  <c r="C132" i="19"/>
  <c r="B132" i="19"/>
  <c r="C131" i="19"/>
  <c r="B131" i="19"/>
  <c r="C130" i="19"/>
  <c r="B130" i="19"/>
  <c r="C129" i="19"/>
  <c r="B129" i="19"/>
  <c r="C128" i="19"/>
  <c r="B128" i="19"/>
  <c r="C127" i="19"/>
  <c r="B127" i="19"/>
  <c r="C126" i="19"/>
  <c r="B126" i="19"/>
  <c r="C125" i="19"/>
  <c r="B125" i="19"/>
  <c r="C124" i="19"/>
  <c r="B124" i="19"/>
  <c r="C123" i="19"/>
  <c r="B123" i="19"/>
  <c r="C122" i="19"/>
  <c r="B122" i="19"/>
  <c r="C121" i="19"/>
  <c r="B121" i="19"/>
  <c r="C120" i="19"/>
  <c r="B120" i="19"/>
  <c r="C119" i="19"/>
  <c r="B119" i="19"/>
  <c r="C118" i="19"/>
  <c r="B118" i="19"/>
  <c r="C117" i="19"/>
  <c r="B117" i="19"/>
  <c r="C116" i="19"/>
  <c r="B116" i="19"/>
  <c r="C115" i="19"/>
  <c r="B115" i="19"/>
  <c r="C114" i="19"/>
  <c r="B114" i="19"/>
  <c r="C113" i="19"/>
  <c r="B113" i="19"/>
  <c r="C112" i="19"/>
  <c r="B112" i="19"/>
  <c r="C111" i="19"/>
  <c r="B111" i="19"/>
  <c r="C110" i="19"/>
  <c r="B110" i="19"/>
  <c r="C109" i="19"/>
  <c r="B109" i="19"/>
  <c r="C108" i="19"/>
  <c r="B108" i="19"/>
  <c r="C107" i="19"/>
  <c r="B107" i="19"/>
  <c r="C106" i="19"/>
  <c r="B106" i="19"/>
  <c r="C105" i="19"/>
  <c r="B105" i="19"/>
  <c r="C104" i="19"/>
  <c r="B104" i="19"/>
  <c r="C103" i="19"/>
  <c r="B103" i="19"/>
  <c r="C102" i="19"/>
  <c r="B102" i="19"/>
  <c r="C101" i="19"/>
  <c r="B101" i="19"/>
  <c r="C100" i="19"/>
  <c r="B100" i="19"/>
  <c r="C99" i="19"/>
  <c r="B99" i="19"/>
  <c r="C98" i="19"/>
  <c r="B98" i="19"/>
  <c r="C97" i="19"/>
  <c r="B97" i="19"/>
  <c r="C96" i="19"/>
  <c r="B96" i="19"/>
  <c r="C95" i="19"/>
  <c r="B95" i="19"/>
  <c r="C94" i="19"/>
  <c r="B94" i="19"/>
  <c r="C93" i="19"/>
  <c r="B93" i="19"/>
  <c r="C92" i="19"/>
  <c r="B92" i="19"/>
  <c r="C91" i="19"/>
  <c r="B91" i="19"/>
  <c r="C90" i="19"/>
  <c r="B90" i="19"/>
  <c r="C89" i="19"/>
  <c r="B89" i="19"/>
  <c r="C88" i="19"/>
  <c r="B88" i="19"/>
  <c r="C87" i="19"/>
  <c r="B87" i="19"/>
  <c r="C86" i="19"/>
  <c r="B86" i="19"/>
  <c r="C85" i="19"/>
  <c r="B85" i="19"/>
  <c r="C84" i="19"/>
  <c r="B84" i="19"/>
  <c r="C83" i="19"/>
  <c r="B83" i="19"/>
  <c r="C82" i="19"/>
  <c r="B82" i="19"/>
  <c r="C81" i="19"/>
  <c r="B81" i="19"/>
  <c r="C80" i="19"/>
  <c r="B80" i="19"/>
  <c r="C79" i="19"/>
  <c r="B79" i="19"/>
  <c r="C78" i="19"/>
  <c r="B78" i="19"/>
  <c r="C77" i="19"/>
  <c r="B77" i="19"/>
  <c r="C76" i="19"/>
  <c r="B76" i="19"/>
  <c r="C75" i="19"/>
  <c r="B75" i="19"/>
  <c r="C74" i="19"/>
  <c r="B74" i="19"/>
  <c r="C73" i="19"/>
  <c r="B73" i="19"/>
  <c r="C72" i="19"/>
  <c r="B72" i="19"/>
  <c r="C71" i="19"/>
  <c r="B71" i="19"/>
  <c r="C70" i="19"/>
  <c r="B70" i="19"/>
  <c r="C69" i="19"/>
  <c r="B69" i="19"/>
  <c r="C68" i="19"/>
  <c r="B68"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6" i="19"/>
  <c r="B36" i="19"/>
  <c r="C35" i="19"/>
  <c r="B35" i="19"/>
  <c r="C34" i="19"/>
  <c r="B34" i="19"/>
  <c r="C33" i="19"/>
  <c r="B33" i="19"/>
  <c r="C32" i="19"/>
  <c r="B32" i="19"/>
  <c r="C31" i="19"/>
  <c r="B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C7" i="19"/>
  <c r="B7" i="19"/>
  <c r="C6" i="19"/>
  <c r="B6" i="19"/>
  <c r="C5" i="19"/>
  <c r="B5" i="19"/>
  <c r="C4" i="19"/>
  <c r="B4" i="19"/>
  <c r="C3" i="19"/>
  <c r="B3" i="19"/>
  <c r="C2" i="19"/>
  <c r="B2" i="19"/>
  <c r="X3" i="16"/>
  <c r="X4" i="16"/>
  <c r="X5" i="16"/>
  <c r="X6" i="16"/>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2" i="16"/>
  <c r="V2" i="16"/>
  <c r="P3" i="16"/>
  <c r="Q3" i="16"/>
  <c r="R3" i="16"/>
  <c r="S3" i="16"/>
  <c r="P4" i="16"/>
  <c r="Q4" i="16"/>
  <c r="R4" i="16"/>
  <c r="S4" i="16"/>
  <c r="P5" i="16"/>
  <c r="Q5" i="16"/>
  <c r="R5" i="16"/>
  <c r="S5" i="16"/>
  <c r="P6" i="16"/>
  <c r="Q6" i="16"/>
  <c r="R6" i="16"/>
  <c r="S6" i="16"/>
  <c r="P7" i="16"/>
  <c r="Q7" i="16"/>
  <c r="R7" i="16"/>
  <c r="S7" i="16"/>
  <c r="P8" i="16"/>
  <c r="Q8" i="16"/>
  <c r="R8" i="16"/>
  <c r="S8" i="16"/>
  <c r="P9" i="16"/>
  <c r="Q9" i="16"/>
  <c r="R9" i="16"/>
  <c r="S9" i="16"/>
  <c r="P10" i="16"/>
  <c r="Q10" i="16"/>
  <c r="R10" i="16"/>
  <c r="S10" i="16"/>
  <c r="P11" i="16"/>
  <c r="Q11" i="16"/>
  <c r="R11" i="16"/>
  <c r="S11" i="16"/>
  <c r="P12" i="16"/>
  <c r="Q12" i="16"/>
  <c r="R12" i="16"/>
  <c r="S12" i="16"/>
  <c r="P13" i="16"/>
  <c r="Q13" i="16"/>
  <c r="R13" i="16"/>
  <c r="S13" i="16"/>
  <c r="P14" i="16"/>
  <c r="Q14" i="16"/>
  <c r="R14" i="16"/>
  <c r="S14" i="16"/>
  <c r="P15" i="16"/>
  <c r="Q15" i="16"/>
  <c r="R15" i="16"/>
  <c r="S15" i="16"/>
  <c r="P16" i="16"/>
  <c r="Q16" i="16"/>
  <c r="R16" i="16"/>
  <c r="S16" i="16"/>
  <c r="P17" i="16"/>
  <c r="Q17" i="16"/>
  <c r="R17" i="16"/>
  <c r="S17" i="16"/>
  <c r="P18" i="16"/>
  <c r="Q18" i="16"/>
  <c r="R18" i="16"/>
  <c r="S18" i="16"/>
  <c r="P19" i="16"/>
  <c r="Q19" i="16"/>
  <c r="R19" i="16"/>
  <c r="S19" i="16"/>
  <c r="P20" i="16"/>
  <c r="Q20" i="16"/>
  <c r="R20" i="16"/>
  <c r="S20" i="16"/>
  <c r="P21" i="16"/>
  <c r="Q21" i="16"/>
  <c r="R21" i="16"/>
  <c r="S21" i="16"/>
  <c r="P22" i="16"/>
  <c r="Q22" i="16"/>
  <c r="R22" i="16"/>
  <c r="S22" i="16"/>
  <c r="P23" i="16"/>
  <c r="Q23" i="16"/>
  <c r="R23" i="16"/>
  <c r="S23" i="16"/>
  <c r="P24" i="16"/>
  <c r="Q24" i="16"/>
  <c r="R24" i="16"/>
  <c r="S24" i="16"/>
  <c r="P25" i="16"/>
  <c r="Q25" i="16"/>
  <c r="R25" i="16"/>
  <c r="S25" i="16"/>
  <c r="P26" i="16"/>
  <c r="Q26" i="16"/>
  <c r="R26" i="16"/>
  <c r="S26" i="16"/>
  <c r="P27" i="16"/>
  <c r="Q27" i="16"/>
  <c r="R27" i="16"/>
  <c r="S27" i="16"/>
  <c r="P28" i="16"/>
  <c r="Q28" i="16"/>
  <c r="R28" i="16"/>
  <c r="S28" i="16"/>
  <c r="P29" i="16"/>
  <c r="Q29" i="16"/>
  <c r="R29" i="16"/>
  <c r="S29" i="16"/>
  <c r="P30" i="16"/>
  <c r="Q30" i="16"/>
  <c r="R30" i="16"/>
  <c r="S30" i="16"/>
  <c r="P31" i="16"/>
  <c r="Q31" i="16"/>
  <c r="R31" i="16"/>
  <c r="S31" i="16"/>
  <c r="P32" i="16"/>
  <c r="Q32" i="16"/>
  <c r="R32" i="16"/>
  <c r="S32" i="16"/>
  <c r="P33" i="16"/>
  <c r="Q33" i="16"/>
  <c r="R33" i="16"/>
  <c r="S33" i="16"/>
  <c r="P34" i="16"/>
  <c r="Q34" i="16"/>
  <c r="R34" i="16"/>
  <c r="S34" i="16"/>
  <c r="P35" i="16"/>
  <c r="Q35" i="16"/>
  <c r="R35" i="16"/>
  <c r="S35" i="16"/>
  <c r="P36" i="16"/>
  <c r="Q36" i="16"/>
  <c r="R36" i="16"/>
  <c r="S36" i="16"/>
  <c r="P37" i="16"/>
  <c r="Q37" i="16"/>
  <c r="R37" i="16"/>
  <c r="S37" i="16"/>
  <c r="P38" i="16"/>
  <c r="Q38" i="16"/>
  <c r="R38" i="16"/>
  <c r="S38" i="16"/>
  <c r="P39" i="16"/>
  <c r="Q39" i="16"/>
  <c r="R39" i="16"/>
  <c r="S39" i="16"/>
  <c r="P40" i="16"/>
  <c r="Q40" i="16"/>
  <c r="R40" i="16"/>
  <c r="S40" i="16"/>
  <c r="P41" i="16"/>
  <c r="Q41" i="16"/>
  <c r="R41" i="16"/>
  <c r="S41" i="16"/>
  <c r="P42" i="16"/>
  <c r="Q42" i="16"/>
  <c r="R42" i="16"/>
  <c r="S42" i="16"/>
  <c r="P43" i="16"/>
  <c r="Q43" i="16"/>
  <c r="R43" i="16"/>
  <c r="S43" i="16"/>
  <c r="P44" i="16"/>
  <c r="Q44" i="16"/>
  <c r="R44" i="16"/>
  <c r="S44" i="16"/>
  <c r="P45" i="16"/>
  <c r="Q45" i="16"/>
  <c r="R45" i="16"/>
  <c r="S45" i="16"/>
  <c r="P46" i="16"/>
  <c r="Q46" i="16"/>
  <c r="R46" i="16"/>
  <c r="S46" i="16"/>
  <c r="P47" i="16"/>
  <c r="Q47" i="16"/>
  <c r="R47" i="16"/>
  <c r="S47" i="16"/>
  <c r="P48" i="16"/>
  <c r="Q48" i="16"/>
  <c r="R48" i="16"/>
  <c r="S48" i="16"/>
  <c r="P49" i="16"/>
  <c r="Q49" i="16"/>
  <c r="R49" i="16"/>
  <c r="S49" i="16"/>
  <c r="P50" i="16"/>
  <c r="Q50" i="16"/>
  <c r="R50" i="16"/>
  <c r="S50" i="16"/>
  <c r="P51" i="16"/>
  <c r="Q51" i="16"/>
  <c r="R51" i="16"/>
  <c r="S51" i="16"/>
  <c r="P52" i="16"/>
  <c r="Q52" i="16"/>
  <c r="R52" i="16"/>
  <c r="S52" i="16"/>
  <c r="P53" i="16"/>
  <c r="Q53" i="16"/>
  <c r="R53" i="16"/>
  <c r="S53" i="16"/>
  <c r="P54" i="16"/>
  <c r="Q54" i="16"/>
  <c r="R54" i="16"/>
  <c r="S54" i="16"/>
  <c r="P55" i="16"/>
  <c r="Q55" i="16"/>
  <c r="R55" i="16"/>
  <c r="S55" i="16"/>
  <c r="P56" i="16"/>
  <c r="Q56" i="16"/>
  <c r="R56" i="16"/>
  <c r="S56" i="16"/>
  <c r="P57" i="16"/>
  <c r="Q57" i="16"/>
  <c r="R57" i="16"/>
  <c r="S57" i="16"/>
  <c r="P58" i="16"/>
  <c r="Q58" i="16"/>
  <c r="R58" i="16"/>
  <c r="S58" i="16"/>
  <c r="P59" i="16"/>
  <c r="Q59" i="16"/>
  <c r="R59" i="16"/>
  <c r="S59" i="16"/>
  <c r="P60" i="16"/>
  <c r="Q60" i="16"/>
  <c r="R60" i="16"/>
  <c r="S60" i="16"/>
  <c r="P61" i="16"/>
  <c r="Q61" i="16"/>
  <c r="R61" i="16"/>
  <c r="S61" i="16"/>
  <c r="P62" i="16"/>
  <c r="Q62" i="16"/>
  <c r="R62" i="16"/>
  <c r="S62" i="16"/>
  <c r="P63" i="16"/>
  <c r="Q63" i="16"/>
  <c r="R63" i="16"/>
  <c r="S63" i="16"/>
  <c r="P64" i="16"/>
  <c r="Q64" i="16"/>
  <c r="R64" i="16"/>
  <c r="S64" i="16"/>
  <c r="P65" i="16"/>
  <c r="Q65" i="16"/>
  <c r="R65" i="16"/>
  <c r="S65" i="16"/>
  <c r="P66" i="16"/>
  <c r="Q66" i="16"/>
  <c r="R66" i="16"/>
  <c r="S66" i="16"/>
  <c r="P67" i="16"/>
  <c r="Q67" i="16"/>
  <c r="R67" i="16"/>
  <c r="S67" i="16"/>
  <c r="P68" i="16"/>
  <c r="Q68" i="16"/>
  <c r="R68" i="16"/>
  <c r="S68" i="16"/>
  <c r="P69" i="16"/>
  <c r="Q69" i="16"/>
  <c r="R69" i="16"/>
  <c r="S69" i="16"/>
  <c r="P70" i="16"/>
  <c r="Q70" i="16"/>
  <c r="R70" i="16"/>
  <c r="S70" i="16"/>
  <c r="P71" i="16"/>
  <c r="Q71" i="16"/>
  <c r="R71" i="16"/>
  <c r="S71" i="16"/>
  <c r="P72" i="16"/>
  <c r="Q72" i="16"/>
  <c r="R72" i="16"/>
  <c r="S72" i="16"/>
  <c r="P73" i="16"/>
  <c r="Q73" i="16"/>
  <c r="R73" i="16"/>
  <c r="S73" i="16"/>
  <c r="P74" i="16"/>
  <c r="Q74" i="16"/>
  <c r="R74" i="16"/>
  <c r="S74" i="16"/>
  <c r="P75" i="16"/>
  <c r="Q75" i="16"/>
  <c r="R75" i="16"/>
  <c r="S75" i="16"/>
  <c r="P76" i="16"/>
  <c r="Q76" i="16"/>
  <c r="R76" i="16"/>
  <c r="S76" i="16"/>
  <c r="P77" i="16"/>
  <c r="Q77" i="16"/>
  <c r="R77" i="16"/>
  <c r="S77" i="16"/>
  <c r="P78" i="16"/>
  <c r="Q78" i="16"/>
  <c r="R78" i="16"/>
  <c r="S78" i="16"/>
  <c r="P79" i="16"/>
  <c r="Q79" i="16"/>
  <c r="R79" i="16"/>
  <c r="S79" i="16"/>
  <c r="P80" i="16"/>
  <c r="Q80" i="16"/>
  <c r="R80" i="16"/>
  <c r="S80" i="16"/>
  <c r="P81" i="16"/>
  <c r="Q81" i="16"/>
  <c r="R81" i="16"/>
  <c r="S81" i="16"/>
  <c r="P82" i="16"/>
  <c r="Q82" i="16"/>
  <c r="R82" i="16"/>
  <c r="S82" i="16"/>
  <c r="P83" i="16"/>
  <c r="Q83" i="16"/>
  <c r="R83" i="16"/>
  <c r="S83" i="16"/>
  <c r="P84" i="16"/>
  <c r="Q84" i="16"/>
  <c r="R84" i="16"/>
  <c r="S84" i="16"/>
  <c r="P85" i="16"/>
  <c r="Q85" i="16"/>
  <c r="R85" i="16"/>
  <c r="S85" i="16"/>
  <c r="P86" i="16"/>
  <c r="Q86" i="16"/>
  <c r="R86" i="16"/>
  <c r="S86" i="16"/>
  <c r="P87" i="16"/>
  <c r="Q87" i="16"/>
  <c r="R87" i="16"/>
  <c r="S87" i="16"/>
  <c r="P88" i="16"/>
  <c r="Q88" i="16"/>
  <c r="R88" i="16"/>
  <c r="S88" i="16"/>
  <c r="P89" i="16"/>
  <c r="Q89" i="16"/>
  <c r="R89" i="16"/>
  <c r="S89" i="16"/>
  <c r="P90" i="16"/>
  <c r="Q90" i="16"/>
  <c r="R90" i="16"/>
  <c r="S90" i="16"/>
  <c r="P91" i="16"/>
  <c r="Q91" i="16"/>
  <c r="R91" i="16"/>
  <c r="S91" i="16"/>
  <c r="P92" i="16"/>
  <c r="Q92" i="16"/>
  <c r="R92" i="16"/>
  <c r="S92" i="16"/>
  <c r="P93" i="16"/>
  <c r="Q93" i="16"/>
  <c r="R93" i="16"/>
  <c r="S93" i="16"/>
  <c r="P94" i="16"/>
  <c r="Q94" i="16"/>
  <c r="R94" i="16"/>
  <c r="S94" i="16"/>
  <c r="P95" i="16"/>
  <c r="Q95" i="16"/>
  <c r="R95" i="16"/>
  <c r="S95" i="16"/>
  <c r="P96" i="16"/>
  <c r="Q96" i="16"/>
  <c r="R96" i="16"/>
  <c r="S96" i="16"/>
  <c r="P97" i="16"/>
  <c r="Q97" i="16"/>
  <c r="R97" i="16"/>
  <c r="S97" i="16"/>
  <c r="P98" i="16"/>
  <c r="Q98" i="16"/>
  <c r="R98" i="16"/>
  <c r="S98" i="16"/>
  <c r="P99" i="16"/>
  <c r="Q99" i="16"/>
  <c r="R99" i="16"/>
  <c r="S99" i="16"/>
  <c r="P100" i="16"/>
  <c r="Q100" i="16"/>
  <c r="R100" i="16"/>
  <c r="S100" i="16"/>
  <c r="P101" i="16"/>
  <c r="Q101" i="16"/>
  <c r="R101" i="16"/>
  <c r="S101" i="16"/>
  <c r="P102" i="16"/>
  <c r="Q102" i="16"/>
  <c r="R102" i="16"/>
  <c r="S102" i="16"/>
  <c r="P103" i="16"/>
  <c r="Q103" i="16"/>
  <c r="R103" i="16"/>
  <c r="S103" i="16"/>
  <c r="P104" i="16"/>
  <c r="Q104" i="16"/>
  <c r="R104" i="16"/>
  <c r="S104" i="16"/>
  <c r="P105" i="16"/>
  <c r="Q105" i="16"/>
  <c r="R105" i="16"/>
  <c r="S105" i="16"/>
  <c r="P106" i="16"/>
  <c r="Q106" i="16"/>
  <c r="R106" i="16"/>
  <c r="S106" i="16"/>
  <c r="P107" i="16"/>
  <c r="Q107" i="16"/>
  <c r="R107" i="16"/>
  <c r="S107" i="16"/>
  <c r="P108" i="16"/>
  <c r="Q108" i="16"/>
  <c r="R108" i="16"/>
  <c r="S108" i="16"/>
  <c r="P109" i="16"/>
  <c r="Q109" i="16"/>
  <c r="R109" i="16"/>
  <c r="S109" i="16"/>
  <c r="P110" i="16"/>
  <c r="Q110" i="16"/>
  <c r="R110" i="16"/>
  <c r="S110" i="16"/>
  <c r="P111" i="16"/>
  <c r="Q111" i="16"/>
  <c r="R111" i="16"/>
  <c r="S111" i="16"/>
  <c r="P112" i="16"/>
  <c r="Q112" i="16"/>
  <c r="R112" i="16"/>
  <c r="S112" i="16"/>
  <c r="P113" i="16"/>
  <c r="Q113" i="16"/>
  <c r="R113" i="16"/>
  <c r="S113" i="16"/>
  <c r="P114" i="16"/>
  <c r="Q114" i="16"/>
  <c r="R114" i="16"/>
  <c r="S114" i="16"/>
  <c r="P115" i="16"/>
  <c r="Q115" i="16"/>
  <c r="R115" i="16"/>
  <c r="S115" i="16"/>
  <c r="P116" i="16"/>
  <c r="Q116" i="16"/>
  <c r="R116" i="16"/>
  <c r="S116" i="16"/>
  <c r="P117" i="16"/>
  <c r="Q117" i="16"/>
  <c r="R117" i="16"/>
  <c r="S117" i="16"/>
  <c r="P118" i="16"/>
  <c r="Q118" i="16"/>
  <c r="R118" i="16"/>
  <c r="S118" i="16"/>
  <c r="P119" i="16"/>
  <c r="Q119" i="16"/>
  <c r="R119" i="16"/>
  <c r="S119" i="16"/>
  <c r="P120" i="16"/>
  <c r="Q120" i="16"/>
  <c r="R120" i="16"/>
  <c r="S120" i="16"/>
  <c r="P121" i="16"/>
  <c r="Q121" i="16"/>
  <c r="R121" i="16"/>
  <c r="S121" i="16"/>
  <c r="P122" i="16"/>
  <c r="Q122" i="16"/>
  <c r="R122" i="16"/>
  <c r="S122" i="16"/>
  <c r="P123" i="16"/>
  <c r="Q123" i="16"/>
  <c r="R123" i="16"/>
  <c r="S123" i="16"/>
  <c r="P124" i="16"/>
  <c r="Q124" i="16"/>
  <c r="R124" i="16"/>
  <c r="S124" i="16"/>
  <c r="P125" i="16"/>
  <c r="Q125" i="16"/>
  <c r="R125" i="16"/>
  <c r="S125" i="16"/>
  <c r="P126" i="16"/>
  <c r="Q126" i="16"/>
  <c r="R126" i="16"/>
  <c r="S126" i="16"/>
  <c r="P127" i="16"/>
  <c r="Q127" i="16"/>
  <c r="R127" i="16"/>
  <c r="S127" i="16"/>
  <c r="P128" i="16"/>
  <c r="Q128" i="16"/>
  <c r="R128" i="16"/>
  <c r="S128" i="16"/>
  <c r="P129" i="16"/>
  <c r="Q129" i="16"/>
  <c r="R129" i="16"/>
  <c r="S129" i="16"/>
  <c r="P130" i="16"/>
  <c r="Q130" i="16"/>
  <c r="R130" i="16"/>
  <c r="S130" i="16"/>
  <c r="P131" i="16"/>
  <c r="Q131" i="16"/>
  <c r="R131" i="16"/>
  <c r="S131" i="16"/>
  <c r="P132" i="16"/>
  <c r="Q132" i="16"/>
  <c r="R132" i="16"/>
  <c r="S132" i="16"/>
  <c r="P133" i="16"/>
  <c r="Q133" i="16"/>
  <c r="R133" i="16"/>
  <c r="S133" i="16"/>
  <c r="P134" i="16"/>
  <c r="Q134" i="16"/>
  <c r="R134" i="16"/>
  <c r="S134" i="16"/>
  <c r="P135" i="16"/>
  <c r="Q135" i="16"/>
  <c r="R135" i="16"/>
  <c r="S135" i="16"/>
  <c r="P136" i="16"/>
  <c r="Q136" i="16"/>
  <c r="R136" i="16"/>
  <c r="S136" i="16"/>
  <c r="P137" i="16"/>
  <c r="Q137" i="16"/>
  <c r="R137" i="16"/>
  <c r="S137" i="16"/>
  <c r="P138" i="16"/>
  <c r="Q138" i="16"/>
  <c r="R138" i="16"/>
  <c r="S138" i="16"/>
  <c r="P139" i="16"/>
  <c r="Q139" i="16"/>
  <c r="R139" i="16"/>
  <c r="S139" i="16"/>
  <c r="P140" i="16"/>
  <c r="Q140" i="16"/>
  <c r="R140" i="16"/>
  <c r="S140" i="16"/>
  <c r="P141" i="16"/>
  <c r="Q141" i="16"/>
  <c r="R141" i="16"/>
  <c r="S141" i="16"/>
  <c r="P142" i="16"/>
  <c r="Q142" i="16"/>
  <c r="R142" i="16"/>
  <c r="S142" i="16"/>
  <c r="P143" i="16"/>
  <c r="Q143" i="16"/>
  <c r="R143" i="16"/>
  <c r="S143" i="16"/>
  <c r="P144" i="16"/>
  <c r="Q144" i="16"/>
  <c r="R144" i="16"/>
  <c r="S144" i="16"/>
  <c r="P145" i="16"/>
  <c r="Q145" i="16"/>
  <c r="R145" i="16"/>
  <c r="S145" i="16"/>
  <c r="P146" i="16"/>
  <c r="Q146" i="16"/>
  <c r="R146" i="16"/>
  <c r="S146" i="16"/>
  <c r="P147" i="16"/>
  <c r="Q147" i="16"/>
  <c r="R147" i="16"/>
  <c r="S147" i="16"/>
  <c r="P148" i="16"/>
  <c r="Q148" i="16"/>
  <c r="R148" i="16"/>
  <c r="S148" i="16"/>
  <c r="P149" i="16"/>
  <c r="Q149" i="16"/>
  <c r="R149" i="16"/>
  <c r="S149" i="16"/>
  <c r="P150" i="16"/>
  <c r="Q150" i="16"/>
  <c r="R150" i="16"/>
  <c r="S150" i="16"/>
  <c r="P151" i="16"/>
  <c r="Q151" i="16"/>
  <c r="R151" i="16"/>
  <c r="S151" i="16"/>
  <c r="P152" i="16"/>
  <c r="Q152" i="16"/>
  <c r="R152" i="16"/>
  <c r="S152" i="16"/>
  <c r="P153" i="16"/>
  <c r="Q153" i="16"/>
  <c r="R153" i="16"/>
  <c r="S153" i="16"/>
  <c r="P154" i="16"/>
  <c r="Q154" i="16"/>
  <c r="R154" i="16"/>
  <c r="S154" i="16"/>
  <c r="P155" i="16"/>
  <c r="Q155" i="16"/>
  <c r="R155" i="16"/>
  <c r="S155" i="16"/>
  <c r="P156" i="16"/>
  <c r="Q156" i="16"/>
  <c r="R156" i="16"/>
  <c r="S156" i="16"/>
  <c r="P157" i="16"/>
  <c r="Q157" i="16"/>
  <c r="R157" i="16"/>
  <c r="S157" i="16"/>
  <c r="S2" i="16"/>
  <c r="R2" i="16"/>
  <c r="Q2" i="16"/>
  <c r="P2" i="16"/>
  <c r="V3" i="16"/>
  <c r="W3" i="16"/>
  <c r="V4" i="16"/>
  <c r="W4" i="16"/>
  <c r="V5" i="16"/>
  <c r="W5" i="16"/>
  <c r="V6" i="16"/>
  <c r="W6" i="16"/>
  <c r="V7" i="16"/>
  <c r="W7" i="16"/>
  <c r="V8" i="16"/>
  <c r="W8" i="16"/>
  <c r="V9" i="16"/>
  <c r="W9" i="16"/>
  <c r="V10" i="16"/>
  <c r="W10" i="16"/>
  <c r="V11" i="16"/>
  <c r="W11" i="16"/>
  <c r="V12" i="16"/>
  <c r="W12" i="16"/>
  <c r="V13" i="16"/>
  <c r="W13" i="16"/>
  <c r="V14" i="16"/>
  <c r="W14" i="16"/>
  <c r="V15" i="16"/>
  <c r="W15" i="16"/>
  <c r="V16" i="16"/>
  <c r="W16" i="16"/>
  <c r="V17" i="16"/>
  <c r="W17" i="16"/>
  <c r="V18" i="16"/>
  <c r="W18" i="16"/>
  <c r="V19" i="16"/>
  <c r="W19" i="16"/>
  <c r="V20" i="16"/>
  <c r="W20" i="16"/>
  <c r="V21" i="16"/>
  <c r="W21" i="16"/>
  <c r="V22" i="16"/>
  <c r="W22" i="16"/>
  <c r="V23" i="16"/>
  <c r="W23" i="16"/>
  <c r="V24" i="16"/>
  <c r="W24" i="16"/>
  <c r="V25" i="16"/>
  <c r="W25" i="16"/>
  <c r="V26" i="16"/>
  <c r="W26" i="16"/>
  <c r="V27" i="16"/>
  <c r="W27" i="16"/>
  <c r="V28" i="16"/>
  <c r="W28" i="16"/>
  <c r="V29" i="16"/>
  <c r="W29" i="16"/>
  <c r="V30" i="16"/>
  <c r="W30" i="16"/>
  <c r="V31" i="16"/>
  <c r="W31" i="16"/>
  <c r="V32" i="16"/>
  <c r="W32" i="16"/>
  <c r="V33" i="16"/>
  <c r="W33" i="16"/>
  <c r="V34" i="16"/>
  <c r="W34" i="16"/>
  <c r="V35" i="16"/>
  <c r="W35" i="16"/>
  <c r="V36" i="16"/>
  <c r="W36" i="16"/>
  <c r="V37" i="16"/>
  <c r="W37" i="16"/>
  <c r="V38" i="16"/>
  <c r="W38" i="16"/>
  <c r="V39" i="16"/>
  <c r="W39" i="16"/>
  <c r="V40" i="16"/>
  <c r="W40" i="16"/>
  <c r="V41" i="16"/>
  <c r="W41" i="16"/>
  <c r="V42" i="16"/>
  <c r="W42" i="16"/>
  <c r="V43" i="16"/>
  <c r="W43" i="16"/>
  <c r="V44" i="16"/>
  <c r="W44" i="16"/>
  <c r="V45" i="16"/>
  <c r="W45" i="16"/>
  <c r="V46" i="16"/>
  <c r="W46" i="16"/>
  <c r="V47" i="16"/>
  <c r="W47" i="16"/>
  <c r="V48" i="16"/>
  <c r="W48" i="16"/>
  <c r="V49" i="16"/>
  <c r="W49" i="16"/>
  <c r="V50" i="16"/>
  <c r="W50" i="16"/>
  <c r="V51" i="16"/>
  <c r="W51" i="16"/>
  <c r="V52" i="16"/>
  <c r="W52" i="16"/>
  <c r="V53" i="16"/>
  <c r="W53" i="16"/>
  <c r="V54" i="16"/>
  <c r="W54" i="16"/>
  <c r="V55" i="16"/>
  <c r="W55" i="16"/>
  <c r="V56" i="16"/>
  <c r="W56" i="16"/>
  <c r="V57" i="16"/>
  <c r="W57" i="16"/>
  <c r="V58" i="16"/>
  <c r="W58" i="16"/>
  <c r="V59" i="16"/>
  <c r="W59" i="16"/>
  <c r="V60" i="16"/>
  <c r="W60" i="16"/>
  <c r="V61" i="16"/>
  <c r="W61" i="16"/>
  <c r="V62" i="16"/>
  <c r="W62" i="16"/>
  <c r="V63" i="16"/>
  <c r="W63" i="16"/>
  <c r="V64" i="16"/>
  <c r="W64" i="16"/>
  <c r="V65" i="16"/>
  <c r="W65" i="16"/>
  <c r="V66" i="16"/>
  <c r="W66" i="16"/>
  <c r="V67" i="16"/>
  <c r="W67" i="16"/>
  <c r="V68" i="16"/>
  <c r="W68" i="16"/>
  <c r="V69" i="16"/>
  <c r="W69" i="16"/>
  <c r="V70" i="16"/>
  <c r="W70" i="16"/>
  <c r="V71" i="16"/>
  <c r="W71" i="16"/>
  <c r="V72" i="16"/>
  <c r="W72" i="16"/>
  <c r="V73" i="16"/>
  <c r="W73" i="16"/>
  <c r="V74" i="16"/>
  <c r="W74" i="16"/>
  <c r="V75" i="16"/>
  <c r="W75" i="16"/>
  <c r="V76" i="16"/>
  <c r="W76" i="16"/>
  <c r="V77" i="16"/>
  <c r="W77" i="16"/>
  <c r="V78" i="16"/>
  <c r="W78" i="16"/>
  <c r="V79" i="16"/>
  <c r="W79" i="16"/>
  <c r="V80" i="16"/>
  <c r="W80" i="16"/>
  <c r="V81" i="16"/>
  <c r="W81" i="16"/>
  <c r="V82" i="16"/>
  <c r="W82" i="16"/>
  <c r="V83" i="16"/>
  <c r="W83" i="16"/>
  <c r="V84" i="16"/>
  <c r="W84" i="16"/>
  <c r="V85" i="16"/>
  <c r="W85" i="16"/>
  <c r="V86" i="16"/>
  <c r="W86" i="16"/>
  <c r="V87" i="16"/>
  <c r="W87" i="16"/>
  <c r="V88" i="16"/>
  <c r="W88" i="16"/>
  <c r="V89" i="16"/>
  <c r="W89" i="16"/>
  <c r="V90" i="16"/>
  <c r="W90" i="16"/>
  <c r="V91" i="16"/>
  <c r="W91" i="16"/>
  <c r="V92" i="16"/>
  <c r="W92" i="16"/>
  <c r="V93" i="16"/>
  <c r="W93" i="16"/>
  <c r="V94" i="16"/>
  <c r="W94" i="16"/>
  <c r="V95" i="16"/>
  <c r="W95" i="16"/>
  <c r="V96" i="16"/>
  <c r="W96" i="16"/>
  <c r="V97" i="16"/>
  <c r="W97" i="16"/>
  <c r="V98" i="16"/>
  <c r="W98" i="16"/>
  <c r="V99" i="16"/>
  <c r="W99" i="16"/>
  <c r="V100" i="16"/>
  <c r="W100" i="16"/>
  <c r="V101" i="16"/>
  <c r="W101" i="16"/>
  <c r="V102" i="16"/>
  <c r="W102" i="16"/>
  <c r="V103" i="16"/>
  <c r="W103" i="16"/>
  <c r="V104" i="16"/>
  <c r="W104" i="16"/>
  <c r="V105" i="16"/>
  <c r="W105" i="16"/>
  <c r="V106" i="16"/>
  <c r="W106" i="16"/>
  <c r="V107" i="16"/>
  <c r="W107" i="16"/>
  <c r="V108" i="16"/>
  <c r="W108" i="16"/>
  <c r="V109" i="16"/>
  <c r="W109" i="16"/>
  <c r="V110" i="16"/>
  <c r="W110" i="16"/>
  <c r="V111" i="16"/>
  <c r="W111" i="16"/>
  <c r="V112" i="16"/>
  <c r="W112" i="16"/>
  <c r="V113" i="16"/>
  <c r="W113" i="16"/>
  <c r="V114" i="16"/>
  <c r="W114" i="16"/>
  <c r="V115" i="16"/>
  <c r="W115" i="16"/>
  <c r="V116" i="16"/>
  <c r="W116" i="16"/>
  <c r="V117" i="16"/>
  <c r="W117" i="16"/>
  <c r="V118" i="16"/>
  <c r="W118" i="16"/>
  <c r="V119" i="16"/>
  <c r="W119" i="16"/>
  <c r="V120" i="16"/>
  <c r="W120" i="16"/>
  <c r="V121" i="16"/>
  <c r="W121" i="16"/>
  <c r="V122" i="16"/>
  <c r="W122" i="16"/>
  <c r="V123" i="16"/>
  <c r="W123" i="16"/>
  <c r="V124" i="16"/>
  <c r="W124" i="16"/>
  <c r="V125" i="16"/>
  <c r="W125" i="16"/>
  <c r="V126" i="16"/>
  <c r="W126" i="16"/>
  <c r="V127" i="16"/>
  <c r="W127" i="16"/>
  <c r="V128" i="16"/>
  <c r="W128" i="16"/>
  <c r="V129" i="16"/>
  <c r="W129" i="16"/>
  <c r="V130" i="16"/>
  <c r="W130" i="16"/>
  <c r="V131" i="16"/>
  <c r="W131" i="16"/>
  <c r="V132" i="16"/>
  <c r="W132" i="16"/>
  <c r="V133" i="16"/>
  <c r="W133" i="16"/>
  <c r="V134" i="16"/>
  <c r="W134" i="16"/>
  <c r="V135" i="16"/>
  <c r="W135" i="16"/>
  <c r="V136" i="16"/>
  <c r="W136" i="16"/>
  <c r="V137" i="16"/>
  <c r="W137" i="16"/>
  <c r="V138" i="16"/>
  <c r="W138" i="16"/>
  <c r="V139" i="16"/>
  <c r="W139" i="16"/>
  <c r="V140" i="16"/>
  <c r="W140" i="16"/>
  <c r="V141" i="16"/>
  <c r="W141" i="16"/>
  <c r="V142" i="16"/>
  <c r="W142" i="16"/>
  <c r="V143" i="16"/>
  <c r="W143" i="16"/>
  <c r="V144" i="16"/>
  <c r="W144" i="16"/>
  <c r="V145" i="16"/>
  <c r="W145" i="16"/>
  <c r="V146" i="16"/>
  <c r="W146" i="16"/>
  <c r="V147" i="16"/>
  <c r="W147" i="16"/>
  <c r="V148" i="16"/>
  <c r="W148" i="16"/>
  <c r="V149" i="16"/>
  <c r="W149" i="16"/>
  <c r="V150" i="16"/>
  <c r="W150" i="16"/>
  <c r="V151" i="16"/>
  <c r="W151" i="16"/>
  <c r="V152" i="16"/>
  <c r="W152" i="16"/>
  <c r="V153" i="16"/>
  <c r="W153" i="16"/>
  <c r="V154" i="16"/>
  <c r="W154" i="16"/>
  <c r="V155" i="16"/>
  <c r="W155" i="16"/>
  <c r="V156" i="16"/>
  <c r="W156" i="16"/>
  <c r="V157" i="16"/>
  <c r="W157" i="16"/>
  <c r="W2" i="16"/>
  <c r="U2" i="16"/>
  <c r="U3" i="16"/>
  <c r="U4" i="16"/>
  <c r="U5" i="16"/>
  <c r="U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T2" i="16"/>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D921" i="17"/>
  <c r="D922" i="17"/>
  <c r="D923" i="17"/>
  <c r="D924" i="17"/>
  <c r="D925" i="17"/>
  <c r="D926" i="17"/>
  <c r="D927" i="17"/>
  <c r="D928" i="17"/>
  <c r="D929" i="17"/>
  <c r="D930" i="17"/>
  <c r="D931" i="17"/>
  <c r="D932" i="17"/>
  <c r="D933" i="17"/>
  <c r="D934" i="17"/>
  <c r="D935" i="17"/>
  <c r="D936" i="17"/>
  <c r="D937" i="17"/>
  <c r="D938" i="17"/>
  <c r="D939" i="17"/>
  <c r="D940" i="17"/>
  <c r="D941" i="17"/>
  <c r="D942" i="17"/>
  <c r="D943" i="17"/>
  <c r="D944" i="17"/>
  <c r="D945" i="17"/>
  <c r="D946" i="17"/>
  <c r="D947" i="17"/>
  <c r="D948" i="17"/>
  <c r="D949" i="17"/>
  <c r="D950" i="17"/>
  <c r="D951" i="17"/>
  <c r="D952" i="17"/>
  <c r="D953" i="17"/>
  <c r="D954" i="17"/>
  <c r="D955" i="17"/>
  <c r="D956" i="17"/>
  <c r="D957" i="17"/>
  <c r="D958" i="17"/>
  <c r="D959" i="17"/>
  <c r="D960" i="17"/>
  <c r="D961" i="17"/>
  <c r="D962" i="17"/>
  <c r="D963" i="17"/>
  <c r="D964" i="17"/>
  <c r="D965" i="17"/>
  <c r="D966" i="17"/>
  <c r="D967" i="17"/>
  <c r="D968" i="17"/>
  <c r="D969" i="17"/>
  <c r="D970" i="17"/>
  <c r="D971" i="17"/>
  <c r="D972" i="17"/>
  <c r="D973" i="17"/>
  <c r="D974" i="17"/>
  <c r="D975" i="17"/>
  <c r="D976" i="17"/>
  <c r="D977" i="17"/>
  <c r="D978" i="17"/>
  <c r="D979" i="17"/>
  <c r="D980" i="17"/>
  <c r="D981" i="17"/>
  <c r="D982" i="17"/>
  <c r="D983" i="17"/>
  <c r="D984" i="17"/>
  <c r="D985" i="17"/>
  <c r="D986" i="17"/>
  <c r="D987" i="17"/>
  <c r="D988" i="17"/>
  <c r="D989" i="17"/>
  <c r="D990" i="17"/>
  <c r="D991" i="17"/>
  <c r="D992" i="17"/>
  <c r="D993" i="17"/>
  <c r="D994" i="17"/>
  <c r="D995" i="17"/>
  <c r="D996" i="17"/>
  <c r="D997" i="17"/>
  <c r="D998" i="17"/>
  <c r="D999" i="17"/>
  <c r="D1000" i="17"/>
  <c r="D1001" i="17"/>
  <c r="D1002" i="17"/>
  <c r="D1003" i="17"/>
  <c r="D1004" i="17"/>
  <c r="D1005" i="17"/>
  <c r="D1006" i="17"/>
  <c r="D1007" i="17"/>
  <c r="D1008" i="17"/>
  <c r="D1009" i="17"/>
  <c r="D1010" i="17"/>
  <c r="D1011" i="17"/>
  <c r="D1012" i="17"/>
  <c r="D1013" i="17"/>
  <c r="D1014" i="17"/>
  <c r="D1015" i="17"/>
  <c r="D1016" i="17"/>
  <c r="D1017" i="17"/>
  <c r="D1018" i="17"/>
  <c r="D1019" i="17"/>
  <c r="D1020" i="17"/>
  <c r="D1021" i="17"/>
  <c r="D1022" i="17"/>
  <c r="D1023" i="17"/>
  <c r="D1024" i="17"/>
  <c r="D1025" i="17"/>
  <c r="D1026" i="17"/>
  <c r="D1027" i="17"/>
  <c r="D1028" i="17"/>
  <c r="D1029" i="17"/>
  <c r="D1030" i="17"/>
  <c r="D1031" i="17"/>
  <c r="D1032" i="17"/>
  <c r="D1033" i="17"/>
  <c r="D1034" i="17"/>
  <c r="D1035" i="17"/>
  <c r="D1036" i="17"/>
  <c r="D1037" i="17"/>
  <c r="D1038" i="17"/>
  <c r="D1039" i="17"/>
  <c r="D1040" i="17"/>
  <c r="D1041" i="17"/>
  <c r="D1042" i="17"/>
  <c r="D1043" i="17"/>
  <c r="D1044" i="17"/>
  <c r="D1045" i="17"/>
  <c r="D1046" i="17"/>
  <c r="D1047" i="17"/>
  <c r="D1048" i="17"/>
  <c r="D1049" i="17"/>
  <c r="D1050" i="17"/>
  <c r="D1051" i="17"/>
  <c r="D1052" i="17"/>
  <c r="D1053" i="17"/>
  <c r="D1054" i="17"/>
  <c r="D1055" i="17"/>
  <c r="D1056" i="17"/>
  <c r="D1057" i="17"/>
  <c r="D1058" i="17"/>
  <c r="D1059" i="17"/>
  <c r="D1060" i="17"/>
  <c r="D1061" i="17"/>
  <c r="D1062" i="17"/>
  <c r="D1063" i="17"/>
  <c r="D1064" i="17"/>
  <c r="D1065" i="17"/>
  <c r="D1066" i="17"/>
  <c r="D1067" i="17"/>
  <c r="D1068" i="17"/>
  <c r="D1069" i="17"/>
  <c r="D1070" i="17"/>
  <c r="D1071" i="17"/>
  <c r="D1072" i="17"/>
  <c r="D1073" i="17"/>
  <c r="D1074" i="17"/>
  <c r="D1075" i="17"/>
  <c r="D1076" i="17"/>
  <c r="D1077" i="17"/>
  <c r="D1078" i="17"/>
  <c r="D1079" i="17"/>
  <c r="D1080" i="17"/>
  <c r="D1081" i="17"/>
  <c r="D1082" i="17"/>
  <c r="D1083" i="17"/>
  <c r="D1084" i="17"/>
  <c r="D1085" i="17"/>
  <c r="D1086" i="17"/>
  <c r="D1087" i="17"/>
  <c r="D1088" i="17"/>
  <c r="D1089" i="17"/>
  <c r="D1090" i="17"/>
  <c r="D1091" i="17"/>
  <c r="D1092" i="17"/>
  <c r="D1093" i="17"/>
  <c r="D1094" i="17"/>
  <c r="D1095" i="17"/>
  <c r="D1096" i="17"/>
  <c r="D1097" i="17"/>
  <c r="D1098" i="17"/>
  <c r="D1099" i="17"/>
  <c r="D1100" i="17"/>
  <c r="D1101" i="17"/>
  <c r="D1102" i="17"/>
  <c r="D1103" i="17"/>
  <c r="D1104" i="17"/>
  <c r="D1105" i="17"/>
  <c r="D1106" i="17"/>
  <c r="D1107" i="17"/>
  <c r="D1108" i="17"/>
  <c r="D1109" i="17"/>
  <c r="D1110" i="17"/>
  <c r="D1111" i="17"/>
  <c r="D1112" i="17"/>
  <c r="D1113" i="17"/>
  <c r="D1114" i="17"/>
  <c r="D1115" i="17"/>
  <c r="D1116" i="17"/>
  <c r="D1117" i="17"/>
  <c r="D1118" i="17"/>
  <c r="D1119" i="17"/>
  <c r="D1120" i="17"/>
  <c r="D1121" i="17"/>
  <c r="D1122" i="17"/>
  <c r="D1123" i="17"/>
  <c r="D1124" i="17"/>
  <c r="D1125" i="17"/>
  <c r="D1126" i="17"/>
  <c r="D1127" i="17"/>
  <c r="D1128" i="17"/>
  <c r="D1129" i="17"/>
  <c r="D1130" i="17"/>
  <c r="D1131" i="17"/>
  <c r="D1132" i="17"/>
  <c r="D1133" i="17"/>
  <c r="D1134" i="17"/>
  <c r="D1135" i="17"/>
  <c r="D1136" i="17"/>
  <c r="D1137" i="17"/>
  <c r="D1138" i="17"/>
  <c r="D1139" i="17"/>
  <c r="D1140" i="17"/>
  <c r="D1141" i="17"/>
  <c r="D1142" i="17"/>
  <c r="D1143" i="17"/>
  <c r="D1144" i="17"/>
  <c r="D1145" i="17"/>
  <c r="D1146" i="17"/>
  <c r="D1147" i="17"/>
  <c r="D1148" i="17"/>
  <c r="D1149" i="17"/>
  <c r="D1150" i="17"/>
  <c r="D1151" i="17"/>
  <c r="D1152" i="17"/>
  <c r="D1153" i="17"/>
  <c r="D1154" i="17"/>
  <c r="D1155" i="17"/>
  <c r="D1156" i="17"/>
  <c r="D1157" i="17"/>
  <c r="D1158" i="17"/>
  <c r="D1159" i="17"/>
  <c r="D1160" i="17"/>
  <c r="D1161" i="17"/>
  <c r="D1162" i="17"/>
  <c r="D1163" i="17"/>
  <c r="D1164" i="17"/>
  <c r="D1165" i="17"/>
  <c r="D1166" i="17"/>
  <c r="D1167" i="17"/>
  <c r="D1168" i="17"/>
  <c r="D1169" i="17"/>
  <c r="D1170" i="17"/>
  <c r="D1171" i="17"/>
  <c r="D1172" i="17"/>
  <c r="D1173" i="17"/>
  <c r="D1174" i="17"/>
  <c r="D1175" i="17"/>
  <c r="D1176" i="17"/>
  <c r="D1177" i="17"/>
  <c r="D1178" i="17"/>
  <c r="D1179" i="17"/>
  <c r="D1180" i="17"/>
  <c r="D1181" i="17"/>
  <c r="D1182" i="17"/>
  <c r="D1183" i="17"/>
  <c r="D1184" i="17"/>
  <c r="D1185" i="17"/>
  <c r="D1186" i="17"/>
  <c r="D1187" i="17"/>
  <c r="D1188" i="17"/>
  <c r="D1189" i="17"/>
  <c r="D1190" i="17"/>
  <c r="D1191" i="17"/>
  <c r="D1192" i="17"/>
  <c r="D1193" i="17"/>
  <c r="D1194" i="17"/>
  <c r="D1195" i="17"/>
  <c r="D1196" i="17"/>
  <c r="D1197" i="17"/>
  <c r="D1198" i="17"/>
  <c r="D1199" i="17"/>
  <c r="D1200" i="17"/>
  <c r="D1201" i="17"/>
  <c r="D1202" i="17"/>
  <c r="D1203" i="17"/>
  <c r="D1204" i="17"/>
  <c r="D1205" i="17"/>
  <c r="D1206" i="17"/>
  <c r="D1207" i="17"/>
  <c r="D1208" i="17"/>
  <c r="D1209" i="17"/>
  <c r="D1210" i="17"/>
  <c r="D1211" i="17"/>
  <c r="D1212" i="17"/>
  <c r="D1213" i="17"/>
  <c r="D1214" i="17"/>
  <c r="D1215" i="17"/>
  <c r="D1216" i="17"/>
  <c r="D1217" i="17"/>
  <c r="D1218" i="17"/>
  <c r="D1219" i="17"/>
  <c r="D1220" i="17"/>
  <c r="D1221" i="17"/>
  <c r="D1222" i="17"/>
  <c r="D1223" i="17"/>
  <c r="D1224" i="17"/>
  <c r="D1225" i="17"/>
  <c r="D1226" i="17"/>
  <c r="D1227" i="17"/>
  <c r="D1228" i="17"/>
  <c r="D1229" i="17"/>
  <c r="D1230" i="17"/>
  <c r="D1231" i="17"/>
  <c r="D1232" i="17"/>
  <c r="D1233" i="17"/>
  <c r="D1234" i="17"/>
  <c r="D1235" i="17"/>
  <c r="D1236" i="17"/>
  <c r="D1237" i="17"/>
  <c r="D1238" i="17"/>
  <c r="D1239" i="17"/>
  <c r="D1240" i="17"/>
  <c r="D1241" i="17"/>
  <c r="D1242" i="17"/>
  <c r="D1243" i="17"/>
  <c r="D1244" i="17"/>
  <c r="D1245" i="17"/>
  <c r="D1246" i="17"/>
  <c r="D1247" i="17"/>
  <c r="D1248" i="17"/>
  <c r="D1249" i="17"/>
  <c r="D1250" i="17"/>
  <c r="D1251" i="17"/>
  <c r="D1252" i="17"/>
  <c r="D1253" i="17"/>
  <c r="D1254" i="17"/>
  <c r="D1255" i="17"/>
  <c r="D1256" i="17"/>
  <c r="D1257" i="17"/>
  <c r="D1258" i="17"/>
  <c r="D1259" i="17"/>
  <c r="D1260" i="17"/>
  <c r="D1261" i="17"/>
  <c r="D1262" i="17"/>
  <c r="D1263" i="17"/>
  <c r="D1264" i="17"/>
  <c r="D1265" i="17"/>
  <c r="D1266" i="17"/>
  <c r="D1267" i="17"/>
  <c r="D1268" i="17"/>
  <c r="D1269" i="17"/>
  <c r="D1270" i="17"/>
  <c r="D1271" i="17"/>
  <c r="D1272" i="17"/>
  <c r="D1273" i="17"/>
  <c r="D1274" i="17"/>
  <c r="D1275" i="17"/>
  <c r="D1276" i="17"/>
  <c r="D1277" i="17"/>
  <c r="D1278" i="17"/>
  <c r="D1279" i="17"/>
  <c r="D1280" i="17"/>
  <c r="D1281" i="17"/>
  <c r="D1282" i="17"/>
  <c r="D1283" i="17"/>
  <c r="D1284" i="17"/>
  <c r="D1285" i="17"/>
  <c r="D1286" i="17"/>
  <c r="D1287" i="17"/>
  <c r="D1288" i="17"/>
  <c r="D1289" i="17"/>
  <c r="D1290" i="17"/>
  <c r="D1291" i="17"/>
  <c r="D1292" i="17"/>
  <c r="D1293" i="17"/>
  <c r="D1294" i="17"/>
  <c r="D1295" i="17"/>
  <c r="D1296" i="17"/>
  <c r="D1297" i="17"/>
  <c r="D1298" i="17"/>
  <c r="D1299" i="17"/>
  <c r="D1300" i="17"/>
  <c r="D1301" i="17"/>
  <c r="D1302" i="17"/>
  <c r="D1303" i="17"/>
  <c r="D1304" i="17"/>
  <c r="D1305" i="17"/>
  <c r="D1306" i="17"/>
  <c r="D1307" i="17"/>
  <c r="D1308" i="17"/>
  <c r="D1309" i="17"/>
  <c r="D1310" i="17"/>
  <c r="D1311" i="17"/>
  <c r="D1312" i="17"/>
  <c r="D1313" i="17"/>
  <c r="D1314" i="17"/>
  <c r="D1315" i="17"/>
  <c r="D1316" i="17"/>
  <c r="D1317" i="17"/>
  <c r="D1318" i="17"/>
  <c r="D1319" i="17"/>
  <c r="D1320" i="17"/>
  <c r="D1321" i="17"/>
  <c r="D1322" i="17"/>
  <c r="D1323" i="17"/>
  <c r="D1324" i="17"/>
  <c r="D1325" i="17"/>
  <c r="D1326" i="17"/>
  <c r="D1327" i="17"/>
  <c r="D1328" i="17"/>
  <c r="D1329" i="17"/>
  <c r="D1330" i="17"/>
  <c r="D1331" i="17"/>
  <c r="D1332" i="17"/>
  <c r="D1333" i="17"/>
  <c r="D1334" i="17"/>
  <c r="D1335" i="17"/>
  <c r="D1336" i="17"/>
  <c r="D1337" i="17"/>
  <c r="D1338" i="17"/>
  <c r="D1339" i="17"/>
  <c r="D1340" i="17"/>
  <c r="D1341" i="17"/>
  <c r="D1342" i="17"/>
  <c r="D1343" i="17"/>
  <c r="D1344" i="17"/>
  <c r="D1345" i="17"/>
  <c r="D1346" i="17"/>
  <c r="D1347" i="17"/>
  <c r="D1348" i="17"/>
  <c r="D1349" i="17"/>
  <c r="D1350" i="17"/>
  <c r="D1351" i="17"/>
  <c r="D1352" i="17"/>
  <c r="D1353" i="17"/>
  <c r="D1354" i="17"/>
  <c r="D1355" i="17"/>
  <c r="D1356" i="17"/>
  <c r="D1357" i="17"/>
  <c r="D1358" i="17"/>
  <c r="D1359" i="17"/>
  <c r="D1360" i="17"/>
  <c r="D1361" i="17"/>
  <c r="D1362" i="17"/>
  <c r="D1363" i="17"/>
  <c r="D1364" i="17"/>
  <c r="D1365" i="17"/>
  <c r="D1366" i="17"/>
  <c r="D1367" i="17"/>
  <c r="D1368" i="17"/>
  <c r="D1369" i="17"/>
  <c r="D1370" i="17"/>
  <c r="D1371" i="17"/>
  <c r="D1372" i="17"/>
  <c r="D1373" i="17"/>
  <c r="D1374" i="17"/>
  <c r="D1375" i="17"/>
  <c r="D1376" i="17"/>
  <c r="D1377" i="17"/>
  <c r="D1378" i="17"/>
  <c r="D1379" i="17"/>
  <c r="D1380" i="17"/>
  <c r="D1381" i="17"/>
  <c r="D1382" i="17"/>
  <c r="D1383" i="17"/>
  <c r="D1384" i="17"/>
  <c r="D1385" i="17"/>
  <c r="D1386" i="17"/>
  <c r="D1387" i="17"/>
  <c r="D1388" i="17"/>
  <c r="D1389" i="17"/>
  <c r="D1390" i="17"/>
  <c r="D1391" i="17"/>
  <c r="D1392" i="17"/>
  <c r="D1393" i="17"/>
  <c r="D1394" i="17"/>
  <c r="D1395" i="17"/>
  <c r="D1396" i="17"/>
  <c r="D1397" i="17"/>
  <c r="D1398" i="17"/>
  <c r="D1399" i="17"/>
  <c r="D1400" i="17"/>
  <c r="D1401" i="17"/>
  <c r="D1402" i="17"/>
  <c r="D1403" i="17"/>
  <c r="D1404" i="17"/>
  <c r="D1405" i="17"/>
  <c r="D1406" i="17"/>
  <c r="D1407" i="17"/>
  <c r="D1408" i="17"/>
  <c r="D1409" i="17"/>
  <c r="D1410" i="17"/>
  <c r="D1411" i="17"/>
  <c r="D1412" i="17"/>
  <c r="D1413" i="17"/>
  <c r="D1414" i="17"/>
  <c r="D1415" i="17"/>
  <c r="D1416" i="17"/>
  <c r="D1417" i="17"/>
  <c r="D1418" i="17"/>
  <c r="D1419" i="17"/>
  <c r="D1420" i="17"/>
  <c r="D1421" i="17"/>
  <c r="D1422" i="17"/>
  <c r="D1423" i="17"/>
  <c r="D1424" i="17"/>
  <c r="D1425" i="17"/>
  <c r="D1426" i="17"/>
  <c r="D1427" i="17"/>
  <c r="D1428" i="17"/>
  <c r="D1429" i="17"/>
  <c r="D1430" i="17"/>
  <c r="D1431" i="17"/>
  <c r="D1432" i="17"/>
  <c r="D1433" i="17"/>
  <c r="D1434" i="17"/>
  <c r="D1435" i="17"/>
  <c r="D1436" i="17"/>
  <c r="D1437" i="17"/>
  <c r="D1438" i="17"/>
  <c r="D1439" i="17"/>
  <c r="D1440" i="17"/>
  <c r="D1441" i="17"/>
  <c r="D1442" i="17"/>
  <c r="D1443" i="17"/>
  <c r="D1444" i="17"/>
  <c r="D1445" i="17"/>
  <c r="D1446" i="17"/>
  <c r="D1447" i="17"/>
  <c r="D1448" i="17"/>
  <c r="D1449" i="17"/>
  <c r="D1450" i="17"/>
  <c r="D1451" i="17"/>
  <c r="D1452" i="17"/>
  <c r="D1453" i="17"/>
  <c r="D1454" i="17"/>
  <c r="D1455" i="17"/>
  <c r="D1456" i="17"/>
  <c r="D1457" i="17"/>
  <c r="D1458" i="17"/>
  <c r="D1459" i="17"/>
  <c r="D1460" i="17"/>
  <c r="D1461" i="17"/>
  <c r="D1462" i="17"/>
  <c r="D1463" i="17"/>
  <c r="D1464" i="17"/>
  <c r="D1465" i="17"/>
  <c r="D1466" i="17"/>
  <c r="D1467" i="17"/>
  <c r="D1468" i="17"/>
  <c r="D1469" i="17"/>
  <c r="D1470" i="17"/>
  <c r="D1471" i="17"/>
  <c r="D1472" i="17"/>
  <c r="D1473" i="17"/>
  <c r="D1474" i="17"/>
  <c r="D1475" i="17"/>
  <c r="D1476" i="17"/>
  <c r="D1477" i="17"/>
  <c r="D1478" i="17"/>
  <c r="D1479" i="17"/>
  <c r="D1480" i="17"/>
  <c r="D1481" i="17"/>
  <c r="D1482" i="17"/>
  <c r="D1483" i="17"/>
  <c r="D1484" i="17"/>
  <c r="D1485" i="17"/>
  <c r="D1486" i="17"/>
  <c r="D1487" i="17"/>
  <c r="D1488" i="17"/>
  <c r="D1489" i="17"/>
  <c r="D1490" i="17"/>
  <c r="D1491" i="17"/>
  <c r="D1492" i="17"/>
  <c r="D1493" i="17"/>
  <c r="D1494" i="17"/>
  <c r="D1495" i="17"/>
  <c r="D1496" i="17"/>
  <c r="D1497" i="17"/>
  <c r="D1498" i="17"/>
  <c r="D1499" i="17"/>
  <c r="D1500" i="17"/>
  <c r="D1501" i="17"/>
  <c r="D1502" i="17"/>
  <c r="D1503" i="17"/>
  <c r="D1504" i="17"/>
  <c r="D1505" i="17"/>
  <c r="D1506" i="17"/>
  <c r="D1507" i="17"/>
  <c r="D1508" i="17"/>
  <c r="D1509" i="17"/>
  <c r="D1510" i="17"/>
  <c r="D1511" i="17"/>
  <c r="D1512" i="17"/>
  <c r="D1513" i="17"/>
  <c r="D1514" i="17"/>
  <c r="D1515" i="17"/>
  <c r="D1516" i="17"/>
  <c r="D1517" i="17"/>
  <c r="D1518" i="17"/>
  <c r="D1519" i="17"/>
  <c r="D1520" i="17"/>
  <c r="D1521" i="17"/>
  <c r="D1522" i="17"/>
  <c r="D1523" i="17"/>
  <c r="D1524" i="17"/>
  <c r="D1525" i="17"/>
  <c r="D1526" i="17"/>
  <c r="D1527" i="17"/>
  <c r="D1528" i="17"/>
  <c r="D1529" i="17"/>
  <c r="D1530" i="17"/>
  <c r="D1531" i="17"/>
  <c r="D1532" i="17"/>
  <c r="D1533" i="17"/>
  <c r="D1534" i="17"/>
  <c r="D1535" i="17"/>
  <c r="D1536" i="17"/>
  <c r="D1537" i="17"/>
  <c r="D1538" i="17"/>
  <c r="D1539" i="17"/>
  <c r="D1540" i="17"/>
  <c r="D1541" i="17"/>
  <c r="D1542" i="17"/>
  <c r="D1543" i="17"/>
  <c r="D1544" i="17"/>
  <c r="D1545" i="17"/>
  <c r="D1546" i="17"/>
  <c r="D1547" i="17"/>
  <c r="D1548" i="17"/>
  <c r="D1549" i="17"/>
  <c r="D1550" i="17"/>
  <c r="D1551" i="17"/>
  <c r="D1552" i="17"/>
  <c r="D1553" i="17"/>
  <c r="D1554" i="17"/>
  <c r="D1555" i="17"/>
  <c r="D1556" i="17"/>
  <c r="D1557" i="17"/>
  <c r="D1558" i="17"/>
  <c r="D1559" i="17"/>
  <c r="D1560" i="17"/>
  <c r="D1561" i="17"/>
  <c r="D1562" i="17"/>
  <c r="D1563" i="17"/>
  <c r="D1564" i="17"/>
  <c r="D1565" i="17"/>
  <c r="D1566" i="17"/>
  <c r="D1567" i="17"/>
  <c r="D1568" i="17"/>
  <c r="D1569" i="17"/>
  <c r="D1570" i="17"/>
  <c r="D1571" i="17"/>
  <c r="D1572" i="17"/>
  <c r="D1573" i="17"/>
  <c r="D1574" i="17"/>
  <c r="D1575" i="17"/>
  <c r="D1576" i="17"/>
  <c r="D1577" i="17"/>
  <c r="D1578" i="17"/>
  <c r="D1579" i="17"/>
  <c r="D1580" i="17"/>
  <c r="D1581" i="17"/>
  <c r="D1582" i="17"/>
  <c r="D1583" i="17"/>
  <c r="D1584" i="17"/>
  <c r="D1585" i="17"/>
  <c r="D1586" i="17"/>
  <c r="D1587" i="17"/>
  <c r="D1588" i="17"/>
  <c r="D1589" i="17"/>
  <c r="D1590" i="17"/>
  <c r="D1591" i="17"/>
  <c r="D1592" i="17"/>
  <c r="D1593" i="17"/>
  <c r="D1594" i="17"/>
  <c r="D1595" i="17"/>
  <c r="D1596" i="17"/>
  <c r="D1597" i="17"/>
  <c r="D1598" i="17"/>
  <c r="D1599" i="17"/>
  <c r="D1600" i="17"/>
  <c r="D1601" i="17"/>
  <c r="D1602" i="17"/>
  <c r="D1603" i="17"/>
  <c r="D1604" i="17"/>
  <c r="D1605" i="17"/>
  <c r="D1606" i="17"/>
  <c r="D1607" i="17"/>
  <c r="D1608" i="17"/>
  <c r="D1609" i="17"/>
  <c r="D1610" i="17"/>
  <c r="D1611" i="17"/>
  <c r="D1612" i="17"/>
  <c r="D1613" i="17"/>
  <c r="D1614" i="17"/>
  <c r="D1615" i="17"/>
  <c r="D1616" i="17"/>
  <c r="D1617" i="17"/>
  <c r="D1618" i="17"/>
  <c r="D1619" i="17"/>
  <c r="D1620" i="17"/>
  <c r="D1621" i="17"/>
  <c r="D1622" i="17"/>
  <c r="D1623" i="17"/>
  <c r="D1624" i="17"/>
  <c r="D1625" i="17"/>
  <c r="D1626" i="17"/>
  <c r="D1627" i="17"/>
  <c r="D1628" i="17"/>
  <c r="D1629" i="17"/>
  <c r="D1630" i="17"/>
  <c r="D1631" i="17"/>
  <c r="D1632" i="17"/>
  <c r="D1633" i="17"/>
  <c r="D1634" i="17"/>
  <c r="D1635" i="17"/>
  <c r="D1636" i="17"/>
  <c r="D1637" i="17"/>
  <c r="D1638" i="17"/>
  <c r="D1639" i="17"/>
  <c r="D1640" i="17"/>
  <c r="D1641" i="17"/>
  <c r="D1642" i="17"/>
  <c r="D1643" i="17"/>
  <c r="D1644" i="17"/>
  <c r="D1645" i="17"/>
  <c r="D1646" i="17"/>
  <c r="D1647" i="17"/>
  <c r="D1648" i="17"/>
  <c r="D1649" i="17"/>
  <c r="D1650" i="17"/>
  <c r="D1651" i="17"/>
  <c r="D1652" i="17"/>
  <c r="D1653" i="17"/>
  <c r="D1654" i="17"/>
  <c r="D1655" i="17"/>
  <c r="D1656" i="17"/>
  <c r="D1657" i="17"/>
  <c r="D1658" i="17"/>
  <c r="D1659" i="17"/>
  <c r="D1660" i="17"/>
  <c r="D1661" i="17"/>
  <c r="D1662" i="17"/>
  <c r="D1663" i="17"/>
  <c r="D1664" i="17"/>
  <c r="D1665" i="17"/>
  <c r="D1666" i="17"/>
  <c r="D1667" i="17"/>
  <c r="D1668" i="17"/>
  <c r="D1669" i="17"/>
  <c r="D1670" i="17"/>
  <c r="D1671" i="17"/>
  <c r="D1672" i="17"/>
  <c r="D1673" i="17"/>
  <c r="D1674" i="17"/>
  <c r="D1675" i="17"/>
  <c r="D1676" i="17"/>
  <c r="D1677" i="17"/>
  <c r="D1678" i="17"/>
  <c r="D1679" i="17"/>
  <c r="D1680" i="17"/>
  <c r="D1681" i="17"/>
  <c r="D1682" i="17"/>
  <c r="D1683" i="17"/>
  <c r="D1684" i="17"/>
  <c r="D1685" i="17"/>
  <c r="D1686" i="17"/>
  <c r="D1687" i="17"/>
  <c r="D1688" i="17"/>
  <c r="D1689" i="17"/>
  <c r="D1690" i="17"/>
  <c r="D1691" i="17"/>
  <c r="D1692" i="17"/>
  <c r="D1693" i="17"/>
  <c r="D1694" i="17"/>
  <c r="D1695" i="17"/>
  <c r="D1696" i="17"/>
  <c r="D1697" i="17"/>
  <c r="D1698" i="17"/>
  <c r="D1699" i="17"/>
  <c r="D1700" i="17"/>
  <c r="D1701" i="17"/>
  <c r="D1702" i="17"/>
  <c r="D1703" i="17"/>
  <c r="D1704" i="17"/>
  <c r="D1705" i="17"/>
  <c r="D1706" i="17"/>
  <c r="D1707" i="17"/>
  <c r="D1708" i="17"/>
  <c r="D1709" i="17"/>
  <c r="D1710" i="17"/>
  <c r="D1711" i="17"/>
  <c r="D1712" i="17"/>
  <c r="D1713" i="17"/>
  <c r="D1714" i="17"/>
  <c r="D1715" i="17"/>
  <c r="D1716" i="17"/>
  <c r="D1717" i="17"/>
  <c r="D1718" i="17"/>
  <c r="D1719" i="17"/>
  <c r="D1720" i="17"/>
  <c r="D1721" i="17"/>
  <c r="D1722" i="17"/>
  <c r="D1723" i="17"/>
  <c r="D1724" i="17"/>
  <c r="D1725" i="17"/>
  <c r="D1726" i="17"/>
  <c r="D1727" i="17"/>
  <c r="D1728" i="17"/>
  <c r="D1729" i="17"/>
  <c r="D1730" i="17"/>
  <c r="D1731" i="17"/>
  <c r="D1732" i="17"/>
  <c r="D1733" i="17"/>
  <c r="D1734" i="17"/>
  <c r="D1735" i="17"/>
  <c r="D1736" i="17"/>
  <c r="D1737" i="17"/>
  <c r="D1738" i="17"/>
  <c r="D1739" i="17"/>
  <c r="D1740" i="17"/>
  <c r="D1741" i="17"/>
  <c r="D1742" i="17"/>
  <c r="D1743" i="17"/>
  <c r="D1744" i="17"/>
  <c r="D1745" i="17"/>
  <c r="D1746" i="17"/>
  <c r="D1747" i="17"/>
  <c r="D1748" i="17"/>
  <c r="D1749" i="17"/>
  <c r="D1750" i="17"/>
  <c r="D1751" i="17"/>
  <c r="D1752" i="17"/>
  <c r="D1753" i="17"/>
  <c r="D1754" i="17"/>
  <c r="D1755" i="17"/>
  <c r="D1756" i="17"/>
  <c r="D1757" i="17"/>
  <c r="D1758" i="17"/>
  <c r="D1759" i="17"/>
  <c r="D1760" i="17"/>
  <c r="D1761" i="17"/>
  <c r="D1762" i="17"/>
  <c r="D1763" i="17"/>
  <c r="D1764" i="17"/>
  <c r="D1765" i="17"/>
  <c r="D1766" i="17"/>
  <c r="D1767" i="17"/>
  <c r="D1768" i="17"/>
  <c r="D1769" i="17"/>
  <c r="D1770" i="17"/>
  <c r="D1771" i="17"/>
  <c r="D1772" i="17"/>
  <c r="D1773" i="17"/>
  <c r="D1774" i="17"/>
  <c r="D1775" i="17"/>
  <c r="D1776" i="17"/>
  <c r="D1777" i="17"/>
  <c r="D1778" i="17"/>
  <c r="D1779" i="17"/>
  <c r="D1780" i="17"/>
  <c r="D1781" i="17"/>
  <c r="D1782" i="17"/>
  <c r="D1783" i="17"/>
  <c r="D1784" i="17"/>
  <c r="D1785" i="17"/>
  <c r="D1786" i="17"/>
  <c r="D1787" i="17"/>
  <c r="D1788" i="17"/>
  <c r="D1789" i="17"/>
  <c r="D1790" i="17"/>
  <c r="D1791" i="17"/>
  <c r="D1792" i="17"/>
  <c r="D1793" i="17"/>
  <c r="D1794" i="17"/>
  <c r="D1795" i="17"/>
  <c r="D1796" i="17"/>
  <c r="D1797" i="17"/>
  <c r="D1798" i="17"/>
  <c r="D1799" i="17"/>
  <c r="D1800" i="17"/>
  <c r="D1801" i="17"/>
  <c r="D1802" i="17"/>
  <c r="D1803" i="17"/>
  <c r="D1804" i="17"/>
  <c r="D1805" i="17"/>
  <c r="D1806" i="17"/>
  <c r="D1807" i="17"/>
  <c r="D1808" i="17"/>
  <c r="D1809" i="17"/>
  <c r="D1810" i="17"/>
  <c r="D1811" i="17"/>
  <c r="D1812" i="17"/>
  <c r="D1813" i="17"/>
  <c r="D1814" i="17"/>
  <c r="D1815" i="17"/>
  <c r="D1816" i="17"/>
  <c r="D1817" i="17"/>
  <c r="D1818" i="17"/>
  <c r="D1819" i="17"/>
  <c r="D1820" i="17"/>
  <c r="D1821" i="17"/>
  <c r="D1822" i="17"/>
  <c r="D1823" i="17"/>
  <c r="D1824" i="17"/>
  <c r="D1825" i="17"/>
  <c r="D1826" i="17"/>
  <c r="D1827" i="17"/>
  <c r="D1828" i="17"/>
  <c r="D1829" i="17"/>
  <c r="D1830" i="17"/>
  <c r="D1831" i="17"/>
  <c r="D1832" i="17"/>
  <c r="D1833" i="17"/>
  <c r="D1834" i="17"/>
  <c r="D1835" i="17"/>
  <c r="D1836" i="17"/>
  <c r="D1837" i="17"/>
  <c r="D1838" i="17"/>
  <c r="D1839" i="17"/>
  <c r="D1840" i="17"/>
  <c r="D1841" i="17"/>
  <c r="D1842" i="17"/>
  <c r="D1843" i="17"/>
  <c r="D1844" i="17"/>
  <c r="D1845" i="17"/>
  <c r="D1846" i="17"/>
  <c r="D1847" i="17"/>
  <c r="D1848" i="17"/>
  <c r="D1849" i="17"/>
  <c r="D1850" i="17"/>
  <c r="D1851" i="17"/>
  <c r="D1852" i="17"/>
  <c r="D1853" i="17"/>
  <c r="D1854" i="17"/>
  <c r="D1855" i="17"/>
  <c r="D1856" i="17"/>
  <c r="D1857" i="17"/>
  <c r="D1858" i="17"/>
  <c r="D1859" i="17"/>
  <c r="D1860" i="17"/>
  <c r="D1861" i="17"/>
  <c r="D1862" i="17"/>
  <c r="D1863" i="17"/>
  <c r="D1864" i="17"/>
  <c r="D1865" i="17"/>
  <c r="D1866" i="17"/>
  <c r="D1867" i="17"/>
  <c r="D1868" i="17"/>
  <c r="D1869" i="17"/>
  <c r="D1870" i="17"/>
  <c r="D1871" i="17"/>
  <c r="D1872" i="17"/>
  <c r="D1873" i="17"/>
  <c r="D1874" i="17"/>
  <c r="D1875" i="17"/>
  <c r="D1876" i="17"/>
  <c r="D1877" i="17"/>
  <c r="D1878" i="17"/>
  <c r="D1879" i="17"/>
  <c r="D1880" i="17"/>
  <c r="D1881" i="17"/>
  <c r="D1882" i="17"/>
  <c r="D1883" i="17"/>
  <c r="D1884" i="17"/>
  <c r="D1885" i="17"/>
  <c r="D1886" i="17"/>
  <c r="D1887" i="17"/>
  <c r="D1888" i="17"/>
  <c r="D1889" i="17"/>
  <c r="D1890" i="17"/>
  <c r="D1891" i="17"/>
  <c r="D1892" i="17"/>
  <c r="D1893" i="17"/>
  <c r="D1894" i="17"/>
  <c r="D1895" i="17"/>
  <c r="D1896" i="17"/>
  <c r="D1897" i="17"/>
  <c r="D1898" i="17"/>
  <c r="D1899" i="17"/>
  <c r="D1900" i="17"/>
  <c r="D1901" i="17"/>
  <c r="D1902" i="17"/>
  <c r="D1903" i="17"/>
  <c r="D1904" i="17"/>
  <c r="D1905" i="17"/>
  <c r="D1906" i="17"/>
  <c r="D1907" i="17"/>
  <c r="D1908" i="17"/>
  <c r="D1909" i="17"/>
  <c r="D1910" i="17"/>
  <c r="D1911" i="17"/>
  <c r="D1912" i="17"/>
  <c r="D1913" i="17"/>
  <c r="D1914" i="17"/>
  <c r="D1915" i="17"/>
  <c r="D1916" i="17"/>
  <c r="D1917" i="17"/>
  <c r="D1918" i="17"/>
  <c r="D1919" i="17"/>
  <c r="D1920" i="17"/>
  <c r="D1921" i="17"/>
  <c r="D1922" i="17"/>
  <c r="D1923" i="17"/>
  <c r="D1924" i="17"/>
  <c r="D1925" i="17"/>
  <c r="D1926" i="17"/>
  <c r="D1927" i="17"/>
  <c r="D1928" i="17"/>
  <c r="D1929" i="17"/>
  <c r="D1930" i="17"/>
  <c r="D1931" i="17"/>
  <c r="D1932" i="17"/>
  <c r="D1933" i="17"/>
  <c r="D1934" i="17"/>
  <c r="D1935" i="17"/>
  <c r="D1936" i="17"/>
  <c r="D1937" i="17"/>
  <c r="D1938" i="17"/>
  <c r="D1939" i="17"/>
  <c r="D1940" i="17"/>
  <c r="D1941" i="17"/>
  <c r="D1942" i="17"/>
  <c r="D1943" i="17"/>
  <c r="D1944" i="17"/>
  <c r="D1945" i="17"/>
  <c r="D1946" i="17"/>
  <c r="D1947" i="17"/>
  <c r="D1948" i="17"/>
  <c r="D1949" i="17"/>
  <c r="D1950" i="17"/>
  <c r="D1951" i="17"/>
  <c r="D1952" i="17"/>
  <c r="D1953" i="17"/>
  <c r="D1954" i="17"/>
  <c r="D1955" i="17"/>
  <c r="D1956" i="17"/>
  <c r="D1957" i="17"/>
  <c r="D1958" i="17"/>
  <c r="D1959" i="17"/>
  <c r="D1960" i="17"/>
  <c r="D1961" i="17"/>
  <c r="D1962" i="17"/>
  <c r="D1963" i="17"/>
  <c r="D1964" i="17"/>
  <c r="D1965" i="17"/>
  <c r="D1966" i="17"/>
  <c r="D1967" i="17"/>
  <c r="D1968" i="17"/>
  <c r="D1969" i="17"/>
  <c r="D1970" i="17"/>
  <c r="D1971" i="17"/>
  <c r="D1972" i="17"/>
  <c r="D1973" i="17"/>
  <c r="D1974" i="17"/>
  <c r="D1975" i="17"/>
  <c r="D1976" i="17"/>
  <c r="D1977" i="17"/>
  <c r="D1978" i="17"/>
  <c r="D1979" i="17"/>
  <c r="D1980" i="17"/>
  <c r="D1981" i="17"/>
  <c r="D1982" i="17"/>
  <c r="D1983" i="17"/>
  <c r="D1984" i="17"/>
  <c r="D1985" i="17"/>
  <c r="D1986" i="17"/>
  <c r="D1987" i="17"/>
  <c r="D1988" i="17"/>
  <c r="D1989" i="17"/>
  <c r="D1990" i="17"/>
  <c r="D1991" i="17"/>
  <c r="D1992" i="17"/>
  <c r="D1993" i="17"/>
  <c r="D1994" i="17"/>
  <c r="D1995" i="17"/>
  <c r="D1996" i="17"/>
  <c r="D1997" i="17"/>
  <c r="D1998" i="17"/>
  <c r="D1999" i="17"/>
  <c r="D2000" i="17"/>
  <c r="D2001" i="17"/>
  <c r="D2002" i="17"/>
  <c r="D2003" i="17"/>
  <c r="D2004" i="17"/>
  <c r="D2005" i="17"/>
  <c r="D2006" i="17"/>
  <c r="D2007" i="17"/>
  <c r="D2008" i="17"/>
  <c r="D2009" i="17"/>
  <c r="D2010" i="17"/>
  <c r="D2011" i="17"/>
  <c r="D2012" i="17"/>
  <c r="D2013" i="17"/>
  <c r="D2014" i="17"/>
  <c r="D2015" i="17"/>
  <c r="D2016" i="17"/>
  <c r="D2017" i="17"/>
  <c r="D2018" i="17"/>
  <c r="D2019" i="17"/>
  <c r="D2020" i="17"/>
  <c r="D2021" i="17"/>
  <c r="D2022" i="17"/>
  <c r="D2023" i="17"/>
  <c r="D2024" i="17"/>
  <c r="D2025" i="17"/>
  <c r="D2026" i="17"/>
  <c r="D2027" i="17"/>
  <c r="D2028" i="17"/>
  <c r="D2029" i="17"/>
  <c r="D2030" i="17"/>
  <c r="D2031" i="17"/>
  <c r="D2032" i="17"/>
  <c r="D2033" i="17"/>
  <c r="D2034" i="17"/>
  <c r="D2035" i="17"/>
  <c r="D2036" i="17"/>
  <c r="D2037" i="17"/>
  <c r="D2038" i="17"/>
  <c r="D2039" i="17"/>
  <c r="D2040" i="17"/>
  <c r="D2041" i="17"/>
  <c r="D2042" i="17"/>
  <c r="D2043" i="17"/>
  <c r="D2044" i="17"/>
  <c r="D2045" i="17"/>
  <c r="D2046" i="17"/>
  <c r="D2047" i="17"/>
  <c r="D2048" i="17"/>
  <c r="D2049" i="17"/>
  <c r="D2050" i="17"/>
  <c r="D2051" i="17"/>
  <c r="D2052" i="17"/>
  <c r="D2053" i="17"/>
  <c r="D2054" i="17"/>
  <c r="D2055" i="17"/>
  <c r="D2056" i="17"/>
  <c r="D2057" i="17"/>
  <c r="D2058" i="17"/>
  <c r="D2059" i="17"/>
  <c r="D2060" i="17"/>
  <c r="D2061" i="17"/>
  <c r="D2062" i="17"/>
  <c r="D2063" i="17"/>
  <c r="D2064" i="17"/>
  <c r="D2065" i="17"/>
  <c r="D2066" i="17"/>
  <c r="D2067" i="17"/>
  <c r="D2068" i="17"/>
  <c r="D2069" i="17"/>
  <c r="D2070" i="17"/>
  <c r="D2071" i="17"/>
  <c r="D2072" i="17"/>
  <c r="D2073" i="17"/>
  <c r="D2074" i="17"/>
  <c r="D2075" i="17"/>
  <c r="D2076" i="17"/>
  <c r="D2077" i="17"/>
  <c r="D2078" i="17"/>
  <c r="D2079" i="17"/>
  <c r="D2080" i="17"/>
  <c r="D2081" i="17"/>
  <c r="D2082" i="17"/>
  <c r="D2083" i="17"/>
  <c r="D2084" i="17"/>
  <c r="D2085" i="17"/>
  <c r="D2086" i="17"/>
  <c r="D2087" i="17"/>
  <c r="D2088" i="17"/>
  <c r="D2089" i="17"/>
  <c r="D2090" i="17"/>
  <c r="D2091" i="17"/>
  <c r="D2092" i="17"/>
  <c r="D2093" i="17"/>
  <c r="D2094" i="17"/>
  <c r="D2095" i="17"/>
  <c r="D2096" i="17"/>
  <c r="D2097" i="17"/>
  <c r="D2098" i="17"/>
  <c r="D2099" i="17"/>
  <c r="D2100" i="17"/>
  <c r="D2101" i="17"/>
  <c r="D2102" i="17"/>
  <c r="D2103" i="17"/>
  <c r="D2104" i="17"/>
  <c r="D2105" i="17"/>
  <c r="D2106" i="17"/>
  <c r="D2107" i="17"/>
  <c r="D2108" i="17"/>
  <c r="D2109" i="17"/>
  <c r="D2110" i="17"/>
  <c r="D2111" i="17"/>
  <c r="D2112" i="17"/>
  <c r="D2113" i="17"/>
  <c r="D2114" i="17"/>
  <c r="D2115" i="17"/>
  <c r="D2116" i="17"/>
  <c r="D2117" i="17"/>
  <c r="D2118" i="17"/>
  <c r="D2119" i="17"/>
  <c r="D2120" i="17"/>
  <c r="D2121" i="17"/>
  <c r="D2122" i="17"/>
  <c r="D2123" i="17"/>
  <c r="D2124" i="17"/>
  <c r="D2125" i="17"/>
  <c r="D2126" i="17"/>
  <c r="D2127" i="17"/>
  <c r="D2128" i="17"/>
  <c r="D2129" i="17"/>
  <c r="D2130" i="17"/>
  <c r="D2131" i="17"/>
  <c r="D2132" i="17"/>
  <c r="D2133" i="17"/>
  <c r="D2134" i="17"/>
  <c r="D2135" i="17"/>
  <c r="D2136" i="17"/>
  <c r="D2137" i="17"/>
  <c r="D2138" i="17"/>
  <c r="D2139" i="17"/>
  <c r="D2140" i="17"/>
  <c r="D2141" i="17"/>
  <c r="D2142" i="17"/>
  <c r="D2143" i="17"/>
  <c r="D2144" i="17"/>
  <c r="D2145" i="17"/>
  <c r="D2146" i="17"/>
  <c r="D2147" i="17"/>
  <c r="D2148" i="17"/>
  <c r="D2149" i="17"/>
  <c r="D2150" i="17"/>
  <c r="D2151" i="17"/>
  <c r="D2152" i="17"/>
  <c r="D2153" i="17"/>
  <c r="D2154" i="17"/>
  <c r="D2155" i="17"/>
  <c r="D2156" i="17"/>
  <c r="D2157" i="17"/>
  <c r="D2158" i="17"/>
  <c r="D2159" i="17"/>
  <c r="D2160" i="17"/>
  <c r="D2161" i="17"/>
  <c r="D2162" i="17"/>
  <c r="D2163" i="17"/>
  <c r="D2164" i="17"/>
  <c r="D2165" i="17"/>
  <c r="D2166" i="17"/>
  <c r="D2167" i="17"/>
  <c r="D2168" i="17"/>
  <c r="D2169" i="17"/>
  <c r="D2170" i="17"/>
  <c r="D2171" i="17"/>
  <c r="D2172" i="17"/>
  <c r="D2173" i="17"/>
  <c r="D2174" i="17"/>
  <c r="D2175" i="17"/>
  <c r="D2176" i="17"/>
  <c r="D2177" i="17"/>
  <c r="D2178" i="17"/>
  <c r="D2179" i="17"/>
  <c r="D2180" i="17"/>
  <c r="D2181" i="17"/>
  <c r="D2182" i="17"/>
  <c r="D2183" i="17"/>
  <c r="D2184" i="17"/>
  <c r="D2185" i="17"/>
  <c r="D2186" i="17"/>
  <c r="D2187" i="17"/>
  <c r="D2188" i="17"/>
  <c r="D2189" i="17"/>
  <c r="D2190" i="17"/>
  <c r="D2191" i="17"/>
  <c r="D2192" i="17"/>
  <c r="D2193" i="17"/>
  <c r="D2194" i="17"/>
  <c r="D2195" i="17"/>
  <c r="D2196" i="17"/>
  <c r="D2197" i="17"/>
  <c r="D2198" i="17"/>
  <c r="D2199" i="17"/>
  <c r="D2200" i="17"/>
  <c r="D2201" i="17"/>
  <c r="D2202" i="17"/>
  <c r="D2203" i="17"/>
  <c r="D2204" i="17"/>
  <c r="D2205" i="17"/>
  <c r="D2206" i="17"/>
  <c r="D2207" i="17"/>
  <c r="D2208" i="17"/>
  <c r="D2209" i="17"/>
  <c r="D2210" i="17"/>
  <c r="D2211" i="17"/>
  <c r="D2212" i="17"/>
  <c r="D2213" i="17"/>
  <c r="D2214" i="17"/>
  <c r="D2215" i="17"/>
  <c r="D2216" i="17"/>
  <c r="D2217" i="17"/>
  <c r="D2218" i="17"/>
  <c r="D2219" i="17"/>
  <c r="D2220" i="17"/>
  <c r="D2221" i="17"/>
  <c r="D2222" i="17"/>
  <c r="D2223" i="17"/>
  <c r="D2224" i="17"/>
  <c r="D2225" i="17"/>
  <c r="D2226" i="17"/>
  <c r="D2227" i="17"/>
  <c r="D2228" i="17"/>
  <c r="D2229" i="17"/>
  <c r="D2230" i="17"/>
  <c r="D2231" i="17"/>
  <c r="D2232" i="17"/>
  <c r="D2233" i="17"/>
  <c r="D2234" i="17"/>
  <c r="D2235" i="17"/>
  <c r="D2236" i="17"/>
  <c r="D2237" i="17"/>
  <c r="D2238" i="17"/>
  <c r="D2239" i="17"/>
  <c r="D2240" i="17"/>
  <c r="D2241" i="17"/>
  <c r="D2242" i="17"/>
  <c r="D2243" i="17"/>
  <c r="D2244" i="17"/>
  <c r="D2245" i="17"/>
  <c r="D2246" i="17"/>
  <c r="D2247" i="17"/>
  <c r="D2248" i="17"/>
  <c r="D2249" i="17"/>
  <c r="D2250" i="17"/>
  <c r="D2251" i="17"/>
  <c r="D2252" i="17"/>
  <c r="D2253" i="17"/>
  <c r="D2254" i="17"/>
  <c r="D2255" i="17"/>
  <c r="D2256" i="17"/>
  <c r="D2257" i="17"/>
  <c r="D2258" i="17"/>
  <c r="D2259" i="17"/>
  <c r="D2260" i="17"/>
  <c r="D2261" i="17"/>
  <c r="D2262" i="17"/>
  <c r="D2263" i="17"/>
  <c r="D2264" i="17"/>
  <c r="D2265" i="17"/>
  <c r="D2266" i="17"/>
  <c r="D2267" i="17"/>
  <c r="D2268" i="17"/>
  <c r="D2269" i="17"/>
  <c r="D2270" i="17"/>
  <c r="D2271" i="17"/>
  <c r="D2272" i="17"/>
  <c r="D2273" i="17"/>
  <c r="D2274" i="17"/>
  <c r="D2275" i="17"/>
  <c r="D2276" i="17"/>
  <c r="D2277" i="17"/>
  <c r="D2278" i="17"/>
  <c r="D2279" i="17"/>
  <c r="D2280" i="17"/>
  <c r="D2281" i="17"/>
  <c r="D2282" i="17"/>
  <c r="D2283" i="17"/>
  <c r="D2284" i="17"/>
  <c r="D2285" i="17"/>
  <c r="D2286" i="17"/>
  <c r="D2287" i="17"/>
  <c r="D2288" i="17"/>
  <c r="D2289" i="17"/>
  <c r="D2290" i="17"/>
  <c r="D2291" i="17"/>
  <c r="D2292" i="17"/>
  <c r="D2293" i="17"/>
  <c r="D2294" i="17"/>
  <c r="D2295" i="17"/>
  <c r="D2296" i="17"/>
  <c r="D2297" i="17"/>
  <c r="D2298" i="17"/>
  <c r="D2299" i="17"/>
  <c r="D2300" i="17"/>
  <c r="D2301" i="17"/>
  <c r="D2302" i="17"/>
  <c r="D2303" i="17"/>
  <c r="D2304" i="17"/>
  <c r="D2305" i="17"/>
  <c r="D2306" i="17"/>
  <c r="D2307" i="17"/>
  <c r="D2308" i="17"/>
  <c r="D2309" i="17"/>
  <c r="D2310" i="17"/>
  <c r="D2311" i="17"/>
  <c r="D2312" i="17"/>
  <c r="D2313" i="17"/>
  <c r="D2314" i="17"/>
  <c r="D2315" i="17"/>
  <c r="D2316" i="17"/>
  <c r="D2317" i="17"/>
  <c r="D2318" i="17"/>
  <c r="D2319" i="17"/>
  <c r="D2320" i="17"/>
  <c r="D2321" i="17"/>
  <c r="D2322" i="17"/>
  <c r="D2323" i="17"/>
  <c r="D2324" i="17"/>
  <c r="D2325" i="17"/>
  <c r="D2326" i="17"/>
  <c r="D2327" i="17"/>
  <c r="D2328" i="17"/>
  <c r="D2329" i="17"/>
  <c r="D2330" i="17"/>
  <c r="D2331" i="17"/>
  <c r="D2332" i="17"/>
  <c r="D2333" i="17"/>
  <c r="D2334" i="17"/>
  <c r="D2335" i="17"/>
  <c r="D2336" i="17"/>
  <c r="D2337" i="17"/>
  <c r="D2338" i="17"/>
  <c r="D2339" i="17"/>
  <c r="D2340" i="17"/>
  <c r="D2341" i="17"/>
  <c r="D2342" i="17"/>
  <c r="D2343" i="17"/>
  <c r="D2344" i="17"/>
  <c r="D2345" i="17"/>
  <c r="D2346" i="17"/>
  <c r="D2347" i="17"/>
  <c r="D2348" i="17"/>
  <c r="D2349" i="17"/>
  <c r="D2350" i="17"/>
  <c r="D2351" i="17"/>
  <c r="D2352" i="17"/>
  <c r="D2353" i="17"/>
  <c r="D2354" i="17"/>
  <c r="D2355" i="17"/>
  <c r="D2356" i="17"/>
  <c r="D2357" i="17"/>
  <c r="D2358" i="17"/>
  <c r="D2359" i="17"/>
  <c r="D2360" i="17"/>
  <c r="D2361" i="17"/>
  <c r="D2362" i="17"/>
  <c r="D2363" i="17"/>
  <c r="D2364" i="17"/>
  <c r="D2365" i="17"/>
  <c r="D2366" i="17"/>
  <c r="D2367" i="17"/>
  <c r="D2368" i="17"/>
  <c r="D2369" i="17"/>
  <c r="D2370" i="17"/>
  <c r="D2371" i="17"/>
  <c r="D2372" i="17"/>
  <c r="D2373" i="17"/>
  <c r="D2374" i="17"/>
  <c r="D2375" i="17"/>
  <c r="D2376" i="17"/>
  <c r="D2377" i="17"/>
  <c r="D2378" i="17"/>
  <c r="D2379" i="17"/>
  <c r="D2380" i="17"/>
  <c r="D2381" i="17"/>
  <c r="D2382" i="17"/>
  <c r="D2383" i="17"/>
  <c r="D2384" i="17"/>
  <c r="D2385" i="17"/>
  <c r="D2386" i="17"/>
  <c r="D2387" i="17"/>
  <c r="D2388" i="17"/>
  <c r="D2389" i="17"/>
  <c r="D2390" i="17"/>
  <c r="D2391" i="17"/>
  <c r="D2392" i="17"/>
  <c r="D2393" i="17"/>
  <c r="D2394" i="17"/>
  <c r="D2395" i="17"/>
  <c r="D2396" i="17"/>
  <c r="D2397" i="17"/>
  <c r="D2398" i="17"/>
  <c r="D2399" i="17"/>
  <c r="D2400" i="17"/>
  <c r="D2401" i="17"/>
  <c r="D2402" i="17"/>
  <c r="D2403" i="17"/>
  <c r="D2404" i="17"/>
  <c r="D2405" i="17"/>
  <c r="D2406" i="17"/>
  <c r="D2407" i="17"/>
  <c r="D2408" i="17"/>
  <c r="D2409" i="17"/>
  <c r="D2410" i="17"/>
  <c r="D2411" i="17"/>
  <c r="D2412" i="17"/>
  <c r="D2413" i="17"/>
  <c r="D2414" i="17"/>
  <c r="D2415" i="17"/>
  <c r="D2416" i="17"/>
  <c r="D2417" i="17"/>
  <c r="D2418" i="17"/>
  <c r="D2419" i="17"/>
  <c r="D2420" i="17"/>
  <c r="D2421" i="17"/>
  <c r="D2422" i="17"/>
  <c r="D2423" i="17"/>
  <c r="D2424" i="17"/>
  <c r="D2425" i="17"/>
  <c r="D2426" i="17"/>
  <c r="D2427" i="17"/>
  <c r="D2428" i="17"/>
  <c r="D2429" i="17"/>
  <c r="D2430" i="17"/>
  <c r="D2431" i="17"/>
  <c r="D2432" i="17"/>
  <c r="D2433" i="17"/>
  <c r="D2434" i="17"/>
  <c r="D2435" i="17"/>
  <c r="D2436" i="17"/>
  <c r="D2437" i="17"/>
  <c r="D2438" i="17"/>
  <c r="D2439" i="17"/>
  <c r="D2440" i="17"/>
  <c r="D2441" i="17"/>
  <c r="D2442" i="17"/>
  <c r="D2443" i="17"/>
  <c r="D2444" i="17"/>
  <c r="D2445" i="17"/>
  <c r="D2446" i="17"/>
  <c r="D2447" i="17"/>
  <c r="D2448" i="17"/>
  <c r="D2449" i="17"/>
  <c r="D2450" i="17"/>
  <c r="D2451" i="17"/>
  <c r="D2452" i="17"/>
  <c r="D2453" i="17"/>
  <c r="D2454" i="17"/>
  <c r="D2455" i="17"/>
  <c r="D2456" i="17"/>
  <c r="D2457" i="17"/>
  <c r="D2458" i="17"/>
  <c r="D2459" i="17"/>
  <c r="D2460" i="17"/>
  <c r="D2461" i="17"/>
  <c r="D2462" i="17"/>
  <c r="D2463" i="17"/>
  <c r="D2464" i="17"/>
  <c r="D2465" i="17"/>
  <c r="D2466" i="17"/>
  <c r="D2467" i="17"/>
  <c r="D2468" i="17"/>
  <c r="D2469" i="17"/>
  <c r="D2470" i="17"/>
  <c r="D2471" i="17"/>
  <c r="D2472" i="17"/>
  <c r="D2473" i="17"/>
  <c r="D2474" i="17"/>
  <c r="D2475" i="17"/>
  <c r="D2476" i="17"/>
  <c r="D2477" i="17"/>
  <c r="D2478" i="17"/>
  <c r="D2479" i="17"/>
  <c r="D2480" i="17"/>
  <c r="D2481" i="17"/>
  <c r="D2482" i="17"/>
  <c r="D2483" i="17"/>
  <c r="D2484" i="17"/>
  <c r="D2485" i="17"/>
  <c r="D2486" i="17"/>
  <c r="D2487" i="17"/>
  <c r="D2488" i="17"/>
  <c r="D2489" i="17"/>
  <c r="D2490" i="17"/>
  <c r="D2491" i="17"/>
  <c r="D2492" i="17"/>
  <c r="D2493" i="17"/>
  <c r="D2494" i="17"/>
  <c r="D2495" i="17"/>
  <c r="D2496" i="17"/>
  <c r="D2497" i="17"/>
  <c r="D2498" i="17"/>
  <c r="D2499" i="17"/>
  <c r="D2500" i="17"/>
  <c r="D2501" i="17"/>
  <c r="D2502" i="17"/>
  <c r="D2503" i="17"/>
  <c r="D2504" i="17"/>
  <c r="D2505" i="17"/>
  <c r="D2506" i="17"/>
  <c r="D2507" i="17"/>
  <c r="D2508" i="17"/>
  <c r="D2509" i="17"/>
  <c r="D2510" i="17"/>
  <c r="D2511" i="17"/>
  <c r="D2512" i="17"/>
  <c r="D2513" i="17"/>
  <c r="D2514" i="17"/>
  <c r="D2515" i="17"/>
  <c r="D2516" i="17"/>
  <c r="D2517" i="17"/>
  <c r="D2518" i="17"/>
  <c r="D2519" i="17"/>
  <c r="D2520" i="17"/>
  <c r="D2521" i="17"/>
  <c r="D2522" i="17"/>
  <c r="D2523" i="17"/>
  <c r="D2524" i="17"/>
  <c r="D2525" i="17"/>
  <c r="D2526" i="17"/>
  <c r="D2527" i="17"/>
  <c r="D2528" i="17"/>
  <c r="D2529" i="17"/>
  <c r="D2530" i="17"/>
  <c r="D2531" i="17"/>
  <c r="D2532" i="17"/>
  <c r="D2533" i="17"/>
  <c r="D2534" i="17"/>
  <c r="D2535" i="17"/>
  <c r="D2536" i="17"/>
  <c r="D2537" i="17"/>
  <c r="D2538" i="17"/>
  <c r="D2539" i="17"/>
  <c r="D2540" i="17"/>
  <c r="D2541" i="17"/>
  <c r="D2542" i="17"/>
  <c r="D2543" i="17"/>
  <c r="D2544" i="17"/>
  <c r="D2545" i="17"/>
  <c r="D2546" i="17"/>
  <c r="D2547" i="17"/>
  <c r="D2548" i="17"/>
  <c r="D2549" i="17"/>
  <c r="D2550" i="17"/>
  <c r="D2551" i="17"/>
  <c r="D2552" i="17"/>
  <c r="D2553" i="17"/>
  <c r="D2554" i="17"/>
  <c r="D2555" i="17"/>
  <c r="D2556" i="17"/>
  <c r="D2557" i="17"/>
  <c r="D2558" i="17"/>
  <c r="D2559" i="17"/>
  <c r="D2560" i="17"/>
  <c r="D2561" i="17"/>
  <c r="D2562" i="17"/>
  <c r="D2563" i="17"/>
  <c r="D2564" i="17"/>
  <c r="D2565" i="17"/>
  <c r="D2566" i="17"/>
  <c r="D2567" i="17"/>
  <c r="D2568" i="17"/>
  <c r="D2569" i="17"/>
  <c r="D2570" i="17"/>
  <c r="D2571" i="17"/>
  <c r="D2572" i="17"/>
  <c r="D2573" i="17"/>
  <c r="D2574" i="17"/>
  <c r="D2575" i="17"/>
  <c r="D2576" i="17"/>
  <c r="D2577" i="17"/>
  <c r="D2578" i="17"/>
  <c r="D2579" i="17"/>
  <c r="D2580" i="17"/>
  <c r="D2581" i="17"/>
  <c r="D2582" i="17"/>
  <c r="D2583" i="17"/>
  <c r="D2584" i="17"/>
  <c r="D2585" i="17"/>
  <c r="D2586" i="17"/>
  <c r="D2587" i="17"/>
  <c r="D2588" i="17"/>
  <c r="D2589" i="17"/>
  <c r="D2590" i="17"/>
  <c r="D2591" i="17"/>
  <c r="D2592" i="17"/>
  <c r="D2593" i="17"/>
  <c r="D2594" i="17"/>
  <c r="D2595" i="17"/>
  <c r="D2596" i="17"/>
  <c r="D2597" i="17"/>
  <c r="D2598" i="17"/>
  <c r="D2599" i="17"/>
  <c r="D2600" i="17"/>
  <c r="D2601" i="17"/>
  <c r="D2602" i="17"/>
  <c r="D2603" i="17"/>
  <c r="D2604" i="17"/>
  <c r="D2605" i="17"/>
  <c r="D2606" i="17"/>
  <c r="D2607" i="17"/>
  <c r="D2608" i="17"/>
  <c r="D2609" i="17"/>
  <c r="D2610" i="17"/>
  <c r="D2611" i="17"/>
  <c r="D2612" i="17"/>
  <c r="D2613" i="17"/>
  <c r="D2614" i="17"/>
  <c r="D2615" i="17"/>
  <c r="D2616" i="17"/>
  <c r="D2617" i="17"/>
  <c r="D2618" i="17"/>
  <c r="D2619" i="17"/>
  <c r="D2620" i="17"/>
  <c r="D2621" i="17"/>
  <c r="D2622" i="17"/>
  <c r="D2623" i="17"/>
  <c r="D2624" i="17"/>
  <c r="D2625" i="17"/>
  <c r="D2626" i="17"/>
  <c r="D2627" i="17"/>
  <c r="D2628" i="17"/>
  <c r="D2629" i="17"/>
  <c r="D2630" i="17"/>
  <c r="D2631" i="17"/>
  <c r="D2632" i="17"/>
  <c r="D2633" i="17"/>
  <c r="D2634" i="17"/>
  <c r="D2635" i="17"/>
  <c r="D2636" i="17"/>
  <c r="D2637" i="17"/>
  <c r="D2638" i="17"/>
  <c r="D2639" i="17"/>
  <c r="D2640" i="17"/>
  <c r="D2641" i="17"/>
  <c r="D2642" i="17"/>
  <c r="D2643" i="17"/>
  <c r="D2644" i="17"/>
  <c r="D2645" i="17"/>
  <c r="D2646" i="17"/>
  <c r="D2647" i="17"/>
  <c r="D2648" i="17"/>
  <c r="D2649" i="17"/>
  <c r="D2650" i="17"/>
  <c r="D2651" i="17"/>
  <c r="D2652" i="17"/>
  <c r="D2653" i="17"/>
  <c r="D2654" i="17"/>
  <c r="D2655" i="17"/>
  <c r="D2656" i="17"/>
  <c r="D2657" i="17"/>
  <c r="D2658" i="17"/>
  <c r="D2659" i="17"/>
  <c r="D2660" i="17"/>
  <c r="D2661" i="17"/>
  <c r="D2662" i="17"/>
  <c r="D2663" i="17"/>
  <c r="D2664" i="17"/>
  <c r="D2665" i="17"/>
  <c r="D2666" i="17"/>
  <c r="D2667" i="17"/>
  <c r="D2668" i="17"/>
  <c r="D2669" i="17"/>
  <c r="D2670" i="17"/>
  <c r="D2671" i="17"/>
  <c r="D2672" i="17"/>
  <c r="D2673" i="17"/>
  <c r="D2674" i="17"/>
  <c r="D2675" i="17"/>
  <c r="D2676" i="17"/>
  <c r="D2677" i="17"/>
  <c r="D2678" i="17"/>
  <c r="D2679" i="17"/>
  <c r="D2680" i="17"/>
  <c r="D2681" i="17"/>
  <c r="D2682" i="17"/>
  <c r="D2683" i="17"/>
  <c r="D2684" i="17"/>
  <c r="D2685" i="17"/>
  <c r="D2686" i="17"/>
  <c r="D2687" i="17"/>
  <c r="D2688" i="17"/>
  <c r="D2689" i="17"/>
  <c r="D2690" i="17"/>
  <c r="D2691" i="17"/>
  <c r="D2692" i="17"/>
  <c r="D2693" i="17"/>
  <c r="D2694" i="17"/>
  <c r="D2695" i="17"/>
  <c r="D2696" i="17"/>
  <c r="D2697" i="17"/>
  <c r="D2698" i="17"/>
  <c r="D2699" i="17"/>
  <c r="D2700" i="17"/>
  <c r="D2701" i="17"/>
  <c r="D2702" i="17"/>
  <c r="D2703" i="17"/>
  <c r="D2704" i="17"/>
  <c r="D2705" i="17"/>
  <c r="D2706" i="17"/>
  <c r="D2707" i="17"/>
  <c r="D2708" i="17"/>
  <c r="D2709" i="17"/>
  <c r="D2710" i="17"/>
  <c r="D2711" i="17"/>
  <c r="D2712" i="17"/>
  <c r="D2713" i="17"/>
  <c r="D2714" i="17"/>
  <c r="D2715" i="17"/>
  <c r="D2716" i="17"/>
  <c r="D2717" i="17"/>
  <c r="D2718" i="17"/>
  <c r="D2719" i="17"/>
  <c r="D2720" i="17"/>
  <c r="D2721" i="17"/>
  <c r="D2722" i="17"/>
  <c r="D2723" i="17"/>
  <c r="D2724" i="17"/>
  <c r="D2725" i="17"/>
  <c r="D2726" i="17"/>
  <c r="D2727" i="17"/>
  <c r="D2728" i="17"/>
  <c r="D2729" i="17"/>
  <c r="D2730" i="17"/>
  <c r="D2731" i="17"/>
  <c r="D2732" i="17"/>
  <c r="D2733" i="17"/>
  <c r="D2734" i="17"/>
  <c r="D2735" i="17"/>
  <c r="D2736" i="17"/>
  <c r="D2737" i="17"/>
  <c r="D2738" i="17"/>
  <c r="D2739" i="17"/>
  <c r="D2740" i="17"/>
  <c r="D2741" i="17"/>
  <c r="D2742" i="17"/>
  <c r="D2743" i="17"/>
  <c r="D2744" i="17"/>
  <c r="D2745" i="17"/>
  <c r="D2746" i="17"/>
  <c r="D2747" i="17"/>
  <c r="D2748" i="17"/>
  <c r="D2749" i="17"/>
  <c r="D2750" i="17"/>
  <c r="D2751" i="17"/>
  <c r="D2752" i="17"/>
  <c r="D2753" i="17"/>
  <c r="D2754" i="17"/>
  <c r="D2755" i="17"/>
  <c r="D2756" i="17"/>
  <c r="D2757" i="17"/>
  <c r="D2758" i="17"/>
  <c r="D2759" i="17"/>
  <c r="D2760" i="17"/>
  <c r="D2761" i="17"/>
  <c r="D2762" i="17"/>
  <c r="D2763" i="17"/>
  <c r="D2764" i="17"/>
  <c r="D2765" i="17"/>
  <c r="D2766" i="17"/>
  <c r="D2767" i="17"/>
  <c r="D2768" i="17"/>
  <c r="D2769" i="17"/>
  <c r="D2770" i="17"/>
  <c r="D2771" i="17"/>
  <c r="D2772" i="17"/>
  <c r="D2773" i="17"/>
  <c r="D2774" i="17"/>
  <c r="D2775" i="17"/>
  <c r="D2776" i="17"/>
  <c r="D2777" i="17"/>
  <c r="D2778" i="17"/>
  <c r="D2779" i="17"/>
  <c r="D2780" i="17"/>
  <c r="D2781" i="17"/>
  <c r="D2782" i="17"/>
  <c r="D2783" i="17"/>
  <c r="D2784" i="17"/>
  <c r="D2785" i="17"/>
  <c r="D2786" i="17"/>
  <c r="D2787" i="17"/>
  <c r="D2788" i="17"/>
  <c r="D2789" i="17"/>
  <c r="D2790" i="17"/>
  <c r="D2791" i="17"/>
  <c r="D2792" i="17"/>
  <c r="D2" i="17"/>
  <c r="E7" i="19" l="1"/>
  <c r="F7" i="19"/>
  <c r="E13" i="19"/>
  <c r="F13" i="19"/>
  <c r="E19" i="19"/>
  <c r="F19" i="19"/>
  <c r="E25" i="19"/>
  <c r="F25" i="19"/>
  <c r="F31" i="19"/>
  <c r="E31" i="19"/>
  <c r="E37" i="19"/>
  <c r="F37" i="19"/>
  <c r="F43" i="19"/>
  <c r="E43" i="19"/>
  <c r="E49" i="19"/>
  <c r="F49" i="19"/>
  <c r="E55" i="19"/>
  <c r="F55" i="19"/>
  <c r="F61" i="19"/>
  <c r="E61" i="19"/>
  <c r="E67" i="19"/>
  <c r="F67" i="19"/>
  <c r="E73" i="19"/>
  <c r="F73" i="19"/>
  <c r="E79" i="19"/>
  <c r="F79" i="19"/>
  <c r="F85" i="19"/>
  <c r="E85" i="19"/>
  <c r="E91" i="19"/>
  <c r="F91" i="19"/>
  <c r="F97" i="19"/>
  <c r="E97" i="19"/>
  <c r="E103" i="19"/>
  <c r="F103" i="19"/>
  <c r="E109" i="19"/>
  <c r="F109" i="19"/>
  <c r="F115" i="19"/>
  <c r="E115" i="19"/>
  <c r="F121" i="19"/>
  <c r="E121" i="19"/>
  <c r="E127" i="19"/>
  <c r="F127" i="19"/>
  <c r="F133" i="19"/>
  <c r="E133" i="19"/>
  <c r="E139" i="19"/>
  <c r="F139" i="19"/>
  <c r="E145" i="19"/>
  <c r="F145" i="19"/>
  <c r="F151" i="19"/>
  <c r="E151" i="19"/>
  <c r="F157" i="19"/>
  <c r="E157" i="19"/>
  <c r="E163" i="19"/>
  <c r="F163" i="19"/>
  <c r="F169" i="19"/>
  <c r="E169" i="19"/>
  <c r="E175" i="19"/>
  <c r="F175" i="19"/>
  <c r="E181" i="19"/>
  <c r="F181" i="19"/>
  <c r="F187" i="19"/>
  <c r="E187" i="19"/>
  <c r="E193" i="19"/>
  <c r="F193" i="19"/>
  <c r="E199" i="19"/>
  <c r="F199" i="19"/>
  <c r="F205" i="19"/>
  <c r="E205" i="19"/>
  <c r="F211" i="19"/>
  <c r="E211" i="19"/>
  <c r="E217" i="19"/>
  <c r="F217" i="19"/>
  <c r="F223" i="19"/>
  <c r="E223" i="19"/>
  <c r="E229" i="19"/>
  <c r="F229" i="19"/>
  <c r="F235" i="19"/>
  <c r="E235" i="19"/>
  <c r="F241" i="19"/>
  <c r="E241" i="19"/>
  <c r="F247" i="19"/>
  <c r="E247" i="19"/>
  <c r="E253" i="19"/>
  <c r="F253" i="19"/>
  <c r="F259" i="19"/>
  <c r="E259" i="19"/>
  <c r="E265" i="19"/>
  <c r="F265" i="19"/>
  <c r="F271" i="19"/>
  <c r="E271" i="19"/>
  <c r="F277" i="19"/>
  <c r="E277" i="19"/>
  <c r="E283" i="19"/>
  <c r="F283" i="19"/>
  <c r="E289" i="19"/>
  <c r="F289" i="19"/>
  <c r="F295" i="19"/>
  <c r="E295" i="19"/>
  <c r="F301" i="19"/>
  <c r="E301" i="19"/>
  <c r="E307" i="19"/>
  <c r="F307" i="19"/>
  <c r="F313" i="19"/>
  <c r="E313" i="19"/>
  <c r="F319" i="19"/>
  <c r="E319" i="19"/>
  <c r="E325" i="19"/>
  <c r="F325" i="19"/>
  <c r="F331" i="19"/>
  <c r="E331" i="19"/>
  <c r="F337" i="19"/>
  <c r="E337" i="19"/>
  <c r="E343" i="19"/>
  <c r="F343" i="19"/>
  <c r="E349" i="19"/>
  <c r="F349" i="19"/>
  <c r="E355" i="19"/>
  <c r="F355" i="19"/>
  <c r="E361" i="19"/>
  <c r="F361" i="19"/>
  <c r="E367" i="19"/>
  <c r="F367" i="19"/>
  <c r="E373" i="19"/>
  <c r="F373" i="19"/>
  <c r="F379" i="19"/>
  <c r="E379" i="19"/>
  <c r="E385" i="19"/>
  <c r="F385" i="19"/>
  <c r="F391" i="19"/>
  <c r="E391" i="19"/>
  <c r="E397" i="19"/>
  <c r="F397" i="19"/>
  <c r="F403" i="19"/>
  <c r="E403" i="19"/>
  <c r="F409" i="19"/>
  <c r="E409" i="19"/>
  <c r="E415" i="19"/>
  <c r="F415" i="19"/>
  <c r="E421" i="19"/>
  <c r="F421" i="19"/>
  <c r="F427" i="19"/>
  <c r="E427" i="19"/>
  <c r="E433" i="19"/>
  <c r="F433" i="19"/>
  <c r="E439" i="19"/>
  <c r="F439" i="19"/>
  <c r="F445" i="19"/>
  <c r="E445" i="19"/>
  <c r="F451" i="19"/>
  <c r="E451" i="19"/>
  <c r="F457" i="19"/>
  <c r="E457" i="19"/>
  <c r="E463" i="19"/>
  <c r="F463" i="19"/>
  <c r="E469" i="19"/>
  <c r="F469" i="19"/>
  <c r="F475" i="19"/>
  <c r="E475" i="19"/>
  <c r="E481" i="19"/>
  <c r="F481" i="19"/>
  <c r="E487" i="19"/>
  <c r="F487" i="19"/>
  <c r="E493" i="19"/>
  <c r="F493" i="19"/>
  <c r="E499" i="19"/>
  <c r="F499" i="19"/>
  <c r="E505" i="19"/>
  <c r="F505" i="19"/>
  <c r="E511" i="19"/>
  <c r="F511" i="19"/>
  <c r="E517" i="19"/>
  <c r="F517" i="19"/>
  <c r="E523" i="19"/>
  <c r="F523" i="19"/>
  <c r="E529" i="19"/>
  <c r="F529" i="19"/>
  <c r="E535" i="19"/>
  <c r="F535" i="19"/>
  <c r="F541" i="19"/>
  <c r="E541" i="19"/>
  <c r="E547" i="19"/>
  <c r="F547" i="19"/>
  <c r="G547" i="19" s="1"/>
  <c r="F553" i="19"/>
  <c r="G553" i="19" s="1"/>
  <c r="E553" i="19"/>
  <c r="E559" i="19"/>
  <c r="F559" i="19"/>
  <c r="G559" i="19" s="1"/>
  <c r="E565" i="19"/>
  <c r="F565" i="19"/>
  <c r="F571" i="19"/>
  <c r="G571" i="19" s="1"/>
  <c r="E571" i="19"/>
  <c r="E577" i="19"/>
  <c r="F577" i="19"/>
  <c r="G577" i="19" s="1"/>
  <c r="E583" i="19"/>
  <c r="F583" i="19"/>
  <c r="F589" i="19"/>
  <c r="E589" i="19"/>
  <c r="E595" i="19"/>
  <c r="F595" i="19"/>
  <c r="E601" i="19"/>
  <c r="F601" i="19"/>
  <c r="G601" i="19" s="1"/>
  <c r="E607" i="19"/>
  <c r="F607" i="19"/>
  <c r="G607" i="19" s="1"/>
  <c r="F613" i="19"/>
  <c r="E613" i="19"/>
  <c r="E619" i="19"/>
  <c r="F619" i="19"/>
  <c r="G619" i="19" s="1"/>
  <c r="E625" i="19"/>
  <c r="F625" i="19"/>
  <c r="G625" i="19" s="1"/>
  <c r="F631" i="19"/>
  <c r="G631" i="19" s="1"/>
  <c r="E631" i="19"/>
  <c r="E637" i="19"/>
  <c r="F637" i="19"/>
  <c r="E643" i="19"/>
  <c r="F643" i="19"/>
  <c r="G643" i="19" s="1"/>
  <c r="E649" i="19"/>
  <c r="F649" i="19"/>
  <c r="E655" i="19"/>
  <c r="F655" i="19"/>
  <c r="E661" i="19"/>
  <c r="F661" i="19"/>
  <c r="G661" i="19" s="1"/>
  <c r="E667" i="19"/>
  <c r="F667" i="19"/>
  <c r="G667" i="19" s="1"/>
  <c r="E673" i="19"/>
  <c r="F673" i="19"/>
  <c r="G673" i="19" s="1"/>
  <c r="E679" i="19"/>
  <c r="F679" i="19"/>
  <c r="G679" i="19" s="1"/>
  <c r="F685" i="19"/>
  <c r="E685" i="19"/>
  <c r="E691" i="19"/>
  <c r="F691" i="19"/>
  <c r="E697" i="19"/>
  <c r="F697" i="19"/>
  <c r="G697" i="19" s="1"/>
  <c r="F703" i="19"/>
  <c r="G703" i="19" s="1"/>
  <c r="E703" i="19"/>
  <c r="E709" i="19"/>
  <c r="F709" i="19"/>
  <c r="E715" i="19"/>
  <c r="F715" i="19"/>
  <c r="G715" i="19" s="1"/>
  <c r="F721" i="19"/>
  <c r="E721" i="19"/>
  <c r="E727" i="19"/>
  <c r="F727" i="19"/>
  <c r="E733" i="19"/>
  <c r="F733" i="19"/>
  <c r="F739" i="19"/>
  <c r="G739" i="19" s="1"/>
  <c r="E739" i="19"/>
  <c r="E745" i="19"/>
  <c r="F745" i="19"/>
  <c r="G745" i="19" s="1"/>
  <c r="E751" i="19"/>
  <c r="F751" i="19"/>
  <c r="G751" i="19" s="1"/>
  <c r="F757" i="19"/>
  <c r="E757" i="19"/>
  <c r="F763" i="19"/>
  <c r="G763" i="19" s="1"/>
  <c r="E763" i="19"/>
  <c r="F769" i="19"/>
  <c r="E769" i="19"/>
  <c r="F775" i="19"/>
  <c r="G775" i="19" s="1"/>
  <c r="E775" i="19"/>
  <c r="F781" i="19"/>
  <c r="G781" i="19" s="1"/>
  <c r="E781" i="19"/>
  <c r="F787" i="19"/>
  <c r="G787" i="19" s="1"/>
  <c r="E787" i="19"/>
  <c r="F793" i="19"/>
  <c r="E793" i="19"/>
  <c r="F799" i="19"/>
  <c r="G799" i="19" s="1"/>
  <c r="E799" i="19"/>
  <c r="F805" i="19"/>
  <c r="E805" i="19"/>
  <c r="F811" i="19"/>
  <c r="G811" i="19" s="1"/>
  <c r="E811" i="19"/>
  <c r="F817" i="19"/>
  <c r="E817" i="19"/>
  <c r="F823" i="19"/>
  <c r="G823" i="19" s="1"/>
  <c r="E823" i="19"/>
  <c r="F829" i="19"/>
  <c r="E829" i="19"/>
  <c r="F835" i="19"/>
  <c r="G835" i="19" s="1"/>
  <c r="E835" i="19"/>
  <c r="F841" i="19"/>
  <c r="G841" i="19" s="1"/>
  <c r="E841" i="19"/>
  <c r="E847" i="19"/>
  <c r="F847" i="19"/>
  <c r="G847" i="19" s="1"/>
  <c r="E853" i="19"/>
  <c r="F853" i="19"/>
  <c r="E859" i="19"/>
  <c r="F859" i="19"/>
  <c r="G859" i="19" s="1"/>
  <c r="E865" i="19"/>
  <c r="F865" i="19"/>
  <c r="F871" i="19"/>
  <c r="G871" i="19" s="1"/>
  <c r="E871" i="19"/>
  <c r="G2" i="19"/>
  <c r="G38" i="19"/>
  <c r="G74" i="19"/>
  <c r="G146" i="19"/>
  <c r="G182" i="19"/>
  <c r="G188" i="19"/>
  <c r="G218" i="19"/>
  <c r="G6" i="19"/>
  <c r="G30" i="19"/>
  <c r="G66" i="19"/>
  <c r="G78" i="19"/>
  <c r="G102" i="19"/>
  <c r="G7" i="19"/>
  <c r="G13" i="19"/>
  <c r="G19" i="19"/>
  <c r="G25" i="19"/>
  <c r="G31" i="19"/>
  <c r="G37" i="19"/>
  <c r="G43" i="19"/>
  <c r="G49" i="19"/>
  <c r="G55" i="19"/>
  <c r="G61" i="19"/>
  <c r="G67" i="19"/>
  <c r="G73" i="19"/>
  <c r="G79" i="19"/>
  <c r="G85" i="19"/>
  <c r="G91" i="19"/>
  <c r="G97" i="19"/>
  <c r="G103" i="19"/>
  <c r="G109" i="19"/>
  <c r="G115" i="19"/>
  <c r="G121" i="19"/>
  <c r="G127" i="19"/>
  <c r="G133" i="19"/>
  <c r="G139" i="19"/>
  <c r="G145" i="19"/>
  <c r="G151" i="19"/>
  <c r="G157" i="19"/>
  <c r="G163" i="19"/>
  <c r="G169" i="19"/>
  <c r="G175" i="19"/>
  <c r="G181" i="19"/>
  <c r="G187" i="19"/>
  <c r="G193" i="19"/>
  <c r="G199" i="19"/>
  <c r="G205" i="19"/>
  <c r="G211" i="19"/>
  <c r="G217" i="19"/>
  <c r="G223" i="19"/>
  <c r="G229" i="19"/>
  <c r="G235" i="19"/>
  <c r="G241" i="19"/>
  <c r="G247" i="19"/>
  <c r="G253" i="19"/>
  <c r="G259" i="19"/>
  <c r="G265" i="19"/>
  <c r="G271" i="19"/>
  <c r="G277" i="19"/>
  <c r="G283" i="19"/>
  <c r="G289" i="19"/>
  <c r="G295" i="19"/>
  <c r="G301" i="19"/>
  <c r="G307" i="19"/>
  <c r="G313" i="19"/>
  <c r="G319" i="19"/>
  <c r="E2" i="19"/>
  <c r="F2" i="19"/>
  <c r="F8" i="19"/>
  <c r="G8" i="19" s="1"/>
  <c r="E8" i="19"/>
  <c r="F14" i="19"/>
  <c r="G14" i="19" s="1"/>
  <c r="E14" i="19"/>
  <c r="F20" i="19"/>
  <c r="G20" i="19" s="1"/>
  <c r="E20" i="19"/>
  <c r="F26" i="19"/>
  <c r="G26" i="19" s="1"/>
  <c r="E26" i="19"/>
  <c r="F32" i="19"/>
  <c r="G32" i="19" s="1"/>
  <c r="E32" i="19"/>
  <c r="F38" i="19"/>
  <c r="E38" i="19"/>
  <c r="F44" i="19"/>
  <c r="G44" i="19" s="1"/>
  <c r="E44" i="19"/>
  <c r="F50" i="19"/>
  <c r="G50" i="19" s="1"/>
  <c r="E50" i="19"/>
  <c r="F56" i="19"/>
  <c r="G56" i="19" s="1"/>
  <c r="E56" i="19"/>
  <c r="F62" i="19"/>
  <c r="G62" i="19" s="1"/>
  <c r="E62" i="19"/>
  <c r="F68" i="19"/>
  <c r="G68" i="19" s="1"/>
  <c r="E68" i="19"/>
  <c r="F74" i="19"/>
  <c r="E74" i="19"/>
  <c r="F80" i="19"/>
  <c r="G80" i="19" s="1"/>
  <c r="E80" i="19"/>
  <c r="F86" i="19"/>
  <c r="G86" i="19" s="1"/>
  <c r="E86" i="19"/>
  <c r="F92" i="19"/>
  <c r="G92" i="19" s="1"/>
  <c r="E92" i="19"/>
  <c r="F98" i="19"/>
  <c r="G98" i="19" s="1"/>
  <c r="E98" i="19"/>
  <c r="F104" i="19"/>
  <c r="G104" i="19" s="1"/>
  <c r="E104" i="19"/>
  <c r="F110" i="19"/>
  <c r="G110" i="19" s="1"/>
  <c r="E110" i="19"/>
  <c r="F116" i="19"/>
  <c r="G116" i="19" s="1"/>
  <c r="E116" i="19"/>
  <c r="F122" i="19"/>
  <c r="G122" i="19" s="1"/>
  <c r="E122" i="19"/>
  <c r="F128" i="19"/>
  <c r="G128" i="19" s="1"/>
  <c r="E128" i="19"/>
  <c r="F134" i="19"/>
  <c r="G134" i="19" s="1"/>
  <c r="E134" i="19"/>
  <c r="F140" i="19"/>
  <c r="G140" i="19" s="1"/>
  <c r="E140" i="19"/>
  <c r="F146" i="19"/>
  <c r="E146" i="19"/>
  <c r="F152" i="19"/>
  <c r="G152" i="19" s="1"/>
  <c r="E152" i="19"/>
  <c r="F158" i="19"/>
  <c r="G158" i="19" s="1"/>
  <c r="E158" i="19"/>
  <c r="F164" i="19"/>
  <c r="G164" i="19" s="1"/>
  <c r="E164" i="19"/>
  <c r="F170" i="19"/>
  <c r="G170" i="19" s="1"/>
  <c r="E170" i="19"/>
  <c r="F176" i="19"/>
  <c r="G176" i="19" s="1"/>
  <c r="E176" i="19"/>
  <c r="F182" i="19"/>
  <c r="E182" i="19"/>
  <c r="F188" i="19"/>
  <c r="E188" i="19"/>
  <c r="F194" i="19"/>
  <c r="G194" i="19" s="1"/>
  <c r="E194" i="19"/>
  <c r="F200" i="19"/>
  <c r="G200" i="19" s="1"/>
  <c r="E200" i="19"/>
  <c r="F206" i="19"/>
  <c r="G206" i="19" s="1"/>
  <c r="E206" i="19"/>
  <c r="F212" i="19"/>
  <c r="G212" i="19" s="1"/>
  <c r="E212" i="19"/>
  <c r="F218" i="19"/>
  <c r="E218" i="19"/>
  <c r="F224" i="19"/>
  <c r="G224" i="19" s="1"/>
  <c r="E224" i="19"/>
  <c r="F230" i="19"/>
  <c r="G230" i="19" s="1"/>
  <c r="E230" i="19"/>
  <c r="F236" i="19"/>
  <c r="G236" i="19" s="1"/>
  <c r="E236" i="19"/>
  <c r="F242" i="19"/>
  <c r="G242" i="19" s="1"/>
  <c r="E242" i="19"/>
  <c r="F248" i="19"/>
  <c r="G248" i="19" s="1"/>
  <c r="E248" i="19"/>
  <c r="F254" i="19"/>
  <c r="E254" i="19"/>
  <c r="F260" i="19"/>
  <c r="G260" i="19" s="1"/>
  <c r="E260" i="19"/>
  <c r="F266" i="19"/>
  <c r="G266" i="19" s="1"/>
  <c r="E266" i="19"/>
  <c r="F272" i="19"/>
  <c r="G272" i="19" s="1"/>
  <c r="E272" i="19"/>
  <c r="F278" i="19"/>
  <c r="E278" i="19"/>
  <c r="F284" i="19"/>
  <c r="G284" i="19" s="1"/>
  <c r="E284" i="19"/>
  <c r="F290" i="19"/>
  <c r="E290" i="19"/>
  <c r="F296" i="19"/>
  <c r="G296" i="19" s="1"/>
  <c r="E296" i="19"/>
  <c r="G254" i="19"/>
  <c r="G278" i="19"/>
  <c r="G290" i="19"/>
  <c r="G302" i="19"/>
  <c r="G374" i="19"/>
  <c r="G416" i="19"/>
  <c r="G422" i="19"/>
  <c r="G440" i="19"/>
  <c r="G548" i="19"/>
  <c r="G560" i="19"/>
  <c r="G620" i="19"/>
  <c r="G632" i="19"/>
  <c r="G692" i="19"/>
  <c r="E3" i="19"/>
  <c r="F3" i="19"/>
  <c r="E9" i="19"/>
  <c r="F9" i="19"/>
  <c r="E15" i="19"/>
  <c r="F15" i="19"/>
  <c r="G15" i="19" s="1"/>
  <c r="E21" i="19"/>
  <c r="F21" i="19"/>
  <c r="E27" i="19"/>
  <c r="F27" i="19"/>
  <c r="G27" i="19" s="1"/>
  <c r="F33" i="19"/>
  <c r="G33" i="19" s="1"/>
  <c r="E33" i="19"/>
  <c r="F39" i="19"/>
  <c r="G39" i="19" s="1"/>
  <c r="E39" i="19"/>
  <c r="E45" i="19"/>
  <c r="F45" i="19"/>
  <c r="G45" i="19" s="1"/>
  <c r="E51" i="19"/>
  <c r="F51" i="19"/>
  <c r="G51" i="19" s="1"/>
  <c r="E57" i="19"/>
  <c r="F57" i="19"/>
  <c r="F63" i="19"/>
  <c r="E63" i="19"/>
  <c r="F69" i="19"/>
  <c r="G69" i="19" s="1"/>
  <c r="E69" i="19"/>
  <c r="E75" i="19"/>
  <c r="F75" i="19"/>
  <c r="G75" i="19" s="1"/>
  <c r="F81" i="19"/>
  <c r="G81" i="19" s="1"/>
  <c r="E81" i="19"/>
  <c r="F87" i="19"/>
  <c r="G87" i="19" s="1"/>
  <c r="E87" i="19"/>
  <c r="E93" i="19"/>
  <c r="F93" i="19"/>
  <c r="F99" i="19"/>
  <c r="E99" i="19"/>
  <c r="F105" i="19"/>
  <c r="G105" i="19" s="1"/>
  <c r="E105" i="19"/>
  <c r="F111" i="19"/>
  <c r="E111" i="19"/>
  <c r="E117" i="19"/>
  <c r="F117" i="19"/>
  <c r="G117" i="19" s="1"/>
  <c r="F123" i="19"/>
  <c r="G123" i="19" s="1"/>
  <c r="E123" i="19"/>
  <c r="E129" i="19"/>
  <c r="F129" i="19"/>
  <c r="F135" i="19"/>
  <c r="E135" i="19"/>
  <c r="E141" i="19"/>
  <c r="F141" i="19"/>
  <c r="F147" i="19"/>
  <c r="G147" i="19" s="1"/>
  <c r="E147" i="19"/>
  <c r="F153" i="19"/>
  <c r="E153" i="19"/>
  <c r="E159" i="19"/>
  <c r="F159" i="19"/>
  <c r="G159" i="19" s="1"/>
  <c r="E165" i="19"/>
  <c r="F165" i="19"/>
  <c r="G165" i="19" s="1"/>
  <c r="F171" i="19"/>
  <c r="E171" i="19"/>
  <c r="E177" i="19"/>
  <c r="F177" i="19"/>
  <c r="E183" i="19"/>
  <c r="F183" i="19"/>
  <c r="G183" i="19" s="1"/>
  <c r="E189" i="19"/>
  <c r="F189" i="19"/>
  <c r="G189" i="19" s="1"/>
  <c r="E195" i="19"/>
  <c r="F195" i="19"/>
  <c r="G195" i="19" s="1"/>
  <c r="E201" i="19"/>
  <c r="F201" i="19"/>
  <c r="F207" i="19"/>
  <c r="E207" i="19"/>
  <c r="E213" i="19"/>
  <c r="F213" i="19"/>
  <c r="E219" i="19"/>
  <c r="F219" i="19"/>
  <c r="E225" i="19"/>
  <c r="F225" i="19"/>
  <c r="G225" i="19" s="1"/>
  <c r="F231" i="19"/>
  <c r="G231" i="19" s="1"/>
  <c r="E231" i="19"/>
  <c r="E237" i="19"/>
  <c r="F237" i="19"/>
  <c r="F243" i="19"/>
  <c r="E243" i="19"/>
  <c r="F249" i="19"/>
  <c r="G249" i="19" s="1"/>
  <c r="E249" i="19"/>
  <c r="F255" i="19"/>
  <c r="G255" i="19" s="1"/>
  <c r="E255" i="19"/>
  <c r="E261" i="19"/>
  <c r="F261" i="19"/>
  <c r="G261" i="19" s="1"/>
  <c r="F267" i="19"/>
  <c r="G267" i="19" s="1"/>
  <c r="E267" i="19"/>
  <c r="E273" i="19"/>
  <c r="F273" i="19"/>
  <c r="F279" i="19"/>
  <c r="E279" i="19"/>
  <c r="F285" i="19"/>
  <c r="G285" i="19" s="1"/>
  <c r="E285" i="19"/>
  <c r="E291" i="19"/>
  <c r="F291" i="19"/>
  <c r="G291" i="19" s="1"/>
  <c r="E297" i="19"/>
  <c r="F297" i="19"/>
  <c r="G3" i="19"/>
  <c r="G9" i="19"/>
  <c r="G21" i="19"/>
  <c r="G57" i="19"/>
  <c r="G63" i="19"/>
  <c r="G93" i="19"/>
  <c r="G99" i="19"/>
  <c r="G111" i="19"/>
  <c r="G129" i="19"/>
  <c r="G135" i="19"/>
  <c r="G141" i="19"/>
  <c r="G153" i="19"/>
  <c r="G171" i="19"/>
  <c r="G177" i="19"/>
  <c r="G201" i="19"/>
  <c r="G207" i="19"/>
  <c r="G213" i="19"/>
  <c r="G219" i="19"/>
  <c r="G237" i="19"/>
  <c r="G243" i="19"/>
  <c r="G273" i="19"/>
  <c r="G279" i="19"/>
  <c r="G297" i="19"/>
  <c r="G327" i="19"/>
  <c r="G357" i="19"/>
  <c r="G393" i="19"/>
  <c r="G429" i="19"/>
  <c r="F4" i="19"/>
  <c r="G4" i="19" s="1"/>
  <c r="E4" i="19"/>
  <c r="F10" i="19"/>
  <c r="G10" i="19" s="1"/>
  <c r="E10" i="19"/>
  <c r="F16" i="19"/>
  <c r="E16" i="19"/>
  <c r="F22" i="19"/>
  <c r="G22" i="19" s="1"/>
  <c r="E22" i="19"/>
  <c r="E28" i="19"/>
  <c r="F28" i="19"/>
  <c r="G28" i="19" s="1"/>
  <c r="E34" i="19"/>
  <c r="F34" i="19"/>
  <c r="G34" i="19" s="1"/>
  <c r="E40" i="19"/>
  <c r="F40" i="19"/>
  <c r="G40" i="19" s="1"/>
  <c r="F46" i="19"/>
  <c r="G46" i="19" s="1"/>
  <c r="E46" i="19"/>
  <c r="E52" i="19"/>
  <c r="F52" i="19"/>
  <c r="G52" i="19" s="1"/>
  <c r="E58" i="19"/>
  <c r="F58" i="19"/>
  <c r="E64" i="19"/>
  <c r="F64" i="19"/>
  <c r="G64" i="19" s="1"/>
  <c r="E70" i="19"/>
  <c r="F70" i="19"/>
  <c r="G70" i="19" s="1"/>
  <c r="F76" i="19"/>
  <c r="G76" i="19" s="1"/>
  <c r="E76" i="19"/>
  <c r="F82" i="19"/>
  <c r="G82" i="19" s="1"/>
  <c r="E82" i="19"/>
  <c r="E88" i="19"/>
  <c r="F88" i="19"/>
  <c r="G88" i="19" s="1"/>
  <c r="F94" i="19"/>
  <c r="G94" i="19" s="1"/>
  <c r="E94" i="19"/>
  <c r="E100" i="19"/>
  <c r="F100" i="19"/>
  <c r="G100" i="19" s="1"/>
  <c r="F106" i="19"/>
  <c r="G106" i="19" s="1"/>
  <c r="E106" i="19"/>
  <c r="F112" i="19"/>
  <c r="G112" i="19" s="1"/>
  <c r="E112" i="19"/>
  <c r="F118" i="19"/>
  <c r="G118" i="19" s="1"/>
  <c r="E118" i="19"/>
  <c r="E124" i="19"/>
  <c r="F124" i="19"/>
  <c r="G124" i="19" s="1"/>
  <c r="F130" i="19"/>
  <c r="G130" i="19" s="1"/>
  <c r="E130" i="19"/>
  <c r="F136" i="19"/>
  <c r="E136" i="19"/>
  <c r="E142" i="19"/>
  <c r="F142" i="19"/>
  <c r="G142" i="19" s="1"/>
  <c r="F148" i="19"/>
  <c r="G148" i="19" s="1"/>
  <c r="E148" i="19"/>
  <c r="E154" i="19"/>
  <c r="F154" i="19"/>
  <c r="F160" i="19"/>
  <c r="G160" i="19" s="1"/>
  <c r="E160" i="19"/>
  <c r="E166" i="19"/>
  <c r="F166" i="19"/>
  <c r="G166" i="19" s="1"/>
  <c r="E172" i="19"/>
  <c r="F172" i="19"/>
  <c r="G172" i="19" s="1"/>
  <c r="E178" i="19"/>
  <c r="F178" i="19"/>
  <c r="G178" i="19" s="1"/>
  <c r="F184" i="19"/>
  <c r="G184" i="19" s="1"/>
  <c r="E184" i="19"/>
  <c r="E190" i="19"/>
  <c r="F190" i="19"/>
  <c r="G190" i="19" s="1"/>
  <c r="E196" i="19"/>
  <c r="F196" i="19"/>
  <c r="G196" i="19" s="1"/>
  <c r="F202" i="19"/>
  <c r="G202" i="19" s="1"/>
  <c r="E202" i="19"/>
  <c r="F208" i="19"/>
  <c r="G208" i="19" s="1"/>
  <c r="E208" i="19"/>
  <c r="E214" i="19"/>
  <c r="F214" i="19"/>
  <c r="G214" i="19" s="1"/>
  <c r="F220" i="19"/>
  <c r="G220" i="19" s="1"/>
  <c r="E220" i="19"/>
  <c r="E226" i="19"/>
  <c r="F226" i="19"/>
  <c r="E232" i="19"/>
  <c r="F232" i="19"/>
  <c r="G232" i="19" s="1"/>
  <c r="F238" i="19"/>
  <c r="G238" i="19" s="1"/>
  <c r="E238" i="19"/>
  <c r="F244" i="19"/>
  <c r="E244" i="19"/>
  <c r="E250" i="19"/>
  <c r="F250" i="19"/>
  <c r="G250" i="19" s="1"/>
  <c r="E256" i="19"/>
  <c r="F256" i="19"/>
  <c r="G256" i="19" s="1"/>
  <c r="E262" i="19"/>
  <c r="F262" i="19"/>
  <c r="F268" i="19"/>
  <c r="G268" i="19" s="1"/>
  <c r="E268" i="19"/>
  <c r="F274" i="19"/>
  <c r="G274" i="19" s="1"/>
  <c r="E274" i="19"/>
  <c r="F280" i="19"/>
  <c r="G280" i="19" s="1"/>
  <c r="E280" i="19"/>
  <c r="E286" i="19"/>
  <c r="F286" i="19"/>
  <c r="G286" i="19" s="1"/>
  <c r="F292" i="19"/>
  <c r="G292" i="19" s="1"/>
  <c r="E292" i="19"/>
  <c r="E298" i="19"/>
  <c r="F298" i="19"/>
  <c r="G298" i="19" s="1"/>
  <c r="E304" i="19"/>
  <c r="F304" i="19"/>
  <c r="G304" i="19" s="1"/>
  <c r="E310" i="19"/>
  <c r="F310" i="19"/>
  <c r="G310" i="19" s="1"/>
  <c r="E316" i="19"/>
  <c r="F316" i="19"/>
  <c r="G316" i="19" s="1"/>
  <c r="E322" i="19"/>
  <c r="F322" i="19"/>
  <c r="G322" i="19" s="1"/>
  <c r="E328" i="19"/>
  <c r="F328" i="19"/>
  <c r="G328" i="19" s="1"/>
  <c r="F334" i="19"/>
  <c r="G334" i="19" s="1"/>
  <c r="E334" i="19"/>
  <c r="E340" i="19"/>
  <c r="F340" i="19"/>
  <c r="G340" i="19" s="1"/>
  <c r="E346" i="19"/>
  <c r="F346" i="19"/>
  <c r="G346" i="19" s="1"/>
  <c r="F352" i="19"/>
  <c r="E352" i="19"/>
  <c r="E358" i="19"/>
  <c r="F358" i="19"/>
  <c r="G358" i="19" s="1"/>
  <c r="F364" i="19"/>
  <c r="G364" i="19" s="1"/>
  <c r="E364" i="19"/>
  <c r="E370" i="19"/>
  <c r="F370" i="19"/>
  <c r="G370" i="19" s="1"/>
  <c r="E376" i="19"/>
  <c r="F376" i="19"/>
  <c r="G376" i="19" s="1"/>
  <c r="F382" i="19"/>
  <c r="G382" i="19" s="1"/>
  <c r="E382" i="19"/>
  <c r="F388" i="19"/>
  <c r="E388" i="19"/>
  <c r="E394" i="19"/>
  <c r="F394" i="19"/>
  <c r="G394" i="19" s="1"/>
  <c r="E400" i="19"/>
  <c r="F400" i="19"/>
  <c r="G400" i="19" s="1"/>
  <c r="E406" i="19"/>
  <c r="F406" i="19"/>
  <c r="E412" i="19"/>
  <c r="F412" i="19"/>
  <c r="G412" i="19" s="1"/>
  <c r="E418" i="19"/>
  <c r="F418" i="19"/>
  <c r="F424" i="19"/>
  <c r="G424" i="19" s="1"/>
  <c r="E424" i="19"/>
  <c r="E430" i="19"/>
  <c r="F430" i="19"/>
  <c r="G430" i="19" s="1"/>
  <c r="F436" i="19"/>
  <c r="G436" i="19" s="1"/>
  <c r="E436" i="19"/>
  <c r="E442" i="19"/>
  <c r="F442" i="19"/>
  <c r="G442" i="19" s="1"/>
  <c r="E448" i="19"/>
  <c r="F448" i="19"/>
  <c r="G448" i="19" s="1"/>
  <c r="E454" i="19"/>
  <c r="F454" i="19"/>
  <c r="E460" i="19"/>
  <c r="F460" i="19"/>
  <c r="G460" i="19" s="1"/>
  <c r="F466" i="19"/>
  <c r="G466" i="19" s="1"/>
  <c r="E466" i="19"/>
  <c r="E472" i="19"/>
  <c r="F472" i="19"/>
  <c r="G472" i="19" s="1"/>
  <c r="E478" i="19"/>
  <c r="F478" i="19"/>
  <c r="G16" i="19"/>
  <c r="G58" i="19"/>
  <c r="G136" i="19"/>
  <c r="G154" i="19"/>
  <c r="G226" i="19"/>
  <c r="G244" i="19"/>
  <c r="G262" i="19"/>
  <c r="G352" i="19"/>
  <c r="G388" i="19"/>
  <c r="G406" i="19"/>
  <c r="G418" i="19"/>
  <c r="G454" i="19"/>
  <c r="E5" i="19"/>
  <c r="F5" i="19"/>
  <c r="E11" i="19"/>
  <c r="F11" i="19"/>
  <c r="F17" i="19"/>
  <c r="E17" i="19"/>
  <c r="F23" i="19"/>
  <c r="G23" i="19" s="1"/>
  <c r="E23" i="19"/>
  <c r="F29" i="19"/>
  <c r="G29" i="19" s="1"/>
  <c r="E29" i="19"/>
  <c r="F35" i="19"/>
  <c r="E35" i="19"/>
  <c r="E41" i="19"/>
  <c r="F41" i="19"/>
  <c r="E47" i="19"/>
  <c r="F47" i="19"/>
  <c r="G47" i="19" s="1"/>
  <c r="F53" i="19"/>
  <c r="G53" i="19" s="1"/>
  <c r="E53" i="19"/>
  <c r="E59" i="19"/>
  <c r="F59" i="19"/>
  <c r="G59" i="19" s="1"/>
  <c r="E65" i="19"/>
  <c r="F65" i="19"/>
  <c r="E71" i="19"/>
  <c r="F71" i="19"/>
  <c r="G71" i="19" s="1"/>
  <c r="E77" i="19"/>
  <c r="F77" i="19"/>
  <c r="E83" i="19"/>
  <c r="F83" i="19"/>
  <c r="F89" i="19"/>
  <c r="G89" i="19" s="1"/>
  <c r="E89" i="19"/>
  <c r="E95" i="19"/>
  <c r="F95" i="19"/>
  <c r="G95" i="19" s="1"/>
  <c r="F101" i="19"/>
  <c r="G101" i="19" s="1"/>
  <c r="E101" i="19"/>
  <c r="E107" i="19"/>
  <c r="F107" i="19"/>
  <c r="G107" i="19" s="1"/>
  <c r="F113" i="19"/>
  <c r="E113" i="19"/>
  <c r="F119" i="19"/>
  <c r="G119" i="19" s="1"/>
  <c r="E119" i="19"/>
  <c r="F125" i="19"/>
  <c r="G125" i="19" s="1"/>
  <c r="E125" i="19"/>
  <c r="E131" i="19"/>
  <c r="F131" i="19"/>
  <c r="G131" i="19" s="1"/>
  <c r="F137" i="19"/>
  <c r="G137" i="19" s="1"/>
  <c r="E137" i="19"/>
  <c r="F143" i="19"/>
  <c r="E143" i="19"/>
  <c r="F149" i="19"/>
  <c r="E149" i="19"/>
  <c r="E155" i="19"/>
  <c r="F155" i="19"/>
  <c r="F161" i="19"/>
  <c r="G161" i="19" s="1"/>
  <c r="E161" i="19"/>
  <c r="F167" i="19"/>
  <c r="G167" i="19" s="1"/>
  <c r="E167" i="19"/>
  <c r="E173" i="19"/>
  <c r="F173" i="19"/>
  <c r="E179" i="19"/>
  <c r="F179" i="19"/>
  <c r="E185" i="19"/>
  <c r="F185" i="19"/>
  <c r="G185" i="19" s="1"/>
  <c r="E191" i="19"/>
  <c r="F191" i="19"/>
  <c r="G191" i="19" s="1"/>
  <c r="E197" i="19"/>
  <c r="F197" i="19"/>
  <c r="G197" i="19" s="1"/>
  <c r="E203" i="19"/>
  <c r="F203" i="19"/>
  <c r="G203" i="19" s="1"/>
  <c r="F209" i="19"/>
  <c r="G209" i="19" s="1"/>
  <c r="E209" i="19"/>
  <c r="F215" i="19"/>
  <c r="G215" i="19" s="1"/>
  <c r="E215" i="19"/>
  <c r="F221" i="19"/>
  <c r="E221" i="19"/>
  <c r="E227" i="19"/>
  <c r="F227" i="19"/>
  <c r="F233" i="19"/>
  <c r="G233" i="19" s="1"/>
  <c r="E233" i="19"/>
  <c r="F239" i="19"/>
  <c r="G239" i="19" s="1"/>
  <c r="E239" i="19"/>
  <c r="F245" i="19"/>
  <c r="G245" i="19" s="1"/>
  <c r="E245" i="19"/>
  <c r="E251" i="19"/>
  <c r="F251" i="19"/>
  <c r="G251" i="19" s="1"/>
  <c r="E257" i="19"/>
  <c r="F257" i="19"/>
  <c r="E263" i="19"/>
  <c r="F263" i="19"/>
  <c r="G263" i="19" s="1"/>
  <c r="E269" i="19"/>
  <c r="F269" i="19"/>
  <c r="G269" i="19" s="1"/>
  <c r="E275" i="19"/>
  <c r="F275" i="19"/>
  <c r="G275" i="19" s="1"/>
  <c r="F281" i="19"/>
  <c r="G281" i="19" s="1"/>
  <c r="E281" i="19"/>
  <c r="E287" i="19"/>
  <c r="F287" i="19"/>
  <c r="G287" i="19" s="1"/>
  <c r="E293" i="19"/>
  <c r="F293" i="19"/>
  <c r="E299" i="19"/>
  <c r="F299" i="19"/>
  <c r="F305" i="19"/>
  <c r="E305" i="19"/>
  <c r="F311" i="19"/>
  <c r="G311" i="19" s="1"/>
  <c r="E311" i="19"/>
  <c r="E317" i="19"/>
  <c r="F317" i="19"/>
  <c r="E323" i="19"/>
  <c r="F323" i="19"/>
  <c r="G323" i="19" s="1"/>
  <c r="E329" i="19"/>
  <c r="F329" i="19"/>
  <c r="F335" i="19"/>
  <c r="G335" i="19" s="1"/>
  <c r="E335" i="19"/>
  <c r="E341" i="19"/>
  <c r="F341" i="19"/>
  <c r="G341" i="19" s="1"/>
  <c r="E347" i="19"/>
  <c r="F347" i="19"/>
  <c r="G347" i="19" s="1"/>
  <c r="E353" i="19"/>
  <c r="F353" i="19"/>
  <c r="E359" i="19"/>
  <c r="F359" i="19"/>
  <c r="F365" i="19"/>
  <c r="E365" i="19"/>
  <c r="G5" i="19"/>
  <c r="G11" i="19"/>
  <c r="G17" i="19"/>
  <c r="G35" i="19"/>
  <c r="G41" i="19"/>
  <c r="G65" i="19"/>
  <c r="G77" i="19"/>
  <c r="G83" i="19"/>
  <c r="G113" i="19"/>
  <c r="G143" i="19"/>
  <c r="G149" i="19"/>
  <c r="G155" i="19"/>
  <c r="G173" i="19"/>
  <c r="G179" i="19"/>
  <c r="G221" i="19"/>
  <c r="G227" i="19"/>
  <c r="G257" i="19"/>
  <c r="G293" i="19"/>
  <c r="G299" i="19"/>
  <c r="G305" i="19"/>
  <c r="G317" i="19"/>
  <c r="G329" i="19"/>
  <c r="G353" i="19"/>
  <c r="G359" i="19"/>
  <c r="F6" i="19"/>
  <c r="E6" i="19"/>
  <c r="F12" i="19"/>
  <c r="G12" i="19" s="1"/>
  <c r="E12" i="19"/>
  <c r="E18" i="19"/>
  <c r="F18" i="19"/>
  <c r="G18" i="19" s="1"/>
  <c r="E24" i="19"/>
  <c r="F24" i="19"/>
  <c r="G24" i="19" s="1"/>
  <c r="F30" i="19"/>
  <c r="E30" i="19"/>
  <c r="E36" i="19"/>
  <c r="F36" i="19"/>
  <c r="G36" i="19" s="1"/>
  <c r="E42" i="19"/>
  <c r="F42" i="19"/>
  <c r="G42" i="19" s="1"/>
  <c r="E48" i="19"/>
  <c r="F48" i="19"/>
  <c r="G48" i="19" s="1"/>
  <c r="E54" i="19"/>
  <c r="F54" i="19"/>
  <c r="G54" i="19" s="1"/>
  <c r="E60" i="19"/>
  <c r="F60" i="19"/>
  <c r="G60" i="19" s="1"/>
  <c r="E66" i="19"/>
  <c r="F66" i="19"/>
  <c r="E72" i="19"/>
  <c r="F72" i="19"/>
  <c r="G72" i="19" s="1"/>
  <c r="F78" i="19"/>
  <c r="E78" i="19"/>
  <c r="E84" i="19"/>
  <c r="F84" i="19"/>
  <c r="G84" i="19" s="1"/>
  <c r="E90" i="19"/>
  <c r="F90" i="19"/>
  <c r="G90" i="19" s="1"/>
  <c r="E96" i="19"/>
  <c r="F96" i="19"/>
  <c r="G96" i="19" s="1"/>
  <c r="F102" i="19"/>
  <c r="E102" i="19"/>
  <c r="F108" i="19"/>
  <c r="G108" i="19" s="1"/>
  <c r="E108" i="19"/>
  <c r="E114" i="19"/>
  <c r="F114" i="19"/>
  <c r="G114" i="19" s="1"/>
  <c r="F120" i="19"/>
  <c r="G120" i="19" s="1"/>
  <c r="E120" i="19"/>
  <c r="F126" i="19"/>
  <c r="G126" i="19" s="1"/>
  <c r="E126" i="19"/>
  <c r="F132" i="19"/>
  <c r="G132" i="19" s="1"/>
  <c r="E132" i="19"/>
  <c r="E138" i="19"/>
  <c r="F138" i="19"/>
  <c r="F144" i="19"/>
  <c r="E144" i="19"/>
  <c r="E150" i="19"/>
  <c r="F150" i="19"/>
  <c r="F156" i="19"/>
  <c r="G156" i="19" s="1"/>
  <c r="E156" i="19"/>
  <c r="F162" i="19"/>
  <c r="G162" i="19" s="1"/>
  <c r="E162" i="19"/>
  <c r="E168" i="19"/>
  <c r="F168" i="19"/>
  <c r="F174" i="19"/>
  <c r="E174" i="19"/>
  <c r="F180" i="19"/>
  <c r="G180" i="19" s="1"/>
  <c r="E180" i="19"/>
  <c r="F186" i="19"/>
  <c r="E186" i="19"/>
  <c r="F192" i="19"/>
  <c r="G192" i="19" s="1"/>
  <c r="E192" i="19"/>
  <c r="E198" i="19"/>
  <c r="F198" i="19"/>
  <c r="G198" i="19" s="1"/>
  <c r="F204" i="19"/>
  <c r="G204" i="19" s="1"/>
  <c r="E204" i="19"/>
  <c r="E210" i="19"/>
  <c r="F210" i="19"/>
  <c r="E216" i="19"/>
  <c r="F216" i="19"/>
  <c r="G216" i="19" s="1"/>
  <c r="E222" i="19"/>
  <c r="F222" i="19"/>
  <c r="E228" i="19"/>
  <c r="F228" i="19"/>
  <c r="G228" i="19" s="1"/>
  <c r="E234" i="19"/>
  <c r="F234" i="19"/>
  <c r="G234" i="19" s="1"/>
  <c r="E240" i="19"/>
  <c r="F240" i="19"/>
  <c r="G240" i="19" s="1"/>
  <c r="F246" i="19"/>
  <c r="E246" i="19"/>
  <c r="F252" i="19"/>
  <c r="E252" i="19"/>
  <c r="F258" i="19"/>
  <c r="E258" i="19"/>
  <c r="F264" i="19"/>
  <c r="G264" i="19" s="1"/>
  <c r="E264" i="19"/>
  <c r="F270" i="19"/>
  <c r="E270" i="19"/>
  <c r="E276" i="19"/>
  <c r="F276" i="19"/>
  <c r="F282" i="19"/>
  <c r="E282" i="19"/>
  <c r="F288" i="19"/>
  <c r="G288" i="19" s="1"/>
  <c r="E288" i="19"/>
  <c r="E294" i="19"/>
  <c r="F294" i="19"/>
  <c r="G138" i="19"/>
  <c r="G144" i="19"/>
  <c r="G150" i="19"/>
  <c r="G168" i="19"/>
  <c r="G174" i="19"/>
  <c r="G186" i="19"/>
  <c r="G210" i="19"/>
  <c r="G222" i="19"/>
  <c r="G246" i="19"/>
  <c r="G252" i="19"/>
  <c r="G258" i="19"/>
  <c r="G270" i="19"/>
  <c r="G276" i="19"/>
  <c r="G282" i="19"/>
  <c r="G294" i="19"/>
  <c r="G402" i="19"/>
  <c r="G438" i="19"/>
  <c r="G486" i="19"/>
  <c r="G510" i="19"/>
  <c r="G582" i="19"/>
  <c r="G325" i="19"/>
  <c r="G331" i="19"/>
  <c r="G337" i="19"/>
  <c r="G343" i="19"/>
  <c r="G349" i="19"/>
  <c r="G355" i="19"/>
  <c r="G361" i="19"/>
  <c r="G367" i="19"/>
  <c r="G373" i="19"/>
  <c r="G379" i="19"/>
  <c r="G385" i="19"/>
  <c r="G391" i="19"/>
  <c r="G397" i="19"/>
  <c r="G403" i="19"/>
  <c r="G409" i="19"/>
  <c r="G415" i="19"/>
  <c r="G421" i="19"/>
  <c r="G427" i="19"/>
  <c r="G433" i="19"/>
  <c r="G439" i="19"/>
  <c r="G445" i="19"/>
  <c r="G451" i="19"/>
  <c r="G457" i="19"/>
  <c r="G463" i="19"/>
  <c r="G469" i="19"/>
  <c r="G475" i="19"/>
  <c r="G481" i="19"/>
  <c r="G487" i="19"/>
  <c r="G493" i="19"/>
  <c r="G499" i="19"/>
  <c r="G505" i="19"/>
  <c r="G511" i="19"/>
  <c r="G517" i="19"/>
  <c r="G523" i="19"/>
  <c r="G529" i="19"/>
  <c r="G535" i="19"/>
  <c r="G541" i="19"/>
  <c r="G565" i="19"/>
  <c r="G583" i="19"/>
  <c r="G589" i="19"/>
  <c r="G595" i="19"/>
  <c r="G613" i="19"/>
  <c r="G637" i="19"/>
  <c r="G649" i="19"/>
  <c r="G655" i="19"/>
  <c r="G685" i="19"/>
  <c r="G691" i="19"/>
  <c r="G709" i="19"/>
  <c r="G721" i="19"/>
  <c r="G727" i="19"/>
  <c r="G733" i="19"/>
  <c r="G757" i="19"/>
  <c r="G769" i="19"/>
  <c r="G793" i="19"/>
  <c r="G805" i="19"/>
  <c r="G817" i="19"/>
  <c r="G829" i="19"/>
  <c r="G853" i="19"/>
  <c r="G865" i="19"/>
  <c r="F302" i="19"/>
  <c r="E302" i="19"/>
  <c r="F308" i="19"/>
  <c r="G308" i="19" s="1"/>
  <c r="E308" i="19"/>
  <c r="F314" i="19"/>
  <c r="G314" i="19" s="1"/>
  <c r="E314" i="19"/>
  <c r="F320" i="19"/>
  <c r="G320" i="19" s="1"/>
  <c r="E320" i="19"/>
  <c r="F326" i="19"/>
  <c r="G326" i="19" s="1"/>
  <c r="E326" i="19"/>
  <c r="F332" i="19"/>
  <c r="G332" i="19" s="1"/>
  <c r="E332" i="19"/>
  <c r="F338" i="19"/>
  <c r="G338" i="19" s="1"/>
  <c r="E338" i="19"/>
  <c r="F344" i="19"/>
  <c r="G344" i="19" s="1"/>
  <c r="E344" i="19"/>
  <c r="F350" i="19"/>
  <c r="G350" i="19" s="1"/>
  <c r="E350" i="19"/>
  <c r="F356" i="19"/>
  <c r="G356" i="19" s="1"/>
  <c r="E356" i="19"/>
  <c r="F362" i="19"/>
  <c r="G362" i="19" s="1"/>
  <c r="E362" i="19"/>
  <c r="F368" i="19"/>
  <c r="G368" i="19" s="1"/>
  <c r="E368" i="19"/>
  <c r="F374" i="19"/>
  <c r="E374" i="19"/>
  <c r="F380" i="19"/>
  <c r="G380" i="19" s="1"/>
  <c r="E380" i="19"/>
  <c r="F386" i="19"/>
  <c r="G386" i="19" s="1"/>
  <c r="E386" i="19"/>
  <c r="F392" i="19"/>
  <c r="G392" i="19" s="1"/>
  <c r="E392" i="19"/>
  <c r="F398" i="19"/>
  <c r="G398" i="19" s="1"/>
  <c r="E398" i="19"/>
  <c r="F404" i="19"/>
  <c r="G404" i="19" s="1"/>
  <c r="E404" i="19"/>
  <c r="F410" i="19"/>
  <c r="G410" i="19" s="1"/>
  <c r="E410" i="19"/>
  <c r="F416" i="19"/>
  <c r="E416" i="19"/>
  <c r="F422" i="19"/>
  <c r="E422" i="19"/>
  <c r="F428" i="19"/>
  <c r="G428" i="19" s="1"/>
  <c r="E428" i="19"/>
  <c r="F434" i="19"/>
  <c r="G434" i="19" s="1"/>
  <c r="E434" i="19"/>
  <c r="F440" i="19"/>
  <c r="E440" i="19"/>
  <c r="F446" i="19"/>
  <c r="G446" i="19" s="1"/>
  <c r="E446" i="19"/>
  <c r="F452" i="19"/>
  <c r="G452" i="19" s="1"/>
  <c r="E452" i="19"/>
  <c r="F458" i="19"/>
  <c r="G458" i="19" s="1"/>
  <c r="E458" i="19"/>
  <c r="F464" i="19"/>
  <c r="G464" i="19" s="1"/>
  <c r="E464" i="19"/>
  <c r="F470" i="19"/>
  <c r="G470" i="19" s="1"/>
  <c r="E470" i="19"/>
  <c r="F476" i="19"/>
  <c r="G476" i="19" s="1"/>
  <c r="E476" i="19"/>
  <c r="F482" i="19"/>
  <c r="G482" i="19" s="1"/>
  <c r="E482" i="19"/>
  <c r="F488" i="19"/>
  <c r="G488" i="19" s="1"/>
  <c r="E488" i="19"/>
  <c r="F494" i="19"/>
  <c r="G494" i="19" s="1"/>
  <c r="E494" i="19"/>
  <c r="E500" i="19"/>
  <c r="F500" i="19"/>
  <c r="G500" i="19" s="1"/>
  <c r="F506" i="19"/>
  <c r="G506" i="19" s="1"/>
  <c r="E506" i="19"/>
  <c r="E512" i="19"/>
  <c r="F512" i="19"/>
  <c r="G512" i="19" s="1"/>
  <c r="E518" i="19"/>
  <c r="F518" i="19"/>
  <c r="G518" i="19" s="1"/>
  <c r="E524" i="19"/>
  <c r="F524" i="19"/>
  <c r="G524" i="19" s="1"/>
  <c r="F530" i="19"/>
  <c r="G530" i="19" s="1"/>
  <c r="E530" i="19"/>
  <c r="E536" i="19"/>
  <c r="F536" i="19"/>
  <c r="G536" i="19" s="1"/>
  <c r="E542" i="19"/>
  <c r="F542" i="19"/>
  <c r="G542" i="19" s="1"/>
  <c r="E548" i="19"/>
  <c r="F548" i="19"/>
  <c r="F554" i="19"/>
  <c r="G554" i="19" s="1"/>
  <c r="E554" i="19"/>
  <c r="F560" i="19"/>
  <c r="E560" i="19"/>
  <c r="E566" i="19"/>
  <c r="F566" i="19"/>
  <c r="G566" i="19" s="1"/>
  <c r="E572" i="19"/>
  <c r="F572" i="19"/>
  <c r="G572" i="19" s="1"/>
  <c r="F578" i="19"/>
  <c r="G578" i="19" s="1"/>
  <c r="E578" i="19"/>
  <c r="F584" i="19"/>
  <c r="G584" i="19" s="1"/>
  <c r="E584" i="19"/>
  <c r="E590" i="19"/>
  <c r="F590" i="19"/>
  <c r="G590" i="19" s="1"/>
  <c r="F596" i="19"/>
  <c r="G596" i="19" s="1"/>
  <c r="E596" i="19"/>
  <c r="E602" i="19"/>
  <c r="F602" i="19"/>
  <c r="G602" i="19" s="1"/>
  <c r="E608" i="19"/>
  <c r="F608" i="19"/>
  <c r="G608" i="19" s="1"/>
  <c r="F614" i="19"/>
  <c r="G614" i="19" s="1"/>
  <c r="E614" i="19"/>
  <c r="E620" i="19"/>
  <c r="F620" i="19"/>
  <c r="F626" i="19"/>
  <c r="G626" i="19" s="1"/>
  <c r="E626" i="19"/>
  <c r="E632" i="19"/>
  <c r="F632" i="19"/>
  <c r="E638" i="19"/>
  <c r="F638" i="19"/>
  <c r="G638" i="19" s="1"/>
  <c r="F644" i="19"/>
  <c r="G644" i="19" s="1"/>
  <c r="E644" i="19"/>
  <c r="E650" i="19"/>
  <c r="F650" i="19"/>
  <c r="G650" i="19" s="1"/>
  <c r="F656" i="19"/>
  <c r="G656" i="19" s="1"/>
  <c r="E656" i="19"/>
  <c r="E662" i="19"/>
  <c r="F662" i="19"/>
  <c r="G662" i="19" s="1"/>
  <c r="E668" i="19"/>
  <c r="F668" i="19"/>
  <c r="G668" i="19" s="1"/>
  <c r="E674" i="19"/>
  <c r="F674" i="19"/>
  <c r="G674" i="19" s="1"/>
  <c r="F680" i="19"/>
  <c r="G680" i="19" s="1"/>
  <c r="E680" i="19"/>
  <c r="E686" i="19"/>
  <c r="F686" i="19"/>
  <c r="G686" i="19" s="1"/>
  <c r="E692" i="19"/>
  <c r="F692" i="19"/>
  <c r="F698" i="19"/>
  <c r="G698" i="19" s="1"/>
  <c r="E698" i="19"/>
  <c r="F704" i="19"/>
  <c r="G704" i="19" s="1"/>
  <c r="E704" i="19"/>
  <c r="F710" i="19"/>
  <c r="G710" i="19" s="1"/>
  <c r="E710" i="19"/>
  <c r="F716" i="19"/>
  <c r="G716" i="19" s="1"/>
  <c r="E716" i="19"/>
  <c r="E722" i="19"/>
  <c r="F722" i="19"/>
  <c r="G722" i="19" s="1"/>
  <c r="F728" i="19"/>
  <c r="G728" i="19" s="1"/>
  <c r="E728" i="19"/>
  <c r="E734" i="19"/>
  <c r="F734" i="19"/>
  <c r="G734" i="19" s="1"/>
  <c r="E740" i="19"/>
  <c r="F740" i="19"/>
  <c r="G740" i="19" s="1"/>
  <c r="F746" i="19"/>
  <c r="G746" i="19" s="1"/>
  <c r="E746" i="19"/>
  <c r="E752" i="19"/>
  <c r="F752" i="19"/>
  <c r="G752" i="19" s="1"/>
  <c r="E758" i="19"/>
  <c r="F758" i="19"/>
  <c r="G758" i="19" s="1"/>
  <c r="E764" i="19"/>
  <c r="F764" i="19"/>
  <c r="F770" i="19"/>
  <c r="G770" i="19" s="1"/>
  <c r="E770" i="19"/>
  <c r="E776" i="19"/>
  <c r="F776" i="19"/>
  <c r="G776" i="19" s="1"/>
  <c r="E782" i="19"/>
  <c r="F782" i="19"/>
  <c r="G782" i="19" s="1"/>
  <c r="E788" i="19"/>
  <c r="F788" i="19"/>
  <c r="G788" i="19" s="1"/>
  <c r="E794" i="19"/>
  <c r="F794" i="19"/>
  <c r="G794" i="19" s="1"/>
  <c r="E800" i="19"/>
  <c r="F800" i="19"/>
  <c r="F806" i="19"/>
  <c r="G806" i="19" s="1"/>
  <c r="E806" i="19"/>
  <c r="E812" i="19"/>
  <c r="F812" i="19"/>
  <c r="G812" i="19" s="1"/>
  <c r="F818" i="19"/>
  <c r="G818" i="19" s="1"/>
  <c r="E818" i="19"/>
  <c r="E824" i="19"/>
  <c r="F824" i="19"/>
  <c r="G824" i="19" s="1"/>
  <c r="F830" i="19"/>
  <c r="E830" i="19"/>
  <c r="E836" i="19"/>
  <c r="F836" i="19"/>
  <c r="F842" i="19"/>
  <c r="G842" i="19" s="1"/>
  <c r="E842" i="19"/>
  <c r="F848" i="19"/>
  <c r="G848" i="19" s="1"/>
  <c r="E848" i="19"/>
  <c r="F854" i="19"/>
  <c r="G854" i="19" s="1"/>
  <c r="E854" i="19"/>
  <c r="F860" i="19"/>
  <c r="G860" i="19" s="1"/>
  <c r="E860" i="19"/>
  <c r="F866" i="19"/>
  <c r="G866" i="19" s="1"/>
  <c r="E866" i="19"/>
  <c r="G764" i="19"/>
  <c r="G800" i="19"/>
  <c r="G830" i="19"/>
  <c r="G836" i="19"/>
  <c r="E303" i="19"/>
  <c r="F303" i="19"/>
  <c r="G303" i="19" s="1"/>
  <c r="F309" i="19"/>
  <c r="G309" i="19" s="1"/>
  <c r="E309" i="19"/>
  <c r="F315" i="19"/>
  <c r="G315" i="19" s="1"/>
  <c r="E315" i="19"/>
  <c r="F321" i="19"/>
  <c r="G321" i="19" s="1"/>
  <c r="E321" i="19"/>
  <c r="F327" i="19"/>
  <c r="E327" i="19"/>
  <c r="F333" i="19"/>
  <c r="G333" i="19" s="1"/>
  <c r="E333" i="19"/>
  <c r="E339" i="19"/>
  <c r="F339" i="19"/>
  <c r="G339" i="19" s="1"/>
  <c r="E345" i="19"/>
  <c r="F345" i="19"/>
  <c r="G345" i="19" s="1"/>
  <c r="F351" i="19"/>
  <c r="G351" i="19" s="1"/>
  <c r="E351" i="19"/>
  <c r="E357" i="19"/>
  <c r="F357" i="19"/>
  <c r="F363" i="19"/>
  <c r="G363" i="19" s="1"/>
  <c r="E363" i="19"/>
  <c r="E369" i="19"/>
  <c r="F369" i="19"/>
  <c r="G369" i="19" s="1"/>
  <c r="E375" i="19"/>
  <c r="F375" i="19"/>
  <c r="G375" i="19" s="1"/>
  <c r="F381" i="19"/>
  <c r="G381" i="19" s="1"/>
  <c r="E381" i="19"/>
  <c r="F387" i="19"/>
  <c r="G387" i="19" s="1"/>
  <c r="E387" i="19"/>
  <c r="E393" i="19"/>
  <c r="F393" i="19"/>
  <c r="F399" i="19"/>
  <c r="G399" i="19" s="1"/>
  <c r="E399" i="19"/>
  <c r="F405" i="19"/>
  <c r="G405" i="19" s="1"/>
  <c r="E405" i="19"/>
  <c r="F411" i="19"/>
  <c r="G411" i="19" s="1"/>
  <c r="E411" i="19"/>
  <c r="E417" i="19"/>
  <c r="F417" i="19"/>
  <c r="G417" i="19" s="1"/>
  <c r="F423" i="19"/>
  <c r="G423" i="19" s="1"/>
  <c r="E423" i="19"/>
  <c r="E429" i="19"/>
  <c r="F429" i="19"/>
  <c r="E435" i="19"/>
  <c r="F435" i="19"/>
  <c r="G435" i="19" s="1"/>
  <c r="E441" i="19"/>
  <c r="F441" i="19"/>
  <c r="E447" i="19"/>
  <c r="F447" i="19"/>
  <c r="G447" i="19" s="1"/>
  <c r="E453" i="19"/>
  <c r="F453" i="19"/>
  <c r="E459" i="19"/>
  <c r="F459" i="19"/>
  <c r="F465" i="19"/>
  <c r="G465" i="19" s="1"/>
  <c r="E465" i="19"/>
  <c r="E471" i="19"/>
  <c r="F471" i="19"/>
  <c r="F477" i="19"/>
  <c r="G477" i="19" s="1"/>
  <c r="E477" i="19"/>
  <c r="E483" i="19"/>
  <c r="F483" i="19"/>
  <c r="G483" i="19" s="1"/>
  <c r="E489" i="19"/>
  <c r="F489" i="19"/>
  <c r="G489" i="19" s="1"/>
  <c r="F495" i="19"/>
  <c r="G495" i="19" s="1"/>
  <c r="E495" i="19"/>
  <c r="F501" i="19"/>
  <c r="G501" i="19" s="1"/>
  <c r="E501" i="19"/>
  <c r="F507" i="19"/>
  <c r="E507" i="19"/>
  <c r="F513" i="19"/>
  <c r="E513" i="19"/>
  <c r="F519" i="19"/>
  <c r="G519" i="19" s="1"/>
  <c r="E519" i="19"/>
  <c r="F525" i="19"/>
  <c r="G525" i="19" s="1"/>
  <c r="E525" i="19"/>
  <c r="F531" i="19"/>
  <c r="G531" i="19" s="1"/>
  <c r="E531" i="19"/>
  <c r="F537" i="19"/>
  <c r="G537" i="19" s="1"/>
  <c r="E537" i="19"/>
  <c r="F543" i="19"/>
  <c r="E543" i="19"/>
  <c r="F549" i="19"/>
  <c r="E549" i="19"/>
  <c r="F555" i="19"/>
  <c r="E555" i="19"/>
  <c r="F561" i="19"/>
  <c r="G561" i="19" s="1"/>
  <c r="E561" i="19"/>
  <c r="F567" i="19"/>
  <c r="G567" i="19" s="1"/>
  <c r="E567" i="19"/>
  <c r="F573" i="19"/>
  <c r="G573" i="19" s="1"/>
  <c r="E573" i="19"/>
  <c r="F579" i="19"/>
  <c r="E579" i="19"/>
  <c r="F585" i="19"/>
  <c r="E585" i="19"/>
  <c r="F591" i="19"/>
  <c r="E591" i="19"/>
  <c r="F597" i="19"/>
  <c r="G597" i="19" s="1"/>
  <c r="E597" i="19"/>
  <c r="F603" i="19"/>
  <c r="G603" i="19" s="1"/>
  <c r="E603" i="19"/>
  <c r="F609" i="19"/>
  <c r="G609" i="19" s="1"/>
  <c r="E609" i="19"/>
  <c r="F615" i="19"/>
  <c r="E615" i="19"/>
  <c r="F621" i="19"/>
  <c r="E621" i="19"/>
  <c r="F627" i="19"/>
  <c r="G627" i="19" s="1"/>
  <c r="E627" i="19"/>
  <c r="F633" i="19"/>
  <c r="G633" i="19" s="1"/>
  <c r="E633" i="19"/>
  <c r="F639" i="19"/>
  <c r="G639" i="19" s="1"/>
  <c r="E639" i="19"/>
  <c r="F645" i="19"/>
  <c r="G645" i="19" s="1"/>
  <c r="E645" i="19"/>
  <c r="F651" i="19"/>
  <c r="G651" i="19" s="1"/>
  <c r="E651" i="19"/>
  <c r="F657" i="19"/>
  <c r="G657" i="19" s="1"/>
  <c r="E657" i="19"/>
  <c r="F663" i="19"/>
  <c r="G663" i="19" s="1"/>
  <c r="E663" i="19"/>
  <c r="F669" i="19"/>
  <c r="G669" i="19" s="1"/>
  <c r="E669" i="19"/>
  <c r="F675" i="19"/>
  <c r="G675" i="19" s="1"/>
  <c r="E675" i="19"/>
  <c r="F681" i="19"/>
  <c r="G681" i="19" s="1"/>
  <c r="E681" i="19"/>
  <c r="F687" i="19"/>
  <c r="E687" i="19"/>
  <c r="F693" i="19"/>
  <c r="E693" i="19"/>
  <c r="F699" i="19"/>
  <c r="E699" i="19"/>
  <c r="F705" i="19"/>
  <c r="G705" i="19" s="1"/>
  <c r="E705" i="19"/>
  <c r="F711" i="19"/>
  <c r="G711" i="19" s="1"/>
  <c r="E711" i="19"/>
  <c r="F717" i="19"/>
  <c r="G717" i="19" s="1"/>
  <c r="E717" i="19"/>
  <c r="F723" i="19"/>
  <c r="E723" i="19"/>
  <c r="F729" i="19"/>
  <c r="G729" i="19" s="1"/>
  <c r="E729" i="19"/>
  <c r="F735" i="19"/>
  <c r="G735" i="19" s="1"/>
  <c r="E735" i="19"/>
  <c r="F741" i="19"/>
  <c r="G741" i="19" s="1"/>
  <c r="E741" i="19"/>
  <c r="F747" i="19"/>
  <c r="E747" i="19"/>
  <c r="F753" i="19"/>
  <c r="G753" i="19" s="1"/>
  <c r="E753" i="19"/>
  <c r="F759" i="19"/>
  <c r="E759" i="19"/>
  <c r="E765" i="19"/>
  <c r="F765" i="19"/>
  <c r="G765" i="19" s="1"/>
  <c r="E771" i="19"/>
  <c r="F771" i="19"/>
  <c r="G771" i="19" s="1"/>
  <c r="E777" i="19"/>
  <c r="F777" i="19"/>
  <c r="G777" i="19" s="1"/>
  <c r="F783" i="19"/>
  <c r="G783" i="19" s="1"/>
  <c r="E783" i="19"/>
  <c r="E789" i="19"/>
  <c r="F789" i="19"/>
  <c r="F795" i="19"/>
  <c r="E795" i="19"/>
  <c r="E801" i="19"/>
  <c r="F801" i="19"/>
  <c r="E807" i="19"/>
  <c r="F807" i="19"/>
  <c r="G807" i="19" s="1"/>
  <c r="E813" i="19"/>
  <c r="F813" i="19"/>
  <c r="F819" i="19"/>
  <c r="E819" i="19"/>
  <c r="E825" i="19"/>
  <c r="F825" i="19"/>
  <c r="E831" i="19"/>
  <c r="F831" i="19"/>
  <c r="G831" i="19" s="1"/>
  <c r="E837" i="19"/>
  <c r="F837" i="19"/>
  <c r="G837" i="19" s="1"/>
  <c r="E843" i="19"/>
  <c r="F843" i="19"/>
  <c r="G843" i="19" s="1"/>
  <c r="F849" i="19"/>
  <c r="G849" i="19" s="1"/>
  <c r="E849" i="19"/>
  <c r="E855" i="19"/>
  <c r="F855" i="19"/>
  <c r="G855" i="19" s="1"/>
  <c r="E861" i="19"/>
  <c r="F861" i="19"/>
  <c r="F867" i="19"/>
  <c r="G867" i="19" s="1"/>
  <c r="E867" i="19"/>
  <c r="G441" i="19"/>
  <c r="G453" i="19"/>
  <c r="G459" i="19"/>
  <c r="G471" i="19"/>
  <c r="G507" i="19"/>
  <c r="G513" i="19"/>
  <c r="G543" i="19"/>
  <c r="G549" i="19"/>
  <c r="G555" i="19"/>
  <c r="G579" i="19"/>
  <c r="G585" i="19"/>
  <c r="G591" i="19"/>
  <c r="G615" i="19"/>
  <c r="G621" i="19"/>
  <c r="G687" i="19"/>
  <c r="G693" i="19"/>
  <c r="G699" i="19"/>
  <c r="G723" i="19"/>
  <c r="G747" i="19"/>
  <c r="G759" i="19"/>
  <c r="G789" i="19"/>
  <c r="G795" i="19"/>
  <c r="G801" i="19"/>
  <c r="G813" i="19"/>
  <c r="G819" i="19"/>
  <c r="G825" i="19"/>
  <c r="G861" i="19"/>
  <c r="E484" i="19"/>
  <c r="F484" i="19"/>
  <c r="G484" i="19" s="1"/>
  <c r="E490" i="19"/>
  <c r="F490" i="19"/>
  <c r="G490" i="19" s="1"/>
  <c r="E496" i="19"/>
  <c r="F496" i="19"/>
  <c r="G496" i="19" s="1"/>
  <c r="F502" i="19"/>
  <c r="G502" i="19" s="1"/>
  <c r="E502" i="19"/>
  <c r="E508" i="19"/>
  <c r="F508" i="19"/>
  <c r="G508" i="19" s="1"/>
  <c r="F514" i="19"/>
  <c r="G514" i="19" s="1"/>
  <c r="E514" i="19"/>
  <c r="F520" i="19"/>
  <c r="E520" i="19"/>
  <c r="E526" i="19"/>
  <c r="F526" i="19"/>
  <c r="F532" i="19"/>
  <c r="G532" i="19" s="1"/>
  <c r="E532" i="19"/>
  <c r="E538" i="19"/>
  <c r="F538" i="19"/>
  <c r="G538" i="19" s="1"/>
  <c r="E544" i="19"/>
  <c r="F544" i="19"/>
  <c r="F550" i="19"/>
  <c r="E550" i="19"/>
  <c r="F556" i="19"/>
  <c r="E556" i="19"/>
  <c r="E562" i="19"/>
  <c r="F562" i="19"/>
  <c r="G562" i="19" s="1"/>
  <c r="E568" i="19"/>
  <c r="F568" i="19"/>
  <c r="G568" i="19" s="1"/>
  <c r="F574" i="19"/>
  <c r="G574" i="19" s="1"/>
  <c r="E574" i="19"/>
  <c r="F580" i="19"/>
  <c r="E580" i="19"/>
  <c r="E586" i="19"/>
  <c r="F586" i="19"/>
  <c r="E592" i="19"/>
  <c r="F592" i="19"/>
  <c r="E598" i="19"/>
  <c r="F598" i="19"/>
  <c r="G598" i="19" s="1"/>
  <c r="E604" i="19"/>
  <c r="F604" i="19"/>
  <c r="G604" i="19" s="1"/>
  <c r="F610" i="19"/>
  <c r="G610" i="19" s="1"/>
  <c r="E610" i="19"/>
  <c r="F616" i="19"/>
  <c r="G616" i="19" s="1"/>
  <c r="E616" i="19"/>
  <c r="E622" i="19"/>
  <c r="F622" i="19"/>
  <c r="E628" i="19"/>
  <c r="F628" i="19"/>
  <c r="G628" i="19" s="1"/>
  <c r="E634" i="19"/>
  <c r="F634" i="19"/>
  <c r="G634" i="19" s="1"/>
  <c r="E640" i="19"/>
  <c r="F640" i="19"/>
  <c r="G640" i="19" s="1"/>
  <c r="F646" i="19"/>
  <c r="G646" i="19" s="1"/>
  <c r="E646" i="19"/>
  <c r="F652" i="19"/>
  <c r="E652" i="19"/>
  <c r="E658" i="19"/>
  <c r="F658" i="19"/>
  <c r="F664" i="19"/>
  <c r="E664" i="19"/>
  <c r="E670" i="19"/>
  <c r="F670" i="19"/>
  <c r="E676" i="19"/>
  <c r="F676" i="19"/>
  <c r="G676" i="19" s="1"/>
  <c r="F682" i="19"/>
  <c r="G682" i="19" s="1"/>
  <c r="E682" i="19"/>
  <c r="E688" i="19"/>
  <c r="F688" i="19"/>
  <c r="G688" i="19" s="1"/>
  <c r="E694" i="19"/>
  <c r="F694" i="19"/>
  <c r="F700" i="19"/>
  <c r="E700" i="19"/>
  <c r="E706" i="19"/>
  <c r="F706" i="19"/>
  <c r="G706" i="19" s="1"/>
  <c r="E712" i="19"/>
  <c r="F712" i="19"/>
  <c r="G712" i="19" s="1"/>
  <c r="F718" i="19"/>
  <c r="G718" i="19" s="1"/>
  <c r="E718" i="19"/>
  <c r="E724" i="19"/>
  <c r="F724" i="19"/>
  <c r="G724" i="19" s="1"/>
  <c r="F730" i="19"/>
  <c r="G730" i="19" s="1"/>
  <c r="E730" i="19"/>
  <c r="E736" i="19"/>
  <c r="F736" i="19"/>
  <c r="F742" i="19"/>
  <c r="E742" i="19"/>
  <c r="E748" i="19"/>
  <c r="F748" i="19"/>
  <c r="G748" i="19" s="1"/>
  <c r="E754" i="19"/>
  <c r="F754" i="19"/>
  <c r="G754" i="19" s="1"/>
  <c r="F760" i="19"/>
  <c r="E760" i="19"/>
  <c r="E766" i="19"/>
  <c r="F766" i="19"/>
  <c r="E772" i="19"/>
  <c r="F772" i="19"/>
  <c r="G772" i="19" s="1"/>
  <c r="E778" i="19"/>
  <c r="F778" i="19"/>
  <c r="G778" i="19" s="1"/>
  <c r="E784" i="19"/>
  <c r="F784" i="19"/>
  <c r="G784" i="19" s="1"/>
  <c r="E790" i="19"/>
  <c r="F790" i="19"/>
  <c r="G790" i="19" s="1"/>
  <c r="F796" i="19"/>
  <c r="E796" i="19"/>
  <c r="E802" i="19"/>
  <c r="F802" i="19"/>
  <c r="F808" i="19"/>
  <c r="E808" i="19"/>
  <c r="F814" i="19"/>
  <c r="E814" i="19"/>
  <c r="E820" i="19"/>
  <c r="F820" i="19"/>
  <c r="G820" i="19" s="1"/>
  <c r="E826" i="19"/>
  <c r="F826" i="19"/>
  <c r="G826" i="19" s="1"/>
  <c r="F832" i="19"/>
  <c r="E832" i="19"/>
  <c r="E838" i="19"/>
  <c r="F838" i="19"/>
  <c r="E844" i="19"/>
  <c r="F844" i="19"/>
  <c r="G844" i="19" s="1"/>
  <c r="E850" i="19"/>
  <c r="F850" i="19"/>
  <c r="G850" i="19" s="1"/>
  <c r="E856" i="19"/>
  <c r="F856" i="19"/>
  <c r="G856" i="19" s="1"/>
  <c r="E862" i="19"/>
  <c r="F862" i="19"/>
  <c r="G862" i="19" s="1"/>
  <c r="E868" i="19"/>
  <c r="F868" i="19"/>
  <c r="G478" i="19"/>
  <c r="G520" i="19"/>
  <c r="G526" i="19"/>
  <c r="G544" i="19"/>
  <c r="G550" i="19"/>
  <c r="G556" i="19"/>
  <c r="G580" i="19"/>
  <c r="G586" i="19"/>
  <c r="G592" i="19"/>
  <c r="G622" i="19"/>
  <c r="G652" i="19"/>
  <c r="G658" i="19"/>
  <c r="G664" i="19"/>
  <c r="G670" i="19"/>
  <c r="G694" i="19"/>
  <c r="G700" i="19"/>
  <c r="G736" i="19"/>
  <c r="G742" i="19"/>
  <c r="G760" i="19"/>
  <c r="G766" i="19"/>
  <c r="G796" i="19"/>
  <c r="G802" i="19"/>
  <c r="G808" i="19"/>
  <c r="G814" i="19"/>
  <c r="G832" i="19"/>
  <c r="G838" i="19"/>
  <c r="G868" i="19"/>
  <c r="E371" i="19"/>
  <c r="F371" i="19"/>
  <c r="F377" i="19"/>
  <c r="E377" i="19"/>
  <c r="F383" i="19"/>
  <c r="E383" i="19"/>
  <c r="E389" i="19"/>
  <c r="F389" i="19"/>
  <c r="G389" i="19" s="1"/>
  <c r="F395" i="19"/>
  <c r="G395" i="19" s="1"/>
  <c r="E395" i="19"/>
  <c r="E401" i="19"/>
  <c r="F401" i="19"/>
  <c r="E407" i="19"/>
  <c r="F407" i="19"/>
  <c r="G407" i="19" s="1"/>
  <c r="E413" i="19"/>
  <c r="F413" i="19"/>
  <c r="G413" i="19" s="1"/>
  <c r="E419" i="19"/>
  <c r="F419" i="19"/>
  <c r="E425" i="19"/>
  <c r="F425" i="19"/>
  <c r="F431" i="19"/>
  <c r="G431" i="19" s="1"/>
  <c r="E431" i="19"/>
  <c r="E437" i="19"/>
  <c r="F437" i="19"/>
  <c r="E443" i="19"/>
  <c r="F443" i="19"/>
  <c r="G443" i="19" s="1"/>
  <c r="F449" i="19"/>
  <c r="G449" i="19" s="1"/>
  <c r="E449" i="19"/>
  <c r="E455" i="19"/>
  <c r="F455" i="19"/>
  <c r="G455" i="19" s="1"/>
  <c r="F461" i="19"/>
  <c r="G461" i="19" s="1"/>
  <c r="E461" i="19"/>
  <c r="E467" i="19"/>
  <c r="F467" i="19"/>
  <c r="G467" i="19" s="1"/>
  <c r="E473" i="19"/>
  <c r="F473" i="19"/>
  <c r="F479" i="19"/>
  <c r="E479" i="19"/>
  <c r="E485" i="19"/>
  <c r="F485" i="19"/>
  <c r="G485" i="19" s="1"/>
  <c r="E491" i="19"/>
  <c r="F491" i="19"/>
  <c r="E497" i="19"/>
  <c r="F497" i="19"/>
  <c r="F503" i="19"/>
  <c r="G503" i="19" s="1"/>
  <c r="E503" i="19"/>
  <c r="E509" i="19"/>
  <c r="F509" i="19"/>
  <c r="F515" i="19"/>
  <c r="G515" i="19" s="1"/>
  <c r="E515" i="19"/>
  <c r="F521" i="19"/>
  <c r="G521" i="19" s="1"/>
  <c r="E521" i="19"/>
  <c r="E527" i="19"/>
  <c r="F527" i="19"/>
  <c r="G527" i="19" s="1"/>
  <c r="F533" i="19"/>
  <c r="G533" i="19" s="1"/>
  <c r="E533" i="19"/>
  <c r="F539" i="19"/>
  <c r="G539" i="19" s="1"/>
  <c r="E539" i="19"/>
  <c r="F545" i="19"/>
  <c r="G545" i="19" s="1"/>
  <c r="E545" i="19"/>
  <c r="E551" i="19"/>
  <c r="F551" i="19"/>
  <c r="G551" i="19" s="1"/>
  <c r="F557" i="19"/>
  <c r="G557" i="19" s="1"/>
  <c r="E557" i="19"/>
  <c r="F563" i="19"/>
  <c r="G563" i="19" s="1"/>
  <c r="E563" i="19"/>
  <c r="E569" i="19"/>
  <c r="F569" i="19"/>
  <c r="F575" i="19"/>
  <c r="G575" i="19" s="1"/>
  <c r="E575" i="19"/>
  <c r="E581" i="19"/>
  <c r="F581" i="19"/>
  <c r="G581" i="19" s="1"/>
  <c r="F587" i="19"/>
  <c r="G587" i="19" s="1"/>
  <c r="E587" i="19"/>
  <c r="E593" i="19"/>
  <c r="F593" i="19"/>
  <c r="G593" i="19" s="1"/>
  <c r="E599" i="19"/>
  <c r="F599" i="19"/>
  <c r="G599" i="19" s="1"/>
  <c r="E605" i="19"/>
  <c r="F605" i="19"/>
  <c r="G605" i="19" s="1"/>
  <c r="E611" i="19"/>
  <c r="F611" i="19"/>
  <c r="G611" i="19" s="1"/>
  <c r="F617" i="19"/>
  <c r="G617" i="19" s="1"/>
  <c r="E617" i="19"/>
  <c r="F623" i="19"/>
  <c r="E623" i="19"/>
  <c r="E629" i="19"/>
  <c r="F629" i="19"/>
  <c r="G629" i="19" s="1"/>
  <c r="E635" i="19"/>
  <c r="F635" i="19"/>
  <c r="E641" i="19"/>
  <c r="F641" i="19"/>
  <c r="E647" i="19"/>
  <c r="F647" i="19"/>
  <c r="G647" i="19" s="1"/>
  <c r="E653" i="19"/>
  <c r="F653" i="19"/>
  <c r="F659" i="19"/>
  <c r="G659" i="19" s="1"/>
  <c r="E659" i="19"/>
  <c r="F665" i="19"/>
  <c r="G665" i="19" s="1"/>
  <c r="E665" i="19"/>
  <c r="F671" i="19"/>
  <c r="G671" i="19" s="1"/>
  <c r="E671" i="19"/>
  <c r="E677" i="19"/>
  <c r="F677" i="19"/>
  <c r="G677" i="19" s="1"/>
  <c r="E683" i="19"/>
  <c r="F683" i="19"/>
  <c r="G683" i="19" s="1"/>
  <c r="F689" i="19"/>
  <c r="G689" i="19" s="1"/>
  <c r="E689" i="19"/>
  <c r="E695" i="19"/>
  <c r="F695" i="19"/>
  <c r="G695" i="19" s="1"/>
  <c r="E701" i="19"/>
  <c r="F701" i="19"/>
  <c r="G701" i="19" s="1"/>
  <c r="F707" i="19"/>
  <c r="G707" i="19" s="1"/>
  <c r="E707" i="19"/>
  <c r="F713" i="19"/>
  <c r="G713" i="19" s="1"/>
  <c r="E713" i="19"/>
  <c r="E719" i="19"/>
  <c r="F719" i="19"/>
  <c r="G719" i="19" s="1"/>
  <c r="E725" i="19"/>
  <c r="F725" i="19"/>
  <c r="F731" i="19"/>
  <c r="E731" i="19"/>
  <c r="E737" i="19"/>
  <c r="F737" i="19"/>
  <c r="G737" i="19" s="1"/>
  <c r="E743" i="19"/>
  <c r="F743" i="19"/>
  <c r="G743" i="19" s="1"/>
  <c r="E749" i="19"/>
  <c r="F749" i="19"/>
  <c r="G749" i="19" s="1"/>
  <c r="F755" i="19"/>
  <c r="G755" i="19" s="1"/>
  <c r="E755" i="19"/>
  <c r="E761" i="19"/>
  <c r="F761" i="19"/>
  <c r="E767" i="19"/>
  <c r="F767" i="19"/>
  <c r="G767" i="19" s="1"/>
  <c r="F773" i="19"/>
  <c r="G773" i="19" s="1"/>
  <c r="E773" i="19"/>
  <c r="F779" i="19"/>
  <c r="E779" i="19"/>
  <c r="E785" i="19"/>
  <c r="F785" i="19"/>
  <c r="E791" i="19"/>
  <c r="F791" i="19"/>
  <c r="G791" i="19" s="1"/>
  <c r="F797" i="19"/>
  <c r="G797" i="19" s="1"/>
  <c r="E797" i="19"/>
  <c r="E803" i="19"/>
  <c r="F803" i="19"/>
  <c r="G803" i="19" s="1"/>
  <c r="F809" i="19"/>
  <c r="G809" i="19" s="1"/>
  <c r="E809" i="19"/>
  <c r="E815" i="19"/>
  <c r="F815" i="19"/>
  <c r="G815" i="19" s="1"/>
  <c r="E821" i="19"/>
  <c r="F821" i="19"/>
  <c r="G821" i="19" s="1"/>
  <c r="E827" i="19"/>
  <c r="F827" i="19"/>
  <c r="G827" i="19" s="1"/>
  <c r="E833" i="19"/>
  <c r="F833" i="19"/>
  <c r="G833" i="19" s="1"/>
  <c r="E839" i="19"/>
  <c r="F839" i="19"/>
  <c r="G839" i="19" s="1"/>
  <c r="F845" i="19"/>
  <c r="G845" i="19" s="1"/>
  <c r="E845" i="19"/>
  <c r="F851" i="19"/>
  <c r="G851" i="19" s="1"/>
  <c r="E851" i="19"/>
  <c r="F857" i="19"/>
  <c r="E857" i="19"/>
  <c r="F863" i="19"/>
  <c r="G863" i="19" s="1"/>
  <c r="E863" i="19"/>
  <c r="F869" i="19"/>
  <c r="G869" i="19" s="1"/>
  <c r="E869" i="19"/>
  <c r="G365" i="19"/>
  <c r="G371" i="19"/>
  <c r="G377" i="19"/>
  <c r="G383" i="19"/>
  <c r="G401" i="19"/>
  <c r="G419" i="19"/>
  <c r="G425" i="19"/>
  <c r="G437" i="19"/>
  <c r="G473" i="19"/>
  <c r="G479" i="19"/>
  <c r="G491" i="19"/>
  <c r="G497" i="19"/>
  <c r="G509" i="19"/>
  <c r="G569" i="19"/>
  <c r="G623" i="19"/>
  <c r="G635" i="19"/>
  <c r="G641" i="19"/>
  <c r="G653" i="19"/>
  <c r="G725" i="19"/>
  <c r="G731" i="19"/>
  <c r="G761" i="19"/>
  <c r="G779" i="19"/>
  <c r="G785" i="19"/>
  <c r="G857" i="19"/>
  <c r="E300" i="19"/>
  <c r="F300" i="19"/>
  <c r="G300" i="19" s="1"/>
  <c r="E306" i="19"/>
  <c r="F306" i="19"/>
  <c r="G306" i="19" s="1"/>
  <c r="E312" i="19"/>
  <c r="F312" i="19"/>
  <c r="G312" i="19" s="1"/>
  <c r="F318" i="19"/>
  <c r="G318" i="19" s="1"/>
  <c r="E318" i="19"/>
  <c r="E324" i="19"/>
  <c r="F324" i="19"/>
  <c r="G324" i="19" s="1"/>
  <c r="E330" i="19"/>
  <c r="F330" i="19"/>
  <c r="G330" i="19" s="1"/>
  <c r="F336" i="19"/>
  <c r="G336" i="19" s="1"/>
  <c r="E336" i="19"/>
  <c r="E342" i="19"/>
  <c r="F342" i="19"/>
  <c r="G342" i="19" s="1"/>
  <c r="F348" i="19"/>
  <c r="G348" i="19" s="1"/>
  <c r="E348" i="19"/>
  <c r="F354" i="19"/>
  <c r="G354" i="19" s="1"/>
  <c r="E354" i="19"/>
  <c r="E360" i="19"/>
  <c r="F360" i="19"/>
  <c r="G360" i="19" s="1"/>
  <c r="E366" i="19"/>
  <c r="F366" i="19"/>
  <c r="G366" i="19" s="1"/>
  <c r="E372" i="19"/>
  <c r="F372" i="19"/>
  <c r="G372" i="19" s="1"/>
  <c r="E378" i="19"/>
  <c r="F378" i="19"/>
  <c r="G378" i="19" s="1"/>
  <c r="E384" i="19"/>
  <c r="F384" i="19"/>
  <c r="G384" i="19" s="1"/>
  <c r="F390" i="19"/>
  <c r="G390" i="19" s="1"/>
  <c r="E390" i="19"/>
  <c r="E396" i="19"/>
  <c r="F396" i="19"/>
  <c r="G396" i="19" s="1"/>
  <c r="F402" i="19"/>
  <c r="E402" i="19"/>
  <c r="F408" i="19"/>
  <c r="G408" i="19" s="1"/>
  <c r="E408" i="19"/>
  <c r="F414" i="19"/>
  <c r="G414" i="19" s="1"/>
  <c r="E414" i="19"/>
  <c r="E420" i="19"/>
  <c r="F420" i="19"/>
  <c r="G420" i="19" s="1"/>
  <c r="F426" i="19"/>
  <c r="G426" i="19" s="1"/>
  <c r="E426" i="19"/>
  <c r="E432" i="19"/>
  <c r="F432" i="19"/>
  <c r="G432" i="19" s="1"/>
  <c r="F438" i="19"/>
  <c r="E438" i="19"/>
  <c r="E444" i="19"/>
  <c r="F444" i="19"/>
  <c r="G444" i="19" s="1"/>
  <c r="E450" i="19"/>
  <c r="F450" i="19"/>
  <c r="G450" i="19" s="1"/>
  <c r="E456" i="19"/>
  <c r="F456" i="19"/>
  <c r="G456" i="19" s="1"/>
  <c r="F462" i="19"/>
  <c r="G462" i="19" s="1"/>
  <c r="E462" i="19"/>
  <c r="E468" i="19"/>
  <c r="F468" i="19"/>
  <c r="G468" i="19" s="1"/>
  <c r="E474" i="19"/>
  <c r="F474" i="19"/>
  <c r="G474" i="19" s="1"/>
  <c r="F480" i="19"/>
  <c r="G480" i="19" s="1"/>
  <c r="E480" i="19"/>
  <c r="E486" i="19"/>
  <c r="F486" i="19"/>
  <c r="F492" i="19"/>
  <c r="G492" i="19" s="1"/>
  <c r="E492" i="19"/>
  <c r="F498" i="19"/>
  <c r="G498" i="19" s="1"/>
  <c r="E498" i="19"/>
  <c r="E504" i="19"/>
  <c r="F504" i="19"/>
  <c r="G504" i="19" s="1"/>
  <c r="E510" i="19"/>
  <c r="F510" i="19"/>
  <c r="E516" i="19"/>
  <c r="F516" i="19"/>
  <c r="G516" i="19" s="1"/>
  <c r="E522" i="19"/>
  <c r="F522" i="19"/>
  <c r="G522" i="19" s="1"/>
  <c r="F528" i="19"/>
  <c r="G528" i="19" s="1"/>
  <c r="E528" i="19"/>
  <c r="E534" i="19"/>
  <c r="F534" i="19"/>
  <c r="G534" i="19" s="1"/>
  <c r="F540" i="19"/>
  <c r="G540" i="19" s="1"/>
  <c r="E540" i="19"/>
  <c r="F546" i="19"/>
  <c r="G546" i="19" s="1"/>
  <c r="E546" i="19"/>
  <c r="E552" i="19"/>
  <c r="F552" i="19"/>
  <c r="G552" i="19" s="1"/>
  <c r="E558" i="19"/>
  <c r="F558" i="19"/>
  <c r="G558" i="19" s="1"/>
  <c r="F564" i="19"/>
  <c r="G564" i="19" s="1"/>
  <c r="E564" i="19"/>
  <c r="E570" i="19"/>
  <c r="F570" i="19"/>
  <c r="G570" i="19" s="1"/>
  <c r="F576" i="19"/>
  <c r="G576" i="19" s="1"/>
  <c r="E576" i="19"/>
  <c r="F582" i="19"/>
  <c r="E582" i="19"/>
  <c r="E588" i="19"/>
  <c r="F588" i="19"/>
  <c r="G588" i="19" s="1"/>
  <c r="E594" i="19"/>
  <c r="F594" i="19"/>
  <c r="G594" i="19" s="1"/>
  <c r="F600" i="19"/>
  <c r="G600" i="19" s="1"/>
  <c r="E600" i="19"/>
  <c r="E606" i="19"/>
  <c r="F606" i="19"/>
  <c r="G606" i="19" s="1"/>
  <c r="F612" i="19"/>
  <c r="G612" i="19" s="1"/>
  <c r="E612" i="19"/>
  <c r="E618" i="19"/>
  <c r="F618" i="19"/>
  <c r="G618" i="19" s="1"/>
  <c r="E624" i="19"/>
  <c r="F624" i="19"/>
  <c r="G624" i="19" s="1"/>
  <c r="E630" i="19"/>
  <c r="F630" i="19"/>
  <c r="E636" i="19"/>
  <c r="F636" i="19"/>
  <c r="G636" i="19" s="1"/>
  <c r="E642" i="19"/>
  <c r="F642" i="19"/>
  <c r="G642" i="19" s="1"/>
  <c r="F648" i="19"/>
  <c r="E648" i="19"/>
  <c r="E654" i="19"/>
  <c r="F654" i="19"/>
  <c r="E660" i="19"/>
  <c r="F660" i="19"/>
  <c r="G660" i="19" s="1"/>
  <c r="E666" i="19"/>
  <c r="F666" i="19"/>
  <c r="F672" i="19"/>
  <c r="G672" i="19" s="1"/>
  <c r="E672" i="19"/>
  <c r="F678" i="19"/>
  <c r="G678" i="19" s="1"/>
  <c r="E678" i="19"/>
  <c r="E684" i="19"/>
  <c r="F684" i="19"/>
  <c r="G684" i="19" s="1"/>
  <c r="E690" i="19"/>
  <c r="F690" i="19"/>
  <c r="G690" i="19" s="1"/>
  <c r="F696" i="19"/>
  <c r="G696" i="19" s="1"/>
  <c r="E696" i="19"/>
  <c r="E702" i="19"/>
  <c r="F702" i="19"/>
  <c r="F708" i="19"/>
  <c r="G708" i="19" s="1"/>
  <c r="E708" i="19"/>
  <c r="F714" i="19"/>
  <c r="G714" i="19" s="1"/>
  <c r="E714" i="19"/>
  <c r="F720" i="19"/>
  <c r="G720" i="19" s="1"/>
  <c r="E720" i="19"/>
  <c r="E726" i="19"/>
  <c r="F726" i="19"/>
  <c r="G726" i="19" s="1"/>
  <c r="F732" i="19"/>
  <c r="G732" i="19" s="1"/>
  <c r="E732" i="19"/>
  <c r="E738" i="19"/>
  <c r="F738" i="19"/>
  <c r="F744" i="19"/>
  <c r="E744" i="19"/>
  <c r="E750" i="19"/>
  <c r="F750" i="19"/>
  <c r="G750" i="19" s="1"/>
  <c r="E756" i="19"/>
  <c r="F756" i="19"/>
  <c r="G756" i="19" s="1"/>
  <c r="E762" i="19"/>
  <c r="F762" i="19"/>
  <c r="G762" i="19" s="1"/>
  <c r="E768" i="19"/>
  <c r="F768" i="19"/>
  <c r="G768" i="19" s="1"/>
  <c r="E774" i="19"/>
  <c r="F774" i="19"/>
  <c r="E780" i="19"/>
  <c r="F780" i="19"/>
  <c r="F786" i="19"/>
  <c r="G786" i="19" s="1"/>
  <c r="E786" i="19"/>
  <c r="E792" i="19"/>
  <c r="F792" i="19"/>
  <c r="G792" i="19" s="1"/>
  <c r="F798" i="19"/>
  <c r="E798" i="19"/>
  <c r="E804" i="19"/>
  <c r="F804" i="19"/>
  <c r="G804" i="19" s="1"/>
  <c r="E810" i="19"/>
  <c r="F810" i="19"/>
  <c r="E816" i="19"/>
  <c r="F816" i="19"/>
  <c r="G816" i="19" s="1"/>
  <c r="F822" i="19"/>
  <c r="G822" i="19" s="1"/>
  <c r="E822" i="19"/>
  <c r="F828" i="19"/>
  <c r="G828" i="19" s="1"/>
  <c r="E828" i="19"/>
  <c r="F834" i="19"/>
  <c r="G834" i="19" s="1"/>
  <c r="E834" i="19"/>
  <c r="E840" i="19"/>
  <c r="F840" i="19"/>
  <c r="G840" i="19" s="1"/>
  <c r="E846" i="19"/>
  <c r="F846" i="19"/>
  <c r="G846" i="19" s="1"/>
  <c r="E852" i="19"/>
  <c r="F852" i="19"/>
  <c r="G852" i="19" s="1"/>
  <c r="E858" i="19"/>
  <c r="F858" i="19"/>
  <c r="G858" i="19" s="1"/>
  <c r="F864" i="19"/>
  <c r="G864" i="19" s="1"/>
  <c r="E864" i="19"/>
  <c r="E870" i="19"/>
  <c r="F870" i="19"/>
  <c r="G630" i="19"/>
  <c r="G648" i="19"/>
  <c r="G654" i="19"/>
  <c r="G666" i="19"/>
  <c r="G702" i="19"/>
  <c r="G738" i="19"/>
  <c r="G744" i="19"/>
  <c r="G774" i="19"/>
  <c r="G780" i="19"/>
  <c r="G798" i="19"/>
  <c r="G810" i="19"/>
  <c r="G870" i="19"/>
  <c r="T3" i="16"/>
  <c r="T4" i="16"/>
  <c r="T5" i="16"/>
  <c r="T6" i="16"/>
  <c r="T7" i="16"/>
  <c r="T8" i="16"/>
  <c r="T9" i="16"/>
  <c r="T10" i="16"/>
  <c r="T11" i="16"/>
  <c r="T12" i="16"/>
  <c r="T13" i="16"/>
  <c r="T14" i="16"/>
  <c r="T15" i="16"/>
  <c r="T16" i="16"/>
  <c r="T17" i="16"/>
  <c r="T18" i="16"/>
  <c r="T19" i="16"/>
  <c r="T20" i="16"/>
  <c r="T21" i="16"/>
  <c r="T22" i="16"/>
  <c r="T23" i="16"/>
  <c r="T24" i="16"/>
  <c r="T25" i="16"/>
  <c r="T26" i="16"/>
  <c r="T27" i="16"/>
  <c r="T28" i="16"/>
  <c r="T29"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T109" i="16"/>
  <c r="T110" i="16"/>
  <c r="T111" i="16"/>
  <c r="T112" i="16"/>
  <c r="T113" i="16"/>
  <c r="T114" i="16"/>
  <c r="T115" i="16"/>
  <c r="T116"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4" i="16"/>
  <c r="T145" i="16"/>
  <c r="T146" i="16"/>
  <c r="T147" i="16"/>
  <c r="T148" i="16"/>
  <c r="T149" i="16"/>
  <c r="T150" i="16"/>
  <c r="T151" i="16"/>
  <c r="T152" i="16"/>
  <c r="T153" i="16"/>
  <c r="T154" i="16"/>
  <c r="T155" i="16"/>
  <c r="T156" i="16"/>
  <c r="T157" i="16"/>
  <c r="F3" i="16"/>
  <c r="G3" i="16"/>
  <c r="F4" i="16"/>
  <c r="G4" i="16"/>
  <c r="F5" i="16"/>
  <c r="G5" i="16"/>
  <c r="F6" i="16"/>
  <c r="G6" i="16"/>
  <c r="F7" i="16"/>
  <c r="G7" i="16"/>
  <c r="F8" i="16"/>
  <c r="G8" i="16"/>
  <c r="F9" i="16"/>
  <c r="G9" i="16"/>
  <c r="F10" i="16"/>
  <c r="G10" i="16"/>
  <c r="F11" i="16"/>
  <c r="G11" i="16"/>
  <c r="F12" i="16"/>
  <c r="G12" i="16"/>
  <c r="F13" i="16"/>
  <c r="G13" i="16"/>
  <c r="F14" i="16"/>
  <c r="G14" i="16"/>
  <c r="F15" i="16"/>
  <c r="G15" i="16"/>
  <c r="F16" i="16"/>
  <c r="G16" i="16"/>
  <c r="F17" i="16"/>
  <c r="G17" i="16"/>
  <c r="F18" i="16"/>
  <c r="G18" i="16"/>
  <c r="F19" i="16"/>
  <c r="G19" i="16"/>
  <c r="F20" i="16"/>
  <c r="G20" i="16"/>
  <c r="F21" i="16"/>
  <c r="G21" i="16"/>
  <c r="F22" i="16"/>
  <c r="G22" i="16"/>
  <c r="F23" i="16"/>
  <c r="G23" i="16"/>
  <c r="F24" i="16"/>
  <c r="G24" i="16"/>
  <c r="F25" i="16"/>
  <c r="G25" i="16"/>
  <c r="F26" i="16"/>
  <c r="G26" i="16"/>
  <c r="F27" i="16"/>
  <c r="G27" i="16"/>
  <c r="F28" i="16"/>
  <c r="G28" i="16"/>
  <c r="F29" i="16"/>
  <c r="G29" i="16"/>
  <c r="F30" i="16"/>
  <c r="G30" i="16"/>
  <c r="F31" i="16"/>
  <c r="G31" i="16"/>
  <c r="F32" i="16"/>
  <c r="G32" i="16"/>
  <c r="F33" i="16"/>
  <c r="G33" i="16"/>
  <c r="F34" i="16"/>
  <c r="G34" i="16"/>
  <c r="F35" i="16"/>
  <c r="G35" i="16"/>
  <c r="F36" i="16"/>
  <c r="G36" i="16"/>
  <c r="F37" i="16"/>
  <c r="G37" i="16"/>
  <c r="F38" i="16"/>
  <c r="G38" i="16"/>
  <c r="F39" i="16"/>
  <c r="G39" i="16"/>
  <c r="F40" i="16"/>
  <c r="G40" i="16"/>
  <c r="F41" i="16"/>
  <c r="G41" i="16"/>
  <c r="F42" i="16"/>
  <c r="G42" i="16"/>
  <c r="F43" i="16"/>
  <c r="G43" i="16"/>
  <c r="F44" i="16"/>
  <c r="G44" i="16"/>
  <c r="F45" i="16"/>
  <c r="G45" i="16"/>
  <c r="F46" i="16"/>
  <c r="G46" i="16"/>
  <c r="F47" i="16"/>
  <c r="G47" i="16"/>
  <c r="F48" i="16"/>
  <c r="G48" i="16"/>
  <c r="F49" i="16"/>
  <c r="G49" i="16"/>
  <c r="F50" i="16"/>
  <c r="G50" i="16"/>
  <c r="F51" i="16"/>
  <c r="G51" i="16"/>
  <c r="F52" i="16"/>
  <c r="G52" i="16"/>
  <c r="F53" i="16"/>
  <c r="G53" i="16"/>
  <c r="F54" i="16"/>
  <c r="G54" i="16"/>
  <c r="F55" i="16"/>
  <c r="G55" i="16"/>
  <c r="F56" i="16"/>
  <c r="G56" i="16"/>
  <c r="F57" i="16"/>
  <c r="G57" i="16"/>
  <c r="F58" i="16"/>
  <c r="G58" i="16"/>
  <c r="F59" i="16"/>
  <c r="G59" i="16"/>
  <c r="F60" i="16"/>
  <c r="G60" i="16"/>
  <c r="F61" i="16"/>
  <c r="G61" i="16"/>
  <c r="F62" i="16"/>
  <c r="G62" i="16"/>
  <c r="F63" i="16"/>
  <c r="G63" i="16"/>
  <c r="F64" i="16"/>
  <c r="G64" i="16"/>
  <c r="F65" i="16"/>
  <c r="G65" i="16"/>
  <c r="F66" i="16"/>
  <c r="G66" i="16"/>
  <c r="F67" i="16"/>
  <c r="G67" i="16"/>
  <c r="F68" i="16"/>
  <c r="G68" i="16"/>
  <c r="F69" i="16"/>
  <c r="G69" i="16"/>
  <c r="F70" i="16"/>
  <c r="G70" i="16"/>
  <c r="F71" i="16"/>
  <c r="G71" i="16"/>
  <c r="F72" i="16"/>
  <c r="G72" i="16"/>
  <c r="F73" i="16"/>
  <c r="G73" i="16"/>
  <c r="F74" i="16"/>
  <c r="G74" i="16"/>
  <c r="F75" i="16"/>
  <c r="G75" i="16"/>
  <c r="F76" i="16"/>
  <c r="G76" i="16"/>
  <c r="F77" i="16"/>
  <c r="G77" i="16"/>
  <c r="F78" i="16"/>
  <c r="G78" i="16"/>
  <c r="F79" i="16"/>
  <c r="G79" i="16"/>
  <c r="F80" i="16"/>
  <c r="G80" i="16"/>
  <c r="F81" i="16"/>
  <c r="G81" i="16"/>
  <c r="F82" i="16"/>
  <c r="G82" i="16"/>
  <c r="F83" i="16"/>
  <c r="G83" i="16"/>
  <c r="F84" i="16"/>
  <c r="G84" i="16"/>
  <c r="F85" i="16"/>
  <c r="G85" i="16"/>
  <c r="F86" i="16"/>
  <c r="G86" i="16"/>
  <c r="F87" i="16"/>
  <c r="G87" i="16"/>
  <c r="F88" i="16"/>
  <c r="G88" i="16"/>
  <c r="F89" i="16"/>
  <c r="G89" i="16"/>
  <c r="F90" i="16"/>
  <c r="G90" i="16"/>
  <c r="F91" i="16"/>
  <c r="G91" i="16"/>
  <c r="F92" i="16"/>
  <c r="G92" i="16"/>
  <c r="F93" i="16"/>
  <c r="G93" i="16"/>
  <c r="F94" i="16"/>
  <c r="G94" i="16"/>
  <c r="F95" i="16"/>
  <c r="G95" i="16"/>
  <c r="F96" i="16"/>
  <c r="G96" i="16"/>
  <c r="F97" i="16"/>
  <c r="G97" i="16"/>
  <c r="F98" i="16"/>
  <c r="G98" i="16"/>
  <c r="F99" i="16"/>
  <c r="G99" i="16"/>
  <c r="F100" i="16"/>
  <c r="G100" i="16"/>
  <c r="F101" i="16"/>
  <c r="G101" i="16"/>
  <c r="F102" i="16"/>
  <c r="G102" i="16"/>
  <c r="F103" i="16"/>
  <c r="G103" i="16"/>
  <c r="F104" i="16"/>
  <c r="G104" i="16"/>
  <c r="F105" i="16"/>
  <c r="G105" i="16"/>
  <c r="F106" i="16"/>
  <c r="G106" i="16"/>
  <c r="F107" i="16"/>
  <c r="G107" i="16"/>
  <c r="F108" i="16"/>
  <c r="G108" i="16"/>
  <c r="F109" i="16"/>
  <c r="G109" i="16"/>
  <c r="F110" i="16"/>
  <c r="G110" i="16"/>
  <c r="F111" i="16"/>
  <c r="G111" i="16"/>
  <c r="F112" i="16"/>
  <c r="G112" i="16"/>
  <c r="F113" i="16"/>
  <c r="G113" i="16"/>
  <c r="F114" i="16"/>
  <c r="G114" i="16"/>
  <c r="F115" i="16"/>
  <c r="G115" i="16"/>
  <c r="F116" i="16"/>
  <c r="G116" i="16"/>
  <c r="F117" i="16"/>
  <c r="G117" i="16"/>
  <c r="F118" i="16"/>
  <c r="G118" i="16"/>
  <c r="F119" i="16"/>
  <c r="G119" i="16"/>
  <c r="F120" i="16"/>
  <c r="G120" i="16"/>
  <c r="F121" i="16"/>
  <c r="G121" i="16"/>
  <c r="F122" i="16"/>
  <c r="G122" i="16"/>
  <c r="F123" i="16"/>
  <c r="G123" i="16"/>
  <c r="F124" i="16"/>
  <c r="G124" i="16"/>
  <c r="F125" i="16"/>
  <c r="G125" i="16"/>
  <c r="F126" i="16"/>
  <c r="G126" i="16"/>
  <c r="F127" i="16"/>
  <c r="G127" i="16"/>
  <c r="F128" i="16"/>
  <c r="G128" i="16"/>
  <c r="F129" i="16"/>
  <c r="G129" i="16"/>
  <c r="F130" i="16"/>
  <c r="G130" i="16"/>
  <c r="F131" i="16"/>
  <c r="G131" i="16"/>
  <c r="F132" i="16"/>
  <c r="G132" i="16"/>
  <c r="F133" i="16"/>
  <c r="G133" i="16"/>
  <c r="F134" i="16"/>
  <c r="G134" i="16"/>
  <c r="F135" i="16"/>
  <c r="G135" i="16"/>
  <c r="F136" i="16"/>
  <c r="G136" i="16"/>
  <c r="F137" i="16"/>
  <c r="G137" i="16"/>
  <c r="F138" i="16"/>
  <c r="G138" i="16"/>
  <c r="F139" i="16"/>
  <c r="G139" i="16"/>
  <c r="F140" i="16"/>
  <c r="G140" i="16"/>
  <c r="F141" i="16"/>
  <c r="G141" i="16"/>
  <c r="F142" i="16"/>
  <c r="G142" i="16"/>
  <c r="F143" i="16"/>
  <c r="G143" i="16"/>
  <c r="F144" i="16"/>
  <c r="G144" i="16"/>
  <c r="F145" i="16"/>
  <c r="G145" i="16"/>
  <c r="F146" i="16"/>
  <c r="G146" i="16"/>
  <c r="F147" i="16"/>
  <c r="G147" i="16"/>
  <c r="F148" i="16"/>
  <c r="G148" i="16"/>
  <c r="F149" i="16"/>
  <c r="G149" i="16"/>
  <c r="F150" i="16"/>
  <c r="G150" i="16"/>
  <c r="F151" i="16"/>
  <c r="G151" i="16"/>
  <c r="F152" i="16"/>
  <c r="G152" i="16"/>
  <c r="F153" i="16"/>
  <c r="G153" i="16"/>
  <c r="F154" i="16"/>
  <c r="G154" i="16"/>
  <c r="F155" i="16"/>
  <c r="G155" i="16"/>
  <c r="F156" i="16"/>
  <c r="G156" i="16"/>
  <c r="F157" i="16"/>
  <c r="G157" i="16"/>
  <c r="F158" i="16"/>
  <c r="G158" i="16"/>
  <c r="F159" i="16"/>
  <c r="G159" i="16"/>
  <c r="F160" i="16"/>
  <c r="G160" i="16"/>
  <c r="F161" i="16"/>
  <c r="G161" i="16"/>
  <c r="F162" i="16"/>
  <c r="G162" i="16"/>
  <c r="F163" i="16"/>
  <c r="G163" i="16"/>
  <c r="F164" i="16"/>
  <c r="G164" i="16"/>
  <c r="F165" i="16"/>
  <c r="G165" i="16"/>
  <c r="F166" i="16"/>
  <c r="G166" i="16"/>
  <c r="F167" i="16"/>
  <c r="G167" i="16"/>
  <c r="F168" i="16"/>
  <c r="G168" i="16"/>
  <c r="F169" i="16"/>
  <c r="G169" i="16"/>
  <c r="F170" i="16"/>
  <c r="G170" i="16"/>
  <c r="F171" i="16"/>
  <c r="G171" i="16"/>
  <c r="F172" i="16"/>
  <c r="G172" i="16"/>
  <c r="F173" i="16"/>
  <c r="G173" i="16"/>
  <c r="F174" i="16"/>
  <c r="G174" i="16"/>
  <c r="F175" i="16"/>
  <c r="G175" i="16"/>
  <c r="F176" i="16"/>
  <c r="G176" i="16"/>
  <c r="F177" i="16"/>
  <c r="G177" i="16"/>
  <c r="F178" i="16"/>
  <c r="G178" i="16"/>
  <c r="F179" i="16"/>
  <c r="G179" i="16"/>
  <c r="F180" i="16"/>
  <c r="G180" i="16"/>
  <c r="F181" i="16"/>
  <c r="G181" i="16"/>
  <c r="F182" i="16"/>
  <c r="G182" i="16"/>
  <c r="F183" i="16"/>
  <c r="G183" i="16"/>
  <c r="F184" i="16"/>
  <c r="G184" i="16"/>
  <c r="F185" i="16"/>
  <c r="G185" i="16"/>
  <c r="F186" i="16"/>
  <c r="G186" i="16"/>
  <c r="F187" i="16"/>
  <c r="G187" i="16"/>
  <c r="F188" i="16"/>
  <c r="G188" i="16"/>
  <c r="F189" i="16"/>
  <c r="G189" i="16"/>
  <c r="F190" i="16"/>
  <c r="G190" i="16"/>
  <c r="F191" i="16"/>
  <c r="G191" i="16"/>
  <c r="F192" i="16"/>
  <c r="G192" i="16"/>
  <c r="F193" i="16"/>
  <c r="G193" i="16"/>
  <c r="F194" i="16"/>
  <c r="G194" i="16"/>
  <c r="F195" i="16"/>
  <c r="G195" i="16"/>
  <c r="F196" i="16"/>
  <c r="G196" i="16"/>
  <c r="F197" i="16"/>
  <c r="G197" i="16"/>
  <c r="F198" i="16"/>
  <c r="G198" i="16"/>
  <c r="F199" i="16"/>
  <c r="G199" i="16"/>
  <c r="F200" i="16"/>
  <c r="G200" i="16"/>
  <c r="F201" i="16"/>
  <c r="G201" i="16"/>
  <c r="F202" i="16"/>
  <c r="G202" i="16"/>
  <c r="F203" i="16"/>
  <c r="G203" i="16"/>
  <c r="F204" i="16"/>
  <c r="G204" i="16"/>
  <c r="F205" i="16"/>
  <c r="G205" i="16"/>
  <c r="F206" i="16"/>
  <c r="G206" i="16"/>
  <c r="F207" i="16"/>
  <c r="G207" i="16"/>
  <c r="F208" i="16"/>
  <c r="G208" i="16"/>
  <c r="F209" i="16"/>
  <c r="G209" i="16"/>
  <c r="F210" i="16"/>
  <c r="G210" i="16"/>
  <c r="F211" i="16"/>
  <c r="G211" i="16"/>
  <c r="F212" i="16"/>
  <c r="G212" i="16"/>
  <c r="F213" i="16"/>
  <c r="G213" i="16"/>
  <c r="F214" i="16"/>
  <c r="G214" i="16"/>
  <c r="F215" i="16"/>
  <c r="G215" i="16"/>
  <c r="F216" i="16"/>
  <c r="G216" i="16"/>
  <c r="F217" i="16"/>
  <c r="G217" i="16"/>
  <c r="F218" i="16"/>
  <c r="G218" i="16"/>
  <c r="F219" i="16"/>
  <c r="G219" i="16"/>
  <c r="F220" i="16"/>
  <c r="G220" i="16"/>
  <c r="F221" i="16"/>
  <c r="G221" i="16"/>
  <c r="F222" i="16"/>
  <c r="G222" i="16"/>
  <c r="F223" i="16"/>
  <c r="G223" i="16"/>
  <c r="F224" i="16"/>
  <c r="G224" i="16"/>
  <c r="F225" i="16"/>
  <c r="G225" i="16"/>
  <c r="F226" i="16"/>
  <c r="G226" i="16"/>
  <c r="F227" i="16"/>
  <c r="G227" i="16"/>
  <c r="F228" i="16"/>
  <c r="G228" i="16"/>
  <c r="F229" i="16"/>
  <c r="G229" i="16"/>
  <c r="F230" i="16"/>
  <c r="G230" i="16"/>
  <c r="F231" i="16"/>
  <c r="G231" i="16"/>
  <c r="F232" i="16"/>
  <c r="G232" i="16"/>
  <c r="F233" i="16"/>
  <c r="G233" i="16"/>
  <c r="F234" i="16"/>
  <c r="G234" i="16"/>
  <c r="F235" i="16"/>
  <c r="G235" i="16"/>
  <c r="F236" i="16"/>
  <c r="G236" i="16"/>
  <c r="F237" i="16"/>
  <c r="G237" i="16"/>
  <c r="F238" i="16"/>
  <c r="G238" i="16"/>
  <c r="F239" i="16"/>
  <c r="G239" i="16"/>
  <c r="F240" i="16"/>
  <c r="G240" i="16"/>
  <c r="F241" i="16"/>
  <c r="G241" i="16"/>
  <c r="F242" i="16"/>
  <c r="G242" i="16"/>
  <c r="F243" i="16"/>
  <c r="G243" i="16"/>
  <c r="F244" i="16"/>
  <c r="G244" i="16"/>
  <c r="F245" i="16"/>
  <c r="G245" i="16"/>
  <c r="F246" i="16"/>
  <c r="G246" i="16"/>
  <c r="F247" i="16"/>
  <c r="G247" i="16"/>
  <c r="F248" i="16"/>
  <c r="G248" i="16"/>
  <c r="F249" i="16"/>
  <c r="G249" i="16"/>
  <c r="F250" i="16"/>
  <c r="G250" i="16"/>
  <c r="F251" i="16"/>
  <c r="G251" i="16"/>
  <c r="F252" i="16"/>
  <c r="G252" i="16"/>
  <c r="F253" i="16"/>
  <c r="G253" i="16"/>
  <c r="F254" i="16"/>
  <c r="G254" i="16"/>
  <c r="F255" i="16"/>
  <c r="G255" i="16"/>
  <c r="F256" i="16"/>
  <c r="G256" i="16"/>
  <c r="F257" i="16"/>
  <c r="G257" i="16"/>
  <c r="F258" i="16"/>
  <c r="G258" i="16"/>
  <c r="F259" i="16"/>
  <c r="G259" i="16"/>
  <c r="F260" i="16"/>
  <c r="G260" i="16"/>
  <c r="F261" i="16"/>
  <c r="G261" i="16"/>
  <c r="F262" i="16"/>
  <c r="G262" i="16"/>
  <c r="F263" i="16"/>
  <c r="G263" i="16"/>
  <c r="F264" i="16"/>
  <c r="G264" i="16"/>
  <c r="F265" i="16"/>
  <c r="G265" i="16"/>
  <c r="F266" i="16"/>
  <c r="G266" i="16"/>
  <c r="F267" i="16"/>
  <c r="G267" i="16"/>
  <c r="F268" i="16"/>
  <c r="G268" i="16"/>
  <c r="F269" i="16"/>
  <c r="G269" i="16"/>
  <c r="F270" i="16"/>
  <c r="G270" i="16"/>
  <c r="F271" i="16"/>
  <c r="G271" i="16"/>
  <c r="F272" i="16"/>
  <c r="G272" i="16"/>
  <c r="F273" i="16"/>
  <c r="G273" i="16"/>
  <c r="F274" i="16"/>
  <c r="G274" i="16"/>
  <c r="F275" i="16"/>
  <c r="G275" i="16"/>
  <c r="F276" i="16"/>
  <c r="G276" i="16"/>
  <c r="F277" i="16"/>
  <c r="G277" i="16"/>
  <c r="F278" i="16"/>
  <c r="G278" i="16"/>
  <c r="F279" i="16"/>
  <c r="G279" i="16"/>
  <c r="F280" i="16"/>
  <c r="G280" i="16"/>
  <c r="F281" i="16"/>
  <c r="G281" i="16"/>
  <c r="F282" i="16"/>
  <c r="G282" i="16"/>
  <c r="F283" i="16"/>
  <c r="G283" i="16"/>
  <c r="F284" i="16"/>
  <c r="G284" i="16"/>
  <c r="F285" i="16"/>
  <c r="G285" i="16"/>
  <c r="F286" i="16"/>
  <c r="G286" i="16"/>
  <c r="F287" i="16"/>
  <c r="G287" i="16"/>
  <c r="F288" i="16"/>
  <c r="G288" i="16"/>
  <c r="F289" i="16"/>
  <c r="G289" i="16"/>
  <c r="F290" i="16"/>
  <c r="G290" i="16"/>
  <c r="F291" i="16"/>
  <c r="G291" i="16"/>
  <c r="F292" i="16"/>
  <c r="G292" i="16"/>
  <c r="F293" i="16"/>
  <c r="G293" i="16"/>
  <c r="F294" i="16"/>
  <c r="G294" i="16"/>
  <c r="F295" i="16"/>
  <c r="G295" i="16"/>
  <c r="F296" i="16"/>
  <c r="G296" i="16"/>
  <c r="F297" i="16"/>
  <c r="G297" i="16"/>
  <c r="F298" i="16"/>
  <c r="G298" i="16"/>
  <c r="F299" i="16"/>
  <c r="G299" i="16"/>
  <c r="F300" i="16"/>
  <c r="G300" i="16"/>
  <c r="F301" i="16"/>
  <c r="G301" i="16"/>
  <c r="F302" i="16"/>
  <c r="G302" i="16"/>
  <c r="F303" i="16"/>
  <c r="G303" i="16"/>
  <c r="F304" i="16"/>
  <c r="G304" i="16"/>
  <c r="F305" i="16"/>
  <c r="G305" i="16"/>
  <c r="F306" i="16"/>
  <c r="G306" i="16"/>
  <c r="F307" i="16"/>
  <c r="G307" i="16"/>
  <c r="F308" i="16"/>
  <c r="G308" i="16"/>
  <c r="F309" i="16"/>
  <c r="G309" i="16"/>
  <c r="F310" i="16"/>
  <c r="G310" i="16"/>
  <c r="F311" i="16"/>
  <c r="G311" i="16"/>
  <c r="F312" i="16"/>
  <c r="G312" i="16"/>
  <c r="F313" i="16"/>
  <c r="G313" i="16"/>
  <c r="F314" i="16"/>
  <c r="G314" i="16"/>
  <c r="F315" i="16"/>
  <c r="G315" i="16"/>
  <c r="F316" i="16"/>
  <c r="G316" i="16"/>
  <c r="F317" i="16"/>
  <c r="G317" i="16"/>
  <c r="F318" i="16"/>
  <c r="G318" i="16"/>
  <c r="F319" i="16"/>
  <c r="G319" i="16"/>
  <c r="F320" i="16"/>
  <c r="G320" i="16"/>
  <c r="F321" i="16"/>
  <c r="G321" i="16"/>
  <c r="F322" i="16"/>
  <c r="G322" i="16"/>
  <c r="F323" i="16"/>
  <c r="G323" i="16"/>
  <c r="F324" i="16"/>
  <c r="G324" i="16"/>
  <c r="F325" i="16"/>
  <c r="G325" i="16"/>
  <c r="F326" i="16"/>
  <c r="G326" i="16"/>
  <c r="F327" i="16"/>
  <c r="G327" i="16"/>
  <c r="F328" i="16"/>
  <c r="G328" i="16"/>
  <c r="F329" i="16"/>
  <c r="G329" i="16"/>
  <c r="F330" i="16"/>
  <c r="G330" i="16"/>
  <c r="F331" i="16"/>
  <c r="G331" i="16"/>
  <c r="F332" i="16"/>
  <c r="G332" i="16"/>
  <c r="F333" i="16"/>
  <c r="G333" i="16"/>
  <c r="F334" i="16"/>
  <c r="G334" i="16"/>
  <c r="F335" i="16"/>
  <c r="G335" i="16"/>
  <c r="F336" i="16"/>
  <c r="G336" i="16"/>
  <c r="F337" i="16"/>
  <c r="G337" i="16"/>
  <c r="F338" i="16"/>
  <c r="G338" i="16"/>
  <c r="F339" i="16"/>
  <c r="G339" i="16"/>
  <c r="F340" i="16"/>
  <c r="G340" i="16"/>
  <c r="F341" i="16"/>
  <c r="G341" i="16"/>
  <c r="F342" i="16"/>
  <c r="G342" i="16"/>
  <c r="F343" i="16"/>
  <c r="G343" i="16"/>
  <c r="F344" i="16"/>
  <c r="G344" i="16"/>
  <c r="F345" i="16"/>
  <c r="G345" i="16"/>
  <c r="F346" i="16"/>
  <c r="G346" i="16"/>
  <c r="F347" i="16"/>
  <c r="G347" i="16"/>
  <c r="F348" i="16"/>
  <c r="G348" i="16"/>
  <c r="F349" i="16"/>
  <c r="G349" i="16"/>
  <c r="F350" i="16"/>
  <c r="G350" i="16"/>
  <c r="F351" i="16"/>
  <c r="G351" i="16"/>
  <c r="F352" i="16"/>
  <c r="G352" i="16"/>
  <c r="F353" i="16"/>
  <c r="G353" i="16"/>
  <c r="F354" i="16"/>
  <c r="G354" i="16"/>
  <c r="F355" i="16"/>
  <c r="G355" i="16"/>
  <c r="F356" i="16"/>
  <c r="G356" i="16"/>
  <c r="F357" i="16"/>
  <c r="G357" i="16"/>
  <c r="F358" i="16"/>
  <c r="G358" i="16"/>
  <c r="F359" i="16"/>
  <c r="G359" i="16"/>
  <c r="F360" i="16"/>
  <c r="G360" i="16"/>
  <c r="F361" i="16"/>
  <c r="G361" i="16"/>
  <c r="F362" i="16"/>
  <c r="G362" i="16"/>
  <c r="F363" i="16"/>
  <c r="G363" i="16"/>
  <c r="F364" i="16"/>
  <c r="G364" i="16"/>
  <c r="F365" i="16"/>
  <c r="G365" i="16"/>
  <c r="F366" i="16"/>
  <c r="G366" i="16"/>
  <c r="F367" i="16"/>
  <c r="G367" i="16"/>
  <c r="F368" i="16"/>
  <c r="G368" i="16"/>
  <c r="F369" i="16"/>
  <c r="G369" i="16"/>
  <c r="F370" i="16"/>
  <c r="G370" i="16"/>
  <c r="F371" i="16"/>
  <c r="G371" i="16"/>
  <c r="F372" i="16"/>
  <c r="G372" i="16"/>
  <c r="F373" i="16"/>
  <c r="G373" i="16"/>
  <c r="F374" i="16"/>
  <c r="G374" i="16"/>
  <c r="F375" i="16"/>
  <c r="G375" i="16"/>
  <c r="F376" i="16"/>
  <c r="G376" i="16"/>
  <c r="F377" i="16"/>
  <c r="G377" i="16"/>
  <c r="F378" i="16"/>
  <c r="G378" i="16"/>
  <c r="F379" i="16"/>
  <c r="G379" i="16"/>
  <c r="F380" i="16"/>
  <c r="G380" i="16"/>
  <c r="F381" i="16"/>
  <c r="G381" i="16"/>
  <c r="F382" i="16"/>
  <c r="G382" i="16"/>
  <c r="F383" i="16"/>
  <c r="G383" i="16"/>
  <c r="F384" i="16"/>
  <c r="G384" i="16"/>
  <c r="F385" i="16"/>
  <c r="G385" i="16"/>
  <c r="F386" i="16"/>
  <c r="G386" i="16"/>
  <c r="F387" i="16"/>
  <c r="G387" i="16"/>
  <c r="F388" i="16"/>
  <c r="G388" i="16"/>
  <c r="F389" i="16"/>
  <c r="G389" i="16"/>
  <c r="F390" i="16"/>
  <c r="G390" i="16"/>
  <c r="F391" i="16"/>
  <c r="G391" i="16"/>
  <c r="F392" i="16"/>
  <c r="G392" i="16"/>
  <c r="F393" i="16"/>
  <c r="G393" i="16"/>
  <c r="F394" i="16"/>
  <c r="G394" i="16"/>
  <c r="F395" i="16"/>
  <c r="G395" i="16"/>
  <c r="F396" i="16"/>
  <c r="G396" i="16"/>
  <c r="F397" i="16"/>
  <c r="G397" i="16"/>
  <c r="F398" i="16"/>
  <c r="G398" i="16"/>
  <c r="F399" i="16"/>
  <c r="G399" i="16"/>
  <c r="F400" i="16"/>
  <c r="G400" i="16"/>
  <c r="F401" i="16"/>
  <c r="G401" i="16"/>
  <c r="F402" i="16"/>
  <c r="G402" i="16"/>
  <c r="F403" i="16"/>
  <c r="G403" i="16"/>
  <c r="F404" i="16"/>
  <c r="G404" i="16"/>
  <c r="F405" i="16"/>
  <c r="G405" i="16"/>
  <c r="F406" i="16"/>
  <c r="G406" i="16"/>
  <c r="F407" i="16"/>
  <c r="G407" i="16"/>
  <c r="F408" i="16"/>
  <c r="G408" i="16"/>
  <c r="F409" i="16"/>
  <c r="G409" i="16"/>
  <c r="F410" i="16"/>
  <c r="G410" i="16"/>
  <c r="F411" i="16"/>
  <c r="G411" i="16"/>
  <c r="F412" i="16"/>
  <c r="G412" i="16"/>
  <c r="F413" i="16"/>
  <c r="G413" i="16"/>
  <c r="F414" i="16"/>
  <c r="G414" i="16"/>
  <c r="F415" i="16"/>
  <c r="G415" i="16"/>
  <c r="F416" i="16"/>
  <c r="G416" i="16"/>
  <c r="F417" i="16"/>
  <c r="G417" i="16"/>
  <c r="F418" i="16"/>
  <c r="G418" i="16"/>
  <c r="F419" i="16"/>
  <c r="G419" i="16"/>
  <c r="F420" i="16"/>
  <c r="G420" i="16"/>
  <c r="F421" i="16"/>
  <c r="G421" i="16"/>
  <c r="F422" i="16"/>
  <c r="G422" i="16"/>
  <c r="F423" i="16"/>
  <c r="G423" i="16"/>
  <c r="F424" i="16"/>
  <c r="G424" i="16"/>
  <c r="F425" i="16"/>
  <c r="G425" i="16"/>
  <c r="F426" i="16"/>
  <c r="G426" i="16"/>
  <c r="F427" i="16"/>
  <c r="G427" i="16"/>
  <c r="F428" i="16"/>
  <c r="G428" i="16"/>
  <c r="F429" i="16"/>
  <c r="G429" i="16"/>
  <c r="F430" i="16"/>
  <c r="G430" i="16"/>
  <c r="F431" i="16"/>
  <c r="G431" i="16"/>
  <c r="F432" i="16"/>
  <c r="G432" i="16"/>
  <c r="F433" i="16"/>
  <c r="G433" i="16"/>
  <c r="F434" i="16"/>
  <c r="G434" i="16"/>
  <c r="F435" i="16"/>
  <c r="G435" i="16"/>
  <c r="F436" i="16"/>
  <c r="G436" i="16"/>
  <c r="F437" i="16"/>
  <c r="G437" i="16"/>
  <c r="F438" i="16"/>
  <c r="G438" i="16"/>
  <c r="F439" i="16"/>
  <c r="G439" i="16"/>
  <c r="F440" i="16"/>
  <c r="G440" i="16"/>
  <c r="F441" i="16"/>
  <c r="G441" i="16"/>
  <c r="F442" i="16"/>
  <c r="G442" i="16"/>
  <c r="F443" i="16"/>
  <c r="G443" i="16"/>
  <c r="F444" i="16"/>
  <c r="G444" i="16"/>
  <c r="F445" i="16"/>
  <c r="G445" i="16"/>
  <c r="F446" i="16"/>
  <c r="G446" i="16"/>
  <c r="F447" i="16"/>
  <c r="G447" i="16"/>
  <c r="F448" i="16"/>
  <c r="G448" i="16"/>
  <c r="F449" i="16"/>
  <c r="G449" i="16"/>
  <c r="F450" i="16"/>
  <c r="G450" i="16"/>
  <c r="F451" i="16"/>
  <c r="G451" i="16"/>
  <c r="F452" i="16"/>
  <c r="G452" i="16"/>
  <c r="F453" i="16"/>
  <c r="G453" i="16"/>
  <c r="F454" i="16"/>
  <c r="G454" i="16"/>
  <c r="F455" i="16"/>
  <c r="G455" i="16"/>
  <c r="F456" i="16"/>
  <c r="G456" i="16"/>
  <c r="F457" i="16"/>
  <c r="G457" i="16"/>
  <c r="F458" i="16"/>
  <c r="G458" i="16"/>
  <c r="F459" i="16"/>
  <c r="G459" i="16"/>
  <c r="F460" i="16"/>
  <c r="G460" i="16"/>
  <c r="F461" i="16"/>
  <c r="G461" i="16"/>
  <c r="F462" i="16"/>
  <c r="G462" i="16"/>
  <c r="F463" i="16"/>
  <c r="G463" i="16"/>
  <c r="F464" i="16"/>
  <c r="G464" i="16"/>
  <c r="F465" i="16"/>
  <c r="G465" i="16"/>
  <c r="F466" i="16"/>
  <c r="G466" i="16"/>
  <c r="F467" i="16"/>
  <c r="G467" i="16"/>
  <c r="F468" i="16"/>
  <c r="G468" i="16"/>
  <c r="F469" i="16"/>
  <c r="G469" i="16"/>
  <c r="F470" i="16"/>
  <c r="G470" i="16"/>
  <c r="F471" i="16"/>
  <c r="G471" i="16"/>
  <c r="F472" i="16"/>
  <c r="G472" i="16"/>
  <c r="F473" i="16"/>
  <c r="G473" i="16"/>
  <c r="F474" i="16"/>
  <c r="G474" i="16"/>
  <c r="F475" i="16"/>
  <c r="G475" i="16"/>
  <c r="F476" i="16"/>
  <c r="G476" i="16"/>
  <c r="F477" i="16"/>
  <c r="G477" i="16"/>
  <c r="F478" i="16"/>
  <c r="G478" i="16"/>
  <c r="F479" i="16"/>
  <c r="G479" i="16"/>
  <c r="F480" i="16"/>
  <c r="G480" i="16"/>
  <c r="F481" i="16"/>
  <c r="G481" i="16"/>
  <c r="F482" i="16"/>
  <c r="G482" i="16"/>
  <c r="F483" i="16"/>
  <c r="G483" i="16"/>
  <c r="F484" i="16"/>
  <c r="G484" i="16"/>
  <c r="F485" i="16"/>
  <c r="G485" i="16"/>
  <c r="F486" i="16"/>
  <c r="G486" i="16"/>
  <c r="F487" i="16"/>
  <c r="G487" i="16"/>
  <c r="F488" i="16"/>
  <c r="G488" i="16"/>
  <c r="F489" i="16"/>
  <c r="G489" i="16"/>
  <c r="F490" i="16"/>
  <c r="G490" i="16"/>
  <c r="F491" i="16"/>
  <c r="G491" i="16"/>
  <c r="F492" i="16"/>
  <c r="G492" i="16"/>
  <c r="F493" i="16"/>
  <c r="G493" i="16"/>
  <c r="F494" i="16"/>
  <c r="G494" i="16"/>
  <c r="F495" i="16"/>
  <c r="G495" i="16"/>
  <c r="F496" i="16"/>
  <c r="G496" i="16"/>
  <c r="F497" i="16"/>
  <c r="G497" i="16"/>
  <c r="F498" i="16"/>
  <c r="G498" i="16"/>
  <c r="F499" i="16"/>
  <c r="G499" i="16"/>
  <c r="F500" i="16"/>
  <c r="G500" i="16"/>
  <c r="F501" i="16"/>
  <c r="G501" i="16"/>
  <c r="F502" i="16"/>
  <c r="G502" i="16"/>
  <c r="F503" i="16"/>
  <c r="G503" i="16"/>
  <c r="F504" i="16"/>
  <c r="G504" i="16"/>
  <c r="F505" i="16"/>
  <c r="G505" i="16"/>
  <c r="F506" i="16"/>
  <c r="G506" i="16"/>
  <c r="F507" i="16"/>
  <c r="G507" i="16"/>
  <c r="F508" i="16"/>
  <c r="G508" i="16"/>
  <c r="F509" i="16"/>
  <c r="G509" i="16"/>
  <c r="F510" i="16"/>
  <c r="G510" i="16"/>
  <c r="F511" i="16"/>
  <c r="G511" i="16"/>
  <c r="F512" i="16"/>
  <c r="G512" i="16"/>
  <c r="F513" i="16"/>
  <c r="G513" i="16"/>
  <c r="F514" i="16"/>
  <c r="G514" i="16"/>
  <c r="F515" i="16"/>
  <c r="G515" i="16"/>
  <c r="F516" i="16"/>
  <c r="G516" i="16"/>
  <c r="F517" i="16"/>
  <c r="G517" i="16"/>
  <c r="F518" i="16"/>
  <c r="G518" i="16"/>
  <c r="F519" i="16"/>
  <c r="G519" i="16"/>
  <c r="F520" i="16"/>
  <c r="G520" i="16"/>
  <c r="F521" i="16"/>
  <c r="G521" i="16"/>
  <c r="F522" i="16"/>
  <c r="G522" i="16"/>
  <c r="F523" i="16"/>
  <c r="G523" i="16"/>
  <c r="F524" i="16"/>
  <c r="G524" i="16"/>
  <c r="F525" i="16"/>
  <c r="G525" i="16"/>
  <c r="F526" i="16"/>
  <c r="G526" i="16"/>
  <c r="F527" i="16"/>
  <c r="G527" i="16"/>
  <c r="F528" i="16"/>
  <c r="G528" i="16"/>
  <c r="F529" i="16"/>
  <c r="G529" i="16"/>
  <c r="F530" i="16"/>
  <c r="G530" i="16"/>
  <c r="F531" i="16"/>
  <c r="G531" i="16"/>
  <c r="F532" i="16"/>
  <c r="G532" i="16"/>
  <c r="F533" i="16"/>
  <c r="G533" i="16"/>
  <c r="F534" i="16"/>
  <c r="G534" i="16"/>
  <c r="F535" i="16"/>
  <c r="G535" i="16"/>
  <c r="F536" i="16"/>
  <c r="G536" i="16"/>
  <c r="F537" i="16"/>
  <c r="G537" i="16"/>
  <c r="F538" i="16"/>
  <c r="G538" i="16"/>
  <c r="F539" i="16"/>
  <c r="G539" i="16"/>
  <c r="F540" i="16"/>
  <c r="G540" i="16"/>
  <c r="F541" i="16"/>
  <c r="G541" i="16"/>
  <c r="F542" i="16"/>
  <c r="G542" i="16"/>
  <c r="F543" i="16"/>
  <c r="G543" i="16"/>
  <c r="F544" i="16"/>
  <c r="G544" i="16"/>
  <c r="F545" i="16"/>
  <c r="G545" i="16"/>
  <c r="F546" i="16"/>
  <c r="G546" i="16"/>
  <c r="F547" i="16"/>
  <c r="G547" i="16"/>
  <c r="F548" i="16"/>
  <c r="G548" i="16"/>
  <c r="F549" i="16"/>
  <c r="G549" i="16"/>
  <c r="F550" i="16"/>
  <c r="G550" i="16"/>
  <c r="F551" i="16"/>
  <c r="G551" i="16"/>
  <c r="F552" i="16"/>
  <c r="G552" i="16"/>
  <c r="F553" i="16"/>
  <c r="G553" i="16"/>
  <c r="F554" i="16"/>
  <c r="G554" i="16"/>
  <c r="F555" i="16"/>
  <c r="G555" i="16"/>
  <c r="F556" i="16"/>
  <c r="G556" i="16"/>
  <c r="F557" i="16"/>
  <c r="G557" i="16"/>
  <c r="F558" i="16"/>
  <c r="G558" i="16"/>
  <c r="F559" i="16"/>
  <c r="G559" i="16"/>
  <c r="F560" i="16"/>
  <c r="G560" i="16"/>
  <c r="F561" i="16"/>
  <c r="G561" i="16"/>
  <c r="F562" i="16"/>
  <c r="G562" i="16"/>
  <c r="F563" i="16"/>
  <c r="G563" i="16"/>
  <c r="F564" i="16"/>
  <c r="G564" i="16"/>
  <c r="F565" i="16"/>
  <c r="G565" i="16"/>
  <c r="F566" i="16"/>
  <c r="G566" i="16"/>
  <c r="F567" i="16"/>
  <c r="G567" i="16"/>
  <c r="F568" i="16"/>
  <c r="G568" i="16"/>
  <c r="F569" i="16"/>
  <c r="G569" i="16"/>
  <c r="F570" i="16"/>
  <c r="G570" i="16"/>
  <c r="F571" i="16"/>
  <c r="G571" i="16"/>
  <c r="F572" i="16"/>
  <c r="G572" i="16"/>
  <c r="F573" i="16"/>
  <c r="G573" i="16"/>
  <c r="F574" i="16"/>
  <c r="G574" i="16"/>
  <c r="F575" i="16"/>
  <c r="G575" i="16"/>
  <c r="F576" i="16"/>
  <c r="G576" i="16"/>
  <c r="F577" i="16"/>
  <c r="G577" i="16"/>
  <c r="F578" i="16"/>
  <c r="G578" i="16"/>
  <c r="F579" i="16"/>
  <c r="G579" i="16"/>
  <c r="F580" i="16"/>
  <c r="G580" i="16"/>
  <c r="F581" i="16"/>
  <c r="G581" i="16"/>
  <c r="F582" i="16"/>
  <c r="G582" i="16"/>
  <c r="F583" i="16"/>
  <c r="G583" i="16"/>
  <c r="F584" i="16"/>
  <c r="G584" i="16"/>
  <c r="F585" i="16"/>
  <c r="G585" i="16"/>
  <c r="F586" i="16"/>
  <c r="G586" i="16"/>
  <c r="F587" i="16"/>
  <c r="G587" i="16"/>
  <c r="F588" i="16"/>
  <c r="G588" i="16"/>
  <c r="F589" i="16"/>
  <c r="G589" i="16"/>
  <c r="F590" i="16"/>
  <c r="G590" i="16"/>
  <c r="F591" i="16"/>
  <c r="G591" i="16"/>
  <c r="F592" i="16"/>
  <c r="G592" i="16"/>
  <c r="F593" i="16"/>
  <c r="G593" i="16"/>
  <c r="F594" i="16"/>
  <c r="G594" i="16"/>
  <c r="F595" i="16"/>
  <c r="G595" i="16"/>
  <c r="F596" i="16"/>
  <c r="G596" i="16"/>
  <c r="F597" i="16"/>
  <c r="G597" i="16"/>
  <c r="F598" i="16"/>
  <c r="G598" i="16"/>
  <c r="F599" i="16"/>
  <c r="G599" i="16"/>
  <c r="F600" i="16"/>
  <c r="G600" i="16"/>
  <c r="F601" i="16"/>
  <c r="G601" i="16"/>
  <c r="F602" i="16"/>
  <c r="G602" i="16"/>
  <c r="F603" i="16"/>
  <c r="G603" i="16"/>
  <c r="F604" i="16"/>
  <c r="G604" i="16"/>
  <c r="F605" i="16"/>
  <c r="G605" i="16"/>
  <c r="F606" i="16"/>
  <c r="G606" i="16"/>
  <c r="F607" i="16"/>
  <c r="G607" i="16"/>
  <c r="F608" i="16"/>
  <c r="G608" i="16"/>
  <c r="F609" i="16"/>
  <c r="G609" i="16"/>
  <c r="F610" i="16"/>
  <c r="G610" i="16"/>
  <c r="F611" i="16"/>
  <c r="G611" i="16"/>
  <c r="F612" i="16"/>
  <c r="G612" i="16"/>
  <c r="F613" i="16"/>
  <c r="G613" i="16"/>
  <c r="F614" i="16"/>
  <c r="G614" i="16"/>
  <c r="F615" i="16"/>
  <c r="G615" i="16"/>
  <c r="F616" i="16"/>
  <c r="G616" i="16"/>
  <c r="F617" i="16"/>
  <c r="G617" i="16"/>
  <c r="F618" i="16"/>
  <c r="G618" i="16"/>
  <c r="F619" i="16"/>
  <c r="G619" i="16"/>
  <c r="F620" i="16"/>
  <c r="G620" i="16"/>
  <c r="F621" i="16"/>
  <c r="G621" i="16"/>
  <c r="F622" i="16"/>
  <c r="G622" i="16"/>
  <c r="F623" i="16"/>
  <c r="G623" i="16"/>
  <c r="F624" i="16"/>
  <c r="G624" i="16"/>
  <c r="F625" i="16"/>
  <c r="G625" i="16"/>
  <c r="F626" i="16"/>
  <c r="G626" i="16"/>
  <c r="F627" i="16"/>
  <c r="G627" i="16"/>
  <c r="F628" i="16"/>
  <c r="G628" i="16"/>
  <c r="F629" i="16"/>
  <c r="G629" i="16"/>
  <c r="F630" i="16"/>
  <c r="G630" i="16"/>
  <c r="F631" i="16"/>
  <c r="G631" i="16"/>
  <c r="F632" i="16"/>
  <c r="G632" i="16"/>
  <c r="F633" i="16"/>
  <c r="G633" i="16"/>
  <c r="F634" i="16"/>
  <c r="G634" i="16"/>
  <c r="F635" i="16"/>
  <c r="G635" i="16"/>
  <c r="F636" i="16"/>
  <c r="G636" i="16"/>
  <c r="F637" i="16"/>
  <c r="G637" i="16"/>
  <c r="F638" i="16"/>
  <c r="G638" i="16"/>
  <c r="F639" i="16"/>
  <c r="G639" i="16"/>
  <c r="F640" i="16"/>
  <c r="G640" i="16"/>
  <c r="F641" i="16"/>
  <c r="G641" i="16"/>
  <c r="F642" i="16"/>
  <c r="G642" i="16"/>
  <c r="F643" i="16"/>
  <c r="G643" i="16"/>
  <c r="F644" i="16"/>
  <c r="G644" i="16"/>
  <c r="F645" i="16"/>
  <c r="G645" i="16"/>
  <c r="F646" i="16"/>
  <c r="G646" i="16"/>
  <c r="F647" i="16"/>
  <c r="G647" i="16"/>
  <c r="F648" i="16"/>
  <c r="G648" i="16"/>
  <c r="F649" i="16"/>
  <c r="G649" i="16"/>
  <c r="F650" i="16"/>
  <c r="G650" i="16"/>
  <c r="F651" i="16"/>
  <c r="G651" i="16"/>
  <c r="F652" i="16"/>
  <c r="G652" i="16"/>
  <c r="F653" i="16"/>
  <c r="G653" i="16"/>
  <c r="F654" i="16"/>
  <c r="G654" i="16"/>
  <c r="F655" i="16"/>
  <c r="G655" i="16"/>
  <c r="F656" i="16"/>
  <c r="G656" i="16"/>
  <c r="F657" i="16"/>
  <c r="G657" i="16"/>
  <c r="F658" i="16"/>
  <c r="G658" i="16"/>
  <c r="F659" i="16"/>
  <c r="G659" i="16"/>
  <c r="F660" i="16"/>
  <c r="G660" i="16"/>
  <c r="F661" i="16"/>
  <c r="G661" i="16"/>
  <c r="F662" i="16"/>
  <c r="G662" i="16"/>
  <c r="F663" i="16"/>
  <c r="G663" i="16"/>
  <c r="F664" i="16"/>
  <c r="G664" i="16"/>
  <c r="F665" i="16"/>
  <c r="G665" i="16"/>
  <c r="F666" i="16"/>
  <c r="G666" i="16"/>
  <c r="F667" i="16"/>
  <c r="G667" i="16"/>
  <c r="F668" i="16"/>
  <c r="G668" i="16"/>
  <c r="F669" i="16"/>
  <c r="G669" i="16"/>
  <c r="F670" i="16"/>
  <c r="G670" i="16"/>
  <c r="F671" i="16"/>
  <c r="G671" i="16"/>
  <c r="F672" i="16"/>
  <c r="G672" i="16"/>
  <c r="F673" i="16"/>
  <c r="G673" i="16"/>
  <c r="F674" i="16"/>
  <c r="G674" i="16"/>
  <c r="F675" i="16"/>
  <c r="G675" i="16"/>
  <c r="F676" i="16"/>
  <c r="G676" i="16"/>
  <c r="F677" i="16"/>
  <c r="G677" i="16"/>
  <c r="F678" i="16"/>
  <c r="G678" i="16"/>
  <c r="F679" i="16"/>
  <c r="G679" i="16"/>
  <c r="F680" i="16"/>
  <c r="G680" i="16"/>
  <c r="F681" i="16"/>
  <c r="G681" i="16"/>
  <c r="F682" i="16"/>
  <c r="G682" i="16"/>
  <c r="F683" i="16"/>
  <c r="G683" i="16"/>
  <c r="F684" i="16"/>
  <c r="G684" i="16"/>
  <c r="F685" i="16"/>
  <c r="G685" i="16"/>
  <c r="F686" i="16"/>
  <c r="G686" i="16"/>
  <c r="F687" i="16"/>
  <c r="G687" i="16"/>
  <c r="F688" i="16"/>
  <c r="G688" i="16"/>
  <c r="F689" i="16"/>
  <c r="G689" i="16"/>
  <c r="F690" i="16"/>
  <c r="G690" i="16"/>
  <c r="F691" i="16"/>
  <c r="G691" i="16"/>
  <c r="F692" i="16"/>
  <c r="G692" i="16"/>
  <c r="F693" i="16"/>
  <c r="G693" i="16"/>
  <c r="F694" i="16"/>
  <c r="G694" i="16"/>
  <c r="F695" i="16"/>
  <c r="G695" i="16"/>
  <c r="F696" i="16"/>
  <c r="G696" i="16"/>
  <c r="F697" i="16"/>
  <c r="G697" i="16"/>
  <c r="F698" i="16"/>
  <c r="G698" i="16"/>
  <c r="F699" i="16"/>
  <c r="G699" i="16"/>
  <c r="F700" i="16"/>
  <c r="G700" i="16"/>
  <c r="F701" i="16"/>
  <c r="G701" i="16"/>
  <c r="F702" i="16"/>
  <c r="G702" i="16"/>
  <c r="F703" i="16"/>
  <c r="G703" i="16"/>
  <c r="F704" i="16"/>
  <c r="G704" i="16"/>
  <c r="F705" i="16"/>
  <c r="G705" i="16"/>
  <c r="F706" i="16"/>
  <c r="G706" i="16"/>
  <c r="F707" i="16"/>
  <c r="G707" i="16"/>
  <c r="F708" i="16"/>
  <c r="G708" i="16"/>
  <c r="F709" i="16"/>
  <c r="G709" i="16"/>
  <c r="F710" i="16"/>
  <c r="G710" i="16"/>
  <c r="F711" i="16"/>
  <c r="G711" i="16"/>
  <c r="F712" i="16"/>
  <c r="G712" i="16"/>
  <c r="F713" i="16"/>
  <c r="G713" i="16"/>
  <c r="F714" i="16"/>
  <c r="G714" i="16"/>
  <c r="F715" i="16"/>
  <c r="G715" i="16"/>
  <c r="F716" i="16"/>
  <c r="G716" i="16"/>
  <c r="F717" i="16"/>
  <c r="G717" i="16"/>
  <c r="F718" i="16"/>
  <c r="G718" i="16"/>
  <c r="F719" i="16"/>
  <c r="G719" i="16"/>
  <c r="F720" i="16"/>
  <c r="G720" i="16"/>
  <c r="F721" i="16"/>
  <c r="G721" i="16"/>
  <c r="F722" i="16"/>
  <c r="G722" i="16"/>
  <c r="F723" i="16"/>
  <c r="G723" i="16"/>
  <c r="F724" i="16"/>
  <c r="G724" i="16"/>
  <c r="F725" i="16"/>
  <c r="G725" i="16"/>
  <c r="F726" i="16"/>
  <c r="G726" i="16"/>
  <c r="F727" i="16"/>
  <c r="G727" i="16"/>
  <c r="F728" i="16"/>
  <c r="G728" i="16"/>
  <c r="F729" i="16"/>
  <c r="G729" i="16"/>
  <c r="F730" i="16"/>
  <c r="G730" i="16"/>
  <c r="F731" i="16"/>
  <c r="G731" i="16"/>
  <c r="F732" i="16"/>
  <c r="G732" i="16"/>
  <c r="F733" i="16"/>
  <c r="G733" i="16"/>
  <c r="F734" i="16"/>
  <c r="G734" i="16"/>
  <c r="F735" i="16"/>
  <c r="G735" i="16"/>
  <c r="F736" i="16"/>
  <c r="G736" i="16"/>
  <c r="F737" i="16"/>
  <c r="G737" i="16"/>
  <c r="F738" i="16"/>
  <c r="G738" i="16"/>
  <c r="F739" i="16"/>
  <c r="G739" i="16"/>
  <c r="F740" i="16"/>
  <c r="G740" i="16"/>
  <c r="F741" i="16"/>
  <c r="G741" i="16"/>
  <c r="F742" i="16"/>
  <c r="G742" i="16"/>
  <c r="F743" i="16"/>
  <c r="G743" i="16"/>
  <c r="F744" i="16"/>
  <c r="G744" i="16"/>
  <c r="F745" i="16"/>
  <c r="G745" i="16"/>
  <c r="F746" i="16"/>
  <c r="G746" i="16"/>
  <c r="F747" i="16"/>
  <c r="G747" i="16"/>
  <c r="F748" i="16"/>
  <c r="G748" i="16"/>
  <c r="F749" i="16"/>
  <c r="G749" i="16"/>
  <c r="F750" i="16"/>
  <c r="G750" i="16"/>
  <c r="F751" i="16"/>
  <c r="G751" i="16"/>
  <c r="F752" i="16"/>
  <c r="G752" i="16"/>
  <c r="F753" i="16"/>
  <c r="G753" i="16"/>
  <c r="F754" i="16"/>
  <c r="G754" i="16"/>
  <c r="F755" i="16"/>
  <c r="G755" i="16"/>
  <c r="F756" i="16"/>
  <c r="G756" i="16"/>
  <c r="F757" i="16"/>
  <c r="G757" i="16"/>
  <c r="F758" i="16"/>
  <c r="G758" i="16"/>
  <c r="F759" i="16"/>
  <c r="G759" i="16"/>
  <c r="F760" i="16"/>
  <c r="G760" i="16"/>
  <c r="F761" i="16"/>
  <c r="G761" i="16"/>
  <c r="F762" i="16"/>
  <c r="G762" i="16"/>
  <c r="F763" i="16"/>
  <c r="G763" i="16"/>
  <c r="F764" i="16"/>
  <c r="G764" i="16"/>
  <c r="F765" i="16"/>
  <c r="G765" i="16"/>
  <c r="F766" i="16"/>
  <c r="G766" i="16"/>
  <c r="F767" i="16"/>
  <c r="G767" i="16"/>
  <c r="F768" i="16"/>
  <c r="G768" i="16"/>
  <c r="F769" i="16"/>
  <c r="G769" i="16"/>
  <c r="F770" i="16"/>
  <c r="G770" i="16"/>
  <c r="F771" i="16"/>
  <c r="G771" i="16"/>
  <c r="F772" i="16"/>
  <c r="G772" i="16"/>
  <c r="F773" i="16"/>
  <c r="G773" i="16"/>
  <c r="F774" i="16"/>
  <c r="G774" i="16"/>
  <c r="F775" i="16"/>
  <c r="G775" i="16"/>
  <c r="F776" i="16"/>
  <c r="G776" i="16"/>
  <c r="F777" i="16"/>
  <c r="G777" i="16"/>
  <c r="F778" i="16"/>
  <c r="G778" i="16"/>
  <c r="F779" i="16"/>
  <c r="G779" i="16"/>
  <c r="F780" i="16"/>
  <c r="G780" i="16"/>
  <c r="F781" i="16"/>
  <c r="G781" i="16"/>
  <c r="F782" i="16"/>
  <c r="G782" i="16"/>
  <c r="F783" i="16"/>
  <c r="G783" i="16"/>
  <c r="F784" i="16"/>
  <c r="G784" i="16"/>
  <c r="F785" i="16"/>
  <c r="G785" i="16"/>
  <c r="F786" i="16"/>
  <c r="G786" i="16"/>
  <c r="F787" i="16"/>
  <c r="G787" i="16"/>
  <c r="F788" i="16"/>
  <c r="G788" i="16"/>
  <c r="F789" i="16"/>
  <c r="G789" i="16"/>
  <c r="F790" i="16"/>
  <c r="G790" i="16"/>
  <c r="F791" i="16"/>
  <c r="G791" i="16"/>
  <c r="F792" i="16"/>
  <c r="G792" i="16"/>
  <c r="F793" i="16"/>
  <c r="G793" i="16"/>
  <c r="F794" i="16"/>
  <c r="G794" i="16"/>
  <c r="F795" i="16"/>
  <c r="G795" i="16"/>
  <c r="F796" i="16"/>
  <c r="G796" i="16"/>
  <c r="F797" i="16"/>
  <c r="G797" i="16"/>
  <c r="F798" i="16"/>
  <c r="G798" i="16"/>
  <c r="F799" i="16"/>
  <c r="G799" i="16"/>
  <c r="F800" i="16"/>
  <c r="G800" i="16"/>
  <c r="F801" i="16"/>
  <c r="G801" i="16"/>
  <c r="F802" i="16"/>
  <c r="G802" i="16"/>
  <c r="F803" i="16"/>
  <c r="G803" i="16"/>
  <c r="F804" i="16"/>
  <c r="G804" i="16"/>
  <c r="F805" i="16"/>
  <c r="G805" i="16"/>
  <c r="F806" i="16"/>
  <c r="G806" i="16"/>
  <c r="F807" i="16"/>
  <c r="G807" i="16"/>
  <c r="F808" i="16"/>
  <c r="G808" i="16"/>
  <c r="F809" i="16"/>
  <c r="G809" i="16"/>
  <c r="F810" i="16"/>
  <c r="G810" i="16"/>
  <c r="F811" i="16"/>
  <c r="G811" i="16"/>
  <c r="F812" i="16"/>
  <c r="G812" i="16"/>
  <c r="F813" i="16"/>
  <c r="G813" i="16"/>
  <c r="F814" i="16"/>
  <c r="G814" i="16"/>
  <c r="F815" i="16"/>
  <c r="G815" i="16"/>
  <c r="F816" i="16"/>
  <c r="G816" i="16"/>
  <c r="F817" i="16"/>
  <c r="G817" i="16"/>
  <c r="F818" i="16"/>
  <c r="G818" i="16"/>
  <c r="F819" i="16"/>
  <c r="G819" i="16"/>
  <c r="F820" i="16"/>
  <c r="G820" i="16"/>
  <c r="F821" i="16"/>
  <c r="G821" i="16"/>
  <c r="F822" i="16"/>
  <c r="G822" i="16"/>
  <c r="F823" i="16"/>
  <c r="G823" i="16"/>
  <c r="F824" i="16"/>
  <c r="G824" i="16"/>
  <c r="F825" i="16"/>
  <c r="G825" i="16"/>
  <c r="F826" i="16"/>
  <c r="G826" i="16"/>
  <c r="F827" i="16"/>
  <c r="G827" i="16"/>
  <c r="F828" i="16"/>
  <c r="G828" i="16"/>
  <c r="F829" i="16"/>
  <c r="G829" i="16"/>
  <c r="F830" i="16"/>
  <c r="G830" i="16"/>
  <c r="F831" i="16"/>
  <c r="G831" i="16"/>
  <c r="F832" i="16"/>
  <c r="G832" i="16"/>
  <c r="F833" i="16"/>
  <c r="G833" i="16"/>
  <c r="F834" i="16"/>
  <c r="G834" i="16"/>
  <c r="F835" i="16"/>
  <c r="G835" i="16"/>
  <c r="F836" i="16"/>
  <c r="G836" i="16"/>
  <c r="F837" i="16"/>
  <c r="G837" i="16"/>
  <c r="F838" i="16"/>
  <c r="G838" i="16"/>
  <c r="F839" i="16"/>
  <c r="G839" i="16"/>
  <c r="F840" i="16"/>
  <c r="G840" i="16"/>
  <c r="F841" i="16"/>
  <c r="G841" i="16"/>
  <c r="F842" i="16"/>
  <c r="G842" i="16"/>
  <c r="F843" i="16"/>
  <c r="G843" i="16"/>
  <c r="F844" i="16"/>
  <c r="G844" i="16"/>
  <c r="F845" i="16"/>
  <c r="G845" i="16"/>
  <c r="F846" i="16"/>
  <c r="G846" i="16"/>
  <c r="F847" i="16"/>
  <c r="G847" i="16"/>
  <c r="F848" i="16"/>
  <c r="G848" i="16"/>
  <c r="F849" i="16"/>
  <c r="G849" i="16"/>
  <c r="F850" i="16"/>
  <c r="G850" i="16"/>
  <c r="F851" i="16"/>
  <c r="G851" i="16"/>
  <c r="F852" i="16"/>
  <c r="G852" i="16"/>
  <c r="F853" i="16"/>
  <c r="G853" i="16"/>
  <c r="F854" i="16"/>
  <c r="G854" i="16"/>
  <c r="F855" i="16"/>
  <c r="G855" i="16"/>
  <c r="F856" i="16"/>
  <c r="G856" i="16"/>
  <c r="F857" i="16"/>
  <c r="G857" i="16"/>
  <c r="F858" i="16"/>
  <c r="G858" i="16"/>
  <c r="F859" i="16"/>
  <c r="G859" i="16"/>
  <c r="F860" i="16"/>
  <c r="G860" i="16"/>
  <c r="F861" i="16"/>
  <c r="G861" i="16"/>
  <c r="F862" i="16"/>
  <c r="G862" i="16"/>
  <c r="F863" i="16"/>
  <c r="G863" i="16"/>
  <c r="F864" i="16"/>
  <c r="G864" i="16"/>
  <c r="F865" i="16"/>
  <c r="G865" i="16"/>
  <c r="F866" i="16"/>
  <c r="G866" i="16"/>
  <c r="F867" i="16"/>
  <c r="G867" i="16"/>
  <c r="F868" i="16"/>
  <c r="G868" i="16"/>
  <c r="F869" i="16"/>
  <c r="G869" i="16"/>
  <c r="F870" i="16"/>
  <c r="G870" i="16"/>
  <c r="F871" i="16"/>
  <c r="G871" i="16"/>
  <c r="G2" i="16"/>
  <c r="F2" i="16"/>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2"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2" i="16"/>
  <c r="H758" i="16" l="1"/>
  <c r="H869" i="16"/>
  <c r="H701" i="16"/>
  <c r="H400" i="16"/>
  <c r="H279" i="16"/>
  <c r="H615" i="16"/>
  <c r="H447" i="16"/>
  <c r="H864" i="16"/>
  <c r="H380" i="16"/>
  <c r="H759" i="16"/>
  <c r="H860" i="16"/>
  <c r="H272" i="16"/>
  <c r="H870" i="16"/>
  <c r="H822" i="16"/>
  <c r="H806" i="16"/>
  <c r="H742" i="16"/>
  <c r="H694" i="16"/>
  <c r="H2" i="16"/>
  <c r="H868" i="16"/>
  <c r="H865" i="16"/>
  <c r="H861" i="16"/>
  <c r="H857" i="16"/>
  <c r="H853" i="16"/>
  <c r="H849" i="16"/>
  <c r="H845" i="16"/>
  <c r="H841" i="16"/>
  <c r="H837" i="16"/>
  <c r="H833" i="16"/>
  <c r="H829" i="16"/>
  <c r="H825" i="16"/>
  <c r="H821" i="16"/>
  <c r="H817" i="16"/>
  <c r="H813" i="16"/>
  <c r="H809" i="16"/>
  <c r="H805" i="16"/>
  <c r="H801" i="16"/>
  <c r="H797" i="16"/>
  <c r="H793" i="16"/>
  <c r="H789" i="16"/>
  <c r="H785" i="16"/>
  <c r="H781" i="16"/>
  <c r="H777" i="16"/>
  <c r="H773" i="16"/>
  <c r="H769" i="16"/>
  <c r="H765" i="16"/>
  <c r="H761" i="16"/>
  <c r="H757" i="16"/>
  <c r="H753" i="16"/>
  <c r="H749" i="16"/>
  <c r="H745" i="16"/>
  <c r="H741" i="16"/>
  <c r="H737" i="16"/>
  <c r="H733" i="16"/>
  <c r="H729" i="16"/>
  <c r="H725" i="16"/>
  <c r="H721" i="16"/>
  <c r="H717" i="16"/>
  <c r="H713" i="16"/>
  <c r="H709" i="16"/>
  <c r="H705" i="16"/>
  <c r="H697" i="16"/>
  <c r="H693" i="16"/>
  <c r="H689" i="16"/>
  <c r="H685" i="16"/>
  <c r="H681" i="16"/>
  <c r="H677" i="16"/>
  <c r="H673" i="16"/>
  <c r="H669" i="16"/>
  <c r="H665" i="16"/>
  <c r="H661" i="16"/>
  <c r="H657" i="16"/>
  <c r="H653" i="16"/>
  <c r="H649" i="16"/>
  <c r="H645" i="16"/>
  <c r="H641" i="16"/>
  <c r="H637" i="16"/>
  <c r="H633" i="16"/>
  <c r="H629" i="16"/>
  <c r="H625" i="16"/>
  <c r="H621" i="16"/>
  <c r="H617" i="16"/>
  <c r="H613" i="16"/>
  <c r="H609" i="16"/>
  <c r="H605" i="16"/>
  <c r="H601" i="16"/>
  <c r="H597" i="16"/>
  <c r="H593" i="16"/>
  <c r="H589" i="16"/>
  <c r="H585" i="16"/>
  <c r="H581" i="16"/>
  <c r="H577" i="16"/>
  <c r="H573" i="16"/>
  <c r="H569" i="16"/>
  <c r="H565" i="16"/>
  <c r="H561" i="16"/>
  <c r="H557" i="16"/>
  <c r="H553" i="16"/>
  <c r="H549" i="16"/>
  <c r="H545" i="16"/>
  <c r="H541" i="16"/>
  <c r="H537" i="16"/>
  <c r="H533" i="16"/>
  <c r="H529" i="16"/>
  <c r="H525" i="16"/>
  <c r="H521" i="16"/>
  <c r="H517" i="16"/>
  <c r="H513" i="16"/>
  <c r="H509" i="16"/>
  <c r="H505" i="16"/>
  <c r="H489" i="16"/>
  <c r="H337" i="16"/>
  <c r="H856" i="16"/>
  <c r="H836" i="16"/>
  <c r="H816" i="16"/>
  <c r="H796" i="16"/>
  <c r="H776" i="16"/>
  <c r="H760" i="16"/>
  <c r="H740" i="16"/>
  <c r="H716" i="16"/>
  <c r="H696" i="16"/>
  <c r="H676" i="16"/>
  <c r="H660" i="16"/>
  <c r="H640" i="16"/>
  <c r="H620" i="16"/>
  <c r="H600" i="16"/>
  <c r="H580" i="16"/>
  <c r="H560" i="16"/>
  <c r="H540" i="16"/>
  <c r="H520" i="16"/>
  <c r="H496" i="16"/>
  <c r="H476" i="16"/>
  <c r="H460" i="16"/>
  <c r="H440" i="16"/>
  <c r="H416" i="16"/>
  <c r="H388" i="16"/>
  <c r="H40" i="16"/>
  <c r="H168" i="16"/>
  <c r="H41" i="16"/>
  <c r="H209" i="16"/>
  <c r="H57" i="16"/>
  <c r="H441" i="16"/>
  <c r="H863" i="16"/>
  <c r="H695" i="16"/>
  <c r="H376" i="16"/>
  <c r="H372" i="16"/>
  <c r="H368" i="16"/>
  <c r="H364" i="16"/>
  <c r="H360" i="16"/>
  <c r="H356" i="16"/>
  <c r="H352" i="16"/>
  <c r="H348" i="16"/>
  <c r="H344" i="16"/>
  <c r="H340" i="16"/>
  <c r="H336" i="16"/>
  <c r="H332" i="16"/>
  <c r="H328" i="16"/>
  <c r="H324" i="16"/>
  <c r="H320" i="16"/>
  <c r="H316" i="16"/>
  <c r="H312" i="16"/>
  <c r="H308" i="16"/>
  <c r="H304" i="16"/>
  <c r="H300" i="16"/>
  <c r="H296" i="16"/>
  <c r="H292" i="16"/>
  <c r="H288" i="16"/>
  <c r="H284" i="16"/>
  <c r="H280" i="16"/>
  <c r="H276" i="16"/>
  <c r="H268" i="16"/>
  <c r="H264" i="16"/>
  <c r="H260" i="16"/>
  <c r="H256" i="16"/>
  <c r="H252" i="16"/>
  <c r="H248" i="16"/>
  <c r="H244" i="16"/>
  <c r="H240" i="16"/>
  <c r="H236" i="16"/>
  <c r="H232" i="16"/>
  <c r="H228" i="16"/>
  <c r="H224" i="16"/>
  <c r="H220" i="16"/>
  <c r="H208" i="16"/>
  <c r="H192" i="16"/>
  <c r="H144" i="16"/>
  <c r="H128" i="16"/>
  <c r="H80" i="16"/>
  <c r="H64" i="16"/>
  <c r="H16" i="16"/>
  <c r="H273" i="16"/>
  <c r="H848" i="16"/>
  <c r="H820" i="16"/>
  <c r="H800" i="16"/>
  <c r="H780" i="16"/>
  <c r="H756" i="16"/>
  <c r="H736" i="16"/>
  <c r="H720" i="16"/>
  <c r="H700" i="16"/>
  <c r="H680" i="16"/>
  <c r="H656" i="16"/>
  <c r="H636" i="16"/>
  <c r="H612" i="16"/>
  <c r="H592" i="16"/>
  <c r="H572" i="16"/>
  <c r="H552" i="16"/>
  <c r="H532" i="16"/>
  <c r="H512" i="16"/>
  <c r="H492" i="16"/>
  <c r="H472" i="16"/>
  <c r="H452" i="16"/>
  <c r="H428" i="16"/>
  <c r="H404" i="16"/>
  <c r="H852" i="16"/>
  <c r="H832" i="16"/>
  <c r="H812" i="16"/>
  <c r="H792" i="16"/>
  <c r="H772" i="16"/>
  <c r="H752" i="16"/>
  <c r="H732" i="16"/>
  <c r="H708" i="16"/>
  <c r="H692" i="16"/>
  <c r="H664" i="16"/>
  <c r="H644" i="16"/>
  <c r="H628" i="16"/>
  <c r="H608" i="16"/>
  <c r="H588" i="16"/>
  <c r="H568" i="16"/>
  <c r="H548" i="16"/>
  <c r="H524" i="16"/>
  <c r="H504" i="16"/>
  <c r="H484" i="16"/>
  <c r="H464" i="16"/>
  <c r="H444" i="16"/>
  <c r="H424" i="16"/>
  <c r="H408" i="16"/>
  <c r="H384" i="16"/>
  <c r="H871" i="16"/>
  <c r="H867" i="16"/>
  <c r="H859" i="16"/>
  <c r="H855" i="16"/>
  <c r="H851" i="16"/>
  <c r="H847" i="16"/>
  <c r="H843" i="16"/>
  <c r="H839" i="16"/>
  <c r="H835" i="16"/>
  <c r="H831" i="16"/>
  <c r="H827" i="16"/>
  <c r="H823" i="16"/>
  <c r="H819" i="16"/>
  <c r="H815" i="16"/>
  <c r="H811" i="16"/>
  <c r="H807" i="16"/>
  <c r="H803" i="16"/>
  <c r="H799" i="16"/>
  <c r="H795" i="16"/>
  <c r="H791" i="16"/>
  <c r="H787" i="16"/>
  <c r="H783" i="16"/>
  <c r="H779" i="16"/>
  <c r="H775" i="16"/>
  <c r="H771" i="16"/>
  <c r="H767" i="16"/>
  <c r="H763" i="16"/>
  <c r="H755" i="16"/>
  <c r="H751" i="16"/>
  <c r="H747" i="16"/>
  <c r="H743" i="16"/>
  <c r="H739" i="16"/>
  <c r="H735" i="16"/>
  <c r="H731" i="16"/>
  <c r="H727" i="16"/>
  <c r="H723" i="16"/>
  <c r="H719" i="16"/>
  <c r="H715" i="16"/>
  <c r="H711" i="16"/>
  <c r="H707" i="16"/>
  <c r="H703" i="16"/>
  <c r="H699" i="16"/>
  <c r="H691" i="16"/>
  <c r="H687" i="16"/>
  <c r="H683" i="16"/>
  <c r="H679" i="16"/>
  <c r="H675" i="16"/>
  <c r="H671" i="16"/>
  <c r="H667" i="16"/>
  <c r="H663" i="16"/>
  <c r="H659" i="16"/>
  <c r="H655" i="16"/>
  <c r="H651" i="16"/>
  <c r="H647" i="16"/>
  <c r="H643" i="16"/>
  <c r="H639" i="16"/>
  <c r="H635" i="16"/>
  <c r="H631" i="16"/>
  <c r="H627" i="16"/>
  <c r="H623" i="16"/>
  <c r="H619" i="16"/>
  <c r="H611" i="16"/>
  <c r="H607" i="16"/>
  <c r="H603" i="16"/>
  <c r="H599" i="16"/>
  <c r="H595" i="16"/>
  <c r="H591" i="16"/>
  <c r="H587" i="16"/>
  <c r="H583" i="16"/>
  <c r="H579" i="16"/>
  <c r="H575" i="16"/>
  <c r="H571" i="16"/>
  <c r="H567" i="16"/>
  <c r="H563" i="16"/>
  <c r="H559" i="16"/>
  <c r="H555" i="16"/>
  <c r="H551" i="16"/>
  <c r="H547" i="16"/>
  <c r="H543" i="16"/>
  <c r="H539" i="16"/>
  <c r="H535" i="16"/>
  <c r="H531" i="16"/>
  <c r="H527" i="16"/>
  <c r="H523" i="16"/>
  <c r="H519" i="16"/>
  <c r="H515" i="16"/>
  <c r="H511" i="16"/>
  <c r="H507" i="16"/>
  <c r="H503" i="16"/>
  <c r="H499" i="16"/>
  <c r="H495" i="16"/>
  <c r="H491" i="16"/>
  <c r="H487" i="16"/>
  <c r="H483" i="16"/>
  <c r="H479" i="16"/>
  <c r="H475" i="16"/>
  <c r="H471" i="16"/>
  <c r="H467" i="16"/>
  <c r="H463" i="16"/>
  <c r="H459" i="16"/>
  <c r="H455" i="16"/>
  <c r="H451" i="16"/>
  <c r="H443" i="16"/>
  <c r="H439" i="16"/>
  <c r="H435" i="16"/>
  <c r="H431" i="16"/>
  <c r="H427" i="16"/>
  <c r="H423" i="16"/>
  <c r="H419" i="16"/>
  <c r="H415" i="16"/>
  <c r="H411" i="16"/>
  <c r="H407" i="16"/>
  <c r="H403" i="16"/>
  <c r="H399" i="16"/>
  <c r="H395" i="16"/>
  <c r="H391" i="16"/>
  <c r="H387" i="16"/>
  <c r="H383" i="16"/>
  <c r="H379" i="16"/>
  <c r="H375" i="16"/>
  <c r="H371" i="16"/>
  <c r="H367" i="16"/>
  <c r="H363" i="16"/>
  <c r="H359" i="16"/>
  <c r="H355" i="16"/>
  <c r="H351" i="16"/>
  <c r="H347" i="16"/>
  <c r="H343" i="16"/>
  <c r="H339" i="16"/>
  <c r="H335" i="16"/>
  <c r="H331" i="16"/>
  <c r="H327" i="16"/>
  <c r="H323" i="16"/>
  <c r="H319" i="16"/>
  <c r="H315" i="16"/>
  <c r="H311" i="16"/>
  <c r="H307" i="16"/>
  <c r="H231" i="16"/>
  <c r="H215" i="16"/>
  <c r="H167" i="16"/>
  <c r="H103" i="16"/>
  <c r="H151" i="16"/>
  <c r="H840" i="16"/>
  <c r="H824" i="16"/>
  <c r="H808" i="16"/>
  <c r="H788" i="16"/>
  <c r="H768" i="16"/>
  <c r="H748" i="16"/>
  <c r="H728" i="16"/>
  <c r="H712" i="16"/>
  <c r="H684" i="16"/>
  <c r="H668" i="16"/>
  <c r="H648" i="16"/>
  <c r="H624" i="16"/>
  <c r="H604" i="16"/>
  <c r="H584" i="16"/>
  <c r="H564" i="16"/>
  <c r="H544" i="16"/>
  <c r="H528" i="16"/>
  <c r="H508" i="16"/>
  <c r="H488" i="16"/>
  <c r="H468" i="16"/>
  <c r="H448" i="16"/>
  <c r="H432" i="16"/>
  <c r="H412" i="16"/>
  <c r="H396" i="16"/>
  <c r="H105" i="16"/>
  <c r="H844" i="16"/>
  <c r="H828" i="16"/>
  <c r="H804" i="16"/>
  <c r="H784" i="16"/>
  <c r="H764" i="16"/>
  <c r="H744" i="16"/>
  <c r="H724" i="16"/>
  <c r="H704" i="16"/>
  <c r="H688" i="16"/>
  <c r="H672" i="16"/>
  <c r="H652" i="16"/>
  <c r="H632" i="16"/>
  <c r="H616" i="16"/>
  <c r="H596" i="16"/>
  <c r="H576" i="16"/>
  <c r="H556" i="16"/>
  <c r="H536" i="16"/>
  <c r="H516" i="16"/>
  <c r="H500" i="16"/>
  <c r="H480" i="16"/>
  <c r="H456" i="16"/>
  <c r="H436" i="16"/>
  <c r="H420" i="16"/>
  <c r="H392" i="16"/>
  <c r="H866" i="16"/>
  <c r="H862" i="16"/>
  <c r="H858" i="16"/>
  <c r="H854" i="16"/>
  <c r="H850" i="16"/>
  <c r="H846" i="16"/>
  <c r="H842" i="16"/>
  <c r="H838" i="16"/>
  <c r="H834" i="16"/>
  <c r="H830" i="16"/>
  <c r="H826" i="16"/>
  <c r="H818" i="16"/>
  <c r="H814" i="16"/>
  <c r="H810" i="16"/>
  <c r="H802" i="16"/>
  <c r="H798" i="16"/>
  <c r="H794" i="16"/>
  <c r="H790" i="16"/>
  <c r="H786" i="16"/>
  <c r="H782" i="16"/>
  <c r="H778" i="16"/>
  <c r="H774" i="16"/>
  <c r="H770" i="16"/>
  <c r="H766" i="16"/>
  <c r="H762" i="16"/>
  <c r="H754" i="16"/>
  <c r="H750" i="16"/>
  <c r="H746" i="16"/>
  <c r="H738" i="16"/>
  <c r="H734" i="16"/>
  <c r="H730" i="16"/>
  <c r="H726" i="16"/>
  <c r="H722" i="16"/>
  <c r="H718" i="16"/>
  <c r="H714" i="16"/>
  <c r="H710" i="16"/>
  <c r="H706" i="16"/>
  <c r="H702" i="16"/>
  <c r="H698" i="16"/>
  <c r="H690" i="16"/>
  <c r="H686" i="16"/>
  <c r="H682" i="16"/>
  <c r="H678" i="16"/>
  <c r="H674" i="16"/>
  <c r="H670" i="16"/>
  <c r="H666" i="16"/>
  <c r="H662" i="16"/>
  <c r="H658" i="16"/>
  <c r="H654" i="16"/>
  <c r="H650" i="16"/>
  <c r="H646" i="16"/>
  <c r="H642" i="16"/>
  <c r="H638" i="16"/>
  <c r="H634" i="16"/>
  <c r="H630" i="16"/>
  <c r="H626" i="16"/>
  <c r="H622" i="16"/>
  <c r="H618" i="16"/>
  <c r="H614" i="16"/>
  <c r="H610" i="16"/>
  <c r="H606" i="16"/>
  <c r="H602" i="16"/>
  <c r="H598" i="16"/>
  <c r="H594" i="16"/>
  <c r="H590" i="16"/>
  <c r="H586" i="16"/>
  <c r="H582" i="16"/>
  <c r="H578" i="16"/>
  <c r="H574" i="16"/>
  <c r="H570" i="16"/>
  <c r="H566" i="16"/>
  <c r="H562" i="16"/>
  <c r="H558" i="16"/>
  <c r="H554" i="16"/>
  <c r="H550" i="16"/>
  <c r="H546" i="16"/>
  <c r="H542" i="16"/>
  <c r="H538" i="16"/>
  <c r="H534" i="16"/>
  <c r="H530" i="16"/>
  <c r="H526" i="16"/>
  <c r="H522" i="16"/>
  <c r="H518" i="16"/>
  <c r="H514" i="16"/>
  <c r="H510" i="16"/>
  <c r="H506" i="16"/>
  <c r="H502" i="16"/>
  <c r="H498" i="16"/>
  <c r="H494" i="16"/>
  <c r="H490" i="16"/>
  <c r="H486" i="16"/>
  <c r="H482" i="16"/>
  <c r="H478" i="16"/>
  <c r="H474" i="16"/>
  <c r="H470" i="16"/>
  <c r="H466" i="16"/>
  <c r="H462" i="16"/>
  <c r="H458" i="16"/>
  <c r="H454" i="16"/>
  <c r="H450" i="16"/>
  <c r="H446" i="16"/>
  <c r="H442" i="16"/>
  <c r="H438" i="16"/>
  <c r="H434" i="16"/>
  <c r="H430" i="16"/>
  <c r="H426" i="16"/>
  <c r="H104" i="16"/>
  <c r="H501" i="16"/>
  <c r="H497" i="16"/>
  <c r="H493" i="16"/>
  <c r="H485" i="16"/>
  <c r="H481" i="16"/>
  <c r="H477" i="16"/>
  <c r="H473" i="16"/>
  <c r="H469" i="16"/>
  <c r="H465" i="16"/>
  <c r="H461" i="16"/>
  <c r="H457" i="16"/>
  <c r="H453" i="16"/>
  <c r="H449" i="16"/>
  <c r="H445" i="16"/>
  <c r="H437" i="16"/>
  <c r="H433" i="16"/>
  <c r="H429" i="16"/>
  <c r="H425" i="16"/>
  <c r="H421" i="16"/>
  <c r="H417" i="16"/>
  <c r="H413" i="16"/>
  <c r="H409" i="16"/>
  <c r="H405" i="16"/>
  <c r="H401" i="16"/>
  <c r="H397" i="16"/>
  <c r="H393" i="16"/>
  <c r="H389" i="16"/>
  <c r="H385" i="16"/>
  <c r="H381" i="16"/>
  <c r="H377" i="16"/>
  <c r="H373" i="16"/>
  <c r="H369" i="16"/>
  <c r="H365" i="16"/>
  <c r="H361" i="16"/>
  <c r="H357" i="16"/>
  <c r="H353" i="16"/>
  <c r="H349" i="16"/>
  <c r="H345" i="16"/>
  <c r="H341" i="16"/>
  <c r="H333" i="16"/>
  <c r="H329" i="16"/>
  <c r="H325" i="16"/>
  <c r="H321" i="16"/>
  <c r="H317" i="16"/>
  <c r="H313" i="16"/>
  <c r="H309" i="16"/>
  <c r="H305" i="16"/>
  <c r="H301" i="16"/>
  <c r="H297" i="16"/>
  <c r="H293" i="16"/>
  <c r="H289" i="16"/>
  <c r="H285" i="16"/>
  <c r="H281" i="16"/>
  <c r="H277" i="16"/>
  <c r="H269" i="16"/>
  <c r="H265" i="16"/>
  <c r="H261" i="16"/>
  <c r="H257" i="16"/>
  <c r="H253" i="16"/>
  <c r="H249" i="16"/>
  <c r="H245" i="16"/>
  <c r="H241" i="16"/>
  <c r="H237" i="16"/>
  <c r="H233" i="16"/>
  <c r="H229" i="16"/>
  <c r="H185" i="16"/>
  <c r="H169" i="16"/>
  <c r="H145" i="16"/>
  <c r="H121" i="16"/>
  <c r="H81" i="16"/>
  <c r="H17" i="16"/>
  <c r="H303" i="16"/>
  <c r="H299" i="16"/>
  <c r="H295" i="16"/>
  <c r="H291" i="16"/>
  <c r="H287" i="16"/>
  <c r="H283" i="16"/>
  <c r="H275" i="16"/>
  <c r="H271" i="16"/>
  <c r="H267" i="16"/>
  <c r="H263" i="16"/>
  <c r="H259" i="16"/>
  <c r="H255" i="16"/>
  <c r="H251" i="16"/>
  <c r="H247" i="16"/>
  <c r="H243" i="16"/>
  <c r="H239" i="16"/>
  <c r="H235" i="16"/>
  <c r="H227" i="16"/>
  <c r="H223" i="16"/>
  <c r="H219" i="16"/>
  <c r="H211" i="16"/>
  <c r="H207" i="16"/>
  <c r="H203" i="16"/>
  <c r="H199" i="16"/>
  <c r="H195" i="16"/>
  <c r="H191" i="16"/>
  <c r="H187" i="16"/>
  <c r="H183" i="16"/>
  <c r="H179" i="16"/>
  <c r="H175" i="16"/>
  <c r="H171" i="16"/>
  <c r="H163" i="16"/>
  <c r="H159" i="16"/>
  <c r="H155" i="16"/>
  <c r="H147" i="16"/>
  <c r="H143" i="16"/>
  <c r="H139" i="16"/>
  <c r="H135" i="16"/>
  <c r="H131" i="16"/>
  <c r="H127" i="16"/>
  <c r="H123" i="16"/>
  <c r="H119" i="16"/>
  <c r="H115" i="16"/>
  <c r="H111" i="16"/>
  <c r="H107" i="16"/>
  <c r="H99" i="16"/>
  <c r="H95" i="16"/>
  <c r="H91" i="16"/>
  <c r="H87" i="16"/>
  <c r="H83" i="16"/>
  <c r="H79" i="16"/>
  <c r="H75" i="16"/>
  <c r="H71" i="16"/>
  <c r="H67" i="16"/>
  <c r="H63" i="16"/>
  <c r="H59" i="16"/>
  <c r="H55" i="16"/>
  <c r="H51" i="16"/>
  <c r="H47" i="16"/>
  <c r="H43" i="16"/>
  <c r="H39" i="16"/>
  <c r="H35" i="16"/>
  <c r="H31" i="16"/>
  <c r="H27" i="16"/>
  <c r="H23" i="16"/>
  <c r="H19" i="16"/>
  <c r="H15" i="16"/>
  <c r="H11" i="16"/>
  <c r="H7" i="16"/>
  <c r="H3" i="16"/>
  <c r="H422" i="16"/>
  <c r="H418" i="16"/>
  <c r="H414" i="16"/>
  <c r="H410" i="16"/>
  <c r="H406" i="16"/>
  <c r="H402" i="16"/>
  <c r="H398" i="16"/>
  <c r="H394" i="16"/>
  <c r="H390" i="16"/>
  <c r="H386" i="16"/>
  <c r="H382" i="16"/>
  <c r="H378" i="16"/>
  <c r="H374" i="16"/>
  <c r="H370" i="16"/>
  <c r="H366" i="16"/>
  <c r="H362" i="16"/>
  <c r="H358" i="16"/>
  <c r="H354" i="16"/>
  <c r="H350" i="16"/>
  <c r="H346" i="16"/>
  <c r="H342" i="16"/>
  <c r="H338" i="16"/>
  <c r="H334" i="16"/>
  <c r="H330" i="16"/>
  <c r="H326" i="16"/>
  <c r="H322" i="16"/>
  <c r="H318" i="16"/>
  <c r="H314" i="16"/>
  <c r="H310" i="16"/>
  <c r="H306" i="16"/>
  <c r="H302" i="16"/>
  <c r="H298" i="16"/>
  <c r="H294" i="16"/>
  <c r="H290" i="16"/>
  <c r="H286" i="16"/>
  <c r="H282" i="16"/>
  <c r="H278" i="16"/>
  <c r="H274" i="16"/>
  <c r="H270" i="16"/>
  <c r="H266" i="16"/>
  <c r="H262" i="16"/>
  <c r="H258" i="16"/>
  <c r="H254" i="16"/>
  <c r="H250" i="16"/>
  <c r="H246" i="16"/>
  <c r="H242" i="16"/>
  <c r="H238" i="16"/>
  <c r="H234" i="16"/>
  <c r="H230" i="16"/>
  <c r="H226" i="16"/>
  <c r="H222" i="16"/>
  <c r="H218" i="16"/>
  <c r="H214" i="16"/>
  <c r="H210" i="16"/>
  <c r="H206" i="16"/>
  <c r="H202" i="16"/>
  <c r="H198" i="16"/>
  <c r="H194" i="16"/>
  <c r="H190" i="16"/>
  <c r="H186" i="16"/>
  <c r="H182" i="16"/>
  <c r="H178" i="16"/>
  <c r="H174" i="16"/>
  <c r="H170" i="16"/>
  <c r="H166" i="16"/>
  <c r="H162" i="16"/>
  <c r="H158" i="16"/>
  <c r="H154" i="16"/>
  <c r="H150" i="16"/>
  <c r="H146" i="16"/>
  <c r="H142" i="16"/>
  <c r="H138" i="16"/>
  <c r="H134" i="16"/>
  <c r="H130" i="16"/>
  <c r="H126" i="16"/>
  <c r="H122" i="16"/>
  <c r="H118" i="16"/>
  <c r="H216" i="16"/>
  <c r="H212" i="16"/>
  <c r="H204" i="16"/>
  <c r="H200" i="16"/>
  <c r="H196" i="16"/>
  <c r="H188" i="16"/>
  <c r="H184" i="16"/>
  <c r="H180" i="16"/>
  <c r="H176" i="16"/>
  <c r="H172" i="16"/>
  <c r="H164" i="16"/>
  <c r="H160" i="16"/>
  <c r="H156" i="16"/>
  <c r="H152" i="16"/>
  <c r="H148" i="16"/>
  <c r="H140" i="16"/>
  <c r="H136" i="16"/>
  <c r="H132" i="16"/>
  <c r="H124" i="16"/>
  <c r="H120" i="16"/>
  <c r="H116" i="16"/>
  <c r="H112" i="16"/>
  <c r="H108" i="16"/>
  <c r="H100" i="16"/>
  <c r="H96" i="16"/>
  <c r="H92" i="16"/>
  <c r="H88" i="16"/>
  <c r="H84" i="16"/>
  <c r="H76" i="16"/>
  <c r="H72" i="16"/>
  <c r="H68" i="16"/>
  <c r="H60" i="16"/>
  <c r="H56" i="16"/>
  <c r="H52" i="16"/>
  <c r="H48" i="16"/>
  <c r="H44" i="16"/>
  <c r="H36" i="16"/>
  <c r="H32" i="16"/>
  <c r="H28" i="16"/>
  <c r="H24" i="16"/>
  <c r="H20" i="16"/>
  <c r="H12" i="16"/>
  <c r="H8" i="16"/>
  <c r="H4" i="16"/>
  <c r="H114" i="16"/>
  <c r="H110" i="16"/>
  <c r="H106" i="16"/>
  <c r="H102" i="16"/>
  <c r="H98" i="16"/>
  <c r="H94" i="16"/>
  <c r="H90" i="16"/>
  <c r="H86" i="16"/>
  <c r="H82" i="16"/>
  <c r="H78" i="16"/>
  <c r="H74" i="16"/>
  <c r="H70" i="16"/>
  <c r="H66" i="16"/>
  <c r="H62" i="16"/>
  <c r="H58" i="16"/>
  <c r="H54" i="16"/>
  <c r="H50" i="16"/>
  <c r="H46" i="16"/>
  <c r="H42" i="16"/>
  <c r="H38" i="16"/>
  <c r="H34" i="16"/>
  <c r="H30" i="16"/>
  <c r="H26" i="16"/>
  <c r="H22" i="16"/>
  <c r="H18" i="16"/>
  <c r="H14" i="16"/>
  <c r="H10" i="16"/>
  <c r="H6" i="16"/>
  <c r="H225" i="16"/>
  <c r="H221" i="16"/>
  <c r="H217" i="16"/>
  <c r="H213" i="16"/>
  <c r="H205" i="16"/>
  <c r="H201" i="16"/>
  <c r="H197" i="16"/>
  <c r="H193" i="16"/>
  <c r="H189" i="16"/>
  <c r="H181" i="16"/>
  <c r="H177" i="16"/>
  <c r="H173" i="16"/>
  <c r="H165" i="16"/>
  <c r="H161" i="16"/>
  <c r="H157" i="16"/>
  <c r="H153" i="16"/>
  <c r="H149" i="16"/>
  <c r="H141" i="16"/>
  <c r="H137" i="16"/>
  <c r="H133" i="16"/>
  <c r="H129" i="16"/>
  <c r="H125" i="16"/>
  <c r="H117" i="16"/>
  <c r="H113" i="16"/>
  <c r="H109" i="16"/>
  <c r="H101" i="16"/>
  <c r="H97" i="16"/>
  <c r="H93" i="16"/>
  <c r="H89" i="16"/>
  <c r="H85" i="16"/>
  <c r="H77" i="16"/>
  <c r="H73" i="16"/>
  <c r="H69" i="16"/>
  <c r="H65" i="16"/>
  <c r="H61" i="16"/>
  <c r="H53" i="16"/>
  <c r="H49" i="16"/>
  <c r="H45" i="16"/>
  <c r="H37" i="16"/>
  <c r="H33" i="16"/>
  <c r="H29" i="16"/>
  <c r="H25" i="16"/>
  <c r="H21" i="16"/>
  <c r="H13" i="16"/>
  <c r="H9" i="16"/>
  <c r="H5" i="16"/>
  <c r="AH5" i="9" l="1"/>
  <c r="AG5" i="9" l="1"/>
  <c r="L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3A23FF06-0FEB-4740-B97A-43A611894C5C}">
      <text>
        <r>
          <rPr>
            <sz val="9"/>
            <color indexed="81"/>
            <rFont val="ＭＳ ゴシック"/>
            <family val="3"/>
            <charset val="128"/>
          </rPr>
          <t>○：前年度版にない
×：前年度版にある</t>
        </r>
      </text>
    </comment>
  </commentList>
</comments>
</file>

<file path=xl/sharedStrings.xml><?xml version="1.0" encoding="utf-8"?>
<sst xmlns="http://schemas.openxmlformats.org/spreadsheetml/2006/main" count="132107" uniqueCount="37367">
  <si>
    <t>－</t>
    <phoneticPr fontId="11"/>
  </si>
  <si>
    <t>RC巻立て工法</t>
    <phoneticPr fontId="11"/>
  </si>
  <si>
    <t>擁壁工</t>
  </si>
  <si>
    <t>ブロック舗装</t>
  </si>
  <si>
    <t>特殊舗装工</t>
  </si>
  <si>
    <t>薄層カラー舗装工</t>
  </si>
  <si>
    <t>乾電池式保安灯</t>
  </si>
  <si>
    <t>横断歩道橋補修工</t>
  </si>
  <si>
    <t>設計において、ニューマチックケーソン基礎を脚付きケーソン基礎を採用することにより、基礎工の規模縮小及び掘削沈下の費用削減が可能となった。</t>
    <rPh sb="0" eb="2">
      <t>セッケイ</t>
    </rPh>
    <rPh sb="18" eb="20">
      <t>キソ</t>
    </rPh>
    <rPh sb="21" eb="23">
      <t>アシツ</t>
    </rPh>
    <rPh sb="28" eb="30">
      <t>キソ</t>
    </rPh>
    <rPh sb="31" eb="33">
      <t>サイヨウ</t>
    </rPh>
    <rPh sb="41" eb="44">
      <t>キソコウ</t>
    </rPh>
    <rPh sb="45" eb="47">
      <t>キボ</t>
    </rPh>
    <rPh sb="47" eb="49">
      <t>シュクショウ</t>
    </rPh>
    <rPh sb="49" eb="50">
      <t>オヨ</t>
    </rPh>
    <rPh sb="51" eb="53">
      <t>クッサク</t>
    </rPh>
    <rPh sb="53" eb="55">
      <t>チンカ</t>
    </rPh>
    <rPh sb="56" eb="58">
      <t>ヒヨウ</t>
    </rPh>
    <rPh sb="58" eb="60">
      <t>サクゲン</t>
    </rPh>
    <rPh sb="61" eb="63">
      <t>カノウ</t>
    </rPh>
    <phoneticPr fontId="11"/>
  </si>
  <si>
    <t>一般国道56号土佐道路 河ノ瀬高架橋工事</t>
    <rPh sb="0" eb="2">
      <t>イッパン</t>
    </rPh>
    <rPh sb="2" eb="4">
      <t>コクドウ</t>
    </rPh>
    <rPh sb="6" eb="7">
      <t>ゴウ</t>
    </rPh>
    <rPh sb="7" eb="9">
      <t>トサ</t>
    </rPh>
    <rPh sb="9" eb="11">
      <t>ドウロ</t>
    </rPh>
    <rPh sb="12" eb="13">
      <t>カワ</t>
    </rPh>
    <rPh sb="14" eb="15">
      <t>セ</t>
    </rPh>
    <rPh sb="15" eb="17">
      <t>コウカ</t>
    </rPh>
    <rPh sb="17" eb="18">
      <t>ハシ</t>
    </rPh>
    <rPh sb="18" eb="20">
      <t>コウジ</t>
    </rPh>
    <phoneticPr fontId="11"/>
  </si>
  <si>
    <t>設計施工一括発注方式による民間技術の活用をはかり（スカイチャック工法）、コスト縮減が可能となった。</t>
    <rPh sb="0" eb="2">
      <t>セッケイ</t>
    </rPh>
    <rPh sb="2" eb="4">
      <t>セコウ</t>
    </rPh>
    <rPh sb="4" eb="6">
      <t>イッカツ</t>
    </rPh>
    <rPh sb="6" eb="8">
      <t>ハッチュウ</t>
    </rPh>
    <rPh sb="8" eb="10">
      <t>ホウシキ</t>
    </rPh>
    <rPh sb="13" eb="15">
      <t>ミンカン</t>
    </rPh>
    <rPh sb="15" eb="17">
      <t>ギジュツ</t>
    </rPh>
    <rPh sb="18" eb="20">
      <t>カツヨウ</t>
    </rPh>
    <rPh sb="32" eb="34">
      <t>コウホウ</t>
    </rPh>
    <rPh sb="39" eb="41">
      <t>シュクゲン</t>
    </rPh>
    <rPh sb="42" eb="44">
      <t>カノウ</t>
    </rPh>
    <phoneticPr fontId="11"/>
  </si>
  <si>
    <t>コンクリート工</t>
  </si>
  <si>
    <t>仮設工</t>
  </si>
  <si>
    <t>矢板工</t>
  </si>
  <si>
    <t>仮設材設置撤去工</t>
  </si>
  <si>
    <t>足場支保工</t>
  </si>
  <si>
    <t>水位低下工</t>
  </si>
  <si>
    <t>仮設工</t>
    <rPh sb="0" eb="2">
      <t>カセツ</t>
    </rPh>
    <rPh sb="2" eb="3">
      <t>コウ</t>
    </rPh>
    <phoneticPr fontId="11"/>
  </si>
  <si>
    <t>急速施工の導入による事業便益の早期発現</t>
    <rPh sb="0" eb="2">
      <t>キュウソク</t>
    </rPh>
    <rPh sb="2" eb="4">
      <t>セコウ</t>
    </rPh>
    <rPh sb="5" eb="7">
      <t>ドウニュウ</t>
    </rPh>
    <rPh sb="10" eb="12">
      <t>ジギョウ</t>
    </rPh>
    <rPh sb="12" eb="14">
      <t>ベンエキ</t>
    </rPh>
    <rPh sb="15" eb="17">
      <t>ソウキ</t>
    </rPh>
    <rPh sb="17" eb="19">
      <t>ハツゲン</t>
    </rPh>
    <phoneticPr fontId="9"/>
  </si>
  <si>
    <t>交差点立体化工事において、急速施工（ドーリ－（橋桁架設用大型建設車両）にて一括架設）を導入することで事業便益の早期発現が可能</t>
    <rPh sb="0" eb="3">
      <t>コウサテン</t>
    </rPh>
    <rPh sb="3" eb="6">
      <t>リッタイカ</t>
    </rPh>
    <rPh sb="6" eb="8">
      <t>コウジ</t>
    </rPh>
    <rPh sb="13" eb="15">
      <t>キュウソク</t>
    </rPh>
    <rPh sb="15" eb="17">
      <t>セコウ</t>
    </rPh>
    <rPh sb="23" eb="24">
      <t>ハシ</t>
    </rPh>
    <rPh sb="24" eb="25">
      <t>ケタ</t>
    </rPh>
    <rPh sb="25" eb="27">
      <t>カセツ</t>
    </rPh>
    <rPh sb="27" eb="28">
      <t>ヨウ</t>
    </rPh>
    <rPh sb="28" eb="30">
      <t>オオガタ</t>
    </rPh>
    <rPh sb="30" eb="32">
      <t>ケンセツ</t>
    </rPh>
    <rPh sb="32" eb="34">
      <t>シャリョウ</t>
    </rPh>
    <rPh sb="37" eb="39">
      <t>イッカツ</t>
    </rPh>
    <rPh sb="39" eb="41">
      <t>カセツ</t>
    </rPh>
    <rPh sb="43" eb="45">
      <t>ドウニュウ</t>
    </rPh>
    <rPh sb="50" eb="52">
      <t>ジギョウ</t>
    </rPh>
    <rPh sb="52" eb="53">
      <t>ビン</t>
    </rPh>
    <rPh sb="53" eb="54">
      <t>エキ</t>
    </rPh>
    <rPh sb="55" eb="57">
      <t>ソウキ</t>
    </rPh>
    <rPh sb="57" eb="59">
      <t>ハツゲン</t>
    </rPh>
    <rPh sb="60" eb="62">
      <t>カノウ</t>
    </rPh>
    <phoneticPr fontId="11"/>
  </si>
  <si>
    <t>JV工法の採用によりコスト縮減</t>
    <rPh sb="2" eb="4">
      <t>コウホウ</t>
    </rPh>
    <rPh sb="5" eb="7">
      <t>サイヨウ</t>
    </rPh>
    <rPh sb="13" eb="15">
      <t>シュクゲン</t>
    </rPh>
    <phoneticPr fontId="9"/>
  </si>
  <si>
    <t>Ｈ型杭打ち込みを固結土、岩盤、玉石混じり砂礫地盤などあらゆる土質に使用可能なＪＶ工法を採用しコスト縮減を図った。</t>
    <rPh sb="1" eb="2">
      <t>カタ</t>
    </rPh>
    <rPh sb="2" eb="3">
      <t>クイ</t>
    </rPh>
    <rPh sb="3" eb="4">
      <t>ウ</t>
    </rPh>
    <rPh sb="5" eb="6">
      <t>コ</t>
    </rPh>
    <rPh sb="8" eb="9">
      <t>カタ</t>
    </rPh>
    <rPh sb="9" eb="10">
      <t>ムス</t>
    </rPh>
    <rPh sb="10" eb="11">
      <t>ド</t>
    </rPh>
    <rPh sb="12" eb="14">
      <t>ガンバン</t>
    </rPh>
    <rPh sb="15" eb="17">
      <t>タマイシ</t>
    </rPh>
    <rPh sb="17" eb="18">
      <t>マ</t>
    </rPh>
    <rPh sb="20" eb="22">
      <t>サレキ</t>
    </rPh>
    <rPh sb="22" eb="24">
      <t>ジバン</t>
    </rPh>
    <rPh sb="30" eb="32">
      <t>ドシツ</t>
    </rPh>
    <rPh sb="33" eb="35">
      <t>シヨウ</t>
    </rPh>
    <rPh sb="35" eb="37">
      <t>カノウ</t>
    </rPh>
    <rPh sb="40" eb="42">
      <t>コウホウ</t>
    </rPh>
    <rPh sb="43" eb="45">
      <t>サイヨウ</t>
    </rPh>
    <rPh sb="49" eb="51">
      <t>シュクゲン</t>
    </rPh>
    <rPh sb="52" eb="53">
      <t>ハカ</t>
    </rPh>
    <phoneticPr fontId="11"/>
  </si>
  <si>
    <t>河川海岸</t>
  </si>
  <si>
    <t>消波根固めブロック</t>
  </si>
  <si>
    <t>消波工</t>
  </si>
  <si>
    <t>軟弱地盤上における柔構造樋門・樋管</t>
  </si>
  <si>
    <t>多自然型護岸工</t>
  </si>
  <si>
    <t>基礎地盤（岩盤）上に直接消波ブロックを直接設置することでコスト縮減が可能</t>
    <rPh sb="0" eb="2">
      <t>キソ</t>
    </rPh>
    <rPh sb="2" eb="4">
      <t>ジバン</t>
    </rPh>
    <rPh sb="5" eb="7">
      <t>ガンバン</t>
    </rPh>
    <rPh sb="8" eb="9">
      <t>ジョウ</t>
    </rPh>
    <rPh sb="10" eb="12">
      <t>チョクセツ</t>
    </rPh>
    <rPh sb="12" eb="13">
      <t>ケ</t>
    </rPh>
    <rPh sb="13" eb="14">
      <t>ナミ</t>
    </rPh>
    <rPh sb="19" eb="21">
      <t>チョクセツ</t>
    </rPh>
    <rPh sb="21" eb="23">
      <t>セッチ</t>
    </rPh>
    <rPh sb="31" eb="33">
      <t>シュクゲン</t>
    </rPh>
    <rPh sb="34" eb="36">
      <t>カノウ</t>
    </rPh>
    <phoneticPr fontId="11"/>
  </si>
  <si>
    <t>公園</t>
    <rPh sb="0" eb="2">
      <t>コウエン</t>
    </rPh>
    <phoneticPr fontId="11"/>
  </si>
  <si>
    <t>川砂の有効利用</t>
  </si>
  <si>
    <t>土壌改良（標準）</t>
    <rPh sb="0" eb="2">
      <t>ドジョウ</t>
    </rPh>
    <rPh sb="2" eb="4">
      <t>カイリョウ</t>
    </rPh>
    <rPh sb="5" eb="7">
      <t>ヒョウジュン</t>
    </rPh>
    <phoneticPr fontId="11"/>
  </si>
  <si>
    <t>河川事業者から浚渫された川砂を公園事業者が受け取り、真佐土と配合し客土とすることでコスト縮減が可能となった。</t>
    <rPh sb="0" eb="2">
      <t>カセン</t>
    </rPh>
    <rPh sb="2" eb="5">
      <t>ジギョウシャ</t>
    </rPh>
    <rPh sb="7" eb="9">
      <t>シュンセツ</t>
    </rPh>
    <rPh sb="12" eb="14">
      <t>カワスナ</t>
    </rPh>
    <rPh sb="15" eb="17">
      <t>コウエン</t>
    </rPh>
    <rPh sb="17" eb="20">
      <t>ジギョウシャ</t>
    </rPh>
    <rPh sb="21" eb="22">
      <t>ウ</t>
    </rPh>
    <rPh sb="23" eb="24">
      <t>ト</t>
    </rPh>
    <rPh sb="26" eb="27">
      <t>マ</t>
    </rPh>
    <rPh sb="27" eb="29">
      <t>サヅチ</t>
    </rPh>
    <rPh sb="30" eb="32">
      <t>ハイゴウ</t>
    </rPh>
    <rPh sb="33" eb="35">
      <t>キャクド</t>
    </rPh>
    <rPh sb="44" eb="46">
      <t>シュクゲン</t>
    </rPh>
    <rPh sb="47" eb="49">
      <t>カノウ</t>
    </rPh>
    <phoneticPr fontId="11"/>
  </si>
  <si>
    <t>河川海岸</t>
    <phoneticPr fontId="11"/>
  </si>
  <si>
    <t>設計方法の見直しによるケーソン断面の縮小</t>
    <rPh sb="0" eb="2">
      <t>セッケイ</t>
    </rPh>
    <rPh sb="2" eb="4">
      <t>ホウホウ</t>
    </rPh>
    <rPh sb="5" eb="7">
      <t>ミナオ</t>
    </rPh>
    <rPh sb="15" eb="17">
      <t>ダンメン</t>
    </rPh>
    <rPh sb="18" eb="20">
      <t>シュクショウ</t>
    </rPh>
    <phoneticPr fontId="9"/>
  </si>
  <si>
    <t>多少の滑動を許容する「信頼性設計法（滑動量法）」を適用することで、経済的な断面が可能となる。</t>
    <rPh sb="0" eb="2">
      <t>タショウ</t>
    </rPh>
    <rPh sb="3" eb="4">
      <t>スベ</t>
    </rPh>
    <rPh sb="4" eb="5">
      <t>ウゴ</t>
    </rPh>
    <rPh sb="6" eb="8">
      <t>キョヨウ</t>
    </rPh>
    <rPh sb="11" eb="14">
      <t>シンライセイ</t>
    </rPh>
    <rPh sb="14" eb="16">
      <t>セッケイ</t>
    </rPh>
    <rPh sb="16" eb="17">
      <t>ホウ</t>
    </rPh>
    <rPh sb="18" eb="19">
      <t>スベ</t>
    </rPh>
    <rPh sb="19" eb="20">
      <t>ドウ</t>
    </rPh>
    <rPh sb="20" eb="21">
      <t>リョウ</t>
    </rPh>
    <rPh sb="21" eb="22">
      <t>ホウ</t>
    </rPh>
    <rPh sb="25" eb="27">
      <t>テキヨウ</t>
    </rPh>
    <rPh sb="33" eb="36">
      <t>ケイザイテキ</t>
    </rPh>
    <rPh sb="37" eb="39">
      <t>ダンメン</t>
    </rPh>
    <rPh sb="40" eb="42">
      <t>カノウ</t>
    </rPh>
    <phoneticPr fontId="11"/>
  </si>
  <si>
    <t>銅水砕スラグの採用によりコスト縮減</t>
    <rPh sb="0" eb="1">
      <t>ドウ</t>
    </rPh>
    <rPh sb="1" eb="2">
      <t>ミズ</t>
    </rPh>
    <rPh sb="2" eb="3">
      <t>クダ</t>
    </rPh>
    <rPh sb="7" eb="9">
      <t>サイヨウ</t>
    </rPh>
    <rPh sb="15" eb="17">
      <t>シュクゲン</t>
    </rPh>
    <phoneticPr fontId="9"/>
  </si>
  <si>
    <t>中詰め材（海砂）</t>
    <rPh sb="0" eb="1">
      <t>ナカ</t>
    </rPh>
    <rPh sb="1" eb="2">
      <t>ツ</t>
    </rPh>
    <rPh sb="3" eb="4">
      <t>ザイ</t>
    </rPh>
    <rPh sb="5" eb="6">
      <t>ウミ</t>
    </rPh>
    <rPh sb="6" eb="7">
      <t>スナ</t>
    </rPh>
    <phoneticPr fontId="11"/>
  </si>
  <si>
    <t>ケーソン中詰材を海砂より比重が大きく、安価な銅水砕スラグを採用することにより、ケーソン幅を小さくすることでコスト縮減が可能となった。</t>
    <rPh sb="4" eb="5">
      <t>ナカ</t>
    </rPh>
    <rPh sb="5" eb="6">
      <t>ツ</t>
    </rPh>
    <rPh sb="6" eb="7">
      <t>ザイ</t>
    </rPh>
    <rPh sb="8" eb="9">
      <t>ウミ</t>
    </rPh>
    <rPh sb="9" eb="10">
      <t>スナ</t>
    </rPh>
    <rPh sb="12" eb="14">
      <t>ヒジュウ</t>
    </rPh>
    <rPh sb="15" eb="16">
      <t>オオ</t>
    </rPh>
    <rPh sb="19" eb="21">
      <t>アンカ</t>
    </rPh>
    <rPh sb="22" eb="23">
      <t>ドウ</t>
    </rPh>
    <rPh sb="23" eb="24">
      <t>ミズ</t>
    </rPh>
    <rPh sb="24" eb="25">
      <t>クダ</t>
    </rPh>
    <rPh sb="29" eb="31">
      <t>サイヨウ</t>
    </rPh>
    <rPh sb="43" eb="44">
      <t>ハバ</t>
    </rPh>
    <rPh sb="45" eb="46">
      <t>チイ</t>
    </rPh>
    <rPh sb="56" eb="58">
      <t>シュクゲン</t>
    </rPh>
    <rPh sb="59" eb="61">
      <t>カノウ</t>
    </rPh>
    <phoneticPr fontId="11"/>
  </si>
  <si>
    <t>鋼製設備に長寿命の防錆対策を導入しコスト縮減</t>
    <rPh sb="0" eb="2">
      <t>コウセイ</t>
    </rPh>
    <rPh sb="2" eb="4">
      <t>セツビ</t>
    </rPh>
    <rPh sb="5" eb="6">
      <t>チョウ</t>
    </rPh>
    <rPh sb="6" eb="8">
      <t>ジュミョウ</t>
    </rPh>
    <rPh sb="9" eb="11">
      <t>ボウサビ</t>
    </rPh>
    <rPh sb="11" eb="13">
      <t>タイサク</t>
    </rPh>
    <rPh sb="14" eb="16">
      <t>ドウニュウ</t>
    </rPh>
    <rPh sb="20" eb="22">
      <t>シュクゲン</t>
    </rPh>
    <phoneticPr fontId="9"/>
  </si>
  <si>
    <t>塗料による塗装</t>
    <rPh sb="0" eb="2">
      <t>トリョウ</t>
    </rPh>
    <rPh sb="5" eb="7">
      <t>トソウ</t>
    </rPh>
    <phoneticPr fontId="11"/>
  </si>
  <si>
    <t>式/50年</t>
    <rPh sb="0" eb="1">
      <t>シキ</t>
    </rPh>
    <rPh sb="4" eb="5">
      <t>ネン</t>
    </rPh>
    <phoneticPr fontId="11"/>
  </si>
  <si>
    <t>・樋門ゲート設備を塗料による塗装から鋼製亜鉛メッキによる塗装を行い、将来の維持管理のコスト縮減を図った。</t>
    <rPh sb="1" eb="2">
      <t>ヒ</t>
    </rPh>
    <rPh sb="2" eb="3">
      <t>モン</t>
    </rPh>
    <rPh sb="6" eb="8">
      <t>セツビ</t>
    </rPh>
    <rPh sb="9" eb="11">
      <t>トリョウ</t>
    </rPh>
    <rPh sb="14" eb="16">
      <t>トソウ</t>
    </rPh>
    <rPh sb="18" eb="19">
      <t>コウ</t>
    </rPh>
    <rPh sb="19" eb="20">
      <t>セイ</t>
    </rPh>
    <rPh sb="20" eb="22">
      <t>アエン</t>
    </rPh>
    <rPh sb="28" eb="30">
      <t>トソウ</t>
    </rPh>
    <rPh sb="31" eb="32">
      <t>オコナ</t>
    </rPh>
    <rPh sb="34" eb="36">
      <t>ショウライ</t>
    </rPh>
    <rPh sb="37" eb="39">
      <t>イジ</t>
    </rPh>
    <rPh sb="39" eb="41">
      <t>カンリ</t>
    </rPh>
    <rPh sb="45" eb="47">
      <t>シュクゲン</t>
    </rPh>
    <rPh sb="48" eb="49">
      <t>ハカ</t>
    </rPh>
    <phoneticPr fontId="11"/>
  </si>
  <si>
    <t>先行ボーリング工法の採用によりコスト縮減</t>
    <rPh sb="0" eb="2">
      <t>センコウ</t>
    </rPh>
    <rPh sb="7" eb="9">
      <t>コウホウ</t>
    </rPh>
    <rPh sb="10" eb="12">
      <t>サイヨウ</t>
    </rPh>
    <rPh sb="18" eb="20">
      <t>シュクゲン</t>
    </rPh>
    <phoneticPr fontId="9"/>
  </si>
  <si>
    <t>圧入工法</t>
    <rPh sb="0" eb="1">
      <t>アツ</t>
    </rPh>
    <rPh sb="1" eb="2">
      <t>ニュウ</t>
    </rPh>
    <rPh sb="2" eb="4">
      <t>コウホウ</t>
    </rPh>
    <phoneticPr fontId="11"/>
  </si>
  <si>
    <t>・先行ボーリングを行うことで、コスト縮減が可能である。また、井戸沈下層の地層が詳細に把握でき、玉石等が破砕でき傾きの緩和を図ることができる。</t>
    <rPh sb="1" eb="3">
      <t>センコウ</t>
    </rPh>
    <rPh sb="9" eb="10">
      <t>オコナ</t>
    </rPh>
    <rPh sb="18" eb="20">
      <t>シュクゲン</t>
    </rPh>
    <rPh sb="21" eb="23">
      <t>カノウ</t>
    </rPh>
    <rPh sb="30" eb="31">
      <t>イ</t>
    </rPh>
    <rPh sb="31" eb="32">
      <t>ド</t>
    </rPh>
    <rPh sb="32" eb="34">
      <t>チンカ</t>
    </rPh>
    <rPh sb="34" eb="35">
      <t>ソウ</t>
    </rPh>
    <rPh sb="36" eb="38">
      <t>チソウ</t>
    </rPh>
    <rPh sb="39" eb="41">
      <t>ショウサイ</t>
    </rPh>
    <rPh sb="42" eb="44">
      <t>ハアク</t>
    </rPh>
    <rPh sb="47" eb="49">
      <t>タマイシ</t>
    </rPh>
    <rPh sb="49" eb="50">
      <t>トウ</t>
    </rPh>
    <rPh sb="51" eb="53">
      <t>ハサイ</t>
    </rPh>
    <rPh sb="55" eb="56">
      <t>カタム</t>
    </rPh>
    <rPh sb="58" eb="60">
      <t>カンワ</t>
    </rPh>
    <rPh sb="61" eb="62">
      <t>ハカ</t>
    </rPh>
    <phoneticPr fontId="11"/>
  </si>
  <si>
    <t>砂防工</t>
  </si>
  <si>
    <t>構造物調査</t>
  </si>
  <si>
    <t>環境調査</t>
  </si>
  <si>
    <t>分析・予測システム</t>
  </si>
  <si>
    <t>ＩＴＳ関連技術</t>
  </si>
  <si>
    <t>交通管理の最適化</t>
  </si>
  <si>
    <t>産学官協同による中山間道路走行支援システムの開発</t>
    <rPh sb="0" eb="3">
      <t>サンガクカン</t>
    </rPh>
    <rPh sb="3" eb="5">
      <t>キョウドウ</t>
    </rPh>
    <rPh sb="8" eb="9">
      <t>ナカ</t>
    </rPh>
    <rPh sb="9" eb="11">
      <t>ヤマアイ</t>
    </rPh>
    <rPh sb="11" eb="13">
      <t>ドウロ</t>
    </rPh>
    <rPh sb="13" eb="15">
      <t>ソウコウ</t>
    </rPh>
    <rPh sb="15" eb="17">
      <t>シエン</t>
    </rPh>
    <rPh sb="22" eb="24">
      <t>カイハツ</t>
    </rPh>
    <phoneticPr fontId="9"/>
  </si>
  <si>
    <t>対向車線接近表示装置</t>
    <rPh sb="0" eb="2">
      <t>タイコウ</t>
    </rPh>
    <rPh sb="2" eb="4">
      <t>シャセン</t>
    </rPh>
    <rPh sb="4" eb="6">
      <t>セッキン</t>
    </rPh>
    <rPh sb="6" eb="8">
      <t>ヒョウジ</t>
    </rPh>
    <rPh sb="8" eb="10">
      <t>ソウチ</t>
    </rPh>
    <phoneticPr fontId="11"/>
  </si>
  <si>
    <t>・安価で信頼性の高い中山間道路走行支援システムを開発した。</t>
    <rPh sb="1" eb="3">
      <t>アンカ</t>
    </rPh>
    <rPh sb="4" eb="6">
      <t>シンライ</t>
    </rPh>
    <rPh sb="6" eb="7">
      <t>セイ</t>
    </rPh>
    <rPh sb="8" eb="9">
      <t>タカ</t>
    </rPh>
    <rPh sb="10" eb="11">
      <t>チュウ</t>
    </rPh>
    <rPh sb="11" eb="13">
      <t>サンカン</t>
    </rPh>
    <rPh sb="13" eb="15">
      <t>ドウロ</t>
    </rPh>
    <rPh sb="15" eb="17">
      <t>ソウコウ</t>
    </rPh>
    <rPh sb="17" eb="19">
      <t>シエン</t>
    </rPh>
    <rPh sb="24" eb="26">
      <t>カイハツ</t>
    </rPh>
    <phoneticPr fontId="11"/>
  </si>
  <si>
    <t>電気通信設備</t>
  </si>
  <si>
    <t>電気設備</t>
  </si>
  <si>
    <t>電子応用設備</t>
  </si>
  <si>
    <t>港湾・港湾海岸・空港</t>
  </si>
  <si>
    <t>基礎工</t>
  </si>
  <si>
    <t>被覆・根固工</t>
  </si>
  <si>
    <t>軟弱地盤処理工</t>
  </si>
  <si>
    <t>パワーブレンダー工法(スラリー噴射方式)</t>
  </si>
  <si>
    <t>建設発生土の利用によるコスト縮減</t>
    <rPh sb="0" eb="2">
      <t>ケンセツ</t>
    </rPh>
    <rPh sb="2" eb="4">
      <t>ハッセイ</t>
    </rPh>
    <rPh sb="4" eb="5">
      <t>ツチ</t>
    </rPh>
    <rPh sb="6" eb="8">
      <t>リヨウ</t>
    </rPh>
    <rPh sb="14" eb="16">
      <t>シュクゲン</t>
    </rPh>
    <phoneticPr fontId="9"/>
  </si>
  <si>
    <t>購入土による埋め立て</t>
    <rPh sb="0" eb="2">
      <t>コウニュウ</t>
    </rPh>
    <rPh sb="2" eb="3">
      <t>ド</t>
    </rPh>
    <rPh sb="6" eb="7">
      <t>ウ</t>
    </rPh>
    <rPh sb="8" eb="9">
      <t>タ</t>
    </rPh>
    <phoneticPr fontId="11"/>
  </si>
  <si>
    <t>・作業ヤード建設の裏埋土砂を建設発生土で埋め立てることにより、土砂費用の低減、土砂処分費用の低減によりコスト縮減が可能となった。</t>
    <rPh sb="1" eb="3">
      <t>サギョウ</t>
    </rPh>
    <rPh sb="6" eb="8">
      <t>ケンセツ</t>
    </rPh>
    <rPh sb="9" eb="10">
      <t>ウラ</t>
    </rPh>
    <rPh sb="10" eb="11">
      <t>ウ</t>
    </rPh>
    <rPh sb="11" eb="13">
      <t>ドシャ</t>
    </rPh>
    <rPh sb="14" eb="16">
      <t>ケンセツ</t>
    </rPh>
    <rPh sb="16" eb="18">
      <t>ハッセイ</t>
    </rPh>
    <rPh sb="18" eb="19">
      <t>ド</t>
    </rPh>
    <rPh sb="20" eb="21">
      <t>ウ</t>
    </rPh>
    <rPh sb="22" eb="23">
      <t>タ</t>
    </rPh>
    <rPh sb="31" eb="33">
      <t>ドシャ</t>
    </rPh>
    <rPh sb="33" eb="35">
      <t>ヒヨウ</t>
    </rPh>
    <rPh sb="36" eb="38">
      <t>テイゲン</t>
    </rPh>
    <rPh sb="39" eb="41">
      <t>ドシャ</t>
    </rPh>
    <rPh sb="41" eb="43">
      <t>ショブン</t>
    </rPh>
    <rPh sb="43" eb="45">
      <t>ヒヨウ</t>
    </rPh>
    <rPh sb="46" eb="48">
      <t>テイゲン</t>
    </rPh>
    <rPh sb="54" eb="56">
      <t>シュクゲン</t>
    </rPh>
    <rPh sb="57" eb="59">
      <t>カノウ</t>
    </rPh>
    <phoneticPr fontId="11"/>
  </si>
  <si>
    <t>路体盛土工における厚層転圧施工の実施</t>
    <rPh sb="0" eb="1">
      <t>ロ</t>
    </rPh>
    <rPh sb="1" eb="2">
      <t>タイ</t>
    </rPh>
    <rPh sb="2" eb="3">
      <t>モリ</t>
    </rPh>
    <rPh sb="3" eb="4">
      <t>ド</t>
    </rPh>
    <rPh sb="4" eb="5">
      <t>コウ</t>
    </rPh>
    <rPh sb="9" eb="10">
      <t>アツ</t>
    </rPh>
    <rPh sb="10" eb="11">
      <t>ソウ</t>
    </rPh>
    <rPh sb="11" eb="12">
      <t>テン</t>
    </rPh>
    <rPh sb="12" eb="13">
      <t>アツ</t>
    </rPh>
    <rPh sb="13" eb="15">
      <t>セコウ</t>
    </rPh>
    <rPh sb="16" eb="18">
      <t>ジッシ</t>
    </rPh>
    <phoneticPr fontId="9"/>
  </si>
  <si>
    <t>標準施工厚さ　30ｃｍ　タイヤローラー（８～20ｔ）</t>
    <rPh sb="0" eb="2">
      <t>ヒョウジュン</t>
    </rPh>
    <rPh sb="2" eb="4">
      <t>セコウ</t>
    </rPh>
    <rPh sb="4" eb="5">
      <t>アツ</t>
    </rPh>
    <phoneticPr fontId="11"/>
  </si>
  <si>
    <t>・徳島飛行場用地造成工事において、通常の30cm/層仕上げから最適な転圧施工方法（ブルドーザ転厚保による70ｃｍ/層）仕上げにより路体盛土工事費が縮減</t>
    <rPh sb="1" eb="3">
      <t>トクシマ</t>
    </rPh>
    <rPh sb="3" eb="6">
      <t>ヒコウジョウ</t>
    </rPh>
    <rPh sb="6" eb="8">
      <t>ヨウチ</t>
    </rPh>
    <rPh sb="8" eb="10">
      <t>ゾウセイ</t>
    </rPh>
    <rPh sb="10" eb="12">
      <t>コウジ</t>
    </rPh>
    <rPh sb="17" eb="19">
      <t>ツウジョウ</t>
    </rPh>
    <rPh sb="25" eb="26">
      <t>ソウ</t>
    </rPh>
    <rPh sb="26" eb="28">
      <t>シア</t>
    </rPh>
    <rPh sb="31" eb="33">
      <t>サイテキ</t>
    </rPh>
    <rPh sb="34" eb="35">
      <t>テン</t>
    </rPh>
    <rPh sb="35" eb="36">
      <t>アツ</t>
    </rPh>
    <rPh sb="36" eb="38">
      <t>セコウ</t>
    </rPh>
    <rPh sb="38" eb="40">
      <t>ホウホウ</t>
    </rPh>
    <rPh sb="46" eb="47">
      <t>テン</t>
    </rPh>
    <rPh sb="47" eb="49">
      <t>アツ</t>
    </rPh>
    <rPh sb="57" eb="58">
      <t>ソウ</t>
    </rPh>
    <rPh sb="59" eb="61">
      <t>シア</t>
    </rPh>
    <rPh sb="65" eb="66">
      <t>ロ</t>
    </rPh>
    <rPh sb="66" eb="67">
      <t>タイ</t>
    </rPh>
    <rPh sb="67" eb="68">
      <t>モ</t>
    </rPh>
    <rPh sb="68" eb="69">
      <t>ド</t>
    </rPh>
    <rPh sb="69" eb="72">
      <t>コウジヒ</t>
    </rPh>
    <rPh sb="73" eb="75">
      <t>シュクゲン</t>
    </rPh>
    <phoneticPr fontId="11"/>
  </si>
  <si>
    <t>徳島飛行場整備事業における工事費縮減への様々な取組み</t>
    <rPh sb="0" eb="2">
      <t>トクシマ</t>
    </rPh>
    <rPh sb="2" eb="5">
      <t>ヒコウジョウ</t>
    </rPh>
    <rPh sb="5" eb="7">
      <t>セイビ</t>
    </rPh>
    <rPh sb="7" eb="9">
      <t>ジギョウ</t>
    </rPh>
    <rPh sb="13" eb="16">
      <t>コウジヒ</t>
    </rPh>
    <rPh sb="16" eb="18">
      <t>シュクゲン</t>
    </rPh>
    <rPh sb="20" eb="22">
      <t>サマザマ</t>
    </rPh>
    <rPh sb="23" eb="24">
      <t>ト</t>
    </rPh>
    <rPh sb="24" eb="25">
      <t>ク</t>
    </rPh>
    <phoneticPr fontId="9"/>
  </si>
  <si>
    <t>①消波ブロックの転用：滑走路延伸のために撤去する消波ブロックを災害復旧工事の河床根固の間詰材として流用（事務所間の連携）
②災害復旧工事建設発生土の流用：災害復旧工事としての建設発生土を滑走路の埋立に利用（粒径、環境基準をチェック）　（行政間の連携）</t>
    <rPh sb="1" eb="2">
      <t>ケ</t>
    </rPh>
    <rPh sb="2" eb="3">
      <t>ナミ</t>
    </rPh>
    <rPh sb="8" eb="10">
      <t>テンヨウ</t>
    </rPh>
    <rPh sb="11" eb="14">
      <t>カッソウロ</t>
    </rPh>
    <rPh sb="14" eb="16">
      <t>エンシン</t>
    </rPh>
    <rPh sb="20" eb="22">
      <t>テッキョ</t>
    </rPh>
    <rPh sb="24" eb="25">
      <t>ケ</t>
    </rPh>
    <rPh sb="25" eb="26">
      <t>ナミ</t>
    </rPh>
    <rPh sb="31" eb="33">
      <t>サイガイ</t>
    </rPh>
    <rPh sb="33" eb="35">
      <t>フッキュウ</t>
    </rPh>
    <rPh sb="35" eb="37">
      <t>コウジ</t>
    </rPh>
    <rPh sb="38" eb="40">
      <t>カショウ</t>
    </rPh>
    <rPh sb="40" eb="41">
      <t>ネ</t>
    </rPh>
    <rPh sb="41" eb="42">
      <t>カタ</t>
    </rPh>
    <rPh sb="43" eb="44">
      <t>カン</t>
    </rPh>
    <rPh sb="44" eb="45">
      <t>ツ</t>
    </rPh>
    <rPh sb="45" eb="46">
      <t>ザイ</t>
    </rPh>
    <rPh sb="49" eb="51">
      <t>リュウヨウ</t>
    </rPh>
    <rPh sb="52" eb="54">
      <t>ジム</t>
    </rPh>
    <phoneticPr fontId="11"/>
  </si>
  <si>
    <t>既設防波堤撤去に伴う発生材・ケーソン本体の有効利用</t>
    <rPh sb="0" eb="2">
      <t>キセツ</t>
    </rPh>
    <rPh sb="2" eb="5">
      <t>ボウハテイ</t>
    </rPh>
    <rPh sb="5" eb="7">
      <t>テッキョ</t>
    </rPh>
    <rPh sb="8" eb="9">
      <t>トモナ</t>
    </rPh>
    <rPh sb="10" eb="12">
      <t>ハッセイ</t>
    </rPh>
    <rPh sb="12" eb="13">
      <t>ザイ</t>
    </rPh>
    <rPh sb="18" eb="20">
      <t>ホンタイ</t>
    </rPh>
    <rPh sb="21" eb="23">
      <t>ユウコウ</t>
    </rPh>
    <rPh sb="23" eb="25">
      <t>リヨウ</t>
    </rPh>
    <phoneticPr fontId="9"/>
  </si>
  <si>
    <t>・従来の独立基礎と摩擦杭による工法から中空マットスラブ工法を採用することで、杭地業がなくなるためコスト縮減が可能となった。</t>
    <rPh sb="1" eb="3">
      <t>ジュウライ</t>
    </rPh>
    <rPh sb="4" eb="6">
      <t>ドクリツ</t>
    </rPh>
    <rPh sb="6" eb="8">
      <t>キソ</t>
    </rPh>
    <rPh sb="9" eb="11">
      <t>マサツ</t>
    </rPh>
    <rPh sb="11" eb="12">
      <t>クイ</t>
    </rPh>
    <rPh sb="15" eb="17">
      <t>コウホウ</t>
    </rPh>
    <rPh sb="19" eb="21">
      <t>チュウクウ</t>
    </rPh>
    <rPh sb="27" eb="29">
      <t>コウホウ</t>
    </rPh>
    <rPh sb="30" eb="32">
      <t>サイヨウ</t>
    </rPh>
    <rPh sb="38" eb="39">
      <t>クイ</t>
    </rPh>
    <rPh sb="39" eb="40">
      <t>ジ</t>
    </rPh>
    <rPh sb="40" eb="41">
      <t>ギョウ</t>
    </rPh>
    <rPh sb="51" eb="53">
      <t>シュクゲン</t>
    </rPh>
    <rPh sb="54" eb="56">
      <t>カノウ</t>
    </rPh>
    <phoneticPr fontId="11"/>
  </si>
  <si>
    <t>環境対策工</t>
  </si>
  <si>
    <t>振動防止対策工</t>
  </si>
  <si>
    <t>水質保全工</t>
  </si>
  <si>
    <t>1日</t>
    <rPh sb="1" eb="2">
      <t>ニチ</t>
    </rPh>
    <phoneticPr fontId="9"/>
  </si>
  <si>
    <t>深層混合処理工</t>
  </si>
  <si>
    <t>薬液注入工</t>
  </si>
  <si>
    <t>アンカー工</t>
  </si>
  <si>
    <t>構造物とりこわし工</t>
  </si>
  <si>
    <t>ボックスカルバート工</t>
  </si>
  <si>
    <t>かご工</t>
  </si>
  <si>
    <t>覆土ブロック及びプレキャスト法止壁を導入したコスト縮減</t>
    <rPh sb="0" eb="1">
      <t>フク</t>
    </rPh>
    <rPh sb="1" eb="2">
      <t>ツチ</t>
    </rPh>
    <rPh sb="6" eb="7">
      <t>オヨ</t>
    </rPh>
    <rPh sb="14" eb="15">
      <t>ホウ</t>
    </rPh>
    <rPh sb="15" eb="16">
      <t>ドメ</t>
    </rPh>
    <rPh sb="16" eb="17">
      <t>カベ</t>
    </rPh>
    <rPh sb="18" eb="20">
      <t>ドウニュウ</t>
    </rPh>
    <rPh sb="25" eb="27">
      <t>シュクゲン</t>
    </rPh>
    <phoneticPr fontId="9"/>
  </si>
  <si>
    <t>①間知ブロック＋法枠工
②現場打ちコンクリート</t>
    <rPh sb="1" eb="2">
      <t>アイダ</t>
    </rPh>
    <rPh sb="2" eb="3">
      <t>シ</t>
    </rPh>
    <rPh sb="8" eb="9">
      <t>ノリ</t>
    </rPh>
    <rPh sb="9" eb="10">
      <t>ワク</t>
    </rPh>
    <rPh sb="10" eb="11">
      <t>コウ</t>
    </rPh>
    <rPh sb="13" eb="15">
      <t>ゲンバ</t>
    </rPh>
    <rPh sb="15" eb="16">
      <t>ウ</t>
    </rPh>
    <phoneticPr fontId="11"/>
  </si>
  <si>
    <t>式</t>
    <rPh sb="0" eb="1">
      <t>シキ</t>
    </rPh>
    <phoneticPr fontId="11"/>
  </si>
  <si>
    <t>現場打ちの間知ブロック＋法枠工を覆土機能付ブロックのプレキャスト製品の利用によりコスト縮減及び工期短縮を図った。</t>
    <rPh sb="0" eb="2">
      <t>ゲンバ</t>
    </rPh>
    <rPh sb="2" eb="3">
      <t>ウ</t>
    </rPh>
    <rPh sb="5" eb="6">
      <t>カン</t>
    </rPh>
    <rPh sb="6" eb="7">
      <t>チ</t>
    </rPh>
    <rPh sb="12" eb="13">
      <t>ノリ</t>
    </rPh>
    <rPh sb="13" eb="14">
      <t>ワク</t>
    </rPh>
    <rPh sb="14" eb="15">
      <t>コウ</t>
    </rPh>
    <rPh sb="16" eb="17">
      <t>フク</t>
    </rPh>
    <rPh sb="17" eb="18">
      <t>ド</t>
    </rPh>
    <rPh sb="18" eb="20">
      <t>キノウ</t>
    </rPh>
    <rPh sb="20" eb="21">
      <t>ツ</t>
    </rPh>
    <rPh sb="32" eb="34">
      <t>セイヒン</t>
    </rPh>
    <rPh sb="35" eb="37">
      <t>リヨウ</t>
    </rPh>
    <rPh sb="43" eb="45">
      <t>シュクゲン</t>
    </rPh>
    <rPh sb="45" eb="46">
      <t>オヨ</t>
    </rPh>
    <rPh sb="47" eb="49">
      <t>コウキ</t>
    </rPh>
    <rPh sb="49" eb="51">
      <t>タンシュク</t>
    </rPh>
    <rPh sb="52" eb="53">
      <t>ハカ</t>
    </rPh>
    <phoneticPr fontId="11"/>
  </si>
  <si>
    <t>基礎改良工法にパワーブレンダー工法を採用したコスト縮減</t>
    <rPh sb="0" eb="2">
      <t>キソ</t>
    </rPh>
    <rPh sb="2" eb="4">
      <t>カイリョウ</t>
    </rPh>
    <rPh sb="4" eb="6">
      <t>コウホウ</t>
    </rPh>
    <rPh sb="15" eb="17">
      <t>コウホウ</t>
    </rPh>
    <rPh sb="18" eb="20">
      <t>サイヨウ</t>
    </rPh>
    <rPh sb="25" eb="27">
      <t>シュクゲン</t>
    </rPh>
    <phoneticPr fontId="9"/>
  </si>
  <si>
    <t>ＣＤＭ（セメント系深層混合）工法、ＤＪＭ（粉体噴射撹拌）工法</t>
    <rPh sb="8" eb="9">
      <t>ケイ</t>
    </rPh>
    <rPh sb="9" eb="11">
      <t>シンソウ</t>
    </rPh>
    <rPh sb="11" eb="13">
      <t>コンゴウ</t>
    </rPh>
    <rPh sb="14" eb="16">
      <t>コウホウ</t>
    </rPh>
    <rPh sb="21" eb="22">
      <t>コナ</t>
    </rPh>
    <rPh sb="22" eb="23">
      <t>タイ</t>
    </rPh>
    <rPh sb="23" eb="25">
      <t>フンシャ</t>
    </rPh>
    <rPh sb="25" eb="27">
      <t>カクハン</t>
    </rPh>
    <rPh sb="28" eb="30">
      <t>コウホウ</t>
    </rPh>
    <phoneticPr fontId="11"/>
  </si>
  <si>
    <t>従来の軟弱地盤対策の基礎改良工法であるＣＤＭ（セメント系深層混合）工法、ＤＪＭ（粉体噴射撹拌）工法で実施していたものをパワーブレンダ－工法（スラリー噴射方式）により実施することで、工期短縮及びコスト縮減を図った。</t>
    <rPh sb="0" eb="2">
      <t>ジュウライ</t>
    </rPh>
    <rPh sb="3" eb="5">
      <t>ナンジャク</t>
    </rPh>
    <rPh sb="5" eb="7">
      <t>ジバン</t>
    </rPh>
    <rPh sb="7" eb="9">
      <t>タイサク</t>
    </rPh>
    <rPh sb="10" eb="12">
      <t>キソ</t>
    </rPh>
    <rPh sb="12" eb="14">
      <t>カイリョウ</t>
    </rPh>
    <rPh sb="14" eb="16">
      <t>コウホウ</t>
    </rPh>
    <rPh sb="27" eb="28">
      <t>ケイ</t>
    </rPh>
    <rPh sb="28" eb="30">
      <t>シンソウ</t>
    </rPh>
    <rPh sb="30" eb="32">
      <t>コンゴウ</t>
    </rPh>
    <rPh sb="33" eb="35">
      <t>コウホウ</t>
    </rPh>
    <rPh sb="40" eb="42">
      <t>フンタイ</t>
    </rPh>
    <rPh sb="42" eb="44">
      <t>フンシャ</t>
    </rPh>
    <rPh sb="44" eb="46">
      <t>カクハン</t>
    </rPh>
    <rPh sb="47" eb="49">
      <t>コウホウ</t>
    </rPh>
    <rPh sb="50" eb="52">
      <t>ジッシ</t>
    </rPh>
    <rPh sb="67" eb="69">
      <t>コウホウ</t>
    </rPh>
    <rPh sb="74" eb="76">
      <t>フンシャ</t>
    </rPh>
    <rPh sb="76" eb="78">
      <t>ホウシキ</t>
    </rPh>
    <rPh sb="82" eb="84">
      <t>ジッシ</t>
    </rPh>
    <rPh sb="90" eb="92">
      <t>コウキ</t>
    </rPh>
    <rPh sb="92" eb="94">
      <t>タンシュク</t>
    </rPh>
    <rPh sb="94" eb="95">
      <t>オヨ</t>
    </rPh>
    <rPh sb="99" eb="101">
      <t>シュクゲン</t>
    </rPh>
    <rPh sb="102" eb="103">
      <t>ハカ</t>
    </rPh>
    <phoneticPr fontId="11"/>
  </si>
  <si>
    <t>基礎工法の見直しによるコスト縮減</t>
    <rPh sb="0" eb="2">
      <t>キソ</t>
    </rPh>
    <rPh sb="2" eb="4">
      <t>コウホウ</t>
    </rPh>
    <rPh sb="5" eb="7">
      <t>ミナオ</t>
    </rPh>
    <rPh sb="14" eb="16">
      <t>シュクゲン</t>
    </rPh>
    <phoneticPr fontId="9"/>
  </si>
  <si>
    <t>プレボーリング根固め工法</t>
    <rPh sb="7" eb="8">
      <t>ネ</t>
    </rPh>
    <rPh sb="8" eb="9">
      <t>カタ</t>
    </rPh>
    <rPh sb="10" eb="12">
      <t>コウホウ</t>
    </rPh>
    <phoneticPr fontId="11"/>
  </si>
  <si>
    <t>プレボーリング拡大根固め工法を地盤改良工法（ソイルセメントコラム）への見直しによりコスト縮減</t>
    <rPh sb="7" eb="9">
      <t>カクダイ</t>
    </rPh>
    <rPh sb="9" eb="10">
      <t>ネ</t>
    </rPh>
    <rPh sb="10" eb="11">
      <t>カタ</t>
    </rPh>
    <rPh sb="12" eb="14">
      <t>コウホウ</t>
    </rPh>
    <rPh sb="15" eb="17">
      <t>ジバン</t>
    </rPh>
    <rPh sb="17" eb="19">
      <t>カイリョウ</t>
    </rPh>
    <rPh sb="19" eb="21">
      <t>コウホウ</t>
    </rPh>
    <rPh sb="35" eb="37">
      <t>ミナオ</t>
    </rPh>
    <rPh sb="44" eb="46">
      <t>シュクゲン</t>
    </rPh>
    <phoneticPr fontId="11"/>
  </si>
  <si>
    <t>基礎工</t>
    <rPh sb="0" eb="2">
      <t>キソ</t>
    </rPh>
    <rPh sb="2" eb="3">
      <t>コウ</t>
    </rPh>
    <phoneticPr fontId="9"/>
  </si>
  <si>
    <t>高知県モデル発注制度による新工法を活用したコスト縮減</t>
    <rPh sb="0" eb="3">
      <t>コウチケン</t>
    </rPh>
    <rPh sb="6" eb="8">
      <t>ハッチュウ</t>
    </rPh>
    <rPh sb="8" eb="10">
      <t>セイド</t>
    </rPh>
    <rPh sb="13" eb="16">
      <t>シンコウホウ</t>
    </rPh>
    <rPh sb="17" eb="19">
      <t>カツヨウ</t>
    </rPh>
    <rPh sb="24" eb="26">
      <t>シュクゲン</t>
    </rPh>
    <phoneticPr fontId="9"/>
  </si>
  <si>
    <t>軽量盛土＋ＰＣポータルラーメン橋</t>
    <rPh sb="0" eb="2">
      <t>ケイリョウ</t>
    </rPh>
    <rPh sb="2" eb="3">
      <t>モ</t>
    </rPh>
    <rPh sb="3" eb="4">
      <t>ド</t>
    </rPh>
    <rPh sb="15" eb="16">
      <t>ハシ</t>
    </rPh>
    <phoneticPr fontId="11"/>
  </si>
  <si>
    <t>H17.4に高知県モデル発注制度に新規登録されたＳＱＣピア－鋼管杭橋を検討し、仮設時の仮橋、掘削や盛土工事の削減が可能となり、コスト縮減を図った。</t>
    <rPh sb="6" eb="9">
      <t>コウチケン</t>
    </rPh>
    <rPh sb="12" eb="14">
      <t>ハッチュウ</t>
    </rPh>
    <rPh sb="14" eb="16">
      <t>セイド</t>
    </rPh>
    <rPh sb="17" eb="19">
      <t>シンキ</t>
    </rPh>
    <rPh sb="19" eb="21">
      <t>トウロク</t>
    </rPh>
    <rPh sb="30" eb="32">
      <t>コウカン</t>
    </rPh>
    <rPh sb="32" eb="33">
      <t>クイ</t>
    </rPh>
    <rPh sb="33" eb="34">
      <t>キョウ</t>
    </rPh>
    <rPh sb="35" eb="37">
      <t>ケントウ</t>
    </rPh>
    <rPh sb="39" eb="41">
      <t>カセツ</t>
    </rPh>
    <rPh sb="41" eb="42">
      <t>ジ</t>
    </rPh>
    <rPh sb="43" eb="44">
      <t>カリ</t>
    </rPh>
    <rPh sb="44" eb="45">
      <t>バシ</t>
    </rPh>
    <rPh sb="46" eb="48">
      <t>クッサク</t>
    </rPh>
    <rPh sb="49" eb="50">
      <t>モ</t>
    </rPh>
    <rPh sb="50" eb="51">
      <t>ド</t>
    </rPh>
    <rPh sb="51" eb="53">
      <t>コウジ</t>
    </rPh>
    <rPh sb="54" eb="56">
      <t>サクゲン</t>
    </rPh>
    <rPh sb="57" eb="59">
      <t>カノウ</t>
    </rPh>
    <rPh sb="66" eb="68">
      <t>シュクゲン</t>
    </rPh>
    <rPh sb="69" eb="70">
      <t>ハカ</t>
    </rPh>
    <phoneticPr fontId="11"/>
  </si>
  <si>
    <t>擁壁工</t>
    <rPh sb="0" eb="2">
      <t>ヨウヘキ</t>
    </rPh>
    <rPh sb="2" eb="3">
      <t>コウ</t>
    </rPh>
    <phoneticPr fontId="9"/>
  </si>
  <si>
    <t>SPCウォール工法の採用</t>
  </si>
  <si>
    <t>ＥＰＳ工法</t>
    <rPh sb="3" eb="5">
      <t>コウホウ</t>
    </rPh>
    <phoneticPr fontId="11"/>
  </si>
  <si>
    <t>ＥＰＳ工法では、掘削後の背面土圧の増加が発生する可能性があったため、Ｓ．Ｐ．Ｃウオール工法に構造形式を見直し、大型機械、足場等の削減によりコスト縮減が可能となった。</t>
    <rPh sb="3" eb="5">
      <t>コウホウ</t>
    </rPh>
    <rPh sb="8" eb="10">
      <t>クッサク</t>
    </rPh>
    <rPh sb="10" eb="11">
      <t>ゴ</t>
    </rPh>
    <rPh sb="12" eb="14">
      <t>ハイメン</t>
    </rPh>
    <rPh sb="14" eb="15">
      <t>ド</t>
    </rPh>
    <rPh sb="15" eb="16">
      <t>アツ</t>
    </rPh>
    <rPh sb="17" eb="19">
      <t>ゾウカ</t>
    </rPh>
    <rPh sb="20" eb="22">
      <t>ハッセイ</t>
    </rPh>
    <rPh sb="24" eb="27">
      <t>カノウセイ</t>
    </rPh>
    <rPh sb="43" eb="45">
      <t>コウホウ</t>
    </rPh>
    <rPh sb="46" eb="48">
      <t>コウゾウ</t>
    </rPh>
    <rPh sb="48" eb="50">
      <t>ケイシキ</t>
    </rPh>
    <rPh sb="51" eb="53">
      <t>ミナオ</t>
    </rPh>
    <rPh sb="55" eb="57">
      <t>オオガタ</t>
    </rPh>
    <rPh sb="57" eb="59">
      <t>キカイ</t>
    </rPh>
    <rPh sb="60" eb="61">
      <t>アシ</t>
    </rPh>
    <rPh sb="61" eb="62">
      <t>バ</t>
    </rPh>
    <rPh sb="62" eb="63">
      <t>トウ</t>
    </rPh>
    <rPh sb="64" eb="66">
      <t>サクゲン</t>
    </rPh>
    <rPh sb="72" eb="74">
      <t>シュクゲン</t>
    </rPh>
    <rPh sb="75" eb="77">
      <t>カノウ</t>
    </rPh>
    <phoneticPr fontId="11"/>
  </si>
  <si>
    <t>多段積擁壁工において箱型擁壁を採用</t>
  </si>
  <si>
    <t>大型ブロック積み擁壁</t>
    <rPh sb="0" eb="2">
      <t>オオガタ</t>
    </rPh>
    <rPh sb="6" eb="7">
      <t>ツ</t>
    </rPh>
    <rPh sb="8" eb="10">
      <t>ヨウヘキ</t>
    </rPh>
    <phoneticPr fontId="11"/>
  </si>
  <si>
    <t>従来工法の大型ブロック積みから「箱型擁壁」を採用し、基礎コンクリート、胴込・裏込コンクリート、天端コンクリートの施工が不要となるためコスト縮減が可能となった。</t>
    <rPh sb="0" eb="2">
      <t>ジュウライ</t>
    </rPh>
    <rPh sb="2" eb="4">
      <t>コウホウ</t>
    </rPh>
    <rPh sb="5" eb="7">
      <t>オオガタ</t>
    </rPh>
    <rPh sb="11" eb="12">
      <t>ツ</t>
    </rPh>
    <rPh sb="16" eb="17">
      <t>ハコ</t>
    </rPh>
    <rPh sb="17" eb="18">
      <t>カタ</t>
    </rPh>
    <rPh sb="18" eb="20">
      <t>ヨウヘキ</t>
    </rPh>
    <rPh sb="22" eb="24">
      <t>サイヨウ</t>
    </rPh>
    <rPh sb="26" eb="28">
      <t>キソ</t>
    </rPh>
    <rPh sb="35" eb="36">
      <t>ドウ</t>
    </rPh>
    <rPh sb="36" eb="37">
      <t>コ</t>
    </rPh>
    <rPh sb="38" eb="39">
      <t>ウラ</t>
    </rPh>
    <rPh sb="39" eb="40">
      <t>コ</t>
    </rPh>
    <rPh sb="47" eb="48">
      <t>テン</t>
    </rPh>
    <rPh sb="48" eb="49">
      <t>ハシ</t>
    </rPh>
    <rPh sb="56" eb="58">
      <t>セコウ</t>
    </rPh>
    <rPh sb="59" eb="61">
      <t>フヨウ</t>
    </rPh>
    <rPh sb="69" eb="71">
      <t>シュクゲン</t>
    </rPh>
    <rPh sb="72" eb="74">
      <t>カノウ</t>
    </rPh>
    <phoneticPr fontId="11"/>
  </si>
  <si>
    <t>プレキャスト製品の利用</t>
    <rPh sb="6" eb="8">
      <t>セイヒン</t>
    </rPh>
    <rPh sb="9" eb="11">
      <t>リヨウ</t>
    </rPh>
    <phoneticPr fontId="9"/>
  </si>
  <si>
    <t>現場打法止擁壁</t>
    <rPh sb="0" eb="2">
      <t>ゲンバ</t>
    </rPh>
    <rPh sb="2" eb="3">
      <t>ウ</t>
    </rPh>
    <rPh sb="3" eb="4">
      <t>ノリ</t>
    </rPh>
    <rPh sb="4" eb="5">
      <t>ト</t>
    </rPh>
    <rPh sb="5" eb="7">
      <t>ヨウヘキ</t>
    </rPh>
    <phoneticPr fontId="11"/>
  </si>
  <si>
    <t>現場打ち法止擁壁をプレキャスト製品を利用することで、コスト縮減、工期短縮が可能となった。</t>
    <rPh sb="0" eb="2">
      <t>ゲンバ</t>
    </rPh>
    <rPh sb="2" eb="3">
      <t>ウ</t>
    </rPh>
    <rPh sb="4" eb="5">
      <t>ノリ</t>
    </rPh>
    <rPh sb="5" eb="6">
      <t>ト</t>
    </rPh>
    <rPh sb="6" eb="8">
      <t>ヨウヘキ</t>
    </rPh>
    <rPh sb="15" eb="17">
      <t>セイヒン</t>
    </rPh>
    <rPh sb="18" eb="20">
      <t>リヨウ</t>
    </rPh>
    <rPh sb="29" eb="31">
      <t>シュクゲン</t>
    </rPh>
    <rPh sb="32" eb="34">
      <t>コウキ</t>
    </rPh>
    <rPh sb="34" eb="36">
      <t>タンシュク</t>
    </rPh>
    <rPh sb="37" eb="39">
      <t>カノウ</t>
    </rPh>
    <phoneticPr fontId="11"/>
  </si>
  <si>
    <t>橋梁を補強土壁工に変更しコスト縮減</t>
    <rPh sb="0" eb="2">
      <t>キョウリョウ</t>
    </rPh>
    <rPh sb="3" eb="5">
      <t>ホキョウ</t>
    </rPh>
    <rPh sb="5" eb="6">
      <t>ド</t>
    </rPh>
    <rPh sb="6" eb="7">
      <t>ヘキ</t>
    </rPh>
    <rPh sb="7" eb="8">
      <t>コウ</t>
    </rPh>
    <rPh sb="9" eb="11">
      <t>ヘンコウ</t>
    </rPh>
    <rPh sb="15" eb="17">
      <t>シュクゲン</t>
    </rPh>
    <phoneticPr fontId="9"/>
  </si>
  <si>
    <t>橋梁工</t>
    <rPh sb="0" eb="3">
      <t>キョウリョウコウ</t>
    </rPh>
    <phoneticPr fontId="11"/>
  </si>
  <si>
    <t>橋梁から補強土壁工法に構造変更し、コスト縮減が可能となった。</t>
    <rPh sb="0" eb="2">
      <t>キョウリョウ</t>
    </rPh>
    <rPh sb="4" eb="6">
      <t>ホキョウ</t>
    </rPh>
    <rPh sb="6" eb="7">
      <t>ツチ</t>
    </rPh>
    <rPh sb="7" eb="8">
      <t>カベ</t>
    </rPh>
    <rPh sb="8" eb="10">
      <t>コウホウ</t>
    </rPh>
    <rPh sb="11" eb="13">
      <t>コウゾウ</t>
    </rPh>
    <rPh sb="13" eb="15">
      <t>ヘンコウ</t>
    </rPh>
    <rPh sb="20" eb="22">
      <t>シュクゲン</t>
    </rPh>
    <rPh sb="23" eb="25">
      <t>カノウ</t>
    </rPh>
    <phoneticPr fontId="11"/>
  </si>
  <si>
    <t>法面工</t>
    <rPh sb="0" eb="1">
      <t>ノリ</t>
    </rPh>
    <rPh sb="1" eb="2">
      <t>メン</t>
    </rPh>
    <rPh sb="2" eb="3">
      <t>コウ</t>
    </rPh>
    <phoneticPr fontId="9"/>
  </si>
  <si>
    <t>法面における木チップ敷き均しによるコスト縮減</t>
    <rPh sb="0" eb="1">
      <t>ノリ</t>
    </rPh>
    <rPh sb="1" eb="2">
      <t>メン</t>
    </rPh>
    <rPh sb="6" eb="7">
      <t>モク</t>
    </rPh>
    <rPh sb="10" eb="11">
      <t>シ</t>
    </rPh>
    <rPh sb="12" eb="13">
      <t>ナラ</t>
    </rPh>
    <rPh sb="20" eb="22">
      <t>シュクゲン</t>
    </rPh>
    <phoneticPr fontId="9"/>
  </si>
  <si>
    <t>法面緑化工法</t>
    <rPh sb="0" eb="2">
      <t>ノリメン</t>
    </rPh>
    <rPh sb="2" eb="4">
      <t>リョクカ</t>
    </rPh>
    <rPh sb="4" eb="6">
      <t>コウホウ</t>
    </rPh>
    <phoneticPr fontId="11"/>
  </si>
  <si>
    <t>法面の浸食防止を目的として、木チップを敷きならすことで従来の法面緑化工法よりコスト縮減が図れた。</t>
    <rPh sb="0" eb="2">
      <t>ノリメン</t>
    </rPh>
    <rPh sb="3" eb="5">
      <t>シンショク</t>
    </rPh>
    <rPh sb="5" eb="7">
      <t>ボウシ</t>
    </rPh>
    <rPh sb="8" eb="10">
      <t>モクテキ</t>
    </rPh>
    <rPh sb="14" eb="15">
      <t>モク</t>
    </rPh>
    <rPh sb="19" eb="20">
      <t>シ</t>
    </rPh>
    <rPh sb="27" eb="29">
      <t>ジュウライ</t>
    </rPh>
    <rPh sb="30" eb="32">
      <t>ノリメン</t>
    </rPh>
    <rPh sb="32" eb="34">
      <t>リョクカ</t>
    </rPh>
    <rPh sb="34" eb="36">
      <t>コウホウ</t>
    </rPh>
    <rPh sb="41" eb="43">
      <t>シュクゲン</t>
    </rPh>
    <rPh sb="44" eb="45">
      <t>ハカ</t>
    </rPh>
    <phoneticPr fontId="11"/>
  </si>
  <si>
    <t>木チップの法面敷設による維持管理費軽減</t>
    <rPh sb="0" eb="1">
      <t>モク</t>
    </rPh>
    <rPh sb="5" eb="6">
      <t>ノリ</t>
    </rPh>
    <rPh sb="6" eb="7">
      <t>メン</t>
    </rPh>
    <rPh sb="7" eb="8">
      <t>シ</t>
    </rPh>
    <rPh sb="8" eb="9">
      <t>セツ</t>
    </rPh>
    <rPh sb="12" eb="14">
      <t>イジ</t>
    </rPh>
    <rPh sb="14" eb="17">
      <t>カンリヒ</t>
    </rPh>
    <rPh sb="17" eb="19">
      <t>ケイゲン</t>
    </rPh>
    <phoneticPr fontId="9"/>
  </si>
  <si>
    <t>植生シート（盛土）工</t>
    <rPh sb="0" eb="2">
      <t>ショクセイ</t>
    </rPh>
    <rPh sb="6" eb="7">
      <t>モ</t>
    </rPh>
    <rPh sb="7" eb="8">
      <t>ド</t>
    </rPh>
    <rPh sb="9" eb="10">
      <t>コウ</t>
    </rPh>
    <phoneticPr fontId="11"/>
  </si>
  <si>
    <t>伐採木の利用と、軟弱な土壌に対する適切な法面処理を行うために、法面処理に植生シートから木チップを活用し、工事費・維持管理費の削減を図った。</t>
    <rPh sb="0" eb="2">
      <t>バッサイ</t>
    </rPh>
    <rPh sb="2" eb="3">
      <t>モク</t>
    </rPh>
    <rPh sb="4" eb="6">
      <t>リヨウ</t>
    </rPh>
    <rPh sb="8" eb="10">
      <t>ナンジャク</t>
    </rPh>
    <rPh sb="11" eb="13">
      <t>ドジョウ</t>
    </rPh>
    <rPh sb="14" eb="15">
      <t>タイ</t>
    </rPh>
    <rPh sb="17" eb="19">
      <t>テキセツ</t>
    </rPh>
    <rPh sb="20" eb="22">
      <t>ノリメン</t>
    </rPh>
    <rPh sb="22" eb="24">
      <t>ショリ</t>
    </rPh>
    <rPh sb="25" eb="26">
      <t>オコナ</t>
    </rPh>
    <rPh sb="31" eb="33">
      <t>ノリメン</t>
    </rPh>
    <rPh sb="33" eb="35">
      <t>ショリ</t>
    </rPh>
    <rPh sb="36" eb="38">
      <t>ショクセイ</t>
    </rPh>
    <rPh sb="43" eb="44">
      <t>モク</t>
    </rPh>
    <rPh sb="48" eb="50">
      <t>カツヨウ</t>
    </rPh>
    <rPh sb="52" eb="55">
      <t>コウジヒ</t>
    </rPh>
    <rPh sb="56" eb="58">
      <t>イジ</t>
    </rPh>
    <rPh sb="58" eb="61">
      <t>カンリヒ</t>
    </rPh>
    <rPh sb="62" eb="64">
      <t>サクゲン</t>
    </rPh>
    <rPh sb="65" eb="66">
      <t>ハカ</t>
    </rPh>
    <phoneticPr fontId="11"/>
  </si>
  <si>
    <t>排水構造物工</t>
    <rPh sb="0" eb="2">
      <t>ハイスイ</t>
    </rPh>
    <rPh sb="2" eb="5">
      <t>コウゾウブツ</t>
    </rPh>
    <rPh sb="5" eb="6">
      <t>コウ</t>
    </rPh>
    <phoneticPr fontId="9"/>
  </si>
  <si>
    <t>トンネル内路側排水工の構造変更</t>
    <rPh sb="4" eb="5">
      <t>ナイ</t>
    </rPh>
    <rPh sb="5" eb="6">
      <t>ロ</t>
    </rPh>
    <rPh sb="6" eb="7">
      <t>ソバ</t>
    </rPh>
    <rPh sb="7" eb="9">
      <t>ハイスイ</t>
    </rPh>
    <rPh sb="9" eb="10">
      <t>コウ</t>
    </rPh>
    <rPh sb="11" eb="13">
      <t>コウゾウ</t>
    </rPh>
    <rPh sb="13" eb="15">
      <t>ヘンコウ</t>
    </rPh>
    <phoneticPr fontId="9"/>
  </si>
  <si>
    <t>円形水路φ300</t>
    <rPh sb="0" eb="2">
      <t>エンケイ</t>
    </rPh>
    <rPh sb="2" eb="4">
      <t>スイロ</t>
    </rPh>
    <phoneticPr fontId="11"/>
  </si>
  <si>
    <t>残土処理工</t>
  </si>
  <si>
    <t>水替えとい工</t>
  </si>
  <si>
    <t>車道舗装工</t>
  </si>
  <si>
    <t>鋼橋製作工</t>
  </si>
  <si>
    <t>排水性舗装工</t>
  </si>
  <si>
    <t>鉄筋工</t>
  </si>
  <si>
    <t>共同溝工</t>
  </si>
  <si>
    <t>コンクリート打設</t>
  </si>
  <si>
    <t>調査試験</t>
  </si>
  <si>
    <t>測量</t>
  </si>
  <si>
    <t>地質調査</t>
  </si>
  <si>
    <t>水路工</t>
  </si>
  <si>
    <t>トンネル内は、路肩幅員が狭いことから円形水路（φ300）を標準としてきたが、土工部で使用している路側排水管（φ400）を採用しコスト縮減を図った。</t>
    <rPh sb="4" eb="5">
      <t>ナイ</t>
    </rPh>
    <rPh sb="7" eb="9">
      <t>ロカタ</t>
    </rPh>
    <rPh sb="9" eb="11">
      <t>フクイン</t>
    </rPh>
    <rPh sb="12" eb="13">
      <t>セマ</t>
    </rPh>
    <rPh sb="18" eb="20">
      <t>エンケイ</t>
    </rPh>
    <rPh sb="20" eb="22">
      <t>スイロ</t>
    </rPh>
    <rPh sb="29" eb="31">
      <t>ヒョウジュン</t>
    </rPh>
    <rPh sb="38" eb="39">
      <t>ツチ</t>
    </rPh>
    <rPh sb="39" eb="41">
      <t>コウブ</t>
    </rPh>
    <rPh sb="42" eb="44">
      <t>シヨウ</t>
    </rPh>
    <rPh sb="48" eb="49">
      <t>ミチ</t>
    </rPh>
    <rPh sb="49" eb="50">
      <t>ガワ</t>
    </rPh>
    <rPh sb="50" eb="53">
      <t>ハイスイカン</t>
    </rPh>
    <rPh sb="60" eb="62">
      <t>サイヨウ</t>
    </rPh>
    <rPh sb="66" eb="68">
      <t>シュクゲン</t>
    </rPh>
    <rPh sb="69" eb="70">
      <t>ハカ</t>
    </rPh>
    <phoneticPr fontId="11"/>
  </si>
  <si>
    <t>ﾎﾞｯｸｽｶﾙﾊﾞｰﾄ工</t>
    <phoneticPr fontId="9"/>
  </si>
  <si>
    <t>プレキャストアーチカルバート工法の採用</t>
  </si>
  <si>
    <t>現場打ちボックスカルバート＋ウィング</t>
    <rPh sb="0" eb="2">
      <t>ゲンバ</t>
    </rPh>
    <rPh sb="2" eb="3">
      <t>ウ</t>
    </rPh>
    <phoneticPr fontId="11"/>
  </si>
  <si>
    <t>盛土横断箇所の河川において、ＰＣ橋、現場打ちボックスカルバート、プレキャストアーチカルバート（テクスパン工法）により比較し、プレキャストの組み立て構造のため迅速な施工と、組み立て直後での内空内の作業が可能となりコスト縮減とともに工期短縮が可能となった。</t>
    <rPh sb="0" eb="1">
      <t>モ</t>
    </rPh>
    <rPh sb="1" eb="2">
      <t>ド</t>
    </rPh>
    <rPh sb="2" eb="4">
      <t>オウダン</t>
    </rPh>
    <rPh sb="4" eb="6">
      <t>カショ</t>
    </rPh>
    <rPh sb="7" eb="9">
      <t>カセン</t>
    </rPh>
    <rPh sb="16" eb="17">
      <t>キョウ</t>
    </rPh>
    <rPh sb="18" eb="20">
      <t>ゲンバ</t>
    </rPh>
    <rPh sb="20" eb="21">
      <t>ウ</t>
    </rPh>
    <rPh sb="52" eb="54">
      <t>コウホウ</t>
    </rPh>
    <rPh sb="58" eb="60">
      <t>ヒカク</t>
    </rPh>
    <rPh sb="69" eb="70">
      <t>ク</t>
    </rPh>
    <rPh sb="71" eb="72">
      <t>タ</t>
    </rPh>
    <rPh sb="73" eb="75">
      <t>コウゾウ</t>
    </rPh>
    <rPh sb="78" eb="80">
      <t>ジンソク</t>
    </rPh>
    <rPh sb="81" eb="83">
      <t>セコウ</t>
    </rPh>
    <rPh sb="85" eb="86">
      <t>ク</t>
    </rPh>
    <rPh sb="87" eb="88">
      <t>タ</t>
    </rPh>
    <rPh sb="89" eb="91">
      <t>チョクゴ</t>
    </rPh>
    <rPh sb="93" eb="95">
      <t>ナイクウ</t>
    </rPh>
    <rPh sb="95" eb="96">
      <t>ナイ</t>
    </rPh>
    <rPh sb="97" eb="99">
      <t>サギョウ</t>
    </rPh>
    <rPh sb="100" eb="102">
      <t>カノウ</t>
    </rPh>
    <rPh sb="108" eb="110">
      <t>シュクゲン</t>
    </rPh>
    <rPh sb="114" eb="116">
      <t>コウキ</t>
    </rPh>
    <rPh sb="116" eb="118">
      <t>タンシュク</t>
    </rPh>
    <rPh sb="119" eb="121">
      <t>カノウ</t>
    </rPh>
    <phoneticPr fontId="11"/>
  </si>
  <si>
    <t>連接軌道（プレキャスト）</t>
    <rPh sb="0" eb="2">
      <t>レンセツ</t>
    </rPh>
    <rPh sb="2" eb="4">
      <t>キドウ</t>
    </rPh>
    <phoneticPr fontId="11"/>
  </si>
  <si>
    <t>交差点内の連接軌道の傷みは、車両の横断時によるものが原因であるため、横断歩道部分においては連接軌道からＡＳ舗装への変更によりコスト縮減を図った。</t>
    <rPh sb="0" eb="3">
      <t>コウサテン</t>
    </rPh>
    <rPh sb="3" eb="4">
      <t>ナイ</t>
    </rPh>
    <rPh sb="5" eb="7">
      <t>レンセツ</t>
    </rPh>
    <rPh sb="7" eb="9">
      <t>キドウ</t>
    </rPh>
    <rPh sb="10" eb="11">
      <t>イタ</t>
    </rPh>
    <rPh sb="14" eb="16">
      <t>シャリョウ</t>
    </rPh>
    <rPh sb="17" eb="19">
      <t>オウダン</t>
    </rPh>
    <rPh sb="19" eb="20">
      <t>ジ</t>
    </rPh>
    <rPh sb="26" eb="28">
      <t>ゲンイン</t>
    </rPh>
    <rPh sb="34" eb="36">
      <t>オウダン</t>
    </rPh>
    <rPh sb="36" eb="38">
      <t>ホドウ</t>
    </rPh>
    <rPh sb="38" eb="40">
      <t>ブブン</t>
    </rPh>
    <rPh sb="45" eb="47">
      <t>レンセツ</t>
    </rPh>
    <rPh sb="47" eb="49">
      <t>キドウ</t>
    </rPh>
    <rPh sb="53" eb="55">
      <t>ホソウ</t>
    </rPh>
    <rPh sb="57" eb="59">
      <t>ヘンコウ</t>
    </rPh>
    <rPh sb="65" eb="67">
      <t>シュクゲン</t>
    </rPh>
    <rPh sb="68" eb="69">
      <t>ハカ</t>
    </rPh>
    <phoneticPr fontId="11"/>
  </si>
  <si>
    <t>A</t>
    <phoneticPr fontId="9"/>
  </si>
  <si>
    <t>B</t>
    <phoneticPr fontId="9"/>
  </si>
  <si>
    <t>C</t>
    <phoneticPr fontId="9"/>
  </si>
  <si>
    <t>D</t>
    <phoneticPr fontId="9"/>
  </si>
  <si>
    <t>従来技術よりきわめて優れる</t>
    <rPh sb="0" eb="2">
      <t>ジュウライ</t>
    </rPh>
    <rPh sb="2" eb="4">
      <t>ギジュツ</t>
    </rPh>
    <rPh sb="10" eb="11">
      <t>スグ</t>
    </rPh>
    <phoneticPr fontId="9"/>
  </si>
  <si>
    <t>活用効果評価の凡例</t>
    <rPh sb="0" eb="2">
      <t>カツヨウ</t>
    </rPh>
    <rPh sb="2" eb="4">
      <t>コウカ</t>
    </rPh>
    <rPh sb="4" eb="6">
      <t>ヒョウカ</t>
    </rPh>
    <rPh sb="7" eb="9">
      <t>ハンレイ</t>
    </rPh>
    <phoneticPr fontId="9"/>
  </si>
  <si>
    <t>評価ランク</t>
    <rPh sb="0" eb="2">
      <t>ヒョウカ</t>
    </rPh>
    <phoneticPr fontId="9"/>
  </si>
  <si>
    <t>従来技術との優劣</t>
    <rPh sb="0" eb="2">
      <t>ジュウライ</t>
    </rPh>
    <rPh sb="2" eb="4">
      <t>ギジュツ</t>
    </rPh>
    <rPh sb="6" eb="8">
      <t>ユウレツ</t>
    </rPh>
    <phoneticPr fontId="9"/>
  </si>
  <si>
    <t>従来技術より優れる</t>
    <phoneticPr fontId="9"/>
  </si>
  <si>
    <t>従来技術と同等</t>
    <phoneticPr fontId="9"/>
  </si>
  <si>
    <t>従来技術より劣る</t>
    <phoneticPr fontId="9"/>
  </si>
  <si>
    <t>新技術</t>
    <rPh sb="0" eb="3">
      <t>シンギジュツ</t>
    </rPh>
    <phoneticPr fontId="9"/>
  </si>
  <si>
    <t>その他</t>
  </si>
  <si>
    <t>コスト縮減策</t>
    <rPh sb="3" eb="5">
      <t>シュクゲン</t>
    </rPh>
    <rPh sb="5" eb="6">
      <t>サク</t>
    </rPh>
    <phoneticPr fontId="11"/>
  </si>
  <si>
    <t>建設汚泥（シールド残土）の有効利用</t>
    <rPh sb="0" eb="2">
      <t>ケンセツ</t>
    </rPh>
    <rPh sb="2" eb="4">
      <t>オデイ</t>
    </rPh>
    <rPh sb="9" eb="11">
      <t>ザンド</t>
    </rPh>
    <rPh sb="13" eb="15">
      <t>ユウコウ</t>
    </rPh>
    <rPh sb="15" eb="17">
      <t>リヨウ</t>
    </rPh>
    <phoneticPr fontId="9"/>
  </si>
  <si>
    <t>・従来シールド残土は、含水比が大きく泥状を呈するため、産業廃棄物として取り扱われていたが、個別指定精度を活用し、固化処理した後、高速道路の路体盛土の一部として再利用し超すと縮減を図った。</t>
    <rPh sb="1" eb="3">
      <t>ジュウライ</t>
    </rPh>
    <rPh sb="7" eb="9">
      <t>ザンド</t>
    </rPh>
    <rPh sb="11" eb="12">
      <t>フク</t>
    </rPh>
    <rPh sb="12" eb="13">
      <t>スイ</t>
    </rPh>
    <rPh sb="13" eb="14">
      <t>ヒ</t>
    </rPh>
    <rPh sb="15" eb="16">
      <t>オオ</t>
    </rPh>
    <rPh sb="18" eb="19">
      <t>ドロ</t>
    </rPh>
    <rPh sb="19" eb="20">
      <t>ジョウ</t>
    </rPh>
    <rPh sb="21" eb="22">
      <t>テイ</t>
    </rPh>
    <rPh sb="27" eb="29">
      <t>サンギョウ</t>
    </rPh>
    <rPh sb="29" eb="32">
      <t>ハイキブツ</t>
    </rPh>
    <rPh sb="35" eb="36">
      <t>ト</t>
    </rPh>
    <rPh sb="37" eb="38">
      <t>アツカ</t>
    </rPh>
    <rPh sb="45" eb="47">
      <t>コベツ</t>
    </rPh>
    <rPh sb="47" eb="49">
      <t>シテイ</t>
    </rPh>
    <rPh sb="49" eb="51">
      <t>セイド</t>
    </rPh>
    <rPh sb="52" eb="54">
      <t>カツヨウ</t>
    </rPh>
    <rPh sb="56" eb="57">
      <t>カタ</t>
    </rPh>
    <rPh sb="57" eb="58">
      <t>カ</t>
    </rPh>
    <rPh sb="58" eb="60">
      <t>ショリ</t>
    </rPh>
    <rPh sb="62" eb="63">
      <t>アト</t>
    </rPh>
    <rPh sb="64" eb="66">
      <t>コウソク</t>
    </rPh>
    <rPh sb="66" eb="68">
      <t>ドウロ</t>
    </rPh>
    <rPh sb="69" eb="70">
      <t>ロ</t>
    </rPh>
    <rPh sb="70" eb="71">
      <t>タイ</t>
    </rPh>
    <rPh sb="71" eb="72">
      <t>モ</t>
    </rPh>
    <rPh sb="72" eb="73">
      <t>ド</t>
    </rPh>
    <rPh sb="74" eb="76">
      <t>イチブ</t>
    </rPh>
    <rPh sb="79" eb="82">
      <t>サイリヨウ</t>
    </rPh>
    <rPh sb="83" eb="84">
      <t>コ</t>
    </rPh>
    <rPh sb="86" eb="88">
      <t>シュクゲン</t>
    </rPh>
    <rPh sb="89" eb="90">
      <t>ハカ</t>
    </rPh>
    <phoneticPr fontId="11"/>
  </si>
  <si>
    <t>歩道幅員の見直しにより切土量を削減</t>
  </si>
  <si>
    <t>歩道幅員の外への排水溝の設置</t>
    <rPh sb="0" eb="2">
      <t>ホドウ</t>
    </rPh>
    <rPh sb="2" eb="4">
      <t>フクイン</t>
    </rPh>
    <rPh sb="5" eb="6">
      <t>ソト</t>
    </rPh>
    <rPh sb="8" eb="10">
      <t>ハイスイ</t>
    </rPh>
    <rPh sb="10" eb="11">
      <t>ミゾ</t>
    </rPh>
    <rPh sb="12" eb="14">
      <t>セッチ</t>
    </rPh>
    <phoneticPr fontId="11"/>
  </si>
  <si>
    <t>・歩道の外側保護路肩に計画されている水路を歩行者・自転車交通量が少なく、通学路としても利用されていなかったため、歩道幅員内に水路を取り込み切土量の軽減を図った。</t>
    <rPh sb="1" eb="3">
      <t>ホドウ</t>
    </rPh>
    <rPh sb="4" eb="6">
      <t>ソトガワ</t>
    </rPh>
    <rPh sb="6" eb="8">
      <t>ホゴ</t>
    </rPh>
    <rPh sb="8" eb="10">
      <t>ロカタ</t>
    </rPh>
    <rPh sb="11" eb="13">
      <t>ケイカク</t>
    </rPh>
    <rPh sb="18" eb="20">
      <t>スイロ</t>
    </rPh>
    <rPh sb="21" eb="24">
      <t>ホコウシャ</t>
    </rPh>
    <rPh sb="25" eb="28">
      <t>ジテンシャ</t>
    </rPh>
    <rPh sb="28" eb="31">
      <t>コウツウリョウ</t>
    </rPh>
    <rPh sb="32" eb="33">
      <t>スク</t>
    </rPh>
    <rPh sb="36" eb="39">
      <t>ツウガクロ</t>
    </rPh>
    <rPh sb="43" eb="45">
      <t>リヨウ</t>
    </rPh>
    <rPh sb="56" eb="58">
      <t>ホドウ</t>
    </rPh>
    <rPh sb="58" eb="60">
      <t>フクイン</t>
    </rPh>
    <rPh sb="60" eb="61">
      <t>ナイ</t>
    </rPh>
    <rPh sb="62" eb="64">
      <t>スイロ</t>
    </rPh>
    <rPh sb="65" eb="66">
      <t>ト</t>
    </rPh>
    <rPh sb="67" eb="68">
      <t>コ</t>
    </rPh>
    <rPh sb="69" eb="70">
      <t>キ</t>
    </rPh>
    <rPh sb="70" eb="71">
      <t>ド</t>
    </rPh>
    <rPh sb="71" eb="72">
      <t>リョウ</t>
    </rPh>
    <rPh sb="73" eb="75">
      <t>ケイゲン</t>
    </rPh>
    <rPh sb="76" eb="77">
      <t>ハカ</t>
    </rPh>
    <phoneticPr fontId="11"/>
  </si>
  <si>
    <t>工事用道路の計画見直し</t>
  </si>
  <si>
    <t>盛土と舗装による工事用道路</t>
    <rPh sb="0" eb="1">
      <t>モ</t>
    </rPh>
    <rPh sb="1" eb="2">
      <t>ド</t>
    </rPh>
    <rPh sb="3" eb="5">
      <t>ホソウ</t>
    </rPh>
    <rPh sb="8" eb="11">
      <t>コウジヨウ</t>
    </rPh>
    <rPh sb="11" eb="13">
      <t>ドウロ</t>
    </rPh>
    <phoneticPr fontId="11"/>
  </si>
  <si>
    <t>・生活道路である町道（150ｍ）を「盛土＋舗装」で工事用道路として計画していたものを、100ｍを仮桟橋に変更することでコスト縮減が図れた。工事用道路では通常盛土が安価と考えられるが、舗装等を考慮すると桟橋に変更した方が安価である場合がある。</t>
    <rPh sb="1" eb="3">
      <t>セイカツ</t>
    </rPh>
    <rPh sb="3" eb="5">
      <t>ドウロ</t>
    </rPh>
    <rPh sb="8" eb="10">
      <t>チョウドウ</t>
    </rPh>
    <rPh sb="18" eb="19">
      <t>モ</t>
    </rPh>
    <rPh sb="19" eb="20">
      <t>ド</t>
    </rPh>
    <rPh sb="21" eb="23">
      <t>ホソウ</t>
    </rPh>
    <rPh sb="25" eb="28">
      <t>コウジヨウ</t>
    </rPh>
    <rPh sb="28" eb="30">
      <t>ドウロ</t>
    </rPh>
    <rPh sb="33" eb="35">
      <t>ケイカク</t>
    </rPh>
    <rPh sb="48" eb="49">
      <t>カリ</t>
    </rPh>
    <rPh sb="49" eb="51">
      <t>サンバシ</t>
    </rPh>
    <rPh sb="52" eb="54">
      <t>ヘンコウ</t>
    </rPh>
    <rPh sb="62" eb="64">
      <t>シュクゲン</t>
    </rPh>
    <rPh sb="65" eb="66">
      <t>ハカ</t>
    </rPh>
    <rPh sb="69" eb="72">
      <t>コウジヨウ</t>
    </rPh>
    <rPh sb="72" eb="74">
      <t>ドウロ</t>
    </rPh>
    <rPh sb="76" eb="78">
      <t>ツウジョウ</t>
    </rPh>
    <rPh sb="78" eb="79">
      <t>モ</t>
    </rPh>
    <rPh sb="79" eb="80">
      <t>ド</t>
    </rPh>
    <rPh sb="81" eb="83">
      <t>アンカ</t>
    </rPh>
    <rPh sb="84" eb="85">
      <t>カンガ</t>
    </rPh>
    <rPh sb="91" eb="93">
      <t>ホソウ</t>
    </rPh>
    <rPh sb="93" eb="94">
      <t>トウ</t>
    </rPh>
    <rPh sb="95" eb="97">
      <t>コウリョ</t>
    </rPh>
    <rPh sb="100" eb="102">
      <t>サンバシ</t>
    </rPh>
    <rPh sb="103" eb="105">
      <t>ヘンコウ</t>
    </rPh>
    <rPh sb="107" eb="108">
      <t>ホウ</t>
    </rPh>
    <rPh sb="109" eb="111">
      <t>アンカ</t>
    </rPh>
    <rPh sb="114" eb="116">
      <t>バアイ</t>
    </rPh>
    <phoneticPr fontId="11"/>
  </si>
  <si>
    <t>橋梁から軽量盛土へ構造変更</t>
    <rPh sb="0" eb="2">
      <t>キョウリョウ</t>
    </rPh>
    <rPh sb="4" eb="6">
      <t>ケイリョウ</t>
    </rPh>
    <rPh sb="6" eb="7">
      <t>モリ</t>
    </rPh>
    <rPh sb="7" eb="8">
      <t>ド</t>
    </rPh>
    <rPh sb="9" eb="11">
      <t>コウゾウ</t>
    </rPh>
    <rPh sb="11" eb="13">
      <t>ヘンコウ</t>
    </rPh>
    <phoneticPr fontId="9"/>
  </si>
  <si>
    <t>橋梁計画</t>
    <rPh sb="0" eb="2">
      <t>キョウリョウ</t>
    </rPh>
    <rPh sb="2" eb="4">
      <t>ケイカク</t>
    </rPh>
    <phoneticPr fontId="11"/>
  </si>
  <si>
    <t>・道路平面線形を山側へシフトすることにより、橋梁構造から軽量盛土構造への変更が可能となり、コスト縮減が可能となった。</t>
    <rPh sb="1" eb="3">
      <t>ドウロ</t>
    </rPh>
    <rPh sb="3" eb="5">
      <t>ヘイメン</t>
    </rPh>
    <rPh sb="5" eb="7">
      <t>センケイ</t>
    </rPh>
    <rPh sb="8" eb="10">
      <t>ヤマガワ</t>
    </rPh>
    <rPh sb="22" eb="24">
      <t>キョウリョウ</t>
    </rPh>
    <rPh sb="24" eb="26">
      <t>コウゾウ</t>
    </rPh>
    <rPh sb="28" eb="30">
      <t>ケイリョウ</t>
    </rPh>
    <rPh sb="30" eb="31">
      <t>モ</t>
    </rPh>
    <rPh sb="31" eb="32">
      <t>ド</t>
    </rPh>
    <rPh sb="32" eb="34">
      <t>コウゾウ</t>
    </rPh>
    <rPh sb="36" eb="38">
      <t>ヘンコウ</t>
    </rPh>
    <rPh sb="39" eb="41">
      <t>カノウ</t>
    </rPh>
    <rPh sb="48" eb="50">
      <t>シュクゲン</t>
    </rPh>
    <rPh sb="51" eb="53">
      <t>カノウ</t>
    </rPh>
    <phoneticPr fontId="11"/>
  </si>
  <si>
    <t>縦断線形の変更によるトータルコストの縮減</t>
    <rPh sb="0" eb="2">
      <t>ジュウダン</t>
    </rPh>
    <rPh sb="2" eb="4">
      <t>センケイ</t>
    </rPh>
    <rPh sb="5" eb="7">
      <t>ヘンコウ</t>
    </rPh>
    <rPh sb="18" eb="20">
      <t>シュクゲン</t>
    </rPh>
    <phoneticPr fontId="9"/>
  </si>
  <si>
    <t>残土量削減のために、盛土ポケットを増やす縦断計画とすることで、残土処分の削減を図った。</t>
    <rPh sb="0" eb="2">
      <t>ザンド</t>
    </rPh>
    <rPh sb="2" eb="3">
      <t>リョウ</t>
    </rPh>
    <rPh sb="3" eb="5">
      <t>サクゲン</t>
    </rPh>
    <rPh sb="10" eb="11">
      <t>モ</t>
    </rPh>
    <rPh sb="11" eb="12">
      <t>ド</t>
    </rPh>
    <rPh sb="17" eb="18">
      <t>フ</t>
    </rPh>
    <rPh sb="20" eb="22">
      <t>ジュウダン</t>
    </rPh>
    <rPh sb="22" eb="24">
      <t>ケイカク</t>
    </rPh>
    <rPh sb="31" eb="33">
      <t>ザンド</t>
    </rPh>
    <rPh sb="33" eb="35">
      <t>ショブン</t>
    </rPh>
    <rPh sb="36" eb="38">
      <t>サクゲン</t>
    </rPh>
    <rPh sb="39" eb="40">
      <t>ハカ</t>
    </rPh>
    <phoneticPr fontId="11"/>
  </si>
  <si>
    <t>共通工</t>
    <rPh sb="0" eb="2">
      <t>キョウツウ</t>
    </rPh>
    <rPh sb="2" eb="3">
      <t>コウ</t>
    </rPh>
    <phoneticPr fontId="11"/>
  </si>
  <si>
    <t>法面工</t>
  </si>
  <si>
    <t>ネッコチップ工法</t>
  </si>
  <si>
    <t>仮設・桟橋工</t>
  </si>
  <si>
    <t>仮橋・仮桟橋工</t>
  </si>
  <si>
    <t>電線共同溝工</t>
  </si>
  <si>
    <t>出来形管理</t>
  </si>
  <si>
    <t>ポンプ設備</t>
  </si>
  <si>
    <t>推進工</t>
  </si>
  <si>
    <t>小口径推進工</t>
  </si>
  <si>
    <t>通信設備</t>
  </si>
  <si>
    <t>型枠工</t>
  </si>
  <si>
    <t>埋設型枠工</t>
  </si>
  <si>
    <t>ひび割れ注入工</t>
  </si>
  <si>
    <t>エポキシ系樹脂</t>
  </si>
  <si>
    <t>表面安定処理工</t>
  </si>
  <si>
    <t>ブロック積（張）工</t>
  </si>
  <si>
    <t>遮音壁設置</t>
  </si>
  <si>
    <t>路側工</t>
  </si>
  <si>
    <t>橋梁付属施設設置工</t>
  </si>
  <si>
    <t>道路付属物工</t>
  </si>
  <si>
    <t>道路標識設置工</t>
  </si>
  <si>
    <t>付属施設</t>
    <rPh sb="0" eb="2">
      <t>フゾク</t>
    </rPh>
    <rPh sb="2" eb="4">
      <t>シセツ</t>
    </rPh>
    <phoneticPr fontId="11"/>
  </si>
  <si>
    <t>梅津トンネルにおける広スパン対応トンネル照明の施工について</t>
    <rPh sb="0" eb="2">
      <t>ウメヅ</t>
    </rPh>
    <rPh sb="10" eb="11">
      <t>ヒロ</t>
    </rPh>
    <rPh sb="14" eb="16">
      <t>タイオウ</t>
    </rPh>
    <rPh sb="20" eb="22">
      <t>ショウメイ</t>
    </rPh>
    <rPh sb="23" eb="25">
      <t>セコウ</t>
    </rPh>
    <phoneticPr fontId="9"/>
  </si>
  <si>
    <t>道路トンネル機材証明書に記載される照明</t>
    <rPh sb="0" eb="2">
      <t>ドウロ</t>
    </rPh>
    <rPh sb="6" eb="8">
      <t>キザイ</t>
    </rPh>
    <rPh sb="8" eb="11">
      <t>ショウメイショ</t>
    </rPh>
    <rPh sb="12" eb="14">
      <t>キサイ</t>
    </rPh>
    <rPh sb="17" eb="19">
      <t>ショウメイ</t>
    </rPh>
    <phoneticPr fontId="11"/>
  </si>
  <si>
    <t>新技術による広スパン対応等照明効率の高い照明器具を採用することで、ライフサイクルコストの低減が可能</t>
    <rPh sb="0" eb="3">
      <t>シンギジュツ</t>
    </rPh>
    <rPh sb="6" eb="7">
      <t>ヒロ</t>
    </rPh>
    <rPh sb="10" eb="12">
      <t>タイオウ</t>
    </rPh>
    <rPh sb="12" eb="13">
      <t>トウ</t>
    </rPh>
    <rPh sb="13" eb="15">
      <t>ショウメイ</t>
    </rPh>
    <rPh sb="15" eb="17">
      <t>コウリツ</t>
    </rPh>
    <rPh sb="18" eb="19">
      <t>タカ</t>
    </rPh>
    <rPh sb="20" eb="22">
      <t>ショウメイ</t>
    </rPh>
    <rPh sb="22" eb="24">
      <t>キグ</t>
    </rPh>
    <rPh sb="25" eb="27">
      <t>サイヨウ</t>
    </rPh>
    <rPh sb="44" eb="46">
      <t>テイゲン</t>
    </rPh>
    <rPh sb="47" eb="49">
      <t>カノウ</t>
    </rPh>
    <phoneticPr fontId="11"/>
  </si>
  <si>
    <t>ドットライン施工におけるひし形施工機の採用</t>
  </si>
  <si>
    <t>鉄板等によりラインを設置</t>
    <rPh sb="0" eb="2">
      <t>テッパン</t>
    </rPh>
    <rPh sb="2" eb="3">
      <t>トウ</t>
    </rPh>
    <rPh sb="10" eb="12">
      <t>セッチ</t>
    </rPh>
    <phoneticPr fontId="11"/>
  </si>
  <si>
    <t>ライン形状をひし形に施工可能な機械を使用することで、交通規制の短縮を図り、、コスト縮減が可能</t>
    <rPh sb="3" eb="5">
      <t>ケイジョウ</t>
    </rPh>
    <rPh sb="8" eb="9">
      <t>ガタ</t>
    </rPh>
    <rPh sb="10" eb="12">
      <t>セコウ</t>
    </rPh>
    <rPh sb="12" eb="14">
      <t>カノウ</t>
    </rPh>
    <rPh sb="15" eb="17">
      <t>キカイ</t>
    </rPh>
    <rPh sb="18" eb="20">
      <t>シヨウ</t>
    </rPh>
    <rPh sb="26" eb="28">
      <t>コウツウ</t>
    </rPh>
    <rPh sb="28" eb="30">
      <t>キセイ</t>
    </rPh>
    <rPh sb="31" eb="33">
      <t>タンシュク</t>
    </rPh>
    <rPh sb="34" eb="35">
      <t>ハカ</t>
    </rPh>
    <rPh sb="41" eb="43">
      <t>シュクゲン</t>
    </rPh>
    <rPh sb="44" eb="46">
      <t>カノウ</t>
    </rPh>
    <phoneticPr fontId="11"/>
  </si>
  <si>
    <t>高耐食性溶融メッキ鋼板を使用した立入防止柵</t>
  </si>
  <si>
    <t>溶融亜鉛メッキ</t>
    <rPh sb="0" eb="2">
      <t>ヨウユウ</t>
    </rPh>
    <rPh sb="2" eb="4">
      <t>アエン</t>
    </rPh>
    <phoneticPr fontId="11"/>
  </si>
  <si>
    <t>耐久性に優れた「高耐食性溶融亜鉛メッキ鋼板」を使用することで、ライフサイクルコストの縮減が可能</t>
    <rPh sb="0" eb="3">
      <t>タイキュウセイ</t>
    </rPh>
    <rPh sb="4" eb="5">
      <t>スグ</t>
    </rPh>
    <rPh sb="8" eb="9">
      <t>コウ</t>
    </rPh>
    <rPh sb="9" eb="10">
      <t>タ</t>
    </rPh>
    <rPh sb="10" eb="11">
      <t>ショク</t>
    </rPh>
    <rPh sb="11" eb="12">
      <t>セイ</t>
    </rPh>
    <rPh sb="12" eb="14">
      <t>ヨウユウ</t>
    </rPh>
    <rPh sb="14" eb="16">
      <t>アエン</t>
    </rPh>
    <rPh sb="19" eb="20">
      <t>コウ</t>
    </rPh>
    <rPh sb="20" eb="21">
      <t>イタ</t>
    </rPh>
    <rPh sb="23" eb="25">
      <t>シヨウ</t>
    </rPh>
    <rPh sb="42" eb="44">
      <t>シュクゲン</t>
    </rPh>
    <rPh sb="45" eb="47">
      <t>カノウ</t>
    </rPh>
    <phoneticPr fontId="11"/>
  </si>
  <si>
    <t>道路維持修繕工</t>
  </si>
  <si>
    <t>路面切削工</t>
  </si>
  <si>
    <t>道路付属物塗替工</t>
  </si>
  <si>
    <t>橋梁補修補強工</t>
  </si>
  <si>
    <t>道路除草工</t>
  </si>
  <si>
    <t>コンクリートはつり及び調査復旧</t>
  </si>
  <si>
    <t>硬化コンクリート中に含まれる塩化物イオンの試験方法(JIS A 1154)</t>
  </si>
  <si>
    <t>ロックボルト工</t>
  </si>
  <si>
    <t>落橋防止構造用緩衝チェーン</t>
  </si>
  <si>
    <t>集配水ボーリング工洗浄工</t>
  </si>
  <si>
    <t>陸上地盤改良工</t>
  </si>
  <si>
    <t>締固工</t>
  </si>
  <si>
    <t>サンドコンパクションパイル</t>
  </si>
  <si>
    <t>新素材繊維接着工</t>
  </si>
  <si>
    <t>ガラスクロス接着工法</t>
  </si>
  <si>
    <t>建築設備（電気）</t>
  </si>
  <si>
    <t>通信・情報設備工事</t>
  </si>
  <si>
    <t>従来型の電池式工事保安灯</t>
  </si>
  <si>
    <t>クッションドラム</t>
  </si>
  <si>
    <t>防雪柵設置及び撤去工</t>
  </si>
  <si>
    <t>公園植栽工</t>
  </si>
  <si>
    <t>表面被覆工法</t>
  </si>
  <si>
    <t>道路清掃工</t>
  </si>
  <si>
    <t>路面補修工</t>
  </si>
  <si>
    <t>建設発生土の流用によりコスト縮減</t>
    <rPh sb="0" eb="2">
      <t>ケンセツ</t>
    </rPh>
    <rPh sb="2" eb="4">
      <t>ハッセイ</t>
    </rPh>
    <rPh sb="4" eb="5">
      <t>ツチ</t>
    </rPh>
    <rPh sb="6" eb="8">
      <t>リュウヨウ</t>
    </rPh>
    <rPh sb="14" eb="16">
      <t>シュクゲン</t>
    </rPh>
    <phoneticPr fontId="9"/>
  </si>
  <si>
    <t>購入土による埋土</t>
    <rPh sb="0" eb="2">
      <t>コウニュウ</t>
    </rPh>
    <rPh sb="2" eb="3">
      <t>ド</t>
    </rPh>
    <rPh sb="6" eb="7">
      <t>ウ</t>
    </rPh>
    <rPh sb="7" eb="8">
      <t>ド</t>
    </rPh>
    <phoneticPr fontId="11"/>
  </si>
  <si>
    <t>他工事からの建設発生土を利用し、コスト縮減を図った</t>
    <rPh sb="0" eb="3">
      <t>タコウジ</t>
    </rPh>
    <rPh sb="6" eb="8">
      <t>ケンセツ</t>
    </rPh>
    <rPh sb="8" eb="10">
      <t>ハッセイ</t>
    </rPh>
    <rPh sb="10" eb="11">
      <t>ド</t>
    </rPh>
    <rPh sb="12" eb="14">
      <t>リヨウ</t>
    </rPh>
    <rPh sb="19" eb="21">
      <t>シュクゲン</t>
    </rPh>
    <rPh sb="22" eb="23">
      <t>ハカ</t>
    </rPh>
    <phoneticPr fontId="11"/>
  </si>
  <si>
    <t>リテラ工法の採用によりコスト縮減</t>
    <rPh sb="3" eb="5">
      <t>コウホウ</t>
    </rPh>
    <rPh sb="6" eb="8">
      <t>サイヨウ</t>
    </rPh>
    <rPh sb="14" eb="16">
      <t>シュクゲン</t>
    </rPh>
    <phoneticPr fontId="9"/>
  </si>
  <si>
    <t>残土処分・運搬費</t>
    <rPh sb="0" eb="2">
      <t>ザンド</t>
    </rPh>
    <rPh sb="2" eb="4">
      <t>ショブン</t>
    </rPh>
    <rPh sb="5" eb="8">
      <t>ウンパンヒ</t>
    </rPh>
    <phoneticPr fontId="11"/>
  </si>
  <si>
    <t>・自走式土質改良機によるリテラ工法を用いることで、広範囲の現場発生土を土質改良しリサイクルが可能となり、処分費・輸送費・新材の購入費の削減が可能となった。</t>
    <rPh sb="1" eb="4">
      <t>ジソウシキ</t>
    </rPh>
    <rPh sb="4" eb="6">
      <t>ドシツ</t>
    </rPh>
    <rPh sb="6" eb="8">
      <t>カイリョウ</t>
    </rPh>
    <rPh sb="8" eb="9">
      <t>キ</t>
    </rPh>
    <rPh sb="15" eb="17">
      <t>コウホウ</t>
    </rPh>
    <rPh sb="18" eb="19">
      <t>モチ</t>
    </rPh>
    <rPh sb="25" eb="28">
      <t>コウハンイ</t>
    </rPh>
    <rPh sb="29" eb="31">
      <t>ゲンバ</t>
    </rPh>
    <rPh sb="31" eb="33">
      <t>ハッセイ</t>
    </rPh>
    <rPh sb="33" eb="34">
      <t>ツチ</t>
    </rPh>
    <rPh sb="35" eb="37">
      <t>ドシツ</t>
    </rPh>
    <rPh sb="37" eb="39">
      <t>カイリョウ</t>
    </rPh>
    <rPh sb="46" eb="48">
      <t>カノウ</t>
    </rPh>
    <rPh sb="52" eb="55">
      <t>ショブンヒ</t>
    </rPh>
    <rPh sb="56" eb="59">
      <t>ユソウヒ</t>
    </rPh>
    <rPh sb="60" eb="61">
      <t>アタラ</t>
    </rPh>
    <rPh sb="61" eb="62">
      <t>ザイ</t>
    </rPh>
    <rPh sb="63" eb="65">
      <t>コウニュウ</t>
    </rPh>
    <rPh sb="65" eb="66">
      <t>ヒ</t>
    </rPh>
    <rPh sb="67" eb="69">
      <t>サクゲン</t>
    </rPh>
    <rPh sb="70" eb="72">
      <t>カノウ</t>
    </rPh>
    <phoneticPr fontId="11"/>
  </si>
  <si>
    <t>河川海岸</t>
    <rPh sb="0" eb="2">
      <t>カセン</t>
    </rPh>
    <rPh sb="2" eb="4">
      <t>カイガン</t>
    </rPh>
    <phoneticPr fontId="11"/>
  </si>
  <si>
    <t>撤去した既設防波堤のケーソン等を他工事に流用</t>
    <rPh sb="0" eb="2">
      <t>テッキョ</t>
    </rPh>
    <rPh sb="4" eb="6">
      <t>キセツ</t>
    </rPh>
    <rPh sb="6" eb="9">
      <t>ボウハテイ</t>
    </rPh>
    <rPh sb="14" eb="15">
      <t>トウ</t>
    </rPh>
    <rPh sb="16" eb="17">
      <t>タ</t>
    </rPh>
    <rPh sb="17" eb="19">
      <t>コウジ</t>
    </rPh>
    <rPh sb="20" eb="22">
      <t>リュウヨウ</t>
    </rPh>
    <phoneticPr fontId="9"/>
  </si>
  <si>
    <t>防波堤製作据付、中仕切製作据付、防波堤撤去処分</t>
    <rPh sb="0" eb="3">
      <t>ボウハテイ</t>
    </rPh>
    <rPh sb="3" eb="5">
      <t>セイサク</t>
    </rPh>
    <rPh sb="5" eb="6">
      <t>ス</t>
    </rPh>
    <rPh sb="6" eb="7">
      <t>ツ</t>
    </rPh>
    <rPh sb="8" eb="11">
      <t>ナカジキリ</t>
    </rPh>
    <rPh sb="11" eb="13">
      <t>セイサク</t>
    </rPh>
    <rPh sb="13" eb="15">
      <t>スエツケ</t>
    </rPh>
    <rPh sb="16" eb="19">
      <t>ボウハテイ</t>
    </rPh>
    <rPh sb="19" eb="21">
      <t>テッキョ</t>
    </rPh>
    <rPh sb="21" eb="23">
      <t>ショブン</t>
    </rPh>
    <phoneticPr fontId="11"/>
  </si>
  <si>
    <t>撤去した既設防波堤のケーソン等を他工事に流用</t>
    <rPh sb="0" eb="2">
      <t>テッキョ</t>
    </rPh>
    <rPh sb="4" eb="6">
      <t>キセツ</t>
    </rPh>
    <rPh sb="6" eb="9">
      <t>ボウハテイ</t>
    </rPh>
    <rPh sb="14" eb="15">
      <t>トウ</t>
    </rPh>
    <rPh sb="16" eb="19">
      <t>タコウジ</t>
    </rPh>
    <rPh sb="20" eb="22">
      <t>リュウヨウ</t>
    </rPh>
    <phoneticPr fontId="11"/>
  </si>
  <si>
    <t>河川構造物の大規模地震対策への新技術・新工法の適用</t>
    <rPh sb="0" eb="2">
      <t>カセン</t>
    </rPh>
    <rPh sb="2" eb="5">
      <t>コウゾウブツ</t>
    </rPh>
    <rPh sb="6" eb="9">
      <t>ダイキボ</t>
    </rPh>
    <rPh sb="9" eb="11">
      <t>ジシン</t>
    </rPh>
    <rPh sb="11" eb="13">
      <t>タイサク</t>
    </rPh>
    <rPh sb="15" eb="18">
      <t>シンギジュツ</t>
    </rPh>
    <rPh sb="19" eb="22">
      <t>シンコウホウ</t>
    </rPh>
    <rPh sb="23" eb="25">
      <t>テキヨウ</t>
    </rPh>
    <phoneticPr fontId="9"/>
  </si>
  <si>
    <t>水門の補強箇所において、新技術新工法であるＡＴ－Ｐ工法、Post-Head-Bar工法、連続繊維シート工法を採用し、コスト縮減を図った。</t>
    <rPh sb="0" eb="2">
      <t>スイモン</t>
    </rPh>
    <rPh sb="3" eb="5">
      <t>ホキョウ</t>
    </rPh>
    <rPh sb="5" eb="7">
      <t>カショ</t>
    </rPh>
    <rPh sb="12" eb="15">
      <t>シンギジュツ</t>
    </rPh>
    <rPh sb="15" eb="18">
      <t>シンコウホウ</t>
    </rPh>
    <rPh sb="25" eb="27">
      <t>コウホウ</t>
    </rPh>
    <rPh sb="41" eb="43">
      <t>コウホウ</t>
    </rPh>
    <rPh sb="44" eb="46">
      <t>レンゾク</t>
    </rPh>
    <rPh sb="46" eb="48">
      <t>センイ</t>
    </rPh>
    <rPh sb="51" eb="53">
      <t>コウホウ</t>
    </rPh>
    <rPh sb="54" eb="56">
      <t>サイヨウ</t>
    </rPh>
    <rPh sb="61" eb="63">
      <t>シュクゲン</t>
    </rPh>
    <rPh sb="64" eb="65">
      <t>ハカ</t>
    </rPh>
    <phoneticPr fontId="11"/>
  </si>
  <si>
    <t>川の状態に応じた覆土工法の採用</t>
    <rPh sb="0" eb="1">
      <t>カワ</t>
    </rPh>
    <rPh sb="2" eb="4">
      <t>ジョウタイ</t>
    </rPh>
    <rPh sb="5" eb="6">
      <t>オウ</t>
    </rPh>
    <rPh sb="8" eb="9">
      <t>フク</t>
    </rPh>
    <rPh sb="9" eb="10">
      <t>ツチ</t>
    </rPh>
    <rPh sb="10" eb="12">
      <t>コウホウ</t>
    </rPh>
    <rPh sb="13" eb="15">
      <t>サイヨウ</t>
    </rPh>
    <phoneticPr fontId="9"/>
  </si>
  <si>
    <t>空石張＋覆土</t>
    <rPh sb="0" eb="1">
      <t>カラ</t>
    </rPh>
    <rPh sb="1" eb="2">
      <t>イシ</t>
    </rPh>
    <rPh sb="2" eb="3">
      <t>ハ</t>
    </rPh>
    <rPh sb="4" eb="5">
      <t>フク</t>
    </rPh>
    <rPh sb="5" eb="6">
      <t>ド</t>
    </rPh>
    <phoneticPr fontId="11"/>
  </si>
  <si>
    <t>経年的に水衝部になりにくい箇所については、「捨石＋覆土」という構造に変更しコスト縮減を図った。</t>
    <rPh sb="0" eb="2">
      <t>ケイネン</t>
    </rPh>
    <rPh sb="2" eb="3">
      <t>テキ</t>
    </rPh>
    <rPh sb="4" eb="5">
      <t>ミズ</t>
    </rPh>
    <rPh sb="5" eb="6">
      <t>ショウ</t>
    </rPh>
    <rPh sb="6" eb="7">
      <t>ブ</t>
    </rPh>
    <rPh sb="13" eb="15">
      <t>カショ</t>
    </rPh>
    <rPh sb="22" eb="24">
      <t>ステイシ</t>
    </rPh>
    <rPh sb="25" eb="26">
      <t>クツガエ</t>
    </rPh>
    <rPh sb="26" eb="27">
      <t>ツチ</t>
    </rPh>
    <rPh sb="31" eb="33">
      <t>コウゾウ</t>
    </rPh>
    <rPh sb="34" eb="36">
      <t>ヘンコウ</t>
    </rPh>
    <rPh sb="40" eb="42">
      <t>シュクゲン</t>
    </rPh>
    <rPh sb="43" eb="44">
      <t>ハカ</t>
    </rPh>
    <phoneticPr fontId="11"/>
  </si>
  <si>
    <t>建設発生木材（竹・木）の河川伝統工法への活用と地域支援</t>
    <rPh sb="0" eb="2">
      <t>ケンセツ</t>
    </rPh>
    <rPh sb="2" eb="4">
      <t>ハッセイ</t>
    </rPh>
    <rPh sb="4" eb="6">
      <t>モクザイ</t>
    </rPh>
    <rPh sb="7" eb="8">
      <t>タケ</t>
    </rPh>
    <rPh sb="9" eb="10">
      <t>キ</t>
    </rPh>
    <rPh sb="12" eb="14">
      <t>カセン</t>
    </rPh>
    <rPh sb="14" eb="16">
      <t>デントウ</t>
    </rPh>
    <rPh sb="16" eb="18">
      <t>コウホウ</t>
    </rPh>
    <rPh sb="20" eb="22">
      <t>カツヨウ</t>
    </rPh>
    <rPh sb="23" eb="25">
      <t>チイキ</t>
    </rPh>
    <rPh sb="25" eb="27">
      <t>シエン</t>
    </rPh>
    <phoneticPr fontId="9"/>
  </si>
  <si>
    <t>伐採木・竹の処分</t>
    <rPh sb="0" eb="2">
      <t>バッサイ</t>
    </rPh>
    <rPh sb="2" eb="3">
      <t>キ</t>
    </rPh>
    <rPh sb="4" eb="5">
      <t>タケ</t>
    </rPh>
    <rPh sb="6" eb="8">
      <t>ショブン</t>
    </rPh>
    <phoneticPr fontId="11"/>
  </si>
  <si>
    <t>①現地伐採の竹を敷粗乃として活用
②現地伐採のヤナギ木等を炭に活用し、コスト縮減を図った。</t>
    <rPh sb="1" eb="3">
      <t>ゲンチ</t>
    </rPh>
    <rPh sb="3" eb="5">
      <t>バッサイ</t>
    </rPh>
    <rPh sb="6" eb="7">
      <t>タケ</t>
    </rPh>
    <rPh sb="8" eb="9">
      <t>シ</t>
    </rPh>
    <rPh sb="9" eb="10">
      <t>アラ</t>
    </rPh>
    <rPh sb="10" eb="11">
      <t>ノ</t>
    </rPh>
    <rPh sb="14" eb="16">
      <t>カツヨウ</t>
    </rPh>
    <rPh sb="18" eb="20">
      <t>ゲンチ</t>
    </rPh>
    <rPh sb="20" eb="22">
      <t>バッサイ</t>
    </rPh>
    <rPh sb="26" eb="27">
      <t>キ</t>
    </rPh>
    <rPh sb="27" eb="28">
      <t>トウ</t>
    </rPh>
    <rPh sb="29" eb="30">
      <t>スミ</t>
    </rPh>
    <rPh sb="31" eb="33">
      <t>カツヨウ</t>
    </rPh>
    <rPh sb="38" eb="40">
      <t>シュクゲン</t>
    </rPh>
    <rPh sb="41" eb="42">
      <t>ハカ</t>
    </rPh>
    <phoneticPr fontId="11"/>
  </si>
  <si>
    <t>新技術活用などによる排水機場新設工事の複合的コスト縮減</t>
    <rPh sb="0" eb="3">
      <t>シンギジュツ</t>
    </rPh>
    <rPh sb="3" eb="5">
      <t>カツヨウ</t>
    </rPh>
    <rPh sb="10" eb="12">
      <t>ハイスイ</t>
    </rPh>
    <rPh sb="12" eb="13">
      <t>キ</t>
    </rPh>
    <rPh sb="13" eb="14">
      <t>バ</t>
    </rPh>
    <rPh sb="14" eb="16">
      <t>シンセツ</t>
    </rPh>
    <rPh sb="16" eb="18">
      <t>コウジ</t>
    </rPh>
    <rPh sb="19" eb="22">
      <t>フクゴウテキ</t>
    </rPh>
    <rPh sb="25" eb="27">
      <t>シュクゲン</t>
    </rPh>
    <phoneticPr fontId="9"/>
  </si>
  <si>
    <t>排水機場新設工事において、新技術の採用、管理運転方法の見直し等によりコスト縮減を図った。</t>
    <rPh sb="0" eb="2">
      <t>ハイスイ</t>
    </rPh>
    <rPh sb="2" eb="3">
      <t>キ</t>
    </rPh>
    <rPh sb="3" eb="4">
      <t>バ</t>
    </rPh>
    <rPh sb="4" eb="6">
      <t>シンセツ</t>
    </rPh>
    <rPh sb="6" eb="8">
      <t>コウジ</t>
    </rPh>
    <rPh sb="13" eb="16">
      <t>シンギジュツ</t>
    </rPh>
    <rPh sb="17" eb="19">
      <t>サイヨウ</t>
    </rPh>
    <rPh sb="20" eb="22">
      <t>カンリ</t>
    </rPh>
    <rPh sb="22" eb="24">
      <t>ウンテン</t>
    </rPh>
    <rPh sb="24" eb="26">
      <t>ホウホウ</t>
    </rPh>
    <rPh sb="27" eb="29">
      <t>ミナオ</t>
    </rPh>
    <rPh sb="30" eb="31">
      <t>ナド</t>
    </rPh>
    <rPh sb="37" eb="39">
      <t>シュクゲン</t>
    </rPh>
    <rPh sb="40" eb="41">
      <t>ハカ</t>
    </rPh>
    <phoneticPr fontId="11"/>
  </si>
  <si>
    <t>護岸構造形式の見直しによる断面変更</t>
    <rPh sb="0" eb="2">
      <t>ゴガン</t>
    </rPh>
    <rPh sb="2" eb="4">
      <t>コウゾウ</t>
    </rPh>
    <rPh sb="4" eb="6">
      <t>ケイシキ</t>
    </rPh>
    <rPh sb="7" eb="9">
      <t>ミナオ</t>
    </rPh>
    <rPh sb="13" eb="15">
      <t>ダンメン</t>
    </rPh>
    <rPh sb="15" eb="17">
      <t>ヘンコウ</t>
    </rPh>
    <phoneticPr fontId="9"/>
  </si>
  <si>
    <t>消波護岸</t>
    <rPh sb="0" eb="1">
      <t>ケ</t>
    </rPh>
    <rPh sb="1" eb="2">
      <t>ナミ</t>
    </rPh>
    <rPh sb="2" eb="4">
      <t>ゴガン</t>
    </rPh>
    <phoneticPr fontId="11"/>
  </si>
  <si>
    <t>従来の護岸形式から構造形式を波返し改良護岸タイプへの見直しによりコスト縮減を図った。</t>
    <rPh sb="0" eb="2">
      <t>ジュウライ</t>
    </rPh>
    <rPh sb="3" eb="5">
      <t>ゴガン</t>
    </rPh>
    <rPh sb="5" eb="7">
      <t>ケイシキ</t>
    </rPh>
    <rPh sb="9" eb="11">
      <t>コウゾウ</t>
    </rPh>
    <rPh sb="11" eb="13">
      <t>ケイシキ</t>
    </rPh>
    <rPh sb="14" eb="15">
      <t>ナミ</t>
    </rPh>
    <rPh sb="15" eb="16">
      <t>カエ</t>
    </rPh>
    <rPh sb="17" eb="19">
      <t>カイリョウ</t>
    </rPh>
    <rPh sb="19" eb="21">
      <t>ゴガン</t>
    </rPh>
    <rPh sb="26" eb="28">
      <t>ミナオ</t>
    </rPh>
    <rPh sb="35" eb="37">
      <t>シュクゲン</t>
    </rPh>
    <rPh sb="38" eb="39">
      <t>ハカ</t>
    </rPh>
    <phoneticPr fontId="11"/>
  </si>
  <si>
    <t>堤防乗り越し配管による排水方式の採用</t>
  </si>
  <si>
    <t>吐出樋門を用いた排水方式</t>
    <rPh sb="0" eb="1">
      <t>ハ</t>
    </rPh>
    <rPh sb="1" eb="2">
      <t>ダ</t>
    </rPh>
    <rPh sb="2" eb="3">
      <t>ヒ</t>
    </rPh>
    <rPh sb="3" eb="4">
      <t>モン</t>
    </rPh>
    <rPh sb="5" eb="6">
      <t>モチ</t>
    </rPh>
    <rPh sb="8" eb="10">
      <t>ハイスイ</t>
    </rPh>
    <rPh sb="10" eb="12">
      <t>ホウシキ</t>
    </rPh>
    <phoneticPr fontId="11"/>
  </si>
  <si>
    <t>従来の吐出樋門を用いた排水方式から、堤防乗り越し管を用いた排水方式により吐出樋門、吐出水槽が省略されコスト縮減が可能となった。</t>
    <rPh sb="0" eb="2">
      <t>ジュウライ</t>
    </rPh>
    <rPh sb="3" eb="4">
      <t>ハ</t>
    </rPh>
    <rPh sb="4" eb="5">
      <t>ダ</t>
    </rPh>
    <rPh sb="5" eb="6">
      <t>ヒ</t>
    </rPh>
    <rPh sb="6" eb="7">
      <t>モン</t>
    </rPh>
    <rPh sb="8" eb="9">
      <t>モチ</t>
    </rPh>
    <rPh sb="11" eb="13">
      <t>ハイスイ</t>
    </rPh>
    <rPh sb="13" eb="15">
      <t>ホウシキ</t>
    </rPh>
    <rPh sb="18" eb="20">
      <t>テイボウ</t>
    </rPh>
    <rPh sb="20" eb="21">
      <t>ノ</t>
    </rPh>
    <rPh sb="22" eb="23">
      <t>コ</t>
    </rPh>
    <rPh sb="24" eb="25">
      <t>カン</t>
    </rPh>
    <rPh sb="26" eb="27">
      <t>モチ</t>
    </rPh>
    <rPh sb="29" eb="31">
      <t>ハイスイ</t>
    </rPh>
    <rPh sb="31" eb="33">
      <t>ホウシキ</t>
    </rPh>
    <rPh sb="36" eb="37">
      <t>ハ</t>
    </rPh>
    <rPh sb="37" eb="38">
      <t>ダ</t>
    </rPh>
    <rPh sb="38" eb="39">
      <t>ヒ</t>
    </rPh>
    <rPh sb="39" eb="40">
      <t>モン</t>
    </rPh>
    <rPh sb="41" eb="42">
      <t>ハ</t>
    </rPh>
    <rPh sb="42" eb="43">
      <t>ダ</t>
    </rPh>
    <rPh sb="43" eb="45">
      <t>スイソウ</t>
    </rPh>
    <rPh sb="46" eb="48">
      <t>ショウリャク</t>
    </rPh>
    <rPh sb="53" eb="55">
      <t>シュクゲン</t>
    </rPh>
    <rPh sb="56" eb="58">
      <t>カノウ</t>
    </rPh>
    <phoneticPr fontId="11"/>
  </si>
  <si>
    <t>小型水門の開閉機に操作盤一体型を導入</t>
  </si>
  <si>
    <t>別置の機械操作盤</t>
    <rPh sb="0" eb="1">
      <t>ベツ</t>
    </rPh>
    <rPh sb="1" eb="2">
      <t>オ</t>
    </rPh>
    <rPh sb="3" eb="5">
      <t>キカイ</t>
    </rPh>
    <rPh sb="5" eb="7">
      <t>ソウサ</t>
    </rPh>
    <rPh sb="7" eb="8">
      <t>バン</t>
    </rPh>
    <phoneticPr fontId="11"/>
  </si>
  <si>
    <t>2基</t>
    <rPh sb="1" eb="2">
      <t>キ</t>
    </rPh>
    <phoneticPr fontId="11"/>
  </si>
  <si>
    <t>電動ラック式開閉器の機械操作盤は、別置きが通常であるが、コンパクトな開閉機（操作盤搭載型開閉機）を採用し、操作台の拡幅規模を最小限とすることでコスト縮減を図った。</t>
    <rPh sb="0" eb="2">
      <t>デンドウ</t>
    </rPh>
    <rPh sb="5" eb="6">
      <t>シキ</t>
    </rPh>
    <rPh sb="6" eb="9">
      <t>カイヘイキ</t>
    </rPh>
    <rPh sb="10" eb="12">
      <t>キカイ</t>
    </rPh>
    <rPh sb="12" eb="14">
      <t>ソウサ</t>
    </rPh>
    <rPh sb="14" eb="15">
      <t>バン</t>
    </rPh>
    <rPh sb="17" eb="18">
      <t>ベツ</t>
    </rPh>
    <rPh sb="18" eb="19">
      <t>オ</t>
    </rPh>
    <rPh sb="21" eb="23">
      <t>ツウジョウ</t>
    </rPh>
    <rPh sb="34" eb="36">
      <t>カイヘイ</t>
    </rPh>
    <rPh sb="36" eb="37">
      <t>キ</t>
    </rPh>
    <rPh sb="38" eb="41">
      <t>ソウサバン</t>
    </rPh>
    <rPh sb="41" eb="44">
      <t>トウサイガタ</t>
    </rPh>
    <rPh sb="44" eb="46">
      <t>カイヘイ</t>
    </rPh>
    <rPh sb="46" eb="47">
      <t>キ</t>
    </rPh>
    <rPh sb="49" eb="51">
      <t>サイヨウ</t>
    </rPh>
    <rPh sb="53" eb="55">
      <t>ソウサ</t>
    </rPh>
    <rPh sb="55" eb="56">
      <t>ダイ</t>
    </rPh>
    <rPh sb="57" eb="59">
      <t>カクフク</t>
    </rPh>
    <rPh sb="59" eb="61">
      <t>キボ</t>
    </rPh>
    <rPh sb="62" eb="65">
      <t>サイショウゲン</t>
    </rPh>
    <rPh sb="74" eb="76">
      <t>シュクゲン</t>
    </rPh>
    <rPh sb="77" eb="78">
      <t>ハカ</t>
    </rPh>
    <phoneticPr fontId="11"/>
  </si>
  <si>
    <t>防波堤建設方法の見直しによるコスト縮減</t>
  </si>
  <si>
    <t>年</t>
    <rPh sb="0" eb="1">
      <t>ネン</t>
    </rPh>
    <phoneticPr fontId="11"/>
  </si>
  <si>
    <t>フローティングドックで行っていたケーソン製作を作業ヤードを建設することにより陸上ヤードでのケーソン製作工事を可能とした。</t>
    <rPh sb="11" eb="12">
      <t>オコナ</t>
    </rPh>
    <rPh sb="20" eb="22">
      <t>セイサク</t>
    </rPh>
    <rPh sb="23" eb="25">
      <t>サギョウ</t>
    </rPh>
    <rPh sb="29" eb="31">
      <t>ケンセツ</t>
    </rPh>
    <rPh sb="38" eb="40">
      <t>リクジョウ</t>
    </rPh>
    <rPh sb="49" eb="51">
      <t>セイサク</t>
    </rPh>
    <rPh sb="51" eb="53">
      <t>コウジ</t>
    </rPh>
    <rPh sb="54" eb="56">
      <t>カノウ</t>
    </rPh>
    <phoneticPr fontId="11"/>
  </si>
  <si>
    <t>浚渫土を覆砂材等へ活用</t>
    <rPh sb="0" eb="2">
      <t>シュンセツ</t>
    </rPh>
    <rPh sb="2" eb="3">
      <t>ド</t>
    </rPh>
    <rPh sb="4" eb="5">
      <t>フク</t>
    </rPh>
    <rPh sb="5" eb="6">
      <t>スナ</t>
    </rPh>
    <rPh sb="6" eb="7">
      <t>ザイ</t>
    </rPh>
    <rPh sb="7" eb="8">
      <t>トウ</t>
    </rPh>
    <rPh sb="9" eb="11">
      <t>カツヨウ</t>
    </rPh>
    <phoneticPr fontId="9"/>
  </si>
  <si>
    <t>土砂処分場で処理</t>
    <rPh sb="0" eb="2">
      <t>ドシャ</t>
    </rPh>
    <rPh sb="2" eb="5">
      <t>ショブンジョウ</t>
    </rPh>
    <rPh sb="6" eb="8">
      <t>ショリ</t>
    </rPh>
    <phoneticPr fontId="11"/>
  </si>
  <si>
    <t>浚渫土を覆砂材へ活用することにより処分費の削減が可能となる。</t>
    <rPh sb="0" eb="2">
      <t>シュンセツ</t>
    </rPh>
    <rPh sb="2" eb="3">
      <t>ド</t>
    </rPh>
    <rPh sb="4" eb="5">
      <t>フク</t>
    </rPh>
    <rPh sb="5" eb="6">
      <t>スナ</t>
    </rPh>
    <rPh sb="6" eb="7">
      <t>ザイ</t>
    </rPh>
    <rPh sb="8" eb="10">
      <t>カツヨウ</t>
    </rPh>
    <rPh sb="17" eb="20">
      <t>ショブンヒ</t>
    </rPh>
    <rPh sb="21" eb="23">
      <t>サクゲン</t>
    </rPh>
    <rPh sb="24" eb="26">
      <t>カノウ</t>
    </rPh>
    <phoneticPr fontId="11"/>
  </si>
  <si>
    <t>浚渫土をシーブルー事業等の環境復元事業へ流用</t>
    <rPh sb="0" eb="2">
      <t>シュンセツ</t>
    </rPh>
    <rPh sb="2" eb="3">
      <t>ツチ</t>
    </rPh>
    <rPh sb="9" eb="12">
      <t>ジギョウナド</t>
    </rPh>
    <rPh sb="13" eb="15">
      <t>カンキョウ</t>
    </rPh>
    <rPh sb="15" eb="17">
      <t>フクゲン</t>
    </rPh>
    <rPh sb="17" eb="19">
      <t>ジギョウ</t>
    </rPh>
    <rPh sb="20" eb="22">
      <t>リュウヨウ</t>
    </rPh>
    <phoneticPr fontId="9"/>
  </si>
  <si>
    <t>H17年度</t>
    <rPh sb="3" eb="5">
      <t>ネンド</t>
    </rPh>
    <phoneticPr fontId="11"/>
  </si>
  <si>
    <t>浚渫土をシーブルー事業、養浜（砂浜の再生）などに利用し、コスト縮減を図った。</t>
    <rPh sb="0" eb="2">
      <t>シュンセツ</t>
    </rPh>
    <rPh sb="2" eb="3">
      <t>ド</t>
    </rPh>
    <rPh sb="9" eb="11">
      <t>ジギョウ</t>
    </rPh>
    <rPh sb="12" eb="13">
      <t>ヤシナ</t>
    </rPh>
    <rPh sb="13" eb="14">
      <t>ハマ</t>
    </rPh>
    <rPh sb="15" eb="17">
      <t>スナハマ</t>
    </rPh>
    <rPh sb="18" eb="20">
      <t>サイセイ</t>
    </rPh>
    <rPh sb="24" eb="26">
      <t>リヨウ</t>
    </rPh>
    <rPh sb="31" eb="33">
      <t>シュクゲン</t>
    </rPh>
    <rPh sb="34" eb="35">
      <t>ハカ</t>
    </rPh>
    <phoneticPr fontId="11"/>
  </si>
  <si>
    <t>漏水対策工におけるコスト縮減</t>
    <rPh sb="0" eb="2">
      <t>ロウスイ</t>
    </rPh>
    <rPh sb="2" eb="4">
      <t>タイサク</t>
    </rPh>
    <rPh sb="4" eb="5">
      <t>コウ</t>
    </rPh>
    <rPh sb="12" eb="14">
      <t>シュクゲン</t>
    </rPh>
    <phoneticPr fontId="9"/>
  </si>
  <si>
    <t>①間知ブロック＋法枠工　②現場打ちコンクリート</t>
    <rPh sb="1" eb="2">
      <t>アイダ</t>
    </rPh>
    <rPh sb="2" eb="3">
      <t>シ</t>
    </rPh>
    <rPh sb="8" eb="9">
      <t>ノリ</t>
    </rPh>
    <rPh sb="9" eb="10">
      <t>ワク</t>
    </rPh>
    <rPh sb="10" eb="11">
      <t>コウ</t>
    </rPh>
    <rPh sb="13" eb="15">
      <t>ゲンバ</t>
    </rPh>
    <rPh sb="15" eb="16">
      <t>ウ</t>
    </rPh>
    <phoneticPr fontId="11"/>
  </si>
  <si>
    <t>漏水対策において、①間知ブロック＋法枠工→覆土ブロック、②現場打コンクリート→プレキャスト法止壁、間伐材による法止めを行うことでコスト縮減を図った。</t>
    <rPh sb="0" eb="2">
      <t>ロウスイ</t>
    </rPh>
    <rPh sb="2" eb="4">
      <t>タイサク</t>
    </rPh>
    <rPh sb="10" eb="11">
      <t>アイダ</t>
    </rPh>
    <rPh sb="11" eb="12">
      <t>シ</t>
    </rPh>
    <rPh sb="17" eb="18">
      <t>ノリ</t>
    </rPh>
    <rPh sb="18" eb="19">
      <t>ワク</t>
    </rPh>
    <rPh sb="19" eb="20">
      <t>コウ</t>
    </rPh>
    <rPh sb="21" eb="22">
      <t>フク</t>
    </rPh>
    <rPh sb="22" eb="23">
      <t>ド</t>
    </rPh>
    <rPh sb="29" eb="31">
      <t>ゲンバ</t>
    </rPh>
    <rPh sb="31" eb="32">
      <t>ウ</t>
    </rPh>
    <rPh sb="45" eb="46">
      <t>ノリ</t>
    </rPh>
    <rPh sb="46" eb="47">
      <t>ト</t>
    </rPh>
    <rPh sb="47" eb="48">
      <t>ヘキ</t>
    </rPh>
    <rPh sb="49" eb="51">
      <t>カンバツ</t>
    </rPh>
    <rPh sb="51" eb="52">
      <t>ザイ</t>
    </rPh>
    <rPh sb="55" eb="56">
      <t>ノリ</t>
    </rPh>
    <rPh sb="56" eb="57">
      <t>ト</t>
    </rPh>
    <rPh sb="59" eb="60">
      <t>オコナ</t>
    </rPh>
    <rPh sb="67" eb="69">
      <t>シュクゲン</t>
    </rPh>
    <rPh sb="70" eb="71">
      <t>ハカ</t>
    </rPh>
    <phoneticPr fontId="11"/>
  </si>
  <si>
    <t>一体型CCTVカメラの採用</t>
    <rPh sb="0" eb="3">
      <t>イッタイガタ</t>
    </rPh>
    <rPh sb="11" eb="13">
      <t>サイヨウ</t>
    </rPh>
    <phoneticPr fontId="9"/>
  </si>
  <si>
    <t>カメラ、カメラケース、レンズ、電動雲台、照明が別々の組み合わせカメラ</t>
    <rPh sb="15" eb="17">
      <t>デンドウ</t>
    </rPh>
    <rPh sb="17" eb="18">
      <t>クモ</t>
    </rPh>
    <rPh sb="18" eb="19">
      <t>ダイ</t>
    </rPh>
    <rPh sb="20" eb="22">
      <t>ショウメイ</t>
    </rPh>
    <rPh sb="23" eb="25">
      <t>ベツベツ</t>
    </rPh>
    <rPh sb="26" eb="27">
      <t>ク</t>
    </rPh>
    <rPh sb="28" eb="29">
      <t>ア</t>
    </rPh>
    <phoneticPr fontId="11"/>
  </si>
  <si>
    <t>従来の組み合わせカメラから一体型カメラを採用することで、機器費、配線手間の軽減などによりコスト縮減が可能</t>
    <rPh sb="0" eb="2">
      <t>ジュウライ</t>
    </rPh>
    <rPh sb="3" eb="4">
      <t>ク</t>
    </rPh>
    <rPh sb="5" eb="6">
      <t>ア</t>
    </rPh>
    <rPh sb="13" eb="15">
      <t>イッタイ</t>
    </rPh>
    <rPh sb="15" eb="16">
      <t>カタ</t>
    </rPh>
    <rPh sb="20" eb="22">
      <t>サイヨウ</t>
    </rPh>
    <rPh sb="28" eb="30">
      <t>キキ</t>
    </rPh>
    <rPh sb="30" eb="31">
      <t>ヒ</t>
    </rPh>
    <rPh sb="32" eb="34">
      <t>ハイセン</t>
    </rPh>
    <rPh sb="34" eb="36">
      <t>テマ</t>
    </rPh>
    <rPh sb="37" eb="39">
      <t>ケイゲン</t>
    </rPh>
    <rPh sb="47" eb="49">
      <t>シュクゲン</t>
    </rPh>
    <rPh sb="50" eb="52">
      <t>カノウ</t>
    </rPh>
    <phoneticPr fontId="11"/>
  </si>
  <si>
    <t>除草廃材の地元提供により処分コスト縮減</t>
    <rPh sb="0" eb="2">
      <t>ジョソウ</t>
    </rPh>
    <rPh sb="2" eb="4">
      <t>ハイザイ</t>
    </rPh>
    <rPh sb="5" eb="7">
      <t>ジモト</t>
    </rPh>
    <rPh sb="7" eb="9">
      <t>テイキョウ</t>
    </rPh>
    <rPh sb="12" eb="14">
      <t>ショブン</t>
    </rPh>
    <rPh sb="17" eb="19">
      <t>シュクゲン</t>
    </rPh>
    <phoneticPr fontId="9"/>
  </si>
  <si>
    <t>廃棄物処分</t>
    <rPh sb="0" eb="3">
      <t>ハイキブツ</t>
    </rPh>
    <rPh sb="3" eb="5">
      <t>ショブン</t>
    </rPh>
    <phoneticPr fontId="11"/>
  </si>
  <si>
    <t>除草工によって発生する除草廃材を梱包し、地元持ち帰りを推進することによりコスト縮減が可能</t>
    <rPh sb="0" eb="2">
      <t>ジョソウ</t>
    </rPh>
    <rPh sb="2" eb="3">
      <t>コウ</t>
    </rPh>
    <rPh sb="7" eb="9">
      <t>ハッセイ</t>
    </rPh>
    <rPh sb="11" eb="13">
      <t>ジョソウ</t>
    </rPh>
    <rPh sb="13" eb="15">
      <t>ハイザイ</t>
    </rPh>
    <rPh sb="16" eb="18">
      <t>コンポウ</t>
    </rPh>
    <rPh sb="20" eb="22">
      <t>ジモト</t>
    </rPh>
    <rPh sb="22" eb="23">
      <t>モ</t>
    </rPh>
    <rPh sb="24" eb="25">
      <t>カエ</t>
    </rPh>
    <rPh sb="27" eb="29">
      <t>スイシン</t>
    </rPh>
    <rPh sb="39" eb="41">
      <t>シュクゲン</t>
    </rPh>
    <rPh sb="42" eb="44">
      <t>カノウ</t>
    </rPh>
    <phoneticPr fontId="11"/>
  </si>
  <si>
    <t>発生ブロックの有効利用</t>
    <rPh sb="0" eb="2">
      <t>ハッセイ</t>
    </rPh>
    <rPh sb="7" eb="9">
      <t>ユウコウ</t>
    </rPh>
    <rPh sb="9" eb="11">
      <t>リヨウ</t>
    </rPh>
    <phoneticPr fontId="9"/>
  </si>
  <si>
    <t>撤去したケーソンの処分</t>
    <rPh sb="0" eb="2">
      <t>テッキョ</t>
    </rPh>
    <rPh sb="9" eb="11">
      <t>ショブン</t>
    </rPh>
    <phoneticPr fontId="11"/>
  </si>
  <si>
    <t>・撤去したケーソン等を小割し、ケーソン本体工への流用を図りコスト縮減を図った。</t>
    <rPh sb="1" eb="3">
      <t>テッキョ</t>
    </rPh>
    <rPh sb="9" eb="10">
      <t>トウ</t>
    </rPh>
    <rPh sb="11" eb="12">
      <t>コ</t>
    </rPh>
    <rPh sb="12" eb="13">
      <t>ワリ</t>
    </rPh>
    <rPh sb="19" eb="21">
      <t>ホンタイ</t>
    </rPh>
    <rPh sb="21" eb="22">
      <t>コウ</t>
    </rPh>
    <rPh sb="24" eb="26">
      <t>リュウヨウ</t>
    </rPh>
    <rPh sb="27" eb="28">
      <t>ハカ</t>
    </rPh>
    <rPh sb="32" eb="34">
      <t>シュクゲン</t>
    </rPh>
    <rPh sb="35" eb="36">
      <t>ハカ</t>
    </rPh>
    <phoneticPr fontId="11"/>
  </si>
  <si>
    <t>請負業者の提案による施工方法の見直し</t>
    <rPh sb="0" eb="2">
      <t>ウケオイ</t>
    </rPh>
    <rPh sb="2" eb="3">
      <t>ギョウ</t>
    </rPh>
    <rPh sb="3" eb="4">
      <t>シャ</t>
    </rPh>
    <rPh sb="5" eb="7">
      <t>テイアン</t>
    </rPh>
    <rPh sb="10" eb="12">
      <t>セコウ</t>
    </rPh>
    <rPh sb="12" eb="14">
      <t>ホウホウ</t>
    </rPh>
    <rPh sb="15" eb="17">
      <t>ミナオ</t>
    </rPh>
    <phoneticPr fontId="9"/>
  </si>
  <si>
    <t>リクレーマ船による埋め立て</t>
    <rPh sb="5" eb="6">
      <t>フネ</t>
    </rPh>
    <rPh sb="9" eb="10">
      <t>ウ</t>
    </rPh>
    <rPh sb="11" eb="12">
      <t>タ</t>
    </rPh>
    <phoneticPr fontId="11"/>
  </si>
  <si>
    <t>・設計ＶＥにより施工単価の高いリクレーマ船による揚土工から施工単価の安いフェリーバージ等による直投によりコスト縮減を図った。</t>
    <rPh sb="1" eb="3">
      <t>セッケイ</t>
    </rPh>
    <rPh sb="8" eb="10">
      <t>セコウ</t>
    </rPh>
    <rPh sb="10" eb="12">
      <t>タンカ</t>
    </rPh>
    <rPh sb="13" eb="14">
      <t>タカ</t>
    </rPh>
    <rPh sb="20" eb="21">
      <t>フネ</t>
    </rPh>
    <rPh sb="24" eb="25">
      <t>ア</t>
    </rPh>
    <rPh sb="25" eb="26">
      <t>ツチ</t>
    </rPh>
    <rPh sb="26" eb="27">
      <t>コウ</t>
    </rPh>
    <rPh sb="29" eb="31">
      <t>セコウ</t>
    </rPh>
    <rPh sb="31" eb="33">
      <t>タンカ</t>
    </rPh>
    <rPh sb="34" eb="35">
      <t>ヤス</t>
    </rPh>
    <rPh sb="43" eb="44">
      <t>トウ</t>
    </rPh>
    <rPh sb="47" eb="48">
      <t>チョク</t>
    </rPh>
    <rPh sb="48" eb="49">
      <t>ナ</t>
    </rPh>
    <rPh sb="55" eb="57">
      <t>シュクゲン</t>
    </rPh>
    <rPh sb="58" eb="59">
      <t>ハカ</t>
    </rPh>
    <phoneticPr fontId="11"/>
  </si>
  <si>
    <t>建設発生土の工事間利用を実施</t>
    <rPh sb="0" eb="2">
      <t>ケンセツ</t>
    </rPh>
    <rPh sb="2" eb="4">
      <t>ハッセイ</t>
    </rPh>
    <rPh sb="4" eb="5">
      <t>ツチ</t>
    </rPh>
    <rPh sb="6" eb="8">
      <t>コウジ</t>
    </rPh>
    <rPh sb="8" eb="9">
      <t>カン</t>
    </rPh>
    <rPh sb="9" eb="11">
      <t>リヨウ</t>
    </rPh>
    <rPh sb="12" eb="14">
      <t>ジッシ</t>
    </rPh>
    <phoneticPr fontId="9"/>
  </si>
  <si>
    <t>購入土による埋立</t>
    <rPh sb="0" eb="2">
      <t>コウニュウ</t>
    </rPh>
    <rPh sb="2" eb="3">
      <t>ツチ</t>
    </rPh>
    <rPh sb="6" eb="7">
      <t>ウ</t>
    </rPh>
    <rPh sb="7" eb="8">
      <t>タ</t>
    </rPh>
    <phoneticPr fontId="11"/>
  </si>
  <si>
    <t>・購入土による埋立を計画していたが、他工事との調整により建設発生土を１部埋め立てに利用しコスト縮減を図った。</t>
    <rPh sb="1" eb="3">
      <t>コウニュウ</t>
    </rPh>
    <rPh sb="3" eb="4">
      <t>ツチ</t>
    </rPh>
    <rPh sb="7" eb="8">
      <t>ウ</t>
    </rPh>
    <rPh sb="8" eb="9">
      <t>タ</t>
    </rPh>
    <rPh sb="10" eb="12">
      <t>ケイカク</t>
    </rPh>
    <rPh sb="18" eb="19">
      <t>タ</t>
    </rPh>
    <rPh sb="19" eb="21">
      <t>コウジ</t>
    </rPh>
    <rPh sb="23" eb="25">
      <t>チョウセイ</t>
    </rPh>
    <rPh sb="28" eb="30">
      <t>ケンセツ</t>
    </rPh>
    <rPh sb="30" eb="32">
      <t>ハッセイ</t>
    </rPh>
    <rPh sb="32" eb="33">
      <t>ド</t>
    </rPh>
    <rPh sb="35" eb="36">
      <t>ブ</t>
    </rPh>
    <rPh sb="36" eb="37">
      <t>ウ</t>
    </rPh>
    <rPh sb="38" eb="39">
      <t>タ</t>
    </rPh>
    <rPh sb="41" eb="43">
      <t>リヨウ</t>
    </rPh>
    <rPh sb="47" eb="49">
      <t>シュクゲン</t>
    </rPh>
    <rPh sb="50" eb="51">
      <t>ハカ</t>
    </rPh>
    <phoneticPr fontId="11"/>
  </si>
  <si>
    <t>コスト縮減及び障害者自立支援</t>
    <rPh sb="3" eb="5">
      <t>シュクゲン</t>
    </rPh>
    <rPh sb="5" eb="6">
      <t>オヨ</t>
    </rPh>
    <rPh sb="7" eb="10">
      <t>ショウガイシャ</t>
    </rPh>
    <rPh sb="10" eb="12">
      <t>ジリツ</t>
    </rPh>
    <rPh sb="12" eb="14">
      <t>シエン</t>
    </rPh>
    <phoneticPr fontId="9"/>
  </si>
  <si>
    <t>・花の苗を知的障害者更生施設から一括購入することでコスト縮減を図った。</t>
    <rPh sb="1" eb="2">
      <t>ハナ</t>
    </rPh>
    <rPh sb="3" eb="4">
      <t>ナエ</t>
    </rPh>
    <rPh sb="5" eb="7">
      <t>チテキ</t>
    </rPh>
    <rPh sb="7" eb="10">
      <t>ショウガイシャ</t>
    </rPh>
    <rPh sb="10" eb="12">
      <t>コウセイ</t>
    </rPh>
    <rPh sb="12" eb="14">
      <t>シセツ</t>
    </rPh>
    <rPh sb="16" eb="18">
      <t>イッカツ</t>
    </rPh>
    <rPh sb="18" eb="20">
      <t>コウニュウ</t>
    </rPh>
    <rPh sb="28" eb="30">
      <t>シュクゲン</t>
    </rPh>
    <rPh sb="31" eb="32">
      <t>ハカ</t>
    </rPh>
    <phoneticPr fontId="11"/>
  </si>
  <si>
    <t>電源設備に自家発電方式を採用</t>
    <rPh sb="0" eb="2">
      <t>デンゲン</t>
    </rPh>
    <rPh sb="2" eb="4">
      <t>セツビ</t>
    </rPh>
    <rPh sb="5" eb="7">
      <t>ジカ</t>
    </rPh>
    <rPh sb="7" eb="9">
      <t>ハツデン</t>
    </rPh>
    <rPh sb="9" eb="11">
      <t>ホウシキ</t>
    </rPh>
    <rPh sb="12" eb="14">
      <t>サイヨウ</t>
    </rPh>
    <phoneticPr fontId="9"/>
  </si>
  <si>
    <t>商用電源</t>
    <rPh sb="0" eb="2">
      <t>ショウヨウ</t>
    </rPh>
    <rPh sb="2" eb="4">
      <t>デンゲン</t>
    </rPh>
    <phoneticPr fontId="11"/>
  </si>
  <si>
    <t>・高松空港モニタリング工事において、従来の商用電源から自家発電方式（太陽光発電と風力のハイブリッド発電）に変更しコスト縮減を図った。</t>
    <rPh sb="1" eb="3">
      <t>タカマツ</t>
    </rPh>
    <rPh sb="3" eb="5">
      <t>クウコウ</t>
    </rPh>
    <rPh sb="11" eb="13">
      <t>コウジ</t>
    </rPh>
    <rPh sb="18" eb="20">
      <t>ジュウライ</t>
    </rPh>
    <rPh sb="21" eb="23">
      <t>ショウヨウ</t>
    </rPh>
    <rPh sb="23" eb="25">
      <t>デンゲン</t>
    </rPh>
    <rPh sb="27" eb="29">
      <t>ジカ</t>
    </rPh>
    <rPh sb="29" eb="31">
      <t>ハツデン</t>
    </rPh>
    <rPh sb="31" eb="33">
      <t>ホウシキ</t>
    </rPh>
    <rPh sb="34" eb="36">
      <t>タイヨウ</t>
    </rPh>
    <rPh sb="36" eb="37">
      <t>ヒカリ</t>
    </rPh>
    <rPh sb="37" eb="39">
      <t>ハツデン</t>
    </rPh>
    <rPh sb="40" eb="42">
      <t>フウリョク</t>
    </rPh>
    <rPh sb="49" eb="51">
      <t>ハツデン</t>
    </rPh>
    <rPh sb="53" eb="55">
      <t>ヘンコウ</t>
    </rPh>
    <rPh sb="59" eb="61">
      <t>シュクゲン</t>
    </rPh>
    <rPh sb="62" eb="63">
      <t>ハカ</t>
    </rPh>
    <phoneticPr fontId="11"/>
  </si>
  <si>
    <t>建設発生土の民間建設工事への有効利用について</t>
    <rPh sb="0" eb="2">
      <t>ケンセツ</t>
    </rPh>
    <rPh sb="2" eb="4">
      <t>ハッセイ</t>
    </rPh>
    <rPh sb="4" eb="5">
      <t>ド</t>
    </rPh>
    <rPh sb="6" eb="8">
      <t>ミンカン</t>
    </rPh>
    <rPh sb="8" eb="10">
      <t>ケンセツ</t>
    </rPh>
    <rPh sb="10" eb="12">
      <t>コウジ</t>
    </rPh>
    <rPh sb="14" eb="16">
      <t>ユウコウ</t>
    </rPh>
    <rPh sb="16" eb="18">
      <t>リヨウ</t>
    </rPh>
    <phoneticPr fontId="9"/>
  </si>
  <si>
    <t>残土処分</t>
    <rPh sb="0" eb="2">
      <t>ザンド</t>
    </rPh>
    <rPh sb="2" eb="4">
      <t>ショブン</t>
    </rPh>
    <phoneticPr fontId="11"/>
  </si>
  <si>
    <t>・台風災害に発生した土砂を民間建設工事に無償搬入し、残土処分費の削減を行った。</t>
    <rPh sb="1" eb="3">
      <t>タイフウ</t>
    </rPh>
    <rPh sb="3" eb="5">
      <t>サイガイ</t>
    </rPh>
    <rPh sb="6" eb="8">
      <t>ハッセイ</t>
    </rPh>
    <rPh sb="10" eb="12">
      <t>ドシャ</t>
    </rPh>
    <rPh sb="13" eb="15">
      <t>ミンカン</t>
    </rPh>
    <rPh sb="15" eb="17">
      <t>ケンセツ</t>
    </rPh>
    <rPh sb="17" eb="19">
      <t>コウジ</t>
    </rPh>
    <rPh sb="20" eb="22">
      <t>ムショウ</t>
    </rPh>
    <rPh sb="22" eb="24">
      <t>ハンニュウ</t>
    </rPh>
    <rPh sb="26" eb="28">
      <t>ザンド</t>
    </rPh>
    <rPh sb="28" eb="31">
      <t>ショブンヒ</t>
    </rPh>
    <rPh sb="32" eb="34">
      <t>サクゲン</t>
    </rPh>
    <rPh sb="35" eb="36">
      <t>オコナ</t>
    </rPh>
    <phoneticPr fontId="11"/>
  </si>
  <si>
    <t>空気調和システム（蓄熱方式）による電気料金等の縮減</t>
  </si>
  <si>
    <t>一般的な空冷ヒートポンプエアコン</t>
    <rPh sb="0" eb="2">
      <t>イッパン</t>
    </rPh>
    <rPh sb="2" eb="3">
      <t>テキ</t>
    </rPh>
    <rPh sb="4" eb="6">
      <t>クウレイ</t>
    </rPh>
    <phoneticPr fontId="11"/>
  </si>
  <si>
    <t>・蓄熱方式空気調和設備に変更しコスト縮減を図った。</t>
    <rPh sb="1" eb="3">
      <t>チクネツ</t>
    </rPh>
    <rPh sb="3" eb="5">
      <t>ホウシキ</t>
    </rPh>
    <rPh sb="5" eb="7">
      <t>クウキ</t>
    </rPh>
    <rPh sb="7" eb="9">
      <t>チョウワ</t>
    </rPh>
    <rPh sb="9" eb="11">
      <t>セツビ</t>
    </rPh>
    <rPh sb="12" eb="14">
      <t>ヘンコウ</t>
    </rPh>
    <rPh sb="18" eb="20">
      <t>シュクゲン</t>
    </rPh>
    <rPh sb="21" eb="22">
      <t>ハカ</t>
    </rPh>
    <phoneticPr fontId="11"/>
  </si>
  <si>
    <t>特殊土木資材単価調査の一括発注</t>
  </si>
  <si>
    <t>各出先機関毎での発注</t>
    <rPh sb="0" eb="1">
      <t>カク</t>
    </rPh>
    <rPh sb="1" eb="3">
      <t>デサキ</t>
    </rPh>
    <rPh sb="3" eb="5">
      <t>キカン</t>
    </rPh>
    <rPh sb="5" eb="6">
      <t>ゴト</t>
    </rPh>
    <rPh sb="8" eb="10">
      <t>ハッチュウ</t>
    </rPh>
    <phoneticPr fontId="11"/>
  </si>
  <si>
    <t>・各出先機関毎に発注していたものを技術企画室から一括して発注することにより委託費のコスト縮減が可能となった。</t>
    <rPh sb="1" eb="2">
      <t>カク</t>
    </rPh>
    <rPh sb="2" eb="4">
      <t>デサキ</t>
    </rPh>
    <rPh sb="4" eb="6">
      <t>キカン</t>
    </rPh>
    <rPh sb="6" eb="7">
      <t>ゴト</t>
    </rPh>
    <rPh sb="8" eb="10">
      <t>ハッチュウ</t>
    </rPh>
    <rPh sb="17" eb="19">
      <t>ギジュツ</t>
    </rPh>
    <rPh sb="19" eb="21">
      <t>キカク</t>
    </rPh>
    <rPh sb="21" eb="22">
      <t>シツ</t>
    </rPh>
    <rPh sb="24" eb="26">
      <t>イッカツ</t>
    </rPh>
    <rPh sb="28" eb="30">
      <t>ハッチュウ</t>
    </rPh>
    <rPh sb="37" eb="40">
      <t>イタクヒ</t>
    </rPh>
    <rPh sb="44" eb="46">
      <t>シュクゲン</t>
    </rPh>
    <rPh sb="47" eb="49">
      <t>カノウ</t>
    </rPh>
    <phoneticPr fontId="11"/>
  </si>
  <si>
    <t>ルート及び構造形式の見直し</t>
    <rPh sb="3" eb="4">
      <t>オヨ</t>
    </rPh>
    <rPh sb="5" eb="7">
      <t>コウゾウ</t>
    </rPh>
    <rPh sb="7" eb="9">
      <t>ケイシキ</t>
    </rPh>
    <rPh sb="10" eb="12">
      <t>ミナオ</t>
    </rPh>
    <phoneticPr fontId="9"/>
  </si>
  <si>
    <t>・ルートの見直し及び構造形式の見直し（橋梁→軽量盛土）によりコスト縮減を図った。</t>
    <rPh sb="5" eb="7">
      <t>ミナオ</t>
    </rPh>
    <rPh sb="8" eb="9">
      <t>オヨ</t>
    </rPh>
    <rPh sb="10" eb="12">
      <t>コウゾウ</t>
    </rPh>
    <rPh sb="12" eb="14">
      <t>ケイシキ</t>
    </rPh>
    <rPh sb="15" eb="17">
      <t>ミナオ</t>
    </rPh>
    <rPh sb="19" eb="21">
      <t>キョウリョウ</t>
    </rPh>
    <rPh sb="22" eb="24">
      <t>ケイリョウ</t>
    </rPh>
    <rPh sb="24" eb="25">
      <t>モ</t>
    </rPh>
    <rPh sb="25" eb="26">
      <t>ド</t>
    </rPh>
    <rPh sb="33" eb="35">
      <t>シュクゲン</t>
    </rPh>
    <rPh sb="36" eb="37">
      <t>ハカ</t>
    </rPh>
    <phoneticPr fontId="11"/>
  </si>
  <si>
    <t>流木の再処理施設搬出</t>
    <rPh sb="0" eb="2">
      <t>リュウボク</t>
    </rPh>
    <rPh sb="3" eb="6">
      <t>サイショリ</t>
    </rPh>
    <rPh sb="6" eb="8">
      <t>シセツ</t>
    </rPh>
    <rPh sb="8" eb="10">
      <t>ハンシュツ</t>
    </rPh>
    <phoneticPr fontId="9"/>
  </si>
  <si>
    <t>流木処分</t>
    <rPh sb="0" eb="2">
      <t>リュウボク</t>
    </rPh>
    <rPh sb="2" eb="4">
      <t>ショブン</t>
    </rPh>
    <phoneticPr fontId="11"/>
  </si>
  <si>
    <t>・流木を再処理施設に搬出することで、最終処分費用の削減が可能となりコスト縮減を図った。</t>
    <rPh sb="1" eb="3">
      <t>リュウボク</t>
    </rPh>
    <rPh sb="4" eb="7">
      <t>サイショリ</t>
    </rPh>
    <rPh sb="7" eb="9">
      <t>シセツ</t>
    </rPh>
    <rPh sb="10" eb="12">
      <t>ハンシュツ</t>
    </rPh>
    <rPh sb="18" eb="20">
      <t>サイシュウ</t>
    </rPh>
    <rPh sb="20" eb="22">
      <t>ショブン</t>
    </rPh>
    <rPh sb="22" eb="24">
      <t>ヒヨウ</t>
    </rPh>
    <rPh sb="25" eb="27">
      <t>サクゲン</t>
    </rPh>
    <rPh sb="28" eb="30">
      <t>カノウ</t>
    </rPh>
    <rPh sb="36" eb="38">
      <t>シュクゲン</t>
    </rPh>
    <rPh sb="39" eb="40">
      <t>ハカ</t>
    </rPh>
    <phoneticPr fontId="11"/>
  </si>
  <si>
    <t>流木のリサイクル</t>
    <rPh sb="0" eb="2">
      <t>リュウボク</t>
    </rPh>
    <phoneticPr fontId="9"/>
  </si>
  <si>
    <t>・流木を炭に再利用</t>
    <rPh sb="1" eb="3">
      <t>リュウボク</t>
    </rPh>
    <rPh sb="4" eb="5">
      <t>スミ</t>
    </rPh>
    <rPh sb="6" eb="9">
      <t>サイリヨウ</t>
    </rPh>
    <phoneticPr fontId="11"/>
  </si>
  <si>
    <t>流木の堆肥化による有効資源の活用</t>
    <rPh sb="0" eb="2">
      <t>リュウボク</t>
    </rPh>
    <rPh sb="3" eb="5">
      <t>タイヒ</t>
    </rPh>
    <rPh sb="5" eb="6">
      <t>カ</t>
    </rPh>
    <rPh sb="9" eb="11">
      <t>ユウコウ</t>
    </rPh>
    <rPh sb="11" eb="13">
      <t>シゲン</t>
    </rPh>
    <rPh sb="14" eb="16">
      <t>カツヨウ</t>
    </rPh>
    <phoneticPr fontId="9"/>
  </si>
  <si>
    <t>焼却場にて焼却処分</t>
    <rPh sb="0" eb="3">
      <t>ショウキャクジョウ</t>
    </rPh>
    <rPh sb="5" eb="7">
      <t>ショウキャク</t>
    </rPh>
    <rPh sb="7" eb="9">
      <t>ショブン</t>
    </rPh>
    <phoneticPr fontId="11"/>
  </si>
  <si>
    <t>・流木を分別化して堆肥化し、処分費用の削減を図った。</t>
    <rPh sb="1" eb="3">
      <t>リュウボク</t>
    </rPh>
    <rPh sb="4" eb="6">
      <t>ブンベツ</t>
    </rPh>
    <rPh sb="6" eb="7">
      <t>カ</t>
    </rPh>
    <rPh sb="9" eb="12">
      <t>タイヒカ</t>
    </rPh>
    <rPh sb="14" eb="16">
      <t>ショブン</t>
    </rPh>
    <rPh sb="16" eb="18">
      <t>ヒヨウ</t>
    </rPh>
    <rPh sb="19" eb="21">
      <t>サクゲン</t>
    </rPh>
    <rPh sb="22" eb="23">
      <t>ハカ</t>
    </rPh>
    <phoneticPr fontId="11"/>
  </si>
  <si>
    <t>除草発生材を有効活用</t>
    <rPh sb="0" eb="2">
      <t>ジョソウ</t>
    </rPh>
    <rPh sb="2" eb="4">
      <t>ハッセイ</t>
    </rPh>
    <rPh sb="4" eb="5">
      <t>ザイ</t>
    </rPh>
    <rPh sb="6" eb="8">
      <t>ユウコウ</t>
    </rPh>
    <rPh sb="8" eb="10">
      <t>カツヨウ</t>
    </rPh>
    <phoneticPr fontId="9"/>
  </si>
  <si>
    <t>・樹木の下草として再利用することで、処分費用の削減を図った</t>
    <rPh sb="1" eb="3">
      <t>ジュモク</t>
    </rPh>
    <rPh sb="4" eb="5">
      <t>シタ</t>
    </rPh>
    <rPh sb="5" eb="6">
      <t>クサ</t>
    </rPh>
    <rPh sb="9" eb="12">
      <t>サイリヨウ</t>
    </rPh>
    <rPh sb="18" eb="20">
      <t>ショブン</t>
    </rPh>
    <rPh sb="20" eb="22">
      <t>ヒヨウ</t>
    </rPh>
    <rPh sb="23" eb="25">
      <t>サクゲン</t>
    </rPh>
    <rPh sb="26" eb="27">
      <t>ハカ</t>
    </rPh>
    <phoneticPr fontId="11"/>
  </si>
  <si>
    <t>河川維持</t>
    <rPh sb="0" eb="2">
      <t>カセン</t>
    </rPh>
    <rPh sb="2" eb="4">
      <t>イジ</t>
    </rPh>
    <phoneticPr fontId="11"/>
  </si>
  <si>
    <t>除草廃材のリサイクルによりコスト縮減</t>
    <rPh sb="0" eb="2">
      <t>ジョソウ</t>
    </rPh>
    <rPh sb="2" eb="4">
      <t>ハイザイ</t>
    </rPh>
    <rPh sb="16" eb="18">
      <t>シュクゲン</t>
    </rPh>
    <phoneticPr fontId="9"/>
  </si>
  <si>
    <t>処分場にて処分</t>
    <rPh sb="0" eb="3">
      <t>ショブンジョウ</t>
    </rPh>
    <rPh sb="5" eb="7">
      <t>ショブン</t>
    </rPh>
    <phoneticPr fontId="11"/>
  </si>
  <si>
    <t>・除草廃材を処分者が有効利用することで処分費用の削減が可能となった。</t>
    <rPh sb="1" eb="3">
      <t>ジョソウ</t>
    </rPh>
    <rPh sb="3" eb="5">
      <t>ハイザイ</t>
    </rPh>
    <rPh sb="6" eb="9">
      <t>ショブンシャ</t>
    </rPh>
    <rPh sb="10" eb="12">
      <t>ユウコウ</t>
    </rPh>
    <rPh sb="12" eb="14">
      <t>リヨウ</t>
    </rPh>
    <rPh sb="19" eb="21">
      <t>ショブン</t>
    </rPh>
    <rPh sb="21" eb="23">
      <t>ヒヨウ</t>
    </rPh>
    <rPh sb="24" eb="26">
      <t>サクゲン</t>
    </rPh>
    <rPh sb="27" eb="29">
      <t>カノウ</t>
    </rPh>
    <phoneticPr fontId="11"/>
  </si>
  <si>
    <t>除草発生材のリサイクル化</t>
    <rPh sb="0" eb="2">
      <t>ジョソウ</t>
    </rPh>
    <rPh sb="2" eb="4">
      <t>ハッセイ</t>
    </rPh>
    <rPh sb="4" eb="5">
      <t>ザイ</t>
    </rPh>
    <rPh sb="11" eb="12">
      <t>カ</t>
    </rPh>
    <phoneticPr fontId="9"/>
  </si>
  <si>
    <t>除草廃材の処分</t>
    <rPh sb="0" eb="2">
      <t>ジョソウ</t>
    </rPh>
    <rPh sb="2" eb="4">
      <t>ハイザイ</t>
    </rPh>
    <rPh sb="5" eb="7">
      <t>ショブン</t>
    </rPh>
    <phoneticPr fontId="11"/>
  </si>
  <si>
    <t>・リサイクル工場にて処分していたが、現地にて除草剤をロール化し、地元へ無料提供することによりコスト縮減を図った。</t>
    <rPh sb="6" eb="8">
      <t>コウジョウ</t>
    </rPh>
    <rPh sb="10" eb="12">
      <t>ショブン</t>
    </rPh>
    <rPh sb="18" eb="20">
      <t>ゲンチ</t>
    </rPh>
    <rPh sb="22" eb="25">
      <t>ジョソウザイ</t>
    </rPh>
    <rPh sb="29" eb="30">
      <t>カ</t>
    </rPh>
    <rPh sb="32" eb="34">
      <t>ジモト</t>
    </rPh>
    <rPh sb="35" eb="37">
      <t>ムリョウ</t>
    </rPh>
    <rPh sb="37" eb="39">
      <t>テイキョウ</t>
    </rPh>
    <rPh sb="49" eb="51">
      <t>シュクゲン</t>
    </rPh>
    <rPh sb="52" eb="53">
      <t>ハカ</t>
    </rPh>
    <phoneticPr fontId="11"/>
  </si>
  <si>
    <t>下水道施設を必要としない自己処理型トイレの採用</t>
    <rPh sb="0" eb="3">
      <t>ゲスイドウ</t>
    </rPh>
    <rPh sb="3" eb="5">
      <t>シセツ</t>
    </rPh>
    <rPh sb="6" eb="8">
      <t>ヒツヨウ</t>
    </rPh>
    <rPh sb="12" eb="14">
      <t>ジコ</t>
    </rPh>
    <rPh sb="14" eb="17">
      <t>ショリガタ</t>
    </rPh>
    <rPh sb="21" eb="23">
      <t>サイヨウ</t>
    </rPh>
    <phoneticPr fontId="9"/>
  </si>
  <si>
    <t>下水道処理</t>
    <rPh sb="0" eb="3">
      <t>ゲスイドウ</t>
    </rPh>
    <rPh sb="3" eb="5">
      <t>ショリ</t>
    </rPh>
    <phoneticPr fontId="11"/>
  </si>
  <si>
    <t>・バイオマスを利用した自己処理型のトイレを採用することで、下水道施設の整備にかかる費用の縮減を図ることができる。</t>
    <rPh sb="7" eb="9">
      <t>リヨウ</t>
    </rPh>
    <rPh sb="11" eb="13">
      <t>ジコ</t>
    </rPh>
    <rPh sb="13" eb="15">
      <t>ショリ</t>
    </rPh>
    <rPh sb="15" eb="16">
      <t>カタ</t>
    </rPh>
    <rPh sb="21" eb="23">
      <t>サイヨウ</t>
    </rPh>
    <rPh sb="29" eb="32">
      <t>ゲスイドウ</t>
    </rPh>
    <rPh sb="32" eb="34">
      <t>シセツ</t>
    </rPh>
    <rPh sb="35" eb="37">
      <t>セイビ</t>
    </rPh>
    <rPh sb="41" eb="43">
      <t>ヒヨウ</t>
    </rPh>
    <rPh sb="44" eb="46">
      <t>シュクゲン</t>
    </rPh>
    <rPh sb="47" eb="48">
      <t>ハカ</t>
    </rPh>
    <phoneticPr fontId="11"/>
  </si>
  <si>
    <t>多目的な利用が可能な芝生広場の整備</t>
    <rPh sb="0" eb="3">
      <t>タモクテキ</t>
    </rPh>
    <rPh sb="4" eb="6">
      <t>リヨウ</t>
    </rPh>
    <rPh sb="7" eb="9">
      <t>カノウ</t>
    </rPh>
    <rPh sb="10" eb="12">
      <t>シバフ</t>
    </rPh>
    <rPh sb="12" eb="14">
      <t>ヒロバ</t>
    </rPh>
    <rPh sb="15" eb="17">
      <t>セイビ</t>
    </rPh>
    <phoneticPr fontId="9"/>
  </si>
  <si>
    <t>駐車場や園路等に特化した荷重対応型の芝生保護材</t>
    <rPh sb="0" eb="3">
      <t>チュウシャジョウ</t>
    </rPh>
    <rPh sb="4" eb="5">
      <t>エン</t>
    </rPh>
    <rPh sb="5" eb="6">
      <t>ロ</t>
    </rPh>
    <rPh sb="6" eb="7">
      <t>トウ</t>
    </rPh>
    <rPh sb="8" eb="10">
      <t>トッカ</t>
    </rPh>
    <rPh sb="12" eb="14">
      <t>カジュウ</t>
    </rPh>
    <rPh sb="14" eb="16">
      <t>タイオウ</t>
    </rPh>
    <rPh sb="16" eb="17">
      <t>カタ</t>
    </rPh>
    <rPh sb="18" eb="20">
      <t>シバフ</t>
    </rPh>
    <rPh sb="20" eb="23">
      <t>ホゴザイ</t>
    </rPh>
    <phoneticPr fontId="11"/>
  </si>
  <si>
    <t>・従来は芝生保護材を利用していたが、ジオグリッド工法を利用することでコスト縮減を図った。</t>
    <rPh sb="1" eb="3">
      <t>ジュウライ</t>
    </rPh>
    <rPh sb="4" eb="6">
      <t>シバフ</t>
    </rPh>
    <rPh sb="6" eb="9">
      <t>ホゴザイ</t>
    </rPh>
    <rPh sb="10" eb="12">
      <t>リヨウ</t>
    </rPh>
    <rPh sb="24" eb="26">
      <t>コウホウ</t>
    </rPh>
    <rPh sb="27" eb="29">
      <t>リヨウ</t>
    </rPh>
    <rPh sb="37" eb="39">
      <t>シュクゲン</t>
    </rPh>
    <rPh sb="40" eb="41">
      <t>ハカ</t>
    </rPh>
    <phoneticPr fontId="11"/>
  </si>
  <si>
    <t>樹木への日除けの添加によりコスト縮減</t>
    <rPh sb="0" eb="2">
      <t>ジュモク</t>
    </rPh>
    <rPh sb="4" eb="6">
      <t>ヒヨ</t>
    </rPh>
    <rPh sb="8" eb="10">
      <t>テンカ</t>
    </rPh>
    <rPh sb="16" eb="18">
      <t>シュクゲン</t>
    </rPh>
    <phoneticPr fontId="9"/>
  </si>
  <si>
    <t>・樹木へ日除けを設置することによりコスト縮減を図った。</t>
    <rPh sb="1" eb="3">
      <t>ジュモク</t>
    </rPh>
    <rPh sb="4" eb="6">
      <t>ヒヨ</t>
    </rPh>
    <rPh sb="8" eb="10">
      <t>セッチ</t>
    </rPh>
    <rPh sb="20" eb="22">
      <t>シュクゲン</t>
    </rPh>
    <rPh sb="23" eb="24">
      <t>ハカ</t>
    </rPh>
    <phoneticPr fontId="11"/>
  </si>
  <si>
    <t>ｍ</t>
    <phoneticPr fontId="11"/>
  </si>
  <si>
    <t>ｍ2</t>
    <phoneticPr fontId="11"/>
  </si>
  <si>
    <t>根固ブロック新規作成</t>
    <rPh sb="0" eb="1">
      <t>ネ</t>
    </rPh>
    <rPh sb="1" eb="2">
      <t>カタ</t>
    </rPh>
    <rPh sb="6" eb="8">
      <t>シンキ</t>
    </rPh>
    <rPh sb="8" eb="10">
      <t>サクセイ</t>
    </rPh>
    <phoneticPr fontId="11"/>
  </si>
  <si>
    <t>港湾発止ブロックを利用することにより、新規制作個数を減らすことでコスト縮減が可能</t>
    <rPh sb="0" eb="2">
      <t>コウワン</t>
    </rPh>
    <rPh sb="2" eb="4">
      <t>ハッシ</t>
    </rPh>
    <rPh sb="9" eb="11">
      <t>リヨウ</t>
    </rPh>
    <rPh sb="19" eb="21">
      <t>シンキ</t>
    </rPh>
    <rPh sb="21" eb="23">
      <t>セイサク</t>
    </rPh>
    <rPh sb="23" eb="25">
      <t>コスウ</t>
    </rPh>
    <rPh sb="26" eb="27">
      <t>ヘ</t>
    </rPh>
    <rPh sb="35" eb="37">
      <t>シュクゲン</t>
    </rPh>
    <rPh sb="38" eb="40">
      <t>カノウ</t>
    </rPh>
    <phoneticPr fontId="11"/>
  </si>
  <si>
    <t>河道内伐採樹木の再資源化（再利用）</t>
    <rPh sb="0" eb="1">
      <t>カワ</t>
    </rPh>
    <rPh sb="1" eb="3">
      <t>ドウナイ</t>
    </rPh>
    <rPh sb="3" eb="5">
      <t>バッサイ</t>
    </rPh>
    <rPh sb="5" eb="7">
      <t>ジュモク</t>
    </rPh>
    <rPh sb="8" eb="12">
      <t>サイシゲンカ</t>
    </rPh>
    <rPh sb="13" eb="16">
      <t>サイリヨウ</t>
    </rPh>
    <phoneticPr fontId="9"/>
  </si>
  <si>
    <t>樹木の廃棄処分</t>
    <rPh sb="0" eb="2">
      <t>ジュモク</t>
    </rPh>
    <rPh sb="3" eb="5">
      <t>ハイキ</t>
    </rPh>
    <rPh sb="5" eb="7">
      <t>ショブン</t>
    </rPh>
    <phoneticPr fontId="11"/>
  </si>
  <si>
    <t>別工事で伐採した樹木を全て再利用することでコスト縮減が可能</t>
    <rPh sb="0" eb="1">
      <t>ベツ</t>
    </rPh>
    <rPh sb="1" eb="3">
      <t>コウジ</t>
    </rPh>
    <rPh sb="4" eb="6">
      <t>バッサイ</t>
    </rPh>
    <rPh sb="8" eb="10">
      <t>ジュモク</t>
    </rPh>
    <rPh sb="11" eb="12">
      <t>スベ</t>
    </rPh>
    <rPh sb="13" eb="16">
      <t>サイリヨウ</t>
    </rPh>
    <rPh sb="24" eb="26">
      <t>シュクゲン</t>
    </rPh>
    <rPh sb="27" eb="29">
      <t>カノウ</t>
    </rPh>
    <phoneticPr fontId="11"/>
  </si>
  <si>
    <t>消波ブロックの直接据付によるコスト縮減</t>
    <rPh sb="0" eb="1">
      <t>ケ</t>
    </rPh>
    <rPh sb="1" eb="2">
      <t>ナミ</t>
    </rPh>
    <rPh sb="7" eb="9">
      <t>チョクセツ</t>
    </rPh>
    <rPh sb="9" eb="11">
      <t>スエツケ</t>
    </rPh>
    <rPh sb="17" eb="19">
      <t>シュクゲン</t>
    </rPh>
    <phoneticPr fontId="9"/>
  </si>
  <si>
    <t>捨石基礎を設置し、被覆ブロック及び消波ブロックを設置</t>
    <rPh sb="0" eb="1">
      <t>ス</t>
    </rPh>
    <rPh sb="1" eb="2">
      <t>イシ</t>
    </rPh>
    <rPh sb="2" eb="4">
      <t>キソ</t>
    </rPh>
    <rPh sb="5" eb="7">
      <t>セッチ</t>
    </rPh>
    <rPh sb="9" eb="11">
      <t>ヒフク</t>
    </rPh>
    <rPh sb="15" eb="16">
      <t>オヨ</t>
    </rPh>
    <rPh sb="17" eb="19">
      <t>ショウハ</t>
    </rPh>
    <rPh sb="24" eb="26">
      <t>セッチ</t>
    </rPh>
    <phoneticPr fontId="11"/>
  </si>
  <si>
    <t>-</t>
    <phoneticPr fontId="11"/>
  </si>
  <si>
    <t>ｍ3</t>
    <phoneticPr fontId="11"/>
  </si>
  <si>
    <t>連続地中壁工</t>
  </si>
  <si>
    <t>排水構造物工</t>
  </si>
  <si>
    <t>以下の施策により、剪定回数の削減を図った。
①生育が早く、強風時に倒木の危険性のあるシダレヤナギをマテバシイに植え替え、②中央分離帯において車両交に影響があるキョウチクトウからウメバカシに植え替え、③中央分離帯の除草回数を減らすために、防草剤を使用</t>
    <rPh sb="0" eb="2">
      <t>イカ</t>
    </rPh>
    <rPh sb="3" eb="5">
      <t>セサク</t>
    </rPh>
    <rPh sb="9" eb="11">
      <t>センテイ</t>
    </rPh>
    <rPh sb="11" eb="13">
      <t>カイスウ</t>
    </rPh>
    <rPh sb="14" eb="16">
      <t>サクゲン</t>
    </rPh>
    <rPh sb="17" eb="18">
      <t>ハカ</t>
    </rPh>
    <rPh sb="23" eb="25">
      <t>セイイク</t>
    </rPh>
    <rPh sb="26" eb="27">
      <t>ハヤ</t>
    </rPh>
    <rPh sb="29" eb="31">
      <t>キョウフウ</t>
    </rPh>
    <rPh sb="31" eb="32">
      <t>ジ</t>
    </rPh>
    <rPh sb="33" eb="35">
      <t>トウボク</t>
    </rPh>
    <rPh sb="36" eb="38">
      <t>キケン</t>
    </rPh>
    <rPh sb="38" eb="39">
      <t>セイ</t>
    </rPh>
    <rPh sb="55" eb="56">
      <t>ウ</t>
    </rPh>
    <rPh sb="57" eb="58">
      <t>カ</t>
    </rPh>
    <rPh sb="61" eb="63">
      <t>チュウオウ</t>
    </rPh>
    <rPh sb="63" eb="65">
      <t>ブンリ</t>
    </rPh>
    <rPh sb="65" eb="66">
      <t>タイ</t>
    </rPh>
    <rPh sb="70" eb="72">
      <t>シャリョウ</t>
    </rPh>
    <rPh sb="72" eb="73">
      <t>コウ</t>
    </rPh>
    <rPh sb="74" eb="76">
      <t>エイキョウ</t>
    </rPh>
    <rPh sb="94" eb="95">
      <t>ウ</t>
    </rPh>
    <rPh sb="96" eb="97">
      <t>カ</t>
    </rPh>
    <rPh sb="100" eb="102">
      <t>チュウオウ</t>
    </rPh>
    <rPh sb="102" eb="104">
      <t>ブンリ</t>
    </rPh>
    <rPh sb="104" eb="105">
      <t>タイ</t>
    </rPh>
    <rPh sb="106" eb="108">
      <t>ジョソウ</t>
    </rPh>
    <rPh sb="108" eb="110">
      <t>カイスウ</t>
    </rPh>
    <rPh sb="111" eb="112">
      <t>ヘ</t>
    </rPh>
    <rPh sb="118" eb="119">
      <t>フセ</t>
    </rPh>
    <rPh sb="119" eb="120">
      <t>クサ</t>
    </rPh>
    <rPh sb="120" eb="121">
      <t>ザイ</t>
    </rPh>
    <rPh sb="122" eb="124">
      <t>シヨウ</t>
    </rPh>
    <phoneticPr fontId="11"/>
  </si>
  <si>
    <t>流木・刈草の一般配布による処理費用の縮減について</t>
    <rPh sb="0" eb="2">
      <t>リュウボク</t>
    </rPh>
    <rPh sb="3" eb="4">
      <t>カ</t>
    </rPh>
    <rPh sb="4" eb="5">
      <t>クサ</t>
    </rPh>
    <rPh sb="6" eb="8">
      <t>イッパン</t>
    </rPh>
    <rPh sb="8" eb="10">
      <t>ハイフ</t>
    </rPh>
    <rPh sb="13" eb="15">
      <t>ショリ</t>
    </rPh>
    <rPh sb="15" eb="17">
      <t>ヒヨウ</t>
    </rPh>
    <rPh sb="18" eb="20">
      <t>シュクゲン</t>
    </rPh>
    <phoneticPr fontId="9"/>
  </si>
  <si>
    <t>流木・除草梱包の処分</t>
    <rPh sb="0" eb="2">
      <t>リュウボク</t>
    </rPh>
    <rPh sb="3" eb="5">
      <t>ジョソウ</t>
    </rPh>
    <rPh sb="5" eb="7">
      <t>コンポウ</t>
    </rPh>
    <rPh sb="8" eb="10">
      <t>ショブン</t>
    </rPh>
    <phoneticPr fontId="11"/>
  </si>
  <si>
    <t>①発生した流木を加工し、一般配布により処分費をコスト縮減、②除草梱包材を一般配布し、処分費のコスト縮減を図った。</t>
    <rPh sb="1" eb="3">
      <t>ハッセイ</t>
    </rPh>
    <rPh sb="5" eb="7">
      <t>リュウボク</t>
    </rPh>
    <rPh sb="8" eb="10">
      <t>カコウ</t>
    </rPh>
    <rPh sb="12" eb="14">
      <t>イッパン</t>
    </rPh>
    <rPh sb="14" eb="16">
      <t>ハイフ</t>
    </rPh>
    <rPh sb="19" eb="21">
      <t>ショブン</t>
    </rPh>
    <rPh sb="21" eb="22">
      <t>ヒ</t>
    </rPh>
    <rPh sb="26" eb="28">
      <t>シュクゲン</t>
    </rPh>
    <rPh sb="30" eb="32">
      <t>ジョソウ</t>
    </rPh>
    <rPh sb="32" eb="34">
      <t>コンポウ</t>
    </rPh>
    <rPh sb="34" eb="35">
      <t>ザイ</t>
    </rPh>
    <rPh sb="36" eb="38">
      <t>イッパン</t>
    </rPh>
    <rPh sb="38" eb="40">
      <t>ハイフ</t>
    </rPh>
    <rPh sb="42" eb="44">
      <t>ショブン</t>
    </rPh>
    <rPh sb="44" eb="45">
      <t>ヒ</t>
    </rPh>
    <rPh sb="49" eb="51">
      <t>シュクゲン</t>
    </rPh>
    <rPh sb="52" eb="53">
      <t>ハカ</t>
    </rPh>
    <phoneticPr fontId="11"/>
  </si>
  <si>
    <t>橋梁補修補強工</t>
    <rPh sb="0" eb="2">
      <t>キョウリョウ</t>
    </rPh>
    <rPh sb="2" eb="4">
      <t>ホシュウ</t>
    </rPh>
    <rPh sb="4" eb="6">
      <t>ホキョウ</t>
    </rPh>
    <rPh sb="6" eb="7">
      <t>コウ</t>
    </rPh>
    <phoneticPr fontId="11"/>
  </si>
  <si>
    <t>プレキャストパネルによる橋脚補強工法の採用によりコスト縮減</t>
    <rPh sb="12" eb="14">
      <t>キョウキャク</t>
    </rPh>
    <rPh sb="14" eb="16">
      <t>ホキョウ</t>
    </rPh>
    <rPh sb="16" eb="18">
      <t>コウホウ</t>
    </rPh>
    <rPh sb="19" eb="21">
      <t>サイヨウ</t>
    </rPh>
    <rPh sb="27" eb="29">
      <t>シュクゲン</t>
    </rPh>
    <phoneticPr fontId="9"/>
  </si>
  <si>
    <t>・従来のＲＣ巻き立て工法から水中施工が可能となるプレキャストパネルによる橋脚補強工法（ＰＣコンファインド工法：ＱＳ-980057）への変更</t>
    <rPh sb="1" eb="3">
      <t>ジュウライ</t>
    </rPh>
    <rPh sb="6" eb="7">
      <t>マ</t>
    </rPh>
    <rPh sb="8" eb="9">
      <t>タ</t>
    </rPh>
    <rPh sb="10" eb="12">
      <t>コウホウ</t>
    </rPh>
    <rPh sb="14" eb="16">
      <t>スイチュウ</t>
    </rPh>
    <rPh sb="16" eb="18">
      <t>セコウ</t>
    </rPh>
    <rPh sb="19" eb="21">
      <t>カノウ</t>
    </rPh>
    <rPh sb="36" eb="38">
      <t>キョウキャク</t>
    </rPh>
    <rPh sb="38" eb="40">
      <t>ホキョウ</t>
    </rPh>
    <rPh sb="40" eb="42">
      <t>コウホウ</t>
    </rPh>
    <rPh sb="52" eb="54">
      <t>コウホウ</t>
    </rPh>
    <rPh sb="67" eb="69">
      <t>ヘンコウ</t>
    </rPh>
    <phoneticPr fontId="11"/>
  </si>
  <si>
    <t>地域と一体となった道路管理の仕組みづくり</t>
    <rPh sb="0" eb="2">
      <t>チイキ</t>
    </rPh>
    <rPh sb="3" eb="5">
      <t>イッタイ</t>
    </rPh>
    <rPh sb="9" eb="11">
      <t>ドウロ</t>
    </rPh>
    <rPh sb="11" eb="13">
      <t>カンリ</t>
    </rPh>
    <rPh sb="14" eb="16">
      <t>シク</t>
    </rPh>
    <phoneticPr fontId="9"/>
  </si>
  <si>
    <t>直営職員による道路維持、土木請負業者に維持業務の一括委託</t>
    <rPh sb="0" eb="2">
      <t>チョクエイ</t>
    </rPh>
    <rPh sb="2" eb="4">
      <t>ショクイン</t>
    </rPh>
    <rPh sb="7" eb="9">
      <t>ドウロ</t>
    </rPh>
    <rPh sb="9" eb="11">
      <t>イジ</t>
    </rPh>
    <rPh sb="12" eb="14">
      <t>ドボク</t>
    </rPh>
    <rPh sb="14" eb="16">
      <t>ウケオイ</t>
    </rPh>
    <rPh sb="16" eb="18">
      <t>ギョウシャ</t>
    </rPh>
    <rPh sb="19" eb="21">
      <t>イジ</t>
    </rPh>
    <rPh sb="21" eb="23">
      <t>ギョウム</t>
    </rPh>
    <rPh sb="24" eb="26">
      <t>イッカツ</t>
    </rPh>
    <rPh sb="26" eb="28">
      <t>イタク</t>
    </rPh>
    <phoneticPr fontId="11"/>
  </si>
  <si>
    <t>・道路除草を地域住民へ委託することで、一般管理費の削減などが可能</t>
    <rPh sb="1" eb="3">
      <t>ドウロ</t>
    </rPh>
    <rPh sb="3" eb="5">
      <t>ジョソウ</t>
    </rPh>
    <rPh sb="6" eb="8">
      <t>チイキ</t>
    </rPh>
    <rPh sb="8" eb="10">
      <t>ジュウミン</t>
    </rPh>
    <rPh sb="11" eb="13">
      <t>イタク</t>
    </rPh>
    <rPh sb="19" eb="21">
      <t>イッパン</t>
    </rPh>
    <rPh sb="21" eb="24">
      <t>カンリヒ</t>
    </rPh>
    <rPh sb="25" eb="27">
      <t>サクゲン</t>
    </rPh>
    <rPh sb="30" eb="32">
      <t>カノウ</t>
    </rPh>
    <phoneticPr fontId="11"/>
  </si>
  <si>
    <t>トンネル工</t>
  </si>
  <si>
    <t>トンネル工（ＮＡＴＭ）</t>
  </si>
  <si>
    <t>新技術・
コスト
縮減策
の別</t>
    <rPh sb="0" eb="3">
      <t>シンギジュツ</t>
    </rPh>
    <rPh sb="9" eb="11">
      <t>シュクゲン</t>
    </rPh>
    <rPh sb="11" eb="12">
      <t>サク</t>
    </rPh>
    <rPh sb="14" eb="15">
      <t>ベツ</t>
    </rPh>
    <phoneticPr fontId="9"/>
  </si>
  <si>
    <t>コスト
縮減策</t>
    <rPh sb="4" eb="6">
      <t>シュクゲン</t>
    </rPh>
    <rPh sb="6" eb="7">
      <t>サク</t>
    </rPh>
    <phoneticPr fontId="9"/>
  </si>
  <si>
    <t>基礎工</t>
    <rPh sb="0" eb="3">
      <t>キソコウ</t>
    </rPh>
    <phoneticPr fontId="11"/>
  </si>
  <si>
    <t>場所打ち杭工</t>
  </si>
  <si>
    <t>深礎工</t>
  </si>
  <si>
    <t>設計VEの取り組みによるコスト縮減</t>
  </si>
  <si>
    <t>詳細設計段階において、設計ＶＥを実施し、橋梁形式、橋梁の各構造の使用材料の代替え案を検討し、コスト縮減を図った。</t>
    <rPh sb="0" eb="2">
      <t>ショウサイ</t>
    </rPh>
    <rPh sb="2" eb="4">
      <t>セッケイ</t>
    </rPh>
    <rPh sb="4" eb="6">
      <t>ダンカイ</t>
    </rPh>
    <rPh sb="11" eb="13">
      <t>セッケイ</t>
    </rPh>
    <rPh sb="16" eb="18">
      <t>ジッシ</t>
    </rPh>
    <rPh sb="20" eb="22">
      <t>キョウリョウ</t>
    </rPh>
    <rPh sb="22" eb="24">
      <t>ケイシキ</t>
    </rPh>
    <rPh sb="25" eb="27">
      <t>キョウリョウ</t>
    </rPh>
    <rPh sb="28" eb="29">
      <t>カク</t>
    </rPh>
    <rPh sb="29" eb="31">
      <t>コウゾウ</t>
    </rPh>
    <rPh sb="32" eb="34">
      <t>シヨウ</t>
    </rPh>
    <rPh sb="34" eb="36">
      <t>ザイリョウ</t>
    </rPh>
    <rPh sb="37" eb="39">
      <t>ダイガ</t>
    </rPh>
    <rPh sb="40" eb="41">
      <t>アン</t>
    </rPh>
    <rPh sb="42" eb="44">
      <t>ケントウ</t>
    </rPh>
    <rPh sb="49" eb="51">
      <t>シュクゲン</t>
    </rPh>
    <rPh sb="52" eb="53">
      <t>ハカ</t>
    </rPh>
    <phoneticPr fontId="11"/>
  </si>
  <si>
    <t>一般国道56号中村宿毛道路 新四万十川橋下部工事</t>
    <rPh sb="0" eb="2">
      <t>イッパン</t>
    </rPh>
    <rPh sb="2" eb="4">
      <t>コクドウ</t>
    </rPh>
    <rPh sb="6" eb="7">
      <t>ゴウ</t>
    </rPh>
    <rPh sb="7" eb="9">
      <t>ナカムラ</t>
    </rPh>
    <rPh sb="9" eb="11">
      <t>スクモ</t>
    </rPh>
    <rPh sb="11" eb="13">
      <t>ドウロ</t>
    </rPh>
    <rPh sb="14" eb="15">
      <t>シン</t>
    </rPh>
    <rPh sb="15" eb="18">
      <t>シマント</t>
    </rPh>
    <rPh sb="18" eb="19">
      <t>カワ</t>
    </rPh>
    <rPh sb="19" eb="20">
      <t>ハシ</t>
    </rPh>
    <rPh sb="20" eb="22">
      <t>カブ</t>
    </rPh>
    <rPh sb="22" eb="24">
      <t>コウジ</t>
    </rPh>
    <phoneticPr fontId="11"/>
  </si>
  <si>
    <t>新技術名</t>
    <rPh sb="0" eb="3">
      <t>シンギジュツ</t>
    </rPh>
    <rPh sb="3" eb="4">
      <t>メイ</t>
    </rPh>
    <phoneticPr fontId="9"/>
  </si>
  <si>
    <t>従来
技術</t>
    <rPh sb="0" eb="2">
      <t>ジュウライ</t>
    </rPh>
    <rPh sb="3" eb="5">
      <t>ギジュツ</t>
    </rPh>
    <phoneticPr fontId="11"/>
  </si>
  <si>
    <t>コスト比較</t>
    <rPh sb="3" eb="5">
      <t>ヒカク</t>
    </rPh>
    <phoneticPr fontId="11"/>
  </si>
  <si>
    <t>段階</t>
    <rPh sb="0" eb="2">
      <t>ダンカイ</t>
    </rPh>
    <phoneticPr fontId="11"/>
  </si>
  <si>
    <t>NETIS登録番号</t>
    <rPh sb="5" eb="7">
      <t>トウロク</t>
    </rPh>
    <rPh sb="7" eb="9">
      <t>バンゴウ</t>
    </rPh>
    <phoneticPr fontId="9"/>
  </si>
  <si>
    <t>事前
審査</t>
    <rPh sb="0" eb="2">
      <t>ジゼン</t>
    </rPh>
    <rPh sb="3" eb="5">
      <t>シンサ</t>
    </rPh>
    <phoneticPr fontId="11"/>
  </si>
  <si>
    <t>試行実証評価</t>
    <rPh sb="0" eb="2">
      <t>シコウ</t>
    </rPh>
    <rPh sb="2" eb="4">
      <t>ジッショウ</t>
    </rPh>
    <rPh sb="4" eb="6">
      <t>ヒョウカ</t>
    </rPh>
    <phoneticPr fontId="11"/>
  </si>
  <si>
    <t>活用効果評価</t>
    <rPh sb="0" eb="2">
      <t>カツヨウ</t>
    </rPh>
    <rPh sb="2" eb="4">
      <t>コウカ</t>
    </rPh>
    <rPh sb="4" eb="6">
      <t>ヒョウカ</t>
    </rPh>
    <phoneticPr fontId="11"/>
  </si>
  <si>
    <t>活用効果評価（又は活用効果調査の平均点）</t>
    <rPh sb="0" eb="2">
      <t>カツヨウ</t>
    </rPh>
    <rPh sb="2" eb="4">
      <t>コウカ</t>
    </rPh>
    <rPh sb="4" eb="6">
      <t>ヒョウカ</t>
    </rPh>
    <rPh sb="7" eb="8">
      <t>マタ</t>
    </rPh>
    <rPh sb="9" eb="11">
      <t>カツヨウ</t>
    </rPh>
    <rPh sb="11" eb="13">
      <t>コウカ</t>
    </rPh>
    <rPh sb="13" eb="15">
      <t>チョウサ</t>
    </rPh>
    <rPh sb="16" eb="19">
      <t>ヘイキンテン</t>
    </rPh>
    <phoneticPr fontId="11"/>
  </si>
  <si>
    <t>レベル１</t>
    <phoneticPr fontId="9"/>
  </si>
  <si>
    <t>レベル２</t>
  </si>
  <si>
    <t>レベル３</t>
  </si>
  <si>
    <t>レベル４</t>
  </si>
  <si>
    <t>新技術</t>
    <rPh sb="0" eb="3">
      <t>シンギジュツ</t>
    </rPh>
    <phoneticPr fontId="11"/>
  </si>
  <si>
    <t>従来技術</t>
    <rPh sb="0" eb="2">
      <t>ジュウライ</t>
    </rPh>
    <rPh sb="2" eb="4">
      <t>ギジュツ</t>
    </rPh>
    <phoneticPr fontId="11"/>
  </si>
  <si>
    <t>単位</t>
    <rPh sb="0" eb="2">
      <t>タンイ</t>
    </rPh>
    <phoneticPr fontId="11"/>
  </si>
  <si>
    <t>コスト縮減率
（％）</t>
    <rPh sb="3" eb="5">
      <t>シュクゲン</t>
    </rPh>
    <rPh sb="5" eb="6">
      <t>リツ</t>
    </rPh>
    <phoneticPr fontId="11"/>
  </si>
  <si>
    <t>計画</t>
    <phoneticPr fontId="11"/>
  </si>
  <si>
    <t>施工</t>
    <phoneticPr fontId="11"/>
  </si>
  <si>
    <t>維持
管理</t>
    <phoneticPr fontId="11"/>
  </si>
  <si>
    <t>経済性</t>
    <rPh sb="0" eb="3">
      <t>ケイザイセイ</t>
    </rPh>
    <phoneticPr fontId="11"/>
  </si>
  <si>
    <t>工程</t>
    <rPh sb="0" eb="2">
      <t>コウテイ</t>
    </rPh>
    <phoneticPr fontId="11"/>
  </si>
  <si>
    <t>品質・
出来形</t>
    <rPh sb="0" eb="2">
      <t>ヒンシツ</t>
    </rPh>
    <rPh sb="4" eb="6">
      <t>デキ</t>
    </rPh>
    <rPh sb="6" eb="7">
      <t>カタチ</t>
    </rPh>
    <phoneticPr fontId="11"/>
  </si>
  <si>
    <t>安全性</t>
    <rPh sb="0" eb="3">
      <t>アンゼンセイ</t>
    </rPh>
    <phoneticPr fontId="11"/>
  </si>
  <si>
    <t>施工性</t>
    <rPh sb="0" eb="3">
      <t>セコウセイ</t>
    </rPh>
    <phoneticPr fontId="11"/>
  </si>
  <si>
    <t>環境</t>
    <rPh sb="0" eb="2">
      <t>カンキョウ</t>
    </rPh>
    <phoneticPr fontId="11"/>
  </si>
  <si>
    <t>総合</t>
    <rPh sb="0" eb="2">
      <t>ソウゴウ</t>
    </rPh>
    <phoneticPr fontId="11"/>
  </si>
  <si>
    <t>土工</t>
    <rPh sb="0" eb="2">
      <t>ドコウ</t>
    </rPh>
    <phoneticPr fontId="11"/>
  </si>
  <si>
    <t>土工</t>
  </si>
  <si>
    <t>有</t>
  </si>
  <si>
    <t>共通工</t>
  </si>
  <si>
    <t>補強土擁壁工</t>
  </si>
  <si>
    <t>テールアルメ工</t>
  </si>
  <si>
    <t>テールアルメ工法</t>
  </si>
  <si>
    <t>植生工</t>
  </si>
  <si>
    <t>厚層基材吹付工</t>
  </si>
  <si>
    <t>植生基材吹付工</t>
  </si>
  <si>
    <t>矢板・Ｈ鋼打設工</t>
  </si>
  <si>
    <t>施工管理</t>
  </si>
  <si>
    <t>景観対策工</t>
  </si>
  <si>
    <t>廃棄処理場</t>
  </si>
  <si>
    <t>生物・生態保全対策工</t>
  </si>
  <si>
    <t>舗装構成の見直し</t>
  </si>
  <si>
    <t>切削オーバレイ工法</t>
    <rPh sb="0" eb="2">
      <t>セッサク</t>
    </rPh>
    <rPh sb="7" eb="9">
      <t>コウホウ</t>
    </rPh>
    <phoneticPr fontId="11"/>
  </si>
  <si>
    <t>切削オーバレイ工法箇所について、民地側への横断勾配、縁石構造を検証し、オーバレイ工法によりコスト縮減を図った。</t>
    <rPh sb="0" eb="2">
      <t>セッサク</t>
    </rPh>
    <rPh sb="7" eb="9">
      <t>コウホウ</t>
    </rPh>
    <rPh sb="9" eb="11">
      <t>カショ</t>
    </rPh>
    <rPh sb="16" eb="18">
      <t>ミンチ</t>
    </rPh>
    <rPh sb="18" eb="19">
      <t>ガワ</t>
    </rPh>
    <rPh sb="21" eb="23">
      <t>オウダン</t>
    </rPh>
    <rPh sb="23" eb="25">
      <t>コウバイ</t>
    </rPh>
    <rPh sb="26" eb="27">
      <t>フチ</t>
    </rPh>
    <rPh sb="27" eb="28">
      <t>イシ</t>
    </rPh>
    <rPh sb="28" eb="30">
      <t>コウゾウ</t>
    </rPh>
    <rPh sb="31" eb="33">
      <t>ケンショウ</t>
    </rPh>
    <rPh sb="40" eb="42">
      <t>コウホウ</t>
    </rPh>
    <rPh sb="48" eb="50">
      <t>シュクゲン</t>
    </rPh>
    <rPh sb="51" eb="52">
      <t>ハカ</t>
    </rPh>
    <phoneticPr fontId="11"/>
  </si>
  <si>
    <t>防草工</t>
  </si>
  <si>
    <t>[少実績優]</t>
  </si>
  <si>
    <t>河川維持</t>
  </si>
  <si>
    <t>沈床工</t>
  </si>
  <si>
    <t>[設計比較]</t>
  </si>
  <si>
    <t>鋼管矢板基礎工</t>
  </si>
  <si>
    <t>ストーンネット工法</t>
  </si>
  <si>
    <t>本体工（鋼杭式）</t>
  </si>
  <si>
    <t>上・下面増厚工</t>
  </si>
  <si>
    <t>鋼板接着工法</t>
  </si>
  <si>
    <t>地山補強工</t>
  </si>
  <si>
    <t>公園</t>
  </si>
  <si>
    <t>公園工</t>
  </si>
  <si>
    <t>養生</t>
  </si>
  <si>
    <t>吹付工</t>
  </si>
  <si>
    <t>モルタル吹付工</t>
  </si>
  <si>
    <t>非破壊試験、調査</t>
  </si>
  <si>
    <t>砂防工</t>
    <rPh sb="0" eb="3">
      <t>サボウコウ</t>
    </rPh>
    <phoneticPr fontId="11"/>
  </si>
  <si>
    <t>集水ボーリングの削孔径縮小及び建設発生土・石材の有効利用</t>
    <rPh sb="0" eb="1">
      <t>シュウ</t>
    </rPh>
    <rPh sb="1" eb="2">
      <t>ミズ</t>
    </rPh>
    <rPh sb="8" eb="9">
      <t>サク</t>
    </rPh>
    <rPh sb="9" eb="10">
      <t>コウ</t>
    </rPh>
    <rPh sb="10" eb="11">
      <t>ケイ</t>
    </rPh>
    <rPh sb="11" eb="13">
      <t>シュクショウ</t>
    </rPh>
    <rPh sb="13" eb="14">
      <t>オヨ</t>
    </rPh>
    <rPh sb="15" eb="17">
      <t>ケンセツ</t>
    </rPh>
    <rPh sb="17" eb="19">
      <t>ハッセイ</t>
    </rPh>
    <rPh sb="19" eb="20">
      <t>ツチ</t>
    </rPh>
    <rPh sb="21" eb="23">
      <t>セキザイ</t>
    </rPh>
    <rPh sb="24" eb="26">
      <t>ユウコウ</t>
    </rPh>
    <rPh sb="26" eb="28">
      <t>リヨウ</t>
    </rPh>
    <phoneticPr fontId="9"/>
  </si>
  <si>
    <t>・既往のボーリング削孔径115mm</t>
    <rPh sb="1" eb="3">
      <t>キオウ</t>
    </rPh>
    <rPh sb="9" eb="10">
      <t>ケズ</t>
    </rPh>
    <rPh sb="10" eb="11">
      <t>アナ</t>
    </rPh>
    <rPh sb="11" eb="12">
      <t>ケイ</t>
    </rPh>
    <phoneticPr fontId="11"/>
  </si>
  <si>
    <t>・集水ボーリングの削孔径を既往の115mmから試験施工結果から90mmでも実施可能となったことから変更し、コスト縮減が可能となった。
・近接工事からの残土を設計段階から受け入れることで、残土処分費の削減が可能となった。また、現地の転石を護岸等の材料に利用することでコスト縮減が可能</t>
    <rPh sb="1" eb="3">
      <t>シュウスイ</t>
    </rPh>
    <phoneticPr fontId="11"/>
  </si>
  <si>
    <t>ダブルウォール砂防堰堤への構造変更によるコスト縮減</t>
    <rPh sb="7" eb="9">
      <t>サボウ</t>
    </rPh>
    <rPh sb="13" eb="15">
      <t>コウゾウ</t>
    </rPh>
    <rPh sb="15" eb="17">
      <t>ヘンコウ</t>
    </rPh>
    <rPh sb="23" eb="25">
      <t>シュクゲン</t>
    </rPh>
    <phoneticPr fontId="9"/>
  </si>
  <si>
    <t>コンクリート砂防堰堤</t>
    <rPh sb="6" eb="8">
      <t>サボウ</t>
    </rPh>
    <rPh sb="8" eb="10">
      <t>エンテイ</t>
    </rPh>
    <phoneticPr fontId="11"/>
  </si>
  <si>
    <t>コンクリート砂防堰堤からダブルウオール堰堤にすることで、掘削土砂のリサイクル、新たな建設材料の削減が可能となりコスト縮減が可能</t>
    <rPh sb="6" eb="8">
      <t>サボウ</t>
    </rPh>
    <rPh sb="8" eb="10">
      <t>エンテイ</t>
    </rPh>
    <rPh sb="19" eb="21">
      <t>エンテイ</t>
    </rPh>
    <rPh sb="28" eb="30">
      <t>クッサク</t>
    </rPh>
    <rPh sb="30" eb="32">
      <t>ドシャ</t>
    </rPh>
    <rPh sb="39" eb="40">
      <t>アラ</t>
    </rPh>
    <rPh sb="42" eb="44">
      <t>ケンセツ</t>
    </rPh>
    <rPh sb="44" eb="46">
      <t>ザイリョウ</t>
    </rPh>
    <rPh sb="47" eb="49">
      <t>サクゲン</t>
    </rPh>
    <rPh sb="50" eb="52">
      <t>カノウ</t>
    </rPh>
    <rPh sb="58" eb="60">
      <t>シュクゲン</t>
    </rPh>
    <rPh sb="61" eb="63">
      <t>カノウ</t>
    </rPh>
    <phoneticPr fontId="11"/>
  </si>
  <si>
    <t>砂防工</t>
    <rPh sb="0" eb="2">
      <t>サボウ</t>
    </rPh>
    <rPh sb="2" eb="3">
      <t>コウ</t>
    </rPh>
    <phoneticPr fontId="11"/>
  </si>
  <si>
    <t>砂防ソイルセメントの採用によりコスト縮減</t>
    <rPh sb="0" eb="2">
      <t>サボウ</t>
    </rPh>
    <rPh sb="10" eb="12">
      <t>サイヨウ</t>
    </rPh>
    <rPh sb="18" eb="20">
      <t>シュクゲン</t>
    </rPh>
    <phoneticPr fontId="9"/>
  </si>
  <si>
    <t>生コンクリート</t>
    <rPh sb="0" eb="1">
      <t>ナマ</t>
    </rPh>
    <phoneticPr fontId="11"/>
  </si>
  <si>
    <t>従来の生コンクリートから建設発生土を利用できる砂防ソイルセメントを使用することで、材料費、運搬費、処分費のコスト縮減が可能となった。</t>
    <rPh sb="0" eb="2">
      <t>ジュウライ</t>
    </rPh>
    <rPh sb="3" eb="4">
      <t>ナマ</t>
    </rPh>
    <rPh sb="12" eb="14">
      <t>ケンセツ</t>
    </rPh>
    <rPh sb="14" eb="16">
      <t>ハッセイ</t>
    </rPh>
    <rPh sb="16" eb="17">
      <t>ド</t>
    </rPh>
    <rPh sb="18" eb="20">
      <t>リヨウ</t>
    </rPh>
    <rPh sb="23" eb="25">
      <t>サボウ</t>
    </rPh>
    <rPh sb="33" eb="35">
      <t>シヨウ</t>
    </rPh>
    <rPh sb="41" eb="44">
      <t>ザイリョウヒ</t>
    </rPh>
    <rPh sb="45" eb="48">
      <t>ウンパンヒ</t>
    </rPh>
    <rPh sb="49" eb="51">
      <t>ショブン</t>
    </rPh>
    <rPh sb="51" eb="52">
      <t>ヒ</t>
    </rPh>
    <rPh sb="56" eb="58">
      <t>シュクゲン</t>
    </rPh>
    <rPh sb="59" eb="61">
      <t>カノウ</t>
    </rPh>
    <phoneticPr fontId="11"/>
  </si>
  <si>
    <t>舗装工</t>
  </si>
  <si>
    <t>路盤工</t>
  </si>
  <si>
    <t>アスファルト舗装工</t>
  </si>
  <si>
    <t>コンクリート舗装工</t>
  </si>
  <si>
    <t>ー</t>
    <phoneticPr fontId="11"/>
  </si>
  <si>
    <t>ダウンザホールハンマー</t>
    <phoneticPr fontId="11"/>
  </si>
  <si>
    <t>安定処理工</t>
  </si>
  <si>
    <t>路床改良工</t>
  </si>
  <si>
    <t>軽量盛土工</t>
  </si>
  <si>
    <t>排水性舗装に高耐久性高粘度アスファルト合材を採用</t>
    <rPh sb="0" eb="3">
      <t>ハイスイセイ</t>
    </rPh>
    <rPh sb="3" eb="5">
      <t>ホソウ</t>
    </rPh>
    <rPh sb="6" eb="7">
      <t>コウ</t>
    </rPh>
    <rPh sb="7" eb="9">
      <t>タイキュウ</t>
    </rPh>
    <rPh sb="9" eb="10">
      <t>セイ</t>
    </rPh>
    <rPh sb="10" eb="11">
      <t>コウ</t>
    </rPh>
    <rPh sb="11" eb="13">
      <t>ネンド</t>
    </rPh>
    <rPh sb="19" eb="20">
      <t>ゴウ</t>
    </rPh>
    <rPh sb="20" eb="21">
      <t>ザイ</t>
    </rPh>
    <rPh sb="22" eb="24">
      <t>サイヨウ</t>
    </rPh>
    <phoneticPr fontId="9"/>
  </si>
  <si>
    <t>樹脂散布</t>
    <rPh sb="0" eb="2">
      <t>ジュシ</t>
    </rPh>
    <rPh sb="2" eb="4">
      <t>サンプ</t>
    </rPh>
    <phoneticPr fontId="11"/>
  </si>
  <si>
    <t>排水性舗装の機能低下対策として、従来は樹脂を散布していたが、高耐久性高粘土アスファルト合材を採用することによりコスト縮減を図った。</t>
    <rPh sb="0" eb="3">
      <t>ハイスイセイ</t>
    </rPh>
    <rPh sb="3" eb="5">
      <t>ホソウ</t>
    </rPh>
    <rPh sb="6" eb="8">
      <t>キノウ</t>
    </rPh>
    <rPh sb="8" eb="10">
      <t>テイカ</t>
    </rPh>
    <rPh sb="10" eb="12">
      <t>タイサク</t>
    </rPh>
    <rPh sb="16" eb="18">
      <t>ジュウライ</t>
    </rPh>
    <rPh sb="19" eb="21">
      <t>ジュシ</t>
    </rPh>
    <rPh sb="22" eb="24">
      <t>サンプ</t>
    </rPh>
    <rPh sb="30" eb="31">
      <t>コウ</t>
    </rPh>
    <rPh sb="31" eb="34">
      <t>タイキュウセイ</t>
    </rPh>
    <rPh sb="34" eb="35">
      <t>コウ</t>
    </rPh>
    <rPh sb="35" eb="37">
      <t>ネンド</t>
    </rPh>
    <rPh sb="43" eb="44">
      <t>ゴウ</t>
    </rPh>
    <rPh sb="44" eb="45">
      <t>ザイ</t>
    </rPh>
    <rPh sb="46" eb="48">
      <t>サイヨウ</t>
    </rPh>
    <rPh sb="58" eb="60">
      <t>シュクゲン</t>
    </rPh>
    <rPh sb="61" eb="62">
      <t>ハカ</t>
    </rPh>
    <phoneticPr fontId="11"/>
  </si>
  <si>
    <t>自走式破砕機を導入した再生骨材の使用による材料費縮減</t>
    <rPh sb="0" eb="2">
      <t>ジソウ</t>
    </rPh>
    <rPh sb="2" eb="3">
      <t>シキ</t>
    </rPh>
    <rPh sb="3" eb="6">
      <t>ハサイキ</t>
    </rPh>
    <rPh sb="7" eb="9">
      <t>ドウニュウ</t>
    </rPh>
    <rPh sb="11" eb="13">
      <t>サイセイ</t>
    </rPh>
    <rPh sb="13" eb="15">
      <t>コツザイ</t>
    </rPh>
    <rPh sb="16" eb="18">
      <t>シヨウ</t>
    </rPh>
    <rPh sb="21" eb="24">
      <t>ザイリョウヒ</t>
    </rPh>
    <rPh sb="24" eb="26">
      <t>シュクゲン</t>
    </rPh>
    <phoneticPr fontId="9"/>
  </si>
  <si>
    <t>コンクリート構造物取り壊し後、処理場まで運搬し処分</t>
    <rPh sb="6" eb="8">
      <t>コウゾウ</t>
    </rPh>
    <rPh sb="8" eb="9">
      <t>ブツ</t>
    </rPh>
    <rPh sb="9" eb="10">
      <t>ト</t>
    </rPh>
    <rPh sb="11" eb="12">
      <t>コワ</t>
    </rPh>
    <rPh sb="13" eb="14">
      <t>ゴ</t>
    </rPh>
    <rPh sb="15" eb="18">
      <t>ショリジョウ</t>
    </rPh>
    <rPh sb="20" eb="22">
      <t>ウンパン</t>
    </rPh>
    <rPh sb="23" eb="25">
      <t>ショブン</t>
    </rPh>
    <phoneticPr fontId="11"/>
  </si>
  <si>
    <t>自走式破砕機は、コンクリート殻等の建設副産物を現場内でリサイクルすることで、処分費、新規材料購入費及び運搬費を削減することでコスト縮減が可能</t>
    <rPh sb="0" eb="3">
      <t>ジソウシキ</t>
    </rPh>
    <rPh sb="3" eb="5">
      <t>ハサイ</t>
    </rPh>
    <rPh sb="5" eb="6">
      <t>キ</t>
    </rPh>
    <rPh sb="14" eb="15">
      <t>ガラ</t>
    </rPh>
    <rPh sb="15" eb="16">
      <t>トウ</t>
    </rPh>
    <rPh sb="17" eb="19">
      <t>ケンセツ</t>
    </rPh>
    <rPh sb="19" eb="22">
      <t>フクサンブツ</t>
    </rPh>
    <rPh sb="23" eb="25">
      <t>ゲンバ</t>
    </rPh>
    <rPh sb="25" eb="26">
      <t>ナイ</t>
    </rPh>
    <rPh sb="38" eb="41">
      <t>ショブンヒ</t>
    </rPh>
    <rPh sb="42" eb="44">
      <t>シンキ</t>
    </rPh>
    <rPh sb="44" eb="46">
      <t>ザイリョウ</t>
    </rPh>
    <rPh sb="46" eb="48">
      <t>コウニュウ</t>
    </rPh>
    <rPh sb="48" eb="49">
      <t>ヒ</t>
    </rPh>
    <rPh sb="49" eb="50">
      <t>オヨ</t>
    </rPh>
    <rPh sb="51" eb="54">
      <t>ウンパンヒ</t>
    </rPh>
    <rPh sb="55" eb="57">
      <t>サクゲン</t>
    </rPh>
    <rPh sb="65" eb="67">
      <t>シュクゲン</t>
    </rPh>
    <rPh sb="68" eb="70">
      <t>カノウ</t>
    </rPh>
    <phoneticPr fontId="11"/>
  </si>
  <si>
    <t>排水性舗装に超高粘度バインダーを採用</t>
    <rPh sb="0" eb="3">
      <t>ハイスイセイ</t>
    </rPh>
    <rPh sb="3" eb="5">
      <t>ホソウ</t>
    </rPh>
    <rPh sb="6" eb="7">
      <t>チョウ</t>
    </rPh>
    <rPh sb="7" eb="8">
      <t>コウ</t>
    </rPh>
    <rPh sb="8" eb="10">
      <t>ネンド</t>
    </rPh>
    <rPh sb="16" eb="18">
      <t>サイヨウ</t>
    </rPh>
    <phoneticPr fontId="9"/>
  </si>
  <si>
    <t>排水性舗装＋トップコート</t>
    <rPh sb="0" eb="3">
      <t>ハイスイセイ</t>
    </rPh>
    <rPh sb="3" eb="5">
      <t>ホソウ</t>
    </rPh>
    <phoneticPr fontId="11"/>
  </si>
  <si>
    <t>排水性舗装に超高粘度バインダーを使用することで、安価で機能もトップコートと同等以上のものが確保できる。</t>
    <rPh sb="0" eb="3">
      <t>ハイスイセイ</t>
    </rPh>
    <rPh sb="3" eb="5">
      <t>ホソウ</t>
    </rPh>
    <rPh sb="6" eb="7">
      <t>チョウ</t>
    </rPh>
    <rPh sb="7" eb="8">
      <t>コウ</t>
    </rPh>
    <rPh sb="8" eb="10">
      <t>ネンド</t>
    </rPh>
    <rPh sb="16" eb="18">
      <t>シヨウ</t>
    </rPh>
    <rPh sb="24" eb="26">
      <t>アンカ</t>
    </rPh>
    <rPh sb="27" eb="29">
      <t>キノウ</t>
    </rPh>
    <rPh sb="37" eb="39">
      <t>ドウトウ</t>
    </rPh>
    <rPh sb="39" eb="41">
      <t>イジョウ</t>
    </rPh>
    <rPh sb="45" eb="47">
      <t>カクホ</t>
    </rPh>
    <phoneticPr fontId="11"/>
  </si>
  <si>
    <t>付属施設</t>
  </si>
  <si>
    <t>防護柵設置工</t>
  </si>
  <si>
    <t>護岸基礎ブロック設置工</t>
  </si>
  <si>
    <t>袋詰玉石工</t>
  </si>
  <si>
    <t>防塵処理工</t>
  </si>
  <si>
    <t>地上測量</t>
  </si>
  <si>
    <t>固結工</t>
  </si>
  <si>
    <t>セメントミルク攪拌工</t>
  </si>
  <si>
    <t>街路樹維持管理のマネジメント</t>
    <phoneticPr fontId="9"/>
  </si>
  <si>
    <t>m2</t>
    <phoneticPr fontId="11"/>
  </si>
  <si>
    <t>○</t>
    <phoneticPr fontId="11"/>
  </si>
  <si>
    <t>1個</t>
    <rPh sb="1" eb="2">
      <t>コ</t>
    </rPh>
    <phoneticPr fontId="9"/>
  </si>
  <si>
    <t>アーチカルバート工</t>
  </si>
  <si>
    <t>トンネル設計断面に上半三芯円を採用</t>
    <rPh sb="4" eb="6">
      <t>セッケイ</t>
    </rPh>
    <rPh sb="6" eb="8">
      <t>ダンメン</t>
    </rPh>
    <rPh sb="9" eb="10">
      <t>ジョウ</t>
    </rPh>
    <rPh sb="10" eb="11">
      <t>ハン</t>
    </rPh>
    <rPh sb="11" eb="12">
      <t>サン</t>
    </rPh>
    <rPh sb="12" eb="13">
      <t>シン</t>
    </rPh>
    <rPh sb="13" eb="14">
      <t>エン</t>
    </rPh>
    <rPh sb="15" eb="17">
      <t>サイヨウ</t>
    </rPh>
    <phoneticPr fontId="9"/>
  </si>
  <si>
    <t>上半単芯円断面</t>
    <rPh sb="0" eb="1">
      <t>ジョウ</t>
    </rPh>
    <rPh sb="1" eb="2">
      <t>ハン</t>
    </rPh>
    <rPh sb="2" eb="3">
      <t>タン</t>
    </rPh>
    <rPh sb="3" eb="4">
      <t>シン</t>
    </rPh>
    <rPh sb="4" eb="5">
      <t>エン</t>
    </rPh>
    <rPh sb="5" eb="7">
      <t>ダンメン</t>
    </rPh>
    <phoneticPr fontId="11"/>
  </si>
  <si>
    <t>・上半単芯円断面を上半三芯円断面との比較検討より換気などのランニングコストも含めてコスト縮減を図った。</t>
    <rPh sb="1" eb="2">
      <t>ジョウ</t>
    </rPh>
    <rPh sb="2" eb="3">
      <t>ハン</t>
    </rPh>
    <rPh sb="3" eb="4">
      <t>タン</t>
    </rPh>
    <rPh sb="4" eb="5">
      <t>シン</t>
    </rPh>
    <rPh sb="5" eb="6">
      <t>エン</t>
    </rPh>
    <rPh sb="6" eb="8">
      <t>ダンメン</t>
    </rPh>
    <rPh sb="9" eb="10">
      <t>ジョウ</t>
    </rPh>
    <rPh sb="10" eb="11">
      <t>ハン</t>
    </rPh>
    <rPh sb="11" eb="12">
      <t>3</t>
    </rPh>
    <rPh sb="12" eb="13">
      <t>シン</t>
    </rPh>
    <rPh sb="13" eb="14">
      <t>エン</t>
    </rPh>
    <rPh sb="14" eb="16">
      <t>ダンメン</t>
    </rPh>
    <rPh sb="18" eb="20">
      <t>ヒカク</t>
    </rPh>
    <rPh sb="20" eb="22">
      <t>ケントウ</t>
    </rPh>
    <rPh sb="24" eb="26">
      <t>カンキ</t>
    </rPh>
    <rPh sb="38" eb="39">
      <t>フク</t>
    </rPh>
    <rPh sb="44" eb="46">
      <t>シュクゲン</t>
    </rPh>
    <rPh sb="47" eb="48">
      <t>ハカ</t>
    </rPh>
    <phoneticPr fontId="11"/>
  </si>
  <si>
    <t>遅延材（NATM吹付コンクリート用）の採用によりコスト縮減</t>
    <rPh sb="0" eb="2">
      <t>チエン</t>
    </rPh>
    <rPh sb="2" eb="3">
      <t>ザイ</t>
    </rPh>
    <rPh sb="8" eb="10">
      <t>フキツ</t>
    </rPh>
    <rPh sb="16" eb="17">
      <t>ヨウ</t>
    </rPh>
    <rPh sb="19" eb="21">
      <t>サイヨウ</t>
    </rPh>
    <rPh sb="27" eb="29">
      <t>シュクゲン</t>
    </rPh>
    <phoneticPr fontId="9"/>
  </si>
  <si>
    <t>吹き付けプラント設置</t>
    <rPh sb="0" eb="1">
      <t>フ</t>
    </rPh>
    <rPh sb="2" eb="3">
      <t>ツ</t>
    </rPh>
    <rPh sb="8" eb="10">
      <t>セッチ</t>
    </rPh>
    <phoneticPr fontId="11"/>
  </si>
  <si>
    <t>・（新）遅延材併用の生コンを使用することで、吹き付けプラントが不要、そのほかに防音設備が不要となりコスト縮減が可能となった。</t>
    <rPh sb="2" eb="3">
      <t>シン</t>
    </rPh>
    <rPh sb="4" eb="6">
      <t>チエン</t>
    </rPh>
    <rPh sb="6" eb="7">
      <t>ザイ</t>
    </rPh>
    <rPh sb="7" eb="9">
      <t>ヘイヨウ</t>
    </rPh>
    <rPh sb="10" eb="11">
      <t>ナマ</t>
    </rPh>
    <rPh sb="14" eb="16">
      <t>シヨウ</t>
    </rPh>
    <rPh sb="22" eb="23">
      <t>フ</t>
    </rPh>
    <rPh sb="24" eb="25">
      <t>ツ</t>
    </rPh>
    <rPh sb="31" eb="33">
      <t>フヨウ</t>
    </rPh>
    <rPh sb="39" eb="41">
      <t>ボウオン</t>
    </rPh>
    <rPh sb="41" eb="43">
      <t>セツビ</t>
    </rPh>
    <rPh sb="44" eb="46">
      <t>フヨウ</t>
    </rPh>
    <rPh sb="52" eb="54">
      <t>シュクゲン</t>
    </rPh>
    <rPh sb="55" eb="57">
      <t>カノウ</t>
    </rPh>
    <phoneticPr fontId="11"/>
  </si>
  <si>
    <t>排水構造物工</t>
    <rPh sb="0" eb="2">
      <t>ハイスイ</t>
    </rPh>
    <rPh sb="2" eb="5">
      <t>コウゾウブツ</t>
    </rPh>
    <rPh sb="5" eb="6">
      <t>コウ</t>
    </rPh>
    <phoneticPr fontId="11"/>
  </si>
  <si>
    <t>トンネル内の路側排水工のタイプ変更</t>
    <rPh sb="4" eb="5">
      <t>ナイ</t>
    </rPh>
    <rPh sb="6" eb="7">
      <t>ロ</t>
    </rPh>
    <rPh sb="7" eb="8">
      <t>ソク</t>
    </rPh>
    <rPh sb="8" eb="10">
      <t>ハイスイ</t>
    </rPh>
    <rPh sb="10" eb="11">
      <t>コウ</t>
    </rPh>
    <rPh sb="15" eb="17">
      <t>ヘンコウ</t>
    </rPh>
    <phoneticPr fontId="9"/>
  </si>
  <si>
    <t>二次製品の円形水路（φ300　グレーチング付　T-20対応）</t>
    <rPh sb="0" eb="1">
      <t>2</t>
    </rPh>
    <rPh sb="1" eb="2">
      <t>ジ</t>
    </rPh>
    <rPh sb="2" eb="4">
      <t>セイヒン</t>
    </rPh>
    <rPh sb="5" eb="7">
      <t>エンケイ</t>
    </rPh>
    <rPh sb="7" eb="9">
      <t>スイロ</t>
    </rPh>
    <rPh sb="21" eb="22">
      <t>ツ</t>
    </rPh>
    <rPh sb="27" eb="29">
      <t>タイオウ</t>
    </rPh>
    <phoneticPr fontId="11"/>
  </si>
  <si>
    <t>・二次製品の円形水路から土工部で使用する路側排水管（φ400）を用いることでコスト縮減を図った。</t>
    <rPh sb="1" eb="2">
      <t>2</t>
    </rPh>
    <rPh sb="2" eb="3">
      <t>ジ</t>
    </rPh>
    <rPh sb="3" eb="5">
      <t>セイヒン</t>
    </rPh>
    <rPh sb="6" eb="8">
      <t>エンケイ</t>
    </rPh>
    <rPh sb="8" eb="10">
      <t>スイロ</t>
    </rPh>
    <rPh sb="12" eb="13">
      <t>ド</t>
    </rPh>
    <rPh sb="13" eb="15">
      <t>コウブ</t>
    </rPh>
    <rPh sb="16" eb="18">
      <t>シヨウ</t>
    </rPh>
    <rPh sb="20" eb="22">
      <t>ロソク</t>
    </rPh>
    <rPh sb="22" eb="25">
      <t>ハイスイカン</t>
    </rPh>
    <rPh sb="32" eb="33">
      <t>モチ</t>
    </rPh>
    <rPh sb="41" eb="43">
      <t>シュクゲン</t>
    </rPh>
    <rPh sb="44" eb="45">
      <t>ハカ</t>
    </rPh>
    <phoneticPr fontId="11"/>
  </si>
  <si>
    <t>橋梁上部工</t>
  </si>
  <si>
    <t>橋梁塗装工（新設）</t>
  </si>
  <si>
    <t>鋼橋架設工</t>
  </si>
  <si>
    <t>鋼橋床版工</t>
  </si>
  <si>
    <t>ＰＣ橋架設工</t>
  </si>
  <si>
    <t>橋梁構造の見直し</t>
    <rPh sb="0" eb="2">
      <t>キョウリョウ</t>
    </rPh>
    <rPh sb="2" eb="4">
      <t>コウゾウ</t>
    </rPh>
    <rPh sb="5" eb="7">
      <t>ミナオ</t>
    </rPh>
    <phoneticPr fontId="9"/>
  </si>
  <si>
    <t>・桁間の間詰め幅が一定だったものを広くとることで、桁数の削減が可能となりコスト縮減が可能となった。</t>
    <rPh sb="1" eb="2">
      <t>ケタ</t>
    </rPh>
    <rPh sb="2" eb="3">
      <t>カン</t>
    </rPh>
    <rPh sb="4" eb="5">
      <t>マ</t>
    </rPh>
    <rPh sb="5" eb="6">
      <t>ヅ</t>
    </rPh>
    <rPh sb="7" eb="8">
      <t>ハバ</t>
    </rPh>
    <rPh sb="9" eb="11">
      <t>イッテイ</t>
    </rPh>
    <rPh sb="17" eb="18">
      <t>ヒロ</t>
    </rPh>
    <rPh sb="25" eb="27">
      <t>ケタスウ</t>
    </rPh>
    <rPh sb="28" eb="30">
      <t>サクゲン</t>
    </rPh>
    <rPh sb="31" eb="33">
      <t>カノウ</t>
    </rPh>
    <rPh sb="39" eb="41">
      <t>シュクゲン</t>
    </rPh>
    <rPh sb="42" eb="44">
      <t>カノウ</t>
    </rPh>
    <phoneticPr fontId="11"/>
  </si>
  <si>
    <t>ダム</t>
  </si>
  <si>
    <t>フィルダム提体工</t>
  </si>
  <si>
    <t>ダム維持管理工</t>
  </si>
  <si>
    <t>透過型砂防堰堤への構造変更によるコスト縮減</t>
    <rPh sb="0" eb="3">
      <t>トウカガタ</t>
    </rPh>
    <rPh sb="3" eb="5">
      <t>サボウ</t>
    </rPh>
    <rPh sb="5" eb="6">
      <t>セキ</t>
    </rPh>
    <rPh sb="6" eb="7">
      <t>ツツミ</t>
    </rPh>
    <rPh sb="9" eb="11">
      <t>コウゾウ</t>
    </rPh>
    <rPh sb="11" eb="13">
      <t>ヘンコウ</t>
    </rPh>
    <rPh sb="19" eb="21">
      <t>シュクゲン</t>
    </rPh>
    <phoneticPr fontId="9"/>
  </si>
  <si>
    <t>不透過型砂防堰堤</t>
    <rPh sb="0" eb="3">
      <t>フトウカ</t>
    </rPh>
    <rPh sb="3" eb="4">
      <t>ガタ</t>
    </rPh>
    <rPh sb="4" eb="6">
      <t>サボウ</t>
    </rPh>
    <rPh sb="6" eb="8">
      <t>エンテイ</t>
    </rPh>
    <phoneticPr fontId="11"/>
  </si>
  <si>
    <t>・基準等の改正に伴い、設計の見直しにより不透過型から透過型へ構造変更することによりコスト縮減を図った。</t>
    <rPh sb="1" eb="3">
      <t>キジュン</t>
    </rPh>
    <rPh sb="3" eb="4">
      <t>トウ</t>
    </rPh>
    <rPh sb="5" eb="7">
      <t>カイセイ</t>
    </rPh>
    <rPh sb="8" eb="9">
      <t>トモナ</t>
    </rPh>
    <rPh sb="11" eb="13">
      <t>セッケイ</t>
    </rPh>
    <rPh sb="14" eb="16">
      <t>ミナオ</t>
    </rPh>
    <rPh sb="20" eb="23">
      <t>フトウカ</t>
    </rPh>
    <rPh sb="23" eb="24">
      <t>カタ</t>
    </rPh>
    <rPh sb="26" eb="28">
      <t>トウカ</t>
    </rPh>
    <rPh sb="28" eb="29">
      <t>カタ</t>
    </rPh>
    <rPh sb="30" eb="32">
      <t>コウゾウ</t>
    </rPh>
    <rPh sb="32" eb="34">
      <t>ヘンコウ</t>
    </rPh>
    <rPh sb="44" eb="46">
      <t>シュクゲン</t>
    </rPh>
    <rPh sb="47" eb="48">
      <t>ハカ</t>
    </rPh>
    <phoneticPr fontId="11"/>
  </si>
  <si>
    <t>横瀬川ダム堤趾導流部での新たな減勢方式の採用</t>
    <rPh sb="0" eb="1">
      <t>オウ</t>
    </rPh>
    <rPh sb="1" eb="3">
      <t>セガワ</t>
    </rPh>
    <rPh sb="5" eb="6">
      <t>ツツミ</t>
    </rPh>
    <rPh sb="6" eb="7">
      <t>アト</t>
    </rPh>
    <rPh sb="7" eb="8">
      <t>シルベ</t>
    </rPh>
    <rPh sb="8" eb="9">
      <t>リュウ</t>
    </rPh>
    <rPh sb="9" eb="10">
      <t>ブ</t>
    </rPh>
    <rPh sb="12" eb="13">
      <t>アラ</t>
    </rPh>
    <rPh sb="15" eb="16">
      <t>ゲン</t>
    </rPh>
    <rPh sb="16" eb="17">
      <t>ゼイ</t>
    </rPh>
    <rPh sb="17" eb="19">
      <t>ホウシキ</t>
    </rPh>
    <rPh sb="20" eb="22">
      <t>サイヨウ</t>
    </rPh>
    <phoneticPr fontId="9"/>
  </si>
  <si>
    <t>減勢方式（水平水たたき方式）</t>
    <rPh sb="0" eb="2">
      <t>ゲンセイ</t>
    </rPh>
    <rPh sb="2" eb="4">
      <t>ホウシキ</t>
    </rPh>
    <rPh sb="5" eb="7">
      <t>スイヘイ</t>
    </rPh>
    <rPh sb="7" eb="8">
      <t>ミズ</t>
    </rPh>
    <rPh sb="11" eb="13">
      <t>ホウシキ</t>
    </rPh>
    <phoneticPr fontId="11"/>
  </si>
  <si>
    <t>・従来の減勢方式（水平水叩き方式）から地形改変を極力少なくする側水路と堤趾導流壁を組み合わせた減勢方式を採用し、コスト縮減を図った。</t>
    <rPh sb="1" eb="3">
      <t>ジュウライ</t>
    </rPh>
    <rPh sb="4" eb="6">
      <t>ゲンセイ</t>
    </rPh>
    <rPh sb="6" eb="8">
      <t>ホウシキ</t>
    </rPh>
    <rPh sb="9" eb="11">
      <t>スイヘイ</t>
    </rPh>
    <rPh sb="11" eb="12">
      <t>ミズ</t>
    </rPh>
    <rPh sb="12" eb="13">
      <t>タタ</t>
    </rPh>
    <rPh sb="14" eb="16">
      <t>ホウシキ</t>
    </rPh>
    <rPh sb="19" eb="21">
      <t>チケイ</t>
    </rPh>
    <rPh sb="21" eb="23">
      <t>カイヘン</t>
    </rPh>
    <rPh sb="24" eb="26">
      <t>キョクリョク</t>
    </rPh>
    <rPh sb="26" eb="27">
      <t>スク</t>
    </rPh>
    <rPh sb="31" eb="32">
      <t>ソク</t>
    </rPh>
    <rPh sb="32" eb="34">
      <t>スイロ</t>
    </rPh>
    <rPh sb="35" eb="36">
      <t>ツツミ</t>
    </rPh>
    <rPh sb="37" eb="38">
      <t>ドウ</t>
    </rPh>
    <rPh sb="38" eb="39">
      <t>リュウ</t>
    </rPh>
    <rPh sb="39" eb="40">
      <t>ヘキ</t>
    </rPh>
    <rPh sb="41" eb="42">
      <t>ク</t>
    </rPh>
    <rPh sb="43" eb="44">
      <t>ア</t>
    </rPh>
    <rPh sb="47" eb="49">
      <t>ゲンセイ</t>
    </rPh>
    <rPh sb="49" eb="51">
      <t>ホウシキ</t>
    </rPh>
    <rPh sb="52" eb="54">
      <t>サイヨウ</t>
    </rPh>
    <rPh sb="59" eb="61">
      <t>シュクゲン</t>
    </rPh>
    <rPh sb="62" eb="63">
      <t>ハカ</t>
    </rPh>
    <phoneticPr fontId="11"/>
  </si>
  <si>
    <t>植栽本数を見直し、コスト縮減</t>
    <rPh sb="0" eb="2">
      <t>ショクサイ</t>
    </rPh>
    <rPh sb="2" eb="4">
      <t>ホンスウ</t>
    </rPh>
    <rPh sb="5" eb="7">
      <t>ミナオ</t>
    </rPh>
    <rPh sb="12" eb="14">
      <t>シュクゲン</t>
    </rPh>
    <phoneticPr fontId="9"/>
  </si>
  <si>
    <t>・基準の見直しに伴い、２本/ｍ2だったものを0.7本/ｍ2に変更を行った</t>
    <rPh sb="1" eb="3">
      <t>キジュン</t>
    </rPh>
    <rPh sb="4" eb="6">
      <t>ミナオ</t>
    </rPh>
    <rPh sb="8" eb="9">
      <t>トモナ</t>
    </rPh>
    <rPh sb="12" eb="13">
      <t>ホン</t>
    </rPh>
    <rPh sb="25" eb="26">
      <t>ホン</t>
    </rPh>
    <rPh sb="30" eb="32">
      <t>ヘンコウ</t>
    </rPh>
    <rPh sb="33" eb="34">
      <t>オコナ</t>
    </rPh>
    <phoneticPr fontId="11"/>
  </si>
  <si>
    <t>シールド</t>
  </si>
  <si>
    <t>シールド覆工</t>
  </si>
  <si>
    <t>その他特殊工法</t>
  </si>
  <si>
    <t>下水道工事におけるシールドマシンの再利用</t>
    <rPh sb="0" eb="3">
      <t>ゲスイドウ</t>
    </rPh>
    <rPh sb="3" eb="5">
      <t>コウジ</t>
    </rPh>
    <rPh sb="17" eb="20">
      <t>サイリヨウ</t>
    </rPh>
    <phoneticPr fontId="9"/>
  </si>
  <si>
    <t>・シールドマシンの転用を行い、コスト縮減を図った。</t>
    <rPh sb="9" eb="11">
      <t>テンヨウ</t>
    </rPh>
    <rPh sb="12" eb="13">
      <t>オコナ</t>
    </rPh>
    <rPh sb="18" eb="20">
      <t>シュクゲン</t>
    </rPh>
    <rPh sb="21" eb="22">
      <t>ハカ</t>
    </rPh>
    <phoneticPr fontId="11"/>
  </si>
  <si>
    <t>機械設備</t>
  </si>
  <si>
    <t>水門設備</t>
  </si>
  <si>
    <t>消・融雪設備</t>
  </si>
  <si>
    <t>樋門操作関係盤を２面を１面に統一</t>
    <rPh sb="0" eb="1">
      <t>トイ</t>
    </rPh>
    <rPh sb="1" eb="2">
      <t>モン</t>
    </rPh>
    <rPh sb="2" eb="4">
      <t>ソウサ</t>
    </rPh>
    <rPh sb="4" eb="6">
      <t>カンケイ</t>
    </rPh>
    <rPh sb="6" eb="7">
      <t>バン</t>
    </rPh>
    <rPh sb="9" eb="10">
      <t>メン</t>
    </rPh>
    <rPh sb="12" eb="13">
      <t>メン</t>
    </rPh>
    <rPh sb="14" eb="16">
      <t>トウイツ</t>
    </rPh>
    <phoneticPr fontId="9"/>
  </si>
  <si>
    <t>リレー回路による機械操作盤</t>
    <rPh sb="3" eb="5">
      <t>カイロ</t>
    </rPh>
    <rPh sb="8" eb="10">
      <t>キカイ</t>
    </rPh>
    <rPh sb="10" eb="12">
      <t>ソウサ</t>
    </rPh>
    <rPh sb="12" eb="13">
      <t>バン</t>
    </rPh>
    <phoneticPr fontId="11"/>
  </si>
  <si>
    <t>・ＰＬＣ盤１面に統合することでコスト縮減を図った。</t>
    <rPh sb="4" eb="5">
      <t>バン</t>
    </rPh>
    <rPh sb="6" eb="7">
      <t>メン</t>
    </rPh>
    <rPh sb="8" eb="10">
      <t>トウゴウ</t>
    </rPh>
    <rPh sb="18" eb="20">
      <t>シュクゲン</t>
    </rPh>
    <rPh sb="21" eb="22">
      <t>ハカ</t>
    </rPh>
    <phoneticPr fontId="11"/>
  </si>
  <si>
    <t>建築</t>
  </si>
  <si>
    <t>塗装工事</t>
  </si>
  <si>
    <t>排水工事</t>
  </si>
  <si>
    <t>植栽工事</t>
  </si>
  <si>
    <t>改修工事</t>
  </si>
  <si>
    <t>建築</t>
    <rPh sb="0" eb="2">
      <t>ケンチク</t>
    </rPh>
    <phoneticPr fontId="11"/>
  </si>
  <si>
    <t>基礎形式の見直しによるコスト縮減</t>
    <rPh sb="0" eb="2">
      <t>キソ</t>
    </rPh>
    <rPh sb="2" eb="4">
      <t>ケイシキ</t>
    </rPh>
    <rPh sb="5" eb="7">
      <t>ミナオ</t>
    </rPh>
    <rPh sb="14" eb="16">
      <t>シュクゲン</t>
    </rPh>
    <phoneticPr fontId="9"/>
  </si>
  <si>
    <t>独立基礎＋摩擦杭</t>
    <rPh sb="0" eb="2">
      <t>ドクリツ</t>
    </rPh>
    <rPh sb="2" eb="4">
      <t>キソ</t>
    </rPh>
    <rPh sb="5" eb="7">
      <t>マサツ</t>
    </rPh>
    <rPh sb="7" eb="8">
      <t>クイ</t>
    </rPh>
    <phoneticPr fontId="11"/>
  </si>
  <si>
    <t/>
  </si>
  <si>
    <t>耐震・免震・制震工事</t>
  </si>
  <si>
    <t>路上再生路盤工</t>
  </si>
  <si>
    <t>浚渫工</t>
  </si>
  <si>
    <t>給排水衛生設備工事</t>
  </si>
  <si>
    <t>建築設備（機械）</t>
  </si>
  <si>
    <t>路上表層再生工</t>
  </si>
  <si>
    <t>場所打ちライニング工</t>
  </si>
  <si>
    <t>ダム管理設備</t>
  </si>
  <si>
    <t>土圧推進工</t>
  </si>
  <si>
    <t>水文調査</t>
  </si>
  <si>
    <t>本体工（ケーソン式・ブロック式）</t>
  </si>
  <si>
    <t>上部工</t>
  </si>
  <si>
    <t>ＴＢＭ工</t>
  </si>
  <si>
    <t>コンクリートダム提体工</t>
  </si>
  <si>
    <t>ボーリンググラウト工</t>
  </si>
  <si>
    <t>地業工事</t>
  </si>
  <si>
    <t>シールド掘進工</t>
  </si>
  <si>
    <t>発進・到達工</t>
  </si>
  <si>
    <t>自動化</t>
  </si>
  <si>
    <t>コンクリートの充填状況モニタリングシステム</t>
  </si>
  <si>
    <t>コンクリート工事</t>
  </si>
  <si>
    <t>仮囲い設置工</t>
  </si>
  <si>
    <t>上下水道工</t>
  </si>
  <si>
    <t>トンネル補修補強工</t>
  </si>
  <si>
    <t>濁水処理工（一般土木工事）</t>
  </si>
  <si>
    <t>維持管理</t>
  </si>
  <si>
    <t>プレキャストセグメント主桁組立工</t>
  </si>
  <si>
    <t>泥水推進工</t>
  </si>
  <si>
    <t>STEP工法</t>
  </si>
  <si>
    <t>安全対策工</t>
  </si>
  <si>
    <t>山腹工</t>
  </si>
  <si>
    <t>トンネル換気設備</t>
  </si>
  <si>
    <t>その他建築設備（機械）</t>
  </si>
  <si>
    <t>ＧＩＳ（地理情報システム）</t>
  </si>
  <si>
    <t>ＣＡＬＳ関連技術</t>
  </si>
  <si>
    <t>舗装版破砕工</t>
  </si>
  <si>
    <t>堤防天端補修</t>
  </si>
  <si>
    <t>二次覆工</t>
  </si>
  <si>
    <t>日照</t>
  </si>
  <si>
    <t>鋼管・既製コンクリート杭打設工</t>
  </si>
  <si>
    <t>ケーソン工</t>
  </si>
  <si>
    <t>その他建築設備（電気）</t>
  </si>
  <si>
    <t>鉄筋工事</t>
  </si>
  <si>
    <t>フラットバーステッチ工法</t>
  </si>
  <si>
    <t>大気汚染対策工</t>
  </si>
  <si>
    <t>低空頭オールケーシング(全回転式)スライド工法</t>
  </si>
  <si>
    <t>橋梁排水管設置工</t>
  </si>
  <si>
    <t>区画線工</t>
  </si>
  <si>
    <t>屋根及びとい工事</t>
  </si>
  <si>
    <t>塵芥処理工</t>
  </si>
  <si>
    <t>トンネル内装板設置工</t>
  </si>
  <si>
    <t>ポストテンション桁製作工</t>
  </si>
  <si>
    <t>橋梁用伸縮継手装置設置工</t>
  </si>
  <si>
    <t>コンクリート矢板工</t>
  </si>
  <si>
    <t>情報化施工</t>
  </si>
  <si>
    <t>コンクリート削孔工</t>
  </si>
  <si>
    <t>沓座拡幅工</t>
  </si>
  <si>
    <t>防水工事</t>
  </si>
  <si>
    <t>トンネル非常用施設</t>
  </si>
  <si>
    <t>道路植栽工</t>
  </si>
  <si>
    <t>金属工事</t>
  </si>
  <si>
    <t>舗装版切断工</t>
  </si>
  <si>
    <t>汚水処理工</t>
  </si>
  <si>
    <t>洞門（プレキャスト製シェッド）鋼</t>
  </si>
  <si>
    <t>レジンコート排水性舗装</t>
  </si>
  <si>
    <t>管路防護鉄板</t>
  </si>
  <si>
    <t>EPS工法</t>
  </si>
  <si>
    <t>－</t>
  </si>
  <si>
    <t>プレキャストコンクリートＰＣ床版設置工</t>
  </si>
  <si>
    <t>[H27活用促進(旧)]</t>
  </si>
  <si>
    <t>[H25活用促進(旧)]</t>
  </si>
  <si>
    <t>[H26活用促進(旧)]</t>
  </si>
  <si>
    <t>RSS工法</t>
  </si>
  <si>
    <t>騒音防止対策工</t>
  </si>
  <si>
    <t>[活用促進]</t>
  </si>
  <si>
    <t>乾式グルービング工法</t>
  </si>
  <si>
    <t>鉛フリー配線ダクト</t>
  </si>
  <si>
    <t>LED道路照明器具</t>
  </si>
  <si>
    <t>テノコラム工法</t>
  </si>
  <si>
    <t>エポ工法</t>
  </si>
  <si>
    <t>災害対策機械</t>
  </si>
  <si>
    <t>連接軌道の施工範囲の見直し</t>
    <phoneticPr fontId="9"/>
  </si>
  <si>
    <t>分類(従来工法)</t>
    <rPh sb="0" eb="2">
      <t>ブンルイ</t>
    </rPh>
    <rPh sb="3" eb="5">
      <t>ジュウライ</t>
    </rPh>
    <rPh sb="5" eb="7">
      <t>コウホウ</t>
    </rPh>
    <phoneticPr fontId="9"/>
  </si>
  <si>
    <t>I(アイ)ブロック</t>
  </si>
  <si>
    <t>DCJボックスカルバート</t>
  </si>
  <si>
    <t>ドレーンシート工法</t>
  </si>
  <si>
    <t>LSハイテングレーチング</t>
  </si>
  <si>
    <t>プロテクトウォールLP</t>
  </si>
  <si>
    <t>金網付植生マット工法</t>
  </si>
  <si>
    <t>コンクリート供試体確認版(品質証明シール)</t>
  </si>
  <si>
    <t>環境対策緑化工法</t>
  </si>
  <si>
    <t>チガヤマット張芝タイプ</t>
  </si>
  <si>
    <t>基礎ブロック</t>
  </si>
  <si>
    <t>スーパーダグシム工法</t>
  </si>
  <si>
    <t>TENav</t>
  </si>
  <si>
    <t>ソイルテクター</t>
  </si>
  <si>
    <t>土木施工支援システム(LANDRiV&amp;LanDeco)</t>
  </si>
  <si>
    <t>ニードフル遮水マット(高吸水性樹脂付タイプ)</t>
  </si>
  <si>
    <t>制限開閉器付き開度計システム</t>
  </si>
  <si>
    <t>コンクリート保水養生テープ</t>
  </si>
  <si>
    <t>ワイド河川用遮水シート</t>
  </si>
  <si>
    <t>コンクリートのひび割れを低減する混和剤「フローリックSV10K・SF500SK」</t>
  </si>
  <si>
    <t>地中埋設物長さ測定装置</t>
  </si>
  <si>
    <t>多段式非火薬破砕剤「NRC (New Rock Cracker)」</t>
  </si>
  <si>
    <t>バックホウ 2Dガイダンスシステム</t>
  </si>
  <si>
    <t>マルチアンテナ電磁波レーダを用いた非破壊探査システム(X-Scan PS 1000 )</t>
  </si>
  <si>
    <t>コンラックス ソーラー式LED照明装置</t>
  </si>
  <si>
    <t>水温コントロールユニット</t>
  </si>
  <si>
    <t>遮熱養生工法</t>
  </si>
  <si>
    <t>折りたたみ式飛散防止ネット「作柵(サクサク)」</t>
  </si>
  <si>
    <t>コンクリート供試体確認版転写技術(QC版)</t>
  </si>
  <si>
    <t>点灯虫</t>
  </si>
  <si>
    <t>鋼構造物溶接止端部の疲労強度向上工法</t>
  </si>
  <si>
    <t>ハイブリッド形表面被覆材アロンブルコートZ-X、Z-Y工法</t>
  </si>
  <si>
    <t>完全水系はく落防止工法『VFRM-トンネル内装システム』</t>
  </si>
  <si>
    <t>現場仮設ソーラーシステムハウス</t>
  </si>
  <si>
    <t>高気圧作業による退函監視システム</t>
  </si>
  <si>
    <t>とまるぞーⅡ(大型車対応)</t>
  </si>
  <si>
    <t>作業現場総合セキュリティ 『タイガード』</t>
  </si>
  <si>
    <t>セルダンパー防振マット</t>
  </si>
  <si>
    <t>自着式目地防草対策工「目地バール工法」</t>
  </si>
  <si>
    <t>環境負荷低減型固化材 HSS工法「ドクトール」</t>
  </si>
  <si>
    <t>大型土のう作成補助器具「トンサポ」</t>
  </si>
  <si>
    <t>FRP検査路</t>
  </si>
  <si>
    <t>一体型軽トイレカー</t>
  </si>
  <si>
    <t>水圧四面梁</t>
  </si>
  <si>
    <t>SGねじ無しカップリングシステム</t>
  </si>
  <si>
    <t>Wiki-Scan (ウィキスキャン)</t>
  </si>
  <si>
    <t>コンクリート供試体確認版(品質証明シールVer.2)</t>
  </si>
  <si>
    <t>低温、高温環境でも施工可能な浸透性エチルシラン撥水剤サンハイドロックL</t>
  </si>
  <si>
    <t>ガードレインシート工法</t>
  </si>
  <si>
    <t>鉄筋センサ付コアドリル</t>
  </si>
  <si>
    <t>コンクリートブレーカーの消音器「CBRマフラー」</t>
  </si>
  <si>
    <t>無足場アンカー工法</t>
  </si>
  <si>
    <t>斜面安全掘削工法(SSD工法)</t>
  </si>
  <si>
    <t>簡易式盛土締固め管理システム</t>
  </si>
  <si>
    <t>iNDr搭載極低騒音型バックホウ</t>
  </si>
  <si>
    <t>アクアテール35</t>
  </si>
  <si>
    <t>超低騒音仕様油圧ブレーカNEW Sシリーズ</t>
  </si>
  <si>
    <t>スーパーエコミスト</t>
  </si>
  <si>
    <t>CS-21ひび割れ補修セット</t>
  </si>
  <si>
    <t>耐候性大型土のう MKバッグ</t>
  </si>
  <si>
    <t>コアーチゼルを用いた油圧ブレーカGH・GHEシリーズ</t>
  </si>
  <si>
    <t>詳細な路面画像撮影システム</t>
  </si>
  <si>
    <t>後方監視カメラ搭載油圧ショベル</t>
  </si>
  <si>
    <t>生コン品質保持カバー</t>
  </si>
  <si>
    <t>携帯型情報板</t>
  </si>
  <si>
    <t>覆工コンクリート保温・湿潤養生システム</t>
  </si>
  <si>
    <t>ハイブリッド機構搭載油圧ショベル</t>
  </si>
  <si>
    <t>リハビリシリンダー工法</t>
  </si>
  <si>
    <t>移動式仮設トイレ(キューブレット)</t>
  </si>
  <si>
    <t>連続鉄筋コンクリート舗装用支持スペーサー</t>
  </si>
  <si>
    <t>ブラスト面(素地調整1種)を形成できるハンディ動力工具『ブリストルブラスター』</t>
  </si>
  <si>
    <t>「省力化かご工」ハイパーマット多段積型</t>
  </si>
  <si>
    <t>オイルガード一体型溶接機</t>
  </si>
  <si>
    <t>スクリーンサイン</t>
  </si>
  <si>
    <t>大型土のう製作治具「瞬作」</t>
  </si>
  <si>
    <t>「省力化かご工」ハイパーマット平張り型</t>
  </si>
  <si>
    <t>セーフティウォール</t>
  </si>
  <si>
    <t>面的施工管理システム ロードランナー</t>
  </si>
  <si>
    <t>軽量防音シート(白色)</t>
  </si>
  <si>
    <t>湿式タイヤ洗浄機専用金枠</t>
  </si>
  <si>
    <t>電極式自動運転水中ポンプ</t>
  </si>
  <si>
    <t>ボンネルタイト</t>
  </si>
  <si>
    <t>スーパーホゼン式工法</t>
  </si>
  <si>
    <t>LEDバルーン投光機</t>
  </si>
  <si>
    <t>生分解性水溶性コンクリート離型剤 エコモールドN-10</t>
  </si>
  <si>
    <t>リハビリカプセル工法</t>
  </si>
  <si>
    <t>エールプレート</t>
  </si>
  <si>
    <t>GOR工法</t>
  </si>
  <si>
    <t>UVブラック土のう</t>
  </si>
  <si>
    <t>アライード</t>
  </si>
  <si>
    <t>LEDバルーンバッテリー投光機</t>
  </si>
  <si>
    <t>津波・危機管理対応水門開閉機</t>
  </si>
  <si>
    <t>GOマット</t>
  </si>
  <si>
    <t>地盤改良機誘導システム</t>
  </si>
  <si>
    <t>視覚障害者用道路横断帯用「アトムエスコートゾーン」</t>
  </si>
  <si>
    <t>超薄膜スケルトンはく落防災コーティング</t>
  </si>
  <si>
    <t>ライトサンド</t>
  </si>
  <si>
    <t>エコ機能付ガソリンエンジン溶接機</t>
  </si>
  <si>
    <t>省エネ油圧システムTRIAS搭載油圧ショベル</t>
  </si>
  <si>
    <t>新吸排気方式SSES搭載高圧洗浄機</t>
  </si>
  <si>
    <t>工事看板用アルミ製Rストロング枠</t>
  </si>
  <si>
    <t>GSシステム(テールアルメGS・テラトレールGS)</t>
  </si>
  <si>
    <t>ShieM-CS工法 Bタイプ</t>
  </si>
  <si>
    <t>自動アイドリングストップ機能付きエンジン式高圧洗浄機</t>
  </si>
  <si>
    <t>PPSライニング工法</t>
  </si>
  <si>
    <t>EMセンサー</t>
  </si>
  <si>
    <t>けい酸塩系表面含浸材CS-21ネオ</t>
  </si>
  <si>
    <t>再生クラッシャーラン製造工(脱着式)</t>
  </si>
  <si>
    <t>立体ジオグリッド・ジオウエッブ工法</t>
  </si>
  <si>
    <t>安全・衛生掲示板</t>
  </si>
  <si>
    <t>超低騒音型締固め機械</t>
  </si>
  <si>
    <t>樹脂製タンク採用ローラ</t>
  </si>
  <si>
    <t>鉄筋防錆保護材「MCI-2018」</t>
  </si>
  <si>
    <t>トラック・アジテータ保温カバー</t>
  </si>
  <si>
    <t>フロートフラップゲート(門柱レスゲート)</t>
  </si>
  <si>
    <t>高安全性土工用振動ローラ</t>
  </si>
  <si>
    <t>ソーラー式LED照明</t>
  </si>
  <si>
    <t>車両検知システム「カーデル・カークル」</t>
  </si>
  <si>
    <t>ecoMo systems(エコモシステム)</t>
  </si>
  <si>
    <t>地盤改良管理システム</t>
  </si>
  <si>
    <t>モバイルライブカメラ「ジオスコープ」</t>
  </si>
  <si>
    <t>フィールド型風速表示警報装置</t>
  </si>
  <si>
    <t>笠コンクリートブロック</t>
  </si>
  <si>
    <t>高生分解性コンクリート剥離剤(ハクリコートECO)(コマコートECO)</t>
  </si>
  <si>
    <t>端部処理プレートコンパクタ</t>
  </si>
  <si>
    <t>濁水処理装置「クリンスピーダーシステム」</t>
  </si>
  <si>
    <t>変形追随性法枠による寒冷地法面保護工法</t>
  </si>
  <si>
    <t>埋設型PC基礎枠</t>
  </si>
  <si>
    <t>高炉スラグ・繊維入りポリマーセメントモルタル「エフモル」</t>
  </si>
  <si>
    <t>超音波式安全装置 ミハール</t>
  </si>
  <si>
    <t>パワーストッパー</t>
  </si>
  <si>
    <t>アスファルト付着防止剤 ネッパラン</t>
  </si>
  <si>
    <t>マイスタークリート工法</t>
  </si>
  <si>
    <t>ビーシージョイントRE-2型</t>
  </si>
  <si>
    <t>マグネット式安全・衛生掲示板</t>
  </si>
  <si>
    <t>波孔板柵渠</t>
  </si>
  <si>
    <t>緊急時情報提供システム 「QRクイックレスキュー」</t>
  </si>
  <si>
    <t>アルミ製 スノーポール (強化リブ6箇所付)</t>
  </si>
  <si>
    <t>プラクトフェンス</t>
  </si>
  <si>
    <t>OPEN現場「緊急時警報共有システム」</t>
  </si>
  <si>
    <t>工事現場スピード表示システム</t>
  </si>
  <si>
    <t>SR-LG工法</t>
  </si>
  <si>
    <t>防氷剤【路通】</t>
  </si>
  <si>
    <t>サークルG工法</t>
  </si>
  <si>
    <t>けい酸塩系表面含浸材「インナープロテクト」</t>
  </si>
  <si>
    <t>除雪用シートSP</t>
  </si>
  <si>
    <t>VMAXシステムを用いたパネル式吊り棚足場</t>
  </si>
  <si>
    <t>衝撃加速度による盛土の品質管理方法</t>
  </si>
  <si>
    <t>橋梁用埋設型排水桝</t>
  </si>
  <si>
    <t>次世代足場 Iqシステム</t>
  </si>
  <si>
    <t>コンクリート保温保水養生気泡緩衝シート</t>
  </si>
  <si>
    <t>油圧式敷板鋼板移送装置</t>
  </si>
  <si>
    <t>「MQS(MilconQualityStone)/KP」大型ブロック積擁壁</t>
  </si>
  <si>
    <t>ユニ・ソイル</t>
  </si>
  <si>
    <t>アクアカーテン</t>
  </si>
  <si>
    <t>コニカルマット</t>
  </si>
  <si>
    <t>ゴム製ハンドホール用継ぎ手 FFジョイント</t>
  </si>
  <si>
    <t>ソーラー式工事用保安用品</t>
  </si>
  <si>
    <t>アシストロリップ</t>
  </si>
  <si>
    <t>ウォーター・キュア</t>
  </si>
  <si>
    <t>マイルドパッチ</t>
  </si>
  <si>
    <t>路面標示材料「サポートライン」</t>
  </si>
  <si>
    <t>小径強力バイブレーター</t>
  </si>
  <si>
    <t>あさひⅡ型</t>
  </si>
  <si>
    <t>エコマルメット</t>
  </si>
  <si>
    <t>ハードラインアクア21SQD工法</t>
  </si>
  <si>
    <t>スーパー高性能防雪柵</t>
  </si>
  <si>
    <t>工事看板作成システム</t>
  </si>
  <si>
    <t>ウルトラ ライティ フェンス(ULF)</t>
  </si>
  <si>
    <t>綿ニット製防草シート「お墨付き」</t>
  </si>
  <si>
    <t>定点空中写真</t>
  </si>
  <si>
    <t>タコグラフチャート紙 自動解析システム</t>
  </si>
  <si>
    <t>スーパーフロテックアンカー【維持管理型】</t>
  </si>
  <si>
    <t>ノンスティックゾル</t>
  </si>
  <si>
    <t>スケルカ・陥没防止技術(路面下空洞調査)</t>
  </si>
  <si>
    <t>アローライン</t>
  </si>
  <si>
    <t>バックホウ3Dマシンガイダンスシステム</t>
  </si>
  <si>
    <t>携帯型成分分析計を用いたコンクリート塩化物イオン含有量の測定技術</t>
  </si>
  <si>
    <t>水平ブロック</t>
  </si>
  <si>
    <t>環境対応油圧作動油</t>
  </si>
  <si>
    <t>土壌くん(移動型建設土有効利用システム)</t>
  </si>
  <si>
    <t>AIS機能付バックホウ</t>
  </si>
  <si>
    <t>超低騒音型油圧ブレーカ・SSシリーズ</t>
  </si>
  <si>
    <t>タラップ連結式昇降通路</t>
  </si>
  <si>
    <t>アクティブ減音装置「ミュート」</t>
  </si>
  <si>
    <t>ソーラー式LED看板照明</t>
  </si>
  <si>
    <t>サイクルボクサー</t>
  </si>
  <si>
    <t>スーパーサッチャー</t>
  </si>
  <si>
    <t>熱中症事故予防の注意喚起システム</t>
  </si>
  <si>
    <t>ハイパー開口部</t>
  </si>
  <si>
    <t>次世代コンクリート誘導モルタル化剤スリックパワープライム</t>
  </si>
  <si>
    <t>CUP工法</t>
  </si>
  <si>
    <t>高炉徐冷スラグ骨材を100%使用したコンクリート二次製品</t>
  </si>
  <si>
    <t>スプレンダーシリーズ</t>
  </si>
  <si>
    <t>エコノマイザー</t>
  </si>
  <si>
    <t>アルミギア式サポート</t>
  </si>
  <si>
    <t>土木標準積算データを利用した施工管理システム[デキスパート]</t>
  </si>
  <si>
    <t>道路空間の高精度3次元図化システム</t>
  </si>
  <si>
    <t>ハンドブレーカーの防音カバー『富士ZET』</t>
  </si>
  <si>
    <t>フラットキャップ</t>
  </si>
  <si>
    <t>プリズム型高輝度再帰反射シート</t>
  </si>
  <si>
    <t>自動走査式RI密度水分計(SRID)</t>
  </si>
  <si>
    <t>橋梁点検カメラシステム 視る(みる) 診る(みる)</t>
  </si>
  <si>
    <t>CAD機能を搭載した土木測量支援現場端末システム (TREND-FIELD)</t>
  </si>
  <si>
    <t>キルケット</t>
  </si>
  <si>
    <t>トリプルセリ矢工法</t>
  </si>
  <si>
    <t>積算データ活用施工管理システム</t>
  </si>
  <si>
    <t>エコビュー</t>
  </si>
  <si>
    <t>大型土のう袋詰機「プラントマン」</t>
  </si>
  <si>
    <t>3次元設計データ作成システム</t>
  </si>
  <si>
    <t>プレストレスデッキ 1.0m×4.0m</t>
  </si>
  <si>
    <t>「すきとり表土」分別工法</t>
  </si>
  <si>
    <t>リチウムイオンバッテリー式のLED投光機(ネオエコブライト、ネオエコバルーン、リチウムダイナパワー、ライトマン)</t>
  </si>
  <si>
    <t>アーチ・ドレン工法</t>
  </si>
  <si>
    <t>土木用摩擦低減材</t>
  </si>
  <si>
    <t>含浸系表面保護材「プロテクトシルBH N」</t>
  </si>
  <si>
    <t>スーパーCTコン</t>
  </si>
  <si>
    <t>ESネット工法</t>
  </si>
  <si>
    <t>耐侯性大型土のう【千尋バック GTB シリーズ】</t>
  </si>
  <si>
    <t>アルミキャスターゲート</t>
  </si>
  <si>
    <t>無溶接固定金具 「KSクルリン」</t>
  </si>
  <si>
    <t>オートアイドル機能付ミニバックホウ</t>
  </si>
  <si>
    <t>ハードロックナット</t>
  </si>
  <si>
    <t>スクリュースペーサー</t>
  </si>
  <si>
    <t>走行型高速3Dトンネル点検システム MIMM(ミーム)</t>
  </si>
  <si>
    <t>エンドレンマット リブ型</t>
  </si>
  <si>
    <t>ジョインボンド工法</t>
  </si>
  <si>
    <t>KSミエルカⅠ</t>
  </si>
  <si>
    <t>コンクリート湿潤養生マット「モイスマット(MOISMAT)」</t>
  </si>
  <si>
    <t>Booth工事写真アプリ</t>
  </si>
  <si>
    <t>アバノン(透水性型枠用シート)</t>
  </si>
  <si>
    <t>無溶接工法金具</t>
  </si>
  <si>
    <t>BESTフレームNTスタイル(ワンタッチ)</t>
  </si>
  <si>
    <t>高強度腹起工法(ヒロセメガビーム)</t>
  </si>
  <si>
    <t>3次元点群処理ソフト(TREND-POINT)を用いた施工土量計測システム</t>
  </si>
  <si>
    <t>乾式ワイヤーソーイング工法</t>
  </si>
  <si>
    <t>回転式破砕混合工法による建設発生土リサイクル技術</t>
  </si>
  <si>
    <t>転圧管理システム GEO-PRESS (ジオプレス)</t>
  </si>
  <si>
    <t>自立型間知ブロック積工法</t>
  </si>
  <si>
    <t>STB-MC工法</t>
  </si>
  <si>
    <t>HDネット工法</t>
  </si>
  <si>
    <t>締固め管理システム CIS(コンパクション インフォメーション システム)</t>
  </si>
  <si>
    <t>安全建設気象モバイルKIYOMASA</t>
  </si>
  <si>
    <t>ブリード・ボンド工法</t>
  </si>
  <si>
    <t>固液分離装置の無閉塞型水流傾斜板</t>
  </si>
  <si>
    <t>タフメッシュ工法</t>
  </si>
  <si>
    <t>コンクリートの収縮ひび割れを抑制する高性能AE減水剤</t>
  </si>
  <si>
    <t xml:space="preserve"> コンクリックエース</t>
  </si>
  <si>
    <t>仮設工事用非常灯LEDポールランタン</t>
  </si>
  <si>
    <t>河川水位警報ユニット</t>
  </si>
  <si>
    <t>環境負荷低減型コンクリート</t>
  </si>
  <si>
    <t>グレースマイクロファイバー</t>
  </si>
  <si>
    <t>太平洋ハイジェクター(Premix-AD)</t>
  </si>
  <si>
    <t>正逆回転式ハンドガイド式草刈機ZHM1500 シリーズ (RR仕様)</t>
  </si>
  <si>
    <t>トリグリッド</t>
  </si>
  <si>
    <t>ダイポリン・角型U字溝</t>
  </si>
  <si>
    <t>ソララ電波 セレナイト</t>
  </si>
  <si>
    <t>クリアクロス工法</t>
  </si>
  <si>
    <t>スパイラル型内部振動機</t>
  </si>
  <si>
    <t>仮組立情報処理システム「A-sys」</t>
  </si>
  <si>
    <t>フィールドビューモニター</t>
  </si>
  <si>
    <t>eプレート工法</t>
  </si>
  <si>
    <t>レーザー距離計による多点同時変位計測システム</t>
  </si>
  <si>
    <t>安全運行システムNSS</t>
  </si>
  <si>
    <t>型丸</t>
  </si>
  <si>
    <t>VCS集塵装置搭載型路面切削機</t>
  </si>
  <si>
    <t>エコピタットパネル</t>
  </si>
  <si>
    <t>フリップバー</t>
  </si>
  <si>
    <t>カナヒュームA型ワンタッチ耐震継手付き</t>
  </si>
  <si>
    <t>ウェザーチェック</t>
  </si>
  <si>
    <t>ストラクチャスキャンSIR-EZ</t>
  </si>
  <si>
    <t>燃費低減型エンジン・油圧システム搭載油圧ショベル</t>
  </si>
  <si>
    <t>PVB樹脂塗装ロックボルト(AS345ーPボルト)</t>
  </si>
  <si>
    <t>ハーフパイプ工法</t>
  </si>
  <si>
    <t>ラインリーダ</t>
  </si>
  <si>
    <t>コンクリート養生管理システム サーモニター</t>
  </si>
  <si>
    <t>プリズム高輝度反射シート付フレキシブルポリ塩化ビニルコーン</t>
  </si>
  <si>
    <t>道路集水桝蓋用ロックピンシステム</t>
  </si>
  <si>
    <t>防音アフィラウォール</t>
  </si>
  <si>
    <t>かため太郎</t>
  </si>
  <si>
    <t>デッキコート複合防水工法</t>
  </si>
  <si>
    <t>パワーチェーン</t>
  </si>
  <si>
    <t>高出力LEDを光源とする投光機</t>
  </si>
  <si>
    <t>TSコンクリート剥落防止・補強工法</t>
  </si>
  <si>
    <t>レジコンVO-W(生分解性水溶性コンクリート型枠離型剤)</t>
  </si>
  <si>
    <t>法面勾配指示器 オービット</t>
  </si>
  <si>
    <t>電柱締付用樹脂バンド及び留具</t>
  </si>
  <si>
    <t>ショーボンドCAP工法</t>
  </si>
  <si>
    <t>3DMCシステムを適用したコンクリート舗装工法</t>
  </si>
  <si>
    <t>テンバー</t>
  </si>
  <si>
    <t>クリーンファルトシリーズ</t>
  </si>
  <si>
    <t>燃費低減型エンジン・ポンプマッチング制御搭載油圧ショベル</t>
  </si>
  <si>
    <t>鋼橋製作情報システム CastarJupiter (キャスタージュピター)</t>
  </si>
  <si>
    <t>ブロフジョイントSW型</t>
  </si>
  <si>
    <t>コンクリートビュー</t>
  </si>
  <si>
    <t>省工程はく落防止工法『レジガードSD工法』</t>
  </si>
  <si>
    <t>リポテックスシリーズ</t>
  </si>
  <si>
    <t>ワンステップガード工法</t>
  </si>
  <si>
    <t>ゼスロック</t>
  </si>
  <si>
    <t>杭打設管理システム(パイルナビ)</t>
  </si>
  <si>
    <t>ぴたあっと</t>
  </si>
  <si>
    <t>G桟橋</t>
  </si>
  <si>
    <t>自動追尾機能を搭載した測量機を用いた道路路面形状測量システム</t>
  </si>
  <si>
    <t>フリーフレーム工法NCⅡ型枠</t>
  </si>
  <si>
    <t>省エネシステム『Gモード』搭載クローラクレーン</t>
  </si>
  <si>
    <t>リパッシブ工法</t>
  </si>
  <si>
    <t>気象観測システムibis(アイビス)</t>
  </si>
  <si>
    <t>速硬性混和材「Facet」</t>
  </si>
  <si>
    <t>ソララLED看板照明</t>
  </si>
  <si>
    <t>コンクリートキーパーシリーズ</t>
  </si>
  <si>
    <t>アスファルト舗装密度測定器-PQI</t>
  </si>
  <si>
    <t>気象注意喚起伝達システムcanary(カナリー)</t>
  </si>
  <si>
    <t>ミノリ・サイレンサー</t>
  </si>
  <si>
    <t>無線式重機接近警報装置「HESAR」</t>
  </si>
  <si>
    <t>シリケートガード</t>
  </si>
  <si>
    <t>フル・ファンクション・ペーブ(FFP)</t>
  </si>
  <si>
    <t>路上工事現場用デジタルサイネージ</t>
  </si>
  <si>
    <t>レーザーバリアシステム LMSシリーズ</t>
  </si>
  <si>
    <t>3Dレーザースキャナー・3D CAD・3Dプリンタによる高精細空間測量システム</t>
  </si>
  <si>
    <t>Catグレードコントロール 2Dガイダンス</t>
  </si>
  <si>
    <t>待機燃費低減システム搭載油圧ショベル「REGZAMシリーズ」</t>
  </si>
  <si>
    <t>レオソルブ703B</t>
  </si>
  <si>
    <t>ソーラー式大型回転灯「リングライト・ソーラーⅡ」</t>
  </si>
  <si>
    <t>快速深浅測量システム</t>
  </si>
  <si>
    <t>床版打設計測システム「コンクリートナビ」</t>
  </si>
  <si>
    <t>早期交通開放型コンクリート舗装(1DAY PAVE)</t>
  </si>
  <si>
    <t>耐久性向上養生剤「キュアブリッド」</t>
  </si>
  <si>
    <t>橋梁桁変位自動計測システム(3Dブリッジ)</t>
  </si>
  <si>
    <t>ハイブリッドLED投光機PL-LBGシリーズ</t>
  </si>
  <si>
    <t>支柱路面境界部検査システム</t>
  </si>
  <si>
    <t>超低騒音型ラフテレーンクレーン「RK250-8」</t>
  </si>
  <si>
    <t>ノバトロン・油圧ショベルガイダンスシステム</t>
  </si>
  <si>
    <t>U-ナット</t>
  </si>
  <si>
    <t>無機質けい酸塩系含浸材「ポルトガードプレクサス」</t>
  </si>
  <si>
    <t>アスファルト混合物専用保温シート 保温レンジャー</t>
  </si>
  <si>
    <t>鉄筋用機械式継手(エポックジョイント、エースジョイント、フリージョイント、リレージョイント、トップスジョイント、ボルトップス)</t>
  </si>
  <si>
    <t>低燃費油圧システム「スプールストロークコントロール」搭載油圧ショベル</t>
  </si>
  <si>
    <t>EJIB搭載クレーン</t>
  </si>
  <si>
    <t>3次元変位計測システム(ダムシス)</t>
  </si>
  <si>
    <t>インテリジェントマシンコントロールブルドーザ</t>
  </si>
  <si>
    <t>型枠用止水型埋設型コン「CSコン」</t>
  </si>
  <si>
    <t>小型車載トイレ 「のせるくん」</t>
  </si>
  <si>
    <t>e-Dam Web日報</t>
  </si>
  <si>
    <t>杭打設ナビゲーションシステム「くいナビ」</t>
  </si>
  <si>
    <t>つばさ杭(開端タイプ)</t>
  </si>
  <si>
    <t>地上型3次元レーザースキャナによる形状計測</t>
  </si>
  <si>
    <t>キリファイバー</t>
  </si>
  <si>
    <t>特殊変性アクリル系コンクリート表面仕上げ補助・養生剤「フェアリート」</t>
  </si>
  <si>
    <t>コンクリート打ち継ぎ用接着剤(ショーボンド#202-72h)</t>
  </si>
  <si>
    <t>キュアダブル・キュアエス</t>
  </si>
  <si>
    <t>インテリジェントマシンコントロール油圧ショベル</t>
  </si>
  <si>
    <t>HQハイブレンAU工法</t>
  </si>
  <si>
    <t>ネオロガー『記録ch』</t>
  </si>
  <si>
    <t>見えるアンカー</t>
  </si>
  <si>
    <t>法面保護ブロック ロードキーパー</t>
  </si>
  <si>
    <t>設計図面上に橋梁三次元モデルを作成するシステム「Click3D」</t>
  </si>
  <si>
    <t>コンクリート打継目処理剤「ルガゾール」</t>
  </si>
  <si>
    <t>脂肪族系鉄筋防錆剤「サビラーズ」「ハイサビラーズ」</t>
  </si>
  <si>
    <t>ボンドユニエポシリーズ</t>
  </si>
  <si>
    <t>NFKパネル工法</t>
  </si>
  <si>
    <t>お天気クラウド・工事現場の気象対策サービス</t>
  </si>
  <si>
    <t>不織布複合繊維シート貼付けコンクリート片剥落防止工法</t>
  </si>
  <si>
    <t>浸透性吸水防止材・コンクリート表面保護剤(含浸剤)LEOTECT(レオテクト)シリーズ</t>
  </si>
  <si>
    <t>タフガードスマートBeメッシュ工法</t>
  </si>
  <si>
    <t>ソーラー式警告灯 スマートフラッシュシリーズ</t>
  </si>
  <si>
    <t>コンクリート剥落防止塗装 ペイントガードCV</t>
  </si>
  <si>
    <t>スマートコンストラクションアプリによる出来高・出来形管理システム</t>
  </si>
  <si>
    <t>NDシステム</t>
  </si>
  <si>
    <t>KYビーム</t>
  </si>
  <si>
    <t>被膜型コンクリート表面養生剤エムキュアリング</t>
  </si>
  <si>
    <t>雑草防止工法</t>
  </si>
  <si>
    <t>無機接着剤使用の剥落防止工法</t>
  </si>
  <si>
    <t>接合部・固定部を適正に処理する防草用エクーレ・オーダスを用いた雑草等抑制工法</t>
  </si>
  <si>
    <t>緑化基盤材「サンケイエコソイル」</t>
  </si>
  <si>
    <t>Dコラム工法</t>
  </si>
  <si>
    <t>WILL工法(スラリー揺動攪拌工)</t>
  </si>
  <si>
    <t>サイトポジショニングシステム(SCS900)</t>
  </si>
  <si>
    <t>マグファイバー工法</t>
  </si>
  <si>
    <t>モルタル吹付工水抜き穴補強筋</t>
  </si>
  <si>
    <t>アクアドレーン</t>
  </si>
  <si>
    <t>RSパネル</t>
  </si>
  <si>
    <t>環境対策機能を搭載した防振防音タイプさく岩機 [略称:TOKU防振RD]</t>
  </si>
  <si>
    <t>防音タイプ油圧ブレーカ</t>
  </si>
  <si>
    <t>GIコラム工法</t>
  </si>
  <si>
    <t>アジャストーン</t>
  </si>
  <si>
    <t>横帯ブロック</t>
  </si>
  <si>
    <t>FA ボックス</t>
  </si>
  <si>
    <t>ニューレスプ工法</t>
  </si>
  <si>
    <t>ハイパーロードナット</t>
  </si>
  <si>
    <t>よく見えシート</t>
  </si>
  <si>
    <t>マサコート(遮熱・断熱・抗菌の水性塗料)</t>
  </si>
  <si>
    <t>TVセンサー安全監視システム</t>
  </si>
  <si>
    <t>移動式ネットワークカメラ「モニタリングミックス」</t>
  </si>
  <si>
    <t>湿気硬化型プレグラウトPC鋼材</t>
  </si>
  <si>
    <t>プロテックPコン</t>
  </si>
  <si>
    <t>CUDO認証 ソーラー式高視認型LED標示板</t>
  </si>
  <si>
    <t>INSEM材製造専用プラント:SR-メサイア</t>
  </si>
  <si>
    <t>LEDトンネル照明器具「LEDiocTUNNEL」</t>
  </si>
  <si>
    <t>エンパソル</t>
  </si>
  <si>
    <t>GMラウンド工法</t>
  </si>
  <si>
    <t>応力集中型 鋼製防護柵 「FLEMBEE」 フレンビー</t>
  </si>
  <si>
    <t>スマートセンサ型枠システム</t>
  </si>
  <si>
    <t>KCスタンドフォーム</t>
  </si>
  <si>
    <t>ECO-SAM(エコサム)</t>
  </si>
  <si>
    <t>生コン温度抑制対策『ファームバリア』プラス(旧技術名 生コン車温度抑制対策『ファームバリア』プラス)</t>
  </si>
  <si>
    <t>無線による建設機械等の安全停止装置</t>
  </si>
  <si>
    <t>ブッシュチョッパー&amp;アースシェーバー</t>
  </si>
  <si>
    <t>SEリミッター</t>
  </si>
  <si>
    <t>省合金二相ステンレス鋼(NSSC2120・ASTM S32304)</t>
  </si>
  <si>
    <t>改良芝品種「エルトロ」・「ビクトール」を用いたロール芝工法</t>
  </si>
  <si>
    <t>JS工法</t>
  </si>
  <si>
    <t>のリフレッシュ工法(既設モルタル補修型)</t>
  </si>
  <si>
    <t>スーパースリットナット(SSN)</t>
  </si>
  <si>
    <t>AF/SFNav</t>
  </si>
  <si>
    <t>オレンジパッチ</t>
  </si>
  <si>
    <t>草刈機安全補助用具 「草刈達人かるべえ」</t>
  </si>
  <si>
    <t>固まる簡易舗装材 カタマSP</t>
  </si>
  <si>
    <t>マンガ安全建設看板</t>
  </si>
  <si>
    <t>エヌエスエコサンド</t>
  </si>
  <si>
    <t>オートデセル・エコモード機能付き省エネ建設機械</t>
  </si>
  <si>
    <t>自然災害防災システム ZEROSAI</t>
  </si>
  <si>
    <t>工事用車両運行支援システム「VasMap」</t>
  </si>
  <si>
    <t>「垂直擁壁」ポラメッシュ</t>
  </si>
  <si>
    <t>Licos</t>
  </si>
  <si>
    <t>JEP工法</t>
  </si>
  <si>
    <t>サンダーグリーン工法</t>
  </si>
  <si>
    <t>HIOSⅢ搭載油圧ショベル</t>
  </si>
  <si>
    <t>環境対応クレーン</t>
  </si>
  <si>
    <t>キョーリョッカー21工</t>
  </si>
  <si>
    <t>ボンドKEEPメンテ工法VM-3</t>
  </si>
  <si>
    <t>縦型緩衝アンカーピン</t>
  </si>
  <si>
    <t>ND-IT施工システム</t>
  </si>
  <si>
    <t>赤外線調査トータルサポートシステム Jシステム</t>
  </si>
  <si>
    <t>LOT-006</t>
  </si>
  <si>
    <t>端部雑草防止材 ハシピタン</t>
  </si>
  <si>
    <t>3D-TUBE</t>
  </si>
  <si>
    <t>排土板支援システム</t>
  </si>
  <si>
    <t>SINDS_杭管理システム</t>
  </si>
  <si>
    <t>工事車両タイヤ洗浄機</t>
  </si>
  <si>
    <t>コンクリート剥落防止対策ネット工法</t>
  </si>
  <si>
    <t>締固めレイヤー管理工法</t>
  </si>
  <si>
    <t>ND-WALL工法</t>
  </si>
  <si>
    <t>超低騒音仕様油圧ブレーカを用いた解体・掘削工法</t>
  </si>
  <si>
    <t>NSメタルシート</t>
  </si>
  <si>
    <t>防音型ランマー</t>
  </si>
  <si>
    <t>低騒音型プレートコンパクター</t>
  </si>
  <si>
    <t>TS・RTK-GPSによる転圧管理システム(GPRoller)</t>
  </si>
  <si>
    <t>レストム工法</t>
  </si>
  <si>
    <t>高打撃型ランマー</t>
  </si>
  <si>
    <t>ソーラー式フルカラーLED電光表示板</t>
  </si>
  <si>
    <t>NEOバンパーキャップ</t>
  </si>
  <si>
    <t>現場設置・撤去が容易な自走式スクリーン</t>
  </si>
  <si>
    <t>EP受圧板</t>
  </si>
  <si>
    <t>建設副産物を再資源化する自走式クラッシャ</t>
  </si>
  <si>
    <t>コンガード</t>
  </si>
  <si>
    <t>小径NSエコパイル工法</t>
  </si>
  <si>
    <t>FRC砕石</t>
  </si>
  <si>
    <t>静音型プレートコンパクタ</t>
  </si>
  <si>
    <t>ソーラーECOライト</t>
  </si>
  <si>
    <t>ソーラー式LEDサインライト</t>
  </si>
  <si>
    <t>貼付式路面補修シート</t>
  </si>
  <si>
    <t>吸音パネル</t>
  </si>
  <si>
    <t>パワーダンパー</t>
  </si>
  <si>
    <t>浅層改良工法(バケット式スタビ混合方式)</t>
  </si>
  <si>
    <t>同期アロー(車線規制用表示板)</t>
  </si>
  <si>
    <t>転圧アシスト機構搭載 前後進コンパクタ</t>
  </si>
  <si>
    <t>超低騒音型締固め建設機械</t>
  </si>
  <si>
    <t>内部充てん型エポキシ樹脂被覆PC鋼より線(ECFストランド)</t>
  </si>
  <si>
    <t>バリバン(単管バリケード用衝撃緩衝材)</t>
  </si>
  <si>
    <t>高分子天然ガス圧接継手工法(エコスピード工法)</t>
  </si>
  <si>
    <t>ハイブリッド機能付バックホウ</t>
  </si>
  <si>
    <t>温度ひび割れ抑制技術「NDリターダー工法」</t>
  </si>
  <si>
    <t>工場製作型多重防錆PCケーブル(亜鉛めっきマルチ、アンボンドマルチ)</t>
  </si>
  <si>
    <t>ECFストランド(高耐久性エポキシ樹脂被覆PCケーブル)</t>
  </si>
  <si>
    <t>ピタリングライン(仮設可搬式ライン材)</t>
  </si>
  <si>
    <t>分解促進型タックコート工法(スーパータックゾール工法)</t>
  </si>
  <si>
    <t>金属溶射の塗装工程省力化工法(SIC工法)</t>
  </si>
  <si>
    <t>コンクリート型枠ジョイント止水テープ</t>
  </si>
  <si>
    <t>ジュート繊維利用環境配慮型人工張芝「アサシバ」</t>
  </si>
  <si>
    <t>護岸背面・空洞可視化システム</t>
  </si>
  <si>
    <t>先行床施工式フロア型システム吊足場(クイックデッキ)</t>
  </si>
  <si>
    <t>植栽地の省管理技術[グリーンフィールド]</t>
  </si>
  <si>
    <t>CB-100003-VE</t>
  </si>
  <si>
    <t>CB-100004-VE</t>
  </si>
  <si>
    <t>CB-100007-VE</t>
  </si>
  <si>
    <t>CB-100008-VE</t>
  </si>
  <si>
    <t>CB-100011-VE</t>
  </si>
  <si>
    <t>CB-100012-VE</t>
  </si>
  <si>
    <t>CB-100014-VR</t>
  </si>
  <si>
    <t>CB-100015-VE</t>
  </si>
  <si>
    <t>CB-100017-VE</t>
  </si>
  <si>
    <t>CB-100019-VR</t>
  </si>
  <si>
    <t>CB-100020-VE</t>
  </si>
  <si>
    <t>CB-100022-VE</t>
  </si>
  <si>
    <t>CB-100024-VE</t>
  </si>
  <si>
    <t>CB-100026-VE</t>
  </si>
  <si>
    <t>CB-100028-VE</t>
  </si>
  <si>
    <t>CB-100030-VE</t>
  </si>
  <si>
    <t>CB-100031-VE</t>
  </si>
  <si>
    <t>CB-100032-VE</t>
  </si>
  <si>
    <t>CB-100033-VE</t>
  </si>
  <si>
    <t>CB-100037-VE</t>
  </si>
  <si>
    <t>CB-100038-VE</t>
  </si>
  <si>
    <t>CB-100041-VE</t>
  </si>
  <si>
    <t>CB-100042-VE</t>
  </si>
  <si>
    <t>CB-100047-VE</t>
  </si>
  <si>
    <t>CB-100048-VE</t>
  </si>
  <si>
    <t>CB-100052-VE</t>
  </si>
  <si>
    <t>CB-100056-V</t>
  </si>
  <si>
    <t>CB-100057-VE</t>
  </si>
  <si>
    <t>CB-100063-VE</t>
  </si>
  <si>
    <t>CB-110004-VR</t>
  </si>
  <si>
    <t>CB-110006-VE</t>
  </si>
  <si>
    <t>CB-110009-VR</t>
  </si>
  <si>
    <t>CB-110010-VE</t>
  </si>
  <si>
    <t>CB-110014-VE</t>
  </si>
  <si>
    <t>CB-110015-VE</t>
  </si>
  <si>
    <t>CB-110017-VE</t>
  </si>
  <si>
    <t>CB-110020-VE</t>
  </si>
  <si>
    <t>CB-110024-VE</t>
  </si>
  <si>
    <t>CB-110027-VR</t>
  </si>
  <si>
    <t>CB-110028-VR</t>
  </si>
  <si>
    <t>CB-110029-VR</t>
  </si>
  <si>
    <t>CB-110032-VE</t>
  </si>
  <si>
    <t>CB-110033-VE</t>
  </si>
  <si>
    <t>CB-110038-VE</t>
  </si>
  <si>
    <t>CB-110039-VE</t>
  </si>
  <si>
    <t>CB-110043-VE</t>
  </si>
  <si>
    <t>CB-110045-VE</t>
  </si>
  <si>
    <t>CB-110047-VE</t>
  </si>
  <si>
    <t>CB-120003-VE</t>
  </si>
  <si>
    <t>CB-120005-VE</t>
  </si>
  <si>
    <t>CB-120006-VE</t>
  </si>
  <si>
    <t>CB-120011-VE</t>
  </si>
  <si>
    <t>CB-120013-VR</t>
  </si>
  <si>
    <t>CB-120014-VR</t>
  </si>
  <si>
    <t>CB-120016-VE</t>
  </si>
  <si>
    <t>CB-120017-VE</t>
  </si>
  <si>
    <t>CB-120024-VE</t>
  </si>
  <si>
    <t>CB-120025-VE</t>
  </si>
  <si>
    <t>CB-120026-VE</t>
  </si>
  <si>
    <t>CB-120027-VR</t>
  </si>
  <si>
    <t>CB-120028-VR</t>
  </si>
  <si>
    <t>CB-120030-VE</t>
  </si>
  <si>
    <t>CB-120037-VR</t>
  </si>
  <si>
    <t>CB-120038-VE</t>
  </si>
  <si>
    <t>CB-120039-VE</t>
  </si>
  <si>
    <t>CB-130003-VE</t>
  </si>
  <si>
    <t>CB-130013-VE</t>
  </si>
  <si>
    <t>CB-130015-VE</t>
  </si>
  <si>
    <t>CB-150003-VR</t>
  </si>
  <si>
    <t>CG-100005-VE</t>
  </si>
  <si>
    <t>CG-100007-VE</t>
  </si>
  <si>
    <t>CG-100011-VE</t>
  </si>
  <si>
    <t>CG-100014-VE</t>
  </si>
  <si>
    <t>CG-100015-VE</t>
  </si>
  <si>
    <t>CG-100020-VR</t>
  </si>
  <si>
    <t>CG-100021-VR</t>
  </si>
  <si>
    <t>CG-100025-VE</t>
  </si>
  <si>
    <t>CG-100026-VR</t>
  </si>
  <si>
    <t>CG-100027-VE</t>
  </si>
  <si>
    <t>CG-100029-VE</t>
  </si>
  <si>
    <t>CG-100032-VE</t>
  </si>
  <si>
    <t>CG-110001-VE</t>
  </si>
  <si>
    <t>CG-110003-VE</t>
  </si>
  <si>
    <t>CG-110006-VE</t>
  </si>
  <si>
    <t>CG-110008-VE</t>
  </si>
  <si>
    <t>CG-110009-VE</t>
  </si>
  <si>
    <t>CG-110011-VE</t>
  </si>
  <si>
    <t>CG-110012-VE</t>
  </si>
  <si>
    <t>CG-110013-VE</t>
  </si>
  <si>
    <t>CG-110015-VR</t>
  </si>
  <si>
    <t>CG-110016-VE</t>
  </si>
  <si>
    <t>CG-110017-VR</t>
  </si>
  <si>
    <t>CG-110018-VE</t>
  </si>
  <si>
    <t>CG-110019-VE</t>
  </si>
  <si>
    <t>CG-110021-VE</t>
  </si>
  <si>
    <t>CG-110022-VE</t>
  </si>
  <si>
    <t>CG-110023-VE</t>
  </si>
  <si>
    <t>CG-110025-VE</t>
  </si>
  <si>
    <t>CG-110026-VE</t>
  </si>
  <si>
    <t>CG-110027-VE</t>
  </si>
  <si>
    <t>CG-110028-VE</t>
  </si>
  <si>
    <t>CG-110033-VE</t>
  </si>
  <si>
    <t>CG-110035-VR</t>
  </si>
  <si>
    <t>CG-110036-VE</t>
  </si>
  <si>
    <t>CG-110037-VE</t>
  </si>
  <si>
    <t>CG-110038-VR</t>
  </si>
  <si>
    <t>CG-120002-VE</t>
  </si>
  <si>
    <t>CG-120003-VE</t>
  </si>
  <si>
    <t>CG-120005-VR</t>
  </si>
  <si>
    <t>CG-120006-VE</t>
  </si>
  <si>
    <t>CG-120011-VR</t>
  </si>
  <si>
    <t>CG-120013-VE</t>
  </si>
  <si>
    <t>CG-120014-VE</t>
  </si>
  <si>
    <t>CG-120016-VE</t>
  </si>
  <si>
    <t>CG-120017-VE</t>
  </si>
  <si>
    <t>CG-120018-VE</t>
  </si>
  <si>
    <t>CG-120019-VE</t>
  </si>
  <si>
    <t>CG-120020-VE</t>
  </si>
  <si>
    <t>CG-120025-VR</t>
  </si>
  <si>
    <t>CG-120036-VE</t>
  </si>
  <si>
    <t>CG-130004-VE</t>
  </si>
  <si>
    <t>CG-130013-VE</t>
  </si>
  <si>
    <t>CG-130014-VR</t>
  </si>
  <si>
    <t>CG-130021-VE</t>
  </si>
  <si>
    <t>CG-140001-VR</t>
  </si>
  <si>
    <t>CG-140016-VR</t>
  </si>
  <si>
    <t>CG-160013-VE</t>
  </si>
  <si>
    <t>HK-100006-VR</t>
  </si>
  <si>
    <t>HK-100007-VR</t>
  </si>
  <si>
    <t>HK-100009-VE</t>
  </si>
  <si>
    <t>HK-100011-VE</t>
  </si>
  <si>
    <t>HK-100012-VE</t>
  </si>
  <si>
    <t>HK-100017-VE</t>
  </si>
  <si>
    <t>HK-100021-VE</t>
  </si>
  <si>
    <t>HK-100022-VE</t>
  </si>
  <si>
    <t>HK-100028-VE</t>
  </si>
  <si>
    <t>HK-100029-VE</t>
  </si>
  <si>
    <t>HK-100030-VR</t>
  </si>
  <si>
    <t>HK-100031-VE</t>
  </si>
  <si>
    <t>HK-100036-VE</t>
  </si>
  <si>
    <t>HK-100037-VE</t>
  </si>
  <si>
    <t>HK-100038-VE</t>
  </si>
  <si>
    <t>HK-100039-VR</t>
  </si>
  <si>
    <t>HK-100042-VE</t>
  </si>
  <si>
    <t>HK-100043-VE</t>
  </si>
  <si>
    <t>HK-100045-VE</t>
  </si>
  <si>
    <t>HK-110005-VE</t>
  </si>
  <si>
    <t>HK-110006-VE</t>
  </si>
  <si>
    <t>HK-110007-VE</t>
  </si>
  <si>
    <t>HK-110008-VR</t>
  </si>
  <si>
    <t>HK-110012-VE</t>
  </si>
  <si>
    <t>HK-110013-VE</t>
  </si>
  <si>
    <t>HK-110015-VE</t>
  </si>
  <si>
    <t>HK-110021-VE</t>
  </si>
  <si>
    <t>HK-110022-VE</t>
  </si>
  <si>
    <t>HK-110023-VE</t>
  </si>
  <si>
    <t>HK-110024-VE</t>
  </si>
  <si>
    <t>HK-110025-VE</t>
  </si>
  <si>
    <t>HK-110026-VE</t>
  </si>
  <si>
    <t>HK-110027-VE</t>
  </si>
  <si>
    <t>HK-110031-VE</t>
  </si>
  <si>
    <t>HK-110036-VE</t>
  </si>
  <si>
    <t>HK-110038-VE</t>
  </si>
  <si>
    <t>HK-110039-VE</t>
  </si>
  <si>
    <t>HK-110040-VR</t>
  </si>
  <si>
    <t>HK-110043-VE</t>
  </si>
  <si>
    <t>HK-110046-VE</t>
  </si>
  <si>
    <t>HK-110049-VE</t>
  </si>
  <si>
    <t>HK-120001-VE</t>
  </si>
  <si>
    <t>HK-120002-VE</t>
  </si>
  <si>
    <t>HK-120004-VE</t>
  </si>
  <si>
    <t>HK-120007-VE</t>
  </si>
  <si>
    <t>HK-120009-VE</t>
  </si>
  <si>
    <t>HK-120016-VE</t>
  </si>
  <si>
    <t>HK-120024-VE</t>
  </si>
  <si>
    <t>HK-120025-VE</t>
  </si>
  <si>
    <t>HK-120028-VE</t>
  </si>
  <si>
    <t>HK-120035-VE</t>
  </si>
  <si>
    <t>HK-120037-VR</t>
  </si>
  <si>
    <t>HK-120038-VR</t>
  </si>
  <si>
    <t>HK-130002-VR</t>
  </si>
  <si>
    <t>HK-130003-VR</t>
  </si>
  <si>
    <t>HK-130006-VE</t>
  </si>
  <si>
    <t>HK-140002-VE</t>
  </si>
  <si>
    <t>HK-140003-VE</t>
  </si>
  <si>
    <t>HK-150002-VE</t>
  </si>
  <si>
    <t>HR-100003-VE</t>
  </si>
  <si>
    <t>HR-100008-VR</t>
  </si>
  <si>
    <t>HR-110011-VE</t>
  </si>
  <si>
    <t>HR-110013-VR</t>
  </si>
  <si>
    <t>HR-110014-VE</t>
  </si>
  <si>
    <t>HR-110019-VR</t>
  </si>
  <si>
    <t>HR-110021-VE</t>
  </si>
  <si>
    <t>HR-110022-VE</t>
  </si>
  <si>
    <t>HR-110024-VE</t>
  </si>
  <si>
    <t>HR-110029-VR</t>
  </si>
  <si>
    <t>HR-120002-VE</t>
  </si>
  <si>
    <t>HR-120008-VE</t>
  </si>
  <si>
    <t>HR-120010-VR</t>
  </si>
  <si>
    <t>HR-120013-VE</t>
  </si>
  <si>
    <t>HR-120015-VR</t>
  </si>
  <si>
    <t>HR-120018-VE</t>
  </si>
  <si>
    <t>HR-120020-VE</t>
  </si>
  <si>
    <t>HR-120021-VE</t>
  </si>
  <si>
    <t>HR-130001-VE</t>
  </si>
  <si>
    <t>HR-130013-VE</t>
  </si>
  <si>
    <t>HR-140001-VR</t>
  </si>
  <si>
    <t>HR-140009-VR</t>
  </si>
  <si>
    <t>HR-140010-VR</t>
  </si>
  <si>
    <t>HR-140026-VE</t>
  </si>
  <si>
    <t>HR-150001-VR</t>
  </si>
  <si>
    <t>KK-100004-VE</t>
  </si>
  <si>
    <t>KK-100006-VE</t>
  </si>
  <si>
    <t>KK-100012-VR</t>
  </si>
  <si>
    <t>KK-100013-VR</t>
  </si>
  <si>
    <t>KK-100021-VE</t>
  </si>
  <si>
    <t>KK-100022-VE</t>
  </si>
  <si>
    <t>KK-100023-VR</t>
  </si>
  <si>
    <t>KK-100024-VE</t>
  </si>
  <si>
    <t>KK-100025-VR</t>
  </si>
  <si>
    <t>KK-100027-VE</t>
  </si>
  <si>
    <t>KK-100030-VE</t>
  </si>
  <si>
    <t>KK-100039-VE</t>
  </si>
  <si>
    <t>KK-100041-VE</t>
  </si>
  <si>
    <t>KK-100050-VE</t>
  </si>
  <si>
    <t>KK-100052-VE</t>
  </si>
  <si>
    <t>KK-100060-V</t>
  </si>
  <si>
    <t>KK-100065-VE</t>
  </si>
  <si>
    <t>KK-100071-VE</t>
  </si>
  <si>
    <t>KK-100074-VE</t>
  </si>
  <si>
    <t>KK-100077-VE</t>
  </si>
  <si>
    <t>KK-100080-VR</t>
  </si>
  <si>
    <t>KK-100081-VE</t>
  </si>
  <si>
    <t>KK-100083-VR</t>
  </si>
  <si>
    <t>KK-100088-VE</t>
  </si>
  <si>
    <t>KK-100089-VE</t>
  </si>
  <si>
    <t>KK-100091-VE</t>
  </si>
  <si>
    <t>KK-100092-VR</t>
  </si>
  <si>
    <t>KK-100094-VE</t>
  </si>
  <si>
    <t>KK-100096-VE</t>
  </si>
  <si>
    <t>KK-100099-VE</t>
  </si>
  <si>
    <t>KK-100100-VE</t>
  </si>
  <si>
    <t>KK-100101-VE</t>
  </si>
  <si>
    <t>KK-100105-VE</t>
  </si>
  <si>
    <t>KK-100109-VR</t>
  </si>
  <si>
    <t>KK-100117-VE</t>
  </si>
  <si>
    <t>KK-110002-VE</t>
  </si>
  <si>
    <t>KK-110006-VR</t>
  </si>
  <si>
    <t>KK-110011-VE</t>
  </si>
  <si>
    <t>KK-110012-VE</t>
  </si>
  <si>
    <t>KK-110015-VE</t>
  </si>
  <si>
    <t>KK-110016-VE</t>
  </si>
  <si>
    <t>KK-110025-VE</t>
  </si>
  <si>
    <t>KK-110037-VE</t>
  </si>
  <si>
    <t>KK-110039-VE</t>
  </si>
  <si>
    <t>KK-110041-VR</t>
  </si>
  <si>
    <t>KK-110043-VE</t>
  </si>
  <si>
    <t>KK-110047-VE</t>
  </si>
  <si>
    <t>KK-110049-VR</t>
  </si>
  <si>
    <t>KK-110050-VE</t>
  </si>
  <si>
    <t>KK-110052-VE</t>
  </si>
  <si>
    <t>KK-110057-VE</t>
  </si>
  <si>
    <t>KK-110058-VE</t>
  </si>
  <si>
    <t>KK-110060-VE</t>
  </si>
  <si>
    <t>KK-120004-VE</t>
  </si>
  <si>
    <t>KK-120012-VE</t>
  </si>
  <si>
    <t>KK-120016-VE</t>
  </si>
  <si>
    <t>KK-120019-VR</t>
  </si>
  <si>
    <t>KK-120022-VE</t>
  </si>
  <si>
    <t>KK-120027-VR</t>
  </si>
  <si>
    <t>KK-120031-VE</t>
  </si>
  <si>
    <t>KK-120032-VE</t>
  </si>
  <si>
    <t>KK-120039-VE</t>
  </si>
  <si>
    <t>KK-120041-VE</t>
  </si>
  <si>
    <t>KK-120043-VE</t>
  </si>
  <si>
    <t>KK-120044-VE</t>
  </si>
  <si>
    <t>KK-120047-VR</t>
  </si>
  <si>
    <t>KK-120051-VE</t>
  </si>
  <si>
    <t>KK-120057-VE</t>
  </si>
  <si>
    <t>KK-120066-VE</t>
  </si>
  <si>
    <t>KK-120067-VE</t>
  </si>
  <si>
    <t>KK-120075-VE</t>
  </si>
  <si>
    <t>KK-120076-VE</t>
  </si>
  <si>
    <t>KK-130006-VE</t>
  </si>
  <si>
    <t>KK-130007-VE</t>
  </si>
  <si>
    <t>KK-130027-VE</t>
  </si>
  <si>
    <t>KK-130043-VE</t>
  </si>
  <si>
    <t>KK-130044-VE</t>
  </si>
  <si>
    <t>KK-130046-VE</t>
  </si>
  <si>
    <t>KK-130056-VE</t>
  </si>
  <si>
    <t>KK-140008-VE</t>
  </si>
  <si>
    <t>KK-150012-VE</t>
  </si>
  <si>
    <t>KK-150016-VE</t>
  </si>
  <si>
    <t>KK-150043-VR</t>
  </si>
  <si>
    <t>KK-150058-VE</t>
  </si>
  <si>
    <t>KT-100006-VE</t>
  </si>
  <si>
    <t>KT-100007-VE</t>
  </si>
  <si>
    <t>KT-100010-VE</t>
  </si>
  <si>
    <t>KT-100011-VR</t>
  </si>
  <si>
    <t>KT-100012-VE</t>
  </si>
  <si>
    <t>KT-100014-VR</t>
  </si>
  <si>
    <t>KT-100017-VE</t>
  </si>
  <si>
    <t>KT-100020-VR</t>
  </si>
  <si>
    <t>KT-100021-VE</t>
  </si>
  <si>
    <t>KT-100023-VR</t>
  </si>
  <si>
    <t>KT-100026-VE</t>
  </si>
  <si>
    <t>KT-100028-VE</t>
  </si>
  <si>
    <t>KT-100031-VE</t>
  </si>
  <si>
    <t>KT-100033-VE</t>
  </si>
  <si>
    <t>KT-100038-VE</t>
  </si>
  <si>
    <t>KT-100042-VE</t>
  </si>
  <si>
    <t>KT-100045-VE</t>
  </si>
  <si>
    <t>KT-100047-VE</t>
  </si>
  <si>
    <t>KT-100048-VE</t>
  </si>
  <si>
    <t>KT-100051-VR</t>
  </si>
  <si>
    <t>KT-100053-VR</t>
  </si>
  <si>
    <t>KT-100055-VR</t>
  </si>
  <si>
    <t>KT-100056-VR</t>
  </si>
  <si>
    <t>KT-100057-VE</t>
  </si>
  <si>
    <t>KT-100064-VE</t>
  </si>
  <si>
    <t>KT-100070-VE</t>
  </si>
  <si>
    <t>KT-100077-VE</t>
  </si>
  <si>
    <t>KT-100079-VE</t>
  </si>
  <si>
    <t>KT-100087-VE</t>
  </si>
  <si>
    <t>KT-100092-VE</t>
  </si>
  <si>
    <t>KT-100097-VE</t>
  </si>
  <si>
    <t>KT-100098-VR</t>
  </si>
  <si>
    <t>KT-100100-VE</t>
  </si>
  <si>
    <t>KT-100102-VE</t>
  </si>
  <si>
    <t>KT-100107-VE</t>
  </si>
  <si>
    <t>KT-100109-VE</t>
  </si>
  <si>
    <t>KT-100110-VE</t>
  </si>
  <si>
    <t>KT-100112-VE</t>
  </si>
  <si>
    <t>KT-110001-VE</t>
  </si>
  <si>
    <t>KT-110007-VR</t>
  </si>
  <si>
    <t>KT-110012-VR</t>
  </si>
  <si>
    <t>KT-110021-VE</t>
  </si>
  <si>
    <t>KT-110023-VE</t>
  </si>
  <si>
    <t>KT-110024-VE</t>
  </si>
  <si>
    <t>KT-110027-VE</t>
  </si>
  <si>
    <t>KT-110030-VE</t>
  </si>
  <si>
    <t>KT-110037-VE</t>
  </si>
  <si>
    <t>KT-110038-VE</t>
  </si>
  <si>
    <t>KT-110039-VE</t>
  </si>
  <si>
    <t>KT-110041-VE</t>
  </si>
  <si>
    <t>KT-110054-VE</t>
  </si>
  <si>
    <t>KT-110055-VE</t>
  </si>
  <si>
    <t>KT-110057-VE</t>
  </si>
  <si>
    <t>KT-110058-VR</t>
  </si>
  <si>
    <t>KT-110063-VE</t>
  </si>
  <si>
    <t>KT-110070-VE</t>
  </si>
  <si>
    <t>KT-110076-VE</t>
  </si>
  <si>
    <t>KT-110077-VE</t>
  </si>
  <si>
    <t>KT-110079-VE</t>
  </si>
  <si>
    <t>KT-120001-VR</t>
  </si>
  <si>
    <t>KT-120004-VR</t>
  </si>
  <si>
    <t>KT-120009-VE</t>
  </si>
  <si>
    <t>KT-120010-VE</t>
  </si>
  <si>
    <t>KT-120012-VE</t>
  </si>
  <si>
    <t>KT-120013-VE</t>
  </si>
  <si>
    <t>KT-120016-VE</t>
  </si>
  <si>
    <t>KT-120018-VE</t>
  </si>
  <si>
    <t>KT-120021-VE</t>
  </si>
  <si>
    <t>KT-120030-VE</t>
  </si>
  <si>
    <t>KT-120033-VE</t>
  </si>
  <si>
    <t>KT-120036-VE</t>
  </si>
  <si>
    <t>KT-120039-VR</t>
  </si>
  <si>
    <t>KT-120041-VE</t>
  </si>
  <si>
    <t>KT-120042-VE</t>
  </si>
  <si>
    <t>KT-120049-VR</t>
  </si>
  <si>
    <t>KT-120050-VE</t>
  </si>
  <si>
    <t>KT-120055-VE</t>
  </si>
  <si>
    <t>KT-120056-VE</t>
  </si>
  <si>
    <t>KT-120057-VR</t>
  </si>
  <si>
    <t>KT-120061-VE</t>
  </si>
  <si>
    <t>KT-120062-VE</t>
  </si>
  <si>
    <t>KT-120064-VE</t>
  </si>
  <si>
    <t>KT-120070-VE</t>
  </si>
  <si>
    <t>KT-120071-VE</t>
  </si>
  <si>
    <t>KT-120078-VR</t>
  </si>
  <si>
    <t>KT-120079-VR</t>
  </si>
  <si>
    <t>KT-120081-VE</t>
  </si>
  <si>
    <t>KT-120082-VR</t>
  </si>
  <si>
    <t>KT-120088-VE</t>
  </si>
  <si>
    <t>KT-120091-VE</t>
  </si>
  <si>
    <t>KT-120092-VE</t>
  </si>
  <si>
    <t>KT-120094-VR</t>
  </si>
  <si>
    <t>KT-120102-VR</t>
  </si>
  <si>
    <t>KT-120106-VE</t>
  </si>
  <si>
    <t>KT-120107-VE</t>
  </si>
  <si>
    <t>KT-120111-VR</t>
  </si>
  <si>
    <t>KT-120115-VE</t>
  </si>
  <si>
    <t>KT-120117-VE</t>
  </si>
  <si>
    <t>KT-120118-VE</t>
  </si>
  <si>
    <t>KT-120124-VE</t>
  </si>
  <si>
    <t>KT-120128-VE</t>
  </si>
  <si>
    <t>KT-130008-VE</t>
  </si>
  <si>
    <t>KT-130010-VE</t>
  </si>
  <si>
    <t>KT-130012-VE</t>
  </si>
  <si>
    <t>KT-130018-VE</t>
  </si>
  <si>
    <t>KT-130019-VR</t>
  </si>
  <si>
    <t>KT-130020-VE</t>
  </si>
  <si>
    <t>KT-130022-VE</t>
  </si>
  <si>
    <t>KT-130024-VE</t>
  </si>
  <si>
    <t>KT-130025-VE</t>
  </si>
  <si>
    <t>KT-130041-V</t>
  </si>
  <si>
    <t>KT-130044-VE</t>
  </si>
  <si>
    <t>KT-130046-V</t>
  </si>
  <si>
    <t>KT-130047-VE</t>
  </si>
  <si>
    <t>KT-130052-VE</t>
  </si>
  <si>
    <t>KT-130057-V</t>
  </si>
  <si>
    <t>KT-130058-V</t>
  </si>
  <si>
    <t>KT-130062-VE</t>
  </si>
  <si>
    <t>KT-130063-VE</t>
  </si>
  <si>
    <t>KT-130064-VE</t>
  </si>
  <si>
    <t>KT-130065-VE</t>
  </si>
  <si>
    <t>KT-130071-VE</t>
  </si>
  <si>
    <t>KT-130075-VE</t>
  </si>
  <si>
    <t>KT-130076-VE</t>
  </si>
  <si>
    <t>KT-130078-VE</t>
  </si>
  <si>
    <t>KT-130095-VE</t>
  </si>
  <si>
    <t>KT-130104-VE</t>
  </si>
  <si>
    <t>KT-130105-VE</t>
  </si>
  <si>
    <t>KT-130107-VE</t>
  </si>
  <si>
    <t>KT-140007-VE</t>
  </si>
  <si>
    <t>KT-140010-VE</t>
  </si>
  <si>
    <t>KT-140011-VE</t>
  </si>
  <si>
    <t>KT-140022-VE</t>
  </si>
  <si>
    <t>KT-140036-VE</t>
  </si>
  <si>
    <t>KT-140058-VR</t>
  </si>
  <si>
    <t>KT-140064-VR</t>
  </si>
  <si>
    <t>KT-140071-VE</t>
  </si>
  <si>
    <t>KT-140073-VE</t>
  </si>
  <si>
    <t>KT-140087-VE</t>
  </si>
  <si>
    <t>KT-140091-VE</t>
  </si>
  <si>
    <t>KT-140107-VE</t>
  </si>
  <si>
    <t>KT-140109-VE</t>
  </si>
  <si>
    <t>KT-140112-VR</t>
  </si>
  <si>
    <t>KT-140119-VE</t>
  </si>
  <si>
    <t>KT-150006-VE</t>
  </si>
  <si>
    <t>KT-150022-VR</t>
  </si>
  <si>
    <t>KT-150025-VR</t>
  </si>
  <si>
    <t>KT-150026-VE</t>
  </si>
  <si>
    <t>KT-150030-VR</t>
  </si>
  <si>
    <t>KT-150042-VR</t>
  </si>
  <si>
    <t>KT-150051-VR</t>
  </si>
  <si>
    <t>KT-150090-VR</t>
  </si>
  <si>
    <t>KT-150096-VE</t>
  </si>
  <si>
    <t>KT-160006-VE</t>
  </si>
  <si>
    <t>KT-160044-VE</t>
  </si>
  <si>
    <t>KT-160069-VR</t>
  </si>
  <si>
    <t>KT-160123-VR</t>
  </si>
  <si>
    <t>KT-160153-VR</t>
  </si>
  <si>
    <t>KT-160154-VR</t>
  </si>
  <si>
    <t>QS-100005-VE</t>
  </si>
  <si>
    <t>QS-100006-VE</t>
  </si>
  <si>
    <t>QS-100008-VR</t>
  </si>
  <si>
    <t>QS-100020-VE</t>
  </si>
  <si>
    <t>QS-100022-VE</t>
  </si>
  <si>
    <t>QS-100023-VE</t>
  </si>
  <si>
    <t>QS-100025-VR</t>
  </si>
  <si>
    <t>QS-100026-VE</t>
  </si>
  <si>
    <t>QS-100030-VE</t>
  </si>
  <si>
    <t>QS-100035-VE</t>
  </si>
  <si>
    <t>QS-100036-VE</t>
  </si>
  <si>
    <t>QS-100037-VE</t>
  </si>
  <si>
    <t>QS-110002-VE</t>
  </si>
  <si>
    <t>QS-110006-VR</t>
  </si>
  <si>
    <t>QS-110014-VE</t>
  </si>
  <si>
    <t>QS-110017-VE</t>
  </si>
  <si>
    <t>QS-110019-VE</t>
  </si>
  <si>
    <t>QS-110021-VE</t>
  </si>
  <si>
    <t>QS-110022-VE</t>
  </si>
  <si>
    <t>QS-110023-VE</t>
  </si>
  <si>
    <t>QS-110027-VE</t>
  </si>
  <si>
    <t>QS-110028-VR</t>
  </si>
  <si>
    <t>QS-110030-VE</t>
  </si>
  <si>
    <t>QS-110032-VE</t>
  </si>
  <si>
    <t>QS-110033-VE</t>
  </si>
  <si>
    <t>QS-110036-VE</t>
  </si>
  <si>
    <t>QS-110039-VE</t>
  </si>
  <si>
    <t>QS-110040-VE</t>
  </si>
  <si>
    <t>QS-110041-VE</t>
  </si>
  <si>
    <t>QS-120002-VE</t>
  </si>
  <si>
    <t>QS-120011-VE</t>
  </si>
  <si>
    <t>QS-120019-VE</t>
  </si>
  <si>
    <t>QS-120021-VE</t>
  </si>
  <si>
    <t>QS-120023-VE</t>
  </si>
  <si>
    <t>QS-120024-VE</t>
  </si>
  <si>
    <t>QS-120025-VE</t>
  </si>
  <si>
    <t>QS-120026-VE</t>
  </si>
  <si>
    <t>QS-120034-VE</t>
  </si>
  <si>
    <t>QS-130016-VE</t>
  </si>
  <si>
    <t>QS-130020-VE</t>
  </si>
  <si>
    <t>QS-130033-VE</t>
  </si>
  <si>
    <t>QS-150021-VE</t>
  </si>
  <si>
    <t>QS-160016-VE</t>
  </si>
  <si>
    <t>SK-100001-VE</t>
  </si>
  <si>
    <t>SK-100002-VE</t>
  </si>
  <si>
    <t>SK-100005-VE</t>
  </si>
  <si>
    <t>SK-100009-VR</t>
  </si>
  <si>
    <t>SK-100010-VR</t>
  </si>
  <si>
    <t>SK-100011-VE</t>
  </si>
  <si>
    <t>SK-100012-VE</t>
  </si>
  <si>
    <t>SK-100014-VE</t>
  </si>
  <si>
    <t>SK-110002-VE</t>
  </si>
  <si>
    <t>SK-110003-VE</t>
  </si>
  <si>
    <t>SK-110004-VR</t>
  </si>
  <si>
    <t>SK-110010-VE</t>
  </si>
  <si>
    <t>SK-110011-VE</t>
  </si>
  <si>
    <t>SK-110012-VR</t>
  </si>
  <si>
    <t>SK-110013-VE</t>
  </si>
  <si>
    <t>SK-110018-VE</t>
  </si>
  <si>
    <t>SK-110019-VE</t>
  </si>
  <si>
    <t>SK-110021-VE</t>
  </si>
  <si>
    <t>SK-110023-VR</t>
  </si>
  <si>
    <t>SK-120008-VE</t>
  </si>
  <si>
    <t>SK-130001-VE</t>
  </si>
  <si>
    <t>SK-140006-VR</t>
  </si>
  <si>
    <t>SK-140010-VR</t>
  </si>
  <si>
    <t>TH-100005-VE</t>
  </si>
  <si>
    <t>TH-100006-VE</t>
  </si>
  <si>
    <t>TH-100007-VR</t>
  </si>
  <si>
    <t>TH-100008-VE</t>
  </si>
  <si>
    <t>TH-100011-VR</t>
  </si>
  <si>
    <t>TH-100012-VE</t>
  </si>
  <si>
    <t>TH-100013-VR</t>
  </si>
  <si>
    <t>TH-100018-VE</t>
  </si>
  <si>
    <t>TH-100021-VE</t>
  </si>
  <si>
    <t>TH-100024-VE</t>
  </si>
  <si>
    <t>TH-100027-VR</t>
  </si>
  <si>
    <t>TH-100028-VE</t>
  </si>
  <si>
    <t>TH-100029-VR</t>
  </si>
  <si>
    <t>TH-100030-VR</t>
  </si>
  <si>
    <t>TH-100031-VE</t>
  </si>
  <si>
    <t>TH-110004-VE</t>
  </si>
  <si>
    <t>TH-110005-VE</t>
  </si>
  <si>
    <t>TH-110010-VE</t>
  </si>
  <si>
    <t>TH-110011-VE</t>
  </si>
  <si>
    <t>TH-110012-VE</t>
  </si>
  <si>
    <t>TH-110019-VE</t>
  </si>
  <si>
    <t>TH-110020-VE</t>
  </si>
  <si>
    <t>TH-110021-VE</t>
  </si>
  <si>
    <t>TH-110022-VR</t>
  </si>
  <si>
    <t>TH-110023-VE</t>
  </si>
  <si>
    <t>TH-120002-VE</t>
  </si>
  <si>
    <t>TH-120006-VR</t>
  </si>
  <si>
    <t>TH-120009-VE</t>
  </si>
  <si>
    <t>TH-120010-VE</t>
  </si>
  <si>
    <t>TH-120014-VE</t>
  </si>
  <si>
    <t>TH-120015-VE</t>
  </si>
  <si>
    <t>TH-120018-VE</t>
  </si>
  <si>
    <t>TH-120022-VE</t>
  </si>
  <si>
    <t>TH-120026-VE</t>
  </si>
  <si>
    <t>TH-120031-VE</t>
  </si>
  <si>
    <t>TH-130006-VR</t>
  </si>
  <si>
    <t>TH-140008-VE</t>
  </si>
  <si>
    <t>TH-140011-VE</t>
  </si>
  <si>
    <t>TH-140013-VE</t>
  </si>
  <si>
    <t>TH-140018-VR</t>
  </si>
  <si>
    <t>TH-150007-VE</t>
  </si>
  <si>
    <t>TH-150010-VR</t>
  </si>
  <si>
    <t>ポストテンション場所打ちホロースラブ橋工</t>
  </si>
  <si>
    <t>連絡通信設備</t>
  </si>
  <si>
    <t>共通設備</t>
  </si>
  <si>
    <t>鉄骨工事</t>
  </si>
  <si>
    <t>道路除雪工</t>
  </si>
  <si>
    <t>道路凍結防止工</t>
  </si>
  <si>
    <t>堤冠部保護工</t>
  </si>
  <si>
    <t>野芝種子吹き付け工</t>
  </si>
  <si>
    <t>切土防護柵工</t>
  </si>
  <si>
    <t>堤防除草工</t>
  </si>
  <si>
    <t>橋面防水工</t>
  </si>
  <si>
    <t>気象調査</t>
  </si>
  <si>
    <t>安全運転の支援</t>
  </si>
  <si>
    <t>伐木除根工</t>
  </si>
  <si>
    <t>コンクリートブロック積(張)工150kg/個未満</t>
  </si>
  <si>
    <t>アスファルト舗装（部分打換工）</t>
  </si>
  <si>
    <t>現場打ち基礎工</t>
  </si>
  <si>
    <t>他社製透水マット(ヘチマ構造状透水マット)</t>
  </si>
  <si>
    <t>可とうボックスカルバート+PC縦連結</t>
  </si>
  <si>
    <t>鋼矢板工(油圧式バイブロハンマ)</t>
  </si>
  <si>
    <t>塗り替え塗装系(一般外面の塗り替えRc-Ⅰ)</t>
  </si>
  <si>
    <t>標準的なレディーミクストコンクリート(仕様24-8-25(20)BB)</t>
  </si>
  <si>
    <t>従来のAE減水剤</t>
  </si>
  <si>
    <t>注入式フォアポーリング+鏡ボルト工</t>
  </si>
  <si>
    <t>防音シート</t>
  </si>
  <si>
    <t>植生シート(環境品)</t>
  </si>
  <si>
    <t>乾燥収縮低減剤</t>
  </si>
  <si>
    <t>不織布によるロックボルト頭部保護工</t>
  </si>
  <si>
    <t>ねじり棒鋼ロックボルト工</t>
  </si>
  <si>
    <t>現場打擁壁及び現場打側溝</t>
  </si>
  <si>
    <t>スチールグレーチング(SS400材)</t>
  </si>
  <si>
    <t>グラインダーによる研磨</t>
  </si>
  <si>
    <t>標準フックせん断補強鉄筋</t>
  </si>
  <si>
    <t>連節ブロック張り工+覆土</t>
  </si>
  <si>
    <t>路面切削工 (粉じん防止対策を施していない通常の切削工)</t>
  </si>
  <si>
    <t>標準フック定着</t>
  </si>
  <si>
    <t>プレキャストL形擁壁+プレキャスト独立型防護柵基礎</t>
  </si>
  <si>
    <t>ベルマウス工法</t>
  </si>
  <si>
    <t>植生基材吹付工(t=3cm)</t>
  </si>
  <si>
    <t>有機系被覆工法</t>
  </si>
  <si>
    <t>プレキャストコンクリート護岸基礎工</t>
  </si>
  <si>
    <t>AC100V式LED表示板(1ヶ月間使用、発電機使用)</t>
  </si>
  <si>
    <t>従来の供試体確認版</t>
  </si>
  <si>
    <t>高潮堤防護岸(現場打ち)</t>
  </si>
  <si>
    <t>落石防護柵(ストーンガード:落石エネルギー50kJ以下、柵高3m、施工延長100m:支柱間隔3m×32スパン+2m×2スパン、切土法面補強対策を考慮。)</t>
  </si>
  <si>
    <t>張芝工</t>
  </si>
  <si>
    <t>標準型ガードパイプ</t>
  </si>
  <si>
    <t>現場打ち張コンクリート</t>
  </si>
  <si>
    <t>コンパネ遮音板</t>
  </si>
  <si>
    <t>プレートコンパクタ</t>
  </si>
  <si>
    <t>ウォータージェット工法によるコンクリート表面処理</t>
  </si>
  <si>
    <t>注入式アンカー定着工(現場調合パイプ設置) D19‐15d 横向き100本施工</t>
  </si>
  <si>
    <t>枠組足場に一般的な先行手すりと後付けの幅木を装着する工法</t>
  </si>
  <si>
    <t>現場打設護岸基礎工(比較対象は鋼矢板護岸基礎として使用の場合)</t>
  </si>
  <si>
    <t>鉄筋挿入工(径90㎜、二重管削孔方式)</t>
  </si>
  <si>
    <t>ダンプカー野積み</t>
  </si>
  <si>
    <t>トータルステーションによる数値地形測量・応用測量(地図情報レベル500)</t>
  </si>
  <si>
    <t>ディーゼル発電機</t>
  </si>
  <si>
    <t>金コテ仕上</t>
  </si>
  <si>
    <t>洋式ポンプ簡易水洗式仮設トイレユニット+2tトラック</t>
  </si>
  <si>
    <t>地盤傾斜計</t>
  </si>
  <si>
    <t>RI計法を用いた盛土の締固め管理</t>
  </si>
  <si>
    <t>植生基材吹付工(厚3cm)</t>
  </si>
  <si>
    <t>エアーブラスト工法</t>
  </si>
  <si>
    <t>PC鋼ケーブル落橋防止</t>
  </si>
  <si>
    <t>レベル及びテープによる観測</t>
  </si>
  <si>
    <t>発動発電機を電源に使用した投光機</t>
  </si>
  <si>
    <t>ソイルセメント吹付・撤去工</t>
  </si>
  <si>
    <t>排水性舗装(ポーラスアフファルト舗装)</t>
  </si>
  <si>
    <t>鋳物製排水桝</t>
  </si>
  <si>
    <t>堤防護岸用遮水シート+連節ブロック張工</t>
  </si>
  <si>
    <t>A/Dコンバータ(A/D発信器)開度計</t>
  </si>
  <si>
    <t>現場打函渠工</t>
  </si>
  <si>
    <t>潜水工の水中施工による仮締切用ライナープレート組立工法。</t>
  </si>
  <si>
    <t>湿潤養生工法</t>
  </si>
  <si>
    <t>注入式アンカー定着剤(パイプ設置) 横向き施工(アンカー筋D41×720) コア削工(φ52×620)</t>
  </si>
  <si>
    <t>河川堤防用遮水シート</t>
  </si>
  <si>
    <t>高減衰ゴム支承(HDR)</t>
  </si>
  <si>
    <t>発動発電機を電源に使用したバルーン型投光機</t>
  </si>
  <si>
    <t>高性能AE減水剤による単位水量低減</t>
  </si>
  <si>
    <t>表面保護工(シラン系表面含浸材)</t>
  </si>
  <si>
    <t>引き抜き工法(シートパイル)</t>
  </si>
  <si>
    <t>静的破砕剤</t>
  </si>
  <si>
    <t>端子台接続工法</t>
  </si>
  <si>
    <t>測量・土木関連施工システムデータコレクタ</t>
  </si>
  <si>
    <t>従来バックホウ</t>
  </si>
  <si>
    <t>シングルアンテナ電磁波レーダを用いた非破壊探査機</t>
  </si>
  <si>
    <t>発電機式投光機</t>
  </si>
  <si>
    <t>ケーブル工(PCグラウト練混水の人力管理)</t>
  </si>
  <si>
    <t>給熱養生(ジェットヒーター養生)</t>
  </si>
  <si>
    <t>型枠用パネルによる防護</t>
  </si>
  <si>
    <t>国土交通省中部地方整備局 土木工事特記仕様書 供試体の確認方法 A法</t>
  </si>
  <si>
    <t>太陽電池式保安灯</t>
  </si>
  <si>
    <t>グラインダー仕上げ工法</t>
  </si>
  <si>
    <t>エポキシ樹脂系表面被覆材を用いた剥落防止工法</t>
  </si>
  <si>
    <t>ガラスクロス繊維シートによるはく落防止工法</t>
  </si>
  <si>
    <t>商用電源依存型現場仮設ハウス</t>
  </si>
  <si>
    <t>作業主任者の指示により作業員が減圧表にて減圧の実施</t>
  </si>
  <si>
    <t>屋外用移動型防犯システム</t>
  </si>
  <si>
    <t>発泡ポリエチレンフォームによる地盤振動低減工法</t>
  </si>
  <si>
    <t>加熱溶着型目地部防草シール(シート)</t>
  </si>
  <si>
    <t>掘削除去(処分場での最終処分及び健全土の埋め戻し)</t>
  </si>
  <si>
    <t>専用補助器具を使用しない大型土のう作成「単管工法」</t>
  </si>
  <si>
    <t>塩害地域の鋼製検査路(溶融亜鉛メッキ)</t>
  </si>
  <si>
    <t>2トントラックに搭載された仮設トイレ</t>
  </si>
  <si>
    <t>鋼製山留材(H形鋼)</t>
  </si>
  <si>
    <t>ライター着火の円筒形火口バーナー</t>
  </si>
  <si>
    <t>電設管ねじ接合配管工事</t>
  </si>
  <si>
    <t>開先・ビード外観のゲージによる測定</t>
  </si>
  <si>
    <t>水性シラン系表面含浸工</t>
  </si>
  <si>
    <t>植生マット工</t>
  </si>
  <si>
    <t>コンクリート削孔工(Φ53mmの手送りによるコアドリリング)</t>
  </si>
  <si>
    <t>盛り替え梁工法</t>
  </si>
  <si>
    <t>コンクリートブロック張工【150kg未満/個】</t>
  </si>
  <si>
    <t>乾燥収縮低減剤+防風シート</t>
  </si>
  <si>
    <t>Vカット目地(目地棒+誘導鉄板+塩ビ止水板)及びシール充填</t>
  </si>
  <si>
    <t>塗装合板</t>
  </si>
  <si>
    <t>スポンジ製消音器</t>
  </si>
  <si>
    <t>トータルステーションによる出来形計測(トンネル)</t>
  </si>
  <si>
    <t>交通誘導員を車両停止位置に配置し実施する工事規制</t>
  </si>
  <si>
    <t>仮設足場を使用したロータリーパーカッション工法</t>
  </si>
  <si>
    <t>PAC+高分子凝集剤による濁水処理</t>
  </si>
  <si>
    <t>コンクリート製視覚障害者誘導用ブロック製品</t>
  </si>
  <si>
    <t>発動発電機を電源とする投光器</t>
  </si>
  <si>
    <t>人力掘削及び人力法面整形</t>
  </si>
  <si>
    <t>金属枠の工事立て看板枠</t>
  </si>
  <si>
    <t>コンクリート張工(無筋人力厚さ 100mm)</t>
  </si>
  <si>
    <t>スポンジマット+給熱養生(ジェットヒーター)</t>
  </si>
  <si>
    <t>壁用モルタルスペーサー</t>
  </si>
  <si>
    <t>単独出力電源の発電機(三相・単相3線式)</t>
  </si>
  <si>
    <t>一般養生マット</t>
  </si>
  <si>
    <t>残存化粧型枠</t>
  </si>
  <si>
    <t>ダイヤル式アクセルのバックホウ</t>
  </si>
  <si>
    <t>給熱養生</t>
  </si>
  <si>
    <t>止水板(接着タイプ)</t>
  </si>
  <si>
    <t>締固め作業</t>
  </si>
  <si>
    <t>タックコート材</t>
  </si>
  <si>
    <t>超低騒音型バックホウ</t>
  </si>
  <si>
    <t>フラップゲート</t>
  </si>
  <si>
    <t>現場打ち擁壁</t>
  </si>
  <si>
    <t>鋼板による埋設物防護</t>
  </si>
  <si>
    <t>発動発電機搭載の投光機</t>
  </si>
  <si>
    <t>鉄枠看板</t>
  </si>
  <si>
    <t>土のう</t>
  </si>
  <si>
    <t>従来型油圧ブレーカ</t>
  </si>
  <si>
    <t>重機作業</t>
  </si>
  <si>
    <t>スポットクーラー</t>
  </si>
  <si>
    <t>表面被覆工</t>
  </si>
  <si>
    <t>プレキャストボックスカルバート(部材増厚タイプ)</t>
  </si>
  <si>
    <t>大型土のう</t>
  </si>
  <si>
    <t>標準チゼルを装着した油圧ブレーカ</t>
  </si>
  <si>
    <t>舗装路面のひび割れ測定方法</t>
  </si>
  <si>
    <t>クローラ型油圧ショベル、標準バケット容量0.8m3</t>
  </si>
  <si>
    <t>通常の生コンクリート運搬</t>
  </si>
  <si>
    <t>可搬式電光表示板</t>
  </si>
  <si>
    <t>乾燥収縮低減剤の添加</t>
  </si>
  <si>
    <t>ひび割れ注入工法(柔軟型エポキシ樹脂3種)</t>
  </si>
  <si>
    <t>定置式トイレユニット</t>
  </si>
  <si>
    <t>バー型スペーサー</t>
  </si>
  <si>
    <t>ブラスト処理</t>
  </si>
  <si>
    <t>ふとんかご(階段式)</t>
  </si>
  <si>
    <t>エンジン溶接機+別置式オイルガード</t>
  </si>
  <si>
    <t>トタン製工事看板</t>
  </si>
  <si>
    <t>専用補助具を使用しない大型土のう製作</t>
  </si>
  <si>
    <t>かごマット工(スロープ式)</t>
  </si>
  <si>
    <t>仮設防護柵(H鋼基礎)</t>
  </si>
  <si>
    <t>トータルステーションによる施工管理</t>
  </si>
  <si>
    <t>塩化ビニール製の防音シート(グレー色)。</t>
  </si>
  <si>
    <t>鉄筋コンクリート基礎</t>
  </si>
  <si>
    <t>非自動型ポンプ</t>
  </si>
  <si>
    <t>樹脂発泡目地板(セーフタイト)</t>
  </si>
  <si>
    <t>メタルハライドバルーン投光機</t>
  </si>
  <si>
    <t>油性コンクリート離型剤</t>
  </si>
  <si>
    <t>ひび割れ注入工+亜硝酸リチウム塗布含浸工+表面被覆工</t>
  </si>
  <si>
    <t>合板型枠</t>
  </si>
  <si>
    <t>一般土のう</t>
  </si>
  <si>
    <t>スポットクーラー( 吹き出し3口仕様)</t>
  </si>
  <si>
    <t>既設石積の撤去・新設</t>
  </si>
  <si>
    <t>発動発電機搭載バルーン投光機</t>
  </si>
  <si>
    <t>電動ラック式開閉機</t>
  </si>
  <si>
    <t>帆布+ドングロスの2枚重ね</t>
  </si>
  <si>
    <t>作業員の誘導による深層混合処理工</t>
  </si>
  <si>
    <t>区画線設置</t>
  </si>
  <si>
    <t>ビニロン繊維シート工法</t>
  </si>
  <si>
    <t>一般の土工材料(まさ土)</t>
  </si>
  <si>
    <t>ガソリンエンジン溶接機</t>
  </si>
  <si>
    <t>クローラ型油圧ショベル</t>
  </si>
  <si>
    <t>高圧洗浄機</t>
  </si>
  <si>
    <t>工事看板用鉄枠(養生カバー付)</t>
  </si>
  <si>
    <t>テールアルメ工法(帯鋼補強材)</t>
  </si>
  <si>
    <t>踏掛版アンカーキャップおよび防食充てん材設置工事</t>
  </si>
  <si>
    <t>連続繊維シート工法</t>
  </si>
  <si>
    <t>スローダウン機能付きエンジン式高圧洗浄機</t>
  </si>
  <si>
    <t>鉄板溶接</t>
  </si>
  <si>
    <t>圧縮センターホール型ロードセル</t>
  </si>
  <si>
    <t>表面含浸工法(反応型けい酸塩系表面含浸工法)</t>
  </si>
  <si>
    <t>処理施設へ運搬・処理</t>
  </si>
  <si>
    <t>プレーンコンクリート</t>
  </si>
  <si>
    <t>格子鉄筋(CB2)</t>
  </si>
  <si>
    <t>濁水処理装置(ポータブル型・機械処理沈殿方式)</t>
  </si>
  <si>
    <t>無機凝集剤(PAC等)+合成高分子凝集剤</t>
  </si>
  <si>
    <t>簡易水洗式トイレ</t>
  </si>
  <si>
    <t>インターネットを利用するネットワークカメラ(有線)</t>
  </si>
  <si>
    <t>コンクリートへの乾燥収縮低減剤の添加</t>
  </si>
  <si>
    <t>プレキャスト法枠</t>
  </si>
  <si>
    <t>オイルタンク(比較機種 オイルタンク490L)</t>
  </si>
  <si>
    <t>濁水処理工(一般土木工事)【PAC・有機高分子凝集剤・炭酸ガス】</t>
  </si>
  <si>
    <t>濁水処理装置</t>
  </si>
  <si>
    <t>現場打ちコンクリート</t>
  </si>
  <si>
    <t>膨張材</t>
  </si>
  <si>
    <t>人員による運行管理、安全管理</t>
  </si>
  <si>
    <t>ハート型スペーサーブロック</t>
  </si>
  <si>
    <t>有線ネットワークカメラ</t>
  </si>
  <si>
    <t>アルミ製安全掲示板</t>
  </si>
  <si>
    <t>人員による温度管理</t>
  </si>
  <si>
    <t>熱中症標識を設置しての注意喚起</t>
  </si>
  <si>
    <t>ブロック積(張)工</t>
  </si>
  <si>
    <t>積載型トラッククレーン</t>
  </si>
  <si>
    <t>人力による昇降施設の除雪・氷割り作業</t>
  </si>
  <si>
    <t>人員による計測管理</t>
  </si>
  <si>
    <t>エンジン式投光機</t>
  </si>
  <si>
    <t>エンジン式水銀灯投光機</t>
  </si>
  <si>
    <t>在来ひび割れ誘発目地工法:目地棒(取外後コーキング)+鉄板+止水板</t>
  </si>
  <si>
    <t>トタン板工事看板</t>
  </si>
  <si>
    <t>ホイストによる荷揚げ</t>
  </si>
  <si>
    <t>工事看板用鉄枠</t>
  </si>
  <si>
    <t>丁張を用いた法面整形工</t>
  </si>
  <si>
    <t>鉄製安全掲示板</t>
  </si>
  <si>
    <t>低騒音型締固め機械を用いた締固め技術</t>
  </si>
  <si>
    <t>鋼鉄製貯水タンクを採用したローラ。</t>
  </si>
  <si>
    <t>表面含浸工法</t>
  </si>
  <si>
    <t>通常運搬</t>
  </si>
  <si>
    <t>小形水門(ローラゲート)</t>
  </si>
  <si>
    <t>施工装備が優先された土工用振動ローラ。</t>
  </si>
  <si>
    <t>発電機式の照明</t>
  </si>
  <si>
    <t>交通誘導員による監視</t>
  </si>
  <si>
    <t>ソフトを使用した計測管理</t>
  </si>
  <si>
    <t>レベル・スチールテープを用いた区画割り及び改良深さ管理</t>
  </si>
  <si>
    <t>散水養生</t>
  </si>
  <si>
    <t>有線でインターネット接続するネットワークカメラ</t>
  </si>
  <si>
    <t>手すり先行工法による枠組足場</t>
  </si>
  <si>
    <t>屋内用風速表示装置</t>
  </si>
  <si>
    <t>調査孔(グラウト管)</t>
  </si>
  <si>
    <t>現場打ち笠コンクリート工</t>
  </si>
  <si>
    <t>鉱物油系コンクリート型枠剥離剤</t>
  </si>
  <si>
    <t>鉄(一般構造用圧延鋼)製転圧板プレートコンパクタ</t>
  </si>
  <si>
    <t>PACと有機高分子凝集剤による濁水処理</t>
  </si>
  <si>
    <t>特殊ふとんかご工</t>
  </si>
  <si>
    <t>現場打ちコンクリート工</t>
  </si>
  <si>
    <t>ポリマーセメントモルタルを用いた湿式吹付</t>
  </si>
  <si>
    <t>ローラ運転手の目視による安全確認</t>
  </si>
  <si>
    <t>橋軸方向と橋軸直角方向に設置する鋼製ブラケット形式変位制限構造</t>
  </si>
  <si>
    <t>鉱物油の原液</t>
  </si>
  <si>
    <t>覆工コンクリート工</t>
  </si>
  <si>
    <t>コンクリート構造物用後付け式ゴム伸縮可撓継手</t>
  </si>
  <si>
    <t>鋼製水路その1</t>
  </si>
  <si>
    <t>ヘルメットに血液型、氏名、会社名のシールを貼る</t>
  </si>
  <si>
    <t>スノーポール</t>
  </si>
  <si>
    <t>落石防護柵(ストーンガード)設置工</t>
  </si>
  <si>
    <t>監視員の配置</t>
  </si>
  <si>
    <t>工事用立看板(アルミ製看板)</t>
  </si>
  <si>
    <t>可塑性エアモルタル</t>
  </si>
  <si>
    <t>凍結防止剤塩化ナトリウム</t>
  </si>
  <si>
    <t>吊り足場</t>
  </si>
  <si>
    <t>人力除雪</t>
  </si>
  <si>
    <t>パイプ吊足場</t>
  </si>
  <si>
    <t>現場密度試験(砂置換法)</t>
  </si>
  <si>
    <t>溶融亜鉛メッキ製 水抜き管(床版を削孔して設置する場合)</t>
  </si>
  <si>
    <t>手すり先行工法の枠組足場</t>
  </si>
  <si>
    <t>型枠存置による湿潤養生(橋脚)</t>
  </si>
  <si>
    <t>25t吊りラフテレーンクレーンによる設置</t>
  </si>
  <si>
    <t>コンクリートブロック積(張)工(大型ブロック積工)</t>
  </si>
  <si>
    <t>自動観測システム</t>
  </si>
  <si>
    <t>レキ混じり土</t>
  </si>
  <si>
    <t>防雪柵の従来収納工法</t>
  </si>
  <si>
    <t>インバー線を利用した伸縮計</t>
  </si>
  <si>
    <t>土を入れる土のう袋(PP製)</t>
  </si>
  <si>
    <t>従来型SPD</t>
  </si>
  <si>
    <t>排水ポンプなどの発電機による夜間・休日の連続運転</t>
  </si>
  <si>
    <t>SGP亜鉛メッキ鋼巻線スクリーン</t>
  </si>
  <si>
    <t>100V電源式 LED電光表示板</t>
  </si>
  <si>
    <t>遮水シート</t>
  </si>
  <si>
    <t>プレテンション方式PC床版橋(単純橋)</t>
  </si>
  <si>
    <t>発電機電源LED電光盤</t>
  </si>
  <si>
    <t>水銀ランプ2灯式照明器</t>
  </si>
  <si>
    <t>燃焼促進剤なしの発動発電機45KVA</t>
  </si>
  <si>
    <t>防護柵付重力式擁壁工</t>
  </si>
  <si>
    <t>重防食塗装(Rc-Ⅰ塗装系)</t>
  </si>
  <si>
    <t>気泡緩衝シートを用いた封かん養生</t>
  </si>
  <si>
    <t>セメント系混合処理工法</t>
  </si>
  <si>
    <t>ベルマウス(モルタル、ボンド固定)</t>
  </si>
  <si>
    <t>AC100V式交互通行信号機(1ヶ月間使用、引き込み工事)</t>
  </si>
  <si>
    <t>ロリップ(傾斜面親綱昇降器具)</t>
  </si>
  <si>
    <t>常温合材(カットバックアスファルト系)</t>
  </si>
  <si>
    <t>3種1号区画線(速度おとせ)</t>
  </si>
  <si>
    <t>溶融式塗料(3種1号)区画線及び消去</t>
  </si>
  <si>
    <t>既存の小径バイブレータ</t>
  </si>
  <si>
    <t>π型ブロック</t>
  </si>
  <si>
    <t>一般の無塗装ヘルメット</t>
  </si>
  <si>
    <t>区画線設置工(水性路面標示用塗料)</t>
  </si>
  <si>
    <t>吹き止め柵</t>
  </si>
  <si>
    <t>鉄板、アクリル等の樹脂を使用した外注による工事看板</t>
  </si>
  <si>
    <t>現場打ち重力式擁壁</t>
  </si>
  <si>
    <t>機械除草工</t>
  </si>
  <si>
    <t>通常のラジコンヘリによる目視撮影</t>
  </si>
  <si>
    <t>目視によるチャート紙確認/建設機械運転日報作成作業</t>
  </si>
  <si>
    <t>頭部構造がナット定着方式のグラウンドアンカー</t>
  </si>
  <si>
    <t>PK-4</t>
  </si>
  <si>
    <t>探査車(7CHアンテナ)による一次調査+ハンディ型地中レーダによるメッシュ調査</t>
  </si>
  <si>
    <t>矢印板</t>
  </si>
  <si>
    <t>密粒度アスファルト舗装</t>
  </si>
  <si>
    <t>グルービング工(アスファルト舗装)</t>
  </si>
  <si>
    <t>丁張りやトンボを使用したバックホウでの施工</t>
  </si>
  <si>
    <t>電位差滴定による塩化物イオン含有量測定</t>
  </si>
  <si>
    <t>PC工ケーブル</t>
  </si>
  <si>
    <t>アスファルト付着防止剤としての軽油</t>
  </si>
  <si>
    <t>コンクリートブロック積み</t>
  </si>
  <si>
    <t>金属製シースを用いたグラウト工法</t>
  </si>
  <si>
    <t>鉱物油系油圧作動油</t>
  </si>
  <si>
    <t>乾電池が必要なタイプの警告灯</t>
  </si>
  <si>
    <t>開削工法による既設管の撤去とヒューム管布設</t>
  </si>
  <si>
    <t>クラックスケールを用いたひび割れ測定とスケッチデータに基づく図面作成</t>
  </si>
  <si>
    <t>打音検査</t>
  </si>
  <si>
    <t>統一型遮音壁</t>
  </si>
  <si>
    <t>石油系溶剤(重油、灯油、軽油)</t>
  </si>
  <si>
    <t>鋼管ポール地際の掘削による埋設部分の腐食状況調査</t>
  </si>
  <si>
    <t>従来型油圧ジャッキ(仮受ブラッケト付)</t>
  </si>
  <si>
    <t>クラック補修</t>
  </si>
  <si>
    <t>接触式変位計</t>
  </si>
  <si>
    <t>枠組足場用手すり枠</t>
  </si>
  <si>
    <t>残土処理工(埋戻材は流用土を利用)</t>
  </si>
  <si>
    <t>木製型枠</t>
  </si>
  <si>
    <t>従来品大型土のう</t>
  </si>
  <si>
    <t>ダクタイル鋳鉄管</t>
  </si>
  <si>
    <t>溶接式縦格子パネル柵</t>
  </si>
  <si>
    <t>水深1～3mの浅所での深浅測量(レッド測深または音響測深)</t>
  </si>
  <si>
    <t>高性能AE減水剤遅延形等の混和剤による品質管理</t>
  </si>
  <si>
    <t>溶融亜鉛めっき JIS H 8641 HDZ55</t>
  </si>
  <si>
    <t>簡易水洗仮設トイレ(汲取り式)</t>
  </si>
  <si>
    <t>コンクリート製視覚障がい者誘導ブロック製品</t>
  </si>
  <si>
    <t>鉄製バリケードパイプ(φ48.6単管パイプ)</t>
  </si>
  <si>
    <t>PC用メッキ鋼製シ-ス</t>
  </si>
  <si>
    <t>グラノリシックコンクリート</t>
  </si>
  <si>
    <t>路面凍結検知装置</t>
  </si>
  <si>
    <t>亜硝酸リチウム等の鉄筋防錆材を用いたコンクリート構造物の断面修復工法</t>
  </si>
  <si>
    <t>耐候性大型土のう(6か月～1年対応型)</t>
  </si>
  <si>
    <t>有機系表面被覆材(ウレタン)</t>
  </si>
  <si>
    <t>発電機使用の規制看板</t>
  </si>
  <si>
    <t>積層ゴム支承(固定可動)</t>
  </si>
  <si>
    <t>鋼構造物新設内面塗装D-5仕様</t>
  </si>
  <si>
    <t>一般養生工</t>
  </si>
  <si>
    <t>無機系表面被覆工法</t>
  </si>
  <si>
    <t>積層ゴム支承</t>
  </si>
  <si>
    <t>現場吹付法枠工法(梁断面300×300)</t>
  </si>
  <si>
    <t>シート被覆処理</t>
  </si>
  <si>
    <t>軽油</t>
  </si>
  <si>
    <t>リングジョイント定着法</t>
  </si>
  <si>
    <t>鋼製仮囲い材</t>
  </si>
  <si>
    <t>道路除草工(肩掛式:飛び石保護有り:高速回転刃)</t>
  </si>
  <si>
    <t>コンクリートのポンプ圧送における先行モルタル</t>
  </si>
  <si>
    <t>捨て筋結束工法(主筋に捨て筋を結束線で固定し、そこからセパレーターを溶接接合して型枠を形成する技術。)</t>
  </si>
  <si>
    <t>クローラ型・排出ガス対策型(第二次基準値)バックホウ</t>
  </si>
  <si>
    <t>大型ブレーカ(油圧式)</t>
  </si>
  <si>
    <t>グリップキャップによるプレグラウトPC鋼材端部防錆処理</t>
  </si>
  <si>
    <t>CAD・三角スケール(ヘロン計算)・集計表による土量計算</t>
  </si>
  <si>
    <t>ケーブルクレーン</t>
  </si>
  <si>
    <t>トンネル工における防水工</t>
  </si>
  <si>
    <t>モルタル製スペーサー</t>
  </si>
  <si>
    <t>手動式(半自動式)、自動式のガス圧接工法</t>
  </si>
  <si>
    <t>トルエン等の揮発性の高い溶剤を含有する加熱溶融型路面標示用プライマー</t>
  </si>
  <si>
    <t>欠損部補修工(加熱As混合物)</t>
  </si>
  <si>
    <t>鉛蓄電池式無停電電源装置</t>
  </si>
  <si>
    <t>杭の押し込み試験(JGS-1811)</t>
  </si>
  <si>
    <t>ヤシ繊維製品の濁水処理フィルター工法</t>
  </si>
  <si>
    <t>型枠パネル2枚を用いた飛び石防護法</t>
  </si>
  <si>
    <t>野芝種子吹付工</t>
  </si>
  <si>
    <t>結束線による鉄筋工法。</t>
  </si>
  <si>
    <t>NC情報変換プログラムとCAD作業の併用</t>
  </si>
  <si>
    <t>電位差滴定分析法</t>
  </si>
  <si>
    <t>コンクリート</t>
  </si>
  <si>
    <t>梯子</t>
  </si>
  <si>
    <t>枠組足場+仮設防音パネル</t>
  </si>
  <si>
    <t>看板照明蛍光灯モデル(AC100V仕様)</t>
  </si>
  <si>
    <t>転用型鋼製型枠による箱抜工法</t>
  </si>
  <si>
    <t>地すべり等の移動変形調査に用いられる伸縮計</t>
  </si>
  <si>
    <t>携帯型WBGT計</t>
  </si>
  <si>
    <t>道路照明ポール(標準開口部)</t>
  </si>
  <si>
    <t>場所打ち杭鉄筋かご溶接組立工法</t>
  </si>
  <si>
    <t>天然骨材を使用したコンクリート二次製品</t>
  </si>
  <si>
    <t>LED警告灯シリーズ(AC100Vモデル)</t>
  </si>
  <si>
    <t>搭乗型振動ローラ(エコノマイザー無し)</t>
  </si>
  <si>
    <t>水圧式サポート</t>
  </si>
  <si>
    <t>表計算ソフトなどを用いて手作業で行っていた工程管理、施工計画書、安全管理、CO2排出量管理、出来形管理、写真管理、品質管理、電子納品等の施工管理業務</t>
  </si>
  <si>
    <t>航空写真データを用いたデジタルステレオ図化による道路部の大縮尺地形図作成</t>
  </si>
  <si>
    <t>スポンジ製防音カバー</t>
  </si>
  <si>
    <t>頭部防錆処理用キャップを使用した補強材・アンカーの頭部処理</t>
  </si>
  <si>
    <t>ガラスビーズタイプのカプセルレンズ型再帰反射シート</t>
  </si>
  <si>
    <t>水置換法</t>
  </si>
  <si>
    <t>橋梁点検車</t>
  </si>
  <si>
    <t>巻尺及びレベルによる出来形測量</t>
  </si>
  <si>
    <t>AC100V電源式回転灯</t>
  </si>
  <si>
    <t>植生シート工(標準品)肥料袋なし</t>
  </si>
  <si>
    <t>大型ブレーカー掘削及びリッパーブル引き起こし</t>
  </si>
  <si>
    <t>表計算ソフトを用いた手入力による施工計画、工程計画、出来形管理、写真管理、品質管理、電子納品等の施工管理業務</t>
  </si>
  <si>
    <t>JIS G3106 溶接構造用圧延鋼材</t>
  </si>
  <si>
    <t>大型土のう製作</t>
  </si>
  <si>
    <t>手作業による3次元設計データ作成</t>
  </si>
  <si>
    <t>覆工板1.0m×2.0mによる路面覆工</t>
  </si>
  <si>
    <t>表土はぎ土の処分</t>
  </si>
  <si>
    <t>エンジン発電機式水銀灯投光機</t>
  </si>
  <si>
    <t>線導水工(ゴム系)</t>
  </si>
  <si>
    <t>鋼矢板油圧圧入引抜き工</t>
  </si>
  <si>
    <t>有機系表面被覆工法</t>
  </si>
  <si>
    <t>プラスティックコーンと無収縮モルタルによるプラスティックコーンの跡穴埋めに塩害対策用に塗装を施す</t>
  </si>
  <si>
    <t>吹付枠工・ロックボルト工</t>
  </si>
  <si>
    <t>ポリプロピレン製のフレキシブルコンテナバッグを用いた大型土のう袋</t>
  </si>
  <si>
    <t>鉄製伸縮門扉</t>
  </si>
  <si>
    <t>無溶接Uボルト工法(補強筋「平鋼」に孔を開けてUボルトで主筋を固定する工法)</t>
  </si>
  <si>
    <t>クローラ型ミニバックホウ</t>
  </si>
  <si>
    <t>ダブルナット</t>
  </si>
  <si>
    <t>コンクリートスペーサーハート型</t>
  </si>
  <si>
    <t>道路トンネル定期点検(応急措置含む)</t>
  </si>
  <si>
    <t>砕石(C-40)を用いた盛土内水平排水層</t>
  </si>
  <si>
    <t>チッピング(はつり)処理</t>
  </si>
  <si>
    <t>足場吊りチェーンのフック外れ止めなし</t>
  </si>
  <si>
    <t>一般養生(散水)</t>
  </si>
  <si>
    <t>木製の黒板とチョークを使用したデジタルカメラによる出来形管理(写真管理)</t>
  </si>
  <si>
    <t>一般型枠工(合板型枠)</t>
  </si>
  <si>
    <t>セパレーターを段取り用鉄筋に溶接する方法</t>
  </si>
  <si>
    <t>現場吹付法枠工</t>
  </si>
  <si>
    <t>水平切梁工法(2×H-500腹起)</t>
  </si>
  <si>
    <t>縦横断測量で得られた断面図による平均断面法</t>
  </si>
  <si>
    <t>コンクリート用養生剤、コンクリート被膜養生剤(水系パラフィン及び樹脂エマルション)</t>
  </si>
  <si>
    <t>ウォールソーイング工法</t>
  </si>
  <si>
    <t>ウレタン樹脂</t>
  </si>
  <si>
    <t>鋼矢板を使用した防護柵</t>
  </si>
  <si>
    <t>ケイ酸塩系表面含浸材</t>
  </si>
  <si>
    <t>酸性液体急結剤を用いた低粉じん吹付け工法</t>
  </si>
  <si>
    <t>注入式長尺先受け工(縦スリットのない鋼管を用いるAGF工法)</t>
  </si>
  <si>
    <t>ロードローラ</t>
  </si>
  <si>
    <t>バックブザー</t>
  </si>
  <si>
    <t>大型土のう(フレシキブルコンテナバック)</t>
  </si>
  <si>
    <t>シラン系表面含浸材</t>
  </si>
  <si>
    <t>立体フレーム構造の鋼製透過型砂防えん堤</t>
  </si>
  <si>
    <t>鋼製シース</t>
  </si>
  <si>
    <t>チッピング工法</t>
  </si>
  <si>
    <t>熱電対の温度計測による温度変化で充填を捉える方式</t>
  </si>
  <si>
    <t>単素子音響測深機及び重錘による深浅測量</t>
  </si>
  <si>
    <t>ガス(酸素アセチレンガス)切断</t>
  </si>
  <si>
    <t>コンクリート増厚工法</t>
  </si>
  <si>
    <t>コンクリートブロック積工</t>
  </si>
  <si>
    <t>鋼板巻立て工法</t>
  </si>
  <si>
    <t>経験的な判断で推測</t>
  </si>
  <si>
    <t>鉱物油を主成分とする型枠離型剤</t>
  </si>
  <si>
    <t>汲み取り式トイレ(簡易水洗)</t>
  </si>
  <si>
    <t>ガス圧接</t>
  </si>
  <si>
    <t>単管パイプにクランプ付きステップを一枚一枚傾斜角度を合わせ取り付ける工法</t>
  </si>
  <si>
    <t>入替え工法(発生土場外処分・良質土購入)</t>
  </si>
  <si>
    <t>無溶接(添え筋)工法</t>
  </si>
  <si>
    <t>常温混合物(カットバックアスファルト系)</t>
  </si>
  <si>
    <t>センサワイヤによる舗装高さ制御技術</t>
  </si>
  <si>
    <t>部材端部の曲面仕上げと超厚膜形塗装を組合せた技術</t>
  </si>
  <si>
    <t>無機・有機複合コーティング材</t>
  </si>
  <si>
    <t>モノグリップ型カプラー</t>
  </si>
  <si>
    <t>別置燃料タンク設置によるエンジン発電機の長時間運転</t>
  </si>
  <si>
    <t>ステンレス製有孔管の導水管</t>
  </si>
  <si>
    <t>RI計器による土の密度試験</t>
  </si>
  <si>
    <t>ディスクグラインダによる研削処理</t>
  </si>
  <si>
    <t>コンクリートブロック積工法</t>
  </si>
  <si>
    <t>3点式中掘工法</t>
  </si>
  <si>
    <t>据置型地盤傾斜計</t>
  </si>
  <si>
    <t>ポリマー改質アスファルト(Ⅰ型、Ⅱ型、H型)</t>
  </si>
  <si>
    <t>重防食塗装(C4系塗装)</t>
  </si>
  <si>
    <t>ポリ塩化ビニル系熱収縮性チューブ</t>
  </si>
  <si>
    <t>工場製品の発塵抑制型固化材を用いた浅層地盤改良工</t>
  </si>
  <si>
    <t>炭素繊維等を用いた連続繊維シート接着工法</t>
  </si>
  <si>
    <t>セメントベントナイトを充填する方法</t>
  </si>
  <si>
    <t>マニュアルトータルステーション</t>
  </si>
  <si>
    <t>手動による平板載荷試験</t>
  </si>
  <si>
    <t>伸縮装置非排水工(弾性シール材充てん工法)</t>
  </si>
  <si>
    <t>生石灰混合による油性成分揮発処理</t>
  </si>
  <si>
    <t>乾燥収縮低減剤添加工法</t>
  </si>
  <si>
    <t>外部燃料タンク接続方式</t>
  </si>
  <si>
    <t>セパレーター(無塗装)とロングPコーン。</t>
  </si>
  <si>
    <t>高所へのカメラ設置による撮影</t>
  </si>
  <si>
    <t>溶接金物を利用した箱抜き用型枠の固定</t>
  </si>
  <si>
    <t>ポリマーセメントモルタルを用いた吹付け工法</t>
  </si>
  <si>
    <t>山砂を用いた盛土式仮設道路工法</t>
  </si>
  <si>
    <t>現場打吹付法枠工法</t>
  </si>
  <si>
    <t>人力によるはつり工法</t>
  </si>
  <si>
    <t>Pコン除去+モルタル穴埋めする工法。</t>
  </si>
  <si>
    <t>鉱物油を主成分とするコンクリート型枠用油性剥離剤</t>
  </si>
  <si>
    <t>パイプ吊り足場</t>
  </si>
  <si>
    <t>つりチェ-ンのフックにビニ-ルテ-プ等を巻付け</t>
  </si>
  <si>
    <t>乾電池を使用した工事灯</t>
  </si>
  <si>
    <t>丸セパに止水リングを付け、モルタル仕上は左官職人。</t>
  </si>
  <si>
    <t>カプセルレンズ型再帰反射シート</t>
  </si>
  <si>
    <t>エポキシ系樹脂材料を使用した薄層カラー舗装</t>
  </si>
  <si>
    <t>材料を一度に投入する一括練混ぜ工法</t>
  </si>
  <si>
    <t>粉体噴射攪拌工(DJM工法)</t>
  </si>
  <si>
    <t>ケレン作業と防錆剤塗布作業</t>
  </si>
  <si>
    <t>グラウトホール</t>
  </si>
  <si>
    <t>カラーコ-ンによる作業範囲の明示と監視員配置。</t>
  </si>
  <si>
    <t>RI計測法を用いた人力計測</t>
  </si>
  <si>
    <t>塩化ビニール製広報用シート</t>
  </si>
  <si>
    <t>一般サイトの天気予報</t>
  </si>
  <si>
    <t>スローダウン運転機能付エンジン溶接機</t>
  </si>
  <si>
    <t>凝結遅延剤使用によるレイタンス層処理</t>
  </si>
  <si>
    <t>傾斜板沈降装置</t>
  </si>
  <si>
    <t>連続繊維シート含浸工法</t>
  </si>
  <si>
    <t>高性能AE減水剤</t>
  </si>
  <si>
    <t>養生用ポリフィルムシートによる被覆</t>
  </si>
  <si>
    <t>蛍光灯を使用した仮設工事用非常灯</t>
  </si>
  <si>
    <t>テレメータ装置等で収集した情報をサーバーで一元管理する中央管理型の河川水位警報システム</t>
  </si>
  <si>
    <t>中庸熱ポルトランドセメントを用いたコンクリート</t>
  </si>
  <si>
    <t>高粘性PCグラウト</t>
  </si>
  <si>
    <t>防護板等の養生が必要なハンドガイド式草刈機</t>
  </si>
  <si>
    <t>プレキャストコンクリート製U字溝</t>
  </si>
  <si>
    <t>はつり工+モルタル復旧工</t>
  </si>
  <si>
    <t>振動体の側面が平滑な内部振動機</t>
  </si>
  <si>
    <t>表計算ソフトとCADソフトを用いて作成する</t>
  </si>
  <si>
    <t>自動追尾型トータルステーションを用いた変位計測システム</t>
  </si>
  <si>
    <t>交通誘導員の配置とハザードマップによる注意喚起</t>
  </si>
  <si>
    <t>コンクリート型枠用合板</t>
  </si>
  <si>
    <t>集塵装置のない路面切削機</t>
  </si>
  <si>
    <t>杭式仮設防音パネル</t>
  </si>
  <si>
    <t>標準フック鉄筋</t>
  </si>
  <si>
    <t>遠心力鉄筋コンクリート管</t>
  </si>
  <si>
    <t>警報付指示器の回転灯・ブザー</t>
  </si>
  <si>
    <t>はつり調査</t>
  </si>
  <si>
    <t>ドループエンジン回転制御システムを搭載した油圧ショベル</t>
  </si>
  <si>
    <t>シースおよび亜鉛めっきによるロックボルト</t>
  </si>
  <si>
    <t>ボーリング後に硬質塩化ビニール管を設置</t>
  </si>
  <si>
    <t>センサワイヤ設置による舗装高さ制御</t>
  </si>
  <si>
    <t>ハンディーロガーでの計測と表計算ソフトでの管理</t>
  </si>
  <si>
    <t>ガラスビーズ反射シートを貼付したプラスチックポリエチレンコーン。</t>
  </si>
  <si>
    <t>4点ボルト固定方式の集水桝蓋</t>
  </si>
  <si>
    <t>鋼板製仮囲い防音タイプ</t>
  </si>
  <si>
    <t>ポリマーセメントはけ塗り</t>
  </si>
  <si>
    <t>アスファルト加熱型塗膜系床版防水工法</t>
  </si>
  <si>
    <t>PCケーブル式落橋防止装置</t>
  </si>
  <si>
    <t>メタルハライドランプを光源とする投光機</t>
  </si>
  <si>
    <t>ポリマーモルタル補修工</t>
  </si>
  <si>
    <t>鉱物油を主成分とした油性コンクリート型枠離型剤</t>
  </si>
  <si>
    <t>補助員と丁張による勾配確認</t>
  </si>
  <si>
    <t>ステンレス製のバンド及び留具</t>
  </si>
  <si>
    <t>注入器具によるひび割れ注入工</t>
  </si>
  <si>
    <t>型枠等を基準物としたコンクリート舗装工法</t>
  </si>
  <si>
    <t>表示用鉄筋を点溶接する方法</t>
  </si>
  <si>
    <t>ポリマー改質アスファルトⅡ型</t>
  </si>
  <si>
    <t>高エンジン回転のままポンプ吐出量制御する油圧ショベル</t>
  </si>
  <si>
    <t>2次元CADベースの橋梁原寸システム</t>
  </si>
  <si>
    <t>ゴム製伸縮継手装置</t>
  </si>
  <si>
    <t>切削した粉体試料を電位差滴定法で検査する方法</t>
  </si>
  <si>
    <t>ガラス繊維シートによるはく落防止工法</t>
  </si>
  <si>
    <t>コンクリート養生マット</t>
  </si>
  <si>
    <t>繊維シート接着工法</t>
  </si>
  <si>
    <t>組立て鋼材に溶接した添え鉄筋を結束する方法</t>
  </si>
  <si>
    <t>座標測量により杭の位置出し箇所を明確にして杭打ちする方法。</t>
  </si>
  <si>
    <t>誘導員による運行管理</t>
  </si>
  <si>
    <t>大型H形鋼を用いた仮設桟橋</t>
  </si>
  <si>
    <t>レベルと巻尺による道路の縦横断測量</t>
  </si>
  <si>
    <t>吹付けのり枠用金網型枠</t>
  </si>
  <si>
    <t>クローラクレーン</t>
  </si>
  <si>
    <t>グラウト再注入工法</t>
  </si>
  <si>
    <t>人手による表計算ソフトでの集計と閲覧</t>
  </si>
  <si>
    <t>超速硬コンクリート</t>
  </si>
  <si>
    <t>発電機を電源とする電灯</t>
  </si>
  <si>
    <t>けい酸ナトリウム系表面含浸材</t>
  </si>
  <si>
    <t>コア抜きによる密度・締固試験</t>
  </si>
  <si>
    <t>受信した気象警報メールを現場監督者等がメガホンで周知。</t>
  </si>
  <si>
    <t>コンクリート型枠用合板による仮囲い</t>
  </si>
  <si>
    <t>カラーコーンによる作業範囲の明示と監視員配置</t>
  </si>
  <si>
    <t>1液性のけい酸塩系表面含浸材</t>
  </si>
  <si>
    <t>排水性舗装</t>
  </si>
  <si>
    <t>照明を取り付けたA型看板</t>
  </si>
  <si>
    <t>監視員の目視</t>
  </si>
  <si>
    <t>トータルステーションを利用した地形測量</t>
  </si>
  <si>
    <t>丁張、補助員および油圧ショベルによる法面整形工</t>
  </si>
  <si>
    <t>従来の油圧ショベル</t>
  </si>
  <si>
    <t>添加型乾燥収縮低減剤</t>
  </si>
  <si>
    <t>発動発電機を使用した回転灯</t>
  </si>
  <si>
    <t>トータルステーションと音響測深機を用いた深浅測量</t>
  </si>
  <si>
    <t>床版の仕上り高さを水準測量により目印をつけて対応していた</t>
  </si>
  <si>
    <t>調査員による直接目視やハンマー打撃による打音調査</t>
  </si>
  <si>
    <t>JISの舗装コンクリートを用いたコンクリート舗装工</t>
  </si>
  <si>
    <t>目視によるクラック調査</t>
  </si>
  <si>
    <t>塗布型の養生剤</t>
  </si>
  <si>
    <t>測量機により桁の高さを人的に測量する技術</t>
  </si>
  <si>
    <t>メタルハライドランプエンジン投光機</t>
  </si>
  <si>
    <t>掘削後に目視および超音波厚さ計で行う検査</t>
  </si>
  <si>
    <t>掘削・目視・復旧による調査</t>
  </si>
  <si>
    <t>低騒音型ラフテレーンクレーン</t>
  </si>
  <si>
    <t>ガイダンスシステム未搭載の油圧ショベル</t>
  </si>
  <si>
    <t>散水養生を必要とするけい酸塩系含浸材</t>
  </si>
  <si>
    <t>麻袋(マタイ)と帆布(トラックシート)の2枚掛け</t>
  </si>
  <si>
    <t>ガス圧接継手</t>
  </si>
  <si>
    <t>レバー操作量のみで油圧制御を行う従来の油圧ショベル</t>
  </si>
  <si>
    <t>車外作業で装着格納するジブを搭載した移動式クレーン</t>
  </si>
  <si>
    <t>手動式TSにより構造物を測量し変位を算出する技術</t>
  </si>
  <si>
    <t>オペレータの目視によりブレードを手動操作するブルドーザの運転</t>
  </si>
  <si>
    <t>プラスチック製コン+モルタル充填</t>
  </si>
  <si>
    <t>2tトラックに積載した仮設トイレ</t>
  </si>
  <si>
    <t>計測器専用データ収集管理システム</t>
  </si>
  <si>
    <t>トランシットによる杭打設管理</t>
  </si>
  <si>
    <t>場所打ち杭工法</t>
  </si>
  <si>
    <t>プリズムを使用したトータルステーションによる計測</t>
  </si>
  <si>
    <t>吹付モルタル・コンクリート材料</t>
  </si>
  <si>
    <t>密粒度舗装</t>
  </si>
  <si>
    <t>パラフィン系のコンクリート養生剤</t>
  </si>
  <si>
    <t>コンクリート接着工</t>
  </si>
  <si>
    <t>オペレータの目視により作業機を手動操作する運転</t>
  </si>
  <si>
    <t>計測員による計測データの収集・記録</t>
  </si>
  <si>
    <t>ロードセルの設置・計測</t>
  </si>
  <si>
    <t>道路整形工、道路除草工</t>
  </si>
  <si>
    <t>2次元設計図面を用いた設計照査および実物大モックアップ製作による施工性検証</t>
  </si>
  <si>
    <t>高圧洗浄機使用による打継目処理</t>
  </si>
  <si>
    <t>ポリ塩化ビニル系熱収縮チューブ</t>
  </si>
  <si>
    <t>2液型常温硬化型エポキシ樹脂</t>
  </si>
  <si>
    <t>現場専用の気象情報配信サイト</t>
  </si>
  <si>
    <t>連続繊維接着工法</t>
  </si>
  <si>
    <t>有機系塗料を用いた表面被覆工法</t>
  </si>
  <si>
    <t>乾電池を利用した警告灯</t>
  </si>
  <si>
    <t>剥落防止工(アラミドメッシュ)</t>
  </si>
  <si>
    <t>人手による測量の集計で管理</t>
  </si>
  <si>
    <t>先行手すりを含む枠組足場</t>
  </si>
  <si>
    <t>ソーラー蓄電池LED警告灯</t>
  </si>
  <si>
    <t>コンクリート構造物設置工の他に後施工として除草工や舗装欠損部補修工</t>
  </si>
  <si>
    <t>ポリマーモルタル補修工法</t>
  </si>
  <si>
    <t>防草シートを接合・固定する固定ピン頭部に貼るシール材として粘着テープを鋏やカッター等で適当な大きさに切断し貼る工法</t>
  </si>
  <si>
    <t>緑化基盤材</t>
  </si>
  <si>
    <t>地覆新規やり替え式標準型防護柵</t>
  </si>
  <si>
    <t>落石防護擁壁</t>
  </si>
  <si>
    <t>植栽孔を用いた護岸の緑化工法</t>
  </si>
  <si>
    <t>大型張りブロック工法</t>
  </si>
  <si>
    <t>普通コンクリート</t>
  </si>
  <si>
    <t>サンプリングによる原単位の算定</t>
  </si>
  <si>
    <t>現場打ち擁壁工+現場打ち水路工</t>
  </si>
  <si>
    <t>ドーナツ型スペーサ</t>
  </si>
  <si>
    <t>スラリー攪拌工</t>
  </si>
  <si>
    <t>ポケット式落石防護網工</t>
  </si>
  <si>
    <t>埋設型ジョイント(舗装厚内型)</t>
  </si>
  <si>
    <t>現況測量・出来形観測・観測成果作成</t>
  </si>
  <si>
    <t>水防テレメータシステム ※観測局を同数とする。但しこのまま従来技術に置き換えはできない。</t>
  </si>
  <si>
    <t>特殊インターロッキング透水性</t>
  </si>
  <si>
    <t>現場打ちコンクリートのり枠工</t>
  </si>
  <si>
    <t>化学繊維を原料とした油吸着材</t>
  </si>
  <si>
    <t>埋設型枠と現場打ちコンクリートによる暗渠化</t>
  </si>
  <si>
    <t>再生クラッシャラン</t>
  </si>
  <si>
    <t>普通ポルトランドセメント使用のコンクリート</t>
  </si>
  <si>
    <t>ロックボルト付き 現場吹き付け法枠工</t>
  </si>
  <si>
    <t>シラン系表面含浸材(3回塗り)</t>
  </si>
  <si>
    <t>従来型のさく岩機を使用した工法 (TJ-15)</t>
  </si>
  <si>
    <t>合図灯 (1色)</t>
  </si>
  <si>
    <t>従来機種の油圧ブレーカ</t>
  </si>
  <si>
    <t>スラリー撹拌工(単軸)</t>
  </si>
  <si>
    <t>トータルステーション等による坑内測量</t>
  </si>
  <si>
    <t>ひび割れ誘発目地(シーリング材+誘発鉄板+塩ビ止水板)</t>
  </si>
  <si>
    <t>フェイルセーフ機能が付いていない工事用信号機</t>
  </si>
  <si>
    <t>高圧ナトリウムランプを使用した道路灯</t>
  </si>
  <si>
    <t>仮ライン(ペイント式)、(手動)</t>
  </si>
  <si>
    <t>沈砂池工法</t>
  </si>
  <si>
    <t>コンクリート用砕石を使用した生コン</t>
  </si>
  <si>
    <t>横置円筒型屋外貯蔵タンク (15kl型)</t>
  </si>
  <si>
    <t>路床置換(シラス)</t>
  </si>
  <si>
    <t>横帯工(現場打ち)</t>
  </si>
  <si>
    <t>現場打ちボックスカルバート</t>
  </si>
  <si>
    <t>老朽化した法面取り壊し工+モルタル吹付10cm</t>
  </si>
  <si>
    <t>フリクションリング内蔵型緩み防止ナット</t>
  </si>
  <si>
    <t>工事用車両幕(不透過)</t>
  </si>
  <si>
    <t>アクリルシリコン塗料(2液性)</t>
  </si>
  <si>
    <t>警備員による目視安全確認</t>
  </si>
  <si>
    <t>屋外型有線ネットワークカメラ</t>
  </si>
  <si>
    <t>PCグラウト(シース+PC鋼材+グラウト)</t>
  </si>
  <si>
    <t>プラスチックコーン+Pコン穴跡埋め(無収縮モルタル処理)</t>
  </si>
  <si>
    <t>発動発電機によるLED標示板</t>
  </si>
  <si>
    <t>砂防ソイルセメント工(撹拌混合)</t>
  </si>
  <si>
    <t>高圧ナトリウムランプを使用したトンネル照明器具</t>
  </si>
  <si>
    <t>調査ボーリング工(標準貫入試験、コアサンプリング)</t>
  </si>
  <si>
    <t>開削(矩形切断)によるマンホール蓋取替工法</t>
  </si>
  <si>
    <t>鋼製丸ビームタイプ橋梁用ビーム型防護柵</t>
  </si>
  <si>
    <t>合板型枠工法+テストピース圧縮試験による推定強度確認</t>
  </si>
  <si>
    <t>木製合板型枠工法</t>
  </si>
  <si>
    <t>デジタルタコグラフ</t>
  </si>
  <si>
    <t>鋼製型枠</t>
  </si>
  <si>
    <t>非常停止押しボタン</t>
  </si>
  <si>
    <t>人力による伐木および伐竹</t>
  </si>
  <si>
    <t>アンカーバー方式の変位制限構造</t>
  </si>
  <si>
    <t>SUS304</t>
  </si>
  <si>
    <t>野芝張芝工</t>
  </si>
  <si>
    <t>人力による床版コンクリート表面仕上げ</t>
  </si>
  <si>
    <t>吹付法面取り壊し工+モルタル吹付工(10cm)</t>
  </si>
  <si>
    <t>センサラインを用いたアスファルト舗装</t>
  </si>
  <si>
    <t>石油系有機溶剤を含む常温合材</t>
  </si>
  <si>
    <t>肩掛け式による機械除草。</t>
  </si>
  <si>
    <t>土系舗装</t>
  </si>
  <si>
    <t>ホワイトボードによるKY活動</t>
  </si>
  <si>
    <t>再生砂</t>
  </si>
  <si>
    <t>後方超小旋回型バックホウ(クローラー型)</t>
  </si>
  <si>
    <t>一般気象サイトを使用し監視員による観測及び周知</t>
  </si>
  <si>
    <t>交通誘導員の配置</t>
  </si>
  <si>
    <t>通常コンクリート打設工</t>
  </si>
  <si>
    <t>車線分離標設置 可変式(穿孔式)(高さ650mm)</t>
  </si>
  <si>
    <t>道路除草工(肩掛機械除草、年2回)</t>
  </si>
  <si>
    <t>枠組足場を使用した橋脚の変状調査</t>
  </si>
  <si>
    <t>薬液注入工法(二重管ストレーナー工法の単相式)</t>
  </si>
  <si>
    <t>道路除草工(肩掛式、飛石防護有り)</t>
  </si>
  <si>
    <t>仮橋・仮桟橋工(橋脚設置・撤去)</t>
  </si>
  <si>
    <t>現場打L型擁壁工(H5000-B3500)</t>
  </si>
  <si>
    <t>木製の目地型枠</t>
  </si>
  <si>
    <t>場所打ちもたれ式擁壁による道路拡幅</t>
  </si>
  <si>
    <t>コンクリート被膜養生剤</t>
  </si>
  <si>
    <t>Rc-Ⅰ系塗装</t>
  </si>
  <si>
    <t>ジャッキの手動操作によるリフトオフ試験</t>
  </si>
  <si>
    <t>高圧噴射撹拌工(三重管工法)</t>
  </si>
  <si>
    <t>植生基材吹付工(厚さ10cm)</t>
  </si>
  <si>
    <t>油圧ショベル(標準バケット容量0.8m3)</t>
  </si>
  <si>
    <t>張芝工(野芝・高麗芝)</t>
  </si>
  <si>
    <t>構造物とりこわし工+橋梁補修工(モルタル復旧工)</t>
  </si>
  <si>
    <t>鋼製ブラケットによる突起構造</t>
  </si>
  <si>
    <t>標準的な舗装工(機械施工及び施工管理)</t>
  </si>
  <si>
    <t>打音法による橋梁点検</t>
  </si>
  <si>
    <t>油圧ジャッキ・ポンプとダイヤルゲージを使用したリフトオフ試験方法</t>
  </si>
  <si>
    <t>道路除草工(人力除草)</t>
  </si>
  <si>
    <t>スチールテープ・レベル測量による出来形測定</t>
  </si>
  <si>
    <t>丁張り、水糸による敷均し工及び掘削工</t>
  </si>
  <si>
    <t>トランシットによる精度管理</t>
  </si>
  <si>
    <t>高圧洗浄機を使った人力によるタイヤ洗浄</t>
  </si>
  <si>
    <t>はつり工+断面修復工法</t>
  </si>
  <si>
    <t>RI計測等での盛土の品質管理、又施工会社が自主管理として数回/日(適宜)の目視での丁張りからの下がりをスケール等で確認している技術。</t>
  </si>
  <si>
    <t>手動ウインチ及び小型移動式クレーンによる防雪柵建込み(展開)作業・収納作業</t>
  </si>
  <si>
    <t>目地の配置 〔内空断面が3.7m×5.0mで延長距離が31.2mのボックスカルバート〕</t>
  </si>
  <si>
    <t>道路除草工(年2回の除草作業)</t>
  </si>
  <si>
    <t>鉄骨軽量気泡コンクリートパネル(ALC)構造</t>
  </si>
  <si>
    <t>鋼管杭と主柱材を溶接にて仮固定する方法</t>
  </si>
  <si>
    <t>特殊ブロック設置工(コンクリート製視覚障害者誘導用ブロック設置工法)</t>
  </si>
  <si>
    <t>鋼道路橋塗装・防食便覧(ふっ素樹脂塗料用中塗、ふっ素樹脂塗料上塗)</t>
  </si>
  <si>
    <t>大型ブレーカ掘削(遮音シート、遮音壁等による防音対策の併用を前提とした油圧ブレーカでの解体・掘削工法)</t>
  </si>
  <si>
    <t>シールコンクリート</t>
  </si>
  <si>
    <t>ガス圧接工法</t>
  </si>
  <si>
    <t>タンピングランマー</t>
  </si>
  <si>
    <t>プレートコンパクター</t>
  </si>
  <si>
    <t>建築用空洞ブロック積</t>
  </si>
  <si>
    <t>RI計法による密度管理試験</t>
  </si>
  <si>
    <t>切削オーバーレイ工法(t=50mm)</t>
  </si>
  <si>
    <t>LED電光盤(発電機仕様)</t>
  </si>
  <si>
    <t>貼り付け式仮ライン(反射式)</t>
  </si>
  <si>
    <t>乾電池式回転灯</t>
  </si>
  <si>
    <t>アスファルト舗装用型枠(外材使用)</t>
  </si>
  <si>
    <t>トータルステーションを用いた測量</t>
  </si>
  <si>
    <t>ガス圧接工法(アセチレン-酸素法)</t>
  </si>
  <si>
    <t>乾電池仕様LED警告灯</t>
  </si>
  <si>
    <t>フィルタ式集じん機</t>
  </si>
  <si>
    <t>ビニロン繊維シートを用いたコンクリート片はく落防止工法</t>
  </si>
  <si>
    <t>低騒音型小型振動ローラ</t>
  </si>
  <si>
    <t>建設廃棄物処理・処分</t>
  </si>
  <si>
    <t>鋼フィンガージョイント</t>
  </si>
  <si>
    <t>ボーリング調査,標準貫入試験,室内土質試験(物理試験)</t>
  </si>
  <si>
    <t>ランマー</t>
  </si>
  <si>
    <t>100V電源式LED単色電光表示板(発動発電機仕様)</t>
  </si>
  <si>
    <t>樹脂製単管キャップ</t>
  </si>
  <si>
    <t>電動固定式スクリーン</t>
  </si>
  <si>
    <t>吹付法枠工</t>
  </si>
  <si>
    <t>工事現場外搬出処分</t>
  </si>
  <si>
    <t>ジェットヒーターによる給熱養生</t>
  </si>
  <si>
    <t>中掘り鋼管杭工法(セメントミルク噴出攪拌方式)</t>
  </si>
  <si>
    <t>コンクリート再生砕石(RC-0～40mm)</t>
  </si>
  <si>
    <t>100V電源式LED電光表示板</t>
  </si>
  <si>
    <t>常温合材での補修</t>
  </si>
  <si>
    <t>橋脚基礎補強</t>
  </si>
  <si>
    <t>安定処理工(スタビライザによる処理)</t>
  </si>
  <si>
    <t>乾電池式LED矢印板</t>
  </si>
  <si>
    <t>振動コンパクタ(前後進型)</t>
  </si>
  <si>
    <t>低騒音型締固め建設機械</t>
  </si>
  <si>
    <t>ポストテンション用外ケーブル方式の仕様:「PC鋼より線+グラウト+PE保護管」</t>
  </si>
  <si>
    <t>単管キャップ</t>
  </si>
  <si>
    <t>手動ガス圧接工法(還元炎による酸化防止技術)</t>
  </si>
  <si>
    <t>クローラ型油圧ショベル(標準バケット容量0.8m3)</t>
  </si>
  <si>
    <t>ひび割れ誘発目地の設置</t>
  </si>
  <si>
    <t>裸PC鋼より線+保護管(ポリエチレン管)+セメントグラウト注入工法</t>
  </si>
  <si>
    <t>保安施設設置基準に則った施設</t>
  </si>
  <si>
    <t>PKM-Tを用いたタックコート工</t>
  </si>
  <si>
    <t>金属溶射を防食下地とした、有機溶剤系塗料による重防食塗装</t>
  </si>
  <si>
    <t>隙間(スポンジ)テープ</t>
  </si>
  <si>
    <t>ワラ付張芝</t>
  </si>
  <si>
    <t>地中レーダ探査による異常箇所抽出および削孔・ボアホールカメラ撮影</t>
  </si>
  <si>
    <t>道路除草(肩掛式)</t>
  </si>
  <si>
    <t>アクアマットSPタイプ</t>
  </si>
  <si>
    <t>ウレタン素材打撃板装着低騒音ランマ</t>
  </si>
  <si>
    <t>スベランチャ(脚絆タイプ)</t>
  </si>
  <si>
    <t>一般強度レベルの高流動コンクリート「スマートダイナミックコンクリート」</t>
  </si>
  <si>
    <t>クリーンクリート</t>
  </si>
  <si>
    <t>L型ジョイントヒータ</t>
  </si>
  <si>
    <t>鉛直打継処理シート工法</t>
  </si>
  <si>
    <t>ハンドガイド式草刈機ブッシュカッタージョージ</t>
  </si>
  <si>
    <t>一般的な養生マット(ウレタンフォーム+不織布+PPクロス)</t>
  </si>
  <si>
    <t>合板の上下面を鉄板で挟み込んだ打撃板を装着したランマ</t>
  </si>
  <si>
    <t>安全スパイク長靴</t>
  </si>
  <si>
    <t>高性能AE減水剤を使用したコンクリート</t>
  </si>
  <si>
    <t>普通ポルトランドセメントを用いたコンクリート</t>
  </si>
  <si>
    <t>平面型赤外線ヒータ</t>
  </si>
  <si>
    <t>凝結遅延剤工法</t>
  </si>
  <si>
    <t>一般的なハンドガイド式草刈機</t>
  </si>
  <si>
    <t>10.8 m2</t>
  </si>
  <si>
    <t>100 m</t>
  </si>
  <si>
    <t>1 m</t>
  </si>
  <si>
    <t>10 m</t>
  </si>
  <si>
    <t>30 m</t>
  </si>
  <si>
    <t>1 ㎡</t>
  </si>
  <si>
    <t>1 m3</t>
  </si>
  <si>
    <t>1 基</t>
  </si>
  <si>
    <t>1000 ㎡</t>
  </si>
  <si>
    <t>1000 m</t>
  </si>
  <si>
    <t>200 本</t>
  </si>
  <si>
    <t>1 断面</t>
  </si>
  <si>
    <t>100 枚</t>
  </si>
  <si>
    <t>10000 本</t>
  </si>
  <si>
    <t>1000 本</t>
  </si>
  <si>
    <t>100 m2</t>
  </si>
  <si>
    <t>100 ㎡</t>
  </si>
  <si>
    <t>806 箇所</t>
  </si>
  <si>
    <t>1 ヶ月</t>
  </si>
  <si>
    <t>60 枚</t>
  </si>
  <si>
    <t>1000 m2</t>
  </si>
  <si>
    <t>50 m</t>
  </si>
  <si>
    <t>1 日</t>
  </si>
  <si>
    <t>100 本</t>
  </si>
  <si>
    <t>100 掛㎡</t>
  </si>
  <si>
    <t>700 ｍ</t>
  </si>
  <si>
    <t>16 ㎡</t>
  </si>
  <si>
    <t>0.22 k㎡</t>
  </si>
  <si>
    <t>1 台</t>
  </si>
  <si>
    <t>300 ㎡</t>
  </si>
  <si>
    <t>1 台/月</t>
  </si>
  <si>
    <t>12 箇所</t>
  </si>
  <si>
    <t>10000 m3</t>
  </si>
  <si>
    <t>20 組</t>
  </si>
  <si>
    <t>770 m</t>
  </si>
  <si>
    <t>30 日</t>
  </si>
  <si>
    <t>500 m2</t>
  </si>
  <si>
    <t>10 台</t>
  </si>
  <si>
    <t>500 ㎡</t>
  </si>
  <si>
    <t>20 m</t>
  </si>
  <si>
    <t>1 橋脚</t>
  </si>
  <si>
    <t>40 m</t>
  </si>
  <si>
    <t>10 ㎡</t>
  </si>
  <si>
    <t>25 枚</t>
  </si>
  <si>
    <t>100 m3</t>
  </si>
  <si>
    <t>420 箇所</t>
  </si>
  <si>
    <t>1 km</t>
  </si>
  <si>
    <t>10000 ㎡</t>
  </si>
  <si>
    <t>1 箇所</t>
  </si>
  <si>
    <t>3803 m</t>
  </si>
  <si>
    <t>10 日</t>
  </si>
  <si>
    <t>6 枚</t>
  </si>
  <si>
    <t>1 個</t>
  </si>
  <si>
    <t>500 m</t>
  </si>
  <si>
    <t>1 棟</t>
  </si>
  <si>
    <t>1 室</t>
  </si>
  <si>
    <t>18 ㎡</t>
  </si>
  <si>
    <t>1000 m3</t>
  </si>
  <si>
    <t>300 個</t>
  </si>
  <si>
    <t>10 孔</t>
  </si>
  <si>
    <t>10 m2</t>
  </si>
  <si>
    <t>1038 m</t>
  </si>
  <si>
    <t>25 m</t>
  </si>
  <si>
    <t>20 m3</t>
  </si>
  <si>
    <t>386 m</t>
  </si>
  <si>
    <t>1 月</t>
  </si>
  <si>
    <t>236 m</t>
  </si>
  <si>
    <t>15000 m3</t>
  </si>
  <si>
    <t>500 m3</t>
  </si>
  <si>
    <t>1 枚</t>
  </si>
  <si>
    <t>1000 個</t>
  </si>
  <si>
    <t>1 現場</t>
  </si>
  <si>
    <t>70 ㎡</t>
  </si>
  <si>
    <t>6 ㎡</t>
  </si>
  <si>
    <t>3000 時間</t>
  </si>
  <si>
    <t>10 枚</t>
  </si>
  <si>
    <t>100 袋</t>
  </si>
  <si>
    <t>10 袋</t>
  </si>
  <si>
    <t>20000 ㎡</t>
  </si>
  <si>
    <t>300 m3</t>
  </si>
  <si>
    <t>1020 m3</t>
  </si>
  <si>
    <t>140 ㎡</t>
  </si>
  <si>
    <t>450 ㎡</t>
  </si>
  <si>
    <t>80 m</t>
  </si>
  <si>
    <t>100 枚・30日</t>
  </si>
  <si>
    <t>6 月</t>
  </si>
  <si>
    <t>9000 時間</t>
  </si>
  <si>
    <t>10 m(法長)</t>
  </si>
  <si>
    <t>200 袋</t>
  </si>
  <si>
    <t>200 回</t>
  </si>
  <si>
    <t>320 【本】</t>
  </si>
  <si>
    <t>10 m3</t>
  </si>
  <si>
    <t>10 台/月</t>
  </si>
  <si>
    <t>13.5 m</t>
  </si>
  <si>
    <t>10 箇所</t>
  </si>
  <si>
    <t>25 m2</t>
  </si>
  <si>
    <t>3000 時間・台</t>
  </si>
  <si>
    <t>9 m2</t>
  </si>
  <si>
    <t>100 箇所</t>
  </si>
  <si>
    <t>2 箇所</t>
  </si>
  <si>
    <t>10000 m</t>
  </si>
  <si>
    <t>14400 t</t>
  </si>
  <si>
    <t>12 か月</t>
  </si>
  <si>
    <t>24000 m3</t>
  </si>
  <si>
    <t>13500 m3</t>
  </si>
  <si>
    <t>6 か月</t>
  </si>
  <si>
    <t>12 ヶ月</t>
  </si>
  <si>
    <t>1 か月</t>
  </si>
  <si>
    <t>3 か月</t>
  </si>
  <si>
    <t>1 シーズン</t>
  </si>
  <si>
    <t>1 台/3ヶ月</t>
  </si>
  <si>
    <t>1 基・月</t>
  </si>
  <si>
    <t>1 回</t>
  </si>
  <si>
    <t>1 m2</t>
  </si>
  <si>
    <t>720 m3</t>
  </si>
  <si>
    <t>1 門</t>
  </si>
  <si>
    <t>5 か月</t>
  </si>
  <si>
    <t>90 日</t>
  </si>
  <si>
    <t>100 m^3</t>
  </si>
  <si>
    <t>2 か月</t>
  </si>
  <si>
    <t>1 本</t>
  </si>
  <si>
    <t>1 式</t>
  </si>
  <si>
    <t>4800 m3/30日</t>
  </si>
  <si>
    <t>100 基</t>
  </si>
  <si>
    <t>1 L</t>
  </si>
  <si>
    <t>100 現場</t>
  </si>
  <si>
    <t>60 m</t>
  </si>
  <si>
    <t>3 ヶ月</t>
  </si>
  <si>
    <t>1 Km/車線・日</t>
  </si>
  <si>
    <t>200 m(片側100m×2)</t>
  </si>
  <si>
    <t>50 m3</t>
  </si>
  <si>
    <t>1402 ㎡(設置期間90日)</t>
  </si>
  <si>
    <t>1 個所</t>
  </si>
  <si>
    <t>1000 掛㎡・90日</t>
  </si>
  <si>
    <t>3 基(橋脚)</t>
  </si>
  <si>
    <t>1000 m(10年)</t>
  </si>
  <si>
    <t>144 m3・30日</t>
  </si>
  <si>
    <t>1 橋</t>
  </si>
  <si>
    <t>1 其</t>
  </si>
  <si>
    <t>67.4 h</t>
  </si>
  <si>
    <t>50 基</t>
  </si>
  <si>
    <t>120 m2</t>
  </si>
  <si>
    <t>300 m2</t>
  </si>
  <si>
    <t>1 t</t>
  </si>
  <si>
    <t>1200 m</t>
  </si>
  <si>
    <t>110 m3</t>
  </si>
  <si>
    <t>10 個</t>
  </si>
  <si>
    <t>1 工事</t>
  </si>
  <si>
    <t>2 回</t>
  </si>
  <si>
    <t>1 冬期</t>
  </si>
  <si>
    <t>1 </t>
  </si>
  <si>
    <t>20 km</t>
  </si>
  <si>
    <t>20 本</t>
  </si>
  <si>
    <t>42 m2</t>
  </si>
  <si>
    <t>100 ケーブル</t>
  </si>
  <si>
    <t>300 日</t>
  </si>
  <si>
    <t>227 空m3</t>
  </si>
  <si>
    <t>1 回(10tダンプ)</t>
  </si>
  <si>
    <t>5 基</t>
  </si>
  <si>
    <t>2 測点(1次元)</t>
  </si>
  <si>
    <t>5000 m3</t>
  </si>
  <si>
    <t>10 測線</t>
  </si>
  <si>
    <t>850 m3</t>
  </si>
  <si>
    <t>1 基・年</t>
  </si>
  <si>
    <t>400 m･10回転用</t>
  </si>
  <si>
    <t>900 ㎡</t>
  </si>
  <si>
    <t>2000 ㎡</t>
  </si>
  <si>
    <t>100 平方m</t>
  </si>
  <si>
    <t>36 組</t>
  </si>
  <si>
    <t>200 個</t>
  </si>
  <si>
    <t>30 断面</t>
  </si>
  <si>
    <t>103 m</t>
  </si>
  <si>
    <t>60 10m2</t>
  </si>
  <si>
    <t>2 ㎡</t>
  </si>
  <si>
    <t>1000 平方メートル</t>
  </si>
  <si>
    <t>90 個</t>
  </si>
  <si>
    <t>2 マス</t>
  </si>
  <si>
    <t>10 個所</t>
  </si>
  <si>
    <t>10 基</t>
  </si>
  <si>
    <t>1 打設</t>
  </si>
  <si>
    <t>100 t</t>
  </si>
  <si>
    <t>180 日</t>
  </si>
  <si>
    <t>100 M</t>
  </si>
  <si>
    <t>7 ヶ月</t>
  </si>
  <si>
    <t>0.5 Km2</t>
  </si>
  <si>
    <t>63.2 m3</t>
  </si>
  <si>
    <t>300 点</t>
  </si>
  <si>
    <t>6 ヶ月工期</t>
  </si>
  <si>
    <t>213.7 ton</t>
  </si>
  <si>
    <t>1 KM</t>
  </si>
  <si>
    <t>48 m2</t>
  </si>
  <si>
    <t>200 日</t>
  </si>
  <si>
    <t>120 枚</t>
  </si>
  <si>
    <t>400 m2</t>
  </si>
  <si>
    <t>38 m3</t>
  </si>
  <si>
    <t>100 セット</t>
  </si>
  <si>
    <t>250 ㎡</t>
  </si>
  <si>
    <t>450 m</t>
  </si>
  <si>
    <t>1 立坑土留め</t>
  </si>
  <si>
    <t>10 ha</t>
  </si>
  <si>
    <t>2.36 ㎡</t>
  </si>
  <si>
    <t>90 m</t>
  </si>
  <si>
    <t>1 シフト</t>
  </si>
  <si>
    <t>1.4 k㎡</t>
  </si>
  <si>
    <t>200 箇所</t>
  </si>
  <si>
    <t>172.5 m2</t>
  </si>
  <si>
    <t>30 ㎡</t>
  </si>
  <si>
    <t>10.5 m</t>
  </si>
  <si>
    <t>50000 m3</t>
  </si>
  <si>
    <t>2300 ㎡</t>
  </si>
  <si>
    <t>5000 ㎡</t>
  </si>
  <si>
    <t>13 組</t>
  </si>
  <si>
    <t>27 本</t>
  </si>
  <si>
    <t>80 ㎡</t>
  </si>
  <si>
    <t>790 ㎡</t>
  </si>
  <si>
    <t>50000 点</t>
  </si>
  <si>
    <t>1 ヶ所</t>
  </si>
  <si>
    <t>3 台</t>
  </si>
  <si>
    <t>160 箇所</t>
  </si>
  <si>
    <t>600 ㎡</t>
  </si>
  <si>
    <t>200 m2</t>
  </si>
  <si>
    <t>2000 個</t>
  </si>
  <si>
    <t>1050 m2当(設置90日間)</t>
  </si>
  <si>
    <t>12717.9 ㎡</t>
  </si>
  <si>
    <t>100 個</t>
  </si>
  <si>
    <t>698.4 m</t>
  </si>
  <si>
    <t>10 本</t>
  </si>
  <si>
    <t>38000 ㎡</t>
  </si>
  <si>
    <t>50 ㎡</t>
  </si>
  <si>
    <t>210 処理量m3/Hr</t>
  </si>
  <si>
    <t>400 m3</t>
  </si>
  <si>
    <t>1 セット</t>
  </si>
  <si>
    <t>81 m3</t>
  </si>
  <si>
    <t>42.6 m3</t>
  </si>
  <si>
    <t>80 m2</t>
  </si>
  <si>
    <t>250 m3</t>
  </si>
  <si>
    <t>20 橋</t>
  </si>
  <si>
    <t>106 m3</t>
  </si>
  <si>
    <t>300 m</t>
  </si>
  <si>
    <t>4 組</t>
  </si>
  <si>
    <t>200 セット</t>
  </si>
  <si>
    <t>170 m</t>
  </si>
  <si>
    <t>16000 m2</t>
  </si>
  <si>
    <t>310 m3</t>
  </si>
  <si>
    <t>7.2 m</t>
  </si>
  <si>
    <t>280 ヶ所</t>
  </si>
  <si>
    <t>6 ヶ月</t>
  </si>
  <si>
    <t>792 m2</t>
  </si>
  <si>
    <t>20 基</t>
  </si>
  <si>
    <t>12000 ㎡</t>
  </si>
  <si>
    <t>1700 ㎡</t>
  </si>
  <si>
    <t>50000 ㎡</t>
  </si>
  <si>
    <t>1 Km</t>
  </si>
  <si>
    <t>10000 m2</t>
  </si>
  <si>
    <t>6000 組</t>
  </si>
  <si>
    <t>1000 箇所</t>
  </si>
  <si>
    <t>2000 箇所</t>
  </si>
  <si>
    <t>0.05 平方Km</t>
  </si>
  <si>
    <t>1500 m2</t>
  </si>
  <si>
    <t>250 ㎡/10年</t>
  </si>
  <si>
    <t>1 現場・1ヶ月</t>
  </si>
  <si>
    <t>30000 m3</t>
  </si>
  <si>
    <t>25 本</t>
  </si>
  <si>
    <t>300 本</t>
  </si>
  <si>
    <t>7000 m3</t>
  </si>
  <si>
    <t>36 m</t>
  </si>
  <si>
    <t>3.6 m</t>
  </si>
  <si>
    <t>600000 ㎡</t>
  </si>
  <si>
    <t>30 観測局</t>
  </si>
  <si>
    <t>400 ㎡</t>
  </si>
  <si>
    <t>200 リットル</t>
  </si>
  <si>
    <t>100 ｍ2</t>
  </si>
  <si>
    <t>1 機</t>
  </si>
  <si>
    <t>1 日測量</t>
  </si>
  <si>
    <t>1200 m3</t>
  </si>
  <si>
    <t>15 kl/1基</t>
  </si>
  <si>
    <t>15 m</t>
  </si>
  <si>
    <t>2000 m2</t>
  </si>
  <si>
    <t>10000 個</t>
  </si>
  <si>
    <t>200 ㎡</t>
  </si>
  <si>
    <t>20 日</t>
  </si>
  <si>
    <t>2000 m3</t>
  </si>
  <si>
    <t>20 台</t>
  </si>
  <si>
    <t>1 kg</t>
  </si>
  <si>
    <t>1 袋</t>
  </si>
  <si>
    <t>1125 ㎡</t>
  </si>
  <si>
    <t>200 枚</t>
  </si>
  <si>
    <t>35.7 ton</t>
  </si>
  <si>
    <t>100 m (H5.0m)</t>
  </si>
  <si>
    <t>600 m3</t>
  </si>
  <si>
    <t>33.3 ㎡</t>
  </si>
  <si>
    <t>1 主桁</t>
  </si>
  <si>
    <t>8000 ㎡</t>
  </si>
  <si>
    <t>9000 ㎡</t>
  </si>
  <si>
    <t>40 本</t>
  </si>
  <si>
    <t>23000 m3</t>
  </si>
  <si>
    <t>20000 m3</t>
  </si>
  <si>
    <t>3000 m</t>
  </si>
  <si>
    <t>57.1 ㎡</t>
  </si>
  <si>
    <t>334 m</t>
  </si>
  <si>
    <t>15000 m2</t>
  </si>
  <si>
    <t>12580 ㎡</t>
  </si>
  <si>
    <t>80 m3</t>
  </si>
  <si>
    <t>132 m2</t>
  </si>
  <si>
    <t>1 基(歩道橋基礎)</t>
  </si>
  <si>
    <t>1 箇所・年</t>
  </si>
  <si>
    <t>3000 m3</t>
  </si>
  <si>
    <t>6 ケーブル</t>
  </si>
  <si>
    <t>1 基(バリケード)</t>
  </si>
  <si>
    <t>51 m</t>
  </si>
  <si>
    <t>100 回</t>
  </si>
  <si>
    <t>有</t>
    <rPh sb="0" eb="1">
      <t>アリ</t>
    </rPh>
    <phoneticPr fontId="9"/>
  </si>
  <si>
    <t>[H26推奨]</t>
  </si>
  <si>
    <t>[H30評価促進]</t>
  </si>
  <si>
    <t>[H26活用促進(旧)]
[活用促進]</t>
  </si>
  <si>
    <t>[H26準推奨]
[活用促進]</t>
  </si>
  <si>
    <t>[H30準推奨]
[活用促進]</t>
  </si>
  <si>
    <t>[H26推奨]
[設計比較]</t>
  </si>
  <si>
    <t>[H27活用促進(旧)]
[活用促進]</t>
  </si>
  <si>
    <t>[H29準推奨]
[活用促進]</t>
  </si>
  <si>
    <t>[H24準推奨]
[設計比較]</t>
  </si>
  <si>
    <t>[H26準推奨]
[設計比較]</t>
  </si>
  <si>
    <t>[H24準推奨]
[少実績優]</t>
  </si>
  <si>
    <t>[設計比較]
[活用促進]</t>
  </si>
  <si>
    <t>[H24推奨]
[設計比較]</t>
  </si>
  <si>
    <t>[H28準推奨]
[活用促進]</t>
  </si>
  <si>
    <t>[H26準推奨]
[設計比較]
[活用促進]</t>
  </si>
  <si>
    <t>[H24準推奨]
[活用促進]</t>
  </si>
  <si>
    <t>[H29推奨]
[活用促進]</t>
  </si>
  <si>
    <t>[少実績優]
[活用促進]</t>
  </si>
  <si>
    <t>[H29準推奨]
[少実績優]
[活用促進]</t>
  </si>
  <si>
    <t>KKK-140002-VR</t>
  </si>
  <si>
    <t>HKK-110001-VR</t>
  </si>
  <si>
    <t>KTK-140001-VR</t>
  </si>
  <si>
    <t>CBK-120001-VE</t>
  </si>
  <si>
    <t>CBK-120002-VE</t>
  </si>
  <si>
    <t>CBK-120003-VR</t>
  </si>
  <si>
    <t>CBK-130002-VE</t>
  </si>
  <si>
    <t>HKK-110005-VE</t>
  </si>
  <si>
    <t>HKK-110007-VE</t>
  </si>
  <si>
    <t>HKK-130001-VE</t>
  </si>
  <si>
    <t>HRK-120001-VE</t>
  </si>
  <si>
    <t>HRK-130001-VE</t>
  </si>
  <si>
    <t>KKK-110001-VE</t>
  </si>
  <si>
    <t>KKK-120001-VE</t>
  </si>
  <si>
    <t>KTK-100002-VE</t>
  </si>
  <si>
    <t>KTK-100005-VE</t>
  </si>
  <si>
    <t>KTK-100009-VE</t>
  </si>
  <si>
    <t>KTK-100011-VE</t>
  </si>
  <si>
    <t>KTK-100013-VE</t>
  </si>
  <si>
    <t>KTK-110002-VE</t>
  </si>
  <si>
    <t>KTK-110005-VE</t>
  </si>
  <si>
    <t>KTK-120002-VE</t>
  </si>
  <si>
    <t>KTK-120005-VE</t>
  </si>
  <si>
    <t>KTK-140011-VR</t>
  </si>
  <si>
    <t>QSK-110002-VE</t>
  </si>
  <si>
    <t>QSK-110003-VE</t>
  </si>
  <si>
    <t>QSK-120003-VE</t>
  </si>
  <si>
    <t>QSK-120008-VE</t>
  </si>
  <si>
    <t>QSK-140001-VE</t>
  </si>
  <si>
    <t>SKK-120002-VE</t>
  </si>
  <si>
    <t>THK-100001-VE</t>
  </si>
  <si>
    <t>CBK-130005-VE</t>
  </si>
  <si>
    <t>[H29評価促進]</t>
  </si>
  <si>
    <t>RTD-INCOTEST</t>
  </si>
  <si>
    <t>T&amp;C防食-塩害用-</t>
  </si>
  <si>
    <t>ハイブリッド型運航監視システム「COS-NET」</t>
  </si>
  <si>
    <t>航行船舶監視システム みはりちゃん</t>
  </si>
  <si>
    <t>パワフルユニット</t>
  </si>
  <si>
    <t>ケーソン据付システム 函ナビ</t>
  </si>
  <si>
    <t>水中コンクリート施工管理システム</t>
  </si>
  <si>
    <t>コマシートシルバー</t>
  </si>
  <si>
    <t>KSタラップ</t>
  </si>
  <si>
    <t>クレーン作業安全誘導システム</t>
  </si>
  <si>
    <t>NEWネオソーラーⅢ</t>
  </si>
  <si>
    <t>潜水用一酸化炭素検出装置</t>
  </si>
  <si>
    <t>Zero Guide Navi(ゼロガイドナビ)</t>
  </si>
  <si>
    <t>ネットワーク型 転落事故救援支援システム</t>
  </si>
  <si>
    <t>無線式ガット船施工支援システム</t>
  </si>
  <si>
    <t>ケーソン自動注水制御システム</t>
  </si>
  <si>
    <t>ピンポイント水中グラブバケット位置誘導システム</t>
  </si>
  <si>
    <t>ISチュービング</t>
  </si>
  <si>
    <t>土運船運航監視システム</t>
  </si>
  <si>
    <t>浚渫作業用汚濁防止枠</t>
  </si>
  <si>
    <t>船舶安全監視システム</t>
  </si>
  <si>
    <t>ブレード &amp; フラット グラブ工法</t>
  </si>
  <si>
    <t>i-ShipNavi船舶運航支援システム</t>
  </si>
  <si>
    <t>気象海象予測システム 羅針盤</t>
  </si>
  <si>
    <t>環境修復用の砂代替材(Hiビーズ)</t>
  </si>
  <si>
    <t>潜水深度管理システム</t>
  </si>
  <si>
    <t>マルチビームソナーシステム</t>
  </si>
  <si>
    <t>技術概要（アブストラクト）</t>
    <rPh sb="0" eb="2">
      <t>ギジュツ</t>
    </rPh>
    <rPh sb="2" eb="4">
      <t>ガイヨウ</t>
    </rPh>
    <phoneticPr fontId="9"/>
  </si>
  <si>
    <t>QS-100014-VE</t>
  </si>
  <si>
    <t>石・ブロック積（張）工</t>
  </si>
  <si>
    <t>コンクリートブロック工</t>
  </si>
  <si>
    <t>●</t>
    <phoneticPr fontId="9"/>
  </si>
  <si>
    <t>暗渠工</t>
  </si>
  <si>
    <t>暗渠排水管</t>
  </si>
  <si>
    <t>プレキャストボックスカルバート</t>
  </si>
  <si>
    <t>防食対策工</t>
  </si>
  <si>
    <t>植生ネット工</t>
  </si>
  <si>
    <t>側溝工</t>
  </si>
  <si>
    <t>プレキャストＵ型側溝</t>
  </si>
  <si>
    <t>切削オーバーレイ工</t>
  </si>
  <si>
    <t>プレキャスト擁壁工</t>
  </si>
  <si>
    <t>法面芝付工</t>
  </si>
  <si>
    <t>ガードパイプ設置工</t>
  </si>
  <si>
    <t>基礎・裏込め砕石</t>
  </si>
  <si>
    <t>鉄筋挿入工</t>
  </si>
  <si>
    <t>欠損部補修工</t>
  </si>
  <si>
    <t>発電・電源設備</t>
  </si>
  <si>
    <t>地表調査</t>
  </si>
  <si>
    <t>落橋防止装置取付工</t>
  </si>
  <si>
    <t>ダム用水門設備</t>
  </si>
  <si>
    <t>躯体工</t>
  </si>
  <si>
    <t>矢板・Ｈ鋼引き抜き工</t>
  </si>
  <si>
    <t>掘削工</t>
  </si>
  <si>
    <t>品質管理</t>
  </si>
  <si>
    <t>表面保護工</t>
  </si>
  <si>
    <t>ニューマチックケーソン工</t>
  </si>
  <si>
    <t>配管・配線設備</t>
  </si>
  <si>
    <t>配管</t>
  </si>
  <si>
    <t>覆工工</t>
  </si>
  <si>
    <t>コンクリート破砕器</t>
  </si>
  <si>
    <t>発電</t>
  </si>
  <si>
    <t>化粧型枠</t>
  </si>
  <si>
    <t>河川用水門設備</t>
  </si>
  <si>
    <t>無収縮モルタル</t>
  </si>
  <si>
    <t>ふとん篭</t>
  </si>
  <si>
    <t xml:space="preserve">本技術は3次元設計データを超精密3次元ポリライン化し、ロードランナープログラムに取り込み、施工管理(出来形、出来高)を3次元で管理するシステム  </t>
    <phoneticPr fontId="9"/>
  </si>
  <si>
    <t>一般型枠工</t>
  </si>
  <si>
    <t>ＰＣケーブル工</t>
  </si>
  <si>
    <t>管理用カメラ、センサー設備</t>
  </si>
  <si>
    <t>カメラ</t>
  </si>
  <si>
    <t>コンクリート法枠工</t>
  </si>
  <si>
    <t>プレキャスト法枠工</t>
  </si>
  <si>
    <t>マットタイプ</t>
  </si>
  <si>
    <t>配線</t>
  </si>
  <si>
    <t>共通</t>
  </si>
  <si>
    <t xml:space="preserve">本システムは、バックホウ撹拌・混合作業において、GNSS搭載重機で改良区画・改良深さをオペレータにガイダンスし改良の出来形精度の向上と品質向上及び本施工完了後の帳票出力をするものである。  </t>
    <phoneticPr fontId="9"/>
  </si>
  <si>
    <t>裏込め注入工</t>
  </si>
  <si>
    <t>排水工</t>
  </si>
  <si>
    <t>グランドアンカー工</t>
  </si>
  <si>
    <t>除草工</t>
  </si>
  <si>
    <t>耐久性等調査</t>
  </si>
  <si>
    <t>センサー</t>
  </si>
  <si>
    <t>落石防止網（ロックネット）設置工</t>
  </si>
  <si>
    <t>金網及びロープ設置</t>
  </si>
  <si>
    <t>足場工</t>
  </si>
  <si>
    <t>無停電電源</t>
  </si>
  <si>
    <t>道路照明、トンネル照明設備</t>
  </si>
  <si>
    <t xml:space="preserve">本技術は、CAD機能を搭載した事により設計図データを取込める現場端末システムである。従来は巻尺やレベルで行っていた出来形管理において、本技術の活用により、別途TSと接続する事で、出来形管理や工事測量(横断測量、杭打ち測量等)が行えるシステムです。  </t>
    <phoneticPr fontId="9"/>
  </si>
  <si>
    <t xml:space="preserve">本技術はCADデータまたはLandxmlデータを活用した3次元設計データ作成業務及び3次元設計・観測データから出来形横断図・展開図作成業務を効率的に行うシステムである。従来は手作業で行っていたが、本技術の活用により、入力の効率化、経済性向上を期待できるシステム。  </t>
    <phoneticPr fontId="9"/>
  </si>
  <si>
    <t>ガードレール設置工</t>
  </si>
  <si>
    <t>特殊型枠工</t>
  </si>
  <si>
    <t xml:space="preserve">本技術は、UAVの空中写真撮影やレーザスキャナ等で得た点群データを用いた3次元土量計算により、時系列土量変化を把握できる技術で、従来は、測量した断面図による平均断面法で対応していた。本技術の活用により、測量、計算時間が短縮され工期短縮と労務費の削減ができる  </t>
    <phoneticPr fontId="9"/>
  </si>
  <si>
    <t>施工管理</t>
    <phoneticPr fontId="9"/>
  </si>
  <si>
    <t>打設工</t>
  </si>
  <si>
    <t>連続長繊維補強土工</t>
  </si>
  <si>
    <t>法面整形工</t>
  </si>
  <si>
    <t>横断・転落防止柵設置工</t>
  </si>
  <si>
    <t>敷均し工</t>
  </si>
  <si>
    <t xml:space="preserve">本技術はクラウド型プラットフォームを利用した土工の出来高出来形管理システムで、従来は、人手による測量の集計で管理していた。本技術の活用により、日々の測量集計の管理が自動化され、省力化、工期の短縮及び経済性の向上が図れる。  </t>
    <phoneticPr fontId="9"/>
  </si>
  <si>
    <t xml:space="preserve">土木施工管理に必要な機能を有するコントローラ(ソフトウェア)と測量機器のGNSS受信機(全地球航法衛星システム)または自動追尾式トータルステーション(プリズムを自動で追尾する機能を搭載)を組み合わせたことにより、 確実かつ効率的な作業を可能としたシステム  </t>
    <phoneticPr fontId="9"/>
  </si>
  <si>
    <t>テレメータ設備</t>
  </si>
  <si>
    <t>インターロッキングブロック工</t>
  </si>
  <si>
    <t>地下調査</t>
  </si>
  <si>
    <t>高欄設置工</t>
  </si>
  <si>
    <t>歩道舗装工</t>
  </si>
  <si>
    <t>埋戻工</t>
  </si>
  <si>
    <t>高圧噴射撹拌工</t>
  </si>
  <si>
    <t>締固め工</t>
  </si>
  <si>
    <t>仮設備工</t>
  </si>
  <si>
    <t>鉄筋工（ガス圧接工）</t>
  </si>
  <si>
    <t>測量調査</t>
  </si>
  <si>
    <t>上部コンクリート工</t>
  </si>
  <si>
    <t>本体工（場所打式）</t>
  </si>
  <si>
    <t>場所打コンクリート工</t>
  </si>
  <si>
    <t>ケーソン進水据付工</t>
  </si>
  <si>
    <t>据付</t>
  </si>
  <si>
    <t>水中コンクリート工</t>
  </si>
  <si>
    <t>水中コンクリート</t>
  </si>
  <si>
    <t>消波ブロック工</t>
  </si>
  <si>
    <t>消波ブロック製作</t>
  </si>
  <si>
    <t>ケーソン・本体ブロック製作工</t>
  </si>
  <si>
    <t>足場</t>
  </si>
  <si>
    <t>消波ブロック据付</t>
  </si>
  <si>
    <t>グラブ浚渫工</t>
  </si>
  <si>
    <t>グラブ浚渫</t>
  </si>
  <si>
    <t>固化工</t>
  </si>
  <si>
    <t>深層混合処理杭</t>
  </si>
  <si>
    <t>基礎捨石工</t>
  </si>
  <si>
    <t>基礎捨石</t>
  </si>
  <si>
    <t>本体ブロック据付工</t>
  </si>
  <si>
    <t>本体ブロック据付</t>
  </si>
  <si>
    <t>土捨工</t>
  </si>
  <si>
    <t>揚土土捨工</t>
  </si>
  <si>
    <t>揚土土捨</t>
  </si>
  <si>
    <t>バックホウ浚渫工</t>
  </si>
  <si>
    <t>バックホウ浚渫</t>
  </si>
  <si>
    <t>土運船運搬</t>
  </si>
  <si>
    <t>浚渫土工</t>
  </si>
  <si>
    <t>土砂盛土</t>
  </si>
  <si>
    <t>コンクリート片のはく落に対する予防保全・補強工法(PVM工法)</t>
  </si>
  <si>
    <t>らく～だハウス</t>
  </si>
  <si>
    <t>仮設ハウス</t>
  </si>
  <si>
    <t>480測定点数</t>
    <rPh sb="3" eb="5">
      <t>ソクテイ</t>
    </rPh>
    <rPh sb="5" eb="7">
      <t>テンスウ</t>
    </rPh>
    <phoneticPr fontId="9"/>
  </si>
  <si>
    <t>6隻</t>
    <rPh sb="1" eb="2">
      <t>セキ</t>
    </rPh>
    <phoneticPr fontId="9"/>
  </si>
  <si>
    <t>5隻分/月</t>
    <rPh sb="1" eb="2">
      <t>セキ</t>
    </rPh>
    <rPh sb="2" eb="3">
      <t>ブン</t>
    </rPh>
    <rPh sb="4" eb="5">
      <t>ツキ</t>
    </rPh>
    <phoneticPr fontId="9"/>
  </si>
  <si>
    <t>1函</t>
    <rPh sb="1" eb="2">
      <t>ハコ</t>
    </rPh>
    <phoneticPr fontId="9"/>
  </si>
  <si>
    <t>100個</t>
    <rPh sb="3" eb="4">
      <t>コ</t>
    </rPh>
    <phoneticPr fontId="9"/>
  </si>
  <si>
    <t>2隻</t>
    <rPh sb="1" eb="2">
      <t>セキ</t>
    </rPh>
    <phoneticPr fontId="9"/>
  </si>
  <si>
    <t>5隻</t>
    <rPh sb="1" eb="2">
      <t>セキ</t>
    </rPh>
    <phoneticPr fontId="9"/>
  </si>
  <si>
    <t>4月</t>
    <rPh sb="1" eb="2">
      <t>ガツ</t>
    </rPh>
    <phoneticPr fontId="9"/>
  </si>
  <si>
    <t>1000本</t>
    <rPh sb="4" eb="5">
      <t>ホン</t>
    </rPh>
    <phoneticPr fontId="9"/>
  </si>
  <si>
    <t>3ヶ月</t>
    <rPh sb="2" eb="3">
      <t>ゲツ</t>
    </rPh>
    <phoneticPr fontId="9"/>
  </si>
  <si>
    <t>2ヶ月</t>
    <rPh sb="2" eb="3">
      <t>ゲツ</t>
    </rPh>
    <phoneticPr fontId="9"/>
  </si>
  <si>
    <t>12ヶ月</t>
    <rPh sb="3" eb="4">
      <t>ゲツ</t>
    </rPh>
    <phoneticPr fontId="9"/>
  </si>
  <si>
    <t>5台</t>
    <rPh sb="1" eb="2">
      <t>ダイ</t>
    </rPh>
    <phoneticPr fontId="9"/>
  </si>
  <si>
    <t>1工事現場</t>
    <rPh sb="1" eb="3">
      <t>コウジ</t>
    </rPh>
    <rPh sb="3" eb="5">
      <t>ゲンバ</t>
    </rPh>
    <phoneticPr fontId="9"/>
  </si>
  <si>
    <t>Ｃ</t>
  </si>
  <si>
    <t>Ｂ</t>
  </si>
  <si>
    <t>Ａ</t>
  </si>
  <si>
    <t>Ｄ</t>
  </si>
  <si>
    <t>本技術は土木測量について3次元設計データを用いて、既定を問わずあらゆる施工箇所への誘導と計測が可能な測量システムである。従来は内業による帳票と高さ管理はレベルでしていた。本技術の活用によりどこでも任意断面が生成され、設計とのリアルタイムな比較ができる。</t>
    <phoneticPr fontId="9"/>
  </si>
  <si>
    <t>本材料は、火薬を使用せずに岩盤やコンクリート構造物を破砕する薬剤であり、従来は静的破砕剤で対応していた。本材料の活用により経済性、施工性の向上、工期短縮が期待できる。また、段発破砕が可能なため深礎杭やトンネル掘削にも適用でき、振動の低減が期待できる。</t>
    <phoneticPr fontId="9"/>
  </si>
  <si>
    <t>植生ネット工</t>
    <rPh sb="0" eb="2">
      <t>ショクセイ</t>
    </rPh>
    <phoneticPr fontId="9"/>
  </si>
  <si>
    <t>技術の位置付け</t>
    <rPh sb="0" eb="2">
      <t>ギジュツ</t>
    </rPh>
    <rPh sb="3" eb="6">
      <t>イチヅ</t>
    </rPh>
    <phoneticPr fontId="9"/>
  </si>
  <si>
    <t>-</t>
  </si>
  <si>
    <t>立坑・斜坑</t>
  </si>
  <si>
    <t>空調設備工事</t>
  </si>
  <si>
    <t>内装工事</t>
  </si>
  <si>
    <t>中央監視制御設備工事</t>
  </si>
  <si>
    <t>コンクリートブロック・ＡＬＣパネル・押出成形セメント板工事</t>
  </si>
  <si>
    <t>自家発電設備工事</t>
  </si>
  <si>
    <t>評価点4.5点以上</t>
    <rPh sb="0" eb="2">
      <t>ヒョウカ</t>
    </rPh>
    <rPh sb="2" eb="3">
      <t>テン</t>
    </rPh>
    <rPh sb="6" eb="7">
      <t>テン</t>
    </rPh>
    <rPh sb="7" eb="9">
      <t>イジョウ</t>
    </rPh>
    <phoneticPr fontId="9"/>
  </si>
  <si>
    <t>評価点3.5点以上4.5点未満</t>
    <rPh sb="0" eb="2">
      <t>ヒョウカ</t>
    </rPh>
    <rPh sb="2" eb="3">
      <t>テン</t>
    </rPh>
    <rPh sb="6" eb="7">
      <t>テン</t>
    </rPh>
    <rPh sb="7" eb="9">
      <t>イジョウ</t>
    </rPh>
    <rPh sb="12" eb="13">
      <t>テン</t>
    </rPh>
    <rPh sb="13" eb="15">
      <t>ミマン</t>
    </rPh>
    <phoneticPr fontId="9"/>
  </si>
  <si>
    <t>評価点2.5点未満</t>
    <rPh sb="0" eb="3">
      <t>ヒョウカテン</t>
    </rPh>
    <rPh sb="6" eb="7">
      <t>テン</t>
    </rPh>
    <rPh sb="7" eb="9">
      <t>ミマン</t>
    </rPh>
    <phoneticPr fontId="9"/>
  </si>
  <si>
    <t>評価点2.5点以上3.5点未満</t>
    <rPh sb="0" eb="3">
      <t>ヒョウカテン</t>
    </rPh>
    <rPh sb="6" eb="7">
      <t>テン</t>
    </rPh>
    <rPh sb="7" eb="9">
      <t>イジョウ</t>
    </rPh>
    <rPh sb="12" eb="13">
      <t>テン</t>
    </rPh>
    <rPh sb="13" eb="15">
      <t>ミマン</t>
    </rPh>
    <phoneticPr fontId="9"/>
  </si>
  <si>
    <t>Ｃ</t>
    <phoneticPr fontId="9"/>
  </si>
  <si>
    <t>－</t>
    <phoneticPr fontId="9"/>
  </si>
  <si>
    <t>Ｂ</t>
    <phoneticPr fontId="9"/>
  </si>
  <si>
    <t>HR-120011-VE</t>
  </si>
  <si>
    <t>KT-170076-VE</t>
  </si>
  <si>
    <t>KT-190079-VR</t>
  </si>
  <si>
    <t>KT-190062-VR</t>
  </si>
  <si>
    <t>KT-190037-VR</t>
  </si>
  <si>
    <t>KT-190025-VR</t>
  </si>
  <si>
    <t>QS-190002-VR</t>
  </si>
  <si>
    <t>KT-190008-VR</t>
  </si>
  <si>
    <t>KT-180131-VR</t>
  </si>
  <si>
    <t>KTK-180007-VR</t>
  </si>
  <si>
    <t>HR-180004-VR</t>
  </si>
  <si>
    <t>QS-180033-VR</t>
  </si>
  <si>
    <t>KT-180069-VR</t>
  </si>
  <si>
    <t>CB-180010-VR</t>
  </si>
  <si>
    <t>QS-180009-VR</t>
  </si>
  <si>
    <t>QS-180005-VR</t>
  </si>
  <si>
    <t>QS-180004-VE</t>
  </si>
  <si>
    <t>KK-180012-VR</t>
  </si>
  <si>
    <t>KT-180007-VE</t>
  </si>
  <si>
    <t>SK-170015-VR</t>
  </si>
  <si>
    <t>KT-170109-VR</t>
  </si>
  <si>
    <t>KT-170106-VR</t>
  </si>
  <si>
    <t>KT-170105-VR</t>
  </si>
  <si>
    <t>KT-170103-VR</t>
  </si>
  <si>
    <t>KT-170085-VR</t>
  </si>
  <si>
    <t>OK-170002-VR</t>
  </si>
  <si>
    <t>KK-170044-VE</t>
  </si>
  <si>
    <t>SK-170013-VR</t>
  </si>
  <si>
    <t>HR-170003-VR</t>
  </si>
  <si>
    <t>CB-170030-VR</t>
  </si>
  <si>
    <t>KT-170073-VR</t>
  </si>
  <si>
    <t>SK-170008-VR</t>
  </si>
  <si>
    <t>SK-170007-VR</t>
  </si>
  <si>
    <t>TH-170007-VE</t>
  </si>
  <si>
    <t>KT-170065-VE</t>
  </si>
  <si>
    <t>KT-170063-VR</t>
  </si>
  <si>
    <t>CG-170010-VE</t>
  </si>
  <si>
    <t>QS-170024-VR</t>
  </si>
  <si>
    <t>QS-170023-VR</t>
  </si>
  <si>
    <t>KK-170037-VR</t>
  </si>
  <si>
    <t>KT-170057-VR</t>
  </si>
  <si>
    <t>QS-170020-VE</t>
  </si>
  <si>
    <t>KK-170028-VE</t>
  </si>
  <si>
    <t>QS-170015-VR</t>
  </si>
  <si>
    <t>CG-170006-VR</t>
  </si>
  <si>
    <t>KT-170034-VE</t>
  </si>
  <si>
    <t>KT-170033-VE</t>
  </si>
  <si>
    <t>QS-170005-VE</t>
  </si>
  <si>
    <t>CB-170013-VR</t>
  </si>
  <si>
    <t>KK-170006-VE</t>
  </si>
  <si>
    <t>KT-170007-VE</t>
  </si>
  <si>
    <t>KT-170001-VE</t>
  </si>
  <si>
    <t>KK-170002-VE</t>
  </si>
  <si>
    <t>CB-170010-VR</t>
  </si>
  <si>
    <t>QS-160049-VE</t>
  </si>
  <si>
    <t>CG-160016-VR</t>
  </si>
  <si>
    <t>CG-160015-VE</t>
  </si>
  <si>
    <t>KT-160139-VE</t>
  </si>
  <si>
    <t>QS-160045-VE</t>
  </si>
  <si>
    <t>KTK-160024-VE</t>
  </si>
  <si>
    <t>KT-160128-VE</t>
  </si>
  <si>
    <t>HK-160024-VE</t>
  </si>
  <si>
    <t>KT-160124-VE</t>
  </si>
  <si>
    <t>KTK-160019-VE</t>
  </si>
  <si>
    <t>KT-160121-VE</t>
  </si>
  <si>
    <t>KK-160048-VR</t>
  </si>
  <si>
    <t>KK-160046-VE</t>
  </si>
  <si>
    <t>KT-160117-VE</t>
  </si>
  <si>
    <t>KT-160112-VR</t>
  </si>
  <si>
    <t>HK-160021-VE</t>
  </si>
  <si>
    <t>KK-160043-VE</t>
  </si>
  <si>
    <t>KT-160108-VE</t>
  </si>
  <si>
    <t>KK-160040-VE</t>
  </si>
  <si>
    <t>KT-160095-VR</t>
  </si>
  <si>
    <t>QS-160027-VR</t>
  </si>
  <si>
    <t>QS-160026-VE</t>
  </si>
  <si>
    <t>QS-160025-VR</t>
  </si>
  <si>
    <t>HR-160003-VE</t>
  </si>
  <si>
    <t>KT-160091-VE</t>
  </si>
  <si>
    <t>KT-160088-VR</t>
  </si>
  <si>
    <t>KT-160072-VR</t>
  </si>
  <si>
    <t>KK-160028-VR</t>
  </si>
  <si>
    <t>CG-160007-VE</t>
  </si>
  <si>
    <t>HK-160014-VE</t>
  </si>
  <si>
    <t>HK-160011-VE</t>
  </si>
  <si>
    <t>KTK-160010-VE</t>
  </si>
  <si>
    <t>QS-160015-VE</t>
  </si>
  <si>
    <t>QS-160012-VE</t>
  </si>
  <si>
    <t>KT-160058-VE</t>
  </si>
  <si>
    <t>TH-160009-VE</t>
  </si>
  <si>
    <t>KT-160046-VE</t>
  </si>
  <si>
    <t>KT-160043-VR</t>
  </si>
  <si>
    <t>QS-160009-VR</t>
  </si>
  <si>
    <t>KT-160041-VE</t>
  </si>
  <si>
    <t>KK-160022-VE</t>
  </si>
  <si>
    <t>KK-160021-VE</t>
  </si>
  <si>
    <t>KT-160039-VR</t>
  </si>
  <si>
    <t>KT-160038-VE</t>
  </si>
  <si>
    <t>KT-160034-VE</t>
  </si>
  <si>
    <t>KT-160032-VE</t>
  </si>
  <si>
    <t>CB-160009-VE</t>
  </si>
  <si>
    <t>KT-160028-VE</t>
  </si>
  <si>
    <t>OKK-160001-VE</t>
  </si>
  <si>
    <t>CBK-160003-VR</t>
  </si>
  <si>
    <t>KT-160021-VE</t>
  </si>
  <si>
    <t>KT-160019-VE</t>
  </si>
  <si>
    <t>CB-160005-VE</t>
  </si>
  <si>
    <t>TH-160004-VE</t>
  </si>
  <si>
    <t>HK-160001-VE</t>
  </si>
  <si>
    <t>KT-160013-VR</t>
  </si>
  <si>
    <t>SK-160004-VR</t>
  </si>
  <si>
    <t>KT-160012-VE</t>
  </si>
  <si>
    <t>KT-160005-VE</t>
  </si>
  <si>
    <t>HR-150004-VE</t>
  </si>
  <si>
    <t>QS-150044-VR</t>
  </si>
  <si>
    <t>TH-150016-VE</t>
  </si>
  <si>
    <t>KK-150069-VE</t>
  </si>
  <si>
    <t>KT-150125-VR</t>
  </si>
  <si>
    <t>KT-150124-VR</t>
  </si>
  <si>
    <t>KT-150123-VR</t>
  </si>
  <si>
    <t>KT-150116-VE</t>
  </si>
  <si>
    <t>KTK-150011-VR</t>
  </si>
  <si>
    <t>KT-150105-VE</t>
  </si>
  <si>
    <t>KT-150104-VE</t>
  </si>
  <si>
    <t>KT-150103-VE</t>
  </si>
  <si>
    <t>KT-150100-VR</t>
  </si>
  <si>
    <t>QS-150032-VE</t>
  </si>
  <si>
    <t>HKK-150002-VE</t>
  </si>
  <si>
    <t>HKK-150001-VE</t>
  </si>
  <si>
    <t>CG-150010-VE</t>
  </si>
  <si>
    <t>KT-150092-VE</t>
  </si>
  <si>
    <t>KT-150089-VE</t>
  </si>
  <si>
    <t>QS-150030-VE</t>
  </si>
  <si>
    <t>QS-150029-VE</t>
  </si>
  <si>
    <t>QS-150028-VE</t>
  </si>
  <si>
    <t>KT-150084-VE</t>
  </si>
  <si>
    <t>CB-150008-VR</t>
  </si>
  <si>
    <t>KT-150081-VR</t>
  </si>
  <si>
    <t>HK-150007-VR</t>
  </si>
  <si>
    <t>HR-150002-VR</t>
  </si>
  <si>
    <t>KT-150070-VE</t>
  </si>
  <si>
    <t>KT-150068-VE</t>
  </si>
  <si>
    <t>KT-150066-VE</t>
  </si>
  <si>
    <t>KT-150063-VR</t>
  </si>
  <si>
    <t>KT-150055-VR</t>
  </si>
  <si>
    <t>KT-150050-VE</t>
  </si>
  <si>
    <t>QS-150020-VE</t>
  </si>
  <si>
    <t>QS-150017-VR</t>
  </si>
  <si>
    <t>KT-150040-VE</t>
  </si>
  <si>
    <t>QSK-150003-VE</t>
  </si>
  <si>
    <t>KT-150039-VE</t>
  </si>
  <si>
    <t>CB-150004-VE</t>
  </si>
  <si>
    <t>KT-150031-VE</t>
  </si>
  <si>
    <t>QS-150009-VE</t>
  </si>
  <si>
    <t>KK-150023-VR</t>
  </si>
  <si>
    <t>KT-150024-VE</t>
  </si>
  <si>
    <t>KK-150020-VE</t>
  </si>
  <si>
    <t>HK-150003-VR</t>
  </si>
  <si>
    <t>KK-150018-VE</t>
  </si>
  <si>
    <t>KT-150019-VE</t>
  </si>
  <si>
    <t>KT-150018-VE</t>
  </si>
  <si>
    <t>KTK-150006-VE</t>
  </si>
  <si>
    <t>CG-150003-VE</t>
  </si>
  <si>
    <t>QS-150004-VE</t>
  </si>
  <si>
    <t>QS-150001-VE</t>
  </si>
  <si>
    <t>TH-150008-VE</t>
  </si>
  <si>
    <t>KT-150010-VE</t>
  </si>
  <si>
    <t>KT-150003-VE</t>
  </si>
  <si>
    <t>KT-150002-VR</t>
  </si>
  <si>
    <t>TH-150001-VE</t>
  </si>
  <si>
    <t>QS-140020-VE</t>
  </si>
  <si>
    <t>KKK-140004-VE</t>
  </si>
  <si>
    <t>KT-140130-VE</t>
  </si>
  <si>
    <t>KT-140128-VR</t>
  </si>
  <si>
    <t>KT-140120-VE</t>
  </si>
  <si>
    <t>KT-140118-VE</t>
  </si>
  <si>
    <t>KT-140116-VE</t>
  </si>
  <si>
    <t>TH-140017-VR</t>
  </si>
  <si>
    <t>CG-140020-VE</t>
  </si>
  <si>
    <t>KK-140027-VE</t>
  </si>
  <si>
    <t>TH-140015-VR</t>
  </si>
  <si>
    <t>KT-140100-VE</t>
  </si>
  <si>
    <t>TH-140012-VR</t>
  </si>
  <si>
    <t>CG-140018-VR</t>
  </si>
  <si>
    <t>CG-140017-VR</t>
  </si>
  <si>
    <t>KT-140098-VR</t>
  </si>
  <si>
    <t>TH-140010-VR</t>
  </si>
  <si>
    <t>KTK-140009-VE</t>
  </si>
  <si>
    <t>KT-140096-VE</t>
  </si>
  <si>
    <t>KK-140015-VE</t>
  </si>
  <si>
    <t>HR-140016-VE</t>
  </si>
  <si>
    <t>KT-140082-VE</t>
  </si>
  <si>
    <t>KK-140014-VR</t>
  </si>
  <si>
    <t>KTK-140006-VE</t>
  </si>
  <si>
    <t>KT-140078-VR</t>
  </si>
  <si>
    <t>CBK-140003-VE</t>
  </si>
  <si>
    <t>CB-140006-VR</t>
  </si>
  <si>
    <t>HR-140011-VE</t>
  </si>
  <si>
    <t>HKK-140001-VR</t>
  </si>
  <si>
    <t>KT-140059-VE</t>
  </si>
  <si>
    <t>KKK-140001-VE</t>
  </si>
  <si>
    <t>KK-140011-VE</t>
  </si>
  <si>
    <t>KT-140050-VE</t>
  </si>
  <si>
    <t>QS-140005-VE</t>
  </si>
  <si>
    <t>TH-140002-VE</t>
  </si>
  <si>
    <t>KT-140040-VR</t>
  </si>
  <si>
    <t>HR-140007-VR</t>
  </si>
  <si>
    <t>HR-140006-VE</t>
  </si>
  <si>
    <t>QS-140003-VE</t>
  </si>
  <si>
    <t>CB-140001-VR</t>
  </si>
  <si>
    <t>KT-140030-VR</t>
  </si>
  <si>
    <t>HR-140003-VR</t>
  </si>
  <si>
    <t>KT-140017-VE</t>
  </si>
  <si>
    <t>KT-140013-VE</t>
  </si>
  <si>
    <t>KT-140012-VR</t>
  </si>
  <si>
    <t>KT-140006-VE</t>
  </si>
  <si>
    <t>CG-140003-VE</t>
  </si>
  <si>
    <t>CG-140002-VR</t>
  </si>
  <si>
    <t>KT-140001-VE</t>
  </si>
  <si>
    <t>HR-140002-VE</t>
  </si>
  <si>
    <t>SK-140004-VE</t>
  </si>
  <si>
    <t>SK-140002-VR</t>
  </si>
  <si>
    <t>CBK-130004-VE</t>
  </si>
  <si>
    <t>CBK-130003-VE</t>
  </si>
  <si>
    <t>KT-130103-VE</t>
  </si>
  <si>
    <t>HR-130023-VE</t>
  </si>
  <si>
    <t>KT-130102-VR</t>
  </si>
  <si>
    <t>KT-130098-VE</t>
  </si>
  <si>
    <t>HK-130011-VE</t>
  </si>
  <si>
    <t>KT-130081-VE</t>
  </si>
  <si>
    <t>QSK-130006-VE</t>
  </si>
  <si>
    <t>SK-130018-VR</t>
  </si>
  <si>
    <t>KK-130036-VE</t>
  </si>
  <si>
    <t>HK-130009-VE</t>
  </si>
  <si>
    <t>KK-130029-VE</t>
  </si>
  <si>
    <t>CB-130014-VE</t>
  </si>
  <si>
    <t>QS-130021-VR</t>
  </si>
  <si>
    <t>QS-130018-VR</t>
  </si>
  <si>
    <t>KT-130060-VE</t>
  </si>
  <si>
    <t>TH-130005-VR</t>
  </si>
  <si>
    <t>CG-130012-VE</t>
  </si>
  <si>
    <t>KK-130026-VR</t>
  </si>
  <si>
    <t>KT-130053-VR</t>
  </si>
  <si>
    <t>KK-130024-VE</t>
  </si>
  <si>
    <t>QS-130013-VE</t>
  </si>
  <si>
    <t>KK-130019-VE</t>
  </si>
  <si>
    <t>KT-130050-VE</t>
  </si>
  <si>
    <t>KT-130048-VE</t>
  </si>
  <si>
    <t>QS-130010-VE</t>
  </si>
  <si>
    <t>KT-130042-VR</t>
  </si>
  <si>
    <t>CB-130011-VR</t>
  </si>
  <si>
    <t>CB-130007-VE</t>
  </si>
  <si>
    <t>KT-130036-VE</t>
  </si>
  <si>
    <t>HR-130004-VE</t>
  </si>
  <si>
    <t>KT-130031-VE</t>
  </si>
  <si>
    <t>KT-130030-VE</t>
  </si>
  <si>
    <t>QS-130003-VR</t>
  </si>
  <si>
    <t>KT-130029-VR</t>
  </si>
  <si>
    <t>KT-130026-VE</t>
  </si>
  <si>
    <t>KT-130021-VR</t>
  </si>
  <si>
    <t>TH-130003-VR</t>
  </si>
  <si>
    <t>KTK-130001-VE</t>
  </si>
  <si>
    <t>SK-130008-VE</t>
  </si>
  <si>
    <t>CG-130007-VE</t>
  </si>
  <si>
    <t>SK-130007-VE</t>
  </si>
  <si>
    <t>CG-130006-VE</t>
  </si>
  <si>
    <t>KT-130015-VE</t>
  </si>
  <si>
    <t>KT-130014-VR</t>
  </si>
  <si>
    <t>KT-130013-VE</t>
  </si>
  <si>
    <t>SK-130002-VR</t>
  </si>
  <si>
    <t>KT-130009-VR</t>
  </si>
  <si>
    <t>KT-130003-VE</t>
  </si>
  <si>
    <t>QS-120033-VE</t>
  </si>
  <si>
    <t>SK-120009-VR</t>
  </si>
  <si>
    <t>TH-120029-VE</t>
  </si>
  <si>
    <t>KT-120127-VR</t>
  </si>
  <si>
    <t>SK-120005-VR</t>
  </si>
  <si>
    <t>CG-120029-VR</t>
  </si>
  <si>
    <t>KT-120108-VR</t>
  </si>
  <si>
    <t>QS-120027-VR</t>
  </si>
  <si>
    <t>CB-120036-VE</t>
  </si>
  <si>
    <t>HK-120036-VE</t>
  </si>
  <si>
    <t>CG-120023-VE</t>
  </si>
  <si>
    <t>KK-120033-VR</t>
  </si>
  <si>
    <t>TH-120019-VE</t>
  </si>
  <si>
    <t>KT-120077-VE</t>
  </si>
  <si>
    <t>CB-120033-VE</t>
  </si>
  <si>
    <t>CB-120032-VR</t>
  </si>
  <si>
    <t>QS-120018-VE</t>
  </si>
  <si>
    <t>HR-120009-VR</t>
  </si>
  <si>
    <t>QS-120012-VR</t>
  </si>
  <si>
    <t>KT-120052-VE</t>
  </si>
  <si>
    <t>TH-120013-VR</t>
  </si>
  <si>
    <t>KK-120009-VR</t>
  </si>
  <si>
    <t>HK-120021-VE</t>
  </si>
  <si>
    <t>KK-120006-VE</t>
  </si>
  <si>
    <t>KT-120034-VR</t>
  </si>
  <si>
    <t>KT-120023-VE</t>
  </si>
  <si>
    <t>QS-120004-VE</t>
  </si>
  <si>
    <t>CG-120004-VR</t>
  </si>
  <si>
    <t>KT-120008-VE</t>
  </si>
  <si>
    <t>KK-110063-VR</t>
  </si>
  <si>
    <t>KK-110061-VE</t>
  </si>
  <si>
    <t>SK-110022-VR</t>
  </si>
  <si>
    <t>SK-110017-VE</t>
  </si>
  <si>
    <t>CG-110031-VE</t>
  </si>
  <si>
    <t>QS-110026-VE</t>
  </si>
  <si>
    <t>HR-110020-VE</t>
  </si>
  <si>
    <t>KT-110060-VR</t>
  </si>
  <si>
    <t>CB-110022-VE</t>
  </si>
  <si>
    <t>HR-110016-VE</t>
  </si>
  <si>
    <t>KT-110052-VE</t>
  </si>
  <si>
    <t>HR-110015-VE</t>
  </si>
  <si>
    <t>KT-110051-VE</t>
  </si>
  <si>
    <t>QSK-110005-VE</t>
  </si>
  <si>
    <t>KT-110050-VR</t>
  </si>
  <si>
    <t>KTK-110003-VR</t>
  </si>
  <si>
    <t>QS-110018-VR</t>
  </si>
  <si>
    <t>KT-110028-VE</t>
  </si>
  <si>
    <t>QS-110005-VE</t>
  </si>
  <si>
    <t>CG-110007-VE</t>
  </si>
  <si>
    <t>TH-110001-VE</t>
  </si>
  <si>
    <t>HK-110001-V</t>
  </si>
  <si>
    <t>CB-100064-VE</t>
  </si>
  <si>
    <t>KK-100097-VE</t>
  </si>
  <si>
    <t>TH-100032-VE</t>
  </si>
  <si>
    <t>KT-100103-VE</t>
  </si>
  <si>
    <t>KK-100047-VE</t>
  </si>
  <si>
    <t>HR-100013-VE</t>
  </si>
  <si>
    <t>TH-100023-VE</t>
  </si>
  <si>
    <t>KK-100037-VE</t>
  </si>
  <si>
    <t>KT-100078-VE</t>
  </si>
  <si>
    <t>TH-100014-VE</t>
  </si>
  <si>
    <t>SK-100006-VE</t>
  </si>
  <si>
    <t>QS-100024-VE</t>
  </si>
  <si>
    <t>KTK-100007-VE</t>
  </si>
  <si>
    <t>HR-100007-VE</t>
  </si>
  <si>
    <t>HK-100026-VE</t>
  </si>
  <si>
    <t>HK-100025-VE</t>
  </si>
  <si>
    <t>KT-100036-VE</t>
  </si>
  <si>
    <t>CG-100013-VE</t>
  </si>
  <si>
    <t>KT-100034-V</t>
  </si>
  <si>
    <t>CB-100021-VE</t>
  </si>
  <si>
    <t>KK-100009-VE</t>
  </si>
  <si>
    <t>KT-100013-VE</t>
  </si>
  <si>
    <t>TH-100001-VE</t>
  </si>
  <si>
    <t>CG-090016-VG</t>
  </si>
  <si>
    <t>CB-000001-</t>
  </si>
  <si>
    <t>CB-000002-</t>
  </si>
  <si>
    <t>CB-000003-AG</t>
  </si>
  <si>
    <t>CB-000004-VG</t>
  </si>
  <si>
    <t>CB-000005-</t>
  </si>
  <si>
    <t>CB-000006-</t>
  </si>
  <si>
    <t>CB-000007-</t>
  </si>
  <si>
    <t>CB-000008-</t>
  </si>
  <si>
    <t>CB-000009-VG</t>
  </si>
  <si>
    <t>CB-000010-</t>
  </si>
  <si>
    <t>CB-000011-</t>
  </si>
  <si>
    <t>CB-000012-</t>
  </si>
  <si>
    <t>CB-000013-VG</t>
  </si>
  <si>
    <t>CB-000014-</t>
  </si>
  <si>
    <t>CB-000015-</t>
  </si>
  <si>
    <t>CB-000016-AG</t>
  </si>
  <si>
    <t>CB-000017-</t>
  </si>
  <si>
    <t>CB-000018-</t>
  </si>
  <si>
    <t>CB-000019-</t>
  </si>
  <si>
    <t>CB-000020-AG</t>
  </si>
  <si>
    <t>CB-000021-</t>
  </si>
  <si>
    <t>CB-000022-AG</t>
  </si>
  <si>
    <t>CB-000023-AG</t>
  </si>
  <si>
    <t>CB-000024-VG</t>
  </si>
  <si>
    <t>CB-000025-VG</t>
  </si>
  <si>
    <t>CB-000026-</t>
  </si>
  <si>
    <t>CB-000027-AG</t>
  </si>
  <si>
    <t>CB-000028-AG</t>
  </si>
  <si>
    <t>CB-000029-</t>
  </si>
  <si>
    <t>CB-000030-VG</t>
  </si>
  <si>
    <t>CB-000031-</t>
  </si>
  <si>
    <t>CB-000032-</t>
  </si>
  <si>
    <t>CB-000033-</t>
  </si>
  <si>
    <t>CB-000034-</t>
  </si>
  <si>
    <t>CB-000035-</t>
  </si>
  <si>
    <t>CB-000036-</t>
  </si>
  <si>
    <t>CB-000037-AG</t>
  </si>
  <si>
    <t>CB-010001-VG</t>
  </si>
  <si>
    <t>CB-010002-</t>
  </si>
  <si>
    <t>CB-010003-</t>
  </si>
  <si>
    <t>CB-010004-</t>
  </si>
  <si>
    <t>CB-010005-</t>
  </si>
  <si>
    <t>CB-010006-AG</t>
  </si>
  <si>
    <t>CB-010007-</t>
  </si>
  <si>
    <t>CB-010008-</t>
  </si>
  <si>
    <t>CB-010009-</t>
  </si>
  <si>
    <t>CB-010010-</t>
  </si>
  <si>
    <t>CB-010011-VG</t>
  </si>
  <si>
    <t>CB-010012-</t>
  </si>
  <si>
    <t>CB-010013-AG</t>
  </si>
  <si>
    <t>CB-010014-</t>
  </si>
  <si>
    <t>CB-010015-VG</t>
  </si>
  <si>
    <t>CB-010016-</t>
  </si>
  <si>
    <t>CB-010017-</t>
  </si>
  <si>
    <t>CB-010018-VG</t>
  </si>
  <si>
    <t>CB-010019-VG</t>
  </si>
  <si>
    <t>CB-010020-</t>
  </si>
  <si>
    <t>CB-010021-AG</t>
  </si>
  <si>
    <t>CB-010022-AG</t>
  </si>
  <si>
    <t>CB-010023-</t>
  </si>
  <si>
    <t>CB-010024-</t>
  </si>
  <si>
    <t>CB-010025-</t>
  </si>
  <si>
    <t>CB-010026-</t>
  </si>
  <si>
    <t>CB-010027-</t>
  </si>
  <si>
    <t>CB-010028-AG</t>
  </si>
  <si>
    <t>CB-010029-</t>
  </si>
  <si>
    <t>CB-010030-</t>
  </si>
  <si>
    <t>CB-010031-AG</t>
  </si>
  <si>
    <t>CB-010032-AG</t>
  </si>
  <si>
    <t>CB-010033-</t>
  </si>
  <si>
    <t>CB-010034-</t>
  </si>
  <si>
    <t>CB-010035-</t>
  </si>
  <si>
    <t>CB-010036-</t>
  </si>
  <si>
    <t>CB-010037-</t>
  </si>
  <si>
    <t>CB-010038-</t>
  </si>
  <si>
    <t>CB-010039-VG</t>
  </si>
  <si>
    <t>CB-010040-</t>
  </si>
  <si>
    <t>CB-010041-VG</t>
  </si>
  <si>
    <t>CB-010042-</t>
  </si>
  <si>
    <t>CB-010043-</t>
  </si>
  <si>
    <t>CB-010044-</t>
  </si>
  <si>
    <t>CB-010045-</t>
  </si>
  <si>
    <t>CB-010046-VG</t>
  </si>
  <si>
    <t>CB-010047-</t>
  </si>
  <si>
    <t>CB-010048-VG</t>
  </si>
  <si>
    <t>CB-010049-</t>
  </si>
  <si>
    <t>CB-010050-</t>
  </si>
  <si>
    <t>CB-010051-</t>
  </si>
  <si>
    <t>CB-010052-</t>
  </si>
  <si>
    <t>CB-010053-</t>
  </si>
  <si>
    <t>CB-020001-AG</t>
  </si>
  <si>
    <t>CB-020002-</t>
  </si>
  <si>
    <t>CB-020003-</t>
  </si>
  <si>
    <t>CB-020004-VG</t>
  </si>
  <si>
    <t>CB-020005-</t>
  </si>
  <si>
    <t>CB-020006-VG</t>
  </si>
  <si>
    <t>CB-020007-AG</t>
  </si>
  <si>
    <t>CB-020008-</t>
  </si>
  <si>
    <t>CB-020009-</t>
  </si>
  <si>
    <t>CB-020010-</t>
  </si>
  <si>
    <t>CB-020011-</t>
  </si>
  <si>
    <t>CB-020012-</t>
  </si>
  <si>
    <t>CB-020013-</t>
  </si>
  <si>
    <t>CB-020014-AG</t>
  </si>
  <si>
    <t>CB-020015-</t>
  </si>
  <si>
    <t>CB-020016-AG</t>
  </si>
  <si>
    <t>CB-020017-</t>
  </si>
  <si>
    <t>CB-020018-</t>
  </si>
  <si>
    <t>CB-020019-AG</t>
  </si>
  <si>
    <t>CB-020020-AG</t>
  </si>
  <si>
    <t>CB-020021-VG</t>
  </si>
  <si>
    <t>CB-020022-AG</t>
  </si>
  <si>
    <t>CB-020023-AG</t>
  </si>
  <si>
    <t>CB-020024-AG</t>
  </si>
  <si>
    <t>CB-020025-</t>
  </si>
  <si>
    <t>CB-020026-AG</t>
  </si>
  <si>
    <t>CB-020027-VG</t>
  </si>
  <si>
    <t>CB-020028-</t>
  </si>
  <si>
    <t>CB-020029-AG</t>
  </si>
  <si>
    <t>CB-020030-</t>
  </si>
  <si>
    <t>CB-020031-AG</t>
  </si>
  <si>
    <t>CB-020032-VG</t>
  </si>
  <si>
    <t>CB-020033-AG</t>
  </si>
  <si>
    <t>CB-020034-</t>
  </si>
  <si>
    <t>CB-020035-</t>
  </si>
  <si>
    <t>CB-020036-VG</t>
  </si>
  <si>
    <t>CB-020037-VG</t>
  </si>
  <si>
    <t>CB-020038-</t>
  </si>
  <si>
    <t>CB-020039-</t>
  </si>
  <si>
    <t>CB-020040-VG</t>
  </si>
  <si>
    <t>CB-020041-AG</t>
  </si>
  <si>
    <t>CB-020042-</t>
  </si>
  <si>
    <t>CB-020043-AG</t>
  </si>
  <si>
    <t>CB-020044-</t>
  </si>
  <si>
    <t>CB-020045-</t>
  </si>
  <si>
    <t>CB-020046-</t>
  </si>
  <si>
    <t>CB-020047-</t>
  </si>
  <si>
    <t>CB-020048-</t>
  </si>
  <si>
    <t>CB-020049-AG</t>
  </si>
  <si>
    <t>CB-020050-AG</t>
  </si>
  <si>
    <t>CB-020051-VG</t>
  </si>
  <si>
    <t>CB-020052-</t>
  </si>
  <si>
    <t>CB-020053-</t>
  </si>
  <si>
    <t>CB-020054-AG</t>
  </si>
  <si>
    <t>CB-020055-VG</t>
  </si>
  <si>
    <t>CB-020056-VG</t>
  </si>
  <si>
    <t>CB-020057-AG</t>
  </si>
  <si>
    <t>CB-020058-</t>
  </si>
  <si>
    <t>CB-020059-</t>
  </si>
  <si>
    <t>CB-020060-</t>
  </si>
  <si>
    <t>CB-020061-</t>
  </si>
  <si>
    <t>CB-020062-</t>
  </si>
  <si>
    <t>CB-020063-</t>
  </si>
  <si>
    <t>CB-020064-AG</t>
  </si>
  <si>
    <t>CB-020065-</t>
  </si>
  <si>
    <t>CB-020066-</t>
  </si>
  <si>
    <t>CB-020067-AG</t>
  </si>
  <si>
    <t>CB-020068-AG</t>
  </si>
  <si>
    <t>CB-030001-</t>
  </si>
  <si>
    <t>CB-030002-</t>
  </si>
  <si>
    <t>CB-030003-VG</t>
  </si>
  <si>
    <t>CB-030004-AG</t>
  </si>
  <si>
    <t>CB-030005-</t>
  </si>
  <si>
    <t>CB-030006-VG</t>
  </si>
  <si>
    <t>CB-030007-</t>
  </si>
  <si>
    <t>CB-030008-</t>
  </si>
  <si>
    <t>CB-030009-AG</t>
  </si>
  <si>
    <t>CB-030010-</t>
  </si>
  <si>
    <t>CB-030011-</t>
  </si>
  <si>
    <t>CB-030012-</t>
  </si>
  <si>
    <t>CB-030013-VG</t>
  </si>
  <si>
    <t>CB-030014-VG</t>
  </si>
  <si>
    <t>CB-030015-</t>
  </si>
  <si>
    <t>CB-030016-AG</t>
  </si>
  <si>
    <t>CB-030017-</t>
  </si>
  <si>
    <t>CB-030018-</t>
  </si>
  <si>
    <t>CB-030019-AG</t>
  </si>
  <si>
    <t>CB-030020-</t>
  </si>
  <si>
    <t>CB-030021-AG</t>
  </si>
  <si>
    <t>CB-030022-</t>
  </si>
  <si>
    <t>CB-030023-VG</t>
  </si>
  <si>
    <t>CB-030024-</t>
  </si>
  <si>
    <t>CB-030025-</t>
  </si>
  <si>
    <t>CB-030026-</t>
  </si>
  <si>
    <t>CB-030027-AG</t>
  </si>
  <si>
    <t>CB-030028-</t>
  </si>
  <si>
    <t>CB-030029-</t>
  </si>
  <si>
    <t>CB-030030-AG</t>
  </si>
  <si>
    <t>CB-030031-</t>
  </si>
  <si>
    <t>CB-030032-</t>
  </si>
  <si>
    <t>CB-030033-AG</t>
  </si>
  <si>
    <t>CB-030034-</t>
  </si>
  <si>
    <t>CB-030035-</t>
  </si>
  <si>
    <t>CB-030036-VG</t>
  </si>
  <si>
    <t>CB-030037-AG</t>
  </si>
  <si>
    <t>CB-030038-</t>
  </si>
  <si>
    <t>CB-030039-AG</t>
  </si>
  <si>
    <t>CB-030040-AG</t>
  </si>
  <si>
    <t>CB-030041-</t>
  </si>
  <si>
    <t>CB-030042-</t>
  </si>
  <si>
    <t>CB-030043-VG</t>
  </si>
  <si>
    <t>CB-030044-</t>
  </si>
  <si>
    <t>CB-030045-VG</t>
  </si>
  <si>
    <t>CB-030046-AG</t>
  </si>
  <si>
    <t>CB-030047-</t>
  </si>
  <si>
    <t>CB-030048-</t>
  </si>
  <si>
    <t>CB-030049-AG</t>
  </si>
  <si>
    <t>CB-030050-AG</t>
  </si>
  <si>
    <t>CB-030051-</t>
  </si>
  <si>
    <t>CB-030052-</t>
  </si>
  <si>
    <t>CB-030053-AG</t>
  </si>
  <si>
    <t>CB-030054-</t>
  </si>
  <si>
    <t>CB-030055-AG</t>
  </si>
  <si>
    <t>CB-030056-</t>
  </si>
  <si>
    <t>CB-030057-VG</t>
  </si>
  <si>
    <t>CB-030058-</t>
  </si>
  <si>
    <t>CB-030059-</t>
  </si>
  <si>
    <t>CB-030060-VG</t>
  </si>
  <si>
    <t>CB-030061-</t>
  </si>
  <si>
    <t>CB-030062-</t>
  </si>
  <si>
    <t>CB-030063-AG</t>
  </si>
  <si>
    <t>CB-030064-AG</t>
  </si>
  <si>
    <t>CB-030065-</t>
  </si>
  <si>
    <t>CB-030066-AG</t>
  </si>
  <si>
    <t>CB-030067-AG</t>
  </si>
  <si>
    <t>CB-030068-AG</t>
  </si>
  <si>
    <t>CB-030069-</t>
  </si>
  <si>
    <t>CB-030070-AG</t>
  </si>
  <si>
    <t>CB-030071-AG</t>
  </si>
  <si>
    <t>CB-030072-AG</t>
  </si>
  <si>
    <t>CB-030073-AG</t>
  </si>
  <si>
    <t>CB-030074-</t>
  </si>
  <si>
    <t>CB-030075-AG</t>
  </si>
  <si>
    <t>CB-030076-</t>
  </si>
  <si>
    <t>CB-030077-VG</t>
  </si>
  <si>
    <t>CB-030078-</t>
  </si>
  <si>
    <t>CB-030079-</t>
  </si>
  <si>
    <t>CB-030080-AG</t>
  </si>
  <si>
    <t>CB-030081-AG</t>
  </si>
  <si>
    <t>CB-030082-</t>
  </si>
  <si>
    <t>CB-030083-VG</t>
  </si>
  <si>
    <t>CB-030084-</t>
  </si>
  <si>
    <t>CB-030085-</t>
  </si>
  <si>
    <t>CB-030086-AG</t>
  </si>
  <si>
    <t>CB-030087-VG</t>
  </si>
  <si>
    <t>CB-030088-</t>
  </si>
  <si>
    <t>CB-030089-VG</t>
  </si>
  <si>
    <t>CB-030090-VG</t>
  </si>
  <si>
    <t>CB-030091-AG</t>
  </si>
  <si>
    <t>CB-030092-AG</t>
  </si>
  <si>
    <t>CB-030093-</t>
  </si>
  <si>
    <t>CB-030094-</t>
  </si>
  <si>
    <t>CB-030095-</t>
  </si>
  <si>
    <t>CB-030096-VG</t>
  </si>
  <si>
    <t>CB-030097-</t>
  </si>
  <si>
    <t>CB-030098-</t>
  </si>
  <si>
    <t>CB-030099-VG</t>
  </si>
  <si>
    <t>CB-030100-</t>
  </si>
  <si>
    <t>CB-030101-AG</t>
  </si>
  <si>
    <t>CB-040001-</t>
  </si>
  <si>
    <t>CB-040002-</t>
  </si>
  <si>
    <t>CB-040003-AG</t>
  </si>
  <si>
    <t>CB-040004-</t>
  </si>
  <si>
    <t>CB-040005-</t>
  </si>
  <si>
    <t>CB-040006-AG</t>
  </si>
  <si>
    <t>CB-040007-AG</t>
  </si>
  <si>
    <t>CB-040008-AG</t>
  </si>
  <si>
    <t>CB-040009-VG</t>
  </si>
  <si>
    <t>CB-040010-VG</t>
  </si>
  <si>
    <t>CB-040011-VG</t>
  </si>
  <si>
    <t>CB-040012-</t>
  </si>
  <si>
    <t>CB-040013-</t>
  </si>
  <si>
    <t>CB-040014-</t>
  </si>
  <si>
    <t>CB-040015-</t>
  </si>
  <si>
    <t>CB-040016-</t>
  </si>
  <si>
    <t>CB-040017-</t>
  </si>
  <si>
    <t>CB-040018-</t>
  </si>
  <si>
    <t>CB-040019-</t>
  </si>
  <si>
    <t>CB-040020-AG</t>
  </si>
  <si>
    <t>CB-040021-</t>
  </si>
  <si>
    <t>CB-040022-</t>
  </si>
  <si>
    <t>CB-040023-VG</t>
  </si>
  <si>
    <t>CB-040024-</t>
  </si>
  <si>
    <t>CB-040025-</t>
  </si>
  <si>
    <t>CB-040026-VG</t>
  </si>
  <si>
    <t>CB-040027-VG</t>
  </si>
  <si>
    <t>CB-040028-AG</t>
  </si>
  <si>
    <t>CB-040029-VG</t>
  </si>
  <si>
    <t>CB-040030-AG</t>
  </si>
  <si>
    <t>CB-040031-</t>
  </si>
  <si>
    <t>CB-040032-</t>
  </si>
  <si>
    <t>CB-040033-VG</t>
  </si>
  <si>
    <t>CB-040034-AG</t>
  </si>
  <si>
    <t>CB-040035-</t>
  </si>
  <si>
    <t>CB-040036-AG</t>
  </si>
  <si>
    <t>CB-040037-</t>
  </si>
  <si>
    <t>CB-040038-VG</t>
  </si>
  <si>
    <t>CB-040039-AG</t>
  </si>
  <si>
    <t>CB-040040-AG</t>
  </si>
  <si>
    <t>CB-040041-</t>
  </si>
  <si>
    <t>CB-040042-</t>
  </si>
  <si>
    <t>CB-040043-</t>
  </si>
  <si>
    <t>CB-040044-AG</t>
  </si>
  <si>
    <t>CB-040045-</t>
  </si>
  <si>
    <t>CB-040046-VG</t>
  </si>
  <si>
    <t>CB-040047-VG</t>
  </si>
  <si>
    <t>CB-040048-</t>
  </si>
  <si>
    <t>CB-040049-VG</t>
  </si>
  <si>
    <t>CB-040050-</t>
  </si>
  <si>
    <t>CB-040051-AG</t>
  </si>
  <si>
    <t>CB-040052-</t>
  </si>
  <si>
    <t>CB-040053-</t>
  </si>
  <si>
    <t>CB-040054-</t>
  </si>
  <si>
    <t>CB-040055-AG</t>
  </si>
  <si>
    <t>CB-040056-</t>
  </si>
  <si>
    <t>CB-040057-</t>
  </si>
  <si>
    <t>CB-040058-</t>
  </si>
  <si>
    <t>CB-040059-</t>
  </si>
  <si>
    <t>CB-040060-VG</t>
  </si>
  <si>
    <t>CB-040061-</t>
  </si>
  <si>
    <t>CB-040062-VG</t>
  </si>
  <si>
    <t>CB-040063-</t>
  </si>
  <si>
    <t>CB-040064-AG</t>
  </si>
  <si>
    <t>CB-040065-AG</t>
  </si>
  <si>
    <t>CB-040066-</t>
  </si>
  <si>
    <t>CB-040067-</t>
  </si>
  <si>
    <t>CB-040068-VG</t>
  </si>
  <si>
    <t>CB-040069-AG</t>
  </si>
  <si>
    <t>CB-040070-AG</t>
  </si>
  <si>
    <t>CB-040071-AG</t>
  </si>
  <si>
    <t>CB-040072-</t>
  </si>
  <si>
    <t>CB-040073-AG</t>
  </si>
  <si>
    <t>CB-040074-VG</t>
  </si>
  <si>
    <t>CB-040075-</t>
  </si>
  <si>
    <t>CB-040076-</t>
  </si>
  <si>
    <t>CB-040077-</t>
  </si>
  <si>
    <t>CB-040078-VG</t>
  </si>
  <si>
    <t>CB-040079-</t>
  </si>
  <si>
    <t>CB-040080-AG</t>
  </si>
  <si>
    <t>CB-040081-AG</t>
  </si>
  <si>
    <t>CB-040082-AG</t>
  </si>
  <si>
    <t>CB-040083-</t>
  </si>
  <si>
    <t>CB-040084-</t>
  </si>
  <si>
    <t>CB-040085-</t>
  </si>
  <si>
    <t>CB-040086-</t>
  </si>
  <si>
    <t>CB-040087-VG</t>
  </si>
  <si>
    <t>CB-040088-AG</t>
  </si>
  <si>
    <t>CB-040089-</t>
  </si>
  <si>
    <t>CB-040090-AG</t>
  </si>
  <si>
    <t>CB-040091-</t>
  </si>
  <si>
    <t>CB-040092-</t>
  </si>
  <si>
    <t>CB-040093-AG</t>
  </si>
  <si>
    <t>CB-040094-</t>
  </si>
  <si>
    <t>CB-040095-VG</t>
  </si>
  <si>
    <t>CB-040096-</t>
  </si>
  <si>
    <t>CB-040097-</t>
  </si>
  <si>
    <t>CB-040098-AG</t>
  </si>
  <si>
    <t>CB-040099-VG</t>
  </si>
  <si>
    <t>CB-040100-AG</t>
  </si>
  <si>
    <t>CB-040101-AG</t>
  </si>
  <si>
    <t>CB-050001-AG</t>
  </si>
  <si>
    <t>CB-050002-VG</t>
  </si>
  <si>
    <t>CB-050003-AG</t>
  </si>
  <si>
    <t>CB-050004-VG</t>
  </si>
  <si>
    <t>CB-050005-</t>
  </si>
  <si>
    <t>CB-050006-AG</t>
  </si>
  <si>
    <t>CB-050007-</t>
  </si>
  <si>
    <t>CB-050008-AG</t>
  </si>
  <si>
    <t>CB-050009-AG</t>
  </si>
  <si>
    <t>CB-050010-AG</t>
  </si>
  <si>
    <t>CB-050011-</t>
  </si>
  <si>
    <t>CB-050012-VG</t>
  </si>
  <si>
    <t>CB-050013-</t>
  </si>
  <si>
    <t>CB-050014-VG</t>
  </si>
  <si>
    <t>CB-050015-VG</t>
  </si>
  <si>
    <t>CB-050016-</t>
  </si>
  <si>
    <t>CB-050017-AG</t>
  </si>
  <si>
    <t>CB-050018-AG</t>
  </si>
  <si>
    <t>CB-050019-VG</t>
  </si>
  <si>
    <t>CB-050020-VG</t>
  </si>
  <si>
    <t>CB-050021-AG</t>
  </si>
  <si>
    <t>CB-050022-VG</t>
  </si>
  <si>
    <t>CB-050023-VG</t>
  </si>
  <si>
    <t>CB-050024-VG</t>
  </si>
  <si>
    <t>CB-050025-VG</t>
  </si>
  <si>
    <t>CB-050026-AG</t>
  </si>
  <si>
    <t>CB-050027-AG</t>
  </si>
  <si>
    <t>CB-050028-</t>
  </si>
  <si>
    <t>CB-050029-VG</t>
  </si>
  <si>
    <t>CB-050030-AG</t>
  </si>
  <si>
    <t>CB-050031-AG</t>
  </si>
  <si>
    <t>CB-050032-AG</t>
  </si>
  <si>
    <t>CB-050033-AG</t>
  </si>
  <si>
    <t>CB-050034-AG</t>
  </si>
  <si>
    <t>CB-050035-VG</t>
  </si>
  <si>
    <t>CB-050036-AG</t>
  </si>
  <si>
    <t>CB-050037-</t>
  </si>
  <si>
    <t>CB-050038-</t>
  </si>
  <si>
    <t>CB-050039-VG</t>
  </si>
  <si>
    <t>CB-050040-VG</t>
  </si>
  <si>
    <t>CB-050041-VG</t>
  </si>
  <si>
    <t>CB-050042-AG</t>
  </si>
  <si>
    <t>CB-050043-VG</t>
  </si>
  <si>
    <t>CB-050044-AG</t>
  </si>
  <si>
    <t>CB-050045-AG</t>
  </si>
  <si>
    <t>CB-050046-</t>
  </si>
  <si>
    <t>CB-050047-AG</t>
  </si>
  <si>
    <t>CB-050048-AG</t>
  </si>
  <si>
    <t>CB-050049-VG</t>
  </si>
  <si>
    <t>CB-050050-AG</t>
  </si>
  <si>
    <t>CB-050051-AG</t>
  </si>
  <si>
    <t>CB-050052-AG</t>
  </si>
  <si>
    <t>CB-050053-VG</t>
  </si>
  <si>
    <t>CB-050054-AG</t>
  </si>
  <si>
    <t>CB-050055-AG</t>
  </si>
  <si>
    <t>CB-050056-AG</t>
  </si>
  <si>
    <t>CB-050057-VG</t>
  </si>
  <si>
    <t>CB-050058-VG</t>
  </si>
  <si>
    <t>CB-050059-VG</t>
  </si>
  <si>
    <t>CB-050060-VG</t>
  </si>
  <si>
    <t>CB-060001-</t>
  </si>
  <si>
    <t>CB-060002-AG</t>
  </si>
  <si>
    <t>CB-060003-VG</t>
  </si>
  <si>
    <t>CB-060004-AG</t>
  </si>
  <si>
    <t>CB-060005-AG</t>
  </si>
  <si>
    <t>CB-060006-VG</t>
  </si>
  <si>
    <t>CB-060007-</t>
  </si>
  <si>
    <t>CB-060008-AG</t>
  </si>
  <si>
    <t>CB-060009-VG</t>
  </si>
  <si>
    <t>CB-060010-VG</t>
  </si>
  <si>
    <t>CB-060011-AG</t>
  </si>
  <si>
    <t>CB-060012-</t>
  </si>
  <si>
    <t>CB-060013-AG</t>
  </si>
  <si>
    <t>CB-060014-AG</t>
  </si>
  <si>
    <t>CB-060015-VG</t>
  </si>
  <si>
    <t>CB-060016-VG</t>
  </si>
  <si>
    <t>CB-060017-AG</t>
  </si>
  <si>
    <t>CB-060018-VG</t>
  </si>
  <si>
    <t>CB-060019-VG</t>
  </si>
  <si>
    <t>CB-060020-AG</t>
  </si>
  <si>
    <t>CB-060021-AG</t>
  </si>
  <si>
    <t>CB-060022-AG</t>
  </si>
  <si>
    <t>CB-060023-AG</t>
  </si>
  <si>
    <t>CB-060024-AG</t>
  </si>
  <si>
    <t>CB-060025-AG</t>
  </si>
  <si>
    <t>CB-060026-AG</t>
  </si>
  <si>
    <t>CB-060027-</t>
  </si>
  <si>
    <t>CB-060028-VG</t>
  </si>
  <si>
    <t>CB-060029-AG</t>
  </si>
  <si>
    <t>CB-060030-AG</t>
  </si>
  <si>
    <t>CB-060031-VG</t>
  </si>
  <si>
    <t>CB-060032-VG</t>
  </si>
  <si>
    <t>CB-060033-VG</t>
  </si>
  <si>
    <t>CB-060034-VG</t>
  </si>
  <si>
    <t>CB-070001-AG</t>
  </si>
  <si>
    <t>CB-070002-AG</t>
  </si>
  <si>
    <t>CB-070003-VG</t>
  </si>
  <si>
    <t>CB-070004-AG</t>
  </si>
  <si>
    <t>CB-070005-AG</t>
  </si>
  <si>
    <t>CB-070006-AG</t>
  </si>
  <si>
    <t>CB-070007-AG</t>
  </si>
  <si>
    <t>CB-070008-AG</t>
  </si>
  <si>
    <t>CB-070009-VG</t>
  </si>
  <si>
    <t>CB-070010-AG</t>
  </si>
  <si>
    <t>CB-070011-AG</t>
  </si>
  <si>
    <t>CB-070012-AG</t>
  </si>
  <si>
    <t>CB-070013-VG</t>
  </si>
  <si>
    <t>CB-070014-</t>
  </si>
  <si>
    <t>CB-070015-AG</t>
  </si>
  <si>
    <t>CB-070016-AG</t>
  </si>
  <si>
    <t>CB-070017-AG</t>
  </si>
  <si>
    <t>CB-070018-AG</t>
  </si>
  <si>
    <t>CB-070019-VG</t>
  </si>
  <si>
    <t>CB-070020-AG</t>
  </si>
  <si>
    <t>CB-070021-VG</t>
  </si>
  <si>
    <t>CB-070022-AG</t>
  </si>
  <si>
    <t>CB-070023-AG</t>
  </si>
  <si>
    <t>CB-070024-VG</t>
  </si>
  <si>
    <t>CB-070025-AG</t>
  </si>
  <si>
    <t>CB-070026-AG</t>
  </si>
  <si>
    <t>CB-070027-AG</t>
  </si>
  <si>
    <t>CB-070028-AG</t>
  </si>
  <si>
    <t>CB-070029-</t>
  </si>
  <si>
    <t>CB-070030-</t>
  </si>
  <si>
    <t>CB-070031-VG</t>
  </si>
  <si>
    <t>CB-070032-AG</t>
  </si>
  <si>
    <t>CB-070033-AG</t>
  </si>
  <si>
    <t>CB-070034-AG</t>
  </si>
  <si>
    <t>CB-070035-VG</t>
  </si>
  <si>
    <t>CB-070036-VG</t>
  </si>
  <si>
    <t>CB-070037-AG</t>
  </si>
  <si>
    <t>CB-070038-</t>
  </si>
  <si>
    <t>CB-070039-AG</t>
  </si>
  <si>
    <t>CB-070040-AG</t>
  </si>
  <si>
    <t>CB-070041-AG</t>
  </si>
  <si>
    <t>CB-070042-VG</t>
  </si>
  <si>
    <t>CB-070043-VG</t>
  </si>
  <si>
    <t>CB-080001-VG</t>
  </si>
  <si>
    <t>CB-080002-AG</t>
  </si>
  <si>
    <t>CB-080003-VG</t>
  </si>
  <si>
    <t>CB-080004-AG</t>
  </si>
  <si>
    <t>CB-080005-AG</t>
  </si>
  <si>
    <t>CB-080006-VG</t>
  </si>
  <si>
    <t>CB-080007-VG</t>
  </si>
  <si>
    <t>CB-080008-AG</t>
  </si>
  <si>
    <t>CB-080009-VG</t>
  </si>
  <si>
    <t>CB-080010-VG</t>
  </si>
  <si>
    <t>CB-080011-VG</t>
  </si>
  <si>
    <t>CB-080012-AG</t>
  </si>
  <si>
    <t>CB-080013-VG</t>
  </si>
  <si>
    <t>CB-080014-AG</t>
  </si>
  <si>
    <t>CB-080015-AG</t>
  </si>
  <si>
    <t>CB-080016-AG</t>
  </si>
  <si>
    <t>CB-080017-AG</t>
  </si>
  <si>
    <t>CB-080018-AG</t>
  </si>
  <si>
    <t>CB-080019-AG</t>
  </si>
  <si>
    <t>CB-080020-AG</t>
  </si>
  <si>
    <t>CB-080021-AG</t>
  </si>
  <si>
    <t>CB-080022-VG</t>
  </si>
  <si>
    <t>CB-080023-AG</t>
  </si>
  <si>
    <t>CB-080024-AG</t>
  </si>
  <si>
    <t>CB-080025-AG</t>
  </si>
  <si>
    <t>CB-080026-</t>
  </si>
  <si>
    <t>CB-080027-AG</t>
  </si>
  <si>
    <t>CB-080028-VG</t>
  </si>
  <si>
    <t>CB-080029-AG</t>
  </si>
  <si>
    <t>CB-080030-AG</t>
  </si>
  <si>
    <t>CB-080031-AG</t>
  </si>
  <si>
    <t>CB-080032-VG</t>
  </si>
  <si>
    <t>CB-080033-AG</t>
  </si>
  <si>
    <t>CB-080034-VG</t>
  </si>
  <si>
    <t>CB-080035-VG</t>
  </si>
  <si>
    <t>CB-080036-VG</t>
  </si>
  <si>
    <t>CB-080037-AG</t>
  </si>
  <si>
    <t>CB-090001-AG</t>
  </si>
  <si>
    <t>CB-090002-VG</t>
  </si>
  <si>
    <t>CB-090003-VG</t>
  </si>
  <si>
    <t>CB-090004-VG</t>
  </si>
  <si>
    <t>CB-090005-VG</t>
  </si>
  <si>
    <t>CB-090006-VG</t>
  </si>
  <si>
    <t>CB-090007-AG</t>
  </si>
  <si>
    <t>CB-090008-VG</t>
  </si>
  <si>
    <t>CB-090009-VG</t>
  </si>
  <si>
    <t>CB-090010-AG</t>
  </si>
  <si>
    <t>CB-090011-AG</t>
  </si>
  <si>
    <t>CB-090012-AG</t>
  </si>
  <si>
    <t>CB-090013-AG</t>
  </si>
  <si>
    <t>CB-090014-VG</t>
  </si>
  <si>
    <t>CB-090015-AG</t>
  </si>
  <si>
    <t>CB-090016-AG</t>
  </si>
  <si>
    <t>CB-090017-AG</t>
  </si>
  <si>
    <t>CB-090018-VG</t>
  </si>
  <si>
    <t>CB-090019-AG</t>
  </si>
  <si>
    <t>CB-090020-VG</t>
  </si>
  <si>
    <t>CB-090021-VG</t>
  </si>
  <si>
    <t>CB-090022-AG</t>
  </si>
  <si>
    <t>CB-090023-VG</t>
  </si>
  <si>
    <t>CB-090024-AG</t>
  </si>
  <si>
    <t>CB-090025-VG</t>
  </si>
  <si>
    <t>CB-090026-AG</t>
  </si>
  <si>
    <t>CB-090027-AG</t>
  </si>
  <si>
    <t>CB-090029-VG</t>
  </si>
  <si>
    <t>CB-090030-AG</t>
  </si>
  <si>
    <t>CB-090031-AG</t>
  </si>
  <si>
    <t>CB-090032-AG</t>
  </si>
  <si>
    <t>CB-090033-VG</t>
  </si>
  <si>
    <t>CB-090034-AG</t>
  </si>
  <si>
    <t>CB-090035-AG</t>
  </si>
  <si>
    <t>CB-090036-AG</t>
  </si>
  <si>
    <t>CB-090037-VG</t>
  </si>
  <si>
    <t>CB-090038-AG</t>
  </si>
  <si>
    <t>CB-090039-AG</t>
  </si>
  <si>
    <t>CB-090040-AG</t>
  </si>
  <si>
    <t>CB-090041-AG</t>
  </si>
  <si>
    <t>CB-090042-AG</t>
  </si>
  <si>
    <t>CB-100001-AG</t>
  </si>
  <si>
    <t>CB-100002-AG</t>
  </si>
  <si>
    <t>CB-100005-AG</t>
  </si>
  <si>
    <t>CB-100006-AG</t>
  </si>
  <si>
    <t>CB-100009-AG</t>
  </si>
  <si>
    <t>CB-100010-AG</t>
  </si>
  <si>
    <t>CB-100013-AG</t>
  </si>
  <si>
    <t>CB-100016-AG</t>
  </si>
  <si>
    <t>CB-100018-AG</t>
  </si>
  <si>
    <t>CB-100023-AG</t>
  </si>
  <si>
    <t>CB-100025-AG</t>
  </si>
  <si>
    <t>CB-100027-AG</t>
  </si>
  <si>
    <t>CB-100029-AG</t>
  </si>
  <si>
    <t>CB-100034-AG</t>
  </si>
  <si>
    <t>CB-100035-AG</t>
  </si>
  <si>
    <t>CB-100036-AG</t>
  </si>
  <si>
    <t>CB-100039-AG</t>
  </si>
  <si>
    <t>CB-100040-AG</t>
  </si>
  <si>
    <t>CB-100043-AG</t>
  </si>
  <si>
    <t>CB-100044-AG</t>
  </si>
  <si>
    <t>CB-100045-AG</t>
  </si>
  <si>
    <t>CB-100046-AG</t>
  </si>
  <si>
    <t>CB-100049-AG</t>
  </si>
  <si>
    <t>CB-100050-AG</t>
  </si>
  <si>
    <t>CB-100051-AG</t>
  </si>
  <si>
    <t>CB-100053-AG</t>
  </si>
  <si>
    <t>CB-100054-AG</t>
  </si>
  <si>
    <t>CB-100055-AG</t>
  </si>
  <si>
    <t>CB-100058-AG</t>
  </si>
  <si>
    <t>CB-100059-AG</t>
  </si>
  <si>
    <t>CB-100060-AG</t>
  </si>
  <si>
    <t>CB-100061-AG</t>
  </si>
  <si>
    <t>CB-100062-AG</t>
  </si>
  <si>
    <t>CB-100065-AG</t>
  </si>
  <si>
    <t>CB-100066-AG</t>
  </si>
  <si>
    <t>CB-110001-AG</t>
  </si>
  <si>
    <t>CB-110002-</t>
  </si>
  <si>
    <t>CB-110003-AG</t>
  </si>
  <si>
    <t>CB-110005-AG</t>
  </si>
  <si>
    <t>CB-110007-AG</t>
  </si>
  <si>
    <t>CB-110008-AG</t>
  </si>
  <si>
    <t>CB-110011-AG</t>
  </si>
  <si>
    <t>CB-110012-AG</t>
  </si>
  <si>
    <t>CB-110013-AG</t>
  </si>
  <si>
    <t>CB-110016-AG</t>
  </si>
  <si>
    <t>CB-110018-AG</t>
  </si>
  <si>
    <t>CB-110019-AG</t>
  </si>
  <si>
    <t>CB-110021-AG</t>
  </si>
  <si>
    <t>CB-110023-AG</t>
  </si>
  <si>
    <t>CB-110025-AG</t>
  </si>
  <si>
    <t>CB-110026-AG</t>
  </si>
  <si>
    <t>CB-110030-AG</t>
  </si>
  <si>
    <t>CB-110031-AG</t>
  </si>
  <si>
    <t>CB-110034-AG</t>
  </si>
  <si>
    <t>CB-110035-AG</t>
  </si>
  <si>
    <t>CB-110036-AG</t>
  </si>
  <si>
    <t>CB-110037-AG</t>
  </si>
  <si>
    <t>CB-110040-AG</t>
  </si>
  <si>
    <t>CB-110041-AG</t>
  </si>
  <si>
    <t>CB-110042-AG</t>
  </si>
  <si>
    <t>CB-110044-AG</t>
  </si>
  <si>
    <t>CB-110046-AG</t>
  </si>
  <si>
    <t>CB-110048-AG</t>
  </si>
  <si>
    <t>CB-110049-AG</t>
  </si>
  <si>
    <t>CB-110050-AG</t>
  </si>
  <si>
    <t>CB-110051-AG</t>
  </si>
  <si>
    <t>CB-120001-VG</t>
  </si>
  <si>
    <t>CB-120002-AG</t>
  </si>
  <si>
    <t>CB-120004-AG</t>
  </si>
  <si>
    <t>CB-120007-AG</t>
  </si>
  <si>
    <t>CB-120008-AG</t>
  </si>
  <si>
    <t>CB-120009-AG</t>
  </si>
  <si>
    <t>CB-120010-AG</t>
  </si>
  <si>
    <t>CB-120012-AG</t>
  </si>
  <si>
    <t>CB-120015-AG</t>
  </si>
  <si>
    <t>CB-120018-AG</t>
  </si>
  <si>
    <t>CB-120019-AG</t>
  </si>
  <si>
    <t>CB-120020-AG</t>
  </si>
  <si>
    <t>CB-120021-AG</t>
  </si>
  <si>
    <t>CB-120022-AG</t>
  </si>
  <si>
    <t>CB-120023-AG</t>
  </si>
  <si>
    <t>CB-120029-AG</t>
  </si>
  <si>
    <t>CB-120031-AG</t>
  </si>
  <si>
    <t>CB-120034-AG</t>
  </si>
  <si>
    <t>CB-120035-AG</t>
  </si>
  <si>
    <t>CB-120040-AG</t>
  </si>
  <si>
    <t>CB-120041-AG</t>
  </si>
  <si>
    <t>CB-120042-AG</t>
  </si>
  <si>
    <t>CB-130001-AG</t>
  </si>
  <si>
    <t>CB-130002-AG</t>
  </si>
  <si>
    <t>CB-130004-AG</t>
  </si>
  <si>
    <t>CB-130005-AG</t>
  </si>
  <si>
    <t>CB-130006-AG</t>
  </si>
  <si>
    <t>CB-130008-AG</t>
  </si>
  <si>
    <t>CB-130009-AG</t>
  </si>
  <si>
    <t>CB-130010-AG</t>
  </si>
  <si>
    <t>CB-130012-AG</t>
  </si>
  <si>
    <t>CB-150005-A</t>
  </si>
  <si>
    <t>CB-150009-A</t>
  </si>
  <si>
    <t>CB-150012-A</t>
  </si>
  <si>
    <t>CB-160001-A</t>
  </si>
  <si>
    <t>CB-160002-A</t>
  </si>
  <si>
    <t>CB-160004-A</t>
  </si>
  <si>
    <t>CB-160006-A</t>
  </si>
  <si>
    <t>CB-160007-A</t>
  </si>
  <si>
    <t>CB-160008-A</t>
  </si>
  <si>
    <t>CB-160011-A</t>
  </si>
  <si>
    <t>CB-160012-A</t>
  </si>
  <si>
    <t>CB-160013-A</t>
  </si>
  <si>
    <t>CB-160014-A</t>
  </si>
  <si>
    <t>CB-160015-A</t>
  </si>
  <si>
    <t>CB-160016-A</t>
  </si>
  <si>
    <t>CB-160017-A</t>
  </si>
  <si>
    <t>CB-160018-A</t>
  </si>
  <si>
    <t>CB-160019-A</t>
  </si>
  <si>
    <t>CB-160020-A</t>
  </si>
  <si>
    <t>CB-160021-A</t>
  </si>
  <si>
    <t>CB-160022-A</t>
  </si>
  <si>
    <t>CB-160023-A</t>
  </si>
  <si>
    <t>CB-160024-A</t>
  </si>
  <si>
    <t>CB-160027-A</t>
  </si>
  <si>
    <t>CB-160029-A</t>
  </si>
  <si>
    <t>CB-170001-A</t>
  </si>
  <si>
    <t>CB-170002-A</t>
  </si>
  <si>
    <t>CB-170003-A</t>
  </si>
  <si>
    <t>CB-170004-A</t>
  </si>
  <si>
    <t>CB-170005-A</t>
  </si>
  <si>
    <t>CB-170006-A</t>
  </si>
  <si>
    <t>CB-170007-A</t>
  </si>
  <si>
    <t>CB-170008-A</t>
  </si>
  <si>
    <t>CB-170009-A</t>
  </si>
  <si>
    <t>CB-170011-A</t>
  </si>
  <si>
    <t>CB-170012-A</t>
  </si>
  <si>
    <t>CB-170014-A</t>
  </si>
  <si>
    <t>CB-170015-A</t>
  </si>
  <si>
    <t>CB-170016-A</t>
  </si>
  <si>
    <t>CB-170017-A</t>
  </si>
  <si>
    <t>CB-170018-A</t>
  </si>
  <si>
    <t>CB-170019-A</t>
  </si>
  <si>
    <t>CB-170020-A</t>
  </si>
  <si>
    <t>CB-170021-A</t>
  </si>
  <si>
    <t>CB-170022-A</t>
  </si>
  <si>
    <t>CB-170023-A</t>
  </si>
  <si>
    <t>CB-170024-A</t>
  </si>
  <si>
    <t>CB-170025-A</t>
  </si>
  <si>
    <t>CB-170026-A</t>
  </si>
  <si>
    <t>CB-170027-A</t>
  </si>
  <si>
    <t>CB-170028-A</t>
  </si>
  <si>
    <t>CB-170029-A</t>
  </si>
  <si>
    <t>CB-170031-A</t>
  </si>
  <si>
    <t>CB-170032-A</t>
  </si>
  <si>
    <t>CB-170033-A</t>
  </si>
  <si>
    <t>CB-170034-A</t>
  </si>
  <si>
    <t>CB-180002-A</t>
  </si>
  <si>
    <t>CB-180003-A</t>
  </si>
  <si>
    <t>CB-180005-A</t>
  </si>
  <si>
    <t>CB-180007-A</t>
  </si>
  <si>
    <t>CB-180008-A</t>
  </si>
  <si>
    <t>CB-180009-A</t>
  </si>
  <si>
    <t>CB-180011-A</t>
  </si>
  <si>
    <t>CB-180012-A</t>
  </si>
  <si>
    <t>CB-180013-A</t>
  </si>
  <si>
    <t>CB-180014-A</t>
  </si>
  <si>
    <t>CB-180015-A</t>
  </si>
  <si>
    <t>CB-180016-A</t>
  </si>
  <si>
    <t>CB-180017-A</t>
  </si>
  <si>
    <t>CB-180018-A</t>
  </si>
  <si>
    <t>CB-180019-A</t>
  </si>
  <si>
    <t>CB-180020-A</t>
  </si>
  <si>
    <t>CB-180021-A</t>
  </si>
  <si>
    <t>CB-180022-A</t>
  </si>
  <si>
    <t>CB-180023-A</t>
  </si>
  <si>
    <t>CB-180024-A</t>
  </si>
  <si>
    <t>CB-180025-A</t>
  </si>
  <si>
    <t>CB-180026-A</t>
  </si>
  <si>
    <t>CB-180027-A</t>
  </si>
  <si>
    <t>CB-180028-A</t>
  </si>
  <si>
    <t>CB-180029-A</t>
  </si>
  <si>
    <t>CB-180030-A</t>
  </si>
  <si>
    <t>CB-180031-A</t>
  </si>
  <si>
    <t>CB-180032-A</t>
  </si>
  <si>
    <t>CB-180033-A</t>
  </si>
  <si>
    <t>CB-190001-A</t>
  </si>
  <si>
    <t>CB-190002-A</t>
  </si>
  <si>
    <t>CB-190003-A</t>
  </si>
  <si>
    <t>CB-190004-A</t>
  </si>
  <si>
    <t>CB-190005-A</t>
  </si>
  <si>
    <t>CB-190006-A</t>
  </si>
  <si>
    <t>CB-190007-A</t>
  </si>
  <si>
    <t>CB-190008-A</t>
  </si>
  <si>
    <t>CB-190009-A</t>
  </si>
  <si>
    <t>CB-190010-A</t>
  </si>
  <si>
    <t>CB-190011-A</t>
  </si>
  <si>
    <t>CB-190012-A</t>
  </si>
  <si>
    <t>CB-190013-A</t>
  </si>
  <si>
    <t>CB-190014-A</t>
  </si>
  <si>
    <t>CB-190015-A</t>
  </si>
  <si>
    <t>CB-190016-A</t>
  </si>
  <si>
    <t>CB-190017-A</t>
  </si>
  <si>
    <t>CB-190018-A</t>
  </si>
  <si>
    <t>CB-190019-A</t>
  </si>
  <si>
    <t>CB-190022-A</t>
  </si>
  <si>
    <t>CB-190023-A</t>
  </si>
  <si>
    <t>CB-190024-A</t>
  </si>
  <si>
    <t>CB-190025-A</t>
  </si>
  <si>
    <t>CB-200001-A</t>
  </si>
  <si>
    <t>CB-200002-A</t>
  </si>
  <si>
    <t>CB-200003-A</t>
  </si>
  <si>
    <t>CB-200004-A</t>
  </si>
  <si>
    <t>CB-200005-A</t>
  </si>
  <si>
    <t>CB-200006-A</t>
  </si>
  <si>
    <t>CB-200007-A</t>
  </si>
  <si>
    <t>CB-200008-A</t>
  </si>
  <si>
    <t>CB-980001-</t>
  </si>
  <si>
    <t>CB-980002-AG</t>
  </si>
  <si>
    <t>CB-980003-VG</t>
  </si>
  <si>
    <t>CB-980004-</t>
  </si>
  <si>
    <t>CB-980005-</t>
  </si>
  <si>
    <t>CB-980006-</t>
  </si>
  <si>
    <t>CB-980007-VG</t>
  </si>
  <si>
    <t>CB-980008-VG</t>
  </si>
  <si>
    <t>CB-980010-VG</t>
  </si>
  <si>
    <t>CB-980011-VG</t>
  </si>
  <si>
    <t>CB-980012-VG</t>
  </si>
  <si>
    <t>CB-980013-VG</t>
  </si>
  <si>
    <t>CB-980014-AG</t>
  </si>
  <si>
    <t>CB-980015-</t>
  </si>
  <si>
    <t>CB-980016-AG</t>
  </si>
  <si>
    <t>CB-980017-VG</t>
  </si>
  <si>
    <t>CB-980018-</t>
  </si>
  <si>
    <t>CB-980019-VG</t>
  </si>
  <si>
    <t>CB-980020-VG</t>
  </si>
  <si>
    <t>CB-980021-AG</t>
  </si>
  <si>
    <t>CB-980022-VG</t>
  </si>
  <si>
    <t>CB-980023-VG</t>
  </si>
  <si>
    <t>CB-980024-VG</t>
  </si>
  <si>
    <t>CB-980025-VG</t>
  </si>
  <si>
    <t>CB-980026-AG</t>
  </si>
  <si>
    <t>CB-980027-</t>
  </si>
  <si>
    <t>CB-980028-AG</t>
  </si>
  <si>
    <t>CB-980029-</t>
  </si>
  <si>
    <t>CB-980030-</t>
  </si>
  <si>
    <t>CB-980031-AG</t>
  </si>
  <si>
    <t>CB-980032-VG</t>
  </si>
  <si>
    <t>CB-980033-</t>
  </si>
  <si>
    <t>CB-980034-</t>
  </si>
  <si>
    <t>CB-980035-</t>
  </si>
  <si>
    <t>CB-980036-VG</t>
  </si>
  <si>
    <t>CB-980037-</t>
  </si>
  <si>
    <t>CB-980038-VG</t>
  </si>
  <si>
    <t>CB-980039-VG</t>
  </si>
  <si>
    <t>CB-980040-VG</t>
  </si>
  <si>
    <t>CB-980041-</t>
  </si>
  <si>
    <t>CB-980042-AG</t>
  </si>
  <si>
    <t>CB-980043-AG</t>
  </si>
  <si>
    <t>CB-980044-AG</t>
  </si>
  <si>
    <t>CB-980045-</t>
  </si>
  <si>
    <t>CB-980046-</t>
  </si>
  <si>
    <t>CB-980047-</t>
  </si>
  <si>
    <t>CB-980048-VG</t>
  </si>
  <si>
    <t>CB-980049-VG</t>
  </si>
  <si>
    <t>CB-980050-AG</t>
  </si>
  <si>
    <t>CB-980051-AG</t>
  </si>
  <si>
    <t>CB-980052-AG</t>
  </si>
  <si>
    <t>CB-980053-</t>
  </si>
  <si>
    <t>CB-980054-AG</t>
  </si>
  <si>
    <t>CB-980055-</t>
  </si>
  <si>
    <t>CB-980056-AG</t>
  </si>
  <si>
    <t>CB-980057-</t>
  </si>
  <si>
    <t>CB-980058-</t>
  </si>
  <si>
    <t>CB-980059-</t>
  </si>
  <si>
    <t>CB-980060-VG</t>
  </si>
  <si>
    <t>CB-980061-VG</t>
  </si>
  <si>
    <t>CB-980062-</t>
  </si>
  <si>
    <t>CB-980063-</t>
  </si>
  <si>
    <t>CB-980064-AG</t>
  </si>
  <si>
    <t>CB-980065-</t>
  </si>
  <si>
    <t>CB-980066-</t>
  </si>
  <si>
    <t>CB-980067-VG</t>
  </si>
  <si>
    <t>CB-980068-AG</t>
  </si>
  <si>
    <t>CB-980069-</t>
  </si>
  <si>
    <t>CB-980070-</t>
  </si>
  <si>
    <t>CB-980071-</t>
  </si>
  <si>
    <t>CB-980072-</t>
  </si>
  <si>
    <t>CB-980073-</t>
  </si>
  <si>
    <t>CB-980074-</t>
  </si>
  <si>
    <t>CB-980075-AG</t>
  </si>
  <si>
    <t>CB-980076-</t>
  </si>
  <si>
    <t>CB-980077-</t>
  </si>
  <si>
    <t>CB-980078-VG</t>
  </si>
  <si>
    <t>CB-980079-AG</t>
  </si>
  <si>
    <t>CB-980080-</t>
  </si>
  <si>
    <t>CB-980081-AG</t>
  </si>
  <si>
    <t>CB-980082-</t>
  </si>
  <si>
    <t>CB-980083-</t>
  </si>
  <si>
    <t>CB-980084-</t>
  </si>
  <si>
    <t>CB-980085-</t>
  </si>
  <si>
    <t>CB-980086-VG</t>
  </si>
  <si>
    <t>CB-980087-</t>
  </si>
  <si>
    <t>CB-980088-</t>
  </si>
  <si>
    <t>CB-980089-</t>
  </si>
  <si>
    <t>CB-980090-</t>
  </si>
  <si>
    <t>CB-980091-</t>
  </si>
  <si>
    <t>CB-980092-</t>
  </si>
  <si>
    <t>CB-980093-VG</t>
  </si>
  <si>
    <t>CB-980094-AG</t>
  </si>
  <si>
    <t>CB-980095-</t>
  </si>
  <si>
    <t>CB-980096-</t>
  </si>
  <si>
    <t>CB-980097-</t>
  </si>
  <si>
    <t>CB-980098-</t>
  </si>
  <si>
    <t>CB-980099-</t>
  </si>
  <si>
    <t>CB-980100-</t>
  </si>
  <si>
    <t>CB-980101-</t>
  </si>
  <si>
    <t>CB-980102-</t>
  </si>
  <si>
    <t>CB-980103-</t>
  </si>
  <si>
    <t>CB-980104-VG</t>
  </si>
  <si>
    <t>CB-980105-</t>
  </si>
  <si>
    <t>CB-980106-</t>
  </si>
  <si>
    <t>CB-980107-AG</t>
  </si>
  <si>
    <t>CB-980108-VG</t>
  </si>
  <si>
    <t>CB-980109-</t>
  </si>
  <si>
    <t>CB-980110-</t>
  </si>
  <si>
    <t>CB-980111-AG</t>
  </si>
  <si>
    <t>CB-980112-</t>
  </si>
  <si>
    <t>CB-980113-AG</t>
  </si>
  <si>
    <t>CB-980114-</t>
  </si>
  <si>
    <t>CB-980115-</t>
  </si>
  <si>
    <t>CB-980116-</t>
  </si>
  <si>
    <t>CB-980117-VG</t>
  </si>
  <si>
    <t>CB-980118-VG</t>
  </si>
  <si>
    <t>CB-980119-VG</t>
  </si>
  <si>
    <t>CB-980120-</t>
  </si>
  <si>
    <t>CB-980121-</t>
  </si>
  <si>
    <t>CB-980122-</t>
  </si>
  <si>
    <t>CB-980123-</t>
  </si>
  <si>
    <t>CB-980124-</t>
  </si>
  <si>
    <t>CB-990001-</t>
  </si>
  <si>
    <t>CB-990002-</t>
  </si>
  <si>
    <t>CB-990003-</t>
  </si>
  <si>
    <t>CB-990004-AG</t>
  </si>
  <si>
    <t>CB-990005-</t>
  </si>
  <si>
    <t>CB-990006-</t>
  </si>
  <si>
    <t>CB-990007-VG</t>
  </si>
  <si>
    <t>CB-990008-</t>
  </si>
  <si>
    <t>CB-990009-VG</t>
  </si>
  <si>
    <t>CB-990010-</t>
  </si>
  <si>
    <t>CB-990011-</t>
  </si>
  <si>
    <t>CB-990012-VG</t>
  </si>
  <si>
    <t>CB-990013-AG</t>
  </si>
  <si>
    <t>CB-990014-AG</t>
  </si>
  <si>
    <t>CB-990015-</t>
  </si>
  <si>
    <t>CB-990016-</t>
  </si>
  <si>
    <t>CB-990017-AG</t>
  </si>
  <si>
    <t>CB-990018-</t>
  </si>
  <si>
    <t>CB-990019-AG</t>
  </si>
  <si>
    <t>CB-990020-VG</t>
  </si>
  <si>
    <t>CB-990021-AG</t>
  </si>
  <si>
    <t>CB-990022-VG</t>
  </si>
  <si>
    <t>CB-990023-</t>
  </si>
  <si>
    <t>CB-990024-VG</t>
  </si>
  <si>
    <t>CB-990025-VG</t>
  </si>
  <si>
    <t>CB-990026-</t>
  </si>
  <si>
    <t>CB-990027-AG</t>
  </si>
  <si>
    <t>CB-990028-VG</t>
  </si>
  <si>
    <t>CB-990029-VG</t>
  </si>
  <si>
    <t>CB-990030-</t>
  </si>
  <si>
    <t>CB-990031-AG</t>
  </si>
  <si>
    <t>CB-990032-</t>
  </si>
  <si>
    <t>CB-990033-VG</t>
  </si>
  <si>
    <t>CB-990034-</t>
  </si>
  <si>
    <t>CB-990035-VG</t>
  </si>
  <si>
    <t>CB-990036-VG</t>
  </si>
  <si>
    <t>CB-990037-</t>
  </si>
  <si>
    <t>CB-990038-</t>
  </si>
  <si>
    <t>CB-990039-VG</t>
  </si>
  <si>
    <t>CB-990040-VG</t>
  </si>
  <si>
    <t>CB-990041-</t>
  </si>
  <si>
    <t>CB-990042-</t>
  </si>
  <si>
    <t>CB-990043-VG</t>
  </si>
  <si>
    <t>CB-990044-VG</t>
  </si>
  <si>
    <t>CB-990045-</t>
  </si>
  <si>
    <t>CB-990046-</t>
  </si>
  <si>
    <t>CB-990047-</t>
  </si>
  <si>
    <t>CB-990048-</t>
  </si>
  <si>
    <t>CB-990049-AG</t>
  </si>
  <si>
    <t>CB-990050-</t>
  </si>
  <si>
    <t>CB-990051-</t>
  </si>
  <si>
    <t>CB-990052-</t>
  </si>
  <si>
    <t>CB-990053-</t>
  </si>
  <si>
    <t>CB-990054-AG</t>
  </si>
  <si>
    <t>CB-990055-AG</t>
  </si>
  <si>
    <t>CB-990056-</t>
  </si>
  <si>
    <t>CB-990057-</t>
  </si>
  <si>
    <t>CB-990058-</t>
  </si>
  <si>
    <t>CB-990059-</t>
  </si>
  <si>
    <t>CB-990060-</t>
  </si>
  <si>
    <t>CB-990061-</t>
  </si>
  <si>
    <t>CB-990062-</t>
  </si>
  <si>
    <t>CB-990063-</t>
  </si>
  <si>
    <t>CB-990064-VG</t>
  </si>
  <si>
    <t>CB-990065-</t>
  </si>
  <si>
    <t>CB-990066-</t>
  </si>
  <si>
    <t>CB-990067-VG</t>
  </si>
  <si>
    <t>CB-990068-</t>
  </si>
  <si>
    <t>CB-990069-</t>
  </si>
  <si>
    <t>CB-990070-</t>
  </si>
  <si>
    <t>CB-990071-</t>
  </si>
  <si>
    <t>CB-990072-</t>
  </si>
  <si>
    <t>CB-990073-AG</t>
  </si>
  <si>
    <t>CB-990074-</t>
  </si>
  <si>
    <t>CB-990075-</t>
  </si>
  <si>
    <t>CB-990076-</t>
  </si>
  <si>
    <t>CB-990077-</t>
  </si>
  <si>
    <t>CB-990078-AG</t>
  </si>
  <si>
    <t>CB-990079-</t>
  </si>
  <si>
    <t>CB-990080-</t>
  </si>
  <si>
    <t>CB-990081-</t>
  </si>
  <si>
    <t>CB-990082-</t>
  </si>
  <si>
    <t>CB-990083-AG</t>
  </si>
  <si>
    <t>CB-990084-</t>
  </si>
  <si>
    <t>CB-990085-</t>
  </si>
  <si>
    <t>CB-990086-</t>
  </si>
  <si>
    <t>CB-990087-</t>
  </si>
  <si>
    <t>CB-990088-</t>
  </si>
  <si>
    <t>CB-990089-</t>
  </si>
  <si>
    <t>CB-990090-VG</t>
  </si>
  <si>
    <t>CB-990091-</t>
  </si>
  <si>
    <t>CB-990092-</t>
  </si>
  <si>
    <t>CB-990093-</t>
  </si>
  <si>
    <t>CB-990094-</t>
  </si>
  <si>
    <t>CB-990095-</t>
  </si>
  <si>
    <t>CB-990096-</t>
  </si>
  <si>
    <t>CB-990097-</t>
  </si>
  <si>
    <t>CB-990098-</t>
  </si>
  <si>
    <t>CB-990099-</t>
  </si>
  <si>
    <t>CB-990100-AG</t>
  </si>
  <si>
    <t>CB-990101-</t>
  </si>
  <si>
    <t>CB-990102-</t>
  </si>
  <si>
    <t>CB-990103-</t>
  </si>
  <si>
    <t>CB-990104-</t>
  </si>
  <si>
    <t>CB-990105-VG</t>
  </si>
  <si>
    <t>CB-990106-AG</t>
  </si>
  <si>
    <t>CB-990107-</t>
  </si>
  <si>
    <t>CB-990108-</t>
  </si>
  <si>
    <t>CB-990109-</t>
  </si>
  <si>
    <t>CB-990110-</t>
  </si>
  <si>
    <t>CB-990111-</t>
  </si>
  <si>
    <t>CB-990112-</t>
  </si>
  <si>
    <t>CB-990113-VG</t>
  </si>
  <si>
    <t>CB-990114-</t>
  </si>
  <si>
    <t>CB-990115-AG</t>
  </si>
  <si>
    <t>CB-990116-AG</t>
  </si>
  <si>
    <t>CB-990117-</t>
  </si>
  <si>
    <t>CB-990118-</t>
  </si>
  <si>
    <t>CB-990119-AG</t>
  </si>
  <si>
    <t>CB-990120-VG</t>
  </si>
  <si>
    <t>CG-000001-</t>
  </si>
  <si>
    <t>CG-000002-</t>
  </si>
  <si>
    <t>CG-000003-</t>
  </si>
  <si>
    <t>CG-000004-AG</t>
  </si>
  <si>
    <t>CG-000005-</t>
  </si>
  <si>
    <t>CG-000006-VG</t>
  </si>
  <si>
    <t>CG-000007-</t>
  </si>
  <si>
    <t>CG-000008-AG</t>
  </si>
  <si>
    <t>CG-000009-VG</t>
  </si>
  <si>
    <t>CG-000010-</t>
  </si>
  <si>
    <t>CG-000011-</t>
  </si>
  <si>
    <t>CG-000012-</t>
  </si>
  <si>
    <t>CG-000013-AG</t>
  </si>
  <si>
    <t>CG-000014-VG</t>
  </si>
  <si>
    <t>CG-000015-</t>
  </si>
  <si>
    <t>CG-000016-</t>
  </si>
  <si>
    <t>CG-000017-</t>
  </si>
  <si>
    <t>CG-000018-</t>
  </si>
  <si>
    <t>CG-000019-</t>
  </si>
  <si>
    <t>CG-000020-</t>
  </si>
  <si>
    <t>CG-000021-</t>
  </si>
  <si>
    <t>CG-000022-</t>
  </si>
  <si>
    <t>CG-000023-</t>
  </si>
  <si>
    <t>CG-000024-AG</t>
  </si>
  <si>
    <t>CG-000025-</t>
  </si>
  <si>
    <t>CG-000026-</t>
  </si>
  <si>
    <t>CG-000027-</t>
  </si>
  <si>
    <t>CG-000028-</t>
  </si>
  <si>
    <t>CG-000029-AG</t>
  </si>
  <si>
    <t>CG-000030-AG</t>
  </si>
  <si>
    <t>CG-000031-AG</t>
  </si>
  <si>
    <t>CG-000032-</t>
  </si>
  <si>
    <t>CG-000033-AG</t>
  </si>
  <si>
    <t>CG-000034-</t>
  </si>
  <si>
    <t>CG-010001-AG</t>
  </si>
  <si>
    <t>CG-010002-</t>
  </si>
  <si>
    <t>CG-010003-</t>
  </si>
  <si>
    <t>CG-010004-</t>
  </si>
  <si>
    <t>CG-010005-</t>
  </si>
  <si>
    <t>CG-010006-AG</t>
  </si>
  <si>
    <t>CG-010007-VG</t>
  </si>
  <si>
    <t>CG-010008-</t>
  </si>
  <si>
    <t>CG-010009-VG</t>
  </si>
  <si>
    <t>CG-010010-</t>
  </si>
  <si>
    <t>CG-010011-</t>
  </si>
  <si>
    <t>CG-010012-</t>
  </si>
  <si>
    <t>CG-010013-</t>
  </si>
  <si>
    <t>CG-010014-</t>
  </si>
  <si>
    <t>CG-010015-</t>
  </si>
  <si>
    <t>CG-020001-VG</t>
  </si>
  <si>
    <t>CG-020002-VG</t>
  </si>
  <si>
    <t>CG-020003-A</t>
  </si>
  <si>
    <t>CG-020004-AG</t>
  </si>
  <si>
    <t>CG-020005-</t>
  </si>
  <si>
    <t>CG-020006-</t>
  </si>
  <si>
    <t>CG-020007-</t>
  </si>
  <si>
    <t>CG-020008-</t>
  </si>
  <si>
    <t>CG-020009-VG</t>
  </si>
  <si>
    <t>CG-020010-</t>
  </si>
  <si>
    <t>CG-020011-VG</t>
  </si>
  <si>
    <t>CG-020012-VG</t>
  </si>
  <si>
    <t>CG-020013-</t>
  </si>
  <si>
    <t>CG-020014-AG</t>
  </si>
  <si>
    <t>CG-020015-</t>
  </si>
  <si>
    <t>CG-020016-</t>
  </si>
  <si>
    <t>CG-020017-</t>
  </si>
  <si>
    <t>CG-020018-</t>
  </si>
  <si>
    <t>CG-020019-AG</t>
  </si>
  <si>
    <t>CG-020020-VG</t>
  </si>
  <si>
    <t>CG-020021-</t>
  </si>
  <si>
    <t>CG-020022-</t>
  </si>
  <si>
    <t>CG-020023-VG</t>
  </si>
  <si>
    <t>CG-020024-</t>
  </si>
  <si>
    <t>CG-030001-VG</t>
  </si>
  <si>
    <t>CG-030002-VG</t>
  </si>
  <si>
    <t>CG-030003-AG</t>
  </si>
  <si>
    <t>CG-030004-</t>
  </si>
  <si>
    <t>CG-030005-</t>
  </si>
  <si>
    <t>CG-030006-</t>
  </si>
  <si>
    <t>CG-030007-</t>
  </si>
  <si>
    <t>CG-030008-AG</t>
  </si>
  <si>
    <t>CG-030009-AG</t>
  </si>
  <si>
    <t>CG-030010-AG</t>
  </si>
  <si>
    <t>CG-030011-AG</t>
  </si>
  <si>
    <t>CG-030012-</t>
  </si>
  <si>
    <t>CG-030013-AG</t>
  </si>
  <si>
    <t>CG-030014-AG</t>
  </si>
  <si>
    <t>CG-030015-</t>
  </si>
  <si>
    <t>CG-030016-</t>
  </si>
  <si>
    <t>CG-030017-</t>
  </si>
  <si>
    <t>CG-030018-</t>
  </si>
  <si>
    <t>CG-030019-</t>
  </si>
  <si>
    <t>CG-030020-AG</t>
  </si>
  <si>
    <t>CG-030021-AG</t>
  </si>
  <si>
    <t>CG-030022-</t>
  </si>
  <si>
    <t>CG-030023-</t>
  </si>
  <si>
    <t>CG-030024-</t>
  </si>
  <si>
    <t>CG-030025-</t>
  </si>
  <si>
    <t>CG-030026-</t>
  </si>
  <si>
    <t>CG-030027-AG</t>
  </si>
  <si>
    <t>CG-030028-</t>
  </si>
  <si>
    <t>CG-040001-</t>
  </si>
  <si>
    <t>CG-040002-</t>
  </si>
  <si>
    <t>CG-040003-AG</t>
  </si>
  <si>
    <t>CG-040004-VG</t>
  </si>
  <si>
    <t>CG-040005-</t>
  </si>
  <si>
    <t>CG-040006-</t>
  </si>
  <si>
    <t>CG-040007-</t>
  </si>
  <si>
    <t>CG-040008-</t>
  </si>
  <si>
    <t>CG-040009-</t>
  </si>
  <si>
    <t>CG-040010-</t>
  </si>
  <si>
    <t>CG-040011-</t>
  </si>
  <si>
    <t>CG-040012-</t>
  </si>
  <si>
    <t>CG-040013-VG</t>
  </si>
  <si>
    <t>CG-040014-</t>
  </si>
  <si>
    <t>CG-040015-VG</t>
  </si>
  <si>
    <t>CG-040016-VG</t>
  </si>
  <si>
    <t>CG-040017-</t>
  </si>
  <si>
    <t>CG-040018-</t>
  </si>
  <si>
    <t>CG-040019-</t>
  </si>
  <si>
    <t>CG-040020-</t>
  </si>
  <si>
    <t>CG-040021-AG</t>
  </si>
  <si>
    <t>CG-040022-</t>
  </si>
  <si>
    <t>CG-040023-</t>
  </si>
  <si>
    <t>CG-040024-</t>
  </si>
  <si>
    <t>CG-040025-</t>
  </si>
  <si>
    <t>CG-040026-</t>
  </si>
  <si>
    <t>CG-040027-</t>
  </si>
  <si>
    <t>CG-040028-VG</t>
  </si>
  <si>
    <t>CG-040029-</t>
  </si>
  <si>
    <t>CG-050001-VG</t>
  </si>
  <si>
    <t>CG-050002-VG</t>
  </si>
  <si>
    <t>CG-050003-AG</t>
  </si>
  <si>
    <t>CG-050004-AG</t>
  </si>
  <si>
    <t>CG-050005-VG</t>
  </si>
  <si>
    <t>CG-050006-AG</t>
  </si>
  <si>
    <t>CG-050007-AG</t>
  </si>
  <si>
    <t>CG-050008-AG</t>
  </si>
  <si>
    <t>CG-050009-VG</t>
  </si>
  <si>
    <t>CG-050010-VG</t>
  </si>
  <si>
    <t>CG-050011-AG</t>
  </si>
  <si>
    <t>CG-050012-AG</t>
  </si>
  <si>
    <t>CG-050013-AG</t>
  </si>
  <si>
    <t>CG-050014-VG</t>
  </si>
  <si>
    <t>CG-050015-AG</t>
  </si>
  <si>
    <t>CG-050016-AG</t>
  </si>
  <si>
    <t>CG-050017-VG</t>
  </si>
  <si>
    <t>CG-050018-AG</t>
  </si>
  <si>
    <t>CG-050019-AG</t>
  </si>
  <si>
    <t>CG-050020-AG</t>
  </si>
  <si>
    <t>CG-060001-VG</t>
  </si>
  <si>
    <t>CG-060002-VG</t>
  </si>
  <si>
    <t>CG-060003-VG</t>
  </si>
  <si>
    <t>CG-060004-VG</t>
  </si>
  <si>
    <t>CG-060005-VG</t>
  </si>
  <si>
    <t>CG-060006-VG</t>
  </si>
  <si>
    <t>CG-060007-AG</t>
  </si>
  <si>
    <t>CG-060008-VG</t>
  </si>
  <si>
    <t>CG-060009-AG</t>
  </si>
  <si>
    <t>CG-060010-</t>
  </si>
  <si>
    <t>CG-060011-AG</t>
  </si>
  <si>
    <t>CG-060012-AG</t>
  </si>
  <si>
    <t>CG-060013-AG</t>
  </si>
  <si>
    <t>CG-060014-VG</t>
  </si>
  <si>
    <t>CG-060015-AG</t>
  </si>
  <si>
    <t>CG-060016-AG</t>
  </si>
  <si>
    <t>CG-060017-AG</t>
  </si>
  <si>
    <t>CG-060018-AG</t>
  </si>
  <si>
    <t>CG-070001-</t>
  </si>
  <si>
    <t>CG-070002-AG</t>
  </si>
  <si>
    <t>CG-070003-VG</t>
  </si>
  <si>
    <t>CG-070004-VG</t>
  </si>
  <si>
    <t>CG-070005-VG</t>
  </si>
  <si>
    <t>CG-070006-AG</t>
  </si>
  <si>
    <t>CG-070007-VG</t>
  </si>
  <si>
    <t>CG-070008-AG</t>
  </si>
  <si>
    <t>CG-070009-AG</t>
  </si>
  <si>
    <t>CG-070010-VG</t>
  </si>
  <si>
    <t>CG-070011-AG</t>
  </si>
  <si>
    <t>CG-070012-VG</t>
  </si>
  <si>
    <t>CG-070013-AG</t>
  </si>
  <si>
    <t>CG-070014-AG</t>
  </si>
  <si>
    <t>CG-070015-AG</t>
  </si>
  <si>
    <t>CG-070016-AG</t>
  </si>
  <si>
    <t>CG-070017-VG</t>
  </si>
  <si>
    <t>CG-070018-AG</t>
  </si>
  <si>
    <t>CG-070019-VG</t>
  </si>
  <si>
    <t>CG-080001-AG</t>
  </si>
  <si>
    <t>CG-080002-AG</t>
  </si>
  <si>
    <t>CG-080003-AG</t>
  </si>
  <si>
    <t>CG-080004-VG</t>
  </si>
  <si>
    <t>CG-080005-AG</t>
  </si>
  <si>
    <t>CG-080006-AG</t>
  </si>
  <si>
    <t>CG-080007-VG</t>
  </si>
  <si>
    <t>CG-080008-VG</t>
  </si>
  <si>
    <t>CG-080009-VG</t>
  </si>
  <si>
    <t>CG-080010-</t>
  </si>
  <si>
    <t>CG-080011-AG</t>
  </si>
  <si>
    <t>CG-080012-VG</t>
  </si>
  <si>
    <t>CG-080013-AG</t>
  </si>
  <si>
    <t>CG-080014-VG</t>
  </si>
  <si>
    <t>CG-080015-</t>
  </si>
  <si>
    <t>CG-080016-AG</t>
  </si>
  <si>
    <t>CG-080017-</t>
  </si>
  <si>
    <t>CG-080018-AG</t>
  </si>
  <si>
    <t>CG-080019-AG</t>
  </si>
  <si>
    <t>CG-080020-VG</t>
  </si>
  <si>
    <t>CG-080021-AG</t>
  </si>
  <si>
    <t>CG-080022-AG</t>
  </si>
  <si>
    <t>CG-080023-VG</t>
  </si>
  <si>
    <t>CG-080024-AG</t>
  </si>
  <si>
    <t>CG-080025-VG</t>
  </si>
  <si>
    <t>CG-080026-AG</t>
  </si>
  <si>
    <t>CG-080027-AG</t>
  </si>
  <si>
    <t>CG-080028-AG</t>
  </si>
  <si>
    <t>CG-080029-AG</t>
  </si>
  <si>
    <t>CG-090001-VG</t>
  </si>
  <si>
    <t>CG-090002-AG</t>
  </si>
  <si>
    <t>CG-090003-VG</t>
  </si>
  <si>
    <t>CG-090004-</t>
  </si>
  <si>
    <t>CG-090005-AG</t>
  </si>
  <si>
    <t>CG-090006-VG</t>
  </si>
  <si>
    <t>CG-090007-AG</t>
  </si>
  <si>
    <t>CG-090008-VG</t>
  </si>
  <si>
    <t>CG-090009-AG</t>
  </si>
  <si>
    <t>CG-090010-AG</t>
  </si>
  <si>
    <t>CG-090011-AG</t>
  </si>
  <si>
    <t>CG-090012-AG</t>
  </si>
  <si>
    <t>CG-090013-AG</t>
  </si>
  <si>
    <t>CG-090014-AG</t>
  </si>
  <si>
    <t>CG-090015-VG</t>
  </si>
  <si>
    <t>CG-090017-VG</t>
  </si>
  <si>
    <t>CG-090018-</t>
  </si>
  <si>
    <t>CG-090019-VG</t>
  </si>
  <si>
    <t>CG-090020-AG</t>
  </si>
  <si>
    <t>CG-090021-AG</t>
  </si>
  <si>
    <t>CG-090022-VG</t>
  </si>
  <si>
    <t>CG-090023-AG</t>
  </si>
  <si>
    <t>CG-090024-VG</t>
  </si>
  <si>
    <t>CG-090025-VG</t>
  </si>
  <si>
    <t>CG-090026-VG</t>
  </si>
  <si>
    <t>CG-090027-VG</t>
  </si>
  <si>
    <t>CG-090028-VG</t>
  </si>
  <si>
    <t>CG-100001-AG</t>
  </si>
  <si>
    <t>CG-100002-AG</t>
  </si>
  <si>
    <t>CG-100003-AG</t>
  </si>
  <si>
    <t>CG-100004-AG</t>
  </si>
  <si>
    <t>CG-100006-AG</t>
  </si>
  <si>
    <t>CG-100008-AG</t>
  </si>
  <si>
    <t>CG-100009-AG</t>
  </si>
  <si>
    <t>CG-100010-AG</t>
  </si>
  <si>
    <t>CG-100012-AG</t>
  </si>
  <si>
    <t>CG-100016-AG</t>
  </si>
  <si>
    <t>CG-100017-AG</t>
  </si>
  <si>
    <t>CG-100018-VG</t>
  </si>
  <si>
    <t>CG-100019-AG</t>
  </si>
  <si>
    <t>CG-100022-AG</t>
  </si>
  <si>
    <t>CG-100023-AG</t>
  </si>
  <si>
    <t>CG-100024-AG</t>
  </si>
  <si>
    <t>CG-100028-AG</t>
  </si>
  <si>
    <t>CG-100030-AG</t>
  </si>
  <si>
    <t>CG-100031-AG</t>
  </si>
  <si>
    <t>CG-100033-AG</t>
  </si>
  <si>
    <t>CG-100034-AG</t>
  </si>
  <si>
    <t>CG-100035-AG</t>
  </si>
  <si>
    <t>CG-110002-AG</t>
  </si>
  <si>
    <t>CG-110004-AG</t>
  </si>
  <si>
    <t>CG-110005-AG</t>
  </si>
  <si>
    <t>CG-110010-AG</t>
  </si>
  <si>
    <t>CG-110014-AG</t>
  </si>
  <si>
    <t>CG-110020-AG</t>
  </si>
  <si>
    <t>CG-110024-AG</t>
  </si>
  <si>
    <t>CG-110029-AG</t>
  </si>
  <si>
    <t>CG-110030-AG</t>
  </si>
  <si>
    <t>CG-110032-AG</t>
  </si>
  <si>
    <t>CG-110034-AG</t>
  </si>
  <si>
    <t>CG-110039-AG</t>
  </si>
  <si>
    <t>CG-110040-AG</t>
  </si>
  <si>
    <t>CG-120001-AG</t>
  </si>
  <si>
    <t>CG-120007-AG</t>
  </si>
  <si>
    <t>CG-120008-AG</t>
  </si>
  <si>
    <t>CG-120009-AG</t>
  </si>
  <si>
    <t>CG-120010-AG</t>
  </si>
  <si>
    <t>CG-120012-AG</t>
  </si>
  <si>
    <t>CG-120015-AG</t>
  </si>
  <si>
    <t>CG-120021-AG</t>
  </si>
  <si>
    <t>CG-120022-AG</t>
  </si>
  <si>
    <t>CG-120024-AG</t>
  </si>
  <si>
    <t>CG-120026-AG</t>
  </si>
  <si>
    <t>CG-120027-AG</t>
  </si>
  <si>
    <t>CG-120028-AG</t>
  </si>
  <si>
    <t>CG-120030-AG</t>
  </si>
  <si>
    <t>CG-120031-AG</t>
  </si>
  <si>
    <t>CG-120032-AG</t>
  </si>
  <si>
    <t>CG-120033-AG</t>
  </si>
  <si>
    <t>CG-120034-AG</t>
  </si>
  <si>
    <t>CG-120035-AG</t>
  </si>
  <si>
    <t>CG-120037-AG</t>
  </si>
  <si>
    <t>CG-120038-AG</t>
  </si>
  <si>
    <t>CG-120039-AG</t>
  </si>
  <si>
    <t>CG-120040-AG</t>
  </si>
  <si>
    <t>CG-120041-AG</t>
  </si>
  <si>
    <t>CG-130001-AG</t>
  </si>
  <si>
    <t>CG-130002-AG</t>
  </si>
  <si>
    <t>CG-130003-AG</t>
  </si>
  <si>
    <t>CG-130005-AG</t>
  </si>
  <si>
    <t>CG-130008-AG</t>
  </si>
  <si>
    <t>CG-130009-AG</t>
  </si>
  <si>
    <t>CG-130010-AG</t>
  </si>
  <si>
    <t>CG-130011-AG</t>
  </si>
  <si>
    <t>CG-130015-A</t>
  </si>
  <si>
    <t>CG-130016-AG</t>
  </si>
  <si>
    <t>CG-130017-AG</t>
  </si>
  <si>
    <t>CG-130018-AG</t>
  </si>
  <si>
    <t>CG-130019-AG</t>
  </si>
  <si>
    <t>CG-130020-AG</t>
  </si>
  <si>
    <t>CG-130022-AG</t>
  </si>
  <si>
    <t>CG-130023-AG</t>
  </si>
  <si>
    <t>CG-130024-AG</t>
  </si>
  <si>
    <t>CG-130025-AG</t>
  </si>
  <si>
    <t>CG-130026-AG</t>
  </si>
  <si>
    <t>CG-130027-AG</t>
  </si>
  <si>
    <t>CG-150015-A</t>
  </si>
  <si>
    <t>CG-160001-A</t>
  </si>
  <si>
    <t>CG-160002-A</t>
  </si>
  <si>
    <t>CG-160003-A</t>
  </si>
  <si>
    <t>CG-160004-A</t>
  </si>
  <si>
    <t>CG-160005-A</t>
  </si>
  <si>
    <t>CG-160006-A</t>
  </si>
  <si>
    <t>CG-160009-A</t>
  </si>
  <si>
    <t>CG-160010-A</t>
  </si>
  <si>
    <t>CG-160011-A</t>
  </si>
  <si>
    <t>CG-160012-A</t>
  </si>
  <si>
    <t>CG-160014-A</t>
  </si>
  <si>
    <t>CG-160017-A</t>
  </si>
  <si>
    <t>CG-160018-A</t>
  </si>
  <si>
    <t>CG-160019-A</t>
  </si>
  <si>
    <t>CG-170001-A</t>
  </si>
  <si>
    <t>CG-170002-A</t>
  </si>
  <si>
    <t>CG-170003-A</t>
  </si>
  <si>
    <t>CG-170004-A</t>
  </si>
  <si>
    <t>CG-170005-A</t>
  </si>
  <si>
    <t>CG-170007-A</t>
  </si>
  <si>
    <t>CG-170008-A</t>
  </si>
  <si>
    <t>CG-170009-A</t>
  </si>
  <si>
    <t>CG-170011-A</t>
  </si>
  <si>
    <t>CG-170012-A</t>
  </si>
  <si>
    <t>CG-170013-A</t>
  </si>
  <si>
    <t>CG-180001-A</t>
  </si>
  <si>
    <t>CG-180002-A</t>
  </si>
  <si>
    <t>CG-180003-A</t>
  </si>
  <si>
    <t>CG-180004-A</t>
  </si>
  <si>
    <t>CG-180005-A</t>
  </si>
  <si>
    <t>CG-180006-A</t>
  </si>
  <si>
    <t>CG-180007-A</t>
  </si>
  <si>
    <t>CG-180008-A</t>
  </si>
  <si>
    <t>CG-190001-A</t>
  </si>
  <si>
    <t>CG-190002-A</t>
  </si>
  <si>
    <t>CG-190004-A</t>
  </si>
  <si>
    <t>CG-190005-A</t>
  </si>
  <si>
    <t>CG-190006-A</t>
  </si>
  <si>
    <t>CG-190007-A</t>
  </si>
  <si>
    <t>CG-190008-A</t>
  </si>
  <si>
    <t>CG-190009-A</t>
  </si>
  <si>
    <t>CG-190010-A</t>
  </si>
  <si>
    <t>CG-190011-A</t>
  </si>
  <si>
    <t>CG-190012-A</t>
  </si>
  <si>
    <t>CG-190013-A</t>
  </si>
  <si>
    <t>CG-190014-A</t>
  </si>
  <si>
    <t>CG-190015-</t>
  </si>
  <si>
    <t>CG-190016-A</t>
  </si>
  <si>
    <t>CG-190017-A</t>
  </si>
  <si>
    <t>CG-190018-</t>
  </si>
  <si>
    <t>CG-190019-</t>
  </si>
  <si>
    <t>CG-190020-</t>
  </si>
  <si>
    <t>CG-190022-A</t>
  </si>
  <si>
    <t>CG-190023-A</t>
  </si>
  <si>
    <t>CG-190024-A</t>
  </si>
  <si>
    <t>CG-190025-A</t>
  </si>
  <si>
    <t>CG-200001-</t>
  </si>
  <si>
    <t>CG-200002-</t>
  </si>
  <si>
    <t>CG-200003-A</t>
  </si>
  <si>
    <t>CG-200004-A</t>
  </si>
  <si>
    <t>CG-200005-A</t>
  </si>
  <si>
    <t>CG-200006-A</t>
  </si>
  <si>
    <t>CG-200007-A</t>
  </si>
  <si>
    <t>CG-200008-A</t>
  </si>
  <si>
    <t>CG-200009-A</t>
  </si>
  <si>
    <t>CG-200010-A</t>
  </si>
  <si>
    <t>CG-200011-A</t>
  </si>
  <si>
    <t>CG-200012-A</t>
  </si>
  <si>
    <t>CG-200013-A</t>
  </si>
  <si>
    <t>CG-200014-A</t>
  </si>
  <si>
    <t>CG-200015-A</t>
  </si>
  <si>
    <t>CG-980004-</t>
  </si>
  <si>
    <t>CG-980005-AG</t>
  </si>
  <si>
    <t>CG-980006-</t>
  </si>
  <si>
    <t>CG-980007-</t>
  </si>
  <si>
    <t>CG-980008-</t>
  </si>
  <si>
    <t>CG-980010-</t>
  </si>
  <si>
    <t>CG-980011-</t>
  </si>
  <si>
    <t>CG-980012-AG</t>
  </si>
  <si>
    <t>CG-980013-</t>
  </si>
  <si>
    <t>CG-980014-VG</t>
  </si>
  <si>
    <t>CG-980015-</t>
  </si>
  <si>
    <t>CG-980016-</t>
  </si>
  <si>
    <t>CG-980017-VG</t>
  </si>
  <si>
    <t>CG-980018-VG</t>
  </si>
  <si>
    <t>CG-980019-</t>
  </si>
  <si>
    <t>CG-980020-VG</t>
  </si>
  <si>
    <t>CG-990001-</t>
  </si>
  <si>
    <t>CG-990002-</t>
  </si>
  <si>
    <t>CG-990003-</t>
  </si>
  <si>
    <t>CG-990004-</t>
  </si>
  <si>
    <t>CG-990005-AG</t>
  </si>
  <si>
    <t>CG-990006-VG</t>
  </si>
  <si>
    <t>CG-990007-</t>
  </si>
  <si>
    <t>CG-990008-</t>
  </si>
  <si>
    <t>CG-990009-VG</t>
  </si>
  <si>
    <t>CG-990010-AG</t>
  </si>
  <si>
    <t>CG-990011-</t>
  </si>
  <si>
    <t>CG-990012-</t>
  </si>
  <si>
    <t>CG-990013-AG</t>
  </si>
  <si>
    <t>CG-990014-VG</t>
  </si>
  <si>
    <t>CG-990015-AG</t>
  </si>
  <si>
    <t>CG-990016-</t>
  </si>
  <si>
    <t>CG-990017-</t>
  </si>
  <si>
    <t>CG-990018-</t>
  </si>
  <si>
    <t>CG-990019-VG</t>
  </si>
  <si>
    <t>CG-990021-</t>
  </si>
  <si>
    <t>CG-990022-</t>
  </si>
  <si>
    <t>CG-990023-</t>
  </si>
  <si>
    <t>CG-990024-</t>
  </si>
  <si>
    <t>CG-990025-</t>
  </si>
  <si>
    <t>CG-990026-</t>
  </si>
  <si>
    <t>CG-990027-</t>
  </si>
  <si>
    <t>CG-990028-</t>
  </si>
  <si>
    <t>CG-990029-</t>
  </si>
  <si>
    <t>CG-990030-</t>
  </si>
  <si>
    <t>CG-990031-</t>
  </si>
  <si>
    <t>CG-990032-</t>
  </si>
  <si>
    <t>CG-990033-</t>
  </si>
  <si>
    <t>CG-990034-</t>
  </si>
  <si>
    <t>CG-990035-</t>
  </si>
  <si>
    <t>CG-990036-</t>
  </si>
  <si>
    <t>CG-990037-</t>
  </si>
  <si>
    <t>CG-990038-AG</t>
  </si>
  <si>
    <t>CG-990039-</t>
  </si>
  <si>
    <t>CG-990040-</t>
  </si>
  <si>
    <t>CG-990041-</t>
  </si>
  <si>
    <t>CG-990042-</t>
  </si>
  <si>
    <t>CG-990043-</t>
  </si>
  <si>
    <t>CG-990044-AG</t>
  </si>
  <si>
    <t>CG-990045-AG</t>
  </si>
  <si>
    <t>CG-990046-VG</t>
  </si>
  <si>
    <t>CG-990047-AG</t>
  </si>
  <si>
    <t>CG-990048-</t>
  </si>
  <si>
    <t>CG-990049-</t>
  </si>
  <si>
    <t>CG-990050-</t>
  </si>
  <si>
    <t>CG-990051-</t>
  </si>
  <si>
    <t>CG-990052-</t>
  </si>
  <si>
    <t>CG-990053-</t>
  </si>
  <si>
    <t>CG-990054-</t>
  </si>
  <si>
    <t>CG-990055-</t>
  </si>
  <si>
    <t>CG-990056-</t>
  </si>
  <si>
    <t>CG-990057-</t>
  </si>
  <si>
    <t>CG-990058-</t>
  </si>
  <si>
    <t>CG-990059-</t>
  </si>
  <si>
    <t>CG-990060-</t>
  </si>
  <si>
    <t>CG-990061-</t>
  </si>
  <si>
    <t>CG-990062-</t>
  </si>
  <si>
    <t>CG-990063-AG</t>
  </si>
  <si>
    <t>CG-990064-VG</t>
  </si>
  <si>
    <t>CG-990065-VG</t>
  </si>
  <si>
    <t>CG-990066-</t>
  </si>
  <si>
    <t>CG-990067-</t>
  </si>
  <si>
    <t>CG-990068-</t>
  </si>
  <si>
    <t>CG-990069-AG</t>
  </si>
  <si>
    <t>CG-990070-</t>
  </si>
  <si>
    <t>CG-990071-</t>
  </si>
  <si>
    <t>HK-020001-</t>
  </si>
  <si>
    <t>HK-020002-</t>
  </si>
  <si>
    <t>HK-020003-</t>
  </si>
  <si>
    <t>HK-020004-</t>
  </si>
  <si>
    <t>HK-020005-</t>
  </si>
  <si>
    <t>HK-020006-</t>
  </si>
  <si>
    <t>HK-020007-</t>
  </si>
  <si>
    <t>HK-020008-</t>
  </si>
  <si>
    <t>HK-020009-</t>
  </si>
  <si>
    <t>HK-020010-</t>
  </si>
  <si>
    <t>HK-020011-</t>
  </si>
  <si>
    <t>HK-020012-</t>
  </si>
  <si>
    <t>HK-020013-</t>
  </si>
  <si>
    <t>HK-020014-</t>
  </si>
  <si>
    <t>HK-020015-</t>
  </si>
  <si>
    <t>HK-020016-</t>
  </si>
  <si>
    <t>HK-020017-</t>
  </si>
  <si>
    <t>HK-020018-</t>
  </si>
  <si>
    <t>HK-020019-</t>
  </si>
  <si>
    <t>HK-020020-</t>
  </si>
  <si>
    <t>HK-020021-</t>
  </si>
  <si>
    <t>HK-030001-VG</t>
  </si>
  <si>
    <t>HK-030002-AG</t>
  </si>
  <si>
    <t>HK-030003-VG</t>
  </si>
  <si>
    <t>HK-030004-</t>
  </si>
  <si>
    <t>HK-030005-</t>
  </si>
  <si>
    <t>HK-030006-</t>
  </si>
  <si>
    <t>HK-030007-VG</t>
  </si>
  <si>
    <t>HK-030008-AG</t>
  </si>
  <si>
    <t>HK-030009-</t>
  </si>
  <si>
    <t>HK-030010-</t>
  </si>
  <si>
    <t>HK-030011-</t>
  </si>
  <si>
    <t>HK-030012-</t>
  </si>
  <si>
    <t>HK-030013-</t>
  </si>
  <si>
    <t>HK-030014-</t>
  </si>
  <si>
    <t>HK-030015-VG</t>
  </si>
  <si>
    <t>HK-030016-</t>
  </si>
  <si>
    <t>HK-030017-AG</t>
  </si>
  <si>
    <t>HK-030018-AG</t>
  </si>
  <si>
    <t>HK-030019-</t>
  </si>
  <si>
    <t>HK-030020-</t>
  </si>
  <si>
    <t>HK-030021-</t>
  </si>
  <si>
    <t>HK-030022-</t>
  </si>
  <si>
    <t>HK-030023-VG</t>
  </si>
  <si>
    <t>HK-030024-</t>
  </si>
  <si>
    <t>HK-030025-VG</t>
  </si>
  <si>
    <t>HK-030026-</t>
  </si>
  <si>
    <t>HK-030027-</t>
  </si>
  <si>
    <t>HK-030028-VG</t>
  </si>
  <si>
    <t>HK-030029-VG</t>
  </si>
  <si>
    <t>HK-030030-</t>
  </si>
  <si>
    <t>HK-030031-AG</t>
  </si>
  <si>
    <t>HK-030032-VG</t>
  </si>
  <si>
    <t>HK-030033-</t>
  </si>
  <si>
    <t>HK-030034-</t>
  </si>
  <si>
    <t>HK-030035-</t>
  </si>
  <si>
    <t>HK-030036-</t>
  </si>
  <si>
    <t>HK-030037-</t>
  </si>
  <si>
    <t>HK-040001-</t>
  </si>
  <si>
    <t>HK-040002-</t>
  </si>
  <si>
    <t>HK-040003-VG</t>
  </si>
  <si>
    <t>HK-040004-</t>
  </si>
  <si>
    <t>HK-040005-</t>
  </si>
  <si>
    <t>HK-040006-</t>
  </si>
  <si>
    <t>HK-040007-</t>
  </si>
  <si>
    <t>HK-040008-</t>
  </si>
  <si>
    <t>HK-040009-VG</t>
  </si>
  <si>
    <t>HK-040010-AG</t>
  </si>
  <si>
    <t>HK-040011-VG</t>
  </si>
  <si>
    <t>HK-040012-</t>
  </si>
  <si>
    <t>HK-040013-</t>
  </si>
  <si>
    <t>HK-040014-</t>
  </si>
  <si>
    <t>HK-040015-</t>
  </si>
  <si>
    <t>HK-040016-AG</t>
  </si>
  <si>
    <t>HK-040017-VG</t>
  </si>
  <si>
    <t>HK-040018-</t>
  </si>
  <si>
    <t>HK-040019-</t>
  </si>
  <si>
    <t>HK-040020-AG</t>
  </si>
  <si>
    <t>HK-040021-AG</t>
  </si>
  <si>
    <t>HK-040022-AG</t>
  </si>
  <si>
    <t>HK-040023-AG</t>
  </si>
  <si>
    <t>HK-050001-AG</t>
  </si>
  <si>
    <t>HK-050002-AG</t>
  </si>
  <si>
    <t>HK-050003-AG</t>
  </si>
  <si>
    <t>HK-050004-AG</t>
  </si>
  <si>
    <t>HK-050005-AG</t>
  </si>
  <si>
    <t>HK-050006-AG</t>
  </si>
  <si>
    <t>HK-050007-AG</t>
  </si>
  <si>
    <t>HK-050008-AG</t>
  </si>
  <si>
    <t>HK-050009-AG</t>
  </si>
  <si>
    <t>HK-050010-AG</t>
  </si>
  <si>
    <t>HK-060001-AG</t>
  </si>
  <si>
    <t>HK-060002-VG</t>
  </si>
  <si>
    <t>HK-060003-VG</t>
  </si>
  <si>
    <t>HK-060004-VG</t>
  </si>
  <si>
    <t>HK-060005-AG</t>
  </si>
  <si>
    <t>HK-060006-VG</t>
  </si>
  <si>
    <t>HK-060007-AG</t>
  </si>
  <si>
    <t>HK-060008-AG</t>
  </si>
  <si>
    <t>HK-060009-AG</t>
  </si>
  <si>
    <t>HK-060010-VG</t>
  </si>
  <si>
    <t>HK-060011-AG</t>
  </si>
  <si>
    <t>HK-060012-AG</t>
  </si>
  <si>
    <t>HK-060013-VG</t>
  </si>
  <si>
    <t>HK-060014-AG</t>
  </si>
  <si>
    <t>HK-060015-AG</t>
  </si>
  <si>
    <t>HK-060016-AG</t>
  </si>
  <si>
    <t>HK-060017-AG</t>
  </si>
  <si>
    <t>HK-060018-</t>
  </si>
  <si>
    <t>HK-060019-AG</t>
  </si>
  <si>
    <t>HK-060020-VG</t>
  </si>
  <si>
    <t>HK-060021-AG</t>
  </si>
  <si>
    <t>HK-060022-VG</t>
  </si>
  <si>
    <t>HK-060023-AG</t>
  </si>
  <si>
    <t>HK-060024-AG</t>
  </si>
  <si>
    <t>HK-070001-VG</t>
  </si>
  <si>
    <t>HK-070002-VG</t>
  </si>
  <si>
    <t>HK-070003-VG</t>
  </si>
  <si>
    <t>HK-070004-VG</t>
  </si>
  <si>
    <t>HK-070005-AG</t>
  </si>
  <si>
    <t>HK-070006-AG</t>
  </si>
  <si>
    <t>HK-070007-AG</t>
  </si>
  <si>
    <t>HK-070008-AG</t>
  </si>
  <si>
    <t>HK-070009-AG</t>
  </si>
  <si>
    <t>HK-070010-VG</t>
  </si>
  <si>
    <t>HK-070011-AG</t>
  </si>
  <si>
    <t>HK-070012-AG</t>
  </si>
  <si>
    <t>HK-070013-AG</t>
  </si>
  <si>
    <t>HK-070014-VG</t>
  </si>
  <si>
    <t>HK-070015-VG</t>
  </si>
  <si>
    <t>HK-070016-VG</t>
  </si>
  <si>
    <t>HK-080001-AG</t>
  </si>
  <si>
    <t>HK-080002-AG</t>
  </si>
  <si>
    <t>HK-080003-VG</t>
  </si>
  <si>
    <t>HK-080004-AG</t>
  </si>
  <si>
    <t>HK-080005-AG</t>
  </si>
  <si>
    <t>HK-080006-VG</t>
  </si>
  <si>
    <t>HK-080007-AG</t>
  </si>
  <si>
    <t>HK-080008-AG</t>
  </si>
  <si>
    <t>HK-080009-AG</t>
  </si>
  <si>
    <t>HK-080010-AG</t>
  </si>
  <si>
    <t>HK-080011-VG</t>
  </si>
  <si>
    <t>HK-080012-AG</t>
  </si>
  <si>
    <t>HK-080013-AG</t>
  </si>
  <si>
    <t>HK-080014-AG</t>
  </si>
  <si>
    <t>HK-080015-AG</t>
  </si>
  <si>
    <t>HK-080016-VG</t>
  </si>
  <si>
    <t>HK-080017-VG</t>
  </si>
  <si>
    <t>HK-080018-</t>
  </si>
  <si>
    <t>HK-080019-AG</t>
  </si>
  <si>
    <t>HK-080020-VG</t>
  </si>
  <si>
    <t>HK-080021-VG</t>
  </si>
  <si>
    <t>HK-080022-AG</t>
  </si>
  <si>
    <t>HK-090001-AG</t>
  </si>
  <si>
    <t>HK-090002-VG</t>
  </si>
  <si>
    <t>HK-090003-</t>
  </si>
  <si>
    <t>HK-090004-AG</t>
  </si>
  <si>
    <t>HK-090005-VG</t>
  </si>
  <si>
    <t>HK-090006-VG</t>
  </si>
  <si>
    <t>HK-090007-AG</t>
  </si>
  <si>
    <t>HK-090008-V</t>
  </si>
  <si>
    <t>HK-090009-</t>
  </si>
  <si>
    <t>HK-090010-AG</t>
  </si>
  <si>
    <t>HK-090011-AG</t>
  </si>
  <si>
    <t>HK-090012-AG</t>
  </si>
  <si>
    <t>HK-090013-AG</t>
  </si>
  <si>
    <t>HK-090014-AG</t>
  </si>
  <si>
    <t>HK-090015-VG</t>
  </si>
  <si>
    <t>HK-090016-AG</t>
  </si>
  <si>
    <t>HK-090017-VG</t>
  </si>
  <si>
    <t>HK-090018-AG</t>
  </si>
  <si>
    <t>HK-090019-VG</t>
  </si>
  <si>
    <t>HK-090020-AG</t>
  </si>
  <si>
    <t>HK-100001-AG</t>
  </si>
  <si>
    <t>HK-100002-AG</t>
  </si>
  <si>
    <t>HK-100003-AG</t>
  </si>
  <si>
    <t>HK-100004-AG</t>
  </si>
  <si>
    <t>HK-100005-VR</t>
  </si>
  <si>
    <t>HK-100008-AG</t>
  </si>
  <si>
    <t>HK-100010-AG</t>
  </si>
  <si>
    <t>HK-100013-AG</t>
  </si>
  <si>
    <t>HK-100014-AG</t>
  </si>
  <si>
    <t>HK-100015-AG</t>
  </si>
  <si>
    <t>HK-100016-AG</t>
  </si>
  <si>
    <t>HK-100018-AG</t>
  </si>
  <si>
    <t>HK-100019-AG</t>
  </si>
  <si>
    <t>HK-100020-AG</t>
  </si>
  <si>
    <t>HK-100023-AG</t>
  </si>
  <si>
    <t>HK-100024-AG</t>
  </si>
  <si>
    <t>HK-100027-AG</t>
  </si>
  <si>
    <t>HK-100032-AG</t>
  </si>
  <si>
    <t>HK-100033-AG</t>
  </si>
  <si>
    <t>HK-100034-AG</t>
  </si>
  <si>
    <t>HK-100035-AG</t>
  </si>
  <si>
    <t>HK-100040-AG</t>
  </si>
  <si>
    <t>HK-100041-AG</t>
  </si>
  <si>
    <t>HK-100044-AG</t>
  </si>
  <si>
    <t>HK-100046-AG</t>
  </si>
  <si>
    <t>HK-110002-AG</t>
  </si>
  <si>
    <t>HK-110003-AG</t>
  </si>
  <si>
    <t>HK-110004-AG</t>
  </si>
  <si>
    <t>HK-110009-AG</t>
  </si>
  <si>
    <t>HK-110010-AG</t>
  </si>
  <si>
    <t>HK-110011-AG</t>
  </si>
  <si>
    <t>HK-110014-AG</t>
  </si>
  <si>
    <t>HK-110016-AG</t>
  </si>
  <si>
    <t>HK-110017-AG</t>
  </si>
  <si>
    <t>HK-110018-AG</t>
  </si>
  <si>
    <t>HK-110019-AG</t>
  </si>
  <si>
    <t>HK-110020-AG</t>
  </si>
  <si>
    <t>HK-110028-AG</t>
  </si>
  <si>
    <t>HK-110029-AG</t>
  </si>
  <si>
    <t>HK-110030-AG</t>
  </si>
  <si>
    <t>HK-110032-VG</t>
  </si>
  <si>
    <t>HK-110033-AG</t>
  </si>
  <si>
    <t>HK-110034-</t>
  </si>
  <si>
    <t>HK-110035-AG</t>
  </si>
  <si>
    <t>HK-110037-AG</t>
  </si>
  <si>
    <t>HK-110041-AG</t>
  </si>
  <si>
    <t>HK-110042-AG</t>
  </si>
  <si>
    <t>HK-110044-AG</t>
  </si>
  <si>
    <t>HK-110045-AG</t>
  </si>
  <si>
    <t>HK-110047-AG</t>
  </si>
  <si>
    <t>HK-110048-AG</t>
  </si>
  <si>
    <t>HK-110050-AG</t>
  </si>
  <si>
    <t>HK-120003-AG</t>
  </si>
  <si>
    <t>HK-120005-AG</t>
  </si>
  <si>
    <t>HK-120006-AG</t>
  </si>
  <si>
    <t>HK-120008-AG</t>
  </si>
  <si>
    <t>HK-120010-AG</t>
  </si>
  <si>
    <t>HK-120011-AG</t>
  </si>
  <si>
    <t>HK-120012-AG</t>
  </si>
  <si>
    <t>HK-120013-AG</t>
  </si>
  <si>
    <t>HK-120014-AG</t>
  </si>
  <si>
    <t>HK-120015-AG</t>
  </si>
  <si>
    <t>HK-120017-AG</t>
  </si>
  <si>
    <t>HK-120018-AG</t>
  </si>
  <si>
    <t>HK-120019-VR</t>
  </si>
  <si>
    <t>HK-120020-</t>
  </si>
  <si>
    <t>HK-120022-AG</t>
  </si>
  <si>
    <t>HK-120023-AG</t>
  </si>
  <si>
    <t>HK-120026-AG</t>
  </si>
  <si>
    <t>HK-120027-AG</t>
  </si>
  <si>
    <t>HK-120029-AG</t>
  </si>
  <si>
    <t>HK-120030-AG</t>
  </si>
  <si>
    <t>HK-120031-AG</t>
  </si>
  <si>
    <t>HK-120032-AG</t>
  </si>
  <si>
    <t>HK-120033-AG</t>
  </si>
  <si>
    <t>HK-120034-AG</t>
  </si>
  <si>
    <t>HK-120039-AG</t>
  </si>
  <si>
    <t>HK-120040-AG</t>
  </si>
  <si>
    <t>HK-120041-AG</t>
  </si>
  <si>
    <t>HK-120042-AG</t>
  </si>
  <si>
    <t>HK-120043-AG</t>
  </si>
  <si>
    <t>HK-130001-AG</t>
  </si>
  <si>
    <t>HK-130004-AG</t>
  </si>
  <si>
    <t>HK-130005-AG</t>
  </si>
  <si>
    <t>HK-130007-AG</t>
  </si>
  <si>
    <t>HK-130008-AG</t>
  </si>
  <si>
    <t>HK-130010-AG</t>
  </si>
  <si>
    <t>HK-150011-A</t>
  </si>
  <si>
    <t>HK-160002-A</t>
  </si>
  <si>
    <t>HK-160003-A</t>
  </si>
  <si>
    <t>HK-160004-A</t>
  </si>
  <si>
    <t>HK-160005-A</t>
  </si>
  <si>
    <t>HK-160006-A</t>
  </si>
  <si>
    <t>HK-160007-A</t>
  </si>
  <si>
    <t>HK-160008-A</t>
  </si>
  <si>
    <t>HK-160010-A</t>
  </si>
  <si>
    <t>HK-160012-A</t>
  </si>
  <si>
    <t>HK-160013-A</t>
  </si>
  <si>
    <t>HK-160017-A</t>
  </si>
  <si>
    <t>HK-160018-A</t>
  </si>
  <si>
    <t>HK-160019-A</t>
  </si>
  <si>
    <t>HK-160020-A</t>
  </si>
  <si>
    <t>HK-160022-A</t>
  </si>
  <si>
    <t>HK-160023-A</t>
  </si>
  <si>
    <t>HK-170001-A</t>
  </si>
  <si>
    <t>HK-170002-A</t>
  </si>
  <si>
    <t>HK-170003-A</t>
  </si>
  <si>
    <t>HK-170004-A</t>
  </si>
  <si>
    <t>HK-170005-A</t>
  </si>
  <si>
    <t>HK-170006-A</t>
  </si>
  <si>
    <t>HK-170007-A</t>
  </si>
  <si>
    <t>HK-170008-A</t>
  </si>
  <si>
    <t>HK-170009-A</t>
  </si>
  <si>
    <t>HK-170010-A</t>
  </si>
  <si>
    <t>HK-170012-A</t>
  </si>
  <si>
    <t>HK-170013-A</t>
  </si>
  <si>
    <t>HK-170014-A</t>
  </si>
  <si>
    <t>HK-170015-A</t>
  </si>
  <si>
    <t>HK-170017-A</t>
  </si>
  <si>
    <t>HK-180001-A</t>
  </si>
  <si>
    <t>HK-180002-A</t>
  </si>
  <si>
    <t>HK-180006-A</t>
  </si>
  <si>
    <t>HK-180007-A</t>
  </si>
  <si>
    <t>HK-180008-A</t>
  </si>
  <si>
    <t>HK-180009-A</t>
  </si>
  <si>
    <t>HK-180010-A</t>
  </si>
  <si>
    <t>HK-180011-A</t>
  </si>
  <si>
    <t>HK-180012-A</t>
  </si>
  <si>
    <t>HK-180013-A</t>
  </si>
  <si>
    <t>HK-180014-A</t>
  </si>
  <si>
    <t>HK-180015-A</t>
  </si>
  <si>
    <t>HK-180017-A</t>
  </si>
  <si>
    <t>HK-180018-A</t>
  </si>
  <si>
    <t>HK-180019-A</t>
  </si>
  <si>
    <t>HK-180020-A</t>
  </si>
  <si>
    <t>HK-180021-A</t>
  </si>
  <si>
    <t>HK-180022-A</t>
  </si>
  <si>
    <t>HK-180023-A</t>
  </si>
  <si>
    <t>HK-180025-A</t>
  </si>
  <si>
    <t>HK-180026-A</t>
  </si>
  <si>
    <t>HK-190001-A</t>
  </si>
  <si>
    <t>HK-190002-A</t>
  </si>
  <si>
    <t>HK-190003-A</t>
  </si>
  <si>
    <t>HK-190004-A</t>
  </si>
  <si>
    <t>HK-190006-A</t>
  </si>
  <si>
    <t>HK-190007-A</t>
  </si>
  <si>
    <t>HK-190008-A</t>
  </si>
  <si>
    <t>HK-190009-A</t>
  </si>
  <si>
    <t>HK-190010-A</t>
  </si>
  <si>
    <t>HK-190011-A</t>
  </si>
  <si>
    <t>HK-190012-A</t>
  </si>
  <si>
    <t>HK-190013-A</t>
  </si>
  <si>
    <t>HK-190014-A</t>
  </si>
  <si>
    <t>HK-190015-A</t>
  </si>
  <si>
    <t>HK-190016-A</t>
  </si>
  <si>
    <t>HK-200001-A</t>
  </si>
  <si>
    <t>HK-200002-A</t>
  </si>
  <si>
    <t>HK-200003-A</t>
  </si>
  <si>
    <t>HK-200004-A</t>
  </si>
  <si>
    <t>HK-200005-A</t>
  </si>
  <si>
    <t>HK-200006-A</t>
  </si>
  <si>
    <t>HK-200007-A</t>
  </si>
  <si>
    <t>HK-200008-A</t>
  </si>
  <si>
    <t>HK-200009-A</t>
  </si>
  <si>
    <t>HK-200010-A</t>
  </si>
  <si>
    <t>HK-200011-A</t>
  </si>
  <si>
    <t>HK-200012-A</t>
  </si>
  <si>
    <t>HK-200013-A</t>
  </si>
  <si>
    <t>HK-200014-A</t>
  </si>
  <si>
    <t>HK-200015-A</t>
  </si>
  <si>
    <t>HK-200016-A</t>
  </si>
  <si>
    <t>HR-000001-AG</t>
  </si>
  <si>
    <t>HR-000002-</t>
  </si>
  <si>
    <t>HR-000003-</t>
  </si>
  <si>
    <t>HR-000004-AG</t>
  </si>
  <si>
    <t>HR-000005-</t>
  </si>
  <si>
    <t>HR-000006-</t>
  </si>
  <si>
    <t>HR-000007-VG</t>
  </si>
  <si>
    <t>HR-000008-</t>
  </si>
  <si>
    <t>HR-000009-</t>
  </si>
  <si>
    <t>HR-000010-AG</t>
  </si>
  <si>
    <t>HR-000011-</t>
  </si>
  <si>
    <t>HR-000012-</t>
  </si>
  <si>
    <t>HR-000013-VG</t>
  </si>
  <si>
    <t>HR-000014-</t>
  </si>
  <si>
    <t>HR-000015-AG</t>
  </si>
  <si>
    <t>HR-000016-AG</t>
  </si>
  <si>
    <t>HR-000017-VG</t>
  </si>
  <si>
    <t>HR-010001-</t>
  </si>
  <si>
    <t>HR-010002-AG</t>
  </si>
  <si>
    <t>HR-010003-AG</t>
  </si>
  <si>
    <t>HR-010004-VG</t>
  </si>
  <si>
    <t>HR-010005-</t>
  </si>
  <si>
    <t>HR-010006-VG</t>
  </si>
  <si>
    <t>HR-010007-AG</t>
  </si>
  <si>
    <t>HR-010008-</t>
  </si>
  <si>
    <t>HR-010009-VG</t>
  </si>
  <si>
    <t>HR-010010-VG</t>
  </si>
  <si>
    <t>HR-010011-AG</t>
  </si>
  <si>
    <t>HR-010012-</t>
  </si>
  <si>
    <t>HR-010013-AG</t>
  </si>
  <si>
    <t>HR-010014-</t>
  </si>
  <si>
    <t>HR-010015-VG</t>
  </si>
  <si>
    <t>HR-020001-AG</t>
  </si>
  <si>
    <t>HR-020002-</t>
  </si>
  <si>
    <t>HR-020003-</t>
  </si>
  <si>
    <t>HR-020004-VG</t>
  </si>
  <si>
    <t>HR-020005-</t>
  </si>
  <si>
    <t>HR-020006-AG</t>
  </si>
  <si>
    <t>HR-020007-</t>
  </si>
  <si>
    <t>HR-020008-AG</t>
  </si>
  <si>
    <t>HR-020009-VG</t>
  </si>
  <si>
    <t>HR-020010-</t>
  </si>
  <si>
    <t>HR-020011-</t>
  </si>
  <si>
    <t>HR-020012-</t>
  </si>
  <si>
    <t>HR-020013-VG</t>
  </si>
  <si>
    <t>HR-020014-AG</t>
  </si>
  <si>
    <t>HR-020015-AG</t>
  </si>
  <si>
    <t>HR-020016-</t>
  </si>
  <si>
    <t>HR-020017-VG</t>
  </si>
  <si>
    <t>HR-020018-</t>
  </si>
  <si>
    <t>HR-020019-AG</t>
  </si>
  <si>
    <t>HR-020020-</t>
  </si>
  <si>
    <t>HR-020021-AG</t>
  </si>
  <si>
    <t>HR-020022-</t>
  </si>
  <si>
    <t>HR-020023-</t>
  </si>
  <si>
    <t>HR-020024-AG</t>
  </si>
  <si>
    <t>HR-020025-</t>
  </si>
  <si>
    <t>HR-020026-</t>
  </si>
  <si>
    <t>HR-020027-AG</t>
  </si>
  <si>
    <t>HR-020028-AG</t>
  </si>
  <si>
    <t>HR-020029-AG</t>
  </si>
  <si>
    <t>HR-020030-AG</t>
  </si>
  <si>
    <t>HR-020031-</t>
  </si>
  <si>
    <t>HR-020032-AG</t>
  </si>
  <si>
    <t>HR-020033-</t>
  </si>
  <si>
    <t>HR-020034-</t>
  </si>
  <si>
    <t>HR-030001-AG</t>
  </si>
  <si>
    <t>HR-030002-AG</t>
  </si>
  <si>
    <t>HR-030003-AG</t>
  </si>
  <si>
    <t>HR-030004-AG</t>
  </si>
  <si>
    <t>HR-030005-AG</t>
  </si>
  <si>
    <t>HR-030006-</t>
  </si>
  <si>
    <t>HR-030007-</t>
  </si>
  <si>
    <t>HR-030008-VG</t>
  </si>
  <si>
    <t>HR-030009-AG</t>
  </si>
  <si>
    <t>HR-030010-AG</t>
  </si>
  <si>
    <t>HR-030011-VG</t>
  </si>
  <si>
    <t>HR-030012-VG</t>
  </si>
  <si>
    <t>HR-030013-VG</t>
  </si>
  <si>
    <t>HR-030014-AG</t>
  </si>
  <si>
    <t>HR-030015-AG</t>
  </si>
  <si>
    <t>HR-030016-AG</t>
  </si>
  <si>
    <t>HR-030017-AG</t>
  </si>
  <si>
    <t>HR-030018-</t>
  </si>
  <si>
    <t>HR-030019-AG</t>
  </si>
  <si>
    <t>HR-030020-AG</t>
  </si>
  <si>
    <t>HR-030021-</t>
  </si>
  <si>
    <t>HR-030022-AG</t>
  </si>
  <si>
    <t>HR-030023-</t>
  </si>
  <si>
    <t>HR-030024-AG</t>
  </si>
  <si>
    <t>HR-030025-AG</t>
  </si>
  <si>
    <t>HR-030026-AG</t>
  </si>
  <si>
    <t>HR-030027-AG</t>
  </si>
  <si>
    <t>HR-030028-VG</t>
  </si>
  <si>
    <t>HR-030029-AG</t>
  </si>
  <si>
    <t>HR-030030-AG</t>
  </si>
  <si>
    <t>HR-030031-AG</t>
  </si>
  <si>
    <t>HR-030032-VG</t>
  </si>
  <si>
    <t>HR-030033-</t>
  </si>
  <si>
    <t>HR-030034-VG</t>
  </si>
  <si>
    <t>HR-030035-VG</t>
  </si>
  <si>
    <t>HR-040001-</t>
  </si>
  <si>
    <t>HR-040002-</t>
  </si>
  <si>
    <t>HR-040003-AG</t>
  </si>
  <si>
    <t>HR-040004-VG</t>
  </si>
  <si>
    <t>HR-040005-VG</t>
  </si>
  <si>
    <t>HR-040006-VG</t>
  </si>
  <si>
    <t>HR-040007-AG</t>
  </si>
  <si>
    <t>HR-040008-AG</t>
  </si>
  <si>
    <t>HR-040009-</t>
  </si>
  <si>
    <t>HR-040010-AG</t>
  </si>
  <si>
    <t>HR-040011-AG</t>
  </si>
  <si>
    <t>HR-040012-</t>
  </si>
  <si>
    <t>HR-040013-AG</t>
  </si>
  <si>
    <t>HR-040014-VG</t>
  </si>
  <si>
    <t>HR-040015-VG</t>
  </si>
  <si>
    <t>HR-040016-</t>
  </si>
  <si>
    <t>HR-040017-AG</t>
  </si>
  <si>
    <t>HR-040018-VG</t>
  </si>
  <si>
    <t>HR-040019-AG</t>
  </si>
  <si>
    <t>HR-040020-AG</t>
  </si>
  <si>
    <t>HR-040021-VG</t>
  </si>
  <si>
    <t>HR-040022-VG</t>
  </si>
  <si>
    <t>HR-040023-AG</t>
  </si>
  <si>
    <t>HR-040024-AG</t>
  </si>
  <si>
    <t>HR-050001-VG</t>
  </si>
  <si>
    <t>HR-050002-VG</t>
  </si>
  <si>
    <t>HR-050003-AG</t>
  </si>
  <si>
    <t>HR-050004-AG</t>
  </si>
  <si>
    <t>HR-050005-AG</t>
  </si>
  <si>
    <t>HR-050006-AG</t>
  </si>
  <si>
    <t>HR-050007-AG</t>
  </si>
  <si>
    <t>HR-050008-VG</t>
  </si>
  <si>
    <t>HR-050009-</t>
  </si>
  <si>
    <t>HR-050010-AG</t>
  </si>
  <si>
    <t>HR-050011-VG</t>
  </si>
  <si>
    <t>HR-050012-AG</t>
  </si>
  <si>
    <t>HR-050013-</t>
  </si>
  <si>
    <t>HR-050014-AG</t>
  </si>
  <si>
    <t>HR-050015-AG</t>
  </si>
  <si>
    <t>HR-050016-AG</t>
  </si>
  <si>
    <t>HR-050017-VG</t>
  </si>
  <si>
    <t>HR-050018-VG</t>
  </si>
  <si>
    <t>HR-050019-AG</t>
  </si>
  <si>
    <t>HR-050020-VG</t>
  </si>
  <si>
    <t>HR-050021-VG</t>
  </si>
  <si>
    <t>HR-050022-VG</t>
  </si>
  <si>
    <t>HR-050023-VG</t>
  </si>
  <si>
    <t>HR-050024-VG</t>
  </si>
  <si>
    <t>HR-050025-AG</t>
  </si>
  <si>
    <t>HR-050026-VG</t>
  </si>
  <si>
    <t>HR-050027-AG</t>
  </si>
  <si>
    <t>HR-050028-AG</t>
  </si>
  <si>
    <t>HR-050029-AG</t>
  </si>
  <si>
    <t>HR-050030-AG</t>
  </si>
  <si>
    <t>HR-050031-AG</t>
  </si>
  <si>
    <t>HR-050032-AG</t>
  </si>
  <si>
    <t>HR-050033-AG</t>
  </si>
  <si>
    <t>HR-060001-VG</t>
  </si>
  <si>
    <t>HR-060002-VG</t>
  </si>
  <si>
    <t>HR-060003-AG</t>
  </si>
  <si>
    <t>HR-060004-VG</t>
  </si>
  <si>
    <t>HR-060005-AG</t>
  </si>
  <si>
    <t>HR-060006-AG</t>
  </si>
  <si>
    <t>HR-060007-AG</t>
  </si>
  <si>
    <t>HR-060008-AG</t>
  </si>
  <si>
    <t>HR-060009-AG</t>
  </si>
  <si>
    <t>HR-060010-AG</t>
  </si>
  <si>
    <t>HR-060011-AG</t>
  </si>
  <si>
    <t>HR-060012-AG</t>
  </si>
  <si>
    <t>HR-060013-VG</t>
  </si>
  <si>
    <t>HR-060014-AG</t>
  </si>
  <si>
    <t>HR-060015-AG</t>
  </si>
  <si>
    <t>HR-060016-AG</t>
  </si>
  <si>
    <t>HR-060017-AG</t>
  </si>
  <si>
    <t>HR-060018-VG</t>
  </si>
  <si>
    <t>HR-060019-AG</t>
  </si>
  <si>
    <t>HR-060020-AG</t>
  </si>
  <si>
    <t>HR-060021-VG</t>
  </si>
  <si>
    <t>HR-060022-AG</t>
  </si>
  <si>
    <t>HR-060023-AG</t>
  </si>
  <si>
    <t>HR-060024-VG</t>
  </si>
  <si>
    <t>HR-060025-AG</t>
  </si>
  <si>
    <t>HR-060026-AG</t>
  </si>
  <si>
    <t>HR-060027-VG</t>
  </si>
  <si>
    <t>HR-060028-VG</t>
  </si>
  <si>
    <t>HR-060029-AG</t>
  </si>
  <si>
    <t>HR-060030-VG</t>
  </si>
  <si>
    <t>HR-060031-AG</t>
  </si>
  <si>
    <t>HR-060032-AG</t>
  </si>
  <si>
    <t>HR-060033-AG</t>
  </si>
  <si>
    <t>HR-060034-AG</t>
  </si>
  <si>
    <t>HR-070001-VG</t>
  </si>
  <si>
    <t>HR-070002-VG</t>
  </si>
  <si>
    <t>HR-070003-AG</t>
  </si>
  <si>
    <t>HR-070004-AG</t>
  </si>
  <si>
    <t>HR-070005-AG</t>
  </si>
  <si>
    <t>HR-070006-AG</t>
  </si>
  <si>
    <t>HR-070007-AG</t>
  </si>
  <si>
    <t>HR-070008-AG</t>
  </si>
  <si>
    <t>HR-070009-AG</t>
  </si>
  <si>
    <t>HR-070010-AG</t>
  </si>
  <si>
    <t>HR-070011-AG</t>
  </si>
  <si>
    <t>HR-070012-AG</t>
  </si>
  <si>
    <t>HR-070013-VG</t>
  </si>
  <si>
    <t>HR-070014-AG</t>
  </si>
  <si>
    <t>HR-070015-AG</t>
  </si>
  <si>
    <t>HR-070016-AG</t>
  </si>
  <si>
    <t>HR-070017-AG</t>
  </si>
  <si>
    <t>HR-070018-AG</t>
  </si>
  <si>
    <t>HR-070019-AG</t>
  </si>
  <si>
    <t>HR-070020-AG</t>
  </si>
  <si>
    <t>HR-070021-VG</t>
  </si>
  <si>
    <t>HR-070022-AG</t>
  </si>
  <si>
    <t>HR-070023-VG</t>
  </si>
  <si>
    <t>HR-070024-AG</t>
  </si>
  <si>
    <t>HR-070025-AG</t>
  </si>
  <si>
    <t>HR-070026-AG</t>
  </si>
  <si>
    <t>HR-070027-AG</t>
  </si>
  <si>
    <t>HR-070028-AG</t>
  </si>
  <si>
    <t>HR-070029-AG</t>
  </si>
  <si>
    <t>HR-070030-AG</t>
  </si>
  <si>
    <t>HR-070031-VG</t>
  </si>
  <si>
    <t>HR-070032-AG</t>
  </si>
  <si>
    <t>HR-070033-AG</t>
  </si>
  <si>
    <t>HR-080001-VG</t>
  </si>
  <si>
    <t>HR-080002-AG</t>
  </si>
  <si>
    <t>HR-080003-VG</t>
  </si>
  <si>
    <t>HR-080004-AG</t>
  </si>
  <si>
    <t>HR-080005-AG</t>
  </si>
  <si>
    <t>HR-080006-VG</t>
  </si>
  <si>
    <t>HR-080007-AG</t>
  </si>
  <si>
    <t>HR-080008-AG</t>
  </si>
  <si>
    <t>HR-080009-VG</t>
  </si>
  <si>
    <t>HR-080010-AG</t>
  </si>
  <si>
    <t>HR-080011-VG</t>
  </si>
  <si>
    <t>HR-080012-VG</t>
  </si>
  <si>
    <t>HR-080013-AG</t>
  </si>
  <si>
    <t>HR-080014-VG</t>
  </si>
  <si>
    <t>HR-080015-AG</t>
  </si>
  <si>
    <t>HR-080016-AG</t>
  </si>
  <si>
    <t>HR-080017-AG</t>
  </si>
  <si>
    <t>HR-080018-AG</t>
  </si>
  <si>
    <t>HR-080019-AG</t>
  </si>
  <si>
    <t>HR-080020-AG</t>
  </si>
  <si>
    <t>HR-080021-AG</t>
  </si>
  <si>
    <t>HR-080022-AG</t>
  </si>
  <si>
    <t>HR-080023-VG</t>
  </si>
  <si>
    <t>HR-080024-AG</t>
  </si>
  <si>
    <t>HR-080025-AG</t>
  </si>
  <si>
    <t>HR-080026-AG</t>
  </si>
  <si>
    <t>HR-080027-AG</t>
  </si>
  <si>
    <t>HR-080028-AG</t>
  </si>
  <si>
    <t>HR-090001-AG</t>
  </si>
  <si>
    <t>HR-090002-AG</t>
  </si>
  <si>
    <t>HR-090003-VG</t>
  </si>
  <si>
    <t>HR-090004-VG</t>
  </si>
  <si>
    <t>HR-090005-AG</t>
  </si>
  <si>
    <t>HR-090006-AG</t>
  </si>
  <si>
    <t>HR-090007-AG</t>
  </si>
  <si>
    <t>HR-090008-VG</t>
  </si>
  <si>
    <t>HR-090009-VG</t>
  </si>
  <si>
    <t>HR-090010-VG</t>
  </si>
  <si>
    <t>HR-090011-AG</t>
  </si>
  <si>
    <t>HR-090012-VG</t>
  </si>
  <si>
    <t>HR-090013-AG</t>
  </si>
  <si>
    <t>HR-090014-AG</t>
  </si>
  <si>
    <t>HR-090015-AG</t>
  </si>
  <si>
    <t>HR-090016-AG</t>
  </si>
  <si>
    <t>HR-090017-VG</t>
  </si>
  <si>
    <t>HR-090018-AG</t>
  </si>
  <si>
    <t>HR-090019-AG</t>
  </si>
  <si>
    <t>HR-090020-AG</t>
  </si>
  <si>
    <t>HR-100001-AG</t>
  </si>
  <si>
    <t>HR-100002-AG</t>
  </si>
  <si>
    <t>HR-100004-AG</t>
  </si>
  <si>
    <t>HR-100005-AG</t>
  </si>
  <si>
    <t>HR-100006-AG</t>
  </si>
  <si>
    <t>HR-100009-AG</t>
  </si>
  <si>
    <t>HR-100010-AG</t>
  </si>
  <si>
    <t>HR-100011-AG</t>
  </si>
  <si>
    <t>HR-100012-</t>
  </si>
  <si>
    <t>HR-100014-AG</t>
  </si>
  <si>
    <t>HR-110001-AG</t>
  </si>
  <si>
    <t>HR-110002-AG</t>
  </si>
  <si>
    <t>HR-110003-AG</t>
  </si>
  <si>
    <t>HR-110004-AG</t>
  </si>
  <si>
    <t>HR-110005-AG</t>
  </si>
  <si>
    <t>HR-110006-AG</t>
  </si>
  <si>
    <t>HR-110007-AG</t>
  </si>
  <si>
    <t>HR-110008-AG</t>
  </si>
  <si>
    <t>HR-110009-AG</t>
  </si>
  <si>
    <t>HR-110010-AG</t>
  </si>
  <si>
    <t>HR-110012-AG</t>
  </si>
  <si>
    <t>HR-110017-AG</t>
  </si>
  <si>
    <t>HR-110018-AG</t>
  </si>
  <si>
    <t>HR-110023-AG</t>
  </si>
  <si>
    <t>HR-110025-AG</t>
  </si>
  <si>
    <t>HR-110026-AG</t>
  </si>
  <si>
    <t>HR-110027-AG</t>
  </si>
  <si>
    <t>HR-110028-VG</t>
  </si>
  <si>
    <t>HR-120001-AG</t>
  </si>
  <si>
    <t>HR-120003-AG</t>
  </si>
  <si>
    <t>HR-120004-AG</t>
  </si>
  <si>
    <t>HR-120005-AG</t>
  </si>
  <si>
    <t>HR-120006-AG</t>
  </si>
  <si>
    <t>HR-120007-AG</t>
  </si>
  <si>
    <t>HR-120012-AG</t>
  </si>
  <si>
    <t>HR-120014-AG</t>
  </si>
  <si>
    <t>HR-120016-AG</t>
  </si>
  <si>
    <t>HR-120017-AG</t>
  </si>
  <si>
    <t>HR-120019-AG</t>
  </si>
  <si>
    <t>HR-130002-AG</t>
  </si>
  <si>
    <t>HR-130003-AG</t>
  </si>
  <si>
    <t>HR-130005-AG</t>
  </si>
  <si>
    <t>HR-130006-AG</t>
  </si>
  <si>
    <t>HR-130007-AG</t>
  </si>
  <si>
    <t>HR-130008-AG</t>
  </si>
  <si>
    <t>HR-130009-AG</t>
  </si>
  <si>
    <t>HR-130010-AG</t>
  </si>
  <si>
    <t>HR-130011-AG</t>
  </si>
  <si>
    <t>HR-130012-AG</t>
  </si>
  <si>
    <t>HR-130014-AG</t>
  </si>
  <si>
    <t>HR-130015-AG</t>
  </si>
  <si>
    <t>HR-130016-AG</t>
  </si>
  <si>
    <t>HR-130017-AG</t>
  </si>
  <si>
    <t>HR-130018-AG</t>
  </si>
  <si>
    <t>HR-130019-AG</t>
  </si>
  <si>
    <t>HR-130020-AG</t>
  </si>
  <si>
    <t>HR-130021-AG</t>
  </si>
  <si>
    <t>HR-130022-AG</t>
  </si>
  <si>
    <t>HR-140015-A</t>
  </si>
  <si>
    <t>HR-160001-A</t>
  </si>
  <si>
    <t>HR-160002-A</t>
  </si>
  <si>
    <t>HR-160005-A</t>
  </si>
  <si>
    <t>HR-170001-A</t>
  </si>
  <si>
    <t>HR-180001-A</t>
  </si>
  <si>
    <t>HR-180002-A</t>
  </si>
  <si>
    <t>HR-180003-A</t>
  </si>
  <si>
    <t>HR-190001-A</t>
  </si>
  <si>
    <t>HR-190002-A</t>
  </si>
  <si>
    <t>HR-190003-A</t>
  </si>
  <si>
    <t>HR-190005-A</t>
  </si>
  <si>
    <t>HR-190006-A</t>
  </si>
  <si>
    <t>HR-190007-A</t>
  </si>
  <si>
    <t>HR-190008-A</t>
  </si>
  <si>
    <t>HR-200001-A</t>
  </si>
  <si>
    <t>HR-200002-A</t>
  </si>
  <si>
    <t>HR-200003-A</t>
  </si>
  <si>
    <t>HR-200004-A</t>
  </si>
  <si>
    <t>HR-200005-A</t>
  </si>
  <si>
    <t>HR-980006-</t>
  </si>
  <si>
    <t>HR-980007-</t>
  </si>
  <si>
    <t>HR-980008-</t>
  </si>
  <si>
    <t>HR-990001-VG</t>
  </si>
  <si>
    <t>HR-990002-AG</t>
  </si>
  <si>
    <t>HR-990003-AG</t>
  </si>
  <si>
    <t>HR-990004-AG</t>
  </si>
  <si>
    <t>HR-990005-VG</t>
  </si>
  <si>
    <t>HR-990006-AG</t>
  </si>
  <si>
    <t>HR-990007-AG</t>
  </si>
  <si>
    <t>HR-990008-AG</t>
  </si>
  <si>
    <t>HR-990009-VG</t>
  </si>
  <si>
    <t>HR-990010-</t>
  </si>
  <si>
    <t>HR-990011-AG</t>
  </si>
  <si>
    <t>HR-990012-AG</t>
  </si>
  <si>
    <t>HR-990013-VG</t>
  </si>
  <si>
    <t>HR-990014-</t>
  </si>
  <si>
    <t>HR-990015-AG</t>
  </si>
  <si>
    <t>HR-990016-</t>
  </si>
  <si>
    <t>HR-990017-</t>
  </si>
  <si>
    <t>HR-990018-</t>
  </si>
  <si>
    <t>HR-990019-</t>
  </si>
  <si>
    <t>HR-990020-VG</t>
  </si>
  <si>
    <t>HR-990021-</t>
  </si>
  <si>
    <t>HR-990022-AG</t>
  </si>
  <si>
    <t>HR-990023-AG</t>
  </si>
  <si>
    <t>HR-990024-</t>
  </si>
  <si>
    <t>HR-990025-VG</t>
  </si>
  <si>
    <t>HR-990026-</t>
  </si>
  <si>
    <t>HR-990027-AG</t>
  </si>
  <si>
    <t>HR-990028-</t>
  </si>
  <si>
    <t>HR-990029-</t>
  </si>
  <si>
    <t>HR-990030-</t>
  </si>
  <si>
    <t>HR-990031-AG</t>
  </si>
  <si>
    <t>HR-990032-AG</t>
  </si>
  <si>
    <t>HR-990033-AG</t>
  </si>
  <si>
    <t>HR-990034-AG</t>
  </si>
  <si>
    <t>HR-990035-AG</t>
  </si>
  <si>
    <t>HR-990036-AG</t>
  </si>
  <si>
    <t>HR-990037-</t>
  </si>
  <si>
    <t>HR-990038-AG</t>
  </si>
  <si>
    <t>HR-990039-</t>
  </si>
  <si>
    <t>HR-990040-AG</t>
  </si>
  <si>
    <t>HR-990041-</t>
  </si>
  <si>
    <t>HR-990042-AG</t>
  </si>
  <si>
    <t>HR-990043-VG</t>
  </si>
  <si>
    <t>HR-990044-</t>
  </si>
  <si>
    <t>HR-990045-</t>
  </si>
  <si>
    <t>HR-990046-</t>
  </si>
  <si>
    <t>HR-990047-</t>
  </si>
  <si>
    <t>HR-990048-</t>
  </si>
  <si>
    <t>HR-990049-</t>
  </si>
  <si>
    <t>HR-990050-</t>
  </si>
  <si>
    <t>HR-990051-</t>
  </si>
  <si>
    <t>HR-990052-AG</t>
  </si>
  <si>
    <t>HR-990053-AG</t>
  </si>
  <si>
    <t>HR-990054-</t>
  </si>
  <si>
    <t>HR-990055-VG</t>
  </si>
  <si>
    <t>HR-990056-</t>
  </si>
  <si>
    <t>HR-990057-</t>
  </si>
  <si>
    <t>HR-990058-</t>
  </si>
  <si>
    <t>HR-990059-</t>
  </si>
  <si>
    <t>HR-990060-AG</t>
  </si>
  <si>
    <t>HR-990061-</t>
  </si>
  <si>
    <t>HR-990062-</t>
  </si>
  <si>
    <t>HR-990063-</t>
  </si>
  <si>
    <t>HR-990064-</t>
  </si>
  <si>
    <t>HR-990065-</t>
  </si>
  <si>
    <t>HR-990066-</t>
  </si>
  <si>
    <t>HR-990067-AG</t>
  </si>
  <si>
    <t>HR-990068-</t>
  </si>
  <si>
    <t>HR-990069-</t>
  </si>
  <si>
    <t>HR-990070-</t>
  </si>
  <si>
    <t>HR-990071-</t>
  </si>
  <si>
    <t>HR-990072-</t>
  </si>
  <si>
    <t>HR-990073-</t>
  </si>
  <si>
    <t>HR-990074-</t>
  </si>
  <si>
    <t>HR-990075-</t>
  </si>
  <si>
    <t>HR-990076-</t>
  </si>
  <si>
    <t>HR-990077-VG</t>
  </si>
  <si>
    <t>HR-990078-</t>
  </si>
  <si>
    <t>HR-990079-AG</t>
  </si>
  <si>
    <t>HR-990080-</t>
  </si>
  <si>
    <t>HR-990081-AG</t>
  </si>
  <si>
    <t>HR-990082-</t>
  </si>
  <si>
    <t>HR-990083-AG</t>
  </si>
  <si>
    <t>HR-990084-</t>
  </si>
  <si>
    <t>HR-990085-</t>
  </si>
  <si>
    <t>HR-990086-</t>
  </si>
  <si>
    <t>HR-990087-VG</t>
  </si>
  <si>
    <t>HR-990088-</t>
  </si>
  <si>
    <t>HR-990089-VG</t>
  </si>
  <si>
    <t>HR-990090-AG</t>
  </si>
  <si>
    <t>HR-990091-</t>
  </si>
  <si>
    <t>HR-990092-AG</t>
  </si>
  <si>
    <t>HR-990093-AG</t>
  </si>
  <si>
    <t>HR-990094-</t>
  </si>
  <si>
    <t>HR-990095-AG</t>
  </si>
  <si>
    <t>HR-990096-</t>
  </si>
  <si>
    <t>HR-990097-AG</t>
  </si>
  <si>
    <t>HR-990098-VG</t>
  </si>
  <si>
    <t>HR-990099-</t>
  </si>
  <si>
    <t>HR-990100-</t>
  </si>
  <si>
    <t>HR-990101-AG</t>
  </si>
  <si>
    <t>HR-990102-AG</t>
  </si>
  <si>
    <t>HR-990103-AG</t>
  </si>
  <si>
    <t>HR-990104-AG</t>
  </si>
  <si>
    <t>HR-990105-</t>
  </si>
  <si>
    <t>HR-990106-</t>
  </si>
  <si>
    <t>HR-990107-</t>
  </si>
  <si>
    <t>HR-990108-VG</t>
  </si>
  <si>
    <t>HR-990109-VG</t>
  </si>
  <si>
    <t>HR-990110-AG</t>
  </si>
  <si>
    <t>HR-990111-VG</t>
  </si>
  <si>
    <t>HR-990112-</t>
  </si>
  <si>
    <t>HR-990113-AG</t>
  </si>
  <si>
    <t>HR-990114-AG</t>
  </si>
  <si>
    <t>HR-990115-AG</t>
  </si>
  <si>
    <t>HR-990116-AG</t>
  </si>
  <si>
    <t>HR-990117-VG</t>
  </si>
  <si>
    <t>HR-990118-</t>
  </si>
  <si>
    <t>HR-990119-</t>
  </si>
  <si>
    <t>KK-000001-</t>
  </si>
  <si>
    <t>KK-000002-AG</t>
  </si>
  <si>
    <t>KK-000003-</t>
  </si>
  <si>
    <t>KK-000004-</t>
  </si>
  <si>
    <t>KK-000005-VG</t>
  </si>
  <si>
    <t>KK-000006-</t>
  </si>
  <si>
    <t>KK-000007-</t>
  </si>
  <si>
    <t>KK-000008-</t>
  </si>
  <si>
    <t>KK-000009-AG</t>
  </si>
  <si>
    <t>KK-000010-</t>
  </si>
  <si>
    <t>KK-000011-</t>
  </si>
  <si>
    <t>KK-000012-</t>
  </si>
  <si>
    <t>KK-000013-</t>
  </si>
  <si>
    <t>KK-000014-VG</t>
  </si>
  <si>
    <t>KK-000015-</t>
  </si>
  <si>
    <t>KK-000016-VG</t>
  </si>
  <si>
    <t>KK-000017-AG</t>
  </si>
  <si>
    <t>KK-000018-AG</t>
  </si>
  <si>
    <t>KK-000019-VG</t>
  </si>
  <si>
    <t>KK-000020-VG</t>
  </si>
  <si>
    <t>KK-000021-VG</t>
  </si>
  <si>
    <t>KK-000022-VG</t>
  </si>
  <si>
    <t>KK-000023-</t>
  </si>
  <si>
    <t>KK-000024-AG</t>
  </si>
  <si>
    <t>KK-000025-</t>
  </si>
  <si>
    <t>KK-000026-</t>
  </si>
  <si>
    <t>KK-000027-</t>
  </si>
  <si>
    <t>KK-000028-VG</t>
  </si>
  <si>
    <t>KK-000029-</t>
  </si>
  <si>
    <t>KK-000030-AG</t>
  </si>
  <si>
    <t>KK-000031-</t>
  </si>
  <si>
    <t>KK-000032-</t>
  </si>
  <si>
    <t>KK-000033-</t>
  </si>
  <si>
    <t>KK-000034-</t>
  </si>
  <si>
    <t>KK-010001-</t>
  </si>
  <si>
    <t>KK-010002-</t>
  </si>
  <si>
    <t>KK-010003-AG</t>
  </si>
  <si>
    <t>KK-010004-</t>
  </si>
  <si>
    <t>KK-010005-</t>
  </si>
  <si>
    <t>KK-010006-</t>
  </si>
  <si>
    <t>KK-010007-</t>
  </si>
  <si>
    <t>KK-010008-VG</t>
  </si>
  <si>
    <t>KK-010009-</t>
  </si>
  <si>
    <t>KK-010010-</t>
  </si>
  <si>
    <t>KK-010011-</t>
  </si>
  <si>
    <t>KK-010012-</t>
  </si>
  <si>
    <t>KK-010013-VG</t>
  </si>
  <si>
    <t>KK-010014-VG</t>
  </si>
  <si>
    <t>KK-010015-AG</t>
  </si>
  <si>
    <t>KK-010016-AG</t>
  </si>
  <si>
    <t>KK-010017-</t>
  </si>
  <si>
    <t>KK-010018-</t>
  </si>
  <si>
    <t>KK-010019-</t>
  </si>
  <si>
    <t>KK-010020-</t>
  </si>
  <si>
    <t>KK-010021-AG</t>
  </si>
  <si>
    <t>KK-010022-AG</t>
  </si>
  <si>
    <t>KK-010023-</t>
  </si>
  <si>
    <t>KK-010024-</t>
  </si>
  <si>
    <t>KK-010025-</t>
  </si>
  <si>
    <t>KK-010026-AG</t>
  </si>
  <si>
    <t>KK-010027-VG</t>
  </si>
  <si>
    <t>KK-010028-</t>
  </si>
  <si>
    <t>KK-010029-</t>
  </si>
  <si>
    <t>KK-010030-</t>
  </si>
  <si>
    <t>KK-010031-</t>
  </si>
  <si>
    <t>KK-010032-</t>
  </si>
  <si>
    <t>KK-010033-</t>
  </si>
  <si>
    <t>KK-010034-</t>
  </si>
  <si>
    <t>KK-010035-</t>
  </si>
  <si>
    <t>KK-010036-AG</t>
  </si>
  <si>
    <t>KK-010037-</t>
  </si>
  <si>
    <t>KK-010038-AG</t>
  </si>
  <si>
    <t>KK-010039-</t>
  </si>
  <si>
    <t>KK-010040-</t>
  </si>
  <si>
    <t>KK-010041-</t>
  </si>
  <si>
    <t>KK-010042-</t>
  </si>
  <si>
    <t>KK-010043-VG</t>
  </si>
  <si>
    <t>KK-010044-</t>
  </si>
  <si>
    <t>KK-010045-</t>
  </si>
  <si>
    <t>KK-010046-VG</t>
  </si>
  <si>
    <t>KK-010047-VG</t>
  </si>
  <si>
    <t>KK-010048-VG</t>
  </si>
  <si>
    <t>KK-010049-VG</t>
  </si>
  <si>
    <t>KK-010050-AG</t>
  </si>
  <si>
    <t>KK-010051-VG</t>
  </si>
  <si>
    <t>KK-010052-VG</t>
  </si>
  <si>
    <t>KK-010053-</t>
  </si>
  <si>
    <t>KK-010054-AG</t>
  </si>
  <si>
    <t>KK-010055-AG</t>
  </si>
  <si>
    <t>KK-010056-</t>
  </si>
  <si>
    <t>KK-010057-AG</t>
  </si>
  <si>
    <t>KK-010058-VG</t>
  </si>
  <si>
    <t>KK-010059-</t>
  </si>
  <si>
    <t>KK-010060-</t>
  </si>
  <si>
    <t>KK-010061-</t>
  </si>
  <si>
    <t>KK-010062-</t>
  </si>
  <si>
    <t>KK-010063-</t>
  </si>
  <si>
    <t>KK-010064-</t>
  </si>
  <si>
    <t>KK-010065-VG</t>
  </si>
  <si>
    <t>KK-010066-</t>
  </si>
  <si>
    <t>KK-010067-</t>
  </si>
  <si>
    <t>KK-010068-VG</t>
  </si>
  <si>
    <t>KK-020001-</t>
  </si>
  <si>
    <t>KK-020002-VG</t>
  </si>
  <si>
    <t>KK-020003-VG</t>
  </si>
  <si>
    <t>KK-020004-VG</t>
  </si>
  <si>
    <t>KK-020005-VG</t>
  </si>
  <si>
    <t>KK-020006-VG</t>
  </si>
  <si>
    <t>KK-020007-</t>
  </si>
  <si>
    <t>KK-020008-</t>
  </si>
  <si>
    <t>KK-020009-</t>
  </si>
  <si>
    <t>KK-020010-AG</t>
  </si>
  <si>
    <t>KK-020011-AG</t>
  </si>
  <si>
    <t>KK-020012-</t>
  </si>
  <si>
    <t>KK-020013-</t>
  </si>
  <si>
    <t>KK-020014-</t>
  </si>
  <si>
    <t>KK-020015-</t>
  </si>
  <si>
    <t>KK-020016-</t>
  </si>
  <si>
    <t>KK-020017-AG</t>
  </si>
  <si>
    <t>KK-020018-</t>
  </si>
  <si>
    <t>KK-020019-AG</t>
  </si>
  <si>
    <t>KK-020020-</t>
  </si>
  <si>
    <t>KK-020021-</t>
  </si>
  <si>
    <t>KK-020022-AG</t>
  </si>
  <si>
    <t>KK-020023-AG</t>
  </si>
  <si>
    <t>KK-020024-</t>
  </si>
  <si>
    <t>KK-020025-</t>
  </si>
  <si>
    <t>KK-020026-VG</t>
  </si>
  <si>
    <t>KK-020027-AG</t>
  </si>
  <si>
    <t>KK-020028-AG</t>
  </si>
  <si>
    <t>KK-020029-</t>
  </si>
  <si>
    <t>KK-020030-</t>
  </si>
  <si>
    <t>KK-020031-VG</t>
  </si>
  <si>
    <t>KK-020032-VG</t>
  </si>
  <si>
    <t>KK-020033-</t>
  </si>
  <si>
    <t>KK-020034-</t>
  </si>
  <si>
    <t>KK-020035-</t>
  </si>
  <si>
    <t>KK-020036-AG</t>
  </si>
  <si>
    <t>KK-020037-</t>
  </si>
  <si>
    <t>KK-020038-</t>
  </si>
  <si>
    <t>KK-020039-</t>
  </si>
  <si>
    <t>KK-020040-VG</t>
  </si>
  <si>
    <t>KK-020041-VG</t>
  </si>
  <si>
    <t>KK-020042-</t>
  </si>
  <si>
    <t>KK-020043-VG</t>
  </si>
  <si>
    <t>KK-020044-</t>
  </si>
  <si>
    <t>KK-020045-AG</t>
  </si>
  <si>
    <t>KK-020046-</t>
  </si>
  <si>
    <t>KK-020047-</t>
  </si>
  <si>
    <t>KK-020048-</t>
  </si>
  <si>
    <t>KK-020049-</t>
  </si>
  <si>
    <t>KK-020050-</t>
  </si>
  <si>
    <t>KK-020051-</t>
  </si>
  <si>
    <t>KK-020052-</t>
  </si>
  <si>
    <t>KK-020053-</t>
  </si>
  <si>
    <t>KK-020054-</t>
  </si>
  <si>
    <t>KK-020055-</t>
  </si>
  <si>
    <t>KK-020056-</t>
  </si>
  <si>
    <t>KK-020057-</t>
  </si>
  <si>
    <t>KK-020058-VG</t>
  </si>
  <si>
    <t>KK-020059-</t>
  </si>
  <si>
    <t>KK-020060-AG</t>
  </si>
  <si>
    <t>KK-020061-VG</t>
  </si>
  <si>
    <t>KK-020062-</t>
  </si>
  <si>
    <t>KK-020063-VG</t>
  </si>
  <si>
    <t>KK-020064-VG</t>
  </si>
  <si>
    <t>KK-020065-</t>
  </si>
  <si>
    <t>KK-020066-</t>
  </si>
  <si>
    <t>KK-020067-</t>
  </si>
  <si>
    <t>KK-020068-AG</t>
  </si>
  <si>
    <t>KK-030001-VG</t>
  </si>
  <si>
    <t>KK-030002-AG</t>
  </si>
  <si>
    <t>KK-030003-</t>
  </si>
  <si>
    <t>KK-030004-</t>
  </si>
  <si>
    <t>KK-030005-VG</t>
  </si>
  <si>
    <t>KK-030006-</t>
  </si>
  <si>
    <t>KK-030007-AG</t>
  </si>
  <si>
    <t>KK-030008-</t>
  </si>
  <si>
    <t>KK-030009-</t>
  </si>
  <si>
    <t>KK-030010-</t>
  </si>
  <si>
    <t>KK-030011-AG</t>
  </si>
  <si>
    <t>KK-030012-</t>
  </si>
  <si>
    <t>KK-030013-</t>
  </si>
  <si>
    <t>KK-030014-AG</t>
  </si>
  <si>
    <t>KK-030015-</t>
  </si>
  <si>
    <t>KK-030016-VG</t>
  </si>
  <si>
    <t>KK-030017-VG</t>
  </si>
  <si>
    <t>KK-030018-</t>
  </si>
  <si>
    <t>KK-030019-AG</t>
  </si>
  <si>
    <t>KK-030020-</t>
  </si>
  <si>
    <t>KK-030021-VG</t>
  </si>
  <si>
    <t>KK-030022-VG</t>
  </si>
  <si>
    <t>KK-030023-</t>
  </si>
  <si>
    <t>KK-030024-VG</t>
  </si>
  <si>
    <t>KK-030025-</t>
  </si>
  <si>
    <t>KK-030026-VG</t>
  </si>
  <si>
    <t>KK-030027-VG</t>
  </si>
  <si>
    <t>KK-030028-VG</t>
  </si>
  <si>
    <t>KK-030029-VG</t>
  </si>
  <si>
    <t>KK-030030-</t>
  </si>
  <si>
    <t>KK-030031-</t>
  </si>
  <si>
    <t>KK-030032-AG</t>
  </si>
  <si>
    <t>KK-040001-AG</t>
  </si>
  <si>
    <t>KK-040002-AG</t>
  </si>
  <si>
    <t>KK-040003-VG</t>
  </si>
  <si>
    <t>KK-040004-VG</t>
  </si>
  <si>
    <t>KK-040005-</t>
  </si>
  <si>
    <t>KK-040006-</t>
  </si>
  <si>
    <t>KK-040007-</t>
  </si>
  <si>
    <t>KK-040008-</t>
  </si>
  <si>
    <t>KK-040009-</t>
  </si>
  <si>
    <t>KK-040010-VG</t>
  </si>
  <si>
    <t>KK-040011-VG</t>
  </si>
  <si>
    <t>KK-040012-AG</t>
  </si>
  <si>
    <t>KK-040013-AG</t>
  </si>
  <si>
    <t>KK-040014-AG</t>
  </si>
  <si>
    <t>KK-040015-</t>
  </si>
  <si>
    <t>KK-040016-</t>
  </si>
  <si>
    <t>KK-040017-</t>
  </si>
  <si>
    <t>KK-040018-AG</t>
  </si>
  <si>
    <t>KK-040019-</t>
  </si>
  <si>
    <t>KK-040020-AG</t>
  </si>
  <si>
    <t>KK-040021-AG</t>
  </si>
  <si>
    <t>KK-040022-AG</t>
  </si>
  <si>
    <t>KK-040023-VG</t>
  </si>
  <si>
    <t>KK-040024-AG</t>
  </si>
  <si>
    <t>KK-040025-</t>
  </si>
  <si>
    <t>KK-040026-VG</t>
  </si>
  <si>
    <t>KK-040027-AG</t>
  </si>
  <si>
    <t>KK-040028-VG</t>
  </si>
  <si>
    <t>KK-040029-VG</t>
  </si>
  <si>
    <t>KK-040030-AG</t>
  </si>
  <si>
    <t>KK-040031-</t>
  </si>
  <si>
    <t>KK-040032-</t>
  </si>
  <si>
    <t>KK-040033-</t>
  </si>
  <si>
    <t>KK-040034-</t>
  </si>
  <si>
    <t>KK-040035-AG</t>
  </si>
  <si>
    <t>KK-040036-AG</t>
  </si>
  <si>
    <t>KK-040037-AG</t>
  </si>
  <si>
    <t>KK-040038-AG</t>
  </si>
  <si>
    <t>KK-040039-VG</t>
  </si>
  <si>
    <t>KK-040040-</t>
  </si>
  <si>
    <t>KK-040041-VG</t>
  </si>
  <si>
    <t>KK-040042-</t>
  </si>
  <si>
    <t>KK-040043-VG</t>
  </si>
  <si>
    <t>KK-040044-AG</t>
  </si>
  <si>
    <t>KK-040045-AG</t>
  </si>
  <si>
    <t>KK-040046-AG</t>
  </si>
  <si>
    <t>KK-040047-VG</t>
  </si>
  <si>
    <t>KK-040048-VG</t>
  </si>
  <si>
    <t>KK-040049-AG</t>
  </si>
  <si>
    <t>KK-040050-AG</t>
  </si>
  <si>
    <t>KK-040051-VG</t>
  </si>
  <si>
    <t>KK-040052-VG</t>
  </si>
  <si>
    <t>KK-040053-</t>
  </si>
  <si>
    <t>KK-040054-VG</t>
  </si>
  <si>
    <t>KK-040055-</t>
  </si>
  <si>
    <t>KK-040056-AG</t>
  </si>
  <si>
    <t>KK-040057-AG</t>
  </si>
  <si>
    <t>KK-040058-AG</t>
  </si>
  <si>
    <t>KK-040059-AG</t>
  </si>
  <si>
    <t>KK-040060-AG</t>
  </si>
  <si>
    <t>KK-040061-AG</t>
  </si>
  <si>
    <t>KK-040062-</t>
  </si>
  <si>
    <t>KK-040063-VG</t>
  </si>
  <si>
    <t>KK-040064-VG</t>
  </si>
  <si>
    <t>KK-040065-VG</t>
  </si>
  <si>
    <t>KK-040066-VG</t>
  </si>
  <si>
    <t>KK-040067-AG</t>
  </si>
  <si>
    <t>KK-040068-AG</t>
  </si>
  <si>
    <t>KK-040069-</t>
  </si>
  <si>
    <t>KK-040070-AG</t>
  </si>
  <si>
    <t>KK-040071-VG</t>
  </si>
  <si>
    <t>KK-040072-AG</t>
  </si>
  <si>
    <t>KK-040073-</t>
  </si>
  <si>
    <t>KK-040074-</t>
  </si>
  <si>
    <t>KK-040075-AG</t>
  </si>
  <si>
    <t>KK-040076-AG</t>
  </si>
  <si>
    <t>KK-040077-</t>
  </si>
  <si>
    <t>KK-040078-</t>
  </si>
  <si>
    <t>KK-040079-</t>
  </si>
  <si>
    <t>KK-040080-AG</t>
  </si>
  <si>
    <t>KK-040081-AG</t>
  </si>
  <si>
    <t>KK-040082-AG</t>
  </si>
  <si>
    <t>KK-040083-</t>
  </si>
  <si>
    <t>KK-040084-VG</t>
  </si>
  <si>
    <t>KK-050001-AG</t>
  </si>
  <si>
    <t>KK-050002-VG</t>
  </si>
  <si>
    <t>KK-050003-VG</t>
  </si>
  <si>
    <t>KK-050004-AG</t>
  </si>
  <si>
    <t>KK-050005-AG</t>
  </si>
  <si>
    <t>KK-050006-</t>
  </si>
  <si>
    <t>KK-050007-AG</t>
  </si>
  <si>
    <t>KK-050008-AG</t>
  </si>
  <si>
    <t>KK-050009-AG</t>
  </si>
  <si>
    <t>KK-050010-</t>
  </si>
  <si>
    <t>KK-050011-</t>
  </si>
  <si>
    <t>KK-050012-</t>
  </si>
  <si>
    <t>KK-050013-VG</t>
  </si>
  <si>
    <t>KK-050014-</t>
  </si>
  <si>
    <t>KK-050015-</t>
  </si>
  <si>
    <t>KK-050016-AG</t>
  </si>
  <si>
    <t>KK-050017-AG</t>
  </si>
  <si>
    <t>KK-050018-VG</t>
  </si>
  <si>
    <t>KK-050019-AG</t>
  </si>
  <si>
    <t>KK-050020-</t>
  </si>
  <si>
    <t>KK-050021-AG</t>
  </si>
  <si>
    <t>KK-050022-VG</t>
  </si>
  <si>
    <t>KK-050023-VG</t>
  </si>
  <si>
    <t>KK-050024-</t>
  </si>
  <si>
    <t>KK-050025-</t>
  </si>
  <si>
    <t>KK-050026-</t>
  </si>
  <si>
    <t>KK-050027-AG</t>
  </si>
  <si>
    <t>KK-050028-</t>
  </si>
  <si>
    <t>KK-050029-</t>
  </si>
  <si>
    <t>KK-050030-</t>
  </si>
  <si>
    <t>KK-050031-</t>
  </si>
  <si>
    <t>KK-050032-VG</t>
  </si>
  <si>
    <t>KK-050033-VG</t>
  </si>
  <si>
    <t>KK-050034-AG</t>
  </si>
  <si>
    <t>KK-050035-AG</t>
  </si>
  <si>
    <t>KK-050036-</t>
  </si>
  <si>
    <t>KK-050037-</t>
  </si>
  <si>
    <t>KK-050038-AG</t>
  </si>
  <si>
    <t>KK-050039-AG</t>
  </si>
  <si>
    <t>KK-050040-AG</t>
  </si>
  <si>
    <t>KK-050041-AG</t>
  </si>
  <si>
    <t>KK-050042-</t>
  </si>
  <si>
    <t>KK-050043-</t>
  </si>
  <si>
    <t>KK-050044-VG</t>
  </si>
  <si>
    <t>KK-050045-AG</t>
  </si>
  <si>
    <t>KK-050046-VG</t>
  </si>
  <si>
    <t>KK-050047-AG</t>
  </si>
  <si>
    <t>KK-050048-</t>
  </si>
  <si>
    <t>KK-050049-</t>
  </si>
  <si>
    <t>KK-050050-</t>
  </si>
  <si>
    <t>KK-050051-VG</t>
  </si>
  <si>
    <t>KK-050052-VG</t>
  </si>
  <si>
    <t>KK-050053-VG</t>
  </si>
  <si>
    <t>KK-050054-</t>
  </si>
  <si>
    <t>KK-050055-</t>
  </si>
  <si>
    <t>KK-050056-</t>
  </si>
  <si>
    <t>KK-050057-</t>
  </si>
  <si>
    <t>KK-050058-</t>
  </si>
  <si>
    <t>KK-050059-VG</t>
  </si>
  <si>
    <t>KK-050060-VG</t>
  </si>
  <si>
    <t>KK-050061-AG</t>
  </si>
  <si>
    <t>KK-050062-VG</t>
  </si>
  <si>
    <t>KK-050063-AG</t>
  </si>
  <si>
    <t>KK-050064-AG</t>
  </si>
  <si>
    <t>KK-050065-VG</t>
  </si>
  <si>
    <t>KK-050066-AG</t>
  </si>
  <si>
    <t>KK-050067-AG</t>
  </si>
  <si>
    <t>KK-050068-AG</t>
  </si>
  <si>
    <t>KK-050069-AG</t>
  </si>
  <si>
    <t>KK-050070-AG</t>
  </si>
  <si>
    <t>KK-050071-VG</t>
  </si>
  <si>
    <t>KK-050072-VG</t>
  </si>
  <si>
    <t>KK-050073-VG</t>
  </si>
  <si>
    <t>KK-050074-AG</t>
  </si>
  <si>
    <t>KK-050075-VG</t>
  </si>
  <si>
    <t>KK-050076-</t>
  </si>
  <si>
    <t>KK-050077-AG</t>
  </si>
  <si>
    <t>KK-050078-AG</t>
  </si>
  <si>
    <t>KK-050079-AG</t>
  </si>
  <si>
    <t>KK-050080-AG</t>
  </si>
  <si>
    <t>KK-050081-VG</t>
  </si>
  <si>
    <t>KK-050082-AG</t>
  </si>
  <si>
    <t>KK-050083-VG</t>
  </si>
  <si>
    <t>KK-050084-AG</t>
  </si>
  <si>
    <t>KK-050085-VG</t>
  </si>
  <si>
    <t>KK-050086-AG</t>
  </si>
  <si>
    <t>KK-050087-VG</t>
  </si>
  <si>
    <t>KK-050088-VG</t>
  </si>
  <si>
    <t>KK-050089-</t>
  </si>
  <si>
    <t>KK-050090-AG</t>
  </si>
  <si>
    <t>KK-050091-AG</t>
  </si>
  <si>
    <t>KK-050092-AG</t>
  </si>
  <si>
    <t>KK-050093-AG</t>
  </si>
  <si>
    <t>KK-050094-AG</t>
  </si>
  <si>
    <t>KK-050095-AG</t>
  </si>
  <si>
    <t>KK-050096-AG</t>
  </si>
  <si>
    <t>KK-050097-VG</t>
  </si>
  <si>
    <t>KK-050098-AG</t>
  </si>
  <si>
    <t>KK-050099-VG</t>
  </si>
  <si>
    <t>KK-050100-AG</t>
  </si>
  <si>
    <t>KK-050101-AG</t>
  </si>
  <si>
    <t>KK-050102-VG</t>
  </si>
  <si>
    <t>KK-050103-AG</t>
  </si>
  <si>
    <t>KK-050104-VG</t>
  </si>
  <si>
    <t>KK-050105-AG</t>
  </si>
  <si>
    <t>KK-050106-AG</t>
  </si>
  <si>
    <t>KK-050107-AG</t>
  </si>
  <si>
    <t>KK-050108-AG</t>
  </si>
  <si>
    <t>KK-050109-AG</t>
  </si>
  <si>
    <t>KK-050110-AG</t>
  </si>
  <si>
    <t>KK-050111-AG</t>
  </si>
  <si>
    <t>KK-050112-AG</t>
  </si>
  <si>
    <t>KK-050113-AG</t>
  </si>
  <si>
    <t>KK-050114-AG</t>
  </si>
  <si>
    <t>KK-050115-AG</t>
  </si>
  <si>
    <t>KK-050116-VG</t>
  </si>
  <si>
    <t>KK-050117-AG</t>
  </si>
  <si>
    <t>KK-050118-VG</t>
  </si>
  <si>
    <t>KK-050119-VG</t>
  </si>
  <si>
    <t>KK-050120-AG</t>
  </si>
  <si>
    <t>KK-050121-VG</t>
  </si>
  <si>
    <t>KK-050122-VG</t>
  </si>
  <si>
    <t>KK-050123-</t>
  </si>
  <si>
    <t>KK-050124-VG</t>
  </si>
  <si>
    <t>KK-050125-VG</t>
  </si>
  <si>
    <t>KK-050126-VG</t>
  </si>
  <si>
    <t>KK-050127-AG</t>
  </si>
  <si>
    <t>KK-060001-VG</t>
  </si>
  <si>
    <t>KK-060002-</t>
  </si>
  <si>
    <t>KK-060003-AG</t>
  </si>
  <si>
    <t>KK-060004-AG</t>
  </si>
  <si>
    <t>KK-060005-VG</t>
  </si>
  <si>
    <t>KK-060006-AG</t>
  </si>
  <si>
    <t>KK-060007-VG</t>
  </si>
  <si>
    <t>KK-060008-</t>
  </si>
  <si>
    <t>KK-060009-AG</t>
  </si>
  <si>
    <t>KK-060010-AG</t>
  </si>
  <si>
    <t>KK-060011-AG</t>
  </si>
  <si>
    <t>KK-060012-</t>
  </si>
  <si>
    <t>KK-060013-VG</t>
  </si>
  <si>
    <t>KK-060014-VG</t>
  </si>
  <si>
    <t>KK-060015-AG</t>
  </si>
  <si>
    <t>KK-060016-VG</t>
  </si>
  <si>
    <t>KK-060017-AG</t>
  </si>
  <si>
    <t>KK-060018-AG</t>
  </si>
  <si>
    <t>KK-060019-VG</t>
  </si>
  <si>
    <t>KK-060020-VG</t>
  </si>
  <si>
    <t>KK-060021-AG</t>
  </si>
  <si>
    <t>KK-060022-VG</t>
  </si>
  <si>
    <t>KK-060023-VG</t>
  </si>
  <si>
    <t>KK-060024-AG</t>
  </si>
  <si>
    <t>KK-060025-VG</t>
  </si>
  <si>
    <t>KK-060026-AG</t>
  </si>
  <si>
    <t>KK-060027-VG</t>
  </si>
  <si>
    <t>KK-060028-AG</t>
  </si>
  <si>
    <t>KK-060029-VG</t>
  </si>
  <si>
    <t>KK-060030-AG</t>
  </si>
  <si>
    <t>KK-060031-AG</t>
  </si>
  <si>
    <t>KK-060032-AG</t>
  </si>
  <si>
    <t>KK-060033-AG</t>
  </si>
  <si>
    <t>KK-060034-VG</t>
  </si>
  <si>
    <t>KK-060035-AG</t>
  </si>
  <si>
    <t>KK-060036-AG</t>
  </si>
  <si>
    <t>KK-060037-AG</t>
  </si>
  <si>
    <t>KK-060038-AG</t>
  </si>
  <si>
    <t>KK-060039-AG</t>
  </si>
  <si>
    <t>KK-060040-AG</t>
  </si>
  <si>
    <t>KK-060041-AG</t>
  </si>
  <si>
    <t>KK-060042-VG</t>
  </si>
  <si>
    <t>KK-060043-AG</t>
  </si>
  <si>
    <t>KK-060044-VG</t>
  </si>
  <si>
    <t>KK-060045-VG</t>
  </si>
  <si>
    <t>KK-060046-VG</t>
  </si>
  <si>
    <t>KK-070001-AG</t>
  </si>
  <si>
    <t>KK-070002-AG</t>
  </si>
  <si>
    <t>KK-070003-AG</t>
  </si>
  <si>
    <t>KK-070004-VG</t>
  </si>
  <si>
    <t>KK-070005-AG</t>
  </si>
  <si>
    <t>KK-070006-VG</t>
  </si>
  <si>
    <t>KK-070007-AG</t>
  </si>
  <si>
    <t>KK-070008-VG</t>
  </si>
  <si>
    <t>KK-070009-VG</t>
  </si>
  <si>
    <t>KK-070010-VG</t>
  </si>
  <si>
    <t>KK-070011-AG</t>
  </si>
  <si>
    <t>KK-070012-AG</t>
  </si>
  <si>
    <t>KK-070013-AG</t>
  </si>
  <si>
    <t>KK-070014-VG</t>
  </si>
  <si>
    <t>KK-070015-AG</t>
  </si>
  <si>
    <t>KK-070016-</t>
  </si>
  <si>
    <t>KK-070017-AG</t>
  </si>
  <si>
    <t>KK-070018-AG</t>
  </si>
  <si>
    <t>KK-070019-AG</t>
  </si>
  <si>
    <t>KK-070020-AG</t>
  </si>
  <si>
    <t>KK-070021-AG</t>
  </si>
  <si>
    <t>KK-070022-AG</t>
  </si>
  <si>
    <t>KK-070023-VG</t>
  </si>
  <si>
    <t>KK-070024-AG</t>
  </si>
  <si>
    <t>KK-070025-VG</t>
  </si>
  <si>
    <t>KK-070026-AG</t>
  </si>
  <si>
    <t>KK-070027-AG</t>
  </si>
  <si>
    <t>KK-070028-AG</t>
  </si>
  <si>
    <t>KK-070029-AG</t>
  </si>
  <si>
    <t>KK-070030-AG</t>
  </si>
  <si>
    <t>KK-070031-VG</t>
  </si>
  <si>
    <t>KK-070032-AG</t>
  </si>
  <si>
    <t>KK-070033-</t>
  </si>
  <si>
    <t>KK-070034-VG</t>
  </si>
  <si>
    <t>KK-070035-VG</t>
  </si>
  <si>
    <t>KK-070036-AG</t>
  </si>
  <si>
    <t>KK-070037-VG</t>
  </si>
  <si>
    <t>KK-070038-AG</t>
  </si>
  <si>
    <t>KK-080001-VG</t>
  </si>
  <si>
    <t>KK-080002-VG</t>
  </si>
  <si>
    <t>KK-080003-VG</t>
  </si>
  <si>
    <t>KK-080004-VG</t>
  </si>
  <si>
    <t>KK-080005-AG</t>
  </si>
  <si>
    <t>KK-080006-VG</t>
  </si>
  <si>
    <t>KK-080007-AG</t>
  </si>
  <si>
    <t>KK-080008-AG</t>
  </si>
  <si>
    <t>KK-080009-AG</t>
  </si>
  <si>
    <t>KK-080010-AG</t>
  </si>
  <si>
    <t>KK-080011-VG</t>
  </si>
  <si>
    <t>KK-080012-AG</t>
  </si>
  <si>
    <t>KK-080013-AG</t>
  </si>
  <si>
    <t>KK-080014-AG</t>
  </si>
  <si>
    <t>KK-080015-AG</t>
  </si>
  <si>
    <t>KK-080016-VG</t>
  </si>
  <si>
    <t>KK-080017-VG</t>
  </si>
  <si>
    <t>KK-080018-VG</t>
  </si>
  <si>
    <t>KK-080019-VG</t>
  </si>
  <si>
    <t>KK-080020-AG</t>
  </si>
  <si>
    <t>KK-080021-VG</t>
  </si>
  <si>
    <t>KK-080022-AG</t>
  </si>
  <si>
    <t>KK-080023-VG</t>
  </si>
  <si>
    <t>KK-080024-VG</t>
  </si>
  <si>
    <t>KK-080025-VG</t>
  </si>
  <si>
    <t>KK-080026-VG</t>
  </si>
  <si>
    <t>KK-080027-AG</t>
  </si>
  <si>
    <t>KK-080028-VG</t>
  </si>
  <si>
    <t>KK-080029-VG</t>
  </si>
  <si>
    <t>KK-080030-AG</t>
  </si>
  <si>
    <t>KK-080031-AG</t>
  </si>
  <si>
    <t>KK-080032-AG</t>
  </si>
  <si>
    <t>KK-080033-AG</t>
  </si>
  <si>
    <t>KK-080034-AG</t>
  </si>
  <si>
    <t>KK-080035-VG</t>
  </si>
  <si>
    <t>KK-080036-VG</t>
  </si>
  <si>
    <t>KK-080037-AG</t>
  </si>
  <si>
    <t>KK-080038-VG</t>
  </si>
  <si>
    <t>KK-080039-VG</t>
  </si>
  <si>
    <t>KK-080040-AG</t>
  </si>
  <si>
    <t>KK-080041-AG</t>
  </si>
  <si>
    <t>KK-080042-AG</t>
  </si>
  <si>
    <t>KK-080043-AG</t>
  </si>
  <si>
    <t>KK-080044-VG</t>
  </si>
  <si>
    <t>KK-080045-AG</t>
  </si>
  <si>
    <t>KK-080046-AG</t>
  </si>
  <si>
    <t>KK-080047-VG</t>
  </si>
  <si>
    <t>KK-080048-VG</t>
  </si>
  <si>
    <t>KK-080049-VG</t>
  </si>
  <si>
    <t>KK-080050-VG</t>
  </si>
  <si>
    <t>KK-080051-AG</t>
  </si>
  <si>
    <t>KK-080052-AG</t>
  </si>
  <si>
    <t>KK-090001-VG</t>
  </si>
  <si>
    <t>KK-090002-AG</t>
  </si>
  <si>
    <t>KK-090003-AG</t>
  </si>
  <si>
    <t>KK-090004-VG</t>
  </si>
  <si>
    <t>KK-090005-AG</t>
  </si>
  <si>
    <t>KK-090006-AG</t>
  </si>
  <si>
    <t>KK-090007-AG</t>
  </si>
  <si>
    <t>KK-090008-AG</t>
  </si>
  <si>
    <t>KK-090009-AG</t>
  </si>
  <si>
    <t>KK-090010-AG</t>
  </si>
  <si>
    <t>KK-090011-AG</t>
  </si>
  <si>
    <t>KK-090012-AG</t>
  </si>
  <si>
    <t>KK-090013-AG</t>
  </si>
  <si>
    <t>KK-090014-VG</t>
  </si>
  <si>
    <t>KK-090015-VG</t>
  </si>
  <si>
    <t>KK-090016-AG</t>
  </si>
  <si>
    <t>KK-090017-AG</t>
  </si>
  <si>
    <t>KK-090018-AG</t>
  </si>
  <si>
    <t>KK-090019-VG</t>
  </si>
  <si>
    <t>KK-090020-AG</t>
  </si>
  <si>
    <t>KK-090021-AG</t>
  </si>
  <si>
    <t>KK-090022-VG</t>
  </si>
  <si>
    <t>KK-090023-AG</t>
  </si>
  <si>
    <t>KK-090024-AG</t>
  </si>
  <si>
    <t>KK-090025-VG</t>
  </si>
  <si>
    <t>KK-100001-AG</t>
  </si>
  <si>
    <t>KK-100002-AG</t>
  </si>
  <si>
    <t>KK-100003-AG</t>
  </si>
  <si>
    <t>KK-100005-AG</t>
  </si>
  <si>
    <t>KK-100007-AG</t>
  </si>
  <si>
    <t>KK-100008-AG</t>
  </si>
  <si>
    <t>KK-100010-AG</t>
  </si>
  <si>
    <t>KK-100011-AG</t>
  </si>
  <si>
    <t>KK-100014-AG</t>
  </si>
  <si>
    <t>KK-100015-AG</t>
  </si>
  <si>
    <t>KK-100016-AG</t>
  </si>
  <si>
    <t>KK-100017-AG</t>
  </si>
  <si>
    <t>KK-100018-AG</t>
  </si>
  <si>
    <t>KK-100019-AG</t>
  </si>
  <si>
    <t>KK-100020-AG</t>
  </si>
  <si>
    <t>KK-100026-AG</t>
  </si>
  <si>
    <t>KK-100028-AG</t>
  </si>
  <si>
    <t>KK-100029-AG</t>
  </si>
  <si>
    <t>KK-100031-AG</t>
  </si>
  <si>
    <t>KK-100032-AG</t>
  </si>
  <si>
    <t>KK-100033-AG</t>
  </si>
  <si>
    <t>KK-100034-AG</t>
  </si>
  <si>
    <t>KK-100035-AG</t>
  </si>
  <si>
    <t>KK-100036-AG</t>
  </si>
  <si>
    <t>KK-100038-AG</t>
  </si>
  <si>
    <t>KK-100040-AG</t>
  </si>
  <si>
    <t>KK-100042-AG</t>
  </si>
  <si>
    <t>KK-100043-AG</t>
  </si>
  <si>
    <t>KK-100044-AG</t>
  </si>
  <si>
    <t>KK-100045-AG</t>
  </si>
  <si>
    <t>KK-100046-AG</t>
  </si>
  <si>
    <t>KK-100048-AG</t>
  </si>
  <si>
    <t>KK-100049-AG</t>
  </si>
  <si>
    <t>KK-100051-AG</t>
  </si>
  <si>
    <t>KK-100053-AG</t>
  </si>
  <si>
    <t>KK-100054-AG</t>
  </si>
  <si>
    <t>KK-100055-VG</t>
  </si>
  <si>
    <t>KK-100056-AG</t>
  </si>
  <si>
    <t>KK-100057-AG</t>
  </si>
  <si>
    <t>KK-100058-AG</t>
  </si>
  <si>
    <t>KK-100059-AG</t>
  </si>
  <si>
    <t>KK-100061-AG</t>
  </si>
  <si>
    <t>KK-100062-AG</t>
  </si>
  <si>
    <t>KK-100063-AG</t>
  </si>
  <si>
    <t>KK-100064-AG</t>
  </si>
  <si>
    <t>KK-100066-AG</t>
  </si>
  <si>
    <t>KK-100067-AG</t>
  </si>
  <si>
    <t>KK-100068-AG</t>
  </si>
  <si>
    <t>KK-100069-AG</t>
  </si>
  <si>
    <t>KK-100070-AG</t>
  </si>
  <si>
    <t>KK-100072-AG</t>
  </si>
  <si>
    <t>KK-100073-AG</t>
  </si>
  <si>
    <t>KK-100075-AG</t>
  </si>
  <si>
    <t>KK-100076-AG</t>
  </si>
  <si>
    <t>KK-100078-AG</t>
  </si>
  <si>
    <t>KK-100079-AG</t>
  </si>
  <si>
    <t>KK-100082-AG</t>
  </si>
  <si>
    <t>KK-100084-AG</t>
  </si>
  <si>
    <t>KK-100085-AG</t>
  </si>
  <si>
    <t>KK-100086-AG</t>
  </si>
  <si>
    <t>KK-100087-AG</t>
  </si>
  <si>
    <t>KK-100090-AG</t>
  </si>
  <si>
    <t>KK-100093-AG</t>
  </si>
  <si>
    <t>KK-100095-AG</t>
  </si>
  <si>
    <t>KK-100098-AG</t>
  </si>
  <si>
    <t>KK-100102-AG</t>
  </si>
  <si>
    <t>KK-100103-AG</t>
  </si>
  <si>
    <t>KK-100104-AG</t>
  </si>
  <si>
    <t>KK-100106-AG</t>
  </si>
  <si>
    <t>KK-100107-AG</t>
  </si>
  <si>
    <t>KK-100108-AG</t>
  </si>
  <si>
    <t>KK-100110-AG</t>
  </si>
  <si>
    <t>KK-100111-AG</t>
  </si>
  <si>
    <t>KK-100112-AG</t>
  </si>
  <si>
    <t>KK-100113-AG</t>
  </si>
  <si>
    <t>KK-100114-</t>
  </si>
  <si>
    <t>KK-100115-AG</t>
  </si>
  <si>
    <t>KK-100116-AG</t>
  </si>
  <si>
    <t>KK-100118-AG</t>
  </si>
  <si>
    <t>KK-100119-AG</t>
  </si>
  <si>
    <t>KK-110001-AG</t>
  </si>
  <si>
    <t>KK-110003-AG</t>
  </si>
  <si>
    <t>KK-110004-AG</t>
  </si>
  <si>
    <t>KK-110005-AG</t>
  </si>
  <si>
    <t>KK-110007-AG</t>
  </si>
  <si>
    <t>KK-110008-AG</t>
  </si>
  <si>
    <t>KK-110009-AG</t>
  </si>
  <si>
    <t>KK-110010-AG</t>
  </si>
  <si>
    <t>KK-110013-AG</t>
  </si>
  <si>
    <t>KK-110014-AG</t>
  </si>
  <si>
    <t>KK-110017-AG</t>
  </si>
  <si>
    <t>KK-110018-AG</t>
  </si>
  <si>
    <t>KK-110019-AG</t>
  </si>
  <si>
    <t>KK-110020-AG</t>
  </si>
  <si>
    <t>KK-110021-AG</t>
  </si>
  <si>
    <t>KK-110022-AG</t>
  </si>
  <si>
    <t>KK-110023-AG</t>
  </si>
  <si>
    <t>KK-110024-AG</t>
  </si>
  <si>
    <t>KK-110026-AG</t>
  </si>
  <si>
    <t>KK-110027-AG</t>
  </si>
  <si>
    <t>KK-110028-AG</t>
  </si>
  <si>
    <t>KK-110029-AG</t>
  </si>
  <si>
    <t>KK-110030-AG</t>
  </si>
  <si>
    <t>KK-110031-AG</t>
  </si>
  <si>
    <t>KK-110032-AG</t>
  </si>
  <si>
    <t>KK-110033-AG</t>
  </si>
  <si>
    <t>KK-110034-AG</t>
  </si>
  <si>
    <t>KK-110035-AG</t>
  </si>
  <si>
    <t>KK-110036-AG</t>
  </si>
  <si>
    <t>KK-110038-AG</t>
  </si>
  <si>
    <t>KK-110040-AG</t>
  </si>
  <si>
    <t>KK-110042-AG</t>
  </si>
  <si>
    <t>KK-110044-AG</t>
  </si>
  <si>
    <t>KK-110045-AG</t>
  </si>
  <si>
    <t>KK-110046-AG</t>
  </si>
  <si>
    <t>KK-110048-AG</t>
  </si>
  <si>
    <t>KK-110051-AG</t>
  </si>
  <si>
    <t>KK-110053-AG</t>
  </si>
  <si>
    <t>KK-110054-AG</t>
  </si>
  <si>
    <t>KK-110055-AG</t>
  </si>
  <si>
    <t>KK-110059-AG</t>
  </si>
  <si>
    <t>KK-110062-AG</t>
  </si>
  <si>
    <t>KK-110064-AG</t>
  </si>
  <si>
    <t>KK-110065-AG</t>
  </si>
  <si>
    <t>KK-110066-AG</t>
  </si>
  <si>
    <t>KK-110067-AG</t>
  </si>
  <si>
    <t>KK-110068-AG</t>
  </si>
  <si>
    <t>KK-110069-AG</t>
  </si>
  <si>
    <t>KK-110070-AG</t>
  </si>
  <si>
    <t>KK-110071-AG</t>
  </si>
  <si>
    <t>KK-120001-AG</t>
  </si>
  <si>
    <t>KK-120002-AG</t>
  </si>
  <si>
    <t>KK-120003-AG</t>
  </si>
  <si>
    <t>KK-120005-AG</t>
  </si>
  <si>
    <t>KK-120007-AG</t>
  </si>
  <si>
    <t>KK-120008-AG</t>
  </si>
  <si>
    <t>KK-120010-AG</t>
  </si>
  <si>
    <t>KK-120011-AG</t>
  </si>
  <si>
    <t>KK-120013-AG</t>
  </si>
  <si>
    <t>KK-120014-AG</t>
  </si>
  <si>
    <t>KK-120015-AG</t>
  </si>
  <si>
    <t>KK-120017-AG</t>
  </si>
  <si>
    <t>KK-120018-AG</t>
  </si>
  <si>
    <t>KK-120020-AG</t>
  </si>
  <si>
    <t>KK-120021-AG</t>
  </si>
  <si>
    <t>KK-120023-AG</t>
  </si>
  <si>
    <t>KK-120024-AG</t>
  </si>
  <si>
    <t>KK-120025-AG</t>
  </si>
  <si>
    <t>KK-120026-AG</t>
  </si>
  <si>
    <t>KK-120028-AG</t>
  </si>
  <si>
    <t>KK-120029-AG</t>
  </si>
  <si>
    <t>KK-120030-AG</t>
  </si>
  <si>
    <t>KK-120034-AG</t>
  </si>
  <si>
    <t>KK-120035-AG</t>
  </si>
  <si>
    <t>KK-120036-AG</t>
  </si>
  <si>
    <t>KK-120037-AG</t>
  </si>
  <si>
    <t>KK-120038-AG</t>
  </si>
  <si>
    <t>KK-120040-AG</t>
  </si>
  <si>
    <t>KK-120042-AG</t>
  </si>
  <si>
    <t>KK-120045-AG</t>
  </si>
  <si>
    <t>KK-120046-AG</t>
  </si>
  <si>
    <t>KK-120048-AG</t>
  </si>
  <si>
    <t>KK-120049-AG</t>
  </si>
  <si>
    <t>KK-120050-AG</t>
  </si>
  <si>
    <t>KK-120052-AG</t>
  </si>
  <si>
    <t>KK-120053-AG</t>
  </si>
  <si>
    <t>KK-120054-AG</t>
  </si>
  <si>
    <t>KK-120055-AG</t>
  </si>
  <si>
    <t>KK-120056-AG</t>
  </si>
  <si>
    <t>KK-120058-AG</t>
  </si>
  <si>
    <t>KK-120059-AG</t>
  </si>
  <si>
    <t>KK-120060-AG</t>
  </si>
  <si>
    <t>KK-120061-AG</t>
  </si>
  <si>
    <t>KK-120062-AG</t>
  </si>
  <si>
    <t>KK-120063-AG</t>
  </si>
  <si>
    <t>KK-120064-AG</t>
  </si>
  <si>
    <t>KK-120065-AG</t>
  </si>
  <si>
    <t>KK-120068-AG</t>
  </si>
  <si>
    <t>KK-120069-AG</t>
  </si>
  <si>
    <t>KK-120070-AG</t>
  </si>
  <si>
    <t>KK-120071-AG</t>
  </si>
  <si>
    <t>KK-120072-AG</t>
  </si>
  <si>
    <t>KK-120073-AG</t>
  </si>
  <si>
    <t>KK-120074-AG</t>
  </si>
  <si>
    <t>KK-130001-AG</t>
  </si>
  <si>
    <t>KK-130002-AG</t>
  </si>
  <si>
    <t>KK-130003-AG</t>
  </si>
  <si>
    <t>KK-130004-AG</t>
  </si>
  <si>
    <t>KK-130005-AG</t>
  </si>
  <si>
    <t>KK-130008-AG</t>
  </si>
  <si>
    <t>KK-130009-AG</t>
  </si>
  <si>
    <t>KK-130010-AG</t>
  </si>
  <si>
    <t>KK-130011-AG</t>
  </si>
  <si>
    <t>KK-130012-AG</t>
  </si>
  <si>
    <t>KK-130013-AG</t>
  </si>
  <si>
    <t>KK-130014-AG</t>
  </si>
  <si>
    <t>KK-130015-AG</t>
  </si>
  <si>
    <t>KK-130016-AG</t>
  </si>
  <si>
    <t>KK-130017-AG</t>
  </si>
  <si>
    <t>KK-130018-AG</t>
  </si>
  <si>
    <t>KK-130020-AG</t>
  </si>
  <si>
    <t>KK-130021-AG</t>
  </si>
  <si>
    <t>KK-130022-AG</t>
  </si>
  <si>
    <t>KK-130023-AG</t>
  </si>
  <si>
    <t>KK-130025-AG</t>
  </si>
  <si>
    <t>KK-130028-AG</t>
  </si>
  <si>
    <t>KK-130030-AG</t>
  </si>
  <si>
    <t>KK-130031-AG</t>
  </si>
  <si>
    <t>KK-130032-AG</t>
  </si>
  <si>
    <t>KK-130033-AG</t>
  </si>
  <si>
    <t>KK-130034-AG</t>
  </si>
  <si>
    <t>KK-130035-AG</t>
  </si>
  <si>
    <t>KK-130037-AG</t>
  </si>
  <si>
    <t>KK-130038-AG</t>
  </si>
  <si>
    <t>KK-130039-AG</t>
  </si>
  <si>
    <t>KK-130040-AG</t>
  </si>
  <si>
    <t>KK-130041-AG</t>
  </si>
  <si>
    <t>KK-130042-AG</t>
  </si>
  <si>
    <t>KK-130045-AG</t>
  </si>
  <si>
    <t>KK-130047-AG</t>
  </si>
  <si>
    <t>KK-130048-AG</t>
  </si>
  <si>
    <t>KK-130049-AG</t>
  </si>
  <si>
    <t>KK-130051-AG</t>
  </si>
  <si>
    <t>KK-130052-AG</t>
  </si>
  <si>
    <t>KK-130053-AG</t>
  </si>
  <si>
    <t>KK-130054-AG</t>
  </si>
  <si>
    <t>KK-130055-AG</t>
  </si>
  <si>
    <t>KK-130057-AG</t>
  </si>
  <si>
    <t>KK-130058-AG</t>
  </si>
  <si>
    <t>KK-140007-A</t>
  </si>
  <si>
    <t>KK-140018-A</t>
  </si>
  <si>
    <t>KK-150006-A</t>
  </si>
  <si>
    <t>KK-150015-A</t>
  </si>
  <si>
    <t>KK-150021-A</t>
  </si>
  <si>
    <t>KK-160001-A</t>
  </si>
  <si>
    <t>KK-160002-A</t>
  </si>
  <si>
    <t>KK-160005-A</t>
  </si>
  <si>
    <t>KK-160006-A</t>
  </si>
  <si>
    <t>KK-160008-A</t>
  </si>
  <si>
    <t>KK-160009-A</t>
  </si>
  <si>
    <t>KK-160011-A</t>
  </si>
  <si>
    <t>KK-160014-A</t>
  </si>
  <si>
    <t>KK-160015-A</t>
  </si>
  <si>
    <t>KK-160016-A</t>
  </si>
  <si>
    <t>KK-160017-A</t>
  </si>
  <si>
    <t>KK-160018-A</t>
  </si>
  <si>
    <t>KK-160019-A</t>
  </si>
  <si>
    <t>KK-160020-A</t>
  </si>
  <si>
    <t>KK-160023-A</t>
  </si>
  <si>
    <t>KK-160024-A</t>
  </si>
  <si>
    <t>KK-160025-A</t>
  </si>
  <si>
    <t>KK-160026-A</t>
  </si>
  <si>
    <t>KK-160027-A</t>
  </si>
  <si>
    <t>KK-160031-A</t>
  </si>
  <si>
    <t>KK-160032-A</t>
  </si>
  <si>
    <t>KK-160033-A</t>
  </si>
  <si>
    <t>KK-160035-A</t>
  </si>
  <si>
    <t>KK-160036-A</t>
  </si>
  <si>
    <t>KK-160037-A</t>
  </si>
  <si>
    <t>KK-160038-A</t>
  </si>
  <si>
    <t>KK-160039-A</t>
  </si>
  <si>
    <t>KK-160041-A</t>
  </si>
  <si>
    <t>KK-160042-A</t>
  </si>
  <si>
    <t>KK-160044-A</t>
  </si>
  <si>
    <t>KK-160045-A</t>
  </si>
  <si>
    <t>KK-160047-A</t>
  </si>
  <si>
    <t>KK-160049-A</t>
  </si>
  <si>
    <t>KK-160050-A</t>
  </si>
  <si>
    <t>KK-160051-A</t>
  </si>
  <si>
    <t>KK-160052-A</t>
  </si>
  <si>
    <t>KK-160053-A</t>
  </si>
  <si>
    <t>KK-160055-A</t>
  </si>
  <si>
    <t>KK-160056-A</t>
  </si>
  <si>
    <t>KK-160057-A</t>
  </si>
  <si>
    <t>KK-160059-A</t>
  </si>
  <si>
    <t>KK-160060-A</t>
  </si>
  <si>
    <t>KK-160061-A</t>
  </si>
  <si>
    <t>KK-160062-A</t>
  </si>
  <si>
    <t>KK-160063-A</t>
  </si>
  <si>
    <t>KK-170001-A</t>
  </si>
  <si>
    <t>KK-170003-A</t>
  </si>
  <si>
    <t>KK-170004-A</t>
  </si>
  <si>
    <t>KK-170005-A</t>
  </si>
  <si>
    <t>KK-170007-A</t>
  </si>
  <si>
    <t>KK-170008-A</t>
  </si>
  <si>
    <t>KK-170010-A</t>
  </si>
  <si>
    <t>KK-170011-A</t>
  </si>
  <si>
    <t>KK-170012-A</t>
  </si>
  <si>
    <t>KK-170013-A</t>
  </si>
  <si>
    <t>KK-170014-A</t>
  </si>
  <si>
    <t>KK-170015-A</t>
  </si>
  <si>
    <t>KK-170016-A</t>
  </si>
  <si>
    <t>KK-170017-A</t>
  </si>
  <si>
    <t>KK-170018-A</t>
  </si>
  <si>
    <t>KK-170019-A</t>
  </si>
  <si>
    <t>KK-170020-A</t>
  </si>
  <si>
    <t>KK-170021-A</t>
  </si>
  <si>
    <t>KK-170022-A</t>
  </si>
  <si>
    <t>KK-170023-A</t>
  </si>
  <si>
    <t>KK-170024-A</t>
  </si>
  <si>
    <t>KK-170025-A</t>
  </si>
  <si>
    <t>KK-170026-A</t>
  </si>
  <si>
    <t>KK-170027-A</t>
  </si>
  <si>
    <t>KK-170029-A</t>
  </si>
  <si>
    <t>KK-170030-A</t>
  </si>
  <si>
    <t>KK-170031-A</t>
  </si>
  <si>
    <t>KK-170032-A</t>
  </si>
  <si>
    <t>KK-170033-A</t>
  </si>
  <si>
    <t>KK-170034-A</t>
  </si>
  <si>
    <t>KK-170035-A</t>
  </si>
  <si>
    <t>KK-170036-A</t>
  </si>
  <si>
    <t>KK-170038-A</t>
  </si>
  <si>
    <t>KK-170039-A</t>
  </si>
  <si>
    <t>KK-170040-A</t>
  </si>
  <si>
    <t>KK-170041-A</t>
  </si>
  <si>
    <t>KK-170042-A</t>
  </si>
  <si>
    <t>KK-170043-A</t>
  </si>
  <si>
    <t>KK-170045-A</t>
  </si>
  <si>
    <t>KK-170046-A</t>
  </si>
  <si>
    <t>KK-170047-A</t>
  </si>
  <si>
    <t>KK-170048-A</t>
  </si>
  <si>
    <t>KK-170049-A</t>
  </si>
  <si>
    <t>KK-170050-A</t>
  </si>
  <si>
    <t>KK-170051-A</t>
  </si>
  <si>
    <t>KK-170052-A</t>
  </si>
  <si>
    <t>KK-170055-A</t>
  </si>
  <si>
    <t>KK-170056-A</t>
  </si>
  <si>
    <t>KK-170057-A</t>
  </si>
  <si>
    <t>KK-170058-A</t>
  </si>
  <si>
    <t>KK-170059-A</t>
  </si>
  <si>
    <t>KK-170060-A</t>
  </si>
  <si>
    <t>KK-170061-A</t>
  </si>
  <si>
    <t>KK-170062-A</t>
  </si>
  <si>
    <t>KK-170063-A</t>
  </si>
  <si>
    <t>KK-170064-A</t>
  </si>
  <si>
    <t>KK-170065-A</t>
  </si>
  <si>
    <t>KK-170066-A</t>
  </si>
  <si>
    <t>KK-170067-A</t>
  </si>
  <si>
    <t>KK-180001-A</t>
  </si>
  <si>
    <t>KK-180002-A</t>
  </si>
  <si>
    <t>KK-180003-A</t>
  </si>
  <si>
    <t>KK-180004-A</t>
  </si>
  <si>
    <t>KK-180005-A</t>
  </si>
  <si>
    <t>KK-180006-A</t>
  </si>
  <si>
    <t>KK-180007-A</t>
  </si>
  <si>
    <t>KK-180008-A</t>
  </si>
  <si>
    <t>KK-180009-A</t>
  </si>
  <si>
    <t>KK-180010-A</t>
  </si>
  <si>
    <t>KK-180011-A</t>
  </si>
  <si>
    <t>KK-180013-A</t>
  </si>
  <si>
    <t>KK-180014-A</t>
  </si>
  <si>
    <t>KK-180015-A</t>
  </si>
  <si>
    <t>KK-180016-A</t>
  </si>
  <si>
    <t>KK-180017-A</t>
  </si>
  <si>
    <t>KK-180018-A</t>
  </si>
  <si>
    <t>KK-180019-A</t>
  </si>
  <si>
    <t>KK-180020-A</t>
  </si>
  <si>
    <t>KK-180021-A</t>
  </si>
  <si>
    <t>KK-180022-A</t>
  </si>
  <si>
    <t>KK-180023-A</t>
  </si>
  <si>
    <t>KK-180024-A</t>
  </si>
  <si>
    <t>KK-180025-A</t>
  </si>
  <si>
    <t>KK-180026-A</t>
  </si>
  <si>
    <t>KK-180027-A</t>
  </si>
  <si>
    <t>KK-180028-A</t>
  </si>
  <si>
    <t>KK-180029-A</t>
  </si>
  <si>
    <t>KK-180030-A</t>
  </si>
  <si>
    <t>KK-180031-A</t>
  </si>
  <si>
    <t>KK-180032-A</t>
  </si>
  <si>
    <t>KK-180033-A</t>
  </si>
  <si>
    <t>KK-180034-A</t>
  </si>
  <si>
    <t>KK-180035-A</t>
  </si>
  <si>
    <t>KK-180036-A</t>
  </si>
  <si>
    <t>KK-180039-A</t>
  </si>
  <si>
    <t>KK-180040-A</t>
  </si>
  <si>
    <t>KK-180041-A</t>
  </si>
  <si>
    <t>KK-180042-A</t>
  </si>
  <si>
    <t>KK-180043-A</t>
  </si>
  <si>
    <t>KK-180044-A</t>
  </si>
  <si>
    <t>KK-180045-A</t>
  </si>
  <si>
    <t>KK-180047-A</t>
  </si>
  <si>
    <t>KK-180048-A</t>
  </si>
  <si>
    <t>KK-180049-A</t>
  </si>
  <si>
    <t>KK-180051-A</t>
  </si>
  <si>
    <t>KK-180052-A</t>
  </si>
  <si>
    <t>KK-180053-A</t>
  </si>
  <si>
    <t>KK-180054-A</t>
  </si>
  <si>
    <t>KK-180055-A</t>
  </si>
  <si>
    <t>KK-180056-A</t>
  </si>
  <si>
    <t>KK-180057-A</t>
  </si>
  <si>
    <t>KK-180058-A</t>
  </si>
  <si>
    <t>KK-180059-A</t>
  </si>
  <si>
    <t>KK-180060-A</t>
  </si>
  <si>
    <t>KK-180061-A</t>
  </si>
  <si>
    <t>KK-190001-A</t>
  </si>
  <si>
    <t>KK-190002-A</t>
  </si>
  <si>
    <t>KK-190003-A</t>
  </si>
  <si>
    <t>KK-190004-A</t>
  </si>
  <si>
    <t>KK-190005-A</t>
  </si>
  <si>
    <t>KK-190006-A</t>
  </si>
  <si>
    <t>KK-190007-A</t>
  </si>
  <si>
    <t>KK-190008-A</t>
  </si>
  <si>
    <t>KK-190009-A</t>
  </si>
  <si>
    <t>KK-190010-A</t>
  </si>
  <si>
    <t>KK-190011-A</t>
  </si>
  <si>
    <t>KK-190012-A</t>
  </si>
  <si>
    <t>KK-190013-A</t>
  </si>
  <si>
    <t>KK-190014-A</t>
  </si>
  <si>
    <t>KK-190015-A</t>
  </si>
  <si>
    <t>KK-190016-A</t>
  </si>
  <si>
    <t>KK-190017-A</t>
  </si>
  <si>
    <t>KK-190018-A</t>
  </si>
  <si>
    <t>KK-190019-A</t>
  </si>
  <si>
    <t>KK-190020-A</t>
  </si>
  <si>
    <t>KK-190021-A</t>
  </si>
  <si>
    <t>KK-190022-A</t>
  </si>
  <si>
    <t>KK-190023-A</t>
  </si>
  <si>
    <t>KK-190024-A</t>
  </si>
  <si>
    <t>KK-190025-A</t>
  </si>
  <si>
    <t>KK-190026-A</t>
  </si>
  <si>
    <t>KK-190027-A</t>
  </si>
  <si>
    <t>KK-190028-A</t>
  </si>
  <si>
    <t>KK-190029-A</t>
  </si>
  <si>
    <t>KK-190030-A</t>
  </si>
  <si>
    <t>KK-190031-A</t>
  </si>
  <si>
    <t>KK-190032-A</t>
  </si>
  <si>
    <t>KK-190033-A</t>
  </si>
  <si>
    <t>KK-190034-A</t>
  </si>
  <si>
    <t>KK-190035-A</t>
  </si>
  <si>
    <t>KK-190036-A</t>
  </si>
  <si>
    <t>KK-190037-A</t>
  </si>
  <si>
    <t>KK-190038-A</t>
  </si>
  <si>
    <t>KK-190039-A</t>
  </si>
  <si>
    <t>KK-190040-A</t>
  </si>
  <si>
    <t>KK-190041-A</t>
  </si>
  <si>
    <t>KK-190042-A</t>
  </si>
  <si>
    <t>KK-190043-A</t>
  </si>
  <si>
    <t>KK-190044-A</t>
  </si>
  <si>
    <t>KK-190045-A</t>
  </si>
  <si>
    <t>KK-200001-A</t>
  </si>
  <si>
    <t>KK-200002-A</t>
  </si>
  <si>
    <t>KK-200003-A</t>
  </si>
  <si>
    <t>KK-200004-A</t>
  </si>
  <si>
    <t>KK-200005-A</t>
  </si>
  <si>
    <t>KK-200006-A</t>
  </si>
  <si>
    <t>KK-200007-A</t>
  </si>
  <si>
    <t>KK-200008-A</t>
  </si>
  <si>
    <t>KK-200009-A</t>
  </si>
  <si>
    <t>KK-200010-A</t>
  </si>
  <si>
    <t>KK-200011-A</t>
  </si>
  <si>
    <t>KK-200012-A</t>
  </si>
  <si>
    <t>KK-200013-A</t>
  </si>
  <si>
    <t>KK-200014-A</t>
  </si>
  <si>
    <t>KK-200015-A</t>
  </si>
  <si>
    <t>KK-200016-A</t>
  </si>
  <si>
    <t>KK-200017-A</t>
  </si>
  <si>
    <t>KK-200018-A</t>
  </si>
  <si>
    <t>KK-200019-A</t>
  </si>
  <si>
    <t>KK-200020-A</t>
  </si>
  <si>
    <t>KK-200021-A</t>
  </si>
  <si>
    <t>KK-200022-A</t>
  </si>
  <si>
    <t>KK-200023-A</t>
  </si>
  <si>
    <t>KK-200024-A</t>
  </si>
  <si>
    <t>KK-200025-A</t>
  </si>
  <si>
    <t>KK-200026-A</t>
  </si>
  <si>
    <t>KK-200027-A</t>
  </si>
  <si>
    <t>KK-200028-A</t>
  </si>
  <si>
    <t>KK-200029-A</t>
  </si>
  <si>
    <t>KK-200030-A</t>
  </si>
  <si>
    <t>KK-200031-A</t>
  </si>
  <si>
    <t>KK-200032-A</t>
  </si>
  <si>
    <t>KK-200033-A</t>
  </si>
  <si>
    <t>KK-200034-A</t>
  </si>
  <si>
    <t>KK-200035-A</t>
  </si>
  <si>
    <t>KK-200036-A</t>
  </si>
  <si>
    <t>KK-200037-A</t>
  </si>
  <si>
    <t>KK-200038-A</t>
  </si>
  <si>
    <t>KK-980003-VG</t>
  </si>
  <si>
    <t>KK-980004-VG</t>
  </si>
  <si>
    <t>KK-980007-AG</t>
  </si>
  <si>
    <t>KK-980008-VG</t>
  </si>
  <si>
    <t>KK-980009-</t>
  </si>
  <si>
    <t>KK-980010-AG</t>
  </si>
  <si>
    <t>KK-980011-VG</t>
  </si>
  <si>
    <t>KK-980012-VG</t>
  </si>
  <si>
    <t>KK-980013-</t>
  </si>
  <si>
    <t>KK-980015-VG</t>
  </si>
  <si>
    <t>KK-980016-</t>
  </si>
  <si>
    <t>KK-980017-VG</t>
  </si>
  <si>
    <t>KK-980018-</t>
  </si>
  <si>
    <t>KK-980019-</t>
  </si>
  <si>
    <t>KK-980020-AG</t>
  </si>
  <si>
    <t>KK-980021-AG</t>
  </si>
  <si>
    <t>KK-980022-AG</t>
  </si>
  <si>
    <t>KK-980023-AG</t>
  </si>
  <si>
    <t>KK-980024-AG</t>
  </si>
  <si>
    <t>KK-980025-</t>
  </si>
  <si>
    <t>KK-980026-VG</t>
  </si>
  <si>
    <t>KK-980027-VG</t>
  </si>
  <si>
    <t>KK-980028-VG</t>
  </si>
  <si>
    <t>KK-980029-</t>
  </si>
  <si>
    <t>KK-980030-VG</t>
  </si>
  <si>
    <t>KK-980031-AG</t>
  </si>
  <si>
    <t>KK-980032-</t>
  </si>
  <si>
    <t>KK-980033-</t>
  </si>
  <si>
    <t>KK-980034-VG</t>
  </si>
  <si>
    <t>KK-980035-VG</t>
  </si>
  <si>
    <t>KK-980036-</t>
  </si>
  <si>
    <t>KK-980037-</t>
  </si>
  <si>
    <t>KK-980038-AG</t>
  </si>
  <si>
    <t>KK-980039-</t>
  </si>
  <si>
    <t>KK-980040-</t>
  </si>
  <si>
    <t>KK-980041-AG</t>
  </si>
  <si>
    <t>KK-980042-</t>
  </si>
  <si>
    <t>KK-980043-VG</t>
  </si>
  <si>
    <t>KK-980044-</t>
  </si>
  <si>
    <t>KK-980045-VG</t>
  </si>
  <si>
    <t>KK-980046-AG</t>
  </si>
  <si>
    <t>KK-980047-</t>
  </si>
  <si>
    <t>KK-980048-</t>
  </si>
  <si>
    <t>KK-980049-</t>
  </si>
  <si>
    <t>KK-980050-AG</t>
  </si>
  <si>
    <t>KK-980051-AG</t>
  </si>
  <si>
    <t>KK-980052-AG</t>
  </si>
  <si>
    <t>KK-980053-</t>
  </si>
  <si>
    <t>KK-980054-AG</t>
  </si>
  <si>
    <t>KK-980055-VG</t>
  </si>
  <si>
    <t>KK-980056-</t>
  </si>
  <si>
    <t>KK-980057-</t>
  </si>
  <si>
    <t>KK-980058-</t>
  </si>
  <si>
    <t>KK-980059-</t>
  </si>
  <si>
    <t>KK-980060-VG</t>
  </si>
  <si>
    <t>KK-980061-AG</t>
  </si>
  <si>
    <t>KK-980062-</t>
  </si>
  <si>
    <t>KK-980063-</t>
  </si>
  <si>
    <t>KK-980064-AG</t>
  </si>
  <si>
    <t>KK-980065-</t>
  </si>
  <si>
    <t>KK-980066-</t>
  </si>
  <si>
    <t>KK-980067-VG</t>
  </si>
  <si>
    <t>KK-980068-VG</t>
  </si>
  <si>
    <t>KK-980069-AG</t>
  </si>
  <si>
    <t>KK-980070-AG</t>
  </si>
  <si>
    <t>KK-980071-AG</t>
  </si>
  <si>
    <t>KK-980072-VG</t>
  </si>
  <si>
    <t>KK-980073-</t>
  </si>
  <si>
    <t>KK-980074-</t>
  </si>
  <si>
    <t>KK-980075-VG</t>
  </si>
  <si>
    <t>KK-980076-VG</t>
  </si>
  <si>
    <t>KK-980077-VG</t>
  </si>
  <si>
    <t>KK-980078-</t>
  </si>
  <si>
    <t>KK-980079-VG</t>
  </si>
  <si>
    <t>KK-980080-</t>
  </si>
  <si>
    <t>KK-980081-AG</t>
  </si>
  <si>
    <t>KK-980082-VG</t>
  </si>
  <si>
    <t>KK-980083-VG</t>
  </si>
  <si>
    <t>KK-980084-</t>
  </si>
  <si>
    <t>KK-980085-AG</t>
  </si>
  <si>
    <t>KK-980086-</t>
  </si>
  <si>
    <t>KK-980087-</t>
  </si>
  <si>
    <t>KK-980088-VG</t>
  </si>
  <si>
    <t>KK-980089-VG</t>
  </si>
  <si>
    <t>KK-980090-AG</t>
  </si>
  <si>
    <t>KK-980091-</t>
  </si>
  <si>
    <t>KK-980092-VG</t>
  </si>
  <si>
    <t>KK-980093-</t>
  </si>
  <si>
    <t>KK-980094-</t>
  </si>
  <si>
    <t>KK-980095-</t>
  </si>
  <si>
    <t>KK-980096-AG</t>
  </si>
  <si>
    <t>KK-980097-AG</t>
  </si>
  <si>
    <t>KK-980098-VG</t>
  </si>
  <si>
    <t>KK-980099-</t>
  </si>
  <si>
    <t>KK-980100-</t>
  </si>
  <si>
    <t>KK-980101-</t>
  </si>
  <si>
    <t>KK-980102-</t>
  </si>
  <si>
    <t>KK-980103-AG</t>
  </si>
  <si>
    <t>KK-990001-AG</t>
  </si>
  <si>
    <t>KK-990002-VG</t>
  </si>
  <si>
    <t>KK-990003-</t>
  </si>
  <si>
    <t>KK-990004-AG</t>
  </si>
  <si>
    <t>KK-990005-</t>
  </si>
  <si>
    <t>KK-990006-</t>
  </si>
  <si>
    <t>KK-990007-</t>
  </si>
  <si>
    <t>KK-990008-AG</t>
  </si>
  <si>
    <t>KK-990009-AG</t>
  </si>
  <si>
    <t>KK-990010-VG</t>
  </si>
  <si>
    <t>KK-990011-AG</t>
  </si>
  <si>
    <t>KK-990012-</t>
  </si>
  <si>
    <t>KK-990013-</t>
  </si>
  <si>
    <t>KK-990014-</t>
  </si>
  <si>
    <t>KK-990015-</t>
  </si>
  <si>
    <t>KK-990016-VG</t>
  </si>
  <si>
    <t>KK-990017-</t>
  </si>
  <si>
    <t>KK-990018-</t>
  </si>
  <si>
    <t>KK-990019-</t>
  </si>
  <si>
    <t>KK-990020-VG</t>
  </si>
  <si>
    <t>KK-990021-VG</t>
  </si>
  <si>
    <t>KK-990022-</t>
  </si>
  <si>
    <t>KK-990023-VG</t>
  </si>
  <si>
    <t>KK-990024-VG</t>
  </si>
  <si>
    <t>KK-990025-VG</t>
  </si>
  <si>
    <t>KK-990026-</t>
  </si>
  <si>
    <t>KK-990027-</t>
  </si>
  <si>
    <t>KK-990028-AG</t>
  </si>
  <si>
    <t>KK-990029-AG</t>
  </si>
  <si>
    <t>KK-990030-AG</t>
  </si>
  <si>
    <t>KK-990031-AG</t>
  </si>
  <si>
    <t>KK-990032-</t>
  </si>
  <si>
    <t>KK-990033-</t>
  </si>
  <si>
    <t>KK-990034-</t>
  </si>
  <si>
    <t>KK-990035-AG</t>
  </si>
  <si>
    <t>KK-990036-VG</t>
  </si>
  <si>
    <t>KK-990037-</t>
  </si>
  <si>
    <t>KK-990038-</t>
  </si>
  <si>
    <t>KK-990039-VG</t>
  </si>
  <si>
    <t>KK-990040-</t>
  </si>
  <si>
    <t>KK-990041-</t>
  </si>
  <si>
    <t>KK-990042-</t>
  </si>
  <si>
    <t>KK-990043-AG</t>
  </si>
  <si>
    <t>KK-990044-</t>
  </si>
  <si>
    <t>KK-990045-VG</t>
  </si>
  <si>
    <t>KK-990046-</t>
  </si>
  <si>
    <t>KK-990047-</t>
  </si>
  <si>
    <t>KK-990048-</t>
  </si>
  <si>
    <t>KK-990049-</t>
  </si>
  <si>
    <t>KK-990050-VG</t>
  </si>
  <si>
    <t>KK-990051-AG</t>
  </si>
  <si>
    <t>KT-000001-</t>
  </si>
  <si>
    <t>KT-000002-</t>
  </si>
  <si>
    <t>KT-000003-</t>
  </si>
  <si>
    <t>KT-000004-</t>
  </si>
  <si>
    <t>KT-000005-</t>
  </si>
  <si>
    <t>KT-000006-AG</t>
  </si>
  <si>
    <t>KT-000007-</t>
  </si>
  <si>
    <t>KT-000008-</t>
  </si>
  <si>
    <t>KT-000009-AG</t>
  </si>
  <si>
    <t>KT-000010-</t>
  </si>
  <si>
    <t>KT-000011-</t>
  </si>
  <si>
    <t>KT-000012-</t>
  </si>
  <si>
    <t>KT-000013-</t>
  </si>
  <si>
    <t>KT-000014-</t>
  </si>
  <si>
    <t>KT-000015-AG</t>
  </si>
  <si>
    <t>KT-000016-AG</t>
  </si>
  <si>
    <t>KT-000017-</t>
  </si>
  <si>
    <t>KT-000018-</t>
  </si>
  <si>
    <t>KT-000019-</t>
  </si>
  <si>
    <t>KT-000020-</t>
  </si>
  <si>
    <t>KT-000021-</t>
  </si>
  <si>
    <t>KT-000022-AG</t>
  </si>
  <si>
    <t>KT-000023-VG</t>
  </si>
  <si>
    <t>KT-000024-</t>
  </si>
  <si>
    <t>KT-000025-</t>
  </si>
  <si>
    <t>KT-000026-AG</t>
  </si>
  <si>
    <t>KT-000027-VG</t>
  </si>
  <si>
    <t>KT-000028-VG</t>
  </si>
  <si>
    <t>KT-000029-</t>
  </si>
  <si>
    <t>KT-000030-</t>
  </si>
  <si>
    <t>KT-000031-</t>
  </si>
  <si>
    <t>KT-000032-</t>
  </si>
  <si>
    <t>KT-000033-</t>
  </si>
  <si>
    <t>KT-000034-VG</t>
  </si>
  <si>
    <t>KT-000035-</t>
  </si>
  <si>
    <t>KT-000036-</t>
  </si>
  <si>
    <t>KT-000037-AG</t>
  </si>
  <si>
    <t>KT-000038-</t>
  </si>
  <si>
    <t>KT-000039-</t>
  </si>
  <si>
    <t>KT-000040-VG</t>
  </si>
  <si>
    <t>KT-000041-</t>
  </si>
  <si>
    <t>KT-000042-</t>
  </si>
  <si>
    <t>KT-000043-</t>
  </si>
  <si>
    <t>KT-000044-</t>
  </si>
  <si>
    <t>KT-000045-</t>
  </si>
  <si>
    <t>KT-000046-</t>
  </si>
  <si>
    <t>KT-000047-</t>
  </si>
  <si>
    <t>KT-000048-</t>
  </si>
  <si>
    <t>KT-000049-</t>
  </si>
  <si>
    <t>KT-000050-</t>
  </si>
  <si>
    <t>KT-000051-AG</t>
  </si>
  <si>
    <t>KT-000052-</t>
  </si>
  <si>
    <t>KT-000053-</t>
  </si>
  <si>
    <t>KT-000054-</t>
  </si>
  <si>
    <t>KT-000055-AG</t>
  </si>
  <si>
    <t>KT-000056-AG</t>
  </si>
  <si>
    <t>KT-000057-</t>
  </si>
  <si>
    <t>KT-000058-VG</t>
  </si>
  <si>
    <t>KT-000059-AG</t>
  </si>
  <si>
    <t>KT-000060-</t>
  </si>
  <si>
    <t>KT-000061-</t>
  </si>
  <si>
    <t>KT-000062-AG</t>
  </si>
  <si>
    <t>KT-000063-VG</t>
  </si>
  <si>
    <t>KT-000064-</t>
  </si>
  <si>
    <t>KT-000065-</t>
  </si>
  <si>
    <t>KT-000066-</t>
  </si>
  <si>
    <t>KT-000067-</t>
  </si>
  <si>
    <t>KT-000068-</t>
  </si>
  <si>
    <t>KT-000069-</t>
  </si>
  <si>
    <t>KT-000070-</t>
  </si>
  <si>
    <t>KT-000071-</t>
  </si>
  <si>
    <t>KT-000072-</t>
  </si>
  <si>
    <t>KT-000073-</t>
  </si>
  <si>
    <t>KT-000074-</t>
  </si>
  <si>
    <t>KT-000075-</t>
  </si>
  <si>
    <t>KT-000076-</t>
  </si>
  <si>
    <t>KT-000077-</t>
  </si>
  <si>
    <t>KT-000078-</t>
  </si>
  <si>
    <t>KT-000079-</t>
  </si>
  <si>
    <t>KT-000080-VG</t>
  </si>
  <si>
    <t>KT-000081-AG</t>
  </si>
  <si>
    <t>KT-000082-</t>
  </si>
  <si>
    <t>KT-000083-</t>
  </si>
  <si>
    <t>KT-000084-</t>
  </si>
  <si>
    <t>KT-000085-</t>
  </si>
  <si>
    <t>KT-000086-</t>
  </si>
  <si>
    <t>KT-000087-</t>
  </si>
  <si>
    <t>KT-000088-</t>
  </si>
  <si>
    <t>KT-000089-</t>
  </si>
  <si>
    <t>KT-000090-</t>
  </si>
  <si>
    <t>KT-000091-</t>
  </si>
  <si>
    <t>KT-000092-</t>
  </si>
  <si>
    <t>KT-000093-VG</t>
  </si>
  <si>
    <t>KT-000094-VG</t>
  </si>
  <si>
    <t>KT-000095-</t>
  </si>
  <si>
    <t>KT-000096-</t>
  </si>
  <si>
    <t>KT-000097-</t>
  </si>
  <si>
    <t>KT-000098-</t>
  </si>
  <si>
    <t>KT-000099-</t>
  </si>
  <si>
    <t>KT-000100-VG</t>
  </si>
  <si>
    <t>KT-000101-VG</t>
  </si>
  <si>
    <t>KT-000102-VG</t>
  </si>
  <si>
    <t>KT-000103-AG</t>
  </si>
  <si>
    <t>KT-000104-</t>
  </si>
  <si>
    <t>KT-000105-VG</t>
  </si>
  <si>
    <t>KT-000106-VG</t>
  </si>
  <si>
    <t>KT-000107-</t>
  </si>
  <si>
    <t>KT-000108-</t>
  </si>
  <si>
    <t>KT-000109-</t>
  </si>
  <si>
    <t>KT-000110-AG</t>
  </si>
  <si>
    <t>KT-000111-</t>
  </si>
  <si>
    <t>KT-000112-</t>
  </si>
  <si>
    <t>KT-000113-</t>
  </si>
  <si>
    <t>KT-000114-</t>
  </si>
  <si>
    <t>KT-000115-VG</t>
  </si>
  <si>
    <t>KT-000116-</t>
  </si>
  <si>
    <t>KT-000117-AG</t>
  </si>
  <si>
    <t>KT-000118-</t>
  </si>
  <si>
    <t>KT-000119-</t>
  </si>
  <si>
    <t>KT-000120-AG</t>
  </si>
  <si>
    <t>KT-000121-</t>
  </si>
  <si>
    <t>KT-000122-</t>
  </si>
  <si>
    <t>KT-000123-</t>
  </si>
  <si>
    <t>KT-000124-VG</t>
  </si>
  <si>
    <t>KT-000125-</t>
  </si>
  <si>
    <t>KT-000126-</t>
  </si>
  <si>
    <t>KT-000127-</t>
  </si>
  <si>
    <t>KT-000128-VG</t>
  </si>
  <si>
    <t>KT-000129-VG</t>
  </si>
  <si>
    <t>KT-000130-</t>
  </si>
  <si>
    <t>KT-000131-VG</t>
  </si>
  <si>
    <t>KT-000132-</t>
  </si>
  <si>
    <t>KT-000133-</t>
  </si>
  <si>
    <t>KT-000134-</t>
  </si>
  <si>
    <t>KT-000135-</t>
  </si>
  <si>
    <t>KT-000136-</t>
  </si>
  <si>
    <t>KT-000137-</t>
  </si>
  <si>
    <t>KT-000138-AG</t>
  </si>
  <si>
    <t>KT-000139-</t>
  </si>
  <si>
    <t>KT-000140-AG</t>
  </si>
  <si>
    <t>KT-000141-AG</t>
  </si>
  <si>
    <t>KT-000142-</t>
  </si>
  <si>
    <t>KT-000143-AG</t>
  </si>
  <si>
    <t>KT-000144-VG</t>
  </si>
  <si>
    <t>KT-000145-</t>
  </si>
  <si>
    <t>KT-000146-</t>
  </si>
  <si>
    <t>KT-000147-</t>
  </si>
  <si>
    <t>KT-000148-</t>
  </si>
  <si>
    <t>KT-000149-VG</t>
  </si>
  <si>
    <t>KT-000150-</t>
  </si>
  <si>
    <t>KT-000151-</t>
  </si>
  <si>
    <t>KT-000152-</t>
  </si>
  <si>
    <t>KT-010001-AG</t>
  </si>
  <si>
    <t>KT-010002-VG</t>
  </si>
  <si>
    <t>KT-010003-</t>
  </si>
  <si>
    <t>KT-010004-</t>
  </si>
  <si>
    <t>KT-010005-</t>
  </si>
  <si>
    <t>KT-010006-VG</t>
  </si>
  <si>
    <t>KT-010007-</t>
  </si>
  <si>
    <t>KT-010008-</t>
  </si>
  <si>
    <t>KT-010009-VG</t>
  </si>
  <si>
    <t>KT-010010-VG</t>
  </si>
  <si>
    <t>KT-010011-</t>
  </si>
  <si>
    <t>KT-010012-VG</t>
  </si>
  <si>
    <t>KT-010013-VG</t>
  </si>
  <si>
    <t>KT-010014-VG</t>
  </si>
  <si>
    <t>KT-010015-</t>
  </si>
  <si>
    <t>KT-010016-AG</t>
  </si>
  <si>
    <t>KT-010017-</t>
  </si>
  <si>
    <t>KT-010018-VG</t>
  </si>
  <si>
    <t>KT-010019-</t>
  </si>
  <si>
    <t>KT-010020-</t>
  </si>
  <si>
    <t>KT-010021-</t>
  </si>
  <si>
    <t>KT-010022-</t>
  </si>
  <si>
    <t>KT-010023-</t>
  </si>
  <si>
    <t>KT-010024-</t>
  </si>
  <si>
    <t>KT-010025-</t>
  </si>
  <si>
    <t>KT-010026-</t>
  </si>
  <si>
    <t>KT-010027-AG</t>
  </si>
  <si>
    <t>KT-010028-</t>
  </si>
  <si>
    <t>KT-010029-VG</t>
  </si>
  <si>
    <t>KT-010030-</t>
  </si>
  <si>
    <t>KT-010031-</t>
  </si>
  <si>
    <t>KT-010032-</t>
  </si>
  <si>
    <t>KT-010033-AG</t>
  </si>
  <si>
    <t>KT-010034-</t>
  </si>
  <si>
    <t>KT-010035-AG</t>
  </si>
  <si>
    <t>KT-010036-AG</t>
  </si>
  <si>
    <t>KT-010037-VG</t>
  </si>
  <si>
    <t>KT-010038-AG</t>
  </si>
  <si>
    <t>KT-010039-AG</t>
  </si>
  <si>
    <t>KT-010040-</t>
  </si>
  <si>
    <t>KT-010041-</t>
  </si>
  <si>
    <t>KT-010042-</t>
  </si>
  <si>
    <t>KT-010043-</t>
  </si>
  <si>
    <t>KT-010044-</t>
  </si>
  <si>
    <t>KT-010045-</t>
  </si>
  <si>
    <t>KT-010046-</t>
  </si>
  <si>
    <t>KT-010047-</t>
  </si>
  <si>
    <t>KT-010048-AG</t>
  </si>
  <si>
    <t>KT-010049-</t>
  </si>
  <si>
    <t>KT-010050-AG</t>
  </si>
  <si>
    <t>KT-010051-</t>
  </si>
  <si>
    <t>KT-010052-</t>
  </si>
  <si>
    <t>KT-010053-VG</t>
  </si>
  <si>
    <t>KT-010054-</t>
  </si>
  <si>
    <t>KT-010055-</t>
  </si>
  <si>
    <t>KT-010056-</t>
  </si>
  <si>
    <t>KT-010057-AG</t>
  </si>
  <si>
    <t>KT-010058-</t>
  </si>
  <si>
    <t>KT-010059-</t>
  </si>
  <si>
    <t>KT-010060-VG</t>
  </si>
  <si>
    <t>KT-010061-</t>
  </si>
  <si>
    <t>KT-010062-AG</t>
  </si>
  <si>
    <t>KT-010063-AG</t>
  </si>
  <si>
    <t>KT-010064-AG</t>
  </si>
  <si>
    <t>KT-010065-AG</t>
  </si>
  <si>
    <t>KT-010066-AG</t>
  </si>
  <si>
    <t>KT-010067-</t>
  </si>
  <si>
    <t>KT-010068-</t>
  </si>
  <si>
    <t>KT-010069-AG</t>
  </si>
  <si>
    <t>KT-010070-</t>
  </si>
  <si>
    <t>KT-010071-AG</t>
  </si>
  <si>
    <t>KT-010072-</t>
  </si>
  <si>
    <t>KT-010073-</t>
  </si>
  <si>
    <t>KT-010074-VG</t>
  </si>
  <si>
    <t>KT-010075-VG</t>
  </si>
  <si>
    <t>KT-010076-VG</t>
  </si>
  <si>
    <t>KT-010077-VG</t>
  </si>
  <si>
    <t>KT-010078-AG</t>
  </si>
  <si>
    <t>KT-010079-VG</t>
  </si>
  <si>
    <t>KT-010080-VG</t>
  </si>
  <si>
    <t>KT-010081-</t>
  </si>
  <si>
    <t>KT-010082-</t>
  </si>
  <si>
    <t>KT-010083-AG</t>
  </si>
  <si>
    <t>KT-010084-</t>
  </si>
  <si>
    <t>KT-010085-</t>
  </si>
  <si>
    <t>KT-010086-AG</t>
  </si>
  <si>
    <t>KT-010087-</t>
  </si>
  <si>
    <t>KT-010088-</t>
  </si>
  <si>
    <t>KT-010089-</t>
  </si>
  <si>
    <t>KT-010090-</t>
  </si>
  <si>
    <t>KT-010091-AG</t>
  </si>
  <si>
    <t>KT-010092-</t>
  </si>
  <si>
    <t>KT-010093-</t>
  </si>
  <si>
    <t>KT-010094-</t>
  </si>
  <si>
    <t>KT-010095-</t>
  </si>
  <si>
    <t>KT-010096-</t>
  </si>
  <si>
    <t>KT-010097-</t>
  </si>
  <si>
    <t>KT-010098-</t>
  </si>
  <si>
    <t>KT-010099-VG</t>
  </si>
  <si>
    <t>KT-010100-</t>
  </si>
  <si>
    <t>KT-010101-</t>
  </si>
  <si>
    <t>KT-010102-</t>
  </si>
  <si>
    <t>KT-010103-AG</t>
  </si>
  <si>
    <t>KT-010104-</t>
  </si>
  <si>
    <t>KT-010105-</t>
  </si>
  <si>
    <t>KT-010106-</t>
  </si>
  <si>
    <t>KT-010107-AG</t>
  </si>
  <si>
    <t>KT-010108-</t>
  </si>
  <si>
    <t>KT-010109-</t>
  </si>
  <si>
    <t>KT-010110-</t>
  </si>
  <si>
    <t>KT-010111-</t>
  </si>
  <si>
    <t>KT-010112-VG</t>
  </si>
  <si>
    <t>KT-010113-</t>
  </si>
  <si>
    <t>KT-010114-</t>
  </si>
  <si>
    <t>KT-010115-AG</t>
  </si>
  <si>
    <t>KT-010116-VG</t>
  </si>
  <si>
    <t>KT-010117-VG</t>
  </si>
  <si>
    <t>KT-010118-</t>
  </si>
  <si>
    <t>KT-010119-AG</t>
  </si>
  <si>
    <t>KT-010120-</t>
  </si>
  <si>
    <t>KT-010121-</t>
  </si>
  <si>
    <t>KT-010122-</t>
  </si>
  <si>
    <t>KT-010123-AG</t>
  </si>
  <si>
    <t>KT-010124-</t>
  </si>
  <si>
    <t>KT-010125-AG</t>
  </si>
  <si>
    <t>KT-010126-</t>
  </si>
  <si>
    <t>KT-010127-AG</t>
  </si>
  <si>
    <t>KT-010128-</t>
  </si>
  <si>
    <t>KT-010129-</t>
  </si>
  <si>
    <t>KT-010130-</t>
  </si>
  <si>
    <t>KT-010131-</t>
  </si>
  <si>
    <t>KT-010132-</t>
  </si>
  <si>
    <t>KT-010133-</t>
  </si>
  <si>
    <t>KT-010134-</t>
  </si>
  <si>
    <t>KT-010135-VG</t>
  </si>
  <si>
    <t>KT-010136-</t>
  </si>
  <si>
    <t>KT-010137-</t>
  </si>
  <si>
    <t>KT-010138-AG</t>
  </si>
  <si>
    <t>KT-010139-</t>
  </si>
  <si>
    <t>KT-010140-AG</t>
  </si>
  <si>
    <t>KT-010141-</t>
  </si>
  <si>
    <t>KT-010142-AG</t>
  </si>
  <si>
    <t>KT-010143-</t>
  </si>
  <si>
    <t>KT-010144-</t>
  </si>
  <si>
    <t>KT-010145-</t>
  </si>
  <si>
    <t>KT-010146-AG</t>
  </si>
  <si>
    <t>KT-010147-VG</t>
  </si>
  <si>
    <t>KT-010148-</t>
  </si>
  <si>
    <t>KT-010149-AG</t>
  </si>
  <si>
    <t>KT-010150-</t>
  </si>
  <si>
    <t>KT-010151-</t>
  </si>
  <si>
    <t>KT-010152-</t>
  </si>
  <si>
    <t>KT-010153-AG</t>
  </si>
  <si>
    <t>KT-010154-VG</t>
  </si>
  <si>
    <t>KT-010155-</t>
  </si>
  <si>
    <t>KT-010156-AG</t>
  </si>
  <si>
    <t>KT-010157-VG</t>
  </si>
  <si>
    <t>KT-010158-</t>
  </si>
  <si>
    <t>KT-010159-AG</t>
  </si>
  <si>
    <t>KT-010160-</t>
  </si>
  <si>
    <t>KT-010161-</t>
  </si>
  <si>
    <t>KT-010162-VG</t>
  </si>
  <si>
    <t>KT-010163-AG</t>
  </si>
  <si>
    <t>KT-010164-AG</t>
  </si>
  <si>
    <t>KT-010165-</t>
  </si>
  <si>
    <t>KT-010166-AG</t>
  </si>
  <si>
    <t>KT-010167-AG</t>
  </si>
  <si>
    <t>KT-010168-</t>
  </si>
  <si>
    <t>KT-010169-</t>
  </si>
  <si>
    <t>KT-010170-</t>
  </si>
  <si>
    <t>KT-010171-AG</t>
  </si>
  <si>
    <t>KT-010172-VG</t>
  </si>
  <si>
    <t>KT-010173-AG</t>
  </si>
  <si>
    <t>KT-010174-AG</t>
  </si>
  <si>
    <t>KT-010175-</t>
  </si>
  <si>
    <t>KT-010176-</t>
  </si>
  <si>
    <t>KT-010177-</t>
  </si>
  <si>
    <t>KT-010178-AG</t>
  </si>
  <si>
    <t>KT-010179-</t>
  </si>
  <si>
    <t>KT-010180-AG</t>
  </si>
  <si>
    <t>KT-010181-</t>
  </si>
  <si>
    <t>KT-010182-</t>
  </si>
  <si>
    <t>KT-010183-</t>
  </si>
  <si>
    <t>KT-010184-AG</t>
  </si>
  <si>
    <t>KT-010185-AG</t>
  </si>
  <si>
    <t>KT-010186-VG</t>
  </si>
  <si>
    <t>KT-010187-VG</t>
  </si>
  <si>
    <t>KT-010188-AG</t>
  </si>
  <si>
    <t>KT-010189-AG</t>
  </si>
  <si>
    <t>KT-010190-</t>
  </si>
  <si>
    <t>KT-010191-</t>
  </si>
  <si>
    <t>KT-010192-</t>
  </si>
  <si>
    <t>KT-010193-</t>
  </si>
  <si>
    <t>KT-010194-</t>
  </si>
  <si>
    <t>KT-010195-</t>
  </si>
  <si>
    <t>KT-010196-</t>
  </si>
  <si>
    <t>KT-010197-AG</t>
  </si>
  <si>
    <t>KT-010198-</t>
  </si>
  <si>
    <t>KT-010199-AG</t>
  </si>
  <si>
    <t>KT-010200-</t>
  </si>
  <si>
    <t>KT-010201-</t>
  </si>
  <si>
    <t>KT-010202-AG</t>
  </si>
  <si>
    <t>KT-010203-</t>
  </si>
  <si>
    <t>KT-010204-VG</t>
  </si>
  <si>
    <t>KT-010205-</t>
  </si>
  <si>
    <t>KT-010206-</t>
  </si>
  <si>
    <t>KT-010207-VG</t>
  </si>
  <si>
    <t>KT-010208-</t>
  </si>
  <si>
    <t>KT-010209-AG</t>
  </si>
  <si>
    <t>KT-010210-AG</t>
  </si>
  <si>
    <t>KT-010211-VG</t>
  </si>
  <si>
    <t>KT-010212-</t>
  </si>
  <si>
    <t>KT-010213-</t>
  </si>
  <si>
    <t>KT-010214-AG</t>
  </si>
  <si>
    <t>KT-010215-</t>
  </si>
  <si>
    <t>KT-010216-AG</t>
  </si>
  <si>
    <t>KT-010217-</t>
  </si>
  <si>
    <t>KT-010218-</t>
  </si>
  <si>
    <t>KT-010219-AG</t>
  </si>
  <si>
    <t>KT-010220-</t>
  </si>
  <si>
    <t>KT-010221-AG</t>
  </si>
  <si>
    <t>KT-010222-AG</t>
  </si>
  <si>
    <t>KT-010223-AG</t>
  </si>
  <si>
    <t>KT-010224-AG</t>
  </si>
  <si>
    <t>KT-010225-</t>
  </si>
  <si>
    <t>KT-010226-</t>
  </si>
  <si>
    <t>KT-010227-</t>
  </si>
  <si>
    <t>KT-010228-AG</t>
  </si>
  <si>
    <t>KT-010229-</t>
  </si>
  <si>
    <t>KT-010230-VG</t>
  </si>
  <si>
    <t>KT-010231-AG</t>
  </si>
  <si>
    <t>KT-010232-VG</t>
  </si>
  <si>
    <t>KT-010233-VG</t>
  </si>
  <si>
    <t>KT-020001-VG</t>
  </si>
  <si>
    <t>KT-020002-</t>
  </si>
  <si>
    <t>KT-020003-</t>
  </si>
  <si>
    <t>KT-020004-</t>
  </si>
  <si>
    <t>KT-020005-AG</t>
  </si>
  <si>
    <t>KT-020006-VG</t>
  </si>
  <si>
    <t>KT-020007-</t>
  </si>
  <si>
    <t>KT-020008-</t>
  </si>
  <si>
    <t>KT-020009-VG</t>
  </si>
  <si>
    <t>KT-020010-</t>
  </si>
  <si>
    <t>KT-020011-AG</t>
  </si>
  <si>
    <t>KT-020012-AG</t>
  </si>
  <si>
    <t>KT-020013-AG</t>
  </si>
  <si>
    <t>KT-020014-</t>
  </si>
  <si>
    <t>KT-020015-</t>
  </si>
  <si>
    <t>KT-020016-VG</t>
  </si>
  <si>
    <t>KT-020017-</t>
  </si>
  <si>
    <t>KT-020018-AG</t>
  </si>
  <si>
    <t>KT-020019-AG</t>
  </si>
  <si>
    <t>KT-020020-</t>
  </si>
  <si>
    <t>KT-020021-</t>
  </si>
  <si>
    <t>KT-020022-AG</t>
  </si>
  <si>
    <t>KT-020023-</t>
  </si>
  <si>
    <t>KT-020024-</t>
  </si>
  <si>
    <t>KT-020025-</t>
  </si>
  <si>
    <t>KT-020026-</t>
  </si>
  <si>
    <t>KT-020027-</t>
  </si>
  <si>
    <t>KT-020028-</t>
  </si>
  <si>
    <t>KT-020029-AG</t>
  </si>
  <si>
    <t>KT-020030-</t>
  </si>
  <si>
    <t>KT-020031-</t>
  </si>
  <si>
    <t>KT-020032-</t>
  </si>
  <si>
    <t>KT-020033-AG</t>
  </si>
  <si>
    <t>KT-020034-</t>
  </si>
  <si>
    <t>KT-020035-</t>
  </si>
  <si>
    <t>KT-020036-AG</t>
  </si>
  <si>
    <t>KT-020037-</t>
  </si>
  <si>
    <t>KT-020038-</t>
  </si>
  <si>
    <t>KT-020039-AG</t>
  </si>
  <si>
    <t>KT-020040-</t>
  </si>
  <si>
    <t>KT-020041-AG</t>
  </si>
  <si>
    <t>KT-020042-</t>
  </si>
  <si>
    <t>KT-020043-</t>
  </si>
  <si>
    <t>KT-020044-AG</t>
  </si>
  <si>
    <t>KT-020045-</t>
  </si>
  <si>
    <t>KT-020046-</t>
  </si>
  <si>
    <t>KT-020047-</t>
  </si>
  <si>
    <t>KT-020048-</t>
  </si>
  <si>
    <t>KT-020049-</t>
  </si>
  <si>
    <t>KT-020050-</t>
  </si>
  <si>
    <t>KT-020051-</t>
  </si>
  <si>
    <t>KT-020052-</t>
  </si>
  <si>
    <t>KT-020053-</t>
  </si>
  <si>
    <t>KT-020054-</t>
  </si>
  <si>
    <t>KT-020055-</t>
  </si>
  <si>
    <t>KT-020056-VG</t>
  </si>
  <si>
    <t>KT-020057-AG</t>
  </si>
  <si>
    <t>KT-020058-AG</t>
  </si>
  <si>
    <t>KT-020059-AG</t>
  </si>
  <si>
    <t>KT-020060-</t>
  </si>
  <si>
    <t>KT-020061-</t>
  </si>
  <si>
    <t>KT-020062-</t>
  </si>
  <si>
    <t>KT-020063-</t>
  </si>
  <si>
    <t>KT-020064-</t>
  </si>
  <si>
    <t>KT-020065-VG</t>
  </si>
  <si>
    <t>KT-020066-AG</t>
  </si>
  <si>
    <t>KT-020067-</t>
  </si>
  <si>
    <t>KT-020068-AG</t>
  </si>
  <si>
    <t>KT-020069-AG</t>
  </si>
  <si>
    <t>KT-020070-</t>
  </si>
  <si>
    <t>KT-020071-</t>
  </si>
  <si>
    <t>KT-020072-</t>
  </si>
  <si>
    <t>KT-020073-</t>
  </si>
  <si>
    <t>KT-020074-</t>
  </si>
  <si>
    <t>KT-020075-</t>
  </si>
  <si>
    <t>KT-020076-VG</t>
  </si>
  <si>
    <t>KT-020077-VG</t>
  </si>
  <si>
    <t>KT-020078-</t>
  </si>
  <si>
    <t>KT-020079-AG</t>
  </si>
  <si>
    <t>KT-020080-</t>
  </si>
  <si>
    <t>KT-030001-</t>
  </si>
  <si>
    <t>KT-030002-</t>
  </si>
  <si>
    <t>KT-030003-VG</t>
  </si>
  <si>
    <t>KT-030004-AG</t>
  </si>
  <si>
    <t>KT-030005-</t>
  </si>
  <si>
    <t>KT-030006-</t>
  </si>
  <si>
    <t>KT-030007-VG</t>
  </si>
  <si>
    <t>KT-030008-AG</t>
  </si>
  <si>
    <t>KT-030009-AG</t>
  </si>
  <si>
    <t>KT-030010-</t>
  </si>
  <si>
    <t>KT-030011-</t>
  </si>
  <si>
    <t>KT-030012-</t>
  </si>
  <si>
    <t>KT-030013-</t>
  </si>
  <si>
    <t>KT-030014-VG</t>
  </si>
  <si>
    <t>KT-030015-</t>
  </si>
  <si>
    <t>KT-030016-</t>
  </si>
  <si>
    <t>KT-030017-</t>
  </si>
  <si>
    <t>KT-030018-V</t>
  </si>
  <si>
    <t>KT-030019-</t>
  </si>
  <si>
    <t>KT-030020-</t>
  </si>
  <si>
    <t>KT-030021-</t>
  </si>
  <si>
    <t>KT-030022-AG</t>
  </si>
  <si>
    <t>KT-030023-</t>
  </si>
  <si>
    <t>KT-030024-VG</t>
  </si>
  <si>
    <t>KT-030025-AG</t>
  </si>
  <si>
    <t>KT-030026-AG</t>
  </si>
  <si>
    <t>KT-030027-</t>
  </si>
  <si>
    <t>KT-030028-AG</t>
  </si>
  <si>
    <t>KT-030029-AG</t>
  </si>
  <si>
    <t>KT-030030-AG</t>
  </si>
  <si>
    <t>KT-030031-AG</t>
  </si>
  <si>
    <t>KT-030032-AG</t>
  </si>
  <si>
    <t>KT-030033-</t>
  </si>
  <si>
    <t>KT-030034-</t>
  </si>
  <si>
    <t>KT-030035-</t>
  </si>
  <si>
    <t>KT-030036-</t>
  </si>
  <si>
    <t>KT-030037-</t>
  </si>
  <si>
    <t>KT-030038-</t>
  </si>
  <si>
    <t>KT-030039-</t>
  </si>
  <si>
    <t>KT-030040-</t>
  </si>
  <si>
    <t>KT-030041-VG</t>
  </si>
  <si>
    <t>KT-030042-AG</t>
  </si>
  <si>
    <t>KT-030043-VG</t>
  </si>
  <si>
    <t>KT-030044-AG</t>
  </si>
  <si>
    <t>KT-030045-</t>
  </si>
  <si>
    <t>KT-030046-</t>
  </si>
  <si>
    <t>KT-030047-VG</t>
  </si>
  <si>
    <t>KT-030048-AG</t>
  </si>
  <si>
    <t>KT-030049-VG</t>
  </si>
  <si>
    <t>KT-030050-</t>
  </si>
  <si>
    <t>KT-030051-VG</t>
  </si>
  <si>
    <t>KT-030052-</t>
  </si>
  <si>
    <t>KT-030053-AG</t>
  </si>
  <si>
    <t>KT-030054-AG</t>
  </si>
  <si>
    <t>KT-030055-AG</t>
  </si>
  <si>
    <t>KT-030056-AG</t>
  </si>
  <si>
    <t>KT-030057-</t>
  </si>
  <si>
    <t>KT-030058-AG</t>
  </si>
  <si>
    <t>KT-040001-AG</t>
  </si>
  <si>
    <t>KT-040002-</t>
  </si>
  <si>
    <t>KT-040003-</t>
  </si>
  <si>
    <t>KT-040004-VG</t>
  </si>
  <si>
    <t>KT-040005-</t>
  </si>
  <si>
    <t>KT-040006-AG</t>
  </si>
  <si>
    <t>KT-040007-AG</t>
  </si>
  <si>
    <t>KT-040008-VG</t>
  </si>
  <si>
    <t>KT-040009-AG</t>
  </si>
  <si>
    <t>KT-040010-</t>
  </si>
  <si>
    <t>KT-040011-VG</t>
  </si>
  <si>
    <t>KT-040012-AG</t>
  </si>
  <si>
    <t>KT-040013-VG</t>
  </si>
  <si>
    <t>KT-040014-</t>
  </si>
  <si>
    <t>KT-040015-AG</t>
  </si>
  <si>
    <t>KT-040016-</t>
  </si>
  <si>
    <t>KT-040017-VG</t>
  </si>
  <si>
    <t>KT-040018-VG</t>
  </si>
  <si>
    <t>KT-040019-AG</t>
  </si>
  <si>
    <t>KT-040020-VG</t>
  </si>
  <si>
    <t>KT-040021-</t>
  </si>
  <si>
    <t>KT-040022-VG</t>
  </si>
  <si>
    <t>KT-040023-</t>
  </si>
  <si>
    <t>KT-040024-</t>
  </si>
  <si>
    <t>KT-040025-</t>
  </si>
  <si>
    <t>KT-040026-</t>
  </si>
  <si>
    <t>KT-040027-</t>
  </si>
  <si>
    <t>KT-040028-AG</t>
  </si>
  <si>
    <t>KT-040029-AG</t>
  </si>
  <si>
    <t>KT-040030-</t>
  </si>
  <si>
    <t>KT-040031-AG</t>
  </si>
  <si>
    <t>KT-040032-</t>
  </si>
  <si>
    <t>KT-040033-AG</t>
  </si>
  <si>
    <t>KT-040034-VG</t>
  </si>
  <si>
    <t>KT-040035-</t>
  </si>
  <si>
    <t>KT-040036-</t>
  </si>
  <si>
    <t>KT-040037-AG</t>
  </si>
  <si>
    <t>KT-040038-</t>
  </si>
  <si>
    <t>KT-040039-VG</t>
  </si>
  <si>
    <t>KT-040040-</t>
  </si>
  <si>
    <t>KT-040041-</t>
  </si>
  <si>
    <t>KT-040042-VG</t>
  </si>
  <si>
    <t>KT-040043-</t>
  </si>
  <si>
    <t>KT-040044-</t>
  </si>
  <si>
    <t>KT-040045-AG</t>
  </si>
  <si>
    <t>KT-040046-AG</t>
  </si>
  <si>
    <t>KT-040047-AG</t>
  </si>
  <si>
    <t>KT-040048-</t>
  </si>
  <si>
    <t>KT-040049-</t>
  </si>
  <si>
    <t>KT-040050-VG</t>
  </si>
  <si>
    <t>KT-040051-</t>
  </si>
  <si>
    <t>KT-040052-AG</t>
  </si>
  <si>
    <t>KT-040053-</t>
  </si>
  <si>
    <t>KT-040054-VG</t>
  </si>
  <si>
    <t>KT-040055-</t>
  </si>
  <si>
    <t>KT-040056-AG</t>
  </si>
  <si>
    <t>KT-040057-</t>
  </si>
  <si>
    <t>KT-040058-AG</t>
  </si>
  <si>
    <t>KT-040059-AG</t>
  </si>
  <si>
    <t>KT-040060-VG</t>
  </si>
  <si>
    <t>KT-040061-AG</t>
  </si>
  <si>
    <t>KT-040062-</t>
  </si>
  <si>
    <t>KT-040063-</t>
  </si>
  <si>
    <t>KT-040064-AG</t>
  </si>
  <si>
    <t>KT-040065-AG</t>
  </si>
  <si>
    <t>KT-040066-AG</t>
  </si>
  <si>
    <t>KT-040067-AG</t>
  </si>
  <si>
    <t>KT-040068-VG</t>
  </si>
  <si>
    <t>KT-040069-</t>
  </si>
  <si>
    <t>KT-040070-AG</t>
  </si>
  <si>
    <t>KT-040071-</t>
  </si>
  <si>
    <t>KT-040072-AG</t>
  </si>
  <si>
    <t>KT-040073-</t>
  </si>
  <si>
    <t>KT-040074-AG</t>
  </si>
  <si>
    <t>KT-040075-</t>
  </si>
  <si>
    <t>KT-040076-</t>
  </si>
  <si>
    <t>KT-040077-</t>
  </si>
  <si>
    <t>KT-040078-</t>
  </si>
  <si>
    <t>KT-040079-AG</t>
  </si>
  <si>
    <t>KT-040080-VG</t>
  </si>
  <si>
    <t>KT-040081-VG</t>
  </si>
  <si>
    <t>KT-040082-VG</t>
  </si>
  <si>
    <t>KT-040083-</t>
  </si>
  <si>
    <t>KT-040084-VG</t>
  </si>
  <si>
    <t>KT-040085-AG</t>
  </si>
  <si>
    <t>KT-040086-</t>
  </si>
  <si>
    <t>KT-040087-VG</t>
  </si>
  <si>
    <t>KT-040088-</t>
  </si>
  <si>
    <t>KT-040089-AG</t>
  </si>
  <si>
    <t>KT-040090-VG</t>
  </si>
  <si>
    <t>KT-040091-</t>
  </si>
  <si>
    <t>KT-040092-AG</t>
  </si>
  <si>
    <t>KT-040093-AG</t>
  </si>
  <si>
    <t>KT-040094-</t>
  </si>
  <si>
    <t>KT-040095-AG</t>
  </si>
  <si>
    <t>KT-040096-AG</t>
  </si>
  <si>
    <t>KT-040097-</t>
  </si>
  <si>
    <t>KT-040098-AG</t>
  </si>
  <si>
    <t>KT-040099-AG</t>
  </si>
  <si>
    <t>KT-040100-</t>
  </si>
  <si>
    <t>KT-040101-VG</t>
  </si>
  <si>
    <t>KT-040102-</t>
  </si>
  <si>
    <t>KT-040103-</t>
  </si>
  <si>
    <t>KT-040104-AG</t>
  </si>
  <si>
    <t>KT-040105-AG</t>
  </si>
  <si>
    <t>KT-040106-VG</t>
  </si>
  <si>
    <t>KT-040107-AG</t>
  </si>
  <si>
    <t>KT-050001-AG</t>
  </si>
  <si>
    <t>KT-050002-AG</t>
  </si>
  <si>
    <t>KT-050003-VG</t>
  </si>
  <si>
    <t>KT-050004-VG</t>
  </si>
  <si>
    <t>KT-050005-VG</t>
  </si>
  <si>
    <t>KT-050006-VG</t>
  </si>
  <si>
    <t>KT-050007-VG</t>
  </si>
  <si>
    <t>KT-050008-AG</t>
  </si>
  <si>
    <t>KT-050009-AG</t>
  </si>
  <si>
    <t>KT-050010-VG</t>
  </si>
  <si>
    <t>KT-050011-AG</t>
  </si>
  <si>
    <t>KT-050012-AG</t>
  </si>
  <si>
    <t>KT-050013-VG</t>
  </si>
  <si>
    <t>KT-050014-AG</t>
  </si>
  <si>
    <t>KT-050015-AG</t>
  </si>
  <si>
    <t>KT-050016-AG</t>
  </si>
  <si>
    <t>KT-050017-VG</t>
  </si>
  <si>
    <t>KT-050018-AG</t>
  </si>
  <si>
    <t>KT-050019-AG</t>
  </si>
  <si>
    <t>KT-050020-VG</t>
  </si>
  <si>
    <t>KT-050021-VG</t>
  </si>
  <si>
    <t>KT-050022-</t>
  </si>
  <si>
    <t>KT-050023-AG</t>
  </si>
  <si>
    <t>KT-050024-AG</t>
  </si>
  <si>
    <t>KT-050025-VG</t>
  </si>
  <si>
    <t>KT-050026-VG</t>
  </si>
  <si>
    <t>KT-050027-AG</t>
  </si>
  <si>
    <t>KT-050028-AG</t>
  </si>
  <si>
    <t>KT-050029-AG</t>
  </si>
  <si>
    <t>KT-050030-AG</t>
  </si>
  <si>
    <t>KT-050031-VG</t>
  </si>
  <si>
    <t>KT-050032-AG</t>
  </si>
  <si>
    <t>KT-050033-</t>
  </si>
  <si>
    <t>KT-050034-AG</t>
  </si>
  <si>
    <t>KT-050035-AG</t>
  </si>
  <si>
    <t>KT-050036-VG</t>
  </si>
  <si>
    <t>KT-050037-AG</t>
  </si>
  <si>
    <t>KT-050038-VG</t>
  </si>
  <si>
    <t>KT-050039-</t>
  </si>
  <si>
    <t>KT-050040-AG</t>
  </si>
  <si>
    <t>KT-050041-AG</t>
  </si>
  <si>
    <t>KT-050042-AG</t>
  </si>
  <si>
    <t>KT-050043-AG</t>
  </si>
  <si>
    <t>KT-050044-AG</t>
  </si>
  <si>
    <t>KT-050045-VG</t>
  </si>
  <si>
    <t>KT-050046-VG</t>
  </si>
  <si>
    <t>KT-050047-AG</t>
  </si>
  <si>
    <t>KT-050048-AG</t>
  </si>
  <si>
    <t>KT-050049-AG</t>
  </si>
  <si>
    <t>KT-050050-AG</t>
  </si>
  <si>
    <t>KT-050051-AG</t>
  </si>
  <si>
    <t>KT-050052-AG</t>
  </si>
  <si>
    <t>KT-050053-AG</t>
  </si>
  <si>
    <t>KT-050054-VG</t>
  </si>
  <si>
    <t>KT-050055-AG</t>
  </si>
  <si>
    <t>KT-050056-VG</t>
  </si>
  <si>
    <t>KT-050057-VG</t>
  </si>
  <si>
    <t>KT-050058-AG</t>
  </si>
  <si>
    <t>KT-050059-AG</t>
  </si>
  <si>
    <t>KT-050060-AG</t>
  </si>
  <si>
    <t>KT-050061-AG</t>
  </si>
  <si>
    <t>KT-050062-VG</t>
  </si>
  <si>
    <t>KT-050063-AG</t>
  </si>
  <si>
    <t>KT-050064-AG</t>
  </si>
  <si>
    <t>KT-050065-VG</t>
  </si>
  <si>
    <t>KT-050066-VG</t>
  </si>
  <si>
    <t>KT-050067-VG</t>
  </si>
  <si>
    <t>KT-050068-AG</t>
  </si>
  <si>
    <t>KT-050069-VG</t>
  </si>
  <si>
    <t>KT-050070-VG</t>
  </si>
  <si>
    <t>KT-050071-AG</t>
  </si>
  <si>
    <t>KT-050072-VG</t>
  </si>
  <si>
    <t>KT-050073-VG</t>
  </si>
  <si>
    <t>KT-050074-AG</t>
  </si>
  <si>
    <t>KT-050075-AG</t>
  </si>
  <si>
    <t>KT-050076-AG</t>
  </si>
  <si>
    <t>KT-050077-VG</t>
  </si>
  <si>
    <t>KT-050078-</t>
  </si>
  <si>
    <t>KT-050079-AG</t>
  </si>
  <si>
    <t>KT-050080-AG</t>
  </si>
  <si>
    <t>KT-050081-AG</t>
  </si>
  <si>
    <t>KT-050082-VG</t>
  </si>
  <si>
    <t>KT-050083-AG</t>
  </si>
  <si>
    <t>KT-050084-AG</t>
  </si>
  <si>
    <t>KT-050085-AG</t>
  </si>
  <si>
    <t>KT-050086-VG</t>
  </si>
  <si>
    <t>KT-050087-</t>
  </si>
  <si>
    <t>KT-050088-AG</t>
  </si>
  <si>
    <t>KT-050089-AG</t>
  </si>
  <si>
    <t>KT-050090-VG</t>
  </si>
  <si>
    <t>KT-050091-VG</t>
  </si>
  <si>
    <t>KT-050092-</t>
  </si>
  <si>
    <t>KT-050093-AG</t>
  </si>
  <si>
    <t>KT-050094-VG</t>
  </si>
  <si>
    <t>KT-050095-AG</t>
  </si>
  <si>
    <t>KT-050096-VG</t>
  </si>
  <si>
    <t>KT-050097-AG</t>
  </si>
  <si>
    <t>KT-050098-AG</t>
  </si>
  <si>
    <t>KT-050099-AG</t>
  </si>
  <si>
    <t>KT-050100-AG</t>
  </si>
  <si>
    <t>KT-050101-AG</t>
  </si>
  <si>
    <t>KT-050102-</t>
  </si>
  <si>
    <t>KT-050103-AG</t>
  </si>
  <si>
    <t>KT-050104-VG</t>
  </si>
  <si>
    <t>KT-050105-</t>
  </si>
  <si>
    <t>KT-050106-VG</t>
  </si>
  <si>
    <t>KT-050107-AG</t>
  </si>
  <si>
    <t>KT-050108-AG</t>
  </si>
  <si>
    <t>KT-050109-AG</t>
  </si>
  <si>
    <t>KT-050110-VG</t>
  </si>
  <si>
    <t>KT-050111-VG</t>
  </si>
  <si>
    <t>KT-050112-AG</t>
  </si>
  <si>
    <t>KT-050113-AG</t>
  </si>
  <si>
    <t>KT-050114-AG</t>
  </si>
  <si>
    <t>KT-060001-AG</t>
  </si>
  <si>
    <t>KT-060002-VG</t>
  </si>
  <si>
    <t>KT-060003-VG</t>
  </si>
  <si>
    <t>KT-060004-VG</t>
  </si>
  <si>
    <t>KT-060005-</t>
  </si>
  <si>
    <t>KT-060006-AG</t>
  </si>
  <si>
    <t>KT-060007-</t>
  </si>
  <si>
    <t>KT-060008-AG</t>
  </si>
  <si>
    <t>KT-060009-VG</t>
  </si>
  <si>
    <t>KT-060010-VG</t>
  </si>
  <si>
    <t>KT-060011-VG</t>
  </si>
  <si>
    <t>KT-060012-</t>
  </si>
  <si>
    <t>KT-060013-AG</t>
  </si>
  <si>
    <t>KT-060014-AG</t>
  </si>
  <si>
    <t>KT-060015-</t>
  </si>
  <si>
    <t>KT-060016-AG</t>
  </si>
  <si>
    <t>KT-060017-AG</t>
  </si>
  <si>
    <t>KT-060018-VG</t>
  </si>
  <si>
    <t>KT-060019-VG</t>
  </si>
  <si>
    <t>KT-060020-VG</t>
  </si>
  <si>
    <t>KT-060021-AG</t>
  </si>
  <si>
    <t>KT-060022-AG</t>
  </si>
  <si>
    <t>KT-060023-AG</t>
  </si>
  <si>
    <t>KT-060024-AG</t>
  </si>
  <si>
    <t>KT-060025-</t>
  </si>
  <si>
    <t>KT-060026-AG</t>
  </si>
  <si>
    <t>KT-060027-AG</t>
  </si>
  <si>
    <t>KT-060028-AG</t>
  </si>
  <si>
    <t>KT-060029-</t>
  </si>
  <si>
    <t>KT-060030-VG</t>
  </si>
  <si>
    <t>KT-060031-VG</t>
  </si>
  <si>
    <t>KT-060032-VG</t>
  </si>
  <si>
    <t>KT-060033-VG</t>
  </si>
  <si>
    <t>KT-060034-AG</t>
  </si>
  <si>
    <t>KT-060035-VG</t>
  </si>
  <si>
    <t>KT-060036-VG</t>
  </si>
  <si>
    <t>KT-060037-AG</t>
  </si>
  <si>
    <t>KT-060038-AG</t>
  </si>
  <si>
    <t>KT-060039-VG</t>
  </si>
  <si>
    <t>KT-060040-AG</t>
  </si>
  <si>
    <t>KT-060041-AG</t>
  </si>
  <si>
    <t>KT-060042-VG</t>
  </si>
  <si>
    <t>KT-060043-AG</t>
  </si>
  <si>
    <t>KT-060044-VG</t>
  </si>
  <si>
    <t>KT-060045-AG</t>
  </si>
  <si>
    <t>KT-060046-VG</t>
  </si>
  <si>
    <t>KT-060047-VG</t>
  </si>
  <si>
    <t>KT-060048-AG</t>
  </si>
  <si>
    <t>KT-060049-VG</t>
  </si>
  <si>
    <t>KT-060050-VG</t>
  </si>
  <si>
    <t>KT-060051-VG</t>
  </si>
  <si>
    <t>KT-060052-</t>
  </si>
  <si>
    <t>KT-060053-AG</t>
  </si>
  <si>
    <t>KT-060054-AG</t>
  </si>
  <si>
    <t>KT-060055-VG</t>
  </si>
  <si>
    <t>KT-060056-VG</t>
  </si>
  <si>
    <t>KT-060057-VG</t>
  </si>
  <si>
    <t>KT-060058-AG</t>
  </si>
  <si>
    <t>KT-060059-AG</t>
  </si>
  <si>
    <t>KT-060060-AG</t>
  </si>
  <si>
    <t>KT-060061-AG</t>
  </si>
  <si>
    <t>KT-060062-AG</t>
  </si>
  <si>
    <t>KT-060063-AG</t>
  </si>
  <si>
    <t>KT-060064-VG</t>
  </si>
  <si>
    <t>KT-060065-VG</t>
  </si>
  <si>
    <t>KT-060066-AG</t>
  </si>
  <si>
    <t>KT-060067-AG</t>
  </si>
  <si>
    <t>KT-060068-VG</t>
  </si>
  <si>
    <t>KT-060069-</t>
  </si>
  <si>
    <t>KT-060070-AG</t>
  </si>
  <si>
    <t>KT-060071-AG</t>
  </si>
  <si>
    <t>KT-060072-AG</t>
  </si>
  <si>
    <t>KT-060073-AG</t>
  </si>
  <si>
    <t>KT-060074-VG</t>
  </si>
  <si>
    <t>KT-060075-VG</t>
  </si>
  <si>
    <t>KT-060076-AG</t>
  </si>
  <si>
    <t>KT-060077-AG</t>
  </si>
  <si>
    <t>KT-060078-VG</t>
  </si>
  <si>
    <t>KT-060079-AG</t>
  </si>
  <si>
    <t>KT-060080-AG</t>
  </si>
  <si>
    <t>KT-060081-VG</t>
  </si>
  <si>
    <t>KT-060082-AG</t>
  </si>
  <si>
    <t>KT-060083-AG</t>
  </si>
  <si>
    <t>KT-060084-VG</t>
  </si>
  <si>
    <t>KT-060085-VG</t>
  </si>
  <si>
    <t>KT-060086-AG</t>
  </si>
  <si>
    <t>KT-060087-AG</t>
  </si>
  <si>
    <t>KT-060088-VG</t>
  </si>
  <si>
    <t>KT-060089-VG</t>
  </si>
  <si>
    <t>KT-060090-AG</t>
  </si>
  <si>
    <t>KT-060091-AG</t>
  </si>
  <si>
    <t>KT-060092-AG</t>
  </si>
  <si>
    <t>KT-060093-VG</t>
  </si>
  <si>
    <t>KT-060094-VG</t>
  </si>
  <si>
    <t>KT-060095-VG</t>
  </si>
  <si>
    <t>KT-060096-AG</t>
  </si>
  <si>
    <t>KT-060097-AG</t>
  </si>
  <si>
    <t>KT-060098-AG</t>
  </si>
  <si>
    <t>KT-060099-AG</t>
  </si>
  <si>
    <t>KT-060100-AG</t>
  </si>
  <si>
    <t>KT-060101-</t>
  </si>
  <si>
    <t>KT-060102-VG</t>
  </si>
  <si>
    <t>KT-060103-VG</t>
  </si>
  <si>
    <t>KT-060104-VG</t>
  </si>
  <si>
    <t>KT-060105-VG</t>
  </si>
  <si>
    <t>KT-060106-AG</t>
  </si>
  <si>
    <t>KT-060107-VG</t>
  </si>
  <si>
    <t>KT-060108-AG</t>
  </si>
  <si>
    <t>KT-060109-AG</t>
  </si>
  <si>
    <t>KT-060110-AG</t>
  </si>
  <si>
    <t>KT-060111-AG</t>
  </si>
  <si>
    <t>KT-060112-AG</t>
  </si>
  <si>
    <t>KT-060113-AG</t>
  </si>
  <si>
    <t>KT-060114-VG</t>
  </si>
  <si>
    <t>KT-060115-AG</t>
  </si>
  <si>
    <t>KT-060116-VG</t>
  </si>
  <si>
    <t>KT-060117-AG</t>
  </si>
  <si>
    <t>KT-060118-VG</t>
  </si>
  <si>
    <t>KT-060119-AG</t>
  </si>
  <si>
    <t>KT-060120-VG</t>
  </si>
  <si>
    <t>KT-060121-AG</t>
  </si>
  <si>
    <t>KT-060122-VG</t>
  </si>
  <si>
    <t>KT-060123-VG</t>
  </si>
  <si>
    <t>KT-060124-AG</t>
  </si>
  <si>
    <t>KT-060125-AG</t>
  </si>
  <si>
    <t>KT-060126-VG</t>
  </si>
  <si>
    <t>KT-060127-AG</t>
  </si>
  <si>
    <t>KT-060128-AG</t>
  </si>
  <si>
    <t>KT-060129-AG</t>
  </si>
  <si>
    <t>KT-060130-AG</t>
  </si>
  <si>
    <t>KT-060131-AG</t>
  </si>
  <si>
    <t>KT-060132-VG</t>
  </si>
  <si>
    <t>KT-060133-AG</t>
  </si>
  <si>
    <t>KT-060134-VG</t>
  </si>
  <si>
    <t>KT-060135-VG</t>
  </si>
  <si>
    <t>KT-060136-AG</t>
  </si>
  <si>
    <t>KT-060137-VG</t>
  </si>
  <si>
    <t>KT-060138-VG</t>
  </si>
  <si>
    <t>KT-060139-VG</t>
  </si>
  <si>
    <t>KT-060140-AG</t>
  </si>
  <si>
    <t>KT-060141-VG</t>
  </si>
  <si>
    <t>KT-060142-AG</t>
  </si>
  <si>
    <t>KT-060143-VG</t>
  </si>
  <si>
    <t>KT-060144-VG</t>
  </si>
  <si>
    <t>KT-060145-VG</t>
  </si>
  <si>
    <t>KT-060146-</t>
  </si>
  <si>
    <t>KT-060147-AG</t>
  </si>
  <si>
    <t>KT-060148-AG</t>
  </si>
  <si>
    <t>KT-060149-AG</t>
  </si>
  <si>
    <t>KT-060150-VG</t>
  </si>
  <si>
    <t>KT-060151-AG</t>
  </si>
  <si>
    <t>KT-070001-AG</t>
  </si>
  <si>
    <t>KT-070002-V</t>
  </si>
  <si>
    <t>KT-070003-AG</t>
  </si>
  <si>
    <t>KT-070004-AG</t>
  </si>
  <si>
    <t>KT-070005-VG</t>
  </si>
  <si>
    <t>KT-070006-AG</t>
  </si>
  <si>
    <t>KT-070007-AG</t>
  </si>
  <si>
    <t>KT-070008-VG</t>
  </si>
  <si>
    <t>KT-070009-VG</t>
  </si>
  <si>
    <t>KT-070010-AG</t>
  </si>
  <si>
    <t>KT-070011-AG</t>
  </si>
  <si>
    <t>KT-070012-AG</t>
  </si>
  <si>
    <t>KT-070013-AG</t>
  </si>
  <si>
    <t>KT-070014-AG</t>
  </si>
  <si>
    <t>KT-070015-VG</t>
  </si>
  <si>
    <t>KT-070016-AG</t>
  </si>
  <si>
    <t>KT-070017-VG</t>
  </si>
  <si>
    <t>KT-070018-VG</t>
  </si>
  <si>
    <t>KT-070019-AG</t>
  </si>
  <si>
    <t>KT-070020-AG</t>
  </si>
  <si>
    <t>KT-070021-</t>
  </si>
  <si>
    <t>KT-070022-AG</t>
  </si>
  <si>
    <t>KT-070023-VG</t>
  </si>
  <si>
    <t>KT-070024-VG</t>
  </si>
  <si>
    <t>KT-070025-AG</t>
  </si>
  <si>
    <t>KT-070026-AG</t>
  </si>
  <si>
    <t>KT-070027-VG</t>
  </si>
  <si>
    <t>KT-070028-AG</t>
  </si>
  <si>
    <t>KT-070029-AG</t>
  </si>
  <si>
    <t>KT-070030-VG</t>
  </si>
  <si>
    <t>KT-070031-AG</t>
  </si>
  <si>
    <t>KT-070032-AG</t>
  </si>
  <si>
    <t>KT-070033-VG</t>
  </si>
  <si>
    <t>KT-070034-AG</t>
  </si>
  <si>
    <t>KT-070035-VG</t>
  </si>
  <si>
    <t>KT-070036-VG</t>
  </si>
  <si>
    <t>KT-070037-VG</t>
  </si>
  <si>
    <t>KT-070038-VG</t>
  </si>
  <si>
    <t>KT-070039-AG</t>
  </si>
  <si>
    <t>KT-070040-AG</t>
  </si>
  <si>
    <t>KT-070041-VG</t>
  </si>
  <si>
    <t>KT-070042-VG</t>
  </si>
  <si>
    <t>KT-070043-AG</t>
  </si>
  <si>
    <t>KT-070044-VG</t>
  </si>
  <si>
    <t>KT-070045-VG</t>
  </si>
  <si>
    <t>KT-070046-AG</t>
  </si>
  <si>
    <t>KT-070047-VG</t>
  </si>
  <si>
    <t>KT-070048-AG</t>
  </si>
  <si>
    <t>KT-070049-AG</t>
  </si>
  <si>
    <t>KT-070050-AG</t>
  </si>
  <si>
    <t>KT-070051-AG</t>
  </si>
  <si>
    <t>KT-070052-AG</t>
  </si>
  <si>
    <t>KT-070053-VG</t>
  </si>
  <si>
    <t>KT-070054-VG</t>
  </si>
  <si>
    <t>KT-070055-AG</t>
  </si>
  <si>
    <t>KT-070056-AG</t>
  </si>
  <si>
    <t>KT-070057-AG</t>
  </si>
  <si>
    <t>KT-070058-AG</t>
  </si>
  <si>
    <t>KT-070059-AG</t>
  </si>
  <si>
    <t>KT-070060-VG</t>
  </si>
  <si>
    <t>KT-070061-VG</t>
  </si>
  <si>
    <t>KT-070062-AG</t>
  </si>
  <si>
    <t>KT-070063-VG</t>
  </si>
  <si>
    <t>KT-070064-AG</t>
  </si>
  <si>
    <t>KT-070065-VG</t>
  </si>
  <si>
    <t>KT-070066-AG</t>
  </si>
  <si>
    <t>KT-070067-VG</t>
  </si>
  <si>
    <t>KT-070068-AG</t>
  </si>
  <si>
    <t>KT-070069-VG</t>
  </si>
  <si>
    <t>KT-070070-AG</t>
  </si>
  <si>
    <t>KT-070071-AG</t>
  </si>
  <si>
    <t>KT-070072-AG</t>
  </si>
  <si>
    <t>KT-070073-AG</t>
  </si>
  <si>
    <t>KT-070074-VG</t>
  </si>
  <si>
    <t>KT-070075-VG</t>
  </si>
  <si>
    <t>KT-070076-AG</t>
  </si>
  <si>
    <t>KT-070077-AG</t>
  </si>
  <si>
    <t>KT-070078-AG</t>
  </si>
  <si>
    <t>KT-070079-AG</t>
  </si>
  <si>
    <t>KT-070080-AG</t>
  </si>
  <si>
    <t>KT-070081-VG</t>
  </si>
  <si>
    <t>KT-070082-VG</t>
  </si>
  <si>
    <t>KT-070083-VG</t>
  </si>
  <si>
    <t>KT-070084-AG</t>
  </si>
  <si>
    <t>KT-070085-AG</t>
  </si>
  <si>
    <t>KT-070086-VG</t>
  </si>
  <si>
    <t>KT-070087-VG</t>
  </si>
  <si>
    <t>KT-070088-AG</t>
  </si>
  <si>
    <t>KT-070089-AG</t>
  </si>
  <si>
    <t>KT-070090-AG</t>
  </si>
  <si>
    <t>KT-070091-AG</t>
  </si>
  <si>
    <t>KT-070092-VG</t>
  </si>
  <si>
    <t>KT-070093-AG</t>
  </si>
  <si>
    <t>KT-070094-VG</t>
  </si>
  <si>
    <t>KT-070095-AG</t>
  </si>
  <si>
    <t>KT-070096-AG</t>
  </si>
  <si>
    <t>KT-070097-VG</t>
  </si>
  <si>
    <t>KT-070098-AG</t>
  </si>
  <si>
    <t>KT-070099-AG</t>
  </si>
  <si>
    <t>KT-070100-VG</t>
  </si>
  <si>
    <t>KT-070101-AG</t>
  </si>
  <si>
    <t>KT-070102-VG</t>
  </si>
  <si>
    <t>KT-070103-VG</t>
  </si>
  <si>
    <t>KT-070104-AG</t>
  </si>
  <si>
    <t>KT-070105-AG</t>
  </si>
  <si>
    <t>KT-070106-AG</t>
  </si>
  <si>
    <t>KT-070107-VG</t>
  </si>
  <si>
    <t>KT-070108-AG</t>
  </si>
  <si>
    <t>KT-070109-AG</t>
  </si>
  <si>
    <t>KT-070110-AG</t>
  </si>
  <si>
    <t>KT-080001-AG</t>
  </si>
  <si>
    <t>KT-080002-AG</t>
  </si>
  <si>
    <t>KT-080003-VG</t>
  </si>
  <si>
    <t>KT-080004-VG</t>
  </si>
  <si>
    <t>KT-080005-VG</t>
  </si>
  <si>
    <t>KT-080006-AG</t>
  </si>
  <si>
    <t>KT-080007-VG</t>
  </si>
  <si>
    <t>KT-080008-AG</t>
  </si>
  <si>
    <t>KT-080009-AG</t>
  </si>
  <si>
    <t>KT-080010-AG</t>
  </si>
  <si>
    <t>KT-080011-AG</t>
  </si>
  <si>
    <t>KT-080012-AG</t>
  </si>
  <si>
    <t>KT-080013-AG</t>
  </si>
  <si>
    <t>KT-080014-AG</t>
  </si>
  <si>
    <t>KT-080015-VG</t>
  </si>
  <si>
    <t>KT-080016-AG</t>
  </si>
  <si>
    <t>KT-080017-AG</t>
  </si>
  <si>
    <t>KT-080018-VG</t>
  </si>
  <si>
    <t>KT-080019-AG</t>
  </si>
  <si>
    <t>KT-080020-VG</t>
  </si>
  <si>
    <t>KT-080021-AG</t>
  </si>
  <si>
    <t>KT-080022-AG</t>
  </si>
  <si>
    <t>KT-080023-AG</t>
  </si>
  <si>
    <t>KT-080024-AG</t>
  </si>
  <si>
    <t>KT-080025-AG</t>
  </si>
  <si>
    <t>KT-080026-VG</t>
  </si>
  <si>
    <t>KT-080027-VG</t>
  </si>
  <si>
    <t>KT-080028-VG</t>
  </si>
  <si>
    <t>KT-080029-VG</t>
  </si>
  <si>
    <t>KT-080030-AG</t>
  </si>
  <si>
    <t>KT-080031-VG</t>
  </si>
  <si>
    <t>KT-080032-VG</t>
  </si>
  <si>
    <t>KT-090001-AG</t>
  </si>
  <si>
    <t>KT-090002-VG</t>
  </si>
  <si>
    <t>KT-090003-VG</t>
  </si>
  <si>
    <t>KT-090004-AG</t>
  </si>
  <si>
    <t>KT-090005-AG</t>
  </si>
  <si>
    <t>KT-090006-AG</t>
  </si>
  <si>
    <t>KT-090007-VG</t>
  </si>
  <si>
    <t>KT-090008-AG</t>
  </si>
  <si>
    <t>KT-090009-VG</t>
  </si>
  <si>
    <t>KT-090010-AG</t>
  </si>
  <si>
    <t>KT-090011-VG</t>
  </si>
  <si>
    <t>KT-090012-AG</t>
  </si>
  <si>
    <t>KT-090013-AG</t>
  </si>
  <si>
    <t>KT-090014-AG</t>
  </si>
  <si>
    <t>KT-090015-VG</t>
  </si>
  <si>
    <t>KT-090016-AG</t>
  </si>
  <si>
    <t>KT-090017-VG</t>
  </si>
  <si>
    <t>KT-090018-VG</t>
  </si>
  <si>
    <t>KT-090019-AG</t>
  </si>
  <si>
    <t>KT-090020-AG</t>
  </si>
  <si>
    <t>KT-090021-AG</t>
  </si>
  <si>
    <t>KT-090022-VG</t>
  </si>
  <si>
    <t>KT-090023-VG</t>
  </si>
  <si>
    <t>KT-090024-AG</t>
  </si>
  <si>
    <t>KT-090025-AG</t>
  </si>
  <si>
    <t>KT-090026-AG</t>
  </si>
  <si>
    <t>KT-090027-AG</t>
  </si>
  <si>
    <t>KT-090028-AG</t>
  </si>
  <si>
    <t>KT-090029-AG</t>
  </si>
  <si>
    <t>KT-090030-AG</t>
  </si>
  <si>
    <t>KT-090031-AG</t>
  </si>
  <si>
    <t>KT-090032-AG</t>
  </si>
  <si>
    <t>KT-090033-AG</t>
  </si>
  <si>
    <t>KT-090034-VG</t>
  </si>
  <si>
    <t>KT-090035-AG</t>
  </si>
  <si>
    <t>KT-090036-VG</t>
  </si>
  <si>
    <t>KT-090037-AG</t>
  </si>
  <si>
    <t>KT-090038-VG</t>
  </si>
  <si>
    <t>KT-090039-AG</t>
  </si>
  <si>
    <t>KT-090040-AG</t>
  </si>
  <si>
    <t>KT-090041-VG</t>
  </si>
  <si>
    <t>KT-090042-VG</t>
  </si>
  <si>
    <t>KT-090043-AG</t>
  </si>
  <si>
    <t>KT-090044-VG</t>
  </si>
  <si>
    <t>KT-090045-AG</t>
  </si>
  <si>
    <t>KT-090046-VG</t>
  </si>
  <si>
    <t>KT-090047-AG</t>
  </si>
  <si>
    <t>KT-090048-VG</t>
  </si>
  <si>
    <t>KT-090049-AG</t>
  </si>
  <si>
    <t>KT-090050-AG</t>
  </si>
  <si>
    <t>KT-090051-AG</t>
  </si>
  <si>
    <t>KT-090052-VG</t>
  </si>
  <si>
    <t>KT-090053-VG</t>
  </si>
  <si>
    <t>KT-090054-AG</t>
  </si>
  <si>
    <t>KT-090055-AG</t>
  </si>
  <si>
    <t>KT-090056-AG</t>
  </si>
  <si>
    <t>KT-090057-VG</t>
  </si>
  <si>
    <t>KT-090058-AG</t>
  </si>
  <si>
    <t>KT-090059-VG</t>
  </si>
  <si>
    <t>KT-090060-VG</t>
  </si>
  <si>
    <t>KT-090061-VG</t>
  </si>
  <si>
    <t>KT-090062-AG</t>
  </si>
  <si>
    <t>KT-090063-VG</t>
  </si>
  <si>
    <t>KT-090064-AG</t>
  </si>
  <si>
    <t>KT-090065-AG</t>
  </si>
  <si>
    <t>KT-090066-AG</t>
  </si>
  <si>
    <t>KT-090067-VG</t>
  </si>
  <si>
    <t>KT-090068-AG</t>
  </si>
  <si>
    <t>KT-090069-AG</t>
  </si>
  <si>
    <t>KT-090070-VG</t>
  </si>
  <si>
    <t>KT-090071-VG</t>
  </si>
  <si>
    <t>KT-090072-AG</t>
  </si>
  <si>
    <t>KT-090073-AG</t>
  </si>
  <si>
    <t>KT-090074-AG</t>
  </si>
  <si>
    <t>KT-090075-AG</t>
  </si>
  <si>
    <t>KT-090076-VG</t>
  </si>
  <si>
    <t>KT-090077-AG</t>
  </si>
  <si>
    <t>KT-090078-AG</t>
  </si>
  <si>
    <t>KT-100001-AG</t>
  </si>
  <si>
    <t>KT-100002-AG</t>
  </si>
  <si>
    <t>KT-100003-AG</t>
  </si>
  <si>
    <t>KT-100004-AG</t>
  </si>
  <si>
    <t>KT-100005-AG</t>
  </si>
  <si>
    <t>KT-100008-AG</t>
  </si>
  <si>
    <t>KT-100009-AG</t>
  </si>
  <si>
    <t>KT-100015-AG</t>
  </si>
  <si>
    <t>KT-100016-AG</t>
  </si>
  <si>
    <t>KT-100018-AG</t>
  </si>
  <si>
    <t>KT-100019-AG</t>
  </si>
  <si>
    <t>KT-100022-AG</t>
  </si>
  <si>
    <t>KT-100024-AG</t>
  </si>
  <si>
    <t>KT-100025-AG</t>
  </si>
  <si>
    <t>KT-100027-AG</t>
  </si>
  <si>
    <t>KT-100029-AG</t>
  </si>
  <si>
    <t>KT-100030-AG</t>
  </si>
  <si>
    <t>KT-100032-AG</t>
  </si>
  <si>
    <t>KT-100035-AG</t>
  </si>
  <si>
    <t>KT-100037-AG</t>
  </si>
  <si>
    <t>KT-100039-AG</t>
  </si>
  <si>
    <t>KT-100040-AG</t>
  </si>
  <si>
    <t>KT-100041-AG</t>
  </si>
  <si>
    <t>KT-100043-AG</t>
  </si>
  <si>
    <t>KT-100044-AG</t>
  </si>
  <si>
    <t>KT-100046-VG</t>
  </si>
  <si>
    <t>KT-100049-AG</t>
  </si>
  <si>
    <t>KT-100050-AG</t>
  </si>
  <si>
    <t>KT-100052-AG</t>
  </si>
  <si>
    <t>KT-100054-AG</t>
  </si>
  <si>
    <t>KT-100058-AG</t>
  </si>
  <si>
    <t>KT-100059-AG</t>
  </si>
  <si>
    <t>KT-100060-AG</t>
  </si>
  <si>
    <t>KT-100061-AG</t>
  </si>
  <si>
    <t>KT-100062-AG</t>
  </si>
  <si>
    <t>KT-100063-AG</t>
  </si>
  <si>
    <t>KT-100065-AG</t>
  </si>
  <si>
    <t>KT-100066-AG</t>
  </si>
  <si>
    <t>KT-100067-AG</t>
  </si>
  <si>
    <t>KT-100068-AG</t>
  </si>
  <si>
    <t>KT-100069-AG</t>
  </si>
  <si>
    <t>KT-100071-AG</t>
  </si>
  <si>
    <t>KT-100072-AG</t>
  </si>
  <si>
    <t>KT-100073-AG</t>
  </si>
  <si>
    <t>KT-100074-AG</t>
  </si>
  <si>
    <t>KT-100075-AG</t>
  </si>
  <si>
    <t>KT-100076-</t>
  </si>
  <si>
    <t>KT-100080-AG</t>
  </si>
  <si>
    <t>KT-100081-AG</t>
  </si>
  <si>
    <t>KT-100082-AG</t>
  </si>
  <si>
    <t>KT-100083-AG</t>
  </si>
  <si>
    <t>KT-100084-AG</t>
  </si>
  <si>
    <t>KT-100085-AG</t>
  </si>
  <si>
    <t>KT-100086-AG</t>
  </si>
  <si>
    <t>KT-100088-AG</t>
  </si>
  <si>
    <t>KT-100089-AG</t>
  </si>
  <si>
    <t>KT-100090-AG</t>
  </si>
  <si>
    <t>KT-100091-</t>
  </si>
  <si>
    <t>KT-100093-AG</t>
  </si>
  <si>
    <t>KT-100094-AG</t>
  </si>
  <si>
    <t>KT-100095-AG</t>
  </si>
  <si>
    <t>KT-100096-AG</t>
  </si>
  <si>
    <t>KT-100099-AG</t>
  </si>
  <si>
    <t>KT-100101-AG</t>
  </si>
  <si>
    <t>KT-100104-AG</t>
  </si>
  <si>
    <t>KT-100105-AG</t>
  </si>
  <si>
    <t>KT-100106-AG</t>
  </si>
  <si>
    <t>KT-100108-AG</t>
  </si>
  <si>
    <t>KT-100111-AG</t>
  </si>
  <si>
    <t>KT-110002-AG</t>
  </si>
  <si>
    <t>KT-110003-AG</t>
  </si>
  <si>
    <t>KT-110004-AG</t>
  </si>
  <si>
    <t>KT-110005-AG</t>
  </si>
  <si>
    <t>KT-110006-AG</t>
  </si>
  <si>
    <t>KT-110008-AG</t>
  </si>
  <si>
    <t>KT-110009-AG</t>
  </si>
  <si>
    <t>KT-110010-AG</t>
  </si>
  <si>
    <t>KT-110011-AG</t>
  </si>
  <si>
    <t>KT-110013-AG</t>
  </si>
  <si>
    <t>KT-110014-AG</t>
  </si>
  <si>
    <t>KT-110015-AG</t>
  </si>
  <si>
    <t>KT-110016-AG</t>
  </si>
  <si>
    <t>KT-110017-AG</t>
  </si>
  <si>
    <t>KT-110018-AG</t>
  </si>
  <si>
    <t>KT-110019-AG</t>
  </si>
  <si>
    <t>KT-110020-AG</t>
  </si>
  <si>
    <t>KT-110022-AG</t>
  </si>
  <si>
    <t>KT-110025-AG</t>
  </si>
  <si>
    <t>KT-110026-AG</t>
  </si>
  <si>
    <t>KT-110029-AG</t>
  </si>
  <si>
    <t>KT-110031-AG</t>
  </si>
  <si>
    <t>KT-110032-AG</t>
  </si>
  <si>
    <t>KT-110033-AG</t>
  </si>
  <si>
    <t>KT-110034-AG</t>
  </si>
  <si>
    <t>KT-110035-AG</t>
  </si>
  <si>
    <t>KT-110036-AG</t>
  </si>
  <si>
    <t>KT-110040-AG</t>
  </si>
  <si>
    <t>KT-110042-AG</t>
  </si>
  <si>
    <t>KT-110043-AG</t>
  </si>
  <si>
    <t>KT-110044-AG</t>
  </si>
  <si>
    <t>KT-110045-AG</t>
  </si>
  <si>
    <t>KT-110046-AG</t>
  </si>
  <si>
    <t>KT-110047-AG</t>
  </si>
  <si>
    <t>KT-110048-AG</t>
  </si>
  <si>
    <t>KT-110049-</t>
  </si>
  <si>
    <t>KT-110053-AG</t>
  </si>
  <si>
    <t>KT-110056-AG</t>
  </si>
  <si>
    <t>KT-110059-AG</t>
  </si>
  <si>
    <t>KT-110061-AG</t>
  </si>
  <si>
    <t>KT-110062-AG</t>
  </si>
  <si>
    <t>KT-110064-AG</t>
  </si>
  <si>
    <t>KT-110065-AG</t>
  </si>
  <si>
    <t>KT-110066-AG</t>
  </si>
  <si>
    <t>KT-110067-AG</t>
  </si>
  <si>
    <t>KT-110068-AG</t>
  </si>
  <si>
    <t>KT-110069-AG</t>
  </si>
  <si>
    <t>KT-110071-AG</t>
  </si>
  <si>
    <t>KT-110072-AG</t>
  </si>
  <si>
    <t>KT-110073-AG</t>
  </si>
  <si>
    <t>KT-110074-AG</t>
  </si>
  <si>
    <t>KT-110075-AG</t>
  </si>
  <si>
    <t>KT-110078-AG</t>
  </si>
  <si>
    <t>KT-110080-AG</t>
  </si>
  <si>
    <t>KT-110081-AG</t>
  </si>
  <si>
    <t>KT-110082-AG</t>
  </si>
  <si>
    <t>KT-110083-AG</t>
  </si>
  <si>
    <t>KT-110084-AG</t>
  </si>
  <si>
    <t>KT-110085-AG</t>
  </si>
  <si>
    <t>KT-110086-AG</t>
  </si>
  <si>
    <t>KT-110087-AG</t>
  </si>
  <si>
    <t>KT-110088-AG</t>
  </si>
  <si>
    <t>KT-110089-AG</t>
  </si>
  <si>
    <t>KT-120002-AG</t>
  </si>
  <si>
    <t>KT-120003-AG</t>
  </si>
  <si>
    <t>KT-120005-AG</t>
  </si>
  <si>
    <t>KT-120006-AG</t>
  </si>
  <si>
    <t>KT-120007-AG</t>
  </si>
  <si>
    <t>KT-120011-AG</t>
  </si>
  <si>
    <t>KT-120014-AG</t>
  </si>
  <si>
    <t>KT-120015-AG</t>
  </si>
  <si>
    <t>KT-120017-AG</t>
  </si>
  <si>
    <t>KT-120020-AG</t>
  </si>
  <si>
    <t>KT-120022-AG</t>
  </si>
  <si>
    <t>KT-120024-AG</t>
  </si>
  <si>
    <t>KT-120025-AG</t>
  </si>
  <si>
    <t>KT-120026-AG</t>
  </si>
  <si>
    <t>KT-120027-AG</t>
  </si>
  <si>
    <t>KT-120028-AG</t>
  </si>
  <si>
    <t>KT-120029-AG</t>
  </si>
  <si>
    <t>KT-120031-AG</t>
  </si>
  <si>
    <t>KT-120032-AG</t>
  </si>
  <si>
    <t>KT-120035-AG</t>
  </si>
  <si>
    <t>KT-120037-AG</t>
  </si>
  <si>
    <t>KT-120038-AG</t>
  </si>
  <si>
    <t>KT-120040-AG</t>
  </si>
  <si>
    <t>KT-120043-AG</t>
  </si>
  <si>
    <t>KT-120044-AG</t>
  </si>
  <si>
    <t>KT-120045-AG</t>
  </si>
  <si>
    <t>KT-120046-AG</t>
  </si>
  <si>
    <t>KT-120047-AG</t>
  </si>
  <si>
    <t>KT-120048-AG</t>
  </si>
  <si>
    <t>KT-120051-AG</t>
  </si>
  <si>
    <t>KT-120053-AG</t>
  </si>
  <si>
    <t>KT-120054-AG</t>
  </si>
  <si>
    <t>KT-120058-AG</t>
  </si>
  <si>
    <t>KT-120059-AG</t>
  </si>
  <si>
    <t>KT-120060-AG</t>
  </si>
  <si>
    <t>KT-120063-AG</t>
  </si>
  <si>
    <t>KT-120065-AG</t>
  </si>
  <si>
    <t>KT-120066-AG</t>
  </si>
  <si>
    <t>KT-120067-AG</t>
  </si>
  <si>
    <t>KT-120068-AG</t>
  </si>
  <si>
    <t>KT-120069-AG</t>
  </si>
  <si>
    <t>KT-120072-AG</t>
  </si>
  <si>
    <t>KT-120073-AG</t>
  </si>
  <si>
    <t>KT-120074-AG</t>
  </si>
  <si>
    <t>KT-120075-AG</t>
  </si>
  <si>
    <t>KT-120076-AG</t>
  </si>
  <si>
    <t>KT-120080-AG</t>
  </si>
  <si>
    <t>KT-120083-AG</t>
  </si>
  <si>
    <t>KT-120084-AG</t>
  </si>
  <si>
    <t>KT-120085-AG</t>
  </si>
  <si>
    <t>KT-120086-AG</t>
  </si>
  <si>
    <t>KT-120087-AG</t>
  </si>
  <si>
    <t>KT-120089-AG</t>
  </si>
  <si>
    <t>KT-120090-AG</t>
  </si>
  <si>
    <t>KT-120093-AG</t>
  </si>
  <si>
    <t>KT-120095-AG</t>
  </si>
  <si>
    <t>KT-120096-AG</t>
  </si>
  <si>
    <t>KT-120097-AG</t>
  </si>
  <si>
    <t>KT-120098-AG</t>
  </si>
  <si>
    <t>KT-120099-AG</t>
  </si>
  <si>
    <t>KT-120100-AG</t>
  </si>
  <si>
    <t>KT-120101-AG</t>
  </si>
  <si>
    <t>KT-120103-AG</t>
  </si>
  <si>
    <t>KT-120104-AG</t>
  </si>
  <si>
    <t>KT-120105-AG</t>
  </si>
  <si>
    <t>KT-120109-AG</t>
  </si>
  <si>
    <t>KT-120110-AG</t>
  </si>
  <si>
    <t>KT-120112-AG</t>
  </si>
  <si>
    <t>KT-120113-AG</t>
  </si>
  <si>
    <t>KT-120114-AG</t>
  </si>
  <si>
    <t>KT-120116-AG</t>
  </si>
  <si>
    <t>KT-120119-AG</t>
  </si>
  <si>
    <t>KT-120120-AG</t>
  </si>
  <si>
    <t>KT-120121-AG</t>
  </si>
  <si>
    <t>KT-120122-AG</t>
  </si>
  <si>
    <t>KT-120123-AG</t>
  </si>
  <si>
    <t>KT-120125-AG</t>
  </si>
  <si>
    <t>KT-120126-AG</t>
  </si>
  <si>
    <t>KT-120129-AG</t>
  </si>
  <si>
    <t>KT-130002-AG</t>
  </si>
  <si>
    <t>KT-130004-AG</t>
  </si>
  <si>
    <t>KT-130005-AG</t>
  </si>
  <si>
    <t>KT-130006-AG</t>
  </si>
  <si>
    <t>KT-130007-AG</t>
  </si>
  <si>
    <t>KT-130011-AG</t>
  </si>
  <si>
    <t>KT-130016-AG</t>
  </si>
  <si>
    <t>KT-130017-AG</t>
  </si>
  <si>
    <t>KT-130023-AG</t>
  </si>
  <si>
    <t>KT-130027-AG</t>
  </si>
  <si>
    <t>KT-130028-AG</t>
  </si>
  <si>
    <t>KT-130032-AG</t>
  </si>
  <si>
    <t>KT-130033-AG</t>
  </si>
  <si>
    <t>KT-130034-AG</t>
  </si>
  <si>
    <t>KT-130035-AG</t>
  </si>
  <si>
    <t>KT-130037-AG</t>
  </si>
  <si>
    <t>KT-130038-AG</t>
  </si>
  <si>
    <t>KT-130039-AG</t>
  </si>
  <si>
    <t>KT-130040-AG</t>
  </si>
  <si>
    <t>KT-130043-AG</t>
  </si>
  <si>
    <t>KT-130045-AG</t>
  </si>
  <si>
    <t>KT-130049-AG</t>
  </si>
  <si>
    <t>KT-130051-AG</t>
  </si>
  <si>
    <t>KT-130054-AG</t>
  </si>
  <si>
    <t>KT-130055-AG</t>
  </si>
  <si>
    <t>KT-130056-AG</t>
  </si>
  <si>
    <t>KT-130059-AG</t>
  </si>
  <si>
    <t>KT-130061-AG</t>
  </si>
  <si>
    <t>KT-130066-AG</t>
  </si>
  <si>
    <t>KT-130067-AG</t>
  </si>
  <si>
    <t>KT-130068-AG</t>
  </si>
  <si>
    <t>KT-130069-AG</t>
  </si>
  <si>
    <t>KT-130070-AG</t>
  </si>
  <si>
    <t>KT-130072-AG</t>
  </si>
  <si>
    <t>KT-130073-AG</t>
  </si>
  <si>
    <t>KT-130074-AG</t>
  </si>
  <si>
    <t>KT-130077-AG</t>
  </si>
  <si>
    <t>KT-130079-AG</t>
  </si>
  <si>
    <t>KT-130080-AG</t>
  </si>
  <si>
    <t>KT-130082-AG</t>
  </si>
  <si>
    <t>KT-130083-AG</t>
  </si>
  <si>
    <t>KT-130084-AG</t>
  </si>
  <si>
    <t>KT-130085-AG</t>
  </si>
  <si>
    <t>KT-130086-AG</t>
  </si>
  <si>
    <t>KT-130087-AG</t>
  </si>
  <si>
    <t>KT-130088-AG</t>
  </si>
  <si>
    <t>KT-130089-AG</t>
  </si>
  <si>
    <t>KT-130090-AG</t>
  </si>
  <si>
    <t>KT-130091-VR</t>
  </si>
  <si>
    <t>KT-130092-AG</t>
  </si>
  <si>
    <t>KT-130093-AG</t>
  </si>
  <si>
    <t>KT-130094-AG</t>
  </si>
  <si>
    <t>KT-130096-AG</t>
  </si>
  <si>
    <t>KT-130097-AG</t>
  </si>
  <si>
    <t>KT-130099-AG</t>
  </si>
  <si>
    <t>KT-130100-AG</t>
  </si>
  <si>
    <t>KT-130101-AG</t>
  </si>
  <si>
    <t>KT-130106-AG</t>
  </si>
  <si>
    <t>KT-140009-A</t>
  </si>
  <si>
    <t>KT-140021-A</t>
  </si>
  <si>
    <t>KT-140133-A</t>
  </si>
  <si>
    <t>KT-150005-A</t>
  </si>
  <si>
    <t>KT-150011-A</t>
  </si>
  <si>
    <t>KT-150021-A</t>
  </si>
  <si>
    <t>KT-150035-A</t>
  </si>
  <si>
    <t>KT-150046-A</t>
  </si>
  <si>
    <t>KT-150048-A</t>
  </si>
  <si>
    <t>KT-150080-A</t>
  </si>
  <si>
    <t>KT-150113-A</t>
  </si>
  <si>
    <t>KT-150114-A</t>
  </si>
  <si>
    <t>KT-150119-A</t>
  </si>
  <si>
    <t>KT-150126-A</t>
  </si>
  <si>
    <t>KT-160001-A</t>
  </si>
  <si>
    <t>KT-160002-A</t>
  </si>
  <si>
    <t>KT-160003-A</t>
  </si>
  <si>
    <t>KT-160004-A</t>
  </si>
  <si>
    <t>KT-160008-A</t>
  </si>
  <si>
    <t>KT-160010-A</t>
  </si>
  <si>
    <t>KT-160011-A</t>
  </si>
  <si>
    <t>KT-160014-A</t>
  </si>
  <si>
    <t>KT-160015-A</t>
  </si>
  <si>
    <t>KT-160016-A</t>
  </si>
  <si>
    <t>KT-160017-A</t>
  </si>
  <si>
    <t>KT-160018-A</t>
  </si>
  <si>
    <t>KT-160020-A</t>
  </si>
  <si>
    <t>KT-160022-A</t>
  </si>
  <si>
    <t>KT-160023-A</t>
  </si>
  <si>
    <t>KT-160024-A</t>
  </si>
  <si>
    <t>KT-160025-A</t>
  </si>
  <si>
    <t>KT-160026-A</t>
  </si>
  <si>
    <t>KT-160027-A</t>
  </si>
  <si>
    <t>KT-160029-A</t>
  </si>
  <si>
    <t>KT-160030-A</t>
  </si>
  <si>
    <t>KT-160031-A</t>
  </si>
  <si>
    <t>KT-160033-A</t>
  </si>
  <si>
    <t>KT-160035-A</t>
  </si>
  <si>
    <t>KT-160036-A</t>
  </si>
  <si>
    <t>KT-160040-A</t>
  </si>
  <si>
    <t>KT-160042-A</t>
  </si>
  <si>
    <t>KT-160045-A</t>
  </si>
  <si>
    <t>KT-160047-A</t>
  </si>
  <si>
    <t>KT-160048-A</t>
  </si>
  <si>
    <t>KT-160049-A</t>
  </si>
  <si>
    <t>KT-160050-A</t>
  </si>
  <si>
    <t>KT-160051-A</t>
  </si>
  <si>
    <t>KT-160052-A</t>
  </si>
  <si>
    <t>KT-160053-A</t>
  </si>
  <si>
    <t>KT-160054-A</t>
  </si>
  <si>
    <t>KT-160055-A</t>
  </si>
  <si>
    <t>KT-160056-A</t>
  </si>
  <si>
    <t>KT-160057-A</t>
  </si>
  <si>
    <t>KT-160059-A</t>
  </si>
  <si>
    <t>KT-160060-A</t>
  </si>
  <si>
    <t>KT-160061-A</t>
  </si>
  <si>
    <t>KT-160062-A</t>
  </si>
  <si>
    <t>KT-160063-A</t>
  </si>
  <si>
    <t>KT-160064-A</t>
  </si>
  <si>
    <t>KT-160065-A</t>
  </si>
  <si>
    <t>KT-160066-A</t>
  </si>
  <si>
    <t>KT-160067-A</t>
  </si>
  <si>
    <t>KT-160068-A</t>
  </si>
  <si>
    <t>KT-160070-A</t>
  </si>
  <si>
    <t>KT-160071-A</t>
  </si>
  <si>
    <t>KT-160073-A</t>
  </si>
  <si>
    <t>KT-160074-A</t>
  </si>
  <si>
    <t>KT-160075-A</t>
  </si>
  <si>
    <t>KT-160076-A</t>
  </si>
  <si>
    <t>KT-160077-A</t>
  </si>
  <si>
    <t>KT-160078-A</t>
  </si>
  <si>
    <t>KT-160079-A</t>
  </si>
  <si>
    <t>KT-160080-A</t>
  </si>
  <si>
    <t>KT-160081-A</t>
  </si>
  <si>
    <t>KT-160082-A</t>
  </si>
  <si>
    <t>KT-160083-A</t>
  </si>
  <si>
    <t>KT-160084-A</t>
  </si>
  <si>
    <t>KT-160085-A</t>
  </si>
  <si>
    <t>KT-160086-A</t>
  </si>
  <si>
    <t>KT-160089-A</t>
  </si>
  <si>
    <t>KT-160092-A</t>
  </si>
  <si>
    <t>KT-160093-A</t>
  </si>
  <si>
    <t>KT-160094-A</t>
  </si>
  <si>
    <t>KT-160096-A</t>
  </si>
  <si>
    <t>KT-160097-A</t>
  </si>
  <si>
    <t>KT-160098-A</t>
  </si>
  <si>
    <t>KT-160099-A</t>
  </si>
  <si>
    <t>KT-160100-A</t>
  </si>
  <si>
    <t>KT-160101-A</t>
  </si>
  <si>
    <t>KT-160102-A</t>
  </si>
  <si>
    <t>KT-160103-A</t>
  </si>
  <si>
    <t>KT-160104-A</t>
  </si>
  <si>
    <t>KT-160105-A</t>
  </si>
  <si>
    <t>KT-160106-A</t>
  </si>
  <si>
    <t>KT-160107-A</t>
  </si>
  <si>
    <t>KT-160110-A</t>
  </si>
  <si>
    <t>KT-160113-A</t>
  </si>
  <si>
    <t>KT-160114-A</t>
  </si>
  <si>
    <t>KT-160115-A</t>
  </si>
  <si>
    <t>KT-160116-A</t>
  </si>
  <si>
    <t>KT-160118-A</t>
  </si>
  <si>
    <t>KT-160119-A</t>
  </si>
  <si>
    <t>KT-160120-A</t>
  </si>
  <si>
    <t>KT-160122-A</t>
  </si>
  <si>
    <t>KT-160126-A</t>
  </si>
  <si>
    <t>KT-160127-A</t>
  </si>
  <si>
    <t>KT-160129-A</t>
  </si>
  <si>
    <t>KT-160130-A</t>
  </si>
  <si>
    <t>KT-160131-A</t>
  </si>
  <si>
    <t>KT-160132-A</t>
  </si>
  <si>
    <t>KT-160133-A</t>
  </si>
  <si>
    <t>KT-160134-A</t>
  </si>
  <si>
    <t>KT-160135-A</t>
  </si>
  <si>
    <t>KT-160138-A</t>
  </si>
  <si>
    <t>KT-160140-A</t>
  </si>
  <si>
    <t>KT-160141-A</t>
  </si>
  <si>
    <t>KT-160143-A</t>
  </si>
  <si>
    <t>KT-160144-A</t>
  </si>
  <si>
    <t>KT-160145-A</t>
  </si>
  <si>
    <t>KT-160146-A</t>
  </si>
  <si>
    <t>KT-160147-A</t>
  </si>
  <si>
    <t>KT-160148-A</t>
  </si>
  <si>
    <t>KT-160149-A</t>
  </si>
  <si>
    <t>KT-160150-A</t>
  </si>
  <si>
    <t>KT-160151-A</t>
  </si>
  <si>
    <t>KT-160152-A</t>
  </si>
  <si>
    <t>KT-170002-A</t>
  </si>
  <si>
    <t>KT-170003-A</t>
  </si>
  <si>
    <t>KT-170004-A</t>
  </si>
  <si>
    <t>KT-170006-A</t>
  </si>
  <si>
    <t>KT-170008-A</t>
  </si>
  <si>
    <t>KT-170009-A</t>
  </si>
  <si>
    <t>KT-170010-A</t>
  </si>
  <si>
    <t>KT-170011-A</t>
  </si>
  <si>
    <t>KT-170012-A</t>
  </si>
  <si>
    <t>KT-170013-A</t>
  </si>
  <si>
    <t>KT-170014-A</t>
  </si>
  <si>
    <t>KT-170015-A</t>
  </si>
  <si>
    <t>KT-170016-A</t>
  </si>
  <si>
    <t>KT-170017-A</t>
  </si>
  <si>
    <t>KT-170018-A</t>
  </si>
  <si>
    <t>KT-170019-A</t>
  </si>
  <si>
    <t>KT-170020-A</t>
  </si>
  <si>
    <t>KT-170021-A</t>
  </si>
  <si>
    <t>KT-170023-A</t>
  </si>
  <si>
    <t>KT-170024-A</t>
  </si>
  <si>
    <t>KT-170025-A</t>
  </si>
  <si>
    <t>KT-170026-A</t>
  </si>
  <si>
    <t>KT-170027-A</t>
  </si>
  <si>
    <t>KT-170028-A</t>
  </si>
  <si>
    <t>KT-170029-A</t>
  </si>
  <si>
    <t>KT-170032-A</t>
  </si>
  <si>
    <t>KT-170035-A</t>
  </si>
  <si>
    <t>KT-170036-A</t>
  </si>
  <si>
    <t>KT-170037-A</t>
  </si>
  <si>
    <t>KT-170038-A</t>
  </si>
  <si>
    <t>KT-170039-A</t>
  </si>
  <si>
    <t>KT-170040-A</t>
  </si>
  <si>
    <t>KT-170041-A</t>
  </si>
  <si>
    <t>KT-170042-A</t>
  </si>
  <si>
    <t>KT-170043-A</t>
  </si>
  <si>
    <t>KT-170044-A</t>
  </si>
  <si>
    <t>KT-170045-A</t>
  </si>
  <si>
    <t>KT-170046-A</t>
  </si>
  <si>
    <t>KT-170047-A</t>
  </si>
  <si>
    <t>KT-170048-A</t>
  </si>
  <si>
    <t>KT-170050-A</t>
  </si>
  <si>
    <t>KT-170051-A</t>
  </si>
  <si>
    <t>KT-170052-A</t>
  </si>
  <si>
    <t>KT-170053-A</t>
  </si>
  <si>
    <t>KT-170054-A</t>
  </si>
  <si>
    <t>KT-170055-A</t>
  </si>
  <si>
    <t>KT-170056-A</t>
  </si>
  <si>
    <t>KT-170058-A</t>
  </si>
  <si>
    <t>KT-170060-A</t>
  </si>
  <si>
    <t>KT-170061-A</t>
  </si>
  <si>
    <t>KT-170062-A</t>
  </si>
  <si>
    <t>KT-170066-A</t>
  </si>
  <si>
    <t>KT-170067-A</t>
  </si>
  <si>
    <t>KT-170069-A</t>
  </si>
  <si>
    <t>KT-170070-A</t>
  </si>
  <si>
    <t>KT-170071-A</t>
  </si>
  <si>
    <t>KT-170072-A</t>
  </si>
  <si>
    <t>KT-170074-A</t>
  </si>
  <si>
    <t>KT-170075-A</t>
  </si>
  <si>
    <t>KT-170077-A</t>
  </si>
  <si>
    <t>KT-170078-A</t>
  </si>
  <si>
    <t>KT-170079-A</t>
  </si>
  <si>
    <t>KT-170081-A</t>
  </si>
  <si>
    <t>KT-170082-A</t>
  </si>
  <si>
    <t>KT-170083-A</t>
  </si>
  <si>
    <t>KT-170084-A</t>
  </si>
  <si>
    <t>KT-170086-A</t>
  </si>
  <si>
    <t>KT-170087-A</t>
  </si>
  <si>
    <t>KT-170089-A</t>
  </si>
  <si>
    <t>KT-170091-A</t>
  </si>
  <si>
    <t>KT-170092-A</t>
  </si>
  <si>
    <t>KT-170093-A</t>
  </si>
  <si>
    <t>KT-170094-A</t>
  </si>
  <si>
    <t>KT-170095-A</t>
  </si>
  <si>
    <t>KT-170096-A</t>
  </si>
  <si>
    <t>KT-170097-A</t>
  </si>
  <si>
    <t>KT-170098-A</t>
  </si>
  <si>
    <t>KT-170099-A</t>
  </si>
  <si>
    <t>KT-170100-A</t>
  </si>
  <si>
    <t>KT-170101-A</t>
  </si>
  <si>
    <t>KT-170102-A</t>
  </si>
  <si>
    <t>KT-170104-A</t>
  </si>
  <si>
    <t>KT-170107-A</t>
  </si>
  <si>
    <t>KT-170108-A</t>
  </si>
  <si>
    <t>KT-170110-A</t>
  </si>
  <si>
    <t>KT-170111-A</t>
  </si>
  <si>
    <t>KT-170112-A</t>
  </si>
  <si>
    <t>KT-170114-A</t>
  </si>
  <si>
    <t>KT-170115-A</t>
  </si>
  <si>
    <t>KT-170116-A</t>
  </si>
  <si>
    <t>KT-170117-A</t>
  </si>
  <si>
    <t>KT-180001-A</t>
  </si>
  <si>
    <t>KT-180002-A</t>
  </si>
  <si>
    <t>KT-180003-A</t>
  </si>
  <si>
    <t>KT-180004-A</t>
  </si>
  <si>
    <t>KT-180005-A</t>
  </si>
  <si>
    <t>KT-180006-A</t>
  </si>
  <si>
    <t>KT-180008-A</t>
  </si>
  <si>
    <t>KT-180009-A</t>
  </si>
  <si>
    <t>KT-180010-A</t>
  </si>
  <si>
    <t>KT-180011-A</t>
  </si>
  <si>
    <t>KT-180012-A</t>
  </si>
  <si>
    <t>KT-180013-A</t>
  </si>
  <si>
    <t>KT-180014-A</t>
  </si>
  <si>
    <t>KT-180015-A</t>
  </si>
  <si>
    <t>KT-180016-A</t>
  </si>
  <si>
    <t>KT-180017-A</t>
  </si>
  <si>
    <t>KT-180019-A</t>
  </si>
  <si>
    <t>KT-180020-A</t>
  </si>
  <si>
    <t>KT-180021-A</t>
  </si>
  <si>
    <t>KT-180022-A</t>
  </si>
  <si>
    <t>KT-180023-A</t>
  </si>
  <si>
    <t>KT-180024-A</t>
  </si>
  <si>
    <t>KT-180025-A</t>
  </si>
  <si>
    <t>KT-180026-A</t>
  </si>
  <si>
    <t>KT-180027-A</t>
  </si>
  <si>
    <t>KT-180028-A</t>
  </si>
  <si>
    <t>KT-180029-A</t>
  </si>
  <si>
    <t>KT-180031-A</t>
  </si>
  <si>
    <t>KT-180032-A</t>
  </si>
  <si>
    <t>KT-180033-A</t>
  </si>
  <si>
    <t>KT-180035-A</t>
  </si>
  <si>
    <t>KT-180036-A</t>
  </si>
  <si>
    <t>KT-180037-A</t>
  </si>
  <si>
    <t>KT-180038-A</t>
  </si>
  <si>
    <t>KT-180039-A</t>
  </si>
  <si>
    <t>KT-180040-A</t>
  </si>
  <si>
    <t>KT-180041-A</t>
  </si>
  <si>
    <t>KT-180042-A</t>
  </si>
  <si>
    <t>KT-180044-A</t>
  </si>
  <si>
    <t>KT-180045-A</t>
  </si>
  <si>
    <t>KT-180046-A</t>
  </si>
  <si>
    <t>KT-180047-A</t>
  </si>
  <si>
    <t>KT-180048-A</t>
  </si>
  <si>
    <t>KT-180049-A</t>
  </si>
  <si>
    <t>KT-180050-A</t>
  </si>
  <si>
    <t>KT-180051-A</t>
  </si>
  <si>
    <t>KT-180052-A</t>
  </si>
  <si>
    <t>KT-180053-A</t>
  </si>
  <si>
    <t>KT-180054-A</t>
  </si>
  <si>
    <t>KT-180055-A</t>
  </si>
  <si>
    <t>KT-180056-A</t>
  </si>
  <si>
    <t>KT-180057-A</t>
  </si>
  <si>
    <t>KT-180058-A</t>
  </si>
  <si>
    <t>KT-180059-A</t>
  </si>
  <si>
    <t>KT-180060-A</t>
  </si>
  <si>
    <t>KT-180061-A</t>
  </si>
  <si>
    <t>KT-180062-A</t>
  </si>
  <si>
    <t>KT-180063-A</t>
  </si>
  <si>
    <t>KT-180064-A</t>
  </si>
  <si>
    <t>KT-180065-A</t>
  </si>
  <si>
    <t>KT-180066-A</t>
  </si>
  <si>
    <t>KT-180067-A</t>
  </si>
  <si>
    <t>KT-180068-A</t>
  </si>
  <si>
    <t>KT-180070-A</t>
  </si>
  <si>
    <t>KT-180071-A</t>
  </si>
  <si>
    <t>KT-180072-A</t>
  </si>
  <si>
    <t>KT-180073-A</t>
  </si>
  <si>
    <t>KT-180074-A</t>
  </si>
  <si>
    <t>KT-180075-A</t>
  </si>
  <si>
    <t>KT-180076-A</t>
  </si>
  <si>
    <t>KT-180077-A</t>
  </si>
  <si>
    <t>KT-180078-A</t>
  </si>
  <si>
    <t>KT-180079-A</t>
  </si>
  <si>
    <t>KT-180080-A</t>
  </si>
  <si>
    <t>KT-180081-A</t>
  </si>
  <si>
    <t>KT-180083-A</t>
  </si>
  <si>
    <t>KT-180084-A</t>
  </si>
  <si>
    <t>KT-180085-A</t>
  </si>
  <si>
    <t>KT-180086-A</t>
  </si>
  <si>
    <t>KT-180087-A</t>
  </si>
  <si>
    <t>KT-180088-A</t>
  </si>
  <si>
    <t>KT-180089-A</t>
  </si>
  <si>
    <t>KT-180091-A</t>
  </si>
  <si>
    <t>KT-180092-A</t>
  </si>
  <si>
    <t>KT-180093-A</t>
  </si>
  <si>
    <t>KT-180094-A</t>
  </si>
  <si>
    <t>KT-180095-A</t>
  </si>
  <si>
    <t>KT-180096-A</t>
  </si>
  <si>
    <t>KT-180097-A</t>
  </si>
  <si>
    <t>KT-180098-A</t>
  </si>
  <si>
    <t>KT-180099-A</t>
  </si>
  <si>
    <t>KT-180100-A</t>
  </si>
  <si>
    <t>KT-180101-A</t>
  </si>
  <si>
    <t>KT-180102-A</t>
  </si>
  <si>
    <t>KT-180103-A</t>
  </si>
  <si>
    <t>KT-180104-A</t>
  </si>
  <si>
    <t>KT-180105-A</t>
  </si>
  <si>
    <t>KT-180106-A</t>
  </si>
  <si>
    <t>KT-180107-A</t>
  </si>
  <si>
    <t>KT-180108-A</t>
  </si>
  <si>
    <t>KT-180109-A</t>
  </si>
  <si>
    <t>KT-180110-A</t>
  </si>
  <si>
    <t>KT-180111-A</t>
  </si>
  <si>
    <t>KT-180112-A</t>
  </si>
  <si>
    <t>KT-180113-A</t>
  </si>
  <si>
    <t>KT-180114-A</t>
  </si>
  <si>
    <t>KT-180116-A</t>
  </si>
  <si>
    <t>KT-180117-A</t>
  </si>
  <si>
    <t>KT-180118-A</t>
  </si>
  <si>
    <t>KT-180119-A</t>
  </si>
  <si>
    <t>KT-180120-A</t>
  </si>
  <si>
    <t>KT-180121-A</t>
  </si>
  <si>
    <t>KT-180122-A</t>
  </si>
  <si>
    <t>KT-180123-A</t>
  </si>
  <si>
    <t>KT-180124-A</t>
  </si>
  <si>
    <t>KT-180125-A</t>
  </si>
  <si>
    <t>KT-180126-A</t>
  </si>
  <si>
    <t>KT-180127-A</t>
  </si>
  <si>
    <t>KT-180128-A</t>
  </si>
  <si>
    <t>KT-180129-A</t>
  </si>
  <si>
    <t>KT-180130-A</t>
  </si>
  <si>
    <t>KT-180132-A</t>
  </si>
  <si>
    <t>KT-180133-A</t>
  </si>
  <si>
    <t>KT-180134-A</t>
  </si>
  <si>
    <t>KT-180135-A</t>
  </si>
  <si>
    <t>KT-180136-A</t>
  </si>
  <si>
    <t>KT-180137-A</t>
  </si>
  <si>
    <t>KT-180138-A</t>
  </si>
  <si>
    <t>KT-180139-A</t>
  </si>
  <si>
    <t>KT-180140-A</t>
  </si>
  <si>
    <t>KT-180141-A</t>
  </si>
  <si>
    <t>KT-180142-A</t>
  </si>
  <si>
    <t>KT-180143-A</t>
  </si>
  <si>
    <t>KT-180144-A</t>
  </si>
  <si>
    <t>KT-180145-A</t>
  </si>
  <si>
    <t>KT-180146-A</t>
  </si>
  <si>
    <t>KT-180147-A</t>
  </si>
  <si>
    <t>KT-180148-A</t>
  </si>
  <si>
    <t>KT-180149-A</t>
  </si>
  <si>
    <t>KT-180150-A</t>
  </si>
  <si>
    <t>KT-180151-A</t>
  </si>
  <si>
    <t>KT-180152-A</t>
  </si>
  <si>
    <t>KT-180153-A</t>
  </si>
  <si>
    <t>KT-190001-A</t>
  </si>
  <si>
    <t>KT-190002-A</t>
  </si>
  <si>
    <t>KT-190003-A</t>
  </si>
  <si>
    <t>KT-190004-A</t>
  </si>
  <si>
    <t>KT-190005-A</t>
  </si>
  <si>
    <t>KT-190006-A</t>
  </si>
  <si>
    <t>KT-190007-A</t>
  </si>
  <si>
    <t>KT-190009-A</t>
  </si>
  <si>
    <t>KT-190010-A</t>
  </si>
  <si>
    <t>KT-190011-A</t>
  </si>
  <si>
    <t>KT-190012-A</t>
  </si>
  <si>
    <t>KT-190013-A</t>
  </si>
  <si>
    <t>KT-190014-A</t>
  </si>
  <si>
    <t>KT-190015-A</t>
  </si>
  <si>
    <t>KT-190016-A</t>
  </si>
  <si>
    <t>KT-190017-A</t>
  </si>
  <si>
    <t>KT-190018-A</t>
  </si>
  <si>
    <t>KT-190019-A</t>
  </si>
  <si>
    <t>KT-190020-A</t>
  </si>
  <si>
    <t>KT-190021-A</t>
  </si>
  <si>
    <t>KT-190022-A</t>
  </si>
  <si>
    <t>KT-190023-A</t>
  </si>
  <si>
    <t>KT-190024-A</t>
  </si>
  <si>
    <t>KT-190026-A</t>
  </si>
  <si>
    <t>KT-190028-A</t>
  </si>
  <si>
    <t>KT-190029-A</t>
  </si>
  <si>
    <t>KT-190030-A</t>
  </si>
  <si>
    <t>KT-190031-A</t>
  </si>
  <si>
    <t>KT-190032-A</t>
  </si>
  <si>
    <t>KT-190033-A</t>
  </si>
  <si>
    <t>KT-190034-A</t>
  </si>
  <si>
    <t>KT-190035-A</t>
  </si>
  <si>
    <t>KT-190036-A</t>
  </si>
  <si>
    <t>KT-190038-A</t>
  </si>
  <si>
    <t>KT-190039-A</t>
  </si>
  <si>
    <t>KT-190040-A</t>
  </si>
  <si>
    <t>KT-190041-A</t>
  </si>
  <si>
    <t>KT-190042-A</t>
  </si>
  <si>
    <t>KT-190043-A</t>
  </si>
  <si>
    <t>KT-190044-A</t>
  </si>
  <si>
    <t>KT-190045-A</t>
  </si>
  <si>
    <t>KT-190046-A</t>
  </si>
  <si>
    <t>KT-190047-A</t>
  </si>
  <si>
    <t>KT-190048-A</t>
  </si>
  <si>
    <t>KT-190049-A</t>
  </si>
  <si>
    <t>KT-190050-A</t>
  </si>
  <si>
    <t>KT-190051-A</t>
  </si>
  <si>
    <t>KT-190052-A</t>
  </si>
  <si>
    <t>KT-190053-A</t>
  </si>
  <si>
    <t>KT-190054-A</t>
  </si>
  <si>
    <t>KT-190055-A</t>
  </si>
  <si>
    <t>KT-190056-A</t>
  </si>
  <si>
    <t>KT-190057-A</t>
  </si>
  <si>
    <t>KT-190058-A</t>
  </si>
  <si>
    <t>KT-190059-A</t>
  </si>
  <si>
    <t>KT-190060-A</t>
  </si>
  <si>
    <t>KT-190061-A</t>
  </si>
  <si>
    <t>KT-190063-A</t>
  </si>
  <si>
    <t>KT-190064-A</t>
  </si>
  <si>
    <t>KT-190065-A</t>
  </si>
  <si>
    <t>KT-190066-A</t>
  </si>
  <si>
    <t>KT-190067-A</t>
  </si>
  <si>
    <t>KT-190068-A</t>
  </si>
  <si>
    <t>KT-190069-A</t>
  </si>
  <si>
    <t>KT-190070-A</t>
  </si>
  <si>
    <t>KT-190071-A</t>
  </si>
  <si>
    <t>KT-190072-A</t>
  </si>
  <si>
    <t>KT-190073-A</t>
  </si>
  <si>
    <t>KT-190074-A</t>
  </si>
  <si>
    <t>KT-190075-A</t>
  </si>
  <si>
    <t>KT-190076-A</t>
  </si>
  <si>
    <t>KT-190077-A</t>
  </si>
  <si>
    <t>KT-190078-A</t>
  </si>
  <si>
    <t>KT-190080-A</t>
  </si>
  <si>
    <t>KT-190081-A</t>
  </si>
  <si>
    <t>KT-190082-A</t>
  </si>
  <si>
    <t>KT-190083-A</t>
  </si>
  <si>
    <t>KT-190084-A</t>
  </si>
  <si>
    <t>KT-190085-A</t>
  </si>
  <si>
    <t>KT-190086-A</t>
  </si>
  <si>
    <t>KT-190087-A</t>
  </si>
  <si>
    <t>KT-190088-A</t>
  </si>
  <si>
    <t>KT-190090-A</t>
  </si>
  <si>
    <t>KT-190091-A</t>
  </si>
  <si>
    <t>KT-190092-A</t>
  </si>
  <si>
    <t>KT-190093-A</t>
  </si>
  <si>
    <t>KT-190094-A</t>
  </si>
  <si>
    <t>KT-190095-A</t>
  </si>
  <si>
    <t>KT-190096-A</t>
  </si>
  <si>
    <t>KT-190097-A</t>
  </si>
  <si>
    <t>KT-190098-A</t>
  </si>
  <si>
    <t>KT-190099-A</t>
  </si>
  <si>
    <t>KT-190100-A</t>
  </si>
  <si>
    <t>KT-190101-A</t>
  </si>
  <si>
    <t>KT-190102-A</t>
  </si>
  <si>
    <t>KT-190103-A</t>
  </si>
  <si>
    <t>KT-190104-A</t>
  </si>
  <si>
    <t>KT-190105-A</t>
  </si>
  <si>
    <t>KT-190106-A</t>
  </si>
  <si>
    <t>KT-190107-A</t>
  </si>
  <si>
    <t>KT-190108-A</t>
  </si>
  <si>
    <t>KT-190109-A</t>
  </si>
  <si>
    <t>KT-190110-A</t>
  </si>
  <si>
    <t>KT-190111-A</t>
  </si>
  <si>
    <t>KT-190112-A</t>
  </si>
  <si>
    <t>KT-190113-A</t>
  </si>
  <si>
    <t>KT-190114-A</t>
  </si>
  <si>
    <t>KT-190115-A</t>
  </si>
  <si>
    <t>KT-190116-A</t>
  </si>
  <si>
    <t>KT-190117-A</t>
  </si>
  <si>
    <t>KT-190118-A</t>
  </si>
  <si>
    <t>KT-190119-A</t>
  </si>
  <si>
    <t>KT-190120-A</t>
  </si>
  <si>
    <t>KT-190121-A</t>
  </si>
  <si>
    <t>KT-190122-A</t>
  </si>
  <si>
    <t>KT-190123-A</t>
  </si>
  <si>
    <t>KT-190124-A</t>
  </si>
  <si>
    <t>KT-190125-A</t>
  </si>
  <si>
    <t>KT-190126-A</t>
  </si>
  <si>
    <t>KT-190127-A</t>
  </si>
  <si>
    <t>KT-190128-A</t>
  </si>
  <si>
    <t>KT-190129-A</t>
  </si>
  <si>
    <t>KT-190130-A</t>
  </si>
  <si>
    <t>KT-190131-A</t>
  </si>
  <si>
    <t>KT-190132-A</t>
  </si>
  <si>
    <t>KT-190133-A</t>
  </si>
  <si>
    <t>KT-190134-A</t>
  </si>
  <si>
    <t>KT-190135-A</t>
  </si>
  <si>
    <t>KT-190136-A</t>
  </si>
  <si>
    <t>KT-190137-A</t>
  </si>
  <si>
    <t>KT-190138-A</t>
  </si>
  <si>
    <t>KT-190139-A</t>
  </si>
  <si>
    <t>KT-190140-A</t>
  </si>
  <si>
    <t>KT-190141-A</t>
  </si>
  <si>
    <t>KT-190142-A</t>
  </si>
  <si>
    <t>KT-200001-A</t>
  </si>
  <si>
    <t>KT-200002-A</t>
  </si>
  <si>
    <t>KT-200003-A</t>
  </si>
  <si>
    <t>KT-200004-A</t>
  </si>
  <si>
    <t>KT-200005-A</t>
  </si>
  <si>
    <t>KT-200006-A</t>
  </si>
  <si>
    <t>KT-200007-A</t>
  </si>
  <si>
    <t>KT-200008-A</t>
  </si>
  <si>
    <t>KT-200009-A</t>
  </si>
  <si>
    <t>KT-200010-A</t>
  </si>
  <si>
    <t>KT-200011-A</t>
  </si>
  <si>
    <t>KT-200012-A</t>
  </si>
  <si>
    <t>KT-200013-A</t>
  </si>
  <si>
    <t>KT-200014-A</t>
  </si>
  <si>
    <t>KT-200015-A</t>
  </si>
  <si>
    <t>KT-200016-A</t>
  </si>
  <si>
    <t>KT-200017-A</t>
  </si>
  <si>
    <t>KT-200018-A</t>
  </si>
  <si>
    <t>KT-200019-A</t>
  </si>
  <si>
    <t>KT-200020-A</t>
  </si>
  <si>
    <t>KT-200021-A</t>
  </si>
  <si>
    <t>KT-200022-A</t>
  </si>
  <si>
    <t>KT-200023-A</t>
  </si>
  <si>
    <t>KT-200024-A</t>
  </si>
  <si>
    <t>KT-200025-A</t>
  </si>
  <si>
    <t>KT-200026-A</t>
  </si>
  <si>
    <t>KT-200027-A</t>
  </si>
  <si>
    <t>KT-200028-A</t>
  </si>
  <si>
    <t>KT-200029-A</t>
  </si>
  <si>
    <t>KT-200030-A</t>
  </si>
  <si>
    <t>KT-200031-A</t>
  </si>
  <si>
    <t>KT-200032-A</t>
  </si>
  <si>
    <t>KT-200033-A</t>
  </si>
  <si>
    <t>KT-200034-A</t>
  </si>
  <si>
    <t>KT-200035-A</t>
  </si>
  <si>
    <t>KT-200036-A</t>
  </si>
  <si>
    <t>KT-200037-A</t>
  </si>
  <si>
    <t>KT-200038-A</t>
  </si>
  <si>
    <t>KT-200039-A</t>
  </si>
  <si>
    <t>KT-200040-A</t>
  </si>
  <si>
    <t>KT-200041-A</t>
  </si>
  <si>
    <t>KT-200042-A</t>
  </si>
  <si>
    <t>KT-200043-A</t>
  </si>
  <si>
    <t>KT-200044-A</t>
  </si>
  <si>
    <t>KT-200045-A</t>
  </si>
  <si>
    <t>KT-200046-A</t>
  </si>
  <si>
    <t>KT-200047-A</t>
  </si>
  <si>
    <t>KT-200048-A</t>
  </si>
  <si>
    <t>KT-200049-A</t>
  </si>
  <si>
    <t>KT-200050-A</t>
  </si>
  <si>
    <t>KT-200051-A</t>
  </si>
  <si>
    <t>KT-200052-A</t>
  </si>
  <si>
    <t>KT-200053-A</t>
  </si>
  <si>
    <t>KT-200054-A</t>
  </si>
  <si>
    <t>KT-200055-A</t>
  </si>
  <si>
    <t>KT-200056-A</t>
  </si>
  <si>
    <t>KT-200057-A</t>
  </si>
  <si>
    <t>KT-200058-A</t>
  </si>
  <si>
    <t>KT-200059-A</t>
  </si>
  <si>
    <t>KT-200060-A</t>
  </si>
  <si>
    <t>KT-200061-A</t>
  </si>
  <si>
    <t>KT-200062-A</t>
  </si>
  <si>
    <t>KT-200063-A</t>
  </si>
  <si>
    <t>KT-200064-A</t>
  </si>
  <si>
    <t>KT-200065-A</t>
  </si>
  <si>
    <t>KT-200066-A</t>
  </si>
  <si>
    <t>KT-200067-A</t>
  </si>
  <si>
    <t>KT-200068-A</t>
  </si>
  <si>
    <t>KT-200069-A</t>
  </si>
  <si>
    <t>KT-200070-A</t>
  </si>
  <si>
    <t>KT-200071-A</t>
  </si>
  <si>
    <t>KT-200072-A</t>
  </si>
  <si>
    <t>KT-200073-A</t>
  </si>
  <si>
    <t>KT-200074-A</t>
  </si>
  <si>
    <t>KT-200075-A</t>
  </si>
  <si>
    <t>KT-200076-A</t>
  </si>
  <si>
    <t>KT-200077-A</t>
  </si>
  <si>
    <t>KT-200078-A</t>
  </si>
  <si>
    <t>KT-200079-A</t>
  </si>
  <si>
    <t>KT-200080-A</t>
  </si>
  <si>
    <t>KT-200081-A</t>
  </si>
  <si>
    <t>KT-200082-A</t>
  </si>
  <si>
    <t>KT-200083-A</t>
  </si>
  <si>
    <t>KT-200084-A</t>
  </si>
  <si>
    <t>KT-200085-A</t>
  </si>
  <si>
    <t>KT-200086-A</t>
  </si>
  <si>
    <t>KT-200087-A</t>
  </si>
  <si>
    <t>KT-200088-A</t>
  </si>
  <si>
    <t>KT-200089-A</t>
  </si>
  <si>
    <t>KT-200090-A</t>
  </si>
  <si>
    <t>KT-200091-A</t>
  </si>
  <si>
    <t>KT-200092-A</t>
  </si>
  <si>
    <t>KT-200093-A</t>
  </si>
  <si>
    <t>KT-200094-A</t>
  </si>
  <si>
    <t>KT-200095-A</t>
  </si>
  <si>
    <t>KT-200096-A</t>
  </si>
  <si>
    <t>KT-200097-A</t>
  </si>
  <si>
    <t>KT-200098-A</t>
  </si>
  <si>
    <t>KT-200099-A</t>
  </si>
  <si>
    <t>KT-200100-A</t>
  </si>
  <si>
    <t>KT-200101-A</t>
  </si>
  <si>
    <t>KT-980001-</t>
  </si>
  <si>
    <t>KT-980002-</t>
  </si>
  <si>
    <t>KT-980003-</t>
  </si>
  <si>
    <t>KT-980004-</t>
  </si>
  <si>
    <t>KT-980005-</t>
  </si>
  <si>
    <t>KT-980006-</t>
  </si>
  <si>
    <t>KT-980008-</t>
  </si>
  <si>
    <t>KT-980009-</t>
  </si>
  <si>
    <t>KT-980010-</t>
  </si>
  <si>
    <t>KT-980011-</t>
  </si>
  <si>
    <t>KT-980012-</t>
  </si>
  <si>
    <t>KT-980013-</t>
  </si>
  <si>
    <t>KT-980015-</t>
  </si>
  <si>
    <t>KT-980016-</t>
  </si>
  <si>
    <t>KT-980017-</t>
  </si>
  <si>
    <t>KT-980018-</t>
  </si>
  <si>
    <t>KT-980019-</t>
  </si>
  <si>
    <t>KT-980021-</t>
  </si>
  <si>
    <t>KT-980022-</t>
  </si>
  <si>
    <t>KT-980023-</t>
  </si>
  <si>
    <t>KT-980024-</t>
  </si>
  <si>
    <t>KT-980026-</t>
  </si>
  <si>
    <t>KT-980027-</t>
  </si>
  <si>
    <t>KT-980028-</t>
  </si>
  <si>
    <t>KT-980030-</t>
  </si>
  <si>
    <t>KT-980031-</t>
  </si>
  <si>
    <t>KT-980032-</t>
  </si>
  <si>
    <t>KT-980033-</t>
  </si>
  <si>
    <t>KT-980034-</t>
  </si>
  <si>
    <t>KT-980036-</t>
  </si>
  <si>
    <t>KT-980037-</t>
  </si>
  <si>
    <t>KT-980039-</t>
  </si>
  <si>
    <t>KT-980041-</t>
  </si>
  <si>
    <t>KT-980042-</t>
  </si>
  <si>
    <t>KT-980044-</t>
  </si>
  <si>
    <t>KT-980045-</t>
  </si>
  <si>
    <t>KT-980046-</t>
  </si>
  <si>
    <t>KT-980047-</t>
  </si>
  <si>
    <t>KT-980048-</t>
  </si>
  <si>
    <t>KT-980049-</t>
  </si>
  <si>
    <t>KT-980050-AG</t>
  </si>
  <si>
    <t>KT-980051-</t>
  </si>
  <si>
    <t>KT-980052-</t>
  </si>
  <si>
    <t>KT-980053-</t>
  </si>
  <si>
    <t>KT-980054-</t>
  </si>
  <si>
    <t>KT-980055-</t>
  </si>
  <si>
    <t>KT-980056-</t>
  </si>
  <si>
    <t>KT-980057-</t>
  </si>
  <si>
    <t>KT-980058-</t>
  </si>
  <si>
    <t>KT-980059-</t>
  </si>
  <si>
    <t>KT-980060-</t>
  </si>
  <si>
    <t>KT-980061-</t>
  </si>
  <si>
    <t>KT-980062-</t>
  </si>
  <si>
    <t>KT-980063-</t>
  </si>
  <si>
    <t>KT-980064-</t>
  </si>
  <si>
    <t>KT-980065-</t>
  </si>
  <si>
    <t>KT-980066-</t>
  </si>
  <si>
    <t>KT-980068-</t>
  </si>
  <si>
    <t>KT-980070-</t>
  </si>
  <si>
    <t>KT-980072-AG</t>
  </si>
  <si>
    <t>KT-980073-AG</t>
  </si>
  <si>
    <t>KT-980074-AG</t>
  </si>
  <si>
    <t>KT-980077-</t>
  </si>
  <si>
    <t>KT-980078-</t>
  </si>
  <si>
    <t>KT-980079-AG</t>
  </si>
  <si>
    <t>KT-980080-</t>
  </si>
  <si>
    <t>KT-980081-</t>
  </si>
  <si>
    <t>KT-980082-AG</t>
  </si>
  <si>
    <t>KT-980084-</t>
  </si>
  <si>
    <t>KT-980085-AG</t>
  </si>
  <si>
    <t>KT-980086-</t>
  </si>
  <si>
    <t>KT-980087-VG</t>
  </si>
  <si>
    <t>KT-980088-</t>
  </si>
  <si>
    <t>KT-980089-</t>
  </si>
  <si>
    <t>KT-980090-</t>
  </si>
  <si>
    <t>KT-980091-</t>
  </si>
  <si>
    <t>KT-980092-</t>
  </si>
  <si>
    <t>KT-980093-VG</t>
  </si>
  <si>
    <t>KT-980094-</t>
  </si>
  <si>
    <t>KT-980095-</t>
  </si>
  <si>
    <t>KT-980096-</t>
  </si>
  <si>
    <t>KT-980097-</t>
  </si>
  <si>
    <t>KT-980098-</t>
  </si>
  <si>
    <t>KT-980099-</t>
  </si>
  <si>
    <t>KT-980100-</t>
  </si>
  <si>
    <t>KT-980101-</t>
  </si>
  <si>
    <t>KT-980104-</t>
  </si>
  <si>
    <t>KT-980105-</t>
  </si>
  <si>
    <t>KT-980106-</t>
  </si>
  <si>
    <t>KT-980107-</t>
  </si>
  <si>
    <t>KT-980108-</t>
  </si>
  <si>
    <t>KT-980109-</t>
  </si>
  <si>
    <t>KT-980110-</t>
  </si>
  <si>
    <t>KT-980111-VG</t>
  </si>
  <si>
    <t>KT-980113-</t>
  </si>
  <si>
    <t>KT-980114-</t>
  </si>
  <si>
    <t>KT-980115-AG</t>
  </si>
  <si>
    <t>KT-980116-</t>
  </si>
  <si>
    <t>KT-980117-AG</t>
  </si>
  <si>
    <t>KT-980118-VG</t>
  </si>
  <si>
    <t>KT-980119-AG</t>
  </si>
  <si>
    <t>KT-980120-</t>
  </si>
  <si>
    <t>KT-980121-VG</t>
  </si>
  <si>
    <t>KT-980122-</t>
  </si>
  <si>
    <t>KT-980123-AG</t>
  </si>
  <si>
    <t>KT-980124-</t>
  </si>
  <si>
    <t>KT-980125-VG</t>
  </si>
  <si>
    <t>KT-980126-VG</t>
  </si>
  <si>
    <t>KT-980127-</t>
  </si>
  <si>
    <t>KT-980128-VG</t>
  </si>
  <si>
    <t>KT-980129-</t>
  </si>
  <si>
    <t>KT-980130-</t>
  </si>
  <si>
    <t>KT-980132-</t>
  </si>
  <si>
    <t>KT-980134-VG</t>
  </si>
  <si>
    <t>KT-980135-VG</t>
  </si>
  <si>
    <t>KT-980136-</t>
  </si>
  <si>
    <t>KT-980143-</t>
  </si>
  <si>
    <t>KT-980144-</t>
  </si>
  <si>
    <t>KT-980145-AG</t>
  </si>
  <si>
    <t>KT-980146-</t>
  </si>
  <si>
    <t>KT-980147-</t>
  </si>
  <si>
    <t>KT-980148-</t>
  </si>
  <si>
    <t>KT-980149-</t>
  </si>
  <si>
    <t>KT-980150-</t>
  </si>
  <si>
    <t>KT-980151-</t>
  </si>
  <si>
    <t>KT-980152-</t>
  </si>
  <si>
    <t>KT-980153-</t>
  </si>
  <si>
    <t>KT-980154-</t>
  </si>
  <si>
    <t>KT-980155-</t>
  </si>
  <si>
    <t>KT-980156-</t>
  </si>
  <si>
    <t>KT-980157-</t>
  </si>
  <si>
    <t>KT-980158-</t>
  </si>
  <si>
    <t>KT-980159-</t>
  </si>
  <si>
    <t>KT-980160-</t>
  </si>
  <si>
    <t>KT-980161-</t>
  </si>
  <si>
    <t>KT-980163-AG</t>
  </si>
  <si>
    <t>KT-980164-</t>
  </si>
  <si>
    <t>KT-980165-VG</t>
  </si>
  <si>
    <t>KT-980166-AG</t>
  </si>
  <si>
    <t>KT-980167-</t>
  </si>
  <si>
    <t>KT-980168-</t>
  </si>
  <si>
    <t>KT-980169-</t>
  </si>
  <si>
    <t>KT-980173-</t>
  </si>
  <si>
    <t>KT-980174-</t>
  </si>
  <si>
    <t>KT-980175-</t>
  </si>
  <si>
    <t>KT-980176-</t>
  </si>
  <si>
    <t>KT-980177-</t>
  </si>
  <si>
    <t>KT-980180-</t>
  </si>
  <si>
    <t>KT-980181-</t>
  </si>
  <si>
    <t>KT-980182-</t>
  </si>
  <si>
    <t>KT-980183-VG</t>
  </si>
  <si>
    <t>KT-980184-</t>
  </si>
  <si>
    <t>KT-980185-</t>
  </si>
  <si>
    <t>KT-980187-VG</t>
  </si>
  <si>
    <t>KT-980188-VG</t>
  </si>
  <si>
    <t>KT-980189-</t>
  </si>
  <si>
    <t>KT-980190-</t>
  </si>
  <si>
    <t>KT-980191-VG</t>
  </si>
  <si>
    <t>KT-980192-AG</t>
  </si>
  <si>
    <t>KT-980193-</t>
  </si>
  <si>
    <t>KT-980194-</t>
  </si>
  <si>
    <t>KT-980195-AG</t>
  </si>
  <si>
    <t>KT-980196-</t>
  </si>
  <si>
    <t>KT-980197-</t>
  </si>
  <si>
    <t>KT-980198-</t>
  </si>
  <si>
    <t>KT-980199-VG</t>
  </si>
  <si>
    <t>KT-980201-VG</t>
  </si>
  <si>
    <t>KT-980202-VG</t>
  </si>
  <si>
    <t>KT-980203-</t>
  </si>
  <si>
    <t>KT-980204-</t>
  </si>
  <si>
    <t>KT-980205-VG</t>
  </si>
  <si>
    <t>KT-980206-AG</t>
  </si>
  <si>
    <t>KT-980208-</t>
  </si>
  <si>
    <t>KT-980209-AG</t>
  </si>
  <si>
    <t>KT-980210-</t>
  </si>
  <si>
    <t>KT-980211-AG</t>
  </si>
  <si>
    <t>KT-980212-</t>
  </si>
  <si>
    <t>KT-980213-</t>
  </si>
  <si>
    <t>KT-980214-VG</t>
  </si>
  <si>
    <t>KT-980215-AG</t>
  </si>
  <si>
    <t>KT-980216-</t>
  </si>
  <si>
    <t>KT-980217-</t>
  </si>
  <si>
    <t>KT-980218-</t>
  </si>
  <si>
    <t>KT-980219-</t>
  </si>
  <si>
    <t>KT-980220-</t>
  </si>
  <si>
    <t>KT-980222-</t>
  </si>
  <si>
    <t>KT-980223-</t>
  </si>
  <si>
    <t>KT-980224-</t>
  </si>
  <si>
    <t>KT-980226-</t>
  </si>
  <si>
    <t>KT-980227-</t>
  </si>
  <si>
    <t>KT-980228-</t>
  </si>
  <si>
    <t>KT-980229-</t>
  </si>
  <si>
    <t>KT-980230-AG</t>
  </si>
  <si>
    <t>KT-980231-</t>
  </si>
  <si>
    <t>KT-980232-</t>
  </si>
  <si>
    <t>KT-980233-AG</t>
  </si>
  <si>
    <t>KT-980234-</t>
  </si>
  <si>
    <t>KT-980235-</t>
  </si>
  <si>
    <t>KT-980236-</t>
  </si>
  <si>
    <t>KT-980237-</t>
  </si>
  <si>
    <t>KT-980238-AG</t>
  </si>
  <si>
    <t>KT-980239-</t>
  </si>
  <si>
    <t>KT-980240-</t>
  </si>
  <si>
    <t>KT-980241-</t>
  </si>
  <si>
    <t>KT-980242-</t>
  </si>
  <si>
    <t>KT-980243-</t>
  </si>
  <si>
    <t>KT-980244-</t>
  </si>
  <si>
    <t>KT-980245-</t>
  </si>
  <si>
    <t>KT-980246-</t>
  </si>
  <si>
    <t>KT-980247-</t>
  </si>
  <si>
    <t>KT-980248-</t>
  </si>
  <si>
    <t>KT-980249-</t>
  </si>
  <si>
    <t>KT-980250-</t>
  </si>
  <si>
    <t>KT-980251-</t>
  </si>
  <si>
    <t>KT-980252-</t>
  </si>
  <si>
    <t>KT-980253-AG</t>
  </si>
  <si>
    <t>KT-980254-</t>
  </si>
  <si>
    <t>KT-980255-</t>
  </si>
  <si>
    <t>KT-980256-</t>
  </si>
  <si>
    <t>KT-980257-</t>
  </si>
  <si>
    <t>KT-980259-</t>
  </si>
  <si>
    <t>KT-980260-</t>
  </si>
  <si>
    <t>KT-980261-</t>
  </si>
  <si>
    <t>KT-980262-</t>
  </si>
  <si>
    <t>KT-980263-</t>
  </si>
  <si>
    <t>KT-980264-</t>
  </si>
  <si>
    <t>KT-980265-</t>
  </si>
  <si>
    <t>KT-980266-</t>
  </si>
  <si>
    <t>KT-980267-</t>
  </si>
  <si>
    <t>KT-980268-</t>
  </si>
  <si>
    <t>KT-980269-</t>
  </si>
  <si>
    <t>KT-980270-</t>
  </si>
  <si>
    <t>KT-980271-</t>
  </si>
  <si>
    <t>KT-980272-</t>
  </si>
  <si>
    <t>KT-980273-</t>
  </si>
  <si>
    <t>KT-980274-</t>
  </si>
  <si>
    <t>KT-980275-</t>
  </si>
  <si>
    <t>KT-980276-</t>
  </si>
  <si>
    <t>KT-980277-</t>
  </si>
  <si>
    <t>KT-980278-</t>
  </si>
  <si>
    <t>KT-980279-</t>
  </si>
  <si>
    <t>KT-980280-</t>
  </si>
  <si>
    <t>KT-980281-</t>
  </si>
  <si>
    <t>KT-980282-</t>
  </si>
  <si>
    <t>KT-980283-</t>
  </si>
  <si>
    <t>KT-980284-</t>
  </si>
  <si>
    <t>KT-980285-</t>
  </si>
  <si>
    <t>KT-980286-</t>
  </si>
  <si>
    <t>KT-980287-</t>
  </si>
  <si>
    <t>KT-980288-</t>
  </si>
  <si>
    <t>KT-980289-</t>
  </si>
  <si>
    <t>KT-980290-</t>
  </si>
  <si>
    <t>KT-980291-</t>
  </si>
  <si>
    <t>KT-980292-</t>
  </si>
  <si>
    <t>KT-980293-</t>
  </si>
  <si>
    <t>KT-980294-</t>
  </si>
  <si>
    <t>KT-980295-</t>
  </si>
  <si>
    <t>KT-980296-</t>
  </si>
  <si>
    <t>KT-980297-</t>
  </si>
  <si>
    <t>KT-980298-AG</t>
  </si>
  <si>
    <t>KT-980299-</t>
  </si>
  <si>
    <t>KT-980300-</t>
  </si>
  <si>
    <t>KT-980301-</t>
  </si>
  <si>
    <t>KT-980302-AG</t>
  </si>
  <si>
    <t>KT-980303-AG</t>
  </si>
  <si>
    <t>KT-980304-</t>
  </si>
  <si>
    <t>KT-980305-</t>
  </si>
  <si>
    <t>KT-980306-</t>
  </si>
  <si>
    <t>KT-980307-VG</t>
  </si>
  <si>
    <t>KT-980308-</t>
  </si>
  <si>
    <t>KT-980309-</t>
  </si>
  <si>
    <t>KT-980310-AG</t>
  </si>
  <si>
    <t>KT-980311-VG</t>
  </si>
  <si>
    <t>KT-980312-</t>
  </si>
  <si>
    <t>KT-980314-VG</t>
  </si>
  <si>
    <t>KT-980315-AG</t>
  </si>
  <si>
    <t>KT-980316-</t>
  </si>
  <si>
    <t>KT-980317-</t>
  </si>
  <si>
    <t>KT-980318-</t>
  </si>
  <si>
    <t>KT-980319-</t>
  </si>
  <si>
    <t>KT-980320-VG</t>
  </si>
  <si>
    <t>KT-980321-</t>
  </si>
  <si>
    <t>KT-980322-</t>
  </si>
  <si>
    <t>KT-980323-</t>
  </si>
  <si>
    <t>KT-980324-</t>
  </si>
  <si>
    <t>KT-980325-</t>
  </si>
  <si>
    <t>KT-980326-</t>
  </si>
  <si>
    <t>KT-980327-</t>
  </si>
  <si>
    <t>KT-980328-</t>
  </si>
  <si>
    <t>KT-980329-</t>
  </si>
  <si>
    <t>KT-980330-</t>
  </si>
  <si>
    <t>KT-980331-AG</t>
  </si>
  <si>
    <t>KT-980332-</t>
  </si>
  <si>
    <t>KT-980333-</t>
  </si>
  <si>
    <t>KT-980334-</t>
  </si>
  <si>
    <t>KT-980335-</t>
  </si>
  <si>
    <t>KT-980336-</t>
  </si>
  <si>
    <t>KT-980337-</t>
  </si>
  <si>
    <t>KT-980338-</t>
  </si>
  <si>
    <t>KT-980339-</t>
  </si>
  <si>
    <t>KT-980340-</t>
  </si>
  <si>
    <t>KT-980341-</t>
  </si>
  <si>
    <t>KT-980342-</t>
  </si>
  <si>
    <t>KT-980343-</t>
  </si>
  <si>
    <t>KT-980344-</t>
  </si>
  <si>
    <t>KT-980345-</t>
  </si>
  <si>
    <t>KT-980346-</t>
  </si>
  <si>
    <t>KT-980347-</t>
  </si>
  <si>
    <t>KT-980348-</t>
  </si>
  <si>
    <t>KT-980349-</t>
  </si>
  <si>
    <t>KT-980350-</t>
  </si>
  <si>
    <t>KT-980351-</t>
  </si>
  <si>
    <t>KT-980352-</t>
  </si>
  <si>
    <t>KT-980353-AG</t>
  </si>
  <si>
    <t>KT-980354-</t>
  </si>
  <si>
    <t>KT-980355-AG</t>
  </si>
  <si>
    <t>KT-980356-AG</t>
  </si>
  <si>
    <t>KT-980357-</t>
  </si>
  <si>
    <t>KT-980358-AG</t>
  </si>
  <si>
    <t>KT-980359-AG</t>
  </si>
  <si>
    <t>KT-980360-AG</t>
  </si>
  <si>
    <t>KT-980361-</t>
  </si>
  <si>
    <t>KT-980362-</t>
  </si>
  <si>
    <t>KT-980364-</t>
  </si>
  <si>
    <t>KT-980366-</t>
  </si>
  <si>
    <t>KT-980367-</t>
  </si>
  <si>
    <t>KT-980368-VG</t>
  </si>
  <si>
    <t>KT-980369-</t>
  </si>
  <si>
    <t>KT-980370-</t>
  </si>
  <si>
    <t>KT-980371-</t>
  </si>
  <si>
    <t>KT-980372-</t>
  </si>
  <si>
    <t>KT-980373-</t>
  </si>
  <si>
    <t>KT-980374-</t>
  </si>
  <si>
    <t>KT-980375-AG</t>
  </si>
  <si>
    <t>KT-980376-</t>
  </si>
  <si>
    <t>KT-980377-</t>
  </si>
  <si>
    <t>KT-980378-AG</t>
  </si>
  <si>
    <t>KT-980379-</t>
  </si>
  <si>
    <t>KT-980380-</t>
  </si>
  <si>
    <t>KT-980381-</t>
  </si>
  <si>
    <t>KT-980382-</t>
  </si>
  <si>
    <t>KT-980383-</t>
  </si>
  <si>
    <t>KT-980384-</t>
  </si>
  <si>
    <t>KT-980385-</t>
  </si>
  <si>
    <t>KT-980386-</t>
  </si>
  <si>
    <t>KT-980387-</t>
  </si>
  <si>
    <t>KT-980388-</t>
  </si>
  <si>
    <t>KT-980389-</t>
  </si>
  <si>
    <t>KT-980390-</t>
  </si>
  <si>
    <t>KT-980391-AG</t>
  </si>
  <si>
    <t>KT-980392-</t>
  </si>
  <si>
    <t>KT-980393-</t>
  </si>
  <si>
    <t>KT-980394-</t>
  </si>
  <si>
    <t>KT-980395-</t>
  </si>
  <si>
    <t>KT-980396-</t>
  </si>
  <si>
    <t>KT-980397-VG</t>
  </si>
  <si>
    <t>KT-980398-</t>
  </si>
  <si>
    <t>KT-980399-</t>
  </si>
  <si>
    <t>KT-980400-AG</t>
  </si>
  <si>
    <t>KT-980401-</t>
  </si>
  <si>
    <t>KT-980402-</t>
  </si>
  <si>
    <t>KT-980403-</t>
  </si>
  <si>
    <t>KT-980404-</t>
  </si>
  <si>
    <t>KT-980405-</t>
  </si>
  <si>
    <t>KT-980406-</t>
  </si>
  <si>
    <t>KT-980407-</t>
  </si>
  <si>
    <t>KT-980408-AG</t>
  </si>
  <si>
    <t>KT-980409-</t>
  </si>
  <si>
    <t>KT-980410-</t>
  </si>
  <si>
    <t>KT-980411-</t>
  </si>
  <si>
    <t>KT-980412-</t>
  </si>
  <si>
    <t>KT-980413-</t>
  </si>
  <si>
    <t>KT-980414-AG</t>
  </si>
  <si>
    <t>KT-980415-</t>
  </si>
  <si>
    <t>KT-980416-</t>
  </si>
  <si>
    <t>KT-980417-AG</t>
  </si>
  <si>
    <t>KT-980418-</t>
  </si>
  <si>
    <t>KT-980419-</t>
  </si>
  <si>
    <t>KT-980420-VG</t>
  </si>
  <si>
    <t>KT-980421-</t>
  </si>
  <si>
    <t>KT-980422-</t>
  </si>
  <si>
    <t>KT-980423-</t>
  </si>
  <si>
    <t>KT-980424-</t>
  </si>
  <si>
    <t>KT-980425-</t>
  </si>
  <si>
    <t>KT-980426-</t>
  </si>
  <si>
    <t>KT-980427-</t>
  </si>
  <si>
    <t>KT-980428-</t>
  </si>
  <si>
    <t>KT-980429-</t>
  </si>
  <si>
    <t>KT-980430-</t>
  </si>
  <si>
    <t>KT-980431-</t>
  </si>
  <si>
    <t>KT-980432-</t>
  </si>
  <si>
    <t>KT-980433-</t>
  </si>
  <si>
    <t>KT-980434-</t>
  </si>
  <si>
    <t>KT-980435-</t>
  </si>
  <si>
    <t>KT-980436-</t>
  </si>
  <si>
    <t>KT-980437-</t>
  </si>
  <si>
    <t>KT-980438-</t>
  </si>
  <si>
    <t>KT-980439-</t>
  </si>
  <si>
    <t>KT-980440-</t>
  </si>
  <si>
    <t>KT-980441-</t>
  </si>
  <si>
    <t>KT-980442-AG</t>
  </si>
  <si>
    <t>KT-980443-</t>
  </si>
  <si>
    <t>KT-980444-VG</t>
  </si>
  <si>
    <t>KT-980445-</t>
  </si>
  <si>
    <t>KT-980446-</t>
  </si>
  <si>
    <t>KT-980447-AG</t>
  </si>
  <si>
    <t>KT-980448-</t>
  </si>
  <si>
    <t>KT-980449-</t>
  </si>
  <si>
    <t>KT-980450-</t>
  </si>
  <si>
    <t>KT-980451-</t>
  </si>
  <si>
    <t>KT-980452-</t>
  </si>
  <si>
    <t>KT-980453-</t>
  </si>
  <si>
    <t>KT-980454-</t>
  </si>
  <si>
    <t>KT-980455-</t>
  </si>
  <si>
    <t>KT-980456-AG</t>
  </si>
  <si>
    <t>KT-980457-</t>
  </si>
  <si>
    <t>KT-980458-</t>
  </si>
  <si>
    <t>KT-980459-</t>
  </si>
  <si>
    <t>KT-980460-</t>
  </si>
  <si>
    <t>KT-980461-</t>
  </si>
  <si>
    <t>KT-980462-</t>
  </si>
  <si>
    <t>KT-980463-</t>
  </si>
  <si>
    <t>KT-980464-</t>
  </si>
  <si>
    <t>KT-980465-</t>
  </si>
  <si>
    <t>KT-980466-</t>
  </si>
  <si>
    <t>KT-980467-</t>
  </si>
  <si>
    <t>KT-980468-</t>
  </si>
  <si>
    <t>KT-980469-</t>
  </si>
  <si>
    <t>KT-980470-AG</t>
  </si>
  <si>
    <t>KT-980471-</t>
  </si>
  <si>
    <t>KT-980472-</t>
  </si>
  <si>
    <t>KT-980473-AG</t>
  </si>
  <si>
    <t>KT-980474-</t>
  </si>
  <si>
    <t>KT-980475-</t>
  </si>
  <si>
    <t>KT-980476-</t>
  </si>
  <si>
    <t>KT-980477-AG</t>
  </si>
  <si>
    <t>KT-980478-</t>
  </si>
  <si>
    <t>KT-980479-</t>
  </si>
  <si>
    <t>KT-980480-</t>
  </si>
  <si>
    <t>KT-980481-</t>
  </si>
  <si>
    <t>KT-980482-</t>
  </si>
  <si>
    <t>KT-980483-</t>
  </si>
  <si>
    <t>KT-980484-</t>
  </si>
  <si>
    <t>KT-980485-</t>
  </si>
  <si>
    <t>KT-980486-AG</t>
  </si>
  <si>
    <t>KT-980487-</t>
  </si>
  <si>
    <t>KT-980488-</t>
  </si>
  <si>
    <t>KT-980489-</t>
  </si>
  <si>
    <t>KT-980490-</t>
  </si>
  <si>
    <t>KT-980491-</t>
  </si>
  <si>
    <t>KT-980492-</t>
  </si>
  <si>
    <t>KT-980493-</t>
  </si>
  <si>
    <t>KT-980494-</t>
  </si>
  <si>
    <t>KT-980495-</t>
  </si>
  <si>
    <t>KT-980496-VG</t>
  </si>
  <si>
    <t>KT-980497-</t>
  </si>
  <si>
    <t>KT-980498-</t>
  </si>
  <si>
    <t>KT-980499-</t>
  </si>
  <si>
    <t>KT-980500-</t>
  </si>
  <si>
    <t>KT-980501-</t>
  </si>
  <si>
    <t>KT-980502-</t>
  </si>
  <si>
    <t>KT-980503-</t>
  </si>
  <si>
    <t>KT-980504-AG</t>
  </si>
  <si>
    <t>KT-980505-AG</t>
  </si>
  <si>
    <t>KT-980506-AG</t>
  </si>
  <si>
    <t>KT-980507-</t>
  </si>
  <si>
    <t>KT-980508-VG</t>
  </si>
  <si>
    <t>KT-980509-</t>
  </si>
  <si>
    <t>KT-980510-</t>
  </si>
  <si>
    <t>KT-980511-</t>
  </si>
  <si>
    <t>KT-980512-</t>
  </si>
  <si>
    <t>KT-980513-</t>
  </si>
  <si>
    <t>KT-980514-</t>
  </si>
  <si>
    <t>KT-980515-</t>
  </si>
  <si>
    <t>KT-980516-</t>
  </si>
  <si>
    <t>KT-980517-</t>
  </si>
  <si>
    <t>KT-980518-</t>
  </si>
  <si>
    <t>KT-980519-</t>
  </si>
  <si>
    <t>KT-980520-</t>
  </si>
  <si>
    <t>KT-980521-</t>
  </si>
  <si>
    <t>KT-980522-</t>
  </si>
  <si>
    <t>KT-980523-AG</t>
  </si>
  <si>
    <t>KT-980524-</t>
  </si>
  <si>
    <t>KT-980526-</t>
  </si>
  <si>
    <t>KT-980527-</t>
  </si>
  <si>
    <t>KT-980528-</t>
  </si>
  <si>
    <t>KT-980529-</t>
  </si>
  <si>
    <t>KT-980530-</t>
  </si>
  <si>
    <t>KT-980531-</t>
  </si>
  <si>
    <t>KT-980532-</t>
  </si>
  <si>
    <t>KT-980533-</t>
  </si>
  <si>
    <t>KT-980534-AG</t>
  </si>
  <si>
    <t>KT-980535-</t>
  </si>
  <si>
    <t>KT-980536-</t>
  </si>
  <si>
    <t>KT-980537-</t>
  </si>
  <si>
    <t>KT-980538-</t>
  </si>
  <si>
    <t>KT-980539-AG</t>
  </si>
  <si>
    <t>KT-980540-</t>
  </si>
  <si>
    <t>KT-980541-</t>
  </si>
  <si>
    <t>KT-980542-</t>
  </si>
  <si>
    <t>KT-980543-</t>
  </si>
  <si>
    <t>KT-980544-AG</t>
  </si>
  <si>
    <t>KT-980545-</t>
  </si>
  <si>
    <t>KT-980546-</t>
  </si>
  <si>
    <t>KT-980547-</t>
  </si>
  <si>
    <t>KT-980548-</t>
  </si>
  <si>
    <t>KT-980549-</t>
  </si>
  <si>
    <t>KT-980550-</t>
  </si>
  <si>
    <t>KT-980551-VG</t>
  </si>
  <si>
    <t>KT-980552-</t>
  </si>
  <si>
    <t>KT-980553-</t>
  </si>
  <si>
    <t>KT-980554-</t>
  </si>
  <si>
    <t>KT-980555-</t>
  </si>
  <si>
    <t>KT-980556-</t>
  </si>
  <si>
    <t>KT-980557-</t>
  </si>
  <si>
    <t>KT-980558-</t>
  </si>
  <si>
    <t>KT-980559-</t>
  </si>
  <si>
    <t>KT-980560-</t>
  </si>
  <si>
    <t>KT-980561-</t>
  </si>
  <si>
    <t>KT-980562-</t>
  </si>
  <si>
    <t>KT-980563-</t>
  </si>
  <si>
    <t>KT-980564-VG</t>
  </si>
  <si>
    <t>KT-980565-VG</t>
  </si>
  <si>
    <t>KT-980566-</t>
  </si>
  <si>
    <t>KT-980567-</t>
  </si>
  <si>
    <t>KT-980568-</t>
  </si>
  <si>
    <t>KT-980569-</t>
  </si>
  <si>
    <t>KT-980570-AG</t>
  </si>
  <si>
    <t>KT-980571-</t>
  </si>
  <si>
    <t>KT-980572-</t>
  </si>
  <si>
    <t>KT-980573-</t>
  </si>
  <si>
    <t>KT-980574-</t>
  </si>
  <si>
    <t>KT-980575-</t>
  </si>
  <si>
    <t>KT-980576-</t>
  </si>
  <si>
    <t>KT-980577-</t>
  </si>
  <si>
    <t>KT-980578-</t>
  </si>
  <si>
    <t>KT-980579-</t>
  </si>
  <si>
    <t>KT-980580-</t>
  </si>
  <si>
    <t>KT-980581-</t>
  </si>
  <si>
    <t>KT-980582-</t>
  </si>
  <si>
    <t>KT-980583-</t>
  </si>
  <si>
    <t>KT-980584-</t>
  </si>
  <si>
    <t>KT-980585-</t>
  </si>
  <si>
    <t>KT-980586-</t>
  </si>
  <si>
    <t>KT-980587-</t>
  </si>
  <si>
    <t>KT-980588-</t>
  </si>
  <si>
    <t>KT-980589-</t>
  </si>
  <si>
    <t>KT-980590-</t>
  </si>
  <si>
    <t>KT-980591-</t>
  </si>
  <si>
    <t>KT-980592-AG</t>
  </si>
  <si>
    <t>KT-980593-</t>
  </si>
  <si>
    <t>KT-980594-</t>
  </si>
  <si>
    <t>KT-980595-</t>
  </si>
  <si>
    <t>KT-980596-</t>
  </si>
  <si>
    <t>KT-980597-</t>
  </si>
  <si>
    <t>KT-980598-</t>
  </si>
  <si>
    <t>KT-980599-</t>
  </si>
  <si>
    <t>KT-980600-</t>
  </si>
  <si>
    <t>KT-980601-</t>
  </si>
  <si>
    <t>KT-980602-AG</t>
  </si>
  <si>
    <t>KT-980603-AG</t>
  </si>
  <si>
    <t>KT-980604-</t>
  </si>
  <si>
    <t>KT-980605-</t>
  </si>
  <si>
    <t>KT-980606-</t>
  </si>
  <si>
    <t>KT-980607-</t>
  </si>
  <si>
    <t>KT-980608-</t>
  </si>
  <si>
    <t>KT-980609-</t>
  </si>
  <si>
    <t>KT-980610-</t>
  </si>
  <si>
    <t>KT-980611-VG</t>
  </si>
  <si>
    <t>KT-980612-</t>
  </si>
  <si>
    <t>KT-980613-</t>
  </si>
  <si>
    <t>KT-980614-</t>
  </si>
  <si>
    <t>KT-980615-</t>
  </si>
  <si>
    <t>KT-980616-</t>
  </si>
  <si>
    <t>KT-980617-</t>
  </si>
  <si>
    <t>KT-980618-AG</t>
  </si>
  <si>
    <t>KT-980619-VG</t>
  </si>
  <si>
    <t>KT-980620-</t>
  </si>
  <si>
    <t>KT-980621-</t>
  </si>
  <si>
    <t>KT-980622-</t>
  </si>
  <si>
    <t>KT-980623-</t>
  </si>
  <si>
    <t>KT-980624-VG</t>
  </si>
  <si>
    <t>KT-980625-</t>
  </si>
  <si>
    <t>KT-980626-</t>
  </si>
  <si>
    <t>KT-980627-</t>
  </si>
  <si>
    <t>KT-980628-</t>
  </si>
  <si>
    <t>KT-980629-</t>
  </si>
  <si>
    <t>KT-980630-</t>
  </si>
  <si>
    <t>KT-980631-</t>
  </si>
  <si>
    <t>KT-980632-</t>
  </si>
  <si>
    <t>KT-980633-</t>
  </si>
  <si>
    <t>KT-980634-</t>
  </si>
  <si>
    <t>KT-980635-</t>
  </si>
  <si>
    <t>KT-980636-</t>
  </si>
  <si>
    <t>KT-980637-</t>
  </si>
  <si>
    <t>KT-980638-AG</t>
  </si>
  <si>
    <t>KT-980639-</t>
  </si>
  <si>
    <t>KT-980640-AG</t>
  </si>
  <si>
    <t>KT-980641-</t>
  </si>
  <si>
    <t>KT-980642-</t>
  </si>
  <si>
    <t>KT-980643-</t>
  </si>
  <si>
    <t>KT-980644-</t>
  </si>
  <si>
    <t>KT-980645-</t>
  </si>
  <si>
    <t>KT-980646-</t>
  </si>
  <si>
    <t>KT-980647-</t>
  </si>
  <si>
    <t>KT-980648-</t>
  </si>
  <si>
    <t>KT-980649-</t>
  </si>
  <si>
    <t>KT-980650-</t>
  </si>
  <si>
    <t>KT-980651-</t>
  </si>
  <si>
    <t>KT-980652-</t>
  </si>
  <si>
    <t>KT-980653-</t>
  </si>
  <si>
    <t>KT-980654-</t>
  </si>
  <si>
    <t>KT-980655-</t>
  </si>
  <si>
    <t>KT-980656-</t>
  </si>
  <si>
    <t>KT-980657-</t>
  </si>
  <si>
    <t>KT-980658-</t>
  </si>
  <si>
    <t>KT-980659-</t>
  </si>
  <si>
    <t>KT-980660-AG</t>
  </si>
  <si>
    <t>KT-980661-</t>
  </si>
  <si>
    <t>KT-980662-</t>
  </si>
  <si>
    <t>KT-980663-</t>
  </si>
  <si>
    <t>KT-980664-</t>
  </si>
  <si>
    <t>KT-980665-AG</t>
  </si>
  <si>
    <t>KT-980666-AG</t>
  </si>
  <si>
    <t>KT-980667-</t>
  </si>
  <si>
    <t>KT-980668-</t>
  </si>
  <si>
    <t>KT-980669-</t>
  </si>
  <si>
    <t>KT-980670-</t>
  </si>
  <si>
    <t>KT-980671-</t>
  </si>
  <si>
    <t>KT-980672-</t>
  </si>
  <si>
    <t>KT-980673-</t>
  </si>
  <si>
    <t>KT-980674-</t>
  </si>
  <si>
    <t>KT-980675-</t>
  </si>
  <si>
    <t>KT-980676-</t>
  </si>
  <si>
    <t>KT-980677-</t>
  </si>
  <si>
    <t>KT-980678-</t>
  </si>
  <si>
    <t>KT-980679-</t>
  </si>
  <si>
    <t>KT-980680-</t>
  </si>
  <si>
    <t>KT-980681-</t>
  </si>
  <si>
    <t>KT-980682-</t>
  </si>
  <si>
    <t>KT-980683-</t>
  </si>
  <si>
    <t>KT-980684-</t>
  </si>
  <si>
    <t>KT-980685-</t>
  </si>
  <si>
    <t>KT-980686-</t>
  </si>
  <si>
    <t>KT-980687-</t>
  </si>
  <si>
    <t>KT-980688-</t>
  </si>
  <si>
    <t>KT-980689-</t>
  </si>
  <si>
    <t>KT-980690-VG</t>
  </si>
  <si>
    <t>KT-980691-</t>
  </si>
  <si>
    <t>KT-980692-</t>
  </si>
  <si>
    <t>KT-980693-</t>
  </si>
  <si>
    <t>KT-980694-</t>
  </si>
  <si>
    <t>KT-980695-AG</t>
  </si>
  <si>
    <t>KT-980696-</t>
  </si>
  <si>
    <t>KT-980697-</t>
  </si>
  <si>
    <t>KT-980698-</t>
  </si>
  <si>
    <t>KT-980699-AG</t>
  </si>
  <si>
    <t>KT-980700-</t>
  </si>
  <si>
    <t>KT-980701-</t>
  </si>
  <si>
    <t>KT-980702-</t>
  </si>
  <si>
    <t>KT-980703-</t>
  </si>
  <si>
    <t>KT-980704-</t>
  </si>
  <si>
    <t>KT-980705-</t>
  </si>
  <si>
    <t>KT-980706-</t>
  </si>
  <si>
    <t>KT-980707-</t>
  </si>
  <si>
    <t>KT-980708-</t>
  </si>
  <si>
    <t>KT-980709-</t>
  </si>
  <si>
    <t>KT-980710-</t>
  </si>
  <si>
    <t>KT-980711-</t>
  </si>
  <si>
    <t>KT-980712-</t>
  </si>
  <si>
    <t>KT-980713-</t>
  </si>
  <si>
    <t>KT-980714-</t>
  </si>
  <si>
    <t>KT-980715-</t>
  </si>
  <si>
    <t>KT-980716-</t>
  </si>
  <si>
    <t>KT-980717-</t>
  </si>
  <si>
    <t>KT-980718-</t>
  </si>
  <si>
    <t>KT-980719-</t>
  </si>
  <si>
    <t>KT-980720-AG</t>
  </si>
  <si>
    <t>KT-980721-</t>
  </si>
  <si>
    <t>KT-990001-</t>
  </si>
  <si>
    <t>KT-990002-</t>
  </si>
  <si>
    <t>KT-990003-</t>
  </si>
  <si>
    <t>KT-990004-</t>
  </si>
  <si>
    <t>KT-990005-</t>
  </si>
  <si>
    <t>KT-990006-VG</t>
  </si>
  <si>
    <t>KT-990007-</t>
  </si>
  <si>
    <t>KT-990008-</t>
  </si>
  <si>
    <t>KT-990009-</t>
  </si>
  <si>
    <t>KT-990010-</t>
  </si>
  <si>
    <t>KT-990011-</t>
  </si>
  <si>
    <t>KT-990012-</t>
  </si>
  <si>
    <t>KT-990013-</t>
  </si>
  <si>
    <t>KT-990014-</t>
  </si>
  <si>
    <t>KT-990015-AG</t>
  </si>
  <si>
    <t>KT-990016-</t>
  </si>
  <si>
    <t>KT-990017-</t>
  </si>
  <si>
    <t>KT-990018-</t>
  </si>
  <si>
    <t>KT-990019-</t>
  </si>
  <si>
    <t>KT-990020-</t>
  </si>
  <si>
    <t>KT-990021-</t>
  </si>
  <si>
    <t>KT-990022-</t>
  </si>
  <si>
    <t>KT-990023-AG</t>
  </si>
  <si>
    <t>KT-990024-</t>
  </si>
  <si>
    <t>KT-990025-</t>
  </si>
  <si>
    <t>KT-990026-AG</t>
  </si>
  <si>
    <t>KT-990027-</t>
  </si>
  <si>
    <t>KT-990028-</t>
  </si>
  <si>
    <t>KT-990029-</t>
  </si>
  <si>
    <t>KT-990030-</t>
  </si>
  <si>
    <t>KT-990031-VG</t>
  </si>
  <si>
    <t>KT-990032-</t>
  </si>
  <si>
    <t>KT-990033-</t>
  </si>
  <si>
    <t>KT-990034-</t>
  </si>
  <si>
    <t>KT-990035-</t>
  </si>
  <si>
    <t>KT-990036-</t>
  </si>
  <si>
    <t>KT-990037-</t>
  </si>
  <si>
    <t>KT-990038-</t>
  </si>
  <si>
    <t>KT-990039-</t>
  </si>
  <si>
    <t>KT-990040-</t>
  </si>
  <si>
    <t>KT-990041-</t>
  </si>
  <si>
    <t>KT-990042-</t>
  </si>
  <si>
    <t>KT-990043-</t>
  </si>
  <si>
    <t>KT-990044-AG</t>
  </si>
  <si>
    <t>KT-990045-</t>
  </si>
  <si>
    <t>KT-990046-</t>
  </si>
  <si>
    <t>KT-990047-</t>
  </si>
  <si>
    <t>KT-990048-</t>
  </si>
  <si>
    <t>KT-990049-AG</t>
  </si>
  <si>
    <t>KT-990050-</t>
  </si>
  <si>
    <t>KT-990051-</t>
  </si>
  <si>
    <t>KT-990052-</t>
  </si>
  <si>
    <t>KT-990053-</t>
  </si>
  <si>
    <t>KT-990054-AG</t>
  </si>
  <si>
    <t>KT-990055-VG</t>
  </si>
  <si>
    <t>KT-990056-</t>
  </si>
  <si>
    <t>KT-990057-</t>
  </si>
  <si>
    <t>KT-990058-</t>
  </si>
  <si>
    <t>KT-990059-</t>
  </si>
  <si>
    <t>KT-990060-</t>
  </si>
  <si>
    <t>KT-990061-</t>
  </si>
  <si>
    <t>KT-990062-</t>
  </si>
  <si>
    <t>KT-990063-</t>
  </si>
  <si>
    <t>KT-990064-AG</t>
  </si>
  <si>
    <t>KT-990065-</t>
  </si>
  <si>
    <t>KT-990066-</t>
  </si>
  <si>
    <t>KT-990067-AG</t>
  </si>
  <si>
    <t>KT-990068-</t>
  </si>
  <si>
    <t>KT-990069-AG</t>
  </si>
  <si>
    <t>KT-990070-AG</t>
  </si>
  <si>
    <t>KT-990071-VG</t>
  </si>
  <si>
    <t>KT-990072-VG</t>
  </si>
  <si>
    <t>KT-990073-AG</t>
  </si>
  <si>
    <t>KT-990074-VG</t>
  </si>
  <si>
    <t>KT-990075-</t>
  </si>
  <si>
    <t>KT-990076-</t>
  </si>
  <si>
    <t>KT-990077-VG</t>
  </si>
  <si>
    <t>KT-990078-</t>
  </si>
  <si>
    <t>KT-990079-</t>
  </si>
  <si>
    <t>KT-990080-</t>
  </si>
  <si>
    <t>KT-990081-</t>
  </si>
  <si>
    <t>KT-990082-</t>
  </si>
  <si>
    <t>KT-990083-</t>
  </si>
  <si>
    <t>KT-990084-</t>
  </si>
  <si>
    <t>KT-990085-</t>
  </si>
  <si>
    <t>KT-990086-AG</t>
  </si>
  <si>
    <t>KT-990087-</t>
  </si>
  <si>
    <t>KT-990088-</t>
  </si>
  <si>
    <t>KT-990089-</t>
  </si>
  <si>
    <t>KT-990090-</t>
  </si>
  <si>
    <t>KT-990091-</t>
  </si>
  <si>
    <t>KT-990092-</t>
  </si>
  <si>
    <t>KT-990093-</t>
  </si>
  <si>
    <t>KT-990094-</t>
  </si>
  <si>
    <t>KT-990095-</t>
  </si>
  <si>
    <t>KT-990096-AG</t>
  </si>
  <si>
    <t>KT-990097-</t>
  </si>
  <si>
    <t>KT-990098-</t>
  </si>
  <si>
    <t>KT-990099-</t>
  </si>
  <si>
    <t>KT-990100-</t>
  </si>
  <si>
    <t>KT-990101-</t>
  </si>
  <si>
    <t>KT-990102-AG</t>
  </si>
  <si>
    <t>KT-990103-</t>
  </si>
  <si>
    <t>KT-990104-</t>
  </si>
  <si>
    <t>KT-990105-</t>
  </si>
  <si>
    <t>KT-990106-</t>
  </si>
  <si>
    <t>KT-990107-</t>
  </si>
  <si>
    <t>KT-990108-</t>
  </si>
  <si>
    <t>KT-990109-</t>
  </si>
  <si>
    <t>KT-990110-</t>
  </si>
  <si>
    <t>KT-990111-AG</t>
  </si>
  <si>
    <t>KT-990112-</t>
  </si>
  <si>
    <t>KT-990113-</t>
  </si>
  <si>
    <t>KT-990114-</t>
  </si>
  <si>
    <t>KT-990115-</t>
  </si>
  <si>
    <t>KT-990116-</t>
  </si>
  <si>
    <t>KT-990117-VG</t>
  </si>
  <si>
    <t>KT-990118-AG</t>
  </si>
  <si>
    <t>KT-990119-</t>
  </si>
  <si>
    <t>KT-990120-</t>
  </si>
  <si>
    <t>KT-990121-</t>
  </si>
  <si>
    <t>KT-990122-</t>
  </si>
  <si>
    <t>KT-990123-</t>
  </si>
  <si>
    <t>KT-990124-AG</t>
  </si>
  <si>
    <t>KT-990125-AG</t>
  </si>
  <si>
    <t>KT-990126-VG</t>
  </si>
  <si>
    <t>KT-990127-AG</t>
  </si>
  <si>
    <t>KT-990128-</t>
  </si>
  <si>
    <t>KT-990129-</t>
  </si>
  <si>
    <t>KT-990130-AG</t>
  </si>
  <si>
    <t>KT-990131-AG</t>
  </si>
  <si>
    <t>KT-990132-</t>
  </si>
  <si>
    <t>KT-990133-</t>
  </si>
  <si>
    <t>KT-990134-</t>
  </si>
  <si>
    <t>KT-990135-</t>
  </si>
  <si>
    <t>KT-990136-VG</t>
  </si>
  <si>
    <t>KT-990137-</t>
  </si>
  <si>
    <t>KT-990138-</t>
  </si>
  <si>
    <t>KT-990139-</t>
  </si>
  <si>
    <t>KT-990140-</t>
  </si>
  <si>
    <t>KT-990141-</t>
  </si>
  <si>
    <t>KT-990142-</t>
  </si>
  <si>
    <t>KT-990143-</t>
  </si>
  <si>
    <t>KT-990144-</t>
  </si>
  <si>
    <t>KT-990145-</t>
  </si>
  <si>
    <t>KT-990146-</t>
  </si>
  <si>
    <t>KT-990147-</t>
  </si>
  <si>
    <t>KT-990148-</t>
  </si>
  <si>
    <t>KT-990149-</t>
  </si>
  <si>
    <t>KT-990150-</t>
  </si>
  <si>
    <t>KT-990151-</t>
  </si>
  <si>
    <t>KT-990152-</t>
  </si>
  <si>
    <t>KT-990153-</t>
  </si>
  <si>
    <t>KT-990154-</t>
  </si>
  <si>
    <t>KT-990155-AG</t>
  </si>
  <si>
    <t>KT-990156-</t>
  </si>
  <si>
    <t>KT-990157-</t>
  </si>
  <si>
    <t>KT-990158-AG</t>
  </si>
  <si>
    <t>KT-990159-</t>
  </si>
  <si>
    <t>KT-990160-</t>
  </si>
  <si>
    <t>KT-990161-</t>
  </si>
  <si>
    <t>KT-990162-VG</t>
  </si>
  <si>
    <t>KT-990163-VG</t>
  </si>
  <si>
    <t>KT-990164-</t>
  </si>
  <si>
    <t>KT-990165-AG</t>
  </si>
  <si>
    <t>KT-990166-</t>
  </si>
  <si>
    <t>KT-990167-</t>
  </si>
  <si>
    <t>KT-990168-VG</t>
  </si>
  <si>
    <t>KT-990169-</t>
  </si>
  <si>
    <t>KT-990170-</t>
  </si>
  <si>
    <t>KT-990171-</t>
  </si>
  <si>
    <t>KT-990172-</t>
  </si>
  <si>
    <t>KT-990173-</t>
  </si>
  <si>
    <t>KT-990174-</t>
  </si>
  <si>
    <t>KT-990175-</t>
  </si>
  <si>
    <t>KT-990176-AG</t>
  </si>
  <si>
    <t>KT-990177-</t>
  </si>
  <si>
    <t>KT-990178-</t>
  </si>
  <si>
    <t>KT-990179-AG</t>
  </si>
  <si>
    <t>KT-990180-</t>
  </si>
  <si>
    <t>KT-990181-</t>
  </si>
  <si>
    <t>KT-990182-</t>
  </si>
  <si>
    <t>KT-990183-</t>
  </si>
  <si>
    <t>KT-990184-</t>
  </si>
  <si>
    <t>KT-990185-AG</t>
  </si>
  <si>
    <t>KT-990186-VG</t>
  </si>
  <si>
    <t>KT-990187-AG</t>
  </si>
  <si>
    <t>KT-990188-</t>
  </si>
  <si>
    <t>KT-990189-</t>
  </si>
  <si>
    <t>KT-990190-</t>
  </si>
  <si>
    <t>KT-990191-</t>
  </si>
  <si>
    <t>KT-990192-</t>
  </si>
  <si>
    <t>KT-990193-</t>
  </si>
  <si>
    <t>KT-990194-</t>
  </si>
  <si>
    <t>KT-990195-</t>
  </si>
  <si>
    <t>KT-990196-</t>
  </si>
  <si>
    <t>KT-990197-</t>
  </si>
  <si>
    <t>KT-990198-</t>
  </si>
  <si>
    <t>KT-990199-</t>
  </si>
  <si>
    <t>KT-990200-</t>
  </si>
  <si>
    <t>KT-990201-</t>
  </si>
  <si>
    <t>KT-990202-AG</t>
  </si>
  <si>
    <t>KT-990203-</t>
  </si>
  <si>
    <t>KT-990204-</t>
  </si>
  <si>
    <t>KT-990205-AG</t>
  </si>
  <si>
    <t>KT-990206-</t>
  </si>
  <si>
    <t>KT-990207-</t>
  </si>
  <si>
    <t>KT-990208-</t>
  </si>
  <si>
    <t>KT-990209-</t>
  </si>
  <si>
    <t>KT-990210-</t>
  </si>
  <si>
    <t>KT-990211-</t>
  </si>
  <si>
    <t>KT-990212-AG</t>
  </si>
  <si>
    <t>KT-990213-</t>
  </si>
  <si>
    <t>KT-990214-VG</t>
  </si>
  <si>
    <t>KT-990215-</t>
  </si>
  <si>
    <t>KT-990216-</t>
  </si>
  <si>
    <t>KT-990217-</t>
  </si>
  <si>
    <t>KT-990218-VG</t>
  </si>
  <si>
    <t>KT-990219-</t>
  </si>
  <si>
    <t>KT-990220-VG</t>
  </si>
  <si>
    <t>KT-990221-</t>
  </si>
  <si>
    <t>KT-990222-VG</t>
  </si>
  <si>
    <t>KT-990223-</t>
  </si>
  <si>
    <t>KT-990224-AG</t>
  </si>
  <si>
    <t>KT-990225-</t>
  </si>
  <si>
    <t>KT-990226-AG</t>
  </si>
  <si>
    <t>KT-990227-</t>
  </si>
  <si>
    <t>KT-990228-</t>
  </si>
  <si>
    <t>KT-990229-VG</t>
  </si>
  <si>
    <t>KT-990230-VG</t>
  </si>
  <si>
    <t>KT-990231-</t>
  </si>
  <si>
    <t>KT-990232-AG</t>
  </si>
  <si>
    <t>KT-990233-</t>
  </si>
  <si>
    <t>KT-990234-VG</t>
  </si>
  <si>
    <t>KT-990235-AG</t>
  </si>
  <si>
    <t>KT-990236-</t>
  </si>
  <si>
    <t>KT-990237-VG</t>
  </si>
  <si>
    <t>KT-990238-VG</t>
  </si>
  <si>
    <t>KT-990239-</t>
  </si>
  <si>
    <t>KT-990240-</t>
  </si>
  <si>
    <t>KT-990241-</t>
  </si>
  <si>
    <t>KT-990242-</t>
  </si>
  <si>
    <t>KT-990243-</t>
  </si>
  <si>
    <t>KT-990244-</t>
  </si>
  <si>
    <t>KT-990245-VG</t>
  </si>
  <si>
    <t>KT-990246-VG</t>
  </si>
  <si>
    <t>KT-990247-VG</t>
  </si>
  <si>
    <t>KT-990248-</t>
  </si>
  <si>
    <t>KT-990249-AG</t>
  </si>
  <si>
    <t>KT-990250-</t>
  </si>
  <si>
    <t>KT-990251-</t>
  </si>
  <si>
    <t>KT-990252-</t>
  </si>
  <si>
    <t>KT-990253-</t>
  </si>
  <si>
    <t>KT-990254-</t>
  </si>
  <si>
    <t>KT-990255-</t>
  </si>
  <si>
    <t>KT-990256-</t>
  </si>
  <si>
    <t>KT-990257-</t>
  </si>
  <si>
    <t>KT-990258-</t>
  </si>
  <si>
    <t>KT-990259-AG</t>
  </si>
  <si>
    <t>KT-990260-</t>
  </si>
  <si>
    <t>KT-990261-AG</t>
  </si>
  <si>
    <t>KT-990262-</t>
  </si>
  <si>
    <t>KT-990263-</t>
  </si>
  <si>
    <t>KT-990264-</t>
  </si>
  <si>
    <t>KT-990265-</t>
  </si>
  <si>
    <t>KT-990266-</t>
  </si>
  <si>
    <t>KT-990267-</t>
  </si>
  <si>
    <t>KT-990268-</t>
  </si>
  <si>
    <t>KT-990269-AG</t>
  </si>
  <si>
    <t>KT-990270-</t>
  </si>
  <si>
    <t>KT-990271-VG</t>
  </si>
  <si>
    <t>KT-990272-</t>
  </si>
  <si>
    <t>KT-990273-</t>
  </si>
  <si>
    <t>KT-990274-AG</t>
  </si>
  <si>
    <t>KT-990275-</t>
  </si>
  <si>
    <t>KT-990276-</t>
  </si>
  <si>
    <t>KT-990277-</t>
  </si>
  <si>
    <t>KT-990278-VG</t>
  </si>
  <si>
    <t>KT-990279-</t>
  </si>
  <si>
    <t>KT-990280-</t>
  </si>
  <si>
    <t>KT-990281-</t>
  </si>
  <si>
    <t>KT-990282-</t>
  </si>
  <si>
    <t>KT-990283-</t>
  </si>
  <si>
    <t>KT-990284-</t>
  </si>
  <si>
    <t>KT-990285-</t>
  </si>
  <si>
    <t>KT-990286-</t>
  </si>
  <si>
    <t>KT-990287-</t>
  </si>
  <si>
    <t>KT-990288-</t>
  </si>
  <si>
    <t>KT-990289-</t>
  </si>
  <si>
    <t>KT-990290-</t>
  </si>
  <si>
    <t>KT-990291-</t>
  </si>
  <si>
    <t>KT-990292-</t>
  </si>
  <si>
    <t>KT-990293-</t>
  </si>
  <si>
    <t>KT-990294-</t>
  </si>
  <si>
    <t>KT-990295-VG</t>
  </si>
  <si>
    <t>KT-990296-</t>
  </si>
  <si>
    <t>KT-990297-</t>
  </si>
  <si>
    <t>KT-990298-</t>
  </si>
  <si>
    <t>KT-990299-</t>
  </si>
  <si>
    <t>KT-990300-</t>
  </si>
  <si>
    <t>KT-990301-</t>
  </si>
  <si>
    <t>KT-990302-</t>
  </si>
  <si>
    <t>KT-990303-</t>
  </si>
  <si>
    <t>KT-990304-AG</t>
  </si>
  <si>
    <t>KT-990305-</t>
  </si>
  <si>
    <t>KT-990306-</t>
  </si>
  <si>
    <t>KT-990307-</t>
  </si>
  <si>
    <t>KT-990308-</t>
  </si>
  <si>
    <t>KT-990309-VG</t>
  </si>
  <si>
    <t>KT-990310-</t>
  </si>
  <si>
    <t>KT-990311-</t>
  </si>
  <si>
    <t>KT-990312-AG</t>
  </si>
  <si>
    <t>KT-990313-</t>
  </si>
  <si>
    <t>KT-990314-AG</t>
  </si>
  <si>
    <t>KT-990315-</t>
  </si>
  <si>
    <t>KT-990316-</t>
  </si>
  <si>
    <t>KT-990317-</t>
  </si>
  <si>
    <t>KT-990318-VG</t>
  </si>
  <si>
    <t>KT-990319-</t>
  </si>
  <si>
    <t>KT-990320-AG</t>
  </si>
  <si>
    <t>KT-990321-</t>
  </si>
  <si>
    <t>KT-990322-</t>
  </si>
  <si>
    <t>KT-990323-</t>
  </si>
  <si>
    <t>KT-990324-AG</t>
  </si>
  <si>
    <t>KT-990325-</t>
  </si>
  <si>
    <t>KT-990326-AG</t>
  </si>
  <si>
    <t>KT-990327-</t>
  </si>
  <si>
    <t>KT-990328-AG</t>
  </si>
  <si>
    <t>KT-990329-</t>
  </si>
  <si>
    <t>KT-990330-</t>
  </si>
  <si>
    <t>KT-990331-</t>
  </si>
  <si>
    <t>KT-990332-</t>
  </si>
  <si>
    <t>KT-990333-</t>
  </si>
  <si>
    <t>KT-990334-VG</t>
  </si>
  <si>
    <t>KT-990335-</t>
  </si>
  <si>
    <t>KT-990336-</t>
  </si>
  <si>
    <t>KT-990337-</t>
  </si>
  <si>
    <t>KT-990338-</t>
  </si>
  <si>
    <t>KT-990339-</t>
  </si>
  <si>
    <t>KT-990340-</t>
  </si>
  <si>
    <t>KT-990341-</t>
  </si>
  <si>
    <t>KT-990342-</t>
  </si>
  <si>
    <t>KT-990343-VG</t>
  </si>
  <si>
    <t>KT-990344-</t>
  </si>
  <si>
    <t>KT-990345-</t>
  </si>
  <si>
    <t>KT-990346-</t>
  </si>
  <si>
    <t>KT-990347-</t>
  </si>
  <si>
    <t>KT-990348-AG</t>
  </si>
  <si>
    <t>KT-990349-AG</t>
  </si>
  <si>
    <t>KT-990350-VG</t>
  </si>
  <si>
    <t>KT-990351-</t>
  </si>
  <si>
    <t>KT-990352-</t>
  </si>
  <si>
    <t>KT-990353-</t>
  </si>
  <si>
    <t>KT-990354-</t>
  </si>
  <si>
    <t>KT-990355-AG</t>
  </si>
  <si>
    <t>KT-990356-</t>
  </si>
  <si>
    <t>KT-990357-</t>
  </si>
  <si>
    <t>KT-990358-</t>
  </si>
  <si>
    <t>KT-990359-</t>
  </si>
  <si>
    <t>KT-990360-AG</t>
  </si>
  <si>
    <t>KT-990361-</t>
  </si>
  <si>
    <t>KT-990362-VG</t>
  </si>
  <si>
    <t>KT-990363-</t>
  </si>
  <si>
    <t>KT-990364-AG</t>
  </si>
  <si>
    <t>KT-990365-</t>
  </si>
  <si>
    <t>KT-990366-</t>
  </si>
  <si>
    <t>KT-990367-AG</t>
  </si>
  <si>
    <t>KT-990368-</t>
  </si>
  <si>
    <t>KT-990369-</t>
  </si>
  <si>
    <t>KT-990370-AG</t>
  </si>
  <si>
    <t>KT-990371-AG</t>
  </si>
  <si>
    <t>KT-990372-</t>
  </si>
  <si>
    <t>KT-990373-</t>
  </si>
  <si>
    <t>KT-990374-</t>
  </si>
  <si>
    <t>KT-990375-</t>
  </si>
  <si>
    <t>KT-990376-</t>
  </si>
  <si>
    <t>KT-990377-</t>
  </si>
  <si>
    <t>KT-990378-</t>
  </si>
  <si>
    <t>KT-990379-AG</t>
  </si>
  <si>
    <t>KT-990380-</t>
  </si>
  <si>
    <t>KT-990381-</t>
  </si>
  <si>
    <t>KT-990382-</t>
  </si>
  <si>
    <t>KT-990383-</t>
  </si>
  <si>
    <t>KT-990384-</t>
  </si>
  <si>
    <t>KT-990385-</t>
  </si>
  <si>
    <t>KT-990386-AG</t>
  </si>
  <si>
    <t>KT-990387-</t>
  </si>
  <si>
    <t>KT-990388-AG</t>
  </si>
  <si>
    <t>KT-990389-</t>
  </si>
  <si>
    <t>KT-990390-</t>
  </si>
  <si>
    <t>KT-990391-</t>
  </si>
  <si>
    <t>KT-990392-</t>
  </si>
  <si>
    <t>KT-990393-</t>
  </si>
  <si>
    <t>KT-990394-</t>
  </si>
  <si>
    <t>KT-990395-</t>
  </si>
  <si>
    <t>KT-990396-</t>
  </si>
  <si>
    <t>KT-990397-VG</t>
  </si>
  <si>
    <t>KT-990398-</t>
  </si>
  <si>
    <t>KT-990399-</t>
  </si>
  <si>
    <t>KT-990400-AG</t>
  </si>
  <si>
    <t>KT-990401-AG</t>
  </si>
  <si>
    <t>KT-990402-AG</t>
  </si>
  <si>
    <t>KT-990403-</t>
  </si>
  <si>
    <t>KT-990404-</t>
  </si>
  <si>
    <t>KT-990405-</t>
  </si>
  <si>
    <t>KT-990406-</t>
  </si>
  <si>
    <t>KT-990407-VG</t>
  </si>
  <si>
    <t>KT-990408-</t>
  </si>
  <si>
    <t>KT-990409-VG</t>
  </si>
  <si>
    <t>KT-990410-</t>
  </si>
  <si>
    <t>KT-990411-</t>
  </si>
  <si>
    <t>KT-990412-</t>
  </si>
  <si>
    <t>KT-990413-</t>
  </si>
  <si>
    <t>KT-990414-</t>
  </si>
  <si>
    <t>KT-990415-</t>
  </si>
  <si>
    <t>KT-990416-</t>
  </si>
  <si>
    <t>KT-990417-</t>
  </si>
  <si>
    <t>KT-990418-</t>
  </si>
  <si>
    <t>KT-990419-</t>
  </si>
  <si>
    <t>KT-990420-</t>
  </si>
  <si>
    <t>KT-990421-VG</t>
  </si>
  <si>
    <t>KT-990422-</t>
  </si>
  <si>
    <t>KT-990423-</t>
  </si>
  <si>
    <t>KT-990424-</t>
  </si>
  <si>
    <t>KT-990425-</t>
  </si>
  <si>
    <t>KT-990426-</t>
  </si>
  <si>
    <t>KT-990427-</t>
  </si>
  <si>
    <t>KT-990428-</t>
  </si>
  <si>
    <t>KT-990429-</t>
  </si>
  <si>
    <t>KT-990430-</t>
  </si>
  <si>
    <t>KT-990431-</t>
  </si>
  <si>
    <t>KT-990432-AG</t>
  </si>
  <si>
    <t>KT-990433-</t>
  </si>
  <si>
    <t>KT-990434-</t>
  </si>
  <si>
    <t>KT-990435-</t>
  </si>
  <si>
    <t>KT-990436-AG</t>
  </si>
  <si>
    <t>KT-990437-</t>
  </si>
  <si>
    <t>KT-990438-</t>
  </si>
  <si>
    <t>KT-990439-AG</t>
  </si>
  <si>
    <t>KT-990440-</t>
  </si>
  <si>
    <t>KT-990441-AG</t>
  </si>
  <si>
    <t>KT-990442-</t>
  </si>
  <si>
    <t>KT-990443-VG</t>
  </si>
  <si>
    <t>KT-990444-VG</t>
  </si>
  <si>
    <t>KT-990445-</t>
  </si>
  <si>
    <t>KT-990446-</t>
  </si>
  <si>
    <t>KT-990447-</t>
  </si>
  <si>
    <t>KT-990448-</t>
  </si>
  <si>
    <t>KT-990449-</t>
  </si>
  <si>
    <t>KT-990450-</t>
  </si>
  <si>
    <t>KT-990451-</t>
  </si>
  <si>
    <t>KT-990452-</t>
  </si>
  <si>
    <t>KT-990453-</t>
  </si>
  <si>
    <t>KT-990454-</t>
  </si>
  <si>
    <t>KT-990455-AG</t>
  </si>
  <si>
    <t>KT-990456-AG</t>
  </si>
  <si>
    <t>KT-990457-</t>
  </si>
  <si>
    <t>KT-990458-</t>
  </si>
  <si>
    <t>KT-990459-VG</t>
  </si>
  <si>
    <t>KT-990460-</t>
  </si>
  <si>
    <t>KT-990461-</t>
  </si>
  <si>
    <t>KT-990462-</t>
  </si>
  <si>
    <t>KT-990463-</t>
  </si>
  <si>
    <t>KT-990464-</t>
  </si>
  <si>
    <t>KT-990465-</t>
  </si>
  <si>
    <t>KT-990466-</t>
  </si>
  <si>
    <t>KT-990467-AG</t>
  </si>
  <si>
    <t>KT-990468-VG</t>
  </si>
  <si>
    <t>KT-990469-</t>
  </si>
  <si>
    <t>KT-990470-AG</t>
  </si>
  <si>
    <t>KT-990471-</t>
  </si>
  <si>
    <t>KT-990472-</t>
  </si>
  <si>
    <t>KT-990473-</t>
  </si>
  <si>
    <t>KT-990474-</t>
  </si>
  <si>
    <t>KT-990475-</t>
  </si>
  <si>
    <t>KT-990476-</t>
  </si>
  <si>
    <t>KT-990477-</t>
  </si>
  <si>
    <t>KT-990478-</t>
  </si>
  <si>
    <t>KT-990479-</t>
  </si>
  <si>
    <t>KT-990480-</t>
  </si>
  <si>
    <t>KT-990481-</t>
  </si>
  <si>
    <t>KT-990482-</t>
  </si>
  <si>
    <t>KT-990483-</t>
  </si>
  <si>
    <t>KT-990484-</t>
  </si>
  <si>
    <t>KT-990485-</t>
  </si>
  <si>
    <t>KT-990486-</t>
  </si>
  <si>
    <t>KT-990487-</t>
  </si>
  <si>
    <t>KT-990488-</t>
  </si>
  <si>
    <t>KT-990489-</t>
  </si>
  <si>
    <t>KT-990490-</t>
  </si>
  <si>
    <t>KT-990491-</t>
  </si>
  <si>
    <t>KT-990492-</t>
  </si>
  <si>
    <t>KT-990493-AG</t>
  </si>
  <si>
    <t>KT-990494-</t>
  </si>
  <si>
    <t>KT-990495-VG</t>
  </si>
  <si>
    <t>KT-990496-</t>
  </si>
  <si>
    <t>KT-990497-</t>
  </si>
  <si>
    <t>KT-990498-</t>
  </si>
  <si>
    <t>KT-990499-VG</t>
  </si>
  <si>
    <t>KT-990500-AG</t>
  </si>
  <si>
    <t>KT-990501-</t>
  </si>
  <si>
    <t>KT-990502-</t>
  </si>
  <si>
    <t>KT-990503-</t>
  </si>
  <si>
    <t>KT-990504-</t>
  </si>
  <si>
    <t>KT-990505-</t>
  </si>
  <si>
    <t>KT-990506-</t>
  </si>
  <si>
    <t>KT-990507-AG</t>
  </si>
  <si>
    <t>KT-990508-AG</t>
  </si>
  <si>
    <t>KT-990509-</t>
  </si>
  <si>
    <t>KT-990510-VG</t>
  </si>
  <si>
    <t>KT-990511-</t>
  </si>
  <si>
    <t>KT-990512-</t>
  </si>
  <si>
    <t>KT-990513-</t>
  </si>
  <si>
    <t>KT-990514-</t>
  </si>
  <si>
    <t>KT-990515-</t>
  </si>
  <si>
    <t>KT-990516-</t>
  </si>
  <si>
    <t>KT-990517-AG</t>
  </si>
  <si>
    <t>KT-990518-</t>
  </si>
  <si>
    <t>KT-990519-</t>
  </si>
  <si>
    <t>KT-990520-AG</t>
  </si>
  <si>
    <t>KT-990521-VG</t>
  </si>
  <si>
    <t>KT-990522-</t>
  </si>
  <si>
    <t>KT-990523-</t>
  </si>
  <si>
    <t>KT-990524-</t>
  </si>
  <si>
    <t>KT-990525-</t>
  </si>
  <si>
    <t>KT-990526-</t>
  </si>
  <si>
    <t>KT-990527-</t>
  </si>
  <si>
    <t>KT-990528-</t>
  </si>
  <si>
    <t>KT-990529-</t>
  </si>
  <si>
    <t>KT-990530-</t>
  </si>
  <si>
    <t>KT-990531-</t>
  </si>
  <si>
    <t>KT-990532-</t>
  </si>
  <si>
    <t>KT-990533-</t>
  </si>
  <si>
    <t>KT-990534-AG</t>
  </si>
  <si>
    <t>KT-990535-</t>
  </si>
  <si>
    <t>KT-990536-</t>
  </si>
  <si>
    <t>KT-990537-VG</t>
  </si>
  <si>
    <t>KT-990538-AG</t>
  </si>
  <si>
    <t>KT-990539-VG</t>
  </si>
  <si>
    <t>KT-990540-VG</t>
  </si>
  <si>
    <t>KT-990541-</t>
  </si>
  <si>
    <t>KT-990542-VG</t>
  </si>
  <si>
    <t>KT-990543-</t>
  </si>
  <si>
    <t>KT-990544-</t>
  </si>
  <si>
    <t>KT-990545-</t>
  </si>
  <si>
    <t>KT-990546-</t>
  </si>
  <si>
    <t>KT-990547-AG</t>
  </si>
  <si>
    <t>KT-990548-AG</t>
  </si>
  <si>
    <t>KT-990549-AG</t>
  </si>
  <si>
    <t>KT-990550-</t>
  </si>
  <si>
    <t>KT-990551-</t>
  </si>
  <si>
    <t>KT-990552-</t>
  </si>
  <si>
    <t>KT-990553-VG</t>
  </si>
  <si>
    <t>KT-990554-</t>
  </si>
  <si>
    <t>KT-990555-</t>
  </si>
  <si>
    <t>KT-990556-</t>
  </si>
  <si>
    <t>KT-990557-</t>
  </si>
  <si>
    <t>KT-990558-</t>
  </si>
  <si>
    <t>KT-990559-</t>
  </si>
  <si>
    <t>KT-990560-</t>
  </si>
  <si>
    <t>KT-990561-AG</t>
  </si>
  <si>
    <t>KT-990562-AG</t>
  </si>
  <si>
    <t>KT-990563-</t>
  </si>
  <si>
    <t>KT-990564-VG</t>
  </si>
  <si>
    <t>KT-990565-</t>
  </si>
  <si>
    <t>KT-990566-VG</t>
  </si>
  <si>
    <t>KT-990567-AG</t>
  </si>
  <si>
    <t>KT-990568-</t>
  </si>
  <si>
    <t>KT-990569-AG</t>
  </si>
  <si>
    <t>KT-990570-AG</t>
  </si>
  <si>
    <t>KT-990571-VG</t>
  </si>
  <si>
    <t>KT-990572-AG</t>
  </si>
  <si>
    <t>KT-990573-VG</t>
  </si>
  <si>
    <t>KT-990574-</t>
  </si>
  <si>
    <t>KT-990575-</t>
  </si>
  <si>
    <t>KT-990576-</t>
  </si>
  <si>
    <t>KT-990577-VG</t>
  </si>
  <si>
    <t>KT-990578-</t>
  </si>
  <si>
    <t>KT-990579-</t>
  </si>
  <si>
    <t>KT-990580-</t>
  </si>
  <si>
    <t>KT-990581-AG</t>
  </si>
  <si>
    <t>KT-990582-</t>
  </si>
  <si>
    <t>KT-990583-</t>
  </si>
  <si>
    <t>KT-990584-</t>
  </si>
  <si>
    <t>KT-990585-</t>
  </si>
  <si>
    <t>KT-990586-</t>
  </si>
  <si>
    <t>KT-990587-</t>
  </si>
  <si>
    <t>KT-990588-AG</t>
  </si>
  <si>
    <t>KT-990589-</t>
  </si>
  <si>
    <t>KT-990590-</t>
  </si>
  <si>
    <t>KT-990591-</t>
  </si>
  <si>
    <t>KT-990592-</t>
  </si>
  <si>
    <t>KT-990593-</t>
  </si>
  <si>
    <t>OK-150002-A</t>
  </si>
  <si>
    <t>OK-170001-A</t>
  </si>
  <si>
    <t>OK-170003-A</t>
  </si>
  <si>
    <t>OK-170004-A</t>
  </si>
  <si>
    <t>OK-180002-A</t>
  </si>
  <si>
    <t>OK-190001-A</t>
  </si>
  <si>
    <t>OK-190002-A</t>
  </si>
  <si>
    <t>OK-200001-A</t>
  </si>
  <si>
    <t>QS-000001-</t>
  </si>
  <si>
    <t>QS-000002-</t>
  </si>
  <si>
    <t>QS-000003-</t>
  </si>
  <si>
    <t>QS-000004-</t>
  </si>
  <si>
    <t>QS-000005-</t>
  </si>
  <si>
    <t>QS-000006-</t>
  </si>
  <si>
    <t>QS-000007-</t>
  </si>
  <si>
    <t>QS-000008-</t>
  </si>
  <si>
    <t>QS-000009-VG</t>
  </si>
  <si>
    <t>QS-000010-AG</t>
  </si>
  <si>
    <t>QS-000011-VG</t>
  </si>
  <si>
    <t>QS-000012-VG</t>
  </si>
  <si>
    <t>QS-000013-VG</t>
  </si>
  <si>
    <t>QS-000014-</t>
  </si>
  <si>
    <t>QS-000015-</t>
  </si>
  <si>
    <t>QS-000016-</t>
  </si>
  <si>
    <t>QS-000017-</t>
  </si>
  <si>
    <t>QS-000018-VG</t>
  </si>
  <si>
    <t>QS-000019-</t>
  </si>
  <si>
    <t>QS-000020-VG</t>
  </si>
  <si>
    <t>QS-000021-VG</t>
  </si>
  <si>
    <t>QS-010001-</t>
  </si>
  <si>
    <t>QS-010002-</t>
  </si>
  <si>
    <t>QS-010003-VG</t>
  </si>
  <si>
    <t>QS-010004-</t>
  </si>
  <si>
    <t>QS-010005-VG</t>
  </si>
  <si>
    <t>QS-010006-</t>
  </si>
  <si>
    <t>QS-010007-VG</t>
  </si>
  <si>
    <t>QS-010008-</t>
  </si>
  <si>
    <t>QS-010009-VG</t>
  </si>
  <si>
    <t>QS-010010-</t>
  </si>
  <si>
    <t>QS-010011-VG</t>
  </si>
  <si>
    <t>QS-010012-</t>
  </si>
  <si>
    <t>QS-010013-</t>
  </si>
  <si>
    <t>QS-010014-</t>
  </si>
  <si>
    <t>QS-010015-</t>
  </si>
  <si>
    <t>QS-020001-</t>
  </si>
  <si>
    <t>QS-020002-</t>
  </si>
  <si>
    <t>QS-020003-</t>
  </si>
  <si>
    <t>QS-020004-</t>
  </si>
  <si>
    <t>QS-020005-</t>
  </si>
  <si>
    <t>QS-020006-</t>
  </si>
  <si>
    <t>QS-020007-VG</t>
  </si>
  <si>
    <t>QS-020008-</t>
  </si>
  <si>
    <t>QS-020009-</t>
  </si>
  <si>
    <t>QS-020010-</t>
  </si>
  <si>
    <t>QS-020011-</t>
  </si>
  <si>
    <t>QS-020012-</t>
  </si>
  <si>
    <t>QS-020013-VG</t>
  </si>
  <si>
    <t>QS-020014-</t>
  </si>
  <si>
    <t>QS-020015-</t>
  </si>
  <si>
    <t>QS-020016-AG</t>
  </si>
  <si>
    <t>QS-020017-</t>
  </si>
  <si>
    <t>QS-020018-</t>
  </si>
  <si>
    <t>QS-020019-</t>
  </si>
  <si>
    <t>QS-020020-</t>
  </si>
  <si>
    <t>QS-020021-</t>
  </si>
  <si>
    <t>QS-020022-VG</t>
  </si>
  <si>
    <t>QS-020023-AG</t>
  </si>
  <si>
    <t>QS-020024-</t>
  </si>
  <si>
    <t>QS-020025-VG</t>
  </si>
  <si>
    <t>QS-020026-AG</t>
  </si>
  <si>
    <t>QS-020027-</t>
  </si>
  <si>
    <t>QS-020028-</t>
  </si>
  <si>
    <t>QS-020029-</t>
  </si>
  <si>
    <t>QS-020030-AG</t>
  </si>
  <si>
    <t>QS-020031-</t>
  </si>
  <si>
    <t>QS-020032-</t>
  </si>
  <si>
    <t>QS-020033-VG</t>
  </si>
  <si>
    <t>QS-020034-</t>
  </si>
  <si>
    <t>QS-020035-VG</t>
  </si>
  <si>
    <t>QS-020036-</t>
  </si>
  <si>
    <t>QS-020037-VG</t>
  </si>
  <si>
    <t>QS-020038-</t>
  </si>
  <si>
    <t>QS-020039-VG</t>
  </si>
  <si>
    <t>QS-020040-</t>
  </si>
  <si>
    <t>QS-020041-</t>
  </si>
  <si>
    <t>QS-020042-VG</t>
  </si>
  <si>
    <t>QS-020043-</t>
  </si>
  <si>
    <t>QS-020044-</t>
  </si>
  <si>
    <t>QS-020045-</t>
  </si>
  <si>
    <t>QS-030001-</t>
  </si>
  <si>
    <t>QS-030002-</t>
  </si>
  <si>
    <t>QS-030003-</t>
  </si>
  <si>
    <t>QS-030004-VG</t>
  </si>
  <si>
    <t>QS-030005-</t>
  </si>
  <si>
    <t>QS-030006-</t>
  </si>
  <si>
    <t>QS-030007-VG</t>
  </si>
  <si>
    <t>QS-030008-</t>
  </si>
  <si>
    <t>QS-030009-</t>
  </si>
  <si>
    <t>QS-030010-</t>
  </si>
  <si>
    <t>QS-030011-VG</t>
  </si>
  <si>
    <t>QS-030012-</t>
  </si>
  <si>
    <t>QS-030013-</t>
  </si>
  <si>
    <t>QS-030014-</t>
  </si>
  <si>
    <t>QS-030015-</t>
  </si>
  <si>
    <t>QS-030016-</t>
  </si>
  <si>
    <t>QS-030017-</t>
  </si>
  <si>
    <t>QS-030018-</t>
  </si>
  <si>
    <t>QS-030019-</t>
  </si>
  <si>
    <t>QS-030020-</t>
  </si>
  <si>
    <t>QS-030021-</t>
  </si>
  <si>
    <t>QS-030022-</t>
  </si>
  <si>
    <t>QS-030023-</t>
  </si>
  <si>
    <t>QS-030024-</t>
  </si>
  <si>
    <t>QS-030025-</t>
  </si>
  <si>
    <t>QS-030026-AG</t>
  </si>
  <si>
    <t>QS-030027-</t>
  </si>
  <si>
    <t>QS-030028-AG</t>
  </si>
  <si>
    <t>QS-030029-AG</t>
  </si>
  <si>
    <t>QS-030030-</t>
  </si>
  <si>
    <t>QS-030031-</t>
  </si>
  <si>
    <t>QS-030032-VG</t>
  </si>
  <si>
    <t>QS-030033-AG</t>
  </si>
  <si>
    <t>QS-030034-VG</t>
  </si>
  <si>
    <t>QS-030035-VG</t>
  </si>
  <si>
    <t>QS-030036-</t>
  </si>
  <si>
    <t>QS-030037-</t>
  </si>
  <si>
    <t>QS-030038-</t>
  </si>
  <si>
    <t>QS-030039-</t>
  </si>
  <si>
    <t>QS-030040-AG</t>
  </si>
  <si>
    <t>QS-030041-</t>
  </si>
  <si>
    <t>QS-030042-</t>
  </si>
  <si>
    <t>QS-030043-</t>
  </si>
  <si>
    <t>QS-030044-VG</t>
  </si>
  <si>
    <t>QS-030045-</t>
  </si>
  <si>
    <t>QS-030046-</t>
  </si>
  <si>
    <t>QS-030047-VG</t>
  </si>
  <si>
    <t>QS-030048-</t>
  </si>
  <si>
    <t>QS-030049-</t>
  </si>
  <si>
    <t>QS-030050-</t>
  </si>
  <si>
    <t>QS-030051-VG</t>
  </si>
  <si>
    <t>QS-030052-VG</t>
  </si>
  <si>
    <t>QS-030053-</t>
  </si>
  <si>
    <t>QS-030054-AG</t>
  </si>
  <si>
    <t>QS-030055-</t>
  </si>
  <si>
    <t>QS-030056-VG</t>
  </si>
  <si>
    <t>QS-030057-</t>
  </si>
  <si>
    <t>QS-030058-</t>
  </si>
  <si>
    <t>QS-030059-</t>
  </si>
  <si>
    <t>QS-030060-</t>
  </si>
  <si>
    <t>QS-030061-</t>
  </si>
  <si>
    <t>QS-030062-</t>
  </si>
  <si>
    <t>QS-030063-</t>
  </si>
  <si>
    <t>QS-030064-</t>
  </si>
  <si>
    <t>QS-030065-VG</t>
  </si>
  <si>
    <t>QS-030066-</t>
  </si>
  <si>
    <t>QS-030067-</t>
  </si>
  <si>
    <t>QS-030068-</t>
  </si>
  <si>
    <t>QS-030069-</t>
  </si>
  <si>
    <t>QS-030070-</t>
  </si>
  <si>
    <t>QS-030071-</t>
  </si>
  <si>
    <t>QS-030072-AG</t>
  </si>
  <si>
    <t>QS-030073-</t>
  </si>
  <si>
    <t>QS-030074-</t>
  </si>
  <si>
    <t>QS-030075-VG</t>
  </si>
  <si>
    <t>QS-030076-</t>
  </si>
  <si>
    <t>QS-030077-</t>
  </si>
  <si>
    <t>QS-030078-VG</t>
  </si>
  <si>
    <t>QS-040001-VG</t>
  </si>
  <si>
    <t>QS-040002-</t>
  </si>
  <si>
    <t>QS-040003-AG</t>
  </si>
  <si>
    <t>QS-040004-</t>
  </si>
  <si>
    <t>QS-040005-VG</t>
  </si>
  <si>
    <t>QS-040006-</t>
  </si>
  <si>
    <t>QS-040007-</t>
  </si>
  <si>
    <t>QS-040008-AG</t>
  </si>
  <si>
    <t>QS-040009-</t>
  </si>
  <si>
    <t>QS-040010-</t>
  </si>
  <si>
    <t>QS-040011-</t>
  </si>
  <si>
    <t>QS-040012-VG</t>
  </si>
  <si>
    <t>QS-040013-VG</t>
  </si>
  <si>
    <t>QS-040014-AG</t>
  </si>
  <si>
    <t>QS-040015-</t>
  </si>
  <si>
    <t>QS-040016-VG</t>
  </si>
  <si>
    <t>QS-040017-</t>
  </si>
  <si>
    <t>QS-040018-VG</t>
  </si>
  <si>
    <t>QS-040019-VG</t>
  </si>
  <si>
    <t>QS-040020-</t>
  </si>
  <si>
    <t>QS-040021-AG</t>
  </si>
  <si>
    <t>QS-040022-AG</t>
  </si>
  <si>
    <t>QS-040023-</t>
  </si>
  <si>
    <t>QS-040024-VG</t>
  </si>
  <si>
    <t>QS-040025-</t>
  </si>
  <si>
    <t>QS-040026-</t>
  </si>
  <si>
    <t>QS-040027-</t>
  </si>
  <si>
    <t>QS-040028-AG</t>
  </si>
  <si>
    <t>QS-040029-VG</t>
  </si>
  <si>
    <t>QS-040030-</t>
  </si>
  <si>
    <t>QS-040031-AG</t>
  </si>
  <si>
    <t>QS-040032-</t>
  </si>
  <si>
    <t>QS-040033-</t>
  </si>
  <si>
    <t>QS-040034-VG</t>
  </si>
  <si>
    <t>QS-040035-AG</t>
  </si>
  <si>
    <t>QS-050001-AG</t>
  </si>
  <si>
    <t>QS-050002-VG</t>
  </si>
  <si>
    <t>QS-050003-VG</t>
  </si>
  <si>
    <t>QS-050004-VG</t>
  </si>
  <si>
    <t>QS-050005-</t>
  </si>
  <si>
    <t>QS-050006-</t>
  </si>
  <si>
    <t>QS-050007-</t>
  </si>
  <si>
    <t>QS-050008-VG</t>
  </si>
  <si>
    <t>QS-050009-AG</t>
  </si>
  <si>
    <t>QS-050010-VG</t>
  </si>
  <si>
    <t>QS-050011-VG</t>
  </si>
  <si>
    <t>QS-050012-VG</t>
  </si>
  <si>
    <t>QS-050013-AG</t>
  </si>
  <si>
    <t>QS-050014-VG</t>
  </si>
  <si>
    <t>QS-050015-AG</t>
  </si>
  <si>
    <t>QS-050016-AG</t>
  </si>
  <si>
    <t>QS-050017-AG</t>
  </si>
  <si>
    <t>QS-050018-AG</t>
  </si>
  <si>
    <t>QS-050019-VG</t>
  </si>
  <si>
    <t>QS-060001-AG</t>
  </si>
  <si>
    <t>QS-060002-AG</t>
  </si>
  <si>
    <t>QS-060003-VG</t>
  </si>
  <si>
    <t>QS-060004-AG</t>
  </si>
  <si>
    <t>QS-060005-VG</t>
  </si>
  <si>
    <t>QS-060006-AG</t>
  </si>
  <si>
    <t>QS-060007-AG</t>
  </si>
  <si>
    <t>QS-060008-VG</t>
  </si>
  <si>
    <t>QS-060009-AG</t>
  </si>
  <si>
    <t>QS-060010-VG</t>
  </si>
  <si>
    <t>QS-060011-AG</t>
  </si>
  <si>
    <t>QS-060012-VG</t>
  </si>
  <si>
    <t>QS-060013-AG</t>
  </si>
  <si>
    <t>QS-060014-VG</t>
  </si>
  <si>
    <t>QS-060015-VG</t>
  </si>
  <si>
    <t>QS-060016-VG</t>
  </si>
  <si>
    <t>QS-060017-VG</t>
  </si>
  <si>
    <t>QS-070001-V</t>
  </si>
  <si>
    <t>QS-070002-AG</t>
  </si>
  <si>
    <t>QS-070003-VG</t>
  </si>
  <si>
    <t>QS-070004-AG</t>
  </si>
  <si>
    <t>QS-070005-AG</t>
  </si>
  <si>
    <t>QS-070006-AG</t>
  </si>
  <si>
    <t>QS-070007-VG</t>
  </si>
  <si>
    <t>QS-070008-AG</t>
  </si>
  <si>
    <t>QS-070009-VG</t>
  </si>
  <si>
    <t>QS-070010-VG</t>
  </si>
  <si>
    <t>QS-070011-AG</t>
  </si>
  <si>
    <t>QS-070012-VG</t>
  </si>
  <si>
    <t>QS-070013-AG</t>
  </si>
  <si>
    <t>QS-070014-VG</t>
  </si>
  <si>
    <t>QS-070015-AG</t>
  </si>
  <si>
    <t>QS-070016-AG</t>
  </si>
  <si>
    <t>QS-070017-AG</t>
  </si>
  <si>
    <t>QS-070018-AG</t>
  </si>
  <si>
    <t>QS-070019-VG</t>
  </si>
  <si>
    <t>QS-070020-AG</t>
  </si>
  <si>
    <t>QS-070021-VG</t>
  </si>
  <si>
    <t>QS-070022-VG</t>
  </si>
  <si>
    <t>QS-070023-VG</t>
  </si>
  <si>
    <t>QS-080001-AG</t>
  </si>
  <si>
    <t>QS-080002-VG</t>
  </si>
  <si>
    <t>QS-080003-VG</t>
  </si>
  <si>
    <t>QS-080004-AG</t>
  </si>
  <si>
    <t>QS-080005-AG</t>
  </si>
  <si>
    <t>QS-080006-AG</t>
  </si>
  <si>
    <t>QS-080007-AG</t>
  </si>
  <si>
    <t>QS-080008-AG</t>
  </si>
  <si>
    <t>QS-080009-AG</t>
  </si>
  <si>
    <t>QS-080010-VG</t>
  </si>
  <si>
    <t>QS-080011-VG</t>
  </si>
  <si>
    <t>QS-080012-VG</t>
  </si>
  <si>
    <t>QS-080013-VG</t>
  </si>
  <si>
    <t>QS-080014-AG</t>
  </si>
  <si>
    <t>QS-080015-AG</t>
  </si>
  <si>
    <t>QS-080016-AG</t>
  </si>
  <si>
    <t>QS-080017-VG</t>
  </si>
  <si>
    <t>QS-080018-VG</t>
  </si>
  <si>
    <t>QS-080019-VG</t>
  </si>
  <si>
    <t>QS-080020-AG</t>
  </si>
  <si>
    <t>QS-080021-AG</t>
  </si>
  <si>
    <t>QS-080022-VG</t>
  </si>
  <si>
    <t>QS-080023-AG</t>
  </si>
  <si>
    <t>QS-080024-VG</t>
  </si>
  <si>
    <t>QS-090001-VG</t>
  </si>
  <si>
    <t>QS-090002-AG</t>
  </si>
  <si>
    <t>QS-090003-AG</t>
  </si>
  <si>
    <t>QS-090004-VG</t>
  </si>
  <si>
    <t>QS-090005-AG</t>
  </si>
  <si>
    <t>QS-090006-AG</t>
  </si>
  <si>
    <t>QS-090007-</t>
  </si>
  <si>
    <t>QS-090008-VG</t>
  </si>
  <si>
    <t>QS-090009-AG</t>
  </si>
  <si>
    <t>QS-090010-VG</t>
  </si>
  <si>
    <t>QS-090011-AG</t>
  </si>
  <si>
    <t>QS-090012-AG</t>
  </si>
  <si>
    <t>QS-090013-AG</t>
  </si>
  <si>
    <t>QS-090014-AG</t>
  </si>
  <si>
    <t>QS-090015-AG</t>
  </si>
  <si>
    <t>QS-090016-AG</t>
  </si>
  <si>
    <t>QS-090017-AG</t>
  </si>
  <si>
    <t>QS-090018-AG</t>
  </si>
  <si>
    <t>QS-090019-VG</t>
  </si>
  <si>
    <t>QS-090020-VG</t>
  </si>
  <si>
    <t>QS-090021-AG</t>
  </si>
  <si>
    <t>QS-090022-AG</t>
  </si>
  <si>
    <t>QS-090023-VG</t>
  </si>
  <si>
    <t>QS-090024-VG</t>
  </si>
  <si>
    <t>QS-090025-VG</t>
  </si>
  <si>
    <t>QS-090026-AG</t>
  </si>
  <si>
    <t>QS-090027-AG</t>
  </si>
  <si>
    <t>QS-090028-AG</t>
  </si>
  <si>
    <t>QS-090029-AG</t>
  </si>
  <si>
    <t>QS-090030-VG</t>
  </si>
  <si>
    <t>QS-090031-VG</t>
  </si>
  <si>
    <t>QS-090032-AG</t>
  </si>
  <si>
    <t>QS-090033-AG</t>
  </si>
  <si>
    <t>QS-090034-AG</t>
  </si>
  <si>
    <t>QS-090035-VG</t>
  </si>
  <si>
    <t>QS-090036-AG</t>
  </si>
  <si>
    <t>QS-090037-VG</t>
  </si>
  <si>
    <t>QS-090038-AG</t>
  </si>
  <si>
    <t>QS-090039-AG</t>
  </si>
  <si>
    <t>QS-090040-VG</t>
  </si>
  <si>
    <t>QS-100001-AG</t>
  </si>
  <si>
    <t>QS-100002-AG</t>
  </si>
  <si>
    <t>QS-100003-AG</t>
  </si>
  <si>
    <t>QS-100004-VG</t>
  </si>
  <si>
    <t>QS-100007-AG</t>
  </si>
  <si>
    <t>QS-100009-VG</t>
  </si>
  <si>
    <t>QS-100010-AG</t>
  </si>
  <si>
    <t>QS-100011-AG</t>
  </si>
  <si>
    <t>QS-100012-AG</t>
  </si>
  <si>
    <t>QS-100013-AG</t>
  </si>
  <si>
    <t>QS-100015-AG</t>
  </si>
  <si>
    <t>QS-100016-AG</t>
  </si>
  <si>
    <t>QS-100017-AG</t>
  </si>
  <si>
    <t>QS-100018-VG</t>
  </si>
  <si>
    <t>QS-100019-AG</t>
  </si>
  <si>
    <t>QS-100021-AG</t>
  </si>
  <si>
    <t>QS-100027-AG</t>
  </si>
  <si>
    <t>QS-100028-AG</t>
  </si>
  <si>
    <t>QS-100029-VG</t>
  </si>
  <si>
    <t>QS-100031-AG</t>
  </si>
  <si>
    <t>QS-100032-AG</t>
  </si>
  <si>
    <t>QS-100033-AG</t>
  </si>
  <si>
    <t>QS-100034-AG</t>
  </si>
  <si>
    <t>QS-100038-AG</t>
  </si>
  <si>
    <t>QS-100039-AG</t>
  </si>
  <si>
    <t>QS-100040-AG</t>
  </si>
  <si>
    <t>QS-110001-AG</t>
  </si>
  <si>
    <t>QS-110003-AG</t>
  </si>
  <si>
    <t>QS-110004-AG</t>
  </si>
  <si>
    <t>QS-110007-AG</t>
  </si>
  <si>
    <t>QS-110008-AG</t>
  </si>
  <si>
    <t>QS-110009-AG</t>
  </si>
  <si>
    <t>QS-110010-AG</t>
  </si>
  <si>
    <t>QS-110011-AG</t>
  </si>
  <si>
    <t>QS-110012-AG</t>
  </si>
  <si>
    <t>QS-110013-AG</t>
  </si>
  <si>
    <t>QS-110015-AG</t>
  </si>
  <si>
    <t>QS-110016-AG</t>
  </si>
  <si>
    <t>QS-110020-AG</t>
  </si>
  <si>
    <t>QS-110024-AG</t>
  </si>
  <si>
    <t>QS-110025-AG</t>
  </si>
  <si>
    <t>QS-110029-AG</t>
  </si>
  <si>
    <t>QS-110031-AG</t>
  </si>
  <si>
    <t>QS-110034-AG</t>
  </si>
  <si>
    <t>QS-110035-AG</t>
  </si>
  <si>
    <t>QS-110037-AG</t>
  </si>
  <si>
    <t>QS-110038-AG</t>
  </si>
  <si>
    <t>QS-120001-AG</t>
  </si>
  <si>
    <t>QS-120003-AG</t>
  </si>
  <si>
    <t>QS-120005-AG</t>
  </si>
  <si>
    <t>QS-120006-AG</t>
  </si>
  <si>
    <t>QS-120007-AG</t>
  </si>
  <si>
    <t>QS-120008-AG</t>
  </si>
  <si>
    <t>QS-120009-AG</t>
  </si>
  <si>
    <t>QS-120010-AG</t>
  </si>
  <si>
    <t>QS-120013-AG</t>
  </si>
  <si>
    <t>QS-120014-AG</t>
  </si>
  <si>
    <t>QS-120015-AG</t>
  </si>
  <si>
    <t>QS-120016-AG</t>
  </si>
  <si>
    <t>QS-120017-AG</t>
  </si>
  <si>
    <t>QS-120020-AG</t>
  </si>
  <si>
    <t>QS-120022-AG</t>
  </si>
  <si>
    <t>QS-120028-AG</t>
  </si>
  <si>
    <t>QS-120029-AG</t>
  </si>
  <si>
    <t>QS-120030-AG</t>
  </si>
  <si>
    <t>QS-120031-AG</t>
  </si>
  <si>
    <t>QS-120032-AG</t>
  </si>
  <si>
    <t>QS-120035-AG</t>
  </si>
  <si>
    <t>QS-120036-AG</t>
  </si>
  <si>
    <t>QS-130001-AG</t>
  </si>
  <si>
    <t>QS-130002-AG</t>
  </si>
  <si>
    <t>QS-130004-AG</t>
  </si>
  <si>
    <t>QS-130005-AG</t>
  </si>
  <si>
    <t>QS-130006-AG</t>
  </si>
  <si>
    <t>QS-130007-AG</t>
  </si>
  <si>
    <t>QS-130008-AG</t>
  </si>
  <si>
    <t>QS-130009-AG</t>
  </si>
  <si>
    <t>QS-130011-AG</t>
  </si>
  <si>
    <t>QS-130012-AG</t>
  </si>
  <si>
    <t>QS-130014-AG</t>
  </si>
  <si>
    <t>QS-130015-AG</t>
  </si>
  <si>
    <t>QS-130017-AG</t>
  </si>
  <si>
    <t>QS-130019-AG</t>
  </si>
  <si>
    <t>QS-130022-AG</t>
  </si>
  <si>
    <t>QS-130023-AG</t>
  </si>
  <si>
    <t>QS-130024-AG</t>
  </si>
  <si>
    <t>QS-130025-AG</t>
  </si>
  <si>
    <t>QS-130026-AG</t>
  </si>
  <si>
    <t>QS-130027-AG</t>
  </si>
  <si>
    <t>QS-130028-AG</t>
  </si>
  <si>
    <t>QS-130029-AG</t>
  </si>
  <si>
    <t>QS-130030-AG</t>
  </si>
  <si>
    <t>QS-130031-AG</t>
  </si>
  <si>
    <t>QS-130032-AG</t>
  </si>
  <si>
    <t>QS-130034-AG</t>
  </si>
  <si>
    <t>QS-130035-AG</t>
  </si>
  <si>
    <t>QS-130036-AG</t>
  </si>
  <si>
    <t>QS-130037-AG</t>
  </si>
  <si>
    <t>QS-130038-AG</t>
  </si>
  <si>
    <t>QS-150019-A</t>
  </si>
  <si>
    <t>QS-150042-A</t>
  </si>
  <si>
    <t>QS-160001-A</t>
  </si>
  <si>
    <t>QS-160002-A</t>
  </si>
  <si>
    <t>QS-160003-A</t>
  </si>
  <si>
    <t>QS-160004-A</t>
  </si>
  <si>
    <t>QS-160005-A</t>
  </si>
  <si>
    <t>QS-160006-A</t>
  </si>
  <si>
    <t>QS-160007-A</t>
  </si>
  <si>
    <t>QS-160008-A</t>
  </si>
  <si>
    <t>QS-160010-A</t>
  </si>
  <si>
    <t>QS-160011-A</t>
  </si>
  <si>
    <t>QS-160013-A</t>
  </si>
  <si>
    <t>QS-160014-A</t>
  </si>
  <si>
    <t>QS-160017-A</t>
  </si>
  <si>
    <t>QS-160018-A</t>
  </si>
  <si>
    <t>QS-160019-A</t>
  </si>
  <si>
    <t>QS-160020-A</t>
  </si>
  <si>
    <t>QS-160021-A</t>
  </si>
  <si>
    <t>QS-160022-A</t>
  </si>
  <si>
    <t>QS-160023-A</t>
  </si>
  <si>
    <t>QS-160024-A</t>
  </si>
  <si>
    <t>QS-160028-A</t>
  </si>
  <si>
    <t>QS-160032-A</t>
  </si>
  <si>
    <t>QS-160033-A</t>
  </si>
  <si>
    <t>QS-160034-A</t>
  </si>
  <si>
    <t>QS-160035-A</t>
  </si>
  <si>
    <t>QS-160036-A</t>
  </si>
  <si>
    <t>QS-160037-A</t>
  </si>
  <si>
    <t>QS-160038-A</t>
  </si>
  <si>
    <t>QS-160039-A</t>
  </si>
  <si>
    <t>QS-160040-A</t>
  </si>
  <si>
    <t>QS-160041-A</t>
  </si>
  <si>
    <t>QS-160042-A</t>
  </si>
  <si>
    <t>QS-160043-A</t>
  </si>
  <si>
    <t>QS-160044-A</t>
  </si>
  <si>
    <t>QS-160046-A</t>
  </si>
  <si>
    <t>QS-160047-A</t>
  </si>
  <si>
    <t>QS-160048-A</t>
  </si>
  <si>
    <t>QS-160050-A</t>
  </si>
  <si>
    <t>QS-160051-A</t>
  </si>
  <si>
    <t>QS-160052-A</t>
  </si>
  <si>
    <t>QS-160053-A</t>
  </si>
  <si>
    <t>QS-160055-A</t>
  </si>
  <si>
    <t>QS-170001-A</t>
  </si>
  <si>
    <t>QS-170003-A</t>
  </si>
  <si>
    <t>QS-170004-A</t>
  </si>
  <si>
    <t>QS-170006-A</t>
  </si>
  <si>
    <t>QS-170007-A</t>
  </si>
  <si>
    <t>QS-170009-A</t>
  </si>
  <si>
    <t>QS-170010-A</t>
  </si>
  <si>
    <t>QS-170011-A</t>
  </si>
  <si>
    <t>QS-170012-A</t>
  </si>
  <si>
    <t>QS-170013-A</t>
  </si>
  <si>
    <t>QS-170014-A</t>
  </si>
  <si>
    <t>QS-170016-A</t>
  </si>
  <si>
    <t>QS-170017-A</t>
  </si>
  <si>
    <t>QS-170018-A</t>
  </si>
  <si>
    <t>QS-170019-A</t>
  </si>
  <si>
    <t>QS-170021-A</t>
  </si>
  <si>
    <t>QS-170022-A</t>
  </si>
  <si>
    <t>QS-170025-A</t>
  </si>
  <si>
    <t>QS-170026-A</t>
  </si>
  <si>
    <t>QS-170027-A</t>
  </si>
  <si>
    <t>QS-170028-A</t>
  </si>
  <si>
    <t>QS-170029-A</t>
  </si>
  <si>
    <t>QS-170030-A</t>
  </si>
  <si>
    <t>QS-170031-A</t>
  </si>
  <si>
    <t>QS-170032-A</t>
  </si>
  <si>
    <t>QS-170033-A</t>
  </si>
  <si>
    <t>QS-170034-A</t>
  </si>
  <si>
    <t>QS-170035-A</t>
  </si>
  <si>
    <t>QS-170036-A</t>
  </si>
  <si>
    <t>QS-170037-A</t>
  </si>
  <si>
    <t>QS-170038-A</t>
  </si>
  <si>
    <t>QS-170039-A</t>
  </si>
  <si>
    <t>QS-170040-A</t>
  </si>
  <si>
    <t>QS-170041-A</t>
  </si>
  <si>
    <t>QS-170043-A</t>
  </si>
  <si>
    <t>QS-170044-A</t>
  </si>
  <si>
    <t>QS-170045-A</t>
  </si>
  <si>
    <t>QS-170046-A</t>
  </si>
  <si>
    <t>QS-170047-A</t>
  </si>
  <si>
    <t>QS-180001-A</t>
  </si>
  <si>
    <t>QS-180002-A</t>
  </si>
  <si>
    <t>QS-180003-A</t>
  </si>
  <si>
    <t>QS-180006-A</t>
  </si>
  <si>
    <t>QS-180007-A</t>
  </si>
  <si>
    <t>QS-180008-A</t>
  </si>
  <si>
    <t>QS-180010-A</t>
  </si>
  <si>
    <t>QS-180011-A</t>
  </si>
  <si>
    <t>QS-180013-A</t>
  </si>
  <si>
    <t>QS-180014-A</t>
  </si>
  <si>
    <t>QS-180015-A</t>
  </si>
  <si>
    <t>QS-180016-A</t>
  </si>
  <si>
    <t>QS-180017-A</t>
  </si>
  <si>
    <t>QS-180018-A</t>
  </si>
  <si>
    <t>QS-180019-A</t>
  </si>
  <si>
    <t>QS-180020-A</t>
  </si>
  <si>
    <t>QS-180021-A</t>
  </si>
  <si>
    <t>QS-180022-A</t>
  </si>
  <si>
    <t>QS-180023-A</t>
  </si>
  <si>
    <t>QS-180024-A</t>
  </si>
  <si>
    <t>QS-180025-A</t>
  </si>
  <si>
    <t>QS-180026-A</t>
  </si>
  <si>
    <t>QS-180027-A</t>
  </si>
  <si>
    <t>QS-180028-A</t>
  </si>
  <si>
    <t>QS-180029-A</t>
  </si>
  <si>
    <t>QS-180030-A</t>
  </si>
  <si>
    <t>QS-180031-A</t>
  </si>
  <si>
    <t>QS-180032-A</t>
  </si>
  <si>
    <t>QS-180034-A</t>
  </si>
  <si>
    <t>QS-180035-A</t>
  </si>
  <si>
    <t>QS-180036-A</t>
  </si>
  <si>
    <t>QS-180037-A</t>
  </si>
  <si>
    <t>QS-180038-A</t>
  </si>
  <si>
    <t>QS-180039-A</t>
  </si>
  <si>
    <t>QS-180040-A</t>
  </si>
  <si>
    <t>QS-180041-A</t>
  </si>
  <si>
    <t>QS-180042-A</t>
  </si>
  <si>
    <t>QS-180043-A</t>
  </si>
  <si>
    <t>QS-180044-A</t>
  </si>
  <si>
    <t>QS-180045-A</t>
  </si>
  <si>
    <t>QS-180046-A</t>
  </si>
  <si>
    <t>QS-180047-A</t>
  </si>
  <si>
    <t>QS-180048-A</t>
  </si>
  <si>
    <t>QS-180049-A</t>
  </si>
  <si>
    <t>QS-180050-A</t>
  </si>
  <si>
    <t>QS-180051-A</t>
  </si>
  <si>
    <t>QS-190001-A</t>
  </si>
  <si>
    <t>QS-190003-A</t>
  </si>
  <si>
    <t>QS-190004-A</t>
  </si>
  <si>
    <t>QS-190007-A</t>
  </si>
  <si>
    <t>QS-190008-A</t>
  </si>
  <si>
    <t>QS-190009-A</t>
  </si>
  <si>
    <t>QS-190010-A</t>
  </si>
  <si>
    <t>QS-190011-A</t>
  </si>
  <si>
    <t>QS-190012-A</t>
  </si>
  <si>
    <t>QS-190013-A</t>
  </si>
  <si>
    <t>QS-190014-A</t>
  </si>
  <si>
    <t>QS-190015-A</t>
  </si>
  <si>
    <t>QS-190016-A</t>
  </si>
  <si>
    <t>QS-190017-A</t>
  </si>
  <si>
    <t>QS-190018-A</t>
  </si>
  <si>
    <t>QS-190019-A</t>
  </si>
  <si>
    <t>QS-190020-A</t>
  </si>
  <si>
    <t>QS-190021-A</t>
  </si>
  <si>
    <t>QS-190022-A</t>
  </si>
  <si>
    <t>QS-190023-A</t>
  </si>
  <si>
    <t>QS-190024-A</t>
  </si>
  <si>
    <t>QS-190025-A</t>
  </si>
  <si>
    <t>QS-190026-A</t>
  </si>
  <si>
    <t>QS-190027-A</t>
  </si>
  <si>
    <t>QS-190028-A</t>
  </si>
  <si>
    <t>QS-190029-A</t>
  </si>
  <si>
    <t>QS-190030-A</t>
  </si>
  <si>
    <t>QS-190031-A</t>
  </si>
  <si>
    <t>QS-190032-A</t>
  </si>
  <si>
    <t>QS-190033-A</t>
  </si>
  <si>
    <t>QS-190034-A</t>
  </si>
  <si>
    <t>QS-190035-A</t>
  </si>
  <si>
    <t>QS-190036-A</t>
  </si>
  <si>
    <t>QS-190037-A</t>
  </si>
  <si>
    <t>QS-190038-A</t>
  </si>
  <si>
    <t>QS-190039-A</t>
  </si>
  <si>
    <t>QS-190040-A</t>
  </si>
  <si>
    <t>QS-190041-A</t>
  </si>
  <si>
    <t>QS-190042-A</t>
  </si>
  <si>
    <t>QS-190043-A</t>
  </si>
  <si>
    <t>QS-190044-A</t>
  </si>
  <si>
    <t>QS-190045-A</t>
  </si>
  <si>
    <t>QS-190046-A</t>
  </si>
  <si>
    <t>QS-190047-A</t>
  </si>
  <si>
    <t>QS-190048-A</t>
  </si>
  <si>
    <t>QS-190049-A</t>
  </si>
  <si>
    <t>QS-190050-A</t>
  </si>
  <si>
    <t>QS-190051-A</t>
  </si>
  <si>
    <t>QS-190052-A</t>
  </si>
  <si>
    <t>QS-190053-A</t>
  </si>
  <si>
    <t>QS-190054-A</t>
  </si>
  <si>
    <t>QS-190055-A</t>
  </si>
  <si>
    <t>QS-190056-A</t>
  </si>
  <si>
    <t>QS-190057-A</t>
  </si>
  <si>
    <t>QS-190058-A</t>
  </si>
  <si>
    <t>QS-190059-A</t>
  </si>
  <si>
    <t>QS-190060-A</t>
  </si>
  <si>
    <t>QS-190061-A</t>
  </si>
  <si>
    <t>QS-190062-A</t>
  </si>
  <si>
    <t>QS-200001-A</t>
  </si>
  <si>
    <t>QS-200002-A</t>
  </si>
  <si>
    <t>QS-200003-A</t>
  </si>
  <si>
    <t>QS-200004-A</t>
  </si>
  <si>
    <t>QS-200005-A</t>
  </si>
  <si>
    <t>QS-200006-A</t>
  </si>
  <si>
    <t>QS-200007-A</t>
  </si>
  <si>
    <t>QS-200008-A</t>
  </si>
  <si>
    <t>QS-200009-A</t>
  </si>
  <si>
    <t>QS-200010-A</t>
  </si>
  <si>
    <t>QS-200011-A</t>
  </si>
  <si>
    <t>QS-200012-A</t>
  </si>
  <si>
    <t>QS-200013-A</t>
  </si>
  <si>
    <t>QS-200014-A</t>
  </si>
  <si>
    <t>QS-200015-A</t>
  </si>
  <si>
    <t>QS-200016-A</t>
  </si>
  <si>
    <t>QS-200017-A</t>
  </si>
  <si>
    <t>QS-200018-A</t>
  </si>
  <si>
    <t>QS-200019-A</t>
  </si>
  <si>
    <t>QS-200020-A</t>
  </si>
  <si>
    <t>QS-200021-A</t>
  </si>
  <si>
    <t>QS-200022-A</t>
  </si>
  <si>
    <t>QS-200023-A</t>
  </si>
  <si>
    <t>QS-200024-A</t>
  </si>
  <si>
    <t>QS-980001-</t>
  </si>
  <si>
    <t>QS-980002-</t>
  </si>
  <si>
    <t>QS-980004-AG</t>
  </si>
  <si>
    <t>QS-980005-</t>
  </si>
  <si>
    <t>QS-980006-VG</t>
  </si>
  <si>
    <t>QS-980007-VG</t>
  </si>
  <si>
    <t>QS-980008-</t>
  </si>
  <si>
    <t>QS-980009-</t>
  </si>
  <si>
    <t>QS-980010-</t>
  </si>
  <si>
    <t>QS-980011-</t>
  </si>
  <si>
    <t>QS-980012-AG</t>
  </si>
  <si>
    <t>QS-980013-</t>
  </si>
  <si>
    <t>QS-980014-</t>
  </si>
  <si>
    <t>QS-980015-</t>
  </si>
  <si>
    <t>QS-980017-</t>
  </si>
  <si>
    <t>QS-980018-VG</t>
  </si>
  <si>
    <t>QS-980019-</t>
  </si>
  <si>
    <t>QS-980020-AG</t>
  </si>
  <si>
    <t>QS-980021-</t>
  </si>
  <si>
    <t>QS-980022-AG</t>
  </si>
  <si>
    <t>QS-980023-</t>
  </si>
  <si>
    <t>QS-980024-</t>
  </si>
  <si>
    <t>QS-980025-</t>
  </si>
  <si>
    <t>QS-980026-</t>
  </si>
  <si>
    <t>QS-980027-</t>
  </si>
  <si>
    <t>QS-980028-</t>
  </si>
  <si>
    <t>QS-980029-</t>
  </si>
  <si>
    <t>QS-980030-</t>
  </si>
  <si>
    <t>QS-980031-</t>
  </si>
  <si>
    <t>QS-980032-</t>
  </si>
  <si>
    <t>QS-980033-</t>
  </si>
  <si>
    <t>QS-980034-</t>
  </si>
  <si>
    <t>QS-980035-AG</t>
  </si>
  <si>
    <t>QS-980036-</t>
  </si>
  <si>
    <t>QS-980037-</t>
  </si>
  <si>
    <t>QS-980038-</t>
  </si>
  <si>
    <t>QS-980039-</t>
  </si>
  <si>
    <t>QS-980040-</t>
  </si>
  <si>
    <t>QS-980041-</t>
  </si>
  <si>
    <t>QS-980042-AG</t>
  </si>
  <si>
    <t>QS-980043-</t>
  </si>
  <si>
    <t>QS-980044-</t>
  </si>
  <si>
    <t>QS-980045-</t>
  </si>
  <si>
    <t>QS-980046-</t>
  </si>
  <si>
    <t>QS-980047-</t>
  </si>
  <si>
    <t>QS-980048-</t>
  </si>
  <si>
    <t>QS-980049-</t>
  </si>
  <si>
    <t>QS-980050-</t>
  </si>
  <si>
    <t>QS-980051-</t>
  </si>
  <si>
    <t>QS-980052-</t>
  </si>
  <si>
    <t>QS-980053-VG</t>
  </si>
  <si>
    <t>QS-980054-VG</t>
  </si>
  <si>
    <t>QS-980055-</t>
  </si>
  <si>
    <t>QS-980056-</t>
  </si>
  <si>
    <t>QS-980057-VG</t>
  </si>
  <si>
    <t>QS-980058-VG</t>
  </si>
  <si>
    <t>QS-980059-</t>
  </si>
  <si>
    <t>QS-980060-AG</t>
  </si>
  <si>
    <t>QS-980061-</t>
  </si>
  <si>
    <t>QS-980062-</t>
  </si>
  <si>
    <t>QS-980063-</t>
  </si>
  <si>
    <t>QS-980064-</t>
  </si>
  <si>
    <t>QS-980065-</t>
  </si>
  <si>
    <t>QS-980066-</t>
  </si>
  <si>
    <t>QS-980067-</t>
  </si>
  <si>
    <t>QS-980069-AG</t>
  </si>
  <si>
    <t>QS-980071-</t>
  </si>
  <si>
    <t>QS-980072-</t>
  </si>
  <si>
    <t>QS-980073-</t>
  </si>
  <si>
    <t>QS-980074-</t>
  </si>
  <si>
    <t>QS-980075-</t>
  </si>
  <si>
    <t>QS-980076-</t>
  </si>
  <si>
    <t>QS-980077-</t>
  </si>
  <si>
    <t>QS-980078-</t>
  </si>
  <si>
    <t>QS-980079-</t>
  </si>
  <si>
    <t>QS-980080-</t>
  </si>
  <si>
    <t>QS-980081-</t>
  </si>
  <si>
    <t>QS-980082-</t>
  </si>
  <si>
    <t>QS-980083-</t>
  </si>
  <si>
    <t>QS-980084-</t>
  </si>
  <si>
    <t>QS-980085-</t>
  </si>
  <si>
    <t>QS-980086-VG</t>
  </si>
  <si>
    <t>QS-980087-</t>
  </si>
  <si>
    <t>QS-980088-</t>
  </si>
  <si>
    <t>QS-980089-</t>
  </si>
  <si>
    <t>QS-980090-</t>
  </si>
  <si>
    <t>QS-980091-AG</t>
  </si>
  <si>
    <t>QS-980092-</t>
  </si>
  <si>
    <t>QS-980093-</t>
  </si>
  <si>
    <t>QS-980094-</t>
  </si>
  <si>
    <t>QS-980096-</t>
  </si>
  <si>
    <t>QS-980097-</t>
  </si>
  <si>
    <t>QS-980098-</t>
  </si>
  <si>
    <t>QS-980099-</t>
  </si>
  <si>
    <t>QS-980100-</t>
  </si>
  <si>
    <t>QS-980101-</t>
  </si>
  <si>
    <t>QS-980102-</t>
  </si>
  <si>
    <t>QS-980103-</t>
  </si>
  <si>
    <t>QS-980104-</t>
  </si>
  <si>
    <t>QS-980105-</t>
  </si>
  <si>
    <t>QS-980106-VG</t>
  </si>
  <si>
    <t>QS-980107-</t>
  </si>
  <si>
    <t>QS-980108-</t>
  </si>
  <si>
    <t>QS-980109-</t>
  </si>
  <si>
    <t>QS-980110-</t>
  </si>
  <si>
    <t>QS-980111-</t>
  </si>
  <si>
    <t>QS-980112-</t>
  </si>
  <si>
    <t>QS-980113-</t>
  </si>
  <si>
    <t>QS-980114-</t>
  </si>
  <si>
    <t>QS-980115-</t>
  </si>
  <si>
    <t>QS-980116-</t>
  </si>
  <si>
    <t>QS-980117-</t>
  </si>
  <si>
    <t>QS-980118-</t>
  </si>
  <si>
    <t>QS-980119-</t>
  </si>
  <si>
    <t>QS-980120-</t>
  </si>
  <si>
    <t>QS-980121-</t>
  </si>
  <si>
    <t>QS-980122-</t>
  </si>
  <si>
    <t>QS-980123-</t>
  </si>
  <si>
    <t>QS-980124-</t>
  </si>
  <si>
    <t>QS-980125-</t>
  </si>
  <si>
    <t>QS-980126-</t>
  </si>
  <si>
    <t>QS-980127-</t>
  </si>
  <si>
    <t>QS-980128-</t>
  </si>
  <si>
    <t>QS-980129-</t>
  </si>
  <si>
    <t>QS-980130-</t>
  </si>
  <si>
    <t>QS-980131-</t>
  </si>
  <si>
    <t>QS-980132-</t>
  </si>
  <si>
    <t>QS-980133-</t>
  </si>
  <si>
    <t>QS-980134-</t>
  </si>
  <si>
    <t>QS-980135-</t>
  </si>
  <si>
    <t>QS-980136-</t>
  </si>
  <si>
    <t>QS-980137-</t>
  </si>
  <si>
    <t>QS-980138-</t>
  </si>
  <si>
    <t>QS-980139-VG</t>
  </si>
  <si>
    <t>QS-980140-</t>
  </si>
  <si>
    <t>QS-980141-</t>
  </si>
  <si>
    <t>QS-980142-</t>
  </si>
  <si>
    <t>QS-980143-</t>
  </si>
  <si>
    <t>QS-980144-VG</t>
  </si>
  <si>
    <t>QS-980145-AG</t>
  </si>
  <si>
    <t>QS-980146-</t>
  </si>
  <si>
    <t>QS-980147-</t>
  </si>
  <si>
    <t>QS-980148-VG</t>
  </si>
  <si>
    <t>QS-980149-</t>
  </si>
  <si>
    <t>QS-980150-</t>
  </si>
  <si>
    <t>QS-980151-</t>
  </si>
  <si>
    <t>QS-980153-AG</t>
  </si>
  <si>
    <t>QS-980154-</t>
  </si>
  <si>
    <t>QS-980155-</t>
  </si>
  <si>
    <t>QS-980156-</t>
  </si>
  <si>
    <t>QS-980157-VG</t>
  </si>
  <si>
    <t>QS-980158-</t>
  </si>
  <si>
    <t>QS-980159-</t>
  </si>
  <si>
    <t>QS-980160-</t>
  </si>
  <si>
    <t>QS-980161-</t>
  </si>
  <si>
    <t>QS-980162-</t>
  </si>
  <si>
    <t>QS-980163-</t>
  </si>
  <si>
    <t>QS-980164-</t>
  </si>
  <si>
    <t>QS-980165-</t>
  </si>
  <si>
    <t>QS-980166-</t>
  </si>
  <si>
    <t>QS-980167-</t>
  </si>
  <si>
    <t>QS-980168-</t>
  </si>
  <si>
    <t>QS-980169-</t>
  </si>
  <si>
    <t>QS-980170-</t>
  </si>
  <si>
    <t>QS-980171-VG</t>
  </si>
  <si>
    <t>QS-980172-</t>
  </si>
  <si>
    <t>QS-980173-</t>
  </si>
  <si>
    <t>QS-980174-</t>
  </si>
  <si>
    <t>QS-980175-</t>
  </si>
  <si>
    <t>QS-980176-</t>
  </si>
  <si>
    <t>QS-980177-VG</t>
  </si>
  <si>
    <t>QS-980178-</t>
  </si>
  <si>
    <t>QS-980179-</t>
  </si>
  <si>
    <t>QS-980180-</t>
  </si>
  <si>
    <t>QS-980181-</t>
  </si>
  <si>
    <t>QS-980182-</t>
  </si>
  <si>
    <t>QS-980183-</t>
  </si>
  <si>
    <t>QS-980184-</t>
  </si>
  <si>
    <t>QS-980185-VG</t>
  </si>
  <si>
    <t>QS-980186-</t>
  </si>
  <si>
    <t>QS-980187-</t>
  </si>
  <si>
    <t>QS-980188-</t>
  </si>
  <si>
    <t>QS-980189-VG</t>
  </si>
  <si>
    <t>QS-980190-</t>
  </si>
  <si>
    <t>QS-980191-VG</t>
  </si>
  <si>
    <t>QS-980192-</t>
  </si>
  <si>
    <t>QS-980193-</t>
  </si>
  <si>
    <t>QS-980194-</t>
  </si>
  <si>
    <t>QS-980195-</t>
  </si>
  <si>
    <t>QS-980196-</t>
  </si>
  <si>
    <t>QS-980197-</t>
  </si>
  <si>
    <t>QS-980198-</t>
  </si>
  <si>
    <t>QS-980199-</t>
  </si>
  <si>
    <t>QS-980200-VG</t>
  </si>
  <si>
    <t>QS-980201-AG</t>
  </si>
  <si>
    <t>QS-980202-</t>
  </si>
  <si>
    <t>QS-980203-</t>
  </si>
  <si>
    <t>QS-980204-</t>
  </si>
  <si>
    <t>QS-980205-</t>
  </si>
  <si>
    <t>QS-980206-</t>
  </si>
  <si>
    <t>QS-980207-</t>
  </si>
  <si>
    <t>QS-980208-</t>
  </si>
  <si>
    <t>QS-980209-</t>
  </si>
  <si>
    <t>QS-980210-</t>
  </si>
  <si>
    <t>QS-980212-VG</t>
  </si>
  <si>
    <t>QS-980213-</t>
  </si>
  <si>
    <t>QS-980214-AG</t>
  </si>
  <si>
    <t>QS-980215-VG</t>
  </si>
  <si>
    <t>QS-980216-</t>
  </si>
  <si>
    <t>QS-980217-VG</t>
  </si>
  <si>
    <t>QS-980218-</t>
  </si>
  <si>
    <t>QS-980219-</t>
  </si>
  <si>
    <t>QS-980220-</t>
  </si>
  <si>
    <t>QS-980221-</t>
  </si>
  <si>
    <t>QS-980222-</t>
  </si>
  <si>
    <t>QS-980223-VG</t>
  </si>
  <si>
    <t>QS-980224-</t>
  </si>
  <si>
    <t>QS-980225-</t>
  </si>
  <si>
    <t>QS-980226-</t>
  </si>
  <si>
    <t>QS-980227-VG</t>
  </si>
  <si>
    <t>QS-980228-VG</t>
  </si>
  <si>
    <t>QS-980229-</t>
  </si>
  <si>
    <t>QS-980230-</t>
  </si>
  <si>
    <t>QS-980231-</t>
  </si>
  <si>
    <t>QS-980232-</t>
  </si>
  <si>
    <t>QS-980233-</t>
  </si>
  <si>
    <t>QS-980234-</t>
  </si>
  <si>
    <t>QS-980235-</t>
  </si>
  <si>
    <t>QS-980236-</t>
  </si>
  <si>
    <t>QS-980237-</t>
  </si>
  <si>
    <t>QS-980238-</t>
  </si>
  <si>
    <t>QS-980239-</t>
  </si>
  <si>
    <t>QS-990001-VG</t>
  </si>
  <si>
    <t>QS-990002-</t>
  </si>
  <si>
    <t>QS-990003-</t>
  </si>
  <si>
    <t>QS-990004-</t>
  </si>
  <si>
    <t>QS-990005-</t>
  </si>
  <si>
    <t>QS-990006-</t>
  </si>
  <si>
    <t>QS-990007-</t>
  </si>
  <si>
    <t>QS-990008-</t>
  </si>
  <si>
    <t>QS-990009-VG</t>
  </si>
  <si>
    <t>QS-990010-</t>
  </si>
  <si>
    <t>QS-990011-</t>
  </si>
  <si>
    <t>QS-990012-</t>
  </si>
  <si>
    <t>QS-990013-VG</t>
  </si>
  <si>
    <t>QS-990014-VG</t>
  </si>
  <si>
    <t>QS-990015-</t>
  </si>
  <si>
    <t>QS-990016-VG</t>
  </si>
  <si>
    <t>QS-990017-</t>
  </si>
  <si>
    <t>QS-990018-</t>
  </si>
  <si>
    <t>QS-990019-</t>
  </si>
  <si>
    <t>QS-990020-</t>
  </si>
  <si>
    <t>QS-990021-</t>
  </si>
  <si>
    <t>QS-990022-VG</t>
  </si>
  <si>
    <t>QS-990023-</t>
  </si>
  <si>
    <t>QS-990024-</t>
  </si>
  <si>
    <t>QS-990025-</t>
  </si>
  <si>
    <t>QS-990026-</t>
  </si>
  <si>
    <t>QS-990027-</t>
  </si>
  <si>
    <t>QS-990028-AG</t>
  </si>
  <si>
    <t>QS-990029-</t>
  </si>
  <si>
    <t>QS-990030-AG</t>
  </si>
  <si>
    <t>QS-990031-</t>
  </si>
  <si>
    <t>QS-990032-</t>
  </si>
  <si>
    <t>QS-990033-</t>
  </si>
  <si>
    <t>QS-990034-</t>
  </si>
  <si>
    <t>QS-990035-</t>
  </si>
  <si>
    <t>QS-990036-</t>
  </si>
  <si>
    <t>QS-990037-</t>
  </si>
  <si>
    <t>QS-990038-</t>
  </si>
  <si>
    <t>SK-000001-</t>
  </si>
  <si>
    <t>SK-000002-</t>
  </si>
  <si>
    <t>SK-000003-</t>
  </si>
  <si>
    <t>SK-000004-</t>
  </si>
  <si>
    <t>SK-000005-</t>
  </si>
  <si>
    <t>SK-000006-</t>
  </si>
  <si>
    <t>SK-000007-</t>
  </si>
  <si>
    <t>SK-000008-</t>
  </si>
  <si>
    <t>SK-000009-</t>
  </si>
  <si>
    <t>SK-000010-VG</t>
  </si>
  <si>
    <t>SK-000011-VG</t>
  </si>
  <si>
    <t>SK-000012-</t>
  </si>
  <si>
    <t>SK-000013-AG</t>
  </si>
  <si>
    <t>SK-000014-</t>
  </si>
  <si>
    <t>SK-000015-VG</t>
  </si>
  <si>
    <t>SK-000016-VG</t>
  </si>
  <si>
    <t>SK-000017-</t>
  </si>
  <si>
    <t>SK-000018-VG</t>
  </si>
  <si>
    <t>SK-000019-</t>
  </si>
  <si>
    <t>SK-000020-VG</t>
  </si>
  <si>
    <t>SK-000021-VG</t>
  </si>
  <si>
    <t>SK-000022-AG</t>
  </si>
  <si>
    <t>SK-000023-</t>
  </si>
  <si>
    <t>SK-010001-VG</t>
  </si>
  <si>
    <t>SK-010002-</t>
  </si>
  <si>
    <t>SK-010003-</t>
  </si>
  <si>
    <t>SK-010004-</t>
  </si>
  <si>
    <t>SK-010005-</t>
  </si>
  <si>
    <t>SK-010006-AG</t>
  </si>
  <si>
    <t>SK-010007-AG</t>
  </si>
  <si>
    <t>SK-010008-AG</t>
  </si>
  <si>
    <t>SK-010009-VG</t>
  </si>
  <si>
    <t>SK-010010-</t>
  </si>
  <si>
    <t>SK-010011-</t>
  </si>
  <si>
    <t>SK-010012-</t>
  </si>
  <si>
    <t>SK-010013-AG</t>
  </si>
  <si>
    <t>SK-010014-VG</t>
  </si>
  <si>
    <t>SK-010015-VG</t>
  </si>
  <si>
    <t>SK-010016-</t>
  </si>
  <si>
    <t>SK-010017-VG</t>
  </si>
  <si>
    <t>SK-010018-VG</t>
  </si>
  <si>
    <t>SK-010019-AG</t>
  </si>
  <si>
    <t>SK-010020-</t>
  </si>
  <si>
    <t>SK-010021-AG</t>
  </si>
  <si>
    <t>SK-010022-</t>
  </si>
  <si>
    <t>SK-010023-VG</t>
  </si>
  <si>
    <t>SK-010024-</t>
  </si>
  <si>
    <t>SK-010025-</t>
  </si>
  <si>
    <t>SK-010026-</t>
  </si>
  <si>
    <t>SK-010027-</t>
  </si>
  <si>
    <t>SK-010028-VG</t>
  </si>
  <si>
    <t>SK-010029-VG</t>
  </si>
  <si>
    <t>SK-010030-AG</t>
  </si>
  <si>
    <t>SK-020001-VG</t>
  </si>
  <si>
    <t>SK-020002-</t>
  </si>
  <si>
    <t>SK-020003-VG</t>
  </si>
  <si>
    <t>SK-020004-VG</t>
  </si>
  <si>
    <t>SK-020005-AG</t>
  </si>
  <si>
    <t>SK-020006-VG</t>
  </si>
  <si>
    <t>SK-020007-</t>
  </si>
  <si>
    <t>SK-020008-</t>
  </si>
  <si>
    <t>SK-020009-</t>
  </si>
  <si>
    <t>SK-020010-VG</t>
  </si>
  <si>
    <t>SK-020011-AG</t>
  </si>
  <si>
    <t>SK-020012-</t>
  </si>
  <si>
    <t>SK-020013-</t>
  </si>
  <si>
    <t>SK-020014-</t>
  </si>
  <si>
    <t>SK-020015-VG</t>
  </si>
  <si>
    <t>SK-020016-VG</t>
  </si>
  <si>
    <t>SK-020017-</t>
  </si>
  <si>
    <t>SK-020018-</t>
  </si>
  <si>
    <t>SK-020019-</t>
  </si>
  <si>
    <t>SK-020020-VG</t>
  </si>
  <si>
    <t>SK-020021-</t>
  </si>
  <si>
    <t>SK-020022-</t>
  </si>
  <si>
    <t>SK-020023-AG</t>
  </si>
  <si>
    <t>SK-030001-VG</t>
  </si>
  <si>
    <t>SK-030002-VG</t>
  </si>
  <si>
    <t>SK-030003-VG</t>
  </si>
  <si>
    <t>SK-030004-</t>
  </si>
  <si>
    <t>SK-030005-</t>
  </si>
  <si>
    <t>SK-030006-</t>
  </si>
  <si>
    <t>SK-030007-</t>
  </si>
  <si>
    <t>SK-030008-</t>
  </si>
  <si>
    <t>SK-030009-AG</t>
  </si>
  <si>
    <t>SK-030010-VG</t>
  </si>
  <si>
    <t>SK-030011-AG</t>
  </si>
  <si>
    <t>SK-030012-</t>
  </si>
  <si>
    <t>SK-030013-AG</t>
  </si>
  <si>
    <t>SK-030014-</t>
  </si>
  <si>
    <t>SK-030015-VG</t>
  </si>
  <si>
    <t>SK-030016-</t>
  </si>
  <si>
    <t>SK-030017-</t>
  </si>
  <si>
    <t>SK-030018-AG</t>
  </si>
  <si>
    <t>SK-030019-AG</t>
  </si>
  <si>
    <t>SK-030020-</t>
  </si>
  <si>
    <t>SK-030021-</t>
  </si>
  <si>
    <t>SK-030022-</t>
  </si>
  <si>
    <t>SK-030023-AG</t>
  </si>
  <si>
    <t>SK-030024-AG</t>
  </si>
  <si>
    <t>SK-040001-</t>
  </si>
  <si>
    <t>SK-040002-AG</t>
  </si>
  <si>
    <t>SK-040003-AG</t>
  </si>
  <si>
    <t>SK-040004-AG</t>
  </si>
  <si>
    <t>SK-040005-AG</t>
  </si>
  <si>
    <t>SK-040006-VG</t>
  </si>
  <si>
    <t>SK-040007-VG</t>
  </si>
  <si>
    <t>SK-040008-</t>
  </si>
  <si>
    <t>SK-040009-AG</t>
  </si>
  <si>
    <t>SK-040010-VG</t>
  </si>
  <si>
    <t>SK-040011-</t>
  </si>
  <si>
    <t>SK-040012-AG</t>
  </si>
  <si>
    <t>SK-040013-</t>
  </si>
  <si>
    <t>SK-040014-</t>
  </si>
  <si>
    <t>SK-040015-</t>
  </si>
  <si>
    <t>SK-040016-AG</t>
  </si>
  <si>
    <t>SK-040017-</t>
  </si>
  <si>
    <t>SK-050001-AG</t>
  </si>
  <si>
    <t>SK-050002-VG</t>
  </si>
  <si>
    <t>SK-050003-</t>
  </si>
  <si>
    <t>SK-050004-AG</t>
  </si>
  <si>
    <t>SK-050005-VG</t>
  </si>
  <si>
    <t>SK-050006-</t>
  </si>
  <si>
    <t>SK-050007-AG</t>
  </si>
  <si>
    <t>SK-050008-AG</t>
  </si>
  <si>
    <t>SK-050009-VG</t>
  </si>
  <si>
    <t>SK-050010-</t>
  </si>
  <si>
    <t>SK-050011-VG</t>
  </si>
  <si>
    <t>SK-050012-AG</t>
  </si>
  <si>
    <t>SK-050013-VG</t>
  </si>
  <si>
    <t>SK-050014-AG</t>
  </si>
  <si>
    <t>SK-050015-AG</t>
  </si>
  <si>
    <t>SK-050016-VG</t>
  </si>
  <si>
    <t>SK-050017-VG</t>
  </si>
  <si>
    <t>SK-060001-VG</t>
  </si>
  <si>
    <t>SK-060002-AG</t>
  </si>
  <si>
    <t>SK-060003-VG</t>
  </si>
  <si>
    <t>SK-060004-AG</t>
  </si>
  <si>
    <t>SK-060005-AG</t>
  </si>
  <si>
    <t>SK-060006-AG</t>
  </si>
  <si>
    <t>SK-060007-AG</t>
  </si>
  <si>
    <t>SK-060008-VG</t>
  </si>
  <si>
    <t>SK-060009-AG</t>
  </si>
  <si>
    <t>SK-060010-VG</t>
  </si>
  <si>
    <t>SK-060011-AG</t>
  </si>
  <si>
    <t>SK-060012-AG</t>
  </si>
  <si>
    <t>SK-060013-</t>
  </si>
  <si>
    <t>SK-060014-</t>
  </si>
  <si>
    <t>SK-060015-VG</t>
  </si>
  <si>
    <t>SK-060016-AG</t>
  </si>
  <si>
    <t>SK-060017-VG</t>
  </si>
  <si>
    <t>SK-060018-</t>
  </si>
  <si>
    <t>SK-060019-VG</t>
  </si>
  <si>
    <t>SK-060020-VG</t>
  </si>
  <si>
    <t>SK-060021-VG</t>
  </si>
  <si>
    <t>SK-060022-VG</t>
  </si>
  <si>
    <t>SK-060023-VG</t>
  </si>
  <si>
    <t>SK-060024-VG</t>
  </si>
  <si>
    <t>SK-060025-VG</t>
  </si>
  <si>
    <t>SK-060026-</t>
  </si>
  <si>
    <t>SK-060027-VG</t>
  </si>
  <si>
    <t>SK-060028-VG</t>
  </si>
  <si>
    <t>SK-060029-</t>
  </si>
  <si>
    <t>SK-060030-</t>
  </si>
  <si>
    <t>SK-060031-</t>
  </si>
  <si>
    <t>SK-060032-</t>
  </si>
  <si>
    <t>SK-060033-</t>
  </si>
  <si>
    <t>SK-060034-VG</t>
  </si>
  <si>
    <t>SK-070001-AG</t>
  </si>
  <si>
    <t>SK-070002-AG</t>
  </si>
  <si>
    <t>SK-070003-VG</t>
  </si>
  <si>
    <t>SK-070004-</t>
  </si>
  <si>
    <t>SK-070005-AG</t>
  </si>
  <si>
    <t>SK-070006-AG</t>
  </si>
  <si>
    <t>SK-070007-AG</t>
  </si>
  <si>
    <t>SK-070008-AG</t>
  </si>
  <si>
    <t>SK-070009-VG</t>
  </si>
  <si>
    <t>SK-070010-VG</t>
  </si>
  <si>
    <t>SK-070011-VG</t>
  </si>
  <si>
    <t>SK-070012-AG</t>
  </si>
  <si>
    <t>SK-070013-AG</t>
  </si>
  <si>
    <t>SK-070014-VG</t>
  </si>
  <si>
    <t>SK-070015-VG</t>
  </si>
  <si>
    <t>SK-070016-AG</t>
  </si>
  <si>
    <t>SK-070017-VG</t>
  </si>
  <si>
    <t>SK-070018-AG</t>
  </si>
  <si>
    <t>SK-070019-VG</t>
  </si>
  <si>
    <t>SK-070020-VG</t>
  </si>
  <si>
    <t>SK-070021-VG</t>
  </si>
  <si>
    <t>SK-070022-VG</t>
  </si>
  <si>
    <t>SK-070023-VG</t>
  </si>
  <si>
    <t>SK-070024-AG</t>
  </si>
  <si>
    <t>SK-070025-AG</t>
  </si>
  <si>
    <t>SK-070026-AG</t>
  </si>
  <si>
    <t>SK-080001-VG</t>
  </si>
  <si>
    <t>SK-080002-AG</t>
  </si>
  <si>
    <t>SK-080003-VG</t>
  </si>
  <si>
    <t>SK-080004-VG</t>
  </si>
  <si>
    <t>SK-080005-VG</t>
  </si>
  <si>
    <t>SK-080006-AG</t>
  </si>
  <si>
    <t>SK-080007-AG</t>
  </si>
  <si>
    <t>SK-080008-AG</t>
  </si>
  <si>
    <t>SK-080009-VG</t>
  </si>
  <si>
    <t>SK-080010-AG</t>
  </si>
  <si>
    <t>SK-080011-AG</t>
  </si>
  <si>
    <t>SK-080012-VG</t>
  </si>
  <si>
    <t>SK-080013-AG</t>
  </si>
  <si>
    <t>SK-080014-AG</t>
  </si>
  <si>
    <t>SK-080015-VG</t>
  </si>
  <si>
    <t>SK-080016-VG</t>
  </si>
  <si>
    <t>SK-080017-AG</t>
  </si>
  <si>
    <t>SK-080018-VG</t>
  </si>
  <si>
    <t>SK-090001-AG</t>
  </si>
  <si>
    <t>SK-090002-VG</t>
  </si>
  <si>
    <t>SK-090003-AG</t>
  </si>
  <si>
    <t>SK-090004-V</t>
  </si>
  <si>
    <t>SK-090005-VG</t>
  </si>
  <si>
    <t>SK-090006-VG</t>
  </si>
  <si>
    <t>SK-090007-AG</t>
  </si>
  <si>
    <t>SK-090008-AG</t>
  </si>
  <si>
    <t>SK-090009-VG</t>
  </si>
  <si>
    <t>SK-090010-AG</t>
  </si>
  <si>
    <t>SK-090011-AG</t>
  </si>
  <si>
    <t>SK-090012-AG</t>
  </si>
  <si>
    <t>SK-090013-AG</t>
  </si>
  <si>
    <t>SK-090014-AG</t>
  </si>
  <si>
    <t>SK-090015-AG</t>
  </si>
  <si>
    <t>SK-090016-AG</t>
  </si>
  <si>
    <t>SK-090017-AG</t>
  </si>
  <si>
    <t>SK-090018-AG</t>
  </si>
  <si>
    <t>SK-090019-AG</t>
  </si>
  <si>
    <t>SK-090020-AG</t>
  </si>
  <si>
    <t>SK-100003-AG</t>
  </si>
  <si>
    <t>SK-100004-AG</t>
  </si>
  <si>
    <t>SK-100007-AG</t>
  </si>
  <si>
    <t>SK-100008-AG</t>
  </si>
  <si>
    <t>SK-100013-AG</t>
  </si>
  <si>
    <t>SK-100015-AG</t>
  </si>
  <si>
    <t>SK-110001-AG</t>
  </si>
  <si>
    <t>SK-110005-AG</t>
  </si>
  <si>
    <t>SK-110006-AG</t>
  </si>
  <si>
    <t>SK-110007-AG</t>
  </si>
  <si>
    <t>SK-110008-AG</t>
  </si>
  <si>
    <t>SK-110009-AG</t>
  </si>
  <si>
    <t>SK-110014-AG</t>
  </si>
  <si>
    <t>SK-110015-AG</t>
  </si>
  <si>
    <t>SK-110016-AG</t>
  </si>
  <si>
    <t>SK-110020-AG</t>
  </si>
  <si>
    <t>SK-110024-AG</t>
  </si>
  <si>
    <t>SK-110025-AG</t>
  </si>
  <si>
    <t>SK-120001-AG</t>
  </si>
  <si>
    <t>SK-120002-AG</t>
  </si>
  <si>
    <t>SK-120003-VG</t>
  </si>
  <si>
    <t>SK-120004-AG</t>
  </si>
  <si>
    <t>SK-120006-VG</t>
  </si>
  <si>
    <t>SK-120007-VG</t>
  </si>
  <si>
    <t>SK-120010-AG</t>
  </si>
  <si>
    <t>SK-120011-AG</t>
  </si>
  <si>
    <t>SK-120012-AG</t>
  </si>
  <si>
    <t>SK-130003-AG</t>
  </si>
  <si>
    <t>SK-130004-AG</t>
  </si>
  <si>
    <t>SK-130005-AG</t>
  </si>
  <si>
    <t>SK-130006-AG</t>
  </si>
  <si>
    <t>SK-130009-AG</t>
  </si>
  <si>
    <t>SK-130010-AG</t>
  </si>
  <si>
    <t>SK-130011-AG</t>
  </si>
  <si>
    <t>SK-130012-AG</t>
  </si>
  <si>
    <t>SK-130013-AG</t>
  </si>
  <si>
    <t>SK-130014-AG</t>
  </si>
  <si>
    <t>SK-130015-AG</t>
  </si>
  <si>
    <t>SK-130016-AG</t>
  </si>
  <si>
    <t>SK-130017-AG</t>
  </si>
  <si>
    <t>SK-130019-AG</t>
  </si>
  <si>
    <t>SK-130020-AG</t>
  </si>
  <si>
    <t>SK-130021-AG</t>
  </si>
  <si>
    <t>SK-130022-AG</t>
  </si>
  <si>
    <t>SK-140001-AG</t>
  </si>
  <si>
    <t>SK-140003-AG</t>
  </si>
  <si>
    <t>SK-140005-AG</t>
  </si>
  <si>
    <t>SK-140007-AG</t>
  </si>
  <si>
    <t>SK-140008-AG</t>
  </si>
  <si>
    <t>SK-140009-AG</t>
  </si>
  <si>
    <t>SK-140011-AG</t>
  </si>
  <si>
    <t>SK-140012-AG</t>
  </si>
  <si>
    <t>SK-160001-A</t>
  </si>
  <si>
    <t>SK-160002-A</t>
  </si>
  <si>
    <t>SK-160003-A</t>
  </si>
  <si>
    <t>SK-160005-A</t>
  </si>
  <si>
    <t>SK-160006-A</t>
  </si>
  <si>
    <t>SK-160007-A</t>
  </si>
  <si>
    <t>SK-160008-A</t>
  </si>
  <si>
    <t>SK-160009-A</t>
  </si>
  <si>
    <t>SK-160010-A</t>
  </si>
  <si>
    <t>SK-160011-A</t>
  </si>
  <si>
    <t>SK-160013-A</t>
  </si>
  <si>
    <t>SK-160014-A</t>
  </si>
  <si>
    <t>SK-160015-A</t>
  </si>
  <si>
    <t>SK-160017-A</t>
  </si>
  <si>
    <t>SK-170001-A</t>
  </si>
  <si>
    <t>SK-170002-A</t>
  </si>
  <si>
    <t>SK-170004-A</t>
  </si>
  <si>
    <t>SK-170005-A</t>
  </si>
  <si>
    <t>SK-170006-A</t>
  </si>
  <si>
    <t>SK-170009-A</t>
  </si>
  <si>
    <t>SK-170010-A</t>
  </si>
  <si>
    <t>SK-170011-A</t>
  </si>
  <si>
    <t>SK-170012-A</t>
  </si>
  <si>
    <t>SK-170014-A</t>
  </si>
  <si>
    <t>SK-180001-A</t>
  </si>
  <si>
    <t>SK-180002-A</t>
  </si>
  <si>
    <t>SK-180003-A</t>
  </si>
  <si>
    <t>SK-180004-A</t>
  </si>
  <si>
    <t>SK-180005-A</t>
  </si>
  <si>
    <t>SK-180006-A</t>
  </si>
  <si>
    <t>SK-180007-A</t>
  </si>
  <si>
    <t>SK-180009-A</t>
  </si>
  <si>
    <t>SK-180010-A</t>
  </si>
  <si>
    <t>SK-180011-A</t>
  </si>
  <si>
    <t>SK-180012-A</t>
  </si>
  <si>
    <t>SK-180013-A</t>
  </si>
  <si>
    <t>SK-180014-A</t>
  </si>
  <si>
    <t>SK-180015-A</t>
  </si>
  <si>
    <t>SK-180016-A</t>
  </si>
  <si>
    <t>SK-180017-A</t>
  </si>
  <si>
    <t>SK-180018-A</t>
  </si>
  <si>
    <t>SK-180019-A</t>
  </si>
  <si>
    <t>SK-180020-A</t>
  </si>
  <si>
    <t>SK-190001-A</t>
  </si>
  <si>
    <t>SK-190002-A</t>
  </si>
  <si>
    <t>SK-190003-A</t>
  </si>
  <si>
    <t>SK-190004-A</t>
  </si>
  <si>
    <t>SK-190005-A</t>
  </si>
  <si>
    <t>SK-190006-A</t>
  </si>
  <si>
    <t>SK-190007-A</t>
  </si>
  <si>
    <t>SK-190008-A</t>
  </si>
  <si>
    <t>SK-190009-A</t>
  </si>
  <si>
    <t>SK-200001-A</t>
  </si>
  <si>
    <t>SK-200002-A</t>
  </si>
  <si>
    <t>SK-200003-A</t>
  </si>
  <si>
    <t>SK-980001-</t>
  </si>
  <si>
    <t>SK-980002-</t>
  </si>
  <si>
    <t>SK-980003-</t>
  </si>
  <si>
    <t>SK-980004-</t>
  </si>
  <si>
    <t>SK-980005-VG</t>
  </si>
  <si>
    <t>SK-980006-</t>
  </si>
  <si>
    <t>SK-980007-</t>
  </si>
  <si>
    <t>SK-980008-</t>
  </si>
  <si>
    <t>SK-980017-</t>
  </si>
  <si>
    <t>SK-980018-</t>
  </si>
  <si>
    <t>SK-980019-AG</t>
  </si>
  <si>
    <t>SK-980020-AG</t>
  </si>
  <si>
    <t>SK-980021-VG</t>
  </si>
  <si>
    <t>SK-980022-AG</t>
  </si>
  <si>
    <t>SK-980023-</t>
  </si>
  <si>
    <t>SK-980024-</t>
  </si>
  <si>
    <t>SK-980025-</t>
  </si>
  <si>
    <t>SK-980026-AG</t>
  </si>
  <si>
    <t>SK-980027-VG</t>
  </si>
  <si>
    <t>SK-980028-</t>
  </si>
  <si>
    <t>SK-980029-VG</t>
  </si>
  <si>
    <t>SK-980031-VG</t>
  </si>
  <si>
    <t>SK-980032-</t>
  </si>
  <si>
    <t>SK-980033-</t>
  </si>
  <si>
    <t>SK-980034-</t>
  </si>
  <si>
    <t>SK-980035-VG</t>
  </si>
  <si>
    <t>SK-980036-VG</t>
  </si>
  <si>
    <t>SK-980037-AG</t>
  </si>
  <si>
    <t>SK-980038-VG</t>
  </si>
  <si>
    <t>SK-980039-VG</t>
  </si>
  <si>
    <t>SK-980040-</t>
  </si>
  <si>
    <t>SK-980041-</t>
  </si>
  <si>
    <t>SK-980042-AG</t>
  </si>
  <si>
    <t>SK-980043-</t>
  </si>
  <si>
    <t>SK-980044-</t>
  </si>
  <si>
    <t>SK-980045-AG</t>
  </si>
  <si>
    <t>SK-980046-</t>
  </si>
  <si>
    <t>SK-980047-</t>
  </si>
  <si>
    <t>SK-980048-</t>
  </si>
  <si>
    <t>SK-980049-</t>
  </si>
  <si>
    <t>SK-980050-</t>
  </si>
  <si>
    <t>SK-980051-VG</t>
  </si>
  <si>
    <t>SK-980052-</t>
  </si>
  <si>
    <t>SK-980053-AG</t>
  </si>
  <si>
    <t>SK-980054-</t>
  </si>
  <si>
    <t>SK-980055-AG</t>
  </si>
  <si>
    <t>SK-980056-AG</t>
  </si>
  <si>
    <t>SK-990001-AG</t>
  </si>
  <si>
    <t>SK-990002-</t>
  </si>
  <si>
    <t>SK-990003-</t>
  </si>
  <si>
    <t>SK-990004-</t>
  </si>
  <si>
    <t>SK-990005-</t>
  </si>
  <si>
    <t>SK-990006-</t>
  </si>
  <si>
    <t>SK-990007-AG</t>
  </si>
  <si>
    <t>SK-990008-</t>
  </si>
  <si>
    <t>SK-990009-</t>
  </si>
  <si>
    <t>SK-990010-</t>
  </si>
  <si>
    <t>SK-990011-</t>
  </si>
  <si>
    <t>SK-990012-</t>
  </si>
  <si>
    <t>SK-990013-AG</t>
  </si>
  <si>
    <t>SK-990014-AG</t>
  </si>
  <si>
    <t>SK-990015-</t>
  </si>
  <si>
    <t>SK-990016-AG</t>
  </si>
  <si>
    <t>SK-990017-VG</t>
  </si>
  <si>
    <t>SK-990018-</t>
  </si>
  <si>
    <t>SK-990019-</t>
  </si>
  <si>
    <t>SK-990020-AG</t>
  </si>
  <si>
    <t>SK-990021-VG</t>
  </si>
  <si>
    <t>SK-990022-</t>
  </si>
  <si>
    <t>TH-000001-VG</t>
  </si>
  <si>
    <t>TH-000002-</t>
  </si>
  <si>
    <t>TH-000003-AG</t>
  </si>
  <si>
    <t>TH-000004-</t>
  </si>
  <si>
    <t>TH-000005-</t>
  </si>
  <si>
    <t>TH-000006-</t>
  </si>
  <si>
    <t>TH-000007-</t>
  </si>
  <si>
    <t>TH-000008-</t>
  </si>
  <si>
    <t>TH-000009-</t>
  </si>
  <si>
    <t>TH-000010-</t>
  </si>
  <si>
    <t>TH-000011-</t>
  </si>
  <si>
    <t>TH-000012-</t>
  </si>
  <si>
    <t>TH-000013-AG</t>
  </si>
  <si>
    <t>TH-000014-AG</t>
  </si>
  <si>
    <t>TH-000015-</t>
  </si>
  <si>
    <t>TH-000016-</t>
  </si>
  <si>
    <t>TH-000017-AG</t>
  </si>
  <si>
    <t>TH-000018-</t>
  </si>
  <si>
    <t>TH-000019-</t>
  </si>
  <si>
    <t>TH-000020-</t>
  </si>
  <si>
    <t>TH-000021-</t>
  </si>
  <si>
    <t>TH-000022-</t>
  </si>
  <si>
    <t>TH-000023-</t>
  </si>
  <si>
    <t>TH-000024-</t>
  </si>
  <si>
    <t>TH-000025-</t>
  </si>
  <si>
    <t>TH-000026-</t>
  </si>
  <si>
    <t>TH-000027-</t>
  </si>
  <si>
    <t>TH-000028-</t>
  </si>
  <si>
    <t>TH-000029-</t>
  </si>
  <si>
    <t>TH-000030-VG</t>
  </si>
  <si>
    <t>TH-000031-</t>
  </si>
  <si>
    <t>TH-000032-</t>
  </si>
  <si>
    <t>TH-000033-</t>
  </si>
  <si>
    <t>TH-000034-AG</t>
  </si>
  <si>
    <t>TH-000035-</t>
  </si>
  <si>
    <t>TH-000036-</t>
  </si>
  <si>
    <t>TH-000037-</t>
  </si>
  <si>
    <t>TH-000038-</t>
  </si>
  <si>
    <t>TH-000039-AG</t>
  </si>
  <si>
    <t>TH-000040-AG</t>
  </si>
  <si>
    <t>TH-000041-</t>
  </si>
  <si>
    <t>TH-000042-</t>
  </si>
  <si>
    <t>TH-000043-</t>
  </si>
  <si>
    <t>TH-000044-</t>
  </si>
  <si>
    <t>TH-000045-</t>
  </si>
  <si>
    <t>TH-000046-AG</t>
  </si>
  <si>
    <t>TH-000047-</t>
  </si>
  <si>
    <t>TH-000048-</t>
  </si>
  <si>
    <t>TH-000049-VG</t>
  </si>
  <si>
    <t>TH-000050-AG</t>
  </si>
  <si>
    <t>TH-000051-</t>
  </si>
  <si>
    <t>TH-000052-</t>
  </si>
  <si>
    <t>TH-000053-VG</t>
  </si>
  <si>
    <t>TH-000054-VG</t>
  </si>
  <si>
    <t>TH-000055-</t>
  </si>
  <si>
    <t>TH-000056-</t>
  </si>
  <si>
    <t>TH-000057-</t>
  </si>
  <si>
    <t>TH-000058-</t>
  </si>
  <si>
    <t>TH-010001-</t>
  </si>
  <si>
    <t>TH-010002-</t>
  </si>
  <si>
    <t>TH-010003-</t>
  </si>
  <si>
    <t>TH-010004-VG</t>
  </si>
  <si>
    <t>TH-010005-AG</t>
  </si>
  <si>
    <t>TH-010006-</t>
  </si>
  <si>
    <t>TH-010007-</t>
  </si>
  <si>
    <t>TH-010008-AG</t>
  </si>
  <si>
    <t>TH-010009-AG</t>
  </si>
  <si>
    <t>TH-010010-VG</t>
  </si>
  <si>
    <t>TH-010011-AG</t>
  </si>
  <si>
    <t>TH-010012-AG</t>
  </si>
  <si>
    <t>TH-010013-</t>
  </si>
  <si>
    <t>TH-010014-</t>
  </si>
  <si>
    <t>TH-010015-VG</t>
  </si>
  <si>
    <t>TH-010016-AG</t>
  </si>
  <si>
    <t>TH-010017-VG</t>
  </si>
  <si>
    <t>TH-010018-AG</t>
  </si>
  <si>
    <t>TH-010019-AG</t>
  </si>
  <si>
    <t>TH-010020-</t>
  </si>
  <si>
    <t>TH-010021-</t>
  </si>
  <si>
    <t>TH-010022-</t>
  </si>
  <si>
    <t>TH-010023-</t>
  </si>
  <si>
    <t>TH-010024-VG</t>
  </si>
  <si>
    <t>TH-010025-AG</t>
  </si>
  <si>
    <t>TH-010026-</t>
  </si>
  <si>
    <t>TH-010027-AG</t>
  </si>
  <si>
    <t>TH-020001-AG</t>
  </si>
  <si>
    <t>TH-020002-</t>
  </si>
  <si>
    <t>TH-020003-</t>
  </si>
  <si>
    <t>TH-020004-AG</t>
  </si>
  <si>
    <t>TH-020005-</t>
  </si>
  <si>
    <t>TH-020006-AG</t>
  </si>
  <si>
    <t>TH-020007-</t>
  </si>
  <si>
    <t>TH-020008-</t>
  </si>
  <si>
    <t>TH-020009-AG</t>
  </si>
  <si>
    <t>TH-020010-AG</t>
  </si>
  <si>
    <t>TH-020011-VG</t>
  </si>
  <si>
    <t>TH-020012-</t>
  </si>
  <si>
    <t>TH-020013-</t>
  </si>
  <si>
    <t>TH-020014-</t>
  </si>
  <si>
    <t>TH-020015-AG</t>
  </si>
  <si>
    <t>TH-020016-</t>
  </si>
  <si>
    <t>TH-020017-VG</t>
  </si>
  <si>
    <t>TH-020018-</t>
  </si>
  <si>
    <t>TH-020019-VG</t>
  </si>
  <si>
    <t>TH-020020-</t>
  </si>
  <si>
    <t>TH-020021-VG</t>
  </si>
  <si>
    <t>TH-020022-VG</t>
  </si>
  <si>
    <t>TH-020023-AG</t>
  </si>
  <si>
    <t>TH-020024-AG</t>
  </si>
  <si>
    <t>TH-020025-</t>
  </si>
  <si>
    <t>TH-020026-</t>
  </si>
  <si>
    <t>TH-020027-</t>
  </si>
  <si>
    <t>TH-020028-AG</t>
  </si>
  <si>
    <t>TH-020029-</t>
  </si>
  <si>
    <t>TH-020030-</t>
  </si>
  <si>
    <t>TH-020031-VG</t>
  </si>
  <si>
    <t>TH-020032-</t>
  </si>
  <si>
    <t>TH-020033-</t>
  </si>
  <si>
    <t>TH-020034-</t>
  </si>
  <si>
    <t>TH-020035-AG</t>
  </si>
  <si>
    <t>TH-020036-VG</t>
  </si>
  <si>
    <t>TH-020037-VG</t>
  </si>
  <si>
    <t>TH-020038-VG</t>
  </si>
  <si>
    <t>TH-020039-AG</t>
  </si>
  <si>
    <t>TH-020040-VG</t>
  </si>
  <si>
    <t>TH-020041-VG</t>
  </si>
  <si>
    <t>TH-020042-VG</t>
  </si>
  <si>
    <t>TH-020043-</t>
  </si>
  <si>
    <t>TH-020044-</t>
  </si>
  <si>
    <t>TH-020045-</t>
  </si>
  <si>
    <t>TH-020046-</t>
  </si>
  <si>
    <t>TH-020047-AG</t>
  </si>
  <si>
    <t>TH-020048-AG</t>
  </si>
  <si>
    <t>TH-020049-AG</t>
  </si>
  <si>
    <t>TH-020050-AG</t>
  </si>
  <si>
    <t>TH-020051-AG</t>
  </si>
  <si>
    <t>TH-020052-AG</t>
  </si>
  <si>
    <t>TH-020053-AG</t>
  </si>
  <si>
    <t>TH-020054-</t>
  </si>
  <si>
    <t>TH-020055-AG</t>
  </si>
  <si>
    <t>TH-020056-</t>
  </si>
  <si>
    <t>TH-020057-VG</t>
  </si>
  <si>
    <t>TH-020058-AG</t>
  </si>
  <si>
    <t>TH-020059-</t>
  </si>
  <si>
    <t>TH-020060-VG</t>
  </si>
  <si>
    <t>TH-020061-</t>
  </si>
  <si>
    <t>TH-020062-AG</t>
  </si>
  <si>
    <t>TH-020063-AG</t>
  </si>
  <si>
    <t>TH-020064-VG</t>
  </si>
  <si>
    <t>TH-030001-AG</t>
  </si>
  <si>
    <t>TH-030002-</t>
  </si>
  <si>
    <t>TH-030003-AG</t>
  </si>
  <si>
    <t>TH-030004-AG</t>
  </si>
  <si>
    <t>TH-030005-</t>
  </si>
  <si>
    <t>TH-030006-</t>
  </si>
  <si>
    <t>TH-030007-</t>
  </si>
  <si>
    <t>TH-030008-</t>
  </si>
  <si>
    <t>TH-030009-AG</t>
  </si>
  <si>
    <t>TH-030010-AG</t>
  </si>
  <si>
    <t>TH-030011-AG</t>
  </si>
  <si>
    <t>TH-030012-</t>
  </si>
  <si>
    <t>TH-030013-AG</t>
  </si>
  <si>
    <t>TH-030014-</t>
  </si>
  <si>
    <t>TH-030015-VG</t>
  </si>
  <si>
    <t>TH-030016-</t>
  </si>
  <si>
    <t>TH-030017-AG</t>
  </si>
  <si>
    <t>TH-030018-</t>
  </si>
  <si>
    <t>TH-030019-AG</t>
  </si>
  <si>
    <t>TH-030020-</t>
  </si>
  <si>
    <t>TH-030021-</t>
  </si>
  <si>
    <t>TH-030022-AG</t>
  </si>
  <si>
    <t>TH-030023-AG</t>
  </si>
  <si>
    <t>TH-030024-VG</t>
  </si>
  <si>
    <t>TH-030025-VG</t>
  </si>
  <si>
    <t>TH-030026-VG</t>
  </si>
  <si>
    <t>TH-030027-AG</t>
  </si>
  <si>
    <t>TH-030028-</t>
  </si>
  <si>
    <t>TH-040001-</t>
  </si>
  <si>
    <t>TH-040002-</t>
  </si>
  <si>
    <t>TH-040003-AG</t>
  </si>
  <si>
    <t>TH-040004-AG</t>
  </si>
  <si>
    <t>TH-040005-AG</t>
  </si>
  <si>
    <t>TH-040006-</t>
  </si>
  <si>
    <t>TH-040007-VG</t>
  </si>
  <si>
    <t>TH-040008-AG</t>
  </si>
  <si>
    <t>TH-040009-AG</t>
  </si>
  <si>
    <t>TH-040010-AG</t>
  </si>
  <si>
    <t>TH-040011-</t>
  </si>
  <si>
    <t>TH-040012-AG</t>
  </si>
  <si>
    <t>TH-040013-</t>
  </si>
  <si>
    <t>TH-040014-</t>
  </si>
  <si>
    <t>TH-040015-AG</t>
  </si>
  <si>
    <t>TH-040016-VG</t>
  </si>
  <si>
    <t>TH-040017-AG</t>
  </si>
  <si>
    <t>TH-040018-AG</t>
  </si>
  <si>
    <t>TH-040019-</t>
  </si>
  <si>
    <t>TH-040020-</t>
  </si>
  <si>
    <t>TH-040021-AG</t>
  </si>
  <si>
    <t>TH-040022-AG</t>
  </si>
  <si>
    <t>TH-040023-AG</t>
  </si>
  <si>
    <t>TH-040024-AG</t>
  </si>
  <si>
    <t>TH-040025-AG</t>
  </si>
  <si>
    <t>TH-040026-</t>
  </si>
  <si>
    <t>TH-040027-AG</t>
  </si>
  <si>
    <t>TH-050001-V</t>
  </si>
  <si>
    <t>TH-050002-VG</t>
  </si>
  <si>
    <t>TH-050003-VG</t>
  </si>
  <si>
    <t>TH-050004-VG</t>
  </si>
  <si>
    <t>TH-050005-VG</t>
  </si>
  <si>
    <t>TH-050006-AG</t>
  </si>
  <si>
    <t>TH-050007-</t>
  </si>
  <si>
    <t>TH-050008-AG</t>
  </si>
  <si>
    <t>TH-050009-VG</t>
  </si>
  <si>
    <t>TH-050010-VG</t>
  </si>
  <si>
    <t>TH-050011-VG</t>
  </si>
  <si>
    <t>TH-050012-AG</t>
  </si>
  <si>
    <t>TH-050013-AG</t>
  </si>
  <si>
    <t>TH-050014-AG</t>
  </si>
  <si>
    <t>TH-050015-AG</t>
  </si>
  <si>
    <t>TH-050016-VG</t>
  </si>
  <si>
    <t>TH-050017-AG</t>
  </si>
  <si>
    <t>TH-050018-AG</t>
  </si>
  <si>
    <t>TH-050019-VG</t>
  </si>
  <si>
    <t>TH-050020-AG</t>
  </si>
  <si>
    <t>TH-050021-AG</t>
  </si>
  <si>
    <t>TH-050022-AG</t>
  </si>
  <si>
    <t>TH-050023-AG</t>
  </si>
  <si>
    <t>TH-050024-AG</t>
  </si>
  <si>
    <t>TH-050025-AG</t>
  </si>
  <si>
    <t>TH-050026-AG</t>
  </si>
  <si>
    <t>TH-060001-AG</t>
  </si>
  <si>
    <t>TH-060002-AG</t>
  </si>
  <si>
    <t>TH-060003-VG</t>
  </si>
  <si>
    <t>TH-070001-AG</t>
  </si>
  <si>
    <t>TH-070002-</t>
  </si>
  <si>
    <t>TH-070003-VG</t>
  </si>
  <si>
    <t>TH-070004-AG</t>
  </si>
  <si>
    <t>TH-070005-VG</t>
  </si>
  <si>
    <t>TH-070006-AG</t>
  </si>
  <si>
    <t>TH-070007-AG</t>
  </si>
  <si>
    <t>TH-070008-AG</t>
  </si>
  <si>
    <t>TH-070009-AG</t>
  </si>
  <si>
    <t>TH-070010-VG</t>
  </si>
  <si>
    <t>TH-080001-AG</t>
  </si>
  <si>
    <t>TH-080002-VG</t>
  </si>
  <si>
    <t>TH-080003-AG</t>
  </si>
  <si>
    <t>TH-080004-AG</t>
  </si>
  <si>
    <t>TH-080005-VG</t>
  </si>
  <si>
    <t>TH-080006-AG</t>
  </si>
  <si>
    <t>TH-080007-AG</t>
  </si>
  <si>
    <t>TH-080008-AG</t>
  </si>
  <si>
    <t>TH-080009-VG</t>
  </si>
  <si>
    <t>TH-080010-</t>
  </si>
  <si>
    <t>TH-080011-AG</t>
  </si>
  <si>
    <t>TH-080012-AG</t>
  </si>
  <si>
    <t>TH-080013-AG</t>
  </si>
  <si>
    <t>TH-080014-AG</t>
  </si>
  <si>
    <t>TH-080015-AG</t>
  </si>
  <si>
    <t>TH-080016-AG</t>
  </si>
  <si>
    <t>TH-080017-AG</t>
  </si>
  <si>
    <t>TH-090001-VG</t>
  </si>
  <si>
    <t>TH-090002-AG</t>
  </si>
  <si>
    <t>TH-090003-</t>
  </si>
  <si>
    <t>TH-090004-VG</t>
  </si>
  <si>
    <t>TH-090005-AG</t>
  </si>
  <si>
    <t>TH-090006-AG</t>
  </si>
  <si>
    <t>TH-090007-AG</t>
  </si>
  <si>
    <t>TH-090008-AG</t>
  </si>
  <si>
    <t>TH-090009-AG</t>
  </si>
  <si>
    <t>TH-090010-AG</t>
  </si>
  <si>
    <t>TH-090011-AG</t>
  </si>
  <si>
    <t>TH-090012-VG</t>
  </si>
  <si>
    <t>TH-090013-AG</t>
  </si>
  <si>
    <t>TH-090014-VG</t>
  </si>
  <si>
    <t>TH-090015-AG</t>
  </si>
  <si>
    <t>TH-090016-VG</t>
  </si>
  <si>
    <t>TH-090017-VG</t>
  </si>
  <si>
    <t>TH-090018-AG</t>
  </si>
  <si>
    <t>TH-090019-VG</t>
  </si>
  <si>
    <t>TH-100002-AG</t>
  </si>
  <si>
    <t>TH-100003-AG</t>
  </si>
  <si>
    <t>TH-100004-AG</t>
  </si>
  <si>
    <t>TH-100009-AG</t>
  </si>
  <si>
    <t>TH-100010-AG</t>
  </si>
  <si>
    <t>TH-100015-AG</t>
  </si>
  <si>
    <t>TH-100016-AG</t>
  </si>
  <si>
    <t>TH-100017-AG</t>
  </si>
  <si>
    <t>TH-100019-AG</t>
  </si>
  <si>
    <t>TH-100020-AG</t>
  </si>
  <si>
    <t>TH-100022-VG</t>
  </si>
  <si>
    <t>TH-100025-AG</t>
  </si>
  <si>
    <t>TH-100026-AG</t>
  </si>
  <si>
    <t>TH-100033-AG</t>
  </si>
  <si>
    <t>TH-110002-AG</t>
  </si>
  <si>
    <t>TH-110003-AG</t>
  </si>
  <si>
    <t>TH-110006-AG</t>
  </si>
  <si>
    <t>TH-110007-AG</t>
  </si>
  <si>
    <t>TH-110008-AG</t>
  </si>
  <si>
    <t>TH-110009-AG</t>
  </si>
  <si>
    <t>TH-110013-AG</t>
  </si>
  <si>
    <t>TH-110014-AG</t>
  </si>
  <si>
    <t>TH-110015-AG</t>
  </si>
  <si>
    <t>TH-110016-AG</t>
  </si>
  <si>
    <t>TH-110017-AG</t>
  </si>
  <si>
    <t>TH-110018-AG</t>
  </si>
  <si>
    <t>TH-120001-AG</t>
  </si>
  <si>
    <t>TH-120003-AG</t>
  </si>
  <si>
    <t>TH-120004-AG</t>
  </si>
  <si>
    <t>TH-120005-AG</t>
  </si>
  <si>
    <t>TH-120007-AG</t>
  </si>
  <si>
    <t>TH-120008-AG</t>
  </si>
  <si>
    <t>TH-120011-AG</t>
  </si>
  <si>
    <t>TH-120012-AG</t>
  </si>
  <si>
    <t>TH-120016-AG</t>
  </si>
  <si>
    <t>TH-120017-AG</t>
  </si>
  <si>
    <t>TH-120020-AG</t>
  </si>
  <si>
    <t>TH-120021-AG</t>
  </si>
  <si>
    <t>TH-120023-AG</t>
  </si>
  <si>
    <t>TH-120024-AG</t>
  </si>
  <si>
    <t>TH-120025-AG</t>
  </si>
  <si>
    <t>TH-120027-AG</t>
  </si>
  <si>
    <t>TH-120028-AG</t>
  </si>
  <si>
    <t>TH-120030-AG</t>
  </si>
  <si>
    <t>TH-130001-AG</t>
  </si>
  <si>
    <t>TH-130002-AG</t>
  </si>
  <si>
    <t>TH-130004-AG</t>
  </si>
  <si>
    <t>TH-160001-A</t>
  </si>
  <si>
    <t>TH-160003-A</t>
  </si>
  <si>
    <t>TH-160005-A</t>
  </si>
  <si>
    <t>TH-160006-A</t>
  </si>
  <si>
    <t>TH-160007-A</t>
  </si>
  <si>
    <t>TH-160008-A</t>
  </si>
  <si>
    <t>TH-160011-A</t>
  </si>
  <si>
    <t>TH-160013-A</t>
  </si>
  <si>
    <t>TH-160015-A</t>
  </si>
  <si>
    <t>TH-160016-A</t>
  </si>
  <si>
    <t>TH-160017-A</t>
  </si>
  <si>
    <t>TH-160018-A</t>
  </si>
  <si>
    <t>TH-170001-A</t>
  </si>
  <si>
    <t>TH-170002-A</t>
  </si>
  <si>
    <t>TH-170003-A</t>
  </si>
  <si>
    <t>TH-170004-A</t>
  </si>
  <si>
    <t>TH-170005-A</t>
  </si>
  <si>
    <t>TH-170006-A</t>
  </si>
  <si>
    <t>TH-170009-A</t>
  </si>
  <si>
    <t>TH-170010-A</t>
  </si>
  <si>
    <t>TH-170011-A</t>
  </si>
  <si>
    <t>TH-170012-A</t>
  </si>
  <si>
    <t>TH-170014-A</t>
  </si>
  <si>
    <t>TH-170015-A</t>
  </si>
  <si>
    <t>TH-180001-A</t>
  </si>
  <si>
    <t>TH-180002-A</t>
  </si>
  <si>
    <t>TH-180003-A</t>
  </si>
  <si>
    <t>TH-180005-A</t>
  </si>
  <si>
    <t>TH-180006-A</t>
  </si>
  <si>
    <t>TH-180007-A</t>
  </si>
  <si>
    <t>TH-180008-A</t>
  </si>
  <si>
    <t>TH-180009-A</t>
  </si>
  <si>
    <t>TH-180010-A</t>
  </si>
  <si>
    <t>TH-190001-A</t>
  </si>
  <si>
    <t>TH-190002-A</t>
  </si>
  <si>
    <t>TH-190003-A</t>
  </si>
  <si>
    <t>TH-190004-A</t>
  </si>
  <si>
    <t>TH-190005-A</t>
  </si>
  <si>
    <t>TH-190006-A</t>
  </si>
  <si>
    <t>TH-190007-A</t>
  </si>
  <si>
    <t>TH-200001-A</t>
  </si>
  <si>
    <t>TH-980001-VG</t>
  </si>
  <si>
    <t>TH-980002-VG</t>
  </si>
  <si>
    <t>TH-980003-</t>
  </si>
  <si>
    <t>TH-980004-VG</t>
  </si>
  <si>
    <t>TH-980005-</t>
  </si>
  <si>
    <t>TH-980006-</t>
  </si>
  <si>
    <t>TH-980007-</t>
  </si>
  <si>
    <t>TH-980008-</t>
  </si>
  <si>
    <t>TH-980009-AG</t>
  </si>
  <si>
    <t>TH-980010-AG</t>
  </si>
  <si>
    <t>TH-980011-VG</t>
  </si>
  <si>
    <t>TH-980012-AG</t>
  </si>
  <si>
    <t>TH-980013-VG</t>
  </si>
  <si>
    <t>TH-980014-</t>
  </si>
  <si>
    <t>TH-980015-VG</t>
  </si>
  <si>
    <t>TH-980016-</t>
  </si>
  <si>
    <t>TH-980017-AG</t>
  </si>
  <si>
    <t>TH-980018-</t>
  </si>
  <si>
    <t>TH-980019-VG</t>
  </si>
  <si>
    <t>TH-980020-AG</t>
  </si>
  <si>
    <t>TH-980021-</t>
  </si>
  <si>
    <t>TH-980022-</t>
  </si>
  <si>
    <t>TH-980023-</t>
  </si>
  <si>
    <t>TH-980024-AG</t>
  </si>
  <si>
    <t>TH-980025-AG</t>
  </si>
  <si>
    <t>TH-980026-AG</t>
  </si>
  <si>
    <t>TH-980027-AG</t>
  </si>
  <si>
    <t>TH-980028-AG</t>
  </si>
  <si>
    <t>TH-980029-</t>
  </si>
  <si>
    <t>TH-980030-</t>
  </si>
  <si>
    <t>TH-980031-</t>
  </si>
  <si>
    <t>TH-980032-</t>
  </si>
  <si>
    <t>TH-980033-</t>
  </si>
  <si>
    <t>TH-980034-</t>
  </si>
  <si>
    <t>TH-980035-</t>
  </si>
  <si>
    <t>TH-980036-AG</t>
  </si>
  <si>
    <t>TH-980037-AG</t>
  </si>
  <si>
    <t>TH-980038-</t>
  </si>
  <si>
    <t>TH-980039-</t>
  </si>
  <si>
    <t>TH-980040-AG</t>
  </si>
  <si>
    <t>TH-980041-VG</t>
  </si>
  <si>
    <t>TH-980042-</t>
  </si>
  <si>
    <t>TH-980043-</t>
  </si>
  <si>
    <t>TH-980044-</t>
  </si>
  <si>
    <t>TH-980045-</t>
  </si>
  <si>
    <t>TH-980046-</t>
  </si>
  <si>
    <t>TH-980047-</t>
  </si>
  <si>
    <t>TH-980048-</t>
  </si>
  <si>
    <t>TH-980049-</t>
  </si>
  <si>
    <t>TH-980050-</t>
  </si>
  <si>
    <t>TH-990001-VG</t>
  </si>
  <si>
    <t>TH-990002-</t>
  </si>
  <si>
    <t>TH-990003-</t>
  </si>
  <si>
    <t>TH-990004-</t>
  </si>
  <si>
    <t>TH-990005-AG</t>
  </si>
  <si>
    <t>TH-990006-</t>
  </si>
  <si>
    <t>TH-990007-</t>
  </si>
  <si>
    <t>TH-990008-</t>
  </si>
  <si>
    <t>TH-990009-AG</t>
  </si>
  <si>
    <t>TH-990010-AG</t>
  </si>
  <si>
    <t>TH-990011-</t>
  </si>
  <si>
    <t>TH-990012-</t>
  </si>
  <si>
    <t>TH-990013-</t>
  </si>
  <si>
    <t>TH-990014-AG</t>
  </si>
  <si>
    <t>TH-990015-</t>
  </si>
  <si>
    <t>TH-990016-</t>
  </si>
  <si>
    <t>TH-990017-</t>
  </si>
  <si>
    <t>TH-990018-</t>
  </si>
  <si>
    <t>TH-990019-</t>
  </si>
  <si>
    <t>TH-990020-AG</t>
  </si>
  <si>
    <t>TH-990021-AG</t>
  </si>
  <si>
    <t>TH-990022-</t>
  </si>
  <si>
    <t>TH-990023-</t>
  </si>
  <si>
    <t>TH-990024-</t>
  </si>
  <si>
    <t>TH-990025-</t>
  </si>
  <si>
    <t>TH-990026-</t>
  </si>
  <si>
    <t>TH-990027-</t>
  </si>
  <si>
    <t>TH-990028-</t>
  </si>
  <si>
    <t>TH-990029-</t>
  </si>
  <si>
    <t>TH-990030-</t>
  </si>
  <si>
    <t>TH-990031-AG</t>
  </si>
  <si>
    <t>TH-990032-</t>
  </si>
  <si>
    <t>TH-990033-</t>
  </si>
  <si>
    <t>TH-990034-VG</t>
  </si>
  <si>
    <t>TH-990035-AG</t>
  </si>
  <si>
    <t>TH-990036-AG</t>
  </si>
  <si>
    <t>TH-990037-</t>
  </si>
  <si>
    <t>TH-990038-</t>
  </si>
  <si>
    <t>TH-990039-AG</t>
  </si>
  <si>
    <t>TH-990040-</t>
  </si>
  <si>
    <t>TH-990041-AG</t>
  </si>
  <si>
    <t>TH-990042-</t>
  </si>
  <si>
    <t>TH-990043-AG</t>
  </si>
  <si>
    <t>TH-990044-AG</t>
  </si>
  <si>
    <t>TH-990045-AG</t>
  </si>
  <si>
    <t>TH-990046-</t>
  </si>
  <si>
    <t>TH-990047-</t>
  </si>
  <si>
    <t>TH-990048-AG</t>
  </si>
  <si>
    <t>TH-990049-AG</t>
  </si>
  <si>
    <t>TH-990050-AG</t>
  </si>
  <si>
    <t>TH-990051-</t>
  </si>
  <si>
    <t>TH-990052-</t>
  </si>
  <si>
    <t>TH-990053-</t>
  </si>
  <si>
    <t>TH-990054-VG</t>
  </si>
  <si>
    <t>TH-990055-AG</t>
  </si>
  <si>
    <t>TH-990056-</t>
  </si>
  <si>
    <t>TH-990057-</t>
  </si>
  <si>
    <t>TH-990058-</t>
  </si>
  <si>
    <t>TH-990059-</t>
  </si>
  <si>
    <t>TH-990060-</t>
  </si>
  <si>
    <t>TH-990061-</t>
  </si>
  <si>
    <t>TH-990062-AG</t>
  </si>
  <si>
    <t>TH-990063-</t>
  </si>
  <si>
    <t>TH-990064-VG</t>
  </si>
  <si>
    <t>TH-990065-</t>
  </si>
  <si>
    <t>TH-990066-</t>
  </si>
  <si>
    <t>TH-990067-</t>
  </si>
  <si>
    <t>TH-990068-</t>
  </si>
  <si>
    <t>TH-990069-</t>
  </si>
  <si>
    <t>TH-990070-</t>
  </si>
  <si>
    <t>TH-990071-VG</t>
  </si>
  <si>
    <t>TH-990072-AG</t>
  </si>
  <si>
    <t>TH-990073-VG</t>
  </si>
  <si>
    <t>TH-990074-</t>
  </si>
  <si>
    <t>TH-990075-</t>
  </si>
  <si>
    <t>TH-990076-AG</t>
  </si>
  <si>
    <t>TH-990077-</t>
  </si>
  <si>
    <t>TH-990078-</t>
  </si>
  <si>
    <t>TH-990079-</t>
  </si>
  <si>
    <t>TH-990080-</t>
  </si>
  <si>
    <t>TH-990081-AG</t>
  </si>
  <si>
    <t>TH-990082-</t>
  </si>
  <si>
    <t>TH-990083-</t>
  </si>
  <si>
    <t>TH-990084-VG</t>
  </si>
  <si>
    <t>TH-990085-</t>
  </si>
  <si>
    <t>TH-990086-AG</t>
  </si>
  <si>
    <t>TH-990087-</t>
  </si>
  <si>
    <t>TH-990088-</t>
  </si>
  <si>
    <t>TH-990089-AG</t>
  </si>
  <si>
    <t>TH-990090-AG</t>
  </si>
  <si>
    <t>TH-990091-AG</t>
  </si>
  <si>
    <t>TH-990092-AG</t>
  </si>
  <si>
    <t>TH-990093-AG</t>
  </si>
  <si>
    <t>TH-990094-</t>
  </si>
  <si>
    <t>TH-990095-AG</t>
  </si>
  <si>
    <t>TH-990096-</t>
  </si>
  <si>
    <t>TH-990097-</t>
  </si>
  <si>
    <t>TH-990098-</t>
  </si>
  <si>
    <t>TH-990099-AG</t>
  </si>
  <si>
    <t>TH-990100-</t>
  </si>
  <si>
    <t>TH-990101-AG</t>
  </si>
  <si>
    <t>TH-990102-</t>
  </si>
  <si>
    <t>TH-990103-</t>
  </si>
  <si>
    <t>TH-990104-VG</t>
  </si>
  <si>
    <t>TH-990105-</t>
  </si>
  <si>
    <t>TH-990106-</t>
  </si>
  <si>
    <t>TH-990107-</t>
  </si>
  <si>
    <t>TH-990108-</t>
  </si>
  <si>
    <t>TH-990109-</t>
  </si>
  <si>
    <t>TH-990110-</t>
  </si>
  <si>
    <t>TH-990111-</t>
  </si>
  <si>
    <t>TH-990112-</t>
  </si>
  <si>
    <t>TH-990113-</t>
  </si>
  <si>
    <t>TH-990114-AG</t>
  </si>
  <si>
    <t>TH-990115-</t>
  </si>
  <si>
    <t>TH-990116-AG</t>
  </si>
  <si>
    <t>TH-990117-</t>
  </si>
  <si>
    <t>TH-990118-</t>
  </si>
  <si>
    <t>TH-990119-</t>
  </si>
  <si>
    <t>TH-990120-AG</t>
  </si>
  <si>
    <t>TH-990121-</t>
  </si>
  <si>
    <t>TH-990122-</t>
  </si>
  <si>
    <t>TH-990123-</t>
  </si>
  <si>
    <t>TH-990124-</t>
  </si>
  <si>
    <t>TH-990125-</t>
  </si>
  <si>
    <t>TH-990126-</t>
  </si>
  <si>
    <t>TH-990127-</t>
  </si>
  <si>
    <t>TH-990128-</t>
  </si>
  <si>
    <t>TH-990129-</t>
  </si>
  <si>
    <t>TH-990130-</t>
  </si>
  <si>
    <t>TH-990131-AG</t>
  </si>
  <si>
    <t>TH-990132-</t>
  </si>
  <si>
    <t>TH-990133-</t>
  </si>
  <si>
    <t>TH-990134-VG</t>
  </si>
  <si>
    <t>TH-990135-</t>
  </si>
  <si>
    <t>TH-990136-</t>
  </si>
  <si>
    <t>TH-990137-</t>
  </si>
  <si>
    <t>TH-990138-</t>
  </si>
  <si>
    <t>TH-990139-</t>
  </si>
  <si>
    <t>TH-990140-</t>
  </si>
  <si>
    <t>TH-990141-</t>
  </si>
  <si>
    <t>TH-990142-</t>
  </si>
  <si>
    <t>TH-990143-</t>
  </si>
  <si>
    <t>TH-990144-</t>
  </si>
  <si>
    <t>TH-990145-VG</t>
  </si>
  <si>
    <t>TH-990146-</t>
  </si>
  <si>
    <t>TH-990147-</t>
  </si>
  <si>
    <t>TH-990148-</t>
  </si>
  <si>
    <t>TH-990149-VG</t>
  </si>
  <si>
    <t>TH-990150-</t>
  </si>
  <si>
    <t>TH-990151-AG</t>
  </si>
  <si>
    <t>TH-990152-</t>
  </si>
  <si>
    <t>TH-990153-</t>
  </si>
  <si>
    <t>TH-990154-</t>
  </si>
  <si>
    <t>TH-990155-</t>
  </si>
  <si>
    <t>TH-990156-</t>
  </si>
  <si>
    <t>TH-990157-VG</t>
  </si>
  <si>
    <t>TH-990158-</t>
  </si>
  <si>
    <t>TH-990159-</t>
  </si>
  <si>
    <t>TH-990160-</t>
  </si>
  <si>
    <t>TH-990161-</t>
  </si>
  <si>
    <t>TH-990162-</t>
  </si>
  <si>
    <t>TH-990163-</t>
  </si>
  <si>
    <t>TH-990164-AG</t>
  </si>
  <si>
    <t>TH-990165-</t>
  </si>
  <si>
    <t>TH-990166-</t>
  </si>
  <si>
    <t>TH-990167-</t>
  </si>
  <si>
    <t>TH-990168-</t>
  </si>
  <si>
    <t>TH-990169-</t>
  </si>
  <si>
    <t>TH-990170-</t>
  </si>
  <si>
    <t>TH-990171-</t>
  </si>
  <si>
    <t>レベル１</t>
  </si>
  <si>
    <t>品質管理</t>
    <phoneticPr fontId="23"/>
  </si>
  <si>
    <t>出来形管理</t>
    <phoneticPr fontId="23"/>
  </si>
  <si>
    <t>筋芝工</t>
  </si>
  <si>
    <t>運搬工</t>
  </si>
  <si>
    <t>無人化施工</t>
  </si>
  <si>
    <t>現場打ち法枠工</t>
  </si>
  <si>
    <t>軽量盛土</t>
  </si>
  <si>
    <t>超軽量盛土</t>
  </si>
  <si>
    <t>コンクリート吹付工</t>
  </si>
  <si>
    <t>種子吹付工</t>
  </si>
  <si>
    <t>客土吹付工</t>
  </si>
  <si>
    <t>法面施肥工</t>
  </si>
  <si>
    <t>吹付法面取り壊し工</t>
  </si>
  <si>
    <t>法枠内吹付工</t>
  </si>
  <si>
    <t>プレキャストコンクリート板設置工</t>
  </si>
  <si>
    <t>緑化ブロック工</t>
  </si>
  <si>
    <t>多自然型</t>
  </si>
  <si>
    <t>旧橋撤去工</t>
  </si>
  <si>
    <t>石積（張）工</t>
  </si>
  <si>
    <t>平石張工</t>
  </si>
  <si>
    <t>情報化施工</t>
    <rPh sb="0" eb="3">
      <t>ジョウホウカ</t>
    </rPh>
    <rPh sb="3" eb="5">
      <t>セコウ</t>
    </rPh>
    <phoneticPr fontId="23"/>
  </si>
  <si>
    <t>多数アンカー工</t>
  </si>
  <si>
    <t>井桁ブロック工</t>
  </si>
  <si>
    <t>コンクリート擁壁工</t>
  </si>
  <si>
    <t>スライム処理</t>
  </si>
  <si>
    <t>連続地中壁工（柱列式）</t>
  </si>
  <si>
    <t>鉄筋かご建て込み</t>
  </si>
  <si>
    <t>泥水処理工</t>
  </si>
  <si>
    <t>継ぎ手工</t>
  </si>
  <si>
    <t>連壁仮設工</t>
  </si>
  <si>
    <t>遮水壁</t>
  </si>
  <si>
    <t>地下貯水槽</t>
  </si>
  <si>
    <t>コルゲートフリューム</t>
  </si>
  <si>
    <t>置換工</t>
  </si>
  <si>
    <t>自由勾配側溝</t>
  </si>
  <si>
    <t>汚濁防止フェンス工</t>
  </si>
  <si>
    <t>締固め改良工</t>
  </si>
  <si>
    <t>バーチカルドレーン工</t>
  </si>
  <si>
    <t>ヒューム管</t>
  </si>
  <si>
    <t>脱水工</t>
  </si>
  <si>
    <t>ＰＣ管</t>
  </si>
  <si>
    <t>サンドコンパクションパイル工</t>
  </si>
  <si>
    <t>薬液系</t>
  </si>
  <si>
    <t>振動締固め工</t>
  </si>
  <si>
    <t>捨石工</t>
  </si>
  <si>
    <t>非薬液系</t>
  </si>
  <si>
    <t>表層締固め工</t>
  </si>
  <si>
    <t>サンドドレーン工</t>
  </si>
  <si>
    <t>袋詰式サンドドレーン工</t>
  </si>
  <si>
    <t>低爆速爆薬</t>
  </si>
  <si>
    <t>砕石ﾄﾞレーン工</t>
  </si>
  <si>
    <t>ペーパーﾄﾞレーン工</t>
  </si>
  <si>
    <t>ダイナマイト</t>
  </si>
  <si>
    <t>粉体噴射撹拌工</t>
  </si>
  <si>
    <t>切断工</t>
  </si>
  <si>
    <t>目地材等設置工</t>
  </si>
  <si>
    <t>生石灰パイル工</t>
  </si>
  <si>
    <t>止水板設置工</t>
  </si>
  <si>
    <t>水ガラス系</t>
  </si>
  <si>
    <t>堤防芝養生工</t>
  </si>
  <si>
    <t>蛇篭</t>
  </si>
  <si>
    <t>特殊シリカ系</t>
  </si>
  <si>
    <t>芝張替工</t>
  </si>
  <si>
    <t>高分子系</t>
  </si>
  <si>
    <t>掘削土留め工</t>
  </si>
  <si>
    <t>杭頭処理</t>
  </si>
  <si>
    <t>構築工</t>
  </si>
  <si>
    <t>既製コンクリート杭カットオフ工</t>
  </si>
  <si>
    <t>グラウト工</t>
  </si>
  <si>
    <t>土台基礎工</t>
  </si>
  <si>
    <t>泥水運搬</t>
  </si>
  <si>
    <t>掘削沈下工</t>
  </si>
  <si>
    <t>オールケーシング工</t>
  </si>
  <si>
    <t>沈下促進工</t>
  </si>
  <si>
    <t>硬質地盤用オールケーシング工</t>
  </si>
  <si>
    <t>ケーソン構築工</t>
  </si>
  <si>
    <t>砂防コンクリート生産運搬（投入）工</t>
  </si>
  <si>
    <t>リバースサーキュレーション工</t>
  </si>
  <si>
    <t>中詰コンクリート工</t>
  </si>
  <si>
    <t>石材採取工</t>
  </si>
  <si>
    <t>アースオーガ工</t>
  </si>
  <si>
    <t>艤装組立・解体工</t>
  </si>
  <si>
    <t>資材等の運搬・据え付け・撤去工</t>
  </si>
  <si>
    <t>硬質地盤用アースオーガ工</t>
  </si>
  <si>
    <t>送気保守工</t>
  </si>
  <si>
    <t>大口径ボーリングマシーン</t>
  </si>
  <si>
    <t>刃口金物製作工</t>
  </si>
  <si>
    <t>ダウンザホールハンマー工</t>
  </si>
  <si>
    <t>定款部保護工</t>
  </si>
  <si>
    <t>仮設備</t>
  </si>
  <si>
    <t>オープンケーソン工</t>
  </si>
  <si>
    <t>現位置攪拌混合固化工法</t>
  </si>
  <si>
    <t>アスカーブ設置</t>
  </si>
  <si>
    <t>モルタル工</t>
  </si>
  <si>
    <t>溶接金網設置</t>
  </si>
  <si>
    <t>ルーフアンカー、羽付アンカー及び組立アンカー設置</t>
  </si>
  <si>
    <t>コンクリートアンカー設置</t>
  </si>
  <si>
    <t>軟岩用アンカー設置</t>
  </si>
  <si>
    <t>土砂用アンカー設置</t>
  </si>
  <si>
    <t>鋼スノーシェッド</t>
  </si>
  <si>
    <t>支保工</t>
  </si>
  <si>
    <t>締切排水工</t>
  </si>
  <si>
    <t>ウｴルポイント工</t>
  </si>
  <si>
    <t>消波根固めブロック設置</t>
  </si>
  <si>
    <t>修景緑化工</t>
  </si>
  <si>
    <t>組立歩道工</t>
  </si>
  <si>
    <t>消波根固めブロック撤去</t>
  </si>
  <si>
    <t>側溝清掃、管渠清掃工</t>
  </si>
  <si>
    <t>消波根固めブロック給熱養生工</t>
  </si>
  <si>
    <t>集水桝清掃工</t>
  </si>
  <si>
    <t>ポンプ浚渫工</t>
  </si>
  <si>
    <t>揚土工</t>
  </si>
  <si>
    <t>電力</t>
  </si>
  <si>
    <t>木杭打工</t>
  </si>
  <si>
    <t>通信</t>
  </si>
  <si>
    <t>柳支工</t>
  </si>
  <si>
    <t>特別高圧</t>
  </si>
  <si>
    <t>玉石階段工</t>
  </si>
  <si>
    <t>高圧</t>
  </si>
  <si>
    <t>粗乃単床工</t>
  </si>
  <si>
    <t>低圧</t>
  </si>
  <si>
    <t>牛枠工</t>
  </si>
  <si>
    <t>道路打換え工</t>
  </si>
  <si>
    <t>詰杭工</t>
  </si>
  <si>
    <t>粗朶柵工</t>
  </si>
  <si>
    <t>水力</t>
  </si>
  <si>
    <t>アスファルト注入工</t>
  </si>
  <si>
    <t>栗石粗朶工</t>
  </si>
  <si>
    <t>新エネルギー電源</t>
  </si>
  <si>
    <t>舗装版目地補修工</t>
  </si>
  <si>
    <t>巨石張り</t>
  </si>
  <si>
    <t>空中線</t>
  </si>
  <si>
    <t>巨石積み</t>
  </si>
  <si>
    <t>通信鉄塔</t>
  </si>
  <si>
    <t>張紙防止塗装工</t>
  </si>
  <si>
    <t>かごマット</t>
  </si>
  <si>
    <t>避雷</t>
  </si>
  <si>
    <t>道路付属物のコンクリート面塗装工</t>
  </si>
  <si>
    <t>衛星通信車</t>
  </si>
  <si>
    <t>Ｋｕ－ｓａ</t>
  </si>
  <si>
    <t>集草、積込み工</t>
  </si>
  <si>
    <t>Ｋ－ＣＯＳ</t>
  </si>
  <si>
    <t>ヘリ画像電送</t>
  </si>
  <si>
    <t>粗朶沈床工</t>
  </si>
  <si>
    <t>橋梁付属物清掃工</t>
  </si>
  <si>
    <t>木工沈床工</t>
  </si>
  <si>
    <t>コンクリート投入</t>
  </si>
  <si>
    <t>道路交通情報</t>
  </si>
  <si>
    <t>桁連結工</t>
  </si>
  <si>
    <t>非常警報</t>
  </si>
  <si>
    <t>締固め養生、打継面清掃</t>
  </si>
  <si>
    <t>ラジオ再放送</t>
  </si>
  <si>
    <t>堤冠コンクリート締め固め養生</t>
  </si>
  <si>
    <t>河川情報</t>
  </si>
  <si>
    <t>路肩整正工</t>
  </si>
  <si>
    <t>止水板設置</t>
  </si>
  <si>
    <t>放流情報</t>
  </si>
  <si>
    <t>岩盤清掃</t>
  </si>
  <si>
    <t>防護柵復旧工</t>
  </si>
  <si>
    <t>チッピング</t>
  </si>
  <si>
    <t>共同溝工（現場打ち）</t>
  </si>
  <si>
    <t>砂防コンクリート生産設備</t>
  </si>
  <si>
    <t>共同溝工（プレキャスト）</t>
  </si>
  <si>
    <t>軌条及び機械設備</t>
  </si>
  <si>
    <t>ケーブルクレーン付属設備</t>
  </si>
  <si>
    <t>観測井戸設置工</t>
  </si>
  <si>
    <t>トンネル工（矢板工法）</t>
  </si>
  <si>
    <t>半（コンポジット）たわみ性舗装工</t>
  </si>
  <si>
    <t>グースアスファルト舗装工</t>
  </si>
  <si>
    <t>透水性舗装工</t>
  </si>
  <si>
    <t>沈埋トンネル工</t>
  </si>
  <si>
    <t>ＲＣＣＰ工</t>
  </si>
  <si>
    <t>透水性樹脂コンクリート工</t>
  </si>
  <si>
    <t>平板ブロック工</t>
  </si>
  <si>
    <t>プレビーム桁製作及び架設工</t>
  </si>
  <si>
    <t>ガードケーブル設置工</t>
  </si>
  <si>
    <t>グレーチング床版架設工及び足場工</t>
  </si>
  <si>
    <t>ボックスビーム設置工</t>
  </si>
  <si>
    <t>落石防護柵（ストーンガード）設置工</t>
  </si>
  <si>
    <t>落石防止網（繊維網）設置</t>
  </si>
  <si>
    <t>立入り防止柵工</t>
  </si>
  <si>
    <t>ポストテンション場所打箱桁橋工</t>
  </si>
  <si>
    <t>車止め設置工</t>
  </si>
  <si>
    <t>ＲＣ場所打ちホロースラブ橋工</t>
  </si>
  <si>
    <t>雪崩発生予防柵設置工</t>
  </si>
  <si>
    <t>架設支保工</t>
  </si>
  <si>
    <t>落雪防護柵工</t>
  </si>
  <si>
    <t>遮光フェンス設置工</t>
  </si>
  <si>
    <t>歩道橋架設工</t>
  </si>
  <si>
    <t>鋼製橋脚設置工</t>
  </si>
  <si>
    <t>橋梁上部排水桝設置工</t>
  </si>
  <si>
    <t>橋銘板取付工</t>
  </si>
  <si>
    <t>ＰＣ鋼棒方式落橋防止工</t>
  </si>
  <si>
    <t>公園除草工</t>
  </si>
  <si>
    <t>植樹工</t>
  </si>
  <si>
    <t>移植工</t>
  </si>
  <si>
    <t>基礎処理・ボウリング工</t>
  </si>
  <si>
    <t>ダム仮設工</t>
  </si>
  <si>
    <t>断面修復工</t>
  </si>
  <si>
    <t>シールド立坑工</t>
  </si>
  <si>
    <t>鋼板接着工</t>
  </si>
  <si>
    <t>鋼板巻立て工</t>
  </si>
  <si>
    <t>土砂搬出</t>
  </si>
  <si>
    <t>ＲＣ巻立て工</t>
  </si>
  <si>
    <t>泥水輸送設備工</t>
  </si>
  <si>
    <t>外ケーブル工</t>
  </si>
  <si>
    <t>泥水処理設備工</t>
  </si>
  <si>
    <t>計測・制御</t>
  </si>
  <si>
    <t>増桁工</t>
  </si>
  <si>
    <t>橋梁地覆補修工</t>
  </si>
  <si>
    <t>特殊断面シールド</t>
  </si>
  <si>
    <t>支承取替工</t>
  </si>
  <si>
    <t>路面清掃工</t>
  </si>
  <si>
    <t>ガードレール清掃工</t>
  </si>
  <si>
    <t>刃口推進工</t>
  </si>
  <si>
    <t>標識清掃工</t>
  </si>
  <si>
    <t>排水構造物清掃工</t>
  </si>
  <si>
    <t>トンネル清掃工</t>
  </si>
  <si>
    <t>トンネル照明器具清掃工</t>
  </si>
  <si>
    <t>注入工</t>
  </si>
  <si>
    <t>漏水対策工</t>
  </si>
  <si>
    <t>管緊結工</t>
  </si>
  <si>
    <t>目地モルタル工</t>
  </si>
  <si>
    <t>推進仮設備工</t>
  </si>
  <si>
    <t>わだち掘れ補修工</t>
  </si>
  <si>
    <t>立抗設備工</t>
  </si>
  <si>
    <t>共同溝</t>
  </si>
  <si>
    <t>坑内設備工</t>
  </si>
  <si>
    <t>送配水工</t>
  </si>
  <si>
    <t>防水工</t>
  </si>
  <si>
    <t>浄水工</t>
  </si>
  <si>
    <t>ずり処理工</t>
  </si>
  <si>
    <t>金網工</t>
  </si>
  <si>
    <t>鋼製支保工</t>
  </si>
  <si>
    <t>ダム施工機械設備</t>
  </si>
  <si>
    <t>インバート工</t>
  </si>
  <si>
    <t>補助工法</t>
  </si>
  <si>
    <t>道路排水設備</t>
  </si>
  <si>
    <t>トンネル濁水処理</t>
  </si>
  <si>
    <t>共同溝付帯設備</t>
  </si>
  <si>
    <t>坑門工</t>
  </si>
  <si>
    <t>駐車場設備</t>
  </si>
  <si>
    <t>非常駐車帯工</t>
  </si>
  <si>
    <t>車輌重量計・計測設備</t>
  </si>
  <si>
    <t>道路用昇降設備</t>
  </si>
  <si>
    <t>トンネル裏込め注入工</t>
  </si>
  <si>
    <t>沓据付工</t>
  </si>
  <si>
    <t>遠方監視操作制御設備</t>
  </si>
  <si>
    <t>地組工</t>
  </si>
  <si>
    <t>河川浄化設備</t>
  </si>
  <si>
    <t>本締め工</t>
  </si>
  <si>
    <t>鋼製付属設備</t>
  </si>
  <si>
    <t>塗装・防食</t>
  </si>
  <si>
    <t>機械点検・整備</t>
  </si>
  <si>
    <t>鋼床版現場溶接工</t>
  </si>
  <si>
    <t>足場工・防護工</t>
  </si>
  <si>
    <t>緊張工</t>
  </si>
  <si>
    <t>石工事</t>
  </si>
  <si>
    <t>主桁組立工</t>
  </si>
  <si>
    <t>タイル工事</t>
  </si>
  <si>
    <t>ＰＣケーブル挿入・グラウト工</t>
  </si>
  <si>
    <t>木工事</t>
  </si>
  <si>
    <t>ＰＣケーブル緊張工</t>
  </si>
  <si>
    <t>横断歩道橋側板工</t>
  </si>
  <si>
    <t>手摺り工</t>
  </si>
  <si>
    <t>左官工事</t>
  </si>
  <si>
    <t>橋面舗装工</t>
  </si>
  <si>
    <t>建具工事</t>
  </si>
  <si>
    <t>アンカーフレーム架設工</t>
  </si>
  <si>
    <t>鋼製橋脚架設工</t>
  </si>
  <si>
    <t>現場溶接工</t>
  </si>
  <si>
    <t>舗装工事</t>
  </si>
  <si>
    <t>植裁工（中・低木）</t>
  </si>
  <si>
    <t>支柱設置（中木）</t>
  </si>
  <si>
    <t>地被類植付工</t>
  </si>
  <si>
    <t>カーテンウｵール工事</t>
  </si>
  <si>
    <t>型枠・足場工</t>
  </si>
  <si>
    <t>ユニット及びその他工事</t>
  </si>
  <si>
    <t>埋設工</t>
  </si>
  <si>
    <t>冷却・加熱工</t>
  </si>
  <si>
    <t>濁水処理工</t>
  </si>
  <si>
    <t>電力設備（電灯・動力等）工事</t>
  </si>
  <si>
    <t>グラウチング工</t>
  </si>
  <si>
    <t>受変電設備工事</t>
  </si>
  <si>
    <t>泥水加圧式</t>
  </si>
  <si>
    <t>静止形電源設備工事</t>
  </si>
  <si>
    <t>泥土加圧式</t>
  </si>
  <si>
    <t>複円形シールド</t>
  </si>
  <si>
    <t>非円形シールド</t>
  </si>
  <si>
    <t>拡径シールド</t>
  </si>
  <si>
    <t>分岐シールド</t>
  </si>
  <si>
    <t>裏込注入工</t>
  </si>
  <si>
    <t>自動制御設備工事</t>
  </si>
  <si>
    <t>滑材注入工</t>
  </si>
  <si>
    <t>ガス設備工事</t>
  </si>
  <si>
    <t>し尿浄化槽設備工事</t>
  </si>
  <si>
    <t>昇降機設備工事</t>
  </si>
  <si>
    <t>ゴム引布製起伏堰ゲート設備</t>
  </si>
  <si>
    <t>機械式駐車場設備工事</t>
  </si>
  <si>
    <t>揚排水ポンプ設備</t>
  </si>
  <si>
    <t>救急排水ポンプ設備</t>
  </si>
  <si>
    <t>除塵設備</t>
  </si>
  <si>
    <t>水中ポンプ設備</t>
  </si>
  <si>
    <t>ジェットファン設備</t>
  </si>
  <si>
    <t>送風機設備</t>
  </si>
  <si>
    <t>地盤沈下対策工</t>
  </si>
  <si>
    <t>写真測量</t>
  </si>
  <si>
    <t>衛星測量</t>
  </si>
  <si>
    <t>室内試験</t>
  </si>
  <si>
    <t>観測システム</t>
  </si>
  <si>
    <t>通信システム</t>
  </si>
  <si>
    <t>サンプリング</t>
  </si>
  <si>
    <t>環境保全調査</t>
  </si>
  <si>
    <t>ナビゲーションシステムの高度化</t>
  </si>
  <si>
    <t>ケーブル設備</t>
  </si>
  <si>
    <t>自動料金収受システム</t>
  </si>
  <si>
    <t>ハンドホール</t>
  </si>
  <si>
    <t>受変電設備</t>
  </si>
  <si>
    <t>道路管理の効率化</t>
  </si>
  <si>
    <t>公共交通の支援</t>
  </si>
  <si>
    <t>共同溝附帯設備、地下駐車場電気設備</t>
  </si>
  <si>
    <t>商用車の効率化</t>
  </si>
  <si>
    <t>多重無線通信設備</t>
  </si>
  <si>
    <t>歩行者等の支援</t>
  </si>
  <si>
    <t>空中線、通信鉄塔設備</t>
  </si>
  <si>
    <t>緊急車両の運行支援</t>
  </si>
  <si>
    <t>端局設備、交換設備</t>
  </si>
  <si>
    <t>高度情報通新社会関連情報の利用</t>
  </si>
  <si>
    <t>衛星通信、移動体通信設備</t>
  </si>
  <si>
    <t>光ファイバ設備</t>
  </si>
  <si>
    <t>ダム管理用制御設備</t>
  </si>
  <si>
    <t>レーダ設備</t>
  </si>
  <si>
    <t>道路交通情報設備、トンネル・路側通信設備</t>
  </si>
  <si>
    <t>河川情報設備</t>
  </si>
  <si>
    <t>No.</t>
  </si>
  <si>
    <t>登録番号</t>
  </si>
  <si>
    <t>技術名称</t>
  </si>
  <si>
    <t>事前審査</t>
  </si>
  <si>
    <t>技術の位置付け</t>
  </si>
  <si>
    <t>活用の効果（比較）</t>
  </si>
  <si>
    <t>活用効果の根拠</t>
  </si>
  <si>
    <t>試行実証評価</t>
  </si>
  <si>
    <t>活用効果評価</t>
  </si>
  <si>
    <t>比較する従来技術</t>
  </si>
  <si>
    <t>工程</t>
  </si>
  <si>
    <t>基準数量</t>
  </si>
  <si>
    <t>単位</t>
  </si>
  <si>
    <t>経済性(新技術)</t>
  </si>
  <si>
    <t>経済性(従来技術)</t>
  </si>
  <si>
    <t>Y字間注入工法</t>
  </si>
  <si>
    <t>m</t>
  </si>
  <si>
    <t>無し</t>
  </si>
  <si>
    <t>なし</t>
  </si>
  <si>
    <t>濁水処理設備(PAC+Nao+アニオン高分子凝集処理工)</t>
  </si>
  <si>
    <t></t>
  </si>
  <si>
    <t>産業廃棄物処理工法</t>
  </si>
  <si>
    <t>m3</t>
  </si>
  <si>
    <t>U形側溝(Pu落蓋式)</t>
  </si>
  <si>
    <t>ネコチップ工法</t>
  </si>
  <si>
    <t>m2(t=3cm)</t>
  </si>
  <si>
    <t>亜鉛・Al合金めっき鉄線(AZ線)を用いた蛇籠/かごマット</t>
  </si>
  <si>
    <t>m2・年</t>
  </si>
  <si>
    <t>道路用鉄筋コンクリート側溝</t>
  </si>
  <si>
    <t>m2</t>
  </si>
  <si>
    <t>パーカッション掘削工法[場所打杭工(ダンザホールハンマ工法)]</t>
  </si>
  <si>
    <t>本</t>
  </si>
  <si>
    <t>仮桟台架設用「枠組み足場」・支持杭打設用「足場と定規」</t>
  </si>
  <si>
    <t>㎡</t>
  </si>
  <si>
    <t>仮橋・作業構台架設工「枠組み足場」</t>
  </si>
  <si>
    <t>ブロック縁石</t>
  </si>
  <si>
    <t>機械式切削工法</t>
  </si>
  <si>
    <t>断熱材打ち込み工法</t>
  </si>
  <si>
    <t>橋梁用排水管(塩化ビニール)</t>
  </si>
  <si>
    <t>耐震設計(工法)・弾塑性設計</t>
  </si>
  <si>
    <t>廃材を利用したインタ-ロッキングブロック</t>
  </si>
  <si>
    <t>M2</t>
  </si>
  <si>
    <t>多自然型ブロック+厚層基材吹付け工</t>
  </si>
  <si>
    <t>システム</t>
  </si>
  <si>
    <t>仮組立検査(3径間連続箱桁との比較)</t>
  </si>
  <si>
    <t>t</t>
  </si>
  <si>
    <t>版</t>
  </si>
  <si>
    <t>バーク堆肥の製造</t>
  </si>
  <si>
    <t>コンクリート構造物補強工(炭素繊維シート工法)</t>
  </si>
  <si>
    <t>コンクリートブロック積(張)工 連節ブロック150kg/個以上</t>
  </si>
  <si>
    <t>けい砂</t>
  </si>
  <si>
    <t>比較対象なし</t>
  </si>
  <si>
    <t>式</t>
  </si>
  <si>
    <t>コンクリートブロック積(張)工 (平ブロック 150kg/個以上) のり枠ブロック</t>
  </si>
  <si>
    <t>普通コンクリート使用ボックスカルバート</t>
  </si>
  <si>
    <t>植生基材吹付工(t=10cm)</t>
  </si>
  <si>
    <t>透過型鋼製砂防堰堤</t>
  </si>
  <si>
    <t>常温・加熱型路面標示用塗料</t>
  </si>
  <si>
    <t>バーク堆肥、発酵家畜糞、嫌気性及び好気性発酵資材</t>
  </si>
  <si>
    <t>パワーブレンダー工法</t>
  </si>
  <si>
    <t>家畜糞などを用いた堆肥化工法</t>
  </si>
  <si>
    <t>植生基材吹付工(t=3㎝)</t>
  </si>
  <si>
    <t>橋梁点検車(旋回台等を新規製作する場合)</t>
  </si>
  <si>
    <t>台</t>
  </si>
  <si>
    <t>基</t>
  </si>
  <si>
    <t>産業廃棄物処理</t>
  </si>
  <si>
    <t>立米</t>
  </si>
  <si>
    <t>廃材を利用したインターロッキングブロック</t>
  </si>
  <si>
    <t>コンクリートブロック積(張)工の連節ブロック張工(ポーラスコンクリート150㎏/個以上)</t>
  </si>
  <si>
    <t>ジオテキスタイルを用いた補強土壁工法</t>
  </si>
  <si>
    <t>重力式擁壁工</t>
  </si>
  <si>
    <t xml:space="preserve"> </t>
  </si>
  <si>
    <t>コンクリート重力式擁壁工法</t>
  </si>
  <si>
    <t>土のう巻込み工法</t>
  </si>
  <si>
    <t>残土処理工(生石灰系改良材)</t>
  </si>
  <si>
    <t>環境積みブロック(バイオストン)</t>
  </si>
  <si>
    <t>ふっ素樹脂塗料</t>
  </si>
  <si>
    <t>アルミ形材(4点セット)等を用いた裏面吸音ルーバー</t>
  </si>
  <si>
    <t>プレキャスト円形水路</t>
  </si>
  <si>
    <t>緑化タイプの小型積みブロック(弊社品、規格寸法 高さ250×幅400×控350㎜)</t>
  </si>
  <si>
    <t>ヒューム管の巻き立て工事(P1-RC1・P2-RC1・P1-RC2・P2-RC2)</t>
  </si>
  <si>
    <t>仮組立ならびに仮組立検査</t>
  </si>
  <si>
    <t>ton</t>
  </si>
  <si>
    <t>くい打ち、番線結束</t>
  </si>
  <si>
    <t>インターロッキングブロック</t>
  </si>
  <si>
    <t>洗浄(薬剤洗浄)</t>
  </si>
  <si>
    <t>塗装工(合成樹脂エマルジョン系複層仕上げ)</t>
  </si>
  <si>
    <t>インターロッキングブロック舗装</t>
  </si>
  <si>
    <t>リブ付ベースプレート</t>
  </si>
  <si>
    <t>貯水槽(鉄筋コンクリート貯水槽)</t>
  </si>
  <si>
    <t>薬液注入工(二重管ストレーナ工法)</t>
  </si>
  <si>
    <t>修景型屋上緑化</t>
  </si>
  <si>
    <t>ワイヤーセンサー等物理系落石検知システム</t>
  </si>
  <si>
    <t>万円</t>
  </si>
  <si>
    <t>コンクリ-ト型枠用合板</t>
  </si>
  <si>
    <t>枚</t>
  </si>
  <si>
    <t>不透水なアスファルト舗装(D交通)</t>
  </si>
  <si>
    <t>鉄筋挿入工法(二重管削孔方式)</t>
  </si>
  <si>
    <t>透水性セラミック平板</t>
  </si>
  <si>
    <t>既存光触媒塗料および製品</t>
  </si>
  <si>
    <t>排水性舗装(トータルコスト比較)</t>
  </si>
  <si>
    <t>空気調和機</t>
  </si>
  <si>
    <t>生石灰</t>
  </si>
  <si>
    <t>道路除草工(飛び石防護無し、2回/年、10年分)</t>
  </si>
  <si>
    <t>透光板(ポリカーボネート板)遮音パネル</t>
  </si>
  <si>
    <t>在来工法(コンクリート型枠)</t>
  </si>
  <si>
    <t>ループコイル式(他にも「超音波式」や「人力による手観測」があるが、代表的な装置としてループコイル式を対象とした)</t>
  </si>
  <si>
    <t>箇所</t>
  </si>
  <si>
    <t>仮設足場を使用した従来工法</t>
  </si>
  <si>
    <t>当社の従来製品</t>
  </si>
  <si>
    <t>植生マット工(肥料袋付)</t>
  </si>
  <si>
    <t>透水性インターロッキングブロック工法</t>
  </si>
  <si>
    <t>現場打ち波返工・被覆工</t>
  </si>
  <si>
    <t>台紙貼りタイルユニット</t>
  </si>
  <si>
    <t>フトンカゴ(スロープ式)+覆土+植生工</t>
  </si>
  <si>
    <t>ベストマンシステム</t>
  </si>
  <si>
    <t>フジミビオシステム</t>
  </si>
  <si>
    <t>外ケーブル補強工法</t>
  </si>
  <si>
    <t>橋</t>
  </si>
  <si>
    <t>かご工(ふとんかご)</t>
  </si>
  <si>
    <t>矢板支保工併用トレンチ掘削によるドレーン工法</t>
  </si>
  <si>
    <t>高エネルギー吸収柵</t>
  </si>
  <si>
    <t>光ケーブルの中間延線</t>
  </si>
  <si>
    <t>km</t>
  </si>
  <si>
    <t>PCプレキャスト舗装版(空港舗装)</t>
  </si>
  <si>
    <t>PCケーブル方式落橋防止装置</t>
  </si>
  <si>
    <t>RC床版</t>
  </si>
  <si>
    <t>固体潤滑剤埋め込み型軸受</t>
  </si>
  <si>
    <t>門</t>
  </si>
  <si>
    <t>H型鋼を使用した仮設ガードレール基礎</t>
  </si>
  <si>
    <t>木質チップ圧縮成形ボード(雑草抑制ボード)</t>
  </si>
  <si>
    <t>土のうは、砂の確保、砂詰めの手間、保管場所、移動等が必要であった。</t>
  </si>
  <si>
    <t>袋</t>
  </si>
  <si>
    <t>密粒加熱アスファルト混合物</t>
  </si>
  <si>
    <t>TON</t>
  </si>
  <si>
    <t>残存型枠プロテロックメーク</t>
  </si>
  <si>
    <t>フッ素樹脂重防食塗装</t>
  </si>
  <si>
    <t>静的破砕剤工法</t>
  </si>
  <si>
    <t>AGF工法</t>
  </si>
  <si>
    <t>シフト</t>
  </si>
  <si>
    <t>鋼製型枠壁高欄</t>
  </si>
  <si>
    <t>普通コンクリートを使用したボックスカルバート</t>
  </si>
  <si>
    <t>コアボーリング</t>
  </si>
  <si>
    <t>コンクリートミキサ</t>
  </si>
  <si>
    <t>改質Ⅱ型アスファルト混合物</t>
  </si>
  <si>
    <t>特になし</t>
  </si>
  <si>
    <t>ウォータージェット+濁水処理装置</t>
  </si>
  <si>
    <t>ロードセパレーター</t>
  </si>
  <si>
    <t>ゴム入りアスファルト乳剤</t>
  </si>
  <si>
    <t>天然木</t>
  </si>
  <si>
    <t>路面点検、試験掘り、削孔調査</t>
  </si>
  <si>
    <t>Km</t>
  </si>
  <si>
    <t>スペーサー</t>
  </si>
  <si>
    <t>充填工法(高流動性タイプ)</t>
  </si>
  <si>
    <t>厚層基材吹付工(客土・厚層基材)</t>
  </si>
  <si>
    <t>モルタル充填鉄骨ブレース補強工法</t>
  </si>
  <si>
    <t>シリカレジン充填</t>
  </si>
  <si>
    <t>予備せん断工法</t>
  </si>
  <si>
    <t>組</t>
  </si>
  <si>
    <t>ポリマーセメントモルタル</t>
  </si>
  <si>
    <t>断面修復工法(亜硝酸リチウム40%濃度混入)</t>
  </si>
  <si>
    <t>セメント系固化材による建設残土・泥土固化処理</t>
  </si>
  <si>
    <t>区画線設置工法(スリット工法)</t>
  </si>
  <si>
    <t>ポリマーセメント左官工法</t>
  </si>
  <si>
    <t>アームポール式プリズムグローブ道路照明器具 KSC-4</t>
  </si>
  <si>
    <t>間伐材利用</t>
  </si>
  <si>
    <t>コンクリートケーブルトラフ</t>
  </si>
  <si>
    <t>塗装及びメッキ</t>
  </si>
  <si>
    <t>JAS規定によるコンクリートパネルを用いた型枠工</t>
  </si>
  <si>
    <t>回転</t>
  </si>
  <si>
    <t>植生土のう水路</t>
  </si>
  <si>
    <t>合板やメタルフォームなどの在来型枠工法</t>
  </si>
  <si>
    <t>可撓継手</t>
  </si>
  <si>
    <t>式(内空2m×2m)</t>
  </si>
  <si>
    <t>吹付枠工(地山補強工併用)</t>
  </si>
  <si>
    <t>コンクリート砂防えん堤</t>
  </si>
  <si>
    <t>鉄筋コンクリート接合</t>
  </si>
  <si>
    <t>コンクリート舗装</t>
  </si>
  <si>
    <t>場所打ちボックスカルバート工</t>
  </si>
  <si>
    <t>密粒度アスファルト混合物(13)(ポリマー改質アスファルトⅡ型使用)</t>
  </si>
  <si>
    <t>インターロッキングブロック歩道舗装</t>
  </si>
  <si>
    <t>捨石を裏埋め材に使用した護岸築造工法</t>
  </si>
  <si>
    <t>コンクリート側溝2種ふた</t>
  </si>
  <si>
    <t>直火型小型焼却炉</t>
  </si>
  <si>
    <t>表面保護工(塗装)</t>
  </si>
  <si>
    <t>コンクリート素地落書き除去工法</t>
  </si>
  <si>
    <t>セラミック巻付け耐火防護工法</t>
  </si>
  <si>
    <t>後施工アンカーを用いた枠付き鉄骨ブレース補強工法</t>
  </si>
  <si>
    <t>構面</t>
  </si>
  <si>
    <t>筋かい増設による耐震補強</t>
  </si>
  <si>
    <t>棟(住宅)</t>
  </si>
  <si>
    <t>チューブ式センサー</t>
  </si>
  <si>
    <t>個所</t>
  </si>
  <si>
    <t>通常のコンクリート</t>
  </si>
  <si>
    <t>エポキシ樹脂系などの表面被覆工法(有機溶剤系塗料)</t>
  </si>
  <si>
    <t>コンクリートブロック積(張)工 連節ブロック 150㎏/個以上</t>
  </si>
  <si>
    <t>モルタルガンによるモルタル・コンクリ―ト吹付工法</t>
  </si>
  <si>
    <t>コア削孔による確認(破壊検査)</t>
  </si>
  <si>
    <t>ライニング工法</t>
  </si>
  <si>
    <t>真砂土による工法</t>
  </si>
  <si>
    <t>場所打ち杭工法(リバース工法)</t>
  </si>
  <si>
    <t>間知ブロック積(化粧)</t>
  </si>
  <si>
    <t>補強土擁壁</t>
  </si>
  <si>
    <t>スペーサー(ちょうちん型)</t>
  </si>
  <si>
    <t>高効率型ジェットファン(標準吐出風速 30m/s)</t>
  </si>
  <si>
    <t>特殊かご形電動機</t>
  </si>
  <si>
    <t>枠付き鉄骨ブレース補強工法</t>
  </si>
  <si>
    <t>目視検査</t>
  </si>
  <si>
    <t>検査</t>
  </si>
  <si>
    <t>現場打ち被覆工・波返工コンクリート</t>
  </si>
  <si>
    <t>従来型遮音壁(遮音板で構成)</t>
  </si>
  <si>
    <t>タールエポキシ樹脂塗料</t>
  </si>
  <si>
    <t>従来型自由勾配側溝</t>
  </si>
  <si>
    <t>既設施錠機能無し鉄蓋を、施錠機能を有する鉄蓋への取替</t>
  </si>
  <si>
    <t>岩盤接着工法(非SBR系の繊維無混合ポリマーセメントモルタル)</t>
  </si>
  <si>
    <t>m^3</t>
  </si>
  <si>
    <t>レッカー、ロングスパンエレベーター</t>
  </si>
  <si>
    <t>木製化粧型枠使用コンクリート堰堤</t>
  </si>
  <si>
    <t>落石防護柵(H鋼製落石防護柵)</t>
  </si>
  <si>
    <t>加熱密粒AS路面補修</t>
  </si>
  <si>
    <t>廃棄物</t>
  </si>
  <si>
    <t>クローラ式アースオーガ[単軸式(油圧式)・直結三点支持式]</t>
  </si>
  <si>
    <t>箱型ヒューム管</t>
  </si>
  <si>
    <t>L型擁壁などのRC擁壁</t>
  </si>
  <si>
    <t>厚層基材吹付工(t=5cm)</t>
  </si>
  <si>
    <t>補強土工法(テールアルメ等)</t>
  </si>
  <si>
    <t>植生基材吹付工 5cm厚</t>
  </si>
  <si>
    <t>人工地盤緑化</t>
  </si>
  <si>
    <t>練石張り工法</t>
  </si>
  <si>
    <t>断熱材複合パネル外断熱工法(塗装仕上げ)</t>
  </si>
  <si>
    <t>年</t>
  </si>
  <si>
    <t>金属製ルーバー</t>
  </si>
  <si>
    <t>コンクリートブロック積(張)工(150kg/個以上 擬石タイプ)</t>
  </si>
  <si>
    <t>セメント系固化材</t>
  </si>
  <si>
    <t>FRP管使用による情報ボックス設置</t>
  </si>
  <si>
    <t>オーガー方式推進工法</t>
  </si>
  <si>
    <t>m(トンネル)</t>
  </si>
  <si>
    <t>従来のブロック基礎を使用した仮設ガードレール</t>
  </si>
  <si>
    <t>国交省土木工事標準積算基準ⅳ編第7章⑤鋼橋床版支保工2、型枠工では鋼製ビーム、支間1800～2800mm迄を対称となつていますので,少主桁橋PRC床版用型枠支保工には適用出ません。主桁間隔6mのペコビーム(ビテイ式床版支保梁)と比較。(ビテイ式積算データーは橋梁建設協会資料)</t>
  </si>
  <si>
    <t>コンクリートブロック積(張)工(150kg/個未満)</t>
  </si>
  <si>
    <t>歩車道境界ブロック+植栽</t>
  </si>
  <si>
    <t>常温合材による簡易舗装</t>
  </si>
  <si>
    <t>ヶ所</t>
  </si>
  <si>
    <t>ふとんかご</t>
  </si>
  <si>
    <t>自然色舗装他</t>
  </si>
  <si>
    <t>山砂による埋め戻し</t>
  </si>
  <si>
    <t>黄銅鋳物銘板</t>
  </si>
  <si>
    <t>分割数(組)</t>
  </si>
  <si>
    <t>メタルフォーム・合板などせき板の在来型枠</t>
  </si>
  <si>
    <t>建設汚泥を中間処理して最終処分し、新材(砂)購入</t>
  </si>
  <si>
    <t>雑草繁茂抑制工法「真砂土工法」</t>
  </si>
  <si>
    <t>山小屋ミカレット燃焼式トイレシステム</t>
  </si>
  <si>
    <t>人数</t>
  </si>
  <si>
    <t>溶融亜鉛めっき</t>
  </si>
  <si>
    <t>湿式タイルパ張り工法</t>
  </si>
  <si>
    <t>FIT工法</t>
  </si>
  <si>
    <t>長尺先受け工AGF工法</t>
  </si>
  <si>
    <t>シフト(9m掘削)材</t>
  </si>
  <si>
    <t>現場打ちコーピング工</t>
  </si>
  <si>
    <t>現場打ち遮音壁連続基礎コンクリート</t>
  </si>
  <si>
    <t>現場打ちガードレール連続基礎</t>
  </si>
  <si>
    <t>海岸河川の護岸の特殊堤</t>
  </si>
  <si>
    <t>コンクリートブロック積(張)工(多自然型連節ブロック150kg/個以上)</t>
  </si>
  <si>
    <t>コンクリートブロック積(張)工(大型ブロック 150kg/個以上)</t>
  </si>
  <si>
    <t>パン型バッチ式粒状改良土製造装置</t>
  </si>
  <si>
    <t>植生基材吹付工 t=3㎝ t=5㎝</t>
  </si>
  <si>
    <t>増し杭工法</t>
  </si>
  <si>
    <t>良質土による路床置換工法</t>
  </si>
  <si>
    <t>連節ブロック工</t>
  </si>
  <si>
    <t>コンクリートブロック積(張)工(全層ポーラス植生ブロック)</t>
  </si>
  <si>
    <t>根固めブロック工</t>
  </si>
  <si>
    <t>個</t>
  </si>
  <si>
    <t>該当なし</t>
  </si>
  <si>
    <t>大型連節ブロック</t>
  </si>
  <si>
    <t>場所打杭工(アースオーガ工・硬質地盤用アースオーガ工)</t>
  </si>
  <si>
    <t>グレーチング蓋付プレキャストU型側溝</t>
  </si>
  <si>
    <t>バックホウによる攪拌混合</t>
  </si>
  <si>
    <t>M3</t>
  </si>
  <si>
    <t>枠付鉄骨ブレースによる耐震補強</t>
  </si>
  <si>
    <t>袋型根固め工法用袋材</t>
  </si>
  <si>
    <t>トン</t>
  </si>
  <si>
    <t>ロックウール巻き付け工法</t>
  </si>
  <si>
    <t>石積(張)工(空石)</t>
  </si>
  <si>
    <t>コンクリートブロック積(張)護岸</t>
  </si>
  <si>
    <t>油性ニス</t>
  </si>
  <si>
    <t>軽量土を使用した屋上緑化工法</t>
  </si>
  <si>
    <t>大型連結ブロック張工</t>
  </si>
  <si>
    <t>塩化ビニル管(ゴム伸縮継手含む)</t>
  </si>
  <si>
    <t>高圧噴射攪拌工法</t>
  </si>
  <si>
    <t>孔</t>
  </si>
  <si>
    <t>ウッドチップ舗装</t>
  </si>
  <si>
    <t>雑草繁茂抑制公法「真砂工法」</t>
  </si>
  <si>
    <t>JIS規格のコンクリート(AE剤等の添加剤を含む)</t>
  </si>
  <si>
    <t>プレキャスト円形側溝</t>
  </si>
  <si>
    <t>早強セメントコンクリートを使用したプレキャストPC製品</t>
  </si>
  <si>
    <t>防草シート敷設工事+植栽設置(+除草工事)</t>
  </si>
  <si>
    <t>一般型枠工法(合板、メタルフォーム)</t>
  </si>
  <si>
    <t>一般型枠+間伐材使用木製パネル後張り</t>
  </si>
  <si>
    <t>大型重機による在来解体工法</t>
  </si>
  <si>
    <t>木柵</t>
  </si>
  <si>
    <t>コンクリートブロック積(張)工(粗面ブロック 150kg/個未満)</t>
  </si>
  <si>
    <t>補強土壁工(テールアルメ工法)</t>
  </si>
  <si>
    <t>壁面積m2当り</t>
  </si>
  <si>
    <t>落橋防止構造+変位制限構造</t>
  </si>
  <si>
    <t>簡易水洗トイレ</t>
  </si>
  <si>
    <t>セメント系固化材を用い改良後産業廃棄物として処理(築堤は購入土)</t>
  </si>
  <si>
    <t>塩化鉄、アルカリ中和</t>
  </si>
  <si>
    <t>金属鉄粉</t>
  </si>
  <si>
    <t>鋼管杭中堀工法</t>
  </si>
  <si>
    <t>保水性舗装</t>
  </si>
  <si>
    <t>排水性舗装用導水管</t>
  </si>
  <si>
    <t>ダイヤモンドコアカッター、削岩機、コアボーリング</t>
  </si>
  <si>
    <t>鋼製透過型砂防えん堤</t>
  </si>
  <si>
    <t>単管足場</t>
  </si>
  <si>
    <t>掛m2</t>
  </si>
  <si>
    <t>ボルト固定グレーチング</t>
  </si>
  <si>
    <t>ゴムテラゾー</t>
  </si>
  <si>
    <t>残存化粧型枠工法</t>
  </si>
  <si>
    <t>人力による除草・集草・収拾・積込み</t>
  </si>
  <si>
    <t>塩分濃度計(道路埋設,接触式)</t>
  </si>
  <si>
    <t>道路除草工機械除草【肩掛式(飛び石防護有り):年2回除草】</t>
  </si>
  <si>
    <t>厚層基材吹き付け工(5年に1回施工、厚3cm)</t>
  </si>
  <si>
    <t>合成樹脂製の導水管</t>
  </si>
  <si>
    <t>従来技術該当なし</t>
  </si>
  <si>
    <t>コンクリートのPC橋</t>
  </si>
  <si>
    <t>空石張工</t>
  </si>
  <si>
    <t>通常の散布式表面処理</t>
  </si>
  <si>
    <t>コンクリートブロック積(張)工(多自然型ブロック 150kg/個以上)</t>
  </si>
  <si>
    <t>張りブロック</t>
  </si>
  <si>
    <t>コンクリートブロック積(張)工(連節ブロック 150kg/個未満)</t>
  </si>
  <si>
    <t>石灰系土舗装</t>
  </si>
  <si>
    <t>大型ブロック積擁壁</t>
  </si>
  <si>
    <t>合成繊維製ジオグリッド+撤去</t>
  </si>
  <si>
    <t>通船ゲートを利用した通水システム</t>
  </si>
  <si>
    <t>木工沈床工法</t>
  </si>
  <si>
    <t>旧来から最も遡上効率が良いとされてきた全面魚道</t>
  </si>
  <si>
    <t>水中ポンプ</t>
  </si>
  <si>
    <t>日</t>
  </si>
  <si>
    <t>しゃ音壁設置工(金属板)</t>
  </si>
  <si>
    <t>ベニヤ型枠工法</t>
  </si>
  <si>
    <t>型枠レールを使用し、ボックススプレッダで材料運搬する施工方法(セットフォーム工法)</t>
  </si>
  <si>
    <t>ベンガラ入り密粒度アスファルト舗装</t>
  </si>
  <si>
    <t>土にベントナイトを添加混合した遮水工法</t>
  </si>
  <si>
    <t>点字タイル(シール)</t>
  </si>
  <si>
    <t>薬剤注入による木材の防虫・防腐処理</t>
  </si>
  <si>
    <t>直棒型手すり</t>
  </si>
  <si>
    <t>コンクリート舗装(1車線づつ施工)</t>
  </si>
  <si>
    <t>キレート樹脂工法</t>
  </si>
  <si>
    <t>地盤改良等の補助工法による施工</t>
  </si>
  <si>
    <t>回</t>
  </si>
  <si>
    <t>220w高圧ナトリウム灯</t>
  </si>
  <si>
    <t>垂直縫地工法</t>
  </si>
  <si>
    <t>本(新工法数)</t>
  </si>
  <si>
    <t>セメント系固化材添加による土系舗装</t>
  </si>
  <si>
    <t>エアモルタル系裏込注入工法</t>
  </si>
  <si>
    <t>砕石</t>
  </si>
  <si>
    <t>アスファルト舗装による仮復旧</t>
  </si>
  <si>
    <t>加熱アスファルト舗装工(仮復旧工)</t>
  </si>
  <si>
    <t>コンクリートブロック積(張)工(連接ブロック)</t>
  </si>
  <si>
    <t>鋼製排水溝</t>
  </si>
  <si>
    <t>ポンプ式浚渫船</t>
  </si>
  <si>
    <t>単品写真をつなぎ合わせた長大画像</t>
  </si>
  <si>
    <t>ガードレール(Gr-C-4E)</t>
  </si>
  <si>
    <t>大型連節ブロック張工+覆土工</t>
  </si>
  <si>
    <t>魚巣ブロック</t>
  </si>
  <si>
    <t>コンクリートブロック積工 150kg/個以上</t>
  </si>
  <si>
    <t>乾電池式工事用保安灯</t>
  </si>
  <si>
    <t>ヒューム管の巻立工事「土木構造物標準設計」P3,P4型360°固定基礎及びP2型180°固定基礎</t>
  </si>
  <si>
    <t>回転機能が付いていない水平支承</t>
  </si>
  <si>
    <t>3mプロフィルメータ</t>
  </si>
  <si>
    <t>薬液注入工+場所打杭</t>
  </si>
  <si>
    <t>アスファルト舗装工(人力施工)</t>
  </si>
  <si>
    <t>高密度ポリエチレン波付管</t>
  </si>
  <si>
    <t>土のう(化学繊維土のう)</t>
  </si>
  <si>
    <t>モルタル吹付け工</t>
  </si>
  <si>
    <t>天然無機質土壌改良材</t>
  </si>
  <si>
    <t>ブレーカ単体取付けと技術者派遣費用</t>
  </si>
  <si>
    <t>コンクリートブロック積(張)工(連節ブロック)</t>
  </si>
  <si>
    <t>大型ブレーカー</t>
  </si>
  <si>
    <t>ダイバー浚渫工法(1,000m3浚渫と比較)</t>
  </si>
  <si>
    <t>有人(搭乗)による油圧ショベルによる施工</t>
  </si>
  <si>
    <t>街路CG(静止画)</t>
  </si>
  <si>
    <t>枠付鉄骨ブレースを用いた耐震補強工法</t>
  </si>
  <si>
    <t>植生護岸 覆土工法</t>
  </si>
  <si>
    <t>特殊ブロック設置工(コンクリート製視覚障害者誘導用ブロック)</t>
  </si>
  <si>
    <t>環境保全型ブロック(張りブロック+覆土)</t>
  </si>
  <si>
    <t>空石張り工+覆土</t>
  </si>
  <si>
    <t>排水性アスファルト舗装(交通量区分N4,設計CBR6を想定してTA&gt;16を満足する舗装構成にてコスト比較)</t>
  </si>
  <si>
    <t>厚層基材吹付工(高所、山腹工事等市場単価適用外 資機材の運搬距離300m)</t>
  </si>
  <si>
    <t>天然骨材</t>
  </si>
  <si>
    <t>砕石(グラベル)ドレーン工法・・・・過剰間隙水圧消散工法</t>
  </si>
  <si>
    <t>封入レンズ型反射シート</t>
  </si>
  <si>
    <t>弾性ゴムブロック</t>
  </si>
  <si>
    <t>残存型枠</t>
  </si>
  <si>
    <t>1階に設置する汲取り式トイレ</t>
  </si>
  <si>
    <t>油圧ジャッキによる降下・エンドレスローラによる横取り工法</t>
  </si>
  <si>
    <t>メッシュ(金網)やワイヤーに巻つる・巻ひげ型ツル植物を絡ませて壁面緑化を行う技術</t>
  </si>
  <si>
    <t>管路防護鋼板</t>
  </si>
  <si>
    <t>ｍ</t>
  </si>
  <si>
    <t>光触媒なし透水性平板</t>
  </si>
  <si>
    <t>比較する従来技術は該当なし</t>
  </si>
  <si>
    <t>鋳鉄製排水桝 (FC250)</t>
  </si>
  <si>
    <t>合成樹脂製可とう電線管</t>
  </si>
  <si>
    <t>トータルステーションによる地形測量</t>
  </si>
  <si>
    <t>ha</t>
  </si>
  <si>
    <t>高所作業車を使用した床版点検</t>
  </si>
  <si>
    <t>鋼板接着工法(トンネル内面補強工)</t>
  </si>
  <si>
    <t>鋼製水門</t>
  </si>
  <si>
    <t>フーチング+杭基礎</t>
  </si>
  <si>
    <t>箇所(脚)</t>
  </si>
  <si>
    <t>内径30mm排水用導水管</t>
  </si>
  <si>
    <t>エポキシライニング工法</t>
  </si>
  <si>
    <t>従来技術はなし</t>
  </si>
  <si>
    <t>プレキャストL形擁壁+吸音パネル(現場取付、光触媒塗布)</t>
  </si>
  <si>
    <t>大型積みブロック擁壁工</t>
  </si>
  <si>
    <t>路線測量ー横断測量</t>
  </si>
  <si>
    <t>セメント改良工</t>
  </si>
  <si>
    <t>瀝青安定処理路盤(加熱混合)</t>
  </si>
  <si>
    <t>テールアルメ</t>
  </si>
  <si>
    <t>ステンレスフートバルブ(口径40(捻込型))</t>
  </si>
  <si>
    <t>ボルト固定式グレーチング取替え</t>
  </si>
  <si>
    <t>従来の境界ブロック+防草資材による初期対策工事</t>
  </si>
  <si>
    <t>良質土による堤体改修と底泥土処分</t>
  </si>
  <si>
    <t>U型側溝(PU落蓋式)</t>
  </si>
  <si>
    <t>従来技術は無し</t>
  </si>
  <si>
    <t>埋設用難燃性波付硬質ポリエチレン電線管(難燃FEP・ポリ)</t>
  </si>
  <si>
    <t>オイルダンパー</t>
  </si>
  <si>
    <t>ウォータージェット工法</t>
  </si>
  <si>
    <t>FRP補修工</t>
  </si>
  <si>
    <t>高圧噴射攪拌工(二重管工法)</t>
  </si>
  <si>
    <t>ヒューム管B形(φ1200)</t>
  </si>
  <si>
    <t>植生基材吹付工(先駆性以外の国産木本種子配合)</t>
  </si>
  <si>
    <t>アスファルト舗装(t=50mm)</t>
  </si>
  <si>
    <t>植生基材吹付工 3cm厚 (無播種施工)</t>
  </si>
  <si>
    <t>現場打ち門形カルバート</t>
  </si>
  <si>
    <t>植生基材吹付工(t=5cm)</t>
  </si>
  <si>
    <t>油吸着材</t>
  </si>
  <si>
    <t>L</t>
  </si>
  <si>
    <t>プレキャスト防止柵工(転落(横断)防止柵)</t>
  </si>
  <si>
    <t>常時観測装置(トラフィックカウンタ)</t>
  </si>
  <si>
    <t>車線</t>
  </si>
  <si>
    <t>該当技術なし</t>
  </si>
  <si>
    <t>dB</t>
  </si>
  <si>
    <t>コンクリートブロック積(張)工(多自然型 150kg/個以上)</t>
  </si>
  <si>
    <t>鋼矢板仮締切工法</t>
  </si>
  <si>
    <t>橋脚</t>
  </si>
  <si>
    <t>橋梁上部排水桝設置工+排水管設置工</t>
  </si>
  <si>
    <t>円形水路+歩車道境界ブロック</t>
  </si>
  <si>
    <t>遮音シート</t>
  </si>
  <si>
    <t>セット</t>
  </si>
  <si>
    <t>落ちふた式U形側溝(JIS型側溝蓋)</t>
  </si>
  <si>
    <t>場所打ち</t>
  </si>
  <si>
    <t>既設現場打側溝の蓋架け替え(C2B400使用)</t>
  </si>
  <si>
    <t>油圧圧入引抜工+既設橋梁撤去・復旧+仮橋設置</t>
  </si>
  <si>
    <t>河川深浅測量</t>
  </si>
  <si>
    <t>円形水路</t>
  </si>
  <si>
    <t>油圧式ロータリーパーカッション</t>
  </si>
  <si>
    <t>コンクリートブロック積(張)工(連節ブロック150kg/個以上)</t>
  </si>
  <si>
    <t>コンクリートブロック積(張)工(150kg/個以下)</t>
  </si>
  <si>
    <t>落ちふた式Ｕ形側溝　（ＪＩＳ型）</t>
  </si>
  <si>
    <t>吹付枠工</t>
  </si>
  <si>
    <t>雨水地下貯留槽(ボックスカルバート)</t>
  </si>
  <si>
    <t>付属構造物塗替工</t>
  </si>
  <si>
    <t>油圧圧入引抜工</t>
  </si>
  <si>
    <t>ソーラータイプLED式凍結情報装置</t>
  </si>
  <si>
    <t>ゴム製橋梁用伸縮継手装置</t>
  </si>
  <si>
    <t>踏掛版(L=5m)</t>
  </si>
  <si>
    <t>ボルト固定設置工事(可変側溝改良)</t>
  </si>
  <si>
    <t>波付硬質合成樹脂管</t>
  </si>
  <si>
    <t>除草工(抜根含、年2回、5年分)</t>
  </si>
  <si>
    <t>油性調合ペイント</t>
  </si>
  <si>
    <t>溶融式区画線</t>
  </si>
  <si>
    <t>鉄筋コンクリート擁壁(現場打ち監視員通路壁)</t>
  </si>
  <si>
    <t>トラッククレーンベント工法、場所打ち群杭、フーチング</t>
  </si>
  <si>
    <t>透水性アスファルト舗装(有機質材料)</t>
  </si>
  <si>
    <t>平方メートル</t>
  </si>
  <si>
    <t>落ちふた式U形側溝、蓋(JISA5372)</t>
  </si>
  <si>
    <t>コンクリートブロック積(張)工(大型連節ブロック)</t>
  </si>
  <si>
    <t>巨石植石工</t>
  </si>
  <si>
    <t>コンクリートブロック積(張)工(緑化ブロック 150kg/個未満)</t>
  </si>
  <si>
    <t>載荷盛土工法(プラスチックボードドレーン併用)</t>
  </si>
  <si>
    <t>CCプラ管</t>
  </si>
  <si>
    <t>検査路工(鋼製亜鉛メッキ仕様)</t>
  </si>
  <si>
    <t>コンクリート用シリコン系撥水剤</t>
  </si>
  <si>
    <t>積みブロック (滑面ブロック、スプリットブロック、ポーラスブロック)および石積み</t>
  </si>
  <si>
    <t>定期点検時の近接目視点検</t>
  </si>
  <si>
    <t>モルタル吹付のり枠工(□200)+植生基材吹付工(t=3cm枠内)</t>
  </si>
  <si>
    <t>ひび割れ調査(目視点検)</t>
  </si>
  <si>
    <t>標準平型ブロック</t>
  </si>
  <si>
    <t>コンクリートブロック積(張)工(大型間知ブロック)</t>
  </si>
  <si>
    <t>遮熱フィルム</t>
  </si>
  <si>
    <t>合成樹脂調合ペイント</t>
  </si>
  <si>
    <t>現場打基礎工(一般型枠)</t>
  </si>
  <si>
    <t>コンクリートブロック(INSEM-SBウォール工法)</t>
  </si>
  <si>
    <t>鋼板巻立工法(締切工等が必要な河川橋脚の補強工法)</t>
  </si>
  <si>
    <t>ポリマーセメントモルタル工(t=15mm)</t>
  </si>
  <si>
    <t>人力除草工</t>
  </si>
  <si>
    <t>在来鉄骨軸組(プレハブ構造)</t>
  </si>
  <si>
    <t>道路用鉄筋コンクリート側溝(プレキャスト式U型側溝及び蓋 300A)</t>
  </si>
  <si>
    <t>一般型枠+モルタル吹付工法</t>
  </si>
  <si>
    <t>一般型枠(化粧型枠)+吹付工</t>
  </si>
  <si>
    <t>汎用有機系塗料(常乾型フッ素樹脂エナメル塗装)</t>
  </si>
  <si>
    <t>金属製伸縮ベローズ接続継手(呼び径50)</t>
  </si>
  <si>
    <t>現場打ち護岸基礎工B型</t>
  </si>
  <si>
    <t>卵形側溝(排水ドレイナー外付け式)</t>
  </si>
  <si>
    <t>改良沈床工</t>
  </si>
  <si>
    <t>巨石積工(練)</t>
  </si>
  <si>
    <t>コンクリート工(現場打ち階段工)</t>
  </si>
  <si>
    <t>粒度調整砕石(30～0) 【代表として上層路盤材で比較します】</t>
  </si>
  <si>
    <t>練石張り(積)工</t>
  </si>
  <si>
    <t>開削工法(塩ビ管を用いた布設替え)</t>
  </si>
  <si>
    <t>プレテンション桁</t>
  </si>
  <si>
    <t>現場打ち鉄筋コンクリート擁壁(逆T型擁壁)</t>
  </si>
  <si>
    <t>歩車道境界ブロックJISA5371</t>
  </si>
  <si>
    <t>耐震固定されたサーバラック</t>
  </si>
  <si>
    <t>コンクリートブロック積(張)工{大型平ブロック(擬石)}</t>
  </si>
  <si>
    <t>X線透過撮影法</t>
  </si>
  <si>
    <t>プレキャストL型擁壁(天端斜切り加工特殊製品)</t>
  </si>
  <si>
    <t>パーキングブロックを使った駐車場</t>
  </si>
  <si>
    <t>セメント系改良材</t>
  </si>
  <si>
    <t>フーチングとアンカーフレームを介した接合方法</t>
  </si>
  <si>
    <t>接合部</t>
  </si>
  <si>
    <t>接触ばっ気・活性炭吸着方式</t>
  </si>
  <si>
    <t>現場打ちによる貯留槽の構築</t>
  </si>
  <si>
    <t>シート系防水(アスファルト系)工法</t>
  </si>
  <si>
    <t>ポーラスアスファルト舗装</t>
  </si>
  <si>
    <t>一般的なコンクリート塗装</t>
  </si>
  <si>
    <t>危険箇所の表示や人による安全監視と個別計測による環境監視</t>
  </si>
  <si>
    <t>断面</t>
  </si>
  <si>
    <t>疲労き裂の追跡調査(定期点検で発見された疲労き裂を近接目視と磁粉探傷試験で進展監視)</t>
  </si>
  <si>
    <t>浮子による高水流量観測</t>
  </si>
  <si>
    <t>遮熱効果の無い従来塗料(ウレタン樹脂系塗料)</t>
  </si>
  <si>
    <t>噴水方式による水質浄化</t>
  </si>
  <si>
    <t>起振機による強制振動試験法</t>
  </si>
  <si>
    <t>橋脚数</t>
  </si>
  <si>
    <t>ユニット式屋上緑化工</t>
  </si>
  <si>
    <t>砂ろ過・活性炭吸着(設置期間8ヶ月、処理水量40m3/日)</t>
  </si>
  <si>
    <t>月</t>
  </si>
  <si>
    <t>薄層芝緑化システム</t>
  </si>
  <si>
    <t>太陽光発電型LED式凍結情報装置</t>
  </si>
  <si>
    <t>プリズム反射材による縁石用道路反射鋲</t>
  </si>
  <si>
    <t>アスファルト舗装工法</t>
  </si>
  <si>
    <t>ハンドホール用配管取付の新工法 PL工法</t>
  </si>
  <si>
    <t>タイル直貼り工</t>
  </si>
  <si>
    <t>道路除草工〔機械除草 肩掛式(飛び石防護有り):年2回除草〕</t>
  </si>
  <si>
    <t>密粒度アスファルト混合物(改質Ⅱ型)</t>
  </si>
  <si>
    <t>重力式擁壁(防護柵付き)</t>
  </si>
  <si>
    <t>現場打ち雨水地下貯留(浸透)施設工法</t>
  </si>
  <si>
    <t>年間</t>
  </si>
  <si>
    <t>オーバーレイ工</t>
  </si>
  <si>
    <t>鉄筋コンクリート増設壁(増打ち壁)補強</t>
  </si>
  <si>
    <t>枠付鉄骨ブレース耐震補強</t>
  </si>
  <si>
    <t>木質系デッキ(南洋材等)</t>
  </si>
  <si>
    <t>NATM湧水箇所での防水シート巻き込み張り</t>
  </si>
  <si>
    <t>ヶ月</t>
  </si>
  <si>
    <t>人工軽量土壌工法</t>
  </si>
  <si>
    <t>従来クレイ舗装工法(表層土、路盤、暗渠入れ替え)</t>
  </si>
  <si>
    <t>柱主筋テンプレート</t>
  </si>
  <si>
    <t>スリーブジョイント固定具</t>
  </si>
  <si>
    <t>小型積ブロック(粗面)</t>
  </si>
  <si>
    <t>木製在来型枠工法 (護岸上部工:全長L=260m)</t>
  </si>
  <si>
    <t>植生基材吹付工+ポット苗植栽工</t>
  </si>
  <si>
    <t>掛㎡</t>
  </si>
  <si>
    <t>グースアスファルト</t>
  </si>
  <si>
    <t>補強コンクリートブロック塀</t>
  </si>
  <si>
    <t>植生基材吹付工+刈払工(年2回×10年)</t>
  </si>
  <si>
    <t>k㎡</t>
  </si>
  <si>
    <t>高強度コンクリート保護工(二次製品据付)</t>
  </si>
  <si>
    <t>施工</t>
  </si>
  <si>
    <t>天然木製合板</t>
  </si>
  <si>
    <t>既製コンクリート杭(PHC杭中堀工)</t>
  </si>
  <si>
    <t>台/月</t>
  </si>
  <si>
    <t>サーバーネット</t>
  </si>
  <si>
    <t>円型水路</t>
  </si>
  <si>
    <t>現場打ちもたれ式擁壁 擁壁直高h=6.9m (基礎除く、砂質土-C2条件)</t>
  </si>
  <si>
    <t>足場工(枠組足場)</t>
  </si>
  <si>
    <t>プレキャストL型擁壁+プレキャスト車両用防護柵基礎ブロック</t>
  </si>
  <si>
    <t>土砂による埋戻工法</t>
  </si>
  <si>
    <t>AGF工法 (L=30.5m)</t>
  </si>
  <si>
    <t>盛替え梁工法</t>
  </si>
  <si>
    <t>油圧式ハンドブレーカ</t>
  </si>
  <si>
    <t>土留め可変側溝</t>
  </si>
  <si>
    <t>丸孔捲線型スクリーン(亜鉛めっき)</t>
  </si>
  <si>
    <t>特殊養生(ジェットヒーター養生)</t>
  </si>
  <si>
    <t>普通コンクリートを用いた現場製作による根固めブロック</t>
  </si>
  <si>
    <t>溶接継手</t>
  </si>
  <si>
    <t>ヵ所</t>
  </si>
  <si>
    <t>サンドルによる桁降下作業</t>
  </si>
  <si>
    <t>ケーソン基礎(ニューマチックケーソン)</t>
  </si>
  <si>
    <t>ラバースチール工法</t>
  </si>
  <si>
    <t>トレンチャー式中層地盤改良(スラリー噴射方式)</t>
  </si>
  <si>
    <t>セメント系固化剤</t>
  </si>
  <si>
    <t>マグネシウム系固化材による固化・不溶化処理</t>
  </si>
  <si>
    <t>Pコン(セパコーン)</t>
  </si>
  <si>
    <t>クレーンによる製品据付</t>
  </si>
  <si>
    <t>スチール・ボール・キャリー(SBC)工法</t>
  </si>
  <si>
    <t>仮締切LPF工法</t>
  </si>
  <si>
    <t>エアー吹付け工法(湿式吹付け)</t>
  </si>
  <si>
    <t>巨石積(練)工(径40cm～60cm)</t>
  </si>
  <si>
    <t>掘削置換工法+仮設</t>
  </si>
  <si>
    <t>アンカーロック</t>
  </si>
  <si>
    <t>中掘りPHC杭工法(最終打撃方式)</t>
  </si>
  <si>
    <t>透水性ブロック</t>
  </si>
  <si>
    <t>アスファルト舗装、緑地整備</t>
  </si>
  <si>
    <t>スプリング拘束型鉛プラグ入り高減衰積層ゴム支承(SPR-S)</t>
  </si>
  <si>
    <t>補修・補強及び塗替え塗装工法</t>
  </si>
  <si>
    <t>ZEROライト静夜「LEDフィールドライト」</t>
  </si>
  <si>
    <t>侵入防止柵工</t>
  </si>
  <si>
    <t>200W水銀灯型道路照明灯</t>
  </si>
  <si>
    <t>深層混合処理工法(一軸)セメントミルク撹拌工</t>
  </si>
  <si>
    <t>ビルテクト-100E</t>
  </si>
  <si>
    <t>プレキャスト円形水路+歩車道境界ブロック</t>
  </si>
  <si>
    <t>除草工(人力除草、抜根除草、集草運搬)</t>
  </si>
  <si>
    <t>ワンタッチ防水コネクタ</t>
  </si>
  <si>
    <t>モーター駆動式トータルステーション制御搭載 多機能電子野帳(Mr.Samurai CALS/i)</t>
  </si>
  <si>
    <t>エンジン式植栽除草関連機械</t>
  </si>
  <si>
    <t>載荷盛土を併用したプラスチックドレーン工法</t>
  </si>
  <si>
    <t>SGP管製集水ボーリング保孔管</t>
  </si>
  <si>
    <t>コンクリートブロック積(張)工(大型ブロック)</t>
  </si>
  <si>
    <t>土工(安定処理工・路床入替工)・道路舗装(路盤工)</t>
  </si>
  <si>
    <t>河川用遮水シート+連節ブロック張工</t>
  </si>
  <si>
    <t>合成ゴムシート製路面標示用貼付式グラフィックサイン</t>
  </si>
  <si>
    <t>単管足場工法</t>
  </si>
  <si>
    <t>収集運搬後肥料プラントにて堆肥化処理</t>
  </si>
  <si>
    <t>自立式現場打ちコンクリート</t>
  </si>
  <si>
    <t>防草の為のシール材</t>
  </si>
  <si>
    <t>特に無し</t>
  </si>
  <si>
    <t>コンクリート構造物の定期点検(近接目視)</t>
  </si>
  <si>
    <t>機械攪拌式深層混合処理工法</t>
  </si>
  <si>
    <t>現地塗装</t>
  </si>
  <si>
    <t>透水性コンクリート舗装</t>
  </si>
  <si>
    <t>エコバーン(廃棄瓦リサイクル舗装工)</t>
  </si>
  <si>
    <t>産業廃棄物収集運搬処分(廃プラスチック)</t>
  </si>
  <si>
    <t>kg</t>
  </si>
  <si>
    <t>基礎砂を人力で平らにした後、手作業で管の方向の調整を行い、木杭や土嚢で管の仮固定を行う管渠埋設工法</t>
  </si>
  <si>
    <t>張コンクリート</t>
  </si>
  <si>
    <t>棟</t>
  </si>
  <si>
    <t>室</t>
  </si>
  <si>
    <t>練積みコンクリートブロック</t>
  </si>
  <si>
    <t>枠付きH形鋼ブレース工法</t>
  </si>
  <si>
    <t>コンクリートブロック積工(150kg/個以上)</t>
  </si>
  <si>
    <t>油圧ハンドブレーカ</t>
  </si>
  <si>
    <t>遮熱塗料</t>
  </si>
  <si>
    <t>気泡混合土(エアミルク)</t>
  </si>
  <si>
    <t>ハンマーによる打音調査</t>
  </si>
  <si>
    <t>取替更新工事</t>
  </si>
  <si>
    <t>トンネル覆工コンクリート トータル養生システム</t>
  </si>
  <si>
    <t>覆工コンクリート トータル養生工法</t>
  </si>
  <si>
    <t>メートル</t>
  </si>
  <si>
    <t>固定型表示器</t>
  </si>
  <si>
    <t>工事</t>
  </si>
  <si>
    <t>EM-EEF</t>
  </si>
  <si>
    <t>スマートバーナー</t>
  </si>
  <si>
    <t>ハンマードリル</t>
  </si>
  <si>
    <t>目地モルタル補修</t>
  </si>
  <si>
    <t>オープンブラスト工法</t>
  </si>
  <si>
    <t>従来型遮熱性舗装</t>
  </si>
  <si>
    <t>落橋防止装置</t>
  </si>
  <si>
    <t>鋼管矢板(中掘工)</t>
  </si>
  <si>
    <t>半たわみ性舗装(超速硬セメント使用)</t>
  </si>
  <si>
    <t>ひび割れ補修浸透性エポキシ樹脂塗布工法</t>
  </si>
  <si>
    <t>低圧注入工法</t>
  </si>
  <si>
    <t>インターロッキングブロック舗装及び側溝水路</t>
  </si>
  <si>
    <t>ターンバックル</t>
  </si>
  <si>
    <t>トーコンプラス工法</t>
  </si>
  <si>
    <t>老朽化モルタル吹付補修工法</t>
  </si>
  <si>
    <t>現場打ちコンクリート擁壁</t>
  </si>
  <si>
    <t>油圧ハンド杭打機</t>
  </si>
  <si>
    <t>人力で大ハンマーで叩いて杭を打込む</t>
  </si>
  <si>
    <t>エアー遮断機</t>
  </si>
  <si>
    <t>冠水注意喚起看板</t>
  </si>
  <si>
    <t>逆T型擁壁(片持ばり式擁壁)+仮設土留め</t>
  </si>
  <si>
    <t>湿潤養生</t>
  </si>
  <si>
    <t>金属製道路反射鋲</t>
  </si>
  <si>
    <t>システム構台</t>
  </si>
  <si>
    <t>空m3</t>
  </si>
  <si>
    <t>FR横断側溝</t>
  </si>
  <si>
    <t>プレキャストU型横断側溝</t>
  </si>
  <si>
    <t>樹脂製単管バリケード</t>
  </si>
  <si>
    <t>マグネシウム系不溶化剤(粉体)による不溶化処理</t>
  </si>
  <si>
    <t>あて板補強工法</t>
  </si>
  <si>
    <t>端末管事前撤去型AGF工法 (AGF-TK工法)</t>
  </si>
  <si>
    <t>注入式長尺先受工法(AGF-P工法)</t>
  </si>
  <si>
    <t>配管切替作業を人力で行う配管</t>
  </si>
  <si>
    <t>橋面舗装・床版上部非破壊調査システム(床版キャッチャー)</t>
  </si>
  <si>
    <t>舗装路面の目視調査、地中レーダ調査(空洞調査)</t>
  </si>
  <si>
    <t>GR固定器</t>
  </si>
  <si>
    <t>木材、番線等による設置</t>
  </si>
  <si>
    <t>枠組足場</t>
  </si>
  <si>
    <t>セメントモルタル材 + 表面含浸工法シラン系材</t>
  </si>
  <si>
    <t>コンクリート劣化防止工法 ファインクリスタルS&amp;TOP</t>
  </si>
  <si>
    <t>けい酸塩系表面含浸材</t>
  </si>
  <si>
    <t>TSP303トンネル切羽前方地質探査</t>
  </si>
  <si>
    <t>土質ボーリング調査</t>
  </si>
  <si>
    <t>現場吹付のり枠工(地山補強土工の適用型)</t>
  </si>
  <si>
    <t>コンバリアS</t>
  </si>
  <si>
    <t>既存根固めブロック</t>
  </si>
  <si>
    <t>メタルハライド400W×2灯スタンダードタイプ投光器(発電機セット)</t>
  </si>
  <si>
    <t>羽根付鋼管杭施工機</t>
  </si>
  <si>
    <t>全回転型オールケーシング掘削機を用いた外径φ600mm前後の羽根付鋼管杭施工</t>
  </si>
  <si>
    <t>合成床版NDシステム</t>
  </si>
  <si>
    <t>膨張性検査による膨張材の使用量増加</t>
  </si>
  <si>
    <t>橋梁</t>
  </si>
  <si>
    <t>簡易自動始動装置(水中ポンプ省エネ運転装置eポン)付ディーゼル発電機</t>
  </si>
  <si>
    <t>透気防水シート 「ブリーザブルシート」</t>
  </si>
  <si>
    <t>河川護岸用遮水シート</t>
  </si>
  <si>
    <t>後方視界を妨げないソーラー式積載型車載標識装置</t>
  </si>
  <si>
    <t>可搬式標識装置</t>
  </si>
  <si>
    <t>閉鎖空間向け高品質バイオディーゼル燃料『ACE』</t>
  </si>
  <si>
    <t>h</t>
  </si>
  <si>
    <t>チルト式コンパクト型鋼管矢板圧入工法</t>
  </si>
  <si>
    <t>鋼管杭打工(中堀工)</t>
  </si>
  <si>
    <t>KK合理化継手(ナット付き鉄筋継手)を用いたプレキャストPC床版</t>
  </si>
  <si>
    <t>プレキャストPC床版(ループ継手)</t>
  </si>
  <si>
    <t>コンパクト高周波電磁波レーダを用いたコンクリート内部3D可視化技術</t>
  </si>
  <si>
    <t>放射線透過試験(X線探査)</t>
  </si>
  <si>
    <t>ポリマーセメントモルタル(ゴムラテックスモルタル)型充填材</t>
  </si>
  <si>
    <t>センサによる充填管理</t>
  </si>
  <si>
    <t>省ニッケル高耐候性鋼</t>
  </si>
  <si>
    <t>重防食塗装を適用したJIS SM</t>
  </si>
  <si>
    <t>石膏系中性固化材(エコハードAⅡ)</t>
  </si>
  <si>
    <t>生石灰による安定処理</t>
  </si>
  <si>
    <t>自転車に優しい側溝</t>
  </si>
  <si>
    <t>L型街渠</t>
  </si>
  <si>
    <t>高所作業時の挟まれ防止ストッパー</t>
  </si>
  <si>
    <t>市販の単管パイプ取り付け</t>
  </si>
  <si>
    <t>圧縮強度即時判定品質管理工法(MC管理工法)</t>
  </si>
  <si>
    <t>コンクリートの圧縮強度試験方法(JIS A 1108)</t>
  </si>
  <si>
    <t>ハイブリッド・山辰サイフォン排水装置</t>
  </si>
  <si>
    <t>締切排水工 φ200mm水中ポンプ常時排水</t>
  </si>
  <si>
    <t>PK-Ⅱ(勾配路面対応視線誘導標)</t>
  </si>
  <si>
    <t>視線誘導標の設置</t>
  </si>
  <si>
    <t>マルホウ非破壊式橋梁床版防水撤去工法(シェーブポリッシュ工法)</t>
  </si>
  <si>
    <t>バックホウとショットブラストによる撤去工法</t>
  </si>
  <si>
    <t>連結式水上足場「マリンステージ」</t>
  </si>
  <si>
    <t>現場組立式浮桟橋</t>
  </si>
  <si>
    <t>ボーソー板によるグレーチング部の防草対策</t>
  </si>
  <si>
    <t>グレーチング蓋</t>
  </si>
  <si>
    <t>紫外線劣化防止剤 KCプロテクトUV</t>
  </si>
  <si>
    <t>紫外線劣化防止剤</t>
  </si>
  <si>
    <t>スリット付分割式自由勾配側溝 Ez(イージースリット)</t>
  </si>
  <si>
    <t>コンクリート埋設材路面境界部の調査測定法(NS技術)</t>
  </si>
  <si>
    <t>掘削後に目視による腐食調査</t>
  </si>
  <si>
    <t>差込型フィルター</t>
  </si>
  <si>
    <t>裏込め砕石工</t>
  </si>
  <si>
    <t>タイヘイADJWロックグレーチング</t>
  </si>
  <si>
    <t>4点ボルト固定工法</t>
  </si>
  <si>
    <t>SAVEコンポーザーHA</t>
  </si>
  <si>
    <t>静的締固め工法+先行削孔</t>
  </si>
  <si>
    <t>舗装クラック注入工法</t>
  </si>
  <si>
    <t>舗装版クラック補修工</t>
  </si>
  <si>
    <t>自立式移動型水洗トイレシステム「サラオ」</t>
  </si>
  <si>
    <t>簡易水洗仮設トイレ</t>
  </si>
  <si>
    <t>ウォータークリーン工法</t>
  </si>
  <si>
    <t>ディスクグラインダーによる石綿含有塗材の撤去工法</t>
  </si>
  <si>
    <t>地下空洞、空間等の充填状況確認システム「i-See」</t>
  </si>
  <si>
    <t>熱電対を用いた計測法</t>
  </si>
  <si>
    <t>シールドトンネル用PCaコンパクト部材</t>
  </si>
  <si>
    <t>単径間個別に設置するプレキャスト床版の中間支持構造</t>
  </si>
  <si>
    <t>サビバリヤー</t>
  </si>
  <si>
    <t>Rc-Ⅰ(鋼道路橋防食便覧より)</t>
  </si>
  <si>
    <t>モルタル・コンクリートとの付着が確保できる半透水型排水材(もやいドレーンPFタイプ)</t>
  </si>
  <si>
    <t>表面PE製の半透水型排水材+不織布設置</t>
  </si>
  <si>
    <t>キョウエイリング</t>
  </si>
  <si>
    <t>フックによるせん断補強筋</t>
  </si>
  <si>
    <t>柱</t>
  </si>
  <si>
    <t>透水性シート固定機構搭載移動式セントル</t>
  </si>
  <si>
    <t>セントルのインバートフォームへ両面テープで透水性シートを固定する方法</t>
  </si>
  <si>
    <t>山型吹付枠工法(eフレーム)</t>
  </si>
  <si>
    <t>箱型スリット自由勾配側溝(SE-Ki側溝)</t>
  </si>
  <si>
    <t>導体ゴムセンサを用いた電気抵抗式水分計による水分管理システム</t>
  </si>
  <si>
    <t>高周波容量式水分計による水分管理システム</t>
  </si>
  <si>
    <t>濁水処理用ひも状ろ過材「モールコード」</t>
  </si>
  <si>
    <t>仮設の濁水処理設 設置(濁水処理工)</t>
  </si>
  <si>
    <t>稼働日</t>
  </si>
  <si>
    <t>雑草防止材(頑太郎)</t>
  </si>
  <si>
    <t>道路除草工(2回/年・10年)</t>
  </si>
  <si>
    <t>カルバートクリエイター</t>
  </si>
  <si>
    <t>スリット付管渠型側溝敷設工事</t>
  </si>
  <si>
    <t>リペアソルブS工法</t>
  </si>
  <si>
    <t>高級アルコール系剥離剤</t>
  </si>
  <si>
    <t>アーチブロック</t>
  </si>
  <si>
    <t>ソルトレスクリヤー</t>
  </si>
  <si>
    <t>ふっ素樹脂塗料による塗装(C-5塗装系)</t>
  </si>
  <si>
    <t>パイルロックフェンス-Plus工法(PRF-Plus工法)</t>
  </si>
  <si>
    <t>産業廃棄物酸化スラグの骨材活用コンクリート技術</t>
  </si>
  <si>
    <t xml:space="preserve"> m3</t>
  </si>
  <si>
    <t>施工現場で高・中流動コンクリートが製造できる流動化剤(チューポールHF-70/HF-70R)</t>
  </si>
  <si>
    <t>生コン工場で製造される高・中流動コンクリート</t>
  </si>
  <si>
    <t>VERTICAL PANWALL(バーチカルパンウォール)</t>
  </si>
  <si>
    <t>逆T型擁壁+仮設土留め</t>
  </si>
  <si>
    <t>UAVレーザ測量システム「TOKI」(トキ)</t>
  </si>
  <si>
    <t>基準点測量・現地測量</t>
  </si>
  <si>
    <t>km2</t>
  </si>
  <si>
    <t>伸縮装置及び床版防水の一体化工法(ARCHIST ONEPIECE-GEL SYSTEM工法)</t>
  </si>
  <si>
    <t>橋梁用伸縮継手装置設置工法、加熱型アスファルト塗膜防水工法</t>
  </si>
  <si>
    <t>遠隔制御自動平板載荷試験装置</t>
  </si>
  <si>
    <t>函内に載荷装置、油圧ユニット、計測装置を配置し、函内で計測員の操作による平板載荷試験</t>
  </si>
  <si>
    <t>橋梁用ポリエチレン排水管工法</t>
  </si>
  <si>
    <t>一般炭素鋼鋼管</t>
  </si>
  <si>
    <t>くさびナット</t>
  </si>
  <si>
    <t>バケットシリンダー用保護カバー</t>
  </si>
  <si>
    <t>0.7m3バックホウ油圧シリンダー交換</t>
  </si>
  <si>
    <t>EGy防水コネクタ</t>
  </si>
  <si>
    <t>脱着トルク式アンカー(アンカーバード)</t>
  </si>
  <si>
    <t>あと施工アンカーを用いた足場</t>
  </si>
  <si>
    <t>高吸水、高保水性セラミックブロック(モイストペーブ)</t>
  </si>
  <si>
    <t>保水性インターロッキングブロック</t>
  </si>
  <si>
    <t>トラッキング火災防止用コンセント(プレトラックコンセント)</t>
  </si>
  <si>
    <t>コンセント</t>
  </si>
  <si>
    <t>エコクリーンバイオ</t>
  </si>
  <si>
    <t>アルコール系塗膜剥離剤</t>
  </si>
  <si>
    <t>エコジオゼロ(ECOGEO ZERO)工法</t>
  </si>
  <si>
    <t>掘削置換工法+鋼矢板による土留め工</t>
  </si>
  <si>
    <t>ファイバーシート天井システム</t>
  </si>
  <si>
    <t>耐震天井(平成25年国土交通省告示第771号対応)</t>
  </si>
  <si>
    <t>騒音MAPシミュレータ</t>
  </si>
  <si>
    <t>減衰式に基づく計算による騒音予測</t>
  </si>
  <si>
    <t>業務</t>
  </si>
  <si>
    <t>ドライ式改修トラップ工法</t>
  </si>
  <si>
    <t>ウェット式トラップ金物更新工事</t>
  </si>
  <si>
    <t>キックバックブレーキ付充電式草刈機</t>
  </si>
  <si>
    <t>キックバックブレーキの付いていない充電式草刈機</t>
  </si>
  <si>
    <t>アルミニウム合金製空調設備用配管(キャットパイプ)</t>
  </si>
  <si>
    <t>被覆銅管による空調配管</t>
  </si>
  <si>
    <t>死角領域監視システム(気づき君)</t>
  </si>
  <si>
    <t>重機操縦者と作業者による目視確認や声かけ</t>
  </si>
  <si>
    <t>現場・1ヶ月</t>
  </si>
  <si>
    <t>コンクリート湿潤・保温養生シート(潤王「うるおう」)</t>
  </si>
  <si>
    <t>タフネスフォーマー工法</t>
  </si>
  <si>
    <t>コンクリートポンプ圧送用先行剤 (ルブリ)</t>
  </si>
  <si>
    <t>コンクリートポンプ圧送用先行モルタル</t>
  </si>
  <si>
    <t>ハンドガイド式草刈作業車 (ハンマーナイフモアHM5500)</t>
  </si>
  <si>
    <t>一般的なハンドガイド式草刈作業車</t>
  </si>
  <si>
    <t>超音波振動注入工法</t>
  </si>
  <si>
    <t>二重管ダブルパッカ工法</t>
  </si>
  <si>
    <t>斜め小口一体化連結ブロック(ティーボード)</t>
  </si>
  <si>
    <t>連結ブロック+現場打ちコンクリート工</t>
  </si>
  <si>
    <t>アクアリムーバーエコ</t>
  </si>
  <si>
    <t>都市型街渠(JS-150)</t>
  </si>
  <si>
    <t>プレキャストL型街渠</t>
  </si>
  <si>
    <t>MT-BERON57</t>
  </si>
  <si>
    <t>ウォータージェットはつり処理工法 (ジェットマスター JMK-2100)</t>
  </si>
  <si>
    <t>ウォータージェット・ハンドガン工法</t>
  </si>
  <si>
    <t>熱分配方式パイプクーリングシステム</t>
  </si>
  <si>
    <t>水循環式パイプクーリング</t>
  </si>
  <si>
    <t>塗装寿命延長鋼(EXPAL)</t>
  </si>
  <si>
    <t>一般構造用圧延鋼材(JIS-SS)、溶接構造用圧延鋼材(JIS-SM)</t>
  </si>
  <si>
    <t>橋(L=114m)</t>
  </si>
  <si>
    <t>パネルライニング工法</t>
  </si>
  <si>
    <t>鋼板内巻き改修工法</t>
  </si>
  <si>
    <t>リペアソルブA/N工法</t>
  </si>
  <si>
    <t>ディスクグラインダー工法</t>
  </si>
  <si>
    <t>アトムハードカラーEPO遮熱工法</t>
  </si>
  <si>
    <t>樹脂系すべり止め舗装工</t>
  </si>
  <si>
    <t>ヒーター式アスファルト溶解窯 (TCメルター)</t>
  </si>
  <si>
    <t>大型ガス窯によるシール材溶解</t>
  </si>
  <si>
    <t>移動式セントル用開閉補助機能付き検査窓(らくらく検査窓)</t>
  </si>
  <si>
    <t>開閉補助機能のない検査窓</t>
  </si>
  <si>
    <t>はさまれん棒</t>
  </si>
  <si>
    <t>単管パイプによる作業員保護</t>
  </si>
  <si>
    <t>緊急避難信号送受信装置システム(しらすんだー)</t>
  </si>
  <si>
    <t>警笛、安全旗周知システム</t>
  </si>
  <si>
    <t>スマートバッチャープラント</t>
  </si>
  <si>
    <t>温水ボイラと温水タンクを装備した従来型吹付けプラント設備(練上がり温度自動制御機能なし)</t>
  </si>
  <si>
    <t>エコクリーンハイブリッド工法</t>
  </si>
  <si>
    <t>グラインダー仕上げによる止端処理</t>
  </si>
  <si>
    <t>アルミディスク</t>
  </si>
  <si>
    <t>FRP製格子状パネル</t>
  </si>
  <si>
    <t>けい酸カリウムを主成分としたけい酸塩系表面含浸材(シリカリ)</t>
  </si>
  <si>
    <t>けい酸塩系表面含浸工法</t>
  </si>
  <si>
    <t>走行型高精細画像計測システム(トンネルトレーサー)</t>
  </si>
  <si>
    <t>道路トンネル定期点検のうちスケッチ作業</t>
  </si>
  <si>
    <t>ハイグリップグラウト工法</t>
  </si>
  <si>
    <t>流レール蓋</t>
  </si>
  <si>
    <t>落ちふた式U形側溝ふた</t>
  </si>
  <si>
    <t>ボルトコネクタ</t>
  </si>
  <si>
    <t>B形スリーブによる電力ケーブルの接続工法</t>
  </si>
  <si>
    <t>誘雷型避雷針</t>
  </si>
  <si>
    <t>可とう性向上電力ケーブル(やわらか電線)</t>
  </si>
  <si>
    <t>前焼き鈍し処理による電力ケーブル</t>
  </si>
  <si>
    <t>コンクリート処理剤テラ</t>
  </si>
  <si>
    <t>残コンクリートの廃棄物処理</t>
  </si>
  <si>
    <t>FSDロックボルト</t>
  </si>
  <si>
    <t>自穿孔ロックボルト</t>
  </si>
  <si>
    <t>ウォータークリーン養生システム</t>
  </si>
  <si>
    <t>プラスチックシートによる隔離養生工法</t>
  </si>
  <si>
    <t>橋梁用 天板プレート一体型ステンレス排水装置(TS-PL＿PIPE)</t>
  </si>
  <si>
    <t>鋼製排水管(めっきを施したSGP)+溢水防止パッキン</t>
  </si>
  <si>
    <t>クリアピラーK工法</t>
  </si>
  <si>
    <t>ドリームコーク</t>
  </si>
  <si>
    <t>薄層カラー舗装(景観透水性舗装)</t>
  </si>
  <si>
    <t>タマゴパックドレン</t>
  </si>
  <si>
    <t>立体網状体型ドレン材</t>
  </si>
  <si>
    <t>グリーンフリューム</t>
  </si>
  <si>
    <t>植生土のう水路工</t>
  </si>
  <si>
    <t>立軸ポンプの回転体監視システム</t>
  </si>
  <si>
    <t>時間計画型予防保全による水中軸受の交換</t>
  </si>
  <si>
    <t>エコクリーンクールスーツ</t>
  </si>
  <si>
    <t>電動ファン付呼吸用保護具及び化学防護服による安全衛生保護具</t>
  </si>
  <si>
    <t>湿粒化研削材によるミストブラスト工法(湿粒ブラスト工法)</t>
  </si>
  <si>
    <t>乾式ブラスト工法</t>
  </si>
  <si>
    <t>バッテリー式LED投光機(LEDフィールドライト)</t>
  </si>
  <si>
    <t>発電機を電源に使用したメタルハライドランプ型投光機</t>
  </si>
  <si>
    <t>ラップアングル表面をスキンプレート面より内側に移動させて足付きダミージョイントを用いたセントル(ノンラップセントル)</t>
  </si>
  <si>
    <t>ラップアングルの表面がスキンプレートの延長にあるセントル</t>
  </si>
  <si>
    <t>グラストップSLタイプ</t>
  </si>
  <si>
    <t>コンクリートブロック張工</t>
  </si>
  <si>
    <t>菌根イソギクによる生きた防草緑化工法</t>
  </si>
  <si>
    <t>防草マットによる防草</t>
  </si>
  <si>
    <t>バイオマス灰を用いた重金属類吸着層工法 (MAL工法)</t>
  </si>
  <si>
    <t>購入した砂を吸着層母材とした吸着層工法</t>
  </si>
  <si>
    <t>ポルトグラスⅡ工法</t>
  </si>
  <si>
    <t>プロジェクションライト</t>
  </si>
  <si>
    <t>目印の設置等による作業範囲の明示</t>
  </si>
  <si>
    <t>風砕電気炉酸化スラグ細骨材 (ウインドスターズ)</t>
  </si>
  <si>
    <t>破砕スラグ細骨材</t>
  </si>
  <si>
    <t>アルミ合金製伸縮装置(Axpan(アクスパン))</t>
  </si>
  <si>
    <t>鋼製フィンガージョイント</t>
  </si>
  <si>
    <t>POWER MONSTER (パワー モンスター)</t>
  </si>
  <si>
    <t>大型土のう積層工法</t>
  </si>
  <si>
    <t>無</t>
  </si>
  <si>
    <t>シラン系とケイ酸塩系の特長を併せ持つハイブリッド型表面含浸材(サンハイドロックL2)</t>
  </si>
  <si>
    <t>スリムスリット(JS形)側溝</t>
  </si>
  <si>
    <t>管渠型側溝(天端中央スリット)及び歩車道境界ブロック</t>
  </si>
  <si>
    <t>エコクリーンブラストシート</t>
  </si>
  <si>
    <t>防炎シート</t>
  </si>
  <si>
    <t>ウッディソイル・ネオ工法</t>
  </si>
  <si>
    <t>超低空頭オールケーシング(全回転式)スライド工法</t>
  </si>
  <si>
    <t>連続基礎交差点タイプ</t>
  </si>
  <si>
    <t>現場打ちガードレール、ガードパイプ連続基礎</t>
  </si>
  <si>
    <t>WATER　SHIELD（塗布後の養生時間が2時間のシラン系表面含浸材）</t>
  </si>
  <si>
    <t>屋外圧力配管用硬質ポリ塩化ビニル管・継手（UVストロング）</t>
  </si>
  <si>
    <t>水道用硬質塩化ビニルライニング鋼管（SGP-VD）</t>
  </si>
  <si>
    <t>屋外露出配管用高性能ポリエチレン管（プラントハイパーBK）</t>
  </si>
  <si>
    <t>水道用硬質塩化ビニルライニング鋼管（SGP-VD)</t>
  </si>
  <si>
    <t>鋼・コンクリート界面の止水材「タフコネクト」</t>
  </si>
  <si>
    <t>壁高欄の鋼製型枠とコンクリート界面へのシール工</t>
  </si>
  <si>
    <t>融雪散水用樹脂製ノズル（DL式融雪散水ノズル装置）</t>
  </si>
  <si>
    <t>一車線対応の硬質ポリ塩化ビニル樹脂製ノズル</t>
  </si>
  <si>
    <t>m（１区画分）</t>
  </si>
  <si>
    <t>Slab integrate工法</t>
  </si>
  <si>
    <t>増厚部除去後断面修復工</t>
  </si>
  <si>
    <t>リフィルライト（クリンカアッシュ）を用いた軽量埋戻し工法</t>
  </si>
  <si>
    <t>購入砂を用いた擁壁の埋戻し</t>
  </si>
  <si>
    <t>コンクリート製プレキャスト桝工法</t>
  </si>
  <si>
    <t>天然石</t>
  </si>
  <si>
    <t>張り芝工</t>
  </si>
  <si>
    <t>化粧型枠(一般型枠+化粧型枠(使い捨てタイプ)の貼付・はく離作業が必要な化粧型枠)</t>
  </si>
  <si>
    <t>一般型枠(合板、メタルフォーム)</t>
  </si>
  <si>
    <t>ソーラー式路側用表示板</t>
  </si>
  <si>
    <t>深礎工法</t>
  </si>
  <si>
    <t>軟弱地盤処理工(スラリー撹拌工、二軸施工)</t>
  </si>
  <si>
    <t>橋梁排水管設置工(鋼管)</t>
  </si>
  <si>
    <t>深礎工法 (積算条件 内径φ5.0m 深さ17.5m GL下に地下水有 掘削対象土層はN値20の砂層)</t>
  </si>
  <si>
    <t>基施工</t>
  </si>
  <si>
    <t>重労働を含み人力作業に頼る、コンクリ－ト張護岸工の現場打ち法面施工方法。</t>
  </si>
  <si>
    <t>曲げ耐力制御式鋼板巻き立て補強</t>
  </si>
  <si>
    <t>アスファルト混合物(密粒13)</t>
  </si>
  <si>
    <t>ｔ</t>
  </si>
  <si>
    <t>再生路盤材</t>
  </si>
  <si>
    <t>軟弱地盤処理工(粉体噴射撹拌工:DJM工法)</t>
  </si>
  <si>
    <t>安定処理工(バックホウ混合)</t>
  </si>
  <si>
    <t>現場吹付のり枠工(フリーフレーム工法)</t>
  </si>
  <si>
    <t>現場打ちコンクリートによる剛構造樋管設計</t>
  </si>
  <si>
    <t>遠心力鉄筋コンクリート管による道路下カルバート工の設計・施工方法</t>
  </si>
  <si>
    <t>コンクリート舗装工(t=300mm)</t>
  </si>
  <si>
    <t>レールを用いたコンクリートフィニッシャ</t>
  </si>
  <si>
    <t>プレミックスタイプのアスファルト改質剤</t>
  </si>
  <si>
    <t xml:space="preserve"> スリップバー目地を用いたコンクリート舗装</t>
  </si>
  <si>
    <t>電熱式ロードヒーテイング(アスファルト舗装・一括通電制御・JIS第3種発熱線/金属発熱線)</t>
  </si>
  <si>
    <t>箱形ヒューム管</t>
  </si>
  <si>
    <t>電線共同溝(角型多条電線管)</t>
  </si>
  <si>
    <t>グラベルドレーン工法</t>
  </si>
  <si>
    <t>狭隘な施工場所での施工方法（トラッククレーン等による逐進施工）</t>
  </si>
  <si>
    <t>スラリー工法</t>
  </si>
  <si>
    <t>厚層基材吹付工(大規模仮設備による)</t>
  </si>
  <si>
    <t>岩接着工</t>
  </si>
  <si>
    <t>グラウンドアンカー工(現場吹付法枠工併用)</t>
  </si>
  <si>
    <t>杭打機傾斜計</t>
  </si>
  <si>
    <t>バンド式チャック機構を持つチュービング装置による掘削・場所打ち杭工法</t>
  </si>
  <si>
    <t>チゼル</t>
  </si>
  <si>
    <t>マンホール蓋高調整工法</t>
  </si>
  <si>
    <t>逆T式擁壁</t>
  </si>
  <si>
    <t>通常のセメント系固化材・石灰系固化材</t>
  </si>
  <si>
    <t>しゃ音壁設置工(金属製)</t>
  </si>
  <si>
    <t>吊り足場(高所での手組工法</t>
  </si>
  <si>
    <t>先端工</t>
  </si>
  <si>
    <t>アスファルト舗装</t>
  </si>
  <si>
    <t>土砂処分</t>
  </si>
  <si>
    <t>伐採樹木の産業廃棄物処理</t>
  </si>
  <si>
    <t>t(処分量)</t>
  </si>
  <si>
    <t>樹脂防草シート</t>
  </si>
  <si>
    <t>場所打ちボックスカルバート</t>
  </si>
  <si>
    <t>現場打ち重力式擁壁工</t>
  </si>
  <si>
    <t>土系舗装(樹脂系・セメント系)</t>
  </si>
  <si>
    <t>覆土工</t>
  </si>
  <si>
    <t>従来のコンクリ-ト用化学混和剤「AE減水剤 遅延形」</t>
  </si>
  <si>
    <t>フィルタープレス（加圧式）</t>
  </si>
  <si>
    <t>造園廃材の処理及び堆肥化による再生利用</t>
  </si>
  <si>
    <t>セルフクライミング装置</t>
  </si>
  <si>
    <t>従来破砕機のみによるチップ化</t>
  </si>
  <si>
    <t>購入砂の人力埋戻し・転圧</t>
  </si>
  <si>
    <t>現場打ち壁高欄</t>
  </si>
  <si>
    <t>従来の埋戻し(購入砂での水締め転圧による埋戻し)</t>
  </si>
  <si>
    <t>コンクリートブロック積(張)工</t>
  </si>
  <si>
    <t>コンクリートブロック積(張)工 連節ブロック 150㎏/個未満</t>
  </si>
  <si>
    <t>コンクリート&amp;メタル製防音壁</t>
  </si>
  <si>
    <t>コンクリート系セグメント(ボルト継手構造)</t>
  </si>
  <si>
    <t>半たわみ舗装</t>
  </si>
  <si>
    <t>ｍ2</t>
  </si>
  <si>
    <t>歩道舗装</t>
  </si>
  <si>
    <t>二次覆工有りのシールドトンネル</t>
  </si>
  <si>
    <t>該当無し</t>
  </si>
  <si>
    <t>通常の排水性舗装「アメニファルトS」</t>
  </si>
  <si>
    <t>井桁擁壁</t>
  </si>
  <si>
    <t>箱型円形水路</t>
  </si>
  <si>
    <t>排水性舗装「アメニファルトS」</t>
  </si>
  <si>
    <t>純ポリ塩化ビニルを使用した河川堤防用遮水シート</t>
  </si>
  <si>
    <t>グラウンドアンカー工(プレキャスト受圧板+アンカー工法)</t>
  </si>
  <si>
    <t>しゃ音壁設置工</t>
  </si>
  <si>
    <t>人工地盤緑化工法</t>
  </si>
  <si>
    <t>移動情報車、標識車(車載式)、(内照式)</t>
  </si>
  <si>
    <t>定周期信号システム、工事用車両感応式可変標識システム、交通誘導員</t>
  </si>
  <si>
    <t>安全太郎、交通誘導ロボット(突入防止施設)</t>
  </si>
  <si>
    <t>人力により日常・非常時の目視点検及び局部的には電気特性を利用した計測監視</t>
  </si>
  <si>
    <t>改質アスファルトⅡ型(他社のプラントミックス改質剤)</t>
  </si>
  <si>
    <t>自然石舗装</t>
  </si>
  <si>
    <t>橋梁塗装工(C-3系 現場塗り)</t>
  </si>
  <si>
    <t>m2・15年</t>
  </si>
  <si>
    <t>ケーブルクレーン、タワークレーン等</t>
  </si>
  <si>
    <t>トランスファーカ(有人方式)及び引綱開閉バケット</t>
  </si>
  <si>
    <t>現場打設基礎コンクリート工法</t>
  </si>
  <si>
    <t>油圧式圧入杭打抜き機</t>
  </si>
  <si>
    <t>100%バージンレジンを原料とした植生ネット</t>
  </si>
  <si>
    <t>アスファルト舗装工(付着性改善改質アスファルトを用いたアスファルト混合物)</t>
  </si>
  <si>
    <t>電線共同溝防食処理鋼管(電力管)と合成樹脂(塩化ビニール通信管)</t>
  </si>
  <si>
    <t>ジオグリッド補強盛土工法</t>
  </si>
  <si>
    <t>㎡(ジオテキスタ</t>
  </si>
  <si>
    <t>他発泡スチロールリサイクル工法(溶剤減容タイプ)</t>
  </si>
  <si>
    <t>Kg</t>
  </si>
  <si>
    <t>現場打ちカルバート、短スパン橋梁</t>
  </si>
  <si>
    <t>鋼管杭打工(中掘工)</t>
  </si>
  <si>
    <t>火薬・油圧ブレーカー</t>
  </si>
  <si>
    <t>手動形ラック式開閉機</t>
  </si>
  <si>
    <t>エポキシ樹脂・フッ素樹脂コート材</t>
  </si>
  <si>
    <t>鋼矢板工法</t>
  </si>
  <si>
    <t>2,000m2</t>
  </si>
  <si>
    <t>浮子観測</t>
  </si>
  <si>
    <t>ジオグリッド補強土壁工法</t>
  </si>
  <si>
    <t>バックホウ掘削+ダンプトラック運搬及び残土処理</t>
  </si>
  <si>
    <t>赤外線応用反射比率計測装置</t>
  </si>
  <si>
    <t>施工に仮設土留めを必要とする逆Tコンクリート擁壁</t>
  </si>
  <si>
    <t>仮設土留めを必要とする擁壁工</t>
  </si>
  <si>
    <t>専用機を用いた無発破掘削工法</t>
  </si>
  <si>
    <t>コンクリートブロック張工(連節ブロック)150kg/個以上</t>
  </si>
  <si>
    <t>路面標示工(高輝度貼り付け式)</t>
  </si>
  <si>
    <t>\/輝度/耐用年</t>
  </si>
  <si>
    <t>路面標示工(従来車線の切削、仮線の施工、仮線の切削、従来線の施工。</t>
  </si>
  <si>
    <t>高輝度レインマーク(スポットフレックス、バイブラライン、レインフラッシュなど)</t>
  </si>
  <si>
    <t>従来車線の切削、仮車線の施工、仮車線の切削、従来車線の施工</t>
  </si>
  <si>
    <t>鋼矢板土留工法</t>
  </si>
  <si>
    <t>火災検出装置</t>
  </si>
  <si>
    <t>円</t>
  </si>
  <si>
    <t>鋳鉄製マンホール蓋+垂直タラップ(背かご付)+仮設養生(カラーコーン+コーンバー)</t>
  </si>
  <si>
    <t>油吸着マット</t>
  </si>
  <si>
    <t>電動ホイスト+コンクリート蓋+着脱式安全柵</t>
  </si>
  <si>
    <t>切削オーバーレイ</t>
  </si>
  <si>
    <t>護岸基礎ブロック工(現場打ち)</t>
  </si>
  <si>
    <t>2層敷き均しによる2層式排水性舗装</t>
  </si>
  <si>
    <t>剪定樹木運搬および焼却処理</t>
  </si>
  <si>
    <t>連節ブロック+覆土(30cm)</t>
  </si>
  <si>
    <t>護岸用コンクリート基礎工 : 護岸用波返し基礎工</t>
  </si>
  <si>
    <t>鋼製型枠+化粧型枠</t>
  </si>
  <si>
    <t>練石張護岸工</t>
  </si>
  <si>
    <t>簡易汲取り仮設トイレ</t>
  </si>
  <si>
    <t>コンクリートブロック積(張)工(間知)</t>
  </si>
  <si>
    <t>プレキャストコンクリート系パネルを使用した残存型枠工法</t>
  </si>
  <si>
    <t>機械的研掃(電動工具)</t>
  </si>
  <si>
    <t>砂防施設用修景パネル</t>
  </si>
  <si>
    <t>パネロック(建設技術評価 95401)</t>
  </si>
  <si>
    <t>プラスチック法枠工</t>
  </si>
  <si>
    <t>搬出処理</t>
  </si>
  <si>
    <t>固定式破砕プラント</t>
  </si>
  <si>
    <t>植物発生材の廃棄物処理(焼却)と堆肥購入</t>
  </si>
  <si>
    <t>鉄筋コンクリート台付管</t>
  </si>
  <si>
    <t>遠心力鉄筋コンクリート管180゜固定基礎</t>
  </si>
  <si>
    <t>サンドブラスト</t>
  </si>
  <si>
    <t>付着性改善改質アスファルト</t>
  </si>
  <si>
    <t>アスファルト舗装工(カラー舗装)</t>
  </si>
  <si>
    <t>仮設構台+コンクリート矢板工(バイブロハンマ)</t>
  </si>
  <si>
    <t>三点式中掘工法</t>
  </si>
  <si>
    <t>仮設桟橋等よる作業ヤードの確保後に護岸工</t>
  </si>
  <si>
    <t>三点式中掘工法(先端ミルク注入)</t>
  </si>
  <si>
    <t>セメント系連続壁工法</t>
  </si>
  <si>
    <t>地盤改良工法</t>
  </si>
  <si>
    <t>砕石ドレーン、地盤改良工</t>
  </si>
  <si>
    <t>地下1層自走式駐車場</t>
  </si>
  <si>
    <t>地下1層2段ラック式</t>
  </si>
  <si>
    <t>既設構造物撤去・復旧+油圧圧入引抜工</t>
  </si>
  <si>
    <t>電動モータワイヤロープウインチ式開閉装置</t>
  </si>
  <si>
    <t>ジオテキスタイル補強土壁工法</t>
  </si>
  <si>
    <t>塗装</t>
  </si>
  <si>
    <t>%</t>
  </si>
  <si>
    <t>吹付法面取りこわし工併用厚層基材吹付工(t=7cm)</t>
  </si>
  <si>
    <t>ジェットフローゲート・高圧スライドゲート・円形高圧スライドゲート</t>
  </si>
  <si>
    <t>現場打ち(熟練作業員の手切りインバート工)</t>
  </si>
  <si>
    <t>繊維補強コンクリート</t>
  </si>
  <si>
    <t>土嚢袋工法</t>
  </si>
  <si>
    <t>除草工事</t>
  </si>
  <si>
    <t>防草シート工</t>
  </si>
  <si>
    <t>二床式立軸ポンプ</t>
  </si>
  <si>
    <t>コンクリートブロック積(張)工 (連節ブロック 150kg/個以上)</t>
  </si>
  <si>
    <t>生コン(軽量コンクリート)</t>
  </si>
  <si>
    <t>公園・道路の緑地帯等の除草処理</t>
  </si>
  <si>
    <t>セメント・生石灰等による残土固結化</t>
  </si>
  <si>
    <t>立方米</t>
  </si>
  <si>
    <t>残土を利用しない裏込工法</t>
  </si>
  <si>
    <t>親杭+グラウンドアンカ-工法</t>
  </si>
  <si>
    <t>アルミ形材を用いた裏面吸音ルーバー</t>
  </si>
  <si>
    <t>擬岩</t>
  </si>
  <si>
    <t>折り畳み式吊昇降階段</t>
  </si>
  <si>
    <t>ケ-ソン内型枠</t>
  </si>
  <si>
    <t>函</t>
  </si>
  <si>
    <t>単管吊り足場</t>
  </si>
  <si>
    <t>枠組足場 床付布枠</t>
  </si>
  <si>
    <t>他社の防草シール貼付工</t>
  </si>
  <si>
    <t>吊り棚足場(単管)</t>
  </si>
  <si>
    <t>枠組足場による支保工</t>
  </si>
  <si>
    <t>表紙張りの外壁用ユニットタイル</t>
  </si>
  <si>
    <t>透水性アスファルト舗装</t>
  </si>
  <si>
    <t>インタ-ロッキンヅブロック</t>
  </si>
  <si>
    <t>ふとんカゴ工</t>
  </si>
  <si>
    <t>自然暴露型酸化チタン大気浄化法</t>
  </si>
  <si>
    <t>一般的なポーラスコンクリート</t>
  </si>
  <si>
    <t>連節ブロック</t>
  </si>
  <si>
    <t>静的破砕剤を用いた岩破砕工法</t>
  </si>
  <si>
    <t>クレーン施工による製品据付</t>
  </si>
  <si>
    <t>橋梁塗装A-1系塗装</t>
  </si>
  <si>
    <t>静破砕剤による破砕工法</t>
  </si>
  <si>
    <t>PC鋼材を用いた床版の横締め工法</t>
  </si>
  <si>
    <t>振り子式固定モーメント方式バイブロハンマ工法(普通型バイブロハンマ-)</t>
  </si>
  <si>
    <t>オープン型TBM および シールド型TBM</t>
  </si>
  <si>
    <t>表層処理工法(スタビライザ)</t>
  </si>
  <si>
    <t>ｍ3</t>
  </si>
  <si>
    <t>静的破砕剤(膨張剤)</t>
  </si>
  <si>
    <t>L型擁壁+PU2側溝</t>
  </si>
  <si>
    <t>L型擁壁+PU3側溝</t>
  </si>
  <si>
    <t>プレキャスト(ボックスタイプ)貯留槽</t>
  </si>
  <si>
    <t>*</t>
  </si>
  <si>
    <t>排水性アスファルト混合物</t>
  </si>
  <si>
    <t>肩掛け式草刈機</t>
  </si>
  <si>
    <t>塩化カルシウム</t>
  </si>
  <si>
    <t>定率カーブミラー(Φ1000R3600)</t>
  </si>
  <si>
    <t>FRP管あと施工耐火工法</t>
  </si>
  <si>
    <t>プレキャストコンクリートL型擁壁</t>
  </si>
  <si>
    <t>かごマット(鉄線籠型平積み護岸)</t>
  </si>
  <si>
    <t>B計測岩石試験</t>
  </si>
  <si>
    <t>合併処理浄化槽+砂ろ過・活性炭吸着塔</t>
  </si>
  <si>
    <t>箇所・10年</t>
  </si>
  <si>
    <t>油圧式可変超高周波型杭打抜工法(超高周波くい打ち工法)PALSONIC-20(220PS)</t>
  </si>
  <si>
    <t>m/円</t>
  </si>
  <si>
    <t>溶融亜鉛めっき(9mm鋼板に施工)</t>
  </si>
  <si>
    <t>ガラスクロスライニング工法</t>
  </si>
  <si>
    <t>ステンレス製有孔管</t>
  </si>
  <si>
    <t>場所打ち杭工法(BH工法) 、フ-チング 5.0m×10.8m×1.0～1.3m(t)を補強する場合</t>
  </si>
  <si>
    <t>RCCPを使用したコンポジット舗装</t>
  </si>
  <si>
    <t>土を入れる従来のどのう</t>
  </si>
  <si>
    <t>(無し)</t>
  </si>
  <si>
    <t>台帳による管理</t>
  </si>
  <si>
    <t>RC-40 コンクリート 下層路盤材</t>
  </si>
  <si>
    <t>伸縮計観測、ケーブル敷設による斜面防災システム</t>
  </si>
  <si>
    <t>月・基</t>
  </si>
  <si>
    <t>金属缶に充填された2成分形シーリング材</t>
  </si>
  <si>
    <t>パック(缶)</t>
  </si>
  <si>
    <t>全面はつり後、タイル張替え工法</t>
  </si>
  <si>
    <t>モルタルによる外壁タイル張り</t>
  </si>
  <si>
    <t>真砂土(グラウンド用)</t>
  </si>
  <si>
    <t>セメントコンクリート</t>
  </si>
  <si>
    <t>法枠工法+ロックボルト</t>
  </si>
  <si>
    <t>河川堤防のり面用遮水シートAタイプ</t>
  </si>
  <si>
    <t>高視認性リブ式溶融区画線 白 (JIS K5665 3種2号)</t>
  </si>
  <si>
    <t>最終処分及び真砂埋め戻し</t>
  </si>
  <si>
    <t>循環型水質浄化システム</t>
  </si>
  <si>
    <t>なし(下記品質、安全性、施工性、環境については、厚層基材吹付け工法と比較した。)</t>
  </si>
  <si>
    <t>横引きゲート</t>
  </si>
  <si>
    <t>ワイヤロープ掛工</t>
  </si>
  <si>
    <t>合板製コンクリートパネル(コンパネ)</t>
  </si>
  <si>
    <t>転用回数</t>
  </si>
  <si>
    <t>木製型枠・鋼製型枠</t>
  </si>
  <si>
    <t>薬液注入工法</t>
  </si>
  <si>
    <t>一次覆工:エア吹付け、二次覆工:スリップフォーム工法</t>
  </si>
  <si>
    <t>吹付のり枠工法</t>
  </si>
  <si>
    <t>洗浄廃液の収集運搬を経て産業廃棄物として処理</t>
  </si>
  <si>
    <t>リットル</t>
  </si>
  <si>
    <t>火薬による人力掘削工法</t>
  </si>
  <si>
    <t>セメントコンクリート製ハンドホール及び蓋(3条用)</t>
  </si>
  <si>
    <t>反射シートの取替え</t>
  </si>
  <si>
    <t>従来の物は特殊ウレタンゴム製品</t>
  </si>
  <si>
    <t>合併処理浄化槽+合併処理浄化槽用三次処理槽</t>
  </si>
  <si>
    <t>人槽</t>
  </si>
  <si>
    <t>サンダーケレン工法</t>
  </si>
  <si>
    <t>フロート式水位面監視装置</t>
  </si>
  <si>
    <t>グラウンドアンカー併用親杭横矢板方式土留め工</t>
  </si>
  <si>
    <t>50cm×2層(平成15年度の広島県単価)(但し、切土の場合、上層50cmの鋤取り費用と、下層50cm改良後上層50cmの埋戻しの費用などの土工費用は含んでいません)</t>
  </si>
  <si>
    <t>PC橋梁(プレテンション方式:有効幅員9.0m、スパン9.04m)</t>
  </si>
  <si>
    <t>エポキシ樹脂モルタルによる補修工法</t>
  </si>
  <si>
    <t>アスファルト混合物(ストレートアスファルト60～80使用)</t>
  </si>
  <si>
    <t>ボーリング調査</t>
  </si>
  <si>
    <t>現場打ち河川護岸基礎コンクリート(高さ:70cm、上幅:30cm、下幅:60cm)</t>
  </si>
  <si>
    <t>一般濁水処理設備(ポータブル型・機械沈殿処理方式)30～40m3/h</t>
  </si>
  <si>
    <t>アナログ空中写真測量</t>
  </si>
  <si>
    <t>アンカーボルト式ブラケット材による開口覆工(開口部モデル:4.9m×4.0m 使用期間 6ヶ月)</t>
  </si>
  <si>
    <t>近接目視点検と打音検査</t>
  </si>
  <si>
    <t>サンドドレーン(SD)及びサンドコンパクションパイル(SCP)の材料</t>
  </si>
  <si>
    <t>有機質系土壌を用いた屋上緑化工法</t>
  </si>
  <si>
    <t>植生基材吹付工と産業廃棄物処理等</t>
  </si>
  <si>
    <t>金属製導水パイプ</t>
  </si>
  <si>
    <t>捨石均し(重錘式機械均し)</t>
  </si>
  <si>
    <t>植生基材吹付工(市場単価)T=5cm (適用勾配1:0.8以上、施工規模1000㎡以上)</t>
  </si>
  <si>
    <t>一般ポリカ-ボネ-ト透光板 (JHは老朽更新の基準を設置後20年としている)</t>
  </si>
  <si>
    <t>導水パイプ(Φ30mm×2条)+中間層・表層排水性アスファルト舗装工</t>
  </si>
  <si>
    <t>切削+加熱明色アスファルト舗装</t>
  </si>
  <si>
    <t>低圧ナトリウムランプ設計(25年間)</t>
  </si>
  <si>
    <t>ポリエステル不織布製の防草シート</t>
  </si>
  <si>
    <t>苗木設置吹付工法</t>
  </si>
  <si>
    <t>高視認性区画線(リブ式・溶融)</t>
  </si>
  <si>
    <t>簡易水洗</t>
  </si>
  <si>
    <t>回/日</t>
  </si>
  <si>
    <t>ポリウレタン樹脂塗料</t>
  </si>
  <si>
    <t>プレボーリング系セメントミルク埋め込み工法</t>
  </si>
  <si>
    <t>架設、撤去の繰返しによる桟橋</t>
  </si>
  <si>
    <t>プレキャストボックスカルバート用可とう継手</t>
  </si>
  <si>
    <t>アンカー工法ケーシングパッカー加圧・充填注入工</t>
  </si>
  <si>
    <t>アンカー工 グラウト注入打設 (アンカー自由長L=15m、削孔径φ90mm)</t>
  </si>
  <si>
    <t>厚層基材吹付工 厚さ5cm</t>
  </si>
  <si>
    <t>鋼繊維を用いたコンクリート補強用短繊維ロッド</t>
  </si>
  <si>
    <t>既設コンクリート法面取壊し+緑化型張ブロック</t>
  </si>
  <si>
    <t>太陽光発電式蛍光灯街灯(20年あたりのトータルコスト)</t>
  </si>
  <si>
    <t>機械式切削消去工法</t>
  </si>
  <si>
    <t>多自然型連節ブロック工法</t>
  </si>
  <si>
    <t>工場での翼バランス修正</t>
  </si>
  <si>
    <t>簡易濁水処理装置</t>
  </si>
  <si>
    <t>逆T型擁壁</t>
  </si>
  <si>
    <t>CDM工法</t>
  </si>
  <si>
    <t>ワイヤーロープ式開閉機</t>
  </si>
  <si>
    <t>アースオーガー自重推進掘削及び原始的な計測方法(通称バカ棒による計測)</t>
  </si>
  <si>
    <t>ポリエチレン被覆かごマット</t>
  </si>
  <si>
    <t>ロードセル(荷重計)による計測</t>
  </si>
  <si>
    <t>真空式 リヤリフトダンプ5.5m3級</t>
  </si>
  <si>
    <t>合成鈑桁橋(支間長40m,有効幅員9.5m)</t>
  </si>
  <si>
    <t>排水性舗装上に施工する溶融式区画線工(スリット式)</t>
  </si>
  <si>
    <t>ー</t>
  </si>
  <si>
    <t>菱形金網フェンス(H=1.5m)'LCC45年での比較'</t>
  </si>
  <si>
    <t>ふっ素樹脂塗装 (既設塗装面への適用)</t>
  </si>
  <si>
    <t>EPS工法(発砲スチロールを用いた超軽量盛土工法) H=8.0m L=15.0m</t>
  </si>
  <si>
    <t>もたれ式擁壁(現場打ち)</t>
  </si>
  <si>
    <t>エポキシ・ポリウレタン系重防食塗装システム(鋼道路橋塗装便覧c-1,3種)</t>
  </si>
  <si>
    <t>コンクリートブロック張工(連節ブロック)+覆土+張芝</t>
  </si>
  <si>
    <t>視覚障害者誘導用ブロック(点字ブロック)</t>
  </si>
  <si>
    <t>橋梁補修工:とりこわし工(ブレーカー等の電動工具)+断面修復工</t>
  </si>
  <si>
    <t>座標展開機とトータルステーションを用いた地形測量</t>
  </si>
  <si>
    <t>粒度調整砕石</t>
  </si>
  <si>
    <t>歩車道境界ブロック付L型側溝</t>
  </si>
  <si>
    <t>高所作業車による検査</t>
  </si>
  <si>
    <t>環境ブロック積(裏込コンクリート30cm)擁壁</t>
  </si>
  <si>
    <t>木杭を使用した丁張り掛け</t>
  </si>
  <si>
    <t>㎏</t>
  </si>
  <si>
    <t>ハンディ型地中レーダ機器(従来型シングルアンテナ)による代表断面探査</t>
  </si>
  <si>
    <t>ガラスクロス工法(ガラス繊維シート+エポキシ樹脂)</t>
  </si>
  <si>
    <t>摩擦型グラウンドアンカー</t>
  </si>
  <si>
    <t>土系舗装(樹脂系)</t>
  </si>
  <si>
    <t>高粘度改質アスファルトを用いた排水性舗装(低騒音舗装)</t>
  </si>
  <si>
    <t>ダクトスリーブ工法</t>
  </si>
  <si>
    <t>ｍ２</t>
  </si>
  <si>
    <t>下水道用可とう性ヒューム管をコンクリートで巻き立てる方法。</t>
  </si>
  <si>
    <t>標準H形鋼橋</t>
  </si>
  <si>
    <t>鉄筋コンクリートトラフ</t>
  </si>
  <si>
    <t>コンクリートえん堤</t>
  </si>
  <si>
    <t>コンクリート蓋</t>
  </si>
  <si>
    <t>ダクトスリーブ</t>
  </si>
  <si>
    <t>対応する一般的な従来技術はない。</t>
  </si>
  <si>
    <t>平板測量と熱赤外線映像法を用いたのり面調査</t>
  </si>
  <si>
    <t>集水桝・型枠工(セパレータがコンクリート壁内に残留する桝工)形状は内々600㎜、外々900㎜、高さ、900㎜</t>
  </si>
  <si>
    <t>情報BOXさや管補修工法(有間隔方式)</t>
  </si>
  <si>
    <t>ダクト面</t>
  </si>
  <si>
    <t>合併処理浄化槽50人槽(シャンベールの公衆トイレ便器数3個に相当)</t>
  </si>
  <si>
    <t>個建設・10年ラン</t>
  </si>
  <si>
    <t>一般養生</t>
  </si>
  <si>
    <t>スケラーケレン工法</t>
  </si>
  <si>
    <t>鋼製起伏堰(油圧式) 比較規模:純径間20m×堰高1.5m×1門</t>
  </si>
  <si>
    <t>井桁組擁壁 壁高=6.90m(全高H=8.00m)</t>
  </si>
  <si>
    <t>スポンジマット</t>
  </si>
  <si>
    <t>PCグラウト工法</t>
  </si>
  <si>
    <t>土のう作り人力作業</t>
  </si>
  <si>
    <t>切断水全量回収方法</t>
  </si>
  <si>
    <t>中詰工(割石又は栗石)</t>
  </si>
  <si>
    <t>逆T式擁壁(杭基礎使用時)H=6.0m</t>
  </si>
  <si>
    <t>軽量土壌への芝植栽工法</t>
  </si>
  <si>
    <t>直接基礎形式現場打ちコンクリート擁壁による道路拡幅工</t>
  </si>
  <si>
    <t>黒ボク土による土壌浸透浄化法(土壌寿命を造粒赤玉土で5年,黒ボク土で2年とする)</t>
  </si>
  <si>
    <t>比較対象となる技術はない</t>
  </si>
  <si>
    <t>通常の早強性コンクリートを使用したプレストレストコンクリート製品</t>
  </si>
  <si>
    <t>対応する従来技術は無い</t>
  </si>
  <si>
    <t>現場打RC床版 ( L=4.0m B=10.0m 設計荷重 T-20 )</t>
  </si>
  <si>
    <t>着雪防止屋根</t>
  </si>
  <si>
    <t>手作業による、反射シートの貼り替え。</t>
  </si>
  <si>
    <t>人力掘削(片切り)</t>
  </si>
  <si>
    <t>除草工(草刈)年2回・10年間</t>
  </si>
  <si>
    <t>断面補強(耐力不足部位への部材追加)による耐震補強法</t>
  </si>
  <si>
    <t>ton級橋梁</t>
  </si>
  <si>
    <t>シート防水 流貼り工法</t>
  </si>
  <si>
    <t>道路維持修繕工-断面修復工</t>
  </si>
  <si>
    <t>深礎(ライナープレート)工法</t>
  </si>
  <si>
    <t>プレキャストコンクリート製受圧板</t>
  </si>
  <si>
    <t>電池式自発光デリニエータ(ラバーコーン上で5年間使用した場合)</t>
  </si>
  <si>
    <t>アラミド繊維シートによる既存コンクリート構造物の補強工法(二方向シート 10t/10t シート1層)</t>
  </si>
  <si>
    <t>H形鋼ウイングリブ</t>
  </si>
  <si>
    <t>軽荷重スラブ橋用橋げた(JIS A 5373)</t>
  </si>
  <si>
    <t>橋脚の鉄筋組立</t>
  </si>
  <si>
    <t>木柵工法</t>
  </si>
  <si>
    <t>音響測深機による河川深浅測量(縦断延長30km、1測線当たりの長さ200m、測線間隔200m、測線151本)</t>
  </si>
  <si>
    <t>測線</t>
  </si>
  <si>
    <t>カッタ工及び加熱注入目地工</t>
  </si>
  <si>
    <t>透水性アスファルト舗装工 : 表層工(T=40) 路盤工 (RC-30 ・ T=100)</t>
  </si>
  <si>
    <t>砕砂機により製造した砕砂</t>
  </si>
  <si>
    <t>露出配管添架工法(新設時)</t>
  </si>
  <si>
    <t>植生基材吹付工(吹付厚t=3cm)</t>
  </si>
  <si>
    <t>ブロー成形フロート</t>
  </si>
  <si>
    <t>場所打ちPC床版</t>
  </si>
  <si>
    <t>歪ゲージ法による鋼構造物の応力測定</t>
  </si>
  <si>
    <t>大型部分模型と大型全体模型による風洞試験</t>
  </si>
  <si>
    <t>試験</t>
  </si>
  <si>
    <t>テレメータ遠隔監視システム</t>
  </si>
  <si>
    <t>コンクリート張(t=7cm)</t>
  </si>
  <si>
    <t>リップ溝形鋼(100mm×50mm×20mm t=2.3mm)</t>
  </si>
  <si>
    <t>調査員の目視によるナンバープレート調査</t>
  </si>
  <si>
    <t>車線(延べ)</t>
  </si>
  <si>
    <t>人員による安全管理</t>
  </si>
  <si>
    <t>手作業によるアバタ面積の拾い出し(目視を含む)</t>
  </si>
  <si>
    <t>コンクリート張工</t>
  </si>
  <si>
    <t>リバースサーキュレーション工法の従来泥水処理</t>
  </si>
  <si>
    <t>コンクリートスラブを厚くした防音(t=190mm)</t>
  </si>
  <si>
    <t>ダイバー浚渫+フィルタープレス</t>
  </si>
  <si>
    <t>緑化ブロック積工</t>
  </si>
  <si>
    <t>普通インターロッキングブロックフラッグタイプ</t>
  </si>
  <si>
    <t>橋梁点検車による橋梁点検</t>
  </si>
  <si>
    <t>可変式道路情報板用白熱電球</t>
  </si>
  <si>
    <t>化学樹脂を用いたウッドチップ舗装 t=5cm</t>
  </si>
  <si>
    <t>改質Ⅱ型密粒度アスコン(20)</t>
  </si>
  <si>
    <t>植生基材吹付工(厚層基材吹付工)t=5cm</t>
  </si>
  <si>
    <t>鉄筋挿入工、市場単価、現場条件Ⅱ</t>
  </si>
  <si>
    <t>土壌改良材による樹勢回復工法</t>
  </si>
  <si>
    <t>プレキャスト製品円形水路と縁石</t>
  </si>
  <si>
    <t>セメントを主結合材とする歩車道境界ブロック(歩車道境界ブロック A)</t>
  </si>
  <si>
    <t>目視調査・たたき検査・赤外線調査・自然電位法(含鉄筋探査)</t>
  </si>
  <si>
    <t>落書き防止・貼り紙防止工</t>
  </si>
  <si>
    <t>間欠式空気揚水筒</t>
  </si>
  <si>
    <t>㌧/日</t>
  </si>
  <si>
    <t>配線式電力の自発光視線誘導灯</t>
  </si>
  <si>
    <t>現場</t>
  </si>
  <si>
    <t>ロータリーパーカッションドリル二重管削孔工法</t>
  </si>
  <si>
    <t>プレキャスト製品を加工してカーブ及びコーナー処理を行う側溝</t>
  </si>
  <si>
    <t>舗装路面の段差の測定方法(水糸法-人力測定)</t>
  </si>
  <si>
    <t>区間</t>
  </si>
  <si>
    <t>微細気泡発生装置</t>
  </si>
  <si>
    <t>外部排出処理</t>
  </si>
  <si>
    <t>注入式長尺先受工法</t>
  </si>
  <si>
    <t>鋳鉄製マンホールふた</t>
  </si>
  <si>
    <t>湿潤化工法</t>
  </si>
  <si>
    <t>コンクリート表面処理工(ウォータージェット)</t>
  </si>
  <si>
    <t>亜硝酸リチウム水溶液</t>
  </si>
  <si>
    <t>舗装路面の段差の測定方法(水糸法)</t>
  </si>
  <si>
    <t>時間</t>
  </si>
  <si>
    <t>ソーラー式信号機</t>
  </si>
  <si>
    <t>月(1組分)</t>
  </si>
  <si>
    <t>排水桝</t>
  </si>
  <si>
    <t>井桁組擁壁</t>
  </si>
  <si>
    <t>あと施工アンカー</t>
  </si>
  <si>
    <t>打ち換え工</t>
  </si>
  <si>
    <t>鉄塔とユニット局舎の併設</t>
  </si>
  <si>
    <t>ハレーサルトボックスカルバート</t>
  </si>
  <si>
    <t>外防水工</t>
  </si>
  <si>
    <t>連結ブロック</t>
  </si>
  <si>
    <t>現場打ち階段</t>
  </si>
  <si>
    <t>購入土(山土)</t>
  </si>
  <si>
    <t>鋼製橋梁用ビーム型防護柵</t>
  </si>
  <si>
    <t>現場吹付法枠工法</t>
  </si>
  <si>
    <t>乾燥収縮低減剤(膨張性混和材)</t>
  </si>
  <si>
    <t>枚・30日</t>
  </si>
  <si>
    <t>オールコアボーリングと動的サウンディング</t>
  </si>
  <si>
    <t>大型土のう(1t)</t>
  </si>
  <si>
    <t>溶融式区画線(排水性舗装対応型)</t>
  </si>
  <si>
    <t>合板による型枠</t>
  </si>
  <si>
    <t>浸透性吸水防止材「レジソークType1」</t>
  </si>
  <si>
    <t>表面被覆工法(有機系)</t>
  </si>
  <si>
    <t>m(法長)</t>
  </si>
  <si>
    <t>公定法(平成15年環境省告示第18号)</t>
  </si>
  <si>
    <t>検体</t>
  </si>
  <si>
    <t>ペーパードレーン(プラスチック)</t>
  </si>
  <si>
    <t>密粒度ポリマー改質Ⅱ型アスファルト混合物(20)舗装</t>
  </si>
  <si>
    <t>可塑性エアモルタルによる裏込め注入工法</t>
  </si>
  <si>
    <t>フレコンバッグを使用した大型土のう</t>
  </si>
  <si>
    <t>袋/5年</t>
  </si>
  <si>
    <t>レインボーミスト</t>
  </si>
  <si>
    <t>型枠の製作・設置・撤去。</t>
  </si>
  <si>
    <t>【本】</t>
  </si>
  <si>
    <t>プレキャストコンクリートブロック</t>
  </si>
  <si>
    <t>鋼製グレーチング(細目)</t>
  </si>
  <si>
    <t>濁水処理機とフィルタープレス</t>
  </si>
  <si>
    <t>雪崩発生予防柵</t>
  </si>
  <si>
    <t>人による手運び</t>
  </si>
  <si>
    <t>道路除草工(肩掛式除草、飛び石防護あり)2回/年・3年</t>
  </si>
  <si>
    <t>軽量土壌による植栽工法</t>
  </si>
  <si>
    <t>除草工(草刈)2年間で年2回(計4回)</t>
  </si>
  <si>
    <t>支柱設置(鉄線による固定)</t>
  </si>
  <si>
    <t>現場打ち側溝補修</t>
  </si>
  <si>
    <t>穿孔式ラバーポール</t>
  </si>
  <si>
    <t>プレキャストU型側溝</t>
  </si>
  <si>
    <t>プレキャスト自由勾配側溝</t>
  </si>
  <si>
    <t>横引きゲート(電動)</t>
  </si>
  <si>
    <t>ロープ伏工+ワイヤロープ掛工</t>
  </si>
  <si>
    <t>プレキャストスリット側溝</t>
  </si>
  <si>
    <t>ハレーサルト張り出し歩道</t>
  </si>
  <si>
    <t>プレキャスト張り出し歩道</t>
  </si>
  <si>
    <t>ガラス繊維シートを用いたコンクリート片のはく落防止工法</t>
  </si>
  <si>
    <t>鉄筋コンクリート製地覆</t>
  </si>
  <si>
    <t>マンホールふた取替工</t>
  </si>
  <si>
    <t>組立式階段 エバルート</t>
  </si>
  <si>
    <t>現場打ちコンクリート階段</t>
  </si>
  <si>
    <t>土のう袋による重石</t>
  </si>
  <si>
    <t>ヶ</t>
  </si>
  <si>
    <t>ガードレール現場塗装工(人力)</t>
  </si>
  <si>
    <t>歩車道境界ブロック</t>
  </si>
  <si>
    <t>防眩網</t>
  </si>
  <si>
    <t>ワンキャップ</t>
  </si>
  <si>
    <t>高濃度酸素溶解装置</t>
  </si>
  <si>
    <t>高エネルギー吸収タイプ落石防護網</t>
  </si>
  <si>
    <t>ダクタイル鋳鉄製橋梁用ビーム型防護柵</t>
  </si>
  <si>
    <t>鋼製溶融亜鉛メッキ検査路</t>
  </si>
  <si>
    <t>時間・台</t>
  </si>
  <si>
    <t>オイルガード付発電機</t>
  </si>
  <si>
    <t>エンジン発電機+別置式オイルガード</t>
  </si>
  <si>
    <t>現場打ちコンクリート基礎</t>
  </si>
  <si>
    <t>普通コンクリートを用いた歩車道境界ブロック(C種 片直 両面R)</t>
  </si>
  <si>
    <t>安全標識(工事用看板+矢印板)</t>
  </si>
  <si>
    <t>溶融型視覚障害者誘導用標示工法「アトムセフティーガイド無鉛」</t>
  </si>
  <si>
    <t>視覚障害者誘導用ブロック</t>
  </si>
  <si>
    <t>真砂土</t>
  </si>
  <si>
    <t>張コンクリート(もたれ式擁壁)</t>
  </si>
  <si>
    <t>加熱型アスファルト塗膜防水工法</t>
  </si>
  <si>
    <t>プレキャストL型擁壁と現場打ち独立型車両用防護柵基礎</t>
  </si>
  <si>
    <t>スクリューメッシュ</t>
  </si>
  <si>
    <t>溶接金網(ワイヤーメッシュ)</t>
  </si>
  <si>
    <t>ふっ素樹脂塗装</t>
  </si>
  <si>
    <t>サンドブラスト工法(2種ケレン)</t>
  </si>
  <si>
    <t>携帯式渦流探傷装置</t>
  </si>
  <si>
    <t>磁紛探傷試験</t>
  </si>
  <si>
    <t>携帯式渦流探傷器(PECT-Ⅱ)</t>
  </si>
  <si>
    <t>磁粉探傷試験</t>
  </si>
  <si>
    <t>セメント系固化材(一般品)を用いた安定処理工(バックホウ混合)</t>
  </si>
  <si>
    <t>掘削除去工法</t>
  </si>
  <si>
    <t>ステンレス鉄板+シリコンシーラント充填</t>
  </si>
  <si>
    <t>樹脂系滑り止めカラー舗装</t>
  </si>
  <si>
    <t>統一型タイプの金属製遮音板(吸音板)</t>
  </si>
  <si>
    <t>工事用敷き板「Wボード」</t>
  </si>
  <si>
    <t>敷き鉄板</t>
  </si>
  <si>
    <t>連続繊維シート接着工法</t>
  </si>
  <si>
    <t>プロパッチシート</t>
  </si>
  <si>
    <t>舗装面クラック補修専用の加熱型シール材充填</t>
  </si>
  <si>
    <t>塩化ゴム系塗装</t>
  </si>
  <si>
    <t>環境負荷・塗装工程を削減できる中塗上塗兼用塗料「VフロンHB」</t>
  </si>
  <si>
    <t>ふっ素樹脂塗料用中塗、ふっ素樹脂塗料上塗</t>
  </si>
  <si>
    <t>よごさんゾル</t>
  </si>
  <si>
    <t>タックコート用アスファルト乳剤(PKR-T)</t>
  </si>
  <si>
    <t>普通コンクリートによるかぶりの増厚</t>
  </si>
  <si>
    <t>浄太郎Ⅶ</t>
  </si>
  <si>
    <t>橋脚RC巻立て工法</t>
  </si>
  <si>
    <t>脚</t>
  </si>
  <si>
    <t>端子圧着及び端子台接続</t>
  </si>
  <si>
    <t>ポストデリニエーター(車両誘導灯)</t>
  </si>
  <si>
    <t>ラバーポール(車線分離標)</t>
  </si>
  <si>
    <t>大型土のう J-Bag301-BLACK</t>
  </si>
  <si>
    <t>耐候性大型土のう(短期対応)</t>
  </si>
  <si>
    <t>湿式ダイヤモンドワイヤーソー</t>
  </si>
  <si>
    <t>CO2-SUICOMを用いたインターロッキングブロック</t>
  </si>
  <si>
    <t>普通コンクリートを用いたインターロッキングブロック</t>
  </si>
  <si>
    <t>調査員の目視による交通量調査</t>
  </si>
  <si>
    <t>連続繊維シート工法(アラミドメッシュ)</t>
  </si>
  <si>
    <t>海水系酸化マグネシウム重金属不溶化剤 スーパーMAG</t>
  </si>
  <si>
    <t>汚染土壌の掘削除去</t>
  </si>
  <si>
    <t>セキュリティ対策機能を有しない鉄蓋を、施錠機能付き鉄蓋へ交換</t>
  </si>
  <si>
    <t>スラッと側溝</t>
  </si>
  <si>
    <t>自由勾配側溝(B300×H400排水舗装対応型)</t>
  </si>
  <si>
    <t>連続鉄筋コンクリート舗装用斜交メッシュパネル</t>
  </si>
  <si>
    <t>鉄筋工がバラ鉄筋を現場で配筋し、その交点を人力で結束する作業</t>
  </si>
  <si>
    <t>スプライスプレート保持具(SPチョーバン)</t>
  </si>
  <si>
    <t>シノ等を使用し手作業による、ボルトの穴合わせ後、番線で仮固定(保持)。</t>
  </si>
  <si>
    <t>本(桁)</t>
  </si>
  <si>
    <t>スリット応力解放法</t>
  </si>
  <si>
    <t>コア応力解放法</t>
  </si>
  <si>
    <t>砕石かご</t>
  </si>
  <si>
    <t>情報ボックスの活線移設工法(エコカモ工法)</t>
  </si>
  <si>
    <t>架空方式による仮ルート設置</t>
  </si>
  <si>
    <t>突起レスロックボルト</t>
  </si>
  <si>
    <t>遠距離通信土石流警報システム</t>
  </si>
  <si>
    <t>特定小電力無線通信機による土石流監視・警報;通信距離2km(中継器3基);監視期間 6か月;ワイヤーセンサー1箇所</t>
  </si>
  <si>
    <t>箇所(6か月)</t>
  </si>
  <si>
    <t>テラセルマットレス工法</t>
  </si>
  <si>
    <t>砕石置換工法</t>
  </si>
  <si>
    <t>スクラムガード</t>
  </si>
  <si>
    <t>現場打ち連続基礎</t>
  </si>
  <si>
    <t>パリットMC工法</t>
  </si>
  <si>
    <t>コンクリート手斫り</t>
  </si>
  <si>
    <t>ハレーサルト剛性防護柵</t>
  </si>
  <si>
    <t>プレキャスト剛性防護柵</t>
  </si>
  <si>
    <t>かんたんグレーチング</t>
  </si>
  <si>
    <t>現場打ち側溝補修工法</t>
  </si>
  <si>
    <t>発破超低周波音消音装置</t>
  </si>
  <si>
    <t>鋼製防音扉3基</t>
  </si>
  <si>
    <t>グリングリーンマット工法</t>
  </si>
  <si>
    <t>石州瓦コンクリート舗装工法</t>
  </si>
  <si>
    <t>普通コンクリート舗装工法</t>
  </si>
  <si>
    <t>耐候性養生シート</t>
  </si>
  <si>
    <t>ブルーシート(ポリエチレン製)#3000</t>
  </si>
  <si>
    <t>ネオハクリ工法</t>
  </si>
  <si>
    <t>ブラスト工法</t>
  </si>
  <si>
    <t>注入式ロックボルトのコーキングシステム(HIPREXボルト)</t>
  </si>
  <si>
    <t>注入式フォアポーリング(コーキング剤による口元コーキング)</t>
  </si>
  <si>
    <t>直流給電方式トンネルLED照明</t>
  </si>
  <si>
    <t>交流給電方式トンネルLED照明</t>
  </si>
  <si>
    <t>2液混合型けい酸塩系表面含浸材CS-21ビルダー</t>
  </si>
  <si>
    <t>表面含浸工法(補助剤を併用した反応型けい酸塩系表面含浸工法)</t>
  </si>
  <si>
    <t>道路管理画像を用いた路面評価システム</t>
  </si>
  <si>
    <t>路面のひび割れ測定方法(スケッチ法)を用いた路面管理</t>
  </si>
  <si>
    <t>粒度調整土工盛土材 おろちの鋼土</t>
  </si>
  <si>
    <t>購入土(真砂土)</t>
  </si>
  <si>
    <t>吊りチェーン調整具「キメチェン」</t>
  </si>
  <si>
    <t>レバーブロックを用いた足場設置</t>
  </si>
  <si>
    <t>常温硬化型超高強度繊維補強コンクリート「スリムクリート」</t>
  </si>
  <si>
    <t>普通コンクリートを用いたRC構造</t>
  </si>
  <si>
    <t>超低騒音ブラケットアセンブリを用いた油圧ブレーカ</t>
  </si>
  <si>
    <t>油圧ブレーカ</t>
  </si>
  <si>
    <t>Hrソイル工法</t>
  </si>
  <si>
    <t>モルタル吹付工 (t=5cm ラス有り)</t>
  </si>
  <si>
    <t>マルチビーム測深機搭載の無人ボートによる深浅測量</t>
  </si>
  <si>
    <t>有人船(傭船)に搭載したマルチビーム音響測深機を用いた深浅測量</t>
  </si>
  <si>
    <t>ミクストグラウト</t>
  </si>
  <si>
    <t>1液型ポリウレタン樹脂注入工法</t>
  </si>
  <si>
    <t>増圧(ブースタ)機構を搭載した油圧解体機</t>
  </si>
  <si>
    <t>増圧(ブースタ)機構なしの油圧解体機</t>
  </si>
  <si>
    <t>WALKミスト</t>
  </si>
  <si>
    <t>マルチパスレーダを用いた路面下空洞調査技術</t>
  </si>
  <si>
    <t>道路空洞調査(牽引車式)</t>
  </si>
  <si>
    <t>路面輝度測定システムeLscope(エルスコープ)</t>
  </si>
  <si>
    <t>照度計を用いた路面の照度測定</t>
  </si>
  <si>
    <t>スマート制御付きトランス[ダイモトランスプレミアム]</t>
  </si>
  <si>
    <t>位相制御回路がない通常のトランス</t>
  </si>
  <si>
    <t>非破壊による鉄筋挿入工根入長さ測定装置</t>
  </si>
  <si>
    <t>引き抜き工法</t>
  </si>
  <si>
    <t>集塵構造を設けたエンジンカッター</t>
  </si>
  <si>
    <t>湿式エンジンカッター</t>
  </si>
  <si>
    <t>ステンレスの電解研磨工法</t>
  </si>
  <si>
    <t>酸洗処理工法</t>
  </si>
  <si>
    <t>PRMSカラー工法</t>
  </si>
  <si>
    <t>景観透水性舗装工</t>
  </si>
  <si>
    <t>掘削除去法</t>
  </si>
  <si>
    <t>防草シート「はるん田"」</t>
  </si>
  <si>
    <t>機械除草工(年2回×10年=20回)</t>
  </si>
  <si>
    <t>堤防裏法尻保護工 「侵食防止かご」</t>
  </si>
  <si>
    <t>無繊維透明樹脂型コンクリート表面保護・はく落防止工法</t>
  </si>
  <si>
    <t>緊急閉鎖連動システム(サットクローズM型)</t>
  </si>
  <si>
    <t>2モータ2ドラム式開閉装置(従来ワイヤリング_左右独立)</t>
  </si>
  <si>
    <t>ログ測</t>
  </si>
  <si>
    <t>アンケート調査による移動履歴把握調査</t>
  </si>
  <si>
    <t>サンプル</t>
  </si>
  <si>
    <t>ワイヤーメッシュCSスペーサー</t>
  </si>
  <si>
    <t>コンクリート製スペーサー</t>
  </si>
  <si>
    <t>配力筋一体型トラススペーサーを用いた連続鉄筋コンクリート舗装の配筋</t>
  </si>
  <si>
    <t>バー型スペーサーを用いた配筋</t>
  </si>
  <si>
    <t>道路区画線健全度診断システム</t>
  </si>
  <si>
    <t>作業員による区画線の目視調査</t>
  </si>
  <si>
    <t>倒木対策ルートロック工法</t>
  </si>
  <si>
    <t>丸太八つ掛け支柱</t>
  </si>
  <si>
    <t>橋梁用FRP水切り板</t>
  </si>
  <si>
    <t>ステンレス製L型鋼による水切り構造</t>
  </si>
  <si>
    <t>亜硝酸リチウム併用型表面含浸工法 「プロコンガードシステムS」</t>
  </si>
  <si>
    <t>シラン系表面含浸工法</t>
  </si>
  <si>
    <t>E-マルチ点検車</t>
  </si>
  <si>
    <t>高所作業車</t>
  </si>
  <si>
    <t>建設用手持ち工具支持装置「楽サポール」</t>
  </si>
  <si>
    <t>レバーブロックを用いた吊り足場用吊りチェーンの長さ調整</t>
  </si>
  <si>
    <t>はつり工具を手で把持・押し付けながらのはつり</t>
  </si>
  <si>
    <t>緊急閉鎖油圧ブレーキシステム(サットクローズH型)</t>
  </si>
  <si>
    <t>2モータ2ドラムウインチ式開閉装置+予備発電機</t>
  </si>
  <si>
    <t>ロックフレーム工法(S型)</t>
  </si>
  <si>
    <t>重金属不溶化材「ポーラミックス」</t>
  </si>
  <si>
    <t>専門技術者の画像判定によるひび割れ点検</t>
  </si>
  <si>
    <t>組立プール型 工事車両タイヤ洗浄ユニット「バシャット」</t>
  </si>
  <si>
    <t>コンクリート製タイヤ洗浄プール</t>
  </si>
  <si>
    <t>ヒヤリハンター(接近検知警報システム)</t>
  </si>
  <si>
    <t>土工事</t>
  </si>
  <si>
    <t>カラーコーン等による作業範囲の明示と監視員の配置</t>
  </si>
  <si>
    <t>離脱装置付浮桟橋</t>
  </si>
  <si>
    <t>固定式係留装置付浮桟橋</t>
  </si>
  <si>
    <t>省合金二相ステンレス鋼(NSSC2120)全ネジボルト</t>
  </si>
  <si>
    <t>オーステナイト系ステンレス鋼(ＳＵＳ３０４)全ネジボルト</t>
  </si>
  <si>
    <t>ヒートホールド</t>
  </si>
  <si>
    <t>麻シートと帆布シートの2枚重ね</t>
  </si>
  <si>
    <t>ワンサートナット</t>
  </si>
  <si>
    <t>六角ナット(M22・1種)</t>
  </si>
  <si>
    <t>斜面安全掘削工法(新ＳＳＤ工法)</t>
  </si>
  <si>
    <t>㎥</t>
  </si>
  <si>
    <t>K-PREX工法</t>
  </si>
  <si>
    <t>鉄筋コンクリート増厚工法</t>
  </si>
  <si>
    <t>手詰め作業</t>
  </si>
  <si>
    <t>タイマー式信号機</t>
  </si>
  <si>
    <t>ニーダー車及びライン施工機</t>
  </si>
  <si>
    <t>現場打ちコンクリート逆T擁壁(表面化粧)</t>
  </si>
  <si>
    <t>コンクリートブロック張工(連節ブロック+覆土+張芝)</t>
  </si>
  <si>
    <t>ブロック長が600mm境界ブロック据付・セメントモルタル目地</t>
  </si>
  <si>
    <t>永久グラウンドアンカー工法(一般定着地盤pH5程度)</t>
  </si>
  <si>
    <t>水晶発振式(水圧式)水位計</t>
  </si>
  <si>
    <t>set</t>
  </si>
  <si>
    <t>従来型道路用側溝</t>
  </si>
  <si>
    <t>管渠型側溝</t>
  </si>
  <si>
    <t>ジェットフローゲート</t>
  </si>
  <si>
    <t>厚層基材吹付工 厚3cm</t>
  </si>
  <si>
    <t>曝気付き礫間接触酸化法</t>
  </si>
  <si>
    <t>m3/s規模</t>
  </si>
  <si>
    <t>バックホウ+2.9tクレーン</t>
  </si>
  <si>
    <t>ふとん籠</t>
  </si>
  <si>
    <t>垂直多軸回転ビット</t>
  </si>
  <si>
    <t>緑化ブロック</t>
  </si>
  <si>
    <t>基礎コンクリートを予め打設するプレキャストL型擁壁設置工</t>
  </si>
  <si>
    <t>コンクリートブロック張工(150kg/個未満)</t>
  </si>
  <si>
    <t>Ｕ字溝による縦排水</t>
  </si>
  <si>
    <t>鋼製型枠＋化粧型枠</t>
  </si>
  <si>
    <t>U型水路(現場打ちコンクリート)</t>
  </si>
  <si>
    <t>高所作業車を使った手組み手バラシ</t>
  </si>
  <si>
    <t>一般砕砂製造システム(粒形改善機)</t>
  </si>
  <si>
    <t>普通コンクリート(海底山脈築造ブロック(6ton型、3.35m3)を普通コンクリートで製造した場合)</t>
  </si>
  <si>
    <t>大型ブレーカ工法+切土法面整形</t>
  </si>
  <si>
    <t>ノシバ・コウライシバの張芝</t>
  </si>
  <si>
    <t>一般加熱アスファルト混合物（改質Ⅱ型）</t>
  </si>
  <si>
    <t>通常舗装(上層路盤+基層+中間層)</t>
  </si>
  <si>
    <t>透水性インターロッキングブロック</t>
  </si>
  <si>
    <t>パイプルーフ工法</t>
  </si>
  <si>
    <t>515m</t>
  </si>
  <si>
    <t>軽量鋼矢板</t>
  </si>
  <si>
    <t>発破掘削工法</t>
  </si>
  <si>
    <t>排水性アスファルト舗装(カラー)</t>
  </si>
  <si>
    <t>マンホール用可とう継手</t>
  </si>
  <si>
    <t>塩化ビニル支管</t>
  </si>
  <si>
    <t>金属板</t>
  </si>
  <si>
    <t>購入砂を用いた埋め戻し</t>
  </si>
  <si>
    <t>ｍ３</t>
  </si>
  <si>
    <t>剪定・伐採による枝葉木根の焼却・廃棄処分</t>
  </si>
  <si>
    <t>車道用鉄筋コンクリート側溝による情報BOX工法</t>
  </si>
  <si>
    <t>視線誘導灯</t>
  </si>
  <si>
    <t>システム(144m)</t>
  </si>
  <si>
    <t>LED表示板と視線誘導灯の組合せ</t>
  </si>
  <si>
    <t>現場打ちもたれ式擁壁</t>
  </si>
  <si>
    <t>鋼板巻立て補強工法</t>
  </si>
  <si>
    <t>FEM解析</t>
  </si>
  <si>
    <t>手作業</t>
  </si>
  <si>
    <t>竹柵工(1割勾配、高さ1m、犬走り幅1m:70m施工/100㎡)</t>
  </si>
  <si>
    <t>紙面情報は書き直して印刷していた</t>
  </si>
  <si>
    <t>市販凝集剤(PACや硫酸バンド)を使用した沈殿池による凝集沈殿処理</t>
  </si>
  <si>
    <t>m3/h</t>
  </si>
  <si>
    <t>引上式ゲート(電動ラック式開閉機)</t>
  </si>
  <si>
    <t>改良沈床(3層建て)</t>
  </si>
  <si>
    <t>重力式擁壁(擁壁再構築の場合)</t>
  </si>
  <si>
    <t>クローラードリル</t>
  </si>
  <si>
    <t>セグメント方式のシールド工法</t>
  </si>
  <si>
    <t>ライナープレート工法</t>
  </si>
  <si>
    <t>LPガスを熱源としたニーダー車</t>
  </si>
  <si>
    <t>手動式伸縮計 [伸縮計1台設置・緊急災害観測(1ヶ月間毎日監視)で比較]</t>
  </si>
  <si>
    <t>泡モルタル</t>
  </si>
  <si>
    <t>単管式C.C.Box</t>
  </si>
  <si>
    <t>市販合併浄化槽</t>
  </si>
  <si>
    <t>高圧水による汚染除去技術(ハンディタイプ)</t>
  </si>
  <si>
    <t>従来もたれ擁壁築造工法</t>
  </si>
  <si>
    <t>モルタル吹付取壊工+モルタル吹付工</t>
  </si>
  <si>
    <t>高分子凝集剤による濁水処理</t>
  </si>
  <si>
    <t>伸縮計</t>
  </si>
  <si>
    <t>護岸ブロック</t>
  </si>
  <si>
    <t>環境保全型ブロック</t>
  </si>
  <si>
    <t>大型積ブロック</t>
  </si>
  <si>
    <t>現場打コンクリート法枠工</t>
  </si>
  <si>
    <t>プラスチックボードドレーン工法</t>
  </si>
  <si>
    <t>サンドマット</t>
  </si>
  <si>
    <t>反射シート張り付け工法(封入レンズ型反射シート)</t>
  </si>
  <si>
    <t>カ所</t>
  </si>
  <si>
    <t>視程計+制御盤+配線工事+自発光式デリネーター</t>
  </si>
  <si>
    <t>現場打桝(サイズ2.0(B1)×2.0(B2)×6.0(H))</t>
  </si>
  <si>
    <t>鋼製グレーチング</t>
  </si>
  <si>
    <t xml:space="preserve"> m </t>
  </si>
  <si>
    <t>炭素繊維補強工法(目付量200g/m2)</t>
  </si>
  <si>
    <t>m^2</t>
  </si>
  <si>
    <t>コンクリート緑化ブロック擁壁</t>
  </si>
  <si>
    <t>路盤安定処理工</t>
  </si>
  <si>
    <t>プレキャストコンクリート法枠</t>
  </si>
  <si>
    <t>RC橋脚</t>
  </si>
  <si>
    <t>基(H=40m)</t>
  </si>
  <si>
    <t>切削工及び排水性舗装工</t>
  </si>
  <si>
    <t>「ダンプトラック運搬+処分場の費用」</t>
  </si>
  <si>
    <t>薬剤散布車による凍結防止剤散布</t>
  </si>
  <si>
    <t>ソフトウェアを使わない電子納品作成</t>
  </si>
  <si>
    <t>件</t>
  </si>
  <si>
    <t>プレキャストコンクリート法枠工</t>
  </si>
  <si>
    <t>一般土壌分析</t>
  </si>
  <si>
    <t>点</t>
  </si>
  <si>
    <t>汎用SM光ファイバ使用のコネクタ付光ファイバコード</t>
  </si>
  <si>
    <t>汎用シングルモード光ファイバ</t>
  </si>
  <si>
    <t>LAP型光ファイバケーブル</t>
  </si>
  <si>
    <t>厚層基材吹付工(有機系)</t>
  </si>
  <si>
    <t>有人動画監視</t>
  </si>
  <si>
    <t>バックホウ・人力によるH鋼清掃</t>
  </si>
  <si>
    <t>従来-NHL形</t>
  </si>
  <si>
    <t>カラーゴムチップパネル</t>
  </si>
  <si>
    <t>バックホウ混合による固化処理(固化ヤードでの集約混合の場合)</t>
  </si>
  <si>
    <t>アスファルト舗装工(細粒度ギャップ舗装)</t>
  </si>
  <si>
    <t>1箇所</t>
  </si>
  <si>
    <t>商用電源有線通信システム</t>
  </si>
  <si>
    <t>暗渠排水工</t>
  </si>
  <si>
    <t>気泡ボーリング工法</t>
  </si>
  <si>
    <t>丁張を用いたモータグレーダによる路盤工</t>
  </si>
  <si>
    <t>アクリル及びシリコン系撥水材(溶剤型)及び表面被覆材</t>
  </si>
  <si>
    <t>大型掘削機を用いた冬期土工法</t>
  </si>
  <si>
    <t>L型プレキャスト擁壁</t>
  </si>
  <si>
    <t>現場打コンクリートによる樋門函体</t>
  </si>
  <si>
    <t>特殊フトン篭</t>
  </si>
  <si>
    <t>センターポール</t>
  </si>
  <si>
    <t>消波ブロック・被覆ブロック・根固めブロックによる人工リーフ</t>
  </si>
  <si>
    <t>鋼製雪崩予防柵</t>
  </si>
  <si>
    <t>連続繊維シート補強工法</t>
  </si>
  <si>
    <t>情報ボックス用ハンドホール</t>
  </si>
  <si>
    <t>セメント系コンクリート補修材</t>
  </si>
  <si>
    <t>電熱式ロードヒーティング</t>
  </si>
  <si>
    <t>Vカット目地:目地棒(取外後コーキング)+鉄板+止水板</t>
  </si>
  <si>
    <t>大型トロンメルによる「すきとり土」の選別</t>
  </si>
  <si>
    <t>写真解析及び地形測量</t>
  </si>
  <si>
    <t>平方km</t>
  </si>
  <si>
    <t>高炉セメントB種</t>
  </si>
  <si>
    <t>建設汚泥を産業廃棄物として処理</t>
  </si>
  <si>
    <t>塗料</t>
  </si>
  <si>
    <t>雪崩予防柵工(吊柵)</t>
  </si>
  <si>
    <t>鋼製製作高欄(種別A 車両用防護柵)</t>
  </si>
  <si>
    <t>横断測量、平板測量、光波測量</t>
  </si>
  <si>
    <t>水中鋼製大型型枠工法</t>
  </si>
  <si>
    <t>m(高さ2.5m)</t>
  </si>
  <si>
    <t>水質浄化及び固化処理</t>
  </si>
  <si>
    <t>切削工+基層工(粗粒度アスコン)</t>
  </si>
  <si>
    <t>水を必要とする「水洗トイレ」</t>
  </si>
  <si>
    <t>通常の半たわみ性舗装工</t>
  </si>
  <si>
    <t>加圧処理</t>
  </si>
  <si>
    <t>立方メートル</t>
  </si>
  <si>
    <t>土壌菌工法</t>
  </si>
  <si>
    <t>透水性コンクリート平板ブロック</t>
  </si>
  <si>
    <t>DJM(粉体噴射型攪拌工法)</t>
  </si>
  <si>
    <t>ストンローダー式除礫機</t>
  </si>
  <si>
    <t>HDR-S</t>
  </si>
  <si>
    <t>吊ボルトによる吊り込み工法</t>
  </si>
  <si>
    <t>機側操作盤からの開閉機操作</t>
  </si>
  <si>
    <t>小型水門(ローラーゲート)</t>
  </si>
  <si>
    <t>量水標(アルミ板 凸型)270×2.0mm 全面反射</t>
  </si>
  <si>
    <t>エゾミソハギの苗の植栽</t>
  </si>
  <si>
    <t>ロードヒーティング</t>
  </si>
  <si>
    <t>通常のインターロッキングブロック</t>
  </si>
  <si>
    <t>ペーパードレーン工法</t>
  </si>
  <si>
    <t>高炉B種セメント</t>
  </si>
  <si>
    <t>発泡スチロールを用いた超軽量盛土工</t>
  </si>
  <si>
    <t>小型ポンプ浚渫船(D250PS)</t>
  </si>
  <si>
    <t>シングルビームソナーによる深浅測量</t>
  </si>
  <si>
    <t>静止照度測定</t>
  </si>
  <si>
    <t>従来疎水材暗渠工法</t>
  </si>
  <si>
    <t>シール材・コーキング材による屋根葺工法</t>
  </si>
  <si>
    <t>厚層基材種子吹付工(有機系)</t>
  </si>
  <si>
    <t>コンクリート塊100%の再生骨材</t>
  </si>
  <si>
    <t>防水工(人力による防水シート貼付作業)</t>
  </si>
  <si>
    <t>リバウンドハンマ(反発硬度法)</t>
  </si>
  <si>
    <t>Point</t>
  </si>
  <si>
    <t>太陽光発電+鉛蓄電池式視線誘導標</t>
  </si>
  <si>
    <t>孔口止水パッカー</t>
  </si>
  <si>
    <t>高性能AE減水剤+撥水剤</t>
  </si>
  <si>
    <t>中性固化処理工法</t>
  </si>
  <si>
    <t>普通コンクリート製異形ブロック</t>
  </si>
  <si>
    <t>新規技術のため該当無し</t>
  </si>
  <si>
    <t>亜鉛めっき鉄線(SWMGS-3)金網と亜鉛めっき鋼線(亜鉛めっきより線素線)結合コイル</t>
  </si>
  <si>
    <t>インターロッキングブロック舗装工</t>
  </si>
  <si>
    <t>従来照明柱(ポール本体とベースプレートの固定に三角プレートで溶接されたリブ構造)</t>
  </si>
  <si>
    <t>小型ポンプ浚渫船(D250ps型)</t>
  </si>
  <si>
    <t>パイプアンカー</t>
  </si>
  <si>
    <t>パイプアンカー 114.3Φ×8.0-2500 (北海道開発局仕様)</t>
  </si>
  <si>
    <t>越波防止柵(アラミド繊維メッシュ入りシ-トパネル)</t>
  </si>
  <si>
    <t>ジオテキスタイル工</t>
  </si>
  <si>
    <t>打換え工法</t>
  </si>
  <si>
    <t>(一般的)吹止柵</t>
  </si>
  <si>
    <t>m(1連)として</t>
  </si>
  <si>
    <t>柵高5m級の吹き止め柵</t>
  </si>
  <si>
    <t>一般型枠工法</t>
  </si>
  <si>
    <t>電動200ボルト開閉機</t>
  </si>
  <si>
    <t>吹止式防雪柵</t>
  </si>
  <si>
    <t>重力式落石防護擁壁</t>
  </si>
  <si>
    <t>レベル、スチールテープを用いた動態観測及び手入力による盛土安定管理結果の取り纏め</t>
  </si>
  <si>
    <t>バックホウ混合</t>
  </si>
  <si>
    <t>グースアスファルト舗装,</t>
  </si>
  <si>
    <t>捨石マウンド</t>
  </si>
  <si>
    <t>m(敷設延長)</t>
  </si>
  <si>
    <t>積み土のう工</t>
  </si>
  <si>
    <t>急傾斜地一般工法(H鋼土留柵工)</t>
  </si>
  <si>
    <t>第2種側帯工</t>
  </si>
  <si>
    <t>防雪柵吹止式</t>
  </si>
  <si>
    <t>山砂</t>
  </si>
  <si>
    <t>区画線工(溶融式・自走式)</t>
  </si>
  <si>
    <t>加圧脱水機による脱水処理</t>
  </si>
  <si>
    <t>下部収納折畳み式吹止防雪柵(塗装)</t>
  </si>
  <si>
    <t>開削工法</t>
  </si>
  <si>
    <t>オーバーレイ工(3cm)</t>
  </si>
  <si>
    <t>コンクリート平板ブロック</t>
  </si>
  <si>
    <t>洪水痕跡計(粉末浮上式)</t>
  </si>
  <si>
    <t>置換工法</t>
  </si>
  <si>
    <t>地形・路線測量</t>
  </si>
  <si>
    <t>K㎡</t>
  </si>
  <si>
    <t>か月</t>
  </si>
  <si>
    <t>C-5系塗装</t>
  </si>
  <si>
    <t>金属製防音扉</t>
  </si>
  <si>
    <t>橋梁点検車による目視点検</t>
  </si>
  <si>
    <t>練石積護岸工法</t>
  </si>
  <si>
    <t>一般型枠施工</t>
  </si>
  <si>
    <t>汚濁処理工 PAC・有機高分子凝集+炭酸ガス中和剤</t>
  </si>
  <si>
    <t>パイプアンカー 114.3φ×8.0-2000</t>
  </si>
  <si>
    <t>表面含浸材塗布工</t>
  </si>
  <si>
    <t>融雪マット</t>
  </si>
  <si>
    <t>トンネル工(NATM) 掘削工(発破工法)</t>
  </si>
  <si>
    <t>簡易式水洗トイレ</t>
  </si>
  <si>
    <t>強化プラスチック複合管(FRPM管)</t>
  </si>
  <si>
    <t>1型縁石</t>
  </si>
  <si>
    <t>現場で使用している水性塗料入一斗缶と比較</t>
  </si>
  <si>
    <t>吹溜式鋼製防雪柵(有孔板)</t>
  </si>
  <si>
    <t>植生土のう</t>
  </si>
  <si>
    <t>セメント系固化材による不溶化工法</t>
  </si>
  <si>
    <t>ラス張工</t>
  </si>
  <si>
    <t>コンクリート再生骨材(RC材)</t>
  </si>
  <si>
    <t>ゴム加硫接着式伸縮継手(高温の蒸気で加圧し、ゴムを成形接着する。)</t>
  </si>
  <si>
    <t>現場打ちコンクリート水路築造工</t>
  </si>
  <si>
    <t>樋門太陽電池照明灯(蛍光灯)</t>
  </si>
  <si>
    <t>樋門当り</t>
  </si>
  <si>
    <t>ALCパネルを用いた鉄骨構造開閉操作室</t>
  </si>
  <si>
    <t>シーズン</t>
  </si>
  <si>
    <t>台/3ヶ月</t>
  </si>
  <si>
    <t>地盤改良+ゴム可撓継手+現場打ちボックスカルバート</t>
  </si>
  <si>
    <t>逆止弁付ウィープホール</t>
  </si>
  <si>
    <t>植生基材吹付工(土砂系)</t>
  </si>
  <si>
    <t>ワンウェイゲート</t>
  </si>
  <si>
    <t>基・月</t>
  </si>
  <si>
    <t>耐雪型ガードパイプ Gp-B1-2E</t>
  </si>
  <si>
    <t>ロングPコン</t>
  </si>
  <si>
    <t>収縮低減剤</t>
  </si>
  <si>
    <t>薄層オーバーレイ工法</t>
  </si>
  <si>
    <t>市販視程計による制御</t>
  </si>
  <si>
    <t>かごマット工</t>
  </si>
  <si>
    <t>ポーラスコンクリートトラフ</t>
  </si>
  <si>
    <t>クレーン付き車両及び手動ウインチによる防雪柵の維持管理作業(建て込み作業・収納)</t>
  </si>
  <si>
    <t>雪崩予防柵パイプアンカー工法</t>
  </si>
  <si>
    <t>一般的なエポキシ樹脂コンクリート補修材</t>
  </si>
  <si>
    <t>樋門太陽電池照明灯(蛍光灯)+管理橋用スイッチボックス設置</t>
  </si>
  <si>
    <t>道路標識柱</t>
  </si>
  <si>
    <t>3Dパース制作</t>
  </si>
  <si>
    <t>塗布型収縮低減剤（高含浸タイプ）「ヌッテガード」</t>
  </si>
  <si>
    <t>手すり据置方式先行手すり枠「ホリーアップ零」</t>
  </si>
  <si>
    <t>枠組足場による在来足場工・型枠工</t>
  </si>
  <si>
    <t>橋脚(高さ40m)</t>
  </si>
  <si>
    <t>有孔板(全面有孔)</t>
  </si>
  <si>
    <t>コンクリートアンカー</t>
  </si>
  <si>
    <t>路面凍結検知器(光学式、赤外線式、電波出力方式)</t>
  </si>
  <si>
    <t>岩部用樹脂アンカー</t>
  </si>
  <si>
    <t>商用電力依存型仮設工事事務所</t>
  </si>
  <si>
    <t>式・年</t>
  </si>
  <si>
    <t>m3/30日</t>
  </si>
  <si>
    <t>トータルステーション</t>
  </si>
  <si>
    <t>高欄兼用車両用防護柵</t>
  </si>
  <si>
    <t>データロガー(データ現場回収タイプ)</t>
  </si>
  <si>
    <t>拠点</t>
  </si>
  <si>
    <t>商用電力</t>
  </si>
  <si>
    <t>植生基材吹付工(有機質系)t=3㎝</t>
  </si>
  <si>
    <t>浮子弁式ウィープホール設置工</t>
  </si>
  <si>
    <t>手摺先行枠による在来足場工</t>
  </si>
  <si>
    <t>コンクリートえん堤工</t>
  </si>
  <si>
    <t>使用数量(袋or缶)の確認</t>
  </si>
  <si>
    <t>セメント系固化剤(高炉B種セメント)による固化・不溶化工法</t>
  </si>
  <si>
    <t>写真測量(解析図化機)</t>
  </si>
  <si>
    <t>歩行者用ゴムマット</t>
  </si>
  <si>
    <t>添加材の低配合率による強制的含水比の低減</t>
  </si>
  <si>
    <t>現場打ちコンクリート工+側溝ブロック</t>
  </si>
  <si>
    <t>裏込砕石工</t>
  </si>
  <si>
    <t>従来型根固めブロック</t>
  </si>
  <si>
    <t>溶融亜鉛メッキ梯子</t>
  </si>
  <si>
    <t>切換え器設置工事</t>
  </si>
  <si>
    <t>安全書類の閲覧、検索作業を手作業で行なう出面方式</t>
  </si>
  <si>
    <t>人</t>
  </si>
  <si>
    <t>白化除去作業</t>
  </si>
  <si>
    <t>温度計測器</t>
  </si>
  <si>
    <t>無機凝集剤(PAC)+有機高分子凝集剤</t>
  </si>
  <si>
    <t>Km/車線・日</t>
  </si>
  <si>
    <t>ポケット式落石防護網(道路土工-切土工・斜面安定工指針に記載)</t>
  </si>
  <si>
    <t>希釈封じ込め方式(送気・集じん式)</t>
  </si>
  <si>
    <t>傾斜部の洪水痕跡機能付き量水標(粉末内装)</t>
  </si>
  <si>
    <t>多自然型護岸巨石張工</t>
  </si>
  <si>
    <t>溶融亜鉛めっき仕様の鋼製検査路</t>
  </si>
  <si>
    <t>m/100年</t>
  </si>
  <si>
    <t>m(片側100m×2)</t>
  </si>
  <si>
    <t>カラー継手(現場打ち)</t>
  </si>
  <si>
    <t>吹払式防雪柵</t>
  </si>
  <si>
    <t>溶融固化(ジオメルト工法)</t>
  </si>
  <si>
    <t>増し杭工法(杭長L=15m想定)</t>
  </si>
  <si>
    <t>㎡(設置期間90日)</t>
  </si>
  <si>
    <t>マルチチャンネルチャンネルを用いた地中レーダー探査(1次調査+メッシュ調査+スコープ調査)</t>
  </si>
  <si>
    <t>路面凍結計</t>
  </si>
  <si>
    <t>掛㎡・90日</t>
  </si>
  <si>
    <t>底版・側壁・頂版ともに現場打ちRC構造のボックスカルバート工法</t>
  </si>
  <si>
    <t>台車搭載型MRP1000による測定</t>
  </si>
  <si>
    <t>洪水痕跡機能付量水標</t>
  </si>
  <si>
    <t>基(橋脚)</t>
  </si>
  <si>
    <t>プラスネット工</t>
  </si>
  <si>
    <t>ロープ掛工</t>
  </si>
  <si>
    <t>Single i工法(シングルi工法)</t>
  </si>
  <si>
    <t>直径100mmコアによる調査法(蛍光エポキシ樹脂真空含浸法)</t>
  </si>
  <si>
    <t>足場を用いた両面からのトルシア形高力ボルトの施工</t>
  </si>
  <si>
    <t>消波根固めブロック工</t>
  </si>
  <si>
    <t>土のう(化学センイ土のう)</t>
  </si>
  <si>
    <t>溶融亜鉛メッキ鋼管排水管</t>
  </si>
  <si>
    <t>セメント系固化材による固化・不溶化工法</t>
  </si>
  <si>
    <t>ケーソン製作(内型枠スライド)時の型枠支持用ブラケット工法</t>
  </si>
  <si>
    <t>ケーソン製作工の鋼製型枠組立組外</t>
  </si>
  <si>
    <t>地盤傾斜計(水管式)</t>
  </si>
  <si>
    <t>植生基材吹付工 t=3cm</t>
  </si>
  <si>
    <t>障害物感知センサー</t>
  </si>
  <si>
    <t xml:space="preserve"> 土工(掘削)</t>
  </si>
  <si>
    <t>パネル式吊り棚足場</t>
  </si>
  <si>
    <t>デルタワン</t>
  </si>
  <si>
    <t>吊式雪崩予防柵工</t>
  </si>
  <si>
    <t>環境調和型高性能ハイブリッド凝集材</t>
  </si>
  <si>
    <t>汚濁処理工 PAC・有機高分子凝集剤+炭酸ガス中和剤</t>
  </si>
  <si>
    <t>水路の敷段差を不要とした無動力自動開閉ゲート</t>
  </si>
  <si>
    <t>既設引上げ式ゲートの自動化改修(ゲート規模1.2mx1.5m)</t>
  </si>
  <si>
    <t>ウェイトブロック付仮設ガードレール</t>
  </si>
  <si>
    <t>山留材を連結したH形鋼付仮設ガードレール</t>
  </si>
  <si>
    <t>重金属対策資材</t>
  </si>
  <si>
    <t>高さ調整機能付き寒冷地用除雪車対策済み路面桝蓋</t>
  </si>
  <si>
    <t>路面桝蓋(鋼製)</t>
  </si>
  <si>
    <t>超軽量吊り天井</t>
  </si>
  <si>
    <t>天井在来工法</t>
  </si>
  <si>
    <t>Field Manager 3D</t>
  </si>
  <si>
    <t>人力(TS・レベル)による地盤計測技術</t>
  </si>
  <si>
    <t>鋼管杭式表層崩壊予防工法</t>
  </si>
  <si>
    <t>吹付枠工+地山補強土工</t>
  </si>
  <si>
    <t>スキマガードくん(枠組足場用布板固定治具)</t>
  </si>
  <si>
    <t>番線等を用いた鋼製布板の固定</t>
  </si>
  <si>
    <t>ケーソン自動据付システム</t>
  </si>
  <si>
    <t>ウインチ方式(一連据付方式)によるケーソン据付</t>
  </si>
  <si>
    <t>立体ハニカム状ジオセル擁壁工法</t>
  </si>
  <si>
    <t>走行式道路区画線診断システム</t>
  </si>
  <si>
    <t>区画線塗り替え判定ソフトウエア</t>
  </si>
  <si>
    <t>動画撮影データを用いた道路トンネル点検システム ロードビューワ</t>
  </si>
  <si>
    <t>道路トンネル点検時の近接目視、打音検査、スケッチ、写真撮影</t>
  </si>
  <si>
    <t>追加施工ウィープホール</t>
  </si>
  <si>
    <t>ウィープホール取付</t>
  </si>
  <si>
    <t>既設落石防護擁壁のソイルセメント等による補強工法</t>
  </si>
  <si>
    <t>落石防護柵(高エネルギー吸収タイプ)</t>
  </si>
  <si>
    <t>テラグリッド補強土工法</t>
  </si>
  <si>
    <t>舗装冷却機</t>
  </si>
  <si>
    <t>中温化剤を添加混合したアスファルト混合物を使用した舗装工</t>
  </si>
  <si>
    <t>メールでお知らせ「騒音振動モニター」</t>
  </si>
  <si>
    <t>騒音計(普通型)、振動レベル計</t>
  </si>
  <si>
    <t>ECO-SCOP工法</t>
  </si>
  <si>
    <t>素地調整2種</t>
  </si>
  <si>
    <t>転石固定工</t>
  </si>
  <si>
    <t>現場吹付のり枠工+鉄筋挿入工(ロックボルト)+コンクリート吹付工(枠内)</t>
  </si>
  <si>
    <t>寒冷地用軟質形エポキシ樹脂コンクリート補修材「コンクレッシブ1510Ⅱ」</t>
  </si>
  <si>
    <t>階段開口ネット(たて型・よこ型)</t>
  </si>
  <si>
    <t>枠組足場設置撤去</t>
  </si>
  <si>
    <t>油分散洗浄剤アースガイアクリーン</t>
  </si>
  <si>
    <t>油処理剤</t>
  </si>
  <si>
    <t>覆工コンクリート給水養生システム</t>
  </si>
  <si>
    <t>高性能雪庇防止柵</t>
  </si>
  <si>
    <t>雪庇防止柵</t>
  </si>
  <si>
    <t>工事車両安全走行ナビゲーション</t>
  </si>
  <si>
    <t>誘導員配置による運行管理と看板・バリケード等による事故防止措置</t>
  </si>
  <si>
    <t>ハイブリッドエポキシ樹脂</t>
  </si>
  <si>
    <t>ハンドガイド式集草装置(ブレードタイプ)</t>
  </si>
  <si>
    <t>タイン回転式ハンドガイド式集草機による集草</t>
  </si>
  <si>
    <t>STuF工法(支柱と杭基礎一体構造)</t>
  </si>
  <si>
    <t>コンクリート基礎(直接基礎)</t>
  </si>
  <si>
    <t>風向変換型高性能防雪柵</t>
  </si>
  <si>
    <t>防雪柵 半有孔吹止式 H=5.0m W=3.0m V=50m/s</t>
  </si>
  <si>
    <t>S・シールド</t>
  </si>
  <si>
    <t>落石防護柵(ストーンガード)</t>
  </si>
  <si>
    <t>AL形ダクタイル鉄管</t>
  </si>
  <si>
    <t>硬質ポリ塩化ビニル管</t>
  </si>
  <si>
    <t>合成樹脂製急速空気弁・補修弁</t>
  </si>
  <si>
    <t>急速空気弁・補修弁</t>
  </si>
  <si>
    <t>ミニアンカーPI工法</t>
  </si>
  <si>
    <t>鉄筋挿入工による擁壁補強</t>
  </si>
  <si>
    <t>トンネル支保工スクレーパー</t>
  </si>
  <si>
    <t>人力施工</t>
  </si>
  <si>
    <t>ACEボーリングコア方位確認システム</t>
  </si>
  <si>
    <t>高品質ボーリング調査及びボアホールスキャナー観測</t>
  </si>
  <si>
    <t>塩害対応 高耐久合成樹脂製プルボックス</t>
  </si>
  <si>
    <t>FRP製プルボックス設置</t>
  </si>
  <si>
    <t>安全監視装置搭載路面切削機</t>
  </si>
  <si>
    <t>安全監視装置が未搭載の路面切削機</t>
  </si>
  <si>
    <t>左官アシスト工法</t>
  </si>
  <si>
    <t>表面被覆工法(吹付)</t>
  </si>
  <si>
    <t>ボルトテスター</t>
  </si>
  <si>
    <t>引張試験</t>
  </si>
  <si>
    <t>エレファントヒータ</t>
  </si>
  <si>
    <t>直火型路面ヒータ</t>
  </si>
  <si>
    <t>車載3Dスキャナを用いた舗装切削量等計算システム</t>
  </si>
  <si>
    <t>横断プロフィールメータによる計測</t>
  </si>
  <si>
    <t>路面性状自動測定装置</t>
  </si>
  <si>
    <t>路盤工施工効率化システム</t>
  </si>
  <si>
    <t>下層路盤工(車道・路肩部)(ICT)</t>
  </si>
  <si>
    <t>自動遠隔観測システム</t>
  </si>
  <si>
    <t>測量器を用いた人的測量</t>
  </si>
  <si>
    <t>デジタル式荷重計付クレーン</t>
  </si>
  <si>
    <t>油圧式荷重計付クレーン</t>
  </si>
  <si>
    <t>名・日</t>
  </si>
  <si>
    <t>片側施工巾止金具</t>
  </si>
  <si>
    <t>巾止金具(飛雪防止柵)</t>
  </si>
  <si>
    <t>SAG KIKKO</t>
  </si>
  <si>
    <t>格子鉄筋</t>
  </si>
  <si>
    <t>ビストフェンス</t>
  </si>
  <si>
    <t>除雪車両用障害物回避ガイダンスシステム(スマート除雪ナビ)</t>
  </si>
  <si>
    <t>除雪グレーダによる道路除雪工(除雪補助員 搭乗2名乗車)</t>
  </si>
  <si>
    <t>フラッシュフローバー</t>
  </si>
  <si>
    <t>電池式保安灯+カラーコーン+コーンバー</t>
  </si>
  <si>
    <t>CF工法-HL</t>
  </si>
  <si>
    <t>壁式橋脚工</t>
  </si>
  <si>
    <t>ACEライナー</t>
  </si>
  <si>
    <t>土質ボーリングによるシンウォールサンプリングおよびトリプルサンプリング</t>
  </si>
  <si>
    <t>SAGネットフェンス</t>
  </si>
  <si>
    <t>立入防止柵</t>
  </si>
  <si>
    <t>L帯付き建築工事用シート</t>
  </si>
  <si>
    <t>建築工事用シート+養生テープによる目張り</t>
  </si>
  <si>
    <t>軽量薄型LED表示器 「デジタル文字シートα」</t>
  </si>
  <si>
    <t>工事標示板(道路工事保安施設設置基準(案)の番号⑫～⑮)</t>
  </si>
  <si>
    <t>バジリスクER7 液体ひび割れ補修剤</t>
  </si>
  <si>
    <t>樹脂注入工法</t>
  </si>
  <si>
    <t>付着強化型排水桝</t>
  </si>
  <si>
    <t>鋳物製排水桝(FC250)</t>
  </si>
  <si>
    <t>環境保全型 凍結防止剤</t>
  </si>
  <si>
    <t>塩化ナトリウム</t>
  </si>
  <si>
    <t>Km/車線・週</t>
  </si>
  <si>
    <t>ハイビーネオ</t>
  </si>
  <si>
    <t>補強土壁工(帯鋼補強土壁)</t>
  </si>
  <si>
    <t>排出型大型土のう</t>
  </si>
  <si>
    <t>大型土のう工</t>
  </si>
  <si>
    <t>養生無人化システム 「養生ヘルパー」</t>
  </si>
  <si>
    <t>人力によるコンクリートの湿潤養生</t>
  </si>
  <si>
    <t>ミヤコ式集水管埋設工法</t>
  </si>
  <si>
    <t xml:space="preserve"> 集排水ボーリング工の保孔管(SGP管)</t>
  </si>
  <si>
    <t>緊急ブレーキ装置</t>
  </si>
  <si>
    <t>緊急ブレーキ装置が未搭載の車両系建設機械</t>
  </si>
  <si>
    <t>雪崩予防柵用・巻きだれ・雪庇予防材</t>
  </si>
  <si>
    <t>人力除雪による巻きだれ・雪庇処理</t>
  </si>
  <si>
    <t>コンクリート打設装置CPD-W</t>
  </si>
  <si>
    <t>圧送チューブの直接挿入やフレキシブルホースの装着</t>
  </si>
  <si>
    <t>ハイブリッド養生システム</t>
  </si>
  <si>
    <t>環境配慮型水処理システム</t>
  </si>
  <si>
    <t>無機凝集剤と合成高分子凝集剤による濁水処理</t>
  </si>
  <si>
    <t>超耐久高純度シリコーン工法</t>
  </si>
  <si>
    <t>ピタットシート</t>
  </si>
  <si>
    <t>土のうを設置する養生シート</t>
  </si>
  <si>
    <t>ロードリペアW</t>
  </si>
  <si>
    <t>カットバックアスファルト系常温合材</t>
  </si>
  <si>
    <t>t(トン)</t>
  </si>
  <si>
    <t>安全・健康管理システム「みまもりがじゅ丸」</t>
  </si>
  <si>
    <t>現場監督者による作業員の目視確認</t>
  </si>
  <si>
    <t>人・3か月</t>
  </si>
  <si>
    <t>太陽電池式自発光視線誘導灯「タワーライト」</t>
  </si>
  <si>
    <t>商用電源式視線誘導灯(自発光スノーポール)</t>
  </si>
  <si>
    <t>ワイヤーロープ用視線誘導標</t>
  </si>
  <si>
    <t>自発光スノーポール</t>
  </si>
  <si>
    <t>道路維持点検システム</t>
  </si>
  <si>
    <t>定期巡回の点検における帳票作成</t>
  </si>
  <si>
    <t>下部水密可動式無動力自動開閉ゲート</t>
  </si>
  <si>
    <t>既設引上げ式ゲートの自動化改修</t>
  </si>
  <si>
    <t>直接接触熱交換式空気融雪システム</t>
  </si>
  <si>
    <t>温水循環給熱養生工法</t>
  </si>
  <si>
    <t>ジェットヒーター養生</t>
  </si>
  <si>
    <t>防雪防風柵用基礎コンクリートブロック</t>
  </si>
  <si>
    <t>現場打基礎コンクリート</t>
  </si>
  <si>
    <t>セントル型枠解体工法(ジャッキダウン工法)</t>
  </si>
  <si>
    <t>坑外セントル解体工法(セントル解体用運搬レール付)</t>
  </si>
  <si>
    <t>Nミュータン</t>
  </si>
  <si>
    <t>単管枠組+防音シート等</t>
  </si>
  <si>
    <t>STリペアコート</t>
  </si>
  <si>
    <t>高機能床版排水パイプ</t>
  </si>
  <si>
    <t>スラブドレーン</t>
  </si>
  <si>
    <t>軸方向強化FRPM管</t>
  </si>
  <si>
    <t>VR安全教育システム「リアルハット」</t>
  </si>
  <si>
    <t>紙資料とビデオ映像による座学</t>
  </si>
  <si>
    <t>パイプ傾斜計(Dr.Clip)</t>
  </si>
  <si>
    <t>挿入式孔内傾斜計</t>
  </si>
  <si>
    <t>ハイブリッド木柵</t>
  </si>
  <si>
    <t>木製横断・転落防止柵</t>
  </si>
  <si>
    <t>小形水門用ソーラー開閉機</t>
  </si>
  <si>
    <t>電動ラック式開閉機(動力電源)</t>
  </si>
  <si>
    <t>スーパーリードジョイント・F型</t>
  </si>
  <si>
    <t>橋梁伸縮装置（新規設置）</t>
  </si>
  <si>
    <t>IoTシステム「ZIoTS(ジオトス)」</t>
  </si>
  <si>
    <t>人による測定およびデータ整理</t>
  </si>
  <si>
    <t>ヵ月</t>
  </si>
  <si>
    <t>レーザー凹凸測定機</t>
  </si>
  <si>
    <t>デジタルノギスによる凹凸測定</t>
  </si>
  <si>
    <t>高速3Dカメラとレーザーを用いた路面解析システム</t>
  </si>
  <si>
    <t>人力による路面性状調査</t>
  </si>
  <si>
    <t>高耐久・高耐寒グラウト混和剤</t>
  </si>
  <si>
    <t>ジェットヒータ養生</t>
  </si>
  <si>
    <t>本（PC桁）</t>
  </si>
  <si>
    <t>盛土併用真空圧密工法の自動動態観測システム</t>
  </si>
  <si>
    <t>人力による測量</t>
  </si>
  <si>
    <t>箇所×観測日数</t>
  </si>
  <si>
    <t>大型ブロック積み工法</t>
  </si>
  <si>
    <t>吹き止め柵(忍び返し付き)改良型高性能防雪柵</t>
  </si>
  <si>
    <t>既設吹き止め柵への吹きだめ柵の増設</t>
  </si>
  <si>
    <t>ルーフドレインの清掃装置</t>
  </si>
  <si>
    <t>ルーフドレインキャップ（円筒形ストレ－ナー）</t>
  </si>
  <si>
    <t>通信不感地域警報伝達共有監視システム</t>
  </si>
  <si>
    <t>目視（監督員）による吹き流しの監視体制</t>
  </si>
  <si>
    <t>電熱線方式ヒーター</t>
  </si>
  <si>
    <t>建設汚泥の産廃処理・処分技術</t>
  </si>
  <si>
    <t>有人ヘリコプター、有人セスナ機による空中撮影</t>
  </si>
  <si>
    <t>三重管方式の超高圧噴射撹拌工法</t>
  </si>
  <si>
    <t>除草作業(人力)</t>
  </si>
  <si>
    <t>機械土工、コンクリート工、型枠工、足場工</t>
  </si>
  <si>
    <t>地中傾斜計による土塊移動量の算出</t>
  </si>
  <si>
    <t>M</t>
  </si>
  <si>
    <t>野芝種子吹付工及び堤防除草工</t>
  </si>
  <si>
    <t>測点</t>
  </si>
  <si>
    <t>植生ネットを固定する鉄製ピンやプラスチックピン</t>
  </si>
  <si>
    <t>道路舗装</t>
  </si>
  <si>
    <t>根固めブロック</t>
  </si>
  <si>
    <t>ブルドーザ、バックホウによる押し込み施工(従来施工)</t>
  </si>
  <si>
    <t>建設機械(有人施工)</t>
  </si>
  <si>
    <t>シート張り工法(水防工法)</t>
  </si>
  <si>
    <t>現場練りモルタル目地詰め</t>
  </si>
  <si>
    <t>PC(プレストレストコンクリート)プレキャスト舗装</t>
  </si>
  <si>
    <t>通常の発泡スチロールによる落石衝撃力の緩衝材</t>
  </si>
  <si>
    <t>バックホウによる安定処理</t>
  </si>
  <si>
    <t>タイルパネル工法</t>
  </si>
  <si>
    <t>木廃材の焼却処分</t>
  </si>
  <si>
    <t>立法メートル</t>
  </si>
  <si>
    <t>従来の厚層基盤材</t>
  </si>
  <si>
    <t>立法m</t>
  </si>
  <si>
    <t>プレキャスト製ロックシェッド</t>
  </si>
  <si>
    <t>現場打ちRC床版</t>
  </si>
  <si>
    <t>RSS工法(大規模落石防護柵工法)</t>
  </si>
  <si>
    <t>飛砂防止剤散布工(化学系溶剤散布工)</t>
  </si>
  <si>
    <t>ブレード押付力一定制御(従来型制御)</t>
  </si>
  <si>
    <t>従来型(台形状)人工リーフ</t>
  </si>
  <si>
    <t>レインバイブレーション対策用制振対策ダンパーと撥水フッ素樹脂塗料カラーケーブル</t>
  </si>
  <si>
    <t>メタルハライドランプ</t>
  </si>
  <si>
    <t>密粒度アスコン</t>
  </si>
  <si>
    <t>RCCP工法</t>
  </si>
  <si>
    <t>コンクリート製壁型剛性防護柵</t>
  </si>
  <si>
    <t>ALC製局舎(軽量気泡コンクリート)</t>
  </si>
  <si>
    <t>KJS除去式アンカー工法</t>
  </si>
  <si>
    <t>プレテンJISスラブ橋、プレテンJISけた橋、ポステンPCけた橋</t>
  </si>
  <si>
    <t>ゴム入りアスファルト乳剤(PKR-T)による排水性舗装</t>
  </si>
  <si>
    <t>コンクリート張工 (t=100mm)</t>
  </si>
  <si>
    <t>鉛直式雪崩落石兼用柵</t>
  </si>
  <si>
    <t>着色化粧型枠</t>
  </si>
  <si>
    <t>加熱アスファルト舗装材料</t>
  </si>
  <si>
    <t>吊足場</t>
  </si>
  <si>
    <t>1㎡π型ブロック積</t>
  </si>
  <si>
    <t>石張ブロック</t>
  </si>
  <si>
    <t>クラック防止シート工</t>
  </si>
  <si>
    <t>電熱式融雪板</t>
  </si>
  <si>
    <t>法面緑化基盤材(バークたい肥)</t>
  </si>
  <si>
    <t>検知線式雪崩検知装置</t>
  </si>
  <si>
    <t>単純桁H形鋼橋梁</t>
  </si>
  <si>
    <t>定置式凍結防止剤[液体]散布装置</t>
  </si>
  <si>
    <t>場所打ち函渠工</t>
  </si>
  <si>
    <t>パイプ歪計</t>
  </si>
  <si>
    <t>水中岩盤破砕</t>
  </si>
  <si>
    <t>樹木根茎調節資材</t>
  </si>
  <si>
    <t>コンクリート詰大型土のう型枠</t>
  </si>
  <si>
    <t>有人施工</t>
  </si>
  <si>
    <t>ヘキサゴン</t>
  </si>
  <si>
    <t>型枠パネル(Ⅱ型)</t>
  </si>
  <si>
    <t>PC床版橋</t>
  </si>
  <si>
    <t>接着工法(鋼板及び炭素繊維など)</t>
  </si>
  <si>
    <t>客土置換工法(造園工事で発生土を廃棄処分し、購入客土を敷設。pH9とした場合)</t>
  </si>
  <si>
    <t>無線LAN</t>
  </si>
  <si>
    <t>砂防コンクリート工</t>
  </si>
  <si>
    <t>コンクリート景観舗装</t>
  </si>
  <si>
    <t>PC洞門工</t>
  </si>
  <si>
    <t>細目グレーチング</t>
  </si>
  <si>
    <t>現場打ち内巻き工法</t>
  </si>
  <si>
    <t>二重ケーシング</t>
  </si>
  <si>
    <t>従来井戸カメラ点検</t>
  </si>
  <si>
    <t>地下水モニタリング</t>
  </si>
  <si>
    <t>スパーク試験</t>
  </si>
  <si>
    <t>従来工法(四角切断)</t>
  </si>
  <si>
    <t>空気熱源ヒートポンプ融雪システム</t>
  </si>
  <si>
    <t>スケッチと汎用CADによる調査</t>
  </si>
  <si>
    <t>溝切り+陽極横設置方式</t>
  </si>
  <si>
    <t>場所打ち杭</t>
  </si>
  <si>
    <t>補強長(m)</t>
  </si>
  <si>
    <t>埋設型ジョイント工法(表層密粒タイプ)</t>
  </si>
  <si>
    <t>メタルロード工法等</t>
  </si>
  <si>
    <t>炭素繊維シート接着工法</t>
  </si>
  <si>
    <t>鋼製ライナープレート</t>
  </si>
  <si>
    <t>固定式全線プロテクターを設置して機械掘削により活線拡幅を行う方法</t>
  </si>
  <si>
    <t>ハンマーによるたたき検査</t>
  </si>
  <si>
    <t>深層混合処理工法(柱状改良工法 等)</t>
  </si>
  <si>
    <t>スライドセントルを用いた構築工法</t>
  </si>
  <si>
    <t>短繊維補強セメント系埋設型枠工</t>
  </si>
  <si>
    <t>m2以上</t>
  </si>
  <si>
    <t>基(増杭補強)</t>
  </si>
  <si>
    <t>アンカーフレーム</t>
  </si>
  <si>
    <t>石工事-花崗岩張り-乾式工法</t>
  </si>
  <si>
    <t>仮設足場防護工と外面塗装防食</t>
  </si>
  <si>
    <t>PC桁橋(支間長30m以下)</t>
  </si>
  <si>
    <t>現場打設ボックスカルバート</t>
  </si>
  <si>
    <t>鋼製スリット堰堤工</t>
  </si>
  <si>
    <t>通常型アンカー</t>
  </si>
  <si>
    <t>m(山留め壁)</t>
  </si>
  <si>
    <t>DJM工法単軸施工</t>
  </si>
  <si>
    <t>透水性コンクリート工法</t>
  </si>
  <si>
    <t>4点ボルト固定式グレーチング (対象:桝蓋300×600型)</t>
  </si>
  <si>
    <t>堤防除草作業～集草作業～積込作業～運搬作業</t>
  </si>
  <si>
    <t>雨天夜間高輝度標示材</t>
  </si>
  <si>
    <t>路面標示施工方法(スリッター式)</t>
  </si>
  <si>
    <t>点字ブロック等設置工法(貼り付けシートタイプ)</t>
  </si>
  <si>
    <t>コンクリート乾燥収縮低減剤</t>
  </si>
  <si>
    <t>シールコート</t>
  </si>
  <si>
    <t>従来大型ブロック</t>
  </si>
  <si>
    <t>高圧噴射撹拌工法(二重管式・三重管式など)</t>
  </si>
  <si>
    <t>RI、砂置換による盛土の密度管理</t>
  </si>
  <si>
    <t>大型擬石ブロック</t>
  </si>
  <si>
    <t>粉体噴射攪拌工法</t>
  </si>
  <si>
    <t>高密度電気探査</t>
  </si>
  <si>
    <t>グラウンドアンカー工</t>
  </si>
  <si>
    <t>コンクリート融雪パネル</t>
  </si>
  <si>
    <t>m2・10年</t>
  </si>
  <si>
    <t>アスファルトコンクリート</t>
  </si>
  <si>
    <t>粗粒度アスコン</t>
  </si>
  <si>
    <t>コンクリートによる二次覆工</t>
  </si>
  <si>
    <t>反射シート多段巻き弾性視線誘導標</t>
  </si>
  <si>
    <t>ポケット式ロックネット</t>
  </si>
  <si>
    <t>放熱管埋設型の融雪施設</t>
  </si>
  <si>
    <t>ユニット式緑化工</t>
  </si>
  <si>
    <t>普通コンクリート構造物</t>
  </si>
  <si>
    <t>プレキャストブロック設置工</t>
  </si>
  <si>
    <t>場所打ちコンクリート式雨水貯留施設</t>
  </si>
  <si>
    <t>薄層緑化工法</t>
  </si>
  <si>
    <t>単純合成鈑桁</t>
  </si>
  <si>
    <t>鋼管横桟設置型</t>
  </si>
  <si>
    <t>鋼製スリットビーム</t>
  </si>
  <si>
    <t>土のう工</t>
  </si>
  <si>
    <t>場所打ち防護柵基礎</t>
  </si>
  <si>
    <t>長尺鋼管先受け工法(AGF-P工法)</t>
  </si>
  <si>
    <t>大口径ボーリング</t>
  </si>
  <si>
    <t>透水性コンクリート</t>
  </si>
  <si>
    <t>間知ブロックによるブロック張り工</t>
  </si>
  <si>
    <t>自然土舗装</t>
  </si>
  <si>
    <t>はけ塗り</t>
  </si>
  <si>
    <t>消波ブロックによる離岸堤</t>
  </si>
  <si>
    <t>設置型孔内傾斜計</t>
  </si>
  <si>
    <t>防護柵支柱の打撃工法</t>
  </si>
  <si>
    <t>ポンプ打設工法</t>
  </si>
  <si>
    <t>高炉Bセメント</t>
  </si>
  <si>
    <t>m3単価(処理費)</t>
  </si>
  <si>
    <t>落石防止壁</t>
  </si>
  <si>
    <t>掘削杭利用地中熱利用融雪システム</t>
  </si>
  <si>
    <t>4点ボルト固定 工法</t>
  </si>
  <si>
    <t>塩化物添加アスファルト舗装</t>
  </si>
  <si>
    <t>複数スパンの施工や中押し装置を使用した施工。</t>
  </si>
  <si>
    <t>仮設ケーソンを用いた海上立坑構築工法</t>
  </si>
  <si>
    <t>キャンティー工法</t>
  </si>
  <si>
    <t>大口径ボーリングマシン工法</t>
  </si>
  <si>
    <t>焼却処理</t>
  </si>
  <si>
    <t>細目スチール製グレーチング(すべり止め型)</t>
  </si>
  <si>
    <t>電流陽極(犠牲陽極)方式による電気防食工法</t>
  </si>
  <si>
    <t>土系舗装材</t>
  </si>
  <si>
    <t>「再生砕石(RC-40)」及び「産業廃棄物として処理した場合(経済性のみ)」</t>
  </si>
  <si>
    <t>場所打ち鉄筋コンクリート造による地下式雨水貯留施設(フラットスラブ構造)</t>
  </si>
  <si>
    <t>石膏系舗装材による防草工法及びマット製品による緑化工法</t>
  </si>
  <si>
    <t>路面凍結検知装置(光学式)</t>
  </si>
  <si>
    <t>観測局</t>
  </si>
  <si>
    <t>従来は人力による配線のつなぎ替えで、光通信ネットワークが使用不能であった</t>
  </si>
  <si>
    <t>擁壁工+重圧管による排水</t>
  </si>
  <si>
    <t>半たわみ性舗装(セメントミルク注入費)</t>
  </si>
  <si>
    <t>セットフォーム工法によるコンクリート舗装</t>
  </si>
  <si>
    <t>再生ゴムチップ舗装</t>
  </si>
  <si>
    <t>道路側溝上部人力修繕工事(300型現場打側溝→300型現場打側溝)</t>
  </si>
  <si>
    <t>静砂垣+ハマニンニク植栽</t>
  </si>
  <si>
    <t>AEコンクリート</t>
  </si>
  <si>
    <t>配管替え工法</t>
  </si>
  <si>
    <t>世帯</t>
  </si>
  <si>
    <t>トータルステーション・レベルによる計測</t>
  </si>
  <si>
    <t>高視認性区画線</t>
  </si>
  <si>
    <t>鋼製鉛直柵</t>
  </si>
  <si>
    <t>雪崩予防鋼製柵</t>
  </si>
  <si>
    <t>鉄筋コンクリート吹付けのり面工</t>
  </si>
  <si>
    <t>BOTDR方式による河川堤体洗掘監視システム</t>
  </si>
  <si>
    <t>H鋼支柱保護壁タイプ(壁高条件5..5m)</t>
  </si>
  <si>
    <t>砂防施設用自立式型枠ブロック</t>
  </si>
  <si>
    <t>亜鉛メッキスクリーン</t>
  </si>
  <si>
    <t>濁水処理装置(濁水処理量40m3/h)</t>
  </si>
  <si>
    <t>覆式落石防護網</t>
  </si>
  <si>
    <t>現場打ち車両用防護柵基礎</t>
  </si>
  <si>
    <t>海岸護岸工と波返工(現場打ち扶壁式直立堤本体工と仮締切工)</t>
  </si>
  <si>
    <t>コンクリートスリットえん堤 (3門(スリット)/1基、高さ11.0(溝8.5)m×幅3.0m/1門、堤長125m、水通幅50m)</t>
  </si>
  <si>
    <t>門(3×8.5m)</t>
  </si>
  <si>
    <t>コンクリート製床固工(高さ7.5m×幅35m)</t>
  </si>
  <si>
    <t>基(7.5×35m)ああ</t>
  </si>
  <si>
    <t>切削オーバーレイ工法(排水性舗装)</t>
  </si>
  <si>
    <t>ポリプロピレン織布</t>
  </si>
  <si>
    <t>コンクリート製水制工</t>
  </si>
  <si>
    <t>基(高2m,幅3m)</t>
  </si>
  <si>
    <t>蛍光塗料</t>
  </si>
  <si>
    <t>従来の小面積コンクリート製残存型枠</t>
  </si>
  <si>
    <t>大型ふとん篭</t>
  </si>
  <si>
    <t>点字鋲</t>
  </si>
  <si>
    <t>ワイヤーロープ掛工</t>
  </si>
  <si>
    <t>KN</t>
  </si>
  <si>
    <t>落石防止柵</t>
  </si>
  <si>
    <t>不透過型人工リーフ</t>
  </si>
  <si>
    <t>排水管清掃車</t>
  </si>
  <si>
    <t>橋台洗浄</t>
  </si>
  <si>
    <t>アスファルト舗装(歩道)と木質系廃材の処理(産廃として処理)</t>
  </si>
  <si>
    <t>室内試験(GC-FID法)に基づく調査</t>
  </si>
  <si>
    <t>地点</t>
  </si>
  <si>
    <t>改質Ⅱ型を用いた新規なアスファルト舗装工</t>
  </si>
  <si>
    <t>鋼管横桟設置型スリット補強工</t>
  </si>
  <si>
    <t>有機高分子凝集剤による濁水処理</t>
  </si>
  <si>
    <t>吹付け枠工</t>
  </si>
  <si>
    <t>紙資料による情報共有 + CD-R納品</t>
  </si>
  <si>
    <t>地下埋設配管工法(捩り込み接続配管)</t>
  </si>
  <si>
    <t>待受け擁壁</t>
  </si>
  <si>
    <t>人力によるバイブレータ作業</t>
  </si>
  <si>
    <t>防風シートの設置及び乾燥収縮低減剤</t>
  </si>
  <si>
    <t>プレキャスト消雪パイプ</t>
  </si>
  <si>
    <t>濁水処理工(一般土木工事)</t>
  </si>
  <si>
    <t>鋼管テーパーポール</t>
  </si>
  <si>
    <t>大型土のう仮締切</t>
  </si>
  <si>
    <t>ロータリー式ボーリング+標準貫入試験:2箇所、オートマチックラムサウンディング試験:1箇所による調査</t>
  </si>
  <si>
    <t>m(10年)</t>
  </si>
  <si>
    <t>人力施工によるアスファルト舗装工</t>
  </si>
  <si>
    <t>無人化施工用型枠ブロックによる無人化施工</t>
  </si>
  <si>
    <t>シール材注入+わだち部オーバーレイ工</t>
  </si>
  <si>
    <t>安定処理工法(バックホウ混合)</t>
  </si>
  <si>
    <t>腹付処理工</t>
  </si>
  <si>
    <t>現場打ち側溝(内幅300×内高1150mm)</t>
  </si>
  <si>
    <t>PUT300 車道用落蓋式道路側溝</t>
  </si>
  <si>
    <t>アスファルト混合物</t>
  </si>
  <si>
    <t>覆土型連節ブロック</t>
  </si>
  <si>
    <t>高機能繊維被覆工法</t>
  </si>
  <si>
    <t>連続運転タイプの消雪制御機器</t>
  </si>
  <si>
    <t>面</t>
  </si>
  <si>
    <t>軽量土壌による屋上緑化工法</t>
  </si>
  <si>
    <t>地被類植栽工(ヘデラ類 等)</t>
  </si>
  <si>
    <t>m3・30日</t>
  </si>
  <si>
    <t>新品二次蓄電池(バッテリー)</t>
  </si>
  <si>
    <t>セル</t>
  </si>
  <si>
    <t>落石洞門工(ロックシェッド)</t>
  </si>
  <si>
    <t>落石防護柵</t>
  </si>
  <si>
    <t>現場打ちコンクリート落石防護擁壁</t>
  </si>
  <si>
    <t>足場設置撤去(国土交通省標準歩掛)</t>
  </si>
  <si>
    <t>仮設足場の設置による削岩機での人力でのさく孔とグラウドによるアンカーボルトの定着</t>
  </si>
  <si>
    <t>平ブロック張工</t>
  </si>
  <si>
    <t>其</t>
  </si>
  <si>
    <t>濁水処理システム(処理能力40m3/時間)</t>
  </si>
  <si>
    <t>濁水処理機(PAC・凝集剤2液タイプ)30～40m3/Hr処理クラス</t>
  </si>
  <si>
    <t>高炉セメントB種(材料)</t>
  </si>
  <si>
    <t>珪藻土を使った液体吸着材</t>
  </si>
  <si>
    <t>ﾘｯﾄﾙ</t>
  </si>
  <si>
    <t>化学繊維を主原料とした不織布の油吸着材</t>
  </si>
  <si>
    <t>ロックシェッド</t>
  </si>
  <si>
    <t>大型ブロック張(谷積) 裏込砕石20cm控え45cm</t>
  </si>
  <si>
    <t>Layer2スイッチネットワークによる通信システム</t>
  </si>
  <si>
    <t>箇所(端末)</t>
  </si>
  <si>
    <t>脱色アスファルト系カラー舗装工</t>
  </si>
  <si>
    <t>ポンプ浚渫工法+脱水促進工法(高含水浚渫泥土の脱水処理技術)</t>
  </si>
  <si>
    <t>歩道アスファルト舗装工</t>
  </si>
  <si>
    <t>プレキャスト消雪パイプブロック</t>
  </si>
  <si>
    <t>アスファルト舗装(密粒度As(新20FH)改質Ⅱ型)</t>
  </si>
  <si>
    <t>シーケンサーを用いた設備の遠隔監視システム</t>
  </si>
  <si>
    <t>ポリマーセメントモルタル工法</t>
  </si>
  <si>
    <t>コロ工法</t>
  </si>
  <si>
    <t>固定圧力型エンジンコンプレッサー</t>
  </si>
  <si>
    <t>従来の土質改良機と選別機械を併用した土質改良工法</t>
  </si>
  <si>
    <t>鋼管杭打工(中堀工法)</t>
  </si>
  <si>
    <t>組立歩道工法</t>
  </si>
  <si>
    <t>残存型枠を用いた砂防ソイルセメント工法</t>
  </si>
  <si>
    <t>密粒度アスファルト舗装(t=5cm)</t>
  </si>
  <si>
    <t>押出成形セメント板</t>
  </si>
  <si>
    <t>排水構造物 管(函)渠型側溝</t>
  </si>
  <si>
    <t>ソーラー式自発光視線誘導標</t>
  </si>
  <si>
    <t>路面標示材料「クイックシート」</t>
  </si>
  <si>
    <t>コンクリート工(無筋構造物人力打設(t=10cm))</t>
  </si>
  <si>
    <t>現場打ち重力式コンクリート擁壁</t>
  </si>
  <si>
    <t>工事車両運搬路に配置した交通誘導員による工事車両接近通知システム</t>
  </si>
  <si>
    <t>軽作業員による土砂搬出数量管理</t>
  </si>
  <si>
    <t>落石防護擁壁(コンクリート擁壁)</t>
  </si>
  <si>
    <t>簡易軽水洗トイレ</t>
  </si>
  <si>
    <t>空中写真測量(撮影(写真縮尺 1/8,000)から空中三角測量)</t>
  </si>
  <si>
    <t>構造物とりこわし工・排水構造物工</t>
  </si>
  <si>
    <t>固定式ネットワークカメラ</t>
  </si>
  <si>
    <t>地盤伸縮計</t>
  </si>
  <si>
    <t>ポケット式落石防護網</t>
  </si>
  <si>
    <t>人力(ハンドブレーカー等)による横断歩道既設橋面舗装はぎ取り</t>
  </si>
  <si>
    <t>道路側溝入替工事(プレキャスト側溝U字溝落盤式)</t>
  </si>
  <si>
    <t>はつり工+モルタル復旧工(t=30mm)</t>
  </si>
  <si>
    <t>現場製作による消波根固ブロック</t>
  </si>
  <si>
    <t>冬期</t>
  </si>
  <si>
    <t></t>
  </si>
  <si>
    <t>JIS型ルーズフランジ接合方式</t>
  </si>
  <si>
    <t>システムを利用せず、表計算ソフト等により解析を行う長寿命化修繕計画策定</t>
  </si>
  <si>
    <t>ラピッドスタート形蛍光灯(FLR20W)による共同溝照明器具(KDF-2)</t>
  </si>
  <si>
    <t>路面に粘着固定する体感マット</t>
  </si>
  <si>
    <t>開削工法(鉄筋コンクリート管布設替え)</t>
  </si>
  <si>
    <t>地すべり抑止鋼管杭用溶接継手</t>
  </si>
  <si>
    <t>連続散水型制御装置</t>
  </si>
  <si>
    <t>滑り止めテープ</t>
  </si>
  <si>
    <t>砕石等による置き換え</t>
  </si>
  <si>
    <t>鋼製雪崩予防吊柵</t>
  </si>
  <si>
    <t>円形水路+境界ブロック</t>
  </si>
  <si>
    <t>二重ケーシング用強化プラスチック複合管</t>
  </si>
  <si>
    <t>井戸</t>
  </si>
  <si>
    <t>鋼製λ型雪崩予防柵</t>
  </si>
  <si>
    <t>人による機器の運転停止操作・日常監視</t>
  </si>
  <si>
    <t>土嚢積み及び仮設ポンプ排水設備設置</t>
  </si>
  <si>
    <t>インバータ装置未搭載の発電機</t>
  </si>
  <si>
    <t>防草工(マットタイプ)</t>
  </si>
  <si>
    <t>ハンドガイド式草刈機ハンマーナイフモア</t>
  </si>
  <si>
    <t>姿勢制御装置のないハンドガイド式草刈機</t>
  </si>
  <si>
    <t>常温塗布式薄層舗装</t>
  </si>
  <si>
    <t>H鋼式落石防護柵(再設置)</t>
  </si>
  <si>
    <t>目地バリシート(L型)</t>
  </si>
  <si>
    <t>防草工(人力除草)</t>
  </si>
  <si>
    <t>高反発スプリング内蔵高打撃ランマ</t>
  </si>
  <si>
    <t>高打撃未対応のランマ</t>
  </si>
  <si>
    <t>照明鋼製用テーパーポール(標準開口部)</t>
  </si>
  <si>
    <t>移動式垂直昇降型トラックマウント高所作業車</t>
  </si>
  <si>
    <t>高所作業車「トラック架装・垂直昇降・プラットフォーム型」</t>
  </si>
  <si>
    <t>灯</t>
  </si>
  <si>
    <t>開削調査</t>
  </si>
  <si>
    <t>FTJ-FAN工法</t>
  </si>
  <si>
    <t>全面反射ヘルメット</t>
  </si>
  <si>
    <t>一般に使用されている飛来・墜落・帯電用ヘルメット</t>
  </si>
  <si>
    <t>現場管理者による入退場・労務・安全衛生管理等の作業</t>
  </si>
  <si>
    <t>可搬式発電機による電力の確保</t>
  </si>
  <si>
    <t>モルタル吹付工+中継プラント</t>
  </si>
  <si>
    <t>ツイスタ</t>
  </si>
  <si>
    <t>六本脚構造消波根固めブロック</t>
  </si>
  <si>
    <t>情報共有は発注者担当者との直接的なやりとり(メール等含む)、工事書類作成等は汎用の表計算ソフトを利用していた。</t>
  </si>
  <si>
    <t>荷重支持型ジョイント</t>
  </si>
  <si>
    <t>静砂垣+砂草(オオハマガヤ)植栽</t>
  </si>
  <si>
    <t>防波柵</t>
  </si>
  <si>
    <t>上流側保護材(型枠兼用)にコンクリート二次製品を使用した砂防ソイルセメント堰堤</t>
  </si>
  <si>
    <t>全天候型広角度対応反射ロープ</t>
  </si>
  <si>
    <t>チューブ保安灯</t>
  </si>
  <si>
    <t>掘削置換工法+仮設工</t>
  </si>
  <si>
    <t>充電式蛍光灯型LEDライト(ムーンセーバー)</t>
  </si>
  <si>
    <t>蛍光灯ハンドランプ(ガラス管による蛍光灯)</t>
  </si>
  <si>
    <t>橋台および床版端部劣化部分のはつり+床版端部の補修+橋台修復</t>
  </si>
  <si>
    <t>風力発電式横風注意板</t>
  </si>
  <si>
    <t>風速計を用いたソーラー式LED表示装置</t>
  </si>
  <si>
    <t>3次元レーザースキャナを用いた橋梁一般図作成</t>
  </si>
  <si>
    <t>トータルステーション等による測量とCADソフトによる作図</t>
  </si>
  <si>
    <t>コールドパーミックス</t>
  </si>
  <si>
    <t>UAV(無人航空機)と三次元レーザスキャナによる空間計測システム</t>
  </si>
  <si>
    <t>ストパネ工法</t>
  </si>
  <si>
    <t>あさひⅢ型</t>
  </si>
  <si>
    <t>コンクリートブロック積(間知ブロック)</t>
  </si>
  <si>
    <t>環境負荷物質を低減した高耐食溶融亜鉛めっき</t>
  </si>
  <si>
    <t>鉛やカドミウムを含有し、クロメート処理を行う溶融亜鉛めっき</t>
  </si>
  <si>
    <t>マルチファインアイ</t>
  </si>
  <si>
    <t>熟練者の画像判定による点検法</t>
  </si>
  <si>
    <t>防草緑化一体化シート</t>
  </si>
  <si>
    <t>植栽工+維持管理(年2回)</t>
  </si>
  <si>
    <t>ソーラー式LEDクッションドラムⅡ</t>
  </si>
  <si>
    <t>照明電源を外部供給する内照式クッションドラム</t>
  </si>
  <si>
    <t>RPDによる岩盤の多方向動的貫入試験</t>
  </si>
  <si>
    <t>ロータリー式コアボーリングとコア試料を利用した針貫入試験と一軸圧縮試験</t>
  </si>
  <si>
    <t>社会インフラモニタリングシステム MMSD</t>
  </si>
  <si>
    <t>点検員が高所作業車を用いた近接目視によりひび割れを検出</t>
  </si>
  <si>
    <t>㎞</t>
  </si>
  <si>
    <t>工事写真 黒板自動解析システム</t>
  </si>
  <si>
    <t>目視・手動による工事写真管理業務</t>
  </si>
  <si>
    <t>スロープガードネットSタイプ</t>
  </si>
  <si>
    <t>重力式擁壁と柵で構成されたせり出し防止柵</t>
  </si>
  <si>
    <t>IXI(イクシー)フェンス</t>
  </si>
  <si>
    <t>おとなしくん</t>
  </si>
  <si>
    <t>警笛および手振り</t>
  </si>
  <si>
    <t>超省施工配管トヨセフティ</t>
  </si>
  <si>
    <t>配管用炭素鋼鋼管(ガス管)SGP管</t>
  </si>
  <si>
    <t>モバイル式歩行者板</t>
  </si>
  <si>
    <t>通路として敷鉄板を使用し、カラーコーン及びバーによる簡易的な手摺りを有する仮設通路</t>
  </si>
  <si>
    <t>現場情報共有システム 「All-sighte」</t>
  </si>
  <si>
    <t>クラウド型地図サービスと電子メールによる地図共有</t>
  </si>
  <si>
    <t>デュアルフラッシュ</t>
  </si>
  <si>
    <t>乾電池式工事保安灯</t>
  </si>
  <si>
    <t>SPARCフェンスSタイプ</t>
  </si>
  <si>
    <t>コンクリート基礎を有する鋼製雪崩予防柵</t>
  </si>
  <si>
    <t>ジャストプリート工法</t>
  </si>
  <si>
    <t>一般在来工法(木製型枠+断熱材吹付)</t>
  </si>
  <si>
    <t>車両設置幅1.8mの道路施設点検車</t>
  </si>
  <si>
    <t>車両設置幅が2.38m以上の橋梁点検車</t>
  </si>
  <si>
    <t>止水板クリッパー</t>
  </si>
  <si>
    <t>人力による止水板保持。</t>
  </si>
  <si>
    <t>こんにゃく充填剤</t>
  </si>
  <si>
    <t>推進工標準滑材(ベントナイト、マッドオイル、固化材、CMCの混合物)</t>
  </si>
  <si>
    <t>ロープネット工</t>
  </si>
  <si>
    <t>コンクリートもたれ擁壁</t>
  </si>
  <si>
    <t>ルビット舗装(弾性系凍結抑制舗装)t=4cm</t>
  </si>
  <si>
    <t>温水ボイラー融雪システム</t>
  </si>
  <si>
    <t>電熱ロードヒーティング</t>
  </si>
  <si>
    <t>断面欠損用鉄板+止水板</t>
  </si>
  <si>
    <t>モルタル擬岩</t>
  </si>
  <si>
    <t>重力式砂防コンクリートダム構築におけるメタル製化粧型枠の設置および撤去</t>
  </si>
  <si>
    <t>m2(1リフト)</t>
  </si>
  <si>
    <t>多自然型護岸ブロック+厚層基材吹き付け工</t>
  </si>
  <si>
    <t>人力掘削</t>
  </si>
  <si>
    <t>グラブ浚渫+土運船による浚渫土運搬+浚渫土固化処理(バックホウ)</t>
  </si>
  <si>
    <t>凍結防止剤散布車による散布</t>
  </si>
  <si>
    <t>ＧＲＣ人工岩</t>
  </si>
  <si>
    <t>周面摩擦型アンカー工法</t>
  </si>
  <si>
    <t>法枠中詰め工(中詰めブロック)</t>
  </si>
  <si>
    <t>ベルグリミット舗装</t>
  </si>
  <si>
    <t>ウォータージェット併用矢板打込み(最大N値50≦80・矢板長Ⅲ型ヒ8.0m)</t>
  </si>
  <si>
    <t>横ボーリング工(排水ボーリング工)</t>
  </si>
  <si>
    <t>現場打集水桝</t>
  </si>
  <si>
    <t>乾式凍結防止剤散布車</t>
  </si>
  <si>
    <t>大型法面自走式除草車・小型遠隔操縦式草刈機・ハンドガイド式草刈機</t>
  </si>
  <si>
    <t>砂防ダム排砂ゲート</t>
  </si>
  <si>
    <t>室内試験における水セメント比の測定</t>
  </si>
  <si>
    <t>冬期仮囲中の型枠組立解体</t>
  </si>
  <si>
    <t>凍結検知装置(光学式)</t>
  </si>
  <si>
    <t>台(端末)</t>
  </si>
  <si>
    <t>人力によるホットロールド施工</t>
  </si>
  <si>
    <t>足場パイプの組み立て</t>
  </si>
  <si>
    <t>河川植栽工</t>
  </si>
  <si>
    <t>株</t>
  </si>
  <si>
    <t>水中・ドライ施工</t>
  </si>
  <si>
    <t>鋼製半円アーチ型シェルター</t>
  </si>
  <si>
    <t>砂防ダム用型枠</t>
  </si>
  <si>
    <t>バラ型枠と鉄筋組立による通廊構築工</t>
  </si>
  <si>
    <t>該当なし(雨天の発掘作業は無し)</t>
  </si>
  <si>
    <t>電熱方式</t>
  </si>
  <si>
    <t>天日乾燥工法</t>
  </si>
  <si>
    <t>一般推進工法または「たぬき掘り」</t>
  </si>
  <si>
    <t>開削による布設替え工法 (同口径に布設替え出来る非開削布設替え工法はない。)</t>
  </si>
  <si>
    <t>ライナ-プレ-ト工法</t>
  </si>
  <si>
    <t>自穿孔ボルト+ウレタン注入によるフォアパイリング工</t>
  </si>
  <si>
    <t>ロータリー除雪車(オペレータ2名乗車による作業)</t>
  </si>
  <si>
    <t>巡回パトロール時に巡視員の目視による路面状況の監視</t>
  </si>
  <si>
    <t>透水性歩道用平板ブロック</t>
  </si>
  <si>
    <t>自然石樹脂舗装</t>
  </si>
  <si>
    <t>安定斜面に切土し、人工植生による法面保護工</t>
  </si>
  <si>
    <t>発破工法 ブレーカー工法</t>
  </si>
  <si>
    <t>なし。あえて比較するとすれば石灰・炭カル散布</t>
  </si>
  <si>
    <t>鋼板巻立て工法による橋脚の耐震補強</t>
  </si>
  <si>
    <t>RC橋脚(中空断面高橋脚)</t>
  </si>
  <si>
    <t>着色舗装</t>
  </si>
  <si>
    <t>擁壁・メタルロード</t>
  </si>
  <si>
    <t>汎用機械設備の縦列的配置・インバート桟橋の利用</t>
  </si>
  <si>
    <t>ホイルローダによる積み込み</t>
  </si>
  <si>
    <t>プレストレストコンクリート箱桁橋</t>
  </si>
  <si>
    <t>サイロットNATM工法</t>
  </si>
  <si>
    <t>超音波溝壁測定装置のみ</t>
  </si>
  <si>
    <t>鋼車方式</t>
  </si>
  <si>
    <t>手動によるTBM掘削</t>
  </si>
  <si>
    <t>フラットデッキ型枠工法</t>
  </si>
  <si>
    <t>合板ベニア型枠工法</t>
  </si>
  <si>
    <t>送排気方式</t>
  </si>
  <si>
    <t>プラウ式除雪ドーザ</t>
  </si>
  <si>
    <t>スケルトンバックホーによるCSG練り混ぜ</t>
  </si>
  <si>
    <t>厚層基材吹付工(植生基材吹付工)</t>
  </si>
  <si>
    <t>自由勾配側溝据付 (B600×H1200×L2000製品)</t>
  </si>
  <si>
    <t>FRP、ゴムライニング</t>
  </si>
  <si>
    <t>水路工再施工(B1.6m×H1.1m水路)</t>
  </si>
  <si>
    <t>化粧形枠工法</t>
  </si>
  <si>
    <t>護床ブロック</t>
  </si>
  <si>
    <t>自然石</t>
  </si>
  <si>
    <t>コンクリート舗装(1車線ずつの施工)</t>
  </si>
  <si>
    <t>各層を標準厚で施工する通常のアスファルト舗装</t>
  </si>
  <si>
    <t>現場調合による製品</t>
  </si>
  <si>
    <t>機械によりはつり</t>
  </si>
  <si>
    <t>ゴムチップ舗装</t>
  </si>
  <si>
    <t>発泡スチロールを主骨材としたセメントコンクリートを用いた道路断熱工法</t>
  </si>
  <si>
    <t>現場透水試験</t>
  </si>
  <si>
    <t>密粒度アスファルト混合物</t>
  </si>
  <si>
    <t>ポリマー改質アスファルトⅡ型を用いた密粒度アスファルト舗装</t>
  </si>
  <si>
    <t>GISを用いない土石流氾濫シミュレーション</t>
  </si>
  <si>
    <t>渓流</t>
  </si>
  <si>
    <t>型枠工による砂防ダムの打設</t>
  </si>
  <si>
    <t>コンクリート擬石ブロック</t>
  </si>
  <si>
    <t>変位計</t>
  </si>
  <si>
    <t>計点</t>
  </si>
  <si>
    <t>CCTVカメラを使った目視監視</t>
  </si>
  <si>
    <t>(社)日本農業集落排水協会(J-XIVp型)連続流入間欠曝気方式による脱膣及び鉄溶液添加方式による脱リン</t>
  </si>
  <si>
    <t>m3-処理水量/日</t>
  </si>
  <si>
    <t>各種の粉体焼き付け塗料および塗装品</t>
  </si>
  <si>
    <t>ヒーター方式,Si系はっ水材料</t>
  </si>
  <si>
    <t>現場打笠コン</t>
  </si>
  <si>
    <t>地盤改良など:(代表例) 法尻～法肩DMM改良+盛土中央部ボードドレーン改良</t>
  </si>
  <si>
    <t>比較技術なし</t>
  </si>
  <si>
    <t>データレコーダ</t>
  </si>
  <si>
    <t>評価・診断ソフト</t>
  </si>
  <si>
    <t>検査員による目視検査</t>
  </si>
  <si>
    <t>通常の目視検査</t>
  </si>
  <si>
    <t>木工沈床</t>
  </si>
  <si>
    <t>コンクリート格子枠工</t>
  </si>
  <si>
    <t>プルーフローリング・ベンケルマンビーム法</t>
  </si>
  <si>
    <t>メタルタイプ吸音版(グラスウール内蔵)</t>
  </si>
  <si>
    <t>従来技術 無し</t>
  </si>
  <si>
    <t>コンクリート練り石積工</t>
  </si>
  <si>
    <t>段取筋を配置して鉄筋を溶接する方法</t>
  </si>
  <si>
    <t>エンジンフード有り 320BU</t>
  </si>
  <si>
    <t>ひし形金網を地網とした円筒形蛇籠</t>
  </si>
  <si>
    <t>ネオプレーン緩衝ゴム</t>
  </si>
  <si>
    <t>kJ</t>
  </si>
  <si>
    <t>独立タイプ小型ソーラライトシステム</t>
  </si>
  <si>
    <t>段差解消装置の特注品</t>
  </si>
  <si>
    <t>杭頭処理工法(はつり工法)</t>
  </si>
  <si>
    <t>PCa大梁下端主筋の通し配筋法</t>
  </si>
  <si>
    <t>比抵抗二次元探査</t>
  </si>
  <si>
    <t>ポリエチレン土のう</t>
  </si>
  <si>
    <t>常温アスファルト合材(カットバックアスファルト系)による欠損部補修工</t>
  </si>
  <si>
    <t>ダム堆砂測量</t>
  </si>
  <si>
    <t>アスファルト常温合材(カットバックアスファルト系)による欠損部補修工</t>
  </si>
  <si>
    <t>線導水工</t>
  </si>
  <si>
    <t>通常のコンクリート打設工事・有機系成形断熱材施工</t>
  </si>
  <si>
    <t>舗装用平板(再資源化舗装材)</t>
  </si>
  <si>
    <t>自然の割ぐり石</t>
  </si>
  <si>
    <t>タイプBのゴム支承</t>
  </si>
  <si>
    <t>人力による各種ブレ-カ-掘削工法</t>
  </si>
  <si>
    <t>ポリカーボネイト(PC)遮音パネル</t>
  </si>
  <si>
    <t>人力よるコテ塗り作業</t>
  </si>
  <si>
    <t>発泡脆性体式緩和装置</t>
  </si>
  <si>
    <t>KC(型枠式カラータイル)工法</t>
  </si>
  <si>
    <t>アス乳剤PK4</t>
  </si>
  <si>
    <t>コンクリート製遮音板</t>
  </si>
  <si>
    <t>m(H=3m)</t>
  </si>
  <si>
    <t>吹付法枠工(梁断面:200×200)</t>
  </si>
  <si>
    <t>従来のインターロッキングブロック</t>
  </si>
  <si>
    <t>通常屋根塗装</t>
  </si>
  <si>
    <t>樹脂系クラック補修工</t>
  </si>
  <si>
    <t>建電協型トンネル照明器具 KPL035B</t>
  </si>
  <si>
    <t>セメント系固化材による安定処理工</t>
  </si>
  <si>
    <t>セメント系固化材または石灰等の土質改良材</t>
  </si>
  <si>
    <t>水位計</t>
  </si>
  <si>
    <t>タイル・レンガ・セメント製品・セラミック系製品</t>
  </si>
  <si>
    <t>道路反射鏡(ステンレス製)</t>
  </si>
  <si>
    <t>保護カバーなし自発光道路鋲</t>
  </si>
  <si>
    <t>防水工・防水層保護工</t>
  </si>
  <si>
    <t>静的破砕剤併用による人力岩盤掘削</t>
  </si>
  <si>
    <t>ボーリングマシン削孔によるアースアンカーの施工</t>
  </si>
  <si>
    <t>サンドコンパクション工法(軟弱地盤改良工法)</t>
  </si>
  <si>
    <t>強度・靱性向上型耐震改修工法</t>
  </si>
  <si>
    <t>ハッカーによる手動結束</t>
  </si>
  <si>
    <t>ふとんかご(亜鉛めっき鉄線7種)</t>
  </si>
  <si>
    <t>3種亜鉛めっき鉄線</t>
  </si>
  <si>
    <t>クレオソート支柱</t>
  </si>
  <si>
    <t>活性炭による水質浄化</t>
  </si>
  <si>
    <t>通常屋内塗装</t>
  </si>
  <si>
    <t>電磁式流向計(正逆流監視装置)</t>
  </si>
  <si>
    <t>アスファルトシート防水</t>
  </si>
  <si>
    <t>コンクリート二次製品</t>
  </si>
  <si>
    <t>木造軸組み工法・鉄骨構造・鉄筋コンクリート造の主要構造部材と、それら主要構造材の連結構造技術</t>
  </si>
  <si>
    <t>PP・PEクロス袋に土砂を詰める一般的土のう</t>
  </si>
  <si>
    <t>ゲートポンプ(立軸水中モータポンプ)</t>
  </si>
  <si>
    <t>横軸式ポンプゲート</t>
  </si>
  <si>
    <t>万能鋼板(H=3m)</t>
  </si>
  <si>
    <t>バキューム車による浚渫工</t>
  </si>
  <si>
    <t>擬石平板</t>
  </si>
  <si>
    <t>アルミ製遮音壁</t>
  </si>
  <si>
    <t>改良バミュダーグラス、ティフトン419</t>
  </si>
  <si>
    <t>雑草裁断機</t>
  </si>
  <si>
    <t>ガードフェンス</t>
  </si>
  <si>
    <t>もたれ式擁壁</t>
  </si>
  <si>
    <t>普通ポルトランドセメント(袋入り)</t>
  </si>
  <si>
    <t>袋(25kg入)</t>
  </si>
  <si>
    <t>鉄筋の重ね継手工法</t>
  </si>
  <si>
    <t>土のう積工</t>
  </si>
  <si>
    <t>主桁付きブラケット工法</t>
  </si>
  <si>
    <t>植物苗の人力植え付け(手植え)</t>
  </si>
  <si>
    <t>深層混合処理工法</t>
  </si>
  <si>
    <t>ラップルコンクリート</t>
  </si>
  <si>
    <t>エアモルタル工法</t>
  </si>
  <si>
    <t>エポキシライニング塗装工(ノンスリップ仕様)</t>
  </si>
  <si>
    <t>鋼製伸縮装置(カットオフジョイント)</t>
  </si>
  <si>
    <t>支持杭基礎</t>
  </si>
  <si>
    <t>緑化ウォール工法(L型)</t>
  </si>
  <si>
    <t>鋼板の当て板補強</t>
  </si>
  <si>
    <t>メラミン塗装、塩化ビニル電線、クロメート処理鋼鈑</t>
  </si>
  <si>
    <t>火薬発破工法</t>
  </si>
  <si>
    <t>通常の土のう</t>
  </si>
  <si>
    <t>コンクリート型枠用塗装合板による型枠工</t>
  </si>
  <si>
    <t>芝生を用いた中央分離帯緑化工法</t>
  </si>
  <si>
    <t>貼紙防止塗装工(有機塗料骨材入り)</t>
  </si>
  <si>
    <t>吹付枠工+鉄筋挿入工</t>
  </si>
  <si>
    <t>ゴンドラ足場等の高所吊足場上での作業員による手作業</t>
  </si>
  <si>
    <t>一般足場鋼管</t>
  </si>
  <si>
    <t>親水性ポリウレタン樹脂を用いたクラック処理工</t>
  </si>
  <si>
    <t>路側工+現場打L型コンクリートエプロン</t>
  </si>
  <si>
    <t>ふとんかご工</t>
  </si>
  <si>
    <t>純ポリ塩化ビニルを使用した河川堤防法面用シ-ト</t>
  </si>
  <si>
    <t>張芝(残土処分)</t>
  </si>
  <si>
    <t>丸型クッションドラム</t>
  </si>
  <si>
    <t>機能一体型 地震時水平力分散型ゴム支承(タイプB支承)</t>
  </si>
  <si>
    <t>連続地中壁(SMW)土留工法・現場打ちマンホール築造工</t>
  </si>
  <si>
    <t>炭化処理工法</t>
  </si>
  <si>
    <t>トンネル坑門工(突出・竹割り)木製型枠</t>
  </si>
  <si>
    <t>木製集成材横断防止柵</t>
  </si>
  <si>
    <t>アルミ吸音パネル</t>
  </si>
  <si>
    <t>転落防護柵</t>
  </si>
  <si>
    <t>電圧指定、ランプ指定</t>
  </si>
  <si>
    <t>汎用的なスチールボックスに光コネクタを納めた情報コンセント</t>
  </si>
  <si>
    <t>木質系平板</t>
  </si>
  <si>
    <t>カットバックアスファルト混合物を使用した常温合材による欠損部補修工</t>
  </si>
  <si>
    <t>ポリエステル不織布マルチングシート</t>
  </si>
  <si>
    <t>鋼製車止め</t>
  </si>
  <si>
    <t>ガードパイプ</t>
  </si>
  <si>
    <t>弾性シール材充填工法</t>
  </si>
  <si>
    <t>現場吹付法枠工(梁断面150×150 2m×2m角)</t>
  </si>
  <si>
    <t>金属性の導水管</t>
  </si>
  <si>
    <t>土のう作成</t>
  </si>
  <si>
    <t>道路除草工(肩掛式:飛石防護有:高速一方向回転刃)</t>
  </si>
  <si>
    <t>硬質地盤用オールケーシング工法</t>
  </si>
  <si>
    <t>シングルビーム深浅測量</t>
  </si>
  <si>
    <t>薬剤散布、防臭リング</t>
  </si>
  <si>
    <t>積みブロック(間知ブロック)</t>
  </si>
  <si>
    <t>m(直高5m)</t>
  </si>
  <si>
    <t>粗面めっき鉄線Bタイプ</t>
  </si>
  <si>
    <t>kg/㎡</t>
  </si>
  <si>
    <t>着</t>
  </si>
  <si>
    <t>足場を設置しての接触型計測</t>
  </si>
  <si>
    <t>フレーム(枠)式緑化工法</t>
  </si>
  <si>
    <t>繊維シート接着工法,鋼板接着工法のみ</t>
  </si>
  <si>
    <t>目視・打音検査</t>
  </si>
  <si>
    <t>既設撤去及び練石積設置</t>
  </si>
  <si>
    <t>PCスラブ桁</t>
  </si>
  <si>
    <t>新規ユーザー対応における通信管路増設</t>
  </si>
  <si>
    <t>静的破砕(薬剤使用)工法</t>
  </si>
  <si>
    <t>ジオテキスタイルを用いた植生補強土壁工法</t>
  </si>
  <si>
    <t>m(7㎡)</t>
  </si>
  <si>
    <t>m(7.5㎡)</t>
  </si>
  <si>
    <t>不織布を基材に用いたクラック抑制シート</t>
  </si>
  <si>
    <t>練玉石積(張)工</t>
  </si>
  <si>
    <t>オートバイ進入抑止柵&lt;固定式車いす通行可型&gt;</t>
  </si>
  <si>
    <t>エアモルタル工</t>
  </si>
  <si>
    <t>防腐処理木材(円柱加工材)</t>
  </si>
  <si>
    <t>厚層基材吹付工法</t>
  </si>
  <si>
    <t>壁㎡</t>
  </si>
  <si>
    <t>ソーラー式ブリンカーライト+水槽タンク</t>
  </si>
  <si>
    <t>もたれ式擁壁(壁高h=6.9m)</t>
  </si>
  <si>
    <t>静的破砕工法</t>
  </si>
  <si>
    <t>改質アスファルトⅡ型</t>
  </si>
  <si>
    <t>従来のカッター工法</t>
  </si>
  <si>
    <t>超音波を含む非破壊検査</t>
  </si>
  <si>
    <t>歩道用鋼製横断防止柵</t>
  </si>
  <si>
    <t>ダウンザホールハンマ工 A工法(クレーン工法)</t>
  </si>
  <si>
    <t>多数アンカーを用いた補強土壁工法</t>
  </si>
  <si>
    <t>エアメータ法による単位水量測定</t>
  </si>
  <si>
    <t>単数の孔を穿孔する従来工法による点字鋲施工</t>
  </si>
  <si>
    <t>アスファルト舗装工 (細粒度アスコン)</t>
  </si>
  <si>
    <t>排水管バンド</t>
  </si>
  <si>
    <t>コンピュータグラフィックス(静止画・動画)</t>
  </si>
  <si>
    <t>コンクリート積みブロック工(滑面ブロック)</t>
  </si>
  <si>
    <t>植生シート(肥料袋無し、標準品)</t>
  </si>
  <si>
    <t>植生基材吹付工(t=30㎜)</t>
  </si>
  <si>
    <t>反毛繊維による最終処分場向け保護マット</t>
  </si>
  <si>
    <t>土木用積みブロック擁壁工法</t>
  </si>
  <si>
    <t>SGP管を用いた集水ボーリング工</t>
  </si>
  <si>
    <t>木製型枠によるモルタル打設</t>
  </si>
  <si>
    <t>ポリ塩化ビニル樹脂製配線ダクト</t>
  </si>
  <si>
    <t>不織布系クラック抑制シート</t>
  </si>
  <si>
    <t>ひずみゲージによる応力頻度測定に基づく疲労寿命評価</t>
  </si>
  <si>
    <t>ステンレス薄鋼板プレス成型二重蓋</t>
  </si>
  <si>
    <t>トレンチ式浄化システム</t>
  </si>
  <si>
    <t>統一型金属製遮音板</t>
  </si>
  <si>
    <t>スラリー攪拌工(二軸施工)</t>
  </si>
  <si>
    <t>石積工(巨石積工)</t>
  </si>
  <si>
    <t>港湾用防砂シート</t>
  </si>
  <si>
    <t>長繊維ポリエステル系不織布</t>
  </si>
  <si>
    <t>プレキャストコンクリート式地下貯水槽</t>
  </si>
  <si>
    <t>購入砂での水締め転圧による埋め戻し</t>
  </si>
  <si>
    <t>舗装版切断工法</t>
  </si>
  <si>
    <t>溶融亜鉛めっき上への塗装</t>
  </si>
  <si>
    <t>商用電源による電球式ブリンカーライト</t>
  </si>
  <si>
    <t>2次元CADデータをベースとしたバッチ型橋梁原寸システムと手作業の併用</t>
  </si>
  <si>
    <t>ケーシング工法(特殊ケーシングによるくり貫き撤去)</t>
  </si>
  <si>
    <t>シールド工法</t>
  </si>
  <si>
    <t>従来品のステンレス製施錠機能付き二重蓋</t>
  </si>
  <si>
    <t>本体(ウレタンゴム)+高輝度反射テープ</t>
  </si>
  <si>
    <t>コンクリート重力式擁壁(H=3.3m、法かつぎ)</t>
  </si>
  <si>
    <t>木製表示板</t>
  </si>
  <si>
    <t>プレテンション方式スラブげた橋</t>
  </si>
  <si>
    <t>消波ブロック被覆護岸</t>
  </si>
  <si>
    <t>片持架設工法によるPRC箱桁橋</t>
  </si>
  <si>
    <t>硬質地盤用オールケーシング先行掘削併用中掘工法</t>
  </si>
  <si>
    <t>ダウンザホールハンマ併用全回転型オールケーシング工法による先行掘削と中掘工</t>
  </si>
  <si>
    <t>火薬転石破砕</t>
  </si>
  <si>
    <t>RCループ継手工</t>
  </si>
  <si>
    <t>m2(床版面積)</t>
  </si>
  <si>
    <t>4点ボルト固定式グレーチングへの取換</t>
  </si>
  <si>
    <t>モルタル吹付工 t=8cm</t>
  </si>
  <si>
    <t>現場打ちの分離桝</t>
  </si>
  <si>
    <t>スラリー撹拌工(直径1,000mm、二軸)</t>
  </si>
  <si>
    <t>鋼製低層遮音壁+植栽桝コンクリートブロック</t>
  </si>
  <si>
    <t>コアボーリングによる構造物調査</t>
  </si>
  <si>
    <t>測線m</t>
  </si>
  <si>
    <t>目視ナンバープレート観測調査</t>
  </si>
  <si>
    <t>断面(48時間)</t>
  </si>
  <si>
    <t>自然土壌による屋上緑化工法</t>
  </si>
  <si>
    <t>「重力式生物ろ過膜、圧力式上向流凝集ろ過、リン吸着」併用方式による水質浄化システム</t>
  </si>
  <si>
    <t>t(池の総水量)</t>
  </si>
  <si>
    <t>ボーリングマシン(ロータリーパーカッション)によるアンカー工 (必要抑止力400kN/m)</t>
  </si>
  <si>
    <t>m(延長)当り</t>
  </si>
  <si>
    <t>鉄筋挿入工(アンカーマシンでの二重管掘り工法)</t>
  </si>
  <si>
    <t>小径スタッド溶接</t>
  </si>
  <si>
    <t>流動化処理土(流動化処理工法)</t>
  </si>
  <si>
    <t>防草シート</t>
  </si>
  <si>
    <t>大型ブレーカー掘削</t>
  </si>
  <si>
    <t>鉄筋挿入工(ロックボルト工)</t>
  </si>
  <si>
    <t>肩掛式機械除草による除草</t>
  </si>
  <si>
    <t>コンクリート吹付法枠(ロックボルト付)工法</t>
  </si>
  <si>
    <t>樹脂系接合剤を用いた客土吹付け工</t>
  </si>
  <si>
    <t>再生クラッシャーラン</t>
  </si>
  <si>
    <t>タイプBのゴム支承(積層タイプ)</t>
  </si>
  <si>
    <t>ブレーカーはつり工法</t>
  </si>
  <si>
    <t>階段式魚道</t>
  </si>
  <si>
    <t>高さm</t>
  </si>
  <si>
    <t>インターロッキングブロック工(視覚障害者用点字ブロック)</t>
  </si>
  <si>
    <t xml:space="preserve"> 一般構造用炭素鋼管(STK400)</t>
  </si>
  <si>
    <t>セメント(系固化材)を用いた汚染土壌の固化・不溶化処理</t>
  </si>
  <si>
    <t>交差点解析</t>
  </si>
  <si>
    <t>交差点</t>
  </si>
  <si>
    <t>プレゼンテーション資料作成(グラフ・静止画)</t>
  </si>
  <si>
    <t>現場打ちトンネル監視員通路と円形水路</t>
  </si>
  <si>
    <t>現場打ち円形水路と縁石設置</t>
  </si>
  <si>
    <t>繊維ネット併用客土吹付工</t>
  </si>
  <si>
    <t>ジオテキスタイル工法(簡易金属製壁面材タイプ)</t>
  </si>
  <si>
    <t>壁面㎡</t>
  </si>
  <si>
    <t>堰上ゲート、バースクリーン、止水ゲート、取水槽、取水ポンプ、排水ゲート、除塵機、貯水槽、散水ポンプなどの設備</t>
  </si>
  <si>
    <t>設備 (参考)</t>
  </si>
  <si>
    <t>ゴム引布製起伏堰</t>
  </si>
  <si>
    <t>現場打ち鉄筋コンクリートパラペット護岸</t>
  </si>
  <si>
    <t>クレイ舗装工法</t>
  </si>
  <si>
    <t xml:space="preserve"> ㎡</t>
  </si>
  <si>
    <t>後付けアイボルト設置工法</t>
  </si>
  <si>
    <t>垂直梯子(モンキータラップ)</t>
  </si>
  <si>
    <t>天然木材製ベンチ</t>
  </si>
  <si>
    <t>張り紙防止塗料剤</t>
  </si>
  <si>
    <t>赤外線センサー式遠隔監視装置</t>
  </si>
  <si>
    <t>掘削除去</t>
  </si>
  <si>
    <t>人力による鉛散弾分別</t>
  </si>
  <si>
    <t>浮子観測(高水流量)およびプロペラ式流速計による流量観測(低水流量)</t>
  </si>
  <si>
    <t>式/年</t>
  </si>
  <si>
    <t>目視による交通量調査、ナンバープレート調査・プローブカーによる旅行速度調査</t>
  </si>
  <si>
    <t>フィルター式集塵機</t>
  </si>
  <si>
    <t>チッピング+モルタルコテ塗り工法</t>
  </si>
  <si>
    <t>溶融固化(ジオメルト)法</t>
  </si>
  <si>
    <t>電池式工事用保安灯</t>
  </si>
  <si>
    <t>地質調査解析業務(地盤モデルと土壌汚染モデルの作成)</t>
  </si>
  <si>
    <t>地すべり安定解析(河川砂防技術基準(案)、道路土工指針等による断面計算方法)</t>
  </si>
  <si>
    <t>排水構造物工(ヒューム管)</t>
  </si>
  <si>
    <t>接触式加速度センサ</t>
  </si>
  <si>
    <t>発泡スチロール土木工法</t>
  </si>
  <si>
    <t>鋼製キャップ</t>
  </si>
  <si>
    <t>鉄骨ブレース補強</t>
  </si>
  <si>
    <t>kN/個所</t>
  </si>
  <si>
    <t>鋼製型枠+化粧</t>
  </si>
  <si>
    <t>ふとん篭工</t>
  </si>
  <si>
    <t>連続地中壁工(柱列式)</t>
  </si>
  <si>
    <t>従来ボーリング工法</t>
  </si>
  <si>
    <t>振動計方式によるジェットファン異常検知システム</t>
  </si>
  <si>
    <t>鉛配合を使用した配線ダクト</t>
  </si>
  <si>
    <t>エアメータ法(土木研究所法)</t>
  </si>
  <si>
    <t>薬液注入+従来型止水器</t>
  </si>
  <si>
    <t>全面透水ドレーン材+砕石埋戻し工法</t>
  </si>
  <si>
    <t>タイトニック工法</t>
  </si>
  <si>
    <t>マルチング工法(防草石)</t>
  </si>
  <si>
    <t>視覚障害者用誘導マーカー</t>
  </si>
  <si>
    <t>(普通鋼)+重防食塗装系(例:普通鋼+C-2塗装系)</t>
  </si>
  <si>
    <t>地被類植付工におけるピートモスなどを使用した土壌改良</t>
  </si>
  <si>
    <t>弾性波速度試験(直接波)と超音波速度試験による岩斜面の安定性評価</t>
  </si>
  <si>
    <t>岩石掘削(人力)</t>
  </si>
  <si>
    <t>道路案内標識(反射照明式-広角プリズム)2.6H×3W</t>
  </si>
  <si>
    <t>高圧噴射攪拌工法(二重管工法)</t>
  </si>
  <si>
    <t>サンドブラスト工法</t>
  </si>
  <si>
    <t>現場打ち沈殿分離ます</t>
  </si>
  <si>
    <t>m3/hr</t>
  </si>
  <si>
    <t>場所打ちRC構造</t>
  </si>
  <si>
    <t>鋼製型枠工</t>
  </si>
  <si>
    <t>従来型超音波流量計</t>
  </si>
  <si>
    <t>折板屋根上庭園工法</t>
  </si>
  <si>
    <t>ガードレール更新</t>
  </si>
  <si>
    <t>低圧ナトリウムランプを用いた照明器具</t>
  </si>
  <si>
    <t>大型ブレーカ工法</t>
  </si>
  <si>
    <t>工場出荷の混合物によるアスファルト舗装の補修</t>
  </si>
  <si>
    <t>ダウンザホールハンマ工</t>
  </si>
  <si>
    <t>大口径ボーリング工</t>
  </si>
  <si>
    <t>鉱物油(重油や軽油)をアスファルト合材付着防止油として使用</t>
  </si>
  <si>
    <t>回(10tダンプ)</t>
  </si>
  <si>
    <t>廃潤滑油などの鉱物油系離型油(剥離剤)</t>
  </si>
  <si>
    <t>地形測量(空中写真測量、地形補備測量、写真図)</t>
  </si>
  <si>
    <t>クッションドラム 角型3連</t>
  </si>
  <si>
    <t>濁水処理プラント設置型</t>
  </si>
  <si>
    <t>橋脚基礎フーチング現場打ち</t>
  </si>
  <si>
    <t>微細気泡による浄化方式</t>
  </si>
  <si>
    <t>研削工法</t>
  </si>
  <si>
    <t>振動遮断工法(柱列式地中連続壁工法)</t>
  </si>
  <si>
    <t>ゴム支承</t>
  </si>
  <si>
    <t>粒度調整砕石、再生砕石</t>
  </si>
  <si>
    <t>エポキシ樹脂補修工法</t>
  </si>
  <si>
    <t>溶融亜鉛めっきを施した支承金物</t>
  </si>
  <si>
    <t>橋梁用排水桝</t>
  </si>
  <si>
    <t>ステンレス製鍵付内蓋</t>
  </si>
  <si>
    <t>オートバイ進入抑止柵</t>
  </si>
  <si>
    <t>開削工法による塩ビ管を用いた布設替え</t>
  </si>
  <si>
    <t>電動式駆動装置</t>
  </si>
  <si>
    <t>鉱物油系防食剤</t>
  </si>
  <si>
    <t>鋼製角ビーム型車両用防護柵</t>
  </si>
  <si>
    <t>岩盤接着工(目地工)</t>
  </si>
  <si>
    <t>鋼製低層遮音壁+植栽桝</t>
  </si>
  <si>
    <t>パイプ STKR400材</t>
  </si>
  <si>
    <t>平方mを2回施工</t>
  </si>
  <si>
    <t>パイプ吊り足場工法</t>
  </si>
  <si>
    <t>機能一体型水平力分散支承</t>
  </si>
  <si>
    <t>捨石型人工リーフ</t>
  </si>
  <si>
    <t>電気探査(二次元比抵抗法)</t>
  </si>
  <si>
    <t>鋼板接着補強工法</t>
  </si>
  <si>
    <t>ステンレス製車止め</t>
  </si>
  <si>
    <t>GFRP長尺鏡補強工</t>
  </si>
  <si>
    <t>花や樹木の植桝(大型プランター:FRP製)</t>
  </si>
  <si>
    <t>「地中レーダ探査」と「管内テレビカメラ調査」</t>
  </si>
  <si>
    <t>加熱型カラー舗装(脱色アスファルト使用)</t>
  </si>
  <si>
    <t>超音波探査測定工法</t>
  </si>
  <si>
    <t>亜鉛めっき鉄線 3種</t>
  </si>
  <si>
    <t>アスファルトプラントと中間処理場方式</t>
  </si>
  <si>
    <t>袋詰玉石工(化学繊維製)</t>
  </si>
  <si>
    <t>敷網工(ひし形金網)</t>
  </si>
  <si>
    <t>ダウンザホールハンマによる施工</t>
  </si>
  <si>
    <t>機能一体型 地震時水平力分散型ゴム支承</t>
  </si>
  <si>
    <t>橋梁全体</t>
  </si>
  <si>
    <t>商用電源を使用するLEDタイル</t>
  </si>
  <si>
    <t>従来型遮音壁(統一型遮音壁)</t>
  </si>
  <si>
    <t>コンクリート圧砕機による舗装版破砕</t>
  </si>
  <si>
    <t>水管式沈下計/レーザ式変位計/ひずみゲージ式傾斜計</t>
  </si>
  <si>
    <t>m(3測点)</t>
  </si>
  <si>
    <t>高含水建設汚泥の最終処分場における最終処分と購入土による埋戻し</t>
  </si>
  <si>
    <t>高強度コンクリート矢板工法</t>
  </si>
  <si>
    <t>枚(m)</t>
  </si>
  <si>
    <t>泥水注入工法</t>
  </si>
  <si>
    <t>大型連節ブロック+植生工</t>
  </si>
  <si>
    <t>ステージ</t>
  </si>
  <si>
    <t>水硬性粒度調整鉄鋼スラグ(HMS-25)</t>
  </si>
  <si>
    <t>ディスクサンダーケレン工法</t>
  </si>
  <si>
    <t>給水車</t>
  </si>
  <si>
    <t>膜ろ過式高度排水処理装置</t>
  </si>
  <si>
    <t>弾性シール材充填工事(新設工事)</t>
  </si>
  <si>
    <t>リブ付きベースプレート</t>
  </si>
  <si>
    <t>回/4年</t>
  </si>
  <si>
    <t>外部電源方式電気防食工法</t>
  </si>
  <si>
    <t>鋼板SS400(t=16mm)</t>
  </si>
  <si>
    <t>アスファルトプラント</t>
  </si>
  <si>
    <t>モルタルスペーサー</t>
  </si>
  <si>
    <t>溶融亜鉛鍍金</t>
  </si>
  <si>
    <t>段取り鉄筋にセパレーターを溶接し、これを結束線で鉄筋に取り付ける方法</t>
  </si>
  <si>
    <t>かごマット工(平張り式)</t>
  </si>
  <si>
    <t>掘削工法CMC安定液</t>
  </si>
  <si>
    <t>アスファルト合材工場出荷加熱混合物による補修</t>
  </si>
  <si>
    <t>ワックス塗布</t>
  </si>
  <si>
    <t>場所打ち杭+RC橋脚+RC床版鈑桁を別々に施工</t>
  </si>
  <si>
    <t>AE減水剤を使用した普通コンクリート</t>
  </si>
  <si>
    <t>プレス型トンネル用照明器具</t>
  </si>
  <si>
    <t>蛍光灯型一定出力型トンネル灯</t>
  </si>
  <si>
    <t>「すきとり土」の廃棄処分</t>
  </si>
  <si>
    <t>自然骨材を利用した穴あきPC板</t>
  </si>
  <si>
    <t>テープ・シール貼り工法</t>
  </si>
  <si>
    <t>地盤改良及び人力等による土留め壁の取り壊し作業</t>
  </si>
  <si>
    <t>RCフーチングとアンカーフレームによる接合構造</t>
  </si>
  <si>
    <t>ステンレス鋼線型パイプ</t>
  </si>
  <si>
    <t>坑内設置型コンクリート吹付式防音扉(2基)</t>
  </si>
  <si>
    <t>捨て鉄筋+溶接+番線固定</t>
  </si>
  <si>
    <t>アングル工法(H形鋼杭にアングル、及び高ナットを溶接し、その高ナットとセパレーターを接続して型枠を形成する技術)</t>
  </si>
  <si>
    <t>湿式ポリマーセメントモルタル吹付け工法</t>
  </si>
  <si>
    <t>大型ブロック積工</t>
  </si>
  <si>
    <t>着脱式水中ポンプ</t>
  </si>
  <si>
    <t>m3/min</t>
  </si>
  <si>
    <t>植生マット(肥料袋付)工</t>
  </si>
  <si>
    <t>プレートブラケット方式</t>
  </si>
  <si>
    <t>現場打ちコンクリート-放熱管埋設式融雪施設</t>
  </si>
  <si>
    <t>活性炭を利用した油吸着材</t>
  </si>
  <si>
    <t>消石灰を用いた土質安定処理工法</t>
  </si>
  <si>
    <t>路面性状目視計測システム</t>
  </si>
  <si>
    <t>金属製伸縮ベローズ接続継手</t>
  </si>
  <si>
    <t>鉱物油系チェンソーオイル</t>
  </si>
  <si>
    <t>人力はつり</t>
  </si>
  <si>
    <t>円型水路+排水ドレーンパイプ</t>
  </si>
  <si>
    <t>円型水路+導水パイプ+縁石</t>
  </si>
  <si>
    <t>線導水材(ゴム系)</t>
  </si>
  <si>
    <t>積土嚢工法</t>
  </si>
  <si>
    <t>m(幅)</t>
  </si>
  <si>
    <t>反毛繊維を原料とする吸出し防止シート</t>
  </si>
  <si>
    <t>二脚鳥居支柱添木付</t>
  </si>
  <si>
    <t>可搬式LED標示装置</t>
  </si>
  <si>
    <t>電気分解式水処理装置</t>
  </si>
  <si>
    <t>保水性舗装(スラグ保水材60%浸透)</t>
  </si>
  <si>
    <t>差筋</t>
  </si>
  <si>
    <t>簡易水準測量を用いた三次元GIS</t>
  </si>
  <si>
    <t>サンドコンパクションパイル工法</t>
  </si>
  <si>
    <t>はつり落し+断面修復</t>
  </si>
  <si>
    <t>残存型枠によるコンクリート堰堤工法</t>
  </si>
  <si>
    <t>堤体延長m</t>
  </si>
  <si>
    <t>Gp-Bp-2E(標準型)</t>
  </si>
  <si>
    <t>円形側溝とドレンパイプ及び歩車道境界ブロック</t>
  </si>
  <si>
    <t>土のう積工法</t>
  </si>
  <si>
    <t>鋼製横断防止柵(景観型)</t>
  </si>
  <si>
    <t>コンクリート積ブロック(滑面ブロック)</t>
  </si>
  <si>
    <t>PC鋼材によるプレキャストボックスカルバートの連結と可とう継手による耐震工法</t>
  </si>
  <si>
    <t>植樹桝拡大</t>
  </si>
  <si>
    <t>直接基礎</t>
  </si>
  <si>
    <t>枠組足場工(鋼製布板)</t>
  </si>
  <si>
    <t>掛㎡当り</t>
  </si>
  <si>
    <t>道路除草工(肩掛け機械式)</t>
  </si>
  <si>
    <t>コンクリートブロック積工(表面部がポーラスコンクリートである積みブロック)</t>
  </si>
  <si>
    <t>集排水ボーリング工</t>
  </si>
  <si>
    <t>自己昇降式台船</t>
  </si>
  <si>
    <t>コンクリートブロック積工(緑化ブロック工150kg/個以上)</t>
  </si>
  <si>
    <t>既製コンクリート杭打工(PHC杭、中掘工、グラウト注入)</t>
  </si>
  <si>
    <t>擁壁延長m</t>
  </si>
  <si>
    <t>固定ゴム支承</t>
  </si>
  <si>
    <t>トータルステーションによる定点測量</t>
  </si>
  <si>
    <t>コンクリート製残存化粧型枠工</t>
  </si>
  <si>
    <t>JIS G 3106 溶接用圧延鋼材(鋼橋の工場製作費による経済性比較)</t>
  </si>
  <si>
    <t>道路巡視(野帳記録及び巡回日誌作成)</t>
  </si>
  <si>
    <t>車線分離標(ラバーポール)</t>
  </si>
  <si>
    <t>従来エポキシ樹脂塗装鉄筋</t>
  </si>
  <si>
    <t>常温合材を使用したわだち掘れ補修工</t>
  </si>
  <si>
    <t>ビーム型歩行者自転車用柵(P種)</t>
  </si>
  <si>
    <t>スウェーデン式サウンディング試験(手動式)</t>
  </si>
  <si>
    <t>フィードバック制御の換気制御装置</t>
  </si>
  <si>
    <t>管理型処分場への最終処分</t>
  </si>
  <si>
    <t>排水性アスファルト舗装</t>
  </si>
  <si>
    <t>LED文字表示板</t>
  </si>
  <si>
    <t>コンクリートブロック張工(連節ブロック 150kg/個以上)</t>
  </si>
  <si>
    <t>鋼板による管路防護</t>
  </si>
  <si>
    <t>標準型ガードパイプ(白色)</t>
  </si>
  <si>
    <t>反射シート仕様ガードコーン</t>
  </si>
  <si>
    <t xml:space="preserve">ブラスト工(素地調整程度2種)			</t>
  </si>
  <si>
    <t>ケーブル</t>
  </si>
  <si>
    <t>湖底設置式曝気循環装置</t>
  </si>
  <si>
    <t>統一型吸音板</t>
  </si>
  <si>
    <t>コンクリートブレーカを使用したコンクリート人力はつり</t>
  </si>
  <si>
    <t>壁面風速計による2点測定値の平均値採用</t>
  </si>
  <si>
    <t>組(測定箇所)</t>
  </si>
  <si>
    <t>連通水管式沈下計による沈下測量</t>
  </si>
  <si>
    <t>マンホール斜壁(インサート付)</t>
  </si>
  <si>
    <t>FRP成型パネルを用いた防食シートライニング工法</t>
  </si>
  <si>
    <t>光触媒を含有した塗料の塗布</t>
  </si>
  <si>
    <t>組立て式マンホール</t>
  </si>
  <si>
    <t>改質アスファルトシート防水工法</t>
  </si>
  <si>
    <t>「芝生保護材」による張芝工</t>
  </si>
  <si>
    <t>取水ピット+取水ポンプ+傾斜ウェッジワイヤースクリーン式除塵機</t>
  </si>
  <si>
    <t>建設省総合技術開発プロジェクトコンクリートの耐久性向上技術の開発(平成元年5月)Ⅲ.4アルカリ骨材反応被害構造物の補修・補強指針(案)A-1種工法</t>
  </si>
  <si>
    <t>歩車道境界縁石</t>
  </si>
  <si>
    <t>捨て筋を主筋に結束線にて固定し、その捨て筋に丸セパを接続して、型枠を形成する技術。</t>
  </si>
  <si>
    <t>非排水型鋼製フィンガージョイント 弾性シール材充填工法</t>
  </si>
  <si>
    <t>測点(1次元)</t>
  </si>
  <si>
    <t>鋼製ブラケット・サポート部材(商品名:ブラケットサポート)</t>
  </si>
  <si>
    <t>光触媒塗料</t>
  </si>
  <si>
    <t>二重管ダブルパッカー工法</t>
  </si>
  <si>
    <t>煙霧透過率計 (投光器・受光器分離型・計測路長100mのもので100m以下を測定する場合)</t>
  </si>
  <si>
    <t>鋼製防雪柵</t>
  </si>
  <si>
    <t>まさ土・土壌改良材</t>
  </si>
  <si>
    <t>赤もしくは橙の単色発光表示の太陽電池式LED表示板</t>
  </si>
  <si>
    <t>土壌を用いた大気浄化システム</t>
  </si>
  <si>
    <t>従来のケーブルを用いた落橋防止システム</t>
  </si>
  <si>
    <t>安定処理工法(表層混合処理工法)</t>
  </si>
  <si>
    <t>統一型遮音板+光触媒表面塗布</t>
  </si>
  <si>
    <t>鋼製橋梁用ビーム型車両用防護柵</t>
  </si>
  <si>
    <t>円形水路(グレーチング付)</t>
  </si>
  <si>
    <t>一体型小径台座ガードコーン(可動式1本脚)</t>
  </si>
  <si>
    <t>標準型ガードパイプ+反射テープ</t>
  </si>
  <si>
    <t>トンネル内装板設置工(胴縁工法)</t>
  </si>
  <si>
    <t>道路除草工「肩掛式」(飛び石防護あり)(年2回)</t>
  </si>
  <si>
    <t>アモルファス合金溶射</t>
  </si>
  <si>
    <t>トータル ステーション システム</t>
  </si>
  <si>
    <t>現場打ちコンクリートによるコンクリート基礎の構築</t>
  </si>
  <si>
    <t>普通コンクリートを使用したプレキャストコンクリート製品(例としてエプロンPGF515-B)</t>
  </si>
  <si>
    <t>基・年</t>
  </si>
  <si>
    <t>L型側溝+ヒューム管</t>
  </si>
  <si>
    <t>2号マンホール</t>
  </si>
  <si>
    <t>人力チッピング</t>
  </si>
  <si>
    <t>汎用ポリエチレン管</t>
  </si>
  <si>
    <t>削孔(大型クローラドリル10t)</t>
  </si>
  <si>
    <t>m･10回転用</t>
  </si>
  <si>
    <t>重防食塗装(鋼道路橋塗装用塗装標準C-5仕様)</t>
  </si>
  <si>
    <t>現場打ち鉄筋コンクリート構造</t>
  </si>
  <si>
    <t>エアモルタル</t>
  </si>
  <si>
    <t>遮音壁設置工</t>
  </si>
  <si>
    <t>振動測定装置による診断</t>
  </si>
  <si>
    <t>開削工法による遠心力鉄筋コンクリート管撤去FRPM管敷設工法</t>
  </si>
  <si>
    <t>ポリウレタン塗装</t>
  </si>
  <si>
    <t>統一型遮音壁(市街地用景観型、高さ1.0m、支柱間隔3.0m)</t>
  </si>
  <si>
    <t>円形水路縦断用φ20+境界ブロックH25</t>
  </si>
  <si>
    <t>片切掘削(人力併用機械掘削) と切土法面整形(硬岩)</t>
  </si>
  <si>
    <t>一酸化炭素濃度計 非分散赤外線吸収法(NDIR法)</t>
  </si>
  <si>
    <t>高炉セメントB種を使用したコンクリート</t>
  </si>
  <si>
    <t>m3(ポンプ打設)</t>
  </si>
  <si>
    <t>鉄筋コンクリート防護工</t>
  </si>
  <si>
    <t>コンクリート遮音板+光触媒塗布</t>
  </si>
  <si>
    <t>過電流遮断器</t>
  </si>
  <si>
    <t>植生マット工(肥料袋付き)</t>
  </si>
  <si>
    <t>かご工(ふとんカゴ)</t>
  </si>
  <si>
    <t>常温合材</t>
  </si>
  <si>
    <t>ハケ塗り</t>
  </si>
  <si>
    <t>積層ゴム支承(鉛プラグ入りゴム支承)</t>
  </si>
  <si>
    <t>小規模汚水中継ポンプ場(コンパクト型)</t>
  </si>
  <si>
    <t>m3/min.</t>
  </si>
  <si>
    <t>JISH8641規定の溶融亜鉛めっき鋼管(後めっき)</t>
  </si>
  <si>
    <t>場所打ち杭オールケーシング工法</t>
  </si>
  <si>
    <t>銅化合物を有効成分とする薬剤による処理木材</t>
  </si>
  <si>
    <t>平方m</t>
  </si>
  <si>
    <t>目視・外観検査、ロープ取り外し、引張試験等により強度の低下割合を測定する技術</t>
  </si>
  <si>
    <t>油圧開閉装置</t>
  </si>
  <si>
    <t>真砂土入替工法</t>
  </si>
  <si>
    <t>真砂土工法</t>
  </si>
  <si>
    <t>携帯型屈折率計</t>
  </si>
  <si>
    <t>一斗缶による注入材供給システム</t>
  </si>
  <si>
    <t>㌧</t>
  </si>
  <si>
    <t>レーザープロットシステム</t>
  </si>
  <si>
    <t>断面補強による耐震補強法</t>
  </si>
  <si>
    <t>スリット付きU形側溝</t>
  </si>
  <si>
    <t>スラリー撹拌工φ1,000mm×二軸</t>
  </si>
  <si>
    <t>高圧ナトリウム灯道路照明器具(高圧ナトリウムランプ180W、同安定器含む)</t>
  </si>
  <si>
    <t>有孔保孔管</t>
  </si>
  <si>
    <t>H型鋼等による足場製作物</t>
  </si>
  <si>
    <t>枠組による足場工法 [備讃瀬戸大橋の例、1パネル(13.0m×13.0m)あたりを想定]</t>
  </si>
  <si>
    <t>標準仕様ガードコーン</t>
  </si>
  <si>
    <t>アルミ合金製丸ビーム型車両用防護柵</t>
  </si>
  <si>
    <t>移動式クレーン施工による製品据付工法</t>
  </si>
  <si>
    <t>単体取付工法</t>
  </si>
  <si>
    <t>視覚障害者用床タイル(磁器質)</t>
  </si>
  <si>
    <t>浮上槽式深層曝気装置</t>
  </si>
  <si>
    <t>沈下修正工事(深礎杭によるジャッキアップ工)</t>
  </si>
  <si>
    <t>アクリル系塗料の塗装</t>
  </si>
  <si>
    <t>水銀ランプ街路灯</t>
  </si>
  <si>
    <t>掘進管理システム</t>
  </si>
  <si>
    <t>溶融亜鉛めっき JIS H 8641 HDZ35</t>
  </si>
  <si>
    <t>硬質ケイ酸カルシウム板・胴縁式浮かし張り工法</t>
  </si>
  <si>
    <t>大型ブレーカ掘削Ⅰ(仮囲い遮音シート等による防音対策の併用を前提とした大型ブレーカ掘削)</t>
  </si>
  <si>
    <t>ポリ塩化アルミニウムと高分子凝集剤の組み合わせによる水処理(濁質やアオコにより汚染された池等における水処理)</t>
  </si>
  <si>
    <t>ビニロンメッシュ工法</t>
  </si>
  <si>
    <t>現場打ちコンクリートを用いた鉄筋コンクリート増設耐震壁</t>
  </si>
  <si>
    <t>ブロック板積工</t>
  </si>
  <si>
    <t>結束線による鉄筋補強工法</t>
  </si>
  <si>
    <t>10m2</t>
  </si>
  <si>
    <t>砂ろ過装置(逆洗付)</t>
  </si>
  <si>
    <t>耐震補強工事での壁増設や増し厚時のコンクリート打設後モルタル充填する工事</t>
  </si>
  <si>
    <t>エプロン+ロングU+排水ドレーンパイプ</t>
  </si>
  <si>
    <t>m(先端幅)</t>
  </si>
  <si>
    <t>トータルステーションとオートジャイロの併用による施工管理</t>
  </si>
  <si>
    <t>シールド工事</t>
  </si>
  <si>
    <t>集水井工及び集排水ボーリング工</t>
  </si>
  <si>
    <t>モデル</t>
  </si>
  <si>
    <t>発注者・施工者が生コン工場で現地立合い+紙資料による情報共有</t>
  </si>
  <si>
    <t>mトンネル工事</t>
  </si>
  <si>
    <t>人力によりバイブレータを使用してコンクリート締固め</t>
  </si>
  <si>
    <t>防球ネットの対策</t>
  </si>
  <si>
    <t>植生基材吹付工(厚3㎝)</t>
  </si>
  <si>
    <t>樹上作業における従来の安全帯を使用した剪定作業</t>
  </si>
  <si>
    <t>鋼製ゲート</t>
  </si>
  <si>
    <t>オイルフェンス・吸着マット・油処理剤(中和剤) ・バキューム回収</t>
  </si>
  <si>
    <t>トータルステーションによる測量</t>
  </si>
  <si>
    <t>刷毛塗工法</t>
  </si>
  <si>
    <t>現場吹付法枠工+法枠内吹付工(厚層基材吹付工)</t>
  </si>
  <si>
    <t>傾斜計(下げ振り付)</t>
  </si>
  <si>
    <t>コンクリート張工(無筋人力厚さ100㎜)</t>
  </si>
  <si>
    <t>マス</t>
  </si>
  <si>
    <t>天然骨材を使用した普通コンクリート二次製品</t>
  </si>
  <si>
    <t>溶接式縦格子柵(勾配対応)</t>
  </si>
  <si>
    <t>H鋼式桟橋架設工法</t>
  </si>
  <si>
    <t>RI計器を用いた盛土の締固め管理</t>
  </si>
  <si>
    <t>飛散防止鉄蓋</t>
  </si>
  <si>
    <t>軽油(付着防止剤)</t>
  </si>
  <si>
    <t>施工管理帳票、工事資料や電子納品データ(設計情報、工事情報など)からの情報検索、情報理解</t>
  </si>
  <si>
    <t>縦スリット型ストレーナ管</t>
  </si>
  <si>
    <t>円形水路縦断用φ30+境界ブロックH25</t>
  </si>
  <si>
    <t>改良型落石防止柵工法</t>
  </si>
  <si>
    <t>天然骨材及び普通ポルトランドセメントを使用して、フライアッシュを使用しない普通コンクリート</t>
  </si>
  <si>
    <t>合板型枠を用いた型枠支保工</t>
  </si>
  <si>
    <t>電気通信管路用ハンドホール蓋(NEXCO仕様)</t>
  </si>
  <si>
    <t>パイプアンカーφ114.3×8.0t-2500(北海道開発局標準設計図集)</t>
  </si>
  <si>
    <t>複数の紙台帳等及びパーソナルコンピューターによる公物管理情報の保管・活用</t>
  </si>
  <si>
    <t>ねじ付き溶接スタッド</t>
  </si>
  <si>
    <t>紙製型枠(ボイド管)工法</t>
  </si>
  <si>
    <t>水菅式傾斜計(地表面傾斜計)</t>
  </si>
  <si>
    <t>常温硬化形フッ素樹脂塗料</t>
  </si>
  <si>
    <t>濁水処理工(一般土木工事、ポータブル型・機械沈澱処理方式)</t>
  </si>
  <si>
    <t>間知ブロック(150kg/個未満)</t>
  </si>
  <si>
    <t>大口径ボーリングマシン工法(建込含む)</t>
  </si>
  <si>
    <t>エア散気管式曝気装置</t>
  </si>
  <si>
    <t>全回転式オールケーシング工+鋼管建て込み方式</t>
  </si>
  <si>
    <t>鋼製仮囲い</t>
  </si>
  <si>
    <t>打設</t>
  </si>
  <si>
    <t>湿式吹付け工法</t>
  </si>
  <si>
    <t>支承取換工</t>
  </si>
  <si>
    <t>支承</t>
  </si>
  <si>
    <t>ダウンザホールハンマ工+鋼管矢板建て込み</t>
  </si>
  <si>
    <t>壁幅m</t>
  </si>
  <si>
    <t>段取り用のエポキシ樹脂塗装鉄筋を併用したモルタル製スペーサー</t>
  </si>
  <si>
    <t>ふとんかご工(階段式)</t>
  </si>
  <si>
    <t>道路除草工(肩掛式除草、飛び石防護あり)</t>
  </si>
  <si>
    <t>Km2</t>
  </si>
  <si>
    <t>反射式誘導表示板</t>
  </si>
  <si>
    <t>プラスチックコーンを使用した型枠用セパレーター</t>
  </si>
  <si>
    <t>㎡(型枠施工面積</t>
  </si>
  <si>
    <t>アースコート防錆-塗装システム</t>
  </si>
  <si>
    <t>鋼道路橋塗装・防食便覧(一般外面の塗替えRc-Ⅰ)</t>
  </si>
  <si>
    <t>大型扉地組方式建て方設置工法</t>
  </si>
  <si>
    <t>枚扉</t>
  </si>
  <si>
    <t>単動ラムシリンダ油圧配管1系統</t>
  </si>
  <si>
    <t>設備</t>
  </si>
  <si>
    <t>別タンク・別ポンプ・管路バイパスによる異物除去(フラッシング)方法</t>
  </si>
  <si>
    <t>塩化ビニール管(ゴム伸縮継手含む)</t>
  </si>
  <si>
    <t>目地・止水板補修工(天然ゴム製)</t>
  </si>
  <si>
    <t>道路除草工「肩掛式」(飛び石防護あり)(集草、集積含む)(年2回)</t>
  </si>
  <si>
    <t>AE減水剤による品質管理</t>
  </si>
  <si>
    <t>現場打ちエプロン</t>
  </si>
  <si>
    <t>現場打ち基礎コンクリート</t>
  </si>
  <si>
    <t>人力によるバイブレータ締固め</t>
  </si>
  <si>
    <t>片切掘削(人力併用機械掘削)と切土法面整形(人力)</t>
  </si>
  <si>
    <t>協約寸法SPD</t>
  </si>
  <si>
    <t>低圧電源用SPD</t>
  </si>
  <si>
    <t>冠水表示板</t>
  </si>
  <si>
    <t>鋼矢板、切梁土留工(ウオータージェット併用油圧圧入工)</t>
  </si>
  <si>
    <t>環境配慮型厚膜省工程弱溶剤重防食塗装システム</t>
  </si>
  <si>
    <t>鋼橋既設外面塗装Rc-III仕様</t>
  </si>
  <si>
    <t>マンホール蓋(密閉系) ～テーパパッキン方式～</t>
  </si>
  <si>
    <t>中央分離帯に設置するガードレール(Gr-Am-4E)</t>
  </si>
  <si>
    <t>従来のストップバルブを使った配管とホース交換</t>
  </si>
  <si>
    <t>擁壁工における連続長繊維補強土工(ジオテキスタイル工)</t>
  </si>
  <si>
    <t>積層ゴムを用いたゴム支承</t>
  </si>
  <si>
    <t>地被類植付工(ヒメイワダレソウ16株/㎡植栽)</t>
  </si>
  <si>
    <t>全回転オールケーシング先行置換掘削工 + 鋼管矢板中掘工</t>
  </si>
  <si>
    <t>深礎工(ライナープレート土留式場所打ち杭工)</t>
  </si>
  <si>
    <t>仮橋・仮桟橋工(水上施工)</t>
  </si>
  <si>
    <t>ヶ月工期</t>
  </si>
  <si>
    <t>静的破砕剤による岩石破砕及び岩石掘削(人力)</t>
  </si>
  <si>
    <t>ロールネットサポート工法</t>
  </si>
  <si>
    <t>網袋付きステンレス導水管</t>
  </si>
  <si>
    <t>L型側溝(歩道切下げ縁石+エプロン、グレーチング蓋及び集水桝)</t>
  </si>
  <si>
    <t>発泡スチロールを用いた超軽量盛土工(壁面材設置工を含む)</t>
  </si>
  <si>
    <t>ジオテキスタイルを用いた補強盛土工法</t>
  </si>
  <si>
    <t>m(盛土延長)</t>
  </si>
  <si>
    <t>サイドブロック付ゴム支承装置</t>
  </si>
  <si>
    <t>KM</t>
  </si>
  <si>
    <t>ジオテキスタイル補強土壁工法(鋼製ユニット形式)</t>
  </si>
  <si>
    <t>商用電源式視線誘導灯</t>
  </si>
  <si>
    <t>急遽製作の油圧ユニットと配管の補修によるバックアップ</t>
  </si>
  <si>
    <t>上下部工を連結したPC鋼より線による落橋防止装置</t>
  </si>
  <si>
    <t>吊り足場用吊りチェーン</t>
  </si>
  <si>
    <t>綱矢板工法+高圧噴射撹拌工法</t>
  </si>
  <si>
    <t>m四方</t>
  </si>
  <si>
    <t>安定処理工(スタビライザ混合)</t>
  </si>
  <si>
    <t>高圧噴射撹拌工(二重管工法)</t>
  </si>
  <si>
    <t>重油</t>
  </si>
  <si>
    <t>回スプレー</t>
  </si>
  <si>
    <t>内空変位計による変位計測+レベルによる天端沈下の管理</t>
  </si>
  <si>
    <t>二重管ダブルパッカ-工法</t>
  </si>
  <si>
    <t>鉄筋挿入工(アンカーマシンでの二重管削孔)</t>
  </si>
  <si>
    <t>マンホール蓋取替による開削工法</t>
  </si>
  <si>
    <t>電動式の横引きゲート</t>
  </si>
  <si>
    <t>ワイヤー式ハンマーグラブによる掘削工法</t>
  </si>
  <si>
    <t>電動式横引きゲート(防潮扉)駆動装置</t>
  </si>
  <si>
    <t>扉</t>
  </si>
  <si>
    <t>エポキシ樹脂パテ</t>
  </si>
  <si>
    <t>油圧式大型ブレーカ掘削</t>
  </si>
  <si>
    <t>エアーミルク充填工法(ミキシング方式)</t>
  </si>
  <si>
    <t>セメント系固化剤を用いた固化・不溶化</t>
  </si>
  <si>
    <t>鋼構造物向け Rc-III塗装システム</t>
  </si>
  <si>
    <t>防音シートグレー(N)</t>
  </si>
  <si>
    <t>定着鉄筋溶接方式</t>
  </si>
  <si>
    <t>断面修復工(モルタルコテ塗り工法)</t>
  </si>
  <si>
    <t>鋼道路橋新設塗装仕様 一般外面塗装仕様 C-5塗装系</t>
  </si>
  <si>
    <t>エプロン+ロングU</t>
  </si>
  <si>
    <t>高密度ポリエチレン製網状管</t>
  </si>
  <si>
    <t>抜根及び根株運搬</t>
  </si>
  <si>
    <t>LED電光表示盤(発電機使用タイプ)</t>
  </si>
  <si>
    <t>誘引金物設備に付着根、巻きつる、巻きひげ植物を絡ませて壁面緑化を行う技術。</t>
  </si>
  <si>
    <t>刷毛塗り塗装工法(手ケレン含む)</t>
  </si>
  <si>
    <t>ふとん篭積工</t>
  </si>
  <si>
    <t>空気循環式断熱温度上昇量測定装置</t>
  </si>
  <si>
    <t>仮設防護柵工</t>
  </si>
  <si>
    <t>締付け方式の雄ねじアンカー</t>
  </si>
  <si>
    <t>現場打ち監視員通路工</t>
  </si>
  <si>
    <t>伸縮式テント倉庫</t>
  </si>
  <si>
    <t>柱状改良杭工</t>
  </si>
  <si>
    <t>差込み継手による油圧配管(直管を含まず)</t>
  </si>
  <si>
    <t>台数運転換気動力盤</t>
  </si>
  <si>
    <t>スチールドラム缶(コンクリート補強タイプ)</t>
  </si>
  <si>
    <t>プレキャスト製シェッド工</t>
  </si>
  <si>
    <t>データロガ計測による警報システム</t>
  </si>
  <si>
    <t>リーダー式ケーシング回転掘削工法</t>
  </si>
  <si>
    <t>アステープ</t>
  </si>
  <si>
    <t>ストレートアスファルト</t>
  </si>
  <si>
    <t>アングル架台工法</t>
  </si>
  <si>
    <t>切削工+排水性アスファルト舗装工</t>
  </si>
  <si>
    <t>デジタルカメラの内部記憶媒体及びLAN環境を使用した出来形管理(写真管理)業務</t>
  </si>
  <si>
    <t>マンホール土留(アルミ製水圧式スプリング内蔵四方張り土留)</t>
  </si>
  <si>
    <t>鋼製土留材(切梁、腹起し)</t>
  </si>
  <si>
    <t>腐食した鋼管支柱の取り替え及びガードレール設置をする防護柵設置工</t>
  </si>
  <si>
    <t>覆工板1m×2m(T-25)・1m×3m(T-25)</t>
  </si>
  <si>
    <t>L型ガード工法</t>
  </si>
  <si>
    <t>親杭横矢板土留工</t>
  </si>
  <si>
    <t>警備員など有人の監視体制</t>
  </si>
  <si>
    <t>鉱物油性型枠剥離剤</t>
  </si>
  <si>
    <t>空洞探査車を用いた路面下空洞調査</t>
  </si>
  <si>
    <t>雪崩発生予防柵(固定式)設置工</t>
  </si>
  <si>
    <t>アクリル樹脂塗料</t>
  </si>
  <si>
    <t>ジオテキスタイル拘束土壁工法</t>
  </si>
  <si>
    <t>高圧ナトリウムランプによる道路照明器具</t>
  </si>
  <si>
    <t>鋼道路橋塗装・防食便覧Rc-Ⅰ</t>
  </si>
  <si>
    <t>全体シート養生アスベスト除去工法</t>
  </si>
  <si>
    <t>上部へ菱形金網を併用した植生マット工</t>
  </si>
  <si>
    <t>工事用水中ポンプ</t>
  </si>
  <si>
    <t>台・6ヶ月</t>
  </si>
  <si>
    <t>鋼橋既設外面塗装Rc-Ⅰ仕様</t>
  </si>
  <si>
    <t>点検作業員による点検、傾向管理</t>
  </si>
  <si>
    <t>芝生グラウンド舗装工(芝床)</t>
  </si>
  <si>
    <t>コンクリート基礎工法</t>
  </si>
  <si>
    <t>大型噴霧水発生装置付送風機(ダストファイター)</t>
  </si>
  <si>
    <t>大型散水機</t>
  </si>
  <si>
    <t>アルミ等の金属系パネル工法</t>
  </si>
  <si>
    <t>トータルステーションによる固定点からの杭位置への誘導</t>
  </si>
  <si>
    <t>刃口式推進工法</t>
  </si>
  <si>
    <t>防草シート設置工(不織布長繊維系雑草防止用シート、厚1.0mm程度 )</t>
  </si>
  <si>
    <t>泥水式推進工法</t>
  </si>
  <si>
    <t>ポリカーボネート透光板 (t=5mm)</t>
  </si>
  <si>
    <t>紙台帳による公物管理情報の保管・活用</t>
  </si>
  <si>
    <t>目視点検およびひび割れ測定</t>
  </si>
  <si>
    <t>橋梁点検車による近接目視点検</t>
  </si>
  <si>
    <t>エポキシ系樹脂塗り付けによるライニング</t>
  </si>
  <si>
    <t>現場代理人による出面管理および回転表示板による入場状況管理</t>
  </si>
  <si>
    <t>自由勾配側溝(門型)</t>
  </si>
  <si>
    <t>仮設用電動ホイスト</t>
  </si>
  <si>
    <t>CCTVカメラの人的監視業務(24時間365日)</t>
  </si>
  <si>
    <t>スパイダー工法</t>
  </si>
  <si>
    <t>回転灯・表示装置等の作業員による目視確認と口頭及びEメールによる伝達</t>
  </si>
  <si>
    <t>有機系被膜工法(表面保護工法)</t>
  </si>
  <si>
    <t>地上型3Dレーザスキャナ計測機を用いた舗装等の現況計測技術</t>
  </si>
  <si>
    <t>設計業務等標準積算業務技術書の現地測量・中心線測量・縦断測量・横断測量</t>
  </si>
  <si>
    <t>「ニコソーラー・アトリウム」ソーラー式LED照明</t>
  </si>
  <si>
    <t>発動発電機使用による蛍光管照明器具</t>
  </si>
  <si>
    <t>高圧ナトリウムランプを採用した道路照明器具</t>
  </si>
  <si>
    <t>ストレートアンカー工法</t>
  </si>
  <si>
    <t>基礎工(鋼管矢板基礎工)中掘工における溶接技能者による半自動溶接</t>
  </si>
  <si>
    <t>ポリエチレンシート貼り工</t>
  </si>
  <si>
    <t>バーク堆肥ピートモス植栽土壌工事資材(厚層基材吹付工法)</t>
  </si>
  <si>
    <t>舗装用密度計FT-107</t>
  </si>
  <si>
    <t>コア採取によるアスファルト混合物の密度試験</t>
  </si>
  <si>
    <t>箇所・1調査</t>
  </si>
  <si>
    <t>二波長ちらつき型火災検知器</t>
  </si>
  <si>
    <t>スラリー撹拌工(2軸施工×φ1000)</t>
  </si>
  <si>
    <t>SEFジョイント100</t>
  </si>
  <si>
    <t>Rc-III素地調整(3種ケレン、及び、弱溶剤形変性エポキシ樹脂塗料下塗による補修塗装を含む)</t>
  </si>
  <si>
    <t>鉄筋格子</t>
  </si>
  <si>
    <t>高密度ポリエチレンシース</t>
  </si>
  <si>
    <t>亜鉛めっき鋼板製シース</t>
  </si>
  <si>
    <t>流動化剤</t>
  </si>
  <si>
    <t>二液型エポキシ樹脂塗装鉄筋補修用塗料</t>
  </si>
  <si>
    <t>プレキャストL型擁壁+耐雪型歩道用ガードパイプ(P種)+根巻きブロック(土中建込)</t>
  </si>
  <si>
    <t>鋼製ビーム型防護柵</t>
  </si>
  <si>
    <t>緊急油圧装置</t>
  </si>
  <si>
    <t>急遽製作の油圧ユニットと配管の補修・継なぎ込みによるバックアップ</t>
  </si>
  <si>
    <t>木部素地ごしらえによる研磨紙を使用したＷＰ木部保護塗料塗装</t>
  </si>
  <si>
    <t>先行手摺工法クサビ足場(商標名:アルバトロス、トリプルエース、オクトシステム)</t>
  </si>
  <si>
    <t>汎用品のゴムマット</t>
  </si>
  <si>
    <t>Hf蛍光ランプを光源に使用したトンネル照明器具</t>
  </si>
  <si>
    <t>MT検測バー</t>
  </si>
  <si>
    <t>段取筋を配置して天端出しする鉄筋を溶接する方法</t>
  </si>
  <si>
    <t>ダウンザホールハンマ工法(モルタル根固め工法)</t>
  </si>
  <si>
    <t>アクリル樹脂成型品の点字シート</t>
  </si>
  <si>
    <t>線導水工(B4)工法</t>
  </si>
  <si>
    <t>ケーシング回転掘削工法</t>
  </si>
  <si>
    <t>油吸着材 Pigマット</t>
  </si>
  <si>
    <t>マルチアイボルト</t>
  </si>
  <si>
    <t>アイボルト</t>
  </si>
  <si>
    <t>モバイル通信化ステーション「Tbox」</t>
  </si>
  <si>
    <t>ひび割れ注入工法</t>
  </si>
  <si>
    <t>大型組み立て式LED情報パネル「LIP」(リップ)</t>
  </si>
  <si>
    <t>工事用LED電光表示板</t>
  </si>
  <si>
    <t>ポリエチレン製のブルーシート♯3000</t>
  </si>
  <si>
    <t>現場打ちコンクリート製剛性防護柵基礎</t>
  </si>
  <si>
    <t>NEWロックナット</t>
  </si>
  <si>
    <t>ダブルナット(二重ナット)</t>
  </si>
  <si>
    <t>警戒標識</t>
  </si>
  <si>
    <t>溶融亜鉛めっき高力ボルト・ナット</t>
  </si>
  <si>
    <t>高圧ナトリウムランプ灯</t>
  </si>
  <si>
    <t>仮排水工(止水プラグ・水中ポンプ使用)</t>
  </si>
  <si>
    <t>断面修復工(はつり工及びモルタル復旧工)</t>
  </si>
  <si>
    <t>2種ケレン作業+溶剤希釈エポキシ樹脂塗料塗布</t>
  </si>
  <si>
    <t>レンガを現場で人力によりカットして積み上げる工法</t>
  </si>
  <si>
    <t>自らのディーゼルエンジンのほかに、超高圧水発生装置のディーゼルエンジンを必要とする工事車両</t>
  </si>
  <si>
    <t>亜鉛末含有スプレー</t>
  </si>
  <si>
    <t>紙製ボイド管を使用した人通孔用型枠</t>
  </si>
  <si>
    <t>既設ポール取付式ソーラーLED照明灯</t>
  </si>
  <si>
    <t>ゴムチップ弾性舗装</t>
  </si>
  <si>
    <t>オーガーケーシング杭抜工法</t>
  </si>
  <si>
    <t>生コンクリート及びセメント関連作業で使用した道具等、水洗いしている。</t>
  </si>
  <si>
    <t>型枠パネル</t>
  </si>
  <si>
    <t>立坑土留め</t>
  </si>
  <si>
    <t>AGF-P工法</t>
  </si>
  <si>
    <t>シフト(=9m)</t>
  </si>
  <si>
    <t>人力によるチョーキング,スケッチ,写真撮影</t>
  </si>
  <si>
    <t>サイド・ドレンⅡ型工法</t>
  </si>
  <si>
    <t>Vカット工法</t>
  </si>
  <si>
    <t>先進コアボーリング</t>
  </si>
  <si>
    <t>遮音壁(グラスウール系)</t>
  </si>
  <si>
    <t>「ニコハザード」高輝度LEDポータブルライト</t>
  </si>
  <si>
    <t>発炎筒</t>
  </si>
  <si>
    <t>面荒らし後のモルタル仕上げ</t>
  </si>
  <si>
    <t>埋設標識シート+土砂</t>
  </si>
  <si>
    <t>布製型枠「モデム」</t>
  </si>
  <si>
    <t>空積みのコンクリートブロック張工(間知ブロック張)</t>
  </si>
  <si>
    <t>トータルステーションを用いたレーザーマーキング照射</t>
  </si>
  <si>
    <t>塗装周期延長耐食鋼(CORSPACE)</t>
  </si>
  <si>
    <t>構造用圧延鋼材</t>
  </si>
  <si>
    <t>コンクリート用塗装</t>
  </si>
  <si>
    <t>デジタルステレオ図化機</t>
  </si>
  <si>
    <t>歩行者自転車用柵(P種)</t>
  </si>
  <si>
    <t>鉄筋による地山の補強工法</t>
  </si>
  <si>
    <t>ジオ・ステップ簡易階段</t>
  </si>
  <si>
    <t>再生プラスチック階段</t>
  </si>
  <si>
    <t>1000W投光器</t>
  </si>
  <si>
    <t>lx</t>
  </si>
  <si>
    <t>既製コンクリート杭打工(中堀工) PHC杭</t>
  </si>
  <si>
    <t>ウオーターマジック工法</t>
  </si>
  <si>
    <t>鋼製埋設部路面境界部の損傷判定、診断方法</t>
  </si>
  <si>
    <t>掘削による鋼製埋設物路面境界部の腐食状況検査</t>
  </si>
  <si>
    <t>組立鋼材(平鋼+異形棒鋼)に添え鉄筋を溶接し、それに主鉄筋を結束する方法</t>
  </si>
  <si>
    <t>現場打ちコンクリートによる基礎</t>
  </si>
  <si>
    <t>コンクリートブロック積(張)工(150kg/個以上)</t>
  </si>
  <si>
    <t>表面加工コンクリート型枠用合板</t>
  </si>
  <si>
    <t>油圧ブレーカ掘削</t>
  </si>
  <si>
    <t>画像鮮明化装置 レッドスーパーアイ</t>
  </si>
  <si>
    <t>蓄積タイプ三板式カラーカメラ仕様CCTV設備(高感度・高解像度型)</t>
  </si>
  <si>
    <t>かご丸くん</t>
  </si>
  <si>
    <t>鋼管矢板継手閉塞対策工</t>
  </si>
  <si>
    <t>「基礎工(鋼管矢板基礎工)中掘工 (中掘工+ダウンザホールハンマ工)」</t>
  </si>
  <si>
    <t>レスキューバルブ</t>
  </si>
  <si>
    <t>現場作業によるゲート設備等の緊急操作</t>
  </si>
  <si>
    <t>杭打設管理システム 『クイモニ』</t>
  </si>
  <si>
    <t>カ月</t>
  </si>
  <si>
    <t>覆工板上部締結式金具(ヒロセスライドロック)</t>
  </si>
  <si>
    <t>覆工板下部ボルト締結工法</t>
  </si>
  <si>
    <t>道路情報取得共有システム リアス (RIAS) Road Information Acquisition &amp; Sharing System</t>
  </si>
  <si>
    <t>WEBカメラと路面温度計設置による路線沿いの定点観測</t>
  </si>
  <si>
    <t>エアーメッシュサイン看板</t>
  </si>
  <si>
    <t>工事看板(高輝度蛍光反射)</t>
  </si>
  <si>
    <t>大型積みブロックアンカーウォール(チサンウォール)</t>
  </si>
  <si>
    <t>多数アンカー式補強土壁工法</t>
  </si>
  <si>
    <t>クリアフロー工法</t>
  </si>
  <si>
    <t>排水構造物工(開削工事による布設替え)</t>
  </si>
  <si>
    <t xml:space="preserve"> SPD(サージプロテクター)付非常電話機用キャビネット</t>
  </si>
  <si>
    <t>標準非常電話機用キャビネット</t>
  </si>
  <si>
    <t>シカ矢来</t>
  </si>
  <si>
    <t>シカ柵工</t>
  </si>
  <si>
    <t>ドリルNAVI</t>
  </si>
  <si>
    <t>レーザープロットシステム及びパーカッションワイヤーライン工法による地山評価</t>
  </si>
  <si>
    <t>ソイルフリートラック</t>
  </si>
  <si>
    <t>製缶、板組溶接構造の重機</t>
  </si>
  <si>
    <t>清掃回数</t>
  </si>
  <si>
    <t>傾斜自在立入防止柵</t>
  </si>
  <si>
    <t>橋梁用ステンレス排水管</t>
  </si>
  <si>
    <t>橋梁排水管設置工(塩ビ管)</t>
  </si>
  <si>
    <t>航空レーザ深浅測量(Airborne Laser Bathymetry (ALB))</t>
  </si>
  <si>
    <t>航空レーザ測量 + 深浅測量</t>
  </si>
  <si>
    <t>CVRS-Aシリーズ</t>
  </si>
  <si>
    <t>自発光道路鋲</t>
  </si>
  <si>
    <t>TNロックナット・ワッシャー</t>
  </si>
  <si>
    <t>鋼製排水溝設置用エポキシ樹脂モルタル アルプロン MF-D(18)</t>
  </si>
  <si>
    <t>敷モルタル(セメントモルタル)</t>
  </si>
  <si>
    <t>試送電試験器</t>
  </si>
  <si>
    <t>自家用電気工作物(受変電設備)の使用前点検実施後に、高圧(6600V)送電を実施</t>
  </si>
  <si>
    <t>イージーシェルフ工法</t>
  </si>
  <si>
    <t>簡易吹付法枠工</t>
  </si>
  <si>
    <t>コンクリート養生管理に用いる無線温湿度測定装置</t>
  </si>
  <si>
    <t>作業員による気温測定、目視等による養生管理</t>
  </si>
  <si>
    <t>TENBIT工法</t>
  </si>
  <si>
    <t>ねじ締めでステンレス小ねじを指で保持する方法</t>
  </si>
  <si>
    <t>ハテナストッパー</t>
  </si>
  <si>
    <t>番線による足場板の固定方法</t>
  </si>
  <si>
    <t>LIBRA Ⅱ</t>
  </si>
  <si>
    <t>FIXチューブ工法(S型)</t>
  </si>
  <si>
    <t>ガラス系FRP管を用いた長尺切羽補強工法(FIT工法)</t>
  </si>
  <si>
    <t>AK2カッター工法</t>
  </si>
  <si>
    <t>ケーシング回転掘削工法による置換工法</t>
  </si>
  <si>
    <t>パントレ工法</t>
  </si>
  <si>
    <t>騒音振動表示データ収録装置</t>
  </si>
  <si>
    <t>測定者による騒音振動測定</t>
  </si>
  <si>
    <t>V-nas Clair</t>
  </si>
  <si>
    <t>2次元CAD</t>
  </si>
  <si>
    <t>線形</t>
  </si>
  <si>
    <t>合金鋼製リング付タイヤチェーン</t>
  </si>
  <si>
    <t>普通鋼製リング付タイヤチェーン</t>
  </si>
  <si>
    <t>大・中口径ヒューム管布設システム</t>
  </si>
  <si>
    <t>鉄筋コンクリート管機械布設</t>
  </si>
  <si>
    <t>PAジョイント</t>
  </si>
  <si>
    <t>埋設型伸縮装置</t>
  </si>
  <si>
    <t>バルーン投光器</t>
  </si>
  <si>
    <t>白熱投光器(投光器・白熱レフ球 110～300W)</t>
  </si>
  <si>
    <t>FINE POWER WEDGE工法</t>
  </si>
  <si>
    <t>マルイチハンディーパイプ STK700</t>
  </si>
  <si>
    <t>高耐食溶融めっき 車両用ガードパイプGp</t>
  </si>
  <si>
    <t>標準型車両用ガードパイプ</t>
  </si>
  <si>
    <t>濁水処理システム[自動・固液分離]</t>
  </si>
  <si>
    <t>トンネル濁水処理工</t>
  </si>
  <si>
    <t>生コンクリート温度上昇抑制対策装置「CONCOOL」</t>
  </si>
  <si>
    <t>通常の生コンクリートミキサー車による運搬</t>
  </si>
  <si>
    <t>受発注者間の情報共有システム「電納ASPer(データ保管サービス)」</t>
  </si>
  <si>
    <t>標準化仕様のASP(情報共有システム機能要件Rev4.0)</t>
  </si>
  <si>
    <t>積雪・雪国対応テント倉庫 TFSテント</t>
  </si>
  <si>
    <t>テント倉庫</t>
  </si>
  <si>
    <t>プレキャストPCスラブ桁橋「SCBR工法」</t>
  </si>
  <si>
    <t>2点支承形式のプレテンション方式連結スラブ桁橋</t>
  </si>
  <si>
    <t>3次元モデルを利用したCIMコミュニケーションシステム TREND-CORE</t>
  </si>
  <si>
    <t>2次元の平面図や縦横断図等を用いた施工管理資料の作成</t>
  </si>
  <si>
    <t>自然な目地配置が可能な積みブロック「ニューストン・G型」</t>
  </si>
  <si>
    <t>ハマテックス・ネットアンカー工法</t>
  </si>
  <si>
    <t>タイル壁面補修工法</t>
  </si>
  <si>
    <t>アスファルトフィニッシャー運転手の目視による合図と合図者による誘導</t>
  </si>
  <si>
    <t>樹脂製中央分離帯ブロック トーヨーエコブロックJ</t>
  </si>
  <si>
    <t>コンクリート製中央分離帯ブロック</t>
  </si>
  <si>
    <t>無人航空機による空中写真測量</t>
  </si>
  <si>
    <t>現地測量</t>
  </si>
  <si>
    <t>軽量減音材「ミュートハイブリッドパネル」</t>
  </si>
  <si>
    <t>仮囲い工+防音シート</t>
  </si>
  <si>
    <t>繊維補強型プレキャスト底板</t>
  </si>
  <si>
    <t>プレキャストコンクリート底板</t>
  </si>
  <si>
    <t>水路等用獣害防止柵/RSフェンス</t>
  </si>
  <si>
    <t>高さ1m以下の転落防止柵</t>
  </si>
  <si>
    <t>路面状況センサー(ロードアイ)</t>
  </si>
  <si>
    <t>通風式気温計、路面放射温度計、路面反射比率計と気象観測装置での制御</t>
  </si>
  <si>
    <t>ユニット</t>
  </si>
  <si>
    <t>ヘルメット洗浄機「香帽さん」</t>
  </si>
  <si>
    <t>手洗い</t>
  </si>
  <si>
    <t>ネオセンサー検知ch</t>
  </si>
  <si>
    <t>交通誘導員の配置による注意喚起</t>
  </si>
  <si>
    <t>高トルク回転圧入鋼管杭打機 「スーパードライバー工法」</t>
  </si>
  <si>
    <t>全回転式オールケーシング工法による鋼管杭打設</t>
  </si>
  <si>
    <t>イーグルホールド工法</t>
  </si>
  <si>
    <t>吹付枠工+ロックボルト工</t>
  </si>
  <si>
    <t>システム建築による木造ユニットハウス「レブユニット」</t>
  </si>
  <si>
    <t>ユニットハウス</t>
  </si>
  <si>
    <t>オートライングリーンレーザー</t>
  </si>
  <si>
    <t>赤色レーザーの自動墨出器</t>
  </si>
  <si>
    <t>iamosイアモス(ヒヤリハットご法度システム)</t>
  </si>
  <si>
    <t>カラーコーンによる作業範囲の明示と監視員の配置及び入坑札の手動操作</t>
  </si>
  <si>
    <t>KC-G工法</t>
  </si>
  <si>
    <t>樹脂系カラーすべり止め舗装</t>
  </si>
  <si>
    <t>景観対応型マルチングシート『ブッシュシールド』</t>
  </si>
  <si>
    <t>道路除草工(肩掛け式機械除草(飛び石防護なし)、2回/年)</t>
  </si>
  <si>
    <t>景観対応・植栽用マルチングシート『ダブルボンドシート』</t>
  </si>
  <si>
    <t>ハイブリッドマルチシート『シャギーマルチ』</t>
  </si>
  <si>
    <t>CIMモデル管理システム「CIM-PDF」</t>
  </si>
  <si>
    <t>市販の3Dモデル統合ソフトウェアと属性管理ソフトウェアを用いたCIMモデルの運用管理</t>
  </si>
  <si>
    <t>配管用RI密度計PIRICA</t>
  </si>
  <si>
    <t>マッドバランス法による泥水の密度測定</t>
  </si>
  <si>
    <t>レストスペースCuto(キュート)</t>
  </si>
  <si>
    <t>ユニットハウスと簡易水洗仮設トイレ(汲み取り式)</t>
  </si>
  <si>
    <t>伸縮可とう管用変位計測装置</t>
  </si>
  <si>
    <t>伸縮可とう管布設工(計測装置は無し)</t>
  </si>
  <si>
    <t>アースナビ推進工法</t>
  </si>
  <si>
    <t>電磁波ロケータを利用した位置計測システム</t>
  </si>
  <si>
    <t>MITEL(ミテル)</t>
  </si>
  <si>
    <t>安全帯+安全ベスト(LED無し)</t>
  </si>
  <si>
    <t>落とし込み式高耐久木製残存型枠工法</t>
  </si>
  <si>
    <t>コンクリート製パネルを用いた残存化粧型枠工法</t>
  </si>
  <si>
    <t>イーラス</t>
  </si>
  <si>
    <t>無塗装耐候性鋼</t>
  </si>
  <si>
    <t>TTコーンシリーズ</t>
  </si>
  <si>
    <t>カラーコーン</t>
  </si>
  <si>
    <t>盛土法面締固め装置</t>
  </si>
  <si>
    <t>バックホウ(法面バケット付)による法面整形</t>
  </si>
  <si>
    <t>解体用建設機械2柱フロントガード</t>
  </si>
  <si>
    <t>キャビン仕様バックホウの解体用への改造</t>
  </si>
  <si>
    <t>挟締金具リキマン</t>
  </si>
  <si>
    <t>ボルト・溶接工法</t>
  </si>
  <si>
    <t>亜鉛めっき代替工法 「Cold Galvanizing 水性ローバル工法」</t>
  </si>
  <si>
    <t>センターライン分電盤</t>
  </si>
  <si>
    <t>電灯分電盤</t>
  </si>
  <si>
    <t>RNジョイント</t>
  </si>
  <si>
    <t>ゴム単体構造による目地材</t>
  </si>
  <si>
    <t>ナノマイクロ溶射工法</t>
  </si>
  <si>
    <t>建物用耐火性硬質ポリ塩化ビニル管・継手</t>
  </si>
  <si>
    <t>排水用硬質塩化ビニルライニング鋼管</t>
  </si>
  <si>
    <t>階</t>
  </si>
  <si>
    <t>プレキャストPCT桁橋「SCBR工法」</t>
  </si>
  <si>
    <t>2点支承形式のプレテンション方式連結T桁橋</t>
  </si>
  <si>
    <t>新FF換気制御システム</t>
  </si>
  <si>
    <t>フィードフォワード制御方式の換気制御装置</t>
  </si>
  <si>
    <t>仮設工事用非常灯LED照明「SSライト」</t>
  </si>
  <si>
    <t>OT回転パーゴラ(全天候対応型ルーバー回転式防災休憩施設)</t>
  </si>
  <si>
    <t>東屋</t>
  </si>
  <si>
    <t>リンクアップゲート</t>
  </si>
  <si>
    <t>空調配管用高性能ポリエチレン管・継手</t>
  </si>
  <si>
    <t>配管用炭素鋼管</t>
  </si>
  <si>
    <t>フレーム式ゴンドラ工法</t>
  </si>
  <si>
    <t>足場工(単管足場)</t>
  </si>
  <si>
    <t>膨張量の計測記録器</t>
  </si>
  <si>
    <t>ダイヤルゲージによる膨張量の計測</t>
  </si>
  <si>
    <t>環境モニタリングシステム「CEEMS」</t>
  </si>
  <si>
    <t>防鼠チューブ</t>
  </si>
  <si>
    <t>塩化ビニル被覆電線</t>
  </si>
  <si>
    <t>鉄筋マグショット</t>
  </si>
  <si>
    <t>カラーマグネット</t>
  </si>
  <si>
    <t>エア抜きを自動化した油圧シリンダ</t>
  </si>
  <si>
    <t>エア抜き弁がある油圧シリンダ</t>
  </si>
  <si>
    <t>チェーンウォール・マイティー</t>
  </si>
  <si>
    <t>フォルテ車載トイレ</t>
  </si>
  <si>
    <t>軽量パネル止水板「フラッドセーフシリーズ」</t>
  </si>
  <si>
    <t>土のうによる仮締切工</t>
  </si>
  <si>
    <t>超耐候性・高強度土のう「縮災土のう(DRS)」</t>
  </si>
  <si>
    <t>ストーンパック</t>
  </si>
  <si>
    <t>ベントラップ集水管</t>
  </si>
  <si>
    <t>硬質塩化ビニル管(VP40)にφ5mmの透水孔加工を施した保孔管</t>
  </si>
  <si>
    <t>ファイン・コアドリル</t>
  </si>
  <si>
    <t>油圧クローラドリル</t>
  </si>
  <si>
    <t>ペリカンリムーバー</t>
  </si>
  <si>
    <t>ブラスト工(素地調整程度2種)</t>
  </si>
  <si>
    <t>GMネット</t>
  </si>
  <si>
    <t>ひし形金網(線形3.2mm、亜鉛メッキ)</t>
  </si>
  <si>
    <t>狭隘部対応ウォータージェットはつり工法</t>
  </si>
  <si>
    <t>トンネル坑口 コンクリート充填2層式防音扉「Model-50」</t>
  </si>
  <si>
    <t>トンネル防音扉(吸音材充填型)</t>
  </si>
  <si>
    <t>3D柱状モデルを利用したトンネル先行削孔の可視化技術</t>
  </si>
  <si>
    <t>メビウスクリート</t>
  </si>
  <si>
    <t>コンフィルテープ工法</t>
  </si>
  <si>
    <t>吹上方式での覆工コンクリート打設による自然排出</t>
  </si>
  <si>
    <t>防護柵支柱のサイレントストライカー工法</t>
  </si>
  <si>
    <t>CCFL方式照明器具「FLALA」</t>
  </si>
  <si>
    <t>蛍光灯を用いた照明器具</t>
  </si>
  <si>
    <t>非セメント系中性固化材セーフティーソイル</t>
  </si>
  <si>
    <t>薄層切削用ドラムおよび廃材同時吸引・排出装置</t>
  </si>
  <si>
    <t>回転式研削機械と人力施工の併用</t>
  </si>
  <si>
    <t>組合せシステム型枠「ガッチ」</t>
  </si>
  <si>
    <t>鋼管柱の地際部探傷評価システム</t>
  </si>
  <si>
    <t>掘削後超音波板厚計による腐食診断</t>
  </si>
  <si>
    <t>ユニバーサルデザイン歩車道境界ブロック</t>
  </si>
  <si>
    <t>境界ブロック(車両乗入部)</t>
  </si>
  <si>
    <t>KEPT工法</t>
  </si>
  <si>
    <t>ローラー塗装(多彩模様塗料、シリコンタイプ)</t>
  </si>
  <si>
    <t>完全非破壊型鉄筋腐食探査器iCOR</t>
  </si>
  <si>
    <t>自然電位法</t>
  </si>
  <si>
    <t>環境に優しい高耐久性結束バンド「ガルバロック」</t>
  </si>
  <si>
    <t>耐候性ナイロン66製結束バンド</t>
  </si>
  <si>
    <t>法面工事用親綱「スーパーセーブロープ」</t>
  </si>
  <si>
    <t>ビニロンロープ</t>
  </si>
  <si>
    <t>巻</t>
  </si>
  <si>
    <t>高耐食鋼検査路</t>
  </si>
  <si>
    <t>m (1スパン)</t>
  </si>
  <si>
    <t>推進・シールド併用工法</t>
  </si>
  <si>
    <t>泥土圧式シールド工法</t>
  </si>
  <si>
    <t>ハーフマイト工法</t>
  </si>
  <si>
    <t>大型ブレーカ掘削によるベンチカット工法</t>
  </si>
  <si>
    <t>発泡絶縁体型漏えい同軸ケーブル</t>
  </si>
  <si>
    <t>紐絶縁体型漏えい同軸ケーブル</t>
  </si>
  <si>
    <t>アルミシザース式昇降作業台</t>
  </si>
  <si>
    <t>ローリングタワー</t>
  </si>
  <si>
    <t>フラッシュサインブロック</t>
  </si>
  <si>
    <t>歩車道境界ブロック(反射シート付)</t>
  </si>
  <si>
    <t>工程表作成・更新システム</t>
  </si>
  <si>
    <t>表計算ソフトによる工程表の作成</t>
  </si>
  <si>
    <t>ケ月</t>
  </si>
  <si>
    <t>遠隔監視システムi-NEXT</t>
  </si>
  <si>
    <t>遠隔監視ネットワークカメラシステム</t>
  </si>
  <si>
    <t>グッドレイン</t>
  </si>
  <si>
    <t>路側工+現場打ちL型側溝</t>
  </si>
  <si>
    <t>鋼製支柱埋設部の腐食診断技術(PC-UT)</t>
  </si>
  <si>
    <t>メタルクリップ</t>
  </si>
  <si>
    <t>段取り鉄筋の溶接による連結</t>
  </si>
  <si>
    <t>面状発熱体シートによるセントル加温養生システム</t>
  </si>
  <si>
    <t>セントルのシート養生とヒーターによる加温</t>
  </si>
  <si>
    <t>獣害防止後付柵</t>
  </si>
  <si>
    <t>梯子付床付布枠</t>
  </si>
  <si>
    <t>内階段+開口部による昇降用枠組足場</t>
  </si>
  <si>
    <t>プレートくい</t>
  </si>
  <si>
    <t>プレキャストコンクリートブロック基礎</t>
  </si>
  <si>
    <t>移動昇降式足場「スカンクライマー」</t>
  </si>
  <si>
    <t>移動コンクリートミキサー</t>
  </si>
  <si>
    <t>生コンプラント製造+運搬</t>
  </si>
  <si>
    <t>電池式自発光道路鋲「フラッシュポイント」</t>
  </si>
  <si>
    <t>自発光道路鋲(商用電源式)</t>
  </si>
  <si>
    <t>スルードレーン</t>
  </si>
  <si>
    <t>集水ます(Dc-D)に止水壁を増設(Dc-W)</t>
  </si>
  <si>
    <t>ウォーターカッター</t>
  </si>
  <si>
    <t>発泡ポリスチレン製面木</t>
  </si>
  <si>
    <t>マーキュリーC</t>
  </si>
  <si>
    <t>ST式桁接着工法「U-ウエッジフレーム工法」</t>
  </si>
  <si>
    <t>桁定着ブラケット(アンカーボルト式)</t>
  </si>
  <si>
    <t>リプラギフロアーマット</t>
  </si>
  <si>
    <t>ソーラー蓄電ユニットハウス</t>
  </si>
  <si>
    <t>ST式T型ストッパー</t>
  </si>
  <si>
    <t>アンカーバー方式による変位拘束構造</t>
  </si>
  <si>
    <t>カゴ型道路トンネル用照明器具落下防止金具</t>
  </si>
  <si>
    <t>ワイヤロープ式 道路トンネル用照明器具落下防止金具</t>
  </si>
  <si>
    <t>樹脂系シート型止水工法(KS工法)</t>
  </si>
  <si>
    <t>高圧注入による止水工法</t>
  </si>
  <si>
    <t>スターライトセンサシステム</t>
  </si>
  <si>
    <t>人力による状況判断、測定・記録、集計作業</t>
  </si>
  <si>
    <t>デジタルコーンペネトロメーター</t>
  </si>
  <si>
    <t>コーンペネトロメーター</t>
  </si>
  <si>
    <t>内空断面形状計測装置</t>
  </si>
  <si>
    <t>スチールテープ・レベル測量による内空断面形状測定</t>
  </si>
  <si>
    <t>測定点</t>
  </si>
  <si>
    <t>ステンレス配管用管継手「タスカルジョイント」</t>
  </si>
  <si>
    <t>敷き鉄板固定金具「小判君」</t>
  </si>
  <si>
    <t>溶接固定の敷き鉄板</t>
  </si>
  <si>
    <t>スイングパネル</t>
  </si>
  <si>
    <t>軽量鋼矢板+アルミ製水圧切梁・腹起し</t>
  </si>
  <si>
    <t>模擬負荷装置</t>
  </si>
  <si>
    <t>模擬入出力装置との配線接続確認</t>
  </si>
  <si>
    <t>桁端部側方型充填工法</t>
  </si>
  <si>
    <t>VR技術を用いた橋梁工事安全教育システム</t>
  </si>
  <si>
    <t>安全衛生テキストやビデオを用いた座学による安全教育</t>
  </si>
  <si>
    <t>WT工法(軟弱地盤・高地下水位用雨水貯留施設)</t>
  </si>
  <si>
    <t>現場打ちコンクリート製雨水貯留施設</t>
  </si>
  <si>
    <t>m3(貯水量)</t>
  </si>
  <si>
    <t>赤外線照明を用いた路面性状測定システム(Kei-Doc)</t>
  </si>
  <si>
    <t>路面性状測定車による路面性状調査</t>
  </si>
  <si>
    <t>km車線</t>
  </si>
  <si>
    <t>Earth Volumetric Studio 3次元可視化システム</t>
  </si>
  <si>
    <t>地質調査解析業務(地質断面図の作成)</t>
  </si>
  <si>
    <t>回/年</t>
  </si>
  <si>
    <t>プリコーティング型接着剤「ロックタイト」を用いたボルト・ナットへのゆるみ止め技術</t>
  </si>
  <si>
    <t>ボルト・ナット・座金</t>
  </si>
  <si>
    <t>スケルコン</t>
  </si>
  <si>
    <t>無粉塵投入自走式サイロ「ダストNON工法」</t>
  </si>
  <si>
    <t>自走式土質改良工(フレコンパック固化材+不整地運搬車による運搬)</t>
  </si>
  <si>
    <t>スチールスペーサー</t>
  </si>
  <si>
    <t>プラスチック製スペーサー</t>
  </si>
  <si>
    <t>フラッシュアイ</t>
  </si>
  <si>
    <t>ケーブル配線用延線ロープ布設装置</t>
  </si>
  <si>
    <t>脚立または高所作業車の移動による延線ロープの布設作業</t>
  </si>
  <si>
    <t>水素脆性の心配のない防食技術「ディスゴ処理」</t>
  </si>
  <si>
    <t>溶融亜鉛めっき(HDZ35)</t>
  </si>
  <si>
    <t>アルミ軽量シート朝顔「楽美」</t>
  </si>
  <si>
    <t>FRP製朝顔(アルミフレーム+FRP万能板)</t>
  </si>
  <si>
    <t>吊りチェーンアジャスター</t>
  </si>
  <si>
    <t>吊りチェーン用クランプ</t>
  </si>
  <si>
    <t>Vパッキンの自動増し締め機構付き油圧シリンダ</t>
  </si>
  <si>
    <t>シム調整型Vパッキン式油圧シリンダ</t>
  </si>
  <si>
    <t>トンネル補修台車「モビル・ワーク・ステーション」</t>
  </si>
  <si>
    <t>高所作業車(トラック架装リフト幅広デッキブーム型 作業床高さ12m)</t>
  </si>
  <si>
    <t>点検用窓「GENSO」を用いたポンプ診断技術</t>
  </si>
  <si>
    <t>点検口からの内部診断</t>
  </si>
  <si>
    <t>伸縮性目地部材「目地フォーム」</t>
  </si>
  <si>
    <t>Watercoat(ウォーターコート)</t>
  </si>
  <si>
    <t>洗浄</t>
  </si>
  <si>
    <t>内外面PVCコーティング軽量鋼管</t>
  </si>
  <si>
    <t>フランジ付硬質塩化ビニルライニング鋼管(SGP-FVA)</t>
  </si>
  <si>
    <t>光触媒塗料「オプティマスホワイトペイント」(遮熱・断熱・空気清浄化)</t>
  </si>
  <si>
    <t>シリコーン樹脂塗料(2級)</t>
  </si>
  <si>
    <t>コンクリートポンプ専用、先行モルタル剤「スリック・パワーモルタル」</t>
  </si>
  <si>
    <t>コンクリート圧送における先行モルタル</t>
  </si>
  <si>
    <t>生分解性削岩機油(バイオハンマー)</t>
  </si>
  <si>
    <t>鉱物油系削岩機油</t>
  </si>
  <si>
    <t>スリーエスG工法 (3SG工法)</t>
  </si>
  <si>
    <t>深層混合処理工法(スラリー撹拌工)</t>
  </si>
  <si>
    <t>ボンドVMネットレス工法</t>
  </si>
  <si>
    <t>ビニロンシートを用いた剥落防止工法</t>
  </si>
  <si>
    <t>コンクリート打設管理装置</t>
  </si>
  <si>
    <t>人手による状況判断、測定・記録、集計作業</t>
  </si>
  <si>
    <t>親水性遮熱塗料「ハイドロサーモ」(水性)</t>
  </si>
  <si>
    <t>舗装ひび割れ樹脂系補修材「Bitumender(ビチュメンダー)」</t>
  </si>
  <si>
    <t>アスファルト注入材</t>
  </si>
  <si>
    <t>エコキューオンクリア</t>
  </si>
  <si>
    <t>ポリカーボネート透光遮音板</t>
  </si>
  <si>
    <t>建方キング採用によるエースアップ工法の更なる効率化</t>
  </si>
  <si>
    <t>トランシットを使用した鉛直測量による建入管理</t>
  </si>
  <si>
    <t>E-LOCKナット</t>
  </si>
  <si>
    <t>作業員安全監視システム「COCOima-Construction」</t>
  </si>
  <si>
    <t>DCネット工法</t>
  </si>
  <si>
    <t>吹付法枠工・ロックボルト工</t>
  </si>
  <si>
    <t>深礎杭の鉄筋構築施工方法及び吊り治具「スネーク工法」</t>
  </si>
  <si>
    <t>深礎杭の人力による鉄筋組立</t>
  </si>
  <si>
    <t>KGケーソン刃口土砂除去装置</t>
  </si>
  <si>
    <t>潜水夫によるウォータージェット作業</t>
  </si>
  <si>
    <t>TOBILINE/トビライン</t>
  </si>
  <si>
    <t>遮水シート一体化型ブロックマット</t>
  </si>
  <si>
    <t>遮水シート+ブロックマット</t>
  </si>
  <si>
    <t>地盤改良工法の施工管理システム「Visios-3D (ビジオス・スリーディー)」</t>
  </si>
  <si>
    <t>施工現場内において人による計測、誘導、監視</t>
  </si>
  <si>
    <t>本・1ヶ月</t>
  </si>
  <si>
    <t>ブレード・マシンコントロール付コンパクトショベル</t>
  </si>
  <si>
    <t>丁張り等を使用した排土板付バックホウでの施工</t>
  </si>
  <si>
    <t>バリオスネット「つる性強壮雑草(葛)登攀防止ネット」</t>
  </si>
  <si>
    <t>機械除草(肩掛け式)</t>
  </si>
  <si>
    <t>低消費電力LED照明器具</t>
  </si>
  <si>
    <t>水銀灯照明</t>
  </si>
  <si>
    <t>埋設用伸縮継手通信管用MST-V</t>
  </si>
  <si>
    <t>VP管+ダクトスリーブ</t>
  </si>
  <si>
    <t>トルク管理ナット(MTSロックナット)</t>
  </si>
  <si>
    <t>ツインブレード</t>
  </si>
  <si>
    <t>道路除草工(肩掛け式 : 飛び石保護有り : 高速回転刃)</t>
  </si>
  <si>
    <t>シグナルスター</t>
  </si>
  <si>
    <t>発炎筒飛翔抑制材「フレア・オクストップス」</t>
  </si>
  <si>
    <t>Ω型ストッパー付発炎筒</t>
  </si>
  <si>
    <t>横矢板工法受け金具「とまった君2号、3号、R」</t>
  </si>
  <si>
    <t>切土仮設防護柵(設置、撤去)</t>
  </si>
  <si>
    <t>スパイダードリリング工法・無足場タイプ</t>
  </si>
  <si>
    <t>仮設足場を使用したロータリーパーカッション式削孔機による施工</t>
  </si>
  <si>
    <t>落下防止装置用ワイヤロープの端末金具「スクラムクランプ(SC金具)」</t>
  </si>
  <si>
    <t>ワイヤグリップ</t>
  </si>
  <si>
    <t>コンクリート湿潤養生シート</t>
  </si>
  <si>
    <t>吸水土のう(Wブロック)</t>
  </si>
  <si>
    <t>防災用ソノコラムスピーカー</t>
  </si>
  <si>
    <t>ストレートホーンスピーカー</t>
  </si>
  <si>
    <t>マッスルアンカー</t>
  </si>
  <si>
    <t>あと施工アンカー設置工</t>
  </si>
  <si>
    <t>鉄筋腐食調査用自然電位測定システム</t>
  </si>
  <si>
    <t>杭 打太郎</t>
  </si>
  <si>
    <t>レインボービューシステム</t>
  </si>
  <si>
    <t>e-ジェクター工法「自動式樹脂注入工法」</t>
  </si>
  <si>
    <t>クラック処理工(ポンプによりひび割れ注入を行う工法)</t>
  </si>
  <si>
    <t>2次覆工コンクリート急速施工</t>
  </si>
  <si>
    <t>覆工コンクリート打設</t>
  </si>
  <si>
    <t>スパン</t>
  </si>
  <si>
    <t>LED投光器「LEDディスクバルーン」</t>
  </si>
  <si>
    <t>バンブーウォール</t>
  </si>
  <si>
    <t>自由設計可能な透明型枠「透(クリアー)フォーム」</t>
  </si>
  <si>
    <t>伸縮式クイック施工パネル「パパっとE3パネル」</t>
  </si>
  <si>
    <t>軽量鉄骨と石膏ボードを用いた仮囲い(LGS工法)</t>
  </si>
  <si>
    <t>膜式点検足場</t>
  </si>
  <si>
    <t>鋼製検査路</t>
  </si>
  <si>
    <t>レクタガード</t>
  </si>
  <si>
    <t>UKロードマット</t>
  </si>
  <si>
    <t>自転車等の路肩走行に配慮したLU型街渠</t>
  </si>
  <si>
    <t>現場打ちL型街渠</t>
  </si>
  <si>
    <t>カナクリート特殊部</t>
  </si>
  <si>
    <t>普通コンクリート特殊部</t>
  </si>
  <si>
    <t>アジャスタブル腹起し(長さ調整機構付きアルミ製長尺腹起し)</t>
  </si>
  <si>
    <t>鋼製山留材(腹起し)</t>
  </si>
  <si>
    <t>PCコンポ橋CIMシステム「CIM-COMPO」</t>
  </si>
  <si>
    <t>市販CADを使ったCIMモデルの作成</t>
  </si>
  <si>
    <t>草刈バリカン</t>
  </si>
  <si>
    <t>中層地盤改良ガイダンスシステム</t>
  </si>
  <si>
    <t>MK・スクリューボックス「省力化工法」</t>
  </si>
  <si>
    <t>鱗片状亜鉛塗料による鋼材防食技術「ドラール処理」</t>
  </si>
  <si>
    <t>ボルトナット防錆キャップ「まもるくん」</t>
  </si>
  <si>
    <t>グリスキャップ</t>
  </si>
  <si>
    <t>建築構造用700N/mm2アンカー用ボルト、ナット、座金のセット</t>
  </si>
  <si>
    <t>構造用両ねじアンカーボルトセット (JIS B 1220:2015)</t>
  </si>
  <si>
    <t>柱脚</t>
  </si>
  <si>
    <t>超高強度繊維補強コンクリート(UFC)道路橋床版</t>
  </si>
  <si>
    <t>プレキャストPC床版</t>
  </si>
  <si>
    <t>掛け型LEDトンネル照明器具及び取付金具</t>
  </si>
  <si>
    <t>道路トンネル用照明器具及びワイヤロープ式落下防止金具</t>
  </si>
  <si>
    <t>ユニバーサル洗浄工法</t>
  </si>
  <si>
    <t>ブラッシング洗浄工法</t>
  </si>
  <si>
    <t>コンクリート養生多層シート「CURE-RIGHT」</t>
  </si>
  <si>
    <t>フックス(単線用ケーブル支持金具)</t>
  </si>
  <si>
    <t>ケーブルラック</t>
  </si>
  <si>
    <t>削岩孔植樹工法</t>
  </si>
  <si>
    <t>セレキュアウォール</t>
  </si>
  <si>
    <t>m_x001F_2</t>
  </si>
  <si>
    <t>軽量シート朝顔「ハピネス」</t>
  </si>
  <si>
    <t>AI技術を用いた鳴き声自動判別システムによる猛禽類(オオタカ)調査技術</t>
  </si>
  <si>
    <t>定点調査法</t>
  </si>
  <si>
    <t>調査</t>
  </si>
  <si>
    <t>人員による温湿度管理</t>
  </si>
  <si>
    <t>管路線形計測システム(Pipe Positioning System)</t>
  </si>
  <si>
    <t>地中レーダー法による地下埋設物探査</t>
  </si>
  <si>
    <t>床版防水ウルトラシール工法</t>
  </si>
  <si>
    <t>溶接部ビード計測用3Dハンディスキャナ脚長計測パッケージ「CSM-HSシリーズ」</t>
  </si>
  <si>
    <t>溶接ゲージによる計測</t>
  </si>
  <si>
    <t>NEac工法「高強力不織布・樹脂含浸・柱脚防食工法」</t>
  </si>
  <si>
    <t>防錆塗装</t>
  </si>
  <si>
    <t>ファイブ</t>
  </si>
  <si>
    <t>熱中症見守りシステム「eメットシステム」</t>
  </si>
  <si>
    <t>吊荷水平維持装置「レベラー」</t>
  </si>
  <si>
    <t>人力による玉掛け調整</t>
  </si>
  <si>
    <t>鋼橋CIMシステム</t>
  </si>
  <si>
    <t>高耐久防草シート「GUシート」</t>
  </si>
  <si>
    <t>道路除草工(肩掛式:飛び石防護有り)</t>
  </si>
  <si>
    <t>CCLシングルストランド工法PCケーブル横締め用自動緊張・管理システム</t>
  </si>
  <si>
    <t>手動操作・計測によるPCケーブル横締め緊張作業・管理</t>
  </si>
  <si>
    <t>杭施工管理自動化システム「杭打キングPLUS」</t>
  </si>
  <si>
    <t>リフモ</t>
  </si>
  <si>
    <t>敷鉄板</t>
  </si>
  <si>
    <t>タイルクリップを使用したPCa板</t>
  </si>
  <si>
    <t>タイルはく落防止具なしのPCa板</t>
  </si>
  <si>
    <t>NER工法</t>
  </si>
  <si>
    <t>既設円形水路取壊、撤去及び新設工法</t>
  </si>
  <si>
    <t>ハクリタイトエコST</t>
  </si>
  <si>
    <t>ロードキル回収袋</t>
  </si>
  <si>
    <t>フレキシブルコンテナバック</t>
  </si>
  <si>
    <t xml:space="preserve"> 次世代型測量機スキャニングトータルステーションシステム</t>
  </si>
  <si>
    <t>フレーム式型枠工法「ファンデル」</t>
  </si>
  <si>
    <t>ブロック積(石積)擁壁</t>
  </si>
  <si>
    <t>準天頂衛星(QZSS)L6信号活用によるcm級精度単独測位システム</t>
  </si>
  <si>
    <t>トータルステーションによる計測</t>
  </si>
  <si>
    <t>ルートブロック工法「地中内樹木根侵入防止工」</t>
  </si>
  <si>
    <t>車両搭載可能AIカメラ</t>
  </si>
  <si>
    <t>SAP工法 [スクリューアンカーパイル]</t>
  </si>
  <si>
    <t>回転杭工法</t>
  </si>
  <si>
    <t>誘導表示板（蓄光式）</t>
  </si>
  <si>
    <t>誘導表示板（内照式）</t>
  </si>
  <si>
    <t>UG-Ⅰグラウト工法</t>
  </si>
  <si>
    <t>アスジョイントテープ</t>
  </si>
  <si>
    <t>水膨張性のない成型目地材</t>
  </si>
  <si>
    <t>ヌノピタ</t>
  </si>
  <si>
    <t>モバイル(ドクターモール)ボーリング</t>
  </si>
  <si>
    <t>ロータリー式ボーリング</t>
  </si>
  <si>
    <t>ドローンLidarシステムTDOT</t>
  </si>
  <si>
    <t>航空レーザ測量＋深浅測量</t>
  </si>
  <si>
    <t>ワンタッチベース</t>
  </si>
  <si>
    <t>歩車道境界ブロックC型＋基礎コンクリート</t>
  </si>
  <si>
    <t>高耐油性日本シバ「バーニングフィールド」</t>
  </si>
  <si>
    <t>シバ</t>
  </si>
  <si>
    <t>仮締切防水シート工法</t>
  </si>
  <si>
    <t>潜水工の水中施工による仮締切用ライナープレート組立工法</t>
  </si>
  <si>
    <t>遠隔作業支援フルワイヤレステレビ電話『テレビdeワン-Fielder』</t>
  </si>
  <si>
    <t>携帯電話やタブレットを使用した音声・文字・映像による直接情報交換</t>
  </si>
  <si>
    <t>シートによるリフレクションクラック防止工</t>
  </si>
  <si>
    <t>平板型矩形RCセグメント(鋼板式ボルト継手)によるシールド施工</t>
  </si>
  <si>
    <t>難燃性波付硬質合成樹脂管</t>
  </si>
  <si>
    <t>手押式ラインマーカー</t>
  </si>
  <si>
    <t>入れ替え工法(不良土処分・良質土購入)</t>
  </si>
  <si>
    <t>集排水ボーリング工 SGP保孔管(有孔)</t>
  </si>
  <si>
    <t>点字ブロック</t>
  </si>
  <si>
    <t>コンクリート製点字ブロック設置工法</t>
  </si>
  <si>
    <t>QC版</t>
  </si>
  <si>
    <t>圧接、重ね継手</t>
  </si>
  <si>
    <t>圧接、重ね継手、曲げ戻し</t>
  </si>
  <si>
    <t>エポキシ樹脂モルタル</t>
  </si>
  <si>
    <t>エポキシ樹脂接着剤</t>
  </si>
  <si>
    <t>連続繊維シート用接着剤</t>
  </si>
  <si>
    <t>エポキシ樹脂</t>
  </si>
  <si>
    <t>ブロック式離岸堤</t>
  </si>
  <si>
    <t>補修部を掘削し、速硬性コンクリートによる打設</t>
  </si>
  <si>
    <t>m・4車線</t>
  </si>
  <si>
    <t>橋梁用伸縮装置の取替え</t>
  </si>
  <si>
    <t>RC擁壁(杭基礎)</t>
  </si>
  <si>
    <t>コンクリート製重力式擁壁</t>
  </si>
  <si>
    <t>ひび割れ注入止水、Vカット埋め込み工法</t>
  </si>
  <si>
    <t>ひび割れ注入止水、Vカット埋め戻し工法</t>
  </si>
  <si>
    <t>プレストレストコンクリート工法</t>
  </si>
  <si>
    <t>橋(PC鋼材直工費)</t>
  </si>
  <si>
    <t>コンクリートブレーカによるはつり工法</t>
  </si>
  <si>
    <t>通常インターロッキングブロック</t>
  </si>
  <si>
    <t>天然砂</t>
  </si>
  <si>
    <t>軽量土壌を使用した、屋上緑化植栽工法</t>
  </si>
  <si>
    <t>三点式杭打機(ラム重10t油圧ハンマ)と岩盤掘削機の組合わせ</t>
  </si>
  <si>
    <t>落橋防止装置(PCケーブル工法)</t>
  </si>
  <si>
    <t>橋台</t>
  </si>
  <si>
    <t>JST工法</t>
  </si>
  <si>
    <t>SMW工法</t>
  </si>
  <si>
    <t>地すべり抑止鋼管杭の溶接継手</t>
  </si>
  <si>
    <t>繊維強化セメント板の浮かし張り工法</t>
  </si>
  <si>
    <t>トンネル内装板設置</t>
  </si>
  <si>
    <t>人力による鉄筋籠加工・組立</t>
  </si>
  <si>
    <t>比較する従来技術がない</t>
  </si>
  <si>
    <t>高所でのフープ筋組立作業</t>
  </si>
  <si>
    <t>従来の型枠工法</t>
  </si>
  <si>
    <t>鋼管中掘工法(セメントミルク噴出撹拌(低圧)方式)</t>
  </si>
  <si>
    <t>平板載荷試験</t>
  </si>
  <si>
    <t>CBR試験・平板載荷試験・三軸圧縮試験</t>
  </si>
  <si>
    <t>木廃材の焼却処分(処分場での焼却)</t>
  </si>
  <si>
    <t>インクライン</t>
  </si>
  <si>
    <t>砂置換法による密度試験</t>
  </si>
  <si>
    <t>なし:農薬取締法等の諸法律により登録を受けた物を使用。又政令により規制指定された物は使用しない。</t>
  </si>
  <si>
    <t>鋼板巻立て補強工法用充填モルタル(JR仕様)</t>
  </si>
  <si>
    <t>一般の芝植栽工法</t>
  </si>
  <si>
    <t>砂の水締め工法</t>
  </si>
  <si>
    <t>コンキャッチャーは重要構造物や目視でコンクリートの充填が確認できない場所においてコンクリートが確実に充填されていることを確認する技術で、比較する従来技術がない。</t>
  </si>
  <si>
    <t>ロータリーパーカッションによる泥水掘二重管工法</t>
  </si>
  <si>
    <t>電気雷管によるトンネル制御発破掘削</t>
  </si>
  <si>
    <t>シラン系樹脂による強化保存処理</t>
  </si>
  <si>
    <t>地震時水平力分散ゴム支承(機能一体型)</t>
  </si>
  <si>
    <t>ステンレスボルト・ナット</t>
  </si>
  <si>
    <t>ポリウレタン樹脂塗料(上塗り)</t>
  </si>
  <si>
    <t>二工程式施工法(大口径ボ-リング工+鋼管建込工)</t>
  </si>
  <si>
    <t>壁m2</t>
  </si>
  <si>
    <t>フロリダ型コンクリート製防護柵(現場打ち)</t>
  </si>
  <si>
    <t>塗装(C-4)</t>
  </si>
  <si>
    <t>ラック式開閉機(直線上ラック使用)</t>
  </si>
  <si>
    <t>なし:従来は一般型及び透過型防音壁の前面に植裁スペースを設け植栽するが、本工法は防音壁自体に垂直に植栽することができ更に遮音・吸音する工法である。</t>
  </si>
  <si>
    <t>ジオテキスタイル敷設工</t>
  </si>
  <si>
    <t>反毛(繊維くず)を原料とした吸出し防止材</t>
  </si>
  <si>
    <t>サンドフィルター(砂)工法</t>
  </si>
  <si>
    <t>タイプBゴム支承</t>
  </si>
  <si>
    <t>コンクリートブロック張工(連節ブロック)</t>
  </si>
  <si>
    <t>大型可撓ゴムボルト取り付け工法</t>
  </si>
  <si>
    <t>円形水路(横断用)</t>
  </si>
  <si>
    <t>花カレンダー工法</t>
  </si>
  <si>
    <t>加熱密粒AC</t>
  </si>
  <si>
    <t>掘削発生土の前処理(解泥工)を伴う流動化処理埋戻し工</t>
  </si>
  <si>
    <t>コンクリート管</t>
  </si>
  <si>
    <t>ポンプ加圧型フィルタープレス</t>
  </si>
  <si>
    <t>軌道式バッテリー機関車(L=3,000m、セグメント外径6,000㎜)</t>
  </si>
  <si>
    <t>木製型枠を用いた一般型枠工法</t>
  </si>
  <si>
    <t>フローサンド充填工法</t>
  </si>
  <si>
    <t>標準貫入試験+採取試料による室内試験</t>
  </si>
  <si>
    <t>鉄筋コンクリート管</t>
  </si>
  <si>
    <t>コンクリート二次覆工</t>
  </si>
  <si>
    <t>大型ブレーカーによる硬質岩小割工法</t>
  </si>
  <si>
    <t>合板型枠+断熱材</t>
  </si>
  <si>
    <t>塗装塗替(タールエポキシ5回塗り)</t>
  </si>
  <si>
    <t>クラッシャラン(新材)</t>
  </si>
  <si>
    <t>m2・層/日</t>
  </si>
  <si>
    <t>木造在来軸組建築</t>
  </si>
  <si>
    <t>坪</t>
  </si>
  <si>
    <t>プレキャストL型擁壁工</t>
  </si>
  <si>
    <t xml:space="preserve"> 現場打ち重力擁壁工、現場打ちL型擁壁工</t>
  </si>
  <si>
    <t>大型伸縮装置</t>
  </si>
  <si>
    <t>フッ素樹脂塗料</t>
  </si>
  <si>
    <t>鉄筋補強土工法</t>
  </si>
  <si>
    <t>のり面m2</t>
  </si>
  <si>
    <t>サンドブラスト工法による素地調整(2種ケレン)</t>
  </si>
  <si>
    <t>野積み堆肥</t>
  </si>
  <si>
    <t>(例)普通骨材コンクリート二次製品・地先境界ブロック-C</t>
  </si>
  <si>
    <t>普通骨材コンクリート</t>
  </si>
  <si>
    <t>道路除草工(肩掛け式機械除草)</t>
  </si>
  <si>
    <t>㎡(年・2回)</t>
  </si>
  <si>
    <t>統一型遮音板遮音壁高さ4.5m</t>
  </si>
  <si>
    <t>ポリウレタン系塗装</t>
  </si>
  <si>
    <t>植生基材吹付工(厚層基材吹付)</t>
  </si>
  <si>
    <t>バージン骨材を使用するレディミクストコンクリート</t>
  </si>
  <si>
    <t>植生基材吹付工(吹付厚さ5cm)</t>
  </si>
  <si>
    <t>緑化ブロック張工</t>
  </si>
  <si>
    <t>RC橋脚工</t>
  </si>
  <si>
    <t>区画線設置工法</t>
  </si>
  <si>
    <t>硬質地盤用オールケーシング工法におけるハンマーグラブの利用</t>
  </si>
  <si>
    <t>従来のUボルト</t>
  </si>
  <si>
    <t>植生コンクリートブロック工</t>
  </si>
  <si>
    <t>現場吹付法枠工+中詰工(栗石)</t>
  </si>
  <si>
    <t>縁石びょう</t>
  </si>
  <si>
    <t>反転工法</t>
  </si>
  <si>
    <t>PVCを用いた光ファイバケーブル</t>
  </si>
  <si>
    <t>場所打ちPC箱桁</t>
  </si>
  <si>
    <t>JIS製歩車道境界ブロックA型</t>
  </si>
  <si>
    <t>ブロックサンプリングによる土の乱さない試料の採取方法</t>
  </si>
  <si>
    <t>試料</t>
  </si>
  <si>
    <t>スクリューデカンタ(遠心分離脱水)</t>
  </si>
  <si>
    <t>モルタル吹付け</t>
  </si>
  <si>
    <t>レイタンス処理(高圧洗浄機使用)</t>
  </si>
  <si>
    <t>人力による静的破砕剤併用転石処理(硬岩)</t>
  </si>
  <si>
    <t>泡消火設備とスプリンクラー設備(駐車場に隣接する部分)</t>
  </si>
  <si>
    <t>ロータリー掘削によるコアサンプリング</t>
  </si>
  <si>
    <t>ウォータージェット併用圧入工法</t>
  </si>
  <si>
    <t>固化処理圧送工法</t>
  </si>
  <si>
    <t>3成分コーン調査工法</t>
  </si>
  <si>
    <t>成分</t>
  </si>
  <si>
    <t>アンカー工法による法面安定</t>
  </si>
  <si>
    <t>在来鉄骨造</t>
  </si>
  <si>
    <t>密閉型シールド工法</t>
  </si>
  <si>
    <t>グランドアンカーを用いた杭の鉛直載荷試験</t>
  </si>
  <si>
    <t>人手による測定・集計等</t>
  </si>
  <si>
    <t>従来形の油圧ユニット及び油圧シリンダから構成されるゲート用開閉装置</t>
  </si>
  <si>
    <t>ジェットコンクリート舗装工法</t>
  </si>
  <si>
    <t>打ち換え工法</t>
  </si>
  <si>
    <t>枠付鉄骨ブレースを用いた従来型の耐震補強工法</t>
  </si>
  <si>
    <t>プラント混合固化処理工法</t>
  </si>
  <si>
    <t>常温合材および一般加熱合材を用いた路面補修工法</t>
  </si>
  <si>
    <t>キレ-ト薬剤・セメントによる有害物質の封鎖と固化</t>
  </si>
  <si>
    <t>手動による急結剤の添加方法</t>
  </si>
  <si>
    <t>プラントマンによる手動・自動での吹付コンクリート出荷方法</t>
  </si>
  <si>
    <t>ポリマー改質アスファルトH型</t>
  </si>
  <si>
    <t>潜水士による人力施工(捨石荒均し)</t>
  </si>
  <si>
    <t>JIS塩ビ管</t>
  </si>
  <si>
    <t>脱色アスファルト系カラー舗装</t>
  </si>
  <si>
    <t>統一型遮音壁(6m高さ)</t>
  </si>
  <si>
    <t>普通コンクリート二次製品</t>
  </si>
  <si>
    <t>木製建具</t>
  </si>
  <si>
    <t>窓</t>
  </si>
  <si>
    <t>測定機器による大気汚染の連続観測</t>
  </si>
  <si>
    <t>真砂土舗装(セメント系)</t>
  </si>
  <si>
    <t>消波施設(人工リーフ、潜堤等)</t>
  </si>
  <si>
    <t>ゲート開閉機械式ウインチドラム駆動装置</t>
  </si>
  <si>
    <t>排水ポンプ設備(コスト縮減技術を考慮しない設備)</t>
  </si>
  <si>
    <t>有機合成樹脂系塗料</t>
  </si>
  <si>
    <t>芝生</t>
  </si>
  <si>
    <t>C(-)ふとんかご工(角形蛇かご)3.2(#10×13×50×120)</t>
  </si>
  <si>
    <t>タックス工法</t>
  </si>
  <si>
    <t>シングルモードファイバを用いた波長多重伝送における分散補償</t>
  </si>
  <si>
    <t>街路灯、横断歩道標識灯</t>
  </si>
  <si>
    <t>タイプB支承</t>
  </si>
  <si>
    <t>小口径推進工法</t>
  </si>
  <si>
    <t>建設省標準形照明器具(KDF-2形)</t>
  </si>
  <si>
    <t>酸化凝集沈殿工法</t>
  </si>
  <si>
    <t>2次元設計プログラム</t>
  </si>
  <si>
    <t>打込み鋼管杭工法</t>
  </si>
  <si>
    <t>人工土壌製造技術(一部リサイクル)</t>
  </si>
  <si>
    <t>人力によるセグメント管理とバッテリー機関車による立坑・坑内搬送</t>
  </si>
  <si>
    <t>車道対応型ボックスカルバート</t>
  </si>
  <si>
    <t>炭素繊維シート直貼り工法</t>
  </si>
  <si>
    <t>ファイル・フォルダによる資料管理検索方式</t>
  </si>
  <si>
    <t>従来のアンダーパス工法</t>
  </si>
  <si>
    <t>イベント型監視(SV情報監視)</t>
  </si>
  <si>
    <t>一般(開削)工法</t>
  </si>
  <si>
    <t>地表面伸縮計などの伸縮計による計測システム</t>
  </si>
  <si>
    <t>1次元不等流計算あるいは1次元不定流計算</t>
  </si>
  <si>
    <t>練石積工</t>
  </si>
  <si>
    <t>深礎工法(補助工法として薬液注入工を実施する)によるRC巻き立て工法</t>
  </si>
  <si>
    <t>水晶式水位計測技術</t>
  </si>
  <si>
    <t>太陽光発電システム</t>
  </si>
  <si>
    <t>石油火力発電</t>
  </si>
  <si>
    <t>視線誘導システム</t>
  </si>
  <si>
    <t>マカダムローラとタイヤローラによる締固め</t>
  </si>
  <si>
    <t>ワイヤロープ式開閉機</t>
  </si>
  <si>
    <t>有限要素法による移流分散解析手法</t>
  </si>
  <si>
    <t>手計算及び図上作業</t>
  </si>
  <si>
    <t>地下水揚水処理(揚水ばっ気・気散、活性炭吸着)</t>
  </si>
  <si>
    <t>土砂災害管理システム</t>
  </si>
  <si>
    <t>P波浅層反射法弾性波探査</t>
  </si>
  <si>
    <t>陶磁器質タイル(JISA5209)</t>
  </si>
  <si>
    <t>舗装打ち換え</t>
  </si>
  <si>
    <t>ユニック車・レッカー車による開閉作業</t>
  </si>
  <si>
    <t>ラピュタソイル2号</t>
  </si>
  <si>
    <t>電線共同溝用鋳鉄蓋</t>
  </si>
  <si>
    <t>鋼管矢板一重締切工法</t>
  </si>
  <si>
    <t>歩車道境界ブロックB平7cm</t>
  </si>
  <si>
    <t>エンジンを動力源とするホイールクレーン</t>
  </si>
  <si>
    <t>焼結による固化技術</t>
  </si>
  <si>
    <t>航空写真測量、実測</t>
  </si>
  <si>
    <t>屋上緑化(自動潅水装置、人工軽量土壌使用)</t>
  </si>
  <si>
    <t>有機溶剤を使用する木質系舗装</t>
  </si>
  <si>
    <t xml:space="preserve">人力掘削 </t>
  </si>
  <si>
    <t>超音波車両感知器、煤煙透過率計(VI計)、火災感知器</t>
  </si>
  <si>
    <t>正反射率比を利用したポイント型の路面凍結計</t>
  </si>
  <si>
    <t>光ファイバ線路損失測定技術</t>
  </si>
  <si>
    <t>シーリングテープを用いたクロージャ組立</t>
  </si>
  <si>
    <t>電線共同溝用鋳鉄製蓋</t>
  </si>
  <si>
    <t>落橋防止構造と変位制限構造</t>
  </si>
  <si>
    <t>排水ポンプ車</t>
  </si>
  <si>
    <t>顔料付化粧型枠</t>
  </si>
  <si>
    <t>コンクリート製地下貯水槽</t>
  </si>
  <si>
    <t>従来緑化工法</t>
  </si>
  <si>
    <t>産廃処理委託費を支払って行う再資源化(セメント化、軽量骨材化)</t>
  </si>
  <si>
    <t>フーチング施工増し杭による施工</t>
  </si>
  <si>
    <t>ポリエステルの結晶化の制御により破砕性に優れた排水性舗装用導水管</t>
  </si>
  <si>
    <t>合成樹脂フィラメントを筒状に編んだ導水管</t>
  </si>
  <si>
    <t>従来配筋(中間帯鉄筋併用)</t>
  </si>
  <si>
    <t>スクリード工法(排水性舗装での施工)</t>
  </si>
  <si>
    <t>仮設構台+バイブロハンマ工</t>
  </si>
  <si>
    <t>チューブ式簡易交通量調査器、手観測</t>
  </si>
  <si>
    <t>機械ボーリング(土質ボーリング・岩盤ボーリング)</t>
  </si>
  <si>
    <t>PC橋</t>
  </si>
  <si>
    <t>鋼板巻立て工法(溶接)</t>
  </si>
  <si>
    <t>免震工法</t>
  </si>
  <si>
    <t>上面開口部のある自由勾配側溝</t>
  </si>
  <si>
    <t>プレキャストコンクリート製フレーム</t>
  </si>
  <si>
    <t>循環式カッター工法</t>
  </si>
  <si>
    <t>コンクリート製不透過型砂防ダム</t>
  </si>
  <si>
    <t>普通ポルトランドセメント</t>
  </si>
  <si>
    <t>ディープウエル工法</t>
  </si>
  <si>
    <t>コンクリート製ハンドホール</t>
  </si>
  <si>
    <t>塩水トレーサー試験</t>
  </si>
  <si>
    <t>プラスチックレンズ型反射視線誘導材</t>
  </si>
  <si>
    <t>亜鉛めっき鉄線製篭</t>
  </si>
  <si>
    <t>水替えによる水中構造物の気中解体</t>
  </si>
  <si>
    <t>セメントミルク工法(一般工法)</t>
  </si>
  <si>
    <t>解体コンクリートの処分費とコンクリート購入費</t>
  </si>
  <si>
    <t>はつり工法</t>
  </si>
  <si>
    <t>杭</t>
  </si>
  <si>
    <t>可撓矢板</t>
  </si>
  <si>
    <t>吸水性ポリマーを膨張剤に利用した土のう</t>
  </si>
  <si>
    <t>透光板(ポリカーボネート板)</t>
  </si>
  <si>
    <t>T25用人孔鉄蓋・口環(昇降機能無し)</t>
  </si>
  <si>
    <t>手持ち式ブレーカー(ハンドブレーカー)によるハツリ作業(人力)</t>
  </si>
  <si>
    <t>木質系舗装</t>
  </si>
  <si>
    <t>従来の伸縮計</t>
  </si>
  <si>
    <t>従来の傾斜計</t>
  </si>
  <si>
    <t>雑草防止シート敷設場面への地被植物植栽</t>
  </si>
  <si>
    <t>砕石貯留槽</t>
  </si>
  <si>
    <t>貯水m3</t>
  </si>
  <si>
    <t>客土緑化工法</t>
  </si>
  <si>
    <t>砂置換法</t>
  </si>
  <si>
    <t>スラリー攪拌工法(単軸施工)</t>
  </si>
  <si>
    <t>電磁駆動式緊急遮断弁</t>
  </si>
  <si>
    <t>木くず中間処理(破砕)</t>
  </si>
  <si>
    <t>ステンレス製インサート</t>
  </si>
  <si>
    <t>ステンレスボルト+カプセル系接着材</t>
  </si>
  <si>
    <t>現場法枠吹付工法</t>
  </si>
  <si>
    <t>木製根太デッキ</t>
  </si>
  <si>
    <t>通常のタイル(磁器質施釉タイル、磁器質無釉タイル、せっ器質施釉タイル、せっ器質無釉タイル)</t>
  </si>
  <si>
    <t>中練りグラウト</t>
  </si>
  <si>
    <t>泥水工法1工程式(管種:ヒューム管φ500)</t>
  </si>
  <si>
    <t>コンクリ-ト工</t>
  </si>
  <si>
    <t>安定処理工(バックホウ等による混合)</t>
  </si>
  <si>
    <t>地中連続壁工(柱列式)補助工法先行削孔有り</t>
  </si>
  <si>
    <t>重錘落下締固め工法</t>
  </si>
  <si>
    <t>プレキャスト受圧板工法</t>
  </si>
  <si>
    <t>コンクリート補強・補修材</t>
  </si>
  <si>
    <t>mm</t>
  </si>
  <si>
    <t>鋼コンクリート合成床版</t>
  </si>
  <si>
    <t>鉄骨造りALC壁上屋</t>
  </si>
  <si>
    <t>型枠工(化粧型枠)</t>
  </si>
  <si>
    <t>コンクリートブロック積(張り)工:構造的に緑化ブロック積工より類似</t>
  </si>
  <si>
    <t>軌条式横引き工法</t>
  </si>
  <si>
    <t>露出配管添架</t>
  </si>
  <si>
    <t>植生基材吹付併用植栽工</t>
  </si>
  <si>
    <t>ポンプ式浚渫工法</t>
  </si>
  <si>
    <t>標準フック定着(半円形フック、鋭角フック、直角フックなど)</t>
  </si>
  <si>
    <t>調査区間</t>
  </si>
  <si>
    <t>真空抽出法</t>
  </si>
  <si>
    <t>根巻き掘り取りによる移植工法</t>
  </si>
  <si>
    <t>ハツリ注入止水工法</t>
  </si>
  <si>
    <t>設置式光波自動測量、ジャイロ式自動測量システム</t>
  </si>
  <si>
    <t>人による稼働情報の管理</t>
  </si>
  <si>
    <t>地図上での手作業による規制区域の表示</t>
  </si>
  <si>
    <t>透過型鋼製砂防ダム</t>
  </si>
  <si>
    <t>m水通し幅</t>
  </si>
  <si>
    <t>加圧脱水工法</t>
  </si>
  <si>
    <t>二重管ストレーナ工法</t>
  </si>
  <si>
    <t>溶融亜鉛めっき(JISH8641)</t>
  </si>
  <si>
    <t>現行の和風大便器から洋風大便器への改修工事</t>
  </si>
  <si>
    <t>ブース</t>
  </si>
  <si>
    <t>鋼製自動除塵機</t>
  </si>
  <si>
    <t>汎用有機系塗料</t>
  </si>
  <si>
    <t>地下水位低下工法と地盤改良による地中遮水壁構築を併用した無人ケーソン工法</t>
  </si>
  <si>
    <t>除草工事を年2回行い、発生した刈草を焼却等有償処分5年間繰り返す工法。</t>
  </si>
  <si>
    <t>コラムジェットグラウト工法(三重管工法)</t>
  </si>
  <si>
    <t>鋼管矢板</t>
  </si>
  <si>
    <t>場所打ボックスカルバート</t>
  </si>
  <si>
    <t>ポンプ駆動装置(ディーゼルエンジン及び減速機)</t>
  </si>
  <si>
    <t>立軸ポンプ</t>
  </si>
  <si>
    <t>高濃度薄層浚渫工法</t>
  </si>
  <si>
    <t>現場打ちポーラスコンクリート</t>
  </si>
  <si>
    <t>土壌焼却置換処理</t>
  </si>
  <si>
    <t>超速硬コンクリート舗装</t>
  </si>
  <si>
    <t>強力吸引車による汚泥処理工法</t>
  </si>
  <si>
    <t>従来凝集剤による濁水処理</t>
  </si>
  <si>
    <t>短ボルト鋼板式継手もしくは通しボルト</t>
  </si>
  <si>
    <t>RI計測器による盛土の締固め管理</t>
  </si>
  <si>
    <t>m3/日</t>
  </si>
  <si>
    <t>ベンケルマンビーム、平板載荷試験</t>
  </si>
  <si>
    <t>間知ブロック(化粧)</t>
  </si>
  <si>
    <t>人工浮島</t>
  </si>
  <si>
    <t>プラスチックコ-ン(Pコン)</t>
  </si>
  <si>
    <t>鋼板巻き立て工法</t>
  </si>
  <si>
    <t>軽量法枠(プラスチック法枠等)</t>
  </si>
  <si>
    <t>kW・h</t>
  </si>
  <si>
    <t>塩化物系凍結抑制舗装</t>
  </si>
  <si>
    <t>ハイドレーンEP</t>
  </si>
  <si>
    <t>竹 製品等</t>
  </si>
  <si>
    <t>平</t>
  </si>
  <si>
    <t>供給管共同溝</t>
  </si>
  <si>
    <t>平板型矩形RCセグメント(鋼板式ボルト継手)</t>
  </si>
  <si>
    <t>従来型泥土圧シールド</t>
  </si>
  <si>
    <t>従来形丸グローブ照明</t>
  </si>
  <si>
    <t>焼付型フッ素樹脂塗装鋼鈑・無機質系塗装鋼板</t>
  </si>
  <si>
    <t>ディーゼルエンジン</t>
  </si>
  <si>
    <t>エアー式コンクリート吹付け工法</t>
  </si>
  <si>
    <t>目視観測または定置式センサー</t>
  </si>
  <si>
    <t>天日乾燥+固化処理</t>
  </si>
  <si>
    <t>通常密粒度アスファルト舗装</t>
  </si>
  <si>
    <t>GPS自動観測</t>
  </si>
  <si>
    <t>親綱支柱</t>
  </si>
  <si>
    <t>人力掘削(片切)</t>
  </si>
  <si>
    <t>従来削孔工法</t>
  </si>
  <si>
    <t>低圧ナトリウムランプトンネル照明器具</t>
  </si>
  <si>
    <t>トンネル</t>
  </si>
  <si>
    <t>一般的なポリマー改質アスファルトH型を用いたポーラスアスファルト舗装</t>
  </si>
  <si>
    <t>プレキャストPC床版による鋼橋RC床版の取換え工法</t>
  </si>
  <si>
    <t>全周回転岩盤削孔工法 / ロックオーガー工法</t>
  </si>
  <si>
    <t>延べm</t>
  </si>
  <si>
    <t>半たわみ性舗装</t>
  </si>
  <si>
    <t>繊維補強厚層基材吹付工法</t>
  </si>
  <si>
    <t>マンホール新設時の可撓継手取付工事</t>
  </si>
  <si>
    <t>斜面災害調査(現地調査)における測量、踏査</t>
  </si>
  <si>
    <t>箇所(斜面)</t>
  </si>
  <si>
    <t>屈折法地震探査(工程比較対象)、PS速度検層(経済性比較対象)</t>
  </si>
  <si>
    <t>先行待機運転ポンプ</t>
  </si>
  <si>
    <t>機</t>
  </si>
  <si>
    <t>地先境界ブロック縁石工</t>
  </si>
  <si>
    <t>「ダイオキシン類に係る水質調査マニュアル」によるダイオキシン類分析方法</t>
  </si>
  <si>
    <t>四角断面スライドアーム</t>
  </si>
  <si>
    <t>刃口推進工法により人力で既設管を破砕する更新方法</t>
  </si>
  <si>
    <t>鋼製起伏堰、ゴム引布製起伏堰</t>
  </si>
  <si>
    <t>バグフィルター方式</t>
  </si>
  <si>
    <t>高精度温度センサによる温度分布計測システム</t>
  </si>
  <si>
    <t>発泡ウレタン注入工法</t>
  </si>
  <si>
    <t>単管パイプに自在ステップを一枚一枚傾斜角度を合わせ取り付ける工法</t>
  </si>
  <si>
    <t>ライトファイバー</t>
  </si>
  <si>
    <t>ピックハンマ(人力)+セントル型枠</t>
  </si>
  <si>
    <t>鋼板式ボルト継手</t>
  </si>
  <si>
    <t>場所打雨水浸透貯留槽</t>
  </si>
  <si>
    <t>一般汎用型集塵機(REー7C、乾式フィルター使用)</t>
  </si>
  <si>
    <t>フリーフレーム工法</t>
  </si>
  <si>
    <t>礫間浄化技術(曝気付)</t>
  </si>
  <si>
    <t>排水性アスファルト舗装工</t>
  </si>
  <si>
    <t>熱対策仕様電子機器+屋外用収納箱</t>
  </si>
  <si>
    <t>坑内休憩室</t>
  </si>
  <si>
    <t>大型ダンプトラックによるトンネルずり出しシステム</t>
  </si>
  <si>
    <t>植生基材吹付工(現場発生木材は産業廃棄物処理)</t>
  </si>
  <si>
    <t>人手による取引条件の検索</t>
  </si>
  <si>
    <t>H</t>
  </si>
  <si>
    <t>水中ポンプ(電動モーター回転式)排水方式</t>
  </si>
  <si>
    <t>真空式路面清掃車</t>
  </si>
  <si>
    <t>薄層カラー舗装工(樹脂系すべり止め舗装)</t>
  </si>
  <si>
    <t>㎡当たり</t>
  </si>
  <si>
    <t>通常の締結方式,構造形式セグメント</t>
  </si>
  <si>
    <t>リング</t>
  </si>
  <si>
    <t>手摺後付け型枠組足場</t>
  </si>
  <si>
    <t>壁を切断し、炭素繊維シートを巻き付けて補強する工法</t>
  </si>
  <si>
    <t>油圧ブレーカはつり+人力コンクリート打設</t>
  </si>
  <si>
    <t>在来工法による地下外壁の鉄筋コンクリート工事</t>
  </si>
  <si>
    <t>コンクリート版内張工法</t>
  </si>
  <si>
    <t>ITVカメラ</t>
  </si>
  <si>
    <t>鉄筋コンクリート製ハンドホール</t>
  </si>
  <si>
    <t>型枠式カラータイル工法</t>
  </si>
  <si>
    <t>シート防水</t>
  </si>
  <si>
    <t>水抜きボーリング工法</t>
  </si>
  <si>
    <t>従来コンクリート</t>
  </si>
  <si>
    <t>作業員による手動運転・手動操作、安全確認、専門技術者によるシステム故障時対応</t>
  </si>
  <si>
    <t>アンカー工(鉄筋挿入工)</t>
  </si>
  <si>
    <t>石張工</t>
  </si>
  <si>
    <t>床版打換工法(ジェットコンクリート使用)</t>
  </si>
  <si>
    <t>ホークアンカーボルト</t>
  </si>
  <si>
    <t>電動ラック開閉機</t>
  </si>
  <si>
    <t>雨水地下貯留槽の現場打ち築造工法</t>
  </si>
  <si>
    <t>排水性舗装用高粘度改質アスファルト</t>
  </si>
  <si>
    <t>特定構造物を対象とした手入力作業による環境負荷算定</t>
  </si>
  <si>
    <t>高圧ジェット洗浄</t>
  </si>
  <si>
    <t>天然砂(川砂、海砂、山砂)</t>
  </si>
  <si>
    <t>鉄粉混合法</t>
  </si>
  <si>
    <t>塗膜系防水工(橋梁床版用合成ゴム系)</t>
  </si>
  <si>
    <t>アスファルト舗装工(歩道)</t>
  </si>
  <si>
    <t>排水性アスファルト舗装工(車道)</t>
  </si>
  <si>
    <t>地盤改良内でシールド機を停止し作業員がシールド機の外部にでて交換</t>
  </si>
  <si>
    <t>ビット交換</t>
  </si>
  <si>
    <t>RI計器を用いた品質管理方法</t>
  </si>
  <si>
    <t>タスクメータを用いた重機稼動管理</t>
  </si>
  <si>
    <t>密粒度アスファルト混合物(13)</t>
  </si>
  <si>
    <t>伏越し構造</t>
  </si>
  <si>
    <t>透水性アスファルト舗装工</t>
  </si>
  <si>
    <t>自然砂(パイル砂)</t>
  </si>
  <si>
    <t>フィルタープレス(機械脱水)</t>
  </si>
  <si>
    <t>水平ボーリング調査</t>
  </si>
  <si>
    <t>岩盤用泥水シールド(17インチディスクカッタ装備機)</t>
  </si>
  <si>
    <t>家畜糞・石灰・尿素添加による好気発酵工法</t>
  </si>
  <si>
    <t>軟弱地盤処理工(スラリー撹拌工)</t>
  </si>
  <si>
    <t>セメント・歴青系路上再生路盤工法(瀝青乳剤系)</t>
  </si>
  <si>
    <t>産業廃棄物収集・運搬および処分</t>
  </si>
  <si>
    <t>非密着方式による遮水シートとアスファルトコンクリートによる二重遮水工法</t>
  </si>
  <si>
    <t>一般工事用水中モータポンプ</t>
  </si>
  <si>
    <t>鉄筋籠の建込み方法</t>
  </si>
  <si>
    <t>固化処理土トレミー管打設工法</t>
  </si>
  <si>
    <t>場所打ちコンクリート壁高欄</t>
  </si>
  <si>
    <t>化粧型枠・埋設型枠による景観に配慮した工法</t>
  </si>
  <si>
    <t>転圧コンクリート舗装工法(t=15cm)</t>
  </si>
  <si>
    <t>高耐久性アスファルト</t>
  </si>
  <si>
    <t>杭支持による路面覆工工事</t>
  </si>
  <si>
    <t>新耐震による保有耐力設計</t>
  </si>
  <si>
    <t>トラス梁による膜構造</t>
  </si>
  <si>
    <t>ツル植物の登はん、下垂による緑化工法</t>
  </si>
  <si>
    <t>鋼板接着工法・炭素繊維直張り工法</t>
  </si>
  <si>
    <t>プラント安定処理工法</t>
  </si>
  <si>
    <t>Kw</t>
  </si>
  <si>
    <t>従来の電気防食工法(亜鉛シート方式)</t>
  </si>
  <si>
    <t>フロート式水位計</t>
  </si>
  <si>
    <t>空中写真測量</t>
  </si>
  <si>
    <t>開削工法:仮設を用いる現場打ち地下構造物(ボックスカルバート)の施工法</t>
  </si>
  <si>
    <t>RI法密度管理試験</t>
  </si>
  <si>
    <t>貯砂ダム</t>
  </si>
  <si>
    <t>m3/年(堆砂量)</t>
  </si>
  <si>
    <t>各一層ずつのアスファルト混合物舗設</t>
  </si>
  <si>
    <t>凍結防止剤散布車</t>
  </si>
  <si>
    <t>ポーラスコンクリート製吸音製品</t>
  </si>
  <si>
    <t>消波工のうち潜堤・人工リーフ</t>
  </si>
  <si>
    <t>土質系遮水工法</t>
  </si>
  <si>
    <t>圧入方式二工程式</t>
  </si>
  <si>
    <t>架台設置タイプの太陽光発電システム</t>
  </si>
  <si>
    <t>締結ボルトを用いて組み立てるコンクリートセグメントの内側に二次覆工を施工</t>
  </si>
  <si>
    <t>天日乾燥法</t>
  </si>
  <si>
    <t>プラントからの加熱合材を用いた路面補修工法</t>
  </si>
  <si>
    <t>液体混和剤(流動化剤、高性能AE減水剤 等)</t>
  </si>
  <si>
    <t>レイタンス処理工法(遅延剤使用)</t>
  </si>
  <si>
    <t>現場施工による鉄筋コンクリート在来工法</t>
  </si>
  <si>
    <t>加熱型排水性舗装混合物を用いた補修</t>
  </si>
  <si>
    <t>従来型の鋭角フック、半円形フック及びコの字型せん断補強鉄筋</t>
  </si>
  <si>
    <t>コンクリート型枠工事</t>
  </si>
  <si>
    <t>SD発破併用掘削工法</t>
  </si>
  <si>
    <t>注入式長尺先受工法(AGF工法)</t>
  </si>
  <si>
    <t>m(トンネル延長)</t>
  </si>
  <si>
    <t>従来型フィルタープレス脱水工法</t>
  </si>
  <si>
    <t>水中不分離性コンクリート</t>
  </si>
  <si>
    <t>グースアスファルト(鋼床版舗装の基層として比較した場合)</t>
  </si>
  <si>
    <t>コアボーリングマシンによる切断工法</t>
  </si>
  <si>
    <t>深層混合処理工法(CDM工法)</t>
  </si>
  <si>
    <t>トータルステーションを用いた定点観測システム</t>
  </si>
  <si>
    <t>一般塗装</t>
  </si>
  <si>
    <t>加熱型カラー舗装</t>
  </si>
  <si>
    <t>汚泥浚渫工法</t>
  </si>
  <si>
    <t>平板測量</t>
  </si>
  <si>
    <t>落ふた式U形側溝3種(消音材使用)</t>
  </si>
  <si>
    <t>離岸堤工法</t>
  </si>
  <si>
    <t>吹付けコンクリートによる通常施工</t>
  </si>
  <si>
    <t>スポット型路面温度センサ</t>
  </si>
  <si>
    <t>反射材つきポストコーン</t>
  </si>
  <si>
    <t>光波測量</t>
  </si>
  <si>
    <t>伐採材等、植物発生材の現場外での処理(焼却・埋立て)</t>
  </si>
  <si>
    <t>ケーソン製作工</t>
  </si>
  <si>
    <t>人力併用機械掘削・機械排土工法(B工法)</t>
  </si>
  <si>
    <t>基材にガラス繊維を用いたリフレクションクラック抑制シート</t>
  </si>
  <si>
    <t>軽量気泡コンクリート</t>
  </si>
  <si>
    <t>油圧ユニット別置式</t>
  </si>
  <si>
    <t>統一型遮音板(日本道路公団仕様金属製遮音板)</t>
  </si>
  <si>
    <t>場所打ち鉄筋コンクリート床版</t>
  </si>
  <si>
    <t>単管工法(高圧噴射攪拌工)</t>
  </si>
  <si>
    <t>E社TMA</t>
  </si>
  <si>
    <t>クリーン・オペレーション・ルーム(C・O・R)を装備しない運転室</t>
  </si>
  <si>
    <t>圧縮空気方式による吹付工法</t>
  </si>
  <si>
    <t>高圧噴射撹拌工法</t>
  </si>
  <si>
    <t>電線共同溝用鋳物蓋</t>
  </si>
  <si>
    <t>木質系エクステリア</t>
  </si>
  <si>
    <t>従来の震源(重錘落下、板たたき)を用いた浅層反射法探査</t>
  </si>
  <si>
    <t>植生ロール</t>
  </si>
  <si>
    <t>シールド二次覆工</t>
  </si>
  <si>
    <t>カッタービット交換用中間立坑を構築、立坑内にシールド機を挿入しビットを交換、その後再発進する</t>
  </si>
  <si>
    <t>高圧噴射攪拌や薬液注入等、地盤改良工法併用の人力仮壁撤去</t>
  </si>
  <si>
    <t>繊維シート貼付けによる剥落防止工法</t>
  </si>
  <si>
    <t>MPシステム</t>
  </si>
  <si>
    <t>DM制作(2次元地図)及び現地調査に基づく3次元デジタル地図制作(建物テクスチャデータを含まないもの)</t>
  </si>
  <si>
    <t>角落し</t>
  </si>
  <si>
    <t>充填止水工法</t>
  </si>
  <si>
    <t>発破工法、 ブレーカー工法</t>
  </si>
  <si>
    <t>携帯送信機式音声案内システム</t>
  </si>
  <si>
    <t>土壌を用いた屋上緑化</t>
  </si>
  <si>
    <t>現場打ち延長床板工法</t>
  </si>
  <si>
    <t>単一経路(送信及び受信アンテナ各1素子型)地中レーダ</t>
  </si>
  <si>
    <t>従来シールド</t>
  </si>
  <si>
    <t>H型断面支柱とパネル材による投物防止柵</t>
  </si>
  <si>
    <t>キレート処理</t>
  </si>
  <si>
    <t>従来の再生骨材</t>
  </si>
  <si>
    <t>等価荷重法</t>
  </si>
  <si>
    <t>台/年</t>
  </si>
  <si>
    <t>プリズムグローブ方式道路照明器具(KSC-4)による曲線ポール照明灯</t>
  </si>
  <si>
    <t>映像監視システムにおていPFMを用いて伝送する技術</t>
  </si>
  <si>
    <t>多自然型護岸(植生ブロック工)</t>
  </si>
  <si>
    <t>地盤改良を施し、人が切羽に出てカッタービットを交換する工法</t>
  </si>
  <si>
    <t>LED情報装置(金属製)</t>
  </si>
  <si>
    <t>砂入り人工芝</t>
  </si>
  <si>
    <t>振動ローラ(鉄輪型)</t>
  </si>
  <si>
    <t>鉱物油系オイル・グリース(非生分解性 及び 魚毒性)</t>
  </si>
  <si>
    <t>誘導電動機駆動立軸ポンプゲートシステム</t>
  </si>
  <si>
    <t>1.減速機別置型立軸ポンプ 2.注水型立軸ポンプ</t>
  </si>
  <si>
    <t>化粧パネル付き吸・遮音パネル</t>
  </si>
  <si>
    <t>ポーラスコンクリート</t>
  </si>
  <si>
    <t>薬液注入工法(ダブルパッカ工法相当)</t>
  </si>
  <si>
    <t>PC箱桁橋</t>
  </si>
  <si>
    <t>合成ゴムカラーチップ舗装</t>
  </si>
  <si>
    <t>透水性コンクリートカラー平板ブロック舗装</t>
  </si>
  <si>
    <t>FRPシート工法</t>
  </si>
  <si>
    <t>地震危険度評価、被害推定、情報収集の個別作業</t>
  </si>
  <si>
    <t>県域</t>
  </si>
  <si>
    <t>乾式吹付機による厚層基材吹付工</t>
  </si>
  <si>
    <t>厚層基材吹き付け工法</t>
  </si>
  <si>
    <t>水門,樋門遠隔制御操作</t>
  </si>
  <si>
    <t>施設</t>
  </si>
  <si>
    <t>機械脱水工法</t>
  </si>
  <si>
    <t>ボーリング試験</t>
  </si>
  <si>
    <t>防汚フィルム未施工</t>
  </si>
  <si>
    <t>自立式修景型枠工法</t>
  </si>
  <si>
    <t>植生基材吹付工法</t>
  </si>
  <si>
    <t>合板型枠工法</t>
  </si>
  <si>
    <t>アイスクーリング</t>
  </si>
  <si>
    <t>砕石空隙貯留浸透施設</t>
  </si>
  <si>
    <t>従来JIS規格コンクリ-ト平板ブロック(透水タイプ)</t>
  </si>
  <si>
    <t>コンクリートブロック積工(間知ブロック)</t>
  </si>
  <si>
    <t>コンクリート積ブロック</t>
  </si>
  <si>
    <t>ロープ掛け工</t>
  </si>
  <si>
    <t>一般木材(スギ、ヒノキ等)</t>
  </si>
  <si>
    <t>鋼繊維補強吹付けコンクリート</t>
  </si>
  <si>
    <t>松丸太製立入り防止柵</t>
  </si>
  <si>
    <t>ピートモス、バーク堆肥主体の基盤材緑化工法</t>
  </si>
  <si>
    <t>l</t>
  </si>
  <si>
    <t>PCウェル工法</t>
  </si>
  <si>
    <t>チッピングによるコンクリート鉛直打継目の目粗し処理</t>
  </si>
  <si>
    <t>従来クレイ舗装工法</t>
  </si>
  <si>
    <t>排水性舗装用プレキャスト縦断管</t>
  </si>
  <si>
    <t>鋼製コーン工法</t>
  </si>
  <si>
    <t>黒色ポリエチレンシース</t>
  </si>
  <si>
    <t>三角リブ構造</t>
  </si>
  <si>
    <t>静的注入工法</t>
  </si>
  <si>
    <t>グラウト範囲</t>
  </si>
  <si>
    <t>矢板式仮締切工法</t>
  </si>
  <si>
    <t>ゴム軸受</t>
  </si>
  <si>
    <t>車載式規制標識車</t>
  </si>
  <si>
    <t>ふとんかご+堤脚水路</t>
  </si>
  <si>
    <t>従来土嚢</t>
  </si>
  <si>
    <t>アナログ監視カメラシステム</t>
  </si>
  <si>
    <t>微生物によるグリストラップの浄化方法</t>
  </si>
  <si>
    <t>スラリ-撹拌工</t>
  </si>
  <si>
    <t>従来のグラウンドアンカー</t>
  </si>
  <si>
    <t>ジオグリッド盛土補強工法</t>
  </si>
  <si>
    <t>m幅</t>
  </si>
  <si>
    <t>重錘落下締固め工法(動圧密工法)</t>
  </si>
  <si>
    <t>減容m3</t>
  </si>
  <si>
    <t>メトロジェット工法</t>
  </si>
  <si>
    <t>ロックウール巻き付け工法(ユニット化されていないもの)</t>
  </si>
  <si>
    <t>地先境界ブロック設置工</t>
  </si>
  <si>
    <t>太陽光発電LED街路灯</t>
  </si>
  <si>
    <t>ブロック積護岸</t>
  </si>
  <si>
    <t>スラリー攪拌工による全面固化(CDM工法)</t>
  </si>
  <si>
    <t>JIS H 8641にて定められる溶融亜鉛めっき処理(後めっき)</t>
  </si>
  <si>
    <t>コンクリート防護</t>
  </si>
  <si>
    <t>鋼管ポール共架型情報表示柱</t>
  </si>
  <si>
    <t>常温型樹脂系ウッドチップ舗装</t>
  </si>
  <si>
    <t>石油アスファルト乳剤(PK-4)</t>
  </si>
  <si>
    <t>C系塗装</t>
  </si>
  <si>
    <t>ワイヤーセンサー</t>
  </si>
  <si>
    <t>鉄筋コンクリート二次製品(U字溝ふた)</t>
  </si>
  <si>
    <t>暗渠排水管(フェルト状繊維使用網状管)</t>
  </si>
  <si>
    <t>可撓鋼矢板</t>
  </si>
  <si>
    <t>セラミックブロック</t>
  </si>
  <si>
    <t>ポストコーン(視線誘導標)</t>
  </si>
  <si>
    <t>コイルスプリングを使用したPC鋼より線連結型落橋防止装置</t>
  </si>
  <si>
    <t>密粒度アスファルト舗装(ポリマー改質Ⅱ型)</t>
  </si>
  <si>
    <t>軟弱地盤処理工(高圧噴射攪拌工)</t>
  </si>
  <si>
    <t>温度1200℃対応のケーブル耐火防護工法は従来技術にないので比較出来ない。</t>
  </si>
  <si>
    <t xml:space="preserve"> レベル計測とトータルステーションによる計測の併用による、構造物変位計測</t>
  </si>
  <si>
    <t>点(7ヶ月)</t>
  </si>
  <si>
    <t>一次覆工+コンクリート二次覆工タイプ</t>
  </si>
  <si>
    <t>RC地中連続壁工法</t>
  </si>
  <si>
    <t>プレキャストボックスカルバートと縦方向連結工法</t>
  </si>
  <si>
    <t>表層安定処理工法(掘削置換)</t>
  </si>
  <si>
    <t>一般型枠+ゴム後張りコンクリート保護工</t>
  </si>
  <si>
    <t>軟弱地盤処理工(高圧噴射攪拌工)とパッキン</t>
  </si>
  <si>
    <t>開削工法・引き裂き工法</t>
  </si>
  <si>
    <t>モルタル吹付け工を代用した裏込め工</t>
  </si>
  <si>
    <t>客土吹付工、厚層基材吹付工</t>
  </si>
  <si>
    <t>足場工、型枠工</t>
  </si>
  <si>
    <t>ガラス長繊維シート</t>
  </si>
  <si>
    <t>杭型衝撃吸収材</t>
  </si>
  <si>
    <t>水膨張性ゴム系材料を用いた工法</t>
  </si>
  <si>
    <t>一般の普通コンクリート(デンカパワーCSAを用いないコンクリート)</t>
  </si>
  <si>
    <t>ゴム入りアスファルト乳剤PKR-Tによるタックコート工</t>
  </si>
  <si>
    <t>ガラス繊維シート貼付け工</t>
  </si>
  <si>
    <t>テープ巻き式接続体</t>
  </si>
  <si>
    <t>フィルタ式集塵機</t>
  </si>
  <si>
    <t>架台式ソーラーパネル</t>
  </si>
  <si>
    <t>光学式路面検知装置</t>
  </si>
  <si>
    <t>一般鋼管杭工法</t>
  </si>
  <si>
    <t>補強土壁工法</t>
  </si>
  <si>
    <t>場所打ち擁壁</t>
  </si>
  <si>
    <t>カッター工法による構造物取りこわし工</t>
  </si>
  <si>
    <t>発破工法</t>
  </si>
  <si>
    <t>工事桁工法</t>
  </si>
  <si>
    <t>鋼製拡幅床版</t>
  </si>
  <si>
    <t>鋼管による陸上沿岸配管</t>
  </si>
  <si>
    <t>軌索式ケーブルクレーン</t>
  </si>
  <si>
    <t>バックホーによる混合撹拌</t>
  </si>
  <si>
    <t>比較する従来技術(エポキシ鋼線を部分アンボンドしていない永久アンカー工法の場合) (荷重440kN、全長15m、定着長4m、自由長10m)</t>
  </si>
  <si>
    <t>圧入工法</t>
  </si>
  <si>
    <t>断面修復工法</t>
  </si>
  <si>
    <t>鋼道路橋塗装便覧C-2塗装仕様</t>
  </si>
  <si>
    <t>天然骨材を使用した間知ブロック</t>
  </si>
  <si>
    <t>殺虫剤による農薬散布</t>
  </si>
  <si>
    <t>鉄筋コンクリート構造</t>
  </si>
  <si>
    <t>ノンホルム建材、低ホルム建材</t>
  </si>
  <si>
    <t>樹脂系すべり止め舗装(ニート工法)</t>
  </si>
  <si>
    <t>小口径管推進工法</t>
  </si>
  <si>
    <t>人力によるハツリ作業</t>
  </si>
  <si>
    <t>サンドコンパクションパイル工法(SCP工法)</t>
  </si>
  <si>
    <t>ライナープレートによる土留め工</t>
  </si>
  <si>
    <t>コンクリート内巻き工法</t>
  </si>
  <si>
    <t>現場打ちRC橋脚</t>
  </si>
  <si>
    <t>単軸式深層混合処理工法(粉体噴射攪拌工)</t>
  </si>
  <si>
    <t>電気計測による既設構造物の影響管理</t>
  </si>
  <si>
    <t>光触媒処理の未施工</t>
  </si>
  <si>
    <t>エポキシ樹脂系表面被覆材</t>
  </si>
  <si>
    <t>加圧注入防腐処理木材</t>
  </si>
  <si>
    <t>泥水式推進工法・土圧式推進工法</t>
  </si>
  <si>
    <t>一般的な勾配屋根</t>
  </si>
  <si>
    <t>年2回の除草工事</t>
  </si>
  <si>
    <t>柱状構造物</t>
  </si>
  <si>
    <t>人力によるハンマー打音調査</t>
  </si>
  <si>
    <t>光接続工事後の完成図書(紙資料)による線路設備データ管理</t>
  </si>
  <si>
    <t>設備データ</t>
  </si>
  <si>
    <t>セメント吹付工</t>
  </si>
  <si>
    <t>ブルドーザによる敷き均し</t>
  </si>
  <si>
    <t>ベントナイト混合土による土質遮水工法</t>
  </si>
  <si>
    <t>法面緑化工(比較上全面に植栽基盤を構築することで記載)</t>
  </si>
  <si>
    <t>シリンダー錠付情報BOX鉄蓋</t>
  </si>
  <si>
    <t>発泡スチロール軽量盛土工法</t>
  </si>
  <si>
    <t>等厚式地中連続壁工法</t>
  </si>
  <si>
    <t>プレキャストコンクリート板</t>
  </si>
  <si>
    <t>集排水ボーリング工 と 鉄筋挿入工</t>
  </si>
  <si>
    <t>平米</t>
  </si>
  <si>
    <t>セメントスラリー系深層混合処理工法(DCM工法)</t>
  </si>
  <si>
    <t>基層を含めた二層を構築する排水性舗装</t>
  </si>
  <si>
    <t>プレテンPC桁橋</t>
  </si>
  <si>
    <t>開削トンネル</t>
  </si>
  <si>
    <t>土砂土のう</t>
  </si>
  <si>
    <t>体</t>
  </si>
  <si>
    <t>溶接接合</t>
  </si>
  <si>
    <t>接合箇所</t>
  </si>
  <si>
    <t>ソイルセメント地中連続壁工法における汚泥処理方法(無処理)</t>
  </si>
  <si>
    <t>1次元河床変動計算モデル、芦田・奥村の経験式</t>
  </si>
  <si>
    <t>鋼製防護柵</t>
  </si>
  <si>
    <t>非リブ式高輝度標示</t>
  </si>
  <si>
    <t>エポキシ系接着剤</t>
  </si>
  <si>
    <t>清掃工</t>
  </si>
  <si>
    <t>機能一体型ゴム支承</t>
  </si>
  <si>
    <t>免震継手</t>
  </si>
  <si>
    <t>常温硬化形ふっ素樹脂塗料</t>
  </si>
  <si>
    <t>円/㎡</t>
  </si>
  <si>
    <t>塗料による落書き塗りつぶし工法</t>
  </si>
  <si>
    <t>航空写真測量</t>
  </si>
  <si>
    <t>土嚢積み水切り回し工</t>
  </si>
  <si>
    <t>人手による計測および記入</t>
  </si>
  <si>
    <t>硬練りコンクリートを使用したコンクリートセグメント</t>
  </si>
  <si>
    <t>既設鉄蓋をロック付鉄蓋(外蓋)への取替方式</t>
  </si>
  <si>
    <t>中間立坑を構築し、シールド機を到達させ、そこでビットを交換する方法</t>
  </si>
  <si>
    <t>全線を必要最大断面で一様に掘削する方法(延長15kmの3車線道路トンネルで1.5km毎に非常駐車帯30m区間設置(VASARA-S工法)を想定)</t>
  </si>
  <si>
    <t>階段式(アイスハーバー型)魚道工</t>
  </si>
  <si>
    <t>モルタルを 穴に押し込んで 円いコテで 仕上げる。</t>
  </si>
  <si>
    <t>プレストレストコンクリートT桁橋(プレテンション方式)</t>
  </si>
  <si>
    <t>ポリマーセメントモルタルによる湿式吹付け工法</t>
  </si>
  <si>
    <t>ブレーカー等による杭頭はつり処理</t>
  </si>
  <si>
    <t>土系舗装(セメント系、石灰系)</t>
  </si>
  <si>
    <t>航空機で観測されたデータに対し、人手を使って位置情報を与えて地理座標付きデジタル熱画像を作成</t>
  </si>
  <si>
    <t>ソイルセメント柱列式地中連続壁工法(SMW工法)</t>
  </si>
  <si>
    <t>モルタル補修材料</t>
  </si>
  <si>
    <t>600mm幅U形鋼矢板(広幅型鋼矢板)</t>
  </si>
  <si>
    <t>落石対策便覧による防護工設計</t>
  </si>
  <si>
    <t>PC床版(プレストレストコンクリート床版)</t>
  </si>
  <si>
    <t>表土のまき出しと樹木移植の併用</t>
  </si>
  <si>
    <t>オールケーシング工法、リバース工法、アースドリル工法</t>
  </si>
  <si>
    <t>ポストテンションPCT桁橋(設計基準強度80MPa)</t>
  </si>
  <si>
    <t>現地踏査・熱赤外線差分画像等によるのり面調査</t>
  </si>
  <si>
    <t>直径100mm標準コアによる調査法</t>
  </si>
  <si>
    <t>打設用定規が使用できないタイプの可撓性止水鋼矢板(SPタイプ)</t>
  </si>
  <si>
    <t>揚水試験</t>
  </si>
  <si>
    <t>既存側溝に二次製品コンクリート蓋及び鋼製集水グレーチングを据付施工する工事</t>
  </si>
  <si>
    <t>人力掘削によるニューマチックケーソン工法</t>
  </si>
  <si>
    <t>掘削m3</t>
  </si>
  <si>
    <t>PC鋼より線(JIS G 3536)</t>
  </si>
  <si>
    <t>工事監視システム</t>
  </si>
  <si>
    <t>草刈工事(除草工事) : 年2回草刈をし、発生物を有価処理する工事</t>
  </si>
  <si>
    <t>3元素の半導体材料を用いたLEDランプ</t>
  </si>
  <si>
    <t>年2回の抜根除草</t>
  </si>
  <si>
    <t>連続繊維シート工</t>
  </si>
  <si>
    <t>通常品デリネーター(視線誘導標): 頭部がアルミダイカスト製、支柱が鋼材</t>
  </si>
  <si>
    <t>遮熱材料未施工のもの</t>
  </si>
  <si>
    <t>ウレタン系塗膜防水(衝突混合方式による超高速硬化ウレタン吹付け工法)</t>
  </si>
  <si>
    <t>現場における人力による鉄筋組立作業</t>
  </si>
  <si>
    <t>商用電源で直接モータサイレンを駆動する技術</t>
  </si>
  <si>
    <t>2次元CADシステム</t>
  </si>
  <si>
    <t>亜鉛めっきロープ :3×7 G/Oの場合</t>
  </si>
  <si>
    <t>構造物とりこわし工(ブレーカーやピックによるはつり工)</t>
  </si>
  <si>
    <t>支保工補強工+内巻工(現場打ち)</t>
  </si>
  <si>
    <t>タイル現場張り湿式工法</t>
  </si>
  <si>
    <t>地中連続壁工法</t>
  </si>
  <si>
    <t>ポンプ車フレキシブル圧送管からのコンクリートの直接打設</t>
  </si>
  <si>
    <t>壁・柱増厚工法</t>
  </si>
  <si>
    <t>躯体</t>
  </si>
  <si>
    <t>交通調査員による交通調査(人手によるカウンター法)</t>
  </si>
  <si>
    <t>週間・8調査地点</t>
  </si>
  <si>
    <t>平板載荷試験法、RI法密度試験、砂置換法密度試験</t>
  </si>
  <si>
    <t>落蓋式側溝及び歩車道境界ブロック</t>
  </si>
  <si>
    <t>湿式グルービング工法</t>
  </si>
  <si>
    <t>堤防の浸透対策ドレーン工のコンクリート擁壁方式堤脚保護工と堤脚水路工</t>
  </si>
  <si>
    <t>人力水切による自然乾燥</t>
  </si>
  <si>
    <t xml:space="preserve"> 藻場礁コンクリートブロック</t>
  </si>
  <si>
    <t>目視、打音法</t>
  </si>
  <si>
    <t>転倒マス式雨量計</t>
  </si>
  <si>
    <t>弾性波探査</t>
  </si>
  <si>
    <t>吹付法枠工(梁断面:150×150)</t>
  </si>
  <si>
    <t>プレキャストコンクリート法枠工+客土厚20cm(植栽工併用を考慮)</t>
  </si>
  <si>
    <t>野芝</t>
  </si>
  <si>
    <t>ガードレール支柱打込機械(エアーブレーカ式、(油圧ブレーカ式))</t>
  </si>
  <si>
    <t>仮設型枠工法(合板型枠・メタルフォーム)</t>
  </si>
  <si>
    <t>防汚性高耐久フィルム未施工型反射式案内標識</t>
  </si>
  <si>
    <t>枚(2.2×2.8m)</t>
  </si>
  <si>
    <t>樹脂モルタル系断面修復材料</t>
  </si>
  <si>
    <t>排水性舗装機能回復</t>
  </si>
  <si>
    <t>鋼管テーパーポール 丸テーパー直線型10AS 亜鉛めっきベース式</t>
  </si>
  <si>
    <t>開削後型枠を設置し、地下構造物を構築する工法</t>
  </si>
  <si>
    <t>高圧噴射攪拌工(三重管工法)</t>
  </si>
  <si>
    <t>樹脂系すべり止めカラー舗装</t>
  </si>
  <si>
    <t>内断熱工法(現場発泡ウレタンフォーム+GL工法/薄塗モルタル+複層吹付け塗材による外部仕上げ)</t>
  </si>
  <si>
    <t>鉄骨ブレース工法</t>
  </si>
  <si>
    <t>ケーブル布設スペーサー工法</t>
  </si>
  <si>
    <t>コンクリート舗装工(歩道、自転車道等対象)</t>
  </si>
  <si>
    <t>亜鉛めっき鋼板粉体塗装</t>
  </si>
  <si>
    <t>SMW工法(先行削孔併用方式)</t>
  </si>
  <si>
    <t>スラリー撹拌工(2軸施工)</t>
  </si>
  <si>
    <t>ソイル柱列工法における汚泥処理方法(無処理)</t>
  </si>
  <si>
    <t>盛土による屋上緑化工法</t>
  </si>
  <si>
    <t>人力による打音法</t>
  </si>
  <si>
    <t>オペレータの人力により複雑なゲート昇降シーケンス回路の中から故障原因部品を特定技術</t>
  </si>
  <si>
    <t>クラッシャラン</t>
  </si>
  <si>
    <t>未施工(ウレタン塗装のみ)</t>
  </si>
  <si>
    <t>プレテンション方式PC床版橋</t>
  </si>
  <si>
    <t>m2(橋長14m)</t>
  </si>
  <si>
    <t>ロックウール吹付け耐火被覆工法</t>
  </si>
  <si>
    <t>人力による防水シート設置工</t>
  </si>
  <si>
    <t>個人の経験・技量等に依存した被害判定</t>
  </si>
  <si>
    <t>黄色着色点字ブロック誘導ブロック</t>
  </si>
  <si>
    <t>消波根固ブロック工</t>
  </si>
  <si>
    <t>金属製切妻屋根式着雪防止装置</t>
  </si>
  <si>
    <t>蓋高調整・鉄蓋取替工法</t>
  </si>
  <si>
    <t>回・箇所</t>
  </si>
  <si>
    <t>半円形フック定着によるせん断補強鉄筋</t>
  </si>
  <si>
    <t>円/トン</t>
  </si>
  <si>
    <t>低圧ナトリウム灯によるトンネル照明器具</t>
  </si>
  <si>
    <t>組立歩道(支柱垂直コンクリートタイプSA(B)C3-20)</t>
  </si>
  <si>
    <t>亜鉛メッキ鉄線製菱形金網</t>
  </si>
  <si>
    <t>レベルと巻尺による横断測量</t>
  </si>
  <si>
    <t>コンクリート道路舗装工事(浄化に係る従来技術なし)</t>
  </si>
  <si>
    <t>ポット苗植付工法</t>
  </si>
  <si>
    <t>活性汚泥法</t>
  </si>
  <si>
    <t>kg・BOD/日</t>
  </si>
  <si>
    <t>樹脂系自然石舗装</t>
  </si>
  <si>
    <t>発芽試験(発芽率)</t>
  </si>
  <si>
    <t>鋼板製グラウトキャップ</t>
  </si>
  <si>
    <t>クラッシャによる機械破砕方法</t>
  </si>
  <si>
    <t>クレイ系舗装</t>
  </si>
  <si>
    <t>m3/s</t>
  </si>
  <si>
    <t>鋼矢板+笠コンクリート現場打設</t>
  </si>
  <si>
    <t>従来型遮音壁</t>
  </si>
  <si>
    <t>セルロース系増粘剤</t>
  </si>
  <si>
    <t>アスファルト防水 A-1工法</t>
  </si>
  <si>
    <t>クローラ式アースオーガ</t>
  </si>
  <si>
    <t>アナログ式磁気探査</t>
  </si>
  <si>
    <t>硬質地盤用オールケーシング工+パイルハンマ工</t>
  </si>
  <si>
    <t>セメントベントナイトスラリー</t>
  </si>
  <si>
    <t>可塑状グラウト</t>
  </si>
  <si>
    <t>二次製品コンクリート蓋</t>
  </si>
  <si>
    <t>支柱取り外しによるアンカ-ボルト腐食量調査</t>
  </si>
  <si>
    <t>支柱</t>
  </si>
  <si>
    <t>クラックスケール</t>
  </si>
  <si>
    <t>クラムシェル</t>
  </si>
  <si>
    <t>水準儀による測量</t>
  </si>
  <si>
    <t>"数とり器"によるカウント作業⇒用紙に記入⇒データ入力</t>
  </si>
  <si>
    <t>化学繊維のポリプロピレンを材料とした油吸着材</t>
  </si>
  <si>
    <t>ボーリング調査+PS検層</t>
  </si>
  <si>
    <t>散水</t>
  </si>
  <si>
    <t>セメント系固化剤、石灰系固化剤</t>
  </si>
  <si>
    <t>m3土量処理費</t>
  </si>
  <si>
    <t>鉛を含んだ固体潤滑剤埋め込み型軸受</t>
  </si>
  <si>
    <t>合成ゴム系遮水シート(土木防水工(ため池、一般用))</t>
  </si>
  <si>
    <t>従来部材による枠組足場工法及び親綱などの付加工法</t>
  </si>
  <si>
    <t>無人地すべり観測システム</t>
  </si>
  <si>
    <t>ナット定着方式周面摩先端圧縮型アンカー、およびナット/くさび定着方式周面摩擦引張り型アンカー</t>
  </si>
  <si>
    <t>内空容積m3</t>
  </si>
  <si>
    <t>磁粉探傷</t>
  </si>
  <si>
    <t>元請け職員による出面管理</t>
  </si>
  <si>
    <t>人工</t>
  </si>
  <si>
    <t>現場透水量試験</t>
  </si>
  <si>
    <t>MF膜及びUF膜濾過処理装置</t>
  </si>
  <si>
    <t>現場吹付法枠(フリーフレーム工法)</t>
  </si>
  <si>
    <t>クラックスケール(目視調査・測定)</t>
  </si>
  <si>
    <t>道路点検+報告書作成</t>
  </si>
  <si>
    <t>フィルタープレス脱水処理+固化安定化処理+濾水二次処理</t>
  </si>
  <si>
    <t>地上電気探査(2次元比抵抗探査)</t>
  </si>
  <si>
    <t>軽量土壌などを用いて植栽を行う工法</t>
  </si>
  <si>
    <t>通水井を用いた遮水土留め壁による開削工法</t>
  </si>
  <si>
    <t>石油樹脂系結合材料</t>
  </si>
  <si>
    <t>石油樹脂系結合材料(加熱混合用カラー舗装材、脱色バインダー)</t>
  </si>
  <si>
    <t>PCケーブル</t>
  </si>
  <si>
    <t>施工箇所</t>
  </si>
  <si>
    <t>無発破破砕工法:油圧ブレーカ</t>
  </si>
  <si>
    <t>生石灰混合による揮発処理</t>
  </si>
  <si>
    <t>ベントナイト混合土</t>
  </si>
  <si>
    <t>昭和63年環水管第127号による底質調査方法</t>
  </si>
  <si>
    <t>表面保護層無しポストコーン</t>
  </si>
  <si>
    <t>CADによる規制図の作図</t>
  </si>
  <si>
    <t>ATL(自動点滅・調光装置)</t>
  </si>
  <si>
    <t>切板を用いた溶接方法</t>
  </si>
  <si>
    <t>コンクリート巻立て工</t>
  </si>
  <si>
    <t>コンクリート製浮島</t>
  </si>
  <si>
    <t>密粒度アスファルト舗装工</t>
  </si>
  <si>
    <t>鋼矢板の仮締切を用いた鋼板巻き立て工法</t>
  </si>
  <si>
    <t>従来はコンクリートの打放しであった。維持管理に高圧洗浄やモルタル補修、ひび割れ補修にエポキシ注入などを行っていた。</t>
  </si>
  <si>
    <t>促進中性化試験</t>
  </si>
  <si>
    <t>無水穿孔</t>
  </si>
  <si>
    <t>サイクル</t>
  </si>
  <si>
    <t>ゲート式取水設備(側壁付き円形多段式)</t>
  </si>
  <si>
    <t>電線共同溝(フリーアクセス単管方式)、1管1条方式</t>
  </si>
  <si>
    <t>3種1号区画線</t>
  </si>
  <si>
    <t>石綿(アスベスト)除去工事前処理液</t>
  </si>
  <si>
    <t>3種別個の専用測定システム(レーザ式3mプロフィルメータ、テクスチャメータおよび水準測量によるIRI算出)</t>
  </si>
  <si>
    <t>鋼管杭中堀り工法(グラウト方式)</t>
  </si>
  <si>
    <t>kN</t>
  </si>
  <si>
    <t>先行削孔併用大口径連続地中壁(柱列式)工法</t>
  </si>
  <si>
    <t>サンドマット併用のバーチカルドレーン工法</t>
  </si>
  <si>
    <t>加熱アスファルト舗装</t>
  </si>
  <si>
    <t>プレキャストコンクリート製貯留槽</t>
  </si>
  <si>
    <t>室内試験(透水試験およびベントナイト添加率等確認試験)</t>
  </si>
  <si>
    <t>鋼製フィンガージョイント・・・重量型</t>
  </si>
  <si>
    <t>単管パイプ・クランプ等による工法</t>
  </si>
  <si>
    <t>人力による解体</t>
  </si>
  <si>
    <t>半たわみ型保水性舗装</t>
  </si>
  <si>
    <t>光電センサーによるバッテリーロコ通過情報の表示システム</t>
  </si>
  <si>
    <t>手作業によるリスクアセスメント</t>
  </si>
  <si>
    <t>スタッド溶接・水膨張性接着剤を用いた防水シート貫通孔の防水・止水工法</t>
  </si>
  <si>
    <t>専用シミュレータ</t>
  </si>
  <si>
    <t>被覆平行線ストランド</t>
  </si>
  <si>
    <t>仮設山留め壁工法をともなう鉄筋コンクリート造の地下外壁工事</t>
  </si>
  <si>
    <t>カッター、はつり作業</t>
  </si>
  <si>
    <t>内外水位計</t>
  </si>
  <si>
    <t>団粒化剤吹付工法</t>
  </si>
  <si>
    <t>道路除草工(肩掛け式)</t>
  </si>
  <si>
    <t>練石積(張)</t>
  </si>
  <si>
    <t>ポストコーンスタンダードタイプ(弊社視線誘導標)</t>
  </si>
  <si>
    <t>自然石の石積み(間知石積み)</t>
  </si>
  <si>
    <t>現場打ち横断溝</t>
  </si>
  <si>
    <t>PE管</t>
  </si>
  <si>
    <t>充填工法</t>
  </si>
  <si>
    <t>車両用防護柵</t>
  </si>
  <si>
    <t>水穿孔による自穿孔ボルト</t>
  </si>
  <si>
    <t>原位置安定処理工法(バックホウによる固化材混合)による土質改良</t>
  </si>
  <si>
    <t>工事看板と照明措置を別個に準備し、組み合わせ</t>
  </si>
  <si>
    <t>敷砂、目地砂を用いる乾式工法の透水性平板舗装</t>
  </si>
  <si>
    <t>生コンm3</t>
  </si>
  <si>
    <t>地盤改良と人力による鏡切り方法</t>
  </si>
  <si>
    <t>立坑からの水平削孔による地盤改良工事</t>
  </si>
  <si>
    <t>植生基材吹付工(有機質系厚層基材吹付工)</t>
  </si>
  <si>
    <t>カプセル型反射式道路標識</t>
  </si>
  <si>
    <t>基(2.2×2.8m)板</t>
  </si>
  <si>
    <t>丁張り杭による敷均し管理、オペレータによる転圧回数カウントによる人的施工管理ならびにRI計測による盛土の締固め管理</t>
  </si>
  <si>
    <t>従来の外ケーブルシステム</t>
  </si>
  <si>
    <t>アンカーバー型式変位制限構造</t>
  </si>
  <si>
    <t>酸性液剤を使用した防滑改修</t>
  </si>
  <si>
    <t>人手観測</t>
  </si>
  <si>
    <t>道路舗装工事に伴うマンホール調整工</t>
  </si>
  <si>
    <t>扉上下開閉式自動通船ゲート</t>
  </si>
  <si>
    <t>コンクリート製プレキャストU型側溝</t>
  </si>
  <si>
    <t>既製コンクリート杭の溶接継手</t>
  </si>
  <si>
    <t>ガラス繊維クロスを用いたはく落防止工法</t>
  </si>
  <si>
    <t>破損箇所を目視検査で発見</t>
  </si>
  <si>
    <t>ブルーシートによる被覆処理</t>
  </si>
  <si>
    <t>電気的検知システム</t>
  </si>
  <si>
    <t>モルタルを練り、Pコン穴に丸コテで押し込み仕上げる。</t>
  </si>
  <si>
    <t>規格品手すり</t>
  </si>
  <si>
    <t>『鋼道路橋防食便覧(平成26年3月)』(社団法人 日本道路協会)の第Ⅱ編 塗装編 表-Ⅱ.7.9 旧塗膜と塗替塗装系の組合せで示されている2種ケレン法</t>
  </si>
  <si>
    <t>ポリプロピレン製のフレキシブルコンテナを用いた仮設工(三年間仮設)</t>
  </si>
  <si>
    <t>大型ブレーカ工法(1300kg級)</t>
  </si>
  <si>
    <t>鉄骨枠付ブレース補強</t>
  </si>
  <si>
    <t>浚渫工ポンプ式浚渫船</t>
  </si>
  <si>
    <t>床版下面に鋼板を用いた型枠機能付き床版</t>
  </si>
  <si>
    <t>事前計算による丁張り設置作業</t>
  </si>
  <si>
    <t>点数</t>
  </si>
  <si>
    <t>鋼橋架設工(支承支持構造)</t>
  </si>
  <si>
    <t>型枠工事において、Pコンと漏水防止用の止水リングを使用し、Pコンを取外した跡の穴を練りモルタルで穴埋めする。型枠固定とPコン穴の穴埋め。</t>
  </si>
  <si>
    <t>目視計数</t>
  </si>
  <si>
    <t>ニート工法</t>
  </si>
  <si>
    <t>橋脚工(鉄筋コンクリート製)</t>
  </si>
  <si>
    <t>ターボブロワ</t>
  </si>
  <si>
    <t>鉛含有の固体潤滑剤埋設型無給油軸受</t>
  </si>
  <si>
    <t>低改良率セメントコラム工法</t>
  </si>
  <si>
    <t>粉体噴射撹拌工(DJM工法)</t>
  </si>
  <si>
    <t>防腐処理を行なっていない木材</t>
  </si>
  <si>
    <t>導水工法</t>
  </si>
  <si>
    <t>電磁誘導法を用いた測定器</t>
  </si>
  <si>
    <t>コンクリートブロック張工(連節ブロック工)</t>
  </si>
  <si>
    <t>舗装工事におけるタイヤローラによる締固め</t>
  </si>
  <si>
    <t>視覚障害者用点字ブロック</t>
  </si>
  <si>
    <t>シールド機・掘進機を到達後、埋め捨てする</t>
  </si>
  <si>
    <t>地下水流向流速計</t>
  </si>
  <si>
    <t>測定</t>
  </si>
  <si>
    <t>現場打笠コンクリート</t>
  </si>
  <si>
    <t>リブ式路面標示材</t>
  </si>
  <si>
    <t>スケルトンバケットによる攪拌混合</t>
  </si>
  <si>
    <t>免震支承</t>
  </si>
  <si>
    <t>ベルキャップ(補強材・アンカーの頭部防錆処理用ヘッドキャップ)</t>
  </si>
  <si>
    <t>絞りシース方式バイプレストレッシング工法</t>
  </si>
  <si>
    <t>塩化カルシウム(防錆剤無添加)</t>
  </si>
  <si>
    <t>テストハンマー</t>
  </si>
  <si>
    <t>バッチングプラントで製造したコンクリ-トをミキサ-車で現場まで運搬し、コンクリ-トポンプ車で圧送・打設していた</t>
  </si>
  <si>
    <t>中温化剤を添加混合した合材</t>
  </si>
  <si>
    <t>両勾配の対面車線のコンクリート舗装を2工程に分けて舗装</t>
  </si>
  <si>
    <t>丁張り測量による施工・管理方法</t>
  </si>
  <si>
    <t>ノシバ種子吹付工</t>
  </si>
  <si>
    <t>加熱アスファルト混合物による舗設</t>
  </si>
  <si>
    <t>コンクリート製残存型枠</t>
  </si>
  <si>
    <t xml:space="preserve"> 「捨て化粧型枠」工法</t>
  </si>
  <si>
    <t>従来のモノグリップ型カプラー</t>
  </si>
  <si>
    <t>L型擁壁</t>
  </si>
  <si>
    <t>簡易動的コーン貫入試験(土研式簡易貫入試験)</t>
  </si>
  <si>
    <t>切削オーバーレイ工法</t>
  </si>
  <si>
    <t>Windowsエクスプローラーを利用した目視確認</t>
  </si>
  <si>
    <t>表面被覆工法(溶剤型コンクリート長期耐久性塗装システム)</t>
  </si>
  <si>
    <t>ラバーポール</t>
  </si>
  <si>
    <t>EVAシートと不織布の一体積層品を一工程で施工</t>
  </si>
  <si>
    <t>超音波探傷法、衝撃弾性波法</t>
  </si>
  <si>
    <t>ディーゼルエンジン式掘削機械(小規模土工)</t>
  </si>
  <si>
    <t>波形鋼板ウェブ橋の片持ち架設工法</t>
  </si>
  <si>
    <t>張出ブロック</t>
  </si>
  <si>
    <t>計測点</t>
  </si>
  <si>
    <t>レイタンス処理(表面凝結遅延剤使用による)</t>
  </si>
  <si>
    <t>平板金物継手</t>
  </si>
  <si>
    <t>軽量土壌工法</t>
  </si>
  <si>
    <t>同軸ケーブル外圧方式</t>
  </si>
  <si>
    <t>前処理槽+三次処理槽+余剰水槽</t>
  </si>
  <si>
    <t>アスファルト舗装工(歩道、人力施工)</t>
  </si>
  <si>
    <t>現場吹付のり枠工</t>
  </si>
  <si>
    <t>塩化ビニル管(VP40)にφ5mmの透水孔を直角(90°)に孔加工した保孔管</t>
  </si>
  <si>
    <t>覆土式連節(連結)ブロック工法</t>
  </si>
  <si>
    <t>スラリー攪拌工(台船使用)+高圧噴射工法(単管工法)</t>
  </si>
  <si>
    <t>給熱ヒーター養生</t>
  </si>
  <si>
    <t>m2・回</t>
  </si>
  <si>
    <t>凝集沈澱濃縮処理装置</t>
  </si>
  <si>
    <t>SSロックピン付排水桝グレーチング蓋</t>
  </si>
  <si>
    <t>浚渫・液体固化液工法</t>
  </si>
  <si>
    <t>トータルステーションによるトラバース測量</t>
  </si>
  <si>
    <t>人工リーフ工法(被覆ブロック形式)(消波根固ブロック工・捨石工・消波工)</t>
  </si>
  <si>
    <t>排水性舗装用導水管(SUS、φ18)</t>
  </si>
  <si>
    <t>kVA</t>
  </si>
  <si>
    <t>コンクリート張工(連節ブロック)</t>
  </si>
  <si>
    <t>現場打擁壁および現場打側溝</t>
  </si>
  <si>
    <t>内梁盛替え工法</t>
  </si>
  <si>
    <t>地震時水平力分散型ゴム支承</t>
  </si>
  <si>
    <t>透水性ゴムチップ弾性舗装</t>
  </si>
  <si>
    <t>特殊常温アスファルト混合材(硬化剤混合型)</t>
  </si>
  <si>
    <t>PC床版(ループ継手)</t>
  </si>
  <si>
    <t>機械式脱水処理工法</t>
  </si>
  <si>
    <t>縦方向PC緊張ボックスカルバート+可とうボックスカルバート</t>
  </si>
  <si>
    <t>道路案内標識板</t>
  </si>
  <si>
    <t>コンクリート用流動化剤</t>
  </si>
  <si>
    <t>ビニロン繊維とエポキシ樹脂を用いたシート工法</t>
  </si>
  <si>
    <t>柱列式地下連続壁(BH機接点杭)</t>
  </si>
  <si>
    <t>地上電磁探査、地上磁気探査、地上放射能探査、航空機リモートセンシング(熱赤外線映像撮影)</t>
  </si>
  <si>
    <t>深礎工による場所打ち杭</t>
  </si>
  <si>
    <t>TS側とプリズム側に各1名の作業員を配置する方法による測設</t>
  </si>
  <si>
    <t>長尺フォアパイリング工法(AGF工法)</t>
  </si>
  <si>
    <t>防腐処理を行なわない木材</t>
  </si>
  <si>
    <t>浚渫工バックホウ浚渫船+積込・運搬工ダンプトラック</t>
  </si>
  <si>
    <t>H形鋼橋梁</t>
  </si>
  <si>
    <t>残存化粧型枠工</t>
  </si>
  <si>
    <t>JIS 落ちふた式U形側溝(3種)</t>
  </si>
  <si>
    <t>ブローンアスファルトによるクラックシール</t>
  </si>
  <si>
    <t xml:space="preserve"> 注入式有機系接着アンカー工法</t>
  </si>
  <si>
    <t>切削(100mm)+基層(50mm)+表層(排水性舗装 50mm)</t>
  </si>
  <si>
    <t>空調換気システム</t>
  </si>
  <si>
    <t>耐震工法(鉄骨ブレース)</t>
  </si>
  <si>
    <t>凝集剤注入設備</t>
  </si>
  <si>
    <t>人力による潜行目視調査</t>
  </si>
  <si>
    <t>電気式計測器による岩盤斜面の地表面変位計測</t>
  </si>
  <si>
    <t>高視認性区画線工(リブ式)溶融式</t>
  </si>
  <si>
    <t>手摺先行型枠組み足場工法</t>
  </si>
  <si>
    <t>鋼矢板土留め開削工法(φ600以下)</t>
  </si>
  <si>
    <t>目視調査およびひび割れ測定</t>
  </si>
  <si>
    <t>コンクリート打換工法</t>
  </si>
  <si>
    <t>現場吹付法枠工+アンカー工(鉄筋挿入工)</t>
  </si>
  <si>
    <t>壁面に金網等を用いてプランターを取付ける工法。</t>
  </si>
  <si>
    <t>有機系表面被覆工法(塗装工法)</t>
  </si>
  <si>
    <t>厚層基材吹付工+産業廃棄物処理工法</t>
  </si>
  <si>
    <t>連続地中壁工法</t>
  </si>
  <si>
    <t>耐火仕切板工法</t>
  </si>
  <si>
    <t>新設鋼製側道橋</t>
  </si>
  <si>
    <t>パイプライニング工法</t>
  </si>
  <si>
    <t>戸</t>
  </si>
  <si>
    <t>バーク堆肥</t>
  </si>
  <si>
    <t>鋼製密閉ダイアフラム工法</t>
  </si>
  <si>
    <t>反毛繊維を原料とする吸出し防止材</t>
  </si>
  <si>
    <t>手摺先行型枠組み足場を使用したRC巻立て工法</t>
  </si>
  <si>
    <t>トンネル覆工の劣化コンクリート除去による全断面打替え工法</t>
  </si>
  <si>
    <t>手作業による工事写真管理</t>
  </si>
  <si>
    <t>センサーロープによる施工工法</t>
  </si>
  <si>
    <t>無処理(打ちっ放し)</t>
  </si>
  <si>
    <t>仮設土留めによる現場打ち躯体構築工</t>
  </si>
  <si>
    <t>発泡スチロールを用いた超軽量盛土工(EPS)</t>
  </si>
  <si>
    <t>電磁波レーダ法[単一経路レーダ]</t>
  </si>
  <si>
    <t>鉄筋コンクリート製トラフ</t>
  </si>
  <si>
    <t>消波根固ブロック(被覆型)</t>
  </si>
  <si>
    <t>連続式除塵機</t>
  </si>
  <si>
    <t>リブをスポット溶接した基板</t>
  </si>
  <si>
    <t>コンクリート平板</t>
  </si>
  <si>
    <t>塗装工法</t>
  </si>
  <si>
    <t>当て板補強工法</t>
  </si>
  <si>
    <t>クラックスケールによる測定</t>
  </si>
  <si>
    <t>推進工+地上より立坑築造して撤去</t>
  </si>
  <si>
    <t>滑り止め付きコンクリート平板工及び照明灯</t>
  </si>
  <si>
    <t>断面修復工法+表面被覆工法</t>
  </si>
  <si>
    <t>高圧ナトリウム灯道路照明器具</t>
  </si>
  <si>
    <t>ソーラー式LED文字表示板</t>
  </si>
  <si>
    <t>鉄網</t>
  </si>
  <si>
    <t>巨石張工(練)</t>
  </si>
  <si>
    <t>埋戻し土の固化工法</t>
  </si>
  <si>
    <t>滑面ポリエチレン被覆蓋金網</t>
  </si>
  <si>
    <t>避雷針</t>
  </si>
  <si>
    <t>ストレーナ付き保孔管(硬質ポリ塩化ビニル管)</t>
  </si>
  <si>
    <t>コアサンプルの採取及び圧縮強度試験</t>
  </si>
  <si>
    <t>橋梁伸縮装置設置工</t>
  </si>
  <si>
    <t>人力による昇降用ステップの設置又は取替え工法</t>
  </si>
  <si>
    <t>スラリー撹拌工</t>
  </si>
  <si>
    <t>バルーン空撮</t>
  </si>
  <si>
    <t>ポイント</t>
  </si>
  <si>
    <t>人力打設によるコンクリート基礎</t>
  </si>
  <si>
    <t>鉱物系の油・液体吸着材</t>
  </si>
  <si>
    <t>断面補強工法</t>
  </si>
  <si>
    <t>1管1条およびフリーアクセス単独管路方式</t>
  </si>
  <si>
    <t>デジタルカメラを用いた人力での撮影</t>
  </si>
  <si>
    <t>台/6ヶ月</t>
  </si>
  <si>
    <t>砕石式貯留槽(雨水浸透管)</t>
  </si>
  <si>
    <t>無処理による矢板・H鋼引き抜き工</t>
  </si>
  <si>
    <t>場所打ち杭工法(オールケーシング工法)</t>
  </si>
  <si>
    <t>ラピッドスタート形(FLR20W)による共同溝照明器具(KDF-2)</t>
  </si>
  <si>
    <t>防草シート併用ポット苗植栽工法</t>
  </si>
  <si>
    <t>水晶式水位計と衛星小型画像伝送装置の組合せによる観測機器</t>
  </si>
  <si>
    <t>プレーンコンクリート・モルタルを用いた吹付法枠工</t>
  </si>
  <si>
    <t>モルタル吹付機を使用した有機質系厚層基材吹付工</t>
  </si>
  <si>
    <t>ダウンザホ-ルハンマ工法</t>
  </si>
  <si>
    <t>トータルステーションを使った3次元測量技術</t>
  </si>
  <si>
    <t>大型の発電機(発動発電機600kVA)</t>
  </si>
  <si>
    <t>鋼管杭工</t>
  </si>
  <si>
    <t>基(橋脚基礎)</t>
  </si>
  <si>
    <t>防風シートによる坑内環境維持とコンクリート混和剤</t>
  </si>
  <si>
    <t>生石灰による安定処理工</t>
  </si>
  <si>
    <t>消波根固めブロックに藻場増殖液を塗布</t>
  </si>
  <si>
    <t>柱列式ソイルセメント地中連続壁工法</t>
  </si>
  <si>
    <t>マルチボード(土留め壁)工法</t>
  </si>
  <si>
    <t>杭基礎上にプレキャストL型擁壁を構築</t>
  </si>
  <si>
    <t>増打部の断面欠損によるひび割れ誘発目地工法</t>
  </si>
  <si>
    <t>m(目地長さ)</t>
  </si>
  <si>
    <t>シート被覆</t>
  </si>
  <si>
    <t>建設機械、車両全般に市販燃料をそのまま使用</t>
  </si>
  <si>
    <t>ヵ年</t>
  </si>
  <si>
    <t>開渠型の階段式魚道</t>
  </si>
  <si>
    <t>浸透トレンチ工法</t>
  </si>
  <si>
    <t xml:space="preserve"> コーナーボルト</t>
  </si>
  <si>
    <t>有線ひずみゲージを用いた計測手法</t>
  </si>
  <si>
    <t>監視幅片側25mの火災検知器</t>
  </si>
  <si>
    <t>アスベスト封じ込め工法</t>
  </si>
  <si>
    <t>スチールドラム缶</t>
  </si>
  <si>
    <t>人力によるトータルステーションでの計測</t>
  </si>
  <si>
    <t>鉄筋型押し注意喚起溝工</t>
  </si>
  <si>
    <t>バックホウ及び人力に併用による防塵セメント散布</t>
  </si>
  <si>
    <t>内面リブ付きPE管</t>
  </si>
  <si>
    <t>ポリマーモルタル工法</t>
  </si>
  <si>
    <t>叩き点検による評価</t>
  </si>
  <si>
    <t>枠</t>
  </si>
  <si>
    <t>胴込コンクリートを用いた大型積ブロック</t>
  </si>
  <si>
    <t>溶融亜鉛めっきによる鋼製支柱の防食</t>
  </si>
  <si>
    <t>熟練技術者が人力で作図</t>
  </si>
  <si>
    <t>鉄筋コンクリート製セグメントおよび二次覆工を用いたシールドトンネル覆工工法</t>
  </si>
  <si>
    <t>ラップルコンクリート工法</t>
  </si>
  <si>
    <t>m2当(設置90日間)</t>
  </si>
  <si>
    <t>微生物を添加した水質浄化剤</t>
  </si>
  <si>
    <t>改質アスファルトシートによる防水工法</t>
  </si>
  <si>
    <t>アスファルト舗装(ポーラスアスファルト舗装)</t>
  </si>
  <si>
    <t>外断熱通気層工法</t>
  </si>
  <si>
    <t>鋼板製仮囲いパネル</t>
  </si>
  <si>
    <t>練石積工法</t>
  </si>
  <si>
    <t>場所打ちコンクリート杭の杭頭処理</t>
  </si>
  <si>
    <t>ディスクグラインダーによる研磨</t>
  </si>
  <si>
    <t>面取り2mmのインターロッキングブロック</t>
  </si>
  <si>
    <t>プレキャスト製(流し込みコンクリート)で製造する側溝</t>
  </si>
  <si>
    <t>間伐材型枠(横型)</t>
  </si>
  <si>
    <t>FRP接着工法</t>
  </si>
  <si>
    <t>継ぎ手部に止水樹脂を注入した鋼管矢板工法</t>
  </si>
  <si>
    <t>回転貫入鋼管杭工法</t>
  </si>
  <si>
    <t>鋼管杭中掘り工法(セメントミルク噴射攪拌方式)</t>
  </si>
  <si>
    <t>固化材を混合攪拌した埋戻し土の固化工法</t>
  </si>
  <si>
    <t>先行削孔に高炉セメントB種、ベントナイトを用いる工法</t>
  </si>
  <si>
    <t>補強材(高リブ)スポット溶接した標識板</t>
  </si>
  <si>
    <t>新管への取替もしくはバイパス管施工</t>
  </si>
  <si>
    <t>開削敷設替え工法</t>
  </si>
  <si>
    <t>仮締め切り後のRC巻立て補強工法</t>
  </si>
  <si>
    <t>橋脚RC巻き立ておよび基礎補強</t>
  </si>
  <si>
    <t>PCグラウト流量計</t>
  </si>
  <si>
    <t>溶融亜鉛めっき鋼製シース</t>
  </si>
  <si>
    <t>炭素繊維シート貼付け工法</t>
  </si>
  <si>
    <t>ターン式除去アンカー工法</t>
  </si>
  <si>
    <t>簡易水洗型の汲み取り式トイレ</t>
  </si>
  <si>
    <t>溶融亜鉛めっき処理された溶接金網</t>
  </si>
  <si>
    <t>グリホサートイソプロピルアミン塩剤系除草剤</t>
  </si>
  <si>
    <t>PCケーブルによる落橋防止用桁連結装置</t>
  </si>
  <si>
    <t>締切矢板等でドライアップしてスラリー攪拌工</t>
  </si>
  <si>
    <t>処理量m3/Hr</t>
  </si>
  <si>
    <t>直線形状の鋼製親綱支柱</t>
  </si>
  <si>
    <t>鋼製型枠+コンクリート現場打ち</t>
  </si>
  <si>
    <t>ポリカーボネート透光性遮音板</t>
  </si>
  <si>
    <t>短繊維で補強した高強度モルタルによるパネル</t>
  </si>
  <si>
    <t>システムを利用せず、表計算ソフト等で点検データ収集・台帳整理・計画策定</t>
  </si>
  <si>
    <t>超音波透過音速法により測定する技術</t>
  </si>
  <si>
    <t>セグメントを用いたシールド工法</t>
  </si>
  <si>
    <t>節つきボルト</t>
  </si>
  <si>
    <t>超微粒子セメント系注入材</t>
  </si>
  <si>
    <t>天井張替工法</t>
  </si>
  <si>
    <t>A重油をそのまま燃焼させるアスファルト混合物製造技術</t>
  </si>
  <si>
    <t>メタルケーブル使用型水晶式水位計</t>
  </si>
  <si>
    <t>人力除草</t>
  </si>
  <si>
    <t>一般的な区画線で用いられているガラスビーズを使用した材料</t>
  </si>
  <si>
    <t>壁面に箱型プランター等を取り付けする壁面緑化</t>
  </si>
  <si>
    <t>濁水処理設備(加圧浮上方式)</t>
  </si>
  <si>
    <t>セメント系固化材を用いた安定処理(浅層混合処理)工</t>
  </si>
  <si>
    <t>棚式の場所打ちマンホール</t>
  </si>
  <si>
    <t>開削工法による新管への敷設替え</t>
  </si>
  <si>
    <t>エア方式吹付け工法</t>
  </si>
  <si>
    <t>ヒュ-ム管</t>
  </si>
  <si>
    <t>二重防食複合PC鋼より線束アンカー</t>
  </si>
  <si>
    <t>クロメート処理電気亜鉛めっき</t>
  </si>
  <si>
    <t>非鋼材(GFRP)を用いた長尺切羽補強工法</t>
  </si>
  <si>
    <t>デリネーター 防護柵用 バンド式</t>
  </si>
  <si>
    <t>シングルストランド定着具</t>
  </si>
  <si>
    <t>船舶を用いた6名程度の専門作業員の人力でフェンス本体を一時撤去し開放</t>
  </si>
  <si>
    <t>鋼床版SAUT</t>
  </si>
  <si>
    <t>手動による超音波探傷装置</t>
  </si>
  <si>
    <t>水中軸受の点検・整備・取替に撤去・再設置が必要な立軸ポンプ</t>
  </si>
  <si>
    <t>遮水材塗布鋼矢板</t>
  </si>
  <si>
    <t>次世代道路計測システム(Real-mini)</t>
  </si>
  <si>
    <t>ボルト式継手を用いたシールド工事用セグメント</t>
  </si>
  <si>
    <t>原子吸光分光光度計</t>
  </si>
  <si>
    <t>わく組足場</t>
  </si>
  <si>
    <t>ジャッキを用いた手動による平板載荷試験</t>
  </si>
  <si>
    <t>場所打ち杭(リバースサーキュレーション工法)</t>
  </si>
  <si>
    <t>ゴムバッファ</t>
  </si>
  <si>
    <t>高炉B種セメントによる固化・不溶化工法</t>
  </si>
  <si>
    <t>グラインダーによる溶接止端仕上げ</t>
  </si>
  <si>
    <t>鉱物油系の消泡剤</t>
  </si>
  <si>
    <t>外観目視による診断法</t>
  </si>
  <si>
    <t>金属製の線形誘導標</t>
  </si>
  <si>
    <t>膠石(富配合)コンクリート</t>
  </si>
  <si>
    <t>大型連節ブロック張り</t>
  </si>
  <si>
    <t>ストレートアスファルト遮水混合物</t>
  </si>
  <si>
    <t>T形ダクタイル鉄管</t>
  </si>
  <si>
    <t>塩化ビニール製ストレーナーパイプ</t>
  </si>
  <si>
    <t>シートを埋設しない覆工コンクリート</t>
  </si>
  <si>
    <t>PHC杭工法</t>
  </si>
  <si>
    <t>機能分離型支承のゴムダンパー</t>
  </si>
  <si>
    <t>練石張工法</t>
  </si>
  <si>
    <t>支圧定着型のPCケーブル式落橋防止装置</t>
  </si>
  <si>
    <t>メカニカルドライブ方式を搭載したブルドーザ</t>
  </si>
  <si>
    <t>地中障害物の撤去用立坑工</t>
  </si>
  <si>
    <t>鉄板溶接工後錆止め塗装工法</t>
  </si>
  <si>
    <t>テレメータ10分観測システム</t>
  </si>
  <si>
    <t>コンパクト ストッパー (KCS)</t>
  </si>
  <si>
    <t>鋼製ブラケットによる変位制限装置。</t>
  </si>
  <si>
    <t>4号珪砂</t>
  </si>
  <si>
    <t>フォルダ型ソフトウェアによる「共有フォルダ」</t>
  </si>
  <si>
    <t>ため池の水を抜き、バキューム車による浚渫</t>
  </si>
  <si>
    <t>ポリカーボネート透光板</t>
  </si>
  <si>
    <t>パイプルーフ工法(ボーリング方式)</t>
  </si>
  <si>
    <t>坑口(40m区間)</t>
  </si>
  <si>
    <t>単材のパイプベント</t>
  </si>
  <si>
    <t>防錆剤による断面修復工法</t>
  </si>
  <si>
    <t>ウォールソーおよびはつり作業</t>
  </si>
  <si>
    <t>表面固化するアスベスト封じ込め工法</t>
  </si>
  <si>
    <t>自然堆肥化工法</t>
  </si>
  <si>
    <t>内照式標示板</t>
  </si>
  <si>
    <t>赤外線装置法による目視および手作業による解析</t>
  </si>
  <si>
    <t>オールコアボーリングによる地質調査技術</t>
  </si>
  <si>
    <t>作業員がアワメータ等で現場で目視にて確認</t>
  </si>
  <si>
    <t>目視調査により転石・浮石形状や斜面の勾配、地質状況等から評価する技術</t>
  </si>
  <si>
    <t>背面がアルミ板の内部照明式標識板</t>
  </si>
  <si>
    <t>厚膜系エポキシ樹脂塗料</t>
  </si>
  <si>
    <t>湿式ワイヤーソー工法</t>
  </si>
  <si>
    <t>動揺計と測深器を使用した測量</t>
  </si>
  <si>
    <t>下地に有機ジンクリッチペイント、下塗りに弱溶剤形エポキシ樹脂塗料と中及び上塗りに弱溶剤形ふっ素樹脂塗料</t>
  </si>
  <si>
    <t>養生テープによる養生工法</t>
  </si>
  <si>
    <t>オールケーシング工法</t>
  </si>
  <si>
    <t>SPチェーン(チェーン式落橋防止装置)</t>
  </si>
  <si>
    <t>発泡スチロールを用いた超軽量盛土工法</t>
  </si>
  <si>
    <t>凝集沈殿法</t>
  </si>
  <si>
    <t>自動追尾型トータルステーションによる変位計測システム</t>
  </si>
  <si>
    <t>計測箇所</t>
  </si>
  <si>
    <t>汎用ソフトによる作成と手作業による技術資料の検索・参照</t>
  </si>
  <si>
    <t>設計図書を確認する照査を行い、製作情報は手作業でデータ作成</t>
  </si>
  <si>
    <t>防カビ修繕工法</t>
  </si>
  <si>
    <t>ハンマグラブを用いた全回転式オールケーシング工法</t>
  </si>
  <si>
    <t>高性能減水剤</t>
  </si>
  <si>
    <t>セラミック系油吸着材</t>
  </si>
  <si>
    <t>エンジン式コンクリートブレーカー</t>
  </si>
  <si>
    <t>構造物外面からのコンクリート増し厚工法</t>
  </si>
  <si>
    <t>目地棒、鉄筋、止水板及び目地コーキングを用いたひび割れ誘発目地</t>
  </si>
  <si>
    <t>ロードセル</t>
  </si>
  <si>
    <t>作業員が現地で電光標示板に内容を入力</t>
  </si>
  <si>
    <t>非分離のまま回収する工法</t>
  </si>
  <si>
    <t>水準測量(2級)</t>
  </si>
  <si>
    <t>有機溶剤を含むシラン系表面含浸材</t>
  </si>
  <si>
    <t>2液形変性エポキシ樹脂塗料ハケ塗り</t>
  </si>
  <si>
    <t>転倒ますの転倒回数を外部電源による電気接点パルスで計測する雨量計</t>
  </si>
  <si>
    <t>局</t>
  </si>
  <si>
    <t>酸化チタン光触媒防汚コーティング剤</t>
  </si>
  <si>
    <t>鋼矢板で仮締切りを行うRC巻立て補強工法</t>
  </si>
  <si>
    <t>仮設防音パネル</t>
  </si>
  <si>
    <t>砂ろ過設備</t>
  </si>
  <si>
    <t>人力の配管移動による覆工コンクリート打設工法</t>
  </si>
  <si>
    <t>先進水平ボーリングからのコア観察による切羽前方探査</t>
  </si>
  <si>
    <t>軸直結式開度計</t>
  </si>
  <si>
    <t>リフトオフ試験</t>
  </si>
  <si>
    <t>箇所(5回計測)</t>
  </si>
  <si>
    <t>H形鋼支柱と押出成形セメント板を用いた壁面保護工法</t>
  </si>
  <si>
    <t>人的な温度管理・装置制御による特殊養生(ジェットヒーター養生)</t>
  </si>
  <si>
    <t>劣化表示付きSPDとサージカウンタ</t>
  </si>
  <si>
    <t>手作業による爆薬装填</t>
  </si>
  <si>
    <t>鉱物油を使用した緊張機器</t>
  </si>
  <si>
    <t>表面に滑り止め加工をしていないコンク リート製品</t>
  </si>
  <si>
    <t>一般のAE減水剤</t>
  </si>
  <si>
    <t>ポリマーセメントモルタルを用いた湿式吹付け工法</t>
  </si>
  <si>
    <t>鉄筋コンクリート構造の場所打ち杭</t>
  </si>
  <si>
    <t>20%程度の有機系材料を含む石綿飛散防止剤</t>
  </si>
  <si>
    <t>スチールコードがオーバーラップ構造で埋設されたゴムクローラ</t>
  </si>
  <si>
    <t>PC鋼材で連結し端部に可とう継手を設置したボックスカルバート</t>
  </si>
  <si>
    <t>高圧噴射攪拌工</t>
  </si>
  <si>
    <t>エポキシ樹脂を主成分とした二液混合式のアンカー工法</t>
  </si>
  <si>
    <t>連節ブロック張工</t>
  </si>
  <si>
    <t>ポリ塩化アルミニウム(PAC)と高分子凝集剤を用いた濁水処理システム。</t>
  </si>
  <si>
    <t>小規模建築物のすべり材を用いた免震工法</t>
  </si>
  <si>
    <t>㎡(建築面積)</t>
  </si>
  <si>
    <t>CCTV監視装置と気象観測装置</t>
  </si>
  <si>
    <t>生石灰による改質</t>
  </si>
  <si>
    <t>ウェーブポスト</t>
  </si>
  <si>
    <t>円形車線分離標</t>
  </si>
  <si>
    <t>高温加熱加工したカキ殻による水質浄化法</t>
  </si>
  <si>
    <t>礫(石)による礫間接触酸化法</t>
  </si>
  <si>
    <t>m3/Hr</t>
  </si>
  <si>
    <t>建設機械に後付けするバックモニターシステム「Fine Eyes Monitor」</t>
  </si>
  <si>
    <t>ラバーコーンによる作業範囲の明示と監視員の配置</t>
  </si>
  <si>
    <t>ボルト止めする止水材</t>
  </si>
  <si>
    <t>セメントベントナイト</t>
  </si>
  <si>
    <t>フィルコンライトAll in Oneプレミクス(速硬性プレミクスエアモルタル)</t>
  </si>
  <si>
    <t>現地プラントで混合し製造するエアモルタル</t>
  </si>
  <si>
    <t>油圧ブレーカによる岩盤破砕</t>
  </si>
  <si>
    <t>熱電対による温度計測と表面状態の目視確認</t>
  </si>
  <si>
    <t>コンクリート劣化を抑制する含浸式 KCガードα工法</t>
  </si>
  <si>
    <t>アクリルゴム塗膜工法</t>
  </si>
  <si>
    <t>ジョイントガード</t>
  </si>
  <si>
    <t>作業員によるハンドブレーカー</t>
  </si>
  <si>
    <t>工事前にマンホール蓋高さを調整して舗装する工法</t>
  </si>
  <si>
    <t>ウィンチ式スカフォード</t>
  </si>
  <si>
    <t>ひび割れ抑制のAE減水剤「マスターポリヒード15DS・15DSR」</t>
  </si>
  <si>
    <t>AE減水剤</t>
  </si>
  <si>
    <t>人力によるセントル位置、変位測定</t>
  </si>
  <si>
    <t>塗装による防食対策工</t>
  </si>
  <si>
    <t>H型鋼と単管パイプを使用した仮設屋根</t>
  </si>
  <si>
    <t>商用電力を使用したユニットハウス</t>
  </si>
  <si>
    <t>土木分野向けEAZET工法</t>
  </si>
  <si>
    <t>場所打杭工(リバースサーキュレーション工)</t>
  </si>
  <si>
    <t>壁面よりコンクリート壁を破砕し斫り取る工法</t>
  </si>
  <si>
    <t>人手による計量機器への入力と人手による集計作業</t>
  </si>
  <si>
    <t>計量所</t>
  </si>
  <si>
    <t>スマートカットオフ(スマカット)工法</t>
  </si>
  <si>
    <t>カットオフ部の外殻鋼管およびコンクリートの剥取・除去</t>
  </si>
  <si>
    <t>電気引込・通信工事を伴うインターネットを利用した監視カメラ</t>
  </si>
  <si>
    <t>クレーンおよび人力による荷揚げ作業</t>
  </si>
  <si>
    <t>スーパージュライトシリーズ</t>
  </si>
  <si>
    <t>ポリカーボネート樹脂板</t>
  </si>
  <si>
    <t>鋼製落石防止柵</t>
  </si>
  <si>
    <t>既設マンホール接続部を開削し本管管口に可とう性継手を装着する工法</t>
  </si>
  <si>
    <t>固体潤滑剤分散型樹脂軸受 ファイバーフロンOH(略称FF-OH)</t>
  </si>
  <si>
    <t>固体潤滑剤埋込型無給油軸受</t>
  </si>
  <si>
    <t>PC桁に削孔して取付ける支持金具</t>
  </si>
  <si>
    <t>人力による棒状バイブレータを使用した締固め</t>
  </si>
  <si>
    <t>超速硬モルタル</t>
  </si>
  <si>
    <t>鋼道路橋塗装・防食便覧 Rc-Ⅲ 塗装系(はけ、ローラー)</t>
  </si>
  <si>
    <t>高力ボルトを用いた床版両面からの本締め</t>
  </si>
  <si>
    <t>急結材を添加した吹付けコンクリート</t>
  </si>
  <si>
    <t>浮子測法による高水流量観測</t>
  </si>
  <si>
    <t>高圧ナトリウム灯を光源とした道路照明器具</t>
  </si>
  <si>
    <t>段付無し構造防音パネル</t>
  </si>
  <si>
    <t>各部材の切断孔明けと組み立て(溶接・塗装)を各専門業種にて製作する工法</t>
  </si>
  <si>
    <t>レッカーを使用した目視検査</t>
  </si>
  <si>
    <t>現場打ち超速硬コンクリート舗装工法</t>
  </si>
  <si>
    <t>コンクリート施工管理システム eagle plus</t>
  </si>
  <si>
    <t>人手での計時・記録、集計作業</t>
  </si>
  <si>
    <t>打設場所</t>
  </si>
  <si>
    <t>軽量鉄骨壁下地と石膏ボードによる仮囲い工法</t>
  </si>
  <si>
    <t>ひずみゲージ</t>
  </si>
  <si>
    <t>下沓とサイドブロックが鋳造一体型の線支承</t>
  </si>
  <si>
    <t>エポキシ樹脂系塗料</t>
  </si>
  <si>
    <t>接着型ひずみゲージとひずみ測定器</t>
  </si>
  <si>
    <t>目視確認によりクラックスケールを用いて点検</t>
  </si>
  <si>
    <t>アンカーボルトの座金溶接</t>
  </si>
  <si>
    <t>生コン出荷伝票を目視し、プラント出荷時刻から可使時間を計算すること</t>
  </si>
  <si>
    <t>サッシカバー工法</t>
  </si>
  <si>
    <t>コンクリートブロック積擁壁</t>
  </si>
  <si>
    <t>雨水浸透トレンチ(砕石)</t>
  </si>
  <si>
    <t>特殊起泡剤</t>
  </si>
  <si>
    <t>ストレートアスファルト混合物</t>
  </si>
  <si>
    <t>希釈型防滑溶剤を塗布し表面を加工する工法。</t>
  </si>
  <si>
    <t>ファステック</t>
  </si>
  <si>
    <t>手摺先行型枠組足場</t>
  </si>
  <si>
    <t>合板型枠による型枠工</t>
  </si>
  <si>
    <t>ガソリン、軽油などの化石燃料</t>
  </si>
  <si>
    <t>Cat オートアイドリングストップ機能搭載型ブルドーザ</t>
  </si>
  <si>
    <t>オートアイドリングストップ機能が搭載されていないブルドーザ</t>
  </si>
  <si>
    <t>EPジョイント-SA</t>
  </si>
  <si>
    <t>改質アスファルトシートによる先防水</t>
  </si>
  <si>
    <t>抑草効果を持つショートキープ液剤</t>
  </si>
  <si>
    <t>肩掛式機械除草</t>
  </si>
  <si>
    <t>防錆材塗布による断面修復工法</t>
  </si>
  <si>
    <t>統一型遮音壁板</t>
  </si>
  <si>
    <t>排水桝と排水管による排水処理</t>
  </si>
  <si>
    <t>ケーブラー支持架台</t>
  </si>
  <si>
    <t>アンカーボルト2本で設置するダクターチャンネル</t>
  </si>
  <si>
    <t>構造物の全面に足場を設置し、型枠をクレーンで吊り上げて設置する工法</t>
  </si>
  <si>
    <t>炭素繊維シート工法</t>
  </si>
  <si>
    <t>HS裏込めブロック</t>
  </si>
  <si>
    <t>現場打ちの間詰めコンクリート</t>
  </si>
  <si>
    <t>おまかせ君プロとおまかせ君ワンマンでさっと丁張測量</t>
  </si>
  <si>
    <t>事前計算書をもとにしたトータルステーションの測量</t>
  </si>
  <si>
    <t>腹付けコンクリートによる砂防堰堤補強工法</t>
  </si>
  <si>
    <t>エスミックスラリ-工法</t>
  </si>
  <si>
    <t>深層混合処理機を使用したスラリ-攪拌工</t>
  </si>
  <si>
    <t>光クロージャ工法</t>
  </si>
  <si>
    <t>キャッチャーシステム</t>
  </si>
  <si>
    <t>石灰石微粉末等多量の粉体と粉体増粘剤に通常の高性能AE減水剤を使用</t>
  </si>
  <si>
    <t>養生マットで目隠し後、点字ブロック貼付工法</t>
  </si>
  <si>
    <t>大型H形鋼(SS400)</t>
  </si>
  <si>
    <t>吹き流しを作業者が目視で確認</t>
  </si>
  <si>
    <t>平方Km</t>
  </si>
  <si>
    <t>SM490及びSM490Y鋼板</t>
  </si>
  <si>
    <t>全面打音調査による路面下変状調査</t>
  </si>
  <si>
    <t>モルタル・コンクリート吹付け工+着色剤</t>
  </si>
  <si>
    <t>反射式標識板</t>
  </si>
  <si>
    <t>枠組足場と型枠</t>
  </si>
  <si>
    <t>円形断面ケーブル</t>
  </si>
  <si>
    <t>レーザー三次元計測システム 簡測くん</t>
  </si>
  <si>
    <t>トータルステーションを利用した橋梁部材計測</t>
  </si>
  <si>
    <t>橋(L=100m)</t>
  </si>
  <si>
    <t>セメントモルタルによるタイルあと張り工法</t>
  </si>
  <si>
    <t>電線メーカー工場内で結線し、電源線と調光制御線を分けた防水コネクタ</t>
  </si>
  <si>
    <t>地中探査レーダーによる探査</t>
  </si>
  <si>
    <t>非イオン界面活性剤(脂肪酸エステル型)を主成分とする油処理剤</t>
  </si>
  <si>
    <t>L(漏洩油)</t>
  </si>
  <si>
    <t>接着系あと施工アンカー</t>
  </si>
  <si>
    <t>既存杭引抜工法</t>
  </si>
  <si>
    <t>高圧ナトリウムランプを用いた照明器具</t>
  </si>
  <si>
    <t>重金属不溶化材「デナイトシリーズ」</t>
  </si>
  <si>
    <t>セメント系固化材(特殊土用固化材)</t>
  </si>
  <si>
    <t>垂直ドラム式区画線消去技術</t>
  </si>
  <si>
    <t>フラッグロープと投光器</t>
  </si>
  <si>
    <t>横断ケーブル箇所</t>
  </si>
  <si>
    <t>バキューム車による仮排水</t>
  </si>
  <si>
    <t>従来のガードフェンス</t>
  </si>
  <si>
    <t>仮設水位計を設置し、一般的な天気予報で検討</t>
  </si>
  <si>
    <t>ポケット式落石防護網工法</t>
  </si>
  <si>
    <t>有線LANシステム</t>
  </si>
  <si>
    <t>熱電対を用いたコンクリート打設状況の計測</t>
  </si>
  <si>
    <t>回(打設量150m3)</t>
  </si>
  <si>
    <t>バイオハクリⅩ</t>
  </si>
  <si>
    <t>塩素系(ジクロロメタン)の塗膜はく離剤</t>
  </si>
  <si>
    <t>リモートモニタリングシステム parakeet</t>
  </si>
  <si>
    <t>センサー計測値の計測員による収集及び現場PCを用いた閲覧</t>
  </si>
  <si>
    <t>パーゴラ</t>
  </si>
  <si>
    <t>㎡(13㎡=4坪)</t>
  </si>
  <si>
    <t>オイルニュートラー洗浄剤</t>
  </si>
  <si>
    <t>吸着マット、オイルフェンス等</t>
  </si>
  <si>
    <t>灯油、軽油(揮発性油)で洗浄</t>
  </si>
  <si>
    <t>手すり先行据置方式足場工法</t>
  </si>
  <si>
    <t>吸引圧送式 仮設水洗トイレ シャトレ</t>
  </si>
  <si>
    <t>セット・年</t>
  </si>
  <si>
    <t>現場打擁壁(逆T型擁壁)</t>
  </si>
  <si>
    <t>重機接触防止装置パノラマU</t>
  </si>
  <si>
    <t>運転手及び監視員による人的な目視確認</t>
  </si>
  <si>
    <t>土間打ちや外構工事の補修等に使用するドライモルタル</t>
  </si>
  <si>
    <t>格子形状のスケルトンバケット</t>
  </si>
  <si>
    <t>ラフテレーンクレーンを逐次移動しながらコンクリート二次製品を敷設する工法</t>
  </si>
  <si>
    <t>(夏期)液化窒素によるコンクリートの冷却、(冬期)遮蔽バルーンとジェットヒーターによる加温</t>
  </si>
  <si>
    <t>ダムコンクリートの目視による締固め評価</t>
  </si>
  <si>
    <t>1レーン毎のコンクリート舗装工</t>
  </si>
  <si>
    <t>連続繊維シート貼付け工法</t>
  </si>
  <si>
    <t>超音波探傷検査</t>
  </si>
  <si>
    <t>セメント系下地調整塗材(JIS A 6916 C-2)</t>
  </si>
  <si>
    <t>人力点検による遠望目視、近接目視と打音検査で対応、ひび割れ展開図は目視時のスケッチング</t>
  </si>
  <si>
    <t>ジンクリッチペイントを下塗に用いた重防食塗装</t>
  </si>
  <si>
    <t>メタルハライドランプ(HID)等を光源とする仮設照明器</t>
  </si>
  <si>
    <t>Ecoラム工法(角形鋼管切梁)</t>
  </si>
  <si>
    <t xml:space="preserve">切梁にH形鋼を使用した切梁式土留め工法 </t>
  </si>
  <si>
    <t>手持ち式ブレーカーによる人力はつり作業</t>
  </si>
  <si>
    <t>m3(10㎡×5cm)</t>
  </si>
  <si>
    <t>セメント系材料を主材とした可塑状エアモルタルの充填材</t>
  </si>
  <si>
    <t>走査型電子顕微鏡</t>
  </si>
  <si>
    <t>LEDマルチライト</t>
  </si>
  <si>
    <t>白熱電球式レフランプ投光器</t>
  </si>
  <si>
    <t>アンカーボルトの再施工</t>
  </si>
  <si>
    <t>か所</t>
  </si>
  <si>
    <t>・無加工のコアドリリング孔にグラウトを注入して定着するあと施工アンカー工法</t>
  </si>
  <si>
    <t>消波根固めブロック(単孔の平型)</t>
  </si>
  <si>
    <t>ハンドガイド式前後進プレート</t>
  </si>
  <si>
    <t>コンクリート打設後、上部の間隙に無収縮モルタルを打設する工法</t>
  </si>
  <si>
    <t>トランシットによるロッドの鉛直性の誘導</t>
  </si>
  <si>
    <t>電気雷管によるトンネル制御発破技術</t>
  </si>
  <si>
    <t>ロックボルトおよび緑化併用の吹付法枠工</t>
  </si>
  <si>
    <t>ケイ酸塩系表面含浸工法</t>
  </si>
  <si>
    <t>汎用高性能AE減水剤</t>
  </si>
  <si>
    <t>安全管理強化・工事総合管理システム 「Orpheus-3D」(オルフェウス スリーディー)</t>
  </si>
  <si>
    <t>工事/年</t>
  </si>
  <si>
    <t>施工領域安全監視システム(3Dバリア)</t>
  </si>
  <si>
    <t>監視員による目視</t>
  </si>
  <si>
    <t>粘性型ダンパーおよびチェーン式落橋防止装置</t>
  </si>
  <si>
    <t>石油樹脂・アクリル樹脂系高圧注入工法</t>
  </si>
  <si>
    <t>根固被覆ブロック</t>
  </si>
  <si>
    <t>ゴム支承のオゾン劣化防止コーティング(K-PRO工法)</t>
  </si>
  <si>
    <t>シリコンコーティング</t>
  </si>
  <si>
    <t>トータルステーションによる定点観測</t>
  </si>
  <si>
    <t>デジタルカメラ計測自動図化システム VFORM (ブイフォーム)</t>
  </si>
  <si>
    <t>測量機器等の計測結果を基にCADを用いて人手で図化</t>
  </si>
  <si>
    <t>はく離部除去後復旧(超速硬コンクリート)工、床版取替工</t>
  </si>
  <si>
    <t>プレキャストコンクリート製雨水貯留施設</t>
  </si>
  <si>
    <t>㎡/10年</t>
  </si>
  <si>
    <t>電気式変位計や測量機器などにより距離変化を測定する技術</t>
  </si>
  <si>
    <t>亜鉛系防錆処理技術「ZEC-888」</t>
  </si>
  <si>
    <t>溶融亜鉛めっきHDZ55</t>
  </si>
  <si>
    <t>フリードームシステム</t>
  </si>
  <si>
    <t>突針型避雷針</t>
  </si>
  <si>
    <t>土木用暗渠集排水材『ヘチマロン』</t>
  </si>
  <si>
    <t>裏込砕石</t>
  </si>
  <si>
    <t>特殊コンドルファ始動器「Vスター」</t>
  </si>
  <si>
    <t>始動タップの途中可変ができないコンドルファ始動器</t>
  </si>
  <si>
    <t>照明付き金属製A型看板</t>
  </si>
  <si>
    <t>工事現場(1ヵ月)</t>
  </si>
  <si>
    <t>あと施工アンカー(ダイヤモンドコアドリル)工法</t>
  </si>
  <si>
    <t>鋼板製の仮囲い</t>
  </si>
  <si>
    <t>亜硝酸塩系防錆剤配合ポリマーセメントモルタル</t>
  </si>
  <si>
    <t>管更生工法</t>
  </si>
  <si>
    <t>結束紐</t>
  </si>
  <si>
    <t>コンクリート型枠剥離剤(SMD-70)</t>
  </si>
  <si>
    <t>鉱物油を主成分とする型枠剥離剤</t>
  </si>
  <si>
    <t>鋼製セパレータ</t>
  </si>
  <si>
    <t>車両限界 検尺棒</t>
  </si>
  <si>
    <t>単管パイプ組立てによる計測ゲート設置測定</t>
  </si>
  <si>
    <t>溶融亜鉛めっきボルト</t>
  </si>
  <si>
    <t>遠心力鉄筋コンクリート管(B形)内圧管 6K管</t>
  </si>
  <si>
    <t>ひずみゲージによる電気式計測</t>
  </si>
  <si>
    <t>ベントナイト溶液注入工法</t>
  </si>
  <si>
    <t>無機系高弾性コンクリート保護塗膜工法</t>
  </si>
  <si>
    <t>ロープ掛工+ロープ伏工</t>
  </si>
  <si>
    <t>ビデオ撮影</t>
  </si>
  <si>
    <t>置換式柱状地盤改良工法「SST工法」</t>
  </si>
  <si>
    <t>深層混合処理工法(一軸スラリー撹拌工)</t>
  </si>
  <si>
    <t>燃費低減型クーリングシステム搭載油圧ショベル</t>
  </si>
  <si>
    <t>高ファン回転により冷却を行う油圧ショベル</t>
  </si>
  <si>
    <t>電動力工具による塗膜除去工法</t>
  </si>
  <si>
    <t>耐根層、耐根層保護層、排水層、透水層及び土壌層から構成された軽量土壌工法</t>
  </si>
  <si>
    <t>鉱油系グリース</t>
  </si>
  <si>
    <t>kg(1缶)</t>
  </si>
  <si>
    <t>高精度MMSでスイスイ3D現況測量</t>
  </si>
  <si>
    <t>どこでもケーブル</t>
  </si>
  <si>
    <t>施工現場にケーブル収納用の溝を掘って敷鉄板を被せる方法</t>
  </si>
  <si>
    <t>チタンリボンメッシュ工法</t>
  </si>
  <si>
    <t>統一型遮音板</t>
  </si>
  <si>
    <t>エコット車載トイレ</t>
  </si>
  <si>
    <t>近隣住民用お知らせウェブシステム</t>
  </si>
  <si>
    <t>ウェブカメラ及び現場ホームページ</t>
  </si>
  <si>
    <t>免震ゴム支承(HDR)</t>
  </si>
  <si>
    <t>橋(4橋脚)</t>
  </si>
  <si>
    <t>デンカクリアップα</t>
  </si>
  <si>
    <t>粉じん低減剤と減水剤の併用</t>
  </si>
  <si>
    <t>木製型枠工</t>
  </si>
  <si>
    <t>単層多色超高輝度マイクロプリズム式反射シート</t>
  </si>
  <si>
    <t>封入型ガラスビーズ反射シート</t>
  </si>
  <si>
    <t>環境品質保持カバー「HYBRID」</t>
  </si>
  <si>
    <t>遮熱塗装を施したミキサー車による通常の生コンクリート運搬</t>
  </si>
  <si>
    <t>ロングPコンを使用する型枠工法</t>
  </si>
  <si>
    <t>開削工法による管布設替え</t>
  </si>
  <si>
    <t>接地抵抗低減剤ホクデンEP-1</t>
  </si>
  <si>
    <t>炭素繊維導電性コンクリート</t>
  </si>
  <si>
    <t>m(電極長)</t>
  </si>
  <si>
    <t>非密閉サイドプレート式油圧ブレーカを使用した転石破砕</t>
  </si>
  <si>
    <t>IPカメラ、ネットワークディスクレコーダー、環境・気象計測データ管理システム等の併用</t>
  </si>
  <si>
    <t>高耐荷力管(鉄筋コンクリート管)を用いた小口径長距離曲線推進工法</t>
  </si>
  <si>
    <t>トンネル覆工初期養生FRP工法</t>
  </si>
  <si>
    <t>外版に鋼板を使用したセントル</t>
  </si>
  <si>
    <t>コンクリート構造物内の埋設物非破壊探査装置</t>
  </si>
  <si>
    <t>コンクリート構造物内の鉄筋、電配管及び空洞等を狭帯域な電磁波により非破壊で探査する技術</t>
  </si>
  <si>
    <t>セメント・石灰系固化材を用いた安定処理工、路床改良工</t>
  </si>
  <si>
    <t>出入口が角型で圧力損失が大きなサイレンサ</t>
  </si>
  <si>
    <t>オゾン消臭装置付仮設トイレ</t>
  </si>
  <si>
    <t>給水の水タンクに水と混ぜて入れる消臭液を使用した仮設トイレ</t>
  </si>
  <si>
    <t>台・月</t>
  </si>
  <si>
    <t>入替え工法</t>
  </si>
  <si>
    <t>リアルタイムアラート伝達システム</t>
  </si>
  <si>
    <t>インターネットで気象情報等を調べ、メガホンを利用して伝達</t>
  </si>
  <si>
    <t>クラウド監視カメラ『MAMORY:マモリー』</t>
  </si>
  <si>
    <t>ネットワークカメラと有線端末による監視。</t>
  </si>
  <si>
    <t>ヒートパイプを用いたパイプクーリング工法</t>
  </si>
  <si>
    <t>水循環式パイプクーリング工法</t>
  </si>
  <si>
    <t>プレボーリング砂置換工法</t>
  </si>
  <si>
    <t>既設舗装と同等の舗装構成による切削オーバーレイ工法</t>
  </si>
  <si>
    <t>斜面ノリダー(ラク2ステージ)</t>
  </si>
  <si>
    <t>単管傾斜足場</t>
  </si>
  <si>
    <t>トータルステーションを用いた自動視準計測システム</t>
  </si>
  <si>
    <t>Beacon(無線通信にて情報サービスを提供する)技術とソーラー発電式小型LED照明灯を個別設置</t>
  </si>
  <si>
    <t>基(12年)</t>
  </si>
  <si>
    <t>水ガラスを用いた止水</t>
  </si>
  <si>
    <t>無機凝集剤のポリ塩化アルミニウムと高分子凝集剤との併用による凝集沈澱処理。</t>
  </si>
  <si>
    <t>こうじばん</t>
  </si>
  <si>
    <t>鉄製の敷板</t>
  </si>
  <si>
    <t>セメントミルク工法</t>
  </si>
  <si>
    <t>基礎</t>
  </si>
  <si>
    <t>アルミニウム合金製足場台(可搬式作業台)</t>
  </si>
  <si>
    <t>脚立2台の間に足場板を渡して緊縛する方法(脚立足場)</t>
  </si>
  <si>
    <t>SGシート</t>
  </si>
  <si>
    <t>単色単層の防水シート</t>
  </si>
  <si>
    <t>スマートパッチ</t>
  </si>
  <si>
    <t>袋詰めの常温アスファルト合材</t>
  </si>
  <si>
    <t>角型FEP</t>
  </si>
  <si>
    <t>ボルトマーキングスプレー 線引き屋</t>
  </si>
  <si>
    <t>マーカーペンによる手書きマーキング</t>
  </si>
  <si>
    <t>「集塵装置のない 路面切削機」</t>
  </si>
  <si>
    <t>Y形インサート</t>
  </si>
  <si>
    <t>TDRショットライニングシステム</t>
  </si>
  <si>
    <t>成型樹脂板埋込型型枠工法</t>
  </si>
  <si>
    <t>路上目視、近接目視、触診、打音</t>
  </si>
  <si>
    <t>金属製の網を使用した装置</t>
  </si>
  <si>
    <t>穿孔箇所</t>
  </si>
  <si>
    <t>飛砂・粉塵・侵食防止剤デンカコートスーパーS</t>
  </si>
  <si>
    <t>鉄筋コンクリート水路設置工</t>
  </si>
  <si>
    <t>塩害対策用断面修復材「デンカクロルフィックス」</t>
  </si>
  <si>
    <t>EPP(エコ・ペイント・ピーリング)工法</t>
  </si>
  <si>
    <t>近接式水中コアドリリング工法</t>
  </si>
  <si>
    <t>坑内のセグメント裏込め注入孔と注入金具</t>
  </si>
  <si>
    <t>水門の自重降下装置と予備駆動装置を兼用しない技術</t>
  </si>
  <si>
    <t>アンカープロチェッカー(APC)</t>
  </si>
  <si>
    <t>油圧式アンカーボルト引張荷重検査器</t>
  </si>
  <si>
    <t>増打ち部の断面欠損によるひび割れ誘発目地工法</t>
  </si>
  <si>
    <t>吸塵ドリルシステム Qビット UX</t>
  </si>
  <si>
    <t>一般的なコンクリートドリル</t>
  </si>
  <si>
    <t>高セメント量の高流動コンクリート</t>
  </si>
  <si>
    <t>工事看板用プリズム型再帰反射シート</t>
  </si>
  <si>
    <t>ガラスビーズを使用したカプセルレンズ型再帰反射シート</t>
  </si>
  <si>
    <t>機械式水門開閉装置</t>
  </si>
  <si>
    <t>親水性ポリウレタン樹脂系止水工法</t>
  </si>
  <si>
    <t>場所打ちカルバート工法</t>
  </si>
  <si>
    <t>SMART CONSTRUCTION Dashboardによる出来高・出来形管理システム</t>
  </si>
  <si>
    <t>特性が不明確・不均一・不十分な在来系統</t>
  </si>
  <si>
    <t>接着貼りセラミックパネル</t>
  </si>
  <si>
    <t>機械ボーリング工法</t>
  </si>
  <si>
    <t>箇所(3m)</t>
  </si>
  <si>
    <t>ファーストクリート工法</t>
  </si>
  <si>
    <t>従来型湿式吹付工法による吹付枠工</t>
  </si>
  <si>
    <t>インターネット回線を用いた遠隔監視システム</t>
  </si>
  <si>
    <t>バーチャル立体保安標識</t>
  </si>
  <si>
    <t>立掛け式の警戒標識</t>
  </si>
  <si>
    <t>RFID作業員接近警報装置「IDガードマン」</t>
  </si>
  <si>
    <t>ロードコーンによる作業範囲区別と警備員による監視</t>
  </si>
  <si>
    <t>TS出来形及び土木測量作業支援多機能電子野帳 TS-FIELD/DC-6E</t>
  </si>
  <si>
    <t>電子野帳へ3次元データの手入力</t>
  </si>
  <si>
    <t>耐候性ナイロン12製結束バンド</t>
  </si>
  <si>
    <t>大口径長尺管埋設用簡易土留</t>
  </si>
  <si>
    <t>鋼製山留材を使用した土留</t>
  </si>
  <si>
    <t>エコマックス(凝集剤)</t>
  </si>
  <si>
    <t>3剤3工程タイプの濁水処理剤</t>
  </si>
  <si>
    <t>目視調査およびクラックスケールを用いたひび割れ測定</t>
  </si>
  <si>
    <t>浚渫工(バックホウ浚渫船)</t>
  </si>
  <si>
    <t>凝集沈殿工法</t>
  </si>
  <si>
    <t>m3・年</t>
  </si>
  <si>
    <t>電線共同溝(通信)用接着レスさや管</t>
  </si>
  <si>
    <t>接着さや管</t>
  </si>
  <si>
    <t>ニッシンボンド</t>
  </si>
  <si>
    <t>毒物劇物扱いが必要なエポキシ樹脂系接着剤</t>
  </si>
  <si>
    <t>大型H形鋼(SS400材)</t>
  </si>
  <si>
    <t>アスファルト合材付着防止剤(スーパーアースガード T)</t>
  </si>
  <si>
    <t>鉱油系付着防止剤(軽油)</t>
  </si>
  <si>
    <t>点検用ハンマーによるたたき検査</t>
  </si>
  <si>
    <t>㎡・月</t>
  </si>
  <si>
    <t>無機系凝集剤と有機系高分子凝集剤を濁水処理設備で添加・処理</t>
  </si>
  <si>
    <t>m3・20日</t>
  </si>
  <si>
    <t>鋼管柱路面境界部腐食診断装置 コロージョンドクター</t>
  </si>
  <si>
    <t>近接目視と掘削後超音波板厚計による鋼管柱路面境界部腐食診断</t>
  </si>
  <si>
    <t>清掃用ボートと回収かごを用いた水面清掃工法</t>
  </si>
  <si>
    <t>ダンプ車10t</t>
  </si>
  <si>
    <t>FST工法</t>
  </si>
  <si>
    <t>アンカーピンニング部分エポキシ樹脂注入工法(振動ドリル、従来ノズル使用)</t>
  </si>
  <si>
    <t>見張奉行</t>
  </si>
  <si>
    <t>構造物台帳、図面、点検調書のファイルのコピーを現場に持ち出し点検結果を確認</t>
  </si>
  <si>
    <t>表土肥料の流亡を抑制する環境資材</t>
  </si>
  <si>
    <t>表土肥料の流亡抑制効果のない堤防芝養生工</t>
  </si>
  <si>
    <t>ナイロンカッター刈払機</t>
  </si>
  <si>
    <t>金属刃標準装備刈払機</t>
  </si>
  <si>
    <t>防雪看板「風太郎」</t>
  </si>
  <si>
    <t>工事立看板</t>
  </si>
  <si>
    <t>アーバンライナー工法</t>
  </si>
  <si>
    <t>躯体を鉄筋コンクリートで構築する圧入式オープンケーソン工法</t>
  </si>
  <si>
    <t>W・J・P除去工法</t>
  </si>
  <si>
    <t>壁面をサンダーにて削り取る工法</t>
  </si>
  <si>
    <t>硬化発現性に優れた2成分形アルコール型シリコーンシーラント(SE990F) (JWWA溶出試験適合品)</t>
  </si>
  <si>
    <t>2成分形アミノキシ型シリコーンシーラント</t>
  </si>
  <si>
    <t>SnapChamber電子小黒板アプリ(スマートデバイス用)</t>
  </si>
  <si>
    <t>物理黒板使用した写真撮影及び手入力による写真整理業務</t>
  </si>
  <si>
    <t>セーフティコーンシリーズ</t>
  </si>
  <si>
    <t>硬質性PVC製ロードコーン</t>
  </si>
  <si>
    <t>布板ずれ防止治具「エスプレート」</t>
  </si>
  <si>
    <t>番線による緊結固定</t>
  </si>
  <si>
    <t>耐疲労性向上溶接材料および施工法</t>
  </si>
  <si>
    <t>グラインダによる止端処理</t>
  </si>
  <si>
    <t>プレキャスト支圧壁バックロック工法</t>
  </si>
  <si>
    <t>現場打ちコンクリート支圧壁</t>
  </si>
  <si>
    <t>バイオターフ</t>
  </si>
  <si>
    <t>石油由来ポリエチレン人工芝</t>
  </si>
  <si>
    <t>コンクリート添加剤『FD-15』</t>
  </si>
  <si>
    <t>ビニロン繊維を使用したコンクリート添加剤</t>
  </si>
  <si>
    <t>大型土のう袋詰機「クイックホッパー」</t>
  </si>
  <si>
    <t>単管パイプを組み立てた製作枠(単管工法)</t>
  </si>
  <si>
    <t>固定定点カメラシステム</t>
  </si>
  <si>
    <t>橋梁点検ロボットカメラ</t>
  </si>
  <si>
    <t>橋梁点検車を用いた目視点検</t>
  </si>
  <si>
    <t>石膏系土壌改質材 タイガージプハード</t>
  </si>
  <si>
    <t>セメント系改質材</t>
  </si>
  <si>
    <t>一般鋼矢板を用いた基礎下への囲い込み工法</t>
  </si>
  <si>
    <t>黒球式熱中症指数計「熱中アラーム」TT-562(ST)</t>
  </si>
  <si>
    <t>固定型(定点観測)で使用するWBGT計</t>
  </si>
  <si>
    <t>シーエスパイル工法</t>
  </si>
  <si>
    <t>掘削置換工法</t>
  </si>
  <si>
    <t>移動式クレーン搭載用エコモード、燃料消費モニタシステム</t>
  </si>
  <si>
    <t>エコモード、燃費モニタ未搭載の移動式クレーン</t>
  </si>
  <si>
    <t>台・日</t>
  </si>
  <si>
    <t>クレーショック工法</t>
  </si>
  <si>
    <t>地上からの薬液注入工法</t>
  </si>
  <si>
    <t>放送・映像機能付スマートフォン型トランシーバー</t>
  </si>
  <si>
    <t>トランシーバー</t>
  </si>
  <si>
    <t>無足場4脚走行単管削孔機による削孔工法</t>
  </si>
  <si>
    <t>足場施工と軽量ボーリングマシーンによる工法</t>
  </si>
  <si>
    <t>アクリルゴム系屋根用遮熱塗膜防水工法「アトムレイズ サーモJS工法」</t>
  </si>
  <si>
    <t>公共建築工事標準仕様書及び公共建築改修工事標準仕様書に記載されたJIS A 6021ウレタンゴム系材料を使用したX-1(絶縁工法)</t>
  </si>
  <si>
    <t>トンネル導水内装工法(R-エコ導水内装(RDN)工法)</t>
  </si>
  <si>
    <t>導水シートと内装板の設置による導水対策工法</t>
  </si>
  <si>
    <t>エコクレイウォールⅡ工法(ECウォールⅡ工法)</t>
  </si>
  <si>
    <t>ソイルセメント地中連続壁工法(TRD工法)</t>
  </si>
  <si>
    <t>GU(ジーユー)ブロック置式タイプ</t>
  </si>
  <si>
    <t>現場製作 単独基礎</t>
  </si>
  <si>
    <t>SRP工法(STATIC REFUSE PRESS)</t>
  </si>
  <si>
    <t>デジタルプリンタブル及びフレキシブル高輝度プリズム反射シート</t>
  </si>
  <si>
    <t>トンネル覆工コンクリート給水養生工法・ウエットフォーム</t>
  </si>
  <si>
    <t>セレキュアモイスト</t>
  </si>
  <si>
    <t>繊維系の養生マット</t>
  </si>
  <si>
    <t>BeingCollaboration PM</t>
  </si>
  <si>
    <t>「土木工事の情報共有システム活用ガイドライン」の仕様に準じた情報共有システム</t>
  </si>
  <si>
    <t>GAロードマット</t>
  </si>
  <si>
    <t>仮設アスファルト舗装</t>
  </si>
  <si>
    <t>工事機械の環境配慮型運転管理システム</t>
  </si>
  <si>
    <t>敷地境界での地盤振動の公害振動計による計測、現場監督による口頭での指示</t>
  </si>
  <si>
    <t>軽量敷板プラボーくんPSK</t>
  </si>
  <si>
    <t>工事等A型看板用ベッド オモリちゃん</t>
  </si>
  <si>
    <t>プラスチック製注水式重石</t>
  </si>
  <si>
    <t>アスファルト合材付着防止剤(ナブエース)</t>
  </si>
  <si>
    <t>軽油等の鉱物油</t>
  </si>
  <si>
    <t>ザイペックス・液体タイプ 塗布・吹付工法</t>
  </si>
  <si>
    <t>屋内位置把握ソリューション</t>
  </si>
  <si>
    <t>入坑札を使った入坑管理</t>
  </si>
  <si>
    <t>路面横断形状測定装置</t>
  </si>
  <si>
    <t>カラークスSS-S</t>
  </si>
  <si>
    <t>バイオハクリX-WB</t>
  </si>
  <si>
    <t>超軽量敷板プラボーくんPSLシリーズ</t>
  </si>
  <si>
    <t>OKヒットパッキン</t>
  </si>
  <si>
    <t>セパレーターに止水リングを取り付け、Pコーン穴の穴埋め処理は無収縮モルタルで対応</t>
  </si>
  <si>
    <t>ハイブリット断熱コーティング材「サーモブロック」</t>
  </si>
  <si>
    <t>セラミックを用いた塗料</t>
  </si>
  <si>
    <t>リブ付きアーチフォーム工法</t>
  </si>
  <si>
    <t>鋼橋RC床版用木製型枠工法</t>
  </si>
  <si>
    <t>防爆機能付きガソリンを燃料とする仮設鋼材溶断機 (ペトロカッター)</t>
  </si>
  <si>
    <t>燃料タンクに防爆機能が無いアセチレンガス溶断機による仮設鋼材の溶断作業</t>
  </si>
  <si>
    <t>cm2</t>
  </si>
  <si>
    <t>スマートブレーキ刈払機</t>
  </si>
  <si>
    <t>現場地耐力試験システム</t>
  </si>
  <si>
    <t>地盤の平板載荷試験</t>
  </si>
  <si>
    <t>箇所(試験)</t>
  </si>
  <si>
    <t>防水部材内蔵常温収縮形電力ケーブル接続及び端末処理工法</t>
  </si>
  <si>
    <t>テープ巻き工法</t>
  </si>
  <si>
    <t>接続</t>
  </si>
  <si>
    <t>サビナガッター</t>
  </si>
  <si>
    <t>排水桝と排水管による路面排水</t>
  </si>
  <si>
    <t>水性無機系防錆材(I・R COAT)</t>
  </si>
  <si>
    <t>外面塗替塗装RC-1塗装系仕様</t>
  </si>
  <si>
    <t>ヘテロコア光ファイバー式変位計測センサー「i-Line」</t>
  </si>
  <si>
    <t>孔内傾斜計等の電気方式による移動変形調査</t>
  </si>
  <si>
    <t>重金属処理剤「メタルクリア」</t>
  </si>
  <si>
    <t>iコンスペーサを用いたかぶり厚検査システム</t>
  </si>
  <si>
    <t>電磁誘導、電磁波レーダ法によるかぶり厚計測</t>
  </si>
  <si>
    <t>KSボンド</t>
  </si>
  <si>
    <t>モルタル・コンクリート塗り継ぎ用エポキシ樹脂系接着剤</t>
  </si>
  <si>
    <t>USアンカー</t>
  </si>
  <si>
    <t>鉄筋径より小さいネジ径のアンカー</t>
  </si>
  <si>
    <t>コンクリート強度推定器</t>
  </si>
  <si>
    <t>テストハンマー(リバウンドハンマー)</t>
  </si>
  <si>
    <t>IYO集塵工法 バンニードTM-2 HEPAフィルタ併用システム</t>
  </si>
  <si>
    <t>塗膜はく離材による塗膜除去工法</t>
  </si>
  <si>
    <t>フラッシュブロック</t>
  </si>
  <si>
    <t>現場で天端や側面に反射板を接着する歩車道境界ブロック</t>
  </si>
  <si>
    <t>有線式据置型傾斜計</t>
  </si>
  <si>
    <t>Gブロックドレイン</t>
  </si>
  <si>
    <t>高輝度蓄光式標識「ルミセーフサイン」</t>
  </si>
  <si>
    <t>LLクリート</t>
  </si>
  <si>
    <t>鉄筋かぶりを増厚したプレキャストコンクリート製品</t>
  </si>
  <si>
    <t>中小橋梁のボックスカルバートによる補強工法</t>
  </si>
  <si>
    <t>新規架替え工法</t>
  </si>
  <si>
    <t>障害波遮断変圧器≪ノイズカットトランス≫</t>
  </si>
  <si>
    <t>耐雷トランス</t>
  </si>
  <si>
    <t>山岳トンネルの安全対策・省エネ制御システム「TUNNEL EYE」</t>
  </si>
  <si>
    <t>安全情報(入坑管理、作業環境濃度)と、電気機器(工事照明、換気装置等)の手動管理・制御</t>
  </si>
  <si>
    <t>e-pile next工法</t>
  </si>
  <si>
    <t>プレボーリング工法(PHC杭工法)</t>
  </si>
  <si>
    <t>工事測量ガイダンスシステム(測構ナビ3D)</t>
  </si>
  <si>
    <t>丁張を掛けて構造物の掘削・据付けを行う技術</t>
  </si>
  <si>
    <t>特殊保温プレート</t>
  </si>
  <si>
    <t>特殊保温プレートを装着していないフィニッシャ</t>
  </si>
  <si>
    <t>クールアイランド舗装(CI舗装)</t>
  </si>
  <si>
    <t>薄層カラー舗装の景観透水性舗装</t>
  </si>
  <si>
    <t>水素・エチレン混合ガス圧接工法「ハイドロカット」</t>
  </si>
  <si>
    <t>アセチレンガスを使用したガス圧接工</t>
  </si>
  <si>
    <t>吊り足場吊りチェーン弛み補正治具「フックタイ」</t>
  </si>
  <si>
    <t>レバーブロックを使用し弛み補正を行う技術</t>
  </si>
  <si>
    <t>超高密度気象観測・情報提供サービス POTEKA</t>
  </si>
  <si>
    <t>現場警報用気象監視システム</t>
  </si>
  <si>
    <t>鋼床版デッキプレートの貫通き裂検査の前処理研磨</t>
  </si>
  <si>
    <t>グラインダーによる砥石研磨</t>
  </si>
  <si>
    <t>3次元指向性ボアホールレーダシステム</t>
  </si>
  <si>
    <t>無指向性ボアホールレーダ</t>
  </si>
  <si>
    <t>粉塵対策型機械切削はつり工法(PPE工法)</t>
  </si>
  <si>
    <t>人力はつり工法</t>
  </si>
  <si>
    <t>アルミ嵌合式両面表示標識板</t>
  </si>
  <si>
    <t>アルミ補強リブ標識板</t>
  </si>
  <si>
    <t>ハンマードリル用アタッチメント 安全Laku打</t>
  </si>
  <si>
    <t>ハンマーによる打込み作業</t>
  </si>
  <si>
    <t>Zプラズマ工法</t>
  </si>
  <si>
    <t>ガス切断工法</t>
  </si>
  <si>
    <t>鉛レス固体潤滑剤分散型無給油軸受</t>
  </si>
  <si>
    <t>一般強度領域の中流動～高流動コンクリートに対応する化学混和剤「ヤマソーV1-FT」</t>
  </si>
  <si>
    <t>一般の高性能AE減水剤</t>
  </si>
  <si>
    <t>コンクリートのブリーディングを低減させる化学混和剤「ヤマソー16NB」</t>
  </si>
  <si>
    <t>リサイクルゴム製ハンプ&lt;減速くん&gt;</t>
  </si>
  <si>
    <t>アスファルト盛り上げハンプ</t>
  </si>
  <si>
    <t>FITSA</t>
  </si>
  <si>
    <t>インパクトエコー法</t>
  </si>
  <si>
    <t>高効率橋梁点検車「バーリンABシリーズ」</t>
  </si>
  <si>
    <t>張出すアウトリガの橋梁点検車</t>
  </si>
  <si>
    <t>鋼管杭中掘バイブロ併用工法「NB工法」</t>
  </si>
  <si>
    <t>鋼管・既製コンクリート杭打工(中掘工)</t>
  </si>
  <si>
    <t>再帰反射ボルト装備のガードレール</t>
  </si>
  <si>
    <t>3DMC技術を適用した路盤整正機システム</t>
  </si>
  <si>
    <t>丁張を基準としたモータグレーダによる路盤工</t>
  </si>
  <si>
    <t>ゆるみ止めボルト・ナット・座金ActiveX(アクティブクロス)</t>
  </si>
  <si>
    <t>ネイブルシステム頭部定着工</t>
  </si>
  <si>
    <t>頭部キャップ付定着工</t>
  </si>
  <si>
    <t>ハイドロフィット工法(含浸複合注入工法)</t>
  </si>
  <si>
    <t>有機溶剤による密着工法</t>
  </si>
  <si>
    <t>コンクリートの打込み管理システム</t>
  </si>
  <si>
    <t>半たわみ性舗装用 高強度型超速硬プレミックス材</t>
  </si>
  <si>
    <t>超速硬型浸透用セメント材</t>
  </si>
  <si>
    <t>ポリストロン</t>
  </si>
  <si>
    <t>普通コンクリート工法</t>
  </si>
  <si>
    <t>無線センサーネット方式土石流発生検知システム</t>
  </si>
  <si>
    <t>外付け型のワイヤーセンサー方式テレメータシステム</t>
  </si>
  <si>
    <t>グラスグリッド</t>
  </si>
  <si>
    <t>不織布系リフレクションクラック抑制シート</t>
  </si>
  <si>
    <t>ベクトル理論Igr(漏電電流抵抗成分)検出TrueR方式</t>
  </si>
  <si>
    <t>Igr(注入)方式</t>
  </si>
  <si>
    <t>粉じん飛散予測システムTOBASAN</t>
  </si>
  <si>
    <t>現場専用の気象情報配信サイト(監督者が個人の経験や主観により予測していた)</t>
  </si>
  <si>
    <t>サイト・1ヶ月</t>
  </si>
  <si>
    <t>NEO-TAC工法</t>
  </si>
  <si>
    <t>非エア系二液性可塑状型裏込め注入材</t>
  </si>
  <si>
    <t>水門ゲート開閉検出システム</t>
  </si>
  <si>
    <t>シンクロ発信器</t>
  </si>
  <si>
    <t>CGI工法</t>
  </si>
  <si>
    <t>遠隔監視システム 遠眼警備隊</t>
  </si>
  <si>
    <t>中央監視サーバーによる遠隔監視システム</t>
  </si>
  <si>
    <t>多機能防護板ラップバッファー</t>
  </si>
  <si>
    <t>鉄筋結束機 リバータイア</t>
  </si>
  <si>
    <t>ハッカー</t>
  </si>
  <si>
    <t>結束</t>
  </si>
  <si>
    <t>計測統合クラウドサービス【K-Cloud】</t>
  </si>
  <si>
    <t>計測データを人的に回収し、管理する技術</t>
  </si>
  <si>
    <t>NHドレーン</t>
  </si>
  <si>
    <t>側面透水側溝,とポラコンパイプの併用</t>
  </si>
  <si>
    <t>プロテスターTRシリーズ</t>
  </si>
  <si>
    <t>高起振力ハンドガイド振動ローラ</t>
  </si>
  <si>
    <t>高起振力未対応のハンドガイド振動ローラ</t>
  </si>
  <si>
    <t>乾式磁力選別工法</t>
  </si>
  <si>
    <t xml:space="preserve"> 重金属汚染土壌の全量を場外の管理型最終処分場等へ運搬処理</t>
  </si>
  <si>
    <t>NS衝撃吸収マット</t>
  </si>
  <si>
    <t>親綱に安全帯を掛けた安全対策</t>
  </si>
  <si>
    <t>NRアンカー</t>
  </si>
  <si>
    <t>注入式エポキシ樹脂系接着剤を用いたあと施工アンカー</t>
  </si>
  <si>
    <t>MKクリート45</t>
  </si>
  <si>
    <t>補修用モルタルによる打設</t>
  </si>
  <si>
    <t>速乾型鉄筋長期防錆剤「ガード21」</t>
  </si>
  <si>
    <t>根こそぎ切るソー</t>
  </si>
  <si>
    <t>チェーンソーを用いて人力により伐根</t>
  </si>
  <si>
    <t>簡易型非常用発動発電装置(ガス発電式)</t>
  </si>
  <si>
    <t>ディーゼル発動発電機</t>
  </si>
  <si>
    <t>NJP(エヌ・ジェイ・ピー)工法シリーズ</t>
  </si>
  <si>
    <t>自動運転式内部振動機</t>
  </si>
  <si>
    <t>人為的に電源を操作する内部振動機</t>
  </si>
  <si>
    <t>Sクリート工法</t>
  </si>
  <si>
    <t>ロードライン マーキュリー ドライサポート工法</t>
  </si>
  <si>
    <t>区画線設置工法(水性路面標示用塗料)</t>
  </si>
  <si>
    <t>酸化被膜工法</t>
  </si>
  <si>
    <t>管更生工法(ライニング工法)</t>
  </si>
  <si>
    <t>ブームトップ中継器システム</t>
  </si>
  <si>
    <t>親子間無線通信システム</t>
  </si>
  <si>
    <t>ECS-TP工法 (杭と柱の接合工法)</t>
  </si>
  <si>
    <t>コンクリート基礎を介した杭と柱の接合工法</t>
  </si>
  <si>
    <t>鉄筋用FWカプラー継手【EGジョイント、EG打継ジョイント、打ち継ぎ用Gジョイント】</t>
  </si>
  <si>
    <t>吸水性が優れた土壌固化材キックコート</t>
  </si>
  <si>
    <t>FUKOノンジョイントシステム</t>
  </si>
  <si>
    <t>無収縮モルタルによる逆打継ぎ部充填工法</t>
  </si>
  <si>
    <t>再帰反射機能付き電柱締付用樹脂バンド及び留具</t>
  </si>
  <si>
    <t>電柱標識板</t>
  </si>
  <si>
    <t>超長尺大口径鋼管先受け工法( LL-Fp工法)</t>
  </si>
  <si>
    <t>モルタル強化ガード</t>
  </si>
  <si>
    <t>吹付のり面取り壊し工+モルタル吹付工</t>
  </si>
  <si>
    <t>アングルレーザー墨出し装置</t>
  </si>
  <si>
    <t>ロッド・スラントによる測角</t>
  </si>
  <si>
    <t>高性能無人ヘリロボットによる航空レーザ計測システム 『SPIDER-LX8』</t>
  </si>
  <si>
    <t>有人航空機によるレーザ計測</t>
  </si>
  <si>
    <t>法面作業構台マルチアングル工法</t>
  </si>
  <si>
    <t>単管パイプ・クランプ及び番線等を用いた足場</t>
  </si>
  <si>
    <t>分別集水マット【蚊絶滅マット】</t>
  </si>
  <si>
    <t>堆積物処理と薬剤処理</t>
  </si>
  <si>
    <t>Uカットピンニング工法</t>
  </si>
  <si>
    <t>Uカットシーリング材充てん工法</t>
  </si>
  <si>
    <t>NLG工法</t>
  </si>
  <si>
    <t>エア系可塑状グラウト材空洞充填工法</t>
  </si>
  <si>
    <t>バッテリー式ミニ・クローラクレーン</t>
  </si>
  <si>
    <t>エンジン式ミニ・クローラクレーン</t>
  </si>
  <si>
    <t>台・1年</t>
  </si>
  <si>
    <t>ベントナイトを配合した水膨潤性可塑性止水材"クニシール"</t>
  </si>
  <si>
    <t>水膨張性ゴム系止水材</t>
  </si>
  <si>
    <t>ドライアイスを利用したコンクリート洗浄工法</t>
  </si>
  <si>
    <t>高圧水洗工法</t>
  </si>
  <si>
    <t>ケレン塗膜粉じん飛散防止工法(モイストップK工法)</t>
  </si>
  <si>
    <t>塩素系塗膜剥離剤による素地調整種別2種相当の塗膜剥離工法</t>
  </si>
  <si>
    <t>タケモル・ラスモルタル補強工法</t>
  </si>
  <si>
    <t>既存ラスモルタル壁を全面撤去後、サイディングを新設する工法</t>
  </si>
  <si>
    <t>寒冷地仕様コンクリート補修材「CR-1000」</t>
  </si>
  <si>
    <t>給熱養生を必要とするコンクリート補修材</t>
  </si>
  <si>
    <t>高面圧・コンパクトゴム支承「CRB-Z」</t>
  </si>
  <si>
    <t>積層ゴム支承(サイドブロック・ピンチプレート構造)</t>
  </si>
  <si>
    <t>クレーンモード自動切替装置付バックホウ</t>
  </si>
  <si>
    <t>クレーンモードの手動切替</t>
  </si>
  <si>
    <t>超高速凝集沈澱装置 AKTi SYSTEM (アクチシステム)</t>
  </si>
  <si>
    <t>可搬式角型シックナー</t>
  </si>
  <si>
    <t>FSノンブレイクアンカー</t>
  </si>
  <si>
    <t>注入口付アンカーピンニング部分エポキシ樹脂注入工法(既存品の注入口付アンカーピンを使用)</t>
  </si>
  <si>
    <t>ポストチェッカーⅡ</t>
  </si>
  <si>
    <t>掘削後に目視および超音波厚さ計で行う工法</t>
  </si>
  <si>
    <t>防風雪ネット「KINGLIGHT」</t>
  </si>
  <si>
    <t>金属製の防風雪柵</t>
  </si>
  <si>
    <t>ダイナミックレジン ストロンガード工法</t>
  </si>
  <si>
    <t>建設現場向け特殊無線 「HERIMA」</t>
  </si>
  <si>
    <t>規制物による作業範囲設定、交通誘導員による安全管理</t>
  </si>
  <si>
    <t>打ち放し合板型枠</t>
  </si>
  <si>
    <t>JETCRETE(ジェットクリート)工法</t>
  </si>
  <si>
    <t>CCF「小型コンクリートフィニッシャ」</t>
  </si>
  <si>
    <t>増厚専用コンクリートフィニッシャ(オンレール式)</t>
  </si>
  <si>
    <t>ロードプラスターK</t>
  </si>
  <si>
    <t>カットバック系全天候型常温アスファルト混合物</t>
  </si>
  <si>
    <t>ROAD PLATE(ロードプレート)</t>
  </si>
  <si>
    <t>アンカーボルト引張荷重の一体型試験測定システム(テクノテスターシリーズ)</t>
  </si>
  <si>
    <t>油圧シリンダ、反力台などを用いたアンカーボルト引張荷重試験機</t>
  </si>
  <si>
    <t>ヤマノフレーム</t>
  </si>
  <si>
    <t>吹付枠工(断面150mm)+枠内植生基材吹付(t=5cm)</t>
  </si>
  <si>
    <t>モルタル連続練りシステム</t>
  </si>
  <si>
    <t>人力によるバッチ練りミキサを用いた製造、供給</t>
  </si>
  <si>
    <t>ネオリング</t>
  </si>
  <si>
    <t>コンクリート製調整リング</t>
  </si>
  <si>
    <t>ウェザーシンクロシステムで365日点灯する ソーラーLED照明灯</t>
  </si>
  <si>
    <t>悪天候対策として無日照対応日数に応じた蓄電池を搭載したソーラー照明灯</t>
  </si>
  <si>
    <t>走行型3Dレーザースキャナーを用いた現地踏査・測量システム(インフラドクター)</t>
  </si>
  <si>
    <t>交通規制を伴うトータルステーションを用いた縦横断測量</t>
  </si>
  <si>
    <t>リベットシェーバー FT型</t>
  </si>
  <si>
    <t>ジェットタガネ</t>
  </si>
  <si>
    <t>コンクリート躯体防水材「デンカシャガード」</t>
  </si>
  <si>
    <t>防水モルタルの塗布</t>
  </si>
  <si>
    <t>タフガードクリヤー工法</t>
  </si>
  <si>
    <t>エナメル塗膜(有色)による表面保護工</t>
  </si>
  <si>
    <t>循環型粉塵低減装置CCS搭載型路面切削機</t>
  </si>
  <si>
    <t>集塵装置の無い路面切削機</t>
  </si>
  <si>
    <t>手すり先行 くさび緊結式足場 スカイウェッジ427</t>
  </si>
  <si>
    <t>ベントナイト砕石 NB工法</t>
  </si>
  <si>
    <t>寒冷地仕様コンクリート注入材「リポキシCR-1500」</t>
  </si>
  <si>
    <t>エポキシ樹脂系注入材によるひび割れ補修工</t>
  </si>
  <si>
    <t>含浸系吸水防止材「ポルトガードディープインシラン」</t>
  </si>
  <si>
    <t>多層塗膜による有機系表面被覆工法</t>
  </si>
  <si>
    <t>フェンス状積層型油吸着材オイルスイーパー</t>
  </si>
  <si>
    <t>マット状油吸着材</t>
  </si>
  <si>
    <t>広角超高輝度プリズム再帰反射シート</t>
  </si>
  <si>
    <t>ガラスビーズ型カプセルレンズ再帰反射シート</t>
  </si>
  <si>
    <t>Wide Junction</t>
  </si>
  <si>
    <t>P-P(パイプ-パイプ)継手</t>
  </si>
  <si>
    <t>自動加熱制御装置</t>
  </si>
  <si>
    <t>手動操作による火力調整技術</t>
  </si>
  <si>
    <t>cyzen</t>
  </si>
  <si>
    <t>デジカメとPCを用いて手作業で仕分けを行う方法</t>
  </si>
  <si>
    <t>L-スピンコラム工法</t>
  </si>
  <si>
    <t>高圧噴射撹拌工法(多孔管工法)</t>
  </si>
  <si>
    <t>簡易車両検知連動システム</t>
  </si>
  <si>
    <t>作業員が、交通状況を判断し、現地でLED表示板の文言を手動で変更</t>
  </si>
  <si>
    <t>TICS(Traffic Information Control System)</t>
  </si>
  <si>
    <t>作業員によるLED表示板の制御</t>
  </si>
  <si>
    <t>High Road Da Terra</t>
  </si>
  <si>
    <t>排水桝と排水管</t>
  </si>
  <si>
    <t>杭・地盤改良施工情報可視化システム【3Dパイルビューアー】</t>
  </si>
  <si>
    <t>つる性雑草侵入防止工法(つるガード工法)</t>
  </si>
  <si>
    <t>フェンス穴付L型擁壁</t>
  </si>
  <si>
    <t>プレキャスト擁壁と基礎用のコンクリートブロックを別に設けて対応。</t>
  </si>
  <si>
    <t>SL看板用プロテクター『エア・ブロック』</t>
  </si>
  <si>
    <t>スポンジ製等のSL看板用プロテクター</t>
  </si>
  <si>
    <t>3Dテクノロジーを用いた計測及び誘導システム</t>
  </si>
  <si>
    <t>トータルステーションとレベルによる計測及び手作業での管理</t>
  </si>
  <si>
    <t>メタルジョイント KC-A、YC-A</t>
  </si>
  <si>
    <t>建築土木点検タブレットシステム SINQA</t>
  </si>
  <si>
    <t>現場で紙図面にペンで調査情報を記入。さらに事務所でその情報をCAD図面に入力。</t>
  </si>
  <si>
    <t>アイスフリー</t>
  </si>
  <si>
    <t>通常歩道用舗装</t>
  </si>
  <si>
    <t>スーパーOKコン</t>
  </si>
  <si>
    <t>仮設トイレ内に光触媒を施す技術「あらうれし」</t>
  </si>
  <si>
    <t>仮設トイレ清掃</t>
  </si>
  <si>
    <t>スーパーダッシュバッグ(土砂不要で圧縮保管可能な瞬間土のう)</t>
  </si>
  <si>
    <t>土砂詰めによる土のう</t>
  </si>
  <si>
    <t>ガッチリ浸透プライマーW/ガッチリ浸透プライマー寒冷地</t>
  </si>
  <si>
    <t>脆弱層のケレン後、モルタル接着増強剤(吸水調整剤)の塗布</t>
  </si>
  <si>
    <t>内側取手付土嚢袋</t>
  </si>
  <si>
    <t>フレキシブルコンテナバッグ</t>
  </si>
  <si>
    <t>モバイルモニター「イージーMモニター」</t>
  </si>
  <si>
    <t>現地点検</t>
  </si>
  <si>
    <t>構造物</t>
  </si>
  <si>
    <t>浅深4軸工法</t>
  </si>
  <si>
    <t>軟弱地盤処理工(スラリー攪拌工二軸施工)</t>
  </si>
  <si>
    <t>ハングユニットR</t>
  </si>
  <si>
    <t>密閉ゴム型コンパクト可動固定支承(HPB)</t>
  </si>
  <si>
    <t>密閉ゴム支承板支承</t>
  </si>
  <si>
    <t>プラスチック製雨水貯留浸透槽「パネケーブ/システムパネル」</t>
  </si>
  <si>
    <t>縦取り機を使用したコンクリート舗装</t>
  </si>
  <si>
    <t>横取り供給方式によるコンクリート舗装</t>
  </si>
  <si>
    <t>車両飛び込まれ警告システム「ドレミ」</t>
  </si>
  <si>
    <t>保安柵を活用した車線規制</t>
  </si>
  <si>
    <t>ネオプラボード</t>
  </si>
  <si>
    <t>金属製敷板</t>
  </si>
  <si>
    <t>衝突軽減システム付バックホウ</t>
  </si>
  <si>
    <t>衝突軽減システム未搭載型バックホウ</t>
  </si>
  <si>
    <t>防草材 ボーソーシールPLUS</t>
  </si>
  <si>
    <t>ファイバーショット工法</t>
  </si>
  <si>
    <t>吹付法面取壊し工+モルタル吹付工</t>
  </si>
  <si>
    <t>ベルキャップF</t>
  </si>
  <si>
    <t>ロックボルト工の頭部を頭部保護キャップで覆う頭部処理</t>
  </si>
  <si>
    <t>可動式・ソフトライジングボラード</t>
  </si>
  <si>
    <t>人手による鋼製のA型バリケード</t>
  </si>
  <si>
    <t>CABA工法</t>
  </si>
  <si>
    <t>ポリウレタン樹脂塗料等による補修塗装</t>
  </si>
  <si>
    <t>道路舗装ひび割れ解析サービス(市販ビデオカメラ版)</t>
  </si>
  <si>
    <t>専用の測定車両による路面性状調査</t>
  </si>
  <si>
    <t>繊維補強超速硬ポリマーセメントモルタル「リフレモルセットSF」</t>
  </si>
  <si>
    <t>超速硬コンクリート用パック詰め</t>
  </si>
  <si>
    <t>重機接触防止全周囲監視モニター装置パノラマビュー</t>
  </si>
  <si>
    <t>後方カメラで確認</t>
  </si>
  <si>
    <t>CFパネル工法</t>
  </si>
  <si>
    <t>湿潤面対応急速硬化補修材</t>
  </si>
  <si>
    <t>エポキシ樹脂系断面修復材</t>
  </si>
  <si>
    <t>従来式CCTVカメラシステム(光有線方式)</t>
  </si>
  <si>
    <t>多機能路面性状測定システム</t>
  </si>
  <si>
    <t>移動体計測技術を用いたUAV空中測量システム</t>
  </si>
  <si>
    <t>標定点設置によるUAV空中写真測量システム</t>
  </si>
  <si>
    <t>錆転化処理剤・鉄筋防錆剤「ラストクエンチ」</t>
  </si>
  <si>
    <t>錆びた鉄筋にケレン作業を施した後、防錆剤を塗布</t>
  </si>
  <si>
    <t>尿素SCRシステム搭載型油圧ショベル</t>
  </si>
  <si>
    <t>SCR未搭載型油圧ショベル</t>
  </si>
  <si>
    <t>符号化多チャンネル地中レーダーシステム</t>
  </si>
  <si>
    <t>車両搭載型地中レーダー(多チャンネル)</t>
  </si>
  <si>
    <t>クラウド対応型3次元マシンコントロールシステム 3D-MC</t>
  </si>
  <si>
    <t>MC(マシンコントロール)及び人による現場管理</t>
  </si>
  <si>
    <t>スキャナー 一体型トータルステーションによる施工管理</t>
  </si>
  <si>
    <t>管理断面からの出来形管理、平均断面法による体積計算</t>
  </si>
  <si>
    <t>ポストウィングシリーズ</t>
  </si>
  <si>
    <t>既設の視線誘導標等の更新</t>
  </si>
  <si>
    <t>振動ローラーコンパクター</t>
  </si>
  <si>
    <t>法面バケット</t>
  </si>
  <si>
    <t>マグネシウム含有亜鉛末塗料「マザックス」</t>
  </si>
  <si>
    <t>亜鉛アルミ系亜鉛末塗料</t>
  </si>
  <si>
    <t>プロファイラーと路面撮影装置を用いた道路維持管理システム</t>
  </si>
  <si>
    <t>路面性状測定車による定期点検</t>
  </si>
  <si>
    <t>LDB-500</t>
  </si>
  <si>
    <t>落石防護柵付き重力式擁壁</t>
  </si>
  <si>
    <t>深層空洞対応マルチチャープレーダ</t>
  </si>
  <si>
    <t>路面下空洞探査車</t>
  </si>
  <si>
    <t>通信一体型現場監視カメラ「G-camシリーズ」</t>
  </si>
  <si>
    <t>ネットワークカメラと有線端末による監視</t>
  </si>
  <si>
    <t>ヶ月・台</t>
  </si>
  <si>
    <t>ロール形状を有する炭素繊維シートを用いた鋼管柱脚部補修・補強工法</t>
  </si>
  <si>
    <t>鋼板を溶接する当て板補強工法</t>
  </si>
  <si>
    <t>防錆プライマー「Liq-Fiber」</t>
  </si>
  <si>
    <t>エポキシ樹脂系塗料による防錆塗装</t>
  </si>
  <si>
    <t>DM蓄光反射道路鋲 DMLM90</t>
  </si>
  <si>
    <t>LED及び反射材複合型道路鋲</t>
  </si>
  <si>
    <t>IMUセンサーを用いたマシンコントロールシステム</t>
  </si>
  <si>
    <t>スロープセンサーを用いたマシンコントロールシステム</t>
  </si>
  <si>
    <t>チタンワイヤーセンサー</t>
  </si>
  <si>
    <t>照合電極</t>
  </si>
  <si>
    <t>フジミン吹付工法</t>
  </si>
  <si>
    <t>ご安全にモニター／ご近所様モニター</t>
  </si>
  <si>
    <t xml:space="preserve">金属製の看板 </t>
  </si>
  <si>
    <t>ドローン自動航行アプリ「Drone-ize×YDN PRO」</t>
  </si>
  <si>
    <t>人によるドローンの計測作業及び帳票作成</t>
  </si>
  <si>
    <t>スマートフォンによる簡易路面性状評価システム「DRIMS」</t>
  </si>
  <si>
    <t>路面性状測定車を用いた路面評価技術</t>
  </si>
  <si>
    <t>EG定着板工法</t>
  </si>
  <si>
    <t>標準フック定着工法</t>
  </si>
  <si>
    <t>GMS3(三次元地中レーダ探査モバイルマッピングシステム)</t>
  </si>
  <si>
    <t>牽引型地中レーダ探査システム</t>
  </si>
  <si>
    <t>紫外線硬化型FRPシート「e-シート」</t>
  </si>
  <si>
    <t>鉄板溶接による補修</t>
  </si>
  <si>
    <t>ロードビジュアライザー(車載型路面下空洞調査システム)</t>
  </si>
  <si>
    <t>牽引型路面下空洞探査システム</t>
  </si>
  <si>
    <t>東興式ライフラインメッセンジャー</t>
  </si>
  <si>
    <t>リトラクタ方式</t>
  </si>
  <si>
    <t>箇所/人</t>
  </si>
  <si>
    <t>高圧ガスを使用しない孔内載荷試験装置AUTOLLT2</t>
  </si>
  <si>
    <t>LLT孔内載荷試験装置</t>
  </si>
  <si>
    <t>Hyper(ハイパー)桟橋</t>
  </si>
  <si>
    <t>3Dトンネルレーザー計測システム</t>
  </si>
  <si>
    <t>現場での作業員による紙ベースのスケッチおよびそのスケッチを基にしたCADトレース</t>
  </si>
  <si>
    <t>ハイグリップ・メタルバンド</t>
  </si>
  <si>
    <t>膨張材の使用によるひび割れ抑制</t>
  </si>
  <si>
    <t>凹道埋たろう</t>
  </si>
  <si>
    <t>カットバックアスファルト系常温混合物</t>
  </si>
  <si>
    <t>傾斜測定管理システム「チルトウォッチャー」</t>
  </si>
  <si>
    <t>下振りを使って傾斜量を求める作業</t>
  </si>
  <si>
    <t>観測点</t>
  </si>
  <si>
    <t>WSシステム-TR</t>
  </si>
  <si>
    <t>ラバーコーン等による作業範囲の明示と誘導員の配置</t>
  </si>
  <si>
    <t>パイリング・メジャーメント工法</t>
  </si>
  <si>
    <t>検尺ロッドとトランシットによる精度管理</t>
  </si>
  <si>
    <t>カメラアイ</t>
  </si>
  <si>
    <t>ブルドーザ敷均しガイダンスシステム(GeoLevel)</t>
  </si>
  <si>
    <t>オペレータが丁張りを見ながらブルドーザを操作する技術</t>
  </si>
  <si>
    <t>BUウォール工法</t>
  </si>
  <si>
    <t>仮桟橋工</t>
  </si>
  <si>
    <t>プロテスターTLシリーズ</t>
  </si>
  <si>
    <t>センターホール型鉄筋アンカー引張試験機</t>
  </si>
  <si>
    <t>ひび割れ自動検出システムを備えた路面性状自動測定装置(CHASPA)</t>
  </si>
  <si>
    <t>地中レーダー探査による舗装内部調査技術</t>
  </si>
  <si>
    <t>1側線での地中レーダ探査</t>
  </si>
  <si>
    <t>スマホで路面性状計測(バンプレコーダー)</t>
  </si>
  <si>
    <t>3mプロフィールメータ(人力けん引)</t>
  </si>
  <si>
    <t>生活道路健康診断サービス</t>
  </si>
  <si>
    <t>目視による点検</t>
  </si>
  <si>
    <t>SPシステム</t>
  </si>
  <si>
    <t>有機酸バイオ系地盤改良材「コーンα」BP</t>
  </si>
  <si>
    <t>簡易IRI測定装置「STAMPER」</t>
  </si>
  <si>
    <t>専用測定車両による路面性状調査</t>
  </si>
  <si>
    <t>土壌改良材DWファイバー</t>
  </si>
  <si>
    <t>無機質資材(パーライト等)による土壌の物理性改善</t>
  </si>
  <si>
    <t>油圧ショベル用2Dマシンガイダンスシステム「iDig」</t>
  </si>
  <si>
    <t>オペレータや計測員の目視</t>
  </si>
  <si>
    <t>ロメンキャッチャーmulti 路面性状および路面下空洞の一体型同時調査システム</t>
  </si>
  <si>
    <t>路面性状自動測定技術および地中レーダ探査(車載型による路面下空洞調査)</t>
  </si>
  <si>
    <t>バイオエコサンクネット</t>
  </si>
  <si>
    <t>石油由来ポリエステル袋型根固め工法用袋材</t>
  </si>
  <si>
    <t>気中連続運転型水中ポンプ</t>
  </si>
  <si>
    <t>遠心式渦巻式水中ポンプ</t>
  </si>
  <si>
    <t>機場</t>
  </si>
  <si>
    <t>外層付水道配水用ポリエチレン管『サンプロテクト』</t>
  </si>
  <si>
    <t>水道配水用ポリエチレン管の現場での被覆工事</t>
  </si>
  <si>
    <t>スカイアジャスター180</t>
  </si>
  <si>
    <t>建わく用脚柱ジョイント</t>
  </si>
  <si>
    <t>建設機械ナビゲーションシステム(Kenki Navi)</t>
  </si>
  <si>
    <t>人員の手入力による建設機械等の稼働状況を記録し整理</t>
  </si>
  <si>
    <t>土壌・地下水の油汚染自動浄化工法(3N注入工法)</t>
  </si>
  <si>
    <t>土工(掘削除去+汚泥廃棄物処理+清浄土埋め戻し)</t>
  </si>
  <si>
    <t>TFバリア</t>
  </si>
  <si>
    <t>ポケットのある重力式擁壁</t>
  </si>
  <si>
    <t>全天候型常温合材(ロードケア)</t>
  </si>
  <si>
    <t>カットバックアスファルト系の常温合材</t>
  </si>
  <si>
    <t>シラン系含浸材とシラン・シロキサン系表面塗布材を併用した、コンクリート表面処理材</t>
  </si>
  <si>
    <t>含浸工(シラン系含侵材の単層構造処理材)</t>
  </si>
  <si>
    <t>バリオコラム無セパレータ工法</t>
  </si>
  <si>
    <t>在来型枠による橋脚構築工法</t>
  </si>
  <si>
    <t>クラウド型環境センサー『WEATHERY:ウェザリー』</t>
  </si>
  <si>
    <t>有人による温湿度、風速計測及び現場監視</t>
  </si>
  <si>
    <t>タックファインSQ工法</t>
  </si>
  <si>
    <t>タックコート用アスファルト乳剤PKM-T</t>
  </si>
  <si>
    <t>暗渠集排水管「MPDパイプ」</t>
  </si>
  <si>
    <t>高密度ポリエチレン管等の有孔管および砕石</t>
  </si>
  <si>
    <t>建設機械用自動給脂装置</t>
  </si>
  <si>
    <t>手作業によるグリスアップ</t>
  </si>
  <si>
    <t>台・年</t>
  </si>
  <si>
    <t>路面下探査システム(ロードエスパー3D)</t>
  </si>
  <si>
    <t>エアカップル型アレイアンテナ</t>
  </si>
  <si>
    <t>ハイクロスロープ(HX)</t>
  </si>
  <si>
    <t>JIS G 3525 に規定されるワイヤロープ</t>
  </si>
  <si>
    <t>作業</t>
  </si>
  <si>
    <t>フィンガーフレックスジョイント</t>
  </si>
  <si>
    <t>弾性シール材を用いた鋼製フィンガージョイント</t>
  </si>
  <si>
    <t>クルーガーカッター工法</t>
  </si>
  <si>
    <t>矩形開削型マンホール蓋取替工法</t>
  </si>
  <si>
    <t>建機・特車用周囲確認サポートシステム</t>
  </si>
  <si>
    <t>オペレータの目視</t>
  </si>
  <si>
    <t>トータルステーション連動型高精度ポジショニング地中レーダ探査システム</t>
  </si>
  <si>
    <t>レーダ測定実施前に測線測量を必要とする地中レーダ探査</t>
  </si>
  <si>
    <t>シート式WS(アタッチメントタイプ)</t>
  </si>
  <si>
    <t>金属製の止水板(脱着式)</t>
  </si>
  <si>
    <t>RTK-GNSS連動型高精度ポジショニング地中レーダ探査システム</t>
  </si>
  <si>
    <t>ダンプトラック用アスファルト合材温度測定器 昇らーず温度計</t>
  </si>
  <si>
    <t>ダンプトラックの荷台に昇り、温度計で測定。</t>
  </si>
  <si>
    <t>サラサクリーン</t>
  </si>
  <si>
    <t>生石灰による残土処理</t>
  </si>
  <si>
    <t>ファスト・アス</t>
  </si>
  <si>
    <t>樹脂系路面補修材</t>
  </si>
  <si>
    <t>m2(施工厚5mm)</t>
  </si>
  <si>
    <t>エコラロック</t>
  </si>
  <si>
    <t>クラッシャーラン</t>
  </si>
  <si>
    <t>注水併用エアクーリング工法</t>
  </si>
  <si>
    <t>常温によるエアクーリング工法</t>
  </si>
  <si>
    <t>回打設</t>
  </si>
  <si>
    <t>荷重判定装置 LOADRITE(ロードライト)</t>
  </si>
  <si>
    <t>重機オペレータの目視判断</t>
  </si>
  <si>
    <t>けい酸リチウム系混合型表面含浸材「RCガードCE TYPE-Li」</t>
  </si>
  <si>
    <t>プロコンシート</t>
  </si>
  <si>
    <t>従来型の合板型枠工法</t>
  </si>
  <si>
    <t>Rアンカー</t>
  </si>
  <si>
    <t>エポキシ樹脂を用いた施工および母材のはつり、ボルト切断による撤去</t>
  </si>
  <si>
    <t>3DMC(ホルナビ+PLUS)搭載型バックホウ</t>
  </si>
  <si>
    <t>3DMC未搭載型バックホウ</t>
  </si>
  <si>
    <t>J・ミックス</t>
  </si>
  <si>
    <t>浸透トレンチ(単粒度砕石)</t>
  </si>
  <si>
    <t>センチメートル級精度の対空標識「エアロボマーカー」</t>
  </si>
  <si>
    <t>スマートデバイス用 デジタル野帳アプリ</t>
  </si>
  <si>
    <t>紙の野帳にペンで書き込み、デジカメで写真撮影、事務所に戻ってパソコン作業</t>
  </si>
  <si>
    <t>水中3Dスキャナーによる水中構造物の形状把握システム「i-UVS(Intelligent-Underwater Visualization System)」</t>
  </si>
  <si>
    <t>潜水士による目視点検</t>
  </si>
  <si>
    <t>バルーンジャッキ(SBJ・KBJ)</t>
  </si>
  <si>
    <t>土木工事用油圧ジャッキ</t>
  </si>
  <si>
    <t>亜鉛防食材料</t>
  </si>
  <si>
    <t>ワイヤレス沈下センサー「ワイモス」</t>
  </si>
  <si>
    <t>レベルと標尺を使用して水準測量する方法</t>
  </si>
  <si>
    <t>ハイグレコン</t>
  </si>
  <si>
    <t>鋼材かぶりを増厚したコンクリート製品</t>
  </si>
  <si>
    <t>梯子式 クライマードリル工法</t>
  </si>
  <si>
    <t>仮設足場とスキッド型削孔機による削孔</t>
  </si>
  <si>
    <t>ICECRETE(アイスクリート)工法</t>
  </si>
  <si>
    <t>Geoベルト</t>
  </si>
  <si>
    <t>泥水二次処理剤自動添加システム</t>
  </si>
  <si>
    <t>泥水式シールド工法の二次処理剤を手動添加する方法</t>
  </si>
  <si>
    <t>エコクロム</t>
  </si>
  <si>
    <t>六価クロム溶出低減型固化材</t>
  </si>
  <si>
    <t>除草と同時に堤防計測できるシステム、 CalSok(刈測)</t>
  </si>
  <si>
    <t>除草工及びMMSによる堤防地形計測</t>
  </si>
  <si>
    <t>高温水ブラスト洗浄工法「エコロビーム」</t>
  </si>
  <si>
    <t>ハクリ剤+高圧洗浄機</t>
  </si>
  <si>
    <t>クラウド計測システム 『クラウド16』</t>
  </si>
  <si>
    <t>複数のロガー機器を組み合わせて人員による管理</t>
  </si>
  <si>
    <t>危険喚起システム</t>
  </si>
  <si>
    <t>転圧機械の運転手による目視確認</t>
  </si>
  <si>
    <t>クイックスマートコンストラクション</t>
  </si>
  <si>
    <t>丁張り等の補助員を伴う土工作業</t>
  </si>
  <si>
    <t>鋼橋CIMモデリングシステム (BeCIM/MB)</t>
  </si>
  <si>
    <t>シグナルワッシャー</t>
  </si>
  <si>
    <t>ロックボルト軸力計</t>
  </si>
  <si>
    <t>無機系注入方式 サイズミックエコフィラー</t>
  </si>
  <si>
    <t>エポキシ系樹脂のあと施工アンカー(現場調合型)</t>
  </si>
  <si>
    <t>&amp;ANDPAD</t>
  </si>
  <si>
    <t>監督と作業員の電話や対面による連絡調整</t>
  </si>
  <si>
    <t>SDM-Fit工法</t>
  </si>
  <si>
    <t>スラリー撹拌工法</t>
  </si>
  <si>
    <t>クロラントラニリプロールを用いた防虫管理</t>
  </si>
  <si>
    <t>合成ピレスロイド系殺虫剤を用いた防除</t>
  </si>
  <si>
    <t>㎡・年</t>
  </si>
  <si>
    <t>道路不具合検出システム</t>
  </si>
  <si>
    <t>専用測定車両と目視による検出</t>
  </si>
  <si>
    <t>ラムサス工法(分解回収型推進工法)</t>
  </si>
  <si>
    <t>泥濃式推進工法(中大口径推進方式)</t>
  </si>
  <si>
    <t>安全機能と低燃費機構搭載型Cat油圧ショベル</t>
  </si>
  <si>
    <t>作業範囲制限機能と燃費低減機構のない油圧ショベル</t>
  </si>
  <si>
    <t>ハイブリッドフォアパイリング</t>
  </si>
  <si>
    <t>長尺先受け工</t>
  </si>
  <si>
    <t>リラクスファルトHT舗装</t>
  </si>
  <si>
    <t>ポリマー改質アスファルトⅡ型舗装</t>
  </si>
  <si>
    <t>ラムサスS工法(長距離推進工法)</t>
  </si>
  <si>
    <t>泥濃式推進工法(吸引排土方式)</t>
  </si>
  <si>
    <t>リバーライズストーン工法</t>
  </si>
  <si>
    <t>練積みによる石積工</t>
  </si>
  <si>
    <t>線状流電陽極方式電気防食工法</t>
  </si>
  <si>
    <t>亜鉛シート方式電気防食工法(面状流電陽極方式)</t>
  </si>
  <si>
    <t>全自動配管集中管理システム オクトパス</t>
  </si>
  <si>
    <t>人力の配管移動による覆工コンクリート打設</t>
  </si>
  <si>
    <t>センター横ビーム型歩行者自転車用柵(P種) JC</t>
  </si>
  <si>
    <t>センター横ビーム型歩行者自転車用柵(P種)</t>
  </si>
  <si>
    <t>油圧蓄圧式油圧ショベル</t>
  </si>
  <si>
    <t>油圧蓄圧システム未搭載型油圧ショベル</t>
  </si>
  <si>
    <t>多段式非火薬破砕剤「ロックラック(ROCKRACK)」</t>
  </si>
  <si>
    <t>ポリウレア樹脂(ライノ・エクストリーム)を用いた道路橋・伸縮装置の防水補修工法</t>
  </si>
  <si>
    <t>弾性シーリング材充填工法</t>
  </si>
  <si>
    <t>バースター工法</t>
  </si>
  <si>
    <t>ブレーカー工法</t>
  </si>
  <si>
    <t>移動式防音ゲート</t>
  </si>
  <si>
    <t>騒音対策として防音シートで覆った枠組足場</t>
  </si>
  <si>
    <t>プレキャスト埋設型枠SRフォーム</t>
  </si>
  <si>
    <t>現場打ち型枠工法</t>
  </si>
  <si>
    <t>低消費電力薄型内照看板</t>
  </si>
  <si>
    <t>商用電源又は発動発電機によるAC電源と蛍光灯を使用した内照式標識</t>
  </si>
  <si>
    <t>台・30日</t>
  </si>
  <si>
    <t>回転式打音診断支援システム(S-SJ)</t>
  </si>
  <si>
    <t>点検ハンマーによる打音点検</t>
  </si>
  <si>
    <t>次世代型ビーコンを利用した屋内作業員の可視化による現場管理システム</t>
  </si>
  <si>
    <t>ICタグを用いた入退場管理</t>
  </si>
  <si>
    <t>先行天端沈下計</t>
  </si>
  <si>
    <t>作業員の目視</t>
  </si>
  <si>
    <t>河川・ダム点検を効率化・高度化する水中点検フロートロボット</t>
  </si>
  <si>
    <t>有人船によるシングルビーム深浅測量</t>
  </si>
  <si>
    <t>ヘリコプタによる航空レーザー深浅測量(ALB)を用いた定期縦横断測量</t>
  </si>
  <si>
    <t>音響測深機を用いた深浅測量</t>
  </si>
  <si>
    <t>インバート変位計</t>
  </si>
  <si>
    <t>地中変位計による計測</t>
  </si>
  <si>
    <t>台(期間:3ヶ月)</t>
  </si>
  <si>
    <t>S&amp;SD drain 舗装浸透水排水装置</t>
  </si>
  <si>
    <t>溶融亜鉛メッキ水抜き管</t>
  </si>
  <si>
    <t>地中電線の掘削簡易化</t>
  </si>
  <si>
    <t>情報ボックス工におけるバックホウおよびトラックによる溝掘削工法</t>
  </si>
  <si>
    <t>セルガード</t>
  </si>
  <si>
    <t>ポリマーセメントモルタルによる補修</t>
  </si>
  <si>
    <t>ベルサコート コーティング工法</t>
  </si>
  <si>
    <t>超速硬化ウレタン吹付け工法</t>
  </si>
  <si>
    <t>スクリュー型拡底式アンカー工法</t>
  </si>
  <si>
    <t>接着系アンカー</t>
  </si>
  <si>
    <t>PC-Rev工法</t>
  </si>
  <si>
    <t>障害物検出3Dステレオカメラ「Visionaryシリーズ」</t>
  </si>
  <si>
    <t>オペレータと作業員の目視</t>
  </si>
  <si>
    <t>緊急停止装置</t>
  </si>
  <si>
    <t>運転手による目視確認</t>
  </si>
  <si>
    <t>けい酸塩系含浸コンクリート防水保護材「エバープロロング」</t>
  </si>
  <si>
    <t>けい酸塩系表面含浸保護材</t>
  </si>
  <si>
    <t>移動式発破防護バルーン</t>
  </si>
  <si>
    <t>発破時に特段の防護を行わない工法</t>
  </si>
  <si>
    <t>セグメントカバー(マク助)</t>
  </si>
  <si>
    <t>ブルーシート</t>
  </si>
  <si>
    <t>自動省電力モードを搭載した保安灯</t>
  </si>
  <si>
    <t>自動省電力モードを搭載していない保安灯(フラッシュアローⅡ)</t>
  </si>
  <si>
    <t>有害物質拡散抑制材料である重金属イオン吸着シート「コスモフレッシュNANO」</t>
  </si>
  <si>
    <t>遮水シートを敷設し、土壌からの浸出水を水処理施設に集めて浄化する工法</t>
  </si>
  <si>
    <t>DMチューブ</t>
  </si>
  <si>
    <t>火薬を1本毎に装薬</t>
  </si>
  <si>
    <t>樹脂製ネットによるイタドリ等の生育抑制手法</t>
  </si>
  <si>
    <t>除草、法面整形工、抜根、植生 の併用</t>
  </si>
  <si>
    <t>土木用鉄筋結束機「ツインタイア」</t>
  </si>
  <si>
    <t>手動工具のハッカーと両手指での結束作業</t>
  </si>
  <si>
    <t>タフコンクリートクリアテープ</t>
  </si>
  <si>
    <t>Underground Three-dimensional Visualizing System (地下三次元可視化システム)</t>
  </si>
  <si>
    <t>探査車(7CH)による調査及びハンディ型レーダ調査</t>
  </si>
  <si>
    <t>リブ付裏面導水シート リムド</t>
  </si>
  <si>
    <t>裏面導水シート(軟質塩ビシート)</t>
  </si>
  <si>
    <t>結露防止シート「G-ブレス」</t>
  </si>
  <si>
    <t>シリカゲルを用いた吸湿剤</t>
  </si>
  <si>
    <t>ホウ酸ーケイ素化合物系防蟻剤ーSB</t>
  </si>
  <si>
    <t>塗装工事(ホウ酸系防蟻剤使用)</t>
  </si>
  <si>
    <t>仮設道路用マット「Nコラムマット」</t>
  </si>
  <si>
    <t>超音波警報センサー・パノラマOプレミアム</t>
  </si>
  <si>
    <t>後方カメラによる確認。</t>
  </si>
  <si>
    <t>ポーラスショット工法</t>
  </si>
  <si>
    <t>吹付枠工と割石等による開放型中詰工</t>
  </si>
  <si>
    <t>タフネスジョイント工法</t>
  </si>
  <si>
    <t>耐震用ゴム製可撓継手</t>
  </si>
  <si>
    <t>アイ・マーク工法</t>
  </si>
  <si>
    <t>カルシウム付与剤併用型表面含浸工法「プラスCa」</t>
  </si>
  <si>
    <t>アルシオール・リフレクション</t>
  </si>
  <si>
    <t>内照式誘導表示板</t>
  </si>
  <si>
    <t>IHウエルド工法</t>
  </si>
  <si>
    <t>熱風溶着工法</t>
  </si>
  <si>
    <t>再帰反射テープ付ネットフェンス</t>
  </si>
  <si>
    <t>通常のネットフェンス</t>
  </si>
  <si>
    <t>高照度直管形LED照明</t>
  </si>
  <si>
    <t>直管形LED照明</t>
  </si>
  <si>
    <t>本・10年</t>
  </si>
  <si>
    <t>鋼板欠損探査装置</t>
  </si>
  <si>
    <t>超音波厚さ計による板厚測定</t>
  </si>
  <si>
    <t>KKグラウト注入工法</t>
  </si>
  <si>
    <t>橋梁用コッター床版工法</t>
  </si>
  <si>
    <t>ループ継手工法</t>
  </si>
  <si>
    <t>再生PETフェンス</t>
  </si>
  <si>
    <t>ポリエチレン樹脂被覆鉄線を使用したネットフェンス</t>
  </si>
  <si>
    <t>快適オールインワンレストルーム</t>
  </si>
  <si>
    <t>和式仮設トイレと手洗器の個別設置</t>
  </si>
  <si>
    <t>地上・地下インフラ3Dマップ</t>
  </si>
  <si>
    <t>シングルアンテナ型地中レーダー探査とトータルステーションでの地上測量を個別に管理。</t>
  </si>
  <si>
    <t>扁平形状異形棒鋼 ヒラテツコン</t>
  </si>
  <si>
    <t>円形の異形棒鋼</t>
  </si>
  <si>
    <t>クラウド録画型カメラSafie GO</t>
  </si>
  <si>
    <t>高精度3次元レーザスキャナを用いた床版変状計測技術</t>
  </si>
  <si>
    <t>水準測量による定点観測</t>
  </si>
  <si>
    <t>かる楽バイブレータ</t>
  </si>
  <si>
    <t>振動体先端部が半球状の重いバイブレータ</t>
  </si>
  <si>
    <t>コアサンプリングの可視化による高品質ボーリング(HQCS-MS)</t>
  </si>
  <si>
    <t>高粘性泥水剤を添加した循環流体、気泡を使用した高品質ボーリング</t>
  </si>
  <si>
    <t>コンクリート打設天端仕上り高さ管理システム「コテプリ」</t>
  </si>
  <si>
    <t>天端目印を基準にした作業員の目測</t>
  </si>
  <si>
    <t>3Dスキャン計測システム「3Dサーフェス」</t>
  </si>
  <si>
    <t>レベル測量</t>
  </si>
  <si>
    <t>ケーソン掘削土形状管理システム</t>
  </si>
  <si>
    <t>カメラ撮像または直接計測による掘削状況の管理</t>
  </si>
  <si>
    <t>基(ケーソン)</t>
  </si>
  <si>
    <t>アンカーパルステスター</t>
  </si>
  <si>
    <t>引張試験、超音波試験</t>
  </si>
  <si>
    <t>濁水安全対策品「除濁タブ」</t>
  </si>
  <si>
    <t>濁水処理装置による凝集沈殿方式を利用した濁水処理工</t>
  </si>
  <si>
    <t>耐候性向上仕様硬質ポリ塩化ビニル管『タフカラーパイプ(グレー)』</t>
  </si>
  <si>
    <t>ICT-JET</t>
  </si>
  <si>
    <t>各記録計を目視で確認し、異常時のマシン停止は手動で行う。</t>
  </si>
  <si>
    <t>円筒型太陽光発電システム街路灯「HEIソーラーライト」シリーズ</t>
  </si>
  <si>
    <t>商用電源による高圧ナトリウム灯を光源とした道路照明柱</t>
  </si>
  <si>
    <t>コンクリート・プラスチック・金属用 プリズム型反射シート</t>
  </si>
  <si>
    <t>ガラスビーズ型反射シート</t>
  </si>
  <si>
    <t>電子式看板</t>
  </si>
  <si>
    <t>トタン、プラスチック製看板を用いた工事現場内の各種情報の提供技術</t>
  </si>
  <si>
    <t>樹脂製フェンス ルーバーフェンス</t>
  </si>
  <si>
    <t>テント地スクリーン式仮設トイレ向け目隠しフェンス</t>
  </si>
  <si>
    <t>ドレインベルト及びドレインパイプを利用した土木排水システム</t>
  </si>
  <si>
    <t>有孔管、網状管、遮水シート、透水シート、砕石などを利用した暗渠排水工法</t>
  </si>
  <si>
    <t>自在縦格子柵JT3</t>
  </si>
  <si>
    <t>溶接縦格子柵</t>
  </si>
  <si>
    <t>蓄光式フェンス ハイブリッドライン</t>
  </si>
  <si>
    <t>ポリエチレン樹脂を被覆したネットフェンス</t>
  </si>
  <si>
    <t>橋梁近接目視点検飛行ロボットシステム</t>
  </si>
  <si>
    <t>橋梁点検車を用い点検員の肉眼による近接目視点検</t>
  </si>
  <si>
    <t>解体騒音低減装置「バブルサイレンサー」</t>
  </si>
  <si>
    <t>解体騒音低減装置未搭載型ブレーカー</t>
  </si>
  <si>
    <t>発光誘導灯 ピカルン</t>
  </si>
  <si>
    <t>ラバーポールとの一体型式誘導灯</t>
  </si>
  <si>
    <t>ハットリング工法SQ</t>
  </si>
  <si>
    <t>重量化工法および埋設物移設</t>
  </si>
  <si>
    <t>アルカリ反応型高圧注入剤(アウターシール剤)</t>
  </si>
  <si>
    <t>エポキシ樹脂注入剤</t>
  </si>
  <si>
    <t>ペイロードメータ装着油圧ショベル</t>
  </si>
  <si>
    <t>トラックスケールを用いたダンプトラックの重量管理</t>
  </si>
  <si>
    <t>GGパイル工法</t>
  </si>
  <si>
    <t>iDotec Toilet(イドテック トイレ)</t>
  </si>
  <si>
    <t>下水道管接続型簡易トイレシステム</t>
  </si>
  <si>
    <t>トンネル用テレスコピック式セントル</t>
  </si>
  <si>
    <t>1組の型枠</t>
  </si>
  <si>
    <t>鋼管補強「袋状の連続繊維強化コンクリート」工法</t>
  </si>
  <si>
    <t>NED(卵形)管工法</t>
  </si>
  <si>
    <t>集水ボーリング工</t>
  </si>
  <si>
    <t>MEC-L(LT)200A</t>
  </si>
  <si>
    <t>VPエルボ管、VPチーズ管</t>
  </si>
  <si>
    <t>ロービングウォールⅡ</t>
  </si>
  <si>
    <t>現場吹付枠工</t>
  </si>
  <si>
    <t>フローティング型 壁式地盤改良工法</t>
  </si>
  <si>
    <t>杭式改良工法</t>
  </si>
  <si>
    <t>窓付止水具</t>
  </si>
  <si>
    <t>VSL永久アンカーに代表されるグラウンドアンカー工法</t>
  </si>
  <si>
    <t>ウォーターバリア工法</t>
  </si>
  <si>
    <t>全周厚手シート防水工</t>
  </si>
  <si>
    <t>クラピアを用いた緑化防草工法</t>
  </si>
  <si>
    <t>張芝等+除草工</t>
  </si>
  <si>
    <t>重機と作業員の接触防止システム「クアトロアイズ」</t>
  </si>
  <si>
    <t>バンデックスフレキシン工法</t>
  </si>
  <si>
    <t>ウレタン止水樹脂を使用した止水工法</t>
  </si>
  <si>
    <t>Znカートリッジ工法</t>
  </si>
  <si>
    <t>モルタル固定式の流電陽極</t>
  </si>
  <si>
    <t>クラピアカット苗吹付緑化工法</t>
  </si>
  <si>
    <t>張芝等</t>
  </si>
  <si>
    <t>搖動制御型船上点検システム</t>
  </si>
  <si>
    <t>目視およびスケッチ</t>
  </si>
  <si>
    <t>高性能ウレタン系裏込注入・充填工法『AGSR-FI』</t>
  </si>
  <si>
    <t>スリット円型側溝</t>
  </si>
  <si>
    <t>円形側溝</t>
  </si>
  <si>
    <t>太径スタッド溶接横打ちシステム</t>
  </si>
  <si>
    <t>ソレノイド式ガンと据置型モニタによるスタッド溶接</t>
  </si>
  <si>
    <t>美シール工法</t>
  </si>
  <si>
    <t>型枠の存置による水分逸散抑制養生</t>
  </si>
  <si>
    <t>アンカー名人 (あと施工アンカー補助金具)</t>
  </si>
  <si>
    <t>手打ち工法</t>
  </si>
  <si>
    <t>蒸気圧破砕薬用IC段発着火具</t>
  </si>
  <si>
    <t>静的破砕剤(石灰系膨張性破砕剤)による脆性体の破砕</t>
  </si>
  <si>
    <t>トンネルはく落対策工「ハードメッシュ」</t>
  </si>
  <si>
    <t>はつり落とし工や断面修復工等の補修工法</t>
  </si>
  <si>
    <t>工事騒音モニタリングシステム「音ジャッジ」</t>
  </si>
  <si>
    <t>騒音計内蔵掲示板等</t>
  </si>
  <si>
    <t>遠方自動撮影システム</t>
  </si>
  <si>
    <t>ロープアクセスによる近接目視調査</t>
  </si>
  <si>
    <t>洗浄水循環式 簡易設置洗車場</t>
  </si>
  <si>
    <t>地面で直接洗浄</t>
  </si>
  <si>
    <t>DGアンカー</t>
  </si>
  <si>
    <t>金属系あと施工アンカー工法(本体打込み式)</t>
  </si>
  <si>
    <t>省力型3次元電気探査</t>
  </si>
  <si>
    <t>比抵抗法2次元探査(高密度電気探査法)</t>
  </si>
  <si>
    <t>Newスリーブ注入工法</t>
  </si>
  <si>
    <t>ダブルパッカー工法</t>
  </si>
  <si>
    <t>SDS(スクリュードライバーサウンディング)試験</t>
  </si>
  <si>
    <t>SWS(スウェーデン式サウンディング)試験</t>
  </si>
  <si>
    <t>アルカリ系無機溶液タイプ薬液注入材「アールタイトHIQ」</t>
  </si>
  <si>
    <t>中性・酸性系薬液注入材</t>
  </si>
  <si>
    <t>工事用シースルー表示機</t>
  </si>
  <si>
    <t>LED電光表示機</t>
  </si>
  <si>
    <t>天然無機質系凝集剤 きよまる君 シリーズ</t>
  </si>
  <si>
    <t>PACと高分子凝集剤による凝集処理</t>
  </si>
  <si>
    <t>摩擦接合用高力ボルト継手接合面のすべり係数を確保する錆促進剤 「ヒットロックK」</t>
  </si>
  <si>
    <t>ブラストによる摩擦接合面処理</t>
  </si>
  <si>
    <t>J-WALLⅡ工法</t>
  </si>
  <si>
    <t>仮設土留と場所打擁壁工</t>
  </si>
  <si>
    <t>流況画像解析サービス</t>
  </si>
  <si>
    <t>浮子法による流速観測</t>
  </si>
  <si>
    <t>箇所・回</t>
  </si>
  <si>
    <t>NPP工法(New・Pipeway・Production)</t>
  </si>
  <si>
    <t xml:space="preserve"> 二次元CADを用いての技能者が現場加工を行う配管路構築技術</t>
  </si>
  <si>
    <t>DB</t>
  </si>
  <si>
    <t>テレスコドレーンパイプ</t>
  </si>
  <si>
    <t>自動荷重測定装置を搭載したバックホウを用いた積載重量管理システム(LOADEX 100)</t>
  </si>
  <si>
    <t>オペレータの目測とトラックスケールの併用によるダンプトラックの積載重量管理</t>
  </si>
  <si>
    <t>塩分吸着型 乾式吹付工法</t>
  </si>
  <si>
    <t>ポリマーセメントモルタル乾式吹付けによる断面修復工法</t>
  </si>
  <si>
    <t>フルボ酸入り植生マット工法</t>
  </si>
  <si>
    <t>社会インフラ画像診断サービス「ひびみっけ」</t>
  </si>
  <si>
    <t>人による近接目視点検の記録</t>
  </si>
  <si>
    <t>GNSSを用いたICT対応型路面切削システム(RD-MC)</t>
  </si>
  <si>
    <t>路面上にマーキングした切削深さを参照したマニュアル施工</t>
  </si>
  <si>
    <t>ICT油圧ショベル「Solution Linkage Assist」</t>
  </si>
  <si>
    <t>オペレータが丁張りや対象を目視する事による手動操縦や、補助作業員による誘導を併用した施工</t>
  </si>
  <si>
    <t>遠隔操作式散水装置(散水小僧 ASKシリーズ)</t>
  </si>
  <si>
    <t>作業員によるホース散水</t>
  </si>
  <si>
    <t>衛星SARデータによるインフラ変位監視ツール</t>
  </si>
  <si>
    <t>水準測量(河川定期横断測量)</t>
  </si>
  <si>
    <t>㎞2</t>
  </si>
  <si>
    <t>吊荷方向制御装置「スカイジャスター」</t>
  </si>
  <si>
    <t>介錯ロープによる操作</t>
  </si>
  <si>
    <t>洗浄剤キレイザーS</t>
  </si>
  <si>
    <t>軽油やガソリンを用いた洗浄</t>
  </si>
  <si>
    <t>型枠保持金具「スマートコンシリーズ」</t>
  </si>
  <si>
    <t>一般的なプラスチック製の型枠保持金具</t>
  </si>
  <si>
    <t>作業者みまもりサービス</t>
  </si>
  <si>
    <t>固定設置型のWBGT計測装置(熱中症対策システム)</t>
  </si>
  <si>
    <t>ポール打検機</t>
  </si>
  <si>
    <t>橋梁高所作業車による足場においてハンマーを使用した打音検査</t>
  </si>
  <si>
    <t>芽苗工法(客土・肥料無し植栽基盤工法)</t>
  </si>
  <si>
    <t>ポット苗植栽工法</t>
  </si>
  <si>
    <t>100㎡</t>
  </si>
  <si>
    <t>先端駆動型水圧ハンマを用いたトンネル切羽前方探査技術</t>
  </si>
  <si>
    <t>パーカッションワイヤーラインサンプリング工法</t>
  </si>
  <si>
    <t>トンネル覆工表面撮影システム</t>
  </si>
  <si>
    <t>近接目視点検</t>
  </si>
  <si>
    <t>ラウンド型目地</t>
  </si>
  <si>
    <t>台形又は三角形の目地</t>
  </si>
  <si>
    <t>AI搭載型カメラ自動判別警報器</t>
  </si>
  <si>
    <t>交通誘導員による誘導</t>
  </si>
  <si>
    <t>Tr-wing工法</t>
  </si>
  <si>
    <t>杭基礎上にプレキャストL型擁壁</t>
  </si>
  <si>
    <t>建設機械に後付け可能な360°カメラシステム「Fine Eyes Monitor SV」</t>
  </si>
  <si>
    <t>カラーコーンによる作業範囲の明示</t>
  </si>
  <si>
    <t>揺動式草刈機SGC(バリカル)シリーズ</t>
  </si>
  <si>
    <t>防護板等による養生が必要な肩掛式草刈機</t>
  </si>
  <si>
    <t>アルミ反射断熱材(AGF)</t>
  </si>
  <si>
    <t>グラスウール断熱材(ボードタイプ)</t>
  </si>
  <si>
    <t>ハンマーストラット</t>
  </si>
  <si>
    <t>切梁火打や火打ブロック</t>
  </si>
  <si>
    <t>チルトローテータ搭載型バックホウ</t>
  </si>
  <si>
    <t>チルトローテータ未搭載型バックホウ</t>
  </si>
  <si>
    <t>ダイナミックレジン クリアタフレジン工法</t>
  </si>
  <si>
    <t>トンネル小片はく落対策工「FF-TCC工法」</t>
  </si>
  <si>
    <t>J-UPブレース</t>
  </si>
  <si>
    <t>橋脚RC巻立て補強</t>
  </si>
  <si>
    <t>ダイレクトプリントタイプ高視認性反射シート</t>
  </si>
  <si>
    <t>直接印刷が不可能な封入レンズ反射シート</t>
  </si>
  <si>
    <t>油圧式可変高周波型バイブロハンマ PVE12VM-YTJ・PVE20VM-YTJ</t>
  </si>
  <si>
    <t>油圧式可変超高周波型バイブロハンマ</t>
  </si>
  <si>
    <t>パーマロックASFシリーズ</t>
  </si>
  <si>
    <t>高圧で地盤を撹拌混合するコラムジェットグラウト工法等に用いるセメント系固化材(JG-1号)</t>
  </si>
  <si>
    <t>エンジン式非常用発電機</t>
  </si>
  <si>
    <t>e-コラム工法</t>
  </si>
  <si>
    <t>丸太打設液状化対策&amp;カーボンストック(LP-LiC)工法</t>
  </si>
  <si>
    <t>軟弱地盤に砂杭を強制的に造成する液状化対策工法(サンドコンパクションパイル工法)</t>
  </si>
  <si>
    <t>シールドアクティブ制振システム</t>
  </si>
  <si>
    <t>アクティブ制振システム未搭載型シールド機</t>
  </si>
  <si>
    <t>切羽崩落検知システム「ロックフォールファインダー」</t>
  </si>
  <si>
    <t>専属切羽監視員の目視のみ</t>
  </si>
  <si>
    <t>基本波有効分方式 低圧絶縁監視システム</t>
  </si>
  <si>
    <t>絶縁抵抗試験(メガリング試験)</t>
  </si>
  <si>
    <t>回路・10年</t>
  </si>
  <si>
    <t>地盤改良体方式斜め土留め工法</t>
  </si>
  <si>
    <t>直立の土留め壁と支保工</t>
  </si>
  <si>
    <t>温水高圧洗浄 同時吸引工法 「ホットジェブロ(HOTJEBLO)」</t>
  </si>
  <si>
    <t>高圧洗浄機+洗浄剤</t>
  </si>
  <si>
    <t>省エネシールド</t>
  </si>
  <si>
    <t>カッター回転が単一駆動のシールド機</t>
  </si>
  <si>
    <t>ASC-OM搭載型同時掘進シールド機</t>
  </si>
  <si>
    <t>ASC-OM未搭載型の従来型シールド機</t>
  </si>
  <si>
    <t>一般車両搭載型トンネル点検システム</t>
  </si>
  <si>
    <t>近接目視と打音点検、手書きスケッチとデジカメ写真によるトンネル点検</t>
  </si>
  <si>
    <t>ポールアンカー ルーツ</t>
  </si>
  <si>
    <t>コンクリート基礎</t>
  </si>
  <si>
    <t>現場見守る君</t>
  </si>
  <si>
    <t>主任技術者1人で一度に一つの現場管理</t>
  </si>
  <si>
    <t>GTL(Gas to Liquid):天然ガス由来の軽油代替燃料</t>
  </si>
  <si>
    <t>軽油燃料</t>
  </si>
  <si>
    <t>フィルターシートタフ</t>
  </si>
  <si>
    <t>一般型枠</t>
  </si>
  <si>
    <t>高天井・次世代光源「さくら照明」無電極ランプ</t>
  </si>
  <si>
    <t>水銀灯</t>
  </si>
  <si>
    <t>基・10年</t>
  </si>
  <si>
    <t>建機・特車用リフレクター検知システム</t>
  </si>
  <si>
    <t>EMC木工沈床ユニット工法</t>
  </si>
  <si>
    <t>MuSSL工法</t>
  </si>
  <si>
    <t>三軸地中変位計</t>
  </si>
  <si>
    <t>水平・鉛直方向の変位を複数の孔内での計測</t>
  </si>
  <si>
    <t>箇所・年</t>
  </si>
  <si>
    <t>マクロネットHR工法</t>
  </si>
  <si>
    <t>河川・湖沼点検ロボットシステム(みずすまし)</t>
  </si>
  <si>
    <t>遠隔作業支援ソリューション「Generation-Eye」(G-eye)</t>
  </si>
  <si>
    <t>Zスリット型堰堤工法</t>
  </si>
  <si>
    <t>鋼管骨組構造形式による透過型堰堤</t>
  </si>
  <si>
    <t>超耐シーラーTF2000</t>
  </si>
  <si>
    <t>汎用樹脂2成分形ポリウレタン系シーリング材</t>
  </si>
  <si>
    <t>ステンレス製透水化粧ふた「Tosk Remake Cover」</t>
  </si>
  <si>
    <t>スリット型の細目グレーチング蓋等</t>
  </si>
  <si>
    <t>shamen-net計測情報提供サービス</t>
  </si>
  <si>
    <t>光波・水準測量</t>
  </si>
  <si>
    <t>年・5測点</t>
  </si>
  <si>
    <t>ワイヤ吊下型写真撮影式点検ロボット</t>
  </si>
  <si>
    <t>高所作業車を使用して点検作業</t>
  </si>
  <si>
    <t>高性能小口径杭工法「ハイスペックマイクロパイル工法」</t>
  </si>
  <si>
    <t>マイクロパイル工法</t>
  </si>
  <si>
    <t>セラグリーンNK</t>
  </si>
  <si>
    <t>超微粒子シリカが非含有ケイ酸質系表面改質材</t>
  </si>
  <si>
    <t>透明ボルトキャップ(透明ボルトアイキャップ)</t>
  </si>
  <si>
    <t>有色ボルトキャップ内に有色接着剤を完全充填する工法</t>
  </si>
  <si>
    <t>OTOドリル工法</t>
  </si>
  <si>
    <t>Me-fix</t>
  </si>
  <si>
    <t>打込み杭工法における杭の打止め管理方法</t>
  </si>
  <si>
    <t>手動計測による打込み杭工法における杭の打止め管理方法</t>
  </si>
  <si>
    <t>ハニカム防音パネル(テクセルSAINT)</t>
  </si>
  <si>
    <t>プラスチック製段ボール(グラスウール無し)</t>
  </si>
  <si>
    <t>細径高密度型スロットレス光ファイバケーブル</t>
  </si>
  <si>
    <t>テープスロット型光ファイバケーブル</t>
  </si>
  <si>
    <t>間伐材丸太安全防護柵</t>
  </si>
  <si>
    <t>鋼製横断抑止・転落防止柵</t>
  </si>
  <si>
    <t>スーパーロメンパッチ</t>
  </si>
  <si>
    <t>1台2役(橋桁下面と橋脚)の「ゴンドラ車」</t>
  </si>
  <si>
    <t>橋梁点検車と高所作業車を併用した方法</t>
  </si>
  <si>
    <t>鉄筋腐食非破壊検査装置</t>
  </si>
  <si>
    <t>環境モニタリングシステム「みんなのラボ～モニタリング」</t>
  </si>
  <si>
    <t>環境測定機器の設置・測定・データ回収</t>
  </si>
  <si>
    <t>地点・6ヶ月</t>
  </si>
  <si>
    <t>大容量AFコンクリート吹付機「Spraymecシリーズ」</t>
  </si>
  <si>
    <t>粉体急結剤を用いたコンクリート吹付機</t>
  </si>
  <si>
    <t>磁気ストリーム法による橋梁のPC鋼材破断検査法(SenrigaN)</t>
  </si>
  <si>
    <t>目視点検調査</t>
  </si>
  <si>
    <t>瞬結吹付けコンクリート</t>
  </si>
  <si>
    <t>防水シート非貫通型吊金具 シートグリッパー</t>
  </si>
  <si>
    <t>鋼製支保工を用いた鉄筋組立方法</t>
  </si>
  <si>
    <t>傾斜監視クラウドシステム(OKIPPA)</t>
  </si>
  <si>
    <t>特定小電力無線による傾斜監視</t>
  </si>
  <si>
    <t>箇所・1エリア</t>
  </si>
  <si>
    <t>鉄筋用防錆剤「レジコートEP・レジコートEP-WⅡ」</t>
  </si>
  <si>
    <t>熱収縮性塩化ビニールチューブの装着・撤去</t>
  </si>
  <si>
    <t>・GCP(標定点)を利用した空中写真測量による出来高進捗把握技術</t>
  </si>
  <si>
    <t>LDH系重金属類吸着剤「メタルグリッドA」</t>
  </si>
  <si>
    <t>汚染土壌の置き換えと廃棄処分</t>
  </si>
  <si>
    <t>SMART CONSTRUCTION Fleet</t>
  </si>
  <si>
    <t>人による工事車両の通行把握及び口頭による指示</t>
  </si>
  <si>
    <t>積層型再定着工法</t>
  </si>
  <si>
    <t>再定着工法</t>
  </si>
  <si>
    <t>MELめっき式、金物付積層ゴム支承</t>
  </si>
  <si>
    <t>金物付積層ゴム支承(溶融亜鉛めっき処理)</t>
  </si>
  <si>
    <t>高耐食性 自穿孔ロックボルト</t>
  </si>
  <si>
    <t>溶融亜鉛めっき自穿孔ロックボルト</t>
  </si>
  <si>
    <t>鋼製支柱の埋設部腐食検査装置(COLOPATスキャン)</t>
  </si>
  <si>
    <t>埋設部を掘削し、目視による調査と超音波による肉厚測定</t>
  </si>
  <si>
    <t>お知らせ機能付周囲監視装置「FVM2」搭載油圧ショベル</t>
  </si>
  <si>
    <t>カラーコーンによる作業範囲の明示や監視員の配置</t>
  </si>
  <si>
    <t>施工省力化けい酸塩系表面含浸材RCガーデックス土木用</t>
  </si>
  <si>
    <t>散水工程が必須であるけい酸塩系表面含浸材</t>
  </si>
  <si>
    <t>非貫通型防水シート止め金具</t>
  </si>
  <si>
    <t>貫通型防水シート止め金具</t>
  </si>
  <si>
    <t>HRC矢板(H杭式コンクリート矢板)</t>
  </si>
  <si>
    <t>コンクリート矢板工法</t>
  </si>
  <si>
    <t>ニューコートポリウレアライニング工法</t>
  </si>
  <si>
    <t>エポキシ樹脂とガラスクロスを用いた保護工法(手塗り工法)</t>
  </si>
  <si>
    <t>スリップフォームペーバ用材料振分ダンパ</t>
  </si>
  <si>
    <t>コンクリート横取機を使用したスリップフォーム工法の施工</t>
  </si>
  <si>
    <t>エースストロング枠立看板</t>
  </si>
  <si>
    <t>鉄製枠立看板</t>
  </si>
  <si>
    <t>チャンバー内の土砂流動管理技術</t>
  </si>
  <si>
    <t>排土性状による評価</t>
  </si>
  <si>
    <t>簡易給水方式による脱塩、再アルカリ化および電着工法(塩害対策)</t>
  </si>
  <si>
    <t>簡易給水方式による脱塩、再アルカリ化および電着工法(中性化対策)</t>
  </si>
  <si>
    <t>デスティニーWDGを用いた広葉雑草並びにクズ、ネズミムギ等への除草技術</t>
  </si>
  <si>
    <t>肩掛式エンジン刈払機及び手刈り作業による除草</t>
  </si>
  <si>
    <t>ライフテックス水性はく落対策工法</t>
  </si>
  <si>
    <t>各種センサ方式に対応した重機緊急停止装置</t>
  </si>
  <si>
    <t>カラーコーン等による作業範囲の明示と誘導員の配置</t>
  </si>
  <si>
    <t>左運転席仕様の小型路面清掃車(スイーパー)</t>
  </si>
  <si>
    <t>右運転席仕様の小型路面清掃車(スイーパー)</t>
  </si>
  <si>
    <t>変位計測システム「テイテン」</t>
  </si>
  <si>
    <t>人によるトータルステーションでの計測</t>
  </si>
  <si>
    <t>エコミックス</t>
  </si>
  <si>
    <t>芝生保護マット(シグママット)</t>
  </si>
  <si>
    <t>ゴム製の芝生保護用マット</t>
  </si>
  <si>
    <t>画像解析ソフトによる土砂災害監視システム</t>
  </si>
  <si>
    <t>ワイヤセンサ盛土・法面崩壊検知システム</t>
  </si>
  <si>
    <t>コードレス高周波バイブレータ</t>
  </si>
  <si>
    <t>商用電源を電源とする高周波バイブレータ</t>
  </si>
  <si>
    <t>超低騒音型バイブレーションローラー</t>
  </si>
  <si>
    <t>低騒音型のバイブレーションローラー</t>
  </si>
  <si>
    <t>IoT自動発停遠隔制御・監視システム</t>
  </si>
  <si>
    <t>連続運転による常時待機型排水システム</t>
  </si>
  <si>
    <t>生体情報モニタリングシステム「バイタルモニター」</t>
  </si>
  <si>
    <t>作業員自身の健康管理と監視員による入場時のチェック</t>
  </si>
  <si>
    <t>高圧CSB</t>
  </si>
  <si>
    <t>ヒューム管360度巻立て基礎</t>
  </si>
  <si>
    <t>アルミ製本体を採用したLEDトンネル照明器具</t>
  </si>
  <si>
    <t>ステンレス製本体を採用したLEDトンネル照明器具</t>
  </si>
  <si>
    <t>スマートフォン等のモバイル端末を活用したIoT施工ソリューション「Solution Linkage Mobile」</t>
  </si>
  <si>
    <t>現場監督、重機オペレータの目視、直接会話、手書き帳票による施工管理</t>
  </si>
  <si>
    <t>危険領域侵入警報システム「レーザーシールド」</t>
  </si>
  <si>
    <t>監視員による安全監視及び警報</t>
  </si>
  <si>
    <t>危険予知装置</t>
  </si>
  <si>
    <t>誘導員の目視による確認と退避行動の促し</t>
  </si>
  <si>
    <t>蓄光反射シート</t>
  </si>
  <si>
    <t>蓄光機能なしの反射シート</t>
  </si>
  <si>
    <t>ノイズアブソーバー</t>
  </si>
  <si>
    <t>パイルハンマ工+防音パネルなし</t>
  </si>
  <si>
    <t>FRPワインディング工法</t>
  </si>
  <si>
    <t>新規金属柱への交換</t>
  </si>
  <si>
    <t>ケーシング連行型ダウンザホールハンマ工(PROPS工法)</t>
  </si>
  <si>
    <t>標準のダウンザホールハンマ工でセメンチング後に再削孔する等の不確実な方法</t>
  </si>
  <si>
    <t>コンクリートトモグラフィによるマスコンクリートの健全度可視化技術</t>
  </si>
  <si>
    <t>断面(長さ80m)</t>
  </si>
  <si>
    <t>リモートモニタリング・ソリューション</t>
  </si>
  <si>
    <t>有線ネットワークと監視カメラ及び目視</t>
  </si>
  <si>
    <t>レオフォーム OL-10</t>
  </si>
  <si>
    <t>一般的な界面活性剤を使用した起泡剤</t>
  </si>
  <si>
    <t>建築設備用ポリエチレンパイプ・継手『Eロック接合プレファブユニット』</t>
  </si>
  <si>
    <t>建築設備用ポリエチレンパイプ・継手で接合方法は電気融着接合(EF接合)</t>
  </si>
  <si>
    <t>突き切りワイヤーソー「ディープノンループカッター」</t>
  </si>
  <si>
    <t>削孔等の準備工が必要なワイヤーソー</t>
  </si>
  <si>
    <t>点検サポートサーヒ゛ス InsBuddy(インスバディ)</t>
  </si>
  <si>
    <t>現地で手書きされた紙を元にEXCELに転記する技術</t>
  </si>
  <si>
    <t>シート</t>
  </si>
  <si>
    <t>ウォーター・ケーブル・バリアー</t>
  </si>
  <si>
    <t>水充填式仮設規制材</t>
  </si>
  <si>
    <t>天気予報サイトでの天候情報確認と電話等での状況報告</t>
  </si>
  <si>
    <t>円形鋼管切梁「Circular Strut」</t>
  </si>
  <si>
    <t>一般的なH形鋼の切梁</t>
  </si>
  <si>
    <t>道路劣化診断システム</t>
  </si>
  <si>
    <t>舗装点検専用車両と人手による画像判定を用いた点検方法</t>
  </si>
  <si>
    <t>簡易移動事務車両 デスクカー</t>
  </si>
  <si>
    <t>1600cc箱バンタイプの車両での事務作業</t>
  </si>
  <si>
    <t>ニューロクリート Neo</t>
  </si>
  <si>
    <t>ロード・リリーサー</t>
  </si>
  <si>
    <t>人力破砕除荷工(グラインダー、ハンマー等を用いてナットを人力破砕し荷重開放)</t>
  </si>
  <si>
    <t>1液水性速乾性厚塗り高耐食塗料(SWTマジックペイント)</t>
  </si>
  <si>
    <t>きんちゃくモッコ</t>
  </si>
  <si>
    <t>懸架用ワイヤモッコ(四隅懸架方式)</t>
  </si>
  <si>
    <t>ストラクベース</t>
  </si>
  <si>
    <t>コンクリートブロック基礎</t>
  </si>
  <si>
    <t>SBポストアンカー</t>
  </si>
  <si>
    <t>水中切削機システム「あざらし」</t>
  </si>
  <si>
    <t>潜水士による人力チッピング作業</t>
  </si>
  <si>
    <t>BRソーラーシリーズ</t>
  </si>
  <si>
    <t>乾電池工事灯(単色一定点滅)</t>
  </si>
  <si>
    <t>SCプレート工法(タイプF)</t>
  </si>
  <si>
    <t>FRPメッシュ工法</t>
  </si>
  <si>
    <t>薄層アスファルト舗装シンカーペット-neo</t>
  </si>
  <si>
    <t>角形改良DSM工法</t>
  </si>
  <si>
    <t>円柱状改良工法</t>
  </si>
  <si>
    <t>KDパネル</t>
  </si>
  <si>
    <t>コンクリートパネル</t>
  </si>
  <si>
    <t>保水パックパネル工法</t>
  </si>
  <si>
    <t>型枠存置による養生</t>
  </si>
  <si>
    <t>エコア・コアドリル</t>
  </si>
  <si>
    <t>油圧駆動式コアドリル</t>
  </si>
  <si>
    <t>現場用表示システム「Field Board」</t>
  </si>
  <si>
    <t>掲示板および配布資料</t>
  </si>
  <si>
    <t>自己発電型無線スイッチ対応工事用LED表示機</t>
  </si>
  <si>
    <t>工事用LED表示機を有線スイッチによる表示切替をする技術</t>
  </si>
  <si>
    <t>バッテリー式運搬台車</t>
  </si>
  <si>
    <t>人力運搬</t>
  </si>
  <si>
    <t>SPR-SE工法</t>
  </si>
  <si>
    <t>開削工法による鉄筋コンクリート管を用いた布設替え</t>
  </si>
  <si>
    <t>太陽光発電システムによる長期安定型照明灯(環境改善型BOX)</t>
  </si>
  <si>
    <t>ソーラー発電型照明灯</t>
  </si>
  <si>
    <t>電磁パルス応用鉄筋腐食診断技法</t>
  </si>
  <si>
    <t>スパイラル付き鋼管杭 マルチスクリュー</t>
  </si>
  <si>
    <t>丸パイプ土中打込式の基礎杭</t>
  </si>
  <si>
    <t>高輝度反射タイプフレキシブルコーン</t>
  </si>
  <si>
    <t>ガラスビーズ反射シート付きPEコーン</t>
  </si>
  <si>
    <t>プリズム型超高輝度再帰反射シート</t>
  </si>
  <si>
    <t>カプセルレンズ型反射シート</t>
  </si>
  <si>
    <t>MK受圧板工法</t>
  </si>
  <si>
    <t>吹付のり枠工</t>
  </si>
  <si>
    <t>盛土崩壊・落石検知ケーブルセンサ(タフセンサ)</t>
  </si>
  <si>
    <t>ワイヤセンサや断線検知ケーブルと回転灯を設置した通報装置</t>
  </si>
  <si>
    <t>M'CROSS(エムクロス)</t>
  </si>
  <si>
    <t>切梁にH形鋼を使用した切梁式土留め工法</t>
  </si>
  <si>
    <t>RPEロックボルト</t>
  </si>
  <si>
    <t>モルタル充填式ロックボルト</t>
  </si>
  <si>
    <t>局所窒素置換工法</t>
  </si>
  <si>
    <t>窒素置換工法</t>
  </si>
  <si>
    <t>後注入式ロックボルト用モルタル</t>
  </si>
  <si>
    <t>先充填式ドライモルタル</t>
  </si>
  <si>
    <t>ビスコトップ</t>
  </si>
  <si>
    <t>セルロース系粉塵低減剤</t>
  </si>
  <si>
    <t>セルドロンCを用いた生コンクリート処理工法</t>
  </si>
  <si>
    <t>硬化コンクリート破砕処理工法</t>
  </si>
  <si>
    <t>アルミニウム焼結吸音板「カルム」</t>
  </si>
  <si>
    <t>一般的な吸音板や遮音板</t>
  </si>
  <si>
    <t>ゲリラ豪雨対策雨水貯留型改良土工法(SLX-T工法)</t>
  </si>
  <si>
    <t>クレイ舗装工法（真砂土舗装）</t>
  </si>
  <si>
    <t>N-Jet工法</t>
  </si>
  <si>
    <t>ARと高精度測位技術を用いた、除雪作業等のガイダンスシステム</t>
  </si>
  <si>
    <t>除雪作業等のオペレータによる目視確認</t>
  </si>
  <si>
    <t>土木泥水再利用システム</t>
  </si>
  <si>
    <t>泥水を産業廃棄物としてバキューム車等で収集・運搬して処分</t>
  </si>
  <si>
    <t>ファインパイル工法Civ.</t>
  </si>
  <si>
    <t>機械攪拌式深層混合処理工法(分散剤を使用しない工法)</t>
  </si>
  <si>
    <t>超速硬化型下地調整材(KFロードメンテSB)</t>
  </si>
  <si>
    <t>簡易な路面段差修正材(KFロードメンテN)</t>
  </si>
  <si>
    <t>勾配自在型縦格子柵PLN</t>
  </si>
  <si>
    <t>溶接型縦格子柵</t>
  </si>
  <si>
    <t>"やすらぎ"ソーラーバイオトイレ(ウォータス)</t>
  </si>
  <si>
    <t>簡易式仮設水洗トイレ(手洗い器、照明灯別途設置)</t>
  </si>
  <si>
    <t>セレキュアモイスト 断熱タイプ</t>
  </si>
  <si>
    <t>不織布マットとブルーシートを用いた養生工</t>
  </si>
  <si>
    <t>生分解性潤滑油(作動油・エンジン油・ギヤ油・グリース)</t>
  </si>
  <si>
    <t>鉱物系潤滑油</t>
  </si>
  <si>
    <t>蒸気除草</t>
  </si>
  <si>
    <t>肩掛け式の草刈り機等による除草工法</t>
  </si>
  <si>
    <t>AIによる山岳トンネル切羽評価</t>
  </si>
  <si>
    <t>技術者による目視および地質等の専門家の評価</t>
  </si>
  <si>
    <t>エアゾール型コンクリート中性化診断液</t>
  </si>
  <si>
    <t>市販の診断液を簡易スプレーで塗布する方式</t>
  </si>
  <si>
    <t>矢板用支柱フェンス</t>
  </si>
  <si>
    <t>H形鋼に単管クランプで単管に取付ける仮囲い設置工</t>
  </si>
  <si>
    <t>繊維さや管 ラップダクト</t>
  </si>
  <si>
    <t>塩ビさや管</t>
  </si>
  <si>
    <t>耐熱発泡漏えい同軸ケーブル</t>
  </si>
  <si>
    <t>耐熱紐タイプ漏えい同軸ケーブル</t>
  </si>
  <si>
    <t>AI REALFINDER</t>
  </si>
  <si>
    <t>市販の画像処理ソフトを使用した技術者の修正作業</t>
  </si>
  <si>
    <t>枚(A4)</t>
  </si>
  <si>
    <t>フジタ式拡底アンカー</t>
  </si>
  <si>
    <t>UAVを用いた近接撮影による橋梁点検支援システム</t>
  </si>
  <si>
    <t>点検作業員による近接目視点検</t>
  </si>
  <si>
    <t>OTOプルアウト工法</t>
  </si>
  <si>
    <t>LHV工法(油圧バイブロ)による杭抜き工法</t>
  </si>
  <si>
    <t>ビーコン安全監視システム「ビーコンアラート」</t>
  </si>
  <si>
    <t xml:space="preserve">安全設備の設置及び監視員の配置 </t>
  </si>
  <si>
    <t>中和不溶化改質剤 メタルシャット シリーズ</t>
  </si>
  <si>
    <t>汚染土壌処理施設や最終処分場への廃棄処分</t>
  </si>
  <si>
    <t>Automower AWDシリーズ</t>
  </si>
  <si>
    <t>防護板等の養生が必要なハンドガイド式芝刈り機</t>
  </si>
  <si>
    <t>フォトラクション</t>
  </si>
  <si>
    <t>手作業による写真、図面、書類の整理や情報の共有、蓄積</t>
  </si>
  <si>
    <t>低コスト光通信網構築が可能な耐環境光ケーブル</t>
  </si>
  <si>
    <t>光ケーブル</t>
  </si>
  <si>
    <t>難着雪警報表示板</t>
  </si>
  <si>
    <t>融雪ヒータ付き警報表示板</t>
  </si>
  <si>
    <t>ラインドローンシステム</t>
  </si>
  <si>
    <t>仮設足場からの目視点検</t>
  </si>
  <si>
    <t>AFドライショット工法</t>
  </si>
  <si>
    <t>粉体急結剤と生コンクリートを使用する吹付コンクリート工法</t>
  </si>
  <si>
    <t>ブロック塀基礎スペーサー(木枠用・鉄ベース枠用)</t>
  </si>
  <si>
    <t>サイコロコンクリートを用いて打設するブロック塀基礎工</t>
  </si>
  <si>
    <t>物体検知・動作制限搭載型油圧ショベル</t>
  </si>
  <si>
    <t>物体検知・動作制限未搭載型油圧ショベル</t>
  </si>
  <si>
    <t>折警(音声機能付きマグネット式折りたたみ警備看板)</t>
  </si>
  <si>
    <t>警備員による広報・案内</t>
  </si>
  <si>
    <t>舗装コンクリートの施工性改善技術</t>
  </si>
  <si>
    <t>JIS A 5308(舗装コンクリート)に準拠した舗装コンクリート</t>
  </si>
  <si>
    <t>次世代型建築設備用フェライトステンレス配管</t>
  </si>
  <si>
    <t>配管用炭素鋼鋼管</t>
  </si>
  <si>
    <t>一般的なAGF鋼管</t>
  </si>
  <si>
    <t>本/1シフト</t>
  </si>
  <si>
    <t>VR(仮想現実)技術による危険体感教育(安全教育)</t>
  </si>
  <si>
    <t>ダミー人形等を使用して落下(友引き等)の様子を鑑賞する体感訓練</t>
  </si>
  <si>
    <t>開催</t>
  </si>
  <si>
    <t>遠隔監視パッケージ</t>
  </si>
  <si>
    <t>有線方式ネットワークカメラと有線通信回線による監視</t>
  </si>
  <si>
    <t>ハイドロスタッフ工法</t>
  </si>
  <si>
    <t>シークエンスデザイン　オプティカルドットシステム（ODS）</t>
  </si>
  <si>
    <t>注意喚起策（道路空間）</t>
  </si>
  <si>
    <t>吹付受圧板工法 FSCパネル</t>
  </si>
  <si>
    <t>独立受圧板工+地山補強土工+モルタル吹付工</t>
  </si>
  <si>
    <t>縦型雨水浸透施設（JSドレーン工法）</t>
  </si>
  <si>
    <t>ポーラスコンクリート製の雨水浸透桝</t>
  </si>
  <si>
    <t>空冷・ディーゼル非常用自家発電装置</t>
  </si>
  <si>
    <t>水冷ディーゼル非常用発電装置</t>
  </si>
  <si>
    <t>建設現場顔認証入退管理サービス</t>
  </si>
  <si>
    <t>現場管理者による台帳を用いた目視による本人確認</t>
  </si>
  <si>
    <t>耐久性無機溶液型シリカゾルグラウトシリーズ</t>
  </si>
  <si>
    <t>溶液型水ガラスグラウト（有機系）</t>
  </si>
  <si>
    <t>水道管高圧窒素洗浄</t>
  </si>
  <si>
    <t>圧縮空気による水道管洗浄</t>
  </si>
  <si>
    <t>耐アルカリ保護膜を有する高耐食亜鉛アルミ合金めっき鋼材</t>
  </si>
  <si>
    <t>溶融亜鉛めっき鋼材</t>
  </si>
  <si>
    <t>アルミハニカム・CFRP製止水板</t>
  </si>
  <si>
    <t>一般的な金属製止水板</t>
  </si>
  <si>
    <t>イーグルアイビューシステム</t>
  </si>
  <si>
    <t>トワイライトシリーズ</t>
  </si>
  <si>
    <t>工事灯（ソーラー式）</t>
  </si>
  <si>
    <t>仮設信号機とLED標示機のケーブルレス連動システム</t>
  </si>
  <si>
    <t>有線接続された仮設信号機とLED標示機を使った交通誘導員による人的誘導</t>
  </si>
  <si>
    <t>ため池救助ネット</t>
  </si>
  <si>
    <t>階段ブロック工</t>
  </si>
  <si>
    <t>レールキャリー工法</t>
  </si>
  <si>
    <t>現場打工法</t>
  </si>
  <si>
    <t>屋外対応 無線マルチホップルータ 「MR300」</t>
  </si>
  <si>
    <t>ケーブルサポート SFKSシリーズ</t>
  </si>
  <si>
    <t>アンカーボルト複数本で設置するケーブルラック。</t>
  </si>
  <si>
    <t>ケミスタ工法</t>
  </si>
  <si>
    <t>ガードポスト+2段手摺</t>
  </si>
  <si>
    <t>鋼構造物表面処理用レーザークリーニング工法（JPL工法）</t>
  </si>
  <si>
    <t>オープンブラスト工法（第１種ケレン工法）</t>
  </si>
  <si>
    <t>自走型回転式破砕混合機（TMSP1500）</t>
  </si>
  <si>
    <t>安定処理工（自走式土質改良工）</t>
  </si>
  <si>
    <t>敷鉄板ジョイント</t>
  </si>
  <si>
    <t>PL6ｔ×50㎜×200㎜（一般的）を用いた電気溶接</t>
  </si>
  <si>
    <t>クラウドサイネージシステム</t>
  </si>
  <si>
    <t>人力による計測データの収集・閲覧・通報・記録</t>
  </si>
  <si>
    <t>Ｊスピードクリップ</t>
  </si>
  <si>
    <t>ライナープレート立坑構築における、普通ボルト方式部材接合技術</t>
  </si>
  <si>
    <t>モバイルPCを活用した点検支援システム</t>
  </si>
  <si>
    <t>構造物の展開図(紙)を利⽤した点検結果の記録および点検結果をデータ化し調書を作成する作業</t>
  </si>
  <si>
    <t>北陸地方整備局仕様にもとづく歩道用ガードパイプ</t>
  </si>
  <si>
    <t>従来型の北陸地方整備局仕様にもとづく歩道用ガードパイプ</t>
  </si>
  <si>
    <t>環境パイル工法</t>
  </si>
  <si>
    <t>未処理木材による地盤補強(アースオーガ工法)</t>
  </si>
  <si>
    <t>手動運転によるコンクリート運搬</t>
  </si>
  <si>
    <t>(社)日本下水道管渠推進技術協会・小口径推進工法編記載の既存工法</t>
  </si>
  <si>
    <t>上面増厚、床版打換え(プレスキャスト床版、鋼床版)</t>
  </si>
  <si>
    <t>ブロック積み擁壁</t>
  </si>
  <si>
    <t>割岩工法</t>
  </si>
  <si>
    <t>つり足場工</t>
  </si>
  <si>
    <t>鉄筋補強土</t>
  </si>
  <si>
    <t>衝撃弾性波法</t>
  </si>
  <si>
    <t>中詰工法</t>
  </si>
  <si>
    <t>高流動コンクリート</t>
  </si>
  <si>
    <t>現場打ちコンクリート製品</t>
  </si>
  <si>
    <t>従来の引張型・圧縮型各種永久アンカー工法</t>
  </si>
  <si>
    <t>法枠中詰め工(客土,植生土嚢、中詰めブロック)</t>
  </si>
  <si>
    <t>多自然型護岸ブロック(グラストン、ビオロック)</t>
  </si>
  <si>
    <t>ベルトプレス型脱水機</t>
  </si>
  <si>
    <t>親子シールド</t>
  </si>
  <si>
    <t>掘削循環水に泥水および清水を利用した送水ボーリング工法</t>
  </si>
  <si>
    <t>塗膜防水、防食工法</t>
  </si>
  <si>
    <t>水圧サンプラー</t>
  </si>
  <si>
    <t>現場打</t>
  </si>
  <si>
    <t>エアパック工法</t>
  </si>
  <si>
    <t>エアモルタル注入工法</t>
  </si>
  <si>
    <t>橋面防水+クラック防止工</t>
  </si>
  <si>
    <t>垂直切り工法</t>
  </si>
  <si>
    <t>ハードナーモリタ</t>
  </si>
  <si>
    <t>コンクリート添加剤</t>
  </si>
  <si>
    <t>ネット付有機質人工張り芝など</t>
  </si>
  <si>
    <t>グラスウール吸音パネル</t>
  </si>
  <si>
    <t>仮設ガードレール(コンクリートブロック基礎、H鋼基礎)</t>
  </si>
  <si>
    <t>実験用模型、展示用模型、パース画</t>
  </si>
  <si>
    <t>巨石張工</t>
  </si>
  <si>
    <t>油圧くさび割岩工法</t>
  </si>
  <si>
    <t>一次覆工後、現場打ちコンクリートによる二次覆工</t>
  </si>
  <si>
    <t>構造物等と、その支持台との間を利用しての免震技術</t>
  </si>
  <si>
    <t>材料、浸透型防水材、浸透型吸水防止材</t>
  </si>
  <si>
    <t>強化プラスチック複合管(PFP管)+塩ビ管(PV管)による電線共同溝</t>
  </si>
  <si>
    <t>建設大臣認定90度擁壁</t>
  </si>
  <si>
    <t>吹付のり枠工+植生基材吹付工(枠内)</t>
  </si>
  <si>
    <t>切削工+排水性舗装</t>
  </si>
  <si>
    <t>在来圧入オープンケーソン工法</t>
  </si>
  <si>
    <t>多数アンカー式補強土壁工法(旧設計・施工方法)</t>
  </si>
  <si>
    <t>日本道路公団統一型パネル</t>
  </si>
  <si>
    <t>なし(目視・痕跡法による調査)</t>
  </si>
  <si>
    <t>タワークレーンを使用した在来の建屋構築方法</t>
  </si>
  <si>
    <t>セメント系深層混合処理工法(CDM工法)</t>
  </si>
  <si>
    <t>密粒度アスファルトコンクリート舗装</t>
  </si>
  <si>
    <t>密粒度アスファルトコンクリート(ストレートアスファルト 60/80)</t>
  </si>
  <si>
    <t>転圧コンクリート舗装</t>
  </si>
  <si>
    <t>ベンケルマンビームによるたわみ量測定</t>
  </si>
  <si>
    <t>従来プレキャストRC版舗装</t>
  </si>
  <si>
    <t>常温アスファルト混合物</t>
  </si>
  <si>
    <t>アスファルト混合物に樹脂を使用した舗装</t>
  </si>
  <si>
    <t>雑割間知石</t>
  </si>
  <si>
    <t>多孔質生態系ブロック</t>
  </si>
  <si>
    <t>軟岩用トンネル掘進機</t>
  </si>
  <si>
    <t>他社導水管</t>
  </si>
  <si>
    <t>プレキャスト(二次製品)工法及び現場打コンクリート工法</t>
  </si>
  <si>
    <t>モルタル作業</t>
  </si>
  <si>
    <t>開削工法による樋管構築(仮締切工、付替え道路工等の大規模な仮設を伴う)</t>
  </si>
  <si>
    <t>場所打RCボックスカルバートによる剛支持樋管</t>
  </si>
  <si>
    <t>ハンプ舗装</t>
  </si>
  <si>
    <t>舗装用コンクリートブロック</t>
  </si>
  <si>
    <t>化学系凍結抑制舗装</t>
  </si>
  <si>
    <t>通常の密粒アスコンを使用した切削オーバーレイ</t>
  </si>
  <si>
    <t>DJM工法</t>
  </si>
  <si>
    <t>型枠工(合板型枠、鋼製型枠)</t>
  </si>
  <si>
    <t>従来の強化ガラス</t>
  </si>
  <si>
    <t>遮音板</t>
  </si>
  <si>
    <t>ゴムチップ透水型舗装</t>
  </si>
  <si>
    <t>スラリー撹拌工(二軸施工)</t>
  </si>
  <si>
    <t>鋼板補強</t>
  </si>
  <si>
    <t>排水性舗装機能回復機(低速型)</t>
  </si>
  <si>
    <t>道路照明器具 KSC-4</t>
  </si>
  <si>
    <t>太陽電池を組込まないガラスカーテンウォール(太陽電池単体は別工事と考えた場合)</t>
  </si>
  <si>
    <t>太陽電池を組み込まないトップライト(太陽電池単体は別工事と考えた場合)</t>
  </si>
  <si>
    <t>高粘度改質アスファルト</t>
  </si>
  <si>
    <t>加熱アスファルト舗装(改質Ⅱ型)</t>
  </si>
  <si>
    <t>加熱排水性舗装</t>
  </si>
  <si>
    <t>人力測定[路面性状測定、横断レベル測量(横断凹凸測定機)]</t>
  </si>
  <si>
    <t>400mm幅U形鋼矢板</t>
  </si>
  <si>
    <t>加熱アスファルト安定処理路盤、セメント・乳剤安定処理路盤工法</t>
  </si>
  <si>
    <t>排水性舗装表面強化に関する従来技術はありません。</t>
  </si>
  <si>
    <t>円形シールド工法</t>
  </si>
  <si>
    <t>ラワン合板</t>
  </si>
  <si>
    <t>プリズムグローブ式道路灯(KSC-4)による曲線アームポール照明灯</t>
  </si>
  <si>
    <t>統一型遮音板遮音壁高さ6m</t>
  </si>
  <si>
    <t>生コン打設によるコンクリート基礎の築造</t>
  </si>
  <si>
    <t>手動による搬送システム</t>
  </si>
  <si>
    <t>軽量鋼矢板建込土留工法</t>
  </si>
  <si>
    <t>開削、土留によるマンホール築造</t>
  </si>
  <si>
    <t>山留めライナー＋地盤改良＋マンホール工</t>
  </si>
  <si>
    <t>深礎工・B工法(人力併用機械掘削・機械排土)</t>
  </si>
  <si>
    <t>建電協タイプ道路灯(KSC4)</t>
  </si>
  <si>
    <t>吹付緑化工法(厚層基材吹付工)</t>
  </si>
  <si>
    <t>吹付法枠工法と枠内緑化工</t>
  </si>
  <si>
    <t>比較する該当工法なし</t>
  </si>
  <si>
    <t>RC巻立て工法</t>
  </si>
  <si>
    <t>場所打ちコンクリート杭</t>
  </si>
  <si>
    <t>普通鋼の重防食塗装</t>
  </si>
  <si>
    <t>地盤改良および人力・重機による土留め壁の取壊し</t>
  </si>
  <si>
    <t>仮設連続地中壁(柱列式)+本体壁(鉄筋コンクリート造)</t>
  </si>
  <si>
    <t>m(道路延長)</t>
  </si>
  <si>
    <t>鉄筋コンクリート製セグメント(二次覆工方式,ボルト継手)</t>
  </si>
  <si>
    <t>従来型グレーテイング</t>
  </si>
  <si>
    <t>鉄筋コンクリート構造橋脚</t>
  </si>
  <si>
    <t>手延べ送り出し架設工法</t>
  </si>
  <si>
    <t>鉄骨耐火構造(耐火被覆工法)</t>
  </si>
  <si>
    <t>鉄骨構造</t>
  </si>
  <si>
    <t>溶接4面ボックス柱</t>
  </si>
  <si>
    <t>一般的な高粘度改質アスファルトを用いた排水性舗装</t>
  </si>
  <si>
    <t>現行標準道路灯(KSC-4,KSN-2)</t>
  </si>
  <si>
    <t>ゴムチップ舗装(カラーチップ使用)</t>
  </si>
  <si>
    <t>スラリー機械攪拌工法(CDM)</t>
  </si>
  <si>
    <t>化粧型枠を使用した在来型枠工法</t>
  </si>
  <si>
    <t>石積工(目地に下塗り耐酸性接着剤・耐酸性樹脂モルタル・上塗り耐酸性樹脂)</t>
  </si>
  <si>
    <t>モータースイパー</t>
  </si>
  <si>
    <t>鋼材によるグランドアンカー工法</t>
  </si>
  <si>
    <t>深礎工法(掘削土留工:C工法)</t>
  </si>
  <si>
    <t>老朽化した法面のはつり取りによる補修・補強工法</t>
  </si>
  <si>
    <t>アスファルト舗装工(車道)(改質アスファルトⅡ型使用)</t>
  </si>
  <si>
    <t>鉄筋コンクリート擁壁</t>
  </si>
  <si>
    <t>壁式コンクリート連続地中壁工法</t>
  </si>
  <si>
    <t>現場打法枠工法ソイルクリート工法</t>
  </si>
  <si>
    <t>補強ラス金網張工法、ロックボルト工法</t>
  </si>
  <si>
    <t>モルタル、コンクリート吹付工法</t>
  </si>
  <si>
    <t>普通コンクリートによる異型ブロック工法</t>
  </si>
  <si>
    <t>ワイヤーソーイング工法</t>
  </si>
  <si>
    <t>かごマット工法</t>
  </si>
  <si>
    <t>オープンケーソン工法</t>
  </si>
  <si>
    <t>一般的な鋼材骨組み構造のジャバラ式仮設屋根</t>
  </si>
  <si>
    <t>アイスプラントによるプレクーリング工法</t>
  </si>
  <si>
    <t>m3・℃</t>
  </si>
  <si>
    <t>水平ボーリング</t>
  </si>
  <si>
    <t>ミルクトップ(MT)工法、グラベルドレーン工法</t>
  </si>
  <si>
    <t>建物</t>
  </si>
  <si>
    <t>天然石張舗装</t>
  </si>
  <si>
    <t>DCM工法による全面改良</t>
  </si>
  <si>
    <t>泥水シールド工法用ポンプ</t>
  </si>
  <si>
    <t>従来型のディープウェル工法</t>
  </si>
  <si>
    <t>RI法など品質規定による転圧管理</t>
  </si>
  <si>
    <t>トランシット・レベル測量/シールド手動運転</t>
  </si>
  <si>
    <t>総足場工法</t>
  </si>
  <si>
    <t>コンパック湿式防水工法</t>
  </si>
  <si>
    <t>塗り防水</t>
  </si>
  <si>
    <t>現場打ち魚道工</t>
  </si>
  <si>
    <t>焼却処分</t>
  </si>
  <si>
    <t>切羽からの先進ボーリング</t>
  </si>
  <si>
    <t>在来RCスラブ工法</t>
  </si>
  <si>
    <t>パーライト,客土</t>
  </si>
  <si>
    <t>吹き付けコンクリート</t>
  </si>
  <si>
    <t>分</t>
  </si>
  <si>
    <t>JSG工法</t>
  </si>
  <si>
    <t>292.5m3</t>
  </si>
  <si>
    <t>ダムの管理技術者が漏水量の時間変化データだけを見て、異常か否かを定性的に判判断していた。</t>
  </si>
  <si>
    <t>道路トンネル高強度モルタル内貼り工法</t>
  </si>
  <si>
    <t>セメントモルタル敷きならし工法</t>
  </si>
  <si>
    <t>複円形断面シールド工法(DOT工法.MF工法)</t>
  </si>
  <si>
    <t>土木学会「コンクリート構造物の耐久設計指針(案)」,日本コンクリート工学協会「鉄筋コンクリート構造物の耐久性設計に関する考え方」</t>
  </si>
  <si>
    <t>自由面形成に専用機を必要とする技術</t>
  </si>
  <si>
    <t>ニューマチックケーソン機械掘削工法</t>
  </si>
  <si>
    <t>作業員の入函による機械(潜函用ショベル)掘削</t>
  </si>
  <si>
    <t>ボルト継手を用いたセグメント</t>
  </si>
  <si>
    <t>モルタル吹付機による厚層基材吹付工(植生基材吹付工)</t>
  </si>
  <si>
    <t>H社製,緑化ブロック</t>
  </si>
  <si>
    <t>繊維ネット工(肥料袋無)併用種子散布工</t>
  </si>
  <si>
    <t>防音壁(統一板)</t>
  </si>
  <si>
    <t>ボーリングによるコア採取</t>
  </si>
  <si>
    <t>塩素消毒</t>
  </si>
  <si>
    <t>あかり工事</t>
  </si>
  <si>
    <t>従来の軟弱地盤上盛土の安定管理</t>
  </si>
  <si>
    <t>ケース</t>
  </si>
  <si>
    <t>通常の順解析プログラムを用いた山留め工の設計、逆解析、予測解析</t>
  </si>
  <si>
    <t>トレーサー調査,潜水夫による目視調査</t>
  </si>
  <si>
    <t>チェックボーリングをともなうレーダ探査</t>
  </si>
  <si>
    <t>既存よう壁工法</t>
  </si>
  <si>
    <t>コンクリートフィニッシャー</t>
  </si>
  <si>
    <t>梁下でのたたき作業</t>
  </si>
  <si>
    <t>鳥居型足場+階段枠</t>
  </si>
  <si>
    <t>仮囲いまたは養生工</t>
  </si>
  <si>
    <t>直杭場所打杭工法</t>
  </si>
  <si>
    <t>DHD(ダウンザホールドリル)工法による先行削孔砂置換工法</t>
  </si>
  <si>
    <t>多段式ポンプ圧送</t>
  </si>
  <si>
    <t>「地すべり自動観測システムの開発」(昭和61年建設省告示第1394号)</t>
  </si>
  <si>
    <t>(地上加圧式)透水試験・ルジオンテスト</t>
  </si>
  <si>
    <t>ワイヤーライン工法(ボーリング工)、通常ステージ注入工法</t>
  </si>
  <si>
    <t>m(トンネルm)</t>
  </si>
  <si>
    <t>胴縁方式トンネル内装板</t>
  </si>
  <si>
    <t>トンネル吸音内装板</t>
  </si>
  <si>
    <t>水集熱式ソーラーシステム</t>
  </si>
  <si>
    <t>従来型短ボルトセグメント</t>
  </si>
  <si>
    <t>植込み密度による遮光効果UPと手作業による除草メンテナンスの繰返し。</t>
  </si>
  <si>
    <t>コンクリート養生マット(軟質発泡ウレタンフォーム製)、給熱養生</t>
  </si>
  <si>
    <t>㎡・.回</t>
  </si>
  <si>
    <t>内・外装タイル</t>
  </si>
  <si>
    <t>下水汚泥溶融スラグ(水砕)</t>
  </si>
  <si>
    <t>防災無線(受令機)</t>
  </si>
  <si>
    <t>骨材プラント（シーケンス制御型）</t>
  </si>
  <si>
    <t>RC連壁立坑</t>
  </si>
  <si>
    <t>現場硬化型ライニング</t>
  </si>
  <si>
    <t>㎡/年</t>
  </si>
  <si>
    <t>目地切り機とバイバック</t>
  </si>
  <si>
    <t>m/h</t>
  </si>
  <si>
    <t>グリーンカットとズリ回収作業</t>
  </si>
  <si>
    <t>レーザー鉛直計</t>
  </si>
  <si>
    <t>電波測位儀、アナログ式音響測深機を用いた深浅測量</t>
  </si>
  <si>
    <t>遠方操作</t>
  </si>
  <si>
    <t>クローズピットまたはオープンピット</t>
  </si>
  <si>
    <t>塩化ナトリウムまたは塩化カルシウムによる凍結防止工法</t>
  </si>
  <si>
    <t>引き上げ式ゲート</t>
  </si>
  <si>
    <t>鋼棒ストッパー</t>
  </si>
  <si>
    <t>レディーミックストコンクリート</t>
  </si>
  <si>
    <t>架台設置型太陽光発電システム</t>
  </si>
  <si>
    <t>kw</t>
  </si>
  <si>
    <t>RCセグメント+二次覆工</t>
  </si>
  <si>
    <t>ディスクカッター</t>
  </si>
  <si>
    <t>鋼板補強工法</t>
  </si>
  <si>
    <t>バンド式チャック機構を持つチュービング装置</t>
  </si>
  <si>
    <t>地中連続壁工法(SMW)による開削工法.</t>
  </si>
  <si>
    <t>対象となる刃口推進工法</t>
  </si>
  <si>
    <t>手書き式</t>
  </si>
  <si>
    <t>セグメントの貯蔵:ヤード内の野積み 坑内搬送:バッテリィ機関車による搬送</t>
  </si>
  <si>
    <t>人力(高圧洗浄機、ポリッシャー)</t>
  </si>
  <si>
    <t>礫間接触酸化装置</t>
  </si>
  <si>
    <t>レジンコンクリート</t>
  </si>
  <si>
    <t>塩害劣化補修工法(断面修復工法/表面被覆工法)</t>
  </si>
  <si>
    <t>地盤改良と人力・機械による鏡切り方法</t>
  </si>
  <si>
    <t>従来のオペレータによるシールド掘進</t>
  </si>
  <si>
    <t>機械的衝撃による工法(ハンドブレーカー・大型ブレーカー・スチールボール他),油圧機械による工法(ジャッキ工法・圧砕工法他),引張工法,転倒工法など</t>
  </si>
  <si>
    <t>熱風溶着装置</t>
  </si>
  <si>
    <t>場所打ちRC橋脚工</t>
  </si>
  <si>
    <t>従来のコンクリートで施工された連続地中壁</t>
  </si>
  <si>
    <t>ケーソンおよび杭による基礎工法</t>
  </si>
  <si>
    <t>ロジンジェット工法</t>
  </si>
  <si>
    <t>大断面円形シールド工法</t>
  </si>
  <si>
    <t>普通強度のコンクリートまたはモルタルを用いたプレキャスト型枠</t>
  </si>
  <si>
    <t>薬液注入や凍結等による地盤改良と、人力・重機による立坑坑口の取壊し</t>
  </si>
  <si>
    <t>サンドポンプによる沈砂池揚水設備</t>
  </si>
  <si>
    <t>不透過型砂防ダム</t>
  </si>
  <si>
    <t>金属製スパイラルパイプ</t>
  </si>
  <si>
    <t>切梁による掘削工法</t>
  </si>
  <si>
    <t>ピアノ線、PC鋼線、およびPC鋼より線を用いた橋梁用ケーブル</t>
  </si>
  <si>
    <t>コアボーリングによる目視確認と実測</t>
  </si>
  <si>
    <t>m(測線長)</t>
  </si>
  <si>
    <t>ロードカッター、ハンドブレーカー</t>
  </si>
  <si>
    <t>SEEEタイブルアンカー</t>
  </si>
  <si>
    <t>タイロッド固定方式による型枠工法</t>
  </si>
  <si>
    <t>ドレーン工法、固結工法等の液状化対策工法</t>
  </si>
  <si>
    <t>護岸延長m</t>
  </si>
  <si>
    <t>固定床式砂ろ過器</t>
  </si>
  <si>
    <t>衝立構造物型人工湧昇流漁場</t>
  </si>
  <si>
    <t>分散型シールド施工管理方法</t>
  </si>
  <si>
    <t>鉄骨建方工事</t>
  </si>
  <si>
    <t>高圧水によるレイタンス除去(グリーンカット)</t>
  </si>
  <si>
    <t>バックホウ、スタビライザーによる混合撹拌</t>
  </si>
  <si>
    <t>グラベルドレーン工法+サンドドレーン工法</t>
  </si>
  <si>
    <t>雑草取り及び除草剤の散布</t>
  </si>
  <si>
    <t>シールド地中接合における凍結工法(直線管)</t>
  </si>
  <si>
    <t>フロテックアンカー(FLO)</t>
  </si>
  <si>
    <t>VSLアンカー、SEEEアンカー</t>
  </si>
  <si>
    <t>平板形RCセグメント</t>
  </si>
  <si>
    <t>アナログオルソ</t>
  </si>
  <si>
    <t xml:space="preserve"> 鋼製型枠(セラミックコーティング)</t>
  </si>
  <si>
    <t>㎡・回</t>
  </si>
  <si>
    <t xml:space="preserve"> 木製合板</t>
  </si>
  <si>
    <t>擁壁の裏込め土</t>
  </si>
  <si>
    <t>押出し工法</t>
  </si>
  <si>
    <t>調査ボーリング</t>
  </si>
  <si>
    <t>連接ブロック(擬石タイプ)</t>
  </si>
  <si>
    <t>地中連続壁工法(柱列式)</t>
  </si>
  <si>
    <t>人為的な光波測量による地盤変位計測</t>
  </si>
  <si>
    <t>地盤改良(機械撹拌工法)</t>
  </si>
  <si>
    <t>建設廃棄物処理</t>
  </si>
  <si>
    <t>アスファルト弾性舗装</t>
  </si>
  <si>
    <t>点字ブロック(視覚障害者用誘導ブロック)</t>
  </si>
  <si>
    <t>在来工法による現場打ちのコンクリート階段</t>
  </si>
  <si>
    <t>階分</t>
  </si>
  <si>
    <t>電熱線方式によるロードヒーティング</t>
  </si>
  <si>
    <t>浚渫工(ポンプ式浚渫船)</t>
  </si>
  <si>
    <t>地下水位低下工法および地盤改良による地中遮水壁構築工法を併用した無人ケーソン工法</t>
  </si>
  <si>
    <t>二次災害発生のおそれが無い状態での搭乗運転による土工</t>
  </si>
  <si>
    <t>既存のコンクリート締固め機械</t>
  </si>
  <si>
    <t>既存のA計測、B計測の管理</t>
  </si>
  <si>
    <t>従来の掘進管理</t>
  </si>
  <si>
    <t>鋼製、アルミ製デザイン高欄</t>
  </si>
  <si>
    <t>通常のアンダーピニングの情報化施工</t>
  </si>
  <si>
    <t>ＰＣ鋼棒による外ケーブル用ブラケット固定工法</t>
  </si>
  <si>
    <t>斜材定着体</t>
  </si>
  <si>
    <t xml:space="preserve"> 通常の大口径深礎の施工管理</t>
  </si>
  <si>
    <t>粘性ダンパー</t>
  </si>
  <si>
    <t>予備せん断型支承</t>
  </si>
  <si>
    <t>ソイルセメント柱列壁工法 + 本体工事</t>
  </si>
  <si>
    <t>生コン</t>
  </si>
  <si>
    <t>円形シールド</t>
  </si>
  <si>
    <t>分岐シールド機坑内運搬・組立て工法</t>
  </si>
  <si>
    <t>SRC(柱)</t>
  </si>
  <si>
    <t>直ボルト等を用いた継手</t>
  </si>
  <si>
    <t>Ring</t>
  </si>
  <si>
    <t>人力によるセグメントの組立</t>
  </si>
  <si>
    <t>スランプ12cm程度の従来のコンクリート</t>
  </si>
  <si>
    <t></t>
  </si>
  <si>
    <t>溶着式ライン</t>
  </si>
  <si>
    <t>ベンケルマンビーム</t>
  </si>
  <si>
    <t>SRC造・S造</t>
  </si>
  <si>
    <t>耐震構造</t>
  </si>
  <si>
    <t>合板型枠を用いた在来型枠工法</t>
  </si>
  <si>
    <t>土量、出来形管理</t>
  </si>
  <si>
    <t>従来からの一般的なシールド工法</t>
  </si>
  <si>
    <t>自然石石積み工法、化粧型枠工法等</t>
  </si>
  <si>
    <t>削孔打込方式(地盤改良)</t>
  </si>
  <si>
    <t>縦横断測量</t>
  </si>
  <si>
    <t>地山応力測定:オーバーコアリング法,水圧破砕法 地山物性測定:プレシオメータ,エ沿ストメータ,KKT</t>
  </si>
  <si>
    <t>探りノミ</t>
  </si>
  <si>
    <t>鉄筋組立作業</t>
  </si>
  <si>
    <t>人力測量</t>
  </si>
  <si>
    <t>有人手動運行システム</t>
  </si>
  <si>
    <t>セグメント手動組立</t>
  </si>
  <si>
    <t>汚泥専焼炉</t>
  </si>
  <si>
    <t>SMW工法(琉球石灰岩地盤を対象とした場合)</t>
  </si>
  <si>
    <t>真砂土によるクレー舗装</t>
  </si>
  <si>
    <t>乱反射骨材を使用したニート工法,通常のニートタイプすべり止め舗装</t>
  </si>
  <si>
    <t>通常の樹脂系玉砂利舗装</t>
  </si>
  <si>
    <t>従来型「メトロデッキ」</t>
  </si>
  <si>
    <t>シールド工事で使用する各設備は独立して管理していた。</t>
  </si>
  <si>
    <t>ロープを用いた人力吹き付け</t>
  </si>
  <si>
    <t>普通コンクリートを用いた鉄道軌道直下の施工(夜間作業)</t>
  </si>
  <si>
    <t>空気量が4%程度の通常のコンクリート</t>
  </si>
  <si>
    <t>ベンガラ入りカラー舗装</t>
  </si>
  <si>
    <t>異形鉄筋による縦方向ひびわれの補強</t>
  </si>
  <si>
    <t>エアーによるコンクリート吹付け機</t>
  </si>
  <si>
    <t>プレキャスト受圧板工</t>
  </si>
  <si>
    <t xml:space="preserve">除去アンカー工法 </t>
  </si>
  <si>
    <t xml:space="preserve">  </t>
  </si>
  <si>
    <t>杭式ドルフィン(複数)</t>
  </si>
  <si>
    <t>水盛式沈下計</t>
  </si>
  <si>
    <t xml:space="preserve"> 台</t>
  </si>
  <si>
    <t>軽量コンクリートによるPC板</t>
  </si>
  <si>
    <t>仮設用ガードレール(H形鋼にガードレールを溶接したもの)</t>
  </si>
  <si>
    <t>ブレーカ破砕工法</t>
  </si>
  <si>
    <t>発破のための削孔作業が人力作業</t>
  </si>
  <si>
    <t>調整ナット回転式ワイヤロープ調整装置</t>
  </si>
  <si>
    <t>化学分析によるセメント含有量分析</t>
  </si>
  <si>
    <t>テレビカメラによる施工状況のモニタリング技術</t>
  </si>
  <si>
    <t>在来型枠工法</t>
  </si>
  <si>
    <t>地盤改良工法(薬液注入、凍結)</t>
  </si>
  <si>
    <t>あかり工法</t>
  </si>
  <si>
    <t>防水シート貼付工法</t>
  </si>
  <si>
    <t>超硬練コンクリート用大型目地切機(RCD用)</t>
  </si>
  <si>
    <t>鉄筋、鉄筋工</t>
  </si>
  <si>
    <t>通常の型枠および内足場</t>
  </si>
  <si>
    <t>安定液管理システム（劣化安定液の再生・良液置換方式）</t>
  </si>
  <si>
    <t>人力による切羽前方圧気内障害物撤去工法</t>
  </si>
  <si>
    <t>泥水式シールド工法、泥土圧式シールド工法</t>
  </si>
  <si>
    <t>仮設シェルターを設置しない在来工法</t>
  </si>
  <si>
    <t>トランスファーカ方式(有人)</t>
  </si>
  <si>
    <t>人力測量による打設管理</t>
  </si>
  <si>
    <t>高架道路の裏面に設置する「防音パネル」</t>
  </si>
  <si>
    <t>左官工によるコンクリート仕上げ作業</t>
  </si>
  <si>
    <t>高圧洗浄機、ポリシャ、モータスイーパによるグリーンカット</t>
  </si>
  <si>
    <t>バンカー線</t>
  </si>
  <si>
    <t>工事予告標示板</t>
  </si>
  <si>
    <t>従来の沈埋トンネル工法</t>
  </si>
  <si>
    <t>路上再生セメント・アスファルト乳剤安定処理</t>
  </si>
  <si>
    <t>クラック防止シート</t>
  </si>
  <si>
    <t>一般コンクリート舗装(同一勾配コンクリート舗装)</t>
  </si>
  <si>
    <t>曲面型枠工法,鋼製ガーダー工法</t>
  </si>
  <si>
    <t>型枠・支保工によるド-ム屋根の施工</t>
  </si>
  <si>
    <t>ベント</t>
  </si>
  <si>
    <t>樋管のコンクリートカラー継手</t>
  </si>
  <si>
    <t>現場打ちRC構造</t>
  </si>
  <si>
    <t>連続地中壁によるシールド発進用大深度立坑(床付け40m以深)</t>
  </si>
  <si>
    <t>コンクリート巻き替え工法</t>
  </si>
  <si>
    <t>連続ボーリングによる壁切断</t>
  </si>
  <si>
    <t>過熱舗装用改質アスファルトⅡ型</t>
  </si>
  <si>
    <t>パイプライン敷設工法</t>
  </si>
  <si>
    <t>通常強度コンクリート</t>
  </si>
  <si>
    <t>不等沈下対策工を用いた軟弱地盤上の水路</t>
  </si>
  <si>
    <t>ソイルミキシングウォール(SMW)工法</t>
  </si>
  <si>
    <t>鉄筋コンクリートセグメント</t>
  </si>
  <si>
    <t>自走式地下駐車場</t>
  </si>
  <si>
    <t>目視・ボーリング調査</t>
  </si>
  <si>
    <t>普通土による盛土</t>
  </si>
  <si>
    <t>パッケージ型ディーゼル発電機</t>
  </si>
  <si>
    <t>普通鋼矢板+コンクリートによる景観護岸工法</t>
  </si>
  <si>
    <t>SRC構造</t>
  </si>
  <si>
    <t>LCフィルタ</t>
  </si>
  <si>
    <t>ダイオードコンバータ式 VVVF+ アクティブフィルタ</t>
  </si>
  <si>
    <t>地盤隆起による復元用。従来注入材はない。工法としての従来技術はジャッキアップ 工法</t>
  </si>
  <si>
    <t>航空測量</t>
  </si>
  <si>
    <t>吹付けコンクリート、コンクリートの打直し</t>
  </si>
  <si>
    <t>パネル工法</t>
  </si>
  <si>
    <t>片勾配での2度打ち</t>
  </si>
  <si>
    <t>ベニヤ型枠</t>
  </si>
  <si>
    <t>(機械式)ジャイロコンパス</t>
  </si>
  <si>
    <t>中押工法</t>
  </si>
  <si>
    <t>玉掛けによる吊り上げ・吊り下ろし及び据え付け作業</t>
  </si>
  <si>
    <t>積雪寒冷地で一般的に使用されている表層用混合物を使用した舗装(密粒度舗装)</t>
  </si>
  <si>
    <t>2.6m幅250ps級ロータリ除雪車</t>
  </si>
  <si>
    <t>発破工法、割岩工法</t>
  </si>
  <si>
    <t>円形断面ＴＢＭ</t>
  </si>
  <si>
    <t>ジャッキ選択式シールド推進工法</t>
  </si>
  <si>
    <t>既存のエンクローズ溶接</t>
  </si>
  <si>
    <t>透過型RI密度・水分量計器(固定式)</t>
  </si>
  <si>
    <t>m(延長)</t>
  </si>
  <si>
    <t>加熱硬化部分ライニング工法</t>
  </si>
  <si>
    <t>箇所/日</t>
  </si>
  <si>
    <t>ゴム製のストッパーによる砂の吸出し防止工法</t>
  </si>
  <si>
    <t xml:space="preserve"> 焼却</t>
  </si>
  <si>
    <t>坑内切羽観察記録</t>
  </si>
  <si>
    <t>X線検査、電磁誘導式</t>
  </si>
  <si>
    <t>海上杭打ち工法(ヤットコ打ち）</t>
  </si>
  <si>
    <t>屋上への直接盛土による緑化工法</t>
  </si>
  <si>
    <t>ケーブルクレーンの手動運転によるコンクリート打設</t>
  </si>
  <si>
    <t>人力によるボルトの締付け</t>
  </si>
  <si>
    <t>ダム用スライド型枠</t>
  </si>
  <si>
    <t>コンクリート(有スランプ)</t>
  </si>
  <si>
    <t>一般の機械式推進工法</t>
  </si>
  <si>
    <t>ポリマーセメントモルタル吹付け工法によるコンクリート構造物の補修</t>
  </si>
  <si>
    <t>ステンレス穴あきルーパー</t>
  </si>
  <si>
    <t>本技術、未使用状態</t>
  </si>
  <si>
    <t>有人による機械施工</t>
  </si>
  <si>
    <t>普通コンクリート(JIS A 5308に適合)</t>
  </si>
  <si>
    <t>植生基材吹付工 t=5cm</t>
  </si>
  <si>
    <t>従来のセグメントと二次覆工による覆工構造の仕上がりφ6m;延長1000m程度のシールド工法</t>
  </si>
  <si>
    <t>長尺鋼管先受け工法</t>
  </si>
  <si>
    <t>オペレータ搭乗型の建設機械</t>
  </si>
  <si>
    <t>ラワン合板による型枠工法</t>
  </si>
  <si>
    <t>加熱注入目地工法</t>
  </si>
  <si>
    <t>シールドトンネル掘削機の手動測量および手動制御</t>
  </si>
  <si>
    <t>コンクリート工、地盤改良</t>
  </si>
  <si>
    <t>ポリマー改質アスファルトⅡ型混合物</t>
  </si>
  <si>
    <t>タイブルアンカーB型</t>
  </si>
  <si>
    <t>仮設鈑桁橋</t>
  </si>
  <si>
    <t>開削工法によるヒューム管を用いた布設替え</t>
  </si>
  <si>
    <t>セメント・コンクリート</t>
  </si>
  <si>
    <t>外照標識</t>
  </si>
  <si>
    <t>スチールファイバー・ビニロンファイバー</t>
  </si>
  <si>
    <t>30t級振動ローラー</t>
  </si>
  <si>
    <t>泥土固化処理技術</t>
  </si>
  <si>
    <t xml:space="preserve"> 深層混合処理工法</t>
  </si>
  <si>
    <t>場所打ちRC橋脚躯体工</t>
  </si>
  <si>
    <t>床版下面補強工法</t>
  </si>
  <si>
    <t>パイプルーフ工</t>
  </si>
  <si>
    <t>早強コンクリート</t>
  </si>
  <si>
    <t>現行大便器、小便器、洗面器</t>
  </si>
  <si>
    <t>一般のタイル</t>
  </si>
  <si>
    <t>在来の有人によるコンクリート搬送</t>
  </si>
  <si>
    <t>日本道路公団仕様金属製遮音板標準型</t>
  </si>
  <si>
    <t>杭頭部に記録紙を貼り付け、作業員による直接的な手記記録方法。</t>
  </si>
  <si>
    <t>小規模用除塵機</t>
  </si>
  <si>
    <t>現場打ちコンクリート製地下雨水貯留槽</t>
  </si>
  <si>
    <t>砕石巻きトレンチ</t>
  </si>
  <si>
    <t>仮設足場を用いた裏面吸音板の施工法</t>
  </si>
  <si>
    <t>空気吹付け工法</t>
  </si>
  <si>
    <t>グラスウールに撥水ガラスクロス、PVFのフィルム</t>
  </si>
  <si>
    <t>側壁用吸音板</t>
  </si>
  <si>
    <t>標準コンクリート系セグメント</t>
  </si>
  <si>
    <t>目視・打音による吹付のり面老朽化診断</t>
  </si>
  <si>
    <t>鉄筋防錆工法</t>
  </si>
  <si>
    <t>耐候性処理を施した透光性遮音板</t>
  </si>
  <si>
    <t>トンネル照明方式</t>
  </si>
  <si>
    <t>防食工法</t>
  </si>
  <si>
    <t>場所打ち工法</t>
  </si>
  <si>
    <t>コンクリート表面掃除機</t>
  </si>
  <si>
    <t>中詰め補強(パイルバスケット)</t>
  </si>
  <si>
    <t>仮設トラス橋</t>
  </si>
  <si>
    <t>ローラーゲート</t>
  </si>
  <si>
    <t>塗布型ライニング</t>
  </si>
  <si>
    <t>現場吹付法枠工-枠内厚層基材吹付工</t>
  </si>
  <si>
    <t>トータルステーションによる縦横断測量と手作業(パソコン操作)による作図・土量計算</t>
  </si>
  <si>
    <t>砕石等による路盤工、表層地盤改良</t>
  </si>
  <si>
    <t>手作業による計測方法</t>
  </si>
  <si>
    <t>無し。測量作業員による測量&amp;掘進指示&amp;日報管理</t>
  </si>
  <si>
    <t>電動チェーンブロック及び手動横行ギヤードトロリーによる吊上搬送装置</t>
  </si>
  <si>
    <t>電磁誘導法、X線撮影法</t>
  </si>
  <si>
    <t>コルゲート型ダクタイルセグメント</t>
  </si>
  <si>
    <t>植生(厚層)基材吹付工</t>
  </si>
  <si>
    <t>コンクリートによる二次覆工工法</t>
  </si>
  <si>
    <t>従来型高架裏面吸音板</t>
  </si>
  <si>
    <t>金属製遮音板を用いた遮音壁</t>
  </si>
  <si>
    <t>回転立坑内でシールド機回転</t>
  </si>
  <si>
    <t>電動サンダー工法</t>
  </si>
  <si>
    <t>路面性状撮影</t>
  </si>
  <si>
    <t>ベンケルマンビーム試験</t>
  </si>
  <si>
    <t>道路照明器具(KSC-4)</t>
  </si>
  <si>
    <t>固練りの普通コンクリートを使用したRCセグメント</t>
  </si>
  <si>
    <t>仮締切り工法</t>
  </si>
  <si>
    <t>鉄筋による地山補強土工法</t>
  </si>
  <si>
    <t>常温硬化型フッソ樹脂塗料</t>
  </si>
  <si>
    <t>石積工法(空)</t>
  </si>
  <si>
    <t>アリマック クライマー</t>
  </si>
  <si>
    <t>剥離防止剤 デハイドロ</t>
  </si>
  <si>
    <t>RC構造の中空断面の高橋脚</t>
  </si>
  <si>
    <t>その他本設地盤アンカー工法</t>
  </si>
  <si>
    <t>泥漿シールド工法,気泡シールド工法</t>
  </si>
  <si>
    <t>フリーアクセスフロア</t>
  </si>
  <si>
    <t>在来構法(非免震構法)</t>
  </si>
  <si>
    <t>コンクリートコアボーリング</t>
  </si>
  <si>
    <t>PAC、高分子凝集剤系標準処理技術</t>
  </si>
  <si>
    <t>トン・日</t>
  </si>
  <si>
    <t>RI法</t>
  </si>
  <si>
    <t>コンクリートの受け入れ検査</t>
  </si>
  <si>
    <t>従来型シールド工法(セグメント)</t>
  </si>
  <si>
    <t>ポルトランドセメント,混合系低熱セメント</t>
  </si>
  <si>
    <t>半2床式あるは2床式立軸ポンプと水冷式ディーゼル機関による駆動</t>
  </si>
  <si>
    <t>泥土圧シールド及び泥水シールド</t>
  </si>
  <si>
    <t>ワイヤーブラシ型テールシールに繊維を混入したグリスを充填させたもの</t>
  </si>
  <si>
    <t xml:space="preserve"> 現場打ち柔構造樋管(軟弱地盤上にて施工)</t>
  </si>
  <si>
    <t>手計算</t>
  </si>
  <si>
    <t>砕石ドレーン工法</t>
  </si>
  <si>
    <t>ホイールジャンボ(2ブーム) 吹き付けロボット(一体型)</t>
  </si>
  <si>
    <t>ロータリーパーカッションドリル</t>
  </si>
  <si>
    <t>中小型ロータリーパーカッションドリル</t>
  </si>
  <si>
    <t>二重管掘削</t>
  </si>
  <si>
    <t>平ブロック(A)</t>
  </si>
  <si>
    <t>黒煙浄化マフラー</t>
  </si>
  <si>
    <t>溶融式区画線工</t>
  </si>
  <si>
    <t>景観シミュレーション業務</t>
  </si>
  <si>
    <t>ブレーカー付ポール内配線ボックス</t>
  </si>
  <si>
    <t>バックホウ台船</t>
  </si>
  <si>
    <t>鉄筋コンクリート製壁高欄</t>
  </si>
  <si>
    <t>メタルフォーム,合板等せき板の在来型枠</t>
  </si>
  <si>
    <t>泥水式シールド工法</t>
  </si>
  <si>
    <t>手押し型地中レーダー</t>
  </si>
  <si>
    <t>規格統一型(標準型吸音パネル)</t>
  </si>
  <si>
    <t>止水壁による囲い込みと揚水処理の併用工法</t>
  </si>
  <si>
    <t>機械式低濃度脱硝システム</t>
  </si>
  <si>
    <t>土木建築用化粧型枠・合板型枠・メタルフォーム使用の現場打ちコンクリート擁壁</t>
  </si>
  <si>
    <t>主として、コンクリート積みブロック・緑化ブロック・魚巣ブロック・張りブロック等</t>
  </si>
  <si>
    <t>油流出事故の巡回監視</t>
  </si>
  <si>
    <t>合成樹脂系塗装工法</t>
  </si>
  <si>
    <t>プレキャスト式地下貯水槽</t>
  </si>
  <si>
    <t>一般的な道路標識</t>
  </si>
  <si>
    <t>基(2.2x2.8m板)</t>
  </si>
  <si>
    <t>自発光式(太陽電池LED点滅・反射)標識(視線誘導)</t>
  </si>
  <si>
    <t>開削工法(下水の切り回し、既設管の撤去工を除く直接工事費、呼び径1000)</t>
  </si>
  <si>
    <t>仮橋仮桟橋工</t>
  </si>
  <si>
    <t>線導水工法</t>
  </si>
  <si>
    <t>土砂型枠(無人化施工における)</t>
  </si>
  <si>
    <t>トレミー打設方式、ポンプ打設方式</t>
  </si>
  <si>
    <t>圧入オープンケーソン工法</t>
  </si>
  <si>
    <t xml:space="preserve"> 化成肥料(高度化成、普通化成)</t>
  </si>
  <si>
    <t>円形もしくは角形の鋼製のアンカープレートを用いたPCくさび定着工法</t>
  </si>
  <si>
    <t>薬液注入工法(超微粒子セメント)</t>
  </si>
  <si>
    <t>ラック式水門開閉機</t>
  </si>
  <si>
    <t>設備1式</t>
  </si>
  <si>
    <t>加熱アスファルト混合物</t>
  </si>
  <si>
    <t>エコファクトリー社製の再生クラッシャーラン</t>
  </si>
  <si>
    <t>開放歯車で減速駆動するワイヤロープウインチ式ゲート開閉装置用ウインチドラム</t>
  </si>
  <si>
    <t xml:space="preserve"> 捨てパイプ施工</t>
  </si>
  <si>
    <t>商用電源式ブリンカーライト</t>
  </si>
  <si>
    <t>コアボーリング+一軸圧縮試験</t>
  </si>
  <si>
    <t>従来の傾斜計 伸縮計</t>
  </si>
  <si>
    <t>通常のコンクリート打設</t>
  </si>
  <si>
    <t>内ケーブル方式プレキャストセグメント工法</t>
  </si>
  <si>
    <t>鉄筋コンクリート製プレキャスト電線共同溝(C・C・Box) 特殊部</t>
  </si>
  <si>
    <t>ペーパードレーン工法(載荷盛土併用)</t>
  </si>
  <si>
    <t>従来の引張型・圧縮型各種アンカー工法</t>
  </si>
  <si>
    <t>通行規制区域内への監視要員の配置</t>
  </si>
  <si>
    <t>day</t>
  </si>
  <si>
    <t>無機溶液型グラウト</t>
  </si>
  <si>
    <t>㍑</t>
  </si>
  <si>
    <t>中性長結性コロイドシリカグラウトは新規開発。</t>
  </si>
  <si>
    <t>現場打ちコンクリート工法</t>
  </si>
  <si>
    <t>ナイロン芯線光ファイバケーブル</t>
  </si>
  <si>
    <t>深礎工のうち,B工法(人力併用機械掘削,機械排土)</t>
  </si>
  <si>
    <t>水中コンクリ-ト(普通コンクリ-ト)</t>
  </si>
  <si>
    <t>個別対応による計測管理と予測解析(詳しくはその他欄に記入)</t>
  </si>
  <si>
    <t>従来水中コンクリート</t>
  </si>
  <si>
    <t>ボール紙マルチ、樹皮マルチ</t>
  </si>
  <si>
    <t>一般塗装による防食加工</t>
  </si>
  <si>
    <t>落石洞門工</t>
  </si>
  <si>
    <t>凝集脱水処理を伴う泥水処理システム</t>
  </si>
  <si>
    <t>漏水位置検知の組み込まれた遮水工</t>
  </si>
  <si>
    <t>グラベルドレーン工法(低騒音・低振動の液状化対策工法)</t>
  </si>
  <si>
    <t>(通常の)吹付けコンクリート</t>
  </si>
  <si>
    <t>樹脂モルタル舗装セラレジンEF</t>
  </si>
  <si>
    <t>小型ポンプ浚渫船</t>
  </si>
  <si>
    <t>場所打ちRC床版</t>
  </si>
  <si>
    <t>FFTアナライザを中心とした従来の計測システム</t>
  </si>
  <si>
    <t>監視員・オペレータによる目視確認</t>
  </si>
  <si>
    <t>モミガラ舗装</t>
  </si>
  <si>
    <t>透水性インターロッキングブロック舗装</t>
  </si>
  <si>
    <t>景観・透水性樹脂舗装</t>
  </si>
  <si>
    <t>コンクリート平板(研ぎ出し)</t>
  </si>
  <si>
    <t>常温塗布式舗装</t>
  </si>
  <si>
    <t>天然玉砂利舗装</t>
  </si>
  <si>
    <t>現場打ちコンクリート工法による剛支持樋門</t>
  </si>
  <si>
    <t>トンネル壁面内装板</t>
  </si>
  <si>
    <t>一般の塗装(耐用6年)</t>
  </si>
  <si>
    <t>従来の施工管理方法</t>
  </si>
  <si>
    <t>足場上に削孔機を据付ける削孔方法</t>
  </si>
  <si>
    <t>現場打ちPC床版</t>
  </si>
  <si>
    <t>システムを用いない従来の診断および補修計画方法</t>
  </si>
  <si>
    <t>ベントナイト安定液は水槽に水道水を溜めベントナイト等を溶解して作り、使用済みになると産業廃棄物として廃棄処分する。</t>
  </si>
  <si>
    <t>二重管ストレーナ複相式注入工法</t>
  </si>
  <si>
    <t>合板型枠によるコンクリート製壁高欄の構築法</t>
  </si>
  <si>
    <t>枠組支保工</t>
  </si>
  <si>
    <t>コマ</t>
  </si>
  <si>
    <t>自然勾配による排水</t>
  </si>
  <si>
    <t>プレキャスト工法</t>
  </si>
  <si>
    <t>刃口推進工法(中押使用)</t>
  </si>
  <si>
    <t>プレキャスト高欄</t>
  </si>
  <si>
    <t>プレキャスト床版</t>
  </si>
  <si>
    <t>タイブルアンカーA型</t>
  </si>
  <si>
    <t>円型水路による可変施工</t>
  </si>
  <si>
    <t>空隙率20%のポーラスアスファルト舗装</t>
  </si>
  <si>
    <t>ゴンドラによるダム上・下流面の人力作業</t>
  </si>
  <si>
    <t>m2/日</t>
  </si>
  <si>
    <t>KTB荷重分散型永久アンカー</t>
  </si>
  <si>
    <t>断熱材同時打込み工法</t>
  </si>
  <si>
    <t>型枠使用によるコンクリート舗装</t>
  </si>
  <si>
    <t>現行標準道路照明灯(KSC-4,KSN-2H)</t>
  </si>
  <si>
    <t>締固め作業の困難な狭隘箇所の埋戻しに際しての山砂による埋戻し工法</t>
  </si>
  <si>
    <t>現場打ちコンクリート擁壁化粧型枠使用(重力式)</t>
  </si>
  <si>
    <t>中間帯鉄筋を省略しない従来工法</t>
  </si>
  <si>
    <t>情報BOX設置工法(本体:トラフ、さや管:VU管)</t>
  </si>
  <si>
    <t>プロフォメーター3</t>
  </si>
  <si>
    <t>水平変位測定方式（ねじれを測定できない）による掘削管理</t>
  </si>
  <si>
    <t>ポンプスラリー方式</t>
  </si>
  <si>
    <t>地下外壁単独工法</t>
  </si>
  <si>
    <t>物件</t>
  </si>
  <si>
    <t>掘進終了後、セグメント組立</t>
  </si>
  <si>
    <t>泥土圧シールド工法 (経済性と工程については、従来の円形断面で比較している。)</t>
  </si>
  <si>
    <t>金属製横型ブラインド</t>
  </si>
  <si>
    <t>鉄筋コンクリート床版</t>
  </si>
  <si>
    <t>露出型柱脚工法</t>
  </si>
  <si>
    <t>鋼板巻立て溶接工法</t>
  </si>
  <si>
    <t>PC鋼棒中間貫通工法</t>
  </si>
  <si>
    <t>カラーゴムチップ舗装</t>
  </si>
  <si>
    <t>アルファルト合材・すりつけ工事</t>
  </si>
  <si>
    <t>建設省基準値クリア製品</t>
  </si>
  <si>
    <t>階段植生工</t>
  </si>
  <si>
    <t>機械式地下駐車場</t>
  </si>
  <si>
    <t>機器分析法</t>
  </si>
  <si>
    <t>モルタル補修工法</t>
  </si>
  <si>
    <t>ニューマチックケーソン機械掘削工法(有人搭乗式)</t>
  </si>
  <si>
    <t>ベントナイトモルタル,水中不分離性モルタルorコンクリ-ト</t>
  </si>
  <si>
    <t>レディ-ミクストコンクリ-ト</t>
  </si>
  <si>
    <t>地下水モニタリング井戸</t>
  </si>
  <si>
    <t>歩道舗装工(透水性アスファルト舗装)</t>
  </si>
  <si>
    <t>透水性アスファルト舗装工(歩道)</t>
  </si>
  <si>
    <t>現場打法枠、吹付法枠</t>
  </si>
  <si>
    <t>単円シールド工法によるトンネルの分岐施工</t>
  </si>
  <si>
    <t>高度化成肥料の施肥</t>
  </si>
  <si>
    <t>スタビライザ混合工法</t>
  </si>
  <si>
    <t>取替え プレキャスト床版</t>
  </si>
  <si>
    <t>電線・ケーブル</t>
  </si>
  <si>
    <t>一般免震床</t>
  </si>
  <si>
    <t>移動式テレスコクレーン</t>
  </si>
  <si>
    <t>\</t>
  </si>
  <si>
    <t>グラウト注入工法(静的注入)</t>
  </si>
  <si>
    <t>人力による橋梁比較設計</t>
  </si>
  <si>
    <t>案</t>
  </si>
  <si>
    <t>PC床版</t>
  </si>
  <si>
    <t>高圧噴射攪拌(三重管)工法( 注:根伐時補強工の、工費・工期は含まず )</t>
  </si>
  <si>
    <t>従来形排水機場</t>
  </si>
  <si>
    <t>ディ-ゼルエンジンの排出微粒子処理装置</t>
  </si>
  <si>
    <t>ポンプ駆動用横軸ガスタービン</t>
  </si>
  <si>
    <t>横形ガスタービン</t>
  </si>
  <si>
    <t>シート遮水工法</t>
  </si>
  <si>
    <t>粘土はがね工法</t>
  </si>
  <si>
    <t>ボーリング柱状図管理システム</t>
  </si>
  <si>
    <t>鋼橋の架け替え</t>
  </si>
  <si>
    <t>トータルステーションによる人為測量</t>
  </si>
  <si>
    <t>点/2人</t>
  </si>
  <si>
    <t>高粘度硬質アスファルトを用いた排水性舗装</t>
  </si>
  <si>
    <t>カンチレバー工法によるPC連続ラーメン橋</t>
  </si>
  <si>
    <t>搭乗式油圧ショベル</t>
  </si>
  <si>
    <t>自発光式視線誘導標</t>
  </si>
  <si>
    <t>自発光式視線誘導標(鉛蓄電池タイプ)</t>
  </si>
  <si>
    <t>浮きモルタル補修と下地拵え工法</t>
  </si>
  <si>
    <t>監視制御システム</t>
  </si>
  <si>
    <t>培養による手分析</t>
  </si>
  <si>
    <t>曝気槽水質制御(溶存酸素濃度制御、汚泥量制御)</t>
  </si>
  <si>
    <t>下水道用硬質塩化ビニル管(VU管)</t>
  </si>
  <si>
    <t>中空断面RC橋脚</t>
  </si>
  <si>
    <t>橋脚(高さ15m)</t>
  </si>
  <si>
    <t>手書きでの作業</t>
  </si>
  <si>
    <t>溶融式(スリッター)区画線工</t>
  </si>
  <si>
    <t>自発光式道路鋲</t>
  </si>
  <si>
    <t>自発光道路鋲25mmタイプ</t>
  </si>
  <si>
    <t>間知(粗面)ブロック工</t>
  </si>
  <si>
    <t>建設副産物(建設汚泥)に係るリサイクル・システム</t>
  </si>
  <si>
    <t>埋め立て処分場</t>
  </si>
  <si>
    <t>通常の水削孔</t>
  </si>
  <si>
    <t>人力はつり(小型ブレーカー等使用左官工法)</t>
  </si>
  <si>
    <t>袖壁を増設する工法(現場打ち)</t>
  </si>
  <si>
    <t>環境緑化等護岸・法面ブロック</t>
  </si>
  <si>
    <t>型枠在来工法</t>
  </si>
  <si>
    <t>3CCDデジタルプロセスカメラ</t>
  </si>
  <si>
    <t>ケーブルによる映像・音声・制御信号の伝送</t>
  </si>
  <si>
    <t>植生孔を設けた普通コンクリート製河川護岸用張りブロック</t>
  </si>
  <si>
    <t>耐震補強技術</t>
  </si>
  <si>
    <t>強度・靱性型耐震改修</t>
  </si>
  <si>
    <t>スチールショットブラスト工法</t>
  </si>
  <si>
    <t>目地を広くした間知石(天然石)石積み工法</t>
  </si>
  <si>
    <t>油潤滑水中軸受</t>
  </si>
  <si>
    <t>地下水揚水工法(地下水を揚水し、汚染物質除去後に、地下に戻す)</t>
  </si>
  <si>
    <t>花の苗の植栽</t>
  </si>
  <si>
    <t>合成樹脂塗床工法</t>
  </si>
  <si>
    <t>礫間接触酸化法</t>
  </si>
  <si>
    <t>人力・機械併用による移植工事</t>
  </si>
  <si>
    <t>カッタ回転駆動式シールド工法</t>
  </si>
  <si>
    <t>オープン型TBM</t>
  </si>
  <si>
    <t>下水使用止めを伴う管更新・補修</t>
  </si>
  <si>
    <t>処理山砂(修正CBR20%)の置換え</t>
  </si>
  <si>
    <t>塩化ビニール樹脂管コンクリート巻立埋設工法</t>
  </si>
  <si>
    <t>アナログ式音波探査(シングルチャンネル音波探査)</t>
  </si>
  <si>
    <t>反射法地震探査(従来震源)</t>
  </si>
  <si>
    <t>表層地盤の地震応答解析</t>
  </si>
  <si>
    <t>反射法地震探査</t>
  </si>
  <si>
    <t>金属ドレーン、網目状樹脂ドレーン</t>
  </si>
  <si>
    <t>丁張り杭と建設機械オペレータによるマニュアル施工</t>
  </si>
  <si>
    <t>レーザー光線を用いた斜面内特定点における移動変位量の光学測定</t>
  </si>
  <si>
    <t>排水機場の遠方監視・制御装置</t>
  </si>
  <si>
    <t>水門扉機側操作盤</t>
  </si>
  <si>
    <t>長円ポール対応形道路照明器具(KSC-4形)</t>
  </si>
  <si>
    <t>ロックオーガー工法</t>
  </si>
  <si>
    <t>Kg/cm2</t>
  </si>
  <si>
    <t>搭乗運転</t>
  </si>
  <si>
    <t>セメントモルタル系材料によるタイル張り</t>
  </si>
  <si>
    <t>透水性舗装</t>
  </si>
  <si>
    <t>電線ケーブル/ビニル電線ケーブル</t>
  </si>
  <si>
    <t>石積護岸</t>
  </si>
  <si>
    <t>注入工法</t>
  </si>
  <si>
    <t>地中連続壁基礎(連壁剛体基礎)</t>
  </si>
  <si>
    <t>コンクリート二次覆工シールドトンネル</t>
  </si>
  <si>
    <t>ジオテキスタイル補強土工法</t>
  </si>
  <si>
    <t>浸透トレンチ</t>
  </si>
  <si>
    <t>岩石の一軸圧縮試験</t>
  </si>
  <si>
    <t>視線誘導標</t>
  </si>
  <si>
    <t>従来の溝掘削作業</t>
  </si>
  <si>
    <t>一般汎用建設機械(搭乗操作)</t>
  </si>
  <si>
    <t>ライナープレートを用いた深礎基礎工法</t>
  </si>
  <si>
    <t>石積工(手積み)</t>
  </si>
  <si>
    <t>バックホウなどによる現地混合</t>
  </si>
  <si>
    <t>逆巻工法</t>
  </si>
  <si>
    <t>鉄筋コンクリート側溝方式</t>
  </si>
  <si>
    <t>連節ブロック工覆土緑化工(張芝工)</t>
  </si>
  <si>
    <t>連接ブロック・法張ブロック</t>
  </si>
  <si>
    <t>鉄線カゴ系護岸</t>
  </si>
  <si>
    <t>木枠付多自然型根固ブロック</t>
  </si>
  <si>
    <t>固定式ケーブルクレーン</t>
  </si>
  <si>
    <t>PC橋片持架設工</t>
  </si>
  <si>
    <t>全断面工法-発破方式</t>
  </si>
  <si>
    <t>90度擁壁</t>
  </si>
  <si>
    <t>溝の堀取りによる土砂の埋め戻し</t>
  </si>
  <si>
    <t>ステップブロック</t>
  </si>
  <si>
    <t>従来ポンプ場</t>
  </si>
  <si>
    <t>コンクリートブロック積み(ホタルブロック)</t>
  </si>
  <si>
    <t>避雷針方式(目的とする機能が異なるので単純比較は不可能)</t>
  </si>
  <si>
    <t>ソイルネイリング</t>
  </si>
  <si>
    <t>耐震型フリーアクセスフロア (IBフロアCS-SR)</t>
  </si>
  <si>
    <t>打込み杭、埋込み杭</t>
  </si>
  <si>
    <t>比</t>
  </si>
  <si>
    <t xml:space="preserve">㎡ </t>
  </si>
  <si>
    <t>解析図化機</t>
  </si>
  <si>
    <t>アナログ写真モザイク</t>
  </si>
  <si>
    <t>ハンドデジタイズ</t>
  </si>
  <si>
    <t>目視による判読</t>
  </si>
  <si>
    <t>紙図面上での施設や台帳の参照</t>
  </si>
  <si>
    <t>落ち蓋式道路用側溝</t>
  </si>
  <si>
    <t xml:space="preserve"> 従来工法(旧トンネル内にプロテクターを設置し拡幅部を分割掘削する工法)</t>
  </si>
  <si>
    <t>擬岩工法</t>
  </si>
  <si>
    <t>クラッシャラン、再生クラッシャラン</t>
  </si>
  <si>
    <t>護岸工(連節ブロック工)、根固め工(蛇かご工)</t>
  </si>
  <si>
    <t>ノシバ、コウライシバ</t>
  </si>
  <si>
    <t>固定 CCTVカメラシステム</t>
  </si>
  <si>
    <t>閉塞型コンクリートダム</t>
  </si>
  <si>
    <t>(中・低木)植栽工法</t>
  </si>
  <si>
    <t>鋼製床版</t>
  </si>
  <si>
    <t>JSG(高圧噴射攪拌二重管方式)工法</t>
  </si>
  <si>
    <t>水中コンクリート(富配合 C=370kg以上)</t>
  </si>
  <si>
    <t>スタッド溶接</t>
  </si>
  <si>
    <t>サンドプレクール工法、ナイスクリート工法等</t>
  </si>
  <si>
    <t>専用船による固化処理工</t>
  </si>
  <si>
    <t>m3(地山)</t>
  </si>
  <si>
    <t>水中コンクリート工法</t>
  </si>
  <si>
    <t>熟練オペレータによる運転</t>
  </si>
  <si>
    <t>テレビ局などの中継車</t>
  </si>
  <si>
    <t>ブレーカ+(静的破砕剤orセリ矢)工法</t>
  </si>
  <si>
    <t>地質調査関連業務成果品(地質平面図,断面図,解析など)他</t>
  </si>
  <si>
    <t>河川情報のデータベース</t>
  </si>
  <si>
    <t>貯留関数や等価粗度法などの流出解析や二次元ポンドモデルや平面二次元不定流計算などの氾濫解析</t>
  </si>
  <si>
    <t>静的解析</t>
  </si>
  <si>
    <t>景観設計(パース,CG,フォトモンタージュ)</t>
  </si>
  <si>
    <t>通常の建設機械でオペレータが登場し操作する施工法</t>
  </si>
  <si>
    <t>無人化施工システム</t>
  </si>
  <si>
    <t>ビニル電線・ケーブル</t>
  </si>
  <si>
    <t>三角コーン</t>
  </si>
  <si>
    <t>べた基礎と坑基礎</t>
  </si>
  <si>
    <t>曲げ制御式鋼板巻き立て工法</t>
  </si>
  <si>
    <t>通常のベンチ</t>
  </si>
  <si>
    <t>道路照明設備の維持管理</t>
  </si>
  <si>
    <t>工法推奨・品質規定方式による盛土施工管理</t>
  </si>
  <si>
    <t>分割打設</t>
  </si>
  <si>
    <t>地盤グラウト注入工法</t>
  </si>
  <si>
    <t>改良土m3</t>
  </si>
  <si>
    <t>電線共同溝特殊部(広口開口蓋)</t>
  </si>
  <si>
    <t>管路埋設</t>
  </si>
  <si>
    <t>L型水路</t>
  </si>
  <si>
    <t>U形鋼矢板</t>
  </si>
  <si>
    <t>回転ドラム式ろ過装置</t>
  </si>
  <si>
    <t>磁器質タイル製造技術</t>
  </si>
  <si>
    <t>地中連続壁コンクリート(通常強度型)</t>
  </si>
  <si>
    <t>バイブロハンマ-による打込み鋼矢板土留工</t>
  </si>
  <si>
    <t>雨水排水工法</t>
  </si>
  <si>
    <t>H鋼橋</t>
  </si>
  <si>
    <t>石張り護岸工</t>
  </si>
  <si>
    <t>かごマット(多段式)</t>
  </si>
  <si>
    <t>硬質塩化ビニル電線管</t>
  </si>
  <si>
    <t>コンクリートトラフ方式</t>
  </si>
  <si>
    <t>ガソリン発電機</t>
  </si>
  <si>
    <t xml:space="preserve">重力式コンクリ-ト砂防ダム </t>
  </si>
  <si>
    <t>従来型電線ケーブル</t>
  </si>
  <si>
    <t>ボルト鋼板式継手セグメント</t>
  </si>
  <si>
    <t>既設舗装面に表面着色材を塗布する技術</t>
  </si>
  <si>
    <t>透水性舗装+自然石樹脂舗装</t>
  </si>
  <si>
    <t>不織布シート使用従来工法</t>
  </si>
  <si>
    <t>SKK490相当鋼管杭</t>
  </si>
  <si>
    <t>景観用歩道照明器具</t>
  </si>
  <si>
    <t>埋込み杭(セメントミルク工法)</t>
  </si>
  <si>
    <t>RC造り擁壁</t>
  </si>
  <si>
    <t>通常の型枠組立・解体工法</t>
  </si>
  <si>
    <t>ボルト接合、溶接接合</t>
  </si>
  <si>
    <t>㎡ 、5ヶ月</t>
  </si>
  <si>
    <t>コンクリート砂防ダム</t>
  </si>
  <si>
    <t>ネットワークフロア</t>
  </si>
  <si>
    <t>ハンド式ブレーカーによるハツリ作業(人力)</t>
  </si>
  <si>
    <t>スロット型光ケーブル</t>
  </si>
  <si>
    <t>ストレートアスファルトを使用した透水性舗装</t>
  </si>
  <si>
    <t>グースアスファルト舗装</t>
  </si>
  <si>
    <t>オーバーレイ工法</t>
  </si>
  <si>
    <t>可とう継手部の後付タイプの可とうボックスカルバート</t>
  </si>
  <si>
    <t>現場打ち樋門</t>
  </si>
  <si>
    <t>従来工法(ボックスカルバートの設置箇所に重機を逐次移動して敷設する工法)</t>
  </si>
  <si>
    <t>鋼橋仮組立</t>
  </si>
  <si>
    <t>桁ブロック</t>
  </si>
  <si>
    <t>ニューマチックケーソン工法</t>
  </si>
  <si>
    <t>現場打ち施工法で構築される海上に架橋されるPC斜張橋</t>
  </si>
  <si>
    <t>シ-ト張付け工法.鋼板張付け工法</t>
  </si>
  <si>
    <t>1/㎡</t>
  </si>
  <si>
    <t>一般的な塗装施工</t>
  </si>
  <si>
    <t>中掘り杭工法</t>
  </si>
  <si>
    <t>伐採木の扱い:場外焼却施設への運搬処理、厚層基材吹付工:工場製品の基盤材を利用</t>
  </si>
  <si>
    <t>建設汚泥水のバキューム処理</t>
  </si>
  <si>
    <t>波付合成樹脂管(FEP)埋設</t>
  </si>
  <si>
    <t>PCカルバートボックス貯留槽</t>
  </si>
  <si>
    <t>樹脂ライニング工法</t>
  </si>
  <si>
    <t>従来のOD法監視システム</t>
  </si>
  <si>
    <t>シアン計</t>
  </si>
  <si>
    <t>回分式活性汚泥法</t>
  </si>
  <si>
    <t>従来型TBM工法(掘削完了後に手吹きまたは汎用機による遠隔操作での吹付)</t>
  </si>
  <si>
    <t>600V IV</t>
  </si>
  <si>
    <t>メタル通信ケーブル</t>
  </si>
  <si>
    <t>アンカーボルト2本で設置するブラケットを用いたケーブルラック</t>
  </si>
  <si>
    <t>重索道工法</t>
  </si>
  <si>
    <t>上部フレアを用いた既設護岸改良工法</t>
  </si>
  <si>
    <t>嵩上げ+消波ブロックによる既設護岸改良工法</t>
  </si>
  <si>
    <t>橋梁床版用高性能鉄筋腐食探査機{ハイブライト}</t>
  </si>
  <si>
    <t>侵食防止及び植生の自然侵入促進をはかる土壌藻類資材</t>
  </si>
  <si>
    <t>客土吹付工(種子なし、緑化基礎工あり)</t>
  </si>
  <si>
    <t>エポキシ樹脂で被覆したPC鋼より線を用いた金属製グラウンドアンカー</t>
  </si>
  <si>
    <t>ゆいサンド工法</t>
  </si>
  <si>
    <t>4種混合土を使用した芝生植生基盤材</t>
  </si>
  <si>
    <t>クラウド型転圧管理システム(SmartRoller)</t>
  </si>
  <si>
    <t>エースシート</t>
  </si>
  <si>
    <t>ポリエチレン等の合成樹脂からなるブルーシート養生</t>
  </si>
  <si>
    <t>4DMap</t>
  </si>
  <si>
    <t>手作業による各種計測データの統合及びモデリング</t>
  </si>
  <si>
    <t>3次元点群生成・解析ソフトウェア『TERRA MAPPER』を用いた土量計測システム</t>
  </si>
  <si>
    <t>平均断面法による土量計算</t>
  </si>
  <si>
    <t>ウルトラソニックインパクト</t>
  </si>
  <si>
    <t>LRAD</t>
  </si>
  <si>
    <t>ケイ酸塩系表面浸透材 エバークリート ベトロフルード</t>
  </si>
  <si>
    <t>表面含浸工法(反応型ケイ酸塩系表面含浸工法)</t>
  </si>
  <si>
    <t xml:space="preserve">m² </t>
  </si>
  <si>
    <t>発砲スチロール(EPS)を用いた超軽量盛土工法</t>
  </si>
  <si>
    <t>仮設工+BF掘削</t>
  </si>
  <si>
    <t>塗膜性撥水剤</t>
  </si>
  <si>
    <t>鉄製杭あるいは木製杭を使用して施工する舗装工事の路盤工の測量</t>
  </si>
  <si>
    <t>増厚工法 (張りコンクリート工法) による中性化防止</t>
  </si>
  <si>
    <t>パイプランニング</t>
  </si>
  <si>
    <t>コンクリートサンダーケレン</t>
  </si>
  <si>
    <t>エポキシ注入工法</t>
  </si>
  <si>
    <t>比較従来技術なし</t>
  </si>
  <si>
    <t>張りコンクリート工法</t>
  </si>
  <si>
    <t>鋼矢板打設+バックホウ掘削(捨石除去)+埋戻工+鋼矢板引抜+深層混合処理工(粉体噴射攪拌工:2軸施工)</t>
  </si>
  <si>
    <t>軟弱地盤処理工(スラリー攪拌工単軸)</t>
  </si>
  <si>
    <t>速度検層(PS検層)</t>
  </si>
  <si>
    <t>鋼板巻立て工法と鋼板接着工法</t>
  </si>
  <si>
    <t>U字トラフ式情報BOX</t>
  </si>
  <si>
    <t>発電機付の水銀灯を使用した直接照明の投光機</t>
  </si>
  <si>
    <t>既設情報管路用耐火防護工法</t>
  </si>
  <si>
    <t>昇降式水門設備(招扉体併設)(電動ローラゲート+フラップゲート)</t>
  </si>
  <si>
    <t>カラー透水平板</t>
  </si>
  <si>
    <t>堤防乗り越し型水中モータポンプ</t>
  </si>
  <si>
    <t>水封式真空ポンプと補水槽による抽気設備</t>
  </si>
  <si>
    <t>スラリー攪拌工法(国土交通省積算基準による)</t>
  </si>
  <si>
    <t>オーガ掘削推進工法</t>
  </si>
  <si>
    <t>場所打ち鉄筋コンクリート壁高欄</t>
  </si>
  <si>
    <t>根固・護床工</t>
  </si>
  <si>
    <t>防水シート工+基層工</t>
  </si>
  <si>
    <t>樹木移植工法、表土掘削敷均し工法</t>
  </si>
  <si>
    <t>手作業による土のう造成</t>
  </si>
  <si>
    <t>礫間接触酸化施設</t>
  </si>
  <si>
    <t>溝形鋼ケーブル専用橋(匚形鋼380×100×13)</t>
  </si>
  <si>
    <t>ボックスカルバート(2室B24.9×H9.2m) + 仮締切工(SMWφ650)</t>
  </si>
  <si>
    <t>胴込コンクリート打設大型ブロック</t>
  </si>
  <si>
    <t>普通モルタルの手作業での充填施工方法</t>
  </si>
  <si>
    <t>砂質土・礫質土地盤での「サンプリング+三軸圧縮試験」「孔内水平載荷試験」</t>
  </si>
  <si>
    <t>植生基材吹付工(t=7cm)</t>
  </si>
  <si>
    <t>コンクリート二次覆工(二次覆工厚さ:35㎝)</t>
  </si>
  <si>
    <t>植生基材吹付工t=5cm</t>
  </si>
  <si>
    <t>プレートブラケット式頂版結合法</t>
  </si>
  <si>
    <t>現場打吹付枠工+鉄筋挿入工(切土補強土工)</t>
  </si>
  <si>
    <t>実測による施設台帳整備(吊り足場設置)</t>
  </si>
  <si>
    <t>ばっ気付れき間接触酸化法</t>
  </si>
  <si>
    <t>樹脂トップコート工</t>
  </si>
  <si>
    <t>ポーラスコンクリート製多自然護岸工法</t>
  </si>
  <si>
    <t>透水性平板ブロック</t>
  </si>
  <si>
    <t>バックホウによる表層改良【H=4m(2m×2層)】</t>
  </si>
  <si>
    <t>道路トンネル外観目視点検</t>
  </si>
  <si>
    <t>RC(PPモルタル)巻き立て工法</t>
  </si>
  <si>
    <t>普通鋼+C系塗装</t>
  </si>
  <si>
    <t>厚層基材吹付工(5㎝厚・市場単価)</t>
  </si>
  <si>
    <t>インターロッキングブロック設置工</t>
  </si>
  <si>
    <t>自発光LED点滅装置(ライン鋲)</t>
  </si>
  <si>
    <t>歩車道境界ブロック(150/170×200×600mm)</t>
  </si>
  <si>
    <t>従来型膨張材</t>
  </si>
  <si>
    <t>被覆鉄線かごマット</t>
  </si>
  <si>
    <t>陸上プラントによる改良(面積1万m2,高さ5mの埋立工事)</t>
  </si>
  <si>
    <t>現場打吹付法枠工</t>
  </si>
  <si>
    <t>植生基盤材</t>
  </si>
  <si>
    <t>トータルステーションシステム等(地上測量方式)</t>
  </si>
  <si>
    <t>礫間接触酸化</t>
  </si>
  <si>
    <t>連続繊維シートによるコンクリート表面保護工(人力下地処理)</t>
  </si>
  <si>
    <t>H鋼杭桟橋架設</t>
  </si>
  <si>
    <t>可動翼・従来比速度・斜流ポンプ(総排水量17.5m3/sec 新設時)</t>
  </si>
  <si>
    <t>埋設型 舗装厚内型ジョイント(舗装切削、橋面防水、オーバーレイ併用の場合)</t>
  </si>
  <si>
    <t>タイプB支承 反力分散型沓(ソールプレート・ヘッドプレート付)</t>
  </si>
  <si>
    <t>サンドブラスト(仕上げグレードSa2.5、垂直壁面) 1種ケレン</t>
  </si>
  <si>
    <t>比較する技術なし</t>
  </si>
  <si>
    <t>Fe石灰工法【交通量区分N6(1,000≦T&lt;3,000(従来のC交通))・設計CBR8・設計期間20年】</t>
  </si>
  <si>
    <t>遠心力鉄筋コンクリート管(外圧管B形1種呼び径φ600)</t>
  </si>
  <si>
    <t>平板測量(平面図)、路線測量(構造物図)</t>
  </si>
  <si>
    <t>径間</t>
  </si>
  <si>
    <t>土工事(有人施工)</t>
  </si>
  <si>
    <t>浮島工法</t>
  </si>
  <si>
    <t>4点ボルト固定式グレーチングの取替え</t>
  </si>
  <si>
    <t>現場打ち地覆</t>
  </si>
  <si>
    <t>高分子凝集剤を用いた水処理システム</t>
  </si>
  <si>
    <t>コンクリート製フレーム(@2.5m、設計アンカー力=400kN対応)</t>
  </si>
  <si>
    <t>透水レンガ</t>
  </si>
  <si>
    <t>現場打ち基礎工(φ500×2100)</t>
  </si>
  <si>
    <t>河川の深浅測量</t>
  </si>
  <si>
    <t>比較従来技術無し</t>
  </si>
  <si>
    <t>鉄筋コンクリート柵渠</t>
  </si>
  <si>
    <t>アングルによる溶接工法</t>
  </si>
  <si>
    <t>プレキャストコンクリート枠工</t>
  </si>
  <si>
    <t>V字状コンクリ-ト排水溝</t>
  </si>
  <si>
    <t>護岸コンクリートブロック</t>
  </si>
  <si>
    <t>セメント(高炉セメントB種)</t>
  </si>
  <si>
    <t>サンダーケレン</t>
  </si>
  <si>
    <t>薬液注入工法(複相式)</t>
  </si>
  <si>
    <t>キロリットル</t>
  </si>
  <si>
    <t>ボルト締結方式継手</t>
  </si>
  <si>
    <t>建設汚泥(泥土)を箱ダンプにより搬出し、中間処理業者に委託する場合</t>
  </si>
  <si>
    <t>2極法2次元探査インバージョン解析</t>
  </si>
  <si>
    <t>アルミ高欄</t>
  </si>
  <si>
    <t>片側旋回の橋梁点検車</t>
  </si>
  <si>
    <t>航空写真測量(撮影縮尺1/4,000)</t>
  </si>
  <si>
    <t>現場打ち側溝蓋(土木工事設計要領、道路編、維持修繕;九州地方整備局監修)</t>
  </si>
  <si>
    <t>管渠型側溝400サイズ</t>
  </si>
  <si>
    <t>従来技術無し</t>
  </si>
  <si>
    <t>従来技術なし</t>
  </si>
  <si>
    <t>プレビーム工法 (橋長L=52.10m、W=9.50mの場合)</t>
  </si>
  <si>
    <t>人力によるトンネル防水工(周長21.5m、延長1000m)</t>
  </si>
  <si>
    <t>一般土木工事濁水処理工(処理能力60m3/h級 30日稼働)</t>
  </si>
  <si>
    <t>プレキャストL型擁壁+車両用防護柵独立型基礎</t>
  </si>
  <si>
    <t>ケーブルラック施工法</t>
  </si>
  <si>
    <t>枠組み足場(470掛m2当り)</t>
  </si>
  <si>
    <t>ドリフタによる鉄筋挿入工削孔</t>
  </si>
  <si>
    <t>多径間連続箱桁橋(橋長322m,7径間)</t>
  </si>
  <si>
    <t>炭酸カルシウムを混合した植生基材吹付工(5cm厚)</t>
  </si>
  <si>
    <t>ガラス又はロックウール内蔵金属製吸音箱</t>
  </si>
  <si>
    <t>比較の対象となる従来技術は無い。</t>
  </si>
  <si>
    <t>従来型埋設伸縮装置</t>
  </si>
  <si>
    <t>手取り除草</t>
  </si>
  <si>
    <t>汚泥処理</t>
  </si>
  <si>
    <t>橋梁補修工(塩害環境下におけるコンクリ-ト構造物の防食塗装、断面復旧工法)</t>
  </si>
  <si>
    <t>山岳トンネル(NATM工法)2.45×2.325馬蹄形 安山岩の風化帯(一軸圧縮強度50Mpa)L=約1100m</t>
  </si>
  <si>
    <t>気泡セメント盛土残存型枠工</t>
  </si>
  <si>
    <t>従来技術に該当するもの無し</t>
  </si>
  <si>
    <t>発泡スチロール化粧型枠工法</t>
  </si>
  <si>
    <t>比較対象となる技術はありません</t>
  </si>
  <si>
    <t>落石防護柵工(ロープ・金網設置工)</t>
  </si>
  <si>
    <t>従来型ハンマーグラブ(ベノト杭φ1100)</t>
  </si>
  <si>
    <t>ロードセルによるアンカー荷重計測</t>
  </si>
  <si>
    <t>サドル固定式配管支持金物</t>
  </si>
  <si>
    <t>砕石マスチック舗装</t>
  </si>
  <si>
    <t>密粒度アスファルト舗装(ポリマー改質アスファルトⅡ型仕様)</t>
  </si>
  <si>
    <t>廃棄処理(※矢板のWJ併用バイブロ打込を想定 L=100m、矢板長:10m)</t>
  </si>
  <si>
    <t>プラスチックボードドレーン</t>
  </si>
  <si>
    <t>新工法とする</t>
  </si>
  <si>
    <t>C3系塗装</t>
  </si>
  <si>
    <t>伸縮性材料を用いたトンネル漏水対策工</t>
  </si>
  <si>
    <t>土砂(新材:山土)</t>
  </si>
  <si>
    <t>従来の水溶性保存薬剤による処理木材</t>
  </si>
  <si>
    <t>油圧式駆動システム</t>
  </si>
  <si>
    <t>外ケーブル補強[桁長30mのT桁橋の桁補強を想定]</t>
  </si>
  <si>
    <t>[H17年度下期版積算資料九州版(施工単価)]掲載の環境保全型積みブロック</t>
  </si>
  <si>
    <t>溶剤系・塗膜型撥水材塗布工法</t>
  </si>
  <si>
    <t>擬岩工(パネル工法)</t>
  </si>
  <si>
    <t>工場製品コンクリート製受圧板</t>
  </si>
  <si>
    <t>厚層基材吹付工(吹付厚5cm)</t>
  </si>
  <si>
    <t>㎡:工程は吹付</t>
  </si>
  <si>
    <t>紙図面の台帳</t>
  </si>
  <si>
    <t>EPS工法(H鋼支柱保護壁タイプ)</t>
  </si>
  <si>
    <t>ペトロラタムライニング工法(FRP保護カバー使用) 「港湾の施設の技術上の基準・同解説」 防食法に記載</t>
  </si>
  <si>
    <t>無機系土壌改良材</t>
  </si>
  <si>
    <t>RC巻き立て耐震補強工法+ケーソン補強(PC4径間単純ポステン桁橋橋長140m,幅員10m)</t>
  </si>
  <si>
    <t>吹付法枠工+鉄筋挿入工</t>
  </si>
  <si>
    <t>軽量気泡混合盛土工(100m3当り)</t>
  </si>
  <si>
    <t>高圧噴射撹拌工(単管工法)</t>
  </si>
  <si>
    <t>石材・一般焼成タイル等</t>
  </si>
  <si>
    <t>鉄筋現場組立工法</t>
  </si>
  <si>
    <t>函渠型側溝及び歩車道境界ブロック</t>
  </si>
  <si>
    <t>現場吹付法枠工 W150×H150タイプ</t>
  </si>
  <si>
    <t>環境保全型積ブロック</t>
  </si>
  <si>
    <t>巨石積(練)工</t>
  </si>
  <si>
    <t>カラー平板</t>
  </si>
  <si>
    <t>ロータリーパーカッション式ボーリングマシンによる削孔</t>
  </si>
  <si>
    <t>プレキャスト合成床版</t>
  </si>
  <si>
    <t>客土吹付工2㎝</t>
  </si>
  <si>
    <t>既設橋の鋼製支承からゴム支承への交換工法</t>
  </si>
  <si>
    <t>防草シート(不織布タイプ)</t>
  </si>
  <si>
    <t>除草工事 (10年間)</t>
  </si>
  <si>
    <t>スラリー攪拌工(2軸式)</t>
  </si>
  <si>
    <t>比較する技術は無し。</t>
  </si>
  <si>
    <t>大口径ボーリングマシン工</t>
  </si>
  <si>
    <t>特殊インターロッキングブロック</t>
  </si>
  <si>
    <t>有限要素法による岩盤構造物の設計</t>
  </si>
  <si>
    <t>カラー平板ブロック舗装工法</t>
  </si>
  <si>
    <t>場所打ちコンクリ-ト製開水路改修工法</t>
  </si>
  <si>
    <t>一般粉体塗装ガードレール</t>
  </si>
  <si>
    <t>現場打ちコンクリート壁+平石張り</t>
  </si>
  <si>
    <t>㎡(正面投影面積)</t>
  </si>
  <si>
    <t>橋脚の鉄筋コンクリート巻立て工法(河川橋:9径間連結鈑桁 9×33m)</t>
  </si>
  <si>
    <t>橋脚基数</t>
  </si>
  <si>
    <t>直線形ポール照明灯(固定型)</t>
  </si>
  <si>
    <t>テールアルメ工法(十字形スキン、一般陸上用)</t>
  </si>
  <si>
    <t>湿式吹付機による吹付法枠工</t>
  </si>
  <si>
    <t>吸音型消音器</t>
  </si>
  <si>
    <t>スラリー攪拌工+高圧噴射攪拌工</t>
  </si>
  <si>
    <t>大型気球による空撮</t>
  </si>
  <si>
    <t>場所</t>
  </si>
  <si>
    <t>インダクションモータ(誘導電動機)による駆動と平歯車の多段減速構造</t>
  </si>
  <si>
    <t>帯状チタン陽極電気防食工法</t>
  </si>
  <si>
    <t>人手作業による樹木移植</t>
  </si>
  <si>
    <t>屋外標識</t>
  </si>
  <si>
    <t>防護コンクリート方式</t>
  </si>
  <si>
    <t>石灰系固化材</t>
  </si>
  <si>
    <t>深層混合処理工+バーチカルドレーン工</t>
  </si>
  <si>
    <t>大型連節ブロック工</t>
  </si>
  <si>
    <t>間知ブロック + 覆土工</t>
  </si>
  <si>
    <t>インターロッキングブロック舗装(透水)</t>
  </si>
  <si>
    <t>比抵抗2次元探査法</t>
  </si>
  <si>
    <t>粘性土(購入刃金土)を使用した難透水性土質材料</t>
  </si>
  <si>
    <t>仮組立工法</t>
  </si>
  <si>
    <t>カラー透水性混合物アスファルト舗装</t>
  </si>
  <si>
    <t>水銀灯道路施設照明器具</t>
  </si>
  <si>
    <t>大型張ブロック 環境Ⅱ型</t>
  </si>
  <si>
    <t>軽量鋼矢板建込み土留め工法</t>
  </si>
  <si>
    <t>ウレタン系ビーズ入り貼紙防止塗料</t>
  </si>
  <si>
    <t>大型張りブロック</t>
  </si>
  <si>
    <t>現場打ち側溝蓋</t>
  </si>
  <si>
    <t>RI計法を用いた締固め度の直接管理</t>
  </si>
  <si>
    <t>フレキシブルコンテナバッグを流用した大型1t土のう</t>
  </si>
  <si>
    <t>従来技術なし。</t>
  </si>
  <si>
    <t>束</t>
  </si>
  <si>
    <t>菱形金網ネットフェンス</t>
  </si>
  <si>
    <t>土間コンクリートの打ち替え工法</t>
  </si>
  <si>
    <t>インターロッキング舗装</t>
  </si>
  <si>
    <t>孔内水平載荷試験、サンプリング、三軸圧縮試験(室内土質試験)</t>
  </si>
  <si>
    <t xml:space="preserve"> 人力切り崩し</t>
  </si>
  <si>
    <t>道路遮音壁 洗浄</t>
  </si>
  <si>
    <t>電子納品図面作成</t>
  </si>
  <si>
    <t>SUS(Ф6mm)チェーン</t>
  </si>
  <si>
    <t>縁石びょう(自発光タイプ)</t>
  </si>
  <si>
    <t>環境保全型ブロック(ポーラスⅡ型)</t>
  </si>
  <si>
    <t>アスファルト舗装(人力施工)</t>
  </si>
  <si>
    <t>横断・転落防止柵(標準型)</t>
  </si>
  <si>
    <t>空洞調査孔</t>
  </si>
  <si>
    <t>ジオテキスタイル工法</t>
  </si>
  <si>
    <t>ジスライン(路面標示・貼り付け式)</t>
  </si>
  <si>
    <t>インターロッキングブロック(標準品)</t>
  </si>
  <si>
    <t>引込柱分電盤配線工法</t>
  </si>
  <si>
    <t>穴埋キャップ</t>
  </si>
  <si>
    <t>嵩上げコンクリート工法(現場打ち)</t>
  </si>
  <si>
    <t>バックホウ0.8m3掘削積込作業</t>
  </si>
  <si>
    <t>セメント系固化材による改良</t>
  </si>
  <si>
    <t>ガードレール(塗装品)</t>
  </si>
  <si>
    <t>鋼構造物の超厚膜塗装</t>
  </si>
  <si>
    <t>油剤系木材保護塗料</t>
  </si>
  <si>
    <t>大型連節ブロック+覆土工</t>
  </si>
  <si>
    <t>水晶式水位計と無線テレメータ</t>
  </si>
  <si>
    <t>コンクリート縁石工設置</t>
  </si>
  <si>
    <t>試験棒通過試験および管路図に基づくケーブル引入張力・側圧計算</t>
  </si>
  <si>
    <t>テレメータ遠隔監視水位監視システム</t>
  </si>
  <si>
    <t>ボックスカルバートによる築造工法</t>
  </si>
  <si>
    <t>サイズの異なるプレキャスト擁壁の重ね合わせによるコーナー部の構築</t>
  </si>
  <si>
    <t>屋外歩道用スチール製グレーチング</t>
  </si>
  <si>
    <t>鉄筋挿入工+植生基材吹付け工</t>
  </si>
  <si>
    <t>堆肥化処理</t>
  </si>
  <si>
    <t>大口径ボーリング工法</t>
  </si>
  <si>
    <t>ノッチタンク+バキューム車搬出</t>
  </si>
  <si>
    <t>全周回転圧入式立坑構築工法+現場打ちマンホール</t>
  </si>
  <si>
    <t>泥土圧式円形シールド工法を併用した函渠工</t>
  </si>
  <si>
    <t>上下開閉式自動通船ゲート</t>
  </si>
  <si>
    <t>日測量</t>
  </si>
  <si>
    <t>立入り防止柵(亜鉛めっき,H=1500)</t>
  </si>
  <si>
    <t>ダクタイル鋳鉄管(φ100)</t>
  </si>
  <si>
    <t>高圧ナトリウム灯を使用した道路照明灯</t>
  </si>
  <si>
    <t>仮桟橋+CDM工法</t>
  </si>
  <si>
    <t>円型水路 都市型用 300用</t>
  </si>
  <si>
    <t>反射テープ(レフ テープ)</t>
  </si>
  <si>
    <t>kl/1基</t>
  </si>
  <si>
    <t>透水性アスファルト舗装t=4cm</t>
  </si>
  <si>
    <t>作業員による現況調査</t>
  </si>
  <si>
    <t>電磁波レーダ法による局所検査</t>
  </si>
  <si>
    <t>実測による橋梁点検図作成</t>
  </si>
  <si>
    <t>式(22.6m)</t>
  </si>
  <si>
    <t>プレキャストL型擁壁+現場打ちガードレール基礎</t>
  </si>
  <si>
    <t>横断歩道橋補修工(更新)</t>
  </si>
  <si>
    <t>段</t>
  </si>
  <si>
    <t>はぎとり+モルタル吹付による法面の再構築</t>
  </si>
  <si>
    <t>くさび結合支保工</t>
  </si>
  <si>
    <t>金属製波板を用いた現場打ちスラブ</t>
  </si>
  <si>
    <t>コンクリート積みブロック(間知ブロック)</t>
  </si>
  <si>
    <t>鋼製グレーチングの更新</t>
  </si>
  <si>
    <t>レミフォレスト工法</t>
  </si>
  <si>
    <t>植生基材吹付工(5cm厚)</t>
  </si>
  <si>
    <t>平板ブロック(透水性ブロック)</t>
  </si>
  <si>
    <t>植生シート+ラス張工(盛土法面の場合)</t>
  </si>
  <si>
    <t>管(函)渠型側溝+縁石</t>
  </si>
  <si>
    <t>クレーン作業及び人力併用の足場設置・撤去作業</t>
  </si>
  <si>
    <t>熱電対の温度計測による温度変化で充填を捉える方式で、コンクリート硬化後、注入孔(φ20mm)を削孔し、無収縮グラウトを充填する。</t>
  </si>
  <si>
    <t>渦流防止板を設置するポンプ</t>
  </si>
  <si>
    <t>直径100mmコアによる調査法</t>
  </si>
  <si>
    <t>法尻接円改良による深層混合処理工法</t>
  </si>
  <si>
    <t>水陸両用バックホウ</t>
  </si>
  <si>
    <t>橋梁下浚渫、仮設盛土(まき出し)によるバックホウ浚渫。</t>
  </si>
  <si>
    <t>フィルターろ過+MF膜を用いたろ過+薬注滅菌、活性炭ろ過</t>
  </si>
  <si>
    <t>発動発電機使用による電光標示板</t>
  </si>
  <si>
    <t>アスファルト舗装(4cm)</t>
  </si>
  <si>
    <t>基準翼式ポンプ</t>
  </si>
  <si>
    <t>トータルステーションによる地形測量・用地境界確認測量</t>
  </si>
  <si>
    <t>人力による目視、点検ハンマによる打音点検</t>
  </si>
  <si>
    <t>現地での破砕+堆肥化</t>
  </si>
  <si>
    <t>積みブロック擁壁(コンクリートブロック積工)</t>
  </si>
  <si>
    <t>視線誘導車線分離標の「撤去・設置」</t>
  </si>
  <si>
    <t>組立用鉄筋およびモルタルスペーサーを用いた鉄筋かぶりの確保</t>
  </si>
  <si>
    <t>高圧ナトリウムランプのトンネル照明器具</t>
  </si>
  <si>
    <t>強化かごマット</t>
  </si>
  <si>
    <t>亜鉛アルミ合金メッキ鉄線を芯線とする被覆鉄線を使用したかごマット</t>
  </si>
  <si>
    <t>コンクリート床固工(コンクリート製造施設を現場近傍に仮設する場合)</t>
  </si>
  <si>
    <t>開削工法による管渠の布設替え(小口径φ250の道路埋設管)</t>
  </si>
  <si>
    <t>改良沈床工(鉄筋コンクリート製)</t>
  </si>
  <si>
    <t>チェーンを吊材としたパイプ吊足場</t>
  </si>
  <si>
    <t>ロータリーパーカッション式ボーリングマシンによる集排水ボーリング工</t>
  </si>
  <si>
    <t>高圧ナトリウムランプ道路照明器具</t>
  </si>
  <si>
    <t>発動発電機による電源確保</t>
  </si>
  <si>
    <t>丸太等の間伐材を土留材に使用した木柵工</t>
  </si>
  <si>
    <t>モルタル吹付け工 (普通セメント)</t>
  </si>
  <si>
    <t>ポリマーセメントモルタルによるコンクリート構造物の断面修復</t>
  </si>
  <si>
    <t>リサイクルアースグリーン工法(REG工法)</t>
  </si>
  <si>
    <t>工場生産された生育基盤材を使用した植生基材吹付工</t>
  </si>
  <si>
    <t>全回転式オールケーシング工法(硬質地盤)</t>
  </si>
  <si>
    <t>梁構造の自由勾配側溝</t>
  </si>
  <si>
    <t>砂防ソイルセメント(バックホウ撹拌混合)</t>
  </si>
  <si>
    <t>ポンプ浚渫工法(砂礫の場合)</t>
  </si>
  <si>
    <t>有線による加速度計センサー計測</t>
  </si>
  <si>
    <t>年間計測</t>
  </si>
  <si>
    <t>オールケーシング工法による内部開閉式ハンマーグラブ掘削排土</t>
  </si>
  <si>
    <t>L型側溝</t>
  </si>
  <si>
    <t>合板スラブ型枠工法</t>
  </si>
  <si>
    <t>Fe石灰ライト</t>
  </si>
  <si>
    <t>生石灰による改良</t>
  </si>
  <si>
    <t>吹付モルタル取り壊し工+人力切崩し+モルタル吹付工(10cm)</t>
  </si>
  <si>
    <t>防球ネットでの対策</t>
  </si>
  <si>
    <t>全回転式オールケーシング工法</t>
  </si>
  <si>
    <t>人によるバッテリー電圧状態の確認</t>
  </si>
  <si>
    <t>ロータリー式ボーリングマシン</t>
  </si>
  <si>
    <t>スタティックミキサー式中和装置</t>
  </si>
  <si>
    <t>耐摩耗性合金溶射</t>
  </si>
  <si>
    <t>ホームページによるライブ静止画配信(PCによる視聴)</t>
  </si>
  <si>
    <t>ファン式送気装置+送風管</t>
  </si>
  <si>
    <t>現場打ちボックスカルバート工</t>
  </si>
  <si>
    <t>油中ポンプ</t>
  </si>
  <si>
    <t>ポーラスアスファルト混合物</t>
  </si>
  <si>
    <t>フィルムを用いた放射線透過試験</t>
  </si>
  <si>
    <t>超音波式水位計</t>
  </si>
  <si>
    <t>ヘデラを用いた植生工</t>
  </si>
  <si>
    <t>水準測量+主ケーブル外周温度補正</t>
  </si>
  <si>
    <t>橋/回</t>
  </si>
  <si>
    <t>一般木質フローリング床</t>
  </si>
  <si>
    <t>横引き式陸閘ゲート</t>
  </si>
  <si>
    <t>自走式仮設水洗トイレカー</t>
  </si>
  <si>
    <t>2tトラックに定置式仮設トイレを積み込んだ移動式トイレ</t>
  </si>
  <si>
    <t>コンパネによる仮囲い</t>
  </si>
  <si>
    <t>小口止用サイドブロック</t>
  </si>
  <si>
    <t>小口止工(現場打ち)</t>
  </si>
  <si>
    <t>防水工事用アスファルト3種</t>
  </si>
  <si>
    <t>ジオシェルトン</t>
  </si>
  <si>
    <t>鉄線かごマット(めっき鉄線)</t>
  </si>
  <si>
    <t>塩ビシート防水</t>
  </si>
  <si>
    <t>一般的な全天候型常温合材</t>
  </si>
  <si>
    <t>GR-L(落ち葉対策型グレーチング)</t>
  </si>
  <si>
    <t>鋼製グレーチングの落ち葉を清掃する</t>
  </si>
  <si>
    <t>消石灰</t>
  </si>
  <si>
    <t>モルタルフロー試験</t>
  </si>
  <si>
    <t>強制対流式空調機(全館空調方式)</t>
  </si>
  <si>
    <t>体育館</t>
  </si>
  <si>
    <t>合成ゴム系遮水シート</t>
  </si>
  <si>
    <t>場所打ち杭の鉄筋かごを人力による加工・組立</t>
  </si>
  <si>
    <t>木製(合板)型枠</t>
  </si>
  <si>
    <t>コンクリート張り工</t>
  </si>
  <si>
    <t>高圧噴射撹拌工法(単管工法)</t>
  </si>
  <si>
    <t>マルチコプターによる空中写真撮影</t>
  </si>
  <si>
    <t>有人による空中写真撮影</t>
  </si>
  <si>
    <t>曝気付礫間接触酸化法</t>
  </si>
  <si>
    <t>NCショット</t>
  </si>
  <si>
    <t>天然砂を使用したポリマーセメントモルタル</t>
  </si>
  <si>
    <t>中間処理業者で建設汚泥を汚泥吸排車や箱車により搬出し、中間処理場に産業廃棄物として持ち込む。</t>
  </si>
  <si>
    <t>作業者接近検知システム</t>
  </si>
  <si>
    <t>橋梁点検車による点検・補修</t>
  </si>
  <si>
    <t>LED標示板</t>
  </si>
  <si>
    <t>縦格子パネルへの取替</t>
  </si>
  <si>
    <t>再穿孔による鉄筋との干渉回避</t>
  </si>
  <si>
    <t>MaxBox+ (マックスボックス プラス)工法</t>
  </si>
  <si>
    <t>3種ケレンA</t>
  </si>
  <si>
    <t>線状陽極方式電気防食工法</t>
  </si>
  <si>
    <t>金属製波板による現場打ち鉄筋コンクリート蓋版</t>
  </si>
  <si>
    <t>止水テープを設置し、養生後に撤去し、コンクリート面を補修する。</t>
  </si>
  <si>
    <t>一般的な溶接機器を用いたエポキシ樹脂塗装鉄筋のアークスタッド溶接</t>
  </si>
  <si>
    <t>酸素と切断棒を使用し溶融による削孔方法</t>
  </si>
  <si>
    <t>コンクリート構造物の断面修復材料「ゴムラテシリーズ」</t>
  </si>
  <si>
    <t>埋設ジョイント(舗装厚内型)</t>
  </si>
  <si>
    <t>けい酸塩系コンクリート含浸材「SUPER SHIELD」</t>
  </si>
  <si>
    <t>表面保護工法(有機系塗膜材)</t>
  </si>
  <si>
    <t>モーションECOライト</t>
  </si>
  <si>
    <t>発電機を利用した防水型LEDライト</t>
  </si>
  <si>
    <t>削り取り式区画線消去機</t>
  </si>
  <si>
    <t>主筋を1本ごとに組み立て、段取筋を使用した組立工法</t>
  </si>
  <si>
    <t>鋼製ジョイントの取替(他社伸縮装置から他社伸縮装置に更新)</t>
  </si>
  <si>
    <t>表計算ソフトを用いた手入力による施工管理(出来高及び工程管理)</t>
  </si>
  <si>
    <t>ポリマー改質アスファルトⅢ型-W</t>
  </si>
  <si>
    <t>2モータ2ドラム式開閉装置(ワイヤ掛回式)</t>
  </si>
  <si>
    <t>PC横帯工ブロック「横づな」</t>
  </si>
  <si>
    <t>横帯工(現場打ちコンクリート)</t>
  </si>
  <si>
    <t>透気試験機「パーマトール」</t>
  </si>
  <si>
    <t>コンクリート構造物から採取したコアを用いた加圧透水試験</t>
  </si>
  <si>
    <t>Gキャップ(注入口付)</t>
  </si>
  <si>
    <t>一般的なグラウト保護キャップ</t>
  </si>
  <si>
    <t>水管式地盤傾斜計</t>
  </si>
  <si>
    <t>循環式ハイブリッドブラストシステム</t>
  </si>
  <si>
    <t>エアーブラスト(加圧式)</t>
  </si>
  <si>
    <t>コンクリート表面被覆工</t>
  </si>
  <si>
    <t>高圧洗浄機を用いた人力洗浄</t>
  </si>
  <si>
    <t>雑草アタックS土系舗装材</t>
  </si>
  <si>
    <t>アスファルト舗装工 t=4cm</t>
  </si>
  <si>
    <t>地中レーダ探査</t>
  </si>
  <si>
    <t>発動発電機を使用した水銀灯投光機</t>
  </si>
  <si>
    <t>埋設標示プレート</t>
  </si>
  <si>
    <t>歩車道境界ブロック+管渠型側溝</t>
  </si>
  <si>
    <t>航空レーザ測量</t>
  </si>
  <si>
    <t>スマートLED道路照明μSLIM</t>
  </si>
  <si>
    <t>鉄筋挿入工+厚層基材吹付</t>
  </si>
  <si>
    <t>エコストライプ工法</t>
  </si>
  <si>
    <t>厚層基材吹付工(全面)</t>
  </si>
  <si>
    <t>敷設替による更生</t>
  </si>
  <si>
    <t>電線共同溝用ステンレス製内蓋</t>
  </si>
  <si>
    <t>鋳鉄蓋取り換え</t>
  </si>
  <si>
    <t>CP-SS工法</t>
  </si>
  <si>
    <t>生コン納入管理システム</t>
  </si>
  <si>
    <t>生コン納入伝票の目視確認および納入管理</t>
  </si>
  <si>
    <t>3Dレーザースキャナを用いた変状・損傷計測システム</t>
  </si>
  <si>
    <t>プリズムを用いたトータルステーションによる計測</t>
  </si>
  <si>
    <t>トンネル発破音消音器「ブラストサイレンサー」</t>
  </si>
  <si>
    <t>コンクリート吹付け防音扉(3枚)</t>
  </si>
  <si>
    <t>デザイン照明器具LEDランプ取替工法</t>
  </si>
  <si>
    <t>ナトリウムランプから市販のHID型LEDランプへの交換</t>
  </si>
  <si>
    <t>搭乗式スクレーパ</t>
  </si>
  <si>
    <t>平爪を装着したバックホウ+人力剥離作業</t>
  </si>
  <si>
    <t>軽量盛土工法『エヌエスピーシーW工法』</t>
  </si>
  <si>
    <t>タッチパネル式水量計</t>
  </si>
  <si>
    <t>オーバーフロー式水量計</t>
  </si>
  <si>
    <t>プレキャストLウイング</t>
  </si>
  <si>
    <t>天の川 LED光源ユニット</t>
  </si>
  <si>
    <t>LED道路照明器具の交換</t>
  </si>
  <si>
    <t>サムテック スーパーサビコン</t>
  </si>
  <si>
    <t>熱収縮性チューブ</t>
  </si>
  <si>
    <t>スラグリードSR自己修復材(素地調整低減型)</t>
  </si>
  <si>
    <t>塗替塗装(Rc-Ⅲ)</t>
  </si>
  <si>
    <t>電磁超音波による鋼製支柱の腐食等の検査システム</t>
  </si>
  <si>
    <t>支柱地際の掘削による埋設部分の腐食状況調査</t>
  </si>
  <si>
    <t>アルミ合金製法面昇降階段「クリフステアー」</t>
  </si>
  <si>
    <t>単管と自在ステップを使用した仮設昇降足場</t>
  </si>
  <si>
    <t>AKフレーム工法</t>
  </si>
  <si>
    <t>現場吹付法枠工(200×200)</t>
  </si>
  <si>
    <t>音なし君</t>
  </si>
  <si>
    <t>コンパネによる仮囲い。</t>
  </si>
  <si>
    <t>台/日</t>
  </si>
  <si>
    <t>モバイルスキャニングシステム</t>
  </si>
  <si>
    <t>トータルステーション及びレベルによる道路台帳図作成</t>
  </si>
  <si>
    <t>遮熱性れんが</t>
  </si>
  <si>
    <t>ESCONパネル</t>
  </si>
  <si>
    <t>ロックボルト付現場吹付法枠工</t>
  </si>
  <si>
    <t>高機能性リサイクル固化材GAシリーズ</t>
  </si>
  <si>
    <t>セメント系固化材(防塵型)</t>
  </si>
  <si>
    <t>スリムコン</t>
  </si>
  <si>
    <t>プラスチック製コン(ロングPコン)除去+モルタル充填</t>
  </si>
  <si>
    <t>ガチン固</t>
  </si>
  <si>
    <t>アスファルト舗装(t=4cm)</t>
  </si>
  <si>
    <t>ピストン式油圧振動装置を装着したバケット</t>
  </si>
  <si>
    <t>バックホウの掘削バケットによる法面の締固め</t>
  </si>
  <si>
    <t>テンサー基礎マットレス工法</t>
  </si>
  <si>
    <t>コンクリート劣化抑制表面含浸工 ジルコンパーミエイト</t>
  </si>
  <si>
    <t>表面被覆工法(有機系塗膜材)</t>
  </si>
  <si>
    <t>ゲート自動運転支援システム</t>
  </si>
  <si>
    <t>操作員による人為的なゲート操作</t>
  </si>
  <si>
    <t>樋門</t>
  </si>
  <si>
    <t>粉塵防止剤ダストッパー</t>
  </si>
  <si>
    <t>散水車による水撒き(2回/日)</t>
  </si>
  <si>
    <t>スーパーハイブリッド(耐塩害性・高耐久性コンクリート混和材)</t>
  </si>
  <si>
    <t>無線遠隔操縦等の小型船舶による高精度深浅測量システム</t>
  </si>
  <si>
    <t>測量船による深浅測量</t>
  </si>
  <si>
    <t>ブリッジハンガー(移動式橋梁検査路 )</t>
  </si>
  <si>
    <t>橋梁点検車を使用した点検・調査</t>
  </si>
  <si>
    <t>防鳥ネット</t>
  </si>
  <si>
    <t>防球ネットを使用しての防鳥対策</t>
  </si>
  <si>
    <t>リスレー「スリム型橋梁用防護柵(高耐食性)」</t>
  </si>
  <si>
    <t>溶融亜鉛めっき橋梁用防護柵</t>
  </si>
  <si>
    <t>RBPウォール工法</t>
  </si>
  <si>
    <t>グラウンドアンカー工(プレキャスト受圧板+アンカー)</t>
  </si>
  <si>
    <t>ビーカム</t>
  </si>
  <si>
    <t>大型連節ブロック張工+客土</t>
  </si>
  <si>
    <t>空洞計測グラウト注入装置</t>
  </si>
  <si>
    <t>監査孔(グラウトホ-ル)</t>
  </si>
  <si>
    <t>ティンバーパネル</t>
  </si>
  <si>
    <t>木工沈床工 4層建</t>
  </si>
  <si>
    <t>SK及びSK-α環境対策型防錆防食コーティング材</t>
  </si>
  <si>
    <t>塗替え塗装</t>
  </si>
  <si>
    <t>貼ってはがせるクラックスケール「Hurry(ハリー)」</t>
  </si>
  <si>
    <t>持って測定を行うクラックスケール</t>
  </si>
  <si>
    <t>レインボーミックSG</t>
  </si>
  <si>
    <t>薄層カラー舗装</t>
  </si>
  <si>
    <t>セーフティEye</t>
  </si>
  <si>
    <t>建設機械周辺の死角をカラーコーンによる作業範囲の明示と監視員の配置</t>
  </si>
  <si>
    <t>エレクトロリムーバー</t>
  </si>
  <si>
    <t>1種ケレン+処分費</t>
  </si>
  <si>
    <t>GS石灰処理土 GSソリッド</t>
  </si>
  <si>
    <t>吊荷監視カメラ</t>
  </si>
  <si>
    <t>誘導員による吊荷作業</t>
  </si>
  <si>
    <t>ポールガード(防草マット)</t>
  </si>
  <si>
    <t>コンクリートによる防草対策</t>
  </si>
  <si>
    <t>i-Marineシステム</t>
  </si>
  <si>
    <t>測量船によるシングルビーム深浅測量</t>
  </si>
  <si>
    <t>MaxBox-PJ(マックスボックス-ピージェイ)工法</t>
  </si>
  <si>
    <t>CI-CMC-HA工法</t>
  </si>
  <si>
    <t>深層混合処理工法(スラリー攪拌工)+先行削孔</t>
  </si>
  <si>
    <t>連係サインマーカー</t>
  </si>
  <si>
    <t>自発光式道路縁石鋲</t>
  </si>
  <si>
    <t>コロコロチェッカー</t>
  </si>
  <si>
    <t>ロープアクセスによる目視調査・点検</t>
  </si>
  <si>
    <t>PATS</t>
  </si>
  <si>
    <t>横断・転落防止柵(P種縦格子防護柵)</t>
  </si>
  <si>
    <t>亜鉛半溶鉱炉による低濃度PCB・鉛含有塗膜などの処理</t>
  </si>
  <si>
    <t>PCBは許認可を受けた焼却炉にて焼却処理され、鉛を含む焼却灰は埋立処分</t>
  </si>
  <si>
    <t>長崎差しトゲ無し玉掛けワイヤ</t>
  </si>
  <si>
    <t>巻差し玉掛けワイヤ</t>
  </si>
  <si>
    <t>キャフロンネット</t>
  </si>
  <si>
    <t>擁壁基礎+ストンガード</t>
  </si>
  <si>
    <t>疲労強度改善型フェルール</t>
  </si>
  <si>
    <t>標準タイプのフェルールを使用したスタッド溶接</t>
  </si>
  <si>
    <t>テンサーFWM工法</t>
  </si>
  <si>
    <t>エキスパンドメタル製鋼製枠を用いたジオテキスタイル補強土壁工</t>
  </si>
  <si>
    <t>クサデナーズ</t>
  </si>
  <si>
    <t>道路除草工 人力除草</t>
  </si>
  <si>
    <t>はつり棒</t>
  </si>
  <si>
    <t>はつり工具を手で把持・押し付けながらの作業</t>
  </si>
  <si>
    <t>クマンツメ</t>
  </si>
  <si>
    <t>シールレスタイプの誘発目地材(IDジョイントS)</t>
  </si>
  <si>
    <t>ひび割れ誘発目地(誘発鉄板+塩ビ止水板+シーリング)</t>
  </si>
  <si>
    <t>防錆塗装 さびで錆を制す反応性塗料 パティーナロック</t>
  </si>
  <si>
    <t>鋼道路橋防食便覧 塗替え塗装仕様Rc-I塗装系</t>
  </si>
  <si>
    <t>保安用品等に用いるプリズム反射蓄光シート「アルファ・プリズム」</t>
  </si>
  <si>
    <t>カプセルプリズム型高輝度反射シートを貼った保安用品</t>
  </si>
  <si>
    <t>アンカーレス補修工法</t>
  </si>
  <si>
    <t>断面修復工法(はつり工+モルタル復旧工)</t>
  </si>
  <si>
    <t>調査写真撮影用アプリ</t>
  </si>
  <si>
    <t>黒(白)板と指し棒を使用した写真撮影及び手入力による調査書作成と写真帳整理業務</t>
  </si>
  <si>
    <t>Asny工法</t>
  </si>
  <si>
    <t>発砲スチロールを用いた超軽量盛土工</t>
  </si>
  <si>
    <t>クレーンフック格納検知装置付きバックホウ</t>
  </si>
  <si>
    <t>バックホウ(クローラー型・後方超小旋回型・クレーン付き)</t>
  </si>
  <si>
    <t>タスカルN中和濁水処理装置</t>
  </si>
  <si>
    <t>ポリ塩化アルミニウムと高分子凝集剤・炭酸ガスを使用した濁水処理工</t>
  </si>
  <si>
    <t>スイングブラケット工法</t>
  </si>
  <si>
    <t>単管二脚方式による親綱摩擦防止工法</t>
  </si>
  <si>
    <t>トンネル覆工点検システム(eQドクターT)</t>
  </si>
  <si>
    <t>道路トンネル定期点検</t>
  </si>
  <si>
    <t>ESCON受圧板</t>
  </si>
  <si>
    <t>プレストレストプレキャストコンクリート製受圧板</t>
  </si>
  <si>
    <t>セル型グラベルマット</t>
  </si>
  <si>
    <t>ミラフィPET</t>
  </si>
  <si>
    <t>安定処理工(スタビライザー混合)</t>
  </si>
  <si>
    <t>マンホール昇降用安全フェンス「アイボックス」</t>
  </si>
  <si>
    <t>単管による仮囲いおよび安全帯取付設備</t>
  </si>
  <si>
    <t>SGめっきSP</t>
  </si>
  <si>
    <t>グランドエコロック-Z工法</t>
  </si>
  <si>
    <t>ノイズカットバルーン</t>
  </si>
  <si>
    <t>道路パトロール支援サービス</t>
  </si>
  <si>
    <t>目視によるパトロールおよび手作業による報告書作成</t>
  </si>
  <si>
    <t>橋梁点検支援ロボット+橋梁点検調書作成支援システム</t>
  </si>
  <si>
    <t>橋梁点検車による点検及び手作業による損傷写真台帳の作成</t>
  </si>
  <si>
    <t>FTB擁壁用プレキャスト基礎版</t>
  </si>
  <si>
    <t>スーパーロックEXα工法(硬質地盤型)</t>
  </si>
  <si>
    <t>TOYOユニット</t>
  </si>
  <si>
    <t>単体(バラ)のせん断補強筋で組み立てる方法</t>
  </si>
  <si>
    <t>小口止太郎</t>
  </si>
  <si>
    <t>現場打ちコンクリートによる小口止め工</t>
  </si>
  <si>
    <t>eQボンダー</t>
  </si>
  <si>
    <t>ロックシリーズ足場</t>
  </si>
  <si>
    <t>手すり先行型枠組足場</t>
  </si>
  <si>
    <t>テールアルメFS</t>
  </si>
  <si>
    <t>テールアルメ(帯鋼補強土壁)</t>
  </si>
  <si>
    <t>落石トメタロ-</t>
  </si>
  <si>
    <t>吹付法枠工+ロックボルト</t>
  </si>
  <si>
    <t>m2/ヶ所</t>
  </si>
  <si>
    <t>スチールドレーン</t>
  </si>
  <si>
    <t>現場打L型側溝</t>
  </si>
  <si>
    <t>タフストップ</t>
  </si>
  <si>
    <t>表面含浸工法 シラン系(油性)</t>
  </si>
  <si>
    <t>モデルノスルー(異型フォーム対応)</t>
  </si>
  <si>
    <t>特殊形状の鋼製型枠</t>
  </si>
  <si>
    <t>ダブルチャンバー式加圧透水・透気試験機「W.A.P.P」</t>
  </si>
  <si>
    <t>表層異常監視装置</t>
  </si>
  <si>
    <t>Fe石灰改良基礎工法</t>
  </si>
  <si>
    <t>セメントによる地盤改良工法【L型擁壁(H=2500)、地盤条件:N値=3,粘着力C=18kN/m2の粘性土】</t>
  </si>
  <si>
    <t>ベルト探傷制御装置</t>
  </si>
  <si>
    <t>監視員による目視点検</t>
  </si>
  <si>
    <t>箇所・6ヶ月</t>
  </si>
  <si>
    <t>ボイスインフォメーション</t>
  </si>
  <si>
    <t>工事用看板</t>
  </si>
  <si>
    <t>低騒音型除塵機</t>
  </si>
  <si>
    <t>金属製ブッシュローラ型レーキチェーン式除塵機</t>
  </si>
  <si>
    <t>ARハンマ工法</t>
  </si>
  <si>
    <t>ホール・ナビ</t>
  </si>
  <si>
    <t>レベル・スチールテープを用いた位置出し及び出来形管理</t>
  </si>
  <si>
    <t>防護柵用 高耐久性アンカーボルト「A.T.C」</t>
  </si>
  <si>
    <t>溶融亜鉛めっき アンカーボルト(HDZ35)</t>
  </si>
  <si>
    <t>マンホール換気「アイブロア」</t>
  </si>
  <si>
    <t>高強度スタッドボルト</t>
  </si>
  <si>
    <t>交通規制と舗装版撤去が必要な摩擦接合用高強度ボルトによる鋼板補強</t>
  </si>
  <si>
    <t>スタッド上向き溶接システム</t>
  </si>
  <si>
    <t>垂直目視確認を伴うスタッド上向き溶接</t>
  </si>
  <si>
    <t>杭状木製ハイブリッド地盤改良工</t>
  </si>
  <si>
    <t>トンネル仕様ブレーカ</t>
  </si>
  <si>
    <t>油圧ブレーカによるトンネル切羽のこそく作業</t>
  </si>
  <si>
    <t>スタッフ横付け照明器具(リライト)</t>
  </si>
  <si>
    <t>懐中電灯の片手照射</t>
  </si>
  <si>
    <t>レベルポイントミニ</t>
  </si>
  <si>
    <t>段取り筋への表示用鉄筋の点溶接</t>
  </si>
  <si>
    <t>飛行型点検ロボット</t>
  </si>
  <si>
    <t>橋梁点検車による点検</t>
  </si>
  <si>
    <t>ダクスイファイブ</t>
  </si>
  <si>
    <t>ポリ塩化アルミニウムと高分子凝集剤・炭酸ガスを個別に設置した大容量の濁水処理+沈殿土処理</t>
  </si>
  <si>
    <t>遮音断熱パネル「イソバンド」</t>
  </si>
  <si>
    <t>鋼板による仮囲い</t>
  </si>
  <si>
    <t>ユニットコン</t>
  </si>
  <si>
    <t>コンクリート構造物変状部検知システム 「BLUE DOCTOR」</t>
  </si>
  <si>
    <t>高性能シラン系含浸工法 「エルシーセイバー工法(RSⅡ/SFⅡ)」</t>
  </si>
  <si>
    <t>自立安定型ブロック「スリムブロック」</t>
  </si>
  <si>
    <t>エポコラムTaf工法(地中障害物混在地盤対応地盤改良工法)</t>
  </si>
  <si>
    <t>スラリー攪拌工法+先行掘削工</t>
  </si>
  <si>
    <t>Y-LINKによるスラリー攪拌工</t>
  </si>
  <si>
    <t>スラリー攪拌工(単軸)</t>
  </si>
  <si>
    <t>商用車プローブデータサービス</t>
  </si>
  <si>
    <t>アンケートによる調査</t>
  </si>
  <si>
    <t>バスク工法wide</t>
  </si>
  <si>
    <t>セントル挙動管理センサ</t>
  </si>
  <si>
    <t>鋼製セントルと覆工コンクリート打継ぎ目の段差を目視監視</t>
  </si>
  <si>
    <t>TAPS工法</t>
  </si>
  <si>
    <t>重防食塗装(Rc-I塗装系)</t>
  </si>
  <si>
    <t>リング型送風機(HAST-e)</t>
  </si>
  <si>
    <t>ファン式送気装置+送風管(ダクト)</t>
  </si>
  <si>
    <t>MM-JOINT DS型(EQM-J工法)</t>
  </si>
  <si>
    <t>ジョイント「繋」</t>
  </si>
  <si>
    <t>発泡材+シーリング材による止水</t>
  </si>
  <si>
    <t>サイクルレーン側溝</t>
  </si>
  <si>
    <t>管渠側溝+縁石</t>
  </si>
  <si>
    <t>水質・底質浄化用の微生物資材アクアリフト</t>
  </si>
  <si>
    <t>無機凝集剤を使用した水質浄化</t>
  </si>
  <si>
    <t>マルチ打音法システム</t>
  </si>
  <si>
    <t>点検要領に基づく評価(目視点検+打音調査)</t>
  </si>
  <si>
    <t>プッシュオープン式通船ゲート</t>
  </si>
  <si>
    <t>手動式通船ゲート</t>
  </si>
  <si>
    <t>透水性堤脚保護ブロック「エルドレーン」</t>
  </si>
  <si>
    <t>重力式擁壁型 堤脚保護工</t>
  </si>
  <si>
    <t>危険水位到達管理システム「Iシェア」</t>
  </si>
  <si>
    <t>接触型フロート式水位センサと簡易アラート装置を用いた危険水位到達管理</t>
  </si>
  <si>
    <t>スパイダー(災害時初動対応が可能な4輪多関節型作業機械)</t>
  </si>
  <si>
    <t>仮設道路(スイッチバック)+倒木撤去</t>
  </si>
  <si>
    <t>Mアラート</t>
  </si>
  <si>
    <t>箇所・2年</t>
  </si>
  <si>
    <t>アンカー削孔中心表示冶具</t>
  </si>
  <si>
    <t>管差込+半透明フィルムへのマーキング</t>
  </si>
  <si>
    <t>ブラケット</t>
  </si>
  <si>
    <t>ペタルファスナー</t>
  </si>
  <si>
    <t>フリクションリング内蔵型ナット</t>
  </si>
  <si>
    <t>ハイブリッドボルト</t>
  </si>
  <si>
    <t>フリクションリング内蔵型の緩み止めナットで締め付けられている</t>
  </si>
  <si>
    <t>フレッシュコンクリートの単位水量測定器「SONO-WZ」</t>
  </si>
  <si>
    <t>高周波静電容量法</t>
  </si>
  <si>
    <t>マザーズロックⅢ型(環境型ブロック)</t>
  </si>
  <si>
    <t>延長m(直高5m)</t>
  </si>
  <si>
    <t>高性能形トンネル非常設備用受信制御機</t>
  </si>
  <si>
    <t>標準の受信制御機</t>
  </si>
  <si>
    <t>トラック安全運行サポートシステム</t>
  </si>
  <si>
    <t>ComBAR(GFRP補強筋)</t>
  </si>
  <si>
    <t>鉄筋(SD345)</t>
  </si>
  <si>
    <t>チキソリデュース(こわばり低減剤)</t>
  </si>
  <si>
    <t>液体流動化剤</t>
  </si>
  <si>
    <t>パワーブレンダー工法(横行施工)</t>
  </si>
  <si>
    <t>中層混合処理工</t>
  </si>
  <si>
    <t>サーベック(アンカーボルト劣化判定システム)</t>
  </si>
  <si>
    <t>パワーコアラー</t>
  </si>
  <si>
    <t>静的破砕工法(削岩機+静的破砕剤)</t>
  </si>
  <si>
    <t>鋼とコンクリートの付着性向上用吹付材料「ゴムラテコーティング」</t>
  </si>
  <si>
    <t>側鋼板とコンクリート界面へのシール材設置</t>
  </si>
  <si>
    <t>画像解析技術を利用した流量観測システム</t>
  </si>
  <si>
    <t>浮子投下観測</t>
  </si>
  <si>
    <t>スーパーシルトロック工法</t>
  </si>
  <si>
    <t>高含水泥土を汚泥吸排車(バキューム車)により中間処理場に産業廃棄物として持ち込む。</t>
  </si>
  <si>
    <t>高耐久性断面修復工法「タフショットクリート工法」</t>
  </si>
  <si>
    <t>リモコンボートによる流量観測技術</t>
  </si>
  <si>
    <t>有人船による流量観測(流速計測)</t>
  </si>
  <si>
    <t>マトリックスコンバータを用いたトンネル換気制御</t>
  </si>
  <si>
    <t>軸流ファン送風機の手動調整</t>
  </si>
  <si>
    <t>i-Res(アイレス)</t>
  </si>
  <si>
    <t>軸流ファン送風機+集塵機の手動制御</t>
  </si>
  <si>
    <t>BIブロック</t>
  </si>
  <si>
    <t>ゴム劣化取替工法</t>
  </si>
  <si>
    <t>既設ジョイント撤去後、新設の突合せ型ゴムジョイント</t>
  </si>
  <si>
    <t>熱中症インフォメーション</t>
  </si>
  <si>
    <t>管理者の温度・湿度測定による危険度判定</t>
  </si>
  <si>
    <t>アトモス(ATMOS)工法</t>
  </si>
  <si>
    <t>H型鋼や単管パイプ等を使用した屋根付仮囲</t>
  </si>
  <si>
    <t>コンクリート養生温度クラウド管理システム</t>
  </si>
  <si>
    <t>熱電対によるコンクリート内部温度を管理者による現地監視</t>
  </si>
  <si>
    <t>二輪型マルチコプタ及び3D技術を用いた点検データ整理技術</t>
  </si>
  <si>
    <t>橋梁点検車を用いた近接目視点検</t>
  </si>
  <si>
    <t>IH塗膜剥離機を用いた分析用塗膜採取法</t>
  </si>
  <si>
    <t>スクレーパ+サンダー+完全養生</t>
  </si>
  <si>
    <t>3D管理による特殊法面掘削工法(特のり3D工法)</t>
  </si>
  <si>
    <t>人力による掘削・法面整形</t>
  </si>
  <si>
    <t>現場クラウドforサイボウズ Office_現場支援機能サービス</t>
  </si>
  <si>
    <t>汎用表計算ソフトを使用し、書類の作成及びペーパーによるチェック</t>
  </si>
  <si>
    <t>VR事故体験・安全教育「ルッカ」</t>
  </si>
  <si>
    <t>安全教育用ビデオの視聴</t>
  </si>
  <si>
    <t>ヘルメットハンマー</t>
  </si>
  <si>
    <t>重機ブザー等による安全周知</t>
  </si>
  <si>
    <t>EYEトンネル非常用設備「スマートTMC・TSC」</t>
  </si>
  <si>
    <t>標準の制御装置・副制御装置</t>
  </si>
  <si>
    <t>ICライダーZ</t>
  </si>
  <si>
    <t>人・月</t>
  </si>
  <si>
    <t>入退場管理システム「InOutMan」</t>
  </si>
  <si>
    <t>現場管理者による入退札を用いた入退場管理</t>
  </si>
  <si>
    <t>人・年</t>
  </si>
  <si>
    <t>安全マン(吊荷警報装置)</t>
  </si>
  <si>
    <t>誘導員による注意喚起</t>
  </si>
  <si>
    <t>小型クレーン用吊荷監視カメラ「ワイヤレスウォッチャー」</t>
  </si>
  <si>
    <t>防草シート350G</t>
  </si>
  <si>
    <t>道路除草工(肩掛式機械除草、年1回)</t>
  </si>
  <si>
    <t>SLVアンカー(スリーブ打込み式メネジアンカー)</t>
  </si>
  <si>
    <t>本体打ち込み式メネジアンカー</t>
  </si>
  <si>
    <t>自転車対応ブロックベース側溝</t>
  </si>
  <si>
    <t>管渠型側溝+縁石</t>
  </si>
  <si>
    <t>路面性状調査 メジャーロードカー</t>
  </si>
  <si>
    <t>人力による路面性状調査。</t>
  </si>
  <si>
    <t>FDドレンRE (取替容易タイプ)</t>
  </si>
  <si>
    <t>鋼製排水溝 インサートアンカータイプ(後付け施工)</t>
  </si>
  <si>
    <t>土壌の簡易測定キットOCTES(オクテス)</t>
  </si>
  <si>
    <t>六価クロム溶出試験(JISK0102)</t>
  </si>
  <si>
    <t>端部表面塗布型防水工法(ブリッジガード)</t>
  </si>
  <si>
    <t>橋梁端部に高弾性成型目地材を貼る。</t>
  </si>
  <si>
    <t>高トルク型中圧噴射機械攪拌工法(MITS工法CMS-Sシステム)</t>
  </si>
  <si>
    <t>軟弱地盤処理工(スラリー攪拌工-単軸)</t>
  </si>
  <si>
    <t>根株ドリル(簡易根株除去)</t>
  </si>
  <si>
    <t>バックホウ(0.4m3)+チェーンソー</t>
  </si>
  <si>
    <t>ヒノダクパイル(ダクタイル鋳鉄製基礎杭・省スペース基礎工法)</t>
  </si>
  <si>
    <t>パネクサス(簡単接合標識基板)</t>
  </si>
  <si>
    <t>リブ補強型薄板標識基板</t>
  </si>
  <si>
    <t>連続鉄筋コンクリート舗装用SKPメッシュ</t>
  </si>
  <si>
    <t>鉄筋工によるバラ鉄筋を結束線にて結束する配筋</t>
  </si>
  <si>
    <t>「控え式砕石かご擁壁」グラベルボックス</t>
  </si>
  <si>
    <t>TM300zero(ノンブリーディング充填材)</t>
  </si>
  <si>
    <t>ギア式ジャッキ内蔵腹起し一体型支保工材「つっぱり名人」</t>
  </si>
  <si>
    <t>鋼製山留め材(H型鋼)</t>
  </si>
  <si>
    <t>リフレッシュジョイント工法(REJ工法)</t>
  </si>
  <si>
    <t>3種ケレン+シーリング</t>
  </si>
  <si>
    <t>フェンスロック(転落防護柵基礎)</t>
  </si>
  <si>
    <t>プレキャスト支柱用基礎+プレキャスト擁壁</t>
  </si>
  <si>
    <t>重機接触防止 D-LINKセンサー</t>
  </si>
  <si>
    <t>運転手や誘導員の目視による安全確認</t>
  </si>
  <si>
    <t>トンネル吹付け初期強度確認用ピン貫入試験機「A.P.P.テスター」</t>
  </si>
  <si>
    <t>引抜き試験 JSCE-G 561-2010</t>
  </si>
  <si>
    <t>軽量・高強度「アルミ矢板」</t>
  </si>
  <si>
    <t>軽量鋼矢板(1型)</t>
  </si>
  <si>
    <t>浜崖後退抑止工用二重シート式サンドパック「ジオチューブDS」</t>
  </si>
  <si>
    <t>表層すべり長期モニタリングシステム「クラウド傾斜計」</t>
  </si>
  <si>
    <t>FMR スキャナー (高速移動路面3Dスキャナー)による路面調査</t>
  </si>
  <si>
    <t>目視による現地調査及び手作業による報告書作成</t>
  </si>
  <si>
    <t>パワーグラウト(自己治癒補修材)</t>
  </si>
  <si>
    <t>充填工法用モルタル</t>
  </si>
  <si>
    <t>一体化ガイドレール式水位追従型係船設備</t>
  </si>
  <si>
    <t>独立型並列2条レール式水位追従型係船設備</t>
  </si>
  <si>
    <t>ミリ波レーダを用いた切羽変位監視システム</t>
  </si>
  <si>
    <t>トータルステーションによる変位計測</t>
  </si>
  <si>
    <t>タケミックスソイル緑化工法(竹繊維植生基材吹付工)</t>
  </si>
  <si>
    <t>移動式現場事務所車(MOC)</t>
  </si>
  <si>
    <t>一般車</t>
  </si>
  <si>
    <t>一般的な注意喚起看板</t>
  </si>
  <si>
    <t>リアルタイム傾斜(吊荷・重機等)監視システム</t>
  </si>
  <si>
    <t>監督員による目視確認</t>
  </si>
  <si>
    <t>コンクリート構造物および舗装の表面補修・補強材料「ラテックス改質速硬コンクリート(LMFC)」</t>
  </si>
  <si>
    <t>根固ブロック用吊り具(コマチェーンバランサー&amp;コマクランプ)</t>
  </si>
  <si>
    <t>ワイヤロープを使用して胴廻し吊り</t>
  </si>
  <si>
    <t>イソシールAC 速硬化性常温クラックシール</t>
  </si>
  <si>
    <t>ブローンアスファルトによるシール材注入工</t>
  </si>
  <si>
    <t>警戒エリア安全監視システム「2Dセンサ」</t>
  </si>
  <si>
    <t>監視員による目視安全確認</t>
  </si>
  <si>
    <t>生コン打設用の先端ゴムホース「フラットシュート」</t>
  </si>
  <si>
    <t>コンクリートポンプ車附属の先端ホース</t>
  </si>
  <si>
    <t>残存型枠で構築するブロック積擁壁(フラットテックウォール)</t>
  </si>
  <si>
    <t>回転ダンプ式不整地運搬車S300</t>
  </si>
  <si>
    <t>不整地運搬車[クローラ型・ダンプ式・排出ガス対策型(第1基準値)]</t>
  </si>
  <si>
    <t>水抜きパイプ取付専用足場ブラケット「水抜きパイプ足場」</t>
  </si>
  <si>
    <t>グラウチングフレーム工法(布製法枠工)</t>
  </si>
  <si>
    <t>かぶりチェッカー</t>
  </si>
  <si>
    <t>クロス標尺</t>
  </si>
  <si>
    <t>抜けにくい「鉄筋安心ガード&amp;ソフトキャップ」</t>
  </si>
  <si>
    <t>鉄筋先端保護キャップ</t>
  </si>
  <si>
    <t>小型海水淡水化装置</t>
  </si>
  <si>
    <t>散水車+水の購入</t>
  </si>
  <si>
    <t>ネイレール(根入ブロック)</t>
  </si>
  <si>
    <t>コンクリートブロック積(間知ブロック)+基礎コン</t>
  </si>
  <si>
    <t>低水位時開放型フラップゲート</t>
  </si>
  <si>
    <t>昇降式ゲート設備(ローラーゲート)</t>
  </si>
  <si>
    <t>バッテリーECO電源「トルエコ」</t>
  </si>
  <si>
    <t>発動発電機</t>
  </si>
  <si>
    <t>高性能形トンネル非常設備用モニター盤</t>
  </si>
  <si>
    <t>標準のモニター盤(5トンネル監視)</t>
  </si>
  <si>
    <t>NATM吹付けコンクリートプラント用「表面水自動補正装置」</t>
  </si>
  <si>
    <t>チャップマンフラスコによる表面水測定(JIS A 1111)</t>
  </si>
  <si>
    <t>仮設式ソーラーLEDライト</t>
  </si>
  <si>
    <t>発動発電機を用いた仮設照明</t>
  </si>
  <si>
    <t>アクティブネット(変状確認システム/簡易設置カメラ)</t>
  </si>
  <si>
    <t>作業員による現場確認</t>
  </si>
  <si>
    <t>ICT舗装転圧施工機共有管理システム</t>
  </si>
  <si>
    <t>転圧重機オペレーターの目視判断(一般的な舗装工事)</t>
  </si>
  <si>
    <t>定置型独立電源「グリーンパワーステーション」</t>
  </si>
  <si>
    <t>発動発電機+LED照明</t>
  </si>
  <si>
    <t>基(1年間)</t>
  </si>
  <si>
    <t>コンテナ収納移動型独立電源「N3 エヌキューブ」</t>
  </si>
  <si>
    <t>環境観測データクラウド閲覧システム（アラート機能付）</t>
  </si>
  <si>
    <t>作業員による手動計測+人力による報告書作成</t>
  </si>
  <si>
    <t>LPガスエンジン式フルパッケージ型全自動発動発電装置（非常用発電装置）</t>
  </si>
  <si>
    <t>ディーゼルエンジン式発電装置</t>
  </si>
  <si>
    <t>メタルスライサー（縦横断方向切断機）</t>
  </si>
  <si>
    <t>ガス（酸素・アセチレン）切断</t>
  </si>
  <si>
    <t>J-ウォールブロック(発泡スチロールと壁面材を一体化)</t>
  </si>
  <si>
    <t>H鋼と押し出し整形セメント版による発泡スチロールを用いた超軽量盛土工法</t>
  </si>
  <si>
    <t>シートと固まる土のハイブリッド防草工法「かまださんのコロンブスのたまご」</t>
  </si>
  <si>
    <t>漏電点探査機能付配線路探査器 Superラインチェッカ</t>
  </si>
  <si>
    <t>テスタでの測定</t>
  </si>
  <si>
    <t>回路</t>
  </si>
  <si>
    <t>CI-CMC-HG工法(超硬質地盤に対応した深層混合処理工法)</t>
  </si>
  <si>
    <t>先行削孔+深層混合処理工法(スラリー撹拌工 二軸施工(変位低減型)φ1600)</t>
  </si>
  <si>
    <t>簡易位置情報管理システム「トランシーカー(TranSeeker)」</t>
  </si>
  <si>
    <t>運転手による運行日報作成</t>
  </si>
  <si>
    <t>個・月</t>
  </si>
  <si>
    <t>鋼橋の小規模補修用省工程塗料「超厚膜無溶剤系セラミックエポキシ樹脂塗料」(ブラッシャブル-エス)</t>
  </si>
  <si>
    <t>部分塗替え(Rc-Ⅲ塗装系)</t>
  </si>
  <si>
    <t>街路灯リニューアル専用ポール『QQポール』</t>
  </si>
  <si>
    <t>既設コンクリート基礎を取り壊して新しく照明ポールを新設する交換方法</t>
  </si>
  <si>
    <t>ミドルハンマ工法（低振動・低騒音・低粉塵ダウンザホールハンマ）</t>
  </si>
  <si>
    <t>一般的なダウンザホールハンマ</t>
  </si>
  <si>
    <t>高耐久防草シート「マクレーンシート」</t>
  </si>
  <si>
    <t>肩掛式機械による除草工(年1回)</t>
  </si>
  <si>
    <t>床版仕上げ「TR-Navi（トロウェル等の施工エリア管理システム）」</t>
  </si>
  <si>
    <t>トロウェルによるコンクリート表面仕上げ＋目視による仕上げ管理</t>
  </si>
  <si>
    <t>コンクリート補強用ナイロン繊維（ニュークリート　セカンド）</t>
  </si>
  <si>
    <t>河川洪水や高潮対策に対応可能な鋼製止水壁</t>
  </si>
  <si>
    <t>コンクリート嵩上げ(胸壁)工</t>
  </si>
  <si>
    <t>空気を入れるだけの下水管内止水器具「止水ボール」</t>
  </si>
  <si>
    <t>土嚢締切り+モルタル止水</t>
  </si>
  <si>
    <t>水替え（1日）</t>
  </si>
  <si>
    <t>超低水位運転ゲートポンプ（全速全水位運転対応型）</t>
  </si>
  <si>
    <t>横軸ゲートポンプ</t>
  </si>
  <si>
    <t>補強型コンクリートはく落防止工法</t>
  </si>
  <si>
    <t>表面被覆工（塗装工法）</t>
  </si>
  <si>
    <t>ソーラー充電式LED街路灯「恵みの光」</t>
  </si>
  <si>
    <t>商用電源を使用した蛍光灯</t>
  </si>
  <si>
    <t>ARを活用した見える化工事看板「ARIBO(アリボ)」</t>
  </si>
  <si>
    <t>一般的な工事用看板</t>
  </si>
  <si>
    <t>ヶ月（1枚）</t>
  </si>
  <si>
    <t>ロックユニット（高拘束耐波型袋詰玉石工）</t>
  </si>
  <si>
    <t>クラウド共有シュミットハンマー（コンクリート用）「シュミットLive」</t>
  </si>
  <si>
    <t>シュミットハンマー</t>
  </si>
  <si>
    <t>人手による浮子の投下作業(従来型)、有線リモコンによる浮子投下機</t>
  </si>
  <si>
    <t>道路護岸(重力式擁壁+消波ブロック)</t>
  </si>
  <si>
    <t>樋管の改築工事</t>
  </si>
  <si>
    <t>従来のアンカー工法</t>
  </si>
  <si>
    <t>間知ブロック</t>
  </si>
  <si>
    <t>現場打ち施工による共同溝</t>
  </si>
  <si>
    <t>現場打ち</t>
  </si>
  <si>
    <t>井桁ブロック</t>
  </si>
  <si>
    <t>間知ポーラスブロック</t>
  </si>
  <si>
    <t>一般固化材</t>
  </si>
  <si>
    <t>深層混合処理工法(スラリー攪拌工)</t>
  </si>
  <si>
    <t>1mの路床の安定処理をスタビライザにより二層で施行する工法</t>
  </si>
  <si>
    <t>コンクリートブロック張り工</t>
  </si>
  <si>
    <t>コラム工法及び、バックホ-による改良</t>
  </si>
  <si>
    <t></t>
  </si>
  <si>
    <t>目地モルタル</t>
  </si>
  <si>
    <t>インクリート、スタンプクリート</t>
  </si>
  <si>
    <t>平張ブロック</t>
  </si>
  <si>
    <t>擬石車止め</t>
  </si>
  <si>
    <t>擬石植樹桝(セメントコンクリート製)</t>
  </si>
  <si>
    <t>現場吹付格子枠工法</t>
  </si>
  <si>
    <t>透水性アスファルト</t>
  </si>
  <si>
    <t>ひじきWOOD舗装</t>
  </si>
  <si>
    <t>土質系舗装</t>
  </si>
  <si>
    <t>活性汚泥式浄化システム等</t>
  </si>
  <si>
    <t>インターロッキングブロック舗装等</t>
  </si>
  <si>
    <t>電気探査法</t>
  </si>
  <si>
    <t>砂の入れ替え</t>
  </si>
  <si>
    <t>平板ブロック等</t>
  </si>
  <si>
    <t>サンドコンパクション工法</t>
  </si>
  <si>
    <t>ブロック積擁壁</t>
  </si>
  <si>
    <t>溶接による現地接合</t>
  </si>
  <si>
    <t>合板パネルを用いた型枠工事(21回転用に必要な材料代の比較)</t>
  </si>
  <si>
    <t>バックホウのバケットによる混合(H=1.5m-2層処理)</t>
  </si>
  <si>
    <t>バックホウによる安定処理工(H=3.0m、土留め矢板設置、層別仕上げ)</t>
  </si>
  <si>
    <t>膨張けつ岩焼成人工軽量骨材</t>
  </si>
  <si>
    <t>立軸斜流ポンプ</t>
  </si>
  <si>
    <t>橋脚(2×142㎡)</t>
  </si>
  <si>
    <t>型枠工法(コンクリート舗装)</t>
  </si>
  <si>
    <t>単純合成鈑桁橋</t>
  </si>
  <si>
    <t>SRC造超高層建物</t>
  </si>
  <si>
    <t xml:space="preserve">フトンに籠よる根固め工、法覆い工 </t>
  </si>
  <si>
    <t>フトン籠による根固め、法覆い工</t>
  </si>
  <si>
    <t>パンチングメタルを使用したフェンス材。</t>
  </si>
  <si>
    <t>金網リングによる厚層基盤造成工</t>
  </si>
  <si>
    <t>押し出し成型・コンクリート瓦</t>
  </si>
  <si>
    <t>従来の摩擦型アンカー(ストレート型)</t>
  </si>
  <si>
    <t>現場施工の逆T式擁壁</t>
  </si>
  <si>
    <t>マルチングシート</t>
  </si>
  <si>
    <t>ゴムブロック敷き</t>
  </si>
  <si>
    <t>上半先進ベンチカット工法</t>
  </si>
  <si>
    <t>切羽削孔位置手動マーキング</t>
  </si>
  <si>
    <t>一般シールド工法</t>
  </si>
  <si>
    <t>光学測量</t>
  </si>
  <si>
    <t>光学測量、手動制御</t>
  </si>
  <si>
    <t>スパイラル分級機による微粒分回収</t>
  </si>
  <si>
    <t>インクラインによるダム用コンクリート運搬設備</t>
  </si>
  <si>
    <t>人力によるグリンカット作業</t>
  </si>
  <si>
    <t>比較従来技術は特に無し</t>
  </si>
  <si>
    <t>踏掛版工法</t>
  </si>
  <si>
    <t>ハードマルチA,B</t>
  </si>
  <si>
    <t>ポルトランドセメント</t>
  </si>
  <si>
    <t>ポルトランドセメントおよび普通コンクリート</t>
  </si>
  <si>
    <t>市販袋物グラウト材</t>
  </si>
  <si>
    <t>普通コンクリートおよびエスメントスーパーを使用しない高流動コンクリート</t>
  </si>
  <si>
    <t>下水道用鉄筋コンクリート管</t>
  </si>
  <si>
    <t>チェーン式自動除塵機</t>
  </si>
  <si>
    <t>一般の鉄筋組立工法</t>
  </si>
  <si>
    <t>鉄筋コンクリート増し打ち工法/鋼板接着工法</t>
  </si>
  <si>
    <t>定地式中間処理</t>
  </si>
  <si>
    <t>離岸提</t>
  </si>
  <si>
    <t>防塵塗料による床面防塵塗装</t>
  </si>
  <si>
    <t>光波測距機(沈下測量)</t>
  </si>
  <si>
    <t>大型張りブロック(鋼矢板による仮締切を含む)</t>
  </si>
  <si>
    <t>スラリー使用のコラム改良・CCP・薬注工法</t>
  </si>
  <si>
    <t>長崎県型積みブロック</t>
  </si>
  <si>
    <t>L=10m,L=20m,L=30m,L=40mの計4ヶ所井戸仕上げ(延100m)</t>
  </si>
  <si>
    <t>全面砂(高透水性土)置換工法</t>
  </si>
  <si>
    <t>フロン使用ポリウレタン注入工法</t>
  </si>
  <si>
    <t>フロン使用ポリウレタン工法</t>
  </si>
  <si>
    <t>エポキシ系接着剤による直貼り施工</t>
  </si>
  <si>
    <t>鋼上部工における現場打ちRC床版</t>
  </si>
  <si>
    <t>補修材注入</t>
  </si>
  <si>
    <t>一般の転圧ローラ</t>
  </si>
  <si>
    <t>橋台の施工(裏込め材に通常の土砂材料を使用した場合)</t>
  </si>
  <si>
    <t>ゴム弾性舗装</t>
  </si>
  <si>
    <t>試験堀調査</t>
  </si>
  <si>
    <t>路面点検およびボーリング確認調査</t>
  </si>
  <si>
    <t>工事アルバム編集</t>
  </si>
  <si>
    <t>億円</t>
  </si>
  <si>
    <t>吹付けコンクリート工法(トンネル)</t>
  </si>
  <si>
    <t>土運船埋立て工法</t>
  </si>
  <si>
    <t>人力によるロッドの着脱作業</t>
  </si>
  <si>
    <t>セミシ-ルド工法、シ-ルド工法、一般推進工法、トンネル工法</t>
  </si>
  <si>
    <t>通常スパン型枠と人力によるバイブレータ操作による覆工コンクリート打設</t>
  </si>
  <si>
    <t>ドライアップ工法による橋脚の水中耐震補強工(RC巻立て補強工法)</t>
  </si>
  <si>
    <t>耐流動性舗装</t>
  </si>
  <si>
    <t>間知型魚巣ブロック</t>
  </si>
  <si>
    <t>河床に直接接触材を設置する工法・水流が上下に転向しない水質浄化工法</t>
  </si>
  <si>
    <t>落蓋側溝</t>
  </si>
  <si>
    <t>現場打ちボックスカルバート(断面:2000×2000)</t>
  </si>
  <si>
    <t>客土吹付工(テクソルグリーン工法)</t>
  </si>
  <si>
    <t>厚層基材吹付工法(5cm、1層吹付タイプ、樹林化用種子配合)</t>
  </si>
  <si>
    <t>コアボーリング調査</t>
  </si>
  <si>
    <t>人力によるセグメントの搬送・供給・組立</t>
  </si>
  <si>
    <t>支柱（パイプ）には草刈危険防止器具が設置されていなかった</t>
  </si>
  <si>
    <t>エプロンブロック（切りかぎなし）</t>
  </si>
  <si>
    <t>水ガラス系地盤注入材</t>
  </si>
  <si>
    <t>単純非合成I桁橋</t>
  </si>
  <si>
    <t>成果アルバムの作成</t>
  </si>
  <si>
    <t>バージアンローダ工法</t>
  </si>
  <si>
    <t>FRPカバー+ペトロラタムライニング</t>
  </si>
  <si>
    <t>ロックオーガ他岩盤掘削機</t>
  </si>
  <si>
    <t>潜水士による人力均し</t>
  </si>
  <si>
    <t>鋼矢板セル工法</t>
  </si>
  <si>
    <t>浚渫泥水のままの土運船・運搬処理</t>
  </si>
  <si>
    <t>離岸堤</t>
  </si>
  <si>
    <t>人孔撤去(人力施工)</t>
  </si>
  <si>
    <t>カットバック系常温合材</t>
  </si>
  <si>
    <t>側溝+ドレーン・フィルター</t>
  </si>
  <si>
    <t>一般的有機材厚層吹付工</t>
  </si>
  <si>
    <t>(湿式工法)</t>
  </si>
  <si>
    <t>シャプレ</t>
  </si>
  <si>
    <t>瓦での葺替え</t>
  </si>
  <si>
    <t>ロードセル(プレッシャディスク)</t>
  </si>
  <si>
    <t>早強ポルトランドセメントを用いたプレストレストコンクリート</t>
  </si>
  <si>
    <t>FCB軽量盛土工法</t>
  </si>
  <si>
    <t>橋梁新設(プレテンション桁橋上部工)</t>
  </si>
  <si>
    <t>カメラ調査</t>
  </si>
  <si>
    <t>一般のGPS測量</t>
  </si>
  <si>
    <t>厚層基材吹付工法 繊維補強吹付工法 プレキャスト植生ブロック</t>
  </si>
  <si>
    <t>鋼板巻き工法 炭素繊維シート巻き工法</t>
  </si>
  <si>
    <t>切梁式土留工法</t>
  </si>
  <si>
    <t>コンクリート二次製品の自然石先付け工法</t>
  </si>
  <si>
    <t>吹付枠工(横梁)+穴抜工+植生基材吹付工</t>
  </si>
  <si>
    <t>厚層基材吹付</t>
  </si>
  <si>
    <t>ラック式開閉機</t>
  </si>
  <si>
    <t>今までに無い新技術</t>
  </si>
  <si>
    <t xml:space="preserve"> コクリートスペーサー・穴明きブロック</t>
  </si>
  <si>
    <t>100×200mmブロックと比較</t>
  </si>
  <si>
    <t>エッジを単に丸くしただけのブロックとの比較</t>
  </si>
  <si>
    <t>ポリエチレン製土のう</t>
  </si>
  <si>
    <t>沈埋工法、薬液注入工法</t>
  </si>
  <si>
    <t>コンクリートブロック積・張、及び鉄筋コンクリート構造物</t>
  </si>
  <si>
    <t>プラスチック法枠工法</t>
  </si>
  <si>
    <t>ラック式開閉機・油圧シリンダー式開閉機</t>
  </si>
  <si>
    <t>水中ポンプにより圧送式、浚渫船による除去</t>
  </si>
  <si>
    <t>従来の吊り上げ機具</t>
  </si>
  <si>
    <t>ボーリングマシン(軽量型)による削孔+足場</t>
  </si>
  <si>
    <t>回転ブラシ式・片ブラシ式清掃車(従来型)によるガードレール清掃</t>
  </si>
  <si>
    <t>m3/sec</t>
  </si>
  <si>
    <t>エポキシ樹脂注入材</t>
  </si>
  <si>
    <t>金属製波板による埋設型枠</t>
  </si>
  <si>
    <t>バージアンローダ(但し、軟泥対象ではない)</t>
  </si>
  <si>
    <t>アンカープレート装着式ペーパードレーン工法</t>
  </si>
  <si>
    <t>SCP工法</t>
  </si>
  <si>
    <t>道路徐草工</t>
  </si>
  <si>
    <t>塩化物系凍結遅延舗装</t>
  </si>
  <si>
    <t>高粘度バインダを使用した排水性舗装(t=4cm)</t>
  </si>
  <si>
    <t>埋め戻し砂</t>
  </si>
  <si>
    <t>一般化粧型枠</t>
  </si>
  <si>
    <t>従来の吸い出し防止シート</t>
  </si>
  <si>
    <t>コンクリート用パネルによる型枠工法</t>
  </si>
  <si>
    <t>発泡スチロールブロック</t>
  </si>
  <si>
    <t>従来L型擁壁</t>
  </si>
  <si>
    <t>擁壁用かさ上げ工事</t>
  </si>
  <si>
    <t>除草、天日乾燥、集草、積み込み運搬</t>
  </si>
  <si>
    <t>超軽量盛土工法</t>
  </si>
  <si>
    <t>C.D.M深層改良工法</t>
  </si>
  <si>
    <t>従来のCSG工法</t>
  </si>
  <si>
    <t>再生骨材(上層路盤材)</t>
  </si>
  <si>
    <t>一般路体盛土(試験施工にて確認する。)</t>
  </si>
  <si>
    <t>床版下面増厚工法(ホゼン式)</t>
  </si>
  <si>
    <t>野芝張芝工 1,000㎡</t>
  </si>
  <si>
    <t>ハンマーグラブ</t>
  </si>
  <si>
    <t>ガラ処理・処分での解体ガラ処理</t>
  </si>
  <si>
    <t>中押し推進工法</t>
  </si>
  <si>
    <t>新スラリー工法</t>
  </si>
  <si>
    <t>吹付法面取り壊し工+モルタル吹付工</t>
  </si>
  <si>
    <t>苗木植栽工</t>
  </si>
  <si>
    <t>コンクリートフィニッシャ</t>
  </si>
  <si>
    <t>U字側溝</t>
  </si>
  <si>
    <t>従来のアスファルトフィニッシャを使った舗装工事</t>
  </si>
  <si>
    <t>焼却処理(産業廃棄物処理:鹿児島市)</t>
  </si>
  <si>
    <t>トンネル内装板</t>
  </si>
  <si>
    <t>セメントミルク噴出攪拌方式中掘り杭工法</t>
  </si>
  <si>
    <t>従来スラリー工法</t>
  </si>
  <si>
    <t>建設省制定PCポストテンションT桁橋</t>
  </si>
  <si>
    <t>張コンクリート工法</t>
  </si>
  <si>
    <t>人が立ち入ることのできない危険地域の有人測量</t>
  </si>
  <si>
    <t>多機能拡張型大規模地すべり監視システム</t>
  </si>
  <si>
    <t>瀑気等によるダム貯水池の強制循環法</t>
  </si>
  <si>
    <t>多孔質コンクリート(緑化用)</t>
  </si>
  <si>
    <t>RC現場打ち工法</t>
  </si>
  <si>
    <t>ヒューム管の改修工事(掘削工および土留め工含む)</t>
  </si>
  <si>
    <t>道路除草工 (人力除草年2回)</t>
  </si>
  <si>
    <t>鋼製ピンによるマルチングマット・シートの固定方法</t>
  </si>
  <si>
    <t>木製デッキ(輸入高耐久木材)</t>
  </si>
  <si>
    <t>ピックハンマー等によるコンクリート表面はつり工法</t>
  </si>
  <si>
    <t>インターロッキングブロック(透水性)</t>
  </si>
  <si>
    <t>現場打ち重力式擁壁(H=3.0m)</t>
  </si>
  <si>
    <t>場所打ち逆T型擁壁</t>
  </si>
  <si>
    <t>現場打ち逆T型擁壁</t>
  </si>
  <si>
    <t>可搬式オイルフェンス(型式A型)</t>
  </si>
  <si>
    <t>擬石平板(透水タイプ)</t>
  </si>
  <si>
    <t>天然カラー骨材を使用したカラー舗装</t>
  </si>
  <si>
    <t>石かご</t>
  </si>
  <si>
    <t>植樹ニューマット</t>
  </si>
  <si>
    <t>産業廃棄物処分(松山地区)</t>
  </si>
  <si>
    <t>有機溶剤使用での洗浄、塗りつぶし</t>
  </si>
  <si>
    <t>普通コンクリートの混和剤</t>
  </si>
  <si>
    <t>トンネル内装板設置工(セラミック系吸音内装板)</t>
  </si>
  <si>
    <t>コンクリート面塗装工(光触媒塗料)</t>
  </si>
  <si>
    <t>植生基材吹付工(厚層基材吹付工)</t>
  </si>
  <si>
    <t>粉塵低減剤(セルロース系粉塵低減剤)を使用した吹付コンクリート</t>
  </si>
  <si>
    <t>コンクリート魚道併設型ゴム引布製起伏堰(護岸部のみに魚道機能、川幅15m、堰高1m、魚道幅2m、魚道延長6m)</t>
  </si>
  <si>
    <t>残土処理</t>
  </si>
  <si>
    <t>リュウベイ</t>
  </si>
  <si>
    <t>粉体噴射攪拌工(二軸施工)</t>
  </si>
  <si>
    <t>場所打ちU型側溝</t>
  </si>
  <si>
    <t>人造砕石 玉砂利敷(石材質)</t>
  </si>
  <si>
    <t>コンクリート張工(無筋人力厚さ100mm)</t>
  </si>
  <si>
    <t>吹付法枠工(梁断面300×300)+鉄筋挿入工</t>
  </si>
  <si>
    <t>堰堤工</t>
  </si>
  <si>
    <t>合板の足場板(幅24㎝、長さ4m、厚28mm、面積100㎡)</t>
  </si>
  <si>
    <t>クッションドラム(ポリエチレン製)</t>
  </si>
  <si>
    <t>コンクリート製落石防護擁壁(対応エネルギー1000KJ)</t>
  </si>
  <si>
    <t>目視観測(スケッチ及び写真撮影)</t>
  </si>
  <si>
    <t>発注者の監督担当者が直接工事現場に臨場し確認</t>
  </si>
  <si>
    <t>VE電線管(φ54×4条)</t>
  </si>
  <si>
    <t>外部照明式標識(外照灯式)</t>
  </si>
  <si>
    <t>橋梁点検車による橋梁点検診断</t>
  </si>
  <si>
    <t>コンクリート舗装(機械舗装)</t>
  </si>
  <si>
    <t>落石防護擁壁(重力式擁壁H=5.m)</t>
  </si>
  <si>
    <t>プラスチック擬木防護柵</t>
  </si>
  <si>
    <t>気泡混合土(エアーモルタル)</t>
  </si>
  <si>
    <t>軟弱地盤処理工(スラリー撹拌工・二軸式)</t>
  </si>
  <si>
    <t>m3(深度4.0m)</t>
  </si>
  <si>
    <t>路盤工(再生粒度調整砕石)</t>
  </si>
  <si>
    <t>コンクリ-ト張工(人力厚さ10cm)</t>
  </si>
  <si>
    <t>現場打ちガードレール基礎</t>
  </si>
  <si>
    <t>一般鋼製型枠、木製型枠</t>
  </si>
  <si>
    <t>監視システム(有線)</t>
  </si>
  <si>
    <t>透水性舗装用平板ブロック</t>
  </si>
  <si>
    <t>コンクリートブロック積・張工(間知ブロック)</t>
  </si>
  <si>
    <t>紙管（紙製ボイド管）等</t>
  </si>
  <si>
    <t>瀝青シート(幅=500mm)</t>
  </si>
  <si>
    <t>舗装版カッター切り+はつり工(手はつり)</t>
  </si>
  <si>
    <t>舗装版切断工(濁水収集・運搬・処理を含む)</t>
  </si>
  <si>
    <t>魚巣ブロック(幅2000mm×高さ500mm×控長500mm)</t>
  </si>
  <si>
    <t>歩車道境界ブロック+反射板+区画線</t>
  </si>
  <si>
    <t>シルク印刷焼成体</t>
  </si>
  <si>
    <t>機械除草(大型自走式)+集草(人力)</t>
  </si>
  <si>
    <t>プラント処理(木質系廃材を場外搬出し、焼却処理)</t>
  </si>
  <si>
    <t>一般鉄骨造の工場加工・組立、工場溶接</t>
  </si>
  <si>
    <t>連節ブロック+覆土(法長5m×延長20m、2割勾配)</t>
  </si>
  <si>
    <t>ボックスカルバート(縦方向連結型)+可とう継手</t>
  </si>
  <si>
    <t>型枠充てん工法(10㎡当り厚さ10cmポリマーセメントモルタル注入)</t>
  </si>
  <si>
    <t>スケルトンバックホウによる混合</t>
  </si>
  <si>
    <t>マルチセラムMC43-N-308C</t>
  </si>
  <si>
    <t>多種ろ材混合方式</t>
  </si>
  <si>
    <t>浚渫</t>
  </si>
  <si>
    <t>着色加熱アスファルト舗装</t>
  </si>
  <si>
    <t>高強度コンクリート矢板工(ジェット管内配管方式)</t>
  </si>
  <si>
    <t>落石防護柵(ストーンガード平面屈曲部端末支柱設置処理)</t>
  </si>
  <si>
    <t>鋼製さや管方式(ボーリング方式)推進</t>
  </si>
  <si>
    <t>市場単価 現場条件Ⅱ(仮設足場によるロックボルト工)</t>
  </si>
  <si>
    <t>ワイヤーセンサー、伸縮計等による二次災害監視</t>
  </si>
  <si>
    <t>回現場出動</t>
  </si>
  <si>
    <t>多自然型張りブロック</t>
  </si>
  <si>
    <t>合併処理浄化槽(25人槽)</t>
  </si>
  <si>
    <t>レディーミクストコンクリート(粗骨材)</t>
  </si>
  <si>
    <t>カラーアスファルト舗装工法(歩道・密粒度)</t>
  </si>
  <si>
    <t>カラー舗装アスファルトを用いた密粒度アスファルト舗装</t>
  </si>
  <si>
    <t>厚層基材吹付工、法面工、植生工、共通工</t>
  </si>
  <si>
    <t>プレキャストコンクリート受圧板</t>
  </si>
  <si>
    <t>現場打ちL型擁壁</t>
  </si>
  <si>
    <t>緑化ブロック積擁壁</t>
  </si>
  <si>
    <t>連節ブロック+覆土</t>
  </si>
  <si>
    <t>型枠用バイブレーターによる気泡抜き</t>
  </si>
  <si>
    <t>排水性アスファルト舗装(ポリマー改質アスファルトH型使用)</t>
  </si>
  <si>
    <t>特殊ブロック設置工(舗装用透水平板)</t>
  </si>
  <si>
    <t>コンクリートカッターによる目地形成及び加熱注入式目地材の施工</t>
  </si>
  <si>
    <t>4点ボルト固定式グレーチング(既設の非固定グレーチングを改造する場合)</t>
  </si>
  <si>
    <t>溶剤型ふっ素樹脂塗料</t>
  </si>
  <si>
    <t>免震ゴム支承HDR</t>
  </si>
  <si>
    <t>免震ゴム支承</t>
  </si>
  <si>
    <t>一般系統電源による街路灯</t>
  </si>
  <si>
    <t>情報BOX鞘管増設工法</t>
  </si>
  <si>
    <t>交通誘導ロボット(突入防止設備)</t>
  </si>
  <si>
    <t>高圧噴射攪拌工法(JSG工法)</t>
  </si>
  <si>
    <t>手ハツリ撤去と蓋受の新設打設</t>
  </si>
  <si>
    <t>法面成型(山側)</t>
  </si>
  <si>
    <t>ガードパイプ(アルミ製)</t>
  </si>
  <si>
    <t>建築用空洞ブロックコンクリート積</t>
  </si>
  <si>
    <t>石張り護岸工法(練石張り)</t>
  </si>
  <si>
    <t>自然石階段工</t>
  </si>
  <si>
    <t>処理水循環式洗浄工法「TNリムーバー」</t>
  </si>
  <si>
    <t>現場打ちもたれ式擁壁(張出し式)工法</t>
  </si>
  <si>
    <t>裏込め土(埋戻土)を礫質土(購入土)にした逆T型擁壁</t>
  </si>
  <si>
    <t>LED自発光式 線形誘導標(商用電源タイプ)</t>
  </si>
  <si>
    <t>軽量盛土工法(発泡スチロールブロック)</t>
  </si>
  <si>
    <t>練石張護岸工法</t>
  </si>
  <si>
    <t>アクリルエマルジョン系常温薄層カラー舗装</t>
  </si>
  <si>
    <t>現場打ちコンクリート基礎による護岸工</t>
  </si>
  <si>
    <t>柔構造プレキャスト樋門(可とう性継手)</t>
  </si>
  <si>
    <t>オープンケーソン工における沈下促進工(ベントナイト併用載荷工法)</t>
  </si>
  <si>
    <t>石膏ボード+壁クロス(珪藻土タイプ)</t>
  </si>
  <si>
    <t>大型ブロック積み擁壁工法</t>
  </si>
  <si>
    <t>大型工事用モノレール(3t積載)による機資材搬入</t>
  </si>
  <si>
    <t>ラジコン操縦の無人ヘリコプタによる空撮</t>
  </si>
  <si>
    <t>軽量鋼矢板工法(バイブロハンマ工)を山留工とする開削管渠布設工</t>
  </si>
  <si>
    <t>防護柵・転落防止柵(鋼製コンクリ-ト建て込み式4段ビ-ム型)</t>
  </si>
  <si>
    <t>一般フッ素樹脂塗装(コンクリート面)</t>
  </si>
  <si>
    <t>大型土のう工(製作)</t>
  </si>
  <si>
    <t>プレキャスト床版片持式(支柱なし・受桁なし)組立歩道</t>
  </si>
  <si>
    <t>電線共同溝工管路材設置(硬質塩化ビニル電線管径75mm×9条)</t>
  </si>
  <si>
    <t>公衆水洗トイレ+簡易水洗トイレ(汲取り)[災害時]</t>
  </si>
  <si>
    <t>簡易水洗式仮設トイレ</t>
  </si>
  <si>
    <t>簡易水洗トイレ(汲取り式)</t>
  </si>
  <si>
    <t>簡易水洗式 仮設トイレ</t>
  </si>
  <si>
    <t>略集成写真図(略モザイク写真)</t>
  </si>
  <si>
    <t>空中写真測量(アナログ撮影)及びアナログ略集成写真図</t>
  </si>
  <si>
    <t>場所打杭工(硬質地盤用オールケーシング工)</t>
  </si>
  <si>
    <t>無線式油圧バックホウによる土工</t>
  </si>
  <si>
    <t>蛍光灯式20W防犯灯</t>
  </si>
  <si>
    <t>屋外照明灯(20W型蛍光灯)</t>
  </si>
  <si>
    <t>基/15年</t>
  </si>
  <si>
    <t>商用電源型照明灯</t>
  </si>
  <si>
    <t>広角プリズムレンズ型案内標識</t>
  </si>
  <si>
    <t>カプセルレンズ型反射式標識</t>
  </si>
  <si>
    <t>広角プリズムレンズ型案内標識(両面)</t>
  </si>
  <si>
    <t>堤防芝養生工(抜根、集草、運搬処理 年2回)</t>
  </si>
  <si>
    <t>下水道流下式公衆水洗トイレ(平常時)+簡易水洗汲取り式仮設トイレ(災害時)</t>
  </si>
  <si>
    <t>総合工程表</t>
  </si>
  <si>
    <t>防災カルテ箇所点検(調査ルートの情報化なし)</t>
  </si>
  <si>
    <t>カラー平板(透水性平板)</t>
  </si>
  <si>
    <t>ダム・貯水池深浅測量</t>
  </si>
  <si>
    <t>砕石コンパクションパイル工法</t>
  </si>
  <si>
    <t>下層路盤工(再生クラッシャランRC-30)</t>
  </si>
  <si>
    <t>緊張油圧ジャッキによるリフトオフ試験</t>
  </si>
  <si>
    <t>地盤の平板載荷試験(JGS 1521)</t>
  </si>
  <si>
    <t>現場打ち円形水路+現場打ち縦壁</t>
  </si>
  <si>
    <t>商用電源型防犯灯</t>
  </si>
  <si>
    <t>木工沈床工(4層建)</t>
  </si>
  <si>
    <t>濁水処理工(処理量30m3/h)</t>
  </si>
  <si>
    <t>慣用設計法によるアンカー工の設計とPC板設置工事</t>
  </si>
  <si>
    <t>トータルステーションによる地形測量(電子平板方式)</t>
  </si>
  <si>
    <t>ト-タルステ-ションによる地形測量・路線測量</t>
  </si>
  <si>
    <t>長尺歩車道境界ブロック(路線標示マーカー貼付)</t>
  </si>
  <si>
    <t>トータルステーションによる地形測量・路線測量</t>
  </si>
  <si>
    <t>二軸同軸式アースオーガプレボーリング砂置換工併用油圧式杭圧入工</t>
  </si>
  <si>
    <t>日照調整フィルム工事(可視光線低反射)</t>
  </si>
  <si>
    <t>病虫害防除(樹幹注入)</t>
  </si>
  <si>
    <t>本(マツ)</t>
  </si>
  <si>
    <t>濁水処理施設</t>
  </si>
  <si>
    <t>下層路盤工(再生クラッシャーラン RC-40)</t>
  </si>
  <si>
    <t>NATM発破工法のコンクリート吹付工</t>
  </si>
  <si>
    <t>植生基材吹付工(吹付厚5cm)</t>
  </si>
  <si>
    <t>作業船および人力による除去回収</t>
  </si>
  <si>
    <t>コンクリートはつり工及び調査復旧工</t>
  </si>
  <si>
    <t>単純合成I桁プレートガーター橋と橋台</t>
  </si>
  <si>
    <t>現場打ち擁壁工および水路工</t>
  </si>
  <si>
    <t>コンクリートハツリおよび調査復旧</t>
  </si>
  <si>
    <t>プロダクションテストによる再現確認試験</t>
  </si>
  <si>
    <t>m (H5.0m)</t>
  </si>
  <si>
    <t>薬液注入工法(二重管ダブルパッカー工法)による液状化対策</t>
  </si>
  <si>
    <t>既設鉄筋コンクリート管路撤去再新設工(簡易土留工法による開削)</t>
  </si>
  <si>
    <t>場所打ちU字型側こう(01-US-02(U3-B1000-H1000))</t>
  </si>
  <si>
    <t>道路除草工機械除草【肩掛式(飛び石防護有り】年2回</t>
  </si>
  <si>
    <t>建築・設備(ポリウレタン樹脂塗料)塗装</t>
  </si>
  <si>
    <t>濁水処理工(処理量30m3/L)</t>
  </si>
  <si>
    <t>道路照明灯建柱(ベースプレートの固定に4枚の三角リブを溶接接合)</t>
  </si>
  <si>
    <t xml:space="preserve">防腐処理木材を使用した階段		</t>
  </si>
  <si>
    <t>ふとん籠工</t>
  </si>
  <si>
    <t>植生基材吹付工 T=5cm</t>
  </si>
  <si>
    <t>産業廃棄物として焼却処分または従来(好気性)の堆肥化技術</t>
  </si>
  <si>
    <t>ポンプゲート式小規模排水機場</t>
  </si>
  <si>
    <t>既存人工芝産業廃棄物処理及び新設ロングパイル人工芝敷設工法</t>
  </si>
  <si>
    <t>異常気象時の事前通行規制区間に設置した遮断機(片側用)</t>
  </si>
  <si>
    <t>大型ブロック積工(I型ブロック)</t>
  </si>
  <si>
    <t>台/10年</t>
  </si>
  <si>
    <t>再生舗装用新アスファルト</t>
  </si>
  <si>
    <t>現場打ちコンクリート製開水路改修工法</t>
  </si>
  <si>
    <t>とりこわし、現場打ちコンクリート水路改修</t>
  </si>
  <si>
    <t>目地補修(Uカット)</t>
  </si>
  <si>
    <t>主桁</t>
  </si>
  <si>
    <t>スラリー撹拌工φ1,000×2軸</t>
  </si>
  <si>
    <t>ポリ塩化アルミニウム処理</t>
  </si>
  <si>
    <t>セーフティガイドレール</t>
  </si>
  <si>
    <t>集水井掘削土留B工法</t>
  </si>
  <si>
    <t>THS(タキロンハウエルシャフト)工法</t>
  </si>
  <si>
    <t>ライナープレート土留め工法による集水井工</t>
  </si>
  <si>
    <t>km^2</t>
  </si>
  <si>
    <t>ゴム支承Aタイプ(プレテンション床版橋用簡易タイプ)</t>
  </si>
  <si>
    <t>インターロッキングブロック特殊品(透水品、ショットブラスト仕上げ)</t>
  </si>
  <si>
    <t>落石防護柵(ワイヤロープ金網式落石防護柵)</t>
  </si>
  <si>
    <t>杭周地盤を緩め既存杭を引抜く工法</t>
  </si>
  <si>
    <t>TPプレガード</t>
  </si>
  <si>
    <t>H鋼基礎</t>
  </si>
  <si>
    <t>常温硬化型フッ素樹脂塗装工+光触媒酸化チタン塗料タイプ塗布工</t>
  </si>
  <si>
    <t>鋼製落石防止壁</t>
  </si>
  <si>
    <t>スチール製の製作引戸門扉</t>
  </si>
  <si>
    <t>断面補強および支承取替え</t>
  </si>
  <si>
    <t>高機能繊維補強工法</t>
  </si>
  <si>
    <t>ダウンザホール掘削工法+バイブロ打設工法</t>
  </si>
  <si>
    <t>スプリングドリル削孔システム</t>
  </si>
  <si>
    <t>赤色立体地図</t>
  </si>
  <si>
    <t>等高線図(数値図化レベル2500)</t>
  </si>
  <si>
    <t>老朽化モルタルまたはコンクリート面をはつり取り、法面整形後に再構築</t>
  </si>
  <si>
    <t>鋼製ケーシング式立坑</t>
  </si>
  <si>
    <t>緩衝材(接着剤貼付</t>
  </si>
  <si>
    <t>亜鉛めっき製築堤マット</t>
  </si>
  <si>
    <t>カラーコーン(点滅灯)+コーンバー</t>
  </si>
  <si>
    <t>廃棄物処分場への場外搬出</t>
  </si>
  <si>
    <t>FIAX3Dボーリング工法</t>
  </si>
  <si>
    <t>地質調査、岩盤ボーリング(オールコアボーリング、孔径86mm、深度50m以下)</t>
  </si>
  <si>
    <t>軟弱地盤処理工 スラリ-撹拌工</t>
  </si>
  <si>
    <t>高圧ナトリウム灯</t>
  </si>
  <si>
    <t>ダウンザホールハンマー工法</t>
  </si>
  <si>
    <t>ブロックガード工法</t>
  </si>
  <si>
    <t>既設防護柵嵩上げ(ベースプレート式ストーンガード)</t>
  </si>
  <si>
    <t>予備電源装置付き電動式開閉装置</t>
  </si>
  <si>
    <t>ハイブローン工法</t>
  </si>
  <si>
    <t>ブローン注入(クラック処理)後オーバーレイ工</t>
  </si>
  <si>
    <t>外面塗装と鋼製検査路</t>
  </si>
  <si>
    <t>集排水ボーリング孔洗浄工</t>
  </si>
  <si>
    <t>コンクリート積みブロック(粗面)</t>
  </si>
  <si>
    <t>湿式ワイヤーソーイング工法+大型ブレーカによる構造物とりこわし工</t>
  </si>
  <si>
    <t>無筋・鉄筋構造物人力打設歩掛</t>
  </si>
  <si>
    <t>溶接式縦格子柵</t>
  </si>
  <si>
    <t>しゃ音壁設置</t>
  </si>
  <si>
    <t>m 直線 平坦地</t>
  </si>
  <si>
    <t>鋼矢板圧入</t>
  </si>
  <si>
    <t>背面土(営巣機能を持たせるための中詰め土)改良</t>
  </si>
  <si>
    <t>普通PCa</t>
  </si>
  <si>
    <t>振動周波数解析による水中軸受診断</t>
  </si>
  <si>
    <t>回/20年</t>
  </si>
  <si>
    <t>C-5塗装系 及び Rc-Ⅳ塗装系(鋼道路橋防食便覧)</t>
  </si>
  <si>
    <t>年/式</t>
  </si>
  <si>
    <t>弱溶剤形変性エポキシ樹脂塗料下塗(Rc-Ⅲ塗装系)</t>
  </si>
  <si>
    <t>支持杭にH形鋼を使用した仮橋・仮桟橋工</t>
  </si>
  <si>
    <t>遮水シート工法</t>
  </si>
  <si>
    <t>一液湿気硬化形ポリウレタン樹脂塗料「Vグランシリーズ」</t>
  </si>
  <si>
    <t>有機ジンクリッチペイント及び弱溶剤形変性エポキシ樹脂塗料下塗(Rc-Ⅰ塗装系)</t>
  </si>
  <si>
    <t>組立式自航艇</t>
  </si>
  <si>
    <t>クレーン付台船</t>
  </si>
  <si>
    <t>ワンタッチ伸縮梁工法</t>
  </si>
  <si>
    <t>従来型ブレス・ツナギ取付工法</t>
  </si>
  <si>
    <t>コンクリート改質・劣化防止剤 「カルサプリ」、「リアクトライズ」</t>
  </si>
  <si>
    <t>表面被覆工法で使用するエポキシ樹脂材料</t>
  </si>
  <si>
    <t>サイクリング側溝</t>
  </si>
  <si>
    <t>管渠型側溝及び歩車道境界ブロック</t>
  </si>
  <si>
    <t>ES側溝</t>
  </si>
  <si>
    <t>円形側溝と歩車道境界ブロック</t>
  </si>
  <si>
    <t>センサー側溝</t>
  </si>
  <si>
    <t>道路用鉄筋コンクリート側溝及び監視員による定期的な監視</t>
  </si>
  <si>
    <t>m/10年</t>
  </si>
  <si>
    <t>かんたんひび割れ調査 オートくん</t>
  </si>
  <si>
    <t>目視によるひび割れ測定</t>
  </si>
  <si>
    <t>ポーラスサンド(クリンカアッシュ)を用いた軽量盛土工法</t>
  </si>
  <si>
    <t>盛土工法(逆T型擁壁+置換え基礎+仮設鋼矢板)</t>
  </si>
  <si>
    <t>Vバースペーサー(高機能鉄筋支持スペーサー)</t>
  </si>
  <si>
    <t>モルタルスペーサーを使用した一般工法</t>
  </si>
  <si>
    <t>ダストレスケレン工法</t>
  </si>
  <si>
    <t>省電力無線センサネットワークを搭載した地表面傾斜計「ばらまき型傾斜計」</t>
  </si>
  <si>
    <t>ブロック</t>
  </si>
  <si>
    <t>道路性状測定車両イーグル(L&amp;Lシステム)</t>
  </si>
  <si>
    <t>AAPトルネード膨張アンカー工法</t>
  </si>
  <si>
    <t>拡底アンカー工法</t>
  </si>
  <si>
    <t>SSベース</t>
  </si>
  <si>
    <t>浮き足場式工法(ゼニフロートX)</t>
  </si>
  <si>
    <t>鋼製台船による橋梁点検・調査および補修工事等</t>
  </si>
  <si>
    <t>ESケーシング掘削土留工</t>
  </si>
  <si>
    <t>軽量鋼矢板土留工</t>
  </si>
  <si>
    <t>沈設誘導システム</t>
  </si>
  <si>
    <t>光波測量によるコンクリートアンカーの沈設作業</t>
  </si>
  <si>
    <t>3S(サンエス)フェンス</t>
  </si>
  <si>
    <t>テトラック法尻ブロック</t>
  </si>
  <si>
    <t>NKスリット側溝Ⅱ型</t>
  </si>
  <si>
    <t>排水性舗装対応用円形水路</t>
  </si>
  <si>
    <t>蓄光ホワイトサンド</t>
  </si>
  <si>
    <t>PPTシステム</t>
  </si>
  <si>
    <t>油圧圧入引抜工(オーガ併用圧入)(オペレーターによる圧入速度等の随時設定施工)</t>
  </si>
  <si>
    <t>簡易路面調査システム スマートイーグル</t>
  </si>
  <si>
    <t>路面性状測定車両によるデータ取得及び人力解析からなる路面性状調査</t>
  </si>
  <si>
    <t>km・車線</t>
  </si>
  <si>
    <t>小型車両による簡易路面性状調査システム</t>
  </si>
  <si>
    <t>NSメッシュ工法</t>
  </si>
  <si>
    <t>線導水(溝切り)工法</t>
  </si>
  <si>
    <t>電池駆動のアドホック無線式水位計</t>
  </si>
  <si>
    <t>テレメータシステム</t>
  </si>
  <si>
    <t>観測地点</t>
  </si>
  <si>
    <t>LCユニット工法</t>
  </si>
  <si>
    <t>現場組鉄筋工法とポリマーセメント吹付</t>
  </si>
  <si>
    <t>残存裏型パネル工法</t>
  </si>
  <si>
    <t>大型ブロック+引き抜き型枠</t>
  </si>
  <si>
    <t>多機能路面測定評価システム</t>
  </si>
  <si>
    <t>路面性状測定装置</t>
  </si>
  <si>
    <t>水門ゲートASシステム</t>
  </si>
  <si>
    <t>陸閘(横引きゲート)電動式自動開閉装置</t>
  </si>
  <si>
    <t>可搬型計測システムによる路面性状計測</t>
  </si>
  <si>
    <t>路面性状測定車による路面性状測定</t>
  </si>
  <si>
    <t>浸透型補修工法</t>
  </si>
  <si>
    <t>表層・基層2層切削オーバーレイ工法(排水性舗装)</t>
  </si>
  <si>
    <t>ラッピングジョイント工法</t>
  </si>
  <si>
    <t>橋梁用埋設型伸縮継手(加熱合材)</t>
  </si>
  <si>
    <t>横引きゲート電動化装置</t>
  </si>
  <si>
    <t>駆動・走行に関する装置を全て扉体に設置する電動横引きゲート</t>
  </si>
  <si>
    <t>浮体転倒抑制工法</t>
  </si>
  <si>
    <t>浮体構造物(傾斜・転倒抑制なし)</t>
  </si>
  <si>
    <t>ワンダスティック溶接機</t>
  </si>
  <si>
    <t>スローダウン機能付エンジン溶接機</t>
  </si>
  <si>
    <t>日台</t>
  </si>
  <si>
    <t>再生地盤材料RISによる迅速埋戻工法</t>
  </si>
  <si>
    <t>購入マサ土による埋戻し工</t>
  </si>
  <si>
    <t>スターディフレーム工法</t>
  </si>
  <si>
    <t>吹付枠工法(金網型枠)</t>
  </si>
  <si>
    <t>移動式ろ過システム「TGAL」</t>
  </si>
  <si>
    <t>給水車でのピストン輸送による飲用水供給。</t>
  </si>
  <si>
    <t>エルニード工法</t>
  </si>
  <si>
    <t>Road Profiling System</t>
  </si>
  <si>
    <t>路面性状認定車両装置</t>
  </si>
  <si>
    <t>高演色・超高輝度・大光量LED照明</t>
  </si>
  <si>
    <t>メタルハライド灯照明</t>
  </si>
  <si>
    <t>死活監視型水位計システム</t>
  </si>
  <si>
    <t>間知ブロック積み工(150kg/個未満)</t>
  </si>
  <si>
    <t>RSガードフェンス</t>
  </si>
  <si>
    <t>プレキャト剛性防護柵</t>
  </si>
  <si>
    <t>稼働停止回避型水質改善装置</t>
  </si>
  <si>
    <t>水質改善装置(稼働停止回避機能なし)</t>
  </si>
  <si>
    <t>超低水位型横軸水中ポンプ</t>
  </si>
  <si>
    <t>鋼構造物を主体とした長耐久性防水・防食工法</t>
  </si>
  <si>
    <t>橋梁添接部、支承部の塗替え塗装(重防食塗装系)</t>
  </si>
  <si>
    <t>クリンカアッシュを固める防草工法</t>
  </si>
  <si>
    <t>コンクリート工(小型構造物人力打設)による防草工</t>
  </si>
  <si>
    <t>ポールキーパー</t>
  </si>
  <si>
    <t>重防食用エポキシ樹脂塗装</t>
  </si>
  <si>
    <t>法面設置点検用階段・非常階段</t>
  </si>
  <si>
    <t>再生プラスチック製擬木階段</t>
  </si>
  <si>
    <t>フラッシングコアによる副側溝工法</t>
  </si>
  <si>
    <t>地下通水管埋設工法</t>
  </si>
  <si>
    <t>アスファルト系防草シート「ハヤサン」</t>
  </si>
  <si>
    <t>不織布系防草シート</t>
  </si>
  <si>
    <t>冬用タイヤ自動判別システム</t>
  </si>
  <si>
    <t>タイヤチェック要員による人力判別</t>
  </si>
  <si>
    <t>規制/日</t>
  </si>
  <si>
    <t>落石予防工フリーネット工</t>
  </si>
  <si>
    <t>覆式落石防護網工</t>
  </si>
  <si>
    <t>剥離抑制型防食塗料「αシリーズ」</t>
  </si>
  <si>
    <t>Rc-Ⅰ塗装系(鋼道路橋防食便覧)</t>
  </si>
  <si>
    <t>バッチャープラント側排水処理設備</t>
  </si>
  <si>
    <t>工事排水とバッチャープラント排水の合併処理設備</t>
  </si>
  <si>
    <t>セミディープウェル工法</t>
  </si>
  <si>
    <t>ロータリーさく井工法</t>
  </si>
  <si>
    <t>スーパーグリップ工法</t>
  </si>
  <si>
    <t>オーガケーシング杭抜工法</t>
  </si>
  <si>
    <t>杭精度管理システム「インプラントNAVI」</t>
  </si>
  <si>
    <t>水準器等による鉛直性の確保と、TS(トータルステーション)による計測</t>
  </si>
  <si>
    <t>撥水作用を付与したオールインワンのコンクリート表面含浸剤</t>
  </si>
  <si>
    <t>けい酸塩系表面含浸剤(補助剤併用)</t>
  </si>
  <si>
    <t>鋼構造物の疲労き裂部における補修・補強(KMリフト)工法</t>
  </si>
  <si>
    <t>当て板ボルト工法</t>
  </si>
  <si>
    <t>トモロボ</t>
  </si>
  <si>
    <t>空港舗装工</t>
  </si>
  <si>
    <t>人力での結束機による結束工法</t>
  </si>
  <si>
    <t>コンクリートブロック</t>
  </si>
  <si>
    <t>吹付け工法</t>
  </si>
  <si>
    <t>現地での係員によるロードセル荷重測定</t>
  </si>
  <si>
    <t>普通鋼材+重防食(C-2系)塗装</t>
  </si>
  <si>
    <t>コンクリート製樋管(PC Box)</t>
  </si>
  <si>
    <t>人力によるワイヤーロープの清掃・塗布</t>
  </si>
  <si>
    <t>アスファルト舗装(通常の新材料を用いた)</t>
  </si>
  <si>
    <t>再生クラッシャランおよび粒度調整砕石</t>
  </si>
  <si>
    <t>排水桝工法</t>
  </si>
  <si>
    <t>場所打ち鉄筋コンクリート擁壁(逆T式擁壁)</t>
  </si>
  <si>
    <t>化粧型枠を使った在来型枠工法</t>
  </si>
  <si>
    <t>防草マット工</t>
  </si>
  <si>
    <t>セメント安定処理工法</t>
  </si>
  <si>
    <t>グルービング工(コンクリート舗装面横方向)</t>
  </si>
  <si>
    <t>ポストテンション方式単純Tげた橋</t>
  </si>
  <si>
    <t>ハンドガイド式剪定機による剪定・集枝・積み込み作業</t>
  </si>
  <si>
    <t>ポケット式ロックネット工</t>
  </si>
  <si>
    <t>アンカー差筋工</t>
  </si>
  <si>
    <t>掘削置換工法(自立式鋼矢板による土留工併用)</t>
  </si>
  <si>
    <t>落橋防止構造用チェーン(緩衝機能なし)</t>
  </si>
  <si>
    <t>地被類植付工(シバザクラ)</t>
  </si>
  <si>
    <t>地覆類植付工(リュウノヒゲ)</t>
  </si>
  <si>
    <t>現場打ちもたれ式擁壁工法(化粧型枠使用)</t>
  </si>
  <si>
    <t>65.8㎡</t>
  </si>
  <si>
    <t>側溝清掃車による機械清掃工</t>
  </si>
  <si>
    <t>自走式標識車</t>
  </si>
  <si>
    <t>10m3</t>
  </si>
  <si>
    <t>ゴムチップウレタン舗装</t>
  </si>
  <si>
    <t>防草シート工(将来の下層路盤工を含む)</t>
  </si>
  <si>
    <t>RC板遮音壁</t>
  </si>
  <si>
    <t>下層路盤材としてのクラッシャーラン</t>
  </si>
  <si>
    <t>河川流況のシミュレーションシステム</t>
  </si>
  <si>
    <t>既存のパッケージ形濁水処理装置に放流水槽と振動ふるいを付加した設備</t>
  </si>
  <si>
    <t>鉄筋コンクリート橋脚</t>
  </si>
  <si>
    <t>弾性ブロック舗装(貼り付けタイプ)</t>
  </si>
  <si>
    <t>ロックシェッド(L=10,B=1.5)</t>
  </si>
  <si>
    <t>薬品凝集・砂ろ過法</t>
  </si>
  <si>
    <t>現場打ち粗石付階段式落差工(幅6m×延長9m、勾配1/10)</t>
  </si>
  <si>
    <t>プレキャスト製ロックシェッド(衝撃力130tf、防護範囲-道路幅員(11m))</t>
  </si>
  <si>
    <t>れき間接触酸化法</t>
  </si>
  <si>
    <t>従来散気装置(揚水流量88,000m3、対象水量1,000,000m3)</t>
  </si>
  <si>
    <t>揚水筒式間欠曝気工法(循環水量35,800m3/日、湛水面積約70,000㎡、貯水量約470,000m3、最大水深22m)</t>
  </si>
  <si>
    <t>ベルトコンベア式土砂輸送工法</t>
  </si>
  <si>
    <t>点検整備記録表(書類)による情報交換</t>
  </si>
  <si>
    <t>ラック式ゲート</t>
  </si>
  <si>
    <t>アスファルト打換え工法(As安定9cm×2層、基層6cm、面積90㎡/日</t>
  </si>
  <si>
    <t>転倒ますと自記電接計数器による雨量監視と記録(1日8回5分の監視で、監視期間が半年の場合)</t>
  </si>
  <si>
    <t>ポリエステル不織布防草シート</t>
  </si>
  <si>
    <t>道路除草工(年2回10年間)</t>
  </si>
  <si>
    <t>㎡・10年</t>
  </si>
  <si>
    <t>アンツーカーラバ、透水性特殊インターロッキングブロック</t>
  </si>
  <si>
    <t>大型連節ブロック+覆土(法長8m×延長12.5m、2割勾配)</t>
  </si>
  <si>
    <t>集排水ボーリング工(保孔管加工・挿入)</t>
  </si>
  <si>
    <t>m (先端幅)</t>
  </si>
  <si>
    <t>稲ワラ敷き</t>
  </si>
  <si>
    <t>稲ワラ</t>
  </si>
  <si>
    <t>歩車道境界ブロック(路線標示マーカー貼付)</t>
  </si>
  <si>
    <t>:減圧乾燥方式水分計</t>
  </si>
  <si>
    <t>ベントナイト散布、スタビライザー混合</t>
  </si>
  <si>
    <t>コンクリ-ト二次覆工</t>
  </si>
  <si>
    <t>芝草などの一般物を対象とする植生基盤</t>
  </si>
  <si>
    <t>連結ブロック護岸工法</t>
  </si>
  <si>
    <t>鋼製貯水槽</t>
  </si>
  <si>
    <t>降水短時間予測</t>
  </si>
  <si>
    <t>中堀グラウト工法</t>
  </si>
  <si>
    <t xml:space="preserve">未処理PC鋼より線,エポキシ塗装PC鋼より線 </t>
  </si>
  <si>
    <t>加熱合材によるパッチング</t>
  </si>
  <si>
    <t>単素子音波測深器によるダムの定期横断測量</t>
  </si>
  <si>
    <t>GISシステム</t>
  </si>
  <si>
    <t>砂、活性炭</t>
  </si>
  <si>
    <t>ベルグリミット</t>
  </si>
  <si>
    <t>一般市販グリース</t>
  </si>
  <si>
    <t>歪み計測</t>
  </si>
  <si>
    <t>グラウト併用鉄筋継手構造体</t>
  </si>
  <si>
    <t>石積工 (練石積)</t>
  </si>
  <si>
    <t>(一本組み)木工沈床</t>
  </si>
  <si>
    <t>リサイクルセラミック舗装材</t>
  </si>
  <si>
    <t>共沈法(薬剤による処理) 工程の比較条件(ヒ素濃度1mg/l・30m3処理/日)</t>
  </si>
  <si>
    <t>一般加熱合材を用いた路面補修工法</t>
  </si>
  <si>
    <t>疎水性ポリウレタンを使用した止水工法</t>
  </si>
  <si>
    <t>バッチャープラント(二軸パグミル混合工法)</t>
  </si>
  <si>
    <t></t>
  </si>
  <si>
    <t>木質系舗装材</t>
  </si>
  <si>
    <t>温水ボイラー方式・ロードヒーティング(不凍液使用)</t>
  </si>
  <si>
    <t>水晶式水位センサ</t>
  </si>
  <si>
    <t>河川巡視</t>
  </si>
  <si>
    <t>除草(手作業と肩掛け)</t>
  </si>
  <si>
    <t>樋門樋管用ローラゲート</t>
  </si>
  <si>
    <t>圧縮応力集中型アンカ-</t>
  </si>
  <si>
    <t>薄層コンクリート舗装</t>
  </si>
  <si>
    <t>プラグ接着工法</t>
  </si>
  <si>
    <t>丸型クッションドラム(200L φ580×H820mm) を3台設置した場合との比較</t>
  </si>
  <si>
    <t>国産衝撃緩和装置(JH仕様) 従来の架装方法 トラックに取付架装(取外し出来ないタイプ)</t>
  </si>
  <si>
    <t>従来型ガードパイプ及びガードレール</t>
  </si>
  <si>
    <t>液状化対策工における過剰間隙水圧消散工法(サンドコンパクションパイル工法)</t>
  </si>
  <si>
    <t>GIS</t>
  </si>
  <si>
    <t>調査ビデオ動画から静止画作製</t>
  </si>
  <si>
    <t>空練りモルタル敷均しによるプレキャスト擁壁据付け工法</t>
  </si>
  <si>
    <t>地上電気探査、地上電磁探査、地上磁気探査、地上放射能探査</t>
  </si>
  <si>
    <t>コアドリリング工法</t>
  </si>
  <si>
    <t>ダルダロックコンクリートスプリッター工法</t>
  </si>
  <si>
    <t>地下水利用無散水消雪システム</t>
  </si>
  <si>
    <t>灯油焚冷温水発生器</t>
  </si>
  <si>
    <t>再生加熱アスファルト混合物</t>
  </si>
  <si>
    <t>景観透水性樹脂舗装</t>
  </si>
  <si>
    <t>既製パイプ(鋼管等)の挿入工法</t>
  </si>
  <si>
    <t>シリカレジン</t>
  </si>
  <si>
    <t>プレキャストエプロン付き境界ブロック+導水管</t>
  </si>
  <si>
    <t>クレーン等重機械に依るコンクリート二次製品据付工法</t>
  </si>
  <si>
    <t>ヘデラ壁面緑化パネル工</t>
  </si>
  <si>
    <t>厚層基材吹付工t=3cm+下地有</t>
  </si>
  <si>
    <t>廃ガラス再利用ブロック(元旦アングル社製)</t>
  </si>
  <si>
    <t>透水性擬石平板</t>
  </si>
  <si>
    <t>透水性セラミックブロック舗装材(トレスルー)</t>
  </si>
  <si>
    <t>常温合材セミパーマネント施工</t>
  </si>
  <si>
    <t>ポリエチレン製クッションドラム</t>
  </si>
  <si>
    <t>標準枠組み足場</t>
  </si>
  <si>
    <t>チューブ反転工法</t>
  </si>
  <si>
    <t>ソイルセメント柱列壁工法</t>
  </si>
  <si>
    <t>内装板(パネル)浮かし張り工法</t>
  </si>
  <si>
    <t>ステンレス製ルーフドレイン(ドレインヒーター共)</t>
  </si>
  <si>
    <t>路線測量 標準作業量 1km(横断数70本,横断幅60m,地域区分;耕地(平地))</t>
  </si>
  <si>
    <t>場外搬出・焼却処理</t>
  </si>
  <si>
    <t>20tonダンプトラック工法</t>
  </si>
  <si>
    <t>蛍光灯等汎用照明器具を使用したソーラー灯</t>
  </si>
  <si>
    <t>電力ケーブル保護管</t>
  </si>
  <si>
    <t>機械式開閉装置(電動ワイヤロープウインチ式)</t>
  </si>
  <si>
    <t>多孔式取水ゲート</t>
  </si>
  <si>
    <t>トンネル内情報ボックス耐火防護工法</t>
  </si>
  <si>
    <t>セラミック耐火防護シート</t>
  </si>
  <si>
    <t>杭柵工(親杭付)</t>
  </si>
  <si>
    <t>生石灰安定処理工法</t>
  </si>
  <si>
    <t>潜水夫による水中切断</t>
  </si>
  <si>
    <t>スタビライザ工法</t>
  </si>
  <si>
    <t>有機系被覆工法(塗装工法)</t>
  </si>
  <si>
    <t>ノズル接着工法</t>
  </si>
  <si>
    <t>防雪柵(吹払式)</t>
  </si>
  <si>
    <t>オートマチックラムサウンド</t>
  </si>
  <si>
    <t>GMTOP工法</t>
  </si>
  <si>
    <t>防草シール貼付工法</t>
  </si>
  <si>
    <t>最終処分場での処理</t>
  </si>
  <si>
    <t>塩ビパイプ</t>
  </si>
  <si>
    <t>鋼製細目グレーチング</t>
  </si>
  <si>
    <t>地すべり自動監視システム</t>
  </si>
  <si>
    <t>鋼製吸遮音板</t>
  </si>
  <si>
    <t>鉄板製工事標示板、予告板及び補助看板</t>
  </si>
  <si>
    <t>間伐材活用壁面工</t>
  </si>
  <si>
    <t>電熱線方式</t>
  </si>
  <si>
    <t>リフレクションクラック抑制シ-ト</t>
  </si>
  <si>
    <t>鋼板巻き立て補強</t>
  </si>
  <si>
    <t>玉石練り張り護岸工</t>
  </si>
  <si>
    <t>注入式長尺鋼管フォアパイリング(AGF工法)</t>
  </si>
  <si>
    <t>トンネルm</t>
  </si>
  <si>
    <t>注入式長尺鋼管フォアパイリング工法(AGF工法)</t>
  </si>
  <si>
    <t>電熱線式融雪設備</t>
  </si>
  <si>
    <t>焼却灰溶融技術</t>
  </si>
  <si>
    <t>人力による装薬</t>
  </si>
  <si>
    <t>ボーリングマシン</t>
  </si>
  <si>
    <t>鉄筋コンクリート床版(RC)合成桁(支間40mを想定)</t>
  </si>
  <si>
    <t>積土のう工法</t>
  </si>
  <si>
    <t>土嚢製造(手作業)</t>
  </si>
  <si>
    <t>合板ベニヤ型枠工法</t>
  </si>
  <si>
    <t>紙台帳による資料検索</t>
  </si>
  <si>
    <t>検索、印刷</t>
  </si>
  <si>
    <t>厚層基材吹付工 t=3㎝</t>
  </si>
  <si>
    <t>短尺螺旋状ケーブル支持材(SC)による架設方法</t>
  </si>
  <si>
    <t>活性ロックKR</t>
  </si>
  <si>
    <t>自由勾配側溝(その中の街路VS)</t>
  </si>
  <si>
    <t>現場打ボックスカルバート</t>
  </si>
  <si>
    <t>工事名表示板</t>
  </si>
  <si>
    <t>フレーム溶射</t>
  </si>
  <si>
    <t>床版打替用プレキャスト鉄筋コンクリート床版</t>
  </si>
  <si>
    <t>簡易水洗トイレ、汲取りトイレ</t>
  </si>
  <si>
    <t>ポ-タブル超音波厚さ計</t>
  </si>
  <si>
    <t>回(100点計測)</t>
  </si>
  <si>
    <t>高圧スライドゲート</t>
  </si>
  <si>
    <t>舗装打換え工法</t>
  </si>
  <si>
    <t>吹だめ式(固定型)</t>
  </si>
  <si>
    <t>擬石平板舗装</t>
  </si>
  <si>
    <t>電熱線方式融雪システム</t>
  </si>
  <si>
    <t>厚層基材吹付工　ｔ=7cm</t>
  </si>
  <si>
    <t>塗装ステンレス鋼板</t>
  </si>
  <si>
    <t>コンクリート製点字ブロック製品</t>
  </si>
  <si>
    <t>汎用のポンプゲート式小規模排水機場</t>
  </si>
  <si>
    <t>m3/秒</t>
  </si>
  <si>
    <t>一般集成材木橋</t>
  </si>
  <si>
    <t>体感マット</t>
  </si>
  <si>
    <t>ヶ月・箇所</t>
  </si>
  <si>
    <t>トラッククレーンベント工法</t>
  </si>
  <si>
    <t>樹脂低圧注入工法 (LCC)</t>
  </si>
  <si>
    <t>鋼板増し厚工法</t>
  </si>
  <si>
    <t>モルタル・コンクリート吹付工 (エア搬送式)</t>
  </si>
  <si>
    <t>土系舗装材舗装工法</t>
  </si>
  <si>
    <t>従来のウォータージェット技術</t>
  </si>
  <si>
    <t>木質系資材を使用した屋上緑化工法</t>
  </si>
  <si>
    <t>排水キャップ(NKフィルタ)を使用した湧水のある場合の排水工</t>
  </si>
  <si>
    <t>普通平板</t>
  </si>
  <si>
    <t>人力施工（凹部処理は粘土塊を木槌で殴打．不陸整性後はエアタンパ等による転圧．）</t>
  </si>
  <si>
    <t>プレキャスト工法(セラミック巻き付け工法)</t>
  </si>
  <si>
    <t>現場打コンクリート基礎</t>
  </si>
  <si>
    <t>落ちふた式U形側溝 US3 400A×2.0mで比較</t>
  </si>
  <si>
    <t>水平力分散型ゴム支承</t>
  </si>
  <si>
    <t>路肩ブロック</t>
  </si>
  <si>
    <t>プレキャスト法枠中詰工法</t>
  </si>
  <si>
    <t>排水構造物L形側溝</t>
  </si>
  <si>
    <t>ポリマーセメント系モルタル</t>
  </si>
  <si>
    <t>タイル状呼吸性壁面材</t>
  </si>
  <si>
    <t>コンクリートブロック積工(緑化ブロック)150kg/個以上</t>
  </si>
  <si>
    <t>水ガラス製品+光触媒</t>
  </si>
  <si>
    <t>水ガラス</t>
  </si>
  <si>
    <t>計測ケーブル付埋設計器</t>
  </si>
  <si>
    <t>改質Ⅱ型 再生 密粒度アスコン(20T)</t>
  </si>
  <si>
    <t>ジェット噴射式液状凍結防止剤散布装置</t>
  </si>
  <si>
    <t>くし型伸縮装置(製品) 設計遊間400mmの単独使用</t>
  </si>
  <si>
    <t>ビストレイター</t>
  </si>
  <si>
    <t>ジェットグラウト工法</t>
  </si>
  <si>
    <t>支保工1基</t>
  </si>
  <si>
    <t>管理型最終処分場での処理</t>
  </si>
  <si>
    <t>新設街路灯設置工事</t>
  </si>
  <si>
    <t>土への植栽</t>
  </si>
  <si>
    <t>従来高輝度反射シート(ガラスビーズ型)路上工事用標示板</t>
  </si>
  <si>
    <t>折板底穴開け吊り樋</t>
  </si>
  <si>
    <t>低水護岸用植生マット</t>
  </si>
  <si>
    <t>ニクロム線入りゴムマットヒーター</t>
  </si>
  <si>
    <t>吸着マット、オイルフェンス、乾燥砂 補足資料2活用の効果</t>
  </si>
  <si>
    <t>シリカレジン注入式フォアポーリング(N=15本/m=設置範囲90°)</t>
  </si>
  <si>
    <t>落ちふた式U形側溝 (JIS A5372 3種)</t>
  </si>
  <si>
    <t>可変勾配側溝 300×600×2000</t>
  </si>
  <si>
    <t>従来技術による砂防えん堤魚道</t>
  </si>
  <si>
    <t>手動ウインチ及び小型移動式クレーンによる防雪柵建込み(展開)作業・収納作業 【 維持管理期間10年として比較を行う : 3000m×10年間=30000m 】</t>
  </si>
  <si>
    <t>バーク堆肥・家畜系糞尿堆肥製の土壌改良材</t>
  </si>
  <si>
    <t>M-FC寒天培地法における目視計測</t>
  </si>
  <si>
    <t>目視点検(臨時点検)</t>
  </si>
  <si>
    <t>点検単位・年間</t>
  </si>
  <si>
    <t>ボアホールイメージプロセッサー</t>
  </si>
  <si>
    <t>タイヤローラ</t>
  </si>
  <si>
    <t>仮設迂回排水路(汚水ポンプ)方式</t>
  </si>
  <si>
    <t>道路照明水銀灯</t>
  </si>
  <si>
    <t>落ちふた式U型側溝3種</t>
  </si>
  <si>
    <t>デッキプレート床版</t>
  </si>
  <si>
    <t>現場打レジンコンクリート工法</t>
  </si>
  <si>
    <t>ハンドホール(コンクリート製)</t>
  </si>
  <si>
    <t>バックホ-直接混合による土質改良</t>
  </si>
  <si>
    <t>鋼道路橋塗装・防食便覧</t>
  </si>
  <si>
    <t>開削</t>
  </si>
  <si>
    <t>亜鉛めっき鉄線・3種</t>
  </si>
  <si>
    <t>シャッター付スチール製物置</t>
  </si>
  <si>
    <t>現場打ち円形側溝</t>
  </si>
  <si>
    <t>現場打ち円形側溝+現場打ち縦壁</t>
  </si>
  <si>
    <t>従来のプレキャストコンクリート製品</t>
  </si>
  <si>
    <t>AGF・鏡ボルト撤去鋼管の混合廃棄物(埋立て)処理</t>
  </si>
  <si>
    <t>鋼繊維を用いた繊維補強コンクリート</t>
  </si>
  <si>
    <t>薬品洗浄工法</t>
  </si>
  <si>
    <t>低圧注入工法(自動式低圧注入工法等)</t>
  </si>
  <si>
    <t>ポールコーン</t>
  </si>
  <si>
    <t>ボーリング削孔により設置する地下水位観測井</t>
  </si>
  <si>
    <t>従来型吹き止め柵</t>
  </si>
  <si>
    <t>工事用黒板</t>
  </si>
  <si>
    <t>表面処理無し鋼繊維補強コンクリート</t>
  </si>
  <si>
    <t>部材補強</t>
  </si>
  <si>
    <t>道路鋲(自発光タイプ)</t>
  </si>
  <si>
    <t>基(歩道橋基礎)</t>
  </si>
  <si>
    <t>台/1ヶ月</t>
  </si>
  <si>
    <t>単管バリケード</t>
  </si>
  <si>
    <t>溶融亜鉛めっきを施した鋼製の架台</t>
  </si>
  <si>
    <t>建設機械</t>
  </si>
  <si>
    <t>EPS軽量盛土工法(押出成形セメント板)</t>
  </si>
  <si>
    <t>重防食塗装(Rc-Ⅰ塗装系)による塗替え塗装。</t>
  </si>
  <si>
    <t>ステンレス製自然換気型脱気筒</t>
  </si>
  <si>
    <t>無収縮セメント注入材</t>
  </si>
  <si>
    <t>普通セメントコンクリート</t>
  </si>
  <si>
    <t>二次元赤外線画像と二次元可視画像の照合による劣化診断</t>
  </si>
  <si>
    <t>基(バリケード)</t>
  </si>
  <si>
    <t>コアボーリング機 (φ50)</t>
  </si>
  <si>
    <t>遮音壁</t>
  </si>
  <si>
    <t>目視調査(劣化状況を確認)</t>
  </si>
  <si>
    <t>改質Ⅱ型の加熱アスファルト混合物</t>
  </si>
  <si>
    <t>外来イネ科植物種子</t>
  </si>
  <si>
    <t>電線接続箱の電線引込部すき間のパテ詰め工法</t>
  </si>
  <si>
    <t>鋼製残存型枠</t>
  </si>
  <si>
    <t>ニュー・ライト・グリーンウォール工法 「さないさん」</t>
  </si>
  <si>
    <t>現場打もたれ擁壁</t>
  </si>
  <si>
    <t>溶接施工試験体による破壊試験</t>
  </si>
  <si>
    <t>パネル</t>
  </si>
  <si>
    <t>スラリー撹拌工・単軸施工</t>
  </si>
  <si>
    <t>従来の振動法による張力測定</t>
  </si>
  <si>
    <t>チャッキングプレート</t>
  </si>
  <si>
    <t>ジオシンセティックス液状化変形抑制工法(SECURE-G工法)</t>
  </si>
  <si>
    <t>鋼製雪崩予防柵(吊柵)</t>
  </si>
  <si>
    <t>NINJAパネル</t>
  </si>
  <si>
    <t>吹付法枠</t>
  </si>
  <si>
    <t>シリコーン粘着シートを使用した壁高欄防水・防食工</t>
  </si>
  <si>
    <t>ポリブタジエン樹脂封止</t>
  </si>
  <si>
    <t>吸じん式 乾式コンクリートカッター</t>
  </si>
  <si>
    <t>手動式 ・湿式10cm級コンクリートカッター</t>
  </si>
  <si>
    <t>購入盛土材による盛土施工</t>
  </si>
  <si>
    <t>ビデオスコープによるミクロ的(微視的)な外観調査 {動画撮影のみによる調査}</t>
  </si>
  <si>
    <t>作業空間が確保できる場所にて試料採取する振動ドリル</t>
  </si>
  <si>
    <t>再生プラスチック製中央線縁石</t>
  </si>
  <si>
    <t>小型・軽量LEDトンネル照明器具「STAR LED'S TUNNEL」</t>
  </si>
  <si>
    <t>LEDランプを光源に用いたトンネル照明器具</t>
  </si>
  <si>
    <t>コンクリート打設後に塗布する防水モルタル</t>
  </si>
  <si>
    <t>水晶式水位センサおよび水位計変換器</t>
  </si>
  <si>
    <t>高輝度蓄光プラスチックチェーン</t>
  </si>
  <si>
    <t>標識ロープ</t>
  </si>
  <si>
    <t>窓ガラス用遮熱フィルム</t>
  </si>
  <si>
    <t>Uカットシール工法を含む外壁改修工事</t>
  </si>
  <si>
    <t>リフレクターを使用したLED照明灯</t>
  </si>
  <si>
    <t>コンクリート給水養生用 水搬送シート</t>
  </si>
  <si>
    <t>養生マットを使用したコンクリートの養生、転用作業、散水作業</t>
  </si>
  <si>
    <t>㎡/回</t>
  </si>
  <si>
    <t>SUB桁端カップリング</t>
  </si>
  <si>
    <t>縁端拡幅+反力壁の設置と下部工補強</t>
  </si>
  <si>
    <t>ニュートラックSK</t>
  </si>
  <si>
    <t>散水養生(マット+散水)</t>
  </si>
  <si>
    <t>ハイパーエアシート</t>
  </si>
  <si>
    <t>地盤改良の可視化システム 3D-ViMaシステム</t>
  </si>
  <si>
    <t>数値データの帳票出力</t>
  </si>
  <si>
    <t>金属蒸気回収炉による低濃度PCB含有塗膜の処理</t>
  </si>
  <si>
    <t>PCB処理の許認可を受けた焼却炉による焼却、不溶化処理、埋立処分</t>
  </si>
  <si>
    <t>Hi-jet ARC 工法</t>
  </si>
  <si>
    <t>煙突内壁のアスベスト含有断熱材を人力により破砕し斫り取る工法</t>
  </si>
  <si>
    <t>タイブル</t>
  </si>
  <si>
    <t>タイロッド</t>
  </si>
  <si>
    <t>高耐久型(HD-VIG)パネル</t>
  </si>
  <si>
    <t>ジオテキスタイル補強土壁(連結部材に鋼材を使用したコンクリートパネル)</t>
  </si>
  <si>
    <t>壁面積m2</t>
  </si>
  <si>
    <t>アクアシート</t>
  </si>
  <si>
    <t>養生マット(スポンジタイプ)</t>
  </si>
  <si>
    <t>吸水性泥土改質材 「ワトル」</t>
  </si>
  <si>
    <t>動力式溝掃除機械</t>
  </si>
  <si>
    <t>人力清掃工及び人力除草</t>
  </si>
  <si>
    <t>高含水泥土改良剤 MTシリーズ</t>
  </si>
  <si>
    <t>バキューム車による高含水泥土の運搬方法</t>
  </si>
  <si>
    <t>コンクリート構造物の施工目地部に設置するビニールシート</t>
  </si>
  <si>
    <t>3Dマシンガイダンス【 E三・S 】イーサン・エス</t>
  </si>
  <si>
    <t>丁張を使用したバックホウ法面整形工</t>
  </si>
  <si>
    <t>コンクリート構造物のひび割れ注入工法(ベヴェルプラグ工法)</t>
  </si>
  <si>
    <t>エポキシ樹脂低圧注入工法</t>
  </si>
  <si>
    <t>簡易水切り</t>
  </si>
  <si>
    <t>高耐食性GFRP橋梁検査路</t>
  </si>
  <si>
    <t>鋼製検査路(溶融亜鉛めっき処理)</t>
  </si>
  <si>
    <t>骨伝導非常電話機</t>
  </si>
  <si>
    <t>非常電話機(防騒音型)</t>
  </si>
  <si>
    <t>壁面アスベスト除去工法(Hi-jetAAC工法)</t>
  </si>
  <si>
    <t>壁面のアスベスト含有仕上塗材をディスクサンダーで乾式除去し、作業者出入口からの自然給気により粉じんを排気する工法</t>
  </si>
  <si>
    <t>経済的に優れた消波・根固めブロック(シーロックアドバンス61)</t>
  </si>
  <si>
    <t>消波・根固めブロック</t>
  </si>
  <si>
    <t>トンネルフェイステスター(TFT探査)</t>
  </si>
  <si>
    <t>探査用発破を用いた反射法弾性波探査</t>
  </si>
  <si>
    <t>探査</t>
  </si>
  <si>
    <t>ラバアスコン(現場練加熱アスコン)</t>
  </si>
  <si>
    <t>加熱アスファルト合材(欠損部補修)</t>
  </si>
  <si>
    <t>コンクリート接合部の耐震止水工法(HSB工法)</t>
  </si>
  <si>
    <t>縦方向連結を用いた可とう継手工法</t>
  </si>
  <si>
    <t>インフラ点検レポートサービス</t>
  </si>
  <si>
    <t>野帳による点検結果の記録・調書の作成</t>
  </si>
  <si>
    <t>OPEN現場「ICタグを活用したコンクリート品質証明」</t>
  </si>
  <si>
    <t>供試体への識別記入及び表計算ソフトによる品質記録・現場日報の作成。</t>
  </si>
  <si>
    <t>赤外線式障害物検知装置-ガードセンサ</t>
  </si>
  <si>
    <t>運転者による目視による安全確認</t>
  </si>
  <si>
    <t>橋梁向けPCケーブル用緊張工法(セットロスイージー補正システム)</t>
  </si>
  <si>
    <t>2次緊張時にラムチェアーを用いてセットロスの補正を行う工法</t>
  </si>
  <si>
    <t>GNSSステアリングシステム</t>
  </si>
  <si>
    <t>測量により改良位置を明示し、誘導員が地盤改良機の誘導を行う方法</t>
  </si>
  <si>
    <t>箇月</t>
  </si>
  <si>
    <t>マンホール鉄蓋円形交換工法 (G-GRIP工法)</t>
  </si>
  <si>
    <t>開削工法によるマンホール鉄蓋の交換</t>
  </si>
  <si>
    <t>後付断熱ペアガラス据付工法(エミネントペアW)</t>
  </si>
  <si>
    <t>連続鉄筋コンクリート舗装用配力筋</t>
  </si>
  <si>
    <t>バー型スペーサー及び配力筋</t>
  </si>
  <si>
    <t>コンクリートのひび割れ抑制工法(部分パイプクーリング工法)</t>
  </si>
  <si>
    <t>膨張コンクリートを用いたひび割れ抑制工法</t>
  </si>
  <si>
    <t>鋳心管(いしんかん)「橋梁用排水パイプ」</t>
  </si>
  <si>
    <t>橋梁用床版水抜き管(溶融亜鉛メッキ使用)</t>
  </si>
  <si>
    <t>有機溶剤を含んだシラン系表面含浸材</t>
  </si>
  <si>
    <t>鋼管柱用の鋼製根巻基礎</t>
  </si>
  <si>
    <t>コンクリート製根巻基礎</t>
  </si>
  <si>
    <t>速硬系ポリマーセメントモルタル「U-リペアパッチEX、U-リペアライトEX」</t>
  </si>
  <si>
    <t>ポリマーセメントモルタル(二材型)</t>
  </si>
  <si>
    <t>ニューネオソーラーREVO</t>
  </si>
  <si>
    <t>太陽電池式点滅灯</t>
  </si>
  <si>
    <t>高速型ボアホールスキャナ装置</t>
  </si>
  <si>
    <t>トンネル対応GFRP製ハンドレール</t>
  </si>
  <si>
    <t>鋼製ハンドレール(溶融亜鉛メッキ処理)</t>
  </si>
  <si>
    <t>主桁・床版一体型FRP検査路</t>
  </si>
  <si>
    <t>鋼製検査路(溶融亜鉛メッキ)</t>
  </si>
  <si>
    <t>種特異的プライマーを利用した環境DNA分析による水生生物調査技術</t>
  </si>
  <si>
    <t>捕獲法</t>
  </si>
  <si>
    <t>簡易水替工法(エアハート工法)</t>
  </si>
  <si>
    <t>水中ポンプ及び止水栓を用いた水替工</t>
  </si>
  <si>
    <t>コンクリート充填管理システム「ジュウテンミエルカ」</t>
  </si>
  <si>
    <t>熱電対センサを用いたコンクリート充填状況の管理</t>
  </si>
  <si>
    <t>S・RXリーダーレス工法</t>
  </si>
  <si>
    <t>リーダーを用いたダウンザホールハンマ工法</t>
  </si>
  <si>
    <t>散水カーテンによる自動粉じん対策「粉じん見張り番」</t>
  </si>
  <si>
    <t>防じんネット</t>
  </si>
  <si>
    <t>スパイラル式コンベヤ</t>
  </si>
  <si>
    <t>ベルトコンベヤ(平ベルト)</t>
  </si>
  <si>
    <t>パッチシールクロスによる漏水対策工法</t>
  </si>
  <si>
    <t>金属と塩ビを組み合わせた樋設置工法</t>
  </si>
  <si>
    <t>大光量LEDバルーン照明機</t>
  </si>
  <si>
    <t>従来型LEDバルーン照明機</t>
  </si>
  <si>
    <t>ポリマーセメント系表面被覆工法「UBEレジスト工法」</t>
  </si>
  <si>
    <t>有機系表面被覆工法(コンクリート保護塗装)</t>
  </si>
  <si>
    <t>低騒音型コンクリートカッター</t>
  </si>
  <si>
    <t>湿式10～18インチ級低騒音型コンクリートカッター</t>
  </si>
  <si>
    <t>ひび割れへのシールテープ「せこたん」を用いた手動式低圧注入工法</t>
  </si>
  <si>
    <t>不透明なシール材を用いた自動式低圧注入工法</t>
  </si>
  <si>
    <t>鋼板巻立て工法(溶接型)</t>
  </si>
  <si>
    <t>立ち会い検査(ロッドの数量確認による検尺)</t>
  </si>
  <si>
    <t>練炭養生、ジェットヒーターによる養生</t>
  </si>
  <si>
    <t>定置式リサイクルプラント(処分場での処理)</t>
  </si>
  <si>
    <t>発泡スチロール製化粧型枠</t>
  </si>
  <si>
    <t>電熱式融雪</t>
  </si>
  <si>
    <t>生汚泥・乾燥汚泥・他コンポスト・バーク堆肥・ピートモスによる土壌改良</t>
  </si>
  <si>
    <t>塩化物添加アスファルト舗装(マフィロン)</t>
  </si>
  <si>
    <t>アレッド可変情報板(ソーラーバッテリータイプ)</t>
  </si>
  <si>
    <t>通常の産廃処分場(中間処理)との処理</t>
  </si>
  <si>
    <t>バックホウ等による混合</t>
  </si>
  <si>
    <t>常温塗布式カラー舗装</t>
  </si>
  <si>
    <t>樹脂モルタル舗装工</t>
  </si>
  <si>
    <t>セラミック骨材</t>
  </si>
  <si>
    <t>ジェットヒーターによる養生方法</t>
  </si>
  <si>
    <t>遠心力鉄筋コンクリ-ト管</t>
  </si>
  <si>
    <t>現場打設</t>
  </si>
  <si>
    <t>透水性砂利系自然色舗装(常温系)</t>
  </si>
  <si>
    <t>イオン性吸水性樹脂</t>
  </si>
  <si>
    <t>急速ろ過方式</t>
  </si>
  <si>
    <t>C-2塗装</t>
  </si>
  <si>
    <t>基/標識柱</t>
  </si>
  <si>
    <t>上部工に単純合成鋼箱桁+単純PC桁、下部工にRC橋脚、基礎工に杭基礎を用いる工法</t>
  </si>
  <si>
    <t>CDM工法+変位緩衝孔</t>
  </si>
  <si>
    <t>厚層基材吹付工(t=5㎝)</t>
  </si>
  <si>
    <t>バーク堆肥マルチング工</t>
  </si>
  <si>
    <t>一般的な芝舗装</t>
  </si>
  <si>
    <t>クレイ舗装(従来のグランド造成等)</t>
  </si>
  <si>
    <t>ｋｇ</t>
  </si>
  <si>
    <t>ブレーカーによる破砕</t>
  </si>
  <si>
    <t>自発光式デリニェータ等(類似の装置が無いため一概に比較できない。)</t>
  </si>
  <si>
    <t>従前の凍結防止剤散布</t>
  </si>
  <si>
    <t>植生基材吹付工(キャトルバン工法)T=5cm</t>
  </si>
  <si>
    <t>ハンマー打診法(ソナライザー)</t>
  </si>
  <si>
    <t>10000㎡</t>
  </si>
  <si>
    <t>電熱線融雪設備</t>
  </si>
  <si>
    <t>ロードヒーティング(二要素式、又は、四要素式)</t>
  </si>
  <si>
    <t>統計的手法による路面温度予測ならびに路面凍結予測</t>
  </si>
  <si>
    <t>塩化物を添加した化学系(混合物型)凍結抑制舗装</t>
  </si>
  <si>
    <t>トランシットや光波測距儀による測量</t>
  </si>
  <si>
    <t>フィンガー式伸縮装置、マウラー式伸縮装置</t>
  </si>
  <si>
    <t>凍結防止剤(塩化物)</t>
  </si>
  <si>
    <t>人力施工(凹部処理は粘土塊を木槌で殴打.不陸整性後はエアタンパ等による転圧.)</t>
  </si>
  <si>
    <t>凍結防止剤塩化カルシューム、塩化ナトリウム、塩化マグネシューム尿素、酢酸、蟻酸</t>
  </si>
  <si>
    <t>:アスファルトプラント</t>
  </si>
  <si>
    <t>3個の1軸変位計を組合せの形で使用する方法</t>
  </si>
  <si>
    <t>ネット張種子吹付(植栽マット)緑化工</t>
  </si>
  <si>
    <t>コンクリートブロック積み(ネオホタル)</t>
  </si>
  <si>
    <t>岩盤変位計を2mに1点設置した場合で比較</t>
  </si>
  <si>
    <t>伸縮センサ</t>
  </si>
  <si>
    <t>塩化ナトリウム、塩化カルシウムの散布</t>
  </si>
  <si>
    <t>原位置混合改良装置</t>
  </si>
  <si>
    <t>掘り返し、廃棄物を全量処分する技術</t>
  </si>
  <si>
    <t>法枠中詰め工(植生土嚢、中詰めブロック)</t>
  </si>
  <si>
    <t>大型連結ブロック</t>
  </si>
  <si>
    <t>従来の護岸型河川</t>
  </si>
  <si>
    <t>可搬式開閉機</t>
  </si>
  <si>
    <t>ビニルクロス張り(壁及び天井)</t>
  </si>
  <si>
    <t>片法枠工</t>
  </si>
  <si>
    <t>木レンガ舗装(間伐材等を有効利用できる舗装技術)</t>
  </si>
  <si>
    <t>ロッドコンパクション工法</t>
  </si>
  <si>
    <t>のり面緑化工、のり枠工、モルタル工</t>
  </si>
  <si>
    <t>杭基礎工法</t>
  </si>
  <si>
    <t>河川覆土ブロック</t>
  </si>
  <si>
    <t>大型ふとん籠</t>
  </si>
  <si>
    <t>カゴマット</t>
  </si>
  <si>
    <t>透水性コンクリート舗装(パーミアコン舗装など)</t>
  </si>
  <si>
    <t>現場打逆T型擁壁</t>
  </si>
  <si>
    <t>プレキャスト型枠</t>
  </si>
  <si>
    <t>ワイヤセンサ</t>
  </si>
  <si>
    <t>ベアリング式等免震工法</t>
  </si>
  <si>
    <t>はしご胴木工法。</t>
  </si>
  <si>
    <t>道路遮断層</t>
  </si>
  <si>
    <t>レミファルト(常温合材)</t>
  </si>
  <si>
    <t>移動式ガードレール(鋼製防護柵+コンクリートブロック)</t>
  </si>
  <si>
    <t>人力洗浄</t>
  </si>
  <si>
    <t>従来型枠工法</t>
  </si>
  <si>
    <t>電気電子機器を応用した高精度観測装置等</t>
  </si>
  <si>
    <t>路面凍結感知警報システム</t>
  </si>
  <si>
    <t>従来の強度を有するコンクリート</t>
  </si>
  <si>
    <t>傾斜センサ</t>
  </si>
  <si>
    <t>一般タイプの静的破砕剤</t>
  </si>
  <si>
    <t>箱</t>
  </si>
  <si>
    <t>通常加熱アスファルト混合物舗装＋凍結防止剤路上散布作業</t>
  </si>
  <si>
    <t>合板を用いた道路標識等の基礎コンクリート打設工事</t>
  </si>
  <si>
    <t>弾性波探査、高密度電気探査</t>
  </si>
  <si>
    <t>草刈工</t>
  </si>
  <si>
    <t>塩素系凍結防止剤</t>
  </si>
  <si>
    <t>チッピングによる目荒らし処理</t>
  </si>
  <si>
    <t>化粧材製品</t>
  </si>
  <si>
    <t>一般高粘度改質アスファルト</t>
  </si>
  <si>
    <t>溶接式コンクリートパイル</t>
  </si>
  <si>
    <t>振動締固め蓋板</t>
  </si>
  <si>
    <t>他社の補修シート工法</t>
  </si>
  <si>
    <t>コンクリート断面修復+塗装による塩害補修工法</t>
  </si>
  <si>
    <t>ニクロム線による電熱方式</t>
  </si>
  <si>
    <t>セメント等の安定処理土による人工地盤造成工法</t>
  </si>
  <si>
    <t>コンクリート管+現場打ちコンクリート巻き立て</t>
  </si>
  <si>
    <t>巡回目視点検(巡回パトロール)</t>
  </si>
  <si>
    <t>セメント系固化剤および石灰系固化剤利用による法面緑化工事</t>
  </si>
  <si>
    <t>ポンプ場</t>
  </si>
  <si>
    <t>除草剤を用いた除草</t>
  </si>
  <si>
    <t>鋼製やぐらや船舶等を利用した海底地盤調査法</t>
  </si>
  <si>
    <t>地すべり等の斜面動態観測技術(電気的センサ)</t>
  </si>
  <si>
    <t>植生基材吹付工(厚層基材吹付工)・客土吹付工</t>
  </si>
  <si>
    <t>ソケット・スリーブタイプ</t>
  </si>
  <si>
    <t>ライナープレート</t>
  </si>
  <si>
    <t>LEDによる点発光</t>
  </si>
  <si>
    <t>セメントコンクリート舗装</t>
  </si>
  <si>
    <t>大型破砕機</t>
  </si>
  <si>
    <t>ゴムチップ</t>
  </si>
  <si>
    <t>景観型ガードパイプ</t>
  </si>
  <si>
    <t>エプロンブロック</t>
  </si>
  <si>
    <t>三和式アースオーガー工法</t>
  </si>
  <si>
    <t>伸縮計・振動センサー</t>
  </si>
  <si>
    <t>鞘管・ゴム固定具を使うデリニェータ</t>
  </si>
  <si>
    <t>光学センサシステム・歪みセンサシステム</t>
  </si>
  <si>
    <t>ローラーゲート(樋門)</t>
  </si>
  <si>
    <t>普通コンクリート積みブロック練り積み工法</t>
  </si>
  <si>
    <t>塩化ビニール管</t>
  </si>
  <si>
    <t>インターロッキング及び平板ブロック</t>
  </si>
  <si>
    <t>薄層コンクリート</t>
  </si>
  <si>
    <t>ひび割れ計測</t>
  </si>
  <si>
    <t>橋梁用吊り足場</t>
  </si>
  <si>
    <t>大型積みブロック</t>
  </si>
  <si>
    <t>自然石練り石積み工法</t>
  </si>
  <si>
    <t>煙道内温水コイル式廃熱回収システム</t>
  </si>
  <si>
    <t>従来型除雪グレーダ</t>
  </si>
  <si>
    <t>従来型歩道除雪車</t>
  </si>
  <si>
    <t>除雪トラック(10t級6×6)</t>
  </si>
  <si>
    <t>電動ハンドル及びパームドリル等による保水孔工</t>
  </si>
  <si>
    <t>振動センサ</t>
  </si>
  <si>
    <t>NETIS登録番号</t>
  </si>
  <si>
    <t>レベル1</t>
  </si>
  <si>
    <t>レベル2</t>
  </si>
  <si>
    <t>レベル3</t>
  </si>
  <si>
    <t>レベル4</t>
  </si>
  <si>
    <t>[★ 活用促進]</t>
  </si>
  <si>
    <t>船舶動静共有航行支援システム</t>
  </si>
  <si>
    <t>[★ R2推奨][★ 活用促進]</t>
  </si>
  <si>
    <t>[★ R2準推奨][★ 活用促進]</t>
  </si>
  <si>
    <t>蔵衛門Pad</t>
  </si>
  <si>
    <t>アスファルト舗装密度測定器「ペイブトラッカー」</t>
  </si>
  <si>
    <t>基層</t>
  </si>
  <si>
    <t>プラシキ</t>
  </si>
  <si>
    <t>仮設道路工</t>
  </si>
  <si>
    <t>仮設道路</t>
  </si>
  <si>
    <t>超微粒子含浸性コンクリート養生剤(サンマテラーアクアバンク)</t>
  </si>
  <si>
    <t>浅海底観測システム</t>
  </si>
  <si>
    <t>水中点検ロボット(アクジャスター搭載型ROV)</t>
  </si>
  <si>
    <t>港湾情報システム</t>
  </si>
  <si>
    <t>型枠</t>
  </si>
  <si>
    <t>自律水温制御パイプクーリングシステム「WIT P-Cool 3A」</t>
  </si>
  <si>
    <t>航行ルートボイスNaviシステム</t>
  </si>
  <si>
    <t>[★ R1準推奨][★ 活用促進]</t>
  </si>
  <si>
    <t>海底地形探知ソナー施工管理システム</t>
  </si>
  <si>
    <t>ローカル型作業船運航管理システム(WIT Ship Finder 3A)</t>
  </si>
  <si>
    <t>リピーボード</t>
  </si>
  <si>
    <t>コンクリートの初期養生工法「GETTキュア」</t>
  </si>
  <si>
    <t>LEDハイブリットタワーライト</t>
  </si>
  <si>
    <t>インジケーター付き膨脹式救命胴衣(H25年基準改定適合品)</t>
  </si>
  <si>
    <t>高耐久海水練りコンクリート</t>
  </si>
  <si>
    <t>CFCC(緊張材)</t>
  </si>
  <si>
    <t>鉄筋</t>
  </si>
  <si>
    <t>CFCC(コンクリート補強筋)</t>
  </si>
  <si>
    <t>トータルステーションを用いた自動変位計測システム(Loop Man)</t>
  </si>
  <si>
    <t>航行安全監視システム</t>
  </si>
  <si>
    <t>[★ H29推奨][★ 活用促進]</t>
  </si>
  <si>
    <t>[★ H29評価促進]</t>
  </si>
  <si>
    <t>[★ H30準推奨][★ 活用促進]</t>
  </si>
  <si>
    <t>[★ H29準推奨][★ 活用促進][★ 少実績優良]</t>
  </si>
  <si>
    <t>[★ 活用促進][★ 設計比較対象]</t>
  </si>
  <si>
    <t>[★ 活用促進][★ H27活用促進（旧）]</t>
  </si>
  <si>
    <t>[★ H29準推奨][★ 活用促進]</t>
  </si>
  <si>
    <t>土系舗装用改良材、特殊針葉樹皮改良材「JGS-CCクレイ」</t>
  </si>
  <si>
    <t>[★ R2準推奨]</t>
  </si>
  <si>
    <t>[★ R2評価促進]</t>
  </si>
  <si>
    <t>QSK-090005-VG</t>
  </si>
  <si>
    <t>QSK-090004-VG</t>
  </si>
  <si>
    <t>KTK-090004-VG</t>
  </si>
  <si>
    <t>SKK-090002-VG</t>
  </si>
  <si>
    <t>KKK-090002-VG</t>
  </si>
  <si>
    <t>CB-090028-VG</t>
  </si>
  <si>
    <t>HRK-080001-VG</t>
  </si>
  <si>
    <t>KTK-100012-VG</t>
  </si>
  <si>
    <t>KTK-090002-VG</t>
  </si>
  <si>
    <t>12ヶ月・台</t>
  </si>
  <si>
    <t>1回</t>
  </si>
  <si>
    <t>500メートル</t>
  </si>
  <si>
    <t>1km</t>
  </si>
  <si>
    <t>300㎡</t>
  </si>
  <si>
    <t>1000㎡</t>
  </si>
  <si>
    <t>215m^2</t>
  </si>
  <si>
    <t>4㎞</t>
  </si>
  <si>
    <t>20延長m(直高5m)</t>
  </si>
  <si>
    <t>1500㎡</t>
  </si>
  <si>
    <t>300m2</t>
  </si>
  <si>
    <t>100箇所</t>
  </si>
  <si>
    <t>100m</t>
  </si>
  <si>
    <t>1500m2</t>
  </si>
  <si>
    <t>100㎞</t>
  </si>
  <si>
    <t>100km</t>
  </si>
  <si>
    <t>100km・車線</t>
  </si>
  <si>
    <t>1工事</t>
  </si>
  <si>
    <t>2年</t>
  </si>
  <si>
    <t>100m2</t>
  </si>
  <si>
    <t>50個</t>
  </si>
  <si>
    <t>10km</t>
  </si>
  <si>
    <t>380㎡</t>
  </si>
  <si>
    <t>1枚</t>
  </si>
  <si>
    <t>100日</t>
  </si>
  <si>
    <t>3本</t>
  </si>
  <si>
    <t>1現場</t>
  </si>
  <si>
    <t>5日</t>
  </si>
  <si>
    <t>30稼働日</t>
  </si>
  <si>
    <t>400m2</t>
  </si>
  <si>
    <t>10m</t>
  </si>
  <si>
    <t>180日</t>
  </si>
  <si>
    <t>200箇所</t>
  </si>
  <si>
    <t>1000掛㎡</t>
  </si>
  <si>
    <t>1000m</t>
  </si>
  <si>
    <t>202m3</t>
  </si>
  <si>
    <t>0.0899999999999999km2</t>
  </si>
  <si>
    <t>10日</t>
  </si>
  <si>
    <t>1件</t>
  </si>
  <si>
    <t>100000結束</t>
  </si>
  <si>
    <t>1㎡</t>
  </si>
  <si>
    <t>3000m2</t>
  </si>
  <si>
    <t>1t</t>
  </si>
  <si>
    <t>20測点</t>
  </si>
  <si>
    <t>1300㎡</t>
  </si>
  <si>
    <t>1000m2</t>
  </si>
  <si>
    <t>180m2</t>
  </si>
  <si>
    <t>250㎡</t>
  </si>
  <si>
    <t>2000個</t>
  </si>
  <si>
    <t>30m3</t>
  </si>
  <si>
    <t>1式</t>
  </si>
  <si>
    <t>3L</t>
  </si>
  <si>
    <t>400㎡</t>
  </si>
  <si>
    <t>1台・日</t>
  </si>
  <si>
    <t>1個</t>
  </si>
  <si>
    <t>1台</t>
  </si>
  <si>
    <t>100本</t>
  </si>
  <si>
    <t>1080㎡</t>
  </si>
  <si>
    <t>32m3</t>
  </si>
  <si>
    <t>1ヶ月</t>
  </si>
  <si>
    <t>1月</t>
  </si>
  <si>
    <t>100㎡/回</t>
  </si>
  <si>
    <t>1本</t>
  </si>
  <si>
    <t>10000m2</t>
  </si>
  <si>
    <t>10橋</t>
  </si>
  <si>
    <t>12m2</t>
  </si>
  <si>
    <t>15000本</t>
  </si>
  <si>
    <t>150m</t>
  </si>
  <si>
    <t>1セット</t>
  </si>
  <si>
    <t>240m</t>
  </si>
  <si>
    <t>100基</t>
  </si>
  <si>
    <t>500箇所</t>
  </si>
  <si>
    <t>3箇所</t>
  </si>
  <si>
    <t>1200箇所</t>
  </si>
  <si>
    <t>200平米</t>
  </si>
  <si>
    <t>1台・6ヶ月</t>
  </si>
  <si>
    <t>10台</t>
  </si>
  <si>
    <t>3m2</t>
  </si>
  <si>
    <t>16箇所</t>
  </si>
  <si>
    <t>1800m</t>
  </si>
  <si>
    <t>300m3</t>
  </si>
  <si>
    <t>20m</t>
  </si>
  <si>
    <t>100セット</t>
  </si>
  <si>
    <t>6月</t>
  </si>
  <si>
    <t>90日</t>
  </si>
  <si>
    <t>1台/月</t>
  </si>
  <si>
    <t>230㎡</t>
  </si>
  <si>
    <t>30日</t>
  </si>
  <si>
    <t>1m3</t>
  </si>
  <si>
    <t>500m</t>
  </si>
  <si>
    <t>1Km</t>
  </si>
  <si>
    <t>160m3</t>
  </si>
  <si>
    <t>1日</t>
  </si>
  <si>
    <t>1km2</t>
  </si>
  <si>
    <t>1012.5m2</t>
  </si>
  <si>
    <t>190個所</t>
  </si>
  <si>
    <t>50工事/年</t>
  </si>
  <si>
    <t>1600時間</t>
  </si>
  <si>
    <t>560m</t>
  </si>
  <si>
    <t>100灯</t>
  </si>
  <si>
    <t>1346掛m2</t>
  </si>
  <si>
    <t>5m</t>
  </si>
  <si>
    <t>3000m3</t>
  </si>
  <si>
    <t>1橋(L=100m)</t>
  </si>
  <si>
    <t>320m</t>
  </si>
  <si>
    <t>27m</t>
  </si>
  <si>
    <t>100m3</t>
  </si>
  <si>
    <t>100掛㎡</t>
  </si>
  <si>
    <t>1打設場所</t>
  </si>
  <si>
    <t>50㎡</t>
  </si>
  <si>
    <t>4個</t>
  </si>
  <si>
    <t>46㎡</t>
  </si>
  <si>
    <t>50m</t>
  </si>
  <si>
    <t>10本</t>
  </si>
  <si>
    <t>4本</t>
  </si>
  <si>
    <t>400m3</t>
  </si>
  <si>
    <t>4m3</t>
  </si>
  <si>
    <t>20km2</t>
  </si>
  <si>
    <t>60m3/Hr</t>
  </si>
  <si>
    <t>1000メートル</t>
  </si>
  <si>
    <t>4組</t>
  </si>
  <si>
    <t>10組</t>
  </si>
  <si>
    <t>2820m3</t>
  </si>
  <si>
    <t>1橋</t>
  </si>
  <si>
    <t>1基</t>
  </si>
  <si>
    <t>432箇所</t>
  </si>
  <si>
    <t>1m^3</t>
  </si>
  <si>
    <t>40m</t>
  </si>
  <si>
    <t>排砂管設備</t>
  </si>
  <si>
    <t>空港土木</t>
  </si>
  <si>
    <t>柵工</t>
  </si>
  <si>
    <t>撤去工</t>
  </si>
  <si>
    <t>ポンプ浚渫</t>
  </si>
  <si>
    <t>硬土盤・岩盤浚渫</t>
  </si>
  <si>
    <t>土砂掘削</t>
  </si>
  <si>
    <t>ポンプ土取</t>
  </si>
  <si>
    <t>クラブ土取</t>
  </si>
  <si>
    <t>揚土埋立</t>
  </si>
  <si>
    <t>ポンプ床掘</t>
  </si>
  <si>
    <t>グラブ床掘</t>
  </si>
  <si>
    <t>硬土盤床掘</t>
  </si>
  <si>
    <t>砕岩床堀</t>
  </si>
  <si>
    <t>置換材</t>
  </si>
  <si>
    <t>置換材均し</t>
  </si>
  <si>
    <t>サンドドレーン</t>
  </si>
  <si>
    <t>敷砂</t>
  </si>
  <si>
    <t>敷砂均し</t>
  </si>
  <si>
    <t>裁荷土砂</t>
  </si>
  <si>
    <t>ペーパードレーン</t>
  </si>
  <si>
    <t>盛上土砂撤去</t>
  </si>
  <si>
    <t>盛砂</t>
  </si>
  <si>
    <t>盛砂均し</t>
  </si>
  <si>
    <t>先掘防止</t>
  </si>
  <si>
    <t>捨石本均し</t>
    <rPh sb="0" eb="2">
      <t>ステイシ</t>
    </rPh>
    <rPh sb="2" eb="3">
      <t>ホン</t>
    </rPh>
    <rPh sb="3" eb="4">
      <t>ナラ</t>
    </rPh>
    <phoneticPr fontId="23"/>
  </si>
  <si>
    <t>捨石荒均し</t>
    <rPh sb="0" eb="2">
      <t>ステイシ</t>
    </rPh>
    <rPh sb="2" eb="3">
      <t>アラ</t>
    </rPh>
    <rPh sb="3" eb="4">
      <t>ナラ</t>
    </rPh>
    <phoneticPr fontId="23"/>
  </si>
  <si>
    <t>袋詰コンクリート</t>
  </si>
  <si>
    <t>基礎ブロック製作</t>
  </si>
  <si>
    <t>基礎ブロック据付</t>
    <rPh sb="6" eb="8">
      <t>スエツケ</t>
    </rPh>
    <phoneticPr fontId="23"/>
  </si>
  <si>
    <t>漏洩防止</t>
  </si>
  <si>
    <t>ケーソン製作用台船</t>
  </si>
  <si>
    <t>底面</t>
  </si>
  <si>
    <t>マット</t>
  </si>
  <si>
    <t>支保</t>
  </si>
  <si>
    <t>バラスト</t>
  </si>
  <si>
    <t>止水板</t>
  </si>
  <si>
    <t>上蓋</t>
  </si>
  <si>
    <t>進水</t>
  </si>
  <si>
    <t>仮置</t>
  </si>
  <si>
    <t>回航・曳航</t>
  </si>
  <si>
    <t>砂・石材中詰</t>
  </si>
  <si>
    <t>コンクリート中詰</t>
  </si>
  <si>
    <t>プレパックドコンクリート中詰</t>
  </si>
  <si>
    <t>蓋コンクリート</t>
  </si>
  <si>
    <t>蓋ブロック製作</t>
  </si>
  <si>
    <t>蓋ブロック据付</t>
  </si>
  <si>
    <t>間詰コンクリート</t>
  </si>
  <si>
    <t>伸縮目地工</t>
  </si>
  <si>
    <t>補助ヤード施設</t>
  </si>
  <si>
    <t>注入管</t>
  </si>
  <si>
    <t>骨材投入</t>
  </si>
  <si>
    <t>モルタル注入</t>
  </si>
  <si>
    <t>本体捨石</t>
  </si>
  <si>
    <t>本体捨石均し</t>
    <rPh sb="4" eb="5">
      <t>ナラ</t>
    </rPh>
    <phoneticPr fontId="23"/>
  </si>
  <si>
    <t>捨ブロック製作</t>
    <rPh sb="0" eb="1">
      <t>ス</t>
    </rPh>
    <phoneticPr fontId="23"/>
  </si>
  <si>
    <t>捨ブロック据付</t>
    <rPh sb="0" eb="1">
      <t>ス</t>
    </rPh>
    <rPh sb="5" eb="7">
      <t>スエツケ</t>
    </rPh>
    <phoneticPr fontId="23"/>
  </si>
  <si>
    <t>基礎砕石</t>
  </si>
  <si>
    <t>伸縮目地</t>
  </si>
  <si>
    <t>先行掘削</t>
  </si>
  <si>
    <t>鋼矢板</t>
  </si>
  <si>
    <t>控鋼矢板</t>
  </si>
  <si>
    <t>控鋼杭</t>
  </si>
  <si>
    <t>腹起</t>
  </si>
  <si>
    <t>タイ材</t>
  </si>
  <si>
    <t>鋼杭</t>
  </si>
  <si>
    <t>被覆石</t>
  </si>
  <si>
    <t>被覆石均し</t>
    <rPh sb="3" eb="4">
      <t>ナラ</t>
    </rPh>
    <phoneticPr fontId="23"/>
  </si>
  <si>
    <t>被覆ブロック製作</t>
    <rPh sb="0" eb="2">
      <t>ヒフク</t>
    </rPh>
    <phoneticPr fontId="23"/>
  </si>
  <si>
    <t>被覆ブロック据付</t>
    <rPh sb="0" eb="2">
      <t>ヒフク</t>
    </rPh>
    <rPh sb="6" eb="8">
      <t>スエツケ</t>
    </rPh>
    <phoneticPr fontId="23"/>
  </si>
  <si>
    <t>根固ブロック製作</t>
    <rPh sb="0" eb="1">
      <t>ネ</t>
    </rPh>
    <rPh sb="1" eb="2">
      <t>コ</t>
    </rPh>
    <phoneticPr fontId="23"/>
  </si>
  <si>
    <t>根固ブロック据付</t>
    <rPh sb="0" eb="2">
      <t>ネガタ</t>
    </rPh>
    <rPh sb="6" eb="8">
      <t>スエツケ</t>
    </rPh>
    <phoneticPr fontId="23"/>
  </si>
  <si>
    <t>上部ブロック製作</t>
    <rPh sb="0" eb="2">
      <t>ジョウブ</t>
    </rPh>
    <phoneticPr fontId="23"/>
  </si>
  <si>
    <t>上部ブロック据付</t>
    <rPh sb="0" eb="2">
      <t>ジョウブ</t>
    </rPh>
    <rPh sb="6" eb="8">
      <t>スエツケ</t>
    </rPh>
    <phoneticPr fontId="23"/>
  </si>
  <si>
    <t>係船柱</t>
  </si>
  <si>
    <t>防舷材</t>
  </si>
  <si>
    <t>車止</t>
  </si>
  <si>
    <t>縁金物</t>
  </si>
  <si>
    <t>電気防食</t>
  </si>
  <si>
    <t>ＦＲＰモルタルライニング</t>
  </si>
  <si>
    <t>ペトロラタムライニング</t>
  </si>
  <si>
    <t>コンクリート被覆</t>
  </si>
  <si>
    <t>防食塗装</t>
  </si>
  <si>
    <t>係船環</t>
  </si>
  <si>
    <t>消波ブロック製作</t>
    <rPh sb="0" eb="2">
      <t>ショウハ</t>
    </rPh>
    <phoneticPr fontId="23"/>
  </si>
  <si>
    <t>消波ブロック据付</t>
    <rPh sb="0" eb="2">
      <t>ショウハ</t>
    </rPh>
    <rPh sb="6" eb="8">
      <t>スエツケ</t>
    </rPh>
    <phoneticPr fontId="23"/>
  </si>
  <si>
    <t>目地板</t>
  </si>
  <si>
    <t>裏込材</t>
  </si>
  <si>
    <t>裏込均し</t>
  </si>
  <si>
    <t>吸い出し防止材</t>
  </si>
  <si>
    <t>裏埋材</t>
  </si>
  <si>
    <t>載荷土砂</t>
  </si>
  <si>
    <t>ペーパードレーン（液状化対策）</t>
  </si>
  <si>
    <t>クラベルマット</t>
  </si>
  <si>
    <t>パックドレーン</t>
  </si>
  <si>
    <t>グラベルドレーン</t>
  </si>
  <si>
    <t>事前混合処理</t>
  </si>
  <si>
    <t>表層固化処理工</t>
  </si>
  <si>
    <t>ロッドコンパクション</t>
  </si>
  <si>
    <t>不陸整正</t>
    <rPh sb="0" eb="2">
      <t>フリク</t>
    </rPh>
    <rPh sb="2" eb="4">
      <t>セイセイ</t>
    </rPh>
    <phoneticPr fontId="23"/>
  </si>
  <si>
    <t>下層路盤</t>
    <rPh sb="0" eb="2">
      <t>カソウ</t>
    </rPh>
    <rPh sb="2" eb="4">
      <t>ロバン</t>
    </rPh>
    <phoneticPr fontId="23"/>
  </si>
  <si>
    <t>上層路盤</t>
    <rPh sb="0" eb="2">
      <t>ジョウソウ</t>
    </rPh>
    <rPh sb="2" eb="4">
      <t>ロバン</t>
    </rPh>
    <phoneticPr fontId="23"/>
  </si>
  <si>
    <t>コンクリート舗装</t>
    <rPh sb="6" eb="8">
      <t>ホソウ</t>
    </rPh>
    <phoneticPr fontId="23"/>
  </si>
  <si>
    <t>目地</t>
  </si>
  <si>
    <t>小口止め</t>
    <rPh sb="0" eb="2">
      <t>コグチ</t>
    </rPh>
    <rPh sb="2" eb="3">
      <t>ド</t>
    </rPh>
    <phoneticPr fontId="23"/>
  </si>
  <si>
    <t>基層</t>
    <rPh sb="0" eb="2">
      <t>キソウ</t>
    </rPh>
    <phoneticPr fontId="23"/>
  </si>
  <si>
    <t>表層</t>
  </si>
  <si>
    <t>係船柱塗装</t>
  </si>
  <si>
    <t>車止塗装</t>
  </si>
  <si>
    <t>縁金物塗装</t>
  </si>
  <si>
    <t>その他防食工法</t>
  </si>
  <si>
    <t>鋼板溶接</t>
  </si>
  <si>
    <t>ひびわれ補修</t>
  </si>
  <si>
    <t>断面修復</t>
  </si>
  <si>
    <t>ライニング</t>
  </si>
  <si>
    <t>現場鋼材溶接</t>
  </si>
  <si>
    <t>被覆溶接（水中）</t>
  </si>
  <si>
    <t>スタッド溶接（水中）</t>
  </si>
  <si>
    <t>現場鋼材切断</t>
  </si>
  <si>
    <t>清掃</t>
  </si>
  <si>
    <t>削孔</t>
    <rPh sb="0" eb="2">
      <t>サッコウ</t>
    </rPh>
    <phoneticPr fontId="23"/>
  </si>
  <si>
    <t>用水設備</t>
  </si>
  <si>
    <t>コンクリート取り壊し</t>
  </si>
  <si>
    <t>水中コンクリート撤去</t>
  </si>
  <si>
    <t>鋼矢板等切断撤去</t>
  </si>
  <si>
    <t>服起・タイ材撤去</t>
  </si>
  <si>
    <t>舗装版撤去</t>
  </si>
  <si>
    <t>石材撤去</t>
  </si>
  <si>
    <t>ケーソン撤去</t>
  </si>
  <si>
    <t>ブロック撤去</t>
  </si>
  <si>
    <t>鋼矢板等引抜き撤去</t>
  </si>
  <si>
    <t>仮設鋼矢板・Ｈ形鋼杭</t>
  </si>
  <si>
    <t>仮設鋼管杭・鋼管矢板</t>
  </si>
  <si>
    <t>埋立工</t>
  </si>
  <si>
    <t>海上地盤改良工</t>
  </si>
  <si>
    <t>高濃度浚渫工</t>
  </si>
  <si>
    <t>硬土盤・岩盤浚渫工</t>
  </si>
  <si>
    <t>本体工（捨石・捨ブロック式）</t>
  </si>
  <si>
    <t>本体工（鋼矢板式）</t>
  </si>
  <si>
    <t>水中発破浚渫工</t>
  </si>
  <si>
    <t>排砂管設備工</t>
  </si>
  <si>
    <t>本体工（その他形式）</t>
  </si>
  <si>
    <t>土運船運搬工</t>
  </si>
  <si>
    <t>築堤工</t>
  </si>
  <si>
    <t>付属工</t>
  </si>
  <si>
    <t>余水吐工</t>
  </si>
  <si>
    <t>裏込・裏埋工</t>
  </si>
  <si>
    <t>事前混合処理工</t>
  </si>
  <si>
    <t>埋立土工</t>
  </si>
  <si>
    <t>橋梁工</t>
  </si>
  <si>
    <t>床掘工</t>
  </si>
  <si>
    <t>維持補修工</t>
  </si>
  <si>
    <t>床掘土工</t>
  </si>
  <si>
    <t>雑工</t>
  </si>
  <si>
    <t>基礎盛砂工</t>
  </si>
  <si>
    <t>基礎ブロック工</t>
  </si>
  <si>
    <t>切土工</t>
    <rPh sb="0" eb="2">
      <t>キリド</t>
    </rPh>
    <rPh sb="2" eb="3">
      <t>コウ</t>
    </rPh>
    <phoneticPr fontId="23"/>
  </si>
  <si>
    <t>中詰工</t>
  </si>
  <si>
    <t>盛土工</t>
    <rPh sb="0" eb="2">
      <t>モリド</t>
    </rPh>
    <rPh sb="2" eb="3">
      <t>コウ</t>
    </rPh>
    <phoneticPr fontId="23"/>
  </si>
  <si>
    <t>蓋コンクリート工</t>
  </si>
  <si>
    <t>路床工</t>
  </si>
  <si>
    <t>蓋ブロック工</t>
  </si>
  <si>
    <t>グルービング工</t>
  </si>
  <si>
    <t>プレパックドコンクリート工</t>
  </si>
  <si>
    <t>鋼製フェンス工</t>
  </si>
  <si>
    <t>捨ブロック工</t>
  </si>
  <si>
    <t>FRPフェンス工</t>
  </si>
  <si>
    <t>構造物撤去工</t>
  </si>
  <si>
    <t>鋼矢板工</t>
  </si>
  <si>
    <t>舗装版撤去工</t>
  </si>
  <si>
    <t>鋼杭工</t>
  </si>
  <si>
    <t>舗装切削工</t>
  </si>
  <si>
    <t>その他本体工</t>
  </si>
  <si>
    <t>被覆石工</t>
  </si>
  <si>
    <t>袋詰コンクリート工</t>
  </si>
  <si>
    <t>被覆ブロック工</t>
  </si>
  <si>
    <t>根固ブロック工</t>
  </si>
  <si>
    <t>水中不分離性コンクリート工</t>
  </si>
  <si>
    <t>上部ブロック工</t>
  </si>
  <si>
    <t>係船柱工</t>
  </si>
  <si>
    <t>防舷材工</t>
  </si>
  <si>
    <t>車止・縁金物工</t>
  </si>
  <si>
    <t>付属設備工</t>
  </si>
  <si>
    <t>洗掘防止工</t>
  </si>
  <si>
    <t>裏込工</t>
  </si>
  <si>
    <t>裏埋工</t>
  </si>
  <si>
    <t>裏埋土工</t>
  </si>
  <si>
    <t>圧密・排水工</t>
  </si>
  <si>
    <t>沈埋函製作工</t>
  </si>
  <si>
    <t>沈埋函運搬・沈設工</t>
  </si>
  <si>
    <t>立坑工</t>
  </si>
  <si>
    <t>鋼橋製作・架設工</t>
  </si>
  <si>
    <t>床版工</t>
  </si>
  <si>
    <t>継手工</t>
  </si>
  <si>
    <t>ＰＣ橋製作・架設工</t>
  </si>
  <si>
    <t>維持塗装工</t>
  </si>
  <si>
    <t>防食工</t>
  </si>
  <si>
    <t>鋼材補修工</t>
  </si>
  <si>
    <t>コンクリート補修工</t>
  </si>
  <si>
    <t>現場鋼材溶接工</t>
  </si>
  <si>
    <t>現場鋼材切断工</t>
  </si>
  <si>
    <t>その他雑工</t>
  </si>
  <si>
    <t>設備工</t>
  </si>
  <si>
    <t>取り壊し工</t>
  </si>
  <si>
    <t>仮設鋼矢板工</t>
  </si>
  <si>
    <t>仮設鋼管杭・鋼管矢板工</t>
  </si>
  <si>
    <t>仮囲い工</t>
  </si>
  <si>
    <t>仮橋工</t>
  </si>
  <si>
    <t>水質汚濁防止工</t>
  </si>
  <si>
    <t>振動・騒音対策工</t>
  </si>
  <si>
    <t>地盤沈下・地下対策工</t>
  </si>
  <si>
    <t>構造物損傷対策工</t>
  </si>
  <si>
    <t>土質調査</t>
  </si>
  <si>
    <t>磁気探査</t>
  </si>
  <si>
    <t>標識工</t>
  </si>
  <si>
    <t>石積(張)工</t>
  </si>
  <si>
    <t xml:space="preserve">本技術は3次元データを活用した土木現場における計測作業を効率化する技術で従来はトータルステーションとレベルによる計測及び手作業での管理で対応していたが本技術の活用により施工現場で行う計測、管理作業を軽減できるため省人化、省力化及び経済性の向上が図れる。 </t>
    <phoneticPr fontId="9"/>
  </si>
  <si>
    <t>無</t>
    <rPh sb="0" eb="1">
      <t>ナ</t>
    </rPh>
    <phoneticPr fontId="9"/>
  </si>
  <si>
    <r>
      <t>9</t>
    </r>
    <r>
      <rPr>
        <sz val="11"/>
        <rFont val="ＭＳ Ｐゴシック"/>
        <family val="3"/>
        <charset val="128"/>
      </rPr>
      <t>0個</t>
    </r>
    <rPh sb="2" eb="3">
      <t>コ</t>
    </rPh>
    <phoneticPr fontId="9"/>
  </si>
  <si>
    <t>1着</t>
    <rPh sb="1" eb="2">
      <t>チャク</t>
    </rPh>
    <phoneticPr fontId="9"/>
  </si>
  <si>
    <t>前年度技術</t>
    <rPh sb="0" eb="3">
      <t>ゼンネンド</t>
    </rPh>
    <rPh sb="3" eb="5">
      <t>ギジュツ</t>
    </rPh>
    <phoneticPr fontId="9"/>
  </si>
  <si>
    <t>2021.10評価済み技術</t>
    <rPh sb="7" eb="9">
      <t>ヒョウカ</t>
    </rPh>
    <rPh sb="9" eb="10">
      <t>ズ</t>
    </rPh>
    <rPh sb="11" eb="13">
      <t>ギジュツ</t>
    </rPh>
    <phoneticPr fontId="9"/>
  </si>
  <si>
    <t>KK-190046-VE</t>
  </si>
  <si>
    <t>KT-190089-VE</t>
  </si>
  <si>
    <t>HR-190004-VE</t>
  </si>
  <si>
    <t>KT-190027-VE</t>
  </si>
  <si>
    <t>QS-190006-VE</t>
  </si>
  <si>
    <t>HK-190005-VE</t>
  </si>
  <si>
    <t>CB-190021-VE</t>
  </si>
  <si>
    <t>CB-190020-VR</t>
  </si>
  <si>
    <t>CG-190003-VE</t>
  </si>
  <si>
    <t>QS-190005-VE</t>
  </si>
  <si>
    <t>KK-180050-VE</t>
  </si>
  <si>
    <t>KT-180115-VE</t>
  </si>
  <si>
    <t>HK-180024-VE</t>
  </si>
  <si>
    <t>KK-180046-VE</t>
  </si>
  <si>
    <t>KT-180090-VE</t>
  </si>
  <si>
    <t>KT-180082-VE</t>
  </si>
  <si>
    <t>HK-180016-VE</t>
  </si>
  <si>
    <t>KK-180038-VE</t>
  </si>
  <si>
    <t>KK-180037-VE</t>
  </si>
  <si>
    <t>QS-180012-VE</t>
  </si>
  <si>
    <t>KT-180043-VE</t>
  </si>
  <si>
    <t>KT-180034-VE</t>
  </si>
  <si>
    <t>KT-180030-VE</t>
  </si>
  <si>
    <t>KT-180018-VE</t>
  </si>
  <si>
    <t>TH-180004-VE</t>
  </si>
  <si>
    <t>CB-180006-VE</t>
  </si>
  <si>
    <t>CB-180004-VE</t>
  </si>
  <si>
    <t>CB-180001-VE</t>
  </si>
  <si>
    <t>HK-180005-VE</t>
  </si>
  <si>
    <t>HK-180004-VE</t>
  </si>
  <si>
    <t>HK-180003-VE</t>
  </si>
  <si>
    <t>OK-180001-VE</t>
  </si>
  <si>
    <t>KT-170113-VE</t>
  </si>
  <si>
    <t>QS-170042-VE</t>
  </si>
  <si>
    <t>OK-170005-VE</t>
  </si>
  <si>
    <t>KK-170054-VE</t>
  </si>
  <si>
    <t>KK-170053-VE</t>
  </si>
  <si>
    <t>KT-170090-VE</t>
  </si>
  <si>
    <t>KT-170088-VR</t>
  </si>
  <si>
    <t>TH-170013-VE</t>
  </si>
  <si>
    <t>KKK-170004-VE</t>
  </si>
  <si>
    <t>KT-170080-VE</t>
  </si>
  <si>
    <t>HR-170002-VE</t>
  </si>
  <si>
    <t>HK-170016-VE</t>
  </si>
  <si>
    <t>KT-170068-VE</t>
  </si>
  <si>
    <t>TH-170008-VE</t>
  </si>
  <si>
    <t>KT-170064-VE</t>
  </si>
  <si>
    <t>KT-170059-VE</t>
  </si>
  <si>
    <t>KT-170049-VR</t>
  </si>
  <si>
    <t>QS-170008-VE</t>
  </si>
  <si>
    <t>KT-170031-VR</t>
  </si>
  <si>
    <t>KT-170030-VE</t>
  </si>
  <si>
    <t>HRK-170001-VE</t>
  </si>
  <si>
    <t>CB-170013-VE</t>
  </si>
  <si>
    <t>KT-170022-VE</t>
  </si>
  <si>
    <t>QS-170002-VE</t>
  </si>
  <si>
    <t>KK-170009-VE</t>
  </si>
  <si>
    <t>SKK-170001-VE</t>
  </si>
  <si>
    <t>SK-170003-VE</t>
  </si>
  <si>
    <t>HKK-170002-VE</t>
  </si>
  <si>
    <t>KT-170005-VE</t>
  </si>
  <si>
    <t>QS-160054-VE</t>
  </si>
  <si>
    <t>CB-160028-VR</t>
  </si>
  <si>
    <t>KTK-160028-VE</t>
  </si>
  <si>
    <t>KTK-160027-VE</t>
  </si>
  <si>
    <t>KK-160058-VE</t>
  </si>
  <si>
    <t>KK-160054-VE</t>
  </si>
  <si>
    <t>KT-160142-VE</t>
  </si>
  <si>
    <t>KT-160136-VE</t>
  </si>
  <si>
    <t>TH-160014-VR</t>
  </si>
  <si>
    <t>CB-160026-VE</t>
  </si>
  <si>
    <t>CB-160025-VE</t>
  </si>
  <si>
    <t>TH-160012-VR</t>
  </si>
  <si>
    <t>KT-160111-VE</t>
  </si>
  <si>
    <t>HR-160004-VE</t>
  </si>
  <si>
    <t>QS-160031-VE</t>
  </si>
  <si>
    <t>KT-160109-VR</t>
  </si>
  <si>
    <t>SK-160016-VE</t>
  </si>
  <si>
    <t>QS-160030-VE</t>
  </si>
  <si>
    <t>QS-160029-VE</t>
  </si>
  <si>
    <t>TH-160010-VR</t>
  </si>
  <si>
    <t>KK-160034-VE</t>
  </si>
  <si>
    <t>KT-160090-VE</t>
  </si>
  <si>
    <t>CG-160008-VE</t>
  </si>
  <si>
    <t>KT-160087-VR</t>
  </si>
  <si>
    <t>HK-160016-VE</t>
  </si>
  <si>
    <t>KT-160069-VE</t>
  </si>
  <si>
    <t>KK-160030-VE</t>
  </si>
  <si>
    <t>KK-160029-VE</t>
  </si>
  <si>
    <t>HK-160015-VR</t>
  </si>
  <si>
    <t>KT-160043-VE</t>
  </si>
  <si>
    <t>QS-160009-VE</t>
  </si>
  <si>
    <t>HK-160009-VE</t>
  </si>
  <si>
    <t>KT-160037-VE</t>
  </si>
  <si>
    <t>CB-160010-VE</t>
  </si>
  <si>
    <t>KK-160013-VE</t>
  </si>
  <si>
    <t>KK-160012-VE</t>
  </si>
  <si>
    <t>SK-160012-VE</t>
  </si>
  <si>
    <t>KK-160010-VE</t>
  </si>
  <si>
    <t>KK-160007-VE</t>
  </si>
  <si>
    <t>HRK-160001-VE</t>
  </si>
  <si>
    <t>CB-160003-VE</t>
  </si>
  <si>
    <t>KT-160013-VE</t>
  </si>
  <si>
    <t>KT-160009-VR</t>
  </si>
  <si>
    <t>KT-160007-VE</t>
  </si>
  <si>
    <t>TH-160002-VE</t>
  </si>
  <si>
    <t>KK-160004-VE</t>
  </si>
  <si>
    <t>KK-160003-VE</t>
  </si>
  <si>
    <t>KK-150075-VE</t>
  </si>
  <si>
    <t>HK-150014-VE</t>
  </si>
  <si>
    <t>CG-150016-VR</t>
  </si>
  <si>
    <t>KT-150121-VE</t>
  </si>
  <si>
    <t>KK-150063-VE</t>
  </si>
  <si>
    <t>QS-150035-VE</t>
  </si>
  <si>
    <t>KK-150056-VR</t>
  </si>
  <si>
    <t>KK-150054-VE</t>
  </si>
  <si>
    <t>KK-150051-VE</t>
  </si>
  <si>
    <t>KK-150047-VE</t>
  </si>
  <si>
    <t>KT-150109-VR</t>
  </si>
  <si>
    <t>KT-150107-VR</t>
  </si>
  <si>
    <t>KT-150102-VE</t>
  </si>
  <si>
    <t>KT-150087-VE</t>
  </si>
  <si>
    <t>KT-150077-VR</t>
  </si>
  <si>
    <t>KT-150074-VE</t>
  </si>
  <si>
    <t>KT-150067-VR</t>
  </si>
  <si>
    <t>CG-150008-VE</t>
  </si>
  <si>
    <t>KT-150052-VE</t>
  </si>
  <si>
    <t>HK-150004-VE</t>
  </si>
  <si>
    <t>CG-150007-VR</t>
  </si>
  <si>
    <t>CB-150001-VE</t>
  </si>
  <si>
    <t>TH-150012-VR</t>
  </si>
  <si>
    <t>KT-150028-VE</t>
  </si>
  <si>
    <t>CG-150005-VE</t>
  </si>
  <si>
    <t>OKK-150001-VE</t>
  </si>
  <si>
    <t>KK-150017-VE</t>
  </si>
  <si>
    <t>KTK-150005-VE</t>
  </si>
  <si>
    <t>KK-150014-VE</t>
  </si>
  <si>
    <t>KTK-150004-VE</t>
  </si>
  <si>
    <t>KTK-150003-VE</t>
  </si>
  <si>
    <t>KK-150005-VR</t>
  </si>
  <si>
    <t>KK-150002-VE</t>
  </si>
  <si>
    <t>HR-140020-VE</t>
  </si>
  <si>
    <t>KT-140128-VE</t>
  </si>
  <si>
    <t>KK-140032-VE</t>
  </si>
  <si>
    <t>KTK-140011-VE</t>
  </si>
  <si>
    <t>KT-140115-VR</t>
  </si>
  <si>
    <t>KT-140114-VE</t>
  </si>
  <si>
    <t>KT-140108-VE</t>
  </si>
  <si>
    <t>KK-140024-VE</t>
  </si>
  <si>
    <t>KT-140105-VR</t>
  </si>
  <si>
    <t>KK-140021-VE</t>
  </si>
  <si>
    <t>QS-140011-VR</t>
  </si>
  <si>
    <t>QSK-140003-VE</t>
  </si>
  <si>
    <t>KK-140014-VE</t>
  </si>
  <si>
    <t>CG-140013-VE</t>
  </si>
  <si>
    <t>QS-140008-VE</t>
  </si>
  <si>
    <t>KT-140056-VR</t>
  </si>
  <si>
    <t>KT-140053-VR</t>
  </si>
  <si>
    <t>KT-140051-VE</t>
  </si>
  <si>
    <t>CG-140007-VE</t>
  </si>
  <si>
    <t>KT-140015-VR</t>
  </si>
  <si>
    <t>KK-130050-VE</t>
  </si>
  <si>
    <t>KT-130057-VE</t>
  </si>
  <si>
    <t>KK-130026-VE</t>
  </si>
  <si>
    <t>KT-130019-VE</t>
  </si>
  <si>
    <t>CG-120025-VE</t>
  </si>
  <si>
    <t>CBK-120003-VE</t>
  </si>
  <si>
    <t>TH-120006-VE</t>
  </si>
  <si>
    <t>KK-110056-VR</t>
  </si>
  <si>
    <t>QS-110028-VE</t>
  </si>
  <si>
    <t>KT-110058-VE</t>
  </si>
  <si>
    <t>CG-110017-VE</t>
  </si>
  <si>
    <t>KK-110006-VE</t>
  </si>
  <si>
    <t>QS-110006-VE</t>
  </si>
  <si>
    <t>CB-090028-VE</t>
  </si>
  <si>
    <t>KK-190046-VE</t>
    <phoneticPr fontId="9"/>
  </si>
  <si>
    <t>結果</t>
    <rPh sb="0" eb="2">
      <t>ケッカ</t>
    </rPh>
    <phoneticPr fontId="26"/>
  </si>
  <si>
    <t>→</t>
    <phoneticPr fontId="9"/>
  </si>
  <si>
    <t>QS-210042-A</t>
  </si>
  <si>
    <t>重金属不溶化材「グリーンライムMPシリーズ」</t>
  </si>
  <si>
    <t>QS-210041-A</t>
  </si>
  <si>
    <t>コンクリート製裏型枠工法</t>
  </si>
  <si>
    <t>QS-210040-A</t>
  </si>
  <si>
    <t>エコ型植生基材吹付工「ローカルベース工法」</t>
  </si>
  <si>
    <t>QS-210039-A</t>
  </si>
  <si>
    <t>掘削機自動停止システム「ライダーストップ」</t>
  </si>
  <si>
    <t>QS-210038-A</t>
  </si>
  <si>
    <t>トンネル用防水シート「リフレクションシート」</t>
  </si>
  <si>
    <t>QS-210037-A</t>
  </si>
  <si>
    <t>リサイクル木質成型舗装ブロック</t>
  </si>
  <si>
    <t>QS-210036-A</t>
  </si>
  <si>
    <t>コンクリート製壁高欄における塩化物イオンの吸い上げ低減工法</t>
  </si>
  <si>
    <t>KT-210067-A</t>
  </si>
  <si>
    <t>道路橋用ハイブリッドジョイント3LⅡAタイプ</t>
  </si>
  <si>
    <t>CB-210008-A</t>
  </si>
  <si>
    <t>ラバー土のう</t>
  </si>
  <si>
    <t>KT-210066-A</t>
  </si>
  <si>
    <t>ルーフキャッチャー</t>
  </si>
  <si>
    <t>KK-210045-A</t>
  </si>
  <si>
    <t>LEDユニット交換式道路照明器具</t>
  </si>
  <si>
    <t>KK-210044-A</t>
  </si>
  <si>
    <t>循環式2ノズルバキュームブラスト工法</t>
  </si>
  <si>
    <t>KK-210043-A</t>
  </si>
  <si>
    <t>燃料電池を用いた夜間照明</t>
  </si>
  <si>
    <t>KK-210042-A</t>
  </si>
  <si>
    <t>ワンダーフレックス</t>
  </si>
  <si>
    <t>KT-210065-A</t>
  </si>
  <si>
    <t>ボンドVMクリア工法</t>
  </si>
  <si>
    <t>KT-210064-A</t>
  </si>
  <si>
    <t>防風・防砂・防雪用樹脂ネット「WSSレノシート」</t>
  </si>
  <si>
    <t>KT-210063-A</t>
  </si>
  <si>
    <t>土工用リサイクル材料「ナスファインサンド」</t>
  </si>
  <si>
    <t>CG-210016-A</t>
  </si>
  <si>
    <t>耐震耐風目隠し通風フェンス（カクスルー）</t>
  </si>
  <si>
    <t>KT-210062-A</t>
  </si>
  <si>
    <t>フルオートドリルジャンボ</t>
  </si>
  <si>
    <t>KT-210061-A</t>
  </si>
  <si>
    <t>ロックボルト自動施工装置「ロボルト」</t>
  </si>
  <si>
    <t>KT-210060-A</t>
  </si>
  <si>
    <t>原位置微生物活性化型のバイオレメディエーション(EDC工法)</t>
  </si>
  <si>
    <t>CG-210015-A</t>
  </si>
  <si>
    <t>ラバトップジョイント250MJ</t>
  </si>
  <si>
    <t>KT-210059-A</t>
  </si>
  <si>
    <t>低騒音ブレード</t>
  </si>
  <si>
    <t>KT-210058-A</t>
  </si>
  <si>
    <t>オールプレキャストテールアルメ</t>
  </si>
  <si>
    <t>QS-210035-A</t>
  </si>
  <si>
    <t>硬質層対応GIコラム工法（GIコラムHL工法）</t>
  </si>
  <si>
    <t>QS-210034-A</t>
  </si>
  <si>
    <t>緩勾配用小口止めプレキャストブロック　「小口止次郎」</t>
  </si>
  <si>
    <t>QS-210033-A</t>
  </si>
  <si>
    <t>水の凍結膨張圧による凍結杭頭処理工法</t>
  </si>
  <si>
    <t>QS-210032-A</t>
  </si>
  <si>
    <t>道路情報板等の簡易IP化技術（EYEスマートIP変換器）</t>
  </si>
  <si>
    <t>QS-210031-A</t>
  </si>
  <si>
    <t>高精度マルチレーザー計測システム「TERASU」</t>
  </si>
  <si>
    <t>KT-210057-A</t>
  </si>
  <si>
    <t>オートチッパー工法</t>
  </si>
  <si>
    <t>KK-210041-A</t>
  </si>
  <si>
    <t>強制脱気装置</t>
  </si>
  <si>
    <t>KK-210040-A</t>
  </si>
  <si>
    <t>壁面走行ロボットを用いたコンクリート点検システム</t>
  </si>
  <si>
    <t>KT-210056-A</t>
  </si>
  <si>
    <t>日軽連結式ロードマット</t>
  </si>
  <si>
    <t>KTK-210011-A</t>
  </si>
  <si>
    <t>SDP-Net工法</t>
  </si>
  <si>
    <t>KTK-210010-A</t>
  </si>
  <si>
    <t>ポンプ浚渫船の自動浚渫制御システム</t>
  </si>
  <si>
    <t>KT-210055-A</t>
  </si>
  <si>
    <t>バイタルチェッカー</t>
  </si>
  <si>
    <t>KT-210054-A</t>
  </si>
  <si>
    <t>大水量・高揚程両吸込渦巻水中ポンプ</t>
  </si>
  <si>
    <t>KT-210053-A</t>
  </si>
  <si>
    <t>オイルリフター（メカニカルシール潤滑装置）を装着したポンプ</t>
  </si>
  <si>
    <t>KT-210052-A</t>
  </si>
  <si>
    <t>スラブキラー</t>
  </si>
  <si>
    <t>KK-210039-A</t>
  </si>
  <si>
    <t>バッテリー付きモータ式高圧洗浄機</t>
  </si>
  <si>
    <t>QS-210030-A</t>
  </si>
  <si>
    <t>Safety Fit Grating</t>
  </si>
  <si>
    <t>CG-210014-A</t>
  </si>
  <si>
    <t>老朽化モルタル補修補強「リバイバル工法」</t>
  </si>
  <si>
    <t>CB-210007-A</t>
  </si>
  <si>
    <t>遠隔支援作業ソリューション「SynchroAZ（シンクロ アイズ）」</t>
  </si>
  <si>
    <t>KKK-210002-A</t>
  </si>
  <si>
    <t>超高耐久プレキャストPC桟橋</t>
  </si>
  <si>
    <t>CBK-210001-A</t>
  </si>
  <si>
    <t>地下空洞、空間の充填技術「ジュウテンバッグ工法」</t>
  </si>
  <si>
    <t>KT-210051-A</t>
  </si>
  <si>
    <t>くし兵衛工法</t>
  </si>
  <si>
    <t>KT-210050-A</t>
  </si>
  <si>
    <t>SMERTジャッキ</t>
  </si>
  <si>
    <t>KK-210038-A</t>
  </si>
  <si>
    <t>TVI工法</t>
  </si>
  <si>
    <t>KK-210037-A</t>
  </si>
  <si>
    <t>バッテリー式路面清掃車「スイーパー」</t>
  </si>
  <si>
    <t>KK-210036-A</t>
  </si>
  <si>
    <t>スクリューカムクランプ「ツイストカム式」</t>
  </si>
  <si>
    <t>OK-210001-A</t>
  </si>
  <si>
    <t>磁気探査データ処理システム</t>
  </si>
  <si>
    <t>QS-210029-A</t>
  </si>
  <si>
    <t>埋設型植栽ユニット「はなこのみ」</t>
  </si>
  <si>
    <t>QS-210028-A</t>
  </si>
  <si>
    <t>多機能性人工再生盛土材（お陰盛土）</t>
  </si>
  <si>
    <t>QS-210027-A</t>
  </si>
  <si>
    <t>推進・シールド自動測量システム</t>
  </si>
  <si>
    <t>QS-210026-A</t>
  </si>
  <si>
    <t>建設振動低減材「ジオパッド」</t>
  </si>
  <si>
    <t>QS-210025-A</t>
  </si>
  <si>
    <t>エコ給水快適トイレ「ツインズ」</t>
  </si>
  <si>
    <t>QS-210024-A</t>
  </si>
  <si>
    <t>循環式手洗いユニット（MYZ Oasys)</t>
  </si>
  <si>
    <t>KT-210049-A</t>
  </si>
  <si>
    <t>遮熱・断熱塗料 ルミナスター</t>
  </si>
  <si>
    <t>KTK-210009-A</t>
  </si>
  <si>
    <t>Gi-CIM</t>
  </si>
  <si>
    <t>KT-210048-A</t>
  </si>
  <si>
    <t>ノンラスグリーン工法</t>
  </si>
  <si>
    <t>KT-210047-A</t>
  </si>
  <si>
    <t>ＳＴＢ－ＩＣＴ粒度改良工法</t>
  </si>
  <si>
    <t>KT-210046-A</t>
  </si>
  <si>
    <t>ウレタン系湧水抑制材『Stronger』</t>
  </si>
  <si>
    <t>KT-210045-A</t>
  </si>
  <si>
    <t>フレッシュキープ</t>
  </si>
  <si>
    <t>KK-210035-A</t>
  </si>
  <si>
    <t>泥取箱付ダンプカー用泥落とし装置</t>
  </si>
  <si>
    <t>CB-210006-A</t>
  </si>
  <si>
    <t>カチオンフレーム工法（目地型枠仕様）</t>
  </si>
  <si>
    <t>KK-210034-A</t>
  </si>
  <si>
    <t>ブロックマット用高摩擦吸出し防止シート</t>
  </si>
  <si>
    <t>KK-210033-A</t>
  </si>
  <si>
    <t>温水除草</t>
  </si>
  <si>
    <t>CB-210005-A</t>
  </si>
  <si>
    <t>災害配慮トイレ「レジリエンストイレ」</t>
  </si>
  <si>
    <t>KT-210044-A</t>
  </si>
  <si>
    <t>プッシュオフトレーラー</t>
  </si>
  <si>
    <t>KTK-210008-A</t>
  </si>
  <si>
    <t>航跡波予測システム</t>
  </si>
  <si>
    <t>KK-210032-A</t>
  </si>
  <si>
    <t>つみき礎ハンドホール</t>
  </si>
  <si>
    <t>KT-210043-A</t>
  </si>
  <si>
    <t>中性改質剤 ハードレックス シリーズ</t>
  </si>
  <si>
    <t>KK-210031-A</t>
  </si>
  <si>
    <t>Ｌ桟橋</t>
  </si>
  <si>
    <t>KK-210030-A</t>
  </si>
  <si>
    <t>地中埋設電力管・通信管防護シート</t>
  </si>
  <si>
    <t>KT-210042-A</t>
  </si>
  <si>
    <t>パーフェクトフェニックスＹＴ工法</t>
  </si>
  <si>
    <t>KT-210041-A</t>
  </si>
  <si>
    <t>改質アスファルト系高耐久保護シート「アスガード」</t>
  </si>
  <si>
    <t>QS-210023-A</t>
  </si>
  <si>
    <t>地形に合わせて直線でもカーブでも連続配置できる仮設ベルトコンベヤ「フリーラインコンベヤ」</t>
  </si>
  <si>
    <t>QS-210022-A</t>
  </si>
  <si>
    <t>路盤補強用ジオグリッド「テンサーTX」</t>
  </si>
  <si>
    <t>QS-210021-A</t>
  </si>
  <si>
    <t>低環境負荷型高圧噴射撹拌工法「SMM-Low工法」</t>
  </si>
  <si>
    <t>QS-210020-A</t>
  </si>
  <si>
    <t>クラウドを用いたICT重機管理システム「MC1 iRoller」</t>
  </si>
  <si>
    <t>QS-210019-A</t>
  </si>
  <si>
    <t>AI重機接触等危険予測アラートツール（Logging Analysis）</t>
  </si>
  <si>
    <t>QS-210018-A</t>
  </si>
  <si>
    <t>ICT対応型スラリー揺動撹拌工（WILL-i工法）</t>
  </si>
  <si>
    <t>QS-210017-A</t>
  </si>
  <si>
    <t>布製型枠「バイオコンクリートマット」</t>
  </si>
  <si>
    <t>KTK-210007-A</t>
  </si>
  <si>
    <t>高精度水中ブロック・潜水士位置検知機能搭載据付支援システム WIT B-Fix Neo</t>
  </si>
  <si>
    <t>KTK-210006-A</t>
  </si>
  <si>
    <t>現場情報・建設機械・燃料マネジメントシステム(Fuel as a Service)</t>
  </si>
  <si>
    <t>盛土工</t>
  </si>
  <si>
    <t>KK-210029-A</t>
  </si>
  <si>
    <t>太陽電池式レーザ路面照射式視線誘導標</t>
  </si>
  <si>
    <t>HR-210003-A</t>
  </si>
  <si>
    <t>コンクリート管マニキュア剤</t>
  </si>
  <si>
    <t>CB-210004-A</t>
  </si>
  <si>
    <t>ライトバリア</t>
  </si>
  <si>
    <t>KT-210040-A</t>
  </si>
  <si>
    <t>画像によるRC床版の点検記録システム</t>
  </si>
  <si>
    <t>KT-210039-A</t>
  </si>
  <si>
    <t>電動式小型締固め機</t>
  </si>
  <si>
    <t>HK-210006-A</t>
  </si>
  <si>
    <t>ＮＳアンチラストフィルム</t>
  </si>
  <si>
    <t>CG-210013-A</t>
  </si>
  <si>
    <t>塩害対策用高遮断形下塗塗料「タイエンダー下塗」</t>
  </si>
  <si>
    <t>KT-210038-A</t>
  </si>
  <si>
    <t>ハイパーボラード（耐衝撃性車止めポール）</t>
  </si>
  <si>
    <t>CG-210012-A</t>
  </si>
  <si>
    <t>トンネル覆工厚及び空洞厚の解析ソフト</t>
  </si>
  <si>
    <t>KK-210028-A</t>
  </si>
  <si>
    <t>高照度LED帯ライト</t>
  </si>
  <si>
    <t>CB-210003-A</t>
  </si>
  <si>
    <t>アンカーネット工法</t>
  </si>
  <si>
    <t>HK-210005-A</t>
  </si>
  <si>
    <t>視覚障がい者誘導ブロック(樹脂カバー付)</t>
  </si>
  <si>
    <t>KK-210027-A</t>
  </si>
  <si>
    <t>パーマパッチα</t>
  </si>
  <si>
    <t>KT-210037-A</t>
  </si>
  <si>
    <t>簡易型過積載防止システム</t>
  </si>
  <si>
    <t>KT-210036-A</t>
  </si>
  <si>
    <t>シールノックCR</t>
  </si>
  <si>
    <t>CB-210002-A</t>
  </si>
  <si>
    <t>しん兵衛工法</t>
  </si>
  <si>
    <t>KK-210026-A</t>
  </si>
  <si>
    <t>竹模様プラフェンス</t>
  </si>
  <si>
    <t>KK-210025-A</t>
  </si>
  <si>
    <t>広スパン道路照明</t>
  </si>
  <si>
    <t>KK-210024-A</t>
  </si>
  <si>
    <t>法面小段排水溝用フィルタ「ハイランナー」</t>
  </si>
  <si>
    <t>KT-210035-A</t>
  </si>
  <si>
    <t>ステンレス製橋梁用床版水抜きパイプ</t>
  </si>
  <si>
    <t>KK-210023-A</t>
  </si>
  <si>
    <t>ワイヤロープ式防護柵用自発光デリネーター</t>
  </si>
  <si>
    <t>KK-210022-A</t>
  </si>
  <si>
    <t>環境計測サービス「みまわり伝書鳩」</t>
  </si>
  <si>
    <t>QS-210016-A</t>
  </si>
  <si>
    <t>高圧絶縁監視機能付方向性SOG制御装置</t>
  </si>
  <si>
    <t>QS-210015-A</t>
  </si>
  <si>
    <t>クラウド型鉄筋探査非破壊試験装置（GP8800）</t>
  </si>
  <si>
    <t>QS-210014-A</t>
  </si>
  <si>
    <t>冬期寒冷地コンクリート温度管理現場プラント「ステイブルクリート工法」</t>
  </si>
  <si>
    <t>QS-210013-A</t>
  </si>
  <si>
    <t>自動運転機能付き濁水処理装置「自動ジャーテスト機能付ダクスイ」</t>
  </si>
  <si>
    <t>QS-210012-A</t>
  </si>
  <si>
    <t>渦対策リング付ポンプ</t>
  </si>
  <si>
    <t>QS-210011-A</t>
  </si>
  <si>
    <t>かんたん出来形確認標尺指示具「みえる君」 a-slide</t>
  </si>
  <si>
    <t>QS-210010-A</t>
  </si>
  <si>
    <t>赤外線人感モニタ搭載バックホウ</t>
  </si>
  <si>
    <t>KT-210034-A</t>
  </si>
  <si>
    <t>ソーラー式AI信号機</t>
  </si>
  <si>
    <t>KK-210021-A</t>
  </si>
  <si>
    <t>ミニロードマット</t>
  </si>
  <si>
    <t>SK-210003-A</t>
  </si>
  <si>
    <t>塗料に代わる省工程(1日)重防食シート工法「メタモルシートシリーズ(貼る重防食シート)」</t>
  </si>
  <si>
    <t>CG-210011-A</t>
  </si>
  <si>
    <t>手すり一体型アルミ製トラック昇降ステップ</t>
  </si>
  <si>
    <t>KT-210033-A</t>
  </si>
  <si>
    <t>鋼製防護柵支柱の防蝕材</t>
  </si>
  <si>
    <t>HR-210002-A</t>
  </si>
  <si>
    <t>AI橋梁診断支援システムDr.Bridge</t>
  </si>
  <si>
    <t>KT-210032-A</t>
  </si>
  <si>
    <t>反射シート付きバリケード用樹脂パイプ</t>
  </si>
  <si>
    <t>KT-210031-A</t>
  </si>
  <si>
    <t>廃石膏紛を副材とした汚泥急速固化工法</t>
  </si>
  <si>
    <t>KT-210030-A</t>
  </si>
  <si>
    <t>どこでもカメラ</t>
  </si>
  <si>
    <t>KT-210029-A</t>
  </si>
  <si>
    <t>モニタリング用光ファイバーセンサー</t>
  </si>
  <si>
    <t>KK-210020-A</t>
  </si>
  <si>
    <t>物体検知・警報機能搭載型ミニショベル「後方ガードセンサ」</t>
  </si>
  <si>
    <t>KK-210019-A</t>
  </si>
  <si>
    <t>レボルトシステム</t>
  </si>
  <si>
    <t>CG-210010-A</t>
  </si>
  <si>
    <t>ReBackシステム</t>
  </si>
  <si>
    <t>KT-210028-A</t>
  </si>
  <si>
    <t>油圧ハンマの騒音防止装置を使用した鋼管杭の打止め工法</t>
  </si>
  <si>
    <t>KK-210018-A</t>
  </si>
  <si>
    <t>オイルシャット</t>
  </si>
  <si>
    <t>KTK-210005-A</t>
  </si>
  <si>
    <t>作業性、快適性が向上した固型式救命胴衣(2013年型式承認基準適合)</t>
  </si>
  <si>
    <t>KK-210017-A</t>
  </si>
  <si>
    <t>防水シート用ＩＣＴ加圧・負圧試験機「QCsmart」</t>
  </si>
  <si>
    <t>KT-210027-A</t>
  </si>
  <si>
    <t>のり面浸食防止工法「ガリガード（あと散布方式）」</t>
  </si>
  <si>
    <t>KT-210026-A</t>
  </si>
  <si>
    <t>のり面浸食防止工法「ガリガード（同時散布方式）」</t>
  </si>
  <si>
    <t>KT-210025-A</t>
  </si>
  <si>
    <t>大匠パネル工法</t>
  </si>
  <si>
    <t>KT-210024-A</t>
  </si>
  <si>
    <t>鋼材表面探傷システム Quart-ET</t>
  </si>
  <si>
    <t>KT-210023-A</t>
  </si>
  <si>
    <t>固化材含有量計測システム「ｅ－セメダス」</t>
  </si>
  <si>
    <t>KT-210022-A</t>
  </si>
  <si>
    <t>鉛蓄電池延命装置</t>
  </si>
  <si>
    <t>KK-210016-A</t>
  </si>
  <si>
    <t>おもりによる振動抑制「GMD工法」</t>
  </si>
  <si>
    <t>SK-210002-A</t>
  </si>
  <si>
    <t>塗布量管理革命「シールdeチェッカー」</t>
  </si>
  <si>
    <t>CG-210009-A</t>
  </si>
  <si>
    <t>浅埋設物防護板 BOGO-MAX(ボウゴマックス)</t>
  </si>
  <si>
    <t>HK-210004-A</t>
  </si>
  <si>
    <t>らくらくシュート</t>
  </si>
  <si>
    <t>KK-210015-A</t>
  </si>
  <si>
    <t>橋上操作型ADCPによる河川流量土砂量計測システム</t>
  </si>
  <si>
    <t>CG-210008-A</t>
  </si>
  <si>
    <t>モルタル製緑化基礎工を用いたキョウジンガー(植生マット)工</t>
  </si>
  <si>
    <t>KT-210021-A</t>
  </si>
  <si>
    <t>通信型遠隔監視カメラシステム「ESS-CLOUDシリーズ」</t>
  </si>
  <si>
    <t>KT-210020-A</t>
  </si>
  <si>
    <t>オンライン3D点群処理ソフトウェア「スキャン・エックスクラウド」</t>
  </si>
  <si>
    <t>KT-210019-A</t>
  </si>
  <si>
    <t>無線多段バックホール技術活用製品</t>
  </si>
  <si>
    <t>KT-210018-A</t>
  </si>
  <si>
    <t>αミックス</t>
  </si>
  <si>
    <t>KT-210017-A</t>
  </si>
  <si>
    <t>高耐久アスファルト用改質剤　ニュートラック</t>
  </si>
  <si>
    <t>KT-210016-A</t>
  </si>
  <si>
    <t>無線通信式保安灯の遠隔操作システム</t>
  </si>
  <si>
    <t>QS-210009-A</t>
  </si>
  <si>
    <t>中圧噴射機械攪拌工法(MITS工法CMS-ICTシステム)</t>
  </si>
  <si>
    <t>QS-210008-A</t>
  </si>
  <si>
    <t>高炉スラグ微粉末高含有コンクリート「スラグリート」</t>
  </si>
  <si>
    <t>QS-210007-A</t>
  </si>
  <si>
    <t>2層フィンガー止水材劣化抑制ジョイント（N-FCフィンガージョイント）</t>
  </si>
  <si>
    <t>QS-210006-A</t>
  </si>
  <si>
    <t>画像解析カメラ（人物検知）ＭＩＣＳ－ＡＩ</t>
  </si>
  <si>
    <t>QS-210005-A</t>
  </si>
  <si>
    <t>CIMを活用した施工情報収集共有システム（i-PentaCOL）</t>
  </si>
  <si>
    <t>KTK-210004-A</t>
  </si>
  <si>
    <t>CDM-LODIC+W工法</t>
  </si>
  <si>
    <t>KT-210015-A</t>
  </si>
  <si>
    <t>手洗場一体型レストルーム</t>
  </si>
  <si>
    <t>KT-210014-A</t>
  </si>
  <si>
    <t>高デザイン性単管バリケードスタンド</t>
  </si>
  <si>
    <t>KK-210014-A</t>
  </si>
  <si>
    <t>高温水を用いた雑草抑制技術</t>
  </si>
  <si>
    <t>KK-210013-A</t>
  </si>
  <si>
    <t>道路照明柱の地絡箇所検出装置</t>
  </si>
  <si>
    <t>KK-210012-A</t>
  </si>
  <si>
    <t>鉄筋の腐食・劣化から素材を守る水溶性コーティング剤「ディフテック」</t>
  </si>
  <si>
    <t>KK-210011-A</t>
  </si>
  <si>
    <t>ブロックマット用高摩擦遮水シート</t>
  </si>
  <si>
    <t>KT-210013-A</t>
  </si>
  <si>
    <t>車載休憩所</t>
  </si>
  <si>
    <t>HK-210003-A</t>
  </si>
  <si>
    <t>I-LINE《アイライン》</t>
  </si>
  <si>
    <t>CG-210007-A</t>
  </si>
  <si>
    <t>砕石の粒度判定および塊の最大径を自動的に監視管理する「ビジオロック」</t>
  </si>
  <si>
    <t>KT-210012-A</t>
  </si>
  <si>
    <t>クレーンに連動した折畳式ユニットハウス建て上げ・折り畳み（工法）</t>
  </si>
  <si>
    <t>KT-210011-A</t>
  </si>
  <si>
    <t>JRC再生土</t>
  </si>
  <si>
    <t>KK-210010-A</t>
  </si>
  <si>
    <t>垂直油圧昇降式タワーライト</t>
  </si>
  <si>
    <t>KK-210009-A</t>
  </si>
  <si>
    <t>オクトパスキャップ</t>
  </si>
  <si>
    <t>QS-210004-A</t>
  </si>
  <si>
    <t>マンホール蓋交換可視化工法（クイックカッター工法）</t>
  </si>
  <si>
    <t>QS-210003-A</t>
  </si>
  <si>
    <t>鋼製伸縮装置における省工程滑り止めコート材「G-MAX」</t>
  </si>
  <si>
    <t>QS-210002-A</t>
  </si>
  <si>
    <t>防災用長距離伝送型スピーカー「ホーンアレイスピーカー」</t>
  </si>
  <si>
    <t>KK-210008-A</t>
  </si>
  <si>
    <t>M-Pシステム</t>
  </si>
  <si>
    <t>KK-210007-A</t>
  </si>
  <si>
    <t>杭先端チャッキング機構併用既存杭引き抜き工法(ＴＫ工法)</t>
  </si>
  <si>
    <t>KK-210006-A</t>
  </si>
  <si>
    <t>配管用レーザー</t>
  </si>
  <si>
    <t>KK-210005-A</t>
  </si>
  <si>
    <t>PC箱桁橋CIMシステム「CIM-BOX」</t>
  </si>
  <si>
    <t>KT-210010-A</t>
  </si>
  <si>
    <t>油圧ショベル用油圧式クイックカプラ</t>
  </si>
  <si>
    <t>KT-210009-A</t>
  </si>
  <si>
    <t>光変位センシングによる走行車両の重量等の計測技術</t>
  </si>
  <si>
    <t>KK-210004-A</t>
  </si>
  <si>
    <t>弁慶（ノンセパ柱型枠工法）</t>
  </si>
  <si>
    <t>CG-210006-A</t>
  </si>
  <si>
    <t>ハレーサルトプレキャスト床版</t>
  </si>
  <si>
    <t>KKK-210001-A</t>
  </si>
  <si>
    <t>AIを用いた船舶検知システム「AI-KEN」</t>
  </si>
  <si>
    <t>CG-210005-A</t>
  </si>
  <si>
    <t xml:space="preserve">PICCO-PICO（快適 仮設トイレ）  </t>
  </si>
  <si>
    <t>KTK-210003-A</t>
  </si>
  <si>
    <t>RTP工法(OPTタイプ・JEP-Gタイプ)</t>
  </si>
  <si>
    <t>SK-210001-A</t>
  </si>
  <si>
    <t>不等厚組立式ブロック</t>
  </si>
  <si>
    <t>KK-210003-A</t>
  </si>
  <si>
    <t>データ共有クラウドサービス「CIMPHONY Plus」</t>
  </si>
  <si>
    <t>KT-210008-A</t>
  </si>
  <si>
    <t>クラウド機能付き機械制御および誘導システム</t>
  </si>
  <si>
    <t>KT-210007-A</t>
  </si>
  <si>
    <t>逆T型CFT並列防護擁壁</t>
  </si>
  <si>
    <t>CG-210004-A</t>
  </si>
  <si>
    <t>CO2-SUICOMを用いたガラス繊維補強埋設型枠</t>
  </si>
  <si>
    <t>KT-210006-A</t>
  </si>
  <si>
    <t>とも～る単管(LEDライトユニット内蔵型)</t>
  </si>
  <si>
    <t>KT-210005-A</t>
  </si>
  <si>
    <t>こんこん（連続打音検査装置）</t>
  </si>
  <si>
    <t>CB-210001-A</t>
  </si>
  <si>
    <t>高強度台付管　台付管３種</t>
  </si>
  <si>
    <t>HK-210002-A</t>
  </si>
  <si>
    <t>防雪板沈降対策用板補強金具（シェルガード）</t>
  </si>
  <si>
    <t>HK-210001-A</t>
  </si>
  <si>
    <t>表土ブロック移植による法面緑化工法</t>
  </si>
  <si>
    <t>KTK-210002-A</t>
  </si>
  <si>
    <t>水中自航型ロボットカメラ(水中ドローン)による水中設置物の保全点検技術</t>
  </si>
  <si>
    <t>KTK-210001-A</t>
  </si>
  <si>
    <t>吊荷回転制御装置「水中ジャイロ」</t>
  </si>
  <si>
    <t>KT-210004-A</t>
  </si>
  <si>
    <t>エリアコントロール搭載型油圧ショベル</t>
  </si>
  <si>
    <t>KT-210003-A</t>
  </si>
  <si>
    <t>通信式同期工事灯 アイコレクト</t>
  </si>
  <si>
    <t>KT-210002-A</t>
  </si>
  <si>
    <t>フラップ式プッシュグリップ</t>
  </si>
  <si>
    <t>KT-210001-A</t>
  </si>
  <si>
    <t>クラウド型分電盤システム　『JITAN-SW』</t>
  </si>
  <si>
    <t>KK-210002-A</t>
  </si>
  <si>
    <t>重機接触防止装置、ハッとセンサー</t>
  </si>
  <si>
    <t>KK-210001-A</t>
  </si>
  <si>
    <t>入退場レーザーセンサー</t>
  </si>
  <si>
    <t>HR-210001-A</t>
  </si>
  <si>
    <t>トレスロック</t>
  </si>
  <si>
    <t>CG-210003-A</t>
  </si>
  <si>
    <t>養生用防炎クロス</t>
  </si>
  <si>
    <t>CG-210002-A</t>
  </si>
  <si>
    <t>ひずみ可視化デバイス</t>
  </si>
  <si>
    <t>CG-210001-A</t>
  </si>
  <si>
    <t>バックホウのアーム動作を活用したウインチ『アームウインチ』</t>
  </si>
  <si>
    <t>TH-200005-A</t>
  </si>
  <si>
    <t>けい酸塩系表面含浸材を塗布した表面被覆材を用いた表面処理工法《インフララップ》</t>
  </si>
  <si>
    <t>QS-200064-A</t>
  </si>
  <si>
    <t>完全自己処理型水洗トイレ「トワイレ」</t>
  </si>
  <si>
    <t>QS-200063-A</t>
  </si>
  <si>
    <t>枯れにくく走行・歩行しやすい芝生舗装「ハニカムグリーン」</t>
  </si>
  <si>
    <t>QS-200062-A</t>
  </si>
  <si>
    <t>安定計測電波式水位計</t>
  </si>
  <si>
    <t>KT-200160-A</t>
  </si>
  <si>
    <t>モーションキャプチャー技術を活用した削孔ナビゲーションシステム</t>
  </si>
  <si>
    <t>KT-200159-A</t>
  </si>
  <si>
    <t>簡単測量アプリ「スマホdeサーベイ」</t>
  </si>
  <si>
    <t>KT-200158-A</t>
  </si>
  <si>
    <t>橋桁変形計測技術 DEGRIS</t>
  </si>
  <si>
    <t>KT-200157-A</t>
  </si>
  <si>
    <t>立体視覚による分離方法</t>
  </si>
  <si>
    <t>KT-200156-A</t>
  </si>
  <si>
    <t>鍛造水平コッター式継手</t>
  </si>
  <si>
    <t>KT-200155-A</t>
  </si>
  <si>
    <t>KL工法</t>
  </si>
  <si>
    <t>KT-200154-A</t>
  </si>
  <si>
    <t>施工完了を目視で確認できる懸垂物取付用金属拡張アンカー(イージーアイアンカー EZI)</t>
  </si>
  <si>
    <t>QS-200061-A</t>
  </si>
  <si>
    <t>水性耐摩耗性遮熱性カラー舗装（クールハードナノコート）</t>
  </si>
  <si>
    <t>QS-200060-A</t>
  </si>
  <si>
    <t>小断面レール工法の複数作業機材の見える化「前方確認用カメラシステム」</t>
  </si>
  <si>
    <t>QS-200059-A</t>
  </si>
  <si>
    <t>吸着式上向きスタッド溶接工法</t>
  </si>
  <si>
    <t>QS-200058-A</t>
  </si>
  <si>
    <t>特殊混和材を含む高性能プレミックスコンクリート「エムコン」</t>
  </si>
  <si>
    <t>KT-200153-A</t>
  </si>
  <si>
    <t>トンネル二次覆工打設省人化システム</t>
  </si>
  <si>
    <t>QSK-200002-A</t>
  </si>
  <si>
    <t>PDM (Pile Driving Monitor) -打撃杭変位の自動読取り装置-</t>
  </si>
  <si>
    <t>QSK-200001-A</t>
  </si>
  <si>
    <t>AR施工支援システム</t>
  </si>
  <si>
    <t>KT-200152-A</t>
  </si>
  <si>
    <t>コンクリート品質管理システム it-Concrete</t>
  </si>
  <si>
    <t>TH-200004-A</t>
  </si>
  <si>
    <t>軽量・細径　漏洩同軸ケーブル用コネクタ</t>
  </si>
  <si>
    <t>KTK-200015-A</t>
  </si>
  <si>
    <t>地盤改良施工支援システム「Tarpos 3D」</t>
  </si>
  <si>
    <t>KTK-200014-A</t>
  </si>
  <si>
    <t>海底微動アレイ探査</t>
  </si>
  <si>
    <t>KT-200151-A</t>
  </si>
  <si>
    <t>覆工板締結金具ジェコスロック</t>
  </si>
  <si>
    <t>KT-200150-A</t>
  </si>
  <si>
    <t>SJMM-Dy工法</t>
  </si>
  <si>
    <t>KT-200149-A</t>
  </si>
  <si>
    <t>曲管レス配管システム用ベンドレス継手</t>
  </si>
  <si>
    <t>KT-200148-A</t>
  </si>
  <si>
    <t>超低空頭場所打ち杭工法</t>
  </si>
  <si>
    <t>KT-200147-A</t>
  </si>
  <si>
    <t>省エネ技術搭載型バックホウ</t>
  </si>
  <si>
    <t>KT-200146-A</t>
  </si>
  <si>
    <t>環境モニタリングシステム SAEMS</t>
  </si>
  <si>
    <t>THK-200002-A</t>
  </si>
  <si>
    <t>航跡波検知システム</t>
  </si>
  <si>
    <t>被覆ブロック据付</t>
  </si>
  <si>
    <t>THK-200001-A</t>
  </si>
  <si>
    <t>MC-Navi航行安全支援システム</t>
  </si>
  <si>
    <t>KT-200145-A</t>
  </si>
  <si>
    <t>切削材積込管理装置</t>
  </si>
  <si>
    <t>KT-200144-A</t>
  </si>
  <si>
    <t>かんたんマシンガイダンス</t>
  </si>
  <si>
    <t>KT-200143-A</t>
  </si>
  <si>
    <t>FRPマンホール　D・FRP-PLEXUS</t>
  </si>
  <si>
    <t>KK-200064-A</t>
  </si>
  <si>
    <t>水路付歩車道境界ブロック</t>
  </si>
  <si>
    <t>KT-200142-A</t>
  </si>
  <si>
    <t>水電池式 水位計</t>
  </si>
  <si>
    <t>KT-200141-A</t>
  </si>
  <si>
    <t>LDis-Dy工法</t>
  </si>
  <si>
    <t>KT-200140-A</t>
  </si>
  <si>
    <t>SMM-Dy工法</t>
  </si>
  <si>
    <t>KT-200139-A</t>
  </si>
  <si>
    <t>吸音パネルシート</t>
  </si>
  <si>
    <t>SK-200008-A</t>
  </si>
  <si>
    <t>ダブルブラスト</t>
  </si>
  <si>
    <t>KT-200138-A</t>
  </si>
  <si>
    <t>重機搭載レーザー計測システム</t>
  </si>
  <si>
    <t>KK-200063-A</t>
  </si>
  <si>
    <t>ドラゴンウォール</t>
  </si>
  <si>
    <t>KK-200062-A</t>
  </si>
  <si>
    <t>浅層埋設管路用高硬度鋳鉄製防護板</t>
  </si>
  <si>
    <t>KK-200061-A</t>
  </si>
  <si>
    <t>急勾配法面対応ラジコン式草刈機「スパイダー」</t>
  </si>
  <si>
    <t>KK-200060-A</t>
  </si>
  <si>
    <t>道路照明向けLEDランプ</t>
  </si>
  <si>
    <t>KK-200059-A</t>
  </si>
  <si>
    <t>トンネル補助工法向け注入システム「fair-system」</t>
  </si>
  <si>
    <t>KT-200137-A</t>
  </si>
  <si>
    <t>ダイス・ロッド式摩擦ダンパー(DRF-DP)による橋梁耐震技術</t>
  </si>
  <si>
    <t>KKK-200001-A</t>
  </si>
  <si>
    <t>高輝度蓄光式避難誘導標識「ルナウェア」</t>
  </si>
  <si>
    <t>CG-200021-A</t>
  </si>
  <si>
    <t>先行手すり方式によるセーフティガード一体型可搬式作業台「勇馬」</t>
  </si>
  <si>
    <t>QS-200057-A</t>
  </si>
  <si>
    <t>全自動ピット式タイヤ強力洗浄機(BrushPIT)</t>
  </si>
  <si>
    <t>QS-200056-A</t>
  </si>
  <si>
    <t>水中ポンプ自動制御ユニット(オートポンプユニット)</t>
  </si>
  <si>
    <t>QS-200055-A</t>
  </si>
  <si>
    <t>ARISライナー工法（非開削管更生工法）</t>
  </si>
  <si>
    <t>QS-200054-A</t>
  </si>
  <si>
    <t>デジタルサイネージ案内板「キャリースクリーン」</t>
  </si>
  <si>
    <t>QS-200053-A</t>
  </si>
  <si>
    <t>油圧ショベルの遠隔操縦ロボット「アクティブロボSAM」</t>
  </si>
  <si>
    <t>QS-200052-A</t>
  </si>
  <si>
    <t>後付バックホウ3Dガイダンスシステム「スマートコンストラクション・レトロフィット」</t>
  </si>
  <si>
    <t>KT-200136-A</t>
  </si>
  <si>
    <t>カミナリウォッチャー</t>
  </si>
  <si>
    <t>KK-200058-A</t>
  </si>
  <si>
    <t>360°LEDヘッドライト「HALO（ヘイロー）」</t>
  </si>
  <si>
    <t>SK-200007-A</t>
  </si>
  <si>
    <t>AI搭載ステレオカメラによる人検知型重機自動停止装置「EyeThink(アイシンク)」</t>
  </si>
  <si>
    <t>CB-200011-A</t>
  </si>
  <si>
    <t>緊急遠隔通報システム</t>
  </si>
  <si>
    <t>KT-200135-A</t>
  </si>
  <si>
    <t>重金属不溶化材「メタルキャッチャーＺ」</t>
  </si>
  <si>
    <t>KT-200134-A</t>
  </si>
  <si>
    <t>遠隔操縦式草刈機「ROBOCUT」</t>
  </si>
  <si>
    <t>KT-200133-A</t>
  </si>
  <si>
    <t>砕石メッシュかご「かご楽」</t>
  </si>
  <si>
    <t>KT-200132-A</t>
  </si>
  <si>
    <t>風速計測・予測システム サインロイド2</t>
  </si>
  <si>
    <t>KT-200131-A</t>
  </si>
  <si>
    <t>コンクリート型枠剥離剤(ヒカリオSB)</t>
  </si>
  <si>
    <t>KT-200130-A</t>
  </si>
  <si>
    <t>グリップサーフ</t>
  </si>
  <si>
    <t>KK-200057-A</t>
  </si>
  <si>
    <t>現場業務支援アプリ「FIELD-TERRACE」</t>
  </si>
  <si>
    <t>KK-200056-A</t>
  </si>
  <si>
    <t>粉じん・侵食防止剤「ストーンウォール」</t>
  </si>
  <si>
    <t>CB-200010-A</t>
  </si>
  <si>
    <t>遠隔操作草刈機・集草機（CRAWLER）</t>
  </si>
  <si>
    <t>KK-200055-A</t>
  </si>
  <si>
    <t>瓦骨材利用薄層舗装Eco Kawara スーパーコート</t>
  </si>
  <si>
    <t>KK-200054-A</t>
  </si>
  <si>
    <t>カメラ式人検知システム</t>
  </si>
  <si>
    <t>KK-200053-A</t>
  </si>
  <si>
    <t>作業者安全モニタリングシステム</t>
  </si>
  <si>
    <t>TH-200003-A</t>
  </si>
  <si>
    <t>路面性状評価システム「道スマ」</t>
  </si>
  <si>
    <t>HK-200020-A</t>
  </si>
  <si>
    <t>MSセンサー</t>
  </si>
  <si>
    <t>QS-200051-A</t>
  </si>
  <si>
    <t>ソーラー式監視カメラシステム（みるかめ君）</t>
  </si>
  <si>
    <t>QS-200050-A</t>
  </si>
  <si>
    <t>水位・水質・気象データ等クラウド監視システム「わかるくん」</t>
  </si>
  <si>
    <t>QS-200049-A</t>
  </si>
  <si>
    <t>保管式加熱本復旧合材「ゴールドパッチ」</t>
  </si>
  <si>
    <t>QS-200048-A</t>
  </si>
  <si>
    <t>高耐久保護シート（防災イエローシート）</t>
  </si>
  <si>
    <t>QS-200047-A</t>
  </si>
  <si>
    <t>移動式クレーンのアウトリガー張出確認旗（張り出しOKくん）</t>
  </si>
  <si>
    <t>QS-200046-A</t>
  </si>
  <si>
    <t>堤防天端の空気抜孔兼点検孔</t>
  </si>
  <si>
    <t>KT-200129-A</t>
  </si>
  <si>
    <t>UAV用オブリークカメラを用いた写真測量と3Dモデリング</t>
  </si>
  <si>
    <t>SK-200006-A</t>
  </si>
  <si>
    <t>comori(木守)</t>
  </si>
  <si>
    <t>KT-200128-A</t>
  </si>
  <si>
    <t>モジュール省カ栓</t>
  </si>
  <si>
    <t>KTK-200013-A</t>
  </si>
  <si>
    <t>フルハーネス型墜落制止用器具に対応した高浮力な膨脹式救命胴衣</t>
  </si>
  <si>
    <t>KTK-200012-A</t>
  </si>
  <si>
    <t>Viperワイヤーロープルブリケータ―</t>
  </si>
  <si>
    <t>CG-200020-A</t>
  </si>
  <si>
    <t>連続鉄筋コンクリート舗装用タイバー保持具</t>
  </si>
  <si>
    <t>KT-200127-A</t>
  </si>
  <si>
    <t>削孔パターン最適化コンピュータージャンボ「ブラストマスタ」</t>
  </si>
  <si>
    <t>CG-200019-A</t>
  </si>
  <si>
    <t>耐塩害タイプポリマーセメントモルタル「U-リペアパッチCT」</t>
  </si>
  <si>
    <t>HK-200019-A</t>
  </si>
  <si>
    <t>キュアロード</t>
  </si>
  <si>
    <t>KT-200126-A</t>
  </si>
  <si>
    <t>ＩｏＴセンサーによる構造物の遠隔監視システム（ＬＩＲＩＳ）</t>
  </si>
  <si>
    <t>KT-200125-A</t>
  </si>
  <si>
    <t>法面ウォーカー</t>
  </si>
  <si>
    <t>KK-200052-A</t>
  </si>
  <si>
    <t>落下防止ワイヤシステム「ロッカブルプラス」</t>
  </si>
  <si>
    <t>KT-200124-A</t>
  </si>
  <si>
    <t>自動省電力モードを搭載した照明灯</t>
  </si>
  <si>
    <t>QS-200045-A</t>
  </si>
  <si>
    <t>荷重分散型橋梁用伸縮継手「ジョイント和」</t>
  </si>
  <si>
    <t>QS-200044-A</t>
  </si>
  <si>
    <t>耐久性・防滑加工視覚障がい者誘導用シート「タフウォーク」</t>
  </si>
  <si>
    <t>QS-200043-A</t>
  </si>
  <si>
    <t>床版取替え用プレキャスト高耐久軽量合成床版「SLaT-FaB床版」</t>
  </si>
  <si>
    <t>QS-200042-A</t>
  </si>
  <si>
    <t>災害に強く見えやすいLED道路照明「VARDEEシリーズ」</t>
  </si>
  <si>
    <t>QS-200041-A</t>
  </si>
  <si>
    <t>低リバウンド・低粉塵吹付コンクリート「Multi Effect 工法」</t>
  </si>
  <si>
    <t>QS-200040-A</t>
  </si>
  <si>
    <t>初期強度促進コンクリート「アーリークリート」</t>
  </si>
  <si>
    <t>QS-200039-A</t>
  </si>
  <si>
    <t>透水性保水型路盤材（ATTAC路盤材）</t>
  </si>
  <si>
    <t>KT-200123-A</t>
  </si>
  <si>
    <t>汎用遠隔操縦装置「サロゲート」</t>
  </si>
  <si>
    <t>KT-200121-A</t>
  </si>
  <si>
    <t>熱中対策ウォッチ</t>
  </si>
  <si>
    <t>KT-200120-A</t>
  </si>
  <si>
    <t>OTOミニロック工法</t>
  </si>
  <si>
    <t>CB-200009-A</t>
  </si>
  <si>
    <t>昇降機能付ポケット式落石防護網</t>
  </si>
  <si>
    <t>SK-200005-A</t>
  </si>
  <si>
    <t>スライムクリーナー工法</t>
  </si>
  <si>
    <t>KT-200119-A</t>
  </si>
  <si>
    <t>ESCON保護パネル</t>
  </si>
  <si>
    <t>KT-200118-A</t>
  </si>
  <si>
    <t>ハイブリッド型改質アスファルトシート施工方法(OS-sheets）</t>
  </si>
  <si>
    <t>KK-200051-A</t>
  </si>
  <si>
    <t>ウォータータンクバリケード</t>
  </si>
  <si>
    <t>KK-200050-A</t>
  </si>
  <si>
    <t>コンクリートプロテクト工法</t>
  </si>
  <si>
    <t>KT-200117-A</t>
  </si>
  <si>
    <t>無人航空機(ドローン)によるリアルタイム3次元計測システム『SPIDER-ST』</t>
  </si>
  <si>
    <t>KK-200049-A</t>
  </si>
  <si>
    <t>トンネル坑内ずり運搬用ダンプトラック</t>
  </si>
  <si>
    <t>KK-200048-A</t>
  </si>
  <si>
    <t>コンクリートの脱型強度管理システム「パルストメーター」</t>
  </si>
  <si>
    <t>KT-200116-A</t>
  </si>
  <si>
    <t>橋梁たわみ計測技術</t>
  </si>
  <si>
    <t>KTK-200011-A</t>
  </si>
  <si>
    <t>3D水中施工管理システム</t>
  </si>
  <si>
    <t>QS-200038-A</t>
  </si>
  <si>
    <t>コンパクト型ワイヤロープウインチ式開閉装置（ニューコンウインチ）</t>
  </si>
  <si>
    <t>QS-200037-A</t>
  </si>
  <si>
    <t>クレーン作業における遠隔監視システム</t>
  </si>
  <si>
    <t>QS-200036-A</t>
  </si>
  <si>
    <t>草刈り・伐採用小型油圧ショベルアタッチメント「T・トリマー」</t>
  </si>
  <si>
    <t>KT-200115-A</t>
  </si>
  <si>
    <t>フレックスクーリング工法</t>
  </si>
  <si>
    <t>QS-200035-A</t>
  </si>
  <si>
    <t>長寿命スリット型側溝</t>
  </si>
  <si>
    <t>QS-200034-A</t>
  </si>
  <si>
    <t>アスファルト打継目自動処理フィニッシャー「マットトラッカー」</t>
  </si>
  <si>
    <t>QS-200033-A</t>
  </si>
  <si>
    <t>特殊分解洗浄工法「カビとり隊」</t>
  </si>
  <si>
    <t>KTK-200010-A</t>
  </si>
  <si>
    <t>水中不分離性コンクリート用混和剤 投入装置</t>
  </si>
  <si>
    <t>KT-200114-A</t>
  </si>
  <si>
    <t>エスプラネードライトフロアブル施用による刈取りゼロを実現する除草技術</t>
  </si>
  <si>
    <t>KT-200113-A</t>
  </si>
  <si>
    <t>逆光対策発光チップ道路標識板「デコソラ」</t>
  </si>
  <si>
    <t>OK-200002-A</t>
  </si>
  <si>
    <t>作業員向け体調管理システム「Envital」</t>
  </si>
  <si>
    <t>KK-200047-A</t>
  </si>
  <si>
    <t>テクヒーターによるセントル加温養生システム</t>
  </si>
  <si>
    <t>KK-200046-A</t>
  </si>
  <si>
    <t>クレーン乱巻き監視システム</t>
  </si>
  <si>
    <t>HK-200018-A</t>
  </si>
  <si>
    <t>NSスマート検査路（高強度ステンレス製検査路）</t>
  </si>
  <si>
    <t>KT-200112-A</t>
  </si>
  <si>
    <t>スマートフォン活用３D計測ソリューション(Solution Linkage Survey)</t>
  </si>
  <si>
    <t>KT-200111-A</t>
  </si>
  <si>
    <t>繊維製かごマット「ＦＩＴ－ＣＵＢＥ」</t>
  </si>
  <si>
    <t>KTK-200009-A</t>
  </si>
  <si>
    <t>嵩上げ防水壁</t>
  </si>
  <si>
    <t>CG-200018-A</t>
  </si>
  <si>
    <t>BFSコンクリートを使用した高耐久性プレキャストL型擁壁</t>
  </si>
  <si>
    <t>KT-200110-A</t>
  </si>
  <si>
    <t xml:space="preserve">Architecture, Engineering &amp; Construction Collection </t>
  </si>
  <si>
    <t>KK-200045-A</t>
  </si>
  <si>
    <t>軽量鋼管「AGF-Air-pipe」</t>
  </si>
  <si>
    <t>KK-200044-A</t>
  </si>
  <si>
    <t>足場チェーン調整金具「KSアシバルーパー」</t>
  </si>
  <si>
    <t>KK-200043-A</t>
  </si>
  <si>
    <t>ナチュラルコアロープ</t>
  </si>
  <si>
    <t>KK-200042-A</t>
  </si>
  <si>
    <t>路面の養生材「まもロード」</t>
  </si>
  <si>
    <t>TH-200002-A</t>
  </si>
  <si>
    <t>フォレストエコマット工法</t>
  </si>
  <si>
    <t>KK-200041-A</t>
  </si>
  <si>
    <t>アルミ土留パネル</t>
  </si>
  <si>
    <t>KK-200040-A</t>
  </si>
  <si>
    <t>「REF-ROPE」樹脂被覆再帰反射ワイヤロープ</t>
  </si>
  <si>
    <t>CG-200017-A</t>
  </si>
  <si>
    <t>耐水型機器収容局舎</t>
  </si>
  <si>
    <t>KT-200109-A</t>
  </si>
  <si>
    <t>積込み荷重計量機能搭載型バックホウ</t>
  </si>
  <si>
    <t>KT-200108-A</t>
  </si>
  <si>
    <t>常時発光する道路標示塗料</t>
  </si>
  <si>
    <t>KT-200107-A</t>
  </si>
  <si>
    <t>コンクリート保護シート「KYŌZIN」</t>
  </si>
  <si>
    <t>QS-200032-A</t>
  </si>
  <si>
    <t>建設現場等の緊急警報補完システム</t>
  </si>
  <si>
    <t>QS-200031-A</t>
  </si>
  <si>
    <t>小型軽量LEDスリム型トンネル灯 「天の川」</t>
  </si>
  <si>
    <t>QS-200030-A</t>
  </si>
  <si>
    <t>クラウド型安全支援システム(セーフティリマインダー)</t>
  </si>
  <si>
    <t>QS-200029-A</t>
  </si>
  <si>
    <t>簡易に設置できる防音壁（アコーディオン防音壁）</t>
  </si>
  <si>
    <t>QS-200028-A</t>
  </si>
  <si>
    <t>土石流検知アラートシステム</t>
  </si>
  <si>
    <t>QS-200027-A</t>
  </si>
  <si>
    <t>法面専用親綱【ロイヤルセーフⅡロープ】</t>
  </si>
  <si>
    <t>QS-200026-A</t>
  </si>
  <si>
    <t>遠隔臨場検査監督システム（アテネット）</t>
  </si>
  <si>
    <t>QS-200025-A</t>
  </si>
  <si>
    <t>ひび割れ、わだち掘れに強い改質アスファルト【シナヤカファルト】</t>
  </si>
  <si>
    <t>KT-200106-A</t>
  </si>
  <si>
    <t>トンネル覆工コンクリートにおけるホース伸縮式連続打設システム</t>
  </si>
  <si>
    <t>KT-200105-A</t>
  </si>
  <si>
    <t>アングルボルト工法</t>
  </si>
  <si>
    <t>HK-200017-A</t>
  </si>
  <si>
    <t>Moretto《モレット》</t>
  </si>
  <si>
    <t>KT-200104-A</t>
  </si>
  <si>
    <t>省力化単管バリケード</t>
  </si>
  <si>
    <t>KK-200039-A</t>
  </si>
  <si>
    <t>遮水性防草シート「エバー」</t>
  </si>
  <si>
    <t>KT-200103-A</t>
  </si>
  <si>
    <t>エコクラッシュ</t>
  </si>
  <si>
    <t>KT-200102-A</t>
  </si>
  <si>
    <t>ﾏｲﾌﾞﾙ-eco</t>
  </si>
  <si>
    <t>CG-200016-A</t>
  </si>
  <si>
    <t>河川PANWALL</t>
  </si>
  <si>
    <t>KTK-200008-A</t>
  </si>
  <si>
    <t>水中タブレット情報共有システム</t>
  </si>
  <si>
    <t>KTK-200007-A</t>
  </si>
  <si>
    <t>産業用水中ドローンDiveUnit300</t>
  </si>
  <si>
    <t>KTK-200006-A</t>
  </si>
  <si>
    <t>AI船舶警戒システム(アイシップ)～MIHARU</t>
  </si>
  <si>
    <t>KTK-200005-A</t>
  </si>
  <si>
    <t>ナイロン繊維強化特殊ゴムマットシリーズ</t>
  </si>
  <si>
    <t>軽量AGF鋼管「AGFタフライト」</t>
  </si>
  <si>
    <t>GEOハイウォール工法</t>
  </si>
  <si>
    <t>KTK-200004-A</t>
  </si>
  <si>
    <t>エフエーボード-S・シリーズ</t>
  </si>
  <si>
    <t>KTK-200003-A</t>
  </si>
  <si>
    <t>消波工3次元モデリングシステム</t>
  </si>
  <si>
    <t>KTK-200002-A</t>
  </si>
  <si>
    <t>水中可視光線通信装置「i-MAJUN」</t>
  </si>
  <si>
    <t>本体捨石工</t>
  </si>
  <si>
    <t>本体捨石均し</t>
  </si>
  <si>
    <t>KTK-200001-A</t>
  </si>
  <si>
    <t>広範散布対応型油吸着凝固剤</t>
  </si>
  <si>
    <t>埋込可能型ワイヤレスコンクリート温湿度センサ (SmartRock・BlueRock)</t>
  </si>
  <si>
    <t>KTK-190008-A</t>
  </si>
  <si>
    <t>石材・ブロック等大水深投入支援システム</t>
  </si>
  <si>
    <t>QSK-190008-A</t>
  </si>
  <si>
    <t>直杭用着脱式足場工法</t>
  </si>
  <si>
    <t>QSK-190007-A</t>
  </si>
  <si>
    <t>作業員位置監視システム「W・M・S」(Worker・Management・System)</t>
  </si>
  <si>
    <t>QSK-190006-A</t>
  </si>
  <si>
    <t>ESCONグレーチング</t>
  </si>
  <si>
    <t>しゃべる安全コーン（テルセーフティー）</t>
  </si>
  <si>
    <t>SMART CONSTRUCTION Drone・SMART CONSTRUCTION Edge</t>
  </si>
  <si>
    <t>QSK-190005-A</t>
  </si>
  <si>
    <t>ジャケット据付管理システム</t>
  </si>
  <si>
    <t>KTK-190007-A</t>
  </si>
  <si>
    <t>AR安全可視化システム</t>
  </si>
  <si>
    <t>KKK-190002-A</t>
  </si>
  <si>
    <t>ノルトロックワッシャー</t>
  </si>
  <si>
    <t>KTK-190006-A</t>
  </si>
  <si>
    <t>タフマットシリーズ</t>
  </si>
  <si>
    <t>QSK-190004-A</t>
  </si>
  <si>
    <t>可航幅監視システム</t>
  </si>
  <si>
    <t>QSK-190003-A</t>
  </si>
  <si>
    <t>接触防止アシストシステム</t>
  </si>
  <si>
    <t>QSK-190002-A</t>
  </si>
  <si>
    <t>運航支援システム</t>
  </si>
  <si>
    <t>金属空気電池「yoridokoro」</t>
  </si>
  <si>
    <t>KTK-190005-A</t>
  </si>
  <si>
    <t>電気防食モニタリングシステム</t>
  </si>
  <si>
    <t>KTK-190004-A</t>
  </si>
  <si>
    <t>潜水減圧管理システム</t>
  </si>
  <si>
    <t>KKK-190001-A</t>
  </si>
  <si>
    <t>KWシート</t>
  </si>
  <si>
    <t>KTK-190003-A</t>
  </si>
  <si>
    <t>ラストマスチックシステム</t>
  </si>
  <si>
    <t>KTK-190002-A</t>
  </si>
  <si>
    <t>浚渫グラブバケット角度制御装置</t>
  </si>
  <si>
    <t>KTK-190001-A</t>
  </si>
  <si>
    <t>HSアスコン舗装</t>
  </si>
  <si>
    <t>CBK-190002-A</t>
  </si>
  <si>
    <t>三州瓦シャモット</t>
  </si>
  <si>
    <t>HRK-190002-A</t>
  </si>
  <si>
    <t>水中据付作業可視化システム</t>
  </si>
  <si>
    <t>HRK-190001-A</t>
  </si>
  <si>
    <t>ポンプ浚渫施工管理システム(TOP SYSTEM-Auto)</t>
  </si>
  <si>
    <t>QSK-190001-A</t>
  </si>
  <si>
    <t>船員位置管理システム</t>
  </si>
  <si>
    <t>CBK-190001-A</t>
  </si>
  <si>
    <t>CDM-EXCEED工法</t>
  </si>
  <si>
    <t>KKK-180004-A</t>
  </si>
  <si>
    <t>海難救援システム「レスキューZ」</t>
  </si>
  <si>
    <t>KKK-180003-A</t>
  </si>
  <si>
    <t>CHR機</t>
  </si>
  <si>
    <t>SKK-180001-A</t>
  </si>
  <si>
    <t>消波ブロック及び各種ブロック用多目的バケット</t>
  </si>
  <si>
    <t>KTK-180006-A</t>
  </si>
  <si>
    <t>桟橋点検ロボット「ピアグ」(アクアジャスター搭載型ROV)</t>
  </si>
  <si>
    <t>HKK-180002-A</t>
  </si>
  <si>
    <t>リニューアル・パネル工法</t>
  </si>
  <si>
    <t>QSK-180002-A</t>
  </si>
  <si>
    <t>プレキャスト床版(ジャケット式桟橋上部工)</t>
  </si>
  <si>
    <t>KTK-180005-A</t>
  </si>
  <si>
    <t>潜水士安全監視システム「深サポーター」</t>
  </si>
  <si>
    <t>KTK-180004-A</t>
  </si>
  <si>
    <t>エマルジョン型ポリマー乾式吹付け工法</t>
  </si>
  <si>
    <t>THK-180003-A</t>
  </si>
  <si>
    <t>クレーン吊荷制御装置「GYCO」(ジャイコ)</t>
  </si>
  <si>
    <t>全速全水位型横軸水中ポンプ「商品名：フラッドバスター」</t>
  </si>
  <si>
    <t>THK-180002-A</t>
  </si>
  <si>
    <t>遠隔現場支援システム「V-CUBE　コラボレーション」</t>
  </si>
  <si>
    <t>昇降作業台(MWA／EWA)</t>
  </si>
  <si>
    <t>QSK-180001-A</t>
  </si>
  <si>
    <t>航行船舶監視システムKS2</t>
  </si>
  <si>
    <t>HKK-180001-A</t>
  </si>
  <si>
    <t>台船積載量計測システム</t>
  </si>
  <si>
    <t>KTK-180003-A</t>
  </si>
  <si>
    <t>消波ブロック等撤去(据付)ガイダンスシステム</t>
  </si>
  <si>
    <t>KTK-180002-A</t>
  </si>
  <si>
    <t>水中ドライ式太軸スタッド溶接工法</t>
  </si>
  <si>
    <t>KKK-180002-A</t>
  </si>
  <si>
    <t>航行(運行)支援システム 『ARナビ』</t>
  </si>
  <si>
    <t>OKK-180001-A</t>
  </si>
  <si>
    <t>微弱電流によるサンゴ生育促進工法</t>
  </si>
  <si>
    <t>SK-180008-VR</t>
  </si>
  <si>
    <t>HRK-180001-A</t>
  </si>
  <si>
    <t>吊荷姿勢制御装置</t>
  </si>
  <si>
    <t>KKK-180001-A</t>
  </si>
  <si>
    <t>スマートコラム工法</t>
  </si>
  <si>
    <t>KTK-180001-A</t>
  </si>
  <si>
    <t>KS-EGG-SE工法</t>
  </si>
  <si>
    <t>THK-180001-A</t>
  </si>
  <si>
    <t>水中コンクリートの連続打設管理システム</t>
  </si>
  <si>
    <t>KKK-170009-A</t>
  </si>
  <si>
    <t>3D作業船位置管理支援システム</t>
  </si>
  <si>
    <t>KKK-170008-A</t>
  </si>
  <si>
    <t>KGケーソン滑材同時注入システム</t>
  </si>
  <si>
    <t>KKK-170007-A</t>
  </si>
  <si>
    <t>防舷材着脱式 CruTUシステム</t>
  </si>
  <si>
    <t>KTK-170022-A</t>
  </si>
  <si>
    <t>ロックバイブロ工法</t>
  </si>
  <si>
    <t>KTK-170021-A</t>
  </si>
  <si>
    <t>FRP海藻着生基質 藻場しげる</t>
  </si>
  <si>
    <t>KTK-170020-A</t>
  </si>
  <si>
    <t>OK人工海藻 藻じゃ藻じゃ</t>
  </si>
  <si>
    <t>KTK-170019-A</t>
  </si>
  <si>
    <t>FRGカバー工法</t>
  </si>
  <si>
    <t>KTK-170018-A</t>
  </si>
  <si>
    <t>プレキャスト桟橋工法</t>
  </si>
  <si>
    <t>KTK-170017-A</t>
  </si>
  <si>
    <t>PW-MNC</t>
  </si>
  <si>
    <t>KTK-170016-A</t>
  </si>
  <si>
    <t>PY-MNC、PT-MNC</t>
  </si>
  <si>
    <t>KTK-170015-A</t>
  </si>
  <si>
    <t>PK-MNC170/見リオン'S(ミリオンズ)</t>
  </si>
  <si>
    <t>KTK-170014-A</t>
  </si>
  <si>
    <t>ピコソーラーパワーサプライ</t>
  </si>
  <si>
    <t>KTK-170013-A</t>
  </si>
  <si>
    <t>独立ソーラー電源</t>
  </si>
  <si>
    <t>KTK-170011-A</t>
  </si>
  <si>
    <t>UAVとNMBによる計測技術『ベルーガEarth』</t>
  </si>
  <si>
    <t>KTK-170010-A</t>
  </si>
  <si>
    <t>無線式傾斜監視システム チルフォメーション</t>
  </si>
  <si>
    <t>HRK-170002-A</t>
  </si>
  <si>
    <t>水中3D誘導システム</t>
  </si>
  <si>
    <t>SKK-170002-A</t>
  </si>
  <si>
    <t>小型ブイ式波高計測装置 (加速度式)</t>
  </si>
  <si>
    <t>KTK-170009-A</t>
  </si>
  <si>
    <t>LEDスタンドライトセット</t>
  </si>
  <si>
    <t>KTK-170008-A</t>
  </si>
  <si>
    <t>航行MSCO/DRAムスコ-RC (情報収集機能強化型 海陸交通災害防止システム)</t>
  </si>
  <si>
    <t>KTK-170007-A</t>
  </si>
  <si>
    <t>MDI系ウレタン止水材「ハイセルOH(親水性)」</t>
  </si>
  <si>
    <t>KTK-170006-A</t>
  </si>
  <si>
    <t>エラストマー系ウレタン防水・止水材「ハイセルOS/A」</t>
  </si>
  <si>
    <t>KTK-170005-A</t>
  </si>
  <si>
    <t>RMP工法(MSTタイプ・Jタイプ)</t>
  </si>
  <si>
    <t>KTK-170004-A</t>
  </si>
  <si>
    <t>超柔軟玉掛けワイヤロープ「ゴクナン/ソフトアイ」</t>
  </si>
  <si>
    <t>KTK-170003-A</t>
  </si>
  <si>
    <t>重量物据付用超高強度軽量玉掛けワイヤロープ「きわみ」</t>
  </si>
  <si>
    <t>KTK-170002-A</t>
  </si>
  <si>
    <t>岸壁等の維持管理用移動式足場</t>
  </si>
  <si>
    <t>KKK-170006-A</t>
  </si>
  <si>
    <t>土舗装ゼロエミッション工法</t>
  </si>
  <si>
    <t>KKK-170005-A</t>
  </si>
  <si>
    <t>ステンレスフレーク入り塗装防錆システム/ステンシェル(Rc-Ⅰ対応)</t>
  </si>
  <si>
    <t>アルウォーク</t>
  </si>
  <si>
    <t>KKK-170003-A</t>
  </si>
  <si>
    <t>パイプクーリング制御システム</t>
  </si>
  <si>
    <t>KKK-170002-A</t>
  </si>
  <si>
    <t>ラバージョイナー</t>
  </si>
  <si>
    <t>CBK-170003-A</t>
  </si>
  <si>
    <t>潜水作業施工管理システム</t>
  </si>
  <si>
    <t>HK-170011-VR</t>
  </si>
  <si>
    <t>QSK-170002-A</t>
  </si>
  <si>
    <t>小型波高観測装置「デジクラゲ」</t>
  </si>
  <si>
    <t>QSK-170001-A</t>
  </si>
  <si>
    <t>環境配慮型浚渫工法</t>
  </si>
  <si>
    <t>海上衝突防止支援システム</t>
  </si>
  <si>
    <t>OKK-170001-A</t>
  </si>
  <si>
    <t>「電着基盤」によるサンゴ幼生の着床促進工法</t>
  </si>
  <si>
    <t>KKK-170001-A</t>
  </si>
  <si>
    <t>ドライ工法</t>
  </si>
  <si>
    <t>Virtual Bridge Monitor(バーチャルブリッジモニター)</t>
  </si>
  <si>
    <t>コマロックレッコカン</t>
  </si>
  <si>
    <t>捨ブロック据付</t>
  </si>
  <si>
    <t>HKK-170001-A</t>
  </si>
  <si>
    <t>余掘土量低減浚渫工法</t>
  </si>
  <si>
    <t>CBK-170002-A</t>
  </si>
  <si>
    <t>アイポリ- アクアフロ-ト工法</t>
  </si>
  <si>
    <t>CBK-170001-A</t>
  </si>
  <si>
    <t>港湾桟橋の過酷環境に対応したパノラマ画像点検</t>
  </si>
  <si>
    <t>THK-160003-A</t>
  </si>
  <si>
    <t>生物共生型Faブロック</t>
  </si>
  <si>
    <t>KKK-160002-A</t>
  </si>
  <si>
    <t>水底土砂移送装置による浚渫工法</t>
  </si>
  <si>
    <t>サーモフィッター</t>
  </si>
  <si>
    <t>AR Navi ジオモニⅡ</t>
  </si>
  <si>
    <t>KTK-160026-A</t>
  </si>
  <si>
    <t>車両運行管理システム「Cariot」</t>
  </si>
  <si>
    <t>CBK-160004-A</t>
  </si>
  <si>
    <t>船舶レーダーモニタリングシステム</t>
  </si>
  <si>
    <t>KT-160137-VR</t>
  </si>
  <si>
    <t>KKK-160001-A</t>
  </si>
  <si>
    <t>消波ブロック吊上装置『F3C』</t>
  </si>
  <si>
    <t>KTK-160025-A</t>
  </si>
  <si>
    <t>六価クロム還元浄化剤「改良6出なし」</t>
  </si>
  <si>
    <t>KTK-160023-A</t>
  </si>
  <si>
    <t>Megaジェット工法</t>
  </si>
  <si>
    <t>KTK-160022-A</t>
  </si>
  <si>
    <t>Re-Pier工法</t>
  </si>
  <si>
    <t>KT-160125-VR</t>
  </si>
  <si>
    <t>KTK-160021-A</t>
  </si>
  <si>
    <t>燃料添加剤「ECOBURN」</t>
  </si>
  <si>
    <t>KTK-160020-A</t>
  </si>
  <si>
    <t>MSモニタリングシステム</t>
  </si>
  <si>
    <t>KTK-160018-A</t>
  </si>
  <si>
    <t>ドライミックスを用いたコンクリート製造</t>
  </si>
  <si>
    <t>KTK-160017-A</t>
  </si>
  <si>
    <t>ハイブリッド防潮堤</t>
  </si>
  <si>
    <t>KTK-160016-A</t>
  </si>
  <si>
    <t>精密単独測位GNSSを用いた深浅測量システム</t>
  </si>
  <si>
    <t>KTK-160015-A</t>
  </si>
  <si>
    <t>MYプロテクトSG工法</t>
  </si>
  <si>
    <t>KTK-160014-A</t>
  </si>
  <si>
    <t>潜水士統合管理システム</t>
  </si>
  <si>
    <t>KTK-160013-A</t>
  </si>
  <si>
    <t>ケーソン据付情報化施工システム 「ToAMS」</t>
  </si>
  <si>
    <t>舗装工向け車輌誘導表示器 「AFサイン」(エーエフサイン)</t>
  </si>
  <si>
    <t>HRK-160003-A</t>
  </si>
  <si>
    <t>水中三次元座標測量システム</t>
  </si>
  <si>
    <t>THK-160002-A</t>
  </si>
  <si>
    <t>コンクリートひび割れ制御システム</t>
  </si>
  <si>
    <t>KTK-160012-A</t>
  </si>
  <si>
    <t>グラベルフィックス</t>
  </si>
  <si>
    <t>HKK-160001-A</t>
  </si>
  <si>
    <t>KTK-160011-A</t>
  </si>
  <si>
    <t>ポイント誘導管理システム WIT toPoint HD</t>
  </si>
  <si>
    <t>KTK-160009-A</t>
  </si>
  <si>
    <t>垂直起立式可動ゲート</t>
  </si>
  <si>
    <t>KTK-160008-A</t>
  </si>
  <si>
    <t>ポリシロキサン系ハイブリッド塗料による鋼構造物の延命化と腐食対策</t>
  </si>
  <si>
    <t>KTK-160007-A</t>
  </si>
  <si>
    <t>コンクリート温度監視システム</t>
  </si>
  <si>
    <t>KTK-160006-A</t>
  </si>
  <si>
    <t>管路曲り測定装置 NEMONAVI</t>
  </si>
  <si>
    <t>KTK-160005-A</t>
  </si>
  <si>
    <t>ライトガード</t>
  </si>
  <si>
    <t>KTK-160004-A</t>
  </si>
  <si>
    <t>作業性を向上した膨張式救命胴衣(水感知機能付)(型式承認新基準適合品)</t>
  </si>
  <si>
    <t>KTK-160003-A</t>
  </si>
  <si>
    <t>潮流抵抗型水質汚濁防止枠</t>
  </si>
  <si>
    <t>KTK-160002-A</t>
  </si>
  <si>
    <t>自動追尾式TS(トータルステーション)による地盤改良機誘導管理システム</t>
  </si>
  <si>
    <t>KTK-160001-A</t>
  </si>
  <si>
    <t>ケーソン据付支援システム</t>
  </si>
  <si>
    <t>HRK-160002-A</t>
  </si>
  <si>
    <t>函体据付効率化施工システム</t>
  </si>
  <si>
    <t>OKK-160002-A</t>
  </si>
  <si>
    <t>土のう式汚濁防止膜</t>
  </si>
  <si>
    <t>CGK-160001-A</t>
  </si>
  <si>
    <t>鋼管杭PC被覆防食工法</t>
  </si>
  <si>
    <t>THK-160001-A</t>
  </si>
  <si>
    <t>海上浮体設備位置管理システム</t>
  </si>
  <si>
    <t>セレキュア ブロック</t>
  </si>
  <si>
    <t>CBK-160002-A</t>
  </si>
  <si>
    <t>容量可変グラブバケット工法</t>
  </si>
  <si>
    <t>CBK-160001-A</t>
  </si>
  <si>
    <t>自沈装置付浮桟橋</t>
  </si>
  <si>
    <t>KTK-150009-A</t>
  </si>
  <si>
    <t>潜水作業時間管理支援システム</t>
  </si>
  <si>
    <t>捨石本均し</t>
  </si>
  <si>
    <t>CBK-150003-A</t>
  </si>
  <si>
    <t>3D鋼管杭打設管理システム</t>
  </si>
  <si>
    <t>CBK-150001-A</t>
  </si>
  <si>
    <t>カルシア改質土</t>
  </si>
  <si>
    <t>消波・根固ブロック据付用高強度玉掛索(コマストロングワイヤ)</t>
  </si>
  <si>
    <t>THK-150001-A</t>
  </si>
  <si>
    <t>ケーソン注水管理システム</t>
  </si>
  <si>
    <t>作業船位置管理支援システム WIT Barge Depth System</t>
  </si>
  <si>
    <t>投錨管理システム WIT toPoint Anchor</t>
  </si>
  <si>
    <t>ケーソン据付支援システム WIT C-Moni</t>
  </si>
  <si>
    <t>KTK-150002-A</t>
  </si>
  <si>
    <t>WIT 潜水深度監視システム</t>
  </si>
  <si>
    <t>型枠内面強化工法</t>
  </si>
  <si>
    <t>法面勾配指示器</t>
  </si>
  <si>
    <t>ソーラー式LED回転灯</t>
  </si>
  <si>
    <t>追加一覧(H列"○")</t>
    <rPh sb="0" eb="2">
      <t>ツイカ</t>
    </rPh>
    <rPh sb="2" eb="4">
      <t>イチラン</t>
    </rPh>
    <rPh sb="6" eb="7">
      <t>レツ</t>
    </rPh>
    <phoneticPr fontId="9"/>
  </si>
  <si>
    <t>CB-100003-VG</t>
  </si>
  <si>
    <t>CB-100004-VG</t>
  </si>
  <si>
    <t>CB-100007-VG</t>
  </si>
  <si>
    <t>CB-100008-VG</t>
  </si>
  <si>
    <t>CB-100011-VG</t>
  </si>
  <si>
    <t>CB-100012-VG</t>
  </si>
  <si>
    <t>CB-100014-VG</t>
  </si>
  <si>
    <t>CB-100015-VG</t>
  </si>
  <si>
    <t>CB-100017-VG</t>
  </si>
  <si>
    <t>CB-100019-VG</t>
  </si>
  <si>
    <t>CB-100020-VG</t>
  </si>
  <si>
    <t>CB-100021-VG</t>
  </si>
  <si>
    <t>CB-100022-VG</t>
  </si>
  <si>
    <t>CB-100024-VG</t>
  </si>
  <si>
    <t>CB-100026-VG</t>
  </si>
  <si>
    <t>CB-100028-VG</t>
  </si>
  <si>
    <t>CB-100030-VG</t>
  </si>
  <si>
    <t>CB-100031-VG</t>
  </si>
  <si>
    <t>CB-100032-VG</t>
  </si>
  <si>
    <t>CB-100033-VG</t>
  </si>
  <si>
    <t>CB-100037-VG</t>
  </si>
  <si>
    <t>CB-100038-VG</t>
  </si>
  <si>
    <t>CB-100041-VG</t>
  </si>
  <si>
    <t>CB-100042-VG</t>
  </si>
  <si>
    <t>CB-100047-VG</t>
  </si>
  <si>
    <t>CB-100048-VG</t>
  </si>
  <si>
    <t>CB-100052-VG</t>
  </si>
  <si>
    <t>CB-100056-VG</t>
  </si>
  <si>
    <t>CB-100057-VG</t>
  </si>
  <si>
    <t>CB-100063-VG</t>
  </si>
  <si>
    <t>CB-100064-VG</t>
  </si>
  <si>
    <t>CB-140002-AG</t>
  </si>
  <si>
    <t>CB-140003-AG</t>
  </si>
  <si>
    <t>CB-140004-AG</t>
  </si>
  <si>
    <t>CB-140005-AG</t>
  </si>
  <si>
    <t>CB-140007-AG</t>
  </si>
  <si>
    <t>CB-140008-AG</t>
  </si>
  <si>
    <t>CB-140009-AG</t>
  </si>
  <si>
    <t>CB-150002-AG</t>
  </si>
  <si>
    <t>CB-150006-AG</t>
  </si>
  <si>
    <t>CB-150007-AG</t>
  </si>
  <si>
    <t>CB-150010-AG</t>
  </si>
  <si>
    <t>CB-150011-AG</t>
  </si>
  <si>
    <t>CB-150013-AG</t>
  </si>
  <si>
    <t>従来型ポケット式落石防護網</t>
  </si>
  <si>
    <t>機械除草　肩掛式/集草　人力</t>
  </si>
  <si>
    <t>交通監視員による警笛、安全旗を用いた避難誘導</t>
  </si>
  <si>
    <t>コア式プレストレストコンクリート管(PC管)コンクリート巻立て基礎</t>
  </si>
  <si>
    <t>ソイルセメントコラム</t>
  </si>
  <si>
    <t>鉄筋挿入工+法枠工</t>
  </si>
  <si>
    <t>従来型落石防護柵</t>
  </si>
  <si>
    <t>パブリック向けクイックタンク式床置便器</t>
  </si>
  <si>
    <t>目地型枠材を使用した目地板設置</t>
  </si>
  <si>
    <t>熟練した技術者による同行指導（施工管理）</t>
  </si>
  <si>
    <t>土のう袋（土砂充填）</t>
  </si>
  <si>
    <t>CG-100005-VG</t>
  </si>
  <si>
    <t>CG-100007-VG</t>
  </si>
  <si>
    <t>CG-100011-VG</t>
  </si>
  <si>
    <t>CG-100013-VG</t>
  </si>
  <si>
    <t>CG-100014-VG</t>
  </si>
  <si>
    <t>CG-100015-VG</t>
  </si>
  <si>
    <t>CG-100020-VG</t>
  </si>
  <si>
    <t>CG-100021-VG</t>
  </si>
  <si>
    <t>CG-100025-VG</t>
  </si>
  <si>
    <t>CG-100026-VG</t>
  </si>
  <si>
    <t>CG-100027-VG</t>
  </si>
  <si>
    <t>CG-100029-VG</t>
  </si>
  <si>
    <t>CG-100032-VG</t>
  </si>
  <si>
    <t>CG-140004-AG</t>
  </si>
  <si>
    <t>CG-140005-AG</t>
  </si>
  <si>
    <t>CG-140006-AG</t>
  </si>
  <si>
    <t>CG-140008-AG</t>
  </si>
  <si>
    <t>CG-140009-AG</t>
  </si>
  <si>
    <t>CG-140010-AG</t>
  </si>
  <si>
    <t>CG-140011-AG</t>
  </si>
  <si>
    <t>CG-140012-AG</t>
  </si>
  <si>
    <t>CG-140014-AG</t>
  </si>
  <si>
    <t>CG-140015-AG</t>
  </si>
  <si>
    <t>CG-140019-AG</t>
  </si>
  <si>
    <t>CG-140021-AG</t>
  </si>
  <si>
    <t>CG-140022-AG</t>
  </si>
  <si>
    <t>CG-150001-AG</t>
  </si>
  <si>
    <t>CG-150002-AG</t>
  </si>
  <si>
    <t>CG-150004-AG</t>
  </si>
  <si>
    <t>CG-150006-AG</t>
  </si>
  <si>
    <t>CG-150009-AG</t>
  </si>
  <si>
    <t>CG-150011-AG</t>
  </si>
  <si>
    <t>CG-150012-AG</t>
  </si>
  <si>
    <t>CG-150013-AG</t>
  </si>
  <si>
    <t>CG-150014-AG</t>
  </si>
  <si>
    <t>CG-150017-AG</t>
  </si>
  <si>
    <t>大型ブロック積み＋仮設土留め</t>
  </si>
  <si>
    <t>ＡＬＣ局舎</t>
  </si>
  <si>
    <t>普通コンクリートを使用したプレキャストL型擁壁</t>
  </si>
  <si>
    <t>ポリマーセメントモルタル(一材型)</t>
  </si>
  <si>
    <t>チェアーを用いたタイバー設置の縦目地</t>
  </si>
  <si>
    <t>脚立間に足場板を渡して固縛する脚立足場</t>
  </si>
  <si>
    <t>油圧ウインチによる集材作業</t>
  </si>
  <si>
    <t>ひずみ計</t>
  </si>
  <si>
    <t>塩ビ製防炎シート＋ポリエチレン製保護フィルムによる養生</t>
  </si>
  <si>
    <t>和式トイレと手洗器の個別設置</t>
  </si>
  <si>
    <t>普通コンクリート製プレキャスト床版</t>
  </si>
  <si>
    <t>篩分けによる粒度計測監視</t>
  </si>
  <si>
    <t>植生基材吹付工(厚5㎝)</t>
  </si>
  <si>
    <t>裏込め二次注入</t>
  </si>
  <si>
    <t>折りたたみ式階段型作業台+専用手すり</t>
  </si>
  <si>
    <t>濃淡画像(Bモード画像)目視方式</t>
  </si>
  <si>
    <t>弱溶剤形変性エポキシ樹脂塗料下塗</t>
  </si>
  <si>
    <t>モルタル吹付撤去復旧</t>
  </si>
  <si>
    <t>両面化粧補強コンクリートブロック塀</t>
  </si>
  <si>
    <t>HK-100006-VG</t>
  </si>
  <si>
    <t>HK-100007-VG</t>
  </si>
  <si>
    <t>HK-100009-VG</t>
  </si>
  <si>
    <t>HK-100011-VG</t>
  </si>
  <si>
    <t>HK-100012-VG</t>
  </si>
  <si>
    <t>HK-100017-VG</t>
  </si>
  <si>
    <t>HK-100021-VG</t>
  </si>
  <si>
    <t>HK-100022-VG</t>
  </si>
  <si>
    <t>HK-100025-VG</t>
  </si>
  <si>
    <t>HK-100026-VG</t>
  </si>
  <si>
    <t>HK-100028-VG</t>
  </si>
  <si>
    <t>HK-100029-VG</t>
  </si>
  <si>
    <t>HK-100030-VG</t>
  </si>
  <si>
    <t>HK-100031-VG</t>
  </si>
  <si>
    <t>HK-100036-VG</t>
  </si>
  <si>
    <t>HK-100037-VG</t>
  </si>
  <si>
    <t>HK-100038-VG</t>
  </si>
  <si>
    <t>HK-100039-VG</t>
  </si>
  <si>
    <t>HK-100042-VG</t>
  </si>
  <si>
    <t>HK-100043-VG</t>
  </si>
  <si>
    <t>HK-100045-VG</t>
  </si>
  <si>
    <t>HK-110001-VG</t>
  </si>
  <si>
    <t>HK-140001-AG</t>
  </si>
  <si>
    <t>HK-140004-AG</t>
  </si>
  <si>
    <t>HK-140005-AG</t>
  </si>
  <si>
    <t>HK-140006-AG</t>
  </si>
  <si>
    <t>HK-150001-AG</t>
  </si>
  <si>
    <t>HK-150005-AG</t>
  </si>
  <si>
    <t>HK-150006-AG</t>
  </si>
  <si>
    <t>HK-150008-AG</t>
  </si>
  <si>
    <t>HK-150009-AG</t>
  </si>
  <si>
    <t>HK-150010-AG</t>
  </si>
  <si>
    <t>HK-150012-AG</t>
  </si>
  <si>
    <t>HK-150013-AG</t>
  </si>
  <si>
    <t>雪崩予防柵（千鳥配置）</t>
  </si>
  <si>
    <t>溶融亜鉛めっき処理をした鉄鋼製検査路</t>
  </si>
  <si>
    <t>m/30年</t>
  </si>
  <si>
    <t>養生シート工</t>
  </si>
  <si>
    <t>流量計のデーター確認、排出口からの目視確認</t>
  </si>
  <si>
    <t>郷土種による植生基材吹付工</t>
  </si>
  <si>
    <t>防雪柵自立式吹き止め柵（連結材1本による補強）</t>
  </si>
  <si>
    <t>２本掛ワイヤ</t>
  </si>
  <si>
    <t>縦シュート・ホッパを用いたコンクリート打設</t>
  </si>
  <si>
    <t>視覚障害者用誘導ブロック(コンクリート製)</t>
  </si>
  <si>
    <t>増塗り塗装</t>
  </si>
  <si>
    <t>HR-100003-VG</t>
  </si>
  <si>
    <t>HR-100007-VG</t>
  </si>
  <si>
    <t>HR-100008-VG</t>
  </si>
  <si>
    <t>HR-100013-VG</t>
  </si>
  <si>
    <t>HR-140001-VG</t>
  </si>
  <si>
    <t>HR-140003-VG</t>
  </si>
  <si>
    <t>HR-140004-AG</t>
  </si>
  <si>
    <t>HR-140005-AG</t>
  </si>
  <si>
    <t>HR-140008-AG</t>
  </si>
  <si>
    <t>HR-140009-VG</t>
  </si>
  <si>
    <t>HR-140010-VG</t>
  </si>
  <si>
    <t>HR-140012-AG</t>
  </si>
  <si>
    <t>HR-140013-AG</t>
  </si>
  <si>
    <t>HR-140014-AG</t>
  </si>
  <si>
    <t>HR-140017-AG</t>
  </si>
  <si>
    <t>HR-140018-AG</t>
  </si>
  <si>
    <t>HR-140019-AG</t>
  </si>
  <si>
    <t>HR-140021-AG</t>
  </si>
  <si>
    <t>HR-140022-AG</t>
  </si>
  <si>
    <t>HR-140023-AG</t>
  </si>
  <si>
    <t>HR-140024-AG</t>
  </si>
  <si>
    <t>HR-140025-AG</t>
  </si>
  <si>
    <t>HR-150003-AG</t>
  </si>
  <si>
    <t>HR-150005-AG</t>
  </si>
  <si>
    <t>HR-150006-AG</t>
  </si>
  <si>
    <t>1.0㎡の法覆工 大型ブロック張</t>
  </si>
  <si>
    <t>近接目視結果に基づく技術者判定及び人手による調書作成</t>
  </si>
  <si>
    <t>推進工標準滑剤（ベントナイト、マッドオイル、固化材、CMC等）</t>
  </si>
  <si>
    <t>KK-100004-VG</t>
  </si>
  <si>
    <t>KK-100006-VG</t>
  </si>
  <si>
    <t>KK-100009-VG</t>
  </si>
  <si>
    <t>KK-100012-VG</t>
  </si>
  <si>
    <t>KK-100013-VG</t>
  </si>
  <si>
    <t>KK-100021-VG</t>
  </si>
  <si>
    <t>KK-100022-VG</t>
  </si>
  <si>
    <t>KK-100023-VG</t>
  </si>
  <si>
    <t>KK-100024-VG</t>
  </si>
  <si>
    <t>KK-100025-VG</t>
  </si>
  <si>
    <t>KK-100027-VG</t>
  </si>
  <si>
    <t>KK-100030-VG</t>
  </si>
  <si>
    <t>KK-100037-VG</t>
  </si>
  <si>
    <t>KK-100039-VG</t>
  </si>
  <si>
    <t>KK-100041-VG</t>
  </si>
  <si>
    <t>KK-100047-VG</t>
  </si>
  <si>
    <t>KK-100050-VG</t>
  </si>
  <si>
    <t>KK-100052-VG</t>
  </si>
  <si>
    <t>KK-100060-VG</t>
  </si>
  <si>
    <t>KK-100065-VG</t>
  </si>
  <si>
    <t>KK-100071-VG</t>
  </si>
  <si>
    <t>KK-100074-VG</t>
  </si>
  <si>
    <t>KK-100077-VG</t>
  </si>
  <si>
    <t>KK-100080-VG</t>
  </si>
  <si>
    <t>KK-100081-VG</t>
  </si>
  <si>
    <t>KK-100083-VG</t>
  </si>
  <si>
    <t>KK-100088-VG</t>
  </si>
  <si>
    <t>KK-100089-VG</t>
  </si>
  <si>
    <t>KK-100091-VG</t>
  </si>
  <si>
    <t>KK-100092-VG</t>
  </si>
  <si>
    <t>KK-100094-VG</t>
  </si>
  <si>
    <t>KK-100096-VG</t>
  </si>
  <si>
    <t>KK-100097-VG</t>
  </si>
  <si>
    <t>KK-100099-VG</t>
  </si>
  <si>
    <t>KK-100100-VG</t>
  </si>
  <si>
    <t>KK-100101-VG</t>
  </si>
  <si>
    <t>KK-100105-VG</t>
  </si>
  <si>
    <t>KK-100109-VG</t>
  </si>
  <si>
    <t>KK-100117-VG</t>
  </si>
  <si>
    <t>KK-140001-AG</t>
  </si>
  <si>
    <t>KK-140002-AG</t>
  </si>
  <si>
    <t>KK-140003-AG</t>
  </si>
  <si>
    <t>KK-140004-AG</t>
  </si>
  <si>
    <t>KK-140005-AG</t>
  </si>
  <si>
    <t>KK-140006-AG</t>
  </si>
  <si>
    <t>KK-140009-AG</t>
  </si>
  <si>
    <t>KK-140010-AG</t>
  </si>
  <si>
    <t>KK-140012-AG</t>
  </si>
  <si>
    <t>KK-140013-AG</t>
  </si>
  <si>
    <t>KK-140016-AG</t>
  </si>
  <si>
    <t>KK-140017-AG</t>
  </si>
  <si>
    <t>KK-140019-AG</t>
  </si>
  <si>
    <t>KK-140020-AG</t>
  </si>
  <si>
    <t>KK-140022-AG</t>
  </si>
  <si>
    <t>KK-140023-AG</t>
  </si>
  <si>
    <t>KK-140025-AG</t>
  </si>
  <si>
    <t>KK-140026-AG</t>
  </si>
  <si>
    <t>KK-140028-AG</t>
  </si>
  <si>
    <t>KK-140029-AG</t>
  </si>
  <si>
    <t>KK-140030-AG</t>
  </si>
  <si>
    <t>KK-140031-AG</t>
  </si>
  <si>
    <t>KK-150001-AG</t>
  </si>
  <si>
    <t>KK-150003-AG</t>
  </si>
  <si>
    <t>KK-150004-AG</t>
  </si>
  <si>
    <t>KK-150007-AG</t>
  </si>
  <si>
    <t>KK-150008-AG</t>
  </si>
  <si>
    <t>KK-150009-AG</t>
  </si>
  <si>
    <t>KK-150010-AG</t>
  </si>
  <si>
    <t>KK-150011-AG</t>
  </si>
  <si>
    <t>KK-150013-AG</t>
  </si>
  <si>
    <t>KK-150019-AG</t>
  </si>
  <si>
    <t>KK-150022-AG</t>
  </si>
  <si>
    <t>KK-150024-AG</t>
  </si>
  <si>
    <t>KK-150025-AG</t>
  </si>
  <si>
    <t>KK-150026-AG</t>
  </si>
  <si>
    <t>KK-150027-AG</t>
  </si>
  <si>
    <t>KK-150028-AG</t>
  </si>
  <si>
    <t>KK-150029-AG</t>
  </si>
  <si>
    <t>KK-150030-AG</t>
  </si>
  <si>
    <t>KK-150031-AG</t>
  </si>
  <si>
    <t>KK-150032-AG</t>
  </si>
  <si>
    <t>KK-150033-AG</t>
  </si>
  <si>
    <t>KK-150034-AG</t>
  </si>
  <si>
    <t>KK-150035-AG</t>
  </si>
  <si>
    <t>KK-150036-AG</t>
  </si>
  <si>
    <t>KK-150037-AG</t>
  </si>
  <si>
    <t>KK-150038-AG</t>
  </si>
  <si>
    <t>KK-150039-AG</t>
  </si>
  <si>
    <t>KK-150040-AG</t>
  </si>
  <si>
    <t>KK-150041-AG</t>
  </si>
  <si>
    <t>KK-150042-AG</t>
  </si>
  <si>
    <t>KK-150044-AG</t>
  </si>
  <si>
    <t>KK-150045-AG</t>
  </si>
  <si>
    <t>KK-150046-AG</t>
  </si>
  <si>
    <t>KK-150048-AG</t>
  </si>
  <si>
    <t>KK-150049-AG</t>
  </si>
  <si>
    <t>KK-150050-AG</t>
  </si>
  <si>
    <t>KK-150052-AG</t>
  </si>
  <si>
    <t>KK-150053-AG</t>
  </si>
  <si>
    <t>KK-150055-AG</t>
  </si>
  <si>
    <t>KK-150057-AG</t>
  </si>
  <si>
    <t>KK-150059-AG</t>
  </si>
  <si>
    <t>KK-150060-AG</t>
  </si>
  <si>
    <t>KK-150061-AG</t>
  </si>
  <si>
    <t>KK-150062-AG</t>
  </si>
  <si>
    <t>KK-150064-AG</t>
  </si>
  <si>
    <t>KK-150065-AG</t>
  </si>
  <si>
    <t>KK-150066-AG</t>
  </si>
  <si>
    <t>KK-150067-AG</t>
  </si>
  <si>
    <t>KK-150068-AG</t>
  </si>
  <si>
    <t>KK-150070-AG</t>
  </si>
  <si>
    <t>KK-150071-AG</t>
  </si>
  <si>
    <t>KK-150072-AG</t>
  </si>
  <si>
    <t>KK-150073-AG</t>
  </si>
  <si>
    <t>KK-150074-AG</t>
  </si>
  <si>
    <t>道路除草工（肩掛け式：飛び石保護有り：高速回転刃）</t>
  </si>
  <si>
    <t>道路除草工（肩掛け式：飛び石防護有り）</t>
  </si>
  <si>
    <t>軽量鋼矢板による簡易土留工法</t>
  </si>
  <si>
    <t>ゴムマット</t>
  </si>
  <si>
    <t>JIS G 3525に規定されるワイヤロープ</t>
  </si>
  <si>
    <t>レバーブロックでチェーンの弛みを補正する技術</t>
  </si>
  <si>
    <t>AGF工法に用いる一般構造用炭素鋼鋼管(STK400)</t>
  </si>
  <si>
    <t>人手による目視・動作の点検作業</t>
  </si>
  <si>
    <t>セントルのシート養生とジエットヒーターによる加温</t>
  </si>
  <si>
    <t>コンクリートの圧縮強度試験方法（JIS  A  1108)</t>
  </si>
  <si>
    <t>トンネル工事用10tダンプトラック</t>
  </si>
  <si>
    <t>エポキシ樹脂とガラスクロスを用いた保護工法(手塗り工法）</t>
  </si>
  <si>
    <t>ワイヤクリップ</t>
  </si>
  <si>
    <t>安全設備の設置及び監視員の配置</t>
  </si>
  <si>
    <t>TSを用いた測量</t>
  </si>
  <si>
    <t>一般に使用されているヘルメット</t>
  </si>
  <si>
    <t>人による施工、監視、帳票作成</t>
  </si>
  <si>
    <t>高圧ナトリウムランプの道路照明器具</t>
  </si>
  <si>
    <t>重力式擁壁</t>
  </si>
  <si>
    <t>サーバー等からデータをダウンロードして専用ソフトで閲覧、印刷・データ共有</t>
  </si>
  <si>
    <t>在来型枠による柱構築工法</t>
  </si>
  <si>
    <t>丁張・水糸を使用しての計測</t>
  </si>
  <si>
    <t>トンネルの裏面排水工</t>
  </si>
  <si>
    <t>不織布によるロックボルト頭部保護</t>
  </si>
  <si>
    <t>通常のLED投光器</t>
  </si>
  <si>
    <t>鎌やハサミを用いた手刈りによる人力除草作業</t>
  </si>
  <si>
    <t>ADCP流量観測及び掃流砂観測</t>
  </si>
  <si>
    <t>観測</t>
  </si>
  <si>
    <t>防振壁</t>
  </si>
  <si>
    <t>防水シート用加圧・負圧試験機</t>
  </si>
  <si>
    <t>汚染土壌処理施設への運搬処分</t>
  </si>
  <si>
    <t>仮設舗装</t>
  </si>
  <si>
    <t>人力による現場環境計測</t>
  </si>
  <si>
    <t>反射式視線誘導標</t>
  </si>
  <si>
    <t>側溝の定期的な清掃等</t>
  </si>
  <si>
    <t>ＬＥＤ道路灯</t>
  </si>
  <si>
    <t>工事用立入防止柵</t>
  </si>
  <si>
    <t>常温合材（カットバック系）</t>
  </si>
  <si>
    <t>安全通路照明（シリンダーライト）</t>
  </si>
  <si>
    <t>固定式視線誘導柱</t>
  </si>
  <si>
    <t>埋設表示シート</t>
  </si>
  <si>
    <t>ハンドホール設置+照明灯基礎設置</t>
  </si>
  <si>
    <t>タイヤ洗浄装置</t>
  </si>
  <si>
    <t>吊りクランプ</t>
  </si>
  <si>
    <t>エンジン式の路面清掃車（スイーパー）</t>
  </si>
  <si>
    <t>目視点検＋打音調査</t>
  </si>
  <si>
    <t>脱気筒（屋上防水）</t>
  </si>
  <si>
    <t>荷重支持型伸縮装置</t>
  </si>
  <si>
    <t>工事用投光器</t>
  </si>
  <si>
    <t>ブラスト法</t>
  </si>
  <si>
    <t>KT-100006-VG</t>
  </si>
  <si>
    <t>KT-100007-VG</t>
  </si>
  <si>
    <t>KT-100010-VG</t>
  </si>
  <si>
    <t>KT-100011-VG</t>
  </si>
  <si>
    <t>KT-100012-VG</t>
  </si>
  <si>
    <t>KT-100013-VG</t>
  </si>
  <si>
    <t>KT-100014-VG</t>
  </si>
  <si>
    <t>KT-100017-VG</t>
  </si>
  <si>
    <t>KT-100020-VG</t>
  </si>
  <si>
    <t>KT-100021-VG</t>
  </si>
  <si>
    <t>KT-100023-VG</t>
  </si>
  <si>
    <t>KT-100026-VG</t>
  </si>
  <si>
    <t>KT-100028-VG</t>
  </si>
  <si>
    <t>KT-100031-VG</t>
  </si>
  <si>
    <t>KT-100033-VG</t>
  </si>
  <si>
    <t>KT-100034-VG</t>
  </si>
  <si>
    <t>KT-100036-VG</t>
  </si>
  <si>
    <t>KT-100038-VG</t>
  </si>
  <si>
    <t>KT-100042-VG</t>
  </si>
  <si>
    <t>KT-100045-VG</t>
  </si>
  <si>
    <t>KT-100047-VG</t>
  </si>
  <si>
    <t>KT-100048-VG</t>
  </si>
  <si>
    <t>KT-100051-VG</t>
  </si>
  <si>
    <t>KT-100053-VG</t>
  </si>
  <si>
    <t>KT-100055-VG</t>
  </si>
  <si>
    <t>KT-100056-VG</t>
  </si>
  <si>
    <t>KT-100057-VG</t>
  </si>
  <si>
    <t>KT-100064-VG</t>
  </si>
  <si>
    <t>KT-100070-VG</t>
  </si>
  <si>
    <t>KT-100077-VG</t>
  </si>
  <si>
    <t>KT-100078-VG</t>
  </si>
  <si>
    <t>KT-100079-VG</t>
  </si>
  <si>
    <t>KT-100087-VG</t>
  </si>
  <si>
    <t>KT-100092-VG</t>
  </si>
  <si>
    <t>KT-100097-VG</t>
  </si>
  <si>
    <t>KT-100098-VG</t>
  </si>
  <si>
    <t>KT-100100-VG</t>
  </si>
  <si>
    <t>KT-100102-VG</t>
  </si>
  <si>
    <t>KT-100103-VG</t>
  </si>
  <si>
    <t>KT-100107-VG</t>
  </si>
  <si>
    <t>KT-100109-VG</t>
  </si>
  <si>
    <t>KT-100110-VG</t>
  </si>
  <si>
    <t>KT-100112-VG</t>
  </si>
  <si>
    <t>KT-120019-AG</t>
  </si>
  <si>
    <t>KT-130001-AG</t>
  </si>
  <si>
    <t>KT-130041-VG</t>
  </si>
  <si>
    <t>KT-130046-VG</t>
  </si>
  <si>
    <t>KT-130058-VG</t>
  </si>
  <si>
    <t>KT-140002-AG</t>
  </si>
  <si>
    <t>KT-140003-AG</t>
  </si>
  <si>
    <t>KT-140004-AG</t>
  </si>
  <si>
    <t>KT-140005-AG</t>
  </si>
  <si>
    <t>KT-140008-AG</t>
  </si>
  <si>
    <t>KT-140014-AG</t>
  </si>
  <si>
    <t>KT-140016-AG</t>
  </si>
  <si>
    <t>KT-140018-AG</t>
  </si>
  <si>
    <t>KT-140019-AG</t>
  </si>
  <si>
    <t>KT-140020-AG</t>
  </si>
  <si>
    <t>KT-140023-AG</t>
  </si>
  <si>
    <t>KT-140024-AG</t>
  </si>
  <si>
    <t>KT-140025-AG</t>
  </si>
  <si>
    <t>KT-140026-AG</t>
  </si>
  <si>
    <t>KT-140027-AG</t>
  </si>
  <si>
    <t>KT-140028-AG</t>
  </si>
  <si>
    <t>KT-140029-AG</t>
  </si>
  <si>
    <t>KT-140031-AG</t>
  </si>
  <si>
    <t>KT-140032-AG</t>
  </si>
  <si>
    <t>KT-140033-AG</t>
  </si>
  <si>
    <t>KT-140034-AG</t>
  </si>
  <si>
    <t>KT-140035-AG</t>
  </si>
  <si>
    <t>KT-140037-AG</t>
  </si>
  <si>
    <t>KT-140038-AG</t>
  </si>
  <si>
    <t>KT-140039-AG</t>
  </si>
  <si>
    <t>KT-140041-AG</t>
  </si>
  <si>
    <t>KT-140042-AG</t>
  </si>
  <si>
    <t>KT-140043-AG</t>
  </si>
  <si>
    <t>KT-140044-AG</t>
  </si>
  <si>
    <t>KT-140045-AG</t>
  </si>
  <si>
    <t>KT-140046-AG</t>
  </si>
  <si>
    <t>KT-140047-AG</t>
  </si>
  <si>
    <t>KT-140048-AG</t>
  </si>
  <si>
    <t>KT-140049-AG</t>
  </si>
  <si>
    <t>KT-140052-AG</t>
  </si>
  <si>
    <t>KT-140054-AG</t>
  </si>
  <si>
    <t>KT-140055-AG</t>
  </si>
  <si>
    <t>KT-140057-AG</t>
  </si>
  <si>
    <t>KT-140058-VG</t>
  </si>
  <si>
    <t>KT-140060-AG</t>
  </si>
  <si>
    <t>KT-140061-AG</t>
  </si>
  <si>
    <t>KT-140062-AG</t>
  </si>
  <si>
    <t>KT-140063-AG</t>
  </si>
  <si>
    <t>KT-140064-VG</t>
  </si>
  <si>
    <t>KT-140065-AG</t>
  </si>
  <si>
    <t>KT-140066-AG</t>
  </si>
  <si>
    <t>KT-140067-AG</t>
  </si>
  <si>
    <t>KT-140068-AG</t>
  </si>
  <si>
    <t>KT-140069-AG</t>
  </si>
  <si>
    <t>KT-140070-AG</t>
  </si>
  <si>
    <t>KT-140072-AG</t>
  </si>
  <si>
    <t>KT-140074-AG</t>
  </si>
  <si>
    <t>KT-140075-AG</t>
  </si>
  <si>
    <t>KT-140076-AG</t>
  </si>
  <si>
    <t>KT-140077-AG</t>
  </si>
  <si>
    <t>KT-140079-AG</t>
  </si>
  <si>
    <t>KT-140080-AG</t>
  </si>
  <si>
    <t>KT-140081-AG</t>
  </si>
  <si>
    <t>KT-140083-AG</t>
  </si>
  <si>
    <t>KT-140084-AG</t>
  </si>
  <si>
    <t>KT-140085-AG</t>
  </si>
  <si>
    <t>KT-140086-AG</t>
  </si>
  <si>
    <t>KT-140088-AG</t>
  </si>
  <si>
    <t>KT-140089-AG</t>
  </si>
  <si>
    <t>KT-140090-AG</t>
  </si>
  <si>
    <t>KT-140092-AG</t>
  </si>
  <si>
    <t>KT-140093-AG</t>
  </si>
  <si>
    <t>KT-140094-AG</t>
  </si>
  <si>
    <t>KT-140095-AG</t>
  </si>
  <si>
    <t>KT-140097-AG</t>
  </si>
  <si>
    <t>KT-140099-AG</t>
  </si>
  <si>
    <t>KT-140101-AG</t>
  </si>
  <si>
    <t>KT-140102-AG</t>
  </si>
  <si>
    <t>KT-140103-AG</t>
  </si>
  <si>
    <t>KT-140104-AG</t>
  </si>
  <si>
    <t>KT-140106-AG</t>
  </si>
  <si>
    <t>KT-140110-AG</t>
  </si>
  <si>
    <t>KT-140111-AG</t>
  </si>
  <si>
    <t>KT-140113-AG</t>
  </si>
  <si>
    <t>KT-140117-AG</t>
  </si>
  <si>
    <t>KT-140121-AG</t>
  </si>
  <si>
    <t>KT-140122-AG</t>
  </si>
  <si>
    <t>KT-140123-AG</t>
  </si>
  <si>
    <t>KT-140124-AG</t>
  </si>
  <si>
    <t>KT-140125-AG</t>
  </si>
  <si>
    <t>KT-140126-AG</t>
  </si>
  <si>
    <t>KT-140127-AG</t>
  </si>
  <si>
    <t>KT-140129-AG</t>
  </si>
  <si>
    <t>KT-140131-AG</t>
  </si>
  <si>
    <t>KT-140132-AG</t>
  </si>
  <si>
    <t>KT-140134-AG</t>
  </si>
  <si>
    <t>KT-140135-AG</t>
  </si>
  <si>
    <t>KT-140136-AG</t>
  </si>
  <si>
    <t>KT-140137-AG</t>
  </si>
  <si>
    <t>KT-140138-AG</t>
  </si>
  <si>
    <t>KT-150001-AG</t>
  </si>
  <si>
    <t>KT-150004-AG</t>
  </si>
  <si>
    <t>KT-150007-AG</t>
  </si>
  <si>
    <t>KT-150008-AG</t>
  </si>
  <si>
    <t>KT-150009-AG</t>
  </si>
  <si>
    <t>KT-150012-AG</t>
  </si>
  <si>
    <t>KT-150013-AG</t>
  </si>
  <si>
    <t>KT-150014-AG</t>
  </si>
  <si>
    <t>KT-150015-AG</t>
  </si>
  <si>
    <t>KT-150016-AG</t>
  </si>
  <si>
    <t>KT-150017-AG</t>
  </si>
  <si>
    <t>KT-150020-AG</t>
  </si>
  <si>
    <t>KT-150023-AG</t>
  </si>
  <si>
    <t>KT-150027-AG</t>
  </si>
  <si>
    <t>KT-150029-AG</t>
  </si>
  <si>
    <t>KT-150032-AG</t>
  </si>
  <si>
    <t>KT-150033-AG</t>
  </si>
  <si>
    <t>KT-150034-AG</t>
  </si>
  <si>
    <t>KT-150036-AG</t>
  </si>
  <si>
    <t>KT-150037-AG</t>
  </si>
  <si>
    <t>KT-150038-AG</t>
  </si>
  <si>
    <t>KT-150041-AG</t>
  </si>
  <si>
    <t>KT-150043-AG</t>
  </si>
  <si>
    <t>KT-150044-AG</t>
  </si>
  <si>
    <t>KT-150045-AG</t>
  </si>
  <si>
    <t>KT-150047-AG</t>
  </si>
  <si>
    <t>KT-150049-AG</t>
  </si>
  <si>
    <t>KT-150053-AG</t>
  </si>
  <si>
    <t>KT-150054-AG</t>
  </si>
  <si>
    <t>KT-150056-AG</t>
  </si>
  <si>
    <t>KT-150057-AG</t>
  </si>
  <si>
    <t>KT-150058-AG</t>
  </si>
  <si>
    <t>KT-150059-AG</t>
  </si>
  <si>
    <t>KT-150060-AG</t>
  </si>
  <si>
    <t>KT-150061-AG</t>
  </si>
  <si>
    <t>KT-150062-AG</t>
  </si>
  <si>
    <t>KT-150064-AG</t>
  </si>
  <si>
    <t>KT-150065-AG</t>
  </si>
  <si>
    <t>KT-150069-AG</t>
  </si>
  <si>
    <t>KT-150071-AG</t>
  </si>
  <si>
    <t>KT-150072-AG</t>
  </si>
  <si>
    <t>KT-150073-AG</t>
  </si>
  <si>
    <t>KT-150075-AG</t>
  </si>
  <si>
    <t>KT-150076-AG</t>
  </si>
  <si>
    <t>KT-150078-AG</t>
  </si>
  <si>
    <t>KT-150079-AG</t>
  </si>
  <si>
    <t>KT-150082-AG</t>
  </si>
  <si>
    <t>KT-150083-AG</t>
  </si>
  <si>
    <t>KT-150085-AG</t>
  </si>
  <si>
    <t>KT-150086-AG</t>
  </si>
  <si>
    <t>KT-150088-AG</t>
  </si>
  <si>
    <t>KT-150091-AG</t>
  </si>
  <si>
    <t>KT-150093-AG</t>
  </si>
  <si>
    <t>KT-150094-AG</t>
  </si>
  <si>
    <t>KT-150095-AG</t>
  </si>
  <si>
    <t>KT-150097-AG</t>
  </si>
  <si>
    <t>KT-150098-AG</t>
  </si>
  <si>
    <t>KT-150099-AG</t>
  </si>
  <si>
    <t>KT-150101-AG</t>
  </si>
  <si>
    <t>KT-150106-AG</t>
  </si>
  <si>
    <t>KT-150108-AG</t>
  </si>
  <si>
    <t>KT-150110-AG</t>
  </si>
  <si>
    <t>KT-150111-AG</t>
  </si>
  <si>
    <t>KT-150112-AG</t>
  </si>
  <si>
    <t>KT-150115-AG</t>
  </si>
  <si>
    <t>KT-150117-AG</t>
  </si>
  <si>
    <t>KT-150118-AG</t>
  </si>
  <si>
    <t>KT-150120-AG</t>
  </si>
  <si>
    <t>KT-150122-AG</t>
  </si>
  <si>
    <t>左右対称の単管バリケード</t>
  </si>
  <si>
    <t>吹付枠工併用地山補強土工</t>
  </si>
  <si>
    <t>一般的な鋼製配管切替式の覆工コンクリート打設</t>
  </si>
  <si>
    <t>コンクリート保護用の表面被覆塗料</t>
  </si>
  <si>
    <t>一般顔料に反射用ガラスビーズ等を散布した溶融型道路標示塗料</t>
  </si>
  <si>
    <t>一般的なバックホウ＋車両重量計</t>
  </si>
  <si>
    <t>２次元の図面を手動作成</t>
  </si>
  <si>
    <t>一般的な被覆鉄線かご</t>
  </si>
  <si>
    <t>縦横断測量で得られた断面図を用いた平均断面法</t>
  </si>
  <si>
    <t>肩掛式エンジン刈り払機による除草</t>
  </si>
  <si>
    <t>鋼管を用いたパイプクーリング工法</t>
  </si>
  <si>
    <t>突当て変位計によるたわみ計測</t>
  </si>
  <si>
    <t>地上レーザスキャナを用いた測量</t>
  </si>
  <si>
    <t>屋根露出防水絶縁工法（トーチ工法：AS-T3、ASI-T1）</t>
  </si>
  <si>
    <t>三点式杭打機による大口径岩盤削孔工法</t>
  </si>
  <si>
    <t>現場監督者による声掛け</t>
  </si>
  <si>
    <t>KT-200122-A</t>
  </si>
  <si>
    <t>電源供給型の⽔位計とテレメータシステムを用いた水位監視</t>
  </si>
  <si>
    <t>ヶ月/箇所</t>
  </si>
  <si>
    <t>遠隔操縦専用の建設機械</t>
  </si>
  <si>
    <t>ソーラー式（自動省電力モード無し）の照明灯</t>
  </si>
  <si>
    <t>のり面ロープ昇降作業</t>
  </si>
  <si>
    <t>ひずみゲージ＋デジタルひずみ測定器＋データ変換通信器</t>
  </si>
  <si>
    <t>一般的なドリルジャンボ</t>
  </si>
  <si>
    <t>インテグラル構造消火栓の設置方法</t>
  </si>
  <si>
    <t>トータルステーション（ＴＳ）や固定式レーザースキャナー（TＬＳ）を使用した現況測量</t>
  </si>
  <si>
    <t>鉱物油を主成分としたコンクリート型枠剥離剤</t>
  </si>
  <si>
    <t>気象センターに滞在する気象予報士による風速予測情報を利用する方法</t>
  </si>
  <si>
    <t>ハンドガイド式(簡易搭乗型)草刈機</t>
  </si>
  <si>
    <t>購入土等への置き換え</t>
  </si>
  <si>
    <t>気象庁の雷注意報＋電磁波計測による雷検知器</t>
  </si>
  <si>
    <t>橋軸直角方向を固定するサイドブロック</t>
  </si>
  <si>
    <t>丁張と補助員による計測機器を用いた計測作業による出来形確認</t>
  </si>
  <si>
    <t>高圧噴射撹拌工法（単管工法）</t>
  </si>
  <si>
    <t>高圧噴射攪拌工法（二重管工法）</t>
  </si>
  <si>
    <t>量水標</t>
  </si>
  <si>
    <t>ゴムパッキンを取付けた鋼製マンホール蓋をボルトで締結する接合方法</t>
  </si>
  <si>
    <t>オペレータの技能による制御</t>
  </si>
  <si>
    <t>路面表記による積載量管理</t>
  </si>
  <si>
    <t>環境の各種測定データを作業員が確認・記録して掲示板・口頭等で情報共有し、日報で記録管理。</t>
  </si>
  <si>
    <t>省エネ技術未搭載型バックホウ</t>
  </si>
  <si>
    <t>深礎工法+地盤改良</t>
  </si>
  <si>
    <t>曲線配管部用曲管</t>
  </si>
  <si>
    <t>ジェコス締結装置</t>
  </si>
  <si>
    <t>人手での時間管理・記録、電話による情報交換、帳票作成作業</t>
  </si>
  <si>
    <t>一般的なスライドセントルによる二次覆工打設</t>
  </si>
  <si>
    <t>施工完了を計測機器で確認する締付け方式のおねじ形金属拡張アンカー</t>
  </si>
  <si>
    <t>人力による金鏝仕上げ</t>
  </si>
  <si>
    <t>鋳造スライドかん合式継手</t>
  </si>
  <si>
    <t>本（枚）</t>
  </si>
  <si>
    <t>オペレータの経験による削孔位置への誘導</t>
  </si>
  <si>
    <t>手動操作による仮設分電盤</t>
  </si>
  <si>
    <t>ロータリー継手</t>
  </si>
  <si>
    <t>ソーラー工事灯</t>
  </si>
  <si>
    <t>一般的な油圧ショベル</t>
  </si>
  <si>
    <t>高所作業車を使用した点検ハンマーによる打音検査</t>
  </si>
  <si>
    <t>スタンド等取付用単管(LED点滅灯のクランプ接続及びチューブライトの巻付け条件)</t>
  </si>
  <si>
    <t>待受け式コンクリート擁壁</t>
  </si>
  <si>
    <t>丁張や補助作業員を伴う施工</t>
  </si>
  <si>
    <t>路面埋設型の走行車両重量計測装置</t>
  </si>
  <si>
    <t>油圧ショベル用油圧アタッチメントの複数作業員による交換作業</t>
  </si>
  <si>
    <t>生石灰で安定処理された改良土の中和処理</t>
  </si>
  <si>
    <t>人力による折畳式ユニットハウス建て上げ・折り畳み（工法）</t>
  </si>
  <si>
    <t>屋外休憩所</t>
  </si>
  <si>
    <t>クランプカバーと保安灯取付ホルダーを必要とする単管バリケードスタンド</t>
  </si>
  <si>
    <t>単体型快適トイレ及び手洗場</t>
  </si>
  <si>
    <t>無線通信式の保安灯自体を操作する方法</t>
  </si>
  <si>
    <t>開粒度アスファルト舗装にセメントミルクを注入する半たわみ性舗装</t>
  </si>
  <si>
    <t>一般的な点群処理ソフト</t>
  </si>
  <si>
    <t>カメラと録画装置を通信線で接続した有線システム</t>
  </si>
  <si>
    <t>鉛蓄電池の全交換</t>
  </si>
  <si>
    <t>一軸圧縮試験のみ</t>
  </si>
  <si>
    <t>渦電流探傷試験(ET)</t>
  </si>
  <si>
    <t>ブルーシートによる被覆養生</t>
  </si>
  <si>
    <t>中掘圧入先端根固め工法</t>
  </si>
  <si>
    <t>歪みゲージを個別に利用したポイントセンシング</t>
  </si>
  <si>
    <t>屋外用有線ネットワークカメラ(単管取付タイプ)</t>
  </si>
  <si>
    <t>セメント系固化剤による固化及び中和処理</t>
  </si>
  <si>
    <t>バリケード用鉄パイプ</t>
  </si>
  <si>
    <t>溶融亜鉛メッキ</t>
  </si>
  <si>
    <t>GPS信号機による交通規制</t>
  </si>
  <si>
    <t>亜鉛メッキ製橋梁用床版の水抜きパイプ</t>
  </si>
  <si>
    <t>一般的なテールグリース材</t>
  </si>
  <si>
    <t>ポータブル型車両重量計で計測担当者が指示及び計測し人手による合否判定するシステム</t>
  </si>
  <si>
    <t>ボラード（地上部脱着タイプ）</t>
  </si>
  <si>
    <t>エンジン式小型締固め機</t>
  </si>
  <si>
    <t>近接目視による点検</t>
  </si>
  <si>
    <t>一般的な防草シート</t>
  </si>
  <si>
    <t>生石灰による土質改良と覆土</t>
  </si>
  <si>
    <t>荷台をダンプアップして傾けて積荷を降ろすダンプトラック</t>
  </si>
  <si>
    <t>掘削補助工法に用いるシリカレジン注入材</t>
  </si>
  <si>
    <t>プラントによる土質改良+人による施工管理</t>
  </si>
  <si>
    <t>緑化基礎工の金網張工を含む植生基材吹付工</t>
  </si>
  <si>
    <t>遠赤外線吸収の効果が低い塗料</t>
  </si>
  <si>
    <t>重く、人力計測によるロックボルト引抜き装置</t>
  </si>
  <si>
    <t>m/1主桁</t>
  </si>
  <si>
    <t>オイルリング</t>
  </si>
  <si>
    <t>高揚程片吸込渦巻水中ポンプ</t>
  </si>
  <si>
    <t>作業従事者による自己判断と管理者現場巡回時の体調管理</t>
  </si>
  <si>
    <t>ブレーカーやピックハンマーを使用した人力はつり作業</t>
  </si>
  <si>
    <t>基礎部と天端部を現場打ちコンクリート施工を行うテールアルメ工法</t>
  </si>
  <si>
    <t>一般的なブレード</t>
  </si>
  <si>
    <t>掘削除去工（購入土置き換え）</t>
  </si>
  <si>
    <t>３ブームノーマルドリルジャンボ</t>
  </si>
  <si>
    <t>良質購入土</t>
  </si>
  <si>
    <t>鋼製有孔防風柵</t>
  </si>
  <si>
    <t>ビニロンネットと不透明な樹脂を用いたはく落防止工法</t>
  </si>
  <si>
    <t>鉄製金具部ワイヤー固定</t>
  </si>
  <si>
    <t>OK-140001-AG</t>
  </si>
  <si>
    <t>OK-150001-AG</t>
  </si>
  <si>
    <t>OK-150003-AG</t>
  </si>
  <si>
    <t>WBGT数値による声掛け</t>
  </si>
  <si>
    <t>アナログ式ペンレコーダー</t>
  </si>
  <si>
    <t>QS-100005-VG</t>
  </si>
  <si>
    <t>QS-100006-VG</t>
  </si>
  <si>
    <t>QS-100008-VG</t>
  </si>
  <si>
    <t>QS-100014-VG</t>
  </si>
  <si>
    <t>QS-100020-VG</t>
  </si>
  <si>
    <t>QS-100022-VG</t>
  </si>
  <si>
    <t>QS-100023-VG</t>
  </si>
  <si>
    <t>QS-100024-VG</t>
  </si>
  <si>
    <t>QS-100025-VG</t>
  </si>
  <si>
    <t>QS-100026-VG</t>
  </si>
  <si>
    <t>QS-100030-VG</t>
  </si>
  <si>
    <t>QS-100035-VG</t>
  </si>
  <si>
    <t>QS-100036-VG</t>
  </si>
  <si>
    <t>QS-100037-VG</t>
  </si>
  <si>
    <t>QS-140001-AG</t>
  </si>
  <si>
    <t>QS-140002-AG</t>
  </si>
  <si>
    <t>QS-140004-AG</t>
  </si>
  <si>
    <t>QS-140006-AG</t>
  </si>
  <si>
    <t>QS-140007-AG</t>
  </si>
  <si>
    <t>QS-140009-AG</t>
  </si>
  <si>
    <t>QS-140010-AG</t>
  </si>
  <si>
    <t>QS-140012-AG</t>
  </si>
  <si>
    <t>QS-140013-AG</t>
  </si>
  <si>
    <t>QS-140014-AG</t>
  </si>
  <si>
    <t>QS-140015-AG</t>
  </si>
  <si>
    <t>QS-140016-AG</t>
  </si>
  <si>
    <t>QS-140017-AG</t>
  </si>
  <si>
    <t>QS-140018-AG</t>
  </si>
  <si>
    <t>QS-140019-AG</t>
  </si>
  <si>
    <t>QS-140021-AG</t>
  </si>
  <si>
    <t>QS-150002-AG</t>
  </si>
  <si>
    <t>QS-150003-AG</t>
  </si>
  <si>
    <t>QS-150005-AG</t>
  </si>
  <si>
    <t>QS-150006-AG</t>
  </si>
  <si>
    <t>QS-150007-AG</t>
  </si>
  <si>
    <t>QS-150008-AG</t>
  </si>
  <si>
    <t>QS-150010-AG</t>
  </si>
  <si>
    <t>QS-150011-AG</t>
  </si>
  <si>
    <t>QS-150012-AG</t>
  </si>
  <si>
    <t>QS-150013-AG</t>
  </si>
  <si>
    <t>QS-150014-AG</t>
  </si>
  <si>
    <t>QS-150015-AG</t>
  </si>
  <si>
    <t>QS-150016-AG</t>
  </si>
  <si>
    <t>QS-150018-AG</t>
  </si>
  <si>
    <t>QS-150022-AG</t>
  </si>
  <si>
    <t>QS-150023-AG</t>
  </si>
  <si>
    <t>QS-150024-AG</t>
  </si>
  <si>
    <t>QS-150025-AG</t>
  </si>
  <si>
    <t>QS-150026-AG</t>
  </si>
  <si>
    <t>QS-150027-AG</t>
  </si>
  <si>
    <t>QS-150031-AG</t>
  </si>
  <si>
    <t>QS-150033-AG</t>
  </si>
  <si>
    <t>QS-150034-AG</t>
  </si>
  <si>
    <t>QS-150036-AG</t>
  </si>
  <si>
    <t>QS-150037-AG</t>
  </si>
  <si>
    <t>QS-150038-AG</t>
  </si>
  <si>
    <t>QS-150039-AG</t>
  </si>
  <si>
    <t>QS-150040-AG</t>
  </si>
  <si>
    <t>QS-150041-AG</t>
  </si>
  <si>
    <t>QS-150043-AG</t>
  </si>
  <si>
    <t>QS-150045-AG</t>
  </si>
  <si>
    <t>監督員等が現場まで臨場をした立会</t>
  </si>
  <si>
    <t>ワイヤーセンサーを使った土石流検知システム</t>
  </si>
  <si>
    <t>防音シートで覆った枠組み足場</t>
  </si>
  <si>
    <t>監視員による安全監視</t>
  </si>
  <si>
    <t>低圧ナトリウムランプを使用したトンネル照明器具</t>
  </si>
  <si>
    <t>現場管理者による拡声器での注意喚起</t>
  </si>
  <si>
    <t>高圧洗浄</t>
  </si>
  <si>
    <t>作業員の機械調整による制御</t>
  </si>
  <si>
    <t>管渠型側溝(勾配6%)</t>
  </si>
  <si>
    <t>管理技術者による目視管理</t>
  </si>
  <si>
    <t>ワイヤロープウインチ式開閉装置</t>
  </si>
  <si>
    <t>標準配合コンクリート</t>
  </si>
  <si>
    <t>標準配合による吹付コンクリート</t>
  </si>
  <si>
    <t>掘削m</t>
  </si>
  <si>
    <t>高圧ナトリウム灯を活用した道路照明器具・歩道照明器具</t>
  </si>
  <si>
    <t>鋼製伸縮装置設置工事</t>
  </si>
  <si>
    <t>空気抜点検孔</t>
  </si>
  <si>
    <t>現場管理者による目視確認。</t>
  </si>
  <si>
    <t>ブルーシート#3000</t>
  </si>
  <si>
    <t>従来はプラント加熱合材（1バッチ購入）</t>
  </si>
  <si>
    <t>非接触型水位センサと簡易アラート装備を用いた危険水位管理</t>
  </si>
  <si>
    <t>作業員（監視員）による監視</t>
  </si>
  <si>
    <t>ICT施工対応型バックホウ</t>
  </si>
  <si>
    <t>有人機による油圧ショベル作業</t>
  </si>
  <si>
    <t>電光標識</t>
  </si>
  <si>
    <t>開削工法による新管への布設替え</t>
  </si>
  <si>
    <t>水中ポンプによる作業員が手動で運転制御</t>
  </si>
  <si>
    <t>高圧洗浄機を使用した人員による洗浄</t>
  </si>
  <si>
    <t>作業員の手持ち保持と垂直目視確認</t>
  </si>
  <si>
    <t>最後尾バッテリーロコ運転席からの目視確認</t>
  </si>
  <si>
    <t>樹脂系すべり止め舗装工(RPN-301)</t>
  </si>
  <si>
    <t>ｍ²</t>
  </si>
  <si>
    <t>超音波水位計</t>
  </si>
  <si>
    <t>簡易仮設水洗トイレ(汲取り型)</t>
  </si>
  <si>
    <t>QS-210001-A</t>
  </si>
  <si>
    <t>アンカーピンニングエポキシ樹脂注入工法（従来工法１：振動ドリルによる施工，従来工法２：冷却水がアルカリ水ではない湿式ドリルによる施工）</t>
  </si>
  <si>
    <t>矩形開削工法によるマンホール鉄蓋交換工法</t>
  </si>
  <si>
    <t>事務所あるいは臨場打合せ（段階確認、材料確認、立会）</t>
  </si>
  <si>
    <t>監視員による危険エリア・侵入禁止エリアの監視</t>
  </si>
  <si>
    <t>一般的な鋼製フィンガージョイント</t>
  </si>
  <si>
    <t>監視人による危険区域侵入管理</t>
  </si>
  <si>
    <t>標尺ロッドとピンポールを用いた検測</t>
  </si>
  <si>
    <t>30m3／ｈタイプの濁水処理装置</t>
  </si>
  <si>
    <t>ボイラによる練混ぜ水の加温のみ</t>
  </si>
  <si>
    <t>電磁波レーダ</t>
  </si>
  <si>
    <t>方向性SOG制御装置</t>
  </si>
  <si>
    <t>人的目視による確認</t>
  </si>
  <si>
    <t>運転手による転圧管理＋現場密度試験</t>
  </si>
  <si>
    <t>高圧噴射撹拌工（単管工法）</t>
  </si>
  <si>
    <t>基礎工事を伴うベルトコンベヤの直線乗継ぎ</t>
  </si>
  <si>
    <t>タンクに水を貯めた手洗い</t>
  </si>
  <si>
    <t>人力によるトラバース測量</t>
  </si>
  <si>
    <t>購入土（真砂土）</t>
  </si>
  <si>
    <t>道路植栽工（歩道植栽帯における低木植栽）</t>
  </si>
  <si>
    <t>塩ビ製樹脂グレーチング</t>
  </si>
  <si>
    <t>UAV写真測量</t>
  </si>
  <si>
    <t>制御盤IP化改造</t>
  </si>
  <si>
    <t>ブレーカーによる取り壊し</t>
  </si>
  <si>
    <t>表面含浸材塗布工法</t>
  </si>
  <si>
    <t>一般的な防水シート</t>
  </si>
  <si>
    <t>監視員による危険区域進入管理</t>
  </si>
  <si>
    <t>汚染土壌掘削除去および最終処分場への運搬</t>
  </si>
  <si>
    <t>SK-100001-VG</t>
  </si>
  <si>
    <t>SK-100002-VG</t>
  </si>
  <si>
    <t>SK-100005-VG</t>
  </si>
  <si>
    <t>SK-100006-VG</t>
  </si>
  <si>
    <t>SK-100009-VG</t>
  </si>
  <si>
    <t>SK-100010-VG</t>
  </si>
  <si>
    <t>SK-100011-VG</t>
  </si>
  <si>
    <t>SK-100012-VG</t>
  </si>
  <si>
    <t>SK-100014-VG</t>
  </si>
  <si>
    <t>コンクリート片はく落防止用ネット</t>
  </si>
  <si>
    <t>SK-150001-AG</t>
  </si>
  <si>
    <t>SK-150002-AG</t>
  </si>
  <si>
    <t>SK-150003-AG</t>
  </si>
  <si>
    <t>SK-150004-AG</t>
  </si>
  <si>
    <t>SK-150005-AG</t>
  </si>
  <si>
    <t>SK-150006-AG</t>
  </si>
  <si>
    <t>SK-150007-AG</t>
  </si>
  <si>
    <t>SK-150008-AG</t>
  </si>
  <si>
    <t>SK-150009-AG</t>
  </si>
  <si>
    <t>SK-150010-AG</t>
  </si>
  <si>
    <t>SK-150011-AG</t>
  </si>
  <si>
    <t>SK-200004-A</t>
  </si>
  <si>
    <t>沈殿バケットによる方法（一次孔底処理）、水中サンドポンプによる方法（二次孔底処理）</t>
  </si>
  <si>
    <t>木製型枠（塗装コンパネ）</t>
  </si>
  <si>
    <t>重機-作業員相互通信方式の警報装置</t>
  </si>
  <si>
    <t>剥離剤による既存塗膜除去及びブラストによる残存塗膜除去工法</t>
  </si>
  <si>
    <t>型枠工法による現場打擁壁</t>
  </si>
  <si>
    <t>マット式重量確認</t>
  </si>
  <si>
    <t>Rc-Ⅱ(鋼道路橋防食便覧「局部補修」)</t>
  </si>
  <si>
    <t>TH-100001-VG</t>
  </si>
  <si>
    <t>TH-100005-VG</t>
  </si>
  <si>
    <t>TH-100006-VG</t>
  </si>
  <si>
    <t>TH-100007-VG</t>
  </si>
  <si>
    <t>TH-100008-VG</t>
  </si>
  <si>
    <t>TH-100011-VG</t>
  </si>
  <si>
    <t>TH-100012-VG</t>
  </si>
  <si>
    <t>TH-100013-VG</t>
  </si>
  <si>
    <t>TH-100014-VG</t>
  </si>
  <si>
    <t>TH-100018-VG</t>
  </si>
  <si>
    <t>TH-100021-VG</t>
  </si>
  <si>
    <t>TH-100023-VG</t>
  </si>
  <si>
    <t>TH-100024-VG</t>
  </si>
  <si>
    <t>TH-100027-VG</t>
  </si>
  <si>
    <t>TH-100028-VG</t>
  </si>
  <si>
    <t>TH-100029-VG</t>
  </si>
  <si>
    <t>TH-100030-VG</t>
  </si>
  <si>
    <t>TH-100031-VG</t>
  </si>
  <si>
    <t>TH-100032-VG</t>
  </si>
  <si>
    <t xml:space="preserve">コンクリート再生砕石(RC-0～40mm) </t>
  </si>
  <si>
    <t>TH-140001-AG</t>
  </si>
  <si>
    <t>TH-140003-AG</t>
  </si>
  <si>
    <t>TH-140004-AG</t>
  </si>
  <si>
    <t>TH-140005-AG</t>
  </si>
  <si>
    <t>TH-140006-AG</t>
  </si>
  <si>
    <t>TH-140007-AG</t>
  </si>
  <si>
    <t>TH-140009-AG</t>
  </si>
  <si>
    <t>TH-140014-AG</t>
  </si>
  <si>
    <t>TH-140016-AG</t>
  </si>
  <si>
    <t>TH-150002-AG</t>
  </si>
  <si>
    <t>TH-150003-AG</t>
  </si>
  <si>
    <t>TH-150004-AG</t>
  </si>
  <si>
    <t>TH-150005-AG</t>
  </si>
  <si>
    <t>TH-150006-AG</t>
  </si>
  <si>
    <t>TH-150009-AG</t>
  </si>
  <si>
    <t>TH-150011-AG</t>
  </si>
  <si>
    <t>TH-150013-AG</t>
  </si>
  <si>
    <t>TH-150014-AG</t>
  </si>
  <si>
    <t>TH-150015-AG</t>
  </si>
  <si>
    <t>現場吹付法枠工+枠内緑化工</t>
  </si>
  <si>
    <t>路面性状測定専用車</t>
  </si>
  <si>
    <t>漏洩同軸ケーブル用コネクタ</t>
  </si>
  <si>
    <t>新技術名</t>
    <rPh sb="0" eb="3">
      <t>シンギジュツ</t>
    </rPh>
    <rPh sb="3" eb="4">
      <t>メイ</t>
    </rPh>
    <phoneticPr fontId="9"/>
  </si>
  <si>
    <t>従来技術</t>
    <rPh sb="0" eb="2">
      <t>ジュウライ</t>
    </rPh>
    <rPh sb="2" eb="4">
      <t>ギジュツ</t>
    </rPh>
    <phoneticPr fontId="9"/>
  </si>
  <si>
    <t>情報種別記号(20211101版)</t>
    <rPh sb="0" eb="2">
      <t>ジョウホウ</t>
    </rPh>
    <rPh sb="2" eb="4">
      <t>シュベツ</t>
    </rPh>
    <rPh sb="4" eb="6">
      <t>キゴウ</t>
    </rPh>
    <rPh sb="15" eb="16">
      <t>バン</t>
    </rPh>
    <phoneticPr fontId="9"/>
  </si>
  <si>
    <t>10㎡</t>
  </si>
  <si>
    <t>1年</t>
  </si>
  <si>
    <t>1t(トン)</t>
  </si>
  <si>
    <t>110㎡</t>
  </si>
  <si>
    <t>31.2m</t>
  </si>
  <si>
    <t>1打設</t>
  </si>
  <si>
    <t>1000m3</t>
  </si>
  <si>
    <t>10000結束</t>
  </si>
  <si>
    <t>2300㎡</t>
  </si>
  <si>
    <t>10測点</t>
  </si>
  <si>
    <t>10個</t>
  </si>
  <si>
    <t>20000m3</t>
  </si>
  <si>
    <t>1巻</t>
  </si>
  <si>
    <t>10000本</t>
  </si>
  <si>
    <t>1箇所/人</t>
  </si>
  <si>
    <t>3㎡</t>
  </si>
  <si>
    <t>7000㎡</t>
  </si>
  <si>
    <t>600本</t>
  </si>
  <si>
    <t>30m</t>
  </si>
  <si>
    <t>300m</t>
  </si>
  <si>
    <t>1000空m3</t>
  </si>
  <si>
    <t>8本</t>
  </si>
  <si>
    <t>50000㎡</t>
  </si>
  <si>
    <t>10測線</t>
  </si>
  <si>
    <t>1本(桁)</t>
  </si>
  <si>
    <t>3m</t>
  </si>
  <si>
    <t>100個</t>
  </si>
  <si>
    <t>1線形</t>
  </si>
  <si>
    <t>6ヶ月</t>
  </si>
  <si>
    <t>1橋梁</t>
  </si>
  <si>
    <t>100清掃回数</t>
  </si>
  <si>
    <t>1ブロック</t>
  </si>
  <si>
    <t>1カ月</t>
  </si>
  <si>
    <t>1設備</t>
  </si>
  <si>
    <t>1組</t>
  </si>
  <si>
    <t>250m3</t>
  </si>
  <si>
    <t>100袋</t>
  </si>
  <si>
    <t>20本</t>
  </si>
  <si>
    <t>500㎡</t>
  </si>
  <si>
    <t>1m2</t>
  </si>
  <si>
    <t>8時間</t>
  </si>
  <si>
    <t>850㎡</t>
  </si>
  <si>
    <t>4回</t>
  </si>
  <si>
    <t>10箇所</t>
  </si>
  <si>
    <t>26枚</t>
  </si>
  <si>
    <t>417.6L</t>
  </si>
  <si>
    <t>1755.5掛㎡</t>
  </si>
  <si>
    <t>10000セット</t>
  </si>
  <si>
    <t>600箇所</t>
  </si>
  <si>
    <t>4ｍ</t>
  </si>
  <si>
    <t>2㎡</t>
  </si>
  <si>
    <t>10箇所・1調査</t>
  </si>
  <si>
    <t>225m3</t>
  </si>
  <si>
    <t>1セット・年</t>
  </si>
  <si>
    <t>1基・年</t>
  </si>
  <si>
    <t>[★ R3評価促進]</t>
  </si>
  <si>
    <t>[★ R3準推奨][★ 活用促進]</t>
  </si>
  <si>
    <t>[★ H26準推奨][★ 活用促進]</t>
  </si>
  <si>
    <t>KK-190046-VE</t>
    <phoneticPr fontId="9"/>
  </si>
  <si>
    <t>本技術は3次元データとクラウドを活用してMC(マシンコントロール)と現場管理を行うシステムで従来はMC(マシンコントロール)と人による現場管理で対応していた。本技術の活用によりデータ共有、計測作業が軽減するため工程の短縮と施工性及び経済性の向上が図れる。</t>
    <phoneticPr fontId="9"/>
  </si>
  <si>
    <t>地盤整地作業等に際しては、施工前後において現況や出来形を測量する必要がある。従来の計測作業は手動で行っているため、現場が広範囲になるほど計測作業に膨大な時間とコストが掛かる。本システムは、これらを建設機械で計測することで効率向上を図るシステムである。</t>
    <phoneticPr fontId="9"/>
  </si>
  <si>
    <t>新技術名</t>
    <rPh sb="0" eb="3">
      <t>シンギジュツ</t>
    </rPh>
    <rPh sb="3" eb="4">
      <t>メイ</t>
    </rPh>
    <phoneticPr fontId="29"/>
  </si>
  <si>
    <t>従来技術</t>
    <rPh sb="0" eb="2">
      <t>ジュウライ</t>
    </rPh>
    <rPh sb="2" eb="4">
      <t>ギジュツ</t>
    </rPh>
    <phoneticPr fontId="29"/>
  </si>
  <si>
    <t>コスト比較</t>
    <rPh sb="3" eb="5">
      <t>ヒカク</t>
    </rPh>
    <phoneticPr fontId="29"/>
  </si>
  <si>
    <t>単位</t>
    <rPh sb="0" eb="2">
      <t>タンイ</t>
    </rPh>
    <phoneticPr fontId="29"/>
  </si>
  <si>
    <t>6枚</t>
  </si>
  <si>
    <t>1棟</t>
  </si>
  <si>
    <t>1室</t>
  </si>
  <si>
    <t>18㎡</t>
  </si>
  <si>
    <t>300個</t>
  </si>
  <si>
    <t>1m</t>
  </si>
  <si>
    <t>100ｍ</t>
  </si>
  <si>
    <t>CB-150005</t>
  </si>
  <si>
    <t>CB-150009</t>
  </si>
  <si>
    <t>CB-150012</t>
  </si>
  <si>
    <t>既存根固めブロック(工場製作品)</t>
  </si>
  <si>
    <t>CB-160019</t>
  </si>
  <si>
    <t>24m2</t>
  </si>
  <si>
    <t>CB-170009</t>
  </si>
  <si>
    <t>CB-170015</t>
  </si>
  <si>
    <t>1940m2</t>
  </si>
  <si>
    <t>CB-170026</t>
  </si>
  <si>
    <t>420箇所</t>
  </si>
  <si>
    <t>CB-180007</t>
  </si>
  <si>
    <t>CB-180021</t>
  </si>
  <si>
    <t>CB-180022</t>
  </si>
  <si>
    <t>200m</t>
  </si>
  <si>
    <t>CB-180032</t>
  </si>
  <si>
    <t>CB-190009</t>
  </si>
  <si>
    <t>4840㎡</t>
  </si>
  <si>
    <t>CB-190023</t>
  </si>
  <si>
    <t>9000時間</t>
  </si>
  <si>
    <t>10m(法長)</t>
  </si>
  <si>
    <t>200袋</t>
  </si>
  <si>
    <t>200回</t>
  </si>
  <si>
    <t>320【本】</t>
  </si>
  <si>
    <t>10台/月</t>
  </si>
  <si>
    <t>13.5m</t>
  </si>
  <si>
    <t>25m2</t>
  </si>
  <si>
    <t>3000時間・台</t>
  </si>
  <si>
    <t>20m2</t>
  </si>
  <si>
    <t>2箇所</t>
  </si>
  <si>
    <t>CG-150015</t>
  </si>
  <si>
    <t>CG-160012</t>
  </si>
  <si>
    <t>10断面</t>
  </si>
  <si>
    <t>CG-170005</t>
  </si>
  <si>
    <t>CG-180003</t>
  </si>
  <si>
    <t>0.1km2</t>
  </si>
  <si>
    <t>CG-190009</t>
  </si>
  <si>
    <t>CG-190014</t>
  </si>
  <si>
    <t>ハイブリッドセル工法</t>
  </si>
  <si>
    <t>低圧用TLW形ダクタイル鋳鉄管</t>
  </si>
  <si>
    <t>1橋脚</t>
  </si>
  <si>
    <t>1L</t>
  </si>
  <si>
    <t>透水性断熱排水ドレーン工法</t>
  </si>
  <si>
    <t>100現場</t>
  </si>
  <si>
    <t>60m</t>
  </si>
  <si>
    <t>3ヶ月</t>
  </si>
  <si>
    <t>1Km/車線・日</t>
  </si>
  <si>
    <t>200m(片側100m×2)</t>
  </si>
  <si>
    <t>50m3</t>
  </si>
  <si>
    <t>1402㎡(設置期間90日)</t>
  </si>
  <si>
    <t>10000m3</t>
  </si>
  <si>
    <t>1個所</t>
  </si>
  <si>
    <t>1000掛㎡・90日</t>
  </si>
  <si>
    <t>3基(橋脚)</t>
  </si>
  <si>
    <t>HK-160019</t>
  </si>
  <si>
    <t>HK-170002</t>
  </si>
  <si>
    <t>HK-170009</t>
  </si>
  <si>
    <t>HK-170010</t>
  </si>
  <si>
    <t>HK-170011</t>
  </si>
  <si>
    <t>HK-180001</t>
  </si>
  <si>
    <t>260本</t>
  </si>
  <si>
    <t>HK-190006</t>
  </si>
  <si>
    <t>10人・3か月</t>
  </si>
  <si>
    <t>2回</t>
  </si>
  <si>
    <t>1冬期</t>
  </si>
  <si>
    <t>1</t>
  </si>
  <si>
    <t>20km</t>
  </si>
  <si>
    <t>300点</t>
  </si>
  <si>
    <t>6ヶ月工期</t>
  </si>
  <si>
    <t>1KM</t>
  </si>
  <si>
    <t>48m2</t>
  </si>
  <si>
    <t>200日</t>
  </si>
  <si>
    <t>120枚</t>
  </si>
  <si>
    <t>1000個</t>
  </si>
  <si>
    <t>0</t>
  </si>
  <si>
    <t>200個</t>
  </si>
  <si>
    <t>450m</t>
  </si>
  <si>
    <t>1立坑土留め</t>
  </si>
  <si>
    <t>10ha</t>
  </si>
  <si>
    <t>KK-160001</t>
  </si>
  <si>
    <t>90㎡</t>
  </si>
  <si>
    <t>KK-160008</t>
  </si>
  <si>
    <t>77m2</t>
  </si>
  <si>
    <t>SPD(サージプロテクター)付非常電話機用キャビネット</t>
  </si>
  <si>
    <t>3次元モデルを利用したBIM／CIMコミュニケーションシステム TREND-CORE</t>
  </si>
  <si>
    <t>KK-170001</t>
  </si>
  <si>
    <t>5橋</t>
  </si>
  <si>
    <t>KK-180001</t>
  </si>
  <si>
    <t>2400m</t>
  </si>
  <si>
    <t>KK-180017</t>
  </si>
  <si>
    <t>KK-180022</t>
  </si>
  <si>
    <t>KK-180029</t>
  </si>
  <si>
    <t>KK-190005</t>
  </si>
  <si>
    <t>308本・1ヶ月</t>
  </si>
  <si>
    <t>KK-190011</t>
  </si>
  <si>
    <t>KK-190014</t>
  </si>
  <si>
    <t>KK-190028</t>
  </si>
  <si>
    <t>KK-200006</t>
  </si>
  <si>
    <t>KK-200023</t>
  </si>
  <si>
    <t>次世代型測量機スキャニングトータルステーションシステム</t>
  </si>
  <si>
    <t>2500㎡</t>
  </si>
  <si>
    <t>安全対策シリーズ</t>
  </si>
  <si>
    <t>止水コン</t>
  </si>
  <si>
    <t>106ｍ3</t>
  </si>
  <si>
    <t>500m3</t>
  </si>
  <si>
    <t>500m2</t>
  </si>
  <si>
    <t>200セット</t>
  </si>
  <si>
    <t>170m</t>
  </si>
  <si>
    <t>16000m2</t>
  </si>
  <si>
    <t>310m3</t>
  </si>
  <si>
    <t>7.2m</t>
  </si>
  <si>
    <t>200m2</t>
  </si>
  <si>
    <t>280ヶ所</t>
  </si>
  <si>
    <t>792m2</t>
  </si>
  <si>
    <t>20m3</t>
  </si>
  <si>
    <t>12000㎡</t>
  </si>
  <si>
    <t>1700㎡</t>
  </si>
  <si>
    <t>レーザーバリアシステムLMSシリーズ</t>
  </si>
  <si>
    <t>6000組</t>
  </si>
  <si>
    <t>1000箇所</t>
  </si>
  <si>
    <t>セルデム工法</t>
  </si>
  <si>
    <t>30m2</t>
  </si>
  <si>
    <t>2000箇所</t>
  </si>
  <si>
    <t>0.05平方Km</t>
  </si>
  <si>
    <t>250㎡/10年</t>
  </si>
  <si>
    <t>KT-150005</t>
  </si>
  <si>
    <t>EPR-LS工法</t>
  </si>
  <si>
    <t>KT-150011</t>
  </si>
  <si>
    <t>7m</t>
  </si>
  <si>
    <t>KT-150021</t>
  </si>
  <si>
    <t>1現場・1ヶ月</t>
  </si>
  <si>
    <t>KT-150035</t>
  </si>
  <si>
    <t>1m(電極長)</t>
  </si>
  <si>
    <t>KT-150046</t>
  </si>
  <si>
    <t>1台・月</t>
  </si>
  <si>
    <t>KT-150048</t>
  </si>
  <si>
    <t>クラウド監視カメラ『MAMORY：マモリー』</t>
  </si>
  <si>
    <t>KT-150080</t>
  </si>
  <si>
    <t>30000m3</t>
  </si>
  <si>
    <t>KT-150113</t>
  </si>
  <si>
    <t>KT-150114</t>
  </si>
  <si>
    <t>KT-160001</t>
  </si>
  <si>
    <t>KT-160008</t>
  </si>
  <si>
    <t>KT-160016</t>
  </si>
  <si>
    <t>900m2</t>
  </si>
  <si>
    <t>KT-160033</t>
  </si>
  <si>
    <t>KT-160050</t>
  </si>
  <si>
    <t>KT-160052</t>
  </si>
  <si>
    <t>1接続</t>
  </si>
  <si>
    <t>KT-160059</t>
  </si>
  <si>
    <t>KT-160077</t>
  </si>
  <si>
    <t>KT-160120</t>
  </si>
  <si>
    <t>KT-160125</t>
  </si>
  <si>
    <t>KT-160137</t>
  </si>
  <si>
    <t>6600㎡</t>
  </si>
  <si>
    <t>KT-160151</t>
  </si>
  <si>
    <t>40本</t>
  </si>
  <si>
    <t>KT-170015</t>
  </si>
  <si>
    <t>KT-170035</t>
  </si>
  <si>
    <t>KT-170051</t>
  </si>
  <si>
    <t>KT-170066</t>
  </si>
  <si>
    <t>KT-170069</t>
  </si>
  <si>
    <t>5000㎡</t>
  </si>
  <si>
    <t>KT-170083</t>
  </si>
  <si>
    <t>KT-170095</t>
  </si>
  <si>
    <t>KT-170096</t>
  </si>
  <si>
    <t>1観測点</t>
  </si>
  <si>
    <t>KT-170098</t>
  </si>
  <si>
    <t>KT-170100</t>
  </si>
  <si>
    <t>KT-170111</t>
  </si>
  <si>
    <t>KT-180006</t>
  </si>
  <si>
    <t>クラウド型環境センサー『WEATHERY：ウェザリー』</t>
  </si>
  <si>
    <t>12ヶ月</t>
  </si>
  <si>
    <t>KT-180023</t>
  </si>
  <si>
    <t>6000m3</t>
  </si>
  <si>
    <t>KT-180027</t>
  </si>
  <si>
    <t>KT-180029</t>
  </si>
  <si>
    <t>0.25km2</t>
  </si>
  <si>
    <t>KT-180054</t>
  </si>
  <si>
    <t>KT-180094</t>
  </si>
  <si>
    <t>10台・年</t>
  </si>
  <si>
    <t>KT-180097</t>
  </si>
  <si>
    <t>KT-180104</t>
  </si>
  <si>
    <t>KT-180110</t>
  </si>
  <si>
    <t>KT-180113</t>
  </si>
  <si>
    <t>12ヵ月</t>
  </si>
  <si>
    <t>KT-180126</t>
  </si>
  <si>
    <t>KT-180127</t>
  </si>
  <si>
    <t>1800mm</t>
  </si>
  <si>
    <t>KT-180136</t>
  </si>
  <si>
    <t>3300m3</t>
  </si>
  <si>
    <t>KT-190022</t>
  </si>
  <si>
    <t>KT-190026</t>
  </si>
  <si>
    <t>600㎡</t>
  </si>
  <si>
    <t>KT-190049</t>
  </si>
  <si>
    <t>KT-190050</t>
  </si>
  <si>
    <t>100枚</t>
  </si>
  <si>
    <t>KT-190074</t>
  </si>
  <si>
    <t>6カ月</t>
  </si>
  <si>
    <t>KT-190099</t>
  </si>
  <si>
    <t>20000㎡</t>
  </si>
  <si>
    <t>KT-190101</t>
  </si>
  <si>
    <t>KT-190124</t>
  </si>
  <si>
    <t>101m3</t>
  </si>
  <si>
    <t>KT-200118</t>
  </si>
  <si>
    <t>OK-150002</t>
  </si>
  <si>
    <t>ニッケル被覆炭素繊維シートを用いた電気防食工法</t>
  </si>
  <si>
    <t>20台</t>
  </si>
  <si>
    <t>1kg</t>
  </si>
  <si>
    <t>10000個</t>
  </si>
  <si>
    <t>1袋</t>
  </si>
  <si>
    <t>QS-150042</t>
  </si>
  <si>
    <t>QS-160001</t>
  </si>
  <si>
    <t>QS-160007</t>
  </si>
  <si>
    <t>QS-160043</t>
  </si>
  <si>
    <t>QS-170013</t>
  </si>
  <si>
    <t>QS-170016</t>
  </si>
  <si>
    <t>12基</t>
  </si>
  <si>
    <t>QS-170028</t>
  </si>
  <si>
    <t>QS-170041</t>
  </si>
  <si>
    <t>2基</t>
  </si>
  <si>
    <t>QS-180035</t>
  </si>
  <si>
    <t>現場クラウド One_現場支援機能サービス</t>
  </si>
  <si>
    <t>QS-190007</t>
  </si>
  <si>
    <t>QS-190008</t>
  </si>
  <si>
    <t>1トンネル</t>
  </si>
  <si>
    <t>QS-190016</t>
  </si>
  <si>
    <t>QS-200025</t>
  </si>
  <si>
    <t>携帯型鉄筋腐食診断器</t>
  </si>
  <si>
    <t>23000m3</t>
  </si>
  <si>
    <t>SK-160008</t>
  </si>
  <si>
    <t>1641.6㎡</t>
  </si>
  <si>
    <t>SK-160015</t>
  </si>
  <si>
    <t>SK-170006</t>
  </si>
  <si>
    <t>SK-180008</t>
  </si>
  <si>
    <t>3480m3</t>
  </si>
  <si>
    <t>SK-190009</t>
  </si>
  <si>
    <t>高輝度蓄光式表示板</t>
  </si>
  <si>
    <t>1箇所・年</t>
  </si>
  <si>
    <t>6ケーブル</t>
  </si>
  <si>
    <t>1基(バリケード)</t>
  </si>
  <si>
    <t>51m</t>
  </si>
  <si>
    <t>100回</t>
  </si>
  <si>
    <t>TH-170010</t>
  </si>
  <si>
    <t>2箇月</t>
  </si>
  <si>
    <t>●</t>
  </si>
  <si>
    <t xml:space="preserve">本技術は、盛土締固めを行う現場において、締固め機械の転圧回数を簡便に管理し、締固め度の均一性を向上させることができる技術である。  </t>
  </si>
  <si>
    <t xml:space="preserve">本技術は、盛土(特に粗粒材料)の密度、水分をセンサーを浮上、回転させRIを用いて測定する装置である。 従来は手間のかかる水置換法で対応していたが、本技術により省力化、精度向上、コスト縮減が期待できる。  </t>
  </si>
  <si>
    <t xml:space="preserve">本技術は、締固め機械を用いた転圧作業を回数管理するための技術で、従来はRI計器などによる密度試験により、直接的な品質管理を行っていた。本技術の活用により、リアルタイムに転圧状況が把握できることで締固め密度の均一化が図れ、品質向上と効率化が期待出来る。  </t>
  </si>
  <si>
    <t xml:space="preserve">本技術は、土工や舗装工での締固め作業において、施工情報をリアルタイムに自動取得し管理する技術で、従来はRI計測法を用いた人力計測で対応していた。本技術の活用により、リアルタイムに施工品質を判断し、転圧の過不足を防止でき、品質が向上する。  </t>
  </si>
  <si>
    <t xml:space="preserve">本技術は、盛土及び舗装工における転圧回数並びに走行軌跡をTS・GPSにより管理する施工管理技術である。従来の品質規定方式による施工後の点的管理からリアルタイムでの面的管理へと合理化が図られ、さらに品質向上も見込まれるものである。  </t>
  </si>
  <si>
    <t>クラウド・アイ</t>
  </si>
  <si>
    <t>GPSとauモバイル通信網を利用したネットワーク型ドライブレコーダーを建設現場用車両に搭載することにより、遠隔地からの運行状況管理をほぼリアルタイムで可能とするサービス。運行データはサーバで一元管理され、インターネット環境があればいつでも状況を確認できる。</t>
  </si>
  <si>
    <t xml:space="preserve">衝撃加速度による盛土の品質管理方法は、迅速、簡易、安価に道路盛土および河川堤防の品質管理に必要な、,盛土の密度および強度を衝撃加速度により測定し、盛土の品質を確認できる方法である。  </t>
  </si>
  <si>
    <t xml:space="preserve">本技術は、気象情報を現場毎にサイト構築し携帯電話やパソコンにメールにて通知するシステムで、従来は一般サイトの天気予報で対応していた。本技術の活用により、局地豪雨予測やアラートメールの取得が可能となり迅速な作業可否判断ができるので安全性が向上した。  </t>
  </si>
  <si>
    <t xml:space="preserve">本技術は、GPS搭載スマートフォンを利用した運行管理システムで、従来は、誘導員による運行管理で対応していた。 本技術の活用により、誘導員の人件費を削減できるので、経済性の向上が図れます。 </t>
  </si>
  <si>
    <t xml:space="preserve">本技術は、気象注意喚起のメールを自動解析し、音声を一斉放送するシステムで、従来は、受信した気象警報メールを現場監督者等がメガホンで周知し対応していた。本技術の活用により、注意喚起する人間が不要となるので、省人化が図れ施工性が向上します。 </t>
  </si>
  <si>
    <t xml:space="preserve">本技術は、初期費用の発生しないクラウド型のメール通知機能付き防災気象情報配信システムで、従来は、提供準備で施工現場毎に初期費用が発生するシステム形態で対応していた。本技術の活用により、大幅な気象対策コスト縮減が図れます。  </t>
  </si>
  <si>
    <t>本技術は、ブルドーザ搭載の計測器に事前入力した「計画地形(X,Y,Z)座標」とTSもしくはGNSSにて測定した「現況(X,Y,Z)座標」を瞬時に計算し「計画地形」との差分をブルドーザ運転手に知らせる「施工管理支援システム」である。盛土の締固め転圧回数管理にも利用できる。</t>
  </si>
  <si>
    <t>本技術は、工事現場を3DモデルやVRで表現し、解り易い施工計画やシミュレーションを行うことができる技術で、従来は2Dの平面図等を用いた施工管理資料を作成していた。本技術の活用により、資料作成時間短縮による労務費削減、資料の品質、情報化施工の向上が期待できる。</t>
  </si>
  <si>
    <t>本技術は、工事現場に設置した各計測器のデータをクラウドで一元化しWEB上で閲覧する技術で、従来は計測データを人的に回収し管理する事で対応していた。本技術の活用によりインターネットを介し、いつでも計測データを確認できるので、安全性や施工性等の向上が図れる。</t>
  </si>
  <si>
    <t xml:space="preserve">本技術は高所・急斜面の土工事において、斜面掘削機(スプリングチャレンジャー)を使用する工法である。従来の土工事では人力掘削もしくは作業構台を用いた機械掘削を行っていたが、本技術の活用により安全性の向上、工程短縮、コスト縮減が期待出来る。  </t>
  </si>
  <si>
    <t xml:space="preserve">エンジンルームからの運転音をマシン内部に閉じ込め、同時に、マシン外部からの埃の進入を防ぐ冷却システムiNDrを搭載した機械で、低騒音性に優れ、施工時の安全性確保や周辺環境への配慮等に幅広く対応できるバックホウです。 </t>
  </si>
  <si>
    <t xml:space="preserve">・新技術は、油圧ショベル後方のカウンタウエイト上部に監視カメラを搭載することで、運転者が運転席右前方のモニタ画面で後方の状況を確認できる技術です。  </t>
  </si>
  <si>
    <t xml:space="preserve">新技術は、油圧ショベルの旋回起動時に電動モータによるアシスト及び旋回減速時のエネルギを回収し、高効率の油圧システムにより省エネルギ化及びCO2削減を図るもので、国土交通省の低炭素型建設機械に登録済み。  </t>
  </si>
  <si>
    <t xml:space="preserve">新技術は、油圧ショベルの高効率の省エネ油圧システムTRIASにより燃料消費量の削減及びCO2削減を図るものである。  </t>
  </si>
  <si>
    <t xml:space="preserve">本技術は、バックホウ(油圧ショベル)について、一定条件を満たすと自動でエンジンを停止する機能を搭載したバックホウ技術であり、従来は手動で対応していた。本技術は、バックホウ(油圧ショベル)が使用される現場で活用でき、燃料の消費低減効果等が期待できる。  </t>
  </si>
  <si>
    <t xml:space="preserve">本技術は、油圧セリ矢を2方向に開き、岩盤を3分割又は、6分割に破砕できる工法であり、12700トンの割岩力を有する為小割も減少する。割る方向を確定でき、構造物の影響範囲への制御が可能となった低振動・低騒音の工法である。従来は大型ブレーカで対応していた。  </t>
  </si>
  <si>
    <t xml:space="preserve">本技術は、ミニバックホウで、操作レバーを中立にすると約4秒後に自動的にエンジンがアイドリング回転になり、レバーを再操作すると瞬時に元の作業時回転に戻る技術であり、従来は手動で対応していた。本技術の活用によりCO2排出量の低減、燃料消費量の低減が期待できる。  </t>
  </si>
  <si>
    <t xml:space="preserve">本技術は、エンジン回転制御の高度化により燃費低減した油圧ショベルで、従来はドループエンジン回転制御システムを搭載した油圧ショベルで対応していた。本技術の活用により、無負荷時・負荷時のエンジン回転数が抑えられ、燃費低減でき、経済性が向上する。  </t>
  </si>
  <si>
    <t xml:space="preserve">本技術はポンプ吐出量に応じて自動的にエンジン回転数を制御する油圧ショベルで、従来は高エンジン回転のままポンプ吐出量制御する油圧ショベルで対応していた。本技術の活用により軽負荷時のエンジン回転が下がり燃費消費量が低減できるため、経済性の向上が図られる。  </t>
  </si>
  <si>
    <t xml:space="preserve">本技術は待機時に燃料消費を低減させる油圧システムを搭載した油圧ショベルであり、従来は従来の油圧ショベルで対応していた。本技術の活用により待機時のエンジン負荷が低減され、燃料消費が減少するため、省資源・省エネルギおよび経済性の向上が期待できる。 </t>
  </si>
  <si>
    <t>本技術は、作業内容を判別して最適な油圧制御を行う油圧ショベルで、従来はレバー操作量のみで油圧制御を行う油圧ショベルで対応していた。本技術の活用により油圧ポンプへ掛かる負荷を軽減して燃費低減が図れるため、経済性の向上と周辺環境への影響抑制が期待できる。</t>
  </si>
  <si>
    <t xml:space="preserve">本技術は機体制御とICTの技術を活用したセミオート制御機能搭載油圧ショベルで、従来はオペレータの目視により作業機を手動操作する運転であった。本技術の活用により、設計面を気にせずモニターの施工面を基に施工できるため、丁張、補助員の削減、省力化が期待できる。  </t>
  </si>
  <si>
    <t xml:space="preserve">本機械は省エネを目的とした建設機械で、操作レバーの中立が4秒でローアイドル状態(オートデセル機能)となり、またエコモードスイッチをONにすることでエンジンの最高回転を制限し、燃費低減とCO2発生を抑制する。  </t>
  </si>
  <si>
    <t xml:space="preserve">油圧ショベルのブームシリンダの圧油を再活用してアームスピードの高速化を実現し、作業スピードを向上した油圧システムの技術です。  </t>
  </si>
  <si>
    <t xml:space="preserve">小型締固機械ランマーにおいて、打撃力を高め作業効率向上を図るとともに運転時の手腕振動を低減しオペレータの疲労軽減が期待できる。 </t>
  </si>
  <si>
    <t xml:space="preserve">本技術は、バックホウ(油圧ショベル)について、従来旋回減速時にロスしていたエネルギーを動力のアシストに利用できるハイブリッドシステム技術を搭載している。バックホウが使用される現場で活用でき、燃料の消費低減効果等が期待できる。  </t>
  </si>
  <si>
    <t xml:space="preserve">バックホウの掘削バケットに振動転圧機能を付加したアタッチメントで、従来は、バックホウの掘削バケットによる法面の締固めで対応していた。本技術の活用により、盛土法面等の締固めについて、より確実な締固めが期待できる。 </t>
  </si>
  <si>
    <t xml:space="preserve">本技術は高効率クーリングを採用し冷却用ファン回転を低減した油圧ショベルで、従来は高ファン回転により冷却を行う油圧ショベルで対応していた。本技術の活用によりファンロス馬力を低減することで燃料消費量が低減できるため、省資源・省エネルギが図れる。 </t>
  </si>
  <si>
    <t xml:space="preserve">本技術は、ジオシンセティックスと砕石を用いた液状化時における盛土変形抑制工法である。従来は固化系対策で液状化発生抑制を主としていた。本技術の活用により従来に比べ、大幅に工事金額が抑えられ、また盛土の変形を抑制し、早期修復を可能とする工法である。 </t>
  </si>
  <si>
    <t>本技術は、オートアイドリングストップ機能搭載型のブルドーザである。従来はオートアイドリングストップ機能が搭載されていないブルドーザで対応していた。本技術の活用により、アイドリング時の燃料消費が削減できるため、環境の向上となる。</t>
  </si>
  <si>
    <t xml:space="preserve">本技術は、建設機械に後付けする後方監視カメラとモニターで、従来はラバーコーンによる作業範囲の明示と監視員の配置で対応していた。本技術の活用により、運転者が席に座ったままで後方を確認できるので作業環境の向上が図れます。 </t>
  </si>
  <si>
    <t>自動追尾TS用の耐衝撃全周プリズムとバケット勾配目視装置を、バックホウバケット端部に直接取り付けた3Dマシンガイダンスである。高精度な法面整形や整地が無丁張で行うことができる。</t>
  </si>
  <si>
    <t>本技術は、クローラシャーシの上に堆積する土を減少させる技術であり、従来は板組溶接技術で対応していた。本技術の活用により清掃後の汚泥処理量の抑制が期待できる。</t>
  </si>
  <si>
    <t>バックホウによる機械作業において、架空線・構造物へ接触する災害(公衆災害)を防止する装置である。</t>
  </si>
  <si>
    <t xml:space="preserve">一般廃棄物溶融処理施設から排出される溶融スラグを既存の再生砂の代替材料として、埋め戻し材、路床材(置換材)、排水用フィルター材、アスファルト混合物及びプレキャストコンクリートの細骨材等に利用できる。資材のリサイクル性を高め、資源循環型社会に貢献できる。  </t>
  </si>
  <si>
    <t xml:space="preserve">本技術は機体制御技術とICT技術を活用した全自動ブレード制御機能搭載ブルドーザで、従来はオペレータの目視によりブレードを手動操作するブルドーザの運転であった。本技術の活用により、施工面がモニターに表示されるため丁張、補助員が削減され、省力化が期待できる。 </t>
  </si>
  <si>
    <t>本技術はマシンコントロールシステムにIMUセンサーを組込むことにより敷均し作業を効率化するシステムで従来はスロープセンサーを用いて対応していた。本技術の活用により高速で作業が行え排土板の動きを細く制御できることから工程の短縮、施工性、品質の向上が図れる。</t>
  </si>
  <si>
    <t>本技術は、盛土土工の締固め管理について情報化施工を行う技術であり、従来はRI計法で対応していた。TSあるいはGPSを用いて締固め機械の位置座標を計測し、リアルタイムで締固め回数をモニター表示することにより、盛土全体の面的管理が可能となる技術である。</t>
  </si>
  <si>
    <t xml:space="preserve">本技術は、土工用振動ローラの安全性を向上させた締固め技術で、従来は施工装備が優先された土工用振動ローラで対応していた。本技術の活用により、施工時の事故を未然に防止することができ、安全性が向上する。  </t>
  </si>
  <si>
    <t xml:space="preserve">本技術は、転圧機械について加速度計を利用した地盤剛性即時表示装置(エコノマイザー)を搭載した技術であり、従来はこの装置が搭載されていなかった。本技術はこの装置で締固め状況が表示されるため、本技術の活用により締固め状況の即時把握が期待できる。  </t>
  </si>
  <si>
    <t xml:space="preserve">本技術はTS・GNSS(GPS)等により位置座標を習得し、リアルタイムに転圧中の盛土の層厚(巻き出し厚)を管理する工法で従来は、数回/日、目視での丁張りからの下がりを確認していた。本技術活用により層毎に面的に管理できる為、盛土品質の維持向上が図られます。  </t>
  </si>
  <si>
    <t xml:space="preserve">締固め作業の低騒音化により周辺環境 ・ 作業環境への騒音を軽減すると共に、ハンドルを低振動化し、作業員の疲労 ・ リスクを低減する機械。  </t>
  </si>
  <si>
    <t xml:space="preserve">締固め作業の低騒音化により周辺環境・作業環境への騒音を軽減する機械  </t>
  </si>
  <si>
    <t xml:space="preserve">本技術は転圧板の左右に制振樹脂を充填し転圧板の共振を防止することでプレートコンパクタ転圧時に発生する騒音及び振動を低減できる技術である。 本技術の活用により周辺環境及びオペレータ・周辺作業者への騒音負担とオペレータへの振動負担の低減が期待できる。  </t>
  </si>
  <si>
    <t>本技術は、締固め作業に使用する高起振力ハンドガイド振動ローラで、従来は、高起振力未対応のハンドガイド振動ローラで対応していた。本技術の活用により、締固め作業時間が短縮できるので締固め作業の効率化が図られ、経済性、施工性の向上が期待できる。</t>
  </si>
  <si>
    <t>本技術は、高反発スプリングを内蔵した打撃力の強いランマであり、従来のランマよりも打撃力を向上させた技術である。本技術の活用により締固め作業において作業効率の向上ができる。</t>
  </si>
  <si>
    <t>締固め機械の転圧管理について、クラウドサーバを活用して面的データの一元管理を行うシステムで、従来は、RI計法等による品質管理で対応していた。本技術の活用により、Web上での工法規定方式管理が可能となるため、経済性および品質、施工性、安全性の向上が期待できる。</t>
  </si>
  <si>
    <t xml:space="preserve">土壌くんは、複数の土質材料(最大3種類)および粉体ないし液体の改良材・薬剤等を均一に混合し、要求性能を満たす建設土を生成(再生)する、小規模で機動性に富む機械システムです。  </t>
  </si>
  <si>
    <t xml:space="preserve">本技術は高含水比やレキ混じりの建設発生土を浸透に強い築堤土や盛土材に改良する技術で、従来は発生土を場外処分し良質土を購入していた。本技術の活用により、高品質な盛土材を製造することができ、事業コストの縮減、リサイクル性・品質性の向上が期待できる。  </t>
  </si>
  <si>
    <t xml:space="preserve">工事現場で発生した建設副産物の篩分け作業をし再資源化する際、従来は電動固定式のものが一般的で、設置・撤去に手間と時間が掛かっていた。本技術は自走式スクリーンを用いて篩分け作業を実施し、設置・撤去時の省力化・省人化を図るもの。  </t>
  </si>
  <si>
    <t>建設現場から発生した高含水泥土を15分程度の改良で瞬時に固化し、ダンプトラックによる即時搬出を可能とした泥土改良剤である。</t>
  </si>
  <si>
    <t>本材料は、吸水性の高いペーパースラッジ焼却灰(PS灰)を主原料とした泥土改質材である。本材料を泥土に添加混合することで、本材料が泥土中の水分を吸収し泥土の強度を高める。本材料はPS灰に補助薬剤と水を添加混合後乾燥処理したものである。</t>
  </si>
  <si>
    <t>エンジン出力制限カバー(eco-8)</t>
  </si>
  <si>
    <t>本技術は、一般に使用されているバックホウのエンジン回転数を、約80%に抑制するカバーです。従来のバックホウ作業はアクセル全開での運転操作が多く、このカバーを装着すれば簡単且つ確実にエンジン回転を抑え、燃料削減・CO2削減につながるという技術です。</t>
  </si>
  <si>
    <t xml:space="preserve">除雪作業の軽減を目的に開発された除雪用シートSPです。従来、人力にて行っていた除雪作業の一部分を機械化することで、作業量の軽減、施工目的物の品質確保に貢献することが期待できます。  </t>
  </si>
  <si>
    <t xml:space="preserve">本工法は防草シートを接合・固定する固定ピンの隙間を処理する為、ミシン目入りロール状粘着テープを使用する工法で、従来は粘着テープを適当なサイズに切断し使用していた。本工法の活用により適正なサイズで素早く処理でき、施工性、品質、経済性の向上を図れる。  </t>
  </si>
  <si>
    <t xml:space="preserve">本技術は水を吸収せず、潤滑油、燃料などの油や油性液体を吸収して、流出油等を回収する技術であり、従来は油吸着マットで対応していた。本技術の活用により、経済性と油吸着材の品質の向上が期待できる。 </t>
  </si>
  <si>
    <t>本技術は、建設汚泥を原位置で改良し現場内で再資源化する工法です。改良材には、吸水性の高いフライアッシュを主原料にしたDF2B剤を使用することで、第3種～第2種建設発生土以上に改良できます。改良土は埋め戻し・築堤・表土等幅広く活用が可能となります。</t>
  </si>
  <si>
    <t>本技術はバックホウ装着型バケット式スタビ混合機により1m/層の安定処理や土質改良を、オペレータが混合状態を視認しながら前方施工工法で行うものである。機械調達も容易でコスト縮減・工期短縮が可能な経済性に優れた工法である。</t>
  </si>
  <si>
    <t xml:space="preserve">Fe石灰ライトは,生石灰と酸化鉄をベースにした非セメント系の土質改良材で,高含水比の泥土や建設発生土などの軟弱土の改良に優れた効果を発揮するだけでなく,酸化鉄の化学変化によって改良土の再生効果で盛土材としての再利用が可能である. </t>
  </si>
  <si>
    <t xml:space="preserve">造粒固化処理により、建設現場などから排出される建設汚泥(無機性汚泥)から再生したリサイクル製品です。自然材に比べ約8%安価で、性能に優れ、盛土材、路床材、埋め戻し材、防草材としてご活用頂け、再資源化への対応の一助となります。  </t>
  </si>
  <si>
    <t xml:space="preserve">本技術は、セメント系固化材を原位置で飛散防止用に加工して用いる浅層地盤改良工法で、従来は工場製品の発塵抑制型固化材を用いた浅層地盤改良工法により対応していた。本技術の活用により、安価な固化材で飛散防止ができるので施工コストの縮減が図れる。  </t>
  </si>
  <si>
    <t xml:space="preserve">本技術は石炭火力発電施設から産出さるクリンカアッシュを土工材料として活用する技術である。 ライトサンドは重金属の溶出が極めて少ない環境にやさしい材料であり,一般盛土材料に比べ軽量で強度が高く,排水能力も高いという,設計上,有利な特性を有する材料である。  </t>
  </si>
  <si>
    <t xml:space="preserve">本技術は、「すきとり表土」を草根茎と土砂に分別する工法であり、従来は「表土はぎ土の全量処分」にて対応していた。本技術の活用により、分別後の土砂の再利用と処分費のコスト縮減が期待できる。  </t>
  </si>
  <si>
    <t xml:space="preserve">本技術は、バックホウの刃先をガイダンスする技術で、水糸や丁張り等を基準として、角度センサを用いてモニタにバケット位置を表示し操作を補助するシステムである。従来は、オペレータの目視判断で対応していたが、本技術の活用により、精度や作業性が改善される。 </t>
  </si>
  <si>
    <t xml:space="preserve">本技術は、法面整形時に勾配を運転席から確認する装置で、従来は、補助員と丁張による勾配確認で対応していた。本技術の活用により、オペレータは運転席に着座したまま、勾配確認ができるため、施工性が向上する。  </t>
  </si>
  <si>
    <t xml:space="preserve">本技術は、法面整形時の勾配ガイダンス機能内蔵型油圧ショベルで、従来は、丁張、補助員および油圧ショベルによる法面整形工で対応していた。本技術の活用により、丁張、補助員が不要であるため、省人化となり、施工性が向上する。 </t>
  </si>
  <si>
    <t xml:space="preserve">本技術は、法面整形時や掘削時に油圧ショベルのバケットの位置と設計面との差をガイダンスするシステムで、従来は、ガイダンスシステム未搭載の油圧ショベルで対応していた。本技術の活用により、補助員と丁張りが削減できるため、省力化となり、施工性の向上が図れます。  </t>
  </si>
  <si>
    <t xml:space="preserve">チガヤマット張芝タイプは、薄層のヤシ繊維基盤に育成された張芝状のチガヤ苗である。地下茎が絡んだマットの敷設により在来種であるチガヤが速やかに活着するので、外来植物などの雑草の侵入を抑制する。またマット被覆とチガヤ活着により法面の浸食を防止する。  </t>
  </si>
  <si>
    <t xml:space="preserve">本技術は改良芝品種「エルトロ」・「ビクトール」の大型ロール張芝工法で、従来は野芝切り芝張芝工法で対応していた。本技術の活用により、芝が上方向に伸びず、横方向に伸びることから維持管理コスト縮減が図られると共に品質の向上が期待できる。  </t>
  </si>
  <si>
    <t>材質は高密度ポリエチレンであり、有孔立体ハニカム形状により充填材を拘束し法面の侵食を抑制する。軽量であるため作業性が良好である。</t>
  </si>
  <si>
    <t xml:space="preserve">本技術は法面吹付枠工において簡易な組立金具を使用する技術であり、従来は現場吹付法枠工で対応していた。本技術の活用により経済性、安全性、作業効率の向上が期待できる。  </t>
  </si>
  <si>
    <t xml:space="preserve">本技術は、小規模な斜面崩壊におけるロックボルト間の中抜けに対する抑止を図る斜面安定工法で、従来は現場打吹付法枠工法で対応していました。本技術の活用により、作業工程を少なくすることで、施工手間が減り、施工性、経済性を向上させることができた。  </t>
  </si>
  <si>
    <t xml:space="preserve">本技術は、高強度材を使用して軽量化した吹付けのり枠用金網型枠で、従来は吹付けのり枠用金網型枠で対応していた。本技術の活用により軽量化となることで、運搬による二酸化炭素排出量が削減されるため周辺環境への影響が向上します。 </t>
  </si>
  <si>
    <t xml:space="preserve">本技術は土砂、軟岩からなる安定の確保された法面に対し表層の風化浸食及び小規模崩落を防止し枠内基盤材を含む植生基盤の安定を図ることを目的とする吹付枠工法であり、型枠は不要で鉄筋と鉄製固定具を使用するので、経済性、品質、工程の短縮、施工性の向上が期待できる。 </t>
  </si>
  <si>
    <t xml:space="preserve">本技術は、圧送距離が高さ45m以上、配管延長100m以上の長距離・高揚程施工が可能な吹付工法で、従来は圧送距離が高さ45m以内、配管延長100m以内である従来型湿式吹付工法で対応していた。本技術の活用により、今まで施工困難であった長距離・高揚程施工が可能となる。 </t>
  </si>
  <si>
    <t xml:space="preserve">主に自然斜面や人工斜面(法面)の雑草抑制と侵食防止を図るために、自然色防草土を対象面にモルタル吹付機を用いて吹付け、表面保護と遮根の目的を果たす強固で耐久性のある遮根層を形成する地面被覆工法である。  </t>
  </si>
  <si>
    <t xml:space="preserve">水抜き穴補強筋は,モルタル吹付層の水抜き穴からのひび割れの発生を抑制するとともに水抜きパイプを地山に密着するように所定の角度に固定し,地山の水抜き効果を向上させるためモルタル吹付層の劣化抑制・品質向上及びのり面の安定化に寄与する。  </t>
  </si>
  <si>
    <t xml:space="preserve">本工法は、既設吹付法面を剥ぎ取らず(はつり取らず)に、補修・補強することによって、法面を再構築する吹付工法であり、有機繊維を使用することにより安定した吹付となった。 従来に比べ産業廃棄物の発生抑制、安全性の向上、工期短縮を可能とした。  </t>
  </si>
  <si>
    <t xml:space="preserve">本工法は、老朽化した吹付モルタルの補修工法であり、従来は「モルタル取り壊し+モルタル吹付工」で対応していた。本技術は、短繊維混入モルタル吹付けとカップルボルトを用いて、既設吹付モルタルの上から補修することができ、経済性の向上が期待できる。  </t>
  </si>
  <si>
    <t xml:space="preserve">本技術は、老朽化モルタル・コンクリート吹付法面の補修・補強工法で、既設構造物をはぎ取らないで、繊維補強モルタル吹付工を行って増厚し、打設した補強鉄筋の頭部に連結したフレームワッシャーにより地山と吹付との一体化をはかり、リニューアルする工法である。 </t>
  </si>
  <si>
    <t>本技術は法面吹付工について、クラック抑制に繋がる鋼製スペーサーの製品技術であり、従来はプラスチック製スペーサーで対応していた。本技術の活用により品質の向上が期待できる。</t>
  </si>
  <si>
    <t xml:space="preserve">本技術は、ポリエステル短繊維をモルタル・コンクリートに投入して吹き付けし、吹付面のクラック(ひび割れ)の発生を抑制する技術で、従来は吹付モルタル・コンクリート材料で対応していた。本技術の活用により、吹付面のクラックの発生が抑制されるので品質が向上する。 </t>
  </si>
  <si>
    <t xml:space="preserve">本技術は、崩壊斜面、工事による荒れ地やのり面に吹付けるための土壌藻類資材である。従来は人工素材で対応していた。本資材の活用により、自然状態では時間を要する裸地面等への土壌藻類の被覆を早期に形成させて土壌侵食を防止し、植生の自然侵入を促進する。 </t>
  </si>
  <si>
    <t>本製品のシート部(不織布含む)は、地山に密着し、表面水を速やかに排水する機能を持つ。さらに装着された土壌凝集剤が、土壌微粒子を団粒化させ移動を抑制し、濁水の発生を抑える。本技術は、従来と比べ耐侵食性に優れ、周辺の水環境の保全にも配慮した製品である。</t>
  </si>
  <si>
    <t>本技術は、金網、ヤシ繊維ネット、植生マットによる三層構造を一体化させた工法である。従来の植生基材吹付工(t=3cm)が機械施工であるのに対して、人力のみで施工が可能であり、植生成立初期の表流水や積雪、凍上に対する対応を可能とした工法である。</t>
  </si>
  <si>
    <t>本技術は,法面緑化工において,緑化被覆が完成するまでの法面保護機能を強化した侵食防止強化型の植生マットである。従来の緑化手法に比べて侵食防止機能が高いので,近年多発している集中豪雨等への対策に有効であると共に,施工性の向上とコスト縮減を図ることができる。</t>
  </si>
  <si>
    <t xml:space="preserve">本技術は、従来の「植生マット」に土壌や種子の流出防止機能を持たせた「土壌流出防止機能付植生マット」である。ポリエステル製の不織布で構成された製品は、土壌や種子の流出を防止する機能を有し、保水性が上がるため、在来植物の定着にも効果がある。  </t>
  </si>
  <si>
    <t xml:space="preserve">本技術は、目付量を約2倍にした、耐候性の高い不織布を使用し、2枚の間に吸水性樹脂を挟んだ植生シートである。従来は約半年で消失する不織布シート1枚を使用していた。本技術の活用により、地表面の侵食防止効果を期待でき、1年間はその効果を持続できる。  </t>
  </si>
  <si>
    <t xml:space="preserve">本技術「アサシバ」は、従来のワラ付張芝に代わる盛土法面用緑化製品です。本技術の活用により工期の短縮とコスト縮減が図れ、強風等による破損がなく品質の確保が期待できる。また、原材料の安定供給が可能である。  </t>
  </si>
  <si>
    <t>従来、法面緑化工事では緑化資材の空袋が大量に発生し、産廃として焼却処分されている。本工法は、包装袋を生分解性プラスチック製とし、この空袋を現場内で再資源化処理して生育基盤材と混合吹付する工法で、産廃(空袋)発生量ゼロ(ゼロエミッション)が可能となる。</t>
  </si>
  <si>
    <t xml:space="preserve">本技術は、厚層基材吹付工において生育基盤材に生木材を使用することで現地・周辺地域での発生木材の再利用促進につながる技術。従来、生木材をチップ化しそのまま育成基盤材として使用した場合、緑化育成障害が発生することから育成基盤材として使用されなかった。  </t>
  </si>
  <si>
    <t xml:space="preserve">サンケイエコソイルは、鹿児島県で発生する焼酎かすと木くずの資源を活用して地域循環を目指してできた緑化材です。 吹付用の緑化基盤材や公園・道路の植栽用として、さらさらとした手触りでとても使いやすい製品です。  </t>
  </si>
  <si>
    <t xml:space="preserve">本技術は、緑化が困難な酸性土壌において中和材で土壌酸性度を矯正し、肥料効果がある微生物資材により緑化を可能にする工法で、従来は、植生基材吹付工の吹付厚を厚くすることで対応していた。本技術の活用により、酸性矯正効果の持続、経済性の向上が可能となった。  </t>
  </si>
  <si>
    <t xml:space="preserve">本技術は,植生基材を帯状(非面的)に吹き吹けする緑化工法で,従来は全面に吹き付けしていた。本技術の活用により,厚層基材吹付工を半減させ,また専用の裸地部保護マット金網を使用し,周辺からの植物自然侵入を促進できる。 </t>
  </si>
  <si>
    <t>本技術は現場発生土を生育基盤の主材料とする植生基材吹付工で,従来は工場生産された生育基盤材で対応していた。本技術の活用により資源循環型緑化工法として現場発生土のリサイクルが図られ,現場で確実に篩分けできるので残土が少なくなる。</t>
  </si>
  <si>
    <t xml:space="preserve">本技術は自然侵入促進工法で,従来は種子なし厚層基材吹付工の単独施工で対応していた。本技術の活用により,法面保護工としての法面防災効果を発揮しつつ飛来種子を効率よく捕捉して,法面等傾斜地の自然回復を早めることができる。 </t>
  </si>
  <si>
    <t>本技術は、崩壊性の地山の補強土工法で、削孔・グラウト注入・芯材挿入を同時に行う技術であり、従来は鉄筋挿入工(二重管削孔方式)で対応していた。削孔・グラウト注入・芯材挿入を同時に行うことにより、安全性・経済性が改善し、工期短縮が図られる。</t>
  </si>
  <si>
    <t xml:space="preserve">本技術は、地山補強工における鉄筋挿入工(ロックボルト工)の地表突出を小さくした技術である。従来は定着板とナットで締付け、頭部防錆処理キャップで保護していた。本技術の活用により、これら地表部分の突出を小さくして定着させることができる。  </t>
  </si>
  <si>
    <t xml:space="preserve">本技術は、表層崩壊の危険性がある斜面について表層崩壊を予防する技術であり、従来は吹付枠工・ロックボルト工で対応していた。本技術の活用により表層崩壊を未然に防ぐと共に、斜面の既存木を伐採せず施工ができ、部材構成が簡易な為、施工性と経済性の向上が期待できる。  </t>
  </si>
  <si>
    <t xml:space="preserve">本技術は、亜鉛めっきとPVB樹脂塗装による二重防錆により耐久性を向上させたロックボルトで、従来は、シースおよび亜鉛めっきによるロックボルトで対応していた。本技術の活用により、安定した防錆効果を得られるため、耐久性が向上する。  </t>
  </si>
  <si>
    <t xml:space="preserve">ガラス長繊維強化プラスチック発泡体の切削持に発生する切り屑材をウレタン樹脂と混合させ加圧整形する事により、軽量且つ腐食せず切土補強土工用反力板として使用することで緑化を可能とした技術。  </t>
  </si>
  <si>
    <t>本技術は リサイクルプラスチックを利用した切土補強土工法用の受圧板である。従来は吹付法枠で対応していた。本技術の活用により斜面の安定且つ全面緑化及びコストの縮減・環境負荷の低減が期待できる。</t>
  </si>
  <si>
    <t>A</t>
  </si>
  <si>
    <t xml:space="preserve">本技術は、地山補強土工法の独立受圧板として使用されるもので、従来は吹付法枠工で対応していた。本製品の活用により工程短縮及びコスト縮減の向上が期待できる。 </t>
  </si>
  <si>
    <t>プレキャストシール版</t>
  </si>
  <si>
    <t>本技術は、小段排水溝や縦排水溝の周囲を雨水や湧水から保護する技術であり、従来は現場打ち無筋コンクリートで対応していた。本技術は工場製作の製品であるため品質に優れ、現場でのコンクリート打設及び養生を省略できるため工期を大幅に短縮できる。</t>
  </si>
  <si>
    <t xml:space="preserve">法面作業でのロリップ(=傾斜面親綱昇降器具)の誤操作による転落事故を防止する補助安全器具。ロリップの親綱下方に取り付ける。上部ロリップの落下により親綱保持動作が働くリンク機構を備え、法面作業の安全性を向上させた。  </t>
  </si>
  <si>
    <t>本技術のエースシートは、特殊透明シートであり、降雨による法面・斜面及び種子吹付け部の侵食を抑制するとともに、シート内で生じた湧水等による土砂の流出又は崩れの状況を可視化することで、危険性を迅速に把握することを可能したシートである。</t>
  </si>
  <si>
    <t>本技術はロープ高所作業に用いるポリエステル系のロープであり、従来はビニロンロープで対応していた。本技術は耐吸水性、視認性、摩耗度がひと目で分かるシグナルを導入しているため、活用により経済性、安全性、作業性、品質の向上が期待できる。</t>
  </si>
  <si>
    <t>本技術は,法面高所ロープ作業を行うときに用いる安全器具であり、従来はメインロープ(親綱)のほかにライフラインを安全帯(D環)に接続していた。本技術の活用により、メインロープ1本による作業と変わらない作業環境を実現できるため、施工性と安全性の向上が図れます。</t>
  </si>
  <si>
    <t>本技術は、積みブロックに使用する基礎工をプレキャスト化した技術であり、従来は現場打ちにて対応していた。基礎ブロック敷設後、胴込めコンクリートを打設する。型枠工、養生工、脱型工の工程を省くことが可能となり、大幅な施工期間短縮が可能となる。</t>
  </si>
  <si>
    <t>本技術は、合成樹脂(ポリプロピレン)を使用した土木用暗渠排水材であり、従来は裏込め砕石で対応していた。本技術は材料が軽量であり、重機を使用せずに設置することができるため、省力化および工程の短縮が期待できる。</t>
  </si>
  <si>
    <t>堤脚保護の標準設計に適したブロック高さ及び表面勾配をした大型積みブロックです。大型ブロックのため施工性の向上が期待できます。表面が擬石模様となっているため景観性の向上が期待できます。</t>
  </si>
  <si>
    <t xml:space="preserve">本技術は、大型積ブロックを水平積みにし更に胴込コンクリート部を大きくした製品で、従来は勾配積みでほぼ全体がブロックの製品で対応していた。本技術の活用により擁壁としての安全性、経済性及び工程の向上が期待できる。  </t>
  </si>
  <si>
    <t xml:space="preserve">本技術は、道路・河川などの土留工・護岸工をする技術である。従来は、勾配積みブロックで、裏込コン打設時、裏型枠を当てて対応してきた。本技術は水平積みで5分として自立し、裏コン20cmまで対応可能であり胴込コンのみの施工で、工期の短縮をはかることができる。  </t>
  </si>
  <si>
    <t xml:space="preserve">自立式の水平積大型コンクリートブロックで、1個の法面積が1㎡と広く、裏込めコンクリート工を必要としないので施工性、経済性が向上する。 また、断面形状が平行四辺形で重心位置が底面内に存在し、転倒しにくい構造で安全性にも配慮した大型擬石化粧ブロックである。  </t>
  </si>
  <si>
    <t>テラセル擁壁工法</t>
  </si>
  <si>
    <t>本技術は高密度ポリエチレンでできたハニカム状の軽量型枠を段積するテラセル擁壁工法で、従来はブロック積工法で対応していた。本技術の活用により、施工性と施工時の安全性が向上、工期短縮が図れることに加え、残土処理の削減や緑化も可能である。</t>
  </si>
  <si>
    <t xml:space="preserve">本技術は、間知ブロックの背面に正面壁と同等の背面壁を設けたH型形状の自立型間知ブロック積工法である。従来は、コンクリートブロック積工法で対応していた。本技術の活用により胴がい・尻がい及び裏型枠が不要となり施工性と品質の向上が期待できる。  </t>
  </si>
  <si>
    <t xml:space="preserve">本技術は、ポーラスコンクリートブロックと特殊金網とで構築される垂直擁壁で、従来は現場打L型擁壁等で対応していた。 本技術の活用により、現地に適した断面形状を構築でき、特に逆台形擁壁が適する現場では、排水性に優れた経済的な垂直擁壁を容易に構築できる。  </t>
  </si>
  <si>
    <t>切断作業で発生する粉塵をダストバックに吸い込むことで作業環境改善を図って作業者の健康を守り、エンジン寿命を向上させる。 切断後の汚泥処理も不要となり、後処理工数が大幅に短縮できるエンジンカッター。</t>
  </si>
  <si>
    <t xml:space="preserve">本製品は、L形擁壁の天端に車両用防護柵の建て込みを可能としたコンクリート二次製品です。これにより、道路幅員を最大限に確保するとともに大幅な工期短縮ができます。また、T形梁構造を採用することにより、製品質量を軽減して経済的な断面を実現しています。 </t>
  </si>
  <si>
    <t>本工法はジオセルを補強材で一体化躯体とし、充填土砂の重量を抑止力とする、経済性、工数減少などの効果を持つ抗土圧擁壁工法です。</t>
  </si>
  <si>
    <t xml:space="preserve">本技術は、土留め壁として杭とPCa版により構成され、PCa版に掛かる土圧を杭で支える工法である。従来は、杭基礎上にプレキャストL型擁壁を構築していた。本技術の活用により、基礎材の数量が減少するので経済性の向上が図れます。 </t>
  </si>
  <si>
    <t xml:space="preserve">掘込河道等の護岸擁壁に適用する水中仕様の補強土壁工法。35cmの厚い壁面材を空積みし、壁面の対衝撃性能を確保。 必要な排水能力を確保することで、残留水圧が発生しない安全な構造とし、プレキャスト製品化する事により短期間での施工が可能。  </t>
  </si>
  <si>
    <t xml:space="preserve">本技術は、高腐食環境下においてテールアルメの帯鋼(ストリップ)の代わりに適用する補強材で、従来は鋼材に対する防食対策等により対応していました。本技術(製品)の活用により、錆の問題が発生せず、高い耐久性を保った補強土壁を構築することができます。  </t>
  </si>
  <si>
    <t xml:space="preserve">本技術は急勾配の補強土壁を構築するためのジオテキスタイル補強土壁工法で、従来はテールアルメ工法で対応していた。本技術の活用により、軽量な溶接金網と腐食の懸念がない樹脂製補強材を用い、施工性に優れた補強土壁を迅速かつ経済的に構築することができる。   </t>
  </si>
  <si>
    <t>本技術は、ジオテキスタイルを用いて土質材料を拘束した構造体を積層して、自立した抗土圧構造物を構築する工法である。従来は、ジオテキスタイルを用いた補強土壁が適用されていたが、本技術の活用により躯体の形状がスリム化されるため、適用範囲と経済性が向上する。</t>
  </si>
  <si>
    <t>本技術は、溶接金網製鋼製枠を用いた補強土壁工法で、従来はエキスパンドメタル製鋼製枠で対応していた。本技術の活用により、部材が軽量でかつ障害物がないため、日当り施工量が増加し、工期の短縮が期待できる。</t>
  </si>
  <si>
    <t xml:space="preserve">矢板と笠門型状コンクリート製品を一体化させたものである。 全ての矢板に適用可能。 現場にあった形状製品を、製作いたします。  </t>
  </si>
  <si>
    <t>・LSハイテングレーチングとはグレーチングの主部材に高張力鋼(60kg鋼以上)を用いて製作をする技術であり、これにより従来品と比べ製品価格を抑えたり重量を軽減することができます。</t>
  </si>
  <si>
    <t xml:space="preserve">本技術はリサイクル骨材である高炉徐冷スラグ骨材100%使用した技術で、従来技術は天然骨材を使用していた。本技術の活用により、Co2排出量の低減、アルカリシリカ反応を起こさない安定な骨材の使用により、省資源化に期待できる。  </t>
  </si>
  <si>
    <t>本技術【FR(フリーローテーション)横断側溝】は横断箇所に使用する排水構造物工で、従来は水平に側溝を施工して勾配変化が生じていた。本技術の活用により横断部分の勾配変化無しで車両のスムーズな走行を可能にし、安全性が向上する。</t>
  </si>
  <si>
    <t>もやいドレーン</t>
  </si>
  <si>
    <t>本製品は、立体網状体でありながら従来構造(ヘチマ構造状)とは異なり、通水方向にスパイラルパイプ状の空洞部を配列した排水材であり、その独自の構造により耐圧強度と集水・排水性を向上させた製品です。</t>
  </si>
  <si>
    <t xml:space="preserve">本技術は、高密度ポリエチレン製のリブ型構造体を、透水フィルター(不織布)でくるんだ板状排水材である。従来は、砕石による排水層が設けられていたが、本技術の活用により、砕石30cm厚さ相当以上の排水能力を持つ排水層を経済的に設けることができる。  </t>
  </si>
  <si>
    <t xml:space="preserve">本技術は、ワンタッチ耐震継手を付けた金属樹脂複合管で、従来は、遠心力鉄筋コンクリート管で対応していた。本技術の活用により、管重量が軽量となり施工性が向上する。  </t>
  </si>
  <si>
    <t xml:space="preserve">既設の側溝にアクアドレーン(スリット穴付き埋設型枠)を設置し、その上に排水性舗装を敷設することで、既設側溝を暗渠化します。どのような現場にも対応出来る鉄筋レジンコンクリート製のアクアドレーンRと、鉄筋高強度コンクリート製のアクアドレーンCがあります。  </t>
  </si>
  <si>
    <t>本技術は、継ぎ手部に2層構造の特殊ゴムリングを装着した、耐震、可とう性に優れたプレキャストボックスカルバートである。地震動による抜出し及び屈曲に対しても、高い水密性能が確保をでき、内目地工も省略できる。</t>
  </si>
  <si>
    <t xml:space="preserve">河川、耕地、道路等に付随する排水路工において、波形鉄板の多孔板と、波形鉄板を組み合わせて、H形鋼親柱にボルト連結し排水路を形成する。 従来の波形鉄板柵渠の柵板を多孔板化したものである。 安価で透水性の高い排水路を構築できる。 波孔板は土留にも使用可能。  </t>
  </si>
  <si>
    <t xml:space="preserve">本技術は、道路・砂防工事等における法面縦排水溝の側面洗掘防止を目的とする技術である。従来は場所打ちシールコンクリートを施工していたが、これに替わる製品として金属シート(斜め連続亀甲網目)設置により、安全性の向上と工程短縮を可能とするものである。  </t>
  </si>
  <si>
    <t>既設の落蓋式U形側溝・上蓋式U形側溝を取替えずにボルト固定式にする場合、既設の側溝に削孔して傷つけること無く、グレーチング固定用枠の4つの広い面を持つアジャスターで突っ張り固定し、グレーチングをボルト固定式に短時間で変更出来ます。</t>
  </si>
  <si>
    <t>既設排水構造物(フルーム水路等)の浮上対策に用いられているウィープホールについて、施工の省力化とメンテナンスサイクルの長期化、維持管理時の洗浄方法についても検証した、ゴム輪付ウィープホールを開発した。</t>
  </si>
  <si>
    <t xml:space="preserve">アジャストーンは砕石場の岩ズリ等を破砕、調整(フルイ選別・コンクリートガラを配合調整)した製品である。安定した品質そして建設副産物の再利用や地域環境への影響抑制を目的とした製品である。  </t>
  </si>
  <si>
    <t xml:space="preserve">円錐形状のコンクリートブロックを高強度合成繊維シートに接着固定しマット状にした製品であり、その製品を軟弱地盤上に布設することにより円錐ブロックと繊維シートの相乗作用によって、支持力補強・すべり抵抗モーメント向上・不同沈下抑制の効果を発揮する製品  </t>
  </si>
  <si>
    <t>本技術は、高密度ポリエチレン製のハニカム構造を有するテラセル(グランドセル)を用いて、軟弱地盤上にマットレス基礎を構築し、基礎地盤の支持力改善を図るとともに沈下及び不同沈下を抑制する工法である。</t>
  </si>
  <si>
    <t xml:space="preserve">本技術は、ジオグリッドを用いた軟弱地盤対策工で、従来はセメント系固化材を用いた安定処理(浅層改良)工で対応していた。本技術の活用により、養生が必要なく工期短縮が期待でき、施工時の粉塵や水質等の周辺環境への影響の抑制が期待できる。 </t>
  </si>
  <si>
    <t xml:space="preserve">2タイプのリボンスクリュー型攪拌翼とブーメランプレートとを使い分けることにより、軟弱な粘性土地盤はもとより、N値40までの砂質土地盤に固化材を注入しながら揺動攪拌混合し、安定した改良体を形成する工法である。  </t>
  </si>
  <si>
    <t>本技術は、軟弱地盤の中に含まれる硬い部分(N値35程度の砂層まで)への貫入能力が向上した無振動・低騒音のサンドコンパクションパイル工である。支持層へ到達したことを、管理装置の画面上に文字情報として表示できるシステムを装備した。</t>
  </si>
  <si>
    <t>本技術は、杭打ち、地盤改良施工において施工情報をリアルタイムに可視化し記録する技術で、従来は施工現場内において人による計測、誘導、監視で作業を行っていた。本技術の活用により、従来目視出来ない地中の杭が常時確認できる為、品質と経済性、施工性の向上が図れる。</t>
  </si>
  <si>
    <t xml:space="preserve">小型バックホウ並みのコンパクトなベースマシーンのため、小規模なスペースでの施工が可能である。また、混合攪拌装置に設けた特殊な共回り防止翼により、土の共回り現象を大幅に抑制でき、均質でバラツキの少ない鉛直性に優れた改良体を築造することができる。  </t>
  </si>
  <si>
    <t xml:space="preserve">小型の地盤改良機で大型機並みの改良径・改良長(改良径φ1600・改良長20m)まで、ロッドの継ぎ切り無しで施工可能です。軟弱地盤中にスラリー状のセメント系固化材を注入しながら、土と固化材を機械的に混合撹拌し、良質な改良地盤を形成する工法です。  </t>
  </si>
  <si>
    <t xml:space="preserve">土粒子の流動性を高めるエジェクター吐出(セメントスラリーの霧状噴射)および新型撹拌翼の作用によって≪硬質地盤への適応≫≪低変位施工≫≪大径改良体によるコスト縮減と工期短縮≫を実現した深層混合処理工法(CI-CMC-HA工法) </t>
  </si>
  <si>
    <t>本技術は、地盤改良施工において障害となる地中障害物混在地盤における地盤改良技術であり、従来は事前に先行掘削工等の補助工法による対応が必要であった。本技術の活用により、補助工法が不要となりコスト縮減・工期短縮が可能となる。</t>
  </si>
  <si>
    <t>本技術は、高圧噴流スラリーを大容量かつ高エネルギーで噴射するため、従来の高圧噴射撹拌工法に比べて大口径の改良体が造成可能である。本技術の開発により短時間で効率的な施工が可能となる。</t>
  </si>
  <si>
    <t>本技術は地盤改良技術であり、従来は高圧噴射撹拌工(二重管工法)で対応していた。本技術の活用により、噴射圧力等を上げることで任意の角度の扇形や矩形の改良体を造成でき、既設構造物直下の改良も可能となり、改良体の施工本数低減によりコスト縮減が期待できる。</t>
  </si>
  <si>
    <t xml:space="preserve">本技術は、地上で混合した改良材を軟弱地盤に締固め充填することで均質・高強度コラムを築造する地盤改良技術で、従来は土中に固化材を注入混合していた。本技術の活用により、小径コラムで大きな支持力を得ることができるため、経済性の向上が図れます。 </t>
  </si>
  <si>
    <t>本技術は、地盤改良工における計画から施工結果まで一連の情報を3次元で可視化するシステムである。これにより、施工打合せの効率化および納品物の品質向上が可能となる。また施工中は、複数者がリアルタイムで情報を確認可能であるため、施工精度の向上に繋がる。</t>
  </si>
  <si>
    <t xml:space="preserve">本技術は、地盤改良機に搭載された2台のGNSSアンテナの位置情報から、方位と座標を取得し攪拌羽根杭芯を、運転席内に取付けたモニターに表示し誘導員なしでオペレータ自身が所定の位置に地盤改良機を誘導するものである。施工終了の杭は設計値からの偏心量を帳票出力できる。 </t>
  </si>
  <si>
    <t xml:space="preserve">本技術は漏水工事を無機系による含浸注入工法により、漏水補修及中性化抑止する技術で従来は有機系による密着工法で対応していた。本技術の活用により引火性有毒ガスの発生もなく安全性の向上、工程短縮、品質、耐久性、景観保護、経済性、施工性の向上が図れる。 </t>
  </si>
  <si>
    <t xml:space="preserve">本技術は、ECFストランド「フロボンド」を引張り材とし、専用の付属部品と組み合わせたグラウンドアンカー(地盤工学会基準)です。 施工後の荷重調整が可能な頭部構造で維持管理が容易に行えます。  </t>
  </si>
  <si>
    <t xml:space="preserve">本技術はグラウンドアンカーの緊張力変動を表示板と針の動きで表示する技術で、従来はロードセルの設置・計測で対応していた。本技術の活用により、目視でアンカーの緊張力変動が確認できるため、作業工程が簡易化・縮減でき経済性の向上が図れる。  </t>
  </si>
  <si>
    <t xml:space="preserve">作業者の身体的負担の軽減と作業現場の周辺環境へ配慮した振動低減および騒音低減に大きな効果があるさく岩機(ロックドリル)です。 振動低減には本体とハンドルの間にスプリングを介して支える防振ハンドル構造を採用し、騒音低減には防音マフラを施しました。  </t>
  </si>
  <si>
    <t xml:space="preserve">本技術は、アンカーのリフトオフ試験の荷重を自動制御、自動計測で行うシステムであり、従来は、変位量と荷重を目視で読み取っていた。本技術の活用により、,安全かつ高い精度でアンカー緊張力を測定することが期待できる。  </t>
  </si>
  <si>
    <t xml:space="preserve">アンカーの各種試験(基本調査試験、品質保証試験およびリフトオフ試験)において、従来はジャッキの操作を人員がポンプの操作をすることにより荷重の制御を行っていたのに対し、LOT-006は荷重の制御および変位量の計測を全自動で行う試験装置である。  </t>
  </si>
  <si>
    <t xml:space="preserve">高出力の新開発ドリフタ(特許取得済み)。スプリング力で打撃する事により格段の能力向上を実現。断層・破砕帯等に効果を発揮する新しいタイプの急速穿孔機である。 </t>
  </si>
  <si>
    <t>アンカー注入プロフィシステム(高性能エポキシ樹脂 HIT‐RE)</t>
  </si>
  <si>
    <t>本技術は橋梁改修工事等で用いるアンカー定着工において、従来工法が樹脂を現場調合し、パイプを設置して注入を行っていたものを、ミキシングノズルとピストンプラグ及び高性能エポキシ樹脂(HIT‐RE)を使うことで、樹脂品質や注入量管理の向上・省力化が期待できるもの。</t>
  </si>
  <si>
    <t>本技術は、あと施工アンカー定着用のグリース状エポキシ樹脂接着剤であり、従来は液状接着剤で対応していた。グリース状にしたことでダレ・漏れがなくシール工程が不要となり、またコンクリート湿潤面に対応したことでボアホール水洗い後の乾燥工程を省略・省力化した技術</t>
  </si>
  <si>
    <t xml:space="preserve">斜面安定施工における足場を一切必要としないアンカー工法で、新開発の軽量削孔機とワイヤー張力を利用した新考案の移動方法・削孔反力への対処方法により、高所地などの施工困難地においても高削孔長・二重管削孔などの高品質削孔を可能とした削孔システム。  </t>
  </si>
  <si>
    <t xml:space="preserve">従来は、型枠用パネルによる防護で対応していたが、パネルが重く、作業員がパネルを支える方法であった。しかし新技術では、折りたたみ式軽量ネットと転倒防止バーの自立式により、運搬設置が容易で作業員が不要となり、その結果、施工性と経済性の向上が期待できる。  </t>
  </si>
  <si>
    <t xml:space="preserve">本製品はコンクリートやアスファルトを解体するときに使用する、コンクリートブレーカーの消音器である。 従来はスポンジ等吸音材を使用した消音器があった。 本製品は、作業効率と消音効果の両立を実現したブレーカーの消音器で、工事現場の騒音低減に貢献する。  </t>
  </si>
  <si>
    <t xml:space="preserve">油圧ブレーカ本体にウレタンダンパーを使用する事により、騒音・振動を低減する。また点検口を設置してメンテナンス性を確保する。  </t>
  </si>
  <si>
    <t xml:space="preserve">本技術は油圧ブレーカに特殊ブラケットを採用することで低騒音化を図る技術であり、本技術の活用により低騒音での施工が可能となり、周辺環境への対応が期待できます。  </t>
  </si>
  <si>
    <t xml:space="preserve">本技術は、ハンドブレーカーのゴム製防音カバーであり、従来はスポンジ製であった。本技術の活用により、打撃力を損なうことなく騒音や油跳ねの低減、視認性や耐久性の向上、水平はつり施工が期待できます。  </t>
  </si>
  <si>
    <t xml:space="preserve">油圧ブレーカ本体とこれを包み込むブラケットとの間をクッション材で覆い、遮音密閉構造により騒音低減。  </t>
  </si>
  <si>
    <t xml:space="preserve">本技術は、油圧ブレーカを用いた解体・掘削作業にて発生する騒音・振動による周辺環境・労働環境問題の改善に対応する超低騒音仕様SS-box油圧ブレーカを用いた解体・掘削工法です。本技術の活用により省コストにて環境に優しく快適な作業空間を提供することが期待できる。  </t>
  </si>
  <si>
    <t xml:space="preserve">本技術はコンクリート切断時に切削用冷却水を使用しない乾式切断工法で、従来は切削用冷却水を含むウォールソーイング工法で対応していた。本技術の活用によりコンクリートの切削汚泥が切削粉として回収できるので、産廃量の減容化や周辺環境への影響抑制が期待出来る。  </t>
  </si>
  <si>
    <t xml:space="preserve">油圧ブレーカ「GH・GHE・PHシリーズ」に耐摩耗性を向上させた「コアーチゼル」を装着した油圧ブレーカ  </t>
  </si>
  <si>
    <t xml:space="preserve">本技術は現場で発生するコンクリート塊(有筋、無筋)を、現場内でバックホウ(山積0.8m3)1台と再生骨材製造機(バックホウアタッチメント)1台にて簡易に再生骨材とし、現場内で利用することを目的とした工法である。  </t>
  </si>
  <si>
    <t xml:space="preserve">本技術は、工事現場にて発生したコンクリート・岩石などの建設副産物を破砕・再資源化し、輸送コストの削減を図るもの  </t>
  </si>
  <si>
    <t>本技術は、電動送風ファンで高圧噴射された霧状の水を散布することで、解体工事等で発生する粉塵や土埃の飛散を抑制する技術であり、従来は大型散水機で対応していた。本技術の採用により、周辺環境への影響抑制効果及び経済性の向上が期待できる。</t>
  </si>
  <si>
    <t xml:space="preserve">鉄筋を切断してはいけないコンクリート構造物の削孔等でコアドリルを使って行う際、従来は人の手の感覚で鉄筋を感知しながら削孔を行う為、鉄筋を切断する恐れがあった。本技術では、鉄筋に当たると自動的に削孔を停止する機能を搭載したコアドリルを提供する。  </t>
  </si>
  <si>
    <t>本技術は鋼球を使用してコンクリート二次製品を移動敷設する技術であり、従来は現場打ちにて対応していた狭窄な市街地や高架下等の現場でも本技術を活用してプレキャスト製品の設置が容易となり、品質・施工性の向上と大幅な工程短縮が期待できます。</t>
  </si>
  <si>
    <t xml:space="preserve">3分割されたプレキャスト部材と現場打ちコンクリートを併用することにより、大断面ボックスを構築する工法で、工期短縮、省人化を可能とする。頂版、側壁を分離構造(セグメント化)とすることで、斜角を有する現場への標準対応も可能となった。  </t>
  </si>
  <si>
    <t xml:space="preserve">本工法は、底版上部に収縮低減目地を配置した先行壁体部を設けることで、底版から受ける壁体部の拘束を低減させる。その結果、壁体部に発生する温度応力が大幅に低減し、温度ひび割れの抑制を図ることができる。  </t>
  </si>
  <si>
    <t>本技術は、多分割式のプレキャストボックスカルバート工法である。分割製造した部材を組立てて構築するため、設計条件に応じて多様な寸法に対応可能で、多連式カルバートにも適用できる工法である。プレキャスト化により省人化や工期短縮が期待できる。</t>
  </si>
  <si>
    <t xml:space="preserve">本技術は、耐久性・自立性に優れた亜鉛アルミ合金先めっき溶接金網により構成されるかご工で、従来はふとんかご(階段式)で対応していた。本技術の活用により耐久性の向上・工期の短縮が図られる。  </t>
  </si>
  <si>
    <t xml:space="preserve">本技術は、高密度ポリエチレン樹脂製の変形追随性法枠(テラセル)を法面に設置し、さらに法枠の中詰材に非凍上性土(火山灰、砕石等)を充填することで、寒冷地での凍上及び融解沈下の繰返しによる法面保護工の機能低下を防止する工法である。  </t>
  </si>
  <si>
    <t>クラウドロガー</t>
  </si>
  <si>
    <t xml:space="preserve">建設現場などに設置された各種計測機器から計測データを収集。モバイル通信網を利用してリアルタイムに、インターネット経由で確認・またデータ収集することができる。  </t>
  </si>
  <si>
    <t>グレードコントロールシステム</t>
  </si>
  <si>
    <t xml:space="preserve">建設機械にセンサを取り付け、施工部の高さ(2D/3D)や位置(3D)を計算し、施工面へのガイダンスを行う。機械によっては施工板の自動制御も可能。測量・補助員など削減し、立入禁止エリアを警告する。本技術の活用により、省力化・施工精度向上・安全性向上が期待できる。  </t>
  </si>
  <si>
    <t xml:space="preserve">本技術は、RTK-GNSS、またはトータルステーションを使用した3Dマシンガイダンスシステムをバックホウに適用した技術で、従来は丁張りやトンボを使用して施工していた。本技術の活用により施工性が高まり、経済性、安全性が向上し、工期の短縮、省資源化が期待できる。  </t>
  </si>
  <si>
    <t xml:space="preserve">本技術は、地域の危険特性に対応した地点情報や運行経路を工事用車両の運転手に音声と画面で知らせる技術。従来は、交通誘導員の配置とハザードマップによる注意喚起で対応していた。本技術の活用により、危険箇所をその都度運転手に注意喚起できるため安全性が向上する。  </t>
  </si>
  <si>
    <t xml:space="preserve">本システムは、計測機器の計測データを、モバイル通信網を使ってリアルタイムに収集記録するシステムで、従来は、計測データを人手で回収することで対応していた。本技術の活用により、計測データ回収作業が軽減でき、迅速な状況把握と経済性の向上が図れる。  </t>
  </si>
  <si>
    <t>本技術は、TSを用いてアスファルトあるいはコンクリート舗装機械の舗装高さ及び走行方向を自動制御するシステムで、従来は、舗設前に基準線となるセンサラインを設置し、これを棒状のセンサで検知しながら自動制御していた。本技術により、経済性と施工精度の向上が図れる。</t>
  </si>
  <si>
    <t xml:space="preserve">本技術は衝撃検知センサー等を用いて安全対策や防犯対策を行う技術である。従来技術は警備員により同様の対策が行われていた。本技術の導入により、問題発生時の初動の即時性等が向上する。 </t>
  </si>
  <si>
    <t>本技術は、半自動制御技術による掘削などの土工事を行なうための油圧ショベルで、従来は、オペレータが丁張りや対象目視での手動操縦や、補助作業員の誘導で対応していた。本技術の活用により、丁張りの設置や補助作業員が不要となるので、施工性・安全性の向上が図れる</t>
  </si>
  <si>
    <t>本技術は、GNSS測量器を設置した建設機械を使用し、瞬時に現況地盤高と設計データとの差を計測してタブレットPCに色表示するシステムである。路盤工施工時に路盤仕上げ高と必要材料量をリアルタイムに管理できるため、MC技術に加えて使用することで施工効率化が図れる。</t>
  </si>
  <si>
    <t>ZEROライト 静夜 「HIDビームライト」</t>
  </si>
  <si>
    <t>本技術は、バッテリーを電源に使用した台車付き移動式投光機であり、従来は発動発電機を電源にした投光機で対応していた。自動車用HIDの採用で瞬時再点灯ができ、省電力充電によるCO2排出量の大幅削減、ランニングコストの削減及び騒音対策が期待できる。</t>
  </si>
  <si>
    <t>本技術は、バッテリーを電源に使用した台車付きLEDバルーン照明であり、従来は発動発電機を電源にしたメタルハライドバルーン照明で対応していた。発電機の騒音・振動・排ガスによる問題点を全てクリアすると同時に、CO2排出量の大幅削減が期待できる。</t>
  </si>
  <si>
    <t>エコクレーン</t>
  </si>
  <si>
    <t xml:space="preserve">エコクレーン(積載型トラッククレーン)で荷役作業を行なうと、トラックの燃料の削減及びエンジンの騒音が低減される。  </t>
  </si>
  <si>
    <t>本技術は、エンジン制御及び自動停止システムを搭載したクローラクレーンであり、従来はクローラクレーンで対応していた。本技術の活用により、作業効率を損なうことなくエンジン回転数を抑えることができ、燃料消費量低減による経済性の向上が期待できる。</t>
  </si>
  <si>
    <t xml:space="preserve">本技術は工事現場に設置する歩行者向け高輝度液晶電子看板で、従来は照明を取り付けたA型看板で対応していた。本技術活用により1枚の看板で表示内容を変える事が出来る為施工性が向上。 </t>
  </si>
  <si>
    <t xml:space="preserve">本技術は、2Dレーザーを利用した接触防止警報システムで、従来は、監視員の目視で対応していた。本技術の活用により、監視員が削減できるため経済性の向上となる。 </t>
  </si>
  <si>
    <t xml:space="preserve">本技術は、防音カバー追加、排気ダクト構造改善した超低騒音型ラフテレーンクレーンであり、従来は低騒音型ラフテレーンクレーンで対応していた。本技術の活用により、エンジンルームの密閉性が高まり外部へのエンジン騒音を低減でき、周辺環境への影響を抑えます。  </t>
  </si>
  <si>
    <t>1 台/10年</t>
  </si>
  <si>
    <t>本技術は油圧の制御技術であり、車両搭載型の油圧式作業機械に応用し燃料消費を抑えてCO2の排出量や騒音を低く抑えた。</t>
  </si>
  <si>
    <t xml:space="preserve">杉の間伐材を使用したログハウス風の現場事務所である。土木工事等で伐採した地元産の杉を活用しており、CO2の固定に有効である。したがって、温暖化ガスの排出に貢献するとともに木材の質感はリラクゼーション効果をもたらす。 </t>
  </si>
  <si>
    <t>1 台/1ヶ月</t>
  </si>
  <si>
    <t xml:space="preserve">工事現場での仮設型「外灯」としての役割を果たします。最新の高効率・長寿命LED採用、独自開発の制御ユニットにより満充電から約48時間一定の明るさを保ち、道路工事での歩行者の安全確保、工事標識の照明として最適です。  </t>
  </si>
  <si>
    <t xml:space="preserve">本技術はポリエチレン樹脂をブロー成型法で中空成形した構造のSL看板用プロテクターで、従来はスポンジを簡易装着して対応していた。本技術の活用により、主に耐久性及び強度が向上し、歩行者に対する安全性向上が図られると同時に、看板保護の向上・美観維持を容易にする。 </t>
  </si>
  <si>
    <t xml:space="preserve">本技術は、装着・携帯可能な黒球式熱中症指数計により作業箇所毎の暑さ指数WBGTを判定し、アラーム音と数値で注意喚起する技術。従来は現場事務所等に設置されたWBGT計で対応していた。本技術の活用により、局所的な暑熱環境を捉えることが可能となり安全性が向上する。 </t>
  </si>
  <si>
    <t xml:space="preserve">本技術は、自動追尾TS等を制御するプログラムを利用し重機のブーム先端位置情報をリアルタイムに3次元監視するシステムで、従来は監視員による目視で対応していた。本技術の活用により、施工エリアを3次元監視し危険を通知できるので、安全性の向上が図れる。 </t>
  </si>
  <si>
    <t>本技術はLEDを光源とした作業場所を照らす投光器で、従来は白熱電球式レフランプを使用していた。本技術の活用により消費電力が減り、経済性の向上が図れます。</t>
  </si>
  <si>
    <t>本技術は、A型工事看板設置時における転倒防止用重石で、廃プラスチック90%間伐材(木質バイオマス)10%で製作している。従来は、プラスチック製注水式重石で対応していた。本技術の活用により、石油由来の資源低減及び再生可能な木材資源の有効活用が図られる。</t>
  </si>
  <si>
    <t>本技術は単三乾電池3個で作動できる高輝度LEDを使用したポータブル警告灯であり、従来は発炎筒を使用していた。本技術の活用により、燃焼を伴わないので閉所やトンネル内などでも使用でき経済性や品質の向上が期待できる。</t>
  </si>
  <si>
    <t>本技術は立体錯視を用いたシート状の警戒標識であり、従来は立て掛け式の警戒標識で対応していた。本技術の活用により、標識に車が衝突しても飛ばされる可能性が低減するため安全性の向上及び作業環境の向上が図れる。</t>
  </si>
  <si>
    <t>鋼管矢板打設補助材(パイルセイバー)</t>
  </si>
  <si>
    <t xml:space="preserve">本技術は、鋼管矢板の打設を円滑にする製品で、従来は、セメント・ベントナイトで対応していた。本技術の活用により、継ぎ手部に侵入する砂礫の締固めに依る高止りが防止でき、打設の工期が守れる、排土モルタル充填工程が短縮できるなどの効果が期待できる。 </t>
  </si>
  <si>
    <t>本技術は杭先端に翼を設けた鋼管杭を回転貫入させる工法で、従来は場所打ち杭工法で対応していた。本技術の活用により、大きな押込み支持力と引抜き抵抗力が期待できるため、杭本数が削減され、経済性が向上する。</t>
  </si>
  <si>
    <t xml:space="preserve">本技術は、鋼管の先端にらせん状の羽根を設けた回転杭工法で、杭先端が開端であるため、支持層への貫入性に優れ、羽根の拡底効果で押込み、引抜き支持力を発揮する。小型杭打機により無排土、低騒音、低振動で施工できるため、高さ制限や狭隘地等での近接施工に適する。  </t>
  </si>
  <si>
    <t>本技術は、先端に羽根を取付けた鋼管に同径鋼管やテーパー鋼管を機械式継手にて継足しながら回転埋設する工法で、従来は場所打杭工(リバースサーキュレーション工)で対応していた。本技術の活用により、無排土での杭施工が可能となり、周辺環境への影響が抑制される。</t>
  </si>
  <si>
    <t>本技術は、鋼管杭や鋼管矢板の施工に専用開発したバイブロ装置を併用する中掘り工法で、従来は鋼管・既製コンクリート杭打工(中掘工)で対応していた。本技術の活用により、杭周面や継手管の摩擦力の軽減で大深度でもスムーズな施工が可能となり、経済性が向上する。</t>
  </si>
  <si>
    <t>本技術はSC杭のカットオフ部を引抜いて杭体内補強鉄筋を露出させるように簡素化した技術で、従来は外殻鋼管およびコンクリートの剥取・除去で対応していた。本技術の活用により、外殻の撤去とカットオフ部のコンクリートをはつる工程が短縮され、施工性が向上する。</t>
  </si>
  <si>
    <t>本技術は杭打設時の建ち精度管理を2軸傾斜計による独自の計測システムで行う技術であり、従来はトランシットによる計測管理で対応していた。本技術によりオペレータ単独で、打設中の杭鉛直性をリアルタイムに計測・制御でき、施工性と品質の向上を低価格で提供する。</t>
  </si>
  <si>
    <t xml:space="preserve">本技術は独自の焦点鏡を搭載したトータルステーションによる杭打設管理システムで従来はトランシットによる杭打設管理で対応していた。本技術の活用により杭打設時の中心軸座標を1台で測定できるため基準点の設置減少や2方向からの視準が不要になり施工性の向上が図れる。  </t>
  </si>
  <si>
    <t xml:space="preserve">従来は、管理軸2方向から垂直を確認する目視管理であったが、本技術は任意の場所からの観測で高精度な杭基礎が打てる精度管理システムで、杭元への接近を軽減出来る事から安全性の向上と数値管理で誤差の度合いにより補正誘導が出来るため、精度の向上が期待出来る。  </t>
  </si>
  <si>
    <t>杭継溶接HAT</t>
  </si>
  <si>
    <t xml:space="preserve">本技術は鋼管・既製コンクリート杭打工の杭継溶接作業を降雨でも施工できる防雨装置で、従来は降雨時の杭継溶接は作業を中止していた。本技術の活用により降雨による作業中止リスクが回避され、工程の安定による工期短縮が期待される。 </t>
  </si>
  <si>
    <t>本技術は重量物の吊上げや移動において、埋め込まれた本体に対し360度回転でき、従来技術では強度不足となる、たすき掛け、横吊り、引き起こしが可能な吊ボルトであり、従来はアイボルトで対応していた。本技術の採用により経済性、安全性、施工性の向上が期待できる。</t>
  </si>
  <si>
    <t>土留杭や既製杭の先行掘削において、土砂から硬岩まで土質が変化しても掘削できる市街地対応型の全地盤対応掘削機で、従来は、大口径ボーリングマシン工で対応していた。本技術の活用により、都市部においても施工性に優れるハンマ打撃による地盤掘削が可能となる。</t>
  </si>
  <si>
    <t>場所打ち杭原位置先端載荷試験</t>
  </si>
  <si>
    <t xml:space="preserve">場所打ち杭原位置先端載荷試験とは、道路橋示方書で規定されていない風化岩層や土丹層の杭先端極限支持力度を杭施工時に判定する試験です。  </t>
  </si>
  <si>
    <t>申請技術は、場所打ち杭の鉄筋かごを無溶接で組立てる工法である。 従来は溶接により組立てしていた。 本技術の活用により、職業疾病罹災リスクの減少、作業日数の短縮、天候に左右されにくい、熟練工依存度の減少、納品ゴミ減少などの効果がある。</t>
  </si>
  <si>
    <t xml:space="preserve">本技術は基礎杭等の篭筋組立を無溶接で行う為の金具である。 従来は無溶接Uボルト工法であったが本技術の活用により補強筋の種類「平鋼」「異形棒鋼」「山形鋼」に合わせた金具を用意する為、従来技術で必要であった「孔開け加工済の補強筋(平鋼)」の用意が不要である  </t>
  </si>
  <si>
    <t>現場内完全無溶接による鉄筋篭組立工法(KS工法)</t>
  </si>
  <si>
    <t xml:space="preserve">本技術は、現場内完全無溶接による鉄筋篭組立工法(KS工法)である。従来は無溶接工法(添え筋)工法等で対応していた。本技術の活用により、無溶接金物、環状型フープ筋、専用組立治具を用いることで、品質の向上に加え、コスト縮減等多くのメリットが生じる。 </t>
  </si>
  <si>
    <t xml:space="preserve">本技術は、鉄筋の結束を無溶接で行う金具で、従来は、組立て鋼材に溶接した添え鉄筋を結束する方法で対応していた。本技術の活用により、溶接作業が不要となるため、施工性が向上する。 </t>
  </si>
  <si>
    <t xml:space="preserve">ニューマチックケーソンで圧気作業による減圧サイクルを作業員全てが正常な指標により減圧できるシステムとしました。  </t>
  </si>
  <si>
    <t>Uボルト定着工法</t>
  </si>
  <si>
    <t xml:space="preserve">本技術はタイロッドの取付工法で、従来工法のリングプレートとターンバックルの機能を併せ持ち、より優れた機能を発揮します。 部品点数が少なく、工期の短縮ならびに耐久性の向上が期待できます。 角度変化に強く、長さ調整機能にも優れています。  </t>
  </si>
  <si>
    <t>鋼管矢板ドリリングプレス工法</t>
  </si>
  <si>
    <t xml:space="preserve">鋼管矢板ドリリングプレス工法(KT-100011-VR)　   本技術は硬質地盤に鋼管矢板を圧入する技術で従来は3点式中掘工法で対応していた。本技術の活用により段取り作業・専用作業構台の省略化による経済性向上及び工期短縮の効果が有り、更に施工精度が向上する。  </t>
  </si>
  <si>
    <t xml:space="preserve">本技術は、杭芯をTSやGPSで直接計測し杭位置を車載モニターに表示させ杭打ちする技術で、従来は座標測量により杭の位置出し箇所を明確にし杭打ちする方法で対応していた。本技術の活用により座標測量が不要となるため経済性の向上が図れます。 </t>
  </si>
  <si>
    <t>ひび割れを抑制する混和剤「チューポールLS・SR・NV-S」</t>
  </si>
  <si>
    <t>セメント分散性能と収縮低減性能を併せ持つ収縮低減タイプ混和剤を用いてコンクリートの乾燥収縮を低減することにより、コンクリート構造物の乾燥収縮ひび割れを抑制して耐久性を向上させる技術です。</t>
  </si>
  <si>
    <t>本技術は、AE減水剤又は高性能AE減水剤に収縮低減成分を配合し、一液混和剤でコンクリートの乾燥収縮を低減するものです。従来は、高性能AE減水剤で対応していた。本技術の活用により、コンクリートの耐久性向上とJIS A 5308のJIS表示が可能です。</t>
  </si>
  <si>
    <t>キッスシーラーW</t>
  </si>
  <si>
    <t xml:space="preserve">フレッシュコンクリートと接着止水する機能及び水と接触することにより膨潤止水する機能を併せ持ったコンクリート用止水板。膨潤止水により止水性が従来品より向上。  </t>
  </si>
  <si>
    <t>コンクリートひび割れ抑制用耐アルカリガラス繊維</t>
  </si>
  <si>
    <t xml:space="preserve">本技術は耐アルカリガラス繊維をプレーンコンクリートに混入する繊維補強コンクリートです。ガラス繊維の基本物性(高引張強度、高弾性率)により、プレーンコンクリートに混入することで低コストでコンクリート構造物の品質向上と耐久性向上が期待できます。  </t>
  </si>
  <si>
    <t xml:space="preserve">本技術は防雪柵設置工事のうち、杭基礎で施工を行う現場で使用するコンクリートブロックです。ブロックには防雪柵を固定するアンカーボルトが埋め込まれています。本技術の使用により、現地での型枠の設置・撤去が不要となり、工期の短縮が可能です。  </t>
  </si>
  <si>
    <t xml:space="preserve">本技術は、狭隘な過密配筋部のコンクリート締固め時に用いる、高い締固め能力を有した小径のバイブレータであり、従来は既存の小径バイブレータを狭い間隔で挿入し対応していた。本技術の活用により、締固め間隔を広くできるため施工性の向上が期待できる。  </t>
  </si>
  <si>
    <t>次世代コンクリート誘導剤スリックパワープレミアム</t>
  </si>
  <si>
    <t xml:space="preserve">本技術は、コンクリートポンプでのコンクリート圧送初期(ブーム打設)におけるパイプの詰まりを低減するための誘導剤で、従来は、コンクリート強度と同強度のモルタルで対応していました。本技術を活用することによりコスト・Co2・産廃物の大幅削減が期待できます   </t>
  </si>
  <si>
    <t>タフライト</t>
  </si>
  <si>
    <t xml:space="preserve">申請技術は、ひび割れ抑制のため、コンクリートやモルタルに合成繊維製短繊維を添加するものであり、従来は添加していなかった。本技術の活用により品質の向上を図ることができる。加えて、コンクリート打ち込み時に添加する場合は、剥離片の落下を押さえることができる。  </t>
  </si>
  <si>
    <t>本技術はコンクリートポンプでのコンクリート圧送初期におけるパイプの詰まりを低減する為の先行剤であり、従来は先行モルタルにより施工されている。本技術を活用する事により産廃物・Co2・コスト削減が可能。</t>
  </si>
  <si>
    <t>コンクリート表面均し・仕上げ補助剤フィニッシュコート</t>
  </si>
  <si>
    <t xml:space="preserve">本技術は、コンクリート表面均し・仕上げ補助剤で、従来はコンクリート用養生剤、コンクリート被膜養生剤(水系パラフィン及び樹脂系エマルション)で対応していた。本技術の活用により表面仕上げ作業時間を短縮し作業効率の改善が期待できる。  </t>
  </si>
  <si>
    <t>デラパント</t>
  </si>
  <si>
    <t xml:space="preserve">本技術は鉛直面のコンクリート打ち継ぎに使用する速乾型凝結遅延剤。従来はチッピングによる機械操作でコンクリート表面を目粗ししていた。 本技術の活用により打ち継ぎ面の処理費用の削減、安全性の向上、作業環境の向上が図れる。  </t>
  </si>
  <si>
    <t>コンクリート充填感知システム</t>
  </si>
  <si>
    <t xml:space="preserve">本技術は、コンクリート打設時の充填状況をリアルタイムに管理するシステムで、従来は経験的な判断で推測しながら施工していた。本技術の活用により、外部から見えない部分のコンクリート打設において、高い品質と信頼性を持った施工を可能にするものです。  </t>
  </si>
  <si>
    <t xml:space="preserve">本技術はコンクリート打継面に打継処理剤を散布しコンクリート表層部を強固にする技術であり、従来は凝結遅延剤使用によるレイタンス層処理を行っていた。本技術の活用により、打継面処理の作業工程を大幅に削減・簡易化できるため工程・工費の短縮を図ることができる。  </t>
  </si>
  <si>
    <t xml:space="preserve">本技術はコンクリートの乾燥収縮ひび割れ対策に用いる収縮低減タイプの高性能AE減水剤で、従来は高性能AE減水剤で対応していた。本技術の活用により、収縮低減成分の作用で乾燥収縮を低減して、コンクリートの耐久性向上につながる。  </t>
  </si>
  <si>
    <t xml:space="preserve">本技術は、高炉スラグ微粉末を多量に混合したセメント(MKC TYPEⅢ)を用いたコンクリートであり、従来は中庸熱ポルトランドセメントを用いたコンクリートで対応していた。本技術の活用により、原材料セメントの使用量が削減されCO2排出量の低減が期待できる。  </t>
  </si>
  <si>
    <t xml:space="preserve">本技術は、振動体の側面に螺旋状の凹凸を設け、内蔵モーターの回転方向を切替可能としたコンクリート用内部振動機であり、従来は振動体の側面が平滑な内部振動機を用いていた。本技術の活用により、コンクリートの充填性が高まり、品質が向上する。  </t>
  </si>
  <si>
    <t xml:space="preserve">本技術は、増粘成分を含有する高性能AE減水剤を使用した一般強度レベルの高流動コンクリートで、従来は、高性能AE減水剤を使用したコンクリートで対応していた。本技術の活用により低粘性となり、狭隘な箇所への充填性が向上するため施工性が向上する。  </t>
  </si>
  <si>
    <t xml:space="preserve">本技術は、産業副産物(高炉スラグ微粉末、フライアッシュ、シリカフューム)を大量に用いたコンクリートで、従来は、普通ポルトランドセメントを用いたコンクリートで対応していた。本技術の活用により、CO2排出量が削減できるため、地球環境への影響抑制が図れます。 </t>
  </si>
  <si>
    <t>本技術は、コンクリート表面の湿潤状況に左右され無い打設有効時間の長い打ち継ぎ用接着剤で、従来はコンクリート表面が乾燥状態で使用するエポキシ樹脂系接着剤で対応していた。本技術の活用により、コンクリート表面が湿潤でも強力に接着するので、品質の向上が図れる。</t>
  </si>
  <si>
    <t xml:space="preserve">本技術は遅延剤を配合したコンクリートの打継目処理剤である。従来は高圧洗浄機使用による打継目処理で対応していた。本技術の採用により、打継目処理作業を最大3日まで延長でき、早朝・夜間・休日の作業を必要とせず、業務の効率化が図れる。  </t>
  </si>
  <si>
    <t>BM砕石2005及びBM砕砂</t>
  </si>
  <si>
    <t xml:space="preserve">BM砕石2005及びBM砕砂は、専用ボールミルによって摩砕を行い粒形を改善したコンクリート用骨材である。専用ボールミルで製造された骨材は天然砂利の性状に近く、実積率が高く流動性がある為、単位水量の低減によるコンクリートの耐久性の改善が期待できる。  </t>
  </si>
  <si>
    <t xml:space="preserve">本技術は、床版コンクリート工事の表面仕上げ施工において、均しの段階で振動機付き平板(サーファー)でタンピングし、振動機付きローラー(ローリー)で再転圧を行いコンクリート全体を密にして最終仕上げを歩行式仕上機(ハンドマン)にて平滑に仕上げを行う工法である。  </t>
  </si>
  <si>
    <t xml:space="preserve">本工法は、壁状コンクリート構造物の構築において、水和熱抑制型超遅延剤「NDリターダー」を添加したコンクリートを壁体下部に打ち込むことにより、外部拘束を低減して温度ひび割れの発生を抑制するとともに誘発目地の設置を不要とするものである。  </t>
  </si>
  <si>
    <t xml:space="preserve">本技術は、片面に粘着剤が塗布された層、もう片面には吸水性高分子吸収体を含んだ層を有するテープで型枠と型枠を接合する小口面に貼ることにより、型枠目地部の隙間からのノロ漏れを防止する。  </t>
  </si>
  <si>
    <t xml:space="preserve">本技術はセンサBOXにより振動体がコンクリートに接触する事で起動・停止を自動的に行う内部振動機であり、従来は人為的に電源を操作する内部振動機を用いていた。本技術の活用により電源の操作要員の省人化による経済性向上と、暴露時間減少による作業環境向上が図れる。 </t>
  </si>
  <si>
    <t>本技術はコンクリートの乾燥収縮ひび割れ対策に用いる収縮低減タイプのAE減水剤で、従来はAE減水剤で対応していた。本技術の活用により、収縮低減成分の作用で乾燥収縮を低減して有害なひび割れの発生を抑制し、コンクリートの耐久性が向上する。</t>
  </si>
  <si>
    <t>乾燥収縮低減剤（凍結融解抵抗性向上タイプ）「シュリンクガード」</t>
  </si>
  <si>
    <t>本技術はコンクリートの大幅な乾燥収縮低減と良好な凍結融解抵抗性を確保するもので、従来の収縮低減剤と比較して、建築・土木コンクリート構造物の乾燥収縮ひび割れを低減し、凍結融解抵抗性等の耐久性を向上させたコンクリートを製造できる。</t>
  </si>
  <si>
    <t>本技術はコンクリートポンプ車打設時における先行モルタル剤の製品技術であり、従来はコンクリートポンプ圧送における先行モルタルであった。本技術の活用により、経済性の向上、地球環境への影響抑制、廃棄物の低減が期待できる。</t>
  </si>
  <si>
    <t>本技術は振動を横方向及び下方向に伝播する高性能で軽量なバイブレータで、従来は振動体先端部が半球状の重いバイブレータで対応していた。本技術の活用により、下方向への振動伝播が可能となり、軽量化によって作業負担も軽減されるため、品質及び施工性の向上が図れる。</t>
  </si>
  <si>
    <t>本技術は、コンクリート圧送打設時初期に、配管内の閉塞を低減する技術であって、従来は、先行モルタルを用いて対応していた。本技術の活用により、従来工法に比べて、先行材として用いる材料を大幅に削減する事が可能です。</t>
  </si>
  <si>
    <t>本技術はコンクリートスラブ等打設時の天端出しにおいて、天端出しのみならず出来形(厚さ)も測れる技術であり、従来は天端位置出し用の鉄筋を取り付けて対応していた。本技術の活用により施工精度の向上及び品質の向上が期待できる。</t>
  </si>
  <si>
    <t>EPSパネル養生工法</t>
  </si>
  <si>
    <t>EPSパネル養生工法は、発泡スチロール(EPS)のパネルをコンクリート表面に密着させ、その保温と保湿の効果により、初期強度の増進とひび割れ低減を図るコンクリート養生工法である</t>
  </si>
  <si>
    <t>ベストフロアーシステムCN工法</t>
  </si>
  <si>
    <t>本技術は、打設コンクリート硬化前に改良型真空脱水工法を施す技術であり、従来は左官による金コテ仕上げで対応していました。余剰水を効率良く除去する事で、床コンクリート表層部の各諸性能が向上し、後の保全工事も大きく低減できる技術です。</t>
  </si>
  <si>
    <t>本技術は、全面粘着剤が塗布された養生テープである。 従来は、散水やシート等で養生していたが、水分の蒸発が抑制できなかったり、安定した養生状態を確保できなかった。 本テープを貼ることにより、十分な養生が確保されて保水性の向上、中性化防止等の効果がある。</t>
  </si>
  <si>
    <t xml:space="preserve">本技術は熱反射率の高い遮熱養生シート(両面をアルミ箔で挟んだ気泡シート)を用い寒中コンクリートの養生を行う技術で、従来は給熱養生工法で対応していた。本技術の活用により品質の確保、環境負荷の軽減、省資源・省エネルギー化の向上が期待出来る。   </t>
  </si>
  <si>
    <t>うるおんマットSタイプ</t>
  </si>
  <si>
    <t xml:space="preserve">本技術はコンクリート構造物における湿潤・保温養生マットである。湛水養生が困難な傾斜面でも使用可能であり、また給水回数の削減による省人化およびアルカリ汚濁水を最小限に抑制できる事で環境的側面に対しても配慮した技術である。  </t>
  </si>
  <si>
    <t>コンマット1号-A</t>
  </si>
  <si>
    <t>合成繊維で不織布として加工してある従来の養生マットの中間層に、吸水変色性シートを縫製した、新タイプのコンクリート養生マット。</t>
  </si>
  <si>
    <t>うるおんマットRタイプ</t>
  </si>
  <si>
    <t xml:space="preserve">コンクリート構造物における湿潤・保温養生を鉛直面でも可能にした養生シートである。また、燃料を使用しないのでCO2の排出低減と給水回数の削減による省人化およびアルカリ汚濁水を最小限に抑制できる事で環境的側面に対しても配慮した技術である。  </t>
  </si>
  <si>
    <t xml:space="preserve"> 夏期は、コンクリート表面の急激な乾燥によりひび割れの発生が懸念される為、散水や湿潤養生等による対策が必要となる。アクアマットSPタイプは遮光性能と保水性能とを併せ持つ養生マットであり、従来技術に比べて散水回数の大幅な低減を可能とした養生技術である。   </t>
  </si>
  <si>
    <t>養生</t>
    <rPh sb="0" eb="2">
      <t>ヨウジョウ</t>
    </rPh>
    <phoneticPr fontId="9"/>
  </si>
  <si>
    <t xml:space="preserve">コンクリート打ち込み後、型枠を早期に取り外すことを可能とする水分逸散抑制保温シートです。ポリエチレン製の気泡緩衝シート裏面に接着剤を塗布しており、鉛直面やにも容易に貼り付け可能です。  </t>
  </si>
  <si>
    <t xml:space="preserve">本技術は、コンクリート構造物の壁や柱等の鉛直面の型枠を取りはずした後に給水養生を行う技術で、従来は、シートを用いた封かん養生で対応していた。本技術の活用により、収縮ひび割れの抑制と品質の向上によってコンクリート構造物の耐久性を向上させることができる。  </t>
  </si>
  <si>
    <t>RCGインナーシール</t>
  </si>
  <si>
    <t xml:space="preserve">本技術は主成分の粒子コロイドと化学反応の相互効果でコンクリート躯体を保護する技術です。本技術の活用により、コスト縮減、工期短縮、品質の向上、また、施工確認用退色性着色材(α工法)により施工確認が目視または写真で可能となり施工性も向上する。  </t>
  </si>
  <si>
    <t>コンクリートの高性能被膜養生剤「クラテキュア」</t>
  </si>
  <si>
    <t xml:space="preserve">養生剤である。従来は散水や型枠の残置等でコンクリート表面を湿潤状態に保つ一般養生工で対応していた。本技術によりコンクリートの品質・耐久性を向上させることが期待できる。  </t>
  </si>
  <si>
    <t xml:space="preserve">本技術は、コンクリート養生工において鉛直面も長時間湿潤養生できる技術であり、従来は一般養生(散水)で対応していた。本技術の活用により、コンクリート鉛直面の湿潤養生効果が向上し、コンクリート表面が緻密化し耐久性の向上が期待できる。  </t>
  </si>
  <si>
    <t>珪酸塩系含浸コンクリート保護材</t>
  </si>
  <si>
    <t xml:space="preserve">本技術は、珪酸塩コロイド粒子の特性を生かした浸透性コンクリート保護材です。従来は有機系の塗膜によってコンクリート構造物を保護してきましたが、本技術の活用により、ライフサイクルコストの低減とコンクリート構造物の長寿命化を果たすことが出来ます。  </t>
  </si>
  <si>
    <t xml:space="preserve">本技術は皮膜成分を散布する湿潤養生剤で、従来はコンクリート養生マットで対応していた。本技術の活用により、散水やマット敷設等の作業が不要となり労務費の低減が図れるため、経済性が向上する。 </t>
  </si>
  <si>
    <t>本技術は特殊変性アクリル系表面仕上げ補助・養生剤で、従来はパラフィン系のコンクリート養生剤で対応していた。本技術の活用により、コンクリート表面仕上げ時の作業性改善、初期ひび割れ抑制とともに上層プライマー等の付着性向上と養生剤除去工程の削減が図れます。</t>
  </si>
  <si>
    <t xml:space="preserve">本技術はコンクリート構造物に使用する、長期湿潤養生マットで、従来はコンクリート養生マットで対応していた。本技術の活用により、長期間湿潤状態を保つので、給水作業の回数が低減できるため、工程が短縮し施工性が向上する。  </t>
  </si>
  <si>
    <t xml:space="preserve">本技術は高性能コンクリート被膜養生剤で、従来はコンクリート養生マットで対応していた。本技術の活用により、コンクリート養生マットの設置や撤去作業が不要となり、作業工程の短縮や、廃棄物の低減が図れる。  </t>
  </si>
  <si>
    <t>コンクリート保湿・保温養生シート〈LHT〉</t>
  </si>
  <si>
    <t xml:space="preserve">トンネル覆工コンクリートの表面に貼り付けて、長期間養生することができる技術。  </t>
  </si>
  <si>
    <t>高性能仕上補助・初期塗膜養生剤 「キュアキーパー」</t>
  </si>
  <si>
    <t xml:space="preserve">本技術は、コンクリート打込み直後より開始する急激な水分の逸散を抑制することにより、初期ひび割れを抑制するコンクリート用養生剤であり、従来のパラフィン系養生剤の付着性能を改善することにより、上層部との一体性を高めることを目的とした技術である。  </t>
  </si>
  <si>
    <t xml:space="preserve">冬季のコンクリート養生において、これまではジェットヒーターや練炭など火力による給熱養生でしたが、コンガードは電力で給熱する電熱シートで 養生用の仮設テントが必要なくコストの縮減が図られる。火気を使用しないため火災の危険性や火傷の危険が無い。  </t>
  </si>
  <si>
    <t xml:space="preserve">本技術は、コンクリート表面を湿潤養生するための軽量なシート資材で、従来は、養生マットに散水したり、シートで覆ったりしていた。本技術の活用により、養生シートの取り扱いが容易で、シートが濡れていても移設・撤去時の作業員の苦渋作業を軽減できる。 </t>
  </si>
  <si>
    <t>本技術は、シート表面に微細形状を設けることで、毛細管現象によりシート全面に水を搬送・保持できるためコンクリート表面を均一に給水養生でき、シート自身は水蒸気を通さないため水の蒸散を阻止できる。また、少ない給水量で均一なコンクリート給水養生を達成できる。</t>
  </si>
  <si>
    <t>吸水性不織布とフィルム加工気泡緩衝材(エアセルマット)をジグザグ縫製により一体化したコンクリート湿潤・保温養生シートである。 散水後のシート内の水分滞留効果により、湿潤・保温効果を長期保持できる。また、軽量で鉛直・水平面を問わず養生が可能となる。</t>
  </si>
  <si>
    <t>コンクリートは施工後初期に乾燥するとひび割れの発生など耐久性の低下が懸念される.ニュートラックSKは,水分散系ポリエステルを主成分とする新たな被膜養生剤である.従来は散水養生で実施していた.コンクリートの初期ひび割れの抑制および耐久性の向上効果が期待できる.</t>
  </si>
  <si>
    <t>本技術は、ヒートパイプを利用したマスコンクリート打込み時の内部温度上昇を抑制する工法で、従来は、冷却水を循環させるパイプクーリング工法で対応していた。本技術の活用により、冷却水の循環装置や配管が不要となり少ない労力で施工性を向上させ、コスト縮減を図れる。</t>
  </si>
  <si>
    <t>かたわくエコちゃん</t>
  </si>
  <si>
    <t xml:space="preserve">本技術は、ポリプロピレン樹脂と有機廃繊維を複合化することによってコンクリート型枠用合板の表皮材を開発し、従来の塗装合板と比較して耐久性の高いコンクリート型枠用合板を実用化したものである。  </t>
  </si>
  <si>
    <t xml:space="preserve">本技術は植物由来の生分解性水溶性コンクリート離型剤(剥離剤)で、従来は鉱物油や再生油を用いた油性コンクリート離型剤で対応していた。本技術の活用により過剰塗布によるコンクリート構造物の美観悪化が起き難くなる。また、自然環境・作業環境を向上する事が出来る。  </t>
  </si>
  <si>
    <t xml:space="preserve">生分解性が高く自然環境に優しく人体にも安全安心なコンクリート剥離剤  </t>
  </si>
  <si>
    <t>ミエールフォーム</t>
  </si>
  <si>
    <t xml:space="preserve">型枠の堰板に、部分的に透明アクリル樹脂を使用する事により型枠の外側から配設した鉄筋の状態が確認出来る。またコンクリート打設時に充填不良等の確認が出来る。また中側の型枠の建て込み作業において透明の堰板から日光が取り込まれ安全な作業現場が確保される  </t>
  </si>
  <si>
    <t xml:space="preserve">本技術はコンクリート構造物の型枠組立締結具に関する技術で、従来はプラスティック製の型枠締結具で対応していた。本技術の活用により塩害・腐食下でも型枠締結具が使用可能であり、後処理に関して簡単な埋め込み栓方式採用により施工が簡易である。  </t>
  </si>
  <si>
    <t xml:space="preserve">本技術はコンクリート構造物の型枠組立において鉄筋にセパレーターを固定する技術であり、従来はセパレーターを段取り用鉄筋に溶接する方法で対応していた。本技術の活用により容易に、確実に鉄筋にセパレーターを固定でき、経済性の向上が期待できる。 </t>
  </si>
  <si>
    <t>生分解性コンクリート型枠離型剤「レジナーVO-1」</t>
  </si>
  <si>
    <t xml:space="preserve">本技術はコンクリート型枠離型剤です、従来は鉱物油を主成分とする型枠離型剤を使用していました。本技術の活用により現場外等に流れ出したとしても、植物油と植物由来の成分だけで配合してるため、生分解性が高く自然界で分解され、環境や人の負荷が少ない離型剤です。  </t>
  </si>
  <si>
    <t>OKセパ</t>
  </si>
  <si>
    <t xml:space="preserve">本技術は、セパレーターにエポキシ樹脂を薄膜塗装した製品であり、従来はセパレーター(無塗装)とロングPコーンで対応していた。本技術の活用により、塩害対策に必要とされる防錆効果を得る為、コンクリート構造物の品質を向上することが出来る。  </t>
  </si>
  <si>
    <t>箱抜き用型枠支持装置</t>
  </si>
  <si>
    <t xml:space="preserve">本技術は橋脚に用いる箱抜き用型枠とその支持装置を一体化して用いる縦穴形成技術で、従来は溶接金物を利用した箱抜き用型枠の固定で対応していた。 本技術の活用により、無溶接での設置及び箱抜き用型枠と支持装置の同時撤去が可能となり、工程短縮が期待出来る。  </t>
  </si>
  <si>
    <t>Pコンに代わる埋め込み用インサートコン</t>
  </si>
  <si>
    <t xml:space="preserve">本技術は製品外装部にモルタル成型加工の無い埋め込み用のコンで、従来はPコン除去+モルタル穴埋めで対応していた。本技術の適用により作業工程が省略されるため、工期短縮と工事費の縮減が期待できる。  </t>
  </si>
  <si>
    <t>フォームリリーズFA-100</t>
  </si>
  <si>
    <t xml:space="preserve">本技術は合成脂肪酸エステルを主成分としたコンクリート型枠用水性剥離剤で、従来は鉱物油を主成分とした油性剥離剤が使用されていた。 本技術の活用により生分解性が高くなり自然環境への改善が図られ、危険物に該当しない為、引火性がなくなり安全性が向上する。  </t>
  </si>
  <si>
    <t>止水コンハイブリッド</t>
  </si>
  <si>
    <t xml:space="preserve">本技術はPコンに代わる埋込型止水型枠保持部材であり、従来は丸セパに止水リングを付け、モルタル仕上は左官職人にて対応していた。本技術の使用により丸セパにつけた防水カップと水みち遮断壁の二重防水効果により漏水が懸念される場所に対して高い品質が期待できる。  </t>
  </si>
  <si>
    <t xml:space="preserve">本技術は、合成樹脂中空板の両面に耐水性板紙を接着し、合成樹脂フィルムで包みこんだコンクリート用型枠であり、従来はコンクリート型枠用合板を使用していた。本技術の活用により、繰返し使用が可能なため産業廃棄物の抑制ができ、周辺環境への影響低減が期待できる。  </t>
  </si>
  <si>
    <t xml:space="preserve">本技術は、植物油と植物由来の成分のコンクリート型枠離型剤です。従来は鉱物油を主成分とした油性コンクリート型枠離型剤で対応していました。本技術の活用により生分解性が高く自然界で早期に分解され、環境負荷が少ないため、周辺環境への影響が向上します。  </t>
  </si>
  <si>
    <t xml:space="preserve">本技術は、セラミックス材料でかぶりを確保する型枠用止水型埋設型コン。従来はプラスチック製コンとモルタル充填で対応していた。本技術の活用により、プラスチック製コンの撤去とモルタルの充填作業が不要のため、工程の短縮が図れる。  </t>
  </si>
  <si>
    <t xml:space="preserve">本製品は、セラミックス製の丸セパレータ用型枠締結具です。従来のプラスチックコーンの穴跡埋めモルタルでの防錆対策を、セラミックススリーブの孔にエラストマー製埋込み栓を押し込み密閉することにより、止水性を高め、漏水・塩害・抜け落ちの不安を解決した。  </t>
  </si>
  <si>
    <t xml:space="preserve">本技術はPコーン穴からの漏水やセパレーター先端の腐食を抑制するPコーン穴埋め栓である。従来はセパレーターに止水リングを取り付け、Pコーン穴の穴埋め処理は無収縮モルタルで対応していた。本技術の活用で品質の向上、工期短縮、コスト削減が期待できる。 </t>
  </si>
  <si>
    <t>本技術は大豆油を主成分とした植物系コンクリート型枠剥離剤で、従来は鉱物油系コンクリート型枠剥離剤で対応していた。 本技術の活用により生態系や環境への負荷が軽減し、作業環境および安全性が向上し、コンクリート製品表面は気泡や色むらが少なく品質が向上する。</t>
  </si>
  <si>
    <t xml:space="preserve">本技術は、屋外の現場打ちコンクリートによる階段工事において、従来の合板型枠に代わりGRC製残存型枠を用いて階段を構築するものです。蹴上げ部の型枠工事は、一段ずつ細かく分かれており煩雑です。その工期を大幅に短縮します。  </t>
  </si>
  <si>
    <t xml:space="preserve">本技術はFRC製埋設型枠であり、現場打ちコンクリートとの付着性能等が向上した為、砂防堰堤の埋設型枠、橋梁の落橋防止装置の残存型枠に使用できる。  </t>
  </si>
  <si>
    <t>SF工法(スピードフォーム工法)</t>
  </si>
  <si>
    <t xml:space="preserve">本技術は、コンクリート擁壁等の施工目地に設ける止型枠を永久埋設型枠にする工法で、従来は木製の止型枠で対応していた。本技術の活用により大幅な工期短縮が期待出来る。  </t>
  </si>
  <si>
    <t xml:space="preserve">本技術は合板や鋼製型枠に張り付けて使用する転用可能な透水性シートであり、従来はシート等は使用していなかった。 本技術の活用によりコンクリート構造物表面のあばた発生を抑制することで品質向上と耐久性向上が期待出来る。  </t>
  </si>
  <si>
    <t>素材の断面積形状の工夫・ねじり構造により、製品の軽量化・付着強度を向上させた溶接金網です。</t>
  </si>
  <si>
    <t>DBヘッドせん断補強鉄筋</t>
  </si>
  <si>
    <t>本製品は土木工事における配筋作業の効率化を図ることを主な目的として開発しました。使用する鉄筋母材は一般異形棒鋼で良くメーカーは選びません。製造は全国にある工法認定業者が行うため輸送コストも軽減され、足場の無い狭所作業も軽減されます。</t>
  </si>
  <si>
    <t>タフナット</t>
  </si>
  <si>
    <t>本技術は、ネジフシ鉄筋の先端に、雌ネジを有する定着金物「タフネジナット」を結合し、異形鉄筋をコンクリートに機械的に定着する技術です。 定着部鉄筋の曲げ加工の必要がなく形状がシンプルで、過密配筋部や狭隘な部分の配筋が簡素化され安全性が向上した定着金物です。</t>
  </si>
  <si>
    <t>ASシャトルスペーサー</t>
  </si>
  <si>
    <t xml:space="preserve">ワンタッチ取り付け式で回転を防止する 純かぶり対応の高強度モルタル製スペーサーである。   </t>
  </si>
  <si>
    <t>鉄筋工事用ウォールスペーサーブロック</t>
  </si>
  <si>
    <t xml:space="preserve">在来のスペーサーでは、型枠建て込み作業時及び生コンクリート打設作業時に起きるズレ・脱落などが問題でした。ウォールスペーサーは、結束する事により脱落しないので、設置個数を最小にして鉄筋の被りを確保し、安全で経済的に更にスピィーディーに施工できます。  </t>
  </si>
  <si>
    <t>鉄筋工事用コンクリートスペーサーの技術(純かぶり)TS フィットコン</t>
  </si>
  <si>
    <t xml:space="preserve">鉄筋と型枠との間を保持するスペーサーです。 ワンタッチでセットすることが出来独自の金具形状で、純かぶりが確保され鉄筋に対してガッチリセットできる。 金具にメッキを施しており錆びにくい。 コンクリート部にかぶりサイズを刻印し目視確認ができる。  </t>
  </si>
  <si>
    <t>ポストヘッドバー工法</t>
  </si>
  <si>
    <t xml:space="preserve">本技術は,後施工プレート定着型せん断補強鉄筋を用いた耐震補強工法である。従来は,コンクリート増厚工法で対応していた。本技術の活用により,曲げ耐力を増加させずにせん断耐力を増強できるので,曲げせん断耐力比の改善による構造体としての安全性の向上が期待できる。  </t>
  </si>
  <si>
    <t>NMBスプライススリーブ鉄筋継手(スーパーUX・スリムスリーブ)</t>
  </si>
  <si>
    <t xml:space="preserve">本技術は鉄筋を接合する技術である。従来は重ね継手やガス圧接で対応していた。本技術の活用により、継手は作業者の技量や天候等の影響を受けずに所定の性能を発揮することから、工期短縮や品質の向上を飛躍的に図ることができる。  </t>
  </si>
  <si>
    <t>鉄筋の塗布型防錆剤</t>
  </si>
  <si>
    <t xml:space="preserve">本技術は、RC構造物の露出鉄筋の耐蝕性を向上させる水性エポキシ樹脂防錆剤です。 従来は、露出鉄筋にポリ塩化ビニル系チューブをかぶせて熱風をあて被覆。工事再開時に被覆を剥す。 本技術の活用により、塗布作業だけの工程で済み、鉄筋の防錆処理作業の短縮が図れる。  </t>
  </si>
  <si>
    <t>錆転化型防錆剤「ラスクリア」</t>
  </si>
  <si>
    <t xml:space="preserve">本技術は錆転化型防錆剤です。 従来はケレン作業と防錆剤塗布作業で対処していました。 本技術の活用により鉄筋の赤さびをケレンする作業が不要になることで省人化でき、経済性が向上します。  </t>
  </si>
  <si>
    <t xml:space="preserve">本技術は、鉄筋にプレートを摩擦圧接した機械式定着筋であり、従来は標準フック鉄筋で対応していた。本技術の活用により、鉄筋材料費や鉄筋加工費が減少するため経済性が向上する。  </t>
  </si>
  <si>
    <t xml:space="preserve">本技術は、鉄筋同士を継手金物で接合し充填材で固定する鉄筋用機械式継手である。従来は、ガス圧接継手で対応していた。本技術の活用により、ガス圧接治具の脱着、圧接端面の加工や加圧加熱作業がなくなり、省人化、省力化が可能となるため、鉄筋工の工程が短縮できる。  </t>
  </si>
  <si>
    <t xml:space="preserve">本技術は、強靭かつ鉄筋の伸縮に追随する塗膜により、鉄筋に有効な防錆力を発揮させます。従来は、露出鉄筋にポリ塩化ビニル系チューブを被せ、工事再開時に剥がすことで対応していた。本技術の活用により、塗布作業だけの工程で防錆処理作業の短縮が図れる。  </t>
  </si>
  <si>
    <t>本技術は、錆びた部分等の鉄筋の塗布型錆転化処理剤及び防錆剤(ラストクエンチ)で、従来は、鉄筋の錆をケレン作業で除去した後、防錆剤を塗布していた。本技術の活用により、ケレン作業等が省け工程が短縮し経済性が向上。複雑な配筋部等でも作業が可能で施工性も向上する。</t>
  </si>
  <si>
    <t>本技術は、継手金物をトルクレンチ等で締付けることにより鉄筋同士を接合できる鉄筋用機械式継手で、従来は、ガス圧接継手で対応していた。本技術の活用により、特殊技能が不要で、かつ天候等に影響を受けないため、品質の向上及び工期短縮が図れます。</t>
  </si>
  <si>
    <t>本技術は、RC構造物の鉄筋の耐食性を向上させる塗布型の一液性速乾型鉄筋長期防錆で、従来はポリ塩化熱収縮性ビニル系チューブで対応していた。本技術の活用で、簡易な塗布作業のみで長期防錆が可能となるので、施工可能範囲も広がり品質・施工性・経済性の向上が図れる。</t>
  </si>
  <si>
    <t>本技術は、コンクリート打設時等における鉄筋をワイヤで結束するために使用する充電式電動工具で、従来は、ハッカーと呼ぶ手動の工具で対応していた。本技術の活用により熟練工でなくても効率良く確実な結束が可能となり、経済性の向上と生産性の向上が期待できる。</t>
  </si>
  <si>
    <t>鉄筋コンクリート工事において生コンの付着を妨げない鉄筋用防錆剤である。従来は、熱収縮性チューブで対応していた。本技術の活用により、火気の使用およびコンクリート打設前のチューブの剥離が不要となるため、安全性および経済性、施工性が向上する。</t>
  </si>
  <si>
    <t>本技術は、ねじ節鉄筋をカプラーのみ、あるいはカプラーとロックナットで接続し、有機グラウトで固定させるねじ節鉄筋継手で、従来は、ガス圧接継手で対応していた。本技術の活用により、圧接機の設置や鉄筋を加熱する手間が不要となるため、施工性の向上が図れる。</t>
  </si>
  <si>
    <t>本技術は、2本のワイヤを同時に繰り出して鉄筋を電動結束する鉄筋結束機で、従来は手動工具のハッカーと両手指での結束作業で対応していた。本技術の活用により、適切な強度(結束力)の結束が簡単かつ瞬時に可能となるため、省力化、施工性が向上し、工程の短縮が図れる。</t>
  </si>
  <si>
    <t>エコウェル工法</t>
  </si>
  <si>
    <t xml:space="preserve">建築・土木の工事現場における鉄筋継手として、従来のガス圧接工法のアセチレンガスの使用に替わり、環境負荷が低く安全性の高い天然ガスを使用するガス圧接術です。加圧・火炎調整を自動制御・記録することにより再現性及びトレサビリティーのある施工ができます。  </t>
  </si>
  <si>
    <t xml:space="preserve">本技術は、加熱燃料に天然ガスを用いる専用のガス圧接技術で、加熱時の鉄筋接合面の酸化をPSリング(還元材)で防止します。従来は、還元炎で酸化を防止していた。本技術により、接合不良と作業負荷の低減が期待出来る。  </t>
  </si>
  <si>
    <t xml:space="preserve">本技術は鉄筋コンクリートに用いるスペーサーで、かぶり寸法を1㎜刻みで、また実状に合わせた各種の固定方法やかぶり寸法表示の製品を提供する。従来は10㎜刻みであった。本技術の活用により正確で迅速な鉄筋組立作業が可能である。  </t>
  </si>
  <si>
    <t>ME溶接継手工法</t>
  </si>
  <si>
    <t xml:space="preserve">建築・土木の工事現場における鉄筋継手に対し、炭酸ガス半自動アーク溶接を用いた継手を提供するため、鉄筋継手部を炭酸ガスにて大気(風)を遮断することができる特殊な治具で覆うことにより、屋外環境でも高品質に、容易に施工できるエンクローズ溶接工法です。  </t>
  </si>
  <si>
    <t>コンクリート分離低減剤「モアークリート」</t>
  </si>
  <si>
    <t>コンクリート分離低減剤「モア-クリート」は、従来のコンクリート混和剤と比べて極少量(0.8g/m3)、極小作業(アジテータ車高速回転3～5回転)でコンクリートの品質を改善向上させることで、ひび割れ発生抑制・材料分離抵抗性等に寄与する多機能添加剤である。</t>
  </si>
  <si>
    <t xml:space="preserve">コンクリート構造物に含浸させ、撥水層を形成することで、劣化因子の侵入を抑制し、耐久性を向上させる浸透性撥水剤。 独自の特殊溶媒により、揮発が遅く含浸しやすいという水系の特徴を有したまま、従来水系では施工できなかった0℃以下での施工を可能とした。  </t>
  </si>
  <si>
    <t>トリガージョイント</t>
  </si>
  <si>
    <t xml:space="preserve">本技術は特定の位置にひび割れを人為的に集中させると共に、漏水や鉄筋腐食を防ぐ止水性能、型枠取付時から完成までの施工性能に優れたコンクリートひび割れ誘発目地材です。  </t>
  </si>
  <si>
    <t xml:space="preserve">ひび割れの補修を、無機系の①CS-21クリアー、②CSパテのセットにおいて、ひび割れに塗布+擦込む簡便な工法によりひび割れ自閉効果と空隙の充填を可能とした。ひび割れからの劣化因子の侵入を防ぎコンクリートの耐久性向上と美観等に寄与する技術。  </t>
  </si>
  <si>
    <t xml:space="preserve">コンクリート構造物の膨張収縮変位を緩衝する目地板に表面凹凸加工(エンボス)を付与した製品  </t>
  </si>
  <si>
    <t xml:space="preserve">新設コンクリート構造物の表面保護に最適で、施工性が良好な反応型けい酸塩系表面含浸材。施工は清掃後の表面に材料を1回塗布のみで散水は不要。継続的な微細空隙の充填効果により、かぶりを健全に保ち鋼材腐食を抑制。更なる品質向上、耐久性向上、長寿命化に寄与する。  </t>
  </si>
  <si>
    <t>KB目地Jタイプ</t>
  </si>
  <si>
    <t xml:space="preserve">鉄筋への取付が容易であり、精度の向上を図ったひび割れ誘発目地材。 鉄筋に取り付けた目地本体と鉄板により、温度ひび割れを集中制御し、目地本体の止水機能が鉄筋の腐食を抑制する。配力筋に固定する本体と鉄板は、専用固定金具により容易に精度良く固定出来る。  </t>
  </si>
  <si>
    <t>塗布型収縮低減剤(高含浸タイプ)「ヌッテガード」</t>
  </si>
  <si>
    <t xml:space="preserve">ヌッテガードは硬化コンクリートおよびモルタルに塗布することで,特に初期の乾燥収縮を抑制し,ひび割れを低減します。また,含浸性が高く,躯体内部に早期に浸透しますので,液垂れが少なく施工性に優れます。コンクリートおよびモルタルの美観を損ないません。  </t>
  </si>
  <si>
    <t>無機系コンクリート浸透改質材「リフレパセットD70」</t>
  </si>
  <si>
    <t xml:space="preserve">本技術は、特殊アルコキシシランを使用したコンクリート表面改質工法である。従来は、複層に材料を塗布する事で塩害・アルカリ骨材反応・中性化を抑制していた。本技術の活用により、単層塗布でも硬化後、無機系ポリマーになるため長期に渡り各抑制効果が期待できる。  </t>
  </si>
  <si>
    <t>KSポインター</t>
  </si>
  <si>
    <t xml:space="preserve">本技術は、コンクリート天端の精度向上がはかれる製品です。工具不要で鉄筋への取り付けができる金物と、簡易且つ迅速にセットできる天端マーカーを備え、ケーブル等の干渉にも柔軟に対応する樹脂製バー(固定式鋼製バー)との組み合わせで、作業効率が向上します。  </t>
  </si>
  <si>
    <t xml:space="preserve">本技術は、塩害・凍害・アルカリ骨材反応等によるコンクリートの劣化を防止する技術であり、従来は有機系表面被覆工法で対応していた。本技術の活用により、工事費の低減及び工期短縮が期待できる。  </t>
  </si>
  <si>
    <t xml:space="preserve">本技術は、高圧水処理後に繊維補強ポリマーセメント系接着材を塗布する新旧コンクリート打継目接着工法であり、従来はチッピング(はつり)処理で対応していた。本技術の採用により品質の向上、省力化、周辺環境への影響抑制が期待できる。  </t>
  </si>
  <si>
    <t>省力施工型コンクリート改質・劣化防止剤「リアル・メンテ」</t>
  </si>
  <si>
    <t xml:space="preserve">本技術は省力施工型コンクリート改質・劣化防止剤「リアル・メンテ」で、従来はケイ酸塩系表面含浸材により対応していた。本技術の活用により散水養生不要による適正なケイ酸塩濃度が含浸し維持される事で中性化抑止効果を発揮し、品質が向上する。  </t>
  </si>
  <si>
    <t>コンフィックスSM-9</t>
  </si>
  <si>
    <t xml:space="preserve">本技術は、特殊シラン系化合物とシリコーン樹脂をハイブリッド化した表面含浸材で、従来のシラン系表面含浸材は、撥水機能のみの性能であった。本技術の活用により、撥水機能と中性化抑制効果を両立して、コンクリート構造物の総合的な耐久性向上が期待できる。  </t>
  </si>
  <si>
    <t>高浸透性コンクリート改質剤 【リバコン・リキッド】</t>
  </si>
  <si>
    <t xml:space="preserve">本技術は、高浸透性のコンクリート改質剤で、従来は無機・有機複合コーティング材で対応していた。 本技術の活用により、コンクリート内部の緻密化が図れ、外的劣化要因からコンクリート構造物を保護し、耐久性向上が図れます。 </t>
  </si>
  <si>
    <t xml:space="preserve">本技術は型枠脱型後のコンクリート面に塗布して、水分蒸発抑制と乾燥収縮を低減する浸透型表面養生剤で、従来は養生用ポリフィルムシートによる被覆で対応していた。本技術の活用により塗布作業だけですみ、コンクリートの養生処理作業の工程短縮になる。  </t>
  </si>
  <si>
    <t xml:space="preserve">本技術は、コンクリートにグレースマイクロファイバーを混入するもので、従来は、プレーンコンクリートで対応していた。本技術の活用により、初期プラスチック収縮ひび割れ抑制、剥離・剥落防止、耐火性の向上が図れるため、品質・耐久性が向上します。  </t>
  </si>
  <si>
    <t>本技術は6～12時間で24N/mm2の強度発現をする速硬コンクリートを製造する技術で、従来は超速硬コンクリートで対応していた。本技術の活用により、特殊な専用車両や機械類を使用しないためその経費を削減することができ、経済性が向上する。</t>
  </si>
  <si>
    <t xml:space="preserve">本技術は、コンクリートの表面に塗布し保護を行う無機リチウム系ミックスタイプ含浸材で、従来は、けい酸ナトリウム系表面含浸材で対応していた。本技術の活用により、一度塗りで効果を発揮するため塗布工程が簡素化でき工程短縮が期待できる。 </t>
  </si>
  <si>
    <t xml:space="preserve">本技術は塗布型のコンクリート表面乾燥収縮低減剤で、従来は添加型乾燥収縮低減剤で対応していた。本技術の活用により、乾燥収縮低減剤の使用量が低減されるためコスト低減が可能となり、経済性が向上する。 </t>
  </si>
  <si>
    <t>本技術は、硬化したコンクリートの水分逸散を抑制し、初期ひび割れを低減させる養生剤で、従来は塗布型の養生剤で対応していた。本技術の活用により養生と同時に透水性や中性化の抑制、塩分浸透抵抗性を向上出来るため耐久性が向上します。</t>
  </si>
  <si>
    <t xml:space="preserve">本技術はコンクリート表面保護に用いる散水養生不要のけい酸塩系含浸材であり、従来は散水養生を必要とするけい酸塩系含浸材で対応していた。本技術の活用によりカリウムの反応促進作用により散水養生が不要となるため、施工性の向上と経済性の向上が得られる。  </t>
  </si>
  <si>
    <t>本技術は、成型版補強工法で、従来は、鋼板接着工法で対応していた。本技術の活用により、パネルサイズは大きくなるが、軽量化されたことで作業の省力化が可能となり、経済性、工程、品質、安全性の向上が図れます。</t>
  </si>
  <si>
    <t>本技術は吸水性防止材を使用した表面含浸工法である。従来は有機系塗料を用いた表面被覆工法で対応していた。本技術の活用により、施工日数短縮による経済性の向上・外観を変えない事による表面損傷進行程度の確認性向上・有機溶剤を使用しない事による環境改善が図れます。</t>
  </si>
  <si>
    <t xml:space="preserve">本工法は、骨材40㎜以下のコンクリートの鉛直打継目において、型枠へのシート貼付・脱型だけで凹凸面を成形する工法で、従来は型枠に凝結遅延剤を塗布し脱型後高圧洗浄していた。本工法により高圧洗浄が不要となり、コスト縮減、工程短縮、環境保全が図れる。  </t>
  </si>
  <si>
    <t>ニュークリート</t>
  </si>
  <si>
    <t xml:space="preserve">ニュークリートは、 コンクリート・モルタルに靭性という機能をもたせることで、初期ひび割れ・乾燥収縮ひび割れの抑制、剥離・剥落の防止等を行うナイロン繊維です。  </t>
  </si>
  <si>
    <t>コンクリート混和材(CfFA:改質フライアッシュ)</t>
  </si>
  <si>
    <t xml:space="preserve">CfFA(改質フライアッシュ)は、石炭火力発電施設から排出されるフライアッシュを改質した混和材料で、①コンクリートのひび割れ・アル骨反応等の劣化現象の抑制、②構造物の長寿命化、③ライフサイクルコストの低減等の効能の外、フライアッシュの大量消費を可能とする。 </t>
  </si>
  <si>
    <t>IDジョイント</t>
  </si>
  <si>
    <t xml:space="preserve">コンクリート構造物の宿命とも云われる、ひび割れを計画的に発生させ且つ、防水機能を持たせると共に 発生させた内部ひび割れの充填をも可能にした誘発目地材です。  </t>
  </si>
  <si>
    <t>塗布型高性能収縮低減剤「クラックセイバー」</t>
  </si>
  <si>
    <t xml:space="preserve">本技術は、塗布型収縮低減剤をコンクリート表層に塗布・含浸することで乾燥収縮及び水分の逸散を抑制する技術である。従来は混和材料の添加や、長期間の散水を実施していたが、本技術により、コンクリートの耐久性向上に関し、コスト削減、省力化が期待できる。  </t>
  </si>
  <si>
    <t>コンクリートひび割れ低減用ネット「ハイパーネット60」</t>
  </si>
  <si>
    <t xml:space="preserve">本技術はコンクリート構造物に発生するひび割れを抑制する技術であり、従来にない技術である。本技術の活用により、耐久性に大きく影響する幅の広いひび割れの発生を抑制することにより、コンクリート構造物の品質の向上が期待される。  </t>
  </si>
  <si>
    <t xml:space="preserve">橋梁床版等のコンクリート打設において天端レベルを無溶接で表示する製品で、従来は、段取り筋への表示用鉄筋の点溶接で対応していた。本技術の活用により、溶接作業が不要となり、鉄筋突出がなく危険要因が軽減でき、施工性および安全性の向上が期待できる。 </t>
  </si>
  <si>
    <t xml:space="preserve">本技術は、繊維層と金属フィルム層の2層構造のコンクリート用湿潤養生シートであり、従来は繊維系の養生マットで対応していました。本技術の活用により、散水回数が低減できるため省力化および経済性の向上が期待できます。 </t>
  </si>
  <si>
    <t>本技術はカルシウム補助剤併用の表面含浸剤で、従来はエポキシ樹脂等による表面被覆工法で対応していた。本技術の活用により大幅なコストダウン及び工程の削減が図れる。</t>
  </si>
  <si>
    <t xml:space="preserve">本技術は、ミクロカーボン繊維を使用したコンクリート収縮低減剤で、従来はビニロン繊維を使用したコンクリート添加剤で対応していた。本技術の活用により、コンクリートの収縮によるひび割れを抑制できるため、耐久性の向上が図れる。 </t>
  </si>
  <si>
    <t>本技術は含浸性珪酸リチウムを塗布含浸するコンクリート劣化抑制工法で、従来は、アクリルゴム塗膜工法で対応していた。本技術の活用により、ガラス系無機質をコンクリート内部に形成するため、耐久性が向上し品質の向上が図れる。</t>
  </si>
  <si>
    <t>本技術は表面を疎水化しながら空隙の閉塞を同時に行うことで高い長寿命化効果を持つハイブリッド型表面含浸材である。従来のシラン系とケイ酸塩系の特長を併せ持っている。本技術を使用すればどのような現場でも高い保護効果を発揮することが期待できる。</t>
  </si>
  <si>
    <t>レディーミクストコンクリート製造時に、コンクリート配合のセメントと置換し結合材の一部として使用することで、耐塩害・アルカリ骨材反応の抑制・収縮ひび割れの抑制に効果を発揮し、構造物の耐久性を向上し長寿命化、ライフサイクルコストの低減が期待できる。</t>
  </si>
  <si>
    <t>本技術は、鋼材とコンクリートとの複合構造物や鋼材とコンクリートの境界部等について、コンクリート打設時に充填不良が懸念される狭隘な箇所への事前充填を行い、施工による充填不良を防止できるポリマーセメントモルタル型の充填材です。</t>
  </si>
  <si>
    <t xml:space="preserve">本技術は、供試体に文字を転写する技術であり、従来は、固まった供試体に直接手書きをしていたが、すり替え、改ざんの恐れがあった。しかし、新技術では、文字転写技術により、すり替え、改ざんの問題を解消し、その結果、信頼性の高い圧縮強度試験が担保された。 </t>
  </si>
  <si>
    <t xml:space="preserve">コンクリートの品質管理のため、圧縮強度試験用供試体(テストピース)を厳格に管理するために用いる供試体確認版(品質証明シールVer.2)に、事業主体・工事名等、現場確認事項以外の情報をあらかじめ印刷して施工者に供給・提供する技術(製品)。6枚1シートで施工性向上。  </t>
  </si>
  <si>
    <t xml:space="preserve">技術の役割 ・生コンミキサー車のミキサードラムに本技術を装着することにより、生コンクリート運搬時において、外気温及び太陽熱影響を低減し、夏期は温度上昇抑制、冬期は温度低下を抑制し、オールシーズン生コンクリートの品質を良好な状態に保持するための技術。  </t>
  </si>
  <si>
    <t>モバイル式コンクリート養生温度管理システム</t>
  </si>
  <si>
    <t>養生中のコンクリート内温度や、外気温・養生仮囲い内温度等を24時間体制で自動計測・記録し、打設したコンクリートの品質確保を図るシステム。auやdocomoのモバイル通信網を利用し、各温度計のデータを現地からサーバへ送信・集約し、いつでもどこからでも確認できる。</t>
  </si>
  <si>
    <t xml:space="preserve">従来有効な技術のなかった、アジテータ車による生コンクリート運搬時の温度低下を抑制する技術です。外気温が-0.6℃、運搬時間60分、練り上がり温度16℃で、温度低下を2.7℃(外気温3.3℃、運搬時間1時間、練り上がり温度17℃では3℃)抑制したことを確認しています。  </t>
  </si>
  <si>
    <t>ECOMAC(エコマック)</t>
  </si>
  <si>
    <t xml:space="preserve">生コンクリート運搬中、夏期の生コン温度上昇抑制。 生コンクリートの水和反応・凝結反応を遅延し、品質変化を抑制。  </t>
  </si>
  <si>
    <t>コンクリートの充填検知システム「ジューテンダー」</t>
  </si>
  <si>
    <t>本技術は、コンクリートの充填と締固めのリアルタイム検知システムで、従来は熱電対による温度計測と表面状態の目視確認で対応していた。本技術の活用により、充填および締固め状況を一目瞭然で判定でき、コンクリート打設の品質管理向上が図れます。</t>
  </si>
  <si>
    <t xml:space="preserve">本技術は、養生中のコンクリート温度等を自動計測するシステムで、従来は、ハンディーロガーでの計測と表計算ソフトでの管理で対応していた。本技術の活用により、データ回収作業を省力化できるため、経済性の向上が図れる。  </t>
  </si>
  <si>
    <t xml:space="preserve">本技術は型枠に、温度・姿勢・静電容量をリアルタイムで把握できるセンサを取り付ける事で、コンクリートの強度発現を推定でき、適切な脱型時期が確認できるシステムです。  </t>
  </si>
  <si>
    <t>夏場の生コンクリートの品質を安定させる為、鋼製型枠に遮熱塗装し、外気温が生コンクリートに影響しないようにする暑中コンクリート対策技術。</t>
  </si>
  <si>
    <t>打設情報(施行年度、打設日、工事名、配合等)をICタグ内のUnicodeと紐づけしてWebサーバに保存し、関連付けられたコンクリート示方配合、材料特性などをインターネットで工事竣工まで追跡可能にしたシステム。</t>
  </si>
  <si>
    <t>本製品は、コンクリート湿潤養生管理において、打設現場より離れた場所にてコンクリート打設場所近辺の温湿度状況を測り、適切な湿潤管理を行う為の支援ツールである。本製品の導入で、湿潤養生の迅速化により、コンクリート品質の向上が期待できる。</t>
  </si>
  <si>
    <t>本技術は、生コンクリート輸送時の温度を安定させるミキサー車用ドラムカバーで、従来は遮熱塗装を施したミキサー車による通常のコンクリート運搬で対応していた。 本技術の活用により、生コンの品質が向上する他、環境負荷の低減が図れます。</t>
  </si>
  <si>
    <t xml:space="preserve">本技術は鉄筋コンクリート構造物の配筋状況を確認する際に、鉄筋に取り付けるマグネット製標示具であり、従来はカラーマグネットを使用していた。本技術の活用により様々な外径の鉄筋外周に巻き付けて確認でき、視認性の向上による配筋状況の確認及び品質向上が期待できる </t>
  </si>
  <si>
    <t>本技術は、回転レーザーレベルと無線搭載の受光センサーを使用して、複数個所の沈下と隆起をリアルタイムに計測するシステムで、従来は、レベルと標尺を使用して水準測量していた。本技術の活用により、リアルタイムに沈下と隆起を計測できるため、施工性や品質が向上する。</t>
  </si>
  <si>
    <t xml:space="preserve">本技術は、コンピュータでコンクリート施工時の打設・打重ね時間、箇所を計時・記録し自動集計する技術で、従来は、人手での計時・記録、集計作業で対応していた。本技術の活用により、人手での計時、記録、集計作業が省力化されるので施工性の向上が図れる。 </t>
  </si>
  <si>
    <t xml:space="preserve">コンクリート表面もしくは断面修復部下地に塗布する事で薬剤が表層部に含浸し、細孔やマイクロクラック等を難溶性C-S-Hゲルで閉塞・緻密化し、コンクリート表層を改質強化する事で新設,既設表面及び断面修復部の耐久性を向上、ライフサイクルコストの向上をはかる技術  </t>
  </si>
  <si>
    <t xml:space="preserve">本技術は、躯体コンクリート表面に塗布、あるいは吹付けすることでコンクリートの防水性能を高める防水工法であり、従来はシート防水で対応していた。本技術の活用により、コスト縮減、工期短縮、耐久性と安全性の向上が図れ、景観を損ねずに防水の施工が可能になった。 </t>
  </si>
  <si>
    <t>ひび割れの奥まで補修する際に低圧注入器具を用いて補修材を注入していたのに対し、塗布だけでひび割れに補修材が浸透する工法です。 浸透性エポキシ樹脂接着剤「アルファテック388」を繰り返し塗布することで毛細管現象によってひび割れ内部にまで浸透します。</t>
  </si>
  <si>
    <t>複合式圧入機</t>
  </si>
  <si>
    <t>本技術は、単独圧入からオーガ併用圧入までを1台でこなせる環境配慮型の油圧式杭圧入引抜機です。従来、玉石層や岩盤など硬質地盤への鋼矢板圧入に際しては硬質地盤専用機を必要としました。本技術の活用により、施工の効率化と環境負荷の低減が図られます。</t>
  </si>
  <si>
    <t xml:space="preserve">本技術は地中埋設物の鋼材長さを非破壊検査で測定する装置である。道路附属物の支柱や長尺物のH鋼、シートパイル等の長さ測定及び亀裂や腐食等の変状確認が可能となり、本技術の活用により、規定長さの健全性確認が容易に出来、コスト削減、品質の向上が期待できる。  </t>
  </si>
  <si>
    <t>本技術は、塗布剤と被覆材シートの2種類の製品があり、仮設鋼材およびケーソンの表面に塗布または貼り付ける。これにより、仮設鋼材およびケーソンを引抜き撤去および沈設するときの地盤との摩擦を低減して周辺地盤の変状を抑制する。</t>
  </si>
  <si>
    <t>土留部材引抜同時充填注入工法</t>
  </si>
  <si>
    <t>本技術は、土留部材の引抜き時に発生する地盤の沈下(近接構造物への影響等)を抑制する工法であり、従来は周辺地盤の薬液注入による地盤改良等で対応していた。本技術活用により充填(注入)管の施工本数等の削減が図られるため、経済性の向上及び工程の短縮が期待できる。</t>
  </si>
  <si>
    <t xml:space="preserve">本技術は小規模な開削工事における仮設土留切梁で ギアとネジを組み合せる構造により伸縮可能。従来技術では水圧シリンダー式切梁であり、水圧ポンプで圧水を送る必要があった。本技術の活用により、水圧ポンプが不要になり経済性向上。又、水漏れの心配がなくなった。  </t>
  </si>
  <si>
    <t>本技術は、腹起し水圧シリンダー一体型四方張り土留であり、従来技術は、腹起し材と切梁を組み合わせて設置していた。本技術の活用により、地上から水圧ポンプで加圧、減圧を行うことで、四方向に伸縮し掘削巾に応じた寸法の現地合わせに容易に対応できるようになった。</t>
  </si>
  <si>
    <t>本技術は、既設橋脚における仮締切の設置工法であり、従来は潜水工による水中施工であったが、工程が長くコストが嵩み安全等の問題があった。しかし、本技術では水上で組立て水中に送り出す事が可能なため水中施工を軽減でき、工程・コストの低減・安全性確保が出来た。</t>
  </si>
  <si>
    <t xml:space="preserve">本製品は、開削工事の土留支保工を腹起材が伸縮する事で、妻・桁方向の四壁面同時に設置出来る製品である。従来は、妻・桁方向に別々の腹起材と切梁材を設置していた。本製品は、切梁が腹起しを兼ねる構造にした為、支保工を一度に設置出来、作業工程の短縮が期待出来る。  </t>
  </si>
  <si>
    <t>スルーサーB</t>
  </si>
  <si>
    <t xml:space="preserve">本技術は、切梁式土留め工法を用いたコンクリート構造物工事において、切梁とコンクリート構造物とが交差する位置に設置する埋設型の切梁である。切梁の盛り替えが要らないために工事コストの縮減、工期の短縮等が期待できる。  </t>
  </si>
  <si>
    <t>間伐材工事立て看板枠</t>
  </si>
  <si>
    <t>本技術は、一般的な鉄製の工事看板枠に代わり、間伐材を使用した枠を使うことによって、森林資源を有効利用している商品です。</t>
  </si>
  <si>
    <t>エコサイン</t>
  </si>
  <si>
    <t xml:space="preserve">様々な工事規制区域において、エコサインを使用することにより、万が一の接触による怪我や事故の被害の軽減、大幅な軽量化・素材のたわみ特性及び高さの追加による安全性・施工性・視認性の向上につながる工事用看板。  </t>
  </si>
  <si>
    <t xml:space="preserve">本技術は、アルミ材を使用し曲面(R)のある特殊アングルで看板パネルの四方を挟み込み固定する工事用立て看板枠で、本技術の活用により耐久性の向上や市街地などで人や自転車が看板に接触しても怪我のリスクが抑えられ、安全性の向上が図れます。  </t>
  </si>
  <si>
    <t>べんリフター</t>
  </si>
  <si>
    <t>本技術は、資材階上運搬専用リフトであり、従来は、ホイストやクレーン等で対応していた。本技術の活用により、荷揚げ作業時の安全性・作業効率が大幅改善されることが期待できる。</t>
  </si>
  <si>
    <t>間伐材使用看板木枠</t>
  </si>
  <si>
    <t>間伐材で制作した看板枠を使用する事によって、化石燃料の使用抑制、森林保護、地球温暖化の防止などが期待できる</t>
  </si>
  <si>
    <t xml:space="preserve">バックホウ(山積0.8m3)に装着した油圧式敷板鋼板移送装置を活用することで、現場内に設置する敷鉄板の積み込み、積み下ろし、設置、撤去作業をバックホウ(山積0.8m3)のオペレータのみで、安全に且つ迅速に行う事が出来る技術である。  </t>
  </si>
  <si>
    <t>超大型モノレール(単線軌道)</t>
  </si>
  <si>
    <t xml:space="preserve">本技術は急傾斜地(35°～50°)において重量物を運搬する超大型モノレールの技術である。本技術は、支持台式にレールを敷設し、特別仕様車・ミキサー車・3転ダンプ車・フラットデッキダンプ車・クレーン車の各台車にて最大4tの資機材が運搬できるシステムである。  </t>
  </si>
  <si>
    <t xml:space="preserve">本技術は、路上工事・保安用品として使用するプリズム型高輝度再帰反射シートであり、従来はガラスビーズタイプのカプセルレンズ型再帰反射シートを用いていた。本技術の活用により、製作工程の短縮、製作中の破損ロス低減、輝度向上が期待される。  </t>
  </si>
  <si>
    <t xml:space="preserve">本技術は、土留め工事の支保工で使われる高強度な腹起し材であり、従来はH-500×500×25×25を横に2列並べ、切梁や中間杭を削除していた。本技術の活用により、鋼材の質量が削減されるため、工事費縮減、工期短縮を期待できる。  </t>
  </si>
  <si>
    <t>法面2号ユニバーサルユニット自在階段</t>
  </si>
  <si>
    <t>本技術は取付角度が自在に設定できるユニット式アルミ合金製階段です。従来は単管パイプにクランプ付きステップを一枚一枚取り付けて設置していました。本技術の活用により昇降時の安全確保、昇降設備設置・解体時間短縮による、作業効率の大幅改善が期待できます。</t>
  </si>
  <si>
    <t>マイクロプリズム型高輝度反射シート</t>
  </si>
  <si>
    <t xml:space="preserve">本技術は工事看板や交通標識等に貼り付けるマイクロプリズム型再帰反射シートで、従来はカプセルレンズ型再帰反射シートで対応していた。本技術の活用により再帰反射性能が高まり、これにより視認性が向上したため、工事現場、作業現場等での安全性向上が期待できる。  </t>
  </si>
  <si>
    <t xml:space="preserve">本技術は、万能鋼板の単管パイプに懸架する防音パネルで、従来は杭式仮設防音パネルで対応していた。本技術の活用により、重機の使用が不要となり人力のみで施工が可能となるので、施工性の向上が図れます。  </t>
  </si>
  <si>
    <t>部材挟締金具「ブルマン」</t>
  </si>
  <si>
    <t xml:space="preserve">本技術は、鉄鋼仮設構造物をブルマン治具を用いて接合するもので従来は、ボルト・ナット、もしくは溶接で接合を行っていた。本技術の活用で工期の短縮、経費削減が期待できる。  </t>
  </si>
  <si>
    <t xml:space="preserve">クレーンの吊荷作業状況をブーム先端に取り付けた吊荷監視用カメラで視覚的にモニタ表示する安全支援システムで、従来は、誘導員による吊荷作業で対応していた。本技術の活用により、躯体内や躯体越しでも吊荷周辺に死角を作らないため、施工性および安全性が向上する。 </t>
  </si>
  <si>
    <t>法面に設置する階段で、アルミ合金製による軽量設計により、設置・解体作業の負担を軽減する仮設階段である。従来は、単管パイプと自在ステップを組み合わせた階段であった。本技術の活用により、施工性の向上及び経済性の向上が期待できる。</t>
  </si>
  <si>
    <t xml:space="preserve">本技術は傾斜地や軟弱地の仮設道路に用いる鋼製のロードマットで、従来は仮設アスファルト舗装にて対応。本技術の活用により、仮舗装の設置・撤去が不要となるため、経済性の向上と工期の短縮及び再使用が可能となり産業廃棄物が発生せず、周辺環境の向上が図れる。 </t>
  </si>
  <si>
    <t>本技術は構成部材が一体と成すアルミ合金製ユニット型傾斜自在ステージであり、従来は単管パイプ、緊結金具、足場板等の部材で構成されたステージあった。本技術の活用により斜面に於けるステージの組立解体作業が軽減され、施工性の向上が図れる。</t>
  </si>
  <si>
    <t>本技術は、切梁に角形鋼管を使用し、火打ち梁の取付方法を改良した切梁式土留め工法で、従来はH形鋼を使用した切梁で対応していた。本技術の活用により、座屈性能に優れ中間杭を低減することができ、安全性、施工性、経済性の向上が図れる。</t>
  </si>
  <si>
    <t>本技術は、山留め支保工と土留め壁との間詰めに用いる樹脂製キャンバで、従来は、現場打ちの間詰めコンクリートで対応していた。本技術の活用により、間詰めコンクリート打設及び養生期間が不要となるため、施工性が向上し、工程が短縮する。</t>
  </si>
  <si>
    <t>本技術は、主に工事現場での工事用看板等にプリズム反射蓄光シートを貼り付けて、走行中の自動車運転手や自転車走行者及び光源を持たない歩行者の夜間視認性を向上させ、注意喚起を促す技術である。</t>
  </si>
  <si>
    <t>本技術は道路工事の工事用標示板に使用する広角超高輝度プリズム再帰反射シートで従来はガラスビーズ型カプセルレンズ再帰反射シートで対応していた。本技術の活用により反射輝度が高まり品質の向上、ドライバーへの喚起を促すことが可能となり安全性の向上が図れる。</t>
  </si>
  <si>
    <t>本製品は、大口径長尺管を埋設する開削工事で使用する切梁スイング機構付簡易土留です。従来は、鋼製山留材で対応していました。本製品の活用により、大口径長尺管埋設時に大断面の鋼製山留材を使用する必要がなくなった為、工程短縮が出来、それにより経済性も向上します。</t>
  </si>
  <si>
    <t>本製品は、建設現場の足場工において構成部材のブレス(交さ筋かい)に先行手すり機能を付加させた技術であり、従来は枠組足場に先行手すり枠を増設し対応していた。本技術の活用により、経済性、施工性の向上が期待できる。</t>
  </si>
  <si>
    <t>セフトパラペッター</t>
  </si>
  <si>
    <t>本技術は枠組足場使用時の安全を確保する為の手すり先行工法で、従来は一般的な先行手すりと後付け幅木で対応していた。本技術の活用により一体型L型幅木や安全帯通過器具が装備され、足場の組立・解体および作業時の人の墜落、物の飛来落下を防止する事が期待出来る。</t>
  </si>
  <si>
    <t>手すり据置方式先行手すり枠「ホリーアップ零」の主要材質はアルミ合金であり、軽量です。又、各部材の接合部の多くはボルトとナットによる接続であり、経年時のメンテナンスが容易に行えます。</t>
  </si>
  <si>
    <t xml:space="preserve">専用部材を組合せアンカー施工、または挟み込みだけで簡単に施工出来る、安全・施工・経済性に優れた地覆・高欄補修用足場。  </t>
  </si>
  <si>
    <t xml:space="preserve">支柱に軽量で強度に優れた高張力鋼管を使用することで従来より製品重量が軽減し、施工性に優れる上、支柱・手すりは抜け止め機能付きで、手すりは支柱のフランジに横から差し込むのみで取り付け出来る為、工程が減り、工期を短縮できる製品です。  </t>
  </si>
  <si>
    <t>YTロック工法</t>
  </si>
  <si>
    <t xml:space="preserve">本技術は、システム構台をワンタッチはめ込み式の定尺部材を用い簡単に組立てが出来る工法です。従来は鋼材をボルト止めや溶接した鋼製構台にて対応していましたが、本技術の活用により転落・落下事故の減少、工期短縮、経済性の向上が期待できます。  </t>
  </si>
  <si>
    <t>足場工</t>
    <rPh sb="0" eb="2">
      <t>アシバ</t>
    </rPh>
    <rPh sb="2" eb="3">
      <t>コウ</t>
    </rPh>
    <phoneticPr fontId="9"/>
  </si>
  <si>
    <t>エア・フォールド</t>
  </si>
  <si>
    <t>枠組足場(手すり先行型)に用いる先行手すりで、枠状の手すり枠が一般的に使用されている。本技術は手すり本体を折畳式とし取付金具を別部材とすることにより運送効率の向上、及び置場の省スペース化が計れるほか、組立・解体時の安全性及び耐久性が向上する。</t>
  </si>
  <si>
    <t>ミレニューム</t>
  </si>
  <si>
    <t xml:space="preserve">本技術は手すり先行専用システム足場で、下の層から1層上の足場の両側に手すりを先行して設置する事を可能にした技術です。従来技術は枠組足場に先行手すり枠を外部側だけに取付ける方式であり、本技術の活用により安全性及び作業環境の向上が期待できる。  </t>
  </si>
  <si>
    <t xml:space="preserve">本技術はケーソン製作工事のうち、内壁の鉄筋工事において、鉄筋を乗り超えて他のマスへ移動を行うための昇降通路である。従来は鉄筋に梯子を掛けて乗り越えていた。本技術は複数のタラップ頂部を通路でつないだもので、マス間を簡単に移動することが可能である。  </t>
  </si>
  <si>
    <t xml:space="preserve">本技術は足場吊りチェーンのフックについて外れ止めを施す技術であり、従来は外れ止めを実施していなかった。本技術の採用により安全性の向上が期待できる。  </t>
  </si>
  <si>
    <t>パネル式システム吊り足場「セーフティSKパネル」</t>
  </si>
  <si>
    <t xml:space="preserve">本技術は橋梁桁下の足場工・防護工をパネル式ユニットで構築する技術である。従来はパイプ吊り足場で対応していた。本技術の活用により多数の足場部材を現場で組立てる必要がなくなり、墜落の危険なく効率的に設置・撤去作業ができるため安全性・経済性が向上する。  </t>
  </si>
  <si>
    <t>カラマンチェ-ンST</t>
  </si>
  <si>
    <t xml:space="preserve">本技術は、つりチェ-ンのフック部にバネの外れ防止機能を付加した製品で、従来は、つりチェ-ンのフックにビニ-ルテ-プ等を巻付けて対応していた。本技術の活用により、つリチェ-ンのフックをリンクに引掛けるのみで、外れ防止効果を確保できるため安全性が向上する。  </t>
  </si>
  <si>
    <t>本技術は建築・土木で使用する足場工法で、従来は先行手すりを含む枠組足場で対応していた。本技術の活用により、1個当たりの部品重量が軽量になり施工性が上がると共に、集積時の体積を圧縮できるので運搬コストの圧縮が図れます。</t>
  </si>
  <si>
    <t xml:space="preserve">本技術は従来型のパイプ式吊足場をシステム化する事により ①熟練工でなくても容易に吊足場が構築可能 ②高強度材の使用により最大吊りチェーンピッチ5m、跳ね出し床最大5mを実現 ③最大100㎡程度の4点ユニット吊りにより工期と高所作業の削減を実現  </t>
  </si>
  <si>
    <t>本技術は枠組足場に設置する昇降階段において、階段開口手すり枠を使用した際に生じる足場妻側の三角形の開口部や、中さんと布板間の空間部を、ネットで塞ぎ、落下物・踏み外しを防止し、安全性向上を期待するものである。</t>
  </si>
  <si>
    <t xml:space="preserve">本技術は、枠組足場に使用する鋼製布枠の「横滑りや布板間の隙間の広がり」を防止する『塩ビ製スペーサー』である。『着脱が簡単』で『布板設置前に取付け可能』であることから鋼製布板固定の作業効率向上と高所作業の削減、安全性の向上が期待できます。 </t>
  </si>
  <si>
    <t xml:space="preserve">本技術は道路橋の点検・補修等の仮設足場をユニットパネル化したシステム式吊り棚足場で、 従来は単管等を組み合わせたパイプ吊り足場で対応していたが、本技術の活用により 高所での作業を減少させ工程短縮が図れ、フラットな作業面で安全性の向上が期待できる。 </t>
  </si>
  <si>
    <t xml:space="preserve">本技術は、くさび緊結式足場による据置型先行手すり(クロスタイプ)足場で、従来は単管足場で対応していた。本技術の活用により、安全でスピーディな施工が可能となり、施工性の向上と工期の短縮、ひいては経済性の向上が図れます。 </t>
  </si>
  <si>
    <t>本技術は、ハイテン材を用いた足場で、従来は手摺先行型枠組足場で対応していた。本技術の活用により、接続箇所のロック・解除が容易になるため施工性の向上が図られる。</t>
  </si>
  <si>
    <t>本技術は、法面工事で安全に作業構台を作る技術で、従来は、単管とクランプ及び番線を用いた足場で対応していた。本技術の活用により、固定部材がシステム化され、安全性と施工性の向上が図れる。また、作業工数が削減されるため、工程の短縮と経済性の向上が見込める。</t>
  </si>
  <si>
    <t xml:space="preserve">本技術は、安全帯を使用している時にベストに装着されたLEDが点滅することによる安全帯使用の「見える化」技術で、従来は、安全帯+安全ベスト(LED無し)で対応していた。本技術の活用により、安全帯使用に対する意識の向上が見込まれ、墜落・転落災害の低減が期待できる。 </t>
  </si>
  <si>
    <t xml:space="preserve">本技術は、仮橋・仮桟橋工の架設・解体工事や橋梁補修工事等の仮設工事に電動式のゴンドラを使用し作業を行う技術であり、従来は枠組足場で対応していた。本技術の採用により経済性・安全性・品質の向上が期待できる。 </t>
  </si>
  <si>
    <t xml:space="preserve">本技術は、自動運転回路内蔵の水中ポンプで、現場の水量に応じて必要な時だけポンプを運転することで、無駄な運転を無くしポンプの省エネルギー化を実現いたしました。  </t>
  </si>
  <si>
    <t>パネル式防護柵</t>
  </si>
  <si>
    <t xml:space="preserve">本技術は、パネル式防護柵である。従来は道路改良の法面工事現場における防護柵に鋼矢板で対応していた。本技術の活用により設置・撤去の作業性を向上させることが出来る。  </t>
  </si>
  <si>
    <t xml:space="preserve">本技術は、道路拡幅工事やジャンクション工事におけるL型形状の仮設防護柵である。従来は土中に親杭を建て込んだI型形状である。本技術の活用により、工程短縮、コスト縮減、省力化および、地下埋設物の損傷防止が期待できる。 </t>
  </si>
  <si>
    <t xml:space="preserve">本技術は、鋼板プレストレス強化工法によって、従来2.0mであった覆工板と同程度の厚さと単位重量で4.0mへ長スパン化した製品である。 覆工板の長スパン化により、施工性の向上と、工期短縮、コスト縮減が期待できる。  </t>
  </si>
  <si>
    <t>プラロード式簡易仮設道路工法</t>
  </si>
  <si>
    <t xml:space="preserve">本技術は、再生プラスチックブロック(プラロード)を用いた簡易仮設道路工法で、従来は山砂を用いた盛土式仮設道路工法で対応していた。本技術の活用により、重機を使用していた敷設・撤去が人力のみで容易に行え、山砂の締め固め作業が不要となり大幅な工期短縮が可能。  </t>
  </si>
  <si>
    <t>本技術は、高強度の材質の製作桁を使用することで、長スパンへの対応を可能にした仮設桟橋で、従来は、大型H形鋼を用いた仮設桟橋で対応していた。本技術の活用により、長スパンに対応でき支持杭本数を削減できるため工期短縮が図れます。</t>
  </si>
  <si>
    <t xml:space="preserve">本技術はポリオレフィン素材の軽量で白い防音シートで、従来は塩化ビニール製の防音シート(グレー色)にて対応していた。本技術の活用により現場の美観性やイメージアップ(景観との調和)が期待できる。また、軽量化により作業労力の低減が期待できる。  </t>
  </si>
  <si>
    <t>KYライン(樹脂製バリケードパイプ)</t>
  </si>
  <si>
    <t xml:space="preserve">本製品は、樹脂製バリケードパイプであり、従来のバリケードパイプは鉄製単管で対応していた。本製品は、オレンジやグリーンに着色した軽量なバリケードパイプのため、本製品の活用により車両衝突時の安全性や工事現場の視認性及び施工の作業性が、従来よりも向上する。  </t>
  </si>
  <si>
    <t>プラットウォール</t>
  </si>
  <si>
    <t>PVC(ポリ塩化ビニル)製フラット仮囲い。㎡当り4.3kgの重量を有し、絶縁性に優れ、「ワンタッチ式専用クランプ」により組立及び解体が容易になります。</t>
  </si>
  <si>
    <t xml:space="preserve">本技術は、工事現場・資材倉庫等の出入口や間仕切りとして使用できるアルミ製伸縮門扉であり、従来は鉄製伸縮門扉で対応していた。本技術の活用により部材を全ネジ留めとしたことにより部分修理が可能となり、又、部材の軽量化を図ったことにより人力設置が期待できる。  </t>
  </si>
  <si>
    <t xml:space="preserve">本技術はアルミ樹脂積層複合板と吸音材及びアルミ形材とを組合せ防音仮囲いパネルで、従来は鋼板製仮囲い防音タイプで対応していた。 本技術の活用により、仮囲いの反射音を抑えられ、仮囲い内部の騒音及び外部への騒音が低減するので周辺環境への影響抑制に繋がる。  </t>
  </si>
  <si>
    <t xml:space="preserve">単管バリケードの単管の端部に車が衝突した際、単管が車体を貫通して車内に進入する危険性がある。 車が衝突した際、単管の貫通を防ぐ効果を有する単管バリケード端末キャップ(以下、「NEOバンパーキャップ」という)を開発した。  </t>
  </si>
  <si>
    <t xml:space="preserve">柵用などの杭打ちにおいて運搬車両や重機が入れない地形条件での打込みは手作業で作業時間もかかっていたが、油圧式の杭打ち専用機により作業性が向上される。 </t>
  </si>
  <si>
    <t>ネスナイト工法</t>
  </si>
  <si>
    <t xml:space="preserve">本技術は、各種建設現場にて発生する濁水に無機凝集材「ネスナイト」を添加し、凝集沈殿処理を行う技術です。「ネスナイト」は多機能複合材であり、1材で凝集・中和・吸着処理が可能な為、従来技術より設備・処理を簡素化ができ、処理費用の削減が期待できます。  </t>
  </si>
  <si>
    <t>水処理装置「ゼロシステム」</t>
  </si>
  <si>
    <t xml:space="preserve">高性能小型水処理機NWC-60と中性無機凝集剤ピュアウォーターの組合せにより、「濁度ゼロ」、「産業廃棄物ゼロ」、「環境汚染ゼロ」を目標とした水処理システムです。  </t>
  </si>
  <si>
    <t>ジャストイン汚濁処理システム</t>
  </si>
  <si>
    <t xml:space="preserve">本技術は、独自凝集材とその特性を最大限に引き出す処理系からなる汚濁処理システムです。少量のバッチ処理から大量連続濁水処理できるにもかかわらず移動式・少設置面積です。処理水・分離汚泥は生態系に影響を与えない環境にやさしい汚濁処理システムです。  </t>
  </si>
  <si>
    <t>KY型濁水処理装置</t>
  </si>
  <si>
    <t xml:space="preserve">無機凝集剤を専用とする攪拌装置を備えた濁水処理装置により、高濁度水を連続処理する。  </t>
  </si>
  <si>
    <t xml:space="preserve">クリンスピーダーシステムは、自然に優しい無機系凝集剤を使用し、装置内で濁水のSSを除去、沈殿物はクリンセパレーターで簡易的に脱水する濁水処理システムです。装置は10トンのクレーン付トラック1台で運搬、据付、撤去が可能で、沈殿物は再利用することが出来ます。  </t>
  </si>
  <si>
    <t xml:space="preserve">本技術は、スリットカーテンを多数配置して、粒子の干渉沈降群を形成した接触ろ過層により固液分離を促進する水処理技術で、従来は傾斜板沈降装置で対応していた。本技術の活用により、低濁度原水から高濁度まで安定的な清澄水質が得られる為、品質の向上が図れます。  </t>
  </si>
  <si>
    <t>環境配慮型濁水処理フィルター工法</t>
  </si>
  <si>
    <t xml:space="preserve">バイオログフィルターは【ナチュナルフィルター】と【カーボンオフセットフィルター】の2種類あり、共に工事で発生した濁水中の土粒子を天然ヤシ繊維で効率よく濾過し、水資源や周辺環境へ配慮した環境配慮型濁水処理フィルターです。  </t>
  </si>
  <si>
    <t xml:space="preserve">本技術は、土工事に伴い発生する工事濁水中の土粒子を、ひも状ろ過材モールコードを用いてろ過・沈降させる技術です。簡易な施工方法であり、既設の水路や側溝内への設置が可能なことにより、濁水処理設備が削減できます。 </t>
  </si>
  <si>
    <t>本技術は、天然鉱石を主成分とした1剤1工程タイプの無機系濁水処理剤で、従来は有害物を含む3剤3工程タイプの有機系濁水処理剤で対応していた。本技術の活用により、処理水は有害物を含まず安全性が向上し、1工程で処理できるため、工期短縮、経済性の向上が図られる。</t>
  </si>
  <si>
    <t>本技術は、騒音の低減、排風の最高温度の低下、エンジンのオーバーヒートリスクの低下、再始動性の向上や本体内部の熱劣化を低減する新吸排気方式SSESを採用した高圧洗浄機。また、ポンプ空運転防止のための渇水停止装置を搭載した。</t>
  </si>
  <si>
    <t>本技術は、自動アイドリングストップ機能回路を搭載したエンジン式高圧洗浄機で、ノズルのレバーを放し噴射をストップすると30秒後にエンジンが自動停止し、再度噴射をスタートすると自動始動できる。</t>
  </si>
  <si>
    <t>飛砂・粉塵・侵食防止剤クリコートC-720グリーン</t>
  </si>
  <si>
    <t xml:space="preserve">本製品は、盛土や造成地の裸地表面に機械散布することで、飛砂・粉塵の発生および侵食を防止する仮設工である。本技術の活用により、省力化によるコスト削減が達成できる。  </t>
  </si>
  <si>
    <t xml:space="preserve">タイヤ反力利用による強制水撥ねかけ式タイヤ洗浄装機。  </t>
  </si>
  <si>
    <t>工事用道路等の車両の走行部から非走行部(法面等)まで、全ての粉塵対策で有効的な粉塵防止剤で、土砂流出防止対策としても使用可能である。</t>
  </si>
  <si>
    <t>本技術は、切土や盛土などの表土の侵食防止および粉塵発生の防止を目的とする技術で、従来は、ブルーシートによる被覆処理で対応していた。本技術の活用により、短期間での施工が可能となるので、経済性の向上が図れます。</t>
  </si>
  <si>
    <t xml:space="preserve">本技術は、ポータブル型防犯システムであり、従来は、カメラ、センサー、操作盤等の個々のパーツを専門の技術者が組立を行い時間と手間を要していた。 しかし、新技術では盗難防止システム機器の一体化を図り、誰でも容易に組立、設置、操作を可能とした商品です。  </t>
  </si>
  <si>
    <t xml:space="preserve">カーデルは工事車両出入口付近を通行する車両や人に対し、工事車両の出場が迫っていることを警報器の光と音で注意喚起するシステム。カークルは現場を出場する工事車両運転手に対し、工事車両出入口に接近する走行車両があることを警報器の光と音で通知するシステム。  </t>
  </si>
  <si>
    <t xml:space="preserve">現場に合わせて様々な計測を同時計測し、またカスタマイズ出来る多機能型の監視システム。WEB上でリアルタイムに遠隔操作が出来、監視・データ収集の現場安全管理を一つのアプリケーションで集約し一元管理出来る。  </t>
  </si>
  <si>
    <t xml:space="preserve">本技術は、空中写真撮影において、撮影対象に対しカメラ位置を特定し繰り返し同一箇所の撮影を行う技術で、従来はカメラマンが撮影対象を見ながら主観による撮影を行っていた。本技術を活用することで、繰り返し同一位置にて撮影が可能になるので品質が向上する。  </t>
  </si>
  <si>
    <t>その他</t>
    <rPh sb="2" eb="3">
      <t>タ</t>
    </rPh>
    <phoneticPr fontId="9"/>
  </si>
  <si>
    <t>本技術は、気象・水文情報を収集したデータを無線配信できる技術で、従来は警報付指示器の回転灯・ブザーで対応していた。本技術の活用により、複数の人が警報メールを受信できるので、安全性の向上が図れます。</t>
  </si>
  <si>
    <t xml:space="preserve">本技術は、WEBで環境・気象計測値をリアルモニタリングでき、複数計測要素を一元管理するシステムで、従来は計測器ごとの専用管理システムで対応していた。本技術の活用により、複数要素データを時間軸での比較分析やデータ処理が容易となるので施工性の向上が図れます。 </t>
  </si>
  <si>
    <t>本技術は車輌接近、渋滞などを反射式レーザスキャナ、長距離無線、音声付回転灯を用い注意喚起を行う技術で、従来はより多くの交通誘導員の配置での注意喚起で対応していた。本技術の活用により、安全性及び経済性の向上が図られる。</t>
  </si>
  <si>
    <t>ソーラー式カラーユニバーサルデザイン対応保安用品</t>
  </si>
  <si>
    <t xml:space="preserve">ソーラー電源(太陽電池+蓄電池)駆動で環境対策、省エネ化を図り、又LED使用において誰もが見やすい様に色覚の個人差(色弱者)に配慮した表示を行い、GPS利用で利便性を向上させた保安機器。 </t>
  </si>
  <si>
    <t>軽トラック積載対応型屋外可搬式トイレユニット</t>
  </si>
  <si>
    <t>日々の移動が伴う工事現場等で軽トラックに積載した状態で使用可能な屋外可搬式トイレユニット。従来は普通トラックに一般仮設トイレを積載して使用していたが、外観上の景観性向上と使用感、衛生面の向上、大型手摺付階段と内開きドアにより安全面の向上を図った。</t>
  </si>
  <si>
    <t xml:space="preserve">ソーラー電源(太陽電池+蓄電池)駆動で、電源事情が悪い場所でも設置できる仮設型照明装置。あらゆる設置場所に対応する様、照明部、ソーラー部、バッテリー部、支柱部は分離可能、また汎用な単管(48.6φパイプ)に取付けられる構造により取付方法や使用方法は多様です。   </t>
  </si>
  <si>
    <t xml:space="preserve">太陽光設備と現場仮設ハウスを一体化したソーラーシステムハウスで、環境に配慮(CO2削減)・経費・工事期間の短縮等に貢献出来る様に設計しました。   </t>
  </si>
  <si>
    <t xml:space="preserve">従来大型土のう作成には単管で枠を組んだものを用いていた。この工法では枠組みの着脱に時間がかかるうえ、枠を外す際に作業者が危険にさらされる問題があった。このため本技術では大型土のう支援器具「トンサポ」を用いて工期短縮、効率性、安全性を確保するものである。  </t>
  </si>
  <si>
    <t xml:space="preserve">本技術は、トイレ設備と車両を一体化させることでトイレ装置の積み下ろしを不要にし、照明や換気扇を稼動させる太陽光パネルを装備した特殊車両で、省エネと快適なトイレ環境を提供するものである。従来は仮設トイレを積載した2㌧トラックなどで対応していた。  </t>
  </si>
  <si>
    <t>無線遠隔操作式工事規制信号機</t>
  </si>
  <si>
    <t xml:space="preserve">車両誘導において、無線遠隔操作式信号機を誘導員がリモコンで操作することにより、交通の安全と円滑を図り、死亡・受傷事故防止やコスト削減、労働環境の改善につながる車両誘導技術。  </t>
  </si>
  <si>
    <t>Solarライトプレート</t>
  </si>
  <si>
    <t xml:space="preserve">本技術は太陽電池と縦長のLEDを2基配置した照明を一体化したものです。照明本体とバッテリーだけで、電源の取れない現場や発動発電機の設置の困難な場所の看板等を最下部まで十分に照らせるようにしたものです。  </t>
  </si>
  <si>
    <t>LEDバッテリー投光機</t>
  </si>
  <si>
    <t xml:space="preserve">電源を従来の発動発電機から、バッテリー発電機に変えることで、使用時に振動・騒音・排気ガスが出ない。また、ランプもメタルハライドランプ等をLEDランプに変えることで、長寿命でメンテナンスの省力化が行え、省エネで経済的である。  </t>
  </si>
  <si>
    <t xml:space="preserve">本技術は河川道路等の災害復旧事業の応急仮工事及び仮締切工事、欠壊防止工事や仮道工事に用いる大型土のうの耐候性を向上させ施工期間に応じて短～中期間、長期間と使い分けを出来るようにし投入口を大きくする事(テーパー式)で製作時の土砂投入の際容易に出来る。  </t>
  </si>
  <si>
    <t xml:space="preserve">本技術は、折りたたみが可能でコンパクトに収納できる仮設用の携帯型情報板です。従来使用されている可搬式電光表示板に比べ、重量が約7kgと軽量で運搬、設置が容易で任意な場所で情報提供が出来ます。  </t>
  </si>
  <si>
    <t xml:space="preserve">本技術は、簡易水洗処理方式の車両積載移動式トイレユニットであり、コンパクト構造で軽トラックの積載(高さ)制限をクリアし、移動時にも汚水流出せず、従来のトイレのイメージを一新し工事現場のイメージアップに貢献する。  </t>
  </si>
  <si>
    <t xml:space="preserve">本技術は、工事において設置する工事看板をシートタイプにすることで、看板枠の再利用化及び軽量化を行なった。また、スリットを入れることで風で倒れにくい。メッシュターポリンシート・透明ターポリンシートタイプでは工事看板背後の視認性を確保できる。  </t>
  </si>
  <si>
    <t xml:space="preserve">本技術は大型土のう製作のための補助具であり、省人化を図り、安全性も向上し、大量の大型土のうが効率的に製作可能である。  </t>
  </si>
  <si>
    <t xml:space="preserve">本技術は工事現場等で使用する仮設防護柵であり、衝撃を受けると変形し、注入されている水が噴き出し、受けた力を緩和・吸収することで、ドライバーなどの被害を最小に抑えることができる。従来の仮設防護柵では、衝突時の衝撃が大きくドライバーへの被害が大きかった。  </t>
  </si>
  <si>
    <t xml:space="preserve">本技術は、建設現場等の出口付近に配置する湿式タイヤ洗浄機の基礎構造について、底部のみコンクリートを打設して側壁部を工場製作の鋼製金枠とし、設置、撤去を簡易にしたものです。  </t>
  </si>
  <si>
    <t xml:space="preserve">本技術は夜間工事に使用する仮設照明であり、ランプ(光源)を従来のメタルハライドランプ等からLEDランプに変える事で長寿命でメンテナンスの省力化行え、省エネで経済的である。また、作業現場に合わせて光の照射量、角度の調節も可能。  </t>
  </si>
  <si>
    <t xml:space="preserve">本技術は、河川工事、道路工事、災害復旧工事などの長期間(約5年)の工事に使用したり、災害備蓄に使用する耐候性に優れた土のうである。 </t>
  </si>
  <si>
    <t xml:space="preserve">本技術は、電源を従来の発動発電機からバッテリー発電機に変えることで、使用時に振動・騒音・排気ガスが出ない。また、ランプもメタルハライドランプ等を長寿命なLEDランプに変えることで、ランプ交換の省力化が行え、省エネでランニングコストを抑えることができる。 </t>
  </si>
  <si>
    <t>オイルガードユニット</t>
  </si>
  <si>
    <t xml:space="preserve">工事現場で機械の燃料補給や暖房用に数多く使用されている別置きオイルタンクからの油漏れを防止する為に、オイタンクと防油堤を一体型ユニットとしたことで防油堤工事を不要とし、全体をパッケージで包み雨水の浸入を防ぐ構造とし、地震にも強い脚構造とした。  </t>
  </si>
  <si>
    <t>間伐材を利用した木製掲示板(製造時と植林システムによるCO2削減)</t>
  </si>
  <si>
    <t xml:space="preserve">アルミ及び鉄製掲示板を間伐材使用の木製にすることにより製造時のCO2排出量削減とエネルギー消費量の縮小を図る。間伐材を利用する事により森林のCO2吸収率が上がる。又、対象商品を利用した分を植林する事によりCO2を長期に渡り削減する。低酸素社会、循環型社会の実現。  </t>
  </si>
  <si>
    <t>リチウムバッテリー式LED-Sナイター</t>
  </si>
  <si>
    <t xml:space="preserve">動力を必要とせず照明を確保でき、,騒音・排出ガスが出ない。リチウムバッテリーとLEDライトを使用しているため短時間の充電で長時間の使用が可能。 また、コンパクトサイズでライトバン等での移動が可能なことから、設置時のクレーンが必要ない。  </t>
  </si>
  <si>
    <t>バッテリー式LED投光機</t>
  </si>
  <si>
    <t>本機は、電力源にバッテリーを、電球にはLEDを採用した投光機である。コスト面・環境面が大きく改善されている。</t>
  </si>
  <si>
    <t>ウインパスSL看板</t>
  </si>
  <si>
    <t xml:space="preserve">板面がアルミのメッシュなので、風の強い日でも倒れにくく、海岸などでも錆びることがないので、長期的に使用することができる。 また看板の後方が見え、通行者と車がお互いに確認でき、安全性にも優れている。  </t>
  </si>
  <si>
    <t>透明板使用工事看板</t>
  </si>
  <si>
    <t xml:space="preserve">看板面が透明なため、看板後方を確認出来るほど視認性に優れた工事看板。  </t>
  </si>
  <si>
    <t xml:space="preserve">従来の鉄製安全掲示板に対し、掲示パネル3段1列分を1枠と分割し、必要に応じて増設する事が可能となる。1枠を立ち上がり部と土台部の2か所で折り畳め、コンパクト化と軽量化を実現した。また設置及び撤去にかかる労力と時間の削減も可能とした。 </t>
  </si>
  <si>
    <t xml:space="preserve">工事現場等の夜間作業において使用するソーラー式のLED照明です。 ソーラー式であるため、外部動力源を必要としません。そのため、工事現場のほか、僻地や被災地などの電源確保が難しい場所で使用することができます。  </t>
  </si>
  <si>
    <t xml:space="preserve">通信配線工事が不要なモバイル通信網を利用したネットワークカメラにより、遠隔地からでも現場状況の監視と、遠隔操作ができる現場情報サービス。インターネットに接続できる端末(パソコン等)があれば、現場状況をいつでも確認できる。  </t>
  </si>
  <si>
    <t>本装置はマルチ電源タイプのフィールド型風速表示警報装置です。風速をリアルタイムに測定し、10分間平均値又は瞬間値の表示と、二段階の警報を出力します。本装置を作業現場に設置する事で、作業員が風速を直接確認でき現場での強風等による事故の軽減が期待できます。</t>
  </si>
  <si>
    <t xml:space="preserve">マグネットの採用でサイディング等鉄製の壁などに取付られるようになり省スペース化を実現した。枠にパネルを差し込むだけである為、設置時の安全性向上及び大幅な省力化と時間短縮も実現となった。  </t>
  </si>
  <si>
    <t xml:space="preserve">車速抑制を促すことで現場に安心・安全を提供するドップラーセンサを用いた車両注意喚起システム  </t>
  </si>
  <si>
    <t>LED式照明器</t>
  </si>
  <si>
    <t xml:space="preserve">低消費電力の白色高輝度LEDランプ光源を採用し地球環境への影響を抑制した、幻惑のない可搬型夜間照明器。消費電力の大幅な削減と長寿命を実現、省エネルギー、CO2削減が図れる。  </t>
  </si>
  <si>
    <t xml:space="preserve">工事現場で利用する、工事看板等の掲示物を「大判インクジェットプリンター」と「工事看板作成専用ソフトウェア」を使用して作成する技術。従来は看板業者へ鉄板やアクリル素材のものを発注していたものが現場事務所内で低コストにて即日作成できる。  </t>
  </si>
  <si>
    <t>耐候性大型土のう GBバッグ</t>
  </si>
  <si>
    <t xml:space="preserve">『GBバッグ』は、災害時の応急復旧や、仮設工事時の土留めなどに使用する耐候性大型土のうであり、従来からの耐候性を考慮していない大型土のうに変わる、強度・耐久性・取り扱い等の製品仕様と設置基準を明確にした製品です。 </t>
  </si>
  <si>
    <t>バイオトイレ</t>
  </si>
  <si>
    <t xml:space="preserve">本技術は工事現場の仮設トイレの品質向上を図る技術であり、従来は汲取りトイレで対応していた。本技術はバイオ装置を組み込んだトイレのため、本技術を活用することにより汲取り不要で臭気を抑え、快適な環境に資することが期待できる。  </t>
  </si>
  <si>
    <t>3年耐候型大型土のうKR2BB</t>
  </si>
  <si>
    <t xml:space="preserve">本技術は、災害復旧の応急工事や仮設工事に使用するポリプロピレン製の大型土のうである。従来は、「災害復旧事業等における「耐候性大型土のう」設置ガイドラインに準拠した大型土のうを使用していた。本技術の活用により、耐候性、施工性、経済性の向上が期待できる。  </t>
  </si>
  <si>
    <t>太陽発電とバッテリーを組み合わせバッテリーに充電した電力でLED看板照明を点灯させます。周囲の明るさ(5ルクス以下)により自動点灯し、悪天候時十分な日照が得られないときはバッテリーより電力を供給し、満充電時より夜間3日間点灯可能です。</t>
  </si>
  <si>
    <t>本技術は、ソーラーと充電式蓄電池を組合せ充電した電力でLED警告灯を点灯・点灯させるもので、従来はLED警告灯です。本技術を活用することにより、周辺環境に影響ある騒音・振動・CO2の発生を抑えることが可能です。</t>
  </si>
  <si>
    <t xml:space="preserve">本技術は大型土のうを2袋収納できる鋼製枠体、及び鋼製枠体上部に据えられた大型ホッパーで構成されている。従来技術は単管を組み立てた製作枠を使用しており、本技術の活用により、工期短縮・コスト縮減、施工性の向上が期待できる。  </t>
  </si>
  <si>
    <t>本技術は、リチウムイオンバッテリー式LED投光機で、従来はエンジン発電機式水銀灯投光機であった。本技術の活用により、コストの軽減と、騒音・CO2排出の軽減が図れる</t>
  </si>
  <si>
    <t xml:space="preserve">本技術は災害復旧事業における応急対策工事や仮設工事などに活用する内袋を有する大型土のう袋に関する技術で、従来はフレキシブルコンテナバックを使用していた。本技術の土のう袋の活用により耐候性が向上し、袋内の水分含有物やアスベストの流出防止を期待できる。  </t>
  </si>
  <si>
    <t>耐候性大型土のう【 TKバック 】</t>
  </si>
  <si>
    <t xml:space="preserve">本技術は、河川、道路などの災害復旧事業の欠壊防止工事等に使用される耐候性大型土のうで、従来は大型土のう(フレキシブルコンテナバック)で対応していました。本技術の活用により耐用年数2ヶ月が、1年以上となり、耐久性が向上します。  </t>
  </si>
  <si>
    <t>現地処理型バイオ式トイレ「ビート」</t>
  </si>
  <si>
    <t>本技術は現地にて人の排泄物を自己分解する仮設のバイオ式トイレで、従来は汲み取り式トイレで対応していた。本技術の活用により、排泄物を微生物の力で分解させる為、し尿の汲み取りや運搬が必要なくなることで、その工数及び環境負荷が低減出来る。</t>
  </si>
  <si>
    <t>大容量燃料タンクを搭載したエコベース発電機及び溶接機</t>
  </si>
  <si>
    <t xml:space="preserve">本技術は、エンジン発電機を長時間連続運転する為の大容量燃料タンクと防油堤を本体下部に一体化したもので、従来は外部燃料タンク接続方式であった。本技術の活用により、燃料やオイル等の機外流出を防止できるため、周辺環境への影響抑制が期待できる。  </t>
  </si>
  <si>
    <t>ソーラーキングシリーズ</t>
  </si>
  <si>
    <t xml:space="preserve">本技術は太陽光を利用して2色のLEDを発光させる工事灯で、従来は乾電池を使用した工事灯で対応していた。本技術の活用により、ソーラーバッテリー式にした事により二次電池を繰り返し充電できるので、電池の廃棄が無く省資源、省エネルギーが期待できる。  </t>
  </si>
  <si>
    <t>光触媒を塗布した大気浄化機能をもつ環境に優しい広報用表示シート「エコメディア」</t>
  </si>
  <si>
    <t xml:space="preserve">本技術は屋外構築物に設置する光触媒を塗布した非塩化ビニール製広報用シートで、従来は塩化ビニール製広報用シートで対応していた。本技術の活用により、大気汚染浄化機能を有し、焼却時においてもダイオキシンが発生しないため、周辺環境への影響抑制の向上が図れる。  </t>
  </si>
  <si>
    <t xml:space="preserve">本技術は、非常時・災害時に避難・誘導通路を照らす仮設工事用LED非常灯で、従来は蛍光灯を使用した仮設工事用非常灯で対応していた。 本技術の活用により、点灯保持時間が180分に延長され、避難・誘導通路の確保が長時間可能となり、工事現場の安全性向上が図れます。  </t>
  </si>
  <si>
    <t xml:space="preserve">本技術は、同期点滅機能付き充電式保安灯で、従来は、乾電池式保安灯で対応していた。本技術の活用により、使用済み電池の廃棄が無くなり環境への影響抑制と、従来は個々に点滅していた保安灯が一斉に同期点滅することにより夜間の視認性の向上が図れます。  </t>
  </si>
  <si>
    <t xml:space="preserve">本技術は、プリズム高輝度反射シートを貼付したポリ塩化ビニルコーンであり、従来は、ガラスビーズ反射シートを貼付したプラスチックポリエチレンコーンで対応していた。本技術の活用により、柔らかい構造となり車に踏まれても速やかに形状が回復し、耐久性が向上する。  </t>
  </si>
  <si>
    <t xml:space="preserve">本技術は、高出力LEDを光源とする投光機で、従来は、メタルハライドランプを光源とする投光機で対応していた。本技術の活用により、より広範囲の照明が可能となり品質の向上が図れる。  </t>
  </si>
  <si>
    <t xml:space="preserve">本技術は、ソーラー発電で充電したニッケル水素電池を電源としたLED式看板照明で、従来は発電機を電源とする電灯で対応していた。本技術の活用により発電機の購入が不要となるため経済性の向上が図れます。 </t>
  </si>
  <si>
    <t xml:space="preserve">本技術は吸音材と再生樹脂パネルを組み合わせたパネルで作業騒音を低減させる技術で、従来はコンクリート型枠用合板による仮囲いで対応していた。本技術の活用により、パネルに吸音機能が付与され高音域までの騒音低減が図られるため周辺環境への影響抑制が期待できる。 </t>
  </si>
  <si>
    <t xml:space="preserve">本技術はソーラーシステムとLEDを使用した大型回転灯で、従来は発動発電機を使用した回転灯で対応していた。本技術の活用により、発動発電機が不要になり、燃料消費がなくなるため、省資源・省エネルギーが期待できる。 </t>
  </si>
  <si>
    <t xml:space="preserve">本技術はバッテリーLED投光機とエンジン発電機を一体化したハイブリッドLED投光機で、従来はメタルハライドランプエンジン投光機で対応していた。本技術の活用により燃料消費量を最小限に抑える事ができ、経済性が向上する。  </t>
  </si>
  <si>
    <t>本技術は、軽トラックに積載可能な仮設トイレで、従来は2tトラックに積載した仮設トイレで対応していた。本技術の活用により、軽トラックの利用が可能となる為、レンタル料金の削減が可能となり、経済性の向上が図れる。</t>
  </si>
  <si>
    <t xml:space="preserve">本技術は太陽光を利用してLEDを点滅させる警告灯で、従来は乾電池を使用した警告灯で対応していた。本技術の採用により二次電池を繰り返し使用できるので、電池の廃棄が無く、省資源・省エネルギーが期待できる。  </t>
  </si>
  <si>
    <t xml:space="preserve">本技術は工事規制帯規制区域で使用するソーラー蓄電とアルカリ電池併用型ハイブリット警告灯で、従来はソーラー蓄電式LED警告灯で対応していた。本技術の活用により、日照不足による点灯切れが起き難くなる為、長時間点灯が可能になり点灯時間の品質の向上が図れます。  </t>
  </si>
  <si>
    <t>フェイルセーフ機能付き工事用信号機</t>
  </si>
  <si>
    <t xml:space="preserve">交通誘導の補助として手動切替え式の工事用信号機を併用する際、誘導員が操作ミスを起こしても、交通事故を誘発しないように安全を保持する機能を備えた工事用信号機です。  </t>
  </si>
  <si>
    <t xml:space="preserve">太陽光発電および余剰電力を蓄積したバッテリー電源のみで駆動する大画面LED標示装置であって、広視野角、高視認性を確保した環境・色弱者配慮型の工事標示板です。非常用としてシガーライターからの電源確保、また反転式キャスタによる荷づれ防止策を施しています。  </t>
  </si>
  <si>
    <t xml:space="preserve">安全啓発に使用する看板で、汚れが付きにくく耐久性に優れたマグネットシートになっており、マンガストーリーによりKY活動や地域住民への交通安全、工事への理解などを得る為の製品である。  </t>
  </si>
  <si>
    <t>ソーラー式LED表示盤(横型)(縦型)</t>
  </si>
  <si>
    <t xml:space="preserve">太陽発電(ソーラー)とバッテリーを組み合わせることにより、ソーラーより得られる電力を12Vバッテリーに充電しLED表示盤を表示させる。夜間・悪天候時等の発電が得られないときには、蓄電した余剰電力により表示を行います。  </t>
  </si>
  <si>
    <t>簡易式ライン設置工法</t>
  </si>
  <si>
    <t xml:space="preserve">本技術は、舗装打ち替え工事の際等に、又は、外側線などのラインの補修用に、小規模(100m程度)、且つ短期(3日程度)用の路面標示(ライン)を簡便に設置する工法で、再帰性反射性能を備えたラインを設置することが可能です。 </t>
  </si>
  <si>
    <t>環境配慮型工事用マーカライトECO</t>
  </si>
  <si>
    <t xml:space="preserve">本技術は工事規制帯に設置するソーラー式LED小型回転灯です。従来の乾電池式(マンガン)から、低電力によりニッケル水素電池を使用した太陽電池式の小型回転灯を開発しました。それに伴い乾電池(マンガン)の電池交換作業がなくなります又使用数量の廃棄処理が軽減されます。  </t>
  </si>
  <si>
    <t>ハイブリッド型警告灯</t>
  </si>
  <si>
    <t xml:space="preserve">本技術は太陽光を利用し充電をするソーラー型の他にAC100V電源・乾電池・カーバッテリー(オプション)を接続することにより使用できる4電源対応型LED警告灯です。太陽光充電が出来ない場所(トンネル・山間部等、日照が少ない環境下)での使用が可能となります。  </t>
  </si>
  <si>
    <t xml:space="preserve">本技術は,高輝度LEDの使用と表示板の四隅に青色LEDを使用する事により視認性を向上させた工事現場用LED電光表示板です。  </t>
  </si>
  <si>
    <t>本技術はバッテリーを搭載した携帯可能な蛍光灯型白色LEDライトであり、従来は電源ケーブルの配線が必要な蛍光灯ハンドランプ(ガラス管蛍光灯)で対応していた。本技術の活用により経済性の向上、電源ケーブルに起因する事故の防止が期待できる。</t>
  </si>
  <si>
    <t>本製品は、電源が不要で雨天時にも機能を発揮する工事現場等における危険区域等明示用ロープであり、従来はチューブライト等で対応していた。本製品の活用により、コスト縮減が図られ、省資源に貢献できる。</t>
  </si>
  <si>
    <t xml:space="preserve">本技術は、軽量で取扱いが簡単な超硬質の高密度ポリエチレン製の敷板で、従来は、鉄製の敷板で対応していた。本技術の活用により、大量の敷板を一度にまとめて輸送できるようになるため、敷板の輸送コストの縮減が図れます。 </t>
  </si>
  <si>
    <t>本技術は、ネットワークカメラと無線端末が一体となった監視システムで従来はネットワークカメラと有線端末による監視で対応していた。本技術の活用により、インターネット回線を引く作業が低減されるため、経済性の向上、工程の短縮、省力化が図れる。</t>
  </si>
  <si>
    <t>ソーラー発電を利用した人感センサー付LED照明灯で、従来は、発電機を利用した防水型LEDライトで対応していた。本技術の活用により、外部動力源が不要であるため、被災地や応急復旧現場等、電源確保が困難な場所でも使用することができ、コスト縮減が期待できる。</t>
  </si>
  <si>
    <t xml:space="preserve">本技術は軽トラックに積載可能な仮設トイレで、従来は2tトラックに積載した仮設トイレで対応していた。本技術により軽トラックでの移動が可能となるため、車両のリース料金が低減し経済性の向上が図れる。 </t>
  </si>
  <si>
    <t xml:space="preserve">木質繊維とプラスチックの複合材料を用いた敷き板で軽量で柔軟性があるため、設置手間が軽減され地面に馴染みやすい製品 </t>
  </si>
  <si>
    <t>申請技術はソーラー発電によるニッケル水素電池等を活用したLED照明であり、従来は発動発電機による蛍光管で対応していた。本技術の活用により品質及び経済性の向上が期待できる。</t>
  </si>
  <si>
    <t xml:space="preserve">本機械は仮設トイレを軽トラックと一体化し自走式にしたもので、従来は軽トラックに定置式ユニットトイレを積み込み搬送して対応していた。 本機械の活用により作業員の排泄時の快適性と利便性が図られ、環境及び安全性の向上が期待できる。 </t>
  </si>
  <si>
    <t>本技術は、再生ポリエチレンを使用した敷板であり、従来は、コンクリート型枠用合板で対応していた。本技術の活用により、養生面の曲がりや段差に柔軟なため、スコップやトンボ等を使用した下地処理の手間が低減され、施工性の向上が期待できる。</t>
  </si>
  <si>
    <t>本技術は時速70km/h(衝突角度20度)の衝突実験で性能性を確認した仮設用防護柵で、従来はH鋼基礎対応していた。本技術の活用により乗用車以下で安全性が確保されると共に、工程短縮とコスト縮減も図れる。</t>
  </si>
  <si>
    <t>本技術は繊維ロープと繊維ネットを用いて大型土のうを積層した仮設落石・崩壊土砂防護擁壁で、従来は大型土のう積層工法で対応していた。本技術の活用により、構造体の一体化による安定化が図られ、防護性能が向上し、第三者被害の防止と安全性の向上が期待できる。</t>
  </si>
  <si>
    <t>軽量・薄型でフレキシブルなLED表示器。総重量が4.5kgのため、1人で持ち運び・設置ができ、現場までの送料も安価となる。Wi-Fiによる表示設定やRS-232Cによるライブデータ表示、接点入力による他機器との連動も可能で、現場の品質向上に繋がる。</t>
  </si>
  <si>
    <t>本技術は、工事現場の視線誘導における保安灯について、複数個の製品を流動点滅あるいは同期点滅できる保安灯で、従来は、乾電池式工事保安灯で対応していた。本技術の活用により、視線誘導効果の向上が期待できる。</t>
  </si>
  <si>
    <t>太陽光パネルを使用した同期点灯及びリレー点灯機能によるベクション効果を発揮する点滅灯</t>
  </si>
  <si>
    <t>申請技術は、道路や工事現場の規制等をする仮設用のカラーコーンであり、本体下部に16ケ所の孔を設けた。従来は風抜き孔がないカラーコーンで対応していた。本技術の活用により風圧による転倒を軽減できる。</t>
  </si>
  <si>
    <t>重量物吊上げに多用される玉掛けワイヤの加工において、鋭利な端末トゲを表面に出さない技術を研究し、「長崎差しトゲ無し玉掛けワイヤ」を完成させた。 引張り強度が増し、危険性が軽減され、作業効率の向上につながる。</t>
  </si>
  <si>
    <t>建設業で働く女性技術者・技能者(けんせつ小町)が安心して快適に使えるよう、明るく広い室内空間を備えたトイレ。従来の簡易水洗仮設トイレは狭く臭気の問題があったが、本トイレは圧送粉砕ポンプ等による臭気対策が施されており、清潔で使いやすいトイレ環境を実現した。</t>
  </si>
  <si>
    <t>本技術はLEDを光源とし、ポリエステル布を風船状に膨らませて周囲の全方向を明るく照らす投光器であり、 従来は白熱レフ電球を使用していた。本製品の活用により耐久性の向上や省エネ化により地球環境への影響抑制が期待できる。</t>
  </si>
  <si>
    <t>従来の看板は強風時に飛散、転倒の可能性が高く、歩行者、通行車両等に接触したり思わぬ二次的被害が発生する恐れがあったが、新技術の標示面に風を通す穴を無数に開け強風でも転倒しにくく、後方の視認性が高い工事看板の活用により、安全性・耐久性の向上が期待できる。</t>
  </si>
  <si>
    <t>本技術は柔軟性があるロードコーンで、従来は硬質性PVC製ロードコーンで対応していた。本技術の活用により、ロードコーンが車両に踏まれても形状を回復することができるため、耐久性の向上が図られる。</t>
  </si>
  <si>
    <t>本技術は、河川工事、道路工事、災害復旧工事などの約1年未満の土木工事に使用したり、災害備蓄等に使用する大型土のう(1t土のう)である。</t>
  </si>
  <si>
    <t>本製品は工事区域等の標示を目的とした蓄光式プラスチックチェーンであり、 プラスチック専用の蓄光顔料の開発により、JIS Z 9097が定める「屋外Ⅰ類」に 相当する高輝度を実現した。本製品の活用により、工事現場における安全性を 向上させる事が可能となる。</t>
  </si>
  <si>
    <t>本技術は、汚物を強力に吸引圧送出来る超節水型の仮設トイレで、従来は、簡易水洗トイレや水洗トイレで対応していたが、本技術の活用により、今までは設置出来なかった場所に水洗トイレが設置できるため、作業員の作業効率アップが図れる。</t>
  </si>
  <si>
    <t>本技術は、消波工や離岸堤工、根固工などに用いる立体型消波根固めブロックで、従来は六本脚ブロック等で対応していた。ブロック形状の工夫により小型化が図れ、かつ施工性を損なうことなく、構造安定性を確保できるため、経済性、工程、施工性の向上が期待できる。</t>
  </si>
  <si>
    <t>プレキャスト高潮堤防護岸工法</t>
  </si>
  <si>
    <t>従来、高潮堤防護岸は、現場打ち型枠により構築されてきましたが、本工法により、コンクリート製品据付及びコンクリート打設により、現場打ちと同様の仕様・性能を確保して、波返工・基礎工及び被覆工の構築が図れるコンクリート埋設型枠工法です。</t>
  </si>
  <si>
    <t xml:space="preserve">水陸両用バックホウは水深-4mまで機械全体が潜降して施工可能なバックホウであり、これまで施工困難であった都市部の河川(橋梁下)の浚渫等に対応する機械である。 </t>
  </si>
  <si>
    <t>地下水位計測調査孔</t>
  </si>
  <si>
    <t xml:space="preserve">不織布付樹脂フィルター、簡易逆止弁を採用した新たな構造の調査孔であり、従来の技術では土砂流入により困難だった背面の地下水の有無の確認・グラウト注入が可能となった。追加機能として計測バルブを取付たことにより携帯水圧計測器で堤防内水位計測も可能になった。  </t>
  </si>
  <si>
    <t xml:space="preserve">本技術は既設コンクリート構造物目地部に発生する変位を、構造物の内面から伸縮部材を設置して吸収する技術である。本技術の活用により期待される効果は部材から孔加工を無くしたことによる止水性の向上と押え板の改良による施工時間の短縮と材料コストの縮減である。  </t>
  </si>
  <si>
    <t>柔構造樋門・樋管用グラウト管 ミエール</t>
  </si>
  <si>
    <t xml:space="preserve">本技術は、 樋門直下の調査や作業時の安全性を改善したグラウト管の技術で、従来はグラウトホールで対応していた。本技術の活用により、バルブ開閉操作で開口量が最小限で調査が行える為、調査作業が容易となり、地下水噴出抑制による安全性の確保が期待できる。  </t>
  </si>
  <si>
    <t xml:space="preserve">本技術は、河川堤防表護岸として設ける鉄線籠型護岸の平張り護岸工法として用いる技術である。これら工事において従来はかごマット工(スロープ式)で対応してきた。本技術の活用により施工費縮減や工期短縮が図られる。 </t>
  </si>
  <si>
    <t xml:space="preserve">従来河口部などかごマットなどでは塩害対策として亜鉛アルミ合金メッキ鉄線を芯線とする被覆鉄線を使用していたが、本技術は多自然型護岸工法のアイオノマー樹脂被覆かごマットであり、経済性、品質、安全性の向上が期待できる。 </t>
  </si>
  <si>
    <t>南濃式覆土(客土)ブロック工法</t>
  </si>
  <si>
    <t xml:space="preserve">本製品は、覆土(客土)保持の目的で突起や格子状の土留めを設けたコンクリート二次製品シリーズです。 現場の状況に合わせ、数種類のブロックから単体又は組み合わせを選ぶ事で、現地の景観や目的に合わせた護岸を構築出来ます。  </t>
  </si>
  <si>
    <t>サンKクリア工法による大型張りブロック設置工法</t>
  </si>
  <si>
    <t xml:space="preserve">本工法は、大型張りブロックをらくピタ(高さ固定ボルト)で基面より浮かせて先行施工し、その隙間よりコンクリートを後打ちして、製品底版と基面とを一体化させる設置工法である。熟練工を必要とせず、据付時間の短縮、省人化・省力化を可能にした工法である。  </t>
  </si>
  <si>
    <t>シャックル連結式大型連節ブロック</t>
  </si>
  <si>
    <t xml:space="preserve">護岸用大型連節ブロックの連結をシャックルで連結する技術で、従来の鋼線で連結する技術に比べ維持管理上において1箇所単位での補修が可能となり、さらに従来技術より大幅な施工短縮且つコスト縮減が実現し、従来からの維持管理への課題を解消した経済的な新技術である。  </t>
  </si>
  <si>
    <t>ソルコマット工法</t>
  </si>
  <si>
    <t xml:space="preserve">本技術は河川の護岸、浸食防止を目的とする。コンクリートブロックと吸出し防止機能を有する合成繊維フィルタークロスを一体化させたマットを敷設することにより、護岸工の施工を大幅に合理化することができる。 </t>
  </si>
  <si>
    <t xml:space="preserve">河川護岸において、延長方向の一定区間毎に横帯工を設け、護岸の変位や破損が他に波及しないよう絶縁するためのコンクリート二次製品。本体・蓋版設置、コンクリート打設、仕上げの簡易施工なので現場打工法の型枠設置・撤去・養生期間が不要な為、工期短縮が可能です。 </t>
  </si>
  <si>
    <t>多自然型護岸ブロック工において、河川の生き物に棲み処を提供でき滑動抵抗性等に優れた水平空積ブロックで、従来は、環境保全型ブロックで対応していた。栗石や抵抗板による噛み合わせ抵抗が確保できるため、滑動抵抗性に優れた大型空積ブロックが施工可能となる。</t>
  </si>
  <si>
    <t xml:space="preserve">横帯工の構築は従来から、現場コンクリートが主であり、その為に型枠組立等が必要であった。 この横帯工を全て二次製品化することで、省力化、工期短縮が期待できる。 併せて、省人化に寄与できる。 </t>
  </si>
  <si>
    <t xml:space="preserve">河川護岸及びブロック積み擁壁の小口止に使用するブロックです。型枠設置、撤去が不要なので、ブロック積みとほぼ同時に施工でき、施工性、安全性の向上が期待できる。また、積みブロックを施工する重機で設置可能である。 </t>
  </si>
  <si>
    <t>本技術は、危機管理型ハード対策「法尻の補強」に対応したブロックであり、従来は補強材(コンクリートブロックやカゴマットなど)で対応していた。本技術の活用により、コスト縮減や工期短縮が期待できる。</t>
  </si>
  <si>
    <t>本工法は、軽量な布製型枠内にコンクリート(モルタル)を施工場所にて注入する工法で、従来は空積みのコンクリートブロック張工で対応していた。本技術の活用により工期短縮・経済性・施工性の向上が期待できる。</t>
  </si>
  <si>
    <t>ネコヤナギによる護岸の緑化工法</t>
  </si>
  <si>
    <t xml:space="preserve">本工法は、既設または新設のコンクリート護岸(ブロック積等)に対して植栽孔を設け、ネコヤナギの挿し木を植栽して緑化する技術であり、コンクリート利用によって水辺が無機質化・単調化した河川環境を修復すると共に、水辺の生態系の回復と保全を図るものである。  </t>
  </si>
  <si>
    <t xml:space="preserve">本技術は、生育上のストレスに対し高い耐性を持った野芝と補強繊維ネットを絡めることで、強固で安定した緑化を可能とする張芝工である。従来は、張芝、筋芝等で対応していた。本技術の活用により、施工性が向上し、工期短縮が図れる。  </t>
  </si>
  <si>
    <t>本技術は河川護岸や河床の洗堀防止また海岸の浸食防止として高強度ジオグリッドをマットレス状に組立て中詰材に石等を充填して使用する長尺カゴマット製品で、従来は小型の鉄線かごマットで対応していた。本技術の活用により、工期短縮が期待できる。</t>
  </si>
  <si>
    <t>共和式基礎ブロック</t>
  </si>
  <si>
    <t>本技術は、ブロック積み(張り)工事に用いる基礎ブロックであり、プレキャスト化することにより施工の効率化が図れる技術です。また内部材にリサイクル材も使用可能です。製品材料にも産業廃棄物からの再生資源を利用可能です。</t>
  </si>
  <si>
    <t>護岸名人</t>
  </si>
  <si>
    <t>当技術は、プレキャスト護岸基礎工の運搬時のクラック防止と、中詰め材打設時の施工性向上を目的として製造したコンクリート二次製品の技術である。</t>
  </si>
  <si>
    <t>鋼矢板護岸対応基礎工</t>
  </si>
  <si>
    <t>河川海岸工事で使用される護岸基礎工を二次製品化した製品シリーズです。「中部地方で一般的に使用されるA型・B型・C型護岸基礎工・高潮堤防基礎工」同等の断面形状製品であり、同工法における「直接基礎工・直接矢板基礎工・鋼矢板基礎工」に対応する事ができます。</t>
  </si>
  <si>
    <t>モンティーリキッドカーボン(腐植酸)野芝種子吹付工</t>
  </si>
  <si>
    <t xml:space="preserve">モンティーリキッドカーボン工法は野芝種子散布工のスラリーの中にモンティーリキッドカーボンを入れる事で保肥力が増し、野芝種子が成育するために必要なリン酸の吸収を促進し美しい芝生を成育させる工法であり雑草抑制に効果がある。  </t>
  </si>
  <si>
    <t>本技術は植物由来ポリエステルを使用した繊維で網状に製作した袋型根固め工法用袋材で、従来は石油由来ポリエステル袋型根固め工法用袋材で対応していた。 本技術の活用により、温室効果ガス削減および有限資源(石油)の節約が期待できるので、環境の向上がはかれる。</t>
  </si>
  <si>
    <t>KCドレーン</t>
  </si>
  <si>
    <t xml:space="preserve">本技術は、堤防強化工法におけるドレーン工用堤脚水路に用いるプレキャストU字溝です。片土留め付きのJ型と通常形状のU型を用意しており、堤脚水路の設置状況に合わせて形式を選択できます。また、通常のU字溝同様オープン型ですのでメンテ等も容易に行えます。(蓋材有) </t>
  </si>
  <si>
    <t>本技術は、アンカーピンを打設するブロックマット工に使用できる堤防護岸用遮水シートで、従来は、アンカーピンを用いない護岸工で対応していた。本技術の活用により、流速が4m/s以下の護岸工にブロックマット工を使用できるため、経済性の向上が図れます。</t>
  </si>
  <si>
    <t xml:space="preserve">本技術は止水材重ね代を30cmと広幅化した河川用遮水シートであり、従来は15cmの重ね代を取って対応していた。本技術の活用により、遮水効果が向上し、地震や沈下等により重ね代がズレても遮水効果の確保が図れます。 </t>
  </si>
  <si>
    <t>堤防強化ドレーン工の堤脚保護工法「DRウォールW」</t>
  </si>
  <si>
    <t>本技術は堤防裏のり尻のドレーン工の堤脚水路と堤脚保護工を一体化し、堤体内に浸透した浸透水や雨水を速やかに排除する工法で、従来は現場打ちの水路工と擁壁工を構築する工法で対応していた。本技術の活用により省力化が図れ、経済性の向上が期待できる。</t>
  </si>
  <si>
    <t>トラス式樋門上屋</t>
  </si>
  <si>
    <t xml:space="preserve">建築基準法に基づき、国土交通省告示 第408号・第409号・第410号(アルミニウム合金造の建築物に関する安全上必要な技術的基準)、その他関係法令に準拠した構造計算によって安全性を確保した、アルミ合金造主体及び屋根部トラス方式を採用した水門・樋門・樋管等の上屋  </t>
  </si>
  <si>
    <t xml:space="preserve">本技術は擁壁・水路などの構造物の壁面にあと施工できる昇降用階段です。高強度のレジンコンクリートで階段のパネルを製作するため、パネルの軽量化ができ、施工性が優れています。避難階段としても使用できます。 </t>
  </si>
  <si>
    <t xml:space="preserve">本技術(製品)は、斜面における作業時に、安全長靴に装着する事で作業者の作業性を高める事を目的とするもので、従来はスパイク安全長靴等で対応していた。本技術(製品)の活用により、作業効率(施工性)の向上が図られる。  </t>
  </si>
  <si>
    <t xml:space="preserve">本技術は刈刃軸の回転方向を切換えできるハンドガイド式草刈機であり、従来は防護板等の養生が必要なハンドガイド式草刈機を使用していた。本技術の活用により、飛石などの飛散物が極めて少なくなるため、安全性の向上が期待できる。  </t>
  </si>
  <si>
    <t xml:space="preserve">本技術はハンドガイド式草刈機に、操縦部の水平維持制御装置や刈取部のスライド装置を装備した事で、危険要素が低減し、安全かつ効率的に作業を行う事が出来る。  </t>
  </si>
  <si>
    <t xml:space="preserve">本技術はハンドガイド式草刈機に、本体・操作部・オペレーターの自動水平制御装置と作業機の刈高さ設定装置を装備した技術であり、従来は姿勢制御のないハンドガイド式草刈機を使用していた。本技術の活用により斜面施工時の危険性を低減し安全性の向上が期待できる。 </t>
  </si>
  <si>
    <t xml:space="preserve">本技術は、緑化地域や農地の表土に含まれる肥料を、流亡前に特別な土壌藻に吸収させて土壌に留める技術です。従来は、流亡抑制効果のない堤防芝養生工で対応していました。本技術の活用により、施肥範囲外への肥料流亡の抑制や表土の水食耐性の向上が図れます。 </t>
  </si>
  <si>
    <t xml:space="preserve">道路、法面、河川敷の竹やぶ、雑草や雑木(φ10cmまで)を、0.45m3級のバックホウにブッシュチョッパーを装着し、1cm～20cmに粉砕する。搬出が必要な場合は、アースシェーバー(集積ボックス)を装着することで、直接ダンプに積み込みができる。  </t>
  </si>
  <si>
    <t>アクアブロック</t>
  </si>
  <si>
    <t xml:space="preserve">緊急災害・止水対策時の初動対策に「すばやく、簡単に、確実に」使用することの出来る土砂を使わない吸水土のう(商標名:アクアブロック)を開発しました。このアクアブロックは、水に3分間浸すだけで20kgの土のうになり、積み重ねて水を堰き止めます。  </t>
  </si>
  <si>
    <t>本技術は、石と石の隙間から機械式圧力で既設空石積の隙間及び背面空洞をモルタル注入によって補修、補強する。</t>
  </si>
  <si>
    <t>土NO袋</t>
  </si>
  <si>
    <t xml:space="preserve">土NO袋は、袋の中にある吸水性ポリマーが水で膨張して土のう袋としての役割を果たすので、従来のように土を詰める必要がなく、水さえあれば自然に膨張するので、省力化をはかることができ、使用後は専用の脱水剤(別売)があり、それを振り掛けることでまた水に分解される。  </t>
  </si>
  <si>
    <t xml:space="preserve">本技術は水位をリアルタイムに監視し、急激な増水に対して即時、注意喚起する警報装置で、従来はテレメータ装置等で収集した情報をサーバーで一元管理する中央管理型の河川水位警報システムで対応していた。本技術の活用により、簡潔で設置が容易な為経済性が向上する。  </t>
  </si>
  <si>
    <t>カクイオイルキャッチャー</t>
  </si>
  <si>
    <t xml:space="preserve">カクイオイルキャッチャーは植物系セルロース中空繊維主体の天然系油吸着材です。栽培された綿を使用しているので自然破壊がありません。また水をほとんど吸わず油だけ吸います。自重の30倍以上の吸着力を有し、水に沈みません。  </t>
  </si>
  <si>
    <t>水草・刈草等の有効活用のための『KS工法』</t>
  </si>
  <si>
    <t xml:space="preserve">建設工事・維持工事で発生する植物性廃棄物(伐木・伐竹・除根・刈草・水草・アオコ等)を発生現場で処理する技術。従来は、廃棄物として中間処理施設(焼却)に搬出していた。「KS工法」は、現場で周辺環境に悪影響(臭気等)を与えずに堆肥化して有効活用する。 </t>
  </si>
  <si>
    <t xml:space="preserve"> INSEM材製造専用プラント:SR-メサイア(QS-110030-VE)　   砂防ソイルセメント工におけるINSEM材の製造機械であり、従来は製作した混合枡内で混合材を計量後バックホウにて撹拌し状態を目視判定していた。本技術の活用により品質の向上、作業工程の短縮、小型ユニット化による索道運搬、作業環境改善が期待できる。   </t>
  </si>
  <si>
    <t>残存化粧型枠「パットウォール」</t>
  </si>
  <si>
    <t xml:space="preserve">本技術は,埋設型枠(残存型枠)で、従来は、合板(コンパネ)型枠で対応していました。本技術の活用により、工費縮減,工期短縮,環境対策(建設廃材の削減)が可能になります。  </t>
  </si>
  <si>
    <t>ウォールパネル</t>
  </si>
  <si>
    <t xml:space="preserve">本技術は、場所打ち擁壁や砂防・ダム堰堤等のコンクリート構造物を構築する際に使用され、従来の残存化粧型枠に換わる大型埋設型枠である。本技術の活用により型枠作業においての作業環境の向上と省力化を図ることができる。  </t>
  </si>
  <si>
    <t>仮設ECOバインド工法</t>
  </si>
  <si>
    <t>本技術は侵食により落石の危険性が高い斜面に環境負荷が少ない固化材を吹き付けることで斜面安定を図り工事期間中の安全を確保する技術である。従来はソイルセメントが使用され重金属等の溶出が懸念されていた。本技術の活用により作業後の取り壊し撤去が不要となる。</t>
  </si>
  <si>
    <t>コンクリート保護材 ラバースチール</t>
  </si>
  <si>
    <t xml:space="preserve">本技術は、ゴムと鋼板を複合一体化させた材料をコンクリート表面に施工することで、砂防堰堤の堤冠コンクリート等の摩耗を防止するための技術です。本技術の活用により、構造物の長寿命化が期待できます。  </t>
  </si>
  <si>
    <t>鋼製スリットえん堤T型</t>
  </si>
  <si>
    <t>本技術は平面フレーム構造の鋼製透過型砂防えん堤で,従来は立体フレーム構造の鋼製透過型砂防えん堤で対応していた.本技術の活用により,土石流捕捉機能は従来と同等の効果を有しながら,部材の小断面化,鋼材使用量の低減が図られる.</t>
  </si>
  <si>
    <t xml:space="preserve">本技術は、ポリエチレン製のU字溝であり、従来はプレキャストコンクリート製U字溝で対応していた。本技術の活用により、ボルトナットと止水パッキンに変えたことにより、目地モルタルの養生期間が省かれ、工期の短縮が図れます。   </t>
  </si>
  <si>
    <t xml:space="preserve">本技術は、溶融亜鉛めっき処理をし、鋼管上部をメッシュ状にした直接打込み可能な水抜きパイプで、従来はボーリング後に硬質塩化ビニール管を設置で対応していた。本技術の活用により、直接打込みが可能となり、経済性の向上が図れる。  </t>
  </si>
  <si>
    <t>安全管理サポートシステム</t>
  </si>
  <si>
    <t xml:space="preserve">河川、砂防工事などにおいて、安全管理に必要な映像、雨量、水位などの情報をリアルタイムで記録し、施工現場から離れた場所でこれら情報を確認、出力をすることができます。また、警報機やメールで注意を促すことができる安全管理をサポートするシステムです。  </t>
  </si>
  <si>
    <t xml:space="preserve">劣化した集水井に対し、錆びない「ポリエチレン製管」を用いた更生工法である。本工法により、劣化集水井は、新設時と同等以上の強度に回復することができる。また、既存の集水井を利用するので施工が短期間である。 </t>
  </si>
  <si>
    <t>立坑掘削時の土砂や仮設資材等を搬入搬出の際、ライナープレートにガイドレールを取り付け、吊り荷の落下を防止し、作業員の安全性の向上と作業時間短縮を実現した。</t>
  </si>
  <si>
    <t>低騒音型プレートコンパクタ</t>
  </si>
  <si>
    <t>舗装工事等に広く使われているプレートコンパクタの稼働時に振動板から発生する騒音を低減できる騒音低減構造を組み込む事により、従来機種より約8dBの騒音低減効果を実現した低騒音型プレートコンパクタです。</t>
  </si>
  <si>
    <t xml:space="preserve">本技術は加熱アスファルト混合物の輸送時の保温技術である。従来は帆布製の保温マットとドングロスの重ねがけで対応していた。本技術とドングロスを重ねがけすることで加熱アスファルト混合物の保温性が向上し、加熱アスファルト混合物の輸送時の温度低下を抑制できる。  </t>
  </si>
  <si>
    <t xml:space="preserve">本技術はプレートコンパクタを用いた端部処理転圧技術で、本技術の活用により端部での施工性が向上し、品質の確保が図れる。また、端部施工に対応した機械仕様のため耐久性やメンテナンス性も向上した。  </t>
  </si>
  <si>
    <t xml:space="preserve">本技術は、ローラの周辺作業員や障害物を超音波センサを用いて検知・警告する技術で、従来はローラ運転手の目視による安全確認、声掛けで対応していた。本技術の活用により目視確認とセンサによる二重確認となり安全性が向上する。  </t>
  </si>
  <si>
    <t xml:space="preserve">本技術は、アスファルト混合物の締固めにおいて、締固め機械の作業輪にアスファルト混合物が付着するのを抑制する技術で、従来は鉱物油の原液を使用していた。本技術の活用によりアスファルト付着防止剤が自然界へ流出しても、生態系への影響は最小限である。  </t>
  </si>
  <si>
    <t xml:space="preserve">本技術はタイヤ付着抑制乳剤で、従来はPK-4で対応していた。本技術により、作業車両への乳剤付着を抑制し層間接着力が向上する事で舗装の品質が向上し、また、工事車両の引摺りに伴う周辺環境への影響が抑制でき、清掃等作業が不要になるため施工性も向上する。  </t>
  </si>
  <si>
    <t>アイス・インパクト</t>
  </si>
  <si>
    <t xml:space="preserve">本技術はたわみ性の高いアスファルト舗装で、従来は密粒度混合物で対応していた。本技術の活用により、車両の通行に伴う舗装のたわみで氷や圧雪がはがれやすくなり、『路面が露出しやすい』『すべり抵抗が回復しやすい』などの凍結抑制効果が期待出来る。  </t>
  </si>
  <si>
    <t>ゴムパウダ型凍結抑制舗装</t>
  </si>
  <si>
    <t xml:space="preserve">本技術は、舗装面を対象とし表面処理工法で、アスファルト舗装の縦断方向に設けたグル―ビング溝の凹部にゴムパウを付着させた凍結抑制舗装である。従来はグルービング工(アスファルト舗装)で対応していた。本技術の活用により、凍結抑制効果が向上する。  </t>
  </si>
  <si>
    <t>アイストール</t>
  </si>
  <si>
    <t xml:space="preserve">本技術は、アスファルト舗装表層に対する物理系凍結抑制舗装で、従来は密粒度アスファルトで表層全体を舗装していた。アスファルト表層上部に薄層の弾性層を施したことによる凍結路面発生の抑制が期待できる。  </t>
  </si>
  <si>
    <t>NEIシステム</t>
  </si>
  <si>
    <t xml:space="preserve">本技術は橋梁上やトンネル内のアスファルト舗装において、電磁誘導を利用して舗装の高さを自動的に制御する技術で、従来はセンサワイヤを用いて舗装の高さを制御していた。本技術の活用により、基準線の"たわみ"が解消できるため、出来形の向上が期待できる。  </t>
  </si>
  <si>
    <t>ECOバインダー・シリーズ</t>
  </si>
  <si>
    <t xml:space="preserve">本技術は使用可能な温度領域の広いポリマー改質アスファルトで、従来はポリマー改質アスファルト(Ⅰ型、Ⅱ型、H型)で対応していた。本技術の活用により、アスファルト混合物の製造温度を30℃低くすることができ、製造時の二酸化炭素排出量を抑制することができる。  </t>
  </si>
  <si>
    <t xml:space="preserve">本技術は、舗装工事における材料の敷均し高さを、画像処理により制御する技術で、従来はセンサワイヤ設置による舗装高さ制御で対応していた。本技術の活用により、基準物の設置撤去作業の省人化となるため、施工性が向上する。  </t>
  </si>
  <si>
    <t xml:space="preserve">本技術は、中温化剤を予め添加し、加熱アスファルト混合物の製造温度を低減できる改質アスファルトⅡ型で、従来は、ポリマー改質アスファルトⅡ型で対応していた。本技術の活用により、従来より30℃低い温度で混合物を製造できるため、CO2の排出を15%程度削減できる。  </t>
  </si>
  <si>
    <t xml:space="preserve">本技術は測定面より電磁波を出しアスファルト舗装の密度・締固度を非破壊で測定する機械であり、従来はコア抜きによる密度・締固試験で対応していた。本技術の活用により舗装工事におけるコア抜き、復元及びコア密度試験の手間が軽減されるため施工性が向上する。 </t>
  </si>
  <si>
    <t xml:space="preserve">本技術は、アスファルト混合物輸送時における温度低下を最小限に抑えるシートで、従来は、麻袋(マタイ)と帆布(トラックシート)の2枚掛けで対応していた。本技術の活用により、アスファルト混合物の温度低下が抑制され品質の向上が図られる。  </t>
  </si>
  <si>
    <t xml:space="preserve">本技術は、アスファルト舗装の縦継ぎ目を加熱する装置で、従来までは、平面型赤外線ヒータやトーチ型プロパンバーナを用いて舗装縦継ぎ目部の品質を確保していたが、本技術の活用により舗装縦継ぎ目部の付着が改善し、締固め度が向上する。  </t>
  </si>
  <si>
    <t xml:space="preserve">高性能GPS、自動追尾トータルステーションを利用して、道路の路床、路盤から表層までの施工において建設機械制御を行うもので、従来は丁張を設置してオペレータ操作により施工していた。本技術により、施工精度、安全性、品質の向上と、準備工の省力化が期待できる。  </t>
  </si>
  <si>
    <t>アスファルト舗装用面取型枠</t>
  </si>
  <si>
    <t xml:space="preserve">本技術は、アスファルト舗装用型枠において、型枠面に傾斜と波形の形状を施すことにより、接合面の面積拡大及び密着性を高め、耐久性の向上(剥離防止)が期待できるものである。また、材料には国産の間伐材を有効活用しており、環境にも配慮した材料である。  </t>
  </si>
  <si>
    <t xml:space="preserve">本技術は、専用散布機により、新しく開発したアスファルト乳剤と促進剤を同時に散布することで、分解を早めたタックコート工法である。本技術の活用により、数十分を要していたタックコート乳剤の分解時間が5分以下にまで短くなるため、施工時間の短縮が図られる。  </t>
  </si>
  <si>
    <t xml:space="preserve">本技術はアスファルト乳剤と分解剤を特殊ディストリビュータで同時散布し、アスファルト乳剤の分解時間を従来技術の最大1/10に短縮する技術で、従来はPKM-Tで対応していた。本技術の活用により、タックコートの養生時間が短縮されるため、工程の短縮が図れます。 </t>
  </si>
  <si>
    <t>本技術は天然植物油脂を原料とするアスファルト合剤付着防止剤である。従来は、軽油等の鉱物油で対応していた。本技術の活用により、合材品質保持や、舗装工事における周辺環境への影響低減が図れます。</t>
  </si>
  <si>
    <t>本技術はポリアルキレングリコール等を主成分とした消防法上の危険物非該当品のアスファルト合材付着防止剤である。従来は鉱油系付着防止剤(軽油)で対応していた。本技術の活用により安全・安心性が向上し、環境負荷の低減、品質の向上が図れます。</t>
  </si>
  <si>
    <t xml:space="preserve">本技術は、地上型3Dレーザスキャナ計測機を用いて3次元空間情報(X・Y・Z値)を取得し、3次元CAD情報化する技術。従来は、測量をトータルステーション・レベルを使って実施し、各図面作成を行っている。新技術の活用により経済性・安全性・施工精度の向上が期待できる。 </t>
  </si>
  <si>
    <t>ポーラスモードE</t>
  </si>
  <si>
    <t>本技術は、排水性舗装の表面にポーラスモードEを撒布し、骨材飛散を抑制する臭気が少ない表面強化材料である。従来は、排水性舗装の交差点部など車両の据え切り箇所で骨材が飛散することがあった。本技術の活用により舗装表面が強化され、耐久性向上が期待できる。</t>
  </si>
  <si>
    <t>ハイタックAS</t>
  </si>
  <si>
    <t xml:space="preserve">本乳剤は従来のタックコート材であるPK-4やPKR-Tと比較して、工事車両等のタイヤへの付着を低減でき、周辺の既設舗装および構造物を汚すことがほとんどない。また、接着強度がPKR-Tより高いため、排水性舗装や交差点部など高い接着性を求められる箇所に有効である。  </t>
  </si>
  <si>
    <t>アスファルト合材付着防止剤(アーネス・シリーズ)</t>
  </si>
  <si>
    <t xml:space="preserve">本技術はエコマーク取得のアスファルト付着防止剤であり、従来は鉱物油や植物油で対応していた。本技術はオレンジオイルを原料に調合した水溶性タイプであり、舗装面や 車輪部に悪影響を与えることなく、分離安定性に優れ、環境に優しい付着防止剤である。  </t>
  </si>
  <si>
    <t xml:space="preserve">本技術は、混合物1層の内に排水機能に加えて防水機能が得られる多機能型排水性舗装で、従来は排水性舗装で対応していた。本技術の活用により、取込んだ雨水等の水分が下層へ浸透せず下層の保護が期待できるため、品質が向上する。 </t>
  </si>
  <si>
    <t xml:space="preserve">本技術は、排水性舗装の継ぎ目に特殊アスファルト乳剤と樹脂エマルジョンの混合液を塗布する工法で、従来は排水性舗装工で対応していた。本技術の活用により、舗装の継ぎ目が強化され、骨材飛散を抑制して耐久性の向上を図ることができる。 </t>
  </si>
  <si>
    <t>本技術は、LEDパネルの表示とFMラジオの音声の同期制御による、車両誘導技術で、従来は警笛と手振りで対応していた。本技術の活用により、騒音を出さずに運転手へ具体的に指示できるので、車両誘導における騒音が抑制され、環境負荷の低減が期待できる。</t>
  </si>
  <si>
    <t xml:space="preserve">車両系建設機械の安全対策技術です。従来は運転者の目視による確認や監視員による誘導で対応していた。本技術の活用により、人や物の手前で車両を停止させることが出来るため、接触事故を大幅に低減できる。 </t>
  </si>
  <si>
    <t>本技術は、作業員や障害物を測域センサで検出し、重機の走行を自動停止させる技術で、従来は重機運転手による目視確認で対応していた。本技術の活用により、作業員や障害物の侵入を精度良く検出し、接触事故を防ぐことが可能となり、工事の安全性、施工性が向上する。</t>
  </si>
  <si>
    <t>本技術は、タックコート用乳剤に使用するアスファルトの針入度を下限に近い値とした材料で、タイヤへの付着を抑制できることから乳剤が周囲の路面や走行車両を汚すことがなく、また乳剤の分解が速いことから施工時間が短縮する。</t>
  </si>
  <si>
    <t>・本技術は、道路上の事故流出油・河川に付着した流出油の最終処理剤です。 従来は道路上では吸着マット、河川・護岸流出では吸着マット、オイルフェンス等で対応していました。 本技術の活用により、高い洗浄力と優れた生分解性を合わせ持ち二次汚染を防止します。</t>
  </si>
  <si>
    <t>本技術はガンマ線計測による舗装密度計であり、従来はコア採取によるアスファルト混合物の密度試験で対応していた。 本技術の活用により、品質及び経済性の向上が図れる。</t>
  </si>
  <si>
    <t>環境対応型アスファルト合材付着防止剤(アスクリーン、アスクリーンクリア)</t>
  </si>
  <si>
    <t xml:space="preserve">本技術は、環境配慮型のアスファルト合材付着防止剤で、従来は軽油等で対応していた。本技術は生分解性が高く生態系に対しても安全であることから水質・土壌環境などへの負荷を軽減できる。植物油や植物由来原料使用でカットバックが少なくポットホールを抑制する。  </t>
  </si>
  <si>
    <t>アスファルト合材付着防止剤(アスファゾール)</t>
  </si>
  <si>
    <t xml:space="preserve">本技術は、アスファルト合材プラント等へのアスファルト合材の付着を防止する材料である。従来は軽油を使用していた。本技術の活用により、作業・保管時の安全性の向上、コストの低減、アスファルト合材への影響、周辺環境への影響の低減が可能となる。  </t>
  </si>
  <si>
    <t>舗装工向け車輌誘導表示器 「AFサイン」(エ-エフサイン)</t>
  </si>
  <si>
    <t xml:space="preserve">本技術は、舗装工等におけるアスファルトフィニッシャ(AF)に取付けたLED表示板により材料を供給するダンプトラックに合図を表示し誘導指示する技術であり、従来はAFオペの目視による合図と合図者で誘導を行っていた。本技術の活用により経済性・安全性の向上が期待できる </t>
  </si>
  <si>
    <t xml:space="preserve">本技術は、連続鉄筋コンクリート舗装において載荷重性能を向上させたトラス状のスペーサーである。スペーサーの設置数量が低減するので省資源化、工期・コスト縮減が図れ、なおかつ斜め配置をすることにより主筋・配力筋の両者の確実な支持が可能となる。  </t>
  </si>
  <si>
    <t xml:space="preserve">本技術は、TSを使用した3DMCシステムをスリップフォームペーバに適用したコンクリート工法で、従来は、型枠等を基準物としたコンクリート舗装工法で対応していた。本技術の活用により、仕上がり高さ及び平坦性が確保されるので、品質の向上が図れる。  </t>
  </si>
  <si>
    <t xml:space="preserve">本技術は、JISの舗装コンクリートより低水セメント比の配合を用いたコンクリート舗装工である。 従来は、JISの舗装コンクリートを用いたコンクリート舗装工で対応していた。 本技術の活用により、養生期間が1日以内になるため、工期が短縮する。 </t>
  </si>
  <si>
    <t xml:space="preserve">本技術は、連続鉄筋コンクリート舗装の現場組立鉄筋を予め工場にてユニット化したメッシュパネルである。タテ筋・ヨコ筋を60度斜交させ、交点全てをスポット溶接したものであるこのパネルを現場敷設することにより、工程・コスト縮減、省力化、品質安定が可能となる。 </t>
  </si>
  <si>
    <t>従来の連続鉄筋工法では、5工程(スペーサー設置、配力筋設置、結束、主筋設置、結束)が必要だったが、配力筋にスペーサー材を溶接し、一体型製品とする事により、3工程(配力筋設置、主筋設置、結束)での施工を可能とした。</t>
  </si>
  <si>
    <t>国産環境型レンガ</t>
  </si>
  <si>
    <t xml:space="preserve">火山灰及び浄水廃土を利用し、省エネ窯により焼成した保水透水舗装用レンガ。  </t>
  </si>
  <si>
    <t>アイスクラッシュペイブ</t>
  </si>
  <si>
    <t xml:space="preserve">本技術は、舗装体内に混入させた低温時にも柔らかいゴムチップが通行車両の荷重によりたわむことで冬期路面の凍結抑制ができる技術で、従来は密粒度アスファルト舗装で対応していました。本技術の活用により、舗装表面の雪氷の破砕・除去を効率的に行うことができます。  </t>
  </si>
  <si>
    <t>アイストッパー</t>
  </si>
  <si>
    <t>本工法は粗面型ゴム粒子入り凍結抑制舗装で、従来は密粒度舗装で対応していた。本技術の活用により、積雪時路面の凍結抑制性能とともに雨天時路面の水膜発生抑制性能、低騒音性能が期待できる。</t>
  </si>
  <si>
    <t xml:space="preserve">本材料は、簡易舗装材で、鉄の製造過程で発生する高炉水砕と製鋼スラグを100%リサイクル利用し、スラグ特有の水と反応して固まる省エネルギー、省資源に優れた材料です。  </t>
  </si>
  <si>
    <t>本製品は、天然素材100%の土系舗装で、舗装材には竹短繊維や天然吸水骨材を使用しているため吸水性や保水性を有している。従来はアスファルト舗装等で対応していた。本製品の活用で品質及び環境の向上が期待できる。</t>
  </si>
  <si>
    <t>2液反応式アクリル樹脂デガルート(すべり止め薄層カラー舗装)</t>
  </si>
  <si>
    <t xml:space="preserve">本技術はアクリル系樹脂材料を使用した薄層カラー舗装で、従来はエポキシ系樹脂材料で対応していた。専用プライマーによりコンクリート面及び滑りやすい金属面への対応が可能となり施工範囲が拡大した。  </t>
  </si>
  <si>
    <t>瓦骨材利用薄層舗装 K-グランドコート</t>
  </si>
  <si>
    <t>本技術は不要になった瓦を粉砕し、骨材として使用した土系質感の常温塗布式薄層舗装(水性)で、高い防滑・視認性がある。また、本技術の活用で従来よりも安価に施工でき、リサイクル率の向上と路面温度上昇を押さえ、循環型社会形成に役立てることが出来る。</t>
  </si>
  <si>
    <t>景観型ガードパイプ Gp-N</t>
  </si>
  <si>
    <t>本技術は標準型ガードパイプの安全性能をそのままに、特に人との親和性に配慮した景観ガイドライン対応型の車両用防護柵です。ビーム上端からボルトを完全に無くし、支柱の突出を抑え、端部の視認性を向上させました。</t>
  </si>
  <si>
    <t>本技術は、視線誘導表示用単層多色のマイクロプリズム式反射シートで、従来は封入ガラスビーズ反射シートで対応していた。本技術の活用により反射性能が向上し、品質の向上、安全性の向上、景観に配慮した施工が期待できる。</t>
  </si>
  <si>
    <t>マイティーネット工</t>
  </si>
  <si>
    <t xml:space="preserve">本工法は、「斜面保護工法」であり、従来は「法枠工」等で対応していた。本技術の採用により、「法面成型等を行う事なく、落石さらには落石にともなう小規模斜面崩壊を防止」「足場等の仮設工が不要」「軽量部材でありモノレールによる資材運搬」等の効果が期待できる。  </t>
  </si>
  <si>
    <t>ビーズリンガーネット工法</t>
  </si>
  <si>
    <t xml:space="preserve">ビーズリンガーネット工法は、従来のポケット式防護網に補助ロープと緩衝機構(ビーズリング・KT装置)を設置することにより、ワイヤーロープとアンカーの負担軽減が図られ、落石エネルギーE=1200kJレベルに対応可能である。  </t>
  </si>
  <si>
    <t>ケーブルネット・SK厚ネット工法</t>
  </si>
  <si>
    <t xml:space="preserve">斜面の広範囲に点在している浮石や転石の初期移動を抑止する工法で、ケーブルを格子状に細かく(0.5m間隔で)張設し、アンカー体で浮石を斜面上に押さえ、斜面全体の浮石の初期始動が起きないようにして落石を未然に防ぐ工法である。 </t>
  </si>
  <si>
    <t>自然調和型落石防止工(ワイヤネット・KSネット)</t>
  </si>
  <si>
    <t xml:space="preserve">自然調和型落石防止工は、ワイヤロープとアンカーにて斜面上の「落石原因」を直接押さえ込む予防型の落石対策工法で、従来は現場吹付枠工等で対応していた。本技術を活用することで、コスト縮減、現況斜面の保護、二酸化炭素の削減等の効果が期待出来る。  </t>
  </si>
  <si>
    <t xml:space="preserve">本工法は、落石発生の恐れのある斜面にワイヤロープを格子状に張り、斜面に点在する浮石・転石の初期始動を予防して現位置にて押え込む発生源対策工である。本工法の活用により、コスト縮減、工期短縮が期待できる。 </t>
  </si>
  <si>
    <t>パイルロックフェンス工法(PRF工法)</t>
  </si>
  <si>
    <t>パイルロックフェンス工法は、最小限の用地で、安全かつ簡単に施工が出来る杭式落石防護柵で、三重鋼管合成杭構造による支柱耐力の向上と、落石衝突時にワイヤロープがスリップする緩衝機構により、130kJ程度の落石エネルギー吸収が可能となっている。</t>
  </si>
  <si>
    <t xml:space="preserve">従来は落石防護柵(ストーンガード)設置工+コンクリート基礎で対応していた。本技術はコンクリート基礎および足場工を不要とした、アンカー基礎による落石防護柵設置工であり、経済的で、自然地盤への影響を抑制した落石対策が期待できる。  </t>
  </si>
  <si>
    <t>スロープガードフェンス工法</t>
  </si>
  <si>
    <t xml:space="preserve">スロープガードフェンス工法は、急傾斜地の土砂崩れ・落石・雪崩から民家や道路を防護できる崩壊土砂・落石・雪崩防護フェンスである。 小口径鋼管を束ねて鋼管内部に配置した靭性に優れた支柱と施工性・維持管理性の優れたワイヤメッシュパネルを防護面に用いている。  </t>
  </si>
  <si>
    <t xml:space="preserve">本技術は、落石や崩壊土砂から保全対象物を防護し、また雪崩を予防する技術で、従来はコンクリート製重力式擁壁で対応していた。本技術の活用により工期短縮、経済性及び施工性が向上し、工場製品で景観色使用が可能なため品質の安定性、周辺環境との調和に期待できる。  </t>
  </si>
  <si>
    <t>マウントロックフェンス工</t>
  </si>
  <si>
    <t>本技術は斜面中腹に設置可能な防護柵設置工で、従来は落石防護柵(ストーンガード)設置工で対応していた。 本技術の活用により設置可能範囲の拡大および設置延長の短縮が図れ、廃土量の抑制が期待できる。</t>
  </si>
  <si>
    <t>ハイジュールネット工法</t>
  </si>
  <si>
    <t xml:space="preserve">大きな落石エネルギーをブレーキエレメント(緩衝装置)を用いて確実に吸収し、耐久性が高く部分的な補修ができて維持管理が容易な高エネルギー吸収型落石防止柵(ハイジュールネット)です。日本の地形に応じた支柱割付が可能であり、柵高のメニューも取り揃えています。  </t>
  </si>
  <si>
    <t xml:space="preserve">本技術はブロックガードシステムを用いて安価でスピーディーに施工出来る落石・雪崩・崩壊土砂対策防護柵です。杭式施工は従来困難だった既設擁壁上・道際等最小用地・沢沿い等短い延長・軟弱地盤に対応可能。又シンプル構造で景観性に優れ補修維持管理が容易に行えます。 </t>
  </si>
  <si>
    <t>ドレスネット</t>
  </si>
  <si>
    <t xml:space="preserve">高い耐久性を有する樹脂網。紫外線に強く錆びない。軽量で運搬・施工が容易。金網の初回更新でライフサイクルコストが逆転。CO2排出量が少ない低炭素素材。網の弾性により立入防止柵の下部の隙間閉塞および上部の忍び返しにより動物の侵入を防止しロードキルを低減する。  </t>
  </si>
  <si>
    <t>防雪柵の自動収納工法</t>
  </si>
  <si>
    <t xml:space="preserve">防雪柵の立ち上げ・収納作業では従来、主柱をロープにより人力、パネルを手動ウインチにより人力で行っていたが、主柱に電動ジャッキ、パネルに電動ウインチを使用し、リモコンによる遠隔操作で、少人員で安全、簡単、低コストにて維持管理作業ができる。  </t>
  </si>
  <si>
    <t xml:space="preserve">湾曲形状の防雪柵の背後(風上側)に偏向板を設ける事により、従来より遠方へ飛雪を吹き飛ばす事が可能となった。更に、従来は困難であった45°以下の斜風にも対応できる為、直角～10°までの広範囲の風向きに対して十分な防雪効果が発揮できるようになった。  </t>
  </si>
  <si>
    <t>自動収納型高機能防雪柵</t>
  </si>
  <si>
    <t xml:space="preserve"> 自動収納型高機能防雪柵(TH-080002-VR)　   本技術は当社新設の各種折畳式下部収納型防雪柵 [吹払柵・直立型吹止柵・高性能吹止柵・斜風対応型吹止柵] に自動収納型金具を装備し、防雪柵建込(展開)み・収納作業を電動装置 [電動ウインチ・油圧装置・複動シリンダ]を用い自動で行える防雪柵  </t>
  </si>
  <si>
    <t>鋼管杭への主柱材接続固定工法 『 ZIG 』</t>
  </si>
  <si>
    <t xml:space="preserve">本技術は、鋼管杭と主柱材をコンクリートにて接合するまでの間、溶接作業を行うことなく、鋼管杭に主柱材を仮固定することができる金具。本技術の活用により工事の品質確保及び経済性・リサイクル性の向上が期待できる。  </t>
  </si>
  <si>
    <t xml:space="preserve">新技術は日本古来のクサビの原理をナットに組み込むことにより強力なゆるみ止めを実現したナットである。従来はダブルナットを使用していた。本技術の活用により施工後の締結体の保全性を長期に渡り維持できると共に施工性の向上、保守・点検回数の低減も期待できる。  </t>
  </si>
  <si>
    <t xml:space="preserve">本技術は、ロータリーバイブレーション方式を採用した小型・中型車両の自走式支柱打込機械を用いて車両用防護柵支柱を建込み・引抜する工法であり、従来は空気圧による打撃並びに油圧引抜する工法であった。本技術の活用により品質、施工性の向上が期待できる。 </t>
  </si>
  <si>
    <t>本技術は、ガードレール設置工において、反射体などの付加物なく反射させる技術で、従来はガードレール設置工の後に、反射テープを貼り付ける工法で対応していた。本技術の活用により、視認性の向上、交通事故抑止の向上が図れます。</t>
  </si>
  <si>
    <t>本技術は、道路規制箇所等に用いられる仮設柵用基礎に関するものでプレキャスト連続基礎としたものであり、従来は現場製作単独基礎で対応していた。本技術の活用により衝突エネルギー吸収量が増え安全性が向上し、現場製作をプレキャスト化したことで施工性も向上する。</t>
  </si>
  <si>
    <t>耐雪型歩行者自転車用勾配自在柵</t>
  </si>
  <si>
    <t xml:space="preserve">本技術は、積雪地域の現場にて自在に勾配対応できる耐雪型縦格子パネルに関する技術であり、従来は溶接により現場に適応した縦格子パネルを特注製作していた。本技術の活用により標準パネルでの勾配対応が可能になる。  </t>
  </si>
  <si>
    <t xml:space="preserve">本技術は、付属施設物締結用の単体ゆるみ止めナットであり、従来はダブルナットで対応していた。本技術の活用により、ナットが1個で済むため、工程の短縮となる。  </t>
  </si>
  <si>
    <t>アルミ箔エコキューオン</t>
  </si>
  <si>
    <t xml:space="preserve">本技術は、道路騒音に対して遮音壁を設置することで騒音を防止する技術であり、従来は繊維系吸音材による遮音壁で対応していました。アルミ箔に微小な孔を多数空けることで高効率に吸音する本技術の活用により、従来技術より幅広い周波数域で高い吸音性能を発揮します。  </t>
  </si>
  <si>
    <t xml:space="preserve">本技術は振動を受ける場所のねじに使用しくさび作用による強力なゆるみ止め効果及び脱落防止効果を発揮する技術である。従来はダブルナット(二重ナット)で対応していた。本技術の活用により施工後の緊結が強固になり取付部材の脱落防止効果及び施工性の向上が期待できる。 </t>
  </si>
  <si>
    <t>本技術は路側工における歩車道境界ブロックのモルタル目地について、架橋オレフィン系樹脂発泡体を接着する方法に置き換えた技術であり、従来は現場練りモルタル目地詰めであった。本技術の活用により、経済性、施工性の向上、工程の短縮が期待できる。</t>
  </si>
  <si>
    <t>本技術はセメントの60%と細骨材の100%を高炉スラグに置き換えることにより、塩害および凍害に対して耐久性を向上させたプレキャスト張り出し歩道である。本技術の活用により耐塩害性能と耐凍害性能を兼ね備えた高耐久性構造物が構築可能である。</t>
  </si>
  <si>
    <t>FRP,DRAIN(FRP排水桝)</t>
  </si>
  <si>
    <t>本技術は、橋梁用排水桝について上下分離型構造とし床版埋設部の材質にFRPを使用する技術であり、従来は一体型鋳物で対応していた。 上下分離による高さ調整の可変化で施工性が向上し、FRP採用により軽量化し施工安全性が改善、塩害に対し耐久性が高まる技術である。</t>
  </si>
  <si>
    <t>鉄筋損傷防止型防護柵</t>
  </si>
  <si>
    <t xml:space="preserve">橋梁の既設地覆を再利用して防護柵の取替えを行う際に、アンカー用削孔等で地覆鉄筋を損傷させる事無く設置可能な防護柵です。  </t>
  </si>
  <si>
    <t>衝撃を受けた時のアンカーボルト及び床版への負荷改善と、現場状況に応じて高さをフレキシブルに設定出来る鋼製防護柵。</t>
  </si>
  <si>
    <t>本技術は、予め防食充てん材が充てんされたアンカーキャップの製品化により、施工現場での設置工程が簡素化され、作業時間および設置労力を大幅に軽減できる技術。</t>
  </si>
  <si>
    <t xml:space="preserve">従来の本体と取付部が別になった保安灯と比べ、一体型で本体自体が取付部となっているのでコンパクトに取付けることが出来る。防護柵等の安全施設の反射材としても取付可能。取り付け後の安定性があるので落下の心配が無い。   </t>
  </si>
  <si>
    <t>視覚障害者誘導用シート「アトムセフティーガイド」</t>
  </si>
  <si>
    <t xml:space="preserve">路面の舗装切断、掘削工事を必要とする従来の視覚障害者誘導用ブロック等の代わりに、貼り付けるだけで施工が可能。メッシュで補強したアクリル系視覚障害者誘導用シートを速乾アクリル系接着材を使用して貼り付け工期を短縮できる。  </t>
  </si>
  <si>
    <t xml:space="preserve">本技術は横断歩道の中央部にハーフドーム型突起形状を配置した白およびグレーの成形シートを交互かつ連続的に敷設し、視覚障害者が主に足裏や白杖により突起配列を検出することで、安全、利便に道路横断できる道路横断帯を設置する工法である。  </t>
  </si>
  <si>
    <t>ふろーら</t>
  </si>
  <si>
    <t xml:space="preserve">ソーラーパネルから太陽光を吸収し、ニッケル水素電池に蓄えLED点灯を、横型スクロールにした保安灯。複数台利用することにより、工事規制区間をより線形表示を行うことで効果的な視線誘導を行うことが出来る。(無日照7日程度)  </t>
  </si>
  <si>
    <t>ソーラーLED電光表示板</t>
  </si>
  <si>
    <t xml:space="preserve">この製品はソーラー充電式のため、発電機や商用電源が必要なく、近隣の住民に対して振動や騒音を出さないメリットがある。また、燃料を消費しない為、ランニングコスト削減とCO2を出さない商品である。  </t>
  </si>
  <si>
    <t>ソ-ラ-式大型電光盤</t>
  </si>
  <si>
    <t xml:space="preserve">本技術は公道、工事現場等安全を図る為の表示機をソーラーパネルの発電により長期間利用できる。.従来は発電機等で動作を行っていた。 本新技術の活用により、発電機等が不要になり省電力化が図れる、緊急時等即対応もでき環境への抑制が期待できる。  </t>
  </si>
  <si>
    <t>レジン製軟質点字タイル</t>
  </si>
  <si>
    <t xml:space="preserve">本製品は従来技術のコンクリート製の誘導用点字ブロックに対する新技術である。本製品はアクリル樹脂を使用した新素材のレジン(アクリル樹脂)製軟質点字タイルのため、舗装部の不陸に追随する。また速乾性の接着剤を使用するため、工期短縮が可能となる。  </t>
  </si>
  <si>
    <t>ソーラー式LED回転灯SFL170</t>
  </si>
  <si>
    <t xml:space="preserve">本技術は、太陽光エネルギーをソーラーパネルからニッケル水素電池に充電し、LEDを回転状に点滅する技術で、従来は、AC電源式回転灯で対応していた。本技術の活用により、無日照の条件下でも約7日間連続使用可能で、LEDの使用により耐久性の向上が期待できます。  </t>
  </si>
  <si>
    <t>交通整理灯G&amp;R G&amp;Rロング</t>
  </si>
  <si>
    <t xml:space="preserve">①1本の合図灯で発光が赤とブルーグリーンに切り替えができる②夜間は誘導の識別が難しく、発光色の変更により安全な誘導が可能  </t>
  </si>
  <si>
    <t>マーカーオメガ</t>
  </si>
  <si>
    <t xml:space="preserve">昼夜を問わず優れた視認性をもち、貼りつけも簡単で作業の手間を省きます。驚異の復元力で、車の運転手からも見やすく視線誘導効率もアップします。  </t>
  </si>
  <si>
    <t xml:space="preserve">スーパースリットナットは、上部にスリット加工を施しナットの締結時に、スリット部のねじ部が弾性変形し、ネジ山を押さえ付ける。金属の弾性力をネジに活かしたシンプルな緩み止め・脱落防止機能付きシングルナットである。  </t>
  </si>
  <si>
    <t>高機能車線分離標 イーポスト/レックスポール</t>
  </si>
  <si>
    <t xml:space="preserve">本技術は耐久性の高い再生ゴムを使用した車線分離標本体が全面反射するもので、従来はウレタン樹脂の本体に反射テープによる部分反射のみで対応していた。 本技術の活用により夜間の高視認性による安全性の向上と耐久性の向上による維持コスト縮減が期待できる。  </t>
  </si>
  <si>
    <t>リードラインF工法</t>
  </si>
  <si>
    <t xml:space="preserve">本技術は視覚障害者誘導用突起付フィルムを使用し突起を路面に設置する工法で、従来は舗装表面を掘削後視覚障害者用のコンクリートブロックを路面に埋め込んでいた。本技術の活用により施工時間の短縮化が期待できる。 </t>
  </si>
  <si>
    <t>ニューネオソーラーⅡ</t>
  </si>
  <si>
    <t xml:space="preserve">本製品は太陽電池式工事灯で蓄電池に環境を配慮したニッケル水素電池を仕様。LED点滅に同期システムを搭載し、電波時計に使用されている「標準電波」を利用し複数個の製品を同時に交互点滅させる仕組みとなっている。  </t>
  </si>
  <si>
    <t xml:space="preserve">本技術は、工事において自動追尾TSと360度プリズムやモバイル端末を使用して構造物の位置出し、掘削、据付誘導を行う技術で、従来は丁張を掛けて構造物の掘削・据付の作業を行っていた。本技術の活用により、丁張を掛ける作業の削減がされるため経済性の向上が図れる。 </t>
  </si>
  <si>
    <t>本技術は、本体ポールの特殊形状により、反射面の保護が可能な、防汚型車線分離標で、従来は円形車線分離標で対応していた。本技術の活用により、本体ポールの特殊形状によって、防汚性能を高め、反射性能の長期維持が可能な為、耐久性が向上する。</t>
  </si>
  <si>
    <t xml:space="preserve">ハイパーロードナットは、ナットに内蔵されたスプリングがボルト装着時に強固に緊縮することで、ボルトのねじ山に密着し緩み・脱落を防止します。また、取外す際はリリース端部を緩め方向に押すことで、スプリングの緊縮が解除し使用者が任意で緩めることが可能です。  </t>
  </si>
  <si>
    <t>様々な路面における文字・図形等の表現を、従来は路材塗料で塗っていたが、本製品は、あらかじめ文字・図形等に加工されたシートを貼るだけにした。これにより、複雑な文字・図形、多色カラー化の標示を可能にした。 シートは「貼付タイプ」「溶着タイプ」と2種類ある。</t>
  </si>
  <si>
    <t xml:space="preserve">一時また短期における仮の「再帰反射ラインテープ」であり、路面への接着性と再剥離性の相反する機能を有している。舗装直後の仮ライン標示、工事中の迂回誘導標示、臨時交通規制標示、既存ラインを一時的に隠す、等に利用される。  </t>
  </si>
  <si>
    <t xml:space="preserve">本技術は、水性路面標示用塗料(ハードラインアクア#21)を区画線に施工する際、塗料を超速乾化させる工法である。従来は自然乾燥のみであった。本技術により、1日の施工出来高が増えコスト縮減が図られ、また規制時間の短縮により渋滞が緩和され、周辺環境が向上する。  </t>
  </si>
  <si>
    <t>非危険物化した加熱溶融型路面標示用塗料向けプライマー</t>
  </si>
  <si>
    <t xml:space="preserve">従来の溶融塗料用プライマーは、トルエン等の揮発性の高いVOCを多く含み、地球環境に影響を与えている。また、危険物であるため、貯蔵、保管、運搬においても消防法上の制限があるので、揮発性の低いVOC量を少量に抑え、非危険物とした。  </t>
  </si>
  <si>
    <t xml:space="preserve">本技術は、水性型路面標示に特殊硬化液を塗布し速乾させる工法で、従来は、区画線設置工法(水性路面標示用塗料)で対応していた。本技術の活用により、塗膜乾燥が早いため工程の短縮が図れ、突然の降雨による塗料流出の防止となり周辺環境への影響の向上が図れます。 </t>
  </si>
  <si>
    <t>本システムは、走行中の車両内からデジタルカメラで前方路面を任意の距離間隔で自動連続撮影し、その画像から専用の画像解析ソフトウエアにより道路区画線の剥離率分布を可視化する調査・解析技術である。</t>
  </si>
  <si>
    <t>本技術は、耐候性、密着性及び耐摩耗性に優れた熱可塑性樹脂に無鉛顔料を使用し、専用機械を用いて連続施工を可能とした施工性に優れ,2層塗りを採用しJISに対応した視覚障害者誘導標示工法です。</t>
  </si>
  <si>
    <t>ロードプラス</t>
  </si>
  <si>
    <t>ロードプラスは既設道路の路肩に設置することで、最大1.75mの車道拡幅が短期間に行える張り出し式車道拡幅製品である。</t>
  </si>
  <si>
    <t>本材料は法面点検・避難等に対応できる簡易階段で、従来は再生プラスチック階段を使用していた。裏面を蜂の巣構造にすることで軽量化し、段鼻部を滑り止め構造にした本材料の活用によって、工程短縮、経済性・施工性・品質の向上や地球環境負荷の低減が期待できる。</t>
  </si>
  <si>
    <t xml:space="preserve">本技術は、建設車両の後方270度パノラマ映像モニターを用いた作業半径内監視システムであり、従来はカラーコーンによる作業範囲の明示と監視員配置で対応していた。本技術の活用により、建設車両オペレータが直接に車両後方の状況を確認できるため安全性が向上する。  </t>
  </si>
  <si>
    <t xml:space="preserve">本技術は、路面切削時に発生する粉塵を油圧モーター駆動式ブロワ集塵装置(Vacuum cutting system(VCS))で抑制する路面切削機で、従来は集塵装置のない路面切削機で対応していた。本技術の活用により、粉塵を吸引することでその発生を抑え、周辺環境の向上が図れる。  </t>
  </si>
  <si>
    <t xml:space="preserve">本技術は道路の路面形状を自動追尾機能を搭載した測量機を用いて縦横断測量を行うシステムで、従来はレベルと巻尺による道路の縦横断測量で対応していた。本技術の活用により、短時間で観測することが可能となるため工程及び経済性が向上します。 </t>
  </si>
  <si>
    <t>道路維持修繕工における舗装版剥ぎ取りにおいて、1次剥ぎ取りを切削機で行い、2次剥ぎ取りとしてバックホウの刃先に特殊なエッジ(クマンツメ)を取付剥ぎ取るもので、従来の様な剥ぎ残しが少なくなる為、作業効率の向上が期待できる。</t>
  </si>
  <si>
    <t xml:space="preserve">本技術は路面の横断形状をレーザでスキャンして測定する技術で、従来はレベルと巻尺による横断測量で対応していました。本技術の活用により、1測点の計測時間が短くなるので、工程及び経済性の向上が図れます。 </t>
  </si>
  <si>
    <t>本技術は、安全監視装置を搭載した路面切削機で、工事中の安全性を向上させる技術。従来はその装置が未搭載の路面切削機で対応していた。本技術の活用により、モニタでの前後の確認及び障害物の検知並びに粉塵低減が可能となり、視認性及び安全性の向上が図れる。</t>
  </si>
  <si>
    <t>路面切削機搭載型粉じん防止システム</t>
  </si>
  <si>
    <t xml:space="preserve">本技術は、路面切削機を使用する切削作業で発生する粉じんの発生を抑制するもので、従来は、粉じん対策のない路面切削機で作業をしてきた。本技術により粉じんの発生を抑制することが可能で、粉じんを受ける沿道や道路利用者の環境を改善することができます。 </t>
  </si>
  <si>
    <t xml:space="preserve">従来は視認できたリフレクションクラックに対してのみ高温に熱したブローンアスファルトで補修していたが、本技術は目視できないクラックにも乳剤を常温散布し、染み入ることで、新規クラック発生を抑制し、遮水効果と層間接着強度を高め、効率よく舗装体を強化する技術 </t>
  </si>
  <si>
    <t>本技術は、アスファルト合材の到着温度を、地上から測定が出来る技術で、従来は、ダンプトラックの荷台に昇り、温度計で測定していた。 本技術の活用により、ダンプトラックの荷台への昇降が必要なく安全性が向上し、かつ測定に要する時間の短縮が図れます。</t>
  </si>
  <si>
    <t>IH式舗装撤去工法</t>
  </si>
  <si>
    <t xml:space="preserve">本技術はIH式加熱(電磁誘導加熱)を利用し、鋼床版上の舗装版を撤去する工法です。従来では人力によるはつり工法で対応していた。本技術の活用により低騒音で鋼床版を傷付けずに舗装を剥離する事ができ、周辺環境への影響抑制や鋼床版の品質向上が期待できる。  </t>
  </si>
  <si>
    <t>本装置はコンクリートカッターにて、アスファルト、コンクリート舗装路面等の切断作業時に発生する汚泥水を撹拌機内で特殊凝集剤により凝集反応させ、脱水機能付きスクリーンにより固液分離し、固形分は汚泥タンクに、上水は再度切断冷却水として、リサイクルする技術。</t>
  </si>
  <si>
    <t xml:space="preserve">本機械は3段階のサイクロンクリーナーと乾式フィルターで、舗装版切断時の粉じんを吸引し回収する機構を搭載した小型乾式コンクリートカッターで、従来の小型カッターには回収専用の掃除機が必要だった。本技術により専用の掃除機が不要となり経済性が向上する。 </t>
  </si>
  <si>
    <t xml:space="preserve">鋼構造物の塗装塗替え工事において、水系のブラスト粉塵軽減剤を狭隘部や添接部を除いた部分に使用し塗膜をはく離させ、はく離残の部分についてブラスト作業を実施し、鉛等有害物質を含んだ粉塵量を低減させるブラスト補助工法である。 </t>
  </si>
  <si>
    <t>本技術は、建設工事等で使用するボルトや金属部品の耐食性能向上技術で、従来は溶融亜鉛めっき製品で対応していた。本技術の活用により、製品寿命が2倍以上延長でき、ライフサイクルコストの縮減、施工時の品質安定と、工事回数の縮減で、周辺環境への影響抑制が図れる。</t>
  </si>
  <si>
    <t xml:space="preserve">高炉スラグ微粉末・細骨材を配合したポリマーセメントモルタル「エフモル」は、高炉スラグの特長である潜在水硬性により、耐塩害性能・耐凍害性能・化学抵抗性能に優れた補修材料です。また繊維を混入しているため、初期乾燥収縮ひび割れを抑制します。  </t>
  </si>
  <si>
    <t>N-SSI工法</t>
  </si>
  <si>
    <t xml:space="preserve">本工法は、飛来塩分や凍結防止材による塩害で劣化したコンクリート構造物に対する高防錆型断面修復工法である。材料は、「塩分吸着剤」を添加したポリマーセメント系で構成され、補修部位の劣化状況や塩化物イオン量に応じて材料を加減することにより、コストを縮減できる。  </t>
  </si>
  <si>
    <t>なおしタル工法</t>
  </si>
  <si>
    <t xml:space="preserve">本技術は、高チクソトロピータイプの特殊ポリマー系モルタルを用いた湿式吹付け工法で、従来はポリマーセメントモルタルを用い吹付工法で対応していた。本技術の活用により、材料の粒度分布の調整及び特殊ポリマーを用いたことで厚付け施工を可能とし工期短縮に繋がる。  </t>
  </si>
  <si>
    <t xml:space="preserve">超速硬ポリマーセメントモルタルまたはコンクリートにより、劣化損傷したコンクリート構造物の断面修復を行う技術で、従来は、超速硬コンクリートで対応していた。本技術の活用により、乾燥収縮が小さく、付着性・耐久性に優れた断面修復が可能である。 </t>
  </si>
  <si>
    <t xml:space="preserve">本技術は、コンクリート構造物の補修補強工事に用いる断面修復材である。従来その細骨材として使用していた天然砂の代わりに、高炉水砕スラグを独自の球形化技術にて加工し、プレミックスモルタル化にした。本技術の活用により耐久性、耐酸性などの品質向上が期待できる。 </t>
  </si>
  <si>
    <t>コンクリート表面保護材「パーミエイトHS-300」</t>
  </si>
  <si>
    <t xml:space="preserve">「パーミエイトHS-300」をコンクリートの表面保護に適用することにより、中性化・塩害・凍害・アルカリ骨材反応などを大きく抑制する。形成される塗膜は無機系であるため紫外線による劣化が無く、有機溶剤を使用しないためVOC発生を抑制し環境負荷を低減できる。  </t>
  </si>
  <si>
    <t>ビルテクトー100Eはシラン系表面含浸材で、含浸性に優れたシラン成分の選定及び触媒による反応速度の調整等により、従来の材料に比べ含浸深さが深く、保護層が緻密であるため塩害、中性化及び凍結融解抑制率が9割程度で、鉄筋の腐食抑制性能を有した材料である。</t>
  </si>
  <si>
    <t xml:space="preserve">従来主流のコンクリート表面保護工は、エポキシ樹脂系材料であるが紫外線劣化により割れ剥がれが多く発生している。本工法は、コスト縮減・工程短縮・品質向上・施工性等に着目し開発した材料(セメント系無機質硬化材を主とし、アクリルゴムを混合)を用いる新工法である。   </t>
  </si>
  <si>
    <t xml:space="preserve">本技術はコンクリート構造物の劣化防止を目的とした表面被覆工法で、バリア層を有する多層構造で形成されたシートをコンクリートに貼り付けることで、中性化・塩害・はく落の防止が可能な工法である。  </t>
  </si>
  <si>
    <t xml:space="preserve">本技術はコンクリ-ト構造物に対し、ボンド材、ビニロンまたはナイロンシート、上塗塗料を使用するはく落防止工法で、従来はガラス繊維シートによるはく落防止工法で対応していた。本技術の活用により施工環境に応じた適材適所の塗装仕様を組めるため、施工性が向上する。 </t>
  </si>
  <si>
    <t xml:space="preserve">本技術は、特殊有機短繊維を混合したアクリル樹脂を塗布する方式のコンクリート片はく落防止対策工法で、従来は繊維シート接着工法で対応していた。本技術の活用により、シート接着工程が削減ができるので、工程の短縮、経済性の向上が図れる。 </t>
  </si>
  <si>
    <t xml:space="preserve">本技術は、施工時に反応促進剤を混合する2液性のけい酸塩系表面含浸材で、従来は1液性のけい酸塩系表面含浸材で対応していた。本技術の活用により、1回の塗布回数で施工できるため、施工性が良くなり、工期の短縮、経済性の向上が図れる。 </t>
  </si>
  <si>
    <t xml:space="preserve">本技術はコンクリート構造物のはく落を防止する工法で、従来は、ガラス繊維シートによるはく落防止工法で対応していました。本技術の活用により、変形追従性やひび割れ含浸性が向上するため、はく落防止性や耐久性の向上が図れます。 </t>
  </si>
  <si>
    <t xml:space="preserve">本技術は、アクリルエマルジョンにビニロン繊維及び特殊繊維を配合した塗料を塗布する方式のコンクリート片剥落防止対策工法です。従来は、剥落防止工(アラミドメッシュ)で対応していた。本技術の活用により、接着工程の削減が可能で、施工性や経済性の向上が図れます。  </t>
  </si>
  <si>
    <t>ニュースパンガード</t>
  </si>
  <si>
    <t xml:space="preserve">本技術は、半透明のシラン系表面含浸材をローラーバケ、又は刷毛で1回塗布するだけで、コンクリート表面に緻密なシリコーンポリマー保護層を形成します。この保護層は、透水・吸水を防ぎ、鉄筋を保護し、コンクリートの劣化を抑制します。  </t>
  </si>
  <si>
    <t>ダイナミックレジン タフレジンME-A工法</t>
  </si>
  <si>
    <t xml:space="preserve">ダイナミックレジン タフレジンME-A工法は、コンクリート構造物の経年劣化によるコンクリート片の落下を、エポキシ樹脂ではなく、 強靭なウレアウレタン樹脂塗膜により防止するもので、かつ連続繊維シートを必要としない、施工性に優れたはく落防止工法。  </t>
  </si>
  <si>
    <t xml:space="preserve">本工法は、コンクリート表面に回収水を再利用した改質促進材(特殊Ca水溶液)を塗布し、反応型けい酸塩系表面含浸材を塗布することで、混合セメント(高炉セメント、フライアッシュセメント等)を使用したコンクリート等に対して高い劣化因子抑制効果を発揮できる。 </t>
  </si>
  <si>
    <t xml:space="preserve">本技術は、①コンクリート表面に浸透性常温安定ガラス生成剤を含浸させ、空げき充填し、表層部を緻密化。②UVカットポリシロキサン撥水剤により撥水層を形成。③この2つの浸透系改質剤により、新設、既設を問わず、長期にわたり劣化因子の侵入を抑制、表層部を緻密化する。 </t>
  </si>
  <si>
    <t>本技術はコンクリート表層部の組織を改質することで撥水効果が得られる。同時に表面からの水分、塩分等の浸入を防ぐことで、コンクリート構造物の塩害、凍害、中性化などによる劣化進行を抑制する。また、簡便な施工であり維持管理コストの低減が期待できる。</t>
  </si>
  <si>
    <t xml:space="preserve">本技術は、注入材を表面に塗布することでひび割れ内部に浸透させ接着できるひび割れ補修工法で、従来は注入器具によるひび割れ注入工にて対応していた。本技術の活用により、シール材の設置撤去工程が不要となり工程の短縮が図られる。  </t>
  </si>
  <si>
    <t xml:space="preserve">本技術は、無機系注入材と亜硝酸リチウムを併用したコンクリートひび割れ注入工法であり、ひび割れを閉塞するひび割れ注入本来の目的に加え、亜硝酸リチウムによる鉄筋防錆効果(塩害、中性化対策)およびASR膨張抑制効果(ASR対策)を付与する技術です。  </t>
  </si>
  <si>
    <t xml:space="preserve">本技術は、透明コーティング材とガラス繊維による塗布接着型シート工法で、コンクリート構造物のはく落対策工事や劣化因子の対策工事に適している。施工後の表面異常が目視により確認できる。塗膜の超薄膜化によってコーティング材の使用量を抑え経済性の向上を果たした。  </t>
  </si>
  <si>
    <t>トレカクロスG工法</t>
  </si>
  <si>
    <t xml:space="preserve">本技術はコンクリート構造物に炭素繊維シートを接着する工法であり、従来は鋼板接着工法を使用していた。 本技術の活用により樹脂含浸の施工管理が容易となり、適正樹脂量の確認及び作業時間の適正化が図られ、コスト縮減・工期短縮・施工品質の向上が図られます。  </t>
  </si>
  <si>
    <t xml:space="preserve">本技術は、含浸により透明になる特殊ビニロンクロスを用いたコンクリートはく落防止工法で、従来ははつり工+モルタル復旧工で対応していた。本技術の活用により、はつり作業が不要となり、産業廃棄物が低減し騒音発生がなく、経済性の向上、周辺環境への影響抑制となる。  </t>
  </si>
  <si>
    <t xml:space="preserve">本技術は、CFRPプレート(以下「eプレート」)による鋼、コンクリート構造物の曲げ補強工法で、従来は鋼板接着工法で対応していた。本技術の活用により、鋼材腐食の心配が無く、死荷重の増加がほとんど無くなるため、構造物の品質及び耐久性が向上する。  </t>
  </si>
  <si>
    <t xml:space="preserve">本技術は、水溶性特殊カチオン樹脂アラミド繊維入りモルタルとアラミド3軸繊維を複合使用した表面劣化・剥落防止工法で、従来はポリマーモルタル補修工で対応していた。本技術の活用により、付着力が改善され、引張強度、耐摩耗性が増加するため、品質が向上する。  </t>
  </si>
  <si>
    <t xml:space="preserve">本技術は、コンクリート構造物の補修・補強工事に使用する常温硬化型エポキシ樹脂を1液型にする技術で、従来は2液型エポキシ樹脂で対応していた。本技術の活用により、計量・混合作業が不要となり煩雑な作業が省略される為、施工の省力化と品質の向上が図れます。  </t>
  </si>
  <si>
    <t xml:space="preserve">本技術は、不織布複合繊維シートをプライマー・接着剤兼用材で接着する剥落防止工法で、従来は、プライマー塗布後、高粘度接着剤で連続繊維を接着する連続繊維接着工法で対応していた。本技術の活用により、工程短縮が可能となり、経済性の向上が図れます。  </t>
  </si>
  <si>
    <t xml:space="preserve">本工法は、無機接着剤と繊維シートを複合使用した剥落防止工法で、従来は、ポリマーモルタル補修工法対応。本技術の活用により施工後の可視化可能で下地コンクリート・繊維シートの挙動監視が容易となり、後々のメンテナンスが容易になると共に安全・経済性向上が図れる  </t>
  </si>
  <si>
    <t>本技術は有機系繊維シートを用いて、橋梁やトンネルなどのコンクリート片のはく落を抑制・防止する工法であり、従来はガラスクロス接着工法で対応していた。本技術の活用により、不陸修正工や中塗り塗布工等が削減され、工程の短縮となるため、経済性の向上が図れます。</t>
  </si>
  <si>
    <t>フォルカストランドシート工法</t>
  </si>
  <si>
    <t xml:space="preserve">本工法は、炭素繊維などをエポキシ樹脂で棒状に硬化し、一方向に配列させすだれ状に加工した強化繊維シート「ストランドシート」を、エポキシ樹脂等の常温硬化型接着剤を用いて貼り付けるだけで、従来より安価で短期間にコンクリート構造物の補修・補強が可能である。  </t>
  </si>
  <si>
    <t xml:space="preserve">本工法は、コンクリート片のはく落を防止する工法であり、従来は「はつり工+モルタル復旧工」にて対応していた。本工法の採用により、目視にてひび割れが確認でき、維持管理が容易となる。また、有機溶剤を用いないため周辺環境への影響低減効果が期待できる。  </t>
  </si>
  <si>
    <t xml:space="preserve">本技術は、変性ポリウレア樹脂による柔軟性に富み、広い施工可能温度領域を有するコンクリート片はく落対策工法である。従来は、当該箇所をハツリ撤去後、モルタル等で断面復旧していた。本技術では下地のひび割れや変形に追従性を確保し、通年での施工が可能となった。  </t>
  </si>
  <si>
    <t>エポガードシステム</t>
  </si>
  <si>
    <t>長期に安全な鉄鋼面の防食システムを目的としました。腐食した鉄鋼部分をケレン後腐食した赤錆(ヘマタイト→Fe(OH)2.Fe(OH)3.FeOOH)を安定な黒錆(マグネタイト→Fe3.O4)に転換し、その上に用途に応じた塗料を塗装することにより長期にわたり防食し延命させる技術です。</t>
  </si>
  <si>
    <t xml:space="preserve">PPSライニング工法は、光硬化型FRPシートを、老朽化した鉄などに貼り付ける事で、耐久性(耐摩耗性・防錆)、施工性(硬化時間が速く形状を選ばない自由施工が可能)が向上します。また、伸縮シートを使用する事で、継ぎ目部の伸縮に対しても対応可能となります。  </t>
  </si>
  <si>
    <t xml:space="preserve">MCI-2018はアミン系浸透移行型気化性防錆剤(MCI)配合のシラン系表面含浸材である。 コンクリート表面は疎水性になり、水、塩化物の浸入を抑え、且つ、防錆剤(MCI)がコンクリート内部を浸透移行し鉄筋に吸着し、 腐食を抑え構造物の寿命、耐久性を向上させる。  </t>
  </si>
  <si>
    <t>支承の若返り工法</t>
  </si>
  <si>
    <t xml:space="preserve">本技術は、既設鋼製支承に金属溶射することより長期間防食し、同時に潤滑性防錆剤を注入する技術である。従来は、重防食塗装(Rc-1塗装系)で対応してきた。本技術の活用により、鋼製支承の耐久性向上、およびライフサイクルコストの縮減が期待できる。  </t>
  </si>
  <si>
    <t>チタン箔による橋梁塗膜の補強工法</t>
  </si>
  <si>
    <t xml:space="preserve">本技術は、鋼橋の重防食塗装においてさび易い部材端部をさびさせない技術であり、従来は部材端部の曲面仕上げと超厚膜形塗装を組合せて対応していた。本技術の活用により、腐食因子の完全遮断が可能となり防食性能の向上、ランニングコストの縮減が期待できる。  </t>
  </si>
  <si>
    <t>NKさび安定化防錆工法</t>
  </si>
  <si>
    <t xml:space="preserve">素地調整を3種ケレンとし、除去仕切れない錆に対して安定化処理を行い、耐候性と電気絶縁性に優れた無機系塗料を使用することで耐久性に優れた塗装システムとした。  </t>
  </si>
  <si>
    <t>本技術は、鋼構造物の塗膜を除去する水系剥離剤です。 水系のため、高級アルコール系剥離剤より火災への安全性が向上しています。 また、厚膜施工が可能であり、工程短縮が期待できます。</t>
  </si>
  <si>
    <t>本技術は鋼構造物の塗膜を湿潤剥離する工法である。 塗膜に十分に浸透させることで多層塗膜を一度に剥離できる。 塗膜が飛散しないため、鉛やPCBなど有害物質含有塗膜の剥離に最適である。 水系剥離剤のため、不燃性であり、消防法に非該当である。</t>
  </si>
  <si>
    <t>分析用途の塗膜採取の従来技術は、素地調整2種が用いられているが、本技術の採取用具を用いることで、塗膜の採取コスト、作業工程と日数を各段に低減し、塗膜に含む有害物質から作業員の安全と周辺環境の汚染および二次汚染廃棄物の発生が防止できる。</t>
  </si>
  <si>
    <t xml:space="preserve">本技術は、生分解性を有する剥離剤を用いて鋼構造物の旧塗膜を湿潤(湿式)除去する技術であり、従来はブラスト工法で対応していた。本技術の活用により経済性の向上、工程の短縮と、環境への影響抑制が期待できる。 </t>
  </si>
  <si>
    <t>橋梁補修補強工等において、鋼構造物の素地調整(1種ケレン)やコンクリート劣化部のチッピングを行う循環式機能付ブラスト工法で、従来は、エアーブラストで対応していた。本技術の活用により、ケレンかすから研削材を吸引再利用できるため、産業廃棄物を削減できる。</t>
  </si>
  <si>
    <t xml:space="preserve">本技術は、水性剥離剤を、橋梁などの塗膜に塗布することで、塗膜を浮き上がらせ除去する工法です。従来はブラスト工法を用いていました。本技術の活用により、塗膜除去時の粉塵と騒音の発生を防止できます。塗膜に有害物質を含む場合は特に有効です。 </t>
  </si>
  <si>
    <t>本技術は、シリコーン粘着シートを用いた橋梁壁高欄縦目地(遊間)の防水・防食対策のための工法で、従来はポリブタジエン樹脂封止で対応していた。本技術の活用により工程の削減・耐久性の向上となり、経済性が向上する。また、耐炎性・安全性も向上する。</t>
  </si>
  <si>
    <t xml:space="preserve">本技術は、橋梁等の鋼構造物の塗膜を除去するアルコール系塗膜はく離剤で、従来は、塩素系(ジクロロメタン)の塗膜はく離剤で対応していた。本技術の活用により、軟化膨潤状態を長く保て、複層塗膜を湿潤シート状にはく離が可能となるため、施工性の向上が図れる。 </t>
  </si>
  <si>
    <t>新技術は、厚膜塗装を可能にした重防食塗装システムであり、従来はRc-Ⅲによる外面塗装を行っていた。本技術の活用により、環境に配慮することができ、塗装工程および工期短縮、コスト縮減が期待できる。</t>
  </si>
  <si>
    <t>ウォータージェット表面処理同時吸引工法</t>
  </si>
  <si>
    <t>本工法は、高圧水によるコンクリート表面処理工法である。 コンクリート構造物補強の前段階として行う下地処理工に適用する。 施工排水の同時吸引により排水の飛散防止及び施工騒音低下の効果がある。 類似工法と比較して低騒音なため、夜間及び都市部の施工に適合する。</t>
  </si>
  <si>
    <t xml:space="preserve">本技術は、耐荷力性能不足が懸念される道路橋床版等に対して車両規制を行わず下面から補強網鉄筋を圧着固定し床版の振動・衝撃を緩和しながらポリマーセメントモルタルでの増厚及びエポキシ樹脂の注入を施し、既設床版と完全一体化させ耐荷力を向上し長寿命化する技術である  </t>
  </si>
  <si>
    <t xml:space="preserve">専用のおやご、ころばし等の部材を使用することにより、従来工法より作業が簡単になり、資材の総重量も減少し、工期を短縮できる上、従来工法でできていた作業床間の隙間や段差が無くなり、フラットなパネル式足場上で作業できる施工性に優れた技術である。  </t>
  </si>
  <si>
    <t>支承補修用ジャッキ</t>
  </si>
  <si>
    <t xml:space="preserve">本技術は、狭隘な限られた低いスペースの中で、既設桁ジャッキアップ作業時に活用する技術で、 支承取替用油圧ジャッキを、コンパクトに改良し、従来技術では出来なかった橋脚橋台上の主桁直下での支持を可能にした。  </t>
  </si>
  <si>
    <t>超小型ゴム支承装置(UCB)</t>
  </si>
  <si>
    <t>本技術は、支承の高さを低く、かつ、部品数を削減したゴム支承である。従来は、積層ゴム支承で対応していた。本技術の活用により、構造の簡素化と経済性の向上が期待できる。</t>
  </si>
  <si>
    <t>循環式エコ クリーンブラスト工法</t>
  </si>
  <si>
    <t>本技術は、構造物全ての素地調整工における安全性・環境性・経済性に優れた技術であり、従来は動力工具やエアーブラスト工法で対応していた。研削材に金属系研削材を採用し、投射した研削材を再利用することで、産業廃棄物削減を図り、施工時間を短縮している。</t>
  </si>
  <si>
    <t>鋼構造物の塗装前の素地調整において、ブラスト処理のような大型の機材や装置および研削材を使用せずに、ブラスト処理と同等の素地調整1種が得られるハンディな動力工具</t>
  </si>
  <si>
    <t xml:space="preserve">本技術は、塩害や中性化、アルカリシリカ反応(ASR)などにより劣化したコンクリート構造物の補修工法であり、カプセル式圧入装置を用いてコンクリート中に亜硝酸リチウムを内部圧入することによって鉄筋防錆効果およびASR膨張抑制効果を効果的に付与する技術です。 </t>
  </si>
  <si>
    <t xml:space="preserve">本技術は、橋梁の変位制限構造であり、橋軸方向と橋軸直角方向の変位が1つの構造で追従可能となるため、経済性が向上します。また、ポット部が複数分割構造となるため、施工性が向上し、工期を短縮できます。  </t>
  </si>
  <si>
    <t>乾式吹付耐震補強工法</t>
  </si>
  <si>
    <t>本技術は鉄筋と乾式吹付による耐震補強工法で、従来は鋼板巻立て工法等で対応していました。 本技術の活用により、短期間での施工が可能となり工期の短縮が図れます。</t>
  </si>
  <si>
    <t xml:space="preserve">本技術は、PCグラウト充てん不足部を亜硝酸リチウムを用いて補修する工法で、従来は、グラウト再注入工法で対応していた。本技術の活用により、腐食したPC鋼材が再不動態化されるため、品質と耐久性が向上します。 </t>
  </si>
  <si>
    <t xml:space="preserve">橋梁上下部構造間の相対変位を制限する変位制限構造である。従来のアンカーバー方式による変位制限構造に対し、高い防錆性能の確保と下部工側突起の点検を容易にしたと共に、コンパクト化してプレハブ型にしたことで、工期短縮、施工性の向上、コスト縮減を可能にした。  </t>
  </si>
  <si>
    <t xml:space="preserve">本製品は、緩衝機能を有するピン形式の変位制限装置です。ピン構造に積層繊維ゴムと変位抑制プレートを複合させることで、変位制限装置機能時の上部構造側連結板への応力集中を大幅に緩和することが可能です。 </t>
  </si>
  <si>
    <t xml:space="preserve">本技術は、コンクリート片のはく落防止対策ネット工法で、従来のはつり・断面修復工法に比べ、本技術の活用により短期間で経済的に剥落防止が可能となり、施工後にはひび割れ等の目視観察ができる他、容易に部分補修が図れます。  </t>
  </si>
  <si>
    <t xml:space="preserve">本技術は橋梁補修工事時に橋梁桁端部に設置する水切り材である。従来技術は一般的に発泡ポリスチレン製面木を接着剤にて橋梁桁端部に取り付けていたが、本新技術ではEPDMゴム発泡体を素材とし使用することにより、従来技術より耐候性の面で優位性がある。 </t>
  </si>
  <si>
    <t>本技術は、旧塗膜に塗膜剥離剤を塗布することで、塗膜を軟化・膨潤させて湿潤状態で容易に除去できる塗膜除去工法であり、従来はブラスト工(素地調整程度2種)であった。本技術の活用により、経済性の向上、工程短縮、周辺環境への影響抑制が期待できる。</t>
  </si>
  <si>
    <t xml:space="preserve">本技術は鋼構造物用中性型水系塗膜剥離剤(環境対応)を使用して鋼構造物の塗膜を湿潤状態で除去する技術である。 旧塗膜中に含まれる有害物質を湿潤状態で除去でき、粉じん・騒音の低減による作業環境改善、さらに産業廃棄物量を低減する事で経済性の向上が期待できる。 </t>
  </si>
  <si>
    <t xml:space="preserve">本技術は、鋼構造物の塗膜を除去する、水系塗膜剥離剤で、従来はアルコール系塗膜剥離剤で対応していた。本技術の活用により、既存塗膜が剥離しやすくなるため、工程の短縮が期待できる。 </t>
  </si>
  <si>
    <t>本技術は水平2方向及び上向き(上揚力)の地震力に抵抗する緩衝ゴム付き変位制限装置であり、従来は鋼製ブラケットによる変位制限装置により対応していた。本技術の活用により、上向き地震力に抵抗可能な構造としたことにより、地震時における品質の向上となる。</t>
  </si>
  <si>
    <t>本技術は、ゴム支承において大気中のオゾンによる劣化で表面にき裂が生じた場合に、その進展を防止し耐オゾン性を向上させる技術であり、従来はシリコンコーティングなどで対応していた。本技術の活用により、従来より耐候性、変形追随性などの向上が図れる。</t>
  </si>
  <si>
    <t>草刈丸</t>
  </si>
  <si>
    <t xml:space="preserve">本技術は肩掛け式草刈機の回転刃を上下逆回転に変える技術で、減速ギアの組み合わせにより約1/20に減速し、左右逆回転させている。 本技術を採用することにより草刈り作業時の事故の軽減が計れます。又、飛散防止対策が省け、コストが軽減できます。  </t>
  </si>
  <si>
    <t>草苅用飛散防止ネット</t>
  </si>
  <si>
    <t xml:space="preserve">草苅作業における飛び石による事故を防止する防護ネットであって、4～6m×1mの長方形に形成されたネット部材を左右一対の支持棒で首からの吊り下げ部バランスよく天秤のように吊り下げ、道路沿いの草苅作業に進行に伴い、作業者一人で容易に移動させることができる。  </t>
  </si>
  <si>
    <t xml:space="preserve">本製品は、肩掛け式草刈機の刃をカバーする補助具で、従来はむき出しであった刃をカバーする事によって、安全な施工が可能です。①刃を360度カバーしている為、第三者への危険リスクが軽減するとともに、壁際などの接触が防げる。②石や異物が飛びはねにくい構造。  </t>
  </si>
  <si>
    <t>安心トリマーくん</t>
  </si>
  <si>
    <t xml:space="preserve">本技術は、トリマータイプ(バリカンタイプ)での草刈作業であり、従来は回転式草刈機での作業を行っていました。 本技術の活用により飛石の激減や、刃の割れによる作業員の怪我の抑制が期待出来ます。  </t>
  </si>
  <si>
    <t xml:space="preserve">本技術はアスファルト舗装とコンクリート境界ブロック等の間に生じるL型目地などから発生する雑草を防護する技術で、従来は人力による除草作業で対応していた。本技術により、景観阻害や視界不良の解消、長期的には雑草に対しての維持管理費の削減等の効果が期待できる。 </t>
  </si>
  <si>
    <t>本技術は、抑草剤です。従来は肩掛式機械除草で対応していた。本技術の活用により、刈草の搬出や処分が削減され、作業工程の短縮が図れます。</t>
  </si>
  <si>
    <t>本技術は、つる性雑草類による法面への登攀や転落防止柵等への絡みつきを長期間防止する工法で、従来は機械除草(肩掛け式)で対応していた。 本技術の活用により、道路除草費用の削減や視界不良・景観阻害などの問題が解消できる為、品質および安全性の向上が図れる。</t>
  </si>
  <si>
    <t>マルチマット</t>
  </si>
  <si>
    <t>本技術は、道路の除草工事に用いる防草マットです。 従来は現場打コン、保護路肩処理、除草作業等で対応していました。 本技術の活用により、現場打コンに比べ工期が短縮できます。また、除草等の維持管理費低減や、曲面(凹凸面)への対応が可能です。</t>
  </si>
  <si>
    <t xml:space="preserve">道路の中央分離帯・路側帯・交通島等の防草対策に使用する防草シートで、従来は機械除草工で対応していた。本製品の活用により、日常管理における除草回数が低減され、路側作業に付帯する事故発生リスクが低減し、除草作業に伴い発生する廃棄物を低減することができる。  </t>
  </si>
  <si>
    <t>植樹ニューマットC</t>
  </si>
  <si>
    <t xml:space="preserve">当技術は、ペットボトルリサイクル繊維製防草シートで、従来は除草工で対応していた。本技術の活用により中央分離帯・交通島などの道路関連施設、及び河川敷などの河川関連施設の雑草発生を抑えることにより、除草手間軽減による維持管理経費軽減が期待できます。  </t>
  </si>
  <si>
    <t>防草シートを使用した防草ワッシャー工法</t>
  </si>
  <si>
    <t xml:space="preserve">防草シートと防草ワッシャーを組み合わせ、ピンホール部の長期的な雑草抑制と保護効果を向上した工法。  </t>
  </si>
  <si>
    <t>ウィードコート工法</t>
  </si>
  <si>
    <t>ウィードコート工法は舗装と縁石などの界面、隙間に生える雑草の発生を防止する工法である。耐久性・耐候性に優れ、下地の伸縮にもよく追従する二液性常温硬化型のポリウレタン樹脂、"ウィードコート"を塗布することで、雑草の発生を防止する効果が期待できる。</t>
  </si>
  <si>
    <t xml:space="preserve">本工法は、道路の中央帯や歩道端部に「ブチルゴム粘着シ-トと一体化した防草シ-トを簡単・確実に貼り付ける技術」である。使用する純度の高いブチルゴムは、接着力と追従性に優れており、また工程も従来工法より簡略化でき、施工性や安全性が向上する。 </t>
  </si>
  <si>
    <t>防草マサスペシャルハード</t>
  </si>
  <si>
    <t xml:space="preserve">防草マサスペシャルハードを防草t=30mm、土舗装t=40mmを施工場所に均一に敷き均し転圧、散水する事で固化し雑草の成長を抑制する自然土防草舗装材です。 施工後は、コケ、カビが生えにくく景観を阻害せずヒートアイランド現象の緩和が期待できます。  </t>
  </si>
  <si>
    <t xml:space="preserve">本技術は路肩部をコンクリートで保護するプレキャスト製品であり、従来は法面整形工でおこなっていた。本技術の活用により、道路維持管理と道路除草を省くことが期待できる。  </t>
  </si>
  <si>
    <t>本技術は舗装とコンクリート構築物との目地部の防草及びすき間・段差の発生防止工法で、従来は構造物設置工の他に後施工として除草工や舗装欠損部補修工が必要であった。本技術の活用により後施工が不要となるので経済性が向上、又歩行者・自転車の通行安全性や景観が向上</t>
  </si>
  <si>
    <t xml:space="preserve">本技術は、舗装と構造物の境界の隙間から生えてくる雑草を防止する技術で、従来は人力除草で対応している。本技術の活用により、維持管理費の削減及び景観の向上が期待できる他、リサイクル骨材を原料としている為、環境負荷の少ない持続的な防草が可能  </t>
  </si>
  <si>
    <t xml:space="preserve">本技術は、植物の伸長を抑制する薬剤を用い、除草剤の散布や草刈といった除草作業の軽減を可能とした技術である。  </t>
  </si>
  <si>
    <t xml:space="preserve">本技術は、作業床上の操作装置から車両の移動操作が可能なトラック架装の高所作業車で、従来は定置ジャッキ式のトラック架装の高所作業車で、作業ポイント毎にジャッキと作業床昇降の操作を行っていた。本技術の活用により、高所連続作業の施工性、経済性が向上する。 </t>
  </si>
  <si>
    <t xml:space="preserve">本技術はプラスチック製の成型された耐衝撃性を有する樋を壁面にアンカーボルトで固定する線導水で従来はゴム系の導水材をコンクリートはつりして埋め込んで使用していた。本技術の活用により経済性、難燃性を期待できます。  </t>
  </si>
  <si>
    <t xml:space="preserve">SR-LG工法」は石炭火力発電所のフライアッシュ(産業副産物)を細骨材とした可塑性グラウト材を用いたトンネル背面空洞注入工法です。注入口付近にて可塑化材を添加するため長距離圧送(～4,000m程度)も可能で、あらゆるトンネルへの対応を実現しました。  </t>
  </si>
  <si>
    <t xml:space="preserve">本技術はコンクリート構造物はく落防止工法で従来はガラスクロス繊維シートをエポキシ樹脂で貼り付ける工法で対応したが、自動車事故等による火災時の延焼、施工時の有機溶剤による人体への悪影響を伴っていた。新技術では完全水系材料を使用することで問題を解消した。   </t>
  </si>
  <si>
    <t>「NAV工法」・「NAV-G工法」・「NAV-G工法(UV仕様)」</t>
  </si>
  <si>
    <t xml:space="preserve">本技術は、対策後もコンクリート表面の既存ひび割れの進展状況や新たなひび割れ発生等を目視観察できる剥落防止工法である。 変状の目視観察による追加対策工の要否を判断でき、透明な耐候性塗料を使用することで紫外線の影響を受ける明かり部へも適用できる。  </t>
  </si>
  <si>
    <t xml:space="preserve">本技術は連続繊維を樹脂にてシート状に成型した製品を接着材で貼付けるはく落防止工法で、従来は連続繊維シート含浸工法などで対応していた。本技術の活用により作業工数が少なくなるためコスト縮減と工期の短縮が図られる。  </t>
  </si>
  <si>
    <t xml:space="preserve">本技術は、エポキシ樹脂スプレーによるコンクリート構造物の応急的補修材料で、従来は、ポリマーセメントはけ塗りで対応していた。本技術の活用により、従来技術の練混ぜやはけ塗りが不要なので、労務費減少と施工具経費がなくなることで、経済性の向上が期待できる。  </t>
  </si>
  <si>
    <t>本技術はトンネルや橋梁上部からの漏水等を硬質塩ビ製の横引樋を使用して漏水を延長方向に導く漏水対策工であり、従来はコンクリートをVカットし導水ホースを入れモルタル補修していた。本技術の活用により周辺環境へ影響の抑制、経済性、品質の向上が期待できる。</t>
  </si>
  <si>
    <t>アスファルト加熱保温BOX</t>
  </si>
  <si>
    <t>本技術は、少量の加熱アスファルト混合物を長時間加熱保温する技術である。従来のシート等で覆う温度低下対策に比べ、ダンプカーに搭載した保温BOX内で加熱保温する事により、再調達によるプラントへの移動ロスを解消し、温度低下による材料廃棄の削減等を実現した。</t>
  </si>
  <si>
    <t xml:space="preserve">本技術は、転圧後に水を散布するだけで硬化するタイプの袋詰め常温アスファルト合材です。従来は常温アスファルト合材(カットバックアスファルト系)で対応していました。本技術の活用により、製造過程で発生するCO2を削減したり高い耐久性を得ることが可能です。  </t>
  </si>
  <si>
    <t>マットペーブ</t>
  </si>
  <si>
    <t xml:space="preserve">本技術は、アスファルト舗装のひび割れを補修するマット型の補修材である。本技術では作業が貼付けのみで、熟練作業員を必要とせず、短時間で施工が可能である。また、高い付着性引張強度を有し、補修箇所に密着する。 </t>
  </si>
  <si>
    <t>レスキューパッチ</t>
  </si>
  <si>
    <t xml:space="preserve">本技術は、ポットホール補修等に使用する耐久性を高めた全天候型常温混合物です。従来は、常温混合物(カットバックアスファルト系)で対応していた。本技術の活用により、骨材飛散抵抗性・耐水性・流動抵抗性が高いため再補修の頻度削減を図ることができます。  </t>
  </si>
  <si>
    <t xml:space="preserve">路面補修に使用する常温合材で、従来は石油系有機溶剤が使用されているが、オレンジパッチは植物系の溶剤を使用しているため、人体・環境に優しい全天候型常温合材です。  </t>
  </si>
  <si>
    <t xml:space="preserve">本技術は、常温合材で補修していた路面損傷箇所(ポットホールや段差、クラック等)の上から追加で貼付式補修テープを貼り付け補修する技術である。本技術の活用により路面補修箇所の耐久性が向上し、補修コストの削減、合材の飛散防止等の安全性・品質改善が期待できる。  </t>
  </si>
  <si>
    <t xml:space="preserve">本機械は地盤の締固め具合を LEDスケールにより 『見える化』した前後進コンパクタで、従来は締固め具合の表示機構が無かった。本機械により締固めのムラを低減し、経験の浅い作業者でも熟練者と同等の締固めの仕上りが期待できる。  </t>
  </si>
  <si>
    <t xml:space="preserve">本材料は植物性の特殊添加剤を配合した改質アスファルトを用いた常温補修用混合物で、従来はカットバックアスファルト(石油系)を使用していた。路面湿潤状態でも施工が可能であり、施工性・耐久性の向上や保管期間の延長に期待できる。 </t>
  </si>
  <si>
    <t xml:space="preserve">本技術は、速効型ポリマーセメントを用いた道路の段差修正材で、従来は、袋詰めの常温アスファルト合材で対応していた。本技術の活用により、タイヤのねじり作用に対する飛散抵抗性が向上するとともに、コテで薄く敷きならすことができるため、施工性、品質が向上する。 </t>
  </si>
  <si>
    <t>本技術は、施工継ぎ目に生じた段差などに使用するアスファルト乳剤系舗装段差修正材です。従来は常温合材で対応していた。本技術の活用により、高い流動性を有するため薄く施工することができ施工性が向上し、かつ摩耗抵抗性が高いため品質が向上する。</t>
  </si>
  <si>
    <t>本技術は、特殊生成加工植物油を使用した水硬性の全天候型常温合材です。従来技術はカットバックアスファルト系常温合材で、冬期低温時に成分が凝固し、本来の性能を発揮できませんでしたが、本技術では、冬期の未開封状態での保存性及び施工時の性能が向上します。</t>
  </si>
  <si>
    <t>本技術は、転圧前に散水することで早期に硬化する全天候型常温アスファルト混合物で、従来は、カットバック系全天候型常温アスファルト混合物で対応していた。本技術の活用により、耐流動性の向上による耐久性の向上とVOCの発生がなくなり周辺環境への影響抑制が図れる。</t>
  </si>
  <si>
    <t>プロパッチシートは改質アスファルトをベースとした応急用舗装クラック補修シートである。専用プライマーにて舗装クラックに貼付けることで短時間での交通開放を可能とする製品であり、さらに車両通過の重量でシートが塑性変形し、舗装になじみながらクラックを埋める。</t>
  </si>
  <si>
    <t>横断プロフィールメータによる測定をMMS(モービル・マッピング・システム)に変更して、路面のわだち掘れを計測し、舗装の切削量、オーバーレイの合材量を計算する。 本技術の活用により、コスト縮減、工程短縮、安全性の向上が期待できる。</t>
  </si>
  <si>
    <t>クラックカットシール</t>
  </si>
  <si>
    <t xml:space="preserve">本技術はアスファルト舗装のひび割れの補修工法である。従来のひび割れ補修工では、ひび割れ部にブロンアスファルトを加熱溶解しシールするが早期にひび割れが再発する。この為本技術ではひび割れの再発を防ぎ舗装寿命を延長し補修費用の縮減が可能な工法。  </t>
  </si>
  <si>
    <t>リフレッシュシールMix</t>
  </si>
  <si>
    <t xml:space="preserve">本技術は、加熱アスファルト混合物に特殊改質剤を添加することで、いたんだ舗装路面を、舗装厚さ1～2cmの薄層で効率的に補修することができる。この技術により、既設舗装の延命効果および、工期短縮と工事コストの縮減が可能である。  </t>
  </si>
  <si>
    <t>トラックの荷台に積載する大型の車載標識の場合は、標識がリアウインドウを塞いでいたため車両後退時の安全に問題があった。新技術の活用により、大型の標識を非使用時に傾倒可能とすることでリアウインドウからの後方視界を確保し安全性を向上させた。</t>
  </si>
  <si>
    <t xml:space="preserve">本技術は工事看板用のプリズム型再帰反射シートで、従来はガラスビーズを使用したカプセルレンズ型であった。本技術の活用により再帰反射性能が高まり、特に走行中の自動車からの文字判読距離(40～60m)における視認性が向上し、ドライバーの安全性向上が期待できる。 </t>
  </si>
  <si>
    <t>本技術は、道路の維持修繕工事での走行車両や海洋上の工事で往航する船舶への情報を複数の高輝度LEDパネルを組み合わせ大画面・大型文字で案内表示する技術である。使用場所に応じた組合せが可能で、かつ大きな表示により、視認性と安全性が向上する。</t>
  </si>
  <si>
    <t>本技術は紫外線硬化型FRPシートによる鋼構造物の鋼板部補修工法で、従来は鉄板溶接による補修で対応していた。本技術の活用により、高い防錆性を有するFRPを補修材料を使用することで、溶接作業が不要となるため、品質の向上、工程の短縮および経済性の向上が図れる。</t>
  </si>
  <si>
    <t>本技術は一般道路車線規制時に規制エリアへの車両飛び込まれを警告するレーダーシステムで、従来は保安柵を活用した車線規制のみで対応していた。本技術の活用により飛び込まれる数秒前に警告を発し、作業者が身構えることで被害が軽減するので安全性の向上が図れます。</t>
  </si>
  <si>
    <t>本技術は、リサイクルゴム製ハンプで段差を設けて通過車両の速度抑制を促す技術で、従来はアスファルト盛り上げハンプで対応していた。 本技術の活用により、車両重量による形状の変化がなくなり耐久性の向上と、工事時間の削減が可能となり経済性の向上が図れます。</t>
  </si>
  <si>
    <t>地下埋設物防護具『CSボックス』</t>
  </si>
  <si>
    <t xml:space="preserve">本技術は、地下埋設物を防護する物品であり、従来は鋼板による防護で対応していた。本技術の活用により、防護効果が高まり埋設物の安全性向上が期待できる。  </t>
  </si>
  <si>
    <t>当工法は山岳トンネル工事の全さく孔作業において、さく岩機を正確な位置に誘導する「ドリルNavigation」、せん孔エネルギーから地山評価を行う「ドリルExplora」、無線LANを介し関連部署とせん孔データを共有する「ドリルNet」の3つの技術からなる。</t>
  </si>
  <si>
    <t>クリアショット 低粉じん吹付け工法</t>
  </si>
  <si>
    <t xml:space="preserve">本技術は低粉じんトンネル吹付け工法に関する。従来は液体急結剤が使用され、低温や湧水時において吹付け後剥落することがあった。本技術の活用により低粉じんで初期強度の高い吹付けが可能となり、条件の悪い場所でも剥落しない吹付けが可能となる。 </t>
  </si>
  <si>
    <t>SECコンクリート工法</t>
  </si>
  <si>
    <t xml:space="preserve">本技術は、練混ぜ水を分割し、所定の順序で材料を投入して練混ぜる工法で、従来は材料を一度に投入する一括練混ぜ工法であった。本技術の活用により分離抵抗性が向上してブリーディングが抑制されるため品質の向上が期待できる。  </t>
  </si>
  <si>
    <t>NATMトンネルロックボルトキャップ「AKキャップ」</t>
  </si>
  <si>
    <t>ロックボルト頭部の突出による止水シートの破損を防ぐためのロックボルトキャップ。羽根型の保護板によりナット部だけでなく角座金の角部までカバーできるため、シートの防護効果が高く、ワンタッチではめ込むだけで施工性が良い。</t>
  </si>
  <si>
    <t>GRPロックボルトシステム(パワースレッド)</t>
  </si>
  <si>
    <t xml:space="preserve">ロックボルトの素材をねじり棒鋼からガラス繊維強化プラスチックとし、ナット・プレートも樹脂化することによってねじり棒鋼と同等以上の耐力を実現した。 重量はねじり棒鋼の1/4と軽量であり、耐腐食性、耐酸性にも優れており、長期にわたって性能を維持できる。 </t>
  </si>
  <si>
    <t>トンネルミスト</t>
  </si>
  <si>
    <t xml:space="preserve">本技術は、新設トンネル施工において、覆工コンクリートのひび割れ対策、耐久性の向上を目的とした製品である。覆工全面を覆うシートを有した養生台車を用い、覆工面に水を霧状に噴霧し保温・湿潤状態を維持する。  </t>
  </si>
  <si>
    <t xml:space="preserve">本技術は、覆工コンクリートの保温・湿潤養生技術であり、従来は乾燥収縮低減剤の添加等で対応していたが、本技術の活用により、覆工コンクリートの強度増進や緻密化、収縮ひび割れの抑制など耐久性品質が向上する。また、従来技術に比べてコストを縮減できる。  </t>
  </si>
  <si>
    <t>超音波加湿養生システム「モイストキュア」</t>
  </si>
  <si>
    <t xml:space="preserve">本技術は、超音波加湿器を用いて脱型後の覆工コンクリートを養生するシステムである。本技術を活用することで、ひび割れが抑制され、構造物の高品質化と耐久性の向上が期待できる。   </t>
  </si>
  <si>
    <t xml:space="preserve">本工法は、覆工コンクリートの打設工法であり、吹上口の増設、天端引抜きバイブレータ、加圧充填、余剰空気・ブリーディング水の強制排除を複数組み合わせて覆工コンクリートを高品質に構築するものである。  </t>
  </si>
  <si>
    <t xml:space="preserve">本技術はトンネル覆工コンクリートのひび割れを低減させるもので、脱型後に覆工コンクリートを湿潤状態にすることによりコンクリートの水和を積極的に促進させ、コンクリート表面を緻密化し耐久性の向上が図られる。  </t>
  </si>
  <si>
    <t xml:space="preserve">本技術は、コンクリート型枠用合板を使用した転用型木製型枠で、道路トンネル工事において消火栓等の設置用スペースの確保するための空間形成に使用する箱抜型枠です。本技術の活用によりコスト縮減による経済性及び軽量化により施工性が向上する。  </t>
  </si>
  <si>
    <t>バルチップJK/MK</t>
  </si>
  <si>
    <t xml:space="preserve">本技術は、コンクリートにポリプロピレン製短繊維を添加する技術で、従来はプレーンコンクリートで対応していた。本技術の活用により、トンネル覆工コンクリート、橋梁上部工などに剥離・剥落防止機能を付与することができ、第三者被害に対する安全性が向上する。  </t>
  </si>
  <si>
    <t>パラソル30ミスト工法</t>
  </si>
  <si>
    <t xml:space="preserve">本技術はトンネルの覆工コンクリートのひび割れ抑制に対する懸架式ミスト湿潤養生工法で、従来は乾燥収縮低減剤添加工法で対応していた。本技術の活用により、初期のコンクリート水和反応が促進されることとなり、覆工コンクリートの品質向上・耐久性向上が期待できる。  </t>
  </si>
  <si>
    <t xml:space="preserve">本技術は、FRP材を外版とした初期養生機能を有するセントルを使用するトンネル覆工工法である。従来は外版に鋼板を使用したセントルで対応していた。本技術の活用により、覆工後の外気温によるコンクリート表面温度の低下が抑えられるため、品質の向上となる。 </t>
  </si>
  <si>
    <t>本技術は白色層と黒色層で構成される複層防水シートで、従来は単色単層の防水シートで対応していた。本技術の活用によりトンネル坑内等の比較的照度が低い現場における防水層損傷箇所の視認性が確保できるため、品質の向上が図れる。</t>
  </si>
  <si>
    <t>本技術は、トンネル覆工コンクリートの養生シスムであり、従来はコンクリート乾燥収縮低減剤で対応していた。本技術の活用によりエアーマットで保湿・保温することで、添加剤を使用せずに施工できることから経済性の向上が期待できる。</t>
  </si>
  <si>
    <t>モノドレンRB</t>
  </si>
  <si>
    <t xml:space="preserve">トンネルアーチ部排水用に開発したシート状の排水材です。排水機構のリブ構造体と取り付け用のベルト部を一体成形したことで、排水性能および取り付け時の作業効率を向上しました。また、非常に薄いため、カットが容易であり、かつ、NATMシート取り付けの妨げになりません。  </t>
  </si>
  <si>
    <t>パノラマ工法</t>
  </si>
  <si>
    <t>パノラマ工法は小口径長尺鋼管をトンネル天端部、鏡面に打設し、地山内に注入材を注入することによって切羽前方地山を広範囲に改良、拘束し、前方地山の安定を図る工法であり、長尺施工のため従来のフォアポーリングおよび鏡ボルト工と比較して工期・工費が低減される。</t>
  </si>
  <si>
    <t>Me工法</t>
  </si>
  <si>
    <t xml:space="preserve">本技術は切除管に縦スリットを入れた鋼管を用いる注入式長尺切羽補強工で、従来は縦スリットのない鋼管を用いた注入式長尺先受け工で対応していた。本技術の活用により、撤去管の鋼管と注入材との分別が容易となり、鋼管をリサイクル資源として活用することができる。  </t>
  </si>
  <si>
    <t>端末管事前撤去型AGF工法は,地山に残置した端末管の掘削対象範囲となる部分を掘削前に撤去することにより,従来は撤去時の衝撃により掘削範囲外に発生していた緩みを抑制し,抜け落ちを低減することで施工精度を向上させる工法である.</t>
  </si>
  <si>
    <t>トンネル工事用電気集じん器 e-DUSCO(イーダスコ)</t>
  </si>
  <si>
    <t xml:space="preserve">本技術はトンネル掘削工事や地下構造物建設工事などにおいて発生した粉じんを高い集じん率で処理する省電力電気式集じん器であり、従来はフィルタ式集じん機で対応していた。本技術の活用により、コスト縮減効果及び消費電力の低減に伴うCO2排出量の削減効果が期待できる。  </t>
  </si>
  <si>
    <t>シグナルシート</t>
  </si>
  <si>
    <t>白黒二層のシグナル層付き防水層を有する防水シートを用いることにより、、防水層損傷時の損傷箇所が白黒の高コントラストによって明示されるため、通常の坑内照明の下で目視にて容易に損傷箇所を発見することが可能となりました。</t>
  </si>
  <si>
    <t xml:space="preserve">本技術はトンネル覆工コンクリート養生システムで、覆工コンクリートの内部温度応力によるひび割れ防止と、冬季の若材齢(脱枠時)強度不足に起因するひび割れを防止する技術である。加温・保温セントル、加温・湿潤養生台車、保温・湿潤台車の3台で構成されいる。 </t>
  </si>
  <si>
    <t xml:space="preserve">本技術は磁界により危険範囲を設定する事で磁界に入った作業者本人と周囲の作業者にアラートを発生するシステムで、従来は規制材と交通誘導員による安全管理が行われていた。本技術の活用により規制材及び人件費が削減が出来るので、経済性の向上が図れます。 </t>
  </si>
  <si>
    <t xml:space="preserve">本技術はレーザー距離計を用いた地盤の面的挙動をリアルタイムに監視する技術で、従来は自動追尾型トータルステーションを用いた変位計測システムで対応していた。 本技術の活用により1秒間隔で多点同時に連続計測でき、僅かな変位を検知できるので安全性が向上する。  </t>
  </si>
  <si>
    <t xml:space="preserve">本システムは、三次元スキャナによる施工段階毎のトンネル出来形計測システムで、従来は、スチールテープ等で対応していた。本技術の面的な出来形管理により、アタリ・余堀り判定やコンクリート打設量計算等、山岳トンネルの全く新しい情報化施工管理を支援します。  </t>
  </si>
  <si>
    <t xml:space="preserve">本技術は、ICタグを使用した重機接近警報装置である。従来は、カラーコーンによる作業範囲の明示と監視員配置で対応していた。本技術の活用により、カラーコーンの設置・撤去が不要となるため、施工性の向上が期待できる。 </t>
  </si>
  <si>
    <t>トンネル・シールド・推進工事に伴う基準測量(ロボティックトータルステーション)</t>
  </si>
  <si>
    <t xml:space="preserve">トンネル、シールド、推進工事において、坑内基準点(ダボ点)の精度を上げる事による施工管理精度の向上、及び到達精度を高める技術です。  </t>
  </si>
  <si>
    <t xml:space="preserve">本技術は、作業員の重機作業エリア接近時における注意喚起する技術で、従来は、ロードコーンによる作業範囲区別と誘導員による誘導で対応していた。 本技術の活用により、車輌の構造的死角も解消して全方位監視が可能になるため、安全性の向上に期待できる。 </t>
  </si>
  <si>
    <t>本技術は、ワンタッチで電線を接続する防水コネクタ技術である。従来は現場にて電線の皮むき作業等を行うため、作業者の技量による要素が大きかった。本技術は、誤配線なく、ワンタッチで電気的な接続及び防水ができ、工期短縮と作業品質の確保が期待できる。</t>
  </si>
  <si>
    <t>通風遮断養生エアー式バルーン</t>
  </si>
  <si>
    <t xml:space="preserve">坑口または、坑内に設置することで通風を遮断します。坑内全体の急激な温度・湿度の変化を防ぎ、養生環境を向上させます。坑口付近(東京都1月)での供試体の比較試験で、3倍(材令24時間)の強度発現を確認しています。3名の作業、約4時間で設置できます。  </t>
  </si>
  <si>
    <t xml:space="preserve">本技術は主材料にアルミを使用したスノーポールで、従来の主材料は鋼管(樹脂被覆付)を使用していた。 本技術の活用により、主材料を約50%軽量化した事で労働環境の改善、作業速度向上にも寄与する。  </t>
  </si>
  <si>
    <t xml:space="preserve">本材料は、路面の凍結を防止し、雪氷を融解するために路面に散布する材料である。従来は、塩素分の多い材料を使用している。本材料の使用により、凍結路面における走行車両のグリップ力向上、持続性の向上、鋼材の腐食抑制などが期待できる。  </t>
  </si>
  <si>
    <t xml:space="preserve">本技術は、鋼構造物の溶接継手部を強化する技術であり、従来は溶接継手部の止端部をグラインダー仕上げで対応していた。本技術の活用により、溶接継手部が強化され鋼構造物の耐久性を向上させると共に、工期の短縮、作業者の作業負荷軽減が期待できる技術である。   </t>
  </si>
  <si>
    <t>鋼橋製作情報CAD編集システム「SoftDraw」</t>
  </si>
  <si>
    <t>SoftDrawは鋼橋の製作情報システムやCADで作成される様々なフォーマットのNC情報を相互に変換し、形状や部材情報の修正、編集作業をサポートするシステムです。部材情報を一元管理することにより原寸作業の生産性と品質の向上が図れます。</t>
  </si>
  <si>
    <t xml:space="preserve">本技術は、鋼橋の仮組立に必要な仮組立検査表を自動作成するシステムであり、従来は表計算ソフトとCADソフトを用いて作成していた。本技術の活用により、受台配置図および仮組立検査表を自動出力できるようになり、省力化および工程の短縮が図れる。  </t>
  </si>
  <si>
    <t xml:space="preserve">本技術は、鋼橋等の鋼構造物のプロダクトモデルを3次元CAD上に作成し、原寸作業を支援する製作情報システムで、従来は2次元CADベースの橋梁原寸システムにより対応していた。本技術の活用により、原寸作業を自動化できるため、経済性が向上する。  </t>
  </si>
  <si>
    <t xml:space="preserve">本技術は設計図面上に橋梁三次元モデルを作成するシステムで、従来は2次元設計図面を用いた設計照査および狭隘箇所のモックアップ製作により施工性検証を行っていた。本技術により設計照査レベルの向上およびモックアップ製作を不要とした。  </t>
  </si>
  <si>
    <t xml:space="preserve">本技術は、レーザートラッカーを利用した橋梁部材の出来形計測システムで、従来は、トータルステーションを利用した橋梁部材計測で対応していた。本技術の活用により、時間が掛る計測ターゲット設置の段取りが不要で、計測球で直接計測可能なため、作業工程を短縮できる。 </t>
  </si>
  <si>
    <t>本製品は、鋼製橋梁上部工の架設作業における主桁連結時に、スプライスプレートを丁番のように開閉状態をつくる現場用保持具です。スプライスプレートの脱落防止で安全性が図れ、桁とスプライスプレートの連結穴のセット時間短縮で作業の省力化が図れます。</t>
  </si>
  <si>
    <t>本技術は溶接継手の疲労特性を向上させる技術で、従来はグラインダによる止端処理で対応していた。本技術の活用により構造物の耐久性が向上するとともに、処理速度向上による施工性および経済性の改善が図れます。</t>
  </si>
  <si>
    <t>Cold Galvanizing ローバル工法</t>
  </si>
  <si>
    <t xml:space="preserve">従来防食技術である溶融亜鉛めっきに見られるような鋼材の寸法・形状、施工場所の制限を受けることなく、工場及び現場施工に於ける常温での塗装により、溶融亜鉛めっきと同等の防食性能を有する塗膜を形成する技術。  </t>
  </si>
  <si>
    <t>省工程・目視膜厚判定 NOA塗装工法</t>
  </si>
  <si>
    <t xml:space="preserve">膜厚計を用いずに目視で規定膜厚を確認でき、補修作業の手間を低減できる1回塗りの厚膜省工程塗装工法。第1層塗装材料は省検査形膜厚制御塗料であり、膜厚不足による不具合が少なくなることで、「結果的に期待耐用年数が延びる」と推定される。  </t>
  </si>
  <si>
    <t xml:space="preserve">本技術は塗装キズ部やコバ部からの塗膜下腐食の進行を抑制する機能を付加した溶接構造用圧延鋼材であり、従来技術は、その機能は無かった。本技術の活用により鋼橋の塗り替え周期の延長が期待できる。  </t>
  </si>
  <si>
    <t>EZクリーナー</t>
  </si>
  <si>
    <t xml:space="preserve">本技術は、TCボルトのピンテール破断面に生じるバリを研削除去する技術である。 従来は、ディスクグラインダによる研削処理が行われていた。 本技術の活用により、研削に伴う研削粉の飛散を防止することができ、清掃や養生の手間を省け、工期短縮が期待できる。  </t>
  </si>
  <si>
    <t>ガスフレーム式金属溶射による重防食技術</t>
  </si>
  <si>
    <t xml:space="preserve">本技術は、鋼構造物にガスフレーム式金属溶射を用いた重防食技術である。従来は、重防食塗装(C4系塗装)で対応してきた。本技術により鋼構造物の耐久性の向上が図れ、メンテナンス期間が延長できライフサイクルコストの縮減が図れる。  </t>
  </si>
  <si>
    <t>塗装のコスト・工期・環境負荷を削減できる中塗上塗兼用塗料『ユニテクト30SF』</t>
  </si>
  <si>
    <t xml:space="preserve">鋼橋の新設塗装と塗替塗装は平成17年12月発行鋼道路橋塗装・防食便覧(以下便覧と略す)の塗装系が適用されており、新技術『ユニテクト30SF』を便覧の適用することで新設塗装と塗替塗装のコスト削減、工期短縮、環境負荷低減、安全性向上と耐久性向上が図れる。  </t>
  </si>
  <si>
    <t xml:space="preserve">本工法は金属溶射の塗装仕様であり、重防食塗装の技術である。封孔処理と塗装にSICシーラー(無溶剤1液型無機系封孔剤)を使用する。従来は有機溶剤系塗料で対応していた。本工法の活用により、工程の削減、耐久性の向上、環境負荷の低減が期待できる。  </t>
  </si>
  <si>
    <t>鋼構造物塗装に適用する、長期耐久性を有した厚膜形ふっ素樹脂塗料です。 又、工程短縮が可能で環境にも優しい塗装システムです。</t>
  </si>
  <si>
    <t>新技術は表面処理と防錆塗装を組み合わせた塗装システムである。従来は一般重防錆防食塗装により施工していたが、本技術の活用により防食性と密着性が向上し塗り替え期間の延長が可能になった。</t>
  </si>
  <si>
    <t>DRB(ディスク型高面圧ゴム支承)</t>
  </si>
  <si>
    <t xml:space="preserve">本技術は橋梁を支持する支承装置であり、従来は積層ゴム支承で対応していた。本技術はウレタンゴムを使用した支承装置のため、本技術の活用により支承装置のコンパクト化が実現し、コスト縮減が図れる。  </t>
  </si>
  <si>
    <t>規格化された落橋防止装置(らくらくブラケット)</t>
  </si>
  <si>
    <t>本製品は、取付け角度の制約を受けないヒンジ形ピン構造のブラケットにより規格化した落橋防止装置で、従来は現場状況毎に取付け角度を実測し設計・製作していた。本製品の活用により、設計の簡素化、全体工程の短縮が期待できる。</t>
  </si>
  <si>
    <t xml:space="preserve">本技術は、衝撃力緩衝機能を有するチェーン型落橋防止装置で、従来はPCケーブル式落橋防止装置で対応していた。本技術の活用により、衝撃力緩衝機能を確保しつつブラケットをコンパクト化することができ、製作費が安くなるため経済性が向上します。  </t>
  </si>
  <si>
    <t xml:space="preserve">本技術は、スリット付き鋼管による緩衝機能を有したチェーン式の落橋防止装置で、従来はPCケーブル式落橋防止装置で対応していた。本技術の活用により、ブラケットがコンパクトになり材料費が削減されるため経済性が向上する。 </t>
  </si>
  <si>
    <t>ピンテール破断面のバリ研削機(ボルトシェーバー)</t>
  </si>
  <si>
    <t>本技術は、トルシア形高力ボルトのピンテール破断面を平坦面に切削処理する集塵機能付きバリ研削機(ボルトシェーバー)である。切削に伴う鉄粉飛散を完全に防止することができるため、塗装面の品質確保や作業効率の向上等に繋がります。</t>
  </si>
  <si>
    <t>メタルキラー</t>
  </si>
  <si>
    <t xml:space="preserve">本技術は、橋梁上部工の架設時に使用した大型の吊りピース等の切断に使用する電動の鋸挽き機械であり、従来はガス(酸素アセチレンガス)切断で対応していた。本技術の活用により、切断は速くなり火気を使用しないので、経済性・安全性・品質の向上が期待できる。  </t>
  </si>
  <si>
    <t>コンクリートセイバー</t>
  </si>
  <si>
    <t xml:space="preserve">本技術は鋼コンクリ-ト合成床版の内部に水が浸入した場合に、滞水が生じないようにする導水装置である。従来はステンレス製 有孔管の導水管で対応していた。本技術の活用によりこの合成床版の耐久性と信頼性が向上することが期待される。  </t>
  </si>
  <si>
    <t>本技術は、既設構造物とフレッシュコンクリート間に用いる土木用高耐久型エポキシ系接着剤で、従来はモルタル・コンクリート塗り継ぎ用エポキシ樹脂系接着剤で対応していた。本技術の活用により接着効果が確実に高くなるため、品質、安全性、経済性の向上が期待できる。</t>
  </si>
  <si>
    <t xml:space="preserve">EMセンサーは、棒状鋼材(鉄筋以外)の任意の位置に設置し、その現有応力を測定するセンサーである。これまで測定する事ができなかった自由長部での測定が可能となったため、品質管理の向上が期待できる計測技術である。  </t>
  </si>
  <si>
    <t>SUPROストランド</t>
  </si>
  <si>
    <t xml:space="preserve">・SUPROストランド(以下本技術)は、熱可塑性樹脂(ポリエチレン系樹脂)被覆・内部充填を施した防食PC鋼より線である。従来は、PC鋼より線+グラウト注入で対応していた。本技術の活用により、腐食・塩害に対するPC鋼より線の耐久性向上が期待できる。  </t>
  </si>
  <si>
    <t>ハイパーアフターボンドPC鋼材</t>
  </si>
  <si>
    <t xml:space="preserve">PC鋼より線とポリエチレンシース間に超遅延型セメント系グラウト材を工場で充てんしたハイパーアフターボンドPC鋼材を用いるセメント系プレグラウト工法の活用で、従来のシースを用いたグラウト工法に比べて経済性、工程、耐久性、品質・出来高、施工性の向上が期待できる。  </t>
  </si>
  <si>
    <t>PC用ポリエチレン製シ-ス、PLUX-1</t>
  </si>
  <si>
    <t xml:space="preserve">本製品は、ポストテンションPC内ケーブルに採用されるポリエチレン製シースで、従来は鋼製シースで対応していた。ポリエチレンは錆びないため腐食要因からPC鋼材を保護して耐久性を改善できる。小さい摩擦係数の採用は現在まだ少ないが、採用すれば経済性を改善できる。  </t>
  </si>
  <si>
    <t>プラスチック製スパイラルシース</t>
  </si>
  <si>
    <t xml:space="preserve">本技術はPC構造物の内ケーブル用シースを高密度ポリエチレン製とした技術で、従来は鋼製又はポリエチレン製のシースで対応していた。本技術の活用により、接続部に膨張性不織布と粘着テープを併用することで水密性が向上し、PC構造物の高い耐久性を確保できる。  </t>
  </si>
  <si>
    <t>テンションロッド型カプラー</t>
  </si>
  <si>
    <t xml:space="preserve">本技術はPC橋梁の場所打ち分割施工に用いるケーブル接続具で従来はモノグリップ型カプラーを使用していた。本技術の活用により工場製作の圧着グリ ップ構造とする事で安全性・施工性の向上となり分割グラウト可能な構造とする事で品質向上を図る事ができる。  </t>
  </si>
  <si>
    <t xml:space="preserve">PC鋼材表面に樹脂系グラウト材を塗布し、外側をポリエチレン(PE)シースで被覆した、内ケーブル用緊張材であり、現場グラウトが不要。また、硬化速度は温度による影響が少ないため、温度や部材にあわせて複数種類の樹脂を使い分ける必要がない。  </t>
  </si>
  <si>
    <t xml:space="preserve">本技術はPC鋼材の防錆のため、PC鋼より線にエポキシ樹脂を用いて表面を被覆しかつ各素線間の隙間部を充てんした被覆PC鋼より線である。従来は被覆無しのPC鋼材でグラウトが必要であったが、本技術の活用によりグラウトが不要となり工程短縮や省人化・省力化が可能となる。  </t>
  </si>
  <si>
    <t xml:space="preserve">本製品は橋梁用外ケーブルに使用する高防錆、高耐候性PCケーブルである。従来の保護管にPC鋼材を配置・緊張してセメントグラウトを注入する方法に比べて、本技術を活用することにより工期短縮、施工性・品質向上が期待できる。 </t>
  </si>
  <si>
    <t xml:space="preserve">本製品はPC鋼より線にエポキシ樹脂を厚膜被覆し、かつ素線間にも同樹脂を充填した被覆PC鋼より線である。従来の保護管にPC鋼材を配置・緊張してセメントグラウトを注入する方法に比べて、本技術を活用することにより工期短縮、施工性・品質向上が期待できる。 </t>
  </si>
  <si>
    <t xml:space="preserve">本製品は、プレストレストコンクリート内ケーブル用の高密度ポリエチレンシースであり、従来は亜鉛めっき鋼板製シースで対応していた。本製品の活用によりPC鋼材の耐久性、品質の向上が期待できる。 </t>
  </si>
  <si>
    <t>MTグリップキャップ (MT:メタル機材の略称)</t>
  </si>
  <si>
    <t xml:space="preserve">プレグラウトPC鋼材の定着グリップの端部に対して耐久性と品質向上の観点より,確実に樹脂充填したグリップキャップを設置する技術である。 </t>
  </si>
  <si>
    <t xml:space="preserve">プレグラウトPC鋼材定着具の保護キャップに注入口および排気口を設けたもので、従来は予め保護キャップ内に樹脂を満たした後、定着具に取り付けていた。本技術の活用により、樹脂の後注入と確実な空気溜りの排除が可能となるため、施工性および品質の向上が期待できる。 </t>
  </si>
  <si>
    <t xml:space="preserve">本技術は、グラウトの粘性を低粘性化する事で、ダクトの空隙をより充填し易くする技術で、従来は高粘性PCグラウトで対応していた。本技術の活用により、圧送圧力が低減されるため、施工効率が向上し、施工日数が短縮され、経済性が向上する。  </t>
  </si>
  <si>
    <t xml:space="preserve">PCグラウト等の練混ぜ水計量について、電磁流量計を用いた短時間かつ連続的に計量できる装置で、従来は、オーバーフロー式水量計で対応していた。本技術の活用により、水タンクを作業台の高所に置く必要がなく、容易に計量できるため、安全性や施工性の向上が期待できる。 </t>
  </si>
  <si>
    <t>従来は、高減衰ゴム支承を用いて橋梁の免震化を行っていたが、支承の平面形状が大きくなる傾向にあった。本技術は、その高減衰ゴムにスプリング拘束型鉛プラグを挿入することで減衰性能が26%程度にアップし、支承サイズのコンパクト化によるコスト縮減が期待できる。</t>
  </si>
  <si>
    <t xml:space="preserve">本技術は、水の温度管理を自動で行うものである。従来、PCグラウト練混水の温度管理は人力 で行っていたが、機械化で容易に練混水の温度管理が可能となる。別用途として、水温管理(調 節)機能を使用し循環水でのコンクリートのパイプクーリング養生が可能となる。   </t>
  </si>
  <si>
    <t xml:space="preserve">本製品はコンクリート床版上の雨水を排水するための床版排水用の雨水桝です。 伸縮装置取り換え工事と同時に設置を行い、遊間を利用して排水する技術です。 コアドリルによる削孔作業が不要なため施工が早いのが最大の特徴です。  </t>
  </si>
  <si>
    <t>トータク簡易排水装置</t>
  </si>
  <si>
    <t xml:space="preserve">本技術は橋梁遊間部 簡易排水工法である。従来は伸縮装置非排水工(弾性シール材充てん工法)であった。本技術の活用により、漏水した雨水を充てん材で止水せず、集排水するように変えたことで、橋の伸縮・振動の影響を受けなくなり、製品の耐久性が向上する。  </t>
  </si>
  <si>
    <t xml:space="preserve">本技術は遊間形状を波形にした橋梁用伸縮継手装置で、従来はゴム製伸縮継手装置で対応していた。本技術の活用により、タイヤとの接触が点接触となるため、車両通過時の衝撃音が減少し品質が向上する。 </t>
  </si>
  <si>
    <t>MMジョイント</t>
  </si>
  <si>
    <t xml:space="preserve">本技術は、伸縮継手装置において、適用する埋設型ジョイントである。従来の埋設型ジョイントでは、桁伸縮への追従性の不足から耐久性に問題があったが、本技術は、新材料(マトリクス502バインダー)を使用した結果、防水性・耐久性に優れ、構造が単純である。  </t>
  </si>
  <si>
    <t>スマートジョイント</t>
  </si>
  <si>
    <t xml:space="preserve">本製品は橋梁の新設・補修に用いる除雪車対応型鋼製伸縮装置であり、従来は鋼フィンガージョイントにて対応していた。本製品の活用により経済性及び施工性が向上する。また補修時には、既設コンクリートのはつり量が減少し、周辺環境への影響緩和が期待できる。  </t>
  </si>
  <si>
    <t>本技術は耐疲労鋼を採用し、構成部材数を少なくし、コンクリートの充填性に優れ、小分割施工を可能とした道路橋用伸縮装置であり、従来は鋼製フィンガージョイントで対応していた。本技術の活用により、耐久性、施工性、経済性の向上が期待できる。</t>
  </si>
  <si>
    <t xml:space="preserve">本技術は、アクリル樹脂系浸透型防水材を用いたコンクリート床版複合防水工法で、従来はアスファルト加熱型塗膜系床版防水工法で対応していた。本技術の活用により、防水層が2層となるので、床版防水性が向上し、品質の向上が図れる。  </t>
  </si>
  <si>
    <t xml:space="preserve">本技術は、アスファルトとウレタン樹脂の複合材料を用いたコンクリート床版用の高性能床版防水工法である。従来は、アスファルト加熱型塗膜系防水工法等で対応していた。本技術の活用により、防水層の耐変形性・防水性が向上し、床版を長期的に水から守ることができる。  </t>
  </si>
  <si>
    <t>本技術は、構造物の高所の点検作業をワイヤ架設式の移動式ロボットによるカメラ撮影を取入れて行う技術で、従来は、高所作業車を使用して点検作業していた。本技術の活用により、現地作業時間が短縮され省力化し、人件費が削減され経済性の向上が図れます。</t>
  </si>
  <si>
    <t xml:space="preserve">本技術は、床版のコンクリート打設時の仕上がり高さをTSでリアルタイムに計測する技術で、従来は床版の仕上り高さを水準測量により目印をつけて対応していた。本技術の活用によりコンクリート打設中に床版のたわみ、鉄筋のかぶりが確認できるため品質の向上が図れます。 </t>
  </si>
  <si>
    <t xml:space="preserve">本技術は、桁の3次元位置をトータルステーションやGNSSでリアルタイム計測しパソコン上で確認できる技術で、従来は測量機により桁の高さを人的に測量する技術で対応していた。本技術の活用によりパソコン上で確認できるため品質の向上が図れます。  </t>
  </si>
  <si>
    <t xml:space="preserve">FRP検査路は、腐食により保全のための点検ができない問題を解消し、点検中の転落などの不幸な事故を防止する、安心・安全で長持ちする技術です。  </t>
  </si>
  <si>
    <t>イージーラーメン橋(H鋼桁埋込RC複合門形ラーメン橋)</t>
  </si>
  <si>
    <t xml:space="preserve">イージーラーメン橋は、上部構造と下部構造を剛結した上下部一体構造の門形ラーメン橋である。従来工法(単純橋)に比べ、経済性・構造性・耐震性・施工性・維持管理に優れた低桁高の橋梁である。  </t>
  </si>
  <si>
    <t xml:space="preserve">本技術は、無溶接で取り付け可能なコンクリート床版の天端出し表示具で、従来は、表示用鉄筋を点溶接する方法で対応していた。本技術の活用により、溶接作業が不要となるため、施工性が向上する。  </t>
  </si>
  <si>
    <t xml:space="preserve">本技術は地震力を低減させるシリンダ型粘性ダンパーです。本技術の活用により、橋脚基礎の補強を省略するとともに、橋脚の補強量を低減させることが可能となり、経済性が向上し、工程を短縮することができます。 </t>
  </si>
  <si>
    <t>本技術は、鋼材に微量添加したスズ(Sn)の効果により、塗膜欠損部の鋼材腐食を低減する構造用鋼材であり、従来は溶接構造用圧延鋼材等が使用されていた。本技術の活用により鋼構造物の塗り替え頻度を低減し維持費用を抑えライフサイクルコストの縮減が期待できる。</t>
  </si>
  <si>
    <t>RCF防根シート</t>
  </si>
  <si>
    <t xml:space="preserve">本技術は、樹木の根及び竹・笹を抑制する技術である。ポリプロピレン4層スパンボンド不織布にポリプロピレン樹脂を両面コーティングし物理的に全樹木の根を抑制する。施工後の景観維持に貢献する。  </t>
  </si>
  <si>
    <t>充電式草刈機において、キックバック発生時に刈刃の回転が速やかに停止するため、キックバックによる切創事故に対する安全性(受傷の軽減等)の向上が期待出来る。</t>
  </si>
  <si>
    <t>本技術は、鋼製セグメントのリブ内充填と表面仕上げを特殊モルタルの吹付けにより行う二次覆工工法で従来は成型樹脂板埋込型型枠工法で対応していた。本技術の活用により、材料費が低減できるので、経済性の向上が図れる。</t>
  </si>
  <si>
    <t>本技術はセメントの60%と細骨材の100%を高炉スラグに置き換えた、耐久性に優れたボックスカルバートである。従来は普通コンクリートで対応していたが、本技術の活用により耐硫酸性能と耐塩害性能を兼ね備えた低炭素型高耐久性ボックスカルバートの構築が可能である。</t>
  </si>
  <si>
    <t>パルテム・フローリング工法</t>
  </si>
  <si>
    <t xml:space="preserve">本工法は、劣化した埋設管きょを非開削で管きょ内に更生管を施工する工法で、従来は開削工法による布設替えで対応していた。本工法の活用により、φ800以上の管きょに対し、新管と同等以上の耐久性向上となる。また、人力作業であるため、交通規制の範囲および期間も短い。  </t>
  </si>
  <si>
    <t xml:space="preserve">本技術は、マンホール蓋が備えるがたつき防止性能や浮上・飛散防止性能等を適切に発揮させることをコンセプトとして開発しました。道路及び管路の一部として受枠ごとのがたつきや集中豪雨時の受枠周辺の飛散を抑制し、更に環境等にも配慮したマンホール蓋取替工法です。  </t>
  </si>
  <si>
    <t xml:space="preserve">本技術は、フロート(浮力体)によりゲートを無動力かつ自動で開閉する門柱レスゲートである。本技術により樋門の自動化や景観との調和、樋門全体のコスト縮減・工期短縮が可能になる。開閉装置を付けることもできる。  </t>
  </si>
  <si>
    <t xml:space="preserve">本技術は、従来の鉱物油系油圧作動油を使用した水門開閉用油圧作動油を改善する技術であり、潤滑性、低毒性、良好な生分解性に加え、季節的な粘度変化が少なく、引火点が高く、難燃性に優れたエステル系環境対応油圧作動油を提供するものである。  </t>
  </si>
  <si>
    <t xml:space="preserve">ダム・堰・水門・排水機場などの河川内施設に使用されている従来鋼(SUS304またはSUS316L)にかわり、耐食性に優れ強度が2倍の省合金二相ステンレス鋼を適用することで、設備性能の向上と製作時の経済性向上を同時に実現する技術。  </t>
  </si>
  <si>
    <t xml:space="preserve">本技術は、水門設備やポンプ設備に使用される、固体潤滑剤が分散された樹脂の滑り軸受で、従来は、固体潤滑剤埋込型無給油軸受で対応していた。本技術の活用により、摺動層に固体潤滑剤を分散して供給でき微小運転環境においても摺動性能に優れるため、品質が向上する。 </t>
  </si>
  <si>
    <t>本技術は予め油圧ユニットにレスキューバルブを取付ておき緊急時に即の操作を可能とする。従来は支え具でダムゲート等の大きな負荷を支えた後配管の途中を分断、外部油圧源を接続するもので即の操作は出来なかった。本技術の活用により緊急時の即応性向上が期待できる。</t>
  </si>
  <si>
    <t>本技術は油圧設備の操作困難事態に備え、予め常備しておく装置で事態時に緊急的に操作を行うものである。従来は急遽製作の油圧ユニットと配管の補修・継なぎ込みによるもので緊急的に操作は出来なかった。本技術の活用により緊急操作を短期間で可能とする事が期待できる。</t>
  </si>
  <si>
    <t>ヒュームフラップゲート</t>
  </si>
  <si>
    <t xml:space="preserve">本技術は、ヒューム管(重圧管)に合せた丸形のゲート構造の採用により製作重量を軽減し、ヒューム管(重圧管)に簡単に取り付け可能な構造としたもので、大幅に製作費並びに据付費が軽減されます。 また、排水阻害や不完全閉塞の誘発をウエイト調整により解消します。  </t>
  </si>
  <si>
    <t xml:space="preserve">本技術は津波など大規模災害における停電時に水門の閉鎖及び開操作を行う技術で、従来は停電時にレバー操作による自重降下又は手動ハンドル操作で対応していた。遠隔操作による水門の高速閉鎖と、電動工具の危機管理操作により災害に強い水門開閉機を提供する。  </t>
  </si>
  <si>
    <t>ダム・堰等のゲート用開閉装置に取り付け、ゲートの開度を絶対値で検出する開度計システム。開度検出と同時に制限開閉器出力も可能。検出器のセンサ部分は非接触及び電子部品等は使用せず、メンテナンスフリーで水や温度等に対しての耐環境性に強い構造で有る。</t>
  </si>
  <si>
    <t>コンボルト型屋外貯蔵タンクシステム</t>
  </si>
  <si>
    <t xml:space="preserve">本技術は、屋外貯蔵燃料タンクの構造において、従来義務付けられているタンクの周囲に設ける囲い"防油堤"と同等の機能を有するタンクとしてKHKより評価された。本技術の活用により、工期短縮、耐火性、耐衝撃性、耐腐食性に優れ、トータルコストの低減が図られる。  </t>
  </si>
  <si>
    <t xml:space="preserve">本技術は始動タップの途中可変が可能なコンドルファ始動器で従来は始動タップの途中可変ができないコンドルファ始動器で対応していた。本技術の活用により始動時のトルク上昇に合わせてモータ電圧を順次昇圧するので発動発電機の容量を小さく出来経済性の向上が図れる。 </t>
  </si>
  <si>
    <t>ワイデック自・発停発電機による排水システム</t>
  </si>
  <si>
    <t xml:space="preserve">エンジン発電機の自・発停装置を利用して独自のソーラー発電機及び蓄電機能を持つ自動制御盤の水位感知により商業電源のない場所でも、無人で出水の排水や冠水対策を行ない稼動の通報や記録もできるシステムをレンタルで提供。  </t>
  </si>
  <si>
    <t>アクアレックス(送配水管)</t>
  </si>
  <si>
    <t xml:space="preserve">本技術はポリエチレン管を高強度繊維で内圧補強し耐候性を有した保護層を設けた長尺ポリエチレン管です。従来の金属管に比べ流速係数が高く、長尺、軽量であり可撓性、加工性も優れています。トンネル非常用設備(トンネル初期消火設備)の埋設配管等に適用できます。  </t>
  </si>
  <si>
    <t>KVSストレーナ</t>
  </si>
  <si>
    <t xml:space="preserve">丸穴削孔した硬質塩化ビニル管(VP管)にステンレス製V型スロット巻線を装着した地下水取水井戸用ストレーナ。耐食材料の組合せにより地下水質への影響を抑え(亜鉛溶出なし)つつ深度100m級井戸に必要な強度を有し、連続的なVスロット巻線の採用により取水性能も優れている。  </t>
  </si>
  <si>
    <t xml:space="preserve">建設用機械等のスクリューや切削機のドラムなどに巻き込まれる事故防止及び事故の被害を軽減させるため、"危険を感じたら離れた位置から無線操作により機械を安全停止できる装置"  </t>
  </si>
  <si>
    <t>KSゼロガッツ</t>
  </si>
  <si>
    <t xml:space="preserve">本技術はかぶりを侵さずに(平行引き時)型枠を組み立てる技術である。従来は結束した捨て筋にセパレーターを溶接して対応していた。本技術は鉄筋にボルト留めしたゼロガッツ金物(金物形状の効果でかぶりを侵さない)にセパレーターを取り付け、型枠を組み立てる技術です。  </t>
  </si>
  <si>
    <t>星型プラスチックスペーサ</t>
  </si>
  <si>
    <t xml:space="preserve">鉄筋嵌合部とそれから放射状に伸びた2～6本の足部からなる形状のプラスチックスペーサであり、コンクリートのジャンカ発生の原因とならず、又、コンクリートとの熱膨張率の差で誘発されるコンクリート表面のひび割れは既存ドーナツの1/2以下に大幅に軽減される。  </t>
  </si>
  <si>
    <t>本技術は、建築工事等の鉛直・水平確認におけるグリーンレーザーを用いた自動墨出器であり、従来は赤色レーザーの自動墨出器で対応していた。本技術の活用により、緑色レーザーによって視認性が向上する</t>
  </si>
  <si>
    <t>鉄筋突合せ溶接(新NT工法)</t>
  </si>
  <si>
    <t xml:space="preserve">鉄筋コンクリートに用いられる異形棒鋼の溶接継手工法である。鋼板を半円状に曲げ加工した裏当て材を用い接合する鉄筋相互の開先部を炭酸ガス半自動アーク溶接法により行う鉄筋の突合せ溶接であり、施工後の継手部全断面の超音波探傷検査を可能にした。  </t>
  </si>
  <si>
    <t xml:space="preserve">本技術は、移動式クレーンのクレーン操作時にエンジン最高回転数を制限するシステムと、作業・走行時に燃料消費状況を運転席モニタに表示するシステムで、従来はオペレータの技量や意識に任されていた。本技術の活用で、騒音・燃料消費量・環境負荷の低減を実現出来る。 </t>
  </si>
  <si>
    <t>本技術はコンクリート打継部向けのベントナイトを配合した水膨潤性可塑性止水材"クニシール"で、従来水膨張性ゴム系止水材で対応していた。 本技術の活用により止水材同士の突合せや凹凸部垂直部の直接施工が可能となり、施工性の向上、工期短縮、経済性の向上が図れます。</t>
  </si>
  <si>
    <t>本技術は専用機材を使用するアンカーピンニング部分エポキシ樹脂注入工法で、従来は振動ドリル、従来ノズルを使用していた。本技術の活用により、低騒音、低振動、無粉塵で穿孔が行えるとともに多層空隙にも樹脂注入が行える為、品質の向上が期待できる。</t>
  </si>
  <si>
    <t xml:space="preserve">遮熱・断熱・抗菌の多機能型水性塗料マサコートである。この材料の技術は中空セラミックと酸化チタンをドープさせることによって光触媒の効果と遮熱、断熱の効果を同時に作用させるもので、これは自社製造特許であるところのコーティング材料の製造方法によるものである。  </t>
  </si>
  <si>
    <t xml:space="preserve">本技術は、1台に機能集約した可搬式作業台で、従来は、脚立2台の間に足場板を渡して緊縛する方法で対応していた。本技術の活用により、分解の危険性が無くなり安全性の向上と、伸縮調整が簡単に出来るため施工性の向上が図れます。また、施工時間の短縮が図れます。 </t>
  </si>
  <si>
    <t xml:space="preserve">本技術は、発生する粉塵を吸いながらコンクリート母材を穿孔する技術で、従来は孔の外に粉塵を排出するドリルで対応していた。本技術の活用により、作業員の健康被害抑制を含む環境改善や、孔内清掃の簡略化、し忘れ防止による作業効率、品質の向上が図れる。 </t>
  </si>
  <si>
    <t xml:space="preserve">本技術は、鋼材溶接における溶接前開先および溶接後ビードの外観検査を非接触にて行います。 本技術の活用により、従来手計測・手記による記録であった所、パソコンを使用したデータ集計が可能になります。 また、溶接前開先検査により溶接品質の向上に寄与します。  </t>
  </si>
  <si>
    <t xml:space="preserve">本技術は、避雷器(SPD)の避雷素子特性を改善し、複数の避雷素子を効率的接続・実装して1筐体化し、協約寸法型としたもので、従来技術では個別に6個のSPDを取り付けていたが、本技術により分電盤内の省スペース化や盤の小型化が可能になった。 </t>
  </si>
  <si>
    <t xml:space="preserve">本技術は、クレーン車作業時の安全確認を超音波センサで補助する技術で、従来は、運転手及び監視員の人的な目視確認で対応していた。本技術の活用により、超音波センサによる障害物検知を追加し、アームと障害物の接近を運転手に音で知らせるので、安全性が向上する。 </t>
  </si>
  <si>
    <t>本技術は、重機作業時の安全確認を4つのカメラで重機周囲を映して補助する技術で、従来は、後方カメラ確認で対応していた。本技術の活用により、4つのカメラ映像を合成表示するモニターを追加し、運転手が重機の周囲を一目で確認できるので、安全性と品質が向上する。</t>
  </si>
  <si>
    <t>空圧ハンドブレーカ排気騒音低減機材 (商標名:ブレーカー ノイズ サイレンサー)</t>
  </si>
  <si>
    <t>本技術は、アスファルト舗装などの取り壊し作業に使用する空圧ハンドブレーカに装着して、ブレーカから発生する圧縮空気が排出する際に出る排気騒音を低減する機材です。</t>
  </si>
  <si>
    <t>ブレーカのハツリ騒音低減機材 (商標名:チゼル ノイズ サイレンサー)</t>
  </si>
  <si>
    <t>本技術は、アスファルト舗装などの取り壊し作業で空圧ハンドブレーカから発する騒音のうち、チゼル(のみ)部から発生する打撃音・機械音を作業場所に設置する折りたたみ式の吸音機材(囲い)により低減する技術です。</t>
  </si>
  <si>
    <t>組み立て式防音パネル (商標名:多目的防音パネル)</t>
  </si>
  <si>
    <t xml:space="preserve">本技術は、路上工事などで発生する作業騒音源に対し、1500(H)×750(W)×27(T)mm×2枚が基本セット(1基)のパネルを連続あるいは囲うなど設置して、周辺に波及する騒音を低減するもの。据付け・撤去が簡単にできます。 </t>
  </si>
  <si>
    <t>小型発電機エンジン騒音低減機材</t>
  </si>
  <si>
    <t>商用電力の取れない所で多用される小型発電機エンジン騒音は現場周辺の住民、歩行者の負担となっています。消音通気構造の効果で 騒音防止対策と内部温度上昇抑制が図られます。そして持ち運び便利な二分割収納なので一人で簡単に設置撤去が出来ます。</t>
  </si>
  <si>
    <t xml:space="preserve">アクティブ減音装置「ミュート」は、仮設防音パネル等の頂部を回り込む回折音を逆位相の音により減音する装置です。従来では困難であったアクティブ方式による広周波数帯域の減音を可能としました。  </t>
  </si>
  <si>
    <t xml:space="preserve">本技術は、多様な形状に組立が可能で、従来技術では足場を必要としたが、組立・解体が容易にできる構造になっているので、工期短縮が図られる。  </t>
  </si>
  <si>
    <t>本技術は騒音、振動を自動測定し、測定データを表示、収録する防雨型(IPX3)適合の装置で、従来は手動で測定していました。本技術は測定値を大型表示器で表示し、規制値以上の値を検出すると回転灯で警告でき、経済性・耐久性・施工性の向上が期待できます。</t>
  </si>
  <si>
    <t xml:space="preserve">住宅街、病院に近接した土木工事、建設工事において振動対策製品のニーズがある。従来は、発泡ポリエチレンフォームで対応していたが、耐久性と製品厚みが課題となっていた。このため、本技術では、軟質ウレタンフォームを使用して耐久性と製品厚みを改善するものである。  </t>
  </si>
  <si>
    <t>D・BOX工法</t>
  </si>
  <si>
    <t xml:space="preserve">本技術は交通・環境振動に対する振動低減対策工法で、従来は粉体噴射攪拌工(DJM工法)で対応していた。本技術の活用により、発生した振動の抑制方法を伝播経路の遮断から起振直下で直接減衰させる方法に変える事により、振動低減効果の向上が期待出来る。  </t>
  </si>
  <si>
    <t>天然由来凝集剤「フジクリーン」</t>
  </si>
  <si>
    <t xml:space="preserve">本材料は、建設工事から発生する濁水に対して凝集沈澱処理を行うための凝集剤であり、従来は無機凝集剤(PAC等)+合成高分子凝集剤で対応していた。本材料は、天然由来でかつ食品添加物(キトサン)であるため、環境にやさしく濁水処理を行うことが出来る。  </t>
  </si>
  <si>
    <t>ウッドチップフィルター工法</t>
  </si>
  <si>
    <t xml:space="preserve">申請技術は現場の濁水対策に木チップを利用したフィルター工法です。 従来はヤシ繊維製品によるフィルター工法を実施していた。 本技術の活用により、濁水の緩和や土砂流出を抑制するとともにコストの縮減が図られる。  </t>
  </si>
  <si>
    <t xml:space="preserve">本技術は、高温加熱加工したカキ殻を用いた水質浄化工法で、従来は、礫(石)による礫間接触酸化法で対応していた。本技術の活用により、溶出性炭酸カルシウムの中和作用により凝集沈降が促進され水質が向上するため、品質の向上が図れます。 </t>
  </si>
  <si>
    <t xml:space="preserve">近年、異常気象による猛暑日の連続や平均気温の上昇により、作業員の熱中症が増加する傾向にある。本技術は、遮熱性の塗料をヘルメット外部に塗布することにより、ヘルメット内部の気温上昇を抑制し、頭部の体感温度を低下させる遮熱性ヘルメットの開発技術である。  </t>
  </si>
  <si>
    <t xml:space="preserve">本技術は、重金属類汚染土等の不良土の固化・不溶化技術である。従来は、廃棄処分してしていた。本技術により、不良土の現場利用促進が可能である。また、反応後のpHが中性域であることから、付近が河川・湖沼・田畑でも安全に施工できる固化材としても利用可能である。  </t>
  </si>
  <si>
    <t xml:space="preserve">本技術は、移動式ミスト発生装置で水の気化熱を利用し冷却を行う。従来はスポットクーラーなどで冷却を行っていた。 また、冷却効果だけでなく鎮塵、加湿、消臭、コンクリートの湿潤養生や芝生の養生など様々な用途に使用できる。  </t>
  </si>
  <si>
    <t>本技術は水道水等を気化しやすい30ミクロン程の微細なミストを発生させ、屋外の開放された環境下の周辺温度を下げることが出来る。</t>
  </si>
  <si>
    <t>バイオ式仮設トイレ「ラファレット」(アシドロ菌R)</t>
  </si>
  <si>
    <t xml:space="preserve">「アシドロ菌R」は「微生物を担持した汚物発酵基材」で、有機物分解用微生物(土壌菌)で[高温アシドロコンポスト化]プロセスにより、高い分解能力と驚異的な持続性を維持する為、汚物処理の仮設バイオトイレに活用する。  </t>
  </si>
  <si>
    <t>燃焼促進剤 K-S1</t>
  </si>
  <si>
    <t xml:space="preserve">本技術は、ディーゼルエンジンを主動力とする発動発電機に対し、微量(燃料の1000分の1)の燃焼促進剤を添加することで燃費を向上させる技術です。  </t>
  </si>
  <si>
    <t>油吸着分解剤「オイルゲーター」</t>
  </si>
  <si>
    <t xml:space="preserve">本技術は、油汚染土壌を粉状の油吸着分解剤で浄化する技術で、従来は、生石灰混合による油性成分揮発処理を行っていた。本技術の活用により、油性成分を水と二酸化炭素に分解し、無害化する。吸着剤自体も生分解し土に還り、周辺環境が向上する。  </t>
  </si>
  <si>
    <t>カットCO2リカバリー</t>
  </si>
  <si>
    <t xml:space="preserve">公共土木工事で入札時に行われる標準歩掛を基に工事単位でのCO2排出量の算定を行う技術。 数値の算定を行うことで、数値管理が可能になり、細かな削減計画やCO2排出量の管理が可能になる。  </t>
  </si>
  <si>
    <t xml:space="preserve">本技術は汚染土壌から有害物質の溶出を抑制する固化・不溶化材料で、従来はセメント系固化材で対応していた。本技術の活用により適用元素の増加と高い不溶化効果が得られるため、品質と施工性の向上が図れます。 </t>
  </si>
  <si>
    <t>高精細・高密度航空レーザ測量システムSAKURA</t>
  </si>
  <si>
    <t xml:space="preserve">山間地で地図情報レベル500(1/500縮尺相当)精度の地形図を作成するには、コスト、時間を要する地上測量を実施していた。また従来の航空レーザ測量では、精度確保が困難であったが、航空レーザ測量システム「SAKURA」では、費用対効果及び、精度の高い測量が可能となった  </t>
  </si>
  <si>
    <t>本技術は、測量・土木・建設において、従来の電卓及びデータコレクター利用を革新し、国内主要トータルステーション(以下 TS)との接続により、丁張り・TS出来形管理などを可能にする。その技術の活用により効率化,省人化や品質向上のなど様々な期待が出来る。</t>
  </si>
  <si>
    <t>3次元レーザースキャナーによる出来形計測システム</t>
  </si>
  <si>
    <t xml:space="preserve">地上型3次元レーザースキャナーを使用し橋梁やトンネル等の出来形計測を行い、出来形管理及び経年変異や災害防止の基本データとして情報化し保存する。 </t>
  </si>
  <si>
    <t xml:space="preserve">本技術は道路のクラック調査において、小型の計測車両を用いて路面を撮影する事で、路面のクラック情報をPC上で計測、保存できる技術です。また、GPSを用いて調査位置情報を記録し、維持補修計画に使用できるクラックの情報を、安全・迅速にユーザーに提供します。  </t>
  </si>
  <si>
    <t>炭素繊維ケーブルを用いた地盤伸縮計</t>
  </si>
  <si>
    <t xml:space="preserve">炭素繊維ケーブルを利用した地盤伸縮計である。炭素繊維ケーブルは熱膨張率が低く、剛性があるため、ガイド管内にいれて地表面に這わせる屈曲配置が可能である。一旦設置すれば長期的に安定した変位計測を実現し、維持管理の手間も少なくすむ。  </t>
  </si>
  <si>
    <t xml:space="preserve">本システムは、モービルマッピングシステムの計測データを用いた3次元図化システムであり、従来は、航空写真データを用いたデジタルステレオ図化で対応していた。本システムの活用により、コスト縮減、工程短縮、品質向上、施工性向上、周辺環境への影響低減が期待できる。  </t>
  </si>
  <si>
    <t>リモートコントロールシステムを用いた効率的測量システム</t>
  </si>
  <si>
    <t xml:space="preserve">本技術はポールプリズムにリモートコントロールシステムを用いた測量作業システムで、従来はマニュアルトータルステーションを用いていた。本技術の活用により自動視準をさせ作業を行う事により人員が1名となり省人化による経済性の向上が期待できる。  </t>
  </si>
  <si>
    <t xml:space="preserve">本技術は、3Dレーザースキャナーで測量を行い、得られた地形測量データを加工して3Dでアウトプットする技術で、従来は、トータルステーションを利用した地形測量で対応していた。本技術の活用により、測量時間が短縮し人件費が減少するので、経済性の向上が図れます。 </t>
  </si>
  <si>
    <t xml:space="preserve">本技術は地上型3次元レーザースキャナを使用した非接触の形状計測システムである。従来はプリズムを使用したトータルステーションによる計測で対応していた。本技術の活用により、プリズムが不要で作業員1人で作業が出来るため、労務費が削減され経済性の向上が図れる。  </t>
  </si>
  <si>
    <t>3Dレーザースキャナーによる現況地形確認システム</t>
  </si>
  <si>
    <t xml:space="preserve">地上型3Dレーザースキャナーの特性を活かし、計画・計測・点群処理・三角網生成・縦横断図作成までを一連とした作業規程にて規格を統一し、土工事や舗装工事で要求される起工時の現況確認及び施工後の出来形確認をサポートするシステムです。  </t>
  </si>
  <si>
    <t>本技術は、汎用機器(乗用車とスマートフォン)を用いて平たん性σ、IRIを自動解析するソフトウェア(バンプレコーダー)で、従来は、専用機器(人力けん引)で計測していた。本技術の活用により、車両計測で経済性、機器取扱の難易度軽減で施工性等の向上が図れます。</t>
  </si>
  <si>
    <t xml:space="preserve">本技術は、「TS出来形施工管理データ」を取込み、基本観測(土木測量)作業に用いることができる電子野帳システムで、従来は電子野帳へ3次元データの手入力で対応していた。本技術の活用により事前入力作業の手間が低減するため、経済性、省力化及び工程の短縮が図れる。 </t>
  </si>
  <si>
    <t xml:space="preserve">本技術は、車両などで移動しながら同時に3D測量を行って、その測量データを補正する技術で、従来は、トータルステーションを利用した測量で対応していた。本技術の活用により、座標点群の傾きや歪みが補正されるので、測量データの精度を大幅に高めることができる。 </t>
  </si>
  <si>
    <t xml:space="preserve">本技術は携帯測量端末に取込んだ設計データを元に測量に必要な各種計算を現地で行い作業の効率化を図るシステムである。従来は事前計算した帳票を用いて丁張設置作業を行っていた。本技術の活用によりプリズムを線形上に容易に誘導できるので、測量時間の効率化が図れる </t>
  </si>
  <si>
    <t xml:space="preserve">本技術は小規模範囲の空中写真測量で無人航空機を利用する作業方法で、従来は現地測量で対応していた。本技術の活用により工期短縮及びコスト縮減が図られ、小規模な撮影機材で従来通りの品質の確保が期待できる </t>
  </si>
  <si>
    <t>マルチコプターは、機体が軽量で複数のプロペラ推力により、無人かつ安定した飛行を行うことができる。また、カメラやセンサーを搭載して地形調査や工事の進捗状況などを上空から撮影することができ、飛行の安全かつ成果の品質向上が期待できる。</t>
  </si>
  <si>
    <t>本技術は、自動追尾トータルステーションによる移動体計測技術を用いたUAV空中測量システムで、従来は、標定点設置によるUAV空中写真測量システムで対応していた。本技術の活用により標定点設置、抽出作業を削減できるため工程の短縮及び経済性、施工性の向上が図れる。</t>
  </si>
  <si>
    <t>本技術は、計測部に識別機能を持つターゲットを貼ってデジタルカメラで撮影して対象物の形状の図化および寸法算出を自動で行う技術で、従来は測量機器等の計測結果を基にCADを用いて人手で図化していた。本技術の活用により、図化作業を自動化できるため施工性が向上する。</t>
  </si>
  <si>
    <t>調査用リモコンボートによる深浅測量(音響測深)</t>
  </si>
  <si>
    <t xml:space="preserve">河川・ダム・湖沼、海岸、港湾等の水域部について、安全に低コストで深浅測量を行うシステムであり、DGPSと音響測深機を装備した小型船を安全な箇所から遠隔操作を行うものである。また、自律走行機能等により作業に必要な熟練度は少ない。  </t>
  </si>
  <si>
    <t>C3Dによる極浅水域での3次元測深技術システム</t>
  </si>
  <si>
    <t>本技術は、専用船を用いた極浅水域及びGPS不到達水域に対応した3次元サイドスキャンソナー(C3D)による水深計測技術であり、従来は単素子音響測深機及び重錘による深浅測量をしていた。 本技術の活用により、極浅水域測量の施工性の向上とコストの低減が期待出来る。</t>
  </si>
  <si>
    <t xml:space="preserve">本技術は、2台のGPS受信機等と音響測深機を用いた深浅測量システムで、従来は、トータルステーションと音響測深機を用いた深浅測量で対応していた。本技術の活用により、測点毎のトータルステーションの操作が不要となり、工期短縮が図れる。 </t>
  </si>
  <si>
    <t>「赤色立体地図」は数値地形データを用いて、傾斜量を赤色の彩度で、尾根谷度を明度で表現して地形を立体的に見せる技術です。等高線で表現した従来の地形図等と重ね合わせて使うこともできます。拡大しても縮小しても、回転しても立体感は失われません。</t>
  </si>
  <si>
    <t>本技術は、UAVと三次元レーザスキャナを用いた三次元空間計測システムであり、従来はトータルステーションによる地形測量で対応していた。本技術の活用により、工期の短縮、省力化および安全性の向上が期待でき、i-ConstructionおよびCIMの基礎データ取得が可能。</t>
  </si>
  <si>
    <t>無線遠隔操縦等による小型船舶は小さな波の影響を受け動揺しやすい。従って、測深機のみを搭載しても、水深精度を著しく低下させる。開発システムは無人小型船舶に動揺センサを搭載し、リアルタイムに補正する音響測深システムである。</t>
  </si>
  <si>
    <t>斜面崩壊センサ</t>
  </si>
  <si>
    <t>本技術は、無線センサを内蔵した杭を崩壊が予想される斜面に多点設置し、斜面の動きをリアルタイムに検知するもので、従来は地盤傾斜計などで対応していた。本技術の活用により、多点の設置・検知が容易となり安全性・施工性の向上、コスト縮減が期待できる。</t>
  </si>
  <si>
    <t>自動圧力発生装置付平板載荷試験システム</t>
  </si>
  <si>
    <t xml:space="preserve">本技術は、地盤の支持力を確認するための平板載荷試験をパソコンからの制御により完全自動化したもので、従来は技術員が手動ポンプを操作して載荷圧力を制御していた。本技術により、手動式に比較して正確な圧力制御が可能となり、試験結果の精度向上が期待できる。  </t>
  </si>
  <si>
    <t>本技術は、斜面・法面の地表面傾斜を計測する技術で、従来の「点」での計測から「面」での変状把握を実現し、斜面の初期変状を捉えるものである。センサは電池駆動、通信障害に強いメッシュ型無線搭載で施工性・保守性に優れ、簡便な情報化施工、安全管理が期待できる。</t>
  </si>
  <si>
    <t>地下調査</t>
    <rPh sb="2" eb="4">
      <t>チョウサ</t>
    </rPh>
    <phoneticPr fontId="9"/>
  </si>
  <si>
    <t xml:space="preserve">道路等の表面下の空洞を探査車(SKELE-CAR)で調査する技術で、従来は、探査車(7CH)による一次調査+メッシュ調査で対応していた。本技術の活用により、メッシュ調査が不要になり経済性・施工性・安全性が向上し、工程が短縮される。  </t>
  </si>
  <si>
    <t>エンパソルは注入工事やアンカー工事等で使用するドリリングマシン(削孔機)に各種センサーを取り付け、それらのデータを測定記録し、一般の地盤調査方法の補間として地盤の分類、硬軟を推定することができるシステムである。</t>
  </si>
  <si>
    <t>ピエゾドライブコーン</t>
  </si>
  <si>
    <t xml:space="preserve">本技術は地盤の硬軟(N値)及び土質材料(細粒分含有率Fc)を知り、地盤の液状化強度を原位置のみで知る事が出来る地盤調査技術である。従来は、ボーリングによる標準貫入試験と室内土質試験を実施して求めている。本技術の活用により迅速で低コストに液状化判定が可能。  </t>
  </si>
  <si>
    <t xml:space="preserve">従来のボーリング技術では採取されたコアの方角はわからない。本工法では、方角がわかると同時に乱れのないコアを採取することができる。従来よりも少ないボーリング孔数で地盤を立体的に把握・解析できるため、効率の良い地質調査と成果品の品質向上が可能となる。 </t>
  </si>
  <si>
    <t xml:space="preserve">本技術は、気象観測値をPCで自動集計してWebブラウザで閲覧するシステムで、従来は、人手による表計算ソフトでの集計と閲覧で対応していた。 本技術の活用により、気象観測値の集計作業に必要な人件費を削減できるので、経済性の向上が図れます。 </t>
  </si>
  <si>
    <t xml:space="preserve">本技術は、コンクリート中の埋設物について探査する技術であり、従来はレーダ波形を読み取って判断していた。アンテナを3つにすることにより、埋設物の判別が容易で精度も向上し、2D・3D表示および複層配筋も表示できる技術である。   </t>
  </si>
  <si>
    <t>ひび割れ計測システム</t>
  </si>
  <si>
    <t xml:space="preserve">本技術は、光波測量器を用いたひび割れ計測システムで、離れた場所からひび割れを測定できる。本技術を用いることで仮設足場や高所作業車等の仮設備が不要となり安全かつ経済的なひび割れ計測が期待できる。さらに、構造物の形状も測定でき、立面図等を簡単に作成できる。  </t>
  </si>
  <si>
    <t>走行式トンネル壁面うき・はく離疑義箇所点検システム</t>
  </si>
  <si>
    <t xml:space="preserve">トンネル覆工点検において、従来技術である打音検査では交通規制、高所作業が必要であった。本技術では高感度高速応答赤外線検知技術により、走行での赤外線撮影が実現した。交通規制、高所作業が不要で、側壁上部から天頂のうき・はく離の疑義箇所抽出が可能である。  </t>
  </si>
  <si>
    <t>鋼管ポール埋設部腐食判定・診断システム</t>
  </si>
  <si>
    <t xml:space="preserve">本技術は、非破壊検査装置で照明柱等の鋼管ポールの地際から埋設部にかけての腐食状況を掘削することなく診断する技術である。従来は、埋設部を掘削し腐食部を測定してしていた。本技術の活用により、コストの低減と安全の確保が期待できる。  </t>
  </si>
  <si>
    <t>DDシステム</t>
  </si>
  <si>
    <t xml:space="preserve">最大500回/秒の測定が可能な高速レーザ変位計(以下、DDセンサ)と新たに開発した階段ターゲット(以下、DDターゲット)の組合せにより、橋梁のたわみや振動を遠隔かつ非接触で測定できるシステム。  </t>
  </si>
  <si>
    <t>「ポータブル蛍光X線分析装置」によるコンクリート塩害の現場分析技術</t>
  </si>
  <si>
    <t xml:space="preserve">現在のコンクリート塩害調査方法は、コンクリートのコアサンプルを採取し、分析センターへ運搬して複雑な前処理の後、電位差滴定分析を行っている。本技術は、塩害調査の効率化と費用縮減のため可搬型蛍光X線分析装置を用いて現場で、簡易、迅速に分析調査する技術である。  </t>
  </si>
  <si>
    <t xml:space="preserve">本技術は橋梁下面の近目視点検の際の近接目視代替点検技術である。従来は橋梁点検車で目視により点検していた。本技術の活用により遠隔操作によるデジタルハイビジョンビデオカメラの画像を通して狭隘部の点検が容易になり安全性や点検精度の向上が期待できる。  </t>
  </si>
  <si>
    <t xml:space="preserve">本技術は道路トンネル定期点検を車両の高速走行で覆工面カラー画像と3次元空間位置データを計測するシステムで、従来は近接目視点検で対応していた。本技術の活用により、経済性・安全性・点検精度の向上、効率化、正確・客観的な変状展開図作成が可能となる。  </t>
  </si>
  <si>
    <t xml:space="preserve">本技術は、コンクリート構造物内の鉄筋や非金属の埋設管の深度や位置を電磁波方式により非破壊調査する装置で、従来は、はつり調査で対応していた。本技術の活用により、破壊作業・復旧作業を伴わず調査できるので、省力化と経済性の向上が期待できる。  </t>
  </si>
  <si>
    <t xml:space="preserve">本技術は、コンクリート表面の塩化物イオンを近赤外線分光法で検査するシステムで、従来は、切削した粉体試料を電位差滴定法で検査する方法で対応していた。本技術の活用により、非破壊で分析可能となり、分析費用が低減されるため、経済性が向上する。 </t>
  </si>
  <si>
    <t>HIVIDAS(ヒビダス)</t>
  </si>
  <si>
    <t xml:space="preserve">本技術は、赤外線熱画像および可視画像を同時に撮影し、解析することでコンクリートの浮きやひび割れ等を抽出する技術で、従来は、調査員による直接目視や打音検査で対応していた。本技術の活用により、個人差がなく、再現性が高くなり、品質の向上が図れます。 </t>
  </si>
  <si>
    <t>コンクリート構造物のクラック自動抽出システム</t>
  </si>
  <si>
    <t xml:space="preserve">本技術は、デジタルカメラで撮影したコンクリート構造物の画像から専用ソフトでクラックを自動的に抽出する技術で、従来は、高所作業による目視確認や人為的なスケッチで行っていた。本技術の活用により、作業安全性と結果の確立性の向上、検査期間の短縮が図れる。 </t>
  </si>
  <si>
    <t xml:space="preserve">本技術は、複数のモードの超音波を使用して支柱路面境界部の検査を行う技術で、従来は、掘削後に目視および超音波厚さ計で行う検査で対応していた。本技術の活用により、掘削・復旧の工程がなくなるので、工期短縮、安全性の向上が図れます。 </t>
  </si>
  <si>
    <t>ガイド波超音波法による鋼材等の損傷調査技術</t>
  </si>
  <si>
    <t xml:space="preserve">本技術はコンクリート等に埋設された鋼材等の損傷を非破壊で調査する技術で、従来は、掘削・目視・復旧による調査で対応していた。本技術の活用により、支柱1本あたりの費用を低減できるため、経済性の向上が図れる。 </t>
  </si>
  <si>
    <t xml:space="preserve">本技術は、自動視準TS等を制御するプログラムを利用し構造物の3次元変位を短時間に計測するシステムで、従来は手動式TSにより構造物を測量し変位を算出する技術で対応していた。本技術の活用により、短時間に構造物の変状が把握できるので、安全性の向上が図れる。  </t>
  </si>
  <si>
    <t>鉄筋探査用電磁波レーダー</t>
  </si>
  <si>
    <t xml:space="preserve">本装置は、電磁波を用いてコンクリート構造物中にある鉄筋・その他埋設管(非磁性体)の被り深さ及び位置を非破壊で調べることのできる装置です。従来は、はつり作業後、目視による直接確認で対応してきましたが、本装置の活用によって、省力化・コスト縮減が期待できます。  </t>
  </si>
  <si>
    <t>塩化物イオン濃度の現地測定システム</t>
  </si>
  <si>
    <t xml:space="preserve">本技術はコンクリート構造物中の任意深さの塩化物イオン濃度を現位置で迅速に測定するもので,従来は試料を採取して試験室に持ち帰り化学分析により対応していた。本技術は化学分析が不要であるため大幅な工期短縮とコスト縮減が期待できる。 </t>
  </si>
  <si>
    <t>本技術は、離れた場所から、赤外線カメラにより点検対象を撮影し、解析を行なうことで、浮き・剥離を検出する技術で、従来は全面打音点検で対応していた。本技術の活用により、点検箇所の絞り込みが可能となり、高所作業や交通規制が削減でき経済性と安全性が向上する。</t>
  </si>
  <si>
    <t xml:space="preserve">地中レーダを用いて護岸コンクリート上を面的に測定し、護岸の表面の凹凸によってレーダデータが受ける影響を補正して背面空洞からの反射波を抽出し、空洞厚の平面分布を解析する方法である。  </t>
  </si>
  <si>
    <t xml:space="preserve">本技術は、一般車両に搭載したトンネル壁面撮影装置とその展開画像を利用した調書作成支援のソフトで、従来のトンネル点検はスケッチ・写真撮影を利用した点検調書作成で対応していた。本技術の活用により、スケッチや写真撮影の工数が低減し、経済性の向上が図れる。 </t>
  </si>
  <si>
    <t xml:space="preserve">本技術は、カラーラインセンサカメラを搭載した専用車両で覆工表面を撮影しトンネル全体の展開図を作成する技術で、従来は近接目視点検で対応していた。本技術活用により、現地作業が軽減されるので、施工性が向上し、工程短縮となり経済性の向上が図れる。 </t>
  </si>
  <si>
    <t xml:space="preserve">本技術は、コンクリート構造物の写真からチョークまたはひび割れを自動検出するシステムで、従来は、人による近接目視点検の記録で対応していた。本技術の活用により、 スケッチに関わる作業が削減できるため、省力化による施工性の向上及び経済性の向上が図れる。 </t>
  </si>
  <si>
    <t xml:space="preserve">橋梁などの構造物点検を一定間隔を保ちながら近接撮影を行う二輪型マルチコプタと、点検データと部材情報を3D-CADモデル上で自動的に整理する技術である。 </t>
  </si>
  <si>
    <t xml:space="preserve">本技術はデジタルカメラ・望遠レンズ・自動雲台を用いて遠方からコンクリート構造物を自動撮影し、その静止画像により劣化・変状調査を行う技術である。従来のロープアクセスによる近接目視調査に比べ、施工性・安全性・品質・経済性の向上が図られる。 </t>
  </si>
  <si>
    <t xml:space="preserve">本技術は、球殻飛行ロボットを用いた橋梁近接目視点検工法で、従来は点検作業員が橋梁点検車を用い高所狭隘部を肉眼及び双眼鏡等で対応していた。本技術の活用により、高所作業、交通規制が不要、また調書作成時間が短縮するなど経済性や安全性の向上が図れる。 </t>
  </si>
  <si>
    <t xml:space="preserve">本技術は、ラインカメラとレーザーを用いた走行型計測とその解析結果を元に、道路トンネルのひび割れを自動検出する技術。従来は点検員が高所作業車を用いた近接目視により対応。本技術により、特に安全性と工程の短縮が期待できる。 </t>
  </si>
  <si>
    <t xml:space="preserve">本技術はコンクリート構造物のうき・剥離の損傷有無を判断するための回転式打音点検支援システムで、従来は点検ハンマーによる打音手法で対応していた。本技術の活用により、打音波形をリアルタイムに分析できるため、点検作業の品質向上、工程短縮が図れる。 </t>
  </si>
  <si>
    <t>衝撃弾性波法によりコンクリート構造物のうき・剥離等の変状部検知を一体可搬型のハンマ・センサで実施するシステムである。検査員の技量によらずリアルタイムかつ確実な検査が可能である。</t>
  </si>
  <si>
    <t xml:space="preserve">橋梁などの構造物の点検を目的とし、マルチコプターの上部に搭載した駆動車輪と点検機構(カメラ、打撃機構)により、橋梁下面の点検面を走行しながら近接目視、打音検査などの点検を実施する点検ロボットである。 </t>
  </si>
  <si>
    <t>本技術は可搬型MMSの計測システムを用いて路面性状を計測する技術であり、従来は大型の専用車両で行っていた。小型化された測定器により狭隘な道路でも測定が可能になり、取得した全方位レーザ点群データを活用することにより計測前に実施する事前踏査の削減が図れます。</t>
  </si>
  <si>
    <t>本技術は路面性状を測定する技術で、従来は目視点検で対応していた。 本技術の活用により、車両の加速度から路面性状が自動診断できるため、結果の平準化による品質向上、目視点検が不要となることによる工程短縮・省人化および経済性の向上が図れる。</t>
  </si>
  <si>
    <t xml:space="preserve">本技術は小型化した測定車により、昼間走行で道路映像の取得とひび割れ及びわだち掘れ、乗り心地(IRI)の測定を同時に行う。従来と比べ、狭い道での計測が可能であり、測定走行回数の低減が図れる。また、平たん性、段差量、タイヤ/路面騒音も同時に測定することもできる。 </t>
  </si>
  <si>
    <t xml:space="preserve">本技術は、ディープラーニングを利用してビデオ画像をもとに舗装の損傷レベルを自動診断する技術であり、従来は熟練者が車載ビデオで撮影した路面画像の目視診断で対応していた。本技術の活用により、熟練作業がなくなり、省人化によるコスト縮減と工程短縮が期待できる。 </t>
  </si>
  <si>
    <t>本技術は,汎用プロファイラーと道路撮影装置を組み合わせた道路維持管理システムで,従来は路面性状測定車を用いて対応していた.本技術の活用により,安価な機材を使用し,データ解析を短縮できるので,施工性の向上が図れるため,経済性および工程短縮の向上が図れます。</t>
  </si>
  <si>
    <t>本技術は、ひび割れ、わだち掘れ、IRIを簡易システムにより自動解析をする技術で、従来は高精度な専用車両で対応していた。本技術の活用により、狭い所へも進入可能で、解析時間の短縮による損傷の早期把握や調査頻度増が期待できる。</t>
  </si>
  <si>
    <t xml:space="preserve">本技術は、橋梁点検で、点検員の立入りが困難な箇所の土砂、汚れ、錆等を取除く噴射機能や自由度のあるロボットアーム先端に小型カメラを取付けて、「うき、剥離、ひびわれ等」の点検及び調書作成を支援する。本技術の活用で点検精度、安全性、作業効率の向上が期待できる。 </t>
  </si>
  <si>
    <t xml:space="preserve">最高時速100kmの高速走行でトンネル覆工表面を撮影し、取得した超高解像度のトンネル覆工表面画像からひび割れを自動抽出・図化するシステムである。また撮影照明の不可視化により他の通行車への影響も抑えた。 </t>
  </si>
  <si>
    <t>本技術は一体型アンカーボルト引張荷重試験機で従来は油圧シリンダ、反力台などを用いたアンカーボルト引張荷重試験機で対応していた。本技術の活用により多くの引張試験を行う際の組立作業の軽減と、データ保存もできる効果により安全性の向上と工程の短縮が図れる。</t>
  </si>
  <si>
    <t xml:space="preserve">本技術は弾性波を用いてコンクリート中の内部欠陥(浮き・空洞・ひび割れ深さ等)を調査する技術で、従来はインパクトエコー法で対応していた。本技術の活用により、画像による客観的な判定が可能となり、点検結果の品質が向上する。 </t>
  </si>
  <si>
    <t>本技術は、パルス渦流法による迅速スクリーニング及び超音波表面SH波法による詳細検査を組合せ、効率的に路面境界部の損傷状況を可視化することを特徴とし、本技術の活用により品質、経済性、安全性、施工性の向上と工程の短縮が期待できる。</t>
  </si>
  <si>
    <t xml:space="preserve">表層コンクリートの透気性能を非破壊かつ簡単に測定できる装置で、従来は、コンクリート構造物から採取したコアを用いた加圧透水試験で対応していた。本技術の活用により、表層コンクリートの品質や表面保護材の効果等を容易に測定できるため、確実な品質確認が期待できる。 </t>
  </si>
  <si>
    <t xml:space="preserve">本技術はコンクリート構造物内の鉄筋、電配管及び空洞等を広帯域な電磁波で探査する技術で、従来は狭帯域な電磁波で対応していた。本技術の活用により、間隔が狭い配筋の探査が可能となり非破壊検査の品質の向上が図れます。 </t>
  </si>
  <si>
    <t>本技術は、電磁波解析手法を改善した床版劣化調査技術であり、従来の電磁波調査は解析者の個人誤差を含むものであった。本技術の活用により、定量化された解析判断基準から、解析者によらず精度良く床版の損傷範囲を把握できる。</t>
  </si>
  <si>
    <t xml:space="preserve">鋼構造物特に鋼橋の高所や狭所での垂直面や上面等、検査員にとって長時間の溶接検査が困難な現場において、手元にて確認でき小型軽量な表示部と、分離された本体部を有する渦流探傷検査システムである。 </t>
  </si>
  <si>
    <t xml:space="preserve">鋼構造物、特に鋼橋の溶接部および一般部(母材)のき裂を塗膜上から検出できる渦流探傷装置。従来の磁紛探傷試験と比較して探傷面の塗料や錆の除去などの前処理を必要としない。 </t>
  </si>
  <si>
    <t>本技術は,半自動で鋼床版デッキプレートの疲労き裂を検出できる超音波探傷装置で,従来は,手動による超音波探傷装置で対応していた.本技術の活用により,探触子のスライド操作と損傷位置の自動記録で手簿記入が不要となるため,省力化が図れる。</t>
  </si>
  <si>
    <t>本技術は、あと施工アンカーボルトの施工強度を人力で計測する引張荷重確認試験機であり、従来は油圧式アンカーボルト引張荷重検査器で対応していた。本技術の活用により、取付物を取り外さずに計測可能となり、工期短縮・省力化・省人化による経済性の向上が図れます。</t>
  </si>
  <si>
    <t>本技術は道路トンネル点検において複数台のカメラによりトンネル内の動画を撮影し連続展開画像を作成する工法で、従来は人力で写真撮影やスケッチを行う工法で対応していた。本技術の活用により品質向上・コスト縮減が期待できる。</t>
  </si>
  <si>
    <t>本技術は、道路標識柱等、鋼管柱路面境界下の健全・腐食度合を超音波を使った非破壊で診断する技術で、従来は埋設部を掘削した後目視および超音波板厚計による腐食診断であった。本技術の活用により、掘削・復旧作業がなくなるので、経済性および施工性の向上が図れる。</t>
  </si>
  <si>
    <t>本技術は、既設のあと施工アンカーボルトの施工強度を人力で検査できる引張荷重簡易検査器であり、従来は油圧式アンカーボルト引張荷重検査器で対応していた。本技術の活用により検査の工程の短縮と省力化が実現でき、経済性と工事の品質の向上が図れます。</t>
  </si>
  <si>
    <t xml:space="preserve">コンクリートの品質管理・強度試験を行う際に用いる供試体(テストピース)を特定し、すり替え・改ざんを防止する。専用ペンが不要で一般的な筆記具で記入が可能。所定事項を記入した文字が逆字にならず誤読がない。3枚1シートのため比較記入出来、施工性も良い。 </t>
  </si>
  <si>
    <t xml:space="preserve">本技術は、携帯型成分分析計を用いてコンクリートコア側面、構造物表面、ドリル粉の塩化物イオン含有量を測定する技術であり、従来はコアをスライス・粉砕し電位差滴定を行っていた。本技術により塩化物イオン含有量分布を簡易・迅速に把握でき、経済性も向上する。 </t>
  </si>
  <si>
    <t>特殊高所技術</t>
  </si>
  <si>
    <t xml:space="preserve">本技術は橋梁や高所構造物の調査、点検および補修をロープのみで行う特殊高所技術で、従来は枠組足場等の仮設備で対応していた。 本技術の活用により仮設備が不要となり大幅な工期短縮及びコスト縮減が期待でき、超高所など足場設置が困難な場合でも対応ができる。  </t>
  </si>
  <si>
    <t>本技術は、ポリエチレン製の浮き足場(ゼニフロートX)を用途に合わせて組合せ、桁下高が水面から5m以内の橋梁点検・調査および補修工事等を行うものであり、従来は鋼製台船等で対応していた。本技術の採用により、作業の省力化および経済性の向上が期待できる。</t>
  </si>
  <si>
    <t>1.コンクリート内部に発生したひび割れや空洞、剥離等を正確にその場で検査できる 2.穿孔穴から特殊カラー樹脂を注入することで、同一箇所から再穿孔しても角欠けが起きず内視鏡で動画等の正確なデータを取得し、1枚の写真化にしてコンクリート色と樹脂の色分けができる</t>
  </si>
  <si>
    <t>簡易斜面変位監視システム</t>
  </si>
  <si>
    <t xml:space="preserve">本技術は、無線センサを内蔵した杭を斜面に設置し、斜面の傾きを計測・遠隔監視するもので、従来は据置型地盤傾斜計で対応していた。本技術の活用により、多点の設置が容易となり設置後の現場立入が不要となることで、安全性・施工性の向上、コストの縮減が期待できる。  </t>
  </si>
  <si>
    <t xml:space="preserve">本システムは建設現場に設置した気象測器から観測データをリアルタイムに収集し高精度な気象予測を作成するもので、従来は気象庁のデータのみで気象予測を作成していた。本システムの活用により気象の急変に対応した安全対策が可能になり、安全性の向上が期待できる。  </t>
  </si>
  <si>
    <t xml:space="preserve">本技術は、路面のひび割れを自動検出するシステムで、従来は、路面性状自動測定装置で対応していた。 本技術の活用により、ひび割れの自動検出ができるため、省力化により施工性の向上、経済性の向上および工程の短縮が図れます。 </t>
  </si>
  <si>
    <t xml:space="preserve">本技術は、舗装路面のラフネスをスマートフォンを用いて測定・評価する技術で、従来は、路面性状測定車を用いた路面評価技術で対応していた。本技術の活用により、日常的な路面測定・評価を行えることから、測定頻度・範囲の自由度が高まり、施工性の向上が図れます。 </t>
  </si>
  <si>
    <t>本技術は、舗装の路面性状(ひび割れ、わだち掘れ、IRI)を小型車両で簡易に調査する技術で、従来は路面性状測定車で計測し、メッシュ法によるひび割れ解析等を行っていた。本技術の活用により品質を確保しつつ、調査人員の削減による経済性の向上や工程の短縮が図れる。</t>
  </si>
  <si>
    <t xml:space="preserve">本技術は、車両により各種路面性状指標を同時に測定し、自動解析するシステムである。従来は、人力による路面性状調査であった。本技術の活用により、路面性状調査に要する期間が短縮できるため、調査に関わる費用が安価となり経済性の向上が図れます。 </t>
  </si>
  <si>
    <t xml:space="preserve">路面静止画を利用した技術者判読に、AIを活用した自動判読を取り入れ「ひび割れ率」を効率的に算出する技術です。さらに、IRI値・ひび割れ率・わだち掘れレベルの3指標で評価する「簡易PMS」の活用で、損傷分布状況の把握や補修箇所の選定等が容易にできる技術です。 </t>
  </si>
  <si>
    <t xml:space="preserve">本技術は、道路舗装のひび割れについて、市販ビデオカメラを活用して自動解析する技術で、 従来は、専用の測定車両による路面性状調査で対応していた。 本技術の活用により、専用測定車両及び専門技術員が不要となるので、施工性の向上及び経済性の向上が図れる。 </t>
  </si>
  <si>
    <t xml:space="preserve">本技術は、近距離無線通信タグを用い、構造物台帳、図面、点検調書を現場で直接確認できるシステム。従来は、事前に必要な資料を用意し、点検結果を確認していた。本技術の活用により、事前準備が削減でき、情報化や経済性の向上、工期の短縮を図ることができる。 </t>
  </si>
  <si>
    <t xml:space="preserve">本技術は狭あい道の路面性状調査を可能とした小型路面性状自動測定装置で、従来は路面性状自動測定装置で対応していた。本技術の活用により、昼間測定・前方映像同時取得・人員削減が可能となり、人件費・稼働日数が削減できるため、経済性が向上する。 </t>
  </si>
  <si>
    <t xml:space="preserve">アナログ式タコグラフ及びタスクメーターの記録チャート紙について、従来、目視確認作業及び手書きによる旗揚げ台紙を作成していたが、画像処理技術により日報の自動作成が可能となり、除雪工及び維持工における建設機械運転日報・月報作成作業が省力化される。  </t>
  </si>
  <si>
    <t xml:space="preserve">本製品は、斜面・法面の崩壊や落石の発生、あるいは崩壊発生後の再崩壊による二次災害が懸念される箇所に設置することで、斜面等の傾きを検知して音声による警報を発するものです。短時間で設置することができ、経済的にも優れた製品です。  </t>
  </si>
  <si>
    <t xml:space="preserve">本技術は、放射線を利用して配管内を流れる試料(汚泥、泥土、セメントミルク、PCグラウト材、ダムの堆砂等)の密度を測定する機器である。測定対象物の試料採取が不要でリアルタイムかつ連続的に密度測定・モニタリングが可能であり、品質と経済性の向上が期待できる。 </t>
  </si>
  <si>
    <t>本技術は最大16台の各種計測情報をクラウドサーバーを用いて一括管理できる技術で従来は複数のロガー機器を組み合わせて人員による管理で対応していた。本技術の活用により、計測データが自動で蓄積し、データ回収の手間を削減できるため、経済性の向上が図れる。</t>
  </si>
  <si>
    <t xml:space="preserve">GPSを利用した波状運転解析機能(速度変化の度合い)により、事故削減と燃費向上に寄与する車両安全運行管理システムである。  </t>
  </si>
  <si>
    <t xml:space="preserve">工事用車両の交通安全確保の一環として、スマートフォンを利用した運行支援システムで、本技術の活用により、土工運搬作業における円滑な離合や指定運行経路外走行等を車両相互および事務所で確認できるため、運行効率および安全性が向上する。 </t>
  </si>
  <si>
    <t>ビューポール</t>
  </si>
  <si>
    <t xml:space="preserve">本技術は、高所からのビデオ撮影を可搬式・全天候型の装置で行う技術です。従来は高所へのカメラ設置による撮影で対応していました。本技術の活用により機材設置・アングル調整をすべて地上で行うことができるため、効率的で安全かつ低コストな高所撮影ができます。  </t>
  </si>
  <si>
    <t>本技術は、普通乗用車等へ簡単に設置できる舗装のIRI測定装置で、従来は、専用測定車両による路面性状調査で対応していた。本技術の活用により、専用測定車両を使用せずに20～120km/hの広範囲の速度で、高精度のIRIデータの測定が可能であるため、経済性の向上が図れる。</t>
  </si>
  <si>
    <t>従来、ゲリラ豪雨時のアンダーパス冠水などの通行止は、看板や赤灯・電光掲示盤などの警告が一般的ですが、誤って侵入するケースがあり、安全性を確保することが困難でした。本技術は、エアー式遮断ポールにより、通行人・車両を安全に制止する装置です。</t>
  </si>
  <si>
    <t>本技術は、紙の野帳をデジタル化するもので、従来は、紙の野帳に書き込み、デジカメで写真撮影、事務所に戻ってパソコン作業で対応していた。本技術の活用により、事務所に戻ることなく現場で記録のデジタル化が可能になるので、業務の時間短縮と品質の向上が図れます。</t>
  </si>
  <si>
    <t>EX-TREND武蔵 建設CAD</t>
  </si>
  <si>
    <t xml:space="preserve">本技術は、切土や盛土などの数量をCADデータの横断図から自動で取得できる技術あり、従来は紙図面から三角スケールなどを使用し面積を拾っていた。本技術は土木専用CADによる操作だけの作業のため、本技術の活用により作業効率・精度向上が期待できる。  </t>
  </si>
  <si>
    <t xml:space="preserve">本技術は、土木標準積算データを取り込み、工程管理、施工計画書、安全管理、CO2排出量管理、出来形管理、品質管理、写真管理、電子納品等の施工管理業務に利用できるシステムで、従来は手作業で行っていた。本技術の活用により重複入力なく施工管理資料が作成できる。  </t>
  </si>
  <si>
    <t xml:space="preserve">本技術は土木標準積算データを読込み、施工管理業務を効率的に行うシステムです。従来は表計算ソフトを使用し手入力により行っていたが、本技術の活用により、施工管理情報の共有化を実現、それに伴い書類作成の効率化、経済性向上を実現できるシステムです。  </t>
  </si>
  <si>
    <t xml:space="preserve">本システムは工事現場における写真撮影をスマートフォンの画面内のみでデータ作成し自動整理する技術であり、従来は黒板・チョークとデジタルカメラを使用していた。本技術の活用により、経済性及び品質の向上が期待できる。  </t>
  </si>
  <si>
    <t xml:space="preserve">本技術は、標準化仕様の情報共有システムの活用範囲を営繕・業務委託まで広げ、複数工事(業務)間における情報共有も実現をし、過去に作成した電子成果品を受発注者間で共有することができるなど、幅広い情報共有を図ることができるシステムです。 </t>
  </si>
  <si>
    <t xml:space="preserve">本技術は撮影時写真内部に黒板情報を埋め込み、写真の自動整理をおこなうものです。従来は物理黒板を使用した写真撮影及び手入力による写真整理を行っていた。本技術の活用により写真整理業務の自動化が図れるとともに、写真の視認性が上がるので品質が向上します。 </t>
  </si>
  <si>
    <t>本技術は、従来の受発注者間情報共有システムに加え、「施工体制台帳の作成支援機能」及び「施工プロセスチェック機能」の活用をすることにより書類作成の時間短縮等業務効率化を実現する事ができる。</t>
  </si>
  <si>
    <t>本技術は線形の作図を必要とする箇所で利用でき、2次元及び3次元線形情報を保持できるCADソフトウェアである。従来は座標を整理した上で平面線形の作図を行っていた。本技術の活用により線形作図及び断面図作成等の作業の品質向上及び作業の効率化を期待できる。</t>
  </si>
  <si>
    <t xml:space="preserve">現状の電線管等の配管接合は、ねじ接合が主体で、ねじ切り作業にバラつきを生じ易く、余りねじが発生する。本製品システムにて、ねじ無し接合施工すれば、均一で高品質な配管を、容易に実現でき、作業時間も短縮できる。また、配管全体の寿命を延ばせ、省資源を図れる。  </t>
  </si>
  <si>
    <t>仮設階段専用融雪ゴムマット(トカステップ)</t>
  </si>
  <si>
    <t>冬季工事にて、仮設階段のステップ上に設置する電熱線入りゴム製階段カバーである。熱線を効率よく配列してあり優れた融雪性を有している。仮設階段の設置後に専用のゴムバンド付固定金具にて簡単に取付ができ、除雪作業に伴う人件費の削減と高い安全性を実現している。</t>
  </si>
  <si>
    <t xml:space="preserve">本技術は、柱に配管類等を取り付ける際に用いる樹脂製のバンド及び留具で、従来は、ステンレス製のバンド及び留具で対応していた。 本技術の活用により、取付方法が簡単となり、作業時間が短縮するので工程短縮が図れる。  </t>
  </si>
  <si>
    <t>オイルガード一体型発電機</t>
  </si>
  <si>
    <t>ディーゼル発電機で作業する場合、周辺環境への燃料漏れ防止のため、従来は別置式オイルガードを設置していた。本技術の活用によりディーゼル発電機単体で燃料の外部流出が防止できるため、別置式オイルガードが不要になり、コストメリットが向上する。</t>
  </si>
  <si>
    <t>マルチ発電機[DGMシリーズ]</t>
  </si>
  <si>
    <t xml:space="preserve">三相・単相3線式電源を同時出力できるマルチ発電体を搭載し、各出力電源の残容量(使用できる容量)をデジタル表示する機能と、三相と単相ブレーカの遮断順序選択できる機能を装備した発電機  </t>
  </si>
  <si>
    <t>オイルフェンス一体型発電機</t>
  </si>
  <si>
    <t xml:space="preserve">・本技術は、大容量燃料タンクを装備し長時間運転を可能にすると共に、防油提(オイルフェンスまたはリークガード)を一体にした発電機で、従来は別置燃料タンクと別置防油提を設けていた。本技術の活用により、別置燃料タンクと常時監視が不要となりコスト低減が図れる。  </t>
  </si>
  <si>
    <t xml:space="preserve">オイルガードと発電機本体を一体化した、エンジン駆動発電機。従来機と比べ別置式のオイルガードを新たに準備する必要がなく、経済性が向上する。さらに、車輪付きで移動作業が容易であるため、作業現場の移動に伴う機材の運搬工程短縮にも繋がる。 </t>
  </si>
  <si>
    <t>本技術は、水中ポンプを使用する現場などで、水位を検知してディーゼル発電機の自動制御(運転-停止)を行なう技術で、従来のディーゼル発電機は水位に関係なく連続運転していた。本技術の活用により燃料費が節約できる。「eポン」は日本車輌の登録商標です。</t>
  </si>
  <si>
    <t>全天候型 リチウムイオン電池式 無停電電源装置</t>
  </si>
  <si>
    <t xml:space="preserve">商用電源を使用する屋外装置を、停電時にリチウムイオン蓄電池によりバックアップを行う技術。鉛蓄電池式に比較して小型・軽量化と、周囲温度範囲の拡大、防塵性能を向上。電池の劣化診断機能(LioUPSⅡ)、リモート監視機能を搭載した。  </t>
  </si>
  <si>
    <t xml:space="preserve">本技術は、道路照明ポールの安定器取付用開口部の補強枠をポール本体と一体成型する技術で、従来はプレートで枠を別途製作しポールに溶接にて取り付けていた。本技術の活用により、溶接レスによるCO2の削減や疲労強度の向上、接触時の怪我の危険性の減少が期待出来る。  </t>
  </si>
  <si>
    <t>LED道路灯「LEDiocROAD」</t>
  </si>
  <si>
    <t xml:space="preserve">本技術はLEDを光源とする道路灯で、従来は高圧ナトリウムランプを使用した道路灯で対応していた。本技術の活用により、電気料金、及びCO2排出量の削減、光害の低減、水銀レス、低誘虫など地球に優しい照明環境が実現できる。  </t>
  </si>
  <si>
    <t xml:space="preserve">本技術はLEDトンネル照明器具で、従来は高圧ナトリウムランプを使用したトンネル照明器具で対応していた。本技術の活用により、省エネ・長寿命・広スパンが図れるため、経済性に優れ、環境に優しいトンネル照明が実現できる。  </t>
  </si>
  <si>
    <t xml:space="preserve">本技術は耐候性ナイロン12製結束バンドで、従来は耐候性ナイロン66製結束バンドで対応していた。本技術の活用により、耐塩害性による屋外環境での安全性が向上し、また初期投資はかかるもののランニングコスト削減によりトータルコストでの経済性の向上も図られる。 </t>
  </si>
  <si>
    <t xml:space="preserve">LEDトンネル照明器具。 光学性能に優れた形状とアルミの使用により、小型軽量化を実現。 腐食しやすい丁番や止金を使用しないため、経年時の落下事故を防げる。 コスト縮減、工程短縮、安全性・施工性の向上が期待できる。 </t>
  </si>
  <si>
    <t xml:space="preserve">本技術は、アンカーボルト1本で設置するケーブラー支持架台で、従来は、アンカーボルト2本で設置するダクターチャンネルで対応していた。本技術の活用により、アンカーボルト1本で壁面に固定することができるため、設置作業の軽減による経済性の向上が期待できる。 </t>
  </si>
  <si>
    <t>植物由来の耐候性ナイロン11製結束バンドで環境に優しく、耐候性、耐塩害性、耐熱性に優れる、従来は耐候性ナイロン66製結束バンドを使用していた。本技術の活用により、屋外長期の耐久性が期待でき、初期コストは掛かるが、ライフサイクルコストの削減が可能となる。</t>
  </si>
  <si>
    <t>ハンドホールへのFEP管接続作業は、ボンドやモルタルを準備、施工、養生、仕上げの工程を要しているが、PL工法によりこれら全ての工程を省く事ができ、工程短縮とトータルコストの削減が可能となる。また、螺旋形状のFEP管であれば各メーカーに対応するので汎用性がある。</t>
  </si>
  <si>
    <t>本製品は雷害対策としてSPD(サージプロテクター)を搭載し、内部電気機器の保護性能を付与した非常電話機を収納するキャビネットであり、従来はSPD非搭載のキャビネットを使用していた。本製品の活用により維持管理費、品質の向上が期待できる。</t>
  </si>
  <si>
    <t>通信ルートを自動的に組み換える無線通信を用いた水位センシングシステム</t>
  </si>
  <si>
    <t xml:space="preserve">通信ルートを自動的に組み換える無線通信を用いて簡易水位計のデータを収集し、事務所に設置した監視装置にて表示を行うシステム。  </t>
  </si>
  <si>
    <t>エコモバイル定点カメラ情報サービス 「ミルモット」</t>
  </si>
  <si>
    <t xml:space="preserve">au等のモバイル通信網とソーラーパネルを利用したカメラで、遠隔地からでも現場状況の監視や接続機器の操作ができる現場情報システムおよびサービス。電源や通信の配線工事が不要なので設置が簡単で、パソコンや携帯電話等で現場の状況をいつでも確認できる。   </t>
  </si>
  <si>
    <t>独立電源一体型フィールド用ネットワークモバイルカメラ〔MOS・FREE〕</t>
  </si>
  <si>
    <t xml:space="preserve">本技術はFOMAユビキタスモジュール、太陽電池パネル、バッテリーを搭載した独立電源一体型フィールド用ネットワークモバイルカメラです。本技術の活用により、商用電源や通信回線設備の無い遠隔地の画像監視、センサ入力監視、接点出力を行うことができます。  </t>
  </si>
  <si>
    <t xml:space="preserve">工事不要、移動が簡単にできる全天候型ネットワークカメラ・電源を入れるだけで、リアルタイムの動画をインターネットへ配信 ・電源のない場所でもバッテリーまたは太陽光パネル&amp;バッテリーで対応可能 ・オールインワンシステムで複雑な配線や接続、設定が不要  </t>
  </si>
  <si>
    <t xml:space="preserve">本技術は、遠隔現場監視を行う為にモバイル通信を利用した全天候型・小型・軽量の通信一体型遠隔監視カメラで、従来はネットワークカメラと有線端末による監視で対応していた。本技術の活用により、有線回線の設置が不要となるため、工程の短縮及び経済性の向上が図れる。 </t>
  </si>
  <si>
    <t xml:space="preserve">本技術は近隣住民用お知らせウェブシステム(ホームページ)で、従来はウェブカメラ及び現場ホームページで代用していた。本技術の活用により、工事管理者に多くの負担をかけることなく、工事の透明性や近隣住民への配慮を高め、工事への理解を深めることができます。 </t>
  </si>
  <si>
    <t xml:space="preserve">各種観測センサーの入ったBOX「本体」で、リアルタイムに観測表示し、種類のパトランプ、警報音、アラートメール通報、同 時に現場事務所で「子機」、重機運転席室内で、「タブレットPC」により観測値の共有、観測データはWebサーバーに保存す るシステムとその装置。  </t>
  </si>
  <si>
    <t>路側設置式路面凍結検知センサ</t>
  </si>
  <si>
    <t xml:space="preserve">路側設置式路面凍結検知センサは、従来困難であった路側帯から車道面を計測するセンサです。気温・路面温度・路面状態(乾燥・湿潤・凍結・積雪)を計測するセンサとして使用できます。本センサの活用により保守性の高い観測設備の整備が容易になります。 </t>
  </si>
  <si>
    <t>本技術は、センサー計測値をネットワーク伝送してWebブラウザで閲覧するシステムで、従来は、センサー計測値の計測員による収集及び現場PCを用いた閲覧で対応していた。本技術の活用により、センサー計測値の収集及び集計作業の省力化が可能なので、施工性の向上が図れる。</t>
  </si>
  <si>
    <t xml:space="preserve">本技術は、監視カメラ画像上に設定された危険エリアへの侵入物を自動的に検知し、警報を発するシステム装置です。従来は、危険箇所の表示や目視確認等で対応していました。本技術の活用により、安全監視に関する省力化と信頼性向上が期待できます。  </t>
  </si>
  <si>
    <t>本技術は、監視カメラ等の映像信号をリアルタイムで鮮明化する自動画像処理技術であり、従来は未処理の映像を基に遠隔監視を行っていた。 本技術の活用により、悪天候や夜間及び明暗差の激しい逆光等、視認性の悪い映像を鮮明化することで経済性・品質の向上が期待できる。</t>
  </si>
  <si>
    <t>エコグラブ浚渫工法</t>
  </si>
  <si>
    <t>90000m3</t>
  </si>
  <si>
    <t xml:space="preserve">これまで港湾等の浚渫工事では上面の空いたグラブバケットを使い、仕上げ深さの調整は余掘りで対応していたが、本技術は特殊蓋付きシェルカバーを持つ平底幅広グラブバケットおよび水平掘削システムを採用することにより、余掘り量の削減および濁り発生抑制を可能にした。  </t>
  </si>
  <si>
    <t>(グラブ浚渫船用)GPS施工管理装置</t>
  </si>
  <si>
    <t>33744m3</t>
  </si>
  <si>
    <t xml:space="preserve">従来技術にもブーム先端にGPSを設置していたが潮流等の影響を受けるバケットには位置を示す機器が設置されていなかった。本技術の水中位置計測技術の活用によりバケットの位置が水中でも把握できるため高精度な目標位置への誘導が可能となり、工程と経済性が向上した。  </t>
  </si>
  <si>
    <t xml:space="preserve">汚濁防止枠 </t>
  </si>
  <si>
    <t>150000m3</t>
  </si>
  <si>
    <t xml:space="preserve">グラブ式浚渫船等の作業船により水底の土砂や底泥を浚渫する際、グラブバケットの接触による汚濁防止カーテンの損傷を防ぐ浚渫作業用汚濁防止装置を提供する。 </t>
  </si>
  <si>
    <t>標準グラブ(円弧グラブ)による浚渫</t>
  </si>
  <si>
    <t>27531m2</t>
  </si>
  <si>
    <t xml:space="preserve">本工法では底面が真平らなバケットを使用し、海底地盤を大きく掘り取らず、均しや押し潰しにより仕上げる。この結果、従来の円弧グラブによる掘削仕上げより余掘り量の大幅減少と、平坦な仕上げ面が得られる。従って土砂処分場延命化や出来形精度の向上などが期待される。  </t>
  </si>
  <si>
    <t>GPS施工管理装置、レッド測深</t>
  </si>
  <si>
    <t>2989m3</t>
  </si>
  <si>
    <t xml:space="preserve">港湾、河川浚渫(床掘)工事におけるグラブ浚渫(床掘)工において、ソナーを利用し安全・安心に海底形状を測深し、浚渫(床掘)精度を上げるための記録と表示を行う施工管理システムである。 </t>
  </si>
  <si>
    <t>電話による情報の伝達</t>
  </si>
  <si>
    <t xml:space="preserve">押船の位置情報、航海情報や固有情報のほかに、周辺海上の波浪や風の画像情報、押航中のバージ船や積荷の画像情報をリアルタイムに把握可能なバージ船押航遠隔監視システム。  </t>
  </si>
  <si>
    <t>GCS900 バックホウ浚渫3Dガイダンスシステム</t>
  </si>
  <si>
    <t>61274m3</t>
  </si>
  <si>
    <t xml:space="preserve">バックホウにRTK-GPSと角度センサーを取付け、バックホウの位置と向き、バケットの向き、爪先の位置と高さを1cmの単位でモニター表示する。キャビン内のモニターには計画等の図面とバケット等の位置が計算結果に従いリアルタイムに表示され、浚渫等の作業を行う事が出来る。  </t>
  </si>
  <si>
    <t>ナローマルチビーム方式による音響測深</t>
  </si>
  <si>
    <t>470400m2</t>
  </si>
  <si>
    <t xml:space="preserve">海底の状況を迅速かつ詳細に計測して、記録・表示するシステムである。本システムは、計測後にデータ処理を必要とせず、計測後、直ちにコンターや3Dで表示可能であり、被災時の可航域の調査に活用できる。また機材が安価であり、港湾工事における日常管理に適している。  </t>
  </si>
  <si>
    <t>本技術は、浚渫におけるグラブの3D描写や各工事機器の状態を一元的に集約してリアルタイム表示し、場所を問わず複数の関係者が同時に確認できるシステムで、従来はグラブの深度・開口度、潮位等の計測値で確認していた。本技術の活用により情報化や施工性の向上が図れる。</t>
  </si>
  <si>
    <t>ダンプトラック濁水落下防止カバー</t>
  </si>
  <si>
    <t>泥土の土質改良によるダンプ運搬</t>
  </si>
  <si>
    <t xml:space="preserve">一般的な10tダンプトラック荷台に「ダンプトラック濁水落下防止カバー」を取付けることにより、泥土から発生する濁水を運搬路に落下・飛散させることなく運搬が可能となる技術です。  </t>
  </si>
  <si>
    <t>海上工事における土運船運搬及び資材運搬・曳航時にレーダーの外部出力信号を利用し、一般航行船舶と自船との衝突防止を支援するため自動でガイダンスを行うシステムである。自動ガイダンスによりヒューマンエラーを防止し、衝突事故の抑制が図れる。</t>
  </si>
  <si>
    <t>捨石投入作業</t>
  </si>
  <si>
    <t xml:space="preserve">ガット船のブーム先端に簡易着脱可能なGPS無線ユニットを設置しオペレータがブーム先端位置をモニタ上で視認可能な捨石投入作業の支援システム。本技術の活用により艤装作業が簡略化され、ブーム上ケーブル敷設作業が省略されるため、省力化と安全性が向上した。  </t>
  </si>
  <si>
    <t>レット、及びメジャーによる手作業による計測</t>
  </si>
  <si>
    <t xml:space="preserve">ケーシングに設置した間隙水圧計により、計測した圧力をもとに水中コンクリート打設時の管理値であるH1(打設面に対すケーシングの挿入深さ)を計算する。また、予め閾値を設定することで、ケーシングの挿入過不足をLED信号灯によりリアルタイムに表示する。  </t>
  </si>
  <si>
    <t>冷却水の自然冷却や強制冷却による手動制御</t>
  </si>
  <si>
    <t>マスコンクリート温度ひび割れ制御として実施するパイプクーリングにおいて、冷却水の水温を自動制御できる循環装置で、従来は、冷却水の自然冷却や強制冷却による手動制御で対応していた。本技術の活用により、冷却水を適切な温度に制御することができる。</t>
  </si>
  <si>
    <t xml:space="preserve">梯子 </t>
  </si>
  <si>
    <t xml:space="preserve">ケーソンの鉄筋組立時(後)の隔壁において、鉄筋を乗り超えて他のマス(3方向へ)移動を行うための昇降設備です。設置後は4点支持及び手摺があり安定性がよく、転倒のおそれが少なく、保管時も折りたためる為場所を取りません。  </t>
  </si>
  <si>
    <t xml:space="preserve">ケーソン製作(内型枠スライド)時の型枠支持用ブラケット工法 </t>
  </si>
  <si>
    <t>4460m2</t>
  </si>
  <si>
    <t xml:space="preserve">防波堤・岸壁等のケーソン製作時の内型枠組立組外に用いる工法で、従来は一層毎内型枠をマス外に仮置きをして型枠支持金具を取り付けていたが、本工法では特殊金具を用いてマス外に出すこと無く次の層の内型枠組立ができる。 </t>
  </si>
  <si>
    <t>ウインチ方式及び吊降し方式によるケーソン据付工</t>
  </si>
  <si>
    <t xml:space="preserve">函ナビは、海上作業となるケーソンの据付管理を強力にバックアップする業務支援システムです。ケーソンの位置や姿勢をリアルタイムに知ることができ、据付精度や作業効率が向上します。また、ウインチ操作等が遠隔操作でき、安全性も向上します。  </t>
  </si>
  <si>
    <t>3,000t級ケーソンの一連据付方式による据付</t>
  </si>
  <si>
    <t xml:space="preserve">本技術は、自動追尾式トータルステーションあるいはGPSを用いた据付誘導システムで、従来は、トランシット、レベル、テープ等を用いた手測量で対応していた。本技術の活用により、位置情報をリアルタイムに把握できるため、据付精度の向上と安全性の確保を図れます。  </t>
  </si>
  <si>
    <t>本システムは、ケーソン据付時の位置誘導、姿勢管理、注排水管理をリアルタイムにモニタリングするシステムで、従来は、トランシット、レベル、テープを用いた測量で対応していた。本システムの活用により、ケーソン据付時の安全性および据付精度が向上する。</t>
  </si>
  <si>
    <t>人力によるケーソン注水管理</t>
  </si>
  <si>
    <t xml:space="preserve">本技術は、ケーソンマス内の水位を自動計測し、注水ポンプを自動制御することでケーソン姿勢を制御するシステムであり、従来は、作業員がレッドにより水位計測し、水中ポンプを手動で操作し、対応していた。本技術の活用により、ケーソン据付時の安定化を図られる。  </t>
  </si>
  <si>
    <t>真水を使用したコンクリート</t>
  </si>
  <si>
    <t>混合セメントと海水用特殊混和剤を使用した海水練りコンクリートであり、同一配合の真水練りコンクリートや海水のみを使用したコンクリートに比べて強度と水密性に優れ、同等の製造・施工性を有する。離島、海上、沿岸部の工事など真水の入手が困難な場合に有効である。</t>
  </si>
  <si>
    <t xml:space="preserve">消波、根固めブロック仮置き、据付リリースフック。 </t>
  </si>
  <si>
    <t>ジオモニ</t>
  </si>
  <si>
    <t>手測量による杭誘導</t>
  </si>
  <si>
    <t xml:space="preserve">トータルステーション(以下、TS)とズームカメラを一体化させることにより、自動測量機能と遠隔モニタリング機能を併せ持った遠隔TV監視システム。杭打設の場合、モニタに設計杭打設位置と杭打設状況を表示させ、オペレータはモニタを見ながら杭誘導・杭打設ができる。  </t>
  </si>
  <si>
    <t xml:space="preserve">本技術は、デジタルカメラ内蔵型トータルステーションを利用した、映像による杭の建込精度(鉛直性)監視システムで、従来は、手測量による杭誘導で対応していた。本技術の活用により、自動計測による建込精度の管理ができるため、施工精度の向上が図れる。  </t>
  </si>
  <si>
    <t>杭、ケーソン、ジャケット等の施工管理や出来形管理において、TS映像と三次元設計のAR化画像をモニター上でリアルタイム合成表示させる施工管理支援システムで、従来は、手測量による施工管理で対応していた。本技術の活用により、管理の省力化や情報共有化が図れる。</t>
  </si>
  <si>
    <t>潜水士位置監視機能搭載ブロック据付施工管理システム(WIT-B・Fix)</t>
  </si>
  <si>
    <t>8t型被覆ブロック運搬据付工事</t>
  </si>
  <si>
    <t xml:space="preserve">本システムは、起重機船・クレーン付台船と潜水士やブロック等の吊荷位置をリアルタイムモニタリングするものです。据付位置は画面上で実座標上にプロットされ、履歴を記録しつつ吊荷・潜水士位置を把握できるので、効率的に高精度かつ安全な施工と施工管理が可能です。  </t>
  </si>
  <si>
    <t>ふとんかご(海用)</t>
  </si>
  <si>
    <t>本技術は、仮設道路や護岸の応急復旧、海岸保全施設の基礎工などに用いるポリエステル繊維を使用した袋体です。従来は被覆石、コンクリートブロック、ふとんかごなどが用いられていました。本技術の活用により、施工性の向上、コスト縮減、品質の向上が期待できます。</t>
  </si>
  <si>
    <t xml:space="preserve">PC鋼より線(PC鋼より線を使用したPC構造物) </t>
  </si>
  <si>
    <t xml:space="preserve">本技術は、錆びない「CFCC」を湾港や沿岸のコンクリート構造物の緊張材として使用するものである。従来は、PC鋼材等が使われていた。本技術活用により、塩害による早期劣化を防ぎ、補修補強を削減でき、供用サービスの阻害を無くし、維持管理に要する全体費用を軽減できる。 </t>
  </si>
  <si>
    <t xml:space="preserve">CFCC(コンクリート補強筋) </t>
  </si>
  <si>
    <t xml:space="preserve">鉄筋(鉄筋を用いたコンクリート構造物) </t>
  </si>
  <si>
    <t>本技術は、錆びない「CFCC」をコンクリート補強筋に使用することで、塩害対策の「コンクリートかぶり」を必要とせず、塩害対策のための維持管理における補修補強コストも軽減できる。</t>
  </si>
  <si>
    <t>本技術は、寒中コンクリートやマスコンクリートの温度ひび割れ対策として型枠に容易に着脱できる断熱型枠パッドで、従来は、ジェットヒーター等による給熱養生で対応していた。本技術の活用により、コンクリート保温養生を容易に実施できるため、経済性と施工性が向上する。</t>
  </si>
  <si>
    <t xml:space="preserve">表面被覆工法 </t>
  </si>
  <si>
    <t xml:space="preserve">塩分環境に曝されるコンクリート構造物に対し、無機質浸透性材料を2種類塗布・含浸させる事で、塩害に対する耐久性を飛躍的に高める技術である。 表層部分の細孔を不溶性ガラス質で充填し緻密化する事で、耐凍害性、防汚(藻)性、表面硬度増が併せて期待できる。  </t>
  </si>
  <si>
    <t xml:space="preserve">コンクリート仕上げから養生マットによる湿潤養生開始までの極初期の放置養生 </t>
  </si>
  <si>
    <t xml:space="preserve">コンクリートの初期養生工法「GETTキュア」は、コンクリート表面仕上げ後から従来の湿潤マット等による養生を行うまでの極初期材齢コンクリート表面に散布・塗布することにより、初期の乾燥を防ぎ、初期ひび割れの発生を抑制し、表層部の品質を向上する工法です。 </t>
  </si>
  <si>
    <t>防寒養生囲い</t>
  </si>
  <si>
    <t xml:space="preserve">当技術は、寒中コンクリート施工における防寒、保温養生シートです。重量が軽く、保温性に優れており、また異形ブロックの各サイズに合わせたシートをレンタルすることにより経済性が向上します。 色々なサイズの養生シートを在庫しております。 </t>
  </si>
  <si>
    <t>ラクナ・Ⅳ</t>
  </si>
  <si>
    <t>標準三角型ブロック(災害復旧工事の設計要領,社団法人 全国防災協会編集)</t>
  </si>
  <si>
    <t xml:space="preserve">本技術は放射型消波ブロックの表面にくぼみを有し、孔と脚先が噛合って動揺・転落の伝達を遮断し安定性が向上する。さらに空隙率の増大により経済性・品質も向上する。本技術の活用により高い安定性とコストダウンが期待できる。  </t>
  </si>
  <si>
    <t>テトラネオ</t>
  </si>
  <si>
    <t>4脚集合体型異形ブロック</t>
  </si>
  <si>
    <t xml:space="preserve">本技術は、港湾・漁港構造物等の耐波安定性を向上させる新しい種類の異形ブロックを提供するものである。本技術の活用により、建設当初における施工費の低廉化、工期の短縮、そして海藻の着生促進等による水域環境への親和性の向上を実現することができる。  </t>
  </si>
  <si>
    <t xml:space="preserve">超微粒子含浸性コンクリート養生剤(サンマテラーアクアバンク) </t>
  </si>
  <si>
    <t>散水・シート養生による湿潤養生</t>
  </si>
  <si>
    <t xml:space="preserve">本材料は、超微粒子成分が含浸する塗布型養生剤であり、従来の散水・シート養生に比べ、脱型直後の塗布によりコンクリート内部へ速やかに含浸し不溶性で緻密な結晶組織を形成することで水分逸散を抑えることが可能となり、養生作業の短縮、品質向上に寄与する。 </t>
  </si>
  <si>
    <t>当技術は、消波根固めブロックなどの製作現場において、1枚のシートで湿潤、保温養生が行えるシートです。また、高強度、高耐久で破れ難く、繰り返し使用することが可能であり、施工性、経済的の向上が期待できます。</t>
  </si>
  <si>
    <t>本技術は鋼製型枠ブロック製作工時、型枠搬入前に型枠内面に特殊コート(ブロックプライマーN)を1回塗布することで製作期間中錆の発錆を抑制する型枠内面強化工法です。本技術の活用により、従来のケレン・補修作業等のコスト及び粉塵の削減が図られます。</t>
  </si>
  <si>
    <t>消波ブロック50t運搬据付 海上一連方式</t>
  </si>
  <si>
    <t xml:space="preserve">海上ブロック据付け工事において、作業の安全性と施工性の向上を目指した海上クレーン作業安全誘導システム。 </t>
  </si>
  <si>
    <t>本技術は、消波・根固ブロック据付、撤去工事における玉掛索用ワイヤロープであり、従来は、麻心ワイヤ6×37 O/Oなどで対応していた。本技術の活用により、安全性と強度を確保しつつ、作業性・経済性の向上が期待できる。</t>
  </si>
  <si>
    <t>ブロック据付け支援システム</t>
  </si>
  <si>
    <t>消波ブロック据付(1スイング)据え付け(乱積み)8t</t>
  </si>
  <si>
    <t>ブロック据付け時にクレーンブーム及び船体にGPSを搭載し据付目標位置・目標転船位置と現在位置をリアルタイムにオペレータに提供することにより施工の効率化を図るものである。また、施工上の障害・制約範囲を画面に表示することで安全の注意喚起を促すものである。</t>
  </si>
  <si>
    <t>OPTジェット工法</t>
  </si>
  <si>
    <t>薬液注入工(二重管ダブルパッカー工法)</t>
  </si>
  <si>
    <t xml:space="preserve">本技術は、高速施工により幅広い改良体径(φ1.3～φ4.2m)を効率的に造成する工法である。その結果、スラリー噴射量が少量となるため低排泥・低変位を実現することができる。本技術の活用により、経済性の向上および工期の短縮が期待できる。  </t>
  </si>
  <si>
    <t>SAVE-SP工法</t>
  </si>
  <si>
    <t>薬液注入工(二重管ストレーナー工法(複相式)、懸濁液型)</t>
  </si>
  <si>
    <t>[H28推奨]
[活用促進]</t>
  </si>
  <si>
    <t>小型施工機を用いて狭隘地や既設構造物直下の地盤を締固める工法。従来は薬液注入工による固化で対応していた。従来技術に比べ大幅なコスト、工期の低減が可能であり、また使用する流動化砂は薬液注入工の注入材に比べ、周辺環境への影響も低減される。</t>
  </si>
  <si>
    <t>SDP-N工法</t>
  </si>
  <si>
    <t xml:space="preserve">本技術は特殊先端機能を装備し、回転貫入方法により低振動低騒音で締固め砂杭を造成する工法で、従来は振動騒音が発生するバイブロハンマー工法により対応していた。本技術の活用により周辺環境の抑制が図られ、近接構造物や近隣住民への環境配慮が大いに期待できる。  </t>
  </si>
  <si>
    <t xml:space="preserve">蔵衛門Pad </t>
  </si>
  <si>
    <t xml:space="preserve">手書きを主とした黒板による工事写真撮影及び手入力による工事写真整理・工事写真台帳作成業務 </t>
  </si>
  <si>
    <t xml:space="preserve">従来、木製黒板とカメラにより工事写真撮影が行われていたが、本技術は、カメラ機能付きタブレット端末とクラウドサービスを使用して、撮影情報の入力、その情報を基にした電子小黒板入り工事写真の撮影、撮影した工事写真台帳の自動作成を一貫して行う技術となっている。 </t>
  </si>
  <si>
    <t xml:space="preserve">コア抜きによる密度・締固試験 </t>
  </si>
  <si>
    <t>12000m2</t>
  </si>
  <si>
    <t xml:space="preserve">本技術は、アスファルト舗装の密度・締固率・空隙率を非破壊で測定する製品で、従来は、コア抜きによる密度・締固試験で対応していた。本技術の活用により、舗装工事に必要な密度測定を非破壊で実施できるため、施工性や経済性が向上する。 </t>
  </si>
  <si>
    <t xml:space="preserve">防草シートもしくは土木シートを敷設した上に、砕石を敷き均らす雑草対策型簡易舗装。 </t>
  </si>
  <si>
    <t xml:space="preserve">本資材は、針葉樹(スギ・ヒノキ)の皮層を原料としたリサイクル土壌改良材。 砂ぼこりのたつ運動場やグラウンド、水はけの悪い公園などは、本資材を混合することにより、その性状を改善させます。 また、針葉樹皮の特性により、雑草種子の発芽を抑える効果があります。 </t>
  </si>
  <si>
    <t xml:space="preserve">プラシキ </t>
  </si>
  <si>
    <t xml:space="preserve">敷鉄板 </t>
  </si>
  <si>
    <t xml:space="preserve">本製品は、再生ポリエチレンを用いた安全敷板で、従来は敷鉄板で対応していた。本製品の活用により、軽量であるため、これまで必要であった設置・撤去時の重機作業が不要となり、経済性および安全性、施工性が向上する。保管が容易であるため、防災備蓄にも適している。 </t>
  </si>
  <si>
    <t>本技術は、再生ポリエチレンを用いた軽量敷板で、従来は敷鉄板で対応していた。本技術の活用により、重機を使用していた敷設・撤去が人力のみで容易に行え、施工性の向上および使用後のリユース・再資源化によるリサイクル性の向上が図れます。</t>
  </si>
  <si>
    <t>本技術は、コンクリート型枠設置・撤去用あるいは垂直・傾斜面用のアルミ製仮設足場ブラケットで、従来は、鋼製足場ブラケットで対応していた。本技術の活用により、軽量化や設置方法の多様性により、安全性および施工性の向上が期待できる。</t>
  </si>
  <si>
    <t>被覆物撤去・肉厚測定・原状復旧</t>
  </si>
  <si>
    <t xml:space="preserve">RTD-INCOTESTは炭素鋼の対象物に付着・施工された被覆物(貝・海草等の海洋生成物、FRP、ウレタン、コンクリート等)を撤去せずに試験が可能で、被覆物上からパルス渦電流を対象に付加し、被覆厚さに比例した試験範囲(フットプリント)内の平均肉厚を検出する技術である。  </t>
  </si>
  <si>
    <t xml:space="preserve">維持管理計画書策定のための現地調査(潜水調査) </t>
  </si>
  <si>
    <t>9000m2</t>
  </si>
  <si>
    <t>遠隔操作無人船(ROV)に搭載したビデオカメラで水中のコンクリート構造物等を撮影し、位置情報付の画像を合成する技術で、従来は潜水士による目視で対応していた。本技術の活用により、工期短縮と品質及び安全性の向上が期待できる。</t>
  </si>
  <si>
    <t xml:space="preserve">水中点検ロボット(アクジャスター搭載型ROV) </t>
  </si>
  <si>
    <t>潜水士による水中構造物の点検</t>
  </si>
  <si>
    <t>本技術「ディアグ」は、水中での構造物の点検に使用する技術で、従来は、潜水士が水中に潜り目視での点検を行っていた。本技術の活用で潜水士による作業がなくなり、点検作業の安全性向上がより図れます。</t>
  </si>
  <si>
    <t xml:space="preserve">トータルステーションを用いた自動変位計測システム(Loop Man) </t>
  </si>
  <si>
    <t xml:space="preserve">測量機を用いた人的測量 </t>
  </si>
  <si>
    <t>本技術は、構造物の変位についてトータルステーションを用いて自動計測するシステムで、従来は、測量機を用いた人的測量で対応していた。本技術の活用により、人的測量がなくなり、経済性の向上が図れます。24時間連続監視によるリアルタイム注意喚起が可能になります。</t>
  </si>
  <si>
    <t>AIS送受信機を利用した船舶動静管理</t>
  </si>
  <si>
    <t xml:space="preserve">港湾工事において、位置情報発信端末、AIS、船舶レーダー等を利用し、工事用船舶や一般船舶の動静情報を監視するシステムである。スマートフォン型発信端末やPC型発信端末の自動警報(画面・音)発信機能により、海上衝突事故を防止することができる。  </t>
  </si>
  <si>
    <t>監視船・目視による航行船舶監視</t>
  </si>
  <si>
    <t xml:space="preserve">工事海域における船舶運行状況を、AIS(船舶自動識別装置)情報及び携帯電話位置情報、レーダー画像データをインターネットサーバーを用いて、各作業船及び事務所で参照可能とすることで、工事船舶の航行安全に寄与する技術。  </t>
  </si>
  <si>
    <t xml:space="preserve">本製品は、全方向・2パターンのLED同期点滅により危険箇所を明示する製品で、従来は2方向1パターンの不規則点滅の工事灯で対応していた。 本技術の活用により、港湾海岸工事、空港工事、河川・道路工事へ使用範囲の拡大が図られ、夜間危険箇所の明示が向上できる。  </t>
  </si>
  <si>
    <t>船舶航行検知システム</t>
  </si>
  <si>
    <t>船員による目視監視</t>
  </si>
  <si>
    <t xml:space="preserve">本技術は、回転式レーザ距離計を利用した船舶航行検知システムで、従来は船員による目視監視により対応していたものである。本技術の活用により、潮位変動や船舶の大きさに関係なく船舶を検知できる。  </t>
  </si>
  <si>
    <t xml:space="preserve">一酸化炭素検出警報装置を使用し、潜水士へ供給する空気中に50ppm以上の一酸化炭素の濃度を検出時、警報を発し潜水士に対する安全を確保するものである。  </t>
  </si>
  <si>
    <t>作業船運航支援・施工管理支援システム(WIT-MVS)</t>
  </si>
  <si>
    <t>AIS送受信機を利用した運航管理</t>
  </si>
  <si>
    <t xml:space="preserve">本システムは、一般船舶と工事用作業船の動向をインターネット上で監視できる工事用運航管理支援システムです。従来と違い、閲覧には専用機器が不要です。このため、関係機関などと情報を共有でき、工事作業船の円滑な施工調整や海上交通の安全性向上が図れます。  </t>
  </si>
  <si>
    <t>交通災害防止システム 航行MSCO/DRAムスコ</t>
  </si>
  <si>
    <t>AIS送受信機を使用した専用システム</t>
  </si>
  <si>
    <t xml:space="preserve">ICT技術を活用し、ボイスアナウンスシステムを搭載したGPS内蔵PDAを使用して、位置情報と連動してリアルタイムに警報を出す交通災害防止システム。船舶又はダンプトラック等とAIS船の現在位置と状態を事務所のPC画面で一元管理できる運航(運行)管理支援システム。  </t>
  </si>
  <si>
    <t>作業員による見回り監視</t>
  </si>
  <si>
    <t xml:space="preserve">本技術は、水検知センサーを搭載した通信機を利用し、海中転落時に船舶へ異常をリアルタイムに通知するシステムである。従来は作業員の不在から事故発生を把握していたが、本技術の活用により、現場担当者が事故発生を即座に検知でき、迅速な救助への寄与が期待できる。  </t>
  </si>
  <si>
    <t>作業船にAISを搭載させた場合の安全監視</t>
  </si>
  <si>
    <t>船舶安全監視システム」は、港湾工事における一般船舶(AIS搭載船舶)の安全対策と作業船の運航監視のために作られたシステムです</t>
  </si>
  <si>
    <t>作業船にAIS送受信器を装備した船舶運航安全対策</t>
  </si>
  <si>
    <t>本技術は作業船にiPadを携帯した船舶運航安全対策で、従来は作業船にAIS送受信機を装備した船舶運航安全対策であった。本技術の活用により、コストメリットが向上し、施工性の向上が期待できる。</t>
  </si>
  <si>
    <t>一般気象サイトの天気予報</t>
  </si>
  <si>
    <t xml:space="preserve">全日本海域の1kmメッシュかつ10日先迄の風・波・降雨等の予測情報をパソコン・スマートフォン・携帯電話で閲覧を可能にした。HPでの簡易操作で予測地点20箇所を登録・変更でき航路予測機能では航路上5地点の時系列予測を実現した。一部の湾では波高の予測精度を改善した。  </t>
  </si>
  <si>
    <t>捨石投入均し工事(従来の潜水士による潜水作業)</t>
  </si>
  <si>
    <t xml:space="preserve">本システムは、潜水作業を伴う作業において、潜水士船上の管理用パソコン画面で潜水士の潜水深度と経過時間をリアルタイムに確認することで、減圧症等の高気圧障害を予防することができ潜水作業の安全性の向上が図れます。  </t>
  </si>
  <si>
    <t xml:space="preserve">作業船運航支援・施工管理支援システム </t>
  </si>
  <si>
    <t xml:space="preserve">本技術は、携帯アプリで船舶情報の把握、同じアプりを使用している端末同士で位置情報の共有や通話を可能とし、危険通報も兼ね備えた技術です。従来のAIS設置、無線機設置等を簡素化し、携帯端末を利用しながら安全性を向上します。 </t>
  </si>
  <si>
    <t>AIS受信機と無線機を利用した船舶動静管理</t>
  </si>
  <si>
    <t xml:space="preserve">本技術は船舶の動静管理を管理する技術でAIS情報、船の入出港予定時間を携帯端末へリアルタイムでに表示し、同じアプりを使用している端末同士で位置情報も共有できる技術です。従来のAIS設置、無線での入出港時間の連絡などを行わずに安全性を向上できます。 </t>
  </si>
  <si>
    <t>海図および標識による航行</t>
  </si>
  <si>
    <t xml:space="preserve">本システムは、作業船が常に一定のルートを航行できるようGPSでナビゲートする海上のナビゲーションシステムで、従来は、海図および標識による航行で対応していた。本システムの活用により、一般船舶の航行を第一優先とした工事船舶の安全航行をサポートできる。 </t>
  </si>
  <si>
    <t xml:space="preserve">ローカル型作業船運航管理システム(WIT Ship Finder 3A) </t>
  </si>
  <si>
    <t xml:space="preserve">レーダー(AIS+ARPA機能付) </t>
  </si>
  <si>
    <t>5隻(作業船団)</t>
  </si>
  <si>
    <t>本システムは、海上工事の運航管理者が、一般船舶、作業船団の運航状況をシステムPCで統括監視するシステムで、従来は、各作業船がそれぞれレーダー画面で監視していた。本システムの活用により、運航管理者による統括監視が可能となり、海上工事の安全性が向上する。</t>
  </si>
  <si>
    <t xml:space="preserve">目視確認とGISによる航行監視 </t>
  </si>
  <si>
    <t>5隻</t>
  </si>
  <si>
    <t xml:space="preserve">本技術はレーダやAISで捕捉できない一般船舶を監視カメラ、工事用船舶をGNSSで監視することで工事海域の船舶動静を把握する統合化システムで、従来は、安全監視員を配置して対応していた。本技術の活用によって見誤りや連絡遅延を排除し、効率化、スピード化が図られる。 </t>
  </si>
  <si>
    <t>本システムは、施工内容に応じた様々な背景図にGPS・方位情報をもった作業船舶を表示するシステムで、従来は、海図および標識による位置管理で対応していた。本システムの活用により、作業船の位置管理が容易になるため、施工性および安全性の向上を図ることができる。</t>
  </si>
  <si>
    <t>本システムは、作業船団の投錨誘導および投錨管理システムで、従来は、玉ブイによる目視管理で対応していた。本システムの活用により、複数隻のアンカーを一元的にリアルタイムでモニタリングできる。</t>
  </si>
  <si>
    <t xml:space="preserve">インジケーター付き膨脹式救命胴衣(H25年基準改定適合品) </t>
  </si>
  <si>
    <t xml:space="preserve">膨脹式救命胴衣 </t>
  </si>
  <si>
    <t xml:space="preserve">港湾、河川工事の安全具として用いる膨脹式救命胴衣(H25年型式承認基準に適合)のボンベや水感知センサーの状態を本体を広げて取り出さなくても、一目で判断できるようにすることで始業前点検が容易(省力化)かつ確実(安全性の向上)に行える。 </t>
  </si>
  <si>
    <t xml:space="preserve">投光機(投光車) </t>
  </si>
  <si>
    <t>夜間工事に使用する照明装置で、LED照明をバッテリーで点灯させる事で、コストが安価となる大型夜間照明装置。</t>
  </si>
  <si>
    <t>重機向け安全管理補助器具「ばか騒ぎ」</t>
  </si>
  <si>
    <t>リモコンと重機側に設置された警報装置、または、トランシーバーと重機側に設置された警報装置によって、周辺作業者(作業者)と重機のオペレーターが、互いの接近を相互に確認でき、重機と作業者の接触事故を防ぐことを目的とした安全補助器具。</t>
  </si>
  <si>
    <t>熱中症対策システム</t>
  </si>
  <si>
    <t xml:space="preserve">炎天下の工事現場や高温多湿の室内といった過酷な労働環境において、熱中症指標の国際規格「WBGT」をほぼリアルタイムに遠隔計測・記録し、危険水準に達した段階で即座にパトランプを鳴動させて熱中症の危険を周知し、作業員の安全確保を図るシステム。  </t>
  </si>
  <si>
    <t xml:space="preserve">ヘルメット、ネームプレート等に、パスワードで保護された本人識別情報のアドレスを記録したQRコードを貼り、事故等の緊急時に携帯電話でQRコードを読取り、Webサーバーにアクセスして、救急隊員、医師の治療に必要な医療情報等の提供を受ける。  </t>
  </si>
  <si>
    <t>ソーラー式LED警告灯SFL600</t>
  </si>
  <si>
    <t xml:space="preserve">本技術はソーラーパネルから太陽光を吸収し、内部電池(ニッケル水素電池)に蓄え、効率よくLEDを点灯させます。省電力機能を利用したシステムのため、無日照エコモードで15日間連続使用可能になり、維持管理、環境面にも効果が期待できます。  </t>
  </si>
  <si>
    <t>ソーラー式LED表示機</t>
  </si>
  <si>
    <t xml:space="preserve">本技術は、道路工事等において活用するソーラー式のLED表示機です。発電機を使用する製品に比べ、燃料補給の労力がかからず、燃料費も不要です。また、騒音や二酸化炭素ガスの排出等、周辺環境への負荷を大きく軽減することができます。  </t>
  </si>
  <si>
    <t xml:space="preserve">熱中症事故予防の為、作業現場の暑さ指数(WBGT)を常時計測・監視し、自動で熱中症注意喚起を行うシステム。従来の手動測定および人手による注意喚起と比較してリアルタイムな熱中症事故予防の実施が期待できる。  </t>
  </si>
  <si>
    <t>ヘルセンサⅡ</t>
  </si>
  <si>
    <t xml:space="preserve">本技術は建設機械と作業者が接近した際、音と振動で作業者へ危険を知らせるヘルメット装着型の安全補助装置で、従来は機械に取り付けたバックブザーで対応していた。本技術の活用により、危険なエリア内の作業者へ速やかに警報を伝達し事故を減らすことが期待できる。  </t>
  </si>
  <si>
    <t>作業員装着警報感知システム「みはり組」</t>
  </si>
  <si>
    <t xml:space="preserve">本技術は重機の後退時に近赤外線を利用し運転手と作業員双方に警告するシステムで従来はバックブザーを利用し広く周囲に注意を促す事で対応していた。本技術の活用により運転手と作業員がお互い危険回避行動に移る事ができるなど安全性の向上が期待できる。  </t>
  </si>
  <si>
    <t>バックホー用作業半径内監視システム</t>
  </si>
  <si>
    <t xml:space="preserve">本技術は、赤外線を用いた双方向型のバックホー用作業半径内監視システムで、従来はカラーコーンによる作業範囲の明示と監視員配置で対応していた。本技術の活用により作業員とオペレータの双方が音と振動により接触による危険を感知できるため、安全性の向上に繋がる。  </t>
  </si>
  <si>
    <t xml:space="preserve">検知機を搭載した建設機械に、ICタグを装着した作業者が全方位で任意の距離以上近づくと、運転手・作業者の双方に接近(危険)を警告するシステムである。なお、建設機械間の接近を警告することも可能である。 </t>
  </si>
  <si>
    <t xml:space="preserve">本技術は、施工現場におけるリスクアセスメントから労働安全管理の実施・運用を行うシステムであり、従来は関連情報を手作業で集約、分析をしていた。 本技術により、安全管理に必要な各種情報集約を効率的に行うことができ、労働災害防止効果を向上させることができる。 </t>
  </si>
  <si>
    <t xml:space="preserve">本技術は、ヘルメットを反射シートで全面カバーすることにより、夜間の被視認性、昼間の遮熱効果を高めたものである。本技術の活用により、夜間における被視認性が向上し、また遮熱効果により熱中症等に対する作業員の安全衛生環境が向上する。 </t>
  </si>
  <si>
    <t>工事現場の安全教育において、VR技術を活用した事故体験によって労働災害意識を高めるシステムで、従来は、安全教育用ビデオ視聴で対応していた。本技術の活用により、各種災害の仮想体験により危険意識を高めることができるため、安全性の向上が期待できる。</t>
  </si>
  <si>
    <t xml:space="preserve">本技術は、超低騒音型締固め機械を用いた締固め技術で、機械運転手及び機械周辺作業者の聴覚確保と施工現場周辺の騒音公害の低減が図れる。  </t>
  </si>
  <si>
    <t xml:space="preserve">本技術は、ローラの貯水タンクに樹脂製品を採用した技術で、従来は鋼鉄製貯水タンクを採用していた。本技術の活用により、錆び等の発生が皆無であり、散水ノズル等の詰まりによる施工品質の低下を防止できる。  </t>
  </si>
  <si>
    <t xml:space="preserve">本技術は、ウレタン素材打撃板装着の低騒音化されたランマであり、従来は合板上下面を鉄板で挟み込んだ打撃板を装着したランマで対応していた。 本技術の活用により埋戻し、路盤締固め作業において建設騒音と作業者耳元騒音を低減することができる。  </t>
  </si>
  <si>
    <t>振動マカダムローラ</t>
  </si>
  <si>
    <t xml:space="preserve">本技術は振動可能な機構を装備した振動マカダムローラにより、舗装材料を効率的に締固める技術で、従来は無振のマカダムローラにより対応していた。本技術の活用により締固め作業の効率化と品質の向上ならびに均一化が期待できる。  </t>
  </si>
  <si>
    <t>お陰石(RC-40)</t>
  </si>
  <si>
    <t xml:space="preserve">本技術は、石炭灰と廃石膏を主原料とした人工骨材とコンクリート塊・アスファルトコンクリート塊を混合・破砕・分級してできた、環境に配慮し、かつ性能の高い人工再生クラッシャランです。  </t>
  </si>
  <si>
    <t>超低騒音型搭乗式締固め機械</t>
  </si>
  <si>
    <t xml:space="preserve">超低騒音化を実現した搭乗式の締固め機械により、運転者ならびに周囲作業者の聴覚を確保・向上した。  </t>
  </si>
  <si>
    <t xml:space="preserve">火力発電所より排出され埋立処分されている不均一な含水比の石炭灰を主原料とし、特殊混合と圧密振動成型・養生にて固化後、破砕(粒度調整)する技術によって不純物混入のない均一な品質の再生砕石を提供する。  </t>
  </si>
  <si>
    <t xml:space="preserve">本技術は、土木工事や舗装工事の締固め作業に使用する、締固め建設機械を超低騒音化させた技術で、従来は、低騒音化させた技術で対応していた。本技術の活用により、騒音低減が可能となるので、作業環境、周辺環境の改善、施工範囲の拡大が見込める。  </t>
  </si>
  <si>
    <t>本技術は、後進時に障害物を検知するための赤外線式障害物検知装置である。</t>
  </si>
  <si>
    <t>とまるくん (普通車用)・(大型車用)</t>
  </si>
  <si>
    <t xml:space="preserve">本技術は、道路車線規制において誤って作業域に突入した車両を安全に最短に停止させる技術であり、突入車両を最短で停止させる事により交通誘導員及び作業員の"生命の安全と安心"を確保し、作業環境を向上させることができる技術です。 </t>
  </si>
  <si>
    <t xml:space="preserve">本技術は、道路車線規制において誤って作業域に突入した車両を安全に最短に停止させる技術です。 突入車両を最短で停止させる事により交通誘導員及び作業員の"生命の安全と安心"を確保し、作業環境を向上させることができます。  </t>
  </si>
  <si>
    <t>炎形状を従来の円筒形状から平たい形状に変えたことで、スミ部の施工の際、無駄な所を加熱することがなく施工性と経済性が約3割向上した。炎形状の変更は火口部を2重構造にすること(特許申請中)で実現した。また圧電式のワンタッチ点火式にしたことで安全性が向上した。</t>
  </si>
  <si>
    <t xml:space="preserve">太陽電池とバッテリーによる駆動で環境対策はもちろんのこと、さらに高輝度LEDを採用し見やすさと省エネを図りました。 標準電波を利用し設置場所の制限を極力低減し利便性を向上させた保安機器。ソーラーシグナル、ソーラーサインボードをラインナップ。  </t>
  </si>
  <si>
    <t xml:space="preserve">本技術は、路面への置敷式の仮設の車輌誘導方向指示マットであり、従来技術は車輌誘導材として工事現場の手前に矢印板を置いていた。矢印板に加え、本技術の活用により、ドライバーの車線変更のタイミングを明確化にし、車輌誘導効果を向上させることが期待できる。  </t>
  </si>
  <si>
    <t xml:space="preserve">本技術は、集水桝蓋の跳ね上がりや浮上を防止する為のワンタッチで開閉できるロックピンシステムで、従来は4点ボルト固定方式の集水桝蓋で対応していた。本技術の活用により、蓋の脱着が容易となりメンテナンス時の作業性が向上する。  </t>
  </si>
  <si>
    <t>シート全面の小さな穴の効果で運転席から後方の視界を確保する工事用車両標示幕です</t>
  </si>
  <si>
    <t xml:space="preserve">これまでのAC100V電源仕様からソーラー式仕様にし、LED表示機は4文字2段の大型表示機でフルカラーにて内容を表示する。単色表示から最大26万色表現可能なフルカラー表示で視認性が向上。  </t>
  </si>
  <si>
    <t xml:space="preserve">本技術は無線通信機能を有し、複数の同製品を同期点滅または車線規制に合わせた高速、低速の流動点滅が行えるLED矢印板です。  </t>
  </si>
  <si>
    <t xml:space="preserve">単管バリケードパイプによる第三者被害を抑制する衝撃緩衝材で、三角断面の中空成型構造体によって車両からの衝撃力を分散させ、ドライバーへのパイプ突き刺さり被害抑制が期待できる。  </t>
  </si>
  <si>
    <t xml:space="preserve">ピタリングラインは、交通規制を伴う道路工事などで工事規制部前後に任意の線形(ライン)を仮設標示し、ドライバーに対する視線誘導効果を高めることで、道路規制(保安施設)の品質向上を図る製品である。  </t>
  </si>
  <si>
    <t xml:space="preserve">汎用的なスマートフォンを活用した道路パトロール業務支援の技術であり、従来はパトロール員の目視点検や手作業で対応していた。本技術の活用により、道路パトロール業務における路面性状確認機能を有し、また道路パトロール報告書作成業務の効率化が期待できる。 </t>
  </si>
  <si>
    <t xml:space="preserve">従来の溶融亜鉛めっきより、高耐食性のめっきである。2浴工法で行い、特に溶融亜鉛めっきの耐食性が劣る塩害環境地域での高い耐食性が得られる。めっき皮膜は、アルミ10%程度・マグネシウム1%程度・ニッケル微量・亜鉛90%程度となり、品質の安定化が期待出来る </t>
  </si>
  <si>
    <t>本技術は空洞充填に使用するプレミクスエアモルタルで、従来は現地プラントで混合し製造するエアモルタルで対応していた。本技術の活用により、現地プラントが必要ないため施工性の向上が図られます。</t>
  </si>
  <si>
    <t xml:space="preserve">本技術はオーバーレイ工法において既設舗装面とアスファルト合剤をオーバーレイ範囲端部で接着する両面粘着テープです。従来は加熱溶融したストレートアスファルトを塗布していましたが、本技術の活用により火気を使用せずにすみ、手間の軽減と工程の短縮が可能です。 </t>
  </si>
  <si>
    <t xml:space="preserve">本技術は建設用重機運搬車両等の接触事故防止について、法定高さ制限3.8M以内を計測するポールである。 従来は単管パイプを高さ3.8Mのゲートに組立て、その下を通過することで高さを確認していた。 本技術の活用によりゲート設置費用削減と作業員の安全性が向上する。 </t>
  </si>
  <si>
    <t xml:space="preserve">オイルガードと溶接機本体を一体化した、エンジン駆動溶接機。従来機と比べ別置式のオイルガードを新たに準備する必要がなく、経済性が向上する。さらに、車輪付モデルは移動作業が容易であるため、溶接現場の移動に伴う機材の運搬工程短縮にも繋がる。  </t>
  </si>
  <si>
    <t xml:space="preserve">本技術は、負荷に応じて適正なエンジン出力となるようにエンジン回転数を制御し、低燃費を図ったガソリンエンジン溶接機。 </t>
  </si>
  <si>
    <t>自動アイドリングストップ機能付エンジン溶接機</t>
  </si>
  <si>
    <t xml:space="preserve">本技術は自動アイドリングストップ機能を搭載したエンジン溶接機で、従来はスローダウン運転機能付エンジン溶接機で対応していた。本技術の活用により作業休止時にエンジンを自動停止するので、燃料消費量とCO2排出量を大幅に削減でき、地球環境への影響抑制が向上する。  </t>
  </si>
  <si>
    <t>本技術は高力ボルトへのマーキング作業を瞬時に行うことができるスプレー式マーキング製品で、従来はマーカーペンを使って手作業で対応していた。本技術の活用により、手作業に比べ、短時間で数多くのマーキングを施すことが可能となるので経済性の向上が図れます。</t>
  </si>
  <si>
    <t>本技術は、環境負荷物質(六価クロム、鉛、カドミウム等)を低減した高耐食の溶融亜鉛めっきであり、従来においては、、環境負荷物質(六価クロム、鉛、カドミウム等)を多く含有していた。本技術の活用により、耐久性の向上が期待でき、環境負荷を低減する事ができる。</t>
  </si>
  <si>
    <t xml:space="preserve">本技術は、コンクリート表面から深度300mmまでの鉄筋・埋設管等の位置・深度をコンパクト高周波電磁波レーダを用いて非破壊で測定し、本体上で垂直断面・水平断層画像化(三次元可視化)する技術であり、放射線透過試験に比べ短時間に安全かつ容易に測定することができる。 </t>
  </si>
  <si>
    <t xml:space="preserve">本技術は、装着格納作業の多くを車内操作化したジブを搭載した移動式クレーンで、従来は、車外作業で装着格納するジブを搭載した移動式クレーンで対応していた。本技術の活用により、ジブ装着格納スペースと車外作業が減少し、高所作業が不要となるため、施工性が向上する。  </t>
  </si>
  <si>
    <t xml:space="preserve">本技術は本体部をゴム製にしたハンドホールとFEP管の継ぎ手の技術であり、従来はベルマウス(モルタル、ボンド固定)で対応していた。本技術の活用により耐震性能の向上、不等沈下の対応、高い水密性の確保が期待できる。  </t>
  </si>
  <si>
    <t>新JIS規格対応型SPD高速回線避雷ユニット</t>
  </si>
  <si>
    <t xml:space="preserve">雷サージから電気設備を保護するもの。避雷器。SPD(Serge Protective Device)。  </t>
  </si>
  <si>
    <t>覆砂工の天然砂</t>
  </si>
  <si>
    <t>5000m3</t>
  </si>
  <si>
    <t xml:space="preserve">本技術は,石炭灰による海域環境改善技術である。天然砂により海底を覆うという物理的効果に期待した従来技術に対し,石炭灰造粒物(Hiビーズ)は,栄養塩や硫化物イオンの吸着能力があり,化学的効果を併せ持つことから海域環境修復に優れた材料である。  </t>
  </si>
  <si>
    <t>本技術はコンクリート養生において湿潤状態を維持する貼付け型シート製品技術であり、従来は一般養生(散水)であった。本技術の活用により、コンクリートの品質の向上が期待できる。</t>
  </si>
  <si>
    <t>GR-L(ジーアールエル)は、道路上に落ち葉が堆積した状態において、豪雨時でも道路冠水を抑制し、しかも自転車などの走行安全性を確保できる落ち葉対策型鋳鉄製グレーチングである。</t>
  </si>
  <si>
    <t>本技術は、バックホウに取り付けた特殊攪拌装置からセメントスラリ-を吐出させ攪拌する軟弱地盤処理工法である。従来は深層混合処理機を使用したスラリ-攪拌工法で対応していた。本技術の活用により、杭芯セット毎機械移動も不要、狭隘部施工も可能となり施工性が向上する。</t>
  </si>
  <si>
    <t>本技術は自動追尾・自動視準トータルステーションを用いて対象物を自動観測/遠隔観測することで、構造物の変位観測や軟弱地盤等の動態観測を行うものである。従来技術と比較し、日常の観測要員が不要となることで省人化/効率化を図ることができるシステムである。</t>
  </si>
  <si>
    <t>KTK-200007</t>
  </si>
  <si>
    <t>KT-200046</t>
  </si>
  <si>
    <t>QS-180030</t>
  </si>
  <si>
    <t>THK-180002</t>
  </si>
  <si>
    <t>KT-170050</t>
  </si>
  <si>
    <t>CBK-170003</t>
  </si>
  <si>
    <t>CBK-160004</t>
  </si>
  <si>
    <t>KKK-160001</t>
  </si>
  <si>
    <t>KTK-160014</t>
  </si>
  <si>
    <t>KTK-160006</t>
  </si>
  <si>
    <t>KTK-160004</t>
  </si>
  <si>
    <t>KT-160036</t>
  </si>
  <si>
    <t>KT-160030</t>
  </si>
  <si>
    <t>KTK-150009</t>
  </si>
  <si>
    <t>CBK-150003</t>
  </si>
  <si>
    <t>CBK-150001</t>
  </si>
  <si>
    <t>THK-150001</t>
  </si>
  <si>
    <t>KTK-150002</t>
  </si>
  <si>
    <t>KT-200118-VR</t>
  </si>
  <si>
    <t>QS-200025-VE</t>
  </si>
  <si>
    <t>KTK-200007-VR</t>
  </si>
  <si>
    <t>KK-200023-VE</t>
  </si>
  <si>
    <t>KT-200046-VE</t>
  </si>
  <si>
    <t>KK-200006-VE</t>
  </si>
  <si>
    <t>KT-190124-VE</t>
  </si>
  <si>
    <t>KT-190101-VE</t>
  </si>
  <si>
    <t>KT-190099-VE</t>
  </si>
  <si>
    <t>KK-190028-VE</t>
  </si>
  <si>
    <t>SK-190009-VE</t>
  </si>
  <si>
    <t>KT-190074-VE</t>
  </si>
  <si>
    <t>CG-190014-VE</t>
  </si>
  <si>
    <t>KT-190050-VE</t>
  </si>
  <si>
    <t>KT-190049-VE</t>
  </si>
  <si>
    <t>CG-190009-VR</t>
  </si>
  <si>
    <t>CB-190023-VE</t>
  </si>
  <si>
    <t>KK-190014-VE</t>
  </si>
  <si>
    <t>QS-190016-VE</t>
  </si>
  <si>
    <t>HK-190006-VE</t>
  </si>
  <si>
    <t>KT-190026-VE</t>
  </si>
  <si>
    <t>QS-190008-VE</t>
  </si>
  <si>
    <t>QS-190007-VE</t>
  </si>
  <si>
    <t>KT-190022-VE</t>
  </si>
  <si>
    <t>KK-190011-VE</t>
  </si>
  <si>
    <t>KK-190005-VR</t>
  </si>
  <si>
    <t>CB-190009-VE</t>
  </si>
  <si>
    <t>KT-180136-VE</t>
  </si>
  <si>
    <t>KT-180127-VE</t>
  </si>
  <si>
    <t>KT-180126-VE</t>
  </si>
  <si>
    <t>KT-180113-VE</t>
  </si>
  <si>
    <t>KT-180110-VE</t>
  </si>
  <si>
    <t>CB-180032-VE</t>
  </si>
  <si>
    <t>KT-180104-VE</t>
  </si>
  <si>
    <t>QS-180035-VE</t>
  </si>
  <si>
    <t>KT-180097-VE</t>
  </si>
  <si>
    <t>KT-180094-VE</t>
  </si>
  <si>
    <t>QS-180030-VE</t>
  </si>
  <si>
    <t>THK-180002-VE</t>
  </si>
  <si>
    <t>CB-180022-VE</t>
  </si>
  <si>
    <t>CB-180021-VE</t>
  </si>
  <si>
    <t>KT-180054-VE</t>
  </si>
  <si>
    <t>KK-180029-VE</t>
  </si>
  <si>
    <t>CG-180003-VE</t>
  </si>
  <si>
    <t>KK-180022-VE</t>
  </si>
  <si>
    <t>KT-180029-VE</t>
  </si>
  <si>
    <t>KT-180027-VE</t>
  </si>
  <si>
    <t>KT-180023-VE</t>
  </si>
  <si>
    <t>KK-180017-VE</t>
  </si>
  <si>
    <t>CB-180007-VE</t>
  </si>
  <si>
    <t>KT-180006-VE</t>
  </si>
  <si>
    <t>HK-180001-VE</t>
  </si>
  <si>
    <t>KK-180001-VE</t>
  </si>
  <si>
    <t>KT-170111-VR</t>
  </si>
  <si>
    <t>QS-170041-VE</t>
  </si>
  <si>
    <t>KT-170100-VE</t>
  </si>
  <si>
    <t>KT-170098-VE</t>
  </si>
  <si>
    <t>KT-170096-VE</t>
  </si>
  <si>
    <t>KT-170095-VE</t>
  </si>
  <si>
    <t>KT-170083-VE</t>
  </si>
  <si>
    <t>QS-170028-VE</t>
  </si>
  <si>
    <t>SK-170008-VE</t>
  </si>
  <si>
    <t>KT-170069-VE</t>
  </si>
  <si>
    <t>KT-170066-VE</t>
  </si>
  <si>
    <t>TH-170010-VE</t>
  </si>
  <si>
    <t>CB-170026-VE</t>
  </si>
  <si>
    <t>SK-170006-VE</t>
  </si>
  <si>
    <t>KT-170051-VE</t>
  </si>
  <si>
    <t>KT-170050-VE</t>
  </si>
  <si>
    <t>CBK-170003-VE</t>
  </si>
  <si>
    <t>QS-170016-VE</t>
  </si>
  <si>
    <t>QS-170013-VE</t>
  </si>
  <si>
    <t>HK-170010-VE</t>
  </si>
  <si>
    <t>KT-170035-VE</t>
  </si>
  <si>
    <t>CB-170015-VR</t>
  </si>
  <si>
    <t>HK-170009-VR</t>
  </si>
  <si>
    <t>CG-170005-VE</t>
  </si>
  <si>
    <t>KT-170015-VR</t>
  </si>
  <si>
    <t>HK-170002-VE</t>
  </si>
  <si>
    <t>KK-170001-VE</t>
  </si>
  <si>
    <t>CB-170010-VE</t>
  </si>
  <si>
    <t>CB-170009-VE</t>
  </si>
  <si>
    <t>KT-160151-VE</t>
  </si>
  <si>
    <t>CB-160028-VE</t>
  </si>
  <si>
    <t>CBK-160004-VE</t>
  </si>
  <si>
    <t>KKK-160001-VE</t>
  </si>
  <si>
    <t>QS-160043-VR</t>
  </si>
  <si>
    <t>CG-160012-VE</t>
  </si>
  <si>
    <t>KT-160120-VE</t>
  </si>
  <si>
    <t>KTK-160014-VE</t>
  </si>
  <si>
    <t>CB-160019-VE</t>
  </si>
  <si>
    <t>HK-160019-VE</t>
  </si>
  <si>
    <t>KT-160077-VE</t>
  </si>
  <si>
    <t>SK-160015-VE</t>
  </si>
  <si>
    <t>KK-160028-VE</t>
  </si>
  <si>
    <t>KT-160059-VE</t>
  </si>
  <si>
    <t>KTK-160006-VE</t>
  </si>
  <si>
    <t>KTK-160004-VE</t>
  </si>
  <si>
    <t>KT-160052-VE</t>
  </si>
  <si>
    <t>KT-160050-VE</t>
  </si>
  <si>
    <t>QS-160007-VE</t>
  </si>
  <si>
    <t>KT-160036-VR</t>
  </si>
  <si>
    <t>KT-160033-VE</t>
  </si>
  <si>
    <t>KT-160030-VE</t>
  </si>
  <si>
    <t>QS-160001-VE</t>
  </si>
  <si>
    <t>KK-160008-VR</t>
  </si>
  <si>
    <t>SK-160008-VE</t>
  </si>
  <si>
    <t>KT-160016-VE</t>
  </si>
  <si>
    <t>KT-160008-VE</t>
  </si>
  <si>
    <t>KT-160001-VR</t>
  </si>
  <si>
    <t>KK-160001-VE</t>
  </si>
  <si>
    <t>QS-150042-VE</t>
  </si>
  <si>
    <t>CG-150015-VR</t>
  </si>
  <si>
    <t>KT-150114-VR</t>
  </si>
  <si>
    <t>KT-150113-VE</t>
  </si>
  <si>
    <t>CB-150012-VR</t>
  </si>
  <si>
    <t>KK-150043-VE</t>
  </si>
  <si>
    <t>CB-150009-VE</t>
  </si>
  <si>
    <t>KTK-150009-VE</t>
  </si>
  <si>
    <t>KT-150081-VE</t>
  </si>
  <si>
    <t>KT-150080-VR</t>
  </si>
  <si>
    <t>HK-150007-VE</t>
  </si>
  <si>
    <t>KT-150063-VE</t>
  </si>
  <si>
    <t>KT-150055-VE</t>
  </si>
  <si>
    <t>OK-150002-VR</t>
  </si>
  <si>
    <t>CB-150005-VR</t>
  </si>
  <si>
    <t>QS-150017-VE</t>
  </si>
  <si>
    <t>CBK-150003-VR</t>
  </si>
  <si>
    <t>KT-150048-VE</t>
  </si>
  <si>
    <t>KT-150046-VE</t>
  </si>
  <si>
    <t>CBK-150001-VR</t>
  </si>
  <si>
    <t>KT-150035-VE</t>
  </si>
  <si>
    <t>THK-150001-VE</t>
  </si>
  <si>
    <t>TH-150010-VE</t>
  </si>
  <si>
    <t>KT-150021-VR</t>
  </si>
  <si>
    <t>KTK-150002-VE</t>
  </si>
  <si>
    <t>KT-150011-VE</t>
  </si>
  <si>
    <t>KT-150005-VE</t>
  </si>
  <si>
    <t>TH-140017-VE</t>
  </si>
  <si>
    <t>KT-140098-VE</t>
  </si>
  <si>
    <t>SK-140010-VE</t>
  </si>
  <si>
    <t>HR-140015-VR</t>
  </si>
  <si>
    <t>KT-120094-VE</t>
  </si>
  <si>
    <t>CB-120037-VE</t>
  </si>
  <si>
    <t>HK-120038-VE</t>
  </si>
  <si>
    <t>KT-120057-VE</t>
  </si>
  <si>
    <t>新技術</t>
  </si>
  <si>
    <t>50m2</t>
  </si>
  <si>
    <t>50m2</t>
    <phoneticPr fontId="9"/>
  </si>
  <si>
    <t>活用効果評価</t>
    <rPh sb="0" eb="2">
      <t>カツヨウ</t>
    </rPh>
    <rPh sb="2" eb="4">
      <t>コウカ</t>
    </rPh>
    <rPh sb="4" eb="6">
      <t>ヒョウカ</t>
    </rPh>
    <phoneticPr fontId="9"/>
  </si>
  <si>
    <t>無</t>
    <rPh sb="0" eb="1">
      <t>ナ</t>
    </rPh>
    <phoneticPr fontId="9"/>
  </si>
  <si>
    <t>水路工</t>
    <phoneticPr fontId="9"/>
  </si>
  <si>
    <t>1基</t>
    <phoneticPr fontId="9"/>
  </si>
  <si>
    <t>200㎡</t>
  </si>
  <si>
    <t>200㎡</t>
    <phoneticPr fontId="9"/>
  </si>
  <si>
    <t>10000個</t>
    <rPh sb="5" eb="6">
      <t>コ</t>
    </rPh>
    <phoneticPr fontId="9"/>
  </si>
  <si>
    <t>10000個</t>
    <phoneticPr fontId="9"/>
  </si>
  <si>
    <t>100㎡</t>
    <phoneticPr fontId="9"/>
  </si>
  <si>
    <t>100m2</t>
    <phoneticPr fontId="9"/>
  </si>
  <si>
    <t>防草工</t>
    <phoneticPr fontId="9"/>
  </si>
  <si>
    <t>電気通信設備</t>
    <phoneticPr fontId="9"/>
  </si>
  <si>
    <t>1日</t>
    <rPh sb="1" eb="2">
      <t>ニチ</t>
    </rPh>
    <phoneticPr fontId="9"/>
  </si>
  <si>
    <t>携帯電話を用いた通話とタブレット等を用いた画像やデータ閲覧による情報共有</t>
  </si>
  <si>
    <t>6ヶ月</t>
    <phoneticPr fontId="9"/>
  </si>
  <si>
    <t>潜水士の平面位置は呼吸泡の位置で、深度は潜水士からの連絡で把握。</t>
  </si>
  <si>
    <t>船舶レーダーによる一般航行船舶の動静監視</t>
  </si>
  <si>
    <t>1式</t>
    <rPh sb="1" eb="2">
      <t>シキ</t>
    </rPh>
    <phoneticPr fontId="9"/>
  </si>
  <si>
    <t>潜水士作業による吊上げ方式(玉掛け方式)</t>
  </si>
  <si>
    <t>28個</t>
    <rPh sb="2" eb="3">
      <t>コ</t>
    </rPh>
    <phoneticPr fontId="9"/>
  </si>
  <si>
    <t>KTK-160014-VE</t>
    <phoneticPr fontId="9"/>
  </si>
  <si>
    <t>船員による作業と時間の計測と減圧表との照らし合わせ</t>
  </si>
  <si>
    <t>挿入式傾斜計</t>
  </si>
  <si>
    <t>6箇所</t>
  </si>
  <si>
    <t>6箇所</t>
    <phoneticPr fontId="9"/>
  </si>
  <si>
    <t>膨張式救命胴衣</t>
  </si>
  <si>
    <t>潜水士のダイブコンピュターによる管理</t>
  </si>
  <si>
    <t>測量器具で杭を視準し、誘導しながら杭の建込みおよび杭打ちを行う方法</t>
  </si>
  <si>
    <t>10日</t>
    <rPh sb="2" eb="3">
      <t>ニチ</t>
    </rPh>
    <phoneticPr fontId="9"/>
  </si>
  <si>
    <t>浚渫土単独による造成</t>
  </si>
  <si>
    <t>1000000m3</t>
  </si>
  <si>
    <t>1000000m3</t>
    <phoneticPr fontId="9"/>
  </si>
  <si>
    <t>人力による水位計測とポンプ操作</t>
  </si>
  <si>
    <t>1函</t>
  </si>
  <si>
    <t>1函</t>
    <phoneticPr fontId="9"/>
  </si>
  <si>
    <t>潜水士による潜水作業</t>
  </si>
  <si>
    <t>Ｄ</t>
    <phoneticPr fontId="9"/>
  </si>
  <si>
    <t>Ｃ</t>
    <phoneticPr fontId="9"/>
  </si>
  <si>
    <t>Ｂ</t>
    <phoneticPr fontId="9"/>
  </si>
  <si>
    <t>本技術はスマートグラスを使用して現場と現場事務所または現場と発注者が工事の施工管理にて双方でリアルタイムに情報共有や作業指示、検査等が可能な遠隔作業支援システムです。従来は携帯電話や現地に直接赴き対応していた。本技術の活用により施工性の向上が図れます。</t>
    <phoneticPr fontId="9"/>
  </si>
  <si>
    <t>本技術はバケット内積載重量を計測することによりダンプトラックの積載重量を管理するシステムで、従来は、オペレータの目測とトラックスケールの併用による積載重量管理で対応していた。本技術の活用により積載重量のばらつきを軽減でき省力化、経済性の向上が図れる。</t>
    <phoneticPr fontId="9"/>
  </si>
  <si>
    <t>本技術は油圧ショベルで掘削した土砂重量を計測しオペレータに表示する技術で、従来はトラックスケールを用いたダンプトラックの重量管理で対応していた。本技術の活用によりトラックスケールが不要となるため、経済性の向上及び工程の短縮が図れる。</t>
    <phoneticPr fontId="9"/>
  </si>
  <si>
    <t>本技術は、作業範囲制限機能と燃費低減機構を有した油圧ショベルで、従来は作業範囲制限機能と燃費低減機構のない油圧ショベルで対応していた。本技術の活用により、予め設定した箇所で作業装置の自動停止と燃費の低減が出来るので、安全性と経済性の向上が図れる。</t>
    <phoneticPr fontId="9"/>
  </si>
  <si>
    <t>本技術は、半自動制御のワンレバー操作を可能とした3DMCを搭載したバックホウで、従来は、3DMC未搭載型バックホウで対応していた。本技術の活用により、簡単なレバー操作で初心者においても熟練者以上の仕上げ精度が確保できることから、施工性および品質の向上が図れる。</t>
    <phoneticPr fontId="9"/>
  </si>
  <si>
    <t>本技術は、短時間で着脱可能な油圧ショベル用2Dマシンガイダンスシステム「iDig」で、従来は、オペレータや計測員の目視で対応していた。本技術の活用により、深さ、距離、勾配の各数値を入力設定し、LED表示器に従って掘削等が行えるため、施工性の向上が図れる。</t>
    <phoneticPr fontId="9"/>
  </si>
  <si>
    <t>本技術は、NOx(窒素酸化物)を削減する尿素SCRシステムを搭載した油圧ショベルで、従来は、SCR未搭載型油圧ショベルで対応していた。本技術の活用により、SCR(選択触媒還元)触媒で無害な水と窒素に還元できるため、地球環境への影響抑制および省エネルギー化が図れる。</t>
    <phoneticPr fontId="9"/>
  </si>
  <si>
    <t>本技術は、自動追尾TSやGNSSを制御するプログラムを利用し車載モニタを見て設計地盤高に施工する技術で、従来はオペレータが丁張りを見ながらブルドーザを操作する技術で対応していた。本技術の活用により、丁張りの目視確認の手間が省けるため、施工性が向上する。</t>
    <phoneticPr fontId="9"/>
  </si>
  <si>
    <t>本技術は、工事車両の動態管理(アラート機能付)を行うシステムで、従来は人による工事車両の通行把握および口頭による指示を行っていた。本技術の活用により、工事車両の位置情報を一元管理しスマートフォンで情報共有できるため、経済性及び安全性の向上が図れる。</t>
    <phoneticPr fontId="9"/>
  </si>
  <si>
    <t>本技術は積込機械による積込作業時にバケット内の重量を判定する技術で、従来は重機オペレータの目視判断により対応していた。本技術の活用により、運搬車両への積載重量を確認しながらの積込作業が可能となり、施工性の向上、適正な積載での運搬が図れます。</t>
    <phoneticPr fontId="9"/>
  </si>
  <si>
    <t>本技術は自動追尾トータルステーションに長距離3Dレーザスキャナ、高解像度イメージャーと様々な機能を追加したシステム技術であり、従来はトータルステーションによる地形測量であった。本技術の活用により、経済性、工程短縮、安全性、品質、施工性の向上が期待できる</t>
    <phoneticPr fontId="9"/>
  </si>
  <si>
    <t>本技術は、深度センサを使用した衝突軽減システムを搭載したバックホウで、従来は衝突軽減システム未搭載型バックホウで対応していた。本技術の活用により、後方走行時および旋回時の轢かれ事故・挟まれ事故を大幅に軽減することが可能となるため、安全性の向上が図れる。</t>
    <phoneticPr fontId="9"/>
  </si>
  <si>
    <t>本技術は、再生ポリエチレン成型した仮設用樹脂製敷板で、従来は金属敷板で対応していた。本技術の活用により下地整地が軽減され、リサイクルも可能となり工程短縮、施工性、周辺環境の向上が図れ、軽量なため重機を使用せずに敷設可能で安全性、経済性の向上が図れます。</t>
    <phoneticPr fontId="9"/>
  </si>
  <si>
    <t>本技術は道路土工・舗装工の面的な出来形管理をする技術で、従来はトータルステーションで管理断面データからの出来形管理や体積計算で対応していた。本技術の活用により現場内移動、データ処理等の作業効率が改善され、経済性向上、工程短縮、安全性向上が図れます。</t>
    <phoneticPr fontId="9"/>
  </si>
  <si>
    <t>KT-190099-VE</t>
    <phoneticPr fontId="9"/>
  </si>
  <si>
    <t>本技術は、Edgeコンピュータを利用した空中写真測量システムによる出来高進捗把握技術で、従来はGCP（標定点）を利用した空中写真測量による出来高進捗把握で対応していた。本技術活用により、GCPの設置、GCPの測量作業が不要となるので、経済性の向上が図れる。</t>
    <phoneticPr fontId="9"/>
  </si>
  <si>
    <t>QS-170016-VE</t>
    <phoneticPr fontId="9"/>
  </si>
  <si>
    <t>超高強度合成繊維補強コンクリート(ESCON)と鉄筋を組み合わせたRC構造で、軽量かつ高耐久性を有したグランドアンカー工法用プレキャストコンクリート反力体である。</t>
    <phoneticPr fontId="9"/>
  </si>
  <si>
    <t>本技術は、噛み合わせができる突起を持つコンクリートブロックで、上下左右の連結が堅固で、階段積みのほか直積も可能、砂防工、土留め工等に適用できる。なお、突起部の精度が重要なため、対応は工場製作のみ。</t>
    <phoneticPr fontId="9"/>
  </si>
  <si>
    <t>有</t>
    <rPh sb="0" eb="1">
      <t>ア</t>
    </rPh>
    <phoneticPr fontId="9"/>
  </si>
  <si>
    <t>本工法は、壁面材に大型積みブロックを使用したアンカー式補強土壁工法であり、水平補強材に異形棒鋼、アンカー材に山形鋼など汎用性のある鋼材を使用している。従来工法に比べ施工時の作業性向上とコスト縮減を図ることが出来る。</t>
    <phoneticPr fontId="9"/>
  </si>
  <si>
    <t>使用圧力条件の見直しや検査方法の簡略化など製造コストを下げることや、ダクタイル鉄管の高い強度を活用して埋設工事を簡略化することで、信頼性の高いパイプラインの構築を低コストで実現する管材料ならびに施工方法を開発した。</t>
    <phoneticPr fontId="9"/>
  </si>
  <si>
    <t>本技術は、液状化対策用に圧縮空気を連行させた多重管超高圧噴射撹拌工法で、従来は高圧噴射撹拌工(二重管工法)にて対応していた。本技術の活用により、改良径が1.8m～4.5mに拡大され、施工期間の短縮、コスト低減、発生土量(産業廃棄物)の低減が図れる。</t>
    <phoneticPr fontId="9"/>
  </si>
  <si>
    <t>[R2準推奨]
[活用促進]</t>
  </si>
  <si>
    <t>本技術はリアルタイム施工管理機能と3次元モデル化機能を有しGNSS誘導機能を備えた深層混合処理工等における施工管理システムの技術であり、従来は施工現場内において人による計測で確認していた。本技術の活用により品質、施工性の向上が期待できる。</t>
    <phoneticPr fontId="9"/>
  </si>
  <si>
    <t>本工法は、国土交通省建設技術研究開発助成制度により開発したものであり、従来はふとんかご工法で対応していた。本技術の活用により、従来のかごに比べ耐久性が向上して機械施工を可能にした為、工期短縮・省力化・施工性・品質の向上が期待できる。</t>
    <phoneticPr fontId="9"/>
  </si>
  <si>
    <t>RTK-GNSSを利用して、地盤改良機を計画改良位置に高精度に誘導するマシンガイダンス機能と地盤改良の施工管理に必要な羽根切回数やスラリー量等の施工情報を、施工管理モニタ(タブレットパソコン)に統合した施工管理システムである。</t>
    <phoneticPr fontId="9"/>
  </si>
  <si>
    <t>本技術は、工事現場内勤務者に注意喚起を行うもので、従来はトタン看板等により対応していた。本技術の活用により工事現場内勤務者に看板表示部の色反転による視覚効果をもたらし、人感音声機能により視覚と聴覚からの警告を行えるため現場の安全性の向上を図れる。</t>
    <phoneticPr fontId="9"/>
  </si>
  <si>
    <t>本技術は、工事現場に設置する近隣告知用電子看板と朝礼用電子看板で、従来は、金属製の看板で対応していた。従来技術に比べ情報量、及び内容が充実し、電子看板にすることで、視認性も向上するので、品質の向上が図れます。</t>
    <phoneticPr fontId="9"/>
  </si>
  <si>
    <t>本技術は、独自の焦点鏡を搭載したトータルステーションによる基礎杭精度管理工法で、従来は、検尺ロッドとトランシットによる精度管理で対応していた。本技術の活用により、3次元座標による定量的で測距精度に優れた計測手法の採用となるため、施工精度の向上が図れる。</t>
    <phoneticPr fontId="9"/>
  </si>
  <si>
    <t>本技術は、圧入機に連動して杭の貫入深度や変位、傾斜をTSで自動計測して出来形の良否判定と出来形データの自動記録を行う杭精度管理システムで、従来は水準器や測量機器による計測で対応していました。本技術の活用により品質の確保、出来形管理の効率化が図られます。</t>
    <phoneticPr fontId="9"/>
  </si>
  <si>
    <t>Ａ</t>
    <phoneticPr fontId="9"/>
  </si>
  <si>
    <t>本技術は背負い式バッテリーを電源とする軽量な高周波バイブレータで、従来は商用電源を電源とする高周波バイブレータを使用していた。本技術の活用により電源線を短くできるので捌き要員の省人化になり、段取り作業も軽減されるため経済性及び施工性の向上が図れる。</t>
    <phoneticPr fontId="9"/>
  </si>
  <si>
    <t>本技術は、コンクリート養生時の温度・湿度を定期的に自動記録し、無線通信でスマートフォンにデータを転送する完全防水・埋込可能型温湿度センサ製品技術であり、従来技術は人員による温湿度管理であった。本技術の活用により、経済性、施工性の向上が期待できる。</t>
    <phoneticPr fontId="9"/>
  </si>
  <si>
    <t>本技術は、R部やハンチ等、複雑な形状に対応するコンクリート型枠を透明アクリルに変えた型枠の技術であり、従来は木製型枠であった。本技術の活用により、コンクリートの品質向上、施工性の向上が期待できる。</t>
    <phoneticPr fontId="9"/>
  </si>
  <si>
    <t>本技術は、軽量で大起振力の油圧式可変高周波型バイブロハンマ(PVE-YTJ)で、従来は油圧式可変超高周波型バイブロハンマで対応していた。本技術の活用によりハンガー重量の軽量化により小さいベースマシンで作業が行なえる為、経済性の向上が図れる。</t>
    <phoneticPr fontId="9"/>
  </si>
  <si>
    <t>[R4準推奨]
[活用促進]</t>
    <phoneticPr fontId="9"/>
  </si>
  <si>
    <t>本技術は、施工中に得られるデータを活用し、圧入機自身が自動制御により施工する圧入工法であり、従来は事前調査資料を基にオペレーターが手動で圧入施工していた。本技術の活用により施工の最適化及び省人化が図れるため、経済性及び施工性の向上が期待出来る。</t>
    <phoneticPr fontId="9"/>
  </si>
  <si>
    <t>本技術は、保安用品向け直接印刷可能な高視認性/高柔軟性反射シートで、従来は、直接印刷が不可能な封入レンズ反射シートで対応していた。本技術の活用により、印刷工程が短縮となり、また、労務費の削減により経済性の向上が図られます。</t>
    <phoneticPr fontId="9"/>
  </si>
  <si>
    <t>本技術は、ネットフェンスがライトの照明に対して再帰反射する技術で、従来は、通常のネットフェンスで対応していた。本技術の活用により、夜間ライトで照らされた際再帰反射によって工事個所が注意喚起されるので、安全性の向上が図れます。</t>
    <phoneticPr fontId="9"/>
  </si>
  <si>
    <t>本技術は直接インクジェット印刷可能かつフレキシブル高輝度プリズム反射シートで、従来はカプセルレンズ型再帰反射シートを使用していた。本技術の活用により、工程短縮と経済性の向上、透明フィルム使用不要での省資源化による環境の向上、施工性の向上が期待出来る。</t>
    <phoneticPr fontId="9"/>
  </si>
  <si>
    <t>本技術は工事立看板に、長穴を等間隔で開けることで、降雪時にも看板表面の着雪を防ぐことが可能になる技術で、従来は着雪してしまう工事立看板で対応していた。本技術の活用により降雪時にも看板の表示が確認できるため安全性の向上が図れます。</t>
    <phoneticPr fontId="9"/>
  </si>
  <si>
    <t>本技術は、鋼製枠組足場の並列する2枚の布板間の隙間発生を防止する専用治具であり、従来は番線による緊結固定で対応していた。本技術を活用することにより、布板間の固定がワンタッチで行えるため省力化が期待できる。</t>
    <phoneticPr fontId="9"/>
  </si>
  <si>
    <t>本技術は、横矢板防護柵において矢板とH鋼をボルトで締結固定する金具の製品技術であり、従来は、溶接により横矢板とH鋼を固定していた。本技術の活用により、経済性、施工性の向上、地球環境への影響抑制、工程の短縮が期待できる。</t>
    <phoneticPr fontId="9"/>
  </si>
  <si>
    <t>独自のpH処理剤、凝集剤と新たな撹拌方法により3種類の薬品でpHを中和処理、縣濁粒子の凝結作用と架橋吸着,凝集作用により大きく強い形成効果があり小型化で(10m3/h以下)濁水処理効果の向上が期待できる。</t>
    <phoneticPr fontId="9"/>
  </si>
  <si>
    <t>本技術は、ソーラー発電システムにより稼動するバイオ機能を有するユニット型トイレであり、従来は簡易式仮設水洗トイレによる。本技術の活用により、トイレの利用環境、熱中症対策、更には女性の建設現場の就労環境の改善が期待される。</t>
    <phoneticPr fontId="9"/>
  </si>
  <si>
    <t>本技術は、フェンスの幅を従来の間隔より縮小し、ルーバー式を採用した目隠し用フェンスである。従来はテント地スクリーンにより対応していた。本技術の活用により、フェンス組合せ自由度の向上による施工性、目隠し機能の向上による作業環境の向上等が図れる。</t>
    <phoneticPr fontId="9"/>
  </si>
  <si>
    <t>本技術は、洋式トイレと手洗器一体型の仮設トイレで、従来は和式仮設トイレと手洗器の個別設置で対応していた。 本技術の活用により、仮設工程の簡略と作業負担軽減による施工性向上、PR用パネル採用、手洗場ドアレバーの不採用により作業環境の改善等が期待される。</t>
    <phoneticPr fontId="9"/>
  </si>
  <si>
    <t>本技術は太陽光発電とリチウムイオン蓄電システムの技術を応用したユニットハウス製品の技術であり、従来は一般的なユニットハウスを使用していた。本技術の活用により電源引込み工事が不要で工期短縮が期待できるほか、CO2の排出がなく地球環境への影響抑制となる。</t>
    <phoneticPr fontId="9"/>
  </si>
  <si>
    <t>本技術は、河川工事、道路工事、災害復旧工事などの長期間工事用の資材や災害備蓄用資材の養生シートで、耐候性の向上と紫外線透過率および光透過率の抑制により、最長10年の使用が可能な優れた養生シートである。</t>
    <phoneticPr fontId="9"/>
  </si>
  <si>
    <t>本技術は、ポリエチレンを原料とする軽量敷板で従来の鉄製の敷鉄板で対応していた。本技術の活用により、工事現場で使用されてきた敷鉄板の大部分を軽量な敷板に代替できるため、経済性・安全性の向上が図れるとともに環境影響抑制が可能となる。</t>
    <phoneticPr fontId="9"/>
  </si>
  <si>
    <t>本技術はオゾン消臭機能付仮設トイレで、従来は給水の水タンクに水と混ぜて入れる消臭液を使用した仮設トイレで対応していた。本技術により、消臭液を使用せずに仮設トイレ内及び周囲の臭気を低減出来る為、経済性の向上及び周辺環境への影響抑制が図れる。</t>
    <phoneticPr fontId="9"/>
  </si>
  <si>
    <t>合成樹脂製空気弁・補修弁は、作動不良や通水性能を低下させる腐食や錆びこぶが発生しない。所定の構造性能を満たした本技術の活用により、耐久性と経済性の向上、管路の品質を確保することができる</t>
    <phoneticPr fontId="9"/>
  </si>
  <si>
    <t>1割未満の護岸工に附帯する小口止め工をハーフプレキャストにより構築する技術である。従来の現場打ちコンクリートによる小口止め工と比較して工期短縮を図れ,更にブロック表面はハツリ模様としていることで環境保全ブロックと調和する小口止めを造ることが可能。</t>
    <phoneticPr fontId="9"/>
  </si>
  <si>
    <r>
      <t>[</t>
    </r>
    <r>
      <rPr>
        <sz val="11"/>
        <rFont val="ＭＳ Ｐゴシック"/>
        <family val="3"/>
        <charset val="128"/>
      </rPr>
      <t>R2</t>
    </r>
    <r>
      <rPr>
        <sz val="11"/>
        <rFont val="ＭＳ Ｐゴシック"/>
        <family val="3"/>
        <charset val="128"/>
      </rPr>
      <t>評価促進]</t>
    </r>
    <phoneticPr fontId="9"/>
  </si>
  <si>
    <t>本技術は、上部フレア(防波プレキャストブロック)を用いて、既設護岸を改良する工法である。消波ブロックを使用せずに越波対策が可能で、陸側から施工が可能である。本技術の活用により、経済性の向上、周辺環境への影響抑制、施工性の向上が期待できる。</t>
    <phoneticPr fontId="9"/>
  </si>
  <si>
    <t>この機械は、刈取った後の草の排出性を良くし、エンジンの負荷を減らしたことで作業効率が向上した草刈作業車です。 また、作業現場の法勾配に応じて、操作レバーの角度が調整できることで、最適な作業姿勢を保つことができる草刈作業車です。</t>
    <phoneticPr fontId="9"/>
  </si>
  <si>
    <t>外殻は厚肉樹脂成形品で、内部は発泡スチロールを装填した矩形浮力体を1ユニットとし、これを複数連結・組み合わせた水上足場。連結板と金属製ピンによる簡易な連結方法で、安全で迅速な組立を可能にし、設置後の水中点検が不要。</t>
    <phoneticPr fontId="9"/>
  </si>
  <si>
    <t>本技術はアスファルト舗装工に寄与する技術である。ひび割れ及びわだち掘れに対する抵抗性に優れ、特にひび割れが伝搬しにくい改質アスファルトである。切削オーバレイ等に活用することで、従来よりも舗設後のひび割れ発生を大幅に遅延させ、舗装の長寿命化が図れる。</t>
    <phoneticPr fontId="9"/>
  </si>
  <si>
    <t>本技術はアスファルト舗装舗設後の養生時間を短縮するために、転圧ローラ後部に搭載した噴霧機によって舗装を冷却する機械。道路の早期開放が可能で、中温化材を使用するより安価となる。特に、舗装温度の下がりにくい夏場や規制時間に制約がある場合に効果を発揮する。</t>
    <phoneticPr fontId="9"/>
  </si>
  <si>
    <t>S・シールドは落石を対象とした防護柵工である。落石を受け止める柵面に衝撃を吸収しながらスライドする機構を設けることで、落石エネルギーを効率よく受け止め、落石災害を防止することができる。</t>
    <phoneticPr fontId="9"/>
  </si>
  <si>
    <t>SSベースは、路肩部に使用する車両用防護柵基礎ブロックで、従来は現場打ちの基礎コンクリートにて対応していた。 本技術の採用により型枠工や鉄筋工及びコンクリート工の手間が省け、工事期間の大幅な短縮が図れます。</t>
    <phoneticPr fontId="9"/>
  </si>
  <si>
    <t>車両誘導灯は、支柱と台座の2構成であり、支柱内部は自然エネルギーの太陽光による自発光LEDライトを内蔵し、小電力無線通信システムの起動により薄暮時から同期点滅する。薄暮から一斉に点灯するので、夜間の道路線形の視認性を高め、車両交通の安全性が向上する。</t>
    <phoneticPr fontId="9"/>
  </si>
  <si>
    <t>本技術は、工事現場等安全を図る為、工事用標示板をガードレールの支柱に迅速に1人で簡単に設置及び取外しや番線等、前後の支え補強をしなくても設置できる技術。</t>
    <phoneticPr fontId="9"/>
  </si>
  <si>
    <t>本製品はボルトナットの緩み脱落を防止する金具である。従来はフリクションリング内蔵型ナットで対応していた。本製品を活用することにより維持管理が軽減され、品質及び経済性が向上する。</t>
    <phoneticPr fontId="9"/>
  </si>
  <si>
    <t>[R2準推奨]
[活用促進]</t>
    <phoneticPr fontId="9"/>
  </si>
  <si>
    <t>本技術は現況面データを基準として切削機を自動制御するシステムで従来は路面にマーキングした切削深さを参照したマニュアル施工で対応していた。本技術活用によりGNSSで平面位置、距離計で現況面を計測し3次元制御できることから経済性、省人化、安全性の向上が図れる。</t>
    <phoneticPr fontId="9"/>
  </si>
  <si>
    <t>道路維持修繕工における橋梁の防水層を機械的に剥離する搭乗式剥離機で、従来は、平爪を装着したバックホウ+人力剥離作業で対応していた。本技術の活用により、防水層剥離作業の効率に優れるため、経済性および施工性が向上する。</t>
    <phoneticPr fontId="9"/>
  </si>
  <si>
    <t>本技術は、ポリマーセメントモルタルに塩化物イオン固定化材を添加しコンクリートの塩害防止性能を高めた断面修復材で、従来はポリマーセメントモルタルで対応していた。本技術の活用により、塩害劣化を大幅に抑制できるので、耐久性の向上が図れます。</t>
    <phoneticPr fontId="9"/>
  </si>
  <si>
    <t>コンクリートの表面保護・はく落防止として、繊維シート工法が従来は使用されてきたが、本工法は透明度の高い1成分高強度ウレタン樹脂で構成された工法で、施工後の劣化状況の見える化、2工程、撹拌作業を不要にすることで、工期短縮、人員削減を可能としました。</t>
    <phoneticPr fontId="9"/>
  </si>
  <si>
    <t>本技術は、コンクリート構造物に保護性能を付与すると共に、透明塗膜により視認性を確保する工法です。従来は、エナメル塗膜(有色)による表面保護工法で対応していた。本技術の活用により、目視での簡便かつ正確な調査ができるため、維持管理性の向上が図れます。</t>
    <phoneticPr fontId="9"/>
  </si>
  <si>
    <t>鉛、PCB等の有害物質を含む鋼構造物塗膜の1種ケレン素地調整において、エアーブラストに先立ち電磁波誘導加熱により塗膜を除去する工法で、従来は、1種ケレン+処分費で対応していた。本技術の活用により、特別管理廃棄物の減容化ができ、経済性が向上する。</t>
    <phoneticPr fontId="9"/>
  </si>
  <si>
    <t>本技術はコンクリート打ち継ぎ時に使用する接着剤である。従来は接着剤の多くが毒物・劇物指定であった。本技術は毒物劇物フリーとした。本技術の活用により作業環境の向上、周辺環境への影響抑制が図られ、安全性及び品質の向上が期待できる。</t>
    <phoneticPr fontId="9"/>
  </si>
  <si>
    <t>本技術は、高い耐久性と柔軟性を兼ね備えたブラスト用養生シートです。従来は防炎シートで対応していました。本技術を活用することにより、従来のような破損に伴う補修・交換が不要になり、また敷設しやすさも加わり、作業効率と安全性が格段に向上します。</t>
    <phoneticPr fontId="9"/>
  </si>
  <si>
    <t>本技術は、夏季の密閉された足場内で有害塗膜除去のブラスト作業時に使用する熱中症対策の装備として、又特定粉じん作業における有効な呼吸用保護具(送気マスク)として使用できる。従来は、化学防護服と電動ファン付呼吸用保護具を着用の為熱中症になる危険性があった。</t>
    <phoneticPr fontId="9"/>
  </si>
  <si>
    <t>本技術は、鉄筋径と同じネジ径を確保したアンカー工法で、従来は、鉄筋径より小さいネジ径のアンカー工法で対応していた。本技術の活用により同一鉄筋径でのアンカーで耐力が上がることによる品質の向上、経済性の向上、再資源化処理量(コア殻)の減少が図れます。</t>
    <phoneticPr fontId="9"/>
  </si>
  <si>
    <t>本技術は、肩掛け式刈払機に取り付け、減速機構によりエンジン回転数を1/20に減速し、上下2枚の刃を互いに逆方向に回転させ草を切断します。飛散を大幅に抑え、キックバックもしない機構で安全性に優れ、飛散防止対策を必要としないのでコストを抑えることが可能です。</t>
    <phoneticPr fontId="9"/>
  </si>
  <si>
    <t>本技術は、「衝撃センサー」及び「電磁ブレーキ機構」により、作業時の転倒等の際に速やかに刈刃を停止させる刈払機で、従来は惰性で刈刃が回っている状態だった。本技術の活用により、回転する刈刃による「切創事故」の程度を軽減し、安全性の向上を図ることが出来る。</t>
    <phoneticPr fontId="9"/>
  </si>
  <si>
    <t>はさまれん棒は、高所作業車における構造物への接触事故及びはさまれ事故を未然に防止するための注意喚起センサーです。</t>
    <phoneticPr fontId="9"/>
  </si>
  <si>
    <t>本製品は、道路舗装の欠損部の応急的な補修に使用する袋詰めタイプのカットバック改質アスファルト系常温混合物で、従来はカットバックアスファルト系常温混合物で対応していた。本技術の活用により、安全性、品質、施工性、周辺環境の向上が図れます。</t>
    <phoneticPr fontId="9"/>
  </si>
  <si>
    <t>本技術は、車線規制に対する侵入車両の危険性を作業員に光と音で瞬時に警告するシステムであり、従来は警笛の確認、安全旗の視認により警告していた。本技術の活用により、危険性の警告が瞬時となるため、避難の可能性が高まり作業員の安全性の向上が期待できる。</t>
    <phoneticPr fontId="9"/>
  </si>
  <si>
    <t>本技術は、電線共同溝用共用FA方式及び1管セパレ-ト方式で使用する接着レスさや管で、 従来は接着剤を使用した接着接合で対応していた。 本技術の活用により、接着剤での接合が不要となり、施工性・施工品質の向上、施工コストの 削減が図られる。</t>
    <phoneticPr fontId="9"/>
  </si>
  <si>
    <t>本技術は、減水機能を付加した粉じん低減剤で、従来は、粉じん低減剤と減水剤の併用で対応していた。本技術の活用により、骨材の性状が悪く流動性が得られにくい場合、減水剤の添加の必要がなくなるので、経済性の向上が図れます。</t>
    <phoneticPr fontId="9"/>
  </si>
  <si>
    <t>突起レスロックボルトは吹付けコンクリート面からの突起部をなくすことで防水シートの敷設がしやすく,覆工コンクリート打設時における防水シートの破損が防止でき,さらに吹付けコンクリート面の平滑性の向上により覆工コンクリートのひび割れを抑制できる。</t>
    <phoneticPr fontId="9"/>
  </si>
  <si>
    <t>覆工コンクリートに水分の分散性の高いシートをバルーンで密着させ、シート状のホースより給水することで、均一に覆工コンクリート面へ給水養生可能です。7日間養生することで、透気係数、反発度の測定で材齢42日、材齢6ヶ月のいずれも向上する事を確認しました。</t>
    <phoneticPr fontId="9"/>
  </si>
  <si>
    <t>本技術は施工中にトンネル切羽前方の弾性波速度分布を3次元解析で予測するもので、従来は切羽からのコアボーリングで地質を把握していた。本技術の活用により、トンネル掘削に対して悪影響を及ぼす断層破砕帯や湧水の有無を事前に迅速に把握することが期待出来る。</t>
    <phoneticPr fontId="9"/>
  </si>
  <si>
    <r>
      <t>[</t>
    </r>
    <r>
      <rPr>
        <sz val="11"/>
        <rFont val="ＭＳ Ｐゴシック"/>
        <family val="3"/>
        <charset val="128"/>
      </rPr>
      <t>R4</t>
    </r>
    <r>
      <rPr>
        <sz val="11"/>
        <rFont val="ＭＳ Ｐゴシック"/>
        <family val="3"/>
        <charset val="128"/>
      </rPr>
      <t>準推奨]
[活用促進]</t>
    </r>
    <phoneticPr fontId="9"/>
  </si>
  <si>
    <t>本技術は、ワンタッチで電線を接続する防水コネクタ技術である。従来は現場にて電線の皮むき接続作業を行い、作業者の技量による要素が大きく、工期短縮と接続作業品質の向上が期待できる。さらに、半嵌合状態でのコネクタ接続を防止する機能を有する。</t>
    <phoneticPr fontId="9"/>
  </si>
  <si>
    <t>本技術は、撥水性を高めたふっ素樹脂クリヤー塗料で、様々な塗装仕様の最上面にオーバーコートして使用します。本技術の活用により、塗装表面に撥水性が付加されて、飛来による部材表面への塩分の付着・堆積の抑制や、降雨による塩分洗浄効果をより一層発揮します。</t>
    <phoneticPr fontId="9"/>
  </si>
  <si>
    <t>本技術は、倒壊や地滑り等の懸念がある工事で傾斜計を使用し、支保工や仮設物、或いは構造物本体の傾斜、又は地滑り変位を計測する技術で、従来は下振りを使って傾斜量を求める作業で対応していた。本技術の活用により、24時間無人で計測が出来る為、安全性の向上が図れる。</t>
    <phoneticPr fontId="9"/>
  </si>
  <si>
    <t>本技術は、止水性・耐久性に優れた橋梁用伸縮装置で、従来は鋼製フィンガージョイントで対応していた。本技術の活用により、専用の接続方法により止水性が向上。また、部材見直しにより耐久性が向上。これにより本体をコンパクトにでき経済性、施工性の向上が図れる。</t>
    <phoneticPr fontId="9"/>
  </si>
  <si>
    <t>本技術はコンクリート面に表面粗さがある場合でも安定した水分測定が行える技術である。従来は高周波水分計で測定を行っていたが、表面粗さのある面での測定が安定しない傾向にあった。本技術の活用により、粗さのある面であっても安定した値での測定が可能となる。</t>
    <phoneticPr fontId="9"/>
  </si>
  <si>
    <t>本技術は、橋梁工事におけるVRシステムを用いた安全衛生教育教材の技術であり、従来は安全衛生テキストやビデオを用いた座学による安全教育を行っていた。本技術の活用により、体感型学習によって作業員の安全意識の向上が図られるため、安全性向上が期待できる。</t>
    <phoneticPr fontId="9"/>
  </si>
  <si>
    <t>申請技術はCIMにおける3Dモデルを3D-CADソフト等から3D-PDFに変換したものを、3Dモデルの属性追加・編集・管理を無償のPDFビュ-ワで行えるよう機能追加したPDFテンプレートの技術であり、本技術によりCIMにおける管理の経済性の向上、工期短縮が期待できる</t>
    <phoneticPr fontId="9"/>
  </si>
  <si>
    <t>本技術は、雨水の集排水路で、落ち葉や蚊を分別して集水する製品で、従来は、堆積物処理と薬剤処理で事後対応していた。本技術の活用により、堆積物処理費と薬剤処理経費が発生しないので経済性の向上が図れます。</t>
    <phoneticPr fontId="9"/>
  </si>
  <si>
    <t>本技術は老朽化した取付管を非開削で更生する工法で、従来は開削工法による敷設替えで対応していた。本技術の活用によりコスト縮減、安全性の向上が期待できる。</t>
    <phoneticPr fontId="9"/>
  </si>
  <si>
    <t>長期間稼動していない除塵機は、起動時にチェーンから高音の金属音が発生する場合がある。この不快な金属音を独自のチェーンを採用することで抑制し、低騒音で稼動する除塵機とした。</t>
    <phoneticPr fontId="9"/>
  </si>
  <si>
    <t>本技術は、屋上防水工事に適用される防水シートに関する技術であり、従来は屋根露出防水絶縁工法で対応していた。本技術の活用により、シート敷設作業の効率化、トーチ作業量の軽減化、火気使用量の減少となり、施工性、作業環境、安全性の向上等が図れる。</t>
    <phoneticPr fontId="9"/>
  </si>
  <si>
    <t>本技術はケーブル接続及び端末処理工法で、従来はテープ巻き工法で対応していたが、常温収縮チューブに防水部材を内蔵することで防水処理を省力化、均一化する。本技術の活用により、作業者のスキルによらず作業工数の削減と防水品質の均一化を図れる。</t>
    <phoneticPr fontId="9"/>
  </si>
  <si>
    <t>本技術は、施工現場に仮設するケーブルやホースを保護する製品で、従来は、施工現場にケーブル収納用の溝を掘って敷鉄板を被せる方法で対応していた。本技術の活用により、 溝を掘ったり埋め戻す必要がなくなるので、省力化が図れるとともに、経済性の向上が図れます。</t>
    <phoneticPr fontId="9"/>
  </si>
  <si>
    <t>本技術は、水改質装置を用いた酸化被膜工法で、従来は、管更生工法で対応していた。本技術の活用により、水改質装置を水供給の大元一箇所に設置すれば、経年劣化した給水・空調配管の赤錆部分を黒錆化することが可能で、工期短縮、経済性、耐久性、品質の向上が図れます。</t>
    <phoneticPr fontId="9"/>
  </si>
  <si>
    <t>本技術は、重機作業時の後方安全確認を超音波センサーと重機動作信号を活用して補助する技術で、従来は後方カメラで対応していた。本技術の活用により、センサー及び重機動作を報知するスピーカーを追加し周辺作業員にアナウンス音声で報知するので、安全性が向上する。</t>
    <phoneticPr fontId="9"/>
  </si>
  <si>
    <t>玉ブイによる目視管理</t>
  </si>
  <si>
    <t>1投錨回</t>
    <phoneticPr fontId="9"/>
  </si>
  <si>
    <t>海図および標識による位置管理</t>
  </si>
  <si>
    <t>鋼製足場ブラケット</t>
  </si>
  <si>
    <r>
      <t>100</t>
    </r>
    <r>
      <rPr>
        <sz val="11"/>
        <rFont val="ＭＳ Ｐゴシック"/>
        <family val="3"/>
        <charset val="128"/>
      </rPr>
      <t>m</t>
    </r>
    <phoneticPr fontId="9"/>
  </si>
  <si>
    <t>6×37 O/Oの玉掛索用ワイヤロープ</t>
  </si>
  <si>
    <t>1本</t>
    <rPh sb="1" eb="2">
      <t>ホン</t>
    </rPh>
    <phoneticPr fontId="9"/>
  </si>
  <si>
    <t>一般的なブロック製作工</t>
  </si>
  <si>
    <r>
      <t>10㎡</t>
    </r>
    <r>
      <rPr>
        <sz val="11"/>
        <rFont val="ＭＳ Ｐゴシック"/>
        <family val="3"/>
        <charset val="128"/>
      </rPr>
      <t>(</t>
    </r>
    <r>
      <rPr>
        <sz val="11"/>
        <rFont val="ＭＳ Ｐゴシック"/>
        <family val="3"/>
        <charset val="128"/>
      </rPr>
      <t>型枠面積</t>
    </r>
    <r>
      <rPr>
        <sz val="11"/>
        <rFont val="ＭＳ Ｐゴシック"/>
        <family val="3"/>
        <charset val="128"/>
      </rPr>
      <t>)</t>
    </r>
    <phoneticPr fontId="9"/>
  </si>
  <si>
    <t>100個</t>
    <rPh sb="3" eb="4">
      <t>コ</t>
    </rPh>
    <phoneticPr fontId="9"/>
  </si>
  <si>
    <r>
      <t>100</t>
    </r>
    <r>
      <rPr>
        <sz val="11"/>
        <rFont val="ＭＳ Ｐゴシック"/>
        <family val="3"/>
        <charset val="128"/>
      </rPr>
      <t>m2</t>
    </r>
    <phoneticPr fontId="9"/>
  </si>
  <si>
    <t>手測量による施工管理</t>
  </si>
  <si>
    <t>クレーンフックを使用したブロック仮置き、据付工事</t>
  </si>
  <si>
    <t>69個</t>
    <phoneticPr fontId="9"/>
  </si>
  <si>
    <t>船舶レーダーによる周辺船舶の航行監視</t>
  </si>
  <si>
    <t>1式</t>
    <phoneticPr fontId="9"/>
  </si>
  <si>
    <t>グラブの深度・開口度、潮位等の計測値による施工管理</t>
  </si>
  <si>
    <t>100日</t>
    <phoneticPr fontId="9"/>
  </si>
  <si>
    <t>有</t>
    <rPh sb="0" eb="1">
      <t>ア</t>
    </rPh>
    <phoneticPr fontId="9"/>
  </si>
  <si>
    <t>従来は工事や災害で水源池が泥水などで汚染された場合、飲水を給水車で運搬し供給していたが、本技術により飲用可能な水に処理し、工事期間中や水源池が復旧するまでの間、「仮水源」として浄水処理し供給可能とした。災害時を考慮し4t車で運搬可能サイズとした。</t>
    <phoneticPr fontId="9"/>
  </si>
  <si>
    <t>舗装面を車両で走査することにより、5つの測定(ひび割れ、わだち掘れ、平たん性、距離、IRI)を同時に計測できる。従来は、全て人力により、別々に測定していた。本システムの活用により、計測時間の短縮と安全性、品質の向上が期待できる。</t>
    <phoneticPr fontId="9"/>
  </si>
  <si>
    <t>Ｂ</t>
    <phoneticPr fontId="9"/>
  </si>
  <si>
    <t>本技術は標定点・検証点に設置するだけでセンチメートル級精度の測量を可能にした対空標識で、従来はトータルステーションによる測量で対応していた。本技術の活用により、複数のGPS搭載マーカーによる多点同時計測が容易にできるため、省力化及び経済性の向上が図れる。</t>
    <phoneticPr fontId="9"/>
  </si>
  <si>
    <t>Ｃ</t>
    <phoneticPr fontId="9"/>
  </si>
  <si>
    <t>Ｂ</t>
    <phoneticPr fontId="9"/>
  </si>
  <si>
    <t>Ａ</t>
    <phoneticPr fontId="9"/>
  </si>
  <si>
    <t>本技術はマルチビーム音響測深機搭載の無人ボートを用いた水底地形測量で、従来はマルチビーム音響測深機搭載を有人船に搭載して対応していた。本技術の活用により有人船への機器の艤装が不要になり時間や人員が大幅に削減できる。</t>
    <phoneticPr fontId="9"/>
  </si>
  <si>
    <t>Ｃ</t>
    <phoneticPr fontId="9"/>
  </si>
  <si>
    <t>本技術は、地盤工学会基準JGS1431 ポータブルコーン貫入試験方法について、一般に使用されている環状ばね型力形(プルービングリング)の代わりに、ロードセルの使用により上面パネルにデジタル表示することで、試験人員の削減により経済性と施工性の向上が期待できる。</t>
    <phoneticPr fontId="9"/>
  </si>
  <si>
    <t>本技術は、リアルタイム気象情報・気象予報及び気象アラート速報を提供する技術で、従来は現場警報用気象監視システムで対応していた。本技術の活用により、一体型の気象計と独自のクラウドシステム利用で経済性の向上が図れます。</t>
    <phoneticPr fontId="9"/>
  </si>
  <si>
    <t>ボルトテスターは,ハンマ打撃によって,あと施工アンカーやボルト・ナットの健全性を検査する非破壊検査装置です。接着系アンカーと金属系アンカー両方に使用することが出来ます。本装置の適用により,工事品質の向上が期待できます。</t>
    <phoneticPr fontId="9"/>
  </si>
  <si>
    <t>本技術は埋設鋼材長さ測定及び健全性分別装置 「ポストチェッカーⅡ」で、従来は、掘削後に目視および超音波厚さ計で行う工法で対応していた。本技術の活用により掘削工事に要する重機が不要になるため人件費、コスト削減となるので、経済性の向上が図れます。</t>
    <phoneticPr fontId="9"/>
  </si>
  <si>
    <t>本技術は、ひび割れ幅を電子顕微鏡を利用して測定する技術であり、従来はクラックスケールで対応していた。本技術の活用により、クラック幅を簡単に測定し、測定値の精度の向上が図れます。また、電子顕微鏡を用いることで暗がりでも測定可能。</t>
    <phoneticPr fontId="9"/>
  </si>
  <si>
    <t>本技術は橋梁等構造物に対し点検カメラをタブレットPCから遠隔操作することにより、点検、測定、映像記録採取を行うものであり、従来は橋梁点検車、高所作業車や足場を設置し目視で行っていた。本技術の活用により交通規制の軽減、省力化、作業員の安全性向上が図れる。</t>
    <phoneticPr fontId="9"/>
  </si>
  <si>
    <t>区画線の健全度調査は、従来調査員による道路上での目視又は、路面撮影した画像により評価していたが、本技術は走行車両からのスマホ自動撮影、AI技術による区画線の自動認識・剥離率の解析・判定結果の電子地図上への表示等、調査の効率化、定量化、可視化が図れる。</t>
    <phoneticPr fontId="9"/>
  </si>
  <si>
    <t>GPS搭載のタブレットを利用してトラックの位置情報を管理者や他の運転手とも共有し、お互いの運行車両位置を確認することが可能であり、交通誘導員の見直しによる人数軽減が期待できる。</t>
    <phoneticPr fontId="9"/>
  </si>
  <si>
    <t>本技術は受発注者間の工事書類等のやり取りをインターネットで行う技術で従来は「土木工事の情報共有システム活用ガイドライン」に準じた情報共有システムを使用していた。本技術の活用により工程表の作成及び提出までに要する時間を短縮できるため経済性の向上が図れる。</t>
    <phoneticPr fontId="9"/>
  </si>
  <si>
    <t>本技術は、低圧及び高圧ケーブルの可とう性及び曲げくせ付けやすさを向上した製品である。従来は導体の製造段階において前焼鈍していたものを、後焼鈍化することにより導体のやわらかさを維持することができ、配線手間の面で加工が容易となり、施工時間が短縮できる。</t>
    <phoneticPr fontId="9"/>
  </si>
  <si>
    <t>電線共同溝内部にシリンダー錠付ステンレス製内蓋を取り付ける事により、地上面は鋳鉄蓋、内部はステンレス蓋の二重構造となり、特殊な鍵による第三者不正侵入の防止及び鋳鉄蓋落下によるケーブル損傷事故等を防止するセキュリティ性の高い製品である。</t>
    <phoneticPr fontId="9"/>
  </si>
  <si>
    <t>本技術は、帯状接地工事等において接地極の接地抵抗を低減させる産廃材料(EP灰)です。従来は、高価な炭素繊維(コークス類)を含む炭素繊維導電性コンクリートを用いていました。本技術の活用により、材料を水で溶く作業が不要になり、経済性、施工性の向上が図れます。</t>
    <phoneticPr fontId="9"/>
  </si>
  <si>
    <t>Ｂ</t>
    <phoneticPr fontId="9"/>
  </si>
  <si>
    <t>Ｃ</t>
    <phoneticPr fontId="9"/>
  </si>
  <si>
    <t>本技術は、湿度の上昇を抑え結露の発生によるインフラ設備機器の故障を低減する結露防止シ-トで、従来は吸湿限度のあるシリカゲルで対応していた。本技術の活用によりシリカゲルの取替作業の削減ができ、トータルコストの縮減が図れる。</t>
    <phoneticPr fontId="9"/>
  </si>
  <si>
    <t>Ａ</t>
    <phoneticPr fontId="9"/>
  </si>
  <si>
    <t>高速道路・一般国道等の道路に設置される道路照明を放熱性、絶縁性に優れたコンパクトな自社製基板のLED光源でLED道路・トンネル照明導入ガイドライン(案)を準拠し、高圧ナトリウムランプと比較し省エネ・長寿命化によりラン二ングコスト及びCO2の削減を可能とした。</t>
    <phoneticPr fontId="9"/>
  </si>
  <si>
    <t>本技術は、腕時計型受信器を用いて気象情報を作業員に伝達するシステムです。従来はインターネットで気象情報を調べ、メガホンを利用して伝達していましたが、本技術の活用により、気象警報を迅速に作業員へ伝達ができるので、作業員の安全性の向上が図れます。</t>
    <phoneticPr fontId="9"/>
  </si>
  <si>
    <t>Ｄ</t>
    <phoneticPr fontId="9"/>
  </si>
  <si>
    <t>本技術は、工事現場の遠隔監視に用いるルーター一体型の高画質カメラで、従来は、画質の低い屋外型有線ネットワークカメラで対応していた。本技術の活用により現場の高画質な画像がリアルタイムで確認でき、効率的な現場監視が可能となり、安全性や施工性の向上が図れる</t>
    <phoneticPr fontId="9"/>
  </si>
  <si>
    <t>本技術は、人感センサー、温湿度計、風速計、無線端末一体型の監視システムで、従来は有人による温湿度、風速計測及び現場監視で対応していた。 本技術の活用により、計測データが自動でクラウドサーバに保管されるため、計測作業の省人化及び経済性の向上が図れる。</t>
    <phoneticPr fontId="9"/>
  </si>
  <si>
    <t>本技術は、道路トンネル非常用設備において、事故通報及び警報表示を行うトンネル制御装置・副制御装置にて、小型軽量化により支柱取付を可能とすると共に、自社製基板で動作するタッチパネル式操作部を採用し、概要図の表示や故障内容の詳細表示、履歴表示を可能とした。</t>
    <phoneticPr fontId="9"/>
  </si>
  <si>
    <t>本技術は、絶縁体を発泡ポリエチレン、内部導体を波付銅管とし軽量化及び可とう性、対応帯域幅を向上させた漏えい同軸ケーブルの技術であり、従来は紐絶縁体型漏えい同軸ケーブルを使用していた。本技術の活用により、経済性、品質、施工性の向上及び工程短縮が期待できる。</t>
    <phoneticPr fontId="9"/>
  </si>
  <si>
    <t>本システムは、潜水作業のリアルタイム監視と、水中LEDによる減圧管理、潜水作業の実施を踏まえた潜水計画の表示ができるシステムです。従来の潜水作業は、潜水士のダイブコンピュータで管理していましたが、本技術により潜水作業の安全性強化と施工性向上が図れます。</t>
    <phoneticPr fontId="9"/>
  </si>
  <si>
    <t>本技術は、ケーソン据付(又は仮置)時の注水及び浮上時の排水を、リアルタイムに水位計測された各桝間の水位差に基づくポンプの自動制御により管理するシステムである。本技術の活用により、ケーソンの注排水作業時の省人化及び安全性、施工性の向上を図ることができる。</t>
    <phoneticPr fontId="9"/>
  </si>
  <si>
    <t xml:space="preserve"> 本システムは、現場と現場事務所とが遠隔に位置する港湾工事の施工管理において、ICTを活用し、映像、音声と電子データをもとに、現場と現場事務所双方でリアルタイムに情報共有が可能な遠隔現場支援システムである。</t>
    <phoneticPr fontId="9"/>
  </si>
  <si>
    <t>本技術は高さの異なる2点の杭位置をノンプリズム式TSで視準し、杭の任意の位置での移動量や傾斜をモニターに表示できるシステムである。従来はトランシットで視準し、オペレータに伝達していた。本技術の活用により、省力化が図られ、施工精度の向上が期待できる。</t>
    <phoneticPr fontId="9"/>
  </si>
  <si>
    <t>本技術は、ブロック据付作業等においてGPSとトランスポンダと水圧式深度計を使用することで、起重機船の誘導、据付ブロックと潜水士の位置の把握、及び潜水士の減圧管理を行い、潜水作業の施工の効率化および安全性向上が期待できる。</t>
    <phoneticPr fontId="9"/>
  </si>
  <si>
    <t>本技術は独自装置による消波ブロック吊上作業の機械化を行う技術であり、従来は潜水士作業による吊上げ方式(玉掛け方式)で対応していた。本技術により機械式吊具の遠隔操作による無人化を実現し、迅速且つ低コストで安全な消波ブロックの据付・撤去の施工を可能にする。</t>
    <phoneticPr fontId="9"/>
  </si>
  <si>
    <t>カルシア改質土は、粘土・シルト分の多い軟弱な浚渫土にカルシア改質材(原材料:転炉系製鋼スラグ)を混合し、浚渫土の物理的・化学的性状を改質した材料で、強度増進・濁り抑制・海域底質浄化等の効果を有し、浅場干潟造成・浚渫窪地埋戻し・埋立て等に活用できる。</t>
    <phoneticPr fontId="9"/>
  </si>
  <si>
    <t>本技術「DiveUnit300」は水中での構造物点検に使用する技術で、従来潜水士が潜水できず未確認であった深度領域(水深100m以深)を、本技術の活用で調査、作業可能になり最大水深300mまで調査可能。未確認であった海底構造物の点検調査が可能になります。</t>
    <phoneticPr fontId="9"/>
  </si>
  <si>
    <t>有</t>
    <rPh sb="0" eb="1">
      <t>ア</t>
    </rPh>
    <phoneticPr fontId="9"/>
  </si>
  <si>
    <t>本技術は、ジャイロを用いた全方位対応可能な小口径管路の曲り測定装置で、従来は、挿入式傾斜計で対応していた。本技術の活用により、これまで鉛直方向の変位しか計測できなかったが、水平方向や斜め方向の管路も測定できるため、様々な用途に適用することが可能となる。</t>
    <phoneticPr fontId="9"/>
  </si>
  <si>
    <t>本システムは、一般航行船舶(AIS搭載船およびAIS非搭載船)や作業船の位置情報および警報を、PCモニターにて同一画面表示できる船舶動静監視システムである。本システムの活用により、海上作業時において、一般航行船舶への安全確保を図ることができる。</t>
    <phoneticPr fontId="9"/>
  </si>
  <si>
    <t>本システムは、潜水作業時の潜水士の位置と呼吸、減圧作業を管理するシステムである。従来は、送気員や連絡員が計器を目視で確認していたが、本システムにより各監視要素を情報化し、PC画面上で一元管理を可能としたため、ヒューマンエラーの抑制を図ることができる。</t>
    <phoneticPr fontId="9"/>
  </si>
  <si>
    <t>本システムは、潜水士に水圧計を装着し、潜水深度と潜水時間をリアルタイム監視するシステムで、従来は、潜水士自身が深度を確認し、潜水士船と連絡を取っていた。本システムの活用により、潜水士船上からリアルタイム監視できるため、潜水作業の安全性が向上する。</t>
    <phoneticPr fontId="9"/>
  </si>
  <si>
    <t>従来の膨張式救命胴衣の前身丈を1/2程の長さにしたことにより、港湾、河川工事等における船上作業、岸壁作業、橋梁工事 等、落水事故が想定される工事において、使用者の安全性、生産性を向上させることができる。</t>
    <phoneticPr fontId="9"/>
  </si>
  <si>
    <t>本技術は、建設現場作業員の位置情報管理・健康管理をIoTでサポートする技術で、従来は、現場監督者による作業員の目視確認で対応していた。本技術の活用により、より客観的でリアルタイムな体調管理が可能となり、現場での重大事故発生頻度の軽減が図れる。</t>
  </si>
  <si>
    <t>現場作業において、親機からの操作でヘルメットに装着した子機がヘルメットをノックし危険通知や作業合図などを周知する装置で、従来は、重機ブザー等で対応していた。本技術の活用により、激しい騒音下でも危険周知や意思疎通が図れ、第三者への騒音も軽減できる。</t>
    <phoneticPr fontId="9"/>
  </si>
  <si>
    <r>
      <t>1000</t>
    </r>
    <r>
      <rPr>
        <sz val="11"/>
        <rFont val="ＭＳ Ｐゴシック"/>
        <family val="3"/>
        <charset val="128"/>
      </rPr>
      <t>m3</t>
    </r>
    <phoneticPr fontId="9"/>
  </si>
  <si>
    <t>KT-200145-VE</t>
  </si>
  <si>
    <t>KT-200095-VR</t>
  </si>
  <si>
    <t>QS-200022-VR</t>
  </si>
  <si>
    <t>KT-190130-VR</t>
  </si>
  <si>
    <t>KT-190125-VE</t>
  </si>
  <si>
    <t>KK-190041-VE</t>
  </si>
  <si>
    <t>KT-190118-VR</t>
  </si>
  <si>
    <t>KT-190107-VE</t>
  </si>
  <si>
    <t>KT-190106-VE</t>
  </si>
  <si>
    <t>KK-190037-VE</t>
  </si>
  <si>
    <t>KT-190066-VE</t>
  </si>
  <si>
    <t>KT-190042-VE</t>
  </si>
  <si>
    <t>KK-190016-VE</t>
  </si>
  <si>
    <t>QS-190014-VE</t>
  </si>
  <si>
    <t>KT-190006-VR</t>
  </si>
  <si>
    <t>KT-180117-VE</t>
  </si>
  <si>
    <t>TH-180010-VE</t>
  </si>
  <si>
    <t>KK-180034-VE</t>
  </si>
  <si>
    <t>KK-180025-VE</t>
  </si>
  <si>
    <t>KK-180004-VE</t>
  </si>
  <si>
    <t>KT-170097-VE</t>
  </si>
  <si>
    <t>QS-170040-VE</t>
  </si>
  <si>
    <t>SK-170009-VE</t>
  </si>
  <si>
    <t>KK-170031-VE</t>
  </si>
  <si>
    <t>QS-170014-VR</t>
  </si>
  <si>
    <t>QS-170006-VE</t>
  </si>
  <si>
    <t>HK-170001-VE</t>
  </si>
  <si>
    <t>CB-170001-VR</t>
  </si>
  <si>
    <t>CG-160010-VR</t>
  </si>
  <si>
    <t>KT-160100-VE</t>
  </si>
  <si>
    <t>QS-160025-VE</t>
  </si>
  <si>
    <t>KK-160016-VE</t>
  </si>
  <si>
    <t>CB-150003-VE</t>
  </si>
  <si>
    <t>SK-140006-VE</t>
  </si>
  <si>
    <t>KT-130053-VE</t>
  </si>
  <si>
    <t>KT-120001-VE</t>
  </si>
  <si>
    <t>KT-200145</t>
  </si>
  <si>
    <t>KT-200095</t>
  </si>
  <si>
    <t>QS-200022</t>
  </si>
  <si>
    <t>KT-190130</t>
  </si>
  <si>
    <t>KT-190125</t>
  </si>
  <si>
    <t>KK-190041</t>
  </si>
  <si>
    <t>KT-190118</t>
  </si>
  <si>
    <t>KT-190107</t>
  </si>
  <si>
    <t>KT-190106</t>
  </si>
  <si>
    <t>KK-190037</t>
  </si>
  <si>
    <t>KT-190066</t>
  </si>
  <si>
    <t>KT-190042</t>
  </si>
  <si>
    <t>KK-190016</t>
  </si>
  <si>
    <t>QS-190014</t>
  </si>
  <si>
    <t>KT-190006</t>
  </si>
  <si>
    <t>KT-180117</t>
  </si>
  <si>
    <t>TH-180010</t>
  </si>
  <si>
    <t>KK-180034</t>
  </si>
  <si>
    <t>KK-180025</t>
  </si>
  <si>
    <t>KK-180004</t>
  </si>
  <si>
    <t>KT-170097</t>
  </si>
  <si>
    <t>QS-170040</t>
  </si>
  <si>
    <t>SK-170009</t>
  </si>
  <si>
    <t>KK-170031</t>
  </si>
  <si>
    <t>QS-170014</t>
  </si>
  <si>
    <t>QS-170006</t>
  </si>
  <si>
    <t>HK-170001</t>
  </si>
  <si>
    <t>CB-170001</t>
  </si>
  <si>
    <t>CG-160010</t>
  </si>
  <si>
    <t>KT-160100</t>
  </si>
  <si>
    <t>KK-160016</t>
  </si>
  <si>
    <t>新技術名</t>
    <rPh sb="0" eb="3">
      <t>シンギジュツ</t>
    </rPh>
    <rPh sb="3" eb="4">
      <t>メイ</t>
    </rPh>
    <phoneticPr fontId="1"/>
  </si>
  <si>
    <t>従来技術</t>
    <rPh sb="0" eb="2">
      <t>ジュウライ</t>
    </rPh>
    <rPh sb="2" eb="4">
      <t>ギジュツ</t>
    </rPh>
    <phoneticPr fontId="1"/>
  </si>
  <si>
    <t>コスト比較</t>
    <rPh sb="3" eb="5">
      <t>ヒカク</t>
    </rPh>
    <phoneticPr fontId="30"/>
  </si>
  <si>
    <t>単位</t>
    <rPh sb="0" eb="2">
      <t>タンイ</t>
    </rPh>
    <phoneticPr fontId="1"/>
  </si>
  <si>
    <t>接着補強型止水工法「クリスタルライニング工法」</t>
  </si>
  <si>
    <t>濁水浄化工法「ピュアフロック工法」</t>
  </si>
  <si>
    <t>無機系土質改良工法</t>
  </si>
  <si>
    <t>ドレグレ側溝</t>
  </si>
  <si>
    <t>セラタン緑化工法</t>
  </si>
  <si>
    <t>1000m2(t=3cm)</t>
  </si>
  <si>
    <t>アルモウエルド蛇籠/かごマット</t>
  </si>
  <si>
    <t>1m2・年</t>
  </si>
  <si>
    <t>側溝「エコ側溝」</t>
  </si>
  <si>
    <t>発泡スチロール型枠「らくパネ」</t>
  </si>
  <si>
    <t>場所打ち杭工法「ノバル工法」</t>
  </si>
  <si>
    <t>仮桟台架設工「SBS工法」</t>
  </si>
  <si>
    <t>48㎡</t>
  </si>
  <si>
    <t>仮桟台仮設工「SBS工法昇降式作業床」</t>
  </si>
  <si>
    <t>ステンレス製舗装用見切材「ガーデンエッジ」</t>
  </si>
  <si>
    <t>排水性舗装用区画線消去工法「Jリムーバー」</t>
  </si>
  <si>
    <t>120㎡</t>
  </si>
  <si>
    <t>断熱材兼用型枠工法「カタダン工法」</t>
  </si>
  <si>
    <t>橋梁用排水管「導き」</t>
  </si>
  <si>
    <t>12m</t>
  </si>
  <si>
    <t>プレキャスト自然石張り格子枠護岸「ラウンドプレキャスト」</t>
  </si>
  <si>
    <t>鉛プラグ入り天然積層ゴム「LRB」</t>
  </si>
  <si>
    <t>カゴ枠シリーズ</t>
  </si>
  <si>
    <t>建設残土・汚泥を原料としたリサイクルレンガ</t>
  </si>
  <si>
    <t>100M2</t>
  </si>
  <si>
    <t>多自然型ブロック「グリーンハーモニーAP」</t>
  </si>
  <si>
    <t>数値仮組立の橋梁部材計測システム</t>
  </si>
  <si>
    <t>564.3t</t>
  </si>
  <si>
    <t>サークルステッチ工法</t>
  </si>
  <si>
    <t>1版</t>
  </si>
  <si>
    <t>剪定木、刈り草を短時間で再資源化「WGR工法」</t>
  </si>
  <si>
    <t>二方向アラミドシート補修・補強工法</t>
  </si>
  <si>
    <t>多自然型ブロック「Iレンロック」</t>
  </si>
  <si>
    <t>ブラスト用非金属系研削材「ウインドリーム」</t>
  </si>
  <si>
    <t>河川、湖沼浄化システム「T.H.A」</t>
  </si>
  <si>
    <t>多自然型ブロック「パネルクロス」</t>
  </si>
  <si>
    <t>溶融スラグ混入高流動コンクリートを用いたコンクリート二次製品</t>
  </si>
  <si>
    <t>法面緑化工法「リブマットグリーン工法」</t>
  </si>
  <si>
    <t>流木土砂捕捉ネット「キャッチネット工法」</t>
  </si>
  <si>
    <t>130㎡</t>
  </si>
  <si>
    <t xml:space="preserve"> 水性路面標示用塗料「ロードライン マーキュリー」</t>
  </si>
  <si>
    <t>植物廃材の堆肥化「アグロソイル工法」</t>
  </si>
  <si>
    <t>表柱改良工法(3DM工法)</t>
  </si>
  <si>
    <t>1500m3</t>
  </si>
  <si>
    <t>環境地盤改良工法「環境ソイル工法」</t>
  </si>
  <si>
    <t>三次元撹拌工法(3DMコラム工法)</t>
  </si>
  <si>
    <t>2100m</t>
  </si>
  <si>
    <t>テラプリモ工法</t>
  </si>
  <si>
    <t>自然培養土吹付工法</t>
  </si>
  <si>
    <t>橋梁点検車(歩廊式)</t>
  </si>
  <si>
    <t>耐風照明柱</t>
  </si>
  <si>
    <t>SRPシステム</t>
  </si>
  <si>
    <t>1立米</t>
  </si>
  <si>
    <t>アーザンブリックス(舗道敷設用レンガ風ブロック)</t>
  </si>
  <si>
    <t>植生護岸用パーミアコン工法</t>
  </si>
  <si>
    <t>補強土壁工法「テンサー」</t>
  </si>
  <si>
    <t>フォートラック補強土壁工法</t>
  </si>
  <si>
    <t>補強土壁工法「テンサーFW工法」</t>
  </si>
  <si>
    <t>無焼成レンガ「アクトロック」</t>
  </si>
  <si>
    <t>FTマッドキラー工法</t>
  </si>
  <si>
    <t>ツタセット壁面緑化材</t>
  </si>
  <si>
    <t>光触媒塗料「エコーティオ」</t>
  </si>
  <si>
    <t>高架裏面吸音板 「FAPルーバー」</t>
  </si>
  <si>
    <t>薄型水路 「トンネル側溝」</t>
  </si>
  <si>
    <t>環境保全型擁壁ブロック・ポラケット</t>
  </si>
  <si>
    <t>バイコン製法鉄筋コンクリート台付管</t>
  </si>
  <si>
    <t>CATS</t>
  </si>
  <si>
    <t>100ton</t>
  </si>
  <si>
    <t>セフテム2看板サポート金具</t>
  </si>
  <si>
    <t>廃ガラス使用インターロッキングブロック「アステールサンド」</t>
  </si>
  <si>
    <t>ハイドロテクトクリアコートシステム</t>
  </si>
  <si>
    <t>3000㎡</t>
  </si>
  <si>
    <t>ハイドロテクトカラーコートシステム</t>
  </si>
  <si>
    <t>溶融スラグ入り舗装ブロック「フュージョン」</t>
  </si>
  <si>
    <t>スミポールSB</t>
  </si>
  <si>
    <t>柱状構造物等の制振装置</t>
  </si>
  <si>
    <t>プライオグリーン緑化吹付工法</t>
  </si>
  <si>
    <t>CON-CISタンク</t>
  </si>
  <si>
    <t>850m3</t>
  </si>
  <si>
    <t>ハーモニーグラウト工法</t>
  </si>
  <si>
    <t>190m3</t>
  </si>
  <si>
    <t>薄層緑化システム「グリーンベール」</t>
  </si>
  <si>
    <t>CCTV動画像監視システム</t>
  </si>
  <si>
    <t>1500万円</t>
  </si>
  <si>
    <t>エコパネ</t>
  </si>
  <si>
    <t>車道透水性舗装システム</t>
  </si>
  <si>
    <t>地山補強土工法「ダグシム工法」</t>
  </si>
  <si>
    <t>800m</t>
  </si>
  <si>
    <t>透水セラミック舗装材 「NOx 除去機能付 タフポーラノクノ」</t>
  </si>
  <si>
    <t>環境浄化コーティング工法(ブライトセラム)</t>
  </si>
  <si>
    <t>透水性レジンモルタル充填工法「パームス」</t>
  </si>
  <si>
    <t>N.21シリーズ空気調和機</t>
  </si>
  <si>
    <t>土壌改良固化材(ハーデン)</t>
  </si>
  <si>
    <t>強壮雑草抑止用防草シート「チガヤシート」</t>
  </si>
  <si>
    <t>ビューソーン</t>
  </si>
  <si>
    <t>マザーソイル工法</t>
  </si>
  <si>
    <t>MPF(三重パターンフレーム)ワンタッチユニット型枠</t>
  </si>
  <si>
    <t>小型埋設式 交通量計測装置</t>
  </si>
  <si>
    <t>ID-WAVE</t>
  </si>
  <si>
    <t>リサイクルグレーチング</t>
  </si>
  <si>
    <t>森樹郎(シンキロウ)マット工法</t>
  </si>
  <si>
    <t>透水性ウッドブロック舗装</t>
  </si>
  <si>
    <t>プレキャスト波返工</t>
  </si>
  <si>
    <t>車道透水性舗装「テクリアース・ロード」</t>
  </si>
  <si>
    <t>セフティーメルト加工</t>
  </si>
  <si>
    <t>ベステック工法</t>
  </si>
  <si>
    <t>P-PUT工法「PBO連続繊維シート緊張接着による構造物の補修・補強工法」</t>
  </si>
  <si>
    <t>ドレインエコバッグ</t>
  </si>
  <si>
    <t>土壌改良材 「セラワンダー」</t>
  </si>
  <si>
    <t>函体(カンタイ)打込式ドレーン工法</t>
  </si>
  <si>
    <t>ARC(アーク)フェンス</t>
  </si>
  <si>
    <t>地中・架空用長尺通信ケーブル延線機</t>
  </si>
  <si>
    <t>2km</t>
  </si>
  <si>
    <t>高強度PRC版</t>
  </si>
  <si>
    <t>緩衝リンク型耐震連結装置Kリンク</t>
  </si>
  <si>
    <t>TTM床版</t>
  </si>
  <si>
    <t>水門用分散型「サーマロイ」軸受</t>
  </si>
  <si>
    <t>1門</t>
  </si>
  <si>
    <t>仮設ガードレール基礎</t>
  </si>
  <si>
    <t>ノンバインダーボード 「ジーエスボード」</t>
  </si>
  <si>
    <t>吸水土のう</t>
  </si>
  <si>
    <t>10000袋</t>
  </si>
  <si>
    <t>W-マスチック舗装</t>
  </si>
  <si>
    <t>100TON</t>
  </si>
  <si>
    <t>VA菌根菌活用による緑化</t>
  </si>
  <si>
    <t>プレキャストブロック型枠(NS-BIG)</t>
  </si>
  <si>
    <t>マイティCF-CP無機系防錆材料</t>
  </si>
  <si>
    <t>無騒音・無振動岩盤破砕機「ビッガー」</t>
  </si>
  <si>
    <t>AGF-R工法</t>
  </si>
  <si>
    <t>1シフト</t>
  </si>
  <si>
    <t>PCF壁高欄工法(トラス鉄筋タイプ)</t>
  </si>
  <si>
    <t>FSコンクリートを使用したコンクリート二次製品</t>
  </si>
  <si>
    <t>穿孔探査法(DRISS)</t>
  </si>
  <si>
    <t>CRTミキサシステム</t>
  </si>
  <si>
    <t>硬化性アスファルト混合物【トリトン】</t>
  </si>
  <si>
    <t>TSP203切羽前方地質探査</t>
  </si>
  <si>
    <t>泥水還元型ウォータージェットシステム エコジェット</t>
  </si>
  <si>
    <t>4400m</t>
  </si>
  <si>
    <t>対向車眩光対策装置(タフ眩光防止板)</t>
  </si>
  <si>
    <t>ファームゾール</t>
  </si>
  <si>
    <t>2300m2</t>
  </si>
  <si>
    <t>熱可塑性木質複合木材を用いた公園施設・資材</t>
  </si>
  <si>
    <t>鉄筋コンクリート舗装下空洞探査レーダ</t>
  </si>
  <si>
    <t>型枠取付用スペーサブロック</t>
  </si>
  <si>
    <t>限定充填工法</t>
  </si>
  <si>
    <t>環共培土吹付材</t>
  </si>
  <si>
    <t>鉄骨ブレース接着工法</t>
  </si>
  <si>
    <t>シリカレジンエアー吹付工法</t>
  </si>
  <si>
    <t>フロントブロック方式プレせん断装置</t>
  </si>
  <si>
    <t>ポリマーセメントモルタル「レンダロック工法」</t>
  </si>
  <si>
    <t>犠牲陽極材「ガルバシールド工法」</t>
  </si>
  <si>
    <t>NTSR工法</t>
  </si>
  <si>
    <t>2000m3</t>
  </si>
  <si>
    <t>ポーラスライン工法</t>
  </si>
  <si>
    <t>コンクリート構造物の断面修復乾式吹付け工法</t>
  </si>
  <si>
    <t>道路照明用ライトパイプ</t>
  </si>
  <si>
    <t>天然苔シート</t>
  </si>
  <si>
    <t>Hydro-Pipe(ハイドロ-パイプ)工法</t>
  </si>
  <si>
    <t>PASCON (パスコン)</t>
  </si>
  <si>
    <t>構造物用ラスカット工法</t>
  </si>
  <si>
    <t>KSパネル</t>
  </si>
  <si>
    <t>1回転</t>
  </si>
  <si>
    <t>竹 側 溝</t>
  </si>
  <si>
    <t>残存型枠 SSSフォームレス工法</t>
  </si>
  <si>
    <t>弾性アンカーバー継手</t>
  </si>
  <si>
    <t>1式(内空2m×2m)</t>
  </si>
  <si>
    <t>ノンフレーム工法</t>
  </si>
  <si>
    <t>LUC-SBウォール工法</t>
  </si>
  <si>
    <t>OJS工法(PCプレキャスト床版の接合工法)</t>
  </si>
  <si>
    <t>65m</t>
  </si>
  <si>
    <t>ソイル21防塵防草歩道工法</t>
  </si>
  <si>
    <t>ESカルバート工法</t>
  </si>
  <si>
    <t>コンクリート改質剤CS-21</t>
  </si>
  <si>
    <t>トーアSMA混合物</t>
  </si>
  <si>
    <t>セラタン舗装工法</t>
  </si>
  <si>
    <t>SGM軽量土工法</t>
  </si>
  <si>
    <t>フュージョン 側溝2種ふた(300、400用)</t>
  </si>
  <si>
    <t>乾留ガス化方式小型焼却炉</t>
  </si>
  <si>
    <t>多孔質弾性舗装</t>
  </si>
  <si>
    <t>多孔質弾性舗装 (PERS)その1</t>
  </si>
  <si>
    <t>多孔質弾性舗装C</t>
  </si>
  <si>
    <t>浸透性吸水防止材『アクアテクト』</t>
  </si>
  <si>
    <t>生分解性リムーバージェル落書き除去工法</t>
  </si>
  <si>
    <t>橋梁添架情報管路の耐火措置(プレハブ方式)</t>
  </si>
  <si>
    <t>圧着式枠付きブレース耐震補強工法</t>
  </si>
  <si>
    <t>1構面</t>
  </si>
  <si>
    <t>木造軸組補強構法 仕口ダンパー</t>
  </si>
  <si>
    <t>1棟(住宅)</t>
  </si>
  <si>
    <t>トラフィックカウンターSTC-2100</t>
  </si>
  <si>
    <t>アイゾールコンクリート</t>
  </si>
  <si>
    <t>高分子系浸透性防水材 アイゾールEX</t>
  </si>
  <si>
    <t>プレストーン</t>
  </si>
  <si>
    <t xml:space="preserve"> 大一ミニコンクリート吹付ポンプ(D85W-ND6FS)</t>
  </si>
  <si>
    <t>70m3</t>
  </si>
  <si>
    <t>コンクリート用超音波探知装置</t>
  </si>
  <si>
    <t>配水管用ラスカット工法</t>
  </si>
  <si>
    <t>雑草繁茂抑制工法「パワーサンド・ソイル工法」</t>
  </si>
  <si>
    <t>ねじ込み式マイクロパイル工法</t>
  </si>
  <si>
    <t>環境保全型積み護岸ブロック ソルベールシリーズ</t>
  </si>
  <si>
    <t>ソルパックウォール工法</t>
  </si>
  <si>
    <t>G-SET</t>
  </si>
  <si>
    <t>高風速ジェットファン</t>
  </si>
  <si>
    <t>三重かご形電動機</t>
  </si>
  <si>
    <t>ソイルバーン工法</t>
  </si>
  <si>
    <t>粘弾性ダンパーブレース工法</t>
  </si>
  <si>
    <t>建物雨漏り検査</t>
  </si>
  <si>
    <t>1検査</t>
  </si>
  <si>
    <t>プレキャスト有筋構造波返工</t>
  </si>
  <si>
    <t>ハイシャット(HSR、HSF)</t>
  </si>
  <si>
    <t>省工程環境対応型塗料「エポテクトタールフリー」</t>
  </si>
  <si>
    <t>エコリバースグリーン工法</t>
  </si>
  <si>
    <t>ベース可変側溝</t>
  </si>
  <si>
    <t>通信設備等特殊部セキュリティ対策用二重蓋物品</t>
  </si>
  <si>
    <t>20箇所</t>
  </si>
  <si>
    <t>ロックマスター工法</t>
  </si>
  <si>
    <t>4.16m^3</t>
  </si>
  <si>
    <t>荷揚機「スライドマイティ」</t>
  </si>
  <si>
    <t>29m</t>
  </si>
  <si>
    <t>ハイブリッド木製堰堤</t>
  </si>
  <si>
    <t>TSTバリアー50工法</t>
  </si>
  <si>
    <t>ロードリペライザー</t>
  </si>
  <si>
    <t>0.25㎡</t>
  </si>
  <si>
    <t>亜鉛めっき製品リサイクルシステム</t>
  </si>
  <si>
    <t>マルス工法</t>
  </si>
  <si>
    <t>木チップ舗装「ピュアウッドファイバー80」</t>
  </si>
  <si>
    <t>新型道路側溝PUS・PUB・PUF</t>
  </si>
  <si>
    <t>セーフティウォール工法(ASW工法)</t>
  </si>
  <si>
    <t>法面緑化工法「SN緑化万能マット工法」</t>
  </si>
  <si>
    <t>スパイクグリッド</t>
  </si>
  <si>
    <t>ガンリョクマット工</t>
  </si>
  <si>
    <t>プランターマット工</t>
  </si>
  <si>
    <t>サイレントエッジ</t>
  </si>
  <si>
    <t>CA屋上緑化システム</t>
  </si>
  <si>
    <t>がんぐりまっと</t>
  </si>
  <si>
    <t>DDタイルウォールシステム</t>
  </si>
  <si>
    <t>65年</t>
  </si>
  <si>
    <t>テラコッタルーバーマリオン工法</t>
  </si>
  <si>
    <t>河川護岸用連節ブロック製品-「グリーンデコ」シリーズ</t>
  </si>
  <si>
    <t>エコハード(中性固化材)</t>
  </si>
  <si>
    <t>情報ボックス耐火防護用JICセラミック積層工法</t>
  </si>
  <si>
    <t>泥水式長距離パイプルーフ推進工法</t>
  </si>
  <si>
    <t>120m(トンネル)</t>
  </si>
  <si>
    <t>起伏・収納式仮設防護柵 GX-KSH-8</t>
  </si>
  <si>
    <t>π型アジャスタブル支保工</t>
  </si>
  <si>
    <t>植生の保全と繁茂を活用する山水ブロック</t>
  </si>
  <si>
    <t>111.8m2</t>
  </si>
  <si>
    <t>E-ブロック</t>
  </si>
  <si>
    <t>小型軽量アスファルト再生機「アスリス」</t>
  </si>
  <si>
    <t>10ヶ所</t>
  </si>
  <si>
    <t>サスマット</t>
  </si>
  <si>
    <t>ヤヨイバインダーによる土歩道舗装工法</t>
  </si>
  <si>
    <t>エーシーテラピック銘板</t>
  </si>
  <si>
    <t>1分割数(組)</t>
  </si>
  <si>
    <t>間伐材残存型枠</t>
  </si>
  <si>
    <t>泥土再資源化技術 E3(イーキューブ)システム</t>
  </si>
  <si>
    <t>エコパス工法</t>
  </si>
  <si>
    <t>スターウッドコンパネ</t>
  </si>
  <si>
    <t>TSファイン・ミリング工法</t>
  </si>
  <si>
    <t>サンレット</t>
  </si>
  <si>
    <t>120人数</t>
  </si>
  <si>
    <t>SGめっき</t>
  </si>
  <si>
    <t>ヒロ式新シュタールネット工法</t>
  </si>
  <si>
    <t>プレキャストコンクリート供給管共同溝</t>
  </si>
  <si>
    <t>1シフト(9m掘削)材</t>
  </si>
  <si>
    <t>大型矢板護岸「笠コンウォール」</t>
  </si>
  <si>
    <t>連続基礎ブロック「遮音壁ベースブロック」</t>
  </si>
  <si>
    <t>連続基礎ブロック「ガードレール基礎」</t>
  </si>
  <si>
    <t>プレキャスト特殊堤工「スタンドパラペット」</t>
  </si>
  <si>
    <t>護岸ブロック「ウェーブストーン」</t>
  </si>
  <si>
    <t>多自然護岸ブロック「EPウェーブコン」</t>
  </si>
  <si>
    <t>大型ブロック積擁壁 スーパージャンボ</t>
  </si>
  <si>
    <t>建設泥土リサイクル装置</t>
  </si>
  <si>
    <t>伐採リサイクル工法</t>
  </si>
  <si>
    <t>In-Cap工法</t>
  </si>
  <si>
    <t>ポリフェルトEX-R</t>
  </si>
  <si>
    <t>シビックマット</t>
  </si>
  <si>
    <t>河川全方向映像浸水シミュレーションシステム</t>
  </si>
  <si>
    <t>グラステクト・A型,B型(多自然型護岸ブロック)</t>
  </si>
  <si>
    <t>エッグストーン(多自然型護岸ブロック)</t>
  </si>
  <si>
    <t>緑花パネル(環境護岸ブロック)</t>
  </si>
  <si>
    <t>植生護岸用張りブロック「ベジポーラス」</t>
  </si>
  <si>
    <t>R・SKT(ロックスカット)工法</t>
  </si>
  <si>
    <t>ドレンゲッター</t>
  </si>
  <si>
    <t>自走式土質改良機 「リソイルマン」</t>
  </si>
  <si>
    <t>1M3</t>
  </si>
  <si>
    <t>外付け耐震補強工法「ピタコラム工法」</t>
  </si>
  <si>
    <t>E-ユニット</t>
  </si>
  <si>
    <t>10トン</t>
  </si>
  <si>
    <t>情報ボックス耐火防護用JICケイカル工法</t>
  </si>
  <si>
    <t>ティーキューブ</t>
  </si>
  <si>
    <t>40㎡</t>
  </si>
  <si>
    <t>セパレートショット工法</t>
  </si>
  <si>
    <t>都々美石(つづみいし)</t>
  </si>
  <si>
    <t>240㎡</t>
  </si>
  <si>
    <t>ジオグリッド補強土護岸工法</t>
  </si>
  <si>
    <t>トーケンマークスXAシリーズ</t>
  </si>
  <si>
    <t>軽量薄層緑化用マット「セルグラスマットTM」</t>
  </si>
  <si>
    <t>覆土ブロック「タックル」</t>
  </si>
  <si>
    <t>橋梁排水管「TNTフレキ管」</t>
  </si>
  <si>
    <t>大口径ボーリング(BH)工法</t>
  </si>
  <si>
    <t>181孔</t>
  </si>
  <si>
    <t>コンクリート添加剤 KM-10</t>
  </si>
  <si>
    <t>バイコン製法による楕円スリット側溝 「 レインボー 」</t>
  </si>
  <si>
    <t>プレキャスト製品「3H-CRETE(トリプルエイチクリート)」</t>
  </si>
  <si>
    <t>フロート式シート敷設工法</t>
  </si>
  <si>
    <t>残存型枠工法「残存型枠プロテロックワンダー」</t>
  </si>
  <si>
    <t>残存型枠工法「間伐材利用ウッドチップ残存型枠」</t>
  </si>
  <si>
    <t>MOVE HAT 解体工法</t>
  </si>
  <si>
    <t>自然木フェンス</t>
  </si>
  <si>
    <t>トンネル内装工事用(ビューワイドシリーズ)</t>
  </si>
  <si>
    <t>環境・景観積ブロック(アウティス・アステールシリーズ)</t>
  </si>
  <si>
    <t>テンサーVIG工法</t>
  </si>
  <si>
    <t>1壁面積m2当り</t>
  </si>
  <si>
    <t>変位制限機能付落橋防止ケーブル</t>
  </si>
  <si>
    <t>超高減衰ゴム支承(HDR-S)</t>
  </si>
  <si>
    <t>屋外トイレユニット せせらぎ</t>
  </si>
  <si>
    <t>5年</t>
  </si>
  <si>
    <t>土壌改良材「ジプサンダー」</t>
  </si>
  <si>
    <t>重金属不溶化材「フェロフィックス」</t>
  </si>
  <si>
    <t>VOCs分解材「MT-VOC」</t>
  </si>
  <si>
    <t>140m3</t>
  </si>
  <si>
    <t>回転式鋼管杭埋設工法「CD工法」</t>
  </si>
  <si>
    <t>タフ・クール</t>
  </si>
  <si>
    <t>オークドレーン</t>
  </si>
  <si>
    <t>ウォータージェット削孔工法</t>
  </si>
  <si>
    <t>CF型スリットえん堤</t>
  </si>
  <si>
    <t>さんエス工法</t>
  </si>
  <si>
    <t>1200掛m2</t>
  </si>
  <si>
    <t>コンテッサグレーチング</t>
  </si>
  <si>
    <t>ゴムテラゾー・シェル</t>
  </si>
  <si>
    <t>ツノ枠君</t>
  </si>
  <si>
    <t>河川用自走式ヘーベーラ・HB2000(集草梱包機)</t>
  </si>
  <si>
    <t>非接触式凍結防止剤濃度計測装置</t>
  </si>
  <si>
    <t>ニードフル防草シート</t>
  </si>
  <si>
    <t>プランツソイル工法</t>
  </si>
  <si>
    <t>エコラウンドショット</t>
  </si>
  <si>
    <t>バラドレン</t>
  </si>
  <si>
    <t>コンクリート改質保護材「スーパープロテクト」</t>
  </si>
  <si>
    <t>150㎡</t>
  </si>
  <si>
    <t>SW橋</t>
  </si>
  <si>
    <t>104m2</t>
  </si>
  <si>
    <t>タイストーン</t>
  </si>
  <si>
    <t>エマルテック工法</t>
  </si>
  <si>
    <t>環境・景観連結ブロック(アウティス・アステールシリーズ)</t>
  </si>
  <si>
    <t>環境・景観張ブロック(アウティス・アステールシリーズ)</t>
  </si>
  <si>
    <t>ブロックマット(アウティス・アステールシリーズ(リサイクル))</t>
  </si>
  <si>
    <t>景観自然舗装材「瀬戸のかたまる土」</t>
  </si>
  <si>
    <t>箱型擁壁「フリーウォール・キャッスルウォール」</t>
  </si>
  <si>
    <t>サイクルメッシュCM</t>
  </si>
  <si>
    <t>濁水対策用浮沈式フェンス</t>
  </si>
  <si>
    <t>かんたん沈床木枠</t>
  </si>
  <si>
    <t>40m2</t>
  </si>
  <si>
    <t>棚田式魚道(スリット付きプールタイプ魚道)</t>
  </si>
  <si>
    <t>ハイブリッド・エコポンプ</t>
  </si>
  <si>
    <t>安ら木AHF-1・安ら木ⅡAHF-1L</t>
  </si>
  <si>
    <t>ネオフォーム工法</t>
  </si>
  <si>
    <t>スリップフォーム工法(縦取り型供給方式)</t>
  </si>
  <si>
    <t>6300㎡</t>
  </si>
  <si>
    <t>パーフェクトカラーNP</t>
  </si>
  <si>
    <t>アスファルトライニング</t>
  </si>
  <si>
    <t>サイン入り点字タイル「マヨワーズ」(高齢者、身体障害者等誘導用ブロック)</t>
  </si>
  <si>
    <t>美化木</t>
  </si>
  <si>
    <t>30年</t>
  </si>
  <si>
    <t>波がた形状手すり「クネット」</t>
  </si>
  <si>
    <t>Gガ-ドコンパクトクッション</t>
  </si>
  <si>
    <t>クラウンコントロールコンクリート舗装工法865</t>
  </si>
  <si>
    <t>人工ゼオライトを用いた水質浄化システム(濾過タイプ)</t>
  </si>
  <si>
    <t>カッター引込み式工法</t>
  </si>
  <si>
    <t>ハイブリッド照明灯</t>
  </si>
  <si>
    <t>ガードレール自在R連続基礎ブロック</t>
  </si>
  <si>
    <t>マイクロパイルネイリング工法</t>
  </si>
  <si>
    <t>10本(新工法数)</t>
  </si>
  <si>
    <t>カーボンクレイ工法</t>
  </si>
  <si>
    <t>セットフォーム工法</t>
  </si>
  <si>
    <t>カイセラボール</t>
  </si>
  <si>
    <t>テールアルメ工法A3</t>
  </si>
  <si>
    <t>ペイブマット</t>
  </si>
  <si>
    <t>簡易覆工板(ロードマット)</t>
  </si>
  <si>
    <t>エコフレーム工法</t>
  </si>
  <si>
    <t>ショーボンドセイフティーシート工法</t>
  </si>
  <si>
    <t>コンポジットガッター</t>
  </si>
  <si>
    <t>ウッディソイル工法</t>
  </si>
  <si>
    <t>SY工法</t>
  </si>
  <si>
    <t>100000m3</t>
  </si>
  <si>
    <t>パノラマサーモ</t>
  </si>
  <si>
    <t>ログガード</t>
  </si>
  <si>
    <t>リサイクル環境保全型連結ブロックRE</t>
  </si>
  <si>
    <t>リバーウェイ</t>
  </si>
  <si>
    <t>イーグルボックス/ネオイーグル</t>
  </si>
  <si>
    <t>マーカライトソーラー</t>
  </si>
  <si>
    <t>CSB(遠心成形高強度パイプカルバート)シリーズ</t>
  </si>
  <si>
    <t>調心機能付き水平支承(機能分離型支承)</t>
  </si>
  <si>
    <t>小型の平たん性測定装置「凸凹ウォーク」</t>
  </si>
  <si>
    <t>ガイド管工法</t>
  </si>
  <si>
    <t>18本</t>
  </si>
  <si>
    <t>エコ・バーン</t>
  </si>
  <si>
    <t>TACバイオパイプ</t>
  </si>
  <si>
    <t>E-バッグ</t>
  </si>
  <si>
    <t>336袋</t>
  </si>
  <si>
    <t>eWALL(イーウォール)BE</t>
  </si>
  <si>
    <t>eWALL(イーウォール)AF</t>
  </si>
  <si>
    <t>法尻ガード</t>
  </si>
  <si>
    <t>無機質土壌改良材「スーパーソル」</t>
  </si>
  <si>
    <t>オートリセットブレーカ・ATパック</t>
  </si>
  <si>
    <t>棚ブロック工法</t>
  </si>
  <si>
    <t>ロックペッカー工法</t>
  </si>
  <si>
    <t>サブマード工法</t>
  </si>
  <si>
    <t>油圧ショベル新遠隔操縦システム</t>
  </si>
  <si>
    <t>UC-win/Road</t>
  </si>
  <si>
    <t>パラレルフレーム構法</t>
  </si>
  <si>
    <t>オアシス</t>
  </si>
  <si>
    <t>ガイドウェイライン</t>
  </si>
  <si>
    <t>ポットウィード</t>
  </si>
  <si>
    <t>ストーンシート</t>
  </si>
  <si>
    <t>スティープ スロープ</t>
  </si>
  <si>
    <t>ディークガードⅡ</t>
  </si>
  <si>
    <t>クールベーブ</t>
  </si>
  <si>
    <t>1700m2</t>
  </si>
  <si>
    <t>ロック緑化工</t>
  </si>
  <si>
    <t>圧入ケーソン工法(グリップジャッキシステム)</t>
  </si>
  <si>
    <t>2243m3</t>
  </si>
  <si>
    <t>コンクリート用電気炉酸化スラグ骨材</t>
  </si>
  <si>
    <t>100t</t>
  </si>
  <si>
    <t>アースドレーン工法</t>
  </si>
  <si>
    <t>400m</t>
  </si>
  <si>
    <t>キワライト超広角反射シート</t>
  </si>
  <si>
    <t>セーフティ・アンチヒートブロック</t>
  </si>
  <si>
    <t>ネプロス</t>
  </si>
  <si>
    <t>TLN舗装修繕工法</t>
  </si>
  <si>
    <t>1600m2</t>
  </si>
  <si>
    <t>循環式水洗トイレシステム</t>
  </si>
  <si>
    <t>電動桁横取り扛上降下装置</t>
  </si>
  <si>
    <t>ヘデラ登ハンシステム</t>
  </si>
  <si>
    <t>浅層管路防護板「オクトG」</t>
  </si>
  <si>
    <t>10ｍ</t>
  </si>
  <si>
    <t>光触媒付歩道用平板(エコウォーキングブリック)</t>
  </si>
  <si>
    <t>情報ボックス耐火防護用JICケイカルTN工法</t>
  </si>
  <si>
    <t>パラレルフォーム</t>
  </si>
  <si>
    <t>自在勾配排水桝(まがるくん)</t>
  </si>
  <si>
    <t>EM(エコマテリアル)可とう電線管</t>
  </si>
  <si>
    <t>サクセムPC橋梁</t>
  </si>
  <si>
    <t>3次元レーザースキャナー計測システム</t>
  </si>
  <si>
    <t>6ha</t>
  </si>
  <si>
    <t>ハイシャット・HST</t>
  </si>
  <si>
    <t>デジタル画像による、構造物の点検・分析支援システム</t>
  </si>
  <si>
    <t>263㎡</t>
  </si>
  <si>
    <t>FKパネル工法</t>
  </si>
  <si>
    <t>薄型低層遮音壁</t>
  </si>
  <si>
    <t>プラメタル防眩板</t>
  </si>
  <si>
    <t>PCF壁高欄工法(VFRCタイプ)</t>
  </si>
  <si>
    <t>FRP製水門</t>
  </si>
  <si>
    <t>先端改良型遮音壁「ハチノス型遮音壁」</t>
  </si>
  <si>
    <t>サットインパイル工法</t>
  </si>
  <si>
    <t>1箇所(脚)</t>
  </si>
  <si>
    <t>角ドレーン</t>
  </si>
  <si>
    <t>スーパーE-ユニット</t>
  </si>
  <si>
    <t>440袋</t>
  </si>
  <si>
    <t>ナルコート防食防水工法</t>
  </si>
  <si>
    <t>光触媒サンフラッシュ 低圧温風塗装工法</t>
  </si>
  <si>
    <t>吸音機能付低層遮音壁「サイレンスウォール」</t>
  </si>
  <si>
    <t>大型積みブロック「プロテックウォール」</t>
  </si>
  <si>
    <t>3Dレーザースキャナーによる地形計測システム</t>
  </si>
  <si>
    <t>500000㎡</t>
  </si>
  <si>
    <t>制振ソルパック工法</t>
  </si>
  <si>
    <t>OGEM工法(大粒径OGM)</t>
  </si>
  <si>
    <t>スパイクウォール</t>
  </si>
  <si>
    <t>36㎡</t>
  </si>
  <si>
    <t>ローコスト・ステンレスフートバルブ</t>
  </si>
  <si>
    <t>グレーチングホルダー</t>
  </si>
  <si>
    <t>36組</t>
  </si>
  <si>
    <t>ガードレール・ガードパイプ 自在R連続基礎ブロック</t>
  </si>
  <si>
    <t>防草を意図したコンクリート境界ブロック</t>
  </si>
  <si>
    <t>砕・転圧盛土工法</t>
  </si>
  <si>
    <t>CD側溝シリーズ</t>
  </si>
  <si>
    <t>コンクリート防水材(ウォータドリーム・ポルトグラス)</t>
  </si>
  <si>
    <t>0㎡</t>
  </si>
  <si>
    <t>FE-Pシステム</t>
  </si>
  <si>
    <t>免震ダンパー(TAD)</t>
  </si>
  <si>
    <t>ホルムアルデヒド吸着紙「ホルムパックン」</t>
  </si>
  <si>
    <t>バキュームブラスト工法</t>
  </si>
  <si>
    <t>キクスイ連続繊維シート剥落防止対策工法</t>
  </si>
  <si>
    <t>プチジェット工法</t>
  </si>
  <si>
    <t>セルプレスト管(高密度ポリエチレン管樹脂溶接継手)</t>
  </si>
  <si>
    <t>EG植栽パック</t>
  </si>
  <si>
    <t>Hydro-J(ハイドロ-J)工法</t>
  </si>
  <si>
    <t>タフポーラス・R</t>
  </si>
  <si>
    <t>中温化アスファルト混合物「TMTミックス」</t>
  </si>
  <si>
    <t>トンネル照明用防水接続コネクター</t>
  </si>
  <si>
    <t>475箇所</t>
  </si>
  <si>
    <t>リバーシブルブロックガードレール連続基礎</t>
  </si>
  <si>
    <t>イースターマット (自然侵入促進型植生マット)</t>
  </si>
  <si>
    <t>斜角門形カルバート</t>
  </si>
  <si>
    <t>里ごころ(国内採取種子利用植生マット工)</t>
  </si>
  <si>
    <t>圧入ケーソン工法(K-G方式)</t>
  </si>
  <si>
    <t>ハイブリッジオイルマット</t>
  </si>
  <si>
    <t>300L</t>
  </si>
  <si>
    <t>環境・景観小型連結ブロック(アウティス・アステールシリーズ)</t>
  </si>
  <si>
    <t>逆Tポール基礎</t>
  </si>
  <si>
    <t>脱着式路床部埋設型車両検出器</t>
  </si>
  <si>
    <t>2車線</t>
  </si>
  <si>
    <t>TL-携帯遮音板</t>
  </si>
  <si>
    <t>0dB</t>
  </si>
  <si>
    <t>備蓄材利用ワイヤー連結工法</t>
  </si>
  <si>
    <t>PREDAM工法</t>
  </si>
  <si>
    <t>2橋脚</t>
  </si>
  <si>
    <t>FDドレン</t>
  </si>
  <si>
    <t>歩車道ベース付暗渠側溝</t>
  </si>
  <si>
    <t>TNA-吸音マットウォール工法</t>
  </si>
  <si>
    <t>4セット</t>
  </si>
  <si>
    <t>消音蓋(側溝用コンクリート製蓋)</t>
  </si>
  <si>
    <t>マルチスライド工法『スライドレール』</t>
  </si>
  <si>
    <t>ディンプル</t>
  </si>
  <si>
    <t>上部障害クリア工法</t>
  </si>
  <si>
    <t>ソナーによる橋梁下部工洗掘調査</t>
  </si>
  <si>
    <t>都市型側溝 Wスリット</t>
  </si>
  <si>
    <t>インバーターチゼル削孔システム</t>
  </si>
  <si>
    <t>MS計測手法</t>
  </si>
  <si>
    <t>環境保全型連節ブロック エコアイランドマークⅡ</t>
  </si>
  <si>
    <t>環境保全型ブロック 彩陣</t>
  </si>
  <si>
    <t>G-1側溝</t>
  </si>
  <si>
    <t>リングロープ工</t>
  </si>
  <si>
    <t>雨水貯留浸透施設「ミニプログレス」</t>
  </si>
  <si>
    <t>浸透性耐久グラウト材『グランドエース』</t>
  </si>
  <si>
    <t>マグネラップ</t>
  </si>
  <si>
    <t>環境対応型圧入機</t>
  </si>
  <si>
    <t>セーフティーフラッシャー</t>
  </si>
  <si>
    <t>橋面連続舗装工法(ヘキサロック工法) 【ジョントバスター 小規模橋梁用】</t>
  </si>
  <si>
    <t>背面処理工【可撓性踏掛版】</t>
  </si>
  <si>
    <t>自由勾配側溝用簡易固定グレーチング</t>
  </si>
  <si>
    <t>角型地中埋設管 カクフレキ</t>
  </si>
  <si>
    <t>目地防草用資材「目地バリシート」</t>
  </si>
  <si>
    <t>アドグリーンコート「熱線遮蔽機能塗料」</t>
  </si>
  <si>
    <t>スリットライングリップ</t>
  </si>
  <si>
    <t>900m</t>
  </si>
  <si>
    <t>トンネルウォール</t>
  </si>
  <si>
    <t>NS工法</t>
  </si>
  <si>
    <t>透水性コンクリート無機舗装材ドライウェイ</t>
  </si>
  <si>
    <t>1平方メートル</t>
  </si>
  <si>
    <t>ソリューション側溝</t>
  </si>
  <si>
    <t>共和式擬岩ブロック</t>
  </si>
  <si>
    <t>共和式魚道ブロック工法</t>
  </si>
  <si>
    <t>10.5㎡</t>
  </si>
  <si>
    <t>共和式覆土(客土)ブロック</t>
  </si>
  <si>
    <t>環境・景観大型積ブロック(アウティス・アステールシリーズ)</t>
  </si>
  <si>
    <t>環境・景観緑化積ブロック(アウティス・アステールシリーズ)</t>
  </si>
  <si>
    <t>SPD工法</t>
  </si>
  <si>
    <t>管保護材付き免震ユニットハンドホール接続管</t>
  </si>
  <si>
    <t>アルミ合金製検査路</t>
  </si>
  <si>
    <t>350m</t>
  </si>
  <si>
    <t>エココートC</t>
  </si>
  <si>
    <t>ハイシールM</t>
  </si>
  <si>
    <t>ポラロック</t>
  </si>
  <si>
    <t>溶接部ヘルスモニタリングシステム</t>
  </si>
  <si>
    <t>328.8m2</t>
  </si>
  <si>
    <t>GTフレーム工法</t>
  </si>
  <si>
    <t>コンクリートひび割れ調査システム</t>
  </si>
  <si>
    <t>440㎡</t>
  </si>
  <si>
    <t>共和式消波・根固ブロックシリーズ</t>
  </si>
  <si>
    <t>共和式ポット型多自然護岸用積ブロック</t>
  </si>
  <si>
    <t>共和式中空型多自然護岸用積ブロック</t>
  </si>
  <si>
    <t>共和式大型積ブロック</t>
  </si>
  <si>
    <t>エコシールド</t>
  </si>
  <si>
    <t>バイオタフカラー</t>
  </si>
  <si>
    <t>残存型枠ユニット「KISO RIVERS」</t>
  </si>
  <si>
    <t>9.6m</t>
  </si>
  <si>
    <t>Wメル工法</t>
  </si>
  <si>
    <t>アラミド繊維シートによる水中巻立補強工法</t>
  </si>
  <si>
    <t>4基</t>
  </si>
  <si>
    <t>河川橋脚におけるウレアウレタン併用防護工法</t>
  </si>
  <si>
    <t>天然重曹で芝生地の除草工</t>
  </si>
  <si>
    <t>シェルRスパン</t>
  </si>
  <si>
    <t>216m2</t>
  </si>
  <si>
    <t>SE側溝</t>
  </si>
  <si>
    <t>KST組立アンカーシステム</t>
  </si>
  <si>
    <t>ピアストーン工法</t>
  </si>
  <si>
    <t>常温ガラスコーティングシステム</t>
  </si>
  <si>
    <t>共和式ホタルブロック</t>
  </si>
  <si>
    <t>耐震ジョイント</t>
  </si>
  <si>
    <t>オーバーラップ式護岸基礎ブロック</t>
  </si>
  <si>
    <t>耐熱フィルター付き排水性舗装対応側溝</t>
  </si>
  <si>
    <t>共和式コンクリート沈床工ブロック</t>
  </si>
  <si>
    <t>共和式魚巣ブロック</t>
  </si>
  <si>
    <t>100.7㎡</t>
  </si>
  <si>
    <t>共和式階段ブロック</t>
  </si>
  <si>
    <t>10.8m2</t>
  </si>
  <si>
    <t>スーパーワイドボックス(SWB)</t>
  </si>
  <si>
    <t>石灰安定リサイクル路盤材・盛土材・再生砂</t>
  </si>
  <si>
    <t>ストーン・スプレット</t>
  </si>
  <si>
    <t>EX工法</t>
  </si>
  <si>
    <t>高性能プレテンション桁</t>
  </si>
  <si>
    <t>ハイティーウォール</t>
  </si>
  <si>
    <t>ねこぎぎ</t>
  </si>
  <si>
    <t>24.6㎡</t>
  </si>
  <si>
    <t>オバコン型歩車道境界ブロック</t>
  </si>
  <si>
    <t>制震構造サーバラック・ガルテクト</t>
  </si>
  <si>
    <t>共和式大型張ブロック</t>
  </si>
  <si>
    <t>グラウト充填探査システム</t>
  </si>
  <si>
    <t>フリーエル</t>
  </si>
  <si>
    <t>セットバックパーキング</t>
  </si>
  <si>
    <t>40台</t>
  </si>
  <si>
    <t>電撃破砕薬 カルマック</t>
  </si>
  <si>
    <t>大形ブロックによる自然法面工法</t>
  </si>
  <si>
    <t>カタツムリ</t>
  </si>
  <si>
    <t>橋脚基礎接合工法</t>
  </si>
  <si>
    <t>1接合部</t>
  </si>
  <si>
    <t>エイト・ガード</t>
  </si>
  <si>
    <t>土壌微生物膜プロセスによる汚水処理(ソフィール)</t>
  </si>
  <si>
    <t>10年</t>
  </si>
  <si>
    <t>ハニカムボックス</t>
  </si>
  <si>
    <t>ハイパーSP防水工法</t>
  </si>
  <si>
    <t>遮熱性舗装 〔商標名:タフ・カット〕</t>
  </si>
  <si>
    <t>CDFシステム(落書き・貼紙防止対策技術)</t>
  </si>
  <si>
    <t>環境監視システムEMOS</t>
  </si>
  <si>
    <t>200本</t>
  </si>
  <si>
    <t>1断面</t>
  </si>
  <si>
    <t>クラックパトロールシステム</t>
  </si>
  <si>
    <t>河川用電磁流速計</t>
  </si>
  <si>
    <t>ロードクーラー</t>
  </si>
  <si>
    <t>ビオトープサンド(水質浄化材)</t>
  </si>
  <si>
    <t>衝撃振動試験による構造物の健全度評価法</t>
  </si>
  <si>
    <t>4橋脚数</t>
  </si>
  <si>
    <t>1000本</t>
  </si>
  <si>
    <t>苔タイルカーペット緑化工法</t>
  </si>
  <si>
    <t>カートリッジ式ろ過膜モジュールシステム</t>
  </si>
  <si>
    <t>8月</t>
  </si>
  <si>
    <t>モスグラス</t>
  </si>
  <si>
    <t>ソーラーセーフティーフラッシャー</t>
  </si>
  <si>
    <t>FILL WALL工法</t>
  </si>
  <si>
    <t>縁石用道路反射鋲「ルミエレ」・「ボンエクレール」</t>
  </si>
  <si>
    <t>806箇所</t>
  </si>
  <si>
    <t>ガードレール用連続基礎ブロック 「プロテクトベース」</t>
  </si>
  <si>
    <t>ロングスパンカルバート</t>
  </si>
  <si>
    <t>高熱伝導性アスファルト舗装工法</t>
  </si>
  <si>
    <t>RDC工法による環境浄化防汚塗装</t>
  </si>
  <si>
    <t>ナテュレ</t>
  </si>
  <si>
    <t>根茎植物抑制用ニードフル防草シート</t>
  </si>
  <si>
    <t>エコペーブ</t>
  </si>
  <si>
    <t>BOSOシステム</t>
  </si>
  <si>
    <t>QKウォール</t>
  </si>
  <si>
    <t>ポカラ工法～コンクリート製雨水地下貯留(浸透)施設～</t>
  </si>
  <si>
    <t>689.17m3</t>
  </si>
  <si>
    <t>洗浄水循環式水洗トイレ ユニレットJR型</t>
  </si>
  <si>
    <t>1年間</t>
  </si>
  <si>
    <t>ミノコート(薄層表面処理工)</t>
  </si>
  <si>
    <t>外付け耐震補強工法「ピタウォール工法」</t>
  </si>
  <si>
    <t>外付け耐震補強工法「CESRet工法」</t>
  </si>
  <si>
    <t>ハンディウッド</t>
  </si>
  <si>
    <t>NATM湧水対応型裏面排水材</t>
  </si>
  <si>
    <t>60枚</t>
  </si>
  <si>
    <t>どこでも緑化マット工法</t>
  </si>
  <si>
    <t>ソイルミックス・リサイクル工法</t>
  </si>
  <si>
    <t>コンクリート柱の鉄筋の位置決め用テンプレート</t>
  </si>
  <si>
    <t>コンクリート柱の鉄筋の機械式継手(スリーブジョイント)の固定具</t>
  </si>
  <si>
    <t>ヒートソイル工法</t>
  </si>
  <si>
    <t>小型積ブロック(アニーヴン、ポーラスアニーヴン)</t>
  </si>
  <si>
    <t>ユニット式スライディングフォーム工法(USF工法)</t>
  </si>
  <si>
    <t>保育ブロック緑化工法</t>
  </si>
  <si>
    <t>スーパーEpoグース</t>
  </si>
  <si>
    <t>フィットウォール</t>
  </si>
  <si>
    <t>700ｍ</t>
  </si>
  <si>
    <t>法面マルチング工法</t>
  </si>
  <si>
    <t>16㎡</t>
  </si>
  <si>
    <t>0.22k㎡</t>
  </si>
  <si>
    <t>UUライニング工法</t>
  </si>
  <si>
    <t>リプラウッドパネル</t>
  </si>
  <si>
    <t>SMD(スーパーミニドリル)杭工法</t>
  </si>
  <si>
    <t>16本</t>
  </si>
  <si>
    <t>12箇所</t>
  </si>
  <si>
    <t>底生動物の定量採集装置</t>
  </si>
  <si>
    <t>卵形側溝シリーズ</t>
  </si>
  <si>
    <t>ゴ・ブロック</t>
  </si>
  <si>
    <t>KOSMOSゴンドラ工法</t>
  </si>
  <si>
    <t>460掛m2</t>
  </si>
  <si>
    <t>車両用防護柵基礎付プレキャストL型擁壁『SL-G』</t>
  </si>
  <si>
    <t>軽量大型土のう仮埋戻し工法</t>
  </si>
  <si>
    <t>20組</t>
  </si>
  <si>
    <t>重車両対応駐車場緑化ブロック グラッサム</t>
  </si>
  <si>
    <t>AGF-boring工法</t>
  </si>
  <si>
    <t>30.5m</t>
  </si>
  <si>
    <t>橋梁下部工の耐震補強工法(スペースボックス)</t>
  </si>
  <si>
    <t>770m</t>
  </si>
  <si>
    <t>低騒音・防振型油圧ハンドブレーカ</t>
  </si>
  <si>
    <t>ジオセル土留め可変側溝</t>
  </si>
  <si>
    <t>汎用耐食型NSTスクリーン</t>
  </si>
  <si>
    <t>TSN寒中コンクリート養生システム</t>
  </si>
  <si>
    <t>155m3</t>
  </si>
  <si>
    <t>鉄鋼スラグ水和固化体を用いた河川根固めブロック</t>
  </si>
  <si>
    <t>OS側溝</t>
  </si>
  <si>
    <t>ガイアスーパージョイント</t>
  </si>
  <si>
    <t>100ヵ所</t>
  </si>
  <si>
    <t>鋼構造物における溶接部ピーニング(UNP)強化工法</t>
  </si>
  <si>
    <t>クワトロジャッキNS240</t>
  </si>
  <si>
    <t>ハイパーウェルSP</t>
  </si>
  <si>
    <t>コンクリート構造物の耐摩耗工法 「ノアモ工法」</t>
  </si>
  <si>
    <t>ハイブリッドソイルミキサー工法</t>
  </si>
  <si>
    <t>中性土質改良材「かたまる泥(で)」</t>
  </si>
  <si>
    <t>CB-110004-VG</t>
  </si>
  <si>
    <t>重金属等汚染土壌の固化・不溶化処理技術(ピュアソイル、ピュアソイルEX)</t>
  </si>
  <si>
    <t>CB-110006-VG</t>
  </si>
  <si>
    <t>跡埋めモルタル脱落防止用Pコン「セパッ止(と)」</t>
  </si>
  <si>
    <t>500個</t>
  </si>
  <si>
    <t>コンクリート製品搬送据付装置「ジャッキアップローラー工法」</t>
  </si>
  <si>
    <t>CB-110009-VG</t>
  </si>
  <si>
    <t>CB-110010-VG</t>
  </si>
  <si>
    <t>PREE工法(モルタル増厚工法)</t>
  </si>
  <si>
    <t>ラックストーン</t>
  </si>
  <si>
    <t>エコジオ(ECO GEO)工法</t>
  </si>
  <si>
    <t>CB-110014-VG</t>
  </si>
  <si>
    <t>CB-110015-VG</t>
  </si>
  <si>
    <t>NSエコスパイラル</t>
  </si>
  <si>
    <t>CB-110017-VG</t>
  </si>
  <si>
    <t>遮熱低熱ブロック「アースクルー25」</t>
  </si>
  <si>
    <t>グリーンテクノパーキング</t>
  </si>
  <si>
    <t>125㎡</t>
  </si>
  <si>
    <t>CB-110020-VG</t>
  </si>
  <si>
    <t>鋼トラス橋格点カバー工法</t>
  </si>
  <si>
    <t>CB-110022-VG</t>
  </si>
  <si>
    <t>アニマルガード工法</t>
  </si>
  <si>
    <t>CB-110024-VG</t>
  </si>
  <si>
    <t>太陽光発電LED道路照明灯</t>
  </si>
  <si>
    <t>混合撹拌性能を高めた深層混合処理工法「TSC工法」</t>
  </si>
  <si>
    <t>CB-110027-VG</t>
  </si>
  <si>
    <t>CB-110028-VG</t>
  </si>
  <si>
    <t>25枚</t>
  </si>
  <si>
    <t>CB-110029-VG</t>
  </si>
  <si>
    <t>トンネル用スリット側溝(歩車道境界ブロック一体型)</t>
  </si>
  <si>
    <t>目地防草用資材「目地バリL型シート」</t>
  </si>
  <si>
    <t>CB-110032-VG</t>
  </si>
  <si>
    <t>CB-110033-VG</t>
  </si>
  <si>
    <t>電動式植栽除草関連機械</t>
  </si>
  <si>
    <t>マルチサクションドレーン工法</t>
  </si>
  <si>
    <t>集水ボーリング保孔管(ラストップ)</t>
  </si>
  <si>
    <t>アームロック</t>
  </si>
  <si>
    <t>CB-110038-VG</t>
  </si>
  <si>
    <t>CB-110039-VG</t>
  </si>
  <si>
    <t>建設発生土高度再生工法</t>
  </si>
  <si>
    <t>自己修復機能付河川用遮水シート</t>
  </si>
  <si>
    <t>多自然川づくり対応大型ブロックマット</t>
  </si>
  <si>
    <t>CB-110043-VG</t>
  </si>
  <si>
    <t>WISC (ウィスク)</t>
  </si>
  <si>
    <t>CB-110045-VG</t>
  </si>
  <si>
    <t>3803m</t>
  </si>
  <si>
    <t>セラミックス製路面表示板(サインタイルEX)</t>
  </si>
  <si>
    <t>CB-110047-VG</t>
  </si>
  <si>
    <t>簡易脱着式強力マグネット足場・レール仮設工法</t>
  </si>
  <si>
    <t>有機性廃棄物の発生地内堆肥化製造工法(地産地消工法)</t>
  </si>
  <si>
    <t>連鎖ストーン</t>
  </si>
  <si>
    <t>プレキャストパラペット</t>
  </si>
  <si>
    <t>雑草が自ら成長を止めてしまう防草カッター工法</t>
  </si>
  <si>
    <t>コンクリート構造物のひび割れ検出塗装システム</t>
  </si>
  <si>
    <t>タイガーパイル工法</t>
  </si>
  <si>
    <t>27本</t>
  </si>
  <si>
    <t>リユース高欄</t>
  </si>
  <si>
    <t>透水コンクリート舗装用添加剤「トウスイタロー」</t>
  </si>
  <si>
    <t>瓦リサイクル透水性舗装材</t>
  </si>
  <si>
    <t>エコ クリーン ヒートプレス</t>
  </si>
  <si>
    <t>1000kg</t>
  </si>
  <si>
    <t>下水道管埋設用NSPパイプサポート</t>
  </si>
  <si>
    <t>防草用クレイチップ</t>
  </si>
  <si>
    <t>組積みブロック(スクラムスプリットンブロック)</t>
  </si>
  <si>
    <t>開放型耐震補強工法「SMIC工法」</t>
  </si>
  <si>
    <t>大型積ブロック「ジャストウォール」</t>
  </si>
  <si>
    <t>低反発・防振油圧ハンドブレーカ</t>
  </si>
  <si>
    <t>スクモベストコート「熱抵抗機能型塗料」</t>
  </si>
  <si>
    <t>サーモコン(事後発泡型グラウト材)</t>
  </si>
  <si>
    <t>200m3</t>
  </si>
  <si>
    <t>打音による床版コンクリート等の健全度測定システム</t>
  </si>
  <si>
    <t>SG補強継手</t>
  </si>
  <si>
    <t>4.75m</t>
  </si>
  <si>
    <t>携帯端末を利用した情報配信システム</t>
  </si>
  <si>
    <t>アース付EM-EEF</t>
  </si>
  <si>
    <t>3000m</t>
  </si>
  <si>
    <t>手持ち式ハイブリッドコアドリルDD</t>
  </si>
  <si>
    <t>U字溝メジアン工法</t>
  </si>
  <si>
    <t>エコ クリーン 研掃ロボ工法</t>
  </si>
  <si>
    <t>電磁誘導加熱による鋼構造物の塗膜剥離工法</t>
  </si>
  <si>
    <t>シャットファルトⅡ</t>
  </si>
  <si>
    <t>パイプ型落橋防止システム</t>
  </si>
  <si>
    <t>コンビジャイロ工法</t>
  </si>
  <si>
    <t>スーパーEpoアスコン</t>
  </si>
  <si>
    <t>ゲリラ豪雨対策用高排水性舗装工法(TNベース)</t>
  </si>
  <si>
    <t>100平方メートル</t>
  </si>
  <si>
    <t>リターンバックル</t>
  </si>
  <si>
    <t>ウォールプロテクト工法</t>
  </si>
  <si>
    <t>ADウォール(剛性防護柵付き擁壁)</t>
  </si>
  <si>
    <t>CAB WALL工法</t>
  </si>
  <si>
    <t>どこでもミスト養生【C4-System(Completely Continuous Concrete Curing System)】</t>
  </si>
  <si>
    <t>ケーズルリング</t>
  </si>
  <si>
    <t>80個</t>
  </si>
  <si>
    <t>PC構台システム</t>
  </si>
  <si>
    <t>100空m3</t>
  </si>
  <si>
    <t>天竜杉間伐材使用木製単管バリケード「きばり君」</t>
  </si>
  <si>
    <t>メタルバスター工法</t>
  </si>
  <si>
    <t>150m3</t>
  </si>
  <si>
    <t>炭素繊維シートを用いた照明柱・標識柱など鋼管柱の根腐れ防止・補修工法</t>
  </si>
  <si>
    <t>10基</t>
  </si>
  <si>
    <t>エレファントノズル(トンネル二次覆工高品質化システムシリーズ)</t>
  </si>
  <si>
    <t>セーフワークシステム</t>
  </si>
  <si>
    <t>1000掛m2</t>
  </si>
  <si>
    <t>コンクリート表面含浸工法 【シッカリート工法】</t>
  </si>
  <si>
    <t>音響波の減衰率を用いた地盤改良範囲および地中障害物・空洞調査</t>
  </si>
  <si>
    <t>GTF受圧板工法</t>
  </si>
  <si>
    <t>充電式特殊LED投光器「X-teraso(エックステラソー)Ver.N」</t>
  </si>
  <si>
    <t>CB-160001-AG</t>
  </si>
  <si>
    <t>CB-160002-AG</t>
  </si>
  <si>
    <t>CB-160004-AG</t>
  </si>
  <si>
    <t>CB-160006-AG</t>
  </si>
  <si>
    <t>1h</t>
  </si>
  <si>
    <t>CB-160007-AG</t>
  </si>
  <si>
    <t>CB-160008-AG</t>
  </si>
  <si>
    <t>CB-160011-AG</t>
  </si>
  <si>
    <t>211トン</t>
  </si>
  <si>
    <t>CB-160012-AG</t>
  </si>
  <si>
    <t>CB-160014-AG</t>
  </si>
  <si>
    <t>CB-160015-AG</t>
  </si>
  <si>
    <t>CB-160016-AG</t>
  </si>
  <si>
    <t>CB-160017-AG</t>
  </si>
  <si>
    <t>CB-160018-AG</t>
  </si>
  <si>
    <t>CB-160020-AG</t>
  </si>
  <si>
    <t>CB-160021-AG</t>
  </si>
  <si>
    <t>CB-160022-AG</t>
  </si>
  <si>
    <t>CB-160023-AG</t>
  </si>
  <si>
    <t>CB-160024-AG</t>
  </si>
  <si>
    <t>CB-160027-AG</t>
  </si>
  <si>
    <t>CB-160029-AG</t>
  </si>
  <si>
    <t>3孔</t>
  </si>
  <si>
    <t>1柱</t>
  </si>
  <si>
    <t>1業務</t>
  </si>
  <si>
    <t>350m2</t>
  </si>
  <si>
    <t>2m3</t>
  </si>
  <si>
    <t>1橋(L=114m)</t>
  </si>
  <si>
    <t>1407m</t>
  </si>
  <si>
    <t>5000m</t>
  </si>
  <si>
    <t>9000m3</t>
  </si>
  <si>
    <t>104m</t>
  </si>
  <si>
    <t>dinnteco-100plus</t>
  </si>
  <si>
    <t>13750㎡</t>
  </si>
  <si>
    <t>0.3m3</t>
  </si>
  <si>
    <t>14本</t>
  </si>
  <si>
    <t>5本</t>
  </si>
  <si>
    <t>IZW.Shield（塗布後の養生時間が2時間のシラン系表面含浸材）</t>
  </si>
  <si>
    <t>30m（１区画分）</t>
  </si>
  <si>
    <t>30組</t>
  </si>
  <si>
    <t>25本</t>
  </si>
  <si>
    <t>5台</t>
  </si>
  <si>
    <t>6箇月</t>
  </si>
  <si>
    <t>3.9ｍ</t>
  </si>
  <si>
    <t>CB-210009-A</t>
  </si>
  <si>
    <t>リフタス</t>
  </si>
  <si>
    <t>現場打ち側溝修繕工法</t>
  </si>
  <si>
    <t>CB-210010-A</t>
  </si>
  <si>
    <t>ICR処理工法</t>
  </si>
  <si>
    <t>当て板工法</t>
  </si>
  <si>
    <t>CB-210011-A</t>
  </si>
  <si>
    <t>高性能型高減衰ゴム支承「HDReX」</t>
  </si>
  <si>
    <t>超高減衰ゴム支承「HDR-S」</t>
  </si>
  <si>
    <t>CB-210012-A</t>
  </si>
  <si>
    <t>シート巻取機</t>
  </si>
  <si>
    <t>人力によるダンプトラック荷台上でのトラックシートの敷設。</t>
  </si>
  <si>
    <t>CB-210013-A</t>
  </si>
  <si>
    <t>ベストフロアーRV工法</t>
  </si>
  <si>
    <t>金コテ押さえ</t>
  </si>
  <si>
    <t>CB-210014-A</t>
  </si>
  <si>
    <t>中性型水系剥離剤ECO「STRIPPER」</t>
  </si>
  <si>
    <t>CB-210015-A</t>
  </si>
  <si>
    <t>EPM</t>
  </si>
  <si>
    <t>吹付枠工+植生基材吹付工</t>
  </si>
  <si>
    <t>CB-220001-A</t>
  </si>
  <si>
    <t>ラバーBESTウエイト</t>
  </si>
  <si>
    <t>水タンク型ウエイト</t>
  </si>
  <si>
    <t>15個</t>
  </si>
  <si>
    <t>CB-220002-A</t>
  </si>
  <si>
    <t>三次元点群ビューワ「Mierre」（ミエール）</t>
  </si>
  <si>
    <t>「道路防災カルテ点検業務」における現地スケッチを基本とした落石・転石調査</t>
  </si>
  <si>
    <t>CB-220003-A</t>
  </si>
  <si>
    <t>アスファルト用改質剤　タフパックスーパーD&amp;D⁺</t>
  </si>
  <si>
    <t>プレミックスタイプのポリマー改質アスファルト</t>
  </si>
  <si>
    <t>CB-220004-A</t>
  </si>
  <si>
    <t>アスファルト用改質剤　タフパックスーパーW</t>
  </si>
  <si>
    <t>プレミックスタイプのポリマー改質アスファルトIII型-W</t>
  </si>
  <si>
    <t>CB-220005-A</t>
  </si>
  <si>
    <t>飛石対策フィルムによる透光板保護技術「サーフタック」</t>
  </si>
  <si>
    <t>透光性ポリカーボネート遮音板</t>
  </si>
  <si>
    <t>CB-220006-A</t>
  </si>
  <si>
    <t>塩分除去洗浄による戻り錆び対策工法</t>
  </si>
  <si>
    <t>乾式ブラスト工法＋塩分水洗浄工法</t>
  </si>
  <si>
    <t>CB-220007-A</t>
  </si>
  <si>
    <t>エコクリーンクラックバスター</t>
  </si>
  <si>
    <t>グラインダー仕上げによる切削補修工</t>
  </si>
  <si>
    <t>CB-220008-A</t>
  </si>
  <si>
    <t>合いマーク用マーカー　消えま線</t>
  </si>
  <si>
    <t>工業用マーカー</t>
  </si>
  <si>
    <t>CB-220009-A</t>
  </si>
  <si>
    <t>アスファルト及びチッピング材敷均し機械「CEPIA」</t>
  </si>
  <si>
    <t>人力舗装工</t>
  </si>
  <si>
    <t>CB-220010-A</t>
  </si>
  <si>
    <t>防草機能付きコンクリート２次製品</t>
  </si>
  <si>
    <t>防草機能なしコンクリート2次製品</t>
  </si>
  <si>
    <t>CB-220011-A</t>
  </si>
  <si>
    <t>ひび割れ抑制型アスファルト混合物　Rug Mix</t>
  </si>
  <si>
    <t>改質アスファルトII型を使用した密粒度アスファルト混合物</t>
  </si>
  <si>
    <t>CB-220012-A</t>
  </si>
  <si>
    <t>LED投光器「サンフラワーライト」</t>
  </si>
  <si>
    <t>CB-220013-A</t>
  </si>
  <si>
    <t>エコクリーンショット</t>
  </si>
  <si>
    <t>スチールグリット</t>
  </si>
  <si>
    <t>CB-220014-A</t>
  </si>
  <si>
    <t>レジェンドパイプ工法</t>
  </si>
  <si>
    <t>集排水パイプ＋標準型掘進機による推進工法</t>
  </si>
  <si>
    <t>150ｍ</t>
  </si>
  <si>
    <t>CB-220015-A</t>
  </si>
  <si>
    <t>FAITH21　ADVANCE（防錆水性コート材）</t>
  </si>
  <si>
    <t>CB-220016-A</t>
  </si>
  <si>
    <t>遠隔地蓄電池残量監視システム</t>
  </si>
  <si>
    <t>人的な巡回監視</t>
  </si>
  <si>
    <t>24カ月×台</t>
  </si>
  <si>
    <t>CB-220017-A</t>
  </si>
  <si>
    <t>非GPS環境対応型ドローンを用いた近接目視点検支援技術</t>
  </si>
  <si>
    <t>CB-220018-A</t>
  </si>
  <si>
    <t>プレキャスト地覆ブロック</t>
  </si>
  <si>
    <t>現場打コンクリートの地覆工</t>
  </si>
  <si>
    <t>17.6ｍ</t>
  </si>
  <si>
    <t>CB-220019-A</t>
  </si>
  <si>
    <t>埋設管防護鋼板「KN-BLOCK」</t>
  </si>
  <si>
    <t>管路防護鋼板 SS400t=16mm</t>
  </si>
  <si>
    <t>CB-220020-A</t>
  </si>
  <si>
    <t>酸素供給型高速焼却架台「モヤッシー」【煙の発生軽減・作業日数短縮装置】</t>
  </si>
  <si>
    <t>刈草の焼却</t>
  </si>
  <si>
    <t>CB-220021-A</t>
  </si>
  <si>
    <t>ＣＤ－Ｅ側溝　ＭＳ１４シリーズ</t>
  </si>
  <si>
    <t>円型水路（天端勾配6%、エプロン幅寸法500mmタイプ）</t>
  </si>
  <si>
    <t>CB-220022-A</t>
  </si>
  <si>
    <t>遠隔臨場SiteLive</t>
  </si>
  <si>
    <t>現場での臨場確認</t>
  </si>
  <si>
    <t>1か月</t>
  </si>
  <si>
    <t>CB-220023-A</t>
  </si>
  <si>
    <t>クリスタルジュエリー工法</t>
  </si>
  <si>
    <t>支承金属溶射工</t>
  </si>
  <si>
    <t>CB-220024-A</t>
  </si>
  <si>
    <t>ブレーキ付き架線式搬器</t>
  </si>
  <si>
    <t>簡易ケーブルクレーン（1.0t）。</t>
  </si>
  <si>
    <t>CB-220025-A</t>
  </si>
  <si>
    <t>継丸工法</t>
  </si>
  <si>
    <t>現場溶接</t>
  </si>
  <si>
    <t>12本</t>
  </si>
  <si>
    <t>CB-220026-A</t>
  </si>
  <si>
    <t>ATモールド管</t>
  </si>
  <si>
    <t>ポリエチレン袋</t>
  </si>
  <si>
    <t>CB-220027-A</t>
  </si>
  <si>
    <t>自動式墨出しシステム（SumiROBO）</t>
  </si>
  <si>
    <t>測量技術者による墨出し</t>
  </si>
  <si>
    <t>120点</t>
  </si>
  <si>
    <t>CB-220028-A</t>
  </si>
  <si>
    <t>ポットホール簡易補修延命【ピタホール工法】</t>
  </si>
  <si>
    <t>常温合材のみでの補修</t>
  </si>
  <si>
    <t>FRP集水桝新工法</t>
  </si>
  <si>
    <t>FRP合成床版</t>
  </si>
  <si>
    <t>ナチュラルウッド</t>
  </si>
  <si>
    <t>モロフォーム(MOROFORM)シリーズ</t>
  </si>
  <si>
    <t>モロック(MOROCK)</t>
  </si>
  <si>
    <t>残存化粧型枠工法「残存化粧型枠プロテロックメーク」</t>
  </si>
  <si>
    <t>残存型枠工法「残存型枠プロテロックピアスワンダー」</t>
  </si>
  <si>
    <t>「セフテム」温度注意喚起システム</t>
  </si>
  <si>
    <t>GRF工法</t>
  </si>
  <si>
    <t>12000m3</t>
  </si>
  <si>
    <t>高気密ステンレス排水管</t>
  </si>
  <si>
    <t>アーバンリング工法(分割セグメント圧入工法)</t>
  </si>
  <si>
    <t>1基施工</t>
  </si>
  <si>
    <t>コンクリート・アジャスタ-工法</t>
  </si>
  <si>
    <t>曲げ耐力制御式炭素繊維シート補強工法</t>
  </si>
  <si>
    <t>エコファイン</t>
  </si>
  <si>
    <t>1ｔ</t>
  </si>
  <si>
    <t>アッシュロバン</t>
  </si>
  <si>
    <t>パワーブレンダー工法(粉体噴射方式)</t>
  </si>
  <si>
    <t>セーフペーブ</t>
  </si>
  <si>
    <t>薄層排水性混合物「タフポーラス・S」</t>
  </si>
  <si>
    <t>パワーブレンダー工法(地表散布方式,集塵装置付地表散布方式)</t>
  </si>
  <si>
    <t>7500m3</t>
  </si>
  <si>
    <t>ソイルクリート工法</t>
  </si>
  <si>
    <t>ダイプラハウエル管の樋管設計・施工方法(高耐圧ポリエチレン管)</t>
  </si>
  <si>
    <t>ダイプラハウエル管による道路下カルバート工の設計・施工方法(高耐圧ポリエチレン管)</t>
  </si>
  <si>
    <t>低騒音化コンクリート舗装工法</t>
  </si>
  <si>
    <t>マルチペーバ</t>
  </si>
  <si>
    <t>カラー排水性混合物「タフパックカラー」</t>
  </si>
  <si>
    <t>パワーペーバ5500による増厚工法</t>
  </si>
  <si>
    <t>タフパックスーパー</t>
  </si>
  <si>
    <t>ウィスパーコート工法</t>
  </si>
  <si>
    <t>枕剛結目地を用いたPCプレキャスト舗装</t>
  </si>
  <si>
    <t>640m2</t>
  </si>
  <si>
    <t>プレストレス目地を用いたPCプレキャスト舗装</t>
  </si>
  <si>
    <t>PLL融雪システム設備</t>
  </si>
  <si>
    <t>2000㎡</t>
  </si>
  <si>
    <t>アーボ箱形パイプ</t>
  </si>
  <si>
    <t>エコパル・パネル</t>
  </si>
  <si>
    <t>セラダクトA</t>
  </si>
  <si>
    <t>SAVEコンポーザー</t>
  </si>
  <si>
    <t>BCCS工法</t>
  </si>
  <si>
    <t>ロック航空緑化工</t>
  </si>
  <si>
    <t>1ha</t>
  </si>
  <si>
    <t>ロックメント航空緑化工</t>
  </si>
  <si>
    <t>ロックモルタル注入工(注入被覆工)</t>
  </si>
  <si>
    <t>ロックモルタル注入工(注入接着工)</t>
  </si>
  <si>
    <t>移動式クレーン・杭打機の姿勢検知装置</t>
  </si>
  <si>
    <t>スーパートップ工法</t>
  </si>
  <si>
    <t>マルチグリッパ</t>
  </si>
  <si>
    <t>CM式T型ブロック積擁壁(ティーロード)</t>
  </si>
  <si>
    <t>レミファルトA</t>
  </si>
  <si>
    <t>テフィックス</t>
  </si>
  <si>
    <t>エコサウンドパネル</t>
  </si>
  <si>
    <t>60㎡</t>
  </si>
  <si>
    <t>SUD工法</t>
  </si>
  <si>
    <t>タフバリア</t>
  </si>
  <si>
    <t>セーオン(静音)ペーブメント</t>
  </si>
  <si>
    <t>固化処理工法(デイコンシステム)</t>
  </si>
  <si>
    <t>高比重の粗骨材を用いたコンクリート二次製品</t>
  </si>
  <si>
    <t>0m3</t>
  </si>
  <si>
    <t>炭化処理システム</t>
  </si>
  <si>
    <t>1t(処分量)</t>
  </si>
  <si>
    <t>建設発生木材リサイクル「接着剤を用いない木質新素材バスターボード」</t>
  </si>
  <si>
    <t>スーパーカルバート</t>
  </si>
  <si>
    <t>36m</t>
  </si>
  <si>
    <t>重力式擁壁用プレキャスト型枠</t>
  </si>
  <si>
    <t>タタキ舗装 フットパース</t>
  </si>
  <si>
    <t>グリーンパネル工法</t>
  </si>
  <si>
    <t>鋼製リングを用いた護岸覆土工法</t>
  </si>
  <si>
    <t>超硬練りコンクリート用混和剤「ポゾリス RD100」</t>
  </si>
  <si>
    <t>塵芥収集機(鋼製双胴形3m3)</t>
  </si>
  <si>
    <t>スーパー・バキューム・プレス(S・V・P)</t>
  </si>
  <si>
    <t>造園廃材の堆肥化システム</t>
  </si>
  <si>
    <t>アメニファルトS</t>
  </si>
  <si>
    <t>高橋脚施工装置</t>
  </si>
  <si>
    <t>大規模処理型チップ化システム</t>
  </si>
  <si>
    <t>建設汚泥から製造する新人工軽量骨材</t>
  </si>
  <si>
    <t>小粒径骨材露出工法</t>
  </si>
  <si>
    <t>ReSM工法</t>
  </si>
  <si>
    <t>コンクリート床版用プレキャスト壁高欄</t>
  </si>
  <si>
    <t>1020m</t>
  </si>
  <si>
    <t>建設発生土の流動化処理埋戻し工法</t>
  </si>
  <si>
    <t>60000m3</t>
  </si>
  <si>
    <t>ネクストーン</t>
  </si>
  <si>
    <t>テラフィックス</t>
  </si>
  <si>
    <t>緑化防音壁</t>
  </si>
  <si>
    <t>KLセグメント(Key Lock Type Segment)</t>
  </si>
  <si>
    <t>ダイヤツインスーパー舗装</t>
  </si>
  <si>
    <t>100ｍ2</t>
  </si>
  <si>
    <t>ダイヤサンドペーブメント</t>
  </si>
  <si>
    <t>ラッピング工法</t>
  </si>
  <si>
    <t>地中探査装置</t>
  </si>
  <si>
    <t>アメニファルトSSS</t>
  </si>
  <si>
    <t>河川堤防空洞探査装置</t>
  </si>
  <si>
    <t>エバーグリーン</t>
  </si>
  <si>
    <t>140㎡</t>
  </si>
  <si>
    <t>都市型側溝</t>
  </si>
  <si>
    <t>アメニファルトSS</t>
  </si>
  <si>
    <t>鋼床版用プレキャスト壁高欄</t>
  </si>
  <si>
    <t>ペ-ブマットPEV-10</t>
  </si>
  <si>
    <t>地山補強土 『 PAN WALL(パンウォール)工法 』</t>
  </si>
  <si>
    <t>380.2㎡</t>
  </si>
  <si>
    <t>分岐型遮音壁Bタイプ</t>
  </si>
  <si>
    <t>建設廃木材利用型枠(改良型)</t>
  </si>
  <si>
    <t>グリーンプレイス</t>
  </si>
  <si>
    <t>小型移動式電光掲示板(速度感知器付)</t>
  </si>
  <si>
    <t>自動感応標識システム</t>
  </si>
  <si>
    <t>交通誘導ロボット</t>
  </si>
  <si>
    <t>光ファイバを用いた岩盤等の挙動計測システム</t>
  </si>
  <si>
    <t>タフパック</t>
  </si>
  <si>
    <t>樹脂モルタル景観透水性舗装「プロムナード」</t>
  </si>
  <si>
    <t>SQSシステム工法レジテクトCVスプレー工法</t>
  </si>
  <si>
    <t>100m2・15年</t>
  </si>
  <si>
    <t>舗装用ブロック「キラロッキングブロック」</t>
  </si>
  <si>
    <t>清水式ダムコンクリート運搬設備</t>
  </si>
  <si>
    <t>清水式トランスファーカ自動運転、バケット遠隔開閉</t>
  </si>
  <si>
    <t>プレキャストコンクリート護岸基礎工法</t>
  </si>
  <si>
    <t>テンサーFW工法</t>
  </si>
  <si>
    <t>ゼロ起動・ゼロ停止型油圧式可変超高周波杭打抜き機(振り子式)</t>
  </si>
  <si>
    <t>リサイクル原料100%植生ネット</t>
  </si>
  <si>
    <t>補強土壁工法テンサー</t>
  </si>
  <si>
    <t xml:space="preserve"> マルチファルト</t>
  </si>
  <si>
    <t>1トン</t>
  </si>
  <si>
    <t>電線共同溝 タコーフレックスシステム</t>
  </si>
  <si>
    <t>タフネルRD</t>
  </si>
  <si>
    <t>10㎡(ジオテキスタ</t>
  </si>
  <si>
    <t>HI-メルツ工法</t>
  </si>
  <si>
    <t>50Kg</t>
  </si>
  <si>
    <t>テクスパン工法</t>
  </si>
  <si>
    <t>硬質地盤クリア工法</t>
  </si>
  <si>
    <t>0式</t>
  </si>
  <si>
    <t>鋼管矢板圧入工法</t>
  </si>
  <si>
    <t>油圧くさび式破砕機ダルダロック・コンクリートスプリッター工法</t>
  </si>
  <si>
    <t>ソイルファクター工</t>
  </si>
  <si>
    <t>おたすけまん</t>
  </si>
  <si>
    <t>キッコウレイヤーステップ工法</t>
  </si>
  <si>
    <t>CK9000クリヤーAシリコーンレジン・Bフロロシラン</t>
  </si>
  <si>
    <t>ソイルセメント地中連続壁式堤防補強工法</t>
  </si>
  <si>
    <t>20002,000m2</t>
  </si>
  <si>
    <t>水圧式水深流速計</t>
  </si>
  <si>
    <t>ラバーレックス</t>
  </si>
  <si>
    <t>マントルSシリーズ</t>
  </si>
  <si>
    <t>806㎡</t>
  </si>
  <si>
    <t>自走式スクリーンBM3618SおよびBM595F</t>
  </si>
  <si>
    <t>0t</t>
  </si>
  <si>
    <t>超音波応用非接触路面状態検出装置</t>
  </si>
  <si>
    <t>親杭パネル壁工法</t>
  </si>
  <si>
    <t>HPロックトーン工法</t>
  </si>
  <si>
    <t>低振動低騒音トンネル掘削工法「ガイドロッド工法」</t>
  </si>
  <si>
    <t>擬岩ブロック</t>
  </si>
  <si>
    <t>ビオロック</t>
  </si>
  <si>
    <t>区画線「ブライトライン・デルタラインタイプ</t>
  </si>
  <si>
    <t>1\/輝度/耐用年</t>
  </si>
  <si>
    <t>区画線「ブライトライン・フラットタイプ」</t>
  </si>
  <si>
    <t>ブライトラインシリーズ 3</t>
  </si>
  <si>
    <t>ブライトラインシリーズ 4</t>
  </si>
  <si>
    <t>オープンピット工法</t>
  </si>
  <si>
    <t>電気部品早期劣化検出システム</t>
  </si>
  <si>
    <t>1円</t>
  </si>
  <si>
    <t>30(さんまる)ハッチ</t>
  </si>
  <si>
    <t>ラバライザー</t>
  </si>
  <si>
    <t>50L</t>
  </si>
  <si>
    <t>安全柵一体型90(キュウマル)ハッチ</t>
  </si>
  <si>
    <t>紫外線硬化型ガラス繊維強化プラスチックシートによる照明柱根元防食及び道路構造物腐食部補修</t>
  </si>
  <si>
    <t>0.1㎡</t>
  </si>
  <si>
    <t>マクロシール(マイクロサーフェーシング工法)</t>
  </si>
  <si>
    <t>プレキャストコンクリート基礎工「ベースブロック」</t>
  </si>
  <si>
    <t>矢板護岸「笠コンフレーム」</t>
  </si>
  <si>
    <t>2層式低騒音舗装・STデュアル</t>
  </si>
  <si>
    <t>剪定枝葉を有効活用したリサイクルシステム</t>
  </si>
  <si>
    <t>多自然型ブロック(グラストン)</t>
  </si>
  <si>
    <t>多自然型ブロック(ネオロック)</t>
  </si>
  <si>
    <t>プレキャスト護岸基礎工(コンクリート中詰め)</t>
  </si>
  <si>
    <t>コンクリート破砕材を用いた平型張りブロック</t>
  </si>
  <si>
    <t>砂防ダムブロック残存型枠工法</t>
  </si>
  <si>
    <t>洗浄水循環式水洗トイレ「ユニレット」</t>
  </si>
  <si>
    <t>環境保全型積ブロック「つづみ」</t>
  </si>
  <si>
    <t>コンクリートの洗浄目荒らし工法(サーブラスト)</t>
  </si>
  <si>
    <t>都市型側溝 シェイプアップスリット</t>
  </si>
  <si>
    <t>護岸用連節ブロック(ジャンボ・ブロック・マット)</t>
  </si>
  <si>
    <t>自立式残存化粧型枠パネロックⅠ</t>
  </si>
  <si>
    <t>自立式残存化粧型枠パネロックⅡ</t>
  </si>
  <si>
    <t>堤防法面緑化保護工ハニカムフレームスパイク</t>
  </si>
  <si>
    <t>もたれ式擁壁ブロック ホライズン</t>
  </si>
  <si>
    <t>自走式木材破砕機ガラパコス・リフォレ</t>
  </si>
  <si>
    <t>自走式解体ガラ破砕機・ガラパコス</t>
  </si>
  <si>
    <t>自走式破砕機・ガラパコス</t>
  </si>
  <si>
    <t>剪定木、刈草、伐根材の堆肥化(植物発生材の再利用リサイクル)</t>
  </si>
  <si>
    <t>576m3</t>
  </si>
  <si>
    <t>台付管(バイコン)</t>
  </si>
  <si>
    <t>0円</t>
  </si>
  <si>
    <t>コンクリートの洗浄・目荒し工法(JSS工法)</t>
  </si>
  <si>
    <t>橋面付着性改善舗装のコスト縮減</t>
  </si>
  <si>
    <t>剪定木、刈草、伐根材の堆肥化(有機物の(草木)完熟堆肥製造技術)</t>
  </si>
  <si>
    <t>自然石アート舗装アステス</t>
  </si>
  <si>
    <t>コンクリート矢板圧入工法</t>
  </si>
  <si>
    <t>PC壁体圧入工法</t>
  </si>
  <si>
    <t>鋼矢板圧入工法</t>
  </si>
  <si>
    <t>鋼管杭圧入工法</t>
  </si>
  <si>
    <t>H鋼矢板圧入工法(G×G(ギャランツー)工法)</t>
  </si>
  <si>
    <t>旧法タンクの耐震対策工法(鋼矢板リング工法)</t>
  </si>
  <si>
    <t>排水機能付鋼材による過剰間隙水圧消散工法(液状化抑止工法)</t>
  </si>
  <si>
    <t>エコ・パーク</t>
  </si>
  <si>
    <t>エコ・サイクル</t>
  </si>
  <si>
    <t>ゼロクリアランス工法</t>
  </si>
  <si>
    <t>油圧式開閉装置(油圧モータワイヤロープウインチ式)</t>
  </si>
  <si>
    <t>鋼製地中梁型枠"エコウェルメッシュ"</t>
  </si>
  <si>
    <t>補強土壁工法「テンサーダブルウォール」</t>
  </si>
  <si>
    <t>低温プラスチック溶射</t>
  </si>
  <si>
    <t>0%</t>
  </si>
  <si>
    <t>メンテグリーン工法</t>
  </si>
  <si>
    <t>円形管路用高圧スライドゲート</t>
  </si>
  <si>
    <t>マンホール導水路(インバート)ブロック工法</t>
  </si>
  <si>
    <t>繊維補強コンクリート「ウルトラネット」</t>
  </si>
  <si>
    <t>高架道路裏面吸音板「サイレントロード」ルーバータイプ</t>
  </si>
  <si>
    <t>0m2</t>
  </si>
  <si>
    <t>法面緑化工法「バイオ・植生注入マット工法」</t>
  </si>
  <si>
    <t>防草用マット</t>
  </si>
  <si>
    <t>雑草繁茂抑制工法「スタボン・ソイル工法」</t>
  </si>
  <si>
    <t>歯車減速機搭載型 立軸一床式ポンプ</t>
  </si>
  <si>
    <t>多自然型ブロック 「フリーロック」</t>
  </si>
  <si>
    <t>現場施工用ポーラスコンクリート「フレッシュポラコン」</t>
  </si>
  <si>
    <t>雑草繁茂抑制剤「ダム堆積泥リサイクルセラミックボール」</t>
  </si>
  <si>
    <t>エスティエコロ工法</t>
  </si>
  <si>
    <t>1立方米</t>
  </si>
  <si>
    <t>SSG工法 (建設発生土利用裏込)</t>
  </si>
  <si>
    <t>836立方米</t>
  </si>
  <si>
    <t>擬似擁壁工法(SW工法・TOP工法)</t>
  </si>
  <si>
    <t>497m2</t>
  </si>
  <si>
    <t>法面緑化工法「階段植生工」</t>
  </si>
  <si>
    <t>高架裏面吸音板「神鋼ルーバー」</t>
  </si>
  <si>
    <t>自然景観創出技術埋設型枠工法「造景岩イーストン」</t>
  </si>
  <si>
    <t>工事用吊昇降階段(商品名:ウインラダ-)</t>
  </si>
  <si>
    <t>16m</t>
  </si>
  <si>
    <t>足場・支保工「リフトアップフォ-ム工法」</t>
  </si>
  <si>
    <t>高架橋用吊り足場(商品名:BESPA)</t>
  </si>
  <si>
    <t>擁壁用大型積みブロック製品-「イーグルデコ」シリーズ</t>
  </si>
  <si>
    <t>板付布枠「イージーボード」</t>
  </si>
  <si>
    <t>枠組足場「セーフティーH」</t>
  </si>
  <si>
    <t>ボブロH工法</t>
  </si>
  <si>
    <t>吊り棚足場「KMAX」</t>
  </si>
  <si>
    <t>重量型枠支保工「クロスサポート」</t>
  </si>
  <si>
    <t>植生基盤工「バイオ・エスプラン工法」</t>
  </si>
  <si>
    <t>裏連結のユニットタイル</t>
  </si>
  <si>
    <t>INOチップロード</t>
  </si>
  <si>
    <t>雑草繁茂抑制「ニューコンクリートデザインシステム」</t>
  </si>
  <si>
    <t>植生濾過ユニット工法</t>
  </si>
  <si>
    <t>光触媒酸化チタン利用大気浄化システム 「ECO ROAD」</t>
  </si>
  <si>
    <t>コンクリート面の緑化「Big Porous Concrete」</t>
  </si>
  <si>
    <t>法面緑化工法「ポラコン緑化ブロック」</t>
  </si>
  <si>
    <t>破砕工法「コマツパワースプリッター」</t>
  </si>
  <si>
    <t>コンクリート製品搬送据付装置「リフトローラー工法」</t>
  </si>
  <si>
    <t>70m</t>
  </si>
  <si>
    <t>環境対応型高機能性塗装「エコストコートシステム」</t>
  </si>
  <si>
    <t>破砕工法「平戸式パッカー」</t>
  </si>
  <si>
    <t>床版横締め工法「アフターボンド工法」</t>
  </si>
  <si>
    <t>電動式・無段階可変モーメント型杭打抜機「エポックドライバー」</t>
  </si>
  <si>
    <t>10枚</t>
  </si>
  <si>
    <t>改良オープン型TBM(TG450-3型)</t>
  </si>
  <si>
    <t>浅層地盤改良工法「パワーブレンダー工法〈集塵装置付地表散布方式〉」</t>
  </si>
  <si>
    <t>100ｍ3</t>
  </si>
  <si>
    <t>リサイクルウール繊維による生分解性マルチングマット</t>
  </si>
  <si>
    <t>プラズマ破岩システム</t>
  </si>
  <si>
    <t>側溝併用型擁壁</t>
  </si>
  <si>
    <t>側溝付き逆L型擁壁</t>
  </si>
  <si>
    <t>地下貯水構造物「リング・サイクル工法」</t>
  </si>
  <si>
    <t>屋上緑化工法「にわにわ屋根」</t>
  </si>
  <si>
    <t>高耐久性排水性混合物「タフポーラス・Up」</t>
  </si>
  <si>
    <t>高耐久性排水性混合物「タフアップ」</t>
  </si>
  <si>
    <t>万能乗用草刈機 (くさなぎ太郎)</t>
  </si>
  <si>
    <t>フリーザカットCMN</t>
  </si>
  <si>
    <t>コンポジット型道路反射鏡(Φ800㎜アクリル)</t>
  </si>
  <si>
    <t>ユニット式軽量耐火添架工法【IB-Light(アイビー・ライト)】</t>
  </si>
  <si>
    <t>KOOGE-WALL</t>
  </si>
  <si>
    <t>カゴボックス(平張りタイプ)</t>
  </si>
  <si>
    <t>ホタリングゲージ</t>
  </si>
  <si>
    <t>アクアメイクシステム(排水再利用処理装置)</t>
  </si>
  <si>
    <t>1箇所・10年</t>
  </si>
  <si>
    <t>FRPグリッド増厚・巻立て工法</t>
  </si>
  <si>
    <t>PALSONIC-25 ECO-VERSION</t>
  </si>
  <si>
    <t>0m/円</t>
  </si>
  <si>
    <t>常温亜鉛めっき工法(ZRC工法)</t>
  </si>
  <si>
    <t>タフガードR工法</t>
  </si>
  <si>
    <t>レインシューター</t>
  </si>
  <si>
    <t>高耐力マイクロパイル工法</t>
  </si>
  <si>
    <t>微粉砕フライアッシュを用いたコンポジット舗装</t>
  </si>
  <si>
    <t>吸水膨張どのう「水ピタ」</t>
  </si>
  <si>
    <t>火災検知器汚損防止ダクト</t>
  </si>
  <si>
    <t>植栽データ管理システム</t>
  </si>
  <si>
    <t>瓦使用の再生砕石(RC-40)</t>
  </si>
  <si>
    <t>のび太</t>
  </si>
  <si>
    <t>6月・基</t>
  </si>
  <si>
    <t>2成分形シーリング材・エコパックシステム</t>
  </si>
  <si>
    <t>100パック(缶)</t>
  </si>
  <si>
    <t>ネットバリヤー工法(M2)</t>
  </si>
  <si>
    <t>外装弾性接着剤張り工法</t>
  </si>
  <si>
    <t>製砂泥土を利用した再生土「リソイル」</t>
  </si>
  <si>
    <t>まさ土を主原材料とするブロック製品</t>
  </si>
  <si>
    <t>YSロックボルト支圧装置・支圧板ロックボルト工法</t>
  </si>
  <si>
    <t>ステン遮水シート</t>
  </si>
  <si>
    <t>ノンストーンマット工法(ハニカム護岸工法の残土詰めタイプ)</t>
  </si>
  <si>
    <t>高視認区画線OGライン</t>
  </si>
  <si>
    <t>オディクリーン工法</t>
  </si>
  <si>
    <t>自然浄化法バクチャーシステム</t>
  </si>
  <si>
    <t>17000t</t>
  </si>
  <si>
    <t>ココナツ・グリーン工法</t>
  </si>
  <si>
    <t>ゴム袋体式防水扉(床下収納型)</t>
  </si>
  <si>
    <t>街路樹データ管理システム</t>
  </si>
  <si>
    <t>SNアンカー工法</t>
  </si>
  <si>
    <t>408㎡</t>
  </si>
  <si>
    <t>シーンネット工法</t>
  </si>
  <si>
    <t>再生型枠「TECOフォーム」</t>
  </si>
  <si>
    <t>30転用回数</t>
  </si>
  <si>
    <t>パネル21</t>
  </si>
  <si>
    <t>PFS工法</t>
  </si>
  <si>
    <t>立坑急速覆工システム</t>
  </si>
  <si>
    <t>130m</t>
  </si>
  <si>
    <t>循環式水溶性塗料廃液処理機</t>
  </si>
  <si>
    <t>1リットル</t>
  </si>
  <si>
    <t>KS-EGG工法</t>
  </si>
  <si>
    <t>大孔径機械掘削工法</t>
  </si>
  <si>
    <t>NSH式・鋳鉄製ハンドホールシステム</t>
  </si>
  <si>
    <t>バイオ・タフ 色彩復元・褪色防止</t>
  </si>
  <si>
    <t>フラワーコーン</t>
  </si>
  <si>
    <t>ひめほたる水浄化システム</t>
  </si>
  <si>
    <t>50人槽</t>
  </si>
  <si>
    <t>ウォーターブリット工法(高圧温水剥離洗浄工法)</t>
  </si>
  <si>
    <t>内外水位計(樋門監視装置)</t>
  </si>
  <si>
    <t>竹割り型構造物掘削工法</t>
  </si>
  <si>
    <t>浅層地盤改良技術</t>
  </si>
  <si>
    <t>コンスパン工法</t>
  </si>
  <si>
    <t>9m</t>
  </si>
  <si>
    <t>リフリート工法</t>
  </si>
  <si>
    <t>エコアス</t>
  </si>
  <si>
    <t>マイクロバブル底層水質改善システム</t>
  </si>
  <si>
    <t>ジオスライサー</t>
  </si>
  <si>
    <t>河川護岸基礎用プレキャストコンクリートブロック</t>
  </si>
  <si>
    <t>石炭灰を使った軟弱地盤の固化処理材:GeoSeed(ジオシード)</t>
  </si>
  <si>
    <t>濁水処理システム「ミズコシタロウ」</t>
  </si>
  <si>
    <t>航空機デジタルマルチラインセンサーシステム</t>
  </si>
  <si>
    <t>120k㎡</t>
  </si>
  <si>
    <t>ビオカゴ.i</t>
  </si>
  <si>
    <t>120m2</t>
  </si>
  <si>
    <t>ノーアンカーブラケット材</t>
  </si>
  <si>
    <t>1ヶ所</t>
  </si>
  <si>
    <t>TIPS赤外線画像解析法</t>
  </si>
  <si>
    <t>4000㎡</t>
  </si>
  <si>
    <t>護岸工事用の海砂代替材(Hiビーズ)</t>
  </si>
  <si>
    <t>NAクリート(ネオ・アッシュクリート)</t>
  </si>
  <si>
    <t>大林式屋上緑化工法</t>
  </si>
  <si>
    <t>SEG工法(資源循環型緑化工法)</t>
  </si>
  <si>
    <t>EDパイプ</t>
  </si>
  <si>
    <t>高濃度酸素溶解水を作る気体溶解装置</t>
  </si>
  <si>
    <t>重錘式捨石均し工法(斜面対応型)</t>
  </si>
  <si>
    <t>PRE(ピーアールイー)緑化工法</t>
  </si>
  <si>
    <t>防汚型透光板-タイデイクリ-ン</t>
  </si>
  <si>
    <t>ライン導水ブロック-G型</t>
  </si>
  <si>
    <t>明色マイクログリップ</t>
  </si>
  <si>
    <t>省エネトンネル照明システム</t>
  </si>
  <si>
    <t>310m</t>
  </si>
  <si>
    <t>トスコウールマルチ</t>
  </si>
  <si>
    <t>ポケチップ吹付植裁工法</t>
  </si>
  <si>
    <t>リブ式高視認性区画線 ニューレインスターメガルクス</t>
  </si>
  <si>
    <t>アクアメイクシステム(無放流型)</t>
  </si>
  <si>
    <t>50回/日</t>
  </si>
  <si>
    <t>落書き・張り紙対策塗料システム</t>
  </si>
  <si>
    <t>BSS工法(typeⅠ)</t>
  </si>
  <si>
    <t>1200m2</t>
  </si>
  <si>
    <t>RCD工法用リフトアップ桟橋</t>
  </si>
  <si>
    <t>XP継手</t>
  </si>
  <si>
    <t>34m</t>
  </si>
  <si>
    <t>アンカー工法ラツパ管仕様長期保護工</t>
  </si>
  <si>
    <t>4.1m3</t>
  </si>
  <si>
    <t>アンカー工法ラッパ管使用長期保護材</t>
  </si>
  <si>
    <t>AKチップ工法</t>
  </si>
  <si>
    <t>ワタナベX</t>
  </si>
  <si>
    <t>ポラサンドブロック</t>
  </si>
  <si>
    <t>刈草固形化システム</t>
  </si>
  <si>
    <t>刈草固形物炭化システム</t>
  </si>
  <si>
    <t>太陽光発電式白色LED街灯</t>
  </si>
  <si>
    <t>20年</t>
  </si>
  <si>
    <t>ウォータージェットピーラーシステム工法</t>
  </si>
  <si>
    <t>360m</t>
  </si>
  <si>
    <t>吹付ポーラスコンクリート工法</t>
  </si>
  <si>
    <t>振動法によるジェットファン管理技術</t>
  </si>
  <si>
    <t>クリーンセーバー</t>
  </si>
  <si>
    <t>リハビリ高圧注入工法</t>
  </si>
  <si>
    <t>SSW工法</t>
  </si>
  <si>
    <t>KS-B・MIX工法</t>
  </si>
  <si>
    <t>チェーン式開閉機</t>
  </si>
  <si>
    <t>SDOシステム(Super・Drill・Omnibus・System)</t>
  </si>
  <si>
    <t>FC-DCM工法</t>
  </si>
  <si>
    <t>Mリングセンサー</t>
  </si>
  <si>
    <t>スルーサー</t>
  </si>
  <si>
    <t>路側清掃型高速路面清掃車</t>
  </si>
  <si>
    <t>パワーブリッジ(鋼・コンクリート合成床版橋)</t>
  </si>
  <si>
    <t>排水性舗装専用路面標示材「ジスラインHL」</t>
  </si>
  <si>
    <t>電光式可搬形路側表示装置</t>
  </si>
  <si>
    <t>0-</t>
  </si>
  <si>
    <t>スリットフェンス</t>
  </si>
  <si>
    <t>無溶剤無機質コーティング・ラクガキボウシ工法(NIC-RV工法)</t>
  </si>
  <si>
    <t>ノンプロンガー</t>
  </si>
  <si>
    <t>4㎡</t>
  </si>
  <si>
    <t>RE工法</t>
  </si>
  <si>
    <t>15m</t>
  </si>
  <si>
    <t>NSSブロック</t>
  </si>
  <si>
    <t>MCコーティング</t>
  </si>
  <si>
    <t>グリットシーバー工</t>
  </si>
  <si>
    <t>ブロックボイス</t>
  </si>
  <si>
    <t>ICR工法</t>
  </si>
  <si>
    <t>三次元計測システム スリーディーリス</t>
  </si>
  <si>
    <t>0.1k㎡</t>
  </si>
  <si>
    <t>建設副産物の総合的リサイクルプラント</t>
  </si>
  <si>
    <t>汚泥を利用した再生粒度調整砕石</t>
  </si>
  <si>
    <t>L型導水工</t>
  </si>
  <si>
    <t>道路照明柱探傷装置</t>
  </si>
  <si>
    <t>グリーンスリット工法</t>
  </si>
  <si>
    <t>丁張用固定具 丁張くん</t>
  </si>
  <si>
    <t>ルミラバー</t>
  </si>
  <si>
    <t>0km</t>
  </si>
  <si>
    <t>ノー・スライド40</t>
  </si>
  <si>
    <t>1㎏</t>
  </si>
  <si>
    <t>埋設管マッピングシステム</t>
  </si>
  <si>
    <t>サイバーメッシュ工法</t>
  </si>
  <si>
    <t>荷重分散式支圧型グラウンドアンカー</t>
  </si>
  <si>
    <t>SLソイルサンド舗装</t>
  </si>
  <si>
    <t>廃ゴム乾溜炭化物入りアスファルト舗装</t>
  </si>
  <si>
    <t>情報ボックス用鞘管固定プレート(KC-ダクトプレート)</t>
  </si>
  <si>
    <t>ブランチブロック工法</t>
  </si>
  <si>
    <t>サンソイル工法</t>
  </si>
  <si>
    <t>1000ｍ２</t>
  </si>
  <si>
    <t>サンタックキャップU-FD型</t>
  </si>
  <si>
    <t>SASP型橋梁</t>
  </si>
  <si>
    <t>58㎡</t>
  </si>
  <si>
    <t>軽量ダクト</t>
  </si>
  <si>
    <t>INSEM-SBウォール工法</t>
  </si>
  <si>
    <t>5068m3</t>
  </si>
  <si>
    <t>ステンリット蓋</t>
  </si>
  <si>
    <t>ネットジョイント</t>
  </si>
  <si>
    <t>高濃度酸素溶解水を作る水中型気液溶解装置</t>
  </si>
  <si>
    <t>アオコ回収処理システム</t>
  </si>
  <si>
    <t>50日</t>
  </si>
  <si>
    <t>のり面情報化システム</t>
  </si>
  <si>
    <t>集水桝・壁部ノンセパ工法</t>
  </si>
  <si>
    <t>情報BOXさや管補修工法(密着方式)</t>
  </si>
  <si>
    <t>1ダクト面</t>
  </si>
  <si>
    <t>河川鋼製護岸枠</t>
  </si>
  <si>
    <t>循環型植物共生トイレシステム「シャンベール」</t>
  </si>
  <si>
    <t>1個建設・10年ラン</t>
  </si>
  <si>
    <t>EP(エコパウダー)ショット工法</t>
  </si>
  <si>
    <t>アクアマットRタイプ</t>
  </si>
  <si>
    <t>イーコン工法(浸透剤・捕捉剤入り石綿除去工法)</t>
  </si>
  <si>
    <t>HSRゲート</t>
  </si>
  <si>
    <t>30㎡</t>
  </si>
  <si>
    <t>スタックウォール</t>
  </si>
  <si>
    <t>アクアマットSタイプ</t>
  </si>
  <si>
    <t>真空グラウト工法</t>
  </si>
  <si>
    <t>ドノーラック(土のう製造機)</t>
  </si>
  <si>
    <t>切断水循環脱水濾過システム「ミズコシタロウ MTC-Ⅱ」</t>
  </si>
  <si>
    <t>220m</t>
  </si>
  <si>
    <t>ECOバインド工法</t>
  </si>
  <si>
    <t>テールプッシュ工法</t>
  </si>
  <si>
    <t>エクセルソイル緑化基盤材</t>
  </si>
  <si>
    <t>スプライスキャップ工法</t>
  </si>
  <si>
    <t>土壌接触浄化法による水質浄化システム</t>
  </si>
  <si>
    <t>油吸着分解材 「スノム」</t>
  </si>
  <si>
    <t>事業優先順位設定手法</t>
  </si>
  <si>
    <t>プレストレストコンクリート製品「EA-CRETE(エコアッシュクリート)」</t>
  </si>
  <si>
    <t>PQ音版(石炭灰ポ-ラスコンクリ-ト吸音版)</t>
  </si>
  <si>
    <t>PC鋼棒で連結された高強度鉄筋コンクリートHC床版</t>
  </si>
  <si>
    <t>フリースノーシステム</t>
  </si>
  <si>
    <t>ダイヤバンド</t>
  </si>
  <si>
    <t>240箇所</t>
  </si>
  <si>
    <t>セーフティークライマー工法</t>
  </si>
  <si>
    <t>防草マサスペシャル</t>
  </si>
  <si>
    <t>ダンパーブレース</t>
  </si>
  <si>
    <t>500ton級橋梁</t>
  </si>
  <si>
    <t>プロフレックス工法</t>
  </si>
  <si>
    <t>IPHシステム内圧充填接合補強工法</t>
  </si>
  <si>
    <t>ケコムCR(カッティングロック)工法</t>
  </si>
  <si>
    <t>20.8m</t>
  </si>
  <si>
    <t>OER工法</t>
  </si>
  <si>
    <t>法面モルタル補強用ビニロン繊維</t>
  </si>
  <si>
    <t>DSPCG工法</t>
  </si>
  <si>
    <t>アンカーパネル</t>
  </si>
  <si>
    <t>15基</t>
  </si>
  <si>
    <t>風力発電式自発光デリニエータ 「 ウインピカ 」</t>
  </si>
  <si>
    <t>スケルトン耐震防災コーティング</t>
  </si>
  <si>
    <t>YMウイングコーン</t>
  </si>
  <si>
    <t>KSスラブ</t>
  </si>
  <si>
    <t>ノップキャリイ工法</t>
  </si>
  <si>
    <t>エコグリーンフェンス</t>
  </si>
  <si>
    <t>バルチップPW・Jr</t>
  </si>
  <si>
    <t>ADP無線誘導観測システム</t>
  </si>
  <si>
    <t>1測線</t>
  </si>
  <si>
    <t>生コン接着型成型目地材機械貼り工法</t>
  </si>
  <si>
    <t>1000ｍ</t>
  </si>
  <si>
    <t>クールアイランド工法</t>
  </si>
  <si>
    <t>自生種回復緑化工法</t>
  </si>
  <si>
    <t>高品質砕砂(ガリバー砂)</t>
  </si>
  <si>
    <t>NJロックウール巻き付け耐火防護工法</t>
  </si>
  <si>
    <t>10孔</t>
  </si>
  <si>
    <t>エコステーション工法</t>
  </si>
  <si>
    <t>UBEエコフロート</t>
  </si>
  <si>
    <t>1038m</t>
  </si>
  <si>
    <t>ダイヤスラブ(鋼・コンクリート合成床版)</t>
  </si>
  <si>
    <t>2000m2</t>
  </si>
  <si>
    <t>25m</t>
  </si>
  <si>
    <t>磁歪法による鋼構造物の応力測定</t>
  </si>
  <si>
    <t>4断面</t>
  </si>
  <si>
    <t>「S-VFD」を用いた廉価型耐風性調査・耐風性能改善システム</t>
  </si>
  <si>
    <t>1試験</t>
  </si>
  <si>
    <t>フィールド情報観測システム</t>
  </si>
  <si>
    <t>1システム</t>
  </si>
  <si>
    <t>防草名人</t>
  </si>
  <si>
    <t>スーパーシャークC</t>
  </si>
  <si>
    <t>ERTS(アーツ)</t>
  </si>
  <si>
    <t>10車線(延べ)</t>
  </si>
  <si>
    <t>ICタグを利用した移動体管理システム</t>
  </si>
  <si>
    <t>9ヶ月</t>
  </si>
  <si>
    <t>アバタウォッチャー</t>
  </si>
  <si>
    <t>386m</t>
  </si>
  <si>
    <t>ウィードシートAS</t>
  </si>
  <si>
    <t>ネオナイト工法による汚泥減容化と重金属類分離</t>
  </si>
  <si>
    <t>木炭「炭八」利用による室内環境改善工法(防音)</t>
  </si>
  <si>
    <t>1860㎡</t>
  </si>
  <si>
    <t>ヘドロ回収システム</t>
  </si>
  <si>
    <t>多孔性緑化コンクリートブロック</t>
  </si>
  <si>
    <t>236m</t>
  </si>
  <si>
    <t>舗装用ブロックノブル</t>
  </si>
  <si>
    <t>構造物点検用カメラ「DSカメラ」システム</t>
  </si>
  <si>
    <t>15000m3</t>
  </si>
  <si>
    <t>エルライター</t>
  </si>
  <si>
    <t>7年</t>
  </si>
  <si>
    <t>マグロードW</t>
  </si>
  <si>
    <t>アスファルト混合物改質添加材「エコアス」</t>
  </si>
  <si>
    <t>10t</t>
  </si>
  <si>
    <t>BGB工法</t>
  </si>
  <si>
    <t>ベンチャードリル工法</t>
  </si>
  <si>
    <t>木炭「炭八」利用による樹木樹勢回復工法</t>
  </si>
  <si>
    <t>53.9m</t>
  </si>
  <si>
    <t>アングル側溝ふた</t>
  </si>
  <si>
    <t>環境配慮型歩車道境界ブロック</t>
  </si>
  <si>
    <t>G-Cube・橋梁床版内部診断技術</t>
  </si>
  <si>
    <t>ニルガード落書き防止・貼り紙防止システム</t>
  </si>
  <si>
    <t>密度流拡散装置</t>
  </si>
  <si>
    <t>80000㌧/日</t>
  </si>
  <si>
    <t>自然エネルギー式自発光視線誘導標(エコピカS)</t>
  </si>
  <si>
    <t>19個</t>
  </si>
  <si>
    <t>HS工法</t>
  </si>
  <si>
    <t>180m</t>
  </si>
  <si>
    <t>フレキシブル側溝</t>
  </si>
  <si>
    <t>ドレーンロックMT型</t>
  </si>
  <si>
    <t>段差量・路面画像取得システム(ロメンキャッチャ ーVPシステム)</t>
  </si>
  <si>
    <t>1区間</t>
  </si>
  <si>
    <t>湖沼等水質浄化装置 みずきよ</t>
  </si>
  <si>
    <t>70㎡</t>
  </si>
  <si>
    <t>トロンメルMKシリーズ</t>
  </si>
  <si>
    <t>4000m3</t>
  </si>
  <si>
    <t>アールティーフレーム工法</t>
  </si>
  <si>
    <t>撤去管再資源化工法(エコリムーブ工法)</t>
  </si>
  <si>
    <t>車道用アスファルト充填式マンホールふた</t>
  </si>
  <si>
    <t>シールドサクション工法</t>
  </si>
  <si>
    <t>115.2m2</t>
  </si>
  <si>
    <t>ピュアドレイン・ミニ</t>
  </si>
  <si>
    <t>ハイブリッドブラストによる表面処理</t>
  </si>
  <si>
    <t>6㎡</t>
  </si>
  <si>
    <t>プロコン40</t>
  </si>
  <si>
    <t>IRIを取入れた道路管理画像システム</t>
  </si>
  <si>
    <t>50km</t>
  </si>
  <si>
    <t>スケルトンはく落防災コーティング</t>
  </si>
  <si>
    <t>3000時間</t>
  </si>
  <si>
    <t>情報化施工における3次元レーザースキャナーを活用した3次元計測及び出来形管理システム</t>
  </si>
  <si>
    <t>80m</t>
  </si>
  <si>
    <t>ハイブリッド信号機</t>
  </si>
  <si>
    <t>1月(1組分)</t>
  </si>
  <si>
    <t>ウォーターロード</t>
  </si>
  <si>
    <t>HHW(ハイパーウォール)</t>
  </si>
  <si>
    <t>自走式3種同時混合土質改良工法</t>
  </si>
  <si>
    <t>ハイアンカーPCタイプ</t>
  </si>
  <si>
    <t>180本</t>
  </si>
  <si>
    <t>CG-110001-VG</t>
  </si>
  <si>
    <t>雑草防除材カブール</t>
  </si>
  <si>
    <t>CG-110003-VG</t>
  </si>
  <si>
    <t>ユニコールドL-2</t>
  </si>
  <si>
    <t>鉄塔搭載型ユニット局舎</t>
  </si>
  <si>
    <t>CG-110006-VG</t>
  </si>
  <si>
    <t>CG-110007-VG</t>
  </si>
  <si>
    <t>10袋</t>
  </si>
  <si>
    <t>CG-110008-VG</t>
  </si>
  <si>
    <t>CG-110009-VG</t>
  </si>
  <si>
    <t>サンタックスパンシート防水工法</t>
  </si>
  <si>
    <t>CG-110011-VG</t>
  </si>
  <si>
    <t>CG-110012-VG</t>
  </si>
  <si>
    <t>1020m3</t>
  </si>
  <si>
    <t>CG-110013-VG</t>
  </si>
  <si>
    <t>cv絆</t>
  </si>
  <si>
    <t>CG-110015-VG</t>
  </si>
  <si>
    <t>CG-110016-VG</t>
  </si>
  <si>
    <t>CG-110017-VG</t>
  </si>
  <si>
    <t>CG-110018-VG</t>
  </si>
  <si>
    <t>CG-110019-VG</t>
  </si>
  <si>
    <t>ルーサス</t>
  </si>
  <si>
    <t>8.8㎡</t>
  </si>
  <si>
    <t>CG-110021-VG</t>
  </si>
  <si>
    <t>CG-110022-VG</t>
  </si>
  <si>
    <t>CG-110023-VG</t>
  </si>
  <si>
    <t>エコソイルR</t>
  </si>
  <si>
    <t>360m3</t>
  </si>
  <si>
    <t>CG-110025-VG</t>
  </si>
  <si>
    <t>CG-110026-VG</t>
  </si>
  <si>
    <t>CG-110027-VG</t>
  </si>
  <si>
    <t>450㎡</t>
  </si>
  <si>
    <t>CG-110028-VG</t>
  </si>
  <si>
    <t>シーニック(scenic)</t>
  </si>
  <si>
    <t>ワイヤーネット被覆工法</t>
  </si>
  <si>
    <t>CG-110031-VG</t>
  </si>
  <si>
    <t>トンネルパーテーション</t>
  </si>
  <si>
    <t>CG-110033-VG</t>
  </si>
  <si>
    <t>100枚・30日</t>
  </si>
  <si>
    <t>65型貫入試験併用オールコア・ボーリング</t>
  </si>
  <si>
    <t>CG-110035-VG</t>
  </si>
  <si>
    <t>CG-110036-VG</t>
  </si>
  <si>
    <t>CG-110037-VG</t>
  </si>
  <si>
    <t>CG-110038-VG</t>
  </si>
  <si>
    <t>危険箇所表示認識土のう「標識大型土のう」</t>
  </si>
  <si>
    <t>高耐久区画線(エステルライン)</t>
  </si>
  <si>
    <t>フォームレスフォームメッシュ型枠</t>
  </si>
  <si>
    <t>自然由来重金属類溶出岩の簡易識別システム</t>
  </si>
  <si>
    <t>500検体</t>
  </si>
  <si>
    <t>キャッスルボードエコK</t>
  </si>
  <si>
    <t>75000m</t>
  </si>
  <si>
    <t>ポリマー改質アスファルトⅡ型用改質剤「サンハードRP」</t>
  </si>
  <si>
    <t>RBSフォーム工法</t>
  </si>
  <si>
    <t>耐候性大型土のう「D-Pos」(ディーポス)</t>
  </si>
  <si>
    <t>10袋/5年</t>
  </si>
  <si>
    <t>コンクリート型枠工事における脱型専用金具(脱型名人)</t>
  </si>
  <si>
    <t>スーパーUV土のう</t>
  </si>
  <si>
    <t>ストックヤードブロック</t>
  </si>
  <si>
    <t>エコ細目グレーチング</t>
  </si>
  <si>
    <t>マルチドレーン真空脱水工法</t>
  </si>
  <si>
    <t>トライパイル</t>
  </si>
  <si>
    <t>21m</t>
  </si>
  <si>
    <t>キャリレール工法</t>
  </si>
  <si>
    <t>防草シート「グランドバリアクロス」</t>
  </si>
  <si>
    <t>雨水保水式ボックス緑化工法</t>
  </si>
  <si>
    <t>防草コレアルカを用いたシャワーレジン工法</t>
  </si>
  <si>
    <t>添木結束クランプ</t>
  </si>
  <si>
    <t>60本</t>
  </si>
  <si>
    <t>CRスラブⅡ型(側溝補修用製品)</t>
  </si>
  <si>
    <t>キカレスマット</t>
  </si>
  <si>
    <t>べベルカルバート</t>
  </si>
  <si>
    <t>車線分離標S</t>
  </si>
  <si>
    <t>バルリンク</t>
  </si>
  <si>
    <t>ハレーサルトU型側溝</t>
  </si>
  <si>
    <t>ハレーサルト自由勾配側溝</t>
  </si>
  <si>
    <t>ウォーターキーパー(自動防水扉)</t>
  </si>
  <si>
    <t>クロスコントロールネット</t>
  </si>
  <si>
    <t>低振動型プレートコンパクタ</t>
  </si>
  <si>
    <t>ハレーサルトスリット側溝</t>
  </si>
  <si>
    <t>Duic工法(コンクリート片のはく落防止工法)</t>
  </si>
  <si>
    <t>高性能シラン系含浸材「U-エルシーワンSF」</t>
  </si>
  <si>
    <t>180㎡</t>
  </si>
  <si>
    <t>スチールウィング</t>
  </si>
  <si>
    <t>GTアダプターリング工法</t>
  </si>
  <si>
    <t>マルチブロック</t>
  </si>
  <si>
    <t>54ヶ</t>
  </si>
  <si>
    <t>ガードレールリフレッシュ(ガードレール塗装工)</t>
  </si>
  <si>
    <t>「法留かご」 ステップロック</t>
  </si>
  <si>
    <t>高強度鉄筋-乾式吹付耐震補強工法</t>
  </si>
  <si>
    <t>ハレーサルト歩車道境界ブロック</t>
  </si>
  <si>
    <t>シャットライト(眩光防止板)</t>
  </si>
  <si>
    <t>液薄膜型水質浄化装置</t>
  </si>
  <si>
    <t>リフォース</t>
  </si>
  <si>
    <t>324㎡</t>
  </si>
  <si>
    <t>多重式先受工法</t>
  </si>
  <si>
    <t>90m</t>
  </si>
  <si>
    <t>軽量型ダクタイル鋳鉄製防護柵「ダクライト」</t>
  </si>
  <si>
    <t>支承リバイバルシステム</t>
  </si>
  <si>
    <t>20基</t>
  </si>
  <si>
    <t>キット式FRP製橋梁検査路</t>
  </si>
  <si>
    <t>「法尻かご」ベースロック</t>
  </si>
  <si>
    <t>CO2-SUICOM(シーオーツースイコム)を用いた歩車道境界ブロック</t>
  </si>
  <si>
    <t>ワンタッチ情報板</t>
  </si>
  <si>
    <t>スーパー土のう</t>
  </si>
  <si>
    <t>再生土エコマサ</t>
  </si>
  <si>
    <t>トースイCON充填工法</t>
  </si>
  <si>
    <t>耐寒・防水性能の優れた複合防水工法</t>
  </si>
  <si>
    <t>UMウォールG</t>
  </si>
  <si>
    <t>セラマックス#3000によるコンクリート表面被覆工法</t>
  </si>
  <si>
    <t>アルカリウォーターブラスト工法(AWB工法)</t>
  </si>
  <si>
    <t>CG-140017-VG</t>
  </si>
  <si>
    <t>CG-140018-VG</t>
  </si>
  <si>
    <t>グリーンドロコン 0</t>
  </si>
  <si>
    <t>汚染された土壌を浄化剤並びに固化剤を用いて原位置にて安定させる工法</t>
  </si>
  <si>
    <t>ラバコート工法</t>
  </si>
  <si>
    <t>ハーデンソイルコート</t>
  </si>
  <si>
    <t>排水型遮音板 エバ―ドライ</t>
  </si>
  <si>
    <t>湿潤面対応コンクリート剥落防止工法「コンテクトWE100工法」</t>
  </si>
  <si>
    <t>セラマックス#1000ALによる溶融亜鉛めっき塗替え塗装</t>
  </si>
  <si>
    <t>耐塩害コンクリート用混和材「クロロガード」</t>
  </si>
  <si>
    <t>二重鋼管ダンパー</t>
  </si>
  <si>
    <t>1脚</t>
  </si>
  <si>
    <t>トンネル照明用ワンタッチコネクタ</t>
  </si>
  <si>
    <t>400箇所</t>
  </si>
  <si>
    <t>亜硝酸リチウム併用型表面含浸工法「プロコンガードシステム」</t>
  </si>
  <si>
    <t>ウッドロック</t>
  </si>
  <si>
    <t>ドライミスト式ワイヤーソーイングシステム</t>
  </si>
  <si>
    <t>9.8㎡</t>
  </si>
  <si>
    <t>CG-160001-AG</t>
  </si>
  <si>
    <t>PoST Gauge(ポストゲージ)</t>
  </si>
  <si>
    <t>透明はく落防止対策 RTワンガードクリア工法</t>
  </si>
  <si>
    <t>CG-160004-AG</t>
  </si>
  <si>
    <t>ハンドホール等通信設備用 セキュリティ対策・落下物対策用 内蓋</t>
  </si>
  <si>
    <t>CG-160009-AG</t>
  </si>
  <si>
    <t>CG-160011-AG</t>
  </si>
  <si>
    <t>CG-160014-AG</t>
  </si>
  <si>
    <t>1箇所(6か月)</t>
  </si>
  <si>
    <t>CG-160017-AG</t>
  </si>
  <si>
    <t>CG-160018-AG</t>
  </si>
  <si>
    <t>CG-160019-AG</t>
  </si>
  <si>
    <t>1704m</t>
  </si>
  <si>
    <t>146m2</t>
  </si>
  <si>
    <t>汚染土壌の不溶化・泥土改質材「Remex(リメックス)」</t>
  </si>
  <si>
    <t>100サンプル</t>
  </si>
  <si>
    <t>88.6㎡</t>
  </si>
  <si>
    <t>アスファルト舗装のひび割れ領域自動検出システム</t>
  </si>
  <si>
    <t>1000㎥</t>
  </si>
  <si>
    <t>39.6m</t>
  </si>
  <si>
    <t>6m2</t>
  </si>
  <si>
    <t>696m3</t>
  </si>
  <si>
    <t>CG-210017-A</t>
  </si>
  <si>
    <t>高効率・高通過性水中ポンプ（汚物用水中ノンクロッグ型スマッシュポンプ）</t>
  </si>
  <si>
    <t>渦流形(ボルテックス型)水中ポンプ</t>
  </si>
  <si>
    <t>2台</t>
  </si>
  <si>
    <t>CG-210018-A</t>
  </si>
  <si>
    <t>水陸両用小型作業船</t>
  </si>
  <si>
    <t>人力による水草の駆除</t>
  </si>
  <si>
    <t>CG-210019-A</t>
  </si>
  <si>
    <t>スライドフェンスユニット</t>
  </si>
  <si>
    <t>組み立て式フェンス</t>
  </si>
  <si>
    <t>CG-210020-A</t>
  </si>
  <si>
    <t>ルーバーフェンスユニット</t>
  </si>
  <si>
    <t>単体フェンス連結による目隠しフェンス</t>
  </si>
  <si>
    <t>CG-210021-A</t>
  </si>
  <si>
    <t>NSSショットクリート</t>
  </si>
  <si>
    <t>一般的なモルタル吹付工</t>
  </si>
  <si>
    <t>CG-210022-A</t>
  </si>
  <si>
    <t>養生の匠</t>
  </si>
  <si>
    <t>難燃テープ付シートマスカー</t>
  </si>
  <si>
    <t>CG-220001-A</t>
  </si>
  <si>
    <t>Ex－Mole(パイプカルバート点検ロボット)を用いた間接目視点検調査</t>
  </si>
  <si>
    <t>人力による近接目視点検調査</t>
  </si>
  <si>
    <t>CG-220002-A</t>
  </si>
  <si>
    <t>デジタル重量計「トラ・スケ」</t>
  </si>
  <si>
    <t>ポータブル車両重量計による積載重量管理</t>
  </si>
  <si>
    <t>CG-220003-A</t>
  </si>
  <si>
    <t>亜硝酸リチウム併用型断面修復工法「リハビリ断面修復工法」</t>
  </si>
  <si>
    <t>ポリマーセメントモルタル断面修復工法(左官工法)</t>
  </si>
  <si>
    <t>CG-220004-A</t>
  </si>
  <si>
    <t>ハレーサルトプレキャスト張出車道</t>
  </si>
  <si>
    <t>普通コンクリート製プレキャスト張出車道</t>
  </si>
  <si>
    <t>CG-220005-A</t>
  </si>
  <si>
    <t>橋梁用多目的フェンス「SKフェンス」</t>
  </si>
  <si>
    <t>ロールメッシュタイプの投下物防止柵</t>
  </si>
  <si>
    <t>CG-220006-A</t>
  </si>
  <si>
    <t>BSCマット</t>
  </si>
  <si>
    <t>植生マット工(種子なし)</t>
  </si>
  <si>
    <t>CG-220007-A</t>
  </si>
  <si>
    <t>ELSS Joint（エルスジョイント）</t>
  </si>
  <si>
    <t>1310m2</t>
  </si>
  <si>
    <t>CG-220008-A</t>
  </si>
  <si>
    <t>現地調査効率化システム「スマート調査」</t>
  </si>
  <si>
    <t>スマートフォンとカメラによる災害調査</t>
  </si>
  <si>
    <t>20渓流</t>
  </si>
  <si>
    <t>CG-220009-A</t>
  </si>
  <si>
    <t>コンクリートキャンバス工法</t>
  </si>
  <si>
    <t>モルタル吹付け工(t=5cm)</t>
  </si>
  <si>
    <t>CG-220010-A</t>
  </si>
  <si>
    <t>水循環式無振動ドリル「水すましG1」</t>
  </si>
  <si>
    <t>振動ドリル使用によるタイル張り改修工法</t>
  </si>
  <si>
    <t>1000穴</t>
  </si>
  <si>
    <t>CG-220011-A</t>
  </si>
  <si>
    <t>ベルテール法面保護工法</t>
  </si>
  <si>
    <t>張ブロック工法</t>
  </si>
  <si>
    <t>CG-220012-A</t>
  </si>
  <si>
    <t>スプリング式メッセンジャワイヤ開度計</t>
  </si>
  <si>
    <t>カウンタウェイト式メッセンジャワイヤ開度計</t>
  </si>
  <si>
    <t>CG-220013-A</t>
  </si>
  <si>
    <t>帯電ミストを用いた粉じん除去工法</t>
  </si>
  <si>
    <t>作業員による散水</t>
  </si>
  <si>
    <t>175日</t>
  </si>
  <si>
    <t>CG-220014-A</t>
  </si>
  <si>
    <t>大型土のう製作治具 「瞬作 2 」</t>
  </si>
  <si>
    <t>単管パイプを組み立てた製作枠</t>
  </si>
  <si>
    <t>300袋</t>
  </si>
  <si>
    <t>CG-220015-A</t>
  </si>
  <si>
    <t>緩衝機能を有する浮力式防潮扉「アクアシャッターｆ」</t>
  </si>
  <si>
    <t>電動式横引きゲート</t>
  </si>
  <si>
    <t>CG-220016-A</t>
  </si>
  <si>
    <t>トラニオン軸向け開度計システム</t>
  </si>
  <si>
    <t>シンクロ発信機型開度計＋開度演算器</t>
  </si>
  <si>
    <t>CG-220017-A</t>
  </si>
  <si>
    <t>草ゼロプレート</t>
  </si>
  <si>
    <t>機械除草(肩掛式、2回/年×5年)</t>
  </si>
  <si>
    <t>CG-220018-A</t>
  </si>
  <si>
    <t>KGP受圧板</t>
  </si>
  <si>
    <t>吹付法枠工法</t>
  </si>
  <si>
    <t>ビー・ビー・ワーカー(土のう製造用袋詰器)</t>
  </si>
  <si>
    <t>信号機スムースくん</t>
  </si>
  <si>
    <t>簡易ライン施工機 OG-1</t>
  </si>
  <si>
    <t>テンションウォール工法</t>
  </si>
  <si>
    <t>フリーザーカット</t>
  </si>
  <si>
    <t>緑化コンクリート</t>
  </si>
  <si>
    <t>歩車道境界ブロックCC目地設置工</t>
  </si>
  <si>
    <t>NMグラウンドアンカー工法</t>
  </si>
  <si>
    <t>樋門開閉操作時期を伝える水位検知通報方法</t>
  </si>
  <si>
    <t>1set</t>
  </si>
  <si>
    <t>リボーン側溝</t>
  </si>
  <si>
    <t>円型水路 P型側溝</t>
  </si>
  <si>
    <t>改良型ジェットフローゲート</t>
  </si>
  <si>
    <t>140t</t>
  </si>
  <si>
    <t>橋面連続舗装工法(ヘキサロック工法) 【ヘキサロック 中・大規模橋梁用】</t>
  </si>
  <si>
    <t>多機能フィルター</t>
  </si>
  <si>
    <t>リバ・フレッシュ工法</t>
  </si>
  <si>
    <t>1m3/s規模</t>
  </si>
  <si>
    <t>バイオ・オーガニック工法</t>
  </si>
  <si>
    <t>新型ハイリーチクレーン</t>
  </si>
  <si>
    <t>環境防災マット(ステンレス・ハニカム)</t>
  </si>
  <si>
    <t>ミニカッター</t>
  </si>
  <si>
    <t>5000ｍ2</t>
  </si>
  <si>
    <t>ビオトーン</t>
  </si>
  <si>
    <t>サンKクリア工法によるL型擁壁設置工法</t>
  </si>
  <si>
    <t>グラストップ</t>
  </si>
  <si>
    <t>たてはい</t>
  </si>
  <si>
    <t>ウォールパネルクロス</t>
  </si>
  <si>
    <t>ハイダセール</t>
  </si>
  <si>
    <t>パーフェクト工法</t>
  </si>
  <si>
    <t>900㎡</t>
  </si>
  <si>
    <t>高品質砕砂製造システム</t>
  </si>
  <si>
    <t>コレトレール(コンクリート,石造物に着生する地衣類・藍藻類除去)</t>
  </si>
  <si>
    <t>アッシュクリート</t>
  </si>
  <si>
    <t>岩盤切削機サーフィスマイナー</t>
  </si>
  <si>
    <t>RCCカルバート工法</t>
  </si>
  <si>
    <t>強耐塩性・強耐アルカリ性・強耐酸性緑化資材（海浜芝－商品名・阿藻青）</t>
  </si>
  <si>
    <t>R-PUR工法</t>
  </si>
  <si>
    <t>車道用常温舗装</t>
  </si>
  <si>
    <t>QRP工法(QUICK REPAIR PAVEMENT 急速舗装修繕工法)</t>
  </si>
  <si>
    <t>保水性セラミック舗装板「アクアブレス」</t>
  </si>
  <si>
    <t>パイプウォーリング(マイクロパイル工法)</t>
  </si>
  <si>
    <t>1515m</t>
  </si>
  <si>
    <t>HI軽量簡易矢板</t>
  </si>
  <si>
    <t>DPS工法 (DOWA Pre-Slit Method)</t>
  </si>
  <si>
    <t>排水性インターロッキングブロック舗装システム</t>
  </si>
  <si>
    <t>サンタックキャップ</t>
  </si>
  <si>
    <t>サンタック支管</t>
  </si>
  <si>
    <t>サンタックキャップFD型</t>
  </si>
  <si>
    <t>サンタックキャップL型</t>
  </si>
  <si>
    <t>KCホワイト</t>
  </si>
  <si>
    <t>気泡混合土工法(ハイグレードソイル)</t>
  </si>
  <si>
    <t>1ｍ３</t>
  </si>
  <si>
    <t>枝葉木根粉砕工法</t>
  </si>
  <si>
    <t>ケメックス情報トラフによる情報BOX工法</t>
  </si>
  <si>
    <t>ガイドライトシステム</t>
  </si>
  <si>
    <t>1システム(144m)</t>
  </si>
  <si>
    <t>走行警戒システム</t>
  </si>
  <si>
    <t>エコボックス</t>
  </si>
  <si>
    <t>吹付けモルタルによる高架橋柱の耐震補強工法</t>
  </si>
  <si>
    <t>800m2</t>
  </si>
  <si>
    <t>CADAP-Jr.(影響範囲簡易算定システム)</t>
  </si>
  <si>
    <t>標準貫入試験自動記録装置</t>
  </si>
  <si>
    <t>スロット工法</t>
  </si>
  <si>
    <t>書籍・図面集等作成</t>
  </si>
  <si>
    <t>D.Cフロッカ-</t>
  </si>
  <si>
    <t>120m3/h</t>
  </si>
  <si>
    <t>アームゲート</t>
  </si>
  <si>
    <t>鋳田籠</t>
  </si>
  <si>
    <t>APG工法</t>
  </si>
  <si>
    <t>立坑穿孔機</t>
  </si>
  <si>
    <t>鋼繊維補強コンクリートを用いたECL工法</t>
  </si>
  <si>
    <t>カムス工法(小型円形立坑構築工法)</t>
  </si>
  <si>
    <t>発電式メルトニーダー</t>
  </si>
  <si>
    <t>携帯電話式全自動観測システムMMS</t>
  </si>
  <si>
    <t>FAモルタル(工法)</t>
  </si>
  <si>
    <t>メタルC.C.Boxノンポールシステム (略称:NPS)</t>
  </si>
  <si>
    <t>204.92m</t>
  </si>
  <si>
    <t>多段土壌層式簡易高度水質浄化装置</t>
  </si>
  <si>
    <t>汚れ除去技術</t>
  </si>
  <si>
    <t>先行仮土留裏型枠工法</t>
  </si>
  <si>
    <t>ショーボンド CFRP工法</t>
  </si>
  <si>
    <t xml:space="preserve">SFR工法 </t>
  </si>
  <si>
    <t>ネオナイト工法による濁水処理システム</t>
  </si>
  <si>
    <t>落石変位自動観測警報システム</t>
  </si>
  <si>
    <t>カゴボックス(多段積みタイプ)</t>
  </si>
  <si>
    <t>ウェーブ</t>
  </si>
  <si>
    <t>スリーフレーム</t>
  </si>
  <si>
    <t>ファイバードレーン工法</t>
  </si>
  <si>
    <t>ファイバーマット工法</t>
  </si>
  <si>
    <t>ライトバンド</t>
  </si>
  <si>
    <t>300カ所</t>
  </si>
  <si>
    <t>ムーライトシステム</t>
  </si>
  <si>
    <t>50台</t>
  </si>
  <si>
    <t>I(アイ)ホール</t>
  </si>
  <si>
    <t>セラミック集水フタ</t>
  </si>
  <si>
    <t xml:space="preserve">10 m </t>
  </si>
  <si>
    <t>サイバーシート工法</t>
  </si>
  <si>
    <t>1m^2</t>
  </si>
  <si>
    <t>新ハニカム構造 ジオウエッブ(1)</t>
  </si>
  <si>
    <t>新ハニカム構造 ジオウエッブ(3)</t>
  </si>
  <si>
    <t>新ハニカム構造 ジオウエッブ(2)</t>
  </si>
  <si>
    <t>サンプル2擁壁工法</t>
  </si>
  <si>
    <t>サンプル擁壁工法</t>
  </si>
  <si>
    <t>サンプル擁壁工法(札建)</t>
  </si>
  <si>
    <t>サンプル擁壁工法(旭建)</t>
  </si>
  <si>
    <t>サンプル擁壁工法(室建)</t>
  </si>
  <si>
    <t>サンプル擁壁工法(留萌)</t>
  </si>
  <si>
    <t>ML工法</t>
  </si>
  <si>
    <t>1基(H=40m)</t>
  </si>
  <si>
    <t>排水性舗装機能回復装置</t>
  </si>
  <si>
    <t>「すきとり土」の現場内選別工法</t>
  </si>
  <si>
    <t>太陽電池式凍結防止剤自動供給システム</t>
  </si>
  <si>
    <t>電子納品作成ソフト『期楽』</t>
  </si>
  <si>
    <t>三次元補強ジオウエッブ工法</t>
  </si>
  <si>
    <t>モルタル・コンクリート用ひび割れ抑制ファイバー</t>
  </si>
  <si>
    <t>G-TEX植生土壌診断法</t>
  </si>
  <si>
    <t>1点</t>
  </si>
  <si>
    <t>小径曲げ可能なコネクタ付光ファイバコード</t>
  </si>
  <si>
    <t>広い波長帯で使用可能な光ファイバケーブル</t>
  </si>
  <si>
    <t>浸水対策光ケーブル</t>
  </si>
  <si>
    <t>バイオ・種子吹付工</t>
  </si>
  <si>
    <t>動画パターン検知システム</t>
  </si>
  <si>
    <t>H鋼杭の泥土除去装置</t>
  </si>
  <si>
    <t>省エネ道路情報提供装置</t>
  </si>
  <si>
    <t>ドウサンパネル</t>
  </si>
  <si>
    <t>プラント混合方式固化処理工法「ザンドックス工法」</t>
  </si>
  <si>
    <t>ツインメルトペーブ</t>
  </si>
  <si>
    <t>取れーる - 雨水桝維持管理システム -</t>
  </si>
  <si>
    <t>251箇所</t>
  </si>
  <si>
    <t>独立電源無線LANシステム</t>
  </si>
  <si>
    <t>スーパー暗渠(らくらく)</t>
  </si>
  <si>
    <t>IFCS(アイエフシーエス)</t>
  </si>
  <si>
    <t>三次元マシンコントロール モータグレーダ</t>
  </si>
  <si>
    <t>リアルガードA・B</t>
  </si>
  <si>
    <t>チップバック植生工法</t>
  </si>
  <si>
    <t>液状凍結防止剤を用いた冬期土工法</t>
  </si>
  <si>
    <t>90m3</t>
  </si>
  <si>
    <t>鋼製緑化もたれ式擁壁 K・E-WALL 1型</t>
  </si>
  <si>
    <t>プレキャスト樋門工法</t>
  </si>
  <si>
    <t>浄水汚泥・堆肥種子吹付工</t>
  </si>
  <si>
    <t>鋼製緑化法面保護材 ツインレックス</t>
  </si>
  <si>
    <t>エコシード植生工法</t>
  </si>
  <si>
    <t>ランブルストリップス(センターライン対応型)</t>
  </si>
  <si>
    <t>エコリーフブロック</t>
  </si>
  <si>
    <t>アサヒ型雪崩予防柵</t>
  </si>
  <si>
    <t>スマートコンクリート</t>
  </si>
  <si>
    <t>スマートショット工法</t>
  </si>
  <si>
    <t>情報ボックス用異種管継手</t>
  </si>
  <si>
    <t>パワーガード工法</t>
  </si>
  <si>
    <t>省エネ型 電熱式ロードヒーティングシステム</t>
  </si>
  <si>
    <t>KB目地</t>
  </si>
  <si>
    <t>航空・地上三次元レーザスキャナーを併用した大規模岩盤斜面の形状取得技術</t>
  </si>
  <si>
    <t>25平方km</t>
  </si>
  <si>
    <t>Fドライ</t>
  </si>
  <si>
    <t>フライアッシュを利用した建設汚泥の再生工法</t>
  </si>
  <si>
    <t>RD遠赤抗酸化液</t>
  </si>
  <si>
    <t>スノテップ</t>
  </si>
  <si>
    <t>改質硫黄固化体</t>
  </si>
  <si>
    <t>アルミと鋼のハイブリッド防護柵</t>
  </si>
  <si>
    <t>3Dレーザースキャニングによる急崖斜面調査と雪況調査システム</t>
  </si>
  <si>
    <t>自己復元緑化工法</t>
  </si>
  <si>
    <t>Riv&amp;Seaパネル工法</t>
  </si>
  <si>
    <t>10m(高さ2.5m)</t>
  </si>
  <si>
    <t>高含水比汚泥及び泥水の減容化システム</t>
  </si>
  <si>
    <t>マルチコート</t>
  </si>
  <si>
    <t>1050㎡</t>
  </si>
  <si>
    <t>バイオラックストイレ</t>
  </si>
  <si>
    <t>スミック半たわみ性鋪装工</t>
  </si>
  <si>
    <t>燻煙防腐処理</t>
  </si>
  <si>
    <t>1立方メートル</t>
  </si>
  <si>
    <t>恒生微生物菌緑化工法</t>
  </si>
  <si>
    <t>保水性コンクリートブロック工法</t>
  </si>
  <si>
    <t>700㎡</t>
  </si>
  <si>
    <t>GCCP(グラベルセメントコンパクションパイル)工法</t>
  </si>
  <si>
    <t>OM緑化工法</t>
  </si>
  <si>
    <t>ピンローラー式除礫機</t>
  </si>
  <si>
    <t>免震ゴム支承(THD)</t>
  </si>
  <si>
    <t>渡版撤去・チェーン工法</t>
  </si>
  <si>
    <t>ゲートリモコン</t>
  </si>
  <si>
    <t>オーバースライダーゲート</t>
  </si>
  <si>
    <t>CCTVカメラ用量水標</t>
  </si>
  <si>
    <t>サリカブロック</t>
  </si>
  <si>
    <t>ジェット噴射式液状凍結防止剤散布装置「オートカマグJET」</t>
  </si>
  <si>
    <t>環境浄化アスファルト舗装工</t>
  </si>
  <si>
    <t>環境浄化舗装用ブロック</t>
  </si>
  <si>
    <t>金網付植生袋・金網付植生シート・特殊被覆植生袋工</t>
  </si>
  <si>
    <t>真空圧密ドレーン工法</t>
  </si>
  <si>
    <t>ヒ素汚染土壌の不溶化剤</t>
  </si>
  <si>
    <t>クイレスウォール工法</t>
  </si>
  <si>
    <t>多機能小型浚渫船</t>
  </si>
  <si>
    <t>ナローマルチビームによる水部の詳細地形測量</t>
  </si>
  <si>
    <t>36ha</t>
  </si>
  <si>
    <t>路面照度・照明不点箇所の高速測定技術</t>
  </si>
  <si>
    <t>3700m</t>
  </si>
  <si>
    <t>樹脂溶接・熱風融着による高性能水密屋根工法</t>
  </si>
  <si>
    <t>バイオ・プラスターチ種子吹付工</t>
  </si>
  <si>
    <t>ガラコン砕</t>
  </si>
  <si>
    <t>AWSシステム</t>
  </si>
  <si>
    <t>コンクリートテスター(CTS-02)</t>
  </si>
  <si>
    <t>130Point</t>
  </si>
  <si>
    <t>面発光方式視線誘導標【美えぼー】</t>
  </si>
  <si>
    <t>ワイド噴射式路面凍結防止剤散布装置「ジェッ太くん」</t>
  </si>
  <si>
    <t>水抜きボーリングの排水量アップと目詰まり防止工法</t>
  </si>
  <si>
    <t>コンクリート特殊混和材シリカホワイト</t>
  </si>
  <si>
    <t>建設汚泥・浚渫軟泥土等再生利用工法</t>
  </si>
  <si>
    <t>ケルプベース</t>
  </si>
  <si>
    <t>三宝菌緑化システム</t>
  </si>
  <si>
    <t>正面風対応型防雪柵 【フロントフェンス】</t>
  </si>
  <si>
    <t>低密度ポリエチレン被覆鉄線金網</t>
  </si>
  <si>
    <t>インデスコ仕上げ</t>
  </si>
  <si>
    <t>摩擦接合基部(耐振型リバーSポール)</t>
  </si>
  <si>
    <t>真空吸引圧送浚渫工法</t>
  </si>
  <si>
    <t>PADアンカー工法</t>
  </si>
  <si>
    <t>TSKノビットアンカー</t>
  </si>
  <si>
    <t>透光防波柵(ポリカ-ボネ-ト折板)</t>
  </si>
  <si>
    <t>3D protection パネル工法</t>
  </si>
  <si>
    <t>油圧式フロートフラップゲート</t>
  </si>
  <si>
    <t>完全付着型コンクリートオーバーレイ工法</t>
  </si>
  <si>
    <t>高性能吹止式上部飛翔柵</t>
  </si>
  <si>
    <t>105m(1連)として</t>
  </si>
  <si>
    <t>高盛土に対応した高機能型防雪柵</t>
  </si>
  <si>
    <t>CF工法(キャンバーフォーム工法)</t>
  </si>
  <si>
    <t>460㎡</t>
  </si>
  <si>
    <t>電動100ボルト開閉機</t>
  </si>
  <si>
    <t>高性能吹止式防雪柵【飛ぶぞう】</t>
  </si>
  <si>
    <t>エイビーウォール</t>
  </si>
  <si>
    <t>軟弱地盤動態観測システム</t>
  </si>
  <si>
    <t>100点</t>
  </si>
  <si>
    <t>ケイ酸質リチウム系コンクリート改質剤「Osmo」</t>
  </si>
  <si>
    <t>ロータリースタビライザー</t>
  </si>
  <si>
    <t>ゴムラテックスモルタル舗装</t>
  </si>
  <si>
    <t>格子網</t>
  </si>
  <si>
    <t>1m(敷設延長)</t>
  </si>
  <si>
    <t>連続遮水壁による越水防止工法</t>
  </si>
  <si>
    <t>ITK式相取工法</t>
  </si>
  <si>
    <t>災害対応型側帯工</t>
  </si>
  <si>
    <t>ウルトラファイバー500</t>
  </si>
  <si>
    <t>高性能型防雪柵自立型吹止式</t>
  </si>
  <si>
    <t>エコドライボール</t>
  </si>
  <si>
    <t>10000m</t>
  </si>
  <si>
    <t>L・Lライン</t>
  </si>
  <si>
    <t>スラリー連続脱水システム</t>
  </si>
  <si>
    <t>景観に配慮した吹き止め式防雪柵</t>
  </si>
  <si>
    <t>エアロ・ブロック工法</t>
  </si>
  <si>
    <t>14400t</t>
  </si>
  <si>
    <t>フォームド・ドレッシング</t>
  </si>
  <si>
    <t>ウッドマット平板ブロック</t>
  </si>
  <si>
    <t>フロート式洪水痕跡計</t>
  </si>
  <si>
    <t>断熱材を用いた道路の凍上防止工法</t>
  </si>
  <si>
    <t>移動体精密三次元計測システム</t>
  </si>
  <si>
    <t>0.1K㎡</t>
  </si>
  <si>
    <t>12か月</t>
  </si>
  <si>
    <t>テナクソン塗装システム</t>
  </si>
  <si>
    <t>トンネル工事用防音バルーン</t>
  </si>
  <si>
    <t>橋梁点検ロボットシステム</t>
  </si>
  <si>
    <t>コンクリート改質・防水「ノールナノコン工法」</t>
  </si>
  <si>
    <t>NTアンカーストーン工法</t>
  </si>
  <si>
    <t>水循環式簡易水洗トイレ</t>
  </si>
  <si>
    <t>コンクリート型枠接続装置 サンドクリップ</t>
  </si>
  <si>
    <t>環境復元緑化工法(リサイクル吹付)</t>
  </si>
  <si>
    <t>高性能無機凝集材SNKバイオ</t>
  </si>
  <si>
    <t>7000m3</t>
  </si>
  <si>
    <t>TSKツインズアンカー</t>
  </si>
  <si>
    <t>24000m3</t>
  </si>
  <si>
    <t>無機質浸透性防水強化材</t>
  </si>
  <si>
    <t>13500m3</t>
  </si>
  <si>
    <t>ウッドガード(木製土留工)</t>
  </si>
  <si>
    <t>ゆうゆうヒーター</t>
  </si>
  <si>
    <t>ハイブリット式循環型水洗トイレ「ラファクリーン」</t>
  </si>
  <si>
    <t>爆薬の機械装填システム</t>
  </si>
  <si>
    <t>バブル活性循環式水洗トイレ</t>
  </si>
  <si>
    <t>エコスラグコンクリート</t>
  </si>
  <si>
    <t>6か月</t>
  </si>
  <si>
    <t>環境対応型 オミリーパック</t>
  </si>
  <si>
    <t>軟弱地盤用ネット式木製防風・防雪柵</t>
  </si>
  <si>
    <t>バイオ・植生注入マット工法</t>
  </si>
  <si>
    <t>重金属吸着資材「アドロック」</t>
  </si>
  <si>
    <t>天然繊維植生ネット工法</t>
  </si>
  <si>
    <t>フライクリーン(FC材)</t>
  </si>
  <si>
    <t>ハマ・エキスパンション・ジョイント(YHシリーズ)</t>
  </si>
  <si>
    <t>クイックパネル工法</t>
  </si>
  <si>
    <t>3か月</t>
  </si>
  <si>
    <t>太陽光発電式高照度照射HID照明装置</t>
  </si>
  <si>
    <t>1樋門当り</t>
  </si>
  <si>
    <t>THS樋門ハウス</t>
  </si>
  <si>
    <t>コンクリート用水和熱抑制剤「サーモセイバー」</t>
  </si>
  <si>
    <t>1シーズン</t>
  </si>
  <si>
    <t>1台/3ヶ月</t>
  </si>
  <si>
    <t>プレキャスト可撓ボックスカルバート</t>
  </si>
  <si>
    <t>二重管式ウィープホール</t>
  </si>
  <si>
    <t>RG緑化工法</t>
  </si>
  <si>
    <t>自在フォーク型ワンウェイゲート</t>
  </si>
  <si>
    <t>1基・月</t>
  </si>
  <si>
    <t>再生栗石製造工(脱着式)</t>
  </si>
  <si>
    <t>グラスストッパー</t>
  </si>
  <si>
    <t>耐雪型木製車両用防護柵</t>
  </si>
  <si>
    <t>セパ帽・錆止盤</t>
  </si>
  <si>
    <t>自生種種子入植生土のう</t>
  </si>
  <si>
    <t>600袋</t>
  </si>
  <si>
    <t>ヒートスティック工法</t>
  </si>
  <si>
    <t>気象計測用マルチセンサ</t>
  </si>
  <si>
    <t>HK-110005-VG</t>
  </si>
  <si>
    <t>HK-110006-VG</t>
  </si>
  <si>
    <t>HK-110007-VG</t>
  </si>
  <si>
    <t>HK-110008-VG</t>
  </si>
  <si>
    <t>エンドレスメッシュ</t>
  </si>
  <si>
    <t>自然型木製水路</t>
  </si>
  <si>
    <t>バネ式防雪柵支柱自動収納装置</t>
  </si>
  <si>
    <t>HK-110012-VG</t>
  </si>
  <si>
    <t>720m3</t>
  </si>
  <si>
    <t>HK-110013-VG</t>
  </si>
  <si>
    <t>環境配慮型アンカー工法</t>
  </si>
  <si>
    <t>HK-110015-VG</t>
  </si>
  <si>
    <t>寒冷地用エポキシ樹脂コンクリート補修材「ADOX1380W」</t>
  </si>
  <si>
    <t>省電力型太陽電池照明システム</t>
  </si>
  <si>
    <t>復元可能な標識柱</t>
  </si>
  <si>
    <t>CMP工法</t>
  </si>
  <si>
    <t>工事状況説明用3Dシミュレーション「現場3D」</t>
  </si>
  <si>
    <t>HK-110021-VG</t>
  </si>
  <si>
    <t>HK-110022-VG</t>
  </si>
  <si>
    <t>5か月</t>
  </si>
  <si>
    <t>HK-110023-VG</t>
  </si>
  <si>
    <t>HK-110024-VG</t>
  </si>
  <si>
    <t>HK-110025-VG</t>
  </si>
  <si>
    <t>100m^3</t>
  </si>
  <si>
    <t>HK-110026-VG</t>
  </si>
  <si>
    <t>2か月</t>
  </si>
  <si>
    <t>HK-110027-VG</t>
  </si>
  <si>
    <t>自走式土質改良機による泥炭(高含水有機質土)改良工法</t>
  </si>
  <si>
    <t>SPUシステム工法</t>
  </si>
  <si>
    <t>1橋脚(高さ40m)</t>
  </si>
  <si>
    <t>DCパネル</t>
  </si>
  <si>
    <t>HK-110031-VG</t>
  </si>
  <si>
    <t>TSKプルストップシステム</t>
  </si>
  <si>
    <t>路面状態(乾燥、湿潤、凍結、積雪)識別装置(路面凍結検知器)</t>
  </si>
  <si>
    <t>TSKイーグルノーズアンカー</t>
  </si>
  <si>
    <t>HK-110036-VG</t>
  </si>
  <si>
    <t>エコフィス</t>
  </si>
  <si>
    <t>1式・年</t>
  </si>
  <si>
    <t>HK-110038-VG</t>
  </si>
  <si>
    <t>HK-110039-VG</t>
  </si>
  <si>
    <t>HK-110040-VG</t>
  </si>
  <si>
    <t>4800m3/30日</t>
  </si>
  <si>
    <t>拡散レーザ変位計</t>
  </si>
  <si>
    <t>橋梁用アンカー方式リブレス防護柵</t>
  </si>
  <si>
    <t>HK-110043-VG</t>
  </si>
  <si>
    <t>自動遠隔観測・監視システム「パケットロガー」</t>
  </si>
  <si>
    <t>1拠点</t>
  </si>
  <si>
    <t>エコゾーン</t>
  </si>
  <si>
    <t>HK-110046-VG</t>
  </si>
  <si>
    <t>汚泥基材吹付工</t>
  </si>
  <si>
    <t>ツレバー工法</t>
  </si>
  <si>
    <t>HK-110049-VG</t>
  </si>
  <si>
    <t>ウィープホール機能再生ドレーン工法</t>
  </si>
  <si>
    <t>リフトクライマー</t>
  </si>
  <si>
    <t>コーケンブロック積えん堤工法</t>
  </si>
  <si>
    <t>コンクリート表面改質剤の塗布確認器材「現場吸水試験器」</t>
  </si>
  <si>
    <t>高性能重金属吸着剤「インターフェイス SMV」</t>
  </si>
  <si>
    <t>三次元数値図化システム 図化名人</t>
  </si>
  <si>
    <t>LED-Sマット</t>
  </si>
  <si>
    <t>2m</t>
  </si>
  <si>
    <t>土の乾燥工法</t>
  </si>
  <si>
    <t>浸透性無機質コンクリート躯体防水剤「Osmo 建築防水用」</t>
  </si>
  <si>
    <t>「Osmoクラック閉塞用」</t>
  </si>
  <si>
    <t>ハイドロマルチ侵食防止材</t>
  </si>
  <si>
    <t>低消費電力自動遠隔観測・監視システム</t>
  </si>
  <si>
    <t>トンネル・KI・ロード</t>
  </si>
  <si>
    <t>リーフロック</t>
  </si>
  <si>
    <t>268個</t>
  </si>
  <si>
    <t>ケイ酸質ナトリウム系リチウム配合コンクリート改質剤「Osmo wp」</t>
  </si>
  <si>
    <t>じねん</t>
  </si>
  <si>
    <t>橋梁用ゴムライニング梯子</t>
  </si>
  <si>
    <t>K-PSシステム</t>
  </si>
  <si>
    <t>バーコード作業員情報管理システム</t>
  </si>
  <si>
    <t>500人</t>
  </si>
  <si>
    <t>白化防止フィルム「WGフィルム」</t>
  </si>
  <si>
    <t>積算温度強度管理システム</t>
  </si>
  <si>
    <t>高機能性無機凝集剤 テクノ・クリーン</t>
  </si>
  <si>
    <t>7200m3</t>
  </si>
  <si>
    <t>スルース ワンウェイゲート</t>
  </si>
  <si>
    <t>安全治具付きウォータージェット・ハンドガン工法</t>
  </si>
  <si>
    <t>HK-120037-VG</t>
  </si>
  <si>
    <t>クロスグローブ工法</t>
  </si>
  <si>
    <t>トラベルクリーンカーテン</t>
  </si>
  <si>
    <t>傾斜部用発泡浮力材内装量水標</t>
  </si>
  <si>
    <t>嵩上・腹付ブロック</t>
  </si>
  <si>
    <t>自然石パネル</t>
  </si>
  <si>
    <t>KERO(アルミ合金製検査路)</t>
  </si>
  <si>
    <t>41.6m/100年</t>
  </si>
  <si>
    <t>HK-130002-VG</t>
  </si>
  <si>
    <t>HK-130003-VG</t>
  </si>
  <si>
    <t>EPSカラー</t>
  </si>
  <si>
    <t>環境配慮型TTKベルト式ネットフェンス</t>
  </si>
  <si>
    <t>スーパースチーム工法</t>
  </si>
  <si>
    <t>10000t</t>
  </si>
  <si>
    <t>コンポジットパイル工法</t>
  </si>
  <si>
    <t>3Dレーダーを用いた地中探査システム</t>
  </si>
  <si>
    <t>路面状態観測システム</t>
  </si>
  <si>
    <t>サンドイッチ頂版を使用した複合構造函渠工法</t>
  </si>
  <si>
    <t>550m</t>
  </si>
  <si>
    <t>ローラー搭載型テクスチャ(きめ深さ)測定システム</t>
  </si>
  <si>
    <t>超緻密高強度繊維補強コンクリート(J-THIFCOM)</t>
  </si>
  <si>
    <t>勾配用量水標(洪水痕跡フロート付)</t>
  </si>
  <si>
    <t>トルシア形高力ボルトの片面施工を可能にする鋼製リング</t>
  </si>
  <si>
    <t>640本</t>
  </si>
  <si>
    <t>自然石根固め工法</t>
  </si>
  <si>
    <t>耐候性完成型土のう</t>
  </si>
  <si>
    <t>内外面二重防食排水管(溶融亜鉛メッキ+飽和ポリエステル樹脂粉体塗装)</t>
  </si>
  <si>
    <t>6.3m</t>
  </si>
  <si>
    <t>重金属吸着マットによる吸着層工法</t>
  </si>
  <si>
    <t>4460㎡</t>
  </si>
  <si>
    <t>傾斜変位監視システム</t>
  </si>
  <si>
    <t>テラアムジオセル工法</t>
  </si>
  <si>
    <t>HK-160003-AG</t>
  </si>
  <si>
    <t>HK-160004-AG</t>
  </si>
  <si>
    <t>HK-160005-AG</t>
  </si>
  <si>
    <t>HK-160006-AG</t>
  </si>
  <si>
    <t>HK-160008-AG</t>
  </si>
  <si>
    <t>HK-160010-AG</t>
  </si>
  <si>
    <t>1030㎡</t>
  </si>
  <si>
    <t>HK-160017-AG</t>
  </si>
  <si>
    <t>HK-160020-AG</t>
  </si>
  <si>
    <t>HK-160022-AG</t>
  </si>
  <si>
    <t>HK-160023-AG</t>
  </si>
  <si>
    <t>100L</t>
  </si>
  <si>
    <t>5ヶ月</t>
  </si>
  <si>
    <t>33.54㎡</t>
  </si>
  <si>
    <t>1名・日</t>
  </si>
  <si>
    <t>410㎡</t>
  </si>
  <si>
    <t>24m</t>
  </si>
  <si>
    <t>10Km/車線・週</t>
  </si>
  <si>
    <t>150m2</t>
  </si>
  <si>
    <t>1800m3</t>
  </si>
  <si>
    <t>3322箇所</t>
  </si>
  <si>
    <t>3.6m3</t>
  </si>
  <si>
    <t>154箇所</t>
  </si>
  <si>
    <t>3年</t>
  </si>
  <si>
    <t>1ヵ月</t>
  </si>
  <si>
    <t>3500㎡</t>
  </si>
  <si>
    <t>1本（PC桁）</t>
  </si>
  <si>
    <t>15000箇所×観測日数</t>
  </si>
  <si>
    <t>30m/30年</t>
  </si>
  <si>
    <t>525ｍ</t>
  </si>
  <si>
    <t>30ｍ</t>
  </si>
  <si>
    <t>45ｍ3</t>
  </si>
  <si>
    <t>HK-210007-A</t>
  </si>
  <si>
    <t>一体型中和濁水処理装置</t>
  </si>
  <si>
    <t>原水取水機器分離型濁水処理装置（処理能力10m³/h以下）</t>
  </si>
  <si>
    <t>HK-210008-A</t>
  </si>
  <si>
    <t>コーンロック</t>
  </si>
  <si>
    <t>一般的なコーンウェイト</t>
  </si>
  <si>
    <t>HK-210009-A</t>
  </si>
  <si>
    <t>エコーバリアH10</t>
  </si>
  <si>
    <t>単管組防音シート張り</t>
  </si>
  <si>
    <t>HK-210010-A</t>
  </si>
  <si>
    <t>耐圧防水樹脂充填による橋梁伸縮装置の防水補修工法</t>
  </si>
  <si>
    <t>伸縮装置取り替え</t>
  </si>
  <si>
    <t>HK-210011-A</t>
  </si>
  <si>
    <t>雪崩予防柵・落石防護柵用　冠雪防止板</t>
  </si>
  <si>
    <t>人力による雪庇・冠雪・巻きだれの除去作業</t>
  </si>
  <si>
    <t>HK-210012-A</t>
  </si>
  <si>
    <t>道路情報表示装置の着雪防止対策</t>
  </si>
  <si>
    <t>降雪センサによるヒータ制御方式</t>
  </si>
  <si>
    <t>5面/1年</t>
  </si>
  <si>
    <t>HK-220001-A</t>
  </si>
  <si>
    <t>CSドレーン工法</t>
  </si>
  <si>
    <t>自記記録計の目視等</t>
  </si>
  <si>
    <t>5000本</t>
  </si>
  <si>
    <t>HK-220002-A</t>
  </si>
  <si>
    <t>グランドセル砕石舗装工法</t>
  </si>
  <si>
    <t>敷鉄板（鋼板）</t>
  </si>
  <si>
    <t>HK-220003-A</t>
  </si>
  <si>
    <t>Basilisk HA　自己治癒コンクリート</t>
  </si>
  <si>
    <t>普通コンクリート工</t>
  </si>
  <si>
    <t>HK-220004-A</t>
  </si>
  <si>
    <t>環境配慮型濁水処理凝集剤 「エコフレディ®」</t>
  </si>
  <si>
    <t>PAC・高分子剤の2剤によるｐH7～12の濁水処理工</t>
  </si>
  <si>
    <t>7000㎥</t>
  </si>
  <si>
    <t>HK-220005-A</t>
  </si>
  <si>
    <t>広範なカバレッジ対応のデータ通信システム　エコモシステムⅡ</t>
  </si>
  <si>
    <t>テレメータを使用した計測データの伝送システム</t>
  </si>
  <si>
    <t>2観測地点</t>
  </si>
  <si>
    <t>HK-220006-A</t>
  </si>
  <si>
    <t>トルクデータを活用した多数アンカー式補強土壁の品質管理システム</t>
  </si>
  <si>
    <t>現場密度試験による締固め度品質管理</t>
  </si>
  <si>
    <t>468㎡</t>
  </si>
  <si>
    <t>HK-220007-A</t>
  </si>
  <si>
    <t>簡易型水位計測・監視システム</t>
  </si>
  <si>
    <t>商用電源、専用回線を用いた水位遠隔監視（テレメータ）システム</t>
  </si>
  <si>
    <t>HK-220008-A</t>
  </si>
  <si>
    <t>警報灯付舗装路面温度表示器</t>
  </si>
  <si>
    <t>接触式温度計で都度計測する技術</t>
  </si>
  <si>
    <t>優雪くん</t>
  </si>
  <si>
    <t>建設汚泥の植生土壌化による再利用技術</t>
  </si>
  <si>
    <t>特殊空中撮影ラジコンヘリコプター</t>
  </si>
  <si>
    <t>クリーンジェット(C-JET)工法</t>
  </si>
  <si>
    <t>269.8m</t>
  </si>
  <si>
    <t>グラスノン</t>
  </si>
  <si>
    <t>センチピードグラスによる地被植生</t>
  </si>
  <si>
    <t>現位置撹拌混合固化工法(ISM工法)</t>
  </si>
  <si>
    <t>ひずみ変位計による土塊変位量の算出</t>
  </si>
  <si>
    <t>15M</t>
  </si>
  <si>
    <t>ローコストメンテナンス堤防植生工法</t>
  </si>
  <si>
    <t>多点計測型変位計</t>
  </si>
  <si>
    <t>5測点</t>
  </si>
  <si>
    <t>植生ネットを固定するモクピン(リサイクル木製ピン)</t>
  </si>
  <si>
    <t>乳剤散布装置搭載型アスファルトフィニッシャ</t>
  </si>
  <si>
    <t>エコサンクネットB型・N型</t>
  </si>
  <si>
    <t>異形ブロック投入安全装置</t>
  </si>
  <si>
    <t>建設機械の無線遠隔操縦技術</t>
  </si>
  <si>
    <t>防災シート</t>
  </si>
  <si>
    <t>モルタル目地板</t>
  </si>
  <si>
    <t>高強度RCプレキャスト舗装版</t>
  </si>
  <si>
    <t>高性能落石緩衝材(ハイピーム)による落石緩衝工法</t>
  </si>
  <si>
    <t>ドラムミキシング工法</t>
  </si>
  <si>
    <t>大型セラミック板直張工法</t>
  </si>
  <si>
    <t>防草処理が可能な木廃材処理技術</t>
  </si>
  <si>
    <t>1立法メートル</t>
  </si>
  <si>
    <t>緑化基盤活性材 「グリーンラム」(Green-LAM)</t>
  </si>
  <si>
    <t>200立法m</t>
  </si>
  <si>
    <t>SAM工法</t>
  </si>
  <si>
    <t>コンポスラブ</t>
  </si>
  <si>
    <t>ハイパワーロックフェンス工法 (HRF工法)</t>
  </si>
  <si>
    <t>ハイパワースノーフェンス工法 (HSF工法)</t>
  </si>
  <si>
    <t>飛砂防止工法</t>
  </si>
  <si>
    <t>除雪グレーダのブレード自動制御装置</t>
  </si>
  <si>
    <t>トラップ式ダブルリーフ工法</t>
  </si>
  <si>
    <t>超撥水塗布材料レバイション</t>
  </si>
  <si>
    <t>GSエコセラCM220W・CM360W高演色省エネランプ</t>
  </si>
  <si>
    <t>FEミックス</t>
  </si>
  <si>
    <t>FPCP(Fukuda Porous Concrete Pavement)工法</t>
  </si>
  <si>
    <t>アルミニウム合金・コンクリート複合型防護柵</t>
  </si>
  <si>
    <t>新しい構造の軽量・高断熱型局舎</t>
  </si>
  <si>
    <t>カップスアンカー工法</t>
  </si>
  <si>
    <t>ハイプレックス工法</t>
  </si>
  <si>
    <t>5000m2</t>
  </si>
  <si>
    <t>景観型雑草抑制材 カルカル王</t>
  </si>
  <si>
    <t>三角フェンス</t>
  </si>
  <si>
    <t>99m</t>
  </si>
  <si>
    <t>セラ・コピアン</t>
  </si>
  <si>
    <t>アルファー・ゾルによる非加熱アスファルト舗装材料</t>
  </si>
  <si>
    <t>吊足場 ラップガード工法</t>
  </si>
  <si>
    <t>連結空積ブロック「ふる里」</t>
  </si>
  <si>
    <t>56m2</t>
  </si>
  <si>
    <t>大型六角形修景護岸ブロック「あずさ」</t>
  </si>
  <si>
    <t>新クラック注入工法「東洋アスファルト(G)」</t>
  </si>
  <si>
    <t>光方式融雪装置(B-UV型)</t>
  </si>
  <si>
    <t>カッセーチップ工法</t>
  </si>
  <si>
    <t>雪崩発生検知システム</t>
  </si>
  <si>
    <t>複合ラーメンH-BB-C,CT-BB-C</t>
  </si>
  <si>
    <t>まきえもん(定置式凍結防止剤[粒状]自動散布装置)</t>
  </si>
  <si>
    <t>Ap_pass工法</t>
  </si>
  <si>
    <t>光ファイバを用いたパイプ歪計による地すべりモニタリング</t>
  </si>
  <si>
    <t>水陸両用ブルドーザ工法</t>
  </si>
  <si>
    <t>アピール防根シート</t>
  </si>
  <si>
    <t>円形型枠ブロック(無人化施工対応型)</t>
  </si>
  <si>
    <t>砂防施設の無人化施工によるコンクリート打設工法</t>
  </si>
  <si>
    <t>11</t>
  </si>
  <si>
    <t>イージースラブ橋(H鋼桁床版橋)</t>
  </si>
  <si>
    <t>PGS工法(プレロードガーダーサポート工法)</t>
  </si>
  <si>
    <t>アルカリ土壌中和剤「ドクターペーハー」</t>
  </si>
  <si>
    <t>長距離無線LANブリッジシステム</t>
  </si>
  <si>
    <t>新粗石コンクリート工法</t>
  </si>
  <si>
    <t>瓦廃材・アスファルト廃材利用リサイクル舗装</t>
  </si>
  <si>
    <t>瓦廃材リサイクル透水舗装</t>
  </si>
  <si>
    <t>スーパーロックシェッド</t>
  </si>
  <si>
    <t>ユニバーサルデザイングレーチング</t>
  </si>
  <si>
    <t>PCL工法</t>
  </si>
  <si>
    <t>道路消雪用井戸の修繕効率化技術</t>
  </si>
  <si>
    <t>道路消雪用井戸の点検効率化技術</t>
  </si>
  <si>
    <t>しゃ水機能管理システム『s-Can』</t>
  </si>
  <si>
    <t>しゃ水機能検査システム『s-Can light』</t>
  </si>
  <si>
    <t>パラボラ工法</t>
  </si>
  <si>
    <t>マイクロガスタービンを用いたコージェネレーション融雪技術</t>
  </si>
  <si>
    <t>CrackDraw21(クラックドロー21)</t>
  </si>
  <si>
    <t>120m</t>
  </si>
  <si>
    <t>e-Line・V</t>
  </si>
  <si>
    <t>250m2</t>
  </si>
  <si>
    <t>STマイクロパイル工法タイプⅠ</t>
  </si>
  <si>
    <t>10補強長(m)</t>
  </si>
  <si>
    <t>シームレスジョイント工法(MD型)</t>
  </si>
  <si>
    <t>張出車道工法</t>
  </si>
  <si>
    <t>24.6m</t>
  </si>
  <si>
    <t>アウトプレート工法</t>
  </si>
  <si>
    <t>250.8㎡</t>
  </si>
  <si>
    <t>組立集水井筒(シールド式)</t>
  </si>
  <si>
    <t>エルトン(ELLTM)</t>
  </si>
  <si>
    <t>ライニングヒッターⅡ</t>
  </si>
  <si>
    <t>シームレスジョイント工法(ER型)</t>
  </si>
  <si>
    <t>アクパド工法(ACPD工法)</t>
  </si>
  <si>
    <t>イソイル緑化工法</t>
  </si>
  <si>
    <t>フィルダム通廊のプレキャスト工法</t>
  </si>
  <si>
    <t>ダクタルフォーム</t>
  </si>
  <si>
    <t>1000m2以上</t>
  </si>
  <si>
    <t>STマイクロパイル工法タイプⅡ</t>
  </si>
  <si>
    <t>1基(増杭補強)</t>
  </si>
  <si>
    <t>直接定着式アンカーボルト</t>
  </si>
  <si>
    <t>エコウォール工法(石材パネル取付け工法)</t>
  </si>
  <si>
    <t>チタンカバープレート</t>
  </si>
  <si>
    <t>パネルHBB(パネル・Hビーム・ブリッジ)</t>
  </si>
  <si>
    <t>スーパーカルバート(壁体式)</t>
  </si>
  <si>
    <t>ワイヤネット工</t>
  </si>
  <si>
    <t>スプリッツアンカー工法</t>
  </si>
  <si>
    <t>100m(山留め壁)</t>
  </si>
  <si>
    <t>HL-DJM工法</t>
  </si>
  <si>
    <t>デンカスプリード</t>
  </si>
  <si>
    <t>無機系環境舗装「透塊ソイル」工法</t>
  </si>
  <si>
    <t>グレーチングストッパー</t>
  </si>
  <si>
    <t>集草梱包装置</t>
  </si>
  <si>
    <t>雨天夜間時に視認できる区画線</t>
  </si>
  <si>
    <t>排水性舗装路面標示工法</t>
  </si>
  <si>
    <t>視覚障害者誘導用標示工法</t>
  </si>
  <si>
    <t>覆工コンクリートトータル養生工法「トンネルバルーン」</t>
  </si>
  <si>
    <t>ファインテープ</t>
  </si>
  <si>
    <t>M1ウォール</t>
  </si>
  <si>
    <t>GTM(ジオ・トルネード・ミキシング)工法</t>
  </si>
  <si>
    <t>280m</t>
  </si>
  <si>
    <t>土の締固め自動管理</t>
  </si>
  <si>
    <t>300000m3</t>
  </si>
  <si>
    <t>亀甲ストーン</t>
  </si>
  <si>
    <t>アンカービオストーン(シャフトタイプ)</t>
  </si>
  <si>
    <t>横方向圧密工法(S.I.D.工法)</t>
  </si>
  <si>
    <t>EM探査による堤防の質的調査</t>
  </si>
  <si>
    <t>巨大岩塊固定工法</t>
  </si>
  <si>
    <t>1000t</t>
  </si>
  <si>
    <t>かんたん法枠工法</t>
  </si>
  <si>
    <t>ダクタル融雪パネル</t>
  </si>
  <si>
    <t>1000m2・10年</t>
  </si>
  <si>
    <t>エコロファルトHai</t>
  </si>
  <si>
    <t>芝品種ティフ・ブレアを用いた工法</t>
  </si>
  <si>
    <t>K-MASベース</t>
  </si>
  <si>
    <t>アクリル樹脂防食被覆工法</t>
  </si>
  <si>
    <t>ポールコーンG</t>
  </si>
  <si>
    <t>鋼製L型擁壁工法「LXウォール」</t>
  </si>
  <si>
    <t>ストロングネット</t>
  </si>
  <si>
    <t>650m2</t>
  </si>
  <si>
    <t>TM工法</t>
  </si>
  <si>
    <t>空気融雪ACCESS</t>
  </si>
  <si>
    <t>ゴムチップ成型緑化工法</t>
  </si>
  <si>
    <t>自己充てん型高強度高耐久コンクリート構造物設計施工法</t>
  </si>
  <si>
    <t>ジオステップ工法</t>
  </si>
  <si>
    <t>「エコマモール」</t>
  </si>
  <si>
    <t>川田の緑化システム「みどりちゃん」</t>
  </si>
  <si>
    <t>合成床版橋 QS Bridge</t>
  </si>
  <si>
    <t>鋼製チェーン式弾性型水平部材</t>
  </si>
  <si>
    <t>17.25m2</t>
  </si>
  <si>
    <t>浮上式水防板</t>
  </si>
  <si>
    <t>Gベース</t>
  </si>
  <si>
    <t>AGF-WOO工法</t>
  </si>
  <si>
    <t>MLT工法</t>
  </si>
  <si>
    <t>コンビネーションブロックA型</t>
  </si>
  <si>
    <t>コンビネーションブロックB型</t>
  </si>
  <si>
    <t>ソイルプレミックス(リ・アース土舗装)</t>
  </si>
  <si>
    <t>高塗着スプレー塗装</t>
  </si>
  <si>
    <t>VHS工法による海域制御システム</t>
  </si>
  <si>
    <t>スプラインを用いた地盤・構造物の状態量計測システム</t>
  </si>
  <si>
    <t>防護柵支柱の低騒音・低振動回転圧入工法</t>
  </si>
  <si>
    <t>コンクリートの鉛直落下打設工法</t>
  </si>
  <si>
    <t>環境に安全な無機系固化材</t>
  </si>
  <si>
    <t>1m3単価(処理費)</t>
  </si>
  <si>
    <t>ストーンブロックリーフ型</t>
  </si>
  <si>
    <t>イージーネット工法</t>
  </si>
  <si>
    <t>ソイルセメント連続地中壁を利用した地中熱活用技術</t>
  </si>
  <si>
    <t>グレーチングストッパー S P</t>
  </si>
  <si>
    <t>ソルベイグY21</t>
  </si>
  <si>
    <t>管周混合推進工法</t>
  </si>
  <si>
    <t>海底トンネル内部からの立坑構築工法</t>
  </si>
  <si>
    <t>張出車道工法部分拡幅タイプ</t>
  </si>
  <si>
    <t>軽量緑化パネル工法</t>
  </si>
  <si>
    <t>岩盤杭打ち 『クレーンドリル工法』</t>
  </si>
  <si>
    <t>消滅型芝草処理装置 「芝ぱっくん」</t>
  </si>
  <si>
    <t>自然石透水型グレーチング</t>
  </si>
  <si>
    <t>ESR工法</t>
  </si>
  <si>
    <t>ロープ付鉄筋挿入工法</t>
  </si>
  <si>
    <t>750㎡</t>
  </si>
  <si>
    <t>鉄筋腐食抑制工法 「プロテクトシル CIT」</t>
  </si>
  <si>
    <t>永土&lt;白山&gt;土系防草舗装材</t>
  </si>
  <si>
    <t>SRC路盤材</t>
  </si>
  <si>
    <t>M.V.P.Deep(ディープ)システム</t>
  </si>
  <si>
    <t>18000空m3</t>
  </si>
  <si>
    <t>セダムグリーン「防草と緑化」</t>
  </si>
  <si>
    <t>路面凍結検知装置(画像処理,現場処理型)</t>
  </si>
  <si>
    <t>1観測局</t>
  </si>
  <si>
    <t>光経路自動切替スイッチ</t>
  </si>
  <si>
    <t>濁水対策工</t>
  </si>
  <si>
    <t>排水ブロック護岸工法</t>
  </si>
  <si>
    <t>メガロックキーパー</t>
  </si>
  <si>
    <t>アクアファインペーブ</t>
  </si>
  <si>
    <t>ファイントップクール</t>
  </si>
  <si>
    <t>高耐久型アスファルト合材「ハイブリッド・N」</t>
  </si>
  <si>
    <t>中折れセットフォーム工法</t>
  </si>
  <si>
    <t>3150m2</t>
  </si>
  <si>
    <t>常流循環式トイレ 「ウォータス」</t>
  </si>
  <si>
    <t>カキ殻景観舗装</t>
  </si>
  <si>
    <t>カキ殻粉末入りアスファルト舗装</t>
  </si>
  <si>
    <t>ネプラス工法</t>
  </si>
  <si>
    <t>海岸等砂地の飛砂防止緑化工法「はまみどり」</t>
  </si>
  <si>
    <t>熱可塑性ポリエステル樹脂粉体塗料</t>
  </si>
  <si>
    <t>耐凍害性コンクリート(MACリート)</t>
  </si>
  <si>
    <t>給水管更生技術 SRCT工法</t>
  </si>
  <si>
    <t>1世帯</t>
  </si>
  <si>
    <t>アクアライナー工法</t>
  </si>
  <si>
    <t>290m</t>
  </si>
  <si>
    <t>カドミ無&amp;鉛無 溶融亜鉛めっき</t>
  </si>
  <si>
    <t>3次元レーザースキャナーによる空間計測工法</t>
  </si>
  <si>
    <t>50000m2</t>
  </si>
  <si>
    <t>汎用切削機を用いたランブルストリップス工法</t>
  </si>
  <si>
    <t>PSTスノーフェンス</t>
  </si>
  <si>
    <t>CXTスノーフェンス</t>
  </si>
  <si>
    <t>72m</t>
  </si>
  <si>
    <t>繊維グリッドのり面補強工</t>
  </si>
  <si>
    <t>光ファイバを用いた河川堤体洗掘監視システム(OTDR方式)</t>
  </si>
  <si>
    <t>LBカバー</t>
  </si>
  <si>
    <t>無人化施工対応残存型枠ブロック</t>
  </si>
  <si>
    <t>トリプルコート巻線スクリーン</t>
  </si>
  <si>
    <t>TSC濁水処理システム</t>
  </si>
  <si>
    <t>10月</t>
  </si>
  <si>
    <t>ネットワン(高エネルギー吸収型落石防護網)</t>
  </si>
  <si>
    <t>840m2</t>
  </si>
  <si>
    <t>高耐久型二層式排水性舗装工法</t>
  </si>
  <si>
    <t>GKブロック</t>
  </si>
  <si>
    <t>波返直立堤プレキャスト化ブロック</t>
  </si>
  <si>
    <t>鋼製砂防シャッター(コベロッド TM)</t>
  </si>
  <si>
    <t>3門(3×8.5m)</t>
  </si>
  <si>
    <t>鋼製床固工(コベトコ TM)</t>
  </si>
  <si>
    <t>1基(7.5×35m)ああ</t>
  </si>
  <si>
    <t>リペーブ排水性舗装工法</t>
  </si>
  <si>
    <t>生分解性PLA土木シート</t>
  </si>
  <si>
    <t>鋼製砂防牛枠水制(ブルメタルTM)</t>
  </si>
  <si>
    <t>1基(高2m,幅3m)</t>
  </si>
  <si>
    <t>再帰反射性水性塗料</t>
  </si>
  <si>
    <t>大型残存パネル</t>
  </si>
  <si>
    <t>ヘキサ鋼製組立篭</t>
  </si>
  <si>
    <t>景観配慮型歩行支援誘導ライン</t>
  </si>
  <si>
    <t>落石抑止力管理工法(FDC工法)</t>
  </si>
  <si>
    <t>700KN</t>
  </si>
  <si>
    <t>イーフェンス</t>
  </si>
  <si>
    <t>新型人工リーフ構築用ブロック『凪(なぎ)』</t>
  </si>
  <si>
    <t>レイリスト「Railist」(景観配慮型鋼製防護柵)</t>
  </si>
  <si>
    <t>橋梁簡易洗浄装置による洗浄工法</t>
  </si>
  <si>
    <t>1橋台洗浄</t>
  </si>
  <si>
    <t>OCシステム(木質系舗装)</t>
  </si>
  <si>
    <t>ワイヤーネットワーク工法</t>
  </si>
  <si>
    <t>携帯型ガス測定器「エコプローブ5」を用いた土壌中の油汚染調査技術</t>
  </si>
  <si>
    <t>50地点</t>
  </si>
  <si>
    <t>再生改質Ⅱ型用添加剤を用いたアスファルト舗装工法</t>
  </si>
  <si>
    <t>SDM工法(リングネットによるスリット補強工)</t>
  </si>
  <si>
    <t>18m2</t>
  </si>
  <si>
    <t>ハンガーネット工法</t>
  </si>
  <si>
    <t>3Sセグメント工法(管きょ更生工法)</t>
  </si>
  <si>
    <t>ワイデック簡易濁水処理システム</t>
  </si>
  <si>
    <t>MKフレーム工法</t>
  </si>
  <si>
    <t>64.5㎡</t>
  </si>
  <si>
    <t>情報共有システム [information bridge]</t>
  </si>
  <si>
    <t>架設用ステンレスパイプラインシステム</t>
  </si>
  <si>
    <t>インパクトバリア</t>
  </si>
  <si>
    <t>トンネル天端部用バイブレータ装置</t>
  </si>
  <si>
    <t>トンネル覆工コンクリート湿潤養生システム</t>
  </si>
  <si>
    <t>消雪パイプブロック(メンテナンス対応型)</t>
  </si>
  <si>
    <t>汚濁泥水処理工法(SRAS工法)</t>
  </si>
  <si>
    <t>斜風対応湾曲型高性能防雪柵</t>
  </si>
  <si>
    <t>FRPテーパーポール</t>
  </si>
  <si>
    <t>鋼製締切枠</t>
  </si>
  <si>
    <t>RPDによる連続打撃動的貫入試験</t>
  </si>
  <si>
    <t>1000m(10年)</t>
  </si>
  <si>
    <t>バックホウを使った木質チップ吹付工</t>
  </si>
  <si>
    <t>仮復旧用再生ゴムマット</t>
  </si>
  <si>
    <t>無人化施工用自立式大型型枠ブロック</t>
  </si>
  <si>
    <t>ヒートドレッシング工法</t>
  </si>
  <si>
    <t>横方向圧密工法(SID工法)</t>
  </si>
  <si>
    <t>無人化施工鉄筋挿入工法</t>
  </si>
  <si>
    <t>景観型高性能防風・防雪柵</t>
  </si>
  <si>
    <t>GRソイメント工法</t>
  </si>
  <si>
    <t>W凾渠</t>
  </si>
  <si>
    <t>リボーン ユニバーサルデザイン グレード側溝 (RUG側溝)</t>
  </si>
  <si>
    <t>リビルドアスコン</t>
  </si>
  <si>
    <t>スーパーグラストン</t>
  </si>
  <si>
    <t>PIーAR工法</t>
  </si>
  <si>
    <t>節水・節電型融雪制御機器スノーラスタSP</t>
  </si>
  <si>
    <t>1面</t>
  </si>
  <si>
    <t>カキ殻を活用した屋上緑化工法</t>
  </si>
  <si>
    <t>コンクリート盤上緑化工法</t>
  </si>
  <si>
    <t>144m3・30日</t>
  </si>
  <si>
    <t>劣化二次蓄電池再生技術</t>
  </si>
  <si>
    <t>10セル</t>
  </si>
  <si>
    <t>スルー・パス養生システム</t>
  </si>
  <si>
    <t>マクロフェンス工法</t>
  </si>
  <si>
    <t>ネイチャーネット</t>
  </si>
  <si>
    <t>ランクアップフェンス(小規模落石防護柵)</t>
  </si>
  <si>
    <t>39m</t>
  </si>
  <si>
    <t>法面削孔装置の移動式可変勾配足場</t>
  </si>
  <si>
    <t>1008空m3</t>
  </si>
  <si>
    <t>ワイデック無人化アンカー施工装置</t>
  </si>
  <si>
    <t>170本</t>
  </si>
  <si>
    <t>ASKパネル</t>
  </si>
  <si>
    <t>1其</t>
  </si>
  <si>
    <t>PM水浄化剤</t>
  </si>
  <si>
    <t>10ヵ月</t>
  </si>
  <si>
    <t>土粒子回収循環システム</t>
  </si>
  <si>
    <t>環境配慮圧密加速バイオ系土質改良材「コーンα」</t>
  </si>
  <si>
    <t>もみがら炭路面用液体吸着材 ロードワイパー</t>
  </si>
  <si>
    <t>50ﾘｯﾄﾙ</t>
  </si>
  <si>
    <t>もみがら炭油吸着材 オイルワイパー</t>
  </si>
  <si>
    <t>50リットル</t>
  </si>
  <si>
    <t>Geo BANK工法(ジオバンク工法)</t>
  </si>
  <si>
    <t>現場製作護岸工法「さちゅら」</t>
  </si>
  <si>
    <t>GEPONによる光マルチドロップ通信システム</t>
  </si>
  <si>
    <t>16箇所(端末)</t>
  </si>
  <si>
    <t>67.4h</t>
  </si>
  <si>
    <t>廃瓦 保水・透水舗装材(かわら丸)</t>
  </si>
  <si>
    <t>泥土吸引圧送システムによる高濃度・薄層浚渫技術</t>
  </si>
  <si>
    <t>遮熱型 塗布式カラー舗装工法(サーモカラー)</t>
  </si>
  <si>
    <t>抜管技術を用いた消雪パイプブロック</t>
  </si>
  <si>
    <t>11m</t>
  </si>
  <si>
    <t>50基</t>
  </si>
  <si>
    <t>低炭素アスファルト混合物Hナチュラルペーブ</t>
  </si>
  <si>
    <t>多機能データロガーを用いた設備の遠隔監視システム</t>
  </si>
  <si>
    <t>靭性モルタル工法</t>
  </si>
  <si>
    <t>チルローラ横引き工法</t>
  </si>
  <si>
    <t>可変圧・可変容量型エンジンコンプレッサー</t>
  </si>
  <si>
    <t>SSR工法(スクリーン式ソイルリサイクル工法)</t>
  </si>
  <si>
    <t>G-ECSパイル工法</t>
  </si>
  <si>
    <t>PC組立歩道</t>
  </si>
  <si>
    <t>69m</t>
  </si>
  <si>
    <t>砂防ソイルセメント用型枠兼用保護ブロック</t>
  </si>
  <si>
    <t>RCO(建設汚泥改良土)</t>
  </si>
  <si>
    <t>保水性舗装クールエコ</t>
  </si>
  <si>
    <t>HR-110011-VG</t>
  </si>
  <si>
    <t>レジンコンクリート壁面パネル</t>
  </si>
  <si>
    <t>HR-110013-VG</t>
  </si>
  <si>
    <t>HR-110014-VG</t>
  </si>
  <si>
    <t>HR-110015-VG</t>
  </si>
  <si>
    <t>HR-110016-VG</t>
  </si>
  <si>
    <t>「あんしんバリアー工法」振動機能付側溝</t>
  </si>
  <si>
    <t>風力発電を利用した自発光式視線誘導灯【フラッシュウインド】</t>
  </si>
  <si>
    <t>HR-110019-VG</t>
  </si>
  <si>
    <t>HR-110020-VG</t>
  </si>
  <si>
    <t>HR-110021-VG</t>
  </si>
  <si>
    <t>HR-110022-VG</t>
  </si>
  <si>
    <t>1200m</t>
  </si>
  <si>
    <t>バリヤーグラス工法</t>
  </si>
  <si>
    <t>HR-110024-VG</t>
  </si>
  <si>
    <t>110m3</t>
  </si>
  <si>
    <t>ゼロハチフェンス</t>
  </si>
  <si>
    <t>ETC車両事故防止システム</t>
  </si>
  <si>
    <t>ETC車両運行管理システム</t>
  </si>
  <si>
    <t>再強フェンス工法(落石防護柵補強工法)</t>
  </si>
  <si>
    <t>HR-110029-VG</t>
  </si>
  <si>
    <t>循環式ハイブリッド・トイレ 「カヤレット」</t>
  </si>
  <si>
    <t>航空機デジタルエリアセンサーシステム</t>
  </si>
  <si>
    <t>100k㎡</t>
  </si>
  <si>
    <t>ECOンビ工法</t>
  </si>
  <si>
    <t>マイルドベース</t>
  </si>
  <si>
    <t>ポータブル ワイヤレス ライブカメラシステム(OPECA)</t>
  </si>
  <si>
    <t>斜面のひずみ監視システム</t>
  </si>
  <si>
    <t>NPF落石防護網</t>
  </si>
  <si>
    <t>小型薄層切削機 フラット1(ワン)</t>
  </si>
  <si>
    <t>MC(メタルカバー)工法</t>
  </si>
  <si>
    <t>バサルトネット工法</t>
  </si>
  <si>
    <t>れんか(土留工ブロック)</t>
  </si>
  <si>
    <t>10.5m</t>
  </si>
  <si>
    <t>フレア工法用フランジ(Wフランジ)</t>
  </si>
  <si>
    <t>橋梁マネジメントシステムI-BIMS</t>
  </si>
  <si>
    <t>50橋</t>
  </si>
  <si>
    <t>LED防浸形照明器具</t>
  </si>
  <si>
    <t>KYバンプ</t>
  </si>
  <si>
    <t>KanaSlip工法</t>
  </si>
  <si>
    <t>SPARCフェンス</t>
  </si>
  <si>
    <t>JFEネジール</t>
  </si>
  <si>
    <t>消雪パイプ用節水タイマー</t>
  </si>
  <si>
    <t>スキッドレスシリーズ(滑り防止工法)</t>
  </si>
  <si>
    <t>WIDEセフティパイプ工法(ワイドセフティパイプ工法)</t>
  </si>
  <si>
    <t>ムーブソールフェンス</t>
  </si>
  <si>
    <t>トンネル専用側溝</t>
  </si>
  <si>
    <t>Win側溝</t>
  </si>
  <si>
    <t>W.KVNストレーナ</t>
  </si>
  <si>
    <t>1井戸</t>
  </si>
  <si>
    <t>スノーネット</t>
  </si>
  <si>
    <t>汎用機器を活用した建築設備・ビル環境の中央監視及び遠隔監視システム(RiCS-BEMS)</t>
  </si>
  <si>
    <t>6000m2</t>
  </si>
  <si>
    <t>スペーサープラグ工法</t>
  </si>
  <si>
    <t>インバータ内蔵発電機</t>
  </si>
  <si>
    <t>防草土とヒメイワダレ草を用いた防草緑化工法</t>
  </si>
  <si>
    <t>ストロンガー工法</t>
  </si>
  <si>
    <t>切羽前方コアサンプリングシステム</t>
  </si>
  <si>
    <t>31m</t>
  </si>
  <si>
    <t>照明用鋼製テーパーポール(耐疲労型開口部)</t>
  </si>
  <si>
    <t>5m2ブロック「きしべ」</t>
  </si>
  <si>
    <t>舗装構成厚さ調査システム(構造キャッチャー)</t>
  </si>
  <si>
    <t>2000m</t>
  </si>
  <si>
    <t>ファインシート工法</t>
  </si>
  <si>
    <t>Color Gate System ～動作管理システム～</t>
  </si>
  <si>
    <t>365日</t>
  </si>
  <si>
    <t>複合型再生可能エネルギー発電システム「でんげんさん」</t>
  </si>
  <si>
    <t>長距離圧送モルタル吹付「キロ・フケール工法」</t>
  </si>
  <si>
    <t>維持JV 情報共有システム</t>
  </si>
  <si>
    <t>RC連結ジョイント</t>
  </si>
  <si>
    <t>在来植物による飛砂防止緑化工法はまみどりマット</t>
  </si>
  <si>
    <t>津波・漂流物防護柵【津波ガード/津波キーパー】</t>
  </si>
  <si>
    <t>JSウォール堰堤工法</t>
  </si>
  <si>
    <t>HR-150001-VG</t>
  </si>
  <si>
    <t>スクリュー・プレス工法-砕石パイル-</t>
  </si>
  <si>
    <t>床版端部下面補修工法</t>
  </si>
  <si>
    <t>GIB工法(落石衝撃緩衝工法)</t>
  </si>
  <si>
    <t>HR-160001-AG</t>
  </si>
  <si>
    <t>HR-160002-AG</t>
  </si>
  <si>
    <t>HR-160005-AG</t>
  </si>
  <si>
    <t>60ｍ</t>
  </si>
  <si>
    <t>60日</t>
  </si>
  <si>
    <t>HR-210004-A</t>
  </si>
  <si>
    <t>充電式LEDサイン　ライデンスタンド</t>
  </si>
  <si>
    <t>外部光源が必要な再帰反射シート貼付式案内標識</t>
  </si>
  <si>
    <t>HR-220001-A</t>
  </si>
  <si>
    <t>高濃度吸引圧送システムによる浚渫技術</t>
  </si>
  <si>
    <t>ポンプ浚渫工法</t>
  </si>
  <si>
    <t>10000ｍ3</t>
  </si>
  <si>
    <t>HR-220002-A</t>
  </si>
  <si>
    <t>現場事務所カー</t>
  </si>
  <si>
    <t>ユニットハウスの設置</t>
  </si>
  <si>
    <t>7月</t>
  </si>
  <si>
    <t>HR-220003-A</t>
  </si>
  <si>
    <t>HR-220004-A</t>
  </si>
  <si>
    <t>消雪パイプ温水高圧洗浄「リバーサルクリーニング」</t>
  </si>
  <si>
    <t>高圧エアーと水の混合による常温水高圧洗浄工法</t>
  </si>
  <si>
    <t>HR-220005-A</t>
  </si>
  <si>
    <t>MR（複合現実）技術を用いた遠隔コミュニケーションシステム「Holostruction」</t>
  </si>
  <si>
    <t>受発注者間の対面による打ち合わせ</t>
  </si>
  <si>
    <t>HR-220006-A</t>
  </si>
  <si>
    <t>クラブロックS型</t>
  </si>
  <si>
    <t>ブロックの噛み合わせで勾配が決まるコンクリートブロック</t>
  </si>
  <si>
    <t>高エネルギー吸収RCネット工法</t>
  </si>
  <si>
    <t>TNF工法</t>
  </si>
  <si>
    <t>スーパー・スィン・フレックス ST201</t>
  </si>
  <si>
    <t>リングネット工法</t>
  </si>
  <si>
    <t>浅層地中熱利用融雪システム</t>
  </si>
  <si>
    <t>制御弁付ヒートパイプ融雪システム</t>
  </si>
  <si>
    <t>路盤放熱型融雪システム</t>
  </si>
  <si>
    <t>サンタックスパンシール誘発目地材</t>
  </si>
  <si>
    <t>擬岩パネル景観工法</t>
  </si>
  <si>
    <t>砂防施設用自立式修景型枠ブロック(SAB:Sequent Altarnative Block)工法</t>
  </si>
  <si>
    <t>22.8m2(1リフト)</t>
  </si>
  <si>
    <t>グリーンハーモニー(河川用大型植栽コンクリートブロック)</t>
  </si>
  <si>
    <t>ジオロックウォール</t>
  </si>
  <si>
    <t>硬岩対応型・深礎機械化工法</t>
  </si>
  <si>
    <t>トゥーリフレッシャーシステム</t>
  </si>
  <si>
    <t>しみるくん</t>
  </si>
  <si>
    <t>ロッキーステージ</t>
  </si>
  <si>
    <t>ロッキーブロック</t>
  </si>
  <si>
    <t>SSL永久アンカー工法</t>
  </si>
  <si>
    <t>植栽コンクリート(法枠中詰めタイプ)</t>
  </si>
  <si>
    <t>ゴムマスチック</t>
  </si>
  <si>
    <t>WAL工法エアーアンドウォータージェット併用矢板打込み</t>
  </si>
  <si>
    <t>ST集排水工法</t>
  </si>
  <si>
    <t>組立型集水桝</t>
  </si>
  <si>
    <t>凍結防止剤散布車の自動化技術の開発</t>
  </si>
  <si>
    <t>大型遠隔自動操縦除草機械の開発検討</t>
  </si>
  <si>
    <t>クロスロープスクリーンゲート</t>
  </si>
  <si>
    <t>W/Cミータ</t>
  </si>
  <si>
    <t>断熱型枠</t>
  </si>
  <si>
    <t>画像処理型路面状況検出システム</t>
  </si>
  <si>
    <t>10台(端末)</t>
  </si>
  <si>
    <t>ホットロールド施工用チップスプレッダの開発</t>
  </si>
  <si>
    <t>ガードブレース</t>
  </si>
  <si>
    <t>ハイネコヤナギ植栽工</t>
  </si>
  <si>
    <t>1株</t>
  </si>
  <si>
    <t>L型笠コンクリート</t>
  </si>
  <si>
    <t>PCスノーシェルター</t>
  </si>
  <si>
    <t>サポートレスフォーム</t>
  </si>
  <si>
    <t>リバーシブル型プレキャストRC版舗装工法</t>
  </si>
  <si>
    <t>盛土法面補強構造体(TOGA-WALL)</t>
  </si>
  <si>
    <t>ダム通廊のプレキャスト工法</t>
  </si>
  <si>
    <t>1ｍ</t>
  </si>
  <si>
    <t>埋蔵文化財発掘作業用全天候型天蓋</t>
  </si>
  <si>
    <t>地中熱利用路面融雪システム「BHES」</t>
  </si>
  <si>
    <t>地すべり自動観測システムε</t>
  </si>
  <si>
    <t>底面脱水(BDF)工法</t>
  </si>
  <si>
    <t>6037m3</t>
  </si>
  <si>
    <t>マルチモール工法「とんとん君」</t>
  </si>
  <si>
    <t>プラズマモール工法</t>
  </si>
  <si>
    <t>遠心力吹付け工法</t>
  </si>
  <si>
    <t>フリクション先受けボルト工法による急速施工</t>
  </si>
  <si>
    <t>ロータリー除雪車の省人化技術の開発調査</t>
  </si>
  <si>
    <t>車両搭載型の非接触式路面判別センサ(GVS)システム</t>
  </si>
  <si>
    <t>IT(場所打杭の非破壊試験)</t>
  </si>
  <si>
    <t>やわらかサンド</t>
  </si>
  <si>
    <t>スラッジ系の産業廃棄物を利用した人工骨材の製造</t>
  </si>
  <si>
    <t>リサイクル骨材を使用した透水性歩道用平板ブロック</t>
  </si>
  <si>
    <t>透水性弾性舗装</t>
  </si>
  <si>
    <t>アーバンクリスタルカラー舗装</t>
  </si>
  <si>
    <t>既存植生を利用した災害斜面の復旧対策</t>
  </si>
  <si>
    <t>1170㎡</t>
  </si>
  <si>
    <t>トレンチ工法</t>
  </si>
  <si>
    <t>エコスパイス工法</t>
  </si>
  <si>
    <t>炭素繊維シートによる橋脚の耐震補強</t>
  </si>
  <si>
    <t>鋼管・コンクリート合成構造橋脚(ML工法)</t>
  </si>
  <si>
    <t>動的注入工法の開発</t>
  </si>
  <si>
    <t>自然石洗い出し舗装</t>
  </si>
  <si>
    <t>GWS(ガントリータイプ・トンネル・ワーク・ステーション)工法</t>
  </si>
  <si>
    <t>電動式ズリ積機</t>
  </si>
  <si>
    <t>大偏心外ケーブルトラスPC連続桁橋</t>
  </si>
  <si>
    <t>中壁式(CD)NATM</t>
  </si>
  <si>
    <t>三井式地下連続壁工法-MCC-DW工法</t>
  </si>
  <si>
    <t>高性能連続繊維複合材「コンポーズ」</t>
  </si>
  <si>
    <t>連続ベルトコンベア</t>
  </si>
  <si>
    <t>移動式クレーン・杭打機の姿勢検知装置を装着したオールテレーンクレーンSA800及びSA1000</t>
  </si>
  <si>
    <t>VSL永久アンカー工法 「コルゲートシースタイプ」</t>
  </si>
  <si>
    <t>TBM自動掘削システム</t>
  </si>
  <si>
    <t>45㎡</t>
  </si>
  <si>
    <t>ホイールローダの走行振動抑制装置</t>
  </si>
  <si>
    <t>長大トンネルにおける切羽集塵換気システム</t>
  </si>
  <si>
    <t>リサイクル骨材を使用した透水性多自然型護岸ブロック</t>
  </si>
  <si>
    <t>LX80RSアイスバーンラットシェーバ</t>
  </si>
  <si>
    <t>新型ミキサMY-BOXを利用したCSG練り混ぜシステム</t>
  </si>
  <si>
    <t>超高揚程・高所作業車(スカイステーションAT)</t>
  </si>
  <si>
    <t>0空m3</t>
  </si>
  <si>
    <t>法面緑化工ピーエムシー(PMC)工法</t>
  </si>
  <si>
    <t>急斜面用スライド式インクライン設備</t>
  </si>
  <si>
    <t>ミゼロン塗装流雪溝</t>
  </si>
  <si>
    <t>ミゼロンシート</t>
  </si>
  <si>
    <t>コンクリート水路補修工法</t>
  </si>
  <si>
    <t>擬岩波返型枠工法</t>
  </si>
  <si>
    <t>擬岩護床ブロック</t>
  </si>
  <si>
    <t>両勾配同時仕上げ式コンクリート舗装工法</t>
  </si>
  <si>
    <t>地すべり自動観測システム</t>
  </si>
  <si>
    <t>大粒径アスファルト混合物</t>
  </si>
  <si>
    <t>ポリパック</t>
  </si>
  <si>
    <t>ハイドロミリング</t>
  </si>
  <si>
    <t>6.3m3</t>
  </si>
  <si>
    <t>硅砂混合型自然石樹脂舗装</t>
  </si>
  <si>
    <t>弾性舗装工法</t>
  </si>
  <si>
    <t>スーパーソルを用いた道路断熱工法</t>
  </si>
  <si>
    <t>真空透気試験</t>
  </si>
  <si>
    <t>エスマック</t>
  </si>
  <si>
    <t>ストーンマスチックアスファルト(SMA)舗装</t>
  </si>
  <si>
    <t>PRMS工法</t>
  </si>
  <si>
    <t>自動3次元計測システム(GIS)を用いた土石流氾濫シミュレーション</t>
  </si>
  <si>
    <t>1渓流</t>
  </si>
  <si>
    <t>玉石ブロックによる型枠パネル工法</t>
  </si>
  <si>
    <t>AK式NSブロック(環境保全型ブロック)</t>
  </si>
  <si>
    <t>動態計測システム</t>
  </si>
  <si>
    <t>100計点</t>
  </si>
  <si>
    <t>土石流・落石検知システム</t>
  </si>
  <si>
    <t>生態系活用水浄化技術</t>
  </si>
  <si>
    <t>50m3-処理水量/日</t>
  </si>
  <si>
    <t>渇水裸地の緑化工</t>
  </si>
  <si>
    <t>飽和ポリエステル樹脂粉体塗料及び塗装品</t>
  </si>
  <si>
    <t>超はっ水材料HIREC</t>
  </si>
  <si>
    <t>フレックス笠コンブロック</t>
  </si>
  <si>
    <t>大型プレキャストボックスカルバート</t>
  </si>
  <si>
    <t>セミプレハブ擁壁</t>
  </si>
  <si>
    <t>高強度帯状ジオシンセティック パラリンク</t>
  </si>
  <si>
    <t>エコロジーマット(標準タイプ)</t>
  </si>
  <si>
    <t>実橋測定システム</t>
  </si>
  <si>
    <t>橋りょう診断システム</t>
  </si>
  <si>
    <t>応力履歴のモニタリングセンサー</t>
  </si>
  <si>
    <t>目視検査支援システム</t>
  </si>
  <si>
    <t>RCネット工法(高エネルギー吸収型落石防護網)</t>
  </si>
  <si>
    <t>単独枠型木工沈床</t>
  </si>
  <si>
    <t>植栽型法枠</t>
  </si>
  <si>
    <t>タワミール</t>
  </si>
  <si>
    <t>「ハイ・サイレント」吸音板</t>
  </si>
  <si>
    <t>ポリニットロープ</t>
  </si>
  <si>
    <t>FGS工法</t>
  </si>
  <si>
    <t>コン天棒</t>
  </si>
  <si>
    <t>油圧ショベル320CU</t>
  </si>
  <si>
    <t>二重管吊下げMAX工法</t>
  </si>
  <si>
    <t>サックギャビオン</t>
  </si>
  <si>
    <t>ペルダンパー</t>
  </si>
  <si>
    <t>216kJ</t>
  </si>
  <si>
    <t>E-POLEシステム</t>
  </si>
  <si>
    <t>ホットプラ</t>
  </si>
  <si>
    <t>10個所</t>
  </si>
  <si>
    <t>エムオエルビ工法</t>
  </si>
  <si>
    <t>竹中鉄筋コブ定着法</t>
  </si>
  <si>
    <t>空中電磁法による地質調査</t>
  </si>
  <si>
    <t>マモルくん</t>
  </si>
  <si>
    <t>YKアスコン</t>
  </si>
  <si>
    <t>GPS堆砂測量船</t>
  </si>
  <si>
    <t>薄層</t>
  </si>
  <si>
    <t>PPアスコン</t>
  </si>
  <si>
    <t>樹脂型枠</t>
  </si>
  <si>
    <t>ビトグラウト-UG注入工法</t>
  </si>
  <si>
    <t>KYブロック</t>
  </si>
  <si>
    <t>河川・湖沼の油分検出装置</t>
  </si>
  <si>
    <t>ダンネットライト-Ⅱフネン</t>
  </si>
  <si>
    <t>トレスルー</t>
  </si>
  <si>
    <t>エコストーン</t>
  </si>
  <si>
    <t>排水性舗装機能測定車</t>
  </si>
  <si>
    <t>機能分離型支承装置(HSBバッファ平置きタイプ)</t>
  </si>
  <si>
    <t>芯割り君</t>
  </si>
  <si>
    <t>アクリル遮音パネル(ナイロンコード入り)</t>
  </si>
  <si>
    <t>圧送コテ連続工法</t>
  </si>
  <si>
    <t>追突衝撃緩和装置</t>
  </si>
  <si>
    <t>除雪作業指示ガイダンス</t>
  </si>
  <si>
    <t>トランスアート</t>
  </si>
  <si>
    <t>アスパ(乾燥養生のいらないタックコート)</t>
  </si>
  <si>
    <t>ウッディ ウォール (木製遮音壁)</t>
  </si>
  <si>
    <t>200m(H=3m)</t>
  </si>
  <si>
    <t>ウッドスロープ工法</t>
  </si>
  <si>
    <t>エコグランH及びエコグランK</t>
  </si>
  <si>
    <t>クールソレック(断熱塗装システム)</t>
  </si>
  <si>
    <t>コンプロシート工法</t>
  </si>
  <si>
    <t>Hfツイン45Wトンネル照明器具</t>
  </si>
  <si>
    <t>SEリバース(セメント不含有品、一般・汚泥・防塵シリーズ)</t>
  </si>
  <si>
    <t>特殊石灰複合系土質改良材「SEリバース」(セメント不含有品)</t>
  </si>
  <si>
    <t>光水位センサー</t>
  </si>
  <si>
    <t>堤体監視システム</t>
  </si>
  <si>
    <t>1㎞</t>
  </si>
  <si>
    <t>土の人造石ブロック「ブリックアース」</t>
  </si>
  <si>
    <t>ハイドロクリーンミラー</t>
  </si>
  <si>
    <t>リニアポインタ NLKタイプ</t>
  </si>
  <si>
    <t>ビトグラウト‐R工法</t>
  </si>
  <si>
    <t>芯割りジュニア</t>
  </si>
  <si>
    <t>カチツトアンカ-</t>
  </si>
  <si>
    <t>DCOM(打撃貫入締固め)工法</t>
  </si>
  <si>
    <t>奥村式免震レトロフィット構法</t>
  </si>
  <si>
    <t>鉄筋結束機「U バインダー」</t>
  </si>
  <si>
    <t>5000箇所</t>
  </si>
  <si>
    <t>山河(ふとんかご)</t>
  </si>
  <si>
    <t>山河(落石防護網)</t>
  </si>
  <si>
    <t>640㎡</t>
  </si>
  <si>
    <t>添太郎</t>
  </si>
  <si>
    <t>100組</t>
  </si>
  <si>
    <t>活生ロックKR</t>
  </si>
  <si>
    <t>ファインドカラー</t>
  </si>
  <si>
    <t>ASRリチウム工法</t>
  </si>
  <si>
    <t>電磁式流速・流向計</t>
  </si>
  <si>
    <t>コニピュア255床版防水システム</t>
  </si>
  <si>
    <t>道路排水用FRPM管</t>
  </si>
  <si>
    <t>アルミ免震建築構造材</t>
  </si>
  <si>
    <t>20㎡</t>
  </si>
  <si>
    <t>エコサンド土のう</t>
  </si>
  <si>
    <t>ポンプゲート</t>
  </si>
  <si>
    <t>渦巻式ポンプゲート</t>
  </si>
  <si>
    <t>キング式炭化装置</t>
  </si>
  <si>
    <t>ジグフェンス</t>
  </si>
  <si>
    <t>固定化菌体による底質・水質改善</t>
  </si>
  <si>
    <t>E ロードグリーン舗装材</t>
  </si>
  <si>
    <t>遮音パネル</t>
  </si>
  <si>
    <t>アメリカ芝改良種「ツアーターフ」</t>
  </si>
  <si>
    <t>携帯型遠隔地データ収集・送信装置</t>
  </si>
  <si>
    <t>異常監視・通報装置</t>
  </si>
  <si>
    <t>雑草ペレット造粒装置</t>
  </si>
  <si>
    <t>KYフェンス</t>
  </si>
  <si>
    <t>エスケーユニバ</t>
  </si>
  <si>
    <t>給送燃料油磁化処理装置</t>
  </si>
  <si>
    <t>SPブロック、SPグリーン、ウエストン</t>
  </si>
  <si>
    <t>ナイダスト(防塵セメント)</t>
  </si>
  <si>
    <t>1袋(25kg入)</t>
  </si>
  <si>
    <t>SKUDLOCK工法(スカッドロック工法)</t>
  </si>
  <si>
    <t>322本</t>
  </si>
  <si>
    <t>マルチスプレッド工法(植生リードマルチング工)</t>
  </si>
  <si>
    <t>バリボード</t>
  </si>
  <si>
    <t>3.6m2</t>
  </si>
  <si>
    <t>トルクアップ</t>
  </si>
  <si>
    <t>8基</t>
  </si>
  <si>
    <t>ビオ・セル・ショット工法</t>
  </si>
  <si>
    <t>アスコラム工法</t>
  </si>
  <si>
    <t>80m3</t>
  </si>
  <si>
    <t>スペースロック(SR)工法</t>
  </si>
  <si>
    <t>床面防滑施工SafetyセーフティME(マイクロエステティック)工法</t>
  </si>
  <si>
    <t>ルックレスジョイント(LLジョイント)〔埋設型〕</t>
  </si>
  <si>
    <t>3.6m</t>
  </si>
  <si>
    <t>雑草抑制工法「防草ナック工法」</t>
  </si>
  <si>
    <t>袋状ひし形金網製根固め工「根固めマット」</t>
  </si>
  <si>
    <t>浮き杭基礎工法</t>
  </si>
  <si>
    <t>ガイアグリーン</t>
  </si>
  <si>
    <t>テンプレート補強工法</t>
  </si>
  <si>
    <t>環境配慮型照明器具(SmartLighting Ecoシリーズ)</t>
  </si>
  <si>
    <t>35台</t>
  </si>
  <si>
    <t>プラズマ破岩工法</t>
  </si>
  <si>
    <t>21m3</t>
  </si>
  <si>
    <t>ラピッドワップ</t>
  </si>
  <si>
    <t>マムエコボードN</t>
  </si>
  <si>
    <t>ワークスモス植生マットシステム</t>
  </si>
  <si>
    <t>「リムセラ」落書き・貼り紙対策塗装システム</t>
  </si>
  <si>
    <t>ユニットネット工法</t>
  </si>
  <si>
    <t>ワイヤロープ自動点検システム</t>
  </si>
  <si>
    <t>スーパーライト700</t>
  </si>
  <si>
    <t>ビトパッカー工法</t>
  </si>
  <si>
    <t>ライン導水ブロック-F型</t>
  </si>
  <si>
    <t>GBユニット GBYエコタイプ</t>
  </si>
  <si>
    <t>ニ-ドフル遮水マットWSP-10E</t>
  </si>
  <si>
    <t>HGS短繊維混合補強土工法</t>
  </si>
  <si>
    <t>パイプ式消波透水堤</t>
  </si>
  <si>
    <t>KYドラム</t>
  </si>
  <si>
    <t>機能分離支承システム</t>
  </si>
  <si>
    <t>プレハブ立坑沈設工法</t>
  </si>
  <si>
    <t>16.3m</t>
  </si>
  <si>
    <t>トンネル坑門工(突出・竹割り)外型枠</t>
  </si>
  <si>
    <t>2坑門工</t>
  </si>
  <si>
    <t>横断防止柵(木製集成材)</t>
  </si>
  <si>
    <t>吸音壁(木製集成材吸音壁)</t>
  </si>
  <si>
    <t>転落防護柵(木製集成材)</t>
  </si>
  <si>
    <t>かものはしマット</t>
  </si>
  <si>
    <t>ランプフリーシリーズ</t>
  </si>
  <si>
    <t>144台</t>
  </si>
  <si>
    <t>景観型地点標光コンセント対応型</t>
  </si>
  <si>
    <t>5基</t>
  </si>
  <si>
    <t>高温化抑止型屋上面保護マット"ヒートバリアーNSマット"</t>
  </si>
  <si>
    <t>排水性スーパーペイブ</t>
  </si>
  <si>
    <t>グラウンドカバー用防草植栽シート「すくすくシート」</t>
  </si>
  <si>
    <t>車止めリボラードDK-5</t>
  </si>
  <si>
    <t>廃プラスチック製擬木柵</t>
  </si>
  <si>
    <t>ダクタイルフレーム</t>
  </si>
  <si>
    <t>70枚</t>
  </si>
  <si>
    <t>プレスアドラー</t>
  </si>
  <si>
    <t>ウッド筋工</t>
  </si>
  <si>
    <t>キャッチウォーターネット</t>
  </si>
  <si>
    <t>タイスルードレン</t>
  </si>
  <si>
    <t>0m</t>
  </si>
  <si>
    <t>土のう作成保持具(商品名あばや)</t>
  </si>
  <si>
    <t>500袋</t>
  </si>
  <si>
    <t>スーパーカルマー</t>
  </si>
  <si>
    <t>スクリュードライバー工法</t>
  </si>
  <si>
    <t>ワイドスワッス</t>
  </si>
  <si>
    <t>200000㎡</t>
  </si>
  <si>
    <t>防虫防臭装置</t>
  </si>
  <si>
    <t>DCS工法</t>
  </si>
  <si>
    <t>どっきんくん1号・2号、どっきんグリーン</t>
  </si>
  <si>
    <t>10m(直高5m)</t>
  </si>
  <si>
    <t>粗面めっき鉄線</t>
  </si>
  <si>
    <t>5kg/㎡</t>
  </si>
  <si>
    <t>もらい事故防止技術 速度センサー付き警報装置</t>
  </si>
  <si>
    <t>もらい事故防止技術 衝撃吸収ライフジャケット</t>
  </si>
  <si>
    <t>0着</t>
  </si>
  <si>
    <t>スーパーエスマック</t>
  </si>
  <si>
    <t>土木(建築)構造物一般図作成システム</t>
  </si>
  <si>
    <t>366m2</t>
  </si>
  <si>
    <t>ジオセルグリーン工法</t>
  </si>
  <si>
    <t>ピンニング・ドライ工法</t>
  </si>
  <si>
    <t>走行式コンクリート点検システム</t>
  </si>
  <si>
    <t>ストーンメイキング工法 石張ボードタイプ</t>
  </si>
  <si>
    <t>TL・PC桁</t>
  </si>
  <si>
    <t>リードライン</t>
  </si>
  <si>
    <t>情報BOX等 通信インフラ設備の構築技術</t>
  </si>
  <si>
    <t>PAB工法(プラズマによる破砕技術)</t>
  </si>
  <si>
    <t>ヘキサチューブ</t>
  </si>
  <si>
    <t>鋼製網グリーンウォール工法</t>
  </si>
  <si>
    <t>1m(7㎡)</t>
  </si>
  <si>
    <t>V.W.C.補強土擁壁工法</t>
  </si>
  <si>
    <t>1m(7.5㎡)</t>
  </si>
  <si>
    <t>サミーシート</t>
  </si>
  <si>
    <t>パネ石積工</t>
  </si>
  <si>
    <t>ロッククライミング調査工法</t>
  </si>
  <si>
    <t>バリアフリーゲート</t>
  </si>
  <si>
    <t>ガードベンチ</t>
  </si>
  <si>
    <t>スペースロック(SR-2)工法</t>
  </si>
  <si>
    <t>186m3</t>
  </si>
  <si>
    <t>O&amp;Dウッド</t>
  </si>
  <si>
    <t>STS工法</t>
  </si>
  <si>
    <t>アデムウォール</t>
  </si>
  <si>
    <t>80壁㎡</t>
  </si>
  <si>
    <t>衝突緩衝装置「ショックプロテクター」</t>
  </si>
  <si>
    <t>うらかたくん〔HPB=ハーフプレキャストブロック〕</t>
  </si>
  <si>
    <t>バルーン方式不安定岩塊除去工法</t>
  </si>
  <si>
    <t>解重合ワックス舗装改質剤(商標名エコックス)</t>
  </si>
  <si>
    <t>ドライ式カッター工法</t>
  </si>
  <si>
    <t>コンクリートの内部調査</t>
  </si>
  <si>
    <t>O&amp;Dウッド木柵工</t>
  </si>
  <si>
    <t>PRD-ROSE工法</t>
  </si>
  <si>
    <t>スーパーレクサ</t>
  </si>
  <si>
    <t>TXシステム工法</t>
  </si>
  <si>
    <t>地盤汚染の原位置浄化技術</t>
  </si>
  <si>
    <t>連続式RIコンクリート水分計(COARA)</t>
  </si>
  <si>
    <t>スーパーマルチドリル</t>
  </si>
  <si>
    <t>48枚</t>
  </si>
  <si>
    <t>木質加熱アスファルト舗装(ハーモニーロードウッド)</t>
  </si>
  <si>
    <t>トイックバンド</t>
  </si>
  <si>
    <t>NVRシステム</t>
  </si>
  <si>
    <t>エコプリフ(トンネル内の空気浄化システム)</t>
  </si>
  <si>
    <t>パイプリニューアルシステム(PERS)工法</t>
  </si>
  <si>
    <t>穴ロック火山れき</t>
  </si>
  <si>
    <t>KTセパDジョイント</t>
  </si>
  <si>
    <t>00</t>
  </si>
  <si>
    <t>ロンケットオーガ</t>
  </si>
  <si>
    <t>シロクマット</t>
  </si>
  <si>
    <t>簡易測量システムSUGDAS</t>
  </si>
  <si>
    <t>エコライナー</t>
  </si>
  <si>
    <t>フライアッシュ積・プレ基礎ブロック工法</t>
  </si>
  <si>
    <t>恒久集水ボーリング保孔管(サビレス)</t>
  </si>
  <si>
    <t>ざぶとんわく裏込め工</t>
  </si>
  <si>
    <t>地球と人にやさしい舗装材『お散歩道』</t>
  </si>
  <si>
    <t>環境配慮型配線ダクト</t>
  </si>
  <si>
    <t>マジックマン「キカレット」</t>
  </si>
  <si>
    <t>アスパワーシート</t>
  </si>
  <si>
    <t>疲労センサによる鋼構造物の疲労寿命評価</t>
  </si>
  <si>
    <t>情報BOXハンドホール用シリンダー錠付中蓋</t>
  </si>
  <si>
    <t>HiPerCF工法(HighPerformanceCarbonFiber)</t>
  </si>
  <si>
    <t>土のう作成保持具「あばや」</t>
  </si>
  <si>
    <t>ユニット式エコ浄化システム</t>
  </si>
  <si>
    <t>アクティブソフトエッジ遮音壁(ASE)</t>
  </si>
  <si>
    <t>NEPSゼロエミ工法</t>
  </si>
  <si>
    <t>ニードキーパーNK</t>
  </si>
  <si>
    <t>プロテックス</t>
  </si>
  <si>
    <t>EUP工法</t>
  </si>
  <si>
    <t>ザンドレス流動化処理工法</t>
  </si>
  <si>
    <t>5000立方メートル</t>
  </si>
  <si>
    <t>斜式(SS)工法</t>
  </si>
  <si>
    <t>タナカ-AZ</t>
  </si>
  <si>
    <t>タナカ-CZ</t>
  </si>
  <si>
    <t>ブリンカーフラッシュ</t>
  </si>
  <si>
    <t>製品モデルシステム「Symphony」</t>
  </si>
  <si>
    <t>フリクションカッター</t>
  </si>
  <si>
    <t>30本</t>
  </si>
  <si>
    <t>FS(複合システム)推進工法</t>
  </si>
  <si>
    <t>318m</t>
  </si>
  <si>
    <t>施 錠 内 蓋</t>
  </si>
  <si>
    <t>econe(イーコーン)</t>
  </si>
  <si>
    <t>PRISM(プリズム)</t>
  </si>
  <si>
    <t>O&amp;Dウッドサイン</t>
  </si>
  <si>
    <t>Tribeam(トライビーム)合成げた橋</t>
  </si>
  <si>
    <t>189m2</t>
  </si>
  <si>
    <t>フレア護岸</t>
  </si>
  <si>
    <t>S.P.C.工法</t>
  </si>
  <si>
    <t>140m</t>
  </si>
  <si>
    <t>スクリュードライバー中掘機併用鋼管矢板圧入工法</t>
  </si>
  <si>
    <t>ダイレクトパイリング工法</t>
  </si>
  <si>
    <t>PAL-SYSTEM7</t>
  </si>
  <si>
    <t>スパイラル鉄筋継手フルプレキャスト床版工法</t>
  </si>
  <si>
    <t>600m2(床版面積)</t>
  </si>
  <si>
    <t>Gガード</t>
  </si>
  <si>
    <t>ユルクナール緑化工法</t>
  </si>
  <si>
    <t>水澄まいる</t>
  </si>
  <si>
    <t>save</t>
  </si>
  <si>
    <t>拡縮コラム工法</t>
  </si>
  <si>
    <t>TERRA(テラ)</t>
  </si>
  <si>
    <t>イワトメール工法</t>
  </si>
  <si>
    <t>スーパーアストップジョイント工法(SAT-30)</t>
  </si>
  <si>
    <t>フェニックス調査システム</t>
  </si>
  <si>
    <t>10測線m</t>
  </si>
  <si>
    <t>OC-iシステム</t>
  </si>
  <si>
    <t>3断面(48時間)</t>
  </si>
  <si>
    <t>村中緑化システム</t>
  </si>
  <si>
    <t>循環型水質浄化システム「BCOハピネスクリーンウォーターシステム」</t>
  </si>
  <si>
    <t>17000t(池の総水量)</t>
  </si>
  <si>
    <t>SPフィックスパイル</t>
  </si>
  <si>
    <t>10m(延長)当り</t>
  </si>
  <si>
    <t>SPソイルネイル</t>
  </si>
  <si>
    <t>アモルファス合金溶射工法</t>
  </si>
  <si>
    <t>森のタロー</t>
  </si>
  <si>
    <t>エヌソイル</t>
  </si>
  <si>
    <t>72m3</t>
  </si>
  <si>
    <t>ウィーズレスマット</t>
  </si>
  <si>
    <t>クォーターセリ矢工法</t>
  </si>
  <si>
    <t>カチットアンカー</t>
  </si>
  <si>
    <t>草かり君</t>
  </si>
  <si>
    <t>プレストネット工法</t>
  </si>
  <si>
    <t>960m2</t>
  </si>
  <si>
    <t>エコスティブラー</t>
  </si>
  <si>
    <t>Mソイル</t>
  </si>
  <si>
    <t>SCガーダー橋</t>
  </si>
  <si>
    <t>193m2</t>
  </si>
  <si>
    <t>固定ゴム支承装置(FxSB)</t>
  </si>
  <si>
    <t>ジョイントスライス工法</t>
  </si>
  <si>
    <t>ニッテツジョイント(NSジョイント)工法</t>
  </si>
  <si>
    <t>タフガードQ-R工法</t>
  </si>
  <si>
    <t>ボックスギャビオン</t>
  </si>
  <si>
    <t>らせん魚道</t>
  </si>
  <si>
    <t>7.5高さm</t>
  </si>
  <si>
    <t>セラチッコウ/セラチッコウ点字鋲・セラチッコウ線状鋲</t>
  </si>
  <si>
    <t>700N級 構造用高張力炭素鋼鋼管</t>
  </si>
  <si>
    <t>マグネシウム系固化材を用いた重金属等汚染土壌の固化・不溶化処理技術</t>
  </si>
  <si>
    <t>1175m3</t>
  </si>
  <si>
    <t>KUNJ-Sakura</t>
  </si>
  <si>
    <t>1交差点</t>
  </si>
  <si>
    <t>都市型水害表示システム</t>
  </si>
  <si>
    <t>階段用手すり及びその設置方法</t>
  </si>
  <si>
    <t>小径ソフトタイプ車止め DK-7</t>
  </si>
  <si>
    <t>エルドレイン</t>
  </si>
  <si>
    <t>トンネル監査廊用側溝</t>
  </si>
  <si>
    <t>トップハーデングリーン工法</t>
  </si>
  <si>
    <t>トレグリッドPF工法</t>
  </si>
  <si>
    <t>8.35壁面㎡</t>
  </si>
  <si>
    <t>GSゲートスクリーン:可動堰一体型取水装置及び取水方法</t>
  </si>
  <si>
    <t>1設備 (参考)</t>
  </si>
  <si>
    <t>ハイブリッド起伏堰</t>
  </si>
  <si>
    <t>14.2m</t>
  </si>
  <si>
    <t>ストリームライン</t>
  </si>
  <si>
    <t>パイプスラブ</t>
  </si>
  <si>
    <t>落石防護ゴムリングシステム</t>
  </si>
  <si>
    <t>エコマックス工法</t>
  </si>
  <si>
    <t>フリーダムワイヤー工法</t>
  </si>
  <si>
    <t>安全タラップMT-21</t>
  </si>
  <si>
    <t>人工木材オレンジウッドE</t>
  </si>
  <si>
    <t>J-ガード剥離コーティング溶剤</t>
  </si>
  <si>
    <t>不法投棄監視通報システム</t>
  </si>
  <si>
    <t>高性能土壌洗浄システム</t>
  </si>
  <si>
    <t>鉛散弾分別回収システム</t>
  </si>
  <si>
    <t>6500m3</t>
  </si>
  <si>
    <t>H-ADCP断面流量観測システム</t>
  </si>
  <si>
    <t>1式/年</t>
  </si>
  <si>
    <t>1500m</t>
  </si>
  <si>
    <t>道路現況計測システム(Real)</t>
  </si>
  <si>
    <t>200km</t>
  </si>
  <si>
    <t>OVI・Roadock 光学式交通調査分析システム</t>
  </si>
  <si>
    <t>ZeroMat工法(ゼロマット工法)</t>
  </si>
  <si>
    <t>排気ファンと湿式集塵機を併用したトンネル工事用換気システム</t>
  </si>
  <si>
    <t>M.R-7s サンドペイブメント工法</t>
  </si>
  <si>
    <t>アドバンテージ工法</t>
  </si>
  <si>
    <t>TPS工法</t>
  </si>
  <si>
    <t>9000t</t>
  </si>
  <si>
    <t>ソーラーフラッシュ</t>
  </si>
  <si>
    <t>EVS Environmental Visualization System</t>
  </si>
  <si>
    <t>12回</t>
  </si>
  <si>
    <t>3D-SLIDE</t>
  </si>
  <si>
    <t>KDプレス管(高密度ポリエチレン波付管)</t>
  </si>
  <si>
    <t>CCD非接触振動測定器「ユレトール」</t>
  </si>
  <si>
    <t>2本</t>
  </si>
  <si>
    <t>Q&amp;Z・Q&amp;QZブロック</t>
  </si>
  <si>
    <t>ログフレーム工法 (木工沈床)</t>
  </si>
  <si>
    <t>SEE CAP(Soft Economy Enlargement cap)</t>
  </si>
  <si>
    <t>PSB落橋防止構造</t>
  </si>
  <si>
    <t>自己圧着ブレース工法</t>
  </si>
  <si>
    <t>2000kN/個所</t>
  </si>
  <si>
    <t>エルダムウォール</t>
  </si>
  <si>
    <t>ダッケム</t>
  </si>
  <si>
    <t>ボックストーン工法</t>
  </si>
  <si>
    <t>ECO-MW工法</t>
  </si>
  <si>
    <t>ダイヤモンドビットを用いたコア採取技術</t>
  </si>
  <si>
    <t>ジェットファンの事後保全管理方式</t>
  </si>
  <si>
    <t>迅速・生コン単位水量計【W-Checker】</t>
  </si>
  <si>
    <t>10回</t>
  </si>
  <si>
    <t>ECエントランス</t>
  </si>
  <si>
    <t>トンネル内の空気浄化システム</t>
  </si>
  <si>
    <t>リサイクルドレーン</t>
  </si>
  <si>
    <t>ナット自動増締システムシメール</t>
  </si>
  <si>
    <t>ビオダマ</t>
  </si>
  <si>
    <t>蓄光誘導マーカー</t>
  </si>
  <si>
    <t>シャメンジャー</t>
  </si>
  <si>
    <t>ラスコールN#500システム</t>
  </si>
  <si>
    <t>ココピートオールド工法</t>
  </si>
  <si>
    <t>地上リモートセンシングによる岩斜面の性状および安定性評価技術</t>
  </si>
  <si>
    <t>すみとり君</t>
  </si>
  <si>
    <t>逆光対策道路標識パネライト</t>
  </si>
  <si>
    <t>CPM工法(クローバー型深層混合処理工法)</t>
  </si>
  <si>
    <t>スポンジブラスト工法</t>
  </si>
  <si>
    <t>れいんクル</t>
  </si>
  <si>
    <t>2.8m3/hr</t>
  </si>
  <si>
    <t>開削トンネルPC組立工法</t>
  </si>
  <si>
    <t>残存型枠工法 Sファイバーフレーム</t>
  </si>
  <si>
    <t>高精度河川用超音波流量計</t>
  </si>
  <si>
    <t>グリーンクリーン折板緑化工法</t>
  </si>
  <si>
    <t>パーミエイト(亜鉛めっき塗剤)</t>
  </si>
  <si>
    <t>タフガードスマート バルーン工法</t>
  </si>
  <si>
    <t>OMZP</t>
  </si>
  <si>
    <t>長寿命光源 『エバーライト』無電極放電灯照明器具</t>
  </si>
  <si>
    <t>放電衝撃破砕工法</t>
  </si>
  <si>
    <t>雄交式アスファルト舗装修繕システム</t>
  </si>
  <si>
    <t>2カ所</t>
  </si>
  <si>
    <t>マストドリリングシステム(ダウンザホールハンマ工法)</t>
  </si>
  <si>
    <t>マストドリリングシステム(エアーロータリー工法)</t>
  </si>
  <si>
    <t>アスファルト合材付着防止油(エコメイトAR-1)</t>
  </si>
  <si>
    <t>1回(10tダンプ)</t>
  </si>
  <si>
    <t>コンクリート離型油(エコメイトCR-1)</t>
  </si>
  <si>
    <t>YKパック</t>
  </si>
  <si>
    <t>航空レーザシステム</t>
  </si>
  <si>
    <t>30k㎡</t>
  </si>
  <si>
    <t>車両用衝突緩衝装置</t>
  </si>
  <si>
    <t>簡易式濁水処理システム</t>
  </si>
  <si>
    <t>ろ過補助システム</t>
  </si>
  <si>
    <t>4ヶ月</t>
  </si>
  <si>
    <t>橋脚基礎工法及び橋脚基礎構造</t>
  </si>
  <si>
    <t>UTK式微細気泡対流攪拌装置「グラナ」</t>
  </si>
  <si>
    <t>100000t</t>
  </si>
  <si>
    <t>ギガショット</t>
  </si>
  <si>
    <t>535㎡</t>
  </si>
  <si>
    <t>廃タイヤ防振工法</t>
  </si>
  <si>
    <t>機能内蔵型SNゴム支承</t>
  </si>
  <si>
    <t>京瓦道B</t>
  </si>
  <si>
    <t>Qロック工法</t>
  </si>
  <si>
    <t>高防錆支承金物</t>
  </si>
  <si>
    <t>高機能排水桝 ショーボンドMS</t>
  </si>
  <si>
    <t>情報BOX用内蓋</t>
  </si>
  <si>
    <t>ユニバーサルゲート(オートバイ進入抑止柵 UGS)</t>
  </si>
  <si>
    <t>PF工法(パイプフォーメーション)</t>
  </si>
  <si>
    <t>陸閘の駆動システム</t>
  </si>
  <si>
    <t>YSバイオコートC(環境保全型防食剤YSBC型)</t>
  </si>
  <si>
    <t>16kg</t>
  </si>
  <si>
    <t>木工沈床フリータイプ</t>
  </si>
  <si>
    <t>アスレール</t>
  </si>
  <si>
    <t>ジャストショット工法</t>
  </si>
  <si>
    <t>プレキャスト低層遮音壁「美サイレント」</t>
  </si>
  <si>
    <t>橋梁特殊鋼製強化モデル</t>
  </si>
  <si>
    <t>橋梁点検用・単径間型移動足場「フリーデッキ」</t>
  </si>
  <si>
    <t>400平方mを2回施工</t>
  </si>
  <si>
    <t>橋梁点検用・多径間対応型移動足場「ピアスルー」</t>
  </si>
  <si>
    <t>1200平方mを2回施工</t>
  </si>
  <si>
    <t>変位吸収構造付き水平ゴム支承(機能分離型支承)</t>
  </si>
  <si>
    <t>ステンレスライニング工法</t>
  </si>
  <si>
    <t>法勾配を連続して変化させることができるブロック工法</t>
  </si>
  <si>
    <t>ネットブルリーフ2.0mS型(16tタイプ)</t>
  </si>
  <si>
    <t>FDEM探査</t>
  </si>
  <si>
    <t>NP式プレキャスト容器</t>
  </si>
  <si>
    <t>CABOCON工法(カボコン工法)</t>
  </si>
  <si>
    <t>エコバリカー EPP</t>
  </si>
  <si>
    <t>F-Sボルト工法</t>
  </si>
  <si>
    <t>ピュア・プランター</t>
  </si>
  <si>
    <t>カメラ・レーダ複合型管内探査システム『ピービス』</t>
  </si>
  <si>
    <t>アクアサ-フェス工法</t>
  </si>
  <si>
    <t>自穿孔ロックボルト長測定工法</t>
  </si>
  <si>
    <t>ニューサンカラーワイヤー(着色塗装亜鉛めっき鉄線)</t>
  </si>
  <si>
    <t>ニューサンカラーワイヤーCAZA-30(高耐久着色塗装亜鉛‐10%アルミ合金めっき鉄線)</t>
  </si>
  <si>
    <t>現場移動型小形アスファルト再生装置「アステンコック(R)」</t>
  </si>
  <si>
    <t>高耐久性築堤マット「リーフマット」</t>
  </si>
  <si>
    <t>OMZP-2</t>
  </si>
  <si>
    <t>スタビランカ</t>
  </si>
  <si>
    <t>コルゲート(バリアフリー舗装に対応したブロック)</t>
  </si>
  <si>
    <t>OAK-DASH工法</t>
  </si>
  <si>
    <t>ハイブリッド支承</t>
  </si>
  <si>
    <t>1橋梁全体</t>
  </si>
  <si>
    <t>タガワタイル</t>
  </si>
  <si>
    <t>20個</t>
  </si>
  <si>
    <t>サイレントウッディ 木製防音浄化壁</t>
  </si>
  <si>
    <t>クォーターセリ矢による舗装版破砕工法</t>
  </si>
  <si>
    <t>構造物の変位計測システム</t>
  </si>
  <si>
    <t>50m(3測点)</t>
  </si>
  <si>
    <t>高含水泥土用粒状固化剤SX820</t>
  </si>
  <si>
    <t>120m3</t>
  </si>
  <si>
    <t>先杭式PC波形矢板工法</t>
  </si>
  <si>
    <t>10枚(m)</t>
  </si>
  <si>
    <t>QS Slab</t>
  </si>
  <si>
    <t>NF工法</t>
  </si>
  <si>
    <t>402㎡</t>
  </si>
  <si>
    <t>ナチュラルグリーンマット(多自然型複合マット)工法</t>
  </si>
  <si>
    <t>逐次配合切替工法(KK式自動グラウチングシステム)</t>
  </si>
  <si>
    <t>10ステージ</t>
  </si>
  <si>
    <t>アッシュストーン(石炭灰造粒固化体)</t>
  </si>
  <si>
    <t>無溶剤無機質・メタルコーティング工法(NIC-MC工法)</t>
  </si>
  <si>
    <t>ノンダスト塗膜剥離システム</t>
  </si>
  <si>
    <t>簡易式濁水処理システム-M型</t>
  </si>
  <si>
    <t>アクリアDXN</t>
  </si>
  <si>
    <t>フィンガージョイント用大型乾式止水材</t>
  </si>
  <si>
    <t>URUP工法</t>
  </si>
  <si>
    <t>492m</t>
  </si>
  <si>
    <t>ハイパーベース(HB・UB)改1</t>
  </si>
  <si>
    <t>単位水量測定装置【アクアモニタ】</t>
  </si>
  <si>
    <t>4000回/4年</t>
  </si>
  <si>
    <t>流電被覆工法</t>
  </si>
  <si>
    <t>埋設物切断事故予防発色管『Wセンサー』</t>
  </si>
  <si>
    <t>現場移動型小形アスファルトミキサー「アステンコック(R)」</t>
  </si>
  <si>
    <t>0.17m3</t>
  </si>
  <si>
    <t>鉄筋工事用コンクリート製スペーサーの技術</t>
  </si>
  <si>
    <t>250個</t>
  </si>
  <si>
    <t>トモリック</t>
  </si>
  <si>
    <t>KSガッツ</t>
  </si>
  <si>
    <t>河川堤防用ドレーン工「ドレーンロックFR型」</t>
  </si>
  <si>
    <t>掘削工法安定液用添加剤 BT-103</t>
  </si>
  <si>
    <t>簡易舗装表面補修材「Uコート」</t>
  </si>
  <si>
    <t>床面防滑処理『テクニカルフィールド』</t>
  </si>
  <si>
    <t>すっきり工法</t>
  </si>
  <si>
    <t>高耐久性コンクリート非空気連行性減水剤「コンプラスト工法」</t>
  </si>
  <si>
    <t>枠なし本体トンネル用照明器具</t>
  </si>
  <si>
    <t>ランプ光束センサー付トンネル灯</t>
  </si>
  <si>
    <t>すきとり表土草根分別装置</t>
  </si>
  <si>
    <t>下水汚泥溶融スラグを利用したスパンクリート</t>
  </si>
  <si>
    <t>防滑改修ソグナップ</t>
  </si>
  <si>
    <t>SZパイル工法</t>
  </si>
  <si>
    <t>ユニ・アンカーシステム(UAS)</t>
  </si>
  <si>
    <t>舗装浸透水導水管「スイーパードレーン」</t>
  </si>
  <si>
    <t>トンネル坑口 砂充填密閉式防音扉(model40)</t>
  </si>
  <si>
    <t>KSバグリップ</t>
  </si>
  <si>
    <t>KS矢板控え金物『権六』</t>
  </si>
  <si>
    <t>ジョッツ・クリート工法</t>
  </si>
  <si>
    <t>ドレーン機能を有する擁壁工「ドレーンロックSG型」</t>
  </si>
  <si>
    <t>小規模な雨水排水ポンプシステム</t>
  </si>
  <si>
    <t>10m3/min</t>
  </si>
  <si>
    <t>カナレックスML</t>
  </si>
  <si>
    <t>飛来ステーション工法</t>
  </si>
  <si>
    <t>NSWスタッド工法</t>
  </si>
  <si>
    <t>無散水融雪-熱交換パネル</t>
  </si>
  <si>
    <t>ココバイオ</t>
  </si>
  <si>
    <t>SC工法</t>
  </si>
  <si>
    <t>画像測定車を使った立体画像分析システム</t>
  </si>
  <si>
    <t>伸縮自在継手FEX-LS(露出配管用地震対策接続継手)</t>
  </si>
  <si>
    <t>環境対応チェンソーオイル</t>
  </si>
  <si>
    <t>舗装路面切削機(廃材同時吸引式超小型電動切削機)</t>
  </si>
  <si>
    <t>チェーンウォール工法</t>
  </si>
  <si>
    <t>アクアラン</t>
  </si>
  <si>
    <t>排水性舗装用円型側溝</t>
  </si>
  <si>
    <t>ウォーターガイド工法</t>
  </si>
  <si>
    <t>Water Wall Ⅰ (建造物への浸水防止装置)</t>
  </si>
  <si>
    <t>2.2m(幅)</t>
  </si>
  <si>
    <t>ニードフルマットAPX-10</t>
  </si>
  <si>
    <t>木製地下支柱 「エコル-ト」</t>
  </si>
  <si>
    <t>LED表示装置遠隔操作システム</t>
  </si>
  <si>
    <t>酸化チタン光触媒活性炭 クリアップ</t>
  </si>
  <si>
    <t>20t</t>
  </si>
  <si>
    <t>スーパークールコート</t>
  </si>
  <si>
    <t>NAPPアンカー工法</t>
  </si>
  <si>
    <t>高精度空間情報統合システム</t>
  </si>
  <si>
    <t>100平方km</t>
  </si>
  <si>
    <t>水平加圧工法(Horizontal Pressurizing Energy industrial method)</t>
  </si>
  <si>
    <t>FORCA(フォルカ)トウメッシュ工法</t>
  </si>
  <si>
    <t>15㎡</t>
  </si>
  <si>
    <t>砂防ソイルセメント INSEM工法用 BSBブロック</t>
  </si>
  <si>
    <t>10堤体延長m</t>
  </si>
  <si>
    <t>景観型ガードパイプ V-GP</t>
  </si>
  <si>
    <t>ウォーターウルフ</t>
  </si>
  <si>
    <t>ツイン側溝</t>
  </si>
  <si>
    <t>フローティング防水扉 「寝ずの番」</t>
  </si>
  <si>
    <t>木製歩行者自転車用柵ウッディーフェンス</t>
  </si>
  <si>
    <t>エコポーラススプリットンS</t>
  </si>
  <si>
    <t>TB工法(タッチボンド工法)</t>
  </si>
  <si>
    <t>アブソリュート・クラッシング工法</t>
  </si>
  <si>
    <t>キャプロア(caproa)</t>
  </si>
  <si>
    <t>街路樹木根の伸入・伸長を促す上載荷重対応型路床技術 「パワーミックスR」</t>
  </si>
  <si>
    <t>抵抗板付鋼製杭基礎(ポールアンカー100型)</t>
  </si>
  <si>
    <t>枠組足場用布板「セイフティウォーク」</t>
  </si>
  <si>
    <t>100掛㎡当り</t>
  </si>
  <si>
    <t>目地プロテクトシール</t>
  </si>
  <si>
    <t>植生機能を有するコンクリート(JBロック)</t>
  </si>
  <si>
    <t>DIP水抜き工法</t>
  </si>
  <si>
    <t>126m</t>
  </si>
  <si>
    <t>多目的SEP〔星都〕</t>
  </si>
  <si>
    <t>勾配自在柵</t>
  </si>
  <si>
    <t>アニーヴンビオスプリットンSシリーズ</t>
  </si>
  <si>
    <t>ダクパイル工法</t>
  </si>
  <si>
    <t>30擁壁延長m</t>
  </si>
  <si>
    <t>パッド型固定ゴム支承(KFRB)</t>
  </si>
  <si>
    <t>電波位相差変位計</t>
  </si>
  <si>
    <t>木製残存化粧型枠「ESパネル」</t>
  </si>
  <si>
    <t>疲労特性に優れた厚鋼板(耐疲労鋼)</t>
  </si>
  <si>
    <t>道路パトロール支援システム</t>
  </si>
  <si>
    <t>ポールコーン太陽電池式自発光ベース</t>
  </si>
  <si>
    <t>MK-エポザク</t>
  </si>
  <si>
    <t>メタクリル樹脂系路面補修材「フジテックキット」</t>
  </si>
  <si>
    <t>25㎡</t>
  </si>
  <si>
    <t>センタービーム型歩行者自転車用柵 UP</t>
  </si>
  <si>
    <t>NSWS(Nippon Screw-Weight System)</t>
  </si>
  <si>
    <t>縦流換気方式トンネルにおける換気制御装置</t>
  </si>
  <si>
    <t>バイオニュートラル工法</t>
  </si>
  <si>
    <t>5168m3</t>
  </si>
  <si>
    <t>ガードレールカバー (5Sプロテクター)</t>
  </si>
  <si>
    <t>PRMS多機能工法</t>
  </si>
  <si>
    <t>オプトマーカー</t>
  </si>
  <si>
    <t>コネクティング工法</t>
  </si>
  <si>
    <t>次世代コンクリート誘導剤スリックパワー</t>
  </si>
  <si>
    <t>セラミックス防護板『チタンガード』</t>
  </si>
  <si>
    <t>景観型車両用防護柵 GpL</t>
  </si>
  <si>
    <t>ビームライト仕様自発光式ガードコーン</t>
  </si>
  <si>
    <t>ネオリバー泥パック工法</t>
  </si>
  <si>
    <t>ストロングマット</t>
  </si>
  <si>
    <t>環境対応型アスファルト合材付着防止剤(アスクリーン、アスクリーンクリア、アスクリーンスルリア)</t>
  </si>
  <si>
    <t>42m2</t>
  </si>
  <si>
    <t>100ケーブル</t>
  </si>
  <si>
    <t>昇降式曝気循環装置</t>
  </si>
  <si>
    <t>脱着式吸音パネル</t>
  </si>
  <si>
    <t>アクアビートル工法</t>
  </si>
  <si>
    <t>超音波式断面風速計 D-FL210</t>
  </si>
  <si>
    <t>1組(測定箇所)</t>
  </si>
  <si>
    <t>トータルステーションによる路面計測システム</t>
  </si>
  <si>
    <t>300日</t>
  </si>
  <si>
    <t>ふた浮上・飛散防止型マンホール斜壁</t>
  </si>
  <si>
    <t>NIRシート工法</t>
  </si>
  <si>
    <t>フォトロード</t>
  </si>
  <si>
    <t>ヒュームセプター</t>
  </si>
  <si>
    <t>パラテックス防水工法</t>
  </si>
  <si>
    <t>227空m3</t>
  </si>
  <si>
    <t>芝生用耐圧基盤材「グラスミックス」</t>
  </si>
  <si>
    <t>河床式除塵機を用いた取水システム</t>
  </si>
  <si>
    <t>2.1m3/min</t>
  </si>
  <si>
    <t>SJS工法(サイレンス・ジョイント・スライス)</t>
  </si>
  <si>
    <t>タフガードスマート MP(マルチプロテクト)工法</t>
  </si>
  <si>
    <t>バリアフリー対応型縁石 STEP縁石(2ステップタイプ)</t>
  </si>
  <si>
    <t>バリアフリー対応型縁石 Sweet縁石(多段タイプ)</t>
  </si>
  <si>
    <t>スカイチャック工法</t>
  </si>
  <si>
    <t>エスケーグリップ</t>
  </si>
  <si>
    <t>既設伸縮装置の止水工法(KMウォーターガード)</t>
  </si>
  <si>
    <t>2測点(1次元)</t>
  </si>
  <si>
    <t>張出し場所打ち床版型枠支保工</t>
  </si>
  <si>
    <t>光触媒ハンノウコート</t>
  </si>
  <si>
    <t>エキスパッカ-N工法</t>
  </si>
  <si>
    <t>10368m3</t>
  </si>
  <si>
    <t>煙霧透過率計 D-RV290</t>
  </si>
  <si>
    <t>高性能樹脂ネット防風・防雪柵</t>
  </si>
  <si>
    <t>高耐久性防護柵 シーレイル</t>
  </si>
  <si>
    <t>スーパーチカラ</t>
  </si>
  <si>
    <t>太陽電池式フルカラーLED表示板</t>
  </si>
  <si>
    <t>高活性炭素繊維(ACF)による二酸化窒素除去技術</t>
  </si>
  <si>
    <t>フラットケーブルシステム</t>
  </si>
  <si>
    <t>パレスシート工法</t>
  </si>
  <si>
    <t>765m2</t>
  </si>
  <si>
    <t>NNCパネル(NOx &amp; Noise Cut Panel)</t>
  </si>
  <si>
    <t>ビューレイル(橋梁用ビーム型防護柵)</t>
  </si>
  <si>
    <t>丸形30Wソクハイ</t>
  </si>
  <si>
    <t>組立型小径台座ガードコーン</t>
  </si>
  <si>
    <t>再帰反射塗装ビーム車両用防護柵</t>
  </si>
  <si>
    <t>トンネル内装・タイル枠張り工法(HI-CAT工法)</t>
  </si>
  <si>
    <t>SOWAサンド</t>
  </si>
  <si>
    <t>摩擦素子コート工法</t>
  </si>
  <si>
    <t>モービル マッピング システム</t>
  </si>
  <si>
    <t>SPCガードキャストブロックⅠ型</t>
  </si>
  <si>
    <t>環境負荷低減型プレキャストコンクリート製品(G-CONシリーズ)</t>
  </si>
  <si>
    <t>集水側溝(集水エプロン・集水ロングU)</t>
  </si>
  <si>
    <t>くるりん</t>
  </si>
  <si>
    <t>ガリレオ</t>
  </si>
  <si>
    <t>外ケ-ブル用ポリエチレン保護管、PLUX-EX</t>
  </si>
  <si>
    <t>55m</t>
  </si>
  <si>
    <t>静マル君(防音型クローラドリル)</t>
  </si>
  <si>
    <t>400m･10回転用</t>
  </si>
  <si>
    <t>パズル工法</t>
  </si>
  <si>
    <t>パッセージウォール</t>
  </si>
  <si>
    <t>クリーングラウト工法</t>
  </si>
  <si>
    <t>防音めかくし塀PS-4型吸音タイプ</t>
  </si>
  <si>
    <t>水中軸受(セラミックス軸受)外部診断装置「ベアドクター」</t>
  </si>
  <si>
    <t>KTカット工法</t>
  </si>
  <si>
    <t>エスロンリフトイン工法</t>
  </si>
  <si>
    <t>遮熱断熱消音塗装〔シポフェースクール工法〕</t>
  </si>
  <si>
    <t>ワイヤーウォーク</t>
  </si>
  <si>
    <t>221m2</t>
  </si>
  <si>
    <t>アルミ箔薄型低層遮音壁</t>
  </si>
  <si>
    <t>円形水路トンネル型</t>
  </si>
  <si>
    <t>スリット君 岩盤法面景観工法</t>
  </si>
  <si>
    <t>一酸化炭素濃度計 D-G102PM</t>
  </si>
  <si>
    <t>福井宇部FBコン</t>
  </si>
  <si>
    <t>10m3(ポンプ打設)</t>
  </si>
  <si>
    <t>G-LOCK</t>
  </si>
  <si>
    <t>横断異形管</t>
  </si>
  <si>
    <t>吸音機能付きコンクリート遮音板</t>
  </si>
  <si>
    <t>雷サージ検出型電源ブレーカ自動再投入装置</t>
  </si>
  <si>
    <t>ロンケットモスアナ</t>
  </si>
  <si>
    <t>鉄筋土どめ君</t>
  </si>
  <si>
    <t>レジポーラ</t>
  </si>
  <si>
    <t>エア式静電塗装工法</t>
  </si>
  <si>
    <t>シリンダー型粘性ダンパーKVD</t>
  </si>
  <si>
    <t>ソリッドセパレーション型汚水中継ポンプ施設</t>
  </si>
  <si>
    <t>4m3/min.</t>
  </si>
  <si>
    <t>薄膜溶融亜鉛めっき鋼管</t>
  </si>
  <si>
    <t>SPマイクロパイル工法</t>
  </si>
  <si>
    <t>防腐処理木材「マーベルウッド」</t>
  </si>
  <si>
    <t>100平方m</t>
  </si>
  <si>
    <t>ハンガーロープの全磁束法による非破壊検査</t>
  </si>
  <si>
    <t>油圧駆動装置用多機能弁</t>
  </si>
  <si>
    <t>機能合体型ゴム支承装置(Compose)</t>
  </si>
  <si>
    <t>エコクレイ リサイクル工法</t>
  </si>
  <si>
    <t>エコクレイ</t>
  </si>
  <si>
    <t>機械搭載型不正燃料判別機</t>
  </si>
  <si>
    <t>リサイクルコンテナシステム</t>
  </si>
  <si>
    <t>100㌧</t>
  </si>
  <si>
    <t>自動追尾式余掘り低減システム</t>
  </si>
  <si>
    <t>アンボンドブレース</t>
  </si>
  <si>
    <t>チェッカード</t>
  </si>
  <si>
    <t>KS-S・MIX工法</t>
  </si>
  <si>
    <t>LED道路灯</t>
  </si>
  <si>
    <t>水抜きボーリング工法用上部2/3横スリット形ストレーナ管</t>
  </si>
  <si>
    <t>ケーソン上部足場</t>
  </si>
  <si>
    <t>岩盤緑化工法「木竹君」</t>
  </si>
  <si>
    <t>トラス橋仮設足場</t>
  </si>
  <si>
    <t>1掛m2</t>
  </si>
  <si>
    <t>多色全面反射仕様ガードコーン</t>
  </si>
  <si>
    <t>リビューラ「Libeaura」</t>
  </si>
  <si>
    <t>Gガードパイプ</t>
  </si>
  <si>
    <t>ECO-C・L(エコ・クリーンリフト)工法</t>
  </si>
  <si>
    <t>プロッカル(Prockal)「橋梁用ビーム型防護柵」</t>
  </si>
  <si>
    <t>支承箱抜き枠取付冶具</t>
  </si>
  <si>
    <t>24本</t>
  </si>
  <si>
    <t>ユードーレジンボード</t>
  </si>
  <si>
    <t>水没式深層曝気装置</t>
  </si>
  <si>
    <t>不同沈下構造物復元特殊工法</t>
  </si>
  <si>
    <t>76㎡</t>
  </si>
  <si>
    <t>リバース工法</t>
  </si>
  <si>
    <t>LED街路灯</t>
  </si>
  <si>
    <t>100台</t>
  </si>
  <si>
    <t>セグメント情報管理システム</t>
  </si>
  <si>
    <t>ガルバリ55</t>
  </si>
  <si>
    <t>10kg</t>
  </si>
  <si>
    <t>30断面</t>
  </si>
  <si>
    <t>トンネル内装・乾式直張り(HI-CATパネルR15)</t>
  </si>
  <si>
    <t>かち割り君</t>
  </si>
  <si>
    <t>103m</t>
  </si>
  <si>
    <t>ドロンパ(TRP-Ai:ティー・アール・ピー - エイ・アイ)</t>
  </si>
  <si>
    <t>マノールARGメッシュ工法</t>
  </si>
  <si>
    <t>RM耐震補強工法</t>
  </si>
  <si>
    <t>O&amp;Dウッド丸太筋工「クイックポット」</t>
  </si>
  <si>
    <t>KSアーマー</t>
  </si>
  <si>
    <t>6010m2</t>
  </si>
  <si>
    <t>濁水処理装置「アクリアろ過槽」</t>
  </si>
  <si>
    <t>無収縮高流動コンクリート「スーパーフィルクリート」</t>
  </si>
  <si>
    <t>40m3</t>
  </si>
  <si>
    <t>排水性舗装対応エプロン</t>
  </si>
  <si>
    <t>ロジオドレーン</t>
  </si>
  <si>
    <t>45m(先端幅)</t>
  </si>
  <si>
    <t>1000平方メートル</t>
  </si>
  <si>
    <t>測量精度シミュレーションシステム</t>
  </si>
  <si>
    <t>1シールド工事</t>
  </si>
  <si>
    <t>マルチ水平ウェル工法</t>
  </si>
  <si>
    <t>1モデル</t>
  </si>
  <si>
    <t>Remote Inspection System (コンクリート遠隔検査システム)</t>
  </si>
  <si>
    <t>1000mトンネル工事</t>
  </si>
  <si>
    <t>トンネル覆工のアーチクラウン部のコンクリート締め固め装置</t>
  </si>
  <si>
    <t>ソーラー保安灯・ソーラーエースシリーズ</t>
  </si>
  <si>
    <t>300本</t>
  </si>
  <si>
    <t>セルビューシリーズによる鳥害対策</t>
  </si>
  <si>
    <t>90個</t>
  </si>
  <si>
    <t>がんばるまっと工法</t>
  </si>
  <si>
    <t>樹上作業者墜落防止の安全確保方法</t>
  </si>
  <si>
    <t>エバーゲート</t>
  </si>
  <si>
    <t>防水タイプLED照明装置</t>
  </si>
  <si>
    <t>280台</t>
  </si>
  <si>
    <t>油分散二次汚染防止洗浄剤 アースクリーン</t>
  </si>
  <si>
    <t>200リットル</t>
  </si>
  <si>
    <t>高精度移動体三次元計測システム</t>
  </si>
  <si>
    <t>5km</t>
  </si>
  <si>
    <t>ハンガーロープの浸漬塗装</t>
  </si>
  <si>
    <t>カーテンウォール工法</t>
  </si>
  <si>
    <t>柱傾斜測定器</t>
  </si>
  <si>
    <t>ITK防草舗装</t>
  </si>
  <si>
    <t>KK-110002-VG</t>
  </si>
  <si>
    <t>2マス</t>
  </si>
  <si>
    <t>REGコン二次製品</t>
  </si>
  <si>
    <t>自在勾配柵「坂道くん」</t>
  </si>
  <si>
    <t>ロロパイプ主柱式桟橋工法</t>
  </si>
  <si>
    <t>540m2</t>
  </si>
  <si>
    <t>KK-110006-VG</t>
  </si>
  <si>
    <t>GPSによる転圧管理システム-KOTETSU-</t>
  </si>
  <si>
    <t>6000立米</t>
  </si>
  <si>
    <t>飛散防止装置を装着したマンホール蓋</t>
  </si>
  <si>
    <t>10セット</t>
  </si>
  <si>
    <t>水溶性アスファルト合材付着防止剤(N-クリア)</t>
  </si>
  <si>
    <t>3次元モデルを用いた構造物トレーサビリティシステム</t>
  </si>
  <si>
    <t>KK-110011-VG</t>
  </si>
  <si>
    <t>KK-110012-VG</t>
  </si>
  <si>
    <t>横スリット型ストレーナ管</t>
  </si>
  <si>
    <t>エコノミー側溝「eスルー」</t>
  </si>
  <si>
    <t>KK-110015-VG</t>
  </si>
  <si>
    <t>KK-110016-VG</t>
  </si>
  <si>
    <t>ロックホールド100工法</t>
  </si>
  <si>
    <t>ZECコンクリート</t>
  </si>
  <si>
    <t>KKアーチフォーム工法</t>
  </si>
  <si>
    <t>長手方向スライド可能な四角形状ハンドホール蓋</t>
  </si>
  <si>
    <t>SKアロイアンカー</t>
  </si>
  <si>
    <t>公物管理情報マネジメントシステム(POSAシステム)</t>
  </si>
  <si>
    <t>打込み式ねじ付きスタッド</t>
  </si>
  <si>
    <t>ボイドラップ工法</t>
  </si>
  <si>
    <t>50箇所</t>
  </si>
  <si>
    <t>KK-110025-VG</t>
  </si>
  <si>
    <t>ストレートバンブー(蓬莱竹)緑化工法</t>
  </si>
  <si>
    <t>玉コロ傾斜検知器</t>
  </si>
  <si>
    <t>アプラウドシェラスター</t>
  </si>
  <si>
    <t>プラスチックボードドレーンを用いた液状化対策工法「RPD工法」</t>
  </si>
  <si>
    <t>工事で発生する濁水処理工法(KRW工法)</t>
  </si>
  <si>
    <t>フヘキ5号ブロック</t>
  </si>
  <si>
    <t>アルファーシステム工法</t>
  </si>
  <si>
    <t>ネオループ</t>
  </si>
  <si>
    <t>大口径大深度鋼管埋設工法</t>
  </si>
  <si>
    <t>作業性向上配線ダクト</t>
  </si>
  <si>
    <t>ポリフラットパネル</t>
  </si>
  <si>
    <t>KK-110037-VG</t>
  </si>
  <si>
    <t>セーフロックシリーズ</t>
  </si>
  <si>
    <t>KK-110039-VG</t>
  </si>
  <si>
    <t>NTR工法</t>
  </si>
  <si>
    <t>KK-110041-VG</t>
  </si>
  <si>
    <t>ポリマーセメント系乾式吹付けモルタル「リフレドライショット」</t>
  </si>
  <si>
    <t>KK-110043-VG</t>
  </si>
  <si>
    <t>支承可動化工法(すべリッチ)</t>
  </si>
  <si>
    <t>8支承</t>
  </si>
  <si>
    <t>鋼管矢板岩盤打ち込み工法</t>
  </si>
  <si>
    <t>1壁幅m</t>
  </si>
  <si>
    <t>超高強度モルタルPC連結スペーサー</t>
  </si>
  <si>
    <t>KK-110047-VG</t>
  </si>
  <si>
    <t>MK・ハイパーボックス(かご枠)</t>
  </si>
  <si>
    <t>KK-110049-VG</t>
  </si>
  <si>
    <t>100M</t>
  </si>
  <si>
    <t>KK-110050-VG</t>
  </si>
  <si>
    <t>7ヶ月</t>
  </si>
  <si>
    <t>防草シート グラスガード</t>
  </si>
  <si>
    <t>KK-110052-VG</t>
  </si>
  <si>
    <t>0.5Km2</t>
  </si>
  <si>
    <t>合成床版KT-スラブ</t>
  </si>
  <si>
    <t>1620㎡</t>
  </si>
  <si>
    <t>トンネル用蓄光式誘導表示板</t>
  </si>
  <si>
    <t>かぶり厚さ30mm以上確保する型枠用セパレーター(商品名:KSエコセパ)</t>
  </si>
  <si>
    <t>100㎡(型枠施工面積</t>
  </si>
  <si>
    <t>KK-110056-VG</t>
  </si>
  <si>
    <t>KK-110057-VG</t>
  </si>
  <si>
    <t>63.2m3</t>
  </si>
  <si>
    <t>KK-110058-VG</t>
  </si>
  <si>
    <t>大型扉台車方式建て方設置工法</t>
  </si>
  <si>
    <t>3枚扉</t>
  </si>
  <si>
    <t>KK-110060-VG</t>
  </si>
  <si>
    <t>KK-110061-VG</t>
  </si>
  <si>
    <t>舗装材ブロック「ウィードロック森のれんが」</t>
  </si>
  <si>
    <t>KK-110063-VG</t>
  </si>
  <si>
    <t>単動ラムシリンダ油圧配管の2系統化</t>
  </si>
  <si>
    <t>油圧装置の空気及び異物循環除去システム</t>
  </si>
  <si>
    <t>橋りょうフレキ「BFP型」</t>
  </si>
  <si>
    <t>プラズマカプセル破砕工法</t>
  </si>
  <si>
    <t>OGAS(オーガス)工法</t>
  </si>
  <si>
    <t>ジオレソイル工法</t>
  </si>
  <si>
    <t>ミキサーカバー</t>
  </si>
  <si>
    <t>鋼製側溝スマートドレーン</t>
  </si>
  <si>
    <t>環境対応塗膜剥離工法(DINリプロ工法)</t>
  </si>
  <si>
    <t>フヘキ基礎</t>
  </si>
  <si>
    <t>トンネル天端部懸垂バイブレータ締固め工法</t>
  </si>
  <si>
    <t>岩盤法面整形「かち割り君セパレート」工法</t>
  </si>
  <si>
    <t>冠水予告警報表示システム</t>
  </si>
  <si>
    <t>セメント改良固化土留壁構築工法(KR工法)</t>
  </si>
  <si>
    <t>15m浸水にも防水効果のあるマンホール蓋</t>
  </si>
  <si>
    <t>中央分離帯に設置する車両用防護柵 GpW</t>
  </si>
  <si>
    <t>多目的ストップバルブ</t>
  </si>
  <si>
    <t>鋼製スリットウォール網型</t>
  </si>
  <si>
    <t>高面圧型コンパクトゴム支承(VS-1)</t>
  </si>
  <si>
    <t>通根・生分解性植栽シート「通根ビオコーンマルチ」</t>
  </si>
  <si>
    <t>カプセルホウ・パイラ[BSタイプ]工法</t>
  </si>
  <si>
    <t>狭小空間クリア工法</t>
  </si>
  <si>
    <t>フェニックス・ステージ工法</t>
  </si>
  <si>
    <t>468m2</t>
  </si>
  <si>
    <t>「芯抜きセリ矢」による岩盤掘削工法</t>
  </si>
  <si>
    <t>WMフェンスおよびAEフェンス</t>
  </si>
  <si>
    <t>クラドリップ</t>
  </si>
  <si>
    <t>スリットドレーン縁石</t>
  </si>
  <si>
    <t>213.7ton</t>
  </si>
  <si>
    <t>カネパールアンカーブロック(KPAブロック)工法</t>
  </si>
  <si>
    <t>KABUTO工法</t>
  </si>
  <si>
    <t>10m(盛土延長)</t>
  </si>
  <si>
    <t>弾性固定支承</t>
  </si>
  <si>
    <t>4支承</t>
  </si>
  <si>
    <t>ブロック・ノン</t>
  </si>
  <si>
    <t>7.8㎡</t>
  </si>
  <si>
    <t>太陽電池式自発光型視線誘導灯[デルタポール]</t>
  </si>
  <si>
    <t>レスキュー油圧ユニット(MI611-119-RESCUE)</t>
  </si>
  <si>
    <t>間伐エース工法</t>
  </si>
  <si>
    <t>モノレール軌道桁用落橋防止装置</t>
  </si>
  <si>
    <t>ストロングチェーン(KSRチェーン)</t>
  </si>
  <si>
    <t>1072㎡</t>
  </si>
  <si>
    <t>MRC工法(山留めタイプ)</t>
  </si>
  <si>
    <t>3.75m四方</t>
  </si>
  <si>
    <t>ベーステックス工法</t>
  </si>
  <si>
    <t>PJG工法</t>
  </si>
  <si>
    <t>合材製造プラント(スキップ等)用アスファルト付着防止剤 アーネスEC-10</t>
  </si>
  <si>
    <t>20回スプレー</t>
  </si>
  <si>
    <t>ムカデモニタリングシステム</t>
  </si>
  <si>
    <t>超多点注入工法</t>
  </si>
  <si>
    <t>SPレッグドリル</t>
  </si>
  <si>
    <t>サークル工法</t>
  </si>
  <si>
    <t>クラドリップDC</t>
  </si>
  <si>
    <t>陸上設置型フラップゲート式防潮堤 「neo RiSe」</t>
  </si>
  <si>
    <t>AK油圧キャッチャー掘削工法</t>
  </si>
  <si>
    <t>22m</t>
  </si>
  <si>
    <t>横引きゲート(防潮扉)の窒素ガス圧駆動装置</t>
  </si>
  <si>
    <t>1扉</t>
  </si>
  <si>
    <t>防草シートを使用した植栽ワッシャー工法</t>
  </si>
  <si>
    <t>高弾性・高強度エポキシ樹脂モルタル断面修復材アルプロンHM</t>
  </si>
  <si>
    <t>ユニット破砕工法</t>
  </si>
  <si>
    <t>DAG工法(Dynamic Air Grout)</t>
  </si>
  <si>
    <t>汚染土壌・地下水浄化用鉄粉「エコメル」</t>
  </si>
  <si>
    <t>鋼構造物向け 環境配慮型 水性塗料防食システム</t>
  </si>
  <si>
    <t>防音シート縦横兼用</t>
  </si>
  <si>
    <t>拡頭リング工法</t>
  </si>
  <si>
    <t>50本</t>
  </si>
  <si>
    <t>グラウト押上注入工法</t>
  </si>
  <si>
    <t>0.1m3</t>
  </si>
  <si>
    <t>ラストフリー2層工法</t>
  </si>
  <si>
    <t>Rain catch エプロン</t>
  </si>
  <si>
    <t>ミツバ・ドレン</t>
  </si>
  <si>
    <t>伐木後の再萌芽の抑止等の技術</t>
  </si>
  <si>
    <t>10株</t>
  </si>
  <si>
    <t>ソーラー式自動収納LED標識システム</t>
  </si>
  <si>
    <t>「アイラトビカズラ」による緑化システム</t>
  </si>
  <si>
    <t>ハンガーロープ定着部の防食工法</t>
  </si>
  <si>
    <t>O&amp;Dウッド木製枠</t>
  </si>
  <si>
    <t>60m2</t>
  </si>
  <si>
    <t>コンクリートの断熱温度上昇量推定システム(イータ)</t>
  </si>
  <si>
    <t>KGR工法</t>
  </si>
  <si>
    <t>品質管理が出来る金属拡張アンカー(QCアンカー)</t>
  </si>
  <si>
    <t>トンネル・エルウォーク</t>
  </si>
  <si>
    <t>モルタル目地枠</t>
  </si>
  <si>
    <t>伸縮型移動開閉式テント倉庫</t>
  </si>
  <si>
    <t>セメント改良基礎杭工(KR杭工法)</t>
  </si>
  <si>
    <t>112m2</t>
  </si>
  <si>
    <t>キューブ継手</t>
  </si>
  <si>
    <t>インバータ換気動力盤</t>
  </si>
  <si>
    <t>KANACUBE</t>
  </si>
  <si>
    <t>SAM工法補強タイプ</t>
  </si>
  <si>
    <t>LEC(光デバイス)による計測・警報システム</t>
  </si>
  <si>
    <t>PSP工法</t>
  </si>
  <si>
    <t>Dスルー工法</t>
  </si>
  <si>
    <t>59台</t>
  </si>
  <si>
    <t>排水性舗装機能回復車(ロードキーパー)</t>
  </si>
  <si>
    <t>環境レベロック</t>
  </si>
  <si>
    <t>42㎡</t>
  </si>
  <si>
    <t>工事写真管理システム</t>
  </si>
  <si>
    <t>Uガード</t>
  </si>
  <si>
    <t>ヤマトデッキ</t>
  </si>
  <si>
    <t>仮設録画監視カメラ「クライムバスター」</t>
  </si>
  <si>
    <t>アクアムーヴΣ-1000</t>
  </si>
  <si>
    <t>ロード・スキャン・ビークル</t>
  </si>
  <si>
    <t>グライド抑止柵</t>
  </si>
  <si>
    <t>熱抑制塗料(クールネスコート)</t>
  </si>
  <si>
    <t>260m2</t>
  </si>
  <si>
    <t>連続箱型鋼製枠「マックスウォール」</t>
  </si>
  <si>
    <t>LED道路照明器具 LEGA(レガ)</t>
  </si>
  <si>
    <t>鋼構造物向け「DNT水性重防食システム」</t>
  </si>
  <si>
    <t>SKK-D工法</t>
  </si>
  <si>
    <t>321㎡</t>
  </si>
  <si>
    <t>鹿止金網</t>
  </si>
  <si>
    <t>ラビットフェンス工</t>
  </si>
  <si>
    <t>マイコン内蔵静電容量式ITポンプ</t>
  </si>
  <si>
    <t>無溶剤型二液性エポキシ樹脂系防錆・防食塗料</t>
  </si>
  <si>
    <t>水門運転状態管理・診断システム(診衛門)</t>
  </si>
  <si>
    <t>エコクレイ芝の床土</t>
  </si>
  <si>
    <t>設備用鋼製基礎「ベルベース」</t>
  </si>
  <si>
    <t>膜式橋梁外装工法</t>
  </si>
  <si>
    <t>マルチプロテクション工法</t>
  </si>
  <si>
    <t>重機等多目的施工管理システム</t>
  </si>
  <si>
    <t>ミリングモール工法(地中障害物対応型泥濃式推進工法)</t>
  </si>
  <si>
    <t>237m</t>
  </si>
  <si>
    <t>京たたき</t>
  </si>
  <si>
    <t>コスミック工法</t>
  </si>
  <si>
    <t>難燃アクリル透光パネル</t>
  </si>
  <si>
    <t>ICタグを利用した製品管理システム</t>
  </si>
  <si>
    <t>KK クラックセンサ</t>
  </si>
  <si>
    <t>SRT調査・点検技術</t>
  </si>
  <si>
    <t>KCガード</t>
  </si>
  <si>
    <t>105.9m2</t>
  </si>
  <si>
    <t>非接触式カード入退場管理システム「ZAIBAR」</t>
  </si>
  <si>
    <t>セパレート側溝</t>
  </si>
  <si>
    <t>中低層用荷揚げ機「セブン足場リフト」</t>
  </si>
  <si>
    <t>スライド工法【バズーカ方式】【ハンガー方式】</t>
  </si>
  <si>
    <t>2500掛㎡</t>
  </si>
  <si>
    <t>カメラ映像による道路事象検知システム「Road-Eye」(ロードアイ)</t>
  </si>
  <si>
    <t>200台</t>
  </si>
  <si>
    <t>各種センサー自動警報メール発信装置</t>
  </si>
  <si>
    <t>ダストプルーフ J-01</t>
  </si>
  <si>
    <t>160㎡</t>
  </si>
  <si>
    <t>LED道路照明器具 DELGA(デルガ)</t>
  </si>
  <si>
    <t>イナズマアンカー工法</t>
  </si>
  <si>
    <t>鋼管・鋼管矢板溶接ROBO「ぐるりっと!」</t>
  </si>
  <si>
    <t>アーチ・パネル工法</t>
  </si>
  <si>
    <t>低温粉砕・未発酵樹皮資材工法</t>
  </si>
  <si>
    <t>温度検知式火点位置検出装置</t>
  </si>
  <si>
    <t>ステップグラウト工法</t>
  </si>
  <si>
    <t>さび面素地調整補助剤</t>
  </si>
  <si>
    <t>シャットアウト</t>
  </si>
  <si>
    <t>コンクリートのポンプ圧送改善剤 「マイテイ V-10」</t>
  </si>
  <si>
    <t>323m3</t>
  </si>
  <si>
    <t>AGスプレー</t>
  </si>
  <si>
    <t>耐雪型歩道用ガードパイプ(P種)基礎付L型擁壁 「TPウォール」</t>
  </si>
  <si>
    <t>鋼製補強材一体型アルミ合金製防護柵</t>
  </si>
  <si>
    <t>木部塗装改修工法【MOKリバ工法】</t>
  </si>
  <si>
    <t>ユードー保護マット</t>
  </si>
  <si>
    <t>LEDトンネル照明器具(KWLEDシリーズ)</t>
  </si>
  <si>
    <t>SRT調査-点検技術</t>
  </si>
  <si>
    <t>三次元路面診断システム(GIMS-K)</t>
  </si>
  <si>
    <t>モルタルレス工法</t>
  </si>
  <si>
    <t>6本</t>
  </si>
  <si>
    <t>MMA樹脂一体成型接着式点字シート(ウォークナビ)</t>
  </si>
  <si>
    <t>スーパーロック工法</t>
  </si>
  <si>
    <t>ミエドレン(EF・Gシリーズ)</t>
  </si>
  <si>
    <t>杭先端パワーチャッキング(PG)工法</t>
  </si>
  <si>
    <t>112本</t>
  </si>
  <si>
    <t>グラミック工法</t>
  </si>
  <si>
    <t>耐候性シート 【千尋 UVスーパー ブラックシート ♯2500】</t>
  </si>
  <si>
    <t>プレキャストL型剛性防護柵</t>
  </si>
  <si>
    <t>CMT工法</t>
  </si>
  <si>
    <t>特定車両監視システム</t>
  </si>
  <si>
    <t>Al-Mg溶射ボルト・ナット</t>
  </si>
  <si>
    <t>1000セット</t>
  </si>
  <si>
    <t>ハイブリッド式LED街灯</t>
  </si>
  <si>
    <t>ラクユーZ工法</t>
  </si>
  <si>
    <t>11日</t>
  </si>
  <si>
    <t>PJG-Twins工法</t>
  </si>
  <si>
    <t>バンソウ工法</t>
  </si>
  <si>
    <t>アクアムーヴⅡ工法</t>
  </si>
  <si>
    <t>円形積用部材を使用した円形レンガ積み工法</t>
  </si>
  <si>
    <t>4.35㎡</t>
  </si>
  <si>
    <t>アクテスワン(ウォータージェット専用車両)</t>
  </si>
  <si>
    <t>312㎡</t>
  </si>
  <si>
    <t>「FeプロトFAS」錆転換剤入り1液型エポキシ樹脂応急スプレー</t>
  </si>
  <si>
    <t>補強フレームを転用型にした人通孔用型枠(KS人通孔)</t>
  </si>
  <si>
    <t>センサ調光型ソーラーLED照明</t>
  </si>
  <si>
    <t>【カルモフォーム　タイプP】超軽量型防音パネル</t>
  </si>
  <si>
    <t>50㎥</t>
  </si>
  <si>
    <t>テンダーゾーン</t>
  </si>
  <si>
    <t>コンクリート洗掘防止材メタガード</t>
  </si>
  <si>
    <t>既存杭引抜(先端強制チャッキング)工法・(OK工法)</t>
  </si>
  <si>
    <t>生コンクリート関連洗浄水の環境負荷の低減</t>
  </si>
  <si>
    <t>35リットル</t>
  </si>
  <si>
    <t>ペラペラくんによる再生型枠パネル</t>
  </si>
  <si>
    <t>216㎡</t>
  </si>
  <si>
    <t>Hyperカルバート</t>
  </si>
  <si>
    <t>AGF-STD工法</t>
  </si>
  <si>
    <t>1シフト(=9m)</t>
  </si>
  <si>
    <t>構造物モニタリングシステム(AutoCima)</t>
  </si>
  <si>
    <t>750m2</t>
  </si>
  <si>
    <t>スーパーデッキ</t>
  </si>
  <si>
    <t>600m2</t>
  </si>
  <si>
    <t>トンネル切羽前方の発破弾性波探査装置</t>
  </si>
  <si>
    <t>NRC防音パネル</t>
  </si>
  <si>
    <t>NKアンカーピン工法</t>
  </si>
  <si>
    <t>発泡プラスチックを用いた埋設管保護工法</t>
  </si>
  <si>
    <t>60m3</t>
  </si>
  <si>
    <t>山岳トンネル掘削ガイダンスシステム MoGraSS(モグラス)</t>
  </si>
  <si>
    <t>ペイントクリート</t>
  </si>
  <si>
    <t>デジタルステレオ図化機 StereoMapper</t>
  </si>
  <si>
    <t>高強度横断防止柵(P種)</t>
  </si>
  <si>
    <t>ジオアンカー工法(拡翼型盛土補強土工法)</t>
  </si>
  <si>
    <t>195㎡</t>
  </si>
  <si>
    <t>循環浄化システムトイレ</t>
  </si>
  <si>
    <t>土を使わない吸水土のう(スーパーブロック)</t>
  </si>
  <si>
    <t>BL反射板付投光器</t>
  </si>
  <si>
    <t>40lx</t>
  </si>
  <si>
    <t>Hybridジェットチタンコーティング</t>
  </si>
  <si>
    <t>bDパイル</t>
  </si>
  <si>
    <t>ブロックシート工法</t>
  </si>
  <si>
    <t>クロスカブト</t>
  </si>
  <si>
    <t>300箇所</t>
  </si>
  <si>
    <t>カウンターベース</t>
  </si>
  <si>
    <t>連節ブロックの3連吊り工法</t>
  </si>
  <si>
    <t>NEWかるいたくんスーパー</t>
  </si>
  <si>
    <t>「スーパー かち割り君」工法</t>
  </si>
  <si>
    <t>KK-160002-AG</t>
  </si>
  <si>
    <t>KK-160005-AG</t>
  </si>
  <si>
    <t>KK-160006-AG</t>
  </si>
  <si>
    <t>KK-160009-AG</t>
  </si>
  <si>
    <t>KK-160011-AG</t>
  </si>
  <si>
    <t>KK-160014-AG</t>
  </si>
  <si>
    <t>KK-160015-AG</t>
  </si>
  <si>
    <t>5km2</t>
  </si>
  <si>
    <t>KK-160017-AG</t>
  </si>
  <si>
    <t>KK-160020-AG</t>
  </si>
  <si>
    <t>KK-160023-AG</t>
  </si>
  <si>
    <t>KK-160024-AG</t>
  </si>
  <si>
    <t>KK-160025-AG</t>
  </si>
  <si>
    <t>KK-160026-AG</t>
  </si>
  <si>
    <t>KK-160027-AG</t>
  </si>
  <si>
    <t>KK-160032-AG</t>
  </si>
  <si>
    <t>KK-160033-AG</t>
  </si>
  <si>
    <t>KK-160035-AG</t>
  </si>
  <si>
    <t>100立米</t>
  </si>
  <si>
    <t>KK-160036-AG</t>
  </si>
  <si>
    <t>KK-160038-AG</t>
  </si>
  <si>
    <t>KK-160039-AG</t>
  </si>
  <si>
    <t>KK-160041-AG</t>
  </si>
  <si>
    <t>150日</t>
  </si>
  <si>
    <t>KK-160042-AG</t>
  </si>
  <si>
    <t>KK-160044-AG</t>
  </si>
  <si>
    <t>KK-160045-AG</t>
  </si>
  <si>
    <t>KK-160047-AG</t>
  </si>
  <si>
    <t>0.09km2</t>
  </si>
  <si>
    <t>KK-160049-AG</t>
  </si>
  <si>
    <t>KK-160050-AG</t>
  </si>
  <si>
    <t>KK-160051-AG</t>
  </si>
  <si>
    <t>KK-160052-AG</t>
  </si>
  <si>
    <t>1ユニット</t>
  </si>
  <si>
    <t>KK-160053-AG</t>
  </si>
  <si>
    <t>10000回</t>
  </si>
  <si>
    <t>KK-160055-AG</t>
  </si>
  <si>
    <t>KK-160056-AG</t>
  </si>
  <si>
    <t>KK-160057-AG</t>
  </si>
  <si>
    <t>KK-160059-AG</t>
  </si>
  <si>
    <t>500mトンネル工事</t>
  </si>
  <si>
    <t>KK-160060-AG</t>
  </si>
  <si>
    <t>KK-160061-AG</t>
  </si>
  <si>
    <t>KK-160062-AG</t>
  </si>
  <si>
    <t>KK-160063-AG</t>
  </si>
  <si>
    <t>464m2</t>
  </si>
  <si>
    <t>6階</t>
  </si>
  <si>
    <t>4階</t>
  </si>
  <si>
    <t>1854.3掛m2</t>
  </si>
  <si>
    <t>1地点</t>
  </si>
  <si>
    <t>108m2</t>
  </si>
  <si>
    <t>100孔</t>
  </si>
  <si>
    <t>5.8m (1スパン)</t>
  </si>
  <si>
    <t>21ケ月</t>
  </si>
  <si>
    <t>【作業:近畿】発泡絶縁体型漏えい同軸ケーブル</t>
  </si>
  <si>
    <t>遠隔監視システムi－NEXT</t>
  </si>
  <si>
    <t>100掛m2</t>
  </si>
  <si>
    <t>1灯</t>
  </si>
  <si>
    <t>10測定点</t>
  </si>
  <si>
    <t>270m2</t>
  </si>
  <si>
    <t>10試験</t>
  </si>
  <si>
    <t>1000m3(貯水量)</t>
  </si>
  <si>
    <t>100km車線</t>
  </si>
  <si>
    <t>12回/年</t>
  </si>
  <si>
    <t>50.4m</t>
  </si>
  <si>
    <t>1070m2</t>
  </si>
  <si>
    <t>10000組</t>
  </si>
  <si>
    <t>1スパン</t>
  </si>
  <si>
    <t>PC桁橋CIMシステム「CIM-COMPO」</t>
  </si>
  <si>
    <t>1柱脚</t>
  </si>
  <si>
    <t>10灯</t>
  </si>
  <si>
    <t>100m_x001F_2</t>
  </si>
  <si>
    <t>1調査</t>
  </si>
  <si>
    <t>250m</t>
  </si>
  <si>
    <t>1人</t>
  </si>
  <si>
    <t>10ケーブル</t>
  </si>
  <si>
    <t>100ｍ２</t>
  </si>
  <si>
    <t>20ｍ</t>
  </si>
  <si>
    <t>180m3</t>
  </si>
  <si>
    <t>1000組</t>
  </si>
  <si>
    <t>20点</t>
  </si>
  <si>
    <t>60柱</t>
  </si>
  <si>
    <t>250本</t>
  </si>
  <si>
    <t>100ヶ</t>
  </si>
  <si>
    <t>1作業</t>
  </si>
  <si>
    <t>500ｍ</t>
  </si>
  <si>
    <t>1観測</t>
  </si>
  <si>
    <t>6ヵ月</t>
  </si>
  <si>
    <t>210m2</t>
  </si>
  <si>
    <t>KK-210046-A</t>
  </si>
  <si>
    <t>環境型塗膜剥離剤「スケルトンシリーズ」</t>
  </si>
  <si>
    <t>塗膜剥離剤（高級アルコール系）</t>
  </si>
  <si>
    <t>KK-210047-A</t>
  </si>
  <si>
    <t>工事用浮沈式通船ゲート</t>
  </si>
  <si>
    <t>通船ゲート</t>
  </si>
  <si>
    <t>KK-210048-A</t>
  </si>
  <si>
    <t>面ファスナー付広幅型トンネル防水シート別貼り工法</t>
  </si>
  <si>
    <t>防水工（トンネル覆工工）</t>
  </si>
  <si>
    <t>KK-210049-A</t>
  </si>
  <si>
    <t>イージーパイル工法</t>
  </si>
  <si>
    <t>丸パイプ人力打込</t>
  </si>
  <si>
    <t>KK-210050-A</t>
  </si>
  <si>
    <t>自動同期システムを搭載した保安灯</t>
  </si>
  <si>
    <t>KK-210051-A</t>
  </si>
  <si>
    <t>1液型無機厚膜防錆塗料「EKワンZ」</t>
  </si>
  <si>
    <t>溶融亜鉛めっき（JIS H 8641 HDZ55）</t>
  </si>
  <si>
    <t>KK-210052-A</t>
  </si>
  <si>
    <t>路盤水分センサー「はかりちゃん」</t>
  </si>
  <si>
    <t>上層路盤の含水比測定（JIS A 1203）</t>
  </si>
  <si>
    <t>KK-210053-A</t>
  </si>
  <si>
    <t>メリケントキンソウ防除技術</t>
  </si>
  <si>
    <t>人力による種子回収</t>
  </si>
  <si>
    <t>KK-210054-A</t>
  </si>
  <si>
    <t>水系制御液</t>
  </si>
  <si>
    <t>油圧作動油（鉱油系）</t>
  </si>
  <si>
    <t>1ドラム缶</t>
  </si>
  <si>
    <t>KK-210055-A</t>
  </si>
  <si>
    <t>大断面ずり出し用ダンプトラック「ミワ・キルナ・トンネル仕様車」</t>
  </si>
  <si>
    <t>ダンプトラック（トンネル工事用オンロード型10t積）</t>
  </si>
  <si>
    <t>KK-210056-A</t>
  </si>
  <si>
    <t>小断面トンネル用ずり出し工法「ヘグローダー・マイントラック」</t>
  </si>
  <si>
    <t>小断面トンネル工（NATM）ずり積込・運搬</t>
  </si>
  <si>
    <t>KK-210057-A</t>
  </si>
  <si>
    <t>アフターボンドマルチケーブルシステム</t>
  </si>
  <si>
    <t>PC工（PC橋架設工）</t>
  </si>
  <si>
    <t>700m</t>
  </si>
  <si>
    <t>KK-210058-A</t>
  </si>
  <si>
    <t>ICT油圧ショベル「DIG ASSIST」</t>
  </si>
  <si>
    <t>バックホウ（クローラ型）</t>
  </si>
  <si>
    <t>330m3・日</t>
  </si>
  <si>
    <t>KK-210059-A</t>
  </si>
  <si>
    <t>揺れ補正機能搭載カメラによる遠隔モニタリングシステム「遠場監督」</t>
  </si>
  <si>
    <t>臨場による確認・立会</t>
  </si>
  <si>
    <t>KK-210060-A</t>
  </si>
  <si>
    <t>重機取付型セーフティカメラシステム「ドボレコJK」</t>
  </si>
  <si>
    <t>KK-210061-A</t>
  </si>
  <si>
    <t>パネル式ユニットシステム吊り足場工法「TOBISLIDE（トビスライド）」</t>
  </si>
  <si>
    <t>パイプ吊足場工・防護工</t>
  </si>
  <si>
    <t>1050m2当(設置90日間)</t>
  </si>
  <si>
    <t>KK-210062-A</t>
  </si>
  <si>
    <t>フラッドエース</t>
  </si>
  <si>
    <t>1kW投光器</t>
  </si>
  <si>
    <t>KK-210063-A</t>
  </si>
  <si>
    <t>鋼管インナー補強工法</t>
  </si>
  <si>
    <t>鋼管柱（照明灯ポール等）の建替</t>
  </si>
  <si>
    <t>KK-210064-A</t>
  </si>
  <si>
    <t>「ニードフル防草シート」表面平滑タイプ</t>
  </si>
  <si>
    <t>KK-210065-A</t>
  </si>
  <si>
    <t>工事用安全ルーフ灯</t>
  </si>
  <si>
    <t>車載用回転灯</t>
  </si>
  <si>
    <t>KK-210066-A</t>
  </si>
  <si>
    <t>IRIワイヤレス路面測定技術「ACTUS」</t>
  </si>
  <si>
    <t>IRI測定(クラス2)</t>
  </si>
  <si>
    <t>KK-210067-A</t>
  </si>
  <si>
    <t xml:space="preserve">簡易型RI水分計 </t>
  </si>
  <si>
    <t>RI水分密度計</t>
  </si>
  <si>
    <t>10点（箇所）</t>
  </si>
  <si>
    <t>KK-210068-A</t>
  </si>
  <si>
    <t>K-S型集水縁石</t>
  </si>
  <si>
    <t>街渠工(歩道切下げ）</t>
  </si>
  <si>
    <t>KK-210069-A</t>
  </si>
  <si>
    <t>溶融亜鉛めっきと防錆塗装被膜による複合表面処理技術「ディスゴ ルナ処理」</t>
  </si>
  <si>
    <t>KK-210070-A</t>
  </si>
  <si>
    <t>水中機器用フロートケーブル</t>
  </si>
  <si>
    <t>電線（ケーブル）</t>
  </si>
  <si>
    <t>KK-210071-A</t>
  </si>
  <si>
    <t>輝度調整による延命処置機能を搭載した保安灯</t>
  </si>
  <si>
    <t>保安灯（ソーラー式）</t>
  </si>
  <si>
    <t>KK-210072-A</t>
  </si>
  <si>
    <t>異常把握IoTサービス</t>
  </si>
  <si>
    <t>傾斜監視制御装置</t>
  </si>
  <si>
    <t>KK-210073-A</t>
  </si>
  <si>
    <t>分解促進型タックコート工法（QBタック）</t>
  </si>
  <si>
    <t>タックコート（アスファルト乳剤）</t>
  </si>
  <si>
    <t>KK-210074-A</t>
  </si>
  <si>
    <t>超軽量型バッテリー式LED投光機</t>
  </si>
  <si>
    <t>KK-210075-A</t>
  </si>
  <si>
    <t>熱画像検知式自動通報設備</t>
  </si>
  <si>
    <t>自動通報設備</t>
  </si>
  <si>
    <t>3000ｍ</t>
  </si>
  <si>
    <t>KK-210076-A</t>
  </si>
  <si>
    <t>スーパーロックフック「開閉ロック式」</t>
  </si>
  <si>
    <t>吊りフック</t>
  </si>
  <si>
    <t>KK-210077-A</t>
  </si>
  <si>
    <t>水道施設の仮設配管資材レンタル「リユーズシステム」</t>
  </si>
  <si>
    <t>配水用仮設配管</t>
  </si>
  <si>
    <t>KK-210078-A</t>
  </si>
  <si>
    <t>浸透ポラコン桝「EMBX2シリーズ」</t>
  </si>
  <si>
    <t>浸透桝</t>
  </si>
  <si>
    <t>KK-220001-A</t>
  </si>
  <si>
    <t>アジャスタブル塗装ステンレス排水管</t>
  </si>
  <si>
    <t>硬質塩化ビニル管（橋梁排水管設置工、VP管）</t>
  </si>
  <si>
    <t>KK-220002-A</t>
  </si>
  <si>
    <t>山岳トンネル施工管理遠隔立会システム「En-Note」</t>
  </si>
  <si>
    <t>施工管理システム（トンネル）</t>
  </si>
  <si>
    <t>KK-220003-A</t>
  </si>
  <si>
    <t>SEP工法</t>
  </si>
  <si>
    <t>スラリー撹拌工（住宅・軽量集合住宅基礎）</t>
  </si>
  <si>
    <t>KK-220004-A</t>
  </si>
  <si>
    <t>シラン・シロキサン系複合超高濃度含浸材を用いた親水性工法</t>
  </si>
  <si>
    <t>KK-220005-A</t>
  </si>
  <si>
    <t>落書きの付着防止剤「OXC-2000シリーズ」</t>
  </si>
  <si>
    <t>張紙防止塗装工（落書き防止）</t>
  </si>
  <si>
    <t>KK-220006-A</t>
  </si>
  <si>
    <t>ダブルディフェンスジョイント工法</t>
  </si>
  <si>
    <t>KK-220007-A</t>
  </si>
  <si>
    <t>既存杭の引抜撤去「OKC工法」</t>
  </si>
  <si>
    <t>KK-220008-A</t>
  </si>
  <si>
    <t>景観配慮型特殊堤「シーウォール」</t>
  </si>
  <si>
    <t>特殊堤</t>
  </si>
  <si>
    <t>KK-220009-A</t>
  </si>
  <si>
    <t>滑雪テープ</t>
  </si>
  <si>
    <t>塗料（着雪・着氷地域）</t>
  </si>
  <si>
    <t>KK-220010-A</t>
  </si>
  <si>
    <t>全方向つり上げ用スクリュークランプ</t>
  </si>
  <si>
    <t>KK-220011-A</t>
  </si>
  <si>
    <t>転用可能箱抜き型枠『スポボイド』</t>
  </si>
  <si>
    <t>ボイド（円筒型枠）</t>
  </si>
  <si>
    <t>KK-220012-A</t>
  </si>
  <si>
    <t>防草シート「グラスガードTOUGH」</t>
  </si>
  <si>
    <t>KK-220013-A</t>
  </si>
  <si>
    <t>人検知機能搭載型油圧ショベル</t>
  </si>
  <si>
    <t>KK-220014-A</t>
  </si>
  <si>
    <t>STEP-IT工法</t>
  </si>
  <si>
    <t>サンドコンパクションパイル工法（軟弱地盤処理工）</t>
  </si>
  <si>
    <t>KK-220015-A</t>
  </si>
  <si>
    <t>振動式可搬型トラフィックカウンター</t>
  </si>
  <si>
    <t>トラフィックカウンター（可搬式）</t>
  </si>
  <si>
    <t>KK-220016-A</t>
  </si>
  <si>
    <t>KTB・圧縮型ショートアンカー工法</t>
  </si>
  <si>
    <t>グラウンドアンカー工法（アンカー工）</t>
  </si>
  <si>
    <t>KK-220017-A</t>
  </si>
  <si>
    <t>スーパーくさび君工法</t>
  </si>
  <si>
    <t>掘削（軟岩・硬岩の掘削）</t>
  </si>
  <si>
    <t>KK-220018-A</t>
  </si>
  <si>
    <t>FEP管用ハンドホール接続材「KKフィット」</t>
  </si>
  <si>
    <t>枡取付菅（ダクトスリーブ）</t>
  </si>
  <si>
    <t>5箇所</t>
  </si>
  <si>
    <t>KK-220019-A</t>
  </si>
  <si>
    <t>ワンタッチャブル送り出し工法</t>
  </si>
  <si>
    <t>1000ｍ2</t>
  </si>
  <si>
    <t>KK-220020-A</t>
  </si>
  <si>
    <t>小断面乾式吹付MRシリーズ「Wクワトロエース仕様」</t>
  </si>
  <si>
    <t>コンクリート吹付工（小断面トンネル工（NATM））</t>
  </si>
  <si>
    <t>240ｍ</t>
  </si>
  <si>
    <t>KK-220021-A</t>
  </si>
  <si>
    <t>流速・流量計測システム【Hydro-STIV】</t>
  </si>
  <si>
    <t>非接触型流速計測法</t>
  </si>
  <si>
    <t>KK-220022-A</t>
  </si>
  <si>
    <t>勘トリイ工法</t>
  </si>
  <si>
    <t>576m2</t>
  </si>
  <si>
    <t>KK-220023-A</t>
  </si>
  <si>
    <t>改質アスファルト系法面保護・防草シート「アピールAG400」</t>
  </si>
  <si>
    <t>KK-220024-A</t>
  </si>
  <si>
    <t>KYスマートフレーム</t>
  </si>
  <si>
    <t>看板用プロテクター（道路工事保安施設等）</t>
  </si>
  <si>
    <t>KK-220025-A</t>
  </si>
  <si>
    <t>ロータリーキャッチャー仕様エレクター付コンクリート吹付機</t>
  </si>
  <si>
    <t>エレクター付コンクリート吹付機</t>
  </si>
  <si>
    <t>KK-220026-A</t>
  </si>
  <si>
    <t>TPD工法</t>
  </si>
  <si>
    <t>KK-220027-A</t>
  </si>
  <si>
    <t>橋梁用伸縮継手撤去装置リペアコント</t>
  </si>
  <si>
    <t>伸縮装置工</t>
  </si>
  <si>
    <t>KK-220028-A</t>
  </si>
  <si>
    <t>フラットバー付敷鉄板</t>
  </si>
  <si>
    <t>KK-220029-A</t>
  </si>
  <si>
    <t>特定小電力によるレーダ式水位計</t>
  </si>
  <si>
    <t>KK-220030-A</t>
  </si>
  <si>
    <t>ゴムクローラ式コンクリートミキサー車「NTMシリーズ」</t>
  </si>
  <si>
    <t>コンクリート圧送設備</t>
  </si>
  <si>
    <t>1200m3/450m</t>
  </si>
  <si>
    <t>KK-220031-A</t>
  </si>
  <si>
    <t>大断面トンネル工事に向けた特別仕様のローディングショベル</t>
  </si>
  <si>
    <t>トンネル工（NATM）ずり積込</t>
  </si>
  <si>
    <t>KK-220032-A</t>
  </si>
  <si>
    <t>エコルミナス80</t>
  </si>
  <si>
    <t>500W投光器(高圧水銀ランプ)</t>
  </si>
  <si>
    <t>KK-220033-A</t>
  </si>
  <si>
    <t>クレーン（天井・橋形）アシストシステム</t>
  </si>
  <si>
    <t>作業員の目視によるクレーン操作および安全確認</t>
  </si>
  <si>
    <t>KK-220034-A</t>
  </si>
  <si>
    <t>「3DDC-NTM」工事支援システム</t>
  </si>
  <si>
    <t>スチールテープ・レベル測量による出来形管理</t>
  </si>
  <si>
    <t>KK-220035-A</t>
  </si>
  <si>
    <t>仮設索道運搬機械「べん索」</t>
  </si>
  <si>
    <t>ケーブルクレーン(2t未満)</t>
  </si>
  <si>
    <t>9889kg</t>
  </si>
  <si>
    <t>KK-220036-A</t>
  </si>
  <si>
    <t>防水シート用溶着機データロガー「TDSensing」</t>
  </si>
  <si>
    <t>溶着機温度の目視確認</t>
  </si>
  <si>
    <t>KK-220037-A</t>
  </si>
  <si>
    <t>3Dデータを活用した小型橋梁の点検・変状調査技術</t>
  </si>
  <si>
    <t>近接目視による橋梁点検</t>
  </si>
  <si>
    <t>KK-220038-A</t>
  </si>
  <si>
    <t>輝度調整による省電力機能を備えた保安灯</t>
  </si>
  <si>
    <t>LED保安灯（ソーラー式）</t>
  </si>
  <si>
    <t>KK-220039-A</t>
  </si>
  <si>
    <t>高輝度蓄光製品「LumoLine(ルーモライン）」</t>
  </si>
  <si>
    <t>道路鋲（自発光タイプ）</t>
  </si>
  <si>
    <t>KK-220040-A</t>
  </si>
  <si>
    <t>ルビゴールシステム</t>
  </si>
  <si>
    <t>Rc-Ⅰ塗装系</t>
  </si>
  <si>
    <t>KK-220041-A</t>
  </si>
  <si>
    <t>ロードキル防止ネット</t>
  </si>
  <si>
    <t>鉄筋格子（ワイヤーメッシュ）</t>
  </si>
  <si>
    <t>KK-220042-A</t>
  </si>
  <si>
    <t>鋼板腐食検査器</t>
  </si>
  <si>
    <t>超音波厚み計による肉厚測定</t>
  </si>
  <si>
    <t>KK-220043-A</t>
  </si>
  <si>
    <t>路床上面用ジオテキスタイルフィルター</t>
  </si>
  <si>
    <t>砂（透水性アスファルト舗装工用）</t>
  </si>
  <si>
    <t>KK-220044-A</t>
  </si>
  <si>
    <t>自動合成機能を搭載した地上型レーザースキャナ―システム</t>
  </si>
  <si>
    <t>地上型レーザースキャナー</t>
  </si>
  <si>
    <t>KK-220045-A</t>
  </si>
  <si>
    <t>小割用特殊装置「パカット君工法」</t>
  </si>
  <si>
    <t>大型ブレーカによる小割</t>
  </si>
  <si>
    <t>KK-220046-A</t>
  </si>
  <si>
    <t>トンネル照明器具の落下リスクを低減可能な取付一体金具</t>
  </si>
  <si>
    <t>トンネル用照明設備の取付金具</t>
  </si>
  <si>
    <t>KK-220047-A</t>
  </si>
  <si>
    <t>ダンプ手配・運行管理システム「DANPOO（ダンプー）」</t>
  </si>
  <si>
    <t>ダンプトラックの配車計画と運行管理</t>
  </si>
  <si>
    <t>10227m3</t>
  </si>
  <si>
    <t>KK-220048-A</t>
  </si>
  <si>
    <t>電動バッテリー走行エレクター付コンクリート吹付機「NTM-Eシリーズ」</t>
  </si>
  <si>
    <t>エレクター付コンクリート吹付機（エンジン式）</t>
  </si>
  <si>
    <t>KK-220049-A</t>
  </si>
  <si>
    <t>環境モニタシステム「VST CLOUD」</t>
  </si>
  <si>
    <t>KK-220050-A</t>
  </si>
  <si>
    <t>カナクリートRCプレキャスト床版</t>
  </si>
  <si>
    <t>720㎡</t>
  </si>
  <si>
    <t>KK-220051-A</t>
  </si>
  <si>
    <t>ダンプUP走行防止システム</t>
  </si>
  <si>
    <t>KK-220052-A</t>
  </si>
  <si>
    <t>IoT電源システム</t>
  </si>
  <si>
    <t>太陽光パネルと鉛蓄電池</t>
  </si>
  <si>
    <t>KK-220053-A</t>
  </si>
  <si>
    <t>擦らず落とす錆取り剤「ハイスペックウォーター＆ジェル」</t>
  </si>
  <si>
    <t>ケレン作業による錆取り</t>
  </si>
  <si>
    <t>KK-220054-A</t>
  </si>
  <si>
    <t>マイネウォッチ「MineWatch」</t>
  </si>
  <si>
    <t>看板表示による情報発信、および手書きによる工事履歴帳票作成</t>
  </si>
  <si>
    <t>KK-220055-A</t>
  </si>
  <si>
    <t>ダルマ落し工法そこぬき君</t>
  </si>
  <si>
    <t>大型ブレーカ掘削</t>
  </si>
  <si>
    <t>KK-220056-A</t>
  </si>
  <si>
    <t>レーザーエリア3面検知システム</t>
  </si>
  <si>
    <t>KK-220057-A</t>
  </si>
  <si>
    <t>コンクリート型枠用撥水・透水複合シート</t>
  </si>
  <si>
    <t>KK-220058-A</t>
  </si>
  <si>
    <t>車両停止装置</t>
  </si>
  <si>
    <t>じょく層工法</t>
  </si>
  <si>
    <t>ポリエチレン製シース</t>
  </si>
  <si>
    <t>シールドトンネルの急速施工法</t>
  </si>
  <si>
    <t>角型直接段積電線管 角型TACレックス</t>
  </si>
  <si>
    <t>区画線自動施工機械</t>
  </si>
  <si>
    <t>SSケーソン工法</t>
  </si>
  <si>
    <t>オークサイレント</t>
  </si>
  <si>
    <t>万能土質改良機による建設発生土再利用システム</t>
  </si>
  <si>
    <t>CPドレーン</t>
  </si>
  <si>
    <t>ステップガイド点字シート設置工法</t>
  </si>
  <si>
    <t>150枚</t>
  </si>
  <si>
    <t>ステップガイド連続設置工法</t>
  </si>
  <si>
    <t>品質管理に信頼 NQC版</t>
  </si>
  <si>
    <t>無機グラウト継手ネジエヌコン</t>
  </si>
  <si>
    <t>テーパーねじ式鉄筋継手「SWIF」</t>
  </si>
  <si>
    <t>「アルファテック100」シリーズ</t>
  </si>
  <si>
    <t>「アルファテック300」シリーズ</t>
  </si>
  <si>
    <t>「アルファテック500」シリーズ</t>
  </si>
  <si>
    <t>「アルファテック800」シリーズ</t>
  </si>
  <si>
    <t>CALMOS(カルモス)</t>
  </si>
  <si>
    <t>MMB工法(マイクロ・マルチ・ボックスシールド工法)</t>
  </si>
  <si>
    <t>Superjet(スーパージェット)工法</t>
  </si>
  <si>
    <t>6240m3</t>
  </si>
  <si>
    <t>耐摩耗性薄層舗装材「ドーロガード」</t>
  </si>
  <si>
    <t>100m・4車線</t>
  </si>
  <si>
    <t>ドーロガード伸縮装置嵩上げ工法</t>
  </si>
  <si>
    <t>ドーロガード床版防水工法</t>
  </si>
  <si>
    <t>RRR工法</t>
  </si>
  <si>
    <t>O&amp;Dウッド校倉式工法</t>
  </si>
  <si>
    <t>ブロック工法</t>
  </si>
  <si>
    <t>NAPP工法</t>
  </si>
  <si>
    <t>1橋(PC鋼材直工費)</t>
  </si>
  <si>
    <t>場所打ち杭の杭頭処理工法</t>
  </si>
  <si>
    <t>エコレット</t>
  </si>
  <si>
    <t>エコグラスサンド</t>
  </si>
  <si>
    <t>アスコングリッド</t>
  </si>
  <si>
    <t>ワークス21ユニットターフシステム</t>
  </si>
  <si>
    <t>岩盤杭打ち工法</t>
  </si>
  <si>
    <t>グランドセンサーシステム(GRS)</t>
  </si>
  <si>
    <t>ハイ・サイレント</t>
  </si>
  <si>
    <t>緩衝機能を有する桁間連結工法</t>
  </si>
  <si>
    <t>2橋台</t>
  </si>
  <si>
    <t>1800m2</t>
  </si>
  <si>
    <t>リング継手</t>
  </si>
  <si>
    <t>トンネル内装板直張り工法</t>
  </si>
  <si>
    <t>トンネル内装板 耐衝撃パネル</t>
  </si>
  <si>
    <t>MDシステム</t>
  </si>
  <si>
    <t>アートグリーン</t>
  </si>
  <si>
    <t>0日</t>
  </si>
  <si>
    <t>多目的コンテナ(大型ユニット)を使用する洗掘防止工法</t>
  </si>
  <si>
    <t>橋脚フープ筋先組工法</t>
  </si>
  <si>
    <t>セルフォース</t>
  </si>
  <si>
    <t>ドライフォーム工法</t>
  </si>
  <si>
    <t>グランドセンサーパイル(GSP)工法</t>
  </si>
  <si>
    <t>38本</t>
  </si>
  <si>
    <t>キャスポル</t>
  </si>
  <si>
    <t>1測点</t>
  </si>
  <si>
    <t>衝撃加速度法によるインパクト値試験方法(簡易支持力測定器)</t>
  </si>
  <si>
    <t>木廃材処理システム</t>
  </si>
  <si>
    <t>75m3</t>
  </si>
  <si>
    <t>河川浄化システム</t>
  </si>
  <si>
    <t>磁石ベルト式搬送装置</t>
  </si>
  <si>
    <t>1100m</t>
  </si>
  <si>
    <t>ポリメタルスーパー</t>
  </si>
  <si>
    <t>アマックス</t>
  </si>
  <si>
    <t>エコガード</t>
  </si>
  <si>
    <t>A-HFFモルタル</t>
  </si>
  <si>
    <t>スカイグリーン工法</t>
  </si>
  <si>
    <t>軽量発泡土埋戻しシステム</t>
  </si>
  <si>
    <t>コンキャッチャー</t>
  </si>
  <si>
    <t>リテラ(BZ210・BZ200・BZ120)</t>
  </si>
  <si>
    <t>無水掘工法</t>
  </si>
  <si>
    <t>354m</t>
  </si>
  <si>
    <t>IC雷管を用いた発破振動抑制工法</t>
  </si>
  <si>
    <t>SDP工法</t>
  </si>
  <si>
    <t>土と石の強化保存剤を用いた文化財の保存技術</t>
  </si>
  <si>
    <t>DSR工法</t>
  </si>
  <si>
    <t>タケコート・1000</t>
  </si>
  <si>
    <t>クリーンコート</t>
  </si>
  <si>
    <t>SPACE21(スペ-ス)工法</t>
  </si>
  <si>
    <t>LB工法</t>
  </si>
  <si>
    <t>鋼製スリットウォール工法</t>
  </si>
  <si>
    <t>アデム</t>
  </si>
  <si>
    <t>80壁m2</t>
  </si>
  <si>
    <t>FPC防護柵</t>
  </si>
  <si>
    <t>溶射と塗装の組み合わせによる長期防食技術</t>
  </si>
  <si>
    <t>15000㎡</t>
  </si>
  <si>
    <t>機能分離型支承装置(HSBバッファ縦置きタイプ)</t>
  </si>
  <si>
    <t>ワイヤーウォール60</t>
  </si>
  <si>
    <t>ばうらっく</t>
  </si>
  <si>
    <t>吹付床版下面増厚工法</t>
  </si>
  <si>
    <t>ニューNT工法</t>
  </si>
  <si>
    <t>120箇所</t>
  </si>
  <si>
    <t>ワンダーグリーン</t>
  </si>
  <si>
    <t>モノドレン</t>
  </si>
  <si>
    <t>エンドレンマット</t>
  </si>
  <si>
    <t>セルシート</t>
  </si>
  <si>
    <t>キーパー</t>
  </si>
  <si>
    <t>エンドレンフィルター</t>
  </si>
  <si>
    <t>サンドフ</t>
  </si>
  <si>
    <t>エンドレン</t>
  </si>
  <si>
    <t>タイプBゴム支承コンパクト型</t>
  </si>
  <si>
    <t>残土利用リフォームマット工法</t>
  </si>
  <si>
    <t>TSKJ工法</t>
  </si>
  <si>
    <t>マルチスリット側溝</t>
  </si>
  <si>
    <t>開花リレー工法</t>
  </si>
  <si>
    <t>ドレミック</t>
  </si>
  <si>
    <t>0.4m2</t>
  </si>
  <si>
    <t>流動化処理埋戻し工(掘削発生土のリサイクル技術)</t>
  </si>
  <si>
    <t>エスロンRCP</t>
  </si>
  <si>
    <t>サイプレス</t>
  </si>
  <si>
    <t>10800m3</t>
  </si>
  <si>
    <t>タイヤ式坑内自動搬送車</t>
  </si>
  <si>
    <t>SEEDフォーム</t>
  </si>
  <si>
    <t>スラリーモルタル管内充填工法</t>
  </si>
  <si>
    <t>RIコーン</t>
  </si>
  <si>
    <t>排水用FRPM管</t>
  </si>
  <si>
    <t>FW-L工法</t>
  </si>
  <si>
    <t>自走式破砕機LT80J-2</t>
  </si>
  <si>
    <t>多機能型木繊セメント板</t>
  </si>
  <si>
    <t>タイヤ自走式薄層コンクリートフィニッシャ</t>
  </si>
  <si>
    <t>重防食根巻積層嵩上補修工法</t>
  </si>
  <si>
    <t>下層路盤材『ポリナイト』</t>
  </si>
  <si>
    <t>1110m2・層/日</t>
  </si>
  <si>
    <t>AFC工法(ADVANCED FRAMEWORK CONSTRUCTION)</t>
  </si>
  <si>
    <t>40坪</t>
  </si>
  <si>
    <t>鉄筋のNKF溶接継手工法</t>
  </si>
  <si>
    <t>大変位吸収システム</t>
  </si>
  <si>
    <t>ジオブロック</t>
  </si>
  <si>
    <t>耐汚染性塗料(ベルクリーンNo.5000T)</t>
  </si>
  <si>
    <t>バンブーファイバー舗装</t>
  </si>
  <si>
    <t>FP-L工法</t>
  </si>
  <si>
    <t>ラディッシュアンカー工法</t>
  </si>
  <si>
    <t>100のり面m2</t>
  </si>
  <si>
    <t>IMI仕様塗膜軟化剤</t>
  </si>
  <si>
    <t>樹木剪定枝の特殊放線菌体による堆肥化技術</t>
  </si>
  <si>
    <t>Lee-con二次製品</t>
  </si>
  <si>
    <t>Lee-con (リーコン生コンクリート)</t>
  </si>
  <si>
    <t>雑草繁茂抑制シート「アクスター・マントル・防草シート」</t>
  </si>
  <si>
    <t>100㎡(年・2回)</t>
  </si>
  <si>
    <t>ミニトナカイ型防音装置</t>
  </si>
  <si>
    <t>メタルスプレー工法</t>
  </si>
  <si>
    <t>60年</t>
  </si>
  <si>
    <t>RC抗菌性樹皮繊維緑化工法</t>
  </si>
  <si>
    <t>コンクル</t>
  </si>
  <si>
    <t>芽苗植生帯工法</t>
  </si>
  <si>
    <t>ポーラスグラックス</t>
  </si>
  <si>
    <t>パイロット事業等登録用</t>
  </si>
  <si>
    <t>New-SRC工法</t>
  </si>
  <si>
    <t>エコライン設置工法</t>
  </si>
  <si>
    <t>四角ジェット(SQJ工法)</t>
  </si>
  <si>
    <t>BKF油圧ハンマーグラブ及び低騒音クラウン・硬岩対策BKF-α工法</t>
  </si>
  <si>
    <t>ふっ素樹脂系配管支持型すべり材</t>
  </si>
  <si>
    <t>ザルコン(護岸工)</t>
  </si>
  <si>
    <t>ザルコン</t>
  </si>
  <si>
    <t>ファイナックス</t>
  </si>
  <si>
    <t>トロライニング工法</t>
  </si>
  <si>
    <t>エコケーブル</t>
  </si>
  <si>
    <t>スプライスPC橋</t>
  </si>
  <si>
    <t>1333.5m2</t>
  </si>
  <si>
    <t>ガラスクリート</t>
  </si>
  <si>
    <t>地盤の不かく乱試料採取技術</t>
  </si>
  <si>
    <t>1試料</t>
  </si>
  <si>
    <t>テッドレーター</t>
  </si>
  <si>
    <t>フィールドGRC工法</t>
  </si>
  <si>
    <t>ウッドロード</t>
  </si>
  <si>
    <t>ディスパライト(CR、ER、DV、DV-S)</t>
  </si>
  <si>
    <t>ツレール君</t>
  </si>
  <si>
    <t>4.6m3</t>
  </si>
  <si>
    <t>閉鎖型噴霧消火システム「Sqall(スコール)」</t>
  </si>
  <si>
    <t>パーカッションワイヤラインサンプラー PS-89・PS-120</t>
  </si>
  <si>
    <t>JV工法(鋼矢板・H鋼杭打込み工)</t>
  </si>
  <si>
    <t>K-DPM工法</t>
  </si>
  <si>
    <t>5成分コーン(SCPT)調査工法</t>
  </si>
  <si>
    <t>1成分</t>
  </si>
  <si>
    <t>EPルートパイル工法</t>
  </si>
  <si>
    <t>ルナントラスシステム</t>
  </si>
  <si>
    <t>F-NAVIシールド工法</t>
  </si>
  <si>
    <t xml:space="preserve">リピートアンカー工法 </t>
  </si>
  <si>
    <t>円満工事</t>
  </si>
  <si>
    <t>DDHSシリンダ</t>
  </si>
  <si>
    <t>ダイヤエースコンクリート舗装工法</t>
  </si>
  <si>
    <t>セメアスフォーム</t>
  </si>
  <si>
    <t>制震ブレースを用いた耐震補強システム</t>
  </si>
  <si>
    <t>スネークミキサ工法</t>
  </si>
  <si>
    <t>ファルコン</t>
  </si>
  <si>
    <t>0.2m3</t>
  </si>
  <si>
    <t>ダイヤツインスムース舗装工法</t>
  </si>
  <si>
    <t>ゲオドール・テクノロジー</t>
  </si>
  <si>
    <t>吹付用急結剤添加量自動調整装置(トンネルジラフ)</t>
  </si>
  <si>
    <t>自動スランプ調整装置</t>
  </si>
  <si>
    <t>タフファルトスーパーV(高耐久性排水性舗装用改質アスファルト)</t>
  </si>
  <si>
    <t>水中バックホウ・ビッグクラブ</t>
  </si>
  <si>
    <t>JIS規格値を達成したリサイクル塩ビ管</t>
  </si>
  <si>
    <t>凍結抑制インターロッキングブロック舗装工法</t>
  </si>
  <si>
    <t>カラーロールドアスファルト舗装(レインボーファルトR)</t>
  </si>
  <si>
    <t>ボトルフリース</t>
  </si>
  <si>
    <t>ボトルユニット</t>
  </si>
  <si>
    <t>サイレンスキーパー</t>
  </si>
  <si>
    <t>エココンクリート製品</t>
  </si>
  <si>
    <t>アルミ・木複合断熱窓</t>
  </si>
  <si>
    <t>1窓</t>
  </si>
  <si>
    <t>植物葉中の放射性炭素測定による大気汚染状況の把握</t>
  </si>
  <si>
    <t>多機能性硬化剤プロテックS(ケミソーン)</t>
  </si>
  <si>
    <t>橋梁添架耐火防護プレキャスト工法</t>
  </si>
  <si>
    <t>海域浮体式ダム</t>
  </si>
  <si>
    <t>ゲート開閉装置駆動用油圧モータ</t>
  </si>
  <si>
    <t>大深度地下排水ポンプ設備</t>
  </si>
  <si>
    <t>ダイヤセラゼックス</t>
  </si>
  <si>
    <t>Sリーフ</t>
  </si>
  <si>
    <t>KSパッケージ</t>
  </si>
  <si>
    <t>ピングラウト工法</t>
  </si>
  <si>
    <t>TrueWave RSファイバ</t>
  </si>
  <si>
    <t>80km</t>
  </si>
  <si>
    <t>太陽電池式音声照明機器技術</t>
  </si>
  <si>
    <t>ヘッド付アンカーを用いた機能分離型支承</t>
  </si>
  <si>
    <t>93m</t>
  </si>
  <si>
    <t>フローモール工法</t>
  </si>
  <si>
    <t>共同溝用防浸形照明器具(高効率反射板付)</t>
  </si>
  <si>
    <t>鉄含有排水の急速ろ過工法</t>
  </si>
  <si>
    <t>183000m3</t>
  </si>
  <si>
    <t>SCOOP</t>
  </si>
  <si>
    <t>NSエコパイル工法</t>
  </si>
  <si>
    <t>エルデ</t>
  </si>
  <si>
    <t>セグメント・ジャストインタイム施工管理システム</t>
  </si>
  <si>
    <t>方円C・C・BOX</t>
  </si>
  <si>
    <t>タフネス工法</t>
  </si>
  <si>
    <t>資料管理検索システム(XMLによる) Ver1.00</t>
  </si>
  <si>
    <t>HEP&amp;JES工法</t>
  </si>
  <si>
    <t>マックスパーム注入工法</t>
  </si>
  <si>
    <t>無人施設遠隔監視システム</t>
  </si>
  <si>
    <t>MR2工法</t>
  </si>
  <si>
    <t>光ファイバーによる構造物モニタリングシステム</t>
  </si>
  <si>
    <t>常流・射流の混在する流れの二次元不定流解析(MacCormack法)</t>
  </si>
  <si>
    <t>生態系根固工法</t>
  </si>
  <si>
    <t>連結擬石空積護岸工法</t>
  </si>
  <si>
    <t>PCウェル-リフレ工法</t>
  </si>
  <si>
    <t>光センサによる水位計測技術</t>
  </si>
  <si>
    <t>10式</t>
  </si>
  <si>
    <t>水平(章動)振動ローラ</t>
  </si>
  <si>
    <t>大型ラック開閉機</t>
  </si>
  <si>
    <t>Dtransu2D・EL,3D・EL</t>
  </si>
  <si>
    <t>防災計画支援システム</t>
  </si>
  <si>
    <t>反応性バリア</t>
  </si>
  <si>
    <t>土砂災害情報相互通報システム</t>
  </si>
  <si>
    <t>高分解能S波浅層反射法弾性波探査</t>
  </si>
  <si>
    <t>エコチャート</t>
  </si>
  <si>
    <t>排水性舗装の機能回復車</t>
  </si>
  <si>
    <t>分離式蓋開閉工具</t>
  </si>
  <si>
    <t>ラピュタソイル・エコラ</t>
  </si>
  <si>
    <t>ラピュタウォール</t>
  </si>
  <si>
    <t>高さ調整自在電線共同溝用プレキャスト鉄筋コンクリート蓋</t>
  </si>
  <si>
    <t>NDR工法</t>
  </si>
  <si>
    <t>4橋脚</t>
  </si>
  <si>
    <t>セーフティブロック</t>
  </si>
  <si>
    <t>電動ホイールクレーン「LW100」</t>
  </si>
  <si>
    <t>エコサンドリサイマー</t>
  </si>
  <si>
    <t>1ton</t>
  </si>
  <si>
    <t>RAMS-E(ラムゼ)</t>
  </si>
  <si>
    <t>10k㎡</t>
  </si>
  <si>
    <t>王子セダムマット</t>
  </si>
  <si>
    <t>王子ウッディーウォーク</t>
  </si>
  <si>
    <t>親子ショベル工法</t>
  </si>
  <si>
    <t>トンネル画像監視システム</t>
  </si>
  <si>
    <t>光ファイバレーザ式マルチセンサ</t>
  </si>
  <si>
    <t>光ファイバ線路監視システム Dr_Fiber</t>
  </si>
  <si>
    <t>情報BOX用クロージャ</t>
  </si>
  <si>
    <t>電線共同溝用鋳鉄製コンクリート蓋</t>
  </si>
  <si>
    <t>タイ-ブリッジシステム</t>
  </si>
  <si>
    <t>メッシュリング工法</t>
  </si>
  <si>
    <t>新型排水ポンプ車</t>
  </si>
  <si>
    <t xml:space="preserve"> SKリウォール</t>
  </si>
  <si>
    <t>ハニカムブロック工法</t>
  </si>
  <si>
    <t>ゼオテックグリーン工法</t>
  </si>
  <si>
    <t>「ふさ太郎、ちば土太郎」</t>
  </si>
  <si>
    <t>Kui Taishin-SSP工法</t>
  </si>
  <si>
    <t>クラドレンP型</t>
  </si>
  <si>
    <t>舗装体用ドレンパイプ「ダイプラスルードレーン」</t>
  </si>
  <si>
    <t>インターロッキング型配筋構造によるRC橋脚構築工法</t>
  </si>
  <si>
    <t>溶融フローコート(FC)工法</t>
  </si>
  <si>
    <t>ノンステージング鋼管矢板圧入工法</t>
  </si>
  <si>
    <t>AGF-φ工法</t>
  </si>
  <si>
    <t>HI-STAR NC-97簡易型交通量モニタリングシステム</t>
  </si>
  <si>
    <t>ハイブリッドボーリング工法</t>
  </si>
  <si>
    <t>550m2</t>
  </si>
  <si>
    <t>拘束性離散体アーチ工法</t>
  </si>
  <si>
    <t xml:space="preserve">多面プレキャストアラミド注入工法 </t>
  </si>
  <si>
    <t>54㎡</t>
  </si>
  <si>
    <t>既設橋梁の免震化工法</t>
  </si>
  <si>
    <t>Cドレーン</t>
  </si>
  <si>
    <t>KTBスーパーフレームアンカー工法</t>
  </si>
  <si>
    <t>ジオロック工法</t>
  </si>
  <si>
    <t>格子形砂防ダム</t>
  </si>
  <si>
    <t>エコセメント</t>
  </si>
  <si>
    <t>スーパーウェルポイント工法</t>
  </si>
  <si>
    <t>2500m2</t>
  </si>
  <si>
    <t>タキロン樹脂製ハンドホール</t>
  </si>
  <si>
    <t>パルステスト</t>
  </si>
  <si>
    <t>Wave Reflector(ウエ-ブ リフレクタ-)</t>
  </si>
  <si>
    <t>LLマリンマット</t>
  </si>
  <si>
    <t>デメテル工法</t>
  </si>
  <si>
    <t>354立方メートル</t>
  </si>
  <si>
    <t>ケムン工法</t>
  </si>
  <si>
    <t>リ・バースコンクリート(Re-birth concrete)</t>
  </si>
  <si>
    <t>クイカッター</t>
  </si>
  <si>
    <t>1杭</t>
  </si>
  <si>
    <t>可撓性遮水ジョイント</t>
  </si>
  <si>
    <t>環境くん</t>
  </si>
  <si>
    <t>昇降ホールD</t>
  </si>
  <si>
    <t>フルコントルス</t>
  </si>
  <si>
    <t>0.5m3</t>
  </si>
  <si>
    <t>Wウッド舗装</t>
  </si>
  <si>
    <t>地盤挙動(地表面変位)観測無人化システム</t>
  </si>
  <si>
    <t>地盤挙動(土中変位)観測無人化システム</t>
  </si>
  <si>
    <t>雑草防止緑化工法</t>
  </si>
  <si>
    <t>アクアブリック</t>
  </si>
  <si>
    <t>100貯水m3</t>
  </si>
  <si>
    <t>酸性土壌の微生物修復による緑化工法</t>
  </si>
  <si>
    <t>盛土施工管理システム</t>
  </si>
  <si>
    <t>ARM工法</t>
  </si>
  <si>
    <t>無電気緊急遮断弁</t>
  </si>
  <si>
    <t>グリーンリサイクル</t>
  </si>
  <si>
    <t>セラミックインサート</t>
  </si>
  <si>
    <t>セラミックアンカー</t>
  </si>
  <si>
    <t>メッシュフレーム工法</t>
  </si>
  <si>
    <t>アルミ根太デッキ</t>
  </si>
  <si>
    <t>ハイドロテクト防藻タイル</t>
  </si>
  <si>
    <t>Wフィルグラウト工法</t>
  </si>
  <si>
    <t>NSM工法</t>
  </si>
  <si>
    <t>住友式高流動コンクリート</t>
  </si>
  <si>
    <t>AQUA BARRIER(アクアバリア)</t>
  </si>
  <si>
    <t>ケークル</t>
  </si>
  <si>
    <t>ウレタンLH工法</t>
  </si>
  <si>
    <t>ONS工法</t>
  </si>
  <si>
    <t>6800m2</t>
  </si>
  <si>
    <t>BSP動圧密工法</t>
  </si>
  <si>
    <t>コンパクショングラウチング デンバーシステム</t>
  </si>
  <si>
    <t>PUC受圧板工法</t>
  </si>
  <si>
    <t>タフエース</t>
  </si>
  <si>
    <t>50mm</t>
  </si>
  <si>
    <t>スーパー床版</t>
  </si>
  <si>
    <t>856㎡</t>
  </si>
  <si>
    <t>ひ門ハウス</t>
  </si>
  <si>
    <t>EKウォール</t>
  </si>
  <si>
    <t>緑化版</t>
  </si>
  <si>
    <t>ハイビーウォール(Hyb-Wall)工法</t>
  </si>
  <si>
    <t>エア-キャスタ-工法</t>
  </si>
  <si>
    <t>トンネル内添架情報通信設備等耐火防護工法</t>
  </si>
  <si>
    <t>エコランドマット工法</t>
  </si>
  <si>
    <t>環境に優しい底泥処理システム</t>
  </si>
  <si>
    <t>ネステム工法</t>
  </si>
  <si>
    <t>Tヘッド工法鉄筋</t>
  </si>
  <si>
    <t>1調査区間</t>
  </si>
  <si>
    <t>土壌バキュームクリーニングシステム</t>
  </si>
  <si>
    <t>SR合成起伏堰</t>
  </si>
  <si>
    <t>15.5㎡</t>
  </si>
  <si>
    <t>重機移植工法</t>
  </si>
  <si>
    <t>TAPグラウト工法</t>
  </si>
  <si>
    <t>シールド・サーベイ・ロボット・システム</t>
  </si>
  <si>
    <t>e-サービス</t>
  </si>
  <si>
    <t>環境保全施設の立地選定システム</t>
  </si>
  <si>
    <t>ハイブリッドバットレス(HB)型オープンダム</t>
  </si>
  <si>
    <t>10m水通し幅</t>
  </si>
  <si>
    <t>ニューソイル(セメント混合高圧脱水処理工法)</t>
  </si>
  <si>
    <t>高耐食性溶融めっき鋼板ZAM</t>
  </si>
  <si>
    <t>TOTO和洋リモデル工法(2日間改修工法)</t>
  </si>
  <si>
    <t>1ブース</t>
  </si>
  <si>
    <t>エバラ[PENTAM]自動除塵機</t>
  </si>
  <si>
    <t>ヒートレス・グラス・システム</t>
  </si>
  <si>
    <t>大深度ニューマチックケーソン工法</t>
  </si>
  <si>
    <t>雑草シート</t>
  </si>
  <si>
    <t>セパレートジェット工法</t>
  </si>
  <si>
    <t>連結鋼管杭及び連結鋼管矢板</t>
  </si>
  <si>
    <t>ビッグボックス</t>
  </si>
  <si>
    <t>ポンプ駆動用ハイブリッド原動機</t>
  </si>
  <si>
    <t>下置プルアウト形立軸ポンプシステム</t>
  </si>
  <si>
    <t>ジオセットエコ</t>
  </si>
  <si>
    <t>底泥置換覆砂工法</t>
  </si>
  <si>
    <t>78000m2</t>
  </si>
  <si>
    <t>ポラティ</t>
  </si>
  <si>
    <t>スーパーリサイクロンシステム(SRS)による油汚染土壌浄化技術</t>
  </si>
  <si>
    <t>プレキャストペーブメント</t>
  </si>
  <si>
    <t>2重袋式脱水処理工法</t>
  </si>
  <si>
    <t>ヘドロクリン工法</t>
  </si>
  <si>
    <t>水平コッター式継手</t>
  </si>
  <si>
    <t>GPS・地盤反力データを用いた盛土締固め管理システム</t>
  </si>
  <si>
    <t>3000m3/日</t>
  </si>
  <si>
    <t>舗装の構造評価・補修工法選定システム</t>
  </si>
  <si>
    <t>ビオグリーンⅠ</t>
  </si>
  <si>
    <t>アイン式水質浄化システム</t>
  </si>
  <si>
    <t>防水コン</t>
  </si>
  <si>
    <t>SR-CF工法</t>
  </si>
  <si>
    <t>エコ法枠</t>
  </si>
  <si>
    <t>ダイヤグラウト工法</t>
  </si>
  <si>
    <t>マイクロガスタービン融雪システム</t>
  </si>
  <si>
    <t>242000kW・h</t>
  </si>
  <si>
    <t>RAペーブ</t>
  </si>
  <si>
    <t>151.2t</t>
  </si>
  <si>
    <t>刈草等を原料としたリサイクル杭</t>
  </si>
  <si>
    <t>0平</t>
  </si>
  <si>
    <t>カルグリ</t>
  </si>
  <si>
    <t>ライフライン収容ボックス</t>
  </si>
  <si>
    <t>コンビック</t>
  </si>
  <si>
    <t>内水圧対抗型ハニカムセグメント</t>
  </si>
  <si>
    <t>コンパクトシールド工法</t>
  </si>
  <si>
    <t>タフシート工法</t>
  </si>
  <si>
    <t>新街路灯mitis(ミーティス)</t>
  </si>
  <si>
    <t>エコジグラット</t>
  </si>
  <si>
    <t>ポンプ駆動用立型ガスタービン</t>
  </si>
  <si>
    <t>遠心力トンネル吹付け工法</t>
  </si>
  <si>
    <t>冬期路面状況移動収集装置</t>
  </si>
  <si>
    <t>脱水促進工法</t>
  </si>
  <si>
    <t>28800m3</t>
  </si>
  <si>
    <t>クールぺーブ</t>
  </si>
  <si>
    <t>GPS地すべり監視システム</t>
  </si>
  <si>
    <t>手摺先行型足場</t>
  </si>
  <si>
    <t>高所岩盤掘削機による岩盤掘削工法</t>
  </si>
  <si>
    <t>1200m3</t>
  </si>
  <si>
    <t>高所法面掘削機による掘削工法</t>
  </si>
  <si>
    <t>無足場ロックボルト工法</t>
  </si>
  <si>
    <t>無電極放電ランプトンネル灯</t>
  </si>
  <si>
    <t>パーミエマルジョン</t>
  </si>
  <si>
    <t>HSLスラブ工法</t>
  </si>
  <si>
    <t>GSS工法(ジェコソイルシステム工法)</t>
  </si>
  <si>
    <t>ヒロワーク工法(無公害型既存杭引抜き工法)</t>
  </si>
  <si>
    <t>1000延べm</t>
  </si>
  <si>
    <t>クールロード</t>
  </si>
  <si>
    <t>スーパーサイレントぺーブ(SSP)</t>
  </si>
  <si>
    <t>ハザマ式法面緑化工法</t>
  </si>
  <si>
    <t>非開削による既設管人孔取付部耐震化工法</t>
  </si>
  <si>
    <t>スケール付きカメラシステム</t>
  </si>
  <si>
    <t>1箇所(斜面)</t>
  </si>
  <si>
    <t>多機能表面波探査装置(SWS)</t>
  </si>
  <si>
    <t>無水化先行待機運転ポンプ</t>
  </si>
  <si>
    <t>1機</t>
  </si>
  <si>
    <t>鋼管杭(ニーズ)</t>
  </si>
  <si>
    <t>ガーデンエッジ</t>
  </si>
  <si>
    <t>微量有機化学物質濃縮装置</t>
  </si>
  <si>
    <t>2000L</t>
  </si>
  <si>
    <t>三角断面スライドアーム</t>
  </si>
  <si>
    <t>リフレッシュシールド工法</t>
  </si>
  <si>
    <t>台形起伏ゲート</t>
  </si>
  <si>
    <t>エコセーフ</t>
  </si>
  <si>
    <t>FOTM</t>
  </si>
  <si>
    <t>スペースパック工法</t>
  </si>
  <si>
    <t xml:space="preserve"> ラク2タラップ</t>
  </si>
  <si>
    <t>EL発光チューブ</t>
  </si>
  <si>
    <t>トンネル補修ロボット工法</t>
  </si>
  <si>
    <t>ワンパス継手(コーンコネクター)</t>
  </si>
  <si>
    <t>雨水浸透貯留槽</t>
  </si>
  <si>
    <t>トンネル用循環型集塵装置</t>
  </si>
  <si>
    <t>自然法面工法</t>
  </si>
  <si>
    <t>自然循環方式水処理システム</t>
  </si>
  <si>
    <t>ハイペック舗装</t>
  </si>
  <si>
    <t>QuadGuard</t>
  </si>
  <si>
    <t>バンロムボックス</t>
  </si>
  <si>
    <t>リフレッシュルーム</t>
  </si>
  <si>
    <t>連続ベルコンによる環境配慮型急速施工システム</t>
  </si>
  <si>
    <t>4km</t>
  </si>
  <si>
    <t>根をリサイクル工法</t>
  </si>
  <si>
    <t>e-ガラパゴス・ドットコム</t>
  </si>
  <si>
    <t>0H</t>
  </si>
  <si>
    <t>Uゲート</t>
  </si>
  <si>
    <t>電線類地下埋設BOX排水ポンプシステム工法</t>
  </si>
  <si>
    <t>排水性舗装に有効な路面清掃車</t>
  </si>
  <si>
    <t xml:space="preserve"> ミストグリップ</t>
  </si>
  <si>
    <t>300㎡当たり</t>
  </si>
  <si>
    <t>DRCセグメント</t>
  </si>
  <si>
    <t>100リング</t>
  </si>
  <si>
    <t>ウルトラセフティー</t>
  </si>
  <si>
    <t>455m2</t>
  </si>
  <si>
    <t>エポアスマン</t>
  </si>
  <si>
    <t>トライフレーム緑化工法</t>
  </si>
  <si>
    <t>ADI-CF工法</t>
  </si>
  <si>
    <t>CICロボット工法</t>
  </si>
  <si>
    <t>RCS合成壁工法</t>
  </si>
  <si>
    <t>TSL-C工法</t>
  </si>
  <si>
    <t>1400m2</t>
  </si>
  <si>
    <t>多機能遠隔モニタリングシステム</t>
  </si>
  <si>
    <t>樹脂(FRP)製ハンドホール</t>
  </si>
  <si>
    <t>5組</t>
  </si>
  <si>
    <t>スーパーGX「ペーパーバック工法」</t>
  </si>
  <si>
    <t>NP工法</t>
  </si>
  <si>
    <t>Omni 水抜き工法</t>
  </si>
  <si>
    <t>ウェットコンクリート</t>
  </si>
  <si>
    <t>FACTS</t>
  </si>
  <si>
    <t>低圧型アースネイリング工法</t>
  </si>
  <si>
    <t>高耐久擬岩パネル工法</t>
  </si>
  <si>
    <t>床版上面増厚工法</t>
  </si>
  <si>
    <t>セーフティアンカー</t>
  </si>
  <si>
    <t>ソーラー式ラック開閉機</t>
  </si>
  <si>
    <t>プレキャスト遊水池</t>
  </si>
  <si>
    <t>タフファルトスーパーLL</t>
  </si>
  <si>
    <t>建設事業の環境負荷算定システム</t>
  </si>
  <si>
    <t>スパイラルジェット(SJ)工法</t>
  </si>
  <si>
    <t>ブロックサンド</t>
  </si>
  <si>
    <t>DOG工法(Decomposition of Organic chloride compound in Ground)</t>
  </si>
  <si>
    <t>Gスローパ</t>
  </si>
  <si>
    <t>スーパーシート</t>
  </si>
  <si>
    <t>ウォークペイブ</t>
  </si>
  <si>
    <t>ドレーンミックススーパー</t>
  </si>
  <si>
    <t>テレスポークビット工法</t>
  </si>
  <si>
    <t>1ビット交換</t>
  </si>
  <si>
    <t>Post Rigid System (遅延合成構造)</t>
  </si>
  <si>
    <t>GPSを使用した締固め自動管理システム</t>
  </si>
  <si>
    <t>TSによる締固め管理システム</t>
  </si>
  <si>
    <t>画像・レーザー制御による自動測量システム</t>
  </si>
  <si>
    <t>50ha</t>
  </si>
  <si>
    <t>ペブルコートD</t>
  </si>
  <si>
    <t>ウォームミックス</t>
  </si>
  <si>
    <t>エアクッション・サイフォン・システム</t>
  </si>
  <si>
    <t>ドレーンミックスC</t>
  </si>
  <si>
    <t>サンドウエーブ(リサイクルガラス造粒砂)</t>
  </si>
  <si>
    <t>8000m3</t>
  </si>
  <si>
    <t>吸水材混合処理工法</t>
  </si>
  <si>
    <t>240m3</t>
  </si>
  <si>
    <t>トンネル浅層反射法(SSRT)による切羽前方探査</t>
  </si>
  <si>
    <t>大断面高水圧岩盤対応泥水シールド</t>
  </si>
  <si>
    <t>ロットデッキ主筋一方向配筋スラブ</t>
  </si>
  <si>
    <t>伐採木・抜根・剪定枝チップの堆肥化工法</t>
  </si>
  <si>
    <t>パーフェクトクレイL</t>
  </si>
  <si>
    <t>VMS工法</t>
  </si>
  <si>
    <t>フォームドFRB工法</t>
  </si>
  <si>
    <t>790㎡</t>
  </si>
  <si>
    <t>HM溶剤(ハイメルツ工法)</t>
  </si>
  <si>
    <t>8m3</t>
  </si>
  <si>
    <t>AML(Asphalt Multi Liner)工法</t>
  </si>
  <si>
    <t>超小型軽量水中ポンプ</t>
  </si>
  <si>
    <t>21kg</t>
  </si>
  <si>
    <t>ストランド場所打杭工法</t>
  </si>
  <si>
    <t>底泥の固化処理水中打設工法</t>
  </si>
  <si>
    <t>高欄のプレキャスト化技術</t>
  </si>
  <si>
    <t>GRCパネル工法</t>
  </si>
  <si>
    <t>アーバンハイポラコン</t>
  </si>
  <si>
    <t>アイディー環境リカーボ</t>
  </si>
  <si>
    <t>OLY工法</t>
  </si>
  <si>
    <t>五洋式免震システム</t>
  </si>
  <si>
    <t>1坪</t>
  </si>
  <si>
    <t>張弦梁サスペンション膜構造</t>
  </si>
  <si>
    <t>784㎡</t>
  </si>
  <si>
    <t>ウォールポケット工法</t>
  </si>
  <si>
    <t>エナックスパネル工法</t>
  </si>
  <si>
    <t>タンク&amp;プラグ混合処理工法</t>
  </si>
  <si>
    <t>光・熱複合ソーラーシステム</t>
  </si>
  <si>
    <t>3Kw</t>
  </si>
  <si>
    <t>チタン溶射方式による電気防食工法</t>
  </si>
  <si>
    <t>ダイバー水位計</t>
  </si>
  <si>
    <t>航空機レーザー測量システム</t>
  </si>
  <si>
    <t>GPS/IMU空中写真測量システム</t>
  </si>
  <si>
    <t>1k㎡</t>
  </si>
  <si>
    <t>ゼロスペース工法</t>
  </si>
  <si>
    <t>GPS・自動追尾転圧締固め管理システム</t>
  </si>
  <si>
    <t>20000立米</t>
  </si>
  <si>
    <t>バイパス排砂システム</t>
  </si>
  <si>
    <t>80000m3/年(堆砂量)</t>
  </si>
  <si>
    <t>DLペーブ</t>
  </si>
  <si>
    <t>プレキャストセグメント橋脚</t>
  </si>
  <si>
    <t>160m</t>
  </si>
  <si>
    <t>ニイガタ凍結防止剤散布車</t>
  </si>
  <si>
    <t>アイディー吸音工法</t>
  </si>
  <si>
    <t>アクアリーフ</t>
  </si>
  <si>
    <t>アスファルトフェーシング工法</t>
  </si>
  <si>
    <t>パルセラン</t>
  </si>
  <si>
    <t>エースモールPL工法</t>
  </si>
  <si>
    <t>覆蓋一体型太陽電池モジュール</t>
  </si>
  <si>
    <t>10Kw</t>
  </si>
  <si>
    <t>リングロックセグメント</t>
  </si>
  <si>
    <t>フィルダムしゃ水材料の含水比低下技術</t>
  </si>
  <si>
    <t>e-ボランス</t>
  </si>
  <si>
    <t>排水性ファルコン</t>
  </si>
  <si>
    <t>0.02m3</t>
  </si>
  <si>
    <t>レオパック</t>
  </si>
  <si>
    <t>ジョイントエースJA-40</t>
  </si>
  <si>
    <t>エコカラムユニット工法</t>
  </si>
  <si>
    <t>テクノパッチタフ</t>
  </si>
  <si>
    <t>Head-bar(ヘッドバー)</t>
  </si>
  <si>
    <t>サンプラパネル</t>
  </si>
  <si>
    <t>SD・EDD発破工法</t>
  </si>
  <si>
    <t>MS先受け工法</t>
  </si>
  <si>
    <t>90m(トンネル延長)</t>
  </si>
  <si>
    <t>マッドラップ工法</t>
  </si>
  <si>
    <t>オーシャンクリート</t>
  </si>
  <si>
    <t>スプリットマック</t>
  </si>
  <si>
    <t>スロットスター</t>
  </si>
  <si>
    <t>上向きシールド工法</t>
  </si>
  <si>
    <t>CDM-Mega工法</t>
  </si>
  <si>
    <t>GPS自動観測システム</t>
  </si>
  <si>
    <t>シポテックス工法</t>
  </si>
  <si>
    <t>ペーブサンド</t>
  </si>
  <si>
    <t>割栗マット工法</t>
  </si>
  <si>
    <t>SWAN工法</t>
  </si>
  <si>
    <t>斜め写真による詳細図化解析</t>
  </si>
  <si>
    <t>FX(RV)側溝工法</t>
  </si>
  <si>
    <t>タフネスドレーンビーチ工法</t>
  </si>
  <si>
    <t>コンタクトバック工法</t>
  </si>
  <si>
    <t>光ファイバ路面温度分布センサ</t>
  </si>
  <si>
    <t>6km</t>
  </si>
  <si>
    <t>ポストコーンカバーキャップ</t>
  </si>
  <si>
    <t>TPhotoS</t>
  </si>
  <si>
    <t>CDM-Land4工法</t>
  </si>
  <si>
    <t>アクセルグリーン工法</t>
  </si>
  <si>
    <t>トータルリフトアップフォーム工法</t>
  </si>
  <si>
    <t>センターポール式深礎掘削工法</t>
  </si>
  <si>
    <t>RCメッシュG</t>
  </si>
  <si>
    <t>スリム側溝(都市環境型側溝)</t>
  </si>
  <si>
    <t>シズカライト</t>
  </si>
  <si>
    <t>プッシャルシリンダ</t>
  </si>
  <si>
    <t>SOFTOP(ソフトップ)</t>
  </si>
  <si>
    <t>BARD床版工法</t>
  </si>
  <si>
    <t>SMM(エス・エム・エム)工法</t>
  </si>
  <si>
    <t>衝突緩衝装置</t>
  </si>
  <si>
    <t>クリーン・オペレーション・ルーム(C・O・R)</t>
  </si>
  <si>
    <t>ベルトショット(Belt Shot)</t>
  </si>
  <si>
    <t>26200m2</t>
  </si>
  <si>
    <t>オープンウイング工法(拡翼式固化処理工法)</t>
  </si>
  <si>
    <t>678.24m3</t>
  </si>
  <si>
    <t>電線共同溝用新型鋳物蓋</t>
  </si>
  <si>
    <t>SK-RPパウダー</t>
  </si>
  <si>
    <t>M-Wood 2 エクステリア</t>
  </si>
  <si>
    <t>高周波バイブレータ震源を用いた浅層反射法探査技術</t>
  </si>
  <si>
    <t>林産資源活用資材「ビオバーク」</t>
  </si>
  <si>
    <t>MIDTシート工法</t>
  </si>
  <si>
    <t>トレール工法</t>
  </si>
  <si>
    <t>EW工法</t>
  </si>
  <si>
    <t>SAMM工法</t>
  </si>
  <si>
    <t>多深度間隙水圧測定システム(PIEZOシステム)</t>
  </si>
  <si>
    <t>MAPCUBE</t>
  </si>
  <si>
    <t>タウンガード(防水板)</t>
  </si>
  <si>
    <t>フレクイック止水工法</t>
  </si>
  <si>
    <t>ロックトレンチャー工法</t>
  </si>
  <si>
    <t>視覚障害者用音声案内システム</t>
  </si>
  <si>
    <t>パーム・グリーン・システム</t>
  </si>
  <si>
    <t>延長床板プレコンポ工法</t>
  </si>
  <si>
    <t>86㎡</t>
  </si>
  <si>
    <t>スラグを用いた透水・保水性兼備型ヒートアイランド抑制舗装</t>
  </si>
  <si>
    <t>3次元映像化装置</t>
  </si>
  <si>
    <t>3Dカッターシールド</t>
  </si>
  <si>
    <t>TQB工法</t>
  </si>
  <si>
    <t>簡単施工投物防止柵 クラスターバリアEZI</t>
  </si>
  <si>
    <t>重金属汚染土壌浄化システム</t>
  </si>
  <si>
    <t>サイクライト</t>
  </si>
  <si>
    <t>柔構造樋門構造解析システム</t>
  </si>
  <si>
    <t>ソーラー式自発光誘導灯</t>
  </si>
  <si>
    <t>1台/年</t>
  </si>
  <si>
    <t>横断歩道照明安全システム</t>
  </si>
  <si>
    <t>光ファイバ有効活用映像監視システム</t>
  </si>
  <si>
    <t>浄化型緑化護岸</t>
  </si>
  <si>
    <t>シャークビット工法</t>
  </si>
  <si>
    <t>可搬式LED表示シート</t>
  </si>
  <si>
    <t>打ち水ターフ</t>
  </si>
  <si>
    <t>700m2</t>
  </si>
  <si>
    <t>シルバーウォーク80</t>
  </si>
  <si>
    <t>おむすびローラ</t>
  </si>
  <si>
    <t>100m3/h</t>
  </si>
  <si>
    <t>環境対応型油脂</t>
  </si>
  <si>
    <t>高性能ポンプゲート</t>
  </si>
  <si>
    <t>60m3/min</t>
  </si>
  <si>
    <t>立軸ポンプの新技術</t>
  </si>
  <si>
    <t>パンチングフォーム工法</t>
  </si>
  <si>
    <t>自動車道路沿道における二酸化窒素除去装置</t>
  </si>
  <si>
    <t>大型中空形状熱可塑性木質複合材「アインウッドパネル」</t>
  </si>
  <si>
    <t>海洋資源再生技術</t>
  </si>
  <si>
    <t>CurveX(カーベックス)工法</t>
  </si>
  <si>
    <t>PCUコンポ橋</t>
  </si>
  <si>
    <t>サーファムCRC</t>
  </si>
  <si>
    <t>クモの巣ネット工法</t>
  </si>
  <si>
    <t>クリーンスイーパー</t>
  </si>
  <si>
    <t>85000m3</t>
  </si>
  <si>
    <t>TR-SMA</t>
  </si>
  <si>
    <t>280ton</t>
  </si>
  <si>
    <t>セラクール</t>
  </si>
  <si>
    <t>SRF工法</t>
  </si>
  <si>
    <t>地震防災情報システム「InfoRisk(インフォリスク)」</t>
  </si>
  <si>
    <t>1県域</t>
  </si>
  <si>
    <t>エコチップ厚層基材吹付工</t>
  </si>
  <si>
    <t>CAのり面緑化工法</t>
  </si>
  <si>
    <t>ラック式開閉機の閉操作時間短縮技術</t>
  </si>
  <si>
    <t>1施設</t>
  </si>
  <si>
    <t>袋詰脱水処理工法</t>
  </si>
  <si>
    <t>表面波探査法</t>
  </si>
  <si>
    <t>10地点</t>
  </si>
  <si>
    <t>光触媒防汚フィルム「ハイドラップ」</t>
  </si>
  <si>
    <t>生態系サスティナパネル</t>
  </si>
  <si>
    <t>アーチ型合成床版</t>
  </si>
  <si>
    <t>ビーバーチップ工法</t>
  </si>
  <si>
    <t>エクセルフォーム工法</t>
  </si>
  <si>
    <t>ニューロクリート工法</t>
  </si>
  <si>
    <t>NICEクリート工法</t>
  </si>
  <si>
    <t>600m3</t>
  </si>
  <si>
    <t>地盤構造およびその造成方法</t>
  </si>
  <si>
    <t>歩道舗装平板ブロック(透水タイプ)</t>
  </si>
  <si>
    <t>ログブロック工法</t>
  </si>
  <si>
    <t>ラップブロック工法</t>
  </si>
  <si>
    <t>完全乾式擁壁 「ストーンセレクト」</t>
  </si>
  <si>
    <t>岩盤接合補強(RRB)工法</t>
  </si>
  <si>
    <t>6m3</t>
  </si>
  <si>
    <t>モックル処理</t>
  </si>
  <si>
    <t>ビニロン繊維補強吹付けコンクリート</t>
  </si>
  <si>
    <t>M-Wood2製立入り防止柵</t>
  </si>
  <si>
    <t>パワースラブ(鋼・コンクリート合成床版)</t>
  </si>
  <si>
    <t>6500㎡</t>
  </si>
  <si>
    <t>導電塗料を用いたひび割れ検知システム</t>
  </si>
  <si>
    <t>32m</t>
  </si>
  <si>
    <t>NESソイル法面緑化工法</t>
  </si>
  <si>
    <t>40l</t>
  </si>
  <si>
    <t>QUIC工法</t>
  </si>
  <si>
    <t>KKシート工法</t>
  </si>
  <si>
    <t>ソイレックス・リサイクル・システム工法</t>
  </si>
  <si>
    <t>バリアフリー縦断管(排水性舗装対応)</t>
  </si>
  <si>
    <t>ポストテンション定着工法「アンダーソン工法」</t>
  </si>
  <si>
    <t>15000組</t>
  </si>
  <si>
    <t>透明シース工法</t>
  </si>
  <si>
    <t>U字リブ構造</t>
  </si>
  <si>
    <t>ダイナプレス(動的注入)工法</t>
  </si>
  <si>
    <t>1グラウト範囲</t>
  </si>
  <si>
    <t>鋼製パネル式仮締切工法</t>
  </si>
  <si>
    <t>無注水軸受(特殊フェノール樹脂軸受)</t>
  </si>
  <si>
    <t>かんばつくん</t>
  </si>
  <si>
    <t>モクガード</t>
  </si>
  <si>
    <t>デバン</t>
  </si>
  <si>
    <t>ダッシュバッグ(土砂不要で圧縮保管可能な瞬間水嚢)</t>
  </si>
  <si>
    <t>4.5トン</t>
  </si>
  <si>
    <t>携帯型遠隔映像配信装置</t>
  </si>
  <si>
    <t>UVオゾン発生装置「かんぷらくん」</t>
  </si>
  <si>
    <t>STコラム工法</t>
  </si>
  <si>
    <t>RSIグラウンドアンカー工法</t>
  </si>
  <si>
    <t>TAFUグリーンマット工法</t>
  </si>
  <si>
    <t>レコウォール工法</t>
  </si>
  <si>
    <t>排水性盛土補強工法『ダイヤベース』</t>
  </si>
  <si>
    <t>1m幅</t>
  </si>
  <si>
    <t>リフューズプレス(RP)工法</t>
  </si>
  <si>
    <t>10000減容m3</t>
  </si>
  <si>
    <t>ラテラルジェット工法</t>
  </si>
  <si>
    <t>700m3</t>
  </si>
  <si>
    <t>巨石連結ストーンロック工法</t>
  </si>
  <si>
    <t>橋梁添架耐火防護セラユニット工法</t>
  </si>
  <si>
    <t>ザペック工法タイプP</t>
  </si>
  <si>
    <t>基礎のない地先境界</t>
  </si>
  <si>
    <t>独立電源型システム照明柱</t>
  </si>
  <si>
    <t>点穴環境ブロック</t>
  </si>
  <si>
    <t>FWD-Light</t>
  </si>
  <si>
    <t>JAMPS工法</t>
  </si>
  <si>
    <t>23000m^3</t>
  </si>
  <si>
    <t>高耐食性溶融めっき処理鋼材</t>
  </si>
  <si>
    <t>多機能型情報表示柱</t>
  </si>
  <si>
    <t>SJMM(エス・ジェイ・エム・エム)工法</t>
  </si>
  <si>
    <t>木チップ入りアスファルト舗装</t>
  </si>
  <si>
    <t>タックファインE</t>
  </si>
  <si>
    <t>1l</t>
  </si>
  <si>
    <t>タフマックス</t>
  </si>
  <si>
    <t>ハネルセンサー</t>
  </si>
  <si>
    <t>廃プラスチック再生製品</t>
  </si>
  <si>
    <t>マックスドレーン</t>
  </si>
  <si>
    <t>スリップ防止用ボックス側溝「ロードランナー」</t>
  </si>
  <si>
    <t>フレックスパイル FP-Z型</t>
  </si>
  <si>
    <t>クリスタルクレイシリーズ</t>
  </si>
  <si>
    <t>ポストフレックス(ポスト交換式視線誘導標)</t>
  </si>
  <si>
    <t>チップ緑化(バークブロアー)工法</t>
  </si>
  <si>
    <t>ネオガードⅡ</t>
  </si>
  <si>
    <t>12組</t>
  </si>
  <si>
    <t>クールポリシール</t>
  </si>
  <si>
    <t>JPEX工法</t>
  </si>
  <si>
    <t>トンネライト吸熱パック工法(TK工法)</t>
  </si>
  <si>
    <t>衛星測位技術を用いた都市構造物の連続変位計測システム</t>
  </si>
  <si>
    <t>3点(7ヶ月)</t>
  </si>
  <si>
    <t>耐劣化性セグメントCR-ARMOR(シーアールアーマー)</t>
  </si>
  <si>
    <t>SC合成地中連続壁工法</t>
  </si>
  <si>
    <t>長尺PRCボックスカルバート及び新縦締め工法</t>
  </si>
  <si>
    <t>乾式ND地盤改良工法</t>
  </si>
  <si>
    <t>コンクリート保護工兼用ゴム型枠工法</t>
  </si>
  <si>
    <t>チャンネルビーム合成床版</t>
  </si>
  <si>
    <t>FPAS工法</t>
  </si>
  <si>
    <t>旧管除去・新管敷設同時工法 『まきとりと～す』</t>
  </si>
  <si>
    <t>ざぶとん裏込め工法</t>
  </si>
  <si>
    <t>ホートクマット緑化工法</t>
  </si>
  <si>
    <t>ホートク緑化工法</t>
  </si>
  <si>
    <t>NJP(エヌ・ジェイ・ピー)工法</t>
  </si>
  <si>
    <t>FCF(Fast Failsafe Climbing Form)工法</t>
  </si>
  <si>
    <t>G・RDマット</t>
  </si>
  <si>
    <t>OmniStop (オムニストップ)</t>
  </si>
  <si>
    <t>アール・アンド・シー(R&amp;C)工法</t>
  </si>
  <si>
    <t>トレカラミネート工法</t>
  </si>
  <si>
    <t>238m2</t>
  </si>
  <si>
    <t>地下躯体部の防水システム</t>
  </si>
  <si>
    <t>デンカパワーCSA</t>
  </si>
  <si>
    <t>クリーンタック</t>
  </si>
  <si>
    <t>アルファV工法</t>
  </si>
  <si>
    <t>コネクタ方式によるトンネル掘削機給電システム</t>
  </si>
  <si>
    <t>1時間</t>
  </si>
  <si>
    <t>KMAジョイント</t>
  </si>
  <si>
    <t>トンネル工事用電気集塵機(すうぞー)</t>
  </si>
  <si>
    <t>太陽電池一体型屋根</t>
  </si>
  <si>
    <t>排水性舗装路面状態検知システム</t>
  </si>
  <si>
    <t>スクリューパイルEAZET(イーゼット)工法</t>
  </si>
  <si>
    <t>8柱</t>
  </si>
  <si>
    <t>切土岩砕安定処理工法</t>
  </si>
  <si>
    <t>H型PC杭</t>
  </si>
  <si>
    <t>板ジャッキ工法</t>
  </si>
  <si>
    <t>73m3</t>
  </si>
  <si>
    <t>自走式立坑掘削機「シャフトヘッダー」</t>
  </si>
  <si>
    <t>129m3</t>
  </si>
  <si>
    <t>複合ウェル工法</t>
  </si>
  <si>
    <t>超遅延コンクリートを用いたアンダーピニング工法</t>
  </si>
  <si>
    <t>3052000000式</t>
  </si>
  <si>
    <t>コンタイブロック工法</t>
  </si>
  <si>
    <t>鋼橋添架アルミ合金製拡幅歩道床版</t>
  </si>
  <si>
    <t>ハウエル管(耐圧ポリエチレンリブ管)による水中浮遊配管施工法</t>
  </si>
  <si>
    <t>移動式スライドホッパ</t>
  </si>
  <si>
    <t>重金属汚染土壌処理システム</t>
  </si>
  <si>
    <t>フォレストマット(桐生グリーンマット)工法</t>
  </si>
  <si>
    <t>EHD永久アンカー</t>
  </si>
  <si>
    <t>SLシート</t>
  </si>
  <si>
    <t>NP魚道ブロック</t>
  </si>
  <si>
    <t>チタングリッド工法</t>
  </si>
  <si>
    <t>省工程環境対応型塗料「ユニテクトセーフティ工法」</t>
  </si>
  <si>
    <t>ECOスプリットン</t>
  </si>
  <si>
    <t>深溝円型側溝</t>
  </si>
  <si>
    <t>植物用皮膜剤(セルコート)</t>
  </si>
  <si>
    <t>クリンジェット・エコクリーンX</t>
  </si>
  <si>
    <t>アルミサンドイッチパネル壁式構造</t>
  </si>
  <si>
    <t>室内有害化学物質吸着・除去建材サイエンスボード</t>
  </si>
  <si>
    <t>アトムハードカラーM</t>
  </si>
  <si>
    <t>350㎡</t>
  </si>
  <si>
    <t>エコカット</t>
  </si>
  <si>
    <t>エースモールDL工法</t>
  </si>
  <si>
    <t>リニューアルハツリ機「ハツロー」</t>
  </si>
  <si>
    <t>7000m2</t>
  </si>
  <si>
    <t>25000m3</t>
  </si>
  <si>
    <t>遠心力部分吹付け工法</t>
  </si>
  <si>
    <t>REDEEM(リディーム)工法</t>
  </si>
  <si>
    <t>123.5㎡</t>
  </si>
  <si>
    <t>プレキャストPRC中空橋脚</t>
  </si>
  <si>
    <t>MR-ⅡC(エム・アールツーシー)工法</t>
  </si>
  <si>
    <t>近接施工に伴う既設構造物への影響監視システム</t>
  </si>
  <si>
    <t>スルーフォーム</t>
  </si>
  <si>
    <t>ラクリーン</t>
  </si>
  <si>
    <t>超柔軟厚膜形アクリルゴム系表面被覆材アロンブルコート</t>
  </si>
  <si>
    <t>REO処理木材</t>
  </si>
  <si>
    <t>680本</t>
  </si>
  <si>
    <t>エコスクリューシステム(泥土圧シールド対応)</t>
  </si>
  <si>
    <t>19250m3</t>
  </si>
  <si>
    <t>DKIシステム</t>
  </si>
  <si>
    <t>ケイセラパネル</t>
  </si>
  <si>
    <t>緑化屋根システム</t>
  </si>
  <si>
    <t>環境グリーンコントロール工法</t>
  </si>
  <si>
    <t>転動型制振装置</t>
  </si>
  <si>
    <t>易打天</t>
  </si>
  <si>
    <t>光ファイバ心線接続・分岐作業管理システム</t>
  </si>
  <si>
    <t>50設備データ</t>
  </si>
  <si>
    <t>シックセラ工法</t>
  </si>
  <si>
    <t>敷均し自動走行システム</t>
  </si>
  <si>
    <t>25m3</t>
  </si>
  <si>
    <t>シームレスシステム工法</t>
  </si>
  <si>
    <t>BtS(ベントスロープ)工法</t>
  </si>
  <si>
    <t>4000m2</t>
  </si>
  <si>
    <t>切土法面の早期樹林化工法</t>
  </si>
  <si>
    <t>スライディングタンブラー錠付情報BOX鉄蓋</t>
  </si>
  <si>
    <t>ジオレタン工法</t>
  </si>
  <si>
    <t>ECウオール工法(エコクレイウオール工法)</t>
  </si>
  <si>
    <t>ES工法</t>
  </si>
  <si>
    <t>6基</t>
  </si>
  <si>
    <t>恒久排水補強パイプ(PDR工法)</t>
  </si>
  <si>
    <t>63m</t>
  </si>
  <si>
    <t>タフグリーン工法</t>
  </si>
  <si>
    <t>100平米</t>
  </si>
  <si>
    <t>パペット工法</t>
  </si>
  <si>
    <t>遮水型排水性舗装(POSMAC)</t>
  </si>
  <si>
    <t>ブリッジプラスアルファ</t>
  </si>
  <si>
    <t>ダクタルPC橋梁</t>
  </si>
  <si>
    <t>SCUT工法</t>
  </si>
  <si>
    <t>ハリー・アップ</t>
  </si>
  <si>
    <t>120体</t>
  </si>
  <si>
    <t>ラクニカン</t>
  </si>
  <si>
    <t>1接合箇所</t>
  </si>
  <si>
    <t>ハイドゲン工法</t>
  </si>
  <si>
    <t>二次覆工コンクリ-トの充填検知システム</t>
  </si>
  <si>
    <t>流域土砂動態解析システム</t>
  </si>
  <si>
    <t>シェルトン</t>
  </si>
  <si>
    <t>吸水型保水性焼成物</t>
  </si>
  <si>
    <t>防護柵 Rhizo シリーズ</t>
  </si>
  <si>
    <t>グリットライン</t>
  </si>
  <si>
    <t>アクリル系接着剤、「デンカハードロックⅡ」シリーズ</t>
  </si>
  <si>
    <t>鳥類糞害防止器具シリーズ</t>
  </si>
  <si>
    <t>機能分離型支承(DSB)</t>
  </si>
  <si>
    <t>ニュードッヂスリーシステム</t>
  </si>
  <si>
    <t>ダイヤスーパーセラン</t>
  </si>
  <si>
    <t>1円/㎡</t>
  </si>
  <si>
    <t>STG落書き除去システム</t>
  </si>
  <si>
    <t>レーザーバード</t>
  </si>
  <si>
    <t>100km2</t>
  </si>
  <si>
    <t>航空機デジタルカメラ処理システム</t>
  </si>
  <si>
    <t>SCプラグ工法</t>
  </si>
  <si>
    <t>1000mm</t>
  </si>
  <si>
    <t>スピードレコーダー</t>
  </si>
  <si>
    <t>240km</t>
  </si>
  <si>
    <t>鋼繊維補強高流動コンクリートセグメント</t>
  </si>
  <si>
    <t>1リング</t>
  </si>
  <si>
    <t>セキュリティ中蓋</t>
  </si>
  <si>
    <t>リレービット工法</t>
  </si>
  <si>
    <t>VASARA(バサラ)シールド工法</t>
  </si>
  <si>
    <t>15km</t>
  </si>
  <si>
    <t>ITEC床版</t>
  </si>
  <si>
    <t>プレキャスト式ユーコーン型魚道工法</t>
  </si>
  <si>
    <t>油吸着材「もりの木太郎」</t>
  </si>
  <si>
    <t>300リットル</t>
  </si>
  <si>
    <t>Stコン (エステーコン)</t>
  </si>
  <si>
    <t>2000ヶ所</t>
  </si>
  <si>
    <t>コルティー工法</t>
  </si>
  <si>
    <t>ハイブリッドパネル工法</t>
  </si>
  <si>
    <t>TDRショット工法</t>
  </si>
  <si>
    <t>奥村式杭頭余盛りレス工法</t>
  </si>
  <si>
    <t>ジオベスト土舗装</t>
  </si>
  <si>
    <t>航空機搭載型熱赤外センサー(TABI)</t>
  </si>
  <si>
    <t>CSM(カッターソイルミキシング)工法</t>
  </si>
  <si>
    <t>無機系材料の超速硬性コンクリート補修材料</t>
  </si>
  <si>
    <t>0.5m2</t>
  </si>
  <si>
    <t>リーカップジョイント</t>
  </si>
  <si>
    <t>ハット形鋼矢板900</t>
  </si>
  <si>
    <t>レジコン舗装工法</t>
  </si>
  <si>
    <t>不連続変形法(DDA)による岩盤崩落防護工対策の設計システム</t>
  </si>
  <si>
    <t>リバーデッキ(鋼・コンクリート合成床版)</t>
  </si>
  <si>
    <t>表土ブロック移植工法</t>
  </si>
  <si>
    <t>先端プレロード場所打ち杭工法</t>
  </si>
  <si>
    <t>80本</t>
  </si>
  <si>
    <t>ダックスビーム工法</t>
  </si>
  <si>
    <t>イーグルアイ・ムーフィックス</t>
  </si>
  <si>
    <t>30000m2</t>
  </si>
  <si>
    <t>ソフトコアリングシステム</t>
  </si>
  <si>
    <t>可撓性止水鋼矢板(MFタイプ)</t>
  </si>
  <si>
    <t>透水異方性の調査方法</t>
  </si>
  <si>
    <t>埋設集水型枠</t>
  </si>
  <si>
    <t>スリムケーソン工法</t>
  </si>
  <si>
    <t>1掘削m3</t>
  </si>
  <si>
    <t>Ducst(ダックスト)</t>
  </si>
  <si>
    <t>ソララ</t>
  </si>
  <si>
    <t>リアルタイム広域工事監視システム</t>
  </si>
  <si>
    <t>生分解性樹脂防草シート</t>
  </si>
  <si>
    <t>省エネ・低コストの情報表示板用高輝度LEDランプ</t>
  </si>
  <si>
    <t>防草テープ</t>
  </si>
  <si>
    <t>コンクリート構造物表面被覆工法</t>
  </si>
  <si>
    <t>間伐材配合デリネーター</t>
  </si>
  <si>
    <t>1000基</t>
  </si>
  <si>
    <t>ログフレーム工法</t>
  </si>
  <si>
    <t>エコシュール</t>
  </si>
  <si>
    <t>ジェットスプレー(J.S.C.M)工法</t>
  </si>
  <si>
    <t>トンネル工事における鉄筋組立装置</t>
  </si>
  <si>
    <t>インバータサイレン警報システム</t>
  </si>
  <si>
    <t>SPコンクリート</t>
  </si>
  <si>
    <t>URUSHIシステム</t>
  </si>
  <si>
    <t>タフコーティッド(Toff Coated)製品</t>
  </si>
  <si>
    <t>コリジョンジェット工法</t>
  </si>
  <si>
    <t>サポートライニング工法</t>
  </si>
  <si>
    <t>85m2</t>
  </si>
  <si>
    <t>曲面タイルパネル</t>
  </si>
  <si>
    <t>掘削土再利用連壁工法(CRM工法)</t>
  </si>
  <si>
    <t>有孔トレミー管</t>
  </si>
  <si>
    <t>270m3</t>
  </si>
  <si>
    <t>OFB工法</t>
  </si>
  <si>
    <t>エコ-リフレ工法</t>
  </si>
  <si>
    <t>1躯体</t>
  </si>
  <si>
    <t>AVIシステム</t>
  </si>
  <si>
    <t>1週間・8調査地点</t>
  </si>
  <si>
    <t>3次元情報とαシステムによる情報化施工</t>
  </si>
  <si>
    <t>IBC排水側溝(T-25)</t>
  </si>
  <si>
    <t>DRウォール</t>
  </si>
  <si>
    <t>乾風丸</t>
  </si>
  <si>
    <t>マリンブロック(鉄鋼スラグ炭酸固化体)</t>
  </si>
  <si>
    <t>赤外線コンクリート構造物劣化診断支援システム</t>
  </si>
  <si>
    <t>重量式雨量計</t>
  </si>
  <si>
    <t>3次元高密度弾性波探査</t>
  </si>
  <si>
    <t>121点</t>
  </si>
  <si>
    <t>植栽フレーム工法</t>
  </si>
  <si>
    <t>ソイルダム工法</t>
  </si>
  <si>
    <t>ザッソレス</t>
  </si>
  <si>
    <t>歩道用低騒音・低振動防護柵支柱打込引抜機械</t>
  </si>
  <si>
    <t>残存メッシュ型枠</t>
  </si>
  <si>
    <t>SFT工法</t>
  </si>
  <si>
    <t>22.2m</t>
  </si>
  <si>
    <t>標識・付帯施設表面用の防汚性高耐久フィルム</t>
  </si>
  <si>
    <t>1枚(2.2×2.8m)</t>
  </si>
  <si>
    <t>高強度ウレタン系ポリマーセメントモルタル材料</t>
  </si>
  <si>
    <t>低草緑化グリーンスリット工法</t>
  </si>
  <si>
    <t>パービアスクリーン</t>
  </si>
  <si>
    <t>9000㎡</t>
  </si>
  <si>
    <t>照明器具のアダプタ一体型ポール</t>
  </si>
  <si>
    <t>150kg</t>
  </si>
  <si>
    <t>ジェットパウダーグラウト(JPG)工法</t>
  </si>
  <si>
    <t>GAM工法</t>
  </si>
  <si>
    <t>1330m2</t>
  </si>
  <si>
    <t>SCジェット工法</t>
  </si>
  <si>
    <t>環境配慮型樹脂系すべり止めカラー舗装</t>
  </si>
  <si>
    <t>防音笠木</t>
  </si>
  <si>
    <t>外断熱ドライビット工法</t>
  </si>
  <si>
    <t>トグル制震構法</t>
  </si>
  <si>
    <t>トンネル薄肉鋼製補強工法</t>
  </si>
  <si>
    <t>ケーブル多条布設フレキシブルインナーダクト</t>
  </si>
  <si>
    <t>簡易コンクリート舗装工法「エコスラブ」</t>
  </si>
  <si>
    <t>パウンダリンコウティング</t>
  </si>
  <si>
    <t>GST工法</t>
  </si>
  <si>
    <t>ツイン・ブレードミキシング工法</t>
  </si>
  <si>
    <t>N&amp;RP工法</t>
  </si>
  <si>
    <t>貯留雨水給水型緑化システム</t>
  </si>
  <si>
    <t>TLIS(トンネル覆工打音診断システム)</t>
  </si>
  <si>
    <t>6250m2</t>
  </si>
  <si>
    <t>ゲート機側操作盤診断装置</t>
  </si>
  <si>
    <t>アークサンドM</t>
  </si>
  <si>
    <t>光触媒 酸化チタンコーティング「ビストレイター」</t>
  </si>
  <si>
    <t>フェイスタット注入工法</t>
  </si>
  <si>
    <t>角太橋(角鋼管床版橋)</t>
  </si>
  <si>
    <t>42m2(橋長14m)</t>
  </si>
  <si>
    <t>巻付け耐火被覆工法</t>
  </si>
  <si>
    <t>オメガライナー工法</t>
  </si>
  <si>
    <t>ウォータージェットシステム</t>
  </si>
  <si>
    <t>133立方メートル</t>
  </si>
  <si>
    <t>ハイ・イータス工法</t>
  </si>
  <si>
    <t>事業損失被害判定支援システム</t>
  </si>
  <si>
    <t>自発光点字ブロック(フラッシュドット)&amp;自発光誘導ブロック(フラッシュライン)</t>
  </si>
  <si>
    <t>エスタロック工法</t>
  </si>
  <si>
    <t>道路標識・付帯施設背面用の巻上げシート式着雪防止装置</t>
  </si>
  <si>
    <t>スパット工法</t>
  </si>
  <si>
    <t>6個</t>
  </si>
  <si>
    <t>新設構造物用鋼材腐食モニタリングシステム</t>
  </si>
  <si>
    <t>1回・箇所</t>
  </si>
  <si>
    <t>Jフットバー</t>
  </si>
  <si>
    <t>106330円/トン</t>
  </si>
  <si>
    <t>広スパン対応トンネル照明器具</t>
  </si>
  <si>
    <t>片持支柱架台歩道 チャンネルウォーク</t>
  </si>
  <si>
    <t>マッドスタビ</t>
  </si>
  <si>
    <t>ナチュラス</t>
  </si>
  <si>
    <t>植物発生材を植生基材吹付工に使用できる発酵調整剤</t>
  </si>
  <si>
    <t>道路縦横断計測システム ROPO (ロポ)</t>
  </si>
  <si>
    <t>自動車道路沿道におけるNOx・SPM除去装置</t>
  </si>
  <si>
    <t>50000m3/h</t>
  </si>
  <si>
    <t>リリィ・ターフセル苗工法</t>
  </si>
  <si>
    <t>リバージュ プロセス</t>
  </si>
  <si>
    <t>560kg・BOD/日</t>
  </si>
  <si>
    <t>玉砂利自然石舗装「じゃりみち」</t>
  </si>
  <si>
    <t>GET受圧板工法</t>
  </si>
  <si>
    <t>早期発芽力検定法</t>
  </si>
  <si>
    <t>1検体</t>
  </si>
  <si>
    <t>樹脂製グラウトキャップ</t>
  </si>
  <si>
    <t>アスコン廃材の過熱蒸気による連続解砕処理方法</t>
  </si>
  <si>
    <t>30トン</t>
  </si>
  <si>
    <t>ダストノン舗装</t>
  </si>
  <si>
    <t>セラミック複合木炭ろ材による河川の水質浄化技術</t>
  </si>
  <si>
    <t>0.1m3/s</t>
  </si>
  <si>
    <t>ELPS工法</t>
  </si>
  <si>
    <t>曳航自沈式アンカー「ジャイロアンカー」</t>
  </si>
  <si>
    <t>マルチボード</t>
  </si>
  <si>
    <t>既設構造物用鋼材腐食モニタリングシステム</t>
  </si>
  <si>
    <t>音静減音装置</t>
  </si>
  <si>
    <t>コンクリート・モルタル・スラリー用高機能特殊増粘剤(ビスコトップ)</t>
  </si>
  <si>
    <t>小径ドレーン工法</t>
  </si>
  <si>
    <t>工研シート防水</t>
  </si>
  <si>
    <t>イーパネット工法</t>
  </si>
  <si>
    <t>カラーサンド工法</t>
  </si>
  <si>
    <t>アレックス工法(ALEX工法)</t>
  </si>
  <si>
    <t>デジタル処理型磁気探査</t>
  </si>
  <si>
    <t>26250㎡</t>
  </si>
  <si>
    <t>ジャイロプレス工法</t>
  </si>
  <si>
    <t>逸水防止および崩落防止用高機能特殊増粘剤(ビスコトップ)</t>
  </si>
  <si>
    <t>裏込め注入材用高機能特殊増粘剤(ビスコトップ)</t>
  </si>
  <si>
    <t>プラ捨型枠工法</t>
  </si>
  <si>
    <t>6メートル</t>
  </si>
  <si>
    <t>アンカーボルト腐食量測定装置(DAB-1)</t>
  </si>
  <si>
    <t>1支柱</t>
  </si>
  <si>
    <t>携帯型ひび割れ幅測定器</t>
  </si>
  <si>
    <t>簡易式土砂等運搬バケット工法</t>
  </si>
  <si>
    <t>道路管理評価システム</t>
  </si>
  <si>
    <t>40km</t>
  </si>
  <si>
    <t>調査In</t>
  </si>
  <si>
    <t>天然繊維油吸着材エコパッド</t>
  </si>
  <si>
    <t>リピートアンカーを反力装置とした多成分コーン貫入試験</t>
  </si>
  <si>
    <t>粉じん捕集工法</t>
  </si>
  <si>
    <t>マッドクリーン (ペーパースラッジ系中性土壌固化剤)</t>
  </si>
  <si>
    <t>1m3土量処理費</t>
  </si>
  <si>
    <t>鉛フリー固体潤滑剤埋め込み型軸受</t>
  </si>
  <si>
    <t>ベントフィックス</t>
  </si>
  <si>
    <t>枠組足場用据置型先行手すり枠「ライフガード」</t>
  </si>
  <si>
    <t>自動監視システム「観測王」</t>
  </si>
  <si>
    <t>くさび定着方式周面摩擦先端圧縮型永久アンカー</t>
  </si>
  <si>
    <t>リリィ・ターフシード工法</t>
  </si>
  <si>
    <t>埋設部根入れ深さ測定装置</t>
  </si>
  <si>
    <t>PCRダブルエレメント置換推進工法</t>
  </si>
  <si>
    <t>1841.4内空容積m3</t>
  </si>
  <si>
    <t>渦流探傷による橋梁等の亀裂検査システム</t>
  </si>
  <si>
    <t>ICタグ入退場管理システム</t>
  </si>
  <si>
    <t>1人工</t>
  </si>
  <si>
    <t>排水性舗装路面の吸音率測定装置</t>
  </si>
  <si>
    <t>汚濁水濾過システム「モノベ式MAXフィルター」</t>
  </si>
  <si>
    <t>防災バッグ・防水バッグ</t>
  </si>
  <si>
    <t>リフレーム工法</t>
  </si>
  <si>
    <t>ひび割れ自動撮影システム</t>
  </si>
  <si>
    <t>緊急報告支援システム(ERSS)</t>
  </si>
  <si>
    <t>ダイオラップ工法</t>
  </si>
  <si>
    <t>50000m3</t>
  </si>
  <si>
    <t>無人ヘリコプター空中電磁探査法(ミニボーン)</t>
  </si>
  <si>
    <t>視覚障害者誘導用路面標示「ジスラインサポート」</t>
  </si>
  <si>
    <t>e芝(イーシバ)</t>
  </si>
  <si>
    <t>Eco-ケーソン工法</t>
  </si>
  <si>
    <t>TOAピュアカラー</t>
  </si>
  <si>
    <t>アーバンクール(遮熱型)</t>
  </si>
  <si>
    <t>アーバンクール(保水型)</t>
  </si>
  <si>
    <t>ツナイダル/Znaidal</t>
  </si>
  <si>
    <t>1施工箇所</t>
  </si>
  <si>
    <t>ロックバスター(ROCKBUSTER)による無発破破砕工法</t>
  </si>
  <si>
    <t>98.01m3</t>
  </si>
  <si>
    <t>複合微生物製剤による油類の浄化技術</t>
  </si>
  <si>
    <t>カナヒュームF型</t>
  </si>
  <si>
    <t>クレーター工法</t>
  </si>
  <si>
    <t>廃棄物処分場遮水工法 ロックライナー</t>
  </si>
  <si>
    <t>建設発生土の重金属汚染迅速診断システム</t>
  </si>
  <si>
    <t>30検体</t>
  </si>
  <si>
    <t>リードライン埋設工法</t>
  </si>
  <si>
    <t>503㎡</t>
  </si>
  <si>
    <t>表面保護層付きポストコーン(視線誘導標)</t>
  </si>
  <si>
    <t>道路工事用現場確認システム</t>
  </si>
  <si>
    <t>3km</t>
  </si>
  <si>
    <t>道路照明自動点滅制御装置(IRLs Ⅰ)</t>
  </si>
  <si>
    <t>リンクプレート</t>
  </si>
  <si>
    <t>エネルギー吸収式耐震補強工法</t>
  </si>
  <si>
    <t>セナファルトHP</t>
  </si>
  <si>
    <t>CPR工法</t>
  </si>
  <si>
    <t>生態学的植生浮島バイオコズモ</t>
  </si>
  <si>
    <t>36m2</t>
  </si>
  <si>
    <t>アクアフィラーミックス</t>
  </si>
  <si>
    <t>ピア-リフレ工法</t>
  </si>
  <si>
    <t>コンクリート浸透性改質材[RCガーデックス]</t>
  </si>
  <si>
    <t>孔壁自立工法</t>
  </si>
  <si>
    <t>1サイクル</t>
  </si>
  <si>
    <t>連続サイホン式取水設備</t>
  </si>
  <si>
    <t>電線共同溝(通信系)共用FA方式</t>
  </si>
  <si>
    <t>高輝度路面標示「ジスラインスーパーカラー」</t>
  </si>
  <si>
    <t xml:space="preserve"> KSB 浄化機能水</t>
  </si>
  <si>
    <t>けん引式路面性状3指標同時測定システム</t>
  </si>
  <si>
    <t>エコロックパイル工法</t>
  </si>
  <si>
    <t>30000kN</t>
  </si>
  <si>
    <t>UD-HOMET工法</t>
  </si>
  <si>
    <t>ネットワークドレーン工法</t>
  </si>
  <si>
    <t>15000m2</t>
  </si>
  <si>
    <t>ミデアミックス舗装工法</t>
  </si>
  <si>
    <t>クロスウェーブ</t>
  </si>
  <si>
    <t>ソイルレーヤー工法の品質管理システム</t>
  </si>
  <si>
    <t>伸縮装置ハマハイウェイジョイントYSⅡ型</t>
  </si>
  <si>
    <t>法面機械構台システム足場</t>
  </si>
  <si>
    <t>煙突解体システム</t>
  </si>
  <si>
    <t>アクアサンド工法</t>
  </si>
  <si>
    <t>RFIDタグバッテリーロコ運行管理システム</t>
  </si>
  <si>
    <t>「Orpheus」オルフェウス</t>
  </si>
  <si>
    <t>50工事</t>
  </si>
  <si>
    <t>高粘性浸透性吸水防止材</t>
  </si>
  <si>
    <t>大深度地下工事における大型止水リングによる防水シート貫通孔の防水工法</t>
  </si>
  <si>
    <t>交通流シミュレーションシステム</t>
  </si>
  <si>
    <t>F-PH型吊ケーブル</t>
  </si>
  <si>
    <t>CUW工法(Composit Underground Wall)</t>
  </si>
  <si>
    <t>617m2</t>
  </si>
  <si>
    <t>ノンピック工法(NP工法)</t>
  </si>
  <si>
    <t>ゲート取付型内外水位差計測システム</t>
  </si>
  <si>
    <t>超低粘性PCグラウト用混和剤</t>
  </si>
  <si>
    <t>42.6m3</t>
  </si>
  <si>
    <t>道路橋用ハイブリッドジョイント3Lタイプ</t>
  </si>
  <si>
    <t>マグストップ</t>
  </si>
  <si>
    <t>ジオベスト防草</t>
  </si>
  <si>
    <t>ハードストーン工法</t>
  </si>
  <si>
    <t>Reキューブモール(ルーパー工法)</t>
  </si>
  <si>
    <t>ルミポスト(視線誘導標)</t>
  </si>
  <si>
    <t>PCNストーンワークス</t>
  </si>
  <si>
    <t>LU横断溝</t>
  </si>
  <si>
    <t>半透明PAシース</t>
  </si>
  <si>
    <t>注入工法(フレクイック工法)</t>
  </si>
  <si>
    <t>8m</t>
  </si>
  <si>
    <t>環境配慮型インターロッキングブロック「エコインター」</t>
  </si>
  <si>
    <t>グレートレール</t>
  </si>
  <si>
    <t>NJD工法(Non Jamming Drilling工法)</t>
  </si>
  <si>
    <t>環境配慮型高性能自走式土質改良機</t>
  </si>
  <si>
    <t>照明機能付き表示装置</t>
  </si>
  <si>
    <t>10000時間</t>
  </si>
  <si>
    <t>スーパーバリアフリーシステム</t>
  </si>
  <si>
    <t>耐酸性コンクリート(耐酸セラメント)</t>
  </si>
  <si>
    <t>90生コンm3</t>
  </si>
  <si>
    <t>D-SLIM工法</t>
  </si>
  <si>
    <t>曲がり削孔工法</t>
  </si>
  <si>
    <t>15600m3</t>
  </si>
  <si>
    <t>ウッディベース工法</t>
  </si>
  <si>
    <t>超高輝度プリズム型反射式案内標識</t>
  </si>
  <si>
    <t>1基(2.2×2.8m)板</t>
  </si>
  <si>
    <t>GPSによる盛土の敷均し・締固め管理システム</t>
  </si>
  <si>
    <t>外ケーブルEシステム</t>
  </si>
  <si>
    <t>道路橋用ハイブリッドジョイントNRCタイプ</t>
  </si>
  <si>
    <t>せん断ストッパー</t>
  </si>
  <si>
    <t>8箇所</t>
  </si>
  <si>
    <t>SGS工法</t>
  </si>
  <si>
    <t>環境防災かごマット(SUSかごマット)</t>
  </si>
  <si>
    <t>リラクスファルト</t>
  </si>
  <si>
    <t>モバイルトラフィックカウンタ(モバトラ/MOVTRA)</t>
  </si>
  <si>
    <t>音響道路の施工法</t>
  </si>
  <si>
    <t>MR2-AB工法</t>
  </si>
  <si>
    <t>ウィングアーム式自動通船ゲート</t>
  </si>
  <si>
    <t>U字郎</t>
  </si>
  <si>
    <t>インバイロワン工法</t>
  </si>
  <si>
    <t>トリプルプレートジョイント(無溶接継手)</t>
  </si>
  <si>
    <t>50セット</t>
  </si>
  <si>
    <t>はく落防止工法 FF-VSE工法</t>
  </si>
  <si>
    <t>バウアーシート</t>
  </si>
  <si>
    <t>植物原料の粉塵防止剤</t>
  </si>
  <si>
    <t>MTS-a工法</t>
  </si>
  <si>
    <t>スピードコン</t>
  </si>
  <si>
    <t>2500ヶ所</t>
  </si>
  <si>
    <t>ユニバーサルデザイン手すり「サポートレールUD」</t>
  </si>
  <si>
    <t>塗布形素地調整軽減剤</t>
  </si>
  <si>
    <t>耐候性大型土のう「ツートンバッグ」</t>
  </si>
  <si>
    <t>道路橋用ハイブリッドジョイントS・L・LLタイプ</t>
  </si>
  <si>
    <t>ローリングロックペッカー工法</t>
  </si>
  <si>
    <t>アウトフレーム連結制振構法</t>
  </si>
  <si>
    <t>1800㎡</t>
  </si>
  <si>
    <t>サイフォン排砂システム</t>
  </si>
  <si>
    <t>Z型鋼製型枠</t>
  </si>
  <si>
    <t>3次元設計データを用いた計測及び誘導システム</t>
  </si>
  <si>
    <t>3D画像計測システム(フィールドスキャン)</t>
  </si>
  <si>
    <t>10000点数</t>
  </si>
  <si>
    <t>RI-Bridge工法</t>
  </si>
  <si>
    <t>195m</t>
  </si>
  <si>
    <t>遡上魚類の計数システム</t>
  </si>
  <si>
    <t>エコクーリング舗装</t>
  </si>
  <si>
    <t>ポーラスニート</t>
  </si>
  <si>
    <t>HiFleD(ハイフレッド)橋脚工法</t>
  </si>
  <si>
    <t>高効率省エネターボブロワ</t>
  </si>
  <si>
    <t>鉛レス固体潤滑剤埋設型無給油軸受</t>
  </si>
  <si>
    <t>ALiCC工法</t>
  </si>
  <si>
    <t>ペンタキュアニューBM保存処理木材</t>
  </si>
  <si>
    <t>タナリスCY保存処理木材</t>
  </si>
  <si>
    <t>ミラックス止水工法</t>
  </si>
  <si>
    <t>ケーブルエクスプローラーによる地下埋設物探査技術</t>
  </si>
  <si>
    <t>CFプレート上面埋設工法</t>
  </si>
  <si>
    <t>プレートフック</t>
  </si>
  <si>
    <t>109410円/トン</t>
  </si>
  <si>
    <t>スパンクリート多自然型PCポーラス</t>
  </si>
  <si>
    <t>振動タイヤローラ</t>
  </si>
  <si>
    <t>ホスイペイブ</t>
  </si>
  <si>
    <t>ヒーター付点字ブロック(ホットタイル)</t>
  </si>
  <si>
    <t>5㎡</t>
  </si>
  <si>
    <t>やどかり君工法</t>
  </si>
  <si>
    <t>鋼製排水溝Ｊ．Ｃガッター</t>
  </si>
  <si>
    <t>光学式3次元地下水流向流速計</t>
  </si>
  <si>
    <t>1測定</t>
  </si>
  <si>
    <t>ハットブロック</t>
  </si>
  <si>
    <t>全天候型溶融式路面標示材</t>
  </si>
  <si>
    <t>MMB工法(マルチミキシングバケット工法)</t>
  </si>
  <si>
    <t>せん断パネル型制震ストッパー</t>
  </si>
  <si>
    <t>キャップナット・ロックボルトシステム</t>
  </si>
  <si>
    <t>プレグラウト方式バイプレストレッシング工法</t>
  </si>
  <si>
    <t>凍結防止剤添加用防錆剤 「レスコール」</t>
  </si>
  <si>
    <t>聴強器</t>
  </si>
  <si>
    <t>移動式生コン製造・圧送システム</t>
  </si>
  <si>
    <t>RCT工法</t>
  </si>
  <si>
    <t>パワークーラー</t>
  </si>
  <si>
    <t>クラウン型コンクリート舗装用機械によるコンクリート舗装工法</t>
  </si>
  <si>
    <t>5240㎡</t>
  </si>
  <si>
    <t>Tn-p工法</t>
  </si>
  <si>
    <t>NSPシステム</t>
  </si>
  <si>
    <t>TB緑化工法</t>
  </si>
  <si>
    <t>MMA点字タイル</t>
  </si>
  <si>
    <t>防草舗装工法</t>
  </si>
  <si>
    <t xml:space="preserve"> 残存化粧型枠 「ゆうパネル」</t>
  </si>
  <si>
    <t>目視窓付きモノグリップ型カプラー</t>
  </si>
  <si>
    <t>13組</t>
  </si>
  <si>
    <t>フーチングレス・パネル工法</t>
  </si>
  <si>
    <t>SH型貫入試験</t>
  </si>
  <si>
    <t>超音波ポストチェッカー</t>
  </si>
  <si>
    <t>薄層ドレーンミックス工法</t>
  </si>
  <si>
    <t>デジタル写真チェックシステムを利用した工事写真編集確認システム</t>
  </si>
  <si>
    <t>3000枚</t>
  </si>
  <si>
    <t>無溶剤タイプジェル状シラン系表面含浸材</t>
  </si>
  <si>
    <t>ガイドポスト(視線誘導標)</t>
  </si>
  <si>
    <t>フックバイトシート</t>
  </si>
  <si>
    <t>超音波ボルト長測定装置</t>
  </si>
  <si>
    <t>2WAYエコショベル</t>
  </si>
  <si>
    <t>Rap-Con工法(ラップコン工法)</t>
  </si>
  <si>
    <t>1張出ブロック</t>
  </si>
  <si>
    <t>デジタルカメラ三次元計測システムPIXXIS</t>
  </si>
  <si>
    <t>6000計測点</t>
  </si>
  <si>
    <t xml:space="preserve"> ジョインテックスCT-400</t>
  </si>
  <si>
    <t>EASYセグメント</t>
  </si>
  <si>
    <t>マジカルグリーン緑化システム</t>
  </si>
  <si>
    <t>光波PMC方式 光ファイバ振動・衝撃検知システム</t>
  </si>
  <si>
    <t>自己処理型し尿処理システム「循環王」</t>
  </si>
  <si>
    <t>木みち</t>
  </si>
  <si>
    <t>田(DEN)パネル工法</t>
  </si>
  <si>
    <t>水抜きボーリング工法用パイプ、高効率集水管「斜孔管」</t>
  </si>
  <si>
    <t>MEGAS(流電防食)工法</t>
  </si>
  <si>
    <t>トリオン</t>
  </si>
  <si>
    <t>WHJ(ダブル・エイチ・ジェイ)工法</t>
  </si>
  <si>
    <t>11700m3</t>
  </si>
  <si>
    <t>仮締切STEP工法</t>
  </si>
  <si>
    <t>D&amp;Sアンカー工法</t>
  </si>
  <si>
    <t>断熱養生シートによる断熱養生工法</t>
  </si>
  <si>
    <t>300m2・回</t>
  </si>
  <si>
    <t>濁水処理MOCシステム</t>
  </si>
  <si>
    <t>高強度ロックピン付排水桝はね上がり防止グレーチング蓋</t>
  </si>
  <si>
    <t xml:space="preserve"> KSB水質浄化・悪臭改善・機能水</t>
  </si>
  <si>
    <t>スマートステーションによる工事測量の効率化</t>
  </si>
  <si>
    <t>150現場</t>
  </si>
  <si>
    <t>低コスト型人工リーフ工法</t>
  </si>
  <si>
    <t>FTドレーン</t>
  </si>
  <si>
    <t>屋外向け交流無停電電源装置</t>
  </si>
  <si>
    <t>1kVA</t>
  </si>
  <si>
    <t>ジオロック</t>
  </si>
  <si>
    <t>ドラゴンドレーン</t>
  </si>
  <si>
    <t>土留め支保工側壁盛替え工法</t>
  </si>
  <si>
    <t>中減衰分散型ゴム支承(NR-S)</t>
  </si>
  <si>
    <t>ソフトウォーク</t>
  </si>
  <si>
    <t>プレミックスタイプのドライ・アスモル(現場加熱型アスファルトモルタル)</t>
  </si>
  <si>
    <t>SLJスラブ工法</t>
  </si>
  <si>
    <t>408m2</t>
  </si>
  <si>
    <t>サンプラスター工法</t>
  </si>
  <si>
    <t>ALAPANEL方式電気防食工法</t>
  </si>
  <si>
    <t>IBボックスカルバート</t>
  </si>
  <si>
    <t>逆光対策標識板</t>
  </si>
  <si>
    <t>生コンクリート改質材</t>
  </si>
  <si>
    <t>130立米</t>
  </si>
  <si>
    <t>ONR工法(はく落防止仕様)</t>
  </si>
  <si>
    <t>LHBW低空頭山留壁工法</t>
  </si>
  <si>
    <t>492m2</t>
  </si>
  <si>
    <t>スパンザウォール工法</t>
  </si>
  <si>
    <t>クロスブリッジ</t>
  </si>
  <si>
    <t>総合空中探査システム</t>
  </si>
  <si>
    <t>エスレンブロックCW</t>
  </si>
  <si>
    <t>ボトム・サーキュレーション・ホール(BCH)工法</t>
  </si>
  <si>
    <t>ワンマン測量システムによる省人化施工</t>
  </si>
  <si>
    <t>ログマット工法</t>
  </si>
  <si>
    <t>PASS工法</t>
  </si>
  <si>
    <t>ペンタキュアECO30保存処理木材</t>
  </si>
  <si>
    <t>密閉二重グラブサイフォン排砂システム</t>
  </si>
  <si>
    <t>MDブリッジ</t>
  </si>
  <si>
    <t>デコメッシュ</t>
  </si>
  <si>
    <t>エコノミー側溝</t>
  </si>
  <si>
    <t>クラックシールNX</t>
  </si>
  <si>
    <t>紙チューブ式無機系接着アンカー工法</t>
  </si>
  <si>
    <t>アンダーコートパービアス</t>
  </si>
  <si>
    <t>光触媒による室内空気浄化システム</t>
  </si>
  <si>
    <t>アドバンス制震システム</t>
  </si>
  <si>
    <t>無機系調合型固形凝集剤</t>
  </si>
  <si>
    <t>グランドビーバーシステム</t>
  </si>
  <si>
    <t>ハイブリッドポスト(弾性車止め)</t>
  </si>
  <si>
    <t>FBG光ファイバセンシングシステム(T-FOpSS)</t>
  </si>
  <si>
    <t>二液反応式アクリル樹脂デガルート(ランダムリブ加工区画線)</t>
  </si>
  <si>
    <t>ワークプラットホーム</t>
  </si>
  <si>
    <t>2.36㎡</t>
  </si>
  <si>
    <t>エコTMS・管入替工法</t>
  </si>
  <si>
    <t>コンクリート構造物のひび割れ検出システム</t>
  </si>
  <si>
    <t>コンクリート版沈下修正工法</t>
  </si>
  <si>
    <t>パワーネット工法</t>
  </si>
  <si>
    <t>壁面緑化 EGD工法</t>
  </si>
  <si>
    <t>音響トモグラフィ地盤調査</t>
  </si>
  <si>
    <t>コンクリート片はく落対策「ライフテックス工期短縮工法」</t>
  </si>
  <si>
    <t>RACシート工法</t>
  </si>
  <si>
    <t>タイヒシャトル工法</t>
  </si>
  <si>
    <t>1680m2</t>
  </si>
  <si>
    <t>杭状盤ぶくれ対策工(T-COHP)</t>
  </si>
  <si>
    <t>Reキューブモール(アーマー工法)</t>
  </si>
  <si>
    <t>ケーブル貫通部防火措置耐火ブロック工法「ロクマル」</t>
  </si>
  <si>
    <t>コンパクトブリッジ</t>
  </si>
  <si>
    <t>MR工法-LLシステム</t>
  </si>
  <si>
    <t>100戸</t>
  </si>
  <si>
    <t>天然特殊貝化石肥料「エンジェルハーモニー」</t>
  </si>
  <si>
    <t>多孔質弾性舗装材による多機能舗装工法</t>
  </si>
  <si>
    <t>高耐久性鋼床版用樹脂製密閉ダイアフラム工法</t>
  </si>
  <si>
    <t>92.69m</t>
  </si>
  <si>
    <t>ステラフェルトJ4-eco</t>
  </si>
  <si>
    <t>スルーリング工法</t>
  </si>
  <si>
    <t>高構造物の耐震補強急速施工法</t>
  </si>
  <si>
    <t>薄肉吹付けトンネル内巻き補強工法</t>
  </si>
  <si>
    <t>TRID工法</t>
  </si>
  <si>
    <t>携帯電話を利用した工事写真自動整理システム</t>
  </si>
  <si>
    <t>1000枚</t>
  </si>
  <si>
    <t>TRSAPシステム(アスファルトフィニッシャ)</t>
  </si>
  <si>
    <t>超大口径PC推進工法</t>
  </si>
  <si>
    <t>T&amp;C防食</t>
  </si>
  <si>
    <t>SANショット工法</t>
  </si>
  <si>
    <t>さくさくSLIT工法</t>
  </si>
  <si>
    <t>1.4k㎡</t>
  </si>
  <si>
    <t>XPS工法</t>
  </si>
  <si>
    <t>ツインパスコンクリートかぶりセンサー</t>
  </si>
  <si>
    <t>洪水防止止水板</t>
  </si>
  <si>
    <t>2.7m</t>
  </si>
  <si>
    <t>ユニット型鋳鉄蓋</t>
  </si>
  <si>
    <t>電線共同溝用リサイクル樹脂製トラフ</t>
  </si>
  <si>
    <t>172.5m2</t>
  </si>
  <si>
    <t>ペルメックス</t>
  </si>
  <si>
    <t>魚に優しいマルチメッシュスクリーン</t>
  </si>
  <si>
    <t>連結標識基板を使用した案内標識</t>
  </si>
  <si>
    <t>ウッドチップ保水平板「クール上手」</t>
  </si>
  <si>
    <t>吊構造用ケーブルのテープ巻き防食工法</t>
  </si>
  <si>
    <t>232㎡</t>
  </si>
  <si>
    <t>SFRCボンド補強工法</t>
  </si>
  <si>
    <t>詳細ひび割れ幅測定器</t>
  </si>
  <si>
    <t>150箇所</t>
  </si>
  <si>
    <t>DO-Jet工法(Double Object Jet Method)</t>
  </si>
  <si>
    <t>高輝度蓄光式防滑階段材</t>
  </si>
  <si>
    <t>30.6㎡</t>
  </si>
  <si>
    <t>PI-Slit工法(ピーアイスリット工法)</t>
  </si>
  <si>
    <t>アレッドボード</t>
  </si>
  <si>
    <t>テレフタロンAC</t>
  </si>
  <si>
    <t>ラウンドストーン</t>
  </si>
  <si>
    <t>リバポスト蓄光頭部タイプ</t>
  </si>
  <si>
    <t>エコマックス(可塑性注入材)</t>
  </si>
  <si>
    <t>浮上抑制型コネクトホール</t>
  </si>
  <si>
    <t>粗面ポリエチレン被覆蓋金網(SRマット蓋網)</t>
  </si>
  <si>
    <t>傘形避雷針パラキャッチ</t>
  </si>
  <si>
    <t>プラグ式集水管</t>
  </si>
  <si>
    <t>高強度薄肉補強工法</t>
  </si>
  <si>
    <t>199.5m2</t>
  </si>
  <si>
    <t>パフェグラウト工法</t>
  </si>
  <si>
    <t>IRガード</t>
  </si>
  <si>
    <t>A0ベース工法</t>
  </si>
  <si>
    <t>局部載荷試験装置および試験方法</t>
  </si>
  <si>
    <t>延長床版システムプレキャスト工法</t>
  </si>
  <si>
    <t>1橋台</t>
  </si>
  <si>
    <t>ツインドリル工法</t>
  </si>
  <si>
    <t>SDM-Dy工法</t>
  </si>
  <si>
    <t>車載式バルーン空撮システム</t>
  </si>
  <si>
    <t>10ポイント</t>
  </si>
  <si>
    <t>ピンファウンデーション工法</t>
  </si>
  <si>
    <t>路面用の油・液体吸着材 木ライト (モクライト)</t>
  </si>
  <si>
    <t>ガセットダンパー</t>
  </si>
  <si>
    <t>電線共同溝(通信系)1管セパレート方式</t>
  </si>
  <si>
    <t>土壌改良剤(エスシードA)</t>
  </si>
  <si>
    <t>ダイヤセル</t>
  </si>
  <si>
    <t>静止画像撮影無線伝送技術</t>
  </si>
  <si>
    <t>1台/6ヶ月</t>
  </si>
  <si>
    <t>スタジアム</t>
  </si>
  <si>
    <t>355m3</t>
  </si>
  <si>
    <t>NFボード</t>
  </si>
  <si>
    <t>クールウェイ</t>
  </si>
  <si>
    <t>ラブケミカ(引き抜き材)</t>
  </si>
  <si>
    <t>Super KING工法</t>
  </si>
  <si>
    <t>省エネルギー形共同溝照明器具</t>
  </si>
  <si>
    <t>防草緑化挿し芽植栽工法</t>
  </si>
  <si>
    <t>土研式投下型水位観測ブイ</t>
  </si>
  <si>
    <t>ガードクラック</t>
  </si>
  <si>
    <t>表土復元緑化工法</t>
  </si>
  <si>
    <t>80㎡</t>
  </si>
  <si>
    <t>CRID工法</t>
  </si>
  <si>
    <t>DCI多点注入工法</t>
  </si>
  <si>
    <t>デジタルカメラ3次元計測システム(VBM)</t>
  </si>
  <si>
    <t>30000計測点</t>
  </si>
  <si>
    <t>発電機の力率を改善する環境負荷低減装置</t>
  </si>
  <si>
    <t>地盤改良複合杭基礎</t>
  </si>
  <si>
    <t>3基(橋脚基礎)</t>
  </si>
  <si>
    <t>「保温・湿潤養生台車」による覆工コンクリート養生工法</t>
  </si>
  <si>
    <t>50000点</t>
  </si>
  <si>
    <t>中性域対応型土質安定材グリーンアースシリーズ</t>
  </si>
  <si>
    <t>藻類等の着生・固着・繁茂促進技術</t>
  </si>
  <si>
    <t>気泡掘削等厚式連続壁工法 (AWARD-TREND)</t>
  </si>
  <si>
    <t>8000m2</t>
  </si>
  <si>
    <t>被覆鉄筋目地工法</t>
  </si>
  <si>
    <t>10m(目地長さ)</t>
  </si>
  <si>
    <t>M&amp;Dガード工法</t>
  </si>
  <si>
    <t>通過式燃料改質装置</t>
  </si>
  <si>
    <t>1ヵ年</t>
  </si>
  <si>
    <t>沈水型石樋魚道</t>
  </si>
  <si>
    <t>スーパーアクアボックス工法</t>
  </si>
  <si>
    <t>薄板ダクト</t>
  </si>
  <si>
    <t>RFIDひずみ計測システム</t>
  </si>
  <si>
    <t>マイルドミックス</t>
  </si>
  <si>
    <t>3台</t>
  </si>
  <si>
    <t>160箇所</t>
  </si>
  <si>
    <t>広域監視型火災検知器</t>
  </si>
  <si>
    <t>1544m</t>
  </si>
  <si>
    <t>アスベスト一括噴霧封じ込め工法</t>
  </si>
  <si>
    <t>隔離コンテナ STバッグ</t>
  </si>
  <si>
    <t>モバイルデータ計測システム</t>
  </si>
  <si>
    <t>0.01K㎡</t>
  </si>
  <si>
    <t>めざまし舗装(注意喚起型舗装)</t>
  </si>
  <si>
    <t>8000m</t>
  </si>
  <si>
    <t>セメントスラリーマシン</t>
  </si>
  <si>
    <t>外ケーブル用保護管 FiTs</t>
  </si>
  <si>
    <t>ハイドロプルーフ工法</t>
  </si>
  <si>
    <t>健コン診断ポータブル</t>
  </si>
  <si>
    <t>鋼管ブレースによる耐震補強工法「ADブレース工法」</t>
  </si>
  <si>
    <t>1枠</t>
  </si>
  <si>
    <t>連結ボルト結合による多自然型大型空積ブロック</t>
  </si>
  <si>
    <t>鋼製支柱防蝕材ラミネートプロテクター</t>
  </si>
  <si>
    <t>自動路面描画装置</t>
  </si>
  <si>
    <t>HCCPセグメント (コンクリート中詰合成セグメント)</t>
  </si>
  <si>
    <t>Grand-M(ガランダム)工法</t>
  </si>
  <si>
    <t>水質浄化のための微生物の活性剤「エコリカバー」</t>
  </si>
  <si>
    <t>NMR工法</t>
  </si>
  <si>
    <t>130戸</t>
  </si>
  <si>
    <t>次世代型管端つば出し管継手</t>
  </si>
  <si>
    <t>クニシート防水工法</t>
  </si>
  <si>
    <t>光ランデックス工法</t>
  </si>
  <si>
    <t>DRC外断熱エコシステム</t>
  </si>
  <si>
    <t>12717.9㎡</t>
  </si>
  <si>
    <t>アフィラウォール</t>
  </si>
  <si>
    <t>アルダストーン工法</t>
  </si>
  <si>
    <t>杭頭半固定工法「キャプテンパイル工法(CTP工法)」</t>
  </si>
  <si>
    <t>バリトリマックス</t>
  </si>
  <si>
    <t>ゼロインター</t>
  </si>
  <si>
    <t>KST型 炭製造プラント</t>
  </si>
  <si>
    <t>7.2t</t>
  </si>
  <si>
    <t>バイコンクリーン側溝</t>
  </si>
  <si>
    <t>燻煙竹残存型枠工法(SBF工法)</t>
  </si>
  <si>
    <t>セメンテックスRB-エラスメッシュT工法</t>
  </si>
  <si>
    <t>鋼管無双工法</t>
  </si>
  <si>
    <t>ジオウィング・パイルⅡ(GWPⅡ)</t>
  </si>
  <si>
    <t>AF(アンチ・フロート)リング</t>
  </si>
  <si>
    <t>スラパウダー工法</t>
  </si>
  <si>
    <t>着雪防止標識板</t>
  </si>
  <si>
    <t>磁気式水処理防錆装置</t>
  </si>
  <si>
    <t>100世帯</t>
  </si>
  <si>
    <t>698.4m</t>
  </si>
  <si>
    <t>オールライナー工法</t>
  </si>
  <si>
    <t>水中グリッド工法</t>
  </si>
  <si>
    <t>ねじりリンクダンパー</t>
  </si>
  <si>
    <t>グラウトIT管理装置</t>
  </si>
  <si>
    <t>プレストレストコンクリート内ケーブル用ポリエチレン製シース</t>
  </si>
  <si>
    <t>38000㎡</t>
  </si>
  <si>
    <t>光ネット可視工法</t>
  </si>
  <si>
    <t>IH除去式アンカー工法</t>
  </si>
  <si>
    <t>KT-110001-VG</t>
  </si>
  <si>
    <t>分解条件調節式バイオトイレ</t>
  </si>
  <si>
    <t>カチオンワイヤーメッシュ</t>
  </si>
  <si>
    <t>雑草対策剤(ナンラAG)</t>
  </si>
  <si>
    <t>緩衝ベルト</t>
  </si>
  <si>
    <t>2組</t>
  </si>
  <si>
    <t>CDM-SSC工法</t>
  </si>
  <si>
    <t>3180m3</t>
  </si>
  <si>
    <t>KT-110007-VG</t>
  </si>
  <si>
    <t>210処理量m3/Hr</t>
  </si>
  <si>
    <t>アルミ曲線親綱支柱</t>
  </si>
  <si>
    <t>Waveパネル</t>
  </si>
  <si>
    <t>難燃性アクリル透光板(フィルム入り)</t>
  </si>
  <si>
    <t>サクセムパネル</t>
  </si>
  <si>
    <t>KT-110012-VG</t>
  </si>
  <si>
    <t>道路橋の長寿命化修繕計画策定支援システム 長寿郎/BG</t>
  </si>
  <si>
    <t>58橋</t>
  </si>
  <si>
    <t>エルソニックⅡ</t>
  </si>
  <si>
    <t>15箇所</t>
  </si>
  <si>
    <t>SENS</t>
  </si>
  <si>
    <t>IWナット</t>
  </si>
  <si>
    <t>14000本</t>
  </si>
  <si>
    <t>全天候フォレストベンチ工法</t>
  </si>
  <si>
    <t>恒久注入材「ソイルサポートエース」</t>
  </si>
  <si>
    <t>840m3</t>
  </si>
  <si>
    <t>ロックウール吸音天井材パウダーカラーコーティング工法「シーリング・マジック」</t>
  </si>
  <si>
    <t>SMRエコアスプラント</t>
  </si>
  <si>
    <t>200トン</t>
  </si>
  <si>
    <t>KT-110021-VG</t>
  </si>
  <si>
    <t>光水晶式水位計</t>
  </si>
  <si>
    <t>KT-110023-VG</t>
  </si>
  <si>
    <t>KT-110024-VG</t>
  </si>
  <si>
    <t>グリーンコントロール・エコシステム</t>
  </si>
  <si>
    <t>高輝度路面標示材「ジスラインスーパープレミアム」</t>
  </si>
  <si>
    <t>KT-110027-VG</t>
  </si>
  <si>
    <t>KT-110028-VG</t>
  </si>
  <si>
    <t>生態系保護緑化 EGW工法</t>
  </si>
  <si>
    <t>KT-110030-VG</t>
  </si>
  <si>
    <t>81m3</t>
  </si>
  <si>
    <t>フェスタ工法(複合型植生浮島浄化法)</t>
  </si>
  <si>
    <t>ソフィックスGXR</t>
  </si>
  <si>
    <t>落差マンホール</t>
  </si>
  <si>
    <t>K-2工法</t>
  </si>
  <si>
    <t>エアレス吹付け工法</t>
  </si>
  <si>
    <t>トヨドレンリング管(高密度ポリエチレン波付管)</t>
  </si>
  <si>
    <t>KT-110037-VG</t>
  </si>
  <si>
    <t>KT-110038-VG</t>
  </si>
  <si>
    <t>KT-110039-VG</t>
  </si>
  <si>
    <t>80m2</t>
  </si>
  <si>
    <t>KPアンカー工法</t>
  </si>
  <si>
    <t>KT-110041-VG</t>
  </si>
  <si>
    <t>クロム酸塩を含まない非電解処理による亜鉛フレーク皮膜</t>
  </si>
  <si>
    <t>タフチューブ工法</t>
  </si>
  <si>
    <t>ランドガード</t>
  </si>
  <si>
    <t>64m2</t>
  </si>
  <si>
    <t>フレックスデリ/ビームガイド</t>
  </si>
  <si>
    <t>シングルストランド定着具Eco's</t>
  </si>
  <si>
    <t>通水ゲート</t>
  </si>
  <si>
    <t>アクアロード</t>
  </si>
  <si>
    <t>バリクリーン</t>
  </si>
  <si>
    <t>KT-110050-VG</t>
  </si>
  <si>
    <t>KT-110051-VG</t>
  </si>
  <si>
    <t>KT-110052-VG</t>
  </si>
  <si>
    <t>楽々点検ポンプ</t>
  </si>
  <si>
    <t>KT-110054-VG</t>
  </si>
  <si>
    <t>KT-110055-VG</t>
  </si>
  <si>
    <t>20橋</t>
  </si>
  <si>
    <t>Jポケットパイル(JPP)</t>
  </si>
  <si>
    <t>540m</t>
  </si>
  <si>
    <t>KT-110057-VG</t>
  </si>
  <si>
    <t>KT-110058-VG</t>
  </si>
  <si>
    <t>RFID腐食環境検知システム</t>
  </si>
  <si>
    <t>KT-110060-VG</t>
  </si>
  <si>
    <t>スライドコッター・クイックジョイントセグメント</t>
  </si>
  <si>
    <t>EC重金属分析装置</t>
  </si>
  <si>
    <t>KT-110063-VG</t>
  </si>
  <si>
    <t>バードビジョンシステム</t>
  </si>
  <si>
    <t>インパクトソイルテスター</t>
  </si>
  <si>
    <t>48箇所</t>
  </si>
  <si>
    <t>ATT(アット)コラム工法</t>
  </si>
  <si>
    <t>58本</t>
  </si>
  <si>
    <t>BMRダンパー</t>
  </si>
  <si>
    <t>重金属不溶化材「ウィークスシリーズ」を用いた吸着層工法</t>
  </si>
  <si>
    <t>ICR処理による溶接継手の疲労強度向上工法</t>
  </si>
  <si>
    <t>KT-110070-VG</t>
  </si>
  <si>
    <t>消泡剤FT-01</t>
  </si>
  <si>
    <t>RST診断法</t>
  </si>
  <si>
    <t xml:space="preserve"> スーパーマカダン</t>
  </si>
  <si>
    <t>線形誘導ポストコーン</t>
  </si>
  <si>
    <t>高強度コンクリート用混和材 デンカ∑80N</t>
  </si>
  <si>
    <t>KT-110076-VG</t>
  </si>
  <si>
    <t>KT-110077-VG</t>
  </si>
  <si>
    <t>多自然覆土ブロック(VCシリーズ)</t>
  </si>
  <si>
    <t>KT-110079-VG</t>
  </si>
  <si>
    <t>スーパーフレックスファルト</t>
  </si>
  <si>
    <t>GENEX 〔GX形ダクタイル鉄管〕</t>
  </si>
  <si>
    <t>植毛暗渠パイプ</t>
  </si>
  <si>
    <t>T-FREG工法</t>
  </si>
  <si>
    <t>673.6m</t>
  </si>
  <si>
    <t>アルファウイングパイル工法</t>
  </si>
  <si>
    <t>AIジョイント</t>
  </si>
  <si>
    <t>LENS型せん断パネルダンパー</t>
  </si>
  <si>
    <t>ストーンライズ工法</t>
  </si>
  <si>
    <t>ピン定着型落橋防止装置</t>
  </si>
  <si>
    <t>エレクトリックドライブブルドーザ</t>
  </si>
  <si>
    <t>DAPPI工法(着脱・再掘進型管路築造工法)</t>
  </si>
  <si>
    <t>ラスタッフ1100セラミック金属補修工法</t>
  </si>
  <si>
    <t>4.5㎡</t>
  </si>
  <si>
    <t>KT-120004-VG</t>
  </si>
  <si>
    <t>泥土低減型ソイルセメント柱列壁工法(新GSS工法)</t>
  </si>
  <si>
    <t>テレメータ1分観測システム</t>
  </si>
  <si>
    <t>ノンボード</t>
  </si>
  <si>
    <t>目地砂用ブロックサンド</t>
  </si>
  <si>
    <t>ファイル共有システム「Kami技」</t>
  </si>
  <si>
    <t>スクリュープレート工法</t>
  </si>
  <si>
    <t>生態系保全型底泥資源化システム</t>
  </si>
  <si>
    <t>440m3</t>
  </si>
  <si>
    <t>ガラス透光板 クリーンアレスタG-SP</t>
  </si>
  <si>
    <t>THパイプルーフ工法</t>
  </si>
  <si>
    <t>1坑口(40m区間)</t>
  </si>
  <si>
    <t>セーフティーパイプベント</t>
  </si>
  <si>
    <t>鉄筋コンクリートの電気防食対策工「デンカガルバシールドF」</t>
  </si>
  <si>
    <t>SRF工法(耐震補強)</t>
  </si>
  <si>
    <t>変芯フランジによる幅広溝切削工法</t>
  </si>
  <si>
    <t>アスベスト封じ込めDA工法</t>
  </si>
  <si>
    <t>RECC工法</t>
  </si>
  <si>
    <t>リフォレ無臭堆肥化工法</t>
  </si>
  <si>
    <t>300t</t>
  </si>
  <si>
    <t>アルシオール・サインプレート</t>
  </si>
  <si>
    <t>THERMO DELTA 赤外線調査システム</t>
  </si>
  <si>
    <t>ノンコア削孔切羽前方探査システム「トンネルナビ」</t>
  </si>
  <si>
    <t>建設機械に後付けする稼働管理システム「E-JSA」</t>
  </si>
  <si>
    <t>落石危険度振動調査法 ArRES(アーレス)</t>
  </si>
  <si>
    <t>逆光対策内部照明式標識板</t>
  </si>
  <si>
    <t>超防食コーティング材ラスタッフ2100シリーズ</t>
  </si>
  <si>
    <t>完全無水ワイヤーソー工法</t>
  </si>
  <si>
    <t>3.15㎡</t>
  </si>
  <si>
    <t>動揺計内蔵型マルチビーム測深器</t>
  </si>
  <si>
    <t>密着パワー防錆</t>
  </si>
  <si>
    <t>V-JET工法</t>
  </si>
  <si>
    <t>ピーラブルコーティング剤を使用したコンクリート向け養生工法</t>
  </si>
  <si>
    <t>196㎡</t>
  </si>
  <si>
    <t>EAGLE GZ工法</t>
  </si>
  <si>
    <t>地震対策型段差抑制工法</t>
  </si>
  <si>
    <t>重金属類吸着剤「ヘビメタ☆クリーンシリーズ」を用いた重金属類汚染水浄化工法(ろ過方式)</t>
  </si>
  <si>
    <t>87600m3</t>
  </si>
  <si>
    <t>GPSとASPによる地盤変位量の提供システム KISS(KInematic Static Server)</t>
  </si>
  <si>
    <t>5計測箇所</t>
  </si>
  <si>
    <t>ACNOS(アクノス)</t>
  </si>
  <si>
    <t>100工事</t>
  </si>
  <si>
    <t>鋼桁橋の設計照査システム APOLLO (アポロ)</t>
  </si>
  <si>
    <t>プロバクター工法</t>
  </si>
  <si>
    <t>超微粒子系 高浸透型耐久性グラウト「Tai-Q C4000」を用いた薬液注入工法</t>
  </si>
  <si>
    <t>ヒロワーク Kmighty工法(既存杭引抜き工法)</t>
  </si>
  <si>
    <t>遅延型分散剤 ACK</t>
  </si>
  <si>
    <t>モジュラー型車両バリヤー</t>
  </si>
  <si>
    <t>高機能セラミック・コンクリート補修材「EAGLE8」</t>
  </si>
  <si>
    <t>フラット工法</t>
  </si>
  <si>
    <t>オイルスポンジ</t>
  </si>
  <si>
    <t>防音・防振型電動式コンクリートブレーカー EH23</t>
  </si>
  <si>
    <t>ブルージョイント(SA級)「鉄筋締め付け・ロックナット使用・SA級専用カプラー」</t>
  </si>
  <si>
    <t>セラミックキャップバー(CCb)工法</t>
  </si>
  <si>
    <t>23.3㎡</t>
  </si>
  <si>
    <t>KT-120078-VG</t>
  </si>
  <si>
    <t>ひび割れ誘発目地材 アデカストッパーVE</t>
  </si>
  <si>
    <t>2断面</t>
  </si>
  <si>
    <t>光るアンカー</t>
  </si>
  <si>
    <t>電光標示板の遠隔制御技術 シレドシステム</t>
  </si>
  <si>
    <t>アスファルト舗装版切断汚水処理連続固液分離装置(APCR工法)</t>
  </si>
  <si>
    <t>差分干渉SAR手法による地盤変動のモニタリングシステム</t>
  </si>
  <si>
    <t>5625平方km</t>
  </si>
  <si>
    <t>ヒートリフレッシュ工法</t>
  </si>
  <si>
    <t>1050m2</t>
  </si>
  <si>
    <t>無溶剤シラン系表面含浸材「ウォーターガード」</t>
  </si>
  <si>
    <t>変性エポスプレーNEXT</t>
  </si>
  <si>
    <t>ファラデーセンサを用いた光ファイバ式雨量計</t>
  </si>
  <si>
    <t>1局</t>
  </si>
  <si>
    <t>分子結合チタニアシリカ光触媒「凛光」</t>
  </si>
  <si>
    <t>ピア-リフレ工法(曲げ補強仕様)</t>
  </si>
  <si>
    <t>仮設防音緑化パネル(ASPみどり)</t>
  </si>
  <si>
    <t>特殊浮上ろ材を用いた上向流式高速ろ過設備</t>
  </si>
  <si>
    <t>スパイダー打設システム</t>
  </si>
  <si>
    <t>削孔検層(ドリルロギング)</t>
  </si>
  <si>
    <t>水門ゲート用磁歪式開度計</t>
  </si>
  <si>
    <t>Aki-Mos(アキモス)</t>
  </si>
  <si>
    <t>1箇所(5回計測)</t>
  </si>
  <si>
    <t>EAGLE KZ工法</t>
  </si>
  <si>
    <t>ソイレングリーンユニット</t>
  </si>
  <si>
    <t>クラコン養生管理システム</t>
  </si>
  <si>
    <t>285m3</t>
  </si>
  <si>
    <t>交換推奨表示付SPD(Smart SPD)</t>
  </si>
  <si>
    <t>3個</t>
  </si>
  <si>
    <t>山岳トンネル発破用 SSS装填機</t>
  </si>
  <si>
    <t>1.2m</t>
  </si>
  <si>
    <t>環境対応型緊張機器Eco's</t>
  </si>
  <si>
    <t>ノスキッド仕上げによるコンクリート製品</t>
  </si>
  <si>
    <t>コンクリートの乾燥収縮を抑制する混和剤「ヤマソーDS-X/ヤマソーV1-DS」</t>
  </si>
  <si>
    <t>KT-120117-VG</t>
  </si>
  <si>
    <t>トンネル速度検層(TVL)</t>
  </si>
  <si>
    <t>コンクリート構造物断面修復「テクノショット工法」</t>
  </si>
  <si>
    <t>EAGLE杭頭工法</t>
  </si>
  <si>
    <t>石綿(アスベスト)飛散防止剤AGUAシリーズ</t>
  </si>
  <si>
    <t>高耐久ゴムクローラ【Toughtrack(タフトラック)】</t>
  </si>
  <si>
    <t>8000時間</t>
  </si>
  <si>
    <t>MMSボックスカルバート</t>
  </si>
  <si>
    <t>SHM工法</t>
  </si>
  <si>
    <t>無機系注入式 セメフォースアンカー工法</t>
  </si>
  <si>
    <t>積層型難燃性アクリル透光板(軟質層入り)</t>
  </si>
  <si>
    <t>リバーベント工法</t>
  </si>
  <si>
    <t>脱水ケーキを緑化工事に利用できる濁水処理システム 「キトリート」</t>
  </si>
  <si>
    <t>31000m3</t>
  </si>
  <si>
    <t>「修景デザインフトンカゴ」ディアウォール</t>
  </si>
  <si>
    <t>基礎下減震工法『減震用すべり材工法』</t>
  </si>
  <si>
    <t>66㎡(建築面積)</t>
  </si>
  <si>
    <t>自律型機動観測装置「TECHMOS-8」</t>
  </si>
  <si>
    <t>高分子系改質剤・クリーンウォーター</t>
  </si>
  <si>
    <t>磁着式止水材 DW2</t>
  </si>
  <si>
    <t>54本</t>
  </si>
  <si>
    <t>ケミハード工法</t>
  </si>
  <si>
    <t>スーパーウェッジ(SUPERWEDGE)による無発破破砕工法</t>
  </si>
  <si>
    <t>エコサンド</t>
  </si>
  <si>
    <t>電圧印加式コンクリート充填感知システム KZA</t>
  </si>
  <si>
    <t>30箇所</t>
  </si>
  <si>
    <t>電動遠隔解体機「DXRシリーズ」</t>
  </si>
  <si>
    <t>セイフティーフラット工法</t>
  </si>
  <si>
    <t>4005m2</t>
  </si>
  <si>
    <t>昇降式構台(ジャッキ式スカフォード)</t>
  </si>
  <si>
    <t>プレートナット工法</t>
  </si>
  <si>
    <t>セントル位置、変位自動測定監視システム(セントル監視くん)</t>
  </si>
  <si>
    <t>シリコーン粘着シート「シンエツパッチシール」</t>
  </si>
  <si>
    <t>全天候型仮設屋根「簡易屋根トラス」Provisional Concourse</t>
  </si>
  <si>
    <t>187㎡</t>
  </si>
  <si>
    <t>ソーラー発電システムユニットハウス「グリーン舎」</t>
  </si>
  <si>
    <t>W・J・ビベリアン除去工法</t>
  </si>
  <si>
    <t>648m</t>
  </si>
  <si>
    <t>ICタグ 自動計量システム peacock</t>
  </si>
  <si>
    <t>1計量所</t>
  </si>
  <si>
    <t>静止画遠隔監視システム STAND GUARD(スタンドガード)</t>
  </si>
  <si>
    <t>ランディングボックス(足場作業用簡易リフト)</t>
  </si>
  <si>
    <t>2000掛㎡</t>
  </si>
  <si>
    <t>遮音壁用不燃アルミ樹脂積層複合板</t>
  </si>
  <si>
    <t>スノーロックフェンス</t>
  </si>
  <si>
    <t>マグマロック工法</t>
  </si>
  <si>
    <t>デンカパワーCSAタイプT</t>
  </si>
  <si>
    <t>無アンカー方式PC桁用吊り足場支持金具「つるべい」</t>
  </si>
  <si>
    <t>型枠バイブレータ集中制御システム『DKV-20』</t>
  </si>
  <si>
    <t>超速硬型高じん性有機繊維補強モルタル「オートモルスーパー」</t>
  </si>
  <si>
    <t>水系塗装システムST-PC/ST-AU</t>
  </si>
  <si>
    <t>節付き両ねじ高力ボルト</t>
  </si>
  <si>
    <t>9000本</t>
  </si>
  <si>
    <t>Σショット工法(瞬結吹付けコンクリート)</t>
  </si>
  <si>
    <t>電波流速計(RYUKAN)</t>
  </si>
  <si>
    <t>次世代LED道路照明器具『LumiDas Street』</t>
  </si>
  <si>
    <t>段付構造防音パネル ビルガード</t>
  </si>
  <si>
    <t>yess建築工法</t>
  </si>
  <si>
    <t>1300㎡(建築面積)</t>
  </si>
  <si>
    <t>フェイズドアレイ法による基礎ボルトの腐食検査技術</t>
  </si>
  <si>
    <t>高耐久性PPC版舗装打換え工法</t>
  </si>
  <si>
    <t>2650m2</t>
  </si>
  <si>
    <t>ホコリ飛散防止シートによる仮囲い工法</t>
  </si>
  <si>
    <t>光ファイバセンサによる構造物高空間分解能ひずみ/温度計測システム「FBI-Gauge」</t>
  </si>
  <si>
    <t>サイドブロック分離型線支承(K-LB)</t>
  </si>
  <si>
    <t>コロコーティング</t>
  </si>
  <si>
    <t>応力聴診器による鋼構造物の簡易診断システム</t>
  </si>
  <si>
    <t>光ファィバを用いたひび割れ検知システム</t>
  </si>
  <si>
    <t>親子フィラー</t>
  </si>
  <si>
    <t>32セット</t>
  </si>
  <si>
    <t>生コン車運搬時間管理システム @何分.con</t>
  </si>
  <si>
    <t>アトッチ</t>
  </si>
  <si>
    <t>432㎡</t>
  </si>
  <si>
    <t>ニュートレンチくん</t>
  </si>
  <si>
    <t>斜面崩壊検知センサー「感太郎」</t>
  </si>
  <si>
    <t>起泡剤環境8号</t>
  </si>
  <si>
    <t>LEAB</t>
  </si>
  <si>
    <t>すべり止め アクアグリップ溶剤工法</t>
  </si>
  <si>
    <t>防水板「アピアガード」オートバランスタイプ</t>
  </si>
  <si>
    <t>透水機能を有する型枠工</t>
  </si>
  <si>
    <t>炭化水素系液体燃料活性触媒タンクタイガー</t>
  </si>
  <si>
    <t>1000km</t>
  </si>
  <si>
    <t>化学接着性防水シート &lt;エバブリッド&gt;・ &lt;エバブリッド&gt;Ⅱ</t>
  </si>
  <si>
    <t>コンテナファルト</t>
  </si>
  <si>
    <t>GECS/ジーイークス工法</t>
  </si>
  <si>
    <t>「一人静」 耐候性軽量薄型遮音壁用吸遮音パネル</t>
  </si>
  <si>
    <t>鋼製排水溝 ガッター AXIS(アクシス)</t>
  </si>
  <si>
    <t>足場型枠一体セルフクライミングシステムSKE</t>
  </si>
  <si>
    <t>パーマコート工法</t>
  </si>
  <si>
    <t>砂防堰堤補強アンカー工法</t>
  </si>
  <si>
    <t>解体可能型レジン光ケーブル接続工法</t>
  </si>
  <si>
    <t>一般強度領域の中・高流動コンクリートに適用する化学混和剤「フローリックSF500Fシリーズ」</t>
  </si>
  <si>
    <t>点字カバー(視覚障害者誘導用)</t>
  </si>
  <si>
    <t>仮設橋梁(ランドクロス 鈑桁 ストロングタイプ)</t>
  </si>
  <si>
    <t>風速・足場倒壊監視システム</t>
  </si>
  <si>
    <t>疲労き裂伝播速度を低下させた構造用鋼板(AFD鋼:Anti-Fatigue Damage鋼)</t>
  </si>
  <si>
    <t>ダイポリン 独立山ダブルプレスト管(独立山シングルプレスト管)</t>
  </si>
  <si>
    <t>赤外線計測システム:Real Thermo</t>
  </si>
  <si>
    <t>斜面いろどり工法</t>
  </si>
  <si>
    <t>パンチング穴式逆光対策標識</t>
  </si>
  <si>
    <t>ACSセルフクライミングシステム工法</t>
  </si>
  <si>
    <t>空力的制振機能付被覆平行線ケーブル SPWC</t>
  </si>
  <si>
    <t>外壁タイル剥落防止用モルタルキャッチャー</t>
  </si>
  <si>
    <t>防水コネクタ「HR41シリーズ」</t>
  </si>
  <si>
    <t>マーカー探知システム</t>
  </si>
  <si>
    <t>生分解性油洗浄剤ビセン401</t>
  </si>
  <si>
    <t>100L(漏洩油)</t>
  </si>
  <si>
    <t>アンダーカットアンカーシステム</t>
  </si>
  <si>
    <t>エコクラッシュ工法(ECR工法)</t>
  </si>
  <si>
    <t>LED照明灯「OPTISα」</t>
  </si>
  <si>
    <t>JFETB杭</t>
  </si>
  <si>
    <t>電動式区画線消去システム[PGシリーズ・DC3300]</t>
  </si>
  <si>
    <t>電線ほたる</t>
  </si>
  <si>
    <t>1横断ケーブル箇所</t>
  </si>
  <si>
    <t>仮排水工法パスカル君</t>
  </si>
  <si>
    <t>ガードフェンス ノンスリット</t>
  </si>
  <si>
    <t>河川水位解析システム WinmuSe Caesar</t>
  </si>
  <si>
    <t>ケイワンコイルネット工法</t>
  </si>
  <si>
    <t>長距離無線LANシステム(FalconWAVE)</t>
  </si>
  <si>
    <t>マルチジェット工法</t>
  </si>
  <si>
    <t>コンクリート充填ウォッチャー</t>
  </si>
  <si>
    <t>1回(打設量150m3)</t>
  </si>
  <si>
    <t>フラクタル構造を有する日よけ(エアリーシェード)</t>
  </si>
  <si>
    <t>13㎡(13㎡=4坪)</t>
  </si>
  <si>
    <t>ピッチクリーン洗浄剤</t>
  </si>
  <si>
    <t>ウルトラセフティーR</t>
  </si>
  <si>
    <t>多数アンカーW</t>
  </si>
  <si>
    <t>浅層・中層混合処理工法『STB-PMX工法』</t>
  </si>
  <si>
    <t>ハンマとコンクリート表面との接触時間の測定によるコンクリートの表層品質評価装置</t>
  </si>
  <si>
    <t>ハイブリッドドライモルタル</t>
  </si>
  <si>
    <t>次世代ふるい分けバケット「RODEOシリーズ」</t>
  </si>
  <si>
    <t>ローラースライドS工法</t>
  </si>
  <si>
    <t>高品質化セントル養生システム「春秋(はるあき)コンクリート工法」</t>
  </si>
  <si>
    <t>バイバックによるダムコンクリートの締固め評価システム「しまりす」</t>
  </si>
  <si>
    <t>広幅員中折れ式セットフォーム工法</t>
  </si>
  <si>
    <t>SBトフコート工法</t>
  </si>
  <si>
    <t>地際腐食検査システム「バウンダリーチェッカー」</t>
  </si>
  <si>
    <t>下地調整材「フラットプラグ」</t>
  </si>
  <si>
    <t>トンネル覆工表面レ-ザ計測システム</t>
  </si>
  <si>
    <t>10㎞</t>
  </si>
  <si>
    <t>CSCシステム</t>
  </si>
  <si>
    <t>PneumaX(ニューマックス)工法</t>
  </si>
  <si>
    <t>投光器用LED照明キット</t>
  </si>
  <si>
    <t>フルコントルスディオ(油圧ショベル用-コンクリート・アスファルトの小型表面切削アタッチメント)</t>
  </si>
  <si>
    <t>0.5m3(10㎡×5cm)</t>
  </si>
  <si>
    <t>スラメント工法</t>
  </si>
  <si>
    <t>アルカリシリカ反応(ASR)簡易診断装置</t>
  </si>
  <si>
    <t>24個</t>
  </si>
  <si>
    <t>ロングネジナット</t>
  </si>
  <si>
    <t>100か所</t>
  </si>
  <si>
    <t>機械式削孔拡径(ksk)工法</t>
  </si>
  <si>
    <t>アレートエイト</t>
  </si>
  <si>
    <t>赤外線センサー搭載遠隔操作式前後進プレート</t>
  </si>
  <si>
    <t>プレユーロックスGC</t>
  </si>
  <si>
    <t>マルチコラムナビ</t>
  </si>
  <si>
    <t>高精度電子雷管「eDev (イーデブ) 」 シリーズ</t>
  </si>
  <si>
    <t>クロノパネル</t>
  </si>
  <si>
    <t>リトコンスーパー工法</t>
  </si>
  <si>
    <t>高炉スラグ高含有コンクリート用「フローリックSF500BB・BBR」</t>
  </si>
  <si>
    <t>コンクリートの収縮ひずみを低減する化学混和剤「シーカメント」</t>
  </si>
  <si>
    <t>S・Sガッター</t>
  </si>
  <si>
    <t>SHRTM工法</t>
  </si>
  <si>
    <t>波形鋼板制震ストッパー</t>
  </si>
  <si>
    <t>遮熱ILB</t>
  </si>
  <si>
    <t>STTG工法</t>
  </si>
  <si>
    <t>多目的藻礁(カナクラブロック)</t>
  </si>
  <si>
    <t>地上設置型合成開口レーダー(SAR)によるリアルタイム変位監視システム</t>
  </si>
  <si>
    <t>7日</t>
  </si>
  <si>
    <t>上面増厚床版の剥離箇所への樹脂注入による補修工法</t>
  </si>
  <si>
    <t>レインステーション</t>
  </si>
  <si>
    <t>光ファイバ変位計測システム(DIMRO)</t>
  </si>
  <si>
    <t>PDCE落雷抑制型避雷針</t>
  </si>
  <si>
    <t>31400㎡</t>
  </si>
  <si>
    <t>路上工事現場用電子看板</t>
  </si>
  <si>
    <t>1工事現場(1ヵ月)</t>
  </si>
  <si>
    <t>鋼管コッター工法</t>
  </si>
  <si>
    <t>マルチストレーナ工法</t>
  </si>
  <si>
    <t>放射線遮蔽仮囲い『 アフィラウォールRS』</t>
  </si>
  <si>
    <t>セメンテックスVF-J</t>
  </si>
  <si>
    <t>エルセ工法</t>
  </si>
  <si>
    <t>インフィニ</t>
  </si>
  <si>
    <t>ステンセパ</t>
  </si>
  <si>
    <t>ミニウォール工法</t>
  </si>
  <si>
    <t>高強度ステンレスボルト(KHDN)</t>
  </si>
  <si>
    <t>ダイポリン ポリエチレンパイプ内圧管[ISO寸法規格] TIPパイプ</t>
  </si>
  <si>
    <t>FBGロングセンサによる計測・モニタリングシステム</t>
  </si>
  <si>
    <t>CFC(SAP)工法</t>
  </si>
  <si>
    <t>1200㎡</t>
  </si>
  <si>
    <t>コンクリート表面被覆材(R・T COAT)</t>
  </si>
  <si>
    <t>レベリングセンサ</t>
  </si>
  <si>
    <t>ケイワンボンド工法</t>
  </si>
  <si>
    <t>土中式車両用防護柵 支柱根入長測定工法</t>
  </si>
  <si>
    <t>ヒートレッド M-1工法</t>
  </si>
  <si>
    <t>RCガーデックス 防錆強化剤</t>
  </si>
  <si>
    <t>超微多孔発泡セラミックス材を用いた屋上緑化基盤「グリーンビズR」</t>
  </si>
  <si>
    <t>環境対応グリース</t>
  </si>
  <si>
    <t>16kg(1缶)</t>
  </si>
  <si>
    <t>e-Sheet・NP工法</t>
  </si>
  <si>
    <t>T-RAZO 台形カルバート</t>
  </si>
  <si>
    <t>デュラカームE-fX</t>
  </si>
  <si>
    <t>ローカーボンハイパフォーマンスコンクリート(Low Carbon High-Performance Concrete, 略してLHC)</t>
  </si>
  <si>
    <t>エポキシ樹脂塗装ネジ節鉄筋用機械式継手 エポックジョイントEP</t>
  </si>
  <si>
    <t>e-Cover・C工法</t>
  </si>
  <si>
    <t>粘性系シリンダー型ダンパー(NES-D)</t>
  </si>
  <si>
    <t>1橋(4橋脚)</t>
  </si>
  <si>
    <t>テラメッシュ工法</t>
  </si>
  <si>
    <t>70壁㎡</t>
  </si>
  <si>
    <t>KKフォーム壁高欄工法</t>
  </si>
  <si>
    <t>ロアードリル工法</t>
  </si>
  <si>
    <t>東京クレセントロール(ToCR)</t>
  </si>
  <si>
    <t>防錆・防水を兼ねてセットされたインサートコンスーパーW</t>
  </si>
  <si>
    <t>SWライナー工法(製管工法)</t>
  </si>
  <si>
    <t>低騒音・低振動型Cat油圧ブレーカを使用した転石の破砕</t>
  </si>
  <si>
    <t>測定器連動IPカメラ録画サーバー「NEXCAMERA TypeN」</t>
  </si>
  <si>
    <t>ベル工法</t>
  </si>
  <si>
    <t>製鋼スラグ地盤改良材による軟弱土改良</t>
  </si>
  <si>
    <t>赤外線センサー搭載遠隔操作式トレンチローラー</t>
  </si>
  <si>
    <t>ロックバリア</t>
  </si>
  <si>
    <t>ユニットサイレンサ UAP型</t>
  </si>
  <si>
    <t>重金属汚染対策材「マジカルフィックス」</t>
  </si>
  <si>
    <t>固定翼UAVによる三次元地形計測システム</t>
  </si>
  <si>
    <t>ケーシング削孔引抜工法</t>
  </si>
  <si>
    <t>ロードサスペイブ</t>
  </si>
  <si>
    <t>A-Flash計測システム</t>
  </si>
  <si>
    <t>重金属等による汚染土壌の固化・不溶化処理材料(エコアース)</t>
  </si>
  <si>
    <t>法面マットフィルター</t>
  </si>
  <si>
    <t>Beacon内蔵ソーラー式小型LED照明灯</t>
  </si>
  <si>
    <t>10基(12年)</t>
  </si>
  <si>
    <t>バイオ製剤OEによる消臭・防カビ工法</t>
  </si>
  <si>
    <t>TACSS工法</t>
  </si>
  <si>
    <t>無機系調合型凝集剤 N/Tフロック</t>
  </si>
  <si>
    <t>F.I.工法</t>
  </si>
  <si>
    <t>ザイペックス混和工法</t>
  </si>
  <si>
    <t>リサイクル樹脂製多条管路 マルチダクト</t>
  </si>
  <si>
    <t>「HSS粉塵回収複合装置搭載型 路面切削機」</t>
  </si>
  <si>
    <t>1400㎡</t>
  </si>
  <si>
    <t>WIB工法 (振動対策)</t>
  </si>
  <si>
    <t>TKHインサート</t>
  </si>
  <si>
    <t>道路のり面工・土工構造物点検ワンストップシステム</t>
  </si>
  <si>
    <t>60ヶ所</t>
  </si>
  <si>
    <t>水道管穿孔時の切り屑除去装置(STOKS)</t>
  </si>
  <si>
    <t>1穿孔箇所</t>
  </si>
  <si>
    <t>偏流体型消融流雪パネル</t>
  </si>
  <si>
    <t>高保水性・透水性インターロッキングブロック グリーンビズG(グラウンド)/レインボーエコロブロックBiz</t>
  </si>
  <si>
    <t>遠隔式水中コアドリリング工法</t>
  </si>
  <si>
    <t>Tコラム工法</t>
  </si>
  <si>
    <t>シールド機に取付けた同時裏込め注入装置</t>
  </si>
  <si>
    <t>ハイブリッド開閉装置</t>
  </si>
  <si>
    <t>鉄筋挿入型ひび割れ制御工法(CCB工法)</t>
  </si>
  <si>
    <t>低セメント量でも中・高流動コンクリートが製造できる混和剤「シーカメント」</t>
  </si>
  <si>
    <t>お助け門</t>
  </si>
  <si>
    <t>セレコン止水工法</t>
  </si>
  <si>
    <t>ジオウェアカルバート工法</t>
  </si>
  <si>
    <t>伸長性に優れる日本芝品種「朝駆」・「朝萌」</t>
  </si>
  <si>
    <t>乾式メタルセラミックパネル</t>
  </si>
  <si>
    <t>ソイルサンプラー工法</t>
  </si>
  <si>
    <t>1箇所(3m)</t>
  </si>
  <si>
    <t>単一無線回線(汎用品のデジタル簡易無線等)を利用した、画像と計測データの遠隔監視システム</t>
  </si>
  <si>
    <t>函渠型側溝 フリードレーン</t>
  </si>
  <si>
    <t>鉄骨建方管理システム(アーキポイント)</t>
  </si>
  <si>
    <t>ニューロ視覚センサによるひび割れ検知技術</t>
  </si>
  <si>
    <t>18000㎡</t>
  </si>
  <si>
    <t>ヘドロ分解浄化装置ナノマイズシステム「ジョーカー」</t>
  </si>
  <si>
    <t>高性能砒素吸着材(As-Catch2)による水中の砒素吸着除去工法</t>
  </si>
  <si>
    <t>87600m3・年</t>
  </si>
  <si>
    <t>システム桟橋(Webガードタイプ)</t>
  </si>
  <si>
    <t>480㎡</t>
  </si>
  <si>
    <t>床版点検システム Ez-Swave</t>
  </si>
  <si>
    <t>イーネットシステム</t>
  </si>
  <si>
    <t>100㎡・月</t>
  </si>
  <si>
    <t>徐放性凝集剤 Jフロック</t>
  </si>
  <si>
    <t>9600m3・20日</t>
  </si>
  <si>
    <t>バキューム吸引・パワーツール ケレンシステム</t>
  </si>
  <si>
    <t>Tクラムシェルバケット工法</t>
  </si>
  <si>
    <t>100ダンプ車10t</t>
  </si>
  <si>
    <t>KT-150123-VG</t>
  </si>
  <si>
    <t>KT-150126-AG</t>
  </si>
  <si>
    <t>KT-160002-AG</t>
  </si>
  <si>
    <t>KT-160003-AG</t>
  </si>
  <si>
    <t>1487㎡</t>
  </si>
  <si>
    <t>KT-160004-AG</t>
  </si>
  <si>
    <t>KT-160010-AG</t>
  </si>
  <si>
    <t>12m3</t>
  </si>
  <si>
    <t>KT-160011-AG</t>
  </si>
  <si>
    <t>KT-160014-AG</t>
  </si>
  <si>
    <t>リアルタイム情報共有システム(Uメイト・U-BOX BT)</t>
  </si>
  <si>
    <t>KT-160017-AG</t>
  </si>
  <si>
    <t>K-gen工法</t>
  </si>
  <si>
    <t>KT-160020-AG</t>
  </si>
  <si>
    <t>KT-160022-AG</t>
  </si>
  <si>
    <t>KT-160023-AG</t>
  </si>
  <si>
    <t>KT-160024-AG</t>
  </si>
  <si>
    <t>KT-160025-AG</t>
  </si>
  <si>
    <t>KT-160026-AG</t>
  </si>
  <si>
    <t>KT-160027-AG</t>
  </si>
  <si>
    <t>KT-160029-AG</t>
  </si>
  <si>
    <t>KT-160031-AG</t>
  </si>
  <si>
    <t>KT-160035-AG</t>
  </si>
  <si>
    <t>KT-160040-AG</t>
  </si>
  <si>
    <t>KT-160042-AG</t>
  </si>
  <si>
    <t>KT-160045-AG</t>
  </si>
  <si>
    <t>KT-160047-AG</t>
  </si>
  <si>
    <t>KT-160048-AG</t>
  </si>
  <si>
    <t>8000cm2</t>
  </si>
  <si>
    <t>KT-160051-AG</t>
  </si>
  <si>
    <t>1箇所(試験)</t>
  </si>
  <si>
    <t>KT-160053-AG</t>
  </si>
  <si>
    <t>KT-160054-AG</t>
  </si>
  <si>
    <t>KT-160055-AG</t>
  </si>
  <si>
    <t>KT-160056-AG</t>
  </si>
  <si>
    <t>KT-160057-AG</t>
  </si>
  <si>
    <t>KT-160060-AG</t>
  </si>
  <si>
    <t>KT-160061-AG</t>
  </si>
  <si>
    <t>KT-160062-AG</t>
  </si>
  <si>
    <t>傾斜変動監視無線センサーネットシステム</t>
  </si>
  <si>
    <t>KT-160065-AG</t>
  </si>
  <si>
    <t>KT-160066-AG</t>
  </si>
  <si>
    <t>KT-160067-AG</t>
  </si>
  <si>
    <t>KT-160068-AG</t>
  </si>
  <si>
    <t>KT-160070-AG</t>
  </si>
  <si>
    <t>KT-160071-AG</t>
  </si>
  <si>
    <t>20set</t>
  </si>
  <si>
    <t>KT-160074-AG</t>
  </si>
  <si>
    <t>KT-160075-AG</t>
  </si>
  <si>
    <t>KT-160076-AG</t>
  </si>
  <si>
    <t>KT-160078-AG</t>
  </si>
  <si>
    <t>KT-160079-AG</t>
  </si>
  <si>
    <t>KT-160080-AG</t>
  </si>
  <si>
    <t>KT-160081-AG</t>
  </si>
  <si>
    <t>KT-160082-AG</t>
  </si>
  <si>
    <t>KT-160083-AG</t>
  </si>
  <si>
    <t>KT-160084-AG</t>
  </si>
  <si>
    <t>KT-160085-AG</t>
  </si>
  <si>
    <t>KT-160086-AG</t>
  </si>
  <si>
    <t>KT-160089-AG</t>
  </si>
  <si>
    <t>KT-160092-AG</t>
  </si>
  <si>
    <t>KT-160093-AG</t>
  </si>
  <si>
    <t>KT-160094-AG</t>
  </si>
  <si>
    <t>KT-160097-AG</t>
  </si>
  <si>
    <t>KT-160098-AG</t>
  </si>
  <si>
    <t>KT-160099-AG</t>
  </si>
  <si>
    <t>KT-160101-AG</t>
  </si>
  <si>
    <t>KT-160102-AG</t>
  </si>
  <si>
    <t>1サイト・1ヶ月</t>
  </si>
  <si>
    <t>KT-160103-AG</t>
  </si>
  <si>
    <t>KT-160104-AG</t>
  </si>
  <si>
    <t>KT-160105-AG</t>
  </si>
  <si>
    <t>KT-160106-AG</t>
  </si>
  <si>
    <t>KT-160107-AG</t>
  </si>
  <si>
    <t>KT-160110-AG</t>
  </si>
  <si>
    <t>6000㎡</t>
  </si>
  <si>
    <t>KT-160113-AG</t>
  </si>
  <si>
    <t>KT-160114-AG</t>
  </si>
  <si>
    <t>6m</t>
  </si>
  <si>
    <t>KT-160115-AG</t>
  </si>
  <si>
    <t>KT-160116-AG</t>
  </si>
  <si>
    <t>KT-160118-AG</t>
  </si>
  <si>
    <t>KT-160119-AG</t>
  </si>
  <si>
    <t>KT-160126-AG</t>
  </si>
  <si>
    <t>KT-160127-AG</t>
  </si>
  <si>
    <t>100ヶ所</t>
  </si>
  <si>
    <t>KT-160129-AG</t>
  </si>
  <si>
    <t>KT-160130-AG</t>
  </si>
  <si>
    <t>KT-160131-AG</t>
  </si>
  <si>
    <t>KT-160132-AG</t>
  </si>
  <si>
    <t>45m</t>
  </si>
  <si>
    <t>KT-160133-AG</t>
  </si>
  <si>
    <t>KT-160134-AG</t>
  </si>
  <si>
    <t>1020箇所</t>
  </si>
  <si>
    <t>KT-160135-AG</t>
  </si>
  <si>
    <t>KT-160138-AG</t>
  </si>
  <si>
    <t>KT-160140-AG</t>
  </si>
  <si>
    <t>KT-160141-AG</t>
  </si>
  <si>
    <t>1台・1年</t>
  </si>
  <si>
    <t>KT-160143-AG</t>
  </si>
  <si>
    <t>KT-160145-AG</t>
  </si>
  <si>
    <t>KT-160146-AG</t>
  </si>
  <si>
    <t>0.05m3</t>
  </si>
  <si>
    <t>KT-160147-AG</t>
  </si>
  <si>
    <t>KT-160148-AG</t>
  </si>
  <si>
    <t>KT-160149-AG</t>
  </si>
  <si>
    <t>KT-160150-AG</t>
  </si>
  <si>
    <t>KT-160152-AG</t>
  </si>
  <si>
    <t>鋼製型枠止水パネル(止水パン)</t>
  </si>
  <si>
    <t>200L</t>
  </si>
  <si>
    <t>1構造物</t>
  </si>
  <si>
    <t>2200m3</t>
  </si>
  <si>
    <t>40000㎡</t>
  </si>
  <si>
    <t>光給電カメラシステム</t>
  </si>
  <si>
    <t>600m</t>
  </si>
  <si>
    <t>1機場</t>
  </si>
  <si>
    <t>100橋脚</t>
  </si>
  <si>
    <t>6台・年</t>
  </si>
  <si>
    <t>30m2(施工厚5mm)</t>
  </si>
  <si>
    <t>1回打設</t>
  </si>
  <si>
    <t>プロコンシートコンクリート工法</t>
  </si>
  <si>
    <t>35186m3</t>
  </si>
  <si>
    <t>1000㎡・年</t>
  </si>
  <si>
    <t>374.18m</t>
  </si>
  <si>
    <t>224.82m</t>
  </si>
  <si>
    <t>1台・30日</t>
  </si>
  <si>
    <t>1台(期間:3ヶ月)</t>
  </si>
  <si>
    <t>5m3</t>
  </si>
  <si>
    <t>130m2</t>
  </si>
  <si>
    <t>18台</t>
  </si>
  <si>
    <t>1本・10年</t>
  </si>
  <si>
    <t>1基(ケーソン)</t>
  </si>
  <si>
    <t>1基礎</t>
  </si>
  <si>
    <t>140本</t>
  </si>
  <si>
    <t>1箇所・回</t>
  </si>
  <si>
    <t>1000DB</t>
  </si>
  <si>
    <t>4㎞2</t>
  </si>
  <si>
    <t>404500100㎡</t>
  </si>
  <si>
    <t>392m2</t>
  </si>
  <si>
    <t>300回路・10年</t>
  </si>
  <si>
    <t>20基・10年</t>
  </si>
  <si>
    <t>797m2</t>
  </si>
  <si>
    <t>1年・5測点</t>
  </si>
  <si>
    <t>28本</t>
  </si>
  <si>
    <t>4地点・6ヶ月</t>
  </si>
  <si>
    <t>220m2</t>
  </si>
  <si>
    <t>10箇所・1エリア</t>
  </si>
  <si>
    <t>7本</t>
  </si>
  <si>
    <t>820㎡</t>
  </si>
  <si>
    <t>30台</t>
  </si>
  <si>
    <t>1断面(長さ80m)</t>
  </si>
  <si>
    <t>1000シート</t>
  </si>
  <si>
    <t>作業員みまもり＋天候予測</t>
  </si>
  <si>
    <t>631m2</t>
  </si>
  <si>
    <t>10600m3</t>
  </si>
  <si>
    <t>111.1m2</t>
  </si>
  <si>
    <t>1基(橋脚)</t>
  </si>
  <si>
    <t>500kg</t>
  </si>
  <si>
    <t>5m2</t>
  </si>
  <si>
    <t>114本</t>
  </si>
  <si>
    <t>3.5㎡</t>
  </si>
  <si>
    <t>2枚(A4)</t>
  </si>
  <si>
    <t>3783m2</t>
  </si>
  <si>
    <t>3500m2</t>
  </si>
  <si>
    <t>難着雪表示板</t>
  </si>
  <si>
    <t>3m3</t>
  </si>
  <si>
    <t>820m2</t>
  </si>
  <si>
    <t>29本/1シフト</t>
  </si>
  <si>
    <t>1開催</t>
  </si>
  <si>
    <t>5562.3m3</t>
  </si>
  <si>
    <t>1400m</t>
  </si>
  <si>
    <t>11.56m3</t>
  </si>
  <si>
    <t>40人</t>
  </si>
  <si>
    <t>50ｍ</t>
  </si>
  <si>
    <t>2000kg</t>
  </si>
  <si>
    <t>20日</t>
  </si>
  <si>
    <t>15000ｍ3</t>
  </si>
  <si>
    <t>20枚</t>
  </si>
  <si>
    <t>480m2</t>
  </si>
  <si>
    <t>10橋梁</t>
  </si>
  <si>
    <t>0.2km2</t>
  </si>
  <si>
    <t>66日</t>
  </si>
  <si>
    <t>水位計・セルラー通信・クラウドが一体となった水位遠隔監視システム​</t>
  </si>
  <si>
    <t>12ヶ月/箇所</t>
  </si>
  <si>
    <t>インテグラル構造消火栓（自動調圧弁を用いた放水方式）</t>
  </si>
  <si>
    <t>2㎞</t>
  </si>
  <si>
    <t>37500㎡</t>
  </si>
  <si>
    <t>1300m2</t>
  </si>
  <si>
    <t>サインロイド2</t>
  </si>
  <si>
    <t>3橋脚</t>
  </si>
  <si>
    <t>2120㎥</t>
  </si>
  <si>
    <t>230m3</t>
  </si>
  <si>
    <t>14400m3</t>
  </si>
  <si>
    <t>10本（枚）</t>
  </si>
  <si>
    <t>7400m2</t>
  </si>
  <si>
    <t>1車線</t>
  </si>
  <si>
    <t>2回/日</t>
  </si>
  <si>
    <t>100㎥</t>
  </si>
  <si>
    <t>54セル</t>
  </si>
  <si>
    <t>50式</t>
  </si>
  <si>
    <t>400ｍ</t>
  </si>
  <si>
    <t>378t</t>
  </si>
  <si>
    <t>400ｍ3</t>
  </si>
  <si>
    <t>30m/1主桁</t>
  </si>
  <si>
    <t>4.65㎡</t>
  </si>
  <si>
    <t>2800掛㎡</t>
  </si>
  <si>
    <t>KT-210068-A</t>
  </si>
  <si>
    <t>窒素加圧加熱処理木材　エステックウッド</t>
  </si>
  <si>
    <t>防腐処理がされていない木材</t>
  </si>
  <si>
    <t>KT-210069-A</t>
  </si>
  <si>
    <t>高効率油圧システム搭載型油圧ショベル</t>
  </si>
  <si>
    <t>KT-210070-A</t>
  </si>
  <si>
    <t>アレリオ橋梁点検</t>
  </si>
  <si>
    <t>紙野帳に点検結果を記録、写真撮影、手作業の写真整理や損傷図面作成による点検調書作成作業</t>
  </si>
  <si>
    <t>100橋</t>
  </si>
  <si>
    <t>KT-210071-A</t>
  </si>
  <si>
    <t>台車用アルミレール</t>
  </si>
  <si>
    <t>・足場上で直接台車を走らせて重量物を運搬。</t>
  </si>
  <si>
    <t>KT-210072-A</t>
  </si>
  <si>
    <t>データ共有型締固め管理システム</t>
  </si>
  <si>
    <t>72000m3</t>
  </si>
  <si>
    <t>KT-210073-A</t>
  </si>
  <si>
    <t>シンプルロック</t>
  </si>
  <si>
    <t>KT-210074-A</t>
  </si>
  <si>
    <t>杭打設管理システム「バームステーション　クラウド」</t>
  </si>
  <si>
    <t>KT-210075-A</t>
  </si>
  <si>
    <t>伸長ピン</t>
  </si>
  <si>
    <t>建枠用脚注ジョイントのみ</t>
  </si>
  <si>
    <t>KT-210076-A</t>
  </si>
  <si>
    <t>プレス製法によるステンレス製フランジ及びチャッキ弁</t>
  </si>
  <si>
    <t>・従来はステンレス鋳造により加工した配管製品</t>
  </si>
  <si>
    <t>KT-210077-A</t>
  </si>
  <si>
    <t>タフシャット導水テープ</t>
  </si>
  <si>
    <t>導水パイプ（管状排水装置）</t>
  </si>
  <si>
    <t>KT-210078-A</t>
  </si>
  <si>
    <t>柔構造樋門・樋管用グラウト管ミエール・H</t>
  </si>
  <si>
    <t>KT-210079-A</t>
  </si>
  <si>
    <t>アーバンガード</t>
  </si>
  <si>
    <t>コンクリート式砂防堰堤</t>
  </si>
  <si>
    <t>28m</t>
  </si>
  <si>
    <t>KT-210080-A</t>
  </si>
  <si>
    <t>車載トイレ　ミドル</t>
  </si>
  <si>
    <t>KT-210081-A</t>
  </si>
  <si>
    <t>電波式LED矢印板</t>
  </si>
  <si>
    <t>同期点滅をしない乾電池式LED矢印板</t>
  </si>
  <si>
    <t>KT-210082-A</t>
  </si>
  <si>
    <t>ポリソイル緑化工</t>
  </si>
  <si>
    <t>種子散布工</t>
  </si>
  <si>
    <t>KT-210083-A</t>
  </si>
  <si>
    <t>プリコンジェット</t>
  </si>
  <si>
    <t>マジックペンや筆などでの手書き</t>
  </si>
  <si>
    <t>48本</t>
  </si>
  <si>
    <t>KT-210084-A</t>
  </si>
  <si>
    <t>Ｇパイプ・Ｇパイプ（ＳＧ仕様）</t>
  </si>
  <si>
    <t>鉄製単管パイプ</t>
  </si>
  <si>
    <t>KT-210085-A</t>
  </si>
  <si>
    <t>クラウド対応計測器追加変更型表示器</t>
  </si>
  <si>
    <t>計測値を計測器毎に表示、データを個々に計測・回収</t>
  </si>
  <si>
    <t>1ケ月</t>
  </si>
  <si>
    <t>KT-210086-A</t>
  </si>
  <si>
    <t>高速攪拌希硫酸中和システム（PHサイクロン）</t>
  </si>
  <si>
    <t>希硫酸自動中和システム（時分割比例制御方式）</t>
  </si>
  <si>
    <t>KT-210087-A</t>
  </si>
  <si>
    <t>下地視認可能型省工程剥落防止工法　ダイナミックレジン クリアタフレジンクイック</t>
  </si>
  <si>
    <t>KT-210088-A</t>
  </si>
  <si>
    <t>マルチファン工法</t>
  </si>
  <si>
    <t>高圧噴射攪拌工（二重管工法）</t>
  </si>
  <si>
    <t>500㎥</t>
  </si>
  <si>
    <t>KT-210089-A</t>
  </si>
  <si>
    <t>IH塗膜剥離機（メクレル）</t>
  </si>
  <si>
    <t>素地調整前段階における塗膜剥離</t>
  </si>
  <si>
    <t>KT-210090-A</t>
  </si>
  <si>
    <t>Re-Con Zero Evoを用いた余剰生コンクリート再利用技術</t>
  </si>
  <si>
    <t>残コンクリートを板状に硬化させ、破砕処理する技術</t>
  </si>
  <si>
    <t>1㎥</t>
  </si>
  <si>
    <t>KT-210091-A</t>
  </si>
  <si>
    <t>ダンプ進入管理システム</t>
  </si>
  <si>
    <t>監視員が目視で入場車輛を確認し、入場ゲートの警備員へ連絡</t>
  </si>
  <si>
    <t>KT-210092-A</t>
  </si>
  <si>
    <t>デジタルカメラ三次元計測システムPIXXIS2</t>
  </si>
  <si>
    <t>トータルステーションを使用して三次元計測したデータを人力入力した三次元CAD作図</t>
  </si>
  <si>
    <t>KT-210093-A</t>
  </si>
  <si>
    <t>速効シューター</t>
  </si>
  <si>
    <t>木製シュート</t>
  </si>
  <si>
    <t>KT-210094-A</t>
  </si>
  <si>
    <t>Jピカオレンジ反射スペーサー（暫定2車線用ワイヤロープLD種用）</t>
  </si>
  <si>
    <t>スペーサー（黒色無垢樹脂材）</t>
  </si>
  <si>
    <t>KT-210095-A</t>
  </si>
  <si>
    <t>地山改良検知システム</t>
  </si>
  <si>
    <t>注入圧管理</t>
  </si>
  <si>
    <t>1ｼﾌﾄ</t>
  </si>
  <si>
    <t>KT-210096-A</t>
  </si>
  <si>
    <t>土砂掻き起こし機械（シェイブ）</t>
  </si>
  <si>
    <t>「スコップを用いて人力による掻き起こし作業」＋「鎌やハサミを用いた除草の人力施工」</t>
  </si>
  <si>
    <t>KT-210097-A</t>
  </si>
  <si>
    <t>CKｉ注入管理システム</t>
  </si>
  <si>
    <t>切羽から10ｍ以内の直近で作業員による操作・注入データ読取・転記</t>
  </si>
  <si>
    <t>KT-210098-A</t>
  </si>
  <si>
    <t>補強布不要型ウレタン塗膜防水工法</t>
  </si>
  <si>
    <t>2成分形ウレタン塗膜防水材を用いたウレタンゴム系塗膜防水密着工法</t>
  </si>
  <si>
    <t>545㎡</t>
  </si>
  <si>
    <t>KT-210099-A</t>
  </si>
  <si>
    <t>ロードマルチ点検作業車</t>
  </si>
  <si>
    <t>アウトリガー方式の橋梁点検車</t>
  </si>
  <si>
    <t>KT-210100-A</t>
  </si>
  <si>
    <t>エリアガード</t>
  </si>
  <si>
    <t>番線で固定された金属パイプ</t>
  </si>
  <si>
    <t>KT-210101-A</t>
  </si>
  <si>
    <t>迅速に設置可能な切土工事の防護柵（メッシュウォールガード工法）</t>
  </si>
  <si>
    <t>杭基礎方式（親杭横矢板方式）による防護柵工法</t>
  </si>
  <si>
    <t>KT-210102-A</t>
  </si>
  <si>
    <t>ラジコンハンマーナイフモア「RCシリーズ」</t>
  </si>
  <si>
    <t>ハンドガイド式(簡易搭乗型)草刈機　刈幅1,500㎜</t>
  </si>
  <si>
    <t>KT-210103-A</t>
  </si>
  <si>
    <t>SoyShot-20</t>
  </si>
  <si>
    <t>鉱物系材料による塗膜養生工法</t>
  </si>
  <si>
    <t>KT-210104-A</t>
  </si>
  <si>
    <t>ワイヤロープ式防護柵用支柱カバー</t>
  </si>
  <si>
    <t>支柱上部から直接一体型の全周カバーを被せる構造の支柱カバー</t>
  </si>
  <si>
    <t>KT-220001-A</t>
  </si>
  <si>
    <t>建設機械向けドライブレコーダー「EM-1」</t>
  </si>
  <si>
    <t>防犯カメラや監視カメラ</t>
  </si>
  <si>
    <t>1月・台</t>
  </si>
  <si>
    <t>KT-220002-A</t>
  </si>
  <si>
    <t>高機能型低圧アルミ導体ケーブル『らくらくケーブル』</t>
  </si>
  <si>
    <t>600V CVTケーブル</t>
  </si>
  <si>
    <t>35m</t>
  </si>
  <si>
    <t>KT-220003-A</t>
  </si>
  <si>
    <t>省力化標識ブロー枠</t>
  </si>
  <si>
    <t>・スチール等の鋼製の枠のみで形成され、保護カバーを装着した標識枠</t>
  </si>
  <si>
    <t>KT-220004-A</t>
  </si>
  <si>
    <t>JWMシステム（Jet Wave Monitoring System）</t>
  </si>
  <si>
    <t>事後調査ボーリング（造成硬化後のチェックボーリング）</t>
  </si>
  <si>
    <t>KT-220005-A</t>
  </si>
  <si>
    <t>部分薄肉化ハイブリッドPCL工法</t>
  </si>
  <si>
    <t>場所打ち内巻補強工法</t>
  </si>
  <si>
    <t>KT-220006-A</t>
  </si>
  <si>
    <t>クラウド録画型ウェアラブルカメラ「SafiePocket２」</t>
  </si>
  <si>
    <t>現場に臨場しての確認</t>
  </si>
  <si>
    <t>KT-220007-A</t>
  </si>
  <si>
    <t>上腕アシストスーツ</t>
  </si>
  <si>
    <t>人力による作業</t>
  </si>
  <si>
    <t>KT-220008-A</t>
  </si>
  <si>
    <t>画像鮮明化装置「ＬＩＳｒ－１０１」</t>
  </si>
  <si>
    <t>画像鮮明化装置未設置の現場監視カメラ画像</t>
  </si>
  <si>
    <t>6ヶ月・台</t>
  </si>
  <si>
    <t>KT-220009-A</t>
  </si>
  <si>
    <t>かん兵衛ラフト工法</t>
  </si>
  <si>
    <t>表層地盤改良工法</t>
  </si>
  <si>
    <t>25ｍ2</t>
  </si>
  <si>
    <t>KT-220010-A</t>
  </si>
  <si>
    <t>スカイハーネス フロントプラス</t>
  </si>
  <si>
    <t>100kg対応 フルーハーネス</t>
  </si>
  <si>
    <t>KT-220011-A</t>
  </si>
  <si>
    <t>ホーク・ストッパードリル</t>
  </si>
  <si>
    <t>一般のコンクリートドリル（マーキング付き）</t>
  </si>
  <si>
    <t>160本</t>
  </si>
  <si>
    <t>KT-220012-A</t>
  </si>
  <si>
    <t>ハンドミストジェット工法</t>
  </si>
  <si>
    <t>KT-220013-A</t>
  </si>
  <si>
    <t>汚染土壌分級システム</t>
  </si>
  <si>
    <t>土壌洗浄処理（湿式サイクロンで75μｍに分級）後、75μｍ以下の粘土やシルト分は産業廃棄物処理</t>
  </si>
  <si>
    <t>KT-220014-A</t>
  </si>
  <si>
    <t>防草FRシール</t>
  </si>
  <si>
    <t>道路除草工（人力除草）及び欠損部補修工（常温合材使用）</t>
  </si>
  <si>
    <t>KT-220015-A</t>
  </si>
  <si>
    <t>懸濁型超微粒子複合シリカグラウト「ハイブリッドシリカ・シリーズ」</t>
  </si>
  <si>
    <t>高圧噴射撹拌工二重管工法（JSG工法）に用いるセメント系固化材（JG-1号）</t>
  </si>
  <si>
    <t>800m3</t>
  </si>
  <si>
    <t>KT-220016-A</t>
  </si>
  <si>
    <t>しずかるマット</t>
  </si>
  <si>
    <t>KT-220017-A</t>
  </si>
  <si>
    <t>リバーシブルガードフェンス</t>
  </si>
  <si>
    <t>片面の板のみに絵柄が取り付けられるガードフェンス</t>
  </si>
  <si>
    <t>KT-220018-A</t>
  </si>
  <si>
    <t>3WAY風抜け矢印板</t>
  </si>
  <si>
    <t>置き型矢印板</t>
  </si>
  <si>
    <t>KT-220019-A</t>
  </si>
  <si>
    <t>ハクオール</t>
  </si>
  <si>
    <t>鉱物油を主成分としたコンクリート型枠用油性剥離剤（施工上コンクリート表面に気泡が発生し補修を施す場合）</t>
  </si>
  <si>
    <t>KT-220020-A</t>
  </si>
  <si>
    <t>路面切削機搭載 「DFS粉塵回収装置」</t>
  </si>
  <si>
    <t>粉塵回収しない路面切削</t>
  </si>
  <si>
    <t>KT-220021-A</t>
  </si>
  <si>
    <t>排気排水・注入ホース</t>
  </si>
  <si>
    <t>排気用ホースとグラウトホースの2本で対応</t>
  </si>
  <si>
    <t>KT-220022-A</t>
  </si>
  <si>
    <t>すみ兵衛工法</t>
  </si>
  <si>
    <t>KT-220023-A</t>
  </si>
  <si>
    <t>ソーラー蓄電連棟ユニットハウス</t>
  </si>
  <si>
    <t>商用電源の連棟ユニットハウス</t>
  </si>
  <si>
    <t>KT-220024-A</t>
  </si>
  <si>
    <t>視認性を向上させた危険防止の粘着テープ</t>
  </si>
  <si>
    <t>トラテープ</t>
  </si>
  <si>
    <t>KT-220025-A</t>
  </si>
  <si>
    <t>運搬情報管理システム　it-Trucks</t>
  </si>
  <si>
    <t>担当者による野帳記録と電話連絡</t>
  </si>
  <si>
    <t>KT-220026-A</t>
  </si>
  <si>
    <t>アロフィクスMC2号（補助工法配合）</t>
  </si>
  <si>
    <t>粉体急硬剤を使用した2液型セメントミルク</t>
  </si>
  <si>
    <t>KT-220027-A</t>
  </si>
  <si>
    <t>高耐候性タッチアップ用シール材（RACタッチ）</t>
  </si>
  <si>
    <t>・塗替え塗装（RC-Ⅱ）にて対応</t>
  </si>
  <si>
    <t>KT-220028-A</t>
  </si>
  <si>
    <t>リアルタイム洪水予測システム（RiverCast）</t>
  </si>
  <si>
    <t>分布型水位予測システム（洪水流出解析について、流域の各メッシュに関する表層、地下水及び河道モデルの構築及びパラメータ設定を行う水位予測）</t>
  </si>
  <si>
    <t>3750km2</t>
  </si>
  <si>
    <t>KT-220029-A</t>
  </si>
  <si>
    <t>マグネットアンカー</t>
  </si>
  <si>
    <t>ピース溶接による固定</t>
  </si>
  <si>
    <t>KT-220030-A</t>
  </si>
  <si>
    <t>膜製スノーシェルター(積雪荷重低減型)</t>
  </si>
  <si>
    <t>鋼製スノーシェルター</t>
  </si>
  <si>
    <t>KT-220031-A</t>
  </si>
  <si>
    <t>アクパド工法Ⅱ</t>
  </si>
  <si>
    <t>KT-220032-A</t>
  </si>
  <si>
    <t>後付衝突警報及び車線逸脱警報装置「モービルアイ」</t>
  </si>
  <si>
    <t>衝突警報装置・車線逸脱警報装置の付いていない建設機械車両</t>
  </si>
  <si>
    <t>KT-220033-A</t>
  </si>
  <si>
    <t>KMSジョイント</t>
  </si>
  <si>
    <t>鋼フィンガージョイントの設置</t>
  </si>
  <si>
    <t>KT-220034-A</t>
  </si>
  <si>
    <t>コンクリート構造物補修材料EXGリペアシリーズ</t>
  </si>
  <si>
    <t>表面被覆工（コンクリート保護塗装CC-B）</t>
  </si>
  <si>
    <t>KT-220035-A</t>
  </si>
  <si>
    <t>KomVision（人検知衝突軽減システム）</t>
  </si>
  <si>
    <t>KT-220036-A</t>
  </si>
  <si>
    <t>フレキシブル排水処理設備「ハイドロヴァンガード」</t>
  </si>
  <si>
    <t>鋼製濁水処理設備</t>
  </si>
  <si>
    <t>KT-220037-A</t>
  </si>
  <si>
    <t>給油配送管理システム「Smart Web Order」</t>
  </si>
  <si>
    <t>現場担当者による電話やFAXでの給油連絡</t>
  </si>
  <si>
    <t>KT-220038-A</t>
  </si>
  <si>
    <t>AI石礫検出システム「グラッチェ」</t>
  </si>
  <si>
    <t>実測による礫径調査</t>
  </si>
  <si>
    <t>0.05km2</t>
  </si>
  <si>
    <t>KT-220039-A</t>
  </si>
  <si>
    <t>Grout Conductor</t>
  </si>
  <si>
    <t>作業員による流量計およびグラウトポンプ操作</t>
  </si>
  <si>
    <t>KT-220040-A</t>
  </si>
  <si>
    <t>遠隔空気圧モニタリングシステム「Tirematics」</t>
  </si>
  <si>
    <t>運転手による運行前点検(ハンマ＋エアゲージでの空気圧確認)</t>
  </si>
  <si>
    <t>30台・月</t>
  </si>
  <si>
    <t>KT-220041-A</t>
  </si>
  <si>
    <t>アクアシールドスプレー</t>
  </si>
  <si>
    <t>水系さび止め塗料（刷毛塗り）</t>
  </si>
  <si>
    <t>KT-220042-A</t>
  </si>
  <si>
    <t>ジオファイバー工法現場一面せん断試験機</t>
  </si>
  <si>
    <t>試験室に設置された大型一面せん線断試験機（ジオファイバー工法専用）</t>
  </si>
  <si>
    <t>KT-220043-A</t>
  </si>
  <si>
    <t>切羽のAI評価およびクラウドによるデータ共有システム</t>
  </si>
  <si>
    <t>技術者による目視</t>
  </si>
  <si>
    <t>KT-220044-A</t>
  </si>
  <si>
    <t>SDP埋設型枠工法</t>
  </si>
  <si>
    <t>埋設型枠工法（埋込インサート使用タイプ）</t>
  </si>
  <si>
    <t>KT-220045-A</t>
  </si>
  <si>
    <t>クラウド自動帳票システム「YOKUASA」</t>
  </si>
  <si>
    <t>施工データの移行と帳票作成を手作業で行う方法</t>
  </si>
  <si>
    <t>KT-220046-A</t>
  </si>
  <si>
    <t>耐震性、耐風圧性能を向上させた瓦工法</t>
  </si>
  <si>
    <t>粘土瓦を使った屋根の被覆工法 (粘土瓦+上部1カ所全数緊結工)</t>
  </si>
  <si>
    <t>KT-220047-A</t>
  </si>
  <si>
    <t>中尺先受工法</t>
  </si>
  <si>
    <t>注入式フォアポーリング</t>
  </si>
  <si>
    <t>10断面･m</t>
  </si>
  <si>
    <t>KT-220048-A</t>
  </si>
  <si>
    <t>舗装出来形デジカメ検測システム</t>
  </si>
  <si>
    <t>水糸による切削深さの検測とメジャーによる幅員の検測と人力による帳票作成</t>
  </si>
  <si>
    <t>KT-220049-A</t>
  </si>
  <si>
    <t>SUPER排水桝</t>
  </si>
  <si>
    <t>排水桝（FRP製下桝）</t>
  </si>
  <si>
    <t>KT-220050-A</t>
  </si>
  <si>
    <t>ガラス飛散防止コーティング材（MAMORI・21）</t>
  </si>
  <si>
    <t>建築用ガラス飛散防止フィルム（JISA5759規格）</t>
  </si>
  <si>
    <t>KT-220051-A</t>
  </si>
  <si>
    <t>漏水改善セパレーター</t>
  </si>
  <si>
    <t>丸セパレーター+水膨張性止水リング</t>
  </si>
  <si>
    <t>KT-220052-A</t>
  </si>
  <si>
    <t>カインドエア</t>
  </si>
  <si>
    <t>AE剤の混和</t>
  </si>
  <si>
    <t>200ｍ3</t>
  </si>
  <si>
    <t>KT-220053-A</t>
  </si>
  <si>
    <t>３Dドーム型誘導再帰反射マーカー</t>
  </si>
  <si>
    <t>視線誘導標デリネーター　かぶせ式</t>
  </si>
  <si>
    <t>KT-220054-A</t>
  </si>
  <si>
    <t>レーザー型開先隅肉計測装置　JS-SCAN</t>
  </si>
  <si>
    <t>専用ゲージによる手計測</t>
  </si>
  <si>
    <t>KT-220055-A</t>
  </si>
  <si>
    <t>溶接管理モニタ（J-WM1）</t>
  </si>
  <si>
    <t>手計算による入熱量の算出および溶接作業管理</t>
  </si>
  <si>
    <t>2.75m</t>
  </si>
  <si>
    <t>KT-220056-A</t>
  </si>
  <si>
    <t>フレキシブルベース付ポンプ</t>
  </si>
  <si>
    <t>ポンプ傾きをポンプを引き上げてベース基礎を再構築で修正する構造の立軸ポンプ</t>
  </si>
  <si>
    <t>KT-220057-A</t>
  </si>
  <si>
    <t>トンネル覆工コンクリート モニタリングシステム</t>
  </si>
  <si>
    <t>目視確認・スケッチにによる打ち上がり高さの確認・記録、目視・経験に基づく充填状況の確認、圧縮強度試験による脱型時期の推定</t>
  </si>
  <si>
    <t>KT-220058-A</t>
  </si>
  <si>
    <t>アルカリ法面緑化用液状中和剤「ドクターペーハー液剤」</t>
  </si>
  <si>
    <t>盛土法面整形工（客土置換）</t>
  </si>
  <si>
    <t>KT-220059-A</t>
  </si>
  <si>
    <t>ハイパー・スタッキング機能を有したデジタル型の地中レーダアンテナ</t>
  </si>
  <si>
    <t>パルス式地中レーダ用アンテナ</t>
  </si>
  <si>
    <t>KT-220060-A</t>
  </si>
  <si>
    <t>コンクリート打放し用の仕上げ材「シェルトクリヤ」</t>
  </si>
  <si>
    <t>KT-220061-A</t>
  </si>
  <si>
    <t>フォームサポート工法</t>
  </si>
  <si>
    <t>気泡混合軽量盛土工法</t>
  </si>
  <si>
    <t>KT-220062-A</t>
  </si>
  <si>
    <t>スティックステアモード搭載の小型・ミニ油圧ショベル</t>
  </si>
  <si>
    <t>走行レバー及びブレードレバーで操作する油圧ショベル</t>
  </si>
  <si>
    <t>KT-220063-A</t>
  </si>
  <si>
    <t>運転データ記録機能付発電機</t>
  </si>
  <si>
    <t>アワーメーターで発電機の積算運転時間のみを記録</t>
  </si>
  <si>
    <t>KT-220064-A</t>
  </si>
  <si>
    <t>コンクリートのスランプ保持剤「ヤマソー2020」</t>
  </si>
  <si>
    <t>一般の遅延剤</t>
  </si>
  <si>
    <t>280m3</t>
  </si>
  <si>
    <t>KT-220065-A</t>
  </si>
  <si>
    <t>注入管理システム搭載型ＰＧ工法</t>
  </si>
  <si>
    <t>KT-220066-A</t>
  </si>
  <si>
    <t>マルチ法面工法（Type1）</t>
  </si>
  <si>
    <t>KT-220067-A</t>
  </si>
  <si>
    <t>ワイヤレスひずみ計測システム「ハカルーター」</t>
  </si>
  <si>
    <t>有線式ひずみ計測器</t>
  </si>
  <si>
    <t>KT-220068-A</t>
  </si>
  <si>
    <t>建設SIGNESSデジタルサイネージシステム</t>
  </si>
  <si>
    <t>安全衛生掲示板</t>
  </si>
  <si>
    <t>KT-220069-A</t>
  </si>
  <si>
    <t>斜面変位監視システム</t>
  </si>
  <si>
    <t>据置型地盤傾斜計のデータを遠隔で収集できるようにしたシステム</t>
  </si>
  <si>
    <t>KT-220070-A</t>
  </si>
  <si>
    <t>スロープセイバー</t>
  </si>
  <si>
    <t>人力によるモルタル吹付工</t>
  </si>
  <si>
    <t>KT-220071-A</t>
  </si>
  <si>
    <t>システム式スライディングフラップゲート</t>
  </si>
  <si>
    <t>KT-220072-A</t>
  </si>
  <si>
    <t>切羽前方調査システム「ＤＲｉスコープ」</t>
  </si>
  <si>
    <t>水平削孔による採取コアの確認</t>
  </si>
  <si>
    <t>KT-220073-A</t>
  </si>
  <si>
    <t>LEDテープライト</t>
  </si>
  <si>
    <t>引掛けフック機能を有する蛍光ライト照明器具</t>
  </si>
  <si>
    <t>KT-220074-A</t>
  </si>
  <si>
    <t>ウェアラブル通信システム ラズビジョン</t>
  </si>
  <si>
    <t>スマホによる通話と動画／写真撮影によるコミュニケーション</t>
  </si>
  <si>
    <t>KT-220075-A</t>
  </si>
  <si>
    <t>HALUパネル工法</t>
  </si>
  <si>
    <t>切土補強土工＋壁面工</t>
  </si>
  <si>
    <t>230.3m2</t>
  </si>
  <si>
    <t>KT-220076-A</t>
  </si>
  <si>
    <t>水性カラー舗装材「アトムハードカラー水性エポタフ」</t>
  </si>
  <si>
    <t>KT-220077-A</t>
  </si>
  <si>
    <t>おねじ形コンクリートタップあと施工アンカー</t>
  </si>
  <si>
    <t>頭部を有するコンクリートタップ式あと施工アンカー</t>
  </si>
  <si>
    <t>KT-220078-A</t>
  </si>
  <si>
    <t>クラウド型管理システム　CONNET -コネット-</t>
  </si>
  <si>
    <t>現場監督が現場に赴き作業員に指示</t>
  </si>
  <si>
    <t>KT-220079-A</t>
  </si>
  <si>
    <t>回転式高圧水噴射装置「アセラジェット」を用いた路面洗浄工法</t>
  </si>
  <si>
    <t>高圧洗浄機を用いた路面洗浄</t>
  </si>
  <si>
    <t>500ｍ2</t>
  </si>
  <si>
    <t>KT-220080-A</t>
  </si>
  <si>
    <t>鋼杭打込記録自動作成システム</t>
  </si>
  <si>
    <t>紙に計測された記録を手入力し鋼杭打込記録を作成</t>
  </si>
  <si>
    <t>36本</t>
  </si>
  <si>
    <t>KT-220081-A</t>
  </si>
  <si>
    <t>斜張橋ケーブル点検ロボット「VESPINAE」</t>
  </si>
  <si>
    <t>ロープアクセスにて専門技術者が近接し点検</t>
  </si>
  <si>
    <t>6000m</t>
  </si>
  <si>
    <t>KT-220082-A</t>
  </si>
  <si>
    <t>ロック水系ハクリ工法</t>
  </si>
  <si>
    <t>KT-220083-A</t>
  </si>
  <si>
    <t>ストロングファルト</t>
  </si>
  <si>
    <t>ポリマー改質Ⅱ型アスファルト混合物</t>
  </si>
  <si>
    <t>KT-220084-A</t>
  </si>
  <si>
    <t>ソーラーシリーズ</t>
  </si>
  <si>
    <t>乾電池式工事灯</t>
  </si>
  <si>
    <t>KT-220085-A</t>
  </si>
  <si>
    <t>オクタゴンライン</t>
  </si>
  <si>
    <t>バリケード用鋼製単管パイプ</t>
  </si>
  <si>
    <t>KT-220086-A</t>
  </si>
  <si>
    <t>クレーン起立外観検査システム(C-SAI)</t>
  </si>
  <si>
    <t>ブームを伏せて目視で検査</t>
  </si>
  <si>
    <t>KT-220087-A</t>
  </si>
  <si>
    <t>自立強度型 圧力管更生 チューブテックスＲ工法</t>
  </si>
  <si>
    <t>表面被覆を接着する被覆材管内装着工法</t>
  </si>
  <si>
    <t>KT-220088-A</t>
  </si>
  <si>
    <t>高高ボルト工法</t>
  </si>
  <si>
    <t>小口径長尺鋼管先受工法</t>
  </si>
  <si>
    <t>16ｍ</t>
  </si>
  <si>
    <t>KT-220089-A</t>
  </si>
  <si>
    <t>交通誘導システム</t>
  </si>
  <si>
    <t>交通誘導警備員による交通誘導</t>
  </si>
  <si>
    <t>KT-220090-A</t>
  </si>
  <si>
    <t>拡幅歩道用FRPサンドイッチ床版</t>
  </si>
  <si>
    <t>鋼床版</t>
  </si>
  <si>
    <t>375m2</t>
  </si>
  <si>
    <t>KT-220091-A</t>
  </si>
  <si>
    <t>布製型枠工法</t>
  </si>
  <si>
    <t>KT-220092-A</t>
  </si>
  <si>
    <t>ゼットロンD</t>
  </si>
  <si>
    <t>ジェットヒーター等による給熱養生</t>
  </si>
  <si>
    <t>315㎡</t>
  </si>
  <si>
    <t>KT-220093-A</t>
  </si>
  <si>
    <t>塩害対策用アデムウォールパネル</t>
  </si>
  <si>
    <t>補強土壁工（帯鋼補強土壁）</t>
  </si>
  <si>
    <t>KT-220094-A</t>
  </si>
  <si>
    <t>シリコーン樹脂を用いた「バッファーコート」工法</t>
  </si>
  <si>
    <t>塗替塗装（C-5系(重防食塗装)）</t>
  </si>
  <si>
    <t>KT-220095-A</t>
  </si>
  <si>
    <t>ステップ継手</t>
  </si>
  <si>
    <t>MD継手を設置し、大便器の水量を増やす。</t>
  </si>
  <si>
    <t>1ケ所</t>
  </si>
  <si>
    <t>KT-220096-A</t>
  </si>
  <si>
    <t>フレックスエコウォール工法（耐震性鉛直遮水壁工法）</t>
  </si>
  <si>
    <t>等厚式ソイルセメント地中連続壁工法</t>
  </si>
  <si>
    <t>KT-220097-A</t>
  </si>
  <si>
    <t>フルオートドリルジャンボ（Boomer DTP)</t>
  </si>
  <si>
    <t>ドリルジャンボ（オペレータによるハンドル操作）</t>
  </si>
  <si>
    <t>KT-220098-A</t>
  </si>
  <si>
    <t xml:space="preserve"> 360°半天球カメラを用いた無線でのリアルタイム高画質動画配信システム</t>
  </si>
  <si>
    <t>車載および外部カメラによる無人化施工</t>
  </si>
  <si>
    <t>KT-220099-A</t>
  </si>
  <si>
    <t>建設キャリアアップシステム現場運用支援機器　建レコキット</t>
  </si>
  <si>
    <t>現場管理者が作業員の記入する出退勤時刻の台帳整理と目視の本人確認で就業状況等を管理</t>
  </si>
  <si>
    <t>KT-220100-A</t>
  </si>
  <si>
    <t>高耐力ＧＲＰロックボルト</t>
  </si>
  <si>
    <t>鋼製の高耐力ロックボルト</t>
  </si>
  <si>
    <t>KT-220101-A</t>
  </si>
  <si>
    <t>リアルタイム監視模擬負荷装置</t>
  </si>
  <si>
    <t>手動負荷設定負荷装置</t>
  </si>
  <si>
    <t>KT-220102-A</t>
  </si>
  <si>
    <t>ボスライト</t>
  </si>
  <si>
    <t>商用電源を使用した視線誘導標</t>
  </si>
  <si>
    <t>KT-220103-A</t>
  </si>
  <si>
    <t>Re-Flex (リ・フレックス)</t>
  </si>
  <si>
    <t>反射式の道路鋲</t>
  </si>
  <si>
    <t>KT-220104-A</t>
  </si>
  <si>
    <t>マンホール作業用安全柵「孔柵くん（こうさくくん）」</t>
  </si>
  <si>
    <t>カラーコーンによるエリア区画</t>
  </si>
  <si>
    <t>KT-220105-A</t>
  </si>
  <si>
    <t>着脱式ソーラーバッテリーシステムユニットハウス</t>
  </si>
  <si>
    <t>KT-220106-A</t>
  </si>
  <si>
    <t>クラウドカメラソリューション　MIRUMOTT</t>
  </si>
  <si>
    <t>KT-220107-A</t>
  </si>
  <si>
    <t>ハイパネル　オセロットシート</t>
  </si>
  <si>
    <t>防水層がナチュラル色で不織布が白色の防水シート</t>
  </si>
  <si>
    <t>KT-220108-A</t>
  </si>
  <si>
    <t>化学接着性防水シート〈フィットライナー〉</t>
  </si>
  <si>
    <t>山岳トンネル用防水シート</t>
  </si>
  <si>
    <t>KT-220109-A</t>
  </si>
  <si>
    <t>ビスコトップ　</t>
  </si>
  <si>
    <t>無添加のセメントベントナイト液（礫質地盤では先行掘削を行う）</t>
  </si>
  <si>
    <t>KT-220110-A</t>
  </si>
  <si>
    <t>コンクリート打込み用先端扁平ホース「ＯＫホース」</t>
  </si>
  <si>
    <t>円形のコンクリート打込み用先端ホース</t>
  </si>
  <si>
    <t>KT-220111-A</t>
  </si>
  <si>
    <t>M-CSCシステム</t>
  </si>
  <si>
    <t>KT-220112-A</t>
  </si>
  <si>
    <t>受圧板用不陸調整マット「ジオワッシャ」</t>
  </si>
  <si>
    <t>鉄筋挿入工（ロックボルト工）の手作業による不陸整正</t>
  </si>
  <si>
    <t>KT-220113-A</t>
  </si>
  <si>
    <t>ワイヤレスモニタリングシステム</t>
  </si>
  <si>
    <t>トータルステーションによる計測管理</t>
  </si>
  <si>
    <t>KT-220114-A</t>
  </si>
  <si>
    <t>安全停止レバーを配備したハンドガイドローラ</t>
  </si>
  <si>
    <t>安全装置ノブを配備したハンドガイドローラ</t>
  </si>
  <si>
    <t>KT-220115-A</t>
  </si>
  <si>
    <t>スライドパネル</t>
  </si>
  <si>
    <t>下地材・石膏ボード工法</t>
  </si>
  <si>
    <t>KT-220116-A</t>
  </si>
  <si>
    <t>国内排ガス規制適合プレート用Wクリーナー</t>
  </si>
  <si>
    <t>既存エアクリーナーのみのプレートコンパクター</t>
  </si>
  <si>
    <t>KT-220117-A</t>
  </si>
  <si>
    <t>すべり止め付きポリ塩化ビニルコーン</t>
  </si>
  <si>
    <t>すべり止め無しの一般的なコーン</t>
  </si>
  <si>
    <t>KT-220118-A</t>
  </si>
  <si>
    <t>生コン品質の低下を防止する温度上昇抑制塗料「遮熱レタンECO」</t>
  </si>
  <si>
    <t>遮熱効果のない一般的な上塗り塗料が塗装された生コンアジテータ車のドラム部分</t>
  </si>
  <si>
    <t>KT-220119-A</t>
  </si>
  <si>
    <t>エコパワー</t>
  </si>
  <si>
    <t>エンジン式発電機を用いて供給</t>
  </si>
  <si>
    <t>KT-220120-A</t>
  </si>
  <si>
    <t>表層埋設型樹脂製小型ボックス</t>
  </si>
  <si>
    <t>コンクリートトラフ地中埋設方式</t>
  </si>
  <si>
    <t>KT-220121-A</t>
  </si>
  <si>
    <t>パイプクーリング制御システム「ひえたくん」</t>
  </si>
  <si>
    <t>一定量のクーリング水を鋼管内に流す方法</t>
  </si>
  <si>
    <t>KT-220122-A</t>
  </si>
  <si>
    <t>安全教育動画の視聴サービス</t>
  </si>
  <si>
    <t>実写の放映で労働安全衛生教育</t>
  </si>
  <si>
    <t>KT-220123-A</t>
  </si>
  <si>
    <t>Geoベルト plus</t>
  </si>
  <si>
    <t>現場吹付法枠工＋鉄筋挿入工</t>
  </si>
  <si>
    <t>KT-220124-A</t>
  </si>
  <si>
    <t>MDLパイプ</t>
  </si>
  <si>
    <t>塩ビ管VP50</t>
  </si>
  <si>
    <t>KT-220125-A</t>
  </si>
  <si>
    <t>自動マーカーロボット</t>
  </si>
  <si>
    <t>トータルステーションと作業員によるマーキング</t>
  </si>
  <si>
    <t>100点（箇所）</t>
  </si>
  <si>
    <t>KT-220126-A</t>
  </si>
  <si>
    <t>ヘキサゴンマルチガード</t>
  </si>
  <si>
    <t>・一般的な工事現場向け単管バリケードスタンド</t>
  </si>
  <si>
    <t>200M</t>
  </si>
  <si>
    <t>KT-220127-A</t>
  </si>
  <si>
    <t>パデムシート</t>
  </si>
  <si>
    <t>遮水シートによる封じ込め工法</t>
  </si>
  <si>
    <t>KT-220128-A</t>
  </si>
  <si>
    <t>R-NUT</t>
  </si>
  <si>
    <t>施工完了をトルクレンチ等の計測工具で確認する、締付方式の金属拡張あと施工アンカー</t>
  </si>
  <si>
    <t>KT-220129-A</t>
  </si>
  <si>
    <t>衝突軽減システム「ＦＶＭ２＋」搭載油圧ショベル</t>
  </si>
  <si>
    <t>通常の油圧ショベルのオペレータの目視と機械操作による減速・停止</t>
  </si>
  <si>
    <t>4320m3</t>
  </si>
  <si>
    <t>KT-220130-A</t>
  </si>
  <si>
    <t>オーガスクリュー自動接続装置</t>
  </si>
  <si>
    <t>手作業によるオーガスクリューの接続</t>
  </si>
  <si>
    <t>KT-220131-A</t>
  </si>
  <si>
    <t>金属系拡底式アンカー　メタルアンダーカットアンカー</t>
  </si>
  <si>
    <t>・下孔穿孔後に再度拡底部形成の穿孔作業が必要な金属系拡底式アンカー</t>
  </si>
  <si>
    <t>KT-220132-A</t>
  </si>
  <si>
    <t>フェンスウォール　フラット</t>
  </si>
  <si>
    <t>現場打ち小型擁壁（フェンス柱箱抜き）</t>
  </si>
  <si>
    <t>KT-220133-A</t>
  </si>
  <si>
    <t>ゲンバルジャー</t>
  </si>
  <si>
    <t>紙またはホワイトボードによる情報共有・情報発信</t>
  </si>
  <si>
    <t>KT-220134-A</t>
  </si>
  <si>
    <t>無薬注除鉄処理装置（FRA工法）</t>
  </si>
  <si>
    <t>塩素系酸化剤、凝集剤の添加混合による溶解鉄処理システム</t>
  </si>
  <si>
    <t>KT-220135-A</t>
  </si>
  <si>
    <t>KMLAセンサー</t>
  </si>
  <si>
    <t>ひずみゲージ、データロガー及びPCを用いたひずみ計測方法</t>
  </si>
  <si>
    <t>KT-220136-A</t>
  </si>
  <si>
    <t>パラペットブロック</t>
  </si>
  <si>
    <t>現場打ち構造のコンクリート自立式擁壁</t>
  </si>
  <si>
    <t>KT-220137-A</t>
  </si>
  <si>
    <t>ホールナビゲーション・システム(Hole Navigation System)</t>
  </si>
  <si>
    <t>目視による穿孔照準と穿孔停止と穿孔レポートの手動記帳</t>
  </si>
  <si>
    <t>KT-220138-A</t>
  </si>
  <si>
    <t>超低騒音型ハンドガイド振動ローラ</t>
  </si>
  <si>
    <t>低騒音型ハンドガイド振動ローラ</t>
  </si>
  <si>
    <t>KT-220139-A</t>
  </si>
  <si>
    <t>スパイラルアンカー工法</t>
  </si>
  <si>
    <t>KT-220140-A</t>
  </si>
  <si>
    <t>WHJ-In工法</t>
  </si>
  <si>
    <t>スラリー撹拌工法(台船仕様)+高圧噴射撹拌工(単管式)</t>
  </si>
  <si>
    <t>9000㎥</t>
  </si>
  <si>
    <t>KT-220141-A</t>
  </si>
  <si>
    <t>太陽光蓄電型ユニットハウス</t>
  </si>
  <si>
    <t>発動発電機を電源として使うユニットハウス</t>
  </si>
  <si>
    <t>KT-220142-A</t>
  </si>
  <si>
    <t>可動支承を固定支承に変える固定化ブロック</t>
  </si>
  <si>
    <t>固定支承を使用し、支点部の移動のずれを仮設材の支承固定装置等を用いて位置を補正する技術</t>
  </si>
  <si>
    <t>24基</t>
  </si>
  <si>
    <t>KT-220143-A</t>
  </si>
  <si>
    <t>AIによる作業員検知システム</t>
  </si>
  <si>
    <t>監視員による警告</t>
  </si>
  <si>
    <t>KT-220144-A</t>
  </si>
  <si>
    <t>災害対応 備蓄型 組立式 個室トイレ 『ほぼ紙トイレ』</t>
  </si>
  <si>
    <t>仮設トイレ</t>
  </si>
  <si>
    <t>黒煙浄化装置</t>
  </si>
  <si>
    <t>ジェットローダー</t>
  </si>
  <si>
    <t>ロックOSD緑化工</t>
  </si>
  <si>
    <t>キャトルバン工法</t>
  </si>
  <si>
    <t>RAPIDAS</t>
  </si>
  <si>
    <t>移動式クレーンの姿勢検知装置</t>
  </si>
  <si>
    <t>西松式ケーブルクレーン自動運転システム</t>
  </si>
  <si>
    <t>ミクロ工法</t>
  </si>
  <si>
    <t>連続地中壁掘削機の掘削姿勢・位置計測システム</t>
  </si>
  <si>
    <t>ISパネル工法</t>
  </si>
  <si>
    <t>テクソル</t>
  </si>
  <si>
    <t>ミドリナール緑化工法</t>
  </si>
  <si>
    <t>SCM厚層基材吹付緑化工法</t>
  </si>
  <si>
    <t>テクソルグリーン工法</t>
  </si>
  <si>
    <t>ソイルファクター工法</t>
  </si>
  <si>
    <t>ON吹付緑化工法</t>
  </si>
  <si>
    <t>ロックウール緑化工法</t>
  </si>
  <si>
    <t>ソイルストッパー工法</t>
  </si>
  <si>
    <t>排出ガス浄化装置</t>
  </si>
  <si>
    <t>排水性舗装機能回復車</t>
  </si>
  <si>
    <t>REPP</t>
  </si>
  <si>
    <t>WAV300H型パワーカッタ</t>
  </si>
  <si>
    <t>ラディッシュアンカー</t>
  </si>
  <si>
    <t>TBS工法</t>
  </si>
  <si>
    <t>オーリス</t>
  </si>
  <si>
    <t>ほぞ付きセグメント工法</t>
  </si>
  <si>
    <t>杭頭スタッド工法</t>
  </si>
  <si>
    <t>エクセルクリート</t>
  </si>
  <si>
    <t>NCマット</t>
  </si>
  <si>
    <t>柔構造樋門・樋管</t>
  </si>
  <si>
    <t>荷重分散型KTB永久アンカー工法</t>
  </si>
  <si>
    <t>グリーンハーモニー(河川用大型植栽コンクリート)</t>
  </si>
  <si>
    <t>高圧型ドラムプレス脱水機による脱水プラントシステム</t>
  </si>
  <si>
    <t>自在接合型親子シールド</t>
  </si>
  <si>
    <t>JFB工法</t>
  </si>
  <si>
    <t>コンクリート躯体の防水,防食工法</t>
  </si>
  <si>
    <t>648㎡</t>
  </si>
  <si>
    <t>小径倍圧型水圧ピストンサンプラー</t>
  </si>
  <si>
    <t>耐震補強スカート工法</t>
  </si>
  <si>
    <t>管路防護ブロック</t>
  </si>
  <si>
    <t>SSRDマット</t>
  </si>
  <si>
    <t>傾斜式道路カッターによるシームレス工法</t>
  </si>
  <si>
    <t>アッシュフォードフォーミュラ</t>
  </si>
  <si>
    <t>コンクリート添加剤への廃棄タイヤの再利用技術</t>
  </si>
  <si>
    <t>侵食コントロールブランケット</t>
  </si>
  <si>
    <t>高架裏面吸音板(RTB)</t>
  </si>
  <si>
    <t>高架裏面吸音板(RTA)</t>
  </si>
  <si>
    <t>高架裏面吸音板(RF)</t>
  </si>
  <si>
    <t>高架裏面吸音板(RE)</t>
  </si>
  <si>
    <t>トンネル内装吸音板(POT)</t>
  </si>
  <si>
    <t>トンネル内装吸音板(POH)</t>
  </si>
  <si>
    <t>システムカディ</t>
  </si>
  <si>
    <t>コンピュータ・グラフィックスによる環境・景観シミュレーション</t>
  </si>
  <si>
    <t>ジオストン</t>
  </si>
  <si>
    <t>SD(Slot Drilling Method)工法</t>
  </si>
  <si>
    <t>2ｍ</t>
  </si>
  <si>
    <t>ハニカムセグメント</t>
  </si>
  <si>
    <t>免震床システム</t>
  </si>
  <si>
    <t>浸透・撥水型耐久性防汚塗工材</t>
  </si>
  <si>
    <t>高圧薄層脱水システム</t>
  </si>
  <si>
    <t>CCプラ管による電線共同溝、情報BOX</t>
  </si>
  <si>
    <t>建設大臣認定105度擁壁</t>
  </si>
  <si>
    <t>グリーンポケット工法</t>
  </si>
  <si>
    <t>排水性舗装機能回復車(排水性機能回復機器REPP)</t>
  </si>
  <si>
    <t>自動化オープンケーソン工法</t>
  </si>
  <si>
    <t>帯状ジオシンセティックス補強材「パラウェブ」</t>
  </si>
  <si>
    <t>NGKポアル消音円筒「ハイシャット」</t>
  </si>
  <si>
    <t>赤外ビーム式自動計数システム</t>
  </si>
  <si>
    <t>管渠型側溝(DO側溝)の自由勾配敷調整</t>
  </si>
  <si>
    <t>自動ビル建設システム</t>
  </si>
  <si>
    <t>CDM-コラム21工法</t>
  </si>
  <si>
    <t>ガイアートマスチックアスファルト(GMA)</t>
  </si>
  <si>
    <t>ガイアートファルト・ハード</t>
  </si>
  <si>
    <t>エヌジェイピィ(NJP)</t>
  </si>
  <si>
    <t>KMサルビア</t>
  </si>
  <si>
    <t>FWDによるたわみ測定</t>
  </si>
  <si>
    <t>プレコンポ工法</t>
  </si>
  <si>
    <t>ダッシュペーブE</t>
  </si>
  <si>
    <t>40kg</t>
  </si>
  <si>
    <t>KMソフタイル</t>
  </si>
  <si>
    <t>自然石積ブロックの構造</t>
  </si>
  <si>
    <t>積ブロック護岸緑化工法</t>
  </si>
  <si>
    <t>自由断面トンネル掘進機 過掘り防止装置(APEXS)</t>
  </si>
  <si>
    <t>テキスタイルフォーム工法</t>
  </si>
  <si>
    <t>クラドレン</t>
  </si>
  <si>
    <t>イーシーフレーム工法</t>
  </si>
  <si>
    <t>コンクリート製品接合収縮目地</t>
  </si>
  <si>
    <t>アラミド繊維シートによる既存コンクリート構造物の補強工法</t>
  </si>
  <si>
    <t>推進工法による柔構造樋管および遮水壁</t>
  </si>
  <si>
    <t>ダクタイル管を用いた柔構造樋管</t>
  </si>
  <si>
    <t>38m</t>
  </si>
  <si>
    <t>スピードセーブ工法</t>
  </si>
  <si>
    <t>薄層エスマック</t>
  </si>
  <si>
    <t>ミックスラガ</t>
  </si>
  <si>
    <t>ストリートプリント</t>
  </si>
  <si>
    <t>ゴムロールド</t>
  </si>
  <si>
    <t>ニッポCAM</t>
  </si>
  <si>
    <t>PJ-マッドスタビ</t>
  </si>
  <si>
    <t>ニューランソフトブロック</t>
  </si>
  <si>
    <t>SH工法</t>
  </si>
  <si>
    <t>FSフォーム工法</t>
  </si>
  <si>
    <t>10m^2</t>
  </si>
  <si>
    <t>太陽光発電組み込み建具(カーテンウォール、庇、ルーバー等)(セル内蔵の合わせガラスを使用)</t>
  </si>
  <si>
    <t>地中控え護岸工法</t>
  </si>
  <si>
    <t xml:space="preserve">アドバック </t>
  </si>
  <si>
    <t>1K㎡</t>
  </si>
  <si>
    <t>ベジクリート工法</t>
  </si>
  <si>
    <t>透水性弾性舗装(PPS)</t>
  </si>
  <si>
    <t>SDM工法</t>
  </si>
  <si>
    <t>LDis(エルディス)工法</t>
  </si>
  <si>
    <t>リペラーク(炭素繊維シート)によるコンクリート構造物の補修・補強工法</t>
  </si>
  <si>
    <t>アメニトップ</t>
  </si>
  <si>
    <t>アメニファルトE</t>
  </si>
  <si>
    <t>高速型排水性舗装機能回復車</t>
  </si>
  <si>
    <t>小糸工業 新型道路照明器具(HAF-58T)</t>
  </si>
  <si>
    <t>TLライニング工法</t>
  </si>
  <si>
    <t>建材一体型太陽電池外壁</t>
  </si>
  <si>
    <t>太陽電池一体型トップライト</t>
  </si>
  <si>
    <t>特殊アスファルトモルタルシール工法</t>
  </si>
  <si>
    <t>高耐久性舗装用改質アスファルト(ニチファルトHDS)</t>
  </si>
  <si>
    <t>タフファルトスーパーM(鋼床版排水性舗装用改質アスファルト)</t>
  </si>
  <si>
    <t>耐流動性常温舗装</t>
  </si>
  <si>
    <t>常温排水性混合物</t>
  </si>
  <si>
    <t>アスウッド舗装</t>
  </si>
  <si>
    <t>マンホール周辺部の補修工法</t>
  </si>
  <si>
    <t>切削オーバーレイ工事における事前調査の自動化</t>
  </si>
  <si>
    <t>広幅型鋼矢板</t>
  </si>
  <si>
    <t>SKS(Soter Kajima Stabilization)工法</t>
  </si>
  <si>
    <t>排水性トップコート工法(排水性舗装表面強化)</t>
  </si>
  <si>
    <t>泥水式ボックスシールド工法</t>
  </si>
  <si>
    <t>エコフォーム</t>
  </si>
  <si>
    <t>省エネ・低コストの新道路灯</t>
  </si>
  <si>
    <t>分岐型遮音壁Aタイプ</t>
  </si>
  <si>
    <t>セグメント・掘削土砂の自動搬送システム</t>
  </si>
  <si>
    <t>建材一体型太陽光発電システム</t>
  </si>
  <si>
    <t>省力化土留工法</t>
  </si>
  <si>
    <t>ボックスウェル工法</t>
  </si>
  <si>
    <t>ドリームホール工法</t>
  </si>
  <si>
    <t>9個所</t>
  </si>
  <si>
    <t xml:space="preserve">クケイホール工法 </t>
  </si>
  <si>
    <t>マイクロエース工法</t>
  </si>
  <si>
    <t>SH-SHINSO工法</t>
  </si>
  <si>
    <t>4H新型道路灯</t>
  </si>
  <si>
    <t>ファイバーソイル緑化ステップ工法</t>
  </si>
  <si>
    <t>ジオファイバー工法</t>
  </si>
  <si>
    <t>鹿島式硬岩機械掘削工法</t>
  </si>
  <si>
    <t>サンクリート擬岩パネル景観工法</t>
  </si>
  <si>
    <t>PP工法(PAE系ポリマーセメントモルタルマグネタイト・ピアー補強工法)</t>
  </si>
  <si>
    <t>ガンテツパイル</t>
  </si>
  <si>
    <t>海浜耐候性鋼</t>
  </si>
  <si>
    <t>NOMST工法(ノムスト)</t>
  </si>
  <si>
    <t>鋼製地中連続壁工法</t>
  </si>
  <si>
    <t>10m(道路延長)</t>
  </si>
  <si>
    <t>ボルトレス NMセグメント</t>
  </si>
  <si>
    <t>長スパン対応型グレーティング</t>
  </si>
  <si>
    <t>鋼製エレメント工法</t>
  </si>
  <si>
    <t>ジャッキアップ回転架設工法</t>
  </si>
  <si>
    <t>建築構造用耐火鋼材(FR鋼)</t>
  </si>
  <si>
    <t>弾塑性履歴型ダンパー</t>
  </si>
  <si>
    <t>建築構造用TMCP極厚H形鋼</t>
  </si>
  <si>
    <t>キョーワ式フィルターユニットⅠ型・Ⅱ型・マット型</t>
  </si>
  <si>
    <t>直線形ポール式新型道路照明器具</t>
  </si>
  <si>
    <t>排水性トップコ-ト工法</t>
  </si>
  <si>
    <t>道路照明(直線型)における器具および直線ポールの技術</t>
  </si>
  <si>
    <t>もみがら舗装</t>
  </si>
  <si>
    <t>エポコラム工法(地盤改良工法)</t>
  </si>
  <si>
    <t>10.2㎡</t>
  </si>
  <si>
    <t>耐酸性工法</t>
  </si>
  <si>
    <t>グリーンカット機「KAME」</t>
  </si>
  <si>
    <t>アラミドFRPグラウンドアンカー</t>
  </si>
  <si>
    <t>深礎工事機械化工法</t>
  </si>
  <si>
    <t>ReSP工法</t>
  </si>
  <si>
    <t>国土式ダム自動型枠工法</t>
  </si>
  <si>
    <t>スーパーアスコンMX</t>
  </si>
  <si>
    <t>Tパネル擁壁</t>
  </si>
  <si>
    <t>アースカット工法</t>
  </si>
  <si>
    <t>現場打法枠工法フジフレーム工法</t>
  </si>
  <si>
    <t>ポンプ圧送モルタル、コンクリート吹付工法及び鋼繊維入りモルタル、コンクリート</t>
  </si>
  <si>
    <t>高比重コンクリートを用いたテトラポッドの利用技術</t>
  </si>
  <si>
    <t>調整篭及び調整篭を使用した布団篭工法</t>
  </si>
  <si>
    <t>常温排水性舗装</t>
  </si>
  <si>
    <t>放熱管入りRCプレキャスト舗装版</t>
  </si>
  <si>
    <t>排水ポンプ車(100m3/min級)</t>
  </si>
  <si>
    <t>戸田式都市型ケーソン圧入工法</t>
  </si>
  <si>
    <t>パラガスC</t>
  </si>
  <si>
    <t>New PLS工法</t>
  </si>
  <si>
    <t>オ・デ・クリオ工法</t>
  </si>
  <si>
    <t>1m3・℃</t>
  </si>
  <si>
    <t>軽量盛土(HML)工法</t>
  </si>
  <si>
    <t>TSP探査技術(切羽前方探査技術)</t>
  </si>
  <si>
    <t>節杭砕石ドレーン(グラベルトップ)工法</t>
  </si>
  <si>
    <t>1建物</t>
  </si>
  <si>
    <t>シールドナビゲーター</t>
  </si>
  <si>
    <t>曲走コンベヤを利用した搬送システム</t>
  </si>
  <si>
    <t>パターンドコンクリート</t>
  </si>
  <si>
    <t>ディープ・バイブロ工法</t>
  </si>
  <si>
    <t>25000ｍ3</t>
  </si>
  <si>
    <t>TOFT工法</t>
  </si>
  <si>
    <t>錢高式地中壁工法</t>
  </si>
  <si>
    <t>深度化スラリーポンプ</t>
  </si>
  <si>
    <t>高濃度土砂移送ポンプ(2連式ピストンポンプ)</t>
  </si>
  <si>
    <t>切羽前方探査</t>
  </si>
  <si>
    <t>メビウス工法</t>
  </si>
  <si>
    <t>PC吊床版橋の送り出し架設工法</t>
  </si>
  <si>
    <t>新地下水処理工法</t>
  </si>
  <si>
    <t>沈埋トンネル海底移動工法(SCAT工法)</t>
  </si>
  <si>
    <t>自己上昇式足場型枠工法(SPUS工法)</t>
  </si>
  <si>
    <t>GPS転圧管理システム</t>
  </si>
  <si>
    <t>100000m^3</t>
  </si>
  <si>
    <t>シールド自動制御システム(Dash'DC)</t>
  </si>
  <si>
    <t>マルチング・エク-レ</t>
  </si>
  <si>
    <t>コンクリート型枠清掃ケレン装置</t>
  </si>
  <si>
    <t>NEW・TAPS工法</t>
  </si>
  <si>
    <t>歩道清掃機(0.07m3級、ハンドガイド式)</t>
  </si>
  <si>
    <t>ハイグレードスイーパー</t>
  </si>
  <si>
    <t>歩道清掃車(フロントリフトダンプ、ブラシ吸引併用式)</t>
  </si>
  <si>
    <t>路面清掃車の主ブラシ接地荷重増加装置</t>
  </si>
  <si>
    <t>コンパックSP防水工法</t>
  </si>
  <si>
    <t>ニッテック</t>
  </si>
  <si>
    <t>3D映像装置付ラジコンロードホールダンプ</t>
  </si>
  <si>
    <t>階段状法覆いブロック リオベール</t>
  </si>
  <si>
    <t>魚道用根固コンクリートブロック ととろっく</t>
  </si>
  <si>
    <t>低水護岸用魚巣ブロック ギョストーン</t>
  </si>
  <si>
    <t>箱状被覆ブロック せせらぎかん</t>
  </si>
  <si>
    <t>超大型電動式ズリ積込み機</t>
  </si>
  <si>
    <t>インクラインドコンベア</t>
  </si>
  <si>
    <t>横3連型MFシールド工法</t>
  </si>
  <si>
    <t>並列斜材制振束ねシステム</t>
  </si>
  <si>
    <t>低重心全自動三軸オーガ機</t>
  </si>
  <si>
    <t>既存RC橋脚の耐震補強工法</t>
  </si>
  <si>
    <t>大型油圧ブレーカ掘削工法</t>
  </si>
  <si>
    <t>低温ダンパーシステム</t>
  </si>
  <si>
    <t>6連ブラシ式グリーンカット機</t>
  </si>
  <si>
    <t>自動化ケーソン工法</t>
  </si>
  <si>
    <t>伐採材炭化利用システム</t>
  </si>
  <si>
    <t>0kg</t>
  </si>
  <si>
    <t>新3次元トンネル計測システム</t>
  </si>
  <si>
    <t>新3次元地表面計測システム</t>
  </si>
  <si>
    <t>礫混入ベントナイト混合土を用いた人工遮水工法</t>
  </si>
  <si>
    <t>カジマ・EX・テレコンシステム</t>
  </si>
  <si>
    <t>NVコンクリート</t>
  </si>
  <si>
    <t>液体窒素によるプレクーリング</t>
  </si>
  <si>
    <t>トンネル切羽速度検層システム</t>
  </si>
  <si>
    <t>現場説明用プレゼンテーションシステム</t>
  </si>
  <si>
    <t>セグメント自動組立システム</t>
  </si>
  <si>
    <t>ACS板スラブ工法</t>
  </si>
  <si>
    <t>CAサンド</t>
  </si>
  <si>
    <t>K-NTL工法</t>
  </si>
  <si>
    <t>1分</t>
  </si>
  <si>
    <t>山岳トンネル総合管理システム(Mother-21)</t>
  </si>
  <si>
    <t>GPSリアルタイム遠隔測量システム</t>
  </si>
  <si>
    <t>GPS測量システム</t>
  </si>
  <si>
    <t>ET-ロボ</t>
  </si>
  <si>
    <t>J&amp;C工法</t>
  </si>
  <si>
    <t>292.5292.5m3</t>
  </si>
  <si>
    <t>ダム漏水予測・監視技術</t>
  </si>
  <si>
    <t>マスコンクリート温度管理システム</t>
  </si>
  <si>
    <t>メタルタン工法</t>
  </si>
  <si>
    <t>インジェクト工法</t>
  </si>
  <si>
    <t>異形断面シールド工法</t>
  </si>
  <si>
    <t>T・Aグラウトパイプルーフ工法</t>
  </si>
  <si>
    <t>MS LIFE SYSTEM</t>
  </si>
  <si>
    <t>FONドリル工法</t>
  </si>
  <si>
    <t>ROVOケーソン工法</t>
  </si>
  <si>
    <t>ADAGIO</t>
  </si>
  <si>
    <t>青木式ダム用自動型枠</t>
  </si>
  <si>
    <t>コッター・クイックジョイントセグメント</t>
  </si>
  <si>
    <t>鹿島式ダム型枠及びスライド機械</t>
  </si>
  <si>
    <t>鹿島式トランスファーカ及び遠隔油圧開閉式コンクリートバケット</t>
  </si>
  <si>
    <t>スーパーRD工法</t>
  </si>
  <si>
    <t>高次団粒SF緑化システム―SF緑化工法,TG緑化工法、BF緑化工法、ER緑化工法、MF緑化工法―</t>
  </si>
  <si>
    <t>緑化舗装(グリーン・オクトパーク)</t>
  </si>
  <si>
    <t>ペパール工</t>
  </si>
  <si>
    <t>シールド施工/セグメント組立同時掘削システム</t>
  </si>
  <si>
    <t>デュラカームV(高架裏面)</t>
  </si>
  <si>
    <t>カバナス65V(堀割,トンネル)</t>
  </si>
  <si>
    <t>吸音板「ソ-ンライト」(トンネル・植栽枡)</t>
  </si>
  <si>
    <t>ソイルセメント合成鋼管杭工法(HYSC杭)</t>
  </si>
  <si>
    <t>高架裏面吸音材U型(高架裏面)</t>
  </si>
  <si>
    <t>高架裏面吸音材F型(高架裏面)</t>
  </si>
  <si>
    <t>高架裏面吸音材W型(高架裏面)</t>
  </si>
  <si>
    <t>市街地用防音壁</t>
  </si>
  <si>
    <t>シールドエキスパートシステム</t>
  </si>
  <si>
    <t>アスファルト舗装厚測定レーダーを用いた舗装厚の非破壊確認</t>
  </si>
  <si>
    <t>高速ろ過器(繊維状ろ材)</t>
  </si>
  <si>
    <t>オゾン処理システム</t>
  </si>
  <si>
    <t>防音ドーム</t>
  </si>
  <si>
    <t>軟弱地盤上の盛土施工最適化システム</t>
  </si>
  <si>
    <t>1ケース</t>
  </si>
  <si>
    <t>山留め設計トータルシステム</t>
  </si>
  <si>
    <t>10ケース</t>
  </si>
  <si>
    <t>音波式漏水検知システム</t>
  </si>
  <si>
    <t>土壌温度コントロールシステム既設グラウンド敷設工法</t>
  </si>
  <si>
    <t>ケーソン製作の省力化・自動化工法</t>
  </si>
  <si>
    <t>親子シールド工法</t>
  </si>
  <si>
    <t>鉄筋自動配列装置</t>
  </si>
  <si>
    <t>新KSGS</t>
  </si>
  <si>
    <t>環境に優しい建設工事のために濁水処理管理システム</t>
  </si>
  <si>
    <t>トンネル工事の無線通信システム</t>
  </si>
  <si>
    <t>真空吸引式ワイヤメッシュコンベア脱水機</t>
  </si>
  <si>
    <t>KAJIMAハイテクシート</t>
  </si>
  <si>
    <t>凍土急速解凍システム</t>
  </si>
  <si>
    <t>車載型作業環境モニタリングシステム</t>
  </si>
  <si>
    <t>沿岸海域環境予測システム</t>
  </si>
  <si>
    <t>トンネルレーダ巻厚空洞計測システム</t>
  </si>
  <si>
    <t>杭土留塀一体化工法</t>
  </si>
  <si>
    <t>コンクリートフィニッシャー RF202</t>
  </si>
  <si>
    <t>ARVシステム工法</t>
  </si>
  <si>
    <t>折りたたみ式昇降階段</t>
  </si>
  <si>
    <t>多目的テント</t>
  </si>
  <si>
    <t>排水性舗装用改質アスファルト(タフファルトスーパー)</t>
  </si>
  <si>
    <t>拡底杭工法</t>
  </si>
  <si>
    <t>超多点同時注入工法</t>
  </si>
  <si>
    <t>リサイクルジェットグラウト工法</t>
  </si>
  <si>
    <t>SPP工法(Synchronized Piling with Pre-boring)</t>
  </si>
  <si>
    <t>1150m</t>
  </si>
  <si>
    <t>グラウト長距離エア圧送システム</t>
  </si>
  <si>
    <t>980m</t>
  </si>
  <si>
    <t>地すべり/斜面自動監視解析システム</t>
  </si>
  <si>
    <t>孔内静水圧透水試験法(多段階孔内定水位(有効圧)試験法)</t>
  </si>
  <si>
    <t>ロッドライナー工法</t>
  </si>
  <si>
    <t>トレビチューブ工法</t>
  </si>
  <si>
    <t>198m(トンネルm)</t>
  </si>
  <si>
    <t>古河トンネル内装板</t>
  </si>
  <si>
    <t>古河トンネル吸音内装板</t>
  </si>
  <si>
    <t>OMソーラー</t>
  </si>
  <si>
    <t>CONEX-SYSTEM</t>
  </si>
  <si>
    <t>雑草侵入防止型植樹帯の防草植栽工法</t>
  </si>
  <si>
    <t>Qマット</t>
  </si>
  <si>
    <t>100㎡・.回</t>
  </si>
  <si>
    <t>ハイドロテクトタイル</t>
  </si>
  <si>
    <t>焼却灰の高温溶融による人工骨材の製造</t>
  </si>
  <si>
    <t>ポケットベルによる緊急連絡システム</t>
  </si>
  <si>
    <t>自動化骨材プラント(CAP)</t>
  </si>
  <si>
    <t>RESCO工法(Reverse circulation drill Shaft Construction Method)</t>
  </si>
  <si>
    <t>突起付きシート差込み耐食工法</t>
  </si>
  <si>
    <t>1㎡/年</t>
  </si>
  <si>
    <t>目地切り兼用バイバック</t>
  </si>
  <si>
    <t>36m/h</t>
  </si>
  <si>
    <t>グリーンカットとズリ回収・運搬機(アライグマ)</t>
  </si>
  <si>
    <t>GPSを用いた高層構造物の鉛直度計測技術</t>
  </si>
  <si>
    <t>40階</t>
  </si>
  <si>
    <t>GPSを用いた深浅/地形測量システム</t>
  </si>
  <si>
    <t>VRシステム</t>
  </si>
  <si>
    <t>吸水槽の高流速化</t>
  </si>
  <si>
    <t>エジェクター式真空ステーションユニット</t>
  </si>
  <si>
    <t>真空弁ユニット無線監視システム</t>
  </si>
  <si>
    <t>真空管路の路線別監視システム</t>
  </si>
  <si>
    <t>生物脱臭装置</t>
  </si>
  <si>
    <t>セグメント架設用橋形クレーン</t>
  </si>
  <si>
    <t>錆止め効果付き道路凍結防止工法</t>
  </si>
  <si>
    <t>10ｔ</t>
  </si>
  <si>
    <t>動力フラップゲート</t>
  </si>
  <si>
    <t>防蝕ストッパー装置</t>
  </si>
  <si>
    <t>再生コンクリート</t>
  </si>
  <si>
    <t>屋根一体型太陽光発電システム</t>
  </si>
  <si>
    <t>10kw</t>
  </si>
  <si>
    <t>アクアグラウト工法</t>
  </si>
  <si>
    <t>P&amp;PCセグメント工法</t>
  </si>
  <si>
    <t>SPC工法</t>
  </si>
  <si>
    <t>FRPシート補強工法</t>
  </si>
  <si>
    <t>炭素繊維シート補強工法</t>
  </si>
  <si>
    <t>気泡混合補強土工法</t>
  </si>
  <si>
    <t>インパイプ工法</t>
  </si>
  <si>
    <t>建築地下用・白石式ニューマチックケーソン工法</t>
  </si>
  <si>
    <t>PREDOUX 耐震杭工法</t>
  </si>
  <si>
    <t>ステレオ画像解析システム</t>
  </si>
  <si>
    <t>RSS(岩盤対応型)工法</t>
  </si>
  <si>
    <t>DPAシステム</t>
  </si>
  <si>
    <t>SENTANパイル工法</t>
  </si>
  <si>
    <t>青木式トランスファーカー自動運転システム</t>
  </si>
  <si>
    <t>オートキャリアシステム</t>
  </si>
  <si>
    <t>清水式コンクリート打継面処理機</t>
  </si>
  <si>
    <t>アクリル系レジンコンクリート</t>
  </si>
  <si>
    <t>ウォータージェットを利用したコンクリート斫り工法</t>
  </si>
  <si>
    <t>3連MFシールド工法</t>
  </si>
  <si>
    <t>大型土工機械の遠隔操作技術</t>
  </si>
  <si>
    <t>ONCコンクリート</t>
  </si>
  <si>
    <t>電気防食法 エルガードシステム</t>
  </si>
  <si>
    <t>SEW工法</t>
  </si>
  <si>
    <t>FAST</t>
  </si>
  <si>
    <t>爆破解体工法</t>
  </si>
  <si>
    <t>ミドリナール団粒緑化工法</t>
  </si>
  <si>
    <t>ロボマスター-TⅡ</t>
  </si>
  <si>
    <t>ドライミックス式プレクーリング工法</t>
  </si>
  <si>
    <t>弁慶</t>
  </si>
  <si>
    <t>防水シート電磁誘導溶着装置</t>
  </si>
  <si>
    <t>橋脚用ハーフプレキャスト工法</t>
  </si>
  <si>
    <t>DeMIC-S工法</t>
  </si>
  <si>
    <t>PAGURO</t>
  </si>
  <si>
    <t>変断面地中連続壁工法</t>
  </si>
  <si>
    <t>高性能連続地中壁(ハイパー連壁)</t>
  </si>
  <si>
    <t>薄膜遮水壁工法(TRUST工法)</t>
  </si>
  <si>
    <t>高剛性基礎工法</t>
  </si>
  <si>
    <t>TOM-JET工法</t>
  </si>
  <si>
    <t>マルチウォール工法</t>
  </si>
  <si>
    <t>AQフォーム</t>
  </si>
  <si>
    <t>64.8m2</t>
  </si>
  <si>
    <t>スーパークリート連壁</t>
  </si>
  <si>
    <t>新素材コンクリートを用いたシールド発進・到達立坑の施工</t>
  </si>
  <si>
    <t>堆積土連続搬出技術(走行台車式排砂機)</t>
  </si>
  <si>
    <t>砂防ダム用鋼製排砂スクリーン工</t>
  </si>
  <si>
    <t>ペーブドレーン</t>
  </si>
  <si>
    <t>110m</t>
  </si>
  <si>
    <t>テクロック工法</t>
  </si>
  <si>
    <t>マウスパッカー工法</t>
  </si>
  <si>
    <t>APSアンカーケーブル工法</t>
  </si>
  <si>
    <t>トンネル覆工レーダ探査装置</t>
  </si>
  <si>
    <t>1000m(測線長)</t>
  </si>
  <si>
    <t>ロータリーハツリ君</t>
  </si>
  <si>
    <t>CFRPグラウンドアンカー工法</t>
  </si>
  <si>
    <t>フローティング型枠工法</t>
  </si>
  <si>
    <t>118m2</t>
  </si>
  <si>
    <t>ドレーンSP工法</t>
  </si>
  <si>
    <t>10護岸延長m</t>
  </si>
  <si>
    <t>自然流下式砂ろ過池</t>
  </si>
  <si>
    <t>YBSダンパー</t>
  </si>
  <si>
    <t>横河合成床版</t>
  </si>
  <si>
    <t>人工海底山脈</t>
  </si>
  <si>
    <t>トンネルHSP法</t>
  </si>
  <si>
    <t>NOMST工法</t>
  </si>
  <si>
    <t>シールドマスター21</t>
  </si>
  <si>
    <t>光弾性材料による遠隔応力測定システム</t>
  </si>
  <si>
    <t>鉄骨建方システム</t>
  </si>
  <si>
    <t>送電用深礎全断面掘削機</t>
  </si>
  <si>
    <t>ダム基礎グラウチング注入効果判定支援システム</t>
  </si>
  <si>
    <t>土工量管理システム</t>
  </si>
  <si>
    <t>クリーントップ工法</t>
  </si>
  <si>
    <t>弾性波を用いた切羽前方探査システム</t>
  </si>
  <si>
    <t>シールド掘削機の自動測量システム</t>
  </si>
  <si>
    <t>熊谷組超大型連続地中壁工法</t>
  </si>
  <si>
    <t>トンネルの発破振動・騒音解析評価システム</t>
  </si>
  <si>
    <t>データ・テレコントロール用多重通信システム</t>
  </si>
  <si>
    <t>FRPステーケーブル</t>
  </si>
  <si>
    <t>パイプセッター</t>
  </si>
  <si>
    <t>切羽崩壊予測システム</t>
  </si>
  <si>
    <t>ジオメルト工法(原位置ガラス固化技術)</t>
  </si>
  <si>
    <t>締固め砕石ドレーン工法</t>
  </si>
  <si>
    <t>複合ドレーン工法</t>
  </si>
  <si>
    <t>生物脱臭システム</t>
  </si>
  <si>
    <t>プランテックス</t>
  </si>
  <si>
    <t>曲線ボーリング装置(TULIP工法)</t>
  </si>
  <si>
    <t>スーパーフロテックアンカー(SFL)</t>
  </si>
  <si>
    <t>EGSアンカー工法</t>
  </si>
  <si>
    <t>ウイング(凸形)セグメント工法</t>
  </si>
  <si>
    <t xml:space="preserve">JTS工法 </t>
  </si>
  <si>
    <t>FRP補強工法</t>
  </si>
  <si>
    <t>NUP(ナップ)グラベルドレーン工法</t>
  </si>
  <si>
    <t>事前混合処理工法(PREM工法)</t>
  </si>
  <si>
    <t>Image Station</t>
  </si>
  <si>
    <t>ハイパフォーム</t>
  </si>
  <si>
    <t>100㎡・回</t>
  </si>
  <si>
    <t>パラダイナー</t>
  </si>
  <si>
    <t>1㎡・回</t>
  </si>
  <si>
    <t>流動化処理工法</t>
  </si>
  <si>
    <t>ARC工法</t>
  </si>
  <si>
    <t>車道用高耐久性インターロッキングブロック舗装</t>
  </si>
  <si>
    <t>河川堤防の浸透に対する調査におけるジオプローブの活用</t>
  </si>
  <si>
    <t>フレームストーン</t>
  </si>
  <si>
    <t>TRD工法</t>
  </si>
  <si>
    <t>シリカフュームセメント</t>
  </si>
  <si>
    <t>地滑り自動観測システム</t>
  </si>
  <si>
    <t>RASコラム工法</t>
  </si>
  <si>
    <t>ジオ・トリム</t>
  </si>
  <si>
    <t>ジョグコート舗装</t>
  </si>
  <si>
    <t>HAMMYOシリーズ</t>
  </si>
  <si>
    <t>PCa階段先行構築工法</t>
  </si>
  <si>
    <t>1階分</t>
  </si>
  <si>
    <t>自走式小型破砕機</t>
  </si>
  <si>
    <t>ロードヒーティングシステム「暖路」</t>
  </si>
  <si>
    <t>シールド工法用セグメントのインサート継手</t>
  </si>
  <si>
    <t>高濃度浚渫工法</t>
  </si>
  <si>
    <t>ヘリウム混合ガス(三種混合ガス)利用システム</t>
  </si>
  <si>
    <t>O.ECL工法</t>
  </si>
  <si>
    <t>建設機械遠隔操作システム</t>
  </si>
  <si>
    <t>リモートコントロール振動ローラ</t>
  </si>
  <si>
    <t>シールド自動方向制御システム</t>
  </si>
  <si>
    <t>ダム堤体内コンクリート供給用先端コンベヤ</t>
  </si>
  <si>
    <t>木製被覆高欄</t>
  </si>
  <si>
    <t>宇部三菱低熱ポルトランドセメントL</t>
  </si>
  <si>
    <t>C型スリットダム</t>
  </si>
  <si>
    <t>鋼板セルダム</t>
  </si>
  <si>
    <t>3次元骨組弾塑性解析システム Say_NAP</t>
  </si>
  <si>
    <t>PC-ECL工法</t>
  </si>
  <si>
    <t>アンダ-ピニング施工管理システム</t>
  </si>
  <si>
    <t>アラミド緊張材を用いた外ケーブル用ブラケット固定工法</t>
  </si>
  <si>
    <t>D&amp;Wスティケーブルサドルシステム</t>
  </si>
  <si>
    <t xml:space="preserve"> 大口径深礎施工管理システム</t>
  </si>
  <si>
    <t>斜張ケーブル用高減衰ゴムダンパー</t>
  </si>
  <si>
    <t>後ひずみ調整工法</t>
  </si>
  <si>
    <t>トンネル拡幅工法</t>
  </si>
  <si>
    <t>ポリマー型枠工法</t>
  </si>
  <si>
    <t>中押し推進機</t>
  </si>
  <si>
    <t>小型浄水装置</t>
  </si>
  <si>
    <t>トレンディ・ドーム</t>
  </si>
  <si>
    <t>NIC-LAMOS</t>
  </si>
  <si>
    <t>高流動コンクリート工法</t>
  </si>
  <si>
    <t>西松式パッシブ型制振装置</t>
  </si>
  <si>
    <t>DIA-WIN工法</t>
  </si>
  <si>
    <t>FRP-M管による特殊二次覆工</t>
  </si>
  <si>
    <t>フローイングコンクリート</t>
  </si>
  <si>
    <t>コンクリート廃材の再生粉体混和材</t>
  </si>
  <si>
    <t>矩形断面シールド工法(SDRタイプ)</t>
  </si>
  <si>
    <t>分岐シールド工法</t>
  </si>
  <si>
    <t>西松式ハイブリット構造</t>
  </si>
  <si>
    <t>プレセット鍛造ボルト継手</t>
  </si>
  <si>
    <t>1Ring</t>
  </si>
  <si>
    <t>リバーボン(マルチ)スパイラル</t>
  </si>
  <si>
    <t>盛土補強材 コスモグリッド</t>
  </si>
  <si>
    <t>72壁㎡</t>
  </si>
  <si>
    <t>リバーレン</t>
  </si>
  <si>
    <t>高流動コンクリート(ビオクリート)</t>
  </si>
  <si>
    <t>コンクリートプレクーリング工法(C.D.C工法)</t>
  </si>
  <si>
    <t>0</t>
  </si>
  <si>
    <t>骨材の真空冷却工法</t>
  </si>
  <si>
    <t>発光式センターラインシステム</t>
  </si>
  <si>
    <t>ペーバーパック</t>
  </si>
  <si>
    <t>シーロフレックス</t>
  </si>
  <si>
    <t>フォーリングウェイトデフレクトメータ</t>
  </si>
  <si>
    <t>THR-30</t>
  </si>
  <si>
    <t>鉄建式免震構法</t>
  </si>
  <si>
    <t>MOOTEC工法(外郭プレキャスト部材を用いた建築物の構築方)</t>
  </si>
  <si>
    <t>1101m2</t>
  </si>
  <si>
    <t>GPS土量施工管理システム</t>
  </si>
  <si>
    <t>32000m3</t>
  </si>
  <si>
    <t>シールド全自動管理システム(Total-TADS)</t>
  </si>
  <si>
    <t>人工岩景観工法</t>
  </si>
  <si>
    <t>N式ア-ス工法</t>
  </si>
  <si>
    <t>GPSによる土工管理システム</t>
  </si>
  <si>
    <t>SPDRシステム</t>
  </si>
  <si>
    <t>トンネル地山探査システム</t>
  </si>
  <si>
    <t>宇部三菱低熱高強度ポルトランドセメントL5</t>
  </si>
  <si>
    <t>SCストランド</t>
  </si>
  <si>
    <t>ユニラップ工法</t>
  </si>
  <si>
    <t>片面施工用高力ボルト</t>
  </si>
  <si>
    <t>省力化鉄筋組立システム</t>
  </si>
  <si>
    <t>パイパー工法</t>
  </si>
  <si>
    <t>鋼管を用いた橋脚の復旧方法</t>
  </si>
  <si>
    <t>コンクリートの品質管理システム</t>
  </si>
  <si>
    <t>透水型枠工法</t>
  </si>
  <si>
    <t>シールド機自動誘導システム</t>
  </si>
  <si>
    <t>噴水親水設備</t>
  </si>
  <si>
    <t>セラミックス軸受</t>
  </si>
  <si>
    <t>ポンプの吸水槽流れの解析</t>
  </si>
  <si>
    <t>音声・FAX通報装置</t>
  </si>
  <si>
    <t>広域監視・制御システム</t>
  </si>
  <si>
    <t>節水形・無注水形メカニカルシール</t>
  </si>
  <si>
    <t>先行待機形ポンプ</t>
  </si>
  <si>
    <t>大形ポンプの構造解析</t>
  </si>
  <si>
    <t>難閉塞性ポンプ</t>
  </si>
  <si>
    <t>排水機場運転支援システム</t>
  </si>
  <si>
    <t>マンホールポンプユニット</t>
  </si>
  <si>
    <t>真空式汚水流送システム(VVSシステム)</t>
  </si>
  <si>
    <t>ジオ・シャトル</t>
  </si>
  <si>
    <t>セグメント自動組立ロボット</t>
  </si>
  <si>
    <t>高強度・高流動コンクリート</t>
  </si>
  <si>
    <t>し渣・沈砂・脱水ケーキ混合焼却炉</t>
  </si>
  <si>
    <t>地中遮水膜連続壁工法</t>
  </si>
  <si>
    <t>GEO-EXPLORER(地盤調査車)</t>
  </si>
  <si>
    <t>アスミック</t>
  </si>
  <si>
    <t>ステラウェイ</t>
  </si>
  <si>
    <t>フローレックス</t>
  </si>
  <si>
    <t>メトロデッキ</t>
  </si>
  <si>
    <t>シールド総合管理</t>
  </si>
  <si>
    <t>斜面作業用昇降補助装置</t>
  </si>
  <si>
    <t>SCクリート</t>
  </si>
  <si>
    <t>エコロクリート</t>
  </si>
  <si>
    <t>建設残土スラリー用脱水装置</t>
  </si>
  <si>
    <t>膜による浄水処理システム</t>
  </si>
  <si>
    <t>TNC自然色舗装</t>
  </si>
  <si>
    <t>TDコート工法</t>
  </si>
  <si>
    <t>TDボースイシート工法</t>
  </si>
  <si>
    <t>VSL自動制御圧入ケーソン工法</t>
  </si>
  <si>
    <t xml:space="preserve">0 </t>
  </si>
  <si>
    <t>T・Aグラウトフォアパイリング工法</t>
  </si>
  <si>
    <t>自由断面ロータリーショットクリート</t>
  </si>
  <si>
    <t>超大型連続地中壁工法(スーパーTUD工法)</t>
  </si>
  <si>
    <t>リフターワゴン工法(省スペース傾斜人工地盤工法)</t>
  </si>
  <si>
    <t>フィットフレーム工法</t>
  </si>
  <si>
    <t>60基</t>
  </si>
  <si>
    <t>コメット工法(除去式アンカー)</t>
  </si>
  <si>
    <t xml:space="preserve">0  </t>
  </si>
  <si>
    <t>トンネル三次元測量システム</t>
  </si>
  <si>
    <t>SPS(単杭構造)による係留施設</t>
  </si>
  <si>
    <t>斜板消波潜提</t>
  </si>
  <si>
    <t>インテリジェントスケール(電子スタッフ)</t>
  </si>
  <si>
    <t>炭素繊維補強コンクリート(CFRC)</t>
  </si>
  <si>
    <t>NS-DPD工法</t>
  </si>
  <si>
    <t>708m3</t>
  </si>
  <si>
    <t>ミニガードシステム</t>
  </si>
  <si>
    <t>アメニカラー舗装</t>
  </si>
  <si>
    <t>ウォータージェット破砕工法</t>
  </si>
  <si>
    <t>コンクリート構造物の電気防食工法</t>
  </si>
  <si>
    <t>深礎工用掘削機</t>
  </si>
  <si>
    <t>0h</t>
  </si>
  <si>
    <t>FCB工法</t>
  </si>
  <si>
    <t>法面着色デザイン工法</t>
  </si>
  <si>
    <t>フラワーステップ工法</t>
  </si>
  <si>
    <t>100100㎡</t>
  </si>
  <si>
    <t>パワーリフト付きワイヤロープ調整装置</t>
  </si>
  <si>
    <t>スクラップクランプ</t>
  </si>
  <si>
    <t>NML4</t>
  </si>
  <si>
    <t>ジャピタス</t>
  </si>
  <si>
    <t>セメント含有量測定装置(セメダス10A)</t>
  </si>
  <si>
    <t>オリフォーム工法</t>
  </si>
  <si>
    <t>シールドメカニカルドッキング(DKT)工法</t>
  </si>
  <si>
    <t>ムーバル・ルーフ</t>
  </si>
  <si>
    <t>0なし</t>
  </si>
  <si>
    <t>OSJ・miniOSJ工法</t>
  </si>
  <si>
    <t>HMA工法</t>
  </si>
  <si>
    <t>WIB工法</t>
  </si>
  <si>
    <t>土の流動化処理工法</t>
  </si>
  <si>
    <t>大型積ブロック擁壁</t>
  </si>
  <si>
    <t>NATM防水膜吹付工法</t>
  </si>
  <si>
    <t>振動目地切機</t>
  </si>
  <si>
    <t>KSW-G工法・自動掘削管理システム</t>
  </si>
  <si>
    <t>炭素繊維斜交メッシュ補強材(CFメッシュ)</t>
  </si>
  <si>
    <t>発泡スチロール型枠工法</t>
  </si>
  <si>
    <t>安定液管理システム</t>
  </si>
  <si>
    <t>既設杭のウォータージェット切断処理工法</t>
  </si>
  <si>
    <t>ラチス式同時施工シールド工法</t>
  </si>
  <si>
    <t>全天候仮設シェルター</t>
  </si>
  <si>
    <t>鴻池式トランスファーカ自動運転システム及びバケット遠隔開閉装置</t>
  </si>
  <si>
    <t>斜杭打設管理システム</t>
  </si>
  <si>
    <t>遮音板付孔明フッ素ラミネートステンレスルーバーシステム(逆台形ルーバーシステム)</t>
  </si>
  <si>
    <t>床こて仕上げロボット</t>
  </si>
  <si>
    <t>自動グリーンカットシステム</t>
  </si>
  <si>
    <t>ハザマ式バンカー線自動運転システム及びバケット開閉装置</t>
  </si>
  <si>
    <t>420ｍ３</t>
  </si>
  <si>
    <t>混合装置付バケット</t>
  </si>
  <si>
    <t>路側式工事情報板</t>
  </si>
  <si>
    <t>超長尺先受け(O-STEP)工法</t>
  </si>
  <si>
    <t>ダンウルフ</t>
  </si>
  <si>
    <t>山岳トンネルマルチメディアシステム</t>
  </si>
  <si>
    <t>発破パターン自動設計・照射システム</t>
  </si>
  <si>
    <t>押出し工法による水底トンネル</t>
  </si>
  <si>
    <t>CFA工法</t>
  </si>
  <si>
    <t>3900㎡</t>
  </si>
  <si>
    <t>フォームドマスチックシール</t>
  </si>
  <si>
    <t>センタークラウンコンクリート舗装</t>
  </si>
  <si>
    <t>PC卵形消化槽</t>
  </si>
  <si>
    <t>エアードーム工法</t>
  </si>
  <si>
    <t>折りたたみ式ベント</t>
  </si>
  <si>
    <t>ネオカラー</t>
  </si>
  <si>
    <t>プレハブ式雨水貯溜槽</t>
  </si>
  <si>
    <t>プレキャスト長円形汚水処理槽</t>
  </si>
  <si>
    <t>2000m3/日</t>
  </si>
  <si>
    <t>PCタンク工法</t>
  </si>
  <si>
    <t>耐震性貯水槽</t>
  </si>
  <si>
    <t>小口径管曲線推進システム</t>
  </si>
  <si>
    <t>低耐荷力管推進工法</t>
  </si>
  <si>
    <t>RMW工法</t>
  </si>
  <si>
    <t>球体シールド工法</t>
  </si>
  <si>
    <t>高耐久性埋設型枠(PICフォーム)</t>
  </si>
  <si>
    <t>坑内自動搬送システム</t>
  </si>
  <si>
    <t>RECPAC工法</t>
  </si>
  <si>
    <t>シェルマルチファルト</t>
  </si>
  <si>
    <t>海底パイプラインリフレッシュ工法</t>
  </si>
  <si>
    <t>斜面掘削用移動架台装置</t>
  </si>
  <si>
    <t>トンネルレーザ画像計測クラック解析システム</t>
  </si>
  <si>
    <t>高靱性コンクリート</t>
  </si>
  <si>
    <t>AFRPロッドを用いたプレキャスト水路</t>
  </si>
  <si>
    <t>ファジィ換気システム</t>
  </si>
  <si>
    <t>KNBB工法</t>
  </si>
  <si>
    <t>TMW工法</t>
  </si>
  <si>
    <t>地下水位低下による液状化対策工法</t>
  </si>
  <si>
    <t>動圧密工法</t>
  </si>
  <si>
    <t>YMスラブ</t>
  </si>
  <si>
    <t>合成セグメント</t>
  </si>
  <si>
    <t>高流動コンクリート用混和剤</t>
  </si>
  <si>
    <t>中小規模を対象とした上面増厚工法</t>
  </si>
  <si>
    <t>U・U Parking Ⅲ</t>
  </si>
  <si>
    <t>トンネル覆工背面調査装置</t>
  </si>
  <si>
    <t>ノンメタリック汚泥掻寄機</t>
  </si>
  <si>
    <t>低圧逆浸透下水高度処理システム</t>
  </si>
  <si>
    <t>担体投入型高度処理プロセス</t>
  </si>
  <si>
    <t>ポリエチレン景観重防食鋼矢板</t>
  </si>
  <si>
    <t>HHRC構法</t>
  </si>
  <si>
    <t>アキュラスウォール・L</t>
  </si>
  <si>
    <t>高調波アクティブフィルタ(アクティブフィルタ)</t>
  </si>
  <si>
    <t>高調波低減形VVVF(高調波低減形VVVF)</t>
  </si>
  <si>
    <t>パ-マロック・JOG</t>
  </si>
  <si>
    <t>100リットル</t>
  </si>
  <si>
    <t>パイプラインクーラー</t>
  </si>
  <si>
    <t>デジタルスチルカメラを用いた構造物の3次元形状計測システム</t>
  </si>
  <si>
    <t>ショットレム工法</t>
  </si>
  <si>
    <t>沈埋トンネル・ターミナルブロック工法</t>
  </si>
  <si>
    <t>川崎KS85A、KF85A、KL85A</t>
  </si>
  <si>
    <t>超高性能地下連続壁コンクリートの施工技術</t>
  </si>
  <si>
    <t>プレカラム工法</t>
  </si>
  <si>
    <t>オプトコンパス</t>
  </si>
  <si>
    <t>K-EASIS</t>
  </si>
  <si>
    <t>長距離・急曲線推進システム</t>
  </si>
  <si>
    <t>曲線推進システム</t>
  </si>
  <si>
    <t>RCDダム重機稼働管理システム</t>
  </si>
  <si>
    <t>出来形管理システム</t>
  </si>
  <si>
    <t>重機稼働管理システム</t>
  </si>
  <si>
    <t>無人計量システム</t>
  </si>
  <si>
    <t>クレーンアンカー:コンクリート成形体の吊上げ方法と据付け作業の改善</t>
  </si>
  <si>
    <t>ルビット舗装</t>
  </si>
  <si>
    <t>都市型ロータリ除雪車</t>
  </si>
  <si>
    <t>ベルトコンベヤ用コンクリート積替え自動ホッパ</t>
  </si>
  <si>
    <t>小口径管路測定システム</t>
  </si>
  <si>
    <t>層別磁気沈下計</t>
  </si>
  <si>
    <t>セグメント自動組立システム(SABIS)</t>
  </si>
  <si>
    <t>リングシールド工法用合成セグメント</t>
  </si>
  <si>
    <t>硬岩自由断面掘削機</t>
  </si>
  <si>
    <t>楕円断面TBM</t>
  </si>
  <si>
    <t>FLEX</t>
  </si>
  <si>
    <t>安全シェルター</t>
  </si>
  <si>
    <t>送排泥管延伸システム</t>
  </si>
  <si>
    <t>ケミカル・プラグ・シールド工法(CPS工法)</t>
  </si>
  <si>
    <t>スーパーハニカム工法</t>
  </si>
  <si>
    <t>CB(セラミックスバキング)工法</t>
  </si>
  <si>
    <t>コクドゆとりどーむ</t>
  </si>
  <si>
    <t>「RRI法」回転式RI測定法</t>
  </si>
  <si>
    <t>PC-ATM</t>
  </si>
  <si>
    <t>50m(延長)</t>
  </si>
  <si>
    <t>下水道管渠の更生技術</t>
  </si>
  <si>
    <t>12箇所/日</t>
  </si>
  <si>
    <t>切羽探知レーダーシステム</t>
  </si>
  <si>
    <t>グラベルパック工法</t>
  </si>
  <si>
    <t xml:space="preserve"> 植物紛砕リサイクル工法</t>
  </si>
  <si>
    <t>地質情報伝送システム</t>
  </si>
  <si>
    <t>ヒルストーン工法</t>
  </si>
  <si>
    <t>高速ろ過器</t>
  </si>
  <si>
    <t>発泡ビーズ混合軽量土工法</t>
  </si>
  <si>
    <t>鉄筋検知器を用いた出来形確認</t>
  </si>
  <si>
    <t>水中油圧ハンマーによる杭打ち工法</t>
  </si>
  <si>
    <t>管内面ひび割れ計測システム</t>
  </si>
  <si>
    <t>下水道管渠健全度調査ロボット</t>
  </si>
  <si>
    <t>トンネル掘削工法(πルーフ工法)</t>
  </si>
  <si>
    <t>MAVB工法</t>
  </si>
  <si>
    <t>簡易フローティングコンベヤシステム工法</t>
  </si>
  <si>
    <t>遠隔操作式ブルドーザ</t>
  </si>
  <si>
    <t>無線操作式カメラ車</t>
  </si>
  <si>
    <t>無線操作式ダンプトラック</t>
  </si>
  <si>
    <t>無線操作式バックホウ</t>
  </si>
  <si>
    <t>ケーブルクレーンの自動運行システム</t>
  </si>
  <si>
    <t>750000m3</t>
  </si>
  <si>
    <t>ボルト締付機</t>
  </si>
  <si>
    <t>型枠据付機</t>
  </si>
  <si>
    <t>フロークリート</t>
  </si>
  <si>
    <t>PLジェット式推進工法</t>
  </si>
  <si>
    <t>ASフォーム工法</t>
  </si>
  <si>
    <t>アストーンST</t>
  </si>
  <si>
    <t>側溝カルバートシリーズ</t>
  </si>
  <si>
    <t>アストーンHW</t>
  </si>
  <si>
    <t>大林式無人化施工機械土工システム</t>
  </si>
  <si>
    <t>1ｍ3</t>
  </si>
  <si>
    <t>エコサイクル緑化工法</t>
  </si>
  <si>
    <t>場所打ちライニング工法(TPCL工法)</t>
  </si>
  <si>
    <t>TOM-FORP</t>
  </si>
  <si>
    <t>シミズ式無人化土工システム</t>
  </si>
  <si>
    <t>クリモト側壁用吸音板 KNR-B-1</t>
  </si>
  <si>
    <t>クリモト高架裏面吸音板 KNR-A-1</t>
  </si>
  <si>
    <t>エコロジーボード</t>
  </si>
  <si>
    <t>フェニックスガスケット目地工法</t>
  </si>
  <si>
    <t>VSL-J1永久アンカー工法</t>
  </si>
  <si>
    <t>水平攪拌地盤改良工法(HEMS工法)</t>
  </si>
  <si>
    <t>拡幅式地盤改良工法(SWING工法)</t>
  </si>
  <si>
    <t>シールド姿勢制御システム</t>
  </si>
  <si>
    <t>砂防CSG工法</t>
  </si>
  <si>
    <t>TR200'S</t>
  </si>
  <si>
    <t>270ton</t>
  </si>
  <si>
    <t>SEEE永久グラウンドアンカー工法 タイブルアンカーA型</t>
  </si>
  <si>
    <t>ガンサイザー</t>
  </si>
  <si>
    <t>仮設橋梁(歩道橋)</t>
  </si>
  <si>
    <t>SPR工法</t>
  </si>
  <si>
    <t>マーベルレック</t>
  </si>
  <si>
    <t>サンポーラスR(自然色弾性透水性舗装)</t>
  </si>
  <si>
    <t>PC-壁体</t>
  </si>
  <si>
    <t>UV-R標識システム</t>
  </si>
  <si>
    <t>コンクリート用ポリオレフィン系補強繊維 商品名:バルチップM</t>
  </si>
  <si>
    <t>0Kg</t>
  </si>
  <si>
    <t>牽引式マンモスバイブロタンパー(MVT)工法</t>
  </si>
  <si>
    <t>フィーダ式二軸混練固化処理圧送(アンドロメダ)工法</t>
  </si>
  <si>
    <t>アッシュコラム工法</t>
  </si>
  <si>
    <t>SPER工法</t>
  </si>
  <si>
    <t>13m</t>
  </si>
  <si>
    <t>PTC本設地盤アンカー工法</t>
  </si>
  <si>
    <t>24000kN</t>
  </si>
  <si>
    <t>48m</t>
  </si>
  <si>
    <t>アストーンLV</t>
  </si>
  <si>
    <t>CODコンクリート(超早強コンクリート)</t>
  </si>
  <si>
    <t>新防汚技術「セフィオンテクト」</t>
  </si>
  <si>
    <t>トンネル用防汚タイル</t>
  </si>
  <si>
    <t>NOLLTECH(ノルテック)工法</t>
  </si>
  <si>
    <t>無線操作式キャリオールダンプ</t>
  </si>
  <si>
    <t>タワークレーン用前田式バンカー線自動運転システム</t>
  </si>
  <si>
    <t>騒音低減効果の高い遮音壁(ゼオンアブソニックパネル)</t>
  </si>
  <si>
    <t>船上杭打ち作業における光学式杭リバウンド計測方法</t>
  </si>
  <si>
    <t>パイルスタッド工法</t>
  </si>
  <si>
    <t>0特になし</t>
  </si>
  <si>
    <t>ライトパネル吸音板</t>
  </si>
  <si>
    <t>マエスクリーンパック</t>
  </si>
  <si>
    <t>RTK-GPSを利用した海洋工事施工支援システム</t>
  </si>
  <si>
    <t>TRENDSシステム</t>
  </si>
  <si>
    <t>アバロン</t>
  </si>
  <si>
    <t>NT式I型雨水貯留槽</t>
  </si>
  <si>
    <t>耐圧性に優れた浸透型流出抑制施設シント-ルトレンチ</t>
  </si>
  <si>
    <t>鉄筋コンクリート造建築物の柱・はり型枠の施工合理化工法</t>
  </si>
  <si>
    <t>作業床兼用パネル(高架裏面)の施工方法</t>
  </si>
  <si>
    <t>NATM・CERS(ケレス)工法</t>
  </si>
  <si>
    <t>高架裏面等への吸音板の設置技術</t>
  </si>
  <si>
    <t>天井用トンネル吸音内装板(トンネル天井)</t>
  </si>
  <si>
    <t>10リング</t>
  </si>
  <si>
    <t>熱赤外線映像法による吹付のり面老朽化診断システム</t>
  </si>
  <si>
    <t>AR防錆工法</t>
  </si>
  <si>
    <t>ハイドロクリーン透明板</t>
  </si>
  <si>
    <t>トンネル内の新照明方式</t>
  </si>
  <si>
    <t>H・Rフォーム</t>
  </si>
  <si>
    <t>共同溝躯体のプレキャスト化</t>
  </si>
  <si>
    <t>TCM式ウォータージェット式グリーンカットマシン</t>
  </si>
  <si>
    <t>グリップ工法</t>
  </si>
  <si>
    <t>NCPアンカー工法</t>
  </si>
  <si>
    <t>53杭</t>
  </si>
  <si>
    <t>仮設橋梁(トラスタイプ)</t>
  </si>
  <si>
    <t>仮設橋梁(鈑桁タイプ)</t>
  </si>
  <si>
    <t>KaNaFゲート</t>
  </si>
  <si>
    <t>スーパー防菌剤</t>
  </si>
  <si>
    <t>エコスター・メッシュ・ロール工法</t>
  </si>
  <si>
    <t>GRASP工法</t>
  </si>
  <si>
    <t xml:space="preserve"> GPS活用土工管理システム</t>
  </si>
  <si>
    <t>20ha</t>
  </si>
  <si>
    <t>大型自由断面掘削機の掘削技術</t>
  </si>
  <si>
    <t>SAM工法(石炭灰固化盤形成工法)</t>
  </si>
  <si>
    <t>SMWの自動傾斜計測装置</t>
  </si>
  <si>
    <t>排水性舗装の機能回復技術</t>
  </si>
  <si>
    <t>ANASYS(アナシス)</t>
  </si>
  <si>
    <t>Mr.CARRY</t>
  </si>
  <si>
    <t>RDS工法による総合施工管理システム</t>
  </si>
  <si>
    <t>電磁波レーダアイアンシーカ</t>
  </si>
  <si>
    <t>二次覆工省略型ダクタイルセグメント</t>
  </si>
  <si>
    <t>スーパーSPR工法</t>
  </si>
  <si>
    <t>巻き込み鋼管による二次覆工工法</t>
  </si>
  <si>
    <t>6260m</t>
  </si>
  <si>
    <t>パワーグリッド工法</t>
  </si>
  <si>
    <t>DSP-02,03,04型吸音板(トンネル)</t>
  </si>
  <si>
    <t>デホンドイソバンド吸音板(高架裏面)</t>
  </si>
  <si>
    <t>ノイズリデューサー</t>
  </si>
  <si>
    <t>逆Y型工法及び逆Y型ブロック据付工法</t>
  </si>
  <si>
    <t>テールレスターン工法</t>
  </si>
  <si>
    <t>491m</t>
  </si>
  <si>
    <t>バイオハクリ工法</t>
  </si>
  <si>
    <t>路面性状自動計測装置</t>
  </si>
  <si>
    <t>FWDを用いた補修設計支援システム</t>
  </si>
  <si>
    <t>新形道路照明器具その1</t>
  </si>
  <si>
    <t>SHFC(Segment of High Flowing Concrete)</t>
  </si>
  <si>
    <t>水門用ハイブリッドピア工法</t>
  </si>
  <si>
    <t>ミニアンカー工法</t>
  </si>
  <si>
    <t>無機質無溶剤超耐久性コーティング材料「セラトン」</t>
  </si>
  <si>
    <t>多孔質自然石埋込みブロック</t>
  </si>
  <si>
    <t>PROP(プロップ)</t>
  </si>
  <si>
    <t>3000m^3</t>
  </si>
  <si>
    <t>レイズボーラー</t>
  </si>
  <si>
    <t>高耐熱性剥離防止剤 グリッパー</t>
  </si>
  <si>
    <t>3H工法(Hybrid Hollow High Pier)</t>
  </si>
  <si>
    <t>SHS本設地盤アンカー工法</t>
  </si>
  <si>
    <t>シリカシールド工法</t>
  </si>
  <si>
    <t>コクド床免震</t>
  </si>
  <si>
    <t>コクド免震構法</t>
  </si>
  <si>
    <t>クリモト高架裏面吸音板 KNR-E-3</t>
  </si>
  <si>
    <t>インティグリティテストを用いた場所打ち杭の出来形確認</t>
  </si>
  <si>
    <t>新規無機系粉末凝集剤『スーパーナミット』による新規水処理技術</t>
  </si>
  <si>
    <t>240トン・日</t>
  </si>
  <si>
    <t>ソイルアナライザー</t>
  </si>
  <si>
    <t>100測点</t>
  </si>
  <si>
    <t>高耐久吹付けコンクリート</t>
  </si>
  <si>
    <t>フレッシュコンクリートの品質判定技術</t>
  </si>
  <si>
    <t>AECL工法</t>
  </si>
  <si>
    <t>低熱ポルトランドセメント</t>
  </si>
  <si>
    <t>無給水排水機場</t>
  </si>
  <si>
    <t>縦2連シールドひねり工法</t>
  </si>
  <si>
    <t>アルカゲル工法</t>
  </si>
  <si>
    <t>ウレコンシール</t>
  </si>
  <si>
    <t>プレキャスト柔構造樋管</t>
  </si>
  <si>
    <t>18m</t>
  </si>
  <si>
    <t>ポーラスファルト</t>
  </si>
  <si>
    <t>11.5ton</t>
  </si>
  <si>
    <t>ポーラスファルトC</t>
  </si>
  <si>
    <t>ダムコンクリート打設工程・管理システム</t>
  </si>
  <si>
    <t>建設汚泥の高度処理・利用技術</t>
  </si>
  <si>
    <t>多機能型支保施工機</t>
  </si>
  <si>
    <t>ロックボルト施工機 RPD-30L</t>
  </si>
  <si>
    <t>パーカッションワイヤーラインノンコアツールス PN-89</t>
  </si>
  <si>
    <t>エコロストン</t>
  </si>
  <si>
    <t>金属多孔体式黒煙浄化装置(セルメットDPF)</t>
  </si>
  <si>
    <t>スーパーブライト200</t>
  </si>
  <si>
    <t>マルチメディア型景観シミュレーション</t>
  </si>
  <si>
    <t>街路灯用防水型過電流遮断器</t>
  </si>
  <si>
    <t>水陸両用タワーショベルTSH-25E型</t>
  </si>
  <si>
    <t>ブリッジプラス</t>
  </si>
  <si>
    <t>アレストンボックス</t>
  </si>
  <si>
    <t>間伐ウォール</t>
  </si>
  <si>
    <t>間伐フォームレス</t>
  </si>
  <si>
    <t>シールド発進立坑の省面積化システムの開発</t>
  </si>
  <si>
    <t>ロードスキャナー</t>
  </si>
  <si>
    <t>超軽量コンクリート系吸音性遮音パネル(ハイレストン)</t>
  </si>
  <si>
    <t>透過性地下水浄化壁工法</t>
  </si>
  <si>
    <t>土壌を用いた大気浄化システム EAP(Earth Air Purifier)</t>
  </si>
  <si>
    <t>1m3/h</t>
  </si>
  <si>
    <t>トーテクPCフォーム Ⅲ型</t>
  </si>
  <si>
    <t>626㎡</t>
  </si>
  <si>
    <t>トーテクMPB工法</t>
  </si>
  <si>
    <t>1500000m3/h</t>
  </si>
  <si>
    <t>水質事故(油膜)検知センサ</t>
  </si>
  <si>
    <t>ONR工法</t>
  </si>
  <si>
    <t>緑化擁壁工</t>
  </si>
  <si>
    <t>濁水処理システム</t>
  </si>
  <si>
    <t>OE式地下貯水システム</t>
  </si>
  <si>
    <t>広角プリズム型反射式案内標識</t>
  </si>
  <si>
    <t>1基(2.2x2.8m板)</t>
  </si>
  <si>
    <t>蛍光広角プリズム型反射式標識(視線誘導)</t>
  </si>
  <si>
    <t>ダンビー工法</t>
  </si>
  <si>
    <t>仮橋仮桟橋斜張式架設工法</t>
  </si>
  <si>
    <t>TMM工法</t>
  </si>
  <si>
    <t>自立式型枠ブロック(無人化施工対応型)PCaブロック</t>
  </si>
  <si>
    <t>クエム工法</t>
  </si>
  <si>
    <t>環境保全型緩効性肥料</t>
  </si>
  <si>
    <t>SEEE/FUTシステム</t>
  </si>
  <si>
    <t>浸透固化処理工法</t>
  </si>
  <si>
    <t>エルクリート</t>
  </si>
  <si>
    <t>パワーアングル</t>
  </si>
  <si>
    <t>もーるらっく</t>
  </si>
  <si>
    <t>1設備1式</t>
  </si>
  <si>
    <t>ビスコミックス</t>
  </si>
  <si>
    <t>N-ライト(建設系無機汚泥再生資材)</t>
  </si>
  <si>
    <t>ギヤードドラム</t>
  </si>
  <si>
    <t>くい丸</t>
  </si>
  <si>
    <t>442本</t>
  </si>
  <si>
    <t>TOHOブリンカー(TB-201シリーズ)</t>
  </si>
  <si>
    <t>ロータリーサウンディング法</t>
  </si>
  <si>
    <t>地盤挙動観測無人化システム</t>
  </si>
  <si>
    <t>コクド・SF(スーパーフロー)コンクリート</t>
  </si>
  <si>
    <t>外ケーブル方式プレキャストセグメント工法</t>
  </si>
  <si>
    <t>レジンコンクリート製・情報Box、C・C・Box</t>
  </si>
  <si>
    <t>N&amp;H強制圧密脱水工法</t>
  </si>
  <si>
    <t>KTB・引張型SCアンカー工法</t>
  </si>
  <si>
    <t>シーナリーサンド</t>
  </si>
  <si>
    <t>エコブロック</t>
  </si>
  <si>
    <t>SCM厚層基材吹付工</t>
  </si>
  <si>
    <t>車両侵入警報装置</t>
  </si>
  <si>
    <t>1day</t>
  </si>
  <si>
    <t>アルシリカ(無機系溶液型アルミノシリカゾルグラウト)</t>
  </si>
  <si>
    <t>100㍑</t>
  </si>
  <si>
    <t>パ-マロック(超微粒子シリカグラウト)</t>
  </si>
  <si>
    <t>パ-マロック・ハイ</t>
  </si>
  <si>
    <t>プレハブ式小規模下水処理施設(POD)</t>
  </si>
  <si>
    <t>PC雨水貯溜槽アグア</t>
  </si>
  <si>
    <t>光ファイバテープスロット型ケーブル</t>
  </si>
  <si>
    <t>ロボバック工法</t>
  </si>
  <si>
    <t>PBS工法(杭打連結ブロック工法)</t>
  </si>
  <si>
    <t>水中不分離性コンクリ-ト</t>
  </si>
  <si>
    <t>オープンシールド工法</t>
  </si>
  <si>
    <t>CLEO(クレオ)</t>
  </si>
  <si>
    <t>シ-クリートS工法</t>
  </si>
  <si>
    <t>サンマルチ</t>
  </si>
  <si>
    <t>プラスチゾルによる防食加工</t>
  </si>
  <si>
    <t>橋梁モニタリングシステム</t>
  </si>
  <si>
    <t>泥水クローズドシステム</t>
  </si>
  <si>
    <t>39300m3</t>
  </si>
  <si>
    <t>遮水システム・ジオセーフティ</t>
  </si>
  <si>
    <t>Geo-KONG工法</t>
  </si>
  <si>
    <t>高強度鋼繊維補強吹付けコンクリート</t>
  </si>
  <si>
    <t>100%廃タイヤリサイクル 透水性弾性舗装資材</t>
  </si>
  <si>
    <t>IRIS(アイリス)工法</t>
  </si>
  <si>
    <t>115200m3</t>
  </si>
  <si>
    <t>コンパクト継手プレキャスト床版</t>
  </si>
  <si>
    <t>可搬型ケーブル張力測定装置</t>
  </si>
  <si>
    <t>MPB工法</t>
  </si>
  <si>
    <t>PCF工法 PC-Ⅲ型</t>
  </si>
  <si>
    <t>転圧機械運行管理システム</t>
  </si>
  <si>
    <t>ライスカラーペブメント</t>
  </si>
  <si>
    <t>ノクサー</t>
  </si>
  <si>
    <t>カルチップペーブメント</t>
  </si>
  <si>
    <t>ダイヤサンドペーブメント-R</t>
  </si>
  <si>
    <t>ダイヤツインナチュラル</t>
  </si>
  <si>
    <t>ピュアコン</t>
  </si>
  <si>
    <t>ナチュラルフェース</t>
  </si>
  <si>
    <t>ダイヤポーラス</t>
  </si>
  <si>
    <t>S・Sペーブ</t>
  </si>
  <si>
    <t>運転記録装置</t>
  </si>
  <si>
    <t>PCボックスカルバートを用いた樋門の施工</t>
  </si>
  <si>
    <t>アーバンセラ工法</t>
  </si>
  <si>
    <t>アーバンセラ・ビュート工法</t>
  </si>
  <si>
    <t>6年</t>
  </si>
  <si>
    <t>シールド工法トータル管理システム/TESS</t>
  </si>
  <si>
    <t>NSDシステム</t>
  </si>
  <si>
    <t>MESLAB</t>
  </si>
  <si>
    <t>劣化コンクリ-ト診断・補修エキスパ-トシステム</t>
  </si>
  <si>
    <t>ベントリーシステム</t>
  </si>
  <si>
    <t>タダン工法</t>
  </si>
  <si>
    <t>240000リットル</t>
  </si>
  <si>
    <t>耐酸性工法(石積み・耐酸剤)</t>
  </si>
  <si>
    <t>トレンチカッター(地中連続壁掘削機)</t>
  </si>
  <si>
    <t>KKフォーム工法</t>
  </si>
  <si>
    <t>クロスサポート</t>
  </si>
  <si>
    <t>360コマ</t>
  </si>
  <si>
    <t>空調機ドレン真空吸引装置</t>
  </si>
  <si>
    <t>寒冷地の法面保護工</t>
  </si>
  <si>
    <t>ユニトンネル工法</t>
  </si>
  <si>
    <t>複雑な定着機構をなくしたプレキャストPC高欄工法</t>
  </si>
  <si>
    <t>部分取り替え可能なプレキャストPC床版工法</t>
  </si>
  <si>
    <t>SEEE永久グラウンドアンカー工法タイブルアンカーU型</t>
  </si>
  <si>
    <t>フルドレーン</t>
  </si>
  <si>
    <t>骨材飛散抑制型排水性舗装</t>
  </si>
  <si>
    <t>高圧洗浄型・高所作業面洗浄機(KUMO)</t>
  </si>
  <si>
    <t>200m2/日</t>
  </si>
  <si>
    <t>スーパーMCアンカー(スパイラル補強圧縮型永久アンカー)</t>
  </si>
  <si>
    <t>MKボード(セラミック粉混入木繊セメント板)</t>
  </si>
  <si>
    <t>スリップフォーム方式によるコンクリート舗装</t>
  </si>
  <si>
    <t>道路照明における器具</t>
  </si>
  <si>
    <t>流動化処理工法(LSS工法)</t>
  </si>
  <si>
    <t>2500m3</t>
  </si>
  <si>
    <t>スペースウォール</t>
  </si>
  <si>
    <t>ストランドフープ工法</t>
  </si>
  <si>
    <t>ウールマルチ</t>
  </si>
  <si>
    <t>情報BOX用管路材(金属・ポリエチレン複合管)</t>
  </si>
  <si>
    <t>プロフォメーター4型</t>
  </si>
  <si>
    <t>TOTRA(トトラ)工法</t>
  </si>
  <si>
    <t>1872m3</t>
  </si>
  <si>
    <t>ハイブリッド地下壁工法</t>
  </si>
  <si>
    <t>1物件</t>
  </si>
  <si>
    <t>シールド施工の高速化・長距離化技術</t>
  </si>
  <si>
    <t>DPLEXシールド工法</t>
  </si>
  <si>
    <t>2500m</t>
  </si>
  <si>
    <t>酸化チタンコートスラットブラインド</t>
  </si>
  <si>
    <t>Uリブ合成床版</t>
  </si>
  <si>
    <t>SB固定柱脚工法</t>
  </si>
  <si>
    <t>NSJ工法</t>
  </si>
  <si>
    <t>壁式RC橋脚耐震補強工法(AWS工法)</t>
  </si>
  <si>
    <t>ラバーロックベース(R.L.B.)</t>
  </si>
  <si>
    <t>すりつけ君Ⅱ</t>
  </si>
  <si>
    <t>20ヶ所</t>
  </si>
  <si>
    <t>シールドトンネル式地下駐車場</t>
  </si>
  <si>
    <t>コンクリート用硫酸劣化診断薬RCF-27</t>
  </si>
  <si>
    <t>SSI工法</t>
  </si>
  <si>
    <t>1平方m</t>
  </si>
  <si>
    <t>廃棄物処分場再生システム</t>
  </si>
  <si>
    <t>DREAM工法</t>
  </si>
  <si>
    <t>101250m3</t>
  </si>
  <si>
    <t>充填用水中不分離性コンクリ-ト</t>
  </si>
  <si>
    <t>STライナス</t>
  </si>
  <si>
    <t>パークスルー</t>
  </si>
  <si>
    <t>コークサンド</t>
  </si>
  <si>
    <t>エコチップペイブ</t>
  </si>
  <si>
    <t>PCフレーム工法</t>
  </si>
  <si>
    <t>H&amp;Vシールド工法</t>
  </si>
  <si>
    <t>ラムダセラミック吸遮音板(沿道建物、植栽枡、トンネル))</t>
  </si>
  <si>
    <t>ニューPPCスラブ</t>
  </si>
  <si>
    <t>被覆複合肥料(ハイコントロール)による施肥法</t>
  </si>
  <si>
    <t>1平米</t>
  </si>
  <si>
    <t>ツイスター工法</t>
  </si>
  <si>
    <t>HKスラブ</t>
  </si>
  <si>
    <t>440m2</t>
  </si>
  <si>
    <t>エコマテリアル電線・ケーブル(EMケーブル)</t>
  </si>
  <si>
    <t>ハザマ免震床システム</t>
  </si>
  <si>
    <t>油圧ショベル兼用移動式クレーン</t>
  </si>
  <si>
    <t>13000000\</t>
  </si>
  <si>
    <t>動的グラウチング工法</t>
  </si>
  <si>
    <t>橋梁比較設計支援システム</t>
  </si>
  <si>
    <t>10案</t>
  </si>
  <si>
    <t>SCデッキ(鋼・コンクリート合成床版)</t>
  </si>
  <si>
    <t>DCM-L工法</t>
  </si>
  <si>
    <t>地中障害物回避地中連続壁構築システム</t>
  </si>
  <si>
    <t>327.6㎡</t>
  </si>
  <si>
    <t>大容量排水機場ポンプ技術</t>
  </si>
  <si>
    <t>ポンプ駆動用 縦軸(L型)ガスタービン</t>
  </si>
  <si>
    <t>立形ガスタービン</t>
  </si>
  <si>
    <t>廃棄物最終処分場に使用するアスファルト遮水工法</t>
  </si>
  <si>
    <t>アスファルト遮水工法</t>
  </si>
  <si>
    <t>統合地盤情報管理システム</t>
  </si>
  <si>
    <t>鋼橋のリフレッシュ工法</t>
  </si>
  <si>
    <t>RTK-GPS測量支援システム</t>
  </si>
  <si>
    <t>400点/2人</t>
  </si>
  <si>
    <t>アスファルト道路舗装用添加補強材(アルマ)</t>
  </si>
  <si>
    <t>外ケーブルを使用し、合成構造とした複合トラス橋</t>
  </si>
  <si>
    <t>非搭乗ラジコンマルチ建設機械</t>
  </si>
  <si>
    <t>タケモルピンネット工法</t>
  </si>
  <si>
    <t>明電小規模監視制御システム</t>
  </si>
  <si>
    <t>大腸菌自動測定装置</t>
  </si>
  <si>
    <t>活性汚泥法ファジィ制御システム</t>
  </si>
  <si>
    <t>プラスチックリブパイプ(下水道用リブ付硬質塩化ビニル管)</t>
  </si>
  <si>
    <t>ハイブリッド・スリップフォーム工法</t>
  </si>
  <si>
    <t>1橋脚(高さ15m)</t>
  </si>
  <si>
    <t>地形処理ソフトウェア</t>
  </si>
  <si>
    <t>噴射溶融式(排水性舗装用)路面標示</t>
  </si>
  <si>
    <t>ナチュロックビオボード</t>
  </si>
  <si>
    <t>気泡を用いた削孔技術</t>
  </si>
  <si>
    <t>ウォータージェット工法を用いた大規模断面修復工法</t>
  </si>
  <si>
    <t>575m3</t>
  </si>
  <si>
    <t>NCSユニットPCa袖壁増設補強工法</t>
  </si>
  <si>
    <t>グリーンポーラスS</t>
  </si>
  <si>
    <t>スーパーコーライトPPW</t>
  </si>
  <si>
    <t>超高感度3CCDデジタルプロセスカメラWV-E590A</t>
  </si>
  <si>
    <t>SS画像無線伝送装置</t>
  </si>
  <si>
    <t>グリーンポーラス</t>
  </si>
  <si>
    <t>五洋式免震レトロフィット構法</t>
  </si>
  <si>
    <t>Hy Retro構法</t>
  </si>
  <si>
    <t>ジェットスイーパー工法</t>
  </si>
  <si>
    <t>800㎡</t>
  </si>
  <si>
    <t>リングシールド工法</t>
  </si>
  <si>
    <t>生態系ブロック ナチュロック</t>
  </si>
  <si>
    <t>横軸揚排水ポンプ用水中セラミックス軸受</t>
  </si>
  <si>
    <t>有機塩素系汚染土壌の処理技術</t>
  </si>
  <si>
    <t>浸透性コンクリート床表面強化仕上げ工法</t>
  </si>
  <si>
    <t>ゴビマット</t>
  </si>
  <si>
    <t>桜田式高速汚水浄化システム～1.河川・湖沼浄化 装置タイプ</t>
  </si>
  <si>
    <t>自然石新連結工法</t>
  </si>
  <si>
    <t>TPM工法</t>
  </si>
  <si>
    <t>Wagging Cutter Shield 工法</t>
  </si>
  <si>
    <t>1.5km</t>
  </si>
  <si>
    <t>ダブルシールドTBM</t>
  </si>
  <si>
    <t>RPS工法</t>
  </si>
  <si>
    <t>土工用水砕スラグによる路床置換え工法</t>
  </si>
  <si>
    <t>電線共同溝プレキャストコンクリート製管路</t>
  </si>
  <si>
    <t>マルチチャンネル音波探査</t>
  </si>
  <si>
    <t>100Km</t>
  </si>
  <si>
    <t>反射法地震探査(スィープ震源)</t>
  </si>
  <si>
    <t>地盤の地震時応答特性評価</t>
  </si>
  <si>
    <t>連続波地中レーダ探査</t>
  </si>
  <si>
    <t>排水性舗装道路、低騒音舗装道路等に使用する樹脂ドレン「エスピーダブル」</t>
  </si>
  <si>
    <t>3次元マシンコントロールシステム3D-MC</t>
  </si>
  <si>
    <t>傾斜センサーによる変位測定</t>
  </si>
  <si>
    <t>5測定点</t>
  </si>
  <si>
    <t>ALMAPS</t>
  </si>
  <si>
    <t>15平方km</t>
  </si>
  <si>
    <t>小型遠方監視・制御装置</t>
  </si>
  <si>
    <t>10局</t>
  </si>
  <si>
    <t>開閉機搭載形操作盤</t>
  </si>
  <si>
    <t>直線ポール対応形道路照明器具</t>
  </si>
  <si>
    <t>ウルトラ工法</t>
  </si>
  <si>
    <t>799Kg/cm2</t>
  </si>
  <si>
    <t>遠隔無人化施工支援システム</t>
  </si>
  <si>
    <t>有機質接着剤による外壁タイル張り</t>
  </si>
  <si>
    <t>スーパーポーラス</t>
  </si>
  <si>
    <t xml:space="preserve">エコロジー電線ケーブル </t>
  </si>
  <si>
    <t>自立フレーム工法</t>
  </si>
  <si>
    <t>AGF-OFP工法</t>
  </si>
  <si>
    <t>ROSE FOUNDATION</t>
  </si>
  <si>
    <t>アンカーシートセグメント</t>
  </si>
  <si>
    <t>1180m</t>
  </si>
  <si>
    <t>ハイブリッドフレ-ム補強土工法</t>
  </si>
  <si>
    <t>アーキス</t>
  </si>
  <si>
    <t>ふりこ試験器</t>
  </si>
  <si>
    <t>トンネル走行ガイダンスライト</t>
  </si>
  <si>
    <t>油圧ショベルのオペレータ支援機能</t>
  </si>
  <si>
    <t>直動式遠隔操作システム</t>
  </si>
  <si>
    <t>トップモール工法</t>
  </si>
  <si>
    <t>白石式無人ケーソン工法</t>
  </si>
  <si>
    <t>アンブレラフォーム工法</t>
  </si>
  <si>
    <t>石積ロボット</t>
  </si>
  <si>
    <t>セメント混合改良土(CSG)製造装置</t>
  </si>
  <si>
    <t>組鉄筋・ユニット型枠・多目的建機・垂直揚上機を用いた擁壁の省人化工法</t>
  </si>
  <si>
    <t>情報ボックス用多孔管</t>
  </si>
  <si>
    <t>ビオレーゼ工法</t>
  </si>
  <si>
    <t>ターフ</t>
  </si>
  <si>
    <t>エコ・グリーンベース(普通コンクリート、透水コンクリート)</t>
  </si>
  <si>
    <t>エコ・グリーンベース(透水コンクリート)</t>
  </si>
  <si>
    <t>流石・メガロストーン</t>
  </si>
  <si>
    <t>イーストーン</t>
  </si>
  <si>
    <t>ライジングタワー</t>
  </si>
  <si>
    <t>P&amp;Z工法</t>
  </si>
  <si>
    <t>廃ガラス等再利用「エコクリスタル」</t>
  </si>
  <si>
    <t>MSドレーン(可変勾配側溝)</t>
  </si>
  <si>
    <t>自走式土質改良機</t>
  </si>
  <si>
    <t>大口径岩盤掘削機 ビッグマンシリーズ</t>
  </si>
  <si>
    <t>歩、車道用105度擁壁</t>
  </si>
  <si>
    <t xml:space="preserve">ウェブにX型プレキャスト部材を使用したPC箱桁橋 </t>
  </si>
  <si>
    <t>640m</t>
  </si>
  <si>
    <t>土砂横出装置付きダンプ(横出し均平くん)</t>
  </si>
  <si>
    <t>都市景観型側溝</t>
  </si>
  <si>
    <t>木の実( 法面覆土用並びにステップ状護岸植生ブロック )</t>
  </si>
  <si>
    <t>コスト縮減型ポンプ場</t>
  </si>
  <si>
    <t>環境保全型空積みブロック工法</t>
  </si>
  <si>
    <t>環境保全型大型覆土連結ブロック工法</t>
  </si>
  <si>
    <t>大型自由断面掘削機による硬岩トンネル掘削技術</t>
  </si>
  <si>
    <t>新防雷システム(Disspation Array System)</t>
  </si>
  <si>
    <t>SSP工法(スジガネクン)</t>
  </si>
  <si>
    <t>免震床工法</t>
  </si>
  <si>
    <t>つばさ杭</t>
  </si>
  <si>
    <t>100比</t>
  </si>
  <si>
    <t>付着性改善改質アスファルト(レキファルト)</t>
  </si>
  <si>
    <t>フリゾールシステム</t>
  </si>
  <si>
    <t xml:space="preserve">1㎡ </t>
  </si>
  <si>
    <t>ADIMS・計測名人</t>
  </si>
  <si>
    <t>接合名人</t>
  </si>
  <si>
    <t>コンター名人</t>
  </si>
  <si>
    <t>判読名人</t>
  </si>
  <si>
    <t>河川業務支援ベースシステム</t>
  </si>
  <si>
    <t>消音側溝</t>
  </si>
  <si>
    <t>ガントリー型トンネル拡幅工法</t>
  </si>
  <si>
    <t>NP,Gigaロック</t>
  </si>
  <si>
    <t>水硬性複合路盤材</t>
  </si>
  <si>
    <t>水辺のバイオエンジニアリングシステム(ココログとブランケットVmax3の組み合わせ)</t>
  </si>
  <si>
    <t>日本芝新品種「はるか」</t>
  </si>
  <si>
    <t>日本芝新品種「みやこ」</t>
  </si>
  <si>
    <t>日本芝新品種「はやと」</t>
  </si>
  <si>
    <t>日本芝新品種「みさと」</t>
  </si>
  <si>
    <t>情報コンセントシステム(光コンセント)</t>
  </si>
  <si>
    <t>8Km</t>
  </si>
  <si>
    <t>亀甲ギャビオンマット</t>
  </si>
  <si>
    <t>鋼製スリットダムA型</t>
  </si>
  <si>
    <t>複層ボーダー植栽</t>
  </si>
  <si>
    <t>アルミニウム合金製床版</t>
  </si>
  <si>
    <t>X-jet(クロスジェット)工法</t>
  </si>
  <si>
    <t>294.76m3</t>
  </si>
  <si>
    <t>シーコン工法</t>
  </si>
  <si>
    <t>東亜スタッド工法</t>
  </si>
  <si>
    <t>クールライン工法</t>
  </si>
  <si>
    <t>ガンパイル工法</t>
  </si>
  <si>
    <t>プラグマジック工法</t>
  </si>
  <si>
    <t>10000m3(地山)</t>
  </si>
  <si>
    <t>アクアコンクリート</t>
  </si>
  <si>
    <t>ダム用コンクリート自動運搬システム</t>
  </si>
  <si>
    <t>Ku-SAT</t>
  </si>
  <si>
    <t>CRC解体工法</t>
  </si>
  <si>
    <t>GeoCALS(ジオキャルス)</t>
  </si>
  <si>
    <t>GISを活用した水系情報の一元管理</t>
  </si>
  <si>
    <t>2次元不定流モデルによる氾濫シミュレーション</t>
  </si>
  <si>
    <t>車輌走行による橋の振動予測シミュレーション</t>
  </si>
  <si>
    <t>景観シミュレーション情報のデータベース化</t>
  </si>
  <si>
    <t>ラップストーン工法</t>
  </si>
  <si>
    <t>無線遠隔操作(ラジコン)式建設機械</t>
  </si>
  <si>
    <t>エコ電線・ケーブル</t>
  </si>
  <si>
    <t>サインコーン</t>
  </si>
  <si>
    <t>新工法基礎</t>
  </si>
  <si>
    <t>RC橋脚の耐震補強工法</t>
  </si>
  <si>
    <t>TRC床版</t>
  </si>
  <si>
    <t>1560m2</t>
  </si>
  <si>
    <t>レスキューファニチャー</t>
  </si>
  <si>
    <t>道路照明故障検出装置</t>
  </si>
  <si>
    <t>明色ホットロールド舗装</t>
  </si>
  <si>
    <t>GPSによる盛土の締固め管理システム</t>
  </si>
  <si>
    <t>超遅延コンクリート工法</t>
  </si>
  <si>
    <t>ランエース注入工法</t>
  </si>
  <si>
    <t>36改良土m3</t>
  </si>
  <si>
    <t>電線共同溝特殊部(地下埋設コンクリート・蓋鋳鉄マンホール型)</t>
  </si>
  <si>
    <t>電線共同溝管路部(小型U形溝)</t>
  </si>
  <si>
    <t>LPCウオール(ランドスケーププレキャスト擁壁)</t>
  </si>
  <si>
    <t>KL水路(自然石貼り水路擁壁)</t>
  </si>
  <si>
    <t>SM JUST Fit Pile (SM-Jパイル)</t>
  </si>
  <si>
    <t>流離式捕集装置</t>
  </si>
  <si>
    <t>ガラス再資源化タイル・ブロック REGA(レガ)の製造</t>
  </si>
  <si>
    <t>高強度地中連続壁コンクリート</t>
  </si>
  <si>
    <t>20000m2</t>
  </si>
  <si>
    <t>たて込み簡易土留工法</t>
  </si>
  <si>
    <t>排水用溝形暗渠及び排水ブロック</t>
  </si>
  <si>
    <t>トライアップ工法</t>
  </si>
  <si>
    <t>TRIAS(トライアス)</t>
  </si>
  <si>
    <t>ストーンマット工法</t>
  </si>
  <si>
    <t>バスケットウォール工法</t>
  </si>
  <si>
    <t>ログネット工法</t>
  </si>
  <si>
    <t>ブロックネット工法</t>
  </si>
  <si>
    <t>オスト工法製品</t>
  </si>
  <si>
    <t>合成樹脂製多孔管 孔多くん</t>
  </si>
  <si>
    <t>ポリテクト</t>
  </si>
  <si>
    <t>防災用システム発電機(LPG)</t>
  </si>
  <si>
    <t>ダブルウォール</t>
  </si>
  <si>
    <t>環境配慮型電線ケーブル「エコグリーン」</t>
  </si>
  <si>
    <t>ワンパスセグメント</t>
  </si>
  <si>
    <t>常温塗布式自然色舗装</t>
  </si>
  <si>
    <t>透水性樹脂舗装</t>
  </si>
  <si>
    <t>アスファルト舗装強化材料「プレグロンAPRシート」</t>
  </si>
  <si>
    <t>K60</t>
  </si>
  <si>
    <t>景観用歩道照明器具 KPS</t>
  </si>
  <si>
    <t>T・Wingパイル</t>
  </si>
  <si>
    <t>エス・ピー・ウォール工法</t>
  </si>
  <si>
    <t>ソフトパネル工法</t>
  </si>
  <si>
    <t>NSグリップ</t>
  </si>
  <si>
    <t>300㎡ 、5ヶ月</t>
  </si>
  <si>
    <t>鋼管杭とコンクリートブロックによる砂防ダム・導流堤</t>
  </si>
  <si>
    <t>ネットワークフロア -Eco</t>
  </si>
  <si>
    <t>アスファルトルス ミニ油圧ショベル【ユンボ】用アタッチメント</t>
  </si>
  <si>
    <t>ステンレスチューブ型光ファイバケーブル</t>
  </si>
  <si>
    <t>明色排水性舗装</t>
  </si>
  <si>
    <t>明色密粒舗装</t>
  </si>
  <si>
    <t>砕石マスチックアスファルト舗装</t>
  </si>
  <si>
    <t>エコカーペット工法</t>
  </si>
  <si>
    <t>凍結抑制舗装・ザペック工法タイプG</t>
  </si>
  <si>
    <t>半たわみ性舗装・ニューサルビア(S)舗装</t>
  </si>
  <si>
    <t>資料管理データベースシステム</t>
  </si>
  <si>
    <t>可とうボックスカルバート</t>
  </si>
  <si>
    <t>柔構造プレキャスト樋門(樋管)</t>
  </si>
  <si>
    <t>ボックスベアリング横引き工法</t>
  </si>
  <si>
    <t>鋼橋数値仮組立シミュレーションシステム「MASSCOT」</t>
  </si>
  <si>
    <t>45桁ブロック</t>
  </si>
  <si>
    <t>圧入ケーソン工法(ハイアック方式)</t>
  </si>
  <si>
    <t>PC斜張橋プレキャストセグメント工法</t>
  </si>
  <si>
    <t>ミニケタ工法</t>
  </si>
  <si>
    <t>11/㎡</t>
  </si>
  <si>
    <t>アンカーボルト保護材</t>
  </si>
  <si>
    <t>KING工法</t>
  </si>
  <si>
    <t>ゼロ・エミッションソイル工法</t>
  </si>
  <si>
    <t>建設汚泥水のリサイクルウォータージェットシステム機 TRS</t>
  </si>
  <si>
    <t>分割管路「インナーフレキ(IF)」による分割管路工法</t>
  </si>
  <si>
    <t>シンシンブロック槽</t>
  </si>
  <si>
    <t>パルダインC-2000</t>
  </si>
  <si>
    <t>小規模下水処理場維持管理支援システム</t>
  </si>
  <si>
    <t>水質安全モニタ</t>
  </si>
  <si>
    <t>生物学的窒素・リン除去処理方式</t>
  </si>
  <si>
    <t>JETMS</t>
  </si>
  <si>
    <t>樹林(キリン)ベース工</t>
  </si>
  <si>
    <t>TBM自動吹付ロボット</t>
  </si>
  <si>
    <t>4925m</t>
  </si>
  <si>
    <t>衝撃締固め工法</t>
  </si>
  <si>
    <t>グルンドドリル工法(打撃機能装備)</t>
  </si>
  <si>
    <t>環境調和型 エコ電線・ケーブル</t>
  </si>
  <si>
    <t>環境調和型メタル通信ケーブル</t>
  </si>
  <si>
    <t>環境調和型光ファイバケーブル</t>
  </si>
  <si>
    <t>ウィングリップ 「ケーブルブラケット」</t>
  </si>
  <si>
    <t>多機能式法面荷揚工法</t>
  </si>
  <si>
    <t>ユシロックPLUS工法</t>
  </si>
  <si>
    <t>6300m3</t>
  </si>
  <si>
    <t>8ha</t>
  </si>
  <si>
    <t xml:space="preserve">300m² </t>
  </si>
  <si>
    <t>N-S.P.Cウォール工法</t>
  </si>
  <si>
    <t>災害復旧用簡易遠隔操縦装置</t>
  </si>
  <si>
    <t>水陸両用掘削機(ML)</t>
  </si>
  <si>
    <t>浸透性防撥水保護剤(打ちっ放しコンクリート及び天然石材・多孔質石材用)</t>
  </si>
  <si>
    <t>あつかん</t>
  </si>
  <si>
    <t>ルーフガード工法</t>
  </si>
  <si>
    <t>パノックス</t>
  </si>
  <si>
    <t>スーパーウォーターブラスト工法(S・W・B工法)</t>
  </si>
  <si>
    <t>構造物検査・補修工法(MPS工法)</t>
  </si>
  <si>
    <t>アートストーンF</t>
  </si>
  <si>
    <t>ザイペックス工法</t>
  </si>
  <si>
    <t>MITS工法 QSJシステム</t>
  </si>
  <si>
    <t>MITS工法(CMSシステム)</t>
  </si>
  <si>
    <t>弾性波検層システム</t>
  </si>
  <si>
    <t>鋼製アーチによる既設橋の補強工法</t>
  </si>
  <si>
    <t>鋼製多孔管 NPS-mini[エヌピーエス・ミニ]</t>
  </si>
  <si>
    <t>気球体照明器具 ルミエアー</t>
  </si>
  <si>
    <t>橋梁添架情報管路の耐火措置(金属ダクト方式)</t>
  </si>
  <si>
    <t>景観シミュレーションシステム</t>
  </si>
  <si>
    <t>オートフラップゲート(Auto Flap Gate)</t>
  </si>
  <si>
    <t>ロービングウォール工法</t>
  </si>
  <si>
    <t>トレノックス</t>
  </si>
  <si>
    <t>高速ゲートポンプ</t>
  </si>
  <si>
    <t>乾式満水ユニット</t>
  </si>
  <si>
    <t>SDW工法</t>
  </si>
  <si>
    <t>2400m3</t>
  </si>
  <si>
    <t>アーバンノーディッグ工法</t>
  </si>
  <si>
    <t>プレキャスト壁高欄設置工法</t>
  </si>
  <si>
    <t>アユ・ストーン</t>
  </si>
  <si>
    <t>スーパーマスチック</t>
  </si>
  <si>
    <t>エコ・ユニット工法</t>
  </si>
  <si>
    <t>112㎡</t>
  </si>
  <si>
    <t>土のう造成機</t>
  </si>
  <si>
    <t>1000袋</t>
  </si>
  <si>
    <t>リクターマット</t>
  </si>
  <si>
    <t>エコ・バイオ・ブロック(EBB)システム</t>
  </si>
  <si>
    <t>多段フロート式選択取水設備</t>
  </si>
  <si>
    <t>ケーブル専用橋「インフォメーション・ブリッジ」</t>
  </si>
  <si>
    <t>基礎杭兼用ラーメン橋</t>
  </si>
  <si>
    <t>330m2</t>
  </si>
  <si>
    <t>簡単ブロック「連ちゃん」</t>
  </si>
  <si>
    <t>情報BOX用鉄蓋のハイジャスター工法</t>
  </si>
  <si>
    <t>SD-FPT(孔内摩擦・せん断・水平載荷試験)</t>
  </si>
  <si>
    <t>SD-FPT</t>
  </si>
  <si>
    <t>ダイレックス工法</t>
  </si>
  <si>
    <t>デスリーショット工法Ⅰ</t>
  </si>
  <si>
    <t>緑化重視型グリーンベンチ工法</t>
  </si>
  <si>
    <t>セラミックプロテクター CP</t>
  </si>
  <si>
    <t>EMN厚層基材吹付工</t>
  </si>
  <si>
    <t>NSスタッド工法</t>
  </si>
  <si>
    <t>LL補強土工法</t>
  </si>
  <si>
    <t>3次元レーザースキャニングによる施設台帳の一般図作成システム</t>
  </si>
  <si>
    <t>22.6m</t>
  </si>
  <si>
    <t>多段ろ床式浄化システム</t>
  </si>
  <si>
    <t>パーミバインダーG (プラント添加材:パーミグリップ)</t>
  </si>
  <si>
    <t>Ⅰ-ポーラス</t>
  </si>
  <si>
    <t>エコ・モルサブロック</t>
  </si>
  <si>
    <t>さざなみ処理工法</t>
  </si>
  <si>
    <t>侵食防止シート工</t>
  </si>
  <si>
    <t>YPJ工法</t>
  </si>
  <si>
    <t>炭(カーボン)パワーソイル</t>
  </si>
  <si>
    <t>コンクリート構造物の損傷・劣化検出システム</t>
  </si>
  <si>
    <t>PC連結材による既設橋の耐震補強工法(PC&amp;PA工法)</t>
  </si>
  <si>
    <t>カプテンコ-トM</t>
  </si>
  <si>
    <t>ノンラス工法</t>
  </si>
  <si>
    <t>透水性土舗装</t>
  </si>
  <si>
    <t>ソーラウィング</t>
  </si>
  <si>
    <t>GT・スパイラル支柱基礎杭工法</t>
  </si>
  <si>
    <t>軽量リサイクルブロック</t>
  </si>
  <si>
    <t>太平洋ハイパーエクスパン</t>
  </si>
  <si>
    <t>L-G WN (Wire Netting) 工法</t>
  </si>
  <si>
    <t>スーパーかせんカゴ</t>
  </si>
  <si>
    <t>浚渫軟泥土のプレミックス工法</t>
  </si>
  <si>
    <t>KITフレーム工法</t>
  </si>
  <si>
    <t>エコダー</t>
  </si>
  <si>
    <t>地上型3次元レーザースキャナ計測システム</t>
  </si>
  <si>
    <t>ジャリッコ</t>
  </si>
  <si>
    <t>0.14m3/s</t>
  </si>
  <si>
    <t>ADOXシステム</t>
  </si>
  <si>
    <t>SqCピア工法</t>
  </si>
  <si>
    <t>可動翼・高流速・高比速度・斜流ポンプ</t>
  </si>
  <si>
    <t>アストップジョイント工法</t>
  </si>
  <si>
    <t>コスト縮減をめざしたタイプB支承</t>
  </si>
  <si>
    <t>バキューム式ロボットブラストシステム</t>
  </si>
  <si>
    <t>自然林復元工法</t>
  </si>
  <si>
    <t>リベ-スジョイント工法</t>
  </si>
  <si>
    <t>1280㎡</t>
  </si>
  <si>
    <t>耐酸性コンクリート(ecoNOVEL)</t>
  </si>
  <si>
    <t>3次元レーザースキャニングによる施設台帳の図面作成システム</t>
  </si>
  <si>
    <t>5径間</t>
  </si>
  <si>
    <t>アメニクリート</t>
  </si>
  <si>
    <t>610㎡</t>
  </si>
  <si>
    <t>テレアースワークシステム</t>
  </si>
  <si>
    <t>リサイクル浮島 『水萌』(みなも)工法</t>
  </si>
  <si>
    <t>アマグレフィット、アマグレピット</t>
  </si>
  <si>
    <t>スーパー地覆工法</t>
  </si>
  <si>
    <t>モスナイト水処理システム</t>
  </si>
  <si>
    <t>22500トン</t>
  </si>
  <si>
    <t>ACRフレーム</t>
  </si>
  <si>
    <t>リサイクル透水レンガ「e-ブリックス」</t>
  </si>
  <si>
    <t>取付式新型低層防音壁</t>
  </si>
  <si>
    <t>高精度表面波探査システム</t>
  </si>
  <si>
    <t>照明灯基礎ブロック</t>
  </si>
  <si>
    <t>「万里」工法</t>
  </si>
  <si>
    <t>水上バイク音響測深</t>
  </si>
  <si>
    <t>70km</t>
  </si>
  <si>
    <t>パイックスーライト工法</t>
  </si>
  <si>
    <t>ゼオライトPCパネル</t>
  </si>
  <si>
    <t>SDI工法</t>
  </si>
  <si>
    <t>フリーチャンネル(FC)工法</t>
  </si>
  <si>
    <t>Wドレビン土留工</t>
  </si>
  <si>
    <t>V字状コンクリ-ト排水溝の施工方法及び施工用バケット</t>
  </si>
  <si>
    <t>サクラボ-ル(多孔質陶球)</t>
  </si>
  <si>
    <t>67.1m2</t>
  </si>
  <si>
    <t>Q-フラッシュ</t>
  </si>
  <si>
    <t>重曹ブラストシステム工法</t>
  </si>
  <si>
    <t>リフレックス被覆工法</t>
  </si>
  <si>
    <t>SRE式ハイドロデモリッション工法</t>
  </si>
  <si>
    <t>ダブルショット工法</t>
  </si>
  <si>
    <t>420キロリットル</t>
  </si>
  <si>
    <t>スライドロックジョイント</t>
  </si>
  <si>
    <t>中性化固化改良工法</t>
  </si>
  <si>
    <t>周波数効果を利用した電気探査(DI法)</t>
  </si>
  <si>
    <t>エコウッド高欄</t>
  </si>
  <si>
    <t>改良土くん</t>
  </si>
  <si>
    <t>オーバーフェンス車</t>
  </si>
  <si>
    <t>自動航空写真測量</t>
  </si>
  <si>
    <t>フレックス木工沈床工</t>
  </si>
  <si>
    <t>エコ木材</t>
  </si>
  <si>
    <t>水面栽培植物による水質浄化と水辺の修景技術</t>
  </si>
  <si>
    <t>流出油回収装置 「うずしお君」</t>
  </si>
  <si>
    <t>スチール透水蓋工法</t>
  </si>
  <si>
    <t>ハイパワー側溝</t>
  </si>
  <si>
    <t>NACシステム(気液反応装置)</t>
  </si>
  <si>
    <t>ロードクリニック</t>
  </si>
  <si>
    <t>スチールPC合成桁橋(S.P.C橋)</t>
  </si>
  <si>
    <t>SCCNV(トンネル防水機械式施工)工法</t>
  </si>
  <si>
    <t>濁水処理ECO-BOXシステム</t>
  </si>
  <si>
    <t>Gr・L型擁壁</t>
  </si>
  <si>
    <t>ソフトフッカー(道路トンネル用ケーブル支持金具)</t>
  </si>
  <si>
    <t>「サンガード」</t>
  </si>
  <si>
    <t>473㎡</t>
  </si>
  <si>
    <t>ロックボルト用穿孔装置</t>
  </si>
  <si>
    <t>連続ダブルアーチ工法</t>
  </si>
  <si>
    <t>322m</t>
  </si>
  <si>
    <t>アルプラス工法</t>
  </si>
  <si>
    <t>キューヤマ式堆積浮泥除去システム</t>
  </si>
  <si>
    <t>業務等総合支援三次元GIS</t>
  </si>
  <si>
    <t>おとQ(トンネル用防音・吸音板)</t>
  </si>
  <si>
    <t>PLBOX掘進工法</t>
  </si>
  <si>
    <t>スペースジョイント</t>
  </si>
  <si>
    <t>『マジックソイル』</t>
  </si>
  <si>
    <t>土壌安定材ステア-Y</t>
  </si>
  <si>
    <t>1031m3</t>
  </si>
  <si>
    <t>佐賀県特許酸化チタンコーティング剤</t>
  </si>
  <si>
    <t>モアウォール</t>
  </si>
  <si>
    <t>16.77㎡</t>
  </si>
  <si>
    <t>GFプロテクト工法</t>
  </si>
  <si>
    <t>弧状推進工法</t>
  </si>
  <si>
    <t>1130m</t>
  </si>
  <si>
    <t>AQ ライトプレート工法</t>
  </si>
  <si>
    <t>アークイオン</t>
  </si>
  <si>
    <t>築堤名人</t>
  </si>
  <si>
    <t>グラスカル</t>
  </si>
  <si>
    <t>160m2</t>
  </si>
  <si>
    <t>GPSによる人工構造物の計測システム</t>
  </si>
  <si>
    <t>6式</t>
  </si>
  <si>
    <t>トレールもくさく</t>
  </si>
  <si>
    <t>TOPPIN(トップピン)</t>
  </si>
  <si>
    <t>高耐久STKネット</t>
  </si>
  <si>
    <t>SKS機械式ハンマーグラブ</t>
  </si>
  <si>
    <t>SEEE/FBGセンサ型アンカー</t>
  </si>
  <si>
    <t>タダンシステム(多条配管システム)</t>
  </si>
  <si>
    <t>Tマックスシリーズ</t>
  </si>
  <si>
    <t>マッドスイーパーDM-50</t>
  </si>
  <si>
    <t>ラクトボード</t>
  </si>
  <si>
    <t>100000m</t>
  </si>
  <si>
    <t>ダム等の湛水のり面緑化工法</t>
  </si>
  <si>
    <t>プラズワイヤー工法</t>
  </si>
  <si>
    <t>SK導水工法</t>
  </si>
  <si>
    <t>コアソイルQ</t>
  </si>
  <si>
    <t>エコアコールウッド</t>
  </si>
  <si>
    <t>全水循環高圧水圧式駆動システム</t>
  </si>
  <si>
    <t>YJシステム水質浄化工法</t>
  </si>
  <si>
    <t>ET工法(Enclosed Tendon Method)</t>
  </si>
  <si>
    <t>マザーズロックⅡ型(河川用)</t>
  </si>
  <si>
    <t>マクサム工法</t>
  </si>
  <si>
    <t>『岩工房』(いわこうぼう)</t>
  </si>
  <si>
    <t>ユニプレーン</t>
  </si>
  <si>
    <t>SEEE/KIT受圧板</t>
  </si>
  <si>
    <t>エコレスト(排水再利用高度処理装置)</t>
  </si>
  <si>
    <t>HC複合盛土材</t>
  </si>
  <si>
    <t>デ-ルチップ工法</t>
  </si>
  <si>
    <t>1000㎡:工程は吹付</t>
  </si>
  <si>
    <t>クリーンソイルロード</t>
  </si>
  <si>
    <t>ジオパネル</t>
  </si>
  <si>
    <t>橋梁DBマネージャー</t>
  </si>
  <si>
    <t>チャコグリーンボード</t>
  </si>
  <si>
    <t>ウォールブロック工法</t>
  </si>
  <si>
    <t>TP工法</t>
  </si>
  <si>
    <t>115.6㎡</t>
  </si>
  <si>
    <t>スーパーフォームミック</t>
  </si>
  <si>
    <t>バイオソル</t>
  </si>
  <si>
    <t>弾性波レーダシステム</t>
  </si>
  <si>
    <t>セミホットペーブ</t>
  </si>
  <si>
    <t>NE-桁衝突工法</t>
  </si>
  <si>
    <t>補強筋法枠工</t>
  </si>
  <si>
    <t>101.9㎡</t>
  </si>
  <si>
    <t>もくりん</t>
  </si>
  <si>
    <t>FWG軽量盛土工法</t>
  </si>
  <si>
    <t>エフツインジェット工法</t>
  </si>
  <si>
    <t>石炭灰リサイクル人工石"ライミックスプラス(LimixPlus)"</t>
  </si>
  <si>
    <t>鉄筋ジャバラユニット工法</t>
  </si>
  <si>
    <t>縁石分割可能型側溝ブロック</t>
  </si>
  <si>
    <t>ミラクルソル水質浄化システム</t>
  </si>
  <si>
    <t>軽量法枠やまChan</t>
  </si>
  <si>
    <t>イーザックブロック</t>
  </si>
  <si>
    <t>巨石ピットアンカー工法</t>
  </si>
  <si>
    <t>ウォーターペイブ</t>
  </si>
  <si>
    <t>エアーキッド工法</t>
  </si>
  <si>
    <t>プレキャストSCデッキ</t>
  </si>
  <si>
    <t>エコアップ緑化工法</t>
  </si>
  <si>
    <t>グラベール工法</t>
  </si>
  <si>
    <t>多機能高耐久コンクリート沓工法</t>
  </si>
  <si>
    <t>SSアラミド工法</t>
  </si>
  <si>
    <t>防草用エンボスシート「ナクサ」</t>
  </si>
  <si>
    <t xml:space="preserve"> 「雑草ポリス・マルチ20」</t>
  </si>
  <si>
    <t>CDM-レムニ2/3(ツースリー)工法</t>
  </si>
  <si>
    <t>電子データ検索・閲覧システム</t>
  </si>
  <si>
    <t>ネイルポット樹林化苗「サスケ」</t>
  </si>
  <si>
    <t>0無</t>
  </si>
  <si>
    <t>サイクルハンマー工法(ロータリーテーブル式)</t>
  </si>
  <si>
    <t>シラスブロック</t>
  </si>
  <si>
    <t>個別要素法による岩盤構造物の設計システム</t>
  </si>
  <si>
    <t>AT-P工法</t>
  </si>
  <si>
    <t>クールペイブ</t>
  </si>
  <si>
    <t>トース土工法</t>
  </si>
  <si>
    <t>U-Wave System</t>
  </si>
  <si>
    <t>FE工法</t>
  </si>
  <si>
    <t>セルフクリーニングコート ガードレール</t>
  </si>
  <si>
    <t>GABION(ガビオン)</t>
  </si>
  <si>
    <t>10㎡(正面投影面積)</t>
  </si>
  <si>
    <t>BM-Sダンパー</t>
  </si>
  <si>
    <t>8橋脚基数</t>
  </si>
  <si>
    <t>無接点昇降式照明灯</t>
  </si>
  <si>
    <t>スーパーテールアルメ工法</t>
  </si>
  <si>
    <t>ハイショット工法</t>
  </si>
  <si>
    <t>全開口形消音器</t>
  </si>
  <si>
    <t>HySJET工法(ハイエスジェット工法)</t>
  </si>
  <si>
    <t>スカイキャッチャー</t>
  </si>
  <si>
    <t>4場所</t>
  </si>
  <si>
    <t>ゲート駆動装置Semflex-LPシリーズ</t>
  </si>
  <si>
    <t>みどり共生工法</t>
  </si>
  <si>
    <t>高輝度蓄光材を用いた危険警告標識およびウォーターゲージ(量水標)</t>
  </si>
  <si>
    <t>リサイクル管路防護台</t>
  </si>
  <si>
    <t>再生石膏中性固化材(エコパントⅠ)旧商標(エコパⅠ)</t>
  </si>
  <si>
    <t>コラムスラブ工法</t>
  </si>
  <si>
    <t>SRS工法</t>
  </si>
  <si>
    <t>グリーンロック(ポーラス)</t>
  </si>
  <si>
    <t>ケスタ</t>
  </si>
  <si>
    <t>土路コン 景観土舗装</t>
  </si>
  <si>
    <t>天然鉱石ゼオライトを用いた湖沼環境浄化処理</t>
  </si>
  <si>
    <t>高周波CSMT探査機を用いた深度20mまでの地下壕(地下空洞)探査</t>
  </si>
  <si>
    <t>鋼橋仮組立代替工法 pbfantom(ピービーファントム)</t>
  </si>
  <si>
    <t>400t</t>
  </si>
  <si>
    <t>リサイクル透水性カラーコンクリート舗装</t>
  </si>
  <si>
    <t>ネオパックライティングLED照明器具(道路用)・ネオバルブコンボLED照明器具(トンネル用)</t>
  </si>
  <si>
    <t>パームロック</t>
  </si>
  <si>
    <t>スポット土留め工法</t>
  </si>
  <si>
    <t>貼紙・落書き予防コーティング剤「Pioシリーズ」</t>
  </si>
  <si>
    <t>ラップハング</t>
  </si>
  <si>
    <t>レインスルー</t>
  </si>
  <si>
    <t>締固め管理システム(SiteCompactor)</t>
  </si>
  <si>
    <t>5800m3</t>
  </si>
  <si>
    <t>キョーワ式耐候性大型土のう (KT-2T)</t>
  </si>
  <si>
    <t>ガラスコートYS-01GP</t>
  </si>
  <si>
    <t>木竹束</t>
  </si>
  <si>
    <t>10束</t>
  </si>
  <si>
    <t>光触媒 SUNコーティング</t>
  </si>
  <si>
    <t>積雪地用フェンス</t>
  </si>
  <si>
    <t xml:space="preserve"> 土間コンクリート沈下修正のためのウレテック工法</t>
  </si>
  <si>
    <t>NSC景観ソフト舗装(OTP工法)</t>
  </si>
  <si>
    <t>原位置せん断摩擦試験(SBIFT)</t>
  </si>
  <si>
    <t>ガリガリ工法</t>
  </si>
  <si>
    <t>ティオスカイコート 光触媒コーティングシステム</t>
  </si>
  <si>
    <t>F-RENマット</t>
  </si>
  <si>
    <t>Bigvan al-Nil</t>
  </si>
  <si>
    <t>回転式連続打音検査(Drコロリン)</t>
  </si>
  <si>
    <t xml:space="preserve"> ガードリームチェ-ン</t>
  </si>
  <si>
    <t>高輝度蓄光マーカー(道路鋲)</t>
  </si>
  <si>
    <t>オールネイチャーロック(A・N・R)</t>
  </si>
  <si>
    <t>アスル工法</t>
  </si>
  <si>
    <t>グリーンコスモ緑化工法</t>
  </si>
  <si>
    <t>3WAYレールマウント方式 横断・転落防止柵 「URBANEX FF-TYPE」</t>
  </si>
  <si>
    <t>Free Fit ボックス</t>
  </si>
  <si>
    <t>オートグラウトホール</t>
  </si>
  <si>
    <t>テラムグリッド工法</t>
  </si>
  <si>
    <t>テンダーライン(蓄光式路面標示)</t>
  </si>
  <si>
    <t>30個</t>
  </si>
  <si>
    <t>クールトーン</t>
  </si>
  <si>
    <t>ポゾレジストコンクリート</t>
  </si>
  <si>
    <t>複合電源ユニット</t>
  </si>
  <si>
    <t>エコロバンS-1</t>
  </si>
  <si>
    <t>スリットカバー</t>
  </si>
  <si>
    <t>カサロック</t>
  </si>
  <si>
    <t>600000㎡</t>
  </si>
  <si>
    <t>ジーマ(ZIMA)</t>
  </si>
  <si>
    <t>石膏系中性固化材(リプラハード)</t>
  </si>
  <si>
    <t>100M3</t>
  </si>
  <si>
    <t>30観測局</t>
  </si>
  <si>
    <t>鋼製支柱地際部防錆用熱収縮チューブ工法</t>
  </si>
  <si>
    <t>無機系防錆保護材マグネライン</t>
  </si>
  <si>
    <t>TFC受圧体工法</t>
  </si>
  <si>
    <t>COWSーN</t>
  </si>
  <si>
    <t>ポラボックス</t>
  </si>
  <si>
    <t>光ファイバ式水位計測システム</t>
  </si>
  <si>
    <t>ソフィットブロック</t>
  </si>
  <si>
    <t>Duct R Analyzer(管路R測定器およびケーブル引入張力・側圧予測プログラム)</t>
  </si>
  <si>
    <t>軽量残存型枠</t>
  </si>
  <si>
    <t>稠密水位観測システム</t>
  </si>
  <si>
    <t>アクアポンドS型</t>
  </si>
  <si>
    <t>L型擁壁用コーナーブロック</t>
  </si>
  <si>
    <t>コンクリートのひび割れ抑制材スーパークラックレス</t>
  </si>
  <si>
    <t>U字溝用樹脂グレーチング(歩道用)</t>
  </si>
  <si>
    <t>補強筋法面工</t>
  </si>
  <si>
    <t>109.1㎡</t>
  </si>
  <si>
    <t>剪定枝・刈草・汚泥等有機廃棄物の再資源化</t>
  </si>
  <si>
    <t>スーパーロックEX工法</t>
  </si>
  <si>
    <t>噴流型流動促進式水域浄化装置(ジェット・ストリーマー)</t>
  </si>
  <si>
    <t>MC(メッシュカット)工法</t>
  </si>
  <si>
    <t>Vホール工法</t>
  </si>
  <si>
    <t>トランスEX工法</t>
  </si>
  <si>
    <t>LED道路灯 μSLIM400(ミュースリム400)</t>
  </si>
  <si>
    <t>ABC推進工法(密閉型ボックス掘進機を使用したボックスカルバート推進工法)</t>
  </si>
  <si>
    <t>転倒開閉着底可能型自動通船ゲート</t>
  </si>
  <si>
    <t>1日測量</t>
  </si>
  <si>
    <t>TKRフェンス</t>
  </si>
  <si>
    <t>アラミドがい装ポリエチレン管(WEET-AP)</t>
  </si>
  <si>
    <t>LED(発光ダイオード)を使用した道路照明灯(E-CORE[イー・コア])</t>
  </si>
  <si>
    <t>CDM-FLOAT工法</t>
  </si>
  <si>
    <t>焼却灰の再生骨材化</t>
  </si>
  <si>
    <t xml:space="preserve"> マルチ導水側溝</t>
  </si>
  <si>
    <t>高輝度蓄光反射テープ(FFR)</t>
  </si>
  <si>
    <t>2.5m</t>
  </si>
  <si>
    <t>15kl/1基</t>
  </si>
  <si>
    <t>省人化測量システム「Y's Auto Surveyor」</t>
  </si>
  <si>
    <t>くりんかロード工法舗装</t>
  </si>
  <si>
    <t>全方位カメラによる道路現況確認システム</t>
  </si>
  <si>
    <t>10Km</t>
  </si>
  <si>
    <t>AQUA MANAGERⅡ(単位水量推定・管理システム)</t>
  </si>
  <si>
    <t>QS-110002-VG</t>
  </si>
  <si>
    <t>鉄筋かぶり厚探査棒</t>
  </si>
  <si>
    <t>3次元レーザースキャナーによる構造物の変位測定システム</t>
  </si>
  <si>
    <t>1式(22.6m)</t>
  </si>
  <si>
    <t>QS-110005-VG</t>
  </si>
  <si>
    <t>QS-110006-VG</t>
  </si>
  <si>
    <t>ガードクリフ</t>
  </si>
  <si>
    <t>メンテナンス床版</t>
  </si>
  <si>
    <t>1段</t>
  </si>
  <si>
    <t>バスク工法(bask)</t>
  </si>
  <si>
    <t>クロスハンガーを併用したST支保工</t>
  </si>
  <si>
    <t>GGブロック</t>
  </si>
  <si>
    <t>炭入りコンクリート積みブロック「チャコケン」</t>
  </si>
  <si>
    <t>空中窒素固定菌誘導型緑化工法</t>
  </si>
  <si>
    <t>QS-110014-VG</t>
  </si>
  <si>
    <t>KFCジョイント</t>
  </si>
  <si>
    <t>GR-U(がたつき対策型グレーチングと集水桝用鉄蓋) (旧名称:GRシリーズ)</t>
  </si>
  <si>
    <t>QS-110017-VG</t>
  </si>
  <si>
    <t>QS-110018-VG</t>
  </si>
  <si>
    <t>QS-110019-VG</t>
  </si>
  <si>
    <t>QS-110021-VG</t>
  </si>
  <si>
    <t>QS-110022-VG</t>
  </si>
  <si>
    <t>QS-110023-VG</t>
  </si>
  <si>
    <t>SLSブロック</t>
  </si>
  <si>
    <t>バイブロHDD工法</t>
  </si>
  <si>
    <t>QS-110026-VG</t>
  </si>
  <si>
    <t>QS-110027-VG</t>
  </si>
  <si>
    <t>QS-110028-VG</t>
  </si>
  <si>
    <t>害獣ガード</t>
  </si>
  <si>
    <t>QS-110030-VG</t>
  </si>
  <si>
    <t>マルチフォームM側溝</t>
  </si>
  <si>
    <t>QS-110032-VG</t>
  </si>
  <si>
    <t>QS-110033-VG</t>
  </si>
  <si>
    <t>足場作業用リフト「猿鳶太助」</t>
  </si>
  <si>
    <t>800掛㎡</t>
  </si>
  <si>
    <t>コンクリート完全充填システム(FCP : Fillup Concrete Perfect System)</t>
  </si>
  <si>
    <t>QS-110036-VG</t>
  </si>
  <si>
    <t>二重ラッパカン付ポンプ</t>
  </si>
  <si>
    <t>棒形スキャナ</t>
  </si>
  <si>
    <t>QS-110039-VG</t>
  </si>
  <si>
    <t>QS-110040-VG</t>
  </si>
  <si>
    <t>QS-110041-VG</t>
  </si>
  <si>
    <t>テリオスコート美装防汚工法</t>
  </si>
  <si>
    <t>コラムリンク工法</t>
  </si>
  <si>
    <t>モノベ式複合ろ過システム</t>
  </si>
  <si>
    <t>5t</t>
  </si>
  <si>
    <t>業務用蓄電池ちくぞうくん</t>
  </si>
  <si>
    <t>クリーンミリュウ</t>
  </si>
  <si>
    <t>破砕チップ付ポンプ</t>
  </si>
  <si>
    <t>着工前における3Dレーザースキャナを活用した設計照査・用地境界確認システム</t>
  </si>
  <si>
    <t>49000㎡</t>
  </si>
  <si>
    <t>トンネル覆工表面の高速走行撮影システム</t>
  </si>
  <si>
    <t>YAMATOリサイクルシステム</t>
  </si>
  <si>
    <t>ビッグスケール</t>
  </si>
  <si>
    <t>リピッカ</t>
  </si>
  <si>
    <t>連続スペーサー</t>
  </si>
  <si>
    <t>LEDトンネル照明器具 「天の川 トンネル灯」</t>
  </si>
  <si>
    <t>鋼管枠工</t>
  </si>
  <si>
    <t>34.4m</t>
  </si>
  <si>
    <t>Two-Wayライニング工法</t>
  </si>
  <si>
    <t>コップルボックス</t>
  </si>
  <si>
    <t>ブラケットONE</t>
  </si>
  <si>
    <t>1033㎡</t>
  </si>
  <si>
    <t>先行掘削併用型排水パイプ打込み工法(先掘り水抜き工法)</t>
  </si>
  <si>
    <t>LED道路照明器具「天の川 道路灯」</t>
  </si>
  <si>
    <t>スパイラル基礎工法</t>
  </si>
  <si>
    <t>超軽量・移動型太陽光発電システム FKpower (エフ・ケイ・パワー)</t>
  </si>
  <si>
    <t>竹ソダロール</t>
  </si>
  <si>
    <t>セーフマン吹付け工法</t>
  </si>
  <si>
    <t>ATコート工法</t>
  </si>
  <si>
    <t>A &amp; Drock工法(エイアンドロック工法)</t>
  </si>
  <si>
    <t>ダム湖の水質改善装置(レイクコントローラー)</t>
  </si>
  <si>
    <t>SW可変深溝側溝</t>
  </si>
  <si>
    <t>ループアーチ工法</t>
  </si>
  <si>
    <t>WCS 工法</t>
  </si>
  <si>
    <t>特殊エジェクター工法</t>
  </si>
  <si>
    <t>無線センサーを用いた構造物モニタリングシステム</t>
  </si>
  <si>
    <t>1年間計測</t>
  </si>
  <si>
    <t>ACハンマーグラブ工法</t>
  </si>
  <si>
    <t>Cラインブロック</t>
  </si>
  <si>
    <t>CHR緩衝バー</t>
  </si>
  <si>
    <t>ALSP2(アルサップ)工法</t>
  </si>
  <si>
    <t>のリフレッシュ工法(地盤補強型)</t>
  </si>
  <si>
    <t>撃退ドットマン</t>
  </si>
  <si>
    <t>杭頭マイスター 大きな太陽</t>
  </si>
  <si>
    <t>ソーラー&amp;バッテリー美晴くん</t>
  </si>
  <si>
    <t>クイックボーリング</t>
  </si>
  <si>
    <t>噴流式pH処理装置</t>
  </si>
  <si>
    <t>アスキッド工法</t>
  </si>
  <si>
    <t>ライブ動画提供装置</t>
  </si>
  <si>
    <t>無翼扇型送風機(ホールエアストリーマ・HAST)</t>
  </si>
  <si>
    <t>6ケ月</t>
  </si>
  <si>
    <t>MaxArch(マックスアーチ)工法</t>
  </si>
  <si>
    <t>ポンプエアシェルター</t>
  </si>
  <si>
    <t>ハイパーセラ</t>
  </si>
  <si>
    <t>DRシステム</t>
  </si>
  <si>
    <t>CCTVカメラ等を用いた河川水位観測システム 「Dr.i-sensor」</t>
  </si>
  <si>
    <t>eQカズラ(地被植物)</t>
  </si>
  <si>
    <t>ピッと側溝</t>
  </si>
  <si>
    <t>たわみやすい長大橋梁の標高計測法(MAT計測法)</t>
  </si>
  <si>
    <t>1橋/回</t>
  </si>
  <si>
    <t>エアー・ウォッシュ・フローリング</t>
  </si>
  <si>
    <t>浮体式陸閘ゲート</t>
  </si>
  <si>
    <t>発動発電機等防音ボックス</t>
  </si>
  <si>
    <t>低炭素防水工事用アスファルト 「シグマートE」</t>
  </si>
  <si>
    <t>マックスマット工法</t>
  </si>
  <si>
    <t>IDジョイントシート</t>
  </si>
  <si>
    <t>KS・PATCH</t>
  </si>
  <si>
    <t>グリーンライムLG</t>
  </si>
  <si>
    <t>湿式ポリマーセメントモルタルの品質管理試験器『やわらか管理クン』</t>
  </si>
  <si>
    <t>輻射式冷暖房システム</t>
  </si>
  <si>
    <t>1体育館</t>
  </si>
  <si>
    <t>VOLCLAY MAT</t>
  </si>
  <si>
    <t>強筋太郎(鉄筋かご自動組立機)</t>
  </si>
  <si>
    <t>セパレス工法</t>
  </si>
  <si>
    <t>1610㎡</t>
  </si>
  <si>
    <t>法面防草材 Gカタマ</t>
  </si>
  <si>
    <t>ESJ-EXHi 工法</t>
  </si>
  <si>
    <t>発泡廃ガラス(ミラクルソル)水質浄化システム</t>
  </si>
  <si>
    <t>20m3/hr</t>
  </si>
  <si>
    <t>可動ライナー式ポンプ</t>
  </si>
  <si>
    <t>デイサット工法</t>
  </si>
  <si>
    <t>ノン・スキャフォールディング工法(NSC)</t>
  </si>
  <si>
    <t>EL標示板</t>
  </si>
  <si>
    <t>セーフティハンガーメッシュ</t>
  </si>
  <si>
    <t>スプリングビット工法</t>
  </si>
  <si>
    <t>16孔</t>
  </si>
  <si>
    <t>さび面浸透性素地調整塗料「ラストボンドSG」</t>
  </si>
  <si>
    <t>TCユニット方式電気防食工法</t>
  </si>
  <si>
    <t>グーリッド</t>
  </si>
  <si>
    <t>マキセル多段積み工法</t>
  </si>
  <si>
    <t>バイオモニタリングキャップ</t>
  </si>
  <si>
    <t>エポキンスタッド工法</t>
  </si>
  <si>
    <t>フリー ドリッパー工法</t>
  </si>
  <si>
    <t>APJ-150バインダーを使用した橋梁用埋設型伸縮装置(MM-JOINT DS型)</t>
  </si>
  <si>
    <t>ウォーターイレーサ</t>
  </si>
  <si>
    <t>鉄筋連結組立工法</t>
  </si>
  <si>
    <t>3.7t</t>
  </si>
  <si>
    <t>ヒノダクタイルジョイントα</t>
  </si>
  <si>
    <t>工事管理システム 「MIYAシステム」</t>
  </si>
  <si>
    <t>レキファルトスーパー</t>
  </si>
  <si>
    <t>緊急閉鎖パワーアシストシステム(サットクローズ E型)</t>
  </si>
  <si>
    <t>IT地表傾斜計測システム</t>
  </si>
  <si>
    <t>TPXマイクロフィルム</t>
  </si>
  <si>
    <t>水噴出型工事車両タイヤ洗浄機</t>
  </si>
  <si>
    <t>鉄筋コンクリート対応型空洞調査用GPRシステム</t>
  </si>
  <si>
    <t>マルチ充電型バッテリー式投光機</t>
  </si>
  <si>
    <t>ICタグを用いた地下空間管理システム</t>
  </si>
  <si>
    <t>グリッドメタルを用いたRC部材の補強工法</t>
  </si>
  <si>
    <t>排水型歩車道境界ブロック</t>
  </si>
  <si>
    <t>航空機レーザ計測システム</t>
  </si>
  <si>
    <t>100K㎡</t>
  </si>
  <si>
    <t>長寿命補強土 植生型</t>
  </si>
  <si>
    <t>SSホールシステム</t>
  </si>
  <si>
    <t>QS-160002-AG</t>
  </si>
  <si>
    <t>QS-160003-AG</t>
  </si>
  <si>
    <t>QS-160004-AG</t>
  </si>
  <si>
    <t>QS-160005-AG</t>
  </si>
  <si>
    <t>QS-160006-AG</t>
  </si>
  <si>
    <t>QS-160008-AG</t>
  </si>
  <si>
    <t>QS-160010-AG</t>
  </si>
  <si>
    <t>22.42m</t>
  </si>
  <si>
    <t>QS-160011-AG</t>
  </si>
  <si>
    <t>QS-160013-AG</t>
  </si>
  <si>
    <t>QS-160014-AG</t>
  </si>
  <si>
    <t>QS-160017-AG</t>
  </si>
  <si>
    <t>QS-160018-AG</t>
  </si>
  <si>
    <t>2台/日</t>
  </si>
  <si>
    <t>QS-160019-AG</t>
  </si>
  <si>
    <t>QS-160020-AG</t>
  </si>
  <si>
    <t>QS-160021-AG</t>
  </si>
  <si>
    <t>QS-160022-AG</t>
  </si>
  <si>
    <t>QS-160023-AG</t>
  </si>
  <si>
    <t>QS-160024-AG</t>
  </si>
  <si>
    <t>QS-160028-AG</t>
  </si>
  <si>
    <t>1樋門</t>
  </si>
  <si>
    <t>QS-160032-AG</t>
  </si>
  <si>
    <t>QS-160033-AG</t>
  </si>
  <si>
    <t>QS-160034-AG</t>
  </si>
  <si>
    <t>QS-160035-AG</t>
  </si>
  <si>
    <t>QS-160036-AG</t>
  </si>
  <si>
    <t>QS-160037-AG</t>
  </si>
  <si>
    <t>QS-160038-AG</t>
  </si>
  <si>
    <t>QS-160039-AG</t>
  </si>
  <si>
    <t>QS-160040-AG</t>
  </si>
  <si>
    <t>QS-160041-AG</t>
  </si>
  <si>
    <t>QS-160042-AG</t>
  </si>
  <si>
    <t>QS-160044-AG</t>
  </si>
  <si>
    <t>QS-160046-AG</t>
  </si>
  <si>
    <t>QS-160047-AG</t>
  </si>
  <si>
    <t>20測線</t>
  </si>
  <si>
    <t>QS-160048-AG</t>
  </si>
  <si>
    <t>QS-160050-AG</t>
  </si>
  <si>
    <t>QS-160051-AG</t>
  </si>
  <si>
    <t>QS-160052-AG</t>
  </si>
  <si>
    <t>QS-160053-AG</t>
  </si>
  <si>
    <t>QS-160055-AG</t>
  </si>
  <si>
    <t>500本</t>
  </si>
  <si>
    <t>1155m2</t>
  </si>
  <si>
    <t>15m2/ヶ所</t>
  </si>
  <si>
    <t>1箇所・6ヶ月</t>
  </si>
  <si>
    <t>50ヶ所</t>
  </si>
  <si>
    <t>162m2</t>
  </si>
  <si>
    <t>55.9㎡</t>
  </si>
  <si>
    <t>20箇所・2年</t>
  </si>
  <si>
    <t>8ブラケット</t>
  </si>
  <si>
    <t>10トンネル</t>
  </si>
  <si>
    <t>57m2</t>
  </si>
  <si>
    <t>2700m</t>
  </si>
  <si>
    <t>10人・月</t>
  </si>
  <si>
    <t>100人・年</t>
  </si>
  <si>
    <t>20検体</t>
  </si>
  <si>
    <t>2731㎡</t>
  </si>
  <si>
    <t>180台・日</t>
  </si>
  <si>
    <t>20箇所・年</t>
  </si>
  <si>
    <t>280m2</t>
  </si>
  <si>
    <t>1基(1年間)</t>
  </si>
  <si>
    <t>3日</t>
  </si>
  <si>
    <t>1回路</t>
  </si>
  <si>
    <t>10個・月</t>
  </si>
  <si>
    <t>3基</t>
  </si>
  <si>
    <t>2840m2</t>
  </si>
  <si>
    <t>1水替え（1日）</t>
  </si>
  <si>
    <t>6ヶ月（1枚）</t>
  </si>
  <si>
    <t>4掘削m</t>
  </si>
  <si>
    <t>1000ｍ²</t>
  </si>
  <si>
    <t>Ｊｆｐ工法</t>
  </si>
  <si>
    <t>アンカーピンニングエポキシ樹脂注入工法（従来工法：・振動ドリルによる穿孔・全ネジ切りピン・穿孔穴表面から注入を行う注入機）</t>
  </si>
  <si>
    <t>2120m3</t>
  </si>
  <si>
    <t>QS-210043-A</t>
  </si>
  <si>
    <t>工事車両運行管理システム</t>
  </si>
  <si>
    <t>10セット・月</t>
  </si>
  <si>
    <t>QS-210044-A</t>
  </si>
  <si>
    <t>作業員安全管理システム</t>
  </si>
  <si>
    <t>5台・月</t>
  </si>
  <si>
    <t>QS-210045-A</t>
  </si>
  <si>
    <t>長距離無線「ぱとろーら」</t>
  </si>
  <si>
    <t>一般的な無線装置を利用した合図・警報伝達（最大通信距離約500m）</t>
  </si>
  <si>
    <t>QS-210046-A</t>
  </si>
  <si>
    <t>省力化掲示板（掲示シリーズ）</t>
  </si>
  <si>
    <t>一般的な鉄製安全掲示板</t>
  </si>
  <si>
    <t>QS-210047-A</t>
  </si>
  <si>
    <t>長寿命補強土モルタル吹付型</t>
  </si>
  <si>
    <t>モルタル吹付工+メッキ補強材</t>
  </si>
  <si>
    <t>QS-210048-A</t>
  </si>
  <si>
    <t>L型安定止水材「ピタッとL型止水テープ」</t>
  </si>
  <si>
    <t>低弾性成形目地材</t>
  </si>
  <si>
    <t>QS-210049-A</t>
  </si>
  <si>
    <t>工事車両退場警報システム「E2Warning」</t>
  </si>
  <si>
    <t>QS-210050-A</t>
  </si>
  <si>
    <t>LiDARスキャナ付きタブレット等を活用した3次元測量アプリケーション（OPTiMGeoScan）</t>
  </si>
  <si>
    <t>トータルステーションによる縦横断測量</t>
  </si>
  <si>
    <t>500ｍ２</t>
  </si>
  <si>
    <t>QS-210051-A</t>
  </si>
  <si>
    <t>省スペース設置対応伸縮装置</t>
  </si>
  <si>
    <t>荷重支持型ジョイント（ゴム＋鋼製）</t>
  </si>
  <si>
    <t>QS-210052-A</t>
  </si>
  <si>
    <t>建設生産プロセス改善のためのIoTオープンプラットフォーム「ランドログプラットフォーム」</t>
  </si>
  <si>
    <t>現場監督、直接会話等による施工管理</t>
  </si>
  <si>
    <t>QS-210053-A</t>
  </si>
  <si>
    <t>鋼コンクリート合成壁高欄において側鋼板とコンクリート界面からの浸入水を防ぐシール材「ブリッヂシール」</t>
  </si>
  <si>
    <t>水膨張性ゴムの設置</t>
  </si>
  <si>
    <t>QS-210054-A</t>
  </si>
  <si>
    <t>コンクリート内部に金具を残さない鋼橋床版型枠支保工補助材（AMRC工法）</t>
  </si>
  <si>
    <t>吊り金具の現場溶接＋支保工撤去後のボルト穴埋め</t>
  </si>
  <si>
    <t>QS-210055-A</t>
  </si>
  <si>
    <t>リチウムバッテリー式LED投光器（フラワーライトF）</t>
  </si>
  <si>
    <t>発電機を電源に使用したメタルハライドランプ型投光器</t>
  </si>
  <si>
    <t>QS-210056-A</t>
  </si>
  <si>
    <t>長期耐候性 錆転換防食塗装システム 「DeCK」</t>
  </si>
  <si>
    <t>Rc-Ⅲ塗装系</t>
  </si>
  <si>
    <t>QS-210057-A</t>
  </si>
  <si>
    <t>ブレードマシンコントロール搭載バックホウ</t>
  </si>
  <si>
    <t>丁張りを設置してブレード付きバックホウで行う整地作業</t>
  </si>
  <si>
    <t>QS-210058-A</t>
  </si>
  <si>
    <t>高耐久性埋設用アンカーボルト「ＮＣアンカー」</t>
  </si>
  <si>
    <t>溶融亜鉛めっきアンカーボルト</t>
  </si>
  <si>
    <t>QS-210059-A</t>
  </si>
  <si>
    <t>3次元出来形対応転圧管理システム「Dual Mast Roller」</t>
  </si>
  <si>
    <t>QS-210060-A</t>
  </si>
  <si>
    <t>高耐久材料を用いた薄型・軽量な歩道床版「ESCON歩道床版」</t>
  </si>
  <si>
    <t>鋼製デッキプレート床版</t>
  </si>
  <si>
    <t>QS-210061-A</t>
  </si>
  <si>
    <t>道路照明LED化技術「Retro Fit LED Lamp（レトロフィットLEDランプ）」</t>
  </si>
  <si>
    <t>高圧ナトリウムランプへの交換</t>
  </si>
  <si>
    <t>QS-210062-A</t>
  </si>
  <si>
    <t>移動式LED看板（フリーダムディスプレイ）</t>
  </si>
  <si>
    <t>工事用ＬＥＤ電光表示板</t>
  </si>
  <si>
    <t>QS-210063-A</t>
  </si>
  <si>
    <t>狭所用鋼材孔明け機（極低床ボーラー）</t>
  </si>
  <si>
    <t>ガス（酸素・アセチレン）切断による孔明け</t>
  </si>
  <si>
    <t>QS-210064-A</t>
  </si>
  <si>
    <t>植物由来・非塩化物系凍結防止剤「らくらくと～るくん」</t>
  </si>
  <si>
    <t>10km/車線・週</t>
  </si>
  <si>
    <t>QS-210065-A</t>
  </si>
  <si>
    <t>ポリウレア樹脂を用いたコンクリート構造物の機能保持・向上技術「タフネスコート工法」</t>
  </si>
  <si>
    <t>炭素繊維接着工法</t>
  </si>
  <si>
    <t>QS-210066-A</t>
  </si>
  <si>
    <t>全研削材・全工法対応型ブラストシステム（マルチメディア・ブラスト工法）</t>
  </si>
  <si>
    <t>素地調整程度Ⅰ種（Ⅰ種ケレン）</t>
  </si>
  <si>
    <t>QS-210067-A</t>
  </si>
  <si>
    <t>粉体急結剤エア搬送補給装置「サイクロンショット」</t>
  </si>
  <si>
    <t>作業者による手作業にて急結剤添加装置供給方法</t>
  </si>
  <si>
    <t>QS-210068-A</t>
  </si>
  <si>
    <t>パワーブレンダー工法（ICT施工）</t>
  </si>
  <si>
    <t>5000㎥</t>
  </si>
  <si>
    <t>QS-210069-A</t>
  </si>
  <si>
    <t>ICT技術を活用したエポコラム工法（epo-Live）</t>
  </si>
  <si>
    <t>スラリー攪拌工法（φ1,600×2軸）非ICT施工</t>
  </si>
  <si>
    <t>14720m3</t>
  </si>
  <si>
    <t>QS-210070-A</t>
  </si>
  <si>
    <t>暗所対応型光触媒「Agグランコート」</t>
  </si>
  <si>
    <t>作業員によるアルコール除菌作業</t>
  </si>
  <si>
    <t>QS-220001-A</t>
  </si>
  <si>
    <t>壁高欄型枠用サポート</t>
  </si>
  <si>
    <t>チェーンを用いた型わく支保工用パイプサポート</t>
  </si>
  <si>
    <t>QS-220002-A</t>
  </si>
  <si>
    <t>自己治癒機能型高性能収縮低減剤「パワーヒーリング－ＡＤ」</t>
  </si>
  <si>
    <t>QS-220003-A</t>
  </si>
  <si>
    <t>トンネル覆工の補修・補強工法「バサルト帯板接着工法」</t>
  </si>
  <si>
    <t>炭素繊維シート補強工</t>
  </si>
  <si>
    <t>QS-220004-A</t>
  </si>
  <si>
    <t>湿乾併用ブラストによる「ウェット＆ドライブラスト工法」</t>
  </si>
  <si>
    <t>塗膜剥離剤+素地調整程度Ⅰ種（Ⅰ種ケレン）</t>
  </si>
  <si>
    <t>QS-220005-A</t>
  </si>
  <si>
    <t>現場内重機等接近警報システム</t>
  </si>
  <si>
    <t>監視員による安全管理</t>
  </si>
  <si>
    <t>QS-220006-A</t>
  </si>
  <si>
    <t>魚群探知機を用いたダム貯水池３Dマッピング技術「Nソナー」</t>
  </si>
  <si>
    <t>QS-220007-A</t>
  </si>
  <si>
    <t>後施工小段造成工法「ヒロクナール工法」</t>
  </si>
  <si>
    <t>仮設足場</t>
  </si>
  <si>
    <t>QS-220008-A</t>
  </si>
  <si>
    <t>枝管設置時の排水浄化装置「洗管クン」</t>
  </si>
  <si>
    <t>布地等による濾過</t>
  </si>
  <si>
    <t>QS-220009-A</t>
  </si>
  <si>
    <t>コンクリート養生管理システム「潤（ウル）トワシステム」</t>
  </si>
  <si>
    <t>作業員の目視判断による手動散水＋養生マット</t>
  </si>
  <si>
    <t>QS-220010-A</t>
  </si>
  <si>
    <t>地覆部コンクリート仕上げ面に使用する養生マット「地覆キュア」</t>
  </si>
  <si>
    <t>散水＋鉄筋ごとブルーシートで覆う</t>
  </si>
  <si>
    <t>QS-220011-A</t>
  </si>
  <si>
    <t>ICT施工対応の水陸両用ブルドーザ工法</t>
  </si>
  <si>
    <t>バックホウ浚渫船による浚渫工</t>
  </si>
  <si>
    <t>QS-220012-A</t>
  </si>
  <si>
    <t>石積接着補強工法（モルダム工法）</t>
  </si>
  <si>
    <t>モルタル詰込工（左官工による　人力施工）</t>
  </si>
  <si>
    <t>QS-220013-A</t>
  </si>
  <si>
    <t>広域傾斜検知システム「ぐらロイド」</t>
  </si>
  <si>
    <t>QS-220014-A</t>
  </si>
  <si>
    <t>ICT地盤改良システム『Picture（ピクチャー）シリーズシステム』</t>
  </si>
  <si>
    <t>深層混合処理工（スラリー攪拌工）非ICT施工</t>
  </si>
  <si>
    <t>QS-220015-A</t>
  </si>
  <si>
    <t>遠赤外線カメラとAIによる人物検知システム「アイナイト」</t>
  </si>
  <si>
    <t>・監視員による安全監視</t>
  </si>
  <si>
    <t>QS-220016-A</t>
  </si>
  <si>
    <t>遠隔操作BOX「RemOpe（リモペ）」</t>
  </si>
  <si>
    <t>現場での電光板表示切替やパトランプ操作による安全性周知</t>
  </si>
  <si>
    <t>QS-220017-A</t>
  </si>
  <si>
    <t>架設桁モニタリングシステム</t>
  </si>
  <si>
    <t>メジャーや下げ振り等を用いた管理者による計測監視</t>
  </si>
  <si>
    <t>QS-220018-A</t>
  </si>
  <si>
    <t>スライドセントル打設感知システム</t>
  </si>
  <si>
    <t>施工管理者による目視確認や人力による記録管理</t>
  </si>
  <si>
    <t>QS-220019-A</t>
  </si>
  <si>
    <t>クレーン作業安全支援システム</t>
  </si>
  <si>
    <t>誘導員による吊荷監視</t>
  </si>
  <si>
    <t>QS-220020-A</t>
  </si>
  <si>
    <t>山留め式擁壁「CSWR工法」</t>
  </si>
  <si>
    <t>コンクリート擁壁（L型擁壁）</t>
  </si>
  <si>
    <t>QS-220021-A</t>
  </si>
  <si>
    <t>IoTを利用して水位計や荷重計等の測定が可能なLTE-M通信装置</t>
  </si>
  <si>
    <t>自記水位計による井戸水位の観測</t>
  </si>
  <si>
    <t>QS-220022-A</t>
  </si>
  <si>
    <t>コンビネーション掲示板</t>
  </si>
  <si>
    <t>・単管で構成された支柱に金具を用いてパネルを固定する安全活動掲示板。</t>
  </si>
  <si>
    <t>QS-220023-A</t>
  </si>
  <si>
    <t>ジオポリマー技術を用いたコンクリート構造物用断面修復材(GP MONDO K)</t>
  </si>
  <si>
    <t>断面修復工(左官工法)　ポリマーセメントモルタル</t>
  </si>
  <si>
    <t>QS-220024-A</t>
  </si>
  <si>
    <t>イメージングトータルステーションを使用した遠隔測量</t>
  </si>
  <si>
    <t>トータルステーションを使用した測量</t>
  </si>
  <si>
    <t>河川流量観測用浮子投下機</t>
  </si>
  <si>
    <t>パーホーセル工法</t>
  </si>
  <si>
    <t>大型異形管ライニングGC工法</t>
  </si>
  <si>
    <t>ハイパックアンカー</t>
  </si>
  <si>
    <t>インシチュフォーム工法(INS工法)</t>
  </si>
  <si>
    <t>GSボード</t>
  </si>
  <si>
    <t>擬岩ブロック がんちゃん</t>
  </si>
  <si>
    <t>プレキャストコンクリート大型共同溝</t>
  </si>
  <si>
    <t>側溝カルバート(Nタイプ)</t>
  </si>
  <si>
    <t>植栽ブロック「みどりくん」</t>
  </si>
  <si>
    <t>魚巣ブロック『かくれんぼ』</t>
  </si>
  <si>
    <t>スーパーソリッドエース</t>
  </si>
  <si>
    <t>コンクリート壁面玉石景観工法</t>
  </si>
  <si>
    <t>リソイル工法</t>
  </si>
  <si>
    <t>4900m2</t>
  </si>
  <si>
    <t>CI-CMC工法</t>
  </si>
  <si>
    <t>1m一層混合による路床の安定処理</t>
  </si>
  <si>
    <t>ミックスロータ工法</t>
  </si>
  <si>
    <t>アスファルト舗装による海岸堤防裏法被覆工法</t>
  </si>
  <si>
    <t>ホゼン式工法</t>
  </si>
  <si>
    <t>LIM工法</t>
  </si>
  <si>
    <t>100</t>
  </si>
  <si>
    <t>研磨・ショットカラー舗装平板</t>
  </si>
  <si>
    <t>環境護岸ブロック(ヘーベストーン)</t>
  </si>
  <si>
    <t>コンクリート2次製品用目地材</t>
  </si>
  <si>
    <t>可動式分離帯ブロック(ムーバブル)</t>
  </si>
  <si>
    <t>KSウルトラスタンプ</t>
  </si>
  <si>
    <t>泥土処理システム</t>
  </si>
  <si>
    <t>法面ボード</t>
  </si>
  <si>
    <t>UPC ヤンレックス グレーチング (樹脂集水蓋)</t>
  </si>
  <si>
    <t>Freeボーイ(小型車止)</t>
  </si>
  <si>
    <t>太陽電池式擬石車止め(ピカコン車止め)</t>
  </si>
  <si>
    <t>遠心力応用擬石製品(エンシン)</t>
  </si>
  <si>
    <t>fitサークル(レジンコンクリート製植樹桝)</t>
  </si>
  <si>
    <t>ハンチフレーム工法</t>
  </si>
  <si>
    <t>アーチフレーム工法</t>
  </si>
  <si>
    <t>透水性コンクリートパーミアコン舗装</t>
  </si>
  <si>
    <t>火山灰ろ材(タッチストーン)水質浄化システム</t>
  </si>
  <si>
    <t>自然石樹脂舗装SDロック</t>
  </si>
  <si>
    <t>ストーンフォームによる、無型枠・無足場工法</t>
  </si>
  <si>
    <t>CSAMT探査法</t>
  </si>
  <si>
    <t>高耐久性塗装</t>
  </si>
  <si>
    <t>砂場の砂洗浄</t>
  </si>
  <si>
    <t>モルサ</t>
  </si>
  <si>
    <t>自立安定型ブロック</t>
  </si>
  <si>
    <t>直接通電加熱工法</t>
  </si>
  <si>
    <t>メカネジ</t>
  </si>
  <si>
    <t>カタワ-ク</t>
  </si>
  <si>
    <t>超軟弱土固化処理工法 マッドミキサーM-Ⅰ型</t>
  </si>
  <si>
    <t>超軟弱土固化処理工法 マッドミキサーM-Ⅱ型</t>
  </si>
  <si>
    <t>エフエイライト</t>
  </si>
  <si>
    <t>立軸スクリュー付斜流ポンプ(プルスピン)</t>
  </si>
  <si>
    <t>PCコンファインド工法</t>
  </si>
  <si>
    <t>2橋脚(2×142㎡)</t>
  </si>
  <si>
    <t>スリップフォーム工法</t>
  </si>
  <si>
    <t>RC床版打替え用プレファブ鋼床版</t>
  </si>
  <si>
    <t>リバーブリッジ(鋼・コンクリート合成床版橋)</t>
  </si>
  <si>
    <t>MARC-Hシステム</t>
  </si>
  <si>
    <t>FPロックユニット</t>
  </si>
  <si>
    <t>ファイバーユニット(袋型・箱型)</t>
  </si>
  <si>
    <t>FPフェンス</t>
  </si>
  <si>
    <t>グリセル工法</t>
  </si>
  <si>
    <t>ゼロアスベスト・25年色保証屋根材</t>
  </si>
  <si>
    <t>プレキャスト共同溝</t>
  </si>
  <si>
    <t>Balloon Body Anchor</t>
  </si>
  <si>
    <t>T型ブロック積擁壁</t>
  </si>
  <si>
    <t>透水性除草シート</t>
  </si>
  <si>
    <t>ラバーステップ</t>
  </si>
  <si>
    <t>アスファルト混入用ゴムチップ</t>
  </si>
  <si>
    <t>SMB工法</t>
  </si>
  <si>
    <t>T型マイクロベンチ工法</t>
  </si>
  <si>
    <t>トンネル断面自動マーキングシステム</t>
  </si>
  <si>
    <t>SECL工法</t>
  </si>
  <si>
    <t>ジャイロコンパスによるシールドの自動位置・姿勢計測システム</t>
  </si>
  <si>
    <t>ジャイロコンパスによるシールドの自動方向制御システム</t>
  </si>
  <si>
    <t>ダム用細骨材生産過程における微粒分回収および表面水率低下装置</t>
  </si>
  <si>
    <t>ダム用コンクリート運搬設備の自動運転システム</t>
  </si>
  <si>
    <t>超高圧ウオータージェットを使用したグリーンカット装置</t>
  </si>
  <si>
    <t>ダム用自動型枠</t>
  </si>
  <si>
    <t>SK-NEXⅡ</t>
  </si>
  <si>
    <t>コラムアプローチ工法</t>
  </si>
  <si>
    <t>533㎡</t>
  </si>
  <si>
    <t>TMフラワー工法</t>
  </si>
  <si>
    <t>ボーカマルチA,B</t>
  </si>
  <si>
    <t>超低熱セメント(新日鐵超低熱高炉セメント)</t>
  </si>
  <si>
    <t>エスメントスーパー(高粉末度高炉スラグ微粉末)</t>
  </si>
  <si>
    <t>エスセイバーシリーズ</t>
  </si>
  <si>
    <t>タフフロー(高強度・高流動化セメント)</t>
  </si>
  <si>
    <t>エスメントスーパー60を使用した高流動コンクリート</t>
  </si>
  <si>
    <t>パーフェクトパイプ</t>
  </si>
  <si>
    <t>車両通行遮断装置</t>
  </si>
  <si>
    <t>簡易自動除塵機</t>
  </si>
  <si>
    <t>ゲートポンプ</t>
  </si>
  <si>
    <t>岩盤補強工法</t>
  </si>
  <si>
    <t>円柱主鉄筋組立工法</t>
  </si>
  <si>
    <t>日石-ボンドカーボンシート工法</t>
  </si>
  <si>
    <t>移動式リサイクル破砕プラント車</t>
  </si>
  <si>
    <t>ビーチマネージメントシステム(BMS)工法</t>
  </si>
  <si>
    <t>クリスタル・シーラー工法</t>
  </si>
  <si>
    <t>情報杭システム</t>
  </si>
  <si>
    <t>カメレオン</t>
  </si>
  <si>
    <t>パウダーミキサー工法</t>
  </si>
  <si>
    <t>長崎県型大型ブロック(自立型積みブロック)</t>
  </si>
  <si>
    <t>単井による層別・深度別の採水法および揚水法</t>
  </si>
  <si>
    <t>ジオクロスパイプ工法</t>
  </si>
  <si>
    <t>NF-EPU-G工法</t>
  </si>
  <si>
    <t>NF-EPU工法</t>
  </si>
  <si>
    <t>新世代モルタル</t>
  </si>
  <si>
    <t>FRECS SLAB(フレックス スラブ)</t>
  </si>
  <si>
    <t>プレキャスト地覆</t>
  </si>
  <si>
    <t>ハイグリッド工法</t>
  </si>
  <si>
    <t>コンクリート床版増厚工法</t>
  </si>
  <si>
    <t>クラッシングセパレータ工法</t>
  </si>
  <si>
    <t>アークス</t>
  </si>
  <si>
    <t>KYマット</t>
  </si>
  <si>
    <t>カラーホットロールドアスファルト</t>
  </si>
  <si>
    <t>リミックス工法</t>
  </si>
  <si>
    <t>クールミックスS</t>
  </si>
  <si>
    <t>木製ガードレール工法</t>
  </si>
  <si>
    <t>埋設管調査法</t>
  </si>
  <si>
    <t>路面下空洞調査法</t>
  </si>
  <si>
    <t>MasterView</t>
  </si>
  <si>
    <t>2億円</t>
  </si>
  <si>
    <t>高効率・低粉塵型の吹付コンクリート工法</t>
  </si>
  <si>
    <t>水中盛土構築工法</t>
  </si>
  <si>
    <t>SKクリート工法</t>
  </si>
  <si>
    <t>サンドイッチ式軽量垂直盛土・EPS「ホールイン・ブロック」</t>
  </si>
  <si>
    <t>低騒音急速削孔機ECO-13V</t>
  </si>
  <si>
    <t>セミオ-トマチックロッドチェンジャ- (簡易型ロッド着脱装置)</t>
  </si>
  <si>
    <t>弧状錐進工法</t>
  </si>
  <si>
    <t>長大型枠及び浮きバイブレータによるトンネル覆工</t>
  </si>
  <si>
    <t>PCaパネルを用いた橋脚の水中補強工法</t>
  </si>
  <si>
    <t>マルチアスファルトペーバ</t>
  </si>
  <si>
    <t>マップ工法</t>
  </si>
  <si>
    <t>マルチレーンペーブメント工法</t>
  </si>
  <si>
    <t>リサイクルタイヤブロック法枠工法(略称 RTブロック法枠工法)</t>
  </si>
  <si>
    <t>ストーンブロック魚影</t>
  </si>
  <si>
    <t>サイフォン式、礫間接触酸化装置</t>
  </si>
  <si>
    <t>KCライン側溝</t>
  </si>
  <si>
    <t>ポラカブル</t>
  </si>
  <si>
    <t>プレキャスト製品(アーチカルバート)</t>
  </si>
  <si>
    <t>OS3緑化工法</t>
  </si>
  <si>
    <t>斜面樹林化工法</t>
  </si>
  <si>
    <t>OHFコンクリート</t>
  </si>
  <si>
    <t>FACE</t>
  </si>
  <si>
    <t>セグメント自動組立装置</t>
  </si>
  <si>
    <t>JACSMAN</t>
  </si>
  <si>
    <t>1000m^3</t>
  </si>
  <si>
    <t>ミナミココモ</t>
  </si>
  <si>
    <t>草止めエプロンブロック</t>
  </si>
  <si>
    <t>ハイブリッドシリカ地盤強化材</t>
  </si>
  <si>
    <t>メタルロード工法</t>
  </si>
  <si>
    <t>410m2</t>
  </si>
  <si>
    <t>工事記録写真システム フォトセレクト 建築版 2.1</t>
  </si>
  <si>
    <t>1760枚</t>
  </si>
  <si>
    <t>TUSS工法</t>
  </si>
  <si>
    <t>浮桟橋埋立工法</t>
  </si>
  <si>
    <t>防食工法・TACS(Toyo Anti-corrosion Coat System)</t>
  </si>
  <si>
    <t>ハイロックドリル工法(杭打ち工法)</t>
  </si>
  <si>
    <t>機械式捨石均し工法</t>
  </si>
  <si>
    <t>プレハブ鋼矢板セル工法</t>
  </si>
  <si>
    <t>40基</t>
  </si>
  <si>
    <t>TMD工法 機械式汚泥脱水処理工法(TOYO-MECHANICAL-DEHYDRATION-SYSTEM)</t>
  </si>
  <si>
    <t>レンズマウンド(没水型消波構造物)</t>
  </si>
  <si>
    <t>グラスファルト工法</t>
  </si>
  <si>
    <t>3S工法</t>
  </si>
  <si>
    <t>Q.P.R.2000</t>
  </si>
  <si>
    <t>排水性舗装の排水溝</t>
  </si>
  <si>
    <t>法面緑化工『土壌菌工法』</t>
  </si>
  <si>
    <t>漏水検知システム(あめんぼ)</t>
  </si>
  <si>
    <t>モニエル瓦・完全乾式工法</t>
  </si>
  <si>
    <t>モニエル瓦・NEWシャプレ(デラックス仕様)</t>
  </si>
  <si>
    <t>モニエルカレッセ・カレッセTF</t>
  </si>
  <si>
    <t>MSアンカー工法</t>
  </si>
  <si>
    <t>90ヶ</t>
  </si>
  <si>
    <t>エスメントスーパー60を用いた高耐久プレストレストコンクリート</t>
  </si>
  <si>
    <t>軽量盛土工法</t>
  </si>
  <si>
    <t>連続ケ-ブル桁吊り工法</t>
  </si>
  <si>
    <t>取り付け管廻り空洞探査工法</t>
  </si>
  <si>
    <t>高流動コンクリートセグメント</t>
  </si>
  <si>
    <t>マルチアンテナタイプGPS測量システム</t>
  </si>
  <si>
    <t>5点</t>
  </si>
  <si>
    <t>既存地下鉄RC柱の新耐震補強工法</t>
  </si>
  <si>
    <t>SCB工法</t>
  </si>
  <si>
    <t>移動式リサイクル破砕プラント車道路改修工法</t>
  </si>
  <si>
    <t>新世代工法</t>
  </si>
  <si>
    <t>グラベルドレーン工法(二重管押出し式)</t>
  </si>
  <si>
    <t>ウィングロック植生工法</t>
  </si>
  <si>
    <t>タフネット工法</t>
  </si>
  <si>
    <t>PSR工法(polymer cement mortar magnetite structure rainforce)</t>
  </si>
  <si>
    <t>ダブルピニオン式開閉機</t>
  </si>
  <si>
    <t>特殊撮影によるひび割れ幅の挙動追跡調査</t>
  </si>
  <si>
    <t>ブロック強化システム ロックキーパー</t>
  </si>
  <si>
    <t>緑化舗装システム ロックキーパー・S</t>
  </si>
  <si>
    <t xml:space="preserve"> 景観・福祉対応型ブロック「オーゴン」</t>
  </si>
  <si>
    <t>景観演出舗装ブロック 「ベルジアーノ」</t>
  </si>
  <si>
    <t>生分解性プラスチック製土のう</t>
  </si>
  <si>
    <t>柱列式地盤改良工 MRC工法</t>
  </si>
  <si>
    <t>植物誘導吹付工</t>
  </si>
  <si>
    <t>ミラクルボ-ル緑化工法</t>
  </si>
  <si>
    <t>ミラクルボードソイルストップ工法(MBSS工法)</t>
  </si>
  <si>
    <t>工事記録写真システム フォトセレクト 土木版 1.0</t>
  </si>
  <si>
    <t>プラスチック籠型枠</t>
  </si>
  <si>
    <t>防草型境界ブロック</t>
  </si>
  <si>
    <t>セルグリッド工法</t>
  </si>
  <si>
    <t>ダブルピニオンシリンダー式開閉機</t>
  </si>
  <si>
    <t>3230000円</t>
  </si>
  <si>
    <t>浮遊粘土堆積防止のための無動力掃流装置</t>
  </si>
  <si>
    <t>ゲート降下装置</t>
  </si>
  <si>
    <t>2300000円</t>
  </si>
  <si>
    <t xml:space="preserve">躍進 </t>
  </si>
  <si>
    <t>1工程</t>
  </si>
  <si>
    <t>CTB工法</t>
  </si>
  <si>
    <t>アーバンタイプガードレール清掃車の開発</t>
  </si>
  <si>
    <t>水質浄化システム「バイオクリーン」</t>
  </si>
  <si>
    <t>1m3/sec</t>
  </si>
  <si>
    <t>ハイスタッフ</t>
  </si>
  <si>
    <t>FPシート工法(FP-10S,FP-10)</t>
  </si>
  <si>
    <t>KCフォ-ム</t>
  </si>
  <si>
    <t>UFC工法</t>
  </si>
  <si>
    <t>軟泥高濃度空気圧送システム</t>
  </si>
  <si>
    <t>アンカレス・マンドレル工法</t>
  </si>
  <si>
    <t>ハイジェットパイル工法</t>
  </si>
  <si>
    <t>DCM工法</t>
  </si>
  <si>
    <t>防草材 ボーソーシールT(新設・打換え工事用)・ボーソーシールTC(天端貼付タイプ)・Hタイプ(加熱注入タイプ)</t>
  </si>
  <si>
    <t>ノンフリーズ舗装</t>
  </si>
  <si>
    <t>スーパー・スィン・ドレーン工法</t>
  </si>
  <si>
    <t>粒状改良土「スーパーソイル」</t>
  </si>
  <si>
    <t>ダブルミキシング工法</t>
  </si>
  <si>
    <t>ヤシ繊維ジオテキスタイルを用いた多自然型工法</t>
  </si>
  <si>
    <t>鉄筋スコープ</t>
  </si>
  <si>
    <t>アイUUシステム</t>
  </si>
  <si>
    <t>アートロック</t>
  </si>
  <si>
    <t>吸い出し防止シート フジロン1005F、1010F</t>
  </si>
  <si>
    <t>HMパネル型枠工法</t>
  </si>
  <si>
    <t>プラスチック製波板平行板型充填材(ヒシパッキン)を用いた自然流下型接触酸化方式</t>
  </si>
  <si>
    <t>軽量盛土材「スーパーソル」</t>
  </si>
  <si>
    <t xml:space="preserve">ミナミ パーフェクト シリーズ </t>
  </si>
  <si>
    <t>ミナミ ラクラクくん</t>
  </si>
  <si>
    <t>コスト縮減型 除草・集草・処理システム</t>
  </si>
  <si>
    <t>KSプリントシート</t>
  </si>
  <si>
    <t>フォームライトW(R-PUR工法)</t>
  </si>
  <si>
    <t>ソイルマスター工法</t>
  </si>
  <si>
    <t>自走式土質改良機を用いたCSG工法</t>
  </si>
  <si>
    <t>バックホウ現地攪拌によるCSG工法</t>
  </si>
  <si>
    <t>建設副産物(コンクリート)を利用した上層路盤</t>
  </si>
  <si>
    <t>大型機械による厚層盛土</t>
  </si>
  <si>
    <t>ガラスミックス</t>
  </si>
  <si>
    <t>ビックス工法</t>
  </si>
  <si>
    <t>注入充填工法</t>
  </si>
  <si>
    <t>モルタル合成鋼管杭</t>
  </si>
  <si>
    <t>植物マルチ吹付工</t>
  </si>
  <si>
    <t>テラ・ジェット工法</t>
  </si>
  <si>
    <t>フォルカトウシート工法</t>
  </si>
  <si>
    <t>トップベース工法(コマ型基礎工法)</t>
  </si>
  <si>
    <t>ハイドログラブ</t>
  </si>
  <si>
    <t>解体ガラリサイクル工法(ガラパゴス)</t>
  </si>
  <si>
    <t>一体型管渠型側溝</t>
  </si>
  <si>
    <t>管被膜推進工法</t>
  </si>
  <si>
    <t>ミドリナール航空緑化工法</t>
  </si>
  <si>
    <t>SGICP工法(旧技術名: ICPブリース工法)</t>
  </si>
  <si>
    <t>老朽モルタル補修補強工法</t>
  </si>
  <si>
    <t>木本植物による法面緑化工法</t>
  </si>
  <si>
    <t>両勾配コンクリートフィニッシャ</t>
  </si>
  <si>
    <t>MS式側溝</t>
  </si>
  <si>
    <t>10円</t>
  </si>
  <si>
    <t>グラス・クリーンコンポスト</t>
  </si>
  <si>
    <t>視線誘導施設</t>
  </si>
  <si>
    <t>KSD工法</t>
  </si>
  <si>
    <t>スタビラ航空緑化工法</t>
  </si>
  <si>
    <t>PC少主桁工法</t>
  </si>
  <si>
    <t>撥水系コンクリート保護工法</t>
  </si>
  <si>
    <t>スーパーGX工法</t>
  </si>
  <si>
    <t>無人測量システム</t>
  </si>
  <si>
    <t>緊急地すべり自動監視システム</t>
  </si>
  <si>
    <t>浮上式フェンスを用いたダム貯水池の水質改善対策</t>
  </si>
  <si>
    <t>エコブレス</t>
  </si>
  <si>
    <t>可撓性PC樋管</t>
  </si>
  <si>
    <t>30M</t>
  </si>
  <si>
    <t>パルテムSZ工法</t>
  </si>
  <si>
    <t>緑化パワーマルチ工法</t>
  </si>
  <si>
    <t>ステープル使用によるマルチングマット・シートの連結固定工法</t>
  </si>
  <si>
    <t>「エコマウッド」工法</t>
  </si>
  <si>
    <t>AJS工法(コンクリート表面の目荒らし及びはつり等)</t>
  </si>
  <si>
    <t>バリアフリーペイブ</t>
  </si>
  <si>
    <t>道路用プレキャストL型擁壁</t>
  </si>
  <si>
    <t>分割式逆T型擁壁</t>
  </si>
  <si>
    <t>バランス工法擁壁</t>
  </si>
  <si>
    <t>リサイクルフェブ</t>
  </si>
  <si>
    <t>スミレイ、 スミレイオイルマット、スミレイオイルフェンス,</t>
  </si>
  <si>
    <t>朝日ストーンガード貫通支柱工法</t>
  </si>
  <si>
    <t>「スーパーテラ」</t>
  </si>
  <si>
    <t>石炭灰焼成カラー骨材</t>
  </si>
  <si>
    <t>洗掘防止用アスファルトマット</t>
  </si>
  <si>
    <t>エコバーク</t>
  </si>
  <si>
    <t>汚泥脱水ケーキ再生プラント「RPS」</t>
  </si>
  <si>
    <t>スーパーブラスト工法</t>
  </si>
  <si>
    <t>マリンアース コンクリート混和剤</t>
  </si>
  <si>
    <t>吹付型吸音工法</t>
  </si>
  <si>
    <t>大気浄化吹付工法</t>
  </si>
  <si>
    <t>表土吹付工法</t>
  </si>
  <si>
    <t>粉塵低減材ファイナッシュ</t>
  </si>
  <si>
    <t>22.82m2</t>
  </si>
  <si>
    <t>全断面魚道ゴム堰</t>
  </si>
  <si>
    <t>15.5m2</t>
  </si>
  <si>
    <t>排熱利用乾燥装置内蔵ロータリーキルン</t>
  </si>
  <si>
    <t>ナチュレ工法</t>
  </si>
  <si>
    <t>10リュウベイ</t>
  </si>
  <si>
    <t>AMP工法</t>
  </si>
  <si>
    <t>123.52m3</t>
  </si>
  <si>
    <t>スタビミキサー工法</t>
  </si>
  <si>
    <t>かんたん側溝</t>
  </si>
  <si>
    <t>雑草バスターズ(マテラ防草石)</t>
  </si>
  <si>
    <t>ガンコマサ(スーパーガンコマサ)防草舗装工法</t>
  </si>
  <si>
    <t>タフフレキシブルフレーム工法(TFF工法)</t>
  </si>
  <si>
    <t>サスペンションケーブルスクリーン工(SCS工法)</t>
  </si>
  <si>
    <t>徳島すぎ足場板</t>
  </si>
  <si>
    <t>安全くん(ウッディクッションドラム)</t>
  </si>
  <si>
    <t>フォレスト・ウォーク</t>
  </si>
  <si>
    <t>MJネット工法</t>
  </si>
  <si>
    <t>T-NET Navi クラック調査支援システム</t>
  </si>
  <si>
    <t>T-NET Navi 現場支援システム(施工管理編)</t>
  </si>
  <si>
    <t>電線共同溝用管路材(リブロータス)</t>
  </si>
  <si>
    <t>トンネル内発光視線誘導システム</t>
  </si>
  <si>
    <t>面発光標識(LEDブリリアントボード)</t>
  </si>
  <si>
    <t>桁下診断システム</t>
  </si>
  <si>
    <t>ライトカラー舗装</t>
  </si>
  <si>
    <t>ループフェンス</t>
  </si>
  <si>
    <t>MK-MWood 防護柵</t>
  </si>
  <si>
    <t>石炭灰気泡混合軽量土</t>
  </si>
  <si>
    <t>SCM工法</t>
  </si>
  <si>
    <t>3000m3(深度4.0m)</t>
  </si>
  <si>
    <t>「ナルトン」(石炭灰原料砕石)</t>
  </si>
  <si>
    <t>マサモルタル</t>
  </si>
  <si>
    <t>プレガード</t>
  </si>
  <si>
    <t>パネコン</t>
  </si>
  <si>
    <t>広域監視システム</t>
  </si>
  <si>
    <t>エコロアクア</t>
  </si>
  <si>
    <t>生態系支援ブロック「水藻」</t>
  </si>
  <si>
    <t>H.Oスリーブ</t>
  </si>
  <si>
    <t>ホットネット工法</t>
  </si>
  <si>
    <t>515㎡</t>
  </si>
  <si>
    <t>ガラスグリッド</t>
  </si>
  <si>
    <t>排水性舗装用溝切り工法</t>
  </si>
  <si>
    <t>ウォーター・リサイクル工法</t>
  </si>
  <si>
    <t>ビオポッシュ</t>
  </si>
  <si>
    <t>セラミックパネルブロック(CPB)</t>
  </si>
  <si>
    <t>セラビジョン(ダイセラサイン)</t>
  </si>
  <si>
    <t>ブルマンSP-H型(SP-L型)</t>
  </si>
  <si>
    <t>堤防法面の除・集草機械(WMOS:ダブルモス)</t>
  </si>
  <si>
    <t>パワーチッパー</t>
  </si>
  <si>
    <t>WAWO工法及び一体化工法</t>
  </si>
  <si>
    <t>9.5t</t>
  </si>
  <si>
    <t>フェッセル(G,GP)</t>
  </si>
  <si>
    <t>100m^2</t>
  </si>
  <si>
    <t>Eウォール</t>
  </si>
  <si>
    <t>77.14㎡</t>
  </si>
  <si>
    <t>SJボックス</t>
  </si>
  <si>
    <t>ショットクリート工法(乾式吹付け)</t>
  </si>
  <si>
    <t>DRCOM(ドラコム2)</t>
  </si>
  <si>
    <t>エコGMW横断・転落防止柵</t>
  </si>
  <si>
    <t>BMシステム</t>
  </si>
  <si>
    <t>4600m3</t>
  </si>
  <si>
    <t>ウエタげんすけクリーン</t>
  </si>
  <si>
    <t>クールファルト</t>
  </si>
  <si>
    <t>ウッドクリート</t>
  </si>
  <si>
    <t>シルバーロッキング</t>
  </si>
  <si>
    <t>PC矢板先端金具工法</t>
  </si>
  <si>
    <t>TSKロックフェンス(ストーンガード)の補強金具</t>
  </si>
  <si>
    <t>パイプドライバー工法 卓越 (すぐる君)</t>
  </si>
  <si>
    <t>スタンドドライブ(SD)工法</t>
  </si>
  <si>
    <t>可搬型災害監視システム</t>
  </si>
  <si>
    <t>3回現場出動</t>
  </si>
  <si>
    <t>イーストーンラップ</t>
  </si>
  <si>
    <t>スティ―プバンク</t>
  </si>
  <si>
    <t>傾斜土槽法</t>
  </si>
  <si>
    <t>NKL再生骨材</t>
  </si>
  <si>
    <t>KBパネル工法</t>
  </si>
  <si>
    <t>パールミックス工法</t>
  </si>
  <si>
    <t>エポファルトクリア</t>
  </si>
  <si>
    <t>樹太郎(キタロウ)マット</t>
  </si>
  <si>
    <t>全自動定量供給機</t>
  </si>
  <si>
    <t>ハイクロス</t>
  </si>
  <si>
    <t>KBW・KBW緑化タイプ</t>
  </si>
  <si>
    <t>Coco・A・グリーン(ココ・ア・グリーン)</t>
  </si>
  <si>
    <t>ワイヤーソーSGフォーム工法</t>
  </si>
  <si>
    <t>ポラポット</t>
  </si>
  <si>
    <t>ピカコン</t>
  </si>
  <si>
    <t>シャットファルト</t>
  </si>
  <si>
    <t>バリアフリーロードクーリングシステム</t>
  </si>
  <si>
    <t>メジデルテープ</t>
  </si>
  <si>
    <t>跳ね上がり防止金具付ヨドグレーチング高ナット方式</t>
  </si>
  <si>
    <t>アトムシリカエース工法</t>
  </si>
  <si>
    <t>環境対策型免震支承(機能分離タイプ)TRRB</t>
  </si>
  <si>
    <t>超高減衰ゴム支承(SHDR)</t>
  </si>
  <si>
    <t>2橋</t>
  </si>
  <si>
    <t>サボニウス自然エネルギー自立電源街路灯</t>
  </si>
  <si>
    <t>ツイスト・バック工法</t>
  </si>
  <si>
    <t>旗振りロボット</t>
  </si>
  <si>
    <t>15日</t>
  </si>
  <si>
    <t>RAS-JET工法</t>
  </si>
  <si>
    <t>W2R工法</t>
  </si>
  <si>
    <t>STH工法(Smart Technology of High Retaining Wall)</t>
  </si>
  <si>
    <t>プログレス木製防護柵</t>
  </si>
  <si>
    <t>ドリームブロック</t>
  </si>
  <si>
    <t>67.08m2</t>
  </si>
  <si>
    <t>バンブーバリヤー</t>
  </si>
  <si>
    <t>スパイダーストーン工法</t>
  </si>
  <si>
    <t>100.8㎡</t>
  </si>
  <si>
    <t>スパイダーウォーク工法</t>
  </si>
  <si>
    <t>アルファー・ゾル-G注入工法</t>
  </si>
  <si>
    <t>ラック足場工法</t>
  </si>
  <si>
    <t>1057㎡</t>
  </si>
  <si>
    <t>ワイドウォール工法</t>
  </si>
  <si>
    <t>灰テックビーズ</t>
  </si>
  <si>
    <t>線形誘導標「Estream(エストリーム)」</t>
  </si>
  <si>
    <t>軽量盛土材Newプリセラム</t>
  </si>
  <si>
    <t>ラジアルストーン工法</t>
  </si>
  <si>
    <t>ニューカラーコート・E、P、F、C</t>
  </si>
  <si>
    <t>eベース(一体型基礎ブロック)</t>
  </si>
  <si>
    <t>柔構造樋門対応SJボックス</t>
  </si>
  <si>
    <t>プレガードⅡ</t>
  </si>
  <si>
    <t>ネオモール21</t>
  </si>
  <si>
    <t>クイックピアジョイント</t>
  </si>
  <si>
    <t>次世代建材・モイス</t>
  </si>
  <si>
    <t>ランドセル工法</t>
  </si>
  <si>
    <t>CWS工法</t>
  </si>
  <si>
    <t>小型自律飛行体システム</t>
  </si>
  <si>
    <t>240回</t>
  </si>
  <si>
    <t>プラス工法</t>
  </si>
  <si>
    <t>木製防護柵 エコフォレスト</t>
  </si>
  <si>
    <t>くけい水路</t>
  </si>
  <si>
    <t>A-SIP・M工法</t>
  </si>
  <si>
    <t>トンパックメーカー</t>
  </si>
  <si>
    <t>アプロンⅡ</t>
  </si>
  <si>
    <t>角型多条電線管 エフレックスキューブ</t>
  </si>
  <si>
    <t>水洗・循環切換トイレ「TOYOハイブレット」</t>
  </si>
  <si>
    <t>バイオマストイレ</t>
  </si>
  <si>
    <t>無放流式循環式トイレ</t>
  </si>
  <si>
    <t>防災対応型屋外可搬式トイレ『バイオミカレット』</t>
  </si>
  <si>
    <t>エコナ・バイオ式 消滅型トイレ</t>
  </si>
  <si>
    <t>デジカメ写真のオルソモザイク</t>
  </si>
  <si>
    <t>ディジタル航空カメラによるオルソ画像データ作成技術</t>
  </si>
  <si>
    <t>9.2k㎡</t>
  </si>
  <si>
    <t>ハンディーバケット工法</t>
  </si>
  <si>
    <t>前田式無人化機械土工システム</t>
  </si>
  <si>
    <t>独立電源LED式照明灯</t>
  </si>
  <si>
    <t>避難誘導技術「照明装置」LEDソーラー照明灯</t>
  </si>
  <si>
    <t>1基/15年</t>
  </si>
  <si>
    <t>避難誘導技術(照明装置)</t>
  </si>
  <si>
    <t>夜間発光対応避難誘導標識(導光板タイプ(避難誘導標識BOXタイプ))</t>
  </si>
  <si>
    <t>独立電源LED式誘導標識</t>
  </si>
  <si>
    <t>LEDソーラー自発光矢印+蓄光型避難誘導標</t>
  </si>
  <si>
    <t>LEDソーラー自発光+蓄光型避難誘導標</t>
  </si>
  <si>
    <t>夜間発光対応 避難誘導標識(導光板タイプ(避難誘導標識))</t>
  </si>
  <si>
    <t>避難場所誘導標識</t>
  </si>
  <si>
    <t>グラス コントロール</t>
  </si>
  <si>
    <t>防災対応型循環式し尿処理システム(埋設タイプ)</t>
  </si>
  <si>
    <t>BeingProject-CCPM</t>
  </si>
  <si>
    <t>5.5ヶ月</t>
  </si>
  <si>
    <t>高精度GPSを利用した現地調査経路の記録システム</t>
  </si>
  <si>
    <t>ジョイントシステム工法舗装(JS工法舗装)</t>
  </si>
  <si>
    <t>高精度水底三次元空間測量</t>
  </si>
  <si>
    <t>HySPEED(ハイスピード)工法</t>
  </si>
  <si>
    <t>石炭灰造粒固化「HiミックスRC30」</t>
  </si>
  <si>
    <t>SAAMシステム</t>
  </si>
  <si>
    <t>簡易支持力試験機エレフット(地盤の平板載荷試験の補完試験機)</t>
  </si>
  <si>
    <t>監視員通路縦壁付くけい水路</t>
  </si>
  <si>
    <t>太陽光発電避難誘導灯・防犯灯</t>
  </si>
  <si>
    <t>ユニット型木工沈床工「ESポット」</t>
  </si>
  <si>
    <t>KST濁水処理システム</t>
  </si>
  <si>
    <t>斜面対策工設計ソフトANDESS (アンデス)</t>
  </si>
  <si>
    <t>ポラグラス</t>
  </si>
  <si>
    <t>トータルステーション併用3次元デジタルカメラ測量</t>
  </si>
  <si>
    <t>マグフォームミック</t>
  </si>
  <si>
    <t>フィールドワークス</t>
  </si>
  <si>
    <t>地上型3Dレ-ザスキャナ-空間情報計測システム</t>
  </si>
  <si>
    <t>2ha</t>
  </si>
  <si>
    <t>ハイアップ縁石</t>
  </si>
  <si>
    <t>デジタルフォトセオドライトを用いた三次元測量技術</t>
  </si>
  <si>
    <t>地上3次元レーザースキャナー斜面災害地形状取得技術</t>
  </si>
  <si>
    <t>セーフティボルト</t>
  </si>
  <si>
    <t>101m</t>
  </si>
  <si>
    <t>オーガ併用油圧式杭圧入工法</t>
  </si>
  <si>
    <t>光調整(紫外線・可視光・赤外線)ガラスコーティング材</t>
  </si>
  <si>
    <t>ロングスパン・ポケット式落石防護網</t>
  </si>
  <si>
    <t>74m</t>
  </si>
  <si>
    <t>可とう性重圧管</t>
  </si>
  <si>
    <t>樹木衰退対策モリブデン樹幹埋設技術</t>
  </si>
  <si>
    <t>100本(マツ)</t>
  </si>
  <si>
    <t>クーリングペイブ</t>
  </si>
  <si>
    <t>1125㎡</t>
  </si>
  <si>
    <t>アオコの天然酵素抑制剤ポンドクリア</t>
  </si>
  <si>
    <t>PSG40(製紙スラッジ灰造粒固化体)</t>
  </si>
  <si>
    <t>200枚</t>
  </si>
  <si>
    <t>ナトムトンパー</t>
  </si>
  <si>
    <t>樹林パッチ工法</t>
  </si>
  <si>
    <t>水生植物の防除機「ウィードハンター」</t>
  </si>
  <si>
    <t>M.EYE チェッカー</t>
  </si>
  <si>
    <t>ステップブリッジ工法</t>
  </si>
  <si>
    <t>EGドレーン</t>
  </si>
  <si>
    <t>現場即応型自動観測システム</t>
  </si>
  <si>
    <t>3測線</t>
  </si>
  <si>
    <t>35.7ton</t>
  </si>
  <si>
    <t>PCW工法</t>
  </si>
  <si>
    <t>トラフチェッカー</t>
  </si>
  <si>
    <t>100m (H5.0m)</t>
  </si>
  <si>
    <t>ハットリング工法</t>
  </si>
  <si>
    <t>エポフィット工法</t>
  </si>
  <si>
    <t>エコショット(環境調和吹付工法)</t>
  </si>
  <si>
    <t>雑草抑制表土被覆工法(草無課長防草工)</t>
  </si>
  <si>
    <t>GP更生工法 (シリコーン樹脂100%無機系弾性塗膜)</t>
  </si>
  <si>
    <t>しずか</t>
  </si>
  <si>
    <t>YK-ECO濁水処理システム</t>
  </si>
  <si>
    <t>リバーCポール</t>
  </si>
  <si>
    <t>燻煙ミスト乾燥木材</t>
  </si>
  <si>
    <t>1080組</t>
  </si>
  <si>
    <t>パラレルボックスカルバート</t>
  </si>
  <si>
    <t>レーベングリッドFR</t>
  </si>
  <si>
    <t>SKブロック (大型ブロック)</t>
  </si>
  <si>
    <t>EPオーガニック</t>
  </si>
  <si>
    <t>YOUパッチシート</t>
  </si>
  <si>
    <t>ゲートレスポンプ</t>
  </si>
  <si>
    <t>循環型人工芝リサイクル・リユースシステム</t>
  </si>
  <si>
    <t>8000㎡</t>
  </si>
  <si>
    <t>LED表示板付簡易遮断機</t>
  </si>
  <si>
    <t>ガーディアンブロック</t>
  </si>
  <si>
    <t>SK-110002-VG</t>
  </si>
  <si>
    <t>SK-110003-VG</t>
  </si>
  <si>
    <t>1台/10年</t>
  </si>
  <si>
    <t>SK-110004-VG</t>
  </si>
  <si>
    <t>つるかめソイル工法</t>
  </si>
  <si>
    <t>Wバインダーシリーズ</t>
  </si>
  <si>
    <t>靭性モルタルライニング工法</t>
  </si>
  <si>
    <t>スーパーハイグレード(SHIG)工法</t>
  </si>
  <si>
    <t>Tカット工法</t>
  </si>
  <si>
    <t>SK-110010-VG</t>
  </si>
  <si>
    <t>SK-110011-VG</t>
  </si>
  <si>
    <t>SK-110012-VG</t>
  </si>
  <si>
    <t>33.3㎡</t>
  </si>
  <si>
    <t>SK-110013-VG</t>
  </si>
  <si>
    <t>1主桁</t>
  </si>
  <si>
    <t>RMP-MST工法</t>
  </si>
  <si>
    <t>フィルタープレス用脱水剤ソイルフレッシュ</t>
  </si>
  <si>
    <t>バルーングラウト工法</t>
  </si>
  <si>
    <t>SK-110017-VG</t>
  </si>
  <si>
    <t>SK-110018-VG</t>
  </si>
  <si>
    <t>SK-110019-VG</t>
  </si>
  <si>
    <t>ワンユニオンシステム</t>
  </si>
  <si>
    <t>SK-110021-VG</t>
  </si>
  <si>
    <t>SK-110022-VG</t>
  </si>
  <si>
    <t>SK-110023-VG</t>
  </si>
  <si>
    <t>車載型レーザー計測システム</t>
  </si>
  <si>
    <t>0.06km^2</t>
  </si>
  <si>
    <t>PCパッド</t>
  </si>
  <si>
    <t>遮熱性舗装用ブロック「ランドサーマス」</t>
  </si>
  <si>
    <t>環境活性コンクリート</t>
  </si>
  <si>
    <t>SGダンパー工法</t>
  </si>
  <si>
    <t>既存杭まるごと撤去工法</t>
  </si>
  <si>
    <t>デジタルカメラによる三次元災害地形図作成システム</t>
  </si>
  <si>
    <t>写真計測による3Dモデル構築システム「Photo-IDEA」</t>
  </si>
  <si>
    <t>SSS-IP工法</t>
  </si>
  <si>
    <t>クロスバリア</t>
  </si>
  <si>
    <t>大型引戸「ユニットラインGA1型」</t>
  </si>
  <si>
    <t>シェイプアップブレースBr</t>
  </si>
  <si>
    <t>軽量コンパクト型コラム式水中ポンプ</t>
  </si>
  <si>
    <t>アラミド繊維ロッド補強工法</t>
  </si>
  <si>
    <t>スーパーガイドパイル工法</t>
  </si>
  <si>
    <t>CSF工法</t>
  </si>
  <si>
    <t>ストッピングパイプ</t>
  </si>
  <si>
    <t>ツリッパー(吊り下げ型緩衝材)</t>
  </si>
  <si>
    <t>17個</t>
  </si>
  <si>
    <t>雨水貯留浸透型舗装ブロック</t>
  </si>
  <si>
    <t>アントラー転生型枠工法</t>
  </si>
  <si>
    <t>高耐久築堤マット ラグーンマット</t>
  </si>
  <si>
    <t>大地震後の安全性判定工法「SBBR最大変位計」</t>
  </si>
  <si>
    <t>発光式コーンバー</t>
  </si>
  <si>
    <t>「CAMZシリーズ」を用いたオンサイト対策工法</t>
  </si>
  <si>
    <t>システム塀「アートウォール」</t>
  </si>
  <si>
    <t>アルミ製昇降式非常階段</t>
  </si>
  <si>
    <t>4m(法長)</t>
  </si>
  <si>
    <t>ライジング工法</t>
  </si>
  <si>
    <t>明日香LED道路照明灯</t>
  </si>
  <si>
    <t>エコロックハンマー工法(防音・防振・防塵工法)</t>
  </si>
  <si>
    <t>陸閘(横引きゲート)ガス圧式自動開閉装置</t>
  </si>
  <si>
    <t>cusa(キュウサ) アルミ合金製遮塩板</t>
  </si>
  <si>
    <t>2651㎡</t>
  </si>
  <si>
    <t>排水管エアー洗浄システム</t>
  </si>
  <si>
    <t>山河/大型積みブロック</t>
  </si>
  <si>
    <t>橋梁(大規模構造物)解体工法</t>
  </si>
  <si>
    <t>ミニコンクリート締固機</t>
  </si>
  <si>
    <t>350.2m3</t>
  </si>
  <si>
    <t>視界良好型・ガードフェンス</t>
  </si>
  <si>
    <t>cv護</t>
  </si>
  <si>
    <t>騒減君(ソウゲンクン)</t>
  </si>
  <si>
    <t>100m 直線 平坦地</t>
  </si>
  <si>
    <t>エコVG工法</t>
  </si>
  <si>
    <t>500壁m2</t>
  </si>
  <si>
    <t>とりす工法</t>
  </si>
  <si>
    <t>3個所</t>
  </si>
  <si>
    <t>グリーンPCa</t>
  </si>
  <si>
    <t>970平方メートル</t>
  </si>
  <si>
    <t>活性アルミナを活用した舗装用ブロック</t>
  </si>
  <si>
    <t>水中軸受診断システム【EGウォッチャー】</t>
  </si>
  <si>
    <t>20回/20年</t>
  </si>
  <si>
    <t>高耐久・低汚染厚膜形上塗塗料「シントーフロン#100S-HB」</t>
  </si>
  <si>
    <t>50年/式</t>
  </si>
  <si>
    <t>さび面補修剤スーパーさびコートⅡ</t>
  </si>
  <si>
    <t>30年/式</t>
  </si>
  <si>
    <t>パラミックス工法</t>
  </si>
  <si>
    <t>144㎡</t>
  </si>
  <si>
    <t>KAT Beadsマット(カットビーズマット)</t>
  </si>
  <si>
    <t>SK-160001-AG</t>
  </si>
  <si>
    <t>SK-160002-AG</t>
  </si>
  <si>
    <t>450m3</t>
  </si>
  <si>
    <t>SK-160003-AG</t>
  </si>
  <si>
    <t>8面</t>
  </si>
  <si>
    <t>SK-160005-AG</t>
  </si>
  <si>
    <t>SK-160006-AG</t>
  </si>
  <si>
    <t>SK-160007-AG</t>
  </si>
  <si>
    <t>100m/10年</t>
  </si>
  <si>
    <t>SK-160009-AG</t>
  </si>
  <si>
    <t>SK-160010-AG</t>
  </si>
  <si>
    <t>SK-160011-AG</t>
  </si>
  <si>
    <t>1840㎡</t>
  </si>
  <si>
    <t>SK-160013-AG</t>
  </si>
  <si>
    <t>1050m</t>
  </si>
  <si>
    <t>SK-160017-AG</t>
  </si>
  <si>
    <t>111.8掛m2</t>
  </si>
  <si>
    <t>4観測地点</t>
  </si>
  <si>
    <t>52m2</t>
  </si>
  <si>
    <t>10日台</t>
  </si>
  <si>
    <t>484m2</t>
  </si>
  <si>
    <t>6観測地点</t>
  </si>
  <si>
    <t>1規制/日</t>
  </si>
  <si>
    <t>28000kg</t>
  </si>
  <si>
    <t>60ｍ3</t>
  </si>
  <si>
    <t>SK-210004-A</t>
  </si>
  <si>
    <t>オープンロックネット工法</t>
  </si>
  <si>
    <t>従来型ポケット式落石防護網工</t>
  </si>
  <si>
    <t>SK-210005-A</t>
  </si>
  <si>
    <t>急傾斜法面対応の遠隔操作草刈機</t>
  </si>
  <si>
    <t xml:space="preserve"> 肩掛式の刈払い草刈機・法面勾配が急傾斜になるほど除草作業が困難で作業員の技能が必要になり、作業員の転倒・滑落及び刃の跳ね返りの危険性がある・除草作業時のエンジン騒音、振動が大きく作業員の疲労が大きい・除草作業を行うには長時間を要し人件費が増加する</t>
  </si>
  <si>
    <t>SK-220001-A</t>
  </si>
  <si>
    <t>トンネル覆工展開図自動作成システム</t>
  </si>
  <si>
    <t>作業員による現地でのスケッチ作業＋変状展開図作成</t>
  </si>
  <si>
    <t>SK-220002-A</t>
  </si>
  <si>
    <t>建設発生土等の固化材によるリサイクル改良土化</t>
  </si>
  <si>
    <t>残土処分(残土処理)及び盛土材料の購入</t>
  </si>
  <si>
    <t>SK-220003-A</t>
  </si>
  <si>
    <t>セレクトコートさび鉄構造物リニューアル工法</t>
  </si>
  <si>
    <t>・Ｒｃ－Ⅰ塗装系、Ｒｃ－Ⅲ塗装系による防食塗装仕様にて対応していた。・3種ケレン素地調整、溶剤系２液型錆転換下塗り塗料による防食塗装仕様にて対応していた。</t>
  </si>
  <si>
    <t>SK-220004-A</t>
  </si>
  <si>
    <t>ピン接続SqC長尺橋梁工法</t>
  </si>
  <si>
    <t>短スパン桟橋仮設（H鋼杭）</t>
  </si>
  <si>
    <t>SK-220005-A</t>
  </si>
  <si>
    <t>高所作業車の落下防止ユニット</t>
  </si>
  <si>
    <t>コンパネを高所作業車の作業台に固定</t>
  </si>
  <si>
    <t>SK-220006-A</t>
  </si>
  <si>
    <t>Ｒｃ－Ⅰ塗装系</t>
  </si>
  <si>
    <t>SK-220007-A</t>
  </si>
  <si>
    <t>Rsパネル工法</t>
  </si>
  <si>
    <t xml:space="preserve">コンクリート構造物の構築における木製型枠の組立・解体  </t>
  </si>
  <si>
    <t>鉄筋接合方式プレキャスト壁高欄</t>
  </si>
  <si>
    <t>ウッドブロック</t>
  </si>
  <si>
    <t>CHEF工法</t>
  </si>
  <si>
    <t>GALOSシステム</t>
  </si>
  <si>
    <t>ウェザーアクト処理</t>
  </si>
  <si>
    <t>ダクタイル管製樋管</t>
  </si>
  <si>
    <t>ワイヤーロープ油自動給除脂装置</t>
  </si>
  <si>
    <t>アスファルトプラント再生合材</t>
  </si>
  <si>
    <t>焼成クロム鉱さい「RM」</t>
  </si>
  <si>
    <t>鋼製排水溝 ガッタースクリーン</t>
  </si>
  <si>
    <t>ゴールコン</t>
  </si>
  <si>
    <t>10.63m</t>
  </si>
  <si>
    <t>ウッドファイバー舗装</t>
  </si>
  <si>
    <t>DKボンド工法</t>
  </si>
  <si>
    <t>自立式修景型枠(プレキャストパネル工法)</t>
  </si>
  <si>
    <t>328m2</t>
  </si>
  <si>
    <t>高性能AE減水剤を用いた流動化コンクリート</t>
  </si>
  <si>
    <t>石炭灰固化体による防草工</t>
  </si>
  <si>
    <t>石炭灰固化体による地盤改良</t>
  </si>
  <si>
    <t>OJS工法</t>
  </si>
  <si>
    <t>PCコンポ橋</t>
  </si>
  <si>
    <t>1027.9m2</t>
  </si>
  <si>
    <t>自走式列植低木剪定機(集枝粉砕装置付き)</t>
  </si>
  <si>
    <t>カーテンネット工(CN工法)</t>
  </si>
  <si>
    <t>テトラックPG(P.E.C.工法)</t>
  </si>
  <si>
    <t>ドレーンネイル工法</t>
  </si>
  <si>
    <t>浅層地盤改良工法(SGP工法)</t>
  </si>
  <si>
    <t>1597m3</t>
  </si>
  <si>
    <t>ミラーブロック</t>
  </si>
  <si>
    <t>吸音歩車道境界ブロック</t>
  </si>
  <si>
    <t>Dアスター草花緑化工法</t>
  </si>
  <si>
    <t>ロープネット工(落石予防工)</t>
  </si>
  <si>
    <t>ガザニアンクイーンTM並びにガザニアンプリンセスTM</t>
  </si>
  <si>
    <t>自立大型アントラーブロック型枠工法</t>
  </si>
  <si>
    <t>65.865.8㎡</t>
  </si>
  <si>
    <t>水・砂泥分離型側溝清掃車</t>
  </si>
  <si>
    <t>エコフォームHi</t>
  </si>
  <si>
    <t>可搬式LED標識装置</t>
  </si>
  <si>
    <t>石炭灰を多量に使用したコンクリート</t>
  </si>
  <si>
    <t>1010m3</t>
  </si>
  <si>
    <t>バークマット工法</t>
  </si>
  <si>
    <t>ハーデンソイル工法</t>
  </si>
  <si>
    <t>ウッデイーロード(間伐材利用の木製遮音壁)</t>
  </si>
  <si>
    <t>ポゾテック</t>
  </si>
  <si>
    <t>「パソコンによる河川流況のシミュレーションシステム」</t>
  </si>
  <si>
    <t>建設汚泥中間処理装置</t>
  </si>
  <si>
    <t>REED工法</t>
  </si>
  <si>
    <t>レインボースキップH</t>
  </si>
  <si>
    <t>フレキシブルマイティーフェンス工(FMF工法)</t>
  </si>
  <si>
    <t>多段型横流式サンドフィルター</t>
  </si>
  <si>
    <t>電解凝集・礫間接触法による水質浄化装置(エコグラブ)</t>
  </si>
  <si>
    <t>3600000m3</t>
  </si>
  <si>
    <t>高濃度ウーザーポンプ浚渫工法</t>
  </si>
  <si>
    <t>80000m3</t>
  </si>
  <si>
    <t>ランプロック</t>
  </si>
  <si>
    <t>54m2</t>
  </si>
  <si>
    <t>片持ちキーパー</t>
  </si>
  <si>
    <t>バイオトラップシステム</t>
  </si>
  <si>
    <t>渦流型散気管式循環装置</t>
  </si>
  <si>
    <t>レイクリフター</t>
  </si>
  <si>
    <t>クリーンフローシステム(湖水曝気循環工法)</t>
  </si>
  <si>
    <t>カレン工法</t>
  </si>
  <si>
    <t>MES-KH式浚渫空気圧送工法</t>
  </si>
  <si>
    <t>機械設備点検整備情報管理システム</t>
  </si>
  <si>
    <t>油圧シリンダ直動式ゲート</t>
  </si>
  <si>
    <t>ラスミックス(LSM)舗装</t>
  </si>
  <si>
    <t>土石流による労働災害防止安全システム</t>
  </si>
  <si>
    <t>生分解性繊維によるマルチングシート植樹防草シー№7</t>
  </si>
  <si>
    <t>防草イムス工法</t>
  </si>
  <si>
    <t>100㎡・10年</t>
  </si>
  <si>
    <t>リサイクルゴム製床材「プロテクトシリーズ」</t>
  </si>
  <si>
    <t>BGプレート(植生ポーラスコンクリートブロック)</t>
  </si>
  <si>
    <t>MTパイプ(二重式排水管)による水抜きボーリング工法</t>
  </si>
  <si>
    <t>60m (先端幅)</t>
  </si>
  <si>
    <t>ウッドマット</t>
  </si>
  <si>
    <t>グリーンマット・マルチマット</t>
  </si>
  <si>
    <t>反射プレート付縁石(歩道車境界ブロック)</t>
  </si>
  <si>
    <t>汚泥改良工法</t>
  </si>
  <si>
    <t>フレッシュコンクリートの単位水分量管理システム(生コンクリート水分計)</t>
  </si>
  <si>
    <t>廃棄物最終処分場遮水構造物</t>
  </si>
  <si>
    <t>ポリリング工法</t>
  </si>
  <si>
    <t>コケ植物による緑化</t>
  </si>
  <si>
    <t>工程管理トータルシステム『普請管理Ver2.1』</t>
  </si>
  <si>
    <t>TS・グリンフィッシャー連結ブロック護岸工法</t>
  </si>
  <si>
    <t>人工鳥類営巣ブロック</t>
  </si>
  <si>
    <t>廃ガラスカレット配合インターロッキングブロック</t>
  </si>
  <si>
    <t>樹脂製ハンドホール</t>
  </si>
  <si>
    <t>雪崩・崩落、防護・予知警報システム</t>
  </si>
  <si>
    <t>ベルト式ネットを用いた水槽</t>
  </si>
  <si>
    <t>パーフェクトシーダー</t>
  </si>
  <si>
    <t>超短時間降雨降雪ピンポイント予測</t>
  </si>
  <si>
    <t>10分</t>
  </si>
  <si>
    <t>SUPER-SSS-K 工法</t>
  </si>
  <si>
    <t>走行型路面凍結監視装置</t>
  </si>
  <si>
    <t>スーパーレイヒーティングシステム</t>
  </si>
  <si>
    <t>完全防食超耐久性PC鋼より線</t>
  </si>
  <si>
    <t>自走式路面補修車</t>
  </si>
  <si>
    <t>防草土「エコクリーンソイル」工法</t>
  </si>
  <si>
    <t>ナローマルチビームによるダム湖の地形測量</t>
  </si>
  <si>
    <t>7Km</t>
  </si>
  <si>
    <t>デジタル画像への位置情報付加およびその活用</t>
  </si>
  <si>
    <t>エーアンドジー式水浄化方式</t>
  </si>
  <si>
    <t>マフィロン</t>
  </si>
  <si>
    <t>植物性廃材チップの堆肥化</t>
  </si>
  <si>
    <t>1200立米</t>
  </si>
  <si>
    <t>保守保全管理実用技術</t>
  </si>
  <si>
    <t>光ファイバによる変位計測システム(SOFO)</t>
  </si>
  <si>
    <t>KTジョイント</t>
  </si>
  <si>
    <t>自然石空石工法:アンカーストーン工法</t>
  </si>
  <si>
    <t>木系伝統工法:パネルウッド工法</t>
  </si>
  <si>
    <t>三層式環境護岸マザーズロック</t>
  </si>
  <si>
    <t>120.7㎡</t>
  </si>
  <si>
    <t>すみと～る</t>
  </si>
  <si>
    <t>風力発電システム</t>
  </si>
  <si>
    <t>保水性リサイクルセラミックブロック</t>
  </si>
  <si>
    <t>ヒ素除去装置(ASPシステム)</t>
  </si>
  <si>
    <t>ガイアートサルビア</t>
  </si>
  <si>
    <t>ファルコンHR</t>
  </si>
  <si>
    <t>0.01m3</t>
  </si>
  <si>
    <t>ロックラダー工法</t>
  </si>
  <si>
    <t>30000</t>
  </si>
  <si>
    <t>ソフトーンU、ソフトーンE</t>
  </si>
  <si>
    <t>カトアール</t>
  </si>
  <si>
    <t>ロードヒーティング(新凍結道路融解システム)</t>
  </si>
  <si>
    <t>光ファイバ水位(浸水)センサ</t>
  </si>
  <si>
    <t>ライン型光ファイバ堤体歪センサ/高水敷洗堀センサ</t>
  </si>
  <si>
    <t>雑草ガード</t>
  </si>
  <si>
    <t>オーバーリンクゲート</t>
  </si>
  <si>
    <t>KTB・応力拘束型Cmsアンカ-工法</t>
  </si>
  <si>
    <t>耐摩耗性明色舗装</t>
  </si>
  <si>
    <t>Wウッド舗装(フレークウッド舗装)</t>
  </si>
  <si>
    <t>862㎡</t>
  </si>
  <si>
    <t>HPグラウト工法</t>
  </si>
  <si>
    <t>MINIガード</t>
  </si>
  <si>
    <t>ティー・エム・エーバックアップフレーム</t>
  </si>
  <si>
    <t>1900㎡</t>
  </si>
  <si>
    <t>新車両用防護柵</t>
  </si>
  <si>
    <t>レインボーポラクリート</t>
  </si>
  <si>
    <t>ショーボンドハイブリッドシート工法</t>
  </si>
  <si>
    <t>シマルッサ</t>
  </si>
  <si>
    <t>現場再生シマルッサ</t>
  </si>
  <si>
    <t>ライフソイルG工法</t>
  </si>
  <si>
    <t>ライフソイルW工法</t>
  </si>
  <si>
    <t>除雪機械統合管理システム</t>
  </si>
  <si>
    <t>ポーラスドレーン工法</t>
  </si>
  <si>
    <t>航空静止画作成及び編集技術【Mofix(ムーフィックス)連続画像・ビュワー、リアルタイム画像作成システム】</t>
  </si>
  <si>
    <t>下水道管路内壁静止画作製及び編集技術</t>
  </si>
  <si>
    <t>天然内装材チャフウォール</t>
  </si>
  <si>
    <t>SPL工法</t>
  </si>
  <si>
    <t>OYO 空中地下探査システム</t>
  </si>
  <si>
    <t>コアボーリング工法</t>
  </si>
  <si>
    <t>11.34m</t>
  </si>
  <si>
    <t>コンクリートバースター工法</t>
  </si>
  <si>
    <t>11m3</t>
  </si>
  <si>
    <t>地下水流熱消雪システム</t>
  </si>
  <si>
    <t>地中熱利用冷暖房システム</t>
  </si>
  <si>
    <t>砂化ガラス入り再生加熱アスファルト混合物</t>
  </si>
  <si>
    <t>アスディ工法</t>
  </si>
  <si>
    <t>ミニシールドセグメント管ライニング工法</t>
  </si>
  <si>
    <t>ジェルフォー</t>
  </si>
  <si>
    <t>排水性舗装用境界ブロック</t>
  </si>
  <si>
    <t>マルチレベル工法</t>
  </si>
  <si>
    <t>コケ吹付緑化工</t>
  </si>
  <si>
    <t>BM菌BMアルファ工法</t>
  </si>
  <si>
    <t>ワインブロック</t>
  </si>
  <si>
    <t>ユニバーサルFG</t>
  </si>
  <si>
    <t>ILT</t>
  </si>
  <si>
    <t>全天候型耐久補修材パーマ・パッチとその施工法(TAR法)</t>
  </si>
  <si>
    <t>1.81リットル</t>
  </si>
  <si>
    <t>ロードスター</t>
  </si>
  <si>
    <t>枠組み足場用安全装備</t>
  </si>
  <si>
    <t>111.24㎡</t>
  </si>
  <si>
    <t>オセルマン工法</t>
  </si>
  <si>
    <t>ECW工法</t>
  </si>
  <si>
    <t>W-ホワイト(セラホワイト)</t>
  </si>
  <si>
    <t>トンネル側壁美装システム</t>
  </si>
  <si>
    <t>ハイグレードステンレスO.Kドレイン</t>
  </si>
  <si>
    <t>高速3次元レーザースキャニングシステム</t>
  </si>
  <si>
    <t>70本</t>
  </si>
  <si>
    <t>油汚染土壌ハイブリッド型浄化システム</t>
  </si>
  <si>
    <t>ウェステックサンド(ガラスサンド)</t>
  </si>
  <si>
    <t>TC(トンネルコンテナ)工法</t>
  </si>
  <si>
    <t>LEDランプを採用した長期間耐用ソーラーライト</t>
  </si>
  <si>
    <t>電力ケーブル向け多条多段配管システム</t>
  </si>
  <si>
    <t>オールグリーニング工法</t>
  </si>
  <si>
    <t>油圧シリンダ駆動式ワイヤロープウィンチ</t>
  </si>
  <si>
    <t>円形多孔式取水ゲート</t>
  </si>
  <si>
    <t>アルファ21ータイプG</t>
  </si>
  <si>
    <t>スーパーセーフガード工法</t>
  </si>
  <si>
    <t>吸熱パック耐火防護シート</t>
  </si>
  <si>
    <t>カエルドグリーン工法</t>
  </si>
  <si>
    <t>ニューネオソーラー</t>
  </si>
  <si>
    <t>くい作</t>
  </si>
  <si>
    <t>デルタクッション</t>
  </si>
  <si>
    <t>鋼合成サンドイッチパネル</t>
  </si>
  <si>
    <t>ボンテラン工法</t>
  </si>
  <si>
    <t>スーパービッガー工法</t>
  </si>
  <si>
    <t>桁下鋼管矢板の水中切断工法</t>
  </si>
  <si>
    <t>WBS工法(ウッドチップ・ベーススタビ工法)</t>
  </si>
  <si>
    <t>リバースソイル工法</t>
  </si>
  <si>
    <t>RCライフコントロールシステム</t>
  </si>
  <si>
    <t>MPグラウト工法</t>
  </si>
  <si>
    <t>高規格翼型防雪柵(広幅員道路用)</t>
  </si>
  <si>
    <t>ラムダ∧-750による地質調査</t>
  </si>
  <si>
    <t>MAP工法</t>
  </si>
  <si>
    <t>グラスロック工法</t>
  </si>
  <si>
    <t>高含水土固化リサイクルシステム</t>
  </si>
  <si>
    <t>ERペットボトル再生パイプ</t>
  </si>
  <si>
    <t>マッスルカッター工法</t>
  </si>
  <si>
    <t>資源循環型木製グレーチング 「エコウッド」</t>
  </si>
  <si>
    <t>クールパービアス</t>
  </si>
  <si>
    <t>土砂災害遠隔監視システム</t>
  </si>
  <si>
    <t>アドバックカラー吸遮音板</t>
  </si>
  <si>
    <t>スケルス</t>
  </si>
  <si>
    <t>ウッディーアース工法</t>
  </si>
  <si>
    <t>トンネル内ケーブル耐火防護(吸熱パック)工法</t>
  </si>
  <si>
    <t>地中熱利用融雪システム</t>
  </si>
  <si>
    <t>370m2</t>
  </si>
  <si>
    <t>クラック抑制ラバファルト塗膜工法</t>
  </si>
  <si>
    <t>CFアドバンスト工法</t>
  </si>
  <si>
    <t>トーヨーESマット工法</t>
  </si>
  <si>
    <t>曲がりAGF工法(AGF-B)</t>
  </si>
  <si>
    <t>1トンネルm</t>
  </si>
  <si>
    <t>曲がりGFRP管フォアパイリング工法</t>
  </si>
  <si>
    <t>ガイア融雪システム</t>
  </si>
  <si>
    <t>パラ・エコ・リサイクリングシステム</t>
  </si>
  <si>
    <t>爆薬の遠隔装填システム</t>
  </si>
  <si>
    <t>マルチボーリングマシン ラムダⅡ</t>
  </si>
  <si>
    <t>五洋式無人化土工システム</t>
  </si>
  <si>
    <t>オープンフロアブリッジ工法</t>
  </si>
  <si>
    <t>土木用ネットバリヤー工法(C2)</t>
  </si>
  <si>
    <t>エン・テク3T水防工法</t>
  </si>
  <si>
    <t>竹繊維法面緑化工法</t>
  </si>
  <si>
    <t>トライストッパー工法</t>
  </si>
  <si>
    <t>土嚢製造機 「どのうくん」</t>
  </si>
  <si>
    <t>1800個</t>
  </si>
  <si>
    <t>E-DAS工法</t>
  </si>
  <si>
    <t>553㎡</t>
  </si>
  <si>
    <t>管理情報閲覧システム</t>
  </si>
  <si>
    <t>100検索、印刷</t>
  </si>
  <si>
    <t>エコールリサイクル緑化工法</t>
  </si>
  <si>
    <t>フレックステンダーによる架空ケーブル一束化架設工法</t>
  </si>
  <si>
    <t>水質浄化用セラミック</t>
  </si>
  <si>
    <t>街路函渠</t>
  </si>
  <si>
    <t>スーパーボックスカルバート</t>
  </si>
  <si>
    <t>太陽電池工事名表示板ぴかっとくん</t>
  </si>
  <si>
    <t>常温金属溶射システム (MS工法)</t>
  </si>
  <si>
    <t>ツインプレート工法</t>
  </si>
  <si>
    <t>バイオ分解式コンテナトイレ</t>
  </si>
  <si>
    <t>超音波式有効板厚計測器</t>
  </si>
  <si>
    <t>1回(100点計測)</t>
  </si>
  <si>
    <t>点検ゲート内蔵型高圧スライドゲート</t>
  </si>
  <si>
    <t>スーパーFRB</t>
  </si>
  <si>
    <t>長寿命舗装(耐キャタアスコン)</t>
  </si>
  <si>
    <t>地中レーダによる樋門等構造物周辺空洞探査システム</t>
  </si>
  <si>
    <t>木質乾燥連続炭化システム</t>
  </si>
  <si>
    <t>80立米</t>
  </si>
  <si>
    <t>高性能防雪柵(誘導板付忍び返し柵)</t>
  </si>
  <si>
    <t>ユナイテッドコンクリートシステム</t>
  </si>
  <si>
    <t>潜熱蓄熱利用地中熱源ヒートポンプ融雪システム</t>
  </si>
  <si>
    <t>酸性土壌改良材 (ケービーグリーン)</t>
  </si>
  <si>
    <t>視線誘導板&lt;リードウェイ&gt;</t>
  </si>
  <si>
    <t>点字樹脂プレート製品「アイ・リード」</t>
  </si>
  <si>
    <t>スラスターゲート</t>
  </si>
  <si>
    <t>7.2m3/秒</t>
  </si>
  <si>
    <t>プレストレスト木橋</t>
  </si>
  <si>
    <t>パルフォースモルタル工法</t>
  </si>
  <si>
    <t>ピタリング(簡易式体感マット)</t>
  </si>
  <si>
    <t>12ヶ月・箇所</t>
  </si>
  <si>
    <t>すいすいMOP工法</t>
  </si>
  <si>
    <t>鋼製法枠護岸「Eeフレーム」工法</t>
  </si>
  <si>
    <t>無機質結晶増殖型注入材 SIRC</t>
  </si>
  <si>
    <t>斜風対応型防雪柵(フェンス)</t>
  </si>
  <si>
    <t>ハイカーボンド工法</t>
  </si>
  <si>
    <t>47箇所</t>
  </si>
  <si>
    <t>HiSP(ハイエスピー)工法</t>
  </si>
  <si>
    <t>防草土 「エコグローブ」練り工法</t>
  </si>
  <si>
    <t>ウォータージェットによるハツリ・表面処理工法(デストロ-Ⅰ)</t>
  </si>
  <si>
    <t>1.5m3</t>
  </si>
  <si>
    <t>プラム・エコ・システム</t>
  </si>
  <si>
    <t>擁壁用排水キャップ</t>
  </si>
  <si>
    <t>エコ・スラグ平板</t>
  </si>
  <si>
    <t>斜風対応型防雪柵</t>
  </si>
  <si>
    <t>コンタクトクレイの吹き付け工法</t>
  </si>
  <si>
    <t>クイックガード工法</t>
  </si>
  <si>
    <t>MA基礎体(フランジ一体型鋼管杭)</t>
  </si>
  <si>
    <t>エココンクリ-ト二次製品(SC)</t>
  </si>
  <si>
    <t>ばね機能複合型ゴム支承</t>
  </si>
  <si>
    <t>ショルダーブロック・ショルダーブロックシート</t>
  </si>
  <si>
    <t>アームブロック (基礎タイプ・アンカータイプ)</t>
  </si>
  <si>
    <t>境界集水溝</t>
  </si>
  <si>
    <t>膨軟化チップ吹付工法</t>
  </si>
  <si>
    <t>高耐久性強化モルタル SIRC-D3</t>
  </si>
  <si>
    <t>呼吸性建材 (商品名「ブレースボード」)</t>
  </si>
  <si>
    <t>多用途耐蝕鋼材枠システム</t>
  </si>
  <si>
    <t>LS PROTECT工法</t>
  </si>
  <si>
    <t>LCリフォーマー</t>
  </si>
  <si>
    <t>ソーラー式視線誘導標サーモアイ</t>
  </si>
  <si>
    <t>地中無線通信システム</t>
  </si>
  <si>
    <t>65台</t>
  </si>
  <si>
    <t>廃発泡スチロール再生改質材(商品名 エコレスト)</t>
  </si>
  <si>
    <t>定置式凍結抑制剤自動散布装置</t>
  </si>
  <si>
    <t>スライド版式伸縮継手取付構造</t>
  </si>
  <si>
    <t>バンブー舗装・除草</t>
  </si>
  <si>
    <t>SCスラブ橋(鋼・コンクリート合成床版橋)</t>
  </si>
  <si>
    <t>194㎡</t>
  </si>
  <si>
    <t>建物表面を改質する光触媒KBLコーティングシステム</t>
  </si>
  <si>
    <t>BAF工法(Bended Auger Foot-Pile Method)</t>
  </si>
  <si>
    <t>1支保工1基</t>
  </si>
  <si>
    <t>ポリプロピレン繊維シートを用いたはく落防止工法</t>
  </si>
  <si>
    <t>アムスRC40とアムスエコプラントシステム工法</t>
  </si>
  <si>
    <t>腐食ポール修復工法</t>
  </si>
  <si>
    <t>湾曲型高性能防雪柵</t>
  </si>
  <si>
    <t>環境改善のための舗装上緑化技術「EGプランタ」</t>
  </si>
  <si>
    <t>カプセルプリズム型高輝度路上工事用標示板(工事看板)</t>
  </si>
  <si>
    <t>SA工法</t>
  </si>
  <si>
    <t>水位変動域緑化被覆マット工法</t>
  </si>
  <si>
    <t>ゴムマットヒータ</t>
  </si>
  <si>
    <t>ガード基礎ブロック(自立型)</t>
  </si>
  <si>
    <t>油分散洗浄剤 BY・FAR Z-M</t>
  </si>
  <si>
    <t>SSボックス</t>
  </si>
  <si>
    <t>鋼管鋼矢板圧入打撃工法(商標名:SSPB)</t>
  </si>
  <si>
    <t>排水型防音側溝</t>
  </si>
  <si>
    <t>NUJダブルジョイントシステム</t>
  </si>
  <si>
    <t>高浸透性コンクリート改質材「グランシール」</t>
  </si>
  <si>
    <t>砂防えん堤の魚道出口(取水口)等に適用する流水と土砂・流木等との分離施設(通称:IM式施設)</t>
  </si>
  <si>
    <t>SRライン工法</t>
  </si>
  <si>
    <t>1000m/10年</t>
  </si>
  <si>
    <t>既設防雪柵対応型自動建込み・収納工法</t>
  </si>
  <si>
    <t>30000m</t>
  </si>
  <si>
    <t>多目的FRP製基礎 (BASE CUBE)</t>
  </si>
  <si>
    <t>舗装面取工法</t>
  </si>
  <si>
    <t>自然堆積土客土吹付工法</t>
  </si>
  <si>
    <t>ステビア入り有機肥料「ステビアキング」</t>
  </si>
  <si>
    <t>糞便性大腸菌群数自動計測システム</t>
  </si>
  <si>
    <t>12240本</t>
  </si>
  <si>
    <t>施設臨時点検支援システム</t>
  </si>
  <si>
    <t>1点検単位・年間</t>
  </si>
  <si>
    <t>57.1㎡</t>
  </si>
  <si>
    <t>超簡易型ボアホールカメラ</t>
  </si>
  <si>
    <t>ポリゴンドラムローラ</t>
  </si>
  <si>
    <t>スーパープラグシステム工法</t>
  </si>
  <si>
    <t>BS-LED道路照明灯</t>
  </si>
  <si>
    <t>300台</t>
  </si>
  <si>
    <t>スーパーMXドレーン</t>
  </si>
  <si>
    <t>ダクタル床版</t>
  </si>
  <si>
    <t>50年</t>
  </si>
  <si>
    <t>エプロンガード</t>
  </si>
  <si>
    <t>軽量型樹脂製ハンドホール</t>
  </si>
  <si>
    <t>334m</t>
  </si>
  <si>
    <t>MRG工法</t>
  </si>
  <si>
    <t>コスト・工期・環境に寄与できる省工程塗料『エスコNBマイルドH』</t>
  </si>
  <si>
    <t>C-ONE工法</t>
  </si>
  <si>
    <t>グリーンテラス</t>
  </si>
  <si>
    <t>ボンテラン・チップ緑化工法</t>
  </si>
  <si>
    <t>ケミカルクリーン「環境対応型・生物分解性復元洗浄工法」</t>
  </si>
  <si>
    <t>エク・シェル</t>
  </si>
  <si>
    <t>「ハイアミドコート」を使用した落石防止網(落石防護網)</t>
  </si>
  <si>
    <t>ユニット式危険物庫「鐘馗くん」</t>
  </si>
  <si>
    <t>6.4㎡</t>
  </si>
  <si>
    <t>スリット側溝フライピーシー</t>
  </si>
  <si>
    <t>トンネル用スリット側溝付通路壁</t>
  </si>
  <si>
    <t>RMG路面排水溝類</t>
  </si>
  <si>
    <t>EcoPReS(エコプレス)Ecology Pipe Recycle System</t>
  </si>
  <si>
    <t>12580㎡</t>
  </si>
  <si>
    <t>トンネル工事用電気集じん器 e'-DUSCO(イーダスコ)</t>
  </si>
  <si>
    <t>トンネル覆工コンクリート用補強繊維</t>
  </si>
  <si>
    <t>72.3m3</t>
  </si>
  <si>
    <t>水抜用歩車道境界ブロック</t>
  </si>
  <si>
    <t>アクアフリード工法(水井戸の洗浄)</t>
  </si>
  <si>
    <t>TH-110001-VG</t>
  </si>
  <si>
    <t>真空吸着型圧力調整注入工法</t>
  </si>
  <si>
    <t>ノズル型圧力調整注入工法</t>
  </si>
  <si>
    <t>TH-110004-VG</t>
  </si>
  <si>
    <t>TH-110005-VG</t>
  </si>
  <si>
    <t>ねじ込み式視線誘導標</t>
  </si>
  <si>
    <t>打ち込み式水位観測井</t>
  </si>
  <si>
    <t>高性能防雪柵 スノージェッター</t>
  </si>
  <si>
    <t>自立式工事用黒板</t>
  </si>
  <si>
    <t>TH-110010-VG</t>
  </si>
  <si>
    <t>TH-110011-VG</t>
  </si>
  <si>
    <t>132m2</t>
  </si>
  <si>
    <t>TH-110012-VG</t>
  </si>
  <si>
    <t>ドラミックス グリーン</t>
  </si>
  <si>
    <t>建設汚泥リサイクル改良土MER</t>
  </si>
  <si>
    <t>SUB(座屈拘束ブレース)</t>
  </si>
  <si>
    <t>はく離・はく落防止対策用細径短繊維</t>
  </si>
  <si>
    <t>ファイブロック工法</t>
  </si>
  <si>
    <t>縁石切下げ部分安全標示板「蛍灯台」</t>
  </si>
  <si>
    <t>TH-110019-VG</t>
  </si>
  <si>
    <t>TH-110020-VG</t>
  </si>
  <si>
    <t>1基(歩道橋基礎)</t>
  </si>
  <si>
    <t>TH-110021-VG</t>
  </si>
  <si>
    <t>TH-110022-VG</t>
  </si>
  <si>
    <t>TH-110023-VG</t>
  </si>
  <si>
    <t>1台/1ヶ月</t>
  </si>
  <si>
    <t>傾斜地・段差対応型アルミ製伸縮門扉</t>
  </si>
  <si>
    <t>太陽電池用FRP製架台</t>
  </si>
  <si>
    <t>浸透性コンクリート保護材 「エクセルバリア」</t>
  </si>
  <si>
    <t>トンネル漏水対策【点導水工法】</t>
  </si>
  <si>
    <t>建設機械用動作警報ボイス装置</t>
  </si>
  <si>
    <t>ニューライトウォール工法</t>
  </si>
  <si>
    <t>支承防食工法(透ける沓)</t>
  </si>
  <si>
    <t>屋上防水層内の脱気システム</t>
  </si>
  <si>
    <t>「TSクラックフィラー」ひび割れ注入材</t>
  </si>
  <si>
    <t>グレートESP工法(砂地盤における杭打ち工法)</t>
  </si>
  <si>
    <t>耐酸性コンクリート用混和材(ハイデガス)</t>
  </si>
  <si>
    <t>三次元赤外線画像作成システム</t>
  </si>
  <si>
    <t>小口径深穴穿孔機 (ロングビットドリル(LBD))</t>
  </si>
  <si>
    <t>高耐久性埋設型枠「SDPフォーム」</t>
  </si>
  <si>
    <t>多機能遮音柵</t>
  </si>
  <si>
    <t>漏水調査工法</t>
  </si>
  <si>
    <t>エクセレント・エポック</t>
  </si>
  <si>
    <t>法面緑化用種子(在来イネ科チカラシバ)</t>
  </si>
  <si>
    <t>蔦返し工法(防草・蔦返しフェンス)</t>
  </si>
  <si>
    <t>電線接続箱のレジン充填工法</t>
  </si>
  <si>
    <t>壁高欄用アルミニウム合金製残存型枠(alzo(アルツォ))</t>
  </si>
  <si>
    <t>壁高欄・地覆の施工性向上技術「SD-Bridge工法」</t>
  </si>
  <si>
    <t>鋼床版閉断面リブの溶込み量推定方法(UUT75)</t>
  </si>
  <si>
    <t>1パネル</t>
  </si>
  <si>
    <t>中層改良工法(コラム・バケットコンベヤ式混合方式)</t>
  </si>
  <si>
    <t>橋梁用ケーブルの張力測定・モニタリング技術(高次振動法)</t>
  </si>
  <si>
    <t>鉄筋コンクリート面的補修工法(サビラン浸透防錆工法)</t>
  </si>
  <si>
    <t xml:space="preserve"> 浅層噴砂抑制工法(ジオダブルサンド工法)</t>
  </si>
  <si>
    <t>鋼管杭打ち込み金具(R-link)</t>
  </si>
  <si>
    <t>超軽量雪崩予防柵(吊柵)</t>
  </si>
  <si>
    <t>トンネル工事用ノイルフト湿式電気集塵機</t>
  </si>
  <si>
    <t>TH-140018-VG</t>
  </si>
  <si>
    <t>石炭灰改良土(ソマッシュ)を用いた盛土工法</t>
  </si>
  <si>
    <t>橋梁端部の遊間内部を外観調査するシステム</t>
  </si>
  <si>
    <t>狭あい部から調査用のコンクリート粉末を採取する装置</t>
  </si>
  <si>
    <t>中性固化材「グリーンライムNPシリーズ」</t>
  </si>
  <si>
    <t>中央線縁石 「縁丸くん」</t>
  </si>
  <si>
    <t>コンクリート防水用 特殊防水剤</t>
  </si>
  <si>
    <t>半導体式水位計測システム アクアメディ</t>
  </si>
  <si>
    <t>窓ガラス遮熱・フミンコーティング</t>
  </si>
  <si>
    <t>ひび割れ改修工法(ダブルクロス工法)</t>
  </si>
  <si>
    <t>特殊レンズ付き低消費電力LED照明灯(スフィアLED照明装置)</t>
  </si>
  <si>
    <t>TH-160001-AG</t>
  </si>
  <si>
    <t>TH-160003-AG</t>
  </si>
  <si>
    <t>TH-160005-AG</t>
  </si>
  <si>
    <t>TH-160006-AG</t>
  </si>
  <si>
    <t>TH-160007-AG</t>
  </si>
  <si>
    <t>TH-160008-AG</t>
  </si>
  <si>
    <t>100.8壁面積m2</t>
  </si>
  <si>
    <t>打継目のひび割れ防止材 【パスリキッド】</t>
  </si>
  <si>
    <t>TH-160015-AG</t>
  </si>
  <si>
    <t>TH-160016-AG</t>
  </si>
  <si>
    <t>TH-160017-AG</t>
  </si>
  <si>
    <t>1探査</t>
  </si>
  <si>
    <t>0.03m3</t>
  </si>
  <si>
    <t>50ケーブル</t>
  </si>
  <si>
    <t>変性シラン・シロキサン系含浸材 『グランシール(PRO)』</t>
  </si>
  <si>
    <t>99地点</t>
  </si>
  <si>
    <t>1施工</t>
  </si>
  <si>
    <t>85m</t>
  </si>
  <si>
    <t>TH-220001-A</t>
  </si>
  <si>
    <t>自発光式視線誘導標「ブリンクフープ」</t>
  </si>
  <si>
    <t>TH-220002-A</t>
  </si>
  <si>
    <t>小型・軽量のボーリングマシンを用いた集水ボーリング工法（軽技さっくん）</t>
  </si>
  <si>
    <t>２．５ｔ級のボーリングマシンを用いた集水ボーリング工法</t>
  </si>
  <si>
    <t>300ｍ</t>
  </si>
  <si>
    <t>TH-220003-A</t>
  </si>
  <si>
    <t>定着体付き鉄筋継手を用いたプレキャストRC床版工法「TAKUMINO床版工法」</t>
  </si>
  <si>
    <t>場所打ちＲＣ床版工法</t>
  </si>
  <si>
    <t>164m2</t>
  </si>
  <si>
    <t>TH-220004-A</t>
  </si>
  <si>
    <t>遠隔監視が可能な液体圧力モニタリングシステムによる圧力管理工法「エキアツミエルカ」</t>
  </si>
  <si>
    <t>アナログ式圧力センサによる液体圧力計測</t>
  </si>
  <si>
    <t>かみ合わせ継ぎ手による鋼板巻立て工法(無溶接型)</t>
  </si>
  <si>
    <t>モジュラーチ工法</t>
  </si>
  <si>
    <t>ホールメジャー</t>
  </si>
  <si>
    <t>ベルト式ネットを用いた折り畳み式防雪(風)フェンス</t>
  </si>
  <si>
    <t>PSDC(ポスディック)工法</t>
  </si>
  <si>
    <t>488m2</t>
  </si>
  <si>
    <t>スチーム養生機</t>
  </si>
  <si>
    <t>古河リプラン</t>
  </si>
  <si>
    <t>ウッドカット</t>
  </si>
  <si>
    <t>CHU融雪システム</t>
  </si>
  <si>
    <t>地下防水工法</t>
  </si>
  <si>
    <t>発酵下水汚泥コンポスト「タテヤマユーキ」</t>
  </si>
  <si>
    <t>1000立米</t>
  </si>
  <si>
    <t>PMC緑化工法</t>
  </si>
  <si>
    <t>フリーズアタックペーブ</t>
  </si>
  <si>
    <t>凍結警報装置</t>
  </si>
  <si>
    <t>オデッサシステム</t>
  </si>
  <si>
    <t>エステム工法</t>
  </si>
  <si>
    <t>シュールカラークス</t>
  </si>
  <si>
    <t>ロマンテックWP</t>
  </si>
  <si>
    <t>リブカラー</t>
  </si>
  <si>
    <t>ポーラスグラベル</t>
  </si>
  <si>
    <t>ノーザンブライアンレッド</t>
  </si>
  <si>
    <t>EM(有用微生物群培養液)による土壌改良・堆肥化</t>
  </si>
  <si>
    <t>スミネコート(コンクリート冬期養生装置)</t>
  </si>
  <si>
    <t>フジムラ5m側溝</t>
  </si>
  <si>
    <t>連結長尺ヒュ-ム管</t>
  </si>
  <si>
    <t>ヒューム管用基礎フレーム</t>
  </si>
  <si>
    <t>サングリーンシステム</t>
  </si>
  <si>
    <t>井桁フレーム擁壁</t>
  </si>
  <si>
    <t>ミノポックス</t>
  </si>
  <si>
    <t>ホタテタイル</t>
  </si>
  <si>
    <t>歩道版ブロック</t>
  </si>
  <si>
    <t>ノニオレックス NA-010</t>
  </si>
  <si>
    <t>NMN浄化システム</t>
  </si>
  <si>
    <t>ESPAシステム</t>
  </si>
  <si>
    <t>タフZ10</t>
  </si>
  <si>
    <t>1基/標識柱</t>
  </si>
  <si>
    <t>瑞流(すいりゅう)</t>
  </si>
  <si>
    <t>24㎡</t>
  </si>
  <si>
    <t>巌(いわお)</t>
  </si>
  <si>
    <t>バイオクリーン</t>
  </si>
  <si>
    <t>チャンディーストーン</t>
  </si>
  <si>
    <t>UFO(ユニフライオーバー)工法</t>
  </si>
  <si>
    <t>CDM-LODIC工法</t>
  </si>
  <si>
    <t>CC吹付緑化</t>
  </si>
  <si>
    <t>CCマルチング</t>
  </si>
  <si>
    <t>CCスポーツターフ</t>
  </si>
  <si>
    <t>CCクレイ</t>
  </si>
  <si>
    <t>CCペイブ</t>
  </si>
  <si>
    <t>メルトップ</t>
  </si>
  <si>
    <t>1ｋｇ</t>
  </si>
  <si>
    <t>新PPC工法</t>
  </si>
  <si>
    <t>レーザー光線を用いた視線誘導装置</t>
  </si>
  <si>
    <t>凍結防止剤散布自動制御装置</t>
  </si>
  <si>
    <t>アルファグリーン緑化吹付工法</t>
  </si>
  <si>
    <t>コンスファインダー&amp;デジタルフォトファインダー</t>
  </si>
  <si>
    <t>110000㎡</t>
  </si>
  <si>
    <t>トンネル湧水熱利用融雪システム</t>
  </si>
  <si>
    <t>下水熱融雪システム</t>
  </si>
  <si>
    <t>気象予報制御広域監視制御道路融雪設備(ITSシステム)</t>
  </si>
  <si>
    <t>太陽光発電融雪システム</t>
  </si>
  <si>
    <t>地中熱融雪システム</t>
  </si>
  <si>
    <t>路面温度予測システム</t>
  </si>
  <si>
    <t>グルービングウレタン工法</t>
  </si>
  <si>
    <t>斜面防災監視技術</t>
  </si>
  <si>
    <t>ローリング・リーフ式道路伸縮装置</t>
  </si>
  <si>
    <t>ICE BAN(アイスバン)</t>
  </si>
  <si>
    <t>エコグリーン</t>
  </si>
  <si>
    <t>凍結防止剤”エンジョイ・ロード”</t>
  </si>
  <si>
    <t>アスファルト再生用可搬式ミニプラント(仮復旧用アスファルト再生可搬式ミニプラント)</t>
  </si>
  <si>
    <t>15t</t>
  </si>
  <si>
    <t>三次元変位計</t>
  </si>
  <si>
    <t>法面植生資材に生分解性プラスチック製品を利用する施工</t>
  </si>
  <si>
    <t>緑蔭(りょくいん)</t>
  </si>
  <si>
    <t>光ひずみセンサ岩盤斜面モニタリング</t>
  </si>
  <si>
    <t>岩盤変位計</t>
  </si>
  <si>
    <t>ダイセロール(酢酸カルシウムマグネシウム)</t>
  </si>
  <si>
    <t>デイコンシステム</t>
  </si>
  <si>
    <t>455m3/日</t>
  </si>
  <si>
    <t>気泡連行法</t>
  </si>
  <si>
    <t>掘り返しごみ選別システム</t>
  </si>
  <si>
    <t>Bioplus(ビオプラス)</t>
  </si>
  <si>
    <t>接触酸化方式河川浄化施設</t>
  </si>
  <si>
    <t>電動ハンドル</t>
  </si>
  <si>
    <t>ビオクロス</t>
  </si>
  <si>
    <t>天然内装材チャフウォール(壁、天井用)</t>
  </si>
  <si>
    <t>ベルス</t>
  </si>
  <si>
    <t>90m2</t>
  </si>
  <si>
    <t>緑化テールアルメ(テラトレールF2,テラヴェール)工法</t>
  </si>
  <si>
    <t>マックス・Ⅱ</t>
  </si>
  <si>
    <t>レインボーウッドE</t>
  </si>
  <si>
    <t>パーミバインダー</t>
  </si>
  <si>
    <t>耐震・空洞対策 杭基礎工法</t>
  </si>
  <si>
    <t>SIMAR工法</t>
  </si>
  <si>
    <t>岩盤法面植栽工法</t>
  </si>
  <si>
    <t>バイオ・オーガニック・リバー工法</t>
  </si>
  <si>
    <t>沈水法面緑化工法</t>
  </si>
  <si>
    <t>コロンブス(地盤改良工法)</t>
  </si>
  <si>
    <t>125.3㎡</t>
  </si>
  <si>
    <t>ビオウォール</t>
  </si>
  <si>
    <t>グリーンロック</t>
  </si>
  <si>
    <t>井桁ふとん籠</t>
  </si>
  <si>
    <t>リバティックフレ-ム</t>
  </si>
  <si>
    <t>魚苑(ぎょえん)</t>
  </si>
  <si>
    <t>29.94㎡</t>
  </si>
  <si>
    <t>ラピリコンクリート</t>
  </si>
  <si>
    <t>スーパーウォールT工法</t>
  </si>
  <si>
    <t>大玉自然石「弁慶の石」</t>
  </si>
  <si>
    <t>斜面変位監視ポスト</t>
  </si>
  <si>
    <t>落石検出システム</t>
  </si>
  <si>
    <t>アメニウレタン舗装</t>
  </si>
  <si>
    <t>コロンブス(免震工法)</t>
  </si>
  <si>
    <t>軟弱地盤対策水路</t>
  </si>
  <si>
    <t>道路軽量遮断工法</t>
  </si>
  <si>
    <t>MSペーブ</t>
  </si>
  <si>
    <t>2リットル</t>
  </si>
  <si>
    <t>仮設用プレキャストガードフェンス</t>
  </si>
  <si>
    <t>クリスタルペーブ</t>
  </si>
  <si>
    <t>スノーポール洗浄機</t>
  </si>
  <si>
    <t>ボンテラ</t>
  </si>
  <si>
    <t>自立式型枠ブロック ポトロック</t>
  </si>
  <si>
    <t>落石検知装置</t>
  </si>
  <si>
    <t>路面凍結警報システム EDS</t>
  </si>
  <si>
    <t>高強度コンクリート</t>
  </si>
  <si>
    <t>TB工法</t>
  </si>
  <si>
    <t>岩盤傾斜計</t>
  </si>
  <si>
    <t>パワーブライスター</t>
  </si>
  <si>
    <t>1箱</t>
  </si>
  <si>
    <t>浚渫土砂処理システム</t>
  </si>
  <si>
    <t>180000m3</t>
  </si>
  <si>
    <t>15ｍ</t>
  </si>
  <si>
    <t>生崩壊型建設材料</t>
  </si>
  <si>
    <t>TDEM工法</t>
  </si>
  <si>
    <t>防草シート・オーダス</t>
  </si>
  <si>
    <t>動的コーン貫入による盛土の締固め管理システム</t>
  </si>
  <si>
    <t>PAPERO</t>
  </si>
  <si>
    <t>土壌蓄熱式ソーラーシステム</t>
  </si>
  <si>
    <t>エコルム工法</t>
  </si>
  <si>
    <t>ポラセラックス</t>
  </si>
  <si>
    <t>アイスメルター</t>
  </si>
  <si>
    <t>リタメイトCJ</t>
  </si>
  <si>
    <t>マトフ・アベニュー</t>
  </si>
  <si>
    <t>パーミバインダーK</t>
  </si>
  <si>
    <t>無溶接継手杭(ペアリングジョイント)</t>
  </si>
  <si>
    <t>振動加圧式蓋板</t>
  </si>
  <si>
    <t>アコロード</t>
  </si>
  <si>
    <t>チタンロッド挿入による電気防食工法(チタンロッド内部挿入陽極工法)</t>
  </si>
  <si>
    <t>マイクログリップ</t>
  </si>
  <si>
    <t>ブレードヒータ</t>
  </si>
  <si>
    <t>階段状土留工法(ウッディビオマット)</t>
  </si>
  <si>
    <t>11.25m2</t>
  </si>
  <si>
    <t>マンメイドソイル工法</t>
  </si>
  <si>
    <t>光ファイバーを用いた堤体監視システム</t>
  </si>
  <si>
    <t>コンポスト材を利用した厚層基材吹付工</t>
  </si>
  <si>
    <t>Fseed8G(土質改良剤)による法面緑化工事</t>
  </si>
  <si>
    <t>サンドイッチ型複合床版</t>
  </si>
  <si>
    <t>ポンプ設備の防水装置</t>
  </si>
  <si>
    <t>乾式ブロック舗装における雑草防止目地砂</t>
  </si>
  <si>
    <t xml:space="preserve">海底着座式による簡易海底地盤調査法 </t>
  </si>
  <si>
    <t>ロービングショット工法・ロービングソイル工法</t>
  </si>
  <si>
    <t>ワンロックシュウスイ</t>
  </si>
  <si>
    <t>植生籠マット工(植生マット包覆客土注入植生籠マット工)</t>
  </si>
  <si>
    <t>光ファイバーを用いた斜面防災監視システム</t>
  </si>
  <si>
    <t>土壌・地下水汚染浄化技術</t>
  </si>
  <si>
    <t>土壌・地下水汚染浄化技術(調査・解析技術)</t>
  </si>
  <si>
    <t>Sケーシング工法</t>
  </si>
  <si>
    <t>木工沈床根固ブロック</t>
  </si>
  <si>
    <t>3Mライトファイバー</t>
  </si>
  <si>
    <t>GISを利用した流域水環境評価システム</t>
  </si>
  <si>
    <t>NJP</t>
  </si>
  <si>
    <t>プロムナード</t>
  </si>
  <si>
    <t>アイディー環境カラー</t>
  </si>
  <si>
    <t>マルチング・エクーレ</t>
  </si>
  <si>
    <t>木製ガードレール</t>
  </si>
  <si>
    <t>パーミアコン</t>
  </si>
  <si>
    <t>MSスクリュー工法</t>
  </si>
  <si>
    <t>微少移動量検知システム</t>
  </si>
  <si>
    <t xml:space="preserve">新・デリニェータ </t>
  </si>
  <si>
    <t>簡易設置型斜面地滑り警報システム</t>
  </si>
  <si>
    <t>オートゲート(門柱レス樋門)</t>
  </si>
  <si>
    <t>グリンウオールⅠ型空積みブロック工法</t>
  </si>
  <si>
    <t>吸音板「ソーンライト」(トンネル・植栽枡)</t>
  </si>
  <si>
    <t>波形ハイストローグ</t>
  </si>
  <si>
    <t>リサイクル平板ブロック(ウッドチップ入り)</t>
  </si>
  <si>
    <t>樹脂(エポキシ)入り合材を使用したアスファルト舗装</t>
  </si>
  <si>
    <t>エアレックスシート</t>
  </si>
  <si>
    <t>光センサによるコンクリートひび割れ観測</t>
  </si>
  <si>
    <t>単管フープ足場工法</t>
  </si>
  <si>
    <t>グラス・U</t>
  </si>
  <si>
    <t>ジョイントロック工法</t>
  </si>
  <si>
    <t>煙道外面廃熱回収熱交換システム</t>
  </si>
  <si>
    <t>除雪グレーダ</t>
  </si>
  <si>
    <t>歩道除雪車</t>
  </si>
  <si>
    <t>除雪トラック(10t級4×4)</t>
  </si>
  <si>
    <t>法面緑化に伴う保水孔削孔工</t>
  </si>
  <si>
    <t>落石検知システム</t>
  </si>
  <si>
    <t>落石検知センサシステム</t>
  </si>
  <si>
    <t>100・</t>
    <phoneticPr fontId="9"/>
  </si>
  <si>
    <t>Ｒ０４年度版　コスト縮減事例集　　　　（R04年10月31日時点）</t>
    <rPh sb="3" eb="5">
      <t>ネンド</t>
    </rPh>
    <rPh sb="5" eb="6">
      <t>バン</t>
    </rPh>
    <rPh sb="10" eb="12">
      <t>シュクゲン</t>
    </rPh>
    <rPh sb="12" eb="15">
      <t>ジレイシュウ</t>
    </rPh>
    <rPh sb="23" eb="24">
      <t>ネン</t>
    </rPh>
    <rPh sb="26" eb="27">
      <t>ガツ</t>
    </rPh>
    <rPh sb="29" eb="30">
      <t>ヒ</t>
    </rPh>
    <rPh sb="30" eb="32">
      <t>ジテン</t>
    </rPh>
    <phoneticPr fontId="9"/>
  </si>
  <si>
    <t>Ｂ</t>
    <phoneticPr fontId="9"/>
  </si>
  <si>
    <t>Ｃ</t>
    <phoneticPr fontId="9"/>
  </si>
  <si>
    <t>本技術は、路面切削工におけるダンプトラックの積載量管理装置で、従来は作業人員が行う路面表記による積載量管理で対応していた。本技術の活用により路面表記作業が不要かつ切削材の積載量管理が不要となるため、安全性、経済性、施工性の向上が図れる。</t>
    <phoneticPr fontId="9"/>
  </si>
  <si>
    <t>本技術は、敷鉄板のズレ・段差解消や敷鉄板盗難の抑制した固定金具で、従来は、プレートを用いた電気溶接で対応していた。本技術の活用により、設置工はとび工や普通作業員で可能になり、溶接工不要のため経済性の向上が図れると同時に繰り返し使用できる。</t>
    <phoneticPr fontId="9"/>
  </si>
  <si>
    <t>Ｄ</t>
    <phoneticPr fontId="9"/>
  </si>
  <si>
    <t>本技術は工事用看板に関する技術である。看板をスマホ等で読み取ることで動画や音声・3D等で判り易く伝えることができる看板で、従来は一般的な工事看板で対応していた。本技術の活用により、看板に表示している情報を超えて地域周辺への情報発信が可能となる。</t>
    <phoneticPr fontId="9"/>
  </si>
  <si>
    <t>本技術はモバイル端末を用いた施工現場の施工管理支援システムで、従来は、現場監督、重機オペレータの目視、直接会話などによる施工管理で対応していた。本技術の活用により施工現場の見える化・進捗管理・エリア通知が実現されるため、施工性と安全性の向上が図れる。</t>
    <phoneticPr fontId="9"/>
  </si>
  <si>
    <t>本技術は、超低騒音型のハンドガイド式バイブレーションローラーで、従来は、低騒音型のバイブレーションローラーで対応していた。本技術の活用により、騒音レベル93dBまで低減可能で、ハンドルの防振性が高いため、周辺環境への影響抑制および作業環境の向上が図れる。</t>
    <phoneticPr fontId="9"/>
  </si>
  <si>
    <t>申請技術は、EPDMゴム製の防水パッキンを底部に設けたポリカーボネート製ボルト保護キャップ製品技術であり、従来はグリスキャップを使用していた。本技術の活用により施工性の向上および工程の短縮が期待できる。</t>
    <phoneticPr fontId="9"/>
  </si>
  <si>
    <t>本技術は重機作業エリアに作業員が接近した場合において重機を緊急停止させる技術で従来はカラーコーン等により作業範囲の明示と誘導員の配置で対応していた。本技術の活用により、オペレータ、作業員の見落としや対応遅れというリスクが除かれるため安全性の向上が図れる。</t>
    <phoneticPr fontId="9"/>
  </si>
  <si>
    <t>本技術はコンクリート構造物の表面含浸工に用いる散水工程を不要とした含浸材で従来は散水工程が必須であるけい酸塩系表面含浸材で対応していた。本技術の活用により散水及び2回目塗布工程を省略して施工ができるため、施工性の向上、経済性の向上及び工程の短縮が図れる。</t>
    <phoneticPr fontId="9"/>
  </si>
  <si>
    <t>本技術は周囲監視カメラ画像を解析し人が接近していると判断した場合にオペレータに報知する技術で、従来はカラーコーンによる作業範囲の明示や監視員の配置で対応していた。本技術の活用により、後方約230～270度をオペレータが直接確認できるため安全性の向上が図れる</t>
    <phoneticPr fontId="9"/>
  </si>
  <si>
    <t>本技術は肩掛け式草刈機に装着する上下刃往復方式アタッチメント製品の技術であり、従来は道路除草工（肩掛け式：飛び石保護有り：高速回転刃）であった。本技術の活用により、経済性の向上及び安全性の向上が期待出来る。</t>
    <phoneticPr fontId="9"/>
  </si>
  <si>
    <t>本技術は透水層と排水層で構成される複層構造の透水型枠シートで、従来は一般型枠で対応していた。本技術の活用により、表面の残留気泡が抑制されると共に、表層部が緻密化され、中性化の進行と塩化物イオンの移動が抑制されるため、構造物の品質及び耐久性の向上が図れる。</t>
    <phoneticPr fontId="9"/>
  </si>
  <si>
    <t>本技術は上下2枚の刈刃が挟んで刈り取るバリカン式で飛石等の飛散物を低減できる草刈機で、従来は防護板等による養生が必要な肩掛式草刈機で対応していた。本技術の活用により刈刃の周速を約1/35に低減させることで飛石等の飛散物が減少するため安全性の向上が図れる。</t>
    <phoneticPr fontId="9"/>
  </si>
  <si>
    <t>本技術はワイヤロープの端末を連結する金具であり、従来はワイヤグリップで対応していた。本技術の活用により、経済性、施工性の向上および工程の短縮が期待できる。</t>
    <phoneticPr fontId="9"/>
  </si>
  <si>
    <t>インナーを引き抜こうとするとスリーブが拡がり抜けなくなる構造で、従来のメネジアンカーにはなかった追従拡張機能・高い引抜強度を有しており、目視による施工完了(拡張完了)の確認ができる安全確立型のあと施工アンカーである。</t>
    <phoneticPr fontId="9"/>
  </si>
  <si>
    <t>本技術は、高剛性の難燃性炭素繊維製グリッドとガラスメッシュを一体化したネット系のトンネルはく落対策工法で、従来は、はつり落とし工や断面修復工等の補修工法で対応していた。本技術の活用により、施工面全体のはく落防止が可能となるため、安全性の向上が図れる。</t>
    <phoneticPr fontId="9"/>
  </si>
  <si>
    <t>本技術は、コンクリート打設時の仕上げ高さを自動追尾TSとスマートグラスにより、作業員が直接確認及び調整できるシステムで、従来は、天端目印を基準にした作業員の目測で対応していた。本技術の活用により、設計との差が数値で分かる為、品質及び施工性が向上する。</t>
    <phoneticPr fontId="9"/>
  </si>
  <si>
    <t>●</t>
    <phoneticPr fontId="9"/>
  </si>
  <si>
    <t>本技術は複数の検知部を有する薄型シート状センサを⽤いてコンクリートの充填状況を管理するシステムである。従来は点で温度計測をする熱電対で充填監視をしていたが、本技術は薄型シート状センサの範囲全体の充填状況をまとめて監視出来る為、構造物の品質が向上する。</t>
    <phoneticPr fontId="9"/>
  </si>
  <si>
    <t>本技術は、半透明カラーコーン本体により内部が可視できる技術であり、従来技術の不透明カラーコーンでは本体を持ち上げて内部を目視確認していた。本技術の活用により、テロ活動や破壊活動の抑制が期待でき、安全点検作業の迅速化が図れる。</t>
  </si>
  <si>
    <t>本技術は、仮留め機能により安全性を確保した金具により敷き鉄板を固定する技術である。従来は、溶接により敷き鉄板同士を固定していた。本技術の活用により、経済性と安全性の向上、および工程短縮を図ることができる。</t>
  </si>
  <si>
    <t>本技術はトンネル覆工・坑門工コンクリート工事におけるセントルに面状発熱体シートを用いる加温養生技術であり、従来はセントルのシート養生とヒーターによる加温を行っていた。本技術の活用により、CO2削減等による作業環境の向上が期待できる。</t>
    <phoneticPr fontId="9"/>
  </si>
  <si>
    <t>本技術はタイヤローラの後退方向に作業員が接近した場合、RFIDで侵入を検知しタイヤローラを自動停止する装置である。従来はラバーコーン等による作業範囲の明示と誘導員の配置であった。本技術の活用により作業員と重機の接触を回避でき、安全性の向上が期待できる。</t>
    <phoneticPr fontId="9"/>
  </si>
  <si>
    <t>Ａ</t>
    <phoneticPr fontId="9"/>
  </si>
  <si>
    <t>工事現場の表示施設において、膜型スピーカを背面に取付けることにより音声でも注意喚起や案内等が可能となる製品で、従来は、工事用看板で対応していた。本技術の活用により、視覚と音声による注意喚起が可能となるため、通行人の安全性確保や情報伝達に有効である。</t>
    <phoneticPr fontId="9"/>
  </si>
  <si>
    <t>本技術は、導水シートとFRP形状保持帯をアンカーで固定する漏水対策(導水樋)工法で、従来ははつりをともなう線導水工法で対応していた。本技術の活用により、はつり不要かつ、簡単な施工で設置できるため、経済性,施工性の向上,それに併せコンクリート剥落防止も図れる。</t>
    <phoneticPr fontId="9"/>
  </si>
  <si>
    <t>本製品は、土木工事全般において、軽トラックに積載可能な車載トイレであり、従来は2tトラックに通常の仮設トイレを載せ対応していた。本技術の活用により、トラックのレンタル代が安くなり、狭い場所に停車できるなど、品質・施工性・経済性の向上が期待できる。</t>
    <phoneticPr fontId="9"/>
  </si>
  <si>
    <t>本技術は、独自の親綱支持装置(ロープマスター)を設置することにより、法面の作業者の安全を確保し作業範囲を拡大する工法である。 従来の技術に比べ、親綱が法肩と摩擦することを確実に防止できるので、安全性が向上し、施工性の改善と作業者の負担軽減が可能である。</t>
    <phoneticPr fontId="9"/>
  </si>
  <si>
    <t>シーリングによる化粧目地を不要とした誘発目地材(主部材S)で防水機能(ブチルゴム)も兼ね備えているためコンクリート表面からの侵入水を防ぐ。また、コンクリート内部に断面欠損部材(副部材)を設置することにより計画的にひび割れを発生させることができる。</t>
    <phoneticPr fontId="9"/>
  </si>
  <si>
    <t>油を微細化すると共に分散させ、自然界に豊富に存在するバクテリアによって水と二酸化炭素に分解する。</t>
    <phoneticPr fontId="9"/>
  </si>
  <si>
    <t>本技術は地下空洞、空間等の充填作業において、電気伝導度の違いを利用し、空気・水・充填材をリアルタイムに識別でき、充填状況を遠隔監視により確認できるシステムである。</t>
    <phoneticPr fontId="9"/>
  </si>
  <si>
    <t>本技術はコンクリートブロック積工に比べ、施工性、経済性に優れたかご製品である。 中詰材に20～80㎜の砕石を使用することで、かご工の高排水性を確保しつつ、 コンクリートブロック積工に比べ施工工程を簡素化することで、労務費の低減と工程短縮を可能とした。</t>
    <phoneticPr fontId="9"/>
  </si>
  <si>
    <t>本技術は特殊アクリル樹脂で浸透コーティングした強靭なガラス繊維グリッドで、従来は不織布系リフレクションクラック抑制シートで対応していた。本技術の活用によりリフレクションクラック抑制効果が向上し、離型紙の剥離作業がないため1日あたりの敷設量もUPします。</t>
    <phoneticPr fontId="9"/>
  </si>
  <si>
    <t>本技術は、航空機搭載型の水域透過型レーザ計測装置と従来の陸域用航空機搭載型レーザ計測装置を統合することにより、陸域の地形と水域の河床・海底の連続した地形を3次元データとして同時に取得できる技術であり、経済性、工期の短縮、情報化、省人化が期待できる。</t>
    <phoneticPr fontId="9"/>
  </si>
  <si>
    <t>↑事後評価済み一覧(20221031版)</t>
    <rPh sb="1" eb="3">
      <t>ジゴ</t>
    </rPh>
    <rPh sb="3" eb="5">
      <t>ヒョウカ</t>
    </rPh>
    <rPh sb="5" eb="6">
      <t>ズ</t>
    </rPh>
    <rPh sb="7" eb="9">
      <t>イチラン</t>
    </rPh>
    <rPh sb="18" eb="19">
      <t>バン</t>
    </rPh>
    <phoneticPr fontId="9"/>
  </si>
  <si>
    <t>CG-120003-VG</t>
  </si>
  <si>
    <t>KT-150077-VG</t>
  </si>
  <si>
    <t>KT-140050-VG</t>
  </si>
  <si>
    <t>QS-120002-VG</t>
  </si>
  <si>
    <t>KTK-100002-VG</t>
  </si>
  <si>
    <t>QSK-110003-VG</t>
  </si>
  <si>
    <t>QSK-110002-VG</t>
  </si>
  <si>
    <t>KTK-110005-VG</t>
  </si>
  <si>
    <t>HKK-110005-VG</t>
  </si>
  <si>
    <t>KTK-100009-VG</t>
  </si>
  <si>
    <t>HKK-110001-VG</t>
  </si>
  <si>
    <t>HKK-110007-VG</t>
  </si>
  <si>
    <t>KTK-100005-VG</t>
  </si>
  <si>
    <t>KTK-100013-VG</t>
  </si>
  <si>
    <t>KTK-100011-VG</t>
  </si>
  <si>
    <t>KTK-110003-VG</t>
  </si>
  <si>
    <t>KKK-110001-VG</t>
  </si>
  <si>
    <t>KTK-100007-VG</t>
  </si>
  <si>
    <t>KTK-110002-VG</t>
  </si>
  <si>
    <t>QSK-110005-VG</t>
  </si>
  <si>
    <t>QSK-140001-VG</t>
  </si>
  <si>
    <t>THK-100001-VG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</si>
</sst>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0%"/>
    <numFmt numFmtId="177" formatCode="[=3]&quot;○&quot;;General"/>
    <numFmt numFmtId="178" formatCode="[=1]&quot;－&quot;;[Red][=2]&quot;○&quot;;General"/>
    <numFmt numFmtId="179" formatCode="0.0&quot;億円&quot;"/>
    <numFmt numFmtId="180" formatCode="0.00&quot;億円&quot;"/>
    <numFmt numFmtId="181" formatCode="&quot;¥&quot;#,##0_);[Red]\(&quot;¥&quot;#,##0\)"/>
    <numFmt numFmtId="182" formatCode="ge"/>
    <numFmt numFmtId="183" formatCode="0_);[Red]\(0\)"/>
    <numFmt numFmtId="184" formatCode="#,##0.0"/>
  </numFmts>
  <fonts count="31" x14ac:knownFonts="1">
    <font>
      <sz val="11"/>
      <name val="ＭＳ Ｐゴシック"/>
      <family val="3"/>
      <charset val="128"/>
    </font>
    <font>
      <sz val="11"/>
      <color theme="1"/>
      <name val="ＭＳ Ｐゴシック"/>
      <family val="2"/>
      <charset val="128"/>
      <scheme val="minor"/>
    </font>
    <font>
      <sz val="10"/>
      <color theme="1"/>
      <name val="ＭＳ 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u/>
      <sz val="8.25"/>
      <color indexed="12"/>
      <name val="ＭＳ ゴシック"/>
      <family val="3"/>
      <charset val="128"/>
    </font>
    <font>
      <sz val="26"/>
      <name val="ＭＳ Ｐゴシック"/>
      <family val="3"/>
      <charset val="128"/>
    </font>
    <font>
      <sz val="11"/>
      <color theme="1"/>
      <name val="ＭＳ Ｐゴシック"/>
      <family val="3"/>
      <charset val="128"/>
      <scheme val="minor"/>
    </font>
    <font>
      <sz val="11"/>
      <name val="ＭＳ ゴシック"/>
      <family val="3"/>
      <charset val="128"/>
    </font>
    <font>
      <sz val="11"/>
      <name val="ＭＳ Ｐゴシック"/>
      <family val="3"/>
      <charset val="128"/>
    </font>
    <font>
      <sz val="9"/>
      <name val="ＭＳ Ｐゴシック"/>
      <family val="3"/>
      <charset val="128"/>
    </font>
    <font>
      <sz val="11"/>
      <color indexed="8"/>
      <name val="ＭＳ Ｐゴシック"/>
      <family val="3"/>
      <charset val="128"/>
    </font>
    <font>
      <sz val="11"/>
      <name val="ＭＳ Ｐゴシック"/>
      <family val="3"/>
      <charset val="128"/>
      <scheme val="minor"/>
    </font>
    <font>
      <sz val="12"/>
      <color rgb="FF333333"/>
      <name val="ＭＳ Ｐゴシック"/>
      <family val="3"/>
      <charset val="128"/>
    </font>
    <font>
      <u/>
      <sz val="11"/>
      <color indexed="12"/>
      <name val="ＭＳ Ｐゴシック"/>
      <family val="3"/>
      <charset val="128"/>
    </font>
    <font>
      <sz val="14"/>
      <name val="ＭＳ Ｐゴシック"/>
      <family val="3"/>
      <charset val="128"/>
    </font>
    <font>
      <sz val="9"/>
      <color indexed="8"/>
      <name val="ＭＳ ゴシック"/>
      <family val="3"/>
      <charset val="128"/>
    </font>
    <font>
      <sz val="9"/>
      <color indexed="8"/>
      <name val="ＭＳ Ｐゴシック"/>
      <family val="3"/>
      <charset val="128"/>
    </font>
    <font>
      <sz val="9"/>
      <name val="ＭＳ ゴシック"/>
      <family val="3"/>
      <charset val="128"/>
    </font>
    <font>
      <sz val="6"/>
      <name val="ＭＳ Ｐゴシック"/>
      <family val="2"/>
      <charset val="128"/>
    </font>
    <font>
      <sz val="9"/>
      <color indexed="81"/>
      <name val="ＭＳ ゴシック"/>
      <family val="3"/>
      <charset val="128"/>
    </font>
    <font>
      <sz val="10"/>
      <name val="ＭＳ Ｐゴシック"/>
      <family val="3"/>
      <charset val="128"/>
    </font>
    <font>
      <sz val="6"/>
      <name val="ＭＳ ゴシック"/>
      <family val="2"/>
      <charset val="128"/>
    </font>
    <font>
      <sz val="6"/>
      <name val="ＭＳ Ｐゴシック"/>
      <family val="2"/>
      <charset val="128"/>
      <scheme val="minor"/>
    </font>
  </fonts>
  <fills count="12">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43"/>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00"/>
        <bgColor indexed="64"/>
      </patternFill>
    </fill>
  </fills>
  <borders count="34">
    <border>
      <left/>
      <right/>
      <top/>
      <bottom/>
      <diagonal/>
    </border>
    <border>
      <left style="hair">
        <color indexed="64"/>
      </left>
      <right style="hair">
        <color indexed="64"/>
      </right>
      <top style="hair">
        <color indexed="64"/>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double">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double">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bottom/>
      <diagonal/>
    </border>
    <border>
      <left style="hair">
        <color indexed="64"/>
      </left>
      <right style="medium">
        <color indexed="64"/>
      </right>
      <top/>
      <bottom/>
      <diagonal/>
    </border>
    <border>
      <left style="hair">
        <color indexed="64"/>
      </left>
      <right style="hair">
        <color indexed="64"/>
      </right>
      <top style="double">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5">
    <xf numFmtId="0" fontId="0" fillId="0" borderId="0">
      <alignment vertical="center"/>
    </xf>
    <xf numFmtId="0" fontId="12" fillId="0" borderId="0" applyNumberFormat="0" applyFill="0" applyBorder="0" applyAlignment="0" applyProtection="0">
      <alignment vertical="top"/>
      <protection locked="0"/>
    </xf>
    <xf numFmtId="6" fontId="8" fillId="0" borderId="0" applyFont="0" applyFill="0" applyBorder="0" applyAlignment="0" applyProtection="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7" fillId="0" borderId="0">
      <alignment vertical="center"/>
    </xf>
    <xf numFmtId="0" fontId="14" fillId="0" borderId="0">
      <alignment vertical="center"/>
    </xf>
    <xf numFmtId="9" fontId="7"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xf numFmtId="0" fontId="18" fillId="0" borderId="0"/>
    <xf numFmtId="0" fontId="18" fillId="0" borderId="0"/>
    <xf numFmtId="0" fontId="6" fillId="0" borderId="0">
      <alignment vertical="center"/>
    </xf>
    <xf numFmtId="0" fontId="5" fillId="0" borderId="0">
      <alignment vertical="center"/>
    </xf>
    <xf numFmtId="0" fontId="3" fillId="0" borderId="0">
      <alignment vertical="center"/>
    </xf>
    <xf numFmtId="0" fontId="2" fillId="0" borderId="0">
      <alignment vertical="center"/>
    </xf>
    <xf numFmtId="0" fontId="1" fillId="0" borderId="0">
      <alignment vertical="center"/>
    </xf>
  </cellStyleXfs>
  <cellXfs count="195">
    <xf numFmtId="0" fontId="0" fillId="0" borderId="0" xfId="0">
      <alignment vertical="center"/>
    </xf>
    <xf numFmtId="0" fontId="13" fillId="0" borderId="0" xfId="0" applyFont="1">
      <alignment vertical="center"/>
    </xf>
    <xf numFmtId="0" fontId="0" fillId="4" borderId="9" xfId="0"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12" xfId="0" applyFill="1" applyBorder="1" applyAlignment="1">
      <alignment horizontal="center" vertical="center"/>
    </xf>
    <xf numFmtId="0" fontId="0" fillId="2" borderId="9" xfId="0" applyFill="1" applyBorder="1" applyAlignment="1">
      <alignment horizontal="center" vertical="center"/>
    </xf>
    <xf numFmtId="0" fontId="0" fillId="3" borderId="12" xfId="0" applyFill="1" applyBorder="1" applyAlignment="1">
      <alignment horizontal="center" vertical="center"/>
    </xf>
    <xf numFmtId="0" fontId="0" fillId="3" borderId="9" xfId="0" applyFill="1" applyBorder="1" applyAlignment="1">
      <alignment horizontal="center" vertical="center"/>
    </xf>
    <xf numFmtId="0" fontId="0" fillId="4" borderId="13" xfId="0" applyFill="1" applyBorder="1" applyAlignment="1">
      <alignment horizontal="center" vertical="center"/>
    </xf>
    <xf numFmtId="0" fontId="0" fillId="5" borderId="12" xfId="0" applyFill="1" applyBorder="1" applyAlignment="1">
      <alignment horizontal="center" vertical="center"/>
    </xf>
    <xf numFmtId="0" fontId="0" fillId="5" borderId="9" xfId="0" applyFill="1" applyBorder="1" applyAlignment="1">
      <alignment horizontal="center" vertical="center"/>
    </xf>
    <xf numFmtId="0" fontId="15" fillId="0" borderId="0" xfId="0"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vertical="center" wrapText="1"/>
    </xf>
    <xf numFmtId="0" fontId="17" fillId="0" borderId="0" xfId="0" applyFont="1" applyAlignment="1">
      <alignment vertical="center" wrapText="1"/>
    </xf>
    <xf numFmtId="0" fontId="16" fillId="2" borderId="15"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4" xfId="0" applyFont="1" applyBorder="1" applyAlignment="1">
      <alignment vertical="center" wrapText="1"/>
    </xf>
    <xf numFmtId="0" fontId="16" fillId="0" borderId="3" xfId="0" applyFont="1" applyBorder="1" applyAlignment="1">
      <alignment horizontal="center" vertical="center" wrapText="1"/>
    </xf>
    <xf numFmtId="0" fontId="16" fillId="0" borderId="3" xfId="0" applyFont="1" applyBorder="1" applyAlignment="1">
      <alignment horizontal="left" vertical="center" wrapText="1"/>
    </xf>
    <xf numFmtId="0" fontId="16" fillId="0" borderId="3" xfId="0" applyFont="1" applyBorder="1" applyAlignment="1">
      <alignment vertical="center" wrapText="1"/>
    </xf>
    <xf numFmtId="0" fontId="18" fillId="0" borderId="3" xfId="0" applyFont="1" applyBorder="1" applyAlignment="1">
      <alignment horizontal="left" vertical="center" wrapText="1"/>
    </xf>
    <xf numFmtId="176" fontId="16" fillId="0" borderId="3" xfId="0" applyNumberFormat="1" applyFont="1" applyBorder="1" applyAlignment="1">
      <alignment horizontal="center" vertical="center" wrapText="1"/>
    </xf>
    <xf numFmtId="0" fontId="16" fillId="0" borderId="27" xfId="0" applyFont="1" applyBorder="1" applyAlignment="1">
      <alignment horizontal="center" vertical="center" wrapText="1"/>
    </xf>
    <xf numFmtId="182" fontId="16" fillId="0" borderId="3" xfId="0" applyNumberFormat="1" applyFont="1" applyBorder="1" applyAlignment="1">
      <alignment horizontal="center" vertical="center" wrapText="1"/>
    </xf>
    <xf numFmtId="0" fontId="16" fillId="0" borderId="5" xfId="0" applyFont="1" applyBorder="1" applyAlignment="1">
      <alignment horizontal="left" vertical="top" wrapText="1"/>
    </xf>
    <xf numFmtId="0" fontId="16" fillId="0" borderId="0" xfId="0" applyFont="1" applyAlignment="1">
      <alignment vertical="center" wrapText="1"/>
    </xf>
    <xf numFmtId="0" fontId="15" fillId="0" borderId="0" xfId="0" applyFont="1" applyAlignment="1">
      <alignment vertical="center" wrapText="1"/>
    </xf>
    <xf numFmtId="0" fontId="19" fillId="0" borderId="25" xfId="0" applyFont="1" applyBorder="1" applyAlignment="1">
      <alignment horizontal="left" vertical="center" wrapText="1"/>
    </xf>
    <xf numFmtId="0" fontId="16" fillId="0" borderId="7" xfId="0" applyFont="1" applyBorder="1" applyAlignment="1">
      <alignment vertical="center" wrapText="1"/>
    </xf>
    <xf numFmtId="0" fontId="16" fillId="0" borderId="4" xfId="0" applyFont="1" applyBorder="1" applyAlignment="1">
      <alignment horizontal="center" vertical="center" wrapText="1"/>
    </xf>
    <xf numFmtId="0" fontId="16" fillId="0" borderId="4" xfId="0" applyFont="1" applyBorder="1" applyAlignment="1">
      <alignment horizontal="left" vertical="center" wrapText="1"/>
    </xf>
    <xf numFmtId="0" fontId="16" fillId="0" borderId="4" xfId="0" applyFont="1" applyBorder="1" applyAlignment="1">
      <alignment vertical="center" wrapText="1"/>
    </xf>
    <xf numFmtId="0" fontId="18" fillId="0" borderId="4" xfId="0" applyFont="1" applyBorder="1" applyAlignment="1">
      <alignment horizontal="left" vertical="center" wrapText="1"/>
    </xf>
    <xf numFmtId="176" fontId="16" fillId="0" borderId="4" xfId="0" applyNumberFormat="1" applyFont="1" applyBorder="1" applyAlignment="1">
      <alignment horizontal="center" vertical="center" wrapText="1"/>
    </xf>
    <xf numFmtId="182" fontId="16" fillId="0" borderId="4" xfId="0" applyNumberFormat="1" applyFont="1" applyBorder="1" applyAlignment="1">
      <alignment horizontal="center" vertical="center" wrapText="1"/>
    </xf>
    <xf numFmtId="0" fontId="16" fillId="0" borderId="6" xfId="0" applyFont="1" applyBorder="1" applyAlignment="1">
      <alignment horizontal="left" vertical="top" wrapText="1"/>
    </xf>
    <xf numFmtId="0" fontId="20" fillId="0" borderId="4" xfId="0" applyFont="1" applyBorder="1" applyAlignment="1">
      <alignment vertical="center" wrapText="1"/>
    </xf>
    <xf numFmtId="0" fontId="16" fillId="0" borderId="6" xfId="1" applyFont="1" applyBorder="1" applyAlignment="1" applyProtection="1">
      <alignment horizontal="left" vertical="top" wrapText="1"/>
    </xf>
    <xf numFmtId="0" fontId="16" fillId="0" borderId="26" xfId="0" applyFont="1" applyBorder="1" applyAlignment="1">
      <alignment horizontal="left" vertical="top" wrapText="1"/>
    </xf>
    <xf numFmtId="0" fontId="16" fillId="8" borderId="4" xfId="0" applyFont="1" applyFill="1" applyBorder="1" applyAlignment="1">
      <alignment horizontal="left" vertical="center"/>
    </xf>
    <xf numFmtId="0" fontId="16" fillId="8" borderId="4"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5" fillId="0" borderId="8" xfId="0" applyFont="1" applyBorder="1" applyAlignment="1">
      <alignment vertical="center" wrapText="1"/>
    </xf>
    <xf numFmtId="0" fontId="16" fillId="3" borderId="4" xfId="0" applyFont="1" applyFill="1" applyBorder="1" applyAlignment="1">
      <alignment horizontal="left" vertical="center" wrapText="1"/>
    </xf>
    <xf numFmtId="0" fontId="16" fillId="3" borderId="4" xfId="0" applyFont="1" applyFill="1" applyBorder="1" applyAlignment="1">
      <alignment vertical="center" wrapText="1"/>
    </xf>
    <xf numFmtId="0" fontId="16" fillId="0" borderId="4" xfId="0" applyFont="1" applyBorder="1">
      <alignment vertical="center"/>
    </xf>
    <xf numFmtId="0" fontId="16" fillId="0" borderId="4" xfId="4" applyFont="1" applyBorder="1" applyAlignment="1">
      <alignment vertical="center"/>
    </xf>
    <xf numFmtId="6" fontId="16" fillId="0" borderId="4" xfId="2" applyFont="1" applyBorder="1" applyAlignment="1">
      <alignment horizontal="center" vertical="center"/>
    </xf>
    <xf numFmtId="177" fontId="16" fillId="0" borderId="4" xfId="4" applyNumberFormat="1" applyFont="1" applyBorder="1" applyAlignment="1">
      <alignment horizontal="center" vertical="center"/>
    </xf>
    <xf numFmtId="178" fontId="16" fillId="0" borderId="4" xfId="0" applyNumberFormat="1" applyFont="1" applyBorder="1" applyAlignment="1">
      <alignment horizontal="center" vertical="center" wrapText="1"/>
    </xf>
    <xf numFmtId="0" fontId="17" fillId="0" borderId="6" xfId="0" applyFont="1" applyBorder="1" applyAlignment="1">
      <alignment vertical="center" wrapText="1"/>
    </xf>
    <xf numFmtId="0" fontId="16" fillId="0" borderId="4" xfId="4" applyFont="1" applyBorder="1" applyAlignment="1">
      <alignment horizontal="center" vertical="center"/>
    </xf>
    <xf numFmtId="0" fontId="16" fillId="3" borderId="4" xfId="18" applyFont="1" applyFill="1" applyBorder="1" applyAlignment="1">
      <alignment vertical="center"/>
    </xf>
    <xf numFmtId="177" fontId="16" fillId="0" borderId="4" xfId="18" applyNumberFormat="1" applyFont="1" applyBorder="1" applyAlignment="1">
      <alignment horizontal="center" vertical="center"/>
    </xf>
    <xf numFmtId="6" fontId="16" fillId="0" borderId="4" xfId="2" applyFont="1" applyBorder="1" applyAlignment="1">
      <alignment horizontal="center" vertical="center" wrapText="1"/>
    </xf>
    <xf numFmtId="0" fontId="16" fillId="3" borderId="4" xfId="18" applyFont="1" applyFill="1" applyBorder="1" applyAlignment="1">
      <alignment vertical="center" wrapText="1"/>
    </xf>
    <xf numFmtId="177" fontId="16" fillId="0" borderId="4" xfId="23" applyNumberFormat="1" applyFont="1" applyBorder="1" applyAlignment="1">
      <alignment horizontal="center" vertical="center"/>
    </xf>
    <xf numFmtId="177" fontId="16" fillId="0" borderId="4" xfId="0" applyNumberFormat="1" applyFont="1" applyBorder="1" applyAlignment="1">
      <alignment horizontal="center" vertical="center" wrapText="1"/>
    </xf>
    <xf numFmtId="177" fontId="16" fillId="0" borderId="4" xfId="25" applyNumberFormat="1" applyFont="1" applyBorder="1" applyAlignment="1">
      <alignment horizontal="center" vertical="center"/>
    </xf>
    <xf numFmtId="0" fontId="16" fillId="3" borderId="4" xfId="26" applyFont="1" applyFill="1" applyBorder="1" applyAlignment="1">
      <alignment vertical="center" wrapText="1"/>
    </xf>
    <xf numFmtId="177" fontId="16" fillId="0" borderId="4" xfId="27" applyNumberFormat="1" applyFont="1" applyBorder="1" applyAlignment="1">
      <alignment horizontal="center" vertical="center"/>
    </xf>
    <xf numFmtId="0" fontId="16" fillId="3" borderId="4" xfId="3" applyFont="1" applyFill="1" applyBorder="1" applyAlignment="1">
      <alignment vertical="center" wrapText="1"/>
    </xf>
    <xf numFmtId="177" fontId="16" fillId="0" borderId="4" xfId="9" applyNumberFormat="1" applyFont="1" applyBorder="1" applyAlignment="1">
      <alignment horizontal="center" vertical="center"/>
    </xf>
    <xf numFmtId="0" fontId="16" fillId="3" borderId="4" xfId="16" applyFont="1" applyFill="1" applyBorder="1" applyAlignment="1">
      <alignment vertical="center" wrapText="1"/>
    </xf>
    <xf numFmtId="0" fontId="16" fillId="3" borderId="4" xfId="28" applyFont="1" applyFill="1" applyBorder="1" applyAlignment="1">
      <alignment vertical="center" wrapText="1"/>
    </xf>
    <xf numFmtId="177" fontId="16" fillId="0" borderId="4" xfId="29" applyNumberFormat="1" applyFont="1" applyBorder="1" applyAlignment="1">
      <alignment horizontal="center" vertical="center"/>
    </xf>
    <xf numFmtId="0" fontId="21" fillId="0" borderId="4" xfId="0" applyFont="1" applyBorder="1" applyAlignment="1">
      <alignment horizontal="center" vertical="center" wrapText="1"/>
    </xf>
    <xf numFmtId="177" fontId="16" fillId="0" borderId="4" xfId="24" applyNumberFormat="1" applyFont="1" applyBorder="1" applyAlignment="1">
      <alignment horizontal="center" vertical="center"/>
    </xf>
    <xf numFmtId="177" fontId="16" fillId="0" borderId="4" xfId="11" applyNumberFormat="1" applyFont="1" applyBorder="1" applyAlignment="1">
      <alignment horizontal="center" vertical="center"/>
    </xf>
    <xf numFmtId="0" fontId="16" fillId="3" borderId="4" xfId="30" applyFont="1" applyFill="1" applyBorder="1" applyAlignment="1">
      <alignment vertical="center" wrapText="1"/>
    </xf>
    <xf numFmtId="177" fontId="16" fillId="0" borderId="4" xfId="31" applyNumberFormat="1" applyFont="1" applyBorder="1" applyAlignment="1">
      <alignment horizontal="center" vertical="center"/>
    </xf>
    <xf numFmtId="0" fontId="15" fillId="0" borderId="4" xfId="0" applyFont="1" applyBorder="1">
      <alignment vertical="center"/>
    </xf>
    <xf numFmtId="6" fontId="15" fillId="0" borderId="4" xfId="2" applyFont="1" applyBorder="1" applyAlignment="1">
      <alignment horizontal="center" vertical="center"/>
    </xf>
    <xf numFmtId="177" fontId="16" fillId="0" borderId="4" xfId="32" applyNumberFormat="1" applyFont="1" applyBorder="1" applyAlignment="1">
      <alignment horizontal="center" vertical="center"/>
    </xf>
    <xf numFmtId="0" fontId="18" fillId="0" borderId="4" xfId="0" applyFont="1" applyBorder="1" applyAlignment="1">
      <alignment horizontal="center" vertical="center" wrapText="1"/>
    </xf>
    <xf numFmtId="178" fontId="18" fillId="0" borderId="4" xfId="0" applyNumberFormat="1" applyFont="1" applyBorder="1" applyAlignment="1">
      <alignment vertical="center" wrapText="1"/>
    </xf>
    <xf numFmtId="0" fontId="15" fillId="0" borderId="4" xfId="0" applyFont="1" applyBorder="1" applyAlignment="1">
      <alignment horizontal="center" vertical="center"/>
    </xf>
    <xf numFmtId="0" fontId="16" fillId="3" borderId="4" xfId="5" applyFont="1" applyFill="1" applyBorder="1" applyAlignment="1">
      <alignment vertical="center" wrapText="1"/>
    </xf>
    <xf numFmtId="177" fontId="16" fillId="0" borderId="4" xfId="6" applyNumberFormat="1" applyFont="1" applyBorder="1" applyAlignment="1">
      <alignment horizontal="center" vertical="center"/>
    </xf>
    <xf numFmtId="0" fontId="16" fillId="3" borderId="4" xfId="7" applyFont="1" applyFill="1" applyBorder="1" applyAlignment="1">
      <alignment vertical="center" wrapText="1"/>
    </xf>
    <xf numFmtId="177" fontId="16" fillId="0" borderId="4" xfId="8" applyNumberFormat="1" applyFont="1" applyBorder="1" applyAlignment="1">
      <alignment horizontal="center" vertical="center"/>
    </xf>
    <xf numFmtId="0" fontId="16" fillId="3" borderId="4" xfId="10" applyFont="1" applyFill="1" applyBorder="1" applyAlignment="1">
      <alignment vertical="center" wrapText="1"/>
    </xf>
    <xf numFmtId="0" fontId="16" fillId="3" borderId="4" xfId="12" applyFont="1" applyFill="1" applyBorder="1" applyAlignment="1">
      <alignment vertical="center" wrapText="1"/>
    </xf>
    <xf numFmtId="177" fontId="16" fillId="0" borderId="4" xfId="13" applyNumberFormat="1" applyFont="1" applyBorder="1" applyAlignment="1">
      <alignment horizontal="center" vertical="center"/>
    </xf>
    <xf numFmtId="0" fontId="16" fillId="3" borderId="4" xfId="14" applyFont="1" applyFill="1" applyBorder="1" applyAlignment="1">
      <alignment vertical="center" wrapText="1"/>
    </xf>
    <xf numFmtId="177" fontId="16" fillId="0" borderId="4" xfId="15" applyNumberFormat="1" applyFont="1" applyBorder="1" applyAlignment="1">
      <alignment horizontal="center" vertical="center"/>
    </xf>
    <xf numFmtId="0" fontId="16" fillId="3" borderId="4" xfId="17" applyFont="1" applyFill="1" applyBorder="1" applyAlignment="1">
      <alignment vertical="center" wrapText="1"/>
    </xf>
    <xf numFmtId="0" fontId="16" fillId="0" borderId="6" xfId="0" applyFont="1" applyBorder="1" applyAlignment="1">
      <alignment vertical="center" wrapText="1"/>
    </xf>
    <xf numFmtId="0" fontId="16" fillId="3" borderId="4" xfId="19" applyFont="1" applyFill="1" applyBorder="1" applyAlignment="1">
      <alignment vertical="center" wrapText="1"/>
    </xf>
    <xf numFmtId="177" fontId="16" fillId="0" borderId="4" xfId="20" applyNumberFormat="1" applyFont="1" applyBorder="1" applyAlignment="1">
      <alignment horizontal="center" vertical="center"/>
    </xf>
    <xf numFmtId="0" fontId="16" fillId="3" borderId="4" xfId="21" applyFont="1" applyFill="1" applyBorder="1" applyAlignment="1">
      <alignment vertical="center" wrapText="1"/>
    </xf>
    <xf numFmtId="177" fontId="16" fillId="0" borderId="4" xfId="22" applyNumberFormat="1" applyFont="1" applyBorder="1" applyAlignment="1">
      <alignment horizontal="center" vertical="center"/>
    </xf>
    <xf numFmtId="177" fontId="15" fillId="0" borderId="4" xfId="0" applyNumberFormat="1" applyFont="1"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horizontal="left" vertical="center" wrapText="1"/>
    </xf>
    <xf numFmtId="0" fontId="0" fillId="7" borderId="0" xfId="0" applyFill="1" applyAlignment="1">
      <alignment horizontal="center" vertical="center" wrapText="1"/>
    </xf>
    <xf numFmtId="0" fontId="0" fillId="0" borderId="0" xfId="0" applyAlignment="1">
      <alignment vertical="center" wrapText="1"/>
    </xf>
    <xf numFmtId="0" fontId="24" fillId="0" borderId="29" xfId="39" applyFont="1" applyBorder="1" applyAlignment="1">
      <alignment horizontal="left" vertical="center"/>
    </xf>
    <xf numFmtId="0" fontId="10" fillId="0" borderId="0" xfId="0" quotePrefix="1" applyFont="1" applyAlignment="1">
      <alignment vertical="center" wrapText="1"/>
    </xf>
    <xf numFmtId="0" fontId="17" fillId="0" borderId="0" xfId="37" applyFont="1" applyAlignment="1">
      <alignment vertical="center"/>
    </xf>
    <xf numFmtId="0" fontId="25" fillId="0" borderId="0" xfId="37" applyFont="1" applyAlignment="1">
      <alignment vertical="center"/>
    </xf>
    <xf numFmtId="0" fontId="0" fillId="8" borderId="4" xfId="0" applyFill="1" applyBorder="1" applyAlignment="1">
      <alignment horizontal="left" vertical="center"/>
    </xf>
    <xf numFmtId="0" fontId="23" fillId="9" borderId="28" xfId="38" applyFont="1" applyFill="1" applyBorder="1" applyAlignment="1">
      <alignment horizontal="center" vertical="center"/>
    </xf>
    <xf numFmtId="0" fontId="10" fillId="0" borderId="0" xfId="37" applyAlignment="1">
      <alignment vertical="center"/>
    </xf>
    <xf numFmtId="0" fontId="23" fillId="9" borderId="0" xfId="38" applyFont="1" applyFill="1" applyAlignment="1">
      <alignment horizontal="center" vertical="center"/>
    </xf>
    <xf numFmtId="0" fontId="0" fillId="0" borderId="4" xfId="0" applyBorder="1" applyAlignment="1">
      <alignment vertical="center" wrapText="1"/>
    </xf>
    <xf numFmtId="183" fontId="24" fillId="0" borderId="29" xfId="39" quotePrefix="1" applyNumberFormat="1" applyFont="1" applyBorder="1" applyAlignment="1">
      <alignment horizontal="right" vertical="center"/>
    </xf>
    <xf numFmtId="183" fontId="24" fillId="0" borderId="29" xfId="39" applyNumberFormat="1" applyFont="1" applyBorder="1" applyAlignment="1">
      <alignment horizontal="right" vertical="center"/>
    </xf>
    <xf numFmtId="183" fontId="24" fillId="9" borderId="28" xfId="38" applyNumberFormat="1" applyFont="1" applyFill="1" applyBorder="1" applyAlignment="1">
      <alignment horizontal="right" vertical="center"/>
    </xf>
    <xf numFmtId="183" fontId="24" fillId="9" borderId="0" xfId="38" applyNumberFormat="1" applyFont="1" applyFill="1" applyAlignment="1">
      <alignment horizontal="right" vertical="center"/>
    </xf>
    <xf numFmtId="183" fontId="17" fillId="0" borderId="0" xfId="37" applyNumberFormat="1" applyFont="1" applyAlignment="1">
      <alignment horizontal="right" vertical="center"/>
    </xf>
    <xf numFmtId="183" fontId="24" fillId="0" borderId="0" xfId="39" applyNumberFormat="1" applyFont="1" applyAlignment="1">
      <alignment horizontal="right" vertical="center"/>
    </xf>
    <xf numFmtId="0" fontId="16" fillId="8" borderId="4" xfId="0" applyFont="1" applyFill="1" applyBorder="1" applyAlignment="1">
      <alignment horizontal="center" vertical="center"/>
    </xf>
    <xf numFmtId="181" fontId="16" fillId="0" borderId="4" xfId="2" applyNumberFormat="1" applyFont="1" applyBorder="1" applyAlignment="1">
      <alignment horizontal="center" vertical="center" wrapText="1"/>
    </xf>
    <xf numFmtId="179" fontId="16" fillId="0" borderId="4" xfId="2" applyNumberFormat="1" applyFont="1" applyBorder="1" applyAlignment="1">
      <alignment horizontal="center" vertical="center" wrapText="1"/>
    </xf>
    <xf numFmtId="180" fontId="16" fillId="0" borderId="4" xfId="2" applyNumberFormat="1" applyFont="1" applyBorder="1" applyAlignment="1">
      <alignment horizontal="center" vertical="center" wrapText="1"/>
    </xf>
    <xf numFmtId="0" fontId="22" fillId="0" borderId="0" xfId="0" applyFont="1" applyAlignment="1">
      <alignment horizontal="right" vertical="center"/>
    </xf>
    <xf numFmtId="0" fontId="0" fillId="0" borderId="0" xfId="0" applyAlignment="1">
      <alignment horizontal="right" vertical="center" textRotation="255"/>
    </xf>
    <xf numFmtId="0" fontId="16" fillId="8" borderId="4" xfId="0" applyFont="1" applyFill="1" applyBorder="1" applyAlignment="1">
      <alignment horizontal="right" vertical="center"/>
    </xf>
    <xf numFmtId="0" fontId="0" fillId="0" borderId="4" xfId="0" applyBorder="1" applyAlignment="1">
      <alignment horizontal="right" vertical="center" wrapText="1"/>
    </xf>
    <xf numFmtId="0" fontId="18" fillId="0" borderId="4" xfId="0" applyFont="1" applyBorder="1" applyAlignment="1">
      <alignment horizontal="right" vertical="center" wrapText="1"/>
    </xf>
    <xf numFmtId="0" fontId="0" fillId="0" borderId="0" xfId="0" applyAlignment="1">
      <alignment horizontal="right" vertical="center" wrapText="1"/>
    </xf>
    <xf numFmtId="0" fontId="0" fillId="0" borderId="6" xfId="0" applyBorder="1" applyAlignment="1">
      <alignment horizontal="left" vertical="top" wrapText="1"/>
    </xf>
    <xf numFmtId="0" fontId="16" fillId="0" borderId="0" xfId="0" applyFont="1" applyAlignment="1">
      <alignment horizontal="center" vertical="center" textRotation="255"/>
    </xf>
    <xf numFmtId="4" fontId="16" fillId="0" borderId="4" xfId="0" applyNumberFormat="1" applyFont="1" applyBorder="1" applyAlignment="1">
      <alignment horizontal="center" vertical="center" wrapText="1"/>
    </xf>
    <xf numFmtId="3" fontId="16" fillId="0" borderId="4" xfId="0" applyNumberFormat="1" applyFont="1" applyBorder="1" applyAlignment="1">
      <alignment horizontal="center" vertical="center" wrapText="1"/>
    </xf>
    <xf numFmtId="0" fontId="5" fillId="0" borderId="0" xfId="41">
      <alignment vertical="center"/>
    </xf>
    <xf numFmtId="0" fontId="28" fillId="0" borderId="33" xfId="0" applyFont="1" applyBorder="1">
      <alignment vertical="center"/>
    </xf>
    <xf numFmtId="0" fontId="28" fillId="0" borderId="0" xfId="0" applyFont="1">
      <alignment vertical="center"/>
    </xf>
    <xf numFmtId="0" fontId="28" fillId="10" borderId="30" xfId="0" applyFont="1" applyFill="1" applyBorder="1" applyAlignment="1">
      <alignment horizontal="center" vertical="center"/>
    </xf>
    <xf numFmtId="0" fontId="28" fillId="0" borderId="0" xfId="0" applyFont="1" applyAlignment="1">
      <alignment horizontal="center" vertical="center"/>
    </xf>
    <xf numFmtId="0" fontId="4" fillId="0" borderId="0" xfId="41" applyFont="1">
      <alignment vertical="center"/>
    </xf>
    <xf numFmtId="0" fontId="28" fillId="10" borderId="30" xfId="0" applyFont="1" applyFill="1" applyBorder="1">
      <alignment vertical="center"/>
    </xf>
    <xf numFmtId="0" fontId="10" fillId="0" borderId="0" xfId="0" applyFont="1" applyAlignment="1">
      <alignment vertical="center" wrapText="1"/>
    </xf>
    <xf numFmtId="0" fontId="3" fillId="0" borderId="0" xfId="42">
      <alignment vertical="center"/>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8" fillId="0" borderId="4" xfId="0" applyFont="1" applyBorder="1" applyAlignment="1">
      <alignment horizontal="center" vertical="center" wrapText="1"/>
    </xf>
    <xf numFmtId="182" fontId="8" fillId="0" borderId="4" xfId="0" applyNumberFormat="1" applyFont="1" applyBorder="1" applyAlignment="1">
      <alignment horizontal="center" vertical="center" wrapText="1"/>
    </xf>
    <xf numFmtId="0" fontId="8" fillId="0" borderId="6" xfId="0" applyFont="1" applyBorder="1" applyAlignment="1">
      <alignment horizontal="left" vertical="top" wrapText="1"/>
    </xf>
    <xf numFmtId="0" fontId="8" fillId="0" borderId="0" xfId="0" applyFont="1" applyAlignment="1">
      <alignment vertical="center" wrapText="1"/>
    </xf>
    <xf numFmtId="0" fontId="20" fillId="0" borderId="4" xfId="0" applyFont="1" applyBorder="1" applyAlignment="1">
      <alignment horizontal="left" vertical="center" wrapText="1"/>
    </xf>
    <xf numFmtId="0" fontId="0" fillId="11" borderId="0" xfId="0" applyFill="1">
      <alignment vertical="center"/>
    </xf>
    <xf numFmtId="184" fontId="0" fillId="0" borderId="0" xfId="0" applyNumberFormat="1">
      <alignment vertical="center"/>
    </xf>
    <xf numFmtId="3" fontId="0" fillId="0" borderId="0" xfId="0" applyNumberFormat="1">
      <alignment vertical="center"/>
    </xf>
    <xf numFmtId="0" fontId="0" fillId="2" borderId="2" xfId="0" applyFill="1" applyBorder="1" applyAlignment="1">
      <alignment horizontal="center" vertical="center" wrapText="1"/>
    </xf>
    <xf numFmtId="0" fontId="1" fillId="0" borderId="0" xfId="44">
      <alignment vertical="center"/>
    </xf>
    <xf numFmtId="11" fontId="1" fillId="0" borderId="0" xfId="44" applyNumberFormat="1">
      <alignment vertical="center"/>
    </xf>
    <xf numFmtId="0" fontId="0" fillId="0" borderId="3" xfId="1" applyFont="1" applyFill="1" applyBorder="1" applyAlignment="1" applyProtection="1">
      <alignment horizontal="right" vertical="center" wrapText="1"/>
    </xf>
    <xf numFmtId="0" fontId="8" fillId="0" borderId="4" xfId="1" applyFont="1" applyFill="1" applyBorder="1" applyAlignment="1" applyProtection="1">
      <alignment horizontal="right" vertical="center" wrapText="1"/>
    </xf>
    <xf numFmtId="0" fontId="0" fillId="0" borderId="4" xfId="1" applyFont="1" applyFill="1" applyBorder="1" applyAlignment="1" applyProtection="1">
      <alignment horizontal="right" vertical="center" wrapText="1"/>
    </xf>
    <xf numFmtId="0" fontId="16" fillId="2" borderId="19"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0" fillId="6" borderId="15" xfId="0" applyFill="1" applyBorder="1" applyAlignment="1">
      <alignment horizontal="right" vertical="center" wrapText="1"/>
    </xf>
    <xf numFmtId="0" fontId="0" fillId="6" borderId="2" xfId="0" applyFill="1" applyBorder="1" applyAlignment="1">
      <alignment horizontal="right" vertical="center" wrapText="1"/>
    </xf>
    <xf numFmtId="0" fontId="16" fillId="2" borderId="15"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2" borderId="16" xfId="0" applyFont="1" applyFill="1" applyBorder="1" applyAlignment="1">
      <alignment horizontal="center" vertical="center"/>
    </xf>
    <xf numFmtId="0" fontId="16" fillId="2" borderId="17" xfId="0" applyFont="1" applyFill="1" applyBorder="1" applyAlignment="1">
      <alignment horizontal="center" vertical="center"/>
    </xf>
    <xf numFmtId="0" fontId="16" fillId="2" borderId="18" xfId="0" applyFont="1" applyFill="1" applyBorder="1" applyAlignment="1">
      <alignment horizontal="center" vertical="center"/>
    </xf>
    <xf numFmtId="0" fontId="16" fillId="6" borderId="16"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5" xfId="0" applyFont="1" applyFill="1" applyBorder="1" applyAlignment="1">
      <alignment horizontal="center" vertical="center"/>
    </xf>
    <xf numFmtId="0" fontId="16" fillId="2" borderId="2" xfId="0" applyFont="1" applyFill="1" applyBorder="1" applyAlignment="1">
      <alignment horizontal="center" vertical="center"/>
    </xf>
    <xf numFmtId="0" fontId="18" fillId="2" borderId="15"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0" fillId="0" borderId="0" xfId="0" applyAlignment="1">
      <alignment horizontal="center" vertical="center" wrapText="1"/>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2" borderId="12" xfId="0" applyFill="1" applyBorder="1" applyAlignment="1">
      <alignment horizontal="center" vertical="center"/>
    </xf>
    <xf numFmtId="0" fontId="0" fillId="2" borderId="9" xfId="0" applyFill="1" applyBorder="1" applyAlignment="1">
      <alignment horizontal="center" vertical="center"/>
    </xf>
    <xf numFmtId="0" fontId="0" fillId="3" borderId="12" xfId="0" applyFill="1" applyBorder="1" applyAlignment="1">
      <alignment horizontal="center" vertical="center"/>
    </xf>
    <xf numFmtId="0" fontId="0" fillId="3" borderId="9" xfId="0" applyFill="1" applyBorder="1" applyAlignment="1">
      <alignment horizontal="center" vertical="center"/>
    </xf>
    <xf numFmtId="0" fontId="0" fillId="5" borderId="12" xfId="0" applyFill="1" applyBorder="1" applyAlignment="1">
      <alignment horizontal="center" vertical="center"/>
    </xf>
    <xf numFmtId="0" fontId="0" fillId="5" borderId="9" xfId="0" applyFill="1" applyBorder="1" applyAlignment="1">
      <alignment horizontal="center" vertical="center"/>
    </xf>
    <xf numFmtId="0" fontId="0" fillId="4" borderId="12" xfId="0" applyFill="1" applyBorder="1" applyAlignment="1">
      <alignment horizontal="center" vertical="center"/>
    </xf>
    <xf numFmtId="0" fontId="0" fillId="4" borderId="9" xfId="0" applyFill="1" applyBorder="1" applyAlignment="1">
      <alignment horizontal="center" vertical="center"/>
    </xf>
    <xf numFmtId="0" fontId="1" fillId="0" borderId="0" xfId="44" applyAlignment="1">
      <alignment horizontal="left" vertical="center"/>
    </xf>
    <xf numFmtId="0" fontId="28" fillId="10" borderId="30" xfId="0" applyFont="1" applyFill="1" applyBorder="1" applyAlignment="1">
      <alignment horizontal="center" vertical="center"/>
    </xf>
    <xf numFmtId="0" fontId="28" fillId="10" borderId="31" xfId="0" applyFont="1" applyFill="1" applyBorder="1" applyAlignment="1">
      <alignment horizontal="center" vertical="center"/>
    </xf>
    <xf numFmtId="0" fontId="28" fillId="10" borderId="32" xfId="0" applyFont="1" applyFill="1" applyBorder="1" applyAlignment="1">
      <alignment horizontal="center" vertical="center"/>
    </xf>
    <xf numFmtId="0" fontId="28" fillId="10" borderId="32" xfId="0" applyFont="1" applyFill="1" applyBorder="1">
      <alignment vertical="center"/>
    </xf>
    <xf numFmtId="0" fontId="28" fillId="10" borderId="30" xfId="0" applyFont="1" applyFill="1" applyBorder="1">
      <alignment vertical="center"/>
    </xf>
  </cellXfs>
  <cellStyles count="45">
    <cellStyle name="パーセント 2" xfId="35" xr:uid="{00000000-0005-0000-0000-000000000000}"/>
    <cellStyle name="ハイパーリンク" xfId="1" builtinId="8"/>
    <cellStyle name="桁区切り 2" xfId="36" xr:uid="{00000000-0005-0000-0000-000018000000}"/>
    <cellStyle name="通貨" xfId="2" builtinId="7"/>
    <cellStyle name="標準" xfId="0" builtinId="0"/>
    <cellStyle name="標準 2" xfId="33" xr:uid="{00000000-0005-0000-0000-00001B000000}"/>
    <cellStyle name="標準 2 2" xfId="34" xr:uid="{00000000-0005-0000-0000-00001C000000}"/>
    <cellStyle name="標準 3" xfId="37" xr:uid="{00000000-0005-0000-0000-00001D000000}"/>
    <cellStyle name="標準 4" xfId="40" xr:uid="{91170B71-70E5-48DA-85C2-392884D2114E}"/>
    <cellStyle name="標準 5" xfId="41" xr:uid="{70E42596-E350-4F47-89BC-E1CBFBFEDA3A}"/>
    <cellStyle name="標準 6" xfId="42" xr:uid="{524D8FD2-9B14-4D2B-BDB4-C756991495DD}"/>
    <cellStyle name="標準 7" xfId="43" xr:uid="{1A03D3A7-63BE-4F97-8B3B-B3D279F0675E}"/>
    <cellStyle name="標準 8" xfId="44" xr:uid="{158AABC2-9595-4B74-B29A-C398532C40F6}"/>
    <cellStyle name="標準_1.土工" xfId="3" xr:uid="{00000000-0005-0000-0000-00001E000000}"/>
    <cellStyle name="標準_1.土工_1" xfId="4" xr:uid="{00000000-0005-0000-0000-00001F000000}"/>
    <cellStyle name="標準_10.道路維持修繕工" xfId="5" xr:uid="{00000000-0005-0000-0000-000020000000}"/>
    <cellStyle name="標準_10.道路維持修繕工_1" xfId="6" xr:uid="{00000000-0005-0000-0000-000021000000}"/>
    <cellStyle name="標準_11.トンネル工" xfId="7" xr:uid="{00000000-0005-0000-0000-000022000000}"/>
    <cellStyle name="標準_11.トンネル工_1" xfId="8" xr:uid="{00000000-0005-0000-0000-000023000000}"/>
    <cellStyle name="標準_12.橋梁上部工" xfId="9" xr:uid="{00000000-0005-0000-0000-000024000000}"/>
    <cellStyle name="標準_13.ダム" xfId="10" xr:uid="{00000000-0005-0000-0000-000025000000}"/>
    <cellStyle name="標準_13.ダム_1" xfId="11" xr:uid="{00000000-0005-0000-0000-000026000000}"/>
    <cellStyle name="標準_14.シールド" xfId="12" xr:uid="{00000000-0005-0000-0000-000027000000}"/>
    <cellStyle name="標準_14.シールド_1" xfId="13" xr:uid="{00000000-0005-0000-0000-000028000000}"/>
    <cellStyle name="標準_15.機械設備" xfId="14" xr:uid="{00000000-0005-0000-0000-000029000000}"/>
    <cellStyle name="標準_15.機械設備_1" xfId="15" xr:uid="{00000000-0005-0000-0000-00002A000000}"/>
    <cellStyle name="標準_18.調査試験" xfId="16" xr:uid="{00000000-0005-0000-0000-00002D000000}"/>
    <cellStyle name="標準_19.ITS関連技術" xfId="17" xr:uid="{00000000-0005-0000-0000-00002E000000}"/>
    <cellStyle name="標準_2.共通工_1" xfId="18" xr:uid="{00000000-0005-0000-0000-000030000000}"/>
    <cellStyle name="標準_21.港湾・港湾海岸・空港" xfId="19" xr:uid="{00000000-0005-0000-0000-000032000000}"/>
    <cellStyle name="標準_21.港湾・港湾海岸・空港_1" xfId="20" xr:uid="{00000000-0005-0000-0000-000033000000}"/>
    <cellStyle name="標準_22.その他" xfId="21" xr:uid="{00000000-0005-0000-0000-000034000000}"/>
    <cellStyle name="標準_22.その他_1" xfId="22" xr:uid="{00000000-0005-0000-0000-000035000000}"/>
    <cellStyle name="標準_3.基礎工_1" xfId="23" xr:uid="{00000000-0005-0000-0000-000037000000}"/>
    <cellStyle name="標準_4.コンクリート工_1" xfId="24" xr:uid="{00000000-0005-0000-0000-000039000000}"/>
    <cellStyle name="標準_5.仮設工_1" xfId="25" xr:uid="{00000000-0005-0000-0000-00003B000000}"/>
    <cellStyle name="標準_6.河川海岸" xfId="26" xr:uid="{00000000-0005-0000-0000-00003C000000}"/>
    <cellStyle name="標準_6.河川海岸_1" xfId="27" xr:uid="{00000000-0005-0000-0000-00003D000000}"/>
    <cellStyle name="標準_7.砂防工" xfId="28" xr:uid="{00000000-0005-0000-0000-00003E000000}"/>
    <cellStyle name="標準_7.砂防工_1" xfId="29" xr:uid="{00000000-0005-0000-0000-00003F000000}"/>
    <cellStyle name="標準_8.舗装工" xfId="30" xr:uid="{00000000-0005-0000-0000-000040000000}"/>
    <cellStyle name="標準_8.舗装工_1" xfId="31" xr:uid="{00000000-0005-0000-0000-000041000000}"/>
    <cellStyle name="標準_9.付属施設_1" xfId="32" xr:uid="{00000000-0005-0000-0000-000043000000}"/>
    <cellStyle name="標準_Sheet1" xfId="38" xr:uid="{AC02E43C-C844-4DC0-8087-1EF0408B971F}"/>
    <cellStyle name="標準_分類" xfId="39" xr:uid="{C27D79D5-E5CF-4A6A-861C-D1032A604BC9}"/>
  </cellStyles>
  <dxfs count="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ill>
        <patternFill>
          <bgColor rgb="FF99CCFF"/>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99CCFF"/>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ont>
        <color auto="1"/>
      </font>
      <fill>
        <patternFill>
          <bgColor rgb="FF99CC00"/>
        </patternFill>
      </fill>
    </dxf>
    <dxf>
      <fill>
        <patternFill>
          <bgColor rgb="FFCCFFFF"/>
        </patternFill>
      </fill>
    </dxf>
    <dxf>
      <fill>
        <patternFill>
          <bgColor rgb="FFFFFFCC"/>
        </patternFill>
      </fill>
    </dxf>
    <dxf>
      <fill>
        <patternFill>
          <bgColor rgb="FFFF99CC"/>
        </patternFill>
      </fill>
    </dxf>
    <dxf>
      <fill>
        <patternFill>
          <bgColor rgb="FFFF99CC"/>
        </patternFill>
      </fill>
    </dxf>
    <dxf>
      <fill>
        <patternFill>
          <bgColor indexed="43"/>
        </patternFill>
      </fill>
    </dxf>
    <dxf>
      <fill>
        <patternFill>
          <bgColor indexed="41"/>
        </patternFill>
      </fill>
    </dxf>
    <dxf>
      <fill>
        <patternFill>
          <bgColor indexed="50"/>
        </patternFill>
      </fill>
    </dxf>
  </dxfs>
  <tableStyles count="0" defaultTableStyle="TableStyleMedium9" defaultPivotStyle="PivotStyleLight16"/>
  <colors>
    <mruColors>
      <color rgb="FFDDDDDD"/>
      <color rgb="FFFF99CC"/>
      <color rgb="FF99CC00"/>
      <color rgb="FF99CCFF"/>
      <color rgb="FF99FFCC"/>
      <color rgb="FFFFCC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18</xdr:col>
      <xdr:colOff>231323</xdr:colOff>
      <xdr:row>0</xdr:row>
      <xdr:rowOff>68036</xdr:rowOff>
    </xdr:from>
    <xdr:to>
      <xdr:col>28</xdr:col>
      <xdr:colOff>23133</xdr:colOff>
      <xdr:row>0</xdr:row>
      <xdr:rowOff>429986</xdr:rowOff>
    </xdr:to>
    <xdr:pic>
      <xdr:nvPicPr>
        <xdr:cNvPr id="7" name="図 6">
          <a:extLst>
            <a:ext uri="{FF2B5EF4-FFF2-40B4-BE49-F238E27FC236}">
              <a16:creationId xmlns:a16="http://schemas.microsoft.com/office/drawing/2014/main" id="{0F68503E-2D09-2F20-40EA-665289822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4537" y="68036"/>
          <a:ext cx="11453132"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3D0A0-B420-430F-9D61-C044706836F7}">
  <sheetPr>
    <tabColor rgb="FFFFC000"/>
    <pageSetUpPr fitToPage="1"/>
  </sheetPr>
  <dimension ref="A1:AJ1557"/>
  <sheetViews>
    <sheetView tabSelected="1" zoomScale="70" zoomScaleNormal="70" workbookViewId="0">
      <pane xSplit="7" ySplit="4" topLeftCell="H5" activePane="bottomRight" state="frozen"/>
      <selection pane="topRight" activeCell="H1" sqref="H1"/>
      <selection pane="bottomLeft" activeCell="A5" sqref="A5"/>
      <selection pane="bottomRight" activeCell="Q13" sqref="Q13"/>
    </sheetView>
  </sheetViews>
  <sheetFormatPr defaultColWidth="17" defaultRowHeight="13.5" x14ac:dyDescent="0.15"/>
  <cols>
    <col min="1" max="2" width="8.25" style="12" customWidth="1"/>
    <col min="3" max="6" width="15.125" style="29" customWidth="1"/>
    <col min="7" max="7" width="45.625" style="29" customWidth="1"/>
    <col min="8" max="8" width="45.625" style="15" customWidth="1"/>
    <col min="9" max="10" width="17.375" style="15" customWidth="1"/>
    <col min="11" max="11" width="9.875" style="15" customWidth="1"/>
    <col min="12" max="12" width="13.25" style="15" customWidth="1"/>
    <col min="13" max="15" width="5.625" style="15" customWidth="1"/>
    <col min="16" max="16" width="14.625" style="125" bestFit="1" customWidth="1"/>
    <col min="17" max="17" width="15.625" style="15" customWidth="1"/>
    <col min="18" max="26" width="6.625" style="15" customWidth="1"/>
    <col min="27" max="27" width="6.625" style="16" customWidth="1"/>
    <col min="28" max="28" width="93.625" style="12" customWidth="1"/>
    <col min="29" max="31" width="17" style="13" customWidth="1"/>
    <col min="32" max="32" width="17" style="12" customWidth="1"/>
    <col min="33" max="33" width="3.125" style="12" customWidth="1"/>
    <col min="34" max="34" width="17" style="12" customWidth="1"/>
    <col min="35" max="16384" width="17" style="12"/>
  </cols>
  <sheetData>
    <row r="1" spans="1:36" ht="35.1" customHeight="1" x14ac:dyDescent="0.15">
      <c r="C1" s="1" t="s">
        <v>37307</v>
      </c>
      <c r="D1" s="13"/>
      <c r="E1" s="13"/>
      <c r="F1" s="13"/>
      <c r="G1" s="13"/>
      <c r="H1" s="13"/>
      <c r="I1" s="14"/>
      <c r="J1" s="14"/>
      <c r="K1" s="14"/>
      <c r="L1" s="14"/>
      <c r="M1" s="13"/>
      <c r="N1" s="13"/>
      <c r="O1" s="13"/>
      <c r="P1" s="120">
        <f>SUBTOTAL(103,P5:P1463)</f>
        <v>1459</v>
      </c>
      <c r="Q1" s="127"/>
      <c r="AA1" s="15"/>
      <c r="AB1" s="16"/>
      <c r="AC1" s="100"/>
      <c r="AD1" s="100"/>
      <c r="AE1" s="100"/>
    </row>
    <row r="2" spans="1:36" ht="4.5" customHeight="1" thickBot="1" x14ac:dyDescent="0.2">
      <c r="C2" s="13"/>
      <c r="D2" s="13"/>
      <c r="E2" s="13"/>
      <c r="F2" s="13"/>
      <c r="G2" s="13"/>
      <c r="H2" s="13"/>
      <c r="I2" s="14"/>
      <c r="J2" s="14"/>
      <c r="K2" s="14"/>
      <c r="L2" s="14"/>
      <c r="M2" s="13"/>
      <c r="N2" s="13"/>
      <c r="O2" s="13"/>
      <c r="P2" s="121"/>
      <c r="Q2" s="127"/>
      <c r="AA2" s="15"/>
      <c r="AB2" s="16"/>
    </row>
    <row r="3" spans="1:36" ht="27" customHeight="1" x14ac:dyDescent="0.15">
      <c r="A3" s="159" t="s">
        <v>344</v>
      </c>
      <c r="B3" s="17"/>
      <c r="C3" s="169" t="s">
        <v>586</v>
      </c>
      <c r="D3" s="169"/>
      <c r="E3" s="169"/>
      <c r="F3" s="169"/>
      <c r="G3" s="170" t="s">
        <v>352</v>
      </c>
      <c r="H3" s="172" t="s">
        <v>353</v>
      </c>
      <c r="I3" s="174" t="s">
        <v>354</v>
      </c>
      <c r="J3" s="175"/>
      <c r="K3" s="175"/>
      <c r="L3" s="176"/>
      <c r="M3" s="166" t="s">
        <v>355</v>
      </c>
      <c r="N3" s="167"/>
      <c r="O3" s="168"/>
      <c r="P3" s="157" t="s">
        <v>356</v>
      </c>
      <c r="Q3" s="159" t="s">
        <v>2960</v>
      </c>
      <c r="R3" s="161" t="s">
        <v>357</v>
      </c>
      <c r="S3" s="161" t="s">
        <v>358</v>
      </c>
      <c r="T3" s="161" t="s">
        <v>359</v>
      </c>
      <c r="U3" s="163" t="s">
        <v>360</v>
      </c>
      <c r="V3" s="164"/>
      <c r="W3" s="164"/>
      <c r="X3" s="164"/>
      <c r="Y3" s="164"/>
      <c r="Z3" s="164"/>
      <c r="AA3" s="165"/>
      <c r="AB3" s="155" t="s">
        <v>2824</v>
      </c>
    </row>
    <row r="4" spans="1:36" ht="27" customHeight="1" thickBot="1" x14ac:dyDescent="0.2">
      <c r="A4" s="160"/>
      <c r="B4" s="18"/>
      <c r="C4" s="19" t="s">
        <v>361</v>
      </c>
      <c r="D4" s="19" t="s">
        <v>362</v>
      </c>
      <c r="E4" s="19" t="s">
        <v>363</v>
      </c>
      <c r="F4" s="19" t="s">
        <v>364</v>
      </c>
      <c r="G4" s="171"/>
      <c r="H4" s="173"/>
      <c r="I4" s="18" t="s">
        <v>365</v>
      </c>
      <c r="J4" s="18" t="s">
        <v>366</v>
      </c>
      <c r="K4" s="18" t="s">
        <v>367</v>
      </c>
      <c r="L4" s="18" t="s">
        <v>368</v>
      </c>
      <c r="M4" s="18" t="s">
        <v>369</v>
      </c>
      <c r="N4" s="18" t="s">
        <v>370</v>
      </c>
      <c r="O4" s="149" t="s">
        <v>371</v>
      </c>
      <c r="P4" s="158"/>
      <c r="Q4" s="160"/>
      <c r="R4" s="162"/>
      <c r="S4" s="162"/>
      <c r="T4" s="162"/>
      <c r="U4" s="19" t="s">
        <v>372</v>
      </c>
      <c r="V4" s="19" t="s">
        <v>373</v>
      </c>
      <c r="W4" s="19" t="s">
        <v>374</v>
      </c>
      <c r="X4" s="19" t="s">
        <v>375</v>
      </c>
      <c r="Y4" s="19" t="s">
        <v>376</v>
      </c>
      <c r="Z4" s="19" t="s">
        <v>377</v>
      </c>
      <c r="AA4" s="19" t="s">
        <v>378</v>
      </c>
      <c r="AB4" s="156"/>
      <c r="AC4" s="99"/>
      <c r="AD4" s="99"/>
      <c r="AE4" s="99"/>
    </row>
    <row r="5" spans="1:36" s="30" customFormat="1" ht="27" customHeight="1" thickTop="1" x14ac:dyDescent="0.15">
      <c r="A5" s="20" t="s">
        <v>149</v>
      </c>
      <c r="B5" s="21">
        <v>1</v>
      </c>
      <c r="C5" s="22" t="s">
        <v>380</v>
      </c>
      <c r="D5" s="22" t="s">
        <v>380</v>
      </c>
      <c r="E5" s="23" t="s">
        <v>2849</v>
      </c>
      <c r="F5" s="21"/>
      <c r="G5" s="22" t="s">
        <v>607</v>
      </c>
      <c r="H5" s="24" t="s">
        <v>1712</v>
      </c>
      <c r="I5" s="21">
        <v>1156920</v>
      </c>
      <c r="J5" s="21">
        <v>2045910</v>
      </c>
      <c r="K5" s="21" t="s">
        <v>2477</v>
      </c>
      <c r="L5" s="25">
        <f t="shared" ref="L5:L83" si="0">1-I5/J5</f>
        <v>0.43452058008416794</v>
      </c>
      <c r="M5" s="21"/>
      <c r="N5" s="21" t="s">
        <v>2828</v>
      </c>
      <c r="O5" s="26"/>
      <c r="P5" s="152" t="s">
        <v>27668</v>
      </c>
      <c r="Q5" s="27"/>
      <c r="R5" s="21"/>
      <c r="S5" s="21"/>
      <c r="T5" s="21" t="s">
        <v>2744</v>
      </c>
      <c r="U5" s="21" t="s">
        <v>2954</v>
      </c>
      <c r="V5" s="21" t="s">
        <v>2954</v>
      </c>
      <c r="W5" s="21" t="s">
        <v>2953</v>
      </c>
      <c r="X5" s="21" t="s">
        <v>2953</v>
      </c>
      <c r="Y5" s="21" t="s">
        <v>2954</v>
      </c>
      <c r="Z5" s="21" t="s">
        <v>2953</v>
      </c>
      <c r="AA5" s="21" t="s">
        <v>2953</v>
      </c>
      <c r="AB5" s="28" t="s">
        <v>2958</v>
      </c>
      <c r="AC5" s="29"/>
      <c r="AD5" s="29"/>
      <c r="AE5" s="29"/>
      <c r="AF5" s="137" t="s">
        <v>1108</v>
      </c>
      <c r="AG5" s="30">
        <f t="shared" ref="AG5:AG83" si="1">LEN(LEFT(AF5,FIND("-",AF5)-1))</f>
        <v>2</v>
      </c>
      <c r="AH5" s="31" t="str">
        <f t="shared" ref="AH5:AH83" si="2">LEFT(AF5,FIND("-",AF5)+6)</f>
        <v>CB-110029</v>
      </c>
      <c r="AI5" s="30">
        <v>1001001000</v>
      </c>
      <c r="AJ5" s="102">
        <f>IFERROR(VLOOKUP($C5,'分類(コード表)'!$A$3:$B$38,2,FALSE)*1000000000,0)+IFERROR(VLOOKUP($D5,'分類(コード表)'!$C$3:$D$293,2,FALSE)*1000000,0)+IFERROR(VLOOKUP($E5,'分類(コード表)'!$E$3:$F$353,2,FALSE)*1000,0)+IFERROR(VLOOKUP($F5,'分類(コード表)'!$G$3:$H$255,2,FALSE),0)</f>
        <v>1001001000</v>
      </c>
    </row>
    <row r="6" spans="1:36" s="30" customFormat="1" ht="27" customHeight="1" x14ac:dyDescent="0.15">
      <c r="A6" s="32" t="s">
        <v>149</v>
      </c>
      <c r="B6" s="33">
        <v>2</v>
      </c>
      <c r="C6" s="34" t="s">
        <v>380</v>
      </c>
      <c r="D6" s="34" t="s">
        <v>380</v>
      </c>
      <c r="E6" s="35" t="s">
        <v>2849</v>
      </c>
      <c r="F6" s="33"/>
      <c r="G6" s="34" t="s">
        <v>638</v>
      </c>
      <c r="H6" s="36" t="s">
        <v>1754</v>
      </c>
      <c r="I6" s="33">
        <v>4380020</v>
      </c>
      <c r="J6" s="33">
        <v>5298500</v>
      </c>
      <c r="K6" s="33" t="s">
        <v>2501</v>
      </c>
      <c r="L6" s="37">
        <f t="shared" si="0"/>
        <v>0.17334717372841368</v>
      </c>
      <c r="M6" s="33"/>
      <c r="N6" s="33" t="s">
        <v>24776</v>
      </c>
      <c r="O6" s="33"/>
      <c r="P6" s="153" t="s">
        <v>3321</v>
      </c>
      <c r="Q6" s="38"/>
      <c r="R6" s="33"/>
      <c r="S6" s="33"/>
      <c r="T6" s="33" t="s">
        <v>2744</v>
      </c>
      <c r="U6" s="33" t="s">
        <v>2953</v>
      </c>
      <c r="V6" s="33" t="s">
        <v>2954</v>
      </c>
      <c r="W6" s="33" t="s">
        <v>2954</v>
      </c>
      <c r="X6" s="33" t="s">
        <v>2954</v>
      </c>
      <c r="Y6" s="33" t="s">
        <v>2954</v>
      </c>
      <c r="Z6" s="33" t="s">
        <v>2953</v>
      </c>
      <c r="AA6" s="33" t="s">
        <v>2954</v>
      </c>
      <c r="AB6" s="39" t="s">
        <v>24792</v>
      </c>
      <c r="AC6" s="29"/>
      <c r="AD6" s="29"/>
      <c r="AE6" s="29"/>
      <c r="AF6" s="137" t="s">
        <v>3321</v>
      </c>
      <c r="AG6" s="30">
        <f t="shared" si="1"/>
        <v>2</v>
      </c>
      <c r="AH6" s="31" t="str">
        <f t="shared" si="2"/>
        <v>CG-090016</v>
      </c>
      <c r="AI6" s="30">
        <v>1001001000</v>
      </c>
      <c r="AJ6" s="102">
        <f>IFERROR(VLOOKUP($C6,'分類(コード表)'!$A$3:$B$38,2,FALSE)*1000000000,0)+IFERROR(VLOOKUP($D6,'分類(コード表)'!$C$3:$D$293,2,FALSE)*1000000,0)+IFERROR(VLOOKUP($E6,'分類(コード表)'!$E$3:$F$353,2,FALSE)*1000,0)+IFERROR(VLOOKUP($F6,'分類(コード表)'!$G$3:$H$255,2,FALSE),0)</f>
        <v>1001001000</v>
      </c>
    </row>
    <row r="7" spans="1:36" s="30" customFormat="1" ht="27" customHeight="1" x14ac:dyDescent="0.15">
      <c r="A7" s="32" t="s">
        <v>149</v>
      </c>
      <c r="B7" s="33">
        <v>3</v>
      </c>
      <c r="C7" s="34" t="s">
        <v>380</v>
      </c>
      <c r="D7" s="34" t="s">
        <v>380</v>
      </c>
      <c r="E7" s="35" t="s">
        <v>2849</v>
      </c>
      <c r="F7" s="33"/>
      <c r="G7" s="34" t="s">
        <v>640</v>
      </c>
      <c r="H7" s="36" t="s">
        <v>1767</v>
      </c>
      <c r="I7" s="33">
        <v>45835</v>
      </c>
      <c r="J7" s="33">
        <v>43351</v>
      </c>
      <c r="K7" s="33" t="s">
        <v>2477</v>
      </c>
      <c r="L7" s="37">
        <f t="shared" si="0"/>
        <v>-5.7299716269520795E-2</v>
      </c>
      <c r="M7" s="33"/>
      <c r="N7" s="33" t="s">
        <v>24776</v>
      </c>
      <c r="O7" s="33"/>
      <c r="P7" s="154" t="s">
        <v>23649</v>
      </c>
      <c r="Q7" s="38"/>
      <c r="R7" s="33"/>
      <c r="S7" s="33"/>
      <c r="T7" s="33" t="s">
        <v>2744</v>
      </c>
      <c r="U7" s="33" t="s">
        <v>2953</v>
      </c>
      <c r="V7" s="33" t="s">
        <v>2953</v>
      </c>
      <c r="W7" s="33" t="s">
        <v>2953</v>
      </c>
      <c r="X7" s="33" t="s">
        <v>2953</v>
      </c>
      <c r="Y7" s="33" t="s">
        <v>2953</v>
      </c>
      <c r="Z7" s="33" t="s">
        <v>2954</v>
      </c>
      <c r="AA7" s="33" t="s">
        <v>2953</v>
      </c>
      <c r="AB7" s="39" t="s">
        <v>24793</v>
      </c>
      <c r="AC7" s="29"/>
      <c r="AD7" s="29"/>
      <c r="AE7" s="29"/>
      <c r="AF7" s="137" t="s">
        <v>1141</v>
      </c>
      <c r="AG7" s="30">
        <f t="shared" si="1"/>
        <v>2</v>
      </c>
      <c r="AH7" s="31" t="str">
        <f t="shared" si="2"/>
        <v>CG-100015</v>
      </c>
      <c r="AI7" s="30">
        <v>1001001000</v>
      </c>
      <c r="AJ7" s="102">
        <f>IFERROR(VLOOKUP($C7,'分類(コード表)'!$A$3:$B$38,2,FALSE)*1000000000,0)+IFERROR(VLOOKUP($D7,'分類(コード表)'!$C$3:$D$293,2,FALSE)*1000000,0)+IFERROR(VLOOKUP($E7,'分類(コード表)'!$E$3:$F$353,2,FALSE)*1000,0)+IFERROR(VLOOKUP($F7,'分類(コード表)'!$G$3:$H$255,2,FALSE),0)</f>
        <v>1001001000</v>
      </c>
    </row>
    <row r="8" spans="1:36" s="30" customFormat="1" ht="27" customHeight="1" x14ac:dyDescent="0.15">
      <c r="A8" s="32" t="s">
        <v>149</v>
      </c>
      <c r="B8" s="33">
        <v>4</v>
      </c>
      <c r="C8" s="34" t="s">
        <v>380</v>
      </c>
      <c r="D8" s="34" t="s">
        <v>380</v>
      </c>
      <c r="E8" s="35" t="s">
        <v>2849</v>
      </c>
      <c r="F8" s="33"/>
      <c r="G8" s="34" t="s">
        <v>648</v>
      </c>
      <c r="H8" s="36" t="s">
        <v>1782</v>
      </c>
      <c r="I8" s="33">
        <v>64848</v>
      </c>
      <c r="J8" s="33">
        <v>62804</v>
      </c>
      <c r="K8" s="33" t="s">
        <v>2512</v>
      </c>
      <c r="L8" s="37">
        <f t="shared" si="0"/>
        <v>-3.2545697726259482E-2</v>
      </c>
      <c r="M8" s="33"/>
      <c r="N8" s="33" t="s">
        <v>24776</v>
      </c>
      <c r="O8" s="33"/>
      <c r="P8" s="154" t="s">
        <v>28492</v>
      </c>
      <c r="Q8" s="38"/>
      <c r="R8" s="33"/>
      <c r="S8" s="33"/>
      <c r="T8" s="33" t="s">
        <v>2744</v>
      </c>
      <c r="U8" s="33" t="s">
        <v>2953</v>
      </c>
      <c r="V8" s="33" t="s">
        <v>2953</v>
      </c>
      <c r="W8" s="33" t="s">
        <v>2953</v>
      </c>
      <c r="X8" s="33" t="s">
        <v>2954</v>
      </c>
      <c r="Y8" s="33" t="s">
        <v>2953</v>
      </c>
      <c r="Z8" s="33" t="s">
        <v>2953</v>
      </c>
      <c r="AA8" s="33" t="s">
        <v>2953</v>
      </c>
      <c r="AB8" s="39" t="s">
        <v>24794</v>
      </c>
      <c r="AC8" s="29"/>
      <c r="AD8" s="29"/>
      <c r="AE8" s="29"/>
      <c r="AF8" s="137" t="s">
        <v>1154</v>
      </c>
      <c r="AG8" s="30">
        <f t="shared" si="1"/>
        <v>2</v>
      </c>
      <c r="AH8" s="31" t="str">
        <f t="shared" si="2"/>
        <v>CG-110011</v>
      </c>
      <c r="AI8" s="30">
        <v>1001001000</v>
      </c>
      <c r="AJ8" s="102">
        <f>IFERROR(VLOOKUP($C8,'分類(コード表)'!$A$3:$B$38,2,FALSE)*1000000000,0)+IFERROR(VLOOKUP($D8,'分類(コード表)'!$C$3:$D$293,2,FALSE)*1000000,0)+IFERROR(VLOOKUP($E8,'分類(コード表)'!$E$3:$F$353,2,FALSE)*1000,0)+IFERROR(VLOOKUP($F8,'分類(コード表)'!$G$3:$H$255,2,FALSE),0)</f>
        <v>1001001000</v>
      </c>
    </row>
    <row r="9" spans="1:36" s="30" customFormat="1" ht="27" customHeight="1" x14ac:dyDescent="0.15">
      <c r="A9" s="32" t="s">
        <v>149</v>
      </c>
      <c r="B9" s="33">
        <v>5</v>
      </c>
      <c r="C9" s="34" t="s">
        <v>380</v>
      </c>
      <c r="D9" s="34" t="s">
        <v>380</v>
      </c>
      <c r="E9" s="35" t="s">
        <v>2849</v>
      </c>
      <c r="F9" s="33"/>
      <c r="G9" s="34" t="s">
        <v>652</v>
      </c>
      <c r="H9" s="36" t="s">
        <v>1782</v>
      </c>
      <c r="I9" s="33">
        <v>68861</v>
      </c>
      <c r="J9" s="33">
        <v>62804</v>
      </c>
      <c r="K9" s="33" t="s">
        <v>2512</v>
      </c>
      <c r="L9" s="37">
        <f t="shared" si="0"/>
        <v>-9.6442901726004671E-2</v>
      </c>
      <c r="M9" s="33"/>
      <c r="N9" s="33" t="s">
        <v>24776</v>
      </c>
      <c r="O9" s="33"/>
      <c r="P9" s="154" t="s">
        <v>28498</v>
      </c>
      <c r="Q9" s="38"/>
      <c r="R9" s="33"/>
      <c r="S9" s="33"/>
      <c r="T9" s="33" t="s">
        <v>2744</v>
      </c>
      <c r="U9" s="33" t="s">
        <v>2953</v>
      </c>
      <c r="V9" s="33" t="s">
        <v>2953</v>
      </c>
      <c r="W9" s="33" t="s">
        <v>2953</v>
      </c>
      <c r="X9" s="33" t="s">
        <v>2954</v>
      </c>
      <c r="Y9" s="33" t="s">
        <v>2953</v>
      </c>
      <c r="Z9" s="33" t="s">
        <v>2954</v>
      </c>
      <c r="AA9" s="33" t="s">
        <v>2953</v>
      </c>
      <c r="AB9" s="39" t="s">
        <v>24795</v>
      </c>
      <c r="AC9" s="29"/>
      <c r="AD9" s="29"/>
      <c r="AE9" s="29"/>
      <c r="AF9" s="137" t="s">
        <v>1158</v>
      </c>
      <c r="AG9" s="30">
        <f t="shared" si="1"/>
        <v>2</v>
      </c>
      <c r="AH9" s="31" t="str">
        <f t="shared" si="2"/>
        <v>CG-110016</v>
      </c>
      <c r="AI9" s="30">
        <v>1001001000</v>
      </c>
      <c r="AJ9" s="102">
        <f>IFERROR(VLOOKUP($C9,'分類(コード表)'!$A$3:$B$38,2,FALSE)*1000000000,0)+IFERROR(VLOOKUP($D9,'分類(コード表)'!$C$3:$D$293,2,FALSE)*1000000,0)+IFERROR(VLOOKUP($E9,'分類(コード表)'!$E$3:$F$353,2,FALSE)*1000,0)+IFERROR(VLOOKUP($F9,'分類(コード表)'!$G$3:$H$255,2,FALSE),0)</f>
        <v>1001001000</v>
      </c>
    </row>
    <row r="10" spans="1:36" s="30" customFormat="1" ht="27" customHeight="1" x14ac:dyDescent="0.15">
      <c r="A10" s="32" t="s">
        <v>149</v>
      </c>
      <c r="B10" s="33">
        <v>6</v>
      </c>
      <c r="C10" s="34" t="s">
        <v>380</v>
      </c>
      <c r="D10" s="34" t="s">
        <v>380</v>
      </c>
      <c r="E10" s="35" t="s">
        <v>2849</v>
      </c>
      <c r="F10" s="33"/>
      <c r="G10" s="34" t="s">
        <v>684</v>
      </c>
      <c r="H10" s="36" t="s">
        <v>1816</v>
      </c>
      <c r="I10" s="33">
        <v>57656</v>
      </c>
      <c r="J10" s="33">
        <v>59190</v>
      </c>
      <c r="K10" s="33" t="s">
        <v>2512</v>
      </c>
      <c r="L10" s="37">
        <f t="shared" si="0"/>
        <v>2.5916539956073681E-2</v>
      </c>
      <c r="M10" s="33"/>
      <c r="N10" s="33" t="s">
        <v>24776</v>
      </c>
      <c r="O10" s="33"/>
      <c r="P10" s="153" t="s">
        <v>1188</v>
      </c>
      <c r="Q10" s="38"/>
      <c r="R10" s="33"/>
      <c r="S10" s="33"/>
      <c r="T10" s="33" t="s">
        <v>2744</v>
      </c>
      <c r="U10" s="33" t="s">
        <v>2954</v>
      </c>
      <c r="V10" s="33" t="s">
        <v>2953</v>
      </c>
      <c r="W10" s="33" t="s">
        <v>2953</v>
      </c>
      <c r="X10" s="33" t="s">
        <v>2954</v>
      </c>
      <c r="Y10" s="33" t="s">
        <v>2953</v>
      </c>
      <c r="Z10" s="33" t="s">
        <v>2954</v>
      </c>
      <c r="AA10" s="33" t="s">
        <v>2953</v>
      </c>
      <c r="AB10" s="39" t="s">
        <v>24796</v>
      </c>
      <c r="AC10" s="29"/>
      <c r="AD10" s="29"/>
      <c r="AE10" s="29"/>
      <c r="AF10" s="137" t="s">
        <v>1188</v>
      </c>
      <c r="AG10" s="30">
        <f t="shared" si="1"/>
        <v>2</v>
      </c>
      <c r="AH10" s="31" t="str">
        <f t="shared" si="2"/>
        <v>CG-130004</v>
      </c>
      <c r="AI10" s="30">
        <v>1001001000</v>
      </c>
      <c r="AJ10" s="102">
        <f>IFERROR(VLOOKUP($C10,'分類(コード表)'!$A$3:$B$38,2,FALSE)*1000000000,0)+IFERROR(VLOOKUP($D10,'分類(コード表)'!$C$3:$D$293,2,FALSE)*1000000,0)+IFERROR(VLOOKUP($E10,'分類(コード表)'!$E$3:$F$353,2,FALSE)*1000,0)+IFERROR(VLOOKUP($F10,'分類(コード表)'!$G$3:$H$255,2,FALSE),0)</f>
        <v>1001001000</v>
      </c>
    </row>
    <row r="11" spans="1:36" s="30" customFormat="1" ht="27" customHeight="1" x14ac:dyDescent="0.15">
      <c r="A11" s="32" t="s">
        <v>149</v>
      </c>
      <c r="B11" s="33">
        <v>7</v>
      </c>
      <c r="C11" s="34" t="s">
        <v>380</v>
      </c>
      <c r="D11" s="34" t="s">
        <v>380</v>
      </c>
      <c r="E11" s="35" t="s">
        <v>2849</v>
      </c>
      <c r="F11" s="33"/>
      <c r="G11" s="34" t="s">
        <v>767</v>
      </c>
      <c r="H11" s="36" t="s">
        <v>1991</v>
      </c>
      <c r="I11" s="33">
        <v>53406</v>
      </c>
      <c r="J11" s="33">
        <v>51070</v>
      </c>
      <c r="K11" s="33" t="s">
        <v>2512</v>
      </c>
      <c r="L11" s="37">
        <f t="shared" si="0"/>
        <v>-4.5741139612296866E-2</v>
      </c>
      <c r="M11" s="33"/>
      <c r="N11" s="33" t="s">
        <v>24776</v>
      </c>
      <c r="O11" s="33"/>
      <c r="P11" s="154" t="s">
        <v>23791</v>
      </c>
      <c r="Q11" s="33"/>
      <c r="R11" s="33"/>
      <c r="S11" s="33"/>
      <c r="T11" s="33" t="s">
        <v>2744</v>
      </c>
      <c r="U11" s="33" t="s">
        <v>2953</v>
      </c>
      <c r="V11" s="33" t="s">
        <v>2953</v>
      </c>
      <c r="W11" s="33" t="s">
        <v>2953</v>
      </c>
      <c r="X11" s="33" t="s">
        <v>2954</v>
      </c>
      <c r="Y11" s="33" t="s">
        <v>2953</v>
      </c>
      <c r="Z11" s="33" t="s">
        <v>2954</v>
      </c>
      <c r="AA11" s="33" t="s">
        <v>2953</v>
      </c>
      <c r="AB11" s="39" t="s">
        <v>24797</v>
      </c>
      <c r="AC11" s="29"/>
      <c r="AD11" s="29"/>
      <c r="AE11" s="29"/>
      <c r="AF11" s="137" t="s">
        <v>1295</v>
      </c>
      <c r="AG11" s="30">
        <f t="shared" si="1"/>
        <v>2</v>
      </c>
      <c r="AH11" s="31" t="str">
        <f t="shared" si="2"/>
        <v>KK-100065</v>
      </c>
      <c r="AI11" s="30">
        <v>1001001000</v>
      </c>
      <c r="AJ11" s="102">
        <f>IFERROR(VLOOKUP($C11,'分類(コード表)'!$A$3:$B$38,2,FALSE)*1000000000,0)+IFERROR(VLOOKUP($D11,'分類(コード表)'!$C$3:$D$293,2,FALSE)*1000000,0)+IFERROR(VLOOKUP($E11,'分類(コード表)'!$E$3:$F$353,2,FALSE)*1000,0)+IFERROR(VLOOKUP($F11,'分類(コード表)'!$G$3:$H$255,2,FALSE),0)</f>
        <v>1001001000</v>
      </c>
    </row>
    <row r="12" spans="1:36" s="30" customFormat="1" ht="27" customHeight="1" x14ac:dyDescent="0.15">
      <c r="A12" s="32" t="s">
        <v>149</v>
      </c>
      <c r="B12" s="33">
        <v>8</v>
      </c>
      <c r="C12" s="34" t="s">
        <v>380</v>
      </c>
      <c r="D12" s="34" t="s">
        <v>380</v>
      </c>
      <c r="E12" s="109" t="s">
        <v>2849</v>
      </c>
      <c r="F12" s="33"/>
      <c r="G12" s="34" t="s">
        <v>791</v>
      </c>
      <c r="H12" s="36" t="s">
        <v>2032</v>
      </c>
      <c r="I12" s="33">
        <v>622111.77</v>
      </c>
      <c r="J12" s="33">
        <v>594368.56000000006</v>
      </c>
      <c r="K12" s="33" t="s">
        <v>2477</v>
      </c>
      <c r="L12" s="37">
        <f t="shared" si="0"/>
        <v>-4.6676779135154778E-2</v>
      </c>
      <c r="M12" s="33"/>
      <c r="N12" s="33" t="s">
        <v>24776</v>
      </c>
      <c r="O12" s="33"/>
      <c r="P12" s="153" t="s">
        <v>1335</v>
      </c>
      <c r="Q12" s="97"/>
      <c r="R12" s="33"/>
      <c r="S12" s="33"/>
      <c r="T12" s="33" t="s">
        <v>2744</v>
      </c>
      <c r="U12" s="33" t="s">
        <v>2956</v>
      </c>
      <c r="V12" s="33" t="s">
        <v>2954</v>
      </c>
      <c r="W12" s="33" t="s">
        <v>2953</v>
      </c>
      <c r="X12" s="33" t="s">
        <v>2954</v>
      </c>
      <c r="Y12" s="33" t="s">
        <v>2954</v>
      </c>
      <c r="Z12" s="33" t="s">
        <v>2955</v>
      </c>
      <c r="AA12" s="33" t="s">
        <v>2954</v>
      </c>
      <c r="AB12" s="39" t="s">
        <v>24798</v>
      </c>
      <c r="AC12" s="29"/>
      <c r="AD12" s="29"/>
      <c r="AE12" s="29"/>
      <c r="AF12" s="137" t="s">
        <v>1335</v>
      </c>
      <c r="AG12" s="30">
        <f t="shared" si="1"/>
        <v>2</v>
      </c>
      <c r="AH12" s="31" t="str">
        <f t="shared" si="2"/>
        <v>KK-120019</v>
      </c>
      <c r="AI12" s="30">
        <v>1001001000</v>
      </c>
      <c r="AJ12" s="102">
        <f>IFERROR(VLOOKUP($C12,'分類(コード表)'!$A$3:$B$38,2,FALSE)*1000000000,0)+IFERROR(VLOOKUP($D12,'分類(コード表)'!$C$3:$D$293,2,FALSE)*1000000,0)+IFERROR(VLOOKUP($E12,'分類(コード表)'!$E$3:$F$353,2,FALSE)*1000,0)+IFERROR(VLOOKUP($F12,'分類(コード表)'!$G$3:$H$255,2,FALSE),0)</f>
        <v>1001001000</v>
      </c>
    </row>
    <row r="13" spans="1:36" s="30" customFormat="1" ht="27" customHeight="1" x14ac:dyDescent="0.15">
      <c r="A13" s="32" t="s">
        <v>149</v>
      </c>
      <c r="B13" s="33">
        <v>9</v>
      </c>
      <c r="C13" s="34" t="s">
        <v>380</v>
      </c>
      <c r="D13" s="34" t="s">
        <v>380</v>
      </c>
      <c r="E13" s="35" t="s">
        <v>2849</v>
      </c>
      <c r="F13" s="33"/>
      <c r="G13" s="34" t="s">
        <v>807</v>
      </c>
      <c r="H13" s="36" t="s">
        <v>2048</v>
      </c>
      <c r="I13" s="33">
        <v>29332.48</v>
      </c>
      <c r="J13" s="33">
        <v>30112</v>
      </c>
      <c r="K13" s="33" t="s">
        <v>2627</v>
      </c>
      <c r="L13" s="37">
        <f t="shared" si="0"/>
        <v>2.5887353878852326E-2</v>
      </c>
      <c r="M13" s="33"/>
      <c r="N13" s="33" t="s">
        <v>24776</v>
      </c>
      <c r="O13" s="33"/>
      <c r="P13" s="153" t="s">
        <v>1350</v>
      </c>
      <c r="Q13" s="33"/>
      <c r="R13" s="33"/>
      <c r="S13" s="33"/>
      <c r="T13" s="33" t="s">
        <v>2744</v>
      </c>
      <c r="U13" s="33" t="s">
        <v>2954</v>
      </c>
      <c r="V13" s="33" t="s">
        <v>2953</v>
      </c>
      <c r="W13" s="33" t="s">
        <v>2953</v>
      </c>
      <c r="X13" s="33" t="s">
        <v>2953</v>
      </c>
      <c r="Y13" s="33" t="s">
        <v>2953</v>
      </c>
      <c r="Z13" s="33" t="s">
        <v>2954</v>
      </c>
      <c r="AA13" s="33" t="s">
        <v>2953</v>
      </c>
      <c r="AB13" s="39" t="s">
        <v>24799</v>
      </c>
      <c r="AC13" s="29"/>
      <c r="AD13" s="29"/>
      <c r="AE13" s="29"/>
      <c r="AF13" s="137" t="s">
        <v>1350</v>
      </c>
      <c r="AG13" s="30">
        <f t="shared" si="1"/>
        <v>2</v>
      </c>
      <c r="AH13" s="31" t="str">
        <f t="shared" si="2"/>
        <v>KK-120076</v>
      </c>
      <c r="AI13" s="30">
        <v>1001001000</v>
      </c>
      <c r="AJ13" s="102">
        <f>IFERROR(VLOOKUP($C13,'分類(コード表)'!$A$3:$B$38,2,FALSE)*1000000000,0)+IFERROR(VLOOKUP($D13,'分類(コード表)'!$C$3:$D$293,2,FALSE)*1000000,0)+IFERROR(VLOOKUP($E13,'分類(コード表)'!$E$3:$F$353,2,FALSE)*1000,0)+IFERROR(VLOOKUP($F13,'分類(コード表)'!$G$3:$H$255,2,FALSE),0)</f>
        <v>1001001000</v>
      </c>
    </row>
    <row r="14" spans="1:36" s="30" customFormat="1" ht="27" customHeight="1" x14ac:dyDescent="0.15">
      <c r="A14" s="32" t="s">
        <v>149</v>
      </c>
      <c r="B14" s="33">
        <v>10</v>
      </c>
      <c r="C14" s="34" t="s">
        <v>380</v>
      </c>
      <c r="D14" s="34" t="s">
        <v>380</v>
      </c>
      <c r="E14" s="35" t="s">
        <v>2849</v>
      </c>
      <c r="F14" s="33"/>
      <c r="G14" s="34" t="s">
        <v>857</v>
      </c>
      <c r="H14" s="36" t="s">
        <v>2160</v>
      </c>
      <c r="I14" s="33">
        <v>20010.04</v>
      </c>
      <c r="J14" s="33">
        <v>20070.84</v>
      </c>
      <c r="K14" s="33" t="s">
        <v>2501</v>
      </c>
      <c r="L14" s="37">
        <f t="shared" si="0"/>
        <v>3.0292703245105024E-3</v>
      </c>
      <c r="M14" s="33"/>
      <c r="N14" s="33" t="s">
        <v>24776</v>
      </c>
      <c r="O14" s="33"/>
      <c r="P14" s="153" t="s">
        <v>1426</v>
      </c>
      <c r="Q14" s="33"/>
      <c r="R14" s="33"/>
      <c r="S14" s="33"/>
      <c r="T14" s="33" t="s">
        <v>2744</v>
      </c>
      <c r="U14" s="33" t="s">
        <v>2954</v>
      </c>
      <c r="V14" s="33" t="s">
        <v>2953</v>
      </c>
      <c r="W14" s="33" t="s">
        <v>2953</v>
      </c>
      <c r="X14" s="33" t="s">
        <v>2954</v>
      </c>
      <c r="Y14" s="33" t="s">
        <v>2953</v>
      </c>
      <c r="Z14" s="33" t="s">
        <v>2954</v>
      </c>
      <c r="AA14" s="33" t="s">
        <v>2953</v>
      </c>
      <c r="AB14" s="39" t="s">
        <v>24800</v>
      </c>
      <c r="AC14" s="29"/>
      <c r="AD14" s="29"/>
      <c r="AE14" s="29"/>
      <c r="AF14" s="137" t="s">
        <v>1426</v>
      </c>
      <c r="AG14" s="30">
        <f t="shared" si="1"/>
        <v>2</v>
      </c>
      <c r="AH14" s="31" t="str">
        <f t="shared" si="2"/>
        <v>KT-120012</v>
      </c>
      <c r="AI14" s="30">
        <v>1001001000</v>
      </c>
      <c r="AJ14" s="102">
        <f>IFERROR(VLOOKUP($C14,'分類(コード表)'!$A$3:$B$38,2,FALSE)*1000000000,0)+IFERROR(VLOOKUP($D14,'分類(コード表)'!$C$3:$D$293,2,FALSE)*1000000,0)+IFERROR(VLOOKUP($E14,'分類(コード表)'!$E$3:$F$353,2,FALSE)*1000,0)+IFERROR(VLOOKUP($F14,'分類(コード表)'!$G$3:$H$255,2,FALSE),0)</f>
        <v>1001001000</v>
      </c>
    </row>
    <row r="15" spans="1:36" s="30" customFormat="1" ht="27" customHeight="1" x14ac:dyDescent="0.15">
      <c r="A15" s="32" t="s">
        <v>149</v>
      </c>
      <c r="B15" s="33">
        <v>11</v>
      </c>
      <c r="C15" s="34" t="s">
        <v>380</v>
      </c>
      <c r="D15" s="34" t="s">
        <v>380</v>
      </c>
      <c r="E15" s="35" t="s">
        <v>2849</v>
      </c>
      <c r="F15" s="33"/>
      <c r="G15" s="34" t="s">
        <v>877</v>
      </c>
      <c r="H15" s="36" t="s">
        <v>2180</v>
      </c>
      <c r="I15" s="33">
        <v>62976</v>
      </c>
      <c r="J15" s="33">
        <v>64796</v>
      </c>
      <c r="K15" s="33" t="s">
        <v>2676</v>
      </c>
      <c r="L15" s="37">
        <f t="shared" si="0"/>
        <v>2.8088153589727716E-2</v>
      </c>
      <c r="M15" s="33"/>
      <c r="N15" s="33" t="s">
        <v>24776</v>
      </c>
      <c r="O15" s="33"/>
      <c r="P15" s="153" t="s">
        <v>1445</v>
      </c>
      <c r="Q15" s="33"/>
      <c r="R15" s="33"/>
      <c r="S15" s="33"/>
      <c r="T15" s="33" t="s">
        <v>2744</v>
      </c>
      <c r="U15" s="33" t="s">
        <v>2954</v>
      </c>
      <c r="V15" s="33" t="s">
        <v>2953</v>
      </c>
      <c r="W15" s="33" t="s">
        <v>2953</v>
      </c>
      <c r="X15" s="33" t="s">
        <v>2954</v>
      </c>
      <c r="Y15" s="33" t="s">
        <v>2953</v>
      </c>
      <c r="Z15" s="33" t="s">
        <v>2954</v>
      </c>
      <c r="AA15" s="33" t="s">
        <v>2953</v>
      </c>
      <c r="AB15" s="39" t="s">
        <v>24801</v>
      </c>
      <c r="AC15" s="29"/>
      <c r="AD15" s="29"/>
      <c r="AE15" s="29"/>
      <c r="AF15" s="137" t="s">
        <v>1445</v>
      </c>
      <c r="AG15" s="30">
        <f t="shared" si="1"/>
        <v>2</v>
      </c>
      <c r="AH15" s="31" t="str">
        <f t="shared" si="2"/>
        <v>KT-120070</v>
      </c>
      <c r="AI15" s="30">
        <v>1001001000</v>
      </c>
      <c r="AJ15" s="102">
        <f>IFERROR(VLOOKUP($C15,'分類(コード表)'!$A$3:$B$38,2,FALSE)*1000000000,0)+IFERROR(VLOOKUP($D15,'分類(コード表)'!$C$3:$D$293,2,FALSE)*1000000,0)+IFERROR(VLOOKUP($E15,'分類(コード表)'!$E$3:$F$353,2,FALSE)*1000,0)+IFERROR(VLOOKUP($F15,'分類(コード表)'!$G$3:$H$255,2,FALSE),0)</f>
        <v>1001001000</v>
      </c>
    </row>
    <row r="16" spans="1:36" s="30" customFormat="1" ht="27" customHeight="1" x14ac:dyDescent="0.15">
      <c r="A16" s="32" t="s">
        <v>149</v>
      </c>
      <c r="B16" s="33">
        <v>12</v>
      </c>
      <c r="C16" s="34" t="s">
        <v>380</v>
      </c>
      <c r="D16" s="34" t="s">
        <v>380</v>
      </c>
      <c r="E16" s="40" t="s">
        <v>2849</v>
      </c>
      <c r="F16" s="33"/>
      <c r="G16" s="34" t="s">
        <v>906</v>
      </c>
      <c r="H16" s="36" t="s">
        <v>2209</v>
      </c>
      <c r="I16" s="33">
        <v>50296</v>
      </c>
      <c r="J16" s="33">
        <v>50956</v>
      </c>
      <c r="K16" s="33" t="s">
        <v>2512</v>
      </c>
      <c r="L16" s="37">
        <f t="shared" si="0"/>
        <v>1.2952351047962996E-2</v>
      </c>
      <c r="M16" s="33"/>
      <c r="N16" s="33" t="s">
        <v>24776</v>
      </c>
      <c r="O16" s="33"/>
      <c r="P16" s="153" t="s">
        <v>1470</v>
      </c>
      <c r="Q16" s="33"/>
      <c r="R16" s="33"/>
      <c r="S16" s="33"/>
      <c r="T16" s="33" t="s">
        <v>2744</v>
      </c>
      <c r="U16" s="33" t="s">
        <v>2954</v>
      </c>
      <c r="V16" s="33" t="s">
        <v>2953</v>
      </c>
      <c r="W16" s="33" t="s">
        <v>2953</v>
      </c>
      <c r="X16" s="33" t="s">
        <v>2953</v>
      </c>
      <c r="Y16" s="33" t="s">
        <v>2953</v>
      </c>
      <c r="Z16" s="33" t="s">
        <v>2954</v>
      </c>
      <c r="AA16" s="33" t="s">
        <v>2953</v>
      </c>
      <c r="AB16" s="39" t="s">
        <v>24802</v>
      </c>
      <c r="AC16" s="29"/>
      <c r="AD16" s="29"/>
      <c r="AE16" s="29"/>
      <c r="AF16" s="137" t="s">
        <v>1470</v>
      </c>
      <c r="AG16" s="30">
        <f t="shared" si="1"/>
        <v>2</v>
      </c>
      <c r="AH16" s="31" t="str">
        <f t="shared" si="2"/>
        <v>KT-130022</v>
      </c>
      <c r="AI16" s="30">
        <v>1001001000</v>
      </c>
      <c r="AJ16" s="102">
        <f>IFERROR(VLOOKUP($C16,'分類(コード表)'!$A$3:$B$38,2,FALSE)*1000000000,0)+IFERROR(VLOOKUP($D16,'分類(コード表)'!$C$3:$D$293,2,FALSE)*1000000,0)+IFERROR(VLOOKUP($E16,'分類(コード表)'!$E$3:$F$353,2,FALSE)*1000,0)+IFERROR(VLOOKUP($F16,'分類(コード表)'!$G$3:$H$255,2,FALSE),0)</f>
        <v>1001001000</v>
      </c>
    </row>
    <row r="17" spans="1:36" s="30" customFormat="1" ht="27" customHeight="1" x14ac:dyDescent="0.15">
      <c r="A17" s="32" t="s">
        <v>149</v>
      </c>
      <c r="B17" s="33">
        <v>13</v>
      </c>
      <c r="C17" s="34" t="s">
        <v>380</v>
      </c>
      <c r="D17" s="34" t="s">
        <v>380</v>
      </c>
      <c r="E17" s="35" t="s">
        <v>2849</v>
      </c>
      <c r="F17" s="33"/>
      <c r="G17" s="34" t="s">
        <v>922</v>
      </c>
      <c r="H17" s="36" t="s">
        <v>2227</v>
      </c>
      <c r="I17" s="33">
        <v>50267</v>
      </c>
      <c r="J17" s="33">
        <v>51488</v>
      </c>
      <c r="K17" s="33" t="s">
        <v>2512</v>
      </c>
      <c r="L17" s="37">
        <f t="shared" si="0"/>
        <v>2.3714263517712886E-2</v>
      </c>
      <c r="M17" s="33"/>
      <c r="N17" s="33" t="s">
        <v>24776</v>
      </c>
      <c r="O17" s="33"/>
      <c r="P17" s="153" t="s">
        <v>1486</v>
      </c>
      <c r="Q17" s="33"/>
      <c r="R17" s="33"/>
      <c r="S17" s="33"/>
      <c r="T17" s="33" t="s">
        <v>2744</v>
      </c>
      <c r="U17" s="33" t="s">
        <v>2954</v>
      </c>
      <c r="V17" s="33" t="s">
        <v>2953</v>
      </c>
      <c r="W17" s="33" t="s">
        <v>2953</v>
      </c>
      <c r="X17" s="33" t="s">
        <v>2953</v>
      </c>
      <c r="Y17" s="33" t="s">
        <v>2953</v>
      </c>
      <c r="Z17" s="33" t="s">
        <v>2954</v>
      </c>
      <c r="AA17" s="33" t="s">
        <v>2953</v>
      </c>
      <c r="AB17" s="39" t="s">
        <v>24803</v>
      </c>
      <c r="AC17" s="29"/>
      <c r="AD17" s="29"/>
      <c r="AE17" s="29"/>
      <c r="AF17" s="137" t="s">
        <v>1486</v>
      </c>
      <c r="AG17" s="30">
        <f t="shared" si="1"/>
        <v>2</v>
      </c>
      <c r="AH17" s="31" t="str">
        <f t="shared" si="2"/>
        <v>KT-130076</v>
      </c>
      <c r="AI17" s="30">
        <v>1001001000</v>
      </c>
      <c r="AJ17" s="102">
        <f>IFERROR(VLOOKUP($C17,'分類(コード表)'!$A$3:$B$38,2,FALSE)*1000000000,0)+IFERROR(VLOOKUP($D17,'分類(コード表)'!$C$3:$D$293,2,FALSE)*1000000,0)+IFERROR(VLOOKUP($E17,'分類(コード表)'!$E$3:$F$353,2,FALSE)*1000,0)+IFERROR(VLOOKUP($F17,'分類(コード表)'!$G$3:$H$255,2,FALSE),0)</f>
        <v>1001001000</v>
      </c>
    </row>
    <row r="18" spans="1:36" s="30" customFormat="1" ht="27" customHeight="1" x14ac:dyDescent="0.15">
      <c r="A18" s="32" t="s">
        <v>149</v>
      </c>
      <c r="B18" s="33">
        <v>14</v>
      </c>
      <c r="C18" s="34" t="s">
        <v>380</v>
      </c>
      <c r="D18" s="34" t="s">
        <v>380</v>
      </c>
      <c r="E18" s="35" t="s">
        <v>2849</v>
      </c>
      <c r="F18" s="33"/>
      <c r="G18" s="34" t="s">
        <v>936</v>
      </c>
      <c r="H18" s="36" t="s">
        <v>2241</v>
      </c>
      <c r="I18" s="33">
        <v>49100</v>
      </c>
      <c r="J18" s="33">
        <v>49700</v>
      </c>
      <c r="K18" s="33" t="s">
        <v>2448</v>
      </c>
      <c r="L18" s="37">
        <f t="shared" si="0"/>
        <v>1.2072434607645843E-2</v>
      </c>
      <c r="M18" s="33"/>
      <c r="N18" s="33" t="s">
        <v>24776</v>
      </c>
      <c r="O18" s="33"/>
      <c r="P18" s="153" t="s">
        <v>1502</v>
      </c>
      <c r="Q18" s="33" t="s">
        <v>578</v>
      </c>
      <c r="R18" s="33"/>
      <c r="S18" s="33"/>
      <c r="T18" s="33" t="s">
        <v>2744</v>
      </c>
      <c r="U18" s="33" t="s">
        <v>2954</v>
      </c>
      <c r="V18" s="33" t="s">
        <v>2954</v>
      </c>
      <c r="W18" s="33" t="s">
        <v>2954</v>
      </c>
      <c r="X18" s="33" t="s">
        <v>2954</v>
      </c>
      <c r="Y18" s="33" t="s">
        <v>2954</v>
      </c>
      <c r="Z18" s="33" t="s">
        <v>2954</v>
      </c>
      <c r="AA18" s="33" t="s">
        <v>2954</v>
      </c>
      <c r="AB18" s="39" t="s">
        <v>24804</v>
      </c>
      <c r="AC18" s="29"/>
      <c r="AD18" s="29"/>
      <c r="AE18" s="29"/>
      <c r="AF18" s="137" t="s">
        <v>1502</v>
      </c>
      <c r="AG18" s="30">
        <f t="shared" si="1"/>
        <v>2</v>
      </c>
      <c r="AH18" s="31" t="str">
        <f t="shared" si="2"/>
        <v>KT-140091</v>
      </c>
      <c r="AI18" s="30">
        <v>1001001000</v>
      </c>
      <c r="AJ18" s="102">
        <f>IFERROR(VLOOKUP($C18,'分類(コード表)'!$A$3:$B$38,2,FALSE)*1000000000,0)+IFERROR(VLOOKUP($D18,'分類(コード表)'!$C$3:$D$293,2,FALSE)*1000000,0)+IFERROR(VLOOKUP($E18,'分類(コード表)'!$E$3:$F$353,2,FALSE)*1000,0)+IFERROR(VLOOKUP($F18,'分類(コード表)'!$G$3:$H$255,2,FALSE),0)</f>
        <v>1001001000</v>
      </c>
    </row>
    <row r="19" spans="1:36" s="30" customFormat="1" ht="27" customHeight="1" x14ac:dyDescent="0.15">
      <c r="A19" s="32" t="s">
        <v>149</v>
      </c>
      <c r="B19" s="33">
        <v>15</v>
      </c>
      <c r="C19" s="34" t="s">
        <v>380</v>
      </c>
      <c r="D19" s="34" t="s">
        <v>380</v>
      </c>
      <c r="E19" s="35" t="s">
        <v>2849</v>
      </c>
      <c r="F19" s="33"/>
      <c r="G19" s="34" t="s">
        <v>1005</v>
      </c>
      <c r="H19" s="36" t="s">
        <v>2328</v>
      </c>
      <c r="I19" s="33">
        <v>4623</v>
      </c>
      <c r="J19" s="33">
        <v>5631</v>
      </c>
      <c r="K19" s="33" t="s">
        <v>2455</v>
      </c>
      <c r="L19" s="37">
        <f t="shared" si="0"/>
        <v>0.17900905700586045</v>
      </c>
      <c r="M19" s="33"/>
      <c r="N19" s="33" t="s">
        <v>24776</v>
      </c>
      <c r="O19" s="33"/>
      <c r="P19" s="153" t="s">
        <v>1562</v>
      </c>
      <c r="Q19" s="33"/>
      <c r="R19" s="33"/>
      <c r="S19" s="33"/>
      <c r="T19" s="33" t="s">
        <v>2744</v>
      </c>
      <c r="U19" s="33" t="s">
        <v>2954</v>
      </c>
      <c r="V19" s="33" t="s">
        <v>2953</v>
      </c>
      <c r="W19" s="33" t="s">
        <v>2953</v>
      </c>
      <c r="X19" s="33" t="s">
        <v>2954</v>
      </c>
      <c r="Y19" s="33" t="s">
        <v>2953</v>
      </c>
      <c r="Z19" s="33" t="s">
        <v>2954</v>
      </c>
      <c r="AA19" s="33" t="s">
        <v>2953</v>
      </c>
      <c r="AB19" s="39" t="s">
        <v>24805</v>
      </c>
      <c r="AC19" s="29"/>
      <c r="AD19" s="29"/>
      <c r="AE19" s="29"/>
      <c r="AF19" s="137" t="s">
        <v>1562</v>
      </c>
      <c r="AG19" s="30">
        <f t="shared" si="1"/>
        <v>2</v>
      </c>
      <c r="AH19" s="31" t="str">
        <f t="shared" si="2"/>
        <v>QS-130033</v>
      </c>
      <c r="AI19" s="30">
        <v>1001001000</v>
      </c>
      <c r="AJ19" s="102">
        <f>IFERROR(VLOOKUP($C19,'分類(コード表)'!$A$3:$B$38,2,FALSE)*1000000000,0)+IFERROR(VLOOKUP($D19,'分類(コード表)'!$C$3:$D$293,2,FALSE)*1000000,0)+IFERROR(VLOOKUP($E19,'分類(コード表)'!$E$3:$F$353,2,FALSE)*1000,0)+IFERROR(VLOOKUP($F19,'分類(コード表)'!$G$3:$H$255,2,FALSE),0)</f>
        <v>1001001000</v>
      </c>
    </row>
    <row r="20" spans="1:36" s="30" customFormat="1" ht="27" customHeight="1" x14ac:dyDescent="0.15">
      <c r="A20" s="32" t="s">
        <v>149</v>
      </c>
      <c r="B20" s="33">
        <v>16</v>
      </c>
      <c r="C20" s="34" t="s">
        <v>380</v>
      </c>
      <c r="D20" s="34" t="s">
        <v>380</v>
      </c>
      <c r="E20" s="35" t="s">
        <v>2849</v>
      </c>
      <c r="F20" s="33"/>
      <c r="G20" s="34" t="s">
        <v>1012</v>
      </c>
      <c r="H20" s="36" t="s">
        <v>2346</v>
      </c>
      <c r="I20" s="33">
        <v>49417.5</v>
      </c>
      <c r="J20" s="33">
        <v>54004</v>
      </c>
      <c r="K20" s="33" t="s">
        <v>2676</v>
      </c>
      <c r="L20" s="37">
        <f t="shared" si="0"/>
        <v>8.4928894155988477E-2</v>
      </c>
      <c r="M20" s="33"/>
      <c r="N20" s="33" t="s">
        <v>24776</v>
      </c>
      <c r="O20" s="33"/>
      <c r="P20" s="154" t="s">
        <v>36503</v>
      </c>
      <c r="Q20" s="33"/>
      <c r="R20" s="33"/>
      <c r="S20" s="33"/>
      <c r="T20" s="33" t="s">
        <v>2744</v>
      </c>
      <c r="U20" s="33" t="s">
        <v>2953</v>
      </c>
      <c r="V20" s="33" t="s">
        <v>2953</v>
      </c>
      <c r="W20" s="33" t="s">
        <v>2953</v>
      </c>
      <c r="X20" s="33" t="s">
        <v>2953</v>
      </c>
      <c r="Y20" s="33" t="s">
        <v>2953</v>
      </c>
      <c r="Z20" s="33" t="s">
        <v>2953</v>
      </c>
      <c r="AA20" s="33" t="s">
        <v>2953</v>
      </c>
      <c r="AB20" s="39" t="s">
        <v>24806</v>
      </c>
      <c r="AC20" s="29"/>
      <c r="AD20" s="29"/>
      <c r="AE20" s="29"/>
      <c r="AF20" s="137" t="s">
        <v>1573</v>
      </c>
      <c r="AG20" s="30">
        <f t="shared" si="1"/>
        <v>2</v>
      </c>
      <c r="AH20" s="31" t="str">
        <f t="shared" si="2"/>
        <v>SK-110002</v>
      </c>
      <c r="AI20" s="30">
        <v>1001001000</v>
      </c>
      <c r="AJ20" s="102">
        <f>IFERROR(VLOOKUP($C20,'分類(コード表)'!$A$3:$B$38,2,FALSE)*1000000000,0)+IFERROR(VLOOKUP($D20,'分類(コード表)'!$C$3:$D$293,2,FALSE)*1000000,0)+IFERROR(VLOOKUP($E20,'分類(コード表)'!$E$3:$F$353,2,FALSE)*1000,0)+IFERROR(VLOOKUP($F20,'分類(コード表)'!$G$3:$H$255,2,FALSE),0)</f>
        <v>1001001000</v>
      </c>
    </row>
    <row r="21" spans="1:36" s="30" customFormat="1" ht="27" customHeight="1" x14ac:dyDescent="0.15">
      <c r="A21" s="32" t="s">
        <v>149</v>
      </c>
      <c r="B21" s="33">
        <v>17</v>
      </c>
      <c r="C21" s="34" t="s">
        <v>380</v>
      </c>
      <c r="D21" s="34" t="s">
        <v>380</v>
      </c>
      <c r="E21" s="35" t="s">
        <v>2849</v>
      </c>
      <c r="F21" s="33"/>
      <c r="G21" s="34" t="s">
        <v>1034</v>
      </c>
      <c r="H21" s="36" t="s">
        <v>2388</v>
      </c>
      <c r="I21" s="33">
        <v>67</v>
      </c>
      <c r="J21" s="33">
        <v>75</v>
      </c>
      <c r="K21" s="33" t="s">
        <v>2438</v>
      </c>
      <c r="L21" s="37">
        <f t="shared" si="0"/>
        <v>0.10666666666666669</v>
      </c>
      <c r="M21" s="33"/>
      <c r="N21" s="33" t="s">
        <v>24776</v>
      </c>
      <c r="O21" s="33"/>
      <c r="P21" s="154" t="s">
        <v>37009</v>
      </c>
      <c r="Q21" s="33"/>
      <c r="R21" s="33"/>
      <c r="S21" s="33"/>
      <c r="T21" s="33" t="s">
        <v>2744</v>
      </c>
      <c r="U21" s="33" t="s">
        <v>2953</v>
      </c>
      <c r="V21" s="33" t="s">
        <v>2953</v>
      </c>
      <c r="W21" s="33" t="s">
        <v>2953</v>
      </c>
      <c r="X21" s="33" t="s">
        <v>2954</v>
      </c>
      <c r="Y21" s="33" t="s">
        <v>2954</v>
      </c>
      <c r="Z21" s="33" t="s">
        <v>2953</v>
      </c>
      <c r="AA21" s="33" t="s">
        <v>2953</v>
      </c>
      <c r="AB21" s="39" t="s">
        <v>24807</v>
      </c>
      <c r="AC21" s="29"/>
      <c r="AD21" s="29"/>
      <c r="AE21" s="29"/>
      <c r="AF21" s="137" t="s">
        <v>3296</v>
      </c>
      <c r="AG21" s="30">
        <f t="shared" si="1"/>
        <v>2</v>
      </c>
      <c r="AH21" s="31" t="str">
        <f t="shared" si="2"/>
        <v>TH-110001</v>
      </c>
      <c r="AI21" s="30">
        <v>1001001000</v>
      </c>
      <c r="AJ21" s="102">
        <f>IFERROR(VLOOKUP($C21,'分類(コード表)'!$A$3:$B$38,2,FALSE)*1000000000,0)+IFERROR(VLOOKUP($D21,'分類(コード表)'!$C$3:$D$293,2,FALSE)*1000000,0)+IFERROR(VLOOKUP($E21,'分類(コード表)'!$E$3:$F$353,2,FALSE)*1000,0)+IFERROR(VLOOKUP($F21,'分類(コード表)'!$G$3:$H$255,2,FALSE),0)</f>
        <v>1001001000</v>
      </c>
    </row>
    <row r="22" spans="1:36" s="30" customFormat="1" ht="27" customHeight="1" x14ac:dyDescent="0.15">
      <c r="A22" s="32" t="s">
        <v>149</v>
      </c>
      <c r="B22" s="33">
        <v>18</v>
      </c>
      <c r="C22" s="34" t="s">
        <v>380</v>
      </c>
      <c r="D22" s="34" t="s">
        <v>380</v>
      </c>
      <c r="E22" s="35" t="s">
        <v>2849</v>
      </c>
      <c r="F22" s="33"/>
      <c r="G22" s="34" t="s">
        <v>1056</v>
      </c>
      <c r="H22" s="36" t="s">
        <v>2407</v>
      </c>
      <c r="I22" s="33">
        <v>67366.600000000006</v>
      </c>
      <c r="J22" s="33">
        <v>56036</v>
      </c>
      <c r="K22" s="33" t="s">
        <v>2512</v>
      </c>
      <c r="L22" s="37">
        <f t="shared" si="0"/>
        <v>-0.2022021557570135</v>
      </c>
      <c r="M22" s="33"/>
      <c r="N22" s="33" t="s">
        <v>24776</v>
      </c>
      <c r="O22" s="33"/>
      <c r="P22" s="153" t="s">
        <v>3249</v>
      </c>
      <c r="Q22" s="33"/>
      <c r="R22" s="33"/>
      <c r="S22" s="33"/>
      <c r="T22" s="33" t="s">
        <v>2744</v>
      </c>
      <c r="U22" s="33" t="s">
        <v>2953</v>
      </c>
      <c r="V22" s="33" t="s">
        <v>2953</v>
      </c>
      <c r="W22" s="33" t="s">
        <v>2953</v>
      </c>
      <c r="X22" s="33" t="s">
        <v>2953</v>
      </c>
      <c r="Y22" s="33" t="s">
        <v>2953</v>
      </c>
      <c r="Z22" s="33" t="s">
        <v>2954</v>
      </c>
      <c r="AA22" s="33" t="s">
        <v>2953</v>
      </c>
      <c r="AB22" s="39" t="s">
        <v>24808</v>
      </c>
      <c r="AC22" s="29"/>
      <c r="AD22" s="29"/>
      <c r="AE22" s="29"/>
      <c r="AF22" s="137" t="s">
        <v>3249</v>
      </c>
      <c r="AG22" s="30">
        <f t="shared" si="1"/>
        <v>2</v>
      </c>
      <c r="AH22" s="31" t="str">
        <f t="shared" si="2"/>
        <v>TH-120029</v>
      </c>
      <c r="AI22" s="30">
        <v>1001001000</v>
      </c>
      <c r="AJ22" s="102">
        <f>IFERROR(VLOOKUP($C22,'分類(コード表)'!$A$3:$B$38,2,FALSE)*1000000000,0)+IFERROR(VLOOKUP($D22,'分類(コード表)'!$C$3:$D$293,2,FALSE)*1000000,0)+IFERROR(VLOOKUP($E22,'分類(コード表)'!$E$3:$F$353,2,FALSE)*1000,0)+IFERROR(VLOOKUP($F22,'分類(コード表)'!$G$3:$H$255,2,FALSE),0)</f>
        <v>1001001000</v>
      </c>
    </row>
    <row r="23" spans="1:36" s="30" customFormat="1" ht="27" customHeight="1" x14ac:dyDescent="0.15">
      <c r="A23" s="32" t="s">
        <v>149</v>
      </c>
      <c r="B23" s="33">
        <v>19</v>
      </c>
      <c r="C23" s="34" t="s">
        <v>380</v>
      </c>
      <c r="D23" s="34" t="s">
        <v>380</v>
      </c>
      <c r="E23" s="34" t="s">
        <v>2849</v>
      </c>
      <c r="F23" s="34"/>
      <c r="G23" s="34" t="s">
        <v>20490</v>
      </c>
      <c r="H23" s="34" t="s">
        <v>20491</v>
      </c>
      <c r="I23" s="33">
        <v>1137120</v>
      </c>
      <c r="J23" s="33">
        <v>1087280</v>
      </c>
      <c r="K23" s="33" t="s">
        <v>22089</v>
      </c>
      <c r="L23" s="37">
        <f t="shared" si="0"/>
        <v>-4.5839158266499869E-2</v>
      </c>
      <c r="M23" s="33"/>
      <c r="N23" s="33" t="s">
        <v>24776</v>
      </c>
      <c r="O23" s="33"/>
      <c r="P23" s="154" t="s">
        <v>26903</v>
      </c>
      <c r="Q23" s="33" t="s">
        <v>503</v>
      </c>
      <c r="R23" s="33"/>
      <c r="S23" s="33"/>
      <c r="T23" s="33" t="s">
        <v>2744</v>
      </c>
      <c r="U23" s="97" t="s">
        <v>2956</v>
      </c>
      <c r="V23" s="97" t="s">
        <v>2954</v>
      </c>
      <c r="W23" s="97" t="s">
        <v>2954</v>
      </c>
      <c r="X23" s="97" t="s">
        <v>2954</v>
      </c>
      <c r="Y23" s="97" t="s">
        <v>2954</v>
      </c>
      <c r="Z23" s="97" t="s">
        <v>2953</v>
      </c>
      <c r="AA23" s="97" t="s">
        <v>2953</v>
      </c>
      <c r="AB23" s="126" t="s">
        <v>24809</v>
      </c>
      <c r="AC23" s="29"/>
      <c r="AD23" s="29"/>
      <c r="AE23" s="29"/>
      <c r="AF23" s="137" t="s">
        <v>3051</v>
      </c>
      <c r="AG23" s="30">
        <f t="shared" si="1"/>
        <v>2</v>
      </c>
      <c r="AH23" s="31" t="str">
        <f t="shared" si="2"/>
        <v>QS-160025</v>
      </c>
      <c r="AI23" s="30">
        <v>1001001000</v>
      </c>
      <c r="AJ23" s="102">
        <f>IFERROR(VLOOKUP($C23,'分類(コード表)'!$A$3:$B$38,2,FALSE)*1000000000,0)+IFERROR(VLOOKUP($D23,'分類(コード表)'!$C$3:$D$293,2,FALSE)*1000000,0)+IFERROR(VLOOKUP($E23,'分類(コード表)'!$E$3:$F$353,2,FALSE)*1000,0)+IFERROR(VLOOKUP($F23,'分類(コード表)'!$G$3:$H$255,2,FALSE),0)</f>
        <v>1001001000</v>
      </c>
    </row>
    <row r="24" spans="1:36" s="30" customFormat="1" ht="27" customHeight="1" x14ac:dyDescent="0.15">
      <c r="A24" s="32" t="s">
        <v>149</v>
      </c>
      <c r="B24" s="33">
        <v>20</v>
      </c>
      <c r="C24" s="34" t="s">
        <v>380</v>
      </c>
      <c r="D24" s="34" t="s">
        <v>380</v>
      </c>
      <c r="E24" s="34" t="s">
        <v>2849</v>
      </c>
      <c r="F24" s="34"/>
      <c r="G24" s="34" t="s">
        <v>17780</v>
      </c>
      <c r="H24" s="34" t="s">
        <v>17781</v>
      </c>
      <c r="I24" s="33">
        <v>52100</v>
      </c>
      <c r="J24" s="33">
        <v>50700</v>
      </c>
      <c r="K24" s="33" t="s">
        <v>22139</v>
      </c>
      <c r="L24" s="37">
        <f t="shared" si="0"/>
        <v>-2.7613412228796763E-2</v>
      </c>
      <c r="M24" s="33"/>
      <c r="N24" s="33" t="s">
        <v>24776</v>
      </c>
      <c r="O24" s="33"/>
      <c r="P24" s="153" t="s">
        <v>3142</v>
      </c>
      <c r="Q24" s="33" t="s">
        <v>503</v>
      </c>
      <c r="R24" s="33"/>
      <c r="S24" s="33"/>
      <c r="T24" s="33" t="s">
        <v>2744</v>
      </c>
      <c r="U24" s="97" t="s">
        <v>2953</v>
      </c>
      <c r="V24" s="97" t="s">
        <v>2953</v>
      </c>
      <c r="W24" s="97" t="s">
        <v>2953</v>
      </c>
      <c r="X24" s="97" t="s">
        <v>2954</v>
      </c>
      <c r="Y24" s="97" t="s">
        <v>2953</v>
      </c>
      <c r="Z24" s="97" t="s">
        <v>2954</v>
      </c>
      <c r="AA24" s="97" t="s">
        <v>2953</v>
      </c>
      <c r="AB24" s="126" t="s">
        <v>24810</v>
      </c>
      <c r="AC24" s="29"/>
      <c r="AD24" s="29"/>
      <c r="AE24" s="29"/>
      <c r="AF24" s="137" t="s">
        <v>3142</v>
      </c>
      <c r="AG24" s="30">
        <f t="shared" si="1"/>
        <v>2</v>
      </c>
      <c r="AH24" s="31" t="str">
        <f t="shared" si="2"/>
        <v>KT-150003</v>
      </c>
      <c r="AI24" s="30">
        <v>1001001000</v>
      </c>
      <c r="AJ24" s="102">
        <f>IFERROR(VLOOKUP($C24,'分類(コード表)'!$A$3:$B$38,2,FALSE)*1000000000,0)+IFERROR(VLOOKUP($D24,'分類(コード表)'!$C$3:$D$293,2,FALSE)*1000000,0)+IFERROR(VLOOKUP($E24,'分類(コード表)'!$E$3:$F$353,2,FALSE)*1000,0)+IFERROR(VLOOKUP($F24,'分類(コード表)'!$G$3:$H$255,2,FALSE),0)</f>
        <v>1001001000</v>
      </c>
    </row>
    <row r="25" spans="1:36" s="30" customFormat="1" ht="27" customHeight="1" x14ac:dyDescent="0.15">
      <c r="A25" s="32" t="s">
        <v>149</v>
      </c>
      <c r="B25" s="33">
        <v>21</v>
      </c>
      <c r="C25" s="34" t="s">
        <v>380</v>
      </c>
      <c r="D25" s="34" t="s">
        <v>380</v>
      </c>
      <c r="E25" s="34" t="s">
        <v>2849</v>
      </c>
      <c r="F25" s="34"/>
      <c r="G25" s="34" t="s">
        <v>21740</v>
      </c>
      <c r="H25" s="34" t="s">
        <v>15033</v>
      </c>
      <c r="I25" s="33">
        <v>19031925</v>
      </c>
      <c r="J25" s="33">
        <v>72553973.599999994</v>
      </c>
      <c r="K25" s="33" t="s">
        <v>22060</v>
      </c>
      <c r="L25" s="37">
        <f t="shared" si="0"/>
        <v>0.73768597286034798</v>
      </c>
      <c r="M25" s="33"/>
      <c r="N25" s="33" t="s">
        <v>24776</v>
      </c>
      <c r="O25" s="33"/>
      <c r="P25" s="153" t="s">
        <v>3157</v>
      </c>
      <c r="Q25" s="33" t="s">
        <v>503</v>
      </c>
      <c r="R25" s="33"/>
      <c r="S25" s="33"/>
      <c r="T25" s="33" t="s">
        <v>2744</v>
      </c>
      <c r="U25" s="97" t="s">
        <v>2954</v>
      </c>
      <c r="V25" s="97" t="s">
        <v>2954</v>
      </c>
      <c r="W25" s="97" t="s">
        <v>2954</v>
      </c>
      <c r="X25" s="97" t="s">
        <v>2954</v>
      </c>
      <c r="Y25" s="97" t="s">
        <v>2954</v>
      </c>
      <c r="Z25" s="97" t="s">
        <v>2954</v>
      </c>
      <c r="AA25" s="97" t="s">
        <v>2954</v>
      </c>
      <c r="AB25" s="126" t="s">
        <v>24811</v>
      </c>
      <c r="AC25" s="29"/>
      <c r="AD25" s="29"/>
      <c r="AE25" s="29"/>
      <c r="AF25" s="137" t="s">
        <v>3157</v>
      </c>
      <c r="AG25" s="30">
        <f t="shared" si="1"/>
        <v>2</v>
      </c>
      <c r="AH25" s="31" t="str">
        <f t="shared" si="2"/>
        <v>TH-140012</v>
      </c>
      <c r="AI25" s="30">
        <v>1001001000</v>
      </c>
      <c r="AJ25" s="102">
        <f>IFERROR(VLOOKUP($C25,'分類(コード表)'!$A$3:$B$38,2,FALSE)*1000000000,0)+IFERROR(VLOOKUP($D25,'分類(コード表)'!$C$3:$D$293,2,FALSE)*1000000,0)+IFERROR(VLOOKUP($E25,'分類(コード表)'!$E$3:$F$353,2,FALSE)*1000,0)+IFERROR(VLOOKUP($F25,'分類(コード表)'!$G$3:$H$255,2,FALSE),0)</f>
        <v>1001001000</v>
      </c>
    </row>
    <row r="26" spans="1:36" s="30" customFormat="1" ht="27" customHeight="1" x14ac:dyDescent="0.15">
      <c r="A26" s="32" t="s">
        <v>149</v>
      </c>
      <c r="B26" s="33">
        <v>22</v>
      </c>
      <c r="C26" s="34" t="s">
        <v>380</v>
      </c>
      <c r="D26" s="34" t="s">
        <v>380</v>
      </c>
      <c r="E26" s="34" t="s">
        <v>2849</v>
      </c>
      <c r="F26" s="34"/>
      <c r="G26" s="34" t="s">
        <v>17633</v>
      </c>
      <c r="H26" s="34" t="s">
        <v>17634</v>
      </c>
      <c r="I26" s="33">
        <v>16283.52</v>
      </c>
      <c r="J26" s="33">
        <v>16351.66</v>
      </c>
      <c r="K26" s="33" t="s">
        <v>22154</v>
      </c>
      <c r="L26" s="37">
        <f t="shared" si="0"/>
        <v>4.1671610099525136E-3</v>
      </c>
      <c r="M26" s="33"/>
      <c r="N26" s="33" t="s">
        <v>24776</v>
      </c>
      <c r="O26" s="33"/>
      <c r="P26" s="153" t="s">
        <v>3201</v>
      </c>
      <c r="Q26" s="33" t="s">
        <v>503</v>
      </c>
      <c r="R26" s="33"/>
      <c r="S26" s="33"/>
      <c r="T26" s="33" t="s">
        <v>2744</v>
      </c>
      <c r="U26" s="97" t="s">
        <v>2954</v>
      </c>
      <c r="V26" s="97" t="s">
        <v>2953</v>
      </c>
      <c r="W26" s="97" t="s">
        <v>2953</v>
      </c>
      <c r="X26" s="97" t="s">
        <v>2953</v>
      </c>
      <c r="Y26" s="97" t="s">
        <v>2953</v>
      </c>
      <c r="Z26" s="97" t="s">
        <v>2954</v>
      </c>
      <c r="AA26" s="97" t="s">
        <v>2953</v>
      </c>
      <c r="AB26" s="126" t="s">
        <v>24812</v>
      </c>
      <c r="AC26" s="29"/>
      <c r="AD26" s="29"/>
      <c r="AE26" s="29"/>
      <c r="AF26" s="137" t="s">
        <v>3201</v>
      </c>
      <c r="AG26" s="30">
        <f t="shared" si="1"/>
        <v>2</v>
      </c>
      <c r="AH26" s="31" t="str">
        <f t="shared" si="2"/>
        <v>KT-130102</v>
      </c>
      <c r="AI26" s="30">
        <v>1001001000</v>
      </c>
      <c r="AJ26" s="102">
        <f>IFERROR(VLOOKUP($C26,'分類(コード表)'!$A$3:$B$38,2,FALSE)*1000000000,0)+IFERROR(VLOOKUP($D26,'分類(コード表)'!$C$3:$D$293,2,FALSE)*1000000,0)+IFERROR(VLOOKUP($E26,'分類(コード表)'!$E$3:$F$353,2,FALSE)*1000,0)+IFERROR(VLOOKUP($F26,'分類(コード表)'!$G$3:$H$255,2,FALSE),0)</f>
        <v>1001001000</v>
      </c>
    </row>
    <row r="27" spans="1:36" s="30" customFormat="1" ht="27" customHeight="1" x14ac:dyDescent="0.15">
      <c r="A27" s="32" t="s">
        <v>149</v>
      </c>
      <c r="B27" s="33">
        <v>23</v>
      </c>
      <c r="C27" s="34" t="s">
        <v>380</v>
      </c>
      <c r="D27" s="34" t="s">
        <v>380</v>
      </c>
      <c r="E27" s="34" t="s">
        <v>2849</v>
      </c>
      <c r="F27" s="34"/>
      <c r="G27" s="34" t="s">
        <v>17565</v>
      </c>
      <c r="H27" s="34" t="s">
        <v>17566</v>
      </c>
      <c r="I27" s="33">
        <v>2718176</v>
      </c>
      <c r="J27" s="33">
        <v>2921808</v>
      </c>
      <c r="K27" s="33" t="s">
        <v>22103</v>
      </c>
      <c r="L27" s="37">
        <f t="shared" si="0"/>
        <v>6.9693833407260208E-2</v>
      </c>
      <c r="M27" s="33"/>
      <c r="N27" s="33" t="s">
        <v>24776</v>
      </c>
      <c r="O27" s="33"/>
      <c r="P27" s="153" t="s">
        <v>3241</v>
      </c>
      <c r="Q27" s="33" t="s">
        <v>503</v>
      </c>
      <c r="R27" s="33"/>
      <c r="S27" s="33"/>
      <c r="T27" s="33" t="s">
        <v>2744</v>
      </c>
      <c r="U27" s="97" t="s">
        <v>2953</v>
      </c>
      <c r="V27" s="97" t="s">
        <v>2953</v>
      </c>
      <c r="W27" s="97" t="s">
        <v>2953</v>
      </c>
      <c r="X27" s="97" t="s">
        <v>2954</v>
      </c>
      <c r="Y27" s="97" t="s">
        <v>2954</v>
      </c>
      <c r="Z27" s="97" t="s">
        <v>2953</v>
      </c>
      <c r="AA27" s="97" t="s">
        <v>2953</v>
      </c>
      <c r="AB27" s="126" t="s">
        <v>24813</v>
      </c>
      <c r="AC27" s="29"/>
      <c r="AD27" s="29"/>
      <c r="AE27" s="29"/>
      <c r="AF27" s="137" t="s">
        <v>3241</v>
      </c>
      <c r="AG27" s="30">
        <f t="shared" si="1"/>
        <v>2</v>
      </c>
      <c r="AH27" s="31" t="str">
        <f t="shared" si="2"/>
        <v>KT-130015</v>
      </c>
      <c r="AI27" s="30">
        <v>1001001000</v>
      </c>
      <c r="AJ27" s="102">
        <f>IFERROR(VLOOKUP($C27,'分類(コード表)'!$A$3:$B$38,2,FALSE)*1000000000,0)+IFERROR(VLOOKUP($D27,'分類(コード表)'!$C$3:$D$293,2,FALSE)*1000000,0)+IFERROR(VLOOKUP($E27,'分類(コード表)'!$E$3:$F$353,2,FALSE)*1000,0)+IFERROR(VLOOKUP($F27,'分類(コード表)'!$G$3:$H$255,2,FALSE),0)</f>
        <v>1001001000</v>
      </c>
    </row>
    <row r="28" spans="1:36" s="30" customFormat="1" ht="27" customHeight="1" x14ac:dyDescent="0.15">
      <c r="A28" s="32" t="s">
        <v>149</v>
      </c>
      <c r="B28" s="33">
        <v>24</v>
      </c>
      <c r="C28" s="34" t="s">
        <v>380</v>
      </c>
      <c r="D28" s="34" t="s">
        <v>380</v>
      </c>
      <c r="E28" s="35" t="s">
        <v>2849</v>
      </c>
      <c r="F28" s="33" t="s">
        <v>503</v>
      </c>
      <c r="G28" s="34" t="s">
        <v>21788</v>
      </c>
      <c r="H28" s="36" t="s">
        <v>21789</v>
      </c>
      <c r="I28" s="33">
        <v>8699000</v>
      </c>
      <c r="J28" s="33">
        <v>10124450</v>
      </c>
      <c r="K28" s="33" t="s">
        <v>21896</v>
      </c>
      <c r="L28" s="37">
        <f t="shared" si="0"/>
        <v>0.14079283319093872</v>
      </c>
      <c r="M28" s="33"/>
      <c r="N28" s="33"/>
      <c r="O28" s="33"/>
      <c r="P28" s="153" t="s">
        <v>22467</v>
      </c>
      <c r="Q28" s="33" t="s">
        <v>578</v>
      </c>
      <c r="R28" s="33" t="s">
        <v>503</v>
      </c>
      <c r="S28" s="33" t="s">
        <v>503</v>
      </c>
      <c r="T28" s="33" t="s">
        <v>381</v>
      </c>
      <c r="U28" s="33" t="s">
        <v>2954</v>
      </c>
      <c r="V28" s="33" t="s">
        <v>2953</v>
      </c>
      <c r="W28" s="33" t="s">
        <v>2954</v>
      </c>
      <c r="X28" s="33" t="s">
        <v>2954</v>
      </c>
      <c r="Y28" s="33" t="s">
        <v>2954</v>
      </c>
      <c r="Z28" s="33" t="s">
        <v>2953</v>
      </c>
      <c r="AA28" s="33" t="s">
        <v>2954</v>
      </c>
      <c r="AB28" s="39" t="s">
        <v>24814</v>
      </c>
      <c r="AC28" s="29"/>
      <c r="AD28" s="29"/>
      <c r="AE28" s="29"/>
      <c r="AF28" s="137" t="s">
        <v>22467</v>
      </c>
      <c r="AG28" s="30">
        <f t="shared" si="1"/>
        <v>2</v>
      </c>
      <c r="AH28" s="31" t="str">
        <f t="shared" si="2"/>
        <v>TH-160014</v>
      </c>
      <c r="AI28" s="30">
        <v>1001001000</v>
      </c>
      <c r="AJ28" s="102">
        <f>IFERROR(VLOOKUP($C28,'分類(コード表)'!$A$3:$B$38,2,FALSE)*1000000000,0)+IFERROR(VLOOKUP($D28,'分類(コード表)'!$C$3:$D$293,2,FALSE)*1000000,0)+IFERROR(VLOOKUP($E28,'分類(コード表)'!$E$3:$F$353,2,FALSE)*1000,0)+IFERROR(VLOOKUP($F28,'分類(コード表)'!$G$3:$H$255,2,FALSE),0)</f>
        <v>1001001000</v>
      </c>
    </row>
    <row r="29" spans="1:36" s="30" customFormat="1" ht="27" customHeight="1" x14ac:dyDescent="0.15">
      <c r="A29" s="32" t="s">
        <v>149</v>
      </c>
      <c r="B29" s="33">
        <v>25</v>
      </c>
      <c r="C29" s="34" t="s">
        <v>380</v>
      </c>
      <c r="D29" s="34" t="s">
        <v>380</v>
      </c>
      <c r="E29" s="35" t="s">
        <v>2849</v>
      </c>
      <c r="F29" s="33" t="s">
        <v>503</v>
      </c>
      <c r="G29" s="34" t="s">
        <v>15820</v>
      </c>
      <c r="H29" s="36" t="s">
        <v>15821</v>
      </c>
      <c r="I29" s="33">
        <v>43125</v>
      </c>
      <c r="J29" s="33">
        <v>91985</v>
      </c>
      <c r="K29" s="33" t="s">
        <v>24489</v>
      </c>
      <c r="L29" s="37">
        <f t="shared" si="0"/>
        <v>0.53117356090666956</v>
      </c>
      <c r="M29" s="33"/>
      <c r="N29" s="33"/>
      <c r="O29" s="33"/>
      <c r="P29" s="153" t="s">
        <v>22493</v>
      </c>
      <c r="Q29" s="33" t="s">
        <v>503</v>
      </c>
      <c r="R29" s="33" t="s">
        <v>503</v>
      </c>
      <c r="S29" s="33" t="s">
        <v>503</v>
      </c>
      <c r="T29" s="33" t="s">
        <v>381</v>
      </c>
      <c r="U29" s="33" t="s">
        <v>2954</v>
      </c>
      <c r="V29" s="33" t="s">
        <v>2954</v>
      </c>
      <c r="W29" s="33" t="s">
        <v>2953</v>
      </c>
      <c r="X29" s="33" t="s">
        <v>2953</v>
      </c>
      <c r="Y29" s="33" t="s">
        <v>2953</v>
      </c>
      <c r="Z29" s="33" t="s">
        <v>2954</v>
      </c>
      <c r="AA29" s="33" t="s">
        <v>2953</v>
      </c>
      <c r="AB29" s="39" t="s">
        <v>24815</v>
      </c>
      <c r="AC29" s="29"/>
      <c r="AD29" s="29"/>
      <c r="AE29" s="29"/>
      <c r="AF29" s="137" t="s">
        <v>22493</v>
      </c>
      <c r="AG29" s="30">
        <f t="shared" si="1"/>
        <v>2</v>
      </c>
      <c r="AH29" s="31" t="str">
        <f t="shared" si="2"/>
        <v>KK-160013</v>
      </c>
      <c r="AI29" s="30">
        <v>1001001000</v>
      </c>
      <c r="AJ29" s="102">
        <f>IFERROR(VLOOKUP($C29,'分類(コード表)'!$A$3:$B$38,2,FALSE)*1000000000,0)+IFERROR(VLOOKUP($D29,'分類(コード表)'!$C$3:$D$293,2,FALSE)*1000000,0)+IFERROR(VLOOKUP($E29,'分類(コード表)'!$E$3:$F$353,2,FALSE)*1000,0)+IFERROR(VLOOKUP($F29,'分類(コード表)'!$G$3:$H$255,2,FALSE),0)</f>
        <v>1001001000</v>
      </c>
    </row>
    <row r="30" spans="1:36" s="30" customFormat="1" ht="27" customHeight="1" x14ac:dyDescent="0.15">
      <c r="A30" s="32" t="s">
        <v>149</v>
      </c>
      <c r="B30" s="33">
        <v>26</v>
      </c>
      <c r="C30" s="34" t="s">
        <v>380</v>
      </c>
      <c r="D30" s="34" t="s">
        <v>380</v>
      </c>
      <c r="E30" s="35" t="s">
        <v>2849</v>
      </c>
      <c r="F30" s="33" t="s">
        <v>503</v>
      </c>
      <c r="G30" s="34" t="s">
        <v>14277</v>
      </c>
      <c r="H30" s="36" t="s">
        <v>14278</v>
      </c>
      <c r="I30" s="33">
        <v>69225</v>
      </c>
      <c r="J30" s="33">
        <v>74575</v>
      </c>
      <c r="K30" s="33" t="s">
        <v>24494</v>
      </c>
      <c r="L30" s="37">
        <f t="shared" si="0"/>
        <v>7.1739859202145539E-2</v>
      </c>
      <c r="M30" s="33"/>
      <c r="N30" s="33"/>
      <c r="O30" s="33"/>
      <c r="P30" s="153" t="s">
        <v>22507</v>
      </c>
      <c r="Q30" s="38" t="s">
        <v>503</v>
      </c>
      <c r="R30" s="33" t="s">
        <v>503</v>
      </c>
      <c r="S30" s="33" t="s">
        <v>503</v>
      </c>
      <c r="T30" s="33" t="s">
        <v>381</v>
      </c>
      <c r="U30" s="33" t="s">
        <v>2954</v>
      </c>
      <c r="V30" s="33" t="s">
        <v>2954</v>
      </c>
      <c r="W30" s="33" t="s">
        <v>2953</v>
      </c>
      <c r="X30" s="33" t="s">
        <v>2954</v>
      </c>
      <c r="Y30" s="33" t="s">
        <v>2954</v>
      </c>
      <c r="Z30" s="33" t="s">
        <v>2953</v>
      </c>
      <c r="AA30" s="33" t="s">
        <v>2953</v>
      </c>
      <c r="AB30" s="39" t="s">
        <v>24816</v>
      </c>
      <c r="AC30" s="29"/>
      <c r="AD30" s="29"/>
      <c r="AE30" s="29"/>
      <c r="AF30" s="137" t="s">
        <v>22507</v>
      </c>
      <c r="AG30" s="30">
        <f t="shared" si="1"/>
        <v>2</v>
      </c>
      <c r="AH30" s="31" t="str">
        <f t="shared" si="2"/>
        <v>HK-150014</v>
      </c>
      <c r="AI30" s="30">
        <v>1001001000</v>
      </c>
      <c r="AJ30" s="102">
        <f>IFERROR(VLOOKUP($C30,'分類(コード表)'!$A$3:$B$38,2,FALSE)*1000000000,0)+IFERROR(VLOOKUP($D30,'分類(コード表)'!$C$3:$D$293,2,FALSE)*1000000,0)+IFERROR(VLOOKUP($E30,'分類(コード表)'!$E$3:$F$353,2,FALSE)*1000,0)+IFERROR(VLOOKUP($F30,'分類(コード表)'!$G$3:$H$255,2,FALSE),0)</f>
        <v>1001001000</v>
      </c>
    </row>
    <row r="31" spans="1:36" s="30" customFormat="1" ht="27" customHeight="1" x14ac:dyDescent="0.15">
      <c r="A31" s="32" t="s">
        <v>149</v>
      </c>
      <c r="B31" s="33">
        <v>27</v>
      </c>
      <c r="C31" s="34" t="s">
        <v>380</v>
      </c>
      <c r="D31" s="34" t="s">
        <v>380</v>
      </c>
      <c r="E31" s="35" t="s">
        <v>2849</v>
      </c>
      <c r="F31" s="33"/>
      <c r="G31" s="34" t="s">
        <v>18845</v>
      </c>
      <c r="H31" s="36" t="s">
        <v>16274</v>
      </c>
      <c r="I31" s="33">
        <v>7938000</v>
      </c>
      <c r="J31" s="33">
        <v>7331478</v>
      </c>
      <c r="K31" s="33" t="s">
        <v>24729</v>
      </c>
      <c r="L31" s="37">
        <f t="shared" si="0"/>
        <v>-8.2728475758912401E-2</v>
      </c>
      <c r="M31" s="33"/>
      <c r="N31" s="33" t="s">
        <v>24776</v>
      </c>
      <c r="O31" s="33"/>
      <c r="P31" s="153" t="s">
        <v>26526</v>
      </c>
      <c r="Q31" s="38"/>
      <c r="R31" s="33"/>
      <c r="S31" s="33"/>
      <c r="T31" s="33" t="s">
        <v>381</v>
      </c>
      <c r="U31" s="97" t="s">
        <v>26700</v>
      </c>
      <c r="V31" s="97" t="s">
        <v>26701</v>
      </c>
      <c r="W31" s="97" t="s">
        <v>26701</v>
      </c>
      <c r="X31" s="97" t="s">
        <v>26702</v>
      </c>
      <c r="Y31" s="97" t="s">
        <v>26702</v>
      </c>
      <c r="Z31" s="97" t="s">
        <v>26701</v>
      </c>
      <c r="AA31" s="97" t="s">
        <v>26701</v>
      </c>
      <c r="AB31" s="126" t="s">
        <v>26703</v>
      </c>
      <c r="AC31" s="29"/>
      <c r="AD31" s="29"/>
      <c r="AE31" s="29"/>
      <c r="AF31" s="137" t="s">
        <v>26526</v>
      </c>
      <c r="AG31" s="30">
        <f t="shared" si="1"/>
        <v>2</v>
      </c>
      <c r="AH31" s="31" t="str">
        <f t="shared" si="2"/>
        <v>KT-190074</v>
      </c>
      <c r="AJ31" s="102"/>
    </row>
    <row r="32" spans="1:36" s="30" customFormat="1" ht="27" customHeight="1" x14ac:dyDescent="0.15">
      <c r="A32" s="32" t="s">
        <v>149</v>
      </c>
      <c r="B32" s="33">
        <v>28</v>
      </c>
      <c r="C32" s="34" t="s">
        <v>380</v>
      </c>
      <c r="D32" s="34" t="s">
        <v>380</v>
      </c>
      <c r="E32" s="35" t="s">
        <v>2849</v>
      </c>
      <c r="F32" s="33"/>
      <c r="G32" s="34" t="s">
        <v>18746</v>
      </c>
      <c r="H32" s="36" t="s">
        <v>18747</v>
      </c>
      <c r="I32" s="33">
        <v>320800</v>
      </c>
      <c r="J32" s="33">
        <v>345350</v>
      </c>
      <c r="K32" s="33" t="s">
        <v>22128</v>
      </c>
      <c r="L32" s="37">
        <f t="shared" si="0"/>
        <v>7.1087302736354441E-2</v>
      </c>
      <c r="M32" s="33"/>
      <c r="N32" s="33" t="s">
        <v>24776</v>
      </c>
      <c r="O32" s="33"/>
      <c r="P32" s="153" t="s">
        <v>26538</v>
      </c>
      <c r="Q32" s="38"/>
      <c r="R32" s="33"/>
      <c r="S32" s="33"/>
      <c r="T32" s="33" t="s">
        <v>381</v>
      </c>
      <c r="U32" s="97" t="s">
        <v>26702</v>
      </c>
      <c r="V32" s="97" t="s">
        <v>26701</v>
      </c>
      <c r="W32" s="97" t="s">
        <v>26701</v>
      </c>
      <c r="X32" s="97" t="s">
        <v>26701</v>
      </c>
      <c r="Y32" s="97" t="s">
        <v>26702</v>
      </c>
      <c r="Z32" s="97" t="s">
        <v>26701</v>
      </c>
      <c r="AA32" s="97" t="s">
        <v>26701</v>
      </c>
      <c r="AB32" s="126" t="s">
        <v>26704</v>
      </c>
      <c r="AC32" s="29"/>
      <c r="AD32" s="29"/>
      <c r="AE32" s="29"/>
      <c r="AF32" s="137" t="s">
        <v>26538</v>
      </c>
      <c r="AG32" s="30">
        <f t="shared" si="1"/>
        <v>2</v>
      </c>
      <c r="AH32" s="31" t="str">
        <f t="shared" si="2"/>
        <v>KT-190022</v>
      </c>
      <c r="AJ32" s="102"/>
    </row>
    <row r="33" spans="1:36" s="30" customFormat="1" ht="27" customHeight="1" x14ac:dyDescent="0.15">
      <c r="A33" s="32" t="s">
        <v>149</v>
      </c>
      <c r="B33" s="33">
        <v>29</v>
      </c>
      <c r="C33" s="34" t="s">
        <v>380</v>
      </c>
      <c r="D33" s="34" t="s">
        <v>380</v>
      </c>
      <c r="E33" s="35" t="s">
        <v>2849</v>
      </c>
      <c r="F33" s="33"/>
      <c r="G33" s="34" t="s">
        <v>18671</v>
      </c>
      <c r="H33" s="36" t="s">
        <v>18672</v>
      </c>
      <c r="I33" s="33">
        <v>12551200</v>
      </c>
      <c r="J33" s="33">
        <v>14468800</v>
      </c>
      <c r="K33" s="33" t="s">
        <v>24721</v>
      </c>
      <c r="L33" s="37">
        <f t="shared" si="0"/>
        <v>0.13253345128828931</v>
      </c>
      <c r="M33" s="33"/>
      <c r="N33" s="33" t="s">
        <v>24776</v>
      </c>
      <c r="O33" s="33"/>
      <c r="P33" s="153" t="s">
        <v>26542</v>
      </c>
      <c r="Q33" s="38"/>
      <c r="R33" s="33"/>
      <c r="S33" s="33"/>
      <c r="T33" s="33" t="s">
        <v>381</v>
      </c>
      <c r="U33" s="97" t="s">
        <v>26702</v>
      </c>
      <c r="V33" s="97" t="s">
        <v>26702</v>
      </c>
      <c r="W33" s="97" t="s">
        <v>26701</v>
      </c>
      <c r="X33" s="97" t="s">
        <v>26702</v>
      </c>
      <c r="Y33" s="97" t="s">
        <v>26702</v>
      </c>
      <c r="Z33" s="97" t="s">
        <v>26701</v>
      </c>
      <c r="AA33" s="97" t="s">
        <v>26702</v>
      </c>
      <c r="AB33" s="126" t="s">
        <v>26705</v>
      </c>
      <c r="AC33" s="29"/>
      <c r="AD33" s="29"/>
      <c r="AE33" s="29"/>
      <c r="AF33" s="137" t="s">
        <v>26542</v>
      </c>
      <c r="AG33" s="30">
        <f t="shared" si="1"/>
        <v>2</v>
      </c>
      <c r="AH33" s="31" t="str">
        <f t="shared" si="2"/>
        <v>KT-180136</v>
      </c>
      <c r="AJ33" s="102"/>
    </row>
    <row r="34" spans="1:36" s="30" customFormat="1" ht="27" customHeight="1" x14ac:dyDescent="0.15">
      <c r="A34" s="32" t="s">
        <v>149</v>
      </c>
      <c r="B34" s="33">
        <v>30</v>
      </c>
      <c r="C34" s="34" t="s">
        <v>380</v>
      </c>
      <c r="D34" s="34" t="s">
        <v>380</v>
      </c>
      <c r="E34" s="35" t="s">
        <v>2849</v>
      </c>
      <c r="F34" s="33"/>
      <c r="G34" s="34" t="s">
        <v>18512</v>
      </c>
      <c r="H34" s="36" t="s">
        <v>18513</v>
      </c>
      <c r="I34" s="33">
        <v>28287</v>
      </c>
      <c r="J34" s="33">
        <v>29034</v>
      </c>
      <c r="K34" s="33" t="s">
        <v>24635</v>
      </c>
      <c r="L34" s="37">
        <f t="shared" si="0"/>
        <v>2.5728456292622437E-2</v>
      </c>
      <c r="M34" s="33"/>
      <c r="N34" s="33" t="s">
        <v>24776</v>
      </c>
      <c r="O34" s="33"/>
      <c r="P34" s="153" t="s">
        <v>26556</v>
      </c>
      <c r="Q34" s="38"/>
      <c r="R34" s="33"/>
      <c r="S34" s="33"/>
      <c r="T34" s="33" t="s">
        <v>381</v>
      </c>
      <c r="U34" s="97" t="s">
        <v>26702</v>
      </c>
      <c r="V34" s="97" t="s">
        <v>26701</v>
      </c>
      <c r="W34" s="97" t="s">
        <v>26701</v>
      </c>
      <c r="X34" s="97" t="s">
        <v>26702</v>
      </c>
      <c r="Y34" s="97" t="s">
        <v>26701</v>
      </c>
      <c r="Z34" s="97" t="s">
        <v>26701</v>
      </c>
      <c r="AA34" s="97" t="s">
        <v>26701</v>
      </c>
      <c r="AB34" s="126" t="s">
        <v>26706</v>
      </c>
      <c r="AC34" s="29"/>
      <c r="AD34" s="29"/>
      <c r="AE34" s="29"/>
      <c r="AF34" s="137" t="s">
        <v>26556</v>
      </c>
      <c r="AG34" s="30">
        <f t="shared" si="1"/>
        <v>2</v>
      </c>
      <c r="AH34" s="31" t="str">
        <f t="shared" si="2"/>
        <v>KT-180054</v>
      </c>
      <c r="AJ34" s="102"/>
    </row>
    <row r="35" spans="1:36" s="30" customFormat="1" ht="27" customHeight="1" x14ac:dyDescent="0.15">
      <c r="A35" s="32" t="s">
        <v>149</v>
      </c>
      <c r="B35" s="33">
        <v>31</v>
      </c>
      <c r="C35" s="34" t="s">
        <v>380</v>
      </c>
      <c r="D35" s="34" t="s">
        <v>380</v>
      </c>
      <c r="E35" s="35" t="s">
        <v>2849</v>
      </c>
      <c r="F35" s="33"/>
      <c r="G35" s="34" t="s">
        <v>18462</v>
      </c>
      <c r="H35" s="36" t="s">
        <v>18463</v>
      </c>
      <c r="I35" s="33">
        <v>90500</v>
      </c>
      <c r="J35" s="33">
        <v>94050</v>
      </c>
      <c r="K35" s="33" t="s">
        <v>22128</v>
      </c>
      <c r="L35" s="37">
        <f t="shared" si="0"/>
        <v>3.7745879851142972E-2</v>
      </c>
      <c r="M35" s="33"/>
      <c r="N35" s="33" t="s">
        <v>24776</v>
      </c>
      <c r="O35" s="33"/>
      <c r="P35" s="153" t="s">
        <v>26561</v>
      </c>
      <c r="Q35" s="38"/>
      <c r="R35" s="33"/>
      <c r="S35" s="33"/>
      <c r="T35" s="33" t="s">
        <v>381</v>
      </c>
      <c r="U35" s="97" t="s">
        <v>26702</v>
      </c>
      <c r="V35" s="97" t="s">
        <v>26702</v>
      </c>
      <c r="W35" s="97" t="s">
        <v>26702</v>
      </c>
      <c r="X35" s="97" t="s">
        <v>26701</v>
      </c>
      <c r="Y35" s="97" t="s">
        <v>26702</v>
      </c>
      <c r="Z35" s="97" t="s">
        <v>26701</v>
      </c>
      <c r="AA35" s="97" t="s">
        <v>26702</v>
      </c>
      <c r="AB35" s="126" t="s">
        <v>26707</v>
      </c>
      <c r="AC35" s="29"/>
      <c r="AD35" s="29"/>
      <c r="AE35" s="29"/>
      <c r="AF35" s="137" t="s">
        <v>26561</v>
      </c>
      <c r="AG35" s="30">
        <f t="shared" si="1"/>
        <v>2</v>
      </c>
      <c r="AH35" s="31" t="str">
        <f t="shared" si="2"/>
        <v>KT-180027</v>
      </c>
      <c r="AJ35" s="102"/>
    </row>
    <row r="36" spans="1:36" s="30" customFormat="1" ht="27" customHeight="1" x14ac:dyDescent="0.15">
      <c r="A36" s="32" t="s">
        <v>149</v>
      </c>
      <c r="B36" s="33">
        <v>32</v>
      </c>
      <c r="C36" s="34" t="s">
        <v>380</v>
      </c>
      <c r="D36" s="34" t="s">
        <v>380</v>
      </c>
      <c r="E36" s="35" t="s">
        <v>2849</v>
      </c>
      <c r="F36" s="33"/>
      <c r="G36" s="34" t="s">
        <v>18393</v>
      </c>
      <c r="H36" s="36" t="s">
        <v>18394</v>
      </c>
      <c r="I36" s="33">
        <v>42600</v>
      </c>
      <c r="J36" s="33">
        <v>92300</v>
      </c>
      <c r="K36" s="33" t="s">
        <v>22128</v>
      </c>
      <c r="L36" s="37">
        <f t="shared" si="0"/>
        <v>0.53846153846153844</v>
      </c>
      <c r="M36" s="33"/>
      <c r="N36" s="33" t="s">
        <v>24776</v>
      </c>
      <c r="O36" s="33"/>
      <c r="P36" s="153" t="s">
        <v>26568</v>
      </c>
      <c r="Q36" s="38"/>
      <c r="R36" s="33"/>
      <c r="S36" s="33"/>
      <c r="T36" s="33" t="s">
        <v>381</v>
      </c>
      <c r="U36" s="97" t="s">
        <v>26702</v>
      </c>
      <c r="V36" s="97" t="s">
        <v>26702</v>
      </c>
      <c r="W36" s="97" t="s">
        <v>26701</v>
      </c>
      <c r="X36" s="97" t="s">
        <v>26702</v>
      </c>
      <c r="Y36" s="97" t="s">
        <v>26702</v>
      </c>
      <c r="Z36" s="97" t="s">
        <v>26701</v>
      </c>
      <c r="AA36" s="97" t="s">
        <v>26702</v>
      </c>
      <c r="AB36" s="126" t="s">
        <v>26708</v>
      </c>
      <c r="AC36" s="29"/>
      <c r="AD36" s="29"/>
      <c r="AE36" s="29"/>
      <c r="AF36" s="137" t="s">
        <v>26568</v>
      </c>
      <c r="AG36" s="30">
        <f t="shared" si="1"/>
        <v>2</v>
      </c>
      <c r="AH36" s="31" t="str">
        <f t="shared" si="2"/>
        <v>KT-170111</v>
      </c>
      <c r="AJ36" s="102"/>
    </row>
    <row r="37" spans="1:36" s="30" customFormat="1" ht="27" customHeight="1" x14ac:dyDescent="0.15">
      <c r="A37" s="32" t="s">
        <v>149</v>
      </c>
      <c r="B37" s="33">
        <v>33</v>
      </c>
      <c r="C37" s="34" t="s">
        <v>380</v>
      </c>
      <c r="D37" s="34" t="s">
        <v>380</v>
      </c>
      <c r="E37" s="35" t="s">
        <v>2849</v>
      </c>
      <c r="F37" s="33"/>
      <c r="G37" s="34" t="s">
        <v>18306</v>
      </c>
      <c r="H37" s="36" t="s">
        <v>18307</v>
      </c>
      <c r="I37" s="33">
        <v>57600</v>
      </c>
      <c r="J37" s="33">
        <v>51900</v>
      </c>
      <c r="K37" s="33" t="s">
        <v>22128</v>
      </c>
      <c r="L37" s="37">
        <f t="shared" si="0"/>
        <v>-0.10982658959537561</v>
      </c>
      <c r="M37" s="33"/>
      <c r="N37" s="33" t="s">
        <v>24776</v>
      </c>
      <c r="O37" s="33"/>
      <c r="P37" s="153" t="s">
        <v>26578</v>
      </c>
      <c r="Q37" s="38"/>
      <c r="R37" s="33"/>
      <c r="S37" s="33"/>
      <c r="T37" s="33" t="s">
        <v>381</v>
      </c>
      <c r="U37" s="97" t="s">
        <v>26701</v>
      </c>
      <c r="V37" s="97" t="s">
        <v>26701</v>
      </c>
      <c r="W37" s="97" t="s">
        <v>26701</v>
      </c>
      <c r="X37" s="97" t="s">
        <v>26701</v>
      </c>
      <c r="Y37" s="97" t="s">
        <v>26701</v>
      </c>
      <c r="Z37" s="97" t="s">
        <v>26702</v>
      </c>
      <c r="AA37" s="97" t="s">
        <v>26701</v>
      </c>
      <c r="AB37" s="126" t="s">
        <v>26709</v>
      </c>
      <c r="AC37" s="29"/>
      <c r="AD37" s="29"/>
      <c r="AE37" s="29"/>
      <c r="AF37" s="137" t="s">
        <v>26578</v>
      </c>
      <c r="AG37" s="30">
        <f t="shared" si="1"/>
        <v>2</v>
      </c>
      <c r="AH37" s="31" t="str">
        <f t="shared" si="2"/>
        <v>KT-170066</v>
      </c>
      <c r="AJ37" s="102"/>
    </row>
    <row r="38" spans="1:36" s="30" customFormat="1" ht="27" customHeight="1" x14ac:dyDescent="0.15">
      <c r="A38" s="32" t="s">
        <v>149</v>
      </c>
      <c r="B38" s="33">
        <v>34</v>
      </c>
      <c r="C38" s="34" t="s">
        <v>380</v>
      </c>
      <c r="D38" s="34" t="s">
        <v>380</v>
      </c>
      <c r="E38" s="35" t="s">
        <v>2849</v>
      </c>
      <c r="F38" s="33"/>
      <c r="G38" s="34" t="s">
        <v>18905</v>
      </c>
      <c r="H38" s="36" t="s">
        <v>18906</v>
      </c>
      <c r="I38" s="33">
        <v>2050450</v>
      </c>
      <c r="J38" s="33">
        <v>2359380</v>
      </c>
      <c r="K38" s="33" t="s">
        <v>22103</v>
      </c>
      <c r="L38" s="37">
        <f t="shared" si="0"/>
        <v>0.13093694106078713</v>
      </c>
      <c r="M38" s="33"/>
      <c r="N38" s="33" t="s">
        <v>24776</v>
      </c>
      <c r="O38" s="33"/>
      <c r="P38" s="153" t="s">
        <v>26881</v>
      </c>
      <c r="Q38" s="38"/>
      <c r="R38" s="33"/>
      <c r="S38" s="33"/>
      <c r="T38" s="33" t="s">
        <v>381</v>
      </c>
      <c r="U38" s="97" t="s">
        <v>37309</v>
      </c>
      <c r="V38" s="97" t="s">
        <v>37308</v>
      </c>
      <c r="W38" s="97" t="s">
        <v>37309</v>
      </c>
      <c r="X38" s="97" t="s">
        <v>37308</v>
      </c>
      <c r="Y38" s="97" t="s">
        <v>37308</v>
      </c>
      <c r="Z38" s="97" t="s">
        <v>37309</v>
      </c>
      <c r="AA38" s="97" t="s">
        <v>37309</v>
      </c>
      <c r="AB38" s="126" t="s">
        <v>37319</v>
      </c>
      <c r="AC38" s="29"/>
      <c r="AD38" s="29"/>
      <c r="AE38" s="29"/>
      <c r="AF38" s="137" t="s">
        <v>26881</v>
      </c>
      <c r="AG38" s="30">
        <f t="shared" ref="AG38" si="3">LEN(LEFT(AF38,FIND("-",AF38)-1))</f>
        <v>2</v>
      </c>
      <c r="AH38" s="31" t="str">
        <f t="shared" ref="AH38" si="4">LEFT(AF38,FIND("-",AF38)+6)</f>
        <v>KT-190106</v>
      </c>
      <c r="AJ38" s="102"/>
    </row>
    <row r="39" spans="1:36" s="30" customFormat="1" ht="27" customHeight="1" x14ac:dyDescent="0.15">
      <c r="A39" s="32" t="s">
        <v>149</v>
      </c>
      <c r="B39" s="33">
        <v>35</v>
      </c>
      <c r="C39" s="34" t="s">
        <v>380</v>
      </c>
      <c r="D39" s="34" t="s">
        <v>380</v>
      </c>
      <c r="E39" s="35" t="s">
        <v>2902</v>
      </c>
      <c r="F39" s="33"/>
      <c r="G39" s="34" t="s">
        <v>1004</v>
      </c>
      <c r="H39" s="36" t="s">
        <v>2327</v>
      </c>
      <c r="I39" s="33">
        <v>2050</v>
      </c>
      <c r="J39" s="33">
        <v>2100</v>
      </c>
      <c r="K39" s="33" t="s">
        <v>2439</v>
      </c>
      <c r="L39" s="37">
        <f t="shared" si="0"/>
        <v>2.3809523809523836E-2</v>
      </c>
      <c r="M39" s="33"/>
      <c r="N39" s="33" t="s">
        <v>24776</v>
      </c>
      <c r="O39" s="33"/>
      <c r="P39" s="153" t="s">
        <v>3211</v>
      </c>
      <c r="Q39" s="33"/>
      <c r="R39" s="33"/>
      <c r="S39" s="33"/>
      <c r="T39" s="33" t="s">
        <v>2744</v>
      </c>
      <c r="U39" s="33" t="s">
        <v>2953</v>
      </c>
      <c r="V39" s="33" t="s">
        <v>2953</v>
      </c>
      <c r="W39" s="33" t="s">
        <v>2953</v>
      </c>
      <c r="X39" s="33" t="s">
        <v>2953</v>
      </c>
      <c r="Y39" s="33" t="s">
        <v>2954</v>
      </c>
      <c r="Z39" s="33" t="s">
        <v>2954</v>
      </c>
      <c r="AA39" s="33" t="s">
        <v>2953</v>
      </c>
      <c r="AB39" s="39" t="s">
        <v>24817</v>
      </c>
      <c r="AC39" s="29"/>
      <c r="AD39" s="29"/>
      <c r="AE39" s="29"/>
      <c r="AF39" s="137" t="s">
        <v>3211</v>
      </c>
      <c r="AG39" s="30">
        <f t="shared" si="1"/>
        <v>2</v>
      </c>
      <c r="AH39" s="31" t="str">
        <f t="shared" si="2"/>
        <v>QS-130021</v>
      </c>
      <c r="AI39" s="30">
        <v>1001002000</v>
      </c>
      <c r="AJ39" s="102">
        <f>IFERROR(VLOOKUP($C39,'分類(コード表)'!$A$3:$B$38,2,FALSE)*1000000000,0)+IFERROR(VLOOKUP($D39,'分類(コード表)'!$C$3:$D$293,2,FALSE)*1000000,0)+IFERROR(VLOOKUP($E39,'分類(コード表)'!$E$3:$F$353,2,FALSE)*1000,0)+IFERROR(VLOOKUP($F39,'分類(コード表)'!$G$3:$H$255,2,FALSE),0)</f>
        <v>1001002000</v>
      </c>
    </row>
    <row r="40" spans="1:36" s="30" customFormat="1" ht="27" customHeight="1" x14ac:dyDescent="0.15">
      <c r="A40" s="32" t="s">
        <v>149</v>
      </c>
      <c r="B40" s="33">
        <v>36</v>
      </c>
      <c r="C40" s="34" t="s">
        <v>380</v>
      </c>
      <c r="D40" s="34" t="s">
        <v>380</v>
      </c>
      <c r="E40" s="35" t="s">
        <v>2894</v>
      </c>
      <c r="F40" s="33"/>
      <c r="G40" s="34" t="s">
        <v>925</v>
      </c>
      <c r="H40" s="36" t="s">
        <v>2230</v>
      </c>
      <c r="I40" s="33">
        <v>18000</v>
      </c>
      <c r="J40" s="33">
        <v>18100</v>
      </c>
      <c r="K40" s="33" t="s">
        <v>2477</v>
      </c>
      <c r="L40" s="37">
        <f t="shared" si="0"/>
        <v>5.5248618784530246E-3</v>
      </c>
      <c r="M40" s="33"/>
      <c r="N40" s="33" t="s">
        <v>24776</v>
      </c>
      <c r="O40" s="33"/>
      <c r="P40" s="153" t="s">
        <v>1489</v>
      </c>
      <c r="Q40" s="33" t="s">
        <v>578</v>
      </c>
      <c r="R40" s="33"/>
      <c r="S40" s="33"/>
      <c r="T40" s="33" t="s">
        <v>2744</v>
      </c>
      <c r="U40" s="33" t="s">
        <v>2954</v>
      </c>
      <c r="V40" s="33" t="s">
        <v>2954</v>
      </c>
      <c r="W40" s="33" t="s">
        <v>2954</v>
      </c>
      <c r="X40" s="33" t="s">
        <v>2954</v>
      </c>
      <c r="Y40" s="33" t="s">
        <v>2954</v>
      </c>
      <c r="Z40" s="33" t="s">
        <v>2954</v>
      </c>
      <c r="AA40" s="33" t="s">
        <v>2954</v>
      </c>
      <c r="AB40" s="39" t="s">
        <v>24818</v>
      </c>
      <c r="AC40" s="29"/>
      <c r="AD40" s="29"/>
      <c r="AE40" s="29"/>
      <c r="AF40" s="137" t="s">
        <v>1489</v>
      </c>
      <c r="AG40" s="30">
        <f t="shared" si="1"/>
        <v>2</v>
      </c>
      <c r="AH40" s="31" t="str">
        <f t="shared" si="2"/>
        <v>KT-130104</v>
      </c>
      <c r="AI40" s="30">
        <v>1001003000</v>
      </c>
      <c r="AJ40" s="102">
        <f>IFERROR(VLOOKUP($C40,'分類(コード表)'!$A$3:$B$38,2,FALSE)*1000000000,0)+IFERROR(VLOOKUP($D40,'分類(コード表)'!$C$3:$D$293,2,FALSE)*1000000,0)+IFERROR(VLOOKUP($E40,'分類(コード表)'!$E$3:$F$353,2,FALSE)*1000,0)+IFERROR(VLOOKUP($F40,'分類(コード表)'!$G$3:$H$255,2,FALSE),0)</f>
        <v>1001003000</v>
      </c>
    </row>
    <row r="41" spans="1:36" s="30" customFormat="1" ht="27" customHeight="1" x14ac:dyDescent="0.15">
      <c r="A41" s="32" t="s">
        <v>149</v>
      </c>
      <c r="B41" s="33">
        <v>37</v>
      </c>
      <c r="C41" s="34" t="s">
        <v>380</v>
      </c>
      <c r="D41" s="34" t="s">
        <v>380</v>
      </c>
      <c r="E41" s="35" t="s">
        <v>2894</v>
      </c>
      <c r="F41" s="33" t="s">
        <v>503</v>
      </c>
      <c r="G41" s="34" t="s">
        <v>18335</v>
      </c>
      <c r="H41" s="36" t="s">
        <v>18336</v>
      </c>
      <c r="I41" s="33">
        <v>20426</v>
      </c>
      <c r="J41" s="33">
        <v>24473.8</v>
      </c>
      <c r="K41" s="33" t="s">
        <v>22070</v>
      </c>
      <c r="L41" s="37">
        <f t="shared" si="0"/>
        <v>0.16539319598918023</v>
      </c>
      <c r="M41" s="33"/>
      <c r="N41" s="33"/>
      <c r="O41" s="33"/>
      <c r="P41" s="153" t="s">
        <v>22439</v>
      </c>
      <c r="Q41" s="33" t="s">
        <v>503</v>
      </c>
      <c r="R41" s="33" t="s">
        <v>503</v>
      </c>
      <c r="S41" s="33" t="s">
        <v>503</v>
      </c>
      <c r="T41" s="33" t="s">
        <v>381</v>
      </c>
      <c r="U41" s="33" t="s">
        <v>2954</v>
      </c>
      <c r="V41" s="33" t="s">
        <v>2954</v>
      </c>
      <c r="W41" s="33" t="s">
        <v>2954</v>
      </c>
      <c r="X41" s="33" t="s">
        <v>2953</v>
      </c>
      <c r="Y41" s="33" t="s">
        <v>2954</v>
      </c>
      <c r="Z41" s="33" t="s">
        <v>2953</v>
      </c>
      <c r="AA41" s="33" t="s">
        <v>2954</v>
      </c>
      <c r="AB41" s="39" t="s">
        <v>24819</v>
      </c>
      <c r="AC41" s="29"/>
      <c r="AD41" s="29"/>
      <c r="AE41" s="29"/>
      <c r="AF41" s="137" t="s">
        <v>22439</v>
      </c>
      <c r="AG41" s="30">
        <f t="shared" si="1"/>
        <v>2</v>
      </c>
      <c r="AH41" s="31" t="str">
        <f t="shared" si="2"/>
        <v>KT-170080</v>
      </c>
      <c r="AI41" s="30">
        <v>1001003000</v>
      </c>
      <c r="AJ41" s="102">
        <f>IFERROR(VLOOKUP($C41,'分類(コード表)'!$A$3:$B$38,2,FALSE)*1000000000,0)+IFERROR(VLOOKUP($D41,'分類(コード表)'!$C$3:$D$293,2,FALSE)*1000000,0)+IFERROR(VLOOKUP($E41,'分類(コード表)'!$E$3:$F$353,2,FALSE)*1000,0)+IFERROR(VLOOKUP($F41,'分類(コード表)'!$G$3:$H$255,2,FALSE),0)</f>
        <v>1001003000</v>
      </c>
    </row>
    <row r="42" spans="1:36" s="30" customFormat="1" ht="27" customHeight="1" x14ac:dyDescent="0.15">
      <c r="A42" s="32" t="s">
        <v>149</v>
      </c>
      <c r="B42" s="33">
        <v>38</v>
      </c>
      <c r="C42" s="34" t="s">
        <v>380</v>
      </c>
      <c r="D42" s="34" t="s">
        <v>380</v>
      </c>
      <c r="E42" s="35" t="s">
        <v>2894</v>
      </c>
      <c r="F42" s="33"/>
      <c r="G42" s="34" t="s">
        <v>18374</v>
      </c>
      <c r="H42" s="36" t="s">
        <v>18375</v>
      </c>
      <c r="I42" s="33">
        <v>4198000</v>
      </c>
      <c r="J42" s="33">
        <v>4617560</v>
      </c>
      <c r="K42" s="33" t="s">
        <v>24470</v>
      </c>
      <c r="L42" s="37">
        <f t="shared" si="0"/>
        <v>9.0861840452533427E-2</v>
      </c>
      <c r="M42" s="33"/>
      <c r="N42" s="33" t="s">
        <v>24776</v>
      </c>
      <c r="O42" s="33"/>
      <c r="P42" s="153" t="s">
        <v>26570</v>
      </c>
      <c r="Q42" s="33"/>
      <c r="R42" s="33"/>
      <c r="S42" s="33"/>
      <c r="T42" s="33" t="s">
        <v>381</v>
      </c>
      <c r="U42" s="97" t="s">
        <v>26702</v>
      </c>
      <c r="V42" s="97" t="s">
        <v>26702</v>
      </c>
      <c r="W42" s="97" t="s">
        <v>26702</v>
      </c>
      <c r="X42" s="97" t="s">
        <v>26702</v>
      </c>
      <c r="Y42" s="97" t="s">
        <v>26702</v>
      </c>
      <c r="Z42" s="97" t="s">
        <v>26701</v>
      </c>
      <c r="AA42" s="97" t="s">
        <v>26702</v>
      </c>
      <c r="AB42" s="126" t="s">
        <v>26710</v>
      </c>
      <c r="AC42" s="29"/>
      <c r="AD42" s="29"/>
      <c r="AE42" s="29"/>
      <c r="AF42" s="137" t="s">
        <v>26570</v>
      </c>
      <c r="AG42" s="30">
        <f t="shared" si="1"/>
        <v>2</v>
      </c>
      <c r="AH42" s="31" t="str">
        <f t="shared" si="2"/>
        <v>KT-170100</v>
      </c>
      <c r="AJ42" s="102"/>
    </row>
    <row r="43" spans="1:36" s="30" customFormat="1" ht="27" customHeight="1" x14ac:dyDescent="0.15">
      <c r="A43" s="32" t="s">
        <v>149</v>
      </c>
      <c r="B43" s="33">
        <v>39</v>
      </c>
      <c r="C43" s="34" t="s">
        <v>380</v>
      </c>
      <c r="D43" s="34" t="s">
        <v>380</v>
      </c>
      <c r="E43" s="35" t="s">
        <v>2904</v>
      </c>
      <c r="F43" s="33"/>
      <c r="G43" s="34" t="s">
        <v>598</v>
      </c>
      <c r="H43" s="36" t="s">
        <v>1691</v>
      </c>
      <c r="I43" s="33">
        <v>1060000</v>
      </c>
      <c r="J43" s="33">
        <v>1148260</v>
      </c>
      <c r="K43" s="33" t="s">
        <v>2465</v>
      </c>
      <c r="L43" s="37">
        <f t="shared" si="0"/>
        <v>7.6864124849772675E-2</v>
      </c>
      <c r="M43" s="33"/>
      <c r="N43" s="33" t="s">
        <v>24776</v>
      </c>
      <c r="O43" s="33"/>
      <c r="P43" s="154" t="s">
        <v>23611</v>
      </c>
      <c r="Q43" s="33"/>
      <c r="R43" s="33"/>
      <c r="S43" s="33"/>
      <c r="T43" s="33" t="s">
        <v>2744</v>
      </c>
      <c r="U43" s="33" t="s">
        <v>2954</v>
      </c>
      <c r="V43" s="33" t="s">
        <v>2954</v>
      </c>
      <c r="W43" s="33" t="s">
        <v>2954</v>
      </c>
      <c r="X43" s="33" t="s">
        <v>2953</v>
      </c>
      <c r="Y43" s="33" t="s">
        <v>2954</v>
      </c>
      <c r="Z43" s="33" t="s">
        <v>2953</v>
      </c>
      <c r="AA43" s="33" t="s">
        <v>2954</v>
      </c>
      <c r="AB43" s="39" t="s">
        <v>24820</v>
      </c>
      <c r="AC43" s="29"/>
      <c r="AD43" s="29"/>
      <c r="AE43" s="29"/>
      <c r="AF43" s="137" t="s">
        <v>1089</v>
      </c>
      <c r="AG43" s="30">
        <f t="shared" si="1"/>
        <v>2</v>
      </c>
      <c r="AH43" s="31" t="str">
        <f t="shared" si="2"/>
        <v>CB-100041</v>
      </c>
      <c r="AI43" s="30">
        <v>1001004000</v>
      </c>
      <c r="AJ43" s="102">
        <f>IFERROR(VLOOKUP($C43,'分類(コード表)'!$A$3:$B$38,2,FALSE)*1000000000,0)+IFERROR(VLOOKUP($D43,'分類(コード表)'!$C$3:$D$293,2,FALSE)*1000000,0)+IFERROR(VLOOKUP($E43,'分類(コード表)'!$E$3:$F$353,2,FALSE)*1000,0)+IFERROR(VLOOKUP($F43,'分類(コード表)'!$G$3:$H$255,2,FALSE),0)</f>
        <v>1001004000</v>
      </c>
    </row>
    <row r="44" spans="1:36" s="30" customFormat="1" ht="27" customHeight="1" x14ac:dyDescent="0.15">
      <c r="A44" s="32" t="s">
        <v>149</v>
      </c>
      <c r="B44" s="33">
        <v>40</v>
      </c>
      <c r="C44" s="34" t="s">
        <v>380</v>
      </c>
      <c r="D44" s="34" t="s">
        <v>380</v>
      </c>
      <c r="E44" s="35" t="s">
        <v>2904</v>
      </c>
      <c r="F44" s="33"/>
      <c r="G44" s="34" t="s">
        <v>701</v>
      </c>
      <c r="H44" s="36" t="s">
        <v>1863</v>
      </c>
      <c r="I44" s="33">
        <v>42100</v>
      </c>
      <c r="J44" s="33">
        <v>42100</v>
      </c>
      <c r="K44" s="33" t="s">
        <v>2455</v>
      </c>
      <c r="L44" s="37">
        <f t="shared" si="0"/>
        <v>0</v>
      </c>
      <c r="M44" s="33"/>
      <c r="N44" s="33" t="s">
        <v>24776</v>
      </c>
      <c r="O44" s="33"/>
      <c r="P44" s="154" t="s">
        <v>29021</v>
      </c>
      <c r="Q44" s="33"/>
      <c r="R44" s="33"/>
      <c r="S44" s="33"/>
      <c r="T44" s="33" t="s">
        <v>2744</v>
      </c>
      <c r="U44" s="33" t="s">
        <v>2953</v>
      </c>
      <c r="V44" s="33" t="s">
        <v>2953</v>
      </c>
      <c r="W44" s="33" t="s">
        <v>2953</v>
      </c>
      <c r="X44" s="33" t="s">
        <v>2954</v>
      </c>
      <c r="Y44" s="33" t="s">
        <v>2953</v>
      </c>
      <c r="Z44" s="33" t="s">
        <v>2953</v>
      </c>
      <c r="AA44" s="33" t="s">
        <v>2953</v>
      </c>
      <c r="AB44" s="39" t="s">
        <v>24821</v>
      </c>
      <c r="AC44" s="29"/>
      <c r="AD44" s="29"/>
      <c r="AE44" s="29"/>
      <c r="AF44" s="137" t="s">
        <v>1220</v>
      </c>
      <c r="AG44" s="30">
        <f t="shared" si="1"/>
        <v>2</v>
      </c>
      <c r="AH44" s="31" t="str">
        <f t="shared" si="2"/>
        <v>HK-110015</v>
      </c>
      <c r="AI44" s="30">
        <v>1001004000</v>
      </c>
      <c r="AJ44" s="102">
        <f>IFERROR(VLOOKUP($C44,'分類(コード表)'!$A$3:$B$38,2,FALSE)*1000000000,0)+IFERROR(VLOOKUP($D44,'分類(コード表)'!$C$3:$D$293,2,FALSE)*1000000,0)+IFERROR(VLOOKUP($E44,'分類(コード表)'!$E$3:$F$353,2,FALSE)*1000,0)+IFERROR(VLOOKUP($F44,'分類(コード表)'!$G$3:$H$255,2,FALSE),0)</f>
        <v>1001004000</v>
      </c>
    </row>
    <row r="45" spans="1:36" s="30" customFormat="1" ht="27" customHeight="1" x14ac:dyDescent="0.15">
      <c r="A45" s="32" t="s">
        <v>149</v>
      </c>
      <c r="B45" s="33">
        <v>41</v>
      </c>
      <c r="C45" s="34" t="s">
        <v>380</v>
      </c>
      <c r="D45" s="34" t="s">
        <v>380</v>
      </c>
      <c r="E45" s="35" t="s">
        <v>2904</v>
      </c>
      <c r="F45" s="33"/>
      <c r="G45" s="34" t="s">
        <v>780</v>
      </c>
      <c r="H45" s="36" t="s">
        <v>2020</v>
      </c>
      <c r="I45" s="33">
        <v>34202</v>
      </c>
      <c r="J45" s="33">
        <v>34202</v>
      </c>
      <c r="K45" s="33" t="s">
        <v>2477</v>
      </c>
      <c r="L45" s="37">
        <f t="shared" si="0"/>
        <v>0</v>
      </c>
      <c r="M45" s="33"/>
      <c r="N45" s="33" t="s">
        <v>24776</v>
      </c>
      <c r="O45" s="33"/>
      <c r="P45" s="154" t="s">
        <v>30569</v>
      </c>
      <c r="Q45" s="33"/>
      <c r="R45" s="33"/>
      <c r="S45" s="33"/>
      <c r="T45" s="33" t="s">
        <v>2744</v>
      </c>
      <c r="U45" s="33" t="s">
        <v>2953</v>
      </c>
      <c r="V45" s="33" t="s">
        <v>2953</v>
      </c>
      <c r="W45" s="33" t="s">
        <v>2954</v>
      </c>
      <c r="X45" s="33" t="s">
        <v>2953</v>
      </c>
      <c r="Y45" s="33" t="s">
        <v>2954</v>
      </c>
      <c r="Z45" s="33" t="s">
        <v>2953</v>
      </c>
      <c r="AA45" s="33" t="s">
        <v>2953</v>
      </c>
      <c r="AB45" s="39" t="s">
        <v>24822</v>
      </c>
      <c r="AC45" s="29"/>
      <c r="AD45" s="29"/>
      <c r="AE45" s="29"/>
      <c r="AF45" s="137" t="s">
        <v>1325</v>
      </c>
      <c r="AG45" s="30">
        <f t="shared" si="1"/>
        <v>2</v>
      </c>
      <c r="AH45" s="31" t="str">
        <f t="shared" si="2"/>
        <v>KK-110047</v>
      </c>
      <c r="AI45" s="30">
        <v>1001004000</v>
      </c>
      <c r="AJ45" s="102">
        <f>IFERROR(VLOOKUP($C45,'分類(コード表)'!$A$3:$B$38,2,FALSE)*1000000000,0)+IFERROR(VLOOKUP($D45,'分類(コード表)'!$C$3:$D$293,2,FALSE)*1000000,0)+IFERROR(VLOOKUP($E45,'分類(コード表)'!$E$3:$F$353,2,FALSE)*1000,0)+IFERROR(VLOOKUP($F45,'分類(コード表)'!$G$3:$H$255,2,FALSE),0)</f>
        <v>1001004000</v>
      </c>
    </row>
    <row r="46" spans="1:36" s="30" customFormat="1" ht="27" customHeight="1" x14ac:dyDescent="0.15">
      <c r="A46" s="32" t="s">
        <v>149</v>
      </c>
      <c r="B46" s="33">
        <v>42</v>
      </c>
      <c r="C46" s="34" t="s">
        <v>380</v>
      </c>
      <c r="D46" s="34" t="s">
        <v>380</v>
      </c>
      <c r="E46" s="34" t="s">
        <v>2904</v>
      </c>
      <c r="F46" s="34"/>
      <c r="G46" s="34" t="s">
        <v>1026</v>
      </c>
      <c r="H46" s="34" t="s">
        <v>2359</v>
      </c>
      <c r="I46" s="33">
        <v>2273000</v>
      </c>
      <c r="J46" s="33">
        <v>4430500</v>
      </c>
      <c r="K46" s="33" t="s">
        <v>2729</v>
      </c>
      <c r="L46" s="37">
        <f t="shared" si="0"/>
        <v>0.4869653537975398</v>
      </c>
      <c r="M46" s="33"/>
      <c r="N46" s="33" t="s">
        <v>24776</v>
      </c>
      <c r="O46" s="33"/>
      <c r="P46" s="154" t="s">
        <v>26655</v>
      </c>
      <c r="Q46" s="33"/>
      <c r="R46" s="33"/>
      <c r="S46" s="33"/>
      <c r="T46" s="33" t="s">
        <v>2744</v>
      </c>
      <c r="U46" s="97" t="s">
        <v>2954</v>
      </c>
      <c r="V46" s="97" t="s">
        <v>2954</v>
      </c>
      <c r="W46" s="97" t="s">
        <v>2954</v>
      </c>
      <c r="X46" s="97" t="s">
        <v>2954</v>
      </c>
      <c r="Y46" s="97" t="s">
        <v>2954</v>
      </c>
      <c r="Z46" s="97" t="s">
        <v>2953</v>
      </c>
      <c r="AA46" s="97" t="s">
        <v>2954</v>
      </c>
      <c r="AB46" s="126" t="s">
        <v>24823</v>
      </c>
      <c r="AC46" s="29"/>
      <c r="AD46" s="29"/>
      <c r="AE46" s="29"/>
      <c r="AF46" s="137" t="s">
        <v>1587</v>
      </c>
      <c r="AG46" s="30">
        <f t="shared" si="1"/>
        <v>2</v>
      </c>
      <c r="AH46" s="31" t="str">
        <f t="shared" si="2"/>
        <v>SK-140010</v>
      </c>
      <c r="AI46" s="30">
        <v>1001004000</v>
      </c>
      <c r="AJ46" s="102">
        <f>IFERROR(VLOOKUP($C46,'分類(コード表)'!$A$3:$B$38,2,FALSE)*1000000000,0)+IFERROR(VLOOKUP($D46,'分類(コード表)'!$C$3:$D$293,2,FALSE)*1000000,0)+IFERROR(VLOOKUP($E46,'分類(コード表)'!$E$3:$F$353,2,FALSE)*1000,0)+IFERROR(VLOOKUP($F46,'分類(コード表)'!$G$3:$H$255,2,FALSE),0)</f>
        <v>1001004000</v>
      </c>
    </row>
    <row r="47" spans="1:36" s="30" customFormat="1" ht="27" customHeight="1" x14ac:dyDescent="0.15">
      <c r="A47" s="32" t="s">
        <v>149</v>
      </c>
      <c r="B47" s="33">
        <v>43</v>
      </c>
      <c r="C47" s="34" t="s">
        <v>380</v>
      </c>
      <c r="D47" s="34" t="s">
        <v>380</v>
      </c>
      <c r="E47" s="34" t="s">
        <v>2904</v>
      </c>
      <c r="F47" s="34"/>
      <c r="G47" s="34" t="s">
        <v>1030</v>
      </c>
      <c r="H47" s="34" t="s">
        <v>2370</v>
      </c>
      <c r="I47" s="33">
        <v>452000</v>
      </c>
      <c r="J47" s="33">
        <v>340000</v>
      </c>
      <c r="K47" s="33" t="s">
        <v>2461</v>
      </c>
      <c r="L47" s="37">
        <f t="shared" si="0"/>
        <v>-0.32941176470588229</v>
      </c>
      <c r="M47" s="33"/>
      <c r="N47" s="33" t="s">
        <v>24776</v>
      </c>
      <c r="O47" s="33"/>
      <c r="P47" s="154" t="s">
        <v>24415</v>
      </c>
      <c r="Q47" s="33"/>
      <c r="R47" s="33"/>
      <c r="S47" s="33"/>
      <c r="T47" s="33" t="s">
        <v>2744</v>
      </c>
      <c r="U47" s="97" t="s">
        <v>2956</v>
      </c>
      <c r="V47" s="97" t="s">
        <v>2953</v>
      </c>
      <c r="W47" s="97" t="s">
        <v>2953</v>
      </c>
      <c r="X47" s="97" t="s">
        <v>2953</v>
      </c>
      <c r="Y47" s="97" t="s">
        <v>2953</v>
      </c>
      <c r="Z47" s="97" t="s">
        <v>2953</v>
      </c>
      <c r="AA47" s="97" t="s">
        <v>2953</v>
      </c>
      <c r="AB47" s="126" t="s">
        <v>24824</v>
      </c>
      <c r="AC47" s="29"/>
      <c r="AD47" s="29"/>
      <c r="AE47" s="29"/>
      <c r="AF47" s="137" t="s">
        <v>1588</v>
      </c>
      <c r="AG47" s="30">
        <f t="shared" si="1"/>
        <v>2</v>
      </c>
      <c r="AH47" s="31" t="str">
        <f t="shared" si="2"/>
        <v>TH-100005</v>
      </c>
      <c r="AI47" s="30">
        <v>1001004000</v>
      </c>
      <c r="AJ47" s="102">
        <f>IFERROR(VLOOKUP($C47,'分類(コード表)'!$A$3:$B$38,2,FALSE)*1000000000,0)+IFERROR(VLOOKUP($D47,'分類(コード表)'!$C$3:$D$293,2,FALSE)*1000000,0)+IFERROR(VLOOKUP($E47,'分類(コード表)'!$E$3:$F$353,2,FALSE)*1000,0)+IFERROR(VLOOKUP($F47,'分類(コード表)'!$G$3:$H$255,2,FALSE),0)</f>
        <v>1001004000</v>
      </c>
    </row>
    <row r="48" spans="1:36" s="30" customFormat="1" ht="27" customHeight="1" x14ac:dyDescent="0.15">
      <c r="A48" s="32" t="s">
        <v>149</v>
      </c>
      <c r="B48" s="33">
        <v>44</v>
      </c>
      <c r="C48" s="34" t="s">
        <v>380</v>
      </c>
      <c r="D48" s="34" t="s">
        <v>380</v>
      </c>
      <c r="E48" s="35" t="s">
        <v>2904</v>
      </c>
      <c r="F48" s="33"/>
      <c r="G48" s="34" t="s">
        <v>1031</v>
      </c>
      <c r="H48" s="36" t="s">
        <v>2371</v>
      </c>
      <c r="I48" s="33">
        <v>267000</v>
      </c>
      <c r="J48" s="33">
        <v>235000</v>
      </c>
      <c r="K48" s="33" t="s">
        <v>2461</v>
      </c>
      <c r="L48" s="37">
        <f t="shared" si="0"/>
        <v>-0.13617021276595742</v>
      </c>
      <c r="M48" s="33"/>
      <c r="N48" s="33" t="s">
        <v>24776</v>
      </c>
      <c r="O48" s="33"/>
      <c r="P48" s="154" t="s">
        <v>24416</v>
      </c>
      <c r="Q48" s="33"/>
      <c r="R48" s="33"/>
      <c r="S48" s="33"/>
      <c r="T48" s="33" t="s">
        <v>2744</v>
      </c>
      <c r="U48" s="33" t="s">
        <v>2953</v>
      </c>
      <c r="V48" s="33" t="s">
        <v>2953</v>
      </c>
      <c r="W48" s="33" t="s">
        <v>2953</v>
      </c>
      <c r="X48" s="33" t="s">
        <v>2953</v>
      </c>
      <c r="Y48" s="33" t="s">
        <v>2953</v>
      </c>
      <c r="Z48" s="33" t="s">
        <v>2953</v>
      </c>
      <c r="AA48" s="33" t="s">
        <v>2953</v>
      </c>
      <c r="AB48" s="39" t="s">
        <v>24825</v>
      </c>
      <c r="AC48" s="29"/>
      <c r="AD48" s="29"/>
      <c r="AE48" s="29"/>
      <c r="AF48" s="137" t="s">
        <v>1589</v>
      </c>
      <c r="AG48" s="30">
        <f t="shared" si="1"/>
        <v>2</v>
      </c>
      <c r="AH48" s="31" t="str">
        <f t="shared" si="2"/>
        <v>TH-100006</v>
      </c>
      <c r="AI48" s="30">
        <v>1001004000</v>
      </c>
      <c r="AJ48" s="102">
        <f>IFERROR(VLOOKUP($C48,'分類(コード表)'!$A$3:$B$38,2,FALSE)*1000000000,0)+IFERROR(VLOOKUP($D48,'分類(コード表)'!$C$3:$D$293,2,FALSE)*1000000,0)+IFERROR(VLOOKUP($E48,'分類(コード表)'!$E$3:$F$353,2,FALSE)*1000,0)+IFERROR(VLOOKUP($F48,'分類(コード表)'!$G$3:$H$255,2,FALSE),0)</f>
        <v>1001004000</v>
      </c>
    </row>
    <row r="49" spans="1:36" s="30" customFormat="1" ht="27" customHeight="1" x14ac:dyDescent="0.15">
      <c r="A49" s="32" t="s">
        <v>149</v>
      </c>
      <c r="B49" s="33">
        <v>45</v>
      </c>
      <c r="C49" s="34" t="s">
        <v>380</v>
      </c>
      <c r="D49" s="34" t="s">
        <v>380</v>
      </c>
      <c r="E49" s="35" t="s">
        <v>2904</v>
      </c>
      <c r="F49" s="33"/>
      <c r="G49" s="34" t="s">
        <v>1043</v>
      </c>
      <c r="H49" s="36" t="s">
        <v>1679</v>
      </c>
      <c r="I49" s="33">
        <v>340</v>
      </c>
      <c r="J49" s="33">
        <v>294</v>
      </c>
      <c r="K49" s="33" t="s">
        <v>2455</v>
      </c>
      <c r="L49" s="37">
        <f t="shared" si="0"/>
        <v>-0.15646258503401356</v>
      </c>
      <c r="M49" s="33"/>
      <c r="N49" s="33" t="s">
        <v>24776</v>
      </c>
      <c r="O49" s="33"/>
      <c r="P49" s="154" t="s">
        <v>37032</v>
      </c>
      <c r="Q49" s="33"/>
      <c r="R49" s="33"/>
      <c r="S49" s="33"/>
      <c r="T49" s="33" t="s">
        <v>2744</v>
      </c>
      <c r="U49" s="33" t="s">
        <v>2953</v>
      </c>
      <c r="V49" s="33" t="s">
        <v>2953</v>
      </c>
      <c r="W49" s="33" t="s">
        <v>2953</v>
      </c>
      <c r="X49" s="33" t="s">
        <v>2953</v>
      </c>
      <c r="Y49" s="33" t="s">
        <v>2953</v>
      </c>
      <c r="Z49" s="33" t="s">
        <v>2954</v>
      </c>
      <c r="AA49" s="33" t="s">
        <v>2953</v>
      </c>
      <c r="AB49" s="39" t="s">
        <v>24826</v>
      </c>
      <c r="AC49" s="29"/>
      <c r="AD49" s="29"/>
      <c r="AE49" s="29"/>
      <c r="AF49" s="137" t="s">
        <v>1611</v>
      </c>
      <c r="AG49" s="30">
        <f t="shared" si="1"/>
        <v>2</v>
      </c>
      <c r="AH49" s="31" t="str">
        <f t="shared" si="2"/>
        <v>TH-110022</v>
      </c>
      <c r="AI49" s="30">
        <v>1001004000</v>
      </c>
      <c r="AJ49" s="102">
        <f>IFERROR(VLOOKUP($C49,'分類(コード表)'!$A$3:$B$38,2,FALSE)*1000000000,0)+IFERROR(VLOOKUP($D49,'分類(コード表)'!$C$3:$D$293,2,FALSE)*1000000,0)+IFERROR(VLOOKUP($E49,'分類(コード表)'!$E$3:$F$353,2,FALSE)*1000,0)+IFERROR(VLOOKUP($F49,'分類(コード表)'!$G$3:$H$255,2,FALSE),0)</f>
        <v>1001004000</v>
      </c>
    </row>
    <row r="50" spans="1:36" s="30" customFormat="1" ht="27" customHeight="1" x14ac:dyDescent="0.15">
      <c r="A50" s="32" t="s">
        <v>149</v>
      </c>
      <c r="B50" s="33">
        <v>46</v>
      </c>
      <c r="C50" s="34" t="s">
        <v>380</v>
      </c>
      <c r="D50" s="34" t="s">
        <v>380</v>
      </c>
      <c r="E50" s="35" t="s">
        <v>2904</v>
      </c>
      <c r="F50" s="33"/>
      <c r="G50" s="34" t="s">
        <v>18116</v>
      </c>
      <c r="H50" s="36" t="s">
        <v>18117</v>
      </c>
      <c r="I50" s="33">
        <v>47555.46</v>
      </c>
      <c r="J50" s="33">
        <v>48084.02</v>
      </c>
      <c r="K50" s="33" t="s">
        <v>18774</v>
      </c>
      <c r="L50" s="37">
        <f t="shared" si="0"/>
        <v>1.0992425342140622E-2</v>
      </c>
      <c r="M50" s="33"/>
      <c r="N50" s="33" t="s">
        <v>24776</v>
      </c>
      <c r="O50" s="33"/>
      <c r="P50" s="153" t="s">
        <v>3043</v>
      </c>
      <c r="Q50" s="33" t="s">
        <v>503</v>
      </c>
      <c r="R50" s="33"/>
      <c r="S50" s="33"/>
      <c r="T50" s="33" t="s">
        <v>2744</v>
      </c>
      <c r="U50" s="33" t="s">
        <v>2954</v>
      </c>
      <c r="V50" s="33" t="s">
        <v>2954</v>
      </c>
      <c r="W50" s="33" t="s">
        <v>2953</v>
      </c>
      <c r="X50" s="33" t="s">
        <v>2953</v>
      </c>
      <c r="Y50" s="33" t="s">
        <v>2954</v>
      </c>
      <c r="Z50" s="33" t="s">
        <v>2953</v>
      </c>
      <c r="AA50" s="33" t="s">
        <v>2954</v>
      </c>
      <c r="AB50" s="39" t="s">
        <v>24827</v>
      </c>
      <c r="AC50" s="29"/>
      <c r="AD50" s="29"/>
      <c r="AE50" s="29"/>
      <c r="AF50" s="137" t="s">
        <v>3043</v>
      </c>
      <c r="AG50" s="30">
        <f t="shared" si="1"/>
        <v>2</v>
      </c>
      <c r="AH50" s="31" t="str">
        <f t="shared" si="2"/>
        <v>KT-160112</v>
      </c>
      <c r="AI50" s="30">
        <v>1001004000</v>
      </c>
      <c r="AJ50" s="102">
        <f>IFERROR(VLOOKUP($C50,'分類(コード表)'!$A$3:$B$38,2,FALSE)*1000000000,0)+IFERROR(VLOOKUP($D50,'分類(コード表)'!$C$3:$D$293,2,FALSE)*1000000,0)+IFERROR(VLOOKUP($E50,'分類(コード表)'!$E$3:$F$353,2,FALSE)*1000,0)+IFERROR(VLOOKUP($F50,'分類(コード表)'!$G$3:$H$255,2,FALSE),0)</f>
        <v>1001004000</v>
      </c>
    </row>
    <row r="51" spans="1:36" s="30" customFormat="1" ht="27" customHeight="1" x14ac:dyDescent="0.15">
      <c r="A51" s="32" t="s">
        <v>149</v>
      </c>
      <c r="B51" s="33">
        <v>47</v>
      </c>
      <c r="C51" s="34" t="s">
        <v>380</v>
      </c>
      <c r="D51" s="34" t="s">
        <v>380</v>
      </c>
      <c r="E51" s="35" t="s">
        <v>2904</v>
      </c>
      <c r="F51" s="33"/>
      <c r="G51" s="34" t="s">
        <v>14785</v>
      </c>
      <c r="H51" s="36" t="s">
        <v>14786</v>
      </c>
      <c r="I51" s="33">
        <v>730</v>
      </c>
      <c r="J51" s="33">
        <v>730</v>
      </c>
      <c r="K51" s="33" t="s">
        <v>22140</v>
      </c>
      <c r="L51" s="37">
        <f t="shared" si="0"/>
        <v>0</v>
      </c>
      <c r="M51" s="33"/>
      <c r="N51" s="33" t="s">
        <v>24776</v>
      </c>
      <c r="O51" s="33"/>
      <c r="P51" s="153" t="s">
        <v>3181</v>
      </c>
      <c r="Q51" s="38" t="s">
        <v>503</v>
      </c>
      <c r="R51" s="33"/>
      <c r="S51" s="33"/>
      <c r="T51" s="33" t="s">
        <v>2744</v>
      </c>
      <c r="U51" s="33" t="s">
        <v>2953</v>
      </c>
      <c r="V51" s="33" t="s">
        <v>2953</v>
      </c>
      <c r="W51" s="33" t="s">
        <v>2953</v>
      </c>
      <c r="X51" s="33" t="s">
        <v>2953</v>
      </c>
      <c r="Y51" s="33" t="s">
        <v>2954</v>
      </c>
      <c r="Z51" s="33" t="s">
        <v>2953</v>
      </c>
      <c r="AA51" s="33" t="s">
        <v>2953</v>
      </c>
      <c r="AB51" s="39" t="s">
        <v>24828</v>
      </c>
      <c r="AC51" s="29"/>
      <c r="AD51" s="29"/>
      <c r="AE51" s="29"/>
      <c r="AF51" s="137" t="s">
        <v>3181</v>
      </c>
      <c r="AG51" s="30">
        <f t="shared" si="1"/>
        <v>2</v>
      </c>
      <c r="AH51" s="31" t="str">
        <f t="shared" si="2"/>
        <v>HR-140007</v>
      </c>
      <c r="AI51" s="30">
        <v>1001004000</v>
      </c>
      <c r="AJ51" s="102">
        <f>IFERROR(VLOOKUP($C51,'分類(コード表)'!$A$3:$B$38,2,FALSE)*1000000000,0)+IFERROR(VLOOKUP($D51,'分類(コード表)'!$C$3:$D$293,2,FALSE)*1000000,0)+IFERROR(VLOOKUP($E51,'分類(コード表)'!$E$3:$F$353,2,FALSE)*1000,0)+IFERROR(VLOOKUP($F51,'分類(コード表)'!$G$3:$H$255,2,FALSE),0)</f>
        <v>1001004000</v>
      </c>
    </row>
    <row r="52" spans="1:36" s="30" customFormat="1" ht="27" customHeight="1" x14ac:dyDescent="0.15">
      <c r="A52" s="32" t="s">
        <v>149</v>
      </c>
      <c r="B52" s="33">
        <v>48</v>
      </c>
      <c r="C52" s="34" t="s">
        <v>380</v>
      </c>
      <c r="D52" s="34" t="s">
        <v>380</v>
      </c>
      <c r="E52" s="35" t="s">
        <v>2904</v>
      </c>
      <c r="F52" s="33" t="s">
        <v>503</v>
      </c>
      <c r="G52" s="34" t="s">
        <v>20030</v>
      </c>
      <c r="H52" s="36" t="s">
        <v>2373</v>
      </c>
      <c r="I52" s="33">
        <v>397200</v>
      </c>
      <c r="J52" s="33">
        <v>2082530</v>
      </c>
      <c r="K52" s="33" t="s">
        <v>24470</v>
      </c>
      <c r="L52" s="37">
        <f t="shared" si="0"/>
        <v>0.8092704546873275</v>
      </c>
      <c r="M52" s="33"/>
      <c r="N52" s="33"/>
      <c r="O52" s="33"/>
      <c r="P52" s="153" t="s">
        <v>22432</v>
      </c>
      <c r="Q52" s="33" t="s">
        <v>503</v>
      </c>
      <c r="R52" s="33" t="s">
        <v>503</v>
      </c>
      <c r="S52" s="33" t="s">
        <v>503</v>
      </c>
      <c r="T52" s="33" t="s">
        <v>381</v>
      </c>
      <c r="U52" s="33" t="s">
        <v>2954</v>
      </c>
      <c r="V52" s="33" t="s">
        <v>2954</v>
      </c>
      <c r="W52" s="33" t="s">
        <v>2954</v>
      </c>
      <c r="X52" s="33" t="s">
        <v>2954</v>
      </c>
      <c r="Y52" s="33" t="s">
        <v>2954</v>
      </c>
      <c r="Z52" s="33" t="s">
        <v>2953</v>
      </c>
      <c r="AA52" s="33" t="s">
        <v>2954</v>
      </c>
      <c r="AB52" s="39" t="s">
        <v>24829</v>
      </c>
      <c r="AC52" s="29"/>
      <c r="AD52" s="29"/>
      <c r="AE52" s="29"/>
      <c r="AF52" s="137" t="s">
        <v>22432</v>
      </c>
      <c r="AG52" s="30">
        <f t="shared" si="1"/>
        <v>2</v>
      </c>
      <c r="AH52" s="31" t="str">
        <f t="shared" si="2"/>
        <v>OK-170005</v>
      </c>
      <c r="AI52" s="30">
        <v>1001004000</v>
      </c>
      <c r="AJ52" s="102">
        <f>IFERROR(VLOOKUP($C52,'分類(コード表)'!$A$3:$B$38,2,FALSE)*1000000000,0)+IFERROR(VLOOKUP($D52,'分類(コード表)'!$C$3:$D$293,2,FALSE)*1000000,0)+IFERROR(VLOOKUP($E52,'分類(コード表)'!$E$3:$F$353,2,FALSE)*1000,0)+IFERROR(VLOOKUP($F52,'分類(コード表)'!$G$3:$H$255,2,FALSE),0)</f>
        <v>1001004000</v>
      </c>
    </row>
    <row r="53" spans="1:36" s="30" customFormat="1" ht="27" customHeight="1" x14ac:dyDescent="0.15">
      <c r="A53" s="32" t="s">
        <v>149</v>
      </c>
      <c r="B53" s="33">
        <v>49</v>
      </c>
      <c r="C53" s="34" t="s">
        <v>380</v>
      </c>
      <c r="D53" s="34" t="s">
        <v>380</v>
      </c>
      <c r="E53" s="35" t="s">
        <v>2904</v>
      </c>
      <c r="F53" s="33"/>
      <c r="G53" s="34" t="s">
        <v>18369</v>
      </c>
      <c r="H53" s="36" t="s">
        <v>18370</v>
      </c>
      <c r="I53" s="33">
        <v>5017160</v>
      </c>
      <c r="J53" s="33">
        <v>3816360</v>
      </c>
      <c r="K53" s="33" t="s">
        <v>22079</v>
      </c>
      <c r="L53" s="37">
        <f t="shared" si="0"/>
        <v>-0.31464536888553485</v>
      </c>
      <c r="M53" s="33"/>
      <c r="N53" s="33" t="s">
        <v>24776</v>
      </c>
      <c r="O53" s="33"/>
      <c r="P53" s="153" t="s">
        <v>26893</v>
      </c>
      <c r="Q53" s="33"/>
      <c r="R53" s="33"/>
      <c r="S53" s="33"/>
      <c r="T53" s="33" t="s">
        <v>381</v>
      </c>
      <c r="U53" s="97" t="s">
        <v>37312</v>
      </c>
      <c r="V53" s="97" t="s">
        <v>37309</v>
      </c>
      <c r="W53" s="97" t="s">
        <v>37309</v>
      </c>
      <c r="X53" s="97" t="s">
        <v>37308</v>
      </c>
      <c r="Y53" s="97" t="s">
        <v>37308</v>
      </c>
      <c r="Z53" s="97" t="s">
        <v>37309</v>
      </c>
      <c r="AA53" s="97" t="s">
        <v>37309</v>
      </c>
      <c r="AB53" s="126" t="s">
        <v>37332</v>
      </c>
      <c r="AC53" s="29"/>
      <c r="AD53" s="29"/>
      <c r="AE53" s="29"/>
      <c r="AF53" s="137" t="s">
        <v>26893</v>
      </c>
      <c r="AG53" s="30">
        <f t="shared" ref="AG53" si="5">LEN(LEFT(AF53,FIND("-",AF53)-1))</f>
        <v>2</v>
      </c>
      <c r="AH53" s="31" t="str">
        <f t="shared" ref="AH53" si="6">LEFT(AF53,FIND("-",AF53)+6)</f>
        <v>KT-170097</v>
      </c>
      <c r="AJ53" s="102"/>
    </row>
    <row r="54" spans="1:36" s="30" customFormat="1" ht="27" customHeight="1" x14ac:dyDescent="0.15">
      <c r="A54" s="32" t="s">
        <v>149</v>
      </c>
      <c r="B54" s="33">
        <v>50</v>
      </c>
      <c r="C54" s="34" t="s">
        <v>380</v>
      </c>
      <c r="D54" s="34" t="s">
        <v>380</v>
      </c>
      <c r="E54" s="35" t="s">
        <v>12008</v>
      </c>
      <c r="F54" s="33"/>
      <c r="G54" s="34" t="s">
        <v>18895</v>
      </c>
      <c r="H54" s="36" t="s">
        <v>18896</v>
      </c>
      <c r="I54" s="33">
        <v>212500</v>
      </c>
      <c r="J54" s="33">
        <v>754200</v>
      </c>
      <c r="K54" s="33" t="s">
        <v>24721</v>
      </c>
      <c r="L54" s="37">
        <f t="shared" si="0"/>
        <v>0.71824449748077435</v>
      </c>
      <c r="M54" s="33"/>
      <c r="N54" s="33" t="s">
        <v>24776</v>
      </c>
      <c r="O54" s="33" t="s">
        <v>24776</v>
      </c>
      <c r="P54" s="153" t="s">
        <v>26522</v>
      </c>
      <c r="Q54" s="33"/>
      <c r="R54" s="33"/>
      <c r="S54" s="33"/>
      <c r="T54" s="33" t="s">
        <v>381</v>
      </c>
      <c r="U54" s="97" t="s">
        <v>26702</v>
      </c>
      <c r="V54" s="97" t="s">
        <v>26701</v>
      </c>
      <c r="W54" s="97" t="s">
        <v>26702</v>
      </c>
      <c r="X54" s="97" t="s">
        <v>26702</v>
      </c>
      <c r="Y54" s="97" t="s">
        <v>26702</v>
      </c>
      <c r="Z54" s="97" t="s">
        <v>26701</v>
      </c>
      <c r="AA54" s="97" t="s">
        <v>26702</v>
      </c>
      <c r="AB54" s="126" t="s">
        <v>26711</v>
      </c>
      <c r="AC54" s="29"/>
      <c r="AD54" s="29"/>
      <c r="AE54" s="29"/>
      <c r="AF54" s="137" t="s">
        <v>26522</v>
      </c>
      <c r="AG54" s="30">
        <f t="shared" si="1"/>
        <v>2</v>
      </c>
      <c r="AH54" s="31" t="str">
        <f t="shared" si="2"/>
        <v>KT-190101</v>
      </c>
      <c r="AJ54" s="102"/>
    </row>
    <row r="55" spans="1:36" s="30" customFormat="1" ht="27" customHeight="1" x14ac:dyDescent="0.15">
      <c r="A55" s="32" t="s">
        <v>149</v>
      </c>
      <c r="B55" s="33">
        <v>51</v>
      </c>
      <c r="C55" s="34" t="s">
        <v>380</v>
      </c>
      <c r="D55" s="34" t="s">
        <v>380</v>
      </c>
      <c r="E55" s="35" t="s">
        <v>12008</v>
      </c>
      <c r="F55" s="33"/>
      <c r="G55" s="34" t="s">
        <v>18455</v>
      </c>
      <c r="H55" s="36" t="s">
        <v>18456</v>
      </c>
      <c r="I55" s="33">
        <v>11215000</v>
      </c>
      <c r="J55" s="33">
        <v>11334000</v>
      </c>
      <c r="K55" s="33" t="s">
        <v>24705</v>
      </c>
      <c r="L55" s="37">
        <f t="shared" si="0"/>
        <v>1.0499382389271172E-2</v>
      </c>
      <c r="M55" s="33"/>
      <c r="N55" s="33" t="s">
        <v>24776</v>
      </c>
      <c r="O55" s="33"/>
      <c r="P55" s="153" t="s">
        <v>26562</v>
      </c>
      <c r="Q55" s="33"/>
      <c r="R55" s="33"/>
      <c r="S55" s="33"/>
      <c r="T55" s="33" t="s">
        <v>381</v>
      </c>
      <c r="U55" s="97" t="s">
        <v>26702</v>
      </c>
      <c r="V55" s="97" t="s">
        <v>26701</v>
      </c>
      <c r="W55" s="97" t="s">
        <v>26701</v>
      </c>
      <c r="X55" s="97" t="s">
        <v>26701</v>
      </c>
      <c r="Y55" s="97" t="s">
        <v>26702</v>
      </c>
      <c r="Z55" s="97" t="s">
        <v>26702</v>
      </c>
      <c r="AA55" s="97" t="s">
        <v>26702</v>
      </c>
      <c r="AB55" s="126" t="s">
        <v>26712</v>
      </c>
      <c r="AC55" s="29"/>
      <c r="AD55" s="29"/>
      <c r="AE55" s="29"/>
      <c r="AF55" s="137" t="s">
        <v>26562</v>
      </c>
      <c r="AG55" s="30">
        <f t="shared" si="1"/>
        <v>2</v>
      </c>
      <c r="AH55" s="31" t="str">
        <f t="shared" si="2"/>
        <v>KT-180023</v>
      </c>
      <c r="AJ55" s="102"/>
    </row>
    <row r="56" spans="1:36" s="30" customFormat="1" ht="27" customHeight="1" x14ac:dyDescent="0.15">
      <c r="A56" s="32" t="s">
        <v>149</v>
      </c>
      <c r="B56" s="33">
        <v>52</v>
      </c>
      <c r="C56" s="34" t="s">
        <v>380</v>
      </c>
      <c r="D56" s="34" t="s">
        <v>380</v>
      </c>
      <c r="E56" s="35" t="s">
        <v>119</v>
      </c>
      <c r="F56" s="33"/>
      <c r="G56" s="34" t="s">
        <v>766</v>
      </c>
      <c r="H56" s="36" t="s">
        <v>1960</v>
      </c>
      <c r="I56" s="33">
        <v>11015981</v>
      </c>
      <c r="J56" s="33">
        <v>15190000</v>
      </c>
      <c r="K56" s="33" t="s">
        <v>2593</v>
      </c>
      <c r="L56" s="37">
        <f t="shared" si="0"/>
        <v>0.27478729427254778</v>
      </c>
      <c r="M56" s="33"/>
      <c r="N56" s="33" t="s">
        <v>24776</v>
      </c>
      <c r="O56" s="33"/>
      <c r="P56" s="153" t="s">
        <v>6184</v>
      </c>
      <c r="Q56" s="33"/>
      <c r="R56" s="33"/>
      <c r="S56" s="33"/>
      <c r="T56" s="33" t="s">
        <v>2744</v>
      </c>
      <c r="U56" s="33" t="s">
        <v>2953</v>
      </c>
      <c r="V56" s="33" t="s">
        <v>2956</v>
      </c>
      <c r="W56" s="33" t="s">
        <v>2954</v>
      </c>
      <c r="X56" s="33" t="s">
        <v>2953</v>
      </c>
      <c r="Y56" s="33" t="s">
        <v>2953</v>
      </c>
      <c r="Z56" s="33" t="s">
        <v>2954</v>
      </c>
      <c r="AA56" s="33" t="s">
        <v>2953</v>
      </c>
      <c r="AB56" s="39" t="s">
        <v>24830</v>
      </c>
      <c r="AC56" s="29"/>
      <c r="AD56" s="29"/>
      <c r="AE56" s="29"/>
      <c r="AF56" s="137" t="s">
        <v>6184</v>
      </c>
      <c r="AG56" s="30">
        <f t="shared" si="1"/>
        <v>2</v>
      </c>
      <c r="AH56" s="31" t="str">
        <f t="shared" si="2"/>
        <v>KK-080038</v>
      </c>
      <c r="AI56" s="30">
        <v>1001006000</v>
      </c>
      <c r="AJ56" s="102">
        <f>IFERROR(VLOOKUP($C56,'分類(コード表)'!$A$3:$B$38,2,FALSE)*1000000000,0)+IFERROR(VLOOKUP($D56,'分類(コード表)'!$C$3:$D$293,2,FALSE)*1000000,0)+IFERROR(VLOOKUP($E56,'分類(コード表)'!$E$3:$F$353,2,FALSE)*1000,0)+IFERROR(VLOOKUP($F56,'分類(コード表)'!$G$3:$H$255,2,FALSE),0)</f>
        <v>1001006000</v>
      </c>
    </row>
    <row r="57" spans="1:36" s="30" customFormat="1" ht="27" customHeight="1" x14ac:dyDescent="0.15">
      <c r="A57" s="32" t="s">
        <v>149</v>
      </c>
      <c r="B57" s="33">
        <v>53</v>
      </c>
      <c r="C57" s="34" t="s">
        <v>380</v>
      </c>
      <c r="D57" s="34" t="s">
        <v>380</v>
      </c>
      <c r="E57" s="34" t="s">
        <v>119</v>
      </c>
      <c r="F57" s="33"/>
      <c r="G57" s="34" t="s">
        <v>822</v>
      </c>
      <c r="H57" s="36" t="s">
        <v>2087</v>
      </c>
      <c r="I57" s="33">
        <v>50000000</v>
      </c>
      <c r="J57" s="33">
        <v>235500000</v>
      </c>
      <c r="K57" s="33" t="s">
        <v>2641</v>
      </c>
      <c r="L57" s="37">
        <f t="shared" si="0"/>
        <v>0.78768577494692149</v>
      </c>
      <c r="M57" s="33"/>
      <c r="N57" s="33" t="s">
        <v>24776</v>
      </c>
      <c r="O57" s="33"/>
      <c r="P57" s="153" t="s">
        <v>7934</v>
      </c>
      <c r="Q57" s="33" t="s">
        <v>2758</v>
      </c>
      <c r="R57" s="33"/>
      <c r="S57" s="33"/>
      <c r="T57" s="33" t="s">
        <v>2744</v>
      </c>
      <c r="U57" s="33" t="s">
        <v>2954</v>
      </c>
      <c r="V57" s="33" t="s">
        <v>2953</v>
      </c>
      <c r="W57" s="33" t="s">
        <v>2954</v>
      </c>
      <c r="X57" s="33" t="s">
        <v>2953</v>
      </c>
      <c r="Y57" s="33" t="s">
        <v>2954</v>
      </c>
      <c r="Z57" s="33" t="s">
        <v>2954</v>
      </c>
      <c r="AA57" s="33" t="s">
        <v>2954</v>
      </c>
      <c r="AB57" s="39" t="s">
        <v>24831</v>
      </c>
      <c r="AC57" s="29"/>
      <c r="AD57" s="29"/>
      <c r="AE57" s="29"/>
      <c r="AF57" s="137" t="s">
        <v>7934</v>
      </c>
      <c r="AG57" s="30">
        <f t="shared" si="1"/>
        <v>2</v>
      </c>
      <c r="AH57" s="31" t="str">
        <f t="shared" si="2"/>
        <v>KT-090048</v>
      </c>
      <c r="AI57" s="30">
        <v>1001006000</v>
      </c>
      <c r="AJ57" s="102">
        <f>IFERROR(VLOOKUP($C57,'分類(コード表)'!$A$3:$B$38,2,FALSE)*1000000000,0)+IFERROR(VLOOKUP($D57,'分類(コード表)'!$C$3:$D$293,2,FALSE)*1000000,0)+IFERROR(VLOOKUP($E57,'分類(コード表)'!$E$3:$F$353,2,FALSE)*1000,0)+IFERROR(VLOOKUP($F57,'分類(コード表)'!$G$3:$H$255,2,FALSE),0)</f>
        <v>1001006000</v>
      </c>
    </row>
    <row r="58" spans="1:36" s="30" customFormat="1" ht="27" customHeight="1" x14ac:dyDescent="0.15">
      <c r="A58" s="32" t="s">
        <v>149</v>
      </c>
      <c r="B58" s="33">
        <v>54</v>
      </c>
      <c r="C58" s="34" t="s">
        <v>380</v>
      </c>
      <c r="D58" s="34" t="s">
        <v>380</v>
      </c>
      <c r="E58" s="34" t="s">
        <v>119</v>
      </c>
      <c r="F58" s="33"/>
      <c r="G58" s="34" t="s">
        <v>1037</v>
      </c>
      <c r="H58" s="36" t="s">
        <v>2391</v>
      </c>
      <c r="I58" s="33">
        <v>11017126.5</v>
      </c>
      <c r="J58" s="33">
        <v>11351861.1</v>
      </c>
      <c r="K58" s="33" t="s">
        <v>2490</v>
      </c>
      <c r="L58" s="37">
        <f t="shared" si="0"/>
        <v>2.9487200120868251E-2</v>
      </c>
      <c r="M58" s="33"/>
      <c r="N58" s="33" t="s">
        <v>24776</v>
      </c>
      <c r="O58" s="33"/>
      <c r="P58" s="154" t="s">
        <v>37018</v>
      </c>
      <c r="Q58" s="33" t="s">
        <v>578</v>
      </c>
      <c r="R58" s="33"/>
      <c r="S58" s="33"/>
      <c r="T58" s="33" t="s">
        <v>2744</v>
      </c>
      <c r="U58" s="33" t="s">
        <v>2954</v>
      </c>
      <c r="V58" s="33" t="s">
        <v>2954</v>
      </c>
      <c r="W58" s="33" t="s">
        <v>2954</v>
      </c>
      <c r="X58" s="33" t="s">
        <v>2954</v>
      </c>
      <c r="Y58" s="33" t="s">
        <v>2954</v>
      </c>
      <c r="Z58" s="33" t="s">
        <v>2953</v>
      </c>
      <c r="AA58" s="33" t="s">
        <v>2954</v>
      </c>
      <c r="AB58" s="39" t="s">
        <v>24832</v>
      </c>
      <c r="AC58" s="29"/>
      <c r="AD58" s="29"/>
      <c r="AE58" s="29"/>
      <c r="AF58" s="137" t="s">
        <v>1605</v>
      </c>
      <c r="AG58" s="30">
        <f t="shared" si="1"/>
        <v>2</v>
      </c>
      <c r="AH58" s="31" t="str">
        <f t="shared" si="2"/>
        <v>TH-110010</v>
      </c>
      <c r="AI58" s="30">
        <v>1001006000</v>
      </c>
      <c r="AJ58" s="102">
        <f>IFERROR(VLOOKUP($C58,'分類(コード表)'!$A$3:$B$38,2,FALSE)*1000000000,0)+IFERROR(VLOOKUP($D58,'分類(コード表)'!$C$3:$D$293,2,FALSE)*1000000,0)+IFERROR(VLOOKUP($E58,'分類(コード表)'!$E$3:$F$353,2,FALSE)*1000,0)+IFERROR(VLOOKUP($F58,'分類(コード表)'!$G$3:$H$255,2,FALSE),0)</f>
        <v>1001006000</v>
      </c>
    </row>
    <row r="59" spans="1:36" s="30" customFormat="1" ht="27" customHeight="1" x14ac:dyDescent="0.15">
      <c r="A59" s="32" t="s">
        <v>149</v>
      </c>
      <c r="B59" s="33">
        <v>55</v>
      </c>
      <c r="C59" s="34" t="s">
        <v>380</v>
      </c>
      <c r="D59" s="34" t="s">
        <v>380</v>
      </c>
      <c r="E59" s="34" t="s">
        <v>119</v>
      </c>
      <c r="F59" s="34" t="s">
        <v>503</v>
      </c>
      <c r="G59" s="34" t="s">
        <v>21785</v>
      </c>
      <c r="H59" s="34" t="s">
        <v>21786</v>
      </c>
      <c r="I59" s="33">
        <v>5167600</v>
      </c>
      <c r="J59" s="33">
        <v>8495200</v>
      </c>
      <c r="K59" s="33" t="s">
        <v>24465</v>
      </c>
      <c r="L59" s="37">
        <f t="shared" si="0"/>
        <v>0.39170355024013559</v>
      </c>
      <c r="M59" s="33"/>
      <c r="N59" s="33"/>
      <c r="O59" s="33"/>
      <c r="P59" s="153" t="s">
        <v>22470</v>
      </c>
      <c r="Q59" s="33" t="s">
        <v>503</v>
      </c>
      <c r="R59" s="33" t="s">
        <v>503</v>
      </c>
      <c r="S59" s="33" t="s">
        <v>503</v>
      </c>
      <c r="T59" s="33" t="s">
        <v>381</v>
      </c>
      <c r="U59" s="97" t="s">
        <v>2954</v>
      </c>
      <c r="V59" s="97" t="s">
        <v>2954</v>
      </c>
      <c r="W59" s="97" t="s">
        <v>2953</v>
      </c>
      <c r="X59" s="97" t="s">
        <v>2953</v>
      </c>
      <c r="Y59" s="97" t="s">
        <v>2954</v>
      </c>
      <c r="Z59" s="97" t="s">
        <v>2953</v>
      </c>
      <c r="AA59" s="97" t="s">
        <v>2954</v>
      </c>
      <c r="AB59" s="126" t="s">
        <v>24833</v>
      </c>
      <c r="AC59" s="29"/>
      <c r="AD59" s="29"/>
      <c r="AE59" s="29"/>
      <c r="AF59" s="137" t="s">
        <v>22470</v>
      </c>
      <c r="AG59" s="30">
        <f t="shared" si="1"/>
        <v>2</v>
      </c>
      <c r="AH59" s="31" t="str">
        <f t="shared" si="2"/>
        <v>TH-160012</v>
      </c>
      <c r="AI59" s="30">
        <v>1001006000</v>
      </c>
      <c r="AJ59" s="102">
        <f>IFERROR(VLOOKUP($C59,'分類(コード表)'!$A$3:$B$38,2,FALSE)*1000000000,0)+IFERROR(VLOOKUP($D59,'分類(コード表)'!$C$3:$D$293,2,FALSE)*1000000,0)+IFERROR(VLOOKUP($E59,'分類(コード表)'!$E$3:$F$353,2,FALSE)*1000,0)+IFERROR(VLOOKUP($F59,'分類(コード表)'!$G$3:$H$255,2,FALSE),0)</f>
        <v>1001006000</v>
      </c>
    </row>
    <row r="60" spans="1:36" s="30" customFormat="1" ht="27" customHeight="1" x14ac:dyDescent="0.15">
      <c r="A60" s="32" t="s">
        <v>149</v>
      </c>
      <c r="B60" s="33">
        <v>56</v>
      </c>
      <c r="C60" s="34" t="s">
        <v>380</v>
      </c>
      <c r="D60" s="34" t="s">
        <v>380</v>
      </c>
      <c r="E60" s="34" t="s">
        <v>119</v>
      </c>
      <c r="F60" s="33" t="s">
        <v>503</v>
      </c>
      <c r="G60" s="34" t="s">
        <v>21782</v>
      </c>
      <c r="H60" s="36" t="s">
        <v>12441</v>
      </c>
      <c r="I60" s="33">
        <v>300000</v>
      </c>
      <c r="J60" s="33">
        <v>351000</v>
      </c>
      <c r="K60" s="33" t="s">
        <v>22154</v>
      </c>
      <c r="L60" s="37">
        <f t="shared" si="0"/>
        <v>0.14529914529914534</v>
      </c>
      <c r="M60" s="33"/>
      <c r="N60" s="33"/>
      <c r="O60" s="33"/>
      <c r="P60" s="153" t="s">
        <v>22478</v>
      </c>
      <c r="Q60" s="33" t="s">
        <v>503</v>
      </c>
      <c r="R60" s="33" t="s">
        <v>503</v>
      </c>
      <c r="S60" s="33" t="s">
        <v>503</v>
      </c>
      <c r="T60" s="33" t="s">
        <v>381</v>
      </c>
      <c r="U60" s="33" t="s">
        <v>2954</v>
      </c>
      <c r="V60" s="33" t="s">
        <v>2954</v>
      </c>
      <c r="W60" s="33" t="s">
        <v>2953</v>
      </c>
      <c r="X60" s="33" t="s">
        <v>2954</v>
      </c>
      <c r="Y60" s="33" t="s">
        <v>2953</v>
      </c>
      <c r="Z60" s="33" t="s">
        <v>2954</v>
      </c>
      <c r="AA60" s="33" t="s">
        <v>2954</v>
      </c>
      <c r="AB60" s="39" t="s">
        <v>24834</v>
      </c>
      <c r="AC60" s="29"/>
      <c r="AD60" s="29"/>
      <c r="AE60" s="29"/>
      <c r="AF60" s="137" t="s">
        <v>22478</v>
      </c>
      <c r="AG60" s="30">
        <f t="shared" si="1"/>
        <v>2</v>
      </c>
      <c r="AH60" s="31" t="str">
        <f t="shared" si="2"/>
        <v>TH-160010</v>
      </c>
      <c r="AI60" s="30">
        <v>1001006000</v>
      </c>
      <c r="AJ60" s="102">
        <f>IFERROR(VLOOKUP($C60,'分類(コード表)'!$A$3:$B$38,2,FALSE)*1000000000,0)+IFERROR(VLOOKUP($D60,'分類(コード表)'!$C$3:$D$293,2,FALSE)*1000000,0)+IFERROR(VLOOKUP($E60,'分類(コード表)'!$E$3:$F$353,2,FALSE)*1000,0)+IFERROR(VLOOKUP($F60,'分類(コード表)'!$G$3:$H$255,2,FALSE),0)</f>
        <v>1001006000</v>
      </c>
    </row>
    <row r="61" spans="1:36" s="30" customFormat="1" ht="27" customHeight="1" x14ac:dyDescent="0.15">
      <c r="A61" s="32" t="s">
        <v>149</v>
      </c>
      <c r="B61" s="33">
        <v>57</v>
      </c>
      <c r="C61" s="34" t="s">
        <v>380</v>
      </c>
      <c r="D61" s="34" t="s">
        <v>380</v>
      </c>
      <c r="E61" s="34" t="s">
        <v>150</v>
      </c>
      <c r="F61" s="33"/>
      <c r="G61" s="34" t="s">
        <v>24835</v>
      </c>
      <c r="H61" s="36" t="s">
        <v>1762</v>
      </c>
      <c r="I61" s="33">
        <v>952163</v>
      </c>
      <c r="J61" s="33">
        <v>956803</v>
      </c>
      <c r="K61" s="33" t="s">
        <v>2465</v>
      </c>
      <c r="L61" s="37">
        <f t="shared" si="0"/>
        <v>4.8494831224400459E-3</v>
      </c>
      <c r="M61" s="33"/>
      <c r="N61" s="33" t="s">
        <v>24776</v>
      </c>
      <c r="O61" s="33"/>
      <c r="P61" s="154" t="s">
        <v>23644</v>
      </c>
      <c r="Q61" s="33"/>
      <c r="R61" s="33"/>
      <c r="S61" s="33"/>
      <c r="T61" s="33" t="s">
        <v>2744</v>
      </c>
      <c r="U61" s="33" t="s">
        <v>2953</v>
      </c>
      <c r="V61" s="33" t="s">
        <v>2953</v>
      </c>
      <c r="W61" s="33" t="s">
        <v>2953</v>
      </c>
      <c r="X61" s="33" t="s">
        <v>2953</v>
      </c>
      <c r="Y61" s="33" t="s">
        <v>2953</v>
      </c>
      <c r="Z61" s="33" t="s">
        <v>2954</v>
      </c>
      <c r="AA61" s="33" t="s">
        <v>2953</v>
      </c>
      <c r="AB61" s="39" t="s">
        <v>24836</v>
      </c>
      <c r="AC61" s="29"/>
      <c r="AD61" s="29"/>
      <c r="AE61" s="29"/>
      <c r="AF61" s="137" t="s">
        <v>1137</v>
      </c>
      <c r="AG61" s="30">
        <f t="shared" si="1"/>
        <v>2</v>
      </c>
      <c r="AH61" s="31" t="str">
        <f t="shared" si="2"/>
        <v>CG-100005</v>
      </c>
      <c r="AI61" s="30">
        <v>1001351000</v>
      </c>
      <c r="AJ61" s="102">
        <f>IFERROR(VLOOKUP($C61,'分類(コード表)'!$A$3:$B$38,2,FALSE)*1000000000,0)+IFERROR(VLOOKUP($D61,'分類(コード表)'!$C$3:$D$293,2,FALSE)*1000000,0)+IFERROR(VLOOKUP($E61,'分類(コード表)'!$E$3:$F$353,2,FALSE)*1000,0)+IFERROR(VLOOKUP($F61,'分類(コード表)'!$G$3:$H$255,2,FALSE),0)</f>
        <v>1001351000</v>
      </c>
    </row>
    <row r="62" spans="1:36" s="30" customFormat="1" ht="27" customHeight="1" x14ac:dyDescent="0.15">
      <c r="A62" s="32" t="s">
        <v>149</v>
      </c>
      <c r="B62" s="33">
        <v>58</v>
      </c>
      <c r="C62" s="34" t="s">
        <v>380</v>
      </c>
      <c r="D62" s="34" t="s">
        <v>380</v>
      </c>
      <c r="E62" s="35" t="s">
        <v>150</v>
      </c>
      <c r="F62" s="33"/>
      <c r="G62" s="34" t="s">
        <v>731</v>
      </c>
      <c r="H62" s="36" t="s">
        <v>1894</v>
      </c>
      <c r="I62" s="33">
        <v>20258.88</v>
      </c>
      <c r="J62" s="33">
        <v>23088</v>
      </c>
      <c r="K62" s="33" t="s">
        <v>2563</v>
      </c>
      <c r="L62" s="37">
        <f t="shared" si="0"/>
        <v>0.12253638253638244</v>
      </c>
      <c r="M62" s="33"/>
      <c r="N62" s="33" t="s">
        <v>24776</v>
      </c>
      <c r="O62" s="33"/>
      <c r="P62" s="153" t="s">
        <v>1250</v>
      </c>
      <c r="Q62" s="38"/>
      <c r="R62" s="33"/>
      <c r="S62" s="33"/>
      <c r="T62" s="33" t="s">
        <v>2744</v>
      </c>
      <c r="U62" s="33" t="s">
        <v>2954</v>
      </c>
      <c r="V62" s="33" t="s">
        <v>2954</v>
      </c>
      <c r="W62" s="33" t="s">
        <v>2954</v>
      </c>
      <c r="X62" s="33" t="s">
        <v>2953</v>
      </c>
      <c r="Y62" s="33" t="s">
        <v>2954</v>
      </c>
      <c r="Z62" s="33" t="s">
        <v>2953</v>
      </c>
      <c r="AA62" s="33" t="s">
        <v>2954</v>
      </c>
      <c r="AB62" s="39" t="s">
        <v>24837</v>
      </c>
      <c r="AC62" s="29"/>
      <c r="AD62" s="29"/>
      <c r="AE62" s="29"/>
      <c r="AF62" s="137" t="s">
        <v>1250</v>
      </c>
      <c r="AG62" s="30">
        <f t="shared" si="1"/>
        <v>2</v>
      </c>
      <c r="AH62" s="31" t="str">
        <f t="shared" si="2"/>
        <v>HK-130006</v>
      </c>
      <c r="AI62" s="30">
        <v>1001351000</v>
      </c>
      <c r="AJ62" s="102">
        <f>IFERROR(VLOOKUP($C62,'分類(コード表)'!$A$3:$B$38,2,FALSE)*1000000000,0)+IFERROR(VLOOKUP($D62,'分類(コード表)'!$C$3:$D$293,2,FALSE)*1000000,0)+IFERROR(VLOOKUP($E62,'分類(コード表)'!$E$3:$F$353,2,FALSE)*1000,0)+IFERROR(VLOOKUP($F62,'分類(コード表)'!$G$3:$H$255,2,FALSE),0)</f>
        <v>1001351000</v>
      </c>
    </row>
    <row r="63" spans="1:36" s="30" customFormat="1" ht="27" customHeight="1" x14ac:dyDescent="0.15">
      <c r="A63" s="32" t="s">
        <v>149</v>
      </c>
      <c r="B63" s="33">
        <v>59</v>
      </c>
      <c r="C63" s="34" t="s">
        <v>380</v>
      </c>
      <c r="D63" s="34" t="s">
        <v>380</v>
      </c>
      <c r="E63" s="35" t="s">
        <v>150</v>
      </c>
      <c r="F63" s="35"/>
      <c r="G63" s="34" t="s">
        <v>958</v>
      </c>
      <c r="H63" s="36" t="s">
        <v>2259</v>
      </c>
      <c r="I63" s="33">
        <v>57090</v>
      </c>
      <c r="J63" s="33">
        <v>66040</v>
      </c>
      <c r="K63" s="33" t="s">
        <v>2449</v>
      </c>
      <c r="L63" s="37">
        <f t="shared" si="0"/>
        <v>0.13552392489400367</v>
      </c>
      <c r="M63" s="33"/>
      <c r="N63" s="33" t="s">
        <v>24776</v>
      </c>
      <c r="O63" s="33"/>
      <c r="P63" s="153" t="s">
        <v>1521</v>
      </c>
      <c r="Q63" s="38"/>
      <c r="R63" s="33"/>
      <c r="S63" s="33" t="s">
        <v>381</v>
      </c>
      <c r="T63" s="33" t="s">
        <v>2744</v>
      </c>
      <c r="U63" s="97" t="s">
        <v>2954</v>
      </c>
      <c r="V63" s="33" t="s">
        <v>2955</v>
      </c>
      <c r="W63" s="33" t="s">
        <v>2954</v>
      </c>
      <c r="X63" s="33" t="s">
        <v>2954</v>
      </c>
      <c r="Y63" s="33" t="s">
        <v>2954</v>
      </c>
      <c r="Z63" s="33" t="s">
        <v>2954</v>
      </c>
      <c r="AA63" s="33" t="s">
        <v>2954</v>
      </c>
      <c r="AB63" s="39" t="s">
        <v>24838</v>
      </c>
      <c r="AC63" s="29"/>
      <c r="AD63" s="29"/>
      <c r="AE63" s="29"/>
      <c r="AF63" s="137" t="s">
        <v>1521</v>
      </c>
      <c r="AG63" s="30">
        <f t="shared" si="1"/>
        <v>2</v>
      </c>
      <c r="AH63" s="31" t="str">
        <f t="shared" si="2"/>
        <v>KT-160154</v>
      </c>
      <c r="AI63" s="30">
        <v>1001351000</v>
      </c>
      <c r="AJ63" s="102">
        <f>IFERROR(VLOOKUP($C63,'分類(コード表)'!$A$3:$B$38,2,FALSE)*1000000000,0)+IFERROR(VLOOKUP($D63,'分類(コード表)'!$C$3:$D$293,2,FALSE)*1000000,0)+IFERROR(VLOOKUP($E63,'分類(コード表)'!$E$3:$F$353,2,FALSE)*1000,0)+IFERROR(VLOOKUP($F63,'分類(コード表)'!$G$3:$H$255,2,FALSE),0)</f>
        <v>1001351000</v>
      </c>
    </row>
    <row r="64" spans="1:36" s="30" customFormat="1" ht="27" customHeight="1" x14ac:dyDescent="0.15">
      <c r="A64" s="32" t="s">
        <v>149</v>
      </c>
      <c r="B64" s="33">
        <v>60</v>
      </c>
      <c r="C64" s="34" t="s">
        <v>380</v>
      </c>
      <c r="D64" s="34" t="s">
        <v>380</v>
      </c>
      <c r="E64" s="35" t="s">
        <v>150</v>
      </c>
      <c r="F64" s="35" t="s">
        <v>503</v>
      </c>
      <c r="G64" s="34" t="s">
        <v>15735</v>
      </c>
      <c r="H64" s="36" t="s">
        <v>12775</v>
      </c>
      <c r="I64" s="33">
        <v>119200</v>
      </c>
      <c r="J64" s="33">
        <v>215800</v>
      </c>
      <c r="K64" s="33" t="s">
        <v>24504</v>
      </c>
      <c r="L64" s="37">
        <f t="shared" si="0"/>
        <v>0.44763670064874883</v>
      </c>
      <c r="M64" s="33"/>
      <c r="N64" s="33"/>
      <c r="O64" s="33"/>
      <c r="P64" s="153" t="s">
        <v>22534</v>
      </c>
      <c r="Q64" s="38" t="s">
        <v>503</v>
      </c>
      <c r="R64" s="33" t="s">
        <v>503</v>
      </c>
      <c r="S64" s="33" t="s">
        <v>503</v>
      </c>
      <c r="T64" s="33" t="s">
        <v>381</v>
      </c>
      <c r="U64" s="97" t="s">
        <v>2954</v>
      </c>
      <c r="V64" s="33" t="s">
        <v>2953</v>
      </c>
      <c r="W64" s="33" t="s">
        <v>2954</v>
      </c>
      <c r="X64" s="33" t="s">
        <v>2953</v>
      </c>
      <c r="Y64" s="33" t="s">
        <v>2954</v>
      </c>
      <c r="Z64" s="97" t="s">
        <v>2954</v>
      </c>
      <c r="AA64" s="33" t="s">
        <v>2953</v>
      </c>
      <c r="AB64" s="39" t="s">
        <v>24839</v>
      </c>
      <c r="AC64" s="29"/>
      <c r="AD64" s="29"/>
      <c r="AE64" s="29"/>
      <c r="AF64" s="137" t="s">
        <v>22534</v>
      </c>
      <c r="AG64" s="30">
        <f t="shared" si="1"/>
        <v>2</v>
      </c>
      <c r="AH64" s="31" t="str">
        <f t="shared" si="2"/>
        <v>KK-150014</v>
      </c>
      <c r="AI64" s="30">
        <v>1001351000</v>
      </c>
      <c r="AJ64" s="102">
        <f>IFERROR(VLOOKUP($C64,'分類(コード表)'!$A$3:$B$38,2,FALSE)*1000000000,0)+IFERROR(VLOOKUP($D64,'分類(コード表)'!$C$3:$D$293,2,FALSE)*1000000,0)+IFERROR(VLOOKUP($E64,'分類(コード表)'!$E$3:$F$353,2,FALSE)*1000,0)+IFERROR(VLOOKUP($F64,'分類(コード表)'!$G$3:$H$255,2,FALSE),0)</f>
        <v>1001351000</v>
      </c>
    </row>
    <row r="65" spans="1:36" s="30" customFormat="1" ht="27" customHeight="1" x14ac:dyDescent="0.15">
      <c r="A65" s="32" t="s">
        <v>149</v>
      </c>
      <c r="B65" s="33">
        <v>61</v>
      </c>
      <c r="C65" s="34" t="s">
        <v>380</v>
      </c>
      <c r="D65" s="34" t="s">
        <v>503</v>
      </c>
      <c r="E65" s="35"/>
      <c r="F65" s="35"/>
      <c r="G65" s="34" t="s">
        <v>24630</v>
      </c>
      <c r="H65" s="36" t="s">
        <v>12742</v>
      </c>
      <c r="I65" s="33">
        <v>1244145</v>
      </c>
      <c r="J65" s="33">
        <v>8021525</v>
      </c>
      <c r="K65" s="33" t="s">
        <v>24631</v>
      </c>
      <c r="L65" s="37">
        <f t="shared" si="0"/>
        <v>0.84489919310854233</v>
      </c>
      <c r="M65" s="33"/>
      <c r="N65" s="33" t="s">
        <v>24776</v>
      </c>
      <c r="O65" s="33"/>
      <c r="P65" s="153" t="s">
        <v>26518</v>
      </c>
      <c r="Q65" s="38"/>
      <c r="R65" s="33"/>
      <c r="S65" s="33"/>
      <c r="T65" s="33" t="s">
        <v>381</v>
      </c>
      <c r="U65" s="97" t="s">
        <v>26702</v>
      </c>
      <c r="V65" s="97" t="s">
        <v>26702</v>
      </c>
      <c r="W65" s="97" t="s">
        <v>26702</v>
      </c>
      <c r="X65" s="97" t="s">
        <v>26702</v>
      </c>
      <c r="Y65" s="97" t="s">
        <v>26702</v>
      </c>
      <c r="Z65" s="97" t="s">
        <v>26701</v>
      </c>
      <c r="AA65" s="97" t="s">
        <v>26702</v>
      </c>
      <c r="AB65" s="126" t="s">
        <v>26713</v>
      </c>
      <c r="AC65" s="29"/>
      <c r="AD65" s="29"/>
      <c r="AE65" s="29"/>
      <c r="AF65" s="137" t="s">
        <v>26518</v>
      </c>
      <c r="AG65" s="30">
        <f t="shared" si="1"/>
        <v>2</v>
      </c>
      <c r="AH65" s="31" t="str">
        <f t="shared" si="2"/>
        <v>KK-200023</v>
      </c>
      <c r="AJ65" s="102"/>
    </row>
    <row r="66" spans="1:36" s="30" customFormat="1" ht="27" customHeight="1" x14ac:dyDescent="0.15">
      <c r="A66" s="32" t="s">
        <v>149</v>
      </c>
      <c r="B66" s="33">
        <v>62</v>
      </c>
      <c r="C66" s="34" t="s">
        <v>380</v>
      </c>
      <c r="D66" s="34" t="s">
        <v>380</v>
      </c>
      <c r="E66" s="35"/>
      <c r="F66" s="35"/>
      <c r="G66" s="34" t="s">
        <v>18280</v>
      </c>
      <c r="H66" s="36" t="s">
        <v>18281</v>
      </c>
      <c r="I66" s="33">
        <v>59800</v>
      </c>
      <c r="J66" s="33">
        <v>52400</v>
      </c>
      <c r="K66" s="33" t="s">
        <v>22128</v>
      </c>
      <c r="L66" s="37">
        <f t="shared" si="0"/>
        <v>-0.14122137404580148</v>
      </c>
      <c r="M66" s="33"/>
      <c r="N66" s="33" t="s">
        <v>24776</v>
      </c>
      <c r="O66" s="33"/>
      <c r="P66" s="153" t="s">
        <v>26582</v>
      </c>
      <c r="Q66" s="38"/>
      <c r="R66" s="33"/>
      <c r="S66" s="33"/>
      <c r="T66" s="33" t="s">
        <v>381</v>
      </c>
      <c r="U66" s="97" t="s">
        <v>26700</v>
      </c>
      <c r="V66" s="97" t="s">
        <v>26701</v>
      </c>
      <c r="W66" s="97" t="s">
        <v>26701</v>
      </c>
      <c r="X66" s="97" t="s">
        <v>26702</v>
      </c>
      <c r="Y66" s="97" t="s">
        <v>26701</v>
      </c>
      <c r="Z66" s="97" t="s">
        <v>26701</v>
      </c>
      <c r="AA66" s="97" t="s">
        <v>26701</v>
      </c>
      <c r="AB66" s="126" t="s">
        <v>26714</v>
      </c>
      <c r="AC66" s="29"/>
      <c r="AD66" s="29"/>
      <c r="AE66" s="29"/>
      <c r="AF66" s="137" t="s">
        <v>26582</v>
      </c>
      <c r="AG66" s="30">
        <f t="shared" si="1"/>
        <v>2</v>
      </c>
      <c r="AH66" s="31" t="str">
        <f t="shared" si="2"/>
        <v>KT-170051</v>
      </c>
      <c r="AJ66" s="102"/>
    </row>
    <row r="67" spans="1:36" s="30" customFormat="1" ht="27" customHeight="1" x14ac:dyDescent="0.15">
      <c r="A67" s="32" t="s">
        <v>149</v>
      </c>
      <c r="B67" s="33">
        <v>63</v>
      </c>
      <c r="C67" s="34" t="s">
        <v>380</v>
      </c>
      <c r="D67" s="34" t="s">
        <v>431</v>
      </c>
      <c r="E67" s="35"/>
      <c r="F67" s="35"/>
      <c r="G67" s="34" t="s">
        <v>1033</v>
      </c>
      <c r="H67" s="36" t="s">
        <v>2385</v>
      </c>
      <c r="I67" s="33">
        <v>692821.2</v>
      </c>
      <c r="J67" s="33">
        <v>1104000</v>
      </c>
      <c r="K67" s="33" t="s">
        <v>2735</v>
      </c>
      <c r="L67" s="37">
        <f t="shared" si="0"/>
        <v>0.37244456521739133</v>
      </c>
      <c r="M67" s="33"/>
      <c r="N67" s="33" t="s">
        <v>24776</v>
      </c>
      <c r="O67" s="33"/>
      <c r="P67" s="154" t="s">
        <v>24429</v>
      </c>
      <c r="Q67" s="33" t="s">
        <v>578</v>
      </c>
      <c r="R67" s="33"/>
      <c r="S67" s="33"/>
      <c r="T67" s="33" t="s">
        <v>2744</v>
      </c>
      <c r="U67" s="33" t="s">
        <v>2954</v>
      </c>
      <c r="V67" s="33" t="s">
        <v>2954</v>
      </c>
      <c r="W67" s="33" t="s">
        <v>2954</v>
      </c>
      <c r="X67" s="33" t="s">
        <v>2953</v>
      </c>
      <c r="Y67" s="33" t="s">
        <v>2953</v>
      </c>
      <c r="Z67" s="33" t="s">
        <v>2954</v>
      </c>
      <c r="AA67" s="33" t="s">
        <v>2954</v>
      </c>
      <c r="AB67" s="39" t="s">
        <v>24840</v>
      </c>
      <c r="AC67" s="29"/>
      <c r="AD67" s="29"/>
      <c r="AE67" s="29"/>
      <c r="AF67" s="137" t="s">
        <v>1600</v>
      </c>
      <c r="AG67" s="30">
        <f t="shared" si="1"/>
        <v>2</v>
      </c>
      <c r="AH67" s="31" t="str">
        <f t="shared" si="2"/>
        <v>TH-100029</v>
      </c>
      <c r="AI67" s="30">
        <v>1002000000</v>
      </c>
      <c r="AJ67" s="102">
        <f>IFERROR(VLOOKUP($C67,'分類(コード表)'!$A$3:$B$38,2,FALSE)*1000000000,0)+IFERROR(VLOOKUP($D67,'分類(コード表)'!$C$3:$D$293,2,FALSE)*1000000,0)+IFERROR(VLOOKUP($E67,'分類(コード表)'!$E$3:$F$353,2,FALSE)*1000,0)+IFERROR(VLOOKUP($F67,'分類(コード表)'!$G$3:$H$255,2,FALSE),0)</f>
        <v>1002000000</v>
      </c>
    </row>
    <row r="68" spans="1:36" s="30" customFormat="1" ht="27" customHeight="1" x14ac:dyDescent="0.15">
      <c r="A68" s="32" t="s">
        <v>149</v>
      </c>
      <c r="B68" s="33">
        <v>64</v>
      </c>
      <c r="C68" s="34" t="s">
        <v>380</v>
      </c>
      <c r="D68" s="34" t="s">
        <v>431</v>
      </c>
      <c r="E68" s="35"/>
      <c r="F68" s="35"/>
      <c r="G68" s="34" t="s">
        <v>1049</v>
      </c>
      <c r="H68" s="36" t="s">
        <v>2400</v>
      </c>
      <c r="I68" s="33">
        <v>5884000</v>
      </c>
      <c r="J68" s="33">
        <v>6618000</v>
      </c>
      <c r="K68" s="33" t="s">
        <v>2739</v>
      </c>
      <c r="L68" s="37">
        <f t="shared" si="0"/>
        <v>0.11090964037473561</v>
      </c>
      <c r="M68" s="33"/>
      <c r="N68" s="33" t="s">
        <v>24776</v>
      </c>
      <c r="O68" s="33"/>
      <c r="P68" s="153" t="s">
        <v>3267</v>
      </c>
      <c r="Q68" s="33"/>
      <c r="R68" s="33"/>
      <c r="S68" s="33"/>
      <c r="T68" s="33" t="s">
        <v>2744</v>
      </c>
      <c r="U68" s="33" t="s">
        <v>2954</v>
      </c>
      <c r="V68" s="33" t="s">
        <v>2954</v>
      </c>
      <c r="W68" s="33" t="s">
        <v>2954</v>
      </c>
      <c r="X68" s="33" t="s">
        <v>2953</v>
      </c>
      <c r="Y68" s="33" t="s">
        <v>2954</v>
      </c>
      <c r="Z68" s="33" t="s">
        <v>2953</v>
      </c>
      <c r="AA68" s="33" t="s">
        <v>2954</v>
      </c>
      <c r="AB68" s="39" t="s">
        <v>24841</v>
      </c>
      <c r="AC68" s="29"/>
      <c r="AD68" s="29"/>
      <c r="AE68" s="29"/>
      <c r="AF68" s="137" t="s">
        <v>3267</v>
      </c>
      <c r="AG68" s="30">
        <f t="shared" si="1"/>
        <v>2</v>
      </c>
      <c r="AH68" s="31" t="str">
        <f t="shared" si="2"/>
        <v>TH-120013</v>
      </c>
      <c r="AI68" s="30">
        <v>1002000000</v>
      </c>
      <c r="AJ68" s="102">
        <f>IFERROR(VLOOKUP($C68,'分類(コード表)'!$A$3:$B$38,2,FALSE)*1000000000,0)+IFERROR(VLOOKUP($D68,'分類(コード表)'!$C$3:$D$293,2,FALSE)*1000000,0)+IFERROR(VLOOKUP($E68,'分類(コード表)'!$E$3:$F$353,2,FALSE)*1000,0)+IFERROR(VLOOKUP($F68,'分類(コード表)'!$G$3:$H$255,2,FALSE),0)</f>
        <v>1002000000</v>
      </c>
    </row>
    <row r="69" spans="1:36" s="30" customFormat="1" ht="27" customHeight="1" x14ac:dyDescent="0.15">
      <c r="A69" s="32" t="s">
        <v>149</v>
      </c>
      <c r="B69" s="33">
        <v>65</v>
      </c>
      <c r="C69" s="34" t="s">
        <v>380</v>
      </c>
      <c r="D69" s="34" t="s">
        <v>431</v>
      </c>
      <c r="E69" s="35"/>
      <c r="F69" s="35"/>
      <c r="G69" s="34" t="s">
        <v>20352</v>
      </c>
      <c r="H69" s="36" t="s">
        <v>20353</v>
      </c>
      <c r="I69" s="33">
        <v>15156000</v>
      </c>
      <c r="J69" s="33">
        <v>15756000</v>
      </c>
      <c r="K69" s="33" t="s">
        <v>22111</v>
      </c>
      <c r="L69" s="37">
        <f t="shared" si="0"/>
        <v>3.8080731150038072E-2</v>
      </c>
      <c r="M69" s="33"/>
      <c r="N69" s="33" t="s">
        <v>24776</v>
      </c>
      <c r="O69" s="33"/>
      <c r="P69" s="153" t="s">
        <v>3212</v>
      </c>
      <c r="Q69" s="33" t="s">
        <v>503</v>
      </c>
      <c r="R69" s="33"/>
      <c r="S69" s="33"/>
      <c r="T69" s="33" t="s">
        <v>2744</v>
      </c>
      <c r="U69" s="33" t="s">
        <v>2953</v>
      </c>
      <c r="V69" s="33" t="s">
        <v>2953</v>
      </c>
      <c r="W69" s="33" t="s">
        <v>2954</v>
      </c>
      <c r="X69" s="33" t="s">
        <v>2953</v>
      </c>
      <c r="Y69" s="33" t="s">
        <v>2953</v>
      </c>
      <c r="Z69" s="33" t="s">
        <v>2953</v>
      </c>
      <c r="AA69" s="33" t="s">
        <v>2953</v>
      </c>
      <c r="AB69" s="39" t="s">
        <v>24842</v>
      </c>
      <c r="AC69" s="29"/>
      <c r="AD69" s="29"/>
      <c r="AE69" s="29"/>
      <c r="AF69" s="137" t="s">
        <v>3212</v>
      </c>
      <c r="AG69" s="30">
        <f t="shared" si="1"/>
        <v>2</v>
      </c>
      <c r="AH69" s="31" t="str">
        <f t="shared" si="2"/>
        <v>QS-130018</v>
      </c>
      <c r="AI69" s="30">
        <v>1002000000</v>
      </c>
      <c r="AJ69" s="102">
        <f>IFERROR(VLOOKUP($C69,'分類(コード表)'!$A$3:$B$38,2,FALSE)*1000000000,0)+IFERROR(VLOOKUP($D69,'分類(コード表)'!$C$3:$D$293,2,FALSE)*1000000,0)+IFERROR(VLOOKUP($E69,'分類(コード表)'!$E$3:$F$353,2,FALSE)*1000,0)+IFERROR(VLOOKUP($F69,'分類(コード表)'!$G$3:$H$255,2,FALSE),0)</f>
        <v>1002000000</v>
      </c>
    </row>
    <row r="70" spans="1:36" s="30" customFormat="1" ht="27" customHeight="1" x14ac:dyDescent="0.15">
      <c r="A70" s="32" t="s">
        <v>149</v>
      </c>
      <c r="B70" s="33">
        <v>66</v>
      </c>
      <c r="C70" s="34" t="s">
        <v>380</v>
      </c>
      <c r="D70" s="34" t="s">
        <v>432</v>
      </c>
      <c r="E70" s="35"/>
      <c r="F70" s="35"/>
      <c r="G70" s="34" t="s">
        <v>739</v>
      </c>
      <c r="H70" s="36" t="s">
        <v>1903</v>
      </c>
      <c r="I70" s="33">
        <v>60100</v>
      </c>
      <c r="J70" s="33">
        <v>65500</v>
      </c>
      <c r="K70" s="33" t="s">
        <v>2448</v>
      </c>
      <c r="L70" s="37">
        <f t="shared" si="0"/>
        <v>8.2442748091603013E-2</v>
      </c>
      <c r="M70" s="33"/>
      <c r="N70" s="33" t="s">
        <v>24776</v>
      </c>
      <c r="O70" s="33"/>
      <c r="P70" s="153" t="s">
        <v>5412</v>
      </c>
      <c r="Q70" s="33"/>
      <c r="R70" s="33"/>
      <c r="S70" s="33"/>
      <c r="T70" s="33" t="s">
        <v>2744</v>
      </c>
      <c r="U70" s="33" t="s">
        <v>2953</v>
      </c>
      <c r="V70" s="33" t="s">
        <v>2953</v>
      </c>
      <c r="W70" s="33" t="s">
        <v>2954</v>
      </c>
      <c r="X70" s="33" t="s">
        <v>2953</v>
      </c>
      <c r="Y70" s="33" t="s">
        <v>2953</v>
      </c>
      <c r="Z70" s="33" t="s">
        <v>2954</v>
      </c>
      <c r="AA70" s="33" t="s">
        <v>2953</v>
      </c>
      <c r="AB70" s="39" t="s">
        <v>24843</v>
      </c>
      <c r="AC70" s="29"/>
      <c r="AD70" s="29"/>
      <c r="AE70" s="29"/>
      <c r="AF70" s="137" t="s">
        <v>5412</v>
      </c>
      <c r="AG70" s="30">
        <f t="shared" si="1"/>
        <v>2</v>
      </c>
      <c r="AH70" s="31" t="str">
        <f t="shared" si="2"/>
        <v>HR-080011</v>
      </c>
      <c r="AI70" s="30">
        <v>1003000000</v>
      </c>
      <c r="AJ70" s="102">
        <f>IFERROR(VLOOKUP($C70,'分類(コード表)'!$A$3:$B$38,2,FALSE)*1000000000,0)+IFERROR(VLOOKUP($D70,'分類(コード表)'!$C$3:$D$293,2,FALSE)*1000000,0)+IFERROR(VLOOKUP($E70,'分類(コード表)'!$E$3:$F$353,2,FALSE)*1000,0)+IFERROR(VLOOKUP($F70,'分類(コード表)'!$G$3:$H$255,2,FALSE),0)</f>
        <v>1003000000</v>
      </c>
    </row>
    <row r="71" spans="1:36" s="30" customFormat="1" ht="27" customHeight="1" x14ac:dyDescent="0.15">
      <c r="A71" s="32" t="s">
        <v>149</v>
      </c>
      <c r="B71" s="33">
        <v>67</v>
      </c>
      <c r="C71" s="34" t="s">
        <v>380</v>
      </c>
      <c r="D71" s="34" t="s">
        <v>432</v>
      </c>
      <c r="E71" s="35"/>
      <c r="F71" s="35"/>
      <c r="G71" s="34" t="s">
        <v>825</v>
      </c>
      <c r="H71" s="36" t="s">
        <v>2104</v>
      </c>
      <c r="I71" s="33">
        <v>1834080</v>
      </c>
      <c r="J71" s="33">
        <v>2060260</v>
      </c>
      <c r="K71" s="33" t="s">
        <v>2647</v>
      </c>
      <c r="L71" s="37">
        <f t="shared" si="0"/>
        <v>0.10978226049139428</v>
      </c>
      <c r="M71" s="33"/>
      <c r="N71" s="33" t="s">
        <v>24776</v>
      </c>
      <c r="O71" s="33"/>
      <c r="P71" s="154" t="s">
        <v>23945</v>
      </c>
      <c r="Q71" s="33"/>
      <c r="R71" s="33"/>
      <c r="S71" s="33"/>
      <c r="T71" s="33" t="s">
        <v>2744</v>
      </c>
      <c r="U71" s="33" t="s">
        <v>2954</v>
      </c>
      <c r="V71" s="33" t="s">
        <v>2953</v>
      </c>
      <c r="W71" s="33" t="s">
        <v>2953</v>
      </c>
      <c r="X71" s="33" t="s">
        <v>2953</v>
      </c>
      <c r="Y71" s="33" t="s">
        <v>2953</v>
      </c>
      <c r="Z71" s="33" t="s">
        <v>2954</v>
      </c>
      <c r="AA71" s="33" t="s">
        <v>2953</v>
      </c>
      <c r="AB71" s="39" t="s">
        <v>24844</v>
      </c>
      <c r="AC71" s="29"/>
      <c r="AD71" s="29"/>
      <c r="AE71" s="29"/>
      <c r="AF71" s="137" t="s">
        <v>1370</v>
      </c>
      <c r="AG71" s="30">
        <f t="shared" si="1"/>
        <v>2</v>
      </c>
      <c r="AH71" s="31" t="str">
        <f t="shared" si="2"/>
        <v>KT-100020</v>
      </c>
      <c r="AI71" s="30">
        <v>1003000000</v>
      </c>
      <c r="AJ71" s="102">
        <f>IFERROR(VLOOKUP($C71,'分類(コード表)'!$A$3:$B$38,2,FALSE)*1000000000,0)+IFERROR(VLOOKUP($D71,'分類(コード表)'!$C$3:$D$293,2,FALSE)*1000000,0)+IFERROR(VLOOKUP($E71,'分類(コード表)'!$E$3:$F$353,2,FALSE)*1000,0)+IFERROR(VLOOKUP($F71,'分類(コード表)'!$G$3:$H$255,2,FALSE),0)</f>
        <v>1003000000</v>
      </c>
    </row>
    <row r="72" spans="1:36" s="30" customFormat="1" ht="27" customHeight="1" x14ac:dyDescent="0.15">
      <c r="A72" s="32" t="s">
        <v>149</v>
      </c>
      <c r="B72" s="33">
        <v>68</v>
      </c>
      <c r="C72" s="34" t="s">
        <v>380</v>
      </c>
      <c r="D72" s="34" t="s">
        <v>432</v>
      </c>
      <c r="E72" s="35"/>
      <c r="F72" s="35"/>
      <c r="G72" s="34" t="s">
        <v>18278</v>
      </c>
      <c r="H72" s="36" t="s">
        <v>18279</v>
      </c>
      <c r="I72" s="33">
        <v>216633.60000000001</v>
      </c>
      <c r="J72" s="33">
        <v>342148</v>
      </c>
      <c r="K72" s="33" t="s">
        <v>26662</v>
      </c>
      <c r="L72" s="37">
        <f t="shared" si="0"/>
        <v>0.36684241907010995</v>
      </c>
      <c r="M72" s="33"/>
      <c r="N72" s="33" t="s">
        <v>24776</v>
      </c>
      <c r="O72" s="33"/>
      <c r="P72" s="153" t="s">
        <v>26583</v>
      </c>
      <c r="Q72" s="33"/>
      <c r="R72" s="33"/>
      <c r="S72" s="33"/>
      <c r="T72" s="33" t="s">
        <v>381</v>
      </c>
      <c r="U72" s="97" t="s">
        <v>26702</v>
      </c>
      <c r="V72" s="97" t="s">
        <v>26702</v>
      </c>
      <c r="W72" s="97" t="s">
        <v>26701</v>
      </c>
      <c r="X72" s="97" t="s">
        <v>26702</v>
      </c>
      <c r="Y72" s="97" t="s">
        <v>26702</v>
      </c>
      <c r="Z72" s="97" t="s">
        <v>26702</v>
      </c>
      <c r="AA72" s="97" t="s">
        <v>26702</v>
      </c>
      <c r="AB72" s="126" t="s">
        <v>26715</v>
      </c>
      <c r="AC72" s="29"/>
      <c r="AD72" s="29"/>
      <c r="AE72" s="29"/>
      <c r="AF72" s="137" t="s">
        <v>26583</v>
      </c>
      <c r="AG72" s="30">
        <f t="shared" si="1"/>
        <v>2</v>
      </c>
      <c r="AH72" s="31" t="str">
        <f t="shared" si="2"/>
        <v>KT-170050</v>
      </c>
      <c r="AJ72" s="102"/>
    </row>
    <row r="73" spans="1:36" s="30" customFormat="1" ht="27" customHeight="1" x14ac:dyDescent="0.15">
      <c r="A73" s="32" t="s">
        <v>149</v>
      </c>
      <c r="B73" s="33">
        <v>69</v>
      </c>
      <c r="C73" s="34" t="s">
        <v>380</v>
      </c>
      <c r="D73" s="34" t="s">
        <v>433</v>
      </c>
      <c r="E73" s="35" t="s">
        <v>12011</v>
      </c>
      <c r="F73" s="35"/>
      <c r="G73" s="34" t="s">
        <v>682</v>
      </c>
      <c r="H73" s="36" t="s">
        <v>1814</v>
      </c>
      <c r="I73" s="33">
        <v>20000</v>
      </c>
      <c r="J73" s="33">
        <v>20000</v>
      </c>
      <c r="K73" s="33" t="s">
        <v>2524</v>
      </c>
      <c r="L73" s="37">
        <f t="shared" si="0"/>
        <v>0</v>
      </c>
      <c r="M73" s="33"/>
      <c r="N73" s="33" t="s">
        <v>24776</v>
      </c>
      <c r="O73" s="33"/>
      <c r="P73" s="153" t="s">
        <v>3252</v>
      </c>
      <c r="Q73" s="33"/>
      <c r="R73" s="33"/>
      <c r="S73" s="33"/>
      <c r="T73" s="33" t="s">
        <v>2744</v>
      </c>
      <c r="U73" s="33" t="s">
        <v>2956</v>
      </c>
      <c r="V73" s="33" t="s">
        <v>2953</v>
      </c>
      <c r="W73" s="33" t="s">
        <v>2954</v>
      </c>
      <c r="X73" s="33" t="s">
        <v>2953</v>
      </c>
      <c r="Y73" s="33" t="s">
        <v>2954</v>
      </c>
      <c r="Z73" s="33" t="s">
        <v>2954</v>
      </c>
      <c r="AA73" s="33" t="s">
        <v>2953</v>
      </c>
      <c r="AB73" s="39" t="s">
        <v>24845</v>
      </c>
      <c r="AC73" s="29"/>
      <c r="AD73" s="29"/>
      <c r="AE73" s="29"/>
      <c r="AF73" s="137" t="s">
        <v>3252</v>
      </c>
      <c r="AG73" s="30">
        <f t="shared" si="1"/>
        <v>2</v>
      </c>
      <c r="AH73" s="31" t="str">
        <f t="shared" si="2"/>
        <v>CG-120029</v>
      </c>
      <c r="AI73" s="30">
        <v>1004008000</v>
      </c>
      <c r="AJ73" s="102">
        <f>IFERROR(VLOOKUP($C73,'分類(コード表)'!$A$3:$B$38,2,FALSE)*1000000000,0)+IFERROR(VLOOKUP($D73,'分類(コード表)'!$C$3:$D$293,2,FALSE)*1000000,0)+IFERROR(VLOOKUP($E73,'分類(コード表)'!$E$3:$F$353,2,FALSE)*1000,0)+IFERROR(VLOOKUP($F73,'分類(コード表)'!$G$3:$H$255,2,FALSE),0)</f>
        <v>1004008000</v>
      </c>
    </row>
    <row r="74" spans="1:36" s="30" customFormat="1" ht="27" customHeight="1" x14ac:dyDescent="0.15">
      <c r="A74" s="32" t="s">
        <v>149</v>
      </c>
      <c r="B74" s="33">
        <v>70</v>
      </c>
      <c r="C74" s="34" t="s">
        <v>380</v>
      </c>
      <c r="D74" s="34" t="s">
        <v>390</v>
      </c>
      <c r="E74" s="35" t="s">
        <v>390</v>
      </c>
      <c r="F74" s="35" t="s">
        <v>2850</v>
      </c>
      <c r="G74" s="34" t="s">
        <v>639</v>
      </c>
      <c r="H74" s="36" t="s">
        <v>1765</v>
      </c>
      <c r="I74" s="33">
        <v>935600</v>
      </c>
      <c r="J74" s="33">
        <v>752000</v>
      </c>
      <c r="K74" s="33" t="s">
        <v>2465</v>
      </c>
      <c r="L74" s="37">
        <f t="shared" si="0"/>
        <v>-0.24414893617021272</v>
      </c>
      <c r="M74" s="33"/>
      <c r="N74" s="33" t="s">
        <v>24776</v>
      </c>
      <c r="O74" s="33"/>
      <c r="P74" s="154" t="s">
        <v>23647</v>
      </c>
      <c r="Q74" s="33"/>
      <c r="R74" s="33"/>
      <c r="S74" s="33"/>
      <c r="T74" s="33" t="s">
        <v>2744</v>
      </c>
      <c r="U74" s="33" t="s">
        <v>2956</v>
      </c>
      <c r="V74" s="33" t="s">
        <v>2953</v>
      </c>
      <c r="W74" s="33" t="s">
        <v>2954</v>
      </c>
      <c r="X74" s="33" t="s">
        <v>2953</v>
      </c>
      <c r="Y74" s="33" t="s">
        <v>2953</v>
      </c>
      <c r="Z74" s="33" t="s">
        <v>2953</v>
      </c>
      <c r="AA74" s="33" t="s">
        <v>2953</v>
      </c>
      <c r="AB74" s="41" t="s">
        <v>24777</v>
      </c>
      <c r="AC74" s="29"/>
      <c r="AD74" s="29"/>
      <c r="AE74" s="29"/>
      <c r="AF74" s="137" t="s">
        <v>3315</v>
      </c>
      <c r="AG74" s="30">
        <f t="shared" si="1"/>
        <v>2</v>
      </c>
      <c r="AH74" s="31" t="str">
        <f t="shared" si="2"/>
        <v>CG-100013</v>
      </c>
      <c r="AI74" s="30">
        <v>1290350251</v>
      </c>
      <c r="AJ74" s="102">
        <f>IFERROR(VLOOKUP($C74,'分類(コード表)'!$A$3:$B$38,2,FALSE)*1000000000,0)+IFERROR(VLOOKUP($D74,'分類(コード表)'!$C$3:$D$293,2,FALSE)*1000000,0)+IFERROR(VLOOKUP($E74,'分類(コード表)'!$E$3:$F$353,2,FALSE)*1000,0)+IFERROR(VLOOKUP($F74,'分類(コード表)'!$G$3:$H$255,2,FALSE),0)</f>
        <v>1290350251</v>
      </c>
    </row>
    <row r="75" spans="1:36" s="30" customFormat="1" ht="27" customHeight="1" x14ac:dyDescent="0.15">
      <c r="A75" s="32" t="s">
        <v>149</v>
      </c>
      <c r="B75" s="33">
        <v>71</v>
      </c>
      <c r="C75" s="34" t="s">
        <v>380</v>
      </c>
      <c r="D75" s="34" t="s">
        <v>390</v>
      </c>
      <c r="E75" s="35" t="s">
        <v>390</v>
      </c>
      <c r="F75" s="35" t="s">
        <v>2850</v>
      </c>
      <c r="G75" s="34" t="s">
        <v>787</v>
      </c>
      <c r="H75" s="36" t="s">
        <v>2027</v>
      </c>
      <c r="I75" s="33">
        <v>68550</v>
      </c>
      <c r="J75" s="33">
        <v>179540</v>
      </c>
      <c r="K75" s="33" t="s">
        <v>2481</v>
      </c>
      <c r="L75" s="37">
        <f t="shared" si="0"/>
        <v>0.61819093238275591</v>
      </c>
      <c r="M75" s="33"/>
      <c r="N75" s="33" t="s">
        <v>24776</v>
      </c>
      <c r="O75" s="33"/>
      <c r="P75" s="154" t="s">
        <v>30590</v>
      </c>
      <c r="Q75" s="33" t="s">
        <v>578</v>
      </c>
      <c r="R75" s="33"/>
      <c r="S75" s="33"/>
      <c r="T75" s="33" t="s">
        <v>2744</v>
      </c>
      <c r="U75" s="33" t="s">
        <v>2954</v>
      </c>
      <c r="V75" s="33" t="s">
        <v>2954</v>
      </c>
      <c r="W75" s="97" t="s">
        <v>2954</v>
      </c>
      <c r="X75" s="33" t="s">
        <v>2953</v>
      </c>
      <c r="Y75" s="33" t="s">
        <v>2954</v>
      </c>
      <c r="Z75" s="33" t="s">
        <v>2953</v>
      </c>
      <c r="AA75" s="33" t="s">
        <v>2954</v>
      </c>
      <c r="AB75" s="39" t="s">
        <v>24778</v>
      </c>
      <c r="AC75" s="29"/>
      <c r="AD75" s="29"/>
      <c r="AE75" s="29"/>
      <c r="AF75" s="137" t="s">
        <v>3277</v>
      </c>
      <c r="AG75" s="30">
        <f t="shared" si="1"/>
        <v>2</v>
      </c>
      <c r="AH75" s="31" t="str">
        <f t="shared" si="2"/>
        <v>KK-110061</v>
      </c>
      <c r="AI75" s="30">
        <v>1290350251</v>
      </c>
      <c r="AJ75" s="102">
        <f>IFERROR(VLOOKUP($C75,'分類(コード表)'!$A$3:$B$38,2,FALSE)*1000000000,0)+IFERROR(VLOOKUP($D75,'分類(コード表)'!$C$3:$D$293,2,FALSE)*1000000,0)+IFERROR(VLOOKUP($E75,'分類(コード表)'!$E$3:$F$353,2,FALSE)*1000,0)+IFERROR(VLOOKUP($F75,'分類(コード表)'!$G$3:$H$255,2,FALSE),0)</f>
        <v>1290350251</v>
      </c>
    </row>
    <row r="76" spans="1:36" s="30" customFormat="1" ht="27" customHeight="1" x14ac:dyDescent="0.15">
      <c r="A76" s="32" t="s">
        <v>149</v>
      </c>
      <c r="B76" s="33">
        <v>72</v>
      </c>
      <c r="C76" s="34" t="s">
        <v>380</v>
      </c>
      <c r="D76" s="34" t="s">
        <v>390</v>
      </c>
      <c r="E76" s="35" t="s">
        <v>390</v>
      </c>
      <c r="F76" s="35" t="s">
        <v>2850</v>
      </c>
      <c r="G76" s="34" t="s">
        <v>823</v>
      </c>
      <c r="H76" s="36" t="s">
        <v>2096</v>
      </c>
      <c r="I76" s="33">
        <v>98445</v>
      </c>
      <c r="J76" s="33">
        <v>108540</v>
      </c>
      <c r="K76" s="33" t="s">
        <v>2593</v>
      </c>
      <c r="L76" s="37">
        <f t="shared" si="0"/>
        <v>9.3007186290768429E-2</v>
      </c>
      <c r="M76" s="33"/>
      <c r="N76" s="33" t="s">
        <v>24776</v>
      </c>
      <c r="O76" s="33"/>
      <c r="P76" s="154" t="s">
        <v>23937</v>
      </c>
      <c r="Q76" s="33"/>
      <c r="R76" s="33"/>
      <c r="S76" s="33"/>
      <c r="T76" s="33" t="s">
        <v>2744</v>
      </c>
      <c r="U76" s="33" t="s">
        <v>2954</v>
      </c>
      <c r="V76" s="33" t="s">
        <v>2954</v>
      </c>
      <c r="W76" s="33" t="s">
        <v>2954</v>
      </c>
      <c r="X76" s="33" t="s">
        <v>2953</v>
      </c>
      <c r="Y76" s="33" t="s">
        <v>2954</v>
      </c>
      <c r="Z76" s="33" t="s">
        <v>2953</v>
      </c>
      <c r="AA76" s="33" t="s">
        <v>2954</v>
      </c>
      <c r="AB76" s="39" t="s">
        <v>24779</v>
      </c>
      <c r="AC76" s="29"/>
      <c r="AD76" s="29"/>
      <c r="AE76" s="29"/>
      <c r="AF76" s="137" t="s">
        <v>1363</v>
      </c>
      <c r="AG76" s="30">
        <f t="shared" si="1"/>
        <v>2</v>
      </c>
      <c r="AH76" s="31" t="str">
        <f t="shared" si="2"/>
        <v>KT-100006</v>
      </c>
      <c r="AI76" s="30">
        <v>1290350251</v>
      </c>
      <c r="AJ76" s="102">
        <f>IFERROR(VLOOKUP($C76,'分類(コード表)'!$A$3:$B$38,2,FALSE)*1000000000,0)+IFERROR(VLOOKUP($D76,'分類(コード表)'!$C$3:$D$293,2,FALSE)*1000000,0)+IFERROR(VLOOKUP($E76,'分類(コード表)'!$E$3:$F$353,2,FALSE)*1000,0)+IFERROR(VLOOKUP($F76,'分類(コード表)'!$G$3:$H$255,2,FALSE),0)</f>
        <v>1290350251</v>
      </c>
    </row>
    <row r="77" spans="1:36" s="30" customFormat="1" ht="27" customHeight="1" x14ac:dyDescent="0.15">
      <c r="A77" s="32" t="s">
        <v>149</v>
      </c>
      <c r="B77" s="33">
        <v>73</v>
      </c>
      <c r="C77" s="34" t="s">
        <v>380</v>
      </c>
      <c r="D77" s="34" t="s">
        <v>390</v>
      </c>
      <c r="E77" s="40" t="s">
        <v>390</v>
      </c>
      <c r="F77" s="40" t="s">
        <v>2850</v>
      </c>
      <c r="G77" s="34" t="s">
        <v>827</v>
      </c>
      <c r="H77" s="36" t="s">
        <v>2133</v>
      </c>
      <c r="I77" s="33">
        <v>97900</v>
      </c>
      <c r="J77" s="33">
        <v>200475</v>
      </c>
      <c r="K77" s="33" t="s">
        <v>2660</v>
      </c>
      <c r="L77" s="37">
        <f t="shared" si="0"/>
        <v>0.51165980795610433</v>
      </c>
      <c r="M77" s="33"/>
      <c r="N77" s="33" t="s">
        <v>24776</v>
      </c>
      <c r="O77" s="33"/>
      <c r="P77" s="154" t="s">
        <v>23976</v>
      </c>
      <c r="Q77" s="33"/>
      <c r="R77" s="33"/>
      <c r="S77" s="33"/>
      <c r="T77" s="33" t="s">
        <v>2744</v>
      </c>
      <c r="U77" s="33" t="s">
        <v>2954</v>
      </c>
      <c r="V77" s="33" t="s">
        <v>2954</v>
      </c>
      <c r="W77" s="33" t="s">
        <v>2954</v>
      </c>
      <c r="X77" s="33" t="s">
        <v>2953</v>
      </c>
      <c r="Y77" s="33" t="s">
        <v>2954</v>
      </c>
      <c r="Z77" s="33" t="s">
        <v>2953</v>
      </c>
      <c r="AA77" s="33" t="s">
        <v>2954</v>
      </c>
      <c r="AB77" s="39" t="s">
        <v>24780</v>
      </c>
      <c r="AC77" s="29"/>
      <c r="AD77" s="29"/>
      <c r="AE77" s="29"/>
      <c r="AF77" s="137" t="s">
        <v>1397</v>
      </c>
      <c r="AG77" s="30">
        <f t="shared" si="1"/>
        <v>2</v>
      </c>
      <c r="AH77" s="31" t="str">
        <f t="shared" si="2"/>
        <v>KT-100107</v>
      </c>
      <c r="AI77" s="30">
        <v>1290350251</v>
      </c>
      <c r="AJ77" s="102">
        <f>IFERROR(VLOOKUP($C77,'分類(コード表)'!$A$3:$B$38,2,FALSE)*1000000000,0)+IFERROR(VLOOKUP($D77,'分類(コード表)'!$C$3:$D$293,2,FALSE)*1000000,0)+IFERROR(VLOOKUP($E77,'分類(コード表)'!$E$3:$F$353,2,FALSE)*1000,0)+IFERROR(VLOOKUP($F77,'分類(コード表)'!$G$3:$H$255,2,FALSE),0)</f>
        <v>1290350251</v>
      </c>
    </row>
    <row r="78" spans="1:36" s="30" customFormat="1" ht="27" customHeight="1" x14ac:dyDescent="0.15">
      <c r="A78" s="32" t="s">
        <v>149</v>
      </c>
      <c r="B78" s="33">
        <v>74</v>
      </c>
      <c r="C78" s="34" t="s">
        <v>380</v>
      </c>
      <c r="D78" s="34" t="s">
        <v>390</v>
      </c>
      <c r="E78" s="40" t="s">
        <v>390</v>
      </c>
      <c r="F78" s="40" t="s">
        <v>2850</v>
      </c>
      <c r="G78" s="34" t="s">
        <v>1032</v>
      </c>
      <c r="H78" s="36" t="s">
        <v>2373</v>
      </c>
      <c r="I78" s="33">
        <v>492000</v>
      </c>
      <c r="J78" s="33">
        <v>605000</v>
      </c>
      <c r="K78" s="33" t="s">
        <v>2733</v>
      </c>
      <c r="L78" s="37">
        <f t="shared" si="0"/>
        <v>0.18677685950413225</v>
      </c>
      <c r="M78" s="33"/>
      <c r="N78" s="33" t="s">
        <v>24776</v>
      </c>
      <c r="O78" s="33"/>
      <c r="P78" s="154" t="s">
        <v>24418</v>
      </c>
      <c r="Q78" s="33"/>
      <c r="R78" s="33"/>
      <c r="S78" s="33"/>
      <c r="T78" s="33" t="s">
        <v>2744</v>
      </c>
      <c r="U78" s="33" t="s">
        <v>2954</v>
      </c>
      <c r="V78" s="33" t="s">
        <v>2954</v>
      </c>
      <c r="W78" s="33" t="s">
        <v>2954</v>
      </c>
      <c r="X78" s="33" t="s">
        <v>2953</v>
      </c>
      <c r="Y78" s="33" t="s">
        <v>2954</v>
      </c>
      <c r="Z78" s="33" t="s">
        <v>2953</v>
      </c>
      <c r="AA78" s="33" t="s">
        <v>2954</v>
      </c>
      <c r="AB78" s="39" t="s">
        <v>24781</v>
      </c>
      <c r="AC78" s="29"/>
      <c r="AD78" s="29"/>
      <c r="AE78" s="29"/>
      <c r="AF78" s="137" t="s">
        <v>1591</v>
      </c>
      <c r="AG78" s="30">
        <f t="shared" si="1"/>
        <v>2</v>
      </c>
      <c r="AH78" s="31" t="str">
        <f t="shared" si="2"/>
        <v>TH-100008</v>
      </c>
      <c r="AI78" s="30">
        <v>1290350251</v>
      </c>
      <c r="AJ78" s="102">
        <f>IFERROR(VLOOKUP($C78,'分類(コード表)'!$A$3:$B$38,2,FALSE)*1000000000,0)+IFERROR(VLOOKUP($D78,'分類(コード表)'!$C$3:$D$293,2,FALSE)*1000000,0)+IFERROR(VLOOKUP($E78,'分類(コード表)'!$E$3:$F$353,2,FALSE)*1000,0)+IFERROR(VLOOKUP($F78,'分類(コード表)'!$G$3:$H$255,2,FALSE),0)</f>
        <v>1290350251</v>
      </c>
    </row>
    <row r="79" spans="1:36" s="30" customFormat="1" ht="27" customHeight="1" x14ac:dyDescent="0.15">
      <c r="A79" s="32" t="s">
        <v>149</v>
      </c>
      <c r="B79" s="33">
        <v>75</v>
      </c>
      <c r="C79" s="139" t="s">
        <v>380</v>
      </c>
      <c r="D79" s="139" t="s">
        <v>390</v>
      </c>
      <c r="E79" s="140" t="s">
        <v>390</v>
      </c>
      <c r="F79" s="140" t="s">
        <v>171</v>
      </c>
      <c r="G79" s="139" t="s">
        <v>600</v>
      </c>
      <c r="H79" s="36" t="s">
        <v>1695</v>
      </c>
      <c r="I79" s="141">
        <v>44400</v>
      </c>
      <c r="J79" s="141">
        <v>93350</v>
      </c>
      <c r="K79" s="141" t="s">
        <v>2467</v>
      </c>
      <c r="L79" s="37">
        <f t="shared" si="0"/>
        <v>0.52437064809855383</v>
      </c>
      <c r="M79" s="141"/>
      <c r="N79" s="141" t="s">
        <v>2828</v>
      </c>
      <c r="O79" s="141"/>
      <c r="P79" s="154" t="s">
        <v>23615</v>
      </c>
      <c r="Q79" s="142" t="s">
        <v>578</v>
      </c>
      <c r="R79" s="141"/>
      <c r="S79" s="141"/>
      <c r="T79" s="141" t="s">
        <v>2744</v>
      </c>
      <c r="U79" s="141" t="s">
        <v>2954</v>
      </c>
      <c r="V79" s="141" t="s">
        <v>2954</v>
      </c>
      <c r="W79" s="141" t="s">
        <v>2954</v>
      </c>
      <c r="X79" s="141" t="s">
        <v>2953</v>
      </c>
      <c r="Y79" s="141" t="s">
        <v>2954</v>
      </c>
      <c r="Z79" s="141" t="s">
        <v>571</v>
      </c>
      <c r="AA79" s="141" t="s">
        <v>2954</v>
      </c>
      <c r="AB79" s="143" t="s">
        <v>2957</v>
      </c>
      <c r="AC79" s="144"/>
      <c r="AD79" s="144"/>
      <c r="AE79" s="144"/>
      <c r="AF79" s="137" t="s">
        <v>1093</v>
      </c>
      <c r="AG79" s="30">
        <f t="shared" si="1"/>
        <v>2</v>
      </c>
      <c r="AH79" s="31" t="str">
        <f t="shared" si="2"/>
        <v>CB-100052</v>
      </c>
      <c r="AI79" s="137">
        <v>1290350252</v>
      </c>
      <c r="AJ79" s="102">
        <f>IFERROR(VLOOKUP($C79,'分類(コード表)'!$A$3:$B$38,2,FALSE)*1000000000,0)+IFERROR(VLOOKUP($D79,'分類(コード表)'!$C$3:$D$293,2,FALSE)*1000000,0)+IFERROR(VLOOKUP($E79,'分類(コード表)'!$E$3:$F$353,2,FALSE)*1000,0)+IFERROR(VLOOKUP($F79,'分類(コード表)'!$G$3:$H$255,2,FALSE),0)</f>
        <v>1290350252</v>
      </c>
    </row>
    <row r="80" spans="1:36" s="30" customFormat="1" ht="27" customHeight="1" x14ac:dyDescent="0.15">
      <c r="A80" s="32" t="s">
        <v>149</v>
      </c>
      <c r="B80" s="33">
        <v>76</v>
      </c>
      <c r="C80" s="139" t="s">
        <v>380</v>
      </c>
      <c r="D80" s="139" t="s">
        <v>390</v>
      </c>
      <c r="E80" s="140" t="s">
        <v>390</v>
      </c>
      <c r="F80" s="140" t="s">
        <v>171</v>
      </c>
      <c r="G80" s="139" t="s">
        <v>663</v>
      </c>
      <c r="H80" s="36" t="s">
        <v>1796</v>
      </c>
      <c r="I80" s="141">
        <v>405812</v>
      </c>
      <c r="J80" s="141">
        <v>492752</v>
      </c>
      <c r="K80" s="141" t="s">
        <v>2486</v>
      </c>
      <c r="L80" s="37">
        <f t="shared" si="0"/>
        <v>0.17643764002987306</v>
      </c>
      <c r="M80" s="141"/>
      <c r="N80" s="141" t="s">
        <v>2828</v>
      </c>
      <c r="O80" s="141"/>
      <c r="P80" s="154" t="s">
        <v>28516</v>
      </c>
      <c r="Q80" s="142" t="s">
        <v>578</v>
      </c>
      <c r="R80" s="141"/>
      <c r="S80" s="141"/>
      <c r="T80" s="141" t="s">
        <v>2744</v>
      </c>
      <c r="U80" s="97" t="s">
        <v>2972</v>
      </c>
      <c r="V80" s="141" t="s">
        <v>2954</v>
      </c>
      <c r="W80" s="141" t="s">
        <v>2954</v>
      </c>
      <c r="X80" s="141" t="s">
        <v>2953</v>
      </c>
      <c r="Y80" s="141" t="s">
        <v>2954</v>
      </c>
      <c r="Z80" s="97" t="s">
        <v>2973</v>
      </c>
      <c r="AA80" s="141" t="s">
        <v>2954</v>
      </c>
      <c r="AB80" s="143" t="s">
        <v>2862</v>
      </c>
      <c r="AC80" s="144"/>
      <c r="AD80" s="144"/>
      <c r="AE80" s="144"/>
      <c r="AF80" s="137" t="s">
        <v>3280</v>
      </c>
      <c r="AG80" s="30">
        <f t="shared" si="1"/>
        <v>2</v>
      </c>
      <c r="AH80" s="31" t="str">
        <f t="shared" si="2"/>
        <v>CG-110031</v>
      </c>
      <c r="AI80" s="137">
        <v>1290350252</v>
      </c>
      <c r="AJ80" s="102">
        <f>IFERROR(VLOOKUP($C80,'分類(コード表)'!$A$3:$B$38,2,FALSE)*1000000000,0)+IFERROR(VLOOKUP($D80,'分類(コード表)'!$C$3:$D$293,2,FALSE)*1000000,0)+IFERROR(VLOOKUP($E80,'分類(コード表)'!$E$3:$F$353,2,FALSE)*1000,0)+IFERROR(VLOOKUP($F80,'分類(コード表)'!$G$3:$H$255,2,FALSE),0)</f>
        <v>1290350252</v>
      </c>
    </row>
    <row r="81" spans="1:36" s="30" customFormat="1" ht="27" customHeight="1" x14ac:dyDescent="0.15">
      <c r="A81" s="32" t="s">
        <v>149</v>
      </c>
      <c r="B81" s="33">
        <v>77</v>
      </c>
      <c r="C81" s="139" t="s">
        <v>380</v>
      </c>
      <c r="D81" s="139" t="s">
        <v>390</v>
      </c>
      <c r="E81" s="140" t="s">
        <v>390</v>
      </c>
      <c r="F81" s="140" t="s">
        <v>171</v>
      </c>
      <c r="G81" s="139" t="s">
        <v>705</v>
      </c>
      <c r="H81" s="36" t="s">
        <v>1867</v>
      </c>
      <c r="I81" s="141">
        <v>63578.400000000001</v>
      </c>
      <c r="J81" s="141">
        <v>52510</v>
      </c>
      <c r="K81" s="141" t="s">
        <v>2448</v>
      </c>
      <c r="L81" s="37">
        <f t="shared" si="0"/>
        <v>-0.21078651685393268</v>
      </c>
      <c r="M81" s="141"/>
      <c r="N81" s="141" t="s">
        <v>2828</v>
      </c>
      <c r="O81" s="141"/>
      <c r="P81" s="154" t="s">
        <v>29031</v>
      </c>
      <c r="Q81" s="141" t="s">
        <v>2752</v>
      </c>
      <c r="R81" s="141"/>
      <c r="S81" s="141"/>
      <c r="T81" s="141" t="s">
        <v>2744</v>
      </c>
      <c r="U81" s="141" t="s">
        <v>2956</v>
      </c>
      <c r="V81" s="141" t="s">
        <v>2954</v>
      </c>
      <c r="W81" s="141" t="s">
        <v>2954</v>
      </c>
      <c r="X81" s="141" t="s">
        <v>2954</v>
      </c>
      <c r="Y81" s="141" t="s">
        <v>2954</v>
      </c>
      <c r="Z81" s="141" t="s">
        <v>2953</v>
      </c>
      <c r="AA81" s="141" t="s">
        <v>2954</v>
      </c>
      <c r="AB81" s="143" t="s">
        <v>2872</v>
      </c>
      <c r="AC81" s="144"/>
      <c r="AD81" s="144"/>
      <c r="AE81" s="144"/>
      <c r="AF81" s="137" t="s">
        <v>1224</v>
      </c>
      <c r="AG81" s="30">
        <f t="shared" si="1"/>
        <v>2</v>
      </c>
      <c r="AH81" s="31" t="str">
        <f t="shared" si="2"/>
        <v>HK-110024</v>
      </c>
      <c r="AI81" s="137">
        <v>1290350252</v>
      </c>
      <c r="AJ81" s="102">
        <f>IFERROR(VLOOKUP($C81,'分類(コード表)'!$A$3:$B$38,2,FALSE)*1000000000,0)+IFERROR(VLOOKUP($D81,'分類(コード表)'!$C$3:$D$293,2,FALSE)*1000000,0)+IFERROR(VLOOKUP($E81,'分類(コード表)'!$E$3:$F$353,2,FALSE)*1000,0)+IFERROR(VLOOKUP($F81,'分類(コード表)'!$G$3:$H$255,2,FALSE),0)</f>
        <v>1290350252</v>
      </c>
    </row>
    <row r="82" spans="1:36" s="30" customFormat="1" ht="27" customHeight="1" x14ac:dyDescent="0.15">
      <c r="A82" s="32" t="s">
        <v>149</v>
      </c>
      <c r="B82" s="33">
        <v>78</v>
      </c>
      <c r="C82" s="139" t="s">
        <v>380</v>
      </c>
      <c r="D82" s="139" t="s">
        <v>390</v>
      </c>
      <c r="E82" s="140" t="s">
        <v>390</v>
      </c>
      <c r="F82" s="140" t="s">
        <v>171</v>
      </c>
      <c r="G82" s="139" t="s">
        <v>789</v>
      </c>
      <c r="H82" s="36" t="s">
        <v>2029</v>
      </c>
      <c r="I82" s="141">
        <v>50200</v>
      </c>
      <c r="J82" s="141">
        <v>109820</v>
      </c>
      <c r="K82" s="141" t="s">
        <v>2619</v>
      </c>
      <c r="L82" s="37">
        <f t="shared" si="0"/>
        <v>0.54288836277545072</v>
      </c>
      <c r="M82" s="141"/>
      <c r="N82" s="141" t="s">
        <v>2828</v>
      </c>
      <c r="O82" s="141"/>
      <c r="P82" s="153" t="s">
        <v>1332</v>
      </c>
      <c r="Q82" s="141" t="s">
        <v>578</v>
      </c>
      <c r="R82" s="141"/>
      <c r="S82" s="141"/>
      <c r="T82" s="141" t="s">
        <v>2744</v>
      </c>
      <c r="U82" s="141" t="s">
        <v>2954</v>
      </c>
      <c r="V82" s="141" t="s">
        <v>2954</v>
      </c>
      <c r="W82" s="141" t="s">
        <v>2954</v>
      </c>
      <c r="X82" s="141" t="s">
        <v>2953</v>
      </c>
      <c r="Y82" s="141" t="s">
        <v>2954</v>
      </c>
      <c r="Z82" s="141" t="s">
        <v>571</v>
      </c>
      <c r="AA82" s="141" t="s">
        <v>2954</v>
      </c>
      <c r="AB82" s="143" t="s">
        <v>2884</v>
      </c>
      <c r="AC82" s="144"/>
      <c r="AD82" s="144"/>
      <c r="AE82" s="144"/>
      <c r="AF82" s="137" t="s">
        <v>1332</v>
      </c>
      <c r="AG82" s="30">
        <f t="shared" si="1"/>
        <v>2</v>
      </c>
      <c r="AH82" s="31" t="str">
        <f t="shared" si="2"/>
        <v>KK-120004</v>
      </c>
      <c r="AI82" s="137">
        <v>1290350252</v>
      </c>
      <c r="AJ82" s="102">
        <f>IFERROR(VLOOKUP($C82,'分類(コード表)'!$A$3:$B$38,2,FALSE)*1000000000,0)+IFERROR(VLOOKUP($D82,'分類(コード表)'!$C$3:$D$293,2,FALSE)*1000000,0)+IFERROR(VLOOKUP($E82,'分類(コード表)'!$E$3:$F$353,2,FALSE)*1000,0)+IFERROR(VLOOKUP($F82,'分類(コード表)'!$G$3:$H$255,2,FALSE),0)</f>
        <v>1290350252</v>
      </c>
    </row>
    <row r="83" spans="1:36" s="30" customFormat="1" ht="27" customHeight="1" x14ac:dyDescent="0.15">
      <c r="A83" s="32" t="s">
        <v>149</v>
      </c>
      <c r="B83" s="33">
        <v>79</v>
      </c>
      <c r="C83" s="139" t="s">
        <v>380</v>
      </c>
      <c r="D83" s="139" t="s">
        <v>390</v>
      </c>
      <c r="E83" s="140" t="s">
        <v>2889</v>
      </c>
      <c r="F83" s="140" t="s">
        <v>171</v>
      </c>
      <c r="G83" s="139" t="s">
        <v>795</v>
      </c>
      <c r="H83" s="36" t="s">
        <v>2036</v>
      </c>
      <c r="I83" s="141">
        <v>69830</v>
      </c>
      <c r="J83" s="141">
        <v>293210</v>
      </c>
      <c r="K83" s="141" t="s">
        <v>2622</v>
      </c>
      <c r="L83" s="37">
        <f t="shared" si="0"/>
        <v>0.76184304764503263</v>
      </c>
      <c r="M83" s="141"/>
      <c r="N83" s="141" t="s">
        <v>2828</v>
      </c>
      <c r="O83" s="141"/>
      <c r="P83" s="153" t="s">
        <v>1339</v>
      </c>
      <c r="Q83" s="141"/>
      <c r="R83" s="141"/>
      <c r="S83" s="141"/>
      <c r="T83" s="141" t="s">
        <v>2744</v>
      </c>
      <c r="U83" s="141" t="s">
        <v>2954</v>
      </c>
      <c r="V83" s="141" t="s">
        <v>2954</v>
      </c>
      <c r="W83" s="141" t="s">
        <v>2954</v>
      </c>
      <c r="X83" s="141" t="s">
        <v>2954</v>
      </c>
      <c r="Y83" s="141" t="s">
        <v>2954</v>
      </c>
      <c r="Z83" s="141" t="s">
        <v>2953</v>
      </c>
      <c r="AA83" s="141" t="s">
        <v>2954</v>
      </c>
      <c r="AB83" s="143" t="s">
        <v>2885</v>
      </c>
      <c r="AC83" s="144"/>
      <c r="AD83" s="144"/>
      <c r="AE83" s="144"/>
      <c r="AF83" s="137" t="s">
        <v>1339</v>
      </c>
      <c r="AG83" s="30">
        <f t="shared" si="1"/>
        <v>2</v>
      </c>
      <c r="AH83" s="31" t="str">
        <f t="shared" si="2"/>
        <v>KK-120032</v>
      </c>
      <c r="AI83" s="137">
        <v>1290350252</v>
      </c>
      <c r="AJ83" s="102">
        <f>IFERROR(VLOOKUP($C83,'分類(コード表)'!$A$3:$B$38,2,FALSE)*1000000000,0)+IFERROR(VLOOKUP($D83,'分類(コード表)'!$C$3:$D$293,2,FALSE)*1000000,0)+IFERROR(VLOOKUP($E83,'分類(コード表)'!$E$3:$F$353,2,FALSE)*1000,0)+IFERROR(VLOOKUP($F83,'分類(コード表)'!$G$3:$H$255,2,FALSE),0)</f>
        <v>1290350252</v>
      </c>
    </row>
    <row r="84" spans="1:36" s="30" customFormat="1" ht="27" customHeight="1" x14ac:dyDescent="0.15">
      <c r="A84" s="32" t="s">
        <v>149</v>
      </c>
      <c r="B84" s="33">
        <v>80</v>
      </c>
      <c r="C84" s="139" t="s">
        <v>380</v>
      </c>
      <c r="D84" s="139" t="s">
        <v>390</v>
      </c>
      <c r="E84" s="140" t="s">
        <v>390</v>
      </c>
      <c r="F84" s="140" t="s">
        <v>171</v>
      </c>
      <c r="G84" s="139" t="s">
        <v>820</v>
      </c>
      <c r="H84" s="36" t="s">
        <v>2061</v>
      </c>
      <c r="I84" s="141">
        <v>214006.6</v>
      </c>
      <c r="J84" s="141">
        <v>1288682.6000000001</v>
      </c>
      <c r="K84" s="141" t="s">
        <v>2632</v>
      </c>
      <c r="L84" s="37">
        <f t="shared" ref="L84:L154" si="7">1-I84/J84</f>
        <v>0.83393381737287364</v>
      </c>
      <c r="M84" s="141"/>
      <c r="N84" s="141" t="s">
        <v>2828</v>
      </c>
      <c r="O84" s="141"/>
      <c r="P84" s="153" t="s">
        <v>1362</v>
      </c>
      <c r="Q84" s="141" t="s">
        <v>578</v>
      </c>
      <c r="R84" s="141"/>
      <c r="S84" s="141"/>
      <c r="T84" s="141" t="s">
        <v>2744</v>
      </c>
      <c r="U84" s="141" t="s">
        <v>2954</v>
      </c>
      <c r="V84" s="141" t="s">
        <v>2954</v>
      </c>
      <c r="W84" s="141" t="s">
        <v>2954</v>
      </c>
      <c r="X84" s="141" t="s">
        <v>2953</v>
      </c>
      <c r="Y84" s="141" t="s">
        <v>2953</v>
      </c>
      <c r="Z84" s="141" t="s">
        <v>2953</v>
      </c>
      <c r="AA84" s="141" t="s">
        <v>2954</v>
      </c>
      <c r="AB84" s="143" t="s">
        <v>2888</v>
      </c>
      <c r="AC84" s="144"/>
      <c r="AD84" s="144"/>
      <c r="AE84" s="144"/>
      <c r="AF84" s="137" t="s">
        <v>1362</v>
      </c>
      <c r="AG84" s="30">
        <f t="shared" ref="AG84:AG154" si="8">LEN(LEFT(AF84,FIND("-",AF84)-1))</f>
        <v>2</v>
      </c>
      <c r="AH84" s="31" t="str">
        <f t="shared" ref="AH84:AH154" si="9">LEFT(AF84,FIND("-",AF84)+6)</f>
        <v>KK-150058</v>
      </c>
      <c r="AI84" s="137">
        <v>1290350252</v>
      </c>
      <c r="AJ84" s="102">
        <f>IFERROR(VLOOKUP($C84,'分類(コード表)'!$A$3:$B$38,2,FALSE)*1000000000,0)+IFERROR(VLOOKUP($D84,'分類(コード表)'!$C$3:$D$293,2,FALSE)*1000000,0)+IFERROR(VLOOKUP($E84,'分類(コード表)'!$E$3:$F$353,2,FALSE)*1000,0)+IFERROR(VLOOKUP($F84,'分類(コード表)'!$G$3:$H$255,2,FALSE),0)</f>
        <v>1290350252</v>
      </c>
    </row>
    <row r="85" spans="1:36" s="30" customFormat="1" ht="27" customHeight="1" x14ac:dyDescent="0.15">
      <c r="A85" s="32" t="s">
        <v>149</v>
      </c>
      <c r="B85" s="33">
        <v>81</v>
      </c>
      <c r="C85" s="139" t="s">
        <v>380</v>
      </c>
      <c r="D85" s="139" t="s">
        <v>390</v>
      </c>
      <c r="E85" s="140" t="s">
        <v>390</v>
      </c>
      <c r="F85" s="140" t="s">
        <v>171</v>
      </c>
      <c r="G85" s="139" t="s">
        <v>952</v>
      </c>
      <c r="H85" s="36" t="s">
        <v>2254</v>
      </c>
      <c r="I85" s="141">
        <v>7365251.2000000002</v>
      </c>
      <c r="J85" s="141">
        <v>8052120</v>
      </c>
      <c r="K85" s="141" t="s">
        <v>2694</v>
      </c>
      <c r="L85" s="37">
        <f t="shared" si="7"/>
        <v>8.530285191974285E-2</v>
      </c>
      <c r="M85" s="141"/>
      <c r="N85" s="141" t="s">
        <v>2828</v>
      </c>
      <c r="O85" s="141"/>
      <c r="P85" s="153" t="s">
        <v>1515</v>
      </c>
      <c r="Q85" s="141" t="s">
        <v>578</v>
      </c>
      <c r="R85" s="141"/>
      <c r="S85" s="141"/>
      <c r="T85" s="141" t="s">
        <v>2744</v>
      </c>
      <c r="U85" s="141" t="s">
        <v>2954</v>
      </c>
      <c r="V85" s="141" t="s">
        <v>2954</v>
      </c>
      <c r="W85" s="141" t="s">
        <v>2953</v>
      </c>
      <c r="X85" s="141" t="s">
        <v>2953</v>
      </c>
      <c r="Y85" s="141" t="s">
        <v>2954</v>
      </c>
      <c r="Z85" s="141" t="s">
        <v>571</v>
      </c>
      <c r="AA85" s="141" t="s">
        <v>2954</v>
      </c>
      <c r="AB85" s="143" t="s">
        <v>2895</v>
      </c>
      <c r="AC85" s="144"/>
      <c r="AD85" s="144"/>
      <c r="AE85" s="144"/>
      <c r="AF85" s="137" t="s">
        <v>1515</v>
      </c>
      <c r="AG85" s="30">
        <f t="shared" si="8"/>
        <v>2</v>
      </c>
      <c r="AH85" s="31" t="str">
        <f t="shared" si="9"/>
        <v>KT-150096</v>
      </c>
      <c r="AI85" s="137">
        <v>1290350252</v>
      </c>
      <c r="AJ85" s="102">
        <f>IFERROR(VLOOKUP($C85,'分類(コード表)'!$A$3:$B$38,2,FALSE)*1000000000,0)+IFERROR(VLOOKUP($D85,'分類(コード表)'!$C$3:$D$293,2,FALSE)*1000000,0)+IFERROR(VLOOKUP($E85,'分類(コード表)'!$E$3:$F$353,2,FALSE)*1000,0)+IFERROR(VLOOKUP($F85,'分類(コード表)'!$G$3:$H$255,2,FALSE),0)</f>
        <v>1290350252</v>
      </c>
    </row>
    <row r="86" spans="1:36" s="30" customFormat="1" ht="27" customHeight="1" x14ac:dyDescent="0.15">
      <c r="A86" s="32" t="s">
        <v>149</v>
      </c>
      <c r="B86" s="33">
        <v>82</v>
      </c>
      <c r="C86" s="139" t="s">
        <v>380</v>
      </c>
      <c r="D86" s="139" t="s">
        <v>390</v>
      </c>
      <c r="E86" s="140" t="s">
        <v>390</v>
      </c>
      <c r="F86" s="140" t="s">
        <v>171</v>
      </c>
      <c r="G86" s="139" t="s">
        <v>962</v>
      </c>
      <c r="H86" s="36" t="s">
        <v>2272</v>
      </c>
      <c r="I86" s="141">
        <v>980000</v>
      </c>
      <c r="J86" s="141">
        <v>1350000</v>
      </c>
      <c r="K86" s="141" t="s">
        <v>2700</v>
      </c>
      <c r="L86" s="37">
        <f t="shared" si="7"/>
        <v>0.27407407407407403</v>
      </c>
      <c r="M86" s="141"/>
      <c r="N86" s="141" t="s">
        <v>2828</v>
      </c>
      <c r="O86" s="141"/>
      <c r="P86" s="153" t="s">
        <v>10406</v>
      </c>
      <c r="Q86" s="141" t="s">
        <v>578</v>
      </c>
      <c r="R86" s="141"/>
      <c r="S86" s="141"/>
      <c r="T86" s="141" t="s">
        <v>2744</v>
      </c>
      <c r="U86" s="141" t="s">
        <v>2954</v>
      </c>
      <c r="V86" s="141" t="s">
        <v>2954</v>
      </c>
      <c r="W86" s="141" t="s">
        <v>2954</v>
      </c>
      <c r="X86" s="141" t="s">
        <v>2953</v>
      </c>
      <c r="Y86" s="141" t="s">
        <v>2954</v>
      </c>
      <c r="Z86" s="141" t="s">
        <v>571</v>
      </c>
      <c r="AA86" s="141" t="s">
        <v>2954</v>
      </c>
      <c r="AB86" s="143" t="s">
        <v>2896</v>
      </c>
      <c r="AC86" s="144"/>
      <c r="AD86" s="144"/>
      <c r="AE86" s="144"/>
      <c r="AF86" s="137" t="s">
        <v>10406</v>
      </c>
      <c r="AG86" s="30">
        <f t="shared" si="8"/>
        <v>2</v>
      </c>
      <c r="AH86" s="31" t="str">
        <f t="shared" si="9"/>
        <v>QS-090020</v>
      </c>
      <c r="AI86" s="137">
        <v>1290350252</v>
      </c>
      <c r="AJ86" s="102">
        <f>IFERROR(VLOOKUP($C86,'分類(コード表)'!$A$3:$B$38,2,FALSE)*1000000000,0)+IFERROR(VLOOKUP($D86,'分類(コード表)'!$C$3:$D$293,2,FALSE)*1000000,0)+IFERROR(VLOOKUP($E86,'分類(コード表)'!$E$3:$F$353,2,FALSE)*1000,0)+IFERROR(VLOOKUP($F86,'分類(コード表)'!$G$3:$H$255,2,FALSE),0)</f>
        <v>1290350252</v>
      </c>
    </row>
    <row r="87" spans="1:36" s="30" customFormat="1" ht="27" customHeight="1" x14ac:dyDescent="0.15">
      <c r="A87" s="32" t="s">
        <v>149</v>
      </c>
      <c r="B87" s="33">
        <v>83</v>
      </c>
      <c r="C87" s="139" t="s">
        <v>380</v>
      </c>
      <c r="D87" s="139" t="s">
        <v>390</v>
      </c>
      <c r="E87" s="139" t="s">
        <v>390</v>
      </c>
      <c r="F87" s="139" t="s">
        <v>171</v>
      </c>
      <c r="G87" s="139" t="s">
        <v>18249</v>
      </c>
      <c r="H87" s="139" t="s">
        <v>18250</v>
      </c>
      <c r="I87" s="141">
        <v>38613.480000000003</v>
      </c>
      <c r="J87" s="141">
        <v>41393.800000000003</v>
      </c>
      <c r="K87" s="141" t="s">
        <v>22070</v>
      </c>
      <c r="L87" s="37">
        <f t="shared" si="7"/>
        <v>6.7167546830684821E-2</v>
      </c>
      <c r="M87" s="141"/>
      <c r="N87" s="141" t="s">
        <v>2828</v>
      </c>
      <c r="O87" s="141"/>
      <c r="P87" s="153" t="s">
        <v>3020</v>
      </c>
      <c r="Q87" s="141" t="s">
        <v>503</v>
      </c>
      <c r="R87" s="141"/>
      <c r="S87" s="141"/>
      <c r="T87" s="141" t="s">
        <v>2744</v>
      </c>
      <c r="U87" s="97" t="s">
        <v>2974</v>
      </c>
      <c r="V87" s="97" t="s">
        <v>2974</v>
      </c>
      <c r="W87" s="97" t="s">
        <v>2974</v>
      </c>
      <c r="X87" s="97" t="s">
        <v>2972</v>
      </c>
      <c r="Y87" s="97" t="s">
        <v>2974</v>
      </c>
      <c r="Z87" s="97" t="s">
        <v>2973</v>
      </c>
      <c r="AA87" s="97" t="s">
        <v>2974</v>
      </c>
      <c r="AB87" s="126" t="s">
        <v>22392</v>
      </c>
      <c r="AC87" s="144"/>
      <c r="AD87" s="144"/>
      <c r="AE87" s="144"/>
      <c r="AF87" s="137" t="s">
        <v>3020</v>
      </c>
      <c r="AG87" s="30">
        <f t="shared" si="8"/>
        <v>2</v>
      </c>
      <c r="AH87" s="31" t="str">
        <f t="shared" si="9"/>
        <v>KT-170034</v>
      </c>
      <c r="AI87" s="137">
        <v>1290350252</v>
      </c>
      <c r="AJ87" s="102">
        <f>IFERROR(VLOOKUP($C87,'分類(コード表)'!$A$3:$B$38,2,FALSE)*1000000000,0)+IFERROR(VLOOKUP($D87,'分類(コード表)'!$C$3:$D$293,2,FALSE)*1000000,0)+IFERROR(VLOOKUP($E87,'分類(コード表)'!$E$3:$F$353,2,FALSE)*1000,0)+IFERROR(VLOOKUP($F87,'分類(コード表)'!$G$3:$H$255,2,FALSE),0)</f>
        <v>1290350252</v>
      </c>
    </row>
    <row r="88" spans="1:36" s="30" customFormat="1" ht="27" customHeight="1" x14ac:dyDescent="0.15">
      <c r="A88" s="32" t="s">
        <v>149</v>
      </c>
      <c r="B88" s="33">
        <v>84</v>
      </c>
      <c r="C88" s="139" t="s">
        <v>380</v>
      </c>
      <c r="D88" s="139" t="s">
        <v>390</v>
      </c>
      <c r="E88" s="139" t="s">
        <v>390</v>
      </c>
      <c r="F88" s="139" t="s">
        <v>171</v>
      </c>
      <c r="G88" s="139" t="s">
        <v>18310</v>
      </c>
      <c r="H88" s="139" t="s">
        <v>18311</v>
      </c>
      <c r="I88" s="141">
        <v>45851.19</v>
      </c>
      <c r="J88" s="141">
        <v>52817.7</v>
      </c>
      <c r="K88" s="141" t="s">
        <v>22070</v>
      </c>
      <c r="L88" s="37">
        <f t="shared" si="7"/>
        <v>0.13189726171340277</v>
      </c>
      <c r="M88" s="141"/>
      <c r="N88" s="141"/>
      <c r="O88" s="141"/>
      <c r="P88" s="153" t="s">
        <v>22442</v>
      </c>
      <c r="Q88" s="141" t="s">
        <v>503</v>
      </c>
      <c r="R88" s="141" t="s">
        <v>503</v>
      </c>
      <c r="S88" s="141" t="s">
        <v>503</v>
      </c>
      <c r="T88" s="141" t="s">
        <v>381</v>
      </c>
      <c r="U88" s="97" t="s">
        <v>2974</v>
      </c>
      <c r="V88" s="97" t="s">
        <v>2974</v>
      </c>
      <c r="W88" s="97" t="s">
        <v>2974</v>
      </c>
      <c r="X88" s="97" t="s">
        <v>2974</v>
      </c>
      <c r="Y88" s="97" t="s">
        <v>2974</v>
      </c>
      <c r="Z88" s="97" t="s">
        <v>2972</v>
      </c>
      <c r="AA88" s="97" t="s">
        <v>2974</v>
      </c>
      <c r="AB88" s="126" t="s">
        <v>24518</v>
      </c>
      <c r="AC88" s="144"/>
      <c r="AD88" s="144"/>
      <c r="AE88" s="144"/>
      <c r="AF88" s="137" t="s">
        <v>22442</v>
      </c>
      <c r="AG88" s="30">
        <f t="shared" si="8"/>
        <v>2</v>
      </c>
      <c r="AH88" s="31" t="str">
        <f t="shared" si="9"/>
        <v>KT-170068</v>
      </c>
      <c r="AI88" s="137">
        <v>1290350252</v>
      </c>
      <c r="AJ88" s="102">
        <f>IFERROR(VLOOKUP($C88,'分類(コード表)'!$A$3:$B$38,2,FALSE)*1000000000,0)+IFERROR(VLOOKUP($D88,'分類(コード表)'!$C$3:$D$293,2,FALSE)*1000000,0)+IFERROR(VLOOKUP($E88,'分類(コード表)'!$E$3:$F$353,2,FALSE)*1000,0)+IFERROR(VLOOKUP($F88,'分類(コード表)'!$G$3:$H$255,2,FALSE),0)</f>
        <v>1290350252</v>
      </c>
    </row>
    <row r="89" spans="1:36" s="30" customFormat="1" ht="27" customHeight="1" x14ac:dyDescent="0.15">
      <c r="A89" s="32" t="s">
        <v>149</v>
      </c>
      <c r="B89" s="33">
        <v>85</v>
      </c>
      <c r="C89" s="139" t="s">
        <v>380</v>
      </c>
      <c r="D89" s="139" t="s">
        <v>390</v>
      </c>
      <c r="E89" s="139" t="s">
        <v>390</v>
      </c>
      <c r="F89" s="139" t="s">
        <v>171</v>
      </c>
      <c r="G89" s="139" t="s">
        <v>14293</v>
      </c>
      <c r="H89" s="139" t="s">
        <v>14294</v>
      </c>
      <c r="I89" s="141">
        <v>23782.799999999999</v>
      </c>
      <c r="J89" s="141">
        <v>81102</v>
      </c>
      <c r="K89" s="141" t="s">
        <v>21896</v>
      </c>
      <c r="L89" s="37">
        <f t="shared" si="7"/>
        <v>0.70675445735000375</v>
      </c>
      <c r="M89" s="141"/>
      <c r="N89" s="141"/>
      <c r="O89" s="141"/>
      <c r="P89" s="153" t="s">
        <v>22490</v>
      </c>
      <c r="Q89" s="141" t="s">
        <v>503</v>
      </c>
      <c r="R89" s="141" t="s">
        <v>503</v>
      </c>
      <c r="S89" s="141" t="s">
        <v>503</v>
      </c>
      <c r="T89" s="141" t="s">
        <v>381</v>
      </c>
      <c r="U89" s="97" t="s">
        <v>2974</v>
      </c>
      <c r="V89" s="97" t="s">
        <v>2974</v>
      </c>
      <c r="W89" s="97" t="s">
        <v>2972</v>
      </c>
      <c r="X89" s="97" t="s">
        <v>2972</v>
      </c>
      <c r="Y89" s="97" t="s">
        <v>2974</v>
      </c>
      <c r="Z89" s="97" t="s">
        <v>2972</v>
      </c>
      <c r="AA89" s="97" t="s">
        <v>2974</v>
      </c>
      <c r="AB89" s="126" t="s">
        <v>24519</v>
      </c>
      <c r="AC89" s="144"/>
      <c r="AD89" s="144"/>
      <c r="AE89" s="144"/>
      <c r="AF89" s="137" t="s">
        <v>22490</v>
      </c>
      <c r="AG89" s="30">
        <f t="shared" si="8"/>
        <v>2</v>
      </c>
      <c r="AH89" s="31" t="str">
        <f t="shared" si="9"/>
        <v>HK-160009</v>
      </c>
      <c r="AI89" s="137">
        <v>1290350252</v>
      </c>
      <c r="AJ89" s="102">
        <f>IFERROR(VLOOKUP($C89,'分類(コード表)'!$A$3:$B$38,2,FALSE)*1000000000,0)+IFERROR(VLOOKUP($D89,'分類(コード表)'!$C$3:$D$293,2,FALSE)*1000000,0)+IFERROR(VLOOKUP($E89,'分類(コード表)'!$E$3:$F$353,2,FALSE)*1000,0)+IFERROR(VLOOKUP($F89,'分類(コード表)'!$G$3:$H$255,2,FALSE),0)</f>
        <v>1290350252</v>
      </c>
    </row>
    <row r="90" spans="1:36" s="30" customFormat="1" ht="27" customHeight="1" x14ac:dyDescent="0.15">
      <c r="A90" s="32" t="s">
        <v>149</v>
      </c>
      <c r="B90" s="33">
        <v>86</v>
      </c>
      <c r="C90" s="139" t="s">
        <v>380</v>
      </c>
      <c r="D90" s="139" t="s">
        <v>390</v>
      </c>
      <c r="E90" s="139" t="s">
        <v>390</v>
      </c>
      <c r="F90" s="139" t="s">
        <v>171</v>
      </c>
      <c r="G90" s="139" t="s">
        <v>18312</v>
      </c>
      <c r="H90" s="139" t="s">
        <v>18313</v>
      </c>
      <c r="I90" s="141">
        <v>189820</v>
      </c>
      <c r="J90" s="141">
        <v>385796</v>
      </c>
      <c r="K90" s="141" t="s">
        <v>24693</v>
      </c>
      <c r="L90" s="37">
        <f t="shared" si="7"/>
        <v>0.50797830978029834</v>
      </c>
      <c r="M90" s="141"/>
      <c r="N90" s="141" t="s">
        <v>2828</v>
      </c>
      <c r="O90" s="141"/>
      <c r="P90" s="153" t="s">
        <v>26577</v>
      </c>
      <c r="Q90" s="141"/>
      <c r="R90" s="141"/>
      <c r="S90" s="141"/>
      <c r="T90" s="141" t="s">
        <v>381</v>
      </c>
      <c r="U90" s="97" t="s">
        <v>26702</v>
      </c>
      <c r="V90" s="97" t="s">
        <v>26702</v>
      </c>
      <c r="W90" s="97" t="s">
        <v>26701</v>
      </c>
      <c r="X90" s="97" t="s">
        <v>26702</v>
      </c>
      <c r="Y90" s="97" t="s">
        <v>26702</v>
      </c>
      <c r="Z90" s="97" t="s">
        <v>26701</v>
      </c>
      <c r="AA90" s="97" t="s">
        <v>26702</v>
      </c>
      <c r="AB90" s="126" t="s">
        <v>26716</v>
      </c>
      <c r="AC90" s="144"/>
      <c r="AD90" s="144"/>
      <c r="AE90" s="144"/>
      <c r="AF90" s="137" t="s">
        <v>26577</v>
      </c>
      <c r="AG90" s="30">
        <f t="shared" ref="AG90" si="10">LEN(LEFT(AF90,FIND("-",AF90)-1))</f>
        <v>2</v>
      </c>
      <c r="AH90" s="31" t="str">
        <f t="shared" ref="AH90" si="11">LEFT(AF90,FIND("-",AF90)+6)</f>
        <v>KT-170069</v>
      </c>
      <c r="AI90" s="137"/>
      <c r="AJ90" s="102"/>
    </row>
    <row r="91" spans="1:36" s="30" customFormat="1" ht="27" customHeight="1" x14ac:dyDescent="0.15">
      <c r="A91" s="32" t="s">
        <v>149</v>
      </c>
      <c r="B91" s="33">
        <v>87</v>
      </c>
      <c r="C91" s="34" t="s">
        <v>380</v>
      </c>
      <c r="D91" s="34" t="s">
        <v>390</v>
      </c>
      <c r="E91" s="35" t="s">
        <v>390</v>
      </c>
      <c r="F91" s="34" t="s">
        <v>150</v>
      </c>
      <c r="G91" s="34" t="s">
        <v>24782</v>
      </c>
      <c r="H91" s="36" t="s">
        <v>1840</v>
      </c>
      <c r="I91" s="33">
        <v>3855000</v>
      </c>
      <c r="J91" s="33">
        <v>7077120</v>
      </c>
      <c r="K91" s="33" t="s">
        <v>2538</v>
      </c>
      <c r="L91" s="37">
        <f t="shared" si="7"/>
        <v>0.45528689636462294</v>
      </c>
      <c r="M91" s="33"/>
      <c r="N91" s="33" t="s">
        <v>24776</v>
      </c>
      <c r="O91" s="33"/>
      <c r="P91" s="154" t="s">
        <v>23701</v>
      </c>
      <c r="Q91" s="33"/>
      <c r="R91" s="33"/>
      <c r="S91" s="33"/>
      <c r="T91" s="33" t="s">
        <v>2744</v>
      </c>
      <c r="U91" s="33" t="s">
        <v>2954</v>
      </c>
      <c r="V91" s="33" t="s">
        <v>2953</v>
      </c>
      <c r="W91" s="33" t="s">
        <v>2953</v>
      </c>
      <c r="X91" s="33" t="s">
        <v>2954</v>
      </c>
      <c r="Y91" s="33" t="s">
        <v>2953</v>
      </c>
      <c r="Z91" s="33" t="s">
        <v>2954</v>
      </c>
      <c r="AA91" s="33" t="s">
        <v>2953</v>
      </c>
      <c r="AB91" s="39" t="s">
        <v>24783</v>
      </c>
      <c r="AC91" s="29"/>
      <c r="AD91" s="29"/>
      <c r="AE91" s="29"/>
      <c r="AF91" s="137" t="s">
        <v>1197</v>
      </c>
      <c r="AG91" s="30">
        <f t="shared" si="8"/>
        <v>2</v>
      </c>
      <c r="AH91" s="31" t="str">
        <f t="shared" si="9"/>
        <v>HK-100009</v>
      </c>
      <c r="AI91" s="30">
        <v>1290350253</v>
      </c>
      <c r="AJ91" s="102">
        <f>IFERROR(VLOOKUP($C91,'分類(コード表)'!$A$3:$B$38,2,FALSE)*1000000000,0)+IFERROR(VLOOKUP($D91,'分類(コード表)'!$C$3:$D$293,2,FALSE)*1000000,0)+IFERROR(VLOOKUP($E91,'分類(コード表)'!$E$3:$F$353,2,FALSE)*1000,0)+IFERROR(VLOOKUP($F91,'分類(コード表)'!$G$3:$H$255,2,FALSE),0)</f>
        <v>1290350253</v>
      </c>
    </row>
    <row r="92" spans="1:36" s="30" customFormat="1" ht="27" customHeight="1" x14ac:dyDescent="0.15">
      <c r="A92" s="32" t="s">
        <v>149</v>
      </c>
      <c r="B92" s="33">
        <v>88</v>
      </c>
      <c r="C92" s="34" t="s">
        <v>380</v>
      </c>
      <c r="D92" s="34" t="s">
        <v>390</v>
      </c>
      <c r="E92" s="40" t="s">
        <v>390</v>
      </c>
      <c r="F92" s="34" t="s">
        <v>150</v>
      </c>
      <c r="G92" s="34" t="s">
        <v>733</v>
      </c>
      <c r="H92" s="36" t="s">
        <v>1896</v>
      </c>
      <c r="I92" s="33">
        <v>41820</v>
      </c>
      <c r="J92" s="33">
        <v>182000</v>
      </c>
      <c r="K92" s="33" t="s">
        <v>2465</v>
      </c>
      <c r="L92" s="37">
        <f t="shared" si="7"/>
        <v>0.77021978021978021</v>
      </c>
      <c r="M92" s="33"/>
      <c r="N92" s="33" t="s">
        <v>24776</v>
      </c>
      <c r="O92" s="33"/>
      <c r="P92" s="153" t="s">
        <v>3203</v>
      </c>
      <c r="Q92" s="33"/>
      <c r="R92" s="33"/>
      <c r="S92" s="33"/>
      <c r="T92" s="33" t="s">
        <v>2744</v>
      </c>
      <c r="U92" s="33" t="s">
        <v>2954</v>
      </c>
      <c r="V92" s="33" t="s">
        <v>2954</v>
      </c>
      <c r="W92" s="33" t="s">
        <v>2953</v>
      </c>
      <c r="X92" s="33" t="s">
        <v>2953</v>
      </c>
      <c r="Y92" s="33" t="s">
        <v>2954</v>
      </c>
      <c r="Z92" s="33" t="s">
        <v>2953</v>
      </c>
      <c r="AA92" s="33" t="s">
        <v>2954</v>
      </c>
      <c r="AB92" s="39" t="s">
        <v>24784</v>
      </c>
      <c r="AC92" s="29"/>
      <c r="AD92" s="29"/>
      <c r="AE92" s="29"/>
      <c r="AF92" s="137" t="s">
        <v>3203</v>
      </c>
      <c r="AG92" s="30">
        <f t="shared" si="8"/>
        <v>2</v>
      </c>
      <c r="AH92" s="31" t="str">
        <f t="shared" si="9"/>
        <v>HK-130011</v>
      </c>
      <c r="AI92" s="30">
        <v>1290350253</v>
      </c>
      <c r="AJ92" s="102">
        <f>IFERROR(VLOOKUP($C92,'分類(コード表)'!$A$3:$B$38,2,FALSE)*1000000000,0)+IFERROR(VLOOKUP($D92,'分類(コード表)'!$C$3:$D$293,2,FALSE)*1000000,0)+IFERROR(VLOOKUP($E92,'分類(コード表)'!$E$3:$F$353,2,FALSE)*1000,0)+IFERROR(VLOOKUP($F92,'分類(コード表)'!$G$3:$H$255,2,FALSE),0)</f>
        <v>1290350253</v>
      </c>
    </row>
    <row r="93" spans="1:36" s="30" customFormat="1" ht="27" customHeight="1" x14ac:dyDescent="0.15">
      <c r="A93" s="32" t="s">
        <v>149</v>
      </c>
      <c r="B93" s="33">
        <v>89</v>
      </c>
      <c r="C93" s="34" t="s">
        <v>380</v>
      </c>
      <c r="D93" s="34" t="s">
        <v>390</v>
      </c>
      <c r="E93" s="35" t="s">
        <v>390</v>
      </c>
      <c r="F93" s="34" t="s">
        <v>150</v>
      </c>
      <c r="G93" s="34" t="s">
        <v>828</v>
      </c>
      <c r="H93" s="36" t="s">
        <v>2135</v>
      </c>
      <c r="I93" s="33">
        <v>38000</v>
      </c>
      <c r="J93" s="33">
        <v>550000</v>
      </c>
      <c r="K93" s="33" t="s">
        <v>2504</v>
      </c>
      <c r="L93" s="37">
        <f t="shared" si="7"/>
        <v>0.93090909090909091</v>
      </c>
      <c r="M93" s="33"/>
      <c r="N93" s="33" t="s">
        <v>24776</v>
      </c>
      <c r="O93" s="33"/>
      <c r="P93" s="154" t="s">
        <v>23978</v>
      </c>
      <c r="Q93" s="33" t="s">
        <v>401</v>
      </c>
      <c r="R93" s="33"/>
      <c r="S93" s="33"/>
      <c r="T93" s="33" t="s">
        <v>2744</v>
      </c>
      <c r="U93" s="33" t="s">
        <v>2955</v>
      </c>
      <c r="V93" s="33" t="s">
        <v>2954</v>
      </c>
      <c r="W93" s="33" t="s">
        <v>2953</v>
      </c>
      <c r="X93" s="33" t="s">
        <v>2953</v>
      </c>
      <c r="Y93" s="33" t="s">
        <v>2953</v>
      </c>
      <c r="Z93" s="33" t="s">
        <v>2953</v>
      </c>
      <c r="AA93" s="33" t="s">
        <v>2954</v>
      </c>
      <c r="AB93" s="39" t="s">
        <v>24785</v>
      </c>
      <c r="AC93" s="29"/>
      <c r="AD93" s="29"/>
      <c r="AE93" s="29"/>
      <c r="AF93" s="137" t="s">
        <v>1399</v>
      </c>
      <c r="AG93" s="30">
        <f t="shared" si="8"/>
        <v>2</v>
      </c>
      <c r="AH93" s="31" t="str">
        <f t="shared" si="9"/>
        <v>KT-100110</v>
      </c>
      <c r="AI93" s="30">
        <v>1290350253</v>
      </c>
      <c r="AJ93" s="102">
        <f>IFERROR(VLOOKUP($C93,'分類(コード表)'!$A$3:$B$38,2,FALSE)*1000000000,0)+IFERROR(VLOOKUP($D93,'分類(コード表)'!$C$3:$D$293,2,FALSE)*1000000,0)+IFERROR(VLOOKUP($E93,'分類(コード表)'!$E$3:$F$353,2,FALSE)*1000,0)+IFERROR(VLOOKUP($F93,'分類(コード表)'!$G$3:$H$255,2,FALSE),0)</f>
        <v>1290350253</v>
      </c>
    </row>
    <row r="94" spans="1:36" s="30" customFormat="1" ht="27" customHeight="1" x14ac:dyDescent="0.15">
      <c r="A94" s="32" t="s">
        <v>149</v>
      </c>
      <c r="B94" s="33">
        <v>90</v>
      </c>
      <c r="C94" s="34" t="s">
        <v>380</v>
      </c>
      <c r="D94" s="34" t="s">
        <v>390</v>
      </c>
      <c r="E94" s="35" t="s">
        <v>390</v>
      </c>
      <c r="F94" s="35" t="s">
        <v>150</v>
      </c>
      <c r="G94" s="34" t="s">
        <v>886</v>
      </c>
      <c r="H94" s="36" t="s">
        <v>2189</v>
      </c>
      <c r="I94" s="33">
        <v>1630000</v>
      </c>
      <c r="J94" s="33">
        <v>8136000</v>
      </c>
      <c r="K94" s="33" t="s">
        <v>2679</v>
      </c>
      <c r="L94" s="37">
        <f t="shared" si="7"/>
        <v>0.79965585054080623</v>
      </c>
      <c r="M94" s="33"/>
      <c r="N94" s="33" t="s">
        <v>24776</v>
      </c>
      <c r="O94" s="33"/>
      <c r="P94" s="153" t="s">
        <v>1453</v>
      </c>
      <c r="Q94" s="38"/>
      <c r="R94" s="33"/>
      <c r="S94" s="33"/>
      <c r="T94" s="33" t="s">
        <v>2744</v>
      </c>
      <c r="U94" s="33" t="s">
        <v>2954</v>
      </c>
      <c r="V94" s="33" t="s">
        <v>2953</v>
      </c>
      <c r="W94" s="33" t="s">
        <v>2953</v>
      </c>
      <c r="X94" s="33" t="s">
        <v>2954</v>
      </c>
      <c r="Y94" s="33" t="s">
        <v>2954</v>
      </c>
      <c r="Z94" s="33" t="s">
        <v>2953</v>
      </c>
      <c r="AA94" s="33" t="s">
        <v>2953</v>
      </c>
      <c r="AB94" s="39" t="s">
        <v>24786</v>
      </c>
      <c r="AC94" s="29"/>
      <c r="AD94" s="29"/>
      <c r="AE94" s="29"/>
      <c r="AF94" s="137" t="s">
        <v>1453</v>
      </c>
      <c r="AG94" s="30">
        <f t="shared" si="8"/>
        <v>2</v>
      </c>
      <c r="AH94" s="31" t="str">
        <f t="shared" si="9"/>
        <v>KT-120092</v>
      </c>
      <c r="AI94" s="30">
        <v>1290350253</v>
      </c>
      <c r="AJ94" s="102">
        <f>IFERROR(VLOOKUP($C94,'分類(コード表)'!$A$3:$B$38,2,FALSE)*1000000000,0)+IFERROR(VLOOKUP($D94,'分類(コード表)'!$C$3:$D$293,2,FALSE)*1000000,0)+IFERROR(VLOOKUP($E94,'分類(コード表)'!$E$3:$F$353,2,FALSE)*1000,0)+IFERROR(VLOOKUP($F94,'分類(コード表)'!$G$3:$H$255,2,FALSE),0)</f>
        <v>1290350253</v>
      </c>
    </row>
    <row r="95" spans="1:36" s="30" customFormat="1" ht="27" customHeight="1" x14ac:dyDescent="0.15">
      <c r="A95" s="32" t="s">
        <v>149</v>
      </c>
      <c r="B95" s="33">
        <v>91</v>
      </c>
      <c r="C95" s="34" t="s">
        <v>380</v>
      </c>
      <c r="D95" s="34" t="s">
        <v>390</v>
      </c>
      <c r="E95" s="35" t="s">
        <v>390</v>
      </c>
      <c r="F95" s="35" t="s">
        <v>150</v>
      </c>
      <c r="G95" s="34" t="s">
        <v>897</v>
      </c>
      <c r="H95" s="36" t="s">
        <v>2200</v>
      </c>
      <c r="I95" s="33">
        <v>2093407</v>
      </c>
      <c r="J95" s="33">
        <v>979107</v>
      </c>
      <c r="K95" s="33" t="s">
        <v>2481</v>
      </c>
      <c r="L95" s="37">
        <f t="shared" si="7"/>
        <v>-1.1380778607445357</v>
      </c>
      <c r="M95" s="33"/>
      <c r="N95" s="33" t="s">
        <v>24776</v>
      </c>
      <c r="O95" s="33"/>
      <c r="P95" s="153" t="s">
        <v>3250</v>
      </c>
      <c r="Q95" s="33"/>
      <c r="R95" s="33"/>
      <c r="S95" s="33"/>
      <c r="T95" s="33" t="s">
        <v>2744</v>
      </c>
      <c r="U95" s="33" t="s">
        <v>2956</v>
      </c>
      <c r="V95" s="33" t="s">
        <v>2953</v>
      </c>
      <c r="W95" s="33" t="s">
        <v>2953</v>
      </c>
      <c r="X95" s="33" t="s">
        <v>2954</v>
      </c>
      <c r="Y95" s="33" t="s">
        <v>2953</v>
      </c>
      <c r="Z95" s="33" t="s">
        <v>2953</v>
      </c>
      <c r="AA95" s="33" t="s">
        <v>2953</v>
      </c>
      <c r="AB95" s="39" t="s">
        <v>24787</v>
      </c>
      <c r="AC95" s="29"/>
      <c r="AD95" s="29"/>
      <c r="AE95" s="29"/>
      <c r="AF95" s="137" t="s">
        <v>3250</v>
      </c>
      <c r="AG95" s="30">
        <f t="shared" si="8"/>
        <v>2</v>
      </c>
      <c r="AH95" s="31" t="str">
        <f t="shared" si="9"/>
        <v>KT-120127</v>
      </c>
      <c r="AI95" s="30">
        <v>1290350253</v>
      </c>
      <c r="AJ95" s="102">
        <f>IFERROR(VLOOKUP($C95,'分類(コード表)'!$A$3:$B$38,2,FALSE)*1000000000,0)+IFERROR(VLOOKUP($D95,'分類(コード表)'!$C$3:$D$293,2,FALSE)*1000000,0)+IFERROR(VLOOKUP($E95,'分類(コード表)'!$E$3:$F$353,2,FALSE)*1000,0)+IFERROR(VLOOKUP($F95,'分類(コード表)'!$G$3:$H$255,2,FALSE),0)</f>
        <v>1290350253</v>
      </c>
    </row>
    <row r="96" spans="1:36" s="30" customFormat="1" ht="27" customHeight="1" x14ac:dyDescent="0.15">
      <c r="A96" s="32" t="s">
        <v>149</v>
      </c>
      <c r="B96" s="33">
        <v>92</v>
      </c>
      <c r="C96" s="34" t="s">
        <v>380</v>
      </c>
      <c r="D96" s="34" t="s">
        <v>390</v>
      </c>
      <c r="E96" s="35" t="s">
        <v>390</v>
      </c>
      <c r="F96" s="35" t="s">
        <v>150</v>
      </c>
      <c r="G96" s="34" t="s">
        <v>946</v>
      </c>
      <c r="H96" s="36" t="s">
        <v>2249</v>
      </c>
      <c r="I96" s="33">
        <v>9000</v>
      </c>
      <c r="J96" s="33">
        <v>500000</v>
      </c>
      <c r="K96" s="33" t="s">
        <v>2693</v>
      </c>
      <c r="L96" s="37">
        <f t="shared" si="7"/>
        <v>0.98199999999999998</v>
      </c>
      <c r="M96" s="33"/>
      <c r="N96" s="33" t="s">
        <v>24776</v>
      </c>
      <c r="O96" s="33"/>
      <c r="P96" s="153" t="s">
        <v>1510</v>
      </c>
      <c r="Q96" s="33"/>
      <c r="R96" s="33"/>
      <c r="S96" s="33"/>
      <c r="T96" s="33" t="s">
        <v>2744</v>
      </c>
      <c r="U96" s="33" t="s">
        <v>2954</v>
      </c>
      <c r="V96" s="33" t="s">
        <v>2953</v>
      </c>
      <c r="W96" s="33" t="s">
        <v>2953</v>
      </c>
      <c r="X96" s="33" t="s">
        <v>2954</v>
      </c>
      <c r="Y96" s="33" t="s">
        <v>2954</v>
      </c>
      <c r="Z96" s="33" t="s">
        <v>2954</v>
      </c>
      <c r="AA96" s="33" t="s">
        <v>2954</v>
      </c>
      <c r="AB96" s="39" t="s">
        <v>24788</v>
      </c>
      <c r="AC96" s="29"/>
      <c r="AD96" s="29"/>
      <c r="AE96" s="29"/>
      <c r="AF96" s="137" t="s">
        <v>1510</v>
      </c>
      <c r="AG96" s="30">
        <f t="shared" si="8"/>
        <v>2</v>
      </c>
      <c r="AH96" s="31" t="str">
        <f t="shared" si="9"/>
        <v>KT-150026</v>
      </c>
      <c r="AI96" s="30">
        <v>1290350253</v>
      </c>
      <c r="AJ96" s="102">
        <f>IFERROR(VLOOKUP($C96,'分類(コード表)'!$A$3:$B$38,2,FALSE)*1000000000,0)+IFERROR(VLOOKUP($D96,'分類(コード表)'!$C$3:$D$293,2,FALSE)*1000000,0)+IFERROR(VLOOKUP($E96,'分類(コード表)'!$E$3:$F$353,2,FALSE)*1000,0)+IFERROR(VLOOKUP($F96,'分類(コード表)'!$G$3:$H$255,2,FALSE),0)</f>
        <v>1290350253</v>
      </c>
    </row>
    <row r="97" spans="1:36" s="30" customFormat="1" ht="27" customHeight="1" x14ac:dyDescent="0.15">
      <c r="A97" s="32" t="s">
        <v>149</v>
      </c>
      <c r="B97" s="33">
        <v>93</v>
      </c>
      <c r="C97" s="34" t="s">
        <v>380</v>
      </c>
      <c r="D97" s="34" t="s">
        <v>390</v>
      </c>
      <c r="E97" s="35" t="s">
        <v>390</v>
      </c>
      <c r="F97" s="35" t="s">
        <v>150</v>
      </c>
      <c r="G97" s="34" t="s">
        <v>1022</v>
      </c>
      <c r="H97" s="36" t="s">
        <v>2355</v>
      </c>
      <c r="I97" s="33">
        <v>832600</v>
      </c>
      <c r="J97" s="33">
        <v>2202350</v>
      </c>
      <c r="K97" s="33" t="s">
        <v>2465</v>
      </c>
      <c r="L97" s="37">
        <f t="shared" si="7"/>
        <v>0.6219492814493609</v>
      </c>
      <c r="M97" s="33"/>
      <c r="N97" s="33" t="s">
        <v>24776</v>
      </c>
      <c r="O97" s="33"/>
      <c r="P97" s="153" t="s">
        <v>1584</v>
      </c>
      <c r="Q97" s="33" t="s">
        <v>578</v>
      </c>
      <c r="R97" s="33"/>
      <c r="S97" s="33"/>
      <c r="T97" s="33" t="s">
        <v>2744</v>
      </c>
      <c r="U97" s="33" t="s">
        <v>2954</v>
      </c>
      <c r="V97" s="33" t="s">
        <v>2954</v>
      </c>
      <c r="W97" s="33" t="s">
        <v>2954</v>
      </c>
      <c r="X97" s="33" t="s">
        <v>2954</v>
      </c>
      <c r="Y97" s="33" t="s">
        <v>2954</v>
      </c>
      <c r="Z97" s="33" t="s">
        <v>2953</v>
      </c>
      <c r="AA97" s="33" t="s">
        <v>2954</v>
      </c>
      <c r="AB97" s="39" t="s">
        <v>24789</v>
      </c>
      <c r="AC97" s="29"/>
      <c r="AD97" s="29"/>
      <c r="AE97" s="29"/>
      <c r="AF97" s="137" t="s">
        <v>1584</v>
      </c>
      <c r="AG97" s="30">
        <f t="shared" si="8"/>
        <v>2</v>
      </c>
      <c r="AH97" s="31" t="str">
        <f t="shared" si="9"/>
        <v>SK-120008</v>
      </c>
      <c r="AI97" s="30">
        <v>1290350253</v>
      </c>
      <c r="AJ97" s="102">
        <f>IFERROR(VLOOKUP($C97,'分類(コード表)'!$A$3:$B$38,2,FALSE)*1000000000,0)+IFERROR(VLOOKUP($D97,'分類(コード表)'!$C$3:$D$293,2,FALSE)*1000000,0)+IFERROR(VLOOKUP($E97,'分類(コード表)'!$E$3:$F$353,2,FALSE)*1000,0)+IFERROR(VLOOKUP($F97,'分類(コード表)'!$G$3:$H$255,2,FALSE),0)</f>
        <v>1290350253</v>
      </c>
    </row>
    <row r="98" spans="1:36" s="30" customFormat="1" ht="27" customHeight="1" x14ac:dyDescent="0.15">
      <c r="A98" s="32" t="s">
        <v>149</v>
      </c>
      <c r="B98" s="33">
        <v>94</v>
      </c>
      <c r="C98" s="34" t="s">
        <v>380</v>
      </c>
      <c r="D98" s="34" t="s">
        <v>390</v>
      </c>
      <c r="E98" s="35" t="s">
        <v>390</v>
      </c>
      <c r="F98" s="35" t="s">
        <v>150</v>
      </c>
      <c r="G98" s="34" t="s">
        <v>15876</v>
      </c>
      <c r="H98" s="36" t="s">
        <v>15877</v>
      </c>
      <c r="I98" s="33">
        <v>227541.6</v>
      </c>
      <c r="J98" s="33">
        <v>394699.5</v>
      </c>
      <c r="K98" s="33" t="s">
        <v>22086</v>
      </c>
      <c r="L98" s="37">
        <f t="shared" si="7"/>
        <v>0.4235067437379576</v>
      </c>
      <c r="M98" s="33"/>
      <c r="N98" s="33" t="s">
        <v>24776</v>
      </c>
      <c r="O98" s="33"/>
      <c r="P98" s="153" t="s">
        <v>3045</v>
      </c>
      <c r="Q98" s="33" t="s">
        <v>503</v>
      </c>
      <c r="R98" s="33"/>
      <c r="S98" s="33"/>
      <c r="T98" s="33" t="s">
        <v>2744</v>
      </c>
      <c r="U98" s="33" t="s">
        <v>2953</v>
      </c>
      <c r="V98" s="33" t="s">
        <v>2954</v>
      </c>
      <c r="W98" s="33" t="s">
        <v>2954</v>
      </c>
      <c r="X98" s="33" t="s">
        <v>2953</v>
      </c>
      <c r="Y98" s="33" t="s">
        <v>2954</v>
      </c>
      <c r="Z98" s="33" t="s">
        <v>571</v>
      </c>
      <c r="AA98" s="33" t="s">
        <v>2954</v>
      </c>
      <c r="AB98" s="39" t="s">
        <v>24790</v>
      </c>
      <c r="AC98" s="29"/>
      <c r="AD98" s="29"/>
      <c r="AE98" s="29"/>
      <c r="AF98" s="137" t="s">
        <v>3045</v>
      </c>
      <c r="AG98" s="30">
        <f t="shared" si="8"/>
        <v>2</v>
      </c>
      <c r="AH98" s="31" t="str">
        <f t="shared" si="9"/>
        <v>KK-160043</v>
      </c>
      <c r="AI98" s="30">
        <v>1290350253</v>
      </c>
      <c r="AJ98" s="102">
        <f>IFERROR(VLOOKUP($C98,'分類(コード表)'!$A$3:$B$38,2,FALSE)*1000000000,0)+IFERROR(VLOOKUP($D98,'分類(コード表)'!$C$3:$D$293,2,FALSE)*1000000,0)+IFERROR(VLOOKUP($E98,'分類(コード表)'!$E$3:$F$353,2,FALSE)*1000,0)+IFERROR(VLOOKUP($F98,'分類(コード表)'!$G$3:$H$255,2,FALSE),0)</f>
        <v>1290350253</v>
      </c>
    </row>
    <row r="99" spans="1:36" s="30" customFormat="1" ht="27" customHeight="1" x14ac:dyDescent="0.15">
      <c r="A99" s="32" t="s">
        <v>149</v>
      </c>
      <c r="B99" s="33">
        <v>95</v>
      </c>
      <c r="C99" s="34" t="s">
        <v>380</v>
      </c>
      <c r="D99" s="34" t="s">
        <v>390</v>
      </c>
      <c r="E99" s="35" t="s">
        <v>390</v>
      </c>
      <c r="F99" s="35" t="s">
        <v>150</v>
      </c>
      <c r="G99" s="34" t="s">
        <v>18111</v>
      </c>
      <c r="H99" s="36" t="s">
        <v>18112</v>
      </c>
      <c r="I99" s="33">
        <v>416600</v>
      </c>
      <c r="J99" s="33">
        <v>450600</v>
      </c>
      <c r="K99" s="33" t="s">
        <v>22074</v>
      </c>
      <c r="L99" s="37">
        <f t="shared" si="7"/>
        <v>7.5454948956946266E-2</v>
      </c>
      <c r="M99" s="33"/>
      <c r="N99" s="33"/>
      <c r="O99" s="33"/>
      <c r="P99" s="153" t="s">
        <v>22474</v>
      </c>
      <c r="Q99" s="33" t="s">
        <v>503</v>
      </c>
      <c r="R99" s="33" t="s">
        <v>503</v>
      </c>
      <c r="S99" s="33" t="s">
        <v>503</v>
      </c>
      <c r="T99" s="33" t="s">
        <v>381</v>
      </c>
      <c r="U99" s="33" t="s">
        <v>2954</v>
      </c>
      <c r="V99" s="33" t="s">
        <v>2953</v>
      </c>
      <c r="W99" s="33" t="s">
        <v>2954</v>
      </c>
      <c r="X99" s="33" t="s">
        <v>2954</v>
      </c>
      <c r="Y99" s="33" t="s">
        <v>2954</v>
      </c>
      <c r="Z99" s="33" t="s">
        <v>2953</v>
      </c>
      <c r="AA99" s="33" t="s">
        <v>2954</v>
      </c>
      <c r="AB99" s="39" t="s">
        <v>24791</v>
      </c>
      <c r="AC99" s="29"/>
      <c r="AD99" s="29"/>
      <c r="AE99" s="29"/>
      <c r="AF99" s="137" t="s">
        <v>22474</v>
      </c>
      <c r="AG99" s="30">
        <f t="shared" si="8"/>
        <v>2</v>
      </c>
      <c r="AH99" s="31" t="str">
        <f t="shared" si="9"/>
        <v>KT-160109</v>
      </c>
      <c r="AI99" s="30">
        <v>1290350253</v>
      </c>
      <c r="AJ99" s="102">
        <f>IFERROR(VLOOKUP($C99,'分類(コード表)'!$A$3:$B$38,2,FALSE)*1000000000,0)+IFERROR(VLOOKUP($D99,'分類(コード表)'!$C$3:$D$293,2,FALSE)*1000000,0)+IFERROR(VLOOKUP($E99,'分類(コード表)'!$E$3:$F$353,2,FALSE)*1000,0)+IFERROR(VLOOKUP($F99,'分類(コード表)'!$G$3:$H$255,2,FALSE),0)</f>
        <v>1290350253</v>
      </c>
    </row>
    <row r="100" spans="1:36" s="30" customFormat="1" ht="27" customHeight="1" x14ac:dyDescent="0.15">
      <c r="A100" s="32" t="s">
        <v>149</v>
      </c>
      <c r="B100" s="33">
        <v>96</v>
      </c>
      <c r="C100" s="34" t="s">
        <v>380</v>
      </c>
      <c r="D100" s="34" t="s">
        <v>390</v>
      </c>
      <c r="E100" s="35" t="s">
        <v>390</v>
      </c>
      <c r="F100" s="35" t="s">
        <v>150</v>
      </c>
      <c r="G100" s="34" t="s">
        <v>23332</v>
      </c>
      <c r="H100" s="36" t="s">
        <v>18892</v>
      </c>
      <c r="I100" s="33">
        <v>457320</v>
      </c>
      <c r="J100" s="33">
        <v>17000000</v>
      </c>
      <c r="K100" s="33" t="s">
        <v>24731</v>
      </c>
      <c r="L100" s="37">
        <f t="shared" si="7"/>
        <v>0.97309882352941179</v>
      </c>
      <c r="M100" s="33"/>
      <c r="N100" s="33" t="s">
        <v>24776</v>
      </c>
      <c r="O100" s="33"/>
      <c r="P100" s="153" t="s">
        <v>26523</v>
      </c>
      <c r="Q100" s="33"/>
      <c r="R100" s="33"/>
      <c r="S100" s="33"/>
      <c r="T100" s="141" t="s">
        <v>381</v>
      </c>
      <c r="U100" s="97" t="s">
        <v>26702</v>
      </c>
      <c r="V100" s="97" t="s">
        <v>26702</v>
      </c>
      <c r="W100" s="97" t="s">
        <v>26701</v>
      </c>
      <c r="X100" s="97" t="s">
        <v>26701</v>
      </c>
      <c r="Y100" s="97" t="s">
        <v>26702</v>
      </c>
      <c r="Z100" s="97" t="s">
        <v>26701</v>
      </c>
      <c r="AA100" s="97" t="s">
        <v>26702</v>
      </c>
      <c r="AB100" s="126" t="s">
        <v>26718</v>
      </c>
      <c r="AC100" s="29"/>
      <c r="AD100" s="29"/>
      <c r="AE100" s="29"/>
      <c r="AF100" s="137" t="s">
        <v>26717</v>
      </c>
      <c r="AG100" s="30">
        <f t="shared" si="8"/>
        <v>2</v>
      </c>
      <c r="AH100" s="31" t="str">
        <f t="shared" si="9"/>
        <v>KT-190099</v>
      </c>
      <c r="AJ100" s="102"/>
    </row>
    <row r="101" spans="1:36" s="30" customFormat="1" ht="27" customHeight="1" x14ac:dyDescent="0.15">
      <c r="A101" s="32" t="s">
        <v>149</v>
      </c>
      <c r="B101" s="33">
        <v>97</v>
      </c>
      <c r="C101" s="34" t="s">
        <v>380</v>
      </c>
      <c r="D101" s="34" t="s">
        <v>390</v>
      </c>
      <c r="E101" s="35" t="s">
        <v>390</v>
      </c>
      <c r="F101" s="35" t="s">
        <v>150</v>
      </c>
      <c r="G101" s="34" t="s">
        <v>18949</v>
      </c>
      <c r="H101" s="36" t="s">
        <v>18950</v>
      </c>
      <c r="I101" s="33">
        <v>5072036</v>
      </c>
      <c r="J101" s="33">
        <v>5670000</v>
      </c>
      <c r="K101" s="33" t="s">
        <v>22074</v>
      </c>
      <c r="L101" s="37">
        <f t="shared" si="7"/>
        <v>0.10546102292768955</v>
      </c>
      <c r="M101" s="33"/>
      <c r="N101" s="33" t="s">
        <v>24776</v>
      </c>
      <c r="O101" s="33" t="s">
        <v>24776</v>
      </c>
      <c r="P101" s="153" t="s">
        <v>26876</v>
      </c>
      <c r="Q101" s="33"/>
      <c r="R101" s="33"/>
      <c r="S101" s="33"/>
      <c r="T101" s="141" t="s">
        <v>381</v>
      </c>
      <c r="U101" s="97" t="s">
        <v>37309</v>
      </c>
      <c r="V101" s="97" t="s">
        <v>37309</v>
      </c>
      <c r="W101" s="97" t="s">
        <v>37309</v>
      </c>
      <c r="X101" s="97" t="s">
        <v>37308</v>
      </c>
      <c r="Y101" s="97" t="s">
        <v>37308</v>
      </c>
      <c r="Z101" s="97" t="s">
        <v>2974</v>
      </c>
      <c r="AA101" s="97" t="s">
        <v>37309</v>
      </c>
      <c r="AB101" s="126" t="s">
        <v>37314</v>
      </c>
      <c r="AC101" s="29"/>
      <c r="AD101" s="29"/>
      <c r="AE101" s="29"/>
      <c r="AF101" s="137" t="s">
        <v>26876</v>
      </c>
      <c r="AG101" s="30">
        <f t="shared" si="8"/>
        <v>2</v>
      </c>
      <c r="AH101" s="31" t="str">
        <f t="shared" si="9"/>
        <v>KT-190130</v>
      </c>
      <c r="AJ101" s="102"/>
    </row>
    <row r="102" spans="1:36" s="30" customFormat="1" ht="27" customHeight="1" x14ac:dyDescent="0.15">
      <c r="A102" s="32" t="s">
        <v>149</v>
      </c>
      <c r="B102" s="33">
        <v>98</v>
      </c>
      <c r="C102" s="34" t="s">
        <v>380</v>
      </c>
      <c r="D102" s="34" t="s">
        <v>390</v>
      </c>
      <c r="E102" s="35" t="s">
        <v>390</v>
      </c>
      <c r="F102" s="35" t="s">
        <v>150</v>
      </c>
      <c r="G102" s="34" t="s">
        <v>18926</v>
      </c>
      <c r="H102" s="36" t="s">
        <v>18927</v>
      </c>
      <c r="I102" s="33">
        <v>452800</v>
      </c>
      <c r="J102" s="33">
        <v>644750</v>
      </c>
      <c r="K102" s="33" t="s">
        <v>22116</v>
      </c>
      <c r="L102" s="37">
        <f t="shared" si="7"/>
        <v>0.29771229158588597</v>
      </c>
      <c r="M102" s="33"/>
      <c r="N102" s="33" t="s">
        <v>24776</v>
      </c>
      <c r="O102" s="33" t="s">
        <v>24776</v>
      </c>
      <c r="P102" s="153" t="s">
        <v>26879</v>
      </c>
      <c r="Q102" s="33"/>
      <c r="R102" s="33"/>
      <c r="S102" s="33"/>
      <c r="T102" s="141" t="s">
        <v>381</v>
      </c>
      <c r="U102" s="97" t="s">
        <v>37308</v>
      </c>
      <c r="V102" s="97" t="s">
        <v>37309</v>
      </c>
      <c r="W102" s="97" t="s">
        <v>37309</v>
      </c>
      <c r="X102" s="97" t="s">
        <v>37308</v>
      </c>
      <c r="Y102" s="97" t="s">
        <v>37308</v>
      </c>
      <c r="Z102" s="97" t="s">
        <v>37309</v>
      </c>
      <c r="AA102" s="97" t="s">
        <v>37309</v>
      </c>
      <c r="AB102" s="126" t="s">
        <v>37317</v>
      </c>
      <c r="AC102" s="29"/>
      <c r="AD102" s="29"/>
      <c r="AE102" s="29"/>
      <c r="AF102" s="137" t="s">
        <v>26879</v>
      </c>
      <c r="AG102" s="30">
        <f t="shared" si="8"/>
        <v>2</v>
      </c>
      <c r="AH102" s="31" t="str">
        <f t="shared" si="9"/>
        <v>KT-190118</v>
      </c>
      <c r="AJ102" s="102"/>
    </row>
    <row r="103" spans="1:36" s="30" customFormat="1" ht="27" customHeight="1" x14ac:dyDescent="0.15">
      <c r="A103" s="32" t="s">
        <v>149</v>
      </c>
      <c r="B103" s="33">
        <v>99</v>
      </c>
      <c r="C103" s="34" t="s">
        <v>380</v>
      </c>
      <c r="D103" s="34" t="s">
        <v>150</v>
      </c>
      <c r="E103" s="34"/>
      <c r="F103" s="34"/>
      <c r="G103" s="34" t="s">
        <v>797</v>
      </c>
      <c r="H103" s="34" t="s">
        <v>2038</v>
      </c>
      <c r="I103" s="33">
        <v>2983800</v>
      </c>
      <c r="J103" s="33">
        <v>3656000</v>
      </c>
      <c r="K103" s="33" t="s">
        <v>2490</v>
      </c>
      <c r="L103" s="37">
        <f t="shared" si="7"/>
        <v>0.18386214442013127</v>
      </c>
      <c r="M103" s="33"/>
      <c r="N103" s="33" t="s">
        <v>24776</v>
      </c>
      <c r="O103" s="33"/>
      <c r="P103" s="153" t="s">
        <v>1340</v>
      </c>
      <c r="Q103" s="33"/>
      <c r="R103" s="33"/>
      <c r="S103" s="33"/>
      <c r="T103" s="33" t="s">
        <v>2744</v>
      </c>
      <c r="U103" s="97" t="s">
        <v>2954</v>
      </c>
      <c r="V103" s="97" t="s">
        <v>2953</v>
      </c>
      <c r="W103" s="97" t="s">
        <v>2954</v>
      </c>
      <c r="X103" s="97" t="s">
        <v>2953</v>
      </c>
      <c r="Y103" s="97" t="s">
        <v>2953</v>
      </c>
      <c r="Z103" s="97" t="s">
        <v>2954</v>
      </c>
      <c r="AA103" s="97" t="s">
        <v>2954</v>
      </c>
      <c r="AB103" s="126" t="s">
        <v>24846</v>
      </c>
      <c r="AC103" s="29"/>
      <c r="AD103" s="29"/>
      <c r="AE103" s="29"/>
      <c r="AF103" s="137" t="s">
        <v>1340</v>
      </c>
      <c r="AG103" s="30">
        <f t="shared" si="8"/>
        <v>2</v>
      </c>
      <c r="AH103" s="31" t="str">
        <f t="shared" si="9"/>
        <v>KK-120039</v>
      </c>
      <c r="AI103" s="30">
        <v>1291000000</v>
      </c>
      <c r="AJ103" s="102">
        <f>IFERROR(VLOOKUP($C103,'分類(コード表)'!$A$3:$B$38,2,FALSE)*1000000000,0)+IFERROR(VLOOKUP($D103,'分類(コード表)'!$C$3:$D$293,2,FALSE)*1000000,0)+IFERROR(VLOOKUP($E103,'分類(コード表)'!$E$3:$F$353,2,FALSE)*1000,0)+IFERROR(VLOOKUP($F103,'分類(コード表)'!$G$3:$H$255,2,FALSE),0)</f>
        <v>1291000000</v>
      </c>
    </row>
    <row r="104" spans="1:36" s="30" customFormat="1" ht="27" customHeight="1" x14ac:dyDescent="0.15">
      <c r="A104" s="32" t="s">
        <v>149</v>
      </c>
      <c r="B104" s="33">
        <v>100</v>
      </c>
      <c r="C104" s="34" t="s">
        <v>380</v>
      </c>
      <c r="D104" s="34" t="s">
        <v>150</v>
      </c>
      <c r="E104" s="34"/>
      <c r="F104" s="34"/>
      <c r="G104" s="34" t="s">
        <v>13094</v>
      </c>
      <c r="H104" s="34" t="s">
        <v>13095</v>
      </c>
      <c r="I104" s="33">
        <v>393500</v>
      </c>
      <c r="J104" s="33">
        <v>651600</v>
      </c>
      <c r="K104" s="33" t="s">
        <v>27769</v>
      </c>
      <c r="L104" s="37">
        <f t="shared" si="7"/>
        <v>0.39610190300798032</v>
      </c>
      <c r="M104" s="33"/>
      <c r="N104" s="33"/>
      <c r="O104" s="33" t="s">
        <v>24776</v>
      </c>
      <c r="P104" s="153" t="s">
        <v>26900</v>
      </c>
      <c r="Q104" s="33"/>
      <c r="R104" s="33"/>
      <c r="S104" s="33"/>
      <c r="T104" s="33" t="s">
        <v>2744</v>
      </c>
      <c r="U104" s="97" t="s">
        <v>2974</v>
      </c>
      <c r="V104" s="97" t="s">
        <v>2972</v>
      </c>
      <c r="W104" s="97" t="s">
        <v>2974</v>
      </c>
      <c r="X104" s="97" t="s">
        <v>2972</v>
      </c>
      <c r="Y104" s="97" t="s">
        <v>2974</v>
      </c>
      <c r="Z104" s="97" t="s">
        <v>2972</v>
      </c>
      <c r="AA104" s="97" t="s">
        <v>2974</v>
      </c>
      <c r="AB104" s="126" t="s">
        <v>37340</v>
      </c>
      <c r="AC104" s="29"/>
      <c r="AD104" s="29"/>
      <c r="AE104" s="29"/>
      <c r="AF104" s="137" t="s">
        <v>26900</v>
      </c>
      <c r="AG104" s="30">
        <f t="shared" ref="AG104" si="12">LEN(LEFT(AF104,FIND("-",AF104)-1))</f>
        <v>2</v>
      </c>
      <c r="AH104" s="31" t="str">
        <f t="shared" ref="AH104" si="13">LEFT(AF104,FIND("-",AF104)+6)</f>
        <v>CB-170001</v>
      </c>
      <c r="AJ104" s="102"/>
    </row>
    <row r="105" spans="1:36" s="30" customFormat="1" ht="27" customHeight="1" x14ac:dyDescent="0.15">
      <c r="A105" s="32" t="s">
        <v>149</v>
      </c>
      <c r="B105" s="33">
        <v>101</v>
      </c>
      <c r="C105" s="34" t="s">
        <v>382</v>
      </c>
      <c r="D105" s="34" t="s">
        <v>166</v>
      </c>
      <c r="E105" s="34" t="s">
        <v>2892</v>
      </c>
      <c r="F105" s="34"/>
      <c r="G105" s="34" t="s">
        <v>608</v>
      </c>
      <c r="H105" s="34" t="s">
        <v>1715</v>
      </c>
      <c r="I105" s="33">
        <v>6187620</v>
      </c>
      <c r="J105" s="33">
        <v>6602400</v>
      </c>
      <c r="K105" s="33" t="s">
        <v>2480</v>
      </c>
      <c r="L105" s="37">
        <f t="shared" si="7"/>
        <v>6.2822609960014542E-2</v>
      </c>
      <c r="M105" s="33"/>
      <c r="N105" s="33" t="s">
        <v>24776</v>
      </c>
      <c r="O105" s="33"/>
      <c r="P105" s="154" t="s">
        <v>27677</v>
      </c>
      <c r="Q105" s="33"/>
      <c r="R105" s="33"/>
      <c r="S105" s="33"/>
      <c r="T105" s="97" t="s">
        <v>2744</v>
      </c>
      <c r="U105" s="97" t="s">
        <v>2953</v>
      </c>
      <c r="V105" s="97" t="s">
        <v>2953</v>
      </c>
      <c r="W105" s="97" t="s">
        <v>2954</v>
      </c>
      <c r="X105" s="97" t="s">
        <v>2953</v>
      </c>
      <c r="Y105" s="97" t="s">
        <v>2954</v>
      </c>
      <c r="Z105" s="97" t="s">
        <v>2953</v>
      </c>
      <c r="AA105" s="97" t="s">
        <v>2954</v>
      </c>
      <c r="AB105" s="126" t="s">
        <v>24847</v>
      </c>
      <c r="AC105" s="29"/>
      <c r="AD105" s="29"/>
      <c r="AE105" s="29"/>
      <c r="AF105" s="137" t="s">
        <v>1111</v>
      </c>
      <c r="AG105" s="30">
        <f t="shared" si="8"/>
        <v>2</v>
      </c>
      <c r="AH105" s="31" t="str">
        <f t="shared" si="9"/>
        <v>CB-110038</v>
      </c>
      <c r="AI105" s="30">
        <v>2005010000</v>
      </c>
      <c r="AJ105" s="102">
        <f>IFERROR(VLOOKUP($C105,'分類(コード表)'!$A$3:$B$38,2,FALSE)*1000000000,0)+IFERROR(VLOOKUP($D105,'分類(コード表)'!$C$3:$D$293,2,FALSE)*1000000,0)+IFERROR(VLOOKUP($E105,'分類(コード表)'!$E$3:$F$353,2,FALSE)*1000,0)+IFERROR(VLOOKUP($F105,'分類(コード表)'!$G$3:$H$255,2,FALSE),0)</f>
        <v>2005010000</v>
      </c>
    </row>
    <row r="106" spans="1:36" s="30" customFormat="1" ht="27" customHeight="1" x14ac:dyDescent="0.15">
      <c r="A106" s="32" t="s">
        <v>149</v>
      </c>
      <c r="B106" s="33">
        <v>102</v>
      </c>
      <c r="C106" s="34" t="s">
        <v>382</v>
      </c>
      <c r="D106" s="34" t="s">
        <v>166</v>
      </c>
      <c r="E106" s="35" t="s">
        <v>2892</v>
      </c>
      <c r="F106" s="35"/>
      <c r="G106" s="34" t="s">
        <v>871</v>
      </c>
      <c r="H106" s="36" t="s">
        <v>2174</v>
      </c>
      <c r="I106" s="33">
        <v>35740</v>
      </c>
      <c r="J106" s="33">
        <v>67460</v>
      </c>
      <c r="K106" s="33" t="s">
        <v>2448</v>
      </c>
      <c r="L106" s="37">
        <f t="shared" si="7"/>
        <v>0.47020456566854429</v>
      </c>
      <c r="M106" s="33"/>
      <c r="N106" s="33" t="s">
        <v>24776</v>
      </c>
      <c r="O106" s="33"/>
      <c r="P106" s="153" t="s">
        <v>1439</v>
      </c>
      <c r="Q106" s="33"/>
      <c r="R106" s="33"/>
      <c r="S106" s="33"/>
      <c r="T106" s="33" t="s">
        <v>2744</v>
      </c>
      <c r="U106" s="33" t="s">
        <v>2954</v>
      </c>
      <c r="V106" s="33" t="s">
        <v>2954</v>
      </c>
      <c r="W106" s="33" t="s">
        <v>2954</v>
      </c>
      <c r="X106" s="33" t="s">
        <v>2954</v>
      </c>
      <c r="Y106" s="33" t="s">
        <v>2954</v>
      </c>
      <c r="Z106" s="33" t="s">
        <v>2953</v>
      </c>
      <c r="AA106" s="33" t="s">
        <v>2954</v>
      </c>
      <c r="AB106" s="39" t="s">
        <v>24848</v>
      </c>
      <c r="AC106" s="29"/>
      <c r="AD106" s="29"/>
      <c r="AE106" s="29"/>
      <c r="AF106" s="137" t="s">
        <v>1439</v>
      </c>
      <c r="AG106" s="30">
        <f t="shared" si="8"/>
        <v>2</v>
      </c>
      <c r="AH106" s="31" t="str">
        <f t="shared" si="9"/>
        <v>KT-120055</v>
      </c>
      <c r="AI106" s="30">
        <v>2005010000</v>
      </c>
      <c r="AJ106" s="102">
        <f>IFERROR(VLOOKUP($C106,'分類(コード表)'!$A$3:$B$38,2,FALSE)*1000000000,0)+IFERROR(VLOOKUP($D106,'分類(コード表)'!$C$3:$D$293,2,FALSE)*1000000,0)+IFERROR(VLOOKUP($E106,'分類(コード表)'!$E$3:$F$353,2,FALSE)*1000,0)+IFERROR(VLOOKUP($F106,'分類(コード表)'!$G$3:$H$255,2,FALSE),0)</f>
        <v>2005010000</v>
      </c>
    </row>
    <row r="107" spans="1:36" s="30" customFormat="1" ht="27" customHeight="1" x14ac:dyDescent="0.15">
      <c r="A107" s="32" t="s">
        <v>149</v>
      </c>
      <c r="B107" s="33">
        <v>103</v>
      </c>
      <c r="C107" s="34" t="s">
        <v>382</v>
      </c>
      <c r="D107" s="34" t="s">
        <v>166</v>
      </c>
      <c r="E107" s="35" t="s">
        <v>2892</v>
      </c>
      <c r="F107" s="35"/>
      <c r="G107" s="34" t="s">
        <v>905</v>
      </c>
      <c r="H107" s="36" t="s">
        <v>2208</v>
      </c>
      <c r="I107" s="33">
        <v>29878.94</v>
      </c>
      <c r="J107" s="33">
        <v>68160</v>
      </c>
      <c r="K107" s="33" t="s">
        <v>2448</v>
      </c>
      <c r="L107" s="37">
        <f t="shared" si="7"/>
        <v>0.56163526995305169</v>
      </c>
      <c r="M107" s="33"/>
      <c r="N107" s="33" t="s">
        <v>24776</v>
      </c>
      <c r="O107" s="33"/>
      <c r="P107" s="153" t="s">
        <v>1469</v>
      </c>
      <c r="Q107" s="33" t="s">
        <v>578</v>
      </c>
      <c r="R107" s="33"/>
      <c r="S107" s="33"/>
      <c r="T107" s="33" t="s">
        <v>2744</v>
      </c>
      <c r="U107" s="33" t="s">
        <v>2954</v>
      </c>
      <c r="V107" s="33" t="s">
        <v>2954</v>
      </c>
      <c r="W107" s="33" t="s">
        <v>2953</v>
      </c>
      <c r="X107" s="33" t="s">
        <v>2953</v>
      </c>
      <c r="Y107" s="33" t="s">
        <v>2954</v>
      </c>
      <c r="Z107" s="33" t="s">
        <v>2954</v>
      </c>
      <c r="AA107" s="33" t="s">
        <v>2954</v>
      </c>
      <c r="AB107" s="39" t="s">
        <v>24849</v>
      </c>
      <c r="AC107" s="29"/>
      <c r="AD107" s="29"/>
      <c r="AE107" s="29"/>
      <c r="AF107" s="137" t="s">
        <v>1469</v>
      </c>
      <c r="AG107" s="30">
        <f t="shared" si="8"/>
        <v>2</v>
      </c>
      <c r="AH107" s="31" t="str">
        <f t="shared" si="9"/>
        <v>KT-130020</v>
      </c>
      <c r="AI107" s="30">
        <v>2005010000</v>
      </c>
      <c r="AJ107" s="102">
        <f>IFERROR(VLOOKUP($C107,'分類(コード表)'!$A$3:$B$38,2,FALSE)*1000000000,0)+IFERROR(VLOOKUP($D107,'分類(コード表)'!$C$3:$D$293,2,FALSE)*1000000,0)+IFERROR(VLOOKUP($E107,'分類(コード表)'!$E$3:$F$353,2,FALSE)*1000,0)+IFERROR(VLOOKUP($F107,'分類(コード表)'!$G$3:$H$255,2,FALSE),0)</f>
        <v>2005010000</v>
      </c>
    </row>
    <row r="108" spans="1:36" s="30" customFormat="1" ht="27" customHeight="1" x14ac:dyDescent="0.15">
      <c r="A108" s="32" t="s">
        <v>149</v>
      </c>
      <c r="B108" s="33">
        <v>104</v>
      </c>
      <c r="C108" s="34" t="s">
        <v>382</v>
      </c>
      <c r="D108" s="34" t="s">
        <v>166</v>
      </c>
      <c r="E108" s="35" t="s">
        <v>2892</v>
      </c>
      <c r="F108" s="35"/>
      <c r="G108" s="34" t="s">
        <v>917</v>
      </c>
      <c r="H108" s="36" t="s">
        <v>2223</v>
      </c>
      <c r="I108" s="33">
        <v>7324429</v>
      </c>
      <c r="J108" s="33">
        <v>8112000</v>
      </c>
      <c r="K108" s="33" t="s">
        <v>2686</v>
      </c>
      <c r="L108" s="37">
        <f t="shared" si="7"/>
        <v>9.7087154832347089E-2</v>
      </c>
      <c r="M108" s="33"/>
      <c r="N108" s="33" t="s">
        <v>24776</v>
      </c>
      <c r="O108" s="33"/>
      <c r="P108" s="153" t="s">
        <v>1481</v>
      </c>
      <c r="Q108" s="33" t="s">
        <v>578</v>
      </c>
      <c r="R108" s="33"/>
      <c r="S108" s="33"/>
      <c r="T108" s="33" t="s">
        <v>2744</v>
      </c>
      <c r="U108" s="33" t="s">
        <v>2954</v>
      </c>
      <c r="V108" s="33" t="s">
        <v>2954</v>
      </c>
      <c r="W108" s="33" t="s">
        <v>2954</v>
      </c>
      <c r="X108" s="33" t="s">
        <v>2953</v>
      </c>
      <c r="Y108" s="33" t="s">
        <v>2954</v>
      </c>
      <c r="Z108" s="33" t="s">
        <v>2953</v>
      </c>
      <c r="AA108" s="33" t="s">
        <v>2954</v>
      </c>
      <c r="AB108" s="39" t="s">
        <v>24850</v>
      </c>
      <c r="AC108" s="29"/>
      <c r="AD108" s="29"/>
      <c r="AE108" s="29"/>
      <c r="AF108" s="137" t="s">
        <v>1481</v>
      </c>
      <c r="AG108" s="30">
        <f t="shared" si="8"/>
        <v>2</v>
      </c>
      <c r="AH108" s="31" t="str">
        <f t="shared" si="9"/>
        <v>KT-130063</v>
      </c>
      <c r="AI108" s="30">
        <v>2005010000</v>
      </c>
      <c r="AJ108" s="102">
        <f>IFERROR(VLOOKUP($C108,'分類(コード表)'!$A$3:$B$38,2,FALSE)*1000000000,0)+IFERROR(VLOOKUP($D108,'分類(コード表)'!$C$3:$D$293,2,FALSE)*1000000,0)+IFERROR(VLOOKUP($E108,'分類(コード表)'!$E$3:$F$353,2,FALSE)*1000,0)+IFERROR(VLOOKUP($F108,'分類(コード表)'!$G$3:$H$255,2,FALSE),0)</f>
        <v>2005010000</v>
      </c>
    </row>
    <row r="109" spans="1:36" s="30" customFormat="1" ht="27" customHeight="1" x14ac:dyDescent="0.15">
      <c r="A109" s="32" t="s">
        <v>149</v>
      </c>
      <c r="B109" s="33">
        <v>105</v>
      </c>
      <c r="C109" s="34" t="s">
        <v>382</v>
      </c>
      <c r="D109" s="34" t="s">
        <v>166</v>
      </c>
      <c r="E109" s="35" t="s">
        <v>2838</v>
      </c>
      <c r="F109" s="35" t="s">
        <v>1675</v>
      </c>
      <c r="G109" s="34" t="s">
        <v>595</v>
      </c>
      <c r="H109" s="36" t="s">
        <v>1675</v>
      </c>
      <c r="I109" s="33">
        <v>321600</v>
      </c>
      <c r="J109" s="33">
        <v>160000</v>
      </c>
      <c r="K109" s="33" t="s">
        <v>2449</v>
      </c>
      <c r="L109" s="37">
        <f t="shared" si="7"/>
        <v>-1.0099999999999998</v>
      </c>
      <c r="M109" s="33"/>
      <c r="N109" s="33" t="s">
        <v>24776</v>
      </c>
      <c r="O109" s="33"/>
      <c r="P109" s="154" t="s">
        <v>23594</v>
      </c>
      <c r="Q109" s="33"/>
      <c r="R109" s="33"/>
      <c r="S109" s="33"/>
      <c r="T109" s="33" t="s">
        <v>2744</v>
      </c>
      <c r="U109" s="33" t="s">
        <v>2956</v>
      </c>
      <c r="V109" s="33" t="s">
        <v>2954</v>
      </c>
      <c r="W109" s="33" t="s">
        <v>2954</v>
      </c>
      <c r="X109" s="33" t="s">
        <v>2953</v>
      </c>
      <c r="Y109" s="33" t="s">
        <v>2953</v>
      </c>
      <c r="Z109" s="33" t="s">
        <v>2954</v>
      </c>
      <c r="AA109" s="33" t="s">
        <v>2953</v>
      </c>
      <c r="AB109" s="39" t="s">
        <v>24851</v>
      </c>
      <c r="AC109" s="29"/>
      <c r="AD109" s="29"/>
      <c r="AE109" s="29"/>
      <c r="AF109" s="137" t="s">
        <v>1073</v>
      </c>
      <c r="AG109" s="30">
        <f t="shared" si="8"/>
        <v>2</v>
      </c>
      <c r="AH109" s="31" t="str">
        <f t="shared" si="9"/>
        <v>CB-100012</v>
      </c>
      <c r="AI109" s="30">
        <v>2005011002</v>
      </c>
      <c r="AJ109" s="102">
        <f>IFERROR(VLOOKUP($C109,'分類(コード表)'!$A$3:$B$38,2,FALSE)*1000000000,0)+IFERROR(VLOOKUP($D109,'分類(コード表)'!$C$3:$D$293,2,FALSE)*1000000,0)+IFERROR(VLOOKUP($E109,'分類(コード表)'!$E$3:$F$353,2,FALSE)*1000,0)+IFERROR(VLOOKUP($F109,'分類(コード表)'!$G$3:$H$255,2,FALSE),0)</f>
        <v>2005011002</v>
      </c>
    </row>
    <row r="110" spans="1:36" s="30" customFormat="1" ht="27" customHeight="1" x14ac:dyDescent="0.15">
      <c r="A110" s="32" t="s">
        <v>149</v>
      </c>
      <c r="B110" s="33">
        <v>106</v>
      </c>
      <c r="C110" s="34" t="s">
        <v>382</v>
      </c>
      <c r="D110" s="34" t="s">
        <v>166</v>
      </c>
      <c r="E110" s="34" t="s">
        <v>2838</v>
      </c>
      <c r="F110" s="34" t="s">
        <v>1675</v>
      </c>
      <c r="G110" s="34" t="s">
        <v>995</v>
      </c>
      <c r="H110" s="34" t="s">
        <v>2319</v>
      </c>
      <c r="I110" s="33">
        <v>750500</v>
      </c>
      <c r="J110" s="33">
        <v>480000</v>
      </c>
      <c r="K110" s="33" t="s">
        <v>2471</v>
      </c>
      <c r="L110" s="37">
        <f t="shared" si="7"/>
        <v>-0.56354166666666661</v>
      </c>
      <c r="M110" s="33"/>
      <c r="N110" s="33" t="s">
        <v>24776</v>
      </c>
      <c r="O110" s="33"/>
      <c r="P110" s="153" t="s">
        <v>1556</v>
      </c>
      <c r="Q110" s="33"/>
      <c r="R110" s="33"/>
      <c r="S110" s="33"/>
      <c r="T110" s="97" t="s">
        <v>2744</v>
      </c>
      <c r="U110" s="97" t="s">
        <v>2956</v>
      </c>
      <c r="V110" s="97" t="s">
        <v>2954</v>
      </c>
      <c r="W110" s="97" t="s">
        <v>2954</v>
      </c>
      <c r="X110" s="97" t="s">
        <v>2953</v>
      </c>
      <c r="Y110" s="97" t="s">
        <v>2953</v>
      </c>
      <c r="Z110" s="97" t="s">
        <v>2953</v>
      </c>
      <c r="AA110" s="97" t="s">
        <v>2953</v>
      </c>
      <c r="AB110" s="126" t="s">
        <v>24852</v>
      </c>
      <c r="AC110" s="29"/>
      <c r="AD110" s="29"/>
      <c r="AE110" s="29"/>
      <c r="AF110" s="137" t="s">
        <v>1556</v>
      </c>
      <c r="AG110" s="30">
        <f t="shared" si="8"/>
        <v>2</v>
      </c>
      <c r="AH110" s="31" t="str">
        <f t="shared" si="9"/>
        <v>QS-120024</v>
      </c>
      <c r="AI110" s="30">
        <v>2005011002</v>
      </c>
      <c r="AJ110" s="102">
        <f>IFERROR(VLOOKUP($C110,'分類(コード表)'!$A$3:$B$38,2,FALSE)*1000000000,0)+IFERROR(VLOOKUP($D110,'分類(コード表)'!$C$3:$D$293,2,FALSE)*1000000,0)+IFERROR(VLOOKUP($E110,'分類(コード表)'!$E$3:$F$353,2,FALSE)*1000,0)+IFERROR(VLOOKUP($F110,'分類(コード表)'!$G$3:$H$255,2,FALSE),0)</f>
        <v>2005011002</v>
      </c>
    </row>
    <row r="111" spans="1:36" s="30" customFormat="1" ht="27" customHeight="1" x14ac:dyDescent="0.15">
      <c r="A111" s="32" t="s">
        <v>149</v>
      </c>
      <c r="B111" s="33">
        <v>107</v>
      </c>
      <c r="C111" s="34" t="s">
        <v>382</v>
      </c>
      <c r="D111" s="34" t="s">
        <v>166</v>
      </c>
      <c r="E111" s="35" t="s">
        <v>2867</v>
      </c>
      <c r="F111" s="35" t="s">
        <v>2868</v>
      </c>
      <c r="G111" s="34" t="s">
        <v>694</v>
      </c>
      <c r="H111" s="36" t="s">
        <v>1834</v>
      </c>
      <c r="I111" s="33">
        <v>312400</v>
      </c>
      <c r="J111" s="33">
        <v>609100</v>
      </c>
      <c r="K111" s="33" t="s">
        <v>2448</v>
      </c>
      <c r="L111" s="37">
        <f t="shared" si="7"/>
        <v>0.48711213265473652</v>
      </c>
      <c r="M111" s="33"/>
      <c r="N111" s="33" t="s">
        <v>24776</v>
      </c>
      <c r="O111" s="33"/>
      <c r="P111" s="153" t="s">
        <v>4991</v>
      </c>
      <c r="Q111" s="33" t="s">
        <v>401</v>
      </c>
      <c r="R111" s="33"/>
      <c r="S111" s="33"/>
      <c r="T111" s="33" t="s">
        <v>2744</v>
      </c>
      <c r="U111" s="33" t="s">
        <v>2954</v>
      </c>
      <c r="V111" s="33" t="s">
        <v>2954</v>
      </c>
      <c r="W111" s="33" t="s">
        <v>2954</v>
      </c>
      <c r="X111" s="33" t="s">
        <v>2953</v>
      </c>
      <c r="Y111" s="33" t="s">
        <v>2954</v>
      </c>
      <c r="Z111" s="33" t="s">
        <v>2954</v>
      </c>
      <c r="AA111" s="33" t="s">
        <v>2954</v>
      </c>
      <c r="AB111" s="39" t="s">
        <v>24853</v>
      </c>
      <c r="AC111" s="29"/>
      <c r="AD111" s="29"/>
      <c r="AE111" s="29"/>
      <c r="AF111" s="137" t="s">
        <v>4991</v>
      </c>
      <c r="AG111" s="30">
        <f t="shared" si="8"/>
        <v>2</v>
      </c>
      <c r="AH111" s="31" t="str">
        <f t="shared" si="9"/>
        <v>HK-090006</v>
      </c>
      <c r="AI111" s="30">
        <v>2005012003</v>
      </c>
      <c r="AJ111" s="102">
        <f>IFERROR(VLOOKUP($C111,'分類(コード表)'!$A$3:$B$38,2,FALSE)*1000000000,0)+IFERROR(VLOOKUP($D111,'分類(コード表)'!$C$3:$D$293,2,FALSE)*1000000,0)+IFERROR(VLOOKUP($E111,'分類(コード表)'!$E$3:$F$353,2,FALSE)*1000,0)+IFERROR(VLOOKUP($F111,'分類(コード表)'!$G$3:$H$255,2,FALSE),0)</f>
        <v>2005012003</v>
      </c>
    </row>
    <row r="112" spans="1:36" s="30" customFormat="1" ht="27" customHeight="1" x14ac:dyDescent="0.15">
      <c r="A112" s="32" t="s">
        <v>149</v>
      </c>
      <c r="B112" s="33">
        <v>108</v>
      </c>
      <c r="C112" s="34" t="s">
        <v>382</v>
      </c>
      <c r="D112" s="34" t="s">
        <v>166</v>
      </c>
      <c r="E112" s="34" t="s">
        <v>2867</v>
      </c>
      <c r="F112" s="34" t="s">
        <v>2059</v>
      </c>
      <c r="G112" s="34" t="s">
        <v>818</v>
      </c>
      <c r="H112" s="34" t="s">
        <v>2059</v>
      </c>
      <c r="I112" s="33">
        <v>3385446.5</v>
      </c>
      <c r="J112" s="33">
        <v>3687746.5</v>
      </c>
      <c r="K112" s="33" t="s">
        <v>2630</v>
      </c>
      <c r="L112" s="37">
        <f t="shared" si="7"/>
        <v>8.1974181251341482E-2</v>
      </c>
      <c r="M112" s="33"/>
      <c r="N112" s="33" t="s">
        <v>24776</v>
      </c>
      <c r="O112" s="33"/>
      <c r="P112" s="153" t="s">
        <v>1360</v>
      </c>
      <c r="Q112" s="33" t="s">
        <v>578</v>
      </c>
      <c r="R112" s="33"/>
      <c r="S112" s="33"/>
      <c r="T112" s="97" t="s">
        <v>2744</v>
      </c>
      <c r="U112" s="97" t="s">
        <v>2953</v>
      </c>
      <c r="V112" s="97" t="s">
        <v>2954</v>
      </c>
      <c r="W112" s="97" t="s">
        <v>2954</v>
      </c>
      <c r="X112" s="97" t="s">
        <v>2954</v>
      </c>
      <c r="Y112" s="97" t="s">
        <v>2954</v>
      </c>
      <c r="Z112" s="97" t="s">
        <v>2953</v>
      </c>
      <c r="AA112" s="97" t="s">
        <v>2954</v>
      </c>
      <c r="AB112" s="126" t="s">
        <v>24854</v>
      </c>
      <c r="AC112" s="29"/>
      <c r="AD112" s="29"/>
      <c r="AE112" s="29"/>
      <c r="AF112" s="137" t="s">
        <v>1360</v>
      </c>
      <c r="AG112" s="30">
        <f t="shared" si="8"/>
        <v>2</v>
      </c>
      <c r="AH112" s="31" t="str">
        <f t="shared" si="9"/>
        <v>KK-150016</v>
      </c>
      <c r="AI112" s="30">
        <v>2005012005</v>
      </c>
      <c r="AJ112" s="102">
        <f>IFERROR(VLOOKUP($C112,'分類(コード表)'!$A$3:$B$38,2,FALSE)*1000000000,0)+IFERROR(VLOOKUP($D112,'分類(コード表)'!$C$3:$D$293,2,FALSE)*1000000,0)+IFERROR(VLOOKUP($E112,'分類(コード表)'!$E$3:$F$353,2,FALSE)*1000,0)+IFERROR(VLOOKUP($F112,'分類(コード表)'!$G$3:$H$255,2,FALSE),0)</f>
        <v>2005012005</v>
      </c>
    </row>
    <row r="113" spans="1:36" s="30" customFormat="1" ht="27" customHeight="1" x14ac:dyDescent="0.15">
      <c r="A113" s="32" t="s">
        <v>149</v>
      </c>
      <c r="B113" s="33">
        <v>109</v>
      </c>
      <c r="C113" s="34" t="s">
        <v>382</v>
      </c>
      <c r="D113" s="34" t="s">
        <v>166</v>
      </c>
      <c r="E113" s="35" t="s">
        <v>2867</v>
      </c>
      <c r="F113" s="35" t="s">
        <v>2059</v>
      </c>
      <c r="G113" s="34" t="s">
        <v>826</v>
      </c>
      <c r="H113" s="36" t="s">
        <v>2118</v>
      </c>
      <c r="I113" s="33">
        <v>1265650</v>
      </c>
      <c r="J113" s="33">
        <v>1631500</v>
      </c>
      <c r="K113" s="33" t="s">
        <v>2449</v>
      </c>
      <c r="L113" s="37">
        <f t="shared" si="7"/>
        <v>0.22424149555623663</v>
      </c>
      <c r="M113" s="33"/>
      <c r="N113" s="33" t="s">
        <v>24776</v>
      </c>
      <c r="O113" s="33"/>
      <c r="P113" s="154" t="s">
        <v>23961</v>
      </c>
      <c r="Q113" s="38"/>
      <c r="R113" s="33"/>
      <c r="S113" s="33"/>
      <c r="T113" s="33" t="s">
        <v>2744</v>
      </c>
      <c r="U113" s="33" t="s">
        <v>2953</v>
      </c>
      <c r="V113" s="33" t="s">
        <v>2954</v>
      </c>
      <c r="W113" s="33" t="s">
        <v>2953</v>
      </c>
      <c r="X113" s="33" t="s">
        <v>2954</v>
      </c>
      <c r="Y113" s="33" t="s">
        <v>2954</v>
      </c>
      <c r="Z113" s="33" t="s">
        <v>2954</v>
      </c>
      <c r="AA113" s="33" t="s">
        <v>2954</v>
      </c>
      <c r="AB113" s="39" t="s">
        <v>24855</v>
      </c>
      <c r="AC113" s="29"/>
      <c r="AD113" s="29"/>
      <c r="AE113" s="29"/>
      <c r="AF113" s="137" t="s">
        <v>1384</v>
      </c>
      <c r="AG113" s="30">
        <f t="shared" si="8"/>
        <v>2</v>
      </c>
      <c r="AH113" s="31" t="str">
        <f t="shared" si="9"/>
        <v>KT-100055</v>
      </c>
      <c r="AI113" s="30">
        <v>2005012005</v>
      </c>
      <c r="AJ113" s="102">
        <f>IFERROR(VLOOKUP($C113,'分類(コード表)'!$A$3:$B$38,2,FALSE)*1000000000,0)+IFERROR(VLOOKUP($D113,'分類(コード表)'!$C$3:$D$293,2,FALSE)*1000000,0)+IFERROR(VLOOKUP($E113,'分類(コード表)'!$E$3:$F$353,2,FALSE)*1000,0)+IFERROR(VLOOKUP($F113,'分類(コード表)'!$G$3:$H$255,2,FALSE),0)</f>
        <v>2005012005</v>
      </c>
    </row>
    <row r="114" spans="1:36" s="30" customFormat="1" ht="27" customHeight="1" x14ac:dyDescent="0.15">
      <c r="A114" s="32" t="s">
        <v>149</v>
      </c>
      <c r="B114" s="33">
        <v>110</v>
      </c>
      <c r="C114" s="34" t="s">
        <v>382</v>
      </c>
      <c r="D114" s="34" t="s">
        <v>166</v>
      </c>
      <c r="E114" s="35" t="s">
        <v>2867</v>
      </c>
      <c r="F114" s="35" t="s">
        <v>2059</v>
      </c>
      <c r="G114" s="34" t="s">
        <v>889</v>
      </c>
      <c r="H114" s="36" t="s">
        <v>2192</v>
      </c>
      <c r="I114" s="33">
        <v>7740000</v>
      </c>
      <c r="J114" s="33">
        <v>7740000</v>
      </c>
      <c r="K114" s="33" t="s">
        <v>2442</v>
      </c>
      <c r="L114" s="37">
        <f t="shared" si="7"/>
        <v>0</v>
      </c>
      <c r="M114" s="33"/>
      <c r="N114" s="33" t="s">
        <v>24776</v>
      </c>
      <c r="O114" s="33"/>
      <c r="P114" s="153" t="s">
        <v>1456</v>
      </c>
      <c r="Q114" s="38"/>
      <c r="R114" s="33"/>
      <c r="S114" s="33"/>
      <c r="T114" s="33" t="s">
        <v>2744</v>
      </c>
      <c r="U114" s="33" t="s">
        <v>2953</v>
      </c>
      <c r="V114" s="33" t="s">
        <v>2953</v>
      </c>
      <c r="W114" s="33" t="s">
        <v>2953</v>
      </c>
      <c r="X114" s="33" t="s">
        <v>2954</v>
      </c>
      <c r="Y114" s="33" t="s">
        <v>2954</v>
      </c>
      <c r="Z114" s="33" t="s">
        <v>2953</v>
      </c>
      <c r="AA114" s="33" t="s">
        <v>2953</v>
      </c>
      <c r="AB114" s="39" t="s">
        <v>24856</v>
      </c>
      <c r="AC114" s="29"/>
      <c r="AD114" s="29"/>
      <c r="AE114" s="29"/>
      <c r="AF114" s="137" t="s">
        <v>1456</v>
      </c>
      <c r="AG114" s="30">
        <f t="shared" si="8"/>
        <v>2</v>
      </c>
      <c r="AH114" s="31" t="str">
        <f t="shared" si="9"/>
        <v>KT-120106</v>
      </c>
      <c r="AI114" s="30">
        <v>2005012005</v>
      </c>
      <c r="AJ114" s="102">
        <f>IFERROR(VLOOKUP($C114,'分類(コード表)'!$A$3:$B$38,2,FALSE)*1000000000,0)+IFERROR(VLOOKUP($D114,'分類(コード表)'!$C$3:$D$293,2,FALSE)*1000000,0)+IFERROR(VLOOKUP($E114,'分類(コード表)'!$E$3:$F$353,2,FALSE)*1000,0)+IFERROR(VLOOKUP($F114,'分類(コード表)'!$G$3:$H$255,2,FALSE),0)</f>
        <v>2005012005</v>
      </c>
    </row>
    <row r="115" spans="1:36" s="30" customFormat="1" ht="27" customHeight="1" x14ac:dyDescent="0.15">
      <c r="A115" s="32" t="s">
        <v>149</v>
      </c>
      <c r="B115" s="33">
        <v>111</v>
      </c>
      <c r="C115" s="34" t="s">
        <v>382</v>
      </c>
      <c r="D115" s="34" t="s">
        <v>166</v>
      </c>
      <c r="E115" s="35" t="s">
        <v>2867</v>
      </c>
      <c r="F115" s="35" t="s">
        <v>2059</v>
      </c>
      <c r="G115" s="34" t="s">
        <v>15835</v>
      </c>
      <c r="H115" s="36" t="s">
        <v>2392</v>
      </c>
      <c r="I115" s="33">
        <v>1014563.97</v>
      </c>
      <c r="J115" s="33">
        <v>1517746</v>
      </c>
      <c r="K115" s="33" t="s">
        <v>18774</v>
      </c>
      <c r="L115" s="37">
        <f t="shared" si="7"/>
        <v>0.33153243691632195</v>
      </c>
      <c r="M115" s="33"/>
      <c r="N115" s="33" t="s">
        <v>24776</v>
      </c>
      <c r="O115" s="33"/>
      <c r="P115" s="153" t="s">
        <v>3070</v>
      </c>
      <c r="Q115" s="38" t="s">
        <v>503</v>
      </c>
      <c r="R115" s="33"/>
      <c r="S115" s="33"/>
      <c r="T115" s="33" t="s">
        <v>2744</v>
      </c>
      <c r="U115" s="33" t="s">
        <v>2954</v>
      </c>
      <c r="V115" s="33" t="s">
        <v>2954</v>
      </c>
      <c r="W115" s="33" t="s">
        <v>2953</v>
      </c>
      <c r="X115" s="33" t="s">
        <v>2953</v>
      </c>
      <c r="Y115" s="33" t="s">
        <v>2954</v>
      </c>
      <c r="Z115" s="33" t="s">
        <v>2953</v>
      </c>
      <c r="AA115" s="33" t="s">
        <v>2954</v>
      </c>
      <c r="AB115" s="39" t="s">
        <v>24857</v>
      </c>
      <c r="AC115" s="29"/>
      <c r="AD115" s="29"/>
      <c r="AE115" s="29"/>
      <c r="AF115" s="137" t="s">
        <v>3070</v>
      </c>
      <c r="AG115" s="30">
        <f t="shared" si="8"/>
        <v>2</v>
      </c>
      <c r="AH115" s="31" t="str">
        <f t="shared" si="9"/>
        <v>KK-160021</v>
      </c>
      <c r="AI115" s="30">
        <v>2005012005</v>
      </c>
      <c r="AJ115" s="102">
        <f>IFERROR(VLOOKUP($C115,'分類(コード表)'!$A$3:$B$38,2,FALSE)*1000000000,0)+IFERROR(VLOOKUP($D115,'分類(コード表)'!$C$3:$D$293,2,FALSE)*1000000,0)+IFERROR(VLOOKUP($E115,'分類(コード表)'!$E$3:$F$353,2,FALSE)*1000,0)+IFERROR(VLOOKUP($F115,'分類(コード表)'!$G$3:$H$255,2,FALSE),0)</f>
        <v>2005012005</v>
      </c>
    </row>
    <row r="116" spans="1:36" s="30" customFormat="1" ht="27" customHeight="1" x14ac:dyDescent="0.15">
      <c r="A116" s="32" t="s">
        <v>149</v>
      </c>
      <c r="B116" s="33">
        <v>112</v>
      </c>
      <c r="C116" s="34" t="s">
        <v>382</v>
      </c>
      <c r="D116" s="34" t="s">
        <v>166</v>
      </c>
      <c r="E116" s="35" t="s">
        <v>2867</v>
      </c>
      <c r="F116" s="35" t="s">
        <v>2059</v>
      </c>
      <c r="G116" s="34" t="s">
        <v>17879</v>
      </c>
      <c r="H116" s="36" t="s">
        <v>17880</v>
      </c>
      <c r="I116" s="33">
        <v>23479471</v>
      </c>
      <c r="J116" s="33">
        <v>25219962</v>
      </c>
      <c r="K116" s="33" t="s">
        <v>22053</v>
      </c>
      <c r="L116" s="37">
        <f t="shared" si="7"/>
        <v>6.9012435466794142E-2</v>
      </c>
      <c r="M116" s="33"/>
      <c r="N116" s="33" t="s">
        <v>24776</v>
      </c>
      <c r="O116" s="33"/>
      <c r="P116" s="153" t="s">
        <v>3100</v>
      </c>
      <c r="Q116" s="38" t="s">
        <v>503</v>
      </c>
      <c r="R116" s="33"/>
      <c r="S116" s="33"/>
      <c r="T116" s="33" t="s">
        <v>22393</v>
      </c>
      <c r="U116" s="33" t="s">
        <v>571</v>
      </c>
      <c r="V116" s="33" t="s">
        <v>571</v>
      </c>
      <c r="W116" s="33" t="s">
        <v>571</v>
      </c>
      <c r="X116" s="33" t="s">
        <v>571</v>
      </c>
      <c r="Y116" s="33" t="s">
        <v>571</v>
      </c>
      <c r="Z116" s="33" t="s">
        <v>571</v>
      </c>
      <c r="AA116" s="33" t="s">
        <v>571</v>
      </c>
      <c r="AB116" s="39" t="s">
        <v>24858</v>
      </c>
      <c r="AC116" s="29"/>
      <c r="AD116" s="29"/>
      <c r="AE116" s="29"/>
      <c r="AF116" s="137" t="s">
        <v>3100</v>
      </c>
      <c r="AG116" s="30">
        <f t="shared" si="8"/>
        <v>2</v>
      </c>
      <c r="AH116" s="31" t="str">
        <f t="shared" si="9"/>
        <v>KT-150100</v>
      </c>
      <c r="AI116" s="30">
        <v>2005012005</v>
      </c>
      <c r="AJ116" s="102">
        <f>IFERROR(VLOOKUP($C116,'分類(コード表)'!$A$3:$B$38,2,FALSE)*1000000000,0)+IFERROR(VLOOKUP($D116,'分類(コード表)'!$C$3:$D$293,2,FALSE)*1000000,0)+IFERROR(VLOOKUP($E116,'分類(コード表)'!$E$3:$F$353,2,FALSE)*1000,0)+IFERROR(VLOOKUP($F116,'分類(コード表)'!$G$3:$H$255,2,FALSE),0)</f>
        <v>2005012005</v>
      </c>
    </row>
    <row r="117" spans="1:36" s="30" customFormat="1" ht="27" customHeight="1" x14ac:dyDescent="0.15">
      <c r="A117" s="32" t="s">
        <v>149</v>
      </c>
      <c r="B117" s="33">
        <v>113</v>
      </c>
      <c r="C117" s="34" t="s">
        <v>382</v>
      </c>
      <c r="D117" s="34" t="s">
        <v>166</v>
      </c>
      <c r="E117" s="35" t="s">
        <v>12019</v>
      </c>
      <c r="F117" s="35"/>
      <c r="G117" s="34" t="s">
        <v>20578</v>
      </c>
      <c r="H117" s="36" t="s">
        <v>20579</v>
      </c>
      <c r="I117" s="33">
        <v>1891836</v>
      </c>
      <c r="J117" s="33">
        <v>2102928</v>
      </c>
      <c r="K117" s="33" t="s">
        <v>24748</v>
      </c>
      <c r="L117" s="37">
        <f t="shared" si="7"/>
        <v>0.10038004154207847</v>
      </c>
      <c r="M117" s="33"/>
      <c r="N117" s="33" t="s">
        <v>24776</v>
      </c>
      <c r="O117" s="33"/>
      <c r="P117" s="153" t="s">
        <v>26585</v>
      </c>
      <c r="Q117" s="33" t="s">
        <v>578</v>
      </c>
      <c r="R117" s="33"/>
      <c r="S117" s="33"/>
      <c r="T117" s="33" t="s">
        <v>2744</v>
      </c>
      <c r="U117" s="97" t="s">
        <v>26702</v>
      </c>
      <c r="V117" s="97" t="s">
        <v>26702</v>
      </c>
      <c r="W117" s="97" t="s">
        <v>26702</v>
      </c>
      <c r="X117" s="97" t="s">
        <v>26702</v>
      </c>
      <c r="Y117" s="97" t="s">
        <v>26702</v>
      </c>
      <c r="Z117" s="97" t="s">
        <v>26701</v>
      </c>
      <c r="AA117" s="97" t="s">
        <v>26702</v>
      </c>
      <c r="AB117" s="126" t="s">
        <v>26720</v>
      </c>
      <c r="AC117" s="29"/>
      <c r="AD117" s="29"/>
      <c r="AE117" s="29"/>
      <c r="AF117" s="137" t="s">
        <v>26719</v>
      </c>
      <c r="AG117" s="30">
        <f t="shared" si="8"/>
        <v>2</v>
      </c>
      <c r="AH117" s="31" t="str">
        <f t="shared" si="9"/>
        <v>QS-170016</v>
      </c>
      <c r="AJ117" s="102"/>
    </row>
    <row r="118" spans="1:36" s="30" customFormat="1" ht="27" customHeight="1" x14ac:dyDescent="0.15">
      <c r="A118" s="32" t="s">
        <v>149</v>
      </c>
      <c r="B118" s="33">
        <v>114</v>
      </c>
      <c r="C118" s="34" t="s">
        <v>382</v>
      </c>
      <c r="D118" s="34" t="s">
        <v>166</v>
      </c>
      <c r="E118" s="34" t="s">
        <v>411</v>
      </c>
      <c r="F118" s="34" t="s">
        <v>412</v>
      </c>
      <c r="G118" s="34" t="s">
        <v>963</v>
      </c>
      <c r="H118" s="36" t="s">
        <v>412</v>
      </c>
      <c r="I118" s="33">
        <v>635483.4</v>
      </c>
      <c r="J118" s="33">
        <v>360000</v>
      </c>
      <c r="K118" s="33" t="s">
        <v>2448</v>
      </c>
      <c r="L118" s="37">
        <f t="shared" si="7"/>
        <v>-0.76523166666666675</v>
      </c>
      <c r="M118" s="33"/>
      <c r="N118" s="33" t="s">
        <v>24776</v>
      </c>
      <c r="O118" s="33"/>
      <c r="P118" s="153" t="s">
        <v>10409</v>
      </c>
      <c r="Q118" s="33"/>
      <c r="R118" s="33"/>
      <c r="S118" s="33"/>
      <c r="T118" s="33" t="s">
        <v>2744</v>
      </c>
      <c r="U118" s="33" t="s">
        <v>2956</v>
      </c>
      <c r="V118" s="33" t="s">
        <v>2953</v>
      </c>
      <c r="W118" s="33" t="s">
        <v>2954</v>
      </c>
      <c r="X118" s="33" t="s">
        <v>2953</v>
      </c>
      <c r="Y118" s="33" t="s">
        <v>2954</v>
      </c>
      <c r="Z118" s="33" t="s">
        <v>2954</v>
      </c>
      <c r="AA118" s="33" t="s">
        <v>2953</v>
      </c>
      <c r="AB118" s="39" t="s">
        <v>24859</v>
      </c>
      <c r="AC118" s="29"/>
      <c r="AD118" s="29"/>
      <c r="AE118" s="29"/>
      <c r="AF118" s="137" t="s">
        <v>10409</v>
      </c>
      <c r="AG118" s="30">
        <f t="shared" si="8"/>
        <v>2</v>
      </c>
      <c r="AH118" s="31" t="str">
        <f t="shared" si="9"/>
        <v>QS-090023</v>
      </c>
      <c r="AI118" s="30">
        <v>2005016006</v>
      </c>
      <c r="AJ118" s="102">
        <f>IFERROR(VLOOKUP($C118,'分類(コード表)'!$A$3:$B$38,2,FALSE)*1000000000,0)+IFERROR(VLOOKUP($D118,'分類(コード表)'!$C$3:$D$293,2,FALSE)*1000000,0)+IFERROR(VLOOKUP($E118,'分類(コード表)'!$E$3:$F$353,2,FALSE)*1000,0)+IFERROR(VLOOKUP($F118,'分類(コード表)'!$G$3:$H$255,2,FALSE),0)</f>
        <v>2005016006</v>
      </c>
    </row>
    <row r="119" spans="1:36" s="30" customFormat="1" ht="27" customHeight="1" x14ac:dyDescent="0.15">
      <c r="A119" s="32" t="s">
        <v>149</v>
      </c>
      <c r="B119" s="33">
        <v>115</v>
      </c>
      <c r="C119" s="34" t="s">
        <v>382</v>
      </c>
      <c r="D119" s="34" t="s">
        <v>166</v>
      </c>
      <c r="E119" s="35" t="s">
        <v>411</v>
      </c>
      <c r="F119" s="35" t="s">
        <v>412</v>
      </c>
      <c r="G119" s="34" t="s">
        <v>964</v>
      </c>
      <c r="H119" s="36" t="s">
        <v>412</v>
      </c>
      <c r="I119" s="33">
        <v>579700</v>
      </c>
      <c r="J119" s="33">
        <v>552000</v>
      </c>
      <c r="K119" s="33" t="s">
        <v>2449</v>
      </c>
      <c r="L119" s="37">
        <f t="shared" si="7"/>
        <v>-5.0181159420289889E-2</v>
      </c>
      <c r="M119" s="33"/>
      <c r="N119" s="33" t="s">
        <v>24776</v>
      </c>
      <c r="O119" s="33"/>
      <c r="P119" s="153" t="s">
        <v>10416</v>
      </c>
      <c r="Q119" s="33"/>
      <c r="R119" s="33"/>
      <c r="S119" s="33"/>
      <c r="T119" s="33" t="s">
        <v>2744</v>
      </c>
      <c r="U119" s="33" t="s">
        <v>2953</v>
      </c>
      <c r="V119" s="33" t="s">
        <v>2953</v>
      </c>
      <c r="W119" s="33" t="s">
        <v>2954</v>
      </c>
      <c r="X119" s="33" t="s">
        <v>2953</v>
      </c>
      <c r="Y119" s="33" t="s">
        <v>2953</v>
      </c>
      <c r="Z119" s="33" t="s">
        <v>2953</v>
      </c>
      <c r="AA119" s="33" t="s">
        <v>2953</v>
      </c>
      <c r="AB119" s="39" t="s">
        <v>24860</v>
      </c>
      <c r="AC119" s="29"/>
      <c r="AD119" s="29"/>
      <c r="AE119" s="29"/>
      <c r="AF119" s="137" t="s">
        <v>10416</v>
      </c>
      <c r="AG119" s="30">
        <f t="shared" si="8"/>
        <v>2</v>
      </c>
      <c r="AH119" s="31" t="str">
        <f t="shared" si="9"/>
        <v>QS-090030</v>
      </c>
      <c r="AI119" s="30">
        <v>2005016006</v>
      </c>
      <c r="AJ119" s="102">
        <f>IFERROR(VLOOKUP($C119,'分類(コード表)'!$A$3:$B$38,2,FALSE)*1000000000,0)+IFERROR(VLOOKUP($D119,'分類(コード表)'!$C$3:$D$293,2,FALSE)*1000000,0)+IFERROR(VLOOKUP($E119,'分類(コード表)'!$E$3:$F$353,2,FALSE)*1000,0)+IFERROR(VLOOKUP($F119,'分類(コード表)'!$G$3:$H$255,2,FALSE),0)</f>
        <v>2005016006</v>
      </c>
    </row>
    <row r="120" spans="1:36" s="30" customFormat="1" ht="27" customHeight="1" x14ac:dyDescent="0.15">
      <c r="A120" s="32" t="s">
        <v>149</v>
      </c>
      <c r="B120" s="33">
        <v>116</v>
      </c>
      <c r="C120" s="34" t="s">
        <v>382</v>
      </c>
      <c r="D120" s="34" t="s">
        <v>166</v>
      </c>
      <c r="E120" s="35" t="s">
        <v>411</v>
      </c>
      <c r="F120" s="35" t="s">
        <v>412</v>
      </c>
      <c r="G120" s="34" t="s">
        <v>973</v>
      </c>
      <c r="H120" s="36" t="s">
        <v>2297</v>
      </c>
      <c r="I120" s="33">
        <v>19129500</v>
      </c>
      <c r="J120" s="33">
        <v>23434910</v>
      </c>
      <c r="K120" s="33" t="s">
        <v>2710</v>
      </c>
      <c r="L120" s="37">
        <f t="shared" si="7"/>
        <v>0.1837177953745075</v>
      </c>
      <c r="M120" s="33"/>
      <c r="N120" s="33" t="s">
        <v>24776</v>
      </c>
      <c r="O120" s="33"/>
      <c r="P120" s="154" t="s">
        <v>35608</v>
      </c>
      <c r="Q120" s="38" t="s">
        <v>578</v>
      </c>
      <c r="R120" s="33"/>
      <c r="S120" s="33"/>
      <c r="T120" s="33" t="s">
        <v>2744</v>
      </c>
      <c r="U120" s="33" t="s">
        <v>2954</v>
      </c>
      <c r="V120" s="33" t="s">
        <v>2954</v>
      </c>
      <c r="W120" s="33" t="s">
        <v>2954</v>
      </c>
      <c r="X120" s="33" t="s">
        <v>2954</v>
      </c>
      <c r="Y120" s="33" t="s">
        <v>2954</v>
      </c>
      <c r="Z120" s="33" t="s">
        <v>2954</v>
      </c>
      <c r="AA120" s="33" t="s">
        <v>2954</v>
      </c>
      <c r="AB120" s="39" t="s">
        <v>24861</v>
      </c>
      <c r="AC120" s="29"/>
      <c r="AD120" s="29"/>
      <c r="AE120" s="29"/>
      <c r="AF120" s="137" t="s">
        <v>1536</v>
      </c>
      <c r="AG120" s="30">
        <f t="shared" si="8"/>
        <v>2</v>
      </c>
      <c r="AH120" s="31" t="str">
        <f t="shared" si="9"/>
        <v>QS-110014</v>
      </c>
      <c r="AI120" s="30">
        <v>2005016006</v>
      </c>
      <c r="AJ120" s="102">
        <f>IFERROR(VLOOKUP($C120,'分類(コード表)'!$A$3:$B$38,2,FALSE)*1000000000,0)+IFERROR(VLOOKUP($D120,'分類(コード表)'!$C$3:$D$293,2,FALSE)*1000000,0)+IFERROR(VLOOKUP($E120,'分類(コード表)'!$E$3:$F$353,2,FALSE)*1000,0)+IFERROR(VLOOKUP($F120,'分類(コード表)'!$G$3:$H$255,2,FALSE),0)</f>
        <v>2005016006</v>
      </c>
    </row>
    <row r="121" spans="1:36" s="30" customFormat="1" ht="27" customHeight="1" x14ac:dyDescent="0.15">
      <c r="A121" s="32" t="s">
        <v>149</v>
      </c>
      <c r="B121" s="33">
        <v>117</v>
      </c>
      <c r="C121" s="34" t="s">
        <v>382</v>
      </c>
      <c r="D121" s="34" t="s">
        <v>166</v>
      </c>
      <c r="E121" s="35" t="s">
        <v>411</v>
      </c>
      <c r="F121" s="35" t="s">
        <v>412</v>
      </c>
      <c r="G121" s="34" t="s">
        <v>997</v>
      </c>
      <c r="H121" s="36" t="s">
        <v>2321</v>
      </c>
      <c r="I121" s="33">
        <v>10708643.800000001</v>
      </c>
      <c r="J121" s="33">
        <v>20383500</v>
      </c>
      <c r="K121" s="33" t="s">
        <v>2453</v>
      </c>
      <c r="L121" s="37">
        <f t="shared" si="7"/>
        <v>0.47464155812299158</v>
      </c>
      <c r="M121" s="33"/>
      <c r="N121" s="33" t="s">
        <v>24776</v>
      </c>
      <c r="O121" s="33"/>
      <c r="P121" s="153" t="s">
        <v>1558</v>
      </c>
      <c r="Q121" s="38" t="s">
        <v>578</v>
      </c>
      <c r="R121" s="33"/>
      <c r="S121" s="33"/>
      <c r="T121" s="33" t="s">
        <v>2744</v>
      </c>
      <c r="U121" s="33" t="s">
        <v>2954</v>
      </c>
      <c r="V121" s="33" t="s">
        <v>2954</v>
      </c>
      <c r="W121" s="33" t="s">
        <v>2953</v>
      </c>
      <c r="X121" s="33" t="s">
        <v>2954</v>
      </c>
      <c r="Y121" s="33" t="s">
        <v>2954</v>
      </c>
      <c r="Z121" s="33" t="s">
        <v>2954</v>
      </c>
      <c r="AA121" s="33" t="s">
        <v>2954</v>
      </c>
      <c r="AB121" s="39" t="s">
        <v>24862</v>
      </c>
      <c r="AC121" s="29"/>
      <c r="AD121" s="29"/>
      <c r="AE121" s="29"/>
      <c r="AF121" s="137" t="s">
        <v>1558</v>
      </c>
      <c r="AG121" s="30">
        <f t="shared" si="8"/>
        <v>2</v>
      </c>
      <c r="AH121" s="31" t="str">
        <f t="shared" si="9"/>
        <v>QS-120026</v>
      </c>
      <c r="AI121" s="30">
        <v>2005016006</v>
      </c>
      <c r="AJ121" s="102">
        <f>IFERROR(VLOOKUP($C121,'分類(コード表)'!$A$3:$B$38,2,FALSE)*1000000000,0)+IFERROR(VLOOKUP($D121,'分類(コード表)'!$C$3:$D$293,2,FALSE)*1000000,0)+IFERROR(VLOOKUP($E121,'分類(コード表)'!$E$3:$F$353,2,FALSE)*1000,0)+IFERROR(VLOOKUP($F121,'分類(コード表)'!$G$3:$H$255,2,FALSE),0)</f>
        <v>2005016006</v>
      </c>
    </row>
    <row r="122" spans="1:36" s="30" customFormat="1" ht="27" customHeight="1" x14ac:dyDescent="0.15">
      <c r="A122" s="32" t="s">
        <v>149</v>
      </c>
      <c r="B122" s="33">
        <v>118</v>
      </c>
      <c r="C122" s="34" t="s">
        <v>382</v>
      </c>
      <c r="D122" s="34" t="s">
        <v>166</v>
      </c>
      <c r="E122" s="35" t="s">
        <v>411</v>
      </c>
      <c r="F122" s="35" t="s">
        <v>412</v>
      </c>
      <c r="G122" s="34" t="s">
        <v>13003</v>
      </c>
      <c r="H122" s="36" t="s">
        <v>13004</v>
      </c>
      <c r="I122" s="33">
        <v>10761154</v>
      </c>
      <c r="J122" s="33">
        <v>12339000</v>
      </c>
      <c r="K122" s="33" t="s">
        <v>22093</v>
      </c>
      <c r="L122" s="37">
        <f t="shared" si="7"/>
        <v>0.12787470621606289</v>
      </c>
      <c r="M122" s="33"/>
      <c r="N122" s="33" t="s">
        <v>24776</v>
      </c>
      <c r="O122" s="33"/>
      <c r="P122" s="153" t="s">
        <v>3225</v>
      </c>
      <c r="Q122" s="33" t="s">
        <v>503</v>
      </c>
      <c r="R122" s="33"/>
      <c r="S122" s="33"/>
      <c r="T122" s="33" t="s">
        <v>22393</v>
      </c>
      <c r="U122" s="33" t="s">
        <v>571</v>
      </c>
      <c r="V122" s="33" t="s">
        <v>571</v>
      </c>
      <c r="W122" s="33" t="s">
        <v>571</v>
      </c>
      <c r="X122" s="33" t="s">
        <v>571</v>
      </c>
      <c r="Y122" s="33" t="s">
        <v>571</v>
      </c>
      <c r="Z122" s="33" t="s">
        <v>571</v>
      </c>
      <c r="AA122" s="33" t="s">
        <v>571</v>
      </c>
      <c r="AB122" s="39" t="s">
        <v>24863</v>
      </c>
      <c r="AC122" s="29"/>
      <c r="AD122" s="29"/>
      <c r="AE122" s="29"/>
      <c r="AF122" s="137" t="s">
        <v>3225</v>
      </c>
      <c r="AG122" s="30">
        <f t="shared" si="8"/>
        <v>2</v>
      </c>
      <c r="AH122" s="31" t="str">
        <f t="shared" si="9"/>
        <v>CB-130011</v>
      </c>
      <c r="AI122" s="30">
        <v>2005016006</v>
      </c>
      <c r="AJ122" s="102">
        <f>IFERROR(VLOOKUP($C122,'分類(コード表)'!$A$3:$B$38,2,FALSE)*1000000000,0)+IFERROR(VLOOKUP($D122,'分類(コード表)'!$C$3:$D$293,2,FALSE)*1000000,0)+IFERROR(VLOOKUP($E122,'分類(コード表)'!$E$3:$F$353,2,FALSE)*1000,0)+IFERROR(VLOOKUP($F122,'分類(コード表)'!$G$3:$H$255,2,FALSE),0)</f>
        <v>2005016006</v>
      </c>
    </row>
    <row r="123" spans="1:36" s="30" customFormat="1" ht="27" customHeight="1" x14ac:dyDescent="0.15">
      <c r="A123" s="32" t="s">
        <v>149</v>
      </c>
      <c r="B123" s="33">
        <v>119</v>
      </c>
      <c r="C123" s="34" t="s">
        <v>382</v>
      </c>
      <c r="D123" s="34" t="s">
        <v>166</v>
      </c>
      <c r="E123" s="35" t="s">
        <v>411</v>
      </c>
      <c r="F123" s="35" t="s">
        <v>412</v>
      </c>
      <c r="G123" s="34" t="s">
        <v>16090</v>
      </c>
      <c r="H123" s="36" t="s">
        <v>16091</v>
      </c>
      <c r="I123" s="33">
        <v>617014</v>
      </c>
      <c r="J123" s="33">
        <v>617014</v>
      </c>
      <c r="K123" s="33" t="s">
        <v>22067</v>
      </c>
      <c r="L123" s="37">
        <f t="shared" si="7"/>
        <v>0</v>
      </c>
      <c r="M123" s="33"/>
      <c r="N123" s="33"/>
      <c r="O123" s="33"/>
      <c r="P123" s="153" t="s">
        <v>22416</v>
      </c>
      <c r="Q123" s="33" t="s">
        <v>503</v>
      </c>
      <c r="R123" s="33" t="s">
        <v>503</v>
      </c>
      <c r="S123" s="33" t="s">
        <v>503</v>
      </c>
      <c r="T123" s="33" t="s">
        <v>381</v>
      </c>
      <c r="U123" s="33" t="s">
        <v>2953</v>
      </c>
      <c r="V123" s="33" t="s">
        <v>2953</v>
      </c>
      <c r="W123" s="33" t="s">
        <v>2954</v>
      </c>
      <c r="X123" s="33" t="s">
        <v>2953</v>
      </c>
      <c r="Y123" s="33" t="s">
        <v>2953</v>
      </c>
      <c r="Z123" s="33" t="s">
        <v>2953</v>
      </c>
      <c r="AA123" s="33" t="s">
        <v>2953</v>
      </c>
      <c r="AB123" s="39" t="s">
        <v>24864</v>
      </c>
      <c r="AC123" s="29"/>
      <c r="AD123" s="29"/>
      <c r="AE123" s="29"/>
      <c r="AF123" s="137" t="s">
        <v>22416</v>
      </c>
      <c r="AG123" s="30">
        <f t="shared" si="8"/>
        <v>2</v>
      </c>
      <c r="AH123" s="31" t="str">
        <f t="shared" si="9"/>
        <v>KK-180037</v>
      </c>
      <c r="AI123" s="30">
        <v>2005016006</v>
      </c>
      <c r="AJ123" s="102">
        <f>IFERROR(VLOOKUP($C123,'分類(コード表)'!$A$3:$B$38,2,FALSE)*1000000000,0)+IFERROR(VLOOKUP($D123,'分類(コード表)'!$C$3:$D$293,2,FALSE)*1000000,0)+IFERROR(VLOOKUP($E123,'分類(コード表)'!$E$3:$F$353,2,FALSE)*1000,0)+IFERROR(VLOOKUP($F123,'分類(コード表)'!$G$3:$H$255,2,FALSE),0)</f>
        <v>2005016006</v>
      </c>
    </row>
    <row r="124" spans="1:36" s="30" customFormat="1" ht="27" customHeight="1" x14ac:dyDescent="0.15">
      <c r="A124" s="32" t="s">
        <v>149</v>
      </c>
      <c r="B124" s="33">
        <v>120</v>
      </c>
      <c r="C124" s="34" t="s">
        <v>382</v>
      </c>
      <c r="D124" s="34" t="s">
        <v>166</v>
      </c>
      <c r="E124" s="35" t="s">
        <v>411</v>
      </c>
      <c r="F124" s="35" t="s">
        <v>412</v>
      </c>
      <c r="G124" s="34" t="s">
        <v>20574</v>
      </c>
      <c r="H124" s="36" t="s">
        <v>20575</v>
      </c>
      <c r="I124" s="33">
        <v>7132530</v>
      </c>
      <c r="J124" s="33">
        <v>7337870</v>
      </c>
      <c r="K124" s="33" t="s">
        <v>35792</v>
      </c>
      <c r="L124" s="37">
        <f t="shared" si="7"/>
        <v>2.7983597419959705E-2</v>
      </c>
      <c r="M124" s="33"/>
      <c r="N124" s="33" t="s">
        <v>24776</v>
      </c>
      <c r="O124" s="33" t="s">
        <v>24776</v>
      </c>
      <c r="P124" s="153" t="s">
        <v>26897</v>
      </c>
      <c r="Q124" s="33"/>
      <c r="R124" s="33"/>
      <c r="S124" s="33"/>
      <c r="T124" s="33" t="s">
        <v>381</v>
      </c>
      <c r="U124" s="97" t="s">
        <v>37308</v>
      </c>
      <c r="V124" s="97" t="s">
        <v>37308</v>
      </c>
      <c r="W124" s="97" t="s">
        <v>37309</v>
      </c>
      <c r="X124" s="97" t="s">
        <v>37333</v>
      </c>
      <c r="Y124" s="97" t="s">
        <v>37308</v>
      </c>
      <c r="Z124" s="97" t="s">
        <v>37309</v>
      </c>
      <c r="AA124" s="97" t="s">
        <v>37308</v>
      </c>
      <c r="AB124" s="126" t="s">
        <v>37337</v>
      </c>
      <c r="AC124" s="29"/>
      <c r="AD124" s="29"/>
      <c r="AE124" s="29"/>
      <c r="AF124" s="137" t="s">
        <v>26897</v>
      </c>
      <c r="AG124" s="30">
        <f t="shared" ref="AG124" si="14">LEN(LEFT(AF124,FIND("-",AF124)-1))</f>
        <v>2</v>
      </c>
      <c r="AH124" s="31" t="str">
        <f t="shared" ref="AH124" si="15">LEFT(AF124,FIND("-",AF124)+6)</f>
        <v>QS-170014</v>
      </c>
      <c r="AJ124" s="102"/>
    </row>
    <row r="125" spans="1:36" s="30" customFormat="1" ht="27" customHeight="1" x14ac:dyDescent="0.15">
      <c r="A125" s="32" t="s">
        <v>149</v>
      </c>
      <c r="B125" s="33">
        <v>121</v>
      </c>
      <c r="C125" s="34" t="s">
        <v>382</v>
      </c>
      <c r="D125" s="34" t="s">
        <v>166</v>
      </c>
      <c r="E125" s="34" t="s">
        <v>411</v>
      </c>
      <c r="F125" s="34" t="s">
        <v>12013</v>
      </c>
      <c r="G125" s="34" t="s">
        <v>932</v>
      </c>
      <c r="H125" s="34" t="s">
        <v>2237</v>
      </c>
      <c r="I125" s="33">
        <v>6638000</v>
      </c>
      <c r="J125" s="33">
        <v>6300000</v>
      </c>
      <c r="K125" s="33" t="s">
        <v>2441</v>
      </c>
      <c r="L125" s="37">
        <f t="shared" si="7"/>
        <v>-5.3650793650793727E-2</v>
      </c>
      <c r="M125" s="33"/>
      <c r="N125" s="33" t="s">
        <v>24776</v>
      </c>
      <c r="O125" s="33"/>
      <c r="P125" s="153" t="s">
        <v>1496</v>
      </c>
      <c r="Q125" s="33"/>
      <c r="R125" s="33"/>
      <c r="S125" s="33"/>
      <c r="T125" s="97" t="s">
        <v>2744</v>
      </c>
      <c r="U125" s="97" t="s">
        <v>2953</v>
      </c>
      <c r="V125" s="97" t="s">
        <v>2953</v>
      </c>
      <c r="W125" s="97" t="s">
        <v>2954</v>
      </c>
      <c r="X125" s="97" t="s">
        <v>2953</v>
      </c>
      <c r="Y125" s="97" t="s">
        <v>2953</v>
      </c>
      <c r="Z125" s="97" t="s">
        <v>2953</v>
      </c>
      <c r="AA125" s="97" t="s">
        <v>2953</v>
      </c>
      <c r="AB125" s="126" t="s">
        <v>24865</v>
      </c>
      <c r="AC125" s="29"/>
      <c r="AD125" s="29"/>
      <c r="AE125" s="29"/>
      <c r="AF125" s="137" t="s">
        <v>1496</v>
      </c>
      <c r="AG125" s="30">
        <f t="shared" si="8"/>
        <v>2</v>
      </c>
      <c r="AH125" s="31" t="str">
        <f t="shared" si="9"/>
        <v>KT-140036</v>
      </c>
      <c r="AI125" s="30">
        <v>2005016007</v>
      </c>
      <c r="AJ125" s="102">
        <f>IFERROR(VLOOKUP($C125,'分類(コード表)'!$A$3:$B$38,2,FALSE)*1000000000,0)+IFERROR(VLOOKUP($D125,'分類(コード表)'!$C$3:$D$293,2,FALSE)*1000000,0)+IFERROR(VLOOKUP($E125,'分類(コード表)'!$E$3:$F$353,2,FALSE)*1000,0)+IFERROR(VLOOKUP($F125,'分類(コード表)'!$G$3:$H$255,2,FALSE),0)</f>
        <v>2005016007</v>
      </c>
    </row>
    <row r="126" spans="1:36" s="30" customFormat="1" ht="27" customHeight="1" x14ac:dyDescent="0.15">
      <c r="A126" s="32" t="s">
        <v>149</v>
      </c>
      <c r="B126" s="33">
        <v>122</v>
      </c>
      <c r="C126" s="34" t="s">
        <v>382</v>
      </c>
      <c r="D126" s="34" t="s">
        <v>166</v>
      </c>
      <c r="E126" s="34" t="s">
        <v>386</v>
      </c>
      <c r="F126" s="34" t="s">
        <v>12015</v>
      </c>
      <c r="G126" s="34" t="s">
        <v>20025</v>
      </c>
      <c r="H126" s="34" t="s">
        <v>20026</v>
      </c>
      <c r="I126" s="33">
        <v>148967.70000000001</v>
      </c>
      <c r="J126" s="33">
        <v>162000</v>
      </c>
      <c r="K126" s="33" t="s">
        <v>18774</v>
      </c>
      <c r="L126" s="37">
        <f t="shared" si="7"/>
        <v>8.0446296296296183E-2</v>
      </c>
      <c r="M126" s="33"/>
      <c r="N126" s="33" t="s">
        <v>24776</v>
      </c>
      <c r="O126" s="33"/>
      <c r="P126" s="153" t="s">
        <v>3000</v>
      </c>
      <c r="Q126" s="33" t="s">
        <v>503</v>
      </c>
      <c r="R126" s="33"/>
      <c r="S126" s="33"/>
      <c r="T126" s="97" t="s">
        <v>22393</v>
      </c>
      <c r="U126" s="97" t="s">
        <v>571</v>
      </c>
      <c r="V126" s="97" t="s">
        <v>571</v>
      </c>
      <c r="W126" s="97" t="s">
        <v>571</v>
      </c>
      <c r="X126" s="97" t="s">
        <v>571</v>
      </c>
      <c r="Y126" s="97" t="s">
        <v>571</v>
      </c>
      <c r="Z126" s="97" t="s">
        <v>571</v>
      </c>
      <c r="AA126" s="97" t="s">
        <v>571</v>
      </c>
      <c r="AB126" s="126" t="s">
        <v>24866</v>
      </c>
      <c r="AC126" s="29"/>
      <c r="AD126" s="29"/>
      <c r="AE126" s="29"/>
      <c r="AF126" s="137" t="s">
        <v>3000</v>
      </c>
      <c r="AG126" s="30">
        <f t="shared" si="8"/>
        <v>2</v>
      </c>
      <c r="AH126" s="31" t="str">
        <f t="shared" si="9"/>
        <v>OK-170002</v>
      </c>
      <c r="AI126" s="30">
        <v>2005017009</v>
      </c>
      <c r="AJ126" s="102">
        <f>IFERROR(VLOOKUP($C126,'分類(コード表)'!$A$3:$B$38,2,FALSE)*1000000000,0)+IFERROR(VLOOKUP($D126,'分類(コード表)'!$C$3:$D$293,2,FALSE)*1000000,0)+IFERROR(VLOOKUP($E126,'分類(コード表)'!$E$3:$F$353,2,FALSE)*1000,0)+IFERROR(VLOOKUP($F126,'分類(コード表)'!$G$3:$H$255,2,FALSE),0)</f>
        <v>2005017009</v>
      </c>
    </row>
    <row r="127" spans="1:36" s="30" customFormat="1" ht="27" customHeight="1" x14ac:dyDescent="0.15">
      <c r="A127" s="32" t="s">
        <v>149</v>
      </c>
      <c r="B127" s="33">
        <v>123</v>
      </c>
      <c r="C127" s="34" t="s">
        <v>382</v>
      </c>
      <c r="D127" s="34" t="s">
        <v>166</v>
      </c>
      <c r="E127" s="34" t="s">
        <v>386</v>
      </c>
      <c r="F127" s="34" t="s">
        <v>2833</v>
      </c>
      <c r="G127" s="34" t="s">
        <v>589</v>
      </c>
      <c r="H127" s="34" t="s">
        <v>1655</v>
      </c>
      <c r="I127" s="33">
        <v>977670</v>
      </c>
      <c r="J127" s="33">
        <v>1000000</v>
      </c>
      <c r="K127" s="33" t="s">
        <v>2441</v>
      </c>
      <c r="L127" s="37">
        <f t="shared" si="7"/>
        <v>2.2329999999999961E-2</v>
      </c>
      <c r="M127" s="33"/>
      <c r="N127" s="33" t="s">
        <v>24776</v>
      </c>
      <c r="O127" s="33"/>
      <c r="P127" s="153" t="s">
        <v>3857</v>
      </c>
      <c r="Q127" s="33"/>
      <c r="R127" s="33"/>
      <c r="S127" s="33"/>
      <c r="T127" s="97" t="s">
        <v>2744</v>
      </c>
      <c r="U127" s="97" t="s">
        <v>2956</v>
      </c>
      <c r="V127" s="97" t="s">
        <v>2953</v>
      </c>
      <c r="W127" s="97" t="s">
        <v>2954</v>
      </c>
      <c r="X127" s="97" t="s">
        <v>2953</v>
      </c>
      <c r="Y127" s="97" t="s">
        <v>2953</v>
      </c>
      <c r="Z127" s="97" t="s">
        <v>2953</v>
      </c>
      <c r="AA127" s="97" t="s">
        <v>2953</v>
      </c>
      <c r="AB127" s="126" t="s">
        <v>24867</v>
      </c>
      <c r="AC127" s="29"/>
      <c r="AD127" s="29"/>
      <c r="AE127" s="29"/>
      <c r="AF127" s="137" t="s">
        <v>3857</v>
      </c>
      <c r="AG127" s="30">
        <f t="shared" si="8"/>
        <v>2</v>
      </c>
      <c r="AH127" s="31" t="str">
        <f t="shared" si="9"/>
        <v>CB-090002</v>
      </c>
      <c r="AI127" s="30">
        <v>2005017010</v>
      </c>
      <c r="AJ127" s="102">
        <f>IFERROR(VLOOKUP($C127,'分類(コード表)'!$A$3:$B$38,2,FALSE)*1000000000,0)+IFERROR(VLOOKUP($D127,'分類(コード表)'!$C$3:$D$293,2,FALSE)*1000000,0)+IFERROR(VLOOKUP($E127,'分類(コード表)'!$E$3:$F$353,2,FALSE)*1000,0)+IFERROR(VLOOKUP($F127,'分類(コード表)'!$G$3:$H$255,2,FALSE),0)</f>
        <v>2005017010</v>
      </c>
    </row>
    <row r="128" spans="1:36" s="30" customFormat="1" ht="27" customHeight="1" x14ac:dyDescent="0.15">
      <c r="A128" s="32" t="s">
        <v>149</v>
      </c>
      <c r="B128" s="33">
        <v>124</v>
      </c>
      <c r="C128" s="34" t="s">
        <v>382</v>
      </c>
      <c r="D128" s="34" t="s">
        <v>166</v>
      </c>
      <c r="E128" s="35" t="s">
        <v>386</v>
      </c>
      <c r="F128" s="34" t="s">
        <v>2833</v>
      </c>
      <c r="G128" s="34" t="s">
        <v>592</v>
      </c>
      <c r="H128" s="36" t="s">
        <v>1668</v>
      </c>
      <c r="I128" s="33">
        <v>2764000</v>
      </c>
      <c r="J128" s="33">
        <v>3150000</v>
      </c>
      <c r="K128" s="33" t="s">
        <v>2441</v>
      </c>
      <c r="L128" s="37">
        <f t="shared" si="7"/>
        <v>0.1225396825396825</v>
      </c>
      <c r="M128" s="33"/>
      <c r="N128" s="33" t="s">
        <v>24776</v>
      </c>
      <c r="O128" s="33"/>
      <c r="P128" s="153" t="s">
        <v>3883</v>
      </c>
      <c r="Q128" s="38" t="s">
        <v>578</v>
      </c>
      <c r="R128" s="33"/>
      <c r="S128" s="33"/>
      <c r="T128" s="33" t="s">
        <v>2744</v>
      </c>
      <c r="U128" s="33" t="s">
        <v>2953</v>
      </c>
      <c r="V128" s="33" t="s">
        <v>2954</v>
      </c>
      <c r="W128" s="33" t="s">
        <v>2954</v>
      </c>
      <c r="X128" s="33" t="s">
        <v>2954</v>
      </c>
      <c r="Y128" s="33" t="s">
        <v>2954</v>
      </c>
      <c r="Z128" s="33" t="s">
        <v>2954</v>
      </c>
      <c r="AA128" s="33" t="s">
        <v>2954</v>
      </c>
      <c r="AB128" s="39" t="s">
        <v>24868</v>
      </c>
      <c r="AC128" s="29"/>
      <c r="AD128" s="29"/>
      <c r="AE128" s="29"/>
      <c r="AF128" s="137" t="s">
        <v>3883</v>
      </c>
      <c r="AG128" s="30">
        <f t="shared" si="8"/>
        <v>2</v>
      </c>
      <c r="AH128" s="31" t="str">
        <f t="shared" si="9"/>
        <v>CB-090029</v>
      </c>
      <c r="AI128" s="30">
        <v>2005017010</v>
      </c>
      <c r="AJ128" s="102">
        <f>IFERROR(VLOOKUP($C128,'分類(コード表)'!$A$3:$B$38,2,FALSE)*1000000000,0)+IFERROR(VLOOKUP($D128,'分類(コード表)'!$C$3:$D$293,2,FALSE)*1000000,0)+IFERROR(VLOOKUP($E128,'分類(コード表)'!$E$3:$F$353,2,FALSE)*1000,0)+IFERROR(VLOOKUP($F128,'分類(コード表)'!$G$3:$H$255,2,FALSE),0)</f>
        <v>2005017010</v>
      </c>
    </row>
    <row r="129" spans="1:36" s="30" customFormat="1" ht="27" customHeight="1" x14ac:dyDescent="0.15">
      <c r="A129" s="32" t="s">
        <v>149</v>
      </c>
      <c r="B129" s="33">
        <v>125</v>
      </c>
      <c r="C129" s="34" t="s">
        <v>382</v>
      </c>
      <c r="D129" s="34" t="s">
        <v>166</v>
      </c>
      <c r="E129" s="35" t="s">
        <v>386</v>
      </c>
      <c r="F129" s="34" t="s">
        <v>2833</v>
      </c>
      <c r="G129" s="34" t="s">
        <v>599</v>
      </c>
      <c r="H129" s="36" t="s">
        <v>1692</v>
      </c>
      <c r="I129" s="33">
        <v>244524</v>
      </c>
      <c r="J129" s="33">
        <v>315000</v>
      </c>
      <c r="K129" s="33" t="s">
        <v>2449</v>
      </c>
      <c r="L129" s="37">
        <f t="shared" si="7"/>
        <v>0.22373333333333334</v>
      </c>
      <c r="M129" s="33"/>
      <c r="N129" s="33" t="s">
        <v>24776</v>
      </c>
      <c r="O129" s="33"/>
      <c r="P129" s="153" t="s">
        <v>23612</v>
      </c>
      <c r="Q129" s="33" t="s">
        <v>578</v>
      </c>
      <c r="R129" s="33"/>
      <c r="S129" s="33"/>
      <c r="T129" s="33" t="s">
        <v>2744</v>
      </c>
      <c r="U129" s="33" t="s">
        <v>2953</v>
      </c>
      <c r="V129" s="33" t="s">
        <v>2954</v>
      </c>
      <c r="W129" s="33" t="s">
        <v>2954</v>
      </c>
      <c r="X129" s="33" t="s">
        <v>2953</v>
      </c>
      <c r="Y129" s="33" t="s">
        <v>2954</v>
      </c>
      <c r="Z129" s="33" t="s">
        <v>2954</v>
      </c>
      <c r="AA129" s="33" t="s">
        <v>2954</v>
      </c>
      <c r="AB129" s="39" t="s">
        <v>24869</v>
      </c>
      <c r="AC129" s="29"/>
      <c r="AD129" s="29"/>
      <c r="AE129" s="29"/>
      <c r="AF129" s="137" t="s">
        <v>1090</v>
      </c>
      <c r="AG129" s="30">
        <f t="shared" si="8"/>
        <v>2</v>
      </c>
      <c r="AH129" s="31" t="str">
        <f t="shared" si="9"/>
        <v>CB-100042</v>
      </c>
      <c r="AI129" s="30">
        <v>2005017010</v>
      </c>
      <c r="AJ129" s="102">
        <f>IFERROR(VLOOKUP($C129,'分類(コード表)'!$A$3:$B$38,2,FALSE)*1000000000,0)+IFERROR(VLOOKUP($D129,'分類(コード表)'!$C$3:$D$293,2,FALSE)*1000000,0)+IFERROR(VLOOKUP($E129,'分類(コード表)'!$E$3:$F$353,2,FALSE)*1000,0)+IFERROR(VLOOKUP($F129,'分類(コード表)'!$G$3:$H$255,2,FALSE),0)</f>
        <v>2005017010</v>
      </c>
    </row>
    <row r="130" spans="1:36" s="30" customFormat="1" ht="27" customHeight="1" x14ac:dyDescent="0.15">
      <c r="A130" s="32" t="s">
        <v>149</v>
      </c>
      <c r="B130" s="33">
        <v>126</v>
      </c>
      <c r="C130" s="34" t="s">
        <v>382</v>
      </c>
      <c r="D130" s="34" t="s">
        <v>166</v>
      </c>
      <c r="E130" s="35" t="s">
        <v>386</v>
      </c>
      <c r="F130" s="34" t="s">
        <v>2833</v>
      </c>
      <c r="G130" s="34" t="s">
        <v>634</v>
      </c>
      <c r="H130" s="36" t="s">
        <v>1740</v>
      </c>
      <c r="I130" s="33">
        <v>1784870</v>
      </c>
      <c r="J130" s="33">
        <v>1950000</v>
      </c>
      <c r="K130" s="33" t="s">
        <v>2441</v>
      </c>
      <c r="L130" s="37">
        <f t="shared" si="7"/>
        <v>8.4682051282051307E-2</v>
      </c>
      <c r="M130" s="33"/>
      <c r="N130" s="33" t="s">
        <v>24776</v>
      </c>
      <c r="O130" s="33"/>
      <c r="P130" s="153" t="s">
        <v>26905</v>
      </c>
      <c r="Q130" s="33"/>
      <c r="R130" s="33"/>
      <c r="S130" s="33"/>
      <c r="T130" s="33" t="s">
        <v>2744</v>
      </c>
      <c r="U130" s="33" t="s">
        <v>2954</v>
      </c>
      <c r="V130" s="33" t="s">
        <v>2954</v>
      </c>
      <c r="W130" s="33" t="s">
        <v>2954</v>
      </c>
      <c r="X130" s="33" t="s">
        <v>2953</v>
      </c>
      <c r="Y130" s="33" t="s">
        <v>2954</v>
      </c>
      <c r="Z130" s="33" t="s">
        <v>2954</v>
      </c>
      <c r="AA130" s="33" t="s">
        <v>2954</v>
      </c>
      <c r="AB130" s="39" t="s">
        <v>24870</v>
      </c>
      <c r="AC130" s="29"/>
      <c r="AD130" s="29"/>
      <c r="AE130" s="29"/>
      <c r="AF130" s="137" t="s">
        <v>1136</v>
      </c>
      <c r="AG130" s="30">
        <f t="shared" si="8"/>
        <v>2</v>
      </c>
      <c r="AH130" s="31" t="str">
        <f t="shared" si="9"/>
        <v>CB-150003</v>
      </c>
      <c r="AI130" s="30">
        <v>2005017010</v>
      </c>
      <c r="AJ130" s="102">
        <f>IFERROR(VLOOKUP($C130,'分類(コード表)'!$A$3:$B$38,2,FALSE)*1000000000,0)+IFERROR(VLOOKUP($D130,'分類(コード表)'!$C$3:$D$293,2,FALSE)*1000000,0)+IFERROR(VLOOKUP($E130,'分類(コード表)'!$E$3:$F$353,2,FALSE)*1000,0)+IFERROR(VLOOKUP($F130,'分類(コード表)'!$G$3:$H$255,2,FALSE),0)</f>
        <v>2005017010</v>
      </c>
    </row>
    <row r="131" spans="1:36" s="30" customFormat="1" ht="27" customHeight="1" x14ac:dyDescent="0.15">
      <c r="A131" s="32" t="s">
        <v>149</v>
      </c>
      <c r="B131" s="33">
        <v>127</v>
      </c>
      <c r="C131" s="34" t="s">
        <v>382</v>
      </c>
      <c r="D131" s="34" t="s">
        <v>166</v>
      </c>
      <c r="E131" s="35" t="s">
        <v>386</v>
      </c>
      <c r="F131" s="34" t="s">
        <v>2959</v>
      </c>
      <c r="G131" s="34" t="s">
        <v>790</v>
      </c>
      <c r="H131" s="36" t="s">
        <v>2031</v>
      </c>
      <c r="I131" s="33">
        <v>132270</v>
      </c>
      <c r="J131" s="33">
        <v>66700</v>
      </c>
      <c r="K131" s="33" t="s">
        <v>2449</v>
      </c>
      <c r="L131" s="37">
        <f t="shared" si="7"/>
        <v>-0.98305847076461772</v>
      </c>
      <c r="M131" s="33"/>
      <c r="N131" s="33" t="s">
        <v>24776</v>
      </c>
      <c r="O131" s="33"/>
      <c r="P131" s="153" t="s">
        <v>1334</v>
      </c>
      <c r="Q131" s="33"/>
      <c r="R131" s="33"/>
      <c r="S131" s="33"/>
      <c r="T131" s="33" t="s">
        <v>2744</v>
      </c>
      <c r="U131" s="33" t="s">
        <v>2956</v>
      </c>
      <c r="V131" s="33" t="s">
        <v>2953</v>
      </c>
      <c r="W131" s="33" t="s">
        <v>2954</v>
      </c>
      <c r="X131" s="33" t="s">
        <v>2953</v>
      </c>
      <c r="Y131" s="33" t="s">
        <v>2953</v>
      </c>
      <c r="Z131" s="33" t="s">
        <v>2954</v>
      </c>
      <c r="AA131" s="33" t="s">
        <v>2953</v>
      </c>
      <c r="AB131" s="39" t="s">
        <v>24871</v>
      </c>
      <c r="AC131" s="29"/>
      <c r="AD131" s="29"/>
      <c r="AE131" s="29"/>
      <c r="AF131" s="137" t="s">
        <v>1334</v>
      </c>
      <c r="AG131" s="30">
        <f t="shared" si="8"/>
        <v>2</v>
      </c>
      <c r="AH131" s="31" t="str">
        <f t="shared" si="9"/>
        <v>KK-120016</v>
      </c>
      <c r="AI131" s="30">
        <v>2005017010</v>
      </c>
      <c r="AJ131" s="102">
        <f>IFERROR(VLOOKUP($C131,'分類(コード表)'!$A$3:$B$38,2,FALSE)*1000000000,0)+IFERROR(VLOOKUP($D131,'分類(コード表)'!$C$3:$D$293,2,FALSE)*1000000,0)+IFERROR(VLOOKUP($E131,'分類(コード表)'!$E$3:$F$353,2,FALSE)*1000,0)+IFERROR(VLOOKUP($F131,'分類(コード表)'!$G$3:$H$255,2,FALSE),0)</f>
        <v>2005017010</v>
      </c>
    </row>
    <row r="132" spans="1:36" s="30" customFormat="1" ht="27" customHeight="1" x14ac:dyDescent="0.15">
      <c r="A132" s="32" t="s">
        <v>149</v>
      </c>
      <c r="B132" s="33">
        <v>128</v>
      </c>
      <c r="C132" s="34" t="s">
        <v>382</v>
      </c>
      <c r="D132" s="34" t="s">
        <v>166</v>
      </c>
      <c r="E132" s="35" t="s">
        <v>386</v>
      </c>
      <c r="F132" s="34" t="s">
        <v>2833</v>
      </c>
      <c r="G132" s="34" t="s">
        <v>1064</v>
      </c>
      <c r="H132" s="36" t="s">
        <v>2414</v>
      </c>
      <c r="I132" s="33">
        <v>45901</v>
      </c>
      <c r="J132" s="33">
        <v>47828</v>
      </c>
      <c r="K132" s="33" t="s">
        <v>2449</v>
      </c>
      <c r="L132" s="37">
        <f t="shared" si="7"/>
        <v>4.0290206573555198E-2</v>
      </c>
      <c r="M132" s="33"/>
      <c r="N132" s="33" t="s">
        <v>24776</v>
      </c>
      <c r="O132" s="33"/>
      <c r="P132" s="153" t="s">
        <v>1626</v>
      </c>
      <c r="Q132" s="33" t="s">
        <v>578</v>
      </c>
      <c r="R132" s="33"/>
      <c r="S132" s="33"/>
      <c r="T132" s="33" t="s">
        <v>2744</v>
      </c>
      <c r="U132" s="33" t="s">
        <v>2954</v>
      </c>
      <c r="V132" s="33" t="s">
        <v>2954</v>
      </c>
      <c r="W132" s="33" t="s">
        <v>2954</v>
      </c>
      <c r="X132" s="33" t="s">
        <v>2953</v>
      </c>
      <c r="Y132" s="33" t="s">
        <v>2954</v>
      </c>
      <c r="Z132" s="33" t="s">
        <v>2954</v>
      </c>
      <c r="AA132" s="33" t="s">
        <v>2954</v>
      </c>
      <c r="AB132" s="39" t="s">
        <v>24872</v>
      </c>
      <c r="AC132" s="29"/>
      <c r="AD132" s="29"/>
      <c r="AE132" s="29"/>
      <c r="AF132" s="137" t="s">
        <v>1626</v>
      </c>
      <c r="AG132" s="30">
        <f t="shared" si="8"/>
        <v>2</v>
      </c>
      <c r="AH132" s="31" t="str">
        <f t="shared" si="9"/>
        <v>TH-140013</v>
      </c>
      <c r="AI132" s="30">
        <v>2005017010</v>
      </c>
      <c r="AJ132" s="102">
        <f>IFERROR(VLOOKUP($C132,'分類(コード表)'!$A$3:$B$38,2,FALSE)*1000000000,0)+IFERROR(VLOOKUP($D132,'分類(コード表)'!$C$3:$D$293,2,FALSE)*1000000,0)+IFERROR(VLOOKUP($E132,'分類(コード表)'!$E$3:$F$353,2,FALSE)*1000,0)+IFERROR(VLOOKUP($F132,'分類(コード表)'!$G$3:$H$255,2,FALSE),0)</f>
        <v>2005017010</v>
      </c>
    </row>
    <row r="133" spans="1:36" s="30" customFormat="1" ht="27" customHeight="1" x14ac:dyDescent="0.15">
      <c r="A133" s="32" t="s">
        <v>149</v>
      </c>
      <c r="B133" s="33">
        <v>129</v>
      </c>
      <c r="C133" s="34" t="s">
        <v>382</v>
      </c>
      <c r="D133" s="34" t="s">
        <v>166</v>
      </c>
      <c r="E133" s="35" t="s">
        <v>386</v>
      </c>
      <c r="F133" s="34" t="s">
        <v>387</v>
      </c>
      <c r="G133" s="34" t="s">
        <v>594</v>
      </c>
      <c r="H133" s="36" t="s">
        <v>388</v>
      </c>
      <c r="I133" s="33">
        <v>4313000</v>
      </c>
      <c r="J133" s="33">
        <v>4000000</v>
      </c>
      <c r="K133" s="33" t="s">
        <v>2453</v>
      </c>
      <c r="L133" s="37">
        <f t="shared" si="7"/>
        <v>-7.8249999999999931E-2</v>
      </c>
      <c r="M133" s="33"/>
      <c r="N133" s="33" t="s">
        <v>24776</v>
      </c>
      <c r="O133" s="33"/>
      <c r="P133" s="153" t="s">
        <v>23591</v>
      </c>
      <c r="Q133" s="33"/>
      <c r="R133" s="33"/>
      <c r="S133" s="33"/>
      <c r="T133" s="33" t="s">
        <v>2744</v>
      </c>
      <c r="U133" s="33" t="s">
        <v>2953</v>
      </c>
      <c r="V133" s="33" t="s">
        <v>2953</v>
      </c>
      <c r="W133" s="33" t="s">
        <v>2953</v>
      </c>
      <c r="X133" s="33" t="s">
        <v>2953</v>
      </c>
      <c r="Y133" s="33" t="s">
        <v>2953</v>
      </c>
      <c r="Z133" s="33" t="s">
        <v>2954</v>
      </c>
      <c r="AA133" s="33" t="s">
        <v>2953</v>
      </c>
      <c r="AB133" s="39" t="s">
        <v>24873</v>
      </c>
      <c r="AC133" s="29"/>
      <c r="AD133" s="29"/>
      <c r="AE133" s="29"/>
      <c r="AF133" s="137" t="s">
        <v>1070</v>
      </c>
      <c r="AG133" s="30">
        <f t="shared" si="8"/>
        <v>2</v>
      </c>
      <c r="AH133" s="31" t="str">
        <f t="shared" si="9"/>
        <v>CB-100007</v>
      </c>
      <c r="AI133" s="30">
        <v>2005017011</v>
      </c>
      <c r="AJ133" s="102">
        <f>IFERROR(VLOOKUP($C133,'分類(コード表)'!$A$3:$B$38,2,FALSE)*1000000000,0)+IFERROR(VLOOKUP($D133,'分類(コード表)'!$C$3:$D$293,2,FALSE)*1000000,0)+IFERROR(VLOOKUP($E133,'分類(コード表)'!$E$3:$F$353,2,FALSE)*1000,0)+IFERROR(VLOOKUP($F133,'分類(コード表)'!$G$3:$H$255,2,FALSE),0)</f>
        <v>2005017011</v>
      </c>
    </row>
    <row r="134" spans="1:36" s="30" customFormat="1" ht="27" customHeight="1" x14ac:dyDescent="0.15">
      <c r="A134" s="32" t="s">
        <v>149</v>
      </c>
      <c r="B134" s="33">
        <v>130</v>
      </c>
      <c r="C134" s="34" t="s">
        <v>382</v>
      </c>
      <c r="D134" s="34" t="s">
        <v>166</v>
      </c>
      <c r="E134" s="34" t="s">
        <v>386</v>
      </c>
      <c r="F134" s="34" t="s">
        <v>387</v>
      </c>
      <c r="G134" s="34" t="s">
        <v>673</v>
      </c>
      <c r="H134" s="34" t="s">
        <v>387</v>
      </c>
      <c r="I134" s="33">
        <v>396376.78</v>
      </c>
      <c r="J134" s="33">
        <v>530045.30000000005</v>
      </c>
      <c r="K134" s="33" t="s">
        <v>2477</v>
      </c>
      <c r="L134" s="37">
        <f t="shared" si="7"/>
        <v>0.25218320019062523</v>
      </c>
      <c r="M134" s="33"/>
      <c r="N134" s="33" t="s">
        <v>24776</v>
      </c>
      <c r="O134" s="33"/>
      <c r="P134" s="153" t="s">
        <v>1178</v>
      </c>
      <c r="Q134" s="33"/>
      <c r="R134" s="33"/>
      <c r="S134" s="33"/>
      <c r="T134" s="33" t="s">
        <v>2744</v>
      </c>
      <c r="U134" s="97" t="s">
        <v>2953</v>
      </c>
      <c r="V134" s="97" t="s">
        <v>2953</v>
      </c>
      <c r="W134" s="97" t="s">
        <v>2954</v>
      </c>
      <c r="X134" s="97" t="s">
        <v>2953</v>
      </c>
      <c r="Y134" s="97" t="s">
        <v>2953</v>
      </c>
      <c r="Z134" s="97" t="s">
        <v>2954</v>
      </c>
      <c r="AA134" s="97" t="s">
        <v>2953</v>
      </c>
      <c r="AB134" s="126" t="s">
        <v>24874</v>
      </c>
      <c r="AC134" s="29"/>
      <c r="AD134" s="29"/>
      <c r="AE134" s="29"/>
      <c r="AF134" s="137" t="s">
        <v>1178</v>
      </c>
      <c r="AG134" s="30">
        <f t="shared" si="8"/>
        <v>2</v>
      </c>
      <c r="AH134" s="31" t="str">
        <f t="shared" si="9"/>
        <v>CG-120011</v>
      </c>
      <c r="AI134" s="30">
        <v>2005017011</v>
      </c>
      <c r="AJ134" s="102">
        <f>IFERROR(VLOOKUP($C134,'分類(コード表)'!$A$3:$B$38,2,FALSE)*1000000000,0)+IFERROR(VLOOKUP($D134,'分類(コード表)'!$C$3:$D$293,2,FALSE)*1000000,0)+IFERROR(VLOOKUP($E134,'分類(コード表)'!$E$3:$F$353,2,FALSE)*1000,0)+IFERROR(VLOOKUP($F134,'分類(コード表)'!$G$3:$H$255,2,FALSE),0)</f>
        <v>2005017011</v>
      </c>
    </row>
    <row r="135" spans="1:36" s="30" customFormat="1" ht="27" customHeight="1" x14ac:dyDescent="0.15">
      <c r="A135" s="32" t="s">
        <v>149</v>
      </c>
      <c r="B135" s="33">
        <v>131</v>
      </c>
      <c r="C135" s="34" t="s">
        <v>382</v>
      </c>
      <c r="D135" s="34" t="s">
        <v>166</v>
      </c>
      <c r="E135" s="35" t="s">
        <v>386</v>
      </c>
      <c r="F135" s="34" t="s">
        <v>387</v>
      </c>
      <c r="G135" s="34" t="s">
        <v>959</v>
      </c>
      <c r="H135" s="36" t="s">
        <v>2260</v>
      </c>
      <c r="I135" s="33">
        <v>40000</v>
      </c>
      <c r="J135" s="33">
        <v>40398</v>
      </c>
      <c r="K135" s="33" t="s">
        <v>2439</v>
      </c>
      <c r="L135" s="37">
        <f t="shared" si="7"/>
        <v>9.8519728699441034E-3</v>
      </c>
      <c r="M135" s="33"/>
      <c r="N135" s="33" t="s">
        <v>24776</v>
      </c>
      <c r="O135" s="33"/>
      <c r="P135" s="153" t="s">
        <v>10364</v>
      </c>
      <c r="Q135" s="38"/>
      <c r="R135" s="33"/>
      <c r="S135" s="33"/>
      <c r="T135" s="33" t="s">
        <v>2744</v>
      </c>
      <c r="U135" s="33" t="s">
        <v>2953</v>
      </c>
      <c r="V135" s="33" t="s">
        <v>2953</v>
      </c>
      <c r="W135" s="33" t="s">
        <v>2953</v>
      </c>
      <c r="X135" s="33" t="s">
        <v>2953</v>
      </c>
      <c r="Y135" s="33" t="s">
        <v>2953</v>
      </c>
      <c r="Z135" s="33" t="s">
        <v>2953</v>
      </c>
      <c r="AA135" s="33" t="s">
        <v>2953</v>
      </c>
      <c r="AB135" s="39" t="s">
        <v>24875</v>
      </c>
      <c r="AC135" s="29"/>
      <c r="AD135" s="29"/>
      <c r="AE135" s="29"/>
      <c r="AF135" s="137" t="s">
        <v>10364</v>
      </c>
      <c r="AG135" s="30">
        <f t="shared" si="8"/>
        <v>2</v>
      </c>
      <c r="AH135" s="31" t="str">
        <f t="shared" si="9"/>
        <v>QS-080002</v>
      </c>
      <c r="AI135" s="30">
        <v>2005017011</v>
      </c>
      <c r="AJ135" s="102">
        <f>IFERROR(VLOOKUP($C135,'分類(コード表)'!$A$3:$B$38,2,FALSE)*1000000000,0)+IFERROR(VLOOKUP($D135,'分類(コード表)'!$C$3:$D$293,2,FALSE)*1000000,0)+IFERROR(VLOOKUP($E135,'分類(コード表)'!$E$3:$F$353,2,FALSE)*1000,0)+IFERROR(VLOOKUP($F135,'分類(コード表)'!$G$3:$H$255,2,FALSE),0)</f>
        <v>2005017011</v>
      </c>
    </row>
    <row r="136" spans="1:36" s="30" customFormat="1" ht="27" customHeight="1" x14ac:dyDescent="0.15">
      <c r="A136" s="32" t="s">
        <v>149</v>
      </c>
      <c r="B136" s="33">
        <v>132</v>
      </c>
      <c r="C136" s="34" t="s">
        <v>382</v>
      </c>
      <c r="D136" s="34" t="s">
        <v>166</v>
      </c>
      <c r="E136" s="35" t="s">
        <v>386</v>
      </c>
      <c r="F136" s="34" t="s">
        <v>387</v>
      </c>
      <c r="G136" s="34" t="s">
        <v>1011</v>
      </c>
      <c r="H136" s="36" t="s">
        <v>2345</v>
      </c>
      <c r="I136" s="33">
        <v>4438000</v>
      </c>
      <c r="J136" s="33">
        <v>6250000</v>
      </c>
      <c r="K136" s="33" t="s">
        <v>2453</v>
      </c>
      <c r="L136" s="37">
        <f t="shared" si="7"/>
        <v>0.28991999999999996</v>
      </c>
      <c r="M136" s="33"/>
      <c r="N136" s="33" t="s">
        <v>24776</v>
      </c>
      <c r="O136" s="33"/>
      <c r="P136" s="153" t="s">
        <v>24393</v>
      </c>
      <c r="Q136" s="33"/>
      <c r="R136" s="33"/>
      <c r="S136" s="33"/>
      <c r="T136" s="33" t="s">
        <v>2744</v>
      </c>
      <c r="U136" s="33" t="s">
        <v>2954</v>
      </c>
      <c r="V136" s="33" t="s">
        <v>2954</v>
      </c>
      <c r="W136" s="33" t="s">
        <v>2954</v>
      </c>
      <c r="X136" s="33" t="s">
        <v>2953</v>
      </c>
      <c r="Y136" s="33" t="s">
        <v>2953</v>
      </c>
      <c r="Z136" s="33" t="s">
        <v>2953</v>
      </c>
      <c r="AA136" s="33" t="s">
        <v>2953</v>
      </c>
      <c r="AB136" s="39" t="s">
        <v>24876</v>
      </c>
      <c r="AC136" s="29"/>
      <c r="AD136" s="29"/>
      <c r="AE136" s="29"/>
      <c r="AF136" s="137" t="s">
        <v>1572</v>
      </c>
      <c r="AG136" s="30">
        <f t="shared" si="8"/>
        <v>2</v>
      </c>
      <c r="AH136" s="31" t="str">
        <f t="shared" si="9"/>
        <v>SK-100014</v>
      </c>
      <c r="AI136" s="30">
        <v>2005017011</v>
      </c>
      <c r="AJ136" s="102">
        <f>IFERROR(VLOOKUP($C136,'分類(コード表)'!$A$3:$B$38,2,FALSE)*1000000000,0)+IFERROR(VLOOKUP($D136,'分類(コード表)'!$C$3:$D$293,2,FALSE)*1000000,0)+IFERROR(VLOOKUP($E136,'分類(コード表)'!$E$3:$F$353,2,FALSE)*1000,0)+IFERROR(VLOOKUP($F136,'分類(コード表)'!$G$3:$H$255,2,FALSE),0)</f>
        <v>2005017011</v>
      </c>
    </row>
    <row r="137" spans="1:36" s="30" customFormat="1" ht="27" customHeight="1" x14ac:dyDescent="0.15">
      <c r="A137" s="32" t="s">
        <v>149</v>
      </c>
      <c r="B137" s="33">
        <v>133</v>
      </c>
      <c r="C137" s="34" t="s">
        <v>382</v>
      </c>
      <c r="D137" s="34" t="s">
        <v>166</v>
      </c>
      <c r="E137" s="35" t="s">
        <v>386</v>
      </c>
      <c r="F137" s="34" t="s">
        <v>387</v>
      </c>
      <c r="G137" s="34" t="s">
        <v>20444</v>
      </c>
      <c r="H137" s="36" t="s">
        <v>20445</v>
      </c>
      <c r="I137" s="33">
        <v>3973000</v>
      </c>
      <c r="J137" s="33">
        <v>4000000</v>
      </c>
      <c r="K137" s="33" t="s">
        <v>22093</v>
      </c>
      <c r="L137" s="37">
        <f t="shared" si="7"/>
        <v>6.7500000000000338E-3</v>
      </c>
      <c r="M137" s="33"/>
      <c r="N137" s="33" t="s">
        <v>24776</v>
      </c>
      <c r="O137" s="33"/>
      <c r="P137" s="153" t="s">
        <v>3089</v>
      </c>
      <c r="Q137" s="38" t="s">
        <v>503</v>
      </c>
      <c r="R137" s="33"/>
      <c r="S137" s="33"/>
      <c r="T137" s="33" t="s">
        <v>22393</v>
      </c>
      <c r="U137" s="33" t="s">
        <v>571</v>
      </c>
      <c r="V137" s="33" t="s">
        <v>571</v>
      </c>
      <c r="W137" s="33" t="s">
        <v>571</v>
      </c>
      <c r="X137" s="33" t="s">
        <v>571</v>
      </c>
      <c r="Y137" s="33" t="s">
        <v>571</v>
      </c>
      <c r="Z137" s="33" t="s">
        <v>571</v>
      </c>
      <c r="AA137" s="33" t="s">
        <v>571</v>
      </c>
      <c r="AB137" s="39" t="s">
        <v>24877</v>
      </c>
      <c r="AC137" s="29"/>
      <c r="AD137" s="29"/>
      <c r="AE137" s="29"/>
      <c r="AF137" s="137" t="s">
        <v>3089</v>
      </c>
      <c r="AG137" s="30">
        <f t="shared" si="8"/>
        <v>2</v>
      </c>
      <c r="AH137" s="31" t="str">
        <f t="shared" si="9"/>
        <v>QS-150044</v>
      </c>
      <c r="AI137" s="30">
        <v>2005017011</v>
      </c>
      <c r="AJ137" s="102">
        <f>IFERROR(VLOOKUP($C137,'分類(コード表)'!$A$3:$B$38,2,FALSE)*1000000000,0)+IFERROR(VLOOKUP($D137,'分類(コード表)'!$C$3:$D$293,2,FALSE)*1000000,0)+IFERROR(VLOOKUP($E137,'分類(コード表)'!$E$3:$F$353,2,FALSE)*1000,0)+IFERROR(VLOOKUP($F137,'分類(コード表)'!$G$3:$H$255,2,FALSE),0)</f>
        <v>2005017011</v>
      </c>
    </row>
    <row r="138" spans="1:36" s="30" customFormat="1" ht="27" customHeight="1" x14ac:dyDescent="0.15">
      <c r="A138" s="32" t="s">
        <v>149</v>
      </c>
      <c r="B138" s="33">
        <v>134</v>
      </c>
      <c r="C138" s="34" t="s">
        <v>382</v>
      </c>
      <c r="D138" s="34" t="s">
        <v>166</v>
      </c>
      <c r="E138" s="34" t="s">
        <v>386</v>
      </c>
      <c r="F138" s="34" t="s">
        <v>387</v>
      </c>
      <c r="G138" s="34" t="s">
        <v>20341</v>
      </c>
      <c r="H138" s="34" t="s">
        <v>20342</v>
      </c>
      <c r="I138" s="33">
        <v>3852222.2</v>
      </c>
      <c r="J138" s="33">
        <v>4030547</v>
      </c>
      <c r="K138" s="33" t="s">
        <v>22093</v>
      </c>
      <c r="L138" s="37">
        <f t="shared" si="7"/>
        <v>4.4243324789414396E-2</v>
      </c>
      <c r="M138" s="33"/>
      <c r="N138" s="33" t="s">
        <v>24776</v>
      </c>
      <c r="O138" s="33"/>
      <c r="P138" s="153" t="s">
        <v>3231</v>
      </c>
      <c r="Q138" s="33" t="s">
        <v>503</v>
      </c>
      <c r="R138" s="33"/>
      <c r="S138" s="33"/>
      <c r="T138" s="33" t="s">
        <v>22393</v>
      </c>
      <c r="U138" s="97" t="s">
        <v>571</v>
      </c>
      <c r="V138" s="97" t="s">
        <v>571</v>
      </c>
      <c r="W138" s="97" t="s">
        <v>571</v>
      </c>
      <c r="X138" s="97" t="s">
        <v>571</v>
      </c>
      <c r="Y138" s="97" t="s">
        <v>571</v>
      </c>
      <c r="Z138" s="97" t="s">
        <v>571</v>
      </c>
      <c r="AA138" s="97" t="s">
        <v>571</v>
      </c>
      <c r="AB138" s="126" t="s">
        <v>24878</v>
      </c>
      <c r="AC138" s="29"/>
      <c r="AD138" s="29"/>
      <c r="AE138" s="29"/>
      <c r="AF138" s="137" t="s">
        <v>3231</v>
      </c>
      <c r="AG138" s="30">
        <f t="shared" si="8"/>
        <v>2</v>
      </c>
      <c r="AH138" s="31" t="str">
        <f t="shared" si="9"/>
        <v>QS-130003</v>
      </c>
      <c r="AI138" s="30">
        <v>2005017011</v>
      </c>
      <c r="AJ138" s="102">
        <f>IFERROR(VLOOKUP($C138,'分類(コード表)'!$A$3:$B$38,2,FALSE)*1000000000,0)+IFERROR(VLOOKUP($D138,'分類(コード表)'!$C$3:$D$293,2,FALSE)*1000000,0)+IFERROR(VLOOKUP($E138,'分類(コード表)'!$E$3:$F$353,2,FALSE)*1000,0)+IFERROR(VLOOKUP($F138,'分類(コード表)'!$G$3:$H$255,2,FALSE),0)</f>
        <v>2005017011</v>
      </c>
    </row>
    <row r="139" spans="1:36" s="30" customFormat="1" ht="27" customHeight="1" x14ac:dyDescent="0.15">
      <c r="A139" s="32" t="s">
        <v>149</v>
      </c>
      <c r="B139" s="33">
        <v>135</v>
      </c>
      <c r="C139" s="34" t="s">
        <v>382</v>
      </c>
      <c r="D139" s="34" t="s">
        <v>166</v>
      </c>
      <c r="E139" s="35" t="s">
        <v>386</v>
      </c>
      <c r="F139" s="34" t="s">
        <v>387</v>
      </c>
      <c r="G139" s="34" t="s">
        <v>20306</v>
      </c>
      <c r="H139" s="36" t="s">
        <v>20307</v>
      </c>
      <c r="I139" s="33">
        <v>5513000</v>
      </c>
      <c r="J139" s="33">
        <v>3800000</v>
      </c>
      <c r="K139" s="33" t="s">
        <v>22093</v>
      </c>
      <c r="L139" s="37">
        <f t="shared" si="7"/>
        <v>-0.45078947368421063</v>
      </c>
      <c r="M139" s="33"/>
      <c r="N139" s="33" t="s">
        <v>24776</v>
      </c>
      <c r="O139" s="33"/>
      <c r="P139" s="153" t="s">
        <v>35612</v>
      </c>
      <c r="Q139" s="38" t="s">
        <v>503</v>
      </c>
      <c r="R139" s="33"/>
      <c r="S139" s="33"/>
      <c r="T139" s="33" t="s">
        <v>22393</v>
      </c>
      <c r="U139" s="33" t="s">
        <v>571</v>
      </c>
      <c r="V139" s="33" t="s">
        <v>571</v>
      </c>
      <c r="W139" s="33" t="s">
        <v>571</v>
      </c>
      <c r="X139" s="33" t="s">
        <v>571</v>
      </c>
      <c r="Y139" s="33" t="s">
        <v>571</v>
      </c>
      <c r="Z139" s="33" t="s">
        <v>571</v>
      </c>
      <c r="AA139" s="33" t="s">
        <v>571</v>
      </c>
      <c r="AB139" s="39" t="s">
        <v>24879</v>
      </c>
      <c r="AC139" s="29"/>
      <c r="AD139" s="29"/>
      <c r="AE139" s="29"/>
      <c r="AF139" s="137" t="s">
        <v>3292</v>
      </c>
      <c r="AG139" s="30">
        <f t="shared" si="8"/>
        <v>2</v>
      </c>
      <c r="AH139" s="31" t="str">
        <f t="shared" si="9"/>
        <v>QS-110018</v>
      </c>
      <c r="AI139" s="30">
        <v>2005017011</v>
      </c>
      <c r="AJ139" s="102">
        <f>IFERROR(VLOOKUP($C139,'分類(コード表)'!$A$3:$B$38,2,FALSE)*1000000000,0)+IFERROR(VLOOKUP($D139,'分類(コード表)'!$C$3:$D$293,2,FALSE)*1000000,0)+IFERROR(VLOOKUP($E139,'分類(コード表)'!$E$3:$F$353,2,FALSE)*1000,0)+IFERROR(VLOOKUP($F139,'分類(コード表)'!$G$3:$H$255,2,FALSE),0)</f>
        <v>2005017011</v>
      </c>
    </row>
    <row r="140" spans="1:36" s="30" customFormat="1" ht="27" customHeight="1" x14ac:dyDescent="0.15">
      <c r="A140" s="32" t="s">
        <v>149</v>
      </c>
      <c r="B140" s="33">
        <v>136</v>
      </c>
      <c r="C140" s="34" t="s">
        <v>382</v>
      </c>
      <c r="D140" s="34" t="s">
        <v>166</v>
      </c>
      <c r="E140" s="35" t="s">
        <v>407</v>
      </c>
      <c r="F140" s="35"/>
      <c r="G140" s="34" t="s">
        <v>597</v>
      </c>
      <c r="H140" s="36" t="s">
        <v>1684</v>
      </c>
      <c r="I140" s="33">
        <v>8532361.5600000005</v>
      </c>
      <c r="J140" s="33">
        <v>9634056.3000000007</v>
      </c>
      <c r="K140" s="33" t="s">
        <v>2458</v>
      </c>
      <c r="L140" s="37">
        <f t="shared" si="7"/>
        <v>0.11435419367437161</v>
      </c>
      <c r="M140" s="33"/>
      <c r="N140" s="33" t="s">
        <v>24776</v>
      </c>
      <c r="O140" s="33"/>
      <c r="P140" s="153" t="s">
        <v>23604</v>
      </c>
      <c r="Q140" s="33"/>
      <c r="R140" s="33"/>
      <c r="S140" s="33"/>
      <c r="T140" s="33" t="s">
        <v>2744</v>
      </c>
      <c r="U140" s="33" t="s">
        <v>2954</v>
      </c>
      <c r="V140" s="33" t="s">
        <v>2954</v>
      </c>
      <c r="W140" s="33" t="s">
        <v>2953</v>
      </c>
      <c r="X140" s="33" t="s">
        <v>2954</v>
      </c>
      <c r="Y140" s="33" t="s">
        <v>2953</v>
      </c>
      <c r="Z140" s="33" t="s">
        <v>2956</v>
      </c>
      <c r="AA140" s="33" t="s">
        <v>2953</v>
      </c>
      <c r="AB140" s="39" t="s">
        <v>24880</v>
      </c>
      <c r="AC140" s="29"/>
      <c r="AD140" s="29"/>
      <c r="AE140" s="29"/>
      <c r="AF140" s="137" t="s">
        <v>1082</v>
      </c>
      <c r="AG140" s="30">
        <f t="shared" si="8"/>
        <v>2</v>
      </c>
      <c r="AH140" s="31" t="str">
        <f t="shared" si="9"/>
        <v>CB-100028</v>
      </c>
      <c r="AI140" s="30">
        <v>2005018000</v>
      </c>
      <c r="AJ140" s="102">
        <f>IFERROR(VLOOKUP($C140,'分類(コード表)'!$A$3:$B$38,2,FALSE)*1000000000,0)+IFERROR(VLOOKUP($D140,'分類(コード表)'!$C$3:$D$293,2,FALSE)*1000000,0)+IFERROR(VLOOKUP($E140,'分類(コード表)'!$E$3:$F$353,2,FALSE)*1000,0)+IFERROR(VLOOKUP($F140,'分類(コード表)'!$G$3:$H$255,2,FALSE),0)</f>
        <v>2005018000</v>
      </c>
    </row>
    <row r="141" spans="1:36" s="30" customFormat="1" ht="27" customHeight="1" x14ac:dyDescent="0.15">
      <c r="A141" s="32" t="s">
        <v>149</v>
      </c>
      <c r="B141" s="33">
        <v>137</v>
      </c>
      <c r="C141" s="34" t="s">
        <v>382</v>
      </c>
      <c r="D141" s="34" t="s">
        <v>166</v>
      </c>
      <c r="E141" s="35" t="s">
        <v>407</v>
      </c>
      <c r="F141" s="35"/>
      <c r="G141" s="34" t="s">
        <v>785</v>
      </c>
      <c r="H141" s="36" t="s">
        <v>2025</v>
      </c>
      <c r="I141" s="33">
        <v>667668</v>
      </c>
      <c r="J141" s="33">
        <v>905134</v>
      </c>
      <c r="K141" s="33" t="s">
        <v>2456</v>
      </c>
      <c r="L141" s="37">
        <f t="shared" si="7"/>
        <v>0.26235452430247896</v>
      </c>
      <c r="M141" s="33"/>
      <c r="N141" s="33" t="s">
        <v>24776</v>
      </c>
      <c r="O141" s="33"/>
      <c r="P141" s="153" t="s">
        <v>30586</v>
      </c>
      <c r="Q141" s="33"/>
      <c r="R141" s="33"/>
      <c r="S141" s="33"/>
      <c r="T141" s="33" t="s">
        <v>2744</v>
      </c>
      <c r="U141" s="33" t="s">
        <v>2954</v>
      </c>
      <c r="V141" s="33" t="s">
        <v>2953</v>
      </c>
      <c r="W141" s="33" t="s">
        <v>2954</v>
      </c>
      <c r="X141" s="33" t="s">
        <v>2954</v>
      </c>
      <c r="Y141" s="33" t="s">
        <v>2953</v>
      </c>
      <c r="Z141" s="33" t="s">
        <v>2954</v>
      </c>
      <c r="AA141" s="33" t="s">
        <v>2953</v>
      </c>
      <c r="AB141" s="39" t="s">
        <v>24881</v>
      </c>
      <c r="AC141" s="29"/>
      <c r="AD141" s="29"/>
      <c r="AE141" s="29"/>
      <c r="AF141" s="137" t="s">
        <v>1330</v>
      </c>
      <c r="AG141" s="30">
        <f t="shared" si="8"/>
        <v>2</v>
      </c>
      <c r="AH141" s="31" t="str">
        <f t="shared" si="9"/>
        <v>KK-110058</v>
      </c>
      <c r="AI141" s="30">
        <v>2005018000</v>
      </c>
      <c r="AJ141" s="102">
        <f>IFERROR(VLOOKUP($C141,'分類(コード表)'!$A$3:$B$38,2,FALSE)*1000000000,0)+IFERROR(VLOOKUP($D141,'分類(コード表)'!$C$3:$D$293,2,FALSE)*1000000,0)+IFERROR(VLOOKUP($E141,'分類(コード表)'!$E$3:$F$353,2,FALSE)*1000,0)+IFERROR(VLOOKUP($F141,'分類(コード表)'!$G$3:$H$255,2,FALSE),0)</f>
        <v>2005018000</v>
      </c>
    </row>
    <row r="142" spans="1:36" s="30" customFormat="1" ht="27" customHeight="1" x14ac:dyDescent="0.15">
      <c r="A142" s="32" t="s">
        <v>149</v>
      </c>
      <c r="B142" s="33">
        <v>138</v>
      </c>
      <c r="C142" s="34" t="s">
        <v>382</v>
      </c>
      <c r="D142" s="34" t="s">
        <v>166</v>
      </c>
      <c r="E142" s="35" t="s">
        <v>407</v>
      </c>
      <c r="F142" s="35"/>
      <c r="G142" s="34" t="s">
        <v>803</v>
      </c>
      <c r="H142" s="36" t="s">
        <v>2044</v>
      </c>
      <c r="I142" s="33">
        <v>8818046.8000000007</v>
      </c>
      <c r="J142" s="33">
        <v>9084603</v>
      </c>
      <c r="K142" s="33" t="s">
        <v>2626</v>
      </c>
      <c r="L142" s="37">
        <f t="shared" si="7"/>
        <v>2.9341535342821135E-2</v>
      </c>
      <c r="M142" s="33"/>
      <c r="N142" s="33" t="s">
        <v>24776</v>
      </c>
      <c r="O142" s="33"/>
      <c r="P142" s="153" t="s">
        <v>1346</v>
      </c>
      <c r="Q142" s="33" t="s">
        <v>578</v>
      </c>
      <c r="R142" s="33"/>
      <c r="S142" s="33"/>
      <c r="T142" s="33" t="s">
        <v>2744</v>
      </c>
      <c r="U142" s="33" t="s">
        <v>2954</v>
      </c>
      <c r="V142" s="33" t="s">
        <v>2954</v>
      </c>
      <c r="W142" s="33" t="s">
        <v>2954</v>
      </c>
      <c r="X142" s="33" t="s">
        <v>2954</v>
      </c>
      <c r="Y142" s="33" t="s">
        <v>2954</v>
      </c>
      <c r="Z142" s="33" t="s">
        <v>2954</v>
      </c>
      <c r="AA142" s="33" t="s">
        <v>2954</v>
      </c>
      <c r="AB142" s="39" t="s">
        <v>24882</v>
      </c>
      <c r="AC142" s="29"/>
      <c r="AD142" s="29"/>
      <c r="AE142" s="29"/>
      <c r="AF142" s="137" t="s">
        <v>1346</v>
      </c>
      <c r="AG142" s="30">
        <f t="shared" si="8"/>
        <v>2</v>
      </c>
      <c r="AH142" s="31" t="str">
        <f t="shared" si="9"/>
        <v>KK-120057</v>
      </c>
      <c r="AI142" s="30">
        <v>2005018000</v>
      </c>
      <c r="AJ142" s="102">
        <f>IFERROR(VLOOKUP($C142,'分類(コード表)'!$A$3:$B$38,2,FALSE)*1000000000,0)+IFERROR(VLOOKUP($D142,'分類(コード表)'!$C$3:$D$293,2,FALSE)*1000000,0)+IFERROR(VLOOKUP($E142,'分類(コード表)'!$E$3:$F$353,2,FALSE)*1000,0)+IFERROR(VLOOKUP($F142,'分類(コード表)'!$G$3:$H$255,2,FALSE),0)</f>
        <v>2005018000</v>
      </c>
    </row>
    <row r="143" spans="1:36" s="30" customFormat="1" ht="27" customHeight="1" x14ac:dyDescent="0.15">
      <c r="A143" s="32" t="s">
        <v>149</v>
      </c>
      <c r="B143" s="33">
        <v>139</v>
      </c>
      <c r="C143" s="34" t="s">
        <v>382</v>
      </c>
      <c r="D143" s="34" t="s">
        <v>166</v>
      </c>
      <c r="E143" s="35" t="s">
        <v>407</v>
      </c>
      <c r="F143" s="35"/>
      <c r="G143" s="34" t="s">
        <v>858</v>
      </c>
      <c r="H143" s="36" t="s">
        <v>2161</v>
      </c>
      <c r="I143" s="33">
        <v>2226000</v>
      </c>
      <c r="J143" s="33">
        <v>2385000</v>
      </c>
      <c r="K143" s="33" t="s">
        <v>2671</v>
      </c>
      <c r="L143" s="37">
        <f t="shared" si="7"/>
        <v>6.6666666666666652E-2</v>
      </c>
      <c r="M143" s="33"/>
      <c r="N143" s="33" t="s">
        <v>24776</v>
      </c>
      <c r="O143" s="33"/>
      <c r="P143" s="153" t="s">
        <v>1427</v>
      </c>
      <c r="Q143" s="33"/>
      <c r="R143" s="33"/>
      <c r="S143" s="33"/>
      <c r="T143" s="33" t="s">
        <v>2744</v>
      </c>
      <c r="U143" s="33" t="s">
        <v>2953</v>
      </c>
      <c r="V143" s="33" t="s">
        <v>2953</v>
      </c>
      <c r="W143" s="33" t="s">
        <v>2954</v>
      </c>
      <c r="X143" s="33" t="s">
        <v>2953</v>
      </c>
      <c r="Y143" s="33" t="s">
        <v>2954</v>
      </c>
      <c r="Z143" s="33" t="s">
        <v>2953</v>
      </c>
      <c r="AA143" s="33" t="s">
        <v>2953</v>
      </c>
      <c r="AB143" s="39" t="s">
        <v>24883</v>
      </c>
      <c r="AC143" s="29"/>
      <c r="AD143" s="29"/>
      <c r="AE143" s="29"/>
      <c r="AF143" s="137" t="s">
        <v>1427</v>
      </c>
      <c r="AG143" s="30">
        <f t="shared" si="8"/>
        <v>2</v>
      </c>
      <c r="AH143" s="31" t="str">
        <f t="shared" si="9"/>
        <v>KT-120013</v>
      </c>
      <c r="AI143" s="30">
        <v>2005018000</v>
      </c>
      <c r="AJ143" s="102">
        <f>IFERROR(VLOOKUP($C143,'分類(コード表)'!$A$3:$B$38,2,FALSE)*1000000000,0)+IFERROR(VLOOKUP($D143,'分類(コード表)'!$C$3:$D$293,2,FALSE)*1000000,0)+IFERROR(VLOOKUP($E143,'分類(コード表)'!$E$3:$F$353,2,FALSE)*1000,0)+IFERROR(VLOOKUP($F143,'分類(コード表)'!$G$3:$H$255,2,FALSE),0)</f>
        <v>2005018000</v>
      </c>
    </row>
    <row r="144" spans="1:36" s="30" customFormat="1" ht="27" customHeight="1" x14ac:dyDescent="0.15">
      <c r="A144" s="32" t="s">
        <v>149</v>
      </c>
      <c r="B144" s="33">
        <v>140</v>
      </c>
      <c r="C144" s="34" t="s">
        <v>382</v>
      </c>
      <c r="D144" s="34" t="s">
        <v>166</v>
      </c>
      <c r="E144" s="35" t="s">
        <v>407</v>
      </c>
      <c r="F144" s="35"/>
      <c r="G144" s="34" t="s">
        <v>966</v>
      </c>
      <c r="H144" s="36" t="s">
        <v>2280</v>
      </c>
      <c r="I144" s="33">
        <v>0</v>
      </c>
      <c r="J144" s="33">
        <v>0</v>
      </c>
      <c r="K144" s="33" t="s">
        <v>2441</v>
      </c>
      <c r="L144" s="37">
        <v>0</v>
      </c>
      <c r="M144" s="33"/>
      <c r="N144" s="33" t="s">
        <v>24776</v>
      </c>
      <c r="O144" s="33"/>
      <c r="P144" s="153" t="s">
        <v>24263</v>
      </c>
      <c r="Q144" s="33" t="s">
        <v>578</v>
      </c>
      <c r="R144" s="33"/>
      <c r="S144" s="33"/>
      <c r="T144" s="33" t="s">
        <v>2744</v>
      </c>
      <c r="U144" s="33" t="s">
        <v>2954</v>
      </c>
      <c r="V144" s="33" t="s">
        <v>2955</v>
      </c>
      <c r="W144" s="33" t="s">
        <v>2954</v>
      </c>
      <c r="X144" s="33" t="s">
        <v>2953</v>
      </c>
      <c r="Y144" s="33" t="s">
        <v>2954</v>
      </c>
      <c r="Z144" s="33" t="s">
        <v>2954</v>
      </c>
      <c r="AA144" s="33" t="s">
        <v>2954</v>
      </c>
      <c r="AB144" s="39" t="s">
        <v>24884</v>
      </c>
      <c r="AC144" s="29"/>
      <c r="AD144" s="29"/>
      <c r="AE144" s="29"/>
      <c r="AF144" s="137" t="s">
        <v>1523</v>
      </c>
      <c r="AG144" s="30">
        <f t="shared" si="8"/>
        <v>2</v>
      </c>
      <c r="AH144" s="31" t="str">
        <f t="shared" si="9"/>
        <v>QS-100006</v>
      </c>
      <c r="AI144" s="30">
        <v>2005018000</v>
      </c>
      <c r="AJ144" s="102">
        <f>IFERROR(VLOOKUP($C144,'分類(コード表)'!$A$3:$B$38,2,FALSE)*1000000000,0)+IFERROR(VLOOKUP($D144,'分類(コード表)'!$C$3:$D$293,2,FALSE)*1000000,0)+IFERROR(VLOOKUP($E144,'分類(コード表)'!$E$3:$F$353,2,FALSE)*1000,0)+IFERROR(VLOOKUP($F144,'分類(コード表)'!$G$3:$H$255,2,FALSE),0)</f>
        <v>2005018000</v>
      </c>
    </row>
    <row r="145" spans="1:36" s="30" customFormat="1" ht="27" customHeight="1" x14ac:dyDescent="0.15">
      <c r="A145" s="32" t="s">
        <v>149</v>
      </c>
      <c r="B145" s="33">
        <v>141</v>
      </c>
      <c r="C145" s="34" t="s">
        <v>382</v>
      </c>
      <c r="D145" s="34" t="s">
        <v>166</v>
      </c>
      <c r="E145" s="35" t="s">
        <v>407</v>
      </c>
      <c r="F145" s="35"/>
      <c r="G145" s="34" t="s">
        <v>1038</v>
      </c>
      <c r="H145" s="36" t="s">
        <v>2392</v>
      </c>
      <c r="I145" s="33">
        <v>3791739</v>
      </c>
      <c r="J145" s="33">
        <v>4768390.5999999996</v>
      </c>
      <c r="K145" s="33" t="s">
        <v>2736</v>
      </c>
      <c r="L145" s="37">
        <f t="shared" si="7"/>
        <v>0.20481786873751484</v>
      </c>
      <c r="M145" s="33"/>
      <c r="N145" s="33" t="s">
        <v>24776</v>
      </c>
      <c r="O145" s="33"/>
      <c r="P145" s="153" t="s">
        <v>37019</v>
      </c>
      <c r="Q145" s="33" t="s">
        <v>578</v>
      </c>
      <c r="R145" s="33"/>
      <c r="S145" s="33"/>
      <c r="T145" s="33" t="s">
        <v>2744</v>
      </c>
      <c r="U145" s="33" t="s">
        <v>2953</v>
      </c>
      <c r="V145" s="33" t="s">
        <v>2955</v>
      </c>
      <c r="W145" s="33" t="s">
        <v>2954</v>
      </c>
      <c r="X145" s="33" t="s">
        <v>2954</v>
      </c>
      <c r="Y145" s="33" t="s">
        <v>2954</v>
      </c>
      <c r="Z145" s="33" t="s">
        <v>2954</v>
      </c>
      <c r="AA145" s="33" t="s">
        <v>2954</v>
      </c>
      <c r="AB145" s="39" t="s">
        <v>24885</v>
      </c>
      <c r="AC145" s="29"/>
      <c r="AD145" s="29"/>
      <c r="AE145" s="29"/>
      <c r="AF145" s="137" t="s">
        <v>1606</v>
      </c>
      <c r="AG145" s="30">
        <f t="shared" si="8"/>
        <v>2</v>
      </c>
      <c r="AH145" s="31" t="str">
        <f t="shared" si="9"/>
        <v>TH-110011</v>
      </c>
      <c r="AI145" s="30">
        <v>2005018000</v>
      </c>
      <c r="AJ145" s="102">
        <f>IFERROR(VLOOKUP($C145,'分類(コード表)'!$A$3:$B$38,2,FALSE)*1000000000,0)+IFERROR(VLOOKUP($D145,'分類(コード表)'!$C$3:$D$293,2,FALSE)*1000000,0)+IFERROR(VLOOKUP($E145,'分類(コード表)'!$E$3:$F$353,2,FALSE)*1000,0)+IFERROR(VLOOKUP($F145,'分類(コード表)'!$G$3:$H$255,2,FALSE),0)</f>
        <v>2005018000</v>
      </c>
    </row>
    <row r="146" spans="1:36" s="30" customFormat="1" ht="27" customHeight="1" x14ac:dyDescent="0.15">
      <c r="A146" s="32" t="s">
        <v>149</v>
      </c>
      <c r="B146" s="33">
        <v>142</v>
      </c>
      <c r="C146" s="34" t="s">
        <v>382</v>
      </c>
      <c r="D146" s="34" t="s">
        <v>166</v>
      </c>
      <c r="E146" s="35" t="s">
        <v>407</v>
      </c>
      <c r="F146" s="33"/>
      <c r="G146" s="34" t="s">
        <v>21742</v>
      </c>
      <c r="H146" s="36" t="s">
        <v>21743</v>
      </c>
      <c r="I146" s="33">
        <v>12418860</v>
      </c>
      <c r="J146" s="33">
        <v>14225850</v>
      </c>
      <c r="K146" s="33" t="s">
        <v>22142</v>
      </c>
      <c r="L146" s="37">
        <f t="shared" si="7"/>
        <v>0.12702158394753216</v>
      </c>
      <c r="M146" s="33"/>
      <c r="N146" s="33" t="s">
        <v>24776</v>
      </c>
      <c r="O146" s="33"/>
      <c r="P146" s="153" t="s">
        <v>3155</v>
      </c>
      <c r="Q146" s="38" t="s">
        <v>503</v>
      </c>
      <c r="R146" s="33"/>
      <c r="S146" s="33"/>
      <c r="T146" s="33" t="s">
        <v>2744</v>
      </c>
      <c r="U146" s="33" t="s">
        <v>2954</v>
      </c>
      <c r="V146" s="33" t="s">
        <v>2955</v>
      </c>
      <c r="W146" s="33" t="s">
        <v>2954</v>
      </c>
      <c r="X146" s="33" t="s">
        <v>2954</v>
      </c>
      <c r="Y146" s="33" t="s">
        <v>24886</v>
      </c>
      <c r="Z146" s="33" t="s">
        <v>2954</v>
      </c>
      <c r="AA146" s="33" t="s">
        <v>2954</v>
      </c>
      <c r="AB146" s="39" t="s">
        <v>24887</v>
      </c>
      <c r="AC146" s="29"/>
      <c r="AD146" s="29"/>
      <c r="AE146" s="29"/>
      <c r="AF146" s="137" t="s">
        <v>3155</v>
      </c>
      <c r="AG146" s="30">
        <f t="shared" si="8"/>
        <v>2</v>
      </c>
      <c r="AH146" s="31" t="str">
        <f t="shared" si="9"/>
        <v>TH-140015</v>
      </c>
      <c r="AI146" s="30">
        <v>2005018000</v>
      </c>
      <c r="AJ146" s="102">
        <f>IFERROR(VLOOKUP($C146,'分類(コード表)'!$A$3:$B$38,2,FALSE)*1000000000,0)+IFERROR(VLOOKUP($D146,'分類(コード表)'!$C$3:$D$293,2,FALSE)*1000000,0)+IFERROR(VLOOKUP($E146,'分類(コード表)'!$E$3:$F$353,2,FALSE)*1000,0)+IFERROR(VLOOKUP($F146,'分類(コード表)'!$G$3:$H$255,2,FALSE),0)</f>
        <v>2005018000</v>
      </c>
    </row>
    <row r="147" spans="1:36" s="30" customFormat="1" ht="27" customHeight="1" x14ac:dyDescent="0.15">
      <c r="A147" s="32" t="s">
        <v>149</v>
      </c>
      <c r="B147" s="33">
        <v>143</v>
      </c>
      <c r="C147" s="34" t="s">
        <v>382</v>
      </c>
      <c r="D147" s="34" t="s">
        <v>166</v>
      </c>
      <c r="E147" s="34" t="s">
        <v>150</v>
      </c>
      <c r="F147" s="34"/>
      <c r="G147" s="34" t="s">
        <v>24888</v>
      </c>
      <c r="H147" s="34" t="s">
        <v>1677</v>
      </c>
      <c r="I147" s="33">
        <v>417336</v>
      </c>
      <c r="J147" s="33">
        <v>185327.3</v>
      </c>
      <c r="K147" s="33" t="s">
        <v>2454</v>
      </c>
      <c r="L147" s="37">
        <f t="shared" si="7"/>
        <v>-1.2518862574483092</v>
      </c>
      <c r="M147" s="33"/>
      <c r="N147" s="33" t="s">
        <v>24776</v>
      </c>
      <c r="O147" s="33"/>
      <c r="P147" s="153" t="s">
        <v>23597</v>
      </c>
      <c r="Q147" s="33" t="s">
        <v>2749</v>
      </c>
      <c r="R147" s="33"/>
      <c r="S147" s="33"/>
      <c r="T147" s="33" t="s">
        <v>2744</v>
      </c>
      <c r="U147" s="97" t="s">
        <v>2956</v>
      </c>
      <c r="V147" s="97" t="s">
        <v>2955</v>
      </c>
      <c r="W147" s="97" t="s">
        <v>2954</v>
      </c>
      <c r="X147" s="97" t="s">
        <v>2953</v>
      </c>
      <c r="Y147" s="97" t="s">
        <v>2954</v>
      </c>
      <c r="Z147" s="97" t="s">
        <v>2954</v>
      </c>
      <c r="AA147" s="97" t="s">
        <v>2954</v>
      </c>
      <c r="AB147" s="126" t="s">
        <v>24889</v>
      </c>
      <c r="AC147" s="29"/>
      <c r="AD147" s="29"/>
      <c r="AE147" s="29"/>
      <c r="AF147" s="137" t="s">
        <v>1076</v>
      </c>
      <c r="AG147" s="30">
        <f t="shared" si="8"/>
        <v>2</v>
      </c>
      <c r="AH147" s="31" t="str">
        <f t="shared" si="9"/>
        <v>CB-100017</v>
      </c>
      <c r="AI147" s="30">
        <v>2005351000</v>
      </c>
      <c r="AJ147" s="102">
        <f>IFERROR(VLOOKUP($C147,'分類(コード表)'!$A$3:$B$38,2,FALSE)*1000000000,0)+IFERROR(VLOOKUP($D147,'分類(コード表)'!$C$3:$D$293,2,FALSE)*1000000,0)+IFERROR(VLOOKUP($E147,'分類(コード表)'!$E$3:$F$353,2,FALSE)*1000,0)+IFERROR(VLOOKUP($F147,'分類(コード表)'!$G$3:$H$255,2,FALSE),0)</f>
        <v>2005351000</v>
      </c>
    </row>
    <row r="148" spans="1:36" s="30" customFormat="1" ht="27" customHeight="1" x14ac:dyDescent="0.15">
      <c r="A148" s="32" t="s">
        <v>149</v>
      </c>
      <c r="B148" s="33">
        <v>144</v>
      </c>
      <c r="C148" s="34" t="s">
        <v>382</v>
      </c>
      <c r="D148" s="34" t="s">
        <v>166</v>
      </c>
      <c r="E148" s="34" t="s">
        <v>150</v>
      </c>
      <c r="F148" s="34"/>
      <c r="G148" s="34" t="s">
        <v>744</v>
      </c>
      <c r="H148" s="34" t="s">
        <v>1922</v>
      </c>
      <c r="I148" s="33">
        <v>94700</v>
      </c>
      <c r="J148" s="33">
        <v>77700</v>
      </c>
      <c r="K148" s="33" t="s">
        <v>2554</v>
      </c>
      <c r="L148" s="37">
        <f t="shared" si="7"/>
        <v>-0.21879021879021887</v>
      </c>
      <c r="M148" s="33"/>
      <c r="N148" s="33" t="s">
        <v>24776</v>
      </c>
      <c r="O148" s="33"/>
      <c r="P148" s="153" t="s">
        <v>29541</v>
      </c>
      <c r="Q148" s="33"/>
      <c r="R148" s="33"/>
      <c r="S148" s="33"/>
      <c r="T148" s="97" t="s">
        <v>2744</v>
      </c>
      <c r="U148" s="97" t="s">
        <v>2953</v>
      </c>
      <c r="V148" s="97" t="s">
        <v>2953</v>
      </c>
      <c r="W148" s="97" t="s">
        <v>2953</v>
      </c>
      <c r="X148" s="97" t="s">
        <v>2954</v>
      </c>
      <c r="Y148" s="97" t="s">
        <v>2953</v>
      </c>
      <c r="Z148" s="97" t="s">
        <v>2953</v>
      </c>
      <c r="AA148" s="97" t="s">
        <v>2953</v>
      </c>
      <c r="AB148" s="126" t="s">
        <v>24890</v>
      </c>
      <c r="AC148" s="29"/>
      <c r="AD148" s="29"/>
      <c r="AE148" s="29"/>
      <c r="AF148" s="137" t="s">
        <v>3285</v>
      </c>
      <c r="AG148" s="30">
        <f t="shared" si="8"/>
        <v>2</v>
      </c>
      <c r="AH148" s="31" t="str">
        <f t="shared" si="9"/>
        <v>HR-110016</v>
      </c>
      <c r="AI148" s="30">
        <v>2005351000</v>
      </c>
      <c r="AJ148" s="102">
        <f>IFERROR(VLOOKUP($C148,'分類(コード表)'!$A$3:$B$38,2,FALSE)*1000000000,0)+IFERROR(VLOOKUP($D148,'分類(コード表)'!$C$3:$D$293,2,FALSE)*1000000,0)+IFERROR(VLOOKUP($E148,'分類(コード表)'!$E$3:$F$353,2,FALSE)*1000,0)+IFERROR(VLOOKUP($F148,'分類(コード表)'!$G$3:$H$255,2,FALSE),0)</f>
        <v>2005351000</v>
      </c>
    </row>
    <row r="149" spans="1:36" s="30" customFormat="1" ht="27" customHeight="1" x14ac:dyDescent="0.15">
      <c r="A149" s="32" t="s">
        <v>149</v>
      </c>
      <c r="B149" s="33">
        <v>145</v>
      </c>
      <c r="C149" s="34" t="s">
        <v>382</v>
      </c>
      <c r="D149" s="34" t="s">
        <v>166</v>
      </c>
      <c r="E149" s="34" t="s">
        <v>150</v>
      </c>
      <c r="F149" s="34" t="s">
        <v>503</v>
      </c>
      <c r="G149" s="34" t="s">
        <v>20031</v>
      </c>
      <c r="H149" s="34" t="s">
        <v>20032</v>
      </c>
      <c r="I149" s="33">
        <v>50154</v>
      </c>
      <c r="J149" s="33">
        <v>33024</v>
      </c>
      <c r="K149" s="33" t="s">
        <v>18774</v>
      </c>
      <c r="L149" s="37">
        <f t="shared" si="7"/>
        <v>-0.51871366279069764</v>
      </c>
      <c r="M149" s="33"/>
      <c r="N149" s="33"/>
      <c r="O149" s="33"/>
      <c r="P149" s="153" t="s">
        <v>22429</v>
      </c>
      <c r="Q149" s="33" t="s">
        <v>503</v>
      </c>
      <c r="R149" s="33" t="s">
        <v>503</v>
      </c>
      <c r="S149" s="33" t="s">
        <v>503</v>
      </c>
      <c r="T149" s="33" t="s">
        <v>381</v>
      </c>
      <c r="U149" s="97" t="s">
        <v>2956</v>
      </c>
      <c r="V149" s="97" t="s">
        <v>2954</v>
      </c>
      <c r="W149" s="97" t="s">
        <v>2953</v>
      </c>
      <c r="X149" s="97" t="s">
        <v>2954</v>
      </c>
      <c r="Y149" s="97" t="s">
        <v>2954</v>
      </c>
      <c r="Z149" s="97" t="s">
        <v>2954</v>
      </c>
      <c r="AA149" s="97" t="s">
        <v>2953</v>
      </c>
      <c r="AB149" s="126" t="s">
        <v>24891</v>
      </c>
      <c r="AC149" s="29"/>
      <c r="AD149" s="29"/>
      <c r="AE149" s="29"/>
      <c r="AF149" s="137" t="s">
        <v>22429</v>
      </c>
      <c r="AG149" s="30">
        <f t="shared" si="8"/>
        <v>2</v>
      </c>
      <c r="AH149" s="31" t="str">
        <f t="shared" si="9"/>
        <v>OK-180001</v>
      </c>
      <c r="AI149" s="30">
        <v>2005351000</v>
      </c>
      <c r="AJ149" s="102">
        <f>IFERROR(VLOOKUP($C149,'分類(コード表)'!$A$3:$B$38,2,FALSE)*1000000000,0)+IFERROR(VLOOKUP($D149,'分類(コード表)'!$C$3:$D$293,2,FALSE)*1000000,0)+IFERROR(VLOOKUP($E149,'分類(コード表)'!$E$3:$F$353,2,FALSE)*1000,0)+IFERROR(VLOOKUP($F149,'分類(コード表)'!$G$3:$H$255,2,FALSE),0)</f>
        <v>2005351000</v>
      </c>
    </row>
    <row r="150" spans="1:36" s="30" customFormat="1" ht="27" customHeight="1" x14ac:dyDescent="0.15">
      <c r="A150" s="32" t="s">
        <v>149</v>
      </c>
      <c r="B150" s="33">
        <v>146</v>
      </c>
      <c r="C150" s="34" t="s">
        <v>382</v>
      </c>
      <c r="D150" s="34" t="s">
        <v>166</v>
      </c>
      <c r="E150" s="35" t="s">
        <v>150</v>
      </c>
      <c r="F150" s="35" t="s">
        <v>503</v>
      </c>
      <c r="G150" s="34" t="s">
        <v>16007</v>
      </c>
      <c r="H150" s="36" t="s">
        <v>16008</v>
      </c>
      <c r="I150" s="33">
        <v>70000</v>
      </c>
      <c r="J150" s="33">
        <v>74500</v>
      </c>
      <c r="K150" s="33" t="s">
        <v>24471</v>
      </c>
      <c r="L150" s="37">
        <f t="shared" si="7"/>
        <v>6.0402684563758413E-2</v>
      </c>
      <c r="M150" s="33"/>
      <c r="N150" s="33"/>
      <c r="O150" s="33"/>
      <c r="P150" s="153" t="s">
        <v>22433</v>
      </c>
      <c r="Q150" s="33" t="s">
        <v>578</v>
      </c>
      <c r="R150" s="33" t="s">
        <v>503</v>
      </c>
      <c r="S150" s="33" t="s">
        <v>503</v>
      </c>
      <c r="T150" s="33" t="s">
        <v>381</v>
      </c>
      <c r="U150" s="33" t="s">
        <v>2954</v>
      </c>
      <c r="V150" s="33" t="s">
        <v>2953</v>
      </c>
      <c r="W150" s="33" t="s">
        <v>2954</v>
      </c>
      <c r="X150" s="33" t="s">
        <v>2955</v>
      </c>
      <c r="Y150" s="33" t="s">
        <v>2954</v>
      </c>
      <c r="Z150" s="33" t="s">
        <v>2953</v>
      </c>
      <c r="AA150" s="33" t="s">
        <v>2954</v>
      </c>
      <c r="AB150" s="39" t="s">
        <v>24892</v>
      </c>
      <c r="AC150" s="29"/>
      <c r="AD150" s="29"/>
      <c r="AE150" s="29"/>
      <c r="AF150" s="137" t="s">
        <v>22433</v>
      </c>
      <c r="AG150" s="30">
        <f t="shared" si="8"/>
        <v>2</v>
      </c>
      <c r="AH150" s="31" t="str">
        <f t="shared" si="9"/>
        <v>KK-170054</v>
      </c>
      <c r="AI150" s="30">
        <v>2005351000</v>
      </c>
      <c r="AJ150" s="102">
        <f>IFERROR(VLOOKUP($C150,'分類(コード表)'!$A$3:$B$38,2,FALSE)*1000000000,0)+IFERROR(VLOOKUP($D150,'分類(コード表)'!$C$3:$D$293,2,FALSE)*1000000,0)+IFERROR(VLOOKUP($E150,'分類(コード表)'!$E$3:$F$353,2,FALSE)*1000,0)+IFERROR(VLOOKUP($F150,'分類(コード表)'!$G$3:$H$255,2,FALSE),0)</f>
        <v>2005351000</v>
      </c>
    </row>
    <row r="151" spans="1:36" s="30" customFormat="1" ht="27" customHeight="1" x14ac:dyDescent="0.15">
      <c r="A151" s="32" t="s">
        <v>149</v>
      </c>
      <c r="B151" s="33">
        <v>147</v>
      </c>
      <c r="C151" s="34" t="s">
        <v>382</v>
      </c>
      <c r="D151" s="34" t="s">
        <v>166</v>
      </c>
      <c r="E151" s="35" t="s">
        <v>150</v>
      </c>
      <c r="F151" s="35" t="s">
        <v>503</v>
      </c>
      <c r="G151" s="34" t="s">
        <v>18354</v>
      </c>
      <c r="H151" s="36" t="s">
        <v>18355</v>
      </c>
      <c r="I151" s="33">
        <v>200900</v>
      </c>
      <c r="J151" s="33">
        <v>183800</v>
      </c>
      <c r="K151" s="33" t="s">
        <v>24473</v>
      </c>
      <c r="L151" s="37">
        <f t="shared" si="7"/>
        <v>-9.3035908596300398E-2</v>
      </c>
      <c r="M151" s="33"/>
      <c r="N151" s="33"/>
      <c r="O151" s="33"/>
      <c r="P151" s="153" t="s">
        <v>22435</v>
      </c>
      <c r="Q151" s="38" t="s">
        <v>503</v>
      </c>
      <c r="R151" s="33" t="s">
        <v>503</v>
      </c>
      <c r="S151" s="33" t="s">
        <v>503</v>
      </c>
      <c r="T151" s="33" t="s">
        <v>381</v>
      </c>
      <c r="U151" s="33" t="s">
        <v>2956</v>
      </c>
      <c r="V151" s="33" t="s">
        <v>2953</v>
      </c>
      <c r="W151" s="33" t="s">
        <v>2953</v>
      </c>
      <c r="X151" s="33" t="s">
        <v>2954</v>
      </c>
      <c r="Y151" s="33" t="s">
        <v>2954</v>
      </c>
      <c r="Z151" s="33" t="s">
        <v>2953</v>
      </c>
      <c r="AA151" s="33" t="s">
        <v>2953</v>
      </c>
      <c r="AB151" s="39" t="s">
        <v>24893</v>
      </c>
      <c r="AC151" s="29"/>
      <c r="AD151" s="29"/>
      <c r="AE151" s="29"/>
      <c r="AF151" s="137" t="s">
        <v>22435</v>
      </c>
      <c r="AG151" s="30">
        <f t="shared" si="8"/>
        <v>2</v>
      </c>
      <c r="AH151" s="31" t="str">
        <f t="shared" si="9"/>
        <v>KT-170090</v>
      </c>
      <c r="AI151" s="30">
        <v>2005351000</v>
      </c>
      <c r="AJ151" s="102">
        <f>IFERROR(VLOOKUP($C151,'分類(コード表)'!$A$3:$B$38,2,FALSE)*1000000000,0)+IFERROR(VLOOKUP($D151,'分類(コード表)'!$C$3:$D$293,2,FALSE)*1000000,0)+IFERROR(VLOOKUP($E151,'分類(コード表)'!$E$3:$F$353,2,FALSE)*1000,0)+IFERROR(VLOOKUP($F151,'分類(コード表)'!$G$3:$H$255,2,FALSE),0)</f>
        <v>2005351000</v>
      </c>
    </row>
    <row r="152" spans="1:36" s="30" customFormat="1" ht="27" customHeight="1" x14ac:dyDescent="0.15">
      <c r="A152" s="32" t="s">
        <v>149</v>
      </c>
      <c r="B152" s="33">
        <v>148</v>
      </c>
      <c r="C152" s="34" t="s">
        <v>382</v>
      </c>
      <c r="D152" s="34" t="s">
        <v>2</v>
      </c>
      <c r="E152" s="35" t="s">
        <v>2840</v>
      </c>
      <c r="F152" s="35"/>
      <c r="G152" s="34" t="s">
        <v>596</v>
      </c>
      <c r="H152" s="36" t="s">
        <v>1646</v>
      </c>
      <c r="I152" s="33">
        <v>627918.27</v>
      </c>
      <c r="J152" s="33">
        <v>410295</v>
      </c>
      <c r="K152" s="33" t="s">
        <v>2434</v>
      </c>
      <c r="L152" s="37">
        <f t="shared" si="7"/>
        <v>-0.53040682923262539</v>
      </c>
      <c r="M152" s="33"/>
      <c r="N152" s="33" t="s">
        <v>24776</v>
      </c>
      <c r="O152" s="33"/>
      <c r="P152" s="153" t="s">
        <v>23596</v>
      </c>
      <c r="Q152" s="33"/>
      <c r="R152" s="33"/>
      <c r="S152" s="33"/>
      <c r="T152" s="33" t="s">
        <v>2744</v>
      </c>
      <c r="U152" s="33" t="s">
        <v>2956</v>
      </c>
      <c r="V152" s="33" t="s">
        <v>2954</v>
      </c>
      <c r="W152" s="33" t="s">
        <v>2954</v>
      </c>
      <c r="X152" s="33" t="s">
        <v>2953</v>
      </c>
      <c r="Y152" s="33" t="s">
        <v>2954</v>
      </c>
      <c r="Z152" s="33" t="s">
        <v>2953</v>
      </c>
      <c r="AA152" s="33" t="s">
        <v>2953</v>
      </c>
      <c r="AB152" s="39" t="s">
        <v>24894</v>
      </c>
      <c r="AC152" s="29"/>
      <c r="AD152" s="29"/>
      <c r="AE152" s="29"/>
      <c r="AF152" s="137" t="s">
        <v>1075</v>
      </c>
      <c r="AG152" s="30">
        <f t="shared" si="8"/>
        <v>2</v>
      </c>
      <c r="AH152" s="31" t="str">
        <f t="shared" si="9"/>
        <v>CB-100015</v>
      </c>
      <c r="AI152" s="30">
        <v>2006019000</v>
      </c>
      <c r="AJ152" s="102">
        <f>IFERROR(VLOOKUP($C152,'分類(コード表)'!$A$3:$B$38,2,FALSE)*1000000000,0)+IFERROR(VLOOKUP($D152,'分類(コード表)'!$C$3:$D$293,2,FALSE)*1000000,0)+IFERROR(VLOOKUP($E152,'分類(コード表)'!$E$3:$F$353,2,FALSE)*1000,0)+IFERROR(VLOOKUP($F152,'分類(コード表)'!$G$3:$H$255,2,FALSE),0)</f>
        <v>2006019000</v>
      </c>
    </row>
    <row r="153" spans="1:36" s="30" customFormat="1" ht="27" customHeight="1" x14ac:dyDescent="0.15">
      <c r="A153" s="32" t="s">
        <v>149</v>
      </c>
      <c r="B153" s="33">
        <v>149</v>
      </c>
      <c r="C153" s="34" t="s">
        <v>382</v>
      </c>
      <c r="D153" s="34" t="s">
        <v>2</v>
      </c>
      <c r="E153" s="33" t="s">
        <v>2840</v>
      </c>
      <c r="F153" s="33"/>
      <c r="G153" s="34" t="s">
        <v>17755</v>
      </c>
      <c r="H153" s="36" t="s">
        <v>17756</v>
      </c>
      <c r="I153" s="33">
        <v>38210</v>
      </c>
      <c r="J153" s="33">
        <v>68788.5</v>
      </c>
      <c r="K153" s="33" t="s">
        <v>22078</v>
      </c>
      <c r="L153" s="37">
        <f t="shared" si="7"/>
        <v>0.44452924544073502</v>
      </c>
      <c r="M153" s="33"/>
      <c r="N153" s="33" t="s">
        <v>24776</v>
      </c>
      <c r="O153" s="33"/>
      <c r="P153" s="153" t="s">
        <v>3150</v>
      </c>
      <c r="Q153" s="33" t="s">
        <v>503</v>
      </c>
      <c r="R153" s="33"/>
      <c r="S153" s="33"/>
      <c r="T153" s="33" t="s">
        <v>2744</v>
      </c>
      <c r="U153" s="33" t="s">
        <v>2954</v>
      </c>
      <c r="V153" s="33" t="s">
        <v>2954</v>
      </c>
      <c r="W153" s="33" t="s">
        <v>2954</v>
      </c>
      <c r="X153" s="33" t="s">
        <v>2954</v>
      </c>
      <c r="Y153" s="33" t="s">
        <v>2954</v>
      </c>
      <c r="Z153" s="33" t="s">
        <v>2954</v>
      </c>
      <c r="AA153" s="33" t="s">
        <v>2954</v>
      </c>
      <c r="AB153" s="39" t="s">
        <v>24895</v>
      </c>
      <c r="AC153" s="29"/>
      <c r="AD153" s="29"/>
      <c r="AE153" s="29"/>
      <c r="AF153" s="137" t="s">
        <v>3150</v>
      </c>
      <c r="AG153" s="30">
        <f t="shared" si="8"/>
        <v>2</v>
      </c>
      <c r="AH153" s="31" t="str">
        <f t="shared" si="9"/>
        <v>KT-140118</v>
      </c>
      <c r="AI153" s="30">
        <v>2006019000</v>
      </c>
      <c r="AJ153" s="102">
        <f>IFERROR(VLOOKUP($C153,'分類(コード表)'!$A$3:$B$38,2,FALSE)*1000000000,0)+IFERROR(VLOOKUP($D153,'分類(コード表)'!$C$3:$D$293,2,FALSE)*1000000,0)+IFERROR(VLOOKUP($E153,'分類(コード表)'!$E$3:$F$353,2,FALSE)*1000,0)+IFERROR(VLOOKUP($F153,'分類(コード表)'!$G$3:$H$255,2,FALSE),0)</f>
        <v>2006019000</v>
      </c>
    </row>
    <row r="154" spans="1:36" s="30" customFormat="1" ht="27" customHeight="1" x14ac:dyDescent="0.15">
      <c r="A154" s="32" t="s">
        <v>149</v>
      </c>
      <c r="B154" s="33">
        <v>150</v>
      </c>
      <c r="C154" s="34" t="s">
        <v>382</v>
      </c>
      <c r="D154" s="34" t="s">
        <v>2</v>
      </c>
      <c r="E154" s="35" t="s">
        <v>2826</v>
      </c>
      <c r="F154" s="35" t="s">
        <v>2827</v>
      </c>
      <c r="G154" s="34" t="s">
        <v>587</v>
      </c>
      <c r="H154" s="36" t="s">
        <v>1644</v>
      </c>
      <c r="I154" s="33">
        <v>116195</v>
      </c>
      <c r="J154" s="33">
        <v>107247</v>
      </c>
      <c r="K154" s="33" t="s">
        <v>2433</v>
      </c>
      <c r="L154" s="37">
        <f t="shared" si="7"/>
        <v>-8.3433569237367999E-2</v>
      </c>
      <c r="M154" s="33"/>
      <c r="N154" s="33" t="s">
        <v>24776</v>
      </c>
      <c r="O154" s="33"/>
      <c r="P154" s="153" t="s">
        <v>3819</v>
      </c>
      <c r="Q154" s="38"/>
      <c r="R154" s="33"/>
      <c r="S154" s="33"/>
      <c r="T154" s="33" t="s">
        <v>2744</v>
      </c>
      <c r="U154" s="33" t="s">
        <v>2953</v>
      </c>
      <c r="V154" s="33" t="s">
        <v>2954</v>
      </c>
      <c r="W154" s="33" t="s">
        <v>2953</v>
      </c>
      <c r="X154" s="33" t="s">
        <v>2953</v>
      </c>
      <c r="Y154" s="33" t="s">
        <v>2954</v>
      </c>
      <c r="Z154" s="33" t="s">
        <v>2953</v>
      </c>
      <c r="AA154" s="33" t="s">
        <v>2953</v>
      </c>
      <c r="AB154" s="39" t="s">
        <v>24896</v>
      </c>
      <c r="AC154" s="29"/>
      <c r="AD154" s="29"/>
      <c r="AE154" s="29"/>
      <c r="AF154" s="137" t="s">
        <v>3819</v>
      </c>
      <c r="AG154" s="30">
        <f t="shared" si="8"/>
        <v>2</v>
      </c>
      <c r="AH154" s="31" t="str">
        <f t="shared" si="9"/>
        <v>CB-080001</v>
      </c>
      <c r="AI154" s="30">
        <v>2006020013</v>
      </c>
      <c r="AJ154" s="102">
        <f>IFERROR(VLOOKUP($C154,'分類(コード表)'!$A$3:$B$38,2,FALSE)*1000000000,0)+IFERROR(VLOOKUP($D154,'分類(コード表)'!$C$3:$D$293,2,FALSE)*1000000,0)+IFERROR(VLOOKUP($E154,'分類(コード表)'!$E$3:$F$353,2,FALSE)*1000,0)+IFERROR(VLOOKUP($F154,'分類(コード表)'!$G$3:$H$255,2,FALSE),0)</f>
        <v>2006020013</v>
      </c>
    </row>
    <row r="155" spans="1:36" s="30" customFormat="1" ht="27" customHeight="1" x14ac:dyDescent="0.15">
      <c r="A155" s="32" t="s">
        <v>149</v>
      </c>
      <c r="B155" s="33">
        <v>151</v>
      </c>
      <c r="C155" s="34" t="s">
        <v>382</v>
      </c>
      <c r="D155" s="34" t="s">
        <v>2</v>
      </c>
      <c r="E155" s="35" t="s">
        <v>2826</v>
      </c>
      <c r="F155" s="35" t="s">
        <v>2827</v>
      </c>
      <c r="G155" s="34" t="s">
        <v>738</v>
      </c>
      <c r="H155" s="36" t="s">
        <v>1901</v>
      </c>
      <c r="I155" s="33">
        <v>3177300</v>
      </c>
      <c r="J155" s="33">
        <v>4305600</v>
      </c>
      <c r="K155" s="33" t="s">
        <v>2436</v>
      </c>
      <c r="L155" s="37">
        <f t="shared" ref="L155:L224" si="16">1-I155/J155</f>
        <v>0.26205406911928653</v>
      </c>
      <c r="M155" s="33"/>
      <c r="N155" s="33" t="s">
        <v>24776</v>
      </c>
      <c r="O155" s="33"/>
      <c r="P155" s="153" t="s">
        <v>5407</v>
      </c>
      <c r="Q155" s="33"/>
      <c r="R155" s="33"/>
      <c r="S155" s="33"/>
      <c r="T155" s="33" t="s">
        <v>2744</v>
      </c>
      <c r="U155" s="33" t="s">
        <v>2953</v>
      </c>
      <c r="V155" s="33" t="s">
        <v>2954</v>
      </c>
      <c r="W155" s="33" t="s">
        <v>2954</v>
      </c>
      <c r="X155" s="33" t="s">
        <v>2954</v>
      </c>
      <c r="Y155" s="33" t="s">
        <v>2954</v>
      </c>
      <c r="Z155" s="33" t="s">
        <v>2953</v>
      </c>
      <c r="AA155" s="33" t="s">
        <v>2954</v>
      </c>
      <c r="AB155" s="39" t="s">
        <v>24897</v>
      </c>
      <c r="AC155" s="29"/>
      <c r="AD155" s="29"/>
      <c r="AE155" s="29"/>
      <c r="AF155" s="137" t="s">
        <v>5407</v>
      </c>
      <c r="AG155" s="30">
        <f t="shared" ref="AG155:AG224" si="17">LEN(LEFT(AF155,FIND("-",AF155)-1))</f>
        <v>2</v>
      </c>
      <c r="AH155" s="31" t="str">
        <f t="shared" ref="AH155:AH224" si="18">LEFT(AF155,FIND("-",AF155)+6)</f>
        <v>HR-080006</v>
      </c>
      <c r="AI155" s="30">
        <v>2006020013</v>
      </c>
      <c r="AJ155" s="102">
        <f>IFERROR(VLOOKUP($C155,'分類(コード表)'!$A$3:$B$38,2,FALSE)*1000000000,0)+IFERROR(VLOOKUP($D155,'分類(コード表)'!$C$3:$D$293,2,FALSE)*1000000,0)+IFERROR(VLOOKUP($E155,'分類(コード表)'!$E$3:$F$353,2,FALSE)*1000,0)+IFERROR(VLOOKUP($F155,'分類(コード表)'!$G$3:$H$255,2,FALSE),0)</f>
        <v>2006020013</v>
      </c>
    </row>
    <row r="156" spans="1:36" s="30" customFormat="1" ht="27" customHeight="1" x14ac:dyDescent="0.15">
      <c r="A156" s="32" t="s">
        <v>149</v>
      </c>
      <c r="B156" s="33">
        <v>152</v>
      </c>
      <c r="C156" s="34" t="s">
        <v>382</v>
      </c>
      <c r="D156" s="34" t="s">
        <v>2</v>
      </c>
      <c r="E156" s="34" t="s">
        <v>2826</v>
      </c>
      <c r="F156" s="34" t="s">
        <v>2827</v>
      </c>
      <c r="G156" s="34" t="s">
        <v>749</v>
      </c>
      <c r="H156" s="34" t="s">
        <v>1927</v>
      </c>
      <c r="I156" s="33">
        <v>1926000</v>
      </c>
      <c r="J156" s="33">
        <v>2070000</v>
      </c>
      <c r="K156" s="33" t="s">
        <v>2449</v>
      </c>
      <c r="L156" s="37">
        <f t="shared" si="16"/>
        <v>6.956521739130439E-2</v>
      </c>
      <c r="M156" s="33"/>
      <c r="N156" s="33" t="s">
        <v>24776</v>
      </c>
      <c r="O156" s="33"/>
      <c r="P156" s="153" t="s">
        <v>29556</v>
      </c>
      <c r="Q156" s="33"/>
      <c r="R156" s="33"/>
      <c r="S156" s="33"/>
      <c r="T156" s="33" t="s">
        <v>2744</v>
      </c>
      <c r="U156" s="97" t="s">
        <v>2954</v>
      </c>
      <c r="V156" s="97" t="s">
        <v>2953</v>
      </c>
      <c r="W156" s="97" t="s">
        <v>2954</v>
      </c>
      <c r="X156" s="97" t="s">
        <v>2954</v>
      </c>
      <c r="Y156" s="97" t="s">
        <v>2954</v>
      </c>
      <c r="Z156" s="97" t="s">
        <v>2953</v>
      </c>
      <c r="AA156" s="97" t="s">
        <v>2954</v>
      </c>
      <c r="AB156" s="126" t="s">
        <v>24898</v>
      </c>
      <c r="AC156" s="29"/>
      <c r="AD156" s="29"/>
      <c r="AE156" s="29"/>
      <c r="AF156" s="137" t="s">
        <v>1263</v>
      </c>
      <c r="AG156" s="30">
        <f t="shared" si="17"/>
        <v>2</v>
      </c>
      <c r="AH156" s="31" t="str">
        <f t="shared" si="18"/>
        <v>HR-110029</v>
      </c>
      <c r="AI156" s="30">
        <v>2006020013</v>
      </c>
      <c r="AJ156" s="102">
        <f>IFERROR(VLOOKUP($C156,'分類(コード表)'!$A$3:$B$38,2,FALSE)*1000000000,0)+IFERROR(VLOOKUP($D156,'分類(コード表)'!$C$3:$D$293,2,FALSE)*1000000,0)+IFERROR(VLOOKUP($E156,'分類(コード表)'!$E$3:$F$353,2,FALSE)*1000,0)+IFERROR(VLOOKUP($F156,'分類(コード表)'!$G$3:$H$255,2,FALSE),0)</f>
        <v>2006020013</v>
      </c>
    </row>
    <row r="157" spans="1:36" s="30" customFormat="1" ht="27" customHeight="1" x14ac:dyDescent="0.15">
      <c r="A157" s="32" t="s">
        <v>149</v>
      </c>
      <c r="B157" s="33">
        <v>153</v>
      </c>
      <c r="C157" s="34" t="s">
        <v>382</v>
      </c>
      <c r="D157" s="34" t="s">
        <v>2</v>
      </c>
      <c r="E157" s="35" t="s">
        <v>2826</v>
      </c>
      <c r="F157" s="35" t="s">
        <v>2827</v>
      </c>
      <c r="G157" s="34" t="s">
        <v>764</v>
      </c>
      <c r="H157" s="36" t="s">
        <v>1946</v>
      </c>
      <c r="I157" s="33">
        <v>797562.31</v>
      </c>
      <c r="J157" s="33">
        <v>814824.91</v>
      </c>
      <c r="K157" s="33" t="s">
        <v>2586</v>
      </c>
      <c r="L157" s="37">
        <f t="shared" si="16"/>
        <v>2.1185655701173811E-2</v>
      </c>
      <c r="M157" s="33"/>
      <c r="N157" s="33" t="s">
        <v>24776</v>
      </c>
      <c r="O157" s="33"/>
      <c r="P157" s="153" t="s">
        <v>6149</v>
      </c>
      <c r="Q157" s="38" t="s">
        <v>401</v>
      </c>
      <c r="R157" s="33"/>
      <c r="S157" s="33"/>
      <c r="T157" s="33" t="s">
        <v>2744</v>
      </c>
      <c r="U157" s="33" t="s">
        <v>2953</v>
      </c>
      <c r="V157" s="33" t="s">
        <v>2954</v>
      </c>
      <c r="W157" s="33" t="s">
        <v>2954</v>
      </c>
      <c r="X157" s="33" t="s">
        <v>2953</v>
      </c>
      <c r="Y157" s="33" t="s">
        <v>2954</v>
      </c>
      <c r="Z157" s="33" t="s">
        <v>2953</v>
      </c>
      <c r="AA157" s="33" t="s">
        <v>2954</v>
      </c>
      <c r="AB157" s="42" t="s">
        <v>24899</v>
      </c>
      <c r="AC157" s="29"/>
      <c r="AD157" s="29"/>
      <c r="AE157" s="29"/>
      <c r="AF157" s="137" t="s">
        <v>6149</v>
      </c>
      <c r="AG157" s="30">
        <f t="shared" si="17"/>
        <v>2</v>
      </c>
      <c r="AH157" s="31" t="str">
        <f t="shared" si="18"/>
        <v>KK-080003</v>
      </c>
      <c r="AI157" s="30">
        <v>2006020013</v>
      </c>
      <c r="AJ157" s="102">
        <f>IFERROR(VLOOKUP($C157,'分類(コード表)'!$A$3:$B$38,2,FALSE)*1000000000,0)+IFERROR(VLOOKUP($D157,'分類(コード表)'!$C$3:$D$293,2,FALSE)*1000000,0)+IFERROR(VLOOKUP($E157,'分類(コード表)'!$E$3:$F$353,2,FALSE)*1000,0)+IFERROR(VLOOKUP($F157,'分類(コード表)'!$G$3:$H$255,2,FALSE),0)</f>
        <v>2006020013</v>
      </c>
    </row>
    <row r="158" spans="1:36" s="30" customFormat="1" ht="27" customHeight="1" x14ac:dyDescent="0.15">
      <c r="A158" s="32" t="s">
        <v>149</v>
      </c>
      <c r="B158" s="33">
        <v>154</v>
      </c>
      <c r="C158" s="34" t="s">
        <v>382</v>
      </c>
      <c r="D158" s="34" t="s">
        <v>2</v>
      </c>
      <c r="E158" s="35" t="s">
        <v>2826</v>
      </c>
      <c r="F158" s="35" t="s">
        <v>2827</v>
      </c>
      <c r="G158" s="34" t="s">
        <v>24900</v>
      </c>
      <c r="H158" s="36" t="s">
        <v>2080</v>
      </c>
      <c r="I158" s="33">
        <v>598392.5</v>
      </c>
      <c r="J158" s="33">
        <v>643542.14</v>
      </c>
      <c r="K158" s="33" t="s">
        <v>2639</v>
      </c>
      <c r="L158" s="37">
        <f t="shared" si="16"/>
        <v>7.0158016381025146E-2</v>
      </c>
      <c r="M158" s="33"/>
      <c r="N158" s="33" t="s">
        <v>24776</v>
      </c>
      <c r="O158" s="33"/>
      <c r="P158" s="153" t="s">
        <v>7909</v>
      </c>
      <c r="Q158" s="33" t="s">
        <v>2756</v>
      </c>
      <c r="R158" s="33"/>
      <c r="S158" s="33"/>
      <c r="T158" s="33" t="s">
        <v>2744</v>
      </c>
      <c r="U158" s="33" t="s">
        <v>2953</v>
      </c>
      <c r="V158" s="33" t="s">
        <v>2954</v>
      </c>
      <c r="W158" s="33" t="s">
        <v>2953</v>
      </c>
      <c r="X158" s="33" t="s">
        <v>2954</v>
      </c>
      <c r="Y158" s="33" t="s">
        <v>2954</v>
      </c>
      <c r="Z158" s="33" t="s">
        <v>2954</v>
      </c>
      <c r="AA158" s="33" t="s">
        <v>2954</v>
      </c>
      <c r="AB158" s="39" t="s">
        <v>24901</v>
      </c>
      <c r="AC158" s="29"/>
      <c r="AD158" s="29"/>
      <c r="AE158" s="29"/>
      <c r="AF158" s="137" t="s">
        <v>7909</v>
      </c>
      <c r="AG158" s="30">
        <f t="shared" si="17"/>
        <v>2</v>
      </c>
      <c r="AH158" s="31" t="str">
        <f t="shared" si="18"/>
        <v>KT-090023</v>
      </c>
      <c r="AI158" s="30">
        <v>2006020013</v>
      </c>
      <c r="AJ158" s="102">
        <f>IFERROR(VLOOKUP($C158,'分類(コード表)'!$A$3:$B$38,2,FALSE)*1000000000,0)+IFERROR(VLOOKUP($D158,'分類(コード表)'!$C$3:$D$293,2,FALSE)*1000000,0)+IFERROR(VLOOKUP($E158,'分類(コード表)'!$E$3:$F$353,2,FALSE)*1000,0)+IFERROR(VLOOKUP($F158,'分類(コード表)'!$G$3:$H$255,2,FALSE),0)</f>
        <v>2006020013</v>
      </c>
    </row>
    <row r="159" spans="1:36" s="30" customFormat="1" ht="27" customHeight="1" x14ac:dyDescent="0.15">
      <c r="A159" s="32" t="s">
        <v>149</v>
      </c>
      <c r="B159" s="33">
        <v>155</v>
      </c>
      <c r="C159" s="34" t="s">
        <v>382</v>
      </c>
      <c r="D159" s="34" t="s">
        <v>2</v>
      </c>
      <c r="E159" s="35" t="s">
        <v>2826</v>
      </c>
      <c r="F159" s="35" t="s">
        <v>2827</v>
      </c>
      <c r="G159" s="34" t="s">
        <v>824</v>
      </c>
      <c r="H159" s="36" t="s">
        <v>2098</v>
      </c>
      <c r="I159" s="33">
        <v>1257972</v>
      </c>
      <c r="J159" s="33">
        <v>1257972</v>
      </c>
      <c r="K159" s="33" t="s">
        <v>2449</v>
      </c>
      <c r="L159" s="37">
        <f t="shared" si="16"/>
        <v>0</v>
      </c>
      <c r="M159" s="33"/>
      <c r="N159" s="33" t="s">
        <v>24776</v>
      </c>
      <c r="O159" s="33"/>
      <c r="P159" s="153" t="s">
        <v>23939</v>
      </c>
      <c r="Q159" s="33"/>
      <c r="R159" s="33"/>
      <c r="S159" s="33"/>
      <c r="T159" s="33" t="s">
        <v>2744</v>
      </c>
      <c r="U159" s="33" t="s">
        <v>2953</v>
      </c>
      <c r="V159" s="33" t="s">
        <v>2954</v>
      </c>
      <c r="W159" s="33" t="s">
        <v>2954</v>
      </c>
      <c r="X159" s="33" t="s">
        <v>2953</v>
      </c>
      <c r="Y159" s="33" t="s">
        <v>2954</v>
      </c>
      <c r="Z159" s="33" t="s">
        <v>2953</v>
      </c>
      <c r="AA159" s="33" t="s">
        <v>2953</v>
      </c>
      <c r="AB159" s="39" t="s">
        <v>24902</v>
      </c>
      <c r="AC159" s="29"/>
      <c r="AD159" s="29"/>
      <c r="AE159" s="29"/>
      <c r="AF159" s="137" t="s">
        <v>1365</v>
      </c>
      <c r="AG159" s="30">
        <f t="shared" si="17"/>
        <v>2</v>
      </c>
      <c r="AH159" s="31" t="str">
        <f t="shared" si="18"/>
        <v>KT-100010</v>
      </c>
      <c r="AI159" s="30">
        <v>2006020013</v>
      </c>
      <c r="AJ159" s="102">
        <f>IFERROR(VLOOKUP($C159,'分類(コード表)'!$A$3:$B$38,2,FALSE)*1000000000,0)+IFERROR(VLOOKUP($D159,'分類(コード表)'!$C$3:$D$293,2,FALSE)*1000000,0)+IFERROR(VLOOKUP($E159,'分類(コード表)'!$E$3:$F$353,2,FALSE)*1000,0)+IFERROR(VLOOKUP($F159,'分類(コード表)'!$G$3:$H$255,2,FALSE),0)</f>
        <v>2006020013</v>
      </c>
    </row>
    <row r="160" spans="1:36" s="30" customFormat="1" ht="27" customHeight="1" x14ac:dyDescent="0.15">
      <c r="A160" s="32" t="s">
        <v>149</v>
      </c>
      <c r="B160" s="33">
        <v>156</v>
      </c>
      <c r="C160" s="34" t="s">
        <v>382</v>
      </c>
      <c r="D160" s="34" t="s">
        <v>2</v>
      </c>
      <c r="E160" s="35" t="s">
        <v>2826</v>
      </c>
      <c r="F160" s="35" t="s">
        <v>2827</v>
      </c>
      <c r="G160" s="34" t="s">
        <v>1008</v>
      </c>
      <c r="H160" s="36" t="s">
        <v>2338</v>
      </c>
      <c r="I160" s="33">
        <v>16195441.199999999</v>
      </c>
      <c r="J160" s="33">
        <v>16143214.4</v>
      </c>
      <c r="K160" s="33" t="s">
        <v>2721</v>
      </c>
      <c r="L160" s="37">
        <f t="shared" si="16"/>
        <v>-3.2352168970759543E-3</v>
      </c>
      <c r="M160" s="33"/>
      <c r="N160" s="33" t="s">
        <v>24776</v>
      </c>
      <c r="O160" s="33"/>
      <c r="P160" s="153" t="s">
        <v>11228</v>
      </c>
      <c r="Q160" s="33"/>
      <c r="R160" s="33"/>
      <c r="S160" s="33"/>
      <c r="T160" s="33" t="s">
        <v>2744</v>
      </c>
      <c r="U160" s="33" t="s">
        <v>2953</v>
      </c>
      <c r="V160" s="33" t="s">
        <v>2954</v>
      </c>
      <c r="W160" s="33" t="s">
        <v>2954</v>
      </c>
      <c r="X160" s="33" t="s">
        <v>2953</v>
      </c>
      <c r="Y160" s="33" t="s">
        <v>2954</v>
      </c>
      <c r="Z160" s="33" t="s">
        <v>2954</v>
      </c>
      <c r="AA160" s="33" t="s">
        <v>2954</v>
      </c>
      <c r="AB160" s="39" t="s">
        <v>24903</v>
      </c>
      <c r="AC160" s="29"/>
      <c r="AD160" s="29"/>
      <c r="AE160" s="29"/>
      <c r="AF160" s="137" t="s">
        <v>11228</v>
      </c>
      <c r="AG160" s="30">
        <f t="shared" si="17"/>
        <v>2</v>
      </c>
      <c r="AH160" s="31" t="str">
        <f t="shared" si="18"/>
        <v>SK-090009</v>
      </c>
      <c r="AI160" s="30">
        <v>2006020013</v>
      </c>
      <c r="AJ160" s="102">
        <f>IFERROR(VLOOKUP($C160,'分類(コード表)'!$A$3:$B$38,2,FALSE)*1000000000,0)+IFERROR(VLOOKUP($D160,'分類(コード表)'!$C$3:$D$293,2,FALSE)*1000000,0)+IFERROR(VLOOKUP($E160,'分類(コード表)'!$E$3:$F$353,2,FALSE)*1000,0)+IFERROR(VLOOKUP($F160,'分類(コード表)'!$G$3:$H$255,2,FALSE),0)</f>
        <v>2006020013</v>
      </c>
    </row>
    <row r="161" spans="1:36" s="30" customFormat="1" ht="27" customHeight="1" x14ac:dyDescent="0.15">
      <c r="A161" s="32" t="s">
        <v>149</v>
      </c>
      <c r="B161" s="33">
        <v>157</v>
      </c>
      <c r="C161" s="34" t="s">
        <v>382</v>
      </c>
      <c r="D161" s="34" t="s">
        <v>2</v>
      </c>
      <c r="E161" s="35" t="s">
        <v>2826</v>
      </c>
      <c r="F161" s="35" t="s">
        <v>2827</v>
      </c>
      <c r="G161" s="34" t="s">
        <v>13899</v>
      </c>
      <c r="H161" s="36" t="s">
        <v>13900</v>
      </c>
      <c r="I161" s="33">
        <v>33000</v>
      </c>
      <c r="J161" s="33">
        <v>81000</v>
      </c>
      <c r="K161" s="33" t="s">
        <v>22085</v>
      </c>
      <c r="L161" s="37">
        <f t="shared" si="16"/>
        <v>0.59259259259259256</v>
      </c>
      <c r="M161" s="33"/>
      <c r="N161" s="33"/>
      <c r="O161" s="33"/>
      <c r="P161" s="153" t="s">
        <v>22406</v>
      </c>
      <c r="Q161" s="38" t="s">
        <v>503</v>
      </c>
      <c r="R161" s="33" t="s">
        <v>503</v>
      </c>
      <c r="S161" s="33" t="s">
        <v>503</v>
      </c>
      <c r="T161" s="33" t="s">
        <v>381</v>
      </c>
      <c r="U161" s="33" t="s">
        <v>2954</v>
      </c>
      <c r="V161" s="33" t="s">
        <v>2954</v>
      </c>
      <c r="W161" s="33" t="s">
        <v>2953</v>
      </c>
      <c r="X161" s="33" t="s">
        <v>2953</v>
      </c>
      <c r="Y161" s="33" t="s">
        <v>2954</v>
      </c>
      <c r="Z161" s="33" t="s">
        <v>2954</v>
      </c>
      <c r="AA161" s="33" t="s">
        <v>2954</v>
      </c>
      <c r="AB161" s="39" t="s">
        <v>24904</v>
      </c>
      <c r="AC161" s="29"/>
      <c r="AD161" s="29"/>
      <c r="AE161" s="29"/>
      <c r="AF161" s="137" t="s">
        <v>22406</v>
      </c>
      <c r="AG161" s="30">
        <f t="shared" si="17"/>
        <v>2</v>
      </c>
      <c r="AH161" s="31" t="str">
        <f t="shared" si="18"/>
        <v>CG-190003</v>
      </c>
      <c r="AI161" s="30">
        <v>2006020013</v>
      </c>
      <c r="AJ161" s="102">
        <f>IFERROR(VLOOKUP($C161,'分類(コード表)'!$A$3:$B$38,2,FALSE)*1000000000,0)+IFERROR(VLOOKUP($D161,'分類(コード表)'!$C$3:$D$293,2,FALSE)*1000000,0)+IFERROR(VLOOKUP($E161,'分類(コード表)'!$E$3:$F$353,2,FALSE)*1000,0)+IFERROR(VLOOKUP($F161,'分類(コード表)'!$G$3:$H$255,2,FALSE),0)</f>
        <v>2006020013</v>
      </c>
    </row>
    <row r="162" spans="1:36" s="30" customFormat="1" ht="27" customHeight="1" x14ac:dyDescent="0.15">
      <c r="A162" s="32" t="s">
        <v>149</v>
      </c>
      <c r="B162" s="33">
        <v>158</v>
      </c>
      <c r="C162" s="34" t="s">
        <v>382</v>
      </c>
      <c r="D162" s="34" t="s">
        <v>2</v>
      </c>
      <c r="E162" s="35" t="s">
        <v>2826</v>
      </c>
      <c r="F162" s="35" t="s">
        <v>2827</v>
      </c>
      <c r="G162" s="34" t="s">
        <v>13034</v>
      </c>
      <c r="H162" s="36" t="s">
        <v>24534</v>
      </c>
      <c r="I162" s="33">
        <v>11560879.119999999</v>
      </c>
      <c r="J162" s="33">
        <v>16119333.960000001</v>
      </c>
      <c r="K162" s="33" t="s">
        <v>22078</v>
      </c>
      <c r="L162" s="37">
        <f t="shared" si="16"/>
        <v>0.28279424269710962</v>
      </c>
      <c r="M162" s="33"/>
      <c r="N162" s="33" t="s">
        <v>24776</v>
      </c>
      <c r="O162" s="33"/>
      <c r="P162" s="153" t="s">
        <v>26630</v>
      </c>
      <c r="Q162" s="38"/>
      <c r="R162" s="33"/>
      <c r="S162" s="33"/>
      <c r="T162" s="33" t="s">
        <v>381</v>
      </c>
      <c r="U162" s="97" t="s">
        <v>26702</v>
      </c>
      <c r="V162" s="97" t="s">
        <v>26701</v>
      </c>
      <c r="W162" s="97" t="s">
        <v>26702</v>
      </c>
      <c r="X162" s="97" t="s">
        <v>26701</v>
      </c>
      <c r="Y162" s="97" t="s">
        <v>26702</v>
      </c>
      <c r="Z162" s="33" t="s">
        <v>571</v>
      </c>
      <c r="AA162" s="97" t="s">
        <v>26702</v>
      </c>
      <c r="AB162" s="126" t="s">
        <v>26721</v>
      </c>
      <c r="AC162" s="29"/>
      <c r="AD162" s="29"/>
      <c r="AE162" s="29"/>
      <c r="AF162" s="137" t="s">
        <v>26630</v>
      </c>
      <c r="AG162" s="30">
        <f t="shared" ref="AG162" si="19">LEN(LEFT(AF162,FIND("-",AF162)-1))</f>
        <v>2</v>
      </c>
      <c r="AH162" s="31" t="str">
        <f t="shared" ref="AH162" si="20">LEFT(AF162,FIND("-",AF162)+6)</f>
        <v>CB-150012</v>
      </c>
      <c r="AJ162" s="102"/>
    </row>
    <row r="163" spans="1:36" s="30" customFormat="1" ht="27" customHeight="1" x14ac:dyDescent="0.15">
      <c r="A163" s="32" t="s">
        <v>149</v>
      </c>
      <c r="B163" s="33">
        <v>159</v>
      </c>
      <c r="C163" s="34" t="s">
        <v>382</v>
      </c>
      <c r="D163" s="34" t="s">
        <v>2</v>
      </c>
      <c r="E163" s="35" t="s">
        <v>2826</v>
      </c>
      <c r="F163" s="35" t="s">
        <v>2827</v>
      </c>
      <c r="G163" s="34" t="s">
        <v>13840</v>
      </c>
      <c r="H163" s="36" t="s">
        <v>2080</v>
      </c>
      <c r="I163" s="33">
        <v>3505200</v>
      </c>
      <c r="J163" s="33">
        <v>4534200</v>
      </c>
      <c r="K163" s="33" t="s">
        <v>24642</v>
      </c>
      <c r="L163" s="37">
        <f t="shared" si="16"/>
        <v>0.22694190816461557</v>
      </c>
      <c r="M163" s="33"/>
      <c r="N163" s="33" t="s">
        <v>24776</v>
      </c>
      <c r="O163" s="33"/>
      <c r="P163" s="153" t="s">
        <v>26901</v>
      </c>
      <c r="Q163" s="38"/>
      <c r="R163" s="33"/>
      <c r="S163" s="33"/>
      <c r="T163" s="33" t="s">
        <v>381</v>
      </c>
      <c r="U163" s="97" t="s">
        <v>37308</v>
      </c>
      <c r="V163" s="97" t="s">
        <v>37308</v>
      </c>
      <c r="W163" s="97" t="s">
        <v>37309</v>
      </c>
      <c r="X163" s="97" t="s">
        <v>37309</v>
      </c>
      <c r="Y163" s="97" t="s">
        <v>37308</v>
      </c>
      <c r="Z163" s="97" t="s">
        <v>37309</v>
      </c>
      <c r="AA163" s="97" t="s">
        <v>37309</v>
      </c>
      <c r="AB163" s="126" t="s">
        <v>37341</v>
      </c>
      <c r="AC163" s="29"/>
      <c r="AD163" s="29"/>
      <c r="AE163" s="29"/>
      <c r="AF163" s="137" t="s">
        <v>26901</v>
      </c>
      <c r="AG163" s="30">
        <f t="shared" ref="AG163" si="21">LEN(LEFT(AF163,FIND("-",AF163)-1))</f>
        <v>2</v>
      </c>
      <c r="AH163" s="31" t="str">
        <f t="shared" ref="AH163" si="22">LEFT(AF163,FIND("-",AF163)+6)</f>
        <v>CG-160010</v>
      </c>
      <c r="AJ163" s="102"/>
    </row>
    <row r="164" spans="1:36" s="30" customFormat="1" ht="27" customHeight="1" x14ac:dyDescent="0.15">
      <c r="A164" s="32" t="s">
        <v>149</v>
      </c>
      <c r="B164" s="33">
        <v>160</v>
      </c>
      <c r="C164" s="34" t="s">
        <v>382</v>
      </c>
      <c r="D164" s="34" t="s">
        <v>2</v>
      </c>
      <c r="E164" s="35" t="s">
        <v>2837</v>
      </c>
      <c r="F164" s="35"/>
      <c r="G164" s="34" t="s">
        <v>591</v>
      </c>
      <c r="H164" s="36" t="s">
        <v>1666</v>
      </c>
      <c r="I164" s="33">
        <v>539890</v>
      </c>
      <c r="J164" s="33">
        <v>713000</v>
      </c>
      <c r="K164" s="33" t="s">
        <v>2436</v>
      </c>
      <c r="L164" s="37">
        <f t="shared" si="16"/>
        <v>0.24279102384291729</v>
      </c>
      <c r="M164" s="33"/>
      <c r="N164" s="33" t="s">
        <v>24776</v>
      </c>
      <c r="O164" s="33"/>
      <c r="P164" s="153" t="s">
        <v>3880</v>
      </c>
      <c r="Q164" s="33"/>
      <c r="R164" s="33"/>
      <c r="S164" s="33"/>
      <c r="T164" s="33" t="s">
        <v>2744</v>
      </c>
      <c r="U164" s="33" t="s">
        <v>2954</v>
      </c>
      <c r="V164" s="33" t="s">
        <v>2954</v>
      </c>
      <c r="W164" s="33" t="s">
        <v>2953</v>
      </c>
      <c r="X164" s="33" t="s">
        <v>2953</v>
      </c>
      <c r="Y164" s="33" t="s">
        <v>2954</v>
      </c>
      <c r="Z164" s="33" t="s">
        <v>2953</v>
      </c>
      <c r="AA164" s="33" t="s">
        <v>2954</v>
      </c>
      <c r="AB164" s="39" t="s">
        <v>24905</v>
      </c>
      <c r="AC164" s="29"/>
      <c r="AD164" s="29"/>
      <c r="AE164" s="29"/>
      <c r="AF164" s="137" t="s">
        <v>3880</v>
      </c>
      <c r="AG164" s="30">
        <f t="shared" si="17"/>
        <v>2</v>
      </c>
      <c r="AH164" s="31" t="str">
        <f t="shared" si="18"/>
        <v>CB-090025</v>
      </c>
      <c r="AI164" s="30">
        <v>2006021000</v>
      </c>
      <c r="AJ164" s="102">
        <f>IFERROR(VLOOKUP($C164,'分類(コード表)'!$A$3:$B$38,2,FALSE)*1000000000,0)+IFERROR(VLOOKUP($D164,'分類(コード表)'!$C$3:$D$293,2,FALSE)*1000000,0)+IFERROR(VLOOKUP($E164,'分類(コード表)'!$E$3:$F$353,2,FALSE)*1000,0)+IFERROR(VLOOKUP($F164,'分類(コード表)'!$G$3:$H$255,2,FALSE),0)</f>
        <v>2006021000</v>
      </c>
    </row>
    <row r="165" spans="1:36" s="30" customFormat="1" ht="27" customHeight="1" x14ac:dyDescent="0.15">
      <c r="A165" s="32" t="s">
        <v>149</v>
      </c>
      <c r="B165" s="33">
        <v>161</v>
      </c>
      <c r="C165" s="34" t="s">
        <v>382</v>
      </c>
      <c r="D165" s="34" t="s">
        <v>2</v>
      </c>
      <c r="E165" s="35" t="s">
        <v>12028</v>
      </c>
      <c r="F165" s="35"/>
      <c r="G165" s="34" t="s">
        <v>21733</v>
      </c>
      <c r="H165" s="36" t="s">
        <v>21734</v>
      </c>
      <c r="I165" s="33">
        <v>1068492</v>
      </c>
      <c r="J165" s="33">
        <v>1671830</v>
      </c>
      <c r="K165" s="33" t="s">
        <v>22078</v>
      </c>
      <c r="L165" s="37">
        <f t="shared" si="16"/>
        <v>0.36088477895479809</v>
      </c>
      <c r="M165" s="33"/>
      <c r="N165" s="33" t="s">
        <v>24776</v>
      </c>
      <c r="O165" s="33"/>
      <c r="P165" s="153" t="s">
        <v>3214</v>
      </c>
      <c r="Q165" s="33" t="s">
        <v>503</v>
      </c>
      <c r="R165" s="33"/>
      <c r="S165" s="33"/>
      <c r="T165" s="33" t="s">
        <v>2744</v>
      </c>
      <c r="U165" s="33" t="s">
        <v>571</v>
      </c>
      <c r="V165" s="33" t="s">
        <v>571</v>
      </c>
      <c r="W165" s="33" t="s">
        <v>571</v>
      </c>
      <c r="X165" s="33" t="s">
        <v>571</v>
      </c>
      <c r="Y165" s="33" t="s">
        <v>571</v>
      </c>
      <c r="Z165" s="33" t="s">
        <v>571</v>
      </c>
      <c r="AA165" s="33" t="s">
        <v>571</v>
      </c>
      <c r="AB165" s="39" t="s">
        <v>24906</v>
      </c>
      <c r="AC165" s="29"/>
      <c r="AD165" s="29"/>
      <c r="AE165" s="29"/>
      <c r="AF165" s="137" t="s">
        <v>3214</v>
      </c>
      <c r="AG165" s="30">
        <f t="shared" si="17"/>
        <v>2</v>
      </c>
      <c r="AH165" s="31" t="str">
        <f t="shared" si="18"/>
        <v>TH-130005</v>
      </c>
      <c r="AI165" s="30">
        <v>2006023000</v>
      </c>
      <c r="AJ165" s="102">
        <f>IFERROR(VLOOKUP($C165,'分類(コード表)'!$A$3:$B$38,2,FALSE)*1000000000,0)+IFERROR(VLOOKUP($D165,'分類(コード表)'!$C$3:$D$293,2,FALSE)*1000000,0)+IFERROR(VLOOKUP($E165,'分類(コード表)'!$E$3:$F$353,2,FALSE)*1000,0)+IFERROR(VLOOKUP($F165,'分類(コード表)'!$G$3:$H$255,2,FALSE),0)</f>
        <v>2006023000</v>
      </c>
    </row>
    <row r="166" spans="1:36" s="30" customFormat="1" ht="27" customHeight="1" x14ac:dyDescent="0.15">
      <c r="A166" s="32" t="s">
        <v>149</v>
      </c>
      <c r="B166" s="33">
        <v>162</v>
      </c>
      <c r="C166" s="34" t="s">
        <v>382</v>
      </c>
      <c r="D166" s="34" t="s">
        <v>2</v>
      </c>
      <c r="E166" s="35" t="s">
        <v>12028</v>
      </c>
      <c r="F166" s="33"/>
      <c r="G166" s="34" t="s">
        <v>17368</v>
      </c>
      <c r="H166" s="36" t="s">
        <v>17369</v>
      </c>
      <c r="I166" s="33">
        <v>3725084</v>
      </c>
      <c r="J166" s="33">
        <v>4001018</v>
      </c>
      <c r="K166" s="33" t="s">
        <v>22175</v>
      </c>
      <c r="L166" s="37">
        <f t="shared" si="16"/>
        <v>6.8965948166191726E-2</v>
      </c>
      <c r="M166" s="33"/>
      <c r="N166" s="33" t="s">
        <v>24776</v>
      </c>
      <c r="O166" s="33"/>
      <c r="P166" s="153" t="s">
        <v>23952</v>
      </c>
      <c r="Q166" s="33" t="s">
        <v>503</v>
      </c>
      <c r="R166" s="33"/>
      <c r="S166" s="33"/>
      <c r="T166" s="33" t="s">
        <v>22393</v>
      </c>
      <c r="U166" s="33" t="s">
        <v>571</v>
      </c>
      <c r="V166" s="33" t="s">
        <v>571</v>
      </c>
      <c r="W166" s="33" t="s">
        <v>571</v>
      </c>
      <c r="X166" s="33" t="s">
        <v>571</v>
      </c>
      <c r="Y166" s="33" t="s">
        <v>571</v>
      </c>
      <c r="Z166" s="33" t="s">
        <v>571</v>
      </c>
      <c r="AA166" s="33" t="s">
        <v>571</v>
      </c>
      <c r="AB166" s="39" t="s">
        <v>24907</v>
      </c>
      <c r="AC166" s="29"/>
      <c r="AD166" s="29"/>
      <c r="AE166" s="29"/>
      <c r="AF166" s="137" t="s">
        <v>3316</v>
      </c>
      <c r="AG166" s="30">
        <f t="shared" si="17"/>
        <v>2</v>
      </c>
      <c r="AH166" s="31" t="str">
        <f t="shared" si="18"/>
        <v>KT-100034</v>
      </c>
      <c r="AI166" s="30">
        <v>2006023000</v>
      </c>
      <c r="AJ166" s="102">
        <f>IFERROR(VLOOKUP($C166,'分類(コード表)'!$A$3:$B$38,2,FALSE)*1000000000,0)+IFERROR(VLOOKUP($D166,'分類(コード表)'!$C$3:$D$293,2,FALSE)*1000000,0)+IFERROR(VLOOKUP($E166,'分類(コード表)'!$E$3:$F$353,2,FALSE)*1000,0)+IFERROR(VLOOKUP($F166,'分類(コード表)'!$G$3:$H$255,2,FALSE),0)</f>
        <v>2006023000</v>
      </c>
    </row>
    <row r="167" spans="1:36" s="30" customFormat="1" ht="27" customHeight="1" x14ac:dyDescent="0.15">
      <c r="A167" s="32" t="s">
        <v>149</v>
      </c>
      <c r="B167" s="33">
        <v>163</v>
      </c>
      <c r="C167" s="34" t="s">
        <v>382</v>
      </c>
      <c r="D167" s="34" t="s">
        <v>2</v>
      </c>
      <c r="E167" s="35" t="s">
        <v>383</v>
      </c>
      <c r="F167" s="33" t="s">
        <v>384</v>
      </c>
      <c r="G167" s="34" t="s">
        <v>641</v>
      </c>
      <c r="H167" s="36" t="s">
        <v>1769</v>
      </c>
      <c r="I167" s="33">
        <v>4184823.2</v>
      </c>
      <c r="J167" s="33">
        <v>5194937.5999999996</v>
      </c>
      <c r="K167" s="33" t="s">
        <v>2436</v>
      </c>
      <c r="L167" s="37">
        <f t="shared" si="16"/>
        <v>0.1944420660606202</v>
      </c>
      <c r="M167" s="33"/>
      <c r="N167" s="33" t="s">
        <v>24776</v>
      </c>
      <c r="O167" s="33"/>
      <c r="P167" s="153" t="s">
        <v>23650</v>
      </c>
      <c r="Q167" s="33"/>
      <c r="R167" s="33"/>
      <c r="S167" s="33"/>
      <c r="T167" s="33" t="s">
        <v>2744</v>
      </c>
      <c r="U167" s="33" t="s">
        <v>2954</v>
      </c>
      <c r="V167" s="33" t="s">
        <v>2954</v>
      </c>
      <c r="W167" s="33" t="s">
        <v>2954</v>
      </c>
      <c r="X167" s="33" t="s">
        <v>2954</v>
      </c>
      <c r="Y167" s="33" t="s">
        <v>2954</v>
      </c>
      <c r="Z167" s="33" t="s">
        <v>2954</v>
      </c>
      <c r="AA167" s="33" t="s">
        <v>2954</v>
      </c>
      <c r="AB167" s="39" t="s">
        <v>24908</v>
      </c>
      <c r="AC167" s="29"/>
      <c r="AD167" s="29"/>
      <c r="AE167" s="29"/>
      <c r="AF167" s="137" t="s">
        <v>1142</v>
      </c>
      <c r="AG167" s="30">
        <f t="shared" si="17"/>
        <v>2</v>
      </c>
      <c r="AH167" s="31" t="str">
        <f t="shared" si="18"/>
        <v>CG-100020</v>
      </c>
      <c r="AI167" s="30">
        <v>2006024018</v>
      </c>
      <c r="AJ167" s="102">
        <f>IFERROR(VLOOKUP($C167,'分類(コード表)'!$A$3:$B$38,2,FALSE)*1000000000,0)+IFERROR(VLOOKUP($D167,'分類(コード表)'!$C$3:$D$293,2,FALSE)*1000000,0)+IFERROR(VLOOKUP($E167,'分類(コード表)'!$E$3:$F$353,2,FALSE)*1000,0)+IFERROR(VLOOKUP($F167,'分類(コード表)'!$G$3:$H$255,2,FALSE),0)</f>
        <v>2006024018</v>
      </c>
    </row>
    <row r="168" spans="1:36" s="30" customFormat="1" ht="27" customHeight="1" x14ac:dyDescent="0.15">
      <c r="A168" s="32" t="s">
        <v>149</v>
      </c>
      <c r="B168" s="33">
        <v>164</v>
      </c>
      <c r="C168" s="34" t="s">
        <v>382</v>
      </c>
      <c r="D168" s="34" t="s">
        <v>2</v>
      </c>
      <c r="E168" s="34" t="s">
        <v>383</v>
      </c>
      <c r="F168" s="34" t="s">
        <v>384</v>
      </c>
      <c r="G168" s="34" t="s">
        <v>687</v>
      </c>
      <c r="H168" s="34" t="s">
        <v>1819</v>
      </c>
      <c r="I168" s="33">
        <v>2882837.9</v>
      </c>
      <c r="J168" s="33">
        <v>3199135.9</v>
      </c>
      <c r="K168" s="33" t="s">
        <v>2526</v>
      </c>
      <c r="L168" s="37">
        <f t="shared" si="16"/>
        <v>9.8869822941876295E-2</v>
      </c>
      <c r="M168" s="33"/>
      <c r="N168" s="33" t="s">
        <v>24776</v>
      </c>
      <c r="O168" s="33"/>
      <c r="P168" s="153" t="s">
        <v>1190</v>
      </c>
      <c r="Q168" s="33"/>
      <c r="R168" s="33"/>
      <c r="S168" s="33"/>
      <c r="T168" s="33" t="s">
        <v>2744</v>
      </c>
      <c r="U168" s="97" t="s">
        <v>2953</v>
      </c>
      <c r="V168" s="97" t="s">
        <v>2954</v>
      </c>
      <c r="W168" s="97" t="s">
        <v>2953</v>
      </c>
      <c r="X168" s="97" t="s">
        <v>2954</v>
      </c>
      <c r="Y168" s="97" t="s">
        <v>2954</v>
      </c>
      <c r="Z168" s="97" t="s">
        <v>2954</v>
      </c>
      <c r="AA168" s="97" t="s">
        <v>2954</v>
      </c>
      <c r="AB168" s="126" t="s">
        <v>24909</v>
      </c>
      <c r="AC168" s="29"/>
      <c r="AD168" s="29"/>
      <c r="AE168" s="29"/>
      <c r="AF168" s="137" t="s">
        <v>1190</v>
      </c>
      <c r="AG168" s="30">
        <f t="shared" si="17"/>
        <v>2</v>
      </c>
      <c r="AH168" s="31" t="str">
        <f t="shared" si="18"/>
        <v>CG-130014</v>
      </c>
      <c r="AI168" s="30">
        <v>2006024018</v>
      </c>
      <c r="AJ168" s="102">
        <f>IFERROR(VLOOKUP($C168,'分類(コード表)'!$A$3:$B$38,2,FALSE)*1000000000,0)+IFERROR(VLOOKUP($D168,'分類(コード表)'!$C$3:$D$293,2,FALSE)*1000000,0)+IFERROR(VLOOKUP($E168,'分類(コード表)'!$E$3:$F$353,2,FALSE)*1000,0)+IFERROR(VLOOKUP($F168,'分類(コード表)'!$G$3:$H$255,2,FALSE),0)</f>
        <v>2006024018</v>
      </c>
    </row>
    <row r="169" spans="1:36" s="30" customFormat="1" ht="27" customHeight="1" x14ac:dyDescent="0.15">
      <c r="A169" s="32" t="s">
        <v>149</v>
      </c>
      <c r="B169" s="33">
        <v>165</v>
      </c>
      <c r="C169" s="34" t="s">
        <v>382</v>
      </c>
      <c r="D169" s="34" t="s">
        <v>2</v>
      </c>
      <c r="E169" s="34" t="s">
        <v>383</v>
      </c>
      <c r="F169" s="34" t="s">
        <v>2891</v>
      </c>
      <c r="G169" s="98" t="s">
        <v>840</v>
      </c>
      <c r="H169" s="34" t="s">
        <v>385</v>
      </c>
      <c r="I169" s="33">
        <v>1896944</v>
      </c>
      <c r="J169" s="33">
        <v>3933175.1</v>
      </c>
      <c r="K169" s="33" t="s">
        <v>2667</v>
      </c>
      <c r="L169" s="37">
        <f t="shared" si="16"/>
        <v>0.51770669960765292</v>
      </c>
      <c r="M169" s="33"/>
      <c r="N169" s="33" t="s">
        <v>24776</v>
      </c>
      <c r="O169" s="33"/>
      <c r="P169" s="153" t="s">
        <v>32741</v>
      </c>
      <c r="Q169" s="33"/>
      <c r="R169" s="33"/>
      <c r="S169" s="33"/>
      <c r="T169" s="33" t="s">
        <v>2744</v>
      </c>
      <c r="U169" s="97" t="s">
        <v>2954</v>
      </c>
      <c r="V169" s="97" t="s">
        <v>2954</v>
      </c>
      <c r="W169" s="97" t="s">
        <v>2954</v>
      </c>
      <c r="X169" s="97" t="s">
        <v>2953</v>
      </c>
      <c r="Y169" s="97" t="s">
        <v>2954</v>
      </c>
      <c r="Z169" s="97" t="s">
        <v>2953</v>
      </c>
      <c r="AA169" s="97" t="s">
        <v>2954</v>
      </c>
      <c r="AB169" s="126" t="s">
        <v>24910</v>
      </c>
      <c r="AC169" s="29"/>
      <c r="AD169" s="29"/>
      <c r="AE169" s="29"/>
      <c r="AF169" s="137" t="s">
        <v>1411</v>
      </c>
      <c r="AG169" s="30">
        <f t="shared" si="17"/>
        <v>2</v>
      </c>
      <c r="AH169" s="31" t="str">
        <f t="shared" si="18"/>
        <v>KT-110039</v>
      </c>
      <c r="AI169" s="30">
        <v>2006024020</v>
      </c>
      <c r="AJ169" s="102">
        <f>IFERROR(VLOOKUP($C169,'分類(コード表)'!$A$3:$B$38,2,FALSE)*1000000000,0)+IFERROR(VLOOKUP($D169,'分類(コード表)'!$C$3:$D$293,2,FALSE)*1000000,0)+IFERROR(VLOOKUP($E169,'分類(コード表)'!$E$3:$F$353,2,FALSE)*1000,0)+IFERROR(VLOOKUP($F169,'分類(コード表)'!$G$3:$H$255,2,FALSE),0)</f>
        <v>2006024020</v>
      </c>
    </row>
    <row r="170" spans="1:36" s="30" customFormat="1" ht="27" customHeight="1" x14ac:dyDescent="0.15">
      <c r="A170" s="32" t="s">
        <v>149</v>
      </c>
      <c r="B170" s="33">
        <v>166</v>
      </c>
      <c r="C170" s="34" t="s">
        <v>382</v>
      </c>
      <c r="D170" s="34" t="s">
        <v>2</v>
      </c>
      <c r="E170" s="35" t="s">
        <v>383</v>
      </c>
      <c r="F170" s="34" t="s">
        <v>150</v>
      </c>
      <c r="G170" s="34" t="s">
        <v>15670</v>
      </c>
      <c r="H170" s="36" t="s">
        <v>12408</v>
      </c>
      <c r="I170" s="33">
        <v>1372017</v>
      </c>
      <c r="J170" s="33">
        <v>1489238</v>
      </c>
      <c r="K170" s="33" t="s">
        <v>22157</v>
      </c>
      <c r="L170" s="37">
        <f t="shared" si="16"/>
        <v>7.8712066170753103E-2</v>
      </c>
      <c r="M170" s="33"/>
      <c r="N170" s="33" t="s">
        <v>24776</v>
      </c>
      <c r="O170" s="33"/>
      <c r="P170" s="153" t="s">
        <v>3207</v>
      </c>
      <c r="Q170" s="33" t="s">
        <v>503</v>
      </c>
      <c r="R170" s="33"/>
      <c r="S170" s="33"/>
      <c r="T170" s="33" t="s">
        <v>2744</v>
      </c>
      <c r="U170" s="33" t="s">
        <v>2954</v>
      </c>
      <c r="V170" s="33" t="s">
        <v>2954</v>
      </c>
      <c r="W170" s="33" t="s">
        <v>2954</v>
      </c>
      <c r="X170" s="33" t="s">
        <v>2953</v>
      </c>
      <c r="Y170" s="33" t="s">
        <v>2954</v>
      </c>
      <c r="Z170" s="33" t="s">
        <v>2953</v>
      </c>
      <c r="AA170" s="33" t="s">
        <v>2954</v>
      </c>
      <c r="AB170" s="39" t="s">
        <v>24911</v>
      </c>
      <c r="AC170" s="29"/>
      <c r="AD170" s="29"/>
      <c r="AE170" s="29"/>
      <c r="AF170" s="137" t="s">
        <v>3207</v>
      </c>
      <c r="AG170" s="30">
        <f t="shared" si="17"/>
        <v>2</v>
      </c>
      <c r="AH170" s="31" t="str">
        <f t="shared" si="18"/>
        <v>KK-130036</v>
      </c>
      <c r="AI170" s="30">
        <v>2006024253</v>
      </c>
      <c r="AJ170" s="102">
        <f>IFERROR(VLOOKUP($C170,'分類(コード表)'!$A$3:$B$38,2,FALSE)*1000000000,0)+IFERROR(VLOOKUP($D170,'分類(コード表)'!$C$3:$D$293,2,FALSE)*1000000,0)+IFERROR(VLOOKUP($E170,'分類(コード表)'!$E$3:$F$353,2,FALSE)*1000,0)+IFERROR(VLOOKUP($F170,'分類(コード表)'!$G$3:$H$255,2,FALSE),0)</f>
        <v>2006024253</v>
      </c>
    </row>
    <row r="171" spans="1:36" s="30" customFormat="1" ht="27" customHeight="1" x14ac:dyDescent="0.15">
      <c r="A171" s="32" t="s">
        <v>149</v>
      </c>
      <c r="B171" s="33">
        <v>167</v>
      </c>
      <c r="C171" s="34" t="s">
        <v>382</v>
      </c>
      <c r="D171" s="34" t="s">
        <v>2</v>
      </c>
      <c r="E171" s="34" t="s">
        <v>383</v>
      </c>
      <c r="F171" s="34" t="s">
        <v>150</v>
      </c>
      <c r="G171" s="34" t="s">
        <v>20551</v>
      </c>
      <c r="H171" s="34" t="s">
        <v>20552</v>
      </c>
      <c r="I171" s="33">
        <v>982991.86</v>
      </c>
      <c r="J171" s="33">
        <v>1228984.6399999999</v>
      </c>
      <c r="K171" s="33" t="s">
        <v>22078</v>
      </c>
      <c r="L171" s="37">
        <f t="shared" si="16"/>
        <v>0.20015936082000174</v>
      </c>
      <c r="M171" s="33"/>
      <c r="N171" s="33"/>
      <c r="O171" s="33"/>
      <c r="P171" s="153" t="s">
        <v>22453</v>
      </c>
      <c r="Q171" s="33" t="s">
        <v>503</v>
      </c>
      <c r="R171" s="33" t="s">
        <v>503</v>
      </c>
      <c r="S171" s="33" t="s">
        <v>503</v>
      </c>
      <c r="T171" s="97" t="s">
        <v>381</v>
      </c>
      <c r="U171" s="97" t="s">
        <v>2954</v>
      </c>
      <c r="V171" s="97" t="s">
        <v>2954</v>
      </c>
      <c r="W171" s="97" t="s">
        <v>2953</v>
      </c>
      <c r="X171" s="97" t="s">
        <v>2953</v>
      </c>
      <c r="Y171" s="97" t="s">
        <v>2954</v>
      </c>
      <c r="Z171" s="97" t="s">
        <v>2953</v>
      </c>
      <c r="AA171" s="97" t="s">
        <v>2954</v>
      </c>
      <c r="AB171" s="126" t="s">
        <v>24912</v>
      </c>
      <c r="AC171" s="29"/>
      <c r="AD171" s="29"/>
      <c r="AE171" s="29"/>
      <c r="AF171" s="137" t="s">
        <v>22453</v>
      </c>
      <c r="AG171" s="30">
        <f t="shared" si="17"/>
        <v>2</v>
      </c>
      <c r="AH171" s="31" t="str">
        <f t="shared" si="18"/>
        <v>QS-170002</v>
      </c>
      <c r="AI171" s="30">
        <v>2006024253</v>
      </c>
      <c r="AJ171" s="102">
        <f>IFERROR(VLOOKUP($C171,'分類(コード表)'!$A$3:$B$38,2,FALSE)*1000000000,0)+IFERROR(VLOOKUP($D171,'分類(コード表)'!$C$3:$D$293,2,FALSE)*1000000,0)+IFERROR(VLOOKUP($E171,'分類(コード表)'!$E$3:$F$353,2,FALSE)*1000,0)+IFERROR(VLOOKUP($F171,'分類(コード表)'!$G$3:$H$255,2,FALSE),0)</f>
        <v>2006024253</v>
      </c>
    </row>
    <row r="172" spans="1:36" s="30" customFormat="1" ht="27" customHeight="1" x14ac:dyDescent="0.15">
      <c r="A172" s="32" t="s">
        <v>149</v>
      </c>
      <c r="B172" s="33">
        <v>168</v>
      </c>
      <c r="C172" s="34" t="s">
        <v>382</v>
      </c>
      <c r="D172" s="34" t="s">
        <v>2</v>
      </c>
      <c r="E172" s="34" t="s">
        <v>383</v>
      </c>
      <c r="F172" s="34" t="s">
        <v>150</v>
      </c>
      <c r="G172" s="34" t="s">
        <v>15810</v>
      </c>
      <c r="H172" s="34" t="s">
        <v>15811</v>
      </c>
      <c r="I172" s="33">
        <v>2340080</v>
      </c>
      <c r="J172" s="33">
        <v>3332878</v>
      </c>
      <c r="K172" s="33" t="s">
        <v>24613</v>
      </c>
      <c r="L172" s="37">
        <f t="shared" si="16"/>
        <v>0.29788009042035146</v>
      </c>
      <c r="M172" s="33"/>
      <c r="N172" s="33" t="s">
        <v>24776</v>
      </c>
      <c r="O172" s="33"/>
      <c r="P172" s="153" t="s">
        <v>26620</v>
      </c>
      <c r="Q172" s="33"/>
      <c r="R172" s="97" t="s">
        <v>26722</v>
      </c>
      <c r="S172" s="33"/>
      <c r="T172" s="97" t="s">
        <v>26665</v>
      </c>
      <c r="U172" s="33" t="s">
        <v>571</v>
      </c>
      <c r="V172" s="33" t="s">
        <v>571</v>
      </c>
      <c r="W172" s="33" t="s">
        <v>571</v>
      </c>
      <c r="X172" s="33" t="s">
        <v>571</v>
      </c>
      <c r="Y172" s="33" t="s">
        <v>571</v>
      </c>
      <c r="Z172" s="33" t="s">
        <v>571</v>
      </c>
      <c r="AA172" s="33" t="s">
        <v>571</v>
      </c>
      <c r="AB172" s="126" t="s">
        <v>26723</v>
      </c>
      <c r="AC172" s="29"/>
      <c r="AD172" s="29"/>
      <c r="AE172" s="29"/>
      <c r="AF172" s="137" t="s">
        <v>26620</v>
      </c>
      <c r="AG172" s="30">
        <f t="shared" ref="AG172" si="23">LEN(LEFT(AF172,FIND("-",AF172)-1))</f>
        <v>2</v>
      </c>
      <c r="AH172" s="31" t="str">
        <f t="shared" ref="AH172" si="24">LEFT(AF172,FIND("-",AF172)+6)</f>
        <v>KK-160008</v>
      </c>
      <c r="AJ172" s="102"/>
    </row>
    <row r="173" spans="1:36" s="30" customFormat="1" ht="27" customHeight="1" x14ac:dyDescent="0.15">
      <c r="A173" s="32" t="s">
        <v>149</v>
      </c>
      <c r="B173" s="33">
        <v>169</v>
      </c>
      <c r="C173" s="34" t="s">
        <v>382</v>
      </c>
      <c r="D173" s="34" t="s">
        <v>557</v>
      </c>
      <c r="E173" s="35"/>
      <c r="F173" s="35"/>
      <c r="G173" s="34" t="s">
        <v>708</v>
      </c>
      <c r="H173" s="36" t="s">
        <v>1873</v>
      </c>
      <c r="I173" s="33">
        <v>1773500</v>
      </c>
      <c r="J173" s="33">
        <v>1234990</v>
      </c>
      <c r="K173" s="33" t="s">
        <v>2434</v>
      </c>
      <c r="L173" s="37">
        <f t="shared" si="16"/>
        <v>-0.43604401655074132</v>
      </c>
      <c r="M173" s="33"/>
      <c r="N173" s="33" t="s">
        <v>24776</v>
      </c>
      <c r="O173" s="33"/>
      <c r="P173" s="153" t="s">
        <v>29045</v>
      </c>
      <c r="Q173" s="33" t="s">
        <v>578</v>
      </c>
      <c r="R173" s="33"/>
      <c r="S173" s="33"/>
      <c r="T173" s="33" t="s">
        <v>2744</v>
      </c>
      <c r="U173" s="33" t="s">
        <v>2956</v>
      </c>
      <c r="V173" s="33" t="s">
        <v>2955</v>
      </c>
      <c r="W173" s="33" t="s">
        <v>2954</v>
      </c>
      <c r="X173" s="33" t="s">
        <v>2954</v>
      </c>
      <c r="Y173" s="33" t="s">
        <v>2954</v>
      </c>
      <c r="Z173" s="33" t="s">
        <v>2954</v>
      </c>
      <c r="AA173" s="33" t="s">
        <v>2954</v>
      </c>
      <c r="AB173" s="39" t="s">
        <v>24913</v>
      </c>
      <c r="AC173" s="29"/>
      <c r="AD173" s="29"/>
      <c r="AE173" s="29"/>
      <c r="AF173" s="137" t="s">
        <v>1229</v>
      </c>
      <c r="AG173" s="30">
        <f t="shared" si="17"/>
        <v>2</v>
      </c>
      <c r="AH173" s="31" t="str">
        <f t="shared" si="18"/>
        <v>HK-110036</v>
      </c>
      <c r="AI173" s="30">
        <v>2008000000</v>
      </c>
      <c r="AJ173" s="102">
        <f>IFERROR(VLOOKUP($C173,'分類(コード表)'!$A$3:$B$38,2,FALSE)*1000000000,0)+IFERROR(VLOOKUP($D173,'分類(コード表)'!$C$3:$D$293,2,FALSE)*1000000,0)+IFERROR(VLOOKUP($E173,'分類(コード表)'!$E$3:$F$353,2,FALSE)*1000,0)+IFERROR(VLOOKUP($F173,'分類(コード表)'!$G$3:$H$255,2,FALSE),0)</f>
        <v>2008000000</v>
      </c>
    </row>
    <row r="174" spans="1:36" s="30" customFormat="1" ht="27" customHeight="1" x14ac:dyDescent="0.15">
      <c r="A174" s="32" t="s">
        <v>149</v>
      </c>
      <c r="B174" s="33">
        <v>170</v>
      </c>
      <c r="C174" s="34" t="s">
        <v>382</v>
      </c>
      <c r="D174" s="34" t="s">
        <v>331</v>
      </c>
      <c r="E174" s="35" t="s">
        <v>2834</v>
      </c>
      <c r="F174" s="35" t="s">
        <v>2835</v>
      </c>
      <c r="G174" s="34" t="s">
        <v>590</v>
      </c>
      <c r="H174" s="36" t="s">
        <v>1660</v>
      </c>
      <c r="I174" s="33">
        <v>620000</v>
      </c>
      <c r="J174" s="33">
        <v>658000</v>
      </c>
      <c r="K174" s="33" t="s">
        <v>2445</v>
      </c>
      <c r="L174" s="37">
        <f t="shared" si="16"/>
        <v>5.7750759878419489E-2</v>
      </c>
      <c r="M174" s="33"/>
      <c r="N174" s="33" t="s">
        <v>24776</v>
      </c>
      <c r="O174" s="33"/>
      <c r="P174" s="153" t="s">
        <v>3863</v>
      </c>
      <c r="Q174" s="33"/>
      <c r="R174" s="33"/>
      <c r="S174" s="33"/>
      <c r="T174" s="33" t="s">
        <v>2744</v>
      </c>
      <c r="U174" s="33" t="s">
        <v>2953</v>
      </c>
      <c r="V174" s="33" t="s">
        <v>2953</v>
      </c>
      <c r="W174" s="33" t="s">
        <v>2953</v>
      </c>
      <c r="X174" s="33" t="s">
        <v>2953</v>
      </c>
      <c r="Y174" s="33" t="s">
        <v>2953</v>
      </c>
      <c r="Z174" s="33" t="s">
        <v>2953</v>
      </c>
      <c r="AA174" s="33" t="s">
        <v>2953</v>
      </c>
      <c r="AB174" s="39" t="s">
        <v>24914</v>
      </c>
      <c r="AC174" s="29"/>
      <c r="AD174" s="29"/>
      <c r="AE174" s="29"/>
      <c r="AF174" s="137" t="s">
        <v>3863</v>
      </c>
      <c r="AG174" s="30">
        <f t="shared" si="17"/>
        <v>2</v>
      </c>
      <c r="AH174" s="31" t="str">
        <f t="shared" si="18"/>
        <v>CB-090008</v>
      </c>
      <c r="AI174" s="30">
        <v>2009028028</v>
      </c>
      <c r="AJ174" s="102">
        <f>IFERROR(VLOOKUP($C174,'分類(コード表)'!$A$3:$B$38,2,FALSE)*1000000000,0)+IFERROR(VLOOKUP($D174,'分類(コード表)'!$C$3:$D$293,2,FALSE)*1000000,0)+IFERROR(VLOOKUP($E174,'分類(コード表)'!$E$3:$F$353,2,FALSE)*1000,0)+IFERROR(VLOOKUP($F174,'分類(コード表)'!$G$3:$H$255,2,FALSE),0)</f>
        <v>2009028028</v>
      </c>
    </row>
    <row r="175" spans="1:36" s="30" customFormat="1" ht="27" customHeight="1" x14ac:dyDescent="0.15">
      <c r="A175" s="32" t="s">
        <v>149</v>
      </c>
      <c r="B175" s="33">
        <v>171</v>
      </c>
      <c r="C175" s="34" t="s">
        <v>382</v>
      </c>
      <c r="D175" s="34" t="s">
        <v>331</v>
      </c>
      <c r="E175" s="34" t="s">
        <v>2834</v>
      </c>
      <c r="F175" s="34" t="s">
        <v>2835</v>
      </c>
      <c r="G175" s="34" t="s">
        <v>778</v>
      </c>
      <c r="H175" s="34" t="s">
        <v>2018</v>
      </c>
      <c r="I175" s="33">
        <v>422420</v>
      </c>
      <c r="J175" s="33">
        <v>422420</v>
      </c>
      <c r="K175" s="33" t="s">
        <v>2434</v>
      </c>
      <c r="L175" s="37">
        <f t="shared" si="16"/>
        <v>0</v>
      </c>
      <c r="M175" s="33"/>
      <c r="N175" s="33" t="s">
        <v>24776</v>
      </c>
      <c r="O175" s="33"/>
      <c r="P175" s="153" t="s">
        <v>30561</v>
      </c>
      <c r="Q175" s="97"/>
      <c r="R175" s="33"/>
      <c r="S175" s="33"/>
      <c r="T175" s="33" t="s">
        <v>2744</v>
      </c>
      <c r="U175" s="97" t="s">
        <v>2953</v>
      </c>
      <c r="V175" s="97" t="s">
        <v>2953</v>
      </c>
      <c r="W175" s="97" t="s">
        <v>2953</v>
      </c>
      <c r="X175" s="97" t="s">
        <v>2953</v>
      </c>
      <c r="Y175" s="97" t="s">
        <v>2953</v>
      </c>
      <c r="Z175" s="97" t="s">
        <v>2954</v>
      </c>
      <c r="AA175" s="97" t="s">
        <v>2953</v>
      </c>
      <c r="AB175" s="126" t="s">
        <v>24915</v>
      </c>
      <c r="AC175" s="29"/>
      <c r="AD175" s="29"/>
      <c r="AE175" s="29"/>
      <c r="AF175" s="137" t="s">
        <v>1323</v>
      </c>
      <c r="AG175" s="30">
        <f t="shared" si="17"/>
        <v>2</v>
      </c>
      <c r="AH175" s="31" t="str">
        <f t="shared" si="18"/>
        <v>KK-110041</v>
      </c>
      <c r="AI175" s="30">
        <v>2009028028</v>
      </c>
      <c r="AJ175" s="102">
        <f>IFERROR(VLOOKUP($C175,'分類(コード表)'!$A$3:$B$38,2,FALSE)*1000000000,0)+IFERROR(VLOOKUP($D175,'分類(コード表)'!$C$3:$D$293,2,FALSE)*1000000,0)+IFERROR(VLOOKUP($E175,'分類(コード表)'!$E$3:$F$353,2,FALSE)*1000,0)+IFERROR(VLOOKUP($F175,'分類(コード表)'!$G$3:$H$255,2,FALSE),0)</f>
        <v>2009028028</v>
      </c>
    </row>
    <row r="176" spans="1:36" s="30" customFormat="1" ht="27" customHeight="1" x14ac:dyDescent="0.15">
      <c r="A176" s="32" t="s">
        <v>149</v>
      </c>
      <c r="B176" s="33">
        <v>172</v>
      </c>
      <c r="C176" s="34" t="s">
        <v>382</v>
      </c>
      <c r="D176" s="34" t="s">
        <v>331</v>
      </c>
      <c r="E176" s="35" t="s">
        <v>2834</v>
      </c>
      <c r="F176" s="35" t="s">
        <v>2835</v>
      </c>
      <c r="G176" s="34" t="s">
        <v>13015</v>
      </c>
      <c r="H176" s="36" t="s">
        <v>13016</v>
      </c>
      <c r="I176" s="33">
        <v>612295</v>
      </c>
      <c r="J176" s="33">
        <v>434078.96</v>
      </c>
      <c r="K176" s="33" t="s">
        <v>22078</v>
      </c>
      <c r="L176" s="37">
        <f t="shared" si="16"/>
        <v>-0.41056134119009124</v>
      </c>
      <c r="M176" s="33"/>
      <c r="N176" s="33" t="s">
        <v>24776</v>
      </c>
      <c r="O176" s="33"/>
      <c r="P176" s="153" t="s">
        <v>3171</v>
      </c>
      <c r="Q176" s="33" t="s">
        <v>503</v>
      </c>
      <c r="R176" s="33"/>
      <c r="S176" s="33"/>
      <c r="T176" s="33" t="s">
        <v>2744</v>
      </c>
      <c r="U176" s="33" t="s">
        <v>2953</v>
      </c>
      <c r="V176" s="33" t="s">
        <v>2954</v>
      </c>
      <c r="W176" s="33" t="s">
        <v>2954</v>
      </c>
      <c r="X176" s="33" t="s">
        <v>2954</v>
      </c>
      <c r="Y176" s="33" t="s">
        <v>2953</v>
      </c>
      <c r="Z176" s="33" t="s">
        <v>2954</v>
      </c>
      <c r="AA176" s="33" t="s">
        <v>2954</v>
      </c>
      <c r="AB176" s="39" t="s">
        <v>24916</v>
      </c>
      <c r="AC176" s="29"/>
      <c r="AD176" s="29"/>
      <c r="AE176" s="29"/>
      <c r="AF176" s="137" t="s">
        <v>3171</v>
      </c>
      <c r="AG176" s="30">
        <f t="shared" si="17"/>
        <v>2</v>
      </c>
      <c r="AH176" s="31" t="str">
        <f t="shared" si="18"/>
        <v>CB-140006</v>
      </c>
      <c r="AI176" s="30">
        <v>2009028028</v>
      </c>
      <c r="AJ176" s="102">
        <f>IFERROR(VLOOKUP($C176,'分類(コード表)'!$A$3:$B$38,2,FALSE)*1000000000,0)+IFERROR(VLOOKUP($D176,'分類(コード表)'!$C$3:$D$293,2,FALSE)*1000000,0)+IFERROR(VLOOKUP($E176,'分類(コード表)'!$E$3:$F$353,2,FALSE)*1000,0)+IFERROR(VLOOKUP($F176,'分類(コード表)'!$G$3:$H$255,2,FALSE),0)</f>
        <v>2009028028</v>
      </c>
    </row>
    <row r="177" spans="1:36" s="30" customFormat="1" ht="27" customHeight="1" x14ac:dyDescent="0.15">
      <c r="A177" s="32" t="s">
        <v>149</v>
      </c>
      <c r="B177" s="33">
        <v>173</v>
      </c>
      <c r="C177" s="34" t="s">
        <v>382</v>
      </c>
      <c r="D177" s="34" t="s">
        <v>331</v>
      </c>
      <c r="E177" s="35" t="s">
        <v>2829</v>
      </c>
      <c r="F177" s="35" t="s">
        <v>2830</v>
      </c>
      <c r="G177" s="34" t="s">
        <v>24917</v>
      </c>
      <c r="H177" s="36" t="s">
        <v>1647</v>
      </c>
      <c r="I177" s="33">
        <v>19554</v>
      </c>
      <c r="J177" s="33">
        <v>29588</v>
      </c>
      <c r="K177" s="33" t="s">
        <v>2436</v>
      </c>
      <c r="L177" s="37">
        <f t="shared" si="16"/>
        <v>0.3391239691766933</v>
      </c>
      <c r="M177" s="33"/>
      <c r="N177" s="33" t="s">
        <v>24776</v>
      </c>
      <c r="O177" s="33"/>
      <c r="P177" s="153" t="s">
        <v>3825</v>
      </c>
      <c r="Q177" s="38"/>
      <c r="R177" s="33"/>
      <c r="S177" s="33"/>
      <c r="T177" s="33" t="s">
        <v>2744</v>
      </c>
      <c r="U177" s="33" t="s">
        <v>2954</v>
      </c>
      <c r="V177" s="33" t="s">
        <v>2953</v>
      </c>
      <c r="W177" s="33" t="s">
        <v>2954</v>
      </c>
      <c r="X177" s="33" t="s">
        <v>2953</v>
      </c>
      <c r="Y177" s="33" t="s">
        <v>2953</v>
      </c>
      <c r="Z177" s="33" t="s">
        <v>2953</v>
      </c>
      <c r="AA177" s="33" t="s">
        <v>2953</v>
      </c>
      <c r="AB177" s="39" t="s">
        <v>24918</v>
      </c>
      <c r="AC177" s="29"/>
      <c r="AD177" s="29"/>
      <c r="AE177" s="29"/>
      <c r="AF177" s="137" t="s">
        <v>3825</v>
      </c>
      <c r="AG177" s="30">
        <f t="shared" si="17"/>
        <v>2</v>
      </c>
      <c r="AH177" s="31" t="str">
        <f t="shared" si="18"/>
        <v>CB-080007</v>
      </c>
      <c r="AI177" s="30">
        <v>2009029031</v>
      </c>
      <c r="AJ177" s="102">
        <f>IFERROR(VLOOKUP($C177,'分類(コード表)'!$A$3:$B$38,2,FALSE)*1000000000,0)+IFERROR(VLOOKUP($D177,'分類(コード表)'!$C$3:$D$293,2,FALSE)*1000000,0)+IFERROR(VLOOKUP($E177,'分類(コード表)'!$E$3:$F$353,2,FALSE)*1000,0)+IFERROR(VLOOKUP($F177,'分類(コード表)'!$G$3:$H$255,2,FALSE),0)</f>
        <v>2009029031</v>
      </c>
    </row>
    <row r="178" spans="1:36" s="30" customFormat="1" ht="27" customHeight="1" x14ac:dyDescent="0.15">
      <c r="A178" s="32" t="s">
        <v>149</v>
      </c>
      <c r="B178" s="33">
        <v>174</v>
      </c>
      <c r="C178" s="34" t="s">
        <v>382</v>
      </c>
      <c r="D178" s="34" t="s">
        <v>331</v>
      </c>
      <c r="E178" s="34" t="s">
        <v>2829</v>
      </c>
      <c r="F178" s="34" t="s">
        <v>2830</v>
      </c>
      <c r="G178" s="34" t="s">
        <v>811</v>
      </c>
      <c r="H178" s="34" t="s">
        <v>2052</v>
      </c>
      <c r="I178" s="33">
        <v>229269.25</v>
      </c>
      <c r="J178" s="33">
        <v>518731</v>
      </c>
      <c r="K178" s="33" t="s">
        <v>2629</v>
      </c>
      <c r="L178" s="37">
        <f t="shared" si="16"/>
        <v>0.55801899250285791</v>
      </c>
      <c r="M178" s="33"/>
      <c r="N178" s="33" t="s">
        <v>24776</v>
      </c>
      <c r="O178" s="33"/>
      <c r="P178" s="153" t="s">
        <v>1353</v>
      </c>
      <c r="Q178" s="33" t="s">
        <v>578</v>
      </c>
      <c r="R178" s="33"/>
      <c r="S178" s="33"/>
      <c r="T178" s="33" t="s">
        <v>2744</v>
      </c>
      <c r="U178" s="97" t="s">
        <v>2954</v>
      </c>
      <c r="V178" s="97" t="s">
        <v>2954</v>
      </c>
      <c r="W178" s="97" t="s">
        <v>2953</v>
      </c>
      <c r="X178" s="97" t="s">
        <v>2954</v>
      </c>
      <c r="Y178" s="97" t="s">
        <v>2954</v>
      </c>
      <c r="Z178" s="97" t="s">
        <v>2954</v>
      </c>
      <c r="AA178" s="97" t="s">
        <v>2954</v>
      </c>
      <c r="AB178" s="126" t="s">
        <v>24919</v>
      </c>
      <c r="AC178" s="29"/>
      <c r="AD178" s="29"/>
      <c r="AE178" s="29"/>
      <c r="AF178" s="137" t="s">
        <v>1353</v>
      </c>
      <c r="AG178" s="30">
        <f t="shared" si="17"/>
        <v>2</v>
      </c>
      <c r="AH178" s="31" t="str">
        <f t="shared" si="18"/>
        <v>KK-130027</v>
      </c>
      <c r="AI178" s="30">
        <v>2009029031</v>
      </c>
      <c r="AJ178" s="102">
        <f>IFERROR(VLOOKUP($C178,'分類(コード表)'!$A$3:$B$38,2,FALSE)*1000000000,0)+IFERROR(VLOOKUP($D178,'分類(コード表)'!$C$3:$D$293,2,FALSE)*1000000,0)+IFERROR(VLOOKUP($E178,'分類(コード表)'!$E$3:$F$353,2,FALSE)*1000,0)+IFERROR(VLOOKUP($F178,'分類(コード表)'!$G$3:$H$255,2,FALSE),0)</f>
        <v>2009029031</v>
      </c>
    </row>
    <row r="179" spans="1:36" s="30" customFormat="1" ht="27" customHeight="1" x14ac:dyDescent="0.15">
      <c r="A179" s="32" t="s">
        <v>149</v>
      </c>
      <c r="B179" s="33">
        <v>175</v>
      </c>
      <c r="C179" s="34" t="s">
        <v>382</v>
      </c>
      <c r="D179" s="34" t="s">
        <v>331</v>
      </c>
      <c r="E179" s="34" t="s">
        <v>2829</v>
      </c>
      <c r="F179" s="34" t="s">
        <v>2830</v>
      </c>
      <c r="G179" s="34" t="s">
        <v>854</v>
      </c>
      <c r="H179" s="34" t="s">
        <v>2157</v>
      </c>
      <c r="I179" s="33">
        <v>284538.03000000003</v>
      </c>
      <c r="J179" s="33">
        <v>312425.28000000003</v>
      </c>
      <c r="K179" s="33" t="s">
        <v>2436</v>
      </c>
      <c r="L179" s="37">
        <f t="shared" si="16"/>
        <v>8.9260542552766498E-2</v>
      </c>
      <c r="M179" s="33"/>
      <c r="N179" s="33" t="s">
        <v>24776</v>
      </c>
      <c r="O179" s="33"/>
      <c r="P179" s="153" t="s">
        <v>32802</v>
      </c>
      <c r="Q179" s="33"/>
      <c r="R179" s="33"/>
      <c r="S179" s="33"/>
      <c r="T179" s="33" t="s">
        <v>2744</v>
      </c>
      <c r="U179" s="97" t="s">
        <v>2953</v>
      </c>
      <c r="V179" s="97" t="s">
        <v>2954</v>
      </c>
      <c r="W179" s="97" t="s">
        <v>2953</v>
      </c>
      <c r="X179" s="97" t="s">
        <v>2954</v>
      </c>
      <c r="Y179" s="97" t="s">
        <v>2954</v>
      </c>
      <c r="Z179" s="97" t="s">
        <v>2953</v>
      </c>
      <c r="AA179" s="97" t="s">
        <v>2953</v>
      </c>
      <c r="AB179" s="126" t="s">
        <v>24920</v>
      </c>
      <c r="AC179" s="29"/>
      <c r="AD179" s="29"/>
      <c r="AE179" s="29"/>
      <c r="AF179" s="137" t="s">
        <v>1423</v>
      </c>
      <c r="AG179" s="30">
        <f t="shared" si="17"/>
        <v>2</v>
      </c>
      <c r="AH179" s="31" t="str">
        <f t="shared" si="18"/>
        <v>KT-120004</v>
      </c>
      <c r="AI179" s="30">
        <v>2009029031</v>
      </c>
      <c r="AJ179" s="102">
        <f>IFERROR(VLOOKUP($C179,'分類(コード表)'!$A$3:$B$38,2,FALSE)*1000000000,0)+IFERROR(VLOOKUP($D179,'分類(コード表)'!$C$3:$D$293,2,FALSE)*1000000,0)+IFERROR(VLOOKUP($E179,'分類(コード表)'!$E$3:$F$353,2,FALSE)*1000,0)+IFERROR(VLOOKUP($F179,'分類(コード表)'!$G$3:$H$255,2,FALSE),0)</f>
        <v>2009029031</v>
      </c>
    </row>
    <row r="180" spans="1:36" s="30" customFormat="1" ht="27" customHeight="1" x14ac:dyDescent="0.15">
      <c r="A180" s="32" t="s">
        <v>149</v>
      </c>
      <c r="B180" s="33">
        <v>176</v>
      </c>
      <c r="C180" s="34" t="s">
        <v>382</v>
      </c>
      <c r="D180" s="34" t="s">
        <v>331</v>
      </c>
      <c r="E180" s="35" t="s">
        <v>2829</v>
      </c>
      <c r="F180" s="34" t="s">
        <v>2830</v>
      </c>
      <c r="G180" s="34" t="s">
        <v>965</v>
      </c>
      <c r="H180" s="36" t="s">
        <v>2277</v>
      </c>
      <c r="I180" s="33">
        <v>831500</v>
      </c>
      <c r="J180" s="33">
        <v>908211.44</v>
      </c>
      <c r="K180" s="33" t="s">
        <v>2434</v>
      </c>
      <c r="L180" s="37">
        <f t="shared" si="16"/>
        <v>8.4464296111486981E-2</v>
      </c>
      <c r="M180" s="33"/>
      <c r="N180" s="33" t="s">
        <v>24776</v>
      </c>
      <c r="O180" s="33"/>
      <c r="P180" s="153" t="s">
        <v>10426</v>
      </c>
      <c r="Q180" s="33" t="s">
        <v>578</v>
      </c>
      <c r="R180" s="33"/>
      <c r="S180" s="33"/>
      <c r="T180" s="33" t="s">
        <v>2744</v>
      </c>
      <c r="U180" s="33" t="s">
        <v>2953</v>
      </c>
      <c r="V180" s="33" t="s">
        <v>2954</v>
      </c>
      <c r="W180" s="33" t="s">
        <v>2954</v>
      </c>
      <c r="X180" s="33" t="s">
        <v>2953</v>
      </c>
      <c r="Y180" s="33" t="s">
        <v>2954</v>
      </c>
      <c r="Z180" s="33" t="s">
        <v>2954</v>
      </c>
      <c r="AA180" s="33" t="s">
        <v>2954</v>
      </c>
      <c r="AB180" s="39" t="s">
        <v>24921</v>
      </c>
      <c r="AC180" s="29"/>
      <c r="AD180" s="29"/>
      <c r="AE180" s="29"/>
      <c r="AF180" s="137" t="s">
        <v>10426</v>
      </c>
      <c r="AG180" s="30">
        <f t="shared" si="17"/>
        <v>2</v>
      </c>
      <c r="AH180" s="31" t="str">
        <f t="shared" si="18"/>
        <v>QS-090040</v>
      </c>
      <c r="AI180" s="30">
        <v>2009029031</v>
      </c>
      <c r="AJ180" s="102">
        <f>IFERROR(VLOOKUP($C180,'分類(コード表)'!$A$3:$B$38,2,FALSE)*1000000000,0)+IFERROR(VLOOKUP($D180,'分類(コード表)'!$C$3:$D$293,2,FALSE)*1000000,0)+IFERROR(VLOOKUP($E180,'分類(コード表)'!$E$3:$F$353,2,FALSE)*1000,0)+IFERROR(VLOOKUP($F180,'分類(コード表)'!$G$3:$H$255,2,FALSE),0)</f>
        <v>2009029031</v>
      </c>
    </row>
    <row r="181" spans="1:36" s="30" customFormat="1" ht="27" customHeight="1" x14ac:dyDescent="0.15">
      <c r="A181" s="32" t="s">
        <v>149</v>
      </c>
      <c r="B181" s="33">
        <v>177</v>
      </c>
      <c r="C181" s="34" t="s">
        <v>382</v>
      </c>
      <c r="D181" s="34" t="s">
        <v>331</v>
      </c>
      <c r="E181" s="35" t="s">
        <v>2829</v>
      </c>
      <c r="F181" s="34" t="s">
        <v>2830</v>
      </c>
      <c r="G181" s="34" t="s">
        <v>14338</v>
      </c>
      <c r="H181" s="36" t="s">
        <v>14339</v>
      </c>
      <c r="I181" s="33">
        <v>20693000</v>
      </c>
      <c r="J181" s="33">
        <v>24417000</v>
      </c>
      <c r="K181" s="33" t="s">
        <v>22082</v>
      </c>
      <c r="L181" s="37">
        <f t="shared" si="16"/>
        <v>0.15251668919195638</v>
      </c>
      <c r="M181" s="33"/>
      <c r="N181" s="33" t="s">
        <v>24776</v>
      </c>
      <c r="O181" s="33"/>
      <c r="P181" s="153" t="s">
        <v>26587</v>
      </c>
      <c r="Q181" s="33"/>
      <c r="R181" s="33"/>
      <c r="S181" s="33"/>
      <c r="T181" s="33" t="s">
        <v>2744</v>
      </c>
      <c r="U181" s="97" t="s">
        <v>26702</v>
      </c>
      <c r="V181" s="97" t="s">
        <v>26701</v>
      </c>
      <c r="W181" s="97" t="s">
        <v>26701</v>
      </c>
      <c r="X181" s="97" t="s">
        <v>26701</v>
      </c>
      <c r="Y181" s="97" t="s">
        <v>26701</v>
      </c>
      <c r="Z181" s="97" t="s">
        <v>26701</v>
      </c>
      <c r="AA181" s="97" t="s">
        <v>26701</v>
      </c>
      <c r="AB181" s="126" t="s">
        <v>26724</v>
      </c>
      <c r="AC181" s="29"/>
      <c r="AD181" s="29"/>
      <c r="AE181" s="29"/>
      <c r="AF181" s="137" t="s">
        <v>26587</v>
      </c>
      <c r="AG181" s="30">
        <f t="shared" ref="AG181" si="25">LEN(LEFT(AF181,FIND("-",AF181)-1))</f>
        <v>2</v>
      </c>
      <c r="AH181" s="31" t="str">
        <f t="shared" ref="AH181" si="26">LEFT(AF181,FIND("-",AF181)+6)</f>
        <v>HK-170010</v>
      </c>
      <c r="AJ181" s="102"/>
    </row>
    <row r="182" spans="1:36" s="30" customFormat="1" ht="27" customHeight="1" x14ac:dyDescent="0.15">
      <c r="A182" s="32" t="s">
        <v>149</v>
      </c>
      <c r="B182" s="33">
        <v>178</v>
      </c>
      <c r="C182" s="34" t="s">
        <v>382</v>
      </c>
      <c r="D182" s="34" t="s">
        <v>331</v>
      </c>
      <c r="E182" s="35" t="s">
        <v>2829</v>
      </c>
      <c r="F182" s="33" t="s">
        <v>2831</v>
      </c>
      <c r="G182" s="34" t="s">
        <v>588</v>
      </c>
      <c r="H182" s="36" t="s">
        <v>1648</v>
      </c>
      <c r="I182" s="33">
        <v>4941930</v>
      </c>
      <c r="J182" s="33">
        <v>5354020</v>
      </c>
      <c r="K182" s="33" t="s">
        <v>2437</v>
      </c>
      <c r="L182" s="37">
        <f t="shared" si="16"/>
        <v>7.6968334074209666E-2</v>
      </c>
      <c r="M182" s="33"/>
      <c r="N182" s="33" t="s">
        <v>24776</v>
      </c>
      <c r="O182" s="33"/>
      <c r="P182" s="153" t="s">
        <v>3827</v>
      </c>
      <c r="Q182" s="33"/>
      <c r="R182" s="33"/>
      <c r="S182" s="33"/>
      <c r="T182" s="33" t="s">
        <v>2744</v>
      </c>
      <c r="U182" s="33" t="s">
        <v>2953</v>
      </c>
      <c r="V182" s="33" t="s">
        <v>2954</v>
      </c>
      <c r="W182" s="33" t="s">
        <v>2953</v>
      </c>
      <c r="X182" s="33" t="s">
        <v>2953</v>
      </c>
      <c r="Y182" s="33" t="s">
        <v>2954</v>
      </c>
      <c r="Z182" s="33" t="s">
        <v>2953</v>
      </c>
      <c r="AA182" s="33" t="s">
        <v>2953</v>
      </c>
      <c r="AB182" s="39" t="s">
        <v>24922</v>
      </c>
      <c r="AC182" s="29"/>
      <c r="AD182" s="29"/>
      <c r="AE182" s="29"/>
      <c r="AF182" s="137" t="s">
        <v>3827</v>
      </c>
      <c r="AG182" s="30">
        <f t="shared" si="17"/>
        <v>2</v>
      </c>
      <c r="AH182" s="31" t="str">
        <f t="shared" si="18"/>
        <v>CB-080009</v>
      </c>
      <c r="AI182" s="30">
        <v>2009029032</v>
      </c>
      <c r="AJ182" s="102">
        <f>IFERROR(VLOOKUP($C182,'分類(コード表)'!$A$3:$B$38,2,FALSE)*1000000000,0)+IFERROR(VLOOKUP($D182,'分類(コード表)'!$C$3:$D$293,2,FALSE)*1000000,0)+IFERROR(VLOOKUP($E182,'分類(コード表)'!$E$3:$F$353,2,FALSE)*1000,0)+IFERROR(VLOOKUP($F182,'分類(コード表)'!$G$3:$H$255,2,FALSE),0)</f>
        <v>2009029032</v>
      </c>
    </row>
    <row r="183" spans="1:36" s="30" customFormat="1" ht="27" customHeight="1" x14ac:dyDescent="0.15">
      <c r="A183" s="32" t="s">
        <v>149</v>
      </c>
      <c r="B183" s="33">
        <v>179</v>
      </c>
      <c r="C183" s="34" t="s">
        <v>382</v>
      </c>
      <c r="D183" s="34" t="s">
        <v>331</v>
      </c>
      <c r="E183" s="109" t="s">
        <v>26666</v>
      </c>
      <c r="F183" s="34" t="s">
        <v>150</v>
      </c>
      <c r="G183" s="34" t="s">
        <v>721</v>
      </c>
      <c r="H183" s="36" t="s">
        <v>1885</v>
      </c>
      <c r="I183" s="33">
        <v>29441</v>
      </c>
      <c r="J183" s="33">
        <v>39473</v>
      </c>
      <c r="K183" s="33" t="s">
        <v>2435</v>
      </c>
      <c r="L183" s="37">
        <f t="shared" si="16"/>
        <v>0.25414840523902416</v>
      </c>
      <c r="M183" s="33"/>
      <c r="N183" s="33" t="s">
        <v>24776</v>
      </c>
      <c r="O183" s="33"/>
      <c r="P183" s="153" t="s">
        <v>3269</v>
      </c>
      <c r="Q183" s="33" t="s">
        <v>578</v>
      </c>
      <c r="R183" s="33"/>
      <c r="S183" s="33"/>
      <c r="T183" s="33" t="s">
        <v>2744</v>
      </c>
      <c r="U183" s="33" t="s">
        <v>2954</v>
      </c>
      <c r="V183" s="33" t="s">
        <v>2954</v>
      </c>
      <c r="W183" s="33" t="s">
        <v>2953</v>
      </c>
      <c r="X183" s="33" t="s">
        <v>2954</v>
      </c>
      <c r="Y183" s="33" t="s">
        <v>2954</v>
      </c>
      <c r="Z183" s="33" t="s">
        <v>2954</v>
      </c>
      <c r="AA183" s="33" t="s">
        <v>2954</v>
      </c>
      <c r="AB183" s="39" t="s">
        <v>24923</v>
      </c>
      <c r="AC183" s="29"/>
      <c r="AD183" s="29"/>
      <c r="AE183" s="29"/>
      <c r="AF183" s="137" t="s">
        <v>3269</v>
      </c>
      <c r="AG183" s="30">
        <f t="shared" si="17"/>
        <v>2</v>
      </c>
      <c r="AH183" s="31" t="str">
        <f t="shared" si="18"/>
        <v>HK-120021</v>
      </c>
      <c r="AI183" s="30">
        <v>2009030253</v>
      </c>
      <c r="AJ183" s="102">
        <f>IFERROR(VLOOKUP($C183,'分類(コード表)'!$A$3:$B$38,2,FALSE)*1000000000,0)+IFERROR(VLOOKUP($D183,'分類(コード表)'!$C$3:$D$293,2,FALSE)*1000000,0)+IFERROR(VLOOKUP($E183,'分類(コード表)'!$E$3:$F$353,2,FALSE)*1000,0)+IFERROR(VLOOKUP($F183,'分類(コード表)'!$G$3:$H$255,2,FALSE),0)</f>
        <v>2009030253</v>
      </c>
    </row>
    <row r="184" spans="1:36" s="30" customFormat="1" ht="27" customHeight="1" x14ac:dyDescent="0.15">
      <c r="A184" s="32" t="s">
        <v>149</v>
      </c>
      <c r="B184" s="33">
        <v>180</v>
      </c>
      <c r="C184" s="34" t="s">
        <v>382</v>
      </c>
      <c r="D184" s="34" t="s">
        <v>331</v>
      </c>
      <c r="E184" s="35" t="s">
        <v>130</v>
      </c>
      <c r="F184" s="34" t="s">
        <v>150</v>
      </c>
      <c r="G184" s="34" t="s">
        <v>1029</v>
      </c>
      <c r="H184" s="36" t="s">
        <v>2368</v>
      </c>
      <c r="I184" s="33">
        <v>38002</v>
      </c>
      <c r="J184" s="33">
        <v>29235</v>
      </c>
      <c r="K184" s="33" t="s">
        <v>2436</v>
      </c>
      <c r="L184" s="37">
        <f t="shared" si="16"/>
        <v>-0.29988028048571924</v>
      </c>
      <c r="M184" s="33"/>
      <c r="N184" s="33" t="s">
        <v>24776</v>
      </c>
      <c r="O184" s="33"/>
      <c r="P184" s="153" t="s">
        <v>11694</v>
      </c>
      <c r="Q184" s="33" t="s">
        <v>578</v>
      </c>
      <c r="R184" s="33"/>
      <c r="S184" s="33"/>
      <c r="T184" s="33" t="s">
        <v>2744</v>
      </c>
      <c r="U184" s="33" t="s">
        <v>2956</v>
      </c>
      <c r="V184" s="33" t="s">
        <v>2954</v>
      </c>
      <c r="W184" s="33" t="s">
        <v>2954</v>
      </c>
      <c r="X184" s="33" t="s">
        <v>2954</v>
      </c>
      <c r="Y184" s="33" t="s">
        <v>2954</v>
      </c>
      <c r="Z184" s="33" t="s">
        <v>2954</v>
      </c>
      <c r="AA184" s="33" t="s">
        <v>2954</v>
      </c>
      <c r="AB184" s="39" t="s">
        <v>24924</v>
      </c>
      <c r="AC184" s="29"/>
      <c r="AD184" s="29"/>
      <c r="AE184" s="29"/>
      <c r="AF184" s="137" t="s">
        <v>11694</v>
      </c>
      <c r="AG184" s="30">
        <f t="shared" si="17"/>
        <v>2</v>
      </c>
      <c r="AH184" s="31" t="str">
        <f t="shared" si="18"/>
        <v>TH-090019</v>
      </c>
      <c r="AI184" s="30">
        <v>2009030253</v>
      </c>
      <c r="AJ184" s="102">
        <f>IFERROR(VLOOKUP($C184,'分類(コード表)'!$A$3:$B$38,2,FALSE)*1000000000,0)+IFERROR(VLOOKUP($D184,'分類(コード表)'!$C$3:$D$293,2,FALSE)*1000000,0)+IFERROR(VLOOKUP($E184,'分類(コード表)'!$E$3:$F$353,2,FALSE)*1000,0)+IFERROR(VLOOKUP($F184,'分類(コード表)'!$G$3:$H$255,2,FALSE),0)</f>
        <v>2009030253</v>
      </c>
    </row>
    <row r="185" spans="1:36" s="30" customFormat="1" ht="27" customHeight="1" x14ac:dyDescent="0.15">
      <c r="A185" s="32" t="s">
        <v>149</v>
      </c>
      <c r="B185" s="33">
        <v>181</v>
      </c>
      <c r="C185" s="34" t="s">
        <v>382</v>
      </c>
      <c r="D185" s="34" t="s">
        <v>331</v>
      </c>
      <c r="E185" s="35" t="s">
        <v>130</v>
      </c>
      <c r="F185" s="34" t="s">
        <v>150</v>
      </c>
      <c r="G185" s="34" t="s">
        <v>13084</v>
      </c>
      <c r="H185" s="36" t="s">
        <v>13085</v>
      </c>
      <c r="I185" s="33">
        <v>348180</v>
      </c>
      <c r="J185" s="33">
        <v>332940</v>
      </c>
      <c r="K185" s="33" t="s">
        <v>22169</v>
      </c>
      <c r="L185" s="37">
        <f t="shared" si="16"/>
        <v>-4.5774013335736274E-2</v>
      </c>
      <c r="M185" s="33"/>
      <c r="N185" s="33"/>
      <c r="O185" s="33"/>
      <c r="P185" s="153" t="s">
        <v>22469</v>
      </c>
      <c r="Q185" s="33" t="s">
        <v>503</v>
      </c>
      <c r="R185" s="33" t="s">
        <v>503</v>
      </c>
      <c r="S185" s="33" t="s">
        <v>503</v>
      </c>
      <c r="T185" s="33" t="s">
        <v>381</v>
      </c>
      <c r="U185" s="33" t="s">
        <v>2956</v>
      </c>
      <c r="V185" s="33" t="s">
        <v>2954</v>
      </c>
      <c r="W185" s="33" t="s">
        <v>2953</v>
      </c>
      <c r="X185" s="33" t="s">
        <v>2953</v>
      </c>
      <c r="Y185" s="33" t="s">
        <v>2954</v>
      </c>
      <c r="Z185" s="33" t="s">
        <v>2953</v>
      </c>
      <c r="AA185" s="33" t="s">
        <v>2953</v>
      </c>
      <c r="AB185" s="39" t="s">
        <v>24925</v>
      </c>
      <c r="AC185" s="29"/>
      <c r="AD185" s="29"/>
      <c r="AE185" s="29"/>
      <c r="AF185" s="137" t="s">
        <v>22469</v>
      </c>
      <c r="AG185" s="30">
        <f t="shared" si="17"/>
        <v>2</v>
      </c>
      <c r="AH185" s="31" t="str">
        <f t="shared" si="18"/>
        <v>CB-160025</v>
      </c>
      <c r="AI185" s="30">
        <v>2009030253</v>
      </c>
      <c r="AJ185" s="102">
        <f>IFERROR(VLOOKUP($C185,'分類(コード表)'!$A$3:$B$38,2,FALSE)*1000000000,0)+IFERROR(VLOOKUP($D185,'分類(コード表)'!$C$3:$D$293,2,FALSE)*1000000,0)+IFERROR(VLOOKUP($E185,'分類(コード表)'!$E$3:$F$353,2,FALSE)*1000,0)+IFERROR(VLOOKUP($F185,'分類(コード表)'!$G$3:$H$255,2,FALSE),0)</f>
        <v>2009030253</v>
      </c>
    </row>
    <row r="186" spans="1:36" s="30" customFormat="1" ht="27" customHeight="1" x14ac:dyDescent="0.15">
      <c r="A186" s="32" t="s">
        <v>149</v>
      </c>
      <c r="B186" s="33">
        <v>182</v>
      </c>
      <c r="C186" s="34" t="s">
        <v>382</v>
      </c>
      <c r="D186" s="34" t="s">
        <v>331</v>
      </c>
      <c r="E186" s="34" t="s">
        <v>130</v>
      </c>
      <c r="F186" s="34" t="s">
        <v>150</v>
      </c>
      <c r="G186" s="34" t="s">
        <v>14306</v>
      </c>
      <c r="H186" s="34" t="s">
        <v>14307</v>
      </c>
      <c r="I186" s="33">
        <v>1014320</v>
      </c>
      <c r="J186" s="33">
        <v>839539</v>
      </c>
      <c r="K186" s="33" t="s">
        <v>24485</v>
      </c>
      <c r="L186" s="37">
        <f t="shared" si="16"/>
        <v>-0.20818687398679514</v>
      </c>
      <c r="M186" s="33"/>
      <c r="N186" s="33"/>
      <c r="O186" s="33"/>
      <c r="P186" s="153" t="s">
        <v>22483</v>
      </c>
      <c r="Q186" s="33" t="s">
        <v>503</v>
      </c>
      <c r="R186" s="33" t="s">
        <v>503</v>
      </c>
      <c r="S186" s="33" t="s">
        <v>503</v>
      </c>
      <c r="T186" s="33" t="s">
        <v>381</v>
      </c>
      <c r="U186" s="97" t="s">
        <v>2956</v>
      </c>
      <c r="V186" s="97" t="s">
        <v>2954</v>
      </c>
      <c r="W186" s="97" t="s">
        <v>2954</v>
      </c>
      <c r="X186" s="97" t="s">
        <v>2953</v>
      </c>
      <c r="Y186" s="97" t="s">
        <v>2954</v>
      </c>
      <c r="Z186" s="97" t="s">
        <v>2953</v>
      </c>
      <c r="AA186" s="97" t="s">
        <v>2953</v>
      </c>
      <c r="AB186" s="126" t="s">
        <v>24926</v>
      </c>
      <c r="AC186" s="29"/>
      <c r="AD186" s="29"/>
      <c r="AE186" s="29"/>
      <c r="AF186" s="137" t="s">
        <v>22483</v>
      </c>
      <c r="AG186" s="30">
        <f t="shared" si="17"/>
        <v>2</v>
      </c>
      <c r="AH186" s="31" t="str">
        <f t="shared" si="18"/>
        <v>HK-160016</v>
      </c>
      <c r="AI186" s="30">
        <v>2009030253</v>
      </c>
      <c r="AJ186" s="102">
        <f>IFERROR(VLOOKUP($C186,'分類(コード表)'!$A$3:$B$38,2,FALSE)*1000000000,0)+IFERROR(VLOOKUP($D186,'分類(コード表)'!$C$3:$D$293,2,FALSE)*1000000,0)+IFERROR(VLOOKUP($E186,'分類(コード表)'!$E$3:$F$353,2,FALSE)*1000,0)+IFERROR(VLOOKUP($F186,'分類(コード表)'!$G$3:$H$255,2,FALSE),0)</f>
        <v>2009030253</v>
      </c>
    </row>
    <row r="187" spans="1:36" s="30" customFormat="1" ht="27" customHeight="1" x14ac:dyDescent="0.15">
      <c r="A187" s="32" t="s">
        <v>149</v>
      </c>
      <c r="B187" s="33">
        <v>183</v>
      </c>
      <c r="C187" s="34" t="s">
        <v>382</v>
      </c>
      <c r="D187" s="34" t="s">
        <v>331</v>
      </c>
      <c r="E187" s="35" t="s">
        <v>150</v>
      </c>
      <c r="F187" s="33" t="s">
        <v>503</v>
      </c>
      <c r="G187" s="34" t="s">
        <v>20383</v>
      </c>
      <c r="H187" s="36" t="s">
        <v>20384</v>
      </c>
      <c r="I187" s="33">
        <v>68300</v>
      </c>
      <c r="J187" s="33">
        <v>27000</v>
      </c>
      <c r="K187" s="33" t="s">
        <v>14062</v>
      </c>
      <c r="L187" s="37">
        <f t="shared" si="16"/>
        <v>-1.5296296296296297</v>
      </c>
      <c r="M187" s="33"/>
      <c r="N187" s="33"/>
      <c r="O187" s="33"/>
      <c r="P187" s="153" t="s">
        <v>22549</v>
      </c>
      <c r="Q187" s="38" t="s">
        <v>503</v>
      </c>
      <c r="R187" s="33" t="s">
        <v>503</v>
      </c>
      <c r="S187" s="33" t="s">
        <v>503</v>
      </c>
      <c r="T187" s="33" t="s">
        <v>381</v>
      </c>
      <c r="U187" s="33" t="s">
        <v>2956</v>
      </c>
      <c r="V187" s="33" t="s">
        <v>2953</v>
      </c>
      <c r="W187" s="33" t="s">
        <v>2954</v>
      </c>
      <c r="X187" s="33" t="s">
        <v>2953</v>
      </c>
      <c r="Y187" s="33" t="s">
        <v>2953</v>
      </c>
      <c r="Z187" s="33" t="s">
        <v>2954</v>
      </c>
      <c r="AA187" s="33" t="s">
        <v>2953</v>
      </c>
      <c r="AB187" s="39" t="s">
        <v>26494</v>
      </c>
      <c r="AC187" s="29"/>
      <c r="AD187" s="29"/>
      <c r="AE187" s="29"/>
      <c r="AF187" s="137" t="s">
        <v>22549</v>
      </c>
      <c r="AG187" s="30">
        <f t="shared" si="17"/>
        <v>2</v>
      </c>
      <c r="AH187" s="31" t="str">
        <f t="shared" si="18"/>
        <v>QS-140011</v>
      </c>
      <c r="AI187" s="30">
        <v>2009351000</v>
      </c>
      <c r="AJ187" s="102">
        <f>IFERROR(VLOOKUP($C187,'分類(コード表)'!$A$3:$B$38,2,FALSE)*1000000000,0)+IFERROR(VLOOKUP($D187,'分類(コード表)'!$C$3:$D$293,2,FALSE)*1000000,0)+IFERROR(VLOOKUP($E187,'分類(コード表)'!$E$3:$F$353,2,FALSE)*1000,0)+IFERROR(VLOOKUP($F187,'分類(コード表)'!$G$3:$H$255,2,FALSE),0)</f>
        <v>2009351000</v>
      </c>
    </row>
    <row r="188" spans="1:36" s="30" customFormat="1" ht="27" customHeight="1" x14ac:dyDescent="0.15">
      <c r="A188" s="32" t="s">
        <v>149</v>
      </c>
      <c r="B188" s="33">
        <v>184</v>
      </c>
      <c r="C188" s="34" t="s">
        <v>382</v>
      </c>
      <c r="D188" s="34" t="s">
        <v>60</v>
      </c>
      <c r="E188" s="35" t="s">
        <v>12038</v>
      </c>
      <c r="F188" s="33"/>
      <c r="G188" s="34" t="s">
        <v>970</v>
      </c>
      <c r="H188" s="36" t="s">
        <v>2294</v>
      </c>
      <c r="I188" s="33">
        <v>1938441.72</v>
      </c>
      <c r="J188" s="33">
        <v>1938441.72</v>
      </c>
      <c r="K188" s="33" t="s">
        <v>2453</v>
      </c>
      <c r="L188" s="37">
        <f t="shared" si="16"/>
        <v>0</v>
      </c>
      <c r="M188" s="33"/>
      <c r="N188" s="33" t="s">
        <v>24776</v>
      </c>
      <c r="O188" s="33"/>
      <c r="P188" s="153" t="s">
        <v>35594</v>
      </c>
      <c r="Q188" s="38" t="s">
        <v>578</v>
      </c>
      <c r="R188" s="33"/>
      <c r="S188" s="33"/>
      <c r="T188" s="33" t="s">
        <v>2744</v>
      </c>
      <c r="U188" s="33" t="s">
        <v>2954</v>
      </c>
      <c r="V188" s="33" t="s">
        <v>2953</v>
      </c>
      <c r="W188" s="33" t="s">
        <v>2954</v>
      </c>
      <c r="X188" s="33" t="s">
        <v>2953</v>
      </c>
      <c r="Y188" s="33" t="s">
        <v>2953</v>
      </c>
      <c r="Z188" s="33" t="s">
        <v>2954</v>
      </c>
      <c r="AA188" s="33" t="s">
        <v>2953</v>
      </c>
      <c r="AB188" s="39" t="s">
        <v>24927</v>
      </c>
      <c r="AC188" s="29"/>
      <c r="AD188" s="29"/>
      <c r="AE188" s="29"/>
      <c r="AF188" s="137" t="s">
        <v>1534</v>
      </c>
      <c r="AG188" s="30">
        <f t="shared" si="17"/>
        <v>2</v>
      </c>
      <c r="AH188" s="31" t="str">
        <f t="shared" si="18"/>
        <v>QS-110002</v>
      </c>
      <c r="AI188" s="30">
        <v>2010032000</v>
      </c>
      <c r="AJ188" s="102">
        <f>IFERROR(VLOOKUP($C188,'分類(コード表)'!$A$3:$B$38,2,FALSE)*1000000000,0)+IFERROR(VLOOKUP($D188,'分類(コード表)'!$C$3:$D$293,2,FALSE)*1000000,0)+IFERROR(VLOOKUP($E188,'分類(コード表)'!$E$3:$F$353,2,FALSE)*1000,0)+IFERROR(VLOOKUP($F188,'分類(コード表)'!$G$3:$H$255,2,FALSE),0)</f>
        <v>2010032000</v>
      </c>
    </row>
    <row r="189" spans="1:36" s="30" customFormat="1" ht="27" customHeight="1" x14ac:dyDescent="0.15">
      <c r="A189" s="32" t="s">
        <v>149</v>
      </c>
      <c r="B189" s="33">
        <v>185</v>
      </c>
      <c r="C189" s="34" t="s">
        <v>382</v>
      </c>
      <c r="D189" s="34" t="s">
        <v>60</v>
      </c>
      <c r="E189" s="35" t="s">
        <v>180</v>
      </c>
      <c r="F189" s="33"/>
      <c r="G189" s="34" t="s">
        <v>741</v>
      </c>
      <c r="H189" s="36" t="s">
        <v>1919</v>
      </c>
      <c r="I189" s="33">
        <v>2064000</v>
      </c>
      <c r="J189" s="33">
        <v>2055000</v>
      </c>
      <c r="K189" s="33" t="s">
        <v>2575</v>
      </c>
      <c r="L189" s="37">
        <f t="shared" si="16"/>
        <v>-4.3795620437956373E-3</v>
      </c>
      <c r="M189" s="33"/>
      <c r="N189" s="33" t="s">
        <v>24776</v>
      </c>
      <c r="O189" s="33"/>
      <c r="P189" s="153" t="s">
        <v>29538</v>
      </c>
      <c r="Q189" s="38"/>
      <c r="R189" s="33"/>
      <c r="S189" s="33"/>
      <c r="T189" s="33" t="s">
        <v>2744</v>
      </c>
      <c r="U189" s="33" t="s">
        <v>2953</v>
      </c>
      <c r="V189" s="33" t="s">
        <v>2955</v>
      </c>
      <c r="W189" s="33" t="s">
        <v>2954</v>
      </c>
      <c r="X189" s="33" t="s">
        <v>2954</v>
      </c>
      <c r="Y189" s="33" t="s">
        <v>2954</v>
      </c>
      <c r="Z189" s="33" t="s">
        <v>2954</v>
      </c>
      <c r="AA189" s="33" t="s">
        <v>2954</v>
      </c>
      <c r="AB189" s="39" t="s">
        <v>24928</v>
      </c>
      <c r="AC189" s="29"/>
      <c r="AD189" s="29"/>
      <c r="AE189" s="29"/>
      <c r="AF189" s="137" t="s">
        <v>1257</v>
      </c>
      <c r="AG189" s="30">
        <f t="shared" si="17"/>
        <v>2</v>
      </c>
      <c r="AH189" s="31" t="str">
        <f t="shared" si="18"/>
        <v>HR-110013</v>
      </c>
      <c r="AI189" s="30">
        <v>2010033000</v>
      </c>
      <c r="AJ189" s="102">
        <f>IFERROR(VLOOKUP($C189,'分類(コード表)'!$A$3:$B$38,2,FALSE)*1000000000,0)+IFERROR(VLOOKUP($D189,'分類(コード表)'!$C$3:$D$293,2,FALSE)*1000000,0)+IFERROR(VLOOKUP($E189,'分類(コード表)'!$E$3:$F$353,2,FALSE)*1000,0)+IFERROR(VLOOKUP($F189,'分類(コード表)'!$G$3:$H$255,2,FALSE),0)</f>
        <v>2010033000</v>
      </c>
    </row>
    <row r="190" spans="1:36" s="30" customFormat="1" ht="27" customHeight="1" x14ac:dyDescent="0.15">
      <c r="A190" s="32" t="s">
        <v>149</v>
      </c>
      <c r="B190" s="33">
        <v>186</v>
      </c>
      <c r="C190" s="34" t="s">
        <v>382</v>
      </c>
      <c r="D190" s="34" t="s">
        <v>60</v>
      </c>
      <c r="E190" s="35" t="s">
        <v>180</v>
      </c>
      <c r="F190" s="33"/>
      <c r="G190" s="34" t="s">
        <v>13847</v>
      </c>
      <c r="H190" s="36" t="s">
        <v>13848</v>
      </c>
      <c r="I190" s="33">
        <v>367000</v>
      </c>
      <c r="J190" s="33">
        <v>482000</v>
      </c>
      <c r="K190" s="33" t="s">
        <v>22078</v>
      </c>
      <c r="L190" s="37">
        <f t="shared" si="16"/>
        <v>0.2385892116182573</v>
      </c>
      <c r="M190" s="33"/>
      <c r="N190" s="33" t="s">
        <v>24776</v>
      </c>
      <c r="O190" s="33"/>
      <c r="P190" s="153" t="s">
        <v>3030</v>
      </c>
      <c r="Q190" s="38" t="s">
        <v>503</v>
      </c>
      <c r="R190" s="33"/>
      <c r="S190" s="33"/>
      <c r="T190" s="33" t="s">
        <v>2744</v>
      </c>
      <c r="U190" s="33" t="s">
        <v>2954</v>
      </c>
      <c r="V190" s="33" t="s">
        <v>2954</v>
      </c>
      <c r="W190" s="33" t="s">
        <v>2953</v>
      </c>
      <c r="X190" s="33" t="s">
        <v>2954</v>
      </c>
      <c r="Y190" s="33" t="s">
        <v>2954</v>
      </c>
      <c r="Z190" s="33" t="s">
        <v>2954</v>
      </c>
      <c r="AA190" s="33" t="s">
        <v>2954</v>
      </c>
      <c r="AB190" s="39" t="s">
        <v>24929</v>
      </c>
      <c r="AC190" s="29"/>
      <c r="AD190" s="29"/>
      <c r="AE190" s="29"/>
      <c r="AF190" s="137" t="s">
        <v>3030</v>
      </c>
      <c r="AG190" s="30">
        <f t="shared" si="17"/>
        <v>2</v>
      </c>
      <c r="AH190" s="31" t="str">
        <f t="shared" si="18"/>
        <v>CG-160016</v>
      </c>
      <c r="AI190" s="30">
        <v>2010033000</v>
      </c>
      <c r="AJ190" s="102">
        <f>IFERROR(VLOOKUP($C190,'分類(コード表)'!$A$3:$B$38,2,FALSE)*1000000000,0)+IFERROR(VLOOKUP($D190,'分類(コード表)'!$C$3:$D$293,2,FALSE)*1000000,0)+IFERROR(VLOOKUP($E190,'分類(コード表)'!$E$3:$F$353,2,FALSE)*1000,0)+IFERROR(VLOOKUP($F190,'分類(コード表)'!$G$3:$H$255,2,FALSE),0)</f>
        <v>2010033000</v>
      </c>
    </row>
    <row r="191" spans="1:36" s="30" customFormat="1" ht="27" customHeight="1" x14ac:dyDescent="0.15">
      <c r="A191" s="32" t="s">
        <v>149</v>
      </c>
      <c r="B191" s="33">
        <v>187</v>
      </c>
      <c r="C191" s="34" t="s">
        <v>382</v>
      </c>
      <c r="D191" s="34" t="s">
        <v>60</v>
      </c>
      <c r="E191" s="35" t="s">
        <v>180</v>
      </c>
      <c r="F191" s="33"/>
      <c r="G191" s="34" t="s">
        <v>20492</v>
      </c>
      <c r="H191" s="36" t="s">
        <v>13301</v>
      </c>
      <c r="I191" s="33">
        <v>113072.27</v>
      </c>
      <c r="J191" s="33">
        <v>126330.4</v>
      </c>
      <c r="K191" s="33" t="s">
        <v>22078</v>
      </c>
      <c r="L191" s="37">
        <f t="shared" si="16"/>
        <v>0.10494805684142527</v>
      </c>
      <c r="M191" s="33"/>
      <c r="N191" s="33" t="s">
        <v>24776</v>
      </c>
      <c r="O191" s="33"/>
      <c r="P191" s="153" t="s">
        <v>3050</v>
      </c>
      <c r="Q191" s="33" t="s">
        <v>578</v>
      </c>
      <c r="R191" s="33"/>
      <c r="S191" s="33"/>
      <c r="T191" s="33" t="s">
        <v>2744</v>
      </c>
      <c r="U191" s="33" t="s">
        <v>2954</v>
      </c>
      <c r="V191" s="33" t="s">
        <v>2954</v>
      </c>
      <c r="W191" s="33" t="s">
        <v>2953</v>
      </c>
      <c r="X191" s="33" t="s">
        <v>2953</v>
      </c>
      <c r="Y191" s="33" t="s">
        <v>2953</v>
      </c>
      <c r="Z191" s="33" t="s">
        <v>2954</v>
      </c>
      <c r="AA191" s="33" t="s">
        <v>2953</v>
      </c>
      <c r="AB191" s="39" t="s">
        <v>24930</v>
      </c>
      <c r="AC191" s="29"/>
      <c r="AD191" s="29"/>
      <c r="AE191" s="29"/>
      <c r="AF191" s="137" t="s">
        <v>3050</v>
      </c>
      <c r="AG191" s="30">
        <f t="shared" si="17"/>
        <v>2</v>
      </c>
      <c r="AH191" s="31" t="str">
        <f t="shared" si="18"/>
        <v>QS-160026</v>
      </c>
      <c r="AI191" s="30">
        <v>2010033000</v>
      </c>
      <c r="AJ191" s="102">
        <f>IFERROR(VLOOKUP($C191,'分類(コード表)'!$A$3:$B$38,2,FALSE)*1000000000,0)+IFERROR(VLOOKUP($D191,'分類(コード表)'!$C$3:$D$293,2,FALSE)*1000000,0)+IFERROR(VLOOKUP($E191,'分類(コード表)'!$E$3:$F$353,2,FALSE)*1000,0)+IFERROR(VLOOKUP($F191,'分類(コード表)'!$G$3:$H$255,2,FALSE),0)</f>
        <v>2010033000</v>
      </c>
    </row>
    <row r="192" spans="1:36" s="30" customFormat="1" ht="27" customHeight="1" x14ac:dyDescent="0.15">
      <c r="A192" s="32" t="s">
        <v>149</v>
      </c>
      <c r="B192" s="33">
        <v>188</v>
      </c>
      <c r="C192" s="34" t="s">
        <v>382</v>
      </c>
      <c r="D192" s="34" t="s">
        <v>60</v>
      </c>
      <c r="E192" s="35" t="s">
        <v>449</v>
      </c>
      <c r="F192" s="33"/>
      <c r="G192" s="34" t="s">
        <v>961</v>
      </c>
      <c r="H192" s="36" t="s">
        <v>2269</v>
      </c>
      <c r="I192" s="33">
        <v>35948702</v>
      </c>
      <c r="J192" s="33">
        <v>41173944</v>
      </c>
      <c r="K192" s="33" t="s">
        <v>2697</v>
      </c>
      <c r="L192" s="37">
        <f t="shared" si="16"/>
        <v>0.12690652126985935</v>
      </c>
      <c r="M192" s="33"/>
      <c r="N192" s="33" t="s">
        <v>24776</v>
      </c>
      <c r="O192" s="33"/>
      <c r="P192" s="153" t="s">
        <v>10390</v>
      </c>
      <c r="Q192" s="38" t="s">
        <v>2756</v>
      </c>
      <c r="R192" s="33"/>
      <c r="S192" s="33"/>
      <c r="T192" s="33" t="s">
        <v>2744</v>
      </c>
      <c r="U192" s="33" t="s">
        <v>2954</v>
      </c>
      <c r="V192" s="33" t="s">
        <v>2954</v>
      </c>
      <c r="W192" s="33" t="s">
        <v>2953</v>
      </c>
      <c r="X192" s="33" t="s">
        <v>2954</v>
      </c>
      <c r="Y192" s="33" t="s">
        <v>2954</v>
      </c>
      <c r="Z192" s="33" t="s">
        <v>2954</v>
      </c>
      <c r="AA192" s="33" t="s">
        <v>2954</v>
      </c>
      <c r="AB192" s="39" t="s">
        <v>24931</v>
      </c>
      <c r="AC192" s="29"/>
      <c r="AD192" s="29"/>
      <c r="AE192" s="29"/>
      <c r="AF192" s="137" t="s">
        <v>10390</v>
      </c>
      <c r="AG192" s="30">
        <f t="shared" si="17"/>
        <v>2</v>
      </c>
      <c r="AH192" s="31" t="str">
        <f t="shared" si="18"/>
        <v>QS-090004</v>
      </c>
      <c r="AI192" s="30">
        <v>2010037000</v>
      </c>
      <c r="AJ192" s="102">
        <f>IFERROR(VLOOKUP($C192,'分類(コード表)'!$A$3:$B$38,2,FALSE)*1000000000,0)+IFERROR(VLOOKUP($D192,'分類(コード表)'!$C$3:$D$293,2,FALSE)*1000000,0)+IFERROR(VLOOKUP($E192,'分類(コード表)'!$E$3:$F$353,2,FALSE)*1000,0)+IFERROR(VLOOKUP($F192,'分類(コード表)'!$G$3:$H$255,2,FALSE),0)</f>
        <v>2010037000</v>
      </c>
    </row>
    <row r="193" spans="1:36" s="30" customFormat="1" ht="27" customHeight="1" x14ac:dyDescent="0.15">
      <c r="A193" s="32" t="s">
        <v>149</v>
      </c>
      <c r="B193" s="33">
        <v>189</v>
      </c>
      <c r="C193" s="34" t="s">
        <v>382</v>
      </c>
      <c r="D193" s="34" t="s">
        <v>60</v>
      </c>
      <c r="E193" s="35" t="s">
        <v>503</v>
      </c>
      <c r="F193" s="34" t="s">
        <v>503</v>
      </c>
      <c r="G193" s="34" t="s">
        <v>17651</v>
      </c>
      <c r="H193" s="36" t="s">
        <v>17652</v>
      </c>
      <c r="I193" s="33">
        <v>5582136</v>
      </c>
      <c r="J193" s="33">
        <v>9176100</v>
      </c>
      <c r="K193" s="33" t="s">
        <v>24465</v>
      </c>
      <c r="L193" s="37">
        <f t="shared" si="16"/>
        <v>0.39166574034720636</v>
      </c>
      <c r="M193" s="33"/>
      <c r="N193" s="33"/>
      <c r="O193" s="33"/>
      <c r="P193" s="153" t="s">
        <v>22558</v>
      </c>
      <c r="Q193" s="33" t="s">
        <v>503</v>
      </c>
      <c r="R193" s="33" t="s">
        <v>503</v>
      </c>
      <c r="S193" s="33" t="s">
        <v>503</v>
      </c>
      <c r="T193" s="33" t="s">
        <v>381</v>
      </c>
      <c r="U193" s="33" t="s">
        <v>2954</v>
      </c>
      <c r="V193" s="33" t="s">
        <v>2954</v>
      </c>
      <c r="W193" s="33" t="s">
        <v>2953</v>
      </c>
      <c r="X193" s="33" t="s">
        <v>2954</v>
      </c>
      <c r="Y193" s="33" t="s">
        <v>2954</v>
      </c>
      <c r="Z193" s="33" t="s">
        <v>2953</v>
      </c>
      <c r="AA193" s="33" t="s">
        <v>2954</v>
      </c>
      <c r="AB193" s="39" t="s">
        <v>26495</v>
      </c>
      <c r="AC193" s="29"/>
      <c r="AD193" s="29"/>
      <c r="AE193" s="29"/>
      <c r="AF193" s="137" t="s">
        <v>22558</v>
      </c>
      <c r="AG193" s="30">
        <f t="shared" si="17"/>
        <v>2</v>
      </c>
      <c r="AH193" s="31" t="str">
        <f t="shared" si="18"/>
        <v>KT-140015</v>
      </c>
      <c r="AI193" s="30">
        <v>2010000000</v>
      </c>
      <c r="AJ193" s="102">
        <f>IFERROR(VLOOKUP($C193,'分類(コード表)'!$A$3:$B$38,2,FALSE)*1000000000,0)+IFERROR(VLOOKUP($D193,'分類(コード表)'!$C$3:$D$293,2,FALSE)*1000000,0)+IFERROR(VLOOKUP($E193,'分類(コード表)'!$E$3:$F$353,2,FALSE)*1000,0)+IFERROR(VLOOKUP($F193,'分類(コード表)'!$G$3:$H$255,2,FALSE),0)</f>
        <v>2010000000</v>
      </c>
    </row>
    <row r="194" spans="1:36" s="30" customFormat="1" ht="27" customHeight="1" x14ac:dyDescent="0.15">
      <c r="A194" s="32" t="s">
        <v>149</v>
      </c>
      <c r="B194" s="33">
        <v>190</v>
      </c>
      <c r="C194" s="34" t="s">
        <v>382</v>
      </c>
      <c r="D194" s="34" t="s">
        <v>60</v>
      </c>
      <c r="E194" s="35" t="s">
        <v>12041</v>
      </c>
      <c r="F194" s="33" t="s">
        <v>12046</v>
      </c>
      <c r="G194" s="34" t="s">
        <v>13086</v>
      </c>
      <c r="H194" s="36" t="s">
        <v>13087</v>
      </c>
      <c r="I194" s="33">
        <v>42757702</v>
      </c>
      <c r="J194" s="33">
        <v>55445912</v>
      </c>
      <c r="K194" s="33" t="s">
        <v>22093</v>
      </c>
      <c r="L194" s="37">
        <f t="shared" si="16"/>
        <v>0.2288394138056562</v>
      </c>
      <c r="M194" s="33"/>
      <c r="N194" s="33"/>
      <c r="O194" s="33"/>
      <c r="P194" s="153" t="s">
        <v>22468</v>
      </c>
      <c r="Q194" s="33" t="s">
        <v>578</v>
      </c>
      <c r="R194" s="33" t="s">
        <v>503</v>
      </c>
      <c r="S194" s="33" t="s">
        <v>503</v>
      </c>
      <c r="T194" s="33" t="s">
        <v>381</v>
      </c>
      <c r="U194" s="33" t="s">
        <v>2954</v>
      </c>
      <c r="V194" s="33" t="s">
        <v>2954</v>
      </c>
      <c r="W194" s="33" t="s">
        <v>2954</v>
      </c>
      <c r="X194" s="33" t="s">
        <v>2954</v>
      </c>
      <c r="Y194" s="33" t="s">
        <v>2955</v>
      </c>
      <c r="Z194" s="33" t="s">
        <v>2954</v>
      </c>
      <c r="AA194" s="33" t="s">
        <v>2954</v>
      </c>
      <c r="AB194" s="39" t="s">
        <v>24932</v>
      </c>
      <c r="AC194" s="29"/>
      <c r="AD194" s="29"/>
      <c r="AE194" s="29"/>
      <c r="AF194" s="137" t="s">
        <v>22468</v>
      </c>
      <c r="AG194" s="30">
        <f t="shared" si="17"/>
        <v>2</v>
      </c>
      <c r="AH194" s="31" t="str">
        <f t="shared" si="18"/>
        <v>CB-160026</v>
      </c>
      <c r="AI194" s="30">
        <v>2010034035</v>
      </c>
      <c r="AJ194" s="102">
        <f>IFERROR(VLOOKUP($C194,'分類(コード表)'!$A$3:$B$38,2,FALSE)*1000000000,0)+IFERROR(VLOOKUP($D194,'分類(コード表)'!$C$3:$D$293,2,FALSE)*1000000,0)+IFERROR(VLOOKUP($E194,'分類(コード表)'!$E$3:$F$353,2,FALSE)*1000,0)+IFERROR(VLOOKUP($F194,'分類(コード表)'!$G$3:$H$255,2,FALSE),0)</f>
        <v>2010034035</v>
      </c>
    </row>
    <row r="195" spans="1:36" s="30" customFormat="1" ht="27" customHeight="1" x14ac:dyDescent="0.15">
      <c r="A195" s="32" t="s">
        <v>149</v>
      </c>
      <c r="B195" s="33">
        <v>191</v>
      </c>
      <c r="C195" s="34" t="s">
        <v>382</v>
      </c>
      <c r="D195" s="34" t="s">
        <v>60</v>
      </c>
      <c r="E195" s="35" t="s">
        <v>503</v>
      </c>
      <c r="F195" s="33" t="s">
        <v>503</v>
      </c>
      <c r="G195" s="34" t="s">
        <v>14363</v>
      </c>
      <c r="H195" s="36" t="s">
        <v>14364</v>
      </c>
      <c r="I195" s="33">
        <v>48534</v>
      </c>
      <c r="J195" s="33">
        <v>77470</v>
      </c>
      <c r="K195" s="33" t="s">
        <v>22059</v>
      </c>
      <c r="L195" s="37">
        <f t="shared" si="16"/>
        <v>0.3735123273525236</v>
      </c>
      <c r="M195" s="33"/>
      <c r="N195" s="33"/>
      <c r="O195" s="33"/>
      <c r="P195" s="153" t="s">
        <v>22426</v>
      </c>
      <c r="Q195" s="33" t="s">
        <v>578</v>
      </c>
      <c r="R195" s="33" t="s">
        <v>503</v>
      </c>
      <c r="S195" s="33" t="s">
        <v>503</v>
      </c>
      <c r="T195" s="33" t="s">
        <v>381</v>
      </c>
      <c r="U195" s="33" t="s">
        <v>2954</v>
      </c>
      <c r="V195" s="33" t="s">
        <v>2954</v>
      </c>
      <c r="W195" s="33" t="s">
        <v>2954</v>
      </c>
      <c r="X195" s="33" t="s">
        <v>2954</v>
      </c>
      <c r="Y195" s="33" t="s">
        <v>2954</v>
      </c>
      <c r="Z195" s="33" t="s">
        <v>2953</v>
      </c>
      <c r="AA195" s="33" t="s">
        <v>2954</v>
      </c>
      <c r="AB195" s="39" t="s">
        <v>26496</v>
      </c>
      <c r="AC195" s="29"/>
      <c r="AD195" s="29"/>
      <c r="AE195" s="29"/>
      <c r="AF195" s="137" t="s">
        <v>22426</v>
      </c>
      <c r="AG195" s="30">
        <f t="shared" si="17"/>
        <v>2</v>
      </c>
      <c r="AH195" s="31" t="str">
        <f t="shared" si="18"/>
        <v>HK-180005</v>
      </c>
      <c r="AI195" s="30">
        <v>2010000000</v>
      </c>
      <c r="AJ195" s="102">
        <f>IFERROR(VLOOKUP($C195,'分類(コード表)'!$A$3:$B$38,2,FALSE)*1000000000,0)+IFERROR(VLOOKUP($D195,'分類(コード表)'!$C$3:$D$293,2,FALSE)*1000000,0)+IFERROR(VLOOKUP($E195,'分類(コード表)'!$E$3:$F$353,2,FALSE)*1000,0)+IFERROR(VLOOKUP($F195,'分類(コード表)'!$G$3:$H$255,2,FALSE),0)</f>
        <v>2010000000</v>
      </c>
    </row>
    <row r="196" spans="1:36" s="30" customFormat="1" ht="27" customHeight="1" x14ac:dyDescent="0.15">
      <c r="A196" s="32" t="s">
        <v>149</v>
      </c>
      <c r="B196" s="33">
        <v>192</v>
      </c>
      <c r="C196" s="34" t="s">
        <v>382</v>
      </c>
      <c r="D196" s="34" t="s">
        <v>60</v>
      </c>
      <c r="E196" s="35" t="s">
        <v>390</v>
      </c>
      <c r="F196" s="33" t="s">
        <v>171</v>
      </c>
      <c r="G196" s="34" t="s">
        <v>18243</v>
      </c>
      <c r="H196" s="36" t="s">
        <v>16143</v>
      </c>
      <c r="I196" s="33">
        <v>1039010</v>
      </c>
      <c r="J196" s="33">
        <v>1405980</v>
      </c>
      <c r="K196" s="33" t="s">
        <v>24476</v>
      </c>
      <c r="L196" s="37">
        <f t="shared" si="16"/>
        <v>0.26100655770352355</v>
      </c>
      <c r="M196" s="33"/>
      <c r="N196" s="33"/>
      <c r="O196" s="33"/>
      <c r="P196" s="153" t="s">
        <v>22449</v>
      </c>
      <c r="Q196" s="33" t="s">
        <v>578</v>
      </c>
      <c r="R196" s="33" t="s">
        <v>503</v>
      </c>
      <c r="S196" s="33" t="s">
        <v>503</v>
      </c>
      <c r="T196" s="33" t="s">
        <v>381</v>
      </c>
      <c r="U196" s="33" t="s">
        <v>2954</v>
      </c>
      <c r="V196" s="33" t="s">
        <v>571</v>
      </c>
      <c r="W196" s="33" t="s">
        <v>2954</v>
      </c>
      <c r="X196" s="33" t="s">
        <v>571</v>
      </c>
      <c r="Y196" s="33" t="s">
        <v>2954</v>
      </c>
      <c r="Z196" s="33" t="s">
        <v>571</v>
      </c>
      <c r="AA196" s="33" t="s">
        <v>2954</v>
      </c>
      <c r="AB196" s="39" t="s">
        <v>24933</v>
      </c>
      <c r="AC196" s="29"/>
      <c r="AD196" s="29"/>
      <c r="AE196" s="29"/>
      <c r="AF196" s="137" t="s">
        <v>22449</v>
      </c>
      <c r="AG196" s="30">
        <f t="shared" si="17"/>
        <v>2</v>
      </c>
      <c r="AH196" s="31" t="str">
        <f t="shared" si="18"/>
        <v>KT-170030</v>
      </c>
      <c r="AI196" s="30">
        <v>2010350252</v>
      </c>
      <c r="AJ196" s="102">
        <f>IFERROR(VLOOKUP($C196,'分類(コード表)'!$A$3:$B$38,2,FALSE)*1000000000,0)+IFERROR(VLOOKUP($D196,'分類(コード表)'!$C$3:$D$293,2,FALSE)*1000000,0)+IFERROR(VLOOKUP($E196,'分類(コード表)'!$E$3:$F$353,2,FALSE)*1000,0)+IFERROR(VLOOKUP($F196,'分類(コード表)'!$G$3:$H$255,2,FALSE),0)</f>
        <v>2010350252</v>
      </c>
    </row>
    <row r="197" spans="1:36" s="30" customFormat="1" ht="27" customHeight="1" x14ac:dyDescent="0.15">
      <c r="A197" s="32" t="s">
        <v>149</v>
      </c>
      <c r="B197" s="33">
        <v>193</v>
      </c>
      <c r="C197" s="34" t="s">
        <v>382</v>
      </c>
      <c r="D197" s="34" t="s">
        <v>76</v>
      </c>
      <c r="E197" s="35" t="s">
        <v>449</v>
      </c>
      <c r="F197" s="33" t="s">
        <v>450</v>
      </c>
      <c r="G197" s="34" t="s">
        <v>960</v>
      </c>
      <c r="H197" s="36" t="s">
        <v>2269</v>
      </c>
      <c r="I197" s="33">
        <v>20467340</v>
      </c>
      <c r="J197" s="33">
        <v>35163470</v>
      </c>
      <c r="K197" s="33" t="s">
        <v>2696</v>
      </c>
      <c r="L197" s="37">
        <f t="shared" si="16"/>
        <v>0.41793742198935424</v>
      </c>
      <c r="M197" s="33"/>
      <c r="N197" s="33" t="s">
        <v>24776</v>
      </c>
      <c r="O197" s="33"/>
      <c r="P197" s="153" t="s">
        <v>10387</v>
      </c>
      <c r="Q197" s="33"/>
      <c r="R197" s="33"/>
      <c r="S197" s="33"/>
      <c r="T197" s="33" t="s">
        <v>2744</v>
      </c>
      <c r="U197" s="33" t="s">
        <v>2953</v>
      </c>
      <c r="V197" s="33" t="s">
        <v>2953</v>
      </c>
      <c r="W197" s="33" t="s">
        <v>2953</v>
      </c>
      <c r="X197" s="33" t="s">
        <v>2953</v>
      </c>
      <c r="Y197" s="33" t="s">
        <v>2953</v>
      </c>
      <c r="Z197" s="33" t="s">
        <v>2954</v>
      </c>
      <c r="AA197" s="33" t="s">
        <v>2953</v>
      </c>
      <c r="AB197" s="39" t="s">
        <v>24934</v>
      </c>
      <c r="AC197" s="29"/>
      <c r="AD197" s="29"/>
      <c r="AE197" s="29"/>
      <c r="AF197" s="137" t="s">
        <v>10387</v>
      </c>
      <c r="AG197" s="30">
        <f t="shared" si="17"/>
        <v>2</v>
      </c>
      <c r="AH197" s="31" t="str">
        <f t="shared" si="18"/>
        <v>QS-090001</v>
      </c>
      <c r="AI197" s="30">
        <v>2011037043</v>
      </c>
      <c r="AJ197" s="102">
        <f>IFERROR(VLOOKUP($C197,'分類(コード表)'!$A$3:$B$38,2,FALSE)*1000000000,0)+IFERROR(VLOOKUP($D197,'分類(コード表)'!$C$3:$D$293,2,FALSE)*1000000,0)+IFERROR(VLOOKUP($E197,'分類(コード表)'!$E$3:$F$353,2,FALSE)*1000,0)+IFERROR(VLOOKUP($F197,'分類(コード表)'!$G$3:$H$255,2,FALSE),0)</f>
        <v>2011037043</v>
      </c>
    </row>
    <row r="198" spans="1:36" s="30" customFormat="1" ht="27" customHeight="1" x14ac:dyDescent="0.15">
      <c r="A198" s="32" t="s">
        <v>149</v>
      </c>
      <c r="B198" s="33">
        <v>194</v>
      </c>
      <c r="C198" s="34" t="s">
        <v>382</v>
      </c>
      <c r="D198" s="34" t="s">
        <v>76</v>
      </c>
      <c r="E198" s="35" t="s">
        <v>449</v>
      </c>
      <c r="F198" s="33" t="s">
        <v>450</v>
      </c>
      <c r="G198" s="34" t="s">
        <v>969</v>
      </c>
      <c r="H198" s="36" t="s">
        <v>2285</v>
      </c>
      <c r="I198" s="33">
        <v>25270688</v>
      </c>
      <c r="J198" s="33">
        <v>38110368</v>
      </c>
      <c r="K198" s="33" t="s">
        <v>2443</v>
      </c>
      <c r="L198" s="37">
        <f t="shared" si="16"/>
        <v>0.33690779370065382</v>
      </c>
      <c r="M198" s="33"/>
      <c r="N198" s="33" t="s">
        <v>24776</v>
      </c>
      <c r="O198" s="33"/>
      <c r="P198" s="153" t="s">
        <v>24267</v>
      </c>
      <c r="Q198" s="38" t="s">
        <v>578</v>
      </c>
      <c r="R198" s="33"/>
      <c r="S198" s="33"/>
      <c r="T198" s="33" t="s">
        <v>2744</v>
      </c>
      <c r="U198" s="33" t="s">
        <v>2953</v>
      </c>
      <c r="V198" s="33" t="s">
        <v>2953</v>
      </c>
      <c r="W198" s="33" t="s">
        <v>2953</v>
      </c>
      <c r="X198" s="33" t="s">
        <v>2954</v>
      </c>
      <c r="Y198" s="33" t="s">
        <v>2954</v>
      </c>
      <c r="Z198" s="33" t="s">
        <v>2953</v>
      </c>
      <c r="AA198" s="33" t="s">
        <v>2953</v>
      </c>
      <c r="AB198" s="39" t="s">
        <v>24935</v>
      </c>
      <c r="AC198" s="29"/>
      <c r="AD198" s="29"/>
      <c r="AE198" s="29"/>
      <c r="AF198" s="137" t="s">
        <v>1526</v>
      </c>
      <c r="AG198" s="30">
        <f t="shared" si="17"/>
        <v>2</v>
      </c>
      <c r="AH198" s="31" t="str">
        <f t="shared" si="18"/>
        <v>QS-100022</v>
      </c>
      <c r="AI198" s="30">
        <v>2011037043</v>
      </c>
      <c r="AJ198" s="102">
        <f>IFERROR(VLOOKUP($C198,'分類(コード表)'!$A$3:$B$38,2,FALSE)*1000000000,0)+IFERROR(VLOOKUP($D198,'分類(コード表)'!$C$3:$D$293,2,FALSE)*1000000,0)+IFERROR(VLOOKUP($E198,'分類(コード表)'!$E$3:$F$353,2,FALSE)*1000,0)+IFERROR(VLOOKUP($F198,'分類(コード表)'!$G$3:$H$255,2,FALSE),0)</f>
        <v>2011037043</v>
      </c>
    </row>
    <row r="199" spans="1:36" s="30" customFormat="1" ht="27" customHeight="1" x14ac:dyDescent="0.15">
      <c r="A199" s="32" t="s">
        <v>149</v>
      </c>
      <c r="B199" s="33">
        <v>195</v>
      </c>
      <c r="C199" s="34" t="s">
        <v>382</v>
      </c>
      <c r="D199" s="34" t="s">
        <v>76</v>
      </c>
      <c r="E199" s="35" t="s">
        <v>449</v>
      </c>
      <c r="F199" s="33" t="s">
        <v>450</v>
      </c>
      <c r="G199" s="34" t="s">
        <v>20535</v>
      </c>
      <c r="H199" s="36" t="s">
        <v>20536</v>
      </c>
      <c r="I199" s="33">
        <v>34548500</v>
      </c>
      <c r="J199" s="33">
        <v>249483900</v>
      </c>
      <c r="K199" s="33" t="s">
        <v>22077</v>
      </c>
      <c r="L199" s="37">
        <f t="shared" si="16"/>
        <v>0.86152012214014606</v>
      </c>
      <c r="M199" s="33"/>
      <c r="N199" s="33" t="s">
        <v>24776</v>
      </c>
      <c r="O199" s="33"/>
      <c r="P199" s="153" t="s">
        <v>3029</v>
      </c>
      <c r="Q199" s="97" t="s">
        <v>26726</v>
      </c>
      <c r="R199" s="33"/>
      <c r="S199" s="33"/>
      <c r="T199" s="33" t="s">
        <v>2744</v>
      </c>
      <c r="U199" s="33" t="s">
        <v>2954</v>
      </c>
      <c r="V199" s="33" t="s">
        <v>2954</v>
      </c>
      <c r="W199" s="33" t="s">
        <v>2954</v>
      </c>
      <c r="X199" s="33" t="s">
        <v>2953</v>
      </c>
      <c r="Y199" s="33" t="s">
        <v>2954</v>
      </c>
      <c r="Z199" s="33" t="s">
        <v>2954</v>
      </c>
      <c r="AA199" s="33" t="s">
        <v>2954</v>
      </c>
      <c r="AB199" s="39" t="s">
        <v>24936</v>
      </c>
      <c r="AC199" s="29"/>
      <c r="AD199" s="29"/>
      <c r="AE199" s="29"/>
      <c r="AF199" s="137" t="s">
        <v>3029</v>
      </c>
      <c r="AG199" s="30">
        <f t="shared" si="17"/>
        <v>2</v>
      </c>
      <c r="AH199" s="31" t="str">
        <f t="shared" si="18"/>
        <v>QS-160049</v>
      </c>
      <c r="AI199" s="30">
        <v>2011037043</v>
      </c>
      <c r="AJ199" s="102">
        <f>IFERROR(VLOOKUP($C199,'分類(コード表)'!$A$3:$B$38,2,FALSE)*1000000000,0)+IFERROR(VLOOKUP($D199,'分類(コード表)'!$C$3:$D$293,2,FALSE)*1000000,0)+IFERROR(VLOOKUP($E199,'分類(コード表)'!$E$3:$F$353,2,FALSE)*1000,0)+IFERROR(VLOOKUP($F199,'分類(コード表)'!$G$3:$H$255,2,FALSE),0)</f>
        <v>2011037043</v>
      </c>
    </row>
    <row r="200" spans="1:36" s="30" customFormat="1" ht="27" customHeight="1" x14ac:dyDescent="0.15">
      <c r="A200" s="32" t="s">
        <v>149</v>
      </c>
      <c r="B200" s="33">
        <v>196</v>
      </c>
      <c r="C200" s="34" t="s">
        <v>382</v>
      </c>
      <c r="D200" s="34" t="s">
        <v>76</v>
      </c>
      <c r="E200" s="35" t="s">
        <v>449</v>
      </c>
      <c r="F200" s="34" t="s">
        <v>450</v>
      </c>
      <c r="G200" s="34" t="s">
        <v>20650</v>
      </c>
      <c r="H200" s="36" t="s">
        <v>20651</v>
      </c>
      <c r="I200" s="33">
        <v>42640800</v>
      </c>
      <c r="J200" s="33">
        <v>84587600</v>
      </c>
      <c r="K200" s="33" t="s">
        <v>22104</v>
      </c>
      <c r="L200" s="37">
        <f t="shared" si="16"/>
        <v>0.49589774387735319</v>
      </c>
      <c r="M200" s="33"/>
      <c r="N200" s="33"/>
      <c r="O200" s="33"/>
      <c r="P200" s="153" t="s">
        <v>22417</v>
      </c>
      <c r="Q200" s="38" t="s">
        <v>578</v>
      </c>
      <c r="R200" s="33" t="s">
        <v>503</v>
      </c>
      <c r="S200" s="33" t="s">
        <v>503</v>
      </c>
      <c r="T200" s="33" t="s">
        <v>381</v>
      </c>
      <c r="U200" s="33" t="s">
        <v>2954</v>
      </c>
      <c r="V200" s="33" t="s">
        <v>2955</v>
      </c>
      <c r="W200" s="33" t="s">
        <v>2954</v>
      </c>
      <c r="X200" s="33" t="s">
        <v>2954</v>
      </c>
      <c r="Y200" s="33" t="s">
        <v>2954</v>
      </c>
      <c r="Z200" s="33" t="s">
        <v>2953</v>
      </c>
      <c r="AA200" s="33" t="s">
        <v>2954</v>
      </c>
      <c r="AB200" s="39" t="s">
        <v>24937</v>
      </c>
      <c r="AC200" s="29"/>
      <c r="AD200" s="29"/>
      <c r="AE200" s="29"/>
      <c r="AF200" s="137" t="s">
        <v>22417</v>
      </c>
      <c r="AG200" s="30">
        <f t="shared" si="17"/>
        <v>2</v>
      </c>
      <c r="AH200" s="31" t="str">
        <f t="shared" si="18"/>
        <v>QS-180012</v>
      </c>
      <c r="AI200" s="30">
        <v>2011037043</v>
      </c>
      <c r="AJ200" s="102">
        <f>IFERROR(VLOOKUP($C200,'分類(コード表)'!$A$3:$B$38,2,FALSE)*1000000000,0)+IFERROR(VLOOKUP($D200,'分類(コード表)'!$C$3:$D$293,2,FALSE)*1000000,0)+IFERROR(VLOOKUP($E200,'分類(コード表)'!$E$3:$F$353,2,FALSE)*1000,0)+IFERROR(VLOOKUP($F200,'分類(コード表)'!$G$3:$H$255,2,FALSE),0)</f>
        <v>2011037043</v>
      </c>
    </row>
    <row r="201" spans="1:36" s="30" customFormat="1" ht="27" customHeight="1" x14ac:dyDescent="0.15">
      <c r="A201" s="32" t="s">
        <v>149</v>
      </c>
      <c r="B201" s="33">
        <v>197</v>
      </c>
      <c r="C201" s="34" t="s">
        <v>382</v>
      </c>
      <c r="D201" s="34" t="s">
        <v>76</v>
      </c>
      <c r="E201" s="34" t="s">
        <v>449</v>
      </c>
      <c r="F201" s="34" t="s">
        <v>2903</v>
      </c>
      <c r="G201" s="34" t="s">
        <v>1010</v>
      </c>
      <c r="H201" s="36" t="s">
        <v>2344</v>
      </c>
      <c r="I201" s="33">
        <v>35797434</v>
      </c>
      <c r="J201" s="33">
        <v>54635540.579999998</v>
      </c>
      <c r="K201" s="33" t="s">
        <v>2722</v>
      </c>
      <c r="L201" s="37">
        <f t="shared" si="16"/>
        <v>0.34479583033348649</v>
      </c>
      <c r="M201" s="33"/>
      <c r="N201" s="33" t="s">
        <v>24776</v>
      </c>
      <c r="O201" s="33"/>
      <c r="P201" s="153" t="s">
        <v>24392</v>
      </c>
      <c r="Q201" s="38" t="s">
        <v>578</v>
      </c>
      <c r="R201" s="33"/>
      <c r="S201" s="33"/>
      <c r="T201" s="33" t="s">
        <v>2744</v>
      </c>
      <c r="U201" s="33" t="s">
        <v>2954</v>
      </c>
      <c r="V201" s="33" t="s">
        <v>2955</v>
      </c>
      <c r="W201" s="33" t="s">
        <v>2953</v>
      </c>
      <c r="X201" s="33" t="s">
        <v>2953</v>
      </c>
      <c r="Y201" s="33" t="s">
        <v>2953</v>
      </c>
      <c r="Z201" s="33" t="s">
        <v>2953</v>
      </c>
      <c r="AA201" s="33" t="s">
        <v>2954</v>
      </c>
      <c r="AB201" s="39" t="s">
        <v>24938</v>
      </c>
      <c r="AC201" s="29"/>
      <c r="AD201" s="29"/>
      <c r="AE201" s="29"/>
      <c r="AF201" s="137" t="s">
        <v>1571</v>
      </c>
      <c r="AG201" s="30">
        <f t="shared" si="17"/>
        <v>2</v>
      </c>
      <c r="AH201" s="31" t="str">
        <f t="shared" si="18"/>
        <v>SK-100012</v>
      </c>
      <c r="AI201" s="30">
        <v>2011037044</v>
      </c>
      <c r="AJ201" s="102">
        <f>IFERROR(VLOOKUP($C201,'分類(コード表)'!$A$3:$B$38,2,FALSE)*1000000000,0)+IFERROR(VLOOKUP($D201,'分類(コード表)'!$C$3:$D$293,2,FALSE)*1000000,0)+IFERROR(VLOOKUP($E201,'分類(コード表)'!$E$3:$F$353,2,FALSE)*1000,0)+IFERROR(VLOOKUP($F201,'分類(コード表)'!$G$3:$H$255,2,FALSE),0)</f>
        <v>2011037044</v>
      </c>
    </row>
    <row r="202" spans="1:36" s="30" customFormat="1" ht="27" customHeight="1" x14ac:dyDescent="0.15">
      <c r="A202" s="32" t="s">
        <v>149</v>
      </c>
      <c r="B202" s="33">
        <v>198</v>
      </c>
      <c r="C202" s="34" t="s">
        <v>382</v>
      </c>
      <c r="D202" s="34" t="s">
        <v>76</v>
      </c>
      <c r="E202" s="35" t="s">
        <v>449</v>
      </c>
      <c r="F202" s="34" t="s">
        <v>2903</v>
      </c>
      <c r="G202" s="34" t="s">
        <v>14792</v>
      </c>
      <c r="H202" s="36" t="s">
        <v>12768</v>
      </c>
      <c r="I202" s="33">
        <v>13615410</v>
      </c>
      <c r="J202" s="33">
        <v>14273186</v>
      </c>
      <c r="K202" s="33" t="s">
        <v>24511</v>
      </c>
      <c r="L202" s="37">
        <f t="shared" si="16"/>
        <v>4.6084735391243359E-2</v>
      </c>
      <c r="M202" s="33"/>
      <c r="N202" s="33"/>
      <c r="O202" s="33"/>
      <c r="P202" s="153" t="s">
        <v>26656</v>
      </c>
      <c r="Q202" s="38" t="s">
        <v>503</v>
      </c>
      <c r="R202" s="33" t="s">
        <v>503</v>
      </c>
      <c r="S202" s="33" t="s">
        <v>503</v>
      </c>
      <c r="T202" s="33" t="s">
        <v>381</v>
      </c>
      <c r="U202" s="33" t="s">
        <v>2953</v>
      </c>
      <c r="V202" s="33" t="s">
        <v>2954</v>
      </c>
      <c r="W202" s="33" t="s">
        <v>2953</v>
      </c>
      <c r="X202" s="33" t="s">
        <v>2953</v>
      </c>
      <c r="Y202" s="33" t="s">
        <v>2954</v>
      </c>
      <c r="Z202" s="33" t="s">
        <v>2953</v>
      </c>
      <c r="AA202" s="33" t="s">
        <v>2953</v>
      </c>
      <c r="AB202" s="39" t="s">
        <v>24939</v>
      </c>
      <c r="AC202" s="29"/>
      <c r="AD202" s="29"/>
      <c r="AE202" s="29"/>
      <c r="AF202" s="137" t="s">
        <v>5508</v>
      </c>
      <c r="AG202" s="30">
        <f t="shared" si="17"/>
        <v>2</v>
      </c>
      <c r="AH202" s="31" t="str">
        <f t="shared" si="18"/>
        <v>HR-140015</v>
      </c>
      <c r="AI202" s="30">
        <v>2011037044</v>
      </c>
      <c r="AJ202" s="102">
        <f>IFERROR(VLOOKUP($C202,'分類(コード表)'!$A$3:$B$38,2,FALSE)*1000000000,0)+IFERROR(VLOOKUP($D202,'分類(コード表)'!$C$3:$D$293,2,FALSE)*1000000,0)+IFERROR(VLOOKUP($E202,'分類(コード表)'!$E$3:$F$353,2,FALSE)*1000,0)+IFERROR(VLOOKUP($F202,'分類(コード表)'!$G$3:$H$255,2,FALSE),0)</f>
        <v>2011037044</v>
      </c>
    </row>
    <row r="203" spans="1:36" s="30" customFormat="1" ht="27" customHeight="1" x14ac:dyDescent="0.15">
      <c r="A203" s="32" t="s">
        <v>149</v>
      </c>
      <c r="B203" s="33">
        <v>199</v>
      </c>
      <c r="C203" s="34" t="s">
        <v>382</v>
      </c>
      <c r="D203" s="34" t="s">
        <v>76</v>
      </c>
      <c r="E203" s="35" t="s">
        <v>449</v>
      </c>
      <c r="F203" s="34" t="s">
        <v>2903</v>
      </c>
      <c r="G203" s="34" t="s">
        <v>18131</v>
      </c>
      <c r="H203" s="36" t="s">
        <v>15615</v>
      </c>
      <c r="I203" s="33">
        <v>29486010</v>
      </c>
      <c r="J203" s="33">
        <v>54656958.899999999</v>
      </c>
      <c r="K203" s="33" t="s">
        <v>24465</v>
      </c>
      <c r="L203" s="37">
        <f t="shared" si="16"/>
        <v>0.46052596790195732</v>
      </c>
      <c r="M203" s="33"/>
      <c r="N203" s="33" t="s">
        <v>24776</v>
      </c>
      <c r="O203" s="33"/>
      <c r="P203" s="153" t="s">
        <v>26603</v>
      </c>
      <c r="Q203" s="38" t="s">
        <v>578</v>
      </c>
      <c r="R203" s="33"/>
      <c r="S203" s="33"/>
      <c r="T203" s="33" t="s">
        <v>381</v>
      </c>
      <c r="U203" s="97" t="s">
        <v>26702</v>
      </c>
      <c r="V203" s="97" t="s">
        <v>26702</v>
      </c>
      <c r="W203" s="97" t="s">
        <v>26702</v>
      </c>
      <c r="X203" s="97" t="s">
        <v>26702</v>
      </c>
      <c r="Y203" s="97" t="s">
        <v>26701</v>
      </c>
      <c r="Z203" s="97" t="s">
        <v>26702</v>
      </c>
      <c r="AA203" s="97" t="s">
        <v>26702</v>
      </c>
      <c r="AB203" s="126" t="s">
        <v>26725</v>
      </c>
      <c r="AC203" s="29"/>
      <c r="AD203" s="29"/>
      <c r="AE203" s="29"/>
      <c r="AF203" s="137" t="s">
        <v>26603</v>
      </c>
      <c r="AG203" s="30">
        <f t="shared" ref="AG203" si="27">LEN(LEFT(AF203,FIND("-",AF203)-1))</f>
        <v>2</v>
      </c>
      <c r="AH203" s="31" t="str">
        <f t="shared" ref="AH203" si="28">LEFT(AF203,FIND("-",AF203)+6)</f>
        <v>KT-160120</v>
      </c>
      <c r="AJ203" s="102"/>
    </row>
    <row r="204" spans="1:36" s="30" customFormat="1" ht="27" customHeight="1" x14ac:dyDescent="0.15">
      <c r="A204" s="32" t="s">
        <v>149</v>
      </c>
      <c r="B204" s="33">
        <v>200</v>
      </c>
      <c r="C204" s="34" t="s">
        <v>382</v>
      </c>
      <c r="D204" s="34" t="s">
        <v>76</v>
      </c>
      <c r="E204" s="35" t="s">
        <v>449</v>
      </c>
      <c r="F204" s="33" t="s">
        <v>150</v>
      </c>
      <c r="G204" s="34" t="s">
        <v>17778</v>
      </c>
      <c r="H204" s="36" t="s">
        <v>17779</v>
      </c>
      <c r="I204" s="33">
        <v>3904000</v>
      </c>
      <c r="J204" s="33">
        <v>5208570</v>
      </c>
      <c r="K204" s="33" t="s">
        <v>22067</v>
      </c>
      <c r="L204" s="37">
        <f t="shared" si="16"/>
        <v>0.25046605882228712</v>
      </c>
      <c r="M204" s="33"/>
      <c r="N204" s="33" t="s">
        <v>24776</v>
      </c>
      <c r="O204" s="33"/>
      <c r="P204" s="153" t="s">
        <v>3143</v>
      </c>
      <c r="Q204" s="33" t="s">
        <v>503</v>
      </c>
      <c r="R204" s="33"/>
      <c r="S204" s="33"/>
      <c r="T204" s="33" t="s">
        <v>22393</v>
      </c>
      <c r="U204" s="33" t="s">
        <v>571</v>
      </c>
      <c r="V204" s="33" t="s">
        <v>571</v>
      </c>
      <c r="W204" s="33" t="s">
        <v>571</v>
      </c>
      <c r="X204" s="33" t="s">
        <v>571</v>
      </c>
      <c r="Y204" s="33" t="s">
        <v>571</v>
      </c>
      <c r="Z204" s="33" t="s">
        <v>571</v>
      </c>
      <c r="AA204" s="33" t="s">
        <v>571</v>
      </c>
      <c r="AB204" s="39" t="s">
        <v>24940</v>
      </c>
      <c r="AC204" s="29"/>
      <c r="AD204" s="29"/>
      <c r="AE204" s="29"/>
      <c r="AF204" s="137" t="s">
        <v>3143</v>
      </c>
      <c r="AG204" s="30">
        <f t="shared" si="17"/>
        <v>2</v>
      </c>
      <c r="AH204" s="31" t="str">
        <f t="shared" si="18"/>
        <v>KT-150002</v>
      </c>
      <c r="AI204" s="30">
        <v>2011037253</v>
      </c>
      <c r="AJ204" s="102">
        <f>IFERROR(VLOOKUP($C204,'分類(コード表)'!$A$3:$B$38,2,FALSE)*1000000000,0)+IFERROR(VLOOKUP($D204,'分類(コード表)'!$C$3:$D$293,2,FALSE)*1000000,0)+IFERROR(VLOOKUP($E204,'分類(コード表)'!$E$3:$F$353,2,FALSE)*1000,0)+IFERROR(VLOOKUP($F204,'分類(コード表)'!$G$3:$H$255,2,FALSE),0)</f>
        <v>2011037253</v>
      </c>
    </row>
    <row r="205" spans="1:36" s="30" customFormat="1" ht="27" customHeight="1" x14ac:dyDescent="0.15">
      <c r="A205" s="32" t="s">
        <v>149</v>
      </c>
      <c r="B205" s="33">
        <v>201</v>
      </c>
      <c r="C205" s="34" t="s">
        <v>382</v>
      </c>
      <c r="D205" s="34" t="s">
        <v>76</v>
      </c>
      <c r="E205" s="35" t="s">
        <v>390</v>
      </c>
      <c r="F205" s="33" t="s">
        <v>171</v>
      </c>
      <c r="G205" s="34" t="s">
        <v>21769</v>
      </c>
      <c r="H205" s="36" t="s">
        <v>21770</v>
      </c>
      <c r="I205" s="33">
        <v>7261</v>
      </c>
      <c r="J205" s="33">
        <v>5788</v>
      </c>
      <c r="K205" s="33" t="s">
        <v>22104</v>
      </c>
      <c r="L205" s="37">
        <f t="shared" si="16"/>
        <v>-0.25449205252246032</v>
      </c>
      <c r="M205" s="33"/>
      <c r="N205" s="33" t="s">
        <v>24776</v>
      </c>
      <c r="O205" s="33"/>
      <c r="P205" s="153" t="s">
        <v>3082</v>
      </c>
      <c r="Q205" s="33" t="s">
        <v>503</v>
      </c>
      <c r="R205" s="33"/>
      <c r="S205" s="33"/>
      <c r="T205" s="33" t="s">
        <v>2744</v>
      </c>
      <c r="U205" s="33" t="s">
        <v>2953</v>
      </c>
      <c r="V205" s="33" t="s">
        <v>571</v>
      </c>
      <c r="W205" s="33" t="s">
        <v>2954</v>
      </c>
      <c r="X205" s="33" t="s">
        <v>571</v>
      </c>
      <c r="Y205" s="33" t="s">
        <v>2954</v>
      </c>
      <c r="Z205" s="33" t="s">
        <v>571</v>
      </c>
      <c r="AA205" s="33" t="s">
        <v>2953</v>
      </c>
      <c r="AB205" s="39" t="s">
        <v>24941</v>
      </c>
      <c r="AC205" s="29"/>
      <c r="AD205" s="29"/>
      <c r="AE205" s="29"/>
      <c r="AF205" s="137" t="s">
        <v>3082</v>
      </c>
      <c r="AG205" s="30">
        <f t="shared" si="17"/>
        <v>2</v>
      </c>
      <c r="AH205" s="31" t="str">
        <f t="shared" si="18"/>
        <v>TH-160004</v>
      </c>
      <c r="AI205" s="30">
        <v>2011350252</v>
      </c>
      <c r="AJ205" s="102">
        <f>IFERROR(VLOOKUP($C205,'分類(コード表)'!$A$3:$B$38,2,FALSE)*1000000000,0)+IFERROR(VLOOKUP($D205,'分類(コード表)'!$C$3:$D$293,2,FALSE)*1000000,0)+IFERROR(VLOOKUP($E205,'分類(コード表)'!$E$3:$F$353,2,FALSE)*1000,0)+IFERROR(VLOOKUP($F205,'分類(コード表)'!$G$3:$H$255,2,FALSE),0)</f>
        <v>2011350252</v>
      </c>
    </row>
    <row r="206" spans="1:36" s="30" customFormat="1" ht="27" customHeight="1" x14ac:dyDescent="0.15">
      <c r="A206" s="32" t="s">
        <v>149</v>
      </c>
      <c r="B206" s="33">
        <v>202</v>
      </c>
      <c r="C206" s="34" t="s">
        <v>382</v>
      </c>
      <c r="D206" s="34" t="s">
        <v>76</v>
      </c>
      <c r="E206" s="35" t="s">
        <v>390</v>
      </c>
      <c r="F206" s="33" t="s">
        <v>171</v>
      </c>
      <c r="G206" s="34" t="s">
        <v>16142</v>
      </c>
      <c r="H206" s="36" t="s">
        <v>16143</v>
      </c>
      <c r="I206" s="33">
        <v>435450</v>
      </c>
      <c r="J206" s="33">
        <v>377736</v>
      </c>
      <c r="K206" s="33" t="s">
        <v>24624</v>
      </c>
      <c r="L206" s="37">
        <f t="shared" si="16"/>
        <v>-0.15278924963466545</v>
      </c>
      <c r="M206" s="33"/>
      <c r="N206" s="33" t="s">
        <v>24776</v>
      </c>
      <c r="O206" s="33"/>
      <c r="P206" s="153" t="s">
        <v>26540</v>
      </c>
      <c r="Q206" s="33"/>
      <c r="R206" s="33"/>
      <c r="S206" s="33"/>
      <c r="T206" s="33" t="s">
        <v>2744</v>
      </c>
      <c r="U206" s="97" t="s">
        <v>26700</v>
      </c>
      <c r="V206" s="33" t="s">
        <v>571</v>
      </c>
      <c r="W206" s="33" t="s">
        <v>571</v>
      </c>
      <c r="X206" s="33" t="s">
        <v>571</v>
      </c>
      <c r="Y206" s="97" t="s">
        <v>26702</v>
      </c>
      <c r="Z206" s="33" t="s">
        <v>571</v>
      </c>
      <c r="AA206" s="97" t="s">
        <v>26701</v>
      </c>
      <c r="AB206" s="126" t="s">
        <v>26727</v>
      </c>
      <c r="AC206" s="29"/>
      <c r="AD206" s="29"/>
      <c r="AE206" s="29"/>
      <c r="AF206" s="137" t="s">
        <v>26540</v>
      </c>
      <c r="AG206" s="30">
        <f t="shared" ref="AG206" si="29">LEN(LEFT(AF206,FIND("-",AF206)-1))</f>
        <v>2</v>
      </c>
      <c r="AH206" s="31" t="str">
        <f t="shared" ref="AH206" si="30">LEFT(AF206,FIND("-",AF206)+6)</f>
        <v>KK-190005</v>
      </c>
      <c r="AJ206" s="102"/>
    </row>
    <row r="207" spans="1:36" s="30" customFormat="1" ht="27" customHeight="1" x14ac:dyDescent="0.15">
      <c r="A207" s="32" t="s">
        <v>149</v>
      </c>
      <c r="B207" s="33">
        <v>203</v>
      </c>
      <c r="C207" s="34" t="s">
        <v>382</v>
      </c>
      <c r="D207" s="34" t="s">
        <v>76</v>
      </c>
      <c r="E207" s="34" t="s">
        <v>390</v>
      </c>
      <c r="F207" s="34" t="s">
        <v>150</v>
      </c>
      <c r="G207" s="34" t="s">
        <v>679</v>
      </c>
      <c r="H207" s="34" t="s">
        <v>1811</v>
      </c>
      <c r="I207" s="33">
        <v>995420</v>
      </c>
      <c r="J207" s="33">
        <v>438700</v>
      </c>
      <c r="K207" s="33" t="s">
        <v>2523</v>
      </c>
      <c r="L207" s="37">
        <f t="shared" si="16"/>
        <v>-1.2690221107818553</v>
      </c>
      <c r="M207" s="33"/>
      <c r="N207" s="33" t="s">
        <v>24776</v>
      </c>
      <c r="O207" s="33"/>
      <c r="P207" s="153" t="s">
        <v>1185</v>
      </c>
      <c r="Q207" s="33" t="s">
        <v>578</v>
      </c>
      <c r="R207" s="33"/>
      <c r="S207" s="33"/>
      <c r="T207" s="33" t="s">
        <v>2744</v>
      </c>
      <c r="U207" s="97" t="s">
        <v>2956</v>
      </c>
      <c r="V207" s="97" t="s">
        <v>2954</v>
      </c>
      <c r="W207" s="97" t="s">
        <v>2954</v>
      </c>
      <c r="X207" s="97" t="s">
        <v>2954</v>
      </c>
      <c r="Y207" s="97" t="s">
        <v>2954</v>
      </c>
      <c r="Z207" s="97" t="s">
        <v>2953</v>
      </c>
      <c r="AA207" s="97" t="s">
        <v>2954</v>
      </c>
      <c r="AB207" s="126" t="s">
        <v>24942</v>
      </c>
      <c r="AC207" s="29"/>
      <c r="AD207" s="29"/>
      <c r="AE207" s="29"/>
      <c r="AF207" s="137" t="s">
        <v>1185</v>
      </c>
      <c r="AG207" s="30">
        <f t="shared" si="17"/>
        <v>2</v>
      </c>
      <c r="AH207" s="31" t="str">
        <f t="shared" si="18"/>
        <v>CG-120020</v>
      </c>
      <c r="AI207" s="30">
        <v>2011350253</v>
      </c>
      <c r="AJ207" s="102">
        <f>IFERROR(VLOOKUP($C207,'分類(コード表)'!$A$3:$B$38,2,FALSE)*1000000000,0)+IFERROR(VLOOKUP($D207,'分類(コード表)'!$C$3:$D$293,2,FALSE)*1000000,0)+IFERROR(VLOOKUP($E207,'分類(コード表)'!$E$3:$F$353,2,FALSE)*1000,0)+IFERROR(VLOOKUP($F207,'分類(コード表)'!$G$3:$H$255,2,FALSE),0)</f>
        <v>2011350253</v>
      </c>
    </row>
    <row r="208" spans="1:36" s="30" customFormat="1" ht="27" customHeight="1" x14ac:dyDescent="0.15">
      <c r="A208" s="32" t="s">
        <v>149</v>
      </c>
      <c r="B208" s="33">
        <v>204</v>
      </c>
      <c r="C208" s="34" t="s">
        <v>382</v>
      </c>
      <c r="D208" s="34" t="s">
        <v>77</v>
      </c>
      <c r="E208" s="35" t="s">
        <v>12047</v>
      </c>
      <c r="F208" s="33" t="s">
        <v>12066</v>
      </c>
      <c r="G208" s="34" t="s">
        <v>18084</v>
      </c>
      <c r="H208" s="36" t="s">
        <v>18085</v>
      </c>
      <c r="I208" s="33">
        <v>6180</v>
      </c>
      <c r="J208" s="33">
        <v>10480</v>
      </c>
      <c r="K208" s="33" t="s">
        <v>22088</v>
      </c>
      <c r="L208" s="37">
        <f t="shared" si="16"/>
        <v>0.41030534351145043</v>
      </c>
      <c r="M208" s="33"/>
      <c r="N208" s="33" t="s">
        <v>24776</v>
      </c>
      <c r="O208" s="33"/>
      <c r="P208" s="153" t="s">
        <v>3048</v>
      </c>
      <c r="Q208" s="38" t="s">
        <v>503</v>
      </c>
      <c r="R208" s="33"/>
      <c r="S208" s="33"/>
      <c r="T208" s="33" t="s">
        <v>2744</v>
      </c>
      <c r="U208" s="33" t="s">
        <v>571</v>
      </c>
      <c r="V208" s="33" t="s">
        <v>571</v>
      </c>
      <c r="W208" s="33" t="s">
        <v>571</v>
      </c>
      <c r="X208" s="33" t="s">
        <v>571</v>
      </c>
      <c r="Y208" s="33" t="s">
        <v>571</v>
      </c>
      <c r="Z208" s="33" t="s">
        <v>571</v>
      </c>
      <c r="AA208" s="33" t="s">
        <v>571</v>
      </c>
      <c r="AB208" s="39" t="s">
        <v>24943</v>
      </c>
      <c r="AC208" s="29"/>
      <c r="AD208" s="29"/>
      <c r="AE208" s="29"/>
      <c r="AF208" s="137" t="s">
        <v>3048</v>
      </c>
      <c r="AG208" s="30">
        <f t="shared" si="17"/>
        <v>2</v>
      </c>
      <c r="AH208" s="31" t="str">
        <f t="shared" si="18"/>
        <v>KT-160095</v>
      </c>
      <c r="AI208" s="30">
        <v>2012038047</v>
      </c>
      <c r="AJ208" s="102">
        <f>IFERROR(VLOOKUP($C208,'分類(コード表)'!$A$3:$B$38,2,FALSE)*1000000000,0)+IFERROR(VLOOKUP($D208,'分類(コード表)'!$C$3:$D$293,2,FALSE)*1000000,0)+IFERROR(VLOOKUP($E208,'分類(コード表)'!$E$3:$F$353,2,FALSE)*1000,0)+IFERROR(VLOOKUP($F208,'分類(コード表)'!$G$3:$H$255,2,FALSE),0)</f>
        <v>2012038047</v>
      </c>
    </row>
    <row r="209" spans="1:36" s="30" customFormat="1" ht="27" customHeight="1" x14ac:dyDescent="0.15">
      <c r="A209" s="32" t="s">
        <v>149</v>
      </c>
      <c r="B209" s="33">
        <v>205</v>
      </c>
      <c r="C209" s="34" t="s">
        <v>382</v>
      </c>
      <c r="D209" s="34" t="s">
        <v>78</v>
      </c>
      <c r="E209" s="35" t="s">
        <v>2875</v>
      </c>
      <c r="F209" s="33"/>
      <c r="G209" s="34" t="s">
        <v>758</v>
      </c>
      <c r="H209" s="36" t="s">
        <v>1936</v>
      </c>
      <c r="I209" s="33">
        <v>1666664.45</v>
      </c>
      <c r="J209" s="33">
        <v>2115904.25</v>
      </c>
      <c r="K209" s="33" t="s">
        <v>2553</v>
      </c>
      <c r="L209" s="37">
        <f t="shared" si="16"/>
        <v>0.21231575105537037</v>
      </c>
      <c r="M209" s="33"/>
      <c r="N209" s="33" t="s">
        <v>24776</v>
      </c>
      <c r="O209" s="33"/>
      <c r="P209" s="153" t="s">
        <v>1271</v>
      </c>
      <c r="Q209" s="33"/>
      <c r="R209" s="33"/>
      <c r="S209" s="33"/>
      <c r="T209" s="33" t="s">
        <v>2744</v>
      </c>
      <c r="U209" s="33" t="s">
        <v>2954</v>
      </c>
      <c r="V209" s="33" t="s">
        <v>2954</v>
      </c>
      <c r="W209" s="33" t="s">
        <v>2953</v>
      </c>
      <c r="X209" s="33" t="s">
        <v>2953</v>
      </c>
      <c r="Y209" s="33" t="s">
        <v>2954</v>
      </c>
      <c r="Z209" s="33" t="s">
        <v>2953</v>
      </c>
      <c r="AA209" s="33" t="s">
        <v>2953</v>
      </c>
      <c r="AB209" s="39" t="s">
        <v>24944</v>
      </c>
      <c r="AC209" s="29"/>
      <c r="AD209" s="29"/>
      <c r="AE209" s="29"/>
      <c r="AF209" s="137" t="s">
        <v>1271</v>
      </c>
      <c r="AG209" s="30">
        <f t="shared" si="17"/>
        <v>2</v>
      </c>
      <c r="AH209" s="31" t="str">
        <f t="shared" si="18"/>
        <v>HR-120021</v>
      </c>
      <c r="AI209" s="30">
        <v>2013040000</v>
      </c>
      <c r="AJ209" s="102">
        <f>IFERROR(VLOOKUP($C209,'分類(コード表)'!$A$3:$B$38,2,FALSE)*1000000000,0)+IFERROR(VLOOKUP($D209,'分類(コード表)'!$C$3:$D$293,2,FALSE)*1000000,0)+IFERROR(VLOOKUP($E209,'分類(コード表)'!$E$3:$F$353,2,FALSE)*1000,0)+IFERROR(VLOOKUP($F209,'分類(コード表)'!$G$3:$H$255,2,FALSE),0)</f>
        <v>2013040000</v>
      </c>
    </row>
    <row r="210" spans="1:36" s="30" customFormat="1" ht="27" customHeight="1" x14ac:dyDescent="0.15">
      <c r="A210" s="32" t="s">
        <v>149</v>
      </c>
      <c r="B210" s="33">
        <v>206</v>
      </c>
      <c r="C210" s="34" t="s">
        <v>382</v>
      </c>
      <c r="D210" s="34" t="s">
        <v>78</v>
      </c>
      <c r="E210" s="33" t="s">
        <v>2875</v>
      </c>
      <c r="F210" s="33"/>
      <c r="G210" s="34" t="s">
        <v>939</v>
      </c>
      <c r="H210" s="36" t="s">
        <v>2243</v>
      </c>
      <c r="I210" s="33">
        <v>153200</v>
      </c>
      <c r="J210" s="33">
        <v>184700</v>
      </c>
      <c r="K210" s="33" t="s">
        <v>2481</v>
      </c>
      <c r="L210" s="37">
        <f t="shared" si="16"/>
        <v>0.17054683270167836</v>
      </c>
      <c r="M210" s="33"/>
      <c r="N210" s="33" t="s">
        <v>24776</v>
      </c>
      <c r="O210" s="33"/>
      <c r="P210" s="153" t="s">
        <v>1504</v>
      </c>
      <c r="Q210" s="33"/>
      <c r="R210" s="33"/>
      <c r="S210" s="33"/>
      <c r="T210" s="33" t="s">
        <v>2744</v>
      </c>
      <c r="U210" s="33" t="s">
        <v>2954</v>
      </c>
      <c r="V210" s="33" t="s">
        <v>2954</v>
      </c>
      <c r="W210" s="33" t="s">
        <v>2953</v>
      </c>
      <c r="X210" s="33" t="s">
        <v>2953</v>
      </c>
      <c r="Y210" s="33" t="s">
        <v>2954</v>
      </c>
      <c r="Z210" s="33" t="s">
        <v>2953</v>
      </c>
      <c r="AA210" s="33" t="s">
        <v>2953</v>
      </c>
      <c r="AB210" s="39" t="s">
        <v>24945</v>
      </c>
      <c r="AC210" s="29"/>
      <c r="AD210" s="29"/>
      <c r="AE210" s="29"/>
      <c r="AF210" s="137" t="s">
        <v>1504</v>
      </c>
      <c r="AG210" s="30">
        <f t="shared" si="17"/>
        <v>2</v>
      </c>
      <c r="AH210" s="31" t="str">
        <f t="shared" si="18"/>
        <v>KT-140109</v>
      </c>
      <c r="AI210" s="30">
        <v>2013040000</v>
      </c>
      <c r="AJ210" s="102">
        <f>IFERROR(VLOOKUP($C210,'分類(コード表)'!$A$3:$B$38,2,FALSE)*1000000000,0)+IFERROR(VLOOKUP($D210,'分類(コード表)'!$C$3:$D$293,2,FALSE)*1000000,0)+IFERROR(VLOOKUP($E210,'分類(コード表)'!$E$3:$F$353,2,FALSE)*1000,0)+IFERROR(VLOOKUP($F210,'分類(コード表)'!$G$3:$H$255,2,FALSE),0)</f>
        <v>2013040000</v>
      </c>
    </row>
    <row r="211" spans="1:36" s="30" customFormat="1" ht="27" customHeight="1" x14ac:dyDescent="0.15">
      <c r="A211" s="32" t="s">
        <v>149</v>
      </c>
      <c r="B211" s="33">
        <v>207</v>
      </c>
      <c r="C211" s="34" t="s">
        <v>382</v>
      </c>
      <c r="D211" s="34" t="s">
        <v>78</v>
      </c>
      <c r="E211" s="33" t="s">
        <v>2875</v>
      </c>
      <c r="F211" s="33"/>
      <c r="G211" s="34" t="s">
        <v>967</v>
      </c>
      <c r="H211" s="36" t="s">
        <v>2282</v>
      </c>
      <c r="I211" s="33">
        <v>238000</v>
      </c>
      <c r="J211" s="33">
        <v>182000</v>
      </c>
      <c r="K211" s="33" t="s">
        <v>2705</v>
      </c>
      <c r="L211" s="37">
        <f t="shared" si="16"/>
        <v>-0.30769230769230771</v>
      </c>
      <c r="M211" s="33"/>
      <c r="N211" s="33" t="s">
        <v>24776</v>
      </c>
      <c r="O211" s="33"/>
      <c r="P211" s="153" t="s">
        <v>10432</v>
      </c>
      <c r="Q211" s="33"/>
      <c r="R211" s="33"/>
      <c r="S211" s="33"/>
      <c r="T211" s="33" t="s">
        <v>2744</v>
      </c>
      <c r="U211" s="33" t="s">
        <v>2956</v>
      </c>
      <c r="V211" s="33" t="s">
        <v>2953</v>
      </c>
      <c r="W211" s="33" t="s">
        <v>2953</v>
      </c>
      <c r="X211" s="33" t="s">
        <v>2953</v>
      </c>
      <c r="Y211" s="33" t="s">
        <v>2953</v>
      </c>
      <c r="Z211" s="33" t="s">
        <v>2953</v>
      </c>
      <c r="AA211" s="33" t="s">
        <v>2953</v>
      </c>
      <c r="AB211" s="39" t="s">
        <v>24946</v>
      </c>
      <c r="AC211" s="29"/>
      <c r="AD211" s="29"/>
      <c r="AE211" s="29"/>
      <c r="AF211" s="137" t="s">
        <v>10432</v>
      </c>
      <c r="AG211" s="30">
        <f t="shared" si="17"/>
        <v>2</v>
      </c>
      <c r="AH211" s="31" t="str">
        <f t="shared" si="18"/>
        <v>QS-100009</v>
      </c>
      <c r="AI211" s="30">
        <v>2013040000</v>
      </c>
      <c r="AJ211" s="102">
        <f>IFERROR(VLOOKUP($C211,'分類(コード表)'!$A$3:$B$38,2,FALSE)*1000000000,0)+IFERROR(VLOOKUP($D211,'分類(コード表)'!$C$3:$D$293,2,FALSE)*1000000,0)+IFERROR(VLOOKUP($E211,'分類(コード表)'!$E$3:$F$353,2,FALSE)*1000,0)+IFERROR(VLOOKUP($F211,'分類(コード表)'!$G$3:$H$255,2,FALSE),0)</f>
        <v>2013040000</v>
      </c>
    </row>
    <row r="212" spans="1:36" s="30" customFormat="1" ht="27" customHeight="1" x14ac:dyDescent="0.15">
      <c r="A212" s="32" t="s">
        <v>149</v>
      </c>
      <c r="B212" s="33">
        <v>208</v>
      </c>
      <c r="C212" s="34" t="s">
        <v>382</v>
      </c>
      <c r="D212" s="34" t="s">
        <v>78</v>
      </c>
      <c r="E212" s="34" t="s">
        <v>2875</v>
      </c>
      <c r="F212" s="33"/>
      <c r="G212" s="34" t="s">
        <v>1009</v>
      </c>
      <c r="H212" s="36" t="s">
        <v>2343</v>
      </c>
      <c r="I212" s="33">
        <v>170790</v>
      </c>
      <c r="J212" s="33">
        <v>173340</v>
      </c>
      <c r="K212" s="33" t="s">
        <v>2553</v>
      </c>
      <c r="L212" s="37">
        <f t="shared" si="16"/>
        <v>1.4710972654897847E-2</v>
      </c>
      <c r="M212" s="33"/>
      <c r="N212" s="33" t="s">
        <v>24776</v>
      </c>
      <c r="O212" s="33"/>
      <c r="P212" s="153" t="s">
        <v>24391</v>
      </c>
      <c r="Q212" s="33" t="s">
        <v>578</v>
      </c>
      <c r="R212" s="33"/>
      <c r="S212" s="33"/>
      <c r="T212" s="33" t="s">
        <v>2744</v>
      </c>
      <c r="U212" s="33" t="s">
        <v>2953</v>
      </c>
      <c r="V212" s="33" t="s">
        <v>2953</v>
      </c>
      <c r="W212" s="33" t="s">
        <v>2954</v>
      </c>
      <c r="X212" s="33" t="s">
        <v>2954</v>
      </c>
      <c r="Y212" s="33" t="s">
        <v>2954</v>
      </c>
      <c r="Z212" s="33" t="s">
        <v>2953</v>
      </c>
      <c r="AA212" s="33" t="s">
        <v>2954</v>
      </c>
      <c r="AB212" s="39" t="s">
        <v>24947</v>
      </c>
      <c r="AC212" s="29"/>
      <c r="AD212" s="29"/>
      <c r="AE212" s="29"/>
      <c r="AF212" s="137" t="s">
        <v>1570</v>
      </c>
      <c r="AG212" s="30">
        <f t="shared" si="17"/>
        <v>2</v>
      </c>
      <c r="AH212" s="31" t="str">
        <f t="shared" si="18"/>
        <v>SK-100011</v>
      </c>
      <c r="AI212" s="30">
        <v>2013040000</v>
      </c>
      <c r="AJ212" s="102">
        <f>IFERROR(VLOOKUP($C212,'分類(コード表)'!$A$3:$B$38,2,FALSE)*1000000000,0)+IFERROR(VLOOKUP($D212,'分類(コード表)'!$C$3:$D$293,2,FALSE)*1000000,0)+IFERROR(VLOOKUP($E212,'分類(コード表)'!$E$3:$F$353,2,FALSE)*1000,0)+IFERROR(VLOOKUP($F212,'分類(コード表)'!$G$3:$H$255,2,FALSE),0)</f>
        <v>2013040000</v>
      </c>
    </row>
    <row r="213" spans="1:36" s="30" customFormat="1" ht="27" customHeight="1" x14ac:dyDescent="0.15">
      <c r="A213" s="32" t="s">
        <v>149</v>
      </c>
      <c r="B213" s="33">
        <v>209</v>
      </c>
      <c r="C213" s="34" t="s">
        <v>382</v>
      </c>
      <c r="D213" s="34" t="s">
        <v>78</v>
      </c>
      <c r="E213" s="34" t="s">
        <v>2875</v>
      </c>
      <c r="F213" s="33"/>
      <c r="G213" s="34" t="s">
        <v>1019</v>
      </c>
      <c r="H213" s="36" t="s">
        <v>2352</v>
      </c>
      <c r="I213" s="33">
        <v>169890</v>
      </c>
      <c r="J213" s="33">
        <v>171840</v>
      </c>
      <c r="K213" s="33" t="s">
        <v>2553</v>
      </c>
      <c r="L213" s="37">
        <f t="shared" si="16"/>
        <v>1.1347765363128537E-2</v>
      </c>
      <c r="M213" s="33"/>
      <c r="N213" s="33" t="s">
        <v>24776</v>
      </c>
      <c r="O213" s="33"/>
      <c r="P213" s="153" t="s">
        <v>36525</v>
      </c>
      <c r="Q213" s="33" t="s">
        <v>578</v>
      </c>
      <c r="R213" s="33"/>
      <c r="S213" s="33"/>
      <c r="T213" s="33" t="s">
        <v>2744</v>
      </c>
      <c r="U213" s="33" t="s">
        <v>2953</v>
      </c>
      <c r="V213" s="33" t="s">
        <v>2953</v>
      </c>
      <c r="W213" s="33" t="s">
        <v>2954</v>
      </c>
      <c r="X213" s="33" t="s">
        <v>2954</v>
      </c>
      <c r="Y213" s="33" t="s">
        <v>2954</v>
      </c>
      <c r="Z213" s="33" t="s">
        <v>2953</v>
      </c>
      <c r="AA213" s="33" t="s">
        <v>2954</v>
      </c>
      <c r="AB213" s="39" t="s">
        <v>24948</v>
      </c>
      <c r="AC213" s="29"/>
      <c r="AD213" s="29"/>
      <c r="AE213" s="29"/>
      <c r="AF213" s="137" t="s">
        <v>1582</v>
      </c>
      <c r="AG213" s="30">
        <f t="shared" si="17"/>
        <v>2</v>
      </c>
      <c r="AH213" s="31" t="str">
        <f t="shared" si="18"/>
        <v>SK-110021</v>
      </c>
      <c r="AI213" s="30">
        <v>2013040000</v>
      </c>
      <c r="AJ213" s="102">
        <f>IFERROR(VLOOKUP($C213,'分類(コード表)'!$A$3:$B$38,2,FALSE)*1000000000,0)+IFERROR(VLOOKUP($D213,'分類(コード表)'!$C$3:$D$293,2,FALSE)*1000000,0)+IFERROR(VLOOKUP($E213,'分類(コード表)'!$E$3:$F$353,2,FALSE)*1000,0)+IFERROR(VLOOKUP($F213,'分類(コード表)'!$G$3:$H$255,2,FALSE),0)</f>
        <v>2013040000</v>
      </c>
    </row>
    <row r="214" spans="1:36" s="30" customFormat="1" ht="27" customHeight="1" x14ac:dyDescent="0.15">
      <c r="A214" s="32" t="s">
        <v>149</v>
      </c>
      <c r="B214" s="33">
        <v>210</v>
      </c>
      <c r="C214" s="34" t="s">
        <v>382</v>
      </c>
      <c r="D214" s="34" t="s">
        <v>78</v>
      </c>
      <c r="E214" s="34" t="s">
        <v>2875</v>
      </c>
      <c r="F214" s="33"/>
      <c r="G214" s="34" t="s">
        <v>21293</v>
      </c>
      <c r="H214" s="36" t="s">
        <v>12795</v>
      </c>
      <c r="I214" s="33">
        <v>99235.199999999997</v>
      </c>
      <c r="J214" s="33">
        <v>130231.6</v>
      </c>
      <c r="K214" s="33" t="s">
        <v>22078</v>
      </c>
      <c r="L214" s="37">
        <f t="shared" si="16"/>
        <v>0.23800982250083702</v>
      </c>
      <c r="M214" s="33"/>
      <c r="N214" s="33" t="s">
        <v>24776</v>
      </c>
      <c r="O214" s="33"/>
      <c r="P214" s="153" t="s">
        <v>3239</v>
      </c>
      <c r="Q214" s="38" t="s">
        <v>578</v>
      </c>
      <c r="R214" s="33"/>
      <c r="S214" s="33"/>
      <c r="T214" s="33" t="s">
        <v>2744</v>
      </c>
      <c r="U214" s="33" t="s">
        <v>2954</v>
      </c>
      <c r="V214" s="33" t="s">
        <v>2954</v>
      </c>
      <c r="W214" s="33" t="s">
        <v>2953</v>
      </c>
      <c r="X214" s="33" t="s">
        <v>2954</v>
      </c>
      <c r="Y214" s="33" t="s">
        <v>2954</v>
      </c>
      <c r="Z214" s="33" t="s">
        <v>2954</v>
      </c>
      <c r="AA214" s="33" t="s">
        <v>2954</v>
      </c>
      <c r="AB214" s="39" t="s">
        <v>24949</v>
      </c>
      <c r="AC214" s="29"/>
      <c r="AD214" s="29"/>
      <c r="AE214" s="29"/>
      <c r="AF214" s="137" t="s">
        <v>3239</v>
      </c>
      <c r="AG214" s="30">
        <f t="shared" si="17"/>
        <v>2</v>
      </c>
      <c r="AH214" s="31" t="str">
        <f t="shared" si="18"/>
        <v>SK-130007</v>
      </c>
      <c r="AI214" s="30">
        <v>2013040000</v>
      </c>
      <c r="AJ214" s="102">
        <f>IFERROR(VLOOKUP($C214,'分類(コード表)'!$A$3:$B$38,2,FALSE)*1000000000,0)+IFERROR(VLOOKUP($D214,'分類(コード表)'!$C$3:$D$293,2,FALSE)*1000000,0)+IFERROR(VLOOKUP($E214,'分類(コード表)'!$E$3:$F$353,2,FALSE)*1000,0)+IFERROR(VLOOKUP($F214,'分類(コード表)'!$G$3:$H$255,2,FALSE),0)</f>
        <v>2013040000</v>
      </c>
    </row>
    <row r="215" spans="1:36" s="30" customFormat="1" ht="27" customHeight="1" x14ac:dyDescent="0.15">
      <c r="A215" s="32" t="s">
        <v>149</v>
      </c>
      <c r="B215" s="33">
        <v>211</v>
      </c>
      <c r="C215" s="34" t="s">
        <v>382</v>
      </c>
      <c r="D215" s="34" t="s">
        <v>78</v>
      </c>
      <c r="E215" s="33" t="s">
        <v>2841</v>
      </c>
      <c r="F215" s="33"/>
      <c r="G215" s="34" t="s">
        <v>24950</v>
      </c>
      <c r="H215" s="36" t="s">
        <v>1681</v>
      </c>
      <c r="I215" s="33">
        <v>212337</v>
      </c>
      <c r="J215" s="33">
        <v>220511</v>
      </c>
      <c r="K215" s="33" t="s">
        <v>2456</v>
      </c>
      <c r="L215" s="37">
        <f t="shared" si="16"/>
        <v>3.7068445565073826E-2</v>
      </c>
      <c r="M215" s="33"/>
      <c r="N215" s="33" t="s">
        <v>24776</v>
      </c>
      <c r="O215" s="33"/>
      <c r="P215" s="153" t="s">
        <v>23601</v>
      </c>
      <c r="Q215" s="33"/>
      <c r="R215" s="33"/>
      <c r="S215" s="33"/>
      <c r="T215" s="33" t="s">
        <v>2744</v>
      </c>
      <c r="U215" s="33" t="s">
        <v>2953</v>
      </c>
      <c r="V215" s="33" t="s">
        <v>2954</v>
      </c>
      <c r="W215" s="33" t="s">
        <v>2954</v>
      </c>
      <c r="X215" s="33" t="s">
        <v>2953</v>
      </c>
      <c r="Y215" s="33" t="s">
        <v>2954</v>
      </c>
      <c r="Z215" s="33" t="s">
        <v>2953</v>
      </c>
      <c r="AA215" s="33" t="s">
        <v>2953</v>
      </c>
      <c r="AB215" s="39" t="s">
        <v>24951</v>
      </c>
      <c r="AC215" s="29"/>
      <c r="AD215" s="29"/>
      <c r="AE215" s="29"/>
      <c r="AF215" s="137" t="s">
        <v>1079</v>
      </c>
      <c r="AG215" s="30">
        <f t="shared" si="17"/>
        <v>2</v>
      </c>
      <c r="AH215" s="31" t="str">
        <f t="shared" si="18"/>
        <v>CB-100022</v>
      </c>
      <c r="AI215" s="30">
        <v>2013041000</v>
      </c>
      <c r="AJ215" s="102">
        <f>IFERROR(VLOOKUP($C215,'分類(コード表)'!$A$3:$B$38,2,FALSE)*1000000000,0)+IFERROR(VLOOKUP($D215,'分類(コード表)'!$C$3:$D$293,2,FALSE)*1000000,0)+IFERROR(VLOOKUP($E215,'分類(コード表)'!$E$3:$F$353,2,FALSE)*1000,0)+IFERROR(VLOOKUP($F215,'分類(コード表)'!$G$3:$H$255,2,FALSE),0)</f>
        <v>2013041000</v>
      </c>
    </row>
    <row r="216" spans="1:36" s="30" customFormat="1" ht="27" customHeight="1" x14ac:dyDescent="0.15">
      <c r="A216" s="32" t="s">
        <v>149</v>
      </c>
      <c r="B216" s="33">
        <v>212</v>
      </c>
      <c r="C216" s="34" t="s">
        <v>382</v>
      </c>
      <c r="D216" s="34" t="s">
        <v>78</v>
      </c>
      <c r="E216" s="34" t="s">
        <v>2841</v>
      </c>
      <c r="F216" s="34"/>
      <c r="G216" s="34" t="s">
        <v>12939</v>
      </c>
      <c r="H216" s="34" t="s">
        <v>1705</v>
      </c>
      <c r="I216" s="33">
        <v>1215690</v>
      </c>
      <c r="J216" s="33">
        <v>1245739</v>
      </c>
      <c r="K216" s="33" t="s">
        <v>2456</v>
      </c>
      <c r="L216" s="37">
        <f t="shared" si="16"/>
        <v>2.4121425113928341E-2</v>
      </c>
      <c r="M216" s="33"/>
      <c r="N216" s="33" t="s">
        <v>24776</v>
      </c>
      <c r="O216" s="33"/>
      <c r="P216" s="153" t="s">
        <v>27652</v>
      </c>
      <c r="Q216" s="33"/>
      <c r="R216" s="33"/>
      <c r="S216" s="33"/>
      <c r="T216" s="33" t="s">
        <v>2744</v>
      </c>
      <c r="U216" s="97" t="s">
        <v>2953</v>
      </c>
      <c r="V216" s="97" t="s">
        <v>2954</v>
      </c>
      <c r="W216" s="97" t="s">
        <v>2953</v>
      </c>
      <c r="X216" s="97" t="s">
        <v>2953</v>
      </c>
      <c r="Y216" s="97" t="s">
        <v>2954</v>
      </c>
      <c r="Z216" s="97" t="s">
        <v>2953</v>
      </c>
      <c r="AA216" s="97" t="s">
        <v>2953</v>
      </c>
      <c r="AB216" s="126" t="s">
        <v>24952</v>
      </c>
      <c r="AC216" s="29"/>
      <c r="AD216" s="29"/>
      <c r="AE216" s="29"/>
      <c r="AF216" s="137" t="s">
        <v>1102</v>
      </c>
      <c r="AG216" s="30">
        <f t="shared" si="17"/>
        <v>2</v>
      </c>
      <c r="AH216" s="31" t="str">
        <f t="shared" si="18"/>
        <v>CB-110015</v>
      </c>
      <c r="AI216" s="30">
        <v>2013041000</v>
      </c>
      <c r="AJ216" s="102">
        <f>IFERROR(VLOOKUP($C216,'分類(コード表)'!$A$3:$B$38,2,FALSE)*1000000000,0)+IFERROR(VLOOKUP($D216,'分類(コード表)'!$C$3:$D$293,2,FALSE)*1000000,0)+IFERROR(VLOOKUP($E216,'分類(コード表)'!$E$3:$F$353,2,FALSE)*1000,0)+IFERROR(VLOOKUP($F216,'分類(コード表)'!$G$3:$H$255,2,FALSE),0)</f>
        <v>2013041000</v>
      </c>
    </row>
    <row r="217" spans="1:36" s="30" customFormat="1" ht="27" customHeight="1" x14ac:dyDescent="0.15">
      <c r="A217" s="32" t="s">
        <v>149</v>
      </c>
      <c r="B217" s="33">
        <v>213</v>
      </c>
      <c r="C217" s="34" t="s">
        <v>382</v>
      </c>
      <c r="D217" s="34" t="s">
        <v>78</v>
      </c>
      <c r="E217" s="33" t="s">
        <v>2841</v>
      </c>
      <c r="F217" s="33"/>
      <c r="G217" s="34" t="s">
        <v>637</v>
      </c>
      <c r="H217" s="36" t="s">
        <v>1750</v>
      </c>
      <c r="I217" s="33">
        <v>3014230</v>
      </c>
      <c r="J217" s="33">
        <v>5222307</v>
      </c>
      <c r="K217" s="33" t="s">
        <v>2499</v>
      </c>
      <c r="L217" s="37">
        <f t="shared" si="16"/>
        <v>0.42281639129986037</v>
      </c>
      <c r="M217" s="33"/>
      <c r="N217" s="33" t="s">
        <v>24776</v>
      </c>
      <c r="O217" s="33"/>
      <c r="P217" s="153" t="s">
        <v>4571</v>
      </c>
      <c r="Q217" s="38"/>
      <c r="R217" s="33"/>
      <c r="S217" s="33"/>
      <c r="T217" s="33" t="s">
        <v>2744</v>
      </c>
      <c r="U217" s="33" t="s">
        <v>2953</v>
      </c>
      <c r="V217" s="33" t="s">
        <v>2953</v>
      </c>
      <c r="W217" s="33" t="s">
        <v>2953</v>
      </c>
      <c r="X217" s="33" t="s">
        <v>2953</v>
      </c>
      <c r="Y217" s="33" t="s">
        <v>2953</v>
      </c>
      <c r="Z217" s="33" t="s">
        <v>2953</v>
      </c>
      <c r="AA217" s="33" t="s">
        <v>2953</v>
      </c>
      <c r="AB217" s="39" t="s">
        <v>24953</v>
      </c>
      <c r="AC217" s="29"/>
      <c r="AD217" s="29"/>
      <c r="AE217" s="29"/>
      <c r="AF217" s="137" t="s">
        <v>4571</v>
      </c>
      <c r="AG217" s="30">
        <f t="shared" si="17"/>
        <v>2</v>
      </c>
      <c r="AH217" s="31" t="str">
        <f t="shared" si="18"/>
        <v>CG-090003</v>
      </c>
      <c r="AI217" s="30">
        <v>2013041000</v>
      </c>
      <c r="AJ217" s="102">
        <f>IFERROR(VLOOKUP($C217,'分類(コード表)'!$A$3:$B$38,2,FALSE)*1000000000,0)+IFERROR(VLOOKUP($D217,'分類(コード表)'!$C$3:$D$293,2,FALSE)*1000000,0)+IFERROR(VLOOKUP($E217,'分類(コード表)'!$E$3:$F$353,2,FALSE)*1000,0)+IFERROR(VLOOKUP($F217,'分類(コード表)'!$G$3:$H$255,2,FALSE),0)</f>
        <v>2013041000</v>
      </c>
    </row>
    <row r="218" spans="1:36" s="30" customFormat="1" ht="27" customHeight="1" x14ac:dyDescent="0.15">
      <c r="A218" s="32" t="s">
        <v>149</v>
      </c>
      <c r="B218" s="33">
        <v>214</v>
      </c>
      <c r="C218" s="34" t="s">
        <v>382</v>
      </c>
      <c r="D218" s="34" t="s">
        <v>79</v>
      </c>
      <c r="E218" s="33" t="s">
        <v>2856</v>
      </c>
      <c r="F218" s="33"/>
      <c r="G218" s="34" t="s">
        <v>613</v>
      </c>
      <c r="H218" s="36" t="s">
        <v>1720</v>
      </c>
      <c r="I218" s="33">
        <v>117497</v>
      </c>
      <c r="J218" s="33">
        <v>139720</v>
      </c>
      <c r="K218" s="33" t="s">
        <v>2483</v>
      </c>
      <c r="L218" s="37">
        <f t="shared" si="16"/>
        <v>0.1590538219295734</v>
      </c>
      <c r="M218" s="33"/>
      <c r="N218" s="33" t="s">
        <v>24776</v>
      </c>
      <c r="O218" s="33"/>
      <c r="P218" s="153" t="s">
        <v>1116</v>
      </c>
      <c r="Q218" s="38"/>
      <c r="R218" s="33"/>
      <c r="S218" s="33"/>
      <c r="T218" s="33" t="s">
        <v>2744</v>
      </c>
      <c r="U218" s="33" t="s">
        <v>2953</v>
      </c>
      <c r="V218" s="33" t="s">
        <v>2953</v>
      </c>
      <c r="W218" s="33" t="s">
        <v>2953</v>
      </c>
      <c r="X218" s="33" t="s">
        <v>2953</v>
      </c>
      <c r="Y218" s="33" t="s">
        <v>2953</v>
      </c>
      <c r="Z218" s="33" t="s">
        <v>2953</v>
      </c>
      <c r="AA218" s="33" t="s">
        <v>2953</v>
      </c>
      <c r="AB218" s="39" t="s">
        <v>24954</v>
      </c>
      <c r="AC218" s="29"/>
      <c r="AD218" s="29"/>
      <c r="AE218" s="29"/>
      <c r="AF218" s="137" t="s">
        <v>1116</v>
      </c>
      <c r="AG218" s="30">
        <f t="shared" si="17"/>
        <v>2</v>
      </c>
      <c r="AH218" s="31" t="str">
        <f t="shared" si="18"/>
        <v>CB-120003</v>
      </c>
      <c r="AI218" s="30">
        <v>2014043000</v>
      </c>
      <c r="AJ218" s="102">
        <f>IFERROR(VLOOKUP($C218,'分類(コード表)'!$A$3:$B$38,2,FALSE)*1000000000,0)+IFERROR(VLOOKUP($D218,'分類(コード表)'!$C$3:$D$293,2,FALSE)*1000000,0)+IFERROR(VLOOKUP($E218,'分類(コード表)'!$E$3:$F$353,2,FALSE)*1000,0)+IFERROR(VLOOKUP($F218,'分類(コード表)'!$G$3:$H$255,2,FALSE),0)</f>
        <v>2014043000</v>
      </c>
    </row>
    <row r="219" spans="1:36" s="30" customFormat="1" ht="27" customHeight="1" x14ac:dyDescent="0.15">
      <c r="A219" s="32" t="s">
        <v>149</v>
      </c>
      <c r="B219" s="33">
        <v>215</v>
      </c>
      <c r="C219" s="34" t="s">
        <v>382</v>
      </c>
      <c r="D219" s="34" t="s">
        <v>79</v>
      </c>
      <c r="E219" s="33" t="s">
        <v>2856</v>
      </c>
      <c r="F219" s="33"/>
      <c r="G219" s="34" t="s">
        <v>636</v>
      </c>
      <c r="H219" s="36" t="s">
        <v>1747</v>
      </c>
      <c r="I219" s="33">
        <v>69800</v>
      </c>
      <c r="J219" s="33">
        <v>150000</v>
      </c>
      <c r="K219" s="33" t="s">
        <v>2496</v>
      </c>
      <c r="L219" s="37">
        <f t="shared" si="16"/>
        <v>0.53466666666666662</v>
      </c>
      <c r="M219" s="33"/>
      <c r="N219" s="33" t="s">
        <v>24776</v>
      </c>
      <c r="O219" s="33"/>
      <c r="P219" s="153" t="s">
        <v>4562</v>
      </c>
      <c r="Q219" s="33"/>
      <c r="R219" s="33"/>
      <c r="S219" s="33"/>
      <c r="T219" s="33" t="s">
        <v>2744</v>
      </c>
      <c r="U219" s="33" t="s">
        <v>2954</v>
      </c>
      <c r="V219" s="33" t="s">
        <v>2953</v>
      </c>
      <c r="W219" s="33" t="s">
        <v>2953</v>
      </c>
      <c r="X219" s="33" t="s">
        <v>2953</v>
      </c>
      <c r="Y219" s="33" t="s">
        <v>2953</v>
      </c>
      <c r="Z219" s="33" t="s">
        <v>2954</v>
      </c>
      <c r="AA219" s="33" t="s">
        <v>2953</v>
      </c>
      <c r="AB219" s="39" t="s">
        <v>24955</v>
      </c>
      <c r="AC219" s="29"/>
      <c r="AD219" s="29"/>
      <c r="AE219" s="29"/>
      <c r="AF219" s="137" t="s">
        <v>4562</v>
      </c>
      <c r="AG219" s="30">
        <f t="shared" si="17"/>
        <v>2</v>
      </c>
      <c r="AH219" s="31" t="str">
        <f t="shared" si="18"/>
        <v>CG-080023</v>
      </c>
      <c r="AI219" s="30">
        <v>2014043000</v>
      </c>
      <c r="AJ219" s="102">
        <f>IFERROR(VLOOKUP($C219,'分類(コード表)'!$A$3:$B$38,2,FALSE)*1000000000,0)+IFERROR(VLOOKUP($D219,'分類(コード表)'!$C$3:$D$293,2,FALSE)*1000000,0)+IFERROR(VLOOKUP($E219,'分類(コード表)'!$E$3:$F$353,2,FALSE)*1000,0)+IFERROR(VLOOKUP($F219,'分類(コード表)'!$G$3:$H$255,2,FALSE),0)</f>
        <v>2014043000</v>
      </c>
    </row>
    <row r="220" spans="1:36" s="30" customFormat="1" ht="27" customHeight="1" x14ac:dyDescent="0.15">
      <c r="A220" s="32" t="s">
        <v>149</v>
      </c>
      <c r="B220" s="33">
        <v>216</v>
      </c>
      <c r="C220" s="34" t="s">
        <v>382</v>
      </c>
      <c r="D220" s="34" t="s">
        <v>79</v>
      </c>
      <c r="E220" s="33" t="s">
        <v>2856</v>
      </c>
      <c r="F220" s="33"/>
      <c r="G220" s="34" t="s">
        <v>642</v>
      </c>
      <c r="H220" s="36" t="s">
        <v>1774</v>
      </c>
      <c r="I220" s="33">
        <v>6600000</v>
      </c>
      <c r="J220" s="33">
        <v>5000000</v>
      </c>
      <c r="K220" s="33" t="s">
        <v>2461</v>
      </c>
      <c r="L220" s="37">
        <f t="shared" si="16"/>
        <v>-0.32000000000000006</v>
      </c>
      <c r="M220" s="33"/>
      <c r="N220" s="33" t="s">
        <v>24776</v>
      </c>
      <c r="O220" s="33"/>
      <c r="P220" s="153" t="s">
        <v>23655</v>
      </c>
      <c r="Q220" s="33"/>
      <c r="R220" s="33"/>
      <c r="S220" s="33"/>
      <c r="T220" s="33" t="s">
        <v>2744</v>
      </c>
      <c r="U220" s="33" t="s">
        <v>2953</v>
      </c>
      <c r="V220" s="33" t="s">
        <v>2953</v>
      </c>
      <c r="W220" s="33" t="s">
        <v>2953</v>
      </c>
      <c r="X220" s="33" t="s">
        <v>2953</v>
      </c>
      <c r="Y220" s="33" t="s">
        <v>2953</v>
      </c>
      <c r="Z220" s="33" t="s">
        <v>2953</v>
      </c>
      <c r="AA220" s="33" t="s">
        <v>2953</v>
      </c>
      <c r="AB220" s="39" t="s">
        <v>24956</v>
      </c>
      <c r="AC220" s="29"/>
      <c r="AD220" s="29"/>
      <c r="AE220" s="29"/>
      <c r="AF220" s="137" t="s">
        <v>1147</v>
      </c>
      <c r="AG220" s="30">
        <f t="shared" si="17"/>
        <v>2</v>
      </c>
      <c r="AH220" s="31" t="str">
        <f t="shared" si="18"/>
        <v>CG-100029</v>
      </c>
      <c r="AI220" s="30">
        <v>2014043000</v>
      </c>
      <c r="AJ220" s="102">
        <f>IFERROR(VLOOKUP($C220,'分類(コード表)'!$A$3:$B$38,2,FALSE)*1000000000,0)+IFERROR(VLOOKUP($D220,'分類(コード表)'!$C$3:$D$293,2,FALSE)*1000000,0)+IFERROR(VLOOKUP($E220,'分類(コード表)'!$E$3:$F$353,2,FALSE)*1000,0)+IFERROR(VLOOKUP($F220,'分類(コード表)'!$G$3:$H$255,2,FALSE),0)</f>
        <v>2014043000</v>
      </c>
    </row>
    <row r="221" spans="1:36" s="30" customFormat="1" ht="27" customHeight="1" x14ac:dyDescent="0.15">
      <c r="A221" s="32" t="s">
        <v>149</v>
      </c>
      <c r="B221" s="33">
        <v>217</v>
      </c>
      <c r="C221" s="34" t="s">
        <v>382</v>
      </c>
      <c r="D221" s="34" t="s">
        <v>79</v>
      </c>
      <c r="E221" s="33" t="s">
        <v>2856</v>
      </c>
      <c r="F221" s="33"/>
      <c r="G221" s="34" t="s">
        <v>768</v>
      </c>
      <c r="H221" s="36" t="s">
        <v>1992</v>
      </c>
      <c r="I221" s="33">
        <v>24690</v>
      </c>
      <c r="J221" s="33">
        <v>22963</v>
      </c>
      <c r="K221" s="33" t="s">
        <v>2524</v>
      </c>
      <c r="L221" s="37">
        <f t="shared" si="16"/>
        <v>-7.5207943212994843E-2</v>
      </c>
      <c r="M221" s="33"/>
      <c r="N221" s="33" t="s">
        <v>24776</v>
      </c>
      <c r="O221" s="33"/>
      <c r="P221" s="153" t="s">
        <v>23792</v>
      </c>
      <c r="Q221" s="33"/>
      <c r="R221" s="33"/>
      <c r="S221" s="33"/>
      <c r="T221" s="33" t="s">
        <v>2744</v>
      </c>
      <c r="U221" s="33" t="s">
        <v>2953</v>
      </c>
      <c r="V221" s="33" t="s">
        <v>2953</v>
      </c>
      <c r="W221" s="33" t="s">
        <v>2953</v>
      </c>
      <c r="X221" s="33" t="s">
        <v>2953</v>
      </c>
      <c r="Y221" s="33" t="s">
        <v>2953</v>
      </c>
      <c r="Z221" s="33" t="s">
        <v>2954</v>
      </c>
      <c r="AA221" s="33" t="s">
        <v>2953</v>
      </c>
      <c r="AB221" s="39" t="s">
        <v>24957</v>
      </c>
      <c r="AC221" s="29"/>
      <c r="AD221" s="29"/>
      <c r="AE221" s="29"/>
      <c r="AF221" s="137" t="s">
        <v>1296</v>
      </c>
      <c r="AG221" s="30">
        <f t="shared" si="17"/>
        <v>2</v>
      </c>
      <c r="AH221" s="31" t="str">
        <f t="shared" si="18"/>
        <v>KK-100071</v>
      </c>
      <c r="AI221" s="30">
        <v>2014043000</v>
      </c>
      <c r="AJ221" s="102">
        <f>IFERROR(VLOOKUP($C221,'分類(コード表)'!$A$3:$B$38,2,FALSE)*1000000000,0)+IFERROR(VLOOKUP($D221,'分類(コード表)'!$C$3:$D$293,2,FALSE)*1000000,0)+IFERROR(VLOOKUP($E221,'分類(コード表)'!$E$3:$F$353,2,FALSE)*1000,0)+IFERROR(VLOOKUP($F221,'分類(コード表)'!$G$3:$H$255,2,FALSE),0)</f>
        <v>2014043000</v>
      </c>
    </row>
    <row r="222" spans="1:36" s="30" customFormat="1" ht="27" customHeight="1" x14ac:dyDescent="0.15">
      <c r="A222" s="32" t="s">
        <v>149</v>
      </c>
      <c r="B222" s="33">
        <v>218</v>
      </c>
      <c r="C222" s="34" t="s">
        <v>382</v>
      </c>
      <c r="D222" s="34" t="s">
        <v>79</v>
      </c>
      <c r="E222" s="34" t="s">
        <v>2856</v>
      </c>
      <c r="F222" s="33"/>
      <c r="G222" s="34" t="s">
        <v>784</v>
      </c>
      <c r="H222" s="36" t="s">
        <v>2024</v>
      </c>
      <c r="I222" s="33">
        <v>160000</v>
      </c>
      <c r="J222" s="33">
        <v>240000</v>
      </c>
      <c r="K222" s="33" t="s">
        <v>2618</v>
      </c>
      <c r="L222" s="37">
        <f t="shared" si="16"/>
        <v>0.33333333333333337</v>
      </c>
      <c r="M222" s="33"/>
      <c r="N222" s="33" t="s">
        <v>24776</v>
      </c>
      <c r="O222" s="33"/>
      <c r="P222" s="153" t="s">
        <v>30584</v>
      </c>
      <c r="Q222" s="33"/>
      <c r="R222" s="33"/>
      <c r="S222" s="33"/>
      <c r="T222" s="33" t="s">
        <v>2744</v>
      </c>
      <c r="U222" s="33" t="s">
        <v>2954</v>
      </c>
      <c r="V222" s="33" t="s">
        <v>2954</v>
      </c>
      <c r="W222" s="33" t="s">
        <v>2953</v>
      </c>
      <c r="X222" s="33" t="s">
        <v>2953</v>
      </c>
      <c r="Y222" s="33" t="s">
        <v>2953</v>
      </c>
      <c r="Z222" s="33" t="s">
        <v>2953</v>
      </c>
      <c r="AA222" s="33" t="s">
        <v>2953</v>
      </c>
      <c r="AB222" s="39" t="s">
        <v>24958</v>
      </c>
      <c r="AC222" s="29"/>
      <c r="AD222" s="29"/>
      <c r="AE222" s="29"/>
      <c r="AF222" s="137" t="s">
        <v>1329</v>
      </c>
      <c r="AG222" s="30">
        <f t="shared" si="17"/>
        <v>2</v>
      </c>
      <c r="AH222" s="31" t="str">
        <f t="shared" si="18"/>
        <v>KK-110057</v>
      </c>
      <c r="AI222" s="30">
        <v>2014043000</v>
      </c>
      <c r="AJ222" s="102">
        <f>IFERROR(VLOOKUP($C222,'分類(コード表)'!$A$3:$B$38,2,FALSE)*1000000000,0)+IFERROR(VLOOKUP($D222,'分類(コード表)'!$C$3:$D$293,2,FALSE)*1000000,0)+IFERROR(VLOOKUP($E222,'分類(コード表)'!$E$3:$F$353,2,FALSE)*1000,0)+IFERROR(VLOOKUP($F222,'分類(コード表)'!$G$3:$H$255,2,FALSE),0)</f>
        <v>2014043000</v>
      </c>
    </row>
    <row r="223" spans="1:36" s="30" customFormat="1" ht="27" customHeight="1" x14ac:dyDescent="0.15">
      <c r="A223" s="32" t="s">
        <v>149</v>
      </c>
      <c r="B223" s="33">
        <v>219</v>
      </c>
      <c r="C223" s="34" t="s">
        <v>382</v>
      </c>
      <c r="D223" s="34" t="s">
        <v>79</v>
      </c>
      <c r="E223" s="34" t="s">
        <v>2856</v>
      </c>
      <c r="F223" s="33"/>
      <c r="G223" s="34" t="s">
        <v>968</v>
      </c>
      <c r="H223" s="36" t="s">
        <v>2284</v>
      </c>
      <c r="I223" s="33">
        <v>3800000</v>
      </c>
      <c r="J223" s="33">
        <v>2930000</v>
      </c>
      <c r="K223" s="33" t="s">
        <v>2705</v>
      </c>
      <c r="L223" s="37">
        <f t="shared" si="16"/>
        <v>-0.29692832764505117</v>
      </c>
      <c r="M223" s="33"/>
      <c r="N223" s="33" t="s">
        <v>24776</v>
      </c>
      <c r="O223" s="33"/>
      <c r="P223" s="153" t="s">
        <v>24266</v>
      </c>
      <c r="Q223" s="33"/>
      <c r="R223" s="33"/>
      <c r="S223" s="33"/>
      <c r="T223" s="33" t="s">
        <v>2744</v>
      </c>
      <c r="U223" s="33" t="s">
        <v>2956</v>
      </c>
      <c r="V223" s="33" t="s">
        <v>2953</v>
      </c>
      <c r="W223" s="33" t="s">
        <v>2953</v>
      </c>
      <c r="X223" s="33" t="s">
        <v>2953</v>
      </c>
      <c r="Y223" s="33" t="s">
        <v>2953</v>
      </c>
      <c r="Z223" s="33" t="s">
        <v>2954</v>
      </c>
      <c r="AA223" s="33" t="s">
        <v>2953</v>
      </c>
      <c r="AB223" s="39" t="s">
        <v>24959</v>
      </c>
      <c r="AC223" s="29"/>
      <c r="AD223" s="29"/>
      <c r="AE223" s="29"/>
      <c r="AF223" s="137" t="s">
        <v>1525</v>
      </c>
      <c r="AG223" s="30">
        <f t="shared" si="17"/>
        <v>2</v>
      </c>
      <c r="AH223" s="31" t="str">
        <f t="shared" si="18"/>
        <v>QS-100020</v>
      </c>
      <c r="AI223" s="30">
        <v>2014043000</v>
      </c>
      <c r="AJ223" s="102">
        <f>IFERROR(VLOOKUP($C223,'分類(コード表)'!$A$3:$B$38,2,FALSE)*1000000000,0)+IFERROR(VLOOKUP($D223,'分類(コード表)'!$C$3:$D$293,2,FALSE)*1000000,0)+IFERROR(VLOOKUP($E223,'分類(コード表)'!$E$3:$F$353,2,FALSE)*1000,0)+IFERROR(VLOOKUP($F223,'分類(コード表)'!$G$3:$H$255,2,FALSE),0)</f>
        <v>2014043000</v>
      </c>
    </row>
    <row r="224" spans="1:36" s="30" customFormat="1" ht="27" customHeight="1" x14ac:dyDescent="0.15">
      <c r="A224" s="32" t="s">
        <v>149</v>
      </c>
      <c r="B224" s="33">
        <v>220</v>
      </c>
      <c r="C224" s="34" t="s">
        <v>382</v>
      </c>
      <c r="D224" s="34" t="s">
        <v>79</v>
      </c>
      <c r="E224" s="34" t="s">
        <v>2856</v>
      </c>
      <c r="F224" s="33"/>
      <c r="G224" s="34" t="s">
        <v>1028</v>
      </c>
      <c r="H224" s="36" t="s">
        <v>2367</v>
      </c>
      <c r="I224" s="33">
        <v>9660000</v>
      </c>
      <c r="J224" s="33">
        <v>11492000</v>
      </c>
      <c r="K224" s="33" t="s">
        <v>2554</v>
      </c>
      <c r="L224" s="37">
        <f t="shared" si="16"/>
        <v>0.15941524538809604</v>
      </c>
      <c r="M224" s="33"/>
      <c r="N224" s="33" t="s">
        <v>24776</v>
      </c>
      <c r="O224" s="33"/>
      <c r="P224" s="153" t="s">
        <v>11691</v>
      </c>
      <c r="Q224" s="33" t="s">
        <v>574</v>
      </c>
      <c r="R224" s="33"/>
      <c r="S224" s="33"/>
      <c r="T224" s="33" t="s">
        <v>2744</v>
      </c>
      <c r="U224" s="33" t="s">
        <v>2953</v>
      </c>
      <c r="V224" s="33" t="s">
        <v>2954</v>
      </c>
      <c r="W224" s="33" t="s">
        <v>2953</v>
      </c>
      <c r="X224" s="33" t="s">
        <v>2954</v>
      </c>
      <c r="Y224" s="33" t="s">
        <v>2953</v>
      </c>
      <c r="Z224" s="33" t="s">
        <v>2954</v>
      </c>
      <c r="AA224" s="33" t="s">
        <v>2953</v>
      </c>
      <c r="AB224" s="39" t="s">
        <v>24960</v>
      </c>
      <c r="AC224" s="29"/>
      <c r="AD224" s="29"/>
      <c r="AE224" s="29"/>
      <c r="AF224" s="137" t="s">
        <v>11691</v>
      </c>
      <c r="AG224" s="30">
        <f t="shared" si="17"/>
        <v>2</v>
      </c>
      <c r="AH224" s="31" t="str">
        <f t="shared" si="18"/>
        <v>TH-090016</v>
      </c>
      <c r="AI224" s="30">
        <v>2014043000</v>
      </c>
      <c r="AJ224" s="102">
        <f>IFERROR(VLOOKUP($C224,'分類(コード表)'!$A$3:$B$38,2,FALSE)*1000000000,0)+IFERROR(VLOOKUP($D224,'分類(コード表)'!$C$3:$D$293,2,FALSE)*1000000,0)+IFERROR(VLOOKUP($E224,'分類(コード表)'!$E$3:$F$353,2,FALSE)*1000,0)+IFERROR(VLOOKUP($F224,'分類(コード表)'!$G$3:$H$255,2,FALSE),0)</f>
        <v>2014043000</v>
      </c>
    </row>
    <row r="225" spans="1:36" s="30" customFormat="1" ht="27" customHeight="1" x14ac:dyDescent="0.15">
      <c r="A225" s="32" t="s">
        <v>149</v>
      </c>
      <c r="B225" s="33">
        <v>221</v>
      </c>
      <c r="C225" s="34" t="s">
        <v>382</v>
      </c>
      <c r="D225" s="34" t="s">
        <v>79</v>
      </c>
      <c r="E225" s="34" t="s">
        <v>12059</v>
      </c>
      <c r="F225" s="33"/>
      <c r="G225" s="34" t="s">
        <v>821</v>
      </c>
      <c r="H225" s="36" t="s">
        <v>2063</v>
      </c>
      <c r="I225" s="33">
        <v>415662</v>
      </c>
      <c r="J225" s="33">
        <v>707361.08</v>
      </c>
      <c r="K225" s="33" t="s">
        <v>2633</v>
      </c>
      <c r="L225" s="37">
        <f t="shared" ref="L225:L294" si="31">1-I225/J225</f>
        <v>0.41237649094292828</v>
      </c>
      <c r="M225" s="33"/>
      <c r="N225" s="33" t="s">
        <v>24776</v>
      </c>
      <c r="O225" s="33"/>
      <c r="P225" s="153" t="s">
        <v>7858</v>
      </c>
      <c r="Q225" s="33" t="s">
        <v>578</v>
      </c>
      <c r="R225" s="33"/>
      <c r="S225" s="33"/>
      <c r="T225" s="33" t="s">
        <v>2744</v>
      </c>
      <c r="U225" s="33" t="s">
        <v>2954</v>
      </c>
      <c r="V225" s="33" t="s">
        <v>2954</v>
      </c>
      <c r="W225" s="33" t="s">
        <v>2953</v>
      </c>
      <c r="X225" s="33" t="s">
        <v>2953</v>
      </c>
      <c r="Y225" s="33" t="s">
        <v>2954</v>
      </c>
      <c r="Z225" s="33" t="s">
        <v>2954</v>
      </c>
      <c r="AA225" s="33" t="s">
        <v>2954</v>
      </c>
      <c r="AB225" s="39" t="s">
        <v>24961</v>
      </c>
      <c r="AC225" s="29"/>
      <c r="AD225" s="29"/>
      <c r="AE225" s="29"/>
      <c r="AF225" s="137" t="s">
        <v>7858</v>
      </c>
      <c r="AG225" s="30">
        <f t="shared" ref="AG225:AG294" si="32">LEN(LEFT(AF225,FIND("-",AF225)-1))</f>
        <v>2</v>
      </c>
      <c r="AH225" s="31" t="str">
        <f t="shared" ref="AH225:AH294" si="33">LEFT(AF225,FIND("-",AF225)+6)</f>
        <v>KT-080004</v>
      </c>
      <c r="AI225" s="30">
        <v>2014045000</v>
      </c>
      <c r="AJ225" s="102">
        <f>IFERROR(VLOOKUP($C225,'分類(コード表)'!$A$3:$B$38,2,FALSE)*1000000000,0)+IFERROR(VLOOKUP($D225,'分類(コード表)'!$C$3:$D$293,2,FALSE)*1000000,0)+IFERROR(VLOOKUP($E225,'分類(コード表)'!$E$3:$F$353,2,FALSE)*1000,0)+IFERROR(VLOOKUP($F225,'分類(コード表)'!$G$3:$H$255,2,FALSE),0)</f>
        <v>2014045000</v>
      </c>
    </row>
    <row r="226" spans="1:36" s="30" customFormat="1" ht="27" customHeight="1" x14ac:dyDescent="0.15">
      <c r="A226" s="32" t="s">
        <v>149</v>
      </c>
      <c r="B226" s="33">
        <v>222</v>
      </c>
      <c r="C226" s="34" t="s">
        <v>382</v>
      </c>
      <c r="D226" s="34" t="s">
        <v>79</v>
      </c>
      <c r="E226" s="34" t="s">
        <v>150</v>
      </c>
      <c r="F226" s="33"/>
      <c r="G226" s="34" t="s">
        <v>646</v>
      </c>
      <c r="H226" s="36" t="s">
        <v>1780</v>
      </c>
      <c r="I226" s="33">
        <v>4970000</v>
      </c>
      <c r="J226" s="33">
        <v>5070000</v>
      </c>
      <c r="K226" s="33" t="s">
        <v>2490</v>
      </c>
      <c r="L226" s="37">
        <f t="shared" si="31"/>
        <v>1.9723865877712021E-2</v>
      </c>
      <c r="M226" s="33"/>
      <c r="N226" s="33" t="s">
        <v>24776</v>
      </c>
      <c r="O226" s="33"/>
      <c r="P226" s="153" t="s">
        <v>28489</v>
      </c>
      <c r="Q226" s="33"/>
      <c r="R226" s="33"/>
      <c r="S226" s="33"/>
      <c r="T226" s="33" t="s">
        <v>2744</v>
      </c>
      <c r="U226" s="33" t="s">
        <v>2953</v>
      </c>
      <c r="V226" s="33" t="s">
        <v>2953</v>
      </c>
      <c r="W226" s="33" t="s">
        <v>2953</v>
      </c>
      <c r="X226" s="33" t="s">
        <v>2953</v>
      </c>
      <c r="Y226" s="33" t="s">
        <v>2953</v>
      </c>
      <c r="Z226" s="33" t="s">
        <v>2953</v>
      </c>
      <c r="AA226" s="33" t="s">
        <v>2953</v>
      </c>
      <c r="AB226" s="39" t="s">
        <v>24962</v>
      </c>
      <c r="AC226" s="29"/>
      <c r="AD226" s="29"/>
      <c r="AE226" s="29"/>
      <c r="AF226" s="137" t="s">
        <v>1152</v>
      </c>
      <c r="AG226" s="30">
        <f t="shared" si="32"/>
        <v>2</v>
      </c>
      <c r="AH226" s="31" t="str">
        <f t="shared" si="33"/>
        <v>CG-110008</v>
      </c>
      <c r="AI226" s="30">
        <v>2014351000</v>
      </c>
      <c r="AJ226" s="102">
        <f>IFERROR(VLOOKUP($C226,'分類(コード表)'!$A$3:$B$38,2,FALSE)*1000000000,0)+IFERROR(VLOOKUP($D226,'分類(コード表)'!$C$3:$D$293,2,FALSE)*1000000,0)+IFERROR(VLOOKUP($E226,'分類(コード表)'!$E$3:$F$353,2,FALSE)*1000,0)+IFERROR(VLOOKUP($F226,'分類(コード表)'!$G$3:$H$255,2,FALSE),0)</f>
        <v>2014351000</v>
      </c>
    </row>
    <row r="227" spans="1:36" s="30" customFormat="1" ht="27" customHeight="1" x14ac:dyDescent="0.15">
      <c r="A227" s="32" t="s">
        <v>149</v>
      </c>
      <c r="B227" s="33">
        <v>223</v>
      </c>
      <c r="C227" s="34" t="s">
        <v>382</v>
      </c>
      <c r="D227" s="34" t="s">
        <v>79</v>
      </c>
      <c r="E227" s="34" t="s">
        <v>150</v>
      </c>
      <c r="F227" s="34"/>
      <c r="G227" s="34" t="s">
        <v>693</v>
      </c>
      <c r="H227" s="34" t="s">
        <v>1826</v>
      </c>
      <c r="I227" s="33">
        <v>269000</v>
      </c>
      <c r="J227" s="33">
        <v>886400</v>
      </c>
      <c r="K227" s="33" t="s">
        <v>2477</v>
      </c>
      <c r="L227" s="37">
        <f t="shared" si="31"/>
        <v>0.69652527075812276</v>
      </c>
      <c r="M227" s="33"/>
      <c r="N227" s="33" t="s">
        <v>24776</v>
      </c>
      <c r="O227" s="33"/>
      <c r="P227" s="153" t="s">
        <v>4966</v>
      </c>
      <c r="Q227" s="33"/>
      <c r="R227" s="33"/>
      <c r="S227" s="33"/>
      <c r="T227" s="33" t="s">
        <v>2744</v>
      </c>
      <c r="U227" s="97" t="s">
        <v>2954</v>
      </c>
      <c r="V227" s="97" t="s">
        <v>2956</v>
      </c>
      <c r="W227" s="97" t="s">
        <v>2953</v>
      </c>
      <c r="X227" s="97" t="s">
        <v>2953</v>
      </c>
      <c r="Y227" s="97" t="s">
        <v>2953</v>
      </c>
      <c r="Z227" s="97" t="s">
        <v>2954</v>
      </c>
      <c r="AA227" s="97" t="s">
        <v>2953</v>
      </c>
      <c r="AB227" s="126" t="s">
        <v>24963</v>
      </c>
      <c r="AC227" s="29"/>
      <c r="AD227" s="29"/>
      <c r="AE227" s="29"/>
      <c r="AF227" s="137" t="s">
        <v>4966</v>
      </c>
      <c r="AG227" s="30">
        <f t="shared" si="32"/>
        <v>2</v>
      </c>
      <c r="AH227" s="31" t="str">
        <f t="shared" si="33"/>
        <v>HK-080003</v>
      </c>
      <c r="AI227" s="30">
        <v>2014351000</v>
      </c>
      <c r="AJ227" s="102">
        <f>IFERROR(VLOOKUP($C227,'分類(コード表)'!$A$3:$B$38,2,FALSE)*1000000000,0)+IFERROR(VLOOKUP($D227,'分類(コード表)'!$C$3:$D$293,2,FALSE)*1000000,0)+IFERROR(VLOOKUP($E227,'分類(コード表)'!$E$3:$F$353,2,FALSE)*1000,0)+IFERROR(VLOOKUP($F227,'分類(コード表)'!$G$3:$H$255,2,FALSE),0)</f>
        <v>2014351000</v>
      </c>
    </row>
    <row r="228" spans="1:36" s="30" customFormat="1" ht="27" customHeight="1" x14ac:dyDescent="0.15">
      <c r="A228" s="32" t="s">
        <v>149</v>
      </c>
      <c r="B228" s="33">
        <v>224</v>
      </c>
      <c r="C228" s="34" t="s">
        <v>382</v>
      </c>
      <c r="D228" s="34" t="s">
        <v>79</v>
      </c>
      <c r="E228" s="34" t="s">
        <v>150</v>
      </c>
      <c r="F228" s="34"/>
      <c r="G228" s="34" t="s">
        <v>1039</v>
      </c>
      <c r="H228" s="34" t="s">
        <v>2393</v>
      </c>
      <c r="I228" s="33">
        <v>5923026.6600000001</v>
      </c>
      <c r="J228" s="33">
        <v>22987013.66</v>
      </c>
      <c r="K228" s="33" t="s">
        <v>2490</v>
      </c>
      <c r="L228" s="37">
        <f t="shared" si="31"/>
        <v>0.74233161611998622</v>
      </c>
      <c r="M228" s="33"/>
      <c r="N228" s="33" t="s">
        <v>24776</v>
      </c>
      <c r="O228" s="33"/>
      <c r="P228" s="153" t="s">
        <v>37021</v>
      </c>
      <c r="Q228" s="33" t="s">
        <v>578</v>
      </c>
      <c r="R228" s="33"/>
      <c r="S228" s="33"/>
      <c r="T228" s="33" t="s">
        <v>2744</v>
      </c>
      <c r="U228" s="97" t="s">
        <v>2954</v>
      </c>
      <c r="V228" s="97" t="s">
        <v>2954</v>
      </c>
      <c r="W228" s="97" t="s">
        <v>2954</v>
      </c>
      <c r="X228" s="97" t="s">
        <v>2953</v>
      </c>
      <c r="Y228" s="97" t="s">
        <v>2954</v>
      </c>
      <c r="Z228" s="97" t="s">
        <v>2954</v>
      </c>
      <c r="AA228" s="97" t="s">
        <v>2954</v>
      </c>
      <c r="AB228" s="126" t="s">
        <v>24964</v>
      </c>
      <c r="AC228" s="29"/>
      <c r="AD228" s="29"/>
      <c r="AE228" s="29"/>
      <c r="AF228" s="137" t="s">
        <v>1607</v>
      </c>
      <c r="AG228" s="30">
        <f t="shared" si="32"/>
        <v>2</v>
      </c>
      <c r="AH228" s="31" t="str">
        <f t="shared" si="33"/>
        <v>TH-110012</v>
      </c>
      <c r="AI228" s="30">
        <v>2014351000</v>
      </c>
      <c r="AJ228" s="102">
        <f>IFERROR(VLOOKUP($C228,'分類(コード表)'!$A$3:$B$38,2,FALSE)*1000000000,0)+IFERROR(VLOOKUP($D228,'分類(コード表)'!$C$3:$D$293,2,FALSE)*1000000,0)+IFERROR(VLOOKUP($E228,'分類(コード表)'!$E$3:$F$353,2,FALSE)*1000,0)+IFERROR(VLOOKUP($F228,'分類(コード表)'!$G$3:$H$255,2,FALSE),0)</f>
        <v>2014351000</v>
      </c>
    </row>
    <row r="229" spans="1:36" s="30" customFormat="1" ht="27" customHeight="1" x14ac:dyDescent="0.15">
      <c r="A229" s="32" t="s">
        <v>149</v>
      </c>
      <c r="B229" s="33">
        <v>225</v>
      </c>
      <c r="C229" s="34" t="s">
        <v>382</v>
      </c>
      <c r="D229" s="34" t="s">
        <v>79</v>
      </c>
      <c r="E229" s="34" t="s">
        <v>150</v>
      </c>
      <c r="F229" s="34" t="s">
        <v>503</v>
      </c>
      <c r="G229" s="34" t="s">
        <v>15681</v>
      </c>
      <c r="H229" s="34" t="s">
        <v>15682</v>
      </c>
      <c r="I229" s="33">
        <v>780246</v>
      </c>
      <c r="J229" s="33">
        <v>2321440</v>
      </c>
      <c r="K229" s="33" t="s">
        <v>22135</v>
      </c>
      <c r="L229" s="37">
        <f t="shared" si="31"/>
        <v>0.66389568543662558</v>
      </c>
      <c r="M229" s="33"/>
      <c r="N229" s="33"/>
      <c r="O229" s="33"/>
      <c r="P229" s="153" t="s">
        <v>22559</v>
      </c>
      <c r="Q229" s="33" t="s">
        <v>578</v>
      </c>
      <c r="R229" s="33" t="s">
        <v>503</v>
      </c>
      <c r="S229" s="33" t="s">
        <v>503</v>
      </c>
      <c r="T229" s="33" t="s">
        <v>381</v>
      </c>
      <c r="U229" s="97" t="s">
        <v>2954</v>
      </c>
      <c r="V229" s="97" t="s">
        <v>571</v>
      </c>
      <c r="W229" s="97" t="s">
        <v>571</v>
      </c>
      <c r="X229" s="97" t="s">
        <v>2954</v>
      </c>
      <c r="Y229" s="97" t="s">
        <v>2954</v>
      </c>
      <c r="Z229" s="97" t="s">
        <v>2954</v>
      </c>
      <c r="AA229" s="97" t="s">
        <v>2954</v>
      </c>
      <c r="AB229" s="126" t="s">
        <v>24965</v>
      </c>
      <c r="AC229" s="29"/>
      <c r="AD229" s="29"/>
      <c r="AE229" s="29"/>
      <c r="AF229" s="137" t="s">
        <v>22559</v>
      </c>
      <c r="AG229" s="30">
        <f t="shared" si="32"/>
        <v>2</v>
      </c>
      <c r="AH229" s="31" t="str">
        <f t="shared" si="33"/>
        <v>KK-130050</v>
      </c>
      <c r="AI229" s="30">
        <v>2014351000</v>
      </c>
      <c r="AJ229" s="102">
        <f>IFERROR(VLOOKUP($C229,'分類(コード表)'!$A$3:$B$38,2,FALSE)*1000000000,0)+IFERROR(VLOOKUP($D229,'分類(コード表)'!$C$3:$D$293,2,FALSE)*1000000,0)+IFERROR(VLOOKUP($E229,'分類(コード表)'!$E$3:$F$353,2,FALSE)*1000,0)+IFERROR(VLOOKUP($F229,'分類(コード表)'!$G$3:$H$255,2,FALSE),0)</f>
        <v>2014351000</v>
      </c>
    </row>
    <row r="230" spans="1:36" s="30" customFormat="1" ht="27" customHeight="1" x14ac:dyDescent="0.15">
      <c r="A230" s="32" t="s">
        <v>149</v>
      </c>
      <c r="B230" s="33">
        <v>226</v>
      </c>
      <c r="C230" s="34" t="s">
        <v>382</v>
      </c>
      <c r="D230" s="34" t="s">
        <v>559</v>
      </c>
      <c r="E230" s="34"/>
      <c r="F230" s="34"/>
      <c r="G230" s="34" t="s">
        <v>635</v>
      </c>
      <c r="H230" s="34" t="s">
        <v>1741</v>
      </c>
      <c r="I230" s="33">
        <v>318490</v>
      </c>
      <c r="J230" s="33">
        <v>318300</v>
      </c>
      <c r="K230" s="33" t="s">
        <v>2492</v>
      </c>
      <c r="L230" s="37">
        <f t="shared" si="31"/>
        <v>-5.9692114357523529E-4</v>
      </c>
      <c r="M230" s="33"/>
      <c r="N230" s="33" t="s">
        <v>24776</v>
      </c>
      <c r="O230" s="33"/>
      <c r="P230" s="153" t="s">
        <v>4546</v>
      </c>
      <c r="Q230" s="33"/>
      <c r="R230" s="33"/>
      <c r="S230" s="33"/>
      <c r="T230" s="33" t="s">
        <v>2744</v>
      </c>
      <c r="U230" s="97" t="s">
        <v>2953</v>
      </c>
      <c r="V230" s="97" t="s">
        <v>2953</v>
      </c>
      <c r="W230" s="97" t="s">
        <v>2954</v>
      </c>
      <c r="X230" s="97" t="s">
        <v>2953</v>
      </c>
      <c r="Y230" s="97" t="s">
        <v>2954</v>
      </c>
      <c r="Z230" s="97" t="s">
        <v>2953</v>
      </c>
      <c r="AA230" s="97" t="s">
        <v>2953</v>
      </c>
      <c r="AB230" s="126" t="s">
        <v>24966</v>
      </c>
      <c r="AC230" s="29"/>
      <c r="AD230" s="29"/>
      <c r="AE230" s="29"/>
      <c r="AF230" s="137" t="s">
        <v>4546</v>
      </c>
      <c r="AG230" s="30">
        <f t="shared" si="32"/>
        <v>2</v>
      </c>
      <c r="AH230" s="31" t="str">
        <f t="shared" si="33"/>
        <v>CG-080007</v>
      </c>
      <c r="AI230" s="30">
        <v>2015000000</v>
      </c>
      <c r="AJ230" s="102">
        <f>IFERROR(VLOOKUP($C230,'分類(コード表)'!$A$3:$B$38,2,FALSE)*1000000000,0)+IFERROR(VLOOKUP($D230,'分類(コード表)'!$C$3:$D$293,2,FALSE)*1000000,0)+IFERROR(VLOOKUP($E230,'分類(コード表)'!$E$3:$F$353,2,FALSE)*1000,0)+IFERROR(VLOOKUP($F230,'分類(コード表)'!$G$3:$H$255,2,FALSE),0)</f>
        <v>2015000000</v>
      </c>
    </row>
    <row r="231" spans="1:36" s="30" customFormat="1" ht="27" customHeight="1" x14ac:dyDescent="0.15">
      <c r="A231" s="32" t="s">
        <v>149</v>
      </c>
      <c r="B231" s="33">
        <v>227</v>
      </c>
      <c r="C231" s="34" t="s">
        <v>382</v>
      </c>
      <c r="D231" s="34" t="s">
        <v>80</v>
      </c>
      <c r="E231" s="35" t="s">
        <v>2847</v>
      </c>
      <c r="F231" s="33"/>
      <c r="G231" s="34" t="s">
        <v>12934</v>
      </c>
      <c r="H231" s="36" t="s">
        <v>1702</v>
      </c>
      <c r="I231" s="33">
        <v>4703811.96</v>
      </c>
      <c r="J231" s="33">
        <v>3403820</v>
      </c>
      <c r="K231" s="33" t="s">
        <v>2472</v>
      </c>
      <c r="L231" s="37">
        <f t="shared" si="31"/>
        <v>-0.38192147645880214</v>
      </c>
      <c r="M231" s="33"/>
      <c r="N231" s="33" t="s">
        <v>24776</v>
      </c>
      <c r="O231" s="33"/>
      <c r="P231" s="153" t="s">
        <v>27646</v>
      </c>
      <c r="Q231" s="33"/>
      <c r="R231" s="33"/>
      <c r="S231" s="33"/>
      <c r="T231" s="33" t="s">
        <v>2744</v>
      </c>
      <c r="U231" s="33" t="s">
        <v>2953</v>
      </c>
      <c r="V231" s="33" t="s">
        <v>2953</v>
      </c>
      <c r="W231" s="33" t="s">
        <v>2953</v>
      </c>
      <c r="X231" s="33" t="s">
        <v>2953</v>
      </c>
      <c r="Y231" s="97" t="s">
        <v>2953</v>
      </c>
      <c r="Z231" s="33" t="s">
        <v>2953</v>
      </c>
      <c r="AA231" s="33" t="s">
        <v>2953</v>
      </c>
      <c r="AB231" s="39" t="s">
        <v>24967</v>
      </c>
      <c r="AC231" s="29"/>
      <c r="AD231" s="29"/>
      <c r="AE231" s="29"/>
      <c r="AF231" s="137" t="s">
        <v>1099</v>
      </c>
      <c r="AG231" s="30">
        <f t="shared" si="32"/>
        <v>2</v>
      </c>
      <c r="AH231" s="31" t="str">
        <f t="shared" si="33"/>
        <v>CB-110009</v>
      </c>
      <c r="AI231" s="30">
        <v>2016046000</v>
      </c>
      <c r="AJ231" s="102">
        <f>IFERROR(VLOOKUP($C231,'分類(コード表)'!$A$3:$B$38,2,FALSE)*1000000000,0)+IFERROR(VLOOKUP($D231,'分類(コード表)'!$C$3:$D$293,2,FALSE)*1000000,0)+IFERROR(VLOOKUP($E231,'分類(コード表)'!$E$3:$F$353,2,FALSE)*1000,0)+IFERROR(VLOOKUP($F231,'分類(コード表)'!$G$3:$H$255,2,FALSE),0)</f>
        <v>2016046000</v>
      </c>
    </row>
    <row r="232" spans="1:36" s="30" customFormat="1" ht="27" customHeight="1" x14ac:dyDescent="0.15">
      <c r="A232" s="32" t="s">
        <v>149</v>
      </c>
      <c r="B232" s="33">
        <v>228</v>
      </c>
      <c r="C232" s="34" t="s">
        <v>382</v>
      </c>
      <c r="D232" s="34" t="s">
        <v>80</v>
      </c>
      <c r="E232" s="35" t="s">
        <v>2847</v>
      </c>
      <c r="F232" s="33"/>
      <c r="G232" s="34" t="s">
        <v>972</v>
      </c>
      <c r="H232" s="36" t="s">
        <v>2296</v>
      </c>
      <c r="I232" s="33">
        <v>19480760</v>
      </c>
      <c r="J232" s="33">
        <v>17386797</v>
      </c>
      <c r="K232" s="33" t="s">
        <v>2709</v>
      </c>
      <c r="L232" s="37">
        <f t="shared" si="31"/>
        <v>-0.12043408570307679</v>
      </c>
      <c r="M232" s="33"/>
      <c r="N232" s="33" t="s">
        <v>24776</v>
      </c>
      <c r="O232" s="33"/>
      <c r="P232" s="153" t="s">
        <v>35599</v>
      </c>
      <c r="Q232" s="33" t="s">
        <v>578</v>
      </c>
      <c r="R232" s="33"/>
      <c r="S232" s="33"/>
      <c r="T232" s="33" t="s">
        <v>2744</v>
      </c>
      <c r="U232" s="33" t="s">
        <v>2953</v>
      </c>
      <c r="V232" s="33" t="s">
        <v>2954</v>
      </c>
      <c r="W232" s="33" t="s">
        <v>2955</v>
      </c>
      <c r="X232" s="33" t="s">
        <v>2954</v>
      </c>
      <c r="Y232" s="33" t="s">
        <v>2954</v>
      </c>
      <c r="Z232" s="33" t="s">
        <v>2954</v>
      </c>
      <c r="AA232" s="33" t="s">
        <v>2954</v>
      </c>
      <c r="AB232" s="39" t="s">
        <v>24968</v>
      </c>
      <c r="AC232" s="29"/>
      <c r="AD232" s="29"/>
      <c r="AE232" s="29"/>
      <c r="AF232" s="137" t="s">
        <v>1535</v>
      </c>
      <c r="AG232" s="30">
        <f t="shared" si="32"/>
        <v>2</v>
      </c>
      <c r="AH232" s="31" t="str">
        <f t="shared" si="33"/>
        <v>QS-110006</v>
      </c>
      <c r="AI232" s="30">
        <v>2016046000</v>
      </c>
      <c r="AJ232" s="102">
        <f>IFERROR(VLOOKUP($C232,'分類(コード表)'!$A$3:$B$38,2,FALSE)*1000000000,0)+IFERROR(VLOOKUP($D232,'分類(コード表)'!$C$3:$D$293,2,FALSE)*1000000,0)+IFERROR(VLOOKUP($E232,'分類(コード表)'!$E$3:$F$353,2,FALSE)*1000,0)+IFERROR(VLOOKUP($F232,'分類(コード表)'!$G$3:$H$255,2,FALSE),0)</f>
        <v>2016046000</v>
      </c>
    </row>
    <row r="233" spans="1:36" s="30" customFormat="1" ht="27" customHeight="1" x14ac:dyDescent="0.15">
      <c r="A233" s="32" t="s">
        <v>149</v>
      </c>
      <c r="B233" s="33">
        <v>229</v>
      </c>
      <c r="C233" s="34" t="s">
        <v>382</v>
      </c>
      <c r="D233" s="34" t="s">
        <v>80</v>
      </c>
      <c r="E233" s="35" t="s">
        <v>2847</v>
      </c>
      <c r="F233" s="33"/>
      <c r="G233" s="34" t="s">
        <v>1027</v>
      </c>
      <c r="H233" s="36" t="s">
        <v>2361</v>
      </c>
      <c r="I233" s="33">
        <v>311986</v>
      </c>
      <c r="J233" s="33">
        <v>878924</v>
      </c>
      <c r="K233" s="33" t="s">
        <v>2440</v>
      </c>
      <c r="L233" s="37">
        <f t="shared" si="31"/>
        <v>0.645036430908702</v>
      </c>
      <c r="M233" s="33"/>
      <c r="N233" s="33" t="s">
        <v>24776</v>
      </c>
      <c r="O233" s="33"/>
      <c r="P233" s="153" t="s">
        <v>11663</v>
      </c>
      <c r="Q233" s="33"/>
      <c r="R233" s="33"/>
      <c r="S233" s="33"/>
      <c r="T233" s="33" t="s">
        <v>2744</v>
      </c>
      <c r="U233" s="33" t="s">
        <v>2954</v>
      </c>
      <c r="V233" s="33" t="s">
        <v>2953</v>
      </c>
      <c r="W233" s="33" t="s">
        <v>2954</v>
      </c>
      <c r="X233" s="33" t="s">
        <v>2954</v>
      </c>
      <c r="Y233" s="33" t="s">
        <v>2953</v>
      </c>
      <c r="Z233" s="33" t="s">
        <v>2953</v>
      </c>
      <c r="AA233" s="33" t="s">
        <v>2953</v>
      </c>
      <c r="AB233" s="39" t="s">
        <v>24969</v>
      </c>
      <c r="AC233" s="29"/>
      <c r="AD233" s="29"/>
      <c r="AE233" s="29"/>
      <c r="AF233" s="137" t="s">
        <v>11663</v>
      </c>
      <c r="AG233" s="30">
        <f t="shared" si="32"/>
        <v>2</v>
      </c>
      <c r="AH233" s="31" t="str">
        <f t="shared" si="33"/>
        <v>TH-080005</v>
      </c>
      <c r="AI233" s="30">
        <v>2016046000</v>
      </c>
      <c r="AJ233" s="102">
        <f>IFERROR(VLOOKUP($C233,'分類(コード表)'!$A$3:$B$38,2,FALSE)*1000000000,0)+IFERROR(VLOOKUP($D233,'分類(コード表)'!$C$3:$D$293,2,FALSE)*1000000,0)+IFERROR(VLOOKUP($E233,'分類(コード表)'!$E$3:$F$353,2,FALSE)*1000,0)+IFERROR(VLOOKUP($F233,'分類(コード表)'!$G$3:$H$255,2,FALSE),0)</f>
        <v>2016046000</v>
      </c>
    </row>
    <row r="234" spans="1:36" s="30" customFormat="1" ht="27" customHeight="1" x14ac:dyDescent="0.15">
      <c r="A234" s="32" t="s">
        <v>149</v>
      </c>
      <c r="B234" s="33">
        <v>230</v>
      </c>
      <c r="C234" s="34" t="s">
        <v>382</v>
      </c>
      <c r="D234" s="34" t="s">
        <v>80</v>
      </c>
      <c r="E234" s="34" t="s">
        <v>2847</v>
      </c>
      <c r="F234" s="34"/>
      <c r="G234" s="34" t="s">
        <v>20405</v>
      </c>
      <c r="H234" s="34" t="s">
        <v>2296</v>
      </c>
      <c r="I234" s="33">
        <v>101485024</v>
      </c>
      <c r="J234" s="33">
        <v>79529432</v>
      </c>
      <c r="K234" s="33" t="s">
        <v>22129</v>
      </c>
      <c r="L234" s="37">
        <f t="shared" si="31"/>
        <v>-0.2760687640771784</v>
      </c>
      <c r="M234" s="33"/>
      <c r="N234" s="33" t="s">
        <v>24776</v>
      </c>
      <c r="O234" s="33"/>
      <c r="P234" s="153" t="s">
        <v>3128</v>
      </c>
      <c r="Q234" s="33" t="s">
        <v>578</v>
      </c>
      <c r="R234" s="33"/>
      <c r="S234" s="33"/>
      <c r="T234" s="33" t="s">
        <v>2744</v>
      </c>
      <c r="U234" s="97" t="s">
        <v>2953</v>
      </c>
      <c r="V234" s="97" t="s">
        <v>2955</v>
      </c>
      <c r="W234" s="97" t="s">
        <v>2955</v>
      </c>
      <c r="X234" s="97" t="s">
        <v>2953</v>
      </c>
      <c r="Y234" s="97" t="s">
        <v>2954</v>
      </c>
      <c r="Z234" s="97" t="s">
        <v>2954</v>
      </c>
      <c r="AA234" s="97" t="s">
        <v>2954</v>
      </c>
      <c r="AB234" s="126" t="s">
        <v>24970</v>
      </c>
      <c r="AC234" s="29"/>
      <c r="AD234" s="29"/>
      <c r="AE234" s="29"/>
      <c r="AF234" s="137" t="s">
        <v>3128</v>
      </c>
      <c r="AG234" s="30">
        <f t="shared" si="32"/>
        <v>2</v>
      </c>
      <c r="AH234" s="31" t="str">
        <f t="shared" si="33"/>
        <v>QS-150009</v>
      </c>
      <c r="AI234" s="30">
        <v>2016046000</v>
      </c>
      <c r="AJ234" s="102">
        <f>IFERROR(VLOOKUP($C234,'分類(コード表)'!$A$3:$B$38,2,FALSE)*1000000000,0)+IFERROR(VLOOKUP($D234,'分類(コード表)'!$C$3:$D$293,2,FALSE)*1000000,0)+IFERROR(VLOOKUP($E234,'分類(コード表)'!$E$3:$F$353,2,FALSE)*1000,0)+IFERROR(VLOOKUP($F234,'分類(コード表)'!$G$3:$H$255,2,FALSE),0)</f>
        <v>2016046000</v>
      </c>
    </row>
    <row r="235" spans="1:36" s="30" customFormat="1" ht="27" customHeight="1" x14ac:dyDescent="0.15">
      <c r="A235" s="32" t="s">
        <v>149</v>
      </c>
      <c r="B235" s="33">
        <v>231</v>
      </c>
      <c r="C235" s="34" t="s">
        <v>382</v>
      </c>
      <c r="D235" s="34" t="s">
        <v>81</v>
      </c>
      <c r="E235" s="34" t="s">
        <v>2861</v>
      </c>
      <c r="F235" s="34"/>
      <c r="G235" s="34" t="s">
        <v>657</v>
      </c>
      <c r="H235" s="34" t="s">
        <v>1790</v>
      </c>
      <c r="I235" s="33">
        <v>3510013</v>
      </c>
      <c r="J235" s="33">
        <v>3687573</v>
      </c>
      <c r="K235" s="33" t="s">
        <v>2434</v>
      </c>
      <c r="L235" s="37">
        <f t="shared" si="31"/>
        <v>4.8150911181961686E-2</v>
      </c>
      <c r="M235" s="33"/>
      <c r="N235" s="33" t="s">
        <v>24776</v>
      </c>
      <c r="O235" s="33"/>
      <c r="P235" s="153" t="s">
        <v>28505</v>
      </c>
      <c r="Q235" s="33"/>
      <c r="R235" s="33"/>
      <c r="S235" s="33"/>
      <c r="T235" s="33" t="s">
        <v>2744</v>
      </c>
      <c r="U235" s="97" t="s">
        <v>2953</v>
      </c>
      <c r="V235" s="97" t="s">
        <v>2954</v>
      </c>
      <c r="W235" s="97" t="s">
        <v>2954</v>
      </c>
      <c r="X235" s="97" t="s">
        <v>2953</v>
      </c>
      <c r="Y235" s="97" t="s">
        <v>2954</v>
      </c>
      <c r="Z235" s="97" t="s">
        <v>2953</v>
      </c>
      <c r="AA235" s="97" t="s">
        <v>2953</v>
      </c>
      <c r="AB235" s="126" t="s">
        <v>24971</v>
      </c>
      <c r="AC235" s="29"/>
      <c r="AD235" s="29"/>
      <c r="AE235" s="29"/>
      <c r="AF235" s="137" t="s">
        <v>1163</v>
      </c>
      <c r="AG235" s="30">
        <f t="shared" si="32"/>
        <v>2</v>
      </c>
      <c r="AH235" s="31" t="str">
        <f t="shared" si="33"/>
        <v>CG-110022</v>
      </c>
      <c r="AI235" s="30">
        <v>2018050000</v>
      </c>
      <c r="AJ235" s="102">
        <f>IFERROR(VLOOKUP($C235,'分類(コード表)'!$A$3:$B$38,2,FALSE)*1000000000,0)+IFERROR(VLOOKUP($D235,'分類(コード表)'!$C$3:$D$293,2,FALSE)*1000000,0)+IFERROR(VLOOKUP($E235,'分類(コード表)'!$E$3:$F$353,2,FALSE)*1000,0)+IFERROR(VLOOKUP($F235,'分類(コード表)'!$G$3:$H$255,2,FALSE),0)</f>
        <v>2018050000</v>
      </c>
    </row>
    <row r="236" spans="1:36" s="30" customFormat="1" ht="27" customHeight="1" x14ac:dyDescent="0.15">
      <c r="A236" s="32" t="s">
        <v>149</v>
      </c>
      <c r="B236" s="33">
        <v>232</v>
      </c>
      <c r="C236" s="34" t="s">
        <v>382</v>
      </c>
      <c r="D236" s="34" t="s">
        <v>81</v>
      </c>
      <c r="E236" s="35" t="s">
        <v>2861</v>
      </c>
      <c r="F236" s="35"/>
      <c r="G236" s="34" t="s">
        <v>712</v>
      </c>
      <c r="H236" s="36" t="s">
        <v>1877</v>
      </c>
      <c r="I236" s="33">
        <v>4996000</v>
      </c>
      <c r="J236" s="33">
        <v>5316200</v>
      </c>
      <c r="K236" s="33" t="s">
        <v>2441</v>
      </c>
      <c r="L236" s="37">
        <f t="shared" si="31"/>
        <v>6.0230992061999222E-2</v>
      </c>
      <c r="M236" s="33"/>
      <c r="N236" s="33" t="s">
        <v>24776</v>
      </c>
      <c r="O236" s="33"/>
      <c r="P236" s="153" t="s">
        <v>29054</v>
      </c>
      <c r="Q236" s="33"/>
      <c r="R236" s="33"/>
      <c r="S236" s="33"/>
      <c r="T236" s="33" t="s">
        <v>2744</v>
      </c>
      <c r="U236" s="33" t="s">
        <v>2954</v>
      </c>
      <c r="V236" s="33" t="s">
        <v>2954</v>
      </c>
      <c r="W236" s="33" t="s">
        <v>2953</v>
      </c>
      <c r="X236" s="33" t="s">
        <v>2954</v>
      </c>
      <c r="Y236" s="33" t="s">
        <v>2954</v>
      </c>
      <c r="Z236" s="33" t="s">
        <v>2953</v>
      </c>
      <c r="AA236" s="33" t="s">
        <v>2954</v>
      </c>
      <c r="AB236" s="39" t="s">
        <v>24972</v>
      </c>
      <c r="AC236" s="29"/>
      <c r="AD236" s="29"/>
      <c r="AE236" s="29"/>
      <c r="AF236" s="137" t="s">
        <v>1233</v>
      </c>
      <c r="AG236" s="30">
        <f t="shared" si="32"/>
        <v>2</v>
      </c>
      <c r="AH236" s="31" t="str">
        <f t="shared" si="33"/>
        <v>HK-110043</v>
      </c>
      <c r="AI236" s="30">
        <v>2018050000</v>
      </c>
      <c r="AJ236" s="102">
        <f>IFERROR(VLOOKUP($C236,'分類(コード表)'!$A$3:$B$38,2,FALSE)*1000000000,0)+IFERROR(VLOOKUP($D236,'分類(コード表)'!$C$3:$D$293,2,FALSE)*1000000,0)+IFERROR(VLOOKUP($E236,'分類(コード表)'!$E$3:$F$353,2,FALSE)*1000,0)+IFERROR(VLOOKUP($F236,'分類(コード表)'!$G$3:$H$255,2,FALSE),0)</f>
        <v>2018050000</v>
      </c>
    </row>
    <row r="237" spans="1:36" s="30" customFormat="1" ht="27" customHeight="1" x14ac:dyDescent="0.15">
      <c r="A237" s="32" t="s">
        <v>149</v>
      </c>
      <c r="B237" s="33">
        <v>233</v>
      </c>
      <c r="C237" s="34" t="s">
        <v>382</v>
      </c>
      <c r="D237" s="34" t="s">
        <v>81</v>
      </c>
      <c r="E237" s="35" t="s">
        <v>150</v>
      </c>
      <c r="F237" s="35"/>
      <c r="G237" s="34" t="s">
        <v>15797</v>
      </c>
      <c r="H237" s="36" t="s">
        <v>1790</v>
      </c>
      <c r="I237" s="33">
        <v>3044763</v>
      </c>
      <c r="J237" s="33">
        <v>1761795</v>
      </c>
      <c r="K237" s="33" t="s">
        <v>24611</v>
      </c>
      <c r="L237" s="37">
        <f t="shared" si="31"/>
        <v>-0.72821639294015483</v>
      </c>
      <c r="M237" s="33"/>
      <c r="N237" s="33" t="s">
        <v>24776</v>
      </c>
      <c r="O237" s="33"/>
      <c r="P237" s="153" t="s">
        <v>26625</v>
      </c>
      <c r="Q237" s="33"/>
      <c r="R237" s="33"/>
      <c r="S237" s="33"/>
      <c r="T237" s="33" t="s">
        <v>2744</v>
      </c>
      <c r="U237" s="97" t="s">
        <v>26700</v>
      </c>
      <c r="V237" s="97" t="s">
        <v>26702</v>
      </c>
      <c r="W237" s="97" t="s">
        <v>26702</v>
      </c>
      <c r="X237" s="97" t="s">
        <v>26701</v>
      </c>
      <c r="Y237" s="97" t="s">
        <v>26702</v>
      </c>
      <c r="Z237" s="97" t="s">
        <v>26701</v>
      </c>
      <c r="AA237" s="97" t="s">
        <v>26702</v>
      </c>
      <c r="AB237" s="126" t="s">
        <v>26728</v>
      </c>
      <c r="AC237" s="29"/>
      <c r="AD237" s="29"/>
      <c r="AE237" s="29"/>
      <c r="AF237" s="137" t="s">
        <v>26625</v>
      </c>
      <c r="AG237" s="30">
        <f t="shared" ref="AG237" si="34">LEN(LEFT(AF237,FIND("-",AF237)-1))</f>
        <v>2</v>
      </c>
      <c r="AH237" s="31" t="str">
        <f t="shared" ref="AH237" si="35">LEFT(AF237,FIND("-",AF237)+6)</f>
        <v>KK-160001</v>
      </c>
      <c r="AJ237" s="102"/>
    </row>
    <row r="238" spans="1:36" s="30" customFormat="1" ht="27" customHeight="1" x14ac:dyDescent="0.15">
      <c r="A238" s="32" t="s">
        <v>149</v>
      </c>
      <c r="B238" s="33">
        <v>234</v>
      </c>
      <c r="C238" s="34" t="s">
        <v>382</v>
      </c>
      <c r="D238" s="34" t="s">
        <v>558</v>
      </c>
      <c r="E238" s="35"/>
      <c r="F238" s="35"/>
      <c r="G238" s="34" t="s">
        <v>24973</v>
      </c>
      <c r="H238" s="36" t="s">
        <v>1849</v>
      </c>
      <c r="I238" s="33">
        <v>1062000</v>
      </c>
      <c r="J238" s="33">
        <v>1145700</v>
      </c>
      <c r="K238" s="33" t="s">
        <v>2541</v>
      </c>
      <c r="L238" s="37">
        <f t="shared" si="31"/>
        <v>7.3055773762765175E-2</v>
      </c>
      <c r="M238" s="33"/>
      <c r="N238" s="33" t="s">
        <v>24776</v>
      </c>
      <c r="O238" s="33"/>
      <c r="P238" s="153" t="s">
        <v>23710</v>
      </c>
      <c r="Q238" s="33"/>
      <c r="R238" s="33"/>
      <c r="S238" s="33"/>
      <c r="T238" s="33" t="s">
        <v>2744</v>
      </c>
      <c r="U238" s="33" t="s">
        <v>2953</v>
      </c>
      <c r="V238" s="33" t="s">
        <v>571</v>
      </c>
      <c r="W238" s="33" t="s">
        <v>2953</v>
      </c>
      <c r="X238" s="33" t="s">
        <v>2954</v>
      </c>
      <c r="Y238" s="33" t="s">
        <v>2953</v>
      </c>
      <c r="Z238" s="33" t="s">
        <v>571</v>
      </c>
      <c r="AA238" s="33" t="s">
        <v>2953</v>
      </c>
      <c r="AB238" s="39" t="s">
        <v>24974</v>
      </c>
      <c r="AC238" s="29"/>
      <c r="AD238" s="29"/>
      <c r="AE238" s="29"/>
      <c r="AF238" s="137" t="s">
        <v>1204</v>
      </c>
      <c r="AG238" s="30">
        <f t="shared" si="32"/>
        <v>2</v>
      </c>
      <c r="AH238" s="31" t="str">
        <f t="shared" si="33"/>
        <v>HK-100029</v>
      </c>
      <c r="AI238" s="30">
        <v>2019000000</v>
      </c>
      <c r="AJ238" s="102">
        <f>IFERROR(VLOOKUP($C238,'分類(コード表)'!$A$3:$B$38,2,FALSE)*1000000000,0)+IFERROR(VLOOKUP($D238,'分類(コード表)'!$C$3:$D$293,2,FALSE)*1000000,0)+IFERROR(VLOOKUP($E238,'分類(コード表)'!$E$3:$F$353,2,FALSE)*1000,0)+IFERROR(VLOOKUP($F238,'分類(コード表)'!$G$3:$H$255,2,FALSE),0)</f>
        <v>2019000000</v>
      </c>
    </row>
    <row r="239" spans="1:36" s="30" customFormat="1" ht="27" customHeight="1" x14ac:dyDescent="0.15">
      <c r="A239" s="32" t="s">
        <v>149</v>
      </c>
      <c r="B239" s="33">
        <v>235</v>
      </c>
      <c r="C239" s="34" t="s">
        <v>382</v>
      </c>
      <c r="D239" s="34" t="s">
        <v>558</v>
      </c>
      <c r="E239" s="35"/>
      <c r="F239" s="33"/>
      <c r="G239" s="34" t="s">
        <v>24975</v>
      </c>
      <c r="H239" s="36" t="s">
        <v>1856</v>
      </c>
      <c r="I239" s="33">
        <v>98570.6</v>
      </c>
      <c r="J239" s="33">
        <v>117071.4</v>
      </c>
      <c r="K239" s="33" t="s">
        <v>2448</v>
      </c>
      <c r="L239" s="37">
        <f t="shared" si="31"/>
        <v>0.1580300568712768</v>
      </c>
      <c r="M239" s="33"/>
      <c r="N239" s="33" t="s">
        <v>24776</v>
      </c>
      <c r="O239" s="33"/>
      <c r="P239" s="153" t="s">
        <v>23719</v>
      </c>
      <c r="Q239" s="33" t="s">
        <v>578</v>
      </c>
      <c r="R239" s="33"/>
      <c r="S239" s="33"/>
      <c r="T239" s="33" t="s">
        <v>2744</v>
      </c>
      <c r="U239" s="33" t="s">
        <v>2954</v>
      </c>
      <c r="V239" s="33" t="s">
        <v>2954</v>
      </c>
      <c r="W239" s="33" t="s">
        <v>2954</v>
      </c>
      <c r="X239" s="33" t="s">
        <v>2954</v>
      </c>
      <c r="Y239" s="33" t="s">
        <v>2954</v>
      </c>
      <c r="Z239" s="33" t="s">
        <v>2954</v>
      </c>
      <c r="AA239" s="33" t="s">
        <v>2954</v>
      </c>
      <c r="AB239" s="39" t="s">
        <v>24976</v>
      </c>
      <c r="AC239" s="29"/>
      <c r="AD239" s="29"/>
      <c r="AE239" s="29"/>
      <c r="AF239" s="137" t="s">
        <v>1213</v>
      </c>
      <c r="AG239" s="30">
        <f t="shared" si="32"/>
        <v>2</v>
      </c>
      <c r="AH239" s="31" t="str">
        <f t="shared" si="33"/>
        <v>HK-100045</v>
      </c>
      <c r="AI239" s="30">
        <v>2019000000</v>
      </c>
      <c r="AJ239" s="102">
        <f>IFERROR(VLOOKUP($C239,'分類(コード表)'!$A$3:$B$38,2,FALSE)*1000000000,0)+IFERROR(VLOOKUP($D239,'分類(コード表)'!$C$3:$D$293,2,FALSE)*1000000,0)+IFERROR(VLOOKUP($E239,'分類(コード表)'!$E$3:$F$353,2,FALSE)*1000,0)+IFERROR(VLOOKUP($F239,'分類(コード表)'!$G$3:$H$255,2,FALSE),0)</f>
        <v>2019000000</v>
      </c>
    </row>
    <row r="240" spans="1:36" s="30" customFormat="1" ht="27" customHeight="1" x14ac:dyDescent="0.15">
      <c r="A240" s="32" t="s">
        <v>149</v>
      </c>
      <c r="B240" s="33">
        <v>236</v>
      </c>
      <c r="C240" s="34" t="s">
        <v>382</v>
      </c>
      <c r="D240" s="34" t="s">
        <v>558</v>
      </c>
      <c r="E240" s="35"/>
      <c r="F240" s="33"/>
      <c r="G240" s="34" t="s">
        <v>762</v>
      </c>
      <c r="H240" s="36" t="s">
        <v>1942</v>
      </c>
      <c r="I240" s="33">
        <v>9592600</v>
      </c>
      <c r="J240" s="33">
        <v>9857216</v>
      </c>
      <c r="K240" s="33" t="s">
        <v>2480</v>
      </c>
      <c r="L240" s="37">
        <f t="shared" si="31"/>
        <v>2.6844902252319502E-2</v>
      </c>
      <c r="M240" s="33"/>
      <c r="N240" s="33" t="s">
        <v>24776</v>
      </c>
      <c r="O240" s="33"/>
      <c r="P240" s="153" t="s">
        <v>1277</v>
      </c>
      <c r="Q240" s="33" t="s">
        <v>578</v>
      </c>
      <c r="R240" s="33"/>
      <c r="S240" s="33"/>
      <c r="T240" s="33" t="s">
        <v>2744</v>
      </c>
      <c r="U240" s="33" t="s">
        <v>2953</v>
      </c>
      <c r="V240" s="33" t="s">
        <v>2954</v>
      </c>
      <c r="W240" s="33" t="s">
        <v>2954</v>
      </c>
      <c r="X240" s="33" t="s">
        <v>2954</v>
      </c>
      <c r="Y240" s="33" t="s">
        <v>2954</v>
      </c>
      <c r="Z240" s="33" t="s">
        <v>2954</v>
      </c>
      <c r="AA240" s="33" t="s">
        <v>2954</v>
      </c>
      <c r="AB240" s="39" t="s">
        <v>24977</v>
      </c>
      <c r="AC240" s="29"/>
      <c r="AD240" s="29"/>
      <c r="AE240" s="29"/>
      <c r="AF240" s="137" t="s">
        <v>1277</v>
      </c>
      <c r="AG240" s="30">
        <f t="shared" si="32"/>
        <v>2</v>
      </c>
      <c r="AH240" s="31" t="str">
        <f t="shared" si="33"/>
        <v>HR-140026</v>
      </c>
      <c r="AI240" s="30">
        <v>2019000000</v>
      </c>
      <c r="AJ240" s="102">
        <f>IFERROR(VLOOKUP($C240,'分類(コード表)'!$A$3:$B$38,2,FALSE)*1000000000,0)+IFERROR(VLOOKUP($D240,'分類(コード表)'!$C$3:$D$293,2,FALSE)*1000000,0)+IFERROR(VLOOKUP($E240,'分類(コード表)'!$E$3:$F$353,2,FALSE)*1000,0)+IFERROR(VLOOKUP($F240,'分類(コード表)'!$G$3:$H$255,2,FALSE),0)</f>
        <v>2019000000</v>
      </c>
    </row>
    <row r="241" spans="1:36" s="30" customFormat="1" ht="27" customHeight="1" x14ac:dyDescent="0.15">
      <c r="A241" s="32" t="s">
        <v>149</v>
      </c>
      <c r="B241" s="33">
        <v>237</v>
      </c>
      <c r="C241" s="34" t="s">
        <v>382</v>
      </c>
      <c r="D241" s="34" t="s">
        <v>558</v>
      </c>
      <c r="E241" s="35"/>
      <c r="F241" s="33"/>
      <c r="G241" s="34" t="s">
        <v>849</v>
      </c>
      <c r="H241" s="36" t="s">
        <v>2152</v>
      </c>
      <c r="I241" s="33">
        <v>4356000</v>
      </c>
      <c r="J241" s="33">
        <v>4668000</v>
      </c>
      <c r="K241" s="33" t="s">
        <v>2504</v>
      </c>
      <c r="L241" s="37">
        <f t="shared" si="31"/>
        <v>6.6838046272493568E-2</v>
      </c>
      <c r="M241" s="33"/>
      <c r="N241" s="33" t="s">
        <v>24776</v>
      </c>
      <c r="O241" s="33"/>
      <c r="P241" s="153" t="s">
        <v>32778</v>
      </c>
      <c r="Q241" s="33"/>
      <c r="R241" s="33"/>
      <c r="S241" s="33"/>
      <c r="T241" s="33" t="s">
        <v>2744</v>
      </c>
      <c r="U241" s="33" t="s">
        <v>2956</v>
      </c>
      <c r="V241" s="33" t="s">
        <v>2953</v>
      </c>
      <c r="W241" s="33" t="s">
        <v>2953</v>
      </c>
      <c r="X241" s="33" t="s">
        <v>2954</v>
      </c>
      <c r="Y241" s="33" t="s">
        <v>2953</v>
      </c>
      <c r="Z241" s="33" t="s">
        <v>2953</v>
      </c>
      <c r="AA241" s="33" t="s">
        <v>2953</v>
      </c>
      <c r="AB241" s="39" t="s">
        <v>24978</v>
      </c>
      <c r="AC241" s="29"/>
      <c r="AD241" s="29"/>
      <c r="AE241" s="29"/>
      <c r="AF241" s="137" t="s">
        <v>1418</v>
      </c>
      <c r="AG241" s="30">
        <f t="shared" si="32"/>
        <v>2</v>
      </c>
      <c r="AH241" s="31" t="str">
        <f t="shared" si="33"/>
        <v>KT-110070</v>
      </c>
      <c r="AI241" s="30">
        <v>2019000000</v>
      </c>
      <c r="AJ241" s="102">
        <f>IFERROR(VLOOKUP($C241,'分類(コード表)'!$A$3:$B$38,2,FALSE)*1000000000,0)+IFERROR(VLOOKUP($D241,'分類(コード表)'!$C$3:$D$293,2,FALSE)*1000000,0)+IFERROR(VLOOKUP($E241,'分類(コード表)'!$E$3:$F$353,2,FALSE)*1000,0)+IFERROR(VLOOKUP($F241,'分類(コード表)'!$G$3:$H$255,2,FALSE),0)</f>
        <v>2019000000</v>
      </c>
    </row>
    <row r="242" spans="1:36" s="30" customFormat="1" ht="27" customHeight="1" x14ac:dyDescent="0.15">
      <c r="A242" s="32" t="s">
        <v>149</v>
      </c>
      <c r="B242" s="33">
        <v>238</v>
      </c>
      <c r="C242" s="34" t="s">
        <v>382</v>
      </c>
      <c r="D242" s="34" t="s">
        <v>558</v>
      </c>
      <c r="E242" s="35"/>
      <c r="F242" s="33"/>
      <c r="G242" s="34" t="s">
        <v>938</v>
      </c>
      <c r="H242" s="36" t="s">
        <v>2242</v>
      </c>
      <c r="I242" s="33">
        <v>1960800</v>
      </c>
      <c r="J242" s="33">
        <v>2929800</v>
      </c>
      <c r="K242" s="33" t="s">
        <v>2614</v>
      </c>
      <c r="L242" s="37">
        <f t="shared" si="31"/>
        <v>0.33073929961089499</v>
      </c>
      <c r="M242" s="33"/>
      <c r="N242" s="33" t="s">
        <v>24776</v>
      </c>
      <c r="O242" s="33"/>
      <c r="P242" s="153" t="s">
        <v>1503</v>
      </c>
      <c r="Q242" s="33"/>
      <c r="R242" s="33"/>
      <c r="S242" s="33"/>
      <c r="T242" s="33" t="s">
        <v>2744</v>
      </c>
      <c r="U242" s="33" t="s">
        <v>2954</v>
      </c>
      <c r="V242" s="33" t="s">
        <v>571</v>
      </c>
      <c r="W242" s="33" t="s">
        <v>2953</v>
      </c>
      <c r="X242" s="33" t="s">
        <v>2954</v>
      </c>
      <c r="Y242" s="33" t="s">
        <v>2953</v>
      </c>
      <c r="Z242" s="33" t="s">
        <v>571</v>
      </c>
      <c r="AA242" s="33" t="s">
        <v>2953</v>
      </c>
      <c r="AB242" s="39" t="s">
        <v>24979</v>
      </c>
      <c r="AC242" s="29"/>
      <c r="AD242" s="29"/>
      <c r="AE242" s="29"/>
      <c r="AF242" s="137" t="s">
        <v>1503</v>
      </c>
      <c r="AG242" s="30">
        <f t="shared" si="32"/>
        <v>2</v>
      </c>
      <c r="AH242" s="31" t="str">
        <f t="shared" si="33"/>
        <v>KT-140107</v>
      </c>
      <c r="AI242" s="30">
        <v>2019000000</v>
      </c>
      <c r="AJ242" s="102">
        <f>IFERROR(VLOOKUP($C242,'分類(コード表)'!$A$3:$B$38,2,FALSE)*1000000000,0)+IFERROR(VLOOKUP($D242,'分類(コード表)'!$C$3:$D$293,2,FALSE)*1000000,0)+IFERROR(VLOOKUP($E242,'分類(コード表)'!$E$3:$F$353,2,FALSE)*1000,0)+IFERROR(VLOOKUP($F242,'分類(コード表)'!$G$3:$H$255,2,FALSE),0)</f>
        <v>2019000000</v>
      </c>
    </row>
    <row r="243" spans="1:36" s="30" customFormat="1" ht="27" customHeight="1" x14ac:dyDescent="0.15">
      <c r="A243" s="32" t="s">
        <v>149</v>
      </c>
      <c r="B243" s="33">
        <v>239</v>
      </c>
      <c r="C243" s="34" t="s">
        <v>382</v>
      </c>
      <c r="D243" s="34" t="s">
        <v>558</v>
      </c>
      <c r="E243" s="35"/>
      <c r="F243" s="33"/>
      <c r="G243" s="34" t="s">
        <v>999</v>
      </c>
      <c r="H243" s="36" t="s">
        <v>2322</v>
      </c>
      <c r="I243" s="33">
        <v>397400</v>
      </c>
      <c r="J243" s="33">
        <v>1612500</v>
      </c>
      <c r="K243" s="33" t="s">
        <v>2686</v>
      </c>
      <c r="L243" s="37">
        <f t="shared" si="31"/>
        <v>0.75355038759689918</v>
      </c>
      <c r="M243" s="33"/>
      <c r="N243" s="33" t="s">
        <v>24776</v>
      </c>
      <c r="O243" s="33"/>
      <c r="P243" s="153" t="s">
        <v>3247</v>
      </c>
      <c r="Q243" s="33" t="s">
        <v>578</v>
      </c>
      <c r="R243" s="33"/>
      <c r="S243" s="33"/>
      <c r="T243" s="33" t="s">
        <v>2744</v>
      </c>
      <c r="U243" s="33" t="s">
        <v>2954</v>
      </c>
      <c r="V243" s="33" t="s">
        <v>2954</v>
      </c>
      <c r="W243" s="33" t="s">
        <v>2954</v>
      </c>
      <c r="X243" s="33" t="s">
        <v>2953</v>
      </c>
      <c r="Y243" s="33" t="s">
        <v>2954</v>
      </c>
      <c r="Z243" s="33" t="s">
        <v>2953</v>
      </c>
      <c r="AA243" s="33" t="s">
        <v>2954</v>
      </c>
      <c r="AB243" s="39" t="s">
        <v>24980</v>
      </c>
      <c r="AC243" s="29"/>
      <c r="AD243" s="29"/>
      <c r="AE243" s="29"/>
      <c r="AF243" s="137" t="s">
        <v>3247</v>
      </c>
      <c r="AG243" s="30">
        <f t="shared" si="32"/>
        <v>2</v>
      </c>
      <c r="AH243" s="31" t="str">
        <f t="shared" si="33"/>
        <v>QS-120033</v>
      </c>
      <c r="AI243" s="30">
        <v>2019000000</v>
      </c>
      <c r="AJ243" s="102">
        <f>IFERROR(VLOOKUP($C243,'分類(コード表)'!$A$3:$B$38,2,FALSE)*1000000000,0)+IFERROR(VLOOKUP($D243,'分類(コード表)'!$C$3:$D$293,2,FALSE)*1000000,0)+IFERROR(VLOOKUP($E243,'分類(コード表)'!$E$3:$F$353,2,FALSE)*1000,0)+IFERROR(VLOOKUP($F243,'分類(コード表)'!$G$3:$H$255,2,FALSE),0)</f>
        <v>2019000000</v>
      </c>
    </row>
    <row r="244" spans="1:36" s="30" customFormat="1" ht="27" customHeight="1" x14ac:dyDescent="0.15">
      <c r="A244" s="32" t="s">
        <v>149</v>
      </c>
      <c r="B244" s="33">
        <v>240</v>
      </c>
      <c r="C244" s="34" t="s">
        <v>382</v>
      </c>
      <c r="D244" s="34" t="s">
        <v>558</v>
      </c>
      <c r="E244" s="40"/>
      <c r="F244" s="33"/>
      <c r="G244" s="34" t="s">
        <v>15738</v>
      </c>
      <c r="H244" s="36" t="s">
        <v>15665</v>
      </c>
      <c r="I244" s="33">
        <v>572000</v>
      </c>
      <c r="J244" s="33">
        <v>604752</v>
      </c>
      <c r="K244" s="33" t="s">
        <v>22132</v>
      </c>
      <c r="L244" s="37">
        <f t="shared" si="31"/>
        <v>5.4157737386565041E-2</v>
      </c>
      <c r="M244" s="33"/>
      <c r="N244" s="33" t="s">
        <v>24776</v>
      </c>
      <c r="O244" s="33"/>
      <c r="P244" s="153" t="s">
        <v>3133</v>
      </c>
      <c r="Q244" s="33" t="s">
        <v>503</v>
      </c>
      <c r="R244" s="33"/>
      <c r="S244" s="33"/>
      <c r="T244" s="33" t="s">
        <v>2744</v>
      </c>
      <c r="U244" s="33" t="s">
        <v>2954</v>
      </c>
      <c r="V244" s="33" t="s">
        <v>2953</v>
      </c>
      <c r="W244" s="33" t="s">
        <v>2953</v>
      </c>
      <c r="X244" s="33" t="s">
        <v>2954</v>
      </c>
      <c r="Y244" s="33" t="s">
        <v>2954</v>
      </c>
      <c r="Z244" s="33" t="s">
        <v>2953</v>
      </c>
      <c r="AA244" s="33" t="s">
        <v>2953</v>
      </c>
      <c r="AB244" s="39" t="s">
        <v>24981</v>
      </c>
      <c r="AC244" s="29"/>
      <c r="AD244" s="29"/>
      <c r="AE244" s="29"/>
      <c r="AF244" s="137" t="s">
        <v>3133</v>
      </c>
      <c r="AG244" s="30">
        <f t="shared" si="32"/>
        <v>2</v>
      </c>
      <c r="AH244" s="31" t="str">
        <f t="shared" si="33"/>
        <v>KK-150018</v>
      </c>
      <c r="AI244" s="30">
        <v>2019000000</v>
      </c>
      <c r="AJ244" s="102">
        <f>IFERROR(VLOOKUP($C244,'分類(コード表)'!$A$3:$B$38,2,FALSE)*1000000000,0)+IFERROR(VLOOKUP($D244,'分類(コード表)'!$C$3:$D$293,2,FALSE)*1000000,0)+IFERROR(VLOOKUP($E244,'分類(コード表)'!$E$3:$F$353,2,FALSE)*1000,0)+IFERROR(VLOOKUP($F244,'分類(コード表)'!$G$3:$H$255,2,FALSE),0)</f>
        <v>2019000000</v>
      </c>
    </row>
    <row r="245" spans="1:36" s="30" customFormat="1" ht="27" customHeight="1" x14ac:dyDescent="0.15">
      <c r="A245" s="32" t="s">
        <v>149</v>
      </c>
      <c r="B245" s="33">
        <v>241</v>
      </c>
      <c r="C245" s="34" t="s">
        <v>382</v>
      </c>
      <c r="D245" s="34" t="s">
        <v>558</v>
      </c>
      <c r="E245" s="35" t="s">
        <v>503</v>
      </c>
      <c r="F245" s="35" t="s">
        <v>503</v>
      </c>
      <c r="G245" s="34" t="s">
        <v>18755</v>
      </c>
      <c r="H245" s="36" t="s">
        <v>18756</v>
      </c>
      <c r="I245" s="33">
        <v>64774.64</v>
      </c>
      <c r="J245" s="33">
        <v>68174.600000000006</v>
      </c>
      <c r="K245" s="33" t="s">
        <v>22067</v>
      </c>
      <c r="L245" s="37">
        <f t="shared" si="31"/>
        <v>4.9871359714615204E-2</v>
      </c>
      <c r="M245" s="33"/>
      <c r="N245" s="33"/>
      <c r="O245" s="33"/>
      <c r="P245" s="153" t="s">
        <v>22401</v>
      </c>
      <c r="Q245" s="33" t="s">
        <v>578</v>
      </c>
      <c r="R245" s="33" t="s">
        <v>503</v>
      </c>
      <c r="S245" s="33" t="s">
        <v>503</v>
      </c>
      <c r="T245" s="33" t="s">
        <v>381</v>
      </c>
      <c r="U245" s="33" t="s">
        <v>2954</v>
      </c>
      <c r="V245" s="33" t="s">
        <v>2954</v>
      </c>
      <c r="W245" s="33" t="s">
        <v>2953</v>
      </c>
      <c r="X245" s="33" t="s">
        <v>2954</v>
      </c>
      <c r="Y245" s="33" t="s">
        <v>2954</v>
      </c>
      <c r="Z245" s="33" t="s">
        <v>2953</v>
      </c>
      <c r="AA245" s="33" t="s">
        <v>2954</v>
      </c>
      <c r="AB245" s="39" t="s">
        <v>24982</v>
      </c>
      <c r="AC245" s="29"/>
      <c r="AD245" s="29"/>
      <c r="AE245" s="29"/>
      <c r="AF245" s="137" t="s">
        <v>22401</v>
      </c>
      <c r="AG245" s="30">
        <f t="shared" si="32"/>
        <v>2</v>
      </c>
      <c r="AH245" s="31" t="str">
        <f t="shared" si="33"/>
        <v>KT-190027</v>
      </c>
      <c r="AI245" s="30">
        <v>2019000000</v>
      </c>
      <c r="AJ245" s="102">
        <f>IFERROR(VLOOKUP($C245,'分類(コード表)'!$A$3:$B$38,2,FALSE)*1000000000,0)+IFERROR(VLOOKUP($D245,'分類(コード表)'!$C$3:$D$293,2,FALSE)*1000000,0)+IFERROR(VLOOKUP($E245,'分類(コード表)'!$E$3:$F$353,2,FALSE)*1000,0)+IFERROR(VLOOKUP($F245,'分類(コード表)'!$G$3:$H$255,2,FALSE),0)</f>
        <v>2019000000</v>
      </c>
    </row>
    <row r="246" spans="1:36" s="30" customFormat="1" ht="27" customHeight="1" x14ac:dyDescent="0.15">
      <c r="A246" s="32" t="s">
        <v>149</v>
      </c>
      <c r="B246" s="33">
        <v>242</v>
      </c>
      <c r="C246" s="34" t="s">
        <v>382</v>
      </c>
      <c r="D246" s="34" t="s">
        <v>558</v>
      </c>
      <c r="E246" s="33" t="s">
        <v>503</v>
      </c>
      <c r="F246" s="33" t="s">
        <v>503</v>
      </c>
      <c r="G246" s="34" t="s">
        <v>14361</v>
      </c>
      <c r="H246" s="36" t="s">
        <v>14362</v>
      </c>
      <c r="I246" s="33">
        <v>2174023</v>
      </c>
      <c r="J246" s="33">
        <v>2253067</v>
      </c>
      <c r="K246" s="33" t="s">
        <v>22111</v>
      </c>
      <c r="L246" s="37">
        <f t="shared" si="31"/>
        <v>3.5082844851040851E-2</v>
      </c>
      <c r="M246" s="33"/>
      <c r="N246" s="33"/>
      <c r="O246" s="33"/>
      <c r="P246" s="153" t="s">
        <v>22427</v>
      </c>
      <c r="Q246" s="33" t="s">
        <v>578</v>
      </c>
      <c r="R246" s="33" t="s">
        <v>503</v>
      </c>
      <c r="S246" s="33" t="s">
        <v>503</v>
      </c>
      <c r="T246" s="33" t="s">
        <v>381</v>
      </c>
      <c r="U246" s="33" t="s">
        <v>2954</v>
      </c>
      <c r="V246" s="33" t="s">
        <v>2954</v>
      </c>
      <c r="W246" s="33" t="s">
        <v>2953</v>
      </c>
      <c r="X246" s="33" t="s">
        <v>2953</v>
      </c>
      <c r="Y246" s="33" t="s">
        <v>2954</v>
      </c>
      <c r="Z246" s="33" t="s">
        <v>2954</v>
      </c>
      <c r="AA246" s="33" t="s">
        <v>2954</v>
      </c>
      <c r="AB246" s="39" t="s">
        <v>24983</v>
      </c>
      <c r="AC246" s="29"/>
      <c r="AD246" s="29"/>
      <c r="AE246" s="29"/>
      <c r="AF246" s="137" t="s">
        <v>22427</v>
      </c>
      <c r="AG246" s="30">
        <f t="shared" si="32"/>
        <v>2</v>
      </c>
      <c r="AH246" s="31" t="str">
        <f t="shared" si="33"/>
        <v>HK-180004</v>
      </c>
      <c r="AI246" s="30">
        <v>2019000000</v>
      </c>
      <c r="AJ246" s="102">
        <f>IFERROR(VLOOKUP($C246,'分類(コード表)'!$A$3:$B$38,2,FALSE)*1000000000,0)+IFERROR(VLOOKUP($D246,'分類(コード表)'!$C$3:$D$293,2,FALSE)*1000000,0)+IFERROR(VLOOKUP($E246,'分類(コード表)'!$E$3:$F$353,2,FALSE)*1000,0)+IFERROR(VLOOKUP($F246,'分類(コード表)'!$G$3:$H$255,2,FALSE),0)</f>
        <v>2019000000</v>
      </c>
    </row>
    <row r="247" spans="1:36" s="30" customFormat="1" ht="27" customHeight="1" x14ac:dyDescent="0.15">
      <c r="A247" s="32" t="s">
        <v>149</v>
      </c>
      <c r="B247" s="33">
        <v>243</v>
      </c>
      <c r="C247" s="34" t="s">
        <v>382</v>
      </c>
      <c r="D247" s="34" t="s">
        <v>558</v>
      </c>
      <c r="E247" s="33"/>
      <c r="F247" s="33"/>
      <c r="G247" s="34" t="s">
        <v>21816</v>
      </c>
      <c r="H247" s="36" t="s">
        <v>21817</v>
      </c>
      <c r="I247" s="33">
        <v>5027300</v>
      </c>
      <c r="J247" s="33">
        <v>5140850</v>
      </c>
      <c r="K247" s="33" t="s">
        <v>24775</v>
      </c>
      <c r="L247" s="37">
        <f t="shared" si="31"/>
        <v>2.2087787039108298E-2</v>
      </c>
      <c r="M247" s="33"/>
      <c r="N247" s="33" t="s">
        <v>24776</v>
      </c>
      <c r="O247" s="33"/>
      <c r="P247" s="153" t="s">
        <v>26579</v>
      </c>
      <c r="Q247" s="33" t="s">
        <v>578</v>
      </c>
      <c r="R247" s="33"/>
      <c r="S247" s="33"/>
      <c r="T247" s="33" t="s">
        <v>381</v>
      </c>
      <c r="U247" s="97" t="s">
        <v>26701</v>
      </c>
      <c r="V247" s="97" t="s">
        <v>26702</v>
      </c>
      <c r="W247" s="97" t="s">
        <v>26702</v>
      </c>
      <c r="X247" s="97" t="s">
        <v>26702</v>
      </c>
      <c r="Y247" s="97" t="s">
        <v>26702</v>
      </c>
      <c r="Z247" s="97" t="s">
        <v>26702</v>
      </c>
      <c r="AA247" s="97" t="s">
        <v>26702</v>
      </c>
      <c r="AB247" s="126" t="s">
        <v>26729</v>
      </c>
      <c r="AC247" s="29"/>
      <c r="AD247" s="29"/>
      <c r="AE247" s="29"/>
      <c r="AF247" s="137" t="s">
        <v>26579</v>
      </c>
      <c r="AG247" s="30">
        <f t="shared" ref="AG247" si="36">LEN(LEFT(AF247,FIND("-",AF247)-1))</f>
        <v>2</v>
      </c>
      <c r="AH247" s="31" t="str">
        <f t="shared" ref="AH247" si="37">LEFT(AF247,FIND("-",AF247)+6)</f>
        <v>TH-170010</v>
      </c>
      <c r="AJ247" s="102"/>
    </row>
    <row r="248" spans="1:36" s="30" customFormat="1" ht="27" customHeight="1" x14ac:dyDescent="0.15">
      <c r="A248" s="32" t="s">
        <v>149</v>
      </c>
      <c r="B248" s="33">
        <v>244</v>
      </c>
      <c r="C248" s="34" t="s">
        <v>382</v>
      </c>
      <c r="D248" s="34" t="s">
        <v>150</v>
      </c>
      <c r="E248" s="33"/>
      <c r="F248" s="33"/>
      <c r="G248" s="34" t="s">
        <v>24984</v>
      </c>
      <c r="H248" s="36" t="s">
        <v>1696</v>
      </c>
      <c r="I248" s="33">
        <v>577495</v>
      </c>
      <c r="J248" s="33">
        <v>539008</v>
      </c>
      <c r="K248" s="33" t="s">
        <v>2468</v>
      </c>
      <c r="L248" s="37">
        <f t="shared" si="31"/>
        <v>-7.1403392899548779E-2</v>
      </c>
      <c r="M248" s="33"/>
      <c r="N248" s="33" t="s">
        <v>24776</v>
      </c>
      <c r="O248" s="33"/>
      <c r="P248" s="153" t="s">
        <v>23616</v>
      </c>
      <c r="Q248" s="33"/>
      <c r="R248" s="33"/>
      <c r="S248" s="33"/>
      <c r="T248" s="33" t="s">
        <v>2744</v>
      </c>
      <c r="U248" s="33" t="s">
        <v>2956</v>
      </c>
      <c r="V248" s="33" t="s">
        <v>2953</v>
      </c>
      <c r="W248" s="33" t="s">
        <v>2953</v>
      </c>
      <c r="X248" s="33" t="s">
        <v>2953</v>
      </c>
      <c r="Y248" s="33" t="s">
        <v>2953</v>
      </c>
      <c r="Z248" s="33" t="s">
        <v>2954</v>
      </c>
      <c r="AA248" s="33" t="s">
        <v>2953</v>
      </c>
      <c r="AB248" s="39" t="s">
        <v>24985</v>
      </c>
      <c r="AC248" s="29"/>
      <c r="AD248" s="29"/>
      <c r="AE248" s="29"/>
      <c r="AF248" s="137" t="s">
        <v>1094</v>
      </c>
      <c r="AG248" s="30">
        <f t="shared" si="32"/>
        <v>2</v>
      </c>
      <c r="AH248" s="31" t="str">
        <f t="shared" si="33"/>
        <v>CB-100056</v>
      </c>
      <c r="AI248" s="30">
        <v>2291000000</v>
      </c>
      <c r="AJ248" s="102">
        <f>IFERROR(VLOOKUP($C248,'分類(コード表)'!$A$3:$B$38,2,FALSE)*1000000000,0)+IFERROR(VLOOKUP($D248,'分類(コード表)'!$C$3:$D$293,2,FALSE)*1000000,0)+IFERROR(VLOOKUP($E248,'分類(コード表)'!$E$3:$F$353,2,FALSE)*1000,0)+IFERROR(VLOOKUP($F248,'分類(コード表)'!$G$3:$H$255,2,FALSE),0)</f>
        <v>2291000000</v>
      </c>
    </row>
    <row r="249" spans="1:36" s="30" customFormat="1" ht="27" customHeight="1" x14ac:dyDescent="0.15">
      <c r="A249" s="32" t="s">
        <v>149</v>
      </c>
      <c r="B249" s="33">
        <v>245</v>
      </c>
      <c r="C249" s="34" t="s">
        <v>382</v>
      </c>
      <c r="D249" s="34" t="s">
        <v>150</v>
      </c>
      <c r="E249" s="33"/>
      <c r="F249" s="33"/>
      <c r="G249" s="34" t="s">
        <v>12945</v>
      </c>
      <c r="H249" s="36" t="s">
        <v>1708</v>
      </c>
      <c r="I249" s="33">
        <v>590112</v>
      </c>
      <c r="J249" s="33">
        <v>530008</v>
      </c>
      <c r="K249" s="33" t="s">
        <v>2468</v>
      </c>
      <c r="L249" s="37">
        <f t="shared" si="31"/>
        <v>-0.11340206185567014</v>
      </c>
      <c r="M249" s="33"/>
      <c r="N249" s="33" t="s">
        <v>24776</v>
      </c>
      <c r="O249" s="33"/>
      <c r="P249" s="153" t="s">
        <v>27660</v>
      </c>
      <c r="Q249" s="33"/>
      <c r="R249" s="33"/>
      <c r="S249" s="33"/>
      <c r="T249" s="33" t="s">
        <v>2744</v>
      </c>
      <c r="U249" s="33" t="s">
        <v>2953</v>
      </c>
      <c r="V249" s="33" t="s">
        <v>2953</v>
      </c>
      <c r="W249" s="33" t="s">
        <v>571</v>
      </c>
      <c r="X249" s="33" t="s">
        <v>2954</v>
      </c>
      <c r="Y249" s="33" t="s">
        <v>2954</v>
      </c>
      <c r="Z249" s="33" t="s">
        <v>2954</v>
      </c>
      <c r="AA249" s="33" t="s">
        <v>2954</v>
      </c>
      <c r="AB249" s="39" t="s">
        <v>24986</v>
      </c>
      <c r="AC249" s="29"/>
      <c r="AD249" s="29"/>
      <c r="AE249" s="29"/>
      <c r="AF249" s="137" t="s">
        <v>3284</v>
      </c>
      <c r="AG249" s="30">
        <f t="shared" si="32"/>
        <v>2</v>
      </c>
      <c r="AH249" s="31" t="str">
        <f t="shared" si="33"/>
        <v>CB-110022</v>
      </c>
      <c r="AI249" s="30">
        <v>2291000000</v>
      </c>
      <c r="AJ249" s="102">
        <f>IFERROR(VLOOKUP($C249,'分類(コード表)'!$A$3:$B$38,2,FALSE)*1000000000,0)+IFERROR(VLOOKUP($D249,'分類(コード表)'!$C$3:$D$293,2,FALSE)*1000000,0)+IFERROR(VLOOKUP($E249,'分類(コード表)'!$E$3:$F$353,2,FALSE)*1000,0)+IFERROR(VLOOKUP($F249,'分類(コード表)'!$G$3:$H$255,2,FALSE),0)</f>
        <v>2291000000</v>
      </c>
    </row>
    <row r="250" spans="1:36" s="30" customFormat="1" ht="27" customHeight="1" x14ac:dyDescent="0.15">
      <c r="A250" s="32" t="s">
        <v>149</v>
      </c>
      <c r="B250" s="33">
        <v>246</v>
      </c>
      <c r="C250" s="34" t="s">
        <v>382</v>
      </c>
      <c r="D250" s="34" t="s">
        <v>150</v>
      </c>
      <c r="E250" s="35"/>
      <c r="F250" s="33"/>
      <c r="G250" s="34" t="s">
        <v>24987</v>
      </c>
      <c r="H250" s="36" t="s">
        <v>1847</v>
      </c>
      <c r="I250" s="33">
        <v>6185000</v>
      </c>
      <c r="J250" s="33">
        <v>7610000</v>
      </c>
      <c r="K250" s="33" t="s">
        <v>2461</v>
      </c>
      <c r="L250" s="37">
        <f t="shared" si="31"/>
        <v>0.18725361366622861</v>
      </c>
      <c r="M250" s="33"/>
      <c r="N250" s="33" t="s">
        <v>24776</v>
      </c>
      <c r="O250" s="33"/>
      <c r="P250" s="153" t="s">
        <v>23708</v>
      </c>
      <c r="Q250" s="38"/>
      <c r="R250" s="33"/>
      <c r="S250" s="33"/>
      <c r="T250" s="33" t="s">
        <v>2744</v>
      </c>
      <c r="U250" s="33" t="s">
        <v>2954</v>
      </c>
      <c r="V250" s="33" t="s">
        <v>571</v>
      </c>
      <c r="W250" s="33" t="s">
        <v>571</v>
      </c>
      <c r="X250" s="33" t="s">
        <v>2953</v>
      </c>
      <c r="Y250" s="33" t="s">
        <v>2953</v>
      </c>
      <c r="Z250" s="33" t="s">
        <v>2954</v>
      </c>
      <c r="AA250" s="33" t="s">
        <v>2953</v>
      </c>
      <c r="AB250" s="39" t="s">
        <v>24988</v>
      </c>
      <c r="AC250" s="29"/>
      <c r="AD250" s="29"/>
      <c r="AE250" s="29"/>
      <c r="AF250" s="137" t="s">
        <v>3312</v>
      </c>
      <c r="AG250" s="30">
        <f t="shared" si="32"/>
        <v>2</v>
      </c>
      <c r="AH250" s="31" t="str">
        <f t="shared" si="33"/>
        <v>HK-100026</v>
      </c>
      <c r="AI250" s="30">
        <v>2291000000</v>
      </c>
      <c r="AJ250" s="102">
        <f>IFERROR(VLOOKUP($C250,'分類(コード表)'!$A$3:$B$38,2,FALSE)*1000000000,0)+IFERROR(VLOOKUP($D250,'分類(コード表)'!$C$3:$D$293,2,FALSE)*1000000,0)+IFERROR(VLOOKUP($E250,'分類(コード表)'!$E$3:$F$353,2,FALSE)*1000,0)+IFERROR(VLOOKUP($F250,'分類(コード表)'!$G$3:$H$255,2,FALSE),0)</f>
        <v>2291000000</v>
      </c>
    </row>
    <row r="251" spans="1:36" s="30" customFormat="1" ht="27" customHeight="1" x14ac:dyDescent="0.15">
      <c r="A251" s="32" t="s">
        <v>149</v>
      </c>
      <c r="B251" s="33">
        <v>247</v>
      </c>
      <c r="C251" s="34" t="s">
        <v>382</v>
      </c>
      <c r="D251" s="34" t="s">
        <v>150</v>
      </c>
      <c r="E251" s="35"/>
      <c r="F251" s="33"/>
      <c r="G251" s="34" t="s">
        <v>890</v>
      </c>
      <c r="H251" s="36" t="s">
        <v>2193</v>
      </c>
      <c r="I251" s="33">
        <v>85974.88</v>
      </c>
      <c r="J251" s="33">
        <v>87155.68</v>
      </c>
      <c r="K251" s="33" t="s">
        <v>2461</v>
      </c>
      <c r="L251" s="37">
        <f t="shared" si="31"/>
        <v>1.3548170354473643E-2</v>
      </c>
      <c r="M251" s="33"/>
      <c r="N251" s="33" t="s">
        <v>24776</v>
      </c>
      <c r="O251" s="33"/>
      <c r="P251" s="153" t="s">
        <v>1457</v>
      </c>
      <c r="Q251" s="38"/>
      <c r="R251" s="33"/>
      <c r="S251" s="33"/>
      <c r="T251" s="33" t="s">
        <v>2744</v>
      </c>
      <c r="U251" s="33" t="s">
        <v>2954</v>
      </c>
      <c r="V251" s="33" t="s">
        <v>2953</v>
      </c>
      <c r="W251" s="33" t="s">
        <v>2953</v>
      </c>
      <c r="X251" s="33" t="s">
        <v>2953</v>
      </c>
      <c r="Y251" s="33" t="s">
        <v>2953</v>
      </c>
      <c r="Z251" s="33" t="s">
        <v>2954</v>
      </c>
      <c r="AA251" s="33" t="s">
        <v>2953</v>
      </c>
      <c r="AB251" s="39" t="s">
        <v>24989</v>
      </c>
      <c r="AC251" s="29"/>
      <c r="AD251" s="29"/>
      <c r="AE251" s="29"/>
      <c r="AF251" s="137" t="s">
        <v>1457</v>
      </c>
      <c r="AG251" s="30">
        <f t="shared" si="32"/>
        <v>2</v>
      </c>
      <c r="AH251" s="31" t="str">
        <f t="shared" si="33"/>
        <v>KT-120107</v>
      </c>
      <c r="AI251" s="30">
        <v>2291000000</v>
      </c>
      <c r="AJ251" s="102">
        <f>IFERROR(VLOOKUP($C251,'分類(コード表)'!$A$3:$B$38,2,FALSE)*1000000000,0)+IFERROR(VLOOKUP($D251,'分類(コード表)'!$C$3:$D$293,2,FALSE)*1000000,0)+IFERROR(VLOOKUP($E251,'分類(コード表)'!$E$3:$F$353,2,FALSE)*1000,0)+IFERROR(VLOOKUP($F251,'分類(コード表)'!$G$3:$H$255,2,FALSE),0)</f>
        <v>2291000000</v>
      </c>
    </row>
    <row r="252" spans="1:36" s="30" customFormat="1" ht="27" customHeight="1" x14ac:dyDescent="0.15">
      <c r="A252" s="32" t="s">
        <v>149</v>
      </c>
      <c r="B252" s="33">
        <v>248</v>
      </c>
      <c r="C252" s="34" t="s">
        <v>382</v>
      </c>
      <c r="D252" s="34" t="s">
        <v>150</v>
      </c>
      <c r="E252" s="35"/>
      <c r="F252" s="33"/>
      <c r="G252" s="34" t="s">
        <v>902</v>
      </c>
      <c r="H252" s="36" t="s">
        <v>2205</v>
      </c>
      <c r="I252" s="33">
        <v>900000</v>
      </c>
      <c r="J252" s="33">
        <v>168000</v>
      </c>
      <c r="K252" s="33" t="s">
        <v>2679</v>
      </c>
      <c r="L252" s="37">
        <f t="shared" si="31"/>
        <v>-4.3571428571428568</v>
      </c>
      <c r="M252" s="33"/>
      <c r="N252" s="33" t="s">
        <v>24776</v>
      </c>
      <c r="O252" s="33"/>
      <c r="P252" s="153" t="s">
        <v>1466</v>
      </c>
      <c r="Q252" s="38"/>
      <c r="R252" s="33"/>
      <c r="S252" s="33"/>
      <c r="T252" s="33" t="s">
        <v>2744</v>
      </c>
      <c r="U252" s="33" t="s">
        <v>2956</v>
      </c>
      <c r="V252" s="33" t="s">
        <v>2953</v>
      </c>
      <c r="W252" s="33" t="s">
        <v>2954</v>
      </c>
      <c r="X252" s="33" t="s">
        <v>2954</v>
      </c>
      <c r="Y252" s="33" t="s">
        <v>2954</v>
      </c>
      <c r="Z252" s="33" t="s">
        <v>2953</v>
      </c>
      <c r="AA252" s="33" t="s">
        <v>2953</v>
      </c>
      <c r="AB252" s="39" t="s">
        <v>24990</v>
      </c>
      <c r="AC252" s="29"/>
      <c r="AD252" s="29"/>
      <c r="AE252" s="29"/>
      <c r="AF252" s="137" t="s">
        <v>1466</v>
      </c>
      <c r="AG252" s="30">
        <f t="shared" si="32"/>
        <v>2</v>
      </c>
      <c r="AH252" s="31" t="str">
        <f t="shared" si="33"/>
        <v>KT-130012</v>
      </c>
      <c r="AI252" s="30">
        <v>2291000000</v>
      </c>
      <c r="AJ252" s="102">
        <f>IFERROR(VLOOKUP($C252,'分類(コード表)'!$A$3:$B$38,2,FALSE)*1000000000,0)+IFERROR(VLOOKUP($D252,'分類(コード表)'!$C$3:$D$293,2,FALSE)*1000000,0)+IFERROR(VLOOKUP($E252,'分類(コード表)'!$E$3:$F$353,2,FALSE)*1000,0)+IFERROR(VLOOKUP($F252,'分類(コード表)'!$G$3:$H$255,2,FALSE),0)</f>
        <v>2291000000</v>
      </c>
    </row>
    <row r="253" spans="1:36" s="30" customFormat="1" ht="27" customHeight="1" x14ac:dyDescent="0.15">
      <c r="A253" s="32" t="s">
        <v>149</v>
      </c>
      <c r="B253" s="33">
        <v>249</v>
      </c>
      <c r="C253" s="34" t="s">
        <v>382</v>
      </c>
      <c r="D253" s="34" t="s">
        <v>150</v>
      </c>
      <c r="E253" s="35"/>
      <c r="F253" s="33"/>
      <c r="G253" s="34" t="s">
        <v>903</v>
      </c>
      <c r="H253" s="36" t="s">
        <v>2206</v>
      </c>
      <c r="I253" s="33">
        <v>310000</v>
      </c>
      <c r="J253" s="33">
        <v>852830</v>
      </c>
      <c r="K253" s="33" t="s">
        <v>2481</v>
      </c>
      <c r="L253" s="37">
        <f t="shared" si="31"/>
        <v>0.6365043443593682</v>
      </c>
      <c r="M253" s="33"/>
      <c r="N253" s="33" t="s">
        <v>24776</v>
      </c>
      <c r="O253" s="33"/>
      <c r="P253" s="153" t="s">
        <v>1467</v>
      </c>
      <c r="Q253" s="33"/>
      <c r="R253" s="33"/>
      <c r="S253" s="33"/>
      <c r="T253" s="33" t="s">
        <v>2744</v>
      </c>
      <c r="U253" s="33" t="s">
        <v>2954</v>
      </c>
      <c r="V253" s="33" t="s">
        <v>2953</v>
      </c>
      <c r="W253" s="33" t="s">
        <v>2953</v>
      </c>
      <c r="X253" s="33" t="s">
        <v>2954</v>
      </c>
      <c r="Y253" s="33" t="s">
        <v>2953</v>
      </c>
      <c r="Z253" s="33" t="s">
        <v>2953</v>
      </c>
      <c r="AA253" s="33" t="s">
        <v>2953</v>
      </c>
      <c r="AB253" s="39" t="s">
        <v>24991</v>
      </c>
      <c r="AC253" s="29"/>
      <c r="AD253" s="29"/>
      <c r="AE253" s="29"/>
      <c r="AF253" s="137" t="s">
        <v>1467</v>
      </c>
      <c r="AG253" s="30">
        <f t="shared" si="32"/>
        <v>2</v>
      </c>
      <c r="AH253" s="31" t="str">
        <f t="shared" si="33"/>
        <v>KT-130018</v>
      </c>
      <c r="AI253" s="30">
        <v>2291000000</v>
      </c>
      <c r="AJ253" s="102">
        <f>IFERROR(VLOOKUP($C253,'分類(コード表)'!$A$3:$B$38,2,FALSE)*1000000000,0)+IFERROR(VLOOKUP($D253,'分類(コード表)'!$C$3:$D$293,2,FALSE)*1000000,0)+IFERROR(VLOOKUP($E253,'分類(コード表)'!$E$3:$F$353,2,FALSE)*1000,0)+IFERROR(VLOOKUP($F253,'分類(コード表)'!$G$3:$H$255,2,FALSE),0)</f>
        <v>2291000000</v>
      </c>
    </row>
    <row r="254" spans="1:36" s="30" customFormat="1" ht="27" customHeight="1" x14ac:dyDescent="0.15">
      <c r="A254" s="32" t="s">
        <v>149</v>
      </c>
      <c r="B254" s="33">
        <v>250</v>
      </c>
      <c r="C254" s="34" t="s">
        <v>382</v>
      </c>
      <c r="D254" s="34" t="s">
        <v>150</v>
      </c>
      <c r="E254" s="35"/>
      <c r="F254" s="33"/>
      <c r="G254" s="34" t="s">
        <v>916</v>
      </c>
      <c r="H254" s="36" t="s">
        <v>2222</v>
      </c>
      <c r="I254" s="33">
        <v>55481.2</v>
      </c>
      <c r="J254" s="33">
        <v>55481.2</v>
      </c>
      <c r="K254" s="33" t="s">
        <v>2461</v>
      </c>
      <c r="L254" s="37">
        <f t="shared" si="31"/>
        <v>0</v>
      </c>
      <c r="M254" s="33"/>
      <c r="N254" s="33" t="s">
        <v>24776</v>
      </c>
      <c r="O254" s="33"/>
      <c r="P254" s="153" t="s">
        <v>1480</v>
      </c>
      <c r="Q254" s="33"/>
      <c r="R254" s="33"/>
      <c r="S254" s="33"/>
      <c r="T254" s="33" t="s">
        <v>2744</v>
      </c>
      <c r="U254" s="33" t="s">
        <v>2953</v>
      </c>
      <c r="V254" s="33" t="s">
        <v>2953</v>
      </c>
      <c r="W254" s="33" t="s">
        <v>2953</v>
      </c>
      <c r="X254" s="33" t="s">
        <v>2953</v>
      </c>
      <c r="Y254" s="33" t="s">
        <v>2953</v>
      </c>
      <c r="Z254" s="33" t="s">
        <v>2954</v>
      </c>
      <c r="AA254" s="33" t="s">
        <v>2953</v>
      </c>
      <c r="AB254" s="39" t="s">
        <v>24992</v>
      </c>
      <c r="AC254" s="29"/>
      <c r="AD254" s="29"/>
      <c r="AE254" s="29"/>
      <c r="AF254" s="137" t="s">
        <v>1480</v>
      </c>
      <c r="AG254" s="30">
        <f t="shared" si="32"/>
        <v>2</v>
      </c>
      <c r="AH254" s="31" t="str">
        <f t="shared" si="33"/>
        <v>KT-130062</v>
      </c>
      <c r="AI254" s="30">
        <v>2291000000</v>
      </c>
      <c r="AJ254" s="102">
        <f>IFERROR(VLOOKUP($C254,'分類(コード表)'!$A$3:$B$38,2,FALSE)*1000000000,0)+IFERROR(VLOOKUP($D254,'分類(コード表)'!$C$3:$D$293,2,FALSE)*1000000,0)+IFERROR(VLOOKUP($E254,'分類(コード表)'!$E$3:$F$353,2,FALSE)*1000,0)+IFERROR(VLOOKUP($F254,'分類(コード表)'!$G$3:$H$255,2,FALSE),0)</f>
        <v>2291000000</v>
      </c>
    </row>
    <row r="255" spans="1:36" s="30" customFormat="1" ht="27" customHeight="1" x14ac:dyDescent="0.15">
      <c r="A255" s="32" t="s">
        <v>149</v>
      </c>
      <c r="B255" s="33">
        <v>251</v>
      </c>
      <c r="C255" s="34" t="s">
        <v>382</v>
      </c>
      <c r="D255" s="34" t="s">
        <v>150</v>
      </c>
      <c r="E255" s="35"/>
      <c r="F255" s="33"/>
      <c r="G255" s="34" t="s">
        <v>1013</v>
      </c>
      <c r="H255" s="36" t="s">
        <v>1847</v>
      </c>
      <c r="I255" s="33">
        <v>5150000</v>
      </c>
      <c r="J255" s="33">
        <v>6250000</v>
      </c>
      <c r="K255" s="33" t="s">
        <v>24993</v>
      </c>
      <c r="L255" s="37">
        <f t="shared" si="31"/>
        <v>0.17600000000000005</v>
      </c>
      <c r="M255" s="33"/>
      <c r="N255" s="33" t="s">
        <v>24776</v>
      </c>
      <c r="O255" s="33"/>
      <c r="P255" s="153" t="s">
        <v>36504</v>
      </c>
      <c r="Q255" s="33"/>
      <c r="R255" s="33"/>
      <c r="S255" s="33"/>
      <c r="T255" s="33" t="s">
        <v>2744</v>
      </c>
      <c r="U255" s="33" t="s">
        <v>2953</v>
      </c>
      <c r="V255" s="33" t="s">
        <v>2953</v>
      </c>
      <c r="W255" s="33" t="s">
        <v>2953</v>
      </c>
      <c r="X255" s="33" t="s">
        <v>2953</v>
      </c>
      <c r="Y255" s="33" t="s">
        <v>2953</v>
      </c>
      <c r="Z255" s="33" t="s">
        <v>2954</v>
      </c>
      <c r="AA255" s="33" t="s">
        <v>2953</v>
      </c>
      <c r="AB255" s="39" t="s">
        <v>24994</v>
      </c>
      <c r="AC255" s="29"/>
      <c r="AD255" s="29"/>
      <c r="AE255" s="29"/>
      <c r="AF255" s="137" t="s">
        <v>1574</v>
      </c>
      <c r="AG255" s="30">
        <f t="shared" si="32"/>
        <v>2</v>
      </c>
      <c r="AH255" s="31" t="str">
        <f t="shared" si="33"/>
        <v>SK-110003</v>
      </c>
      <c r="AI255" s="30">
        <v>2291000000</v>
      </c>
      <c r="AJ255" s="102">
        <f>IFERROR(VLOOKUP($C255,'分類(コード表)'!$A$3:$B$38,2,FALSE)*1000000000,0)+IFERROR(VLOOKUP($D255,'分類(コード表)'!$C$3:$D$293,2,FALSE)*1000000,0)+IFERROR(VLOOKUP($E255,'分類(コード表)'!$E$3:$F$353,2,FALSE)*1000,0)+IFERROR(VLOOKUP($F255,'分類(コード表)'!$G$3:$H$255,2,FALSE),0)</f>
        <v>2291000000</v>
      </c>
    </row>
    <row r="256" spans="1:36" s="30" customFormat="1" ht="27" customHeight="1" x14ac:dyDescent="0.15">
      <c r="A256" s="32" t="s">
        <v>149</v>
      </c>
      <c r="B256" s="33">
        <v>252</v>
      </c>
      <c r="C256" s="34" t="s">
        <v>382</v>
      </c>
      <c r="D256" s="34" t="s">
        <v>150</v>
      </c>
      <c r="E256" s="35"/>
      <c r="F256" s="33"/>
      <c r="G256" s="34" t="s">
        <v>2937</v>
      </c>
      <c r="H256" s="36" t="s">
        <v>2938</v>
      </c>
      <c r="I256" s="33">
        <v>1500000</v>
      </c>
      <c r="J256" s="33">
        <v>1280000</v>
      </c>
      <c r="K256" s="33" t="s">
        <v>2487</v>
      </c>
      <c r="L256" s="37">
        <f t="shared" si="31"/>
        <v>-0.171875</v>
      </c>
      <c r="M256" s="33"/>
      <c r="N256" s="33" t="s">
        <v>24776</v>
      </c>
      <c r="O256" s="33"/>
      <c r="P256" s="153" t="s">
        <v>36512</v>
      </c>
      <c r="Q256" s="33"/>
      <c r="R256" s="33"/>
      <c r="S256" s="33"/>
      <c r="T256" s="33" t="s">
        <v>2744</v>
      </c>
      <c r="U256" s="33" t="s">
        <v>2953</v>
      </c>
      <c r="V256" s="33" t="s">
        <v>2953</v>
      </c>
      <c r="W256" s="33" t="s">
        <v>2954</v>
      </c>
      <c r="X256" s="33" t="s">
        <v>2953</v>
      </c>
      <c r="Y256" s="33" t="s">
        <v>2954</v>
      </c>
      <c r="Z256" s="33" t="s">
        <v>2954</v>
      </c>
      <c r="AA256" s="33" t="s">
        <v>2953</v>
      </c>
      <c r="AB256" s="39" t="s">
        <v>24995</v>
      </c>
      <c r="AC256" s="29"/>
      <c r="AD256" s="29"/>
      <c r="AE256" s="29"/>
      <c r="AF256" s="137" t="s">
        <v>1576</v>
      </c>
      <c r="AG256" s="30">
        <f t="shared" si="32"/>
        <v>2</v>
      </c>
      <c r="AH256" s="31" t="str">
        <f t="shared" si="33"/>
        <v>SK-110010</v>
      </c>
      <c r="AI256" s="30">
        <v>2291000000</v>
      </c>
      <c r="AJ256" s="102">
        <f>IFERROR(VLOOKUP($C256,'分類(コード表)'!$A$3:$B$38,2,FALSE)*1000000000,0)+IFERROR(VLOOKUP($D256,'分類(コード表)'!$C$3:$D$293,2,FALSE)*1000000,0)+IFERROR(VLOOKUP($E256,'分類(コード表)'!$E$3:$F$353,2,FALSE)*1000,0)+IFERROR(VLOOKUP($F256,'分類(コード表)'!$G$3:$H$255,2,FALSE),0)</f>
        <v>2291000000</v>
      </c>
    </row>
    <row r="257" spans="1:36" s="30" customFormat="1" ht="27" customHeight="1" x14ac:dyDescent="0.15">
      <c r="A257" s="32" t="s">
        <v>149</v>
      </c>
      <c r="B257" s="33">
        <v>253</v>
      </c>
      <c r="C257" s="34" t="s">
        <v>382</v>
      </c>
      <c r="D257" s="34" t="s">
        <v>150</v>
      </c>
      <c r="E257" s="35"/>
      <c r="F257" s="33"/>
      <c r="G257" s="34" t="s">
        <v>1044</v>
      </c>
      <c r="H257" s="36" t="s">
        <v>1850</v>
      </c>
      <c r="I257" s="33">
        <v>48220</v>
      </c>
      <c r="J257" s="33">
        <v>94620</v>
      </c>
      <c r="K257" s="33" t="s">
        <v>24996</v>
      </c>
      <c r="L257" s="37">
        <f t="shared" si="31"/>
        <v>0.49038258296343262</v>
      </c>
      <c r="M257" s="33"/>
      <c r="N257" s="33" t="s">
        <v>24776</v>
      </c>
      <c r="O257" s="33"/>
      <c r="P257" s="153" t="s">
        <v>37033</v>
      </c>
      <c r="Q257" s="33"/>
      <c r="R257" s="33"/>
      <c r="S257" s="33"/>
      <c r="T257" s="33" t="s">
        <v>2744</v>
      </c>
      <c r="U257" s="33" t="s">
        <v>2954</v>
      </c>
      <c r="V257" s="33" t="s">
        <v>2953</v>
      </c>
      <c r="W257" s="33" t="s">
        <v>2953</v>
      </c>
      <c r="X257" s="33" t="s">
        <v>2954</v>
      </c>
      <c r="Y257" s="33" t="s">
        <v>2953</v>
      </c>
      <c r="Z257" s="33" t="s">
        <v>2954</v>
      </c>
      <c r="AA257" s="33" t="s">
        <v>2953</v>
      </c>
      <c r="AB257" s="39" t="s">
        <v>24997</v>
      </c>
      <c r="AC257" s="29"/>
      <c r="AD257" s="29"/>
      <c r="AE257" s="29"/>
      <c r="AF257" s="137" t="s">
        <v>1612</v>
      </c>
      <c r="AG257" s="30">
        <f t="shared" si="32"/>
        <v>2</v>
      </c>
      <c r="AH257" s="31" t="str">
        <f t="shared" si="33"/>
        <v>TH-110023</v>
      </c>
      <c r="AI257" s="30">
        <v>2291000000</v>
      </c>
      <c r="AJ257" s="102">
        <f>IFERROR(VLOOKUP($C257,'分類(コード表)'!$A$3:$B$38,2,FALSE)*1000000000,0)+IFERROR(VLOOKUP($D257,'分類(コード表)'!$C$3:$D$293,2,FALSE)*1000000,0)+IFERROR(VLOOKUP($E257,'分類(コード表)'!$E$3:$F$353,2,FALSE)*1000,0)+IFERROR(VLOOKUP($F257,'分類(コード表)'!$G$3:$H$255,2,FALSE),0)</f>
        <v>2291000000</v>
      </c>
    </row>
    <row r="258" spans="1:36" s="30" customFormat="1" ht="27" customHeight="1" x14ac:dyDescent="0.15">
      <c r="A258" s="32" t="s">
        <v>149</v>
      </c>
      <c r="B258" s="33">
        <v>254</v>
      </c>
      <c r="C258" s="34" t="s">
        <v>382</v>
      </c>
      <c r="D258" s="34" t="s">
        <v>150</v>
      </c>
      <c r="E258" s="35"/>
      <c r="F258" s="33"/>
      <c r="G258" s="34" t="s">
        <v>18247</v>
      </c>
      <c r="H258" s="36" t="s">
        <v>18248</v>
      </c>
      <c r="I258" s="33">
        <v>5000</v>
      </c>
      <c r="J258" s="33">
        <v>1500</v>
      </c>
      <c r="K258" s="33" t="s">
        <v>22071</v>
      </c>
      <c r="L258" s="37">
        <f t="shared" si="31"/>
        <v>-2.3333333333333335</v>
      </c>
      <c r="M258" s="33"/>
      <c r="N258" s="33" t="s">
        <v>24776</v>
      </c>
      <c r="O258" s="33"/>
      <c r="P258" s="153" t="s">
        <v>3021</v>
      </c>
      <c r="Q258" s="33" t="s">
        <v>503</v>
      </c>
      <c r="R258" s="33"/>
      <c r="S258" s="33"/>
      <c r="T258" s="33" t="s">
        <v>2744</v>
      </c>
      <c r="U258" s="33" t="s">
        <v>2953</v>
      </c>
      <c r="V258" s="33" t="s">
        <v>2953</v>
      </c>
      <c r="W258" s="33" t="s">
        <v>2953</v>
      </c>
      <c r="X258" s="33" t="s">
        <v>2954</v>
      </c>
      <c r="Y258" s="33" t="s">
        <v>2954</v>
      </c>
      <c r="Z258" s="33" t="s">
        <v>2954</v>
      </c>
      <c r="AA258" s="33" t="s">
        <v>2954</v>
      </c>
      <c r="AB258" s="39" t="s">
        <v>24998</v>
      </c>
      <c r="AC258" s="29"/>
      <c r="AD258" s="29"/>
      <c r="AE258" s="29"/>
      <c r="AF258" s="137" t="s">
        <v>3021</v>
      </c>
      <c r="AG258" s="30">
        <f t="shared" si="32"/>
        <v>2</v>
      </c>
      <c r="AH258" s="31" t="str">
        <f t="shared" si="33"/>
        <v>KT-170033</v>
      </c>
      <c r="AI258" s="30">
        <v>2291000000</v>
      </c>
      <c r="AJ258" s="102">
        <f>IFERROR(VLOOKUP($C258,'分類(コード表)'!$A$3:$B$38,2,FALSE)*1000000000,0)+IFERROR(VLOOKUP($D258,'分類(コード表)'!$C$3:$D$293,2,FALSE)*1000000,0)+IFERROR(VLOOKUP($E258,'分類(コード表)'!$E$3:$F$353,2,FALSE)*1000,0)+IFERROR(VLOOKUP($F258,'分類(コード表)'!$G$3:$H$255,2,FALSE),0)</f>
        <v>2291000000</v>
      </c>
    </row>
    <row r="259" spans="1:36" s="30" customFormat="1" ht="27" customHeight="1" x14ac:dyDescent="0.15">
      <c r="A259" s="32" t="s">
        <v>149</v>
      </c>
      <c r="B259" s="33">
        <v>255</v>
      </c>
      <c r="C259" s="34" t="s">
        <v>382</v>
      </c>
      <c r="D259" s="34" t="s">
        <v>150</v>
      </c>
      <c r="E259" s="35"/>
      <c r="F259" s="33"/>
      <c r="G259" s="34" t="s">
        <v>17950</v>
      </c>
      <c r="H259" s="36" t="s">
        <v>17951</v>
      </c>
      <c r="I259" s="33">
        <v>9800</v>
      </c>
      <c r="J259" s="33">
        <v>29000</v>
      </c>
      <c r="K259" s="33" t="s">
        <v>22102</v>
      </c>
      <c r="L259" s="37">
        <f t="shared" si="31"/>
        <v>0.66206896551724137</v>
      </c>
      <c r="M259" s="33"/>
      <c r="N259" s="33" t="s">
        <v>24776</v>
      </c>
      <c r="O259" s="33"/>
      <c r="P259" s="153" t="s">
        <v>3080</v>
      </c>
      <c r="Q259" s="33" t="s">
        <v>503</v>
      </c>
      <c r="R259" s="33"/>
      <c r="S259" s="33"/>
      <c r="T259" s="33" t="s">
        <v>2744</v>
      </c>
      <c r="U259" s="33" t="s">
        <v>2954</v>
      </c>
      <c r="V259" s="33" t="s">
        <v>571</v>
      </c>
      <c r="W259" s="33" t="s">
        <v>571</v>
      </c>
      <c r="X259" s="33" t="s">
        <v>2954</v>
      </c>
      <c r="Y259" s="33" t="s">
        <v>2954</v>
      </c>
      <c r="Z259" s="33" t="s">
        <v>571</v>
      </c>
      <c r="AA259" s="33" t="s">
        <v>2954</v>
      </c>
      <c r="AB259" s="39" t="s">
        <v>24999</v>
      </c>
      <c r="AC259" s="29"/>
      <c r="AD259" s="29"/>
      <c r="AE259" s="29"/>
      <c r="AF259" s="137" t="s">
        <v>3080</v>
      </c>
      <c r="AG259" s="30">
        <f t="shared" si="32"/>
        <v>2</v>
      </c>
      <c r="AH259" s="31" t="str">
        <f t="shared" si="33"/>
        <v>KT-160019</v>
      </c>
      <c r="AI259" s="30">
        <v>2291000000</v>
      </c>
      <c r="AJ259" s="102">
        <f>IFERROR(VLOOKUP($C259,'分類(コード表)'!$A$3:$B$38,2,FALSE)*1000000000,0)+IFERROR(VLOOKUP($D259,'分類(コード表)'!$C$3:$D$293,2,FALSE)*1000000,0)+IFERROR(VLOOKUP($E259,'分類(コード表)'!$E$3:$F$353,2,FALSE)*1000,0)+IFERROR(VLOOKUP($F259,'分類(コード表)'!$G$3:$H$255,2,FALSE),0)</f>
        <v>2291000000</v>
      </c>
    </row>
    <row r="260" spans="1:36" s="30" customFormat="1" ht="27" customHeight="1" x14ac:dyDescent="0.15">
      <c r="A260" s="32" t="s">
        <v>149</v>
      </c>
      <c r="B260" s="33">
        <v>256</v>
      </c>
      <c r="C260" s="34" t="s">
        <v>382</v>
      </c>
      <c r="D260" s="34" t="s">
        <v>150</v>
      </c>
      <c r="E260" s="35"/>
      <c r="F260" s="33"/>
      <c r="G260" s="34" t="s">
        <v>17737</v>
      </c>
      <c r="H260" s="36" t="s">
        <v>17738</v>
      </c>
      <c r="I260" s="33">
        <v>940500</v>
      </c>
      <c r="J260" s="33">
        <v>1142000</v>
      </c>
      <c r="K260" s="33" t="s">
        <v>14062</v>
      </c>
      <c r="L260" s="37">
        <f t="shared" si="31"/>
        <v>0.1764448336252189</v>
      </c>
      <c r="M260" s="33"/>
      <c r="N260" s="33" t="s">
        <v>24776</v>
      </c>
      <c r="O260" s="33"/>
      <c r="P260" s="153" t="s">
        <v>3156</v>
      </c>
      <c r="Q260" s="33" t="s">
        <v>503</v>
      </c>
      <c r="R260" s="33"/>
      <c r="S260" s="33"/>
      <c r="T260" s="33" t="s">
        <v>2744</v>
      </c>
      <c r="U260" s="33" t="s">
        <v>2956</v>
      </c>
      <c r="V260" s="33" t="s">
        <v>571</v>
      </c>
      <c r="W260" s="33" t="s">
        <v>571</v>
      </c>
      <c r="X260" s="33" t="s">
        <v>2954</v>
      </c>
      <c r="Y260" s="33" t="s">
        <v>2953</v>
      </c>
      <c r="Z260" s="33" t="s">
        <v>571</v>
      </c>
      <c r="AA260" s="33" t="s">
        <v>2953</v>
      </c>
      <c r="AB260" s="39" t="s">
        <v>25000</v>
      </c>
      <c r="AC260" s="29"/>
      <c r="AD260" s="29"/>
      <c r="AE260" s="29"/>
      <c r="AF260" s="137" t="s">
        <v>3156</v>
      </c>
      <c r="AG260" s="30">
        <f t="shared" si="32"/>
        <v>2</v>
      </c>
      <c r="AH260" s="31" t="str">
        <f t="shared" si="33"/>
        <v>KT-140100</v>
      </c>
      <c r="AI260" s="30">
        <v>2291000000</v>
      </c>
      <c r="AJ260" s="102">
        <f>IFERROR(VLOOKUP($C260,'分類(コード表)'!$A$3:$B$38,2,FALSE)*1000000000,0)+IFERROR(VLOOKUP($D260,'分類(コード表)'!$C$3:$D$293,2,FALSE)*1000000,0)+IFERROR(VLOOKUP($E260,'分類(コード表)'!$E$3:$F$353,2,FALSE)*1000,0)+IFERROR(VLOOKUP($F260,'分類(コード表)'!$G$3:$H$255,2,FALSE),0)</f>
        <v>2291000000</v>
      </c>
    </row>
    <row r="261" spans="1:36" s="30" customFormat="1" ht="27" customHeight="1" x14ac:dyDescent="0.15">
      <c r="A261" s="32" t="s">
        <v>149</v>
      </c>
      <c r="B261" s="33">
        <v>257</v>
      </c>
      <c r="C261" s="34" t="s">
        <v>382</v>
      </c>
      <c r="D261" s="34" t="s">
        <v>150</v>
      </c>
      <c r="E261" s="35"/>
      <c r="F261" s="33"/>
      <c r="G261" s="34" t="s">
        <v>17722</v>
      </c>
      <c r="H261" s="36" t="s">
        <v>17723</v>
      </c>
      <c r="I261" s="33">
        <v>8828</v>
      </c>
      <c r="J261" s="33">
        <v>12504</v>
      </c>
      <c r="K261" s="33" t="s">
        <v>22145</v>
      </c>
      <c r="L261" s="37">
        <f t="shared" si="31"/>
        <v>0.29398592450415872</v>
      </c>
      <c r="M261" s="33"/>
      <c r="N261" s="33" t="s">
        <v>24776</v>
      </c>
      <c r="O261" s="33"/>
      <c r="P261" s="153" t="s">
        <v>3166</v>
      </c>
      <c r="Q261" s="33" t="s">
        <v>503</v>
      </c>
      <c r="R261" s="33"/>
      <c r="S261" s="33"/>
      <c r="T261" s="33" t="s">
        <v>2744</v>
      </c>
      <c r="U261" s="33" t="s">
        <v>2954</v>
      </c>
      <c r="V261" s="33" t="s">
        <v>571</v>
      </c>
      <c r="W261" s="33" t="s">
        <v>2954</v>
      </c>
      <c r="X261" s="33" t="s">
        <v>2954</v>
      </c>
      <c r="Y261" s="33" t="s">
        <v>571</v>
      </c>
      <c r="Z261" s="33" t="s">
        <v>2954</v>
      </c>
      <c r="AA261" s="33" t="s">
        <v>2954</v>
      </c>
      <c r="AB261" s="39" t="s">
        <v>25001</v>
      </c>
      <c r="AC261" s="29"/>
      <c r="AD261" s="29"/>
      <c r="AE261" s="29"/>
      <c r="AF261" s="137" t="s">
        <v>3166</v>
      </c>
      <c r="AG261" s="30">
        <f t="shared" si="32"/>
        <v>2</v>
      </c>
      <c r="AH261" s="31" t="str">
        <f t="shared" si="33"/>
        <v>KT-140082</v>
      </c>
      <c r="AI261" s="30">
        <v>2291000000</v>
      </c>
      <c r="AJ261" s="102">
        <f>IFERROR(VLOOKUP($C261,'分類(コード表)'!$A$3:$B$38,2,FALSE)*1000000000,0)+IFERROR(VLOOKUP($D261,'分類(コード表)'!$C$3:$D$293,2,FALSE)*1000000,0)+IFERROR(VLOOKUP($E261,'分類(コード表)'!$E$3:$F$353,2,FALSE)*1000,0)+IFERROR(VLOOKUP($F261,'分類(コード表)'!$G$3:$H$255,2,FALSE),0)</f>
        <v>2291000000</v>
      </c>
    </row>
    <row r="262" spans="1:36" s="30" customFormat="1" ht="27" customHeight="1" x14ac:dyDescent="0.15">
      <c r="A262" s="32" t="s">
        <v>149</v>
      </c>
      <c r="B262" s="33">
        <v>258</v>
      </c>
      <c r="C262" s="34" t="s">
        <v>382</v>
      </c>
      <c r="D262" s="34" t="s">
        <v>150</v>
      </c>
      <c r="E262" s="35" t="s">
        <v>503</v>
      </c>
      <c r="F262" s="33" t="s">
        <v>503</v>
      </c>
      <c r="G262" s="34" t="s">
        <v>17983</v>
      </c>
      <c r="H262" s="36" t="s">
        <v>17984</v>
      </c>
      <c r="I262" s="33">
        <v>350990</v>
      </c>
      <c r="J262" s="33">
        <v>362620</v>
      </c>
      <c r="K262" s="33" t="s">
        <v>24485</v>
      </c>
      <c r="L262" s="37">
        <f t="shared" si="31"/>
        <v>3.2072141635872242E-2</v>
      </c>
      <c r="M262" s="33"/>
      <c r="N262" s="33"/>
      <c r="O262" s="33"/>
      <c r="P262" s="153" t="s">
        <v>22491</v>
      </c>
      <c r="Q262" s="33" t="s">
        <v>503</v>
      </c>
      <c r="R262" s="33" t="s">
        <v>503</v>
      </c>
      <c r="S262" s="33" t="s">
        <v>503</v>
      </c>
      <c r="T262" s="33" t="s">
        <v>381</v>
      </c>
      <c r="U262" s="33" t="s">
        <v>2954</v>
      </c>
      <c r="V262" s="33" t="s">
        <v>2954</v>
      </c>
      <c r="W262" s="33" t="s">
        <v>2954</v>
      </c>
      <c r="X262" s="33" t="s">
        <v>571</v>
      </c>
      <c r="Y262" s="33" t="s">
        <v>2954</v>
      </c>
      <c r="Z262" s="33" t="s">
        <v>2954</v>
      </c>
      <c r="AA262" s="33" t="s">
        <v>2954</v>
      </c>
      <c r="AB262" s="39" t="s">
        <v>25002</v>
      </c>
      <c r="AC262" s="29"/>
      <c r="AD262" s="29"/>
      <c r="AE262" s="29"/>
      <c r="AF262" s="137" t="s">
        <v>22491</v>
      </c>
      <c r="AG262" s="30">
        <f t="shared" si="32"/>
        <v>2</v>
      </c>
      <c r="AH262" s="31" t="str">
        <f t="shared" si="33"/>
        <v>KT-160037</v>
      </c>
      <c r="AI262" s="30">
        <v>2291000000</v>
      </c>
      <c r="AJ262" s="102">
        <f>IFERROR(VLOOKUP($C262,'分類(コード表)'!$A$3:$B$38,2,FALSE)*1000000000,0)+IFERROR(VLOOKUP($D262,'分類(コード表)'!$C$3:$D$293,2,FALSE)*1000000,0)+IFERROR(VLOOKUP($E262,'分類(コード表)'!$E$3:$F$353,2,FALSE)*1000,0)+IFERROR(VLOOKUP($F262,'分類(コード表)'!$G$3:$H$255,2,FALSE),0)</f>
        <v>2291000000</v>
      </c>
    </row>
    <row r="263" spans="1:36" s="30" customFormat="1" ht="27" customHeight="1" x14ac:dyDescent="0.15">
      <c r="A263" s="32" t="s">
        <v>149</v>
      </c>
      <c r="B263" s="33">
        <v>259</v>
      </c>
      <c r="C263" s="34" t="s">
        <v>382</v>
      </c>
      <c r="D263" s="34" t="s">
        <v>150</v>
      </c>
      <c r="E263" s="35" t="s">
        <v>503</v>
      </c>
      <c r="F263" s="33" t="s">
        <v>503</v>
      </c>
      <c r="G263" s="34" t="s">
        <v>15769</v>
      </c>
      <c r="H263" s="36" t="s">
        <v>15770</v>
      </c>
      <c r="I263" s="33">
        <v>11179</v>
      </c>
      <c r="J263" s="33">
        <v>35558</v>
      </c>
      <c r="K263" s="33" t="s">
        <v>24499</v>
      </c>
      <c r="L263" s="37">
        <f t="shared" si="31"/>
        <v>0.68561223915855785</v>
      </c>
      <c r="M263" s="33"/>
      <c r="N263" s="33"/>
      <c r="O263" s="33"/>
      <c r="P263" s="153" t="s">
        <v>22514</v>
      </c>
      <c r="Q263" s="33" t="s">
        <v>503</v>
      </c>
      <c r="R263" s="33" t="s">
        <v>503</v>
      </c>
      <c r="S263" s="33" t="s">
        <v>503</v>
      </c>
      <c r="T263" s="33" t="s">
        <v>381</v>
      </c>
      <c r="U263" s="33" t="s">
        <v>2954</v>
      </c>
      <c r="V263" s="33" t="s">
        <v>571</v>
      </c>
      <c r="W263" s="33" t="s">
        <v>2954</v>
      </c>
      <c r="X263" s="33" t="s">
        <v>2954</v>
      </c>
      <c r="Y263" s="33" t="s">
        <v>2954</v>
      </c>
      <c r="Z263" s="33" t="s">
        <v>2954</v>
      </c>
      <c r="AA263" s="33" t="s">
        <v>2954</v>
      </c>
      <c r="AB263" s="39" t="s">
        <v>25003</v>
      </c>
      <c r="AC263" s="29"/>
      <c r="AD263" s="29"/>
      <c r="AE263" s="29"/>
      <c r="AF263" s="137" t="s">
        <v>22514</v>
      </c>
      <c r="AG263" s="30">
        <f t="shared" si="32"/>
        <v>2</v>
      </c>
      <c r="AH263" s="31" t="str">
        <f t="shared" si="33"/>
        <v>KK-150051</v>
      </c>
      <c r="AI263" s="30">
        <v>2291000000</v>
      </c>
      <c r="AJ263" s="102">
        <f>IFERROR(VLOOKUP($C263,'分類(コード表)'!$A$3:$B$38,2,FALSE)*1000000000,0)+IFERROR(VLOOKUP($D263,'分類(コード表)'!$C$3:$D$293,2,FALSE)*1000000,0)+IFERROR(VLOOKUP($E263,'分類(コード表)'!$E$3:$F$353,2,FALSE)*1000,0)+IFERROR(VLOOKUP($F263,'分類(コード表)'!$G$3:$H$255,2,FALSE),0)</f>
        <v>2291000000</v>
      </c>
    </row>
    <row r="264" spans="1:36" s="30" customFormat="1" ht="27" customHeight="1" x14ac:dyDescent="0.15">
      <c r="A264" s="32" t="s">
        <v>149</v>
      </c>
      <c r="B264" s="33">
        <v>260</v>
      </c>
      <c r="C264" s="34" t="s">
        <v>382</v>
      </c>
      <c r="D264" s="34" t="s">
        <v>150</v>
      </c>
      <c r="E264" s="35" t="s">
        <v>503</v>
      </c>
      <c r="F264" s="33" t="s">
        <v>503</v>
      </c>
      <c r="G264" s="34" t="s">
        <v>17882</v>
      </c>
      <c r="H264" s="36" t="s">
        <v>17883</v>
      </c>
      <c r="I264" s="33">
        <v>25384</v>
      </c>
      <c r="J264" s="33">
        <v>34389</v>
      </c>
      <c r="K264" s="33" t="s">
        <v>22071</v>
      </c>
      <c r="L264" s="37">
        <f t="shared" si="31"/>
        <v>0.26185698915350841</v>
      </c>
      <c r="M264" s="33"/>
      <c r="N264" s="33"/>
      <c r="O264" s="33"/>
      <c r="P264" s="153" t="s">
        <v>22518</v>
      </c>
      <c r="Q264" s="33" t="s">
        <v>503</v>
      </c>
      <c r="R264" s="33" t="s">
        <v>503</v>
      </c>
      <c r="S264" s="33" t="s">
        <v>503</v>
      </c>
      <c r="T264" s="33" t="s">
        <v>381</v>
      </c>
      <c r="U264" s="33" t="s">
        <v>2954</v>
      </c>
      <c r="V264" s="33" t="s">
        <v>2954</v>
      </c>
      <c r="W264" s="33" t="s">
        <v>2954</v>
      </c>
      <c r="X264" s="33" t="s">
        <v>2954</v>
      </c>
      <c r="Y264" s="33" t="s">
        <v>2954</v>
      </c>
      <c r="Z264" s="33" t="s">
        <v>2953</v>
      </c>
      <c r="AA264" s="33" t="s">
        <v>2954</v>
      </c>
      <c r="AB264" s="39" t="s">
        <v>25004</v>
      </c>
      <c r="AC264" s="29"/>
      <c r="AD264" s="29"/>
      <c r="AE264" s="29"/>
      <c r="AF264" s="137" t="s">
        <v>22518</v>
      </c>
      <c r="AG264" s="30">
        <f t="shared" si="32"/>
        <v>2</v>
      </c>
      <c r="AH264" s="31" t="str">
        <f t="shared" si="33"/>
        <v>KT-150102</v>
      </c>
      <c r="AI264" s="30">
        <v>2291000000</v>
      </c>
      <c r="AJ264" s="102">
        <f>IFERROR(VLOOKUP($C264,'分類(コード表)'!$A$3:$B$38,2,FALSE)*1000000000,0)+IFERROR(VLOOKUP($D264,'分類(コード表)'!$C$3:$D$293,2,FALSE)*1000000,0)+IFERROR(VLOOKUP($E264,'分類(コード表)'!$E$3:$F$353,2,FALSE)*1000,0)+IFERROR(VLOOKUP($F264,'分類(コード表)'!$G$3:$H$255,2,FALSE),0)</f>
        <v>2291000000</v>
      </c>
    </row>
    <row r="265" spans="1:36" s="30" customFormat="1" ht="27" customHeight="1" x14ac:dyDescent="0.15">
      <c r="A265" s="32" t="s">
        <v>149</v>
      </c>
      <c r="B265" s="33">
        <v>261</v>
      </c>
      <c r="C265" s="34" t="s">
        <v>382</v>
      </c>
      <c r="D265" s="34" t="s">
        <v>150</v>
      </c>
      <c r="E265" s="35"/>
      <c r="F265" s="33"/>
      <c r="G265" s="34" t="s">
        <v>18651</v>
      </c>
      <c r="H265" s="36" t="s">
        <v>18652</v>
      </c>
      <c r="I265" s="33">
        <v>417899.5</v>
      </c>
      <c r="J265" s="33">
        <v>15060</v>
      </c>
      <c r="K265" s="33" t="s">
        <v>22108</v>
      </c>
      <c r="L265" s="37">
        <f t="shared" si="31"/>
        <v>-26.748970783532535</v>
      </c>
      <c r="M265" s="33"/>
      <c r="N265" s="33"/>
      <c r="O265" s="33" t="s">
        <v>24776</v>
      </c>
      <c r="P265" s="153" t="s">
        <v>26544</v>
      </c>
      <c r="Q265" s="33"/>
      <c r="R265" s="33"/>
      <c r="S265" s="33"/>
      <c r="T265" s="33" t="s">
        <v>381</v>
      </c>
      <c r="U265" s="97" t="s">
        <v>26700</v>
      </c>
      <c r="V265" s="97" t="s">
        <v>26701</v>
      </c>
      <c r="W265" s="97" t="s">
        <v>26701</v>
      </c>
      <c r="X265" s="97" t="s">
        <v>26702</v>
      </c>
      <c r="Y265" s="97" t="s">
        <v>26702</v>
      </c>
      <c r="Z265" s="97" t="s">
        <v>26701</v>
      </c>
      <c r="AA265" s="97" t="s">
        <v>26701</v>
      </c>
      <c r="AB265" s="126" t="s">
        <v>26730</v>
      </c>
      <c r="AC265" s="29"/>
      <c r="AD265" s="29"/>
      <c r="AE265" s="29"/>
      <c r="AF265" s="137" t="s">
        <v>26544</v>
      </c>
      <c r="AG265" s="30">
        <f t="shared" ref="AG265" si="38">LEN(LEFT(AF265,FIND("-",AF265)-1))</f>
        <v>2</v>
      </c>
      <c r="AH265" s="31" t="str">
        <f t="shared" ref="AH265" si="39">LEFT(AF265,FIND("-",AF265)+6)</f>
        <v>KT-180126</v>
      </c>
      <c r="AJ265" s="102"/>
    </row>
    <row r="266" spans="1:36" s="30" customFormat="1" ht="27" customHeight="1" x14ac:dyDescent="0.15">
      <c r="A266" s="32" t="s">
        <v>149</v>
      </c>
      <c r="B266" s="33">
        <v>262</v>
      </c>
      <c r="C266" s="34" t="s">
        <v>382</v>
      </c>
      <c r="D266" s="34" t="s">
        <v>150</v>
      </c>
      <c r="E266" s="35"/>
      <c r="F266" s="33"/>
      <c r="G266" s="34" t="s">
        <v>18340</v>
      </c>
      <c r="H266" s="36" t="s">
        <v>18341</v>
      </c>
      <c r="I266" s="33">
        <v>686720</v>
      </c>
      <c r="J266" s="33">
        <v>314900</v>
      </c>
      <c r="K266" s="33" t="s">
        <v>24487</v>
      </c>
      <c r="L266" s="37">
        <f t="shared" si="31"/>
        <v>-1.180755795490632</v>
      </c>
      <c r="M266" s="33"/>
      <c r="N266" s="33"/>
      <c r="O266" s="33" t="s">
        <v>24776</v>
      </c>
      <c r="P266" s="153" t="s">
        <v>26574</v>
      </c>
      <c r="Q266" s="33"/>
      <c r="R266" s="33"/>
      <c r="S266" s="33"/>
      <c r="T266" s="33" t="s">
        <v>381</v>
      </c>
      <c r="U266" s="97" t="s">
        <v>26700</v>
      </c>
      <c r="V266" s="97" t="s">
        <v>26701</v>
      </c>
      <c r="W266" s="97" t="s">
        <v>26702</v>
      </c>
      <c r="X266" s="97" t="s">
        <v>26702</v>
      </c>
      <c r="Y266" s="97" t="s">
        <v>26701</v>
      </c>
      <c r="Z266" s="97" t="s">
        <v>26702</v>
      </c>
      <c r="AA266" s="97" t="s">
        <v>26701</v>
      </c>
      <c r="AB266" s="126" t="s">
        <v>26731</v>
      </c>
      <c r="AC266" s="29"/>
      <c r="AD266" s="29"/>
      <c r="AE266" s="29"/>
      <c r="AF266" s="137" t="s">
        <v>26574</v>
      </c>
      <c r="AG266" s="30">
        <f t="shared" ref="AG266" si="40">LEN(LEFT(AF266,FIND("-",AF266)-1))</f>
        <v>2</v>
      </c>
      <c r="AH266" s="31" t="str">
        <f t="shared" ref="AH266" si="41">LEFT(AF266,FIND("-",AF266)+6)</f>
        <v>KT-170083</v>
      </c>
      <c r="AJ266" s="102"/>
    </row>
    <row r="267" spans="1:36" s="30" customFormat="1" ht="27" customHeight="1" x14ac:dyDescent="0.15">
      <c r="A267" s="32" t="s">
        <v>149</v>
      </c>
      <c r="B267" s="33">
        <v>263</v>
      </c>
      <c r="C267" s="34" t="s">
        <v>58</v>
      </c>
      <c r="D267" s="34" t="s">
        <v>543</v>
      </c>
      <c r="E267" s="35" t="s">
        <v>2890</v>
      </c>
      <c r="F267" s="33"/>
      <c r="G267" s="34" t="s">
        <v>25005</v>
      </c>
      <c r="H267" s="36" t="s">
        <v>2106</v>
      </c>
      <c r="I267" s="33">
        <v>147693</v>
      </c>
      <c r="J267" s="33">
        <v>55067</v>
      </c>
      <c r="K267" s="33" t="s">
        <v>2553</v>
      </c>
      <c r="L267" s="37">
        <f t="shared" si="31"/>
        <v>-1.6820600359561988</v>
      </c>
      <c r="M267" s="33"/>
      <c r="N267" s="33" t="s">
        <v>24776</v>
      </c>
      <c r="O267" s="33"/>
      <c r="P267" s="153" t="s">
        <v>23948</v>
      </c>
      <c r="Q267" s="33"/>
      <c r="R267" s="33"/>
      <c r="S267" s="33"/>
      <c r="T267" s="33" t="s">
        <v>2744</v>
      </c>
      <c r="U267" s="33" t="s">
        <v>2956</v>
      </c>
      <c r="V267" s="33" t="s">
        <v>2954</v>
      </c>
      <c r="W267" s="33" t="s">
        <v>2954</v>
      </c>
      <c r="X267" s="33" t="s">
        <v>2953</v>
      </c>
      <c r="Y267" s="33" t="s">
        <v>2954</v>
      </c>
      <c r="Z267" s="33" t="s">
        <v>2953</v>
      </c>
      <c r="AA267" s="33" t="s">
        <v>2953</v>
      </c>
      <c r="AB267" s="39" t="s">
        <v>25006</v>
      </c>
      <c r="AC267" s="29"/>
      <c r="AD267" s="29"/>
      <c r="AE267" s="29"/>
      <c r="AF267" s="137" t="s">
        <v>1373</v>
      </c>
      <c r="AG267" s="30">
        <f t="shared" si="32"/>
        <v>2</v>
      </c>
      <c r="AH267" s="31" t="str">
        <f t="shared" si="33"/>
        <v>KT-100026</v>
      </c>
      <c r="AI267" s="30">
        <v>3020051000</v>
      </c>
      <c r="AJ267" s="102">
        <f>IFERROR(VLOOKUP($C267,'分類(コード表)'!$A$3:$B$38,2,FALSE)*1000000000,0)+IFERROR(VLOOKUP($D267,'分類(コード表)'!$C$3:$D$293,2,FALSE)*1000000,0)+IFERROR(VLOOKUP($E267,'分類(コード表)'!$E$3:$F$353,2,FALSE)*1000,0)+IFERROR(VLOOKUP($F267,'分類(コード表)'!$G$3:$H$255,2,FALSE),0)</f>
        <v>3020051000</v>
      </c>
    </row>
    <row r="268" spans="1:36" s="30" customFormat="1" ht="27" customHeight="1" x14ac:dyDescent="0.15">
      <c r="A268" s="32" t="s">
        <v>149</v>
      </c>
      <c r="B268" s="33">
        <v>264</v>
      </c>
      <c r="C268" s="34" t="s">
        <v>58</v>
      </c>
      <c r="D268" s="34" t="s">
        <v>543</v>
      </c>
      <c r="E268" s="35" t="s">
        <v>2890</v>
      </c>
      <c r="F268" s="33"/>
      <c r="G268" s="34" t="s">
        <v>930</v>
      </c>
      <c r="H268" s="36" t="s">
        <v>2235</v>
      </c>
      <c r="I268" s="33">
        <v>37740900</v>
      </c>
      <c r="J268" s="33">
        <v>38724000</v>
      </c>
      <c r="K268" s="33" t="s">
        <v>2440</v>
      </c>
      <c r="L268" s="37">
        <f t="shared" si="31"/>
        <v>2.538735667802916E-2</v>
      </c>
      <c r="M268" s="33"/>
      <c r="N268" s="33" t="s">
        <v>24776</v>
      </c>
      <c r="O268" s="33"/>
      <c r="P268" s="153" t="s">
        <v>1494</v>
      </c>
      <c r="Q268" s="33" t="s">
        <v>578</v>
      </c>
      <c r="R268" s="33"/>
      <c r="S268" s="33"/>
      <c r="T268" s="33" t="s">
        <v>2744</v>
      </c>
      <c r="U268" s="33" t="s">
        <v>2954</v>
      </c>
      <c r="V268" s="33" t="s">
        <v>2954</v>
      </c>
      <c r="W268" s="33" t="s">
        <v>2954</v>
      </c>
      <c r="X268" s="33" t="s">
        <v>2954</v>
      </c>
      <c r="Y268" s="33" t="s">
        <v>2954</v>
      </c>
      <c r="Z268" s="33" t="s">
        <v>2955</v>
      </c>
      <c r="AA268" s="33" t="s">
        <v>2954</v>
      </c>
      <c r="AB268" s="39" t="s">
        <v>25007</v>
      </c>
      <c r="AC268" s="29"/>
      <c r="AD268" s="29"/>
      <c r="AE268" s="29"/>
      <c r="AF268" s="137" t="s">
        <v>1494</v>
      </c>
      <c r="AG268" s="30">
        <f t="shared" si="32"/>
        <v>2</v>
      </c>
      <c r="AH268" s="31" t="str">
        <f t="shared" si="33"/>
        <v>KT-140011</v>
      </c>
      <c r="AI268" s="30">
        <v>3020051000</v>
      </c>
      <c r="AJ268" s="102">
        <f>IFERROR(VLOOKUP($C268,'分類(コード表)'!$A$3:$B$38,2,FALSE)*1000000000,0)+IFERROR(VLOOKUP($D268,'分類(コード表)'!$C$3:$D$293,2,FALSE)*1000000,0)+IFERROR(VLOOKUP($E268,'分類(コード表)'!$E$3:$F$353,2,FALSE)*1000,0)+IFERROR(VLOOKUP($F268,'分類(コード表)'!$G$3:$H$255,2,FALSE),0)</f>
        <v>3020051000</v>
      </c>
    </row>
    <row r="269" spans="1:36" s="30" customFormat="1" ht="27" customHeight="1" x14ac:dyDescent="0.15">
      <c r="A269" s="32" t="s">
        <v>149</v>
      </c>
      <c r="B269" s="33">
        <v>265</v>
      </c>
      <c r="C269" s="34" t="s">
        <v>58</v>
      </c>
      <c r="D269" s="34" t="s">
        <v>543</v>
      </c>
      <c r="E269" s="40" t="s">
        <v>2890</v>
      </c>
      <c r="F269" s="33"/>
      <c r="G269" s="34" t="s">
        <v>1041</v>
      </c>
      <c r="H269" s="36" t="s">
        <v>2395</v>
      </c>
      <c r="I269" s="33">
        <v>5000000</v>
      </c>
      <c r="J269" s="33">
        <v>6466000</v>
      </c>
      <c r="K269" s="33" t="s">
        <v>2737</v>
      </c>
      <c r="L269" s="37">
        <f t="shared" si="31"/>
        <v>0.22672440457779153</v>
      </c>
      <c r="M269" s="33"/>
      <c r="N269" s="33" t="s">
        <v>24776</v>
      </c>
      <c r="O269" s="33"/>
      <c r="P269" s="153" t="s">
        <v>37029</v>
      </c>
      <c r="Q269" s="33" t="s">
        <v>2749</v>
      </c>
      <c r="R269" s="33"/>
      <c r="S269" s="33"/>
      <c r="T269" s="33" t="s">
        <v>2744</v>
      </c>
      <c r="U269" s="33" t="s">
        <v>2953</v>
      </c>
      <c r="V269" s="33" t="s">
        <v>2954</v>
      </c>
      <c r="W269" s="33" t="s">
        <v>2953</v>
      </c>
      <c r="X269" s="33" t="s">
        <v>2953</v>
      </c>
      <c r="Y269" s="33" t="s">
        <v>2953</v>
      </c>
      <c r="Z269" s="33" t="s">
        <v>2954</v>
      </c>
      <c r="AA269" s="33" t="s">
        <v>2954</v>
      </c>
      <c r="AB269" s="39" t="s">
        <v>25008</v>
      </c>
      <c r="AC269" s="29"/>
      <c r="AD269" s="29"/>
      <c r="AE269" s="29"/>
      <c r="AF269" s="137" t="s">
        <v>1609</v>
      </c>
      <c r="AG269" s="30">
        <f t="shared" si="32"/>
        <v>2</v>
      </c>
      <c r="AH269" s="31" t="str">
        <f t="shared" si="33"/>
        <v>TH-110020</v>
      </c>
      <c r="AI269" s="30">
        <v>3020051000</v>
      </c>
      <c r="AJ269" s="102">
        <f>IFERROR(VLOOKUP($C269,'分類(コード表)'!$A$3:$B$38,2,FALSE)*1000000000,0)+IFERROR(VLOOKUP($D269,'分類(コード表)'!$C$3:$D$293,2,FALSE)*1000000,0)+IFERROR(VLOOKUP($E269,'分類(コード表)'!$E$3:$F$353,2,FALSE)*1000,0)+IFERROR(VLOOKUP($F269,'分類(コード表)'!$G$3:$H$255,2,FALSE),0)</f>
        <v>3020051000</v>
      </c>
    </row>
    <row r="270" spans="1:36" s="30" customFormat="1" ht="27" customHeight="1" x14ac:dyDescent="0.15">
      <c r="A270" s="32" t="s">
        <v>149</v>
      </c>
      <c r="B270" s="33">
        <v>266</v>
      </c>
      <c r="C270" s="34" t="s">
        <v>58</v>
      </c>
      <c r="D270" s="34" t="s">
        <v>543</v>
      </c>
      <c r="E270" s="35" t="s">
        <v>2890</v>
      </c>
      <c r="F270" s="33"/>
      <c r="G270" s="34" t="s">
        <v>17585</v>
      </c>
      <c r="H270" s="36" t="s">
        <v>17586</v>
      </c>
      <c r="I270" s="33">
        <v>4892937</v>
      </c>
      <c r="J270" s="33">
        <v>6741680</v>
      </c>
      <c r="K270" s="33" t="s">
        <v>22162</v>
      </c>
      <c r="L270" s="37">
        <f t="shared" si="31"/>
        <v>0.27422586061634491</v>
      </c>
      <c r="M270" s="33"/>
      <c r="N270" s="33" t="s">
        <v>24776</v>
      </c>
      <c r="O270" s="33"/>
      <c r="P270" s="153" t="s">
        <v>3224</v>
      </c>
      <c r="Q270" s="33" t="s">
        <v>503</v>
      </c>
      <c r="R270" s="33"/>
      <c r="S270" s="33"/>
      <c r="T270" s="33" t="s">
        <v>2744</v>
      </c>
      <c r="U270" s="33" t="s">
        <v>2954</v>
      </c>
      <c r="V270" s="33" t="s">
        <v>2954</v>
      </c>
      <c r="W270" s="33" t="s">
        <v>2954</v>
      </c>
      <c r="X270" s="33" t="s">
        <v>2954</v>
      </c>
      <c r="Y270" s="33" t="s">
        <v>2954</v>
      </c>
      <c r="Z270" s="33" t="s">
        <v>2954</v>
      </c>
      <c r="AA270" s="33" t="s">
        <v>2954</v>
      </c>
      <c r="AB270" s="39" t="s">
        <v>25009</v>
      </c>
      <c r="AC270" s="29"/>
      <c r="AD270" s="29"/>
      <c r="AE270" s="29"/>
      <c r="AF270" s="137" t="s">
        <v>3224</v>
      </c>
      <c r="AG270" s="30">
        <f t="shared" si="32"/>
        <v>2</v>
      </c>
      <c r="AH270" s="31" t="str">
        <f t="shared" si="33"/>
        <v>KT-130042</v>
      </c>
      <c r="AI270" s="30">
        <v>3020051000</v>
      </c>
      <c r="AJ270" s="102">
        <f>IFERROR(VLOOKUP($C270,'分類(コード表)'!$A$3:$B$38,2,FALSE)*1000000000,0)+IFERROR(VLOOKUP($D270,'分類(コード表)'!$C$3:$D$293,2,FALSE)*1000000,0)+IFERROR(VLOOKUP($E270,'分類(コード表)'!$E$3:$F$353,2,FALSE)*1000,0)+IFERROR(VLOOKUP($F270,'分類(コード表)'!$G$3:$H$255,2,FALSE),0)</f>
        <v>3020051000</v>
      </c>
    </row>
    <row r="271" spans="1:36" s="30" customFormat="1" ht="27" customHeight="1" x14ac:dyDescent="0.15">
      <c r="A271" s="32" t="s">
        <v>149</v>
      </c>
      <c r="B271" s="33">
        <v>267</v>
      </c>
      <c r="C271" s="34" t="s">
        <v>58</v>
      </c>
      <c r="D271" s="34" t="s">
        <v>543</v>
      </c>
      <c r="E271" s="35" t="s">
        <v>2890</v>
      </c>
      <c r="F271" s="33" t="s">
        <v>503</v>
      </c>
      <c r="G271" s="34" t="s">
        <v>18076</v>
      </c>
      <c r="H271" s="36" t="s">
        <v>18077</v>
      </c>
      <c r="I271" s="33">
        <v>30940000</v>
      </c>
      <c r="J271" s="33">
        <v>32090000</v>
      </c>
      <c r="K271" s="33" t="s">
        <v>22161</v>
      </c>
      <c r="L271" s="37">
        <f t="shared" si="31"/>
        <v>3.5836709255219645E-2</v>
      </c>
      <c r="M271" s="33"/>
      <c r="N271" s="33"/>
      <c r="O271" s="33"/>
      <c r="P271" s="153" t="s">
        <v>22480</v>
      </c>
      <c r="Q271" s="33" t="s">
        <v>503</v>
      </c>
      <c r="R271" s="33" t="s">
        <v>503</v>
      </c>
      <c r="S271" s="33" t="s">
        <v>503</v>
      </c>
      <c r="T271" s="33" t="s">
        <v>381</v>
      </c>
      <c r="U271" s="33" t="s">
        <v>2954</v>
      </c>
      <c r="V271" s="33" t="s">
        <v>2954</v>
      </c>
      <c r="W271" s="33" t="s">
        <v>2954</v>
      </c>
      <c r="X271" s="33" t="s">
        <v>2953</v>
      </c>
      <c r="Y271" s="33" t="s">
        <v>2954</v>
      </c>
      <c r="Z271" s="33" t="s">
        <v>2953</v>
      </c>
      <c r="AA271" s="33" t="s">
        <v>2954</v>
      </c>
      <c r="AB271" s="39" t="s">
        <v>25010</v>
      </c>
      <c r="AC271" s="29"/>
      <c r="AD271" s="29"/>
      <c r="AE271" s="29"/>
      <c r="AF271" s="137" t="s">
        <v>22480</v>
      </c>
      <c r="AG271" s="30">
        <f t="shared" si="32"/>
        <v>2</v>
      </c>
      <c r="AH271" s="31" t="str">
        <f t="shared" si="33"/>
        <v>KT-160090</v>
      </c>
      <c r="AI271" s="30">
        <v>3020051000</v>
      </c>
      <c r="AJ271" s="102">
        <f>IFERROR(VLOOKUP($C271,'分類(コード表)'!$A$3:$B$38,2,FALSE)*1000000000,0)+IFERROR(VLOOKUP($D271,'分類(コード表)'!$C$3:$D$293,2,FALSE)*1000000,0)+IFERROR(VLOOKUP($E271,'分類(コード表)'!$E$3:$F$353,2,FALSE)*1000,0)+IFERROR(VLOOKUP($F271,'分類(コード表)'!$G$3:$H$255,2,FALSE),0)</f>
        <v>3020051000</v>
      </c>
    </row>
    <row r="272" spans="1:36" s="30" customFormat="1" ht="27" customHeight="1" x14ac:dyDescent="0.15">
      <c r="A272" s="32" t="s">
        <v>149</v>
      </c>
      <c r="B272" s="33">
        <v>268</v>
      </c>
      <c r="C272" s="34" t="s">
        <v>58</v>
      </c>
      <c r="D272" s="34" t="s">
        <v>543</v>
      </c>
      <c r="E272" s="35" t="s">
        <v>12072</v>
      </c>
      <c r="F272" s="33"/>
      <c r="G272" s="34" t="s">
        <v>17590</v>
      </c>
      <c r="H272" s="36" t="s">
        <v>17591</v>
      </c>
      <c r="I272" s="33">
        <v>10957540</v>
      </c>
      <c r="J272" s="33">
        <v>10980010</v>
      </c>
      <c r="K272" s="33" t="s">
        <v>22161</v>
      </c>
      <c r="L272" s="37">
        <f t="shared" si="31"/>
        <v>2.0464462236373659E-3</v>
      </c>
      <c r="M272" s="33"/>
      <c r="N272" s="33" t="s">
        <v>24776</v>
      </c>
      <c r="O272" s="33"/>
      <c r="P272" s="153" t="s">
        <v>3222</v>
      </c>
      <c r="Q272" s="33" t="s">
        <v>578</v>
      </c>
      <c r="R272" s="33"/>
      <c r="S272" s="33"/>
      <c r="T272" s="33" t="s">
        <v>2744</v>
      </c>
      <c r="U272" s="33" t="s">
        <v>2954</v>
      </c>
      <c r="V272" s="33" t="s">
        <v>2955</v>
      </c>
      <c r="W272" s="33" t="s">
        <v>2954</v>
      </c>
      <c r="X272" s="33" t="s">
        <v>2954</v>
      </c>
      <c r="Y272" s="33" t="s">
        <v>2955</v>
      </c>
      <c r="Z272" s="33" t="s">
        <v>2955</v>
      </c>
      <c r="AA272" s="33" t="s">
        <v>2954</v>
      </c>
      <c r="AB272" s="39" t="s">
        <v>25011</v>
      </c>
      <c r="AC272" s="29"/>
      <c r="AD272" s="29"/>
      <c r="AE272" s="29"/>
      <c r="AF272" s="137" t="s">
        <v>3222</v>
      </c>
      <c r="AG272" s="30">
        <f t="shared" si="32"/>
        <v>2</v>
      </c>
      <c r="AH272" s="31" t="str">
        <f t="shared" si="33"/>
        <v>KT-130048</v>
      </c>
      <c r="AI272" s="30">
        <v>3020053000</v>
      </c>
      <c r="AJ272" s="102">
        <f>IFERROR(VLOOKUP($C272,'分類(コード表)'!$A$3:$B$38,2,FALSE)*1000000000,0)+IFERROR(VLOOKUP($D272,'分類(コード表)'!$C$3:$D$293,2,FALSE)*1000000,0)+IFERROR(VLOOKUP($E272,'分類(コード表)'!$E$3:$F$353,2,FALSE)*1000,0)+IFERROR(VLOOKUP($F272,'分類(コード表)'!$G$3:$H$255,2,FALSE),0)</f>
        <v>3020053000</v>
      </c>
    </row>
    <row r="273" spans="1:36" s="30" customFormat="1" ht="27" customHeight="1" x14ac:dyDescent="0.15">
      <c r="A273" s="32" t="s">
        <v>149</v>
      </c>
      <c r="B273" s="33">
        <v>269</v>
      </c>
      <c r="C273" s="34" t="s">
        <v>58</v>
      </c>
      <c r="D273" s="34" t="s">
        <v>543</v>
      </c>
      <c r="E273" s="35" t="s">
        <v>390</v>
      </c>
      <c r="F273" s="33" t="s">
        <v>2850</v>
      </c>
      <c r="G273" s="34" t="s">
        <v>15802</v>
      </c>
      <c r="H273" s="36" t="s">
        <v>2234</v>
      </c>
      <c r="I273" s="33">
        <v>1000000</v>
      </c>
      <c r="J273" s="33">
        <v>1814100</v>
      </c>
      <c r="K273" s="33" t="s">
        <v>24491</v>
      </c>
      <c r="L273" s="37">
        <f t="shared" si="31"/>
        <v>0.44876247174907669</v>
      </c>
      <c r="M273" s="33"/>
      <c r="N273" s="33"/>
      <c r="O273" s="33"/>
      <c r="P273" s="153" t="s">
        <v>22504</v>
      </c>
      <c r="Q273" s="33" t="s">
        <v>503</v>
      </c>
      <c r="R273" s="33" t="s">
        <v>503</v>
      </c>
      <c r="S273" s="33" t="s">
        <v>503</v>
      </c>
      <c r="T273" s="33" t="s">
        <v>381</v>
      </c>
      <c r="U273" s="33" t="s">
        <v>2953</v>
      </c>
      <c r="V273" s="33" t="s">
        <v>2953</v>
      </c>
      <c r="W273" s="33" t="s">
        <v>2954</v>
      </c>
      <c r="X273" s="33" t="s">
        <v>2953</v>
      </c>
      <c r="Y273" s="33" t="s">
        <v>2954</v>
      </c>
      <c r="Z273" s="33" t="s">
        <v>571</v>
      </c>
      <c r="AA273" s="33" t="s">
        <v>2953</v>
      </c>
      <c r="AB273" s="39" t="s">
        <v>25012</v>
      </c>
      <c r="AC273" s="29"/>
      <c r="AD273" s="29"/>
      <c r="AE273" s="29"/>
      <c r="AF273" s="137" t="s">
        <v>22504</v>
      </c>
      <c r="AG273" s="30">
        <f t="shared" si="32"/>
        <v>2</v>
      </c>
      <c r="AH273" s="31" t="str">
        <f t="shared" si="33"/>
        <v>KK-160004</v>
      </c>
      <c r="AI273" s="30">
        <v>3020350251</v>
      </c>
      <c r="AJ273" s="102">
        <f>IFERROR(VLOOKUP($C273,'分類(コード表)'!$A$3:$B$38,2,FALSE)*1000000000,0)+IFERROR(VLOOKUP($D273,'分類(コード表)'!$C$3:$D$293,2,FALSE)*1000000,0)+IFERROR(VLOOKUP($E273,'分類(コード表)'!$E$3:$F$353,2,FALSE)*1000,0)+IFERROR(VLOOKUP($F273,'分類(コード表)'!$G$3:$H$255,2,FALSE),0)</f>
        <v>3020350251</v>
      </c>
    </row>
    <row r="274" spans="1:36" s="30" customFormat="1" ht="27" customHeight="1" x14ac:dyDescent="0.15">
      <c r="A274" s="32" t="s">
        <v>149</v>
      </c>
      <c r="B274" s="33">
        <v>270</v>
      </c>
      <c r="C274" s="34" t="s">
        <v>58</v>
      </c>
      <c r="D274" s="34" t="s">
        <v>543</v>
      </c>
      <c r="E274" s="35" t="s">
        <v>390</v>
      </c>
      <c r="F274" s="33" t="s">
        <v>2850</v>
      </c>
      <c r="G274" s="34" t="s">
        <v>18371</v>
      </c>
      <c r="H274" s="36" t="s">
        <v>18372</v>
      </c>
      <c r="I274" s="33">
        <v>334500</v>
      </c>
      <c r="J274" s="33">
        <v>594500</v>
      </c>
      <c r="K274" s="33" t="s">
        <v>22161</v>
      </c>
      <c r="L274" s="37">
        <f t="shared" si="31"/>
        <v>0.43734230445752731</v>
      </c>
      <c r="M274" s="33"/>
      <c r="N274" s="33" t="s">
        <v>24776</v>
      </c>
      <c r="O274" s="33"/>
      <c r="P274" s="153" t="s">
        <v>26571</v>
      </c>
      <c r="Q274" s="33"/>
      <c r="R274" s="33"/>
      <c r="S274" s="33"/>
      <c r="T274" s="33" t="s">
        <v>381</v>
      </c>
      <c r="U274" s="97" t="s">
        <v>26702</v>
      </c>
      <c r="V274" s="97" t="s">
        <v>26702</v>
      </c>
      <c r="W274" s="97" t="s">
        <v>26702</v>
      </c>
      <c r="X274" s="33" t="s">
        <v>571</v>
      </c>
      <c r="Y274" s="97" t="s">
        <v>26702</v>
      </c>
      <c r="Z274" s="33" t="s">
        <v>571</v>
      </c>
      <c r="AA274" s="97" t="s">
        <v>26702</v>
      </c>
      <c r="AB274" s="126" t="s">
        <v>26732</v>
      </c>
      <c r="AC274" s="29"/>
      <c r="AD274" s="29"/>
      <c r="AE274" s="29"/>
      <c r="AF274" s="137" t="s">
        <v>26571</v>
      </c>
      <c r="AG274" s="30">
        <f t="shared" ref="AG274" si="42">LEN(LEFT(AF274,FIND("-",AF274)-1))</f>
        <v>2</v>
      </c>
      <c r="AH274" s="31" t="str">
        <f t="shared" ref="AH274" si="43">LEFT(AF274,FIND("-",AF274)+6)</f>
        <v>KT-170098</v>
      </c>
      <c r="AJ274" s="102"/>
    </row>
    <row r="275" spans="1:36" s="30" customFormat="1" ht="27" customHeight="1" x14ac:dyDescent="0.15">
      <c r="A275" s="32" t="s">
        <v>149</v>
      </c>
      <c r="B275" s="33">
        <v>271</v>
      </c>
      <c r="C275" s="34" t="s">
        <v>58</v>
      </c>
      <c r="D275" s="34" t="s">
        <v>543</v>
      </c>
      <c r="E275" s="35" t="s">
        <v>390</v>
      </c>
      <c r="F275" s="33" t="s">
        <v>171</v>
      </c>
      <c r="G275" s="34" t="s">
        <v>929</v>
      </c>
      <c r="H275" s="36" t="s">
        <v>2234</v>
      </c>
      <c r="I275" s="33">
        <v>483400</v>
      </c>
      <c r="J275" s="33">
        <v>409700</v>
      </c>
      <c r="K275" s="33" t="s">
        <v>2659</v>
      </c>
      <c r="L275" s="37">
        <f t="shared" si="31"/>
        <v>-0.17988772272394438</v>
      </c>
      <c r="M275" s="33"/>
      <c r="N275" s="33" t="s">
        <v>24776</v>
      </c>
      <c r="O275" s="33"/>
      <c r="P275" s="153" t="s">
        <v>1493</v>
      </c>
      <c r="Q275" s="33"/>
      <c r="R275" s="33"/>
      <c r="S275" s="33"/>
      <c r="T275" s="33" t="s">
        <v>2744</v>
      </c>
      <c r="U275" s="33" t="s">
        <v>2953</v>
      </c>
      <c r="V275" s="33" t="s">
        <v>2954</v>
      </c>
      <c r="W275" s="33" t="s">
        <v>2954</v>
      </c>
      <c r="X275" s="33" t="s">
        <v>2953</v>
      </c>
      <c r="Y275" s="33" t="s">
        <v>2954</v>
      </c>
      <c r="Z275" s="33" t="s">
        <v>2953</v>
      </c>
      <c r="AA275" s="33" t="s">
        <v>2953</v>
      </c>
      <c r="AB275" s="39" t="s">
        <v>25013</v>
      </c>
      <c r="AC275" s="29"/>
      <c r="AD275" s="29"/>
      <c r="AE275" s="29"/>
      <c r="AF275" s="137" t="s">
        <v>1493</v>
      </c>
      <c r="AG275" s="30">
        <f t="shared" si="32"/>
        <v>2</v>
      </c>
      <c r="AH275" s="31" t="str">
        <f t="shared" si="33"/>
        <v>KT-140010</v>
      </c>
      <c r="AI275" s="30">
        <v>3020350252</v>
      </c>
      <c r="AJ275" s="102">
        <f>IFERROR(VLOOKUP($C275,'分類(コード表)'!$A$3:$B$38,2,FALSE)*1000000000,0)+IFERROR(VLOOKUP($D275,'分類(コード表)'!$C$3:$D$293,2,FALSE)*1000000,0)+IFERROR(VLOOKUP($E275,'分類(コード表)'!$E$3:$F$353,2,FALSE)*1000,0)+IFERROR(VLOOKUP($F275,'分類(コード表)'!$G$3:$H$255,2,FALSE),0)</f>
        <v>3020350252</v>
      </c>
    </row>
    <row r="276" spans="1:36" s="30" customFormat="1" ht="27" customHeight="1" x14ac:dyDescent="0.15">
      <c r="A276" s="32" t="s">
        <v>149</v>
      </c>
      <c r="B276" s="33">
        <v>272</v>
      </c>
      <c r="C276" s="34" t="s">
        <v>58</v>
      </c>
      <c r="D276" s="34" t="s">
        <v>543</v>
      </c>
      <c r="E276" s="35" t="s">
        <v>390</v>
      </c>
      <c r="F276" s="33" t="s">
        <v>171</v>
      </c>
      <c r="G276" s="34" t="s">
        <v>1023</v>
      </c>
      <c r="H276" s="36" t="s">
        <v>2356</v>
      </c>
      <c r="I276" s="33">
        <v>783640</v>
      </c>
      <c r="J276" s="33">
        <v>342000</v>
      </c>
      <c r="K276" s="33" t="s">
        <v>2727</v>
      </c>
      <c r="L276" s="37">
        <f t="shared" si="31"/>
        <v>-1.2913450292397659</v>
      </c>
      <c r="M276" s="33"/>
      <c r="N276" s="33" t="s">
        <v>24776</v>
      </c>
      <c r="O276" s="33"/>
      <c r="P276" s="153" t="s">
        <v>1585</v>
      </c>
      <c r="Q276" s="33"/>
      <c r="R276" s="33"/>
      <c r="S276" s="33"/>
      <c r="T276" s="33" t="s">
        <v>2744</v>
      </c>
      <c r="U276" s="33" t="s">
        <v>2956</v>
      </c>
      <c r="V276" s="33" t="s">
        <v>2953</v>
      </c>
      <c r="W276" s="33" t="s">
        <v>2954</v>
      </c>
      <c r="X276" s="33" t="s">
        <v>2954</v>
      </c>
      <c r="Y276" s="33" t="s">
        <v>2953</v>
      </c>
      <c r="Z276" s="33" t="s">
        <v>2953</v>
      </c>
      <c r="AA276" s="33" t="s">
        <v>2953</v>
      </c>
      <c r="AB276" s="126" t="s">
        <v>25014</v>
      </c>
      <c r="AC276" s="29"/>
      <c r="AD276" s="29"/>
      <c r="AE276" s="29"/>
      <c r="AF276" s="137" t="s">
        <v>1585</v>
      </c>
      <c r="AG276" s="30">
        <f t="shared" si="32"/>
        <v>2</v>
      </c>
      <c r="AH276" s="31" t="str">
        <f t="shared" si="33"/>
        <v>SK-130001</v>
      </c>
      <c r="AI276" s="30">
        <v>3020350252</v>
      </c>
      <c r="AJ276" s="102">
        <f>IFERROR(VLOOKUP($C276,'分類(コード表)'!$A$3:$B$38,2,FALSE)*1000000000,0)+IFERROR(VLOOKUP($D276,'分類(コード表)'!$C$3:$D$293,2,FALSE)*1000000,0)+IFERROR(VLOOKUP($E276,'分類(コード表)'!$E$3:$F$353,2,FALSE)*1000,0)+IFERROR(VLOOKUP($F276,'分類(コード表)'!$G$3:$H$255,2,FALSE),0)</f>
        <v>3020350252</v>
      </c>
    </row>
    <row r="277" spans="1:36" s="30" customFormat="1" ht="27" customHeight="1" x14ac:dyDescent="0.15">
      <c r="A277" s="32" t="s">
        <v>149</v>
      </c>
      <c r="B277" s="33">
        <v>273</v>
      </c>
      <c r="C277" s="34" t="s">
        <v>58</v>
      </c>
      <c r="D277" s="34" t="s">
        <v>543</v>
      </c>
      <c r="E277" s="35" t="s">
        <v>390</v>
      </c>
      <c r="F277" s="33" t="s">
        <v>171</v>
      </c>
      <c r="G277" s="34" t="s">
        <v>21444</v>
      </c>
      <c r="H277" s="36" t="s">
        <v>21445</v>
      </c>
      <c r="I277" s="33">
        <v>864260</v>
      </c>
      <c r="J277" s="33">
        <v>1114540</v>
      </c>
      <c r="K277" s="33" t="s">
        <v>22104</v>
      </c>
      <c r="L277" s="37">
        <f t="shared" si="31"/>
        <v>0.22455901089238606</v>
      </c>
      <c r="M277" s="33"/>
      <c r="N277" s="33" t="s">
        <v>24776</v>
      </c>
      <c r="O277" s="33"/>
      <c r="P277" s="153" t="s">
        <v>26525</v>
      </c>
      <c r="Q277" s="33" t="s">
        <v>578</v>
      </c>
      <c r="R277" s="33"/>
      <c r="S277" s="33"/>
      <c r="T277" s="33" t="s">
        <v>2744</v>
      </c>
      <c r="U277" s="97" t="s">
        <v>26702</v>
      </c>
      <c r="V277" s="97" t="s">
        <v>26702</v>
      </c>
      <c r="W277" s="97" t="s">
        <v>26734</v>
      </c>
      <c r="X277" s="97" t="s">
        <v>26702</v>
      </c>
      <c r="Y277" s="97" t="s">
        <v>26702</v>
      </c>
      <c r="Z277" s="97" t="s">
        <v>26701</v>
      </c>
      <c r="AA277" s="97" t="s">
        <v>26702</v>
      </c>
      <c r="AB277" s="126" t="s">
        <v>26733</v>
      </c>
      <c r="AC277" s="29"/>
      <c r="AD277" s="29"/>
      <c r="AE277" s="29"/>
      <c r="AF277" s="137" t="s">
        <v>26525</v>
      </c>
      <c r="AG277" s="30">
        <f t="shared" ref="AG277" si="44">LEN(LEFT(AF277,FIND("-",AF277)-1))</f>
        <v>2</v>
      </c>
      <c r="AH277" s="31" t="str">
        <f t="shared" ref="AH277" si="45">LEFT(AF277,FIND("-",AF277)+6)</f>
        <v>SK-190009</v>
      </c>
      <c r="AJ277" s="102"/>
    </row>
    <row r="278" spans="1:36" s="30" customFormat="1" ht="27" customHeight="1" x14ac:dyDescent="0.15">
      <c r="A278" s="32" t="s">
        <v>149</v>
      </c>
      <c r="B278" s="33">
        <v>274</v>
      </c>
      <c r="C278" s="34" t="s">
        <v>58</v>
      </c>
      <c r="D278" s="34" t="s">
        <v>543</v>
      </c>
      <c r="E278" s="34" t="s">
        <v>150</v>
      </c>
      <c r="F278" s="34"/>
      <c r="G278" s="34" t="s">
        <v>25015</v>
      </c>
      <c r="H278" s="34" t="s">
        <v>543</v>
      </c>
      <c r="I278" s="33">
        <v>3141700</v>
      </c>
      <c r="J278" s="33">
        <v>3320200</v>
      </c>
      <c r="K278" s="33" t="s">
        <v>2585</v>
      </c>
      <c r="L278" s="37">
        <f t="shared" si="31"/>
        <v>5.376182157701348E-2</v>
      </c>
      <c r="M278" s="33"/>
      <c r="N278" s="33" t="s">
        <v>24776</v>
      </c>
      <c r="O278" s="33"/>
      <c r="P278" s="153" t="s">
        <v>24431</v>
      </c>
      <c r="Q278" s="33"/>
      <c r="R278" s="33"/>
      <c r="S278" s="33"/>
      <c r="T278" s="33" t="s">
        <v>2744</v>
      </c>
      <c r="U278" s="97" t="s">
        <v>2954</v>
      </c>
      <c r="V278" s="97" t="s">
        <v>2954</v>
      </c>
      <c r="W278" s="97" t="s">
        <v>2953</v>
      </c>
      <c r="X278" s="97" t="s">
        <v>2953</v>
      </c>
      <c r="Y278" s="97" t="s">
        <v>2953</v>
      </c>
      <c r="Z278" s="97" t="s">
        <v>2953</v>
      </c>
      <c r="AA278" s="97" t="s">
        <v>2953</v>
      </c>
      <c r="AB278" s="126" t="s">
        <v>25016</v>
      </c>
      <c r="AC278" s="29"/>
      <c r="AD278" s="29"/>
      <c r="AE278" s="29"/>
      <c r="AF278" s="137" t="s">
        <v>1602</v>
      </c>
      <c r="AG278" s="30">
        <f t="shared" si="32"/>
        <v>2</v>
      </c>
      <c r="AH278" s="31" t="str">
        <f t="shared" si="33"/>
        <v>TH-100031</v>
      </c>
      <c r="AI278" s="30">
        <v>3020351000</v>
      </c>
      <c r="AJ278" s="102">
        <f>IFERROR(VLOOKUP($C278,'分類(コード表)'!$A$3:$B$38,2,FALSE)*1000000000,0)+IFERROR(VLOOKUP($D278,'分類(コード表)'!$C$3:$D$293,2,FALSE)*1000000,0)+IFERROR(VLOOKUP($E278,'分類(コード表)'!$E$3:$F$353,2,FALSE)*1000,0)+IFERROR(VLOOKUP($F278,'分類(コード表)'!$G$3:$H$255,2,FALSE),0)</f>
        <v>3020351000</v>
      </c>
    </row>
    <row r="279" spans="1:36" s="30" customFormat="1" ht="27" customHeight="1" x14ac:dyDescent="0.15">
      <c r="A279" s="32" t="s">
        <v>149</v>
      </c>
      <c r="B279" s="33">
        <v>275</v>
      </c>
      <c r="C279" s="34" t="s">
        <v>58</v>
      </c>
      <c r="D279" s="34" t="s">
        <v>543</v>
      </c>
      <c r="E279" s="34" t="s">
        <v>150</v>
      </c>
      <c r="F279" s="34" t="s">
        <v>503</v>
      </c>
      <c r="G279" s="34" t="s">
        <v>15736</v>
      </c>
      <c r="H279" s="34" t="s">
        <v>15737</v>
      </c>
      <c r="I279" s="33">
        <v>562453</v>
      </c>
      <c r="J279" s="33">
        <v>577436</v>
      </c>
      <c r="K279" s="33" t="s">
        <v>22161</v>
      </c>
      <c r="L279" s="37">
        <f t="shared" si="31"/>
        <v>2.5947464307732759E-2</v>
      </c>
      <c r="M279" s="33"/>
      <c r="N279" s="33"/>
      <c r="O279" s="33"/>
      <c r="P279" s="153" t="s">
        <v>22532</v>
      </c>
      <c r="Q279" s="33" t="s">
        <v>503</v>
      </c>
      <c r="R279" s="33" t="s">
        <v>503</v>
      </c>
      <c r="S279" s="33" t="s">
        <v>503</v>
      </c>
      <c r="T279" s="33" t="s">
        <v>381</v>
      </c>
      <c r="U279" s="97" t="s">
        <v>2954</v>
      </c>
      <c r="V279" s="97" t="s">
        <v>2953</v>
      </c>
      <c r="W279" s="97" t="s">
        <v>2954</v>
      </c>
      <c r="X279" s="97" t="s">
        <v>2954</v>
      </c>
      <c r="Y279" s="97" t="s">
        <v>2954</v>
      </c>
      <c r="Z279" s="97" t="s">
        <v>571</v>
      </c>
      <c r="AA279" s="97" t="s">
        <v>2954</v>
      </c>
      <c r="AB279" s="126" t="s">
        <v>25017</v>
      </c>
      <c r="AC279" s="29"/>
      <c r="AD279" s="29"/>
      <c r="AE279" s="29"/>
      <c r="AF279" s="137" t="s">
        <v>22532</v>
      </c>
      <c r="AG279" s="30">
        <f t="shared" si="32"/>
        <v>2</v>
      </c>
      <c r="AH279" s="31" t="str">
        <f t="shared" si="33"/>
        <v>KK-150017</v>
      </c>
      <c r="AI279" s="30">
        <v>3020351000</v>
      </c>
      <c r="AJ279" s="102">
        <f>IFERROR(VLOOKUP($C279,'分類(コード表)'!$A$3:$B$38,2,FALSE)*1000000000,0)+IFERROR(VLOOKUP($D279,'分類(コード表)'!$C$3:$D$293,2,FALSE)*1000000,0)+IFERROR(VLOOKUP($E279,'分類(コード表)'!$E$3:$F$353,2,FALSE)*1000,0)+IFERROR(VLOOKUP($F279,'分類(コード表)'!$G$3:$H$255,2,FALSE),0)</f>
        <v>3020351000</v>
      </c>
    </row>
    <row r="280" spans="1:36" s="30" customFormat="1" ht="27" customHeight="1" x14ac:dyDescent="0.15">
      <c r="A280" s="32" t="s">
        <v>149</v>
      </c>
      <c r="B280" s="33">
        <v>276</v>
      </c>
      <c r="C280" s="34" t="s">
        <v>58</v>
      </c>
      <c r="D280" s="34" t="s">
        <v>347</v>
      </c>
      <c r="E280" s="34" t="s">
        <v>12090</v>
      </c>
      <c r="F280" s="34" t="s">
        <v>503</v>
      </c>
      <c r="G280" s="34" t="s">
        <v>20623</v>
      </c>
      <c r="H280" s="34" t="s">
        <v>20205</v>
      </c>
      <c r="I280" s="33">
        <v>4725300</v>
      </c>
      <c r="J280" s="33">
        <v>7270600</v>
      </c>
      <c r="K280" s="33" t="s">
        <v>22161</v>
      </c>
      <c r="L280" s="37">
        <f t="shared" si="31"/>
        <v>0.35008114873600527</v>
      </c>
      <c r="M280" s="33"/>
      <c r="N280" s="33"/>
      <c r="O280" s="33"/>
      <c r="P280" s="153" t="s">
        <v>22431</v>
      </c>
      <c r="Q280" s="33" t="s">
        <v>578</v>
      </c>
      <c r="R280" s="33" t="s">
        <v>503</v>
      </c>
      <c r="S280" s="33" t="s">
        <v>503</v>
      </c>
      <c r="T280" s="33" t="s">
        <v>381</v>
      </c>
      <c r="U280" s="97" t="s">
        <v>2954</v>
      </c>
      <c r="V280" s="97" t="s">
        <v>2954</v>
      </c>
      <c r="W280" s="97" t="s">
        <v>2954</v>
      </c>
      <c r="X280" s="97" t="s">
        <v>2954</v>
      </c>
      <c r="Y280" s="97" t="s">
        <v>2954</v>
      </c>
      <c r="Z280" s="97" t="s">
        <v>2954</v>
      </c>
      <c r="AA280" s="97" t="s">
        <v>2954</v>
      </c>
      <c r="AB280" s="126" t="s">
        <v>25018</v>
      </c>
      <c r="AC280" s="29"/>
      <c r="AD280" s="29"/>
      <c r="AE280" s="29"/>
      <c r="AF280" s="137" t="s">
        <v>22431</v>
      </c>
      <c r="AG280" s="30">
        <f t="shared" si="32"/>
        <v>2</v>
      </c>
      <c r="AH280" s="31" t="str">
        <f t="shared" si="33"/>
        <v>QS-170042</v>
      </c>
      <c r="AI280" s="30">
        <v>3021060000</v>
      </c>
      <c r="AJ280" s="102">
        <f>IFERROR(VLOOKUP($C280,'分類(コード表)'!$A$3:$B$38,2,FALSE)*1000000000,0)+IFERROR(VLOOKUP($D280,'分類(コード表)'!$C$3:$D$293,2,FALSE)*1000000,0)+IFERROR(VLOOKUP($E280,'分類(コード表)'!$E$3:$F$353,2,FALSE)*1000,0)+IFERROR(VLOOKUP($F280,'分類(コード表)'!$G$3:$H$255,2,FALSE),0)</f>
        <v>3021060000</v>
      </c>
    </row>
    <row r="281" spans="1:36" s="30" customFormat="1" ht="27" customHeight="1" x14ac:dyDescent="0.15">
      <c r="A281" s="32" t="s">
        <v>149</v>
      </c>
      <c r="B281" s="33">
        <v>277</v>
      </c>
      <c r="C281" s="34" t="s">
        <v>58</v>
      </c>
      <c r="D281" s="34" t="s">
        <v>347</v>
      </c>
      <c r="E281" s="35" t="s">
        <v>150</v>
      </c>
      <c r="F281" s="33"/>
      <c r="G281" s="34" t="s">
        <v>25019</v>
      </c>
      <c r="H281" s="36" t="s">
        <v>2002</v>
      </c>
      <c r="I281" s="33">
        <v>2000000</v>
      </c>
      <c r="J281" s="33">
        <v>17256000</v>
      </c>
      <c r="K281" s="33" t="s">
        <v>2481</v>
      </c>
      <c r="L281" s="37">
        <f t="shared" si="31"/>
        <v>0.88409828465461293</v>
      </c>
      <c r="M281" s="33"/>
      <c r="N281" s="33" t="s">
        <v>24776</v>
      </c>
      <c r="O281" s="33"/>
      <c r="P281" s="153" t="s">
        <v>23803</v>
      </c>
      <c r="Q281" s="38"/>
      <c r="R281" s="33"/>
      <c r="S281" s="33"/>
      <c r="T281" s="33" t="s">
        <v>2744</v>
      </c>
      <c r="U281" s="33" t="s">
        <v>2954</v>
      </c>
      <c r="V281" s="33" t="s">
        <v>2954</v>
      </c>
      <c r="W281" s="33" t="s">
        <v>2953</v>
      </c>
      <c r="X281" s="33" t="s">
        <v>2954</v>
      </c>
      <c r="Y281" s="33" t="s">
        <v>2954</v>
      </c>
      <c r="Z281" s="33" t="s">
        <v>2953</v>
      </c>
      <c r="AA281" s="33" t="s">
        <v>2954</v>
      </c>
      <c r="AB281" s="39" t="s">
        <v>25020</v>
      </c>
      <c r="AC281" s="29"/>
      <c r="AD281" s="29"/>
      <c r="AE281" s="29"/>
      <c r="AF281" s="137" t="s">
        <v>1307</v>
      </c>
      <c r="AG281" s="30">
        <f t="shared" si="32"/>
        <v>2</v>
      </c>
      <c r="AH281" s="31" t="str">
        <f t="shared" si="33"/>
        <v>KK-100096</v>
      </c>
      <c r="AI281" s="30">
        <v>3021351000</v>
      </c>
      <c r="AJ281" s="102">
        <f>IFERROR(VLOOKUP($C281,'分類(コード表)'!$A$3:$B$38,2,FALSE)*1000000000,0)+IFERROR(VLOOKUP($D281,'分類(コード表)'!$C$3:$D$293,2,FALSE)*1000000,0)+IFERROR(VLOOKUP($E281,'分類(コード表)'!$E$3:$F$353,2,FALSE)*1000,0)+IFERROR(VLOOKUP($F281,'分類(コード表)'!$G$3:$H$255,2,FALSE),0)</f>
        <v>3021351000</v>
      </c>
    </row>
    <row r="282" spans="1:36" s="30" customFormat="1" ht="27" customHeight="1" x14ac:dyDescent="0.15">
      <c r="A282" s="32" t="s">
        <v>149</v>
      </c>
      <c r="B282" s="33">
        <v>278</v>
      </c>
      <c r="C282" s="34" t="s">
        <v>58</v>
      </c>
      <c r="D282" s="34" t="s">
        <v>347</v>
      </c>
      <c r="E282" s="35" t="s">
        <v>150</v>
      </c>
      <c r="F282" s="33"/>
      <c r="G282" s="34" t="s">
        <v>777</v>
      </c>
      <c r="H282" s="36" t="s">
        <v>2017</v>
      </c>
      <c r="I282" s="33">
        <v>1444445</v>
      </c>
      <c r="J282" s="33">
        <v>1403653</v>
      </c>
      <c r="K282" s="33" t="s">
        <v>2613</v>
      </c>
      <c r="L282" s="37">
        <f t="shared" si="31"/>
        <v>-2.906131358676256E-2</v>
      </c>
      <c r="M282" s="33"/>
      <c r="N282" s="33" t="s">
        <v>24776</v>
      </c>
      <c r="O282" s="33"/>
      <c r="P282" s="153" t="s">
        <v>30559</v>
      </c>
      <c r="Q282" s="38"/>
      <c r="R282" s="33"/>
      <c r="S282" s="33"/>
      <c r="T282" s="33" t="s">
        <v>2744</v>
      </c>
      <c r="U282" s="33" t="s">
        <v>2956</v>
      </c>
      <c r="V282" s="33" t="s">
        <v>2953</v>
      </c>
      <c r="W282" s="33" t="s">
        <v>2954</v>
      </c>
      <c r="X282" s="33" t="s">
        <v>2953</v>
      </c>
      <c r="Y282" s="33" t="s">
        <v>2954</v>
      </c>
      <c r="Z282" s="33" t="s">
        <v>2953</v>
      </c>
      <c r="AA282" s="33" t="s">
        <v>2953</v>
      </c>
      <c r="AB282" s="39" t="s">
        <v>25021</v>
      </c>
      <c r="AC282" s="29"/>
      <c r="AD282" s="29"/>
      <c r="AE282" s="29"/>
      <c r="AF282" s="137" t="s">
        <v>1322</v>
      </c>
      <c r="AG282" s="30">
        <f t="shared" si="32"/>
        <v>2</v>
      </c>
      <c r="AH282" s="31" t="str">
        <f t="shared" si="33"/>
        <v>KK-110039</v>
      </c>
      <c r="AI282" s="30">
        <v>3021351000</v>
      </c>
      <c r="AJ282" s="102">
        <f>IFERROR(VLOOKUP($C282,'分類(コード表)'!$A$3:$B$38,2,FALSE)*1000000000,0)+IFERROR(VLOOKUP($D282,'分類(コード表)'!$C$3:$D$293,2,FALSE)*1000000,0)+IFERROR(VLOOKUP($E282,'分類(コード表)'!$E$3:$F$353,2,FALSE)*1000,0)+IFERROR(VLOOKUP($F282,'分類(コード表)'!$G$3:$H$255,2,FALSE),0)</f>
        <v>3021351000</v>
      </c>
    </row>
    <row r="283" spans="1:36" s="30" customFormat="1" ht="27" customHeight="1" x14ac:dyDescent="0.15">
      <c r="A283" s="32" t="s">
        <v>149</v>
      </c>
      <c r="B283" s="33">
        <v>279</v>
      </c>
      <c r="C283" s="34" t="s">
        <v>58</v>
      </c>
      <c r="D283" s="34" t="s">
        <v>347</v>
      </c>
      <c r="E283" s="35" t="s">
        <v>150</v>
      </c>
      <c r="F283" s="33"/>
      <c r="G283" s="34" t="s">
        <v>806</v>
      </c>
      <c r="H283" s="36" t="s">
        <v>2047</v>
      </c>
      <c r="I283" s="33">
        <v>303782</v>
      </c>
      <c r="J283" s="33">
        <v>484402</v>
      </c>
      <c r="K283" s="33" t="s">
        <v>2553</v>
      </c>
      <c r="L283" s="37">
        <f t="shared" si="31"/>
        <v>0.37287211861222702</v>
      </c>
      <c r="M283" s="33"/>
      <c r="N283" s="33" t="s">
        <v>24776</v>
      </c>
      <c r="O283" s="33"/>
      <c r="P283" s="153" t="s">
        <v>1349</v>
      </c>
      <c r="Q283" s="38"/>
      <c r="R283" s="33"/>
      <c r="S283" s="33"/>
      <c r="T283" s="33" t="s">
        <v>2744</v>
      </c>
      <c r="U283" s="33" t="s">
        <v>2954</v>
      </c>
      <c r="V283" s="33" t="s">
        <v>2953</v>
      </c>
      <c r="W283" s="33" t="s">
        <v>2954</v>
      </c>
      <c r="X283" s="33" t="s">
        <v>2953</v>
      </c>
      <c r="Y283" s="33" t="s">
        <v>2953</v>
      </c>
      <c r="Z283" s="33" t="s">
        <v>2953</v>
      </c>
      <c r="AA283" s="33" t="s">
        <v>2953</v>
      </c>
      <c r="AB283" s="39" t="s">
        <v>25022</v>
      </c>
      <c r="AC283" s="29"/>
      <c r="AD283" s="29"/>
      <c r="AE283" s="29"/>
      <c r="AF283" s="137" t="s">
        <v>1349</v>
      </c>
      <c r="AG283" s="30">
        <f t="shared" si="32"/>
        <v>2</v>
      </c>
      <c r="AH283" s="31" t="str">
        <f t="shared" si="33"/>
        <v>KK-120075</v>
      </c>
      <c r="AI283" s="30">
        <v>3021351000</v>
      </c>
      <c r="AJ283" s="102">
        <f>IFERROR(VLOOKUP($C283,'分類(コード表)'!$A$3:$B$38,2,FALSE)*1000000000,0)+IFERROR(VLOOKUP($D283,'分類(コード表)'!$C$3:$D$293,2,FALSE)*1000000,0)+IFERROR(VLOOKUP($E283,'分類(コード表)'!$E$3:$F$353,2,FALSE)*1000,0)+IFERROR(VLOOKUP($F283,'分類(コード表)'!$G$3:$H$255,2,FALSE),0)</f>
        <v>3021351000</v>
      </c>
    </row>
    <row r="284" spans="1:36" s="30" customFormat="1" ht="27" customHeight="1" x14ac:dyDescent="0.15">
      <c r="A284" s="32" t="s">
        <v>149</v>
      </c>
      <c r="B284" s="33">
        <v>280</v>
      </c>
      <c r="C284" s="34" t="s">
        <v>58</v>
      </c>
      <c r="D284" s="34" t="s">
        <v>347</v>
      </c>
      <c r="E284" s="35" t="s">
        <v>150</v>
      </c>
      <c r="F284" s="33"/>
      <c r="G284" s="34" t="s">
        <v>25023</v>
      </c>
      <c r="H284" s="36" t="s">
        <v>2088</v>
      </c>
      <c r="I284" s="33">
        <v>1010587.08</v>
      </c>
      <c r="J284" s="33">
        <v>1272391.2</v>
      </c>
      <c r="K284" s="33" t="s">
        <v>2553</v>
      </c>
      <c r="L284" s="37">
        <f t="shared" si="31"/>
        <v>0.20575756889862173</v>
      </c>
      <c r="M284" s="33"/>
      <c r="N284" s="33" t="s">
        <v>24776</v>
      </c>
      <c r="O284" s="33"/>
      <c r="P284" s="153" t="s">
        <v>7945</v>
      </c>
      <c r="Q284" s="38" t="s">
        <v>578</v>
      </c>
      <c r="R284" s="33"/>
      <c r="S284" s="33"/>
      <c r="T284" s="33" t="s">
        <v>2744</v>
      </c>
      <c r="U284" s="33" t="s">
        <v>2953</v>
      </c>
      <c r="V284" s="33" t="s">
        <v>2954</v>
      </c>
      <c r="W284" s="33" t="s">
        <v>2954</v>
      </c>
      <c r="X284" s="33" t="s">
        <v>2954</v>
      </c>
      <c r="Y284" s="33" t="s">
        <v>2954</v>
      </c>
      <c r="Z284" s="33" t="s">
        <v>2953</v>
      </c>
      <c r="AA284" s="33" t="s">
        <v>2954</v>
      </c>
      <c r="AB284" s="39" t="s">
        <v>25024</v>
      </c>
      <c r="AC284" s="29"/>
      <c r="AD284" s="29"/>
      <c r="AE284" s="29"/>
      <c r="AF284" s="137" t="s">
        <v>7945</v>
      </c>
      <c r="AG284" s="30">
        <f t="shared" si="32"/>
        <v>2</v>
      </c>
      <c r="AH284" s="31" t="str">
        <f t="shared" si="33"/>
        <v>KT-090059</v>
      </c>
      <c r="AI284" s="30">
        <v>3021351000</v>
      </c>
      <c r="AJ284" s="102">
        <f>IFERROR(VLOOKUP($C284,'分類(コード表)'!$A$3:$B$38,2,FALSE)*1000000000,0)+IFERROR(VLOOKUP($D284,'分類(コード表)'!$C$3:$D$293,2,FALSE)*1000000,0)+IFERROR(VLOOKUP($E284,'分類(コード表)'!$E$3:$F$353,2,FALSE)*1000,0)+IFERROR(VLOOKUP($F284,'分類(コード表)'!$G$3:$H$255,2,FALSE),0)</f>
        <v>3021351000</v>
      </c>
    </row>
    <row r="285" spans="1:36" s="30" customFormat="1" ht="27" customHeight="1" x14ac:dyDescent="0.15">
      <c r="A285" s="32" t="s">
        <v>149</v>
      </c>
      <c r="B285" s="33">
        <v>281</v>
      </c>
      <c r="C285" s="34" t="s">
        <v>58</v>
      </c>
      <c r="D285" s="34" t="s">
        <v>347</v>
      </c>
      <c r="E285" s="35" t="s">
        <v>150</v>
      </c>
      <c r="F285" s="33"/>
      <c r="G285" s="34" t="s">
        <v>884</v>
      </c>
      <c r="H285" s="36" t="s">
        <v>2187</v>
      </c>
      <c r="I285" s="33">
        <v>257333</v>
      </c>
      <c r="J285" s="33">
        <v>332666.59999999998</v>
      </c>
      <c r="K285" s="33" t="s">
        <v>2678</v>
      </c>
      <c r="L285" s="37">
        <f t="shared" si="31"/>
        <v>0.22645375279634317</v>
      </c>
      <c r="M285" s="33"/>
      <c r="N285" s="33" t="s">
        <v>24776</v>
      </c>
      <c r="O285" s="33"/>
      <c r="P285" s="153" t="s">
        <v>1451</v>
      </c>
      <c r="Q285" s="38"/>
      <c r="R285" s="33"/>
      <c r="S285" s="33"/>
      <c r="T285" s="33" t="s">
        <v>2744</v>
      </c>
      <c r="U285" s="33" t="s">
        <v>2953</v>
      </c>
      <c r="V285" s="33" t="s">
        <v>2953</v>
      </c>
      <c r="W285" s="33" t="s">
        <v>2953</v>
      </c>
      <c r="X285" s="33" t="s">
        <v>2953</v>
      </c>
      <c r="Y285" s="33" t="s">
        <v>2953</v>
      </c>
      <c r="Z285" s="33" t="s">
        <v>2953</v>
      </c>
      <c r="AA285" s="33" t="s">
        <v>2953</v>
      </c>
      <c r="AB285" s="39" t="s">
        <v>25025</v>
      </c>
      <c r="AC285" s="29"/>
      <c r="AD285" s="29"/>
      <c r="AE285" s="29"/>
      <c r="AF285" s="137" t="s">
        <v>1451</v>
      </c>
      <c r="AG285" s="30">
        <f t="shared" si="32"/>
        <v>2</v>
      </c>
      <c r="AH285" s="31" t="str">
        <f t="shared" si="33"/>
        <v>KT-120088</v>
      </c>
      <c r="AI285" s="30">
        <v>3021351000</v>
      </c>
      <c r="AJ285" s="102">
        <f>IFERROR(VLOOKUP($C285,'分類(コード表)'!$A$3:$B$38,2,FALSE)*1000000000,0)+IFERROR(VLOOKUP($D285,'分類(コード表)'!$C$3:$D$293,2,FALSE)*1000000,0)+IFERROR(VLOOKUP($E285,'分類(コード表)'!$E$3:$F$353,2,FALSE)*1000,0)+IFERROR(VLOOKUP($F285,'分類(コード表)'!$G$3:$H$255,2,FALSE),0)</f>
        <v>3021351000</v>
      </c>
    </row>
    <row r="286" spans="1:36" s="30" customFormat="1" ht="27" customHeight="1" x14ac:dyDescent="0.15">
      <c r="A286" s="32" t="s">
        <v>149</v>
      </c>
      <c r="B286" s="33">
        <v>282</v>
      </c>
      <c r="C286" s="34" t="s">
        <v>58</v>
      </c>
      <c r="D286" s="34" t="s">
        <v>544</v>
      </c>
      <c r="E286" s="35" t="s">
        <v>2852</v>
      </c>
      <c r="F286" s="33" t="s">
        <v>150</v>
      </c>
      <c r="G286" s="34" t="s">
        <v>620</v>
      </c>
      <c r="H286" s="36" t="s">
        <v>1727</v>
      </c>
      <c r="I286" s="33">
        <v>567500</v>
      </c>
      <c r="J286" s="33">
        <v>387500</v>
      </c>
      <c r="K286" s="33" t="s">
        <v>2488</v>
      </c>
      <c r="L286" s="37">
        <f t="shared" si="31"/>
        <v>-0.46451612903225814</v>
      </c>
      <c r="M286" s="33"/>
      <c r="N286" s="33" t="s">
        <v>24776</v>
      </c>
      <c r="O286" s="33"/>
      <c r="P286" s="153" t="s">
        <v>1123</v>
      </c>
      <c r="Q286" s="38"/>
      <c r="R286" s="33"/>
      <c r="S286" s="33"/>
      <c r="T286" s="33" t="s">
        <v>2744</v>
      </c>
      <c r="U286" s="33" t="s">
        <v>2956</v>
      </c>
      <c r="V286" s="33" t="s">
        <v>2953</v>
      </c>
      <c r="W286" s="33" t="s">
        <v>2953</v>
      </c>
      <c r="X286" s="33" t="s">
        <v>2954</v>
      </c>
      <c r="Y286" s="33" t="s">
        <v>2954</v>
      </c>
      <c r="Z286" s="33" t="s">
        <v>2953</v>
      </c>
      <c r="AA286" s="33" t="s">
        <v>2953</v>
      </c>
      <c r="AB286" s="39" t="s">
        <v>25026</v>
      </c>
      <c r="AC286" s="29"/>
      <c r="AD286" s="29"/>
      <c r="AE286" s="29"/>
      <c r="AF286" s="137" t="s">
        <v>1123</v>
      </c>
      <c r="AG286" s="30">
        <f t="shared" si="32"/>
        <v>2</v>
      </c>
      <c r="AH286" s="31" t="str">
        <f t="shared" si="33"/>
        <v>CB-120017</v>
      </c>
      <c r="AI286" s="30">
        <v>3023064253</v>
      </c>
      <c r="AJ286" s="102">
        <f>IFERROR(VLOOKUP($C286,'分類(コード表)'!$A$3:$B$38,2,FALSE)*1000000000,0)+IFERROR(VLOOKUP($D286,'分類(コード表)'!$C$3:$D$293,2,FALSE)*1000000,0)+IFERROR(VLOOKUP($E286,'分類(コード表)'!$E$3:$F$353,2,FALSE)*1000,0)+IFERROR(VLOOKUP($F286,'分類(コード表)'!$G$3:$H$255,2,FALSE),0)</f>
        <v>3023064253</v>
      </c>
    </row>
    <row r="287" spans="1:36" s="30" customFormat="1" ht="27" customHeight="1" x14ac:dyDescent="0.15">
      <c r="A287" s="32" t="s">
        <v>149</v>
      </c>
      <c r="B287" s="33">
        <v>283</v>
      </c>
      <c r="C287" s="34" t="s">
        <v>58</v>
      </c>
      <c r="D287" s="34" t="s">
        <v>402</v>
      </c>
      <c r="E287" s="35"/>
      <c r="F287" s="33"/>
      <c r="G287" s="34" t="s">
        <v>25027</v>
      </c>
      <c r="H287" s="36" t="s">
        <v>1986</v>
      </c>
      <c r="I287" s="33">
        <v>4371010.3</v>
      </c>
      <c r="J287" s="33">
        <v>5202261.0999999996</v>
      </c>
      <c r="K287" s="33" t="s">
        <v>2601</v>
      </c>
      <c r="L287" s="37">
        <f t="shared" si="31"/>
        <v>0.15978644362929029</v>
      </c>
      <c r="M287" s="33"/>
      <c r="N287" s="33" t="s">
        <v>24776</v>
      </c>
      <c r="O287" s="33"/>
      <c r="P287" s="153" t="s">
        <v>23786</v>
      </c>
      <c r="Q287" s="38"/>
      <c r="R287" s="33"/>
      <c r="S287" s="33"/>
      <c r="T287" s="33" t="s">
        <v>2744</v>
      </c>
      <c r="U287" s="33" t="s">
        <v>2953</v>
      </c>
      <c r="V287" s="33" t="s">
        <v>2953</v>
      </c>
      <c r="W287" s="33" t="s">
        <v>2954</v>
      </c>
      <c r="X287" s="33" t="s">
        <v>2953</v>
      </c>
      <c r="Y287" s="33" t="s">
        <v>2954</v>
      </c>
      <c r="Z287" s="33" t="s">
        <v>2953</v>
      </c>
      <c r="AA287" s="33" t="s">
        <v>2953</v>
      </c>
      <c r="AB287" s="39" t="s">
        <v>25028</v>
      </c>
      <c r="AC287" s="29"/>
      <c r="AD287" s="29"/>
      <c r="AE287" s="29"/>
      <c r="AF287" s="137" t="s">
        <v>1291</v>
      </c>
      <c r="AG287" s="30">
        <f t="shared" si="32"/>
        <v>2</v>
      </c>
      <c r="AH287" s="31" t="str">
        <f t="shared" si="33"/>
        <v>KK-100041</v>
      </c>
      <c r="AI287" s="30">
        <v>3024000000</v>
      </c>
      <c r="AJ287" s="102">
        <f>IFERROR(VLOOKUP($C287,'分類(コード表)'!$A$3:$B$38,2,FALSE)*1000000000,0)+IFERROR(VLOOKUP($D287,'分類(コード表)'!$C$3:$D$293,2,FALSE)*1000000,0)+IFERROR(VLOOKUP($E287,'分類(コード表)'!$E$3:$F$353,2,FALSE)*1000,0)+IFERROR(VLOOKUP($F287,'分類(コード表)'!$G$3:$H$255,2,FALSE),0)</f>
        <v>3024000000</v>
      </c>
    </row>
    <row r="288" spans="1:36" s="30" customFormat="1" ht="27" customHeight="1" x14ac:dyDescent="0.15">
      <c r="A288" s="32" t="s">
        <v>149</v>
      </c>
      <c r="B288" s="33">
        <v>284</v>
      </c>
      <c r="C288" s="34" t="s">
        <v>58</v>
      </c>
      <c r="D288" s="34" t="s">
        <v>402</v>
      </c>
      <c r="E288" s="35"/>
      <c r="F288" s="33"/>
      <c r="G288" s="34" t="s">
        <v>25029</v>
      </c>
      <c r="H288" s="36" t="s">
        <v>2099</v>
      </c>
      <c r="I288" s="33">
        <v>38938754</v>
      </c>
      <c r="J288" s="33">
        <v>46349000</v>
      </c>
      <c r="K288" s="33" t="s">
        <v>2645</v>
      </c>
      <c r="L288" s="37">
        <f t="shared" si="31"/>
        <v>0.15987930699691466</v>
      </c>
      <c r="M288" s="33"/>
      <c r="N288" s="33" t="s">
        <v>24776</v>
      </c>
      <c r="O288" s="33"/>
      <c r="P288" s="153" t="s">
        <v>23940</v>
      </c>
      <c r="Q288" s="33" t="s">
        <v>578</v>
      </c>
      <c r="R288" s="33"/>
      <c r="S288" s="33"/>
      <c r="T288" s="33" t="s">
        <v>2744</v>
      </c>
      <c r="U288" s="33" t="s">
        <v>2953</v>
      </c>
      <c r="V288" s="33" t="s">
        <v>2953</v>
      </c>
      <c r="W288" s="33" t="s">
        <v>2954</v>
      </c>
      <c r="X288" s="33" t="s">
        <v>2954</v>
      </c>
      <c r="Y288" s="33" t="s">
        <v>2954</v>
      </c>
      <c r="Z288" s="33" t="s">
        <v>2954</v>
      </c>
      <c r="AA288" s="33" t="s">
        <v>2954</v>
      </c>
      <c r="AB288" s="39" t="s">
        <v>25030</v>
      </c>
      <c r="AC288" s="29"/>
      <c r="AD288" s="29"/>
      <c r="AE288" s="29"/>
      <c r="AF288" s="137" t="s">
        <v>1366</v>
      </c>
      <c r="AG288" s="30">
        <f t="shared" si="32"/>
        <v>2</v>
      </c>
      <c r="AH288" s="31" t="str">
        <f t="shared" si="33"/>
        <v>KT-100011</v>
      </c>
      <c r="AI288" s="30">
        <v>3024000000</v>
      </c>
      <c r="AJ288" s="102">
        <f>IFERROR(VLOOKUP($C288,'分類(コード表)'!$A$3:$B$38,2,FALSE)*1000000000,0)+IFERROR(VLOOKUP($D288,'分類(コード表)'!$C$3:$D$293,2,FALSE)*1000000,0)+IFERROR(VLOOKUP($E288,'分類(コード表)'!$E$3:$F$353,2,FALSE)*1000,0)+IFERROR(VLOOKUP($F288,'分類(コード表)'!$G$3:$H$255,2,FALSE),0)</f>
        <v>3024000000</v>
      </c>
    </row>
    <row r="289" spans="1:36" s="30" customFormat="1" ht="27" customHeight="1" x14ac:dyDescent="0.15">
      <c r="A289" s="32" t="s">
        <v>149</v>
      </c>
      <c r="B289" s="33">
        <v>285</v>
      </c>
      <c r="C289" s="34" t="s">
        <v>58</v>
      </c>
      <c r="D289" s="34" t="s">
        <v>150</v>
      </c>
      <c r="E289" s="35"/>
      <c r="F289" s="33"/>
      <c r="G289" s="34" t="s">
        <v>885</v>
      </c>
      <c r="H289" s="36" t="s">
        <v>2188</v>
      </c>
      <c r="I289" s="33">
        <v>424440</v>
      </c>
      <c r="J289" s="33">
        <v>517300</v>
      </c>
      <c r="K289" s="33" t="s">
        <v>2456</v>
      </c>
      <c r="L289" s="37">
        <f t="shared" si="31"/>
        <v>0.17950898898124878</v>
      </c>
      <c r="M289" s="33"/>
      <c r="N289" s="33" t="s">
        <v>24776</v>
      </c>
      <c r="O289" s="33"/>
      <c r="P289" s="153" t="s">
        <v>1452</v>
      </c>
      <c r="Q289" s="33"/>
      <c r="R289" s="33"/>
      <c r="S289" s="33"/>
      <c r="T289" s="33" t="s">
        <v>2744</v>
      </c>
      <c r="U289" s="33" t="s">
        <v>2953</v>
      </c>
      <c r="V289" s="33" t="s">
        <v>2953</v>
      </c>
      <c r="W289" s="33" t="s">
        <v>2954</v>
      </c>
      <c r="X289" s="33" t="s">
        <v>2953</v>
      </c>
      <c r="Y289" s="33" t="s">
        <v>2953</v>
      </c>
      <c r="Z289" s="33" t="s">
        <v>2953</v>
      </c>
      <c r="AA289" s="33" t="s">
        <v>2953</v>
      </c>
      <c r="AB289" s="39" t="s">
        <v>25031</v>
      </c>
      <c r="AC289" s="29"/>
      <c r="AD289" s="29"/>
      <c r="AE289" s="29"/>
      <c r="AF289" s="137" t="s">
        <v>1452</v>
      </c>
      <c r="AG289" s="30">
        <f t="shared" si="32"/>
        <v>2</v>
      </c>
      <c r="AH289" s="31" t="str">
        <f t="shared" si="33"/>
        <v>KT-120091</v>
      </c>
      <c r="AI289" s="30">
        <v>3291000000</v>
      </c>
      <c r="AJ289" s="102">
        <f>IFERROR(VLOOKUP($C289,'分類(コード表)'!$A$3:$B$38,2,FALSE)*1000000000,0)+IFERROR(VLOOKUP($D289,'分類(コード表)'!$C$3:$D$293,2,FALSE)*1000000,0)+IFERROR(VLOOKUP($E289,'分類(コード表)'!$E$3:$F$353,2,FALSE)*1000,0)+IFERROR(VLOOKUP($F289,'分類(コード表)'!$G$3:$H$255,2,FALSE),0)</f>
        <v>3291000000</v>
      </c>
    </row>
    <row r="290" spans="1:36" s="30" customFormat="1" ht="27" customHeight="1" x14ac:dyDescent="0.15">
      <c r="A290" s="32" t="s">
        <v>149</v>
      </c>
      <c r="B290" s="33">
        <v>286</v>
      </c>
      <c r="C290" s="34" t="s">
        <v>11</v>
      </c>
      <c r="D290" s="34" t="s">
        <v>11</v>
      </c>
      <c r="E290" s="35" t="s">
        <v>126</v>
      </c>
      <c r="F290" s="33"/>
      <c r="G290" s="34" t="s">
        <v>25032</v>
      </c>
      <c r="H290" s="36" t="s">
        <v>1652</v>
      </c>
      <c r="I290" s="33">
        <v>13850</v>
      </c>
      <c r="J290" s="33">
        <v>12600</v>
      </c>
      <c r="K290" s="33" t="s">
        <v>2439</v>
      </c>
      <c r="L290" s="37">
        <f t="shared" si="31"/>
        <v>-9.9206349206349298E-2</v>
      </c>
      <c r="M290" s="33"/>
      <c r="N290" s="33" t="s">
        <v>24776</v>
      </c>
      <c r="O290" s="33"/>
      <c r="P290" s="153" t="s">
        <v>3840</v>
      </c>
      <c r="Q290" s="33"/>
      <c r="R290" s="33"/>
      <c r="S290" s="33"/>
      <c r="T290" s="33" t="s">
        <v>2744</v>
      </c>
      <c r="U290" s="33" t="s">
        <v>2953</v>
      </c>
      <c r="V290" s="33" t="s">
        <v>2953</v>
      </c>
      <c r="W290" s="33" t="s">
        <v>2954</v>
      </c>
      <c r="X290" s="33" t="s">
        <v>2953</v>
      </c>
      <c r="Y290" s="33" t="s">
        <v>2953</v>
      </c>
      <c r="Z290" s="33" t="s">
        <v>2953</v>
      </c>
      <c r="AA290" s="33" t="s">
        <v>2953</v>
      </c>
      <c r="AB290" s="39" t="s">
        <v>25033</v>
      </c>
      <c r="AC290" s="29"/>
      <c r="AD290" s="29"/>
      <c r="AE290" s="29"/>
      <c r="AF290" s="137" t="s">
        <v>3840</v>
      </c>
      <c r="AG290" s="30">
        <f t="shared" si="32"/>
        <v>2</v>
      </c>
      <c r="AH290" s="31" t="str">
        <f t="shared" si="33"/>
        <v>CB-080022</v>
      </c>
      <c r="AI290" s="30">
        <v>4025065000</v>
      </c>
      <c r="AJ290" s="102">
        <f>IFERROR(VLOOKUP($C290,'分類(コード表)'!$A$3:$B$38,2,FALSE)*1000000000,0)+IFERROR(VLOOKUP($D290,'分類(コード表)'!$C$3:$D$293,2,FALSE)*1000000,0)+IFERROR(VLOOKUP($E290,'分類(コード表)'!$E$3:$F$353,2,FALSE)*1000,0)+IFERROR(VLOOKUP($F290,'分類(コード表)'!$G$3:$H$255,2,FALSE),0)</f>
        <v>4025065000</v>
      </c>
    </row>
    <row r="291" spans="1:36" s="30" customFormat="1" ht="27" customHeight="1" x14ac:dyDescent="0.15">
      <c r="A291" s="32" t="s">
        <v>149</v>
      </c>
      <c r="B291" s="33">
        <v>287</v>
      </c>
      <c r="C291" s="34" t="s">
        <v>11</v>
      </c>
      <c r="D291" s="34" t="s">
        <v>11</v>
      </c>
      <c r="E291" s="35" t="s">
        <v>126</v>
      </c>
      <c r="F291" s="33"/>
      <c r="G291" s="34" t="s">
        <v>605</v>
      </c>
      <c r="H291" s="36" t="s">
        <v>1709</v>
      </c>
      <c r="I291" s="33">
        <v>11868</v>
      </c>
      <c r="J291" s="33">
        <v>10500</v>
      </c>
      <c r="K291" s="33" t="s">
        <v>2439</v>
      </c>
      <c r="L291" s="37">
        <f t="shared" si="31"/>
        <v>-0.13028571428571434</v>
      </c>
      <c r="M291" s="33"/>
      <c r="N291" s="33" t="s">
        <v>24776</v>
      </c>
      <c r="O291" s="33"/>
      <c r="P291" s="153" t="s">
        <v>27662</v>
      </c>
      <c r="Q291" s="33"/>
      <c r="R291" s="33"/>
      <c r="S291" s="33"/>
      <c r="T291" s="33" t="s">
        <v>2744</v>
      </c>
      <c r="U291" s="33" t="s">
        <v>2953</v>
      </c>
      <c r="V291" s="33" t="s">
        <v>2953</v>
      </c>
      <c r="W291" s="33" t="s">
        <v>2954</v>
      </c>
      <c r="X291" s="33" t="s">
        <v>2953</v>
      </c>
      <c r="Y291" s="33" t="s">
        <v>2953</v>
      </c>
      <c r="Z291" s="33" t="s">
        <v>2953</v>
      </c>
      <c r="AA291" s="33" t="s">
        <v>2953</v>
      </c>
      <c r="AB291" s="39" t="s">
        <v>25034</v>
      </c>
      <c r="AC291" s="29"/>
      <c r="AD291" s="29"/>
      <c r="AE291" s="29"/>
      <c r="AF291" s="137" t="s">
        <v>1105</v>
      </c>
      <c r="AG291" s="30">
        <f t="shared" si="32"/>
        <v>2</v>
      </c>
      <c r="AH291" s="31" t="str">
        <f t="shared" si="33"/>
        <v>CB-110024</v>
      </c>
      <c r="AI291" s="30">
        <v>4025065000</v>
      </c>
      <c r="AJ291" s="102">
        <f>IFERROR(VLOOKUP($C291,'分類(コード表)'!$A$3:$B$38,2,FALSE)*1000000000,0)+IFERROR(VLOOKUP($D291,'分類(コード表)'!$C$3:$D$293,2,FALSE)*1000000,0)+IFERROR(VLOOKUP($E291,'分類(コード表)'!$E$3:$F$353,2,FALSE)*1000,0)+IFERROR(VLOOKUP($F291,'分類(コード表)'!$G$3:$H$255,2,FALSE),0)</f>
        <v>4025065000</v>
      </c>
    </row>
    <row r="292" spans="1:36" s="30" customFormat="1" ht="27" customHeight="1" x14ac:dyDescent="0.15">
      <c r="A292" s="32" t="s">
        <v>149</v>
      </c>
      <c r="B292" s="33">
        <v>288</v>
      </c>
      <c r="C292" s="34" t="s">
        <v>11</v>
      </c>
      <c r="D292" s="34" t="s">
        <v>11</v>
      </c>
      <c r="E292" s="35" t="s">
        <v>126</v>
      </c>
      <c r="F292" s="33"/>
      <c r="G292" s="34" t="s">
        <v>25035</v>
      </c>
      <c r="H292" s="36" t="s">
        <v>1764</v>
      </c>
      <c r="I292" s="33">
        <v>33900</v>
      </c>
      <c r="J292" s="33">
        <v>36100</v>
      </c>
      <c r="K292" s="33" t="s">
        <v>2474</v>
      </c>
      <c r="L292" s="37">
        <f t="shared" si="31"/>
        <v>6.0941828254847619E-2</v>
      </c>
      <c r="M292" s="33"/>
      <c r="N292" s="33" t="s">
        <v>24776</v>
      </c>
      <c r="O292" s="33"/>
      <c r="P292" s="153" t="s">
        <v>23646</v>
      </c>
      <c r="Q292" s="33"/>
      <c r="R292" s="33"/>
      <c r="S292" s="33"/>
      <c r="T292" s="33" t="s">
        <v>2744</v>
      </c>
      <c r="U292" s="33" t="s">
        <v>2953</v>
      </c>
      <c r="V292" s="33" t="s">
        <v>2953</v>
      </c>
      <c r="W292" s="33" t="s">
        <v>2954</v>
      </c>
      <c r="X292" s="33" t="s">
        <v>2953</v>
      </c>
      <c r="Y292" s="33" t="s">
        <v>2953</v>
      </c>
      <c r="Z292" s="33" t="s">
        <v>2953</v>
      </c>
      <c r="AA292" s="33" t="s">
        <v>2953</v>
      </c>
      <c r="AB292" s="39" t="s">
        <v>25036</v>
      </c>
      <c r="AC292" s="29"/>
      <c r="AD292" s="29"/>
      <c r="AE292" s="29"/>
      <c r="AF292" s="137" t="s">
        <v>1139</v>
      </c>
      <c r="AG292" s="30">
        <f t="shared" si="32"/>
        <v>2</v>
      </c>
      <c r="AH292" s="31" t="str">
        <f t="shared" si="33"/>
        <v>CG-100011</v>
      </c>
      <c r="AI292" s="30">
        <v>4025065000</v>
      </c>
      <c r="AJ292" s="102">
        <f>IFERROR(VLOOKUP($C292,'分類(コード表)'!$A$3:$B$38,2,FALSE)*1000000000,0)+IFERROR(VLOOKUP($D292,'分類(コード表)'!$C$3:$D$293,2,FALSE)*1000000,0)+IFERROR(VLOOKUP($E292,'分類(コード表)'!$E$3:$F$353,2,FALSE)*1000,0)+IFERROR(VLOOKUP($F292,'分類(コード表)'!$G$3:$H$255,2,FALSE),0)</f>
        <v>4025065000</v>
      </c>
    </row>
    <row r="293" spans="1:36" s="30" customFormat="1" ht="27" customHeight="1" x14ac:dyDescent="0.15">
      <c r="A293" s="32" t="s">
        <v>149</v>
      </c>
      <c r="B293" s="33">
        <v>289</v>
      </c>
      <c r="C293" s="34" t="s">
        <v>11</v>
      </c>
      <c r="D293" s="34" t="s">
        <v>11</v>
      </c>
      <c r="E293" s="35" t="s">
        <v>126</v>
      </c>
      <c r="F293" s="33"/>
      <c r="G293" s="34" t="s">
        <v>25037</v>
      </c>
      <c r="H293" s="36" t="s">
        <v>1827</v>
      </c>
      <c r="I293" s="33">
        <v>16800</v>
      </c>
      <c r="J293" s="33">
        <v>15300</v>
      </c>
      <c r="K293" s="33" t="s">
        <v>2439</v>
      </c>
      <c r="L293" s="37">
        <f t="shared" si="31"/>
        <v>-9.8039215686274606E-2</v>
      </c>
      <c r="M293" s="33"/>
      <c r="N293" s="33" t="s">
        <v>24776</v>
      </c>
      <c r="O293" s="33"/>
      <c r="P293" s="153" t="s">
        <v>4969</v>
      </c>
      <c r="Q293" s="33"/>
      <c r="R293" s="33"/>
      <c r="S293" s="33"/>
      <c r="T293" s="33" t="s">
        <v>2744</v>
      </c>
      <c r="U293" s="33" t="s">
        <v>2953</v>
      </c>
      <c r="V293" s="33" t="s">
        <v>2953</v>
      </c>
      <c r="W293" s="33" t="s">
        <v>2954</v>
      </c>
      <c r="X293" s="33" t="s">
        <v>2953</v>
      </c>
      <c r="Y293" s="33" t="s">
        <v>2953</v>
      </c>
      <c r="Z293" s="33" t="s">
        <v>2953</v>
      </c>
      <c r="AA293" s="33" t="s">
        <v>2953</v>
      </c>
      <c r="AB293" s="39" t="s">
        <v>25038</v>
      </c>
      <c r="AC293" s="29"/>
      <c r="AD293" s="29"/>
      <c r="AE293" s="29"/>
      <c r="AF293" s="137" t="s">
        <v>4969</v>
      </c>
      <c r="AG293" s="30">
        <f t="shared" si="32"/>
        <v>2</v>
      </c>
      <c r="AH293" s="31" t="str">
        <f t="shared" si="33"/>
        <v>HK-080006</v>
      </c>
      <c r="AI293" s="30">
        <v>4025065000</v>
      </c>
      <c r="AJ293" s="102">
        <f>IFERROR(VLOOKUP($C293,'分類(コード表)'!$A$3:$B$38,2,FALSE)*1000000000,0)+IFERROR(VLOOKUP($D293,'分類(コード表)'!$C$3:$D$293,2,FALSE)*1000000,0)+IFERROR(VLOOKUP($E293,'分類(コード表)'!$E$3:$F$353,2,FALSE)*1000,0)+IFERROR(VLOOKUP($F293,'分類(コード表)'!$G$3:$H$255,2,FALSE),0)</f>
        <v>4025065000</v>
      </c>
    </row>
    <row r="294" spans="1:36" s="30" customFormat="1" ht="27" customHeight="1" x14ac:dyDescent="0.15">
      <c r="A294" s="32" t="s">
        <v>149</v>
      </c>
      <c r="B294" s="33">
        <v>290</v>
      </c>
      <c r="C294" s="34" t="s">
        <v>11</v>
      </c>
      <c r="D294" s="34" t="s">
        <v>11</v>
      </c>
      <c r="E294" s="35" t="s">
        <v>126</v>
      </c>
      <c r="F294" s="33"/>
      <c r="G294" s="34" t="s">
        <v>713</v>
      </c>
      <c r="H294" s="36" t="s">
        <v>1878</v>
      </c>
      <c r="I294" s="33">
        <v>5198000</v>
      </c>
      <c r="J294" s="33">
        <v>3752640</v>
      </c>
      <c r="K294" s="33" t="s">
        <v>2556</v>
      </c>
      <c r="L294" s="37">
        <f t="shared" si="31"/>
        <v>-0.38515818197322416</v>
      </c>
      <c r="M294" s="33"/>
      <c r="N294" s="33" t="s">
        <v>24776</v>
      </c>
      <c r="O294" s="33"/>
      <c r="P294" s="153" t="s">
        <v>29058</v>
      </c>
      <c r="Q294" s="33" t="s">
        <v>578</v>
      </c>
      <c r="R294" s="33"/>
      <c r="S294" s="33"/>
      <c r="T294" s="33" t="s">
        <v>2744</v>
      </c>
      <c r="U294" s="33" t="s">
        <v>2956</v>
      </c>
      <c r="V294" s="33" t="s">
        <v>2954</v>
      </c>
      <c r="W294" s="33" t="s">
        <v>2954</v>
      </c>
      <c r="X294" s="33" t="s">
        <v>2954</v>
      </c>
      <c r="Y294" s="33" t="s">
        <v>2954</v>
      </c>
      <c r="Z294" s="33" t="s">
        <v>2954</v>
      </c>
      <c r="AA294" s="33" t="s">
        <v>2954</v>
      </c>
      <c r="AB294" s="39" t="s">
        <v>25039</v>
      </c>
      <c r="AC294" s="29"/>
      <c r="AD294" s="29"/>
      <c r="AE294" s="29"/>
      <c r="AF294" s="137" t="s">
        <v>1234</v>
      </c>
      <c r="AG294" s="30">
        <f t="shared" si="32"/>
        <v>2</v>
      </c>
      <c r="AH294" s="31" t="str">
        <f t="shared" si="33"/>
        <v>HK-110046</v>
      </c>
      <c r="AI294" s="30">
        <v>4025065000</v>
      </c>
      <c r="AJ294" s="102">
        <f>IFERROR(VLOOKUP($C294,'分類(コード表)'!$A$3:$B$38,2,FALSE)*1000000000,0)+IFERROR(VLOOKUP($D294,'分類(コード表)'!$C$3:$D$293,2,FALSE)*1000000,0)+IFERROR(VLOOKUP($E294,'分類(コード表)'!$E$3:$F$353,2,FALSE)*1000,0)+IFERROR(VLOOKUP($F294,'分類(コード表)'!$G$3:$H$255,2,FALSE),0)</f>
        <v>4025065000</v>
      </c>
    </row>
    <row r="295" spans="1:36" s="30" customFormat="1" ht="27" customHeight="1" x14ac:dyDescent="0.15">
      <c r="A295" s="32" t="s">
        <v>149</v>
      </c>
      <c r="B295" s="33">
        <v>291</v>
      </c>
      <c r="C295" s="34" t="s">
        <v>11</v>
      </c>
      <c r="D295" s="34" t="s">
        <v>11</v>
      </c>
      <c r="E295" s="40" t="s">
        <v>126</v>
      </c>
      <c r="F295" s="33"/>
      <c r="G295" s="34" t="s">
        <v>748</v>
      </c>
      <c r="H295" s="36" t="s">
        <v>1926</v>
      </c>
      <c r="I295" s="33">
        <v>45542</v>
      </c>
      <c r="J295" s="33">
        <v>59435</v>
      </c>
      <c r="K295" s="33" t="s">
        <v>2578</v>
      </c>
      <c r="L295" s="37">
        <f t="shared" ref="L295:L362" si="46">1-I295/J295</f>
        <v>0.23375115672583491</v>
      </c>
      <c r="M295" s="33"/>
      <c r="N295" s="33" t="s">
        <v>24776</v>
      </c>
      <c r="O295" s="33"/>
      <c r="P295" s="153" t="s">
        <v>29550</v>
      </c>
      <c r="Q295" s="33"/>
      <c r="R295" s="33"/>
      <c r="S295" s="33"/>
      <c r="T295" s="33" t="s">
        <v>2744</v>
      </c>
      <c r="U295" s="33" t="s">
        <v>2954</v>
      </c>
      <c r="V295" s="33" t="s">
        <v>2953</v>
      </c>
      <c r="W295" s="33" t="s">
        <v>2954</v>
      </c>
      <c r="X295" s="33" t="s">
        <v>2953</v>
      </c>
      <c r="Y295" s="33" t="s">
        <v>2953</v>
      </c>
      <c r="Z295" s="33" t="s">
        <v>2953</v>
      </c>
      <c r="AA295" s="33" t="s">
        <v>2953</v>
      </c>
      <c r="AB295" s="39" t="s">
        <v>25040</v>
      </c>
      <c r="AC295" s="29"/>
      <c r="AD295" s="29"/>
      <c r="AE295" s="29"/>
      <c r="AF295" s="137" t="s">
        <v>1262</v>
      </c>
      <c r="AG295" s="30">
        <f t="shared" ref="AG295:AG362" si="47">LEN(LEFT(AF295,FIND("-",AF295)-1))</f>
        <v>2</v>
      </c>
      <c r="AH295" s="31" t="str">
        <f t="shared" ref="AH295:AH362" si="48">LEFT(AF295,FIND("-",AF295)+6)</f>
        <v>HR-110024</v>
      </c>
      <c r="AI295" s="30">
        <v>4025065000</v>
      </c>
      <c r="AJ295" s="102">
        <f>IFERROR(VLOOKUP($C295,'分類(コード表)'!$A$3:$B$38,2,FALSE)*1000000000,0)+IFERROR(VLOOKUP($D295,'分類(コード表)'!$C$3:$D$293,2,FALSE)*1000000,0)+IFERROR(VLOOKUP($E295,'分類(コード表)'!$E$3:$F$353,2,FALSE)*1000,0)+IFERROR(VLOOKUP($F295,'分類(コード表)'!$G$3:$H$255,2,FALSE),0)</f>
        <v>4025065000</v>
      </c>
    </row>
    <row r="296" spans="1:36" s="30" customFormat="1" ht="27" customHeight="1" x14ac:dyDescent="0.15">
      <c r="A296" s="32" t="s">
        <v>149</v>
      </c>
      <c r="B296" s="33">
        <v>292</v>
      </c>
      <c r="C296" s="34" t="s">
        <v>11</v>
      </c>
      <c r="D296" s="34" t="s">
        <v>11</v>
      </c>
      <c r="E296" s="35" t="s">
        <v>126</v>
      </c>
      <c r="F296" s="33"/>
      <c r="G296" s="34" t="s">
        <v>25041</v>
      </c>
      <c r="H296" s="36" t="s">
        <v>1989</v>
      </c>
      <c r="I296" s="33">
        <v>7609</v>
      </c>
      <c r="J296" s="33">
        <v>19970</v>
      </c>
      <c r="K296" s="33" t="s">
        <v>2545</v>
      </c>
      <c r="L296" s="37">
        <f t="shared" si="46"/>
        <v>0.6189784677015524</v>
      </c>
      <c r="M296" s="33"/>
      <c r="N296" s="33" t="s">
        <v>24776</v>
      </c>
      <c r="O296" s="33"/>
      <c r="P296" s="153" t="s">
        <v>23789</v>
      </c>
      <c r="Q296" s="33" t="s">
        <v>578</v>
      </c>
      <c r="R296" s="33"/>
      <c r="S296" s="33"/>
      <c r="T296" s="33" t="s">
        <v>2744</v>
      </c>
      <c r="U296" s="33" t="s">
        <v>2955</v>
      </c>
      <c r="V296" s="33" t="s">
        <v>2954</v>
      </c>
      <c r="W296" s="33" t="s">
        <v>2953</v>
      </c>
      <c r="X296" s="33" t="s">
        <v>2953</v>
      </c>
      <c r="Y296" s="33" t="s">
        <v>2953</v>
      </c>
      <c r="Z296" s="33" t="s">
        <v>2954</v>
      </c>
      <c r="AA296" s="33" t="s">
        <v>2954</v>
      </c>
      <c r="AB296" s="39" t="s">
        <v>25042</v>
      </c>
      <c r="AC296" s="29"/>
      <c r="AD296" s="29"/>
      <c r="AE296" s="29"/>
      <c r="AF296" s="137" t="s">
        <v>1293</v>
      </c>
      <c r="AG296" s="30">
        <f t="shared" si="47"/>
        <v>2</v>
      </c>
      <c r="AH296" s="31" t="str">
        <f t="shared" si="48"/>
        <v>KK-100052</v>
      </c>
      <c r="AI296" s="30">
        <v>4025065000</v>
      </c>
      <c r="AJ296" s="102">
        <f>IFERROR(VLOOKUP($C296,'分類(コード表)'!$A$3:$B$38,2,FALSE)*1000000000,0)+IFERROR(VLOOKUP($D296,'分類(コード表)'!$C$3:$D$293,2,FALSE)*1000000,0)+IFERROR(VLOOKUP($E296,'分類(コード表)'!$E$3:$F$353,2,FALSE)*1000,0)+IFERROR(VLOOKUP($F296,'分類(コード表)'!$G$3:$H$255,2,FALSE),0)</f>
        <v>4025065000</v>
      </c>
    </row>
    <row r="297" spans="1:36" s="30" customFormat="1" ht="27" customHeight="1" x14ac:dyDescent="0.15">
      <c r="A297" s="32" t="s">
        <v>149</v>
      </c>
      <c r="B297" s="33">
        <v>293</v>
      </c>
      <c r="C297" s="34" t="s">
        <v>11</v>
      </c>
      <c r="D297" s="34" t="s">
        <v>11</v>
      </c>
      <c r="E297" s="35" t="s">
        <v>126</v>
      </c>
      <c r="F297" s="33"/>
      <c r="G297" s="34" t="s">
        <v>25043</v>
      </c>
      <c r="H297" s="36" t="s">
        <v>2009</v>
      </c>
      <c r="I297" s="33">
        <v>13517.5</v>
      </c>
      <c r="J297" s="33">
        <v>12500</v>
      </c>
      <c r="K297" s="33" t="s">
        <v>2439</v>
      </c>
      <c r="L297" s="37">
        <f t="shared" si="46"/>
        <v>-8.1399999999999917E-2</v>
      </c>
      <c r="M297" s="33"/>
      <c r="N297" s="33" t="s">
        <v>24776</v>
      </c>
      <c r="O297" s="33"/>
      <c r="P297" s="153" t="s">
        <v>23810</v>
      </c>
      <c r="Q297" s="33"/>
      <c r="R297" s="33"/>
      <c r="S297" s="33"/>
      <c r="T297" s="33" t="s">
        <v>2744</v>
      </c>
      <c r="U297" s="33" t="s">
        <v>2953</v>
      </c>
      <c r="V297" s="33" t="s">
        <v>2953</v>
      </c>
      <c r="W297" s="33" t="s">
        <v>2954</v>
      </c>
      <c r="X297" s="33" t="s">
        <v>2953</v>
      </c>
      <c r="Y297" s="33" t="s">
        <v>2953</v>
      </c>
      <c r="Z297" s="33" t="s">
        <v>2953</v>
      </c>
      <c r="AA297" s="33" t="s">
        <v>2953</v>
      </c>
      <c r="AB297" s="39" t="s">
        <v>25044</v>
      </c>
      <c r="AC297" s="29"/>
      <c r="AD297" s="29"/>
      <c r="AE297" s="29"/>
      <c r="AF297" s="137" t="s">
        <v>1313</v>
      </c>
      <c r="AG297" s="30">
        <f t="shared" si="47"/>
        <v>2</v>
      </c>
      <c r="AH297" s="31" t="str">
        <f t="shared" si="48"/>
        <v>KK-100117</v>
      </c>
      <c r="AI297" s="30">
        <v>4025065000</v>
      </c>
      <c r="AJ297" s="102">
        <f>IFERROR(VLOOKUP($C297,'分類(コード表)'!$A$3:$B$38,2,FALSE)*1000000000,0)+IFERROR(VLOOKUP($D297,'分類(コード表)'!$C$3:$D$293,2,FALSE)*1000000,0)+IFERROR(VLOOKUP($E297,'分類(コード表)'!$E$3:$F$353,2,FALSE)*1000,0)+IFERROR(VLOOKUP($F297,'分類(コード表)'!$G$3:$H$255,2,FALSE),0)</f>
        <v>4025065000</v>
      </c>
    </row>
    <row r="298" spans="1:36" s="30" customFormat="1" ht="27" customHeight="1" x14ac:dyDescent="0.15">
      <c r="A298" s="32" t="s">
        <v>149</v>
      </c>
      <c r="B298" s="33">
        <v>294</v>
      </c>
      <c r="C298" s="34" t="s">
        <v>11</v>
      </c>
      <c r="D298" s="34" t="s">
        <v>11</v>
      </c>
      <c r="E298" s="35" t="s">
        <v>126</v>
      </c>
      <c r="F298" s="33"/>
      <c r="G298" s="34" t="s">
        <v>776</v>
      </c>
      <c r="H298" s="36" t="s">
        <v>1989</v>
      </c>
      <c r="I298" s="33">
        <v>8198</v>
      </c>
      <c r="J298" s="33">
        <v>19970</v>
      </c>
      <c r="K298" s="33" t="s">
        <v>2612</v>
      </c>
      <c r="L298" s="37">
        <f t="shared" si="46"/>
        <v>0.58948422633950925</v>
      </c>
      <c r="M298" s="33"/>
      <c r="N298" s="33" t="s">
        <v>24776</v>
      </c>
      <c r="O298" s="33"/>
      <c r="P298" s="153" t="s">
        <v>30557</v>
      </c>
      <c r="Q298" s="33"/>
      <c r="R298" s="33"/>
      <c r="S298" s="33"/>
      <c r="T298" s="33" t="s">
        <v>2744</v>
      </c>
      <c r="U298" s="33" t="s">
        <v>2954</v>
      </c>
      <c r="V298" s="33" t="s">
        <v>2954</v>
      </c>
      <c r="W298" s="33" t="s">
        <v>2953</v>
      </c>
      <c r="X298" s="33" t="s">
        <v>2953</v>
      </c>
      <c r="Y298" s="33" t="s">
        <v>2953</v>
      </c>
      <c r="Z298" s="33" t="s">
        <v>2954</v>
      </c>
      <c r="AA298" s="33" t="s">
        <v>2953</v>
      </c>
      <c r="AB298" s="39" t="s">
        <v>25045</v>
      </c>
      <c r="AC298" s="29"/>
      <c r="AD298" s="29"/>
      <c r="AE298" s="29"/>
      <c r="AF298" s="137" t="s">
        <v>1321</v>
      </c>
      <c r="AG298" s="30">
        <f t="shared" si="47"/>
        <v>2</v>
      </c>
      <c r="AH298" s="31" t="str">
        <f t="shared" si="48"/>
        <v>KK-110037</v>
      </c>
      <c r="AI298" s="30">
        <v>4025065000</v>
      </c>
      <c r="AJ298" s="102">
        <f>IFERROR(VLOOKUP($C298,'分類(コード表)'!$A$3:$B$38,2,FALSE)*1000000000,0)+IFERROR(VLOOKUP($D298,'分類(コード表)'!$C$3:$D$293,2,FALSE)*1000000,0)+IFERROR(VLOOKUP($E298,'分類(コード表)'!$E$3:$F$353,2,FALSE)*1000,0)+IFERROR(VLOOKUP($F298,'分類(コード表)'!$G$3:$H$255,2,FALSE),0)</f>
        <v>4025065000</v>
      </c>
    </row>
    <row r="299" spans="1:36" s="30" customFormat="1" ht="27" customHeight="1" x14ac:dyDescent="0.15">
      <c r="A299" s="32" t="s">
        <v>149</v>
      </c>
      <c r="B299" s="33">
        <v>295</v>
      </c>
      <c r="C299" s="34" t="s">
        <v>11</v>
      </c>
      <c r="D299" s="34" t="s">
        <v>11</v>
      </c>
      <c r="E299" s="35" t="s">
        <v>126</v>
      </c>
      <c r="F299" s="33"/>
      <c r="G299" s="34" t="s">
        <v>25046</v>
      </c>
      <c r="H299" s="36" t="s">
        <v>2062</v>
      </c>
      <c r="I299" s="33">
        <v>72120</v>
      </c>
      <c r="J299" s="33">
        <v>110000</v>
      </c>
      <c r="K299" s="33" t="s">
        <v>2469</v>
      </c>
      <c r="L299" s="37">
        <f t="shared" si="46"/>
        <v>0.34436363636363632</v>
      </c>
      <c r="M299" s="33"/>
      <c r="N299" s="33" t="s">
        <v>24776</v>
      </c>
      <c r="O299" s="33"/>
      <c r="P299" s="153" t="s">
        <v>7857</v>
      </c>
      <c r="Q299" s="33"/>
      <c r="R299" s="33"/>
      <c r="S299" s="33"/>
      <c r="T299" s="33" t="s">
        <v>2744</v>
      </c>
      <c r="U299" s="33" t="s">
        <v>2954</v>
      </c>
      <c r="V299" s="33" t="s">
        <v>2954</v>
      </c>
      <c r="W299" s="33" t="s">
        <v>2953</v>
      </c>
      <c r="X299" s="33" t="s">
        <v>2953</v>
      </c>
      <c r="Y299" s="33" t="s">
        <v>2953</v>
      </c>
      <c r="Z299" s="33" t="s">
        <v>2953</v>
      </c>
      <c r="AA299" s="33" t="s">
        <v>2953</v>
      </c>
      <c r="AB299" s="39" t="s">
        <v>25047</v>
      </c>
      <c r="AC299" s="29"/>
      <c r="AD299" s="29"/>
      <c r="AE299" s="29"/>
      <c r="AF299" s="137" t="s">
        <v>7857</v>
      </c>
      <c r="AG299" s="30">
        <f t="shared" si="47"/>
        <v>2</v>
      </c>
      <c r="AH299" s="31" t="str">
        <f t="shared" si="48"/>
        <v>KT-080003</v>
      </c>
      <c r="AI299" s="30">
        <v>4025065000</v>
      </c>
      <c r="AJ299" s="102">
        <f>IFERROR(VLOOKUP($C299,'分類(コード表)'!$A$3:$B$38,2,FALSE)*1000000000,0)+IFERROR(VLOOKUP($D299,'分類(コード表)'!$C$3:$D$293,2,FALSE)*1000000,0)+IFERROR(VLOOKUP($E299,'分類(コード表)'!$E$3:$F$353,2,FALSE)*1000,0)+IFERROR(VLOOKUP($F299,'分類(コード表)'!$G$3:$H$255,2,FALSE),0)</f>
        <v>4025065000</v>
      </c>
    </row>
    <row r="300" spans="1:36" s="30" customFormat="1" ht="27" customHeight="1" x14ac:dyDescent="0.15">
      <c r="A300" s="32" t="s">
        <v>149</v>
      </c>
      <c r="B300" s="33">
        <v>296</v>
      </c>
      <c r="C300" s="34" t="s">
        <v>11</v>
      </c>
      <c r="D300" s="34" t="s">
        <v>11</v>
      </c>
      <c r="E300" s="35" t="s">
        <v>126</v>
      </c>
      <c r="F300" s="33"/>
      <c r="G300" s="34" t="s">
        <v>25048</v>
      </c>
      <c r="H300" s="36" t="s">
        <v>2075</v>
      </c>
      <c r="I300" s="33">
        <v>2637.02</v>
      </c>
      <c r="J300" s="33">
        <v>4553.95</v>
      </c>
      <c r="K300" s="33" t="s">
        <v>2438</v>
      </c>
      <c r="L300" s="37">
        <f t="shared" si="46"/>
        <v>0.42093786712634085</v>
      </c>
      <c r="M300" s="33"/>
      <c r="N300" s="33" t="s">
        <v>24776</v>
      </c>
      <c r="O300" s="33"/>
      <c r="P300" s="153" t="s">
        <v>7895</v>
      </c>
      <c r="Q300" s="33" t="s">
        <v>578</v>
      </c>
      <c r="R300" s="33"/>
      <c r="S300" s="33"/>
      <c r="T300" s="33" t="s">
        <v>2744</v>
      </c>
      <c r="U300" s="33" t="s">
        <v>2954</v>
      </c>
      <c r="V300" s="33" t="s">
        <v>2954</v>
      </c>
      <c r="W300" s="33" t="s">
        <v>2954</v>
      </c>
      <c r="X300" s="33" t="s">
        <v>2954</v>
      </c>
      <c r="Y300" s="33" t="s">
        <v>2954</v>
      </c>
      <c r="Z300" s="33" t="s">
        <v>2953</v>
      </c>
      <c r="AA300" s="33" t="s">
        <v>2954</v>
      </c>
      <c r="AB300" s="39" t="s">
        <v>25049</v>
      </c>
      <c r="AC300" s="29"/>
      <c r="AD300" s="29"/>
      <c r="AE300" s="29"/>
      <c r="AF300" s="137" t="s">
        <v>7895</v>
      </c>
      <c r="AG300" s="30">
        <f t="shared" si="47"/>
        <v>2</v>
      </c>
      <c r="AH300" s="31" t="str">
        <f t="shared" si="48"/>
        <v>KT-090009</v>
      </c>
      <c r="AI300" s="30">
        <v>4025065000</v>
      </c>
      <c r="AJ300" s="102">
        <f>IFERROR(VLOOKUP($C300,'分類(コード表)'!$A$3:$B$38,2,FALSE)*1000000000,0)+IFERROR(VLOOKUP($D300,'分類(コード表)'!$C$3:$D$293,2,FALSE)*1000000,0)+IFERROR(VLOOKUP($E300,'分類(コード表)'!$E$3:$F$353,2,FALSE)*1000,0)+IFERROR(VLOOKUP($F300,'分類(コード表)'!$G$3:$H$255,2,FALSE),0)</f>
        <v>4025065000</v>
      </c>
    </row>
    <row r="301" spans="1:36" s="30" customFormat="1" ht="27" customHeight="1" x14ac:dyDescent="0.15">
      <c r="A301" s="32" t="s">
        <v>149</v>
      </c>
      <c r="B301" s="33">
        <v>297</v>
      </c>
      <c r="C301" s="34" t="s">
        <v>11</v>
      </c>
      <c r="D301" s="34" t="s">
        <v>11</v>
      </c>
      <c r="E301" s="35" t="s">
        <v>126</v>
      </c>
      <c r="F301" s="33"/>
      <c r="G301" s="34" t="s">
        <v>25050</v>
      </c>
      <c r="H301" s="36" t="s">
        <v>2082</v>
      </c>
      <c r="I301" s="33">
        <v>2914441.05</v>
      </c>
      <c r="J301" s="33">
        <v>2900100</v>
      </c>
      <c r="K301" s="33" t="s">
        <v>2640</v>
      </c>
      <c r="L301" s="37">
        <f t="shared" si="46"/>
        <v>-4.9450191372710783E-3</v>
      </c>
      <c r="M301" s="33"/>
      <c r="N301" s="33" t="s">
        <v>24776</v>
      </c>
      <c r="O301" s="33"/>
      <c r="P301" s="153" t="s">
        <v>7924</v>
      </c>
      <c r="Q301" s="33"/>
      <c r="R301" s="33"/>
      <c r="S301" s="33"/>
      <c r="T301" s="33" t="s">
        <v>2744</v>
      </c>
      <c r="U301" s="33" t="s">
        <v>2953</v>
      </c>
      <c r="V301" s="33" t="s">
        <v>2953</v>
      </c>
      <c r="W301" s="33" t="s">
        <v>2954</v>
      </c>
      <c r="X301" s="33" t="s">
        <v>2953</v>
      </c>
      <c r="Y301" s="33" t="s">
        <v>2953</v>
      </c>
      <c r="Z301" s="33" t="s">
        <v>2953</v>
      </c>
      <c r="AA301" s="33" t="s">
        <v>2953</v>
      </c>
      <c r="AB301" s="39" t="s">
        <v>25051</v>
      </c>
      <c r="AC301" s="29"/>
      <c r="AD301" s="29"/>
      <c r="AE301" s="29"/>
      <c r="AF301" s="137" t="s">
        <v>7924</v>
      </c>
      <c r="AG301" s="30">
        <f t="shared" si="47"/>
        <v>2</v>
      </c>
      <c r="AH301" s="31" t="str">
        <f t="shared" si="48"/>
        <v>KT-090038</v>
      </c>
      <c r="AI301" s="30">
        <v>4025065000</v>
      </c>
      <c r="AJ301" s="102">
        <f>IFERROR(VLOOKUP($C301,'分類(コード表)'!$A$3:$B$38,2,FALSE)*1000000000,0)+IFERROR(VLOOKUP($D301,'分類(コード表)'!$C$3:$D$293,2,FALSE)*1000000,0)+IFERROR(VLOOKUP($E301,'分類(コード表)'!$E$3:$F$353,2,FALSE)*1000,0)+IFERROR(VLOOKUP($F301,'分類(コード表)'!$G$3:$H$255,2,FALSE),0)</f>
        <v>4025065000</v>
      </c>
    </row>
    <row r="302" spans="1:36" s="30" customFormat="1" ht="27" customHeight="1" x14ac:dyDescent="0.15">
      <c r="A302" s="32" t="s">
        <v>149</v>
      </c>
      <c r="B302" s="33">
        <v>298</v>
      </c>
      <c r="C302" s="34" t="s">
        <v>11</v>
      </c>
      <c r="D302" s="34" t="s">
        <v>11</v>
      </c>
      <c r="E302" s="34" t="s">
        <v>126</v>
      </c>
      <c r="F302" s="34"/>
      <c r="G302" s="34" t="s">
        <v>829</v>
      </c>
      <c r="H302" s="34" t="s">
        <v>2137</v>
      </c>
      <c r="I302" s="33">
        <v>40479</v>
      </c>
      <c r="J302" s="33">
        <v>79689</v>
      </c>
      <c r="K302" s="33" t="s">
        <v>2449</v>
      </c>
      <c r="L302" s="37">
        <f t="shared" si="46"/>
        <v>0.49203779693558714</v>
      </c>
      <c r="M302" s="33"/>
      <c r="N302" s="33" t="s">
        <v>24776</v>
      </c>
      <c r="O302" s="33"/>
      <c r="P302" s="153" t="s">
        <v>32694</v>
      </c>
      <c r="Q302" s="33" t="s">
        <v>578</v>
      </c>
      <c r="R302" s="33"/>
      <c r="S302" s="33"/>
      <c r="T302" s="33" t="s">
        <v>2744</v>
      </c>
      <c r="U302" s="97" t="s">
        <v>2954</v>
      </c>
      <c r="V302" s="97" t="s">
        <v>2955</v>
      </c>
      <c r="W302" s="97" t="s">
        <v>2953</v>
      </c>
      <c r="X302" s="97" t="s">
        <v>2953</v>
      </c>
      <c r="Y302" s="97" t="s">
        <v>2954</v>
      </c>
      <c r="Z302" s="97" t="s">
        <v>2954</v>
      </c>
      <c r="AA302" s="97" t="s">
        <v>2954</v>
      </c>
      <c r="AB302" s="126" t="s">
        <v>25052</v>
      </c>
      <c r="AC302" s="29"/>
      <c r="AD302" s="29"/>
      <c r="AE302" s="29"/>
      <c r="AF302" s="137" t="s">
        <v>1401</v>
      </c>
      <c r="AG302" s="30">
        <f t="shared" si="47"/>
        <v>2</v>
      </c>
      <c r="AH302" s="31" t="str">
        <f t="shared" si="48"/>
        <v>KT-110001</v>
      </c>
      <c r="AI302" s="30">
        <v>4025065000</v>
      </c>
      <c r="AJ302" s="102">
        <f>IFERROR(VLOOKUP($C302,'分類(コード表)'!$A$3:$B$38,2,FALSE)*1000000000,0)+IFERROR(VLOOKUP($D302,'分類(コード表)'!$C$3:$D$293,2,FALSE)*1000000,0)+IFERROR(VLOOKUP($E302,'分類(コード表)'!$E$3:$F$353,2,FALSE)*1000,0)+IFERROR(VLOOKUP($F302,'分類(コード表)'!$G$3:$H$255,2,FALSE),0)</f>
        <v>4025065000</v>
      </c>
    </row>
    <row r="303" spans="1:36" s="30" customFormat="1" ht="27" customHeight="1" x14ac:dyDescent="0.15">
      <c r="A303" s="32" t="s">
        <v>149</v>
      </c>
      <c r="B303" s="33">
        <v>299</v>
      </c>
      <c r="C303" s="34" t="s">
        <v>11</v>
      </c>
      <c r="D303" s="34" t="s">
        <v>11</v>
      </c>
      <c r="E303" s="34" t="s">
        <v>126</v>
      </c>
      <c r="F303" s="34"/>
      <c r="G303" s="34" t="s">
        <v>832</v>
      </c>
      <c r="H303" s="34" t="s">
        <v>2140</v>
      </c>
      <c r="I303" s="33">
        <v>6931400</v>
      </c>
      <c r="J303" s="33">
        <v>6299000</v>
      </c>
      <c r="K303" s="33" t="s">
        <v>2663</v>
      </c>
      <c r="L303" s="37">
        <f t="shared" si="46"/>
        <v>-0.10039688839498329</v>
      </c>
      <c r="M303" s="33"/>
      <c r="N303" s="33" t="s">
        <v>24776</v>
      </c>
      <c r="O303" s="33"/>
      <c r="P303" s="153" t="s">
        <v>32722</v>
      </c>
      <c r="Q303" s="33"/>
      <c r="R303" s="33" t="s">
        <v>381</v>
      </c>
      <c r="S303" s="33"/>
      <c r="T303" s="33" t="s">
        <v>2744</v>
      </c>
      <c r="U303" s="97" t="s">
        <v>2956</v>
      </c>
      <c r="V303" s="97" t="s">
        <v>2953</v>
      </c>
      <c r="W303" s="97" t="s">
        <v>2954</v>
      </c>
      <c r="X303" s="97" t="s">
        <v>2953</v>
      </c>
      <c r="Y303" s="97" t="s">
        <v>2953</v>
      </c>
      <c r="Z303" s="97" t="s">
        <v>2953</v>
      </c>
      <c r="AA303" s="97" t="s">
        <v>2953</v>
      </c>
      <c r="AB303" s="126" t="s">
        <v>25053</v>
      </c>
      <c r="AC303" s="29"/>
      <c r="AD303" s="29"/>
      <c r="AE303" s="29"/>
      <c r="AF303" s="137" t="s">
        <v>1404</v>
      </c>
      <c r="AG303" s="30">
        <f t="shared" si="47"/>
        <v>2</v>
      </c>
      <c r="AH303" s="31" t="str">
        <f t="shared" si="48"/>
        <v>KT-110021</v>
      </c>
      <c r="AI303" s="30">
        <v>4025065000</v>
      </c>
      <c r="AJ303" s="102">
        <f>IFERROR(VLOOKUP($C303,'分類(コード表)'!$A$3:$B$38,2,FALSE)*1000000000,0)+IFERROR(VLOOKUP($D303,'分類(コード表)'!$C$3:$D$293,2,FALSE)*1000000,0)+IFERROR(VLOOKUP($E303,'分類(コード表)'!$E$3:$F$353,2,FALSE)*1000,0)+IFERROR(VLOOKUP($F303,'分類(コード表)'!$G$3:$H$255,2,FALSE),0)</f>
        <v>4025065000</v>
      </c>
    </row>
    <row r="304" spans="1:36" s="30" customFormat="1" ht="27" customHeight="1" x14ac:dyDescent="0.15">
      <c r="A304" s="32" t="s">
        <v>149</v>
      </c>
      <c r="B304" s="33">
        <v>300</v>
      </c>
      <c r="C304" s="34" t="s">
        <v>11</v>
      </c>
      <c r="D304" s="34" t="s">
        <v>11</v>
      </c>
      <c r="E304" s="35" t="s">
        <v>126</v>
      </c>
      <c r="F304" s="35"/>
      <c r="G304" s="34" t="s">
        <v>836</v>
      </c>
      <c r="H304" s="36" t="s">
        <v>2144</v>
      </c>
      <c r="I304" s="33">
        <v>1723050</v>
      </c>
      <c r="J304" s="33">
        <v>1768950</v>
      </c>
      <c r="K304" s="33" t="s">
        <v>2477</v>
      </c>
      <c r="L304" s="37">
        <f t="shared" si="46"/>
        <v>2.5947596031544173E-2</v>
      </c>
      <c r="M304" s="33"/>
      <c r="N304" s="33" t="s">
        <v>24776</v>
      </c>
      <c r="O304" s="33"/>
      <c r="P304" s="153" t="s">
        <v>32729</v>
      </c>
      <c r="Q304" s="38"/>
      <c r="R304" s="33" t="s">
        <v>381</v>
      </c>
      <c r="S304" s="33"/>
      <c r="T304" s="33" t="s">
        <v>2744</v>
      </c>
      <c r="U304" s="33" t="s">
        <v>2953</v>
      </c>
      <c r="V304" s="33" t="s">
        <v>2953</v>
      </c>
      <c r="W304" s="33" t="s">
        <v>2954</v>
      </c>
      <c r="X304" s="33" t="s">
        <v>2953</v>
      </c>
      <c r="Y304" s="33" t="s">
        <v>2953</v>
      </c>
      <c r="Z304" s="33" t="s">
        <v>2953</v>
      </c>
      <c r="AA304" s="33" t="s">
        <v>2953</v>
      </c>
      <c r="AB304" s="39" t="s">
        <v>25054</v>
      </c>
      <c r="AC304" s="29"/>
      <c r="AD304" s="29"/>
      <c r="AE304" s="29"/>
      <c r="AF304" s="137" t="s">
        <v>3293</v>
      </c>
      <c r="AG304" s="30">
        <f t="shared" si="47"/>
        <v>2</v>
      </c>
      <c r="AH304" s="31" t="str">
        <f t="shared" si="48"/>
        <v>KT-110028</v>
      </c>
      <c r="AI304" s="30">
        <v>4025065000</v>
      </c>
      <c r="AJ304" s="102">
        <f>IFERROR(VLOOKUP($C304,'分類(コード表)'!$A$3:$B$38,2,FALSE)*1000000000,0)+IFERROR(VLOOKUP($D304,'分類(コード表)'!$C$3:$D$293,2,FALSE)*1000000,0)+IFERROR(VLOOKUP($E304,'分類(コード表)'!$E$3:$F$353,2,FALSE)*1000,0)+IFERROR(VLOOKUP($F304,'分類(コード表)'!$G$3:$H$255,2,FALSE),0)</f>
        <v>4025065000</v>
      </c>
    </row>
    <row r="305" spans="1:36" s="30" customFormat="1" ht="27" customHeight="1" x14ac:dyDescent="0.15">
      <c r="A305" s="32" t="s">
        <v>149</v>
      </c>
      <c r="B305" s="33">
        <v>301</v>
      </c>
      <c r="C305" s="34" t="s">
        <v>11</v>
      </c>
      <c r="D305" s="34" t="s">
        <v>11</v>
      </c>
      <c r="E305" s="35" t="s">
        <v>126</v>
      </c>
      <c r="F305" s="35"/>
      <c r="G305" s="34" t="s">
        <v>844</v>
      </c>
      <c r="H305" s="36" t="s">
        <v>2149</v>
      </c>
      <c r="I305" s="33">
        <v>739968.5</v>
      </c>
      <c r="J305" s="33">
        <v>739968.5</v>
      </c>
      <c r="K305" s="33" t="s">
        <v>2668</v>
      </c>
      <c r="L305" s="37">
        <f t="shared" si="46"/>
        <v>0</v>
      </c>
      <c r="M305" s="33"/>
      <c r="N305" s="33" t="s">
        <v>24776</v>
      </c>
      <c r="O305" s="33"/>
      <c r="P305" s="153" t="s">
        <v>32758</v>
      </c>
      <c r="Q305" s="38"/>
      <c r="R305" s="33"/>
      <c r="S305" s="33"/>
      <c r="T305" s="33" t="s">
        <v>2744</v>
      </c>
      <c r="U305" s="33" t="s">
        <v>2953</v>
      </c>
      <c r="V305" s="33" t="s">
        <v>2953</v>
      </c>
      <c r="W305" s="33" t="s">
        <v>2954</v>
      </c>
      <c r="X305" s="33" t="s">
        <v>2953</v>
      </c>
      <c r="Y305" s="33" t="s">
        <v>2953</v>
      </c>
      <c r="Z305" s="33" t="s">
        <v>2953</v>
      </c>
      <c r="AA305" s="33" t="s">
        <v>2953</v>
      </c>
      <c r="AB305" s="39" t="s">
        <v>25055</v>
      </c>
      <c r="AC305" s="29"/>
      <c r="AD305" s="29"/>
      <c r="AE305" s="29"/>
      <c r="AF305" s="137" t="s">
        <v>1413</v>
      </c>
      <c r="AG305" s="30">
        <f t="shared" si="47"/>
        <v>2</v>
      </c>
      <c r="AH305" s="31" t="str">
        <f t="shared" si="48"/>
        <v>KT-110054</v>
      </c>
      <c r="AI305" s="30">
        <v>4025065000</v>
      </c>
      <c r="AJ305" s="102">
        <f>IFERROR(VLOOKUP($C305,'分類(コード表)'!$A$3:$B$38,2,FALSE)*1000000000,0)+IFERROR(VLOOKUP($D305,'分類(コード表)'!$C$3:$D$293,2,FALSE)*1000000,0)+IFERROR(VLOOKUP($E305,'分類(コード表)'!$E$3:$F$353,2,FALSE)*1000,0)+IFERROR(VLOOKUP($F305,'分類(コード表)'!$G$3:$H$255,2,FALSE),0)</f>
        <v>4025065000</v>
      </c>
    </row>
    <row r="306" spans="1:36" s="30" customFormat="1" ht="27" customHeight="1" x14ac:dyDescent="0.15">
      <c r="A306" s="32" t="s">
        <v>149</v>
      </c>
      <c r="B306" s="33">
        <v>302</v>
      </c>
      <c r="C306" s="34" t="s">
        <v>11</v>
      </c>
      <c r="D306" s="34" t="s">
        <v>11</v>
      </c>
      <c r="E306" s="35" t="s">
        <v>126</v>
      </c>
      <c r="F306" s="35"/>
      <c r="G306" s="34" t="s">
        <v>2420</v>
      </c>
      <c r="H306" s="36" t="s">
        <v>2428</v>
      </c>
      <c r="I306" s="33">
        <v>6537400</v>
      </c>
      <c r="J306" s="33">
        <v>6039000</v>
      </c>
      <c r="K306" s="33" t="s">
        <v>2663</v>
      </c>
      <c r="L306" s="37">
        <f t="shared" si="46"/>
        <v>-8.2530220235138341E-2</v>
      </c>
      <c r="M306" s="33"/>
      <c r="N306" s="33" t="s">
        <v>24776</v>
      </c>
      <c r="O306" s="33"/>
      <c r="P306" s="153" t="s">
        <v>3272</v>
      </c>
      <c r="Q306" s="33"/>
      <c r="R306" s="33"/>
      <c r="S306" s="33"/>
      <c r="T306" s="33" t="s">
        <v>2744</v>
      </c>
      <c r="U306" s="33" t="s">
        <v>2953</v>
      </c>
      <c r="V306" s="33" t="s">
        <v>2953</v>
      </c>
      <c r="W306" s="33" t="s">
        <v>2954</v>
      </c>
      <c r="X306" s="33" t="s">
        <v>2953</v>
      </c>
      <c r="Y306" s="33" t="s">
        <v>2954</v>
      </c>
      <c r="Z306" s="33" t="s">
        <v>2953</v>
      </c>
      <c r="AA306" s="33" t="s">
        <v>2953</v>
      </c>
      <c r="AB306" s="39" t="s">
        <v>25056</v>
      </c>
      <c r="AC306" s="29"/>
      <c r="AD306" s="29"/>
      <c r="AE306" s="29"/>
      <c r="AF306" s="137" t="s">
        <v>3272</v>
      </c>
      <c r="AG306" s="30">
        <f t="shared" si="47"/>
        <v>2</v>
      </c>
      <c r="AH306" s="31" t="str">
        <f t="shared" si="48"/>
        <v>KT-120023</v>
      </c>
      <c r="AI306" s="30">
        <v>4025065000</v>
      </c>
      <c r="AJ306" s="102">
        <f>IFERROR(VLOOKUP($C306,'分類(コード表)'!$A$3:$B$38,2,FALSE)*1000000000,0)+IFERROR(VLOOKUP($D306,'分類(コード表)'!$C$3:$D$293,2,FALSE)*1000000,0)+IFERROR(VLOOKUP($E306,'分類(コード表)'!$E$3:$F$353,2,FALSE)*1000,0)+IFERROR(VLOOKUP($F306,'分類(コード表)'!$G$3:$H$255,2,FALSE),0)</f>
        <v>4025065000</v>
      </c>
    </row>
    <row r="307" spans="1:36" s="30" customFormat="1" ht="27" customHeight="1" x14ac:dyDescent="0.15">
      <c r="A307" s="32" t="s">
        <v>149</v>
      </c>
      <c r="B307" s="33">
        <v>303</v>
      </c>
      <c r="C307" s="34" t="s">
        <v>11</v>
      </c>
      <c r="D307" s="34" t="s">
        <v>11</v>
      </c>
      <c r="E307" s="35" t="s">
        <v>126</v>
      </c>
      <c r="F307" s="35"/>
      <c r="G307" s="34" t="s">
        <v>2421</v>
      </c>
      <c r="H307" s="36" t="s">
        <v>2429</v>
      </c>
      <c r="I307" s="33">
        <v>6207062</v>
      </c>
      <c r="J307" s="33">
        <v>6007062</v>
      </c>
      <c r="K307" s="33" t="s">
        <v>2663</v>
      </c>
      <c r="L307" s="37">
        <f t="shared" si="46"/>
        <v>-3.3294146123346247E-2</v>
      </c>
      <c r="M307" s="33"/>
      <c r="N307" s="33" t="s">
        <v>24776</v>
      </c>
      <c r="O307" s="33"/>
      <c r="P307" s="153" t="s">
        <v>3246</v>
      </c>
      <c r="Q307" s="33"/>
      <c r="R307" s="33"/>
      <c r="S307" s="33"/>
      <c r="T307" s="33" t="s">
        <v>2744</v>
      </c>
      <c r="U307" s="33" t="s">
        <v>2956</v>
      </c>
      <c r="V307" s="33" t="s">
        <v>2953</v>
      </c>
      <c r="W307" s="33" t="s">
        <v>2953</v>
      </c>
      <c r="X307" s="33" t="s">
        <v>2953</v>
      </c>
      <c r="Y307" s="33" t="s">
        <v>2953</v>
      </c>
      <c r="Z307" s="33" t="s">
        <v>2955</v>
      </c>
      <c r="AA307" s="33" t="s">
        <v>2953</v>
      </c>
      <c r="AB307" s="39" t="s">
        <v>25057</v>
      </c>
      <c r="AC307" s="29"/>
      <c r="AD307" s="29"/>
      <c r="AE307" s="29"/>
      <c r="AF307" s="137" t="s">
        <v>3246</v>
      </c>
      <c r="AG307" s="30">
        <f t="shared" si="47"/>
        <v>2</v>
      </c>
      <c r="AH307" s="31" t="str">
        <f t="shared" si="48"/>
        <v>KT-130003</v>
      </c>
      <c r="AI307" s="30">
        <v>4025065000</v>
      </c>
      <c r="AJ307" s="102">
        <f>IFERROR(VLOOKUP($C307,'分類(コード表)'!$A$3:$B$38,2,FALSE)*1000000000,0)+IFERROR(VLOOKUP($D307,'分類(コード表)'!$C$3:$D$293,2,FALSE)*1000000,0)+IFERROR(VLOOKUP($E307,'分類(コード表)'!$E$3:$F$353,2,FALSE)*1000,0)+IFERROR(VLOOKUP($F307,'分類(コード表)'!$G$3:$H$255,2,FALSE),0)</f>
        <v>4025065000</v>
      </c>
    </row>
    <row r="308" spans="1:36" s="30" customFormat="1" ht="27" customHeight="1" x14ac:dyDescent="0.15">
      <c r="A308" s="32" t="s">
        <v>149</v>
      </c>
      <c r="B308" s="33">
        <v>304</v>
      </c>
      <c r="C308" s="34" t="s">
        <v>11</v>
      </c>
      <c r="D308" s="34" t="s">
        <v>11</v>
      </c>
      <c r="E308" s="35" t="s">
        <v>126</v>
      </c>
      <c r="F308" s="35"/>
      <c r="G308" s="34" t="s">
        <v>934</v>
      </c>
      <c r="H308" s="36" t="s">
        <v>2240</v>
      </c>
      <c r="I308" s="33">
        <v>25881</v>
      </c>
      <c r="J308" s="33">
        <v>41544</v>
      </c>
      <c r="K308" s="33" t="s">
        <v>2475</v>
      </c>
      <c r="L308" s="37">
        <f t="shared" si="46"/>
        <v>0.37702195262853844</v>
      </c>
      <c r="M308" s="33"/>
      <c r="N308" s="33" t="s">
        <v>24776</v>
      </c>
      <c r="O308" s="33"/>
      <c r="P308" s="153" t="s">
        <v>1500</v>
      </c>
      <c r="Q308" s="33"/>
      <c r="R308" s="33"/>
      <c r="S308" s="33"/>
      <c r="T308" s="33" t="s">
        <v>2744</v>
      </c>
      <c r="U308" s="33" t="s">
        <v>2953</v>
      </c>
      <c r="V308" s="33" t="s">
        <v>2954</v>
      </c>
      <c r="W308" s="33" t="s">
        <v>2954</v>
      </c>
      <c r="X308" s="33" t="s">
        <v>2953</v>
      </c>
      <c r="Y308" s="33" t="s">
        <v>2953</v>
      </c>
      <c r="Z308" s="33" t="s">
        <v>2953</v>
      </c>
      <c r="AA308" s="33" t="s">
        <v>2953</v>
      </c>
      <c r="AB308" s="39" t="s">
        <v>25058</v>
      </c>
      <c r="AC308" s="29"/>
      <c r="AD308" s="29"/>
      <c r="AE308" s="29"/>
      <c r="AF308" s="137" t="s">
        <v>1500</v>
      </c>
      <c r="AG308" s="30">
        <f t="shared" si="47"/>
        <v>2</v>
      </c>
      <c r="AH308" s="31" t="str">
        <f t="shared" si="48"/>
        <v>KT-140073</v>
      </c>
      <c r="AI308" s="30">
        <v>4025065000</v>
      </c>
      <c r="AJ308" s="102">
        <f>IFERROR(VLOOKUP($C308,'分類(コード表)'!$A$3:$B$38,2,FALSE)*1000000000,0)+IFERROR(VLOOKUP($D308,'分類(コード表)'!$C$3:$D$293,2,FALSE)*1000000,0)+IFERROR(VLOOKUP($E308,'分類(コード表)'!$E$3:$F$353,2,FALSE)*1000,0)+IFERROR(VLOOKUP($F308,'分類(コード表)'!$G$3:$H$255,2,FALSE),0)</f>
        <v>4025065000</v>
      </c>
    </row>
    <row r="309" spans="1:36" s="30" customFormat="1" ht="27" customHeight="1" x14ac:dyDescent="0.15">
      <c r="A309" s="32" t="s">
        <v>149</v>
      </c>
      <c r="B309" s="33">
        <v>305</v>
      </c>
      <c r="C309" s="34" t="s">
        <v>11</v>
      </c>
      <c r="D309" s="34" t="s">
        <v>11</v>
      </c>
      <c r="E309" s="35" t="s">
        <v>126</v>
      </c>
      <c r="F309" s="35"/>
      <c r="G309" s="34" t="s">
        <v>942</v>
      </c>
      <c r="H309" s="36" t="s">
        <v>2246</v>
      </c>
      <c r="I309" s="33">
        <v>27418</v>
      </c>
      <c r="J309" s="33">
        <v>41453</v>
      </c>
      <c r="K309" s="33" t="s">
        <v>2448</v>
      </c>
      <c r="L309" s="37">
        <f t="shared" si="46"/>
        <v>0.33857621885026412</v>
      </c>
      <c r="M309" s="33"/>
      <c r="N309" s="33" t="s">
        <v>24776</v>
      </c>
      <c r="O309" s="33"/>
      <c r="P309" s="153" t="s">
        <v>1506</v>
      </c>
      <c r="Q309" s="33"/>
      <c r="R309" s="33"/>
      <c r="S309" s="33"/>
      <c r="T309" s="33" t="s">
        <v>2744</v>
      </c>
      <c r="U309" s="33" t="s">
        <v>2954</v>
      </c>
      <c r="V309" s="33" t="s">
        <v>2954</v>
      </c>
      <c r="W309" s="33" t="s">
        <v>2953</v>
      </c>
      <c r="X309" s="33" t="s">
        <v>2953</v>
      </c>
      <c r="Y309" s="33" t="s">
        <v>2954</v>
      </c>
      <c r="Z309" s="33" t="s">
        <v>2953</v>
      </c>
      <c r="AA309" s="33" t="s">
        <v>2954</v>
      </c>
      <c r="AB309" s="39" t="s">
        <v>25059</v>
      </c>
      <c r="AC309" s="29"/>
      <c r="AD309" s="29"/>
      <c r="AE309" s="29"/>
      <c r="AF309" s="137" t="s">
        <v>1506</v>
      </c>
      <c r="AG309" s="30">
        <f t="shared" si="47"/>
        <v>2</v>
      </c>
      <c r="AH309" s="31" t="str">
        <f t="shared" si="48"/>
        <v>KT-140119</v>
      </c>
      <c r="AI309" s="30">
        <v>4025065000</v>
      </c>
      <c r="AJ309" s="102">
        <f>IFERROR(VLOOKUP($C309,'分類(コード表)'!$A$3:$B$38,2,FALSE)*1000000000,0)+IFERROR(VLOOKUP($D309,'分類(コード表)'!$C$3:$D$293,2,FALSE)*1000000,0)+IFERROR(VLOOKUP($E309,'分類(コード表)'!$E$3:$F$353,2,FALSE)*1000,0)+IFERROR(VLOOKUP($F309,'分類(コード表)'!$G$3:$H$255,2,FALSE),0)</f>
        <v>4025065000</v>
      </c>
    </row>
    <row r="310" spans="1:36" s="30" customFormat="1" ht="27" customHeight="1" x14ac:dyDescent="0.15">
      <c r="A310" s="32" t="s">
        <v>149</v>
      </c>
      <c r="B310" s="33">
        <v>306</v>
      </c>
      <c r="C310" s="34" t="s">
        <v>11</v>
      </c>
      <c r="D310" s="34" t="s">
        <v>11</v>
      </c>
      <c r="E310" s="35" t="s">
        <v>126</v>
      </c>
      <c r="F310" s="35"/>
      <c r="G310" s="34" t="s">
        <v>25060</v>
      </c>
      <c r="H310" s="36" t="s">
        <v>2292</v>
      </c>
      <c r="I310" s="33">
        <v>8099028</v>
      </c>
      <c r="J310" s="33">
        <v>8108748</v>
      </c>
      <c r="K310" s="33" t="s">
        <v>2707</v>
      </c>
      <c r="L310" s="37">
        <f t="shared" si="46"/>
        <v>1.1987053981700191E-3</v>
      </c>
      <c r="M310" s="33"/>
      <c r="N310" s="33" t="s">
        <v>24776</v>
      </c>
      <c r="O310" s="33"/>
      <c r="P310" s="153" t="s">
        <v>24274</v>
      </c>
      <c r="Q310" s="33"/>
      <c r="R310" s="33"/>
      <c r="S310" s="33"/>
      <c r="T310" s="33" t="s">
        <v>2744</v>
      </c>
      <c r="U310" s="33" t="s">
        <v>2953</v>
      </c>
      <c r="V310" s="33" t="s">
        <v>2953</v>
      </c>
      <c r="W310" s="33" t="s">
        <v>2953</v>
      </c>
      <c r="X310" s="33" t="s">
        <v>2953</v>
      </c>
      <c r="Y310" s="33" t="s">
        <v>2953</v>
      </c>
      <c r="Z310" s="33" t="s">
        <v>2954</v>
      </c>
      <c r="AA310" s="33" t="s">
        <v>2953</v>
      </c>
      <c r="AB310" s="39" t="s">
        <v>25061</v>
      </c>
      <c r="AC310" s="29"/>
      <c r="AD310" s="29"/>
      <c r="AE310" s="29"/>
      <c r="AF310" s="137" t="s">
        <v>1532</v>
      </c>
      <c r="AG310" s="30">
        <f t="shared" si="47"/>
        <v>2</v>
      </c>
      <c r="AH310" s="31" t="str">
        <f t="shared" si="48"/>
        <v>QS-100036</v>
      </c>
      <c r="AI310" s="30">
        <v>4025065000</v>
      </c>
      <c r="AJ310" s="102">
        <f>IFERROR(VLOOKUP($C310,'分類(コード表)'!$A$3:$B$38,2,FALSE)*1000000000,0)+IFERROR(VLOOKUP($D310,'分類(コード表)'!$C$3:$D$293,2,FALSE)*1000000,0)+IFERROR(VLOOKUP($E310,'分類(コード表)'!$E$3:$F$353,2,FALSE)*1000,0)+IFERROR(VLOOKUP($F310,'分類(コード表)'!$G$3:$H$255,2,FALSE),0)</f>
        <v>4025065000</v>
      </c>
    </row>
    <row r="311" spans="1:36" s="30" customFormat="1" ht="27" customHeight="1" x14ac:dyDescent="0.15">
      <c r="A311" s="32" t="s">
        <v>149</v>
      </c>
      <c r="B311" s="33">
        <v>307</v>
      </c>
      <c r="C311" s="34" t="s">
        <v>11</v>
      </c>
      <c r="D311" s="34" t="s">
        <v>11</v>
      </c>
      <c r="E311" s="35" t="s">
        <v>126</v>
      </c>
      <c r="F311" s="35"/>
      <c r="G311" s="34" t="s">
        <v>996</v>
      </c>
      <c r="H311" s="36" t="s">
        <v>2320</v>
      </c>
      <c r="I311" s="33">
        <v>300000</v>
      </c>
      <c r="J311" s="33">
        <v>195000</v>
      </c>
      <c r="K311" s="33" t="s">
        <v>2462</v>
      </c>
      <c r="L311" s="37">
        <f t="shared" si="46"/>
        <v>-0.53846153846153855</v>
      </c>
      <c r="M311" s="33"/>
      <c r="N311" s="33" t="s">
        <v>24776</v>
      </c>
      <c r="O311" s="33"/>
      <c r="P311" s="153" t="s">
        <v>1557</v>
      </c>
      <c r="Q311" s="33"/>
      <c r="R311" s="33"/>
      <c r="S311" s="33"/>
      <c r="T311" s="33" t="s">
        <v>2744</v>
      </c>
      <c r="U311" s="33" t="s">
        <v>2956</v>
      </c>
      <c r="V311" s="33" t="s">
        <v>2954</v>
      </c>
      <c r="W311" s="33" t="s">
        <v>2955</v>
      </c>
      <c r="X311" s="33" t="s">
        <v>2953</v>
      </c>
      <c r="Y311" s="33" t="s">
        <v>2954</v>
      </c>
      <c r="Z311" s="33" t="s">
        <v>2953</v>
      </c>
      <c r="AA311" s="33" t="s">
        <v>2953</v>
      </c>
      <c r="AB311" s="39" t="s">
        <v>25062</v>
      </c>
      <c r="AC311" s="29"/>
      <c r="AD311" s="29"/>
      <c r="AE311" s="29"/>
      <c r="AF311" s="137" t="s">
        <v>1557</v>
      </c>
      <c r="AG311" s="30">
        <f t="shared" si="47"/>
        <v>2</v>
      </c>
      <c r="AH311" s="31" t="str">
        <f t="shared" si="48"/>
        <v>QS-120025</v>
      </c>
      <c r="AI311" s="30">
        <v>4025065000</v>
      </c>
      <c r="AJ311" s="102">
        <f>IFERROR(VLOOKUP($C311,'分類(コード表)'!$A$3:$B$38,2,FALSE)*1000000000,0)+IFERROR(VLOOKUP($D311,'分類(コード表)'!$C$3:$D$293,2,FALSE)*1000000,0)+IFERROR(VLOOKUP($E311,'分類(コード表)'!$E$3:$F$353,2,FALSE)*1000,0)+IFERROR(VLOOKUP($F311,'分類(コード表)'!$G$3:$H$255,2,FALSE),0)</f>
        <v>4025065000</v>
      </c>
    </row>
    <row r="312" spans="1:36" s="30" customFormat="1" ht="27" customHeight="1" x14ac:dyDescent="0.15">
      <c r="A312" s="32" t="s">
        <v>149</v>
      </c>
      <c r="B312" s="33">
        <v>308</v>
      </c>
      <c r="C312" s="34" t="s">
        <v>11</v>
      </c>
      <c r="D312" s="34" t="s">
        <v>11</v>
      </c>
      <c r="E312" s="35" t="s">
        <v>126</v>
      </c>
      <c r="F312" s="35"/>
      <c r="G312" s="34" t="s">
        <v>1057</v>
      </c>
      <c r="H312" s="36" t="s">
        <v>2408</v>
      </c>
      <c r="I312" s="33">
        <v>112500</v>
      </c>
      <c r="J312" s="33">
        <v>255700</v>
      </c>
      <c r="K312" s="33" t="s">
        <v>2440</v>
      </c>
      <c r="L312" s="37">
        <f t="shared" si="46"/>
        <v>0.56003128666405944</v>
      </c>
      <c r="M312" s="33"/>
      <c r="N312" s="33" t="s">
        <v>24776</v>
      </c>
      <c r="O312" s="33"/>
      <c r="P312" s="153" t="s">
        <v>1622</v>
      </c>
      <c r="Q312" s="33" t="s">
        <v>578</v>
      </c>
      <c r="R312" s="33"/>
      <c r="S312" s="33"/>
      <c r="T312" s="33" t="s">
        <v>2744</v>
      </c>
      <c r="U312" s="33" t="s">
        <v>2954</v>
      </c>
      <c r="V312" s="33" t="s">
        <v>2954</v>
      </c>
      <c r="W312" s="33" t="s">
        <v>2955</v>
      </c>
      <c r="X312" s="33" t="s">
        <v>2954</v>
      </c>
      <c r="Y312" s="33" t="s">
        <v>2954</v>
      </c>
      <c r="Z312" s="33" t="s">
        <v>2953</v>
      </c>
      <c r="AA312" s="33" t="s">
        <v>2954</v>
      </c>
      <c r="AB312" s="39" t="s">
        <v>25063</v>
      </c>
      <c r="AC312" s="29"/>
      <c r="AD312" s="29"/>
      <c r="AE312" s="29"/>
      <c r="AF312" s="137" t="s">
        <v>1622</v>
      </c>
      <c r="AG312" s="30">
        <f t="shared" si="47"/>
        <v>2</v>
      </c>
      <c r="AH312" s="31" t="str">
        <f t="shared" si="48"/>
        <v>TH-120031</v>
      </c>
      <c r="AI312" s="30">
        <v>4025065000</v>
      </c>
      <c r="AJ312" s="102">
        <f>IFERROR(VLOOKUP($C312,'分類(コード表)'!$A$3:$B$38,2,FALSE)*1000000000,0)+IFERROR(VLOOKUP($D312,'分類(コード表)'!$C$3:$D$293,2,FALSE)*1000000,0)+IFERROR(VLOOKUP($E312,'分類(コード表)'!$E$3:$F$353,2,FALSE)*1000,0)+IFERROR(VLOOKUP($F312,'分類(コード表)'!$G$3:$H$255,2,FALSE),0)</f>
        <v>4025065000</v>
      </c>
    </row>
    <row r="313" spans="1:36" s="30" customFormat="1" ht="27" customHeight="1" x14ac:dyDescent="0.15">
      <c r="A313" s="32" t="s">
        <v>149</v>
      </c>
      <c r="B313" s="33">
        <v>309</v>
      </c>
      <c r="C313" s="34" t="s">
        <v>11</v>
      </c>
      <c r="D313" s="34" t="s">
        <v>11</v>
      </c>
      <c r="E313" s="35" t="s">
        <v>126</v>
      </c>
      <c r="F313" s="35"/>
      <c r="G313" s="34" t="s">
        <v>1063</v>
      </c>
      <c r="H313" s="36" t="s">
        <v>2413</v>
      </c>
      <c r="I313" s="33">
        <v>40800</v>
      </c>
      <c r="J313" s="33">
        <v>24000</v>
      </c>
      <c r="K313" s="33" t="s">
        <v>2434</v>
      </c>
      <c r="L313" s="37">
        <f t="shared" si="46"/>
        <v>-0.7</v>
      </c>
      <c r="M313" s="33"/>
      <c r="N313" s="33" t="s">
        <v>24776</v>
      </c>
      <c r="O313" s="33"/>
      <c r="P313" s="153" t="s">
        <v>1625</v>
      </c>
      <c r="Q313" s="33"/>
      <c r="R313" s="33"/>
      <c r="S313" s="33"/>
      <c r="T313" s="33" t="s">
        <v>2744</v>
      </c>
      <c r="U313" s="33" t="s">
        <v>2956</v>
      </c>
      <c r="V313" s="33" t="s">
        <v>2953</v>
      </c>
      <c r="W313" s="33" t="s">
        <v>2954</v>
      </c>
      <c r="X313" s="33" t="s">
        <v>2953</v>
      </c>
      <c r="Y313" s="33" t="s">
        <v>2953</v>
      </c>
      <c r="Z313" s="33" t="s">
        <v>2953</v>
      </c>
      <c r="AA313" s="33" t="s">
        <v>2953</v>
      </c>
      <c r="AB313" s="39" t="s">
        <v>25064</v>
      </c>
      <c r="AC313" s="29"/>
      <c r="AD313" s="29"/>
      <c r="AE313" s="29"/>
      <c r="AF313" s="137" t="s">
        <v>1625</v>
      </c>
      <c r="AG313" s="30">
        <f t="shared" si="47"/>
        <v>2</v>
      </c>
      <c r="AH313" s="31" t="str">
        <f t="shared" si="48"/>
        <v>TH-140011</v>
      </c>
      <c r="AI313" s="30">
        <v>4025065000</v>
      </c>
      <c r="AJ313" s="102">
        <f>IFERROR(VLOOKUP($C313,'分類(コード表)'!$A$3:$B$38,2,FALSE)*1000000000,0)+IFERROR(VLOOKUP($D313,'分類(コード表)'!$C$3:$D$293,2,FALSE)*1000000,0)+IFERROR(VLOOKUP($E313,'分類(コード表)'!$E$3:$F$353,2,FALSE)*1000,0)+IFERROR(VLOOKUP($F313,'分類(コード表)'!$G$3:$H$255,2,FALSE),0)</f>
        <v>4025065000</v>
      </c>
    </row>
    <row r="314" spans="1:36" s="30" customFormat="1" ht="27" customHeight="1" x14ac:dyDescent="0.15">
      <c r="A314" s="32" t="s">
        <v>149</v>
      </c>
      <c r="B314" s="33">
        <v>310</v>
      </c>
      <c r="C314" s="34" t="s">
        <v>11</v>
      </c>
      <c r="D314" s="34" t="s">
        <v>11</v>
      </c>
      <c r="E314" s="35" t="s">
        <v>126</v>
      </c>
      <c r="F314" s="35"/>
      <c r="G314" s="34" t="s">
        <v>18132</v>
      </c>
      <c r="H314" s="36" t="s">
        <v>18133</v>
      </c>
      <c r="I314" s="33">
        <v>60892</v>
      </c>
      <c r="J314" s="33">
        <v>77500</v>
      </c>
      <c r="K314" s="33" t="s">
        <v>22083</v>
      </c>
      <c r="L314" s="37">
        <f t="shared" si="46"/>
        <v>0.21429677419354842</v>
      </c>
      <c r="M314" s="33"/>
      <c r="N314" s="33" t="s">
        <v>24776</v>
      </c>
      <c r="O314" s="33"/>
      <c r="P314" s="153" t="s">
        <v>3039</v>
      </c>
      <c r="Q314" s="33" t="s">
        <v>578</v>
      </c>
      <c r="R314" s="33"/>
      <c r="S314" s="33"/>
      <c r="T314" s="33" t="s">
        <v>2744</v>
      </c>
      <c r="U314" s="33" t="s">
        <v>2954</v>
      </c>
      <c r="V314" s="33" t="s">
        <v>2953</v>
      </c>
      <c r="W314" s="33" t="s">
        <v>2953</v>
      </c>
      <c r="X314" s="33" t="s">
        <v>2954</v>
      </c>
      <c r="Y314" s="33" t="s">
        <v>2954</v>
      </c>
      <c r="Z314" s="33" t="s">
        <v>2954</v>
      </c>
      <c r="AA314" s="33" t="s">
        <v>2954</v>
      </c>
      <c r="AB314" s="39" t="s">
        <v>25065</v>
      </c>
      <c r="AC314" s="29"/>
      <c r="AD314" s="29"/>
      <c r="AE314" s="29"/>
      <c r="AF314" s="137" t="s">
        <v>3039</v>
      </c>
      <c r="AG314" s="30">
        <f t="shared" si="47"/>
        <v>2</v>
      </c>
      <c r="AH314" s="31" t="str">
        <f t="shared" si="48"/>
        <v>KT-160121</v>
      </c>
      <c r="AI314" s="30">
        <v>4025065000</v>
      </c>
      <c r="AJ314" s="102">
        <f>IFERROR(VLOOKUP($C314,'分類(コード表)'!$A$3:$B$38,2,FALSE)*1000000000,0)+IFERROR(VLOOKUP($D314,'分類(コード表)'!$C$3:$D$293,2,FALSE)*1000000,0)+IFERROR(VLOOKUP($E314,'分類(コード表)'!$E$3:$F$353,2,FALSE)*1000,0)+IFERROR(VLOOKUP($F314,'分類(コード表)'!$G$3:$H$255,2,FALSE),0)</f>
        <v>4025065000</v>
      </c>
    </row>
    <row r="315" spans="1:36" s="30" customFormat="1" ht="27" customHeight="1" x14ac:dyDescent="0.15">
      <c r="A315" s="32" t="s">
        <v>149</v>
      </c>
      <c r="B315" s="33">
        <v>311</v>
      </c>
      <c r="C315" s="34" t="s">
        <v>11</v>
      </c>
      <c r="D315" s="34" t="s">
        <v>11</v>
      </c>
      <c r="E315" s="35" t="s">
        <v>126</v>
      </c>
      <c r="F315" s="35"/>
      <c r="G315" s="34" t="s">
        <v>17579</v>
      </c>
      <c r="H315" s="36" t="s">
        <v>17580</v>
      </c>
      <c r="I315" s="33">
        <v>5905400</v>
      </c>
      <c r="J315" s="33">
        <v>5359000</v>
      </c>
      <c r="K315" s="33" t="s">
        <v>22163</v>
      </c>
      <c r="L315" s="37">
        <f t="shared" si="46"/>
        <v>-0.1019593207688001</v>
      </c>
      <c r="M315" s="33"/>
      <c r="N315" s="33" t="s">
        <v>24776</v>
      </c>
      <c r="O315" s="33"/>
      <c r="P315" s="153" t="s">
        <v>3227</v>
      </c>
      <c r="Q315" s="33" t="s">
        <v>503</v>
      </c>
      <c r="R315" s="33"/>
      <c r="S315" s="33"/>
      <c r="T315" s="33" t="s">
        <v>2744</v>
      </c>
      <c r="U315" s="33" t="s">
        <v>2956</v>
      </c>
      <c r="V315" s="33" t="s">
        <v>2953</v>
      </c>
      <c r="W315" s="33" t="s">
        <v>2954</v>
      </c>
      <c r="X315" s="33" t="s">
        <v>2953</v>
      </c>
      <c r="Y315" s="33" t="s">
        <v>2953</v>
      </c>
      <c r="Z315" s="33" t="s">
        <v>2953</v>
      </c>
      <c r="AA315" s="33" t="s">
        <v>2953</v>
      </c>
      <c r="AB315" s="39" t="s">
        <v>25066</v>
      </c>
      <c r="AC315" s="29"/>
      <c r="AD315" s="29"/>
      <c r="AE315" s="29"/>
      <c r="AF315" s="137" t="s">
        <v>3227</v>
      </c>
      <c r="AG315" s="30">
        <f t="shared" si="47"/>
        <v>2</v>
      </c>
      <c r="AH315" s="31" t="str">
        <f t="shared" si="48"/>
        <v>KT-130036</v>
      </c>
      <c r="AI315" s="30">
        <v>4025065000</v>
      </c>
      <c r="AJ315" s="102">
        <f>IFERROR(VLOOKUP($C315,'分類(コード表)'!$A$3:$B$38,2,FALSE)*1000000000,0)+IFERROR(VLOOKUP($D315,'分類(コード表)'!$C$3:$D$293,2,FALSE)*1000000,0)+IFERROR(VLOOKUP($E315,'分類(コード表)'!$E$3:$F$353,2,FALSE)*1000,0)+IFERROR(VLOOKUP($F315,'分類(コード表)'!$G$3:$H$255,2,FALSE),0)</f>
        <v>4025065000</v>
      </c>
    </row>
    <row r="316" spans="1:36" s="30" customFormat="1" ht="27" customHeight="1" x14ac:dyDescent="0.15">
      <c r="A316" s="32" t="s">
        <v>149</v>
      </c>
      <c r="B316" s="33">
        <v>312</v>
      </c>
      <c r="C316" s="34" t="s">
        <v>11</v>
      </c>
      <c r="D316" s="34" t="s">
        <v>11</v>
      </c>
      <c r="E316" s="35" t="s">
        <v>126</v>
      </c>
      <c r="F316" s="35"/>
      <c r="G316" s="34" t="s">
        <v>25067</v>
      </c>
      <c r="H316" s="36" t="s">
        <v>14198</v>
      </c>
      <c r="I316" s="33">
        <v>18250</v>
      </c>
      <c r="J316" s="33">
        <v>16058</v>
      </c>
      <c r="K316" s="33" t="s">
        <v>22174</v>
      </c>
      <c r="L316" s="37">
        <f t="shared" si="46"/>
        <v>-0.13650516876323326</v>
      </c>
      <c r="M316" s="33"/>
      <c r="N316" s="33" t="s">
        <v>24776</v>
      </c>
      <c r="O316" s="33"/>
      <c r="P316" s="153" t="s">
        <v>23720</v>
      </c>
      <c r="Q316" s="33" t="s">
        <v>503</v>
      </c>
      <c r="R316" s="33"/>
      <c r="S316" s="33"/>
      <c r="T316" s="33" t="s">
        <v>2744</v>
      </c>
      <c r="U316" s="33" t="s">
        <v>2953</v>
      </c>
      <c r="V316" s="33" t="s">
        <v>2953</v>
      </c>
      <c r="W316" s="33" t="s">
        <v>2953</v>
      </c>
      <c r="X316" s="33" t="s">
        <v>2953</v>
      </c>
      <c r="Y316" s="33" t="s">
        <v>2953</v>
      </c>
      <c r="Z316" s="33" t="s">
        <v>2953</v>
      </c>
      <c r="AA316" s="33" t="s">
        <v>2953</v>
      </c>
      <c r="AB316" s="39" t="s">
        <v>25068</v>
      </c>
      <c r="AC316" s="29"/>
      <c r="AD316" s="29"/>
      <c r="AE316" s="29"/>
      <c r="AF316" s="137" t="s">
        <v>3297</v>
      </c>
      <c r="AG316" s="30">
        <f t="shared" si="47"/>
        <v>2</v>
      </c>
      <c r="AH316" s="31" t="str">
        <f t="shared" si="48"/>
        <v>HK-110001</v>
      </c>
      <c r="AI316" s="30">
        <v>4025065000</v>
      </c>
      <c r="AJ316" s="102">
        <f>IFERROR(VLOOKUP($C316,'分類(コード表)'!$A$3:$B$38,2,FALSE)*1000000000,0)+IFERROR(VLOOKUP($D316,'分類(コード表)'!$C$3:$D$293,2,FALSE)*1000000,0)+IFERROR(VLOOKUP($E316,'分類(コード表)'!$E$3:$F$353,2,FALSE)*1000,0)+IFERROR(VLOOKUP($F316,'分類(コード表)'!$G$3:$H$255,2,FALSE),0)</f>
        <v>4025065000</v>
      </c>
    </row>
    <row r="317" spans="1:36" s="30" customFormat="1" ht="27" customHeight="1" x14ac:dyDescent="0.15">
      <c r="A317" s="32" t="s">
        <v>149</v>
      </c>
      <c r="B317" s="33">
        <v>313</v>
      </c>
      <c r="C317" s="34" t="s">
        <v>11</v>
      </c>
      <c r="D317" s="34" t="s">
        <v>11</v>
      </c>
      <c r="E317" s="35" t="s">
        <v>126</v>
      </c>
      <c r="F317" s="35" t="s">
        <v>503</v>
      </c>
      <c r="G317" s="34" t="s">
        <v>16114</v>
      </c>
      <c r="H317" s="36" t="s">
        <v>16115</v>
      </c>
      <c r="I317" s="33">
        <v>7164</v>
      </c>
      <c r="J317" s="33">
        <v>23523</v>
      </c>
      <c r="K317" s="33" t="s">
        <v>24464</v>
      </c>
      <c r="L317" s="37">
        <f t="shared" si="46"/>
        <v>0.695447009310037</v>
      </c>
      <c r="M317" s="33"/>
      <c r="N317" s="33"/>
      <c r="O317" s="33"/>
      <c r="P317" s="153" t="s">
        <v>22408</v>
      </c>
      <c r="Q317" s="33" t="s">
        <v>503</v>
      </c>
      <c r="R317" s="33" t="s">
        <v>503</v>
      </c>
      <c r="S317" s="33" t="s">
        <v>503</v>
      </c>
      <c r="T317" s="33" t="s">
        <v>381</v>
      </c>
      <c r="U317" s="33" t="s">
        <v>2954</v>
      </c>
      <c r="V317" s="33" t="s">
        <v>2953</v>
      </c>
      <c r="W317" s="33" t="s">
        <v>2953</v>
      </c>
      <c r="X317" s="33" t="s">
        <v>2953</v>
      </c>
      <c r="Y317" s="33" t="s">
        <v>2953</v>
      </c>
      <c r="Z317" s="33" t="s">
        <v>2954</v>
      </c>
      <c r="AA317" s="33" t="s">
        <v>2953</v>
      </c>
      <c r="AB317" s="39" t="s">
        <v>25069</v>
      </c>
      <c r="AC317" s="29"/>
      <c r="AD317" s="29"/>
      <c r="AE317" s="29"/>
      <c r="AF317" s="137" t="s">
        <v>22408</v>
      </c>
      <c r="AG317" s="30">
        <f t="shared" si="47"/>
        <v>2</v>
      </c>
      <c r="AH317" s="31" t="str">
        <f t="shared" si="48"/>
        <v>KK-180050</v>
      </c>
      <c r="AI317" s="30">
        <v>4025065000</v>
      </c>
      <c r="AJ317" s="102">
        <f>IFERROR(VLOOKUP($C317,'分類(コード表)'!$A$3:$B$38,2,FALSE)*1000000000,0)+IFERROR(VLOOKUP($D317,'分類(コード表)'!$C$3:$D$293,2,FALSE)*1000000,0)+IFERROR(VLOOKUP($E317,'分類(コード表)'!$E$3:$F$353,2,FALSE)*1000,0)+IFERROR(VLOOKUP($F317,'分類(コード表)'!$G$3:$H$255,2,FALSE),0)</f>
        <v>4025065000</v>
      </c>
    </row>
    <row r="318" spans="1:36" s="30" customFormat="1" ht="27" customHeight="1" x14ac:dyDescent="0.15">
      <c r="A318" s="32" t="s">
        <v>149</v>
      </c>
      <c r="B318" s="33">
        <v>314</v>
      </c>
      <c r="C318" s="34" t="s">
        <v>11</v>
      </c>
      <c r="D318" s="34" t="s">
        <v>11</v>
      </c>
      <c r="E318" s="35" t="s">
        <v>126</v>
      </c>
      <c r="F318" s="35" t="s">
        <v>503</v>
      </c>
      <c r="G318" s="34" t="s">
        <v>18629</v>
      </c>
      <c r="H318" s="36" t="s">
        <v>18630</v>
      </c>
      <c r="I318" s="33">
        <v>680408</v>
      </c>
      <c r="J318" s="33">
        <v>720432</v>
      </c>
      <c r="K318" s="33" t="s">
        <v>24465</v>
      </c>
      <c r="L318" s="37">
        <f t="shared" si="46"/>
        <v>5.555555555555558E-2</v>
      </c>
      <c r="M318" s="33"/>
      <c r="N318" s="33"/>
      <c r="O318" s="33"/>
      <c r="P318" s="153" t="s">
        <v>22409</v>
      </c>
      <c r="Q318" s="33" t="s">
        <v>578</v>
      </c>
      <c r="R318" s="33" t="s">
        <v>503</v>
      </c>
      <c r="S318" s="33" t="s">
        <v>503</v>
      </c>
      <c r="T318" s="33" t="s">
        <v>381</v>
      </c>
      <c r="U318" s="33" t="s">
        <v>2954</v>
      </c>
      <c r="V318" s="33" t="s">
        <v>2954</v>
      </c>
      <c r="W318" s="33" t="s">
        <v>2954</v>
      </c>
      <c r="X318" s="33" t="s">
        <v>2953</v>
      </c>
      <c r="Y318" s="33" t="s">
        <v>2954</v>
      </c>
      <c r="Z318" s="33" t="s">
        <v>571</v>
      </c>
      <c r="AA318" s="33" t="s">
        <v>2954</v>
      </c>
      <c r="AB318" s="39" t="s">
        <v>25070</v>
      </c>
      <c r="AC318" s="29"/>
      <c r="AD318" s="29"/>
      <c r="AE318" s="29"/>
      <c r="AF318" s="137" t="s">
        <v>22409</v>
      </c>
      <c r="AG318" s="30">
        <f t="shared" si="47"/>
        <v>2</v>
      </c>
      <c r="AH318" s="31" t="str">
        <f t="shared" si="48"/>
        <v>KT-180115</v>
      </c>
      <c r="AI318" s="30">
        <v>4025065000</v>
      </c>
      <c r="AJ318" s="102">
        <f>IFERROR(VLOOKUP($C318,'分類(コード表)'!$A$3:$B$38,2,FALSE)*1000000000,0)+IFERROR(VLOOKUP($D318,'分類(コード表)'!$C$3:$D$293,2,FALSE)*1000000,0)+IFERROR(VLOOKUP($E318,'分類(コード表)'!$E$3:$F$353,2,FALSE)*1000,0)+IFERROR(VLOOKUP($F318,'分類(コード表)'!$G$3:$H$255,2,FALSE),0)</f>
        <v>4025065000</v>
      </c>
    </row>
    <row r="319" spans="1:36" s="30" customFormat="1" ht="27" customHeight="1" x14ac:dyDescent="0.15">
      <c r="A319" s="32" t="s">
        <v>149</v>
      </c>
      <c r="B319" s="33">
        <v>315</v>
      </c>
      <c r="C319" s="34" t="s">
        <v>11</v>
      </c>
      <c r="D319" s="34" t="s">
        <v>11</v>
      </c>
      <c r="E319" s="35" t="s">
        <v>126</v>
      </c>
      <c r="F319" s="35" t="s">
        <v>503</v>
      </c>
      <c r="G319" s="34" t="s">
        <v>13169</v>
      </c>
      <c r="H319" s="36" t="s">
        <v>13170</v>
      </c>
      <c r="I319" s="33">
        <v>24535</v>
      </c>
      <c r="J319" s="33">
        <v>94785</v>
      </c>
      <c r="K319" s="33" t="s">
        <v>22049</v>
      </c>
      <c r="L319" s="37">
        <f t="shared" si="46"/>
        <v>0.74115102600622462</v>
      </c>
      <c r="M319" s="33"/>
      <c r="N319" s="33"/>
      <c r="O319" s="33"/>
      <c r="P319" s="153" t="s">
        <v>22423</v>
      </c>
      <c r="Q319" s="33" t="s">
        <v>578</v>
      </c>
      <c r="R319" s="33" t="s">
        <v>503</v>
      </c>
      <c r="S319" s="33" t="s">
        <v>503</v>
      </c>
      <c r="T319" s="33" t="s">
        <v>381</v>
      </c>
      <c r="U319" s="33" t="s">
        <v>2954</v>
      </c>
      <c r="V319" s="33" t="s">
        <v>2953</v>
      </c>
      <c r="W319" s="33" t="s">
        <v>2954</v>
      </c>
      <c r="X319" s="33" t="s">
        <v>2953</v>
      </c>
      <c r="Y319" s="33" t="s">
        <v>2954</v>
      </c>
      <c r="Z319" s="33" t="s">
        <v>2954</v>
      </c>
      <c r="AA319" s="33" t="s">
        <v>2954</v>
      </c>
      <c r="AB319" s="39" t="s">
        <v>25071</v>
      </c>
      <c r="AC319" s="29"/>
      <c r="AD319" s="29"/>
      <c r="AE319" s="29"/>
      <c r="AF319" s="137" t="s">
        <v>22423</v>
      </c>
      <c r="AG319" s="30">
        <f t="shared" si="47"/>
        <v>2</v>
      </c>
      <c r="AH319" s="31" t="str">
        <f t="shared" si="48"/>
        <v>CB-180006</v>
      </c>
      <c r="AI319" s="30">
        <v>4025065000</v>
      </c>
      <c r="AJ319" s="102">
        <f>IFERROR(VLOOKUP($C319,'分類(コード表)'!$A$3:$B$38,2,FALSE)*1000000000,0)+IFERROR(VLOOKUP($D319,'分類(コード表)'!$C$3:$D$293,2,FALSE)*1000000,0)+IFERROR(VLOOKUP($E319,'分類(コード表)'!$E$3:$F$353,2,FALSE)*1000,0)+IFERROR(VLOOKUP($F319,'分類(コード表)'!$G$3:$H$255,2,FALSE),0)</f>
        <v>4025065000</v>
      </c>
    </row>
    <row r="320" spans="1:36" s="30" customFormat="1" ht="27" customHeight="1" x14ac:dyDescent="0.15">
      <c r="A320" s="32" t="s">
        <v>149</v>
      </c>
      <c r="B320" s="33">
        <v>316</v>
      </c>
      <c r="C320" s="34" t="s">
        <v>11</v>
      </c>
      <c r="D320" s="34" t="s">
        <v>11</v>
      </c>
      <c r="E320" s="34" t="s">
        <v>126</v>
      </c>
      <c r="F320" s="34" t="s">
        <v>503</v>
      </c>
      <c r="G320" s="34" t="s">
        <v>15729</v>
      </c>
      <c r="H320" s="34" t="s">
        <v>15730</v>
      </c>
      <c r="I320" s="33">
        <v>44320</v>
      </c>
      <c r="J320" s="33">
        <v>57054.32</v>
      </c>
      <c r="K320" s="33" t="s">
        <v>22059</v>
      </c>
      <c r="L320" s="37">
        <f t="shared" si="46"/>
        <v>0.22319642053397537</v>
      </c>
      <c r="M320" s="33"/>
      <c r="N320" s="33"/>
      <c r="O320" s="33"/>
      <c r="P320" s="153" t="s">
        <v>22537</v>
      </c>
      <c r="Q320" s="33" t="s">
        <v>503</v>
      </c>
      <c r="R320" s="33" t="s">
        <v>381</v>
      </c>
      <c r="S320" s="33" t="s">
        <v>503</v>
      </c>
      <c r="T320" s="33" t="s">
        <v>381</v>
      </c>
      <c r="U320" s="97" t="s">
        <v>571</v>
      </c>
      <c r="V320" s="97" t="s">
        <v>571</v>
      </c>
      <c r="W320" s="97" t="s">
        <v>571</v>
      </c>
      <c r="X320" s="97" t="s">
        <v>571</v>
      </c>
      <c r="Y320" s="97" t="s">
        <v>571</v>
      </c>
      <c r="Z320" s="97" t="s">
        <v>571</v>
      </c>
      <c r="AA320" s="97" t="s">
        <v>571</v>
      </c>
      <c r="AB320" s="126" t="s">
        <v>25072</v>
      </c>
      <c r="AC320" s="29"/>
      <c r="AD320" s="29"/>
      <c r="AE320" s="29"/>
      <c r="AF320" s="137" t="s">
        <v>22537</v>
      </c>
      <c r="AG320" s="30">
        <f t="shared" si="47"/>
        <v>2</v>
      </c>
      <c r="AH320" s="31" t="str">
        <f t="shared" si="48"/>
        <v>KK-150005</v>
      </c>
      <c r="AI320" s="30">
        <v>4025065000</v>
      </c>
      <c r="AJ320" s="102">
        <f>IFERROR(VLOOKUP($C320,'分類(コード表)'!$A$3:$B$38,2,FALSE)*1000000000,0)+IFERROR(VLOOKUP($D320,'分類(コード表)'!$C$3:$D$293,2,FALSE)*1000000,0)+IFERROR(VLOOKUP($E320,'分類(コード表)'!$E$3:$F$353,2,FALSE)*1000,0)+IFERROR(VLOOKUP($F320,'分類(コード表)'!$G$3:$H$255,2,FALSE),0)</f>
        <v>4025065000</v>
      </c>
    </row>
    <row r="321" spans="1:36" s="30" customFormat="1" ht="27" customHeight="1" x14ac:dyDescent="0.15">
      <c r="A321" s="32" t="s">
        <v>149</v>
      </c>
      <c r="B321" s="33">
        <v>317</v>
      </c>
      <c r="C321" s="34" t="s">
        <v>11</v>
      </c>
      <c r="D321" s="34" t="s">
        <v>11</v>
      </c>
      <c r="E321" s="34" t="s">
        <v>126</v>
      </c>
      <c r="F321" s="34"/>
      <c r="G321" s="34" t="s">
        <v>18937</v>
      </c>
      <c r="H321" s="34" t="s">
        <v>18938</v>
      </c>
      <c r="I321" s="33">
        <v>28048</v>
      </c>
      <c r="J321" s="33">
        <v>52419.22</v>
      </c>
      <c r="K321" s="33" t="s">
        <v>24734</v>
      </c>
      <c r="L321" s="37">
        <f t="shared" si="46"/>
        <v>0.46492908517143139</v>
      </c>
      <c r="M321" s="33"/>
      <c r="N321" s="33" t="s">
        <v>24776</v>
      </c>
      <c r="O321" s="33"/>
      <c r="P321" s="153" t="s">
        <v>26521</v>
      </c>
      <c r="Q321" s="33" t="s">
        <v>578</v>
      </c>
      <c r="R321" s="33"/>
      <c r="S321" s="33"/>
      <c r="T321" s="33" t="s">
        <v>381</v>
      </c>
      <c r="U321" s="97" t="s">
        <v>26702</v>
      </c>
      <c r="V321" s="97" t="s">
        <v>26702</v>
      </c>
      <c r="W321" s="97" t="s">
        <v>26701</v>
      </c>
      <c r="X321" s="97" t="s">
        <v>26702</v>
      </c>
      <c r="Y321" s="97" t="s">
        <v>26702</v>
      </c>
      <c r="Z321" s="97" t="s">
        <v>26701</v>
      </c>
      <c r="AA321" s="97" t="s">
        <v>26702</v>
      </c>
      <c r="AB321" s="126" t="s">
        <v>26735</v>
      </c>
      <c r="AC321" s="29"/>
      <c r="AD321" s="29"/>
      <c r="AE321" s="29"/>
      <c r="AF321" s="137" t="s">
        <v>26521</v>
      </c>
      <c r="AG321" s="30">
        <f t="shared" ref="AG321" si="49">LEN(LEFT(AF321,FIND("-",AF321)-1))</f>
        <v>2</v>
      </c>
      <c r="AH321" s="31" t="str">
        <f t="shared" ref="AH321" si="50">LEFT(AF321,FIND("-",AF321)+6)</f>
        <v>KT-190124</v>
      </c>
      <c r="AJ321" s="102"/>
    </row>
    <row r="322" spans="1:36" s="30" customFormat="1" ht="27" customHeight="1" x14ac:dyDescent="0.15">
      <c r="A322" s="32" t="s">
        <v>149</v>
      </c>
      <c r="B322" s="33">
        <v>318</v>
      </c>
      <c r="C322" s="34" t="s">
        <v>11</v>
      </c>
      <c r="D322" s="34" t="s">
        <v>11</v>
      </c>
      <c r="E322" s="34" t="s">
        <v>126</v>
      </c>
      <c r="F322" s="34"/>
      <c r="G322" s="34" t="s">
        <v>18633</v>
      </c>
      <c r="H322" s="34" t="s">
        <v>18634</v>
      </c>
      <c r="I322" s="33">
        <v>150120</v>
      </c>
      <c r="J322" s="33">
        <v>250830</v>
      </c>
      <c r="K322" s="33" t="s">
        <v>24497</v>
      </c>
      <c r="L322" s="37">
        <f t="shared" si="46"/>
        <v>0.40150699677072121</v>
      </c>
      <c r="M322" s="33"/>
      <c r="N322" s="33" t="s">
        <v>24776</v>
      </c>
      <c r="O322" s="33"/>
      <c r="P322" s="153" t="s">
        <v>26888</v>
      </c>
      <c r="Q322" s="33" t="s">
        <v>578</v>
      </c>
      <c r="R322" s="33"/>
      <c r="S322" s="33"/>
      <c r="T322" s="33" t="s">
        <v>381</v>
      </c>
      <c r="U322" s="97" t="s">
        <v>37308</v>
      </c>
      <c r="V322" s="97" t="s">
        <v>2974</v>
      </c>
      <c r="W322" s="97" t="s">
        <v>26734</v>
      </c>
      <c r="X322" s="97" t="s">
        <v>37308</v>
      </c>
      <c r="Y322" s="97" t="s">
        <v>37308</v>
      </c>
      <c r="Z322" s="97" t="s">
        <v>37308</v>
      </c>
      <c r="AA322" s="97" t="s">
        <v>37308</v>
      </c>
      <c r="AB322" s="126" t="s">
        <v>37326</v>
      </c>
      <c r="AC322" s="29"/>
      <c r="AD322" s="29"/>
      <c r="AE322" s="29"/>
      <c r="AF322" s="137" t="s">
        <v>26888</v>
      </c>
      <c r="AG322" s="30">
        <f t="shared" ref="AG322" si="51">LEN(LEFT(AF322,FIND("-",AF322)-1))</f>
        <v>2</v>
      </c>
      <c r="AH322" s="31" t="str">
        <f t="shared" ref="AH322" si="52">LEFT(AF322,FIND("-",AF322)+6)</f>
        <v>KT-180117</v>
      </c>
      <c r="AJ322" s="102"/>
    </row>
    <row r="323" spans="1:36" s="30" customFormat="1" ht="27" customHeight="1" x14ac:dyDescent="0.15">
      <c r="A323" s="32" t="s">
        <v>149</v>
      </c>
      <c r="B323" s="33">
        <v>319</v>
      </c>
      <c r="C323" s="34" t="s">
        <v>11</v>
      </c>
      <c r="D323" s="34" t="s">
        <v>11</v>
      </c>
      <c r="E323" s="34" t="s">
        <v>410</v>
      </c>
      <c r="F323" s="34"/>
      <c r="G323" s="34" t="s">
        <v>25073</v>
      </c>
      <c r="H323" s="34" t="s">
        <v>1656</v>
      </c>
      <c r="I323" s="33">
        <v>8330000</v>
      </c>
      <c r="J323" s="33">
        <v>16000000</v>
      </c>
      <c r="K323" s="33" t="s">
        <v>2442</v>
      </c>
      <c r="L323" s="37">
        <f t="shared" si="46"/>
        <v>0.479375</v>
      </c>
      <c r="M323" s="33"/>
      <c r="N323" s="33" t="s">
        <v>24776</v>
      </c>
      <c r="O323" s="33"/>
      <c r="P323" s="153" t="s">
        <v>3858</v>
      </c>
      <c r="Q323" s="33"/>
      <c r="R323" s="33"/>
      <c r="S323" s="33"/>
      <c r="T323" s="97" t="s">
        <v>2744</v>
      </c>
      <c r="U323" s="33" t="s">
        <v>2954</v>
      </c>
      <c r="V323" s="33" t="s">
        <v>2953</v>
      </c>
      <c r="W323" s="33" t="s">
        <v>2954</v>
      </c>
      <c r="X323" s="33" t="s">
        <v>2953</v>
      </c>
      <c r="Y323" s="33" t="s">
        <v>2953</v>
      </c>
      <c r="Z323" s="33" t="s">
        <v>2953</v>
      </c>
      <c r="AA323" s="33" t="s">
        <v>2953</v>
      </c>
      <c r="AB323" s="126" t="s">
        <v>25074</v>
      </c>
      <c r="AC323" s="29"/>
      <c r="AD323" s="29"/>
      <c r="AE323" s="29"/>
      <c r="AF323" s="137" t="s">
        <v>3858</v>
      </c>
      <c r="AG323" s="30">
        <f t="shared" si="47"/>
        <v>2</v>
      </c>
      <c r="AH323" s="31" t="str">
        <f t="shared" si="48"/>
        <v>CB-090003</v>
      </c>
      <c r="AI323" s="30">
        <v>4025066000</v>
      </c>
      <c r="AJ323" s="102">
        <f>IFERROR(VLOOKUP($C323,'分類(コード表)'!$A$3:$B$38,2,FALSE)*1000000000,0)+IFERROR(VLOOKUP($D323,'分類(コード表)'!$C$3:$D$293,2,FALSE)*1000000,0)+IFERROR(VLOOKUP($E323,'分類(コード表)'!$E$3:$F$353,2,FALSE)*1000,0)+IFERROR(VLOOKUP($F323,'分類(コード表)'!$G$3:$H$255,2,FALSE),0)</f>
        <v>4025066000</v>
      </c>
    </row>
    <row r="324" spans="1:36" s="30" customFormat="1" ht="27" customHeight="1" x14ac:dyDescent="0.15">
      <c r="A324" s="32" t="s">
        <v>149</v>
      </c>
      <c r="B324" s="33">
        <v>320</v>
      </c>
      <c r="C324" s="34" t="s">
        <v>11</v>
      </c>
      <c r="D324" s="34" t="s">
        <v>11</v>
      </c>
      <c r="E324" s="35" t="s">
        <v>410</v>
      </c>
      <c r="F324" s="35"/>
      <c r="G324" s="34" t="s">
        <v>25075</v>
      </c>
      <c r="H324" s="36" t="s">
        <v>1688</v>
      </c>
      <c r="I324" s="33">
        <v>720000</v>
      </c>
      <c r="J324" s="33">
        <v>189000</v>
      </c>
      <c r="K324" s="33" t="s">
        <v>2462</v>
      </c>
      <c r="L324" s="37">
        <f t="shared" si="46"/>
        <v>-2.8095238095238093</v>
      </c>
      <c r="M324" s="33"/>
      <c r="N324" s="33" t="s">
        <v>24776</v>
      </c>
      <c r="O324" s="33"/>
      <c r="P324" s="153" t="s">
        <v>23608</v>
      </c>
      <c r="Q324" s="38"/>
      <c r="R324" s="33"/>
      <c r="S324" s="33"/>
      <c r="T324" s="33" t="s">
        <v>2744</v>
      </c>
      <c r="U324" s="33" t="s">
        <v>2956</v>
      </c>
      <c r="V324" s="33" t="s">
        <v>2953</v>
      </c>
      <c r="W324" s="33" t="s">
        <v>2954</v>
      </c>
      <c r="X324" s="33" t="s">
        <v>2953</v>
      </c>
      <c r="Y324" s="33" t="s">
        <v>2953</v>
      </c>
      <c r="Z324" s="33" t="s">
        <v>2953</v>
      </c>
      <c r="AA324" s="33" t="s">
        <v>2953</v>
      </c>
      <c r="AB324" s="39" t="s">
        <v>25076</v>
      </c>
      <c r="AC324" s="29"/>
      <c r="AD324" s="29"/>
      <c r="AE324" s="29"/>
      <c r="AF324" s="137" t="s">
        <v>1086</v>
      </c>
      <c r="AG324" s="30">
        <f t="shared" si="47"/>
        <v>2</v>
      </c>
      <c r="AH324" s="31" t="str">
        <f t="shared" si="48"/>
        <v>CB-100033</v>
      </c>
      <c r="AI324" s="30">
        <v>4025066000</v>
      </c>
      <c r="AJ324" s="102">
        <f>IFERROR(VLOOKUP($C324,'分類(コード表)'!$A$3:$B$38,2,FALSE)*1000000000,0)+IFERROR(VLOOKUP($D324,'分類(コード表)'!$C$3:$D$293,2,FALSE)*1000000,0)+IFERROR(VLOOKUP($E324,'分類(コード表)'!$E$3:$F$353,2,FALSE)*1000,0)+IFERROR(VLOOKUP($F324,'分類(コード表)'!$G$3:$H$255,2,FALSE),0)</f>
        <v>4025066000</v>
      </c>
    </row>
    <row r="325" spans="1:36" s="30" customFormat="1" ht="27" customHeight="1" x14ac:dyDescent="0.15">
      <c r="A325" s="32" t="s">
        <v>149</v>
      </c>
      <c r="B325" s="33">
        <v>321</v>
      </c>
      <c r="C325" s="34" t="s">
        <v>11</v>
      </c>
      <c r="D325" s="34" t="s">
        <v>11</v>
      </c>
      <c r="E325" s="35" t="s">
        <v>410</v>
      </c>
      <c r="F325" s="35"/>
      <c r="G325" s="34" t="s">
        <v>603</v>
      </c>
      <c r="H325" s="36" t="s">
        <v>1704</v>
      </c>
      <c r="I325" s="33">
        <v>135735.84</v>
      </c>
      <c r="J325" s="33">
        <v>170985.36</v>
      </c>
      <c r="K325" s="33" t="s">
        <v>2474</v>
      </c>
      <c r="L325" s="37">
        <f t="shared" si="46"/>
        <v>0.20615519363763068</v>
      </c>
      <c r="M325" s="33"/>
      <c r="N325" s="33" t="s">
        <v>24776</v>
      </c>
      <c r="O325" s="33"/>
      <c r="P325" s="153" t="s">
        <v>27651</v>
      </c>
      <c r="Q325" s="33"/>
      <c r="R325" s="33"/>
      <c r="S325" s="33"/>
      <c r="T325" s="33" t="s">
        <v>2744</v>
      </c>
      <c r="U325" s="33" t="s">
        <v>2954</v>
      </c>
      <c r="V325" s="33" t="s">
        <v>2953</v>
      </c>
      <c r="W325" s="33" t="s">
        <v>2954</v>
      </c>
      <c r="X325" s="33" t="s">
        <v>2953</v>
      </c>
      <c r="Y325" s="33" t="s">
        <v>2953</v>
      </c>
      <c r="Z325" s="33" t="s">
        <v>2953</v>
      </c>
      <c r="AA325" s="33" t="s">
        <v>2953</v>
      </c>
      <c r="AB325" s="39" t="s">
        <v>25077</v>
      </c>
      <c r="AC325" s="29"/>
      <c r="AD325" s="29"/>
      <c r="AE325" s="29"/>
      <c r="AF325" s="137" t="s">
        <v>1101</v>
      </c>
      <c r="AG325" s="30">
        <f t="shared" si="47"/>
        <v>2</v>
      </c>
      <c r="AH325" s="31" t="str">
        <f t="shared" si="48"/>
        <v>CB-110014</v>
      </c>
      <c r="AI325" s="30">
        <v>4025066000</v>
      </c>
      <c r="AJ325" s="102">
        <f>IFERROR(VLOOKUP($C325,'分類(コード表)'!$A$3:$B$38,2,FALSE)*1000000000,0)+IFERROR(VLOOKUP($D325,'分類(コード表)'!$C$3:$D$293,2,FALSE)*1000000,0)+IFERROR(VLOOKUP($E325,'分類(コード表)'!$E$3:$F$353,2,FALSE)*1000,0)+IFERROR(VLOOKUP($F325,'分類(コード表)'!$G$3:$H$255,2,FALSE),0)</f>
        <v>4025066000</v>
      </c>
    </row>
    <row r="326" spans="1:36" s="30" customFormat="1" ht="27" customHeight="1" x14ac:dyDescent="0.15">
      <c r="A326" s="32" t="s">
        <v>149</v>
      </c>
      <c r="B326" s="33">
        <v>322</v>
      </c>
      <c r="C326" s="34" t="s">
        <v>11</v>
      </c>
      <c r="D326" s="34" t="s">
        <v>11</v>
      </c>
      <c r="E326" s="35" t="s">
        <v>410</v>
      </c>
      <c r="F326" s="35"/>
      <c r="G326" s="34" t="s">
        <v>612</v>
      </c>
      <c r="H326" s="36" t="s">
        <v>1719</v>
      </c>
      <c r="I326" s="33">
        <v>101556</v>
      </c>
      <c r="J326" s="33">
        <v>160534.39999999999</v>
      </c>
      <c r="K326" s="33" t="s">
        <v>2477</v>
      </c>
      <c r="L326" s="37">
        <f t="shared" si="46"/>
        <v>0.36738792433272871</v>
      </c>
      <c r="M326" s="33"/>
      <c r="N326" s="33" t="s">
        <v>24776</v>
      </c>
      <c r="O326" s="33"/>
      <c r="P326" s="153" t="s">
        <v>27687</v>
      </c>
      <c r="Q326" s="33" t="s">
        <v>578</v>
      </c>
      <c r="R326" s="33"/>
      <c r="S326" s="33"/>
      <c r="T326" s="33" t="s">
        <v>2744</v>
      </c>
      <c r="U326" s="33" t="s">
        <v>2954</v>
      </c>
      <c r="V326" s="33" t="s">
        <v>2954</v>
      </c>
      <c r="W326" s="33" t="s">
        <v>2954</v>
      </c>
      <c r="X326" s="33" t="s">
        <v>2954</v>
      </c>
      <c r="Y326" s="33" t="s">
        <v>2953</v>
      </c>
      <c r="Z326" s="33" t="s">
        <v>2954</v>
      </c>
      <c r="AA326" s="33" t="s">
        <v>2954</v>
      </c>
      <c r="AB326" s="39" t="s">
        <v>25078</v>
      </c>
      <c r="AC326" s="29"/>
      <c r="AD326" s="29"/>
      <c r="AE326" s="29"/>
      <c r="AF326" s="137" t="s">
        <v>1115</v>
      </c>
      <c r="AG326" s="30">
        <f t="shared" si="47"/>
        <v>2</v>
      </c>
      <c r="AH326" s="31" t="str">
        <f t="shared" si="48"/>
        <v>CB-110047</v>
      </c>
      <c r="AI326" s="30">
        <v>4025066000</v>
      </c>
      <c r="AJ326" s="102">
        <f>IFERROR(VLOOKUP($C326,'分類(コード表)'!$A$3:$B$38,2,FALSE)*1000000000,0)+IFERROR(VLOOKUP($D326,'分類(コード表)'!$C$3:$D$293,2,FALSE)*1000000,0)+IFERROR(VLOOKUP($E326,'分類(コード表)'!$E$3:$F$353,2,FALSE)*1000,0)+IFERROR(VLOOKUP($F326,'分類(コード表)'!$G$3:$H$255,2,FALSE),0)</f>
        <v>4025066000</v>
      </c>
    </row>
    <row r="327" spans="1:36" s="30" customFormat="1" ht="27" customHeight="1" x14ac:dyDescent="0.15">
      <c r="A327" s="32" t="s">
        <v>149</v>
      </c>
      <c r="B327" s="33">
        <v>323</v>
      </c>
      <c r="C327" s="34" t="s">
        <v>11</v>
      </c>
      <c r="D327" s="34" t="s">
        <v>11</v>
      </c>
      <c r="E327" s="35" t="s">
        <v>410</v>
      </c>
      <c r="F327" s="35"/>
      <c r="G327" s="34" t="s">
        <v>25079</v>
      </c>
      <c r="H327" s="36" t="s">
        <v>1757</v>
      </c>
      <c r="I327" s="33">
        <v>52131</v>
      </c>
      <c r="J327" s="33">
        <v>46300</v>
      </c>
      <c r="K327" s="33" t="s">
        <v>2449</v>
      </c>
      <c r="L327" s="37">
        <f t="shared" si="46"/>
        <v>-0.12593952483801285</v>
      </c>
      <c r="M327" s="33"/>
      <c r="N327" s="33" t="s">
        <v>24776</v>
      </c>
      <c r="O327" s="33"/>
      <c r="P327" s="153" t="s">
        <v>4591</v>
      </c>
      <c r="Q327" s="33"/>
      <c r="R327" s="33"/>
      <c r="S327" s="33"/>
      <c r="T327" s="33" t="s">
        <v>2744</v>
      </c>
      <c r="U327" s="33" t="s">
        <v>2953</v>
      </c>
      <c r="V327" s="33" t="s">
        <v>2954</v>
      </c>
      <c r="W327" s="33" t="s">
        <v>2954</v>
      </c>
      <c r="X327" s="33" t="s">
        <v>2953</v>
      </c>
      <c r="Y327" s="33" t="s">
        <v>2954</v>
      </c>
      <c r="Z327" s="33" t="s">
        <v>2954</v>
      </c>
      <c r="AA327" s="33" t="s">
        <v>2953</v>
      </c>
      <c r="AB327" s="39" t="s">
        <v>25080</v>
      </c>
      <c r="AC327" s="29"/>
      <c r="AD327" s="29"/>
      <c r="AE327" s="29"/>
      <c r="AF327" s="137" t="s">
        <v>4591</v>
      </c>
      <c r="AG327" s="30">
        <f t="shared" si="47"/>
        <v>2</v>
      </c>
      <c r="AH327" s="31" t="str">
        <f t="shared" si="48"/>
        <v>CG-090024</v>
      </c>
      <c r="AI327" s="30">
        <v>4025066000</v>
      </c>
      <c r="AJ327" s="102">
        <f>IFERROR(VLOOKUP($C327,'分類(コード表)'!$A$3:$B$38,2,FALSE)*1000000000,0)+IFERROR(VLOOKUP($D327,'分類(コード表)'!$C$3:$D$293,2,FALSE)*1000000,0)+IFERROR(VLOOKUP($E327,'分類(コード表)'!$E$3:$F$353,2,FALSE)*1000,0)+IFERROR(VLOOKUP($F327,'分類(コード表)'!$G$3:$H$255,2,FALSE),0)</f>
        <v>4025066000</v>
      </c>
    </row>
    <row r="328" spans="1:36" s="30" customFormat="1" ht="27" customHeight="1" x14ac:dyDescent="0.15">
      <c r="A328" s="32" t="s">
        <v>149</v>
      </c>
      <c r="B328" s="33">
        <v>324</v>
      </c>
      <c r="C328" s="34" t="s">
        <v>11</v>
      </c>
      <c r="D328" s="34" t="s">
        <v>11</v>
      </c>
      <c r="E328" s="35" t="s">
        <v>410</v>
      </c>
      <c r="F328" s="35"/>
      <c r="G328" s="34" t="s">
        <v>25081</v>
      </c>
      <c r="H328" s="36" t="s">
        <v>1760</v>
      </c>
      <c r="I328" s="33">
        <v>32076</v>
      </c>
      <c r="J328" s="33">
        <v>27831</v>
      </c>
      <c r="K328" s="33" t="s">
        <v>2449</v>
      </c>
      <c r="L328" s="37">
        <f t="shared" si="46"/>
        <v>-0.15252775681793684</v>
      </c>
      <c r="M328" s="33"/>
      <c r="N328" s="33" t="s">
        <v>24776</v>
      </c>
      <c r="O328" s="33"/>
      <c r="P328" s="153" t="s">
        <v>4594</v>
      </c>
      <c r="Q328" s="33"/>
      <c r="R328" s="33"/>
      <c r="S328" s="33"/>
      <c r="T328" s="33" t="s">
        <v>2744</v>
      </c>
      <c r="U328" s="33" t="s">
        <v>2953</v>
      </c>
      <c r="V328" s="33" t="s">
        <v>2953</v>
      </c>
      <c r="W328" s="33" t="s">
        <v>2953</v>
      </c>
      <c r="X328" s="33" t="s">
        <v>2953</v>
      </c>
      <c r="Y328" s="33" t="s">
        <v>2953</v>
      </c>
      <c r="Z328" s="33" t="s">
        <v>2953</v>
      </c>
      <c r="AA328" s="33" t="s">
        <v>2953</v>
      </c>
      <c r="AB328" s="39" t="s">
        <v>25082</v>
      </c>
      <c r="AC328" s="29"/>
      <c r="AD328" s="29"/>
      <c r="AE328" s="29"/>
      <c r="AF328" s="137" t="s">
        <v>4594</v>
      </c>
      <c r="AG328" s="30">
        <f t="shared" si="47"/>
        <v>2</v>
      </c>
      <c r="AH328" s="31" t="str">
        <f t="shared" si="48"/>
        <v>CG-090027</v>
      </c>
      <c r="AI328" s="30">
        <v>4025066000</v>
      </c>
      <c r="AJ328" s="102">
        <f>IFERROR(VLOOKUP($C328,'分類(コード表)'!$A$3:$B$38,2,FALSE)*1000000000,0)+IFERROR(VLOOKUP($D328,'分類(コード表)'!$C$3:$D$293,2,FALSE)*1000000,0)+IFERROR(VLOOKUP($E328,'分類(コード表)'!$E$3:$F$353,2,FALSE)*1000,0)+IFERROR(VLOOKUP($F328,'分類(コード表)'!$G$3:$H$255,2,FALSE),0)</f>
        <v>4025066000</v>
      </c>
    </row>
    <row r="329" spans="1:36" s="30" customFormat="1" ht="27" customHeight="1" x14ac:dyDescent="0.15">
      <c r="A329" s="32" t="s">
        <v>149</v>
      </c>
      <c r="B329" s="33">
        <v>325</v>
      </c>
      <c r="C329" s="34" t="s">
        <v>11</v>
      </c>
      <c r="D329" s="34" t="s">
        <v>11</v>
      </c>
      <c r="E329" s="35" t="s">
        <v>410</v>
      </c>
      <c r="F329" s="35"/>
      <c r="G329" s="34" t="s">
        <v>25083</v>
      </c>
      <c r="H329" s="36" t="s">
        <v>1763</v>
      </c>
      <c r="I329" s="33">
        <v>93192</v>
      </c>
      <c r="J329" s="33">
        <v>95900</v>
      </c>
      <c r="K329" s="33" t="s">
        <v>2505</v>
      </c>
      <c r="L329" s="37">
        <f t="shared" si="46"/>
        <v>2.8237747653806045E-2</v>
      </c>
      <c r="M329" s="33"/>
      <c r="N329" s="33" t="s">
        <v>24776</v>
      </c>
      <c r="O329" s="33"/>
      <c r="P329" s="153" t="s">
        <v>23645</v>
      </c>
      <c r="Q329" s="33"/>
      <c r="R329" s="33"/>
      <c r="S329" s="33"/>
      <c r="T329" s="33" t="s">
        <v>2744</v>
      </c>
      <c r="U329" s="33" t="s">
        <v>2953</v>
      </c>
      <c r="V329" s="33" t="s">
        <v>2953</v>
      </c>
      <c r="W329" s="33" t="s">
        <v>2954</v>
      </c>
      <c r="X329" s="33" t="s">
        <v>2953</v>
      </c>
      <c r="Y329" s="33" t="s">
        <v>2953</v>
      </c>
      <c r="Z329" s="33" t="s">
        <v>2954</v>
      </c>
      <c r="AA329" s="33" t="s">
        <v>2953</v>
      </c>
      <c r="AB329" s="39" t="s">
        <v>25084</v>
      </c>
      <c r="AC329" s="29"/>
      <c r="AD329" s="29"/>
      <c r="AE329" s="29"/>
      <c r="AF329" s="137" t="s">
        <v>1138</v>
      </c>
      <c r="AG329" s="30">
        <f t="shared" si="47"/>
        <v>2</v>
      </c>
      <c r="AH329" s="31" t="str">
        <f t="shared" si="48"/>
        <v>CG-100007</v>
      </c>
      <c r="AI329" s="30">
        <v>4025066000</v>
      </c>
      <c r="AJ329" s="102">
        <f>IFERROR(VLOOKUP($C329,'分類(コード表)'!$A$3:$B$38,2,FALSE)*1000000000,0)+IFERROR(VLOOKUP($D329,'分類(コード表)'!$C$3:$D$293,2,FALSE)*1000000,0)+IFERROR(VLOOKUP($E329,'分類(コード表)'!$E$3:$F$353,2,FALSE)*1000,0)+IFERROR(VLOOKUP($F329,'分類(コード表)'!$G$3:$H$255,2,FALSE),0)</f>
        <v>4025066000</v>
      </c>
    </row>
    <row r="330" spans="1:36" s="30" customFormat="1" ht="27" customHeight="1" x14ac:dyDescent="0.15">
      <c r="A330" s="32" t="s">
        <v>149</v>
      </c>
      <c r="B330" s="33">
        <v>326</v>
      </c>
      <c r="C330" s="34" t="s">
        <v>11</v>
      </c>
      <c r="D330" s="34" t="s">
        <v>11</v>
      </c>
      <c r="E330" s="35" t="s">
        <v>410</v>
      </c>
      <c r="F330" s="35"/>
      <c r="G330" s="34" t="s">
        <v>2417</v>
      </c>
      <c r="H330" s="36" t="s">
        <v>2425</v>
      </c>
      <c r="I330" s="33">
        <v>31400</v>
      </c>
      <c r="J330" s="33">
        <v>28600</v>
      </c>
      <c r="K330" s="33" t="s">
        <v>2448</v>
      </c>
      <c r="L330" s="37">
        <f t="shared" si="46"/>
        <v>-9.7902097902097918E-2</v>
      </c>
      <c r="M330" s="33"/>
      <c r="N330" s="33" t="s">
        <v>24776</v>
      </c>
      <c r="O330" s="33"/>
      <c r="P330" s="153" t="s">
        <v>3031</v>
      </c>
      <c r="Q330" s="38"/>
      <c r="R330" s="33"/>
      <c r="S330" s="33"/>
      <c r="T330" s="33" t="s">
        <v>2744</v>
      </c>
      <c r="U330" s="33" t="s">
        <v>2956</v>
      </c>
      <c r="V330" s="33" t="s">
        <v>2953</v>
      </c>
      <c r="W330" s="33" t="s">
        <v>2954</v>
      </c>
      <c r="X330" s="33" t="s">
        <v>2954</v>
      </c>
      <c r="Y330" s="33" t="s">
        <v>2954</v>
      </c>
      <c r="Z330" s="33" t="s">
        <v>2954</v>
      </c>
      <c r="AA330" s="33" t="s">
        <v>2953</v>
      </c>
      <c r="AB330" s="39" t="s">
        <v>25085</v>
      </c>
      <c r="AC330" s="29"/>
      <c r="AD330" s="29"/>
      <c r="AE330" s="29"/>
      <c r="AF330" s="137" t="s">
        <v>3031</v>
      </c>
      <c r="AG330" s="30">
        <f t="shared" si="47"/>
        <v>2</v>
      </c>
      <c r="AH330" s="31" t="str">
        <f t="shared" si="48"/>
        <v>CG-160015</v>
      </c>
      <c r="AI330" s="30">
        <v>4025066000</v>
      </c>
      <c r="AJ330" s="102">
        <f>IFERROR(VLOOKUP($C330,'分類(コード表)'!$A$3:$B$38,2,FALSE)*1000000000,0)+IFERROR(VLOOKUP($D330,'分類(コード表)'!$C$3:$D$293,2,FALSE)*1000000,0)+IFERROR(VLOOKUP($E330,'分類(コード表)'!$E$3:$F$353,2,FALSE)*1000,0)+IFERROR(VLOOKUP($F330,'分類(コード表)'!$G$3:$H$255,2,FALSE),0)</f>
        <v>4025066000</v>
      </c>
    </row>
    <row r="331" spans="1:36" s="30" customFormat="1" ht="27" customHeight="1" x14ac:dyDescent="0.15">
      <c r="A331" s="32" t="s">
        <v>149</v>
      </c>
      <c r="B331" s="33">
        <v>327</v>
      </c>
      <c r="C331" s="34" t="s">
        <v>11</v>
      </c>
      <c r="D331" s="34" t="s">
        <v>11</v>
      </c>
      <c r="E331" s="35" t="s">
        <v>25086</v>
      </c>
      <c r="F331" s="35"/>
      <c r="G331" s="34" t="s">
        <v>736</v>
      </c>
      <c r="H331" s="36" t="s">
        <v>1899</v>
      </c>
      <c r="I331" s="33">
        <v>46360063.68</v>
      </c>
      <c r="J331" s="33">
        <v>45223518.479999997</v>
      </c>
      <c r="K331" s="33" t="s">
        <v>2567</v>
      </c>
      <c r="L331" s="37">
        <f t="shared" si="46"/>
        <v>-2.5131728759730132E-2</v>
      </c>
      <c r="M331" s="33"/>
      <c r="N331" s="33" t="s">
        <v>24776</v>
      </c>
      <c r="O331" s="33"/>
      <c r="P331" s="153" t="s">
        <v>1253</v>
      </c>
      <c r="Q331" s="38"/>
      <c r="R331" s="33"/>
      <c r="S331" s="33"/>
      <c r="T331" s="33" t="s">
        <v>2744</v>
      </c>
      <c r="U331" s="33" t="s">
        <v>2953</v>
      </c>
      <c r="V331" s="33" t="s">
        <v>2954</v>
      </c>
      <c r="W331" s="33" t="s">
        <v>2954</v>
      </c>
      <c r="X331" s="33" t="s">
        <v>2953</v>
      </c>
      <c r="Y331" s="33" t="s">
        <v>2953</v>
      </c>
      <c r="Z331" s="33" t="s">
        <v>2953</v>
      </c>
      <c r="AA331" s="33" t="s">
        <v>2953</v>
      </c>
      <c r="AB331" s="39" t="s">
        <v>25087</v>
      </c>
      <c r="AC331" s="29"/>
      <c r="AD331" s="29"/>
      <c r="AE331" s="29"/>
      <c r="AF331" s="137" t="s">
        <v>1253</v>
      </c>
      <c r="AG331" s="30">
        <f t="shared" si="47"/>
        <v>2</v>
      </c>
      <c r="AH331" s="31" t="str">
        <f t="shared" si="48"/>
        <v>HK-150002</v>
      </c>
      <c r="AI331" s="30">
        <v>4025066000</v>
      </c>
      <c r="AJ331" s="102">
        <f>IFERROR(VLOOKUP($C331,'分類(コード表)'!$A$3:$B$38,2,FALSE)*1000000000,0)+IFERROR(VLOOKUP($D331,'分類(コード表)'!$C$3:$D$293,2,FALSE)*1000000,0)+IFERROR(VLOOKUP($E331,'分類(コード表)'!$E$3:$F$353,2,FALSE)*1000,0)+IFERROR(VLOOKUP($F331,'分類(コード表)'!$G$3:$H$255,2,FALSE),0)</f>
        <v>4025066000</v>
      </c>
    </row>
    <row r="332" spans="1:36" s="30" customFormat="1" ht="27" customHeight="1" x14ac:dyDescent="0.15">
      <c r="A332" s="32" t="s">
        <v>149</v>
      </c>
      <c r="B332" s="33">
        <v>328</v>
      </c>
      <c r="C332" s="34" t="s">
        <v>11</v>
      </c>
      <c r="D332" s="34" t="s">
        <v>11</v>
      </c>
      <c r="E332" s="35" t="s">
        <v>410</v>
      </c>
      <c r="F332" s="35"/>
      <c r="G332" s="34" t="s">
        <v>740</v>
      </c>
      <c r="H332" s="36" t="s">
        <v>1918</v>
      </c>
      <c r="I332" s="33">
        <v>128207</v>
      </c>
      <c r="J332" s="33">
        <v>36996</v>
      </c>
      <c r="K332" s="33" t="s">
        <v>2574</v>
      </c>
      <c r="L332" s="37">
        <f t="shared" si="46"/>
        <v>-2.4654286949940536</v>
      </c>
      <c r="M332" s="33"/>
      <c r="N332" s="33" t="s">
        <v>24776</v>
      </c>
      <c r="O332" s="33"/>
      <c r="P332" s="153" t="s">
        <v>29536</v>
      </c>
      <c r="Q332" s="38"/>
      <c r="R332" s="33"/>
      <c r="S332" s="33"/>
      <c r="T332" s="33" t="s">
        <v>2744</v>
      </c>
      <c r="U332" s="33" t="s">
        <v>2956</v>
      </c>
      <c r="V332" s="33" t="s">
        <v>2953</v>
      </c>
      <c r="W332" s="33" t="s">
        <v>2954</v>
      </c>
      <c r="X332" s="33" t="s">
        <v>2953</v>
      </c>
      <c r="Y332" s="33" t="s">
        <v>2953</v>
      </c>
      <c r="Z332" s="33" t="s">
        <v>2953</v>
      </c>
      <c r="AA332" s="33" t="s">
        <v>2953</v>
      </c>
      <c r="AB332" s="39" t="s">
        <v>25088</v>
      </c>
      <c r="AC332" s="29"/>
      <c r="AD332" s="29"/>
      <c r="AE332" s="29"/>
      <c r="AF332" s="137" t="s">
        <v>1256</v>
      </c>
      <c r="AG332" s="30">
        <f t="shared" si="47"/>
        <v>2</v>
      </c>
      <c r="AH332" s="31" t="str">
        <f t="shared" si="48"/>
        <v>HR-110011</v>
      </c>
      <c r="AI332" s="30">
        <v>4025066000</v>
      </c>
      <c r="AJ332" s="102">
        <f>IFERROR(VLOOKUP($C332,'分類(コード表)'!$A$3:$B$38,2,FALSE)*1000000000,0)+IFERROR(VLOOKUP($D332,'分類(コード表)'!$C$3:$D$293,2,FALSE)*1000000,0)+IFERROR(VLOOKUP($E332,'分類(コード表)'!$E$3:$F$353,2,FALSE)*1000,0)+IFERROR(VLOOKUP($F332,'分類(コード表)'!$G$3:$H$255,2,FALSE),0)</f>
        <v>4025066000</v>
      </c>
    </row>
    <row r="333" spans="1:36" s="30" customFormat="1" ht="27" customHeight="1" x14ac:dyDescent="0.15">
      <c r="A333" s="32" t="s">
        <v>149</v>
      </c>
      <c r="B333" s="33">
        <v>329</v>
      </c>
      <c r="C333" s="34" t="s">
        <v>11</v>
      </c>
      <c r="D333" s="34" t="s">
        <v>11</v>
      </c>
      <c r="E333" s="35" t="s">
        <v>410</v>
      </c>
      <c r="F333" s="35"/>
      <c r="G333" s="34" t="s">
        <v>25089</v>
      </c>
      <c r="H333" s="36" t="s">
        <v>1976</v>
      </c>
      <c r="I333" s="33">
        <v>1020000</v>
      </c>
      <c r="J333" s="33">
        <v>2772000</v>
      </c>
      <c r="K333" s="33" t="s">
        <v>2462</v>
      </c>
      <c r="L333" s="37">
        <f t="shared" si="46"/>
        <v>0.63203463203463206</v>
      </c>
      <c r="M333" s="33"/>
      <c r="N333" s="33" t="s">
        <v>24776</v>
      </c>
      <c r="O333" s="33"/>
      <c r="P333" s="153" t="s">
        <v>23776</v>
      </c>
      <c r="Q333" s="33"/>
      <c r="R333" s="33"/>
      <c r="S333" s="33"/>
      <c r="T333" s="33" t="s">
        <v>2744</v>
      </c>
      <c r="U333" s="33" t="s">
        <v>571</v>
      </c>
      <c r="V333" s="33" t="s">
        <v>571</v>
      </c>
      <c r="W333" s="33" t="s">
        <v>571</v>
      </c>
      <c r="X333" s="33" t="s">
        <v>571</v>
      </c>
      <c r="Y333" s="33" t="s">
        <v>571</v>
      </c>
      <c r="Z333" s="33" t="s">
        <v>571</v>
      </c>
      <c r="AA333" s="33" t="s">
        <v>571</v>
      </c>
      <c r="AB333" s="39" t="s">
        <v>25090</v>
      </c>
      <c r="AC333" s="29"/>
      <c r="AD333" s="29"/>
      <c r="AE333" s="29"/>
      <c r="AF333" s="137" t="s">
        <v>1282</v>
      </c>
      <c r="AG333" s="30">
        <f t="shared" si="47"/>
        <v>2</v>
      </c>
      <c r="AH333" s="31" t="str">
        <f t="shared" si="48"/>
        <v>KK-100013</v>
      </c>
      <c r="AI333" s="30">
        <v>4025066000</v>
      </c>
      <c r="AJ333" s="102">
        <f>IFERROR(VLOOKUP($C333,'分類(コード表)'!$A$3:$B$38,2,FALSE)*1000000000,0)+IFERROR(VLOOKUP($D333,'分類(コード表)'!$C$3:$D$293,2,FALSE)*1000000,0)+IFERROR(VLOOKUP($E333,'分類(コード表)'!$E$3:$F$353,2,FALSE)*1000,0)+IFERROR(VLOOKUP($F333,'分類(コード表)'!$G$3:$H$255,2,FALSE),0)</f>
        <v>4025066000</v>
      </c>
    </row>
    <row r="334" spans="1:36" s="30" customFormat="1" ht="27" customHeight="1" x14ac:dyDescent="0.15">
      <c r="A334" s="32" t="s">
        <v>149</v>
      </c>
      <c r="B334" s="33">
        <v>330</v>
      </c>
      <c r="C334" s="34" t="s">
        <v>11</v>
      </c>
      <c r="D334" s="34" t="s">
        <v>11</v>
      </c>
      <c r="E334" s="35" t="s">
        <v>410</v>
      </c>
      <c r="F334" s="35"/>
      <c r="G334" s="34" t="s">
        <v>25091</v>
      </c>
      <c r="H334" s="36" t="s">
        <v>1980</v>
      </c>
      <c r="I334" s="33">
        <v>49425</v>
      </c>
      <c r="J334" s="33">
        <v>28300</v>
      </c>
      <c r="K334" s="33" t="s">
        <v>2448</v>
      </c>
      <c r="L334" s="37">
        <f t="shared" si="46"/>
        <v>-0.74646643109540634</v>
      </c>
      <c r="M334" s="33"/>
      <c r="N334" s="33" t="s">
        <v>24776</v>
      </c>
      <c r="O334" s="33"/>
      <c r="P334" s="153" t="s">
        <v>23780</v>
      </c>
      <c r="Q334" s="33"/>
      <c r="R334" s="33"/>
      <c r="S334" s="33"/>
      <c r="T334" s="33" t="s">
        <v>2744</v>
      </c>
      <c r="U334" s="33" t="s">
        <v>2956</v>
      </c>
      <c r="V334" s="33" t="s">
        <v>2953</v>
      </c>
      <c r="W334" s="33" t="s">
        <v>2954</v>
      </c>
      <c r="X334" s="33" t="s">
        <v>2953</v>
      </c>
      <c r="Y334" s="33" t="s">
        <v>2953</v>
      </c>
      <c r="Z334" s="33" t="s">
        <v>2953</v>
      </c>
      <c r="AA334" s="33" t="s">
        <v>2953</v>
      </c>
      <c r="AB334" s="39" t="s">
        <v>25092</v>
      </c>
      <c r="AC334" s="29"/>
      <c r="AD334" s="29"/>
      <c r="AE334" s="29"/>
      <c r="AF334" s="137" t="s">
        <v>1286</v>
      </c>
      <c r="AG334" s="30">
        <f t="shared" si="47"/>
        <v>2</v>
      </c>
      <c r="AH334" s="31" t="str">
        <f t="shared" si="48"/>
        <v>KK-100024</v>
      </c>
      <c r="AI334" s="30">
        <v>4025066000</v>
      </c>
      <c r="AJ334" s="102">
        <f>IFERROR(VLOOKUP($C334,'分類(コード表)'!$A$3:$B$38,2,FALSE)*1000000000,0)+IFERROR(VLOOKUP($D334,'分類(コード表)'!$C$3:$D$293,2,FALSE)*1000000,0)+IFERROR(VLOOKUP($E334,'分類(コード表)'!$E$3:$F$353,2,FALSE)*1000,0)+IFERROR(VLOOKUP($F334,'分類(コード表)'!$G$3:$H$255,2,FALSE),0)</f>
        <v>4025066000</v>
      </c>
    </row>
    <row r="335" spans="1:36" s="30" customFormat="1" ht="27" customHeight="1" x14ac:dyDescent="0.15">
      <c r="A335" s="32" t="s">
        <v>149</v>
      </c>
      <c r="B335" s="33">
        <v>331</v>
      </c>
      <c r="C335" s="34" t="s">
        <v>11</v>
      </c>
      <c r="D335" s="34" t="s">
        <v>11</v>
      </c>
      <c r="E335" s="35" t="s">
        <v>410</v>
      </c>
      <c r="F335" s="35"/>
      <c r="G335" s="34" t="s">
        <v>814</v>
      </c>
      <c r="H335" s="36" t="s">
        <v>2055</v>
      </c>
      <c r="I335" s="33">
        <v>1675113</v>
      </c>
      <c r="J335" s="33">
        <v>1615657</v>
      </c>
      <c r="K335" s="33" t="s">
        <v>2477</v>
      </c>
      <c r="L335" s="37">
        <f t="shared" si="46"/>
        <v>-3.6799890075678299E-2</v>
      </c>
      <c r="M335" s="33"/>
      <c r="N335" s="33" t="s">
        <v>24776</v>
      </c>
      <c r="O335" s="33"/>
      <c r="P335" s="153" t="s">
        <v>1356</v>
      </c>
      <c r="Q335" s="33"/>
      <c r="R335" s="33"/>
      <c r="S335" s="33"/>
      <c r="T335" s="33" t="s">
        <v>2744</v>
      </c>
      <c r="U335" s="33" t="s">
        <v>2953</v>
      </c>
      <c r="V335" s="33" t="s">
        <v>2953</v>
      </c>
      <c r="W335" s="33" t="s">
        <v>2954</v>
      </c>
      <c r="X335" s="33" t="s">
        <v>2953</v>
      </c>
      <c r="Y335" s="33" t="s">
        <v>2954</v>
      </c>
      <c r="Z335" s="33" t="s">
        <v>2954</v>
      </c>
      <c r="AA335" s="33" t="s">
        <v>2953</v>
      </c>
      <c r="AB335" s="39" t="s">
        <v>25093</v>
      </c>
      <c r="AC335" s="29"/>
      <c r="AD335" s="29"/>
      <c r="AE335" s="29"/>
      <c r="AF335" s="137" t="s">
        <v>1356</v>
      </c>
      <c r="AG335" s="30">
        <f t="shared" si="47"/>
        <v>2</v>
      </c>
      <c r="AH335" s="31" t="str">
        <f t="shared" si="48"/>
        <v>KK-130046</v>
      </c>
      <c r="AI335" s="30">
        <v>4025066000</v>
      </c>
      <c r="AJ335" s="102">
        <f>IFERROR(VLOOKUP($C335,'分類(コード表)'!$A$3:$B$38,2,FALSE)*1000000000,0)+IFERROR(VLOOKUP($D335,'分類(コード表)'!$C$3:$D$293,2,FALSE)*1000000,0)+IFERROR(VLOOKUP($E335,'分類(コード表)'!$E$3:$F$353,2,FALSE)*1000,0)+IFERROR(VLOOKUP($F335,'分類(コード表)'!$G$3:$H$255,2,FALSE),0)</f>
        <v>4025066000</v>
      </c>
    </row>
    <row r="336" spans="1:36" s="30" customFormat="1" ht="27" customHeight="1" x14ac:dyDescent="0.15">
      <c r="A336" s="32" t="s">
        <v>149</v>
      </c>
      <c r="B336" s="33">
        <v>332</v>
      </c>
      <c r="C336" s="34" t="s">
        <v>11</v>
      </c>
      <c r="D336" s="34" t="s">
        <v>11</v>
      </c>
      <c r="E336" s="35" t="s">
        <v>410</v>
      </c>
      <c r="F336" s="35"/>
      <c r="G336" s="34" t="s">
        <v>25094</v>
      </c>
      <c r="H336" s="36" t="s">
        <v>2064</v>
      </c>
      <c r="I336" s="33">
        <v>1170000</v>
      </c>
      <c r="J336" s="33">
        <v>2616000</v>
      </c>
      <c r="K336" s="33" t="s">
        <v>2575</v>
      </c>
      <c r="L336" s="37">
        <f t="shared" si="46"/>
        <v>0.55275229357798161</v>
      </c>
      <c r="M336" s="33"/>
      <c r="N336" s="33" t="s">
        <v>24776</v>
      </c>
      <c r="O336" s="33"/>
      <c r="P336" s="153" t="s">
        <v>7859</v>
      </c>
      <c r="Q336" s="33"/>
      <c r="R336" s="33"/>
      <c r="S336" s="33"/>
      <c r="T336" s="33" t="s">
        <v>2744</v>
      </c>
      <c r="U336" s="33" t="s">
        <v>571</v>
      </c>
      <c r="V336" s="33" t="s">
        <v>571</v>
      </c>
      <c r="W336" s="33" t="s">
        <v>571</v>
      </c>
      <c r="X336" s="33" t="s">
        <v>571</v>
      </c>
      <c r="Y336" s="33" t="s">
        <v>571</v>
      </c>
      <c r="Z336" s="33" t="s">
        <v>571</v>
      </c>
      <c r="AA336" s="33" t="s">
        <v>571</v>
      </c>
      <c r="AB336" s="39" t="s">
        <v>25095</v>
      </c>
      <c r="AC336" s="29"/>
      <c r="AD336" s="29"/>
      <c r="AE336" s="29"/>
      <c r="AF336" s="137" t="s">
        <v>7859</v>
      </c>
      <c r="AG336" s="30">
        <f t="shared" si="47"/>
        <v>2</v>
      </c>
      <c r="AH336" s="31" t="str">
        <f t="shared" si="48"/>
        <v>KT-080005</v>
      </c>
      <c r="AI336" s="30">
        <v>4025066000</v>
      </c>
      <c r="AJ336" s="102">
        <f>IFERROR(VLOOKUP($C336,'分類(コード表)'!$A$3:$B$38,2,FALSE)*1000000000,0)+IFERROR(VLOOKUP($D336,'分類(コード表)'!$C$3:$D$293,2,FALSE)*1000000,0)+IFERROR(VLOOKUP($E336,'分類(コード表)'!$E$3:$F$353,2,FALSE)*1000,0)+IFERROR(VLOOKUP($F336,'分類(コード表)'!$G$3:$H$255,2,FALSE),0)</f>
        <v>4025066000</v>
      </c>
    </row>
    <row r="337" spans="1:36" s="30" customFormat="1" ht="27" customHeight="1" x14ac:dyDescent="0.15">
      <c r="A337" s="32" t="s">
        <v>149</v>
      </c>
      <c r="B337" s="33">
        <v>333</v>
      </c>
      <c r="C337" s="34" t="s">
        <v>11</v>
      </c>
      <c r="D337" s="34" t="s">
        <v>11</v>
      </c>
      <c r="E337" s="35" t="s">
        <v>410</v>
      </c>
      <c r="F337" s="35"/>
      <c r="G337" s="34" t="s">
        <v>882</v>
      </c>
      <c r="H337" s="36" t="s">
        <v>2185</v>
      </c>
      <c r="I337" s="33">
        <v>5256.8</v>
      </c>
      <c r="J337" s="33">
        <v>8426.01</v>
      </c>
      <c r="K337" s="33" t="s">
        <v>2448</v>
      </c>
      <c r="L337" s="37">
        <f t="shared" si="46"/>
        <v>0.37612226902175527</v>
      </c>
      <c r="M337" s="33"/>
      <c r="N337" s="33" t="s">
        <v>24776</v>
      </c>
      <c r="O337" s="33"/>
      <c r="P337" s="153" t="s">
        <v>1449</v>
      </c>
      <c r="Q337" s="33" t="s">
        <v>578</v>
      </c>
      <c r="R337" s="33"/>
      <c r="S337" s="33"/>
      <c r="T337" s="33" t="s">
        <v>2744</v>
      </c>
      <c r="U337" s="33" t="s">
        <v>2954</v>
      </c>
      <c r="V337" s="33" t="s">
        <v>2954</v>
      </c>
      <c r="W337" s="33" t="s">
        <v>2954</v>
      </c>
      <c r="X337" s="33" t="s">
        <v>2954</v>
      </c>
      <c r="Y337" s="33" t="s">
        <v>2954</v>
      </c>
      <c r="Z337" s="33" t="s">
        <v>2953</v>
      </c>
      <c r="AA337" s="33" t="s">
        <v>2954</v>
      </c>
      <c r="AB337" s="39" t="s">
        <v>25096</v>
      </c>
      <c r="AC337" s="29"/>
      <c r="AD337" s="29"/>
      <c r="AE337" s="29"/>
      <c r="AF337" s="137" t="s">
        <v>1449</v>
      </c>
      <c r="AG337" s="30">
        <f t="shared" si="47"/>
        <v>2</v>
      </c>
      <c r="AH337" s="31" t="str">
        <f t="shared" si="48"/>
        <v>KT-120081</v>
      </c>
      <c r="AI337" s="30">
        <v>4025066000</v>
      </c>
      <c r="AJ337" s="102">
        <f>IFERROR(VLOOKUP($C337,'分類(コード表)'!$A$3:$B$38,2,FALSE)*1000000000,0)+IFERROR(VLOOKUP($D337,'分類(コード表)'!$C$3:$D$293,2,FALSE)*1000000,0)+IFERROR(VLOOKUP($E337,'分類(コード表)'!$E$3:$F$353,2,FALSE)*1000,0)+IFERROR(VLOOKUP($F337,'分類(コード表)'!$G$3:$H$255,2,FALSE),0)</f>
        <v>4025066000</v>
      </c>
    </row>
    <row r="338" spans="1:36" s="30" customFormat="1" ht="27" customHeight="1" x14ac:dyDescent="0.15">
      <c r="A338" s="32" t="s">
        <v>149</v>
      </c>
      <c r="B338" s="33">
        <v>334</v>
      </c>
      <c r="C338" s="34" t="s">
        <v>11</v>
      </c>
      <c r="D338" s="34" t="s">
        <v>11</v>
      </c>
      <c r="E338" s="35" t="s">
        <v>410</v>
      </c>
      <c r="F338" s="35"/>
      <c r="G338" s="34" t="s">
        <v>933</v>
      </c>
      <c r="H338" s="36" t="s">
        <v>2239</v>
      </c>
      <c r="I338" s="33">
        <v>112808</v>
      </c>
      <c r="J338" s="33">
        <v>186400</v>
      </c>
      <c r="K338" s="33" t="s">
        <v>2471</v>
      </c>
      <c r="L338" s="37">
        <f t="shared" si="46"/>
        <v>0.39480686695278966</v>
      </c>
      <c r="M338" s="33"/>
      <c r="N338" s="33" t="s">
        <v>24776</v>
      </c>
      <c r="O338" s="33"/>
      <c r="P338" s="153" t="s">
        <v>1499</v>
      </c>
      <c r="Q338" s="33"/>
      <c r="R338" s="33"/>
      <c r="S338" s="33"/>
      <c r="T338" s="33" t="s">
        <v>2744</v>
      </c>
      <c r="U338" s="33" t="s">
        <v>2954</v>
      </c>
      <c r="V338" s="33" t="s">
        <v>2954</v>
      </c>
      <c r="W338" s="33" t="s">
        <v>2954</v>
      </c>
      <c r="X338" s="33" t="s">
        <v>2953</v>
      </c>
      <c r="Y338" s="33" t="s">
        <v>2954</v>
      </c>
      <c r="Z338" s="33" t="s">
        <v>2953</v>
      </c>
      <c r="AA338" s="33" t="s">
        <v>2954</v>
      </c>
      <c r="AB338" s="39" t="s">
        <v>25097</v>
      </c>
      <c r="AC338" s="29"/>
      <c r="AD338" s="29"/>
      <c r="AE338" s="29"/>
      <c r="AF338" s="137" t="s">
        <v>1499</v>
      </c>
      <c r="AG338" s="30">
        <f t="shared" si="47"/>
        <v>2</v>
      </c>
      <c r="AH338" s="31" t="str">
        <f t="shared" si="48"/>
        <v>KT-140071</v>
      </c>
      <c r="AI338" s="30">
        <v>4025066000</v>
      </c>
      <c r="AJ338" s="102">
        <f>IFERROR(VLOOKUP($C338,'分類(コード表)'!$A$3:$B$38,2,FALSE)*1000000000,0)+IFERROR(VLOOKUP($D338,'分類(コード表)'!$C$3:$D$293,2,FALSE)*1000000,0)+IFERROR(VLOOKUP($E338,'分類(コード表)'!$E$3:$F$353,2,FALSE)*1000,0)+IFERROR(VLOOKUP($F338,'分類(コード表)'!$G$3:$H$255,2,FALSE),0)</f>
        <v>4025066000</v>
      </c>
    </row>
    <row r="339" spans="1:36" s="30" customFormat="1" ht="27" customHeight="1" x14ac:dyDescent="0.15">
      <c r="A339" s="32" t="s">
        <v>149</v>
      </c>
      <c r="B339" s="33">
        <v>335</v>
      </c>
      <c r="C339" s="34" t="s">
        <v>11</v>
      </c>
      <c r="D339" s="34" t="s">
        <v>11</v>
      </c>
      <c r="E339" s="35" t="s">
        <v>410</v>
      </c>
      <c r="F339" s="35"/>
      <c r="G339" s="34" t="s">
        <v>935</v>
      </c>
      <c r="H339" s="36" t="s">
        <v>2185</v>
      </c>
      <c r="I339" s="33">
        <v>51513</v>
      </c>
      <c r="J339" s="33">
        <v>26838</v>
      </c>
      <c r="K339" s="33" t="s">
        <v>2449</v>
      </c>
      <c r="L339" s="37">
        <f t="shared" si="46"/>
        <v>-0.91940532081377158</v>
      </c>
      <c r="M339" s="33"/>
      <c r="N339" s="33" t="s">
        <v>24776</v>
      </c>
      <c r="O339" s="33"/>
      <c r="P339" s="153" t="s">
        <v>1501</v>
      </c>
      <c r="Q339" s="33"/>
      <c r="R339" s="33"/>
      <c r="S339" s="33"/>
      <c r="T339" s="33" t="s">
        <v>2744</v>
      </c>
      <c r="U339" s="33" t="s">
        <v>2953</v>
      </c>
      <c r="V339" s="33" t="s">
        <v>2953</v>
      </c>
      <c r="W339" s="33" t="s">
        <v>2954</v>
      </c>
      <c r="X339" s="33" t="s">
        <v>2953</v>
      </c>
      <c r="Y339" s="33" t="s">
        <v>2954</v>
      </c>
      <c r="Z339" s="33" t="s">
        <v>2953</v>
      </c>
      <c r="AA339" s="33" t="s">
        <v>2954</v>
      </c>
      <c r="AB339" s="39" t="s">
        <v>25098</v>
      </c>
      <c r="AC339" s="29"/>
      <c r="AD339" s="29"/>
      <c r="AE339" s="29"/>
      <c r="AF339" s="137" t="s">
        <v>1501</v>
      </c>
      <c r="AG339" s="30">
        <f t="shared" si="47"/>
        <v>2</v>
      </c>
      <c r="AH339" s="31" t="str">
        <f t="shared" si="48"/>
        <v>KT-140087</v>
      </c>
      <c r="AI339" s="30">
        <v>4025066000</v>
      </c>
      <c r="AJ339" s="102">
        <f>IFERROR(VLOOKUP($C339,'分類(コード表)'!$A$3:$B$38,2,FALSE)*1000000000,0)+IFERROR(VLOOKUP($D339,'分類(コード表)'!$C$3:$D$293,2,FALSE)*1000000,0)+IFERROR(VLOOKUP($E339,'分類(コード表)'!$E$3:$F$353,2,FALSE)*1000,0)+IFERROR(VLOOKUP($F339,'分類(コード表)'!$G$3:$H$255,2,FALSE),0)</f>
        <v>4025066000</v>
      </c>
    </row>
    <row r="340" spans="1:36" s="30" customFormat="1" ht="27" customHeight="1" x14ac:dyDescent="0.15">
      <c r="A340" s="32" t="s">
        <v>149</v>
      </c>
      <c r="B340" s="33">
        <v>336</v>
      </c>
      <c r="C340" s="34" t="s">
        <v>11</v>
      </c>
      <c r="D340" s="34" t="s">
        <v>11</v>
      </c>
      <c r="E340" s="35" t="s">
        <v>410</v>
      </c>
      <c r="F340" s="35"/>
      <c r="G340" s="34" t="s">
        <v>955</v>
      </c>
      <c r="H340" s="36" t="s">
        <v>2185</v>
      </c>
      <c r="I340" s="33">
        <v>62966</v>
      </c>
      <c r="J340" s="33">
        <v>166998</v>
      </c>
      <c r="K340" s="33" t="s">
        <v>2471</v>
      </c>
      <c r="L340" s="37">
        <f t="shared" si="46"/>
        <v>0.62295356830620729</v>
      </c>
      <c r="M340" s="33"/>
      <c r="N340" s="33" t="s">
        <v>24776</v>
      </c>
      <c r="O340" s="33"/>
      <c r="P340" s="153" t="s">
        <v>1517</v>
      </c>
      <c r="Q340" s="33" t="s">
        <v>578</v>
      </c>
      <c r="R340" s="33"/>
      <c r="S340" s="33"/>
      <c r="T340" s="33" t="s">
        <v>2744</v>
      </c>
      <c r="U340" s="33" t="s">
        <v>2953</v>
      </c>
      <c r="V340" s="33" t="s">
        <v>2954</v>
      </c>
      <c r="W340" s="33" t="s">
        <v>2953</v>
      </c>
      <c r="X340" s="33" t="s">
        <v>2954</v>
      </c>
      <c r="Y340" s="33" t="s">
        <v>2954</v>
      </c>
      <c r="Z340" s="33" t="s">
        <v>2954</v>
      </c>
      <c r="AA340" s="33" t="s">
        <v>2954</v>
      </c>
      <c r="AB340" s="39" t="s">
        <v>25099</v>
      </c>
      <c r="AC340" s="29"/>
      <c r="AD340" s="29"/>
      <c r="AE340" s="29"/>
      <c r="AF340" s="137" t="s">
        <v>1517</v>
      </c>
      <c r="AG340" s="30">
        <f t="shared" si="47"/>
        <v>2</v>
      </c>
      <c r="AH340" s="31" t="str">
        <f t="shared" si="48"/>
        <v>KT-160044</v>
      </c>
      <c r="AI340" s="30">
        <v>4025066000</v>
      </c>
      <c r="AJ340" s="102">
        <f>IFERROR(VLOOKUP($C340,'分類(コード表)'!$A$3:$B$38,2,FALSE)*1000000000,0)+IFERROR(VLOOKUP($D340,'分類(コード表)'!$C$3:$D$293,2,FALSE)*1000000,0)+IFERROR(VLOOKUP($E340,'分類(コード表)'!$E$3:$F$353,2,FALSE)*1000,0)+IFERROR(VLOOKUP($F340,'分類(コード表)'!$G$3:$H$255,2,FALSE),0)</f>
        <v>4025066000</v>
      </c>
    </row>
    <row r="341" spans="1:36" s="30" customFormat="1" ht="27" customHeight="1" x14ac:dyDescent="0.15">
      <c r="A341" s="32" t="s">
        <v>149</v>
      </c>
      <c r="B341" s="33">
        <v>337</v>
      </c>
      <c r="C341" s="34" t="s">
        <v>11</v>
      </c>
      <c r="D341" s="34" t="s">
        <v>11</v>
      </c>
      <c r="E341" s="35" t="s">
        <v>410</v>
      </c>
      <c r="F341" s="35"/>
      <c r="G341" s="34" t="s">
        <v>25100</v>
      </c>
      <c r="H341" s="36" t="s">
        <v>1656</v>
      </c>
      <c r="I341" s="33">
        <v>14600000</v>
      </c>
      <c r="J341" s="33">
        <v>17200000</v>
      </c>
      <c r="K341" s="33" t="s">
        <v>2442</v>
      </c>
      <c r="L341" s="37">
        <f t="shared" si="46"/>
        <v>0.15116279069767447</v>
      </c>
      <c r="M341" s="33"/>
      <c r="N341" s="33" t="s">
        <v>24776</v>
      </c>
      <c r="O341" s="33"/>
      <c r="P341" s="153" t="s">
        <v>10417</v>
      </c>
      <c r="Q341" s="33"/>
      <c r="R341" s="33"/>
      <c r="S341" s="33"/>
      <c r="T341" s="33" t="s">
        <v>2744</v>
      </c>
      <c r="U341" s="33" t="s">
        <v>2953</v>
      </c>
      <c r="V341" s="33" t="s">
        <v>2956</v>
      </c>
      <c r="W341" s="33" t="s">
        <v>2954</v>
      </c>
      <c r="X341" s="33" t="s">
        <v>2953</v>
      </c>
      <c r="Y341" s="33" t="s">
        <v>2953</v>
      </c>
      <c r="Z341" s="33" t="s">
        <v>2953</v>
      </c>
      <c r="AA341" s="33" t="s">
        <v>2953</v>
      </c>
      <c r="AB341" s="39" t="s">
        <v>25101</v>
      </c>
      <c r="AC341" s="29"/>
      <c r="AD341" s="29"/>
      <c r="AE341" s="29"/>
      <c r="AF341" s="137" t="s">
        <v>10417</v>
      </c>
      <c r="AG341" s="30">
        <f t="shared" si="47"/>
        <v>2</v>
      </c>
      <c r="AH341" s="31" t="str">
        <f t="shared" si="48"/>
        <v>QS-090031</v>
      </c>
      <c r="AI341" s="30">
        <v>4025066000</v>
      </c>
      <c r="AJ341" s="102">
        <f>IFERROR(VLOOKUP($C341,'分類(コード表)'!$A$3:$B$38,2,FALSE)*1000000000,0)+IFERROR(VLOOKUP($D341,'分類(コード表)'!$C$3:$D$293,2,FALSE)*1000000,0)+IFERROR(VLOOKUP($E341,'分類(コード表)'!$E$3:$F$353,2,FALSE)*1000,0)+IFERROR(VLOOKUP($F341,'分類(コード表)'!$G$3:$H$255,2,FALSE),0)</f>
        <v>4025066000</v>
      </c>
    </row>
    <row r="342" spans="1:36" s="30" customFormat="1" ht="27" customHeight="1" x14ac:dyDescent="0.15">
      <c r="A342" s="32" t="s">
        <v>149</v>
      </c>
      <c r="B342" s="33">
        <v>338</v>
      </c>
      <c r="C342" s="34" t="s">
        <v>11</v>
      </c>
      <c r="D342" s="34" t="s">
        <v>11</v>
      </c>
      <c r="E342" s="34" t="s">
        <v>410</v>
      </c>
      <c r="F342" s="34"/>
      <c r="G342" s="34" t="s">
        <v>25102</v>
      </c>
      <c r="H342" s="34" t="s">
        <v>2341</v>
      </c>
      <c r="I342" s="33">
        <v>65300</v>
      </c>
      <c r="J342" s="33">
        <v>95400</v>
      </c>
      <c r="K342" s="33" t="s">
        <v>2469</v>
      </c>
      <c r="L342" s="37">
        <f t="shared" si="46"/>
        <v>0.31551362683438156</v>
      </c>
      <c r="M342" s="33"/>
      <c r="N342" s="33" t="s">
        <v>24776</v>
      </c>
      <c r="O342" s="33"/>
      <c r="P342" s="153" t="s">
        <v>24387</v>
      </c>
      <c r="Q342" s="33"/>
      <c r="R342" s="33"/>
      <c r="S342" s="33"/>
      <c r="T342" s="33" t="s">
        <v>2744</v>
      </c>
      <c r="U342" s="97" t="s">
        <v>2954</v>
      </c>
      <c r="V342" s="97" t="s">
        <v>2954</v>
      </c>
      <c r="W342" s="97" t="s">
        <v>2954</v>
      </c>
      <c r="X342" s="97" t="s">
        <v>2953</v>
      </c>
      <c r="Y342" s="97" t="s">
        <v>2953</v>
      </c>
      <c r="Z342" s="97" t="s">
        <v>2953</v>
      </c>
      <c r="AA342" s="97" t="s">
        <v>2953</v>
      </c>
      <c r="AB342" s="126" t="s">
        <v>25103</v>
      </c>
      <c r="AC342" s="29"/>
      <c r="AD342" s="29"/>
      <c r="AE342" s="29"/>
      <c r="AF342" s="137" t="s">
        <v>1567</v>
      </c>
      <c r="AG342" s="30">
        <f t="shared" si="47"/>
        <v>2</v>
      </c>
      <c r="AH342" s="31" t="str">
        <f t="shared" si="48"/>
        <v>SK-100005</v>
      </c>
      <c r="AI342" s="30">
        <v>4025066000</v>
      </c>
      <c r="AJ342" s="102">
        <f>IFERROR(VLOOKUP($C342,'分類(コード表)'!$A$3:$B$38,2,FALSE)*1000000000,0)+IFERROR(VLOOKUP($D342,'分類(コード表)'!$C$3:$D$293,2,FALSE)*1000000,0)+IFERROR(VLOOKUP($E342,'分類(コード表)'!$E$3:$F$353,2,FALSE)*1000,0)+IFERROR(VLOOKUP($F342,'分類(コード表)'!$G$3:$H$255,2,FALSE),0)</f>
        <v>4025066000</v>
      </c>
    </row>
    <row r="343" spans="1:36" s="30" customFormat="1" ht="27" customHeight="1" x14ac:dyDescent="0.15">
      <c r="A343" s="32" t="s">
        <v>149</v>
      </c>
      <c r="B343" s="33">
        <v>339</v>
      </c>
      <c r="C343" s="34" t="s">
        <v>11</v>
      </c>
      <c r="D343" s="34" t="s">
        <v>11</v>
      </c>
      <c r="E343" s="34" t="s">
        <v>410</v>
      </c>
      <c r="F343" s="34"/>
      <c r="G343" s="34" t="s">
        <v>1040</v>
      </c>
      <c r="H343" s="34" t="s">
        <v>2394</v>
      </c>
      <c r="I343" s="33">
        <v>14847.15</v>
      </c>
      <c r="J343" s="33">
        <v>35622.15</v>
      </c>
      <c r="K343" s="33" t="s">
        <v>2524</v>
      </c>
      <c r="L343" s="37">
        <f t="shared" si="46"/>
        <v>0.58320455110093028</v>
      </c>
      <c r="M343" s="33"/>
      <c r="N343" s="33" t="s">
        <v>24776</v>
      </c>
      <c r="O343" s="33"/>
      <c r="P343" s="153" t="s">
        <v>37028</v>
      </c>
      <c r="Q343" s="33" t="s">
        <v>578</v>
      </c>
      <c r="R343" s="33"/>
      <c r="S343" s="33"/>
      <c r="T343" s="33" t="s">
        <v>2744</v>
      </c>
      <c r="U343" s="97" t="s">
        <v>2954</v>
      </c>
      <c r="V343" s="97" t="s">
        <v>2954</v>
      </c>
      <c r="W343" s="97" t="s">
        <v>2953</v>
      </c>
      <c r="X343" s="97" t="s">
        <v>2954</v>
      </c>
      <c r="Y343" s="97" t="s">
        <v>2954</v>
      </c>
      <c r="Z343" s="97" t="s">
        <v>2954</v>
      </c>
      <c r="AA343" s="97" t="s">
        <v>2954</v>
      </c>
      <c r="AB343" s="126" t="s">
        <v>25104</v>
      </c>
      <c r="AC343" s="29"/>
      <c r="AD343" s="29"/>
      <c r="AE343" s="29"/>
      <c r="AF343" s="137" t="s">
        <v>1608</v>
      </c>
      <c r="AG343" s="30">
        <f t="shared" si="47"/>
        <v>2</v>
      </c>
      <c r="AH343" s="31" t="str">
        <f t="shared" si="48"/>
        <v>TH-110019</v>
      </c>
      <c r="AI343" s="30">
        <v>4025066000</v>
      </c>
      <c r="AJ343" s="102">
        <f>IFERROR(VLOOKUP($C343,'分類(コード表)'!$A$3:$B$38,2,FALSE)*1000000000,0)+IFERROR(VLOOKUP($D343,'分類(コード表)'!$C$3:$D$293,2,FALSE)*1000000,0)+IFERROR(VLOOKUP($E343,'分類(コード表)'!$E$3:$F$353,2,FALSE)*1000,0)+IFERROR(VLOOKUP($F343,'分類(コード表)'!$G$3:$H$255,2,FALSE),0)</f>
        <v>4025066000</v>
      </c>
    </row>
    <row r="344" spans="1:36" s="30" customFormat="1" ht="27" customHeight="1" x14ac:dyDescent="0.15">
      <c r="A344" s="32" t="s">
        <v>149</v>
      </c>
      <c r="B344" s="33">
        <v>340</v>
      </c>
      <c r="C344" s="34" t="s">
        <v>11</v>
      </c>
      <c r="D344" s="34" t="s">
        <v>11</v>
      </c>
      <c r="E344" s="34" t="s">
        <v>410</v>
      </c>
      <c r="F344" s="34"/>
      <c r="G344" s="34" t="s">
        <v>21780</v>
      </c>
      <c r="H344" s="34" t="s">
        <v>21781</v>
      </c>
      <c r="I344" s="33">
        <v>31900.5</v>
      </c>
      <c r="J344" s="33">
        <v>36948.5</v>
      </c>
      <c r="K344" s="33" t="s">
        <v>22067</v>
      </c>
      <c r="L344" s="37">
        <f t="shared" si="46"/>
        <v>0.13662259631649454</v>
      </c>
      <c r="M344" s="33"/>
      <c r="N344" s="33" t="s">
        <v>24776</v>
      </c>
      <c r="O344" s="33"/>
      <c r="P344" s="153" t="s">
        <v>3064</v>
      </c>
      <c r="Q344" s="33" t="s">
        <v>503</v>
      </c>
      <c r="R344" s="33"/>
      <c r="S344" s="33"/>
      <c r="T344" s="33" t="s">
        <v>2744</v>
      </c>
      <c r="U344" s="97" t="s">
        <v>2953</v>
      </c>
      <c r="V344" s="97" t="s">
        <v>2954</v>
      </c>
      <c r="W344" s="97" t="s">
        <v>2954</v>
      </c>
      <c r="X344" s="97" t="s">
        <v>2954</v>
      </c>
      <c r="Y344" s="97" t="s">
        <v>2954</v>
      </c>
      <c r="Z344" s="97" t="s">
        <v>2954</v>
      </c>
      <c r="AA344" s="97" t="s">
        <v>2954</v>
      </c>
      <c r="AB344" s="126" t="s">
        <v>25105</v>
      </c>
      <c r="AC344" s="29"/>
      <c r="AD344" s="29"/>
      <c r="AE344" s="29"/>
      <c r="AF344" s="137" t="s">
        <v>3064</v>
      </c>
      <c r="AG344" s="30">
        <f t="shared" si="47"/>
        <v>2</v>
      </c>
      <c r="AH344" s="31" t="str">
        <f t="shared" si="48"/>
        <v>TH-160009</v>
      </c>
      <c r="AI344" s="30">
        <v>4025066000</v>
      </c>
      <c r="AJ344" s="102">
        <f>IFERROR(VLOOKUP($C344,'分類(コード表)'!$A$3:$B$38,2,FALSE)*1000000000,0)+IFERROR(VLOOKUP($D344,'分類(コード表)'!$C$3:$D$293,2,FALSE)*1000000,0)+IFERROR(VLOOKUP($E344,'分類(コード表)'!$E$3:$F$353,2,FALSE)*1000,0)+IFERROR(VLOOKUP($F344,'分類(コード表)'!$G$3:$H$255,2,FALSE),0)</f>
        <v>4025066000</v>
      </c>
    </row>
    <row r="345" spans="1:36" s="30" customFormat="1" ht="27" customHeight="1" x14ac:dyDescent="0.15">
      <c r="A345" s="32" t="s">
        <v>149</v>
      </c>
      <c r="B345" s="33">
        <v>341</v>
      </c>
      <c r="C345" s="34" t="s">
        <v>11</v>
      </c>
      <c r="D345" s="34" t="s">
        <v>11</v>
      </c>
      <c r="E345" s="34" t="s">
        <v>410</v>
      </c>
      <c r="F345" s="34"/>
      <c r="G345" s="34" t="s">
        <v>21761</v>
      </c>
      <c r="H345" s="34" t="s">
        <v>21762</v>
      </c>
      <c r="I345" s="33">
        <v>96878</v>
      </c>
      <c r="J345" s="33">
        <v>127414.39999999999</v>
      </c>
      <c r="K345" s="33" t="s">
        <v>22109</v>
      </c>
      <c r="L345" s="37">
        <f t="shared" si="46"/>
        <v>0.23966207901147751</v>
      </c>
      <c r="M345" s="33"/>
      <c r="N345" s="33" t="s">
        <v>24776</v>
      </c>
      <c r="O345" s="33"/>
      <c r="P345" s="153" t="s">
        <v>3090</v>
      </c>
      <c r="Q345" s="33" t="s">
        <v>503</v>
      </c>
      <c r="R345" s="33"/>
      <c r="S345" s="33"/>
      <c r="T345" s="33" t="s">
        <v>2744</v>
      </c>
      <c r="U345" s="97" t="s">
        <v>2953</v>
      </c>
      <c r="V345" s="97" t="s">
        <v>2953</v>
      </c>
      <c r="W345" s="97" t="s">
        <v>2954</v>
      </c>
      <c r="X345" s="97" t="s">
        <v>2953</v>
      </c>
      <c r="Y345" s="97" t="s">
        <v>2954</v>
      </c>
      <c r="Z345" s="97" t="s">
        <v>2953</v>
      </c>
      <c r="AA345" s="97" t="s">
        <v>2953</v>
      </c>
      <c r="AB345" s="126" t="s">
        <v>25106</v>
      </c>
      <c r="AC345" s="29"/>
      <c r="AD345" s="29"/>
      <c r="AE345" s="29"/>
      <c r="AF345" s="137" t="s">
        <v>3090</v>
      </c>
      <c r="AG345" s="30">
        <f t="shared" si="47"/>
        <v>2</v>
      </c>
      <c r="AH345" s="31" t="str">
        <f t="shared" si="48"/>
        <v>TH-150016</v>
      </c>
      <c r="AI345" s="30">
        <v>4025066000</v>
      </c>
      <c r="AJ345" s="102">
        <f>IFERROR(VLOOKUP($C345,'分類(コード表)'!$A$3:$B$38,2,FALSE)*1000000000,0)+IFERROR(VLOOKUP($D345,'分類(コード表)'!$C$3:$D$293,2,FALSE)*1000000,0)+IFERROR(VLOOKUP($E345,'分類(コード表)'!$E$3:$F$353,2,FALSE)*1000,0)+IFERROR(VLOOKUP($F345,'分類(コード表)'!$G$3:$H$255,2,FALSE),0)</f>
        <v>4025066000</v>
      </c>
    </row>
    <row r="346" spans="1:36" s="30" customFormat="1" ht="27" customHeight="1" x14ac:dyDescent="0.15">
      <c r="A346" s="32" t="s">
        <v>149</v>
      </c>
      <c r="B346" s="33">
        <v>342</v>
      </c>
      <c r="C346" s="34" t="s">
        <v>11</v>
      </c>
      <c r="D346" s="34" t="s">
        <v>11</v>
      </c>
      <c r="E346" s="34" t="s">
        <v>410</v>
      </c>
      <c r="F346" s="34" t="s">
        <v>503</v>
      </c>
      <c r="G346" s="34" t="s">
        <v>13167</v>
      </c>
      <c r="H346" s="34" t="s">
        <v>2055</v>
      </c>
      <c r="I346" s="33">
        <v>55387</v>
      </c>
      <c r="J346" s="33">
        <v>40219</v>
      </c>
      <c r="K346" s="33" t="s">
        <v>22067</v>
      </c>
      <c r="L346" s="37">
        <f t="shared" si="46"/>
        <v>-0.37713518486287567</v>
      </c>
      <c r="M346" s="33"/>
      <c r="N346" s="33"/>
      <c r="O346" s="33"/>
      <c r="P346" s="153" t="s">
        <v>22424</v>
      </c>
      <c r="Q346" s="33" t="s">
        <v>503</v>
      </c>
      <c r="R346" s="33" t="s">
        <v>503</v>
      </c>
      <c r="S346" s="33" t="s">
        <v>503</v>
      </c>
      <c r="T346" s="33" t="s">
        <v>381</v>
      </c>
      <c r="U346" s="97" t="s">
        <v>2953</v>
      </c>
      <c r="V346" s="97" t="s">
        <v>2953</v>
      </c>
      <c r="W346" s="97" t="s">
        <v>2954</v>
      </c>
      <c r="X346" s="97" t="s">
        <v>2954</v>
      </c>
      <c r="Y346" s="97" t="s">
        <v>2954</v>
      </c>
      <c r="Z346" s="97" t="s">
        <v>2953</v>
      </c>
      <c r="AA346" s="97" t="s">
        <v>2953</v>
      </c>
      <c r="AB346" s="126" t="s">
        <v>25107</v>
      </c>
      <c r="AC346" s="29"/>
      <c r="AD346" s="29"/>
      <c r="AE346" s="29"/>
      <c r="AF346" s="137" t="s">
        <v>22424</v>
      </c>
      <c r="AG346" s="30">
        <f t="shared" si="47"/>
        <v>2</v>
      </c>
      <c r="AH346" s="31" t="str">
        <f t="shared" si="48"/>
        <v>CB-180004</v>
      </c>
      <c r="AI346" s="30">
        <v>4025066000</v>
      </c>
      <c r="AJ346" s="102">
        <f>IFERROR(VLOOKUP($C346,'分類(コード表)'!$A$3:$B$38,2,FALSE)*1000000000,0)+IFERROR(VLOOKUP($D346,'分類(コード表)'!$C$3:$D$293,2,FALSE)*1000000,0)+IFERROR(VLOOKUP($E346,'分類(コード表)'!$E$3:$F$353,2,FALSE)*1000,0)+IFERROR(VLOOKUP($F346,'分類(コード表)'!$G$3:$H$255,2,FALSE),0)</f>
        <v>4025066000</v>
      </c>
    </row>
    <row r="347" spans="1:36" s="30" customFormat="1" ht="27" customHeight="1" x14ac:dyDescent="0.15">
      <c r="A347" s="32" t="s">
        <v>149</v>
      </c>
      <c r="B347" s="33">
        <v>343</v>
      </c>
      <c r="C347" s="34" t="s">
        <v>11</v>
      </c>
      <c r="D347" s="34" t="s">
        <v>11</v>
      </c>
      <c r="E347" s="34" t="s">
        <v>410</v>
      </c>
      <c r="F347" s="34" t="s">
        <v>503</v>
      </c>
      <c r="G347" s="34" t="s">
        <v>21766</v>
      </c>
      <c r="H347" s="34" t="s">
        <v>21767</v>
      </c>
      <c r="I347" s="33">
        <v>27500</v>
      </c>
      <c r="J347" s="33">
        <v>52000</v>
      </c>
      <c r="K347" s="33" t="s">
        <v>22067</v>
      </c>
      <c r="L347" s="37">
        <f t="shared" si="46"/>
        <v>0.47115384615384615</v>
      </c>
      <c r="M347" s="33"/>
      <c r="N347" s="33"/>
      <c r="O347" s="33"/>
      <c r="P347" s="153" t="s">
        <v>22503</v>
      </c>
      <c r="Q347" s="33" t="s">
        <v>578</v>
      </c>
      <c r="R347" s="33" t="s">
        <v>503</v>
      </c>
      <c r="S347" s="33" t="s">
        <v>503</v>
      </c>
      <c r="T347" s="33" t="s">
        <v>381</v>
      </c>
      <c r="U347" s="97" t="s">
        <v>2954</v>
      </c>
      <c r="V347" s="97" t="s">
        <v>2954</v>
      </c>
      <c r="W347" s="97" t="s">
        <v>2954</v>
      </c>
      <c r="X347" s="97" t="s">
        <v>571</v>
      </c>
      <c r="Y347" s="97" t="s">
        <v>2954</v>
      </c>
      <c r="Z347" s="97" t="s">
        <v>2954</v>
      </c>
      <c r="AA347" s="97" t="s">
        <v>2954</v>
      </c>
      <c r="AB347" s="126" t="s">
        <v>25108</v>
      </c>
      <c r="AC347" s="29"/>
      <c r="AD347" s="29"/>
      <c r="AE347" s="29"/>
      <c r="AF347" s="137" t="s">
        <v>22503</v>
      </c>
      <c r="AG347" s="30">
        <f t="shared" si="47"/>
        <v>2</v>
      </c>
      <c r="AH347" s="31" t="str">
        <f t="shared" si="48"/>
        <v>TH-160002</v>
      </c>
      <c r="AI347" s="30">
        <v>4025066000</v>
      </c>
      <c r="AJ347" s="102">
        <f>IFERROR(VLOOKUP($C347,'分類(コード表)'!$A$3:$B$38,2,FALSE)*1000000000,0)+IFERROR(VLOOKUP($D347,'分類(コード表)'!$C$3:$D$293,2,FALSE)*1000000,0)+IFERROR(VLOOKUP($E347,'分類(コード表)'!$E$3:$F$353,2,FALSE)*1000,0)+IFERROR(VLOOKUP($F347,'分類(コード表)'!$G$3:$H$255,2,FALSE),0)</f>
        <v>4025066000</v>
      </c>
    </row>
    <row r="348" spans="1:36" s="30" customFormat="1" ht="27" customHeight="1" x14ac:dyDescent="0.15">
      <c r="A348" s="32" t="s">
        <v>149</v>
      </c>
      <c r="B348" s="33">
        <v>344</v>
      </c>
      <c r="C348" s="34" t="s">
        <v>11</v>
      </c>
      <c r="D348" s="34" t="s">
        <v>11</v>
      </c>
      <c r="E348" s="35" t="s">
        <v>410</v>
      </c>
      <c r="F348" s="35" t="s">
        <v>503</v>
      </c>
      <c r="G348" s="34" t="s">
        <v>17825</v>
      </c>
      <c r="H348" s="36" t="s">
        <v>17826</v>
      </c>
      <c r="I348" s="33">
        <v>3731744</v>
      </c>
      <c r="J348" s="33">
        <v>4112504</v>
      </c>
      <c r="K348" s="33" t="s">
        <v>24501</v>
      </c>
      <c r="L348" s="37">
        <f t="shared" si="46"/>
        <v>9.2585928183899657E-2</v>
      </c>
      <c r="M348" s="33"/>
      <c r="N348" s="33"/>
      <c r="O348" s="33"/>
      <c r="P348" s="153" t="s">
        <v>22524</v>
      </c>
      <c r="Q348" s="33" t="s">
        <v>578</v>
      </c>
      <c r="R348" s="33" t="s">
        <v>503</v>
      </c>
      <c r="S348" s="33" t="s">
        <v>503</v>
      </c>
      <c r="T348" s="33" t="s">
        <v>381</v>
      </c>
      <c r="U348" s="33" t="s">
        <v>2954</v>
      </c>
      <c r="V348" s="33" t="s">
        <v>2954</v>
      </c>
      <c r="W348" s="33" t="s">
        <v>2953</v>
      </c>
      <c r="X348" s="33" t="s">
        <v>2954</v>
      </c>
      <c r="Y348" s="33" t="s">
        <v>2954</v>
      </c>
      <c r="Z348" s="33" t="s">
        <v>2954</v>
      </c>
      <c r="AA348" s="33" t="s">
        <v>2954</v>
      </c>
      <c r="AB348" s="39" t="s">
        <v>25109</v>
      </c>
      <c r="AC348" s="29"/>
      <c r="AD348" s="29"/>
      <c r="AE348" s="29"/>
      <c r="AF348" s="137" t="s">
        <v>22524</v>
      </c>
      <c r="AG348" s="30">
        <f t="shared" si="47"/>
        <v>2</v>
      </c>
      <c r="AH348" s="31" t="str">
        <f t="shared" si="48"/>
        <v>KT-150052</v>
      </c>
      <c r="AI348" s="30">
        <v>4025066000</v>
      </c>
      <c r="AJ348" s="102">
        <f>IFERROR(VLOOKUP($C348,'分類(コード表)'!$A$3:$B$38,2,FALSE)*1000000000,0)+IFERROR(VLOOKUP($D348,'分類(コード表)'!$C$3:$D$293,2,FALSE)*1000000,0)+IFERROR(VLOOKUP($E348,'分類(コード表)'!$E$3:$F$353,2,FALSE)*1000,0)+IFERROR(VLOOKUP($F348,'分類(コード表)'!$G$3:$H$255,2,FALSE),0)</f>
        <v>4025066000</v>
      </c>
    </row>
    <row r="349" spans="1:36" s="30" customFormat="1" ht="27" customHeight="1" x14ac:dyDescent="0.15">
      <c r="A349" s="32" t="s">
        <v>149</v>
      </c>
      <c r="B349" s="33">
        <v>345</v>
      </c>
      <c r="C349" s="34" t="s">
        <v>11</v>
      </c>
      <c r="D349" s="34" t="s">
        <v>11</v>
      </c>
      <c r="E349" s="35" t="s">
        <v>410</v>
      </c>
      <c r="F349" s="35"/>
      <c r="G349" s="34" t="s">
        <v>23322</v>
      </c>
      <c r="H349" s="36" t="s">
        <v>16221</v>
      </c>
      <c r="I349" s="33">
        <v>148746</v>
      </c>
      <c r="J349" s="33">
        <v>505687</v>
      </c>
      <c r="K349" s="33" t="s">
        <v>22067</v>
      </c>
      <c r="L349" s="37">
        <f t="shared" si="46"/>
        <v>0.70585362091570469</v>
      </c>
      <c r="M349" s="33"/>
      <c r="N349" s="33" t="s">
        <v>24776</v>
      </c>
      <c r="O349" s="33"/>
      <c r="P349" s="153" t="s">
        <v>26520</v>
      </c>
      <c r="Q349" s="33" t="s">
        <v>578</v>
      </c>
      <c r="R349" s="33"/>
      <c r="S349" s="33"/>
      <c r="T349" s="33" t="s">
        <v>381</v>
      </c>
      <c r="U349" s="97" t="s">
        <v>26702</v>
      </c>
      <c r="V349" s="97" t="s">
        <v>26702</v>
      </c>
      <c r="W349" s="97" t="s">
        <v>26702</v>
      </c>
      <c r="X349" s="97" t="s">
        <v>26701</v>
      </c>
      <c r="Y349" s="97" t="s">
        <v>26702</v>
      </c>
      <c r="Z349" s="97" t="s">
        <v>26701</v>
      </c>
      <c r="AA349" s="97" t="s">
        <v>26702</v>
      </c>
      <c r="AB349" s="126" t="s">
        <v>26736</v>
      </c>
      <c r="AC349" s="29"/>
      <c r="AD349" s="29"/>
      <c r="AE349" s="29"/>
      <c r="AF349" s="137" t="s">
        <v>26520</v>
      </c>
      <c r="AG349" s="30">
        <f t="shared" ref="AG349" si="53">LEN(LEFT(AF349,FIND("-",AF349)-1))</f>
        <v>2</v>
      </c>
      <c r="AH349" s="31" t="str">
        <f t="shared" ref="AH349" si="54">LEFT(AF349,FIND("-",AF349)+6)</f>
        <v>KK-200006</v>
      </c>
      <c r="AJ349" s="102"/>
    </row>
    <row r="350" spans="1:36" s="30" customFormat="1" ht="27" customHeight="1" x14ac:dyDescent="0.15">
      <c r="A350" s="32" t="s">
        <v>149</v>
      </c>
      <c r="B350" s="33">
        <v>346</v>
      </c>
      <c r="C350" s="34" t="s">
        <v>11</v>
      </c>
      <c r="D350" s="34" t="s">
        <v>11</v>
      </c>
      <c r="E350" s="35" t="s">
        <v>503</v>
      </c>
      <c r="F350" s="35" t="s">
        <v>503</v>
      </c>
      <c r="G350" s="34" t="s">
        <v>16211</v>
      </c>
      <c r="H350" s="36" t="s">
        <v>2055</v>
      </c>
      <c r="I350" s="33">
        <v>131908</v>
      </c>
      <c r="J350" s="33">
        <v>107582</v>
      </c>
      <c r="K350" s="33" t="s">
        <v>22067</v>
      </c>
      <c r="L350" s="37">
        <f t="shared" si="46"/>
        <v>-0.22611589299325163</v>
      </c>
      <c r="M350" s="33"/>
      <c r="N350" s="33"/>
      <c r="O350" s="33"/>
      <c r="P350" s="153" t="s">
        <v>22398</v>
      </c>
      <c r="Q350" s="33" t="s">
        <v>503</v>
      </c>
      <c r="R350" s="33" t="s">
        <v>503</v>
      </c>
      <c r="S350" s="33" t="s">
        <v>503</v>
      </c>
      <c r="T350" s="33" t="s">
        <v>381</v>
      </c>
      <c r="U350" s="33" t="s">
        <v>2953</v>
      </c>
      <c r="V350" s="33" t="s">
        <v>2953</v>
      </c>
      <c r="W350" s="33" t="s">
        <v>2954</v>
      </c>
      <c r="X350" s="33" t="s">
        <v>2953</v>
      </c>
      <c r="Y350" s="33" t="s">
        <v>2954</v>
      </c>
      <c r="Z350" s="33" t="s">
        <v>2953</v>
      </c>
      <c r="AA350" s="33" t="s">
        <v>2953</v>
      </c>
      <c r="AB350" s="39" t="s">
        <v>26493</v>
      </c>
      <c r="AC350" s="29"/>
      <c r="AD350" s="29"/>
      <c r="AE350" s="29"/>
      <c r="AF350" s="137" t="s">
        <v>22398</v>
      </c>
      <c r="AG350" s="30">
        <f t="shared" si="47"/>
        <v>2</v>
      </c>
      <c r="AH350" s="31" t="str">
        <f t="shared" si="48"/>
        <v>KK-190046</v>
      </c>
      <c r="AI350" s="30">
        <v>4025000000</v>
      </c>
      <c r="AJ350" s="102">
        <f>IFERROR(VLOOKUP($C350,'分類(コード表)'!$A$3:$B$38,2,FALSE)*1000000000,0)+IFERROR(VLOOKUP($D350,'分類(コード表)'!$C$3:$D$293,2,FALSE)*1000000,0)+IFERROR(VLOOKUP($E350,'分類(コード表)'!$E$3:$F$353,2,FALSE)*1000,0)+IFERROR(VLOOKUP($F350,'分類(コード表)'!$G$3:$H$255,2,FALSE),0)</f>
        <v>4025000000</v>
      </c>
    </row>
    <row r="351" spans="1:36" s="30" customFormat="1" ht="27" customHeight="1" x14ac:dyDescent="0.15">
      <c r="A351" s="32" t="s">
        <v>149</v>
      </c>
      <c r="B351" s="33">
        <v>347</v>
      </c>
      <c r="C351" s="34" t="s">
        <v>11</v>
      </c>
      <c r="D351" s="34" t="s">
        <v>11</v>
      </c>
      <c r="E351" s="35" t="s">
        <v>12098</v>
      </c>
      <c r="F351" s="35"/>
      <c r="G351" s="34" t="s">
        <v>18907</v>
      </c>
      <c r="H351" s="36" t="s">
        <v>18908</v>
      </c>
      <c r="I351" s="33">
        <v>763800</v>
      </c>
      <c r="J351" s="33">
        <v>1005360</v>
      </c>
      <c r="K351" s="33" t="s">
        <v>22052</v>
      </c>
      <c r="L351" s="37">
        <f t="shared" si="46"/>
        <v>0.24027214132251129</v>
      </c>
      <c r="M351" s="33"/>
      <c r="N351" s="33" t="s">
        <v>24776</v>
      </c>
      <c r="O351" s="33"/>
      <c r="P351" s="153" t="s">
        <v>26880</v>
      </c>
      <c r="Q351" s="33" t="s">
        <v>578</v>
      </c>
      <c r="R351" s="33"/>
      <c r="S351" s="33"/>
      <c r="T351" s="33" t="s">
        <v>381</v>
      </c>
      <c r="U351" s="97" t="s">
        <v>37308</v>
      </c>
      <c r="V351" s="97" t="s">
        <v>37308</v>
      </c>
      <c r="W351" s="97" t="s">
        <v>37309</v>
      </c>
      <c r="X351" s="97" t="s">
        <v>37309</v>
      </c>
      <c r="Y351" s="97" t="s">
        <v>37308</v>
      </c>
      <c r="Z351" s="97" t="s">
        <v>37309</v>
      </c>
      <c r="AA351" s="97" t="s">
        <v>37308</v>
      </c>
      <c r="AB351" s="126" t="s">
        <v>37318</v>
      </c>
      <c r="AC351" s="29"/>
      <c r="AD351" s="29"/>
      <c r="AE351" s="29"/>
      <c r="AF351" s="137" t="s">
        <v>26880</v>
      </c>
      <c r="AG351" s="30">
        <f t="shared" ref="AG351" si="55">LEN(LEFT(AF351,FIND("-",AF351)-1))</f>
        <v>2</v>
      </c>
      <c r="AH351" s="31" t="str">
        <f t="shared" ref="AH351" si="56">LEFT(AF351,FIND("-",AF351)+6)</f>
        <v>KT-190107</v>
      </c>
      <c r="AJ351" s="102"/>
    </row>
    <row r="352" spans="1:36" s="30" customFormat="1" ht="27" customHeight="1" x14ac:dyDescent="0.15">
      <c r="A352" s="32" t="s">
        <v>149</v>
      </c>
      <c r="B352" s="33">
        <v>348</v>
      </c>
      <c r="C352" s="34" t="s">
        <v>11</v>
      </c>
      <c r="D352" s="34" t="s">
        <v>11</v>
      </c>
      <c r="E352" s="35" t="s">
        <v>176</v>
      </c>
      <c r="F352" s="34" t="s">
        <v>2863</v>
      </c>
      <c r="G352" s="34" t="s">
        <v>25110</v>
      </c>
      <c r="H352" s="36" t="s">
        <v>1746</v>
      </c>
      <c r="I352" s="33">
        <v>19550</v>
      </c>
      <c r="J352" s="33">
        <v>26430</v>
      </c>
      <c r="K352" s="33" t="s">
        <v>2449</v>
      </c>
      <c r="L352" s="37">
        <f t="shared" si="46"/>
        <v>0.26031025349981085</v>
      </c>
      <c r="M352" s="33"/>
      <c r="N352" s="33" t="s">
        <v>24776</v>
      </c>
      <c r="O352" s="33"/>
      <c r="P352" s="153" t="s">
        <v>4559</v>
      </c>
      <c r="Q352" s="38"/>
      <c r="R352" s="33"/>
      <c r="S352" s="33"/>
      <c r="T352" s="33" t="s">
        <v>2744</v>
      </c>
      <c r="U352" s="33" t="s">
        <v>2953</v>
      </c>
      <c r="V352" s="33" t="s">
        <v>2953</v>
      </c>
      <c r="W352" s="33" t="s">
        <v>2953</v>
      </c>
      <c r="X352" s="33" t="s">
        <v>2953</v>
      </c>
      <c r="Y352" s="33" t="s">
        <v>2953</v>
      </c>
      <c r="Z352" s="33" t="s">
        <v>2954</v>
      </c>
      <c r="AA352" s="33" t="s">
        <v>2953</v>
      </c>
      <c r="AB352" s="39" t="s">
        <v>25111</v>
      </c>
      <c r="AC352" s="29"/>
      <c r="AD352" s="29"/>
      <c r="AE352" s="29"/>
      <c r="AF352" s="137" t="s">
        <v>4559</v>
      </c>
      <c r="AG352" s="30">
        <f t="shared" si="47"/>
        <v>2</v>
      </c>
      <c r="AH352" s="31" t="str">
        <f t="shared" si="48"/>
        <v>CG-080020</v>
      </c>
      <c r="AI352" s="30">
        <v>4025068059</v>
      </c>
      <c r="AJ352" s="102">
        <f>IFERROR(VLOOKUP($C352,'分類(コード表)'!$A$3:$B$38,2,FALSE)*1000000000,0)+IFERROR(VLOOKUP($D352,'分類(コード表)'!$C$3:$D$293,2,FALSE)*1000000,0)+IFERROR(VLOOKUP($E352,'分類(コード表)'!$E$3:$F$353,2,FALSE)*1000,0)+IFERROR(VLOOKUP($F352,'分類(コード表)'!$G$3:$H$255,2,FALSE),0)</f>
        <v>4025068059</v>
      </c>
    </row>
    <row r="353" spans="1:36" s="30" customFormat="1" ht="27" customHeight="1" x14ac:dyDescent="0.15">
      <c r="A353" s="32" t="s">
        <v>149</v>
      </c>
      <c r="B353" s="33">
        <v>349</v>
      </c>
      <c r="C353" s="34" t="s">
        <v>11</v>
      </c>
      <c r="D353" s="34" t="s">
        <v>11</v>
      </c>
      <c r="E353" s="35" t="s">
        <v>176</v>
      </c>
      <c r="F353" s="34" t="s">
        <v>2863</v>
      </c>
      <c r="G353" s="34" t="s">
        <v>670</v>
      </c>
      <c r="H353" s="36" t="s">
        <v>1802</v>
      </c>
      <c r="I353" s="33">
        <v>3000</v>
      </c>
      <c r="J353" s="33">
        <v>1150</v>
      </c>
      <c r="K353" s="33" t="s">
        <v>2448</v>
      </c>
      <c r="L353" s="37">
        <f t="shared" si="46"/>
        <v>-1.6086956521739131</v>
      </c>
      <c r="M353" s="33"/>
      <c r="N353" s="33" t="s">
        <v>24776</v>
      </c>
      <c r="O353" s="33"/>
      <c r="P353" s="153" t="s">
        <v>37345</v>
      </c>
      <c r="Q353" s="38"/>
      <c r="R353" s="33"/>
      <c r="S353" s="33"/>
      <c r="T353" s="33" t="s">
        <v>2744</v>
      </c>
      <c r="U353" s="33" t="s">
        <v>2956</v>
      </c>
      <c r="V353" s="33" t="s">
        <v>571</v>
      </c>
      <c r="W353" s="33" t="s">
        <v>2953</v>
      </c>
      <c r="X353" s="33" t="s">
        <v>2954</v>
      </c>
      <c r="Y353" s="33" t="s">
        <v>571</v>
      </c>
      <c r="Z353" s="33" t="s">
        <v>2953</v>
      </c>
      <c r="AA353" s="33" t="s">
        <v>2953</v>
      </c>
      <c r="AB353" s="39" t="s">
        <v>25112</v>
      </c>
      <c r="AC353" s="29"/>
      <c r="AD353" s="29"/>
      <c r="AE353" s="29"/>
      <c r="AF353" s="137" t="s">
        <v>1175</v>
      </c>
      <c r="AG353" s="30">
        <f t="shared" si="47"/>
        <v>2</v>
      </c>
      <c r="AH353" s="31" t="str">
        <f t="shared" si="48"/>
        <v>CG-120003</v>
      </c>
      <c r="AI353" s="30">
        <v>4025068059</v>
      </c>
      <c r="AJ353" s="102">
        <f>IFERROR(VLOOKUP($C353,'分類(コード表)'!$A$3:$B$38,2,FALSE)*1000000000,0)+IFERROR(VLOOKUP($D353,'分類(コード表)'!$C$3:$D$293,2,FALSE)*1000000,0)+IFERROR(VLOOKUP($E353,'分類(コード表)'!$E$3:$F$353,2,FALSE)*1000,0)+IFERROR(VLOOKUP($F353,'分類(コード表)'!$G$3:$H$255,2,FALSE),0)</f>
        <v>4025068059</v>
      </c>
    </row>
    <row r="354" spans="1:36" s="30" customFormat="1" ht="27" customHeight="1" x14ac:dyDescent="0.15">
      <c r="A354" s="32" t="s">
        <v>149</v>
      </c>
      <c r="B354" s="33">
        <v>350</v>
      </c>
      <c r="C354" s="34" t="s">
        <v>11</v>
      </c>
      <c r="D354" s="34" t="s">
        <v>11</v>
      </c>
      <c r="E354" s="35" t="s">
        <v>176</v>
      </c>
      <c r="F354" s="34" t="s">
        <v>2863</v>
      </c>
      <c r="G354" s="34" t="s">
        <v>709</v>
      </c>
      <c r="H354" s="36" t="s">
        <v>1874</v>
      </c>
      <c r="I354" s="33">
        <v>3000</v>
      </c>
      <c r="J354" s="33">
        <v>600</v>
      </c>
      <c r="K354" s="33" t="s">
        <v>2448</v>
      </c>
      <c r="L354" s="37">
        <f t="shared" si="46"/>
        <v>-4</v>
      </c>
      <c r="M354" s="33"/>
      <c r="N354" s="33" t="s">
        <v>24776</v>
      </c>
      <c r="O354" s="33"/>
      <c r="P354" s="153" t="s">
        <v>29048</v>
      </c>
      <c r="Q354" s="38"/>
      <c r="R354" s="33"/>
      <c r="S354" s="33"/>
      <c r="T354" s="33" t="s">
        <v>2744</v>
      </c>
      <c r="U354" s="33" t="s">
        <v>2956</v>
      </c>
      <c r="V354" s="33" t="s">
        <v>2953</v>
      </c>
      <c r="W354" s="33" t="s">
        <v>2954</v>
      </c>
      <c r="X354" s="33" t="s">
        <v>2954</v>
      </c>
      <c r="Y354" s="33" t="s">
        <v>2953</v>
      </c>
      <c r="Z354" s="33" t="s">
        <v>2954</v>
      </c>
      <c r="AA354" s="33" t="s">
        <v>2953</v>
      </c>
      <c r="AB354" s="39" t="s">
        <v>25113</v>
      </c>
      <c r="AC354" s="29"/>
      <c r="AD354" s="29"/>
      <c r="AE354" s="29"/>
      <c r="AF354" s="137" t="s">
        <v>1230</v>
      </c>
      <c r="AG354" s="30">
        <f t="shared" si="47"/>
        <v>2</v>
      </c>
      <c r="AH354" s="31" t="str">
        <f t="shared" si="48"/>
        <v>HK-110038</v>
      </c>
      <c r="AI354" s="30">
        <v>4025068059</v>
      </c>
      <c r="AJ354" s="102">
        <f>IFERROR(VLOOKUP($C354,'分類(コード表)'!$A$3:$B$38,2,FALSE)*1000000000,0)+IFERROR(VLOOKUP($D354,'分類(コード表)'!$C$3:$D$293,2,FALSE)*1000000,0)+IFERROR(VLOOKUP($E354,'分類(コード表)'!$E$3:$F$353,2,FALSE)*1000,0)+IFERROR(VLOOKUP($F354,'分類(コード表)'!$G$3:$H$255,2,FALSE),0)</f>
        <v>4025068059</v>
      </c>
    </row>
    <row r="355" spans="1:36" s="30" customFormat="1" ht="27" customHeight="1" x14ac:dyDescent="0.15">
      <c r="A355" s="32" t="s">
        <v>149</v>
      </c>
      <c r="B355" s="33">
        <v>351</v>
      </c>
      <c r="C355" s="34" t="s">
        <v>11</v>
      </c>
      <c r="D355" s="34" t="s">
        <v>11</v>
      </c>
      <c r="E355" s="35" t="s">
        <v>176</v>
      </c>
      <c r="F355" s="34" t="s">
        <v>2863</v>
      </c>
      <c r="G355" s="34" t="s">
        <v>25114</v>
      </c>
      <c r="H355" s="36" t="s">
        <v>1961</v>
      </c>
      <c r="I355" s="33">
        <v>5158285.5</v>
      </c>
      <c r="J355" s="33">
        <v>5139800</v>
      </c>
      <c r="K355" s="33" t="s">
        <v>2441</v>
      </c>
      <c r="L355" s="37">
        <f t="shared" si="46"/>
        <v>-3.596540721428898E-3</v>
      </c>
      <c r="M355" s="33"/>
      <c r="N355" s="33" t="s">
        <v>24776</v>
      </c>
      <c r="O355" s="33"/>
      <c r="P355" s="153" t="s">
        <v>6190</v>
      </c>
      <c r="Q355" s="38"/>
      <c r="R355" s="33"/>
      <c r="S355" s="33"/>
      <c r="T355" s="33" t="s">
        <v>2744</v>
      </c>
      <c r="U355" s="33" t="s">
        <v>2953</v>
      </c>
      <c r="V355" s="33" t="s">
        <v>2953</v>
      </c>
      <c r="W355" s="33" t="s">
        <v>2954</v>
      </c>
      <c r="X355" s="33" t="s">
        <v>2953</v>
      </c>
      <c r="Y355" s="33" t="s">
        <v>2953</v>
      </c>
      <c r="Z355" s="33" t="s">
        <v>2953</v>
      </c>
      <c r="AA355" s="33" t="s">
        <v>2953</v>
      </c>
      <c r="AB355" s="39" t="s">
        <v>25115</v>
      </c>
      <c r="AC355" s="29"/>
      <c r="AD355" s="29"/>
      <c r="AE355" s="29"/>
      <c r="AF355" s="137" t="s">
        <v>6190</v>
      </c>
      <c r="AG355" s="30">
        <f t="shared" si="47"/>
        <v>2</v>
      </c>
      <c r="AH355" s="31" t="str">
        <f t="shared" si="48"/>
        <v>KK-080044</v>
      </c>
      <c r="AI355" s="30">
        <v>4025068059</v>
      </c>
      <c r="AJ355" s="102">
        <f>IFERROR(VLOOKUP($C355,'分類(コード表)'!$A$3:$B$38,2,FALSE)*1000000000,0)+IFERROR(VLOOKUP($D355,'分類(コード表)'!$C$3:$D$293,2,FALSE)*1000000,0)+IFERROR(VLOOKUP($E355,'分類(コード表)'!$E$3:$F$353,2,FALSE)*1000,0)+IFERROR(VLOOKUP($F355,'分類(コード表)'!$G$3:$H$255,2,FALSE),0)</f>
        <v>4025068059</v>
      </c>
    </row>
    <row r="356" spans="1:36" s="30" customFormat="1" ht="27" customHeight="1" x14ac:dyDescent="0.15">
      <c r="A356" s="32" t="s">
        <v>149</v>
      </c>
      <c r="B356" s="33">
        <v>352</v>
      </c>
      <c r="C356" s="34" t="s">
        <v>11</v>
      </c>
      <c r="D356" s="34" t="s">
        <v>11</v>
      </c>
      <c r="E356" s="35" t="s">
        <v>176</v>
      </c>
      <c r="F356" s="34" t="s">
        <v>2863</v>
      </c>
      <c r="G356" s="34" t="s">
        <v>802</v>
      </c>
      <c r="H356" s="36" t="s">
        <v>2043</v>
      </c>
      <c r="I356" s="33">
        <v>750480</v>
      </c>
      <c r="J356" s="33">
        <v>820040</v>
      </c>
      <c r="K356" s="33" t="s">
        <v>2503</v>
      </c>
      <c r="L356" s="37">
        <f t="shared" si="46"/>
        <v>8.4825130481439914E-2</v>
      </c>
      <c r="M356" s="33"/>
      <c r="N356" s="33" t="s">
        <v>24776</v>
      </c>
      <c r="O356" s="33"/>
      <c r="P356" s="153" t="s">
        <v>1345</v>
      </c>
      <c r="Q356" s="38"/>
      <c r="R356" s="33"/>
      <c r="S356" s="33"/>
      <c r="T356" s="33" t="s">
        <v>2744</v>
      </c>
      <c r="U356" s="33" t="s">
        <v>2953</v>
      </c>
      <c r="V356" s="33" t="s">
        <v>2954</v>
      </c>
      <c r="W356" s="33" t="s">
        <v>2954</v>
      </c>
      <c r="X356" s="33" t="s">
        <v>2954</v>
      </c>
      <c r="Y356" s="33" t="s">
        <v>2954</v>
      </c>
      <c r="Z356" s="33" t="s">
        <v>2953</v>
      </c>
      <c r="AA356" s="33" t="s">
        <v>2954</v>
      </c>
      <c r="AB356" s="39" t="s">
        <v>25116</v>
      </c>
      <c r="AC356" s="29"/>
      <c r="AD356" s="29"/>
      <c r="AE356" s="29"/>
      <c r="AF356" s="137" t="s">
        <v>1345</v>
      </c>
      <c r="AG356" s="30">
        <f t="shared" si="47"/>
        <v>2</v>
      </c>
      <c r="AH356" s="31" t="str">
        <f t="shared" si="48"/>
        <v>KK-120051</v>
      </c>
      <c r="AI356" s="30">
        <v>4025068059</v>
      </c>
      <c r="AJ356" s="102">
        <f>IFERROR(VLOOKUP($C356,'分類(コード表)'!$A$3:$B$38,2,FALSE)*1000000000,0)+IFERROR(VLOOKUP($D356,'分類(コード表)'!$C$3:$D$293,2,FALSE)*1000000,0)+IFERROR(VLOOKUP($E356,'分類(コード表)'!$E$3:$F$353,2,FALSE)*1000,0)+IFERROR(VLOOKUP($F356,'分類(コード表)'!$G$3:$H$255,2,FALSE),0)</f>
        <v>4025068059</v>
      </c>
    </row>
    <row r="357" spans="1:36" s="30" customFormat="1" ht="27" customHeight="1" x14ac:dyDescent="0.15">
      <c r="A357" s="32" t="s">
        <v>149</v>
      </c>
      <c r="B357" s="33">
        <v>353</v>
      </c>
      <c r="C357" s="34" t="s">
        <v>11</v>
      </c>
      <c r="D357" s="34" t="s">
        <v>11</v>
      </c>
      <c r="E357" s="35" t="s">
        <v>176</v>
      </c>
      <c r="F357" s="34" t="s">
        <v>2863</v>
      </c>
      <c r="G357" s="34" t="s">
        <v>817</v>
      </c>
      <c r="H357" s="36" t="s">
        <v>2058</v>
      </c>
      <c r="I357" s="33">
        <v>53800</v>
      </c>
      <c r="J357" s="33">
        <v>96870</v>
      </c>
      <c r="K357" s="33" t="s">
        <v>2602</v>
      </c>
      <c r="L357" s="37">
        <f t="shared" si="46"/>
        <v>0.44461649633529476</v>
      </c>
      <c r="M357" s="33"/>
      <c r="N357" s="33" t="s">
        <v>24776</v>
      </c>
      <c r="O357" s="33"/>
      <c r="P357" s="153" t="s">
        <v>1359</v>
      </c>
      <c r="Q357" s="38" t="s">
        <v>578</v>
      </c>
      <c r="R357" s="33"/>
      <c r="S357" s="33"/>
      <c r="T357" s="33" t="s">
        <v>2744</v>
      </c>
      <c r="U357" s="33" t="s">
        <v>2954</v>
      </c>
      <c r="V357" s="33" t="s">
        <v>2954</v>
      </c>
      <c r="W357" s="33" t="s">
        <v>2953</v>
      </c>
      <c r="X357" s="33" t="s">
        <v>2953</v>
      </c>
      <c r="Y357" s="33" t="s">
        <v>2954</v>
      </c>
      <c r="Z357" s="33" t="s">
        <v>2953</v>
      </c>
      <c r="AA357" s="33" t="s">
        <v>2954</v>
      </c>
      <c r="AB357" s="39" t="s">
        <v>25117</v>
      </c>
      <c r="AC357" s="29"/>
      <c r="AD357" s="29"/>
      <c r="AE357" s="29"/>
      <c r="AF357" s="137" t="s">
        <v>1359</v>
      </c>
      <c r="AG357" s="30">
        <f t="shared" si="47"/>
        <v>2</v>
      </c>
      <c r="AH357" s="31" t="str">
        <f t="shared" si="48"/>
        <v>KK-150012</v>
      </c>
      <c r="AI357" s="30">
        <v>4025068059</v>
      </c>
      <c r="AJ357" s="102">
        <f>IFERROR(VLOOKUP($C357,'分類(コード表)'!$A$3:$B$38,2,FALSE)*1000000000,0)+IFERROR(VLOOKUP($D357,'分類(コード表)'!$C$3:$D$293,2,FALSE)*1000000,0)+IFERROR(VLOOKUP($E357,'分類(コード表)'!$E$3:$F$353,2,FALSE)*1000,0)+IFERROR(VLOOKUP($F357,'分類(コード表)'!$G$3:$H$255,2,FALSE),0)</f>
        <v>4025068059</v>
      </c>
    </row>
    <row r="358" spans="1:36" s="30" customFormat="1" ht="27" customHeight="1" x14ac:dyDescent="0.15">
      <c r="A358" s="32" t="s">
        <v>149</v>
      </c>
      <c r="B358" s="33">
        <v>354</v>
      </c>
      <c r="C358" s="34" t="s">
        <v>11</v>
      </c>
      <c r="D358" s="34" t="s">
        <v>11</v>
      </c>
      <c r="E358" s="35" t="s">
        <v>176</v>
      </c>
      <c r="F358" s="34" t="s">
        <v>2863</v>
      </c>
      <c r="G358" s="34" t="s">
        <v>25118</v>
      </c>
      <c r="H358" s="36" t="s">
        <v>2083</v>
      </c>
      <c r="I358" s="33">
        <v>2775.36</v>
      </c>
      <c r="J358" s="33">
        <v>1725.36</v>
      </c>
      <c r="K358" s="33" t="s">
        <v>2448</v>
      </c>
      <c r="L358" s="37">
        <f t="shared" si="46"/>
        <v>-0.60856864654333021</v>
      </c>
      <c r="M358" s="33"/>
      <c r="N358" s="33" t="s">
        <v>24776</v>
      </c>
      <c r="O358" s="33"/>
      <c r="P358" s="153" t="s">
        <v>7927</v>
      </c>
      <c r="Q358" s="33"/>
      <c r="R358" s="33"/>
      <c r="S358" s="33"/>
      <c r="T358" s="33" t="s">
        <v>2744</v>
      </c>
      <c r="U358" s="33" t="s">
        <v>2956</v>
      </c>
      <c r="V358" s="33" t="s">
        <v>2953</v>
      </c>
      <c r="W358" s="33" t="s">
        <v>2953</v>
      </c>
      <c r="X358" s="33" t="s">
        <v>2953</v>
      </c>
      <c r="Y358" s="33" t="s">
        <v>2953</v>
      </c>
      <c r="Z358" s="33" t="s">
        <v>2954</v>
      </c>
      <c r="AA358" s="33" t="s">
        <v>2953</v>
      </c>
      <c r="AB358" s="39" t="s">
        <v>25119</v>
      </c>
      <c r="AC358" s="29"/>
      <c r="AD358" s="29"/>
      <c r="AE358" s="29"/>
      <c r="AF358" s="137" t="s">
        <v>7927</v>
      </c>
      <c r="AG358" s="30">
        <f t="shared" si="47"/>
        <v>2</v>
      </c>
      <c r="AH358" s="31" t="str">
        <f t="shared" si="48"/>
        <v>KT-090041</v>
      </c>
      <c r="AI358" s="30">
        <v>4025068059</v>
      </c>
      <c r="AJ358" s="102">
        <f>IFERROR(VLOOKUP($C358,'分類(コード表)'!$A$3:$B$38,2,FALSE)*1000000000,0)+IFERROR(VLOOKUP($D358,'分類(コード表)'!$C$3:$D$293,2,FALSE)*1000000,0)+IFERROR(VLOOKUP($E358,'分類(コード表)'!$E$3:$F$353,2,FALSE)*1000,0)+IFERROR(VLOOKUP($F358,'分類(コード表)'!$G$3:$H$255,2,FALSE),0)</f>
        <v>4025068059</v>
      </c>
    </row>
    <row r="359" spans="1:36" s="30" customFormat="1" ht="27" customHeight="1" x14ac:dyDescent="0.15">
      <c r="A359" s="32" t="s">
        <v>149</v>
      </c>
      <c r="B359" s="33">
        <v>355</v>
      </c>
      <c r="C359" s="34" t="s">
        <v>11</v>
      </c>
      <c r="D359" s="34" t="s">
        <v>11</v>
      </c>
      <c r="E359" s="35" t="s">
        <v>176</v>
      </c>
      <c r="F359" s="34" t="s">
        <v>2863</v>
      </c>
      <c r="G359" s="34" t="s">
        <v>25120</v>
      </c>
      <c r="H359" s="36" t="s">
        <v>2113</v>
      </c>
      <c r="I359" s="33">
        <v>74292</v>
      </c>
      <c r="J359" s="33">
        <v>114147</v>
      </c>
      <c r="K359" s="33" t="s">
        <v>2449</v>
      </c>
      <c r="L359" s="37">
        <f t="shared" si="46"/>
        <v>0.34915503692606897</v>
      </c>
      <c r="M359" s="33"/>
      <c r="N359" s="33" t="s">
        <v>24776</v>
      </c>
      <c r="O359" s="33"/>
      <c r="P359" s="153" t="s">
        <v>23956</v>
      </c>
      <c r="Q359" s="33"/>
      <c r="R359" s="33"/>
      <c r="S359" s="33"/>
      <c r="T359" s="33" t="s">
        <v>2744</v>
      </c>
      <c r="U359" s="33" t="s">
        <v>2953</v>
      </c>
      <c r="V359" s="33" t="s">
        <v>2953</v>
      </c>
      <c r="W359" s="33" t="s">
        <v>2954</v>
      </c>
      <c r="X359" s="33" t="s">
        <v>2953</v>
      </c>
      <c r="Y359" s="33" t="s">
        <v>2953</v>
      </c>
      <c r="Z359" s="33" t="s">
        <v>2953</v>
      </c>
      <c r="AA359" s="33" t="s">
        <v>2953</v>
      </c>
      <c r="AB359" s="39" t="s">
        <v>25121</v>
      </c>
      <c r="AC359" s="29"/>
      <c r="AD359" s="29"/>
      <c r="AE359" s="29"/>
      <c r="AF359" s="137" t="s">
        <v>1379</v>
      </c>
      <c r="AG359" s="30">
        <f t="shared" si="47"/>
        <v>2</v>
      </c>
      <c r="AH359" s="31" t="str">
        <f t="shared" si="48"/>
        <v>KT-100045</v>
      </c>
      <c r="AI359" s="30">
        <v>4025068059</v>
      </c>
      <c r="AJ359" s="102">
        <f>IFERROR(VLOOKUP($C359,'分類(コード表)'!$A$3:$B$38,2,FALSE)*1000000000,0)+IFERROR(VLOOKUP($D359,'分類(コード表)'!$C$3:$D$293,2,FALSE)*1000000,0)+IFERROR(VLOOKUP($E359,'分類(コード表)'!$E$3:$F$353,2,FALSE)*1000,0)+IFERROR(VLOOKUP($F359,'分類(コード表)'!$G$3:$H$255,2,FALSE),0)</f>
        <v>4025068059</v>
      </c>
    </row>
    <row r="360" spans="1:36" s="30" customFormat="1" ht="27" customHeight="1" x14ac:dyDescent="0.15">
      <c r="A360" s="32" t="s">
        <v>149</v>
      </c>
      <c r="B360" s="33">
        <v>356</v>
      </c>
      <c r="C360" s="34" t="s">
        <v>11</v>
      </c>
      <c r="D360" s="34" t="s">
        <v>11</v>
      </c>
      <c r="E360" s="35" t="s">
        <v>176</v>
      </c>
      <c r="F360" s="34" t="s">
        <v>2863</v>
      </c>
      <c r="G360" s="34" t="s">
        <v>25122</v>
      </c>
      <c r="H360" s="36" t="s">
        <v>2115</v>
      </c>
      <c r="I360" s="33">
        <v>1020000</v>
      </c>
      <c r="J360" s="33">
        <v>1225600</v>
      </c>
      <c r="K360" s="33" t="s">
        <v>2651</v>
      </c>
      <c r="L360" s="37">
        <f t="shared" si="46"/>
        <v>0.1677545691906005</v>
      </c>
      <c r="M360" s="33"/>
      <c r="N360" s="33" t="s">
        <v>24776</v>
      </c>
      <c r="O360" s="33"/>
      <c r="P360" s="153" t="s">
        <v>23958</v>
      </c>
      <c r="Q360" s="33" t="s">
        <v>578</v>
      </c>
      <c r="R360" s="33"/>
      <c r="S360" s="33"/>
      <c r="T360" s="33" t="s">
        <v>2744</v>
      </c>
      <c r="U360" s="33" t="s">
        <v>2953</v>
      </c>
      <c r="V360" s="33" t="s">
        <v>2955</v>
      </c>
      <c r="W360" s="33" t="s">
        <v>2954</v>
      </c>
      <c r="X360" s="33" t="s">
        <v>2954</v>
      </c>
      <c r="Y360" s="33" t="s">
        <v>2954</v>
      </c>
      <c r="Z360" s="33" t="s">
        <v>2954</v>
      </c>
      <c r="AA360" s="33" t="s">
        <v>2954</v>
      </c>
      <c r="AB360" s="39" t="s">
        <v>25123</v>
      </c>
      <c r="AC360" s="29"/>
      <c r="AD360" s="29"/>
      <c r="AE360" s="29"/>
      <c r="AF360" s="137" t="s">
        <v>1381</v>
      </c>
      <c r="AG360" s="30">
        <f t="shared" si="47"/>
        <v>2</v>
      </c>
      <c r="AH360" s="31" t="str">
        <f t="shared" si="48"/>
        <v>KT-100048</v>
      </c>
      <c r="AI360" s="30">
        <v>4025068059</v>
      </c>
      <c r="AJ360" s="102">
        <f>IFERROR(VLOOKUP($C360,'分類(コード表)'!$A$3:$B$38,2,FALSE)*1000000000,0)+IFERROR(VLOOKUP($D360,'分類(コード表)'!$C$3:$D$293,2,FALSE)*1000000,0)+IFERROR(VLOOKUP($E360,'分類(コード表)'!$E$3:$F$353,2,FALSE)*1000,0)+IFERROR(VLOOKUP($F360,'分類(コード表)'!$G$3:$H$255,2,FALSE),0)</f>
        <v>4025068059</v>
      </c>
    </row>
    <row r="361" spans="1:36" s="30" customFormat="1" ht="27" customHeight="1" x14ac:dyDescent="0.15">
      <c r="A361" s="32" t="s">
        <v>149</v>
      </c>
      <c r="B361" s="33">
        <v>357</v>
      </c>
      <c r="C361" s="34" t="s">
        <v>11</v>
      </c>
      <c r="D361" s="34" t="s">
        <v>11</v>
      </c>
      <c r="E361" s="35" t="s">
        <v>176</v>
      </c>
      <c r="F361" s="34" t="s">
        <v>2863</v>
      </c>
      <c r="G361" s="34" t="s">
        <v>25124</v>
      </c>
      <c r="H361" s="36" t="s">
        <v>2120</v>
      </c>
      <c r="I361" s="33">
        <v>108500</v>
      </c>
      <c r="J361" s="33">
        <v>184550</v>
      </c>
      <c r="K361" s="33" t="s">
        <v>2654</v>
      </c>
      <c r="L361" s="37">
        <f t="shared" si="46"/>
        <v>0.41208344622053639</v>
      </c>
      <c r="M361" s="33"/>
      <c r="N361" s="33" t="s">
        <v>24776</v>
      </c>
      <c r="O361" s="33"/>
      <c r="P361" s="153" t="s">
        <v>23963</v>
      </c>
      <c r="Q361" s="33"/>
      <c r="R361" s="33"/>
      <c r="S361" s="33"/>
      <c r="T361" s="33" t="s">
        <v>2744</v>
      </c>
      <c r="U361" s="33" t="s">
        <v>2954</v>
      </c>
      <c r="V361" s="33" t="s">
        <v>2954</v>
      </c>
      <c r="W361" s="33" t="s">
        <v>2953</v>
      </c>
      <c r="X361" s="33" t="s">
        <v>2953</v>
      </c>
      <c r="Y361" s="33" t="s">
        <v>2954</v>
      </c>
      <c r="Z361" s="33" t="s">
        <v>2953</v>
      </c>
      <c r="AA361" s="33" t="s">
        <v>2954</v>
      </c>
      <c r="AB361" s="39" t="s">
        <v>25125</v>
      </c>
      <c r="AC361" s="29"/>
      <c r="AD361" s="29"/>
      <c r="AE361" s="29"/>
      <c r="AF361" s="137" t="s">
        <v>1386</v>
      </c>
      <c r="AG361" s="30">
        <f t="shared" si="47"/>
        <v>2</v>
      </c>
      <c r="AH361" s="31" t="str">
        <f t="shared" si="48"/>
        <v>KT-100057</v>
      </c>
      <c r="AI361" s="30">
        <v>4025068059</v>
      </c>
      <c r="AJ361" s="102">
        <f>IFERROR(VLOOKUP($C361,'分類(コード表)'!$A$3:$B$38,2,FALSE)*1000000000,0)+IFERROR(VLOOKUP($D361,'分類(コード表)'!$C$3:$D$293,2,FALSE)*1000000,0)+IFERROR(VLOOKUP($E361,'分類(コード表)'!$E$3:$F$353,2,FALSE)*1000,0)+IFERROR(VLOOKUP($F361,'分類(コード表)'!$G$3:$H$255,2,FALSE),0)</f>
        <v>4025068059</v>
      </c>
    </row>
    <row r="362" spans="1:36" s="30" customFormat="1" ht="27" customHeight="1" x14ac:dyDescent="0.15">
      <c r="A362" s="32" t="s">
        <v>149</v>
      </c>
      <c r="B362" s="33">
        <v>358</v>
      </c>
      <c r="C362" s="34" t="s">
        <v>11</v>
      </c>
      <c r="D362" s="34" t="s">
        <v>11</v>
      </c>
      <c r="E362" s="35" t="s">
        <v>176</v>
      </c>
      <c r="F362" s="34" t="s">
        <v>2863</v>
      </c>
      <c r="G362" s="34" t="s">
        <v>25126</v>
      </c>
      <c r="H362" s="36" t="s">
        <v>2121</v>
      </c>
      <c r="I362" s="33">
        <v>3795</v>
      </c>
      <c r="J362" s="33">
        <v>3255</v>
      </c>
      <c r="K362" s="33" t="s">
        <v>2449</v>
      </c>
      <c r="L362" s="37">
        <f t="shared" si="46"/>
        <v>-0.16589861751152069</v>
      </c>
      <c r="M362" s="33"/>
      <c r="N362" s="33" t="s">
        <v>24776</v>
      </c>
      <c r="O362" s="33"/>
      <c r="P362" s="153" t="s">
        <v>23964</v>
      </c>
      <c r="Q362" s="33"/>
      <c r="R362" s="33"/>
      <c r="S362" s="33"/>
      <c r="T362" s="33" t="s">
        <v>2744</v>
      </c>
      <c r="U362" s="33" t="s">
        <v>2953</v>
      </c>
      <c r="V362" s="33" t="s">
        <v>2953</v>
      </c>
      <c r="W362" s="33" t="s">
        <v>2953</v>
      </c>
      <c r="X362" s="33" t="s">
        <v>2954</v>
      </c>
      <c r="Y362" s="33" t="s">
        <v>2953</v>
      </c>
      <c r="Z362" s="33" t="s">
        <v>2954</v>
      </c>
      <c r="AA362" s="33" t="s">
        <v>2953</v>
      </c>
      <c r="AB362" s="39" t="s">
        <v>25127</v>
      </c>
      <c r="AC362" s="29"/>
      <c r="AD362" s="29"/>
      <c r="AE362" s="29"/>
      <c r="AF362" s="137" t="s">
        <v>1387</v>
      </c>
      <c r="AG362" s="30">
        <f t="shared" si="47"/>
        <v>2</v>
      </c>
      <c r="AH362" s="31" t="str">
        <f t="shared" si="48"/>
        <v>KT-100064</v>
      </c>
      <c r="AI362" s="30">
        <v>4025068059</v>
      </c>
      <c r="AJ362" s="102">
        <f>IFERROR(VLOOKUP($C362,'分類(コード表)'!$A$3:$B$38,2,FALSE)*1000000000,0)+IFERROR(VLOOKUP($D362,'分類(コード表)'!$C$3:$D$293,2,FALSE)*1000000,0)+IFERROR(VLOOKUP($E362,'分類(コード表)'!$E$3:$F$353,2,FALSE)*1000,0)+IFERROR(VLOOKUP($F362,'分類(コード表)'!$G$3:$H$255,2,FALSE),0)</f>
        <v>4025068059</v>
      </c>
    </row>
    <row r="363" spans="1:36" s="30" customFormat="1" ht="27" customHeight="1" x14ac:dyDescent="0.15">
      <c r="A363" s="32" t="s">
        <v>149</v>
      </c>
      <c r="B363" s="33">
        <v>359</v>
      </c>
      <c r="C363" s="34" t="s">
        <v>11</v>
      </c>
      <c r="D363" s="34" t="s">
        <v>11</v>
      </c>
      <c r="E363" s="35" t="s">
        <v>176</v>
      </c>
      <c r="F363" s="34" t="s">
        <v>2863</v>
      </c>
      <c r="G363" s="34" t="s">
        <v>25128</v>
      </c>
      <c r="H363" s="36" t="s">
        <v>2125</v>
      </c>
      <c r="I363" s="33">
        <v>188500</v>
      </c>
      <c r="J363" s="33">
        <v>257350</v>
      </c>
      <c r="K363" s="33" t="s">
        <v>2654</v>
      </c>
      <c r="L363" s="37">
        <f t="shared" ref="L363:L428" si="57">1-I363/J363</f>
        <v>0.26753448610841268</v>
      </c>
      <c r="M363" s="33"/>
      <c r="N363" s="33" t="s">
        <v>24776</v>
      </c>
      <c r="O363" s="33"/>
      <c r="P363" s="153" t="s">
        <v>23968</v>
      </c>
      <c r="Q363" s="33" t="s">
        <v>578</v>
      </c>
      <c r="R363" s="33"/>
      <c r="S363" s="33"/>
      <c r="T363" s="33" t="s">
        <v>2744</v>
      </c>
      <c r="U363" s="33" t="s">
        <v>2953</v>
      </c>
      <c r="V363" s="33" t="s">
        <v>2954</v>
      </c>
      <c r="W363" s="33" t="s">
        <v>2954</v>
      </c>
      <c r="X363" s="33" t="s">
        <v>2953</v>
      </c>
      <c r="Y363" s="33" t="s">
        <v>2954</v>
      </c>
      <c r="Z363" s="33" t="s">
        <v>2954</v>
      </c>
      <c r="AA363" s="33" t="s">
        <v>2954</v>
      </c>
      <c r="AB363" s="39" t="s">
        <v>25129</v>
      </c>
      <c r="AC363" s="29"/>
      <c r="AD363" s="29"/>
      <c r="AE363" s="29"/>
      <c r="AF363" s="137" t="s">
        <v>1390</v>
      </c>
      <c r="AG363" s="30">
        <f t="shared" ref="AG363:AG428" si="58">LEN(LEFT(AF363,FIND("-",AF363)-1))</f>
        <v>2</v>
      </c>
      <c r="AH363" s="31" t="str">
        <f t="shared" ref="AH363:AH428" si="59">LEFT(AF363,FIND("-",AF363)+6)</f>
        <v>KT-100079</v>
      </c>
      <c r="AI363" s="30">
        <v>4025068059</v>
      </c>
      <c r="AJ363" s="102">
        <f>IFERROR(VLOOKUP($C363,'分類(コード表)'!$A$3:$B$38,2,FALSE)*1000000000,0)+IFERROR(VLOOKUP($D363,'分類(コード表)'!$C$3:$D$293,2,FALSE)*1000000,0)+IFERROR(VLOOKUP($E363,'分類(コード表)'!$E$3:$F$353,2,FALSE)*1000,0)+IFERROR(VLOOKUP($F363,'分類(コード表)'!$G$3:$H$255,2,FALSE),0)</f>
        <v>4025068059</v>
      </c>
    </row>
    <row r="364" spans="1:36" s="30" customFormat="1" ht="27" customHeight="1" x14ac:dyDescent="0.15">
      <c r="A364" s="32" t="s">
        <v>149</v>
      </c>
      <c r="B364" s="33">
        <v>360</v>
      </c>
      <c r="C364" s="34" t="s">
        <v>11</v>
      </c>
      <c r="D364" s="34" t="s">
        <v>11</v>
      </c>
      <c r="E364" s="35" t="s">
        <v>176</v>
      </c>
      <c r="F364" s="34" t="s">
        <v>2863</v>
      </c>
      <c r="G364" s="34" t="s">
        <v>850</v>
      </c>
      <c r="H364" s="36" t="s">
        <v>2153</v>
      </c>
      <c r="I364" s="33">
        <v>556620</v>
      </c>
      <c r="J364" s="33">
        <v>572738</v>
      </c>
      <c r="K364" s="33" t="s">
        <v>2448</v>
      </c>
      <c r="L364" s="37">
        <f t="shared" si="57"/>
        <v>2.8142012578177056E-2</v>
      </c>
      <c r="M364" s="33"/>
      <c r="N364" s="33" t="s">
        <v>24776</v>
      </c>
      <c r="O364" s="33"/>
      <c r="P364" s="153" t="s">
        <v>32784</v>
      </c>
      <c r="Q364" s="33"/>
      <c r="R364" s="33"/>
      <c r="S364" s="33"/>
      <c r="T364" s="33" t="s">
        <v>2744</v>
      </c>
      <c r="U364" s="33" t="s">
        <v>2953</v>
      </c>
      <c r="V364" s="33" t="s">
        <v>2954</v>
      </c>
      <c r="W364" s="33" t="s">
        <v>2954</v>
      </c>
      <c r="X364" s="33" t="s">
        <v>2953</v>
      </c>
      <c r="Y364" s="33" t="s">
        <v>2954</v>
      </c>
      <c r="Z364" s="33" t="s">
        <v>2954</v>
      </c>
      <c r="AA364" s="33" t="s">
        <v>2954</v>
      </c>
      <c r="AB364" s="39" t="s">
        <v>25130</v>
      </c>
      <c r="AC364" s="29"/>
      <c r="AD364" s="29"/>
      <c r="AE364" s="29"/>
      <c r="AF364" s="137" t="s">
        <v>1419</v>
      </c>
      <c r="AG364" s="30">
        <f t="shared" si="58"/>
        <v>2</v>
      </c>
      <c r="AH364" s="31" t="str">
        <f t="shared" si="59"/>
        <v>KT-110076</v>
      </c>
      <c r="AI364" s="30">
        <v>4025068059</v>
      </c>
      <c r="AJ364" s="102">
        <f>IFERROR(VLOOKUP($C364,'分類(コード表)'!$A$3:$B$38,2,FALSE)*1000000000,0)+IFERROR(VLOOKUP($D364,'分類(コード表)'!$C$3:$D$293,2,FALSE)*1000000,0)+IFERROR(VLOOKUP($E364,'分類(コード表)'!$E$3:$F$353,2,FALSE)*1000,0)+IFERROR(VLOOKUP($F364,'分類(コード表)'!$G$3:$H$255,2,FALSE),0)</f>
        <v>4025068059</v>
      </c>
    </row>
    <row r="365" spans="1:36" s="30" customFormat="1" ht="27" customHeight="1" x14ac:dyDescent="0.15">
      <c r="A365" s="32" t="s">
        <v>149</v>
      </c>
      <c r="B365" s="33">
        <v>361</v>
      </c>
      <c r="C365" s="34" t="s">
        <v>11</v>
      </c>
      <c r="D365" s="34" t="s">
        <v>11</v>
      </c>
      <c r="E365" s="35" t="s">
        <v>176</v>
      </c>
      <c r="F365" s="34" t="s">
        <v>2863</v>
      </c>
      <c r="G365" s="34" t="s">
        <v>870</v>
      </c>
      <c r="H365" s="36" t="s">
        <v>2173</v>
      </c>
      <c r="I365" s="33">
        <v>1299</v>
      </c>
      <c r="J365" s="33">
        <v>1299</v>
      </c>
      <c r="K365" s="33" t="s">
        <v>2448</v>
      </c>
      <c r="L365" s="37">
        <f t="shared" si="57"/>
        <v>0</v>
      </c>
      <c r="M365" s="33"/>
      <c r="N365" s="33" t="s">
        <v>24776</v>
      </c>
      <c r="O365" s="33"/>
      <c r="P365" s="153" t="s">
        <v>1438</v>
      </c>
      <c r="Q365" s="33"/>
      <c r="R365" s="33"/>
      <c r="S365" s="33"/>
      <c r="T365" s="33" t="s">
        <v>2744</v>
      </c>
      <c r="U365" s="33" t="s">
        <v>2953</v>
      </c>
      <c r="V365" s="33" t="s">
        <v>2953</v>
      </c>
      <c r="W365" s="33" t="s">
        <v>2953</v>
      </c>
      <c r="X365" s="33" t="s">
        <v>2954</v>
      </c>
      <c r="Y365" s="33" t="s">
        <v>2953</v>
      </c>
      <c r="Z365" s="33" t="s">
        <v>2954</v>
      </c>
      <c r="AA365" s="33" t="s">
        <v>2953</v>
      </c>
      <c r="AB365" s="39" t="s">
        <v>25131</v>
      </c>
      <c r="AC365" s="29"/>
      <c r="AD365" s="29"/>
      <c r="AE365" s="29"/>
      <c r="AF365" s="137" t="s">
        <v>1438</v>
      </c>
      <c r="AG365" s="30">
        <f t="shared" si="58"/>
        <v>2</v>
      </c>
      <c r="AH365" s="31" t="str">
        <f t="shared" si="59"/>
        <v>KT-120050</v>
      </c>
      <c r="AI365" s="30">
        <v>4025068059</v>
      </c>
      <c r="AJ365" s="102">
        <f>IFERROR(VLOOKUP($C365,'分類(コード表)'!$A$3:$B$38,2,FALSE)*1000000000,0)+IFERROR(VLOOKUP($D365,'分類(コード表)'!$C$3:$D$293,2,FALSE)*1000000,0)+IFERROR(VLOOKUP($E365,'分類(コード表)'!$E$3:$F$353,2,FALSE)*1000,0)+IFERROR(VLOOKUP($F365,'分類(コード表)'!$G$3:$H$255,2,FALSE),0)</f>
        <v>4025068059</v>
      </c>
    </row>
    <row r="366" spans="1:36" s="30" customFormat="1" ht="27" customHeight="1" x14ac:dyDescent="0.15">
      <c r="A366" s="32" t="s">
        <v>149</v>
      </c>
      <c r="B366" s="33">
        <v>362</v>
      </c>
      <c r="C366" s="34" t="s">
        <v>11</v>
      </c>
      <c r="D366" s="34" t="s">
        <v>11</v>
      </c>
      <c r="E366" s="35" t="s">
        <v>176</v>
      </c>
      <c r="F366" s="34" t="s">
        <v>2863</v>
      </c>
      <c r="G366" s="34" t="s">
        <v>926</v>
      </c>
      <c r="H366" s="36" t="s">
        <v>2231</v>
      </c>
      <c r="I366" s="33">
        <v>657450</v>
      </c>
      <c r="J366" s="33">
        <v>242160</v>
      </c>
      <c r="K366" s="33" t="s">
        <v>2689</v>
      </c>
      <c r="L366" s="37">
        <f t="shared" si="57"/>
        <v>-1.71494053518335</v>
      </c>
      <c r="M366" s="33"/>
      <c r="N366" s="33" t="s">
        <v>24776</v>
      </c>
      <c r="O366" s="33"/>
      <c r="P366" s="153" t="s">
        <v>1490</v>
      </c>
      <c r="Q366" s="33"/>
      <c r="R366" s="33"/>
      <c r="S366" s="33"/>
      <c r="T366" s="33" t="s">
        <v>2744</v>
      </c>
      <c r="U366" s="33" t="s">
        <v>2953</v>
      </c>
      <c r="V366" s="33" t="s">
        <v>2954</v>
      </c>
      <c r="W366" s="33" t="s">
        <v>2954</v>
      </c>
      <c r="X366" s="33" t="s">
        <v>2953</v>
      </c>
      <c r="Y366" s="33" t="s">
        <v>2954</v>
      </c>
      <c r="Z366" s="33" t="s">
        <v>2953</v>
      </c>
      <c r="AA366" s="33" t="s">
        <v>2953</v>
      </c>
      <c r="AB366" s="39" t="s">
        <v>25132</v>
      </c>
      <c r="AC366" s="29"/>
      <c r="AD366" s="29"/>
      <c r="AE366" s="29"/>
      <c r="AF366" s="137" t="s">
        <v>1490</v>
      </c>
      <c r="AG366" s="30">
        <f t="shared" si="58"/>
        <v>2</v>
      </c>
      <c r="AH366" s="31" t="str">
        <f t="shared" si="59"/>
        <v>KT-130105</v>
      </c>
      <c r="AI366" s="30">
        <v>4025068059</v>
      </c>
      <c r="AJ366" s="102">
        <f>IFERROR(VLOOKUP($C366,'分類(コード表)'!$A$3:$B$38,2,FALSE)*1000000000,0)+IFERROR(VLOOKUP($D366,'分類(コード表)'!$C$3:$D$293,2,FALSE)*1000000,0)+IFERROR(VLOOKUP($E366,'分類(コード表)'!$E$3:$F$353,2,FALSE)*1000,0)+IFERROR(VLOOKUP($F366,'分類(コード表)'!$G$3:$H$255,2,FALSE),0)</f>
        <v>4025068059</v>
      </c>
    </row>
    <row r="367" spans="1:36" s="30" customFormat="1" ht="27" customHeight="1" x14ac:dyDescent="0.15">
      <c r="A367" s="32" t="s">
        <v>149</v>
      </c>
      <c r="B367" s="33">
        <v>363</v>
      </c>
      <c r="C367" s="34" t="s">
        <v>11</v>
      </c>
      <c r="D367" s="34" t="s">
        <v>11</v>
      </c>
      <c r="E367" s="35" t="s">
        <v>176</v>
      </c>
      <c r="F367" s="34" t="s">
        <v>2863</v>
      </c>
      <c r="G367" s="34" t="s">
        <v>980</v>
      </c>
      <c r="H367" s="36" t="s">
        <v>2304</v>
      </c>
      <c r="I367" s="33">
        <v>369252</v>
      </c>
      <c r="J367" s="33">
        <v>480566.41</v>
      </c>
      <c r="K367" s="33" t="s">
        <v>2503</v>
      </c>
      <c r="L367" s="37">
        <f t="shared" si="57"/>
        <v>0.23163169061275002</v>
      </c>
      <c r="M367" s="33"/>
      <c r="N367" s="33" t="s">
        <v>24776</v>
      </c>
      <c r="O367" s="33"/>
      <c r="P367" s="153" t="s">
        <v>35620</v>
      </c>
      <c r="Q367" s="33" t="s">
        <v>578</v>
      </c>
      <c r="R367" s="33"/>
      <c r="S367" s="33"/>
      <c r="T367" s="33" t="s">
        <v>2744</v>
      </c>
      <c r="U367" s="33" t="s">
        <v>2954</v>
      </c>
      <c r="V367" s="33" t="s">
        <v>2955</v>
      </c>
      <c r="W367" s="33" t="s">
        <v>2954</v>
      </c>
      <c r="X367" s="33" t="s">
        <v>2953</v>
      </c>
      <c r="Y367" s="33" t="s">
        <v>2954</v>
      </c>
      <c r="Z367" s="33" t="s">
        <v>2953</v>
      </c>
      <c r="AA367" s="33" t="s">
        <v>2954</v>
      </c>
      <c r="AB367" s="39" t="s">
        <v>25133</v>
      </c>
      <c r="AC367" s="29"/>
      <c r="AD367" s="29"/>
      <c r="AE367" s="29"/>
      <c r="AF367" s="137" t="s">
        <v>1542</v>
      </c>
      <c r="AG367" s="30">
        <f t="shared" si="58"/>
        <v>2</v>
      </c>
      <c r="AH367" s="31" t="str">
        <f t="shared" si="59"/>
        <v>QS-110027</v>
      </c>
      <c r="AI367" s="30">
        <v>4025068059</v>
      </c>
      <c r="AJ367" s="102">
        <f>IFERROR(VLOOKUP($C367,'分類(コード表)'!$A$3:$B$38,2,FALSE)*1000000000,0)+IFERROR(VLOOKUP($D367,'分類(コード表)'!$C$3:$D$293,2,FALSE)*1000000,0)+IFERROR(VLOOKUP($E367,'分類(コード表)'!$E$3:$F$353,2,FALSE)*1000,0)+IFERROR(VLOOKUP($F367,'分類(コード表)'!$G$3:$H$255,2,FALSE),0)</f>
        <v>4025068059</v>
      </c>
    </row>
    <row r="368" spans="1:36" s="30" customFormat="1" ht="27" customHeight="1" x14ac:dyDescent="0.15">
      <c r="A368" s="32" t="s">
        <v>149</v>
      </c>
      <c r="B368" s="33">
        <v>364</v>
      </c>
      <c r="C368" s="34" t="s">
        <v>11</v>
      </c>
      <c r="D368" s="34" t="s">
        <v>11</v>
      </c>
      <c r="E368" s="35" t="s">
        <v>176</v>
      </c>
      <c r="F368" s="34" t="s">
        <v>2863</v>
      </c>
      <c r="G368" s="34" t="s">
        <v>17994</v>
      </c>
      <c r="H368" s="36" t="s">
        <v>17995</v>
      </c>
      <c r="I368" s="33">
        <v>346190</v>
      </c>
      <c r="J368" s="33">
        <v>448500</v>
      </c>
      <c r="K368" s="33" t="s">
        <v>22096</v>
      </c>
      <c r="L368" s="37">
        <f t="shared" si="57"/>
        <v>0.22811594202898555</v>
      </c>
      <c r="M368" s="33"/>
      <c r="N368" s="33" t="s">
        <v>24776</v>
      </c>
      <c r="O368" s="33"/>
      <c r="P368" s="153" t="s">
        <v>3065</v>
      </c>
      <c r="Q368" s="33" t="s">
        <v>578</v>
      </c>
      <c r="R368" s="33"/>
      <c r="S368" s="33"/>
      <c r="T368" s="33" t="s">
        <v>2744</v>
      </c>
      <c r="U368" s="33" t="s">
        <v>2954</v>
      </c>
      <c r="V368" s="33" t="s">
        <v>2954</v>
      </c>
      <c r="W368" s="33" t="s">
        <v>2954</v>
      </c>
      <c r="X368" s="33" t="s">
        <v>2953</v>
      </c>
      <c r="Y368" s="33" t="s">
        <v>2954</v>
      </c>
      <c r="Z368" s="33" t="s">
        <v>2953</v>
      </c>
      <c r="AA368" s="33" t="s">
        <v>2954</v>
      </c>
      <c r="AB368" s="39" t="s">
        <v>25134</v>
      </c>
      <c r="AC368" s="29"/>
      <c r="AD368" s="29"/>
      <c r="AE368" s="29"/>
      <c r="AF368" s="137" t="s">
        <v>3065</v>
      </c>
      <c r="AG368" s="30">
        <f t="shared" si="58"/>
        <v>2</v>
      </c>
      <c r="AH368" s="31" t="str">
        <f t="shared" si="59"/>
        <v>KT-160046</v>
      </c>
      <c r="AI368" s="30">
        <v>4025068059</v>
      </c>
      <c r="AJ368" s="102">
        <f>IFERROR(VLOOKUP($C368,'分類(コード表)'!$A$3:$B$38,2,FALSE)*1000000000,0)+IFERROR(VLOOKUP($D368,'分類(コード表)'!$C$3:$D$293,2,FALSE)*1000000,0)+IFERROR(VLOOKUP($E368,'分類(コード表)'!$E$3:$F$353,2,FALSE)*1000,0)+IFERROR(VLOOKUP($F368,'分類(コード表)'!$G$3:$H$255,2,FALSE),0)</f>
        <v>4025068059</v>
      </c>
    </row>
    <row r="369" spans="1:36" s="30" customFormat="1" ht="27" customHeight="1" x14ac:dyDescent="0.15">
      <c r="A369" s="32" t="s">
        <v>149</v>
      </c>
      <c r="B369" s="33">
        <v>365</v>
      </c>
      <c r="C369" s="34" t="s">
        <v>11</v>
      </c>
      <c r="D369" s="34" t="s">
        <v>11</v>
      </c>
      <c r="E369" s="40" t="s">
        <v>176</v>
      </c>
      <c r="F369" s="34" t="s">
        <v>2863</v>
      </c>
      <c r="G369" s="34" t="s">
        <v>17766</v>
      </c>
      <c r="H369" s="36" t="s">
        <v>17767</v>
      </c>
      <c r="I369" s="33">
        <v>4655</v>
      </c>
      <c r="J369" s="33">
        <v>5155</v>
      </c>
      <c r="K369" s="33" t="s">
        <v>18774</v>
      </c>
      <c r="L369" s="37">
        <f t="shared" si="57"/>
        <v>9.6993210475266767E-2</v>
      </c>
      <c r="M369" s="33"/>
      <c r="N369" s="33" t="s">
        <v>24776</v>
      </c>
      <c r="O369" s="33"/>
      <c r="P369" s="153" t="s">
        <v>22540</v>
      </c>
      <c r="Q369" s="33" t="s">
        <v>503</v>
      </c>
      <c r="R369" s="33"/>
      <c r="S369" s="33"/>
      <c r="T369" s="33" t="s">
        <v>22393</v>
      </c>
      <c r="U369" s="33" t="s">
        <v>571</v>
      </c>
      <c r="V369" s="33" t="s">
        <v>571</v>
      </c>
      <c r="W369" s="33" t="s">
        <v>571</v>
      </c>
      <c r="X369" s="33" t="s">
        <v>571</v>
      </c>
      <c r="Y369" s="33" t="s">
        <v>571</v>
      </c>
      <c r="Z369" s="33" t="s">
        <v>571</v>
      </c>
      <c r="AA369" s="33" t="s">
        <v>571</v>
      </c>
      <c r="AB369" s="39" t="s">
        <v>25135</v>
      </c>
      <c r="AC369" s="29"/>
      <c r="AD369" s="29"/>
      <c r="AE369" s="29"/>
      <c r="AF369" s="137" t="s">
        <v>3148</v>
      </c>
      <c r="AG369" s="30">
        <f t="shared" si="58"/>
        <v>2</v>
      </c>
      <c r="AH369" s="31" t="str">
        <f t="shared" si="59"/>
        <v>KT-140128</v>
      </c>
      <c r="AI369" s="30">
        <v>4025068059</v>
      </c>
      <c r="AJ369" s="102">
        <f>IFERROR(VLOOKUP($C369,'分類(コード表)'!$A$3:$B$38,2,FALSE)*1000000000,0)+IFERROR(VLOOKUP($D369,'分類(コード表)'!$C$3:$D$293,2,FALSE)*1000000,0)+IFERROR(VLOOKUP($E369,'分類(コード表)'!$E$3:$F$353,2,FALSE)*1000,0)+IFERROR(VLOOKUP($F369,'分類(コード表)'!$G$3:$H$255,2,FALSE),0)</f>
        <v>4025068059</v>
      </c>
    </row>
    <row r="370" spans="1:36" s="30" customFormat="1" ht="27" customHeight="1" x14ac:dyDescent="0.15">
      <c r="A370" s="32" t="s">
        <v>149</v>
      </c>
      <c r="B370" s="33">
        <v>366</v>
      </c>
      <c r="C370" s="34" t="s">
        <v>11</v>
      </c>
      <c r="D370" s="34" t="s">
        <v>11</v>
      </c>
      <c r="E370" s="40" t="s">
        <v>176</v>
      </c>
      <c r="F370" s="34" t="s">
        <v>2863</v>
      </c>
      <c r="G370" s="34" t="s">
        <v>16181</v>
      </c>
      <c r="H370" s="36" t="s">
        <v>1961</v>
      </c>
      <c r="I370" s="33">
        <v>5966000</v>
      </c>
      <c r="J370" s="33">
        <v>2241000</v>
      </c>
      <c r="K370" s="33" t="s">
        <v>22067</v>
      </c>
      <c r="L370" s="37">
        <f t="shared" si="57"/>
        <v>-1.6622043730477465</v>
      </c>
      <c r="M370" s="33"/>
      <c r="N370" s="33" t="s">
        <v>24776</v>
      </c>
      <c r="O370" s="33"/>
      <c r="P370" s="153" t="s">
        <v>26524</v>
      </c>
      <c r="Q370" s="33"/>
      <c r="R370" s="33"/>
      <c r="S370" s="33"/>
      <c r="T370" s="33" t="s">
        <v>381</v>
      </c>
      <c r="U370" s="97" t="s">
        <v>26700</v>
      </c>
      <c r="V370" s="97" t="s">
        <v>26701</v>
      </c>
      <c r="W370" s="97" t="s">
        <v>26702</v>
      </c>
      <c r="X370" s="97" t="s">
        <v>26701</v>
      </c>
      <c r="Y370" s="97" t="s">
        <v>26701</v>
      </c>
      <c r="Z370" s="97" t="s">
        <v>26701</v>
      </c>
      <c r="AA370" s="97" t="s">
        <v>26701</v>
      </c>
      <c r="AB370" s="126" t="s">
        <v>26737</v>
      </c>
      <c r="AC370" s="29"/>
      <c r="AD370" s="29"/>
      <c r="AE370" s="29"/>
      <c r="AF370" s="137" t="s">
        <v>26524</v>
      </c>
      <c r="AG370" s="30">
        <f t="shared" ref="AG370" si="60">LEN(LEFT(AF370,FIND("-",AF370)-1))</f>
        <v>2</v>
      </c>
      <c r="AH370" s="31" t="str">
        <f t="shared" ref="AH370" si="61">LEFT(AF370,FIND("-",AF370)+6)</f>
        <v>KK-190028</v>
      </c>
      <c r="AJ370" s="102"/>
    </row>
    <row r="371" spans="1:36" s="30" customFormat="1" ht="27" customHeight="1" x14ac:dyDescent="0.15">
      <c r="A371" s="32" t="s">
        <v>149</v>
      </c>
      <c r="B371" s="33">
        <v>367</v>
      </c>
      <c r="C371" s="34" t="s">
        <v>11</v>
      </c>
      <c r="D371" s="34" t="s">
        <v>11</v>
      </c>
      <c r="E371" s="40" t="s">
        <v>176</v>
      </c>
      <c r="F371" s="34" t="s">
        <v>2863</v>
      </c>
      <c r="G371" s="34" t="s">
        <v>18832</v>
      </c>
      <c r="H371" s="36" t="s">
        <v>18833</v>
      </c>
      <c r="I371" s="33">
        <v>905790</v>
      </c>
      <c r="J371" s="33">
        <v>820700</v>
      </c>
      <c r="K371" s="33" t="s">
        <v>18774</v>
      </c>
      <c r="L371" s="37">
        <f t="shared" si="57"/>
        <v>-0.10367978554892154</v>
      </c>
      <c r="M371" s="33"/>
      <c r="N371" s="33"/>
      <c r="O371" s="33"/>
      <c r="P371" s="153" t="s">
        <v>26883</v>
      </c>
      <c r="Q371" s="33"/>
      <c r="R371" s="33"/>
      <c r="S371" s="33"/>
      <c r="T371" s="33" t="s">
        <v>381</v>
      </c>
      <c r="U371" s="97" t="s">
        <v>37312</v>
      </c>
      <c r="V371" s="97" t="s">
        <v>37309</v>
      </c>
      <c r="W371" s="97" t="s">
        <v>37308</v>
      </c>
      <c r="X371" s="33" t="s">
        <v>571</v>
      </c>
      <c r="Y371" s="97" t="s">
        <v>37309</v>
      </c>
      <c r="Z371" s="33" t="s">
        <v>571</v>
      </c>
      <c r="AA371" s="97" t="s">
        <v>37309</v>
      </c>
      <c r="AB371" s="126" t="s">
        <v>37321</v>
      </c>
      <c r="AC371" s="29"/>
      <c r="AD371" s="29"/>
      <c r="AE371" s="29"/>
      <c r="AF371" s="137" t="s">
        <v>26883</v>
      </c>
      <c r="AG371" s="30">
        <f t="shared" ref="AG371" si="62">LEN(LEFT(AF371,FIND("-",AF371)-1))</f>
        <v>2</v>
      </c>
      <c r="AH371" s="31" t="str">
        <f t="shared" ref="AH371" si="63">LEFT(AF371,FIND("-",AF371)+6)</f>
        <v>KT-190066</v>
      </c>
      <c r="AJ371" s="102"/>
    </row>
    <row r="372" spans="1:36" s="30" customFormat="1" ht="27" customHeight="1" x14ac:dyDescent="0.15">
      <c r="A372" s="32" t="s">
        <v>149</v>
      </c>
      <c r="B372" s="33">
        <v>368</v>
      </c>
      <c r="C372" s="34" t="s">
        <v>11</v>
      </c>
      <c r="D372" s="34" t="s">
        <v>11</v>
      </c>
      <c r="E372" s="40" t="s">
        <v>176</v>
      </c>
      <c r="F372" s="34" t="s">
        <v>177</v>
      </c>
      <c r="G372" s="34" t="s">
        <v>672</v>
      </c>
      <c r="H372" s="36" t="s">
        <v>1804</v>
      </c>
      <c r="I372" s="33">
        <v>520112.4</v>
      </c>
      <c r="J372" s="33">
        <v>325934.28000000003</v>
      </c>
      <c r="K372" s="33" t="s">
        <v>2520</v>
      </c>
      <c r="L372" s="37">
        <f t="shared" si="57"/>
        <v>-0.59575850689899812</v>
      </c>
      <c r="M372" s="33"/>
      <c r="N372" s="33" t="s">
        <v>24776</v>
      </c>
      <c r="O372" s="33"/>
      <c r="P372" s="153" t="s">
        <v>1177</v>
      </c>
      <c r="Q372" s="33"/>
      <c r="R372" s="33"/>
      <c r="S372" s="33"/>
      <c r="T372" s="33" t="s">
        <v>2744</v>
      </c>
      <c r="U372" s="33" t="s">
        <v>2956</v>
      </c>
      <c r="V372" s="33" t="s">
        <v>2954</v>
      </c>
      <c r="W372" s="33" t="s">
        <v>2954</v>
      </c>
      <c r="X372" s="33" t="s">
        <v>2953</v>
      </c>
      <c r="Y372" s="33" t="s">
        <v>2954</v>
      </c>
      <c r="Z372" s="33" t="s">
        <v>2954</v>
      </c>
      <c r="AA372" s="33" t="s">
        <v>2953</v>
      </c>
      <c r="AB372" s="39" t="s">
        <v>25136</v>
      </c>
      <c r="AC372" s="29"/>
      <c r="AD372" s="29"/>
      <c r="AE372" s="29"/>
      <c r="AF372" s="137" t="s">
        <v>1177</v>
      </c>
      <c r="AG372" s="30">
        <f t="shared" si="58"/>
        <v>2</v>
      </c>
      <c r="AH372" s="31" t="str">
        <f t="shared" si="59"/>
        <v>CG-120006</v>
      </c>
      <c r="AI372" s="30">
        <v>4025068060</v>
      </c>
      <c r="AJ372" s="102">
        <f>IFERROR(VLOOKUP($C372,'分類(コード表)'!$A$3:$B$38,2,FALSE)*1000000000,0)+IFERROR(VLOOKUP($D372,'分類(コード表)'!$C$3:$D$293,2,FALSE)*1000000,0)+IFERROR(VLOOKUP($E372,'分類(コード表)'!$E$3:$F$353,2,FALSE)*1000,0)+IFERROR(VLOOKUP($F372,'分類(コード表)'!$G$3:$H$255,2,FALSE),0)</f>
        <v>4025068060</v>
      </c>
    </row>
    <row r="373" spans="1:36" s="30" customFormat="1" ht="27" customHeight="1" x14ac:dyDescent="0.15">
      <c r="A373" s="32" t="s">
        <v>149</v>
      </c>
      <c r="B373" s="33">
        <v>369</v>
      </c>
      <c r="C373" s="34" t="s">
        <v>11</v>
      </c>
      <c r="D373" s="34" t="s">
        <v>11</v>
      </c>
      <c r="E373" s="40" t="s">
        <v>176</v>
      </c>
      <c r="F373" s="34" t="s">
        <v>177</v>
      </c>
      <c r="G373" s="34" t="s">
        <v>988</v>
      </c>
      <c r="H373" s="36" t="s">
        <v>2312</v>
      </c>
      <c r="I373" s="33">
        <v>1406200</v>
      </c>
      <c r="J373" s="33">
        <v>643400</v>
      </c>
      <c r="K373" s="33" t="s">
        <v>2449</v>
      </c>
      <c r="L373" s="37">
        <f t="shared" si="57"/>
        <v>-1.1855766241840224</v>
      </c>
      <c r="M373" s="33"/>
      <c r="N373" s="33" t="s">
        <v>24776</v>
      </c>
      <c r="O373" s="33"/>
      <c r="P373" s="153" t="s">
        <v>35635</v>
      </c>
      <c r="Q373" s="33"/>
      <c r="R373" s="33"/>
      <c r="S373" s="33"/>
      <c r="T373" s="33" t="s">
        <v>2744</v>
      </c>
      <c r="U373" s="33" t="s">
        <v>2956</v>
      </c>
      <c r="V373" s="33" t="s">
        <v>2954</v>
      </c>
      <c r="W373" s="33" t="s">
        <v>2953</v>
      </c>
      <c r="X373" s="33" t="s">
        <v>2954</v>
      </c>
      <c r="Y373" s="33" t="s">
        <v>2954</v>
      </c>
      <c r="Z373" s="33" t="s">
        <v>2954</v>
      </c>
      <c r="AA373" s="33" t="s">
        <v>2953</v>
      </c>
      <c r="AB373" s="39" t="s">
        <v>25137</v>
      </c>
      <c r="AC373" s="29"/>
      <c r="AD373" s="29"/>
      <c r="AE373" s="29"/>
      <c r="AF373" s="137" t="s">
        <v>1550</v>
      </c>
      <c r="AG373" s="30">
        <f t="shared" si="58"/>
        <v>2</v>
      </c>
      <c r="AH373" s="31" t="str">
        <f t="shared" si="59"/>
        <v>QS-110041</v>
      </c>
      <c r="AI373" s="30">
        <v>4025068060</v>
      </c>
      <c r="AJ373" s="102">
        <f>IFERROR(VLOOKUP($C373,'分類(コード表)'!$A$3:$B$38,2,FALSE)*1000000000,0)+IFERROR(VLOOKUP($D373,'分類(コード表)'!$C$3:$D$293,2,FALSE)*1000000,0)+IFERROR(VLOOKUP($E373,'分類(コード表)'!$E$3:$F$353,2,FALSE)*1000,0)+IFERROR(VLOOKUP($F373,'分類(コード表)'!$G$3:$H$255,2,FALSE),0)</f>
        <v>4025068060</v>
      </c>
    </row>
    <row r="374" spans="1:36" s="30" customFormat="1" ht="27" customHeight="1" x14ac:dyDescent="0.15">
      <c r="A374" s="32" t="s">
        <v>149</v>
      </c>
      <c r="B374" s="33">
        <v>370</v>
      </c>
      <c r="C374" s="34" t="s">
        <v>11</v>
      </c>
      <c r="D374" s="34" t="s">
        <v>11</v>
      </c>
      <c r="E374" s="40" t="s">
        <v>176</v>
      </c>
      <c r="F374" s="34" t="s">
        <v>177</v>
      </c>
      <c r="G374" s="34" t="s">
        <v>25138</v>
      </c>
      <c r="H374" s="36" t="s">
        <v>2339</v>
      </c>
      <c r="I374" s="33">
        <v>2546023.4</v>
      </c>
      <c r="J374" s="33">
        <v>2521592.4</v>
      </c>
      <c r="K374" s="33" t="s">
        <v>2472</v>
      </c>
      <c r="L374" s="37">
        <f t="shared" si="57"/>
        <v>-9.6887189222174541E-3</v>
      </c>
      <c r="M374" s="33"/>
      <c r="N374" s="33" t="s">
        <v>24776</v>
      </c>
      <c r="O374" s="33"/>
      <c r="P374" s="153" t="s">
        <v>24385</v>
      </c>
      <c r="Q374" s="33"/>
      <c r="R374" s="33"/>
      <c r="S374" s="33"/>
      <c r="T374" s="33" t="s">
        <v>2744</v>
      </c>
      <c r="U374" s="33" t="s">
        <v>2953</v>
      </c>
      <c r="V374" s="33" t="s">
        <v>2954</v>
      </c>
      <c r="W374" s="33" t="s">
        <v>2953</v>
      </c>
      <c r="X374" s="33" t="s">
        <v>2953</v>
      </c>
      <c r="Y374" s="33" t="s">
        <v>2953</v>
      </c>
      <c r="Z374" s="33" t="s">
        <v>2953</v>
      </c>
      <c r="AA374" s="33" t="s">
        <v>2953</v>
      </c>
      <c r="AB374" s="39" t="s">
        <v>25139</v>
      </c>
      <c r="AC374" s="29"/>
      <c r="AD374" s="29"/>
      <c r="AE374" s="29"/>
      <c r="AF374" s="137" t="s">
        <v>1565</v>
      </c>
      <c r="AG374" s="30">
        <f t="shared" si="58"/>
        <v>2</v>
      </c>
      <c r="AH374" s="31" t="str">
        <f t="shared" si="59"/>
        <v>SK-100001</v>
      </c>
      <c r="AI374" s="30">
        <v>4025068060</v>
      </c>
      <c r="AJ374" s="102">
        <f>IFERROR(VLOOKUP($C374,'分類(コード表)'!$A$3:$B$38,2,FALSE)*1000000000,0)+IFERROR(VLOOKUP($D374,'分類(コード表)'!$C$3:$D$293,2,FALSE)*1000000,0)+IFERROR(VLOOKUP($E374,'分類(コード表)'!$E$3:$F$353,2,FALSE)*1000,0)+IFERROR(VLOOKUP($F374,'分類(コード表)'!$G$3:$H$255,2,FALSE),0)</f>
        <v>4025068060</v>
      </c>
    </row>
    <row r="375" spans="1:36" s="30" customFormat="1" ht="27" customHeight="1" x14ac:dyDescent="0.15">
      <c r="A375" s="32" t="s">
        <v>149</v>
      </c>
      <c r="B375" s="33">
        <v>371</v>
      </c>
      <c r="C375" s="34" t="s">
        <v>11</v>
      </c>
      <c r="D375" s="34" t="s">
        <v>11</v>
      </c>
      <c r="E375" s="35" t="s">
        <v>176</v>
      </c>
      <c r="F375" s="34" t="s">
        <v>2887</v>
      </c>
      <c r="G375" s="34" t="s">
        <v>816</v>
      </c>
      <c r="H375" s="36" t="s">
        <v>2057</v>
      </c>
      <c r="I375" s="33">
        <v>52070</v>
      </c>
      <c r="J375" s="33">
        <v>47614</v>
      </c>
      <c r="K375" s="33" t="s">
        <v>2475</v>
      </c>
      <c r="L375" s="37">
        <f t="shared" si="57"/>
        <v>-9.3585920107531306E-2</v>
      </c>
      <c r="M375" s="33"/>
      <c r="N375" s="33" t="s">
        <v>24776</v>
      </c>
      <c r="O375" s="33"/>
      <c r="P375" s="153" t="s">
        <v>1358</v>
      </c>
      <c r="Q375" s="33"/>
      <c r="R375" s="33"/>
      <c r="S375" s="33"/>
      <c r="T375" s="33" t="s">
        <v>2744</v>
      </c>
      <c r="U375" s="33" t="s">
        <v>2956</v>
      </c>
      <c r="V375" s="33" t="s">
        <v>2956</v>
      </c>
      <c r="W375" s="33" t="s">
        <v>2954</v>
      </c>
      <c r="X375" s="33" t="s">
        <v>2953</v>
      </c>
      <c r="Y375" s="33" t="s">
        <v>2956</v>
      </c>
      <c r="Z375" s="33" t="s">
        <v>2953</v>
      </c>
      <c r="AA375" s="33" t="s">
        <v>2953</v>
      </c>
      <c r="AB375" s="39" t="s">
        <v>25140</v>
      </c>
      <c r="AC375" s="29"/>
      <c r="AD375" s="29"/>
      <c r="AE375" s="29"/>
      <c r="AF375" s="137" t="s">
        <v>1358</v>
      </c>
      <c r="AG375" s="30">
        <f t="shared" si="58"/>
        <v>2</v>
      </c>
      <c r="AH375" s="31" t="str">
        <f t="shared" si="59"/>
        <v>KK-140008</v>
      </c>
      <c r="AI375" s="30">
        <v>4025068061</v>
      </c>
      <c r="AJ375" s="102">
        <f>IFERROR(VLOOKUP($C375,'分類(コード表)'!$A$3:$B$38,2,FALSE)*1000000000,0)+IFERROR(VLOOKUP($D375,'分類(コード表)'!$C$3:$D$293,2,FALSE)*1000000,0)+IFERROR(VLOOKUP($E375,'分類(コード表)'!$E$3:$F$353,2,FALSE)*1000,0)+IFERROR(VLOOKUP($F375,'分類(コード表)'!$G$3:$H$255,2,FALSE),0)</f>
        <v>4025068061</v>
      </c>
    </row>
    <row r="376" spans="1:36" s="30" customFormat="1" ht="27" customHeight="1" x14ac:dyDescent="0.15">
      <c r="A376" s="32" t="s">
        <v>149</v>
      </c>
      <c r="B376" s="33">
        <v>372</v>
      </c>
      <c r="C376" s="34" t="s">
        <v>11</v>
      </c>
      <c r="D376" s="34" t="s">
        <v>11</v>
      </c>
      <c r="E376" s="35" t="s">
        <v>12099</v>
      </c>
      <c r="F376" s="34" t="s">
        <v>503</v>
      </c>
      <c r="G376" s="34" t="s">
        <v>13791</v>
      </c>
      <c r="H376" s="36" t="s">
        <v>13792</v>
      </c>
      <c r="I376" s="33">
        <v>43300</v>
      </c>
      <c r="J376" s="33">
        <v>49300</v>
      </c>
      <c r="K376" s="33" t="s">
        <v>18774</v>
      </c>
      <c r="L376" s="37">
        <f t="shared" si="57"/>
        <v>0.12170385395537531</v>
      </c>
      <c r="M376" s="33"/>
      <c r="N376" s="33"/>
      <c r="O376" s="33"/>
      <c r="P376" s="153" t="s">
        <v>22552</v>
      </c>
      <c r="Q376" s="33" t="s">
        <v>503</v>
      </c>
      <c r="R376" s="33" t="s">
        <v>503</v>
      </c>
      <c r="S376" s="33" t="s">
        <v>503</v>
      </c>
      <c r="T376" s="33" t="s">
        <v>381</v>
      </c>
      <c r="U376" s="33" t="s">
        <v>2954</v>
      </c>
      <c r="V376" s="33" t="s">
        <v>2953</v>
      </c>
      <c r="W376" s="33" t="s">
        <v>2953</v>
      </c>
      <c r="X376" s="33" t="s">
        <v>2953</v>
      </c>
      <c r="Y376" s="33" t="s">
        <v>2954</v>
      </c>
      <c r="Z376" s="33" t="s">
        <v>2953</v>
      </c>
      <c r="AA376" s="33" t="s">
        <v>2953</v>
      </c>
      <c r="AB376" s="39" t="s">
        <v>25141</v>
      </c>
      <c r="AC376" s="29"/>
      <c r="AD376" s="29"/>
      <c r="AE376" s="29"/>
      <c r="AF376" s="137" t="s">
        <v>22552</v>
      </c>
      <c r="AG376" s="30">
        <f t="shared" si="58"/>
        <v>2</v>
      </c>
      <c r="AH376" s="31" t="str">
        <f t="shared" si="59"/>
        <v>CG-140013</v>
      </c>
      <c r="AI376" s="30">
        <v>4025069000</v>
      </c>
      <c r="AJ376" s="102">
        <f>IFERROR(VLOOKUP($C376,'分類(コード表)'!$A$3:$B$38,2,FALSE)*1000000000,0)+IFERROR(VLOOKUP($D376,'分類(コード表)'!$C$3:$D$293,2,FALSE)*1000000,0)+IFERROR(VLOOKUP($E376,'分類(コード表)'!$E$3:$F$353,2,FALSE)*1000,0)+IFERROR(VLOOKUP($F376,'分類(コード表)'!$G$3:$H$255,2,FALSE),0)</f>
        <v>4025069000</v>
      </c>
    </row>
    <row r="377" spans="1:36" s="30" customFormat="1" ht="27" customHeight="1" x14ac:dyDescent="0.15">
      <c r="A377" s="32" t="s">
        <v>149</v>
      </c>
      <c r="B377" s="33">
        <v>373</v>
      </c>
      <c r="C377" s="34" t="s">
        <v>11</v>
      </c>
      <c r="D377" s="34" t="s">
        <v>11</v>
      </c>
      <c r="E377" s="35" t="s">
        <v>124</v>
      </c>
      <c r="F377" s="34" t="s">
        <v>124</v>
      </c>
      <c r="G377" s="34" t="s">
        <v>25142</v>
      </c>
      <c r="H377" s="36" t="s">
        <v>1662</v>
      </c>
      <c r="I377" s="33">
        <v>1645220</v>
      </c>
      <c r="J377" s="33">
        <v>1676920</v>
      </c>
      <c r="K377" s="33" t="s">
        <v>2447</v>
      </c>
      <c r="L377" s="37">
        <f t="shared" si="57"/>
        <v>1.8903704410466848E-2</v>
      </c>
      <c r="M377" s="33"/>
      <c r="N377" s="33" t="s">
        <v>24776</v>
      </c>
      <c r="O377" s="33"/>
      <c r="P377" s="153" t="s">
        <v>3869</v>
      </c>
      <c r="Q377" s="33"/>
      <c r="R377" s="33"/>
      <c r="S377" s="33"/>
      <c r="T377" s="33" t="s">
        <v>2744</v>
      </c>
      <c r="U377" s="33" t="s">
        <v>571</v>
      </c>
      <c r="V377" s="33" t="s">
        <v>571</v>
      </c>
      <c r="W377" s="33" t="s">
        <v>571</v>
      </c>
      <c r="X377" s="33" t="s">
        <v>571</v>
      </c>
      <c r="Y377" s="33" t="s">
        <v>571</v>
      </c>
      <c r="Z377" s="33" t="s">
        <v>571</v>
      </c>
      <c r="AA377" s="33" t="s">
        <v>571</v>
      </c>
      <c r="AB377" s="39" t="s">
        <v>25143</v>
      </c>
      <c r="AC377" s="29"/>
      <c r="AD377" s="29"/>
      <c r="AE377" s="29"/>
      <c r="AF377" s="137" t="s">
        <v>3869</v>
      </c>
      <c r="AG377" s="30">
        <f t="shared" si="58"/>
        <v>2</v>
      </c>
      <c r="AH377" s="31" t="str">
        <f t="shared" si="59"/>
        <v>CB-090014</v>
      </c>
      <c r="AI377" s="30">
        <v>4025070062</v>
      </c>
      <c r="AJ377" s="102">
        <f>IFERROR(VLOOKUP($C377,'分類(コード表)'!$A$3:$B$38,2,FALSE)*1000000000,0)+IFERROR(VLOOKUP($D377,'分類(コード表)'!$C$3:$D$293,2,FALSE)*1000000,0)+IFERROR(VLOOKUP($E377,'分類(コード表)'!$E$3:$F$353,2,FALSE)*1000,0)+IFERROR(VLOOKUP($F377,'分類(コード表)'!$G$3:$H$255,2,FALSE),0)</f>
        <v>4025070062</v>
      </c>
    </row>
    <row r="378" spans="1:36" s="30" customFormat="1" ht="27" customHeight="1" x14ac:dyDescent="0.15">
      <c r="A378" s="32" t="s">
        <v>149</v>
      </c>
      <c r="B378" s="33">
        <v>374</v>
      </c>
      <c r="C378" s="34" t="s">
        <v>11</v>
      </c>
      <c r="D378" s="34" t="s">
        <v>11</v>
      </c>
      <c r="E378" s="35" t="s">
        <v>124</v>
      </c>
      <c r="F378" s="34" t="s">
        <v>124</v>
      </c>
      <c r="G378" s="34" t="s">
        <v>25144</v>
      </c>
      <c r="H378" s="36" t="s">
        <v>1665</v>
      </c>
      <c r="I378" s="33">
        <v>1163864</v>
      </c>
      <c r="J378" s="33">
        <v>1149356</v>
      </c>
      <c r="K378" s="33" t="s">
        <v>2450</v>
      </c>
      <c r="L378" s="37">
        <f t="shared" si="57"/>
        <v>-1.2622720897615736E-2</v>
      </c>
      <c r="M378" s="33"/>
      <c r="N378" s="33" t="s">
        <v>24776</v>
      </c>
      <c r="O378" s="33"/>
      <c r="P378" s="153" t="s">
        <v>3878</v>
      </c>
      <c r="Q378" s="33"/>
      <c r="R378" s="33"/>
      <c r="S378" s="33"/>
      <c r="T378" s="33" t="s">
        <v>2744</v>
      </c>
      <c r="U378" s="33" t="s">
        <v>571</v>
      </c>
      <c r="V378" s="33" t="s">
        <v>571</v>
      </c>
      <c r="W378" s="33" t="s">
        <v>571</v>
      </c>
      <c r="X378" s="33" t="s">
        <v>571</v>
      </c>
      <c r="Y378" s="33" t="s">
        <v>571</v>
      </c>
      <c r="Z378" s="33" t="s">
        <v>571</v>
      </c>
      <c r="AA378" s="33" t="s">
        <v>571</v>
      </c>
      <c r="AB378" s="39" t="s">
        <v>25145</v>
      </c>
      <c r="AC378" s="29"/>
      <c r="AD378" s="29"/>
      <c r="AE378" s="29"/>
      <c r="AF378" s="137" t="s">
        <v>3878</v>
      </c>
      <c r="AG378" s="30">
        <f t="shared" si="58"/>
        <v>2</v>
      </c>
      <c r="AH378" s="31" t="str">
        <f t="shared" si="59"/>
        <v>CB-090023</v>
      </c>
      <c r="AI378" s="30">
        <v>4025070062</v>
      </c>
      <c r="AJ378" s="102">
        <f>IFERROR(VLOOKUP($C378,'分類(コード表)'!$A$3:$B$38,2,FALSE)*1000000000,0)+IFERROR(VLOOKUP($D378,'分類(コード表)'!$C$3:$D$293,2,FALSE)*1000000,0)+IFERROR(VLOOKUP($E378,'分類(コード表)'!$E$3:$F$353,2,FALSE)*1000,0)+IFERROR(VLOOKUP($F378,'分類(コード表)'!$G$3:$H$255,2,FALSE),0)</f>
        <v>4025070062</v>
      </c>
    </row>
    <row r="379" spans="1:36" s="30" customFormat="1" ht="27" customHeight="1" x14ac:dyDescent="0.15">
      <c r="A379" s="32" t="s">
        <v>149</v>
      </c>
      <c r="B379" s="33">
        <v>375</v>
      </c>
      <c r="C379" s="34" t="s">
        <v>11</v>
      </c>
      <c r="D379" s="34" t="s">
        <v>11</v>
      </c>
      <c r="E379" s="35" t="s">
        <v>124</v>
      </c>
      <c r="F379" s="34" t="s">
        <v>124</v>
      </c>
      <c r="G379" s="34" t="s">
        <v>25146</v>
      </c>
      <c r="H379" s="36" t="s">
        <v>1758</v>
      </c>
      <c r="I379" s="33">
        <v>115000</v>
      </c>
      <c r="J379" s="33">
        <v>85000</v>
      </c>
      <c r="K379" s="33" t="s">
        <v>2503</v>
      </c>
      <c r="L379" s="37">
        <f t="shared" si="57"/>
        <v>-0.35294117647058831</v>
      </c>
      <c r="M379" s="33"/>
      <c r="N379" s="33" t="s">
        <v>24776</v>
      </c>
      <c r="O379" s="33"/>
      <c r="P379" s="153" t="s">
        <v>4592</v>
      </c>
      <c r="Q379" s="33"/>
      <c r="R379" s="33"/>
      <c r="S379" s="33"/>
      <c r="T379" s="33" t="s">
        <v>2744</v>
      </c>
      <c r="U379" s="33" t="s">
        <v>2956</v>
      </c>
      <c r="V379" s="33" t="s">
        <v>2953</v>
      </c>
      <c r="W379" s="33" t="s">
        <v>2954</v>
      </c>
      <c r="X379" s="33" t="s">
        <v>2953</v>
      </c>
      <c r="Y379" s="33" t="s">
        <v>2953</v>
      </c>
      <c r="Z379" s="33" t="s">
        <v>2953</v>
      </c>
      <c r="AA379" s="33" t="s">
        <v>2953</v>
      </c>
      <c r="AB379" s="39" t="s">
        <v>25147</v>
      </c>
      <c r="AC379" s="29"/>
      <c r="AD379" s="29"/>
      <c r="AE379" s="29"/>
      <c r="AF379" s="137" t="s">
        <v>4592</v>
      </c>
      <c r="AG379" s="30">
        <f t="shared" si="58"/>
        <v>2</v>
      </c>
      <c r="AH379" s="31" t="str">
        <f t="shared" si="59"/>
        <v>CG-090025</v>
      </c>
      <c r="AI379" s="30">
        <v>4025070062</v>
      </c>
      <c r="AJ379" s="102">
        <f>IFERROR(VLOOKUP($C379,'分類(コード表)'!$A$3:$B$38,2,FALSE)*1000000000,0)+IFERROR(VLOOKUP($D379,'分類(コード表)'!$C$3:$D$293,2,FALSE)*1000000,0)+IFERROR(VLOOKUP($E379,'分類(コード表)'!$E$3:$F$353,2,FALSE)*1000,0)+IFERROR(VLOOKUP($F379,'分類(コード表)'!$G$3:$H$255,2,FALSE),0)</f>
        <v>4025070062</v>
      </c>
    </row>
    <row r="380" spans="1:36" s="30" customFormat="1" ht="27" customHeight="1" x14ac:dyDescent="0.15">
      <c r="A380" s="32" t="s">
        <v>149</v>
      </c>
      <c r="B380" s="33">
        <v>376</v>
      </c>
      <c r="C380" s="34" t="s">
        <v>11</v>
      </c>
      <c r="D380" s="34" t="s">
        <v>11</v>
      </c>
      <c r="E380" s="35" t="s">
        <v>124</v>
      </c>
      <c r="F380" s="34" t="s">
        <v>124</v>
      </c>
      <c r="G380" s="34" t="s">
        <v>25148</v>
      </c>
      <c r="H380" s="36" t="s">
        <v>1841</v>
      </c>
      <c r="I380" s="33">
        <v>18600</v>
      </c>
      <c r="J380" s="33">
        <v>32800</v>
      </c>
      <c r="K380" s="33" t="s">
        <v>2449</v>
      </c>
      <c r="L380" s="37">
        <f t="shared" si="57"/>
        <v>0.43292682926829273</v>
      </c>
      <c r="M380" s="33"/>
      <c r="N380" s="33" t="s">
        <v>24776</v>
      </c>
      <c r="O380" s="33"/>
      <c r="P380" s="153" t="s">
        <v>23702</v>
      </c>
      <c r="Q380" s="33"/>
      <c r="R380" s="33"/>
      <c r="S380" s="33"/>
      <c r="T380" s="33" t="s">
        <v>2744</v>
      </c>
      <c r="U380" s="33" t="s">
        <v>2954</v>
      </c>
      <c r="V380" s="33" t="s">
        <v>2954</v>
      </c>
      <c r="W380" s="33" t="s">
        <v>2954</v>
      </c>
      <c r="X380" s="33" t="s">
        <v>2953</v>
      </c>
      <c r="Y380" s="33" t="s">
        <v>2953</v>
      </c>
      <c r="Z380" s="33" t="s">
        <v>2953</v>
      </c>
      <c r="AA380" s="33" t="s">
        <v>2953</v>
      </c>
      <c r="AB380" s="39" t="s">
        <v>25149</v>
      </c>
      <c r="AC380" s="29"/>
      <c r="AD380" s="29"/>
      <c r="AE380" s="29"/>
      <c r="AF380" s="137" t="s">
        <v>1198</v>
      </c>
      <c r="AG380" s="30">
        <f t="shared" si="58"/>
        <v>2</v>
      </c>
      <c r="AH380" s="31" t="str">
        <f t="shared" si="59"/>
        <v>HK-100011</v>
      </c>
      <c r="AI380" s="30">
        <v>4025070062</v>
      </c>
      <c r="AJ380" s="102">
        <f>IFERROR(VLOOKUP($C380,'分類(コード表)'!$A$3:$B$38,2,FALSE)*1000000000,0)+IFERROR(VLOOKUP($D380,'分類(コード表)'!$C$3:$D$293,2,FALSE)*1000000,0)+IFERROR(VLOOKUP($E380,'分類(コード表)'!$E$3:$F$353,2,FALSE)*1000,0)+IFERROR(VLOOKUP($F380,'分類(コード表)'!$G$3:$H$255,2,FALSE),0)</f>
        <v>4025070062</v>
      </c>
    </row>
    <row r="381" spans="1:36" s="30" customFormat="1" ht="27" customHeight="1" x14ac:dyDescent="0.15">
      <c r="A381" s="32" t="s">
        <v>149</v>
      </c>
      <c r="B381" s="33">
        <v>377</v>
      </c>
      <c r="C381" s="34" t="s">
        <v>11</v>
      </c>
      <c r="D381" s="34" t="s">
        <v>11</v>
      </c>
      <c r="E381" s="35" t="s">
        <v>124</v>
      </c>
      <c r="F381" s="34" t="s">
        <v>124</v>
      </c>
      <c r="G381" s="34" t="s">
        <v>25150</v>
      </c>
      <c r="H381" s="36" t="s">
        <v>1997</v>
      </c>
      <c r="I381" s="33">
        <v>7800</v>
      </c>
      <c r="J381" s="33">
        <v>9000</v>
      </c>
      <c r="K381" s="33" t="s">
        <v>2605</v>
      </c>
      <c r="L381" s="37">
        <f t="shared" si="57"/>
        <v>0.1333333333333333</v>
      </c>
      <c r="M381" s="33"/>
      <c r="N381" s="33" t="s">
        <v>24776</v>
      </c>
      <c r="O381" s="33"/>
      <c r="P381" s="153" t="s">
        <v>23798</v>
      </c>
      <c r="Q381" s="33"/>
      <c r="R381" s="33"/>
      <c r="S381" s="33"/>
      <c r="T381" s="33" t="s">
        <v>2744</v>
      </c>
      <c r="U381" s="33" t="s">
        <v>2953</v>
      </c>
      <c r="V381" s="33" t="s">
        <v>2954</v>
      </c>
      <c r="W381" s="33" t="s">
        <v>2954</v>
      </c>
      <c r="X381" s="33" t="s">
        <v>2953</v>
      </c>
      <c r="Y381" s="33" t="s">
        <v>2954</v>
      </c>
      <c r="Z381" s="33" t="s">
        <v>2953</v>
      </c>
      <c r="AA381" s="33" t="s">
        <v>2953</v>
      </c>
      <c r="AB381" s="39" t="s">
        <v>25151</v>
      </c>
      <c r="AC381" s="29"/>
      <c r="AD381" s="29"/>
      <c r="AE381" s="29"/>
      <c r="AF381" s="137" t="s">
        <v>1302</v>
      </c>
      <c r="AG381" s="30">
        <f t="shared" si="58"/>
        <v>2</v>
      </c>
      <c r="AH381" s="31" t="str">
        <f t="shared" si="59"/>
        <v>KK-100088</v>
      </c>
      <c r="AI381" s="30">
        <v>4025070062</v>
      </c>
      <c r="AJ381" s="102">
        <f>IFERROR(VLOOKUP($C381,'分類(コード表)'!$A$3:$B$38,2,FALSE)*1000000000,0)+IFERROR(VLOOKUP($D381,'分類(コード表)'!$C$3:$D$293,2,FALSE)*1000000,0)+IFERROR(VLOOKUP($E381,'分類(コード表)'!$E$3:$F$353,2,FALSE)*1000,0)+IFERROR(VLOOKUP($F381,'分類(コード表)'!$G$3:$H$255,2,FALSE),0)</f>
        <v>4025070062</v>
      </c>
    </row>
    <row r="382" spans="1:36" s="30" customFormat="1" ht="27" customHeight="1" x14ac:dyDescent="0.15">
      <c r="A382" s="32" t="s">
        <v>149</v>
      </c>
      <c r="B382" s="33">
        <v>378</v>
      </c>
      <c r="C382" s="34" t="s">
        <v>11</v>
      </c>
      <c r="D382" s="34" t="s">
        <v>11</v>
      </c>
      <c r="E382" s="35" t="s">
        <v>124</v>
      </c>
      <c r="F382" s="34" t="s">
        <v>124</v>
      </c>
      <c r="G382" s="34" t="s">
        <v>25152</v>
      </c>
      <c r="H382" s="36" t="s">
        <v>2079</v>
      </c>
      <c r="I382" s="33">
        <v>9988600</v>
      </c>
      <c r="J382" s="33">
        <v>15656865.9</v>
      </c>
      <c r="K382" s="33" t="s">
        <v>2638</v>
      </c>
      <c r="L382" s="37">
        <f t="shared" si="57"/>
        <v>0.3620306858475425</v>
      </c>
      <c r="M382" s="33"/>
      <c r="N382" s="33" t="s">
        <v>24776</v>
      </c>
      <c r="O382" s="33"/>
      <c r="P382" s="153" t="s">
        <v>7908</v>
      </c>
      <c r="Q382" s="33"/>
      <c r="R382" s="33"/>
      <c r="S382" s="33"/>
      <c r="T382" s="33" t="s">
        <v>2744</v>
      </c>
      <c r="U382" s="33" t="s">
        <v>2954</v>
      </c>
      <c r="V382" s="33" t="s">
        <v>2954</v>
      </c>
      <c r="W382" s="33" t="s">
        <v>2953</v>
      </c>
      <c r="X382" s="33" t="s">
        <v>2953</v>
      </c>
      <c r="Y382" s="33" t="s">
        <v>2954</v>
      </c>
      <c r="Z382" s="33" t="s">
        <v>2953</v>
      </c>
      <c r="AA382" s="33" t="s">
        <v>2953</v>
      </c>
      <c r="AB382" s="39" t="s">
        <v>25153</v>
      </c>
      <c r="AC382" s="29"/>
      <c r="AD382" s="29"/>
      <c r="AE382" s="29"/>
      <c r="AF382" s="137" t="s">
        <v>7908</v>
      </c>
      <c r="AG382" s="30">
        <f t="shared" si="58"/>
        <v>2</v>
      </c>
      <c r="AH382" s="31" t="str">
        <f t="shared" si="59"/>
        <v>KT-090022</v>
      </c>
      <c r="AI382" s="30">
        <v>4025070062</v>
      </c>
      <c r="AJ382" s="102">
        <f>IFERROR(VLOOKUP($C382,'分類(コード表)'!$A$3:$B$38,2,FALSE)*1000000000,0)+IFERROR(VLOOKUP($D382,'分類(コード表)'!$C$3:$D$293,2,FALSE)*1000000,0)+IFERROR(VLOOKUP($E382,'分類(コード表)'!$E$3:$F$353,2,FALSE)*1000,0)+IFERROR(VLOOKUP($F382,'分類(コード表)'!$G$3:$H$255,2,FALSE),0)</f>
        <v>4025070062</v>
      </c>
    </row>
    <row r="383" spans="1:36" s="30" customFormat="1" ht="27" customHeight="1" x14ac:dyDescent="0.15">
      <c r="A383" s="32" t="s">
        <v>149</v>
      </c>
      <c r="B383" s="33">
        <v>379</v>
      </c>
      <c r="C383" s="34" t="s">
        <v>11</v>
      </c>
      <c r="D383" s="34" t="s">
        <v>11</v>
      </c>
      <c r="E383" s="35" t="s">
        <v>124</v>
      </c>
      <c r="F383" s="34" t="s">
        <v>124</v>
      </c>
      <c r="G383" s="34" t="s">
        <v>25154</v>
      </c>
      <c r="H383" s="36" t="s">
        <v>2085</v>
      </c>
      <c r="I383" s="33">
        <v>792600</v>
      </c>
      <c r="J383" s="33">
        <v>122000</v>
      </c>
      <c r="K383" s="33" t="s">
        <v>2637</v>
      </c>
      <c r="L383" s="37">
        <f t="shared" si="57"/>
        <v>-5.4967213114754099</v>
      </c>
      <c r="M383" s="33"/>
      <c r="N383" s="33" t="s">
        <v>24776</v>
      </c>
      <c r="O383" s="33"/>
      <c r="P383" s="153" t="s">
        <v>7930</v>
      </c>
      <c r="Q383" s="33"/>
      <c r="R383" s="33"/>
      <c r="S383" s="33"/>
      <c r="T383" s="33" t="s">
        <v>2744</v>
      </c>
      <c r="U383" s="33" t="s">
        <v>2956</v>
      </c>
      <c r="V383" s="33" t="s">
        <v>2954</v>
      </c>
      <c r="W383" s="33" t="s">
        <v>2954</v>
      </c>
      <c r="X383" s="33" t="s">
        <v>2954</v>
      </c>
      <c r="Y383" s="33" t="s">
        <v>2954</v>
      </c>
      <c r="Z383" s="33" t="s">
        <v>2953</v>
      </c>
      <c r="AA383" s="33" t="s">
        <v>2953</v>
      </c>
      <c r="AB383" s="39" t="s">
        <v>25155</v>
      </c>
      <c r="AC383" s="29"/>
      <c r="AD383" s="29"/>
      <c r="AE383" s="29"/>
      <c r="AF383" s="137" t="s">
        <v>7930</v>
      </c>
      <c r="AG383" s="30">
        <f t="shared" si="58"/>
        <v>2</v>
      </c>
      <c r="AH383" s="31" t="str">
        <f t="shared" si="59"/>
        <v>KT-090044</v>
      </c>
      <c r="AI383" s="30">
        <v>4025070062</v>
      </c>
      <c r="AJ383" s="102">
        <f>IFERROR(VLOOKUP($C383,'分類(コード表)'!$A$3:$B$38,2,FALSE)*1000000000,0)+IFERROR(VLOOKUP($D383,'分類(コード表)'!$C$3:$D$293,2,FALSE)*1000000,0)+IFERROR(VLOOKUP($E383,'分類(コード表)'!$E$3:$F$353,2,FALSE)*1000,0)+IFERROR(VLOOKUP($F383,'分類(コード表)'!$G$3:$H$255,2,FALSE),0)</f>
        <v>4025070062</v>
      </c>
    </row>
    <row r="384" spans="1:36" s="30" customFormat="1" ht="27" customHeight="1" x14ac:dyDescent="0.15">
      <c r="A384" s="32" t="s">
        <v>149</v>
      </c>
      <c r="B384" s="33">
        <v>380</v>
      </c>
      <c r="C384" s="34" t="s">
        <v>11</v>
      </c>
      <c r="D384" s="34" t="s">
        <v>11</v>
      </c>
      <c r="E384" s="34" t="s">
        <v>124</v>
      </c>
      <c r="F384" s="34" t="s">
        <v>124</v>
      </c>
      <c r="G384" s="34" t="s">
        <v>25156</v>
      </c>
      <c r="H384" s="34" t="s">
        <v>2103</v>
      </c>
      <c r="I384" s="33">
        <v>105975</v>
      </c>
      <c r="J384" s="33">
        <v>140550</v>
      </c>
      <c r="K384" s="33" t="s">
        <v>2646</v>
      </c>
      <c r="L384" s="37">
        <f t="shared" si="57"/>
        <v>0.24599786552828173</v>
      </c>
      <c r="M384" s="33"/>
      <c r="N384" s="33" t="s">
        <v>24776</v>
      </c>
      <c r="O384" s="33"/>
      <c r="P384" s="153" t="s">
        <v>23944</v>
      </c>
      <c r="Q384" s="33"/>
      <c r="R384" s="33"/>
      <c r="S384" s="33"/>
      <c r="T384" s="33" t="s">
        <v>2744</v>
      </c>
      <c r="U384" s="97" t="s">
        <v>2954</v>
      </c>
      <c r="V384" s="97" t="s">
        <v>2953</v>
      </c>
      <c r="W384" s="97" t="s">
        <v>2953</v>
      </c>
      <c r="X384" s="97" t="s">
        <v>2953</v>
      </c>
      <c r="Y384" s="97" t="s">
        <v>2953</v>
      </c>
      <c r="Z384" s="97" t="s">
        <v>2953</v>
      </c>
      <c r="AA384" s="97" t="s">
        <v>2953</v>
      </c>
      <c r="AB384" s="126" t="s">
        <v>25157</v>
      </c>
      <c r="AC384" s="29"/>
      <c r="AD384" s="29"/>
      <c r="AE384" s="29"/>
      <c r="AF384" s="137" t="s">
        <v>1369</v>
      </c>
      <c r="AG384" s="30">
        <f t="shared" si="58"/>
        <v>2</v>
      </c>
      <c r="AH384" s="31" t="str">
        <f t="shared" si="59"/>
        <v>KT-100017</v>
      </c>
      <c r="AI384" s="30">
        <v>4025070062</v>
      </c>
      <c r="AJ384" s="102">
        <f>IFERROR(VLOOKUP($C384,'分類(コード表)'!$A$3:$B$38,2,FALSE)*1000000000,0)+IFERROR(VLOOKUP($D384,'分類(コード表)'!$C$3:$D$293,2,FALSE)*1000000,0)+IFERROR(VLOOKUP($E384,'分類(コード表)'!$E$3:$F$353,2,FALSE)*1000,0)+IFERROR(VLOOKUP($F384,'分類(コード表)'!$G$3:$H$255,2,FALSE),0)</f>
        <v>4025070062</v>
      </c>
    </row>
    <row r="385" spans="1:36" s="30" customFormat="1" ht="27" customHeight="1" x14ac:dyDescent="0.15">
      <c r="A385" s="32" t="s">
        <v>149</v>
      </c>
      <c r="B385" s="33">
        <v>381</v>
      </c>
      <c r="C385" s="34" t="s">
        <v>11</v>
      </c>
      <c r="D385" s="34" t="s">
        <v>11</v>
      </c>
      <c r="E385" s="34" t="s">
        <v>124</v>
      </c>
      <c r="F385" s="34" t="s">
        <v>124</v>
      </c>
      <c r="G385" s="34" t="s">
        <v>25158</v>
      </c>
      <c r="H385" s="34" t="s">
        <v>2130</v>
      </c>
      <c r="I385" s="33">
        <v>288.88</v>
      </c>
      <c r="J385" s="33">
        <v>701.64</v>
      </c>
      <c r="K385" s="33" t="s">
        <v>2659</v>
      </c>
      <c r="L385" s="37">
        <f t="shared" si="57"/>
        <v>0.58827888945898188</v>
      </c>
      <c r="M385" s="33"/>
      <c r="N385" s="33" t="s">
        <v>24776</v>
      </c>
      <c r="O385" s="33"/>
      <c r="P385" s="153" t="s">
        <v>23973</v>
      </c>
      <c r="Q385" s="33" t="s">
        <v>578</v>
      </c>
      <c r="R385" s="33"/>
      <c r="S385" s="33"/>
      <c r="T385" s="33" t="s">
        <v>2744</v>
      </c>
      <c r="U385" s="97" t="s">
        <v>2954</v>
      </c>
      <c r="V385" s="97" t="s">
        <v>2955</v>
      </c>
      <c r="W385" s="97" t="s">
        <v>2953</v>
      </c>
      <c r="X385" s="97" t="s">
        <v>2953</v>
      </c>
      <c r="Y385" s="97" t="s">
        <v>2954</v>
      </c>
      <c r="Z385" s="97" t="s">
        <v>2953</v>
      </c>
      <c r="AA385" s="97" t="s">
        <v>2954</v>
      </c>
      <c r="AB385" s="126" t="s">
        <v>25159</v>
      </c>
      <c r="AC385" s="29"/>
      <c r="AD385" s="29"/>
      <c r="AE385" s="29"/>
      <c r="AF385" s="137" t="s">
        <v>1395</v>
      </c>
      <c r="AG385" s="30">
        <f t="shared" si="58"/>
        <v>2</v>
      </c>
      <c r="AH385" s="31" t="str">
        <f t="shared" si="59"/>
        <v>KT-100100</v>
      </c>
      <c r="AI385" s="30">
        <v>4025070062</v>
      </c>
      <c r="AJ385" s="102">
        <f>IFERROR(VLOOKUP($C385,'分類(コード表)'!$A$3:$B$38,2,FALSE)*1000000000,0)+IFERROR(VLOOKUP($D385,'分類(コード表)'!$C$3:$D$293,2,FALSE)*1000000,0)+IFERROR(VLOOKUP($E385,'分類(コード表)'!$E$3:$F$353,2,FALSE)*1000,0)+IFERROR(VLOOKUP($F385,'分類(コード表)'!$G$3:$H$255,2,FALSE),0)</f>
        <v>4025070062</v>
      </c>
    </row>
    <row r="386" spans="1:36" s="30" customFormat="1" ht="27" customHeight="1" x14ac:dyDescent="0.15">
      <c r="A386" s="32" t="s">
        <v>149</v>
      </c>
      <c r="B386" s="33">
        <v>382</v>
      </c>
      <c r="C386" s="34" t="s">
        <v>11</v>
      </c>
      <c r="D386" s="34" t="s">
        <v>11</v>
      </c>
      <c r="E386" s="34" t="s">
        <v>124</v>
      </c>
      <c r="F386" s="34" t="s">
        <v>124</v>
      </c>
      <c r="G386" s="34" t="s">
        <v>853</v>
      </c>
      <c r="H386" s="34" t="s">
        <v>2156</v>
      </c>
      <c r="I386" s="33">
        <v>2719860</v>
      </c>
      <c r="J386" s="33">
        <v>3179440</v>
      </c>
      <c r="K386" s="33" t="s">
        <v>2670</v>
      </c>
      <c r="L386" s="37">
        <f t="shared" si="57"/>
        <v>0.14454746747854963</v>
      </c>
      <c r="M386" s="33"/>
      <c r="N386" s="33" t="s">
        <v>24776</v>
      </c>
      <c r="O386" s="33"/>
      <c r="P386" s="153" t="s">
        <v>26908</v>
      </c>
      <c r="Q386" s="33"/>
      <c r="R386" s="33"/>
      <c r="S386" s="33"/>
      <c r="T386" s="33" t="s">
        <v>2744</v>
      </c>
      <c r="U386" s="33" t="s">
        <v>571</v>
      </c>
      <c r="V386" s="33" t="s">
        <v>571</v>
      </c>
      <c r="W386" s="33" t="s">
        <v>571</v>
      </c>
      <c r="X386" s="33" t="s">
        <v>571</v>
      </c>
      <c r="Y386" s="33" t="s">
        <v>571</v>
      </c>
      <c r="Z386" s="33" t="s">
        <v>571</v>
      </c>
      <c r="AA386" s="33" t="s">
        <v>571</v>
      </c>
      <c r="AB386" s="126" t="s">
        <v>25160</v>
      </c>
      <c r="AC386" s="29"/>
      <c r="AD386" s="29"/>
      <c r="AE386" s="29"/>
      <c r="AF386" s="137" t="s">
        <v>1422</v>
      </c>
      <c r="AG386" s="30">
        <f t="shared" si="58"/>
        <v>2</v>
      </c>
      <c r="AH386" s="31" t="str">
        <f t="shared" si="59"/>
        <v>KT-120001</v>
      </c>
      <c r="AI386" s="30">
        <v>4025070062</v>
      </c>
      <c r="AJ386" s="102">
        <f>IFERROR(VLOOKUP($C386,'分類(コード表)'!$A$3:$B$38,2,FALSE)*1000000000,0)+IFERROR(VLOOKUP($D386,'分類(コード表)'!$C$3:$D$293,2,FALSE)*1000000,0)+IFERROR(VLOOKUP($E386,'分類(コード表)'!$E$3:$F$353,2,FALSE)*1000,0)+IFERROR(VLOOKUP($F386,'分類(コード表)'!$G$3:$H$255,2,FALSE),0)</f>
        <v>4025070062</v>
      </c>
    </row>
    <row r="387" spans="1:36" s="30" customFormat="1" ht="27" customHeight="1" x14ac:dyDescent="0.15">
      <c r="A387" s="32" t="s">
        <v>149</v>
      </c>
      <c r="B387" s="33">
        <v>383</v>
      </c>
      <c r="C387" s="34" t="s">
        <v>11</v>
      </c>
      <c r="D387" s="34" t="s">
        <v>11</v>
      </c>
      <c r="E387" s="34" t="s">
        <v>124</v>
      </c>
      <c r="F387" s="34" t="s">
        <v>124</v>
      </c>
      <c r="G387" s="34" t="s">
        <v>921</v>
      </c>
      <c r="H387" s="34" t="s">
        <v>2226</v>
      </c>
      <c r="I387" s="33">
        <v>4606100</v>
      </c>
      <c r="J387" s="33">
        <v>3137560</v>
      </c>
      <c r="K387" s="33" t="s">
        <v>2688</v>
      </c>
      <c r="L387" s="37">
        <f t="shared" si="57"/>
        <v>-0.46805160698122106</v>
      </c>
      <c r="M387" s="33"/>
      <c r="N387" s="33" t="s">
        <v>24776</v>
      </c>
      <c r="O387" s="33"/>
      <c r="P387" s="153" t="s">
        <v>1485</v>
      </c>
      <c r="Q387" s="33" t="s">
        <v>578</v>
      </c>
      <c r="R387" s="33"/>
      <c r="S387" s="33"/>
      <c r="T387" s="33" t="s">
        <v>2744</v>
      </c>
      <c r="U387" s="97" t="s">
        <v>2953</v>
      </c>
      <c r="V387" s="97" t="s">
        <v>2955</v>
      </c>
      <c r="W387" s="97" t="s">
        <v>2954</v>
      </c>
      <c r="X387" s="97" t="s">
        <v>2954</v>
      </c>
      <c r="Y387" s="97" t="s">
        <v>2955</v>
      </c>
      <c r="Z387" s="97" t="s">
        <v>2953</v>
      </c>
      <c r="AA387" s="97" t="s">
        <v>2954</v>
      </c>
      <c r="AB387" s="126" t="s">
        <v>25161</v>
      </c>
      <c r="AC387" s="29"/>
      <c r="AD387" s="29"/>
      <c r="AE387" s="29"/>
      <c r="AF387" s="137" t="s">
        <v>1485</v>
      </c>
      <c r="AG387" s="30">
        <f t="shared" si="58"/>
        <v>2</v>
      </c>
      <c r="AH387" s="31" t="str">
        <f t="shared" si="59"/>
        <v>KT-130075</v>
      </c>
      <c r="AI387" s="30">
        <v>4025070062</v>
      </c>
      <c r="AJ387" s="102">
        <f>IFERROR(VLOOKUP($C387,'分類(コード表)'!$A$3:$B$38,2,FALSE)*1000000000,0)+IFERROR(VLOOKUP($D387,'分類(コード表)'!$C$3:$D$293,2,FALSE)*1000000,0)+IFERROR(VLOOKUP($E387,'分類(コード表)'!$E$3:$F$353,2,FALSE)*1000,0)+IFERROR(VLOOKUP($F387,'分類(コード表)'!$G$3:$H$255,2,FALSE),0)</f>
        <v>4025070062</v>
      </c>
    </row>
    <row r="388" spans="1:36" s="30" customFormat="1" ht="27" customHeight="1" x14ac:dyDescent="0.15">
      <c r="A388" s="32" t="s">
        <v>149</v>
      </c>
      <c r="B388" s="33">
        <v>384</v>
      </c>
      <c r="C388" s="34" t="s">
        <v>11</v>
      </c>
      <c r="D388" s="34" t="s">
        <v>11</v>
      </c>
      <c r="E388" s="34" t="s">
        <v>124</v>
      </c>
      <c r="F388" s="34" t="s">
        <v>124</v>
      </c>
      <c r="G388" s="34" t="s">
        <v>943</v>
      </c>
      <c r="H388" s="34" t="s">
        <v>2247</v>
      </c>
      <c r="I388" s="33">
        <v>153815</v>
      </c>
      <c r="J388" s="33">
        <v>219930</v>
      </c>
      <c r="K388" s="33" t="s">
        <v>2449</v>
      </c>
      <c r="L388" s="37">
        <f t="shared" si="57"/>
        <v>0.30061837857500118</v>
      </c>
      <c r="M388" s="33"/>
      <c r="N388" s="33" t="s">
        <v>24776</v>
      </c>
      <c r="O388" s="33"/>
      <c r="P388" s="153" t="s">
        <v>1507</v>
      </c>
      <c r="Q388" s="33" t="s">
        <v>578</v>
      </c>
      <c r="R388" s="33"/>
      <c r="S388" s="33"/>
      <c r="T388" s="33" t="s">
        <v>2744</v>
      </c>
      <c r="U388" s="33" t="s">
        <v>2954</v>
      </c>
      <c r="V388" s="33" t="s">
        <v>2954</v>
      </c>
      <c r="W388" s="33" t="s">
        <v>2953</v>
      </c>
      <c r="X388" s="33" t="s">
        <v>2953</v>
      </c>
      <c r="Y388" s="33" t="s">
        <v>2954</v>
      </c>
      <c r="Z388" s="33" t="s">
        <v>2954</v>
      </c>
      <c r="AA388" s="33" t="s">
        <v>2954</v>
      </c>
      <c r="AB388" s="126" t="s">
        <v>25162</v>
      </c>
      <c r="AC388" s="29"/>
      <c r="AD388" s="29"/>
      <c r="AE388" s="29"/>
      <c r="AF388" s="137" t="s">
        <v>1507</v>
      </c>
      <c r="AG388" s="30">
        <f t="shared" si="58"/>
        <v>2</v>
      </c>
      <c r="AH388" s="31" t="str">
        <f t="shared" si="59"/>
        <v>KT-150006</v>
      </c>
      <c r="AI388" s="30">
        <v>4025070062</v>
      </c>
      <c r="AJ388" s="102">
        <f>IFERROR(VLOOKUP($C388,'分類(コード表)'!$A$3:$B$38,2,FALSE)*1000000000,0)+IFERROR(VLOOKUP($D388,'分類(コード表)'!$C$3:$D$293,2,FALSE)*1000000,0)+IFERROR(VLOOKUP($E388,'分類(コード表)'!$E$3:$F$353,2,FALSE)*1000,0)+IFERROR(VLOOKUP($F388,'分類(コード表)'!$G$3:$H$255,2,FALSE),0)</f>
        <v>4025070062</v>
      </c>
    </row>
    <row r="389" spans="1:36" s="30" customFormat="1" ht="27" customHeight="1" x14ac:dyDescent="0.15">
      <c r="A389" s="32" t="s">
        <v>149</v>
      </c>
      <c r="B389" s="33">
        <v>385</v>
      </c>
      <c r="C389" s="34" t="s">
        <v>11</v>
      </c>
      <c r="D389" s="34" t="s">
        <v>11</v>
      </c>
      <c r="E389" s="34" t="s">
        <v>124</v>
      </c>
      <c r="F389" s="34" t="s">
        <v>124</v>
      </c>
      <c r="G389" s="34" t="s">
        <v>18304</v>
      </c>
      <c r="H389" s="34" t="s">
        <v>18305</v>
      </c>
      <c r="I389" s="33">
        <v>93620</v>
      </c>
      <c r="J389" s="33">
        <v>171430</v>
      </c>
      <c r="K389" s="33" t="s">
        <v>18774</v>
      </c>
      <c r="L389" s="37">
        <f t="shared" si="57"/>
        <v>0.45388788426763105</v>
      </c>
      <c r="M389" s="33"/>
      <c r="N389" s="33" t="s">
        <v>24776</v>
      </c>
      <c r="O389" s="33"/>
      <c r="P389" s="153" t="s">
        <v>3009</v>
      </c>
      <c r="Q389" s="33" t="s">
        <v>578</v>
      </c>
      <c r="R389" s="33"/>
      <c r="S389" s="33"/>
      <c r="T389" s="33" t="s">
        <v>2744</v>
      </c>
      <c r="U389" s="97" t="s">
        <v>2954</v>
      </c>
      <c r="V389" s="97" t="s">
        <v>2954</v>
      </c>
      <c r="W389" s="97" t="s">
        <v>2954</v>
      </c>
      <c r="X389" s="97" t="s">
        <v>2954</v>
      </c>
      <c r="Y389" s="97" t="s">
        <v>2955</v>
      </c>
      <c r="Z389" s="97" t="s">
        <v>2954</v>
      </c>
      <c r="AA389" s="97" t="s">
        <v>2954</v>
      </c>
      <c r="AB389" s="126" t="s">
        <v>25163</v>
      </c>
      <c r="AC389" s="29"/>
      <c r="AD389" s="29"/>
      <c r="AE389" s="29"/>
      <c r="AF389" s="137" t="s">
        <v>3009</v>
      </c>
      <c r="AG389" s="30">
        <f t="shared" si="58"/>
        <v>2</v>
      </c>
      <c r="AH389" s="31" t="str">
        <f t="shared" si="59"/>
        <v>KT-170065</v>
      </c>
      <c r="AI389" s="30">
        <v>4025070062</v>
      </c>
      <c r="AJ389" s="102">
        <f>IFERROR(VLOOKUP($C389,'分類(コード表)'!$A$3:$B$38,2,FALSE)*1000000000,0)+IFERROR(VLOOKUP($D389,'分類(コード表)'!$C$3:$D$293,2,FALSE)*1000000,0)+IFERROR(VLOOKUP($E389,'分類(コード表)'!$E$3:$F$353,2,FALSE)*1000,0)+IFERROR(VLOOKUP($F389,'分類(コード表)'!$G$3:$H$255,2,FALSE),0)</f>
        <v>4025070062</v>
      </c>
    </row>
    <row r="390" spans="1:36" s="30" customFormat="1" ht="27" customHeight="1" x14ac:dyDescent="0.15">
      <c r="A390" s="32" t="s">
        <v>149</v>
      </c>
      <c r="B390" s="33">
        <v>386</v>
      </c>
      <c r="C390" s="34" t="s">
        <v>11</v>
      </c>
      <c r="D390" s="34" t="s">
        <v>11</v>
      </c>
      <c r="E390" s="34" t="s">
        <v>124</v>
      </c>
      <c r="F390" s="34" t="s">
        <v>124</v>
      </c>
      <c r="G390" s="34" t="s">
        <v>18143</v>
      </c>
      <c r="H390" s="34" t="s">
        <v>2226</v>
      </c>
      <c r="I390" s="33">
        <v>3038480</v>
      </c>
      <c r="J390" s="33">
        <v>2334680</v>
      </c>
      <c r="K390" s="33" t="s">
        <v>22080</v>
      </c>
      <c r="L390" s="37">
        <f t="shared" si="57"/>
        <v>-0.30145458906573919</v>
      </c>
      <c r="M390" s="33"/>
      <c r="N390" s="33" t="s">
        <v>24776</v>
      </c>
      <c r="O390" s="33"/>
      <c r="P390" s="153" t="s">
        <v>3035</v>
      </c>
      <c r="Q390" s="33" t="s">
        <v>578</v>
      </c>
      <c r="R390" s="33"/>
      <c r="S390" s="33"/>
      <c r="T390" s="33" t="s">
        <v>2744</v>
      </c>
      <c r="U390" s="97" t="s">
        <v>2953</v>
      </c>
      <c r="V390" s="97" t="s">
        <v>2954</v>
      </c>
      <c r="W390" s="97" t="s">
        <v>2954</v>
      </c>
      <c r="X390" s="97" t="s">
        <v>2954</v>
      </c>
      <c r="Y390" s="97" t="s">
        <v>2955</v>
      </c>
      <c r="Z390" s="97" t="s">
        <v>2954</v>
      </c>
      <c r="AA390" s="97" t="s">
        <v>2954</v>
      </c>
      <c r="AB390" s="126" t="s">
        <v>25164</v>
      </c>
      <c r="AC390" s="29"/>
      <c r="AD390" s="29"/>
      <c r="AE390" s="29"/>
      <c r="AF390" s="137" t="s">
        <v>3035</v>
      </c>
      <c r="AG390" s="30">
        <f t="shared" si="58"/>
        <v>2</v>
      </c>
      <c r="AH390" s="31" t="str">
        <f t="shared" si="59"/>
        <v>KT-160128</v>
      </c>
      <c r="AI390" s="30">
        <v>4025070062</v>
      </c>
      <c r="AJ390" s="102">
        <f>IFERROR(VLOOKUP($C390,'分類(コード表)'!$A$3:$B$38,2,FALSE)*1000000000,0)+IFERROR(VLOOKUP($D390,'分類(コード表)'!$C$3:$D$293,2,FALSE)*1000000,0)+IFERROR(VLOOKUP($E390,'分類(コード表)'!$E$3:$F$353,2,FALSE)*1000,0)+IFERROR(VLOOKUP($F390,'分類(コード表)'!$G$3:$H$255,2,FALSE),0)</f>
        <v>4025070062</v>
      </c>
    </row>
    <row r="391" spans="1:36" s="30" customFormat="1" ht="27" customHeight="1" x14ac:dyDescent="0.15">
      <c r="A391" s="32" t="s">
        <v>149</v>
      </c>
      <c r="B391" s="33">
        <v>387</v>
      </c>
      <c r="C391" s="34" t="s">
        <v>11</v>
      </c>
      <c r="D391" s="34" t="s">
        <v>11</v>
      </c>
      <c r="E391" s="35" t="s">
        <v>124</v>
      </c>
      <c r="F391" s="35" t="s">
        <v>124</v>
      </c>
      <c r="G391" s="34" t="s">
        <v>18126</v>
      </c>
      <c r="H391" s="36" t="s">
        <v>2103</v>
      </c>
      <c r="I391" s="33">
        <v>219660</v>
      </c>
      <c r="J391" s="33">
        <v>232670</v>
      </c>
      <c r="K391" s="33" t="s">
        <v>18774</v>
      </c>
      <c r="L391" s="37">
        <f t="shared" si="57"/>
        <v>5.5916104353805784E-2</v>
      </c>
      <c r="M391" s="33"/>
      <c r="N391" s="33" t="s">
        <v>24776</v>
      </c>
      <c r="O391" s="33"/>
      <c r="P391" s="153" t="s">
        <v>3042</v>
      </c>
      <c r="Q391" s="38" t="s">
        <v>503</v>
      </c>
      <c r="R391" s="33"/>
      <c r="S391" s="33"/>
      <c r="T391" s="33" t="s">
        <v>2744</v>
      </c>
      <c r="U391" s="33" t="s">
        <v>2953</v>
      </c>
      <c r="V391" s="33" t="s">
        <v>2954</v>
      </c>
      <c r="W391" s="33" t="s">
        <v>2954</v>
      </c>
      <c r="X391" s="33" t="s">
        <v>2953</v>
      </c>
      <c r="Y391" s="33" t="s">
        <v>2954</v>
      </c>
      <c r="Z391" s="33" t="s">
        <v>2954</v>
      </c>
      <c r="AA391" s="33" t="s">
        <v>2954</v>
      </c>
      <c r="AB391" s="39" t="s">
        <v>25165</v>
      </c>
      <c r="AC391" s="29"/>
      <c r="AD391" s="29"/>
      <c r="AE391" s="29"/>
      <c r="AF391" s="137" t="s">
        <v>3042</v>
      </c>
      <c r="AG391" s="30">
        <f t="shared" si="58"/>
        <v>2</v>
      </c>
      <c r="AH391" s="31" t="str">
        <f t="shared" si="59"/>
        <v>KT-160117</v>
      </c>
      <c r="AI391" s="30">
        <v>4025070062</v>
      </c>
      <c r="AJ391" s="102">
        <f>IFERROR(VLOOKUP($C391,'分類(コード表)'!$A$3:$B$38,2,FALSE)*1000000000,0)+IFERROR(VLOOKUP($D391,'分類(コード表)'!$C$3:$D$293,2,FALSE)*1000000,0)+IFERROR(VLOOKUP($E391,'分類(コード表)'!$E$3:$F$353,2,FALSE)*1000,0)+IFERROR(VLOOKUP($F391,'分類(コード表)'!$G$3:$H$255,2,FALSE),0)</f>
        <v>4025070062</v>
      </c>
    </row>
    <row r="392" spans="1:36" s="30" customFormat="1" ht="27" customHeight="1" x14ac:dyDescent="0.15">
      <c r="A392" s="32" t="s">
        <v>149</v>
      </c>
      <c r="B392" s="33">
        <v>388</v>
      </c>
      <c r="C392" s="34" t="s">
        <v>11</v>
      </c>
      <c r="D392" s="34" t="s">
        <v>11</v>
      </c>
      <c r="E392" s="35" t="s">
        <v>124</v>
      </c>
      <c r="F392" s="35" t="s">
        <v>124</v>
      </c>
      <c r="G392" s="34" t="s">
        <v>18108</v>
      </c>
      <c r="H392" s="36" t="s">
        <v>18109</v>
      </c>
      <c r="I392" s="33">
        <v>3169017</v>
      </c>
      <c r="J392" s="33">
        <v>3367397</v>
      </c>
      <c r="K392" s="33" t="s">
        <v>22087</v>
      </c>
      <c r="L392" s="37">
        <f t="shared" si="57"/>
        <v>5.8911972660188217E-2</v>
      </c>
      <c r="M392" s="33"/>
      <c r="N392" s="33" t="s">
        <v>24776</v>
      </c>
      <c r="O392" s="33"/>
      <c r="P392" s="153" t="s">
        <v>3046</v>
      </c>
      <c r="Q392" s="33" t="s">
        <v>578</v>
      </c>
      <c r="R392" s="33"/>
      <c r="S392" s="33"/>
      <c r="T392" s="33" t="s">
        <v>2744</v>
      </c>
      <c r="U392" s="33" t="s">
        <v>2955</v>
      </c>
      <c r="V392" s="33" t="s">
        <v>2955</v>
      </c>
      <c r="W392" s="33" t="s">
        <v>2953</v>
      </c>
      <c r="X392" s="33" t="s">
        <v>2953</v>
      </c>
      <c r="Y392" s="33" t="s">
        <v>2954</v>
      </c>
      <c r="Z392" s="33" t="s">
        <v>2953</v>
      </c>
      <c r="AA392" s="33" t="s">
        <v>2954</v>
      </c>
      <c r="AB392" s="39" t="s">
        <v>25166</v>
      </c>
      <c r="AC392" s="29"/>
      <c r="AD392" s="29"/>
      <c r="AE392" s="29"/>
      <c r="AF392" s="137" t="s">
        <v>3046</v>
      </c>
      <c r="AG392" s="30">
        <f t="shared" si="58"/>
        <v>2</v>
      </c>
      <c r="AH392" s="31" t="str">
        <f t="shared" si="59"/>
        <v>KT-160108</v>
      </c>
      <c r="AI392" s="30">
        <v>4025070062</v>
      </c>
      <c r="AJ392" s="102">
        <f>IFERROR(VLOOKUP($C392,'分類(コード表)'!$A$3:$B$38,2,FALSE)*1000000000,0)+IFERROR(VLOOKUP($D392,'分類(コード表)'!$C$3:$D$293,2,FALSE)*1000000,0)+IFERROR(VLOOKUP($E392,'分類(コード表)'!$E$3:$F$353,2,FALSE)*1000,0)+IFERROR(VLOOKUP($F392,'分類(コード表)'!$G$3:$H$255,2,FALSE),0)</f>
        <v>4025070062</v>
      </c>
    </row>
    <row r="393" spans="1:36" s="30" customFormat="1" ht="27" customHeight="1" x14ac:dyDescent="0.15">
      <c r="A393" s="32" t="s">
        <v>149</v>
      </c>
      <c r="B393" s="33">
        <v>389</v>
      </c>
      <c r="C393" s="34" t="s">
        <v>11</v>
      </c>
      <c r="D393" s="34" t="s">
        <v>11</v>
      </c>
      <c r="E393" s="35" t="s">
        <v>124</v>
      </c>
      <c r="F393" s="35" t="s">
        <v>124</v>
      </c>
      <c r="G393" s="34" t="s">
        <v>20466</v>
      </c>
      <c r="H393" s="36" t="s">
        <v>20467</v>
      </c>
      <c r="I393" s="33">
        <v>89700</v>
      </c>
      <c r="J393" s="33">
        <v>250900</v>
      </c>
      <c r="K393" s="33" t="s">
        <v>22094</v>
      </c>
      <c r="L393" s="37">
        <f t="shared" si="57"/>
        <v>0.64248704663212441</v>
      </c>
      <c r="M393" s="33"/>
      <c r="N393" s="33" t="s">
        <v>24776</v>
      </c>
      <c r="O393" s="33"/>
      <c r="P393" s="153" t="s">
        <v>3062</v>
      </c>
      <c r="Q393" s="33" t="s">
        <v>578</v>
      </c>
      <c r="R393" s="33"/>
      <c r="S393" s="33"/>
      <c r="T393" s="33" t="s">
        <v>2744</v>
      </c>
      <c r="U393" s="33" t="s">
        <v>2954</v>
      </c>
      <c r="V393" s="33" t="s">
        <v>2954</v>
      </c>
      <c r="W393" s="33" t="s">
        <v>2953</v>
      </c>
      <c r="X393" s="33" t="s">
        <v>2954</v>
      </c>
      <c r="Y393" s="33" t="s">
        <v>2954</v>
      </c>
      <c r="Z393" s="33" t="s">
        <v>2954</v>
      </c>
      <c r="AA393" s="33" t="s">
        <v>2954</v>
      </c>
      <c r="AB393" s="39" t="s">
        <v>25167</v>
      </c>
      <c r="AC393" s="29"/>
      <c r="AD393" s="29"/>
      <c r="AE393" s="29"/>
      <c r="AF393" s="137" t="s">
        <v>3062</v>
      </c>
      <c r="AG393" s="30">
        <f t="shared" si="58"/>
        <v>2</v>
      </c>
      <c r="AH393" s="31" t="str">
        <f t="shared" si="59"/>
        <v>QS-160012</v>
      </c>
      <c r="AI393" s="30">
        <v>4025070062</v>
      </c>
      <c r="AJ393" s="102">
        <f>IFERROR(VLOOKUP($C393,'分類(コード表)'!$A$3:$B$38,2,FALSE)*1000000000,0)+IFERROR(VLOOKUP($D393,'分類(コード表)'!$C$3:$D$293,2,FALSE)*1000000,0)+IFERROR(VLOOKUP($E393,'分類(コード表)'!$E$3:$F$353,2,FALSE)*1000,0)+IFERROR(VLOOKUP($F393,'分類(コード表)'!$G$3:$H$255,2,FALSE),0)</f>
        <v>4025070062</v>
      </c>
    </row>
    <row r="394" spans="1:36" s="30" customFormat="1" ht="27" customHeight="1" x14ac:dyDescent="0.15">
      <c r="A394" s="32" t="s">
        <v>149</v>
      </c>
      <c r="B394" s="33">
        <v>390</v>
      </c>
      <c r="C394" s="34" t="s">
        <v>11</v>
      </c>
      <c r="D394" s="34" t="s">
        <v>11</v>
      </c>
      <c r="E394" s="35" t="s">
        <v>124</v>
      </c>
      <c r="F394" s="35" t="s">
        <v>124</v>
      </c>
      <c r="G394" s="34" t="s">
        <v>17635</v>
      </c>
      <c r="H394" s="36" t="s">
        <v>2226</v>
      </c>
      <c r="I394" s="33">
        <v>11881604</v>
      </c>
      <c r="J394" s="33">
        <v>9881230</v>
      </c>
      <c r="K394" s="33" t="s">
        <v>22119</v>
      </c>
      <c r="L394" s="37">
        <f t="shared" si="57"/>
        <v>-0.20244180127372813</v>
      </c>
      <c r="M394" s="33"/>
      <c r="N394" s="33" t="s">
        <v>24776</v>
      </c>
      <c r="O394" s="33"/>
      <c r="P394" s="153" t="s">
        <v>3199</v>
      </c>
      <c r="Q394" s="33" t="s">
        <v>578</v>
      </c>
      <c r="R394" s="33"/>
      <c r="S394" s="33"/>
      <c r="T394" s="33" t="s">
        <v>2744</v>
      </c>
      <c r="U394" s="33" t="s">
        <v>2956</v>
      </c>
      <c r="V394" s="33" t="s">
        <v>2954</v>
      </c>
      <c r="W394" s="33" t="s">
        <v>2954</v>
      </c>
      <c r="X394" s="33" t="s">
        <v>2954</v>
      </c>
      <c r="Y394" s="33" t="s">
        <v>2954</v>
      </c>
      <c r="Z394" s="33" t="s">
        <v>2953</v>
      </c>
      <c r="AA394" s="33" t="s">
        <v>2954</v>
      </c>
      <c r="AB394" s="39" t="s">
        <v>25168</v>
      </c>
      <c r="AC394" s="29"/>
      <c r="AD394" s="29"/>
      <c r="AE394" s="29"/>
      <c r="AF394" s="137" t="s">
        <v>3199</v>
      </c>
      <c r="AG394" s="30">
        <f t="shared" si="58"/>
        <v>2</v>
      </c>
      <c r="AH394" s="31" t="str">
        <f t="shared" si="59"/>
        <v>KT-130103</v>
      </c>
      <c r="AI394" s="30">
        <v>4025070062</v>
      </c>
      <c r="AJ394" s="102">
        <f>IFERROR(VLOOKUP($C394,'分類(コード表)'!$A$3:$B$38,2,FALSE)*1000000000,0)+IFERROR(VLOOKUP($D394,'分類(コード表)'!$C$3:$D$293,2,FALSE)*1000000,0)+IFERROR(VLOOKUP($E394,'分類(コード表)'!$E$3:$F$353,2,FALSE)*1000,0)+IFERROR(VLOOKUP($F394,'分類(コード表)'!$G$3:$H$255,2,FALSE),0)</f>
        <v>4025070062</v>
      </c>
    </row>
    <row r="395" spans="1:36" s="30" customFormat="1" ht="27" customHeight="1" x14ac:dyDescent="0.15">
      <c r="A395" s="32" t="s">
        <v>149</v>
      </c>
      <c r="B395" s="33">
        <v>391</v>
      </c>
      <c r="C395" s="34" t="s">
        <v>11</v>
      </c>
      <c r="D395" s="34" t="s">
        <v>11</v>
      </c>
      <c r="E395" s="35" t="s">
        <v>124</v>
      </c>
      <c r="F395" s="35" t="s">
        <v>124</v>
      </c>
      <c r="G395" s="34" t="s">
        <v>18584</v>
      </c>
      <c r="H395" s="36" t="s">
        <v>18585</v>
      </c>
      <c r="I395" s="33">
        <v>84080</v>
      </c>
      <c r="J395" s="33">
        <v>159605</v>
      </c>
      <c r="K395" s="33" t="s">
        <v>24466</v>
      </c>
      <c r="L395" s="37">
        <f t="shared" si="57"/>
        <v>0.47319946116976286</v>
      </c>
      <c r="M395" s="33"/>
      <c r="N395" s="33"/>
      <c r="O395" s="33"/>
      <c r="P395" s="153" t="s">
        <v>22412</v>
      </c>
      <c r="Q395" s="33" t="s">
        <v>578</v>
      </c>
      <c r="R395" s="33" t="s">
        <v>503</v>
      </c>
      <c r="S395" s="33" t="s">
        <v>503</v>
      </c>
      <c r="T395" s="33" t="s">
        <v>381</v>
      </c>
      <c r="U395" s="33" t="s">
        <v>2954</v>
      </c>
      <c r="V395" s="33" t="s">
        <v>2954</v>
      </c>
      <c r="W395" s="33" t="s">
        <v>2954</v>
      </c>
      <c r="X395" s="33" t="s">
        <v>2953</v>
      </c>
      <c r="Y395" s="33" t="s">
        <v>2954</v>
      </c>
      <c r="Z395" s="33" t="s">
        <v>2954</v>
      </c>
      <c r="AA395" s="33" t="s">
        <v>2954</v>
      </c>
      <c r="AB395" s="39" t="s">
        <v>25169</v>
      </c>
      <c r="AC395" s="29"/>
      <c r="AD395" s="29"/>
      <c r="AE395" s="29"/>
      <c r="AF395" s="137" t="s">
        <v>22412</v>
      </c>
      <c r="AG395" s="30">
        <f t="shared" si="58"/>
        <v>2</v>
      </c>
      <c r="AH395" s="31" t="str">
        <f t="shared" si="59"/>
        <v>KT-180090</v>
      </c>
      <c r="AI395" s="30">
        <v>4025070062</v>
      </c>
      <c r="AJ395" s="102">
        <f>IFERROR(VLOOKUP($C395,'分類(コード表)'!$A$3:$B$38,2,FALSE)*1000000000,0)+IFERROR(VLOOKUP($D395,'分類(コード表)'!$C$3:$D$293,2,FALSE)*1000000,0)+IFERROR(VLOOKUP($E395,'分類(コード表)'!$E$3:$F$353,2,FALSE)*1000,0)+IFERROR(VLOOKUP($F395,'分類(コード表)'!$G$3:$H$255,2,FALSE),0)</f>
        <v>4025070062</v>
      </c>
    </row>
    <row r="396" spans="1:36" s="30" customFormat="1" ht="27" customHeight="1" x14ac:dyDescent="0.15">
      <c r="A396" s="32" t="s">
        <v>149</v>
      </c>
      <c r="B396" s="33">
        <v>392</v>
      </c>
      <c r="C396" s="34" t="s">
        <v>11</v>
      </c>
      <c r="D396" s="34" t="s">
        <v>11</v>
      </c>
      <c r="E396" s="35" t="s">
        <v>124</v>
      </c>
      <c r="F396" s="35" t="s">
        <v>2906</v>
      </c>
      <c r="G396" s="34" t="s">
        <v>25170</v>
      </c>
      <c r="H396" s="36" t="s">
        <v>2380</v>
      </c>
      <c r="I396" s="33">
        <v>460000</v>
      </c>
      <c r="J396" s="33">
        <v>460000</v>
      </c>
      <c r="K396" s="33" t="s">
        <v>2688</v>
      </c>
      <c r="L396" s="37">
        <f t="shared" si="57"/>
        <v>0</v>
      </c>
      <c r="M396" s="33"/>
      <c r="N396" s="33" t="s">
        <v>24776</v>
      </c>
      <c r="O396" s="33"/>
      <c r="P396" s="153" t="s">
        <v>11705</v>
      </c>
      <c r="Q396" s="33"/>
      <c r="R396" s="33"/>
      <c r="S396" s="33"/>
      <c r="T396" s="33" t="s">
        <v>2744</v>
      </c>
      <c r="U396" s="33" t="s">
        <v>2953</v>
      </c>
      <c r="V396" s="33" t="s">
        <v>2953</v>
      </c>
      <c r="W396" s="33" t="s">
        <v>2953</v>
      </c>
      <c r="X396" s="33" t="s">
        <v>2953</v>
      </c>
      <c r="Y396" s="33" t="s">
        <v>2953</v>
      </c>
      <c r="Z396" s="33" t="s">
        <v>2954</v>
      </c>
      <c r="AA396" s="33" t="s">
        <v>2953</v>
      </c>
      <c r="AB396" s="39" t="s">
        <v>25171</v>
      </c>
      <c r="AC396" s="29"/>
      <c r="AD396" s="29"/>
      <c r="AE396" s="29"/>
      <c r="AF396" s="137" t="s">
        <v>11705</v>
      </c>
      <c r="AG396" s="30">
        <f t="shared" si="58"/>
        <v>2</v>
      </c>
      <c r="AH396" s="31" t="str">
        <f t="shared" si="59"/>
        <v>TH-100022</v>
      </c>
      <c r="AI396" s="30">
        <v>4025070063</v>
      </c>
      <c r="AJ396" s="102">
        <f>IFERROR(VLOOKUP($C396,'分類(コード表)'!$A$3:$B$38,2,FALSE)*1000000000,0)+IFERROR(VLOOKUP($D396,'分類(コード表)'!$C$3:$D$293,2,FALSE)*1000000,0)+IFERROR(VLOOKUP($E396,'分類(コード表)'!$E$3:$F$353,2,FALSE)*1000,0)+IFERROR(VLOOKUP($F396,'分類(コード表)'!$G$3:$H$255,2,FALSE),0)</f>
        <v>4025070063</v>
      </c>
    </row>
    <row r="397" spans="1:36" s="30" customFormat="1" ht="27" customHeight="1" x14ac:dyDescent="0.15">
      <c r="A397" s="32" t="s">
        <v>149</v>
      </c>
      <c r="B397" s="33">
        <v>393</v>
      </c>
      <c r="C397" s="34" t="s">
        <v>11</v>
      </c>
      <c r="D397" s="34" t="s">
        <v>11</v>
      </c>
      <c r="E397" s="35" t="s">
        <v>124</v>
      </c>
      <c r="F397" s="35" t="s">
        <v>2906</v>
      </c>
      <c r="G397" s="34" t="s">
        <v>1055</v>
      </c>
      <c r="H397" s="36" t="s">
        <v>2406</v>
      </c>
      <c r="I397" s="33">
        <v>460000</v>
      </c>
      <c r="J397" s="33">
        <v>460000</v>
      </c>
      <c r="K397" s="33" t="s">
        <v>2688</v>
      </c>
      <c r="L397" s="37">
        <f t="shared" si="57"/>
        <v>0</v>
      </c>
      <c r="M397" s="33"/>
      <c r="N397" s="33" t="s">
        <v>24776</v>
      </c>
      <c r="O397" s="33"/>
      <c r="P397" s="153" t="s">
        <v>1621</v>
      </c>
      <c r="Q397" s="33"/>
      <c r="R397" s="33"/>
      <c r="S397" s="33"/>
      <c r="T397" s="33" t="s">
        <v>2744</v>
      </c>
      <c r="U397" s="33" t="s">
        <v>2953</v>
      </c>
      <c r="V397" s="33" t="s">
        <v>2953</v>
      </c>
      <c r="W397" s="33" t="s">
        <v>2953</v>
      </c>
      <c r="X397" s="33" t="s">
        <v>2953</v>
      </c>
      <c r="Y397" s="33" t="s">
        <v>2954</v>
      </c>
      <c r="Z397" s="33" t="s">
        <v>2953</v>
      </c>
      <c r="AA397" s="33" t="s">
        <v>2953</v>
      </c>
      <c r="AB397" s="39" t="s">
        <v>25172</v>
      </c>
      <c r="AC397" s="29"/>
      <c r="AD397" s="29"/>
      <c r="AE397" s="29"/>
      <c r="AF397" s="137" t="s">
        <v>1621</v>
      </c>
      <c r="AG397" s="30">
        <f t="shared" si="58"/>
        <v>2</v>
      </c>
      <c r="AH397" s="31" t="str">
        <f t="shared" si="59"/>
        <v>TH-120026</v>
      </c>
      <c r="AI397" s="30">
        <v>4025070063</v>
      </c>
      <c r="AJ397" s="102">
        <f>IFERROR(VLOOKUP($C397,'分類(コード表)'!$A$3:$B$38,2,FALSE)*1000000000,0)+IFERROR(VLOOKUP($D397,'分類(コード表)'!$C$3:$D$293,2,FALSE)*1000000,0)+IFERROR(VLOOKUP($E397,'分類(コード表)'!$E$3:$F$353,2,FALSE)*1000,0)+IFERROR(VLOOKUP($F397,'分類(コード表)'!$G$3:$H$255,2,FALSE),0)</f>
        <v>4025070063</v>
      </c>
    </row>
    <row r="398" spans="1:36" s="30" customFormat="1" ht="27" customHeight="1" x14ac:dyDescent="0.15">
      <c r="A398" s="32" t="s">
        <v>149</v>
      </c>
      <c r="B398" s="33">
        <v>394</v>
      </c>
      <c r="C398" s="34" t="s">
        <v>11</v>
      </c>
      <c r="D398" s="34" t="s">
        <v>11</v>
      </c>
      <c r="E398" s="35" t="s">
        <v>124</v>
      </c>
      <c r="F398" s="35" t="s">
        <v>150</v>
      </c>
      <c r="G398" s="34" t="s">
        <v>809</v>
      </c>
      <c r="H398" s="36" t="s">
        <v>2050</v>
      </c>
      <c r="I398" s="33">
        <v>169724</v>
      </c>
      <c r="J398" s="33">
        <v>99448</v>
      </c>
      <c r="K398" s="33" t="s">
        <v>2471</v>
      </c>
      <c r="L398" s="37">
        <f t="shared" si="57"/>
        <v>-0.70666076743624817</v>
      </c>
      <c r="M398" s="33"/>
      <c r="N398" s="33" t="s">
        <v>24776</v>
      </c>
      <c r="O398" s="33"/>
      <c r="P398" s="153" t="s">
        <v>1352</v>
      </c>
      <c r="Q398" s="33"/>
      <c r="R398" s="33"/>
      <c r="S398" s="33"/>
      <c r="T398" s="33" t="s">
        <v>2744</v>
      </c>
      <c r="U398" s="33" t="s">
        <v>2956</v>
      </c>
      <c r="V398" s="33" t="s">
        <v>2953</v>
      </c>
      <c r="W398" s="33" t="s">
        <v>2954</v>
      </c>
      <c r="X398" s="33" t="s">
        <v>2953</v>
      </c>
      <c r="Y398" s="33" t="s">
        <v>2953</v>
      </c>
      <c r="Z398" s="33" t="s">
        <v>2953</v>
      </c>
      <c r="AA398" s="33" t="s">
        <v>2953</v>
      </c>
      <c r="AB398" s="39" t="s">
        <v>25173</v>
      </c>
      <c r="AC398" s="29"/>
      <c r="AD398" s="29"/>
      <c r="AE398" s="29"/>
      <c r="AF398" s="137" t="s">
        <v>1352</v>
      </c>
      <c r="AG398" s="30">
        <f t="shared" si="58"/>
        <v>2</v>
      </c>
      <c r="AH398" s="31" t="str">
        <f t="shared" si="59"/>
        <v>KK-130007</v>
      </c>
      <c r="AI398" s="30">
        <v>4025070253</v>
      </c>
      <c r="AJ398" s="102">
        <f>IFERROR(VLOOKUP($C398,'分類(コード表)'!$A$3:$B$38,2,FALSE)*1000000000,0)+IFERROR(VLOOKUP($D398,'分類(コード表)'!$C$3:$D$293,2,FALSE)*1000000,0)+IFERROR(VLOOKUP($E398,'分類(コード表)'!$E$3:$F$353,2,FALSE)*1000,0)+IFERROR(VLOOKUP($F398,'分類(コード表)'!$G$3:$H$255,2,FALSE),0)</f>
        <v>4025070253</v>
      </c>
    </row>
    <row r="399" spans="1:36" s="30" customFormat="1" ht="27" customHeight="1" x14ac:dyDescent="0.15">
      <c r="A399" s="32" t="s">
        <v>149</v>
      </c>
      <c r="B399" s="33">
        <v>395</v>
      </c>
      <c r="C399" s="34" t="s">
        <v>11</v>
      </c>
      <c r="D399" s="34" t="s">
        <v>11</v>
      </c>
      <c r="E399" s="35" t="s">
        <v>124</v>
      </c>
      <c r="F399" s="35" t="s">
        <v>150</v>
      </c>
      <c r="G399" s="34" t="s">
        <v>25174</v>
      </c>
      <c r="H399" s="36" t="s">
        <v>2369</v>
      </c>
      <c r="I399" s="33">
        <v>32380000</v>
      </c>
      <c r="J399" s="33">
        <v>30219000</v>
      </c>
      <c r="K399" s="33" t="s">
        <v>2580</v>
      </c>
      <c r="L399" s="37">
        <f t="shared" si="57"/>
        <v>-7.1511300837221681E-2</v>
      </c>
      <c r="M399" s="33"/>
      <c r="N399" s="33" t="s">
        <v>24776</v>
      </c>
      <c r="O399" s="33"/>
      <c r="P399" s="153" t="s">
        <v>24414</v>
      </c>
      <c r="Q399" s="33"/>
      <c r="R399" s="33" t="s">
        <v>381</v>
      </c>
      <c r="S399" s="33"/>
      <c r="T399" s="33" t="s">
        <v>2744</v>
      </c>
      <c r="U399" s="33" t="s">
        <v>2953</v>
      </c>
      <c r="V399" s="33" t="s">
        <v>2954</v>
      </c>
      <c r="W399" s="33" t="s">
        <v>2953</v>
      </c>
      <c r="X399" s="33" t="s">
        <v>2954</v>
      </c>
      <c r="Y399" s="33" t="s">
        <v>2954</v>
      </c>
      <c r="Z399" s="33" t="s">
        <v>2953</v>
      </c>
      <c r="AA399" s="33" t="s">
        <v>2953</v>
      </c>
      <c r="AB399" s="39" t="s">
        <v>25175</v>
      </c>
      <c r="AC399" s="29"/>
      <c r="AD399" s="29"/>
      <c r="AE399" s="29"/>
      <c r="AF399" s="137" t="s">
        <v>3320</v>
      </c>
      <c r="AG399" s="30">
        <f t="shared" si="58"/>
        <v>2</v>
      </c>
      <c r="AH399" s="31" t="str">
        <f t="shared" si="59"/>
        <v>TH-100001</v>
      </c>
      <c r="AI399" s="30">
        <v>4025070253</v>
      </c>
      <c r="AJ399" s="102">
        <f>IFERROR(VLOOKUP($C399,'分類(コード表)'!$A$3:$B$38,2,FALSE)*1000000000,0)+IFERROR(VLOOKUP($D399,'分類(コード表)'!$C$3:$D$293,2,FALSE)*1000000,0)+IFERROR(VLOOKUP($E399,'分類(コード表)'!$E$3:$F$353,2,FALSE)*1000,0)+IFERROR(VLOOKUP($F399,'分類(コード表)'!$G$3:$H$255,2,FALSE),0)</f>
        <v>4025070253</v>
      </c>
    </row>
    <row r="400" spans="1:36" s="30" customFormat="1" ht="27" customHeight="1" x14ac:dyDescent="0.15">
      <c r="A400" s="32" t="s">
        <v>149</v>
      </c>
      <c r="B400" s="33">
        <v>396</v>
      </c>
      <c r="C400" s="34" t="s">
        <v>11</v>
      </c>
      <c r="D400" s="34" t="s">
        <v>11</v>
      </c>
      <c r="E400" s="35" t="s">
        <v>150</v>
      </c>
      <c r="F400" s="35"/>
      <c r="G400" s="34" t="s">
        <v>25176</v>
      </c>
      <c r="H400" s="36" t="s">
        <v>1651</v>
      </c>
      <c r="I400" s="33">
        <v>8920</v>
      </c>
      <c r="J400" s="33">
        <v>8200</v>
      </c>
      <c r="K400" s="33" t="s">
        <v>2439</v>
      </c>
      <c r="L400" s="37">
        <f t="shared" si="57"/>
        <v>-8.7804878048780566E-2</v>
      </c>
      <c r="M400" s="33"/>
      <c r="N400" s="33" t="s">
        <v>24776</v>
      </c>
      <c r="O400" s="33"/>
      <c r="P400" s="153" t="s">
        <v>3831</v>
      </c>
      <c r="Q400" s="33"/>
      <c r="R400" s="33"/>
      <c r="S400" s="33"/>
      <c r="T400" s="33" t="s">
        <v>2744</v>
      </c>
      <c r="U400" s="33" t="s">
        <v>2953</v>
      </c>
      <c r="V400" s="33" t="s">
        <v>2953</v>
      </c>
      <c r="W400" s="33" t="s">
        <v>2954</v>
      </c>
      <c r="X400" s="33" t="s">
        <v>2953</v>
      </c>
      <c r="Y400" s="33" t="s">
        <v>2953</v>
      </c>
      <c r="Z400" s="33" t="s">
        <v>2953</v>
      </c>
      <c r="AA400" s="33" t="s">
        <v>2953</v>
      </c>
      <c r="AB400" s="39" t="s">
        <v>25177</v>
      </c>
      <c r="AC400" s="29"/>
      <c r="AD400" s="29"/>
      <c r="AE400" s="29"/>
      <c r="AF400" s="137" t="s">
        <v>3831</v>
      </c>
      <c r="AG400" s="30">
        <f t="shared" si="58"/>
        <v>2</v>
      </c>
      <c r="AH400" s="31" t="str">
        <f t="shared" si="59"/>
        <v>CB-080013</v>
      </c>
      <c r="AI400" s="30">
        <v>4025351000</v>
      </c>
      <c r="AJ400" s="102">
        <f>IFERROR(VLOOKUP($C400,'分類(コード表)'!$A$3:$B$38,2,FALSE)*1000000000,0)+IFERROR(VLOOKUP($D400,'分類(コード表)'!$C$3:$D$293,2,FALSE)*1000000,0)+IFERROR(VLOOKUP($E400,'分類(コード表)'!$E$3:$F$353,2,FALSE)*1000,0)+IFERROR(VLOOKUP($F400,'分類(コード表)'!$G$3:$H$255,2,FALSE),0)</f>
        <v>4025351000</v>
      </c>
    </row>
    <row r="401" spans="1:36" s="30" customFormat="1" ht="27" customHeight="1" x14ac:dyDescent="0.15">
      <c r="A401" s="32" t="s">
        <v>149</v>
      </c>
      <c r="B401" s="33">
        <v>397</v>
      </c>
      <c r="C401" s="34" t="s">
        <v>11</v>
      </c>
      <c r="D401" s="34" t="s">
        <v>11</v>
      </c>
      <c r="E401" s="34" t="s">
        <v>150</v>
      </c>
      <c r="F401" s="34"/>
      <c r="G401" s="34" t="s">
        <v>633</v>
      </c>
      <c r="H401" s="34" t="s">
        <v>1739</v>
      </c>
      <c r="I401" s="33">
        <v>283522</v>
      </c>
      <c r="J401" s="33">
        <v>497200</v>
      </c>
      <c r="K401" s="33" t="s">
        <v>2449</v>
      </c>
      <c r="L401" s="37">
        <f t="shared" si="57"/>
        <v>0.4297626709573612</v>
      </c>
      <c r="M401" s="33"/>
      <c r="N401" s="33" t="s">
        <v>24776</v>
      </c>
      <c r="O401" s="33"/>
      <c r="P401" s="153" t="s">
        <v>1135</v>
      </c>
      <c r="Q401" s="33"/>
      <c r="R401" s="33"/>
      <c r="S401" s="33"/>
      <c r="T401" s="33" t="s">
        <v>2744</v>
      </c>
      <c r="U401" s="97" t="s">
        <v>2954</v>
      </c>
      <c r="V401" s="97" t="s">
        <v>2953</v>
      </c>
      <c r="W401" s="97" t="s">
        <v>2954</v>
      </c>
      <c r="X401" s="97" t="s">
        <v>2953</v>
      </c>
      <c r="Y401" s="97" t="s">
        <v>2954</v>
      </c>
      <c r="Z401" s="97" t="s">
        <v>2953</v>
      </c>
      <c r="AA401" s="97" t="s">
        <v>2954</v>
      </c>
      <c r="AB401" s="126" t="s">
        <v>25178</v>
      </c>
      <c r="AC401" s="29"/>
      <c r="AD401" s="29"/>
      <c r="AE401" s="29"/>
      <c r="AF401" s="137" t="s">
        <v>1135</v>
      </c>
      <c r="AG401" s="30">
        <f t="shared" si="58"/>
        <v>2</v>
      </c>
      <c r="AH401" s="31" t="str">
        <f t="shared" si="59"/>
        <v>CB-130015</v>
      </c>
      <c r="AI401" s="30">
        <v>4025351000</v>
      </c>
      <c r="AJ401" s="102">
        <f>IFERROR(VLOOKUP($C401,'分類(コード表)'!$A$3:$B$38,2,FALSE)*1000000000,0)+IFERROR(VLOOKUP($D401,'分類(コード表)'!$C$3:$D$293,2,FALSE)*1000000,0)+IFERROR(VLOOKUP($E401,'分類(コード表)'!$E$3:$F$353,2,FALSE)*1000,0)+IFERROR(VLOOKUP($F401,'分類(コード表)'!$G$3:$H$255,2,FALSE),0)</f>
        <v>4025351000</v>
      </c>
    </row>
    <row r="402" spans="1:36" s="30" customFormat="1" ht="27" customHeight="1" x14ac:dyDescent="0.15">
      <c r="A402" s="32" t="s">
        <v>149</v>
      </c>
      <c r="B402" s="33">
        <v>398</v>
      </c>
      <c r="C402" s="34" t="s">
        <v>11</v>
      </c>
      <c r="D402" s="34" t="s">
        <v>11</v>
      </c>
      <c r="E402" s="34" t="s">
        <v>150</v>
      </c>
      <c r="F402" s="34"/>
      <c r="G402" s="34" t="s">
        <v>25179</v>
      </c>
      <c r="H402" s="34" t="s">
        <v>1745</v>
      </c>
      <c r="I402" s="33">
        <v>409550</v>
      </c>
      <c r="J402" s="33">
        <v>464900</v>
      </c>
      <c r="K402" s="33" t="s">
        <v>2495</v>
      </c>
      <c r="L402" s="37">
        <f t="shared" si="57"/>
        <v>0.11905786190578616</v>
      </c>
      <c r="M402" s="33"/>
      <c r="N402" s="33" t="s">
        <v>24776</v>
      </c>
      <c r="O402" s="33"/>
      <c r="P402" s="153" t="s">
        <v>4553</v>
      </c>
      <c r="Q402" s="33" t="s">
        <v>578</v>
      </c>
      <c r="R402" s="33"/>
      <c r="S402" s="33"/>
      <c r="T402" s="33" t="s">
        <v>2744</v>
      </c>
      <c r="U402" s="97" t="s">
        <v>2953</v>
      </c>
      <c r="V402" s="97" t="s">
        <v>2954</v>
      </c>
      <c r="W402" s="97" t="s">
        <v>2954</v>
      </c>
      <c r="X402" s="97" t="s">
        <v>2953</v>
      </c>
      <c r="Y402" s="97" t="s">
        <v>2954</v>
      </c>
      <c r="Z402" s="97" t="s">
        <v>2953</v>
      </c>
      <c r="AA402" s="97" t="s">
        <v>2954</v>
      </c>
      <c r="AB402" s="126" t="s">
        <v>25180</v>
      </c>
      <c r="AC402" s="29"/>
      <c r="AD402" s="29"/>
      <c r="AE402" s="29"/>
      <c r="AF402" s="137" t="s">
        <v>4553</v>
      </c>
      <c r="AG402" s="30">
        <f t="shared" si="58"/>
        <v>2</v>
      </c>
      <c r="AH402" s="31" t="str">
        <f t="shared" si="59"/>
        <v>CG-080014</v>
      </c>
      <c r="AI402" s="30">
        <v>4025351000</v>
      </c>
      <c r="AJ402" s="102">
        <f>IFERROR(VLOOKUP($C402,'分類(コード表)'!$A$3:$B$38,2,FALSE)*1000000000,0)+IFERROR(VLOOKUP($D402,'分類(コード表)'!$C$3:$D$293,2,FALSE)*1000000,0)+IFERROR(VLOOKUP($E402,'分類(コード表)'!$E$3:$F$353,2,FALSE)*1000,0)+IFERROR(VLOOKUP($F402,'分類(コード表)'!$G$3:$H$255,2,FALSE),0)</f>
        <v>4025351000</v>
      </c>
    </row>
    <row r="403" spans="1:36" s="30" customFormat="1" ht="27" customHeight="1" x14ac:dyDescent="0.15">
      <c r="A403" s="32" t="s">
        <v>149</v>
      </c>
      <c r="B403" s="33">
        <v>399</v>
      </c>
      <c r="C403" s="34" t="s">
        <v>11</v>
      </c>
      <c r="D403" s="34" t="s">
        <v>11</v>
      </c>
      <c r="E403" s="34" t="s">
        <v>150</v>
      </c>
      <c r="F403" s="34"/>
      <c r="G403" s="34" t="s">
        <v>644</v>
      </c>
      <c r="H403" s="34" t="s">
        <v>1777</v>
      </c>
      <c r="I403" s="33">
        <v>168450</v>
      </c>
      <c r="J403" s="33">
        <v>802830</v>
      </c>
      <c r="K403" s="33" t="s">
        <v>2449</v>
      </c>
      <c r="L403" s="37">
        <f t="shared" si="57"/>
        <v>0.79017973917267659</v>
      </c>
      <c r="M403" s="33"/>
      <c r="N403" s="33" t="s">
        <v>24776</v>
      </c>
      <c r="O403" s="33"/>
      <c r="P403" s="153" t="s">
        <v>28483</v>
      </c>
      <c r="Q403" s="33" t="s">
        <v>578</v>
      </c>
      <c r="R403" s="33"/>
      <c r="S403" s="33"/>
      <c r="T403" s="33" t="s">
        <v>2744</v>
      </c>
      <c r="U403" s="97" t="s">
        <v>2955</v>
      </c>
      <c r="V403" s="97" t="s">
        <v>2955</v>
      </c>
      <c r="W403" s="97" t="s">
        <v>2954</v>
      </c>
      <c r="X403" s="97" t="s">
        <v>2953</v>
      </c>
      <c r="Y403" s="97" t="s">
        <v>2954</v>
      </c>
      <c r="Z403" s="97" t="s">
        <v>2954</v>
      </c>
      <c r="AA403" s="97" t="s">
        <v>2954</v>
      </c>
      <c r="AB403" s="126" t="s">
        <v>25181</v>
      </c>
      <c r="AC403" s="29"/>
      <c r="AD403" s="29"/>
      <c r="AE403" s="29"/>
      <c r="AF403" s="137" t="s">
        <v>1150</v>
      </c>
      <c r="AG403" s="30">
        <f t="shared" si="58"/>
        <v>2</v>
      </c>
      <c r="AH403" s="31" t="str">
        <f t="shared" si="59"/>
        <v>CG-110003</v>
      </c>
      <c r="AI403" s="30">
        <v>4025351000</v>
      </c>
      <c r="AJ403" s="102">
        <f>IFERROR(VLOOKUP($C403,'分類(コード表)'!$A$3:$B$38,2,FALSE)*1000000000,0)+IFERROR(VLOOKUP($D403,'分類(コード表)'!$C$3:$D$293,2,FALSE)*1000000,0)+IFERROR(VLOOKUP($E403,'分類(コード表)'!$E$3:$F$353,2,FALSE)*1000,0)+IFERROR(VLOOKUP($F403,'分類(コード表)'!$G$3:$H$255,2,FALSE),0)</f>
        <v>4025351000</v>
      </c>
    </row>
    <row r="404" spans="1:36" s="30" customFormat="1" ht="27" customHeight="1" x14ac:dyDescent="0.15">
      <c r="A404" s="32" t="s">
        <v>149</v>
      </c>
      <c r="B404" s="33">
        <v>400</v>
      </c>
      <c r="C404" s="34" t="s">
        <v>11</v>
      </c>
      <c r="D404" s="34" t="s">
        <v>11</v>
      </c>
      <c r="E404" s="34" t="s">
        <v>150</v>
      </c>
      <c r="F404" s="33"/>
      <c r="G404" s="34" t="s">
        <v>667</v>
      </c>
      <c r="H404" s="36" t="s">
        <v>1800</v>
      </c>
      <c r="I404" s="33">
        <v>1700</v>
      </c>
      <c r="J404" s="33">
        <v>1000</v>
      </c>
      <c r="K404" s="33" t="s">
        <v>2438</v>
      </c>
      <c r="L404" s="37">
        <f t="shared" si="57"/>
        <v>-0.7</v>
      </c>
      <c r="M404" s="33"/>
      <c r="N404" s="33" t="s">
        <v>24776</v>
      </c>
      <c r="O404" s="33"/>
      <c r="P404" s="153" t="s">
        <v>28523</v>
      </c>
      <c r="Q404" s="33"/>
      <c r="R404" s="33"/>
      <c r="S404" s="33"/>
      <c r="T404" s="33" t="s">
        <v>2744</v>
      </c>
      <c r="U404" s="33" t="s">
        <v>2953</v>
      </c>
      <c r="V404" s="33" t="s">
        <v>571</v>
      </c>
      <c r="W404" s="33" t="s">
        <v>2954</v>
      </c>
      <c r="X404" s="33" t="s">
        <v>2953</v>
      </c>
      <c r="Y404" s="33" t="s">
        <v>571</v>
      </c>
      <c r="Z404" s="33" t="s">
        <v>2953</v>
      </c>
      <c r="AA404" s="33" t="s">
        <v>2953</v>
      </c>
      <c r="AB404" s="39" t="s">
        <v>25182</v>
      </c>
      <c r="AC404" s="29"/>
      <c r="AD404" s="29"/>
      <c r="AE404" s="29"/>
      <c r="AF404" s="137" t="s">
        <v>1172</v>
      </c>
      <c r="AG404" s="30">
        <f t="shared" si="58"/>
        <v>2</v>
      </c>
      <c r="AH404" s="31" t="str">
        <f t="shared" si="59"/>
        <v>CG-110037</v>
      </c>
      <c r="AI404" s="30">
        <v>4025351000</v>
      </c>
      <c r="AJ404" s="102">
        <f>IFERROR(VLOOKUP($C404,'分類(コード表)'!$A$3:$B$38,2,FALSE)*1000000000,0)+IFERROR(VLOOKUP($D404,'分類(コード表)'!$C$3:$D$293,2,FALSE)*1000000,0)+IFERROR(VLOOKUP($E404,'分類(コード表)'!$E$3:$F$353,2,FALSE)*1000,0)+IFERROR(VLOOKUP($F404,'分類(コード表)'!$G$3:$H$255,2,FALSE),0)</f>
        <v>4025351000</v>
      </c>
    </row>
    <row r="405" spans="1:36" s="30" customFormat="1" ht="27" customHeight="1" x14ac:dyDescent="0.15">
      <c r="A405" s="32" t="s">
        <v>149</v>
      </c>
      <c r="B405" s="33">
        <v>401</v>
      </c>
      <c r="C405" s="34" t="s">
        <v>11</v>
      </c>
      <c r="D405" s="34" t="s">
        <v>11</v>
      </c>
      <c r="E405" s="34" t="s">
        <v>150</v>
      </c>
      <c r="F405" s="34"/>
      <c r="G405" s="34" t="s">
        <v>692</v>
      </c>
      <c r="H405" s="34" t="s">
        <v>1825</v>
      </c>
      <c r="I405" s="33">
        <v>413500</v>
      </c>
      <c r="J405" s="33">
        <v>998700</v>
      </c>
      <c r="K405" s="33" t="s">
        <v>2462</v>
      </c>
      <c r="L405" s="37">
        <f t="shared" si="57"/>
        <v>0.58596175027535802</v>
      </c>
      <c r="M405" s="33"/>
      <c r="N405" s="33" t="s">
        <v>24776</v>
      </c>
      <c r="O405" s="33"/>
      <c r="P405" s="153" t="s">
        <v>1194</v>
      </c>
      <c r="Q405" s="33" t="s">
        <v>578</v>
      </c>
      <c r="R405" s="33"/>
      <c r="S405" s="33"/>
      <c r="T405" s="33" t="s">
        <v>2744</v>
      </c>
      <c r="U405" s="33" t="s">
        <v>2954</v>
      </c>
      <c r="V405" s="33" t="s">
        <v>2954</v>
      </c>
      <c r="W405" s="33" t="s">
        <v>2953</v>
      </c>
      <c r="X405" s="33" t="s">
        <v>2953</v>
      </c>
      <c r="Y405" s="33" t="s">
        <v>2954</v>
      </c>
      <c r="Z405" s="33" t="s">
        <v>2953</v>
      </c>
      <c r="AA405" s="33" t="s">
        <v>2954</v>
      </c>
      <c r="AB405" s="126" t="s">
        <v>25183</v>
      </c>
      <c r="AC405" s="29"/>
      <c r="AD405" s="29"/>
      <c r="AE405" s="29"/>
      <c r="AF405" s="137" t="s">
        <v>1194</v>
      </c>
      <c r="AG405" s="30">
        <f t="shared" si="58"/>
        <v>2</v>
      </c>
      <c r="AH405" s="31" t="str">
        <f t="shared" si="59"/>
        <v>CG-160013</v>
      </c>
      <c r="AI405" s="30">
        <v>4025351000</v>
      </c>
      <c r="AJ405" s="102">
        <f>IFERROR(VLOOKUP($C405,'分類(コード表)'!$A$3:$B$38,2,FALSE)*1000000000,0)+IFERROR(VLOOKUP($D405,'分類(コード表)'!$C$3:$D$293,2,FALSE)*1000000,0)+IFERROR(VLOOKUP($E405,'分類(コード表)'!$E$3:$F$353,2,FALSE)*1000,0)+IFERROR(VLOOKUP($F405,'分類(コード表)'!$G$3:$H$255,2,FALSE),0)</f>
        <v>4025351000</v>
      </c>
    </row>
    <row r="406" spans="1:36" s="30" customFormat="1" ht="27" customHeight="1" x14ac:dyDescent="0.15">
      <c r="A406" s="32" t="s">
        <v>149</v>
      </c>
      <c r="B406" s="33">
        <v>402</v>
      </c>
      <c r="C406" s="34" t="s">
        <v>11</v>
      </c>
      <c r="D406" s="34" t="s">
        <v>11</v>
      </c>
      <c r="E406" s="34" t="s">
        <v>150</v>
      </c>
      <c r="F406" s="34"/>
      <c r="G406" s="34" t="s">
        <v>25184</v>
      </c>
      <c r="H406" s="34" t="s">
        <v>1852</v>
      </c>
      <c r="I406" s="33">
        <v>19554</v>
      </c>
      <c r="J406" s="33">
        <v>20872</v>
      </c>
      <c r="K406" s="33" t="s">
        <v>2435</v>
      </c>
      <c r="L406" s="37">
        <f t="shared" si="57"/>
        <v>6.3146799540053644E-2</v>
      </c>
      <c r="M406" s="33"/>
      <c r="N406" s="33" t="s">
        <v>24776</v>
      </c>
      <c r="O406" s="33"/>
      <c r="P406" s="153" t="s">
        <v>23714</v>
      </c>
      <c r="Q406" s="33"/>
      <c r="R406" s="33"/>
      <c r="S406" s="33"/>
      <c r="T406" s="33" t="s">
        <v>2744</v>
      </c>
      <c r="U406" s="97" t="s">
        <v>2953</v>
      </c>
      <c r="V406" s="97" t="s">
        <v>2954</v>
      </c>
      <c r="W406" s="97" t="s">
        <v>2954</v>
      </c>
      <c r="X406" s="97" t="s">
        <v>2953</v>
      </c>
      <c r="Y406" s="97" t="s">
        <v>2954</v>
      </c>
      <c r="Z406" s="97" t="s">
        <v>2953</v>
      </c>
      <c r="AA406" s="97" t="s">
        <v>2954</v>
      </c>
      <c r="AB406" s="126" t="s">
        <v>25185</v>
      </c>
      <c r="AC406" s="29"/>
      <c r="AD406" s="29"/>
      <c r="AE406" s="29"/>
      <c r="AF406" s="137" t="s">
        <v>1208</v>
      </c>
      <c r="AG406" s="30">
        <f t="shared" si="58"/>
        <v>2</v>
      </c>
      <c r="AH406" s="31" t="str">
        <f t="shared" si="59"/>
        <v>HK-100037</v>
      </c>
      <c r="AI406" s="30">
        <v>4025351000</v>
      </c>
      <c r="AJ406" s="102">
        <f>IFERROR(VLOOKUP($C406,'分類(コード表)'!$A$3:$B$38,2,FALSE)*1000000000,0)+IFERROR(VLOOKUP($D406,'分類(コード表)'!$C$3:$D$293,2,FALSE)*1000000,0)+IFERROR(VLOOKUP($E406,'分類(コード表)'!$E$3:$F$353,2,FALSE)*1000,0)+IFERROR(VLOOKUP($F406,'分類(コード表)'!$G$3:$H$255,2,FALSE),0)</f>
        <v>4025351000</v>
      </c>
    </row>
    <row r="407" spans="1:36" s="30" customFormat="1" ht="27" customHeight="1" x14ac:dyDescent="0.15">
      <c r="A407" s="32" t="s">
        <v>149</v>
      </c>
      <c r="B407" s="33">
        <v>403</v>
      </c>
      <c r="C407" s="34" t="s">
        <v>11</v>
      </c>
      <c r="D407" s="34" t="s">
        <v>11</v>
      </c>
      <c r="E407" s="35" t="s">
        <v>150</v>
      </c>
      <c r="F407" s="33"/>
      <c r="G407" s="34" t="s">
        <v>25186</v>
      </c>
      <c r="H407" s="36" t="s">
        <v>1868</v>
      </c>
      <c r="I407" s="33">
        <v>1525600</v>
      </c>
      <c r="J407" s="33">
        <v>1497600</v>
      </c>
      <c r="K407" s="33" t="s">
        <v>2551</v>
      </c>
      <c r="L407" s="37">
        <f t="shared" si="57"/>
        <v>-1.869658119658113E-2</v>
      </c>
      <c r="M407" s="33"/>
      <c r="N407" s="33" t="s">
        <v>24776</v>
      </c>
      <c r="O407" s="33"/>
      <c r="P407" s="153" t="s">
        <v>29032</v>
      </c>
      <c r="Q407" s="38"/>
      <c r="R407" s="33"/>
      <c r="S407" s="33"/>
      <c r="T407" s="33" t="s">
        <v>2744</v>
      </c>
      <c r="U407" s="33" t="s">
        <v>2953</v>
      </c>
      <c r="V407" s="33" t="s">
        <v>2953</v>
      </c>
      <c r="W407" s="33" t="s">
        <v>2954</v>
      </c>
      <c r="X407" s="33" t="s">
        <v>2953</v>
      </c>
      <c r="Y407" s="33" t="s">
        <v>2953</v>
      </c>
      <c r="Z407" s="33" t="s">
        <v>2953</v>
      </c>
      <c r="AA407" s="33" t="s">
        <v>2953</v>
      </c>
      <c r="AB407" s="39" t="s">
        <v>25187</v>
      </c>
      <c r="AC407" s="29"/>
      <c r="AD407" s="29"/>
      <c r="AE407" s="29"/>
      <c r="AF407" s="137" t="s">
        <v>1225</v>
      </c>
      <c r="AG407" s="30">
        <f t="shared" si="58"/>
        <v>2</v>
      </c>
      <c r="AH407" s="31" t="str">
        <f t="shared" si="59"/>
        <v>HK-110025</v>
      </c>
      <c r="AI407" s="30">
        <v>4025351000</v>
      </c>
      <c r="AJ407" s="102">
        <f>IFERROR(VLOOKUP($C407,'分類(コード表)'!$A$3:$B$38,2,FALSE)*1000000000,0)+IFERROR(VLOOKUP($D407,'分類(コード表)'!$C$3:$D$293,2,FALSE)*1000000,0)+IFERROR(VLOOKUP($E407,'分類(コード表)'!$E$3:$F$353,2,FALSE)*1000,0)+IFERROR(VLOOKUP($F407,'分類(コード表)'!$G$3:$H$255,2,FALSE),0)</f>
        <v>4025351000</v>
      </c>
    </row>
    <row r="408" spans="1:36" s="30" customFormat="1" ht="27" customHeight="1" x14ac:dyDescent="0.15">
      <c r="A408" s="32" t="s">
        <v>149</v>
      </c>
      <c r="B408" s="33">
        <v>404</v>
      </c>
      <c r="C408" s="34" t="s">
        <v>11</v>
      </c>
      <c r="D408" s="34" t="s">
        <v>11</v>
      </c>
      <c r="E408" s="35" t="s">
        <v>150</v>
      </c>
      <c r="F408" s="33"/>
      <c r="G408" s="34" t="s">
        <v>25188</v>
      </c>
      <c r="H408" s="36" t="s">
        <v>1981</v>
      </c>
      <c r="I408" s="33">
        <v>249700</v>
      </c>
      <c r="J408" s="33">
        <v>824085.67</v>
      </c>
      <c r="K408" s="33" t="s">
        <v>2448</v>
      </c>
      <c r="L408" s="37">
        <f t="shared" si="57"/>
        <v>0.69699752211441801</v>
      </c>
      <c r="M408" s="33"/>
      <c r="N408" s="33" t="s">
        <v>24776</v>
      </c>
      <c r="O408" s="33"/>
      <c r="P408" s="153" t="s">
        <v>23781</v>
      </c>
      <c r="Q408" s="38"/>
      <c r="R408" s="33"/>
      <c r="S408" s="33"/>
      <c r="T408" s="33" t="s">
        <v>2744</v>
      </c>
      <c r="U408" s="33" t="s">
        <v>571</v>
      </c>
      <c r="V408" s="33" t="s">
        <v>571</v>
      </c>
      <c r="W408" s="33" t="s">
        <v>571</v>
      </c>
      <c r="X408" s="33" t="s">
        <v>571</v>
      </c>
      <c r="Y408" s="33" t="s">
        <v>571</v>
      </c>
      <c r="Z408" s="33" t="s">
        <v>571</v>
      </c>
      <c r="AA408" s="33" t="s">
        <v>571</v>
      </c>
      <c r="AB408" s="39" t="s">
        <v>25189</v>
      </c>
      <c r="AC408" s="29"/>
      <c r="AD408" s="29"/>
      <c r="AE408" s="29"/>
      <c r="AF408" s="137" t="s">
        <v>1287</v>
      </c>
      <c r="AG408" s="30">
        <f t="shared" si="58"/>
        <v>2</v>
      </c>
      <c r="AH408" s="31" t="str">
        <f t="shared" si="59"/>
        <v>KK-100025</v>
      </c>
      <c r="AI408" s="30">
        <v>4025351000</v>
      </c>
      <c r="AJ408" s="102">
        <f>IFERROR(VLOOKUP($C408,'分類(コード表)'!$A$3:$B$38,2,FALSE)*1000000000,0)+IFERROR(VLOOKUP($D408,'分類(コード表)'!$C$3:$D$293,2,FALSE)*1000000,0)+IFERROR(VLOOKUP($E408,'分類(コード表)'!$E$3:$F$353,2,FALSE)*1000,0)+IFERROR(VLOOKUP($F408,'分類(コード表)'!$G$3:$H$255,2,FALSE),0)</f>
        <v>4025351000</v>
      </c>
    </row>
    <row r="409" spans="1:36" s="30" customFormat="1" ht="27" customHeight="1" x14ac:dyDescent="0.15">
      <c r="A409" s="32" t="s">
        <v>149</v>
      </c>
      <c r="B409" s="33">
        <v>405</v>
      </c>
      <c r="C409" s="34" t="s">
        <v>11</v>
      </c>
      <c r="D409" s="34" t="s">
        <v>11</v>
      </c>
      <c r="E409" s="35" t="s">
        <v>150</v>
      </c>
      <c r="F409" s="33"/>
      <c r="G409" s="34" t="s">
        <v>25190</v>
      </c>
      <c r="H409" s="36" t="s">
        <v>2006</v>
      </c>
      <c r="I409" s="33">
        <v>44192</v>
      </c>
      <c r="J409" s="33">
        <v>20735.66</v>
      </c>
      <c r="K409" s="33" t="s">
        <v>2602</v>
      </c>
      <c r="L409" s="37">
        <f t="shared" si="57"/>
        <v>-1.1312077840782497</v>
      </c>
      <c r="M409" s="33"/>
      <c r="N409" s="33" t="s">
        <v>24776</v>
      </c>
      <c r="O409" s="33"/>
      <c r="P409" s="153" t="s">
        <v>23807</v>
      </c>
      <c r="Q409" s="33"/>
      <c r="R409" s="33"/>
      <c r="S409" s="33"/>
      <c r="T409" s="33" t="s">
        <v>2744</v>
      </c>
      <c r="U409" s="33" t="s">
        <v>2956</v>
      </c>
      <c r="V409" s="33" t="s">
        <v>2955</v>
      </c>
      <c r="W409" s="33" t="s">
        <v>2953</v>
      </c>
      <c r="X409" s="33" t="s">
        <v>2953</v>
      </c>
      <c r="Y409" s="33" t="s">
        <v>2954</v>
      </c>
      <c r="Z409" s="33" t="s">
        <v>2953</v>
      </c>
      <c r="AA409" s="33" t="s">
        <v>2953</v>
      </c>
      <c r="AB409" s="39" t="s">
        <v>25191</v>
      </c>
      <c r="AC409" s="29"/>
      <c r="AD409" s="29"/>
      <c r="AE409" s="29"/>
      <c r="AF409" s="137" t="s">
        <v>1310</v>
      </c>
      <c r="AG409" s="30">
        <f t="shared" si="58"/>
        <v>2</v>
      </c>
      <c r="AH409" s="31" t="str">
        <f t="shared" si="59"/>
        <v>KK-100101</v>
      </c>
      <c r="AI409" s="30">
        <v>4025351000</v>
      </c>
      <c r="AJ409" s="102">
        <f>IFERROR(VLOOKUP($C409,'分類(コード表)'!$A$3:$B$38,2,FALSE)*1000000000,0)+IFERROR(VLOOKUP($D409,'分類(コード表)'!$C$3:$D$293,2,FALSE)*1000000,0)+IFERROR(VLOOKUP($E409,'分類(コード表)'!$E$3:$F$353,2,FALSE)*1000,0)+IFERROR(VLOOKUP($F409,'分類(コード表)'!$G$3:$H$255,2,FALSE),0)</f>
        <v>4025351000</v>
      </c>
    </row>
    <row r="410" spans="1:36" s="30" customFormat="1" ht="27" customHeight="1" x14ac:dyDescent="0.15">
      <c r="A410" s="32" t="s">
        <v>149</v>
      </c>
      <c r="B410" s="33">
        <v>406</v>
      </c>
      <c r="C410" s="34" t="s">
        <v>11</v>
      </c>
      <c r="D410" s="34" t="s">
        <v>11</v>
      </c>
      <c r="E410" s="35" t="s">
        <v>150</v>
      </c>
      <c r="F410" s="33"/>
      <c r="G410" s="34" t="s">
        <v>801</v>
      </c>
      <c r="H410" s="36" t="s">
        <v>2042</v>
      </c>
      <c r="I410" s="33">
        <v>996000</v>
      </c>
      <c r="J410" s="33">
        <v>1893000</v>
      </c>
      <c r="K410" s="33" t="s">
        <v>2462</v>
      </c>
      <c r="L410" s="37">
        <f t="shared" si="57"/>
        <v>0.47385103011093499</v>
      </c>
      <c r="M410" s="33"/>
      <c r="N410" s="33" t="s">
        <v>24776</v>
      </c>
      <c r="O410" s="33"/>
      <c r="P410" s="153" t="s">
        <v>1344</v>
      </c>
      <c r="Q410" s="33"/>
      <c r="R410" s="33"/>
      <c r="S410" s="33" t="s">
        <v>381</v>
      </c>
      <c r="T410" s="33" t="s">
        <v>2744</v>
      </c>
      <c r="U410" s="33" t="s">
        <v>571</v>
      </c>
      <c r="V410" s="33" t="s">
        <v>571</v>
      </c>
      <c r="W410" s="33" t="s">
        <v>571</v>
      </c>
      <c r="X410" s="33" t="s">
        <v>571</v>
      </c>
      <c r="Y410" s="33" t="s">
        <v>571</v>
      </c>
      <c r="Z410" s="33" t="s">
        <v>571</v>
      </c>
      <c r="AA410" s="33" t="s">
        <v>571</v>
      </c>
      <c r="AB410" s="39" t="s">
        <v>25192</v>
      </c>
      <c r="AC410" s="29"/>
      <c r="AD410" s="29"/>
      <c r="AE410" s="29"/>
      <c r="AF410" s="137" t="s">
        <v>1344</v>
      </c>
      <c r="AG410" s="30">
        <f t="shared" si="58"/>
        <v>2</v>
      </c>
      <c r="AH410" s="31" t="str">
        <f t="shared" si="59"/>
        <v>KK-120047</v>
      </c>
      <c r="AI410" s="30">
        <v>4025351000</v>
      </c>
      <c r="AJ410" s="102">
        <f>IFERROR(VLOOKUP($C410,'分類(コード表)'!$A$3:$B$38,2,FALSE)*1000000000,0)+IFERROR(VLOOKUP($D410,'分類(コード表)'!$C$3:$D$293,2,FALSE)*1000000,0)+IFERROR(VLOOKUP($E410,'分類(コード表)'!$E$3:$F$353,2,FALSE)*1000,0)+IFERROR(VLOOKUP($F410,'分類(コード表)'!$G$3:$H$255,2,FALSE),0)</f>
        <v>4025351000</v>
      </c>
    </row>
    <row r="411" spans="1:36" s="30" customFormat="1" ht="27" customHeight="1" x14ac:dyDescent="0.15">
      <c r="A411" s="32" t="s">
        <v>149</v>
      </c>
      <c r="B411" s="33">
        <v>407</v>
      </c>
      <c r="C411" s="34" t="s">
        <v>11</v>
      </c>
      <c r="D411" s="34" t="s">
        <v>11</v>
      </c>
      <c r="E411" s="35" t="s">
        <v>150</v>
      </c>
      <c r="F411" s="33"/>
      <c r="G411" s="34" t="s">
        <v>812</v>
      </c>
      <c r="H411" s="36" t="s">
        <v>2053</v>
      </c>
      <c r="I411" s="33">
        <v>477625</v>
      </c>
      <c r="J411" s="33">
        <v>419190</v>
      </c>
      <c r="K411" s="33" t="s">
        <v>2449</v>
      </c>
      <c r="L411" s="37">
        <f t="shared" si="57"/>
        <v>-0.13939979484243414</v>
      </c>
      <c r="M411" s="33"/>
      <c r="N411" s="33" t="s">
        <v>24776</v>
      </c>
      <c r="O411" s="33"/>
      <c r="P411" s="153" t="s">
        <v>1354</v>
      </c>
      <c r="Q411" s="33"/>
      <c r="R411" s="33"/>
      <c r="S411" s="33"/>
      <c r="T411" s="33" t="s">
        <v>2744</v>
      </c>
      <c r="U411" s="33" t="s">
        <v>2953</v>
      </c>
      <c r="V411" s="33" t="s">
        <v>2954</v>
      </c>
      <c r="W411" s="33" t="s">
        <v>2954</v>
      </c>
      <c r="X411" s="33" t="s">
        <v>2953</v>
      </c>
      <c r="Y411" s="33" t="s">
        <v>2954</v>
      </c>
      <c r="Z411" s="33" t="s">
        <v>2954</v>
      </c>
      <c r="AA411" s="33" t="s">
        <v>2954</v>
      </c>
      <c r="AB411" s="39" t="s">
        <v>25193</v>
      </c>
      <c r="AC411" s="29"/>
      <c r="AD411" s="29"/>
      <c r="AE411" s="29"/>
      <c r="AF411" s="137" t="s">
        <v>1354</v>
      </c>
      <c r="AG411" s="30">
        <f t="shared" si="58"/>
        <v>2</v>
      </c>
      <c r="AH411" s="31" t="str">
        <f t="shared" si="59"/>
        <v>KK-130043</v>
      </c>
      <c r="AI411" s="30">
        <v>4025351000</v>
      </c>
      <c r="AJ411" s="102">
        <f>IFERROR(VLOOKUP($C411,'分類(コード表)'!$A$3:$B$38,2,FALSE)*1000000000,0)+IFERROR(VLOOKUP($D411,'分類(コード表)'!$C$3:$D$293,2,FALSE)*1000000,0)+IFERROR(VLOOKUP($E411,'分類(コード表)'!$E$3:$F$353,2,FALSE)*1000,0)+IFERROR(VLOOKUP($F411,'分類(コード表)'!$G$3:$H$255,2,FALSE),0)</f>
        <v>4025351000</v>
      </c>
    </row>
    <row r="412" spans="1:36" s="30" customFormat="1" ht="27" customHeight="1" x14ac:dyDescent="0.15">
      <c r="A412" s="32" t="s">
        <v>149</v>
      </c>
      <c r="B412" s="33">
        <v>408</v>
      </c>
      <c r="C412" s="34" t="s">
        <v>11</v>
      </c>
      <c r="D412" s="34" t="s">
        <v>11</v>
      </c>
      <c r="E412" s="34" t="s">
        <v>150</v>
      </c>
      <c r="F412" s="34"/>
      <c r="G412" s="34" t="s">
        <v>25194</v>
      </c>
      <c r="H412" s="34" t="s">
        <v>2066</v>
      </c>
      <c r="I412" s="33">
        <v>810700</v>
      </c>
      <c r="J412" s="33">
        <v>1173510</v>
      </c>
      <c r="K412" s="33" t="s">
        <v>2575</v>
      </c>
      <c r="L412" s="37">
        <f t="shared" si="57"/>
        <v>0.3091665175413929</v>
      </c>
      <c r="M412" s="33"/>
      <c r="N412" s="33" t="s">
        <v>24776</v>
      </c>
      <c r="O412" s="33"/>
      <c r="P412" s="153" t="s">
        <v>7872</v>
      </c>
      <c r="Q412" s="33" t="s">
        <v>578</v>
      </c>
      <c r="R412" s="33"/>
      <c r="S412" s="33"/>
      <c r="T412" s="33" t="s">
        <v>2744</v>
      </c>
      <c r="U412" s="97" t="s">
        <v>2954</v>
      </c>
      <c r="V412" s="97" t="s">
        <v>2954</v>
      </c>
      <c r="W412" s="97" t="s">
        <v>2954</v>
      </c>
      <c r="X412" s="97" t="s">
        <v>2953</v>
      </c>
      <c r="Y412" s="97" t="s">
        <v>2954</v>
      </c>
      <c r="Z412" s="97" t="s">
        <v>2953</v>
      </c>
      <c r="AA412" s="97" t="s">
        <v>2954</v>
      </c>
      <c r="AB412" s="126" t="s">
        <v>25195</v>
      </c>
      <c r="AC412" s="29"/>
      <c r="AD412" s="29"/>
      <c r="AE412" s="29"/>
      <c r="AF412" s="137" t="s">
        <v>7872</v>
      </c>
      <c r="AG412" s="30">
        <f t="shared" si="58"/>
        <v>2</v>
      </c>
      <c r="AH412" s="31" t="str">
        <f t="shared" si="59"/>
        <v>KT-080018</v>
      </c>
      <c r="AI412" s="30">
        <v>4025351000</v>
      </c>
      <c r="AJ412" s="102">
        <f>IFERROR(VLOOKUP($C412,'分類(コード表)'!$A$3:$B$38,2,FALSE)*1000000000,0)+IFERROR(VLOOKUP($D412,'分類(コード表)'!$C$3:$D$293,2,FALSE)*1000000,0)+IFERROR(VLOOKUP($E412,'分類(コード表)'!$E$3:$F$353,2,FALSE)*1000,0)+IFERROR(VLOOKUP($F412,'分類(コード表)'!$G$3:$H$255,2,FALSE),0)</f>
        <v>4025351000</v>
      </c>
    </row>
    <row r="413" spans="1:36" s="30" customFormat="1" ht="27" customHeight="1" x14ac:dyDescent="0.15">
      <c r="A413" s="32" t="s">
        <v>149</v>
      </c>
      <c r="B413" s="33">
        <v>409</v>
      </c>
      <c r="C413" s="34" t="s">
        <v>11</v>
      </c>
      <c r="D413" s="34" t="s">
        <v>11</v>
      </c>
      <c r="E413" s="34" t="s">
        <v>150</v>
      </c>
      <c r="F413" s="33"/>
      <c r="G413" s="34" t="s">
        <v>25196</v>
      </c>
      <c r="H413" s="36" t="s">
        <v>2072</v>
      </c>
      <c r="I413" s="33">
        <v>227500</v>
      </c>
      <c r="J413" s="33">
        <v>226300</v>
      </c>
      <c r="K413" s="33" t="s">
        <v>2449</v>
      </c>
      <c r="L413" s="37">
        <f t="shared" si="57"/>
        <v>-5.3026955368979944E-3</v>
      </c>
      <c r="M413" s="33"/>
      <c r="N413" s="33" t="s">
        <v>24776</v>
      </c>
      <c r="O413" s="33"/>
      <c r="P413" s="153" t="s">
        <v>7888</v>
      </c>
      <c r="Q413" s="38"/>
      <c r="R413" s="33"/>
      <c r="S413" s="33" t="s">
        <v>381</v>
      </c>
      <c r="T413" s="33" t="s">
        <v>2744</v>
      </c>
      <c r="U413" s="33" t="s">
        <v>571</v>
      </c>
      <c r="V413" s="33" t="s">
        <v>571</v>
      </c>
      <c r="W413" s="33" t="s">
        <v>571</v>
      </c>
      <c r="X413" s="33" t="s">
        <v>571</v>
      </c>
      <c r="Y413" s="33" t="s">
        <v>571</v>
      </c>
      <c r="Z413" s="33" t="s">
        <v>571</v>
      </c>
      <c r="AA413" s="33" t="s">
        <v>571</v>
      </c>
      <c r="AB413" s="39" t="s">
        <v>25197</v>
      </c>
      <c r="AC413" s="29"/>
      <c r="AD413" s="29"/>
      <c r="AE413" s="29"/>
      <c r="AF413" s="137" t="s">
        <v>7888</v>
      </c>
      <c r="AG413" s="30">
        <f t="shared" si="58"/>
        <v>2</v>
      </c>
      <c r="AH413" s="31" t="str">
        <f t="shared" si="59"/>
        <v>KT-090002</v>
      </c>
      <c r="AI413" s="30">
        <v>4025351000</v>
      </c>
      <c r="AJ413" s="102">
        <f>IFERROR(VLOOKUP($C413,'分類(コード表)'!$A$3:$B$38,2,FALSE)*1000000000,0)+IFERROR(VLOOKUP($D413,'分類(コード表)'!$C$3:$D$293,2,FALSE)*1000000,0)+IFERROR(VLOOKUP($E413,'分類(コード表)'!$E$3:$F$353,2,FALSE)*1000,0)+IFERROR(VLOOKUP($F413,'分類(コード表)'!$G$3:$H$255,2,FALSE),0)</f>
        <v>4025351000</v>
      </c>
    </row>
    <row r="414" spans="1:36" s="30" customFormat="1" ht="27" customHeight="1" x14ac:dyDescent="0.15">
      <c r="A414" s="32" t="s">
        <v>149</v>
      </c>
      <c r="B414" s="33">
        <v>410</v>
      </c>
      <c r="C414" s="34" t="s">
        <v>11</v>
      </c>
      <c r="D414" s="34" t="s">
        <v>11</v>
      </c>
      <c r="E414" s="34" t="s">
        <v>150</v>
      </c>
      <c r="F414" s="33"/>
      <c r="G414" s="34" t="s">
        <v>25198</v>
      </c>
      <c r="H414" s="36" t="s">
        <v>2092</v>
      </c>
      <c r="I414" s="33">
        <v>1204500</v>
      </c>
      <c r="J414" s="33">
        <v>1653600</v>
      </c>
      <c r="K414" s="33" t="s">
        <v>2462</v>
      </c>
      <c r="L414" s="37">
        <f t="shared" si="57"/>
        <v>0.27158925979680693</v>
      </c>
      <c r="M414" s="33"/>
      <c r="N414" s="33" t="s">
        <v>24776</v>
      </c>
      <c r="O414" s="33"/>
      <c r="P414" s="153" t="s">
        <v>7953</v>
      </c>
      <c r="Q414" s="38"/>
      <c r="R414" s="33"/>
      <c r="S414" s="33"/>
      <c r="T414" s="33" t="s">
        <v>2744</v>
      </c>
      <c r="U414" s="33" t="s">
        <v>571</v>
      </c>
      <c r="V414" s="33" t="s">
        <v>571</v>
      </c>
      <c r="W414" s="33" t="s">
        <v>571</v>
      </c>
      <c r="X414" s="33" t="s">
        <v>571</v>
      </c>
      <c r="Y414" s="33" t="s">
        <v>571</v>
      </c>
      <c r="Z414" s="33" t="s">
        <v>571</v>
      </c>
      <c r="AA414" s="33" t="s">
        <v>571</v>
      </c>
      <c r="AB414" s="39" t="s">
        <v>25199</v>
      </c>
      <c r="AC414" s="29"/>
      <c r="AD414" s="29"/>
      <c r="AE414" s="29"/>
      <c r="AF414" s="137" t="s">
        <v>7953</v>
      </c>
      <c r="AG414" s="30">
        <f t="shared" si="58"/>
        <v>2</v>
      </c>
      <c r="AH414" s="31" t="str">
        <f t="shared" si="59"/>
        <v>KT-090067</v>
      </c>
      <c r="AI414" s="30">
        <v>4025351000</v>
      </c>
      <c r="AJ414" s="102">
        <f>IFERROR(VLOOKUP($C414,'分類(コード表)'!$A$3:$B$38,2,FALSE)*1000000000,0)+IFERROR(VLOOKUP($D414,'分類(コード表)'!$C$3:$D$293,2,FALSE)*1000000,0)+IFERROR(VLOOKUP($E414,'分類(コード表)'!$E$3:$F$353,2,FALSE)*1000,0)+IFERROR(VLOOKUP($F414,'分類(コード表)'!$G$3:$H$255,2,FALSE),0)</f>
        <v>4025351000</v>
      </c>
    </row>
    <row r="415" spans="1:36" s="30" customFormat="1" ht="27" customHeight="1" x14ac:dyDescent="0.15">
      <c r="A415" s="32" t="s">
        <v>149</v>
      </c>
      <c r="B415" s="33">
        <v>411</v>
      </c>
      <c r="C415" s="34" t="s">
        <v>11</v>
      </c>
      <c r="D415" s="34" t="s">
        <v>11</v>
      </c>
      <c r="E415" s="34" t="s">
        <v>150</v>
      </c>
      <c r="F415" s="33"/>
      <c r="G415" s="34" t="s">
        <v>833</v>
      </c>
      <c r="H415" s="36" t="s">
        <v>2141</v>
      </c>
      <c r="I415" s="33">
        <v>161800</v>
      </c>
      <c r="J415" s="33">
        <v>162680</v>
      </c>
      <c r="K415" s="33" t="s">
        <v>2441</v>
      </c>
      <c r="L415" s="37">
        <f t="shared" si="57"/>
        <v>5.409392672731772E-3</v>
      </c>
      <c r="M415" s="33"/>
      <c r="N415" s="33" t="s">
        <v>24776</v>
      </c>
      <c r="O415" s="33"/>
      <c r="P415" s="153" t="s">
        <v>32724</v>
      </c>
      <c r="Q415" s="38" t="s">
        <v>578</v>
      </c>
      <c r="R415" s="33"/>
      <c r="S415" s="33"/>
      <c r="T415" s="33" t="s">
        <v>2744</v>
      </c>
      <c r="U415" s="33" t="s">
        <v>2953</v>
      </c>
      <c r="V415" s="33" t="s">
        <v>2955</v>
      </c>
      <c r="W415" s="33" t="s">
        <v>2953</v>
      </c>
      <c r="X415" s="33" t="s">
        <v>2953</v>
      </c>
      <c r="Y415" s="33" t="s">
        <v>2954</v>
      </c>
      <c r="Z415" s="33" t="s">
        <v>2953</v>
      </c>
      <c r="AA415" s="33" t="s">
        <v>2954</v>
      </c>
      <c r="AB415" s="39" t="s">
        <v>25200</v>
      </c>
      <c r="AC415" s="29"/>
      <c r="AD415" s="29"/>
      <c r="AE415" s="29"/>
      <c r="AF415" s="137" t="s">
        <v>1405</v>
      </c>
      <c r="AG415" s="30">
        <f t="shared" si="58"/>
        <v>2</v>
      </c>
      <c r="AH415" s="31" t="str">
        <f t="shared" si="59"/>
        <v>KT-110023</v>
      </c>
      <c r="AI415" s="30">
        <v>4025351000</v>
      </c>
      <c r="AJ415" s="102">
        <f>IFERROR(VLOOKUP($C415,'分類(コード表)'!$A$3:$B$38,2,FALSE)*1000000000,0)+IFERROR(VLOOKUP($D415,'分類(コード表)'!$C$3:$D$293,2,FALSE)*1000000,0)+IFERROR(VLOOKUP($E415,'分類(コード表)'!$E$3:$F$353,2,FALSE)*1000,0)+IFERROR(VLOOKUP($F415,'分類(コード表)'!$G$3:$H$255,2,FALSE),0)</f>
        <v>4025351000</v>
      </c>
    </row>
    <row r="416" spans="1:36" s="30" customFormat="1" ht="27" customHeight="1" x14ac:dyDescent="0.15">
      <c r="A416" s="32" t="s">
        <v>149</v>
      </c>
      <c r="B416" s="33">
        <v>412</v>
      </c>
      <c r="C416" s="34" t="s">
        <v>11</v>
      </c>
      <c r="D416" s="34" t="s">
        <v>11</v>
      </c>
      <c r="E416" s="34" t="s">
        <v>150</v>
      </c>
      <c r="F416" s="33"/>
      <c r="G416" s="34" t="s">
        <v>837</v>
      </c>
      <c r="H416" s="36" t="s">
        <v>1827</v>
      </c>
      <c r="I416" s="33">
        <v>1356946</v>
      </c>
      <c r="J416" s="33">
        <v>1301276</v>
      </c>
      <c r="K416" s="33" t="s">
        <v>2665</v>
      </c>
      <c r="L416" s="37">
        <f t="shared" si="57"/>
        <v>-4.2781085642092931E-2</v>
      </c>
      <c r="M416" s="33"/>
      <c r="N416" s="33" t="s">
        <v>24776</v>
      </c>
      <c r="O416" s="33"/>
      <c r="P416" s="153" t="s">
        <v>32731</v>
      </c>
      <c r="Q416" s="38"/>
      <c r="R416" s="33"/>
      <c r="S416" s="33"/>
      <c r="T416" s="33" t="s">
        <v>2744</v>
      </c>
      <c r="U416" s="33" t="s">
        <v>2953</v>
      </c>
      <c r="V416" s="33" t="s">
        <v>2953</v>
      </c>
      <c r="W416" s="33" t="s">
        <v>2954</v>
      </c>
      <c r="X416" s="33" t="s">
        <v>2953</v>
      </c>
      <c r="Y416" s="33" t="s">
        <v>2953</v>
      </c>
      <c r="Z416" s="33" t="s">
        <v>2953</v>
      </c>
      <c r="AA416" s="33" t="s">
        <v>2953</v>
      </c>
      <c r="AB416" s="39" t="s">
        <v>25201</v>
      </c>
      <c r="AC416" s="29"/>
      <c r="AD416" s="29"/>
      <c r="AE416" s="29"/>
      <c r="AF416" s="137" t="s">
        <v>1408</v>
      </c>
      <c r="AG416" s="30">
        <f t="shared" si="58"/>
        <v>2</v>
      </c>
      <c r="AH416" s="31" t="str">
        <f t="shared" si="59"/>
        <v>KT-110030</v>
      </c>
      <c r="AI416" s="30">
        <v>4025351000</v>
      </c>
      <c r="AJ416" s="102">
        <f>IFERROR(VLOOKUP($C416,'分類(コード表)'!$A$3:$B$38,2,FALSE)*1000000000,0)+IFERROR(VLOOKUP($D416,'分類(コード表)'!$C$3:$D$293,2,FALSE)*1000000,0)+IFERROR(VLOOKUP($E416,'分類(コード表)'!$E$3:$F$353,2,FALSE)*1000,0)+IFERROR(VLOOKUP($F416,'分類(コード表)'!$G$3:$H$255,2,FALSE),0)</f>
        <v>4025351000</v>
      </c>
    </row>
    <row r="417" spans="1:36" s="30" customFormat="1" ht="27" customHeight="1" x14ac:dyDescent="0.15">
      <c r="A417" s="32" t="s">
        <v>149</v>
      </c>
      <c r="B417" s="33">
        <v>413</v>
      </c>
      <c r="C417" s="34" t="s">
        <v>11</v>
      </c>
      <c r="D417" s="34" t="s">
        <v>11</v>
      </c>
      <c r="E417" s="34" t="s">
        <v>150</v>
      </c>
      <c r="F417" s="33"/>
      <c r="G417" s="34" t="s">
        <v>893</v>
      </c>
      <c r="H417" s="36" t="s">
        <v>2196</v>
      </c>
      <c r="I417" s="33">
        <v>3027900</v>
      </c>
      <c r="J417" s="33">
        <v>4796400</v>
      </c>
      <c r="K417" s="33" t="s">
        <v>2496</v>
      </c>
      <c r="L417" s="37">
        <f t="shared" si="57"/>
        <v>0.36871403552664495</v>
      </c>
      <c r="M417" s="33"/>
      <c r="N417" s="33" t="s">
        <v>24776</v>
      </c>
      <c r="O417" s="33"/>
      <c r="P417" s="153" t="s">
        <v>1459</v>
      </c>
      <c r="Q417" s="38"/>
      <c r="R417" s="33"/>
      <c r="S417" s="33"/>
      <c r="T417" s="33" t="s">
        <v>2744</v>
      </c>
      <c r="U417" s="33" t="s">
        <v>2954</v>
      </c>
      <c r="V417" s="33" t="s">
        <v>2953</v>
      </c>
      <c r="W417" s="33" t="s">
        <v>2953</v>
      </c>
      <c r="X417" s="33" t="s">
        <v>2953</v>
      </c>
      <c r="Y417" s="33" t="s">
        <v>2954</v>
      </c>
      <c r="Z417" s="33" t="s">
        <v>2953</v>
      </c>
      <c r="AA417" s="33" t="s">
        <v>2953</v>
      </c>
      <c r="AB417" s="39" t="s">
        <v>25202</v>
      </c>
      <c r="AC417" s="29"/>
      <c r="AD417" s="29"/>
      <c r="AE417" s="29"/>
      <c r="AF417" s="137" t="s">
        <v>1459</v>
      </c>
      <c r="AG417" s="30">
        <f t="shared" si="58"/>
        <v>2</v>
      </c>
      <c r="AH417" s="31" t="str">
        <f t="shared" si="59"/>
        <v>KT-120115</v>
      </c>
      <c r="AI417" s="30">
        <v>4025351000</v>
      </c>
      <c r="AJ417" s="102">
        <f>IFERROR(VLOOKUP($C417,'分類(コード表)'!$A$3:$B$38,2,FALSE)*1000000000,0)+IFERROR(VLOOKUP($D417,'分類(コード表)'!$C$3:$D$293,2,FALSE)*1000000,0)+IFERROR(VLOOKUP($E417,'分類(コード表)'!$E$3:$F$353,2,FALSE)*1000,0)+IFERROR(VLOOKUP($F417,'分類(コード表)'!$G$3:$H$255,2,FALSE),0)</f>
        <v>4025351000</v>
      </c>
    </row>
    <row r="418" spans="1:36" s="30" customFormat="1" ht="27" customHeight="1" x14ac:dyDescent="0.15">
      <c r="A418" s="32" t="s">
        <v>149</v>
      </c>
      <c r="B418" s="33">
        <v>414</v>
      </c>
      <c r="C418" s="34" t="s">
        <v>11</v>
      </c>
      <c r="D418" s="34" t="s">
        <v>11</v>
      </c>
      <c r="E418" s="34" t="s">
        <v>150</v>
      </c>
      <c r="F418" s="33"/>
      <c r="G418" s="34" t="s">
        <v>895</v>
      </c>
      <c r="H418" s="36" t="s">
        <v>2198</v>
      </c>
      <c r="I418" s="33">
        <v>964752</v>
      </c>
      <c r="J418" s="33">
        <v>1632864</v>
      </c>
      <c r="K418" s="33" t="s">
        <v>2575</v>
      </c>
      <c r="L418" s="37">
        <f t="shared" si="57"/>
        <v>0.40916573578693638</v>
      </c>
      <c r="M418" s="33"/>
      <c r="N418" s="33" t="s">
        <v>24776</v>
      </c>
      <c r="O418" s="33"/>
      <c r="P418" s="153" t="s">
        <v>1461</v>
      </c>
      <c r="Q418" s="38"/>
      <c r="R418" s="33"/>
      <c r="S418" s="33"/>
      <c r="T418" s="33" t="s">
        <v>2744</v>
      </c>
      <c r="U418" s="33" t="s">
        <v>2954</v>
      </c>
      <c r="V418" s="33" t="s">
        <v>2954</v>
      </c>
      <c r="W418" s="33" t="s">
        <v>2954</v>
      </c>
      <c r="X418" s="33" t="s">
        <v>2953</v>
      </c>
      <c r="Y418" s="33" t="s">
        <v>2953</v>
      </c>
      <c r="Z418" s="33" t="s">
        <v>2953</v>
      </c>
      <c r="AA418" s="33" t="s">
        <v>2953</v>
      </c>
      <c r="AB418" s="39" t="s">
        <v>25203</v>
      </c>
      <c r="AC418" s="29"/>
      <c r="AD418" s="29"/>
      <c r="AE418" s="29"/>
      <c r="AF418" s="137" t="s">
        <v>1461</v>
      </c>
      <c r="AG418" s="30">
        <f t="shared" si="58"/>
        <v>2</v>
      </c>
      <c r="AH418" s="31" t="str">
        <f t="shared" si="59"/>
        <v>KT-120118</v>
      </c>
      <c r="AI418" s="30">
        <v>4025351000</v>
      </c>
      <c r="AJ418" s="102">
        <f>IFERROR(VLOOKUP($C418,'分類(コード表)'!$A$3:$B$38,2,FALSE)*1000000000,0)+IFERROR(VLOOKUP($D418,'分類(コード表)'!$C$3:$D$293,2,FALSE)*1000000,0)+IFERROR(VLOOKUP($E418,'分類(コード表)'!$E$3:$F$353,2,FALSE)*1000,0)+IFERROR(VLOOKUP($F418,'分類(コード表)'!$G$3:$H$255,2,FALSE),0)</f>
        <v>4025351000</v>
      </c>
    </row>
    <row r="419" spans="1:36" s="30" customFormat="1" ht="27" customHeight="1" x14ac:dyDescent="0.15">
      <c r="A419" s="32" t="s">
        <v>149</v>
      </c>
      <c r="B419" s="33">
        <v>415</v>
      </c>
      <c r="C419" s="34" t="s">
        <v>11</v>
      </c>
      <c r="D419" s="34" t="s">
        <v>11</v>
      </c>
      <c r="E419" s="34" t="s">
        <v>150</v>
      </c>
      <c r="F419" s="33"/>
      <c r="G419" s="34" t="s">
        <v>907</v>
      </c>
      <c r="H419" s="36" t="s">
        <v>2210</v>
      </c>
      <c r="I419" s="33">
        <v>306177</v>
      </c>
      <c r="J419" s="33">
        <v>427185</v>
      </c>
      <c r="K419" s="33" t="s">
        <v>2448</v>
      </c>
      <c r="L419" s="37">
        <f t="shared" si="57"/>
        <v>0.28326837318726084</v>
      </c>
      <c r="M419" s="33"/>
      <c r="N419" s="33" t="s">
        <v>24776</v>
      </c>
      <c r="O419" s="33"/>
      <c r="P419" s="153" t="s">
        <v>1471</v>
      </c>
      <c r="Q419" s="33"/>
      <c r="R419" s="33"/>
      <c r="S419" s="33"/>
      <c r="T419" s="33" t="s">
        <v>2744</v>
      </c>
      <c r="U419" s="33" t="s">
        <v>2954</v>
      </c>
      <c r="V419" s="33" t="s">
        <v>2953</v>
      </c>
      <c r="W419" s="33" t="s">
        <v>2953</v>
      </c>
      <c r="X419" s="33" t="s">
        <v>2953</v>
      </c>
      <c r="Y419" s="33" t="s">
        <v>2953</v>
      </c>
      <c r="Z419" s="33" t="s">
        <v>2953</v>
      </c>
      <c r="AA419" s="33" t="s">
        <v>2953</v>
      </c>
      <c r="AB419" s="39" t="s">
        <v>25204</v>
      </c>
      <c r="AC419" s="29"/>
      <c r="AD419" s="29"/>
      <c r="AE419" s="29"/>
      <c r="AF419" s="137" t="s">
        <v>1471</v>
      </c>
      <c r="AG419" s="30">
        <f t="shared" si="58"/>
        <v>2</v>
      </c>
      <c r="AH419" s="31" t="str">
        <f t="shared" si="59"/>
        <v>KT-130024</v>
      </c>
      <c r="AI419" s="30">
        <v>4025351000</v>
      </c>
      <c r="AJ419" s="102">
        <f>IFERROR(VLOOKUP($C419,'分類(コード表)'!$A$3:$B$38,2,FALSE)*1000000000,0)+IFERROR(VLOOKUP($D419,'分類(コード表)'!$C$3:$D$293,2,FALSE)*1000000,0)+IFERROR(VLOOKUP($E419,'分類(コード表)'!$E$3:$F$353,2,FALSE)*1000,0)+IFERROR(VLOOKUP($F419,'分類(コード表)'!$G$3:$H$255,2,FALSE),0)</f>
        <v>4025351000</v>
      </c>
    </row>
    <row r="420" spans="1:36" s="30" customFormat="1" ht="27" customHeight="1" x14ac:dyDescent="0.15">
      <c r="A420" s="32" t="s">
        <v>149</v>
      </c>
      <c r="B420" s="33">
        <v>416</v>
      </c>
      <c r="C420" s="34" t="s">
        <v>11</v>
      </c>
      <c r="D420" s="34" t="s">
        <v>11</v>
      </c>
      <c r="E420" s="34" t="s">
        <v>150</v>
      </c>
      <c r="F420" s="33"/>
      <c r="G420" s="34" t="s">
        <v>912</v>
      </c>
      <c r="H420" s="36" t="s">
        <v>2217</v>
      </c>
      <c r="I420" s="33">
        <v>92600</v>
      </c>
      <c r="J420" s="33">
        <v>36005</v>
      </c>
      <c r="K420" s="33" t="s">
        <v>2449</v>
      </c>
      <c r="L420" s="37">
        <f t="shared" si="57"/>
        <v>-1.5718650187473964</v>
      </c>
      <c r="M420" s="33"/>
      <c r="N420" s="33" t="s">
        <v>24776</v>
      </c>
      <c r="O420" s="33"/>
      <c r="P420" s="153" t="s">
        <v>1476</v>
      </c>
      <c r="Q420" s="33"/>
      <c r="R420" s="33"/>
      <c r="S420" s="33"/>
      <c r="T420" s="33" t="s">
        <v>2744</v>
      </c>
      <c r="U420" s="33" t="s">
        <v>2956</v>
      </c>
      <c r="V420" s="33" t="s">
        <v>2953</v>
      </c>
      <c r="W420" s="33" t="s">
        <v>2954</v>
      </c>
      <c r="X420" s="33" t="s">
        <v>2953</v>
      </c>
      <c r="Y420" s="33" t="s">
        <v>2953</v>
      </c>
      <c r="Z420" s="33" t="s">
        <v>2953</v>
      </c>
      <c r="AA420" s="33" t="s">
        <v>2953</v>
      </c>
      <c r="AB420" s="39" t="s">
        <v>25205</v>
      </c>
      <c r="AC420" s="29"/>
      <c r="AD420" s="29"/>
      <c r="AE420" s="29"/>
      <c r="AF420" s="137" t="s">
        <v>1476</v>
      </c>
      <c r="AG420" s="30">
        <f t="shared" si="58"/>
        <v>2</v>
      </c>
      <c r="AH420" s="31" t="str">
        <f t="shared" si="59"/>
        <v>KT-130047</v>
      </c>
      <c r="AI420" s="30">
        <v>4025351000</v>
      </c>
      <c r="AJ420" s="102">
        <f>IFERROR(VLOOKUP($C420,'分類(コード表)'!$A$3:$B$38,2,FALSE)*1000000000,0)+IFERROR(VLOOKUP($D420,'分類(コード表)'!$C$3:$D$293,2,FALSE)*1000000,0)+IFERROR(VLOOKUP($E420,'分類(コード表)'!$E$3:$F$353,2,FALSE)*1000,0)+IFERROR(VLOOKUP($F420,'分類(コード表)'!$G$3:$H$255,2,FALSE),0)</f>
        <v>4025351000</v>
      </c>
    </row>
    <row r="421" spans="1:36" s="30" customFormat="1" ht="27" customHeight="1" x14ac:dyDescent="0.15">
      <c r="A421" s="32" t="s">
        <v>149</v>
      </c>
      <c r="B421" s="33">
        <v>417</v>
      </c>
      <c r="C421" s="34" t="s">
        <v>11</v>
      </c>
      <c r="D421" s="34" t="s">
        <v>11</v>
      </c>
      <c r="E421" s="34" t="s">
        <v>150</v>
      </c>
      <c r="F421" s="33"/>
      <c r="G421" s="34" t="s">
        <v>919</v>
      </c>
      <c r="H421" s="36" t="s">
        <v>2224</v>
      </c>
      <c r="I421" s="33">
        <v>788400</v>
      </c>
      <c r="J421" s="33">
        <v>1128680</v>
      </c>
      <c r="K421" s="33" t="s">
        <v>2462</v>
      </c>
      <c r="L421" s="37">
        <f t="shared" si="57"/>
        <v>0.30148492043803377</v>
      </c>
      <c r="M421" s="33"/>
      <c r="N421" s="33" t="s">
        <v>24776</v>
      </c>
      <c r="O421" s="33"/>
      <c r="P421" s="153" t="s">
        <v>1483</v>
      </c>
      <c r="Q421" s="33" t="s">
        <v>578</v>
      </c>
      <c r="R421" s="33"/>
      <c r="S421" s="33"/>
      <c r="T421" s="33" t="s">
        <v>2744</v>
      </c>
      <c r="U421" s="33" t="s">
        <v>2954</v>
      </c>
      <c r="V421" s="33" t="s">
        <v>2954</v>
      </c>
      <c r="W421" s="33" t="s">
        <v>2953</v>
      </c>
      <c r="X421" s="33" t="s">
        <v>2953</v>
      </c>
      <c r="Y421" s="33" t="s">
        <v>2954</v>
      </c>
      <c r="Z421" s="33" t="s">
        <v>2953</v>
      </c>
      <c r="AA421" s="33" t="s">
        <v>2954</v>
      </c>
      <c r="AB421" s="39" t="s">
        <v>25206</v>
      </c>
      <c r="AC421" s="29"/>
      <c r="AD421" s="29"/>
      <c r="AE421" s="29"/>
      <c r="AF421" s="137" t="s">
        <v>1483</v>
      </c>
      <c r="AG421" s="30">
        <f t="shared" si="58"/>
        <v>2</v>
      </c>
      <c r="AH421" s="31" t="str">
        <f t="shared" si="59"/>
        <v>KT-130065</v>
      </c>
      <c r="AI421" s="30">
        <v>4025351000</v>
      </c>
      <c r="AJ421" s="102">
        <f>IFERROR(VLOOKUP($C421,'分類(コード表)'!$A$3:$B$38,2,FALSE)*1000000000,0)+IFERROR(VLOOKUP($D421,'分類(コード表)'!$C$3:$D$293,2,FALSE)*1000000,0)+IFERROR(VLOOKUP($E421,'分類(コード表)'!$E$3:$F$353,2,FALSE)*1000,0)+IFERROR(VLOOKUP($F421,'分類(コード表)'!$G$3:$H$255,2,FALSE),0)</f>
        <v>4025351000</v>
      </c>
    </row>
    <row r="422" spans="1:36" s="30" customFormat="1" ht="27" customHeight="1" x14ac:dyDescent="0.15">
      <c r="A422" s="32" t="s">
        <v>149</v>
      </c>
      <c r="B422" s="33">
        <v>418</v>
      </c>
      <c r="C422" s="34" t="s">
        <v>11</v>
      </c>
      <c r="D422" s="34" t="s">
        <v>11</v>
      </c>
      <c r="E422" s="34" t="s">
        <v>150</v>
      </c>
      <c r="F422" s="33"/>
      <c r="G422" s="34" t="s">
        <v>945</v>
      </c>
      <c r="H422" s="36" t="s">
        <v>406</v>
      </c>
      <c r="I422" s="33">
        <v>25125000</v>
      </c>
      <c r="J422" s="33">
        <v>48025000</v>
      </c>
      <c r="K422" s="33" t="s">
        <v>2471</v>
      </c>
      <c r="L422" s="37">
        <f t="shared" si="57"/>
        <v>0.4768349817803228</v>
      </c>
      <c r="M422" s="33"/>
      <c r="N422" s="33" t="s">
        <v>24776</v>
      </c>
      <c r="O422" s="33"/>
      <c r="P422" s="153" t="s">
        <v>1509</v>
      </c>
      <c r="Q422" s="33"/>
      <c r="R422" s="33"/>
      <c r="S422" s="33" t="s">
        <v>381</v>
      </c>
      <c r="T422" s="33" t="s">
        <v>2744</v>
      </c>
      <c r="U422" s="33" t="s">
        <v>571</v>
      </c>
      <c r="V422" s="33" t="s">
        <v>571</v>
      </c>
      <c r="W422" s="33" t="s">
        <v>571</v>
      </c>
      <c r="X422" s="33" t="s">
        <v>571</v>
      </c>
      <c r="Y422" s="33" t="s">
        <v>571</v>
      </c>
      <c r="Z422" s="33" t="s">
        <v>571</v>
      </c>
      <c r="AA422" s="33" t="s">
        <v>571</v>
      </c>
      <c r="AB422" s="39" t="s">
        <v>25207</v>
      </c>
      <c r="AC422" s="29"/>
      <c r="AD422" s="29"/>
      <c r="AE422" s="29"/>
      <c r="AF422" s="137" t="s">
        <v>1509</v>
      </c>
      <c r="AG422" s="30">
        <f t="shared" si="58"/>
        <v>2</v>
      </c>
      <c r="AH422" s="31" t="str">
        <f t="shared" si="59"/>
        <v>KT-150025</v>
      </c>
      <c r="AI422" s="30">
        <v>4025351000</v>
      </c>
      <c r="AJ422" s="102">
        <f>IFERROR(VLOOKUP($C422,'分類(コード表)'!$A$3:$B$38,2,FALSE)*1000000000,0)+IFERROR(VLOOKUP($D422,'分類(コード表)'!$C$3:$D$293,2,FALSE)*1000000,0)+IFERROR(VLOOKUP($E422,'分類(コード表)'!$E$3:$F$353,2,FALSE)*1000,0)+IFERROR(VLOOKUP($F422,'分類(コード表)'!$G$3:$H$255,2,FALSE),0)</f>
        <v>4025351000</v>
      </c>
    </row>
    <row r="423" spans="1:36" s="30" customFormat="1" ht="27" customHeight="1" x14ac:dyDescent="0.15">
      <c r="A423" s="32" t="s">
        <v>149</v>
      </c>
      <c r="B423" s="33">
        <v>419</v>
      </c>
      <c r="C423" s="34" t="s">
        <v>11</v>
      </c>
      <c r="D423" s="34" t="s">
        <v>11</v>
      </c>
      <c r="E423" s="34" t="s">
        <v>150</v>
      </c>
      <c r="F423" s="33"/>
      <c r="G423" s="34" t="s">
        <v>948</v>
      </c>
      <c r="H423" s="36" t="s">
        <v>2251</v>
      </c>
      <c r="I423" s="33">
        <v>308000</v>
      </c>
      <c r="J423" s="33">
        <v>1241790</v>
      </c>
      <c r="K423" s="33" t="s">
        <v>2449</v>
      </c>
      <c r="L423" s="37">
        <f t="shared" si="57"/>
        <v>0.75197094516786256</v>
      </c>
      <c r="M423" s="33"/>
      <c r="N423" s="33" t="s">
        <v>24776</v>
      </c>
      <c r="O423" s="33"/>
      <c r="P423" s="153" t="s">
        <v>1512</v>
      </c>
      <c r="Q423" s="33"/>
      <c r="R423" s="33"/>
      <c r="S423" s="33" t="s">
        <v>381</v>
      </c>
      <c r="T423" s="33" t="s">
        <v>2744</v>
      </c>
      <c r="U423" s="33" t="s">
        <v>571</v>
      </c>
      <c r="V423" s="33" t="s">
        <v>571</v>
      </c>
      <c r="W423" s="33" t="s">
        <v>571</v>
      </c>
      <c r="X423" s="33" t="s">
        <v>571</v>
      </c>
      <c r="Y423" s="33" t="s">
        <v>571</v>
      </c>
      <c r="Z423" s="33" t="s">
        <v>571</v>
      </c>
      <c r="AA423" s="33" t="s">
        <v>571</v>
      </c>
      <c r="AB423" s="39" t="s">
        <v>25208</v>
      </c>
      <c r="AC423" s="29"/>
      <c r="AD423" s="29"/>
      <c r="AE423" s="29"/>
      <c r="AF423" s="137" t="s">
        <v>1512</v>
      </c>
      <c r="AG423" s="30">
        <f t="shared" si="58"/>
        <v>2</v>
      </c>
      <c r="AH423" s="31" t="str">
        <f t="shared" si="59"/>
        <v>KT-150042</v>
      </c>
      <c r="AI423" s="30">
        <v>4025351000</v>
      </c>
      <c r="AJ423" s="102">
        <f>IFERROR(VLOOKUP($C423,'分類(コード表)'!$A$3:$B$38,2,FALSE)*1000000000,0)+IFERROR(VLOOKUP($D423,'分類(コード表)'!$C$3:$D$293,2,FALSE)*1000000,0)+IFERROR(VLOOKUP($E423,'分類(コード表)'!$E$3:$F$353,2,FALSE)*1000,0)+IFERROR(VLOOKUP($F423,'分類(コード表)'!$G$3:$H$255,2,FALSE),0)</f>
        <v>4025351000</v>
      </c>
    </row>
    <row r="424" spans="1:36" s="30" customFormat="1" ht="27" customHeight="1" x14ac:dyDescent="0.15">
      <c r="A424" s="32" t="s">
        <v>149</v>
      </c>
      <c r="B424" s="33">
        <v>420</v>
      </c>
      <c r="C424" s="34" t="s">
        <v>11</v>
      </c>
      <c r="D424" s="34" t="s">
        <v>11</v>
      </c>
      <c r="E424" s="34" t="s">
        <v>150</v>
      </c>
      <c r="F424" s="33"/>
      <c r="G424" s="34" t="s">
        <v>2423</v>
      </c>
      <c r="H424" s="36" t="s">
        <v>2431</v>
      </c>
      <c r="I424" s="33">
        <v>4825</v>
      </c>
      <c r="J424" s="33">
        <v>7968</v>
      </c>
      <c r="K424" s="33" t="s">
        <v>2546</v>
      </c>
      <c r="L424" s="37">
        <f t="shared" si="57"/>
        <v>0.39445281124497988</v>
      </c>
      <c r="M424" s="33"/>
      <c r="N424" s="33" t="s">
        <v>24776</v>
      </c>
      <c r="O424" s="33"/>
      <c r="P424" s="153" t="s">
        <v>3032</v>
      </c>
      <c r="Q424" s="33" t="s">
        <v>578</v>
      </c>
      <c r="R424" s="33"/>
      <c r="S424" s="33"/>
      <c r="T424" s="33" t="s">
        <v>2744</v>
      </c>
      <c r="U424" s="33" t="s">
        <v>2954</v>
      </c>
      <c r="V424" s="33" t="s">
        <v>2954</v>
      </c>
      <c r="W424" s="33" t="s">
        <v>2954</v>
      </c>
      <c r="X424" s="33" t="s">
        <v>2954</v>
      </c>
      <c r="Y424" s="33" t="s">
        <v>2954</v>
      </c>
      <c r="Z424" s="33" t="s">
        <v>2954</v>
      </c>
      <c r="AA424" s="33" t="s">
        <v>2954</v>
      </c>
      <c r="AB424" s="39" t="s">
        <v>25209</v>
      </c>
      <c r="AC424" s="29"/>
      <c r="AD424" s="29"/>
      <c r="AE424" s="29"/>
      <c r="AF424" s="137" t="s">
        <v>3032</v>
      </c>
      <c r="AG424" s="30">
        <f t="shared" si="58"/>
        <v>2</v>
      </c>
      <c r="AH424" s="31" t="str">
        <f t="shared" si="59"/>
        <v>KT-160139</v>
      </c>
      <c r="AI424" s="30">
        <v>4025351000</v>
      </c>
      <c r="AJ424" s="102">
        <f>IFERROR(VLOOKUP($C424,'分類(コード表)'!$A$3:$B$38,2,FALSE)*1000000000,0)+IFERROR(VLOOKUP($D424,'分類(コード表)'!$C$3:$D$293,2,FALSE)*1000000,0)+IFERROR(VLOOKUP($E424,'分類(コード表)'!$E$3:$F$353,2,FALSE)*1000,0)+IFERROR(VLOOKUP($F424,'分類(コード表)'!$G$3:$H$255,2,FALSE),0)</f>
        <v>4025351000</v>
      </c>
    </row>
    <row r="425" spans="1:36" s="30" customFormat="1" ht="27" customHeight="1" x14ac:dyDescent="0.15">
      <c r="A425" s="32" t="s">
        <v>149</v>
      </c>
      <c r="B425" s="33">
        <v>421</v>
      </c>
      <c r="C425" s="34" t="s">
        <v>11</v>
      </c>
      <c r="D425" s="34" t="s">
        <v>11</v>
      </c>
      <c r="E425" s="34" t="s">
        <v>150</v>
      </c>
      <c r="F425" s="33"/>
      <c r="G425" s="34" t="s">
        <v>25210</v>
      </c>
      <c r="H425" s="36" t="s">
        <v>2265</v>
      </c>
      <c r="I425" s="33">
        <v>13900</v>
      </c>
      <c r="J425" s="33">
        <v>11500</v>
      </c>
      <c r="K425" s="33" t="s">
        <v>2439</v>
      </c>
      <c r="L425" s="37">
        <f t="shared" si="57"/>
        <v>-0.20869565217391295</v>
      </c>
      <c r="M425" s="33"/>
      <c r="N425" s="33" t="s">
        <v>24776</v>
      </c>
      <c r="O425" s="33"/>
      <c r="P425" s="153" t="s">
        <v>10380</v>
      </c>
      <c r="Q425" s="33"/>
      <c r="R425" s="33"/>
      <c r="S425" s="33"/>
      <c r="T425" s="33" t="s">
        <v>2744</v>
      </c>
      <c r="U425" s="33" t="s">
        <v>2953</v>
      </c>
      <c r="V425" s="33" t="s">
        <v>2953</v>
      </c>
      <c r="W425" s="33" t="s">
        <v>2954</v>
      </c>
      <c r="X425" s="33" t="s">
        <v>2953</v>
      </c>
      <c r="Y425" s="33" t="s">
        <v>2953</v>
      </c>
      <c r="Z425" s="33" t="s">
        <v>2953</v>
      </c>
      <c r="AA425" s="33" t="s">
        <v>2953</v>
      </c>
      <c r="AB425" s="39" t="s">
        <v>25211</v>
      </c>
      <c r="AC425" s="29"/>
      <c r="AD425" s="29"/>
      <c r="AE425" s="29"/>
      <c r="AF425" s="137" t="s">
        <v>10380</v>
      </c>
      <c r="AG425" s="30">
        <f t="shared" si="58"/>
        <v>2</v>
      </c>
      <c r="AH425" s="31" t="str">
        <f t="shared" si="59"/>
        <v>QS-080018</v>
      </c>
      <c r="AI425" s="30">
        <v>4025351000</v>
      </c>
      <c r="AJ425" s="102">
        <f>IFERROR(VLOOKUP($C425,'分類(コード表)'!$A$3:$B$38,2,FALSE)*1000000000,0)+IFERROR(VLOOKUP($D425,'分類(コード表)'!$C$3:$D$293,2,FALSE)*1000000,0)+IFERROR(VLOOKUP($E425,'分類(コード表)'!$E$3:$F$353,2,FALSE)*1000,0)+IFERROR(VLOOKUP($F425,'分類(コード表)'!$G$3:$H$255,2,FALSE),0)</f>
        <v>4025351000</v>
      </c>
    </row>
    <row r="426" spans="1:36" s="30" customFormat="1" ht="27" customHeight="1" x14ac:dyDescent="0.15">
      <c r="A426" s="32" t="s">
        <v>149</v>
      </c>
      <c r="B426" s="33">
        <v>422</v>
      </c>
      <c r="C426" s="34" t="s">
        <v>11</v>
      </c>
      <c r="D426" s="34" t="s">
        <v>11</v>
      </c>
      <c r="E426" s="34" t="s">
        <v>150</v>
      </c>
      <c r="F426" s="33"/>
      <c r="G426" s="34" t="s">
        <v>25212</v>
      </c>
      <c r="H426" s="36" t="s">
        <v>2279</v>
      </c>
      <c r="I426" s="33">
        <v>13600.68</v>
      </c>
      <c r="J426" s="33">
        <v>12100.28</v>
      </c>
      <c r="K426" s="33" t="s">
        <v>2439</v>
      </c>
      <c r="L426" s="37">
        <f t="shared" si="57"/>
        <v>-0.12399713064491058</v>
      </c>
      <c r="M426" s="33"/>
      <c r="N426" s="33" t="s">
        <v>24776</v>
      </c>
      <c r="O426" s="33"/>
      <c r="P426" s="153" t="s">
        <v>24262</v>
      </c>
      <c r="Q426" s="33"/>
      <c r="R426" s="33"/>
      <c r="S426" s="33"/>
      <c r="T426" s="33" t="s">
        <v>2744</v>
      </c>
      <c r="U426" s="33" t="s">
        <v>2953</v>
      </c>
      <c r="V426" s="33" t="s">
        <v>2953</v>
      </c>
      <c r="W426" s="33" t="s">
        <v>2954</v>
      </c>
      <c r="X426" s="33" t="s">
        <v>2953</v>
      </c>
      <c r="Y426" s="33" t="s">
        <v>2953</v>
      </c>
      <c r="Z426" s="33" t="s">
        <v>2954</v>
      </c>
      <c r="AA426" s="33" t="s">
        <v>2953</v>
      </c>
      <c r="AB426" s="39" t="s">
        <v>25213</v>
      </c>
      <c r="AC426" s="29"/>
      <c r="AD426" s="29"/>
      <c r="AE426" s="29"/>
      <c r="AF426" s="137" t="s">
        <v>1522</v>
      </c>
      <c r="AG426" s="30">
        <f t="shared" si="58"/>
        <v>2</v>
      </c>
      <c r="AH426" s="31" t="str">
        <f t="shared" si="59"/>
        <v>QS-100005</v>
      </c>
      <c r="AI426" s="30">
        <v>4025351000</v>
      </c>
      <c r="AJ426" s="102">
        <f>IFERROR(VLOOKUP($C426,'分類(コード表)'!$A$3:$B$38,2,FALSE)*1000000000,0)+IFERROR(VLOOKUP($D426,'分類(コード表)'!$C$3:$D$293,2,FALSE)*1000000,0)+IFERROR(VLOOKUP($E426,'分類(コード表)'!$E$3:$F$353,2,FALSE)*1000,0)+IFERROR(VLOOKUP($F426,'分類(コード表)'!$G$3:$H$255,2,FALSE),0)</f>
        <v>4025351000</v>
      </c>
    </row>
    <row r="427" spans="1:36" s="30" customFormat="1" ht="27" customHeight="1" x14ac:dyDescent="0.15">
      <c r="A427" s="32" t="s">
        <v>149</v>
      </c>
      <c r="B427" s="33">
        <v>423</v>
      </c>
      <c r="C427" s="34" t="s">
        <v>11</v>
      </c>
      <c r="D427" s="34" t="s">
        <v>11</v>
      </c>
      <c r="E427" s="34" t="s">
        <v>150</v>
      </c>
      <c r="F427" s="33"/>
      <c r="G427" s="34" t="s">
        <v>25214</v>
      </c>
      <c r="H427" s="36" t="s">
        <v>2287</v>
      </c>
      <c r="I427" s="33">
        <v>130000</v>
      </c>
      <c r="J427" s="33">
        <v>106000</v>
      </c>
      <c r="K427" s="33" t="s">
        <v>2436</v>
      </c>
      <c r="L427" s="37">
        <f t="shared" si="57"/>
        <v>-0.22641509433962259</v>
      </c>
      <c r="M427" s="33"/>
      <c r="N427" s="33" t="s">
        <v>24776</v>
      </c>
      <c r="O427" s="33"/>
      <c r="P427" s="153" t="s">
        <v>24269</v>
      </c>
      <c r="Q427" s="33"/>
      <c r="R427" s="33"/>
      <c r="S427" s="33"/>
      <c r="T427" s="33" t="s">
        <v>2744</v>
      </c>
      <c r="U427" s="33" t="s">
        <v>2953</v>
      </c>
      <c r="V427" s="33" t="s">
        <v>2954</v>
      </c>
      <c r="W427" s="33" t="s">
        <v>2954</v>
      </c>
      <c r="X427" s="33" t="s">
        <v>2954</v>
      </c>
      <c r="Y427" s="33" t="s">
        <v>2954</v>
      </c>
      <c r="Z427" s="33" t="s">
        <v>2953</v>
      </c>
      <c r="AA427" s="33" t="s">
        <v>2953</v>
      </c>
      <c r="AB427" s="39" t="s">
        <v>25215</v>
      </c>
      <c r="AC427" s="29"/>
      <c r="AD427" s="29"/>
      <c r="AE427" s="29"/>
      <c r="AF427" s="137" t="s">
        <v>3309</v>
      </c>
      <c r="AG427" s="30">
        <f t="shared" si="58"/>
        <v>2</v>
      </c>
      <c r="AH427" s="31" t="str">
        <f t="shared" si="59"/>
        <v>QS-100024</v>
      </c>
      <c r="AI427" s="30">
        <v>4025351000</v>
      </c>
      <c r="AJ427" s="102">
        <f>IFERROR(VLOOKUP($C427,'分類(コード表)'!$A$3:$B$38,2,FALSE)*1000000000,0)+IFERROR(VLOOKUP($D427,'分類(コード表)'!$C$3:$D$293,2,FALSE)*1000000,0)+IFERROR(VLOOKUP($E427,'分類(コード表)'!$E$3:$F$353,2,FALSE)*1000,0)+IFERROR(VLOOKUP($F427,'分類(コード表)'!$G$3:$H$255,2,FALSE),0)</f>
        <v>4025351000</v>
      </c>
    </row>
    <row r="428" spans="1:36" s="30" customFormat="1" ht="27" customHeight="1" x14ac:dyDescent="0.15">
      <c r="A428" s="32" t="s">
        <v>149</v>
      </c>
      <c r="B428" s="33">
        <v>424</v>
      </c>
      <c r="C428" s="34" t="s">
        <v>11</v>
      </c>
      <c r="D428" s="34" t="s">
        <v>11</v>
      </c>
      <c r="E428" s="34" t="s">
        <v>150</v>
      </c>
      <c r="F428" s="33"/>
      <c r="G428" s="34" t="s">
        <v>25216</v>
      </c>
      <c r="H428" s="36" t="s">
        <v>2331</v>
      </c>
      <c r="I428" s="33">
        <v>1713760</v>
      </c>
      <c r="J428" s="33">
        <v>1684800</v>
      </c>
      <c r="K428" s="33" t="s">
        <v>2477</v>
      </c>
      <c r="L428" s="37">
        <f t="shared" si="57"/>
        <v>-1.7188983855650486E-2</v>
      </c>
      <c r="M428" s="33"/>
      <c r="N428" s="33" t="s">
        <v>24776</v>
      </c>
      <c r="O428" s="33"/>
      <c r="P428" s="153" t="s">
        <v>11202</v>
      </c>
      <c r="Q428" s="33" t="s">
        <v>578</v>
      </c>
      <c r="R428" s="33"/>
      <c r="S428" s="33"/>
      <c r="T428" s="33" t="s">
        <v>2744</v>
      </c>
      <c r="U428" s="33" t="s">
        <v>2953</v>
      </c>
      <c r="V428" s="33" t="s">
        <v>2953</v>
      </c>
      <c r="W428" s="33" t="s">
        <v>2954</v>
      </c>
      <c r="X428" s="33" t="s">
        <v>2953</v>
      </c>
      <c r="Y428" s="33" t="s">
        <v>2953</v>
      </c>
      <c r="Z428" s="33" t="s">
        <v>2953</v>
      </c>
      <c r="AA428" s="33" t="s">
        <v>2953</v>
      </c>
      <c r="AB428" s="39" t="s">
        <v>25217</v>
      </c>
      <c r="AC428" s="29"/>
      <c r="AD428" s="29"/>
      <c r="AE428" s="29"/>
      <c r="AF428" s="137" t="s">
        <v>11202</v>
      </c>
      <c r="AG428" s="30">
        <f t="shared" si="58"/>
        <v>2</v>
      </c>
      <c r="AH428" s="31" t="str">
        <f t="shared" si="59"/>
        <v>SK-080001</v>
      </c>
      <c r="AI428" s="30">
        <v>4025351000</v>
      </c>
      <c r="AJ428" s="102">
        <f>IFERROR(VLOOKUP($C428,'分類(コード表)'!$A$3:$B$38,2,FALSE)*1000000000,0)+IFERROR(VLOOKUP($D428,'分類(コード表)'!$C$3:$D$293,2,FALSE)*1000000,0)+IFERROR(VLOOKUP($E428,'分類(コード表)'!$E$3:$F$353,2,FALSE)*1000,0)+IFERROR(VLOOKUP($F428,'分類(コード表)'!$G$3:$H$255,2,FALSE),0)</f>
        <v>4025351000</v>
      </c>
    </row>
    <row r="429" spans="1:36" s="30" customFormat="1" ht="27" customHeight="1" x14ac:dyDescent="0.15">
      <c r="A429" s="32" t="s">
        <v>149</v>
      </c>
      <c r="B429" s="33">
        <v>425</v>
      </c>
      <c r="C429" s="34" t="s">
        <v>11</v>
      </c>
      <c r="D429" s="34" t="s">
        <v>11</v>
      </c>
      <c r="E429" s="34" t="s">
        <v>150</v>
      </c>
      <c r="F429" s="34"/>
      <c r="G429" s="34" t="s">
        <v>25218</v>
      </c>
      <c r="H429" s="34" t="s">
        <v>2331</v>
      </c>
      <c r="I429" s="33">
        <v>1825220</v>
      </c>
      <c r="J429" s="33">
        <v>1684800</v>
      </c>
      <c r="K429" s="33" t="s">
        <v>2477</v>
      </c>
      <c r="L429" s="37">
        <f t="shared" ref="L429:L503" si="64">1-I429/J429</f>
        <v>-8.3345204178537413E-2</v>
      </c>
      <c r="M429" s="33"/>
      <c r="N429" s="33" t="s">
        <v>24776</v>
      </c>
      <c r="O429" s="33"/>
      <c r="P429" s="153" t="s">
        <v>11204</v>
      </c>
      <c r="Q429" s="33" t="s">
        <v>578</v>
      </c>
      <c r="R429" s="33"/>
      <c r="S429" s="33"/>
      <c r="T429" s="33" t="s">
        <v>2744</v>
      </c>
      <c r="U429" s="97" t="s">
        <v>2953</v>
      </c>
      <c r="V429" s="97" t="s">
        <v>2956</v>
      </c>
      <c r="W429" s="97" t="s">
        <v>2954</v>
      </c>
      <c r="X429" s="97" t="s">
        <v>2953</v>
      </c>
      <c r="Y429" s="97" t="s">
        <v>2953</v>
      </c>
      <c r="Z429" s="97" t="s">
        <v>2953</v>
      </c>
      <c r="AA429" s="97" t="s">
        <v>2953</v>
      </c>
      <c r="AB429" s="126" t="s">
        <v>25219</v>
      </c>
      <c r="AC429" s="29"/>
      <c r="AD429" s="29"/>
      <c r="AE429" s="29"/>
      <c r="AF429" s="137" t="s">
        <v>11204</v>
      </c>
      <c r="AG429" s="30">
        <f t="shared" ref="AG429:AG503" si="65">LEN(LEFT(AF429,FIND("-",AF429)-1))</f>
        <v>2</v>
      </c>
      <c r="AH429" s="31" t="str">
        <f t="shared" ref="AH429:AH503" si="66">LEFT(AF429,FIND("-",AF429)+6)</f>
        <v>SK-080003</v>
      </c>
      <c r="AI429" s="30">
        <v>4025351000</v>
      </c>
      <c r="AJ429" s="102">
        <f>IFERROR(VLOOKUP($C429,'分類(コード表)'!$A$3:$B$38,2,FALSE)*1000000000,0)+IFERROR(VLOOKUP($D429,'分類(コード表)'!$C$3:$D$293,2,FALSE)*1000000,0)+IFERROR(VLOOKUP($E429,'分類(コード表)'!$E$3:$F$353,2,FALSE)*1000,0)+IFERROR(VLOOKUP($F429,'分類(コード表)'!$G$3:$H$255,2,FALSE),0)</f>
        <v>4025351000</v>
      </c>
    </row>
    <row r="430" spans="1:36" s="30" customFormat="1" ht="27" customHeight="1" x14ac:dyDescent="0.15">
      <c r="A430" s="32" t="s">
        <v>149</v>
      </c>
      <c r="B430" s="33">
        <v>426</v>
      </c>
      <c r="C430" s="34" t="s">
        <v>11</v>
      </c>
      <c r="D430" s="34" t="s">
        <v>11</v>
      </c>
      <c r="E430" s="34" t="s">
        <v>150</v>
      </c>
      <c r="F430" s="34"/>
      <c r="G430" s="34" t="s">
        <v>20638</v>
      </c>
      <c r="H430" s="34" t="s">
        <v>20639</v>
      </c>
      <c r="I430" s="33">
        <v>33200</v>
      </c>
      <c r="J430" s="33">
        <v>62088.56</v>
      </c>
      <c r="K430" s="33" t="s">
        <v>22059</v>
      </c>
      <c r="L430" s="37">
        <f t="shared" si="64"/>
        <v>0.46527991630020082</v>
      </c>
      <c r="M430" s="33"/>
      <c r="N430" s="33" t="s">
        <v>24776</v>
      </c>
      <c r="O430" s="33"/>
      <c r="P430" s="153" t="s">
        <v>2991</v>
      </c>
      <c r="Q430" s="33" t="s">
        <v>578</v>
      </c>
      <c r="R430" s="33"/>
      <c r="S430" s="33"/>
      <c r="T430" s="33" t="s">
        <v>2744</v>
      </c>
      <c r="U430" s="97" t="s">
        <v>2954</v>
      </c>
      <c r="V430" s="97" t="s">
        <v>2954</v>
      </c>
      <c r="W430" s="97" t="s">
        <v>2953</v>
      </c>
      <c r="X430" s="97" t="s">
        <v>2954</v>
      </c>
      <c r="Y430" s="97" t="s">
        <v>2954</v>
      </c>
      <c r="Z430" s="97" t="s">
        <v>2953</v>
      </c>
      <c r="AA430" s="97" t="s">
        <v>2954</v>
      </c>
      <c r="AB430" s="126" t="s">
        <v>25220</v>
      </c>
      <c r="AC430" s="29"/>
      <c r="AD430" s="29"/>
      <c r="AE430" s="29"/>
      <c r="AF430" s="137" t="s">
        <v>2991</v>
      </c>
      <c r="AG430" s="30">
        <f t="shared" si="65"/>
        <v>2</v>
      </c>
      <c r="AH430" s="31" t="str">
        <f t="shared" si="66"/>
        <v>QS-180004</v>
      </c>
      <c r="AI430" s="30">
        <v>4025351000</v>
      </c>
      <c r="AJ430" s="102">
        <f>IFERROR(VLOOKUP($C430,'分類(コード表)'!$A$3:$B$38,2,FALSE)*1000000000,0)+IFERROR(VLOOKUP($D430,'分類(コード表)'!$C$3:$D$293,2,FALSE)*1000000,0)+IFERROR(VLOOKUP($E430,'分類(コード表)'!$E$3:$F$353,2,FALSE)*1000,0)+IFERROR(VLOOKUP($F430,'分類(コード表)'!$G$3:$H$255,2,FALSE),0)</f>
        <v>4025351000</v>
      </c>
    </row>
    <row r="431" spans="1:36" s="30" customFormat="1" ht="27" customHeight="1" x14ac:dyDescent="0.15">
      <c r="A431" s="32" t="s">
        <v>149</v>
      </c>
      <c r="B431" s="33">
        <v>427</v>
      </c>
      <c r="C431" s="34" t="s">
        <v>11</v>
      </c>
      <c r="D431" s="34" t="s">
        <v>11</v>
      </c>
      <c r="E431" s="34" t="s">
        <v>150</v>
      </c>
      <c r="F431" s="34"/>
      <c r="G431" s="34" t="s">
        <v>17974</v>
      </c>
      <c r="H431" s="34" t="s">
        <v>17975</v>
      </c>
      <c r="I431" s="33">
        <v>30120</v>
      </c>
      <c r="J431" s="33">
        <v>70500</v>
      </c>
      <c r="K431" s="33" t="s">
        <v>18774</v>
      </c>
      <c r="L431" s="37">
        <f t="shared" si="64"/>
        <v>0.57276595744680847</v>
      </c>
      <c r="M431" s="33"/>
      <c r="N431" s="33" t="s">
        <v>24776</v>
      </c>
      <c r="O431" s="33"/>
      <c r="P431" s="153" t="s">
        <v>3074</v>
      </c>
      <c r="Q431" s="33" t="s">
        <v>578</v>
      </c>
      <c r="R431" s="33"/>
      <c r="S431" s="33"/>
      <c r="T431" s="33" t="s">
        <v>2744</v>
      </c>
      <c r="U431" s="97" t="s">
        <v>2954</v>
      </c>
      <c r="V431" s="97" t="s">
        <v>2953</v>
      </c>
      <c r="W431" s="97" t="s">
        <v>2953</v>
      </c>
      <c r="X431" s="97" t="s">
        <v>2953</v>
      </c>
      <c r="Y431" s="97" t="s">
        <v>2954</v>
      </c>
      <c r="Z431" s="97" t="s">
        <v>2954</v>
      </c>
      <c r="AA431" s="97" t="s">
        <v>2954</v>
      </c>
      <c r="AB431" s="126" t="s">
        <v>25221</v>
      </c>
      <c r="AC431" s="29"/>
      <c r="AD431" s="29"/>
      <c r="AE431" s="29"/>
      <c r="AF431" s="137" t="s">
        <v>3074</v>
      </c>
      <c r="AG431" s="30">
        <f t="shared" si="65"/>
        <v>2</v>
      </c>
      <c r="AH431" s="31" t="str">
        <f t="shared" si="66"/>
        <v>KT-160032</v>
      </c>
      <c r="AI431" s="30">
        <v>4025351000</v>
      </c>
      <c r="AJ431" s="102">
        <f>IFERROR(VLOOKUP($C431,'分類(コード表)'!$A$3:$B$38,2,FALSE)*1000000000,0)+IFERROR(VLOOKUP($D431,'分類(コード表)'!$C$3:$D$293,2,FALSE)*1000000,0)+IFERROR(VLOOKUP($E431,'分類(コード表)'!$E$3:$F$353,2,FALSE)*1000,0)+IFERROR(VLOOKUP($F431,'分類(コード表)'!$G$3:$H$255,2,FALSE),0)</f>
        <v>4025351000</v>
      </c>
    </row>
    <row r="432" spans="1:36" s="30" customFormat="1" ht="27" customHeight="1" x14ac:dyDescent="0.15">
      <c r="A432" s="32" t="s">
        <v>149</v>
      </c>
      <c r="B432" s="33">
        <v>428</v>
      </c>
      <c r="C432" s="34" t="s">
        <v>11</v>
      </c>
      <c r="D432" s="34" t="s">
        <v>11</v>
      </c>
      <c r="E432" s="34" t="s">
        <v>150</v>
      </c>
      <c r="F432" s="34"/>
      <c r="G432" s="34" t="s">
        <v>21336</v>
      </c>
      <c r="H432" s="34" t="s">
        <v>21337</v>
      </c>
      <c r="I432" s="33">
        <v>1125000</v>
      </c>
      <c r="J432" s="33">
        <v>1975060</v>
      </c>
      <c r="K432" s="33" t="s">
        <v>22052</v>
      </c>
      <c r="L432" s="37">
        <f t="shared" si="64"/>
        <v>0.43039705122882344</v>
      </c>
      <c r="M432" s="33"/>
      <c r="N432" s="33" t="s">
        <v>24776</v>
      </c>
      <c r="O432" s="33"/>
      <c r="P432" s="153" t="s">
        <v>3085</v>
      </c>
      <c r="Q432" s="33" t="s">
        <v>503</v>
      </c>
      <c r="R432" s="33"/>
      <c r="S432" s="33"/>
      <c r="T432" s="33" t="s">
        <v>2744</v>
      </c>
      <c r="U432" s="97" t="s">
        <v>571</v>
      </c>
      <c r="V432" s="97" t="s">
        <v>571</v>
      </c>
      <c r="W432" s="97" t="s">
        <v>571</v>
      </c>
      <c r="X432" s="97" t="s">
        <v>571</v>
      </c>
      <c r="Y432" s="97" t="s">
        <v>571</v>
      </c>
      <c r="Z432" s="97" t="s">
        <v>571</v>
      </c>
      <c r="AA432" s="97" t="s">
        <v>571</v>
      </c>
      <c r="AB432" s="126" t="s">
        <v>25222</v>
      </c>
      <c r="AC432" s="29"/>
      <c r="AD432" s="29"/>
      <c r="AE432" s="29"/>
      <c r="AF432" s="137" t="s">
        <v>3085</v>
      </c>
      <c r="AG432" s="30">
        <f t="shared" si="65"/>
        <v>2</v>
      </c>
      <c r="AH432" s="31" t="str">
        <f t="shared" si="66"/>
        <v>SK-160004</v>
      </c>
      <c r="AI432" s="30">
        <v>4025351000</v>
      </c>
      <c r="AJ432" s="102">
        <f>IFERROR(VLOOKUP($C432,'分類(コード表)'!$A$3:$B$38,2,FALSE)*1000000000,0)+IFERROR(VLOOKUP($D432,'分類(コード表)'!$C$3:$D$293,2,FALSE)*1000000,0)+IFERROR(VLOOKUP($E432,'分類(コード表)'!$E$3:$F$353,2,FALSE)*1000,0)+IFERROR(VLOOKUP($F432,'分類(コード表)'!$G$3:$H$255,2,FALSE),0)</f>
        <v>4025351000</v>
      </c>
    </row>
    <row r="433" spans="1:36" s="30" customFormat="1" ht="27" customHeight="1" x14ac:dyDescent="0.15">
      <c r="A433" s="32" t="s">
        <v>149</v>
      </c>
      <c r="B433" s="33">
        <v>429</v>
      </c>
      <c r="C433" s="34" t="s">
        <v>11</v>
      </c>
      <c r="D433" s="34" t="s">
        <v>11</v>
      </c>
      <c r="E433" s="34" t="s">
        <v>150</v>
      </c>
      <c r="F433" s="34"/>
      <c r="G433" s="34" t="s">
        <v>17940</v>
      </c>
      <c r="H433" s="34" t="s">
        <v>17941</v>
      </c>
      <c r="I433" s="33">
        <v>747200</v>
      </c>
      <c r="J433" s="33">
        <v>784000</v>
      </c>
      <c r="K433" s="33" t="s">
        <v>22106</v>
      </c>
      <c r="L433" s="37">
        <f t="shared" si="64"/>
        <v>4.6938775510204089E-2</v>
      </c>
      <c r="M433" s="33"/>
      <c r="N433" s="33" t="s">
        <v>24776</v>
      </c>
      <c r="O433" s="33"/>
      <c r="P433" s="153" t="s">
        <v>3086</v>
      </c>
      <c r="Q433" s="33" t="s">
        <v>503</v>
      </c>
      <c r="R433" s="33"/>
      <c r="S433" s="33"/>
      <c r="T433" s="33" t="s">
        <v>2744</v>
      </c>
      <c r="U433" s="97" t="s">
        <v>2953</v>
      </c>
      <c r="V433" s="97" t="s">
        <v>2953</v>
      </c>
      <c r="W433" s="97" t="s">
        <v>2954</v>
      </c>
      <c r="X433" s="97" t="s">
        <v>2953</v>
      </c>
      <c r="Y433" s="97" t="s">
        <v>2954</v>
      </c>
      <c r="Z433" s="97" t="s">
        <v>2953</v>
      </c>
      <c r="AA433" s="97" t="s">
        <v>2953</v>
      </c>
      <c r="AB433" s="126" t="s">
        <v>25223</v>
      </c>
      <c r="AC433" s="29"/>
      <c r="AD433" s="29"/>
      <c r="AE433" s="29"/>
      <c r="AF433" s="137" t="s">
        <v>3086</v>
      </c>
      <c r="AG433" s="30">
        <f t="shared" si="65"/>
        <v>2</v>
      </c>
      <c r="AH433" s="31" t="str">
        <f t="shared" si="66"/>
        <v>KT-160012</v>
      </c>
      <c r="AI433" s="30">
        <v>4025351000</v>
      </c>
      <c r="AJ433" s="102">
        <f>IFERROR(VLOOKUP($C433,'分類(コード表)'!$A$3:$B$38,2,FALSE)*1000000000,0)+IFERROR(VLOOKUP($D433,'分類(コード表)'!$C$3:$D$293,2,FALSE)*1000000,0)+IFERROR(VLOOKUP($E433,'分類(コード表)'!$E$3:$F$353,2,FALSE)*1000,0)+IFERROR(VLOOKUP($F433,'分類(コード表)'!$G$3:$H$255,2,FALSE),0)</f>
        <v>4025351000</v>
      </c>
    </row>
    <row r="434" spans="1:36" s="30" customFormat="1" ht="27" customHeight="1" x14ac:dyDescent="0.15">
      <c r="A434" s="32" t="s">
        <v>149</v>
      </c>
      <c r="B434" s="33">
        <v>430</v>
      </c>
      <c r="C434" s="34" t="s">
        <v>11</v>
      </c>
      <c r="D434" s="34" t="s">
        <v>11</v>
      </c>
      <c r="E434" s="34" t="s">
        <v>150</v>
      </c>
      <c r="F434" s="34"/>
      <c r="G434" s="34" t="s">
        <v>17573</v>
      </c>
      <c r="H434" s="34" t="s">
        <v>17574</v>
      </c>
      <c r="I434" s="33">
        <v>641625</v>
      </c>
      <c r="J434" s="33">
        <v>3425550</v>
      </c>
      <c r="K434" s="33" t="s">
        <v>22052</v>
      </c>
      <c r="L434" s="37">
        <f t="shared" si="64"/>
        <v>0.81269431186232866</v>
      </c>
      <c r="M434" s="33"/>
      <c r="N434" s="33" t="s">
        <v>24776</v>
      </c>
      <c r="O434" s="33"/>
      <c r="P434" s="153" t="s">
        <v>3232</v>
      </c>
      <c r="Q434" s="33" t="s">
        <v>503</v>
      </c>
      <c r="R434" s="33"/>
      <c r="S434" s="33"/>
      <c r="T434" s="33" t="s">
        <v>2744</v>
      </c>
      <c r="U434" s="97" t="s">
        <v>571</v>
      </c>
      <c r="V434" s="97" t="s">
        <v>571</v>
      </c>
      <c r="W434" s="97" t="s">
        <v>571</v>
      </c>
      <c r="X434" s="97" t="s">
        <v>571</v>
      </c>
      <c r="Y434" s="97" t="s">
        <v>571</v>
      </c>
      <c r="Z434" s="97" t="s">
        <v>571</v>
      </c>
      <c r="AA434" s="97" t="s">
        <v>571</v>
      </c>
      <c r="AB434" s="126" t="s">
        <v>25224</v>
      </c>
      <c r="AC434" s="29"/>
      <c r="AD434" s="29"/>
      <c r="AE434" s="29"/>
      <c r="AF434" s="137" t="s">
        <v>3232</v>
      </c>
      <c r="AG434" s="30">
        <f t="shared" si="65"/>
        <v>2</v>
      </c>
      <c r="AH434" s="31" t="str">
        <f t="shared" si="66"/>
        <v>KT-130029</v>
      </c>
      <c r="AI434" s="30">
        <v>4025351000</v>
      </c>
      <c r="AJ434" s="102">
        <f>IFERROR(VLOOKUP($C434,'分類(コード表)'!$A$3:$B$38,2,FALSE)*1000000000,0)+IFERROR(VLOOKUP($D434,'分類(コード表)'!$C$3:$D$293,2,FALSE)*1000000,0)+IFERROR(VLOOKUP($E434,'分類(コード表)'!$E$3:$F$353,2,FALSE)*1000,0)+IFERROR(VLOOKUP($F434,'分類(コード表)'!$G$3:$H$255,2,FALSE),0)</f>
        <v>4025351000</v>
      </c>
    </row>
    <row r="435" spans="1:36" s="30" customFormat="1" ht="27" customHeight="1" x14ac:dyDescent="0.15">
      <c r="A435" s="32" t="s">
        <v>149</v>
      </c>
      <c r="B435" s="33">
        <v>431</v>
      </c>
      <c r="C435" s="34" t="s">
        <v>11</v>
      </c>
      <c r="D435" s="34" t="s">
        <v>11</v>
      </c>
      <c r="E435" s="35" t="s">
        <v>150</v>
      </c>
      <c r="F435" s="34" t="s">
        <v>503</v>
      </c>
      <c r="G435" s="34" t="s">
        <v>13261</v>
      </c>
      <c r="H435" s="36" t="s">
        <v>2072</v>
      </c>
      <c r="I435" s="33">
        <v>251031</v>
      </c>
      <c r="J435" s="33">
        <v>254661</v>
      </c>
      <c r="K435" s="33" t="s">
        <v>24462</v>
      </c>
      <c r="L435" s="37">
        <f t="shared" si="64"/>
        <v>1.4254243877154349E-2</v>
      </c>
      <c r="M435" s="33"/>
      <c r="N435" s="33"/>
      <c r="O435" s="33"/>
      <c r="P435" s="153" t="s">
        <v>22404</v>
      </c>
      <c r="Q435" s="38" t="s">
        <v>503</v>
      </c>
      <c r="R435" s="33" t="s">
        <v>503</v>
      </c>
      <c r="S435" s="33" t="s">
        <v>503</v>
      </c>
      <c r="T435" s="33" t="s">
        <v>381</v>
      </c>
      <c r="U435" s="33" t="s">
        <v>2953</v>
      </c>
      <c r="V435" s="33" t="s">
        <v>2953</v>
      </c>
      <c r="W435" s="33" t="s">
        <v>2954</v>
      </c>
      <c r="X435" s="33" t="s">
        <v>2953</v>
      </c>
      <c r="Y435" s="33" t="s">
        <v>2953</v>
      </c>
      <c r="Z435" s="33" t="s">
        <v>2953</v>
      </c>
      <c r="AA435" s="33" t="s">
        <v>2953</v>
      </c>
      <c r="AB435" s="39" t="s">
        <v>25225</v>
      </c>
      <c r="AC435" s="29"/>
      <c r="AD435" s="29"/>
      <c r="AE435" s="29"/>
      <c r="AF435" s="137" t="s">
        <v>22404</v>
      </c>
      <c r="AG435" s="30">
        <f t="shared" si="65"/>
        <v>2</v>
      </c>
      <c r="AH435" s="31" t="str">
        <f t="shared" si="66"/>
        <v>CB-190021</v>
      </c>
      <c r="AI435" s="30">
        <v>4025351000</v>
      </c>
      <c r="AJ435" s="102">
        <f>IFERROR(VLOOKUP($C435,'分類(コード表)'!$A$3:$B$38,2,FALSE)*1000000000,0)+IFERROR(VLOOKUP($D435,'分類(コード表)'!$C$3:$D$293,2,FALSE)*1000000,0)+IFERROR(VLOOKUP($E435,'分類(コード表)'!$E$3:$F$353,2,FALSE)*1000,0)+IFERROR(VLOOKUP($F435,'分類(コード表)'!$G$3:$H$255,2,FALSE),0)</f>
        <v>4025351000</v>
      </c>
    </row>
    <row r="436" spans="1:36" s="30" customFormat="1" ht="27" customHeight="1" x14ac:dyDescent="0.15">
      <c r="A436" s="32" t="s">
        <v>149</v>
      </c>
      <c r="B436" s="33">
        <v>432</v>
      </c>
      <c r="C436" s="34" t="s">
        <v>11</v>
      </c>
      <c r="D436" s="34" t="s">
        <v>11</v>
      </c>
      <c r="E436" s="35" t="s">
        <v>150</v>
      </c>
      <c r="F436" s="34" t="s">
        <v>503</v>
      </c>
      <c r="G436" s="34" t="s">
        <v>20500</v>
      </c>
      <c r="H436" s="36" t="s">
        <v>2265</v>
      </c>
      <c r="I436" s="33">
        <v>17000</v>
      </c>
      <c r="J436" s="33">
        <v>11150</v>
      </c>
      <c r="K436" s="33" t="s">
        <v>22136</v>
      </c>
      <c r="L436" s="37">
        <f t="shared" si="64"/>
        <v>-0.5246636771300448</v>
      </c>
      <c r="M436" s="33"/>
      <c r="N436" s="33"/>
      <c r="O436" s="33"/>
      <c r="P436" s="153" t="s">
        <v>22476</v>
      </c>
      <c r="Q436" s="33" t="s">
        <v>503</v>
      </c>
      <c r="R436" s="33" t="s">
        <v>503</v>
      </c>
      <c r="S436" s="33" t="s">
        <v>503</v>
      </c>
      <c r="T436" s="33" t="s">
        <v>381</v>
      </c>
      <c r="U436" s="33" t="s">
        <v>2956</v>
      </c>
      <c r="V436" s="33" t="s">
        <v>571</v>
      </c>
      <c r="W436" s="33" t="s">
        <v>2954</v>
      </c>
      <c r="X436" s="33" t="s">
        <v>571</v>
      </c>
      <c r="Y436" s="33" t="s">
        <v>2954</v>
      </c>
      <c r="Z436" s="33" t="s">
        <v>2954</v>
      </c>
      <c r="AA436" s="33" t="s">
        <v>2953</v>
      </c>
      <c r="AB436" s="39" t="s">
        <v>25226</v>
      </c>
      <c r="AC436" s="29"/>
      <c r="AD436" s="29"/>
      <c r="AE436" s="29"/>
      <c r="AF436" s="137" t="s">
        <v>22476</v>
      </c>
      <c r="AG436" s="30">
        <f t="shared" si="65"/>
        <v>2</v>
      </c>
      <c r="AH436" s="31" t="str">
        <f t="shared" si="66"/>
        <v>QS-160030</v>
      </c>
      <c r="AI436" s="30">
        <v>4025351000</v>
      </c>
      <c r="AJ436" s="102">
        <f>IFERROR(VLOOKUP($C436,'分類(コード表)'!$A$3:$B$38,2,FALSE)*1000000000,0)+IFERROR(VLOOKUP($D436,'分類(コード表)'!$C$3:$D$293,2,FALSE)*1000000,0)+IFERROR(VLOOKUP($E436,'分類(コード表)'!$E$3:$F$353,2,FALSE)*1000,0)+IFERROR(VLOOKUP($F436,'分類(コード表)'!$G$3:$H$255,2,FALSE),0)</f>
        <v>4025351000</v>
      </c>
    </row>
    <row r="437" spans="1:36" s="30" customFormat="1" ht="27" customHeight="1" x14ac:dyDescent="0.15">
      <c r="A437" s="32" t="s">
        <v>149</v>
      </c>
      <c r="B437" s="33">
        <v>433</v>
      </c>
      <c r="C437" s="34" t="s">
        <v>11</v>
      </c>
      <c r="D437" s="34" t="s">
        <v>11</v>
      </c>
      <c r="E437" s="35" t="s">
        <v>150</v>
      </c>
      <c r="F437" s="34" t="s">
        <v>503</v>
      </c>
      <c r="G437" s="34" t="s">
        <v>13055</v>
      </c>
      <c r="H437" s="36" t="s">
        <v>13056</v>
      </c>
      <c r="I437" s="33">
        <v>46100</v>
      </c>
      <c r="J437" s="33">
        <v>186100</v>
      </c>
      <c r="K437" s="33" t="s">
        <v>24488</v>
      </c>
      <c r="L437" s="37">
        <f t="shared" si="64"/>
        <v>0.7522837184309511</v>
      </c>
      <c r="M437" s="33"/>
      <c r="N437" s="33"/>
      <c r="O437" s="33"/>
      <c r="P437" s="153" t="s">
        <v>22492</v>
      </c>
      <c r="Q437" s="33" t="s">
        <v>578</v>
      </c>
      <c r="R437" s="33" t="s">
        <v>503</v>
      </c>
      <c r="S437" s="33" t="s">
        <v>503</v>
      </c>
      <c r="T437" s="33" t="s">
        <v>381</v>
      </c>
      <c r="U437" s="33" t="s">
        <v>2953</v>
      </c>
      <c r="V437" s="33" t="s">
        <v>2954</v>
      </c>
      <c r="W437" s="33" t="s">
        <v>2954</v>
      </c>
      <c r="X437" s="33" t="s">
        <v>2954</v>
      </c>
      <c r="Y437" s="33" t="s">
        <v>2954</v>
      </c>
      <c r="Z437" s="33" t="s">
        <v>2953</v>
      </c>
      <c r="AA437" s="33" t="s">
        <v>2954</v>
      </c>
      <c r="AB437" s="39" t="s">
        <v>25227</v>
      </c>
      <c r="AC437" s="29"/>
      <c r="AD437" s="29"/>
      <c r="AE437" s="29"/>
      <c r="AF437" s="137" t="s">
        <v>22492</v>
      </c>
      <c r="AG437" s="30">
        <f t="shared" si="65"/>
        <v>2</v>
      </c>
      <c r="AH437" s="31" t="str">
        <f t="shared" si="66"/>
        <v>CB-160010</v>
      </c>
      <c r="AI437" s="30">
        <v>4025351000</v>
      </c>
      <c r="AJ437" s="102">
        <f>IFERROR(VLOOKUP($C437,'分類(コード表)'!$A$3:$B$38,2,FALSE)*1000000000,0)+IFERROR(VLOOKUP($D437,'分類(コード表)'!$C$3:$D$293,2,FALSE)*1000000,0)+IFERROR(VLOOKUP($E437,'分類(コード表)'!$E$3:$F$353,2,FALSE)*1000,0)+IFERROR(VLOOKUP($F437,'分類(コード表)'!$G$3:$H$255,2,FALSE),0)</f>
        <v>4025351000</v>
      </c>
    </row>
    <row r="438" spans="1:36" s="30" customFormat="1" ht="27" customHeight="1" x14ac:dyDescent="0.15">
      <c r="A438" s="32" t="s">
        <v>149</v>
      </c>
      <c r="B438" s="33">
        <v>434</v>
      </c>
      <c r="C438" s="34" t="s">
        <v>11</v>
      </c>
      <c r="D438" s="34" t="s">
        <v>11</v>
      </c>
      <c r="E438" s="35" t="s">
        <v>150</v>
      </c>
      <c r="F438" s="34"/>
      <c r="G438" s="34" t="s">
        <v>20558</v>
      </c>
      <c r="H438" s="36" t="s">
        <v>20559</v>
      </c>
      <c r="I438" s="33">
        <v>1602000</v>
      </c>
      <c r="J438" s="33">
        <v>1726000</v>
      </c>
      <c r="K438" s="33" t="s">
        <v>22060</v>
      </c>
      <c r="L438" s="37">
        <f t="shared" si="64"/>
        <v>7.1842410196987228E-2</v>
      </c>
      <c r="M438" s="33"/>
      <c r="N438" s="33"/>
      <c r="O438" s="33"/>
      <c r="P438" s="153" t="s">
        <v>26898</v>
      </c>
      <c r="Q438" s="33" t="s">
        <v>578</v>
      </c>
      <c r="R438" s="33"/>
      <c r="S438" s="33"/>
      <c r="T438" s="33" t="s">
        <v>381</v>
      </c>
      <c r="U438" s="97" t="s">
        <v>37308</v>
      </c>
      <c r="V438" s="97" t="s">
        <v>37308</v>
      </c>
      <c r="W438" s="97" t="s">
        <v>37308</v>
      </c>
      <c r="X438" s="97" t="s">
        <v>37309</v>
      </c>
      <c r="Y438" s="97" t="s">
        <v>37308</v>
      </c>
      <c r="Z438" s="97" t="s">
        <v>37308</v>
      </c>
      <c r="AA438" s="97" t="s">
        <v>37308</v>
      </c>
      <c r="AB438" s="126" t="s">
        <v>37338</v>
      </c>
      <c r="AC438" s="29"/>
      <c r="AD438" s="29"/>
      <c r="AE438" s="29"/>
      <c r="AF438" s="137" t="s">
        <v>26898</v>
      </c>
      <c r="AG438" s="30">
        <f t="shared" ref="AG438" si="67">LEN(LEFT(AF438,FIND("-",AF438)-1))</f>
        <v>2</v>
      </c>
      <c r="AH438" s="31" t="str">
        <f t="shared" ref="AH438" si="68">LEFT(AF438,FIND("-",AF438)+6)</f>
        <v>QS-170006</v>
      </c>
      <c r="AJ438" s="102"/>
    </row>
    <row r="439" spans="1:36" s="30" customFormat="1" ht="27" customHeight="1" x14ac:dyDescent="0.15">
      <c r="A439" s="32" t="s">
        <v>149</v>
      </c>
      <c r="B439" s="33">
        <v>435</v>
      </c>
      <c r="C439" s="34" t="s">
        <v>11</v>
      </c>
      <c r="D439" s="34" t="s">
        <v>390</v>
      </c>
      <c r="E439" s="35" t="s">
        <v>390</v>
      </c>
      <c r="F439" s="34" t="s">
        <v>2850</v>
      </c>
      <c r="G439" s="34" t="s">
        <v>614</v>
      </c>
      <c r="H439" s="36" t="s">
        <v>1721</v>
      </c>
      <c r="I439" s="33">
        <v>1460</v>
      </c>
      <c r="J439" s="33">
        <v>0</v>
      </c>
      <c r="K439" s="33" t="s">
        <v>2484</v>
      </c>
      <c r="L439" s="37">
        <v>-1</v>
      </c>
      <c r="M439" s="33"/>
      <c r="N439" s="33" t="s">
        <v>24776</v>
      </c>
      <c r="O439" s="33"/>
      <c r="P439" s="153" t="s">
        <v>1117</v>
      </c>
      <c r="Q439" s="33"/>
      <c r="R439" s="33"/>
      <c r="S439" s="33"/>
      <c r="T439" s="33" t="s">
        <v>2744</v>
      </c>
      <c r="U439" s="33" t="s">
        <v>2956</v>
      </c>
      <c r="V439" s="33" t="s">
        <v>2956</v>
      </c>
      <c r="W439" s="33" t="s">
        <v>2953</v>
      </c>
      <c r="X439" s="33" t="s">
        <v>2953</v>
      </c>
      <c r="Y439" s="33" t="s">
        <v>2953</v>
      </c>
      <c r="Z439" s="33" t="s">
        <v>2953</v>
      </c>
      <c r="AA439" s="33" t="s">
        <v>2953</v>
      </c>
      <c r="AB439" s="39" t="s">
        <v>25228</v>
      </c>
      <c r="AC439" s="29"/>
      <c r="AD439" s="29"/>
      <c r="AE439" s="29"/>
      <c r="AF439" s="137" t="s">
        <v>1117</v>
      </c>
      <c r="AG439" s="30">
        <f t="shared" si="65"/>
        <v>2</v>
      </c>
      <c r="AH439" s="31" t="str">
        <f t="shared" si="66"/>
        <v>CB-120005</v>
      </c>
      <c r="AI439" s="30">
        <v>4290350251</v>
      </c>
      <c r="AJ439" s="102">
        <f>IFERROR(VLOOKUP($C439,'分類(コード表)'!$A$3:$B$38,2,FALSE)*1000000000,0)+IFERROR(VLOOKUP($D439,'分類(コード表)'!$C$3:$D$293,2,FALSE)*1000000,0)+IFERROR(VLOOKUP($E439,'分類(コード表)'!$E$3:$F$353,2,FALSE)*1000,0)+IFERROR(VLOOKUP($F439,'分類(コード表)'!$G$3:$H$255,2,FALSE),0)</f>
        <v>4290350251</v>
      </c>
    </row>
    <row r="440" spans="1:36" s="30" customFormat="1" ht="27" customHeight="1" x14ac:dyDescent="0.15">
      <c r="A440" s="32" t="s">
        <v>149</v>
      </c>
      <c r="B440" s="33">
        <v>436</v>
      </c>
      <c r="C440" s="34" t="s">
        <v>11</v>
      </c>
      <c r="D440" s="34" t="s">
        <v>390</v>
      </c>
      <c r="E440" s="35" t="s">
        <v>390</v>
      </c>
      <c r="F440" s="34" t="s">
        <v>2850</v>
      </c>
      <c r="G440" s="34" t="s">
        <v>632</v>
      </c>
      <c r="H440" s="36" t="s">
        <v>593</v>
      </c>
      <c r="I440" s="33">
        <v>720</v>
      </c>
      <c r="J440" s="33">
        <v>720</v>
      </c>
      <c r="K440" s="33" t="s">
        <v>2484</v>
      </c>
      <c r="L440" s="37">
        <f t="shared" si="64"/>
        <v>0</v>
      </c>
      <c r="M440" s="33"/>
      <c r="N440" s="33" t="s">
        <v>24776</v>
      </c>
      <c r="O440" s="33"/>
      <c r="P440" s="153" t="s">
        <v>1134</v>
      </c>
      <c r="Q440" s="33"/>
      <c r="R440" s="33" t="s">
        <v>381</v>
      </c>
      <c r="S440" s="33"/>
      <c r="T440" s="33" t="s">
        <v>2744</v>
      </c>
      <c r="U440" s="33" t="s">
        <v>2953</v>
      </c>
      <c r="V440" s="33" t="s">
        <v>2953</v>
      </c>
      <c r="W440" s="33" t="s">
        <v>2954</v>
      </c>
      <c r="X440" s="33" t="s">
        <v>2953</v>
      </c>
      <c r="Y440" s="33" t="s">
        <v>2954</v>
      </c>
      <c r="Z440" s="33" t="s">
        <v>2953</v>
      </c>
      <c r="AA440" s="33" t="s">
        <v>2953</v>
      </c>
      <c r="AB440" s="39" t="s">
        <v>25229</v>
      </c>
      <c r="AC440" s="29"/>
      <c r="AD440" s="29"/>
      <c r="AE440" s="29"/>
      <c r="AF440" s="137" t="s">
        <v>1134</v>
      </c>
      <c r="AG440" s="30">
        <f t="shared" si="65"/>
        <v>2</v>
      </c>
      <c r="AH440" s="31" t="str">
        <f t="shared" si="66"/>
        <v>CB-130013</v>
      </c>
      <c r="AI440" s="30">
        <v>4290350251</v>
      </c>
      <c r="AJ440" s="102">
        <f>IFERROR(VLOOKUP($C440,'分類(コード表)'!$A$3:$B$38,2,FALSE)*1000000000,0)+IFERROR(VLOOKUP($D440,'分類(コード表)'!$C$3:$D$293,2,FALSE)*1000000,0)+IFERROR(VLOOKUP($E440,'分類(コード表)'!$E$3:$F$353,2,FALSE)*1000,0)+IFERROR(VLOOKUP($F440,'分類(コード表)'!$G$3:$H$255,2,FALSE),0)</f>
        <v>4290350251</v>
      </c>
    </row>
    <row r="441" spans="1:36" s="30" customFormat="1" ht="27" customHeight="1" x14ac:dyDescent="0.15">
      <c r="A441" s="32" t="s">
        <v>149</v>
      </c>
      <c r="B441" s="33">
        <v>437</v>
      </c>
      <c r="C441" s="34" t="s">
        <v>11</v>
      </c>
      <c r="D441" s="34" t="s">
        <v>390</v>
      </c>
      <c r="E441" s="34" t="s">
        <v>390</v>
      </c>
      <c r="F441" s="34" t="s">
        <v>2850</v>
      </c>
      <c r="G441" s="34" t="s">
        <v>649</v>
      </c>
      <c r="H441" s="36" t="s">
        <v>1783</v>
      </c>
      <c r="I441" s="33">
        <v>17153844</v>
      </c>
      <c r="J441" s="33">
        <v>16658844</v>
      </c>
      <c r="K441" s="33" t="s">
        <v>2513</v>
      </c>
      <c r="L441" s="37">
        <f t="shared" si="64"/>
        <v>-2.9713946537947011E-2</v>
      </c>
      <c r="M441" s="33"/>
      <c r="N441" s="33" t="s">
        <v>24776</v>
      </c>
      <c r="O441" s="33"/>
      <c r="P441" s="153" t="s">
        <v>28493</v>
      </c>
      <c r="Q441" s="33"/>
      <c r="R441" s="33"/>
      <c r="S441" s="33"/>
      <c r="T441" s="33" t="s">
        <v>2744</v>
      </c>
      <c r="U441" s="33" t="s">
        <v>2953</v>
      </c>
      <c r="V441" s="33" t="s">
        <v>2953</v>
      </c>
      <c r="W441" s="33" t="s">
        <v>2954</v>
      </c>
      <c r="X441" s="33" t="s">
        <v>2953</v>
      </c>
      <c r="Y441" s="33" t="s">
        <v>2953</v>
      </c>
      <c r="Z441" s="33" t="s">
        <v>2953</v>
      </c>
      <c r="AA441" s="33" t="s">
        <v>2953</v>
      </c>
      <c r="AB441" s="39" t="s">
        <v>25230</v>
      </c>
      <c r="AC441" s="29"/>
      <c r="AD441" s="29"/>
      <c r="AE441" s="29"/>
      <c r="AF441" s="137" t="s">
        <v>1155</v>
      </c>
      <c r="AG441" s="30">
        <f t="shared" si="65"/>
        <v>2</v>
      </c>
      <c r="AH441" s="31" t="str">
        <f t="shared" si="66"/>
        <v>CG-110012</v>
      </c>
      <c r="AI441" s="30">
        <v>4290350251</v>
      </c>
      <c r="AJ441" s="102">
        <f>IFERROR(VLOOKUP($C441,'分類(コード表)'!$A$3:$B$38,2,FALSE)*1000000000,0)+IFERROR(VLOOKUP($D441,'分類(コード表)'!$C$3:$D$293,2,FALSE)*1000000,0)+IFERROR(VLOOKUP($E441,'分類(コード表)'!$E$3:$F$353,2,FALSE)*1000,0)+IFERROR(VLOOKUP($F441,'分類(コード表)'!$G$3:$H$255,2,FALSE),0)</f>
        <v>4290350251</v>
      </c>
    </row>
    <row r="442" spans="1:36" s="30" customFormat="1" ht="27" customHeight="1" x14ac:dyDescent="0.15">
      <c r="A442" s="32" t="s">
        <v>149</v>
      </c>
      <c r="B442" s="33">
        <v>438</v>
      </c>
      <c r="C442" s="34" t="s">
        <v>11</v>
      </c>
      <c r="D442" s="34" t="s">
        <v>390</v>
      </c>
      <c r="E442" s="35" t="s">
        <v>390</v>
      </c>
      <c r="F442" s="34" t="s">
        <v>2850</v>
      </c>
      <c r="G442" s="34" t="s">
        <v>25231</v>
      </c>
      <c r="H442" s="36" t="s">
        <v>1844</v>
      </c>
      <c r="I442" s="33">
        <v>353000</v>
      </c>
      <c r="J442" s="33">
        <v>174450</v>
      </c>
      <c r="K442" s="33" t="s">
        <v>2540</v>
      </c>
      <c r="L442" s="37">
        <f t="shared" si="64"/>
        <v>-1.0235024362281457</v>
      </c>
      <c r="M442" s="33"/>
      <c r="N442" s="33" t="s">
        <v>24776</v>
      </c>
      <c r="O442" s="33"/>
      <c r="P442" s="153" t="s">
        <v>23705</v>
      </c>
      <c r="Q442" s="33"/>
      <c r="R442" s="33"/>
      <c r="S442" s="33"/>
      <c r="T442" s="33" t="s">
        <v>2744</v>
      </c>
      <c r="U442" s="33" t="s">
        <v>2956</v>
      </c>
      <c r="V442" s="33" t="s">
        <v>2953</v>
      </c>
      <c r="W442" s="33" t="s">
        <v>2954</v>
      </c>
      <c r="X442" s="33" t="s">
        <v>2953</v>
      </c>
      <c r="Y442" s="33" t="s">
        <v>2953</v>
      </c>
      <c r="Z442" s="33" t="s">
        <v>2953</v>
      </c>
      <c r="AA442" s="33" t="s">
        <v>2953</v>
      </c>
      <c r="AB442" s="39" t="s">
        <v>25232</v>
      </c>
      <c r="AC442" s="29"/>
      <c r="AD442" s="29"/>
      <c r="AE442" s="29"/>
      <c r="AF442" s="137" t="s">
        <v>1201</v>
      </c>
      <c r="AG442" s="30">
        <f t="shared" si="65"/>
        <v>2</v>
      </c>
      <c r="AH442" s="31" t="str">
        <f t="shared" si="66"/>
        <v>HK-100021</v>
      </c>
      <c r="AI442" s="30">
        <v>4290350251</v>
      </c>
      <c r="AJ442" s="102">
        <f>IFERROR(VLOOKUP($C442,'分類(コード表)'!$A$3:$B$38,2,FALSE)*1000000000,0)+IFERROR(VLOOKUP($D442,'分類(コード表)'!$C$3:$D$293,2,FALSE)*1000000,0)+IFERROR(VLOOKUP($E442,'分類(コード表)'!$E$3:$F$353,2,FALSE)*1000,0)+IFERROR(VLOOKUP($F442,'分類(コード表)'!$G$3:$H$255,2,FALSE),0)</f>
        <v>4290350251</v>
      </c>
    </row>
    <row r="443" spans="1:36" s="30" customFormat="1" ht="27" customHeight="1" x14ac:dyDescent="0.15">
      <c r="A443" s="32" t="s">
        <v>149</v>
      </c>
      <c r="B443" s="33">
        <v>439</v>
      </c>
      <c r="C443" s="34" t="s">
        <v>11</v>
      </c>
      <c r="D443" s="34" t="s">
        <v>390</v>
      </c>
      <c r="E443" s="35" t="s">
        <v>390</v>
      </c>
      <c r="F443" s="34" t="s">
        <v>2850</v>
      </c>
      <c r="G443" s="34" t="s">
        <v>699</v>
      </c>
      <c r="H443" s="36" t="s">
        <v>1861</v>
      </c>
      <c r="I443" s="33">
        <v>12749728</v>
      </c>
      <c r="J443" s="33">
        <v>11520000</v>
      </c>
      <c r="K443" s="33" t="s">
        <v>2547</v>
      </c>
      <c r="L443" s="37">
        <f t="shared" si="64"/>
        <v>-0.10674722222222233</v>
      </c>
      <c r="M443" s="33"/>
      <c r="N443" s="33" t="s">
        <v>24776</v>
      </c>
      <c r="O443" s="33"/>
      <c r="P443" s="153" t="s">
        <v>29017</v>
      </c>
      <c r="Q443" s="33"/>
      <c r="R443" s="33"/>
      <c r="S443" s="33"/>
      <c r="T443" s="33" t="s">
        <v>2744</v>
      </c>
      <c r="U443" s="33" t="s">
        <v>2956</v>
      </c>
      <c r="V443" s="33" t="s">
        <v>2953</v>
      </c>
      <c r="W443" s="33" t="s">
        <v>2953</v>
      </c>
      <c r="X443" s="33" t="s">
        <v>2953</v>
      </c>
      <c r="Y443" s="33" t="s">
        <v>2953</v>
      </c>
      <c r="Z443" s="33" t="s">
        <v>2953</v>
      </c>
      <c r="AA443" s="33" t="s">
        <v>2953</v>
      </c>
      <c r="AB443" s="39" t="s">
        <v>25233</v>
      </c>
      <c r="AC443" s="29"/>
      <c r="AD443" s="29"/>
      <c r="AE443" s="29"/>
      <c r="AF443" s="137" t="s">
        <v>1218</v>
      </c>
      <c r="AG443" s="30">
        <f t="shared" si="65"/>
        <v>2</v>
      </c>
      <c r="AH443" s="31" t="str">
        <f t="shared" si="66"/>
        <v>HK-110012</v>
      </c>
      <c r="AI443" s="30">
        <v>4290350251</v>
      </c>
      <c r="AJ443" s="102">
        <f>IFERROR(VLOOKUP($C443,'分類(コード表)'!$A$3:$B$38,2,FALSE)*1000000000,0)+IFERROR(VLOOKUP($D443,'分類(コード表)'!$C$3:$D$293,2,FALSE)*1000000,0)+IFERROR(VLOOKUP($E443,'分類(コード表)'!$E$3:$F$353,2,FALSE)*1000,0)+IFERROR(VLOOKUP($F443,'分類(コード表)'!$G$3:$H$255,2,FALSE),0)</f>
        <v>4290350251</v>
      </c>
    </row>
    <row r="444" spans="1:36" s="30" customFormat="1" ht="27" customHeight="1" x14ac:dyDescent="0.15">
      <c r="A444" s="32" t="s">
        <v>149</v>
      </c>
      <c r="B444" s="33">
        <v>440</v>
      </c>
      <c r="C444" s="34" t="s">
        <v>11</v>
      </c>
      <c r="D444" s="34" t="s">
        <v>390</v>
      </c>
      <c r="E444" s="35" t="s">
        <v>390</v>
      </c>
      <c r="F444" s="34" t="s">
        <v>2850</v>
      </c>
      <c r="G444" s="34" t="s">
        <v>25234</v>
      </c>
      <c r="H444" s="36" t="s">
        <v>1966</v>
      </c>
      <c r="I444" s="33">
        <v>970020</v>
      </c>
      <c r="J444" s="33">
        <v>850000</v>
      </c>
      <c r="K444" s="33" t="s">
        <v>2595</v>
      </c>
      <c r="L444" s="37">
        <f t="shared" si="64"/>
        <v>-0.14119999999999999</v>
      </c>
      <c r="M444" s="33"/>
      <c r="N444" s="33" t="s">
        <v>24776</v>
      </c>
      <c r="O444" s="33"/>
      <c r="P444" s="153" t="s">
        <v>6199</v>
      </c>
      <c r="Q444" s="33"/>
      <c r="R444" s="33"/>
      <c r="S444" s="33"/>
      <c r="T444" s="33" t="s">
        <v>2744</v>
      </c>
      <c r="U444" s="33" t="s">
        <v>2953</v>
      </c>
      <c r="V444" s="33" t="s">
        <v>2953</v>
      </c>
      <c r="W444" s="33" t="s">
        <v>2953</v>
      </c>
      <c r="X444" s="33" t="s">
        <v>2953</v>
      </c>
      <c r="Y444" s="33" t="s">
        <v>2953</v>
      </c>
      <c r="Z444" s="33" t="s">
        <v>2953</v>
      </c>
      <c r="AA444" s="33" t="s">
        <v>2953</v>
      </c>
      <c r="AB444" s="39" t="s">
        <v>25235</v>
      </c>
      <c r="AC444" s="29"/>
      <c r="AD444" s="29"/>
      <c r="AE444" s="29"/>
      <c r="AF444" s="137" t="s">
        <v>6199</v>
      </c>
      <c r="AG444" s="30">
        <f t="shared" si="65"/>
        <v>2</v>
      </c>
      <c r="AH444" s="31" t="str">
        <f t="shared" si="66"/>
        <v>KK-090001</v>
      </c>
      <c r="AI444" s="30">
        <v>4290350251</v>
      </c>
      <c r="AJ444" s="102">
        <f>IFERROR(VLOOKUP($C444,'分類(コード表)'!$A$3:$B$38,2,FALSE)*1000000000,0)+IFERROR(VLOOKUP($D444,'分類(コード表)'!$C$3:$D$293,2,FALSE)*1000000,0)+IFERROR(VLOOKUP($E444,'分類(コード表)'!$E$3:$F$353,2,FALSE)*1000,0)+IFERROR(VLOOKUP($F444,'分類(コード表)'!$G$3:$H$255,2,FALSE),0)</f>
        <v>4290350251</v>
      </c>
    </row>
    <row r="445" spans="1:36" s="30" customFormat="1" ht="27" customHeight="1" x14ac:dyDescent="0.15">
      <c r="A445" s="32" t="s">
        <v>149</v>
      </c>
      <c r="B445" s="33">
        <v>441</v>
      </c>
      <c r="C445" s="34" t="s">
        <v>11</v>
      </c>
      <c r="D445" s="34" t="s">
        <v>390</v>
      </c>
      <c r="E445" s="35" t="s">
        <v>390</v>
      </c>
      <c r="F445" s="34" t="s">
        <v>2850</v>
      </c>
      <c r="G445" s="34" t="s">
        <v>25236</v>
      </c>
      <c r="H445" s="36" t="s">
        <v>2076</v>
      </c>
      <c r="I445" s="33">
        <v>646600</v>
      </c>
      <c r="J445" s="33">
        <v>660000</v>
      </c>
      <c r="K445" s="33" t="s">
        <v>2581</v>
      </c>
      <c r="L445" s="37">
        <f t="shared" si="64"/>
        <v>2.0303030303030267E-2</v>
      </c>
      <c r="M445" s="33"/>
      <c r="N445" s="33" t="s">
        <v>24776</v>
      </c>
      <c r="O445" s="33"/>
      <c r="P445" s="153" t="s">
        <v>7897</v>
      </c>
      <c r="Q445" s="33"/>
      <c r="R445" s="33"/>
      <c r="S445" s="33"/>
      <c r="T445" s="33" t="s">
        <v>2744</v>
      </c>
      <c r="U445" s="33" t="s">
        <v>2953</v>
      </c>
      <c r="V445" s="33" t="s">
        <v>2953</v>
      </c>
      <c r="W445" s="33" t="s">
        <v>2954</v>
      </c>
      <c r="X445" s="33" t="s">
        <v>2953</v>
      </c>
      <c r="Y445" s="33" t="s">
        <v>2953</v>
      </c>
      <c r="Z445" s="33" t="s">
        <v>2953</v>
      </c>
      <c r="AA445" s="33" t="s">
        <v>2953</v>
      </c>
      <c r="AB445" s="39" t="s">
        <v>25237</v>
      </c>
      <c r="AC445" s="29"/>
      <c r="AD445" s="29"/>
      <c r="AE445" s="29"/>
      <c r="AF445" s="137" t="s">
        <v>7897</v>
      </c>
      <c r="AG445" s="30">
        <f t="shared" si="65"/>
        <v>2</v>
      </c>
      <c r="AH445" s="31" t="str">
        <f t="shared" si="66"/>
        <v>KT-090011</v>
      </c>
      <c r="AI445" s="30">
        <v>4290350251</v>
      </c>
      <c r="AJ445" s="102">
        <f>IFERROR(VLOOKUP($C445,'分類(コード表)'!$A$3:$B$38,2,FALSE)*1000000000,0)+IFERROR(VLOOKUP($D445,'分類(コード表)'!$C$3:$D$293,2,FALSE)*1000000,0)+IFERROR(VLOOKUP($E445,'分類(コード表)'!$E$3:$F$353,2,FALSE)*1000,0)+IFERROR(VLOOKUP($F445,'分類(コード表)'!$G$3:$H$255,2,FALSE),0)</f>
        <v>4290350251</v>
      </c>
    </row>
    <row r="446" spans="1:36" s="30" customFormat="1" ht="27" customHeight="1" x14ac:dyDescent="0.15">
      <c r="A446" s="32" t="s">
        <v>149</v>
      </c>
      <c r="B446" s="33">
        <v>442</v>
      </c>
      <c r="C446" s="34" t="s">
        <v>11</v>
      </c>
      <c r="D446" s="34" t="s">
        <v>390</v>
      </c>
      <c r="E446" s="35" t="s">
        <v>390</v>
      </c>
      <c r="F446" s="34" t="s">
        <v>2850</v>
      </c>
      <c r="G446" s="34" t="s">
        <v>861</v>
      </c>
      <c r="H446" s="36" t="s">
        <v>2164</v>
      </c>
      <c r="I446" s="33">
        <v>977800</v>
      </c>
      <c r="J446" s="33">
        <v>1250200</v>
      </c>
      <c r="K446" s="33" t="s">
        <v>2504</v>
      </c>
      <c r="L446" s="37">
        <f t="shared" si="64"/>
        <v>0.2178851383778595</v>
      </c>
      <c r="M446" s="33"/>
      <c r="N446" s="33" t="s">
        <v>24776</v>
      </c>
      <c r="O446" s="33"/>
      <c r="P446" s="153" t="s">
        <v>1430</v>
      </c>
      <c r="Q446" s="33"/>
      <c r="R446" s="33"/>
      <c r="S446" s="33"/>
      <c r="T446" s="33" t="s">
        <v>2744</v>
      </c>
      <c r="U446" s="33" t="s">
        <v>2954</v>
      </c>
      <c r="V446" s="33" t="s">
        <v>2953</v>
      </c>
      <c r="W446" s="33" t="s">
        <v>2953</v>
      </c>
      <c r="X446" s="33" t="s">
        <v>2953</v>
      </c>
      <c r="Y446" s="33" t="s">
        <v>2953</v>
      </c>
      <c r="Z446" s="33" t="s">
        <v>2953</v>
      </c>
      <c r="AA446" s="33" t="s">
        <v>2953</v>
      </c>
      <c r="AB446" s="39" t="s">
        <v>25238</v>
      </c>
      <c r="AC446" s="29"/>
      <c r="AD446" s="29"/>
      <c r="AE446" s="29"/>
      <c r="AF446" s="137" t="s">
        <v>1430</v>
      </c>
      <c r="AG446" s="30">
        <f t="shared" si="65"/>
        <v>2</v>
      </c>
      <c r="AH446" s="31" t="str">
        <f t="shared" si="66"/>
        <v>KT-120021</v>
      </c>
      <c r="AI446" s="30">
        <v>4290350251</v>
      </c>
      <c r="AJ446" s="102">
        <f>IFERROR(VLOOKUP($C446,'分類(コード表)'!$A$3:$B$38,2,FALSE)*1000000000,0)+IFERROR(VLOOKUP($D446,'分類(コード表)'!$C$3:$D$293,2,FALSE)*1000000,0)+IFERROR(VLOOKUP($E446,'分類(コード表)'!$E$3:$F$353,2,FALSE)*1000,0)+IFERROR(VLOOKUP($F446,'分類(コード表)'!$G$3:$H$255,2,FALSE),0)</f>
        <v>4290350251</v>
      </c>
    </row>
    <row r="447" spans="1:36" s="30" customFormat="1" ht="27" customHeight="1" x14ac:dyDescent="0.15">
      <c r="A447" s="32" t="s">
        <v>149</v>
      </c>
      <c r="B447" s="33">
        <v>443</v>
      </c>
      <c r="C447" s="34" t="s">
        <v>11</v>
      </c>
      <c r="D447" s="34" t="s">
        <v>390</v>
      </c>
      <c r="E447" s="35" t="s">
        <v>390</v>
      </c>
      <c r="F447" s="34" t="s">
        <v>2850</v>
      </c>
      <c r="G447" s="34" t="s">
        <v>987</v>
      </c>
      <c r="H447" s="36" t="s">
        <v>2311</v>
      </c>
      <c r="I447" s="33">
        <v>566610</v>
      </c>
      <c r="J447" s="33">
        <v>593495</v>
      </c>
      <c r="K447" s="33" t="s">
        <v>2449</v>
      </c>
      <c r="L447" s="37">
        <f t="shared" si="64"/>
        <v>4.5299454923798832E-2</v>
      </c>
      <c r="M447" s="33"/>
      <c r="N447" s="33" t="s">
        <v>24776</v>
      </c>
      <c r="O447" s="33"/>
      <c r="P447" s="153" t="s">
        <v>35634</v>
      </c>
      <c r="Q447" s="33"/>
      <c r="R447" s="33"/>
      <c r="S447" s="33"/>
      <c r="T447" s="33" t="s">
        <v>2744</v>
      </c>
      <c r="U447" s="33" t="s">
        <v>2953</v>
      </c>
      <c r="V447" s="33" t="s">
        <v>2953</v>
      </c>
      <c r="W447" s="33" t="s">
        <v>2954</v>
      </c>
      <c r="X447" s="33" t="s">
        <v>2953</v>
      </c>
      <c r="Y447" s="33" t="s">
        <v>2953</v>
      </c>
      <c r="Z447" s="33" t="s">
        <v>2953</v>
      </c>
      <c r="AA447" s="33" t="s">
        <v>2953</v>
      </c>
      <c r="AB447" s="39" t="s">
        <v>25239</v>
      </c>
      <c r="AC447" s="29"/>
      <c r="AD447" s="29"/>
      <c r="AE447" s="29"/>
      <c r="AF447" s="137" t="s">
        <v>1549</v>
      </c>
      <c r="AG447" s="30">
        <f t="shared" si="65"/>
        <v>2</v>
      </c>
      <c r="AH447" s="31" t="str">
        <f t="shared" si="66"/>
        <v>QS-110040</v>
      </c>
      <c r="AI447" s="30">
        <v>4290350251</v>
      </c>
      <c r="AJ447" s="102">
        <f>IFERROR(VLOOKUP($C447,'分類(コード表)'!$A$3:$B$38,2,FALSE)*1000000000,0)+IFERROR(VLOOKUP($D447,'分類(コード表)'!$C$3:$D$293,2,FALSE)*1000000,0)+IFERROR(VLOOKUP($E447,'分類(コード表)'!$E$3:$F$353,2,FALSE)*1000,0)+IFERROR(VLOOKUP($F447,'分類(コード表)'!$G$3:$H$255,2,FALSE),0)</f>
        <v>4290350251</v>
      </c>
    </row>
    <row r="448" spans="1:36" s="30" customFormat="1" ht="27" customHeight="1" x14ac:dyDescent="0.15">
      <c r="A448" s="32" t="s">
        <v>149</v>
      </c>
      <c r="B448" s="33">
        <v>444</v>
      </c>
      <c r="C448" s="34" t="s">
        <v>11</v>
      </c>
      <c r="D448" s="34" t="s">
        <v>390</v>
      </c>
      <c r="E448" s="35" t="s">
        <v>390</v>
      </c>
      <c r="F448" s="34" t="s">
        <v>2850</v>
      </c>
      <c r="G448" s="34" t="s">
        <v>990</v>
      </c>
      <c r="H448" s="36" t="s">
        <v>2314</v>
      </c>
      <c r="I448" s="33">
        <v>1980</v>
      </c>
      <c r="J448" s="33">
        <v>960</v>
      </c>
      <c r="K448" s="33" t="s">
        <v>2438</v>
      </c>
      <c r="L448" s="37">
        <f t="shared" si="64"/>
        <v>-1.0625</v>
      </c>
      <c r="M448" s="33"/>
      <c r="N448" s="33" t="s">
        <v>24776</v>
      </c>
      <c r="O448" s="33"/>
      <c r="P448" s="153" t="s">
        <v>1552</v>
      </c>
      <c r="Q448" s="33"/>
      <c r="R448" s="33"/>
      <c r="S448" s="33"/>
      <c r="T448" s="33" t="s">
        <v>2744</v>
      </c>
      <c r="U448" s="33" t="s">
        <v>2953</v>
      </c>
      <c r="V448" s="33" t="s">
        <v>2953</v>
      </c>
      <c r="W448" s="33" t="s">
        <v>2954</v>
      </c>
      <c r="X448" s="33" t="s">
        <v>2953</v>
      </c>
      <c r="Y448" s="33" t="s">
        <v>2953</v>
      </c>
      <c r="Z448" s="33" t="s">
        <v>2953</v>
      </c>
      <c r="AA448" s="33" t="s">
        <v>2953</v>
      </c>
      <c r="AB448" s="39" t="s">
        <v>25240</v>
      </c>
      <c r="AC448" s="29"/>
      <c r="AD448" s="29"/>
      <c r="AE448" s="29"/>
      <c r="AF448" s="137" t="s">
        <v>1552</v>
      </c>
      <c r="AG448" s="30">
        <f t="shared" si="65"/>
        <v>2</v>
      </c>
      <c r="AH448" s="31" t="str">
        <f t="shared" si="66"/>
        <v>QS-120011</v>
      </c>
      <c r="AI448" s="30">
        <v>4290350251</v>
      </c>
      <c r="AJ448" s="102">
        <f>IFERROR(VLOOKUP($C448,'分類(コード表)'!$A$3:$B$38,2,FALSE)*1000000000,0)+IFERROR(VLOOKUP($D448,'分類(コード表)'!$C$3:$D$293,2,FALSE)*1000000,0)+IFERROR(VLOOKUP($E448,'分類(コード表)'!$E$3:$F$353,2,FALSE)*1000,0)+IFERROR(VLOOKUP($F448,'分類(コード表)'!$G$3:$H$255,2,FALSE),0)</f>
        <v>4290350251</v>
      </c>
    </row>
    <row r="449" spans="1:36" s="30" customFormat="1" ht="27" customHeight="1" x14ac:dyDescent="0.15">
      <c r="A449" s="32" t="s">
        <v>149</v>
      </c>
      <c r="B449" s="33">
        <v>445</v>
      </c>
      <c r="C449" s="34" t="s">
        <v>11</v>
      </c>
      <c r="D449" s="34" t="s">
        <v>390</v>
      </c>
      <c r="E449" s="34" t="s">
        <v>390</v>
      </c>
      <c r="F449" s="34" t="s">
        <v>2850</v>
      </c>
      <c r="G449" s="34" t="s">
        <v>21810</v>
      </c>
      <c r="H449" s="34" t="s">
        <v>21811</v>
      </c>
      <c r="I449" s="33">
        <v>818400</v>
      </c>
      <c r="J449" s="33">
        <v>1372800</v>
      </c>
      <c r="K449" s="33" t="s">
        <v>22065</v>
      </c>
      <c r="L449" s="37">
        <f t="shared" si="64"/>
        <v>0.40384615384615385</v>
      </c>
      <c r="M449" s="33"/>
      <c r="N449" s="33" t="s">
        <v>24776</v>
      </c>
      <c r="O449" s="33"/>
      <c r="P449" s="153" t="s">
        <v>3008</v>
      </c>
      <c r="Q449" s="33" t="s">
        <v>578</v>
      </c>
      <c r="R449" s="33"/>
      <c r="S449" s="33"/>
      <c r="T449" s="33" t="s">
        <v>2744</v>
      </c>
      <c r="U449" s="97" t="s">
        <v>2954</v>
      </c>
      <c r="V449" s="97" t="s">
        <v>2954</v>
      </c>
      <c r="W449" s="97" t="s">
        <v>2954</v>
      </c>
      <c r="X449" s="97" t="s">
        <v>2954</v>
      </c>
      <c r="Y449" s="97" t="s">
        <v>2954</v>
      </c>
      <c r="Z449" s="97" t="s">
        <v>2954</v>
      </c>
      <c r="AA449" s="97" t="s">
        <v>2954</v>
      </c>
      <c r="AB449" s="126" t="s">
        <v>25241</v>
      </c>
      <c r="AC449" s="29"/>
      <c r="AD449" s="29"/>
      <c r="AE449" s="29"/>
      <c r="AF449" s="137" t="s">
        <v>3008</v>
      </c>
      <c r="AG449" s="30">
        <f t="shared" si="65"/>
        <v>2</v>
      </c>
      <c r="AH449" s="31" t="str">
        <f t="shared" si="66"/>
        <v>TH-170007</v>
      </c>
      <c r="AI449" s="30">
        <v>4290350251</v>
      </c>
      <c r="AJ449" s="102">
        <f>IFERROR(VLOOKUP($C449,'分類(コード表)'!$A$3:$B$38,2,FALSE)*1000000000,0)+IFERROR(VLOOKUP($D449,'分類(コード表)'!$C$3:$D$293,2,FALSE)*1000000,0)+IFERROR(VLOOKUP($E449,'分類(コード表)'!$E$3:$F$353,2,FALSE)*1000,0)+IFERROR(VLOOKUP($F449,'分類(コード表)'!$G$3:$H$255,2,FALSE),0)</f>
        <v>4290350251</v>
      </c>
    </row>
    <row r="450" spans="1:36" s="30" customFormat="1" ht="27" customHeight="1" x14ac:dyDescent="0.15">
      <c r="A450" s="32" t="s">
        <v>149</v>
      </c>
      <c r="B450" s="33">
        <v>446</v>
      </c>
      <c r="C450" s="34" t="s">
        <v>11</v>
      </c>
      <c r="D450" s="34" t="s">
        <v>390</v>
      </c>
      <c r="E450" s="34" t="s">
        <v>390</v>
      </c>
      <c r="F450" s="34" t="s">
        <v>2850</v>
      </c>
      <c r="G450" s="34" t="s">
        <v>15837</v>
      </c>
      <c r="H450" s="34" t="s">
        <v>15838</v>
      </c>
      <c r="I450" s="33">
        <v>86250</v>
      </c>
      <c r="J450" s="33">
        <v>30244</v>
      </c>
      <c r="K450" s="33" t="s">
        <v>22098</v>
      </c>
      <c r="L450" s="37">
        <f t="shared" si="64"/>
        <v>-1.8518053167570425</v>
      </c>
      <c r="M450" s="33"/>
      <c r="N450" s="33" t="s">
        <v>24776</v>
      </c>
      <c r="O450" s="33"/>
      <c r="P450" s="153" t="s">
        <v>3069</v>
      </c>
      <c r="Q450" s="33" t="s">
        <v>503</v>
      </c>
      <c r="R450" s="33"/>
      <c r="S450" s="33"/>
      <c r="T450" s="33" t="s">
        <v>2744</v>
      </c>
      <c r="U450" s="97" t="s">
        <v>2956</v>
      </c>
      <c r="V450" s="97" t="s">
        <v>2953</v>
      </c>
      <c r="W450" s="97" t="s">
        <v>2954</v>
      </c>
      <c r="X450" s="97" t="s">
        <v>2953</v>
      </c>
      <c r="Y450" s="97" t="s">
        <v>2954</v>
      </c>
      <c r="Z450" s="97" t="s">
        <v>2953</v>
      </c>
      <c r="AA450" s="97" t="s">
        <v>2953</v>
      </c>
      <c r="AB450" s="126" t="s">
        <v>25242</v>
      </c>
      <c r="AC450" s="29"/>
      <c r="AD450" s="29"/>
      <c r="AE450" s="29"/>
      <c r="AF450" s="137" t="s">
        <v>3069</v>
      </c>
      <c r="AG450" s="30">
        <f t="shared" si="65"/>
        <v>2</v>
      </c>
      <c r="AH450" s="31" t="str">
        <f t="shared" si="66"/>
        <v>KK-160022</v>
      </c>
      <c r="AI450" s="30">
        <v>4290350251</v>
      </c>
      <c r="AJ450" s="102">
        <f>IFERROR(VLOOKUP($C450,'分類(コード表)'!$A$3:$B$38,2,FALSE)*1000000000,0)+IFERROR(VLOOKUP($D450,'分類(コード表)'!$C$3:$D$293,2,FALSE)*1000000,0)+IFERROR(VLOOKUP($E450,'分類(コード表)'!$E$3:$F$353,2,FALSE)*1000,0)+IFERROR(VLOOKUP($F450,'分類(コード表)'!$G$3:$H$255,2,FALSE),0)</f>
        <v>4290350251</v>
      </c>
    </row>
    <row r="451" spans="1:36" s="30" customFormat="1" ht="27" customHeight="1" x14ac:dyDescent="0.15">
      <c r="A451" s="32" t="s">
        <v>149</v>
      </c>
      <c r="B451" s="33">
        <v>447</v>
      </c>
      <c r="C451" s="34" t="s">
        <v>11</v>
      </c>
      <c r="D451" s="34" t="s">
        <v>390</v>
      </c>
      <c r="E451" s="34" t="s">
        <v>390</v>
      </c>
      <c r="F451" s="34" t="s">
        <v>2850</v>
      </c>
      <c r="G451" s="34" t="s">
        <v>17801</v>
      </c>
      <c r="H451" s="34" t="s">
        <v>17802</v>
      </c>
      <c r="I451" s="33">
        <v>4475600</v>
      </c>
      <c r="J451" s="33">
        <v>4745100</v>
      </c>
      <c r="K451" s="33" t="s">
        <v>22128</v>
      </c>
      <c r="L451" s="37">
        <f t="shared" si="64"/>
        <v>5.6795431076268166E-2</v>
      </c>
      <c r="M451" s="33"/>
      <c r="N451" s="33" t="s">
        <v>24776</v>
      </c>
      <c r="O451" s="33"/>
      <c r="P451" s="153" t="s">
        <v>3127</v>
      </c>
      <c r="Q451" s="33" t="s">
        <v>503</v>
      </c>
      <c r="R451" s="33"/>
      <c r="S451" s="33"/>
      <c r="T451" s="33" t="s">
        <v>2744</v>
      </c>
      <c r="U451" s="97" t="s">
        <v>2953</v>
      </c>
      <c r="V451" s="97" t="s">
        <v>2953</v>
      </c>
      <c r="W451" s="97" t="s">
        <v>2954</v>
      </c>
      <c r="X451" s="97" t="s">
        <v>2953</v>
      </c>
      <c r="Y451" s="97" t="s">
        <v>2954</v>
      </c>
      <c r="Z451" s="97" t="s">
        <v>2954</v>
      </c>
      <c r="AA451" s="97" t="s">
        <v>2953</v>
      </c>
      <c r="AB451" s="126" t="s">
        <v>25243</v>
      </c>
      <c r="AC451" s="29"/>
      <c r="AD451" s="29"/>
      <c r="AE451" s="29"/>
      <c r="AF451" s="137" t="s">
        <v>3127</v>
      </c>
      <c r="AG451" s="30">
        <f t="shared" si="65"/>
        <v>2</v>
      </c>
      <c r="AH451" s="31" t="str">
        <f t="shared" si="66"/>
        <v>KT-150031</v>
      </c>
      <c r="AI451" s="30">
        <v>4290350251</v>
      </c>
      <c r="AJ451" s="102">
        <f>IFERROR(VLOOKUP($C451,'分類(コード表)'!$A$3:$B$38,2,FALSE)*1000000000,0)+IFERROR(VLOOKUP($D451,'分類(コード表)'!$C$3:$D$293,2,FALSE)*1000000,0)+IFERROR(VLOOKUP($E451,'分類(コード表)'!$E$3:$F$353,2,FALSE)*1000,0)+IFERROR(VLOOKUP($F451,'分類(コード表)'!$G$3:$H$255,2,FALSE),0)</f>
        <v>4290350251</v>
      </c>
    </row>
    <row r="452" spans="1:36" s="30" customFormat="1" ht="27" customHeight="1" x14ac:dyDescent="0.15">
      <c r="A452" s="32" t="s">
        <v>149</v>
      </c>
      <c r="B452" s="33">
        <v>448</v>
      </c>
      <c r="C452" s="34" t="s">
        <v>11</v>
      </c>
      <c r="D452" s="34" t="s">
        <v>390</v>
      </c>
      <c r="E452" s="34" t="s">
        <v>390</v>
      </c>
      <c r="F452" s="34" t="s">
        <v>2850</v>
      </c>
      <c r="G452" s="34" t="s">
        <v>21844</v>
      </c>
      <c r="H452" s="34" t="s">
        <v>21845</v>
      </c>
      <c r="I452" s="33">
        <v>4245500</v>
      </c>
      <c r="J452" s="33">
        <v>4586000</v>
      </c>
      <c r="K452" s="33" t="s">
        <v>30906</v>
      </c>
      <c r="L452" s="37">
        <f t="shared" si="64"/>
        <v>7.4247710423026581E-2</v>
      </c>
      <c r="M452" s="33"/>
      <c r="N452" s="33" t="s">
        <v>24776</v>
      </c>
      <c r="O452" s="33" t="s">
        <v>24776</v>
      </c>
      <c r="P452" s="153" t="s">
        <v>26889</v>
      </c>
      <c r="Q452" s="33"/>
      <c r="R452" s="33"/>
      <c r="S452" s="33"/>
      <c r="T452" s="33" t="s">
        <v>2744</v>
      </c>
      <c r="U452" s="97" t="s">
        <v>37309</v>
      </c>
      <c r="V452" s="97" t="s">
        <v>37308</v>
      </c>
      <c r="W452" s="97" t="s">
        <v>37308</v>
      </c>
      <c r="X452" s="97" t="s">
        <v>37309</v>
      </c>
      <c r="Y452" s="97" t="s">
        <v>37308</v>
      </c>
      <c r="Z452" s="97" t="s">
        <v>37309</v>
      </c>
      <c r="AA452" s="97" t="s">
        <v>37309</v>
      </c>
      <c r="AB452" s="126" t="s">
        <v>37328</v>
      </c>
      <c r="AC452" s="29"/>
      <c r="AD452" s="29"/>
      <c r="AE452" s="29"/>
      <c r="AF452" s="137" t="s">
        <v>26889</v>
      </c>
      <c r="AG452" s="30">
        <f t="shared" ref="AG452" si="69">LEN(LEFT(AF452,FIND("-",AF452)-1))</f>
        <v>2</v>
      </c>
      <c r="AH452" s="31" t="str">
        <f t="shared" ref="AH452" si="70">LEFT(AF452,FIND("-",AF452)+6)</f>
        <v>TH-180010</v>
      </c>
      <c r="AJ452" s="102"/>
    </row>
    <row r="453" spans="1:36" s="30" customFormat="1" ht="27" customHeight="1" x14ac:dyDescent="0.15">
      <c r="A453" s="32" t="s">
        <v>149</v>
      </c>
      <c r="B453" s="33">
        <v>449</v>
      </c>
      <c r="C453" s="34" t="s">
        <v>11</v>
      </c>
      <c r="D453" s="34" t="s">
        <v>390</v>
      </c>
      <c r="E453" s="34" t="s">
        <v>390</v>
      </c>
      <c r="F453" s="34" t="s">
        <v>171</v>
      </c>
      <c r="G453" s="34" t="s">
        <v>15965</v>
      </c>
      <c r="H453" s="34" t="s">
        <v>15966</v>
      </c>
      <c r="I453" s="33">
        <v>14900</v>
      </c>
      <c r="J453" s="33">
        <v>12900</v>
      </c>
      <c r="K453" s="33" t="s">
        <v>22068</v>
      </c>
      <c r="L453" s="37">
        <f t="shared" si="64"/>
        <v>-0.15503875968992253</v>
      </c>
      <c r="M453" s="33"/>
      <c r="N453" s="33" t="s">
        <v>24776</v>
      </c>
      <c r="O453" s="33"/>
      <c r="P453" s="153" t="s">
        <v>3017</v>
      </c>
      <c r="Q453" s="33" t="s">
        <v>503</v>
      </c>
      <c r="R453" s="33"/>
      <c r="S453" s="33"/>
      <c r="T453" s="33" t="s">
        <v>2744</v>
      </c>
      <c r="U453" s="97" t="s">
        <v>2956</v>
      </c>
      <c r="V453" s="97" t="s">
        <v>2953</v>
      </c>
      <c r="W453" s="97" t="s">
        <v>2954</v>
      </c>
      <c r="X453" s="97" t="s">
        <v>2953</v>
      </c>
      <c r="Y453" s="97" t="s">
        <v>2954</v>
      </c>
      <c r="Z453" s="97" t="s">
        <v>2953</v>
      </c>
      <c r="AA453" s="97" t="s">
        <v>2953</v>
      </c>
      <c r="AB453" s="126" t="s">
        <v>25244</v>
      </c>
      <c r="AC453" s="29"/>
      <c r="AD453" s="29"/>
      <c r="AE453" s="29"/>
      <c r="AF453" s="137" t="s">
        <v>3017</v>
      </c>
      <c r="AG453" s="30">
        <f t="shared" si="65"/>
        <v>2</v>
      </c>
      <c r="AH453" s="31" t="str">
        <f t="shared" si="66"/>
        <v>KK-170028</v>
      </c>
      <c r="AI453" s="30">
        <v>4290350252</v>
      </c>
      <c r="AJ453" s="102">
        <f>IFERROR(VLOOKUP($C453,'分類(コード表)'!$A$3:$B$38,2,FALSE)*1000000000,0)+IFERROR(VLOOKUP($D453,'分類(コード表)'!$C$3:$D$293,2,FALSE)*1000000,0)+IFERROR(VLOOKUP($E453,'分類(コード表)'!$E$3:$F$353,2,FALSE)*1000,0)+IFERROR(VLOOKUP($F453,'分類(コード表)'!$G$3:$H$255,2,FALSE),0)</f>
        <v>4290350252</v>
      </c>
    </row>
    <row r="454" spans="1:36" s="30" customFormat="1" ht="27" customHeight="1" x14ac:dyDescent="0.15">
      <c r="A454" s="32" t="s">
        <v>149</v>
      </c>
      <c r="B454" s="33">
        <v>450</v>
      </c>
      <c r="C454" s="34" t="s">
        <v>11</v>
      </c>
      <c r="D454" s="34" t="s">
        <v>390</v>
      </c>
      <c r="E454" s="34" t="s">
        <v>390</v>
      </c>
      <c r="F454" s="34" t="s">
        <v>171</v>
      </c>
      <c r="G454" s="34" t="s">
        <v>18474</v>
      </c>
      <c r="H454" s="34" t="s">
        <v>18475</v>
      </c>
      <c r="I454" s="33">
        <v>1217500</v>
      </c>
      <c r="J454" s="33">
        <v>3401260</v>
      </c>
      <c r="K454" s="33" t="s">
        <v>24468</v>
      </c>
      <c r="L454" s="37">
        <f t="shared" si="64"/>
        <v>0.64204441883302077</v>
      </c>
      <c r="M454" s="33"/>
      <c r="N454" s="33"/>
      <c r="O454" s="33"/>
      <c r="P454" s="153" t="s">
        <v>22419</v>
      </c>
      <c r="Q454" s="33" t="s">
        <v>578</v>
      </c>
      <c r="R454" s="33" t="s">
        <v>503</v>
      </c>
      <c r="S454" s="33" t="s">
        <v>503</v>
      </c>
      <c r="T454" s="33" t="s">
        <v>381</v>
      </c>
      <c r="U454" s="97" t="s">
        <v>2954</v>
      </c>
      <c r="V454" s="97" t="s">
        <v>571</v>
      </c>
      <c r="W454" s="97" t="s">
        <v>2954</v>
      </c>
      <c r="X454" s="97" t="s">
        <v>2954</v>
      </c>
      <c r="Y454" s="97" t="s">
        <v>2954</v>
      </c>
      <c r="Z454" s="97" t="s">
        <v>571</v>
      </c>
      <c r="AA454" s="97" t="s">
        <v>2954</v>
      </c>
      <c r="AB454" s="126" t="s">
        <v>25245</v>
      </c>
      <c r="AC454" s="29"/>
      <c r="AD454" s="29"/>
      <c r="AE454" s="29"/>
      <c r="AF454" s="137" t="s">
        <v>22419</v>
      </c>
      <c r="AG454" s="30">
        <f t="shared" si="65"/>
        <v>2</v>
      </c>
      <c r="AH454" s="31" t="str">
        <f t="shared" si="66"/>
        <v>KT-180034</v>
      </c>
      <c r="AI454" s="30">
        <v>4290350252</v>
      </c>
      <c r="AJ454" s="102">
        <f>IFERROR(VLOOKUP($C454,'分類(コード表)'!$A$3:$B$38,2,FALSE)*1000000000,0)+IFERROR(VLOOKUP($D454,'分類(コード表)'!$C$3:$D$293,2,FALSE)*1000000,0)+IFERROR(VLOOKUP($E454,'分類(コード表)'!$E$3:$F$353,2,FALSE)*1000,0)+IFERROR(VLOOKUP($F454,'分類(コード表)'!$G$3:$H$255,2,FALSE),0)</f>
        <v>4290350252</v>
      </c>
    </row>
    <row r="455" spans="1:36" s="30" customFormat="1" ht="27" customHeight="1" x14ac:dyDescent="0.15">
      <c r="A455" s="32" t="s">
        <v>149</v>
      </c>
      <c r="B455" s="33">
        <v>451</v>
      </c>
      <c r="C455" s="34" t="s">
        <v>11</v>
      </c>
      <c r="D455" s="34" t="s">
        <v>390</v>
      </c>
      <c r="E455" s="34" t="s">
        <v>390</v>
      </c>
      <c r="F455" s="34" t="s">
        <v>150</v>
      </c>
      <c r="G455" s="34" t="s">
        <v>17612</v>
      </c>
      <c r="H455" s="34" t="s">
        <v>17613</v>
      </c>
      <c r="I455" s="33">
        <v>1707000</v>
      </c>
      <c r="J455" s="33">
        <v>1710980</v>
      </c>
      <c r="K455" s="33" t="s">
        <v>22156</v>
      </c>
      <c r="L455" s="37">
        <f t="shared" si="64"/>
        <v>2.3261522636149889E-3</v>
      </c>
      <c r="M455" s="33"/>
      <c r="N455" s="33" t="s">
        <v>24776</v>
      </c>
      <c r="O455" s="33"/>
      <c r="P455" s="153" t="s">
        <v>3204</v>
      </c>
      <c r="Q455" s="33" t="s">
        <v>503</v>
      </c>
      <c r="R455" s="33"/>
      <c r="S455" s="33"/>
      <c r="T455" s="33" t="s">
        <v>2744</v>
      </c>
      <c r="U455" s="97" t="s">
        <v>2953</v>
      </c>
      <c r="V455" s="97" t="s">
        <v>2953</v>
      </c>
      <c r="W455" s="97" t="s">
        <v>2954</v>
      </c>
      <c r="X455" s="97" t="s">
        <v>2953</v>
      </c>
      <c r="Y455" s="97" t="s">
        <v>2954</v>
      </c>
      <c r="Z455" s="97" t="s">
        <v>2953</v>
      </c>
      <c r="AA455" s="97" t="s">
        <v>2953</v>
      </c>
      <c r="AB455" s="126" t="s">
        <v>25246</v>
      </c>
      <c r="AC455" s="29"/>
      <c r="AD455" s="29"/>
      <c r="AE455" s="29"/>
      <c r="AF455" s="137" t="s">
        <v>3204</v>
      </c>
      <c r="AG455" s="30">
        <f t="shared" si="65"/>
        <v>2</v>
      </c>
      <c r="AH455" s="31" t="str">
        <f t="shared" si="66"/>
        <v>KT-130081</v>
      </c>
      <c r="AI455" s="30">
        <v>4290350253</v>
      </c>
      <c r="AJ455" s="102">
        <f>IFERROR(VLOOKUP($C455,'分類(コード表)'!$A$3:$B$38,2,FALSE)*1000000000,0)+IFERROR(VLOOKUP($D455,'分類(コード表)'!$C$3:$D$293,2,FALSE)*1000000,0)+IFERROR(VLOOKUP($E455,'分類(コード表)'!$E$3:$F$353,2,FALSE)*1000,0)+IFERROR(VLOOKUP($F455,'分類(コード表)'!$G$3:$H$255,2,FALSE),0)</f>
        <v>4290350253</v>
      </c>
    </row>
    <row r="456" spans="1:36" s="30" customFormat="1" ht="27" customHeight="1" x14ac:dyDescent="0.15">
      <c r="A456" s="32" t="s">
        <v>149</v>
      </c>
      <c r="B456" s="33">
        <v>452</v>
      </c>
      <c r="C456" s="34" t="s">
        <v>11</v>
      </c>
      <c r="D456" s="34" t="s">
        <v>150</v>
      </c>
      <c r="E456" s="34"/>
      <c r="F456" s="34"/>
      <c r="G456" s="34" t="s">
        <v>730</v>
      </c>
      <c r="H456" s="34" t="s">
        <v>218</v>
      </c>
      <c r="I456" s="33">
        <v>3500000</v>
      </c>
      <c r="J456" s="33">
        <v>12570000</v>
      </c>
      <c r="K456" s="33" t="s">
        <v>2441</v>
      </c>
      <c r="L456" s="37">
        <f t="shared" si="64"/>
        <v>0.72155926809864757</v>
      </c>
      <c r="M456" s="33"/>
      <c r="N456" s="33" t="s">
        <v>24776</v>
      </c>
      <c r="O456" s="33"/>
      <c r="P456" s="153" t="s">
        <v>29099</v>
      </c>
      <c r="Q456" s="33"/>
      <c r="R456" s="33"/>
      <c r="S456" s="33"/>
      <c r="T456" s="33" t="s">
        <v>2744</v>
      </c>
      <c r="U456" s="97" t="s">
        <v>571</v>
      </c>
      <c r="V456" s="97" t="s">
        <v>571</v>
      </c>
      <c r="W456" s="97" t="s">
        <v>571</v>
      </c>
      <c r="X456" s="97" t="s">
        <v>571</v>
      </c>
      <c r="Y456" s="97" t="s">
        <v>571</v>
      </c>
      <c r="Z456" s="97" t="s">
        <v>571</v>
      </c>
      <c r="AA456" s="97" t="s">
        <v>571</v>
      </c>
      <c r="AB456" s="126" t="s">
        <v>25247</v>
      </c>
      <c r="AC456" s="29"/>
      <c r="AD456" s="29"/>
      <c r="AE456" s="29"/>
      <c r="AF456" s="137" t="s">
        <v>1249</v>
      </c>
      <c r="AG456" s="30">
        <f t="shared" si="65"/>
        <v>2</v>
      </c>
      <c r="AH456" s="31" t="str">
        <f t="shared" si="66"/>
        <v>HK-130003</v>
      </c>
      <c r="AI456" s="30">
        <v>4291000000</v>
      </c>
      <c r="AJ456" s="102">
        <f>IFERROR(VLOOKUP($C456,'分類(コード表)'!$A$3:$B$38,2,FALSE)*1000000000,0)+IFERROR(VLOOKUP($D456,'分類(コード表)'!$C$3:$D$293,2,FALSE)*1000000,0)+IFERROR(VLOOKUP($E456,'分類(コード表)'!$E$3:$F$353,2,FALSE)*1000,0)+IFERROR(VLOOKUP($F456,'分類(コード表)'!$G$3:$H$255,2,FALSE),0)</f>
        <v>4291000000</v>
      </c>
    </row>
    <row r="457" spans="1:36" s="30" customFormat="1" ht="27" customHeight="1" x14ac:dyDescent="0.15">
      <c r="A457" s="32" t="s">
        <v>149</v>
      </c>
      <c r="B457" s="33">
        <v>453</v>
      </c>
      <c r="C457" s="34" t="s">
        <v>11</v>
      </c>
      <c r="D457" s="34" t="s">
        <v>150</v>
      </c>
      <c r="E457" s="35"/>
      <c r="F457" s="33"/>
      <c r="G457" s="34" t="s">
        <v>17987</v>
      </c>
      <c r="H457" s="36" t="s">
        <v>16664</v>
      </c>
      <c r="I457" s="33">
        <v>1135530</v>
      </c>
      <c r="J457" s="33">
        <v>2292000</v>
      </c>
      <c r="K457" s="33" t="s">
        <v>22058</v>
      </c>
      <c r="L457" s="37">
        <f t="shared" si="64"/>
        <v>0.50456806282722511</v>
      </c>
      <c r="M457" s="33"/>
      <c r="N457" s="33" t="s">
        <v>24776</v>
      </c>
      <c r="O457" s="33"/>
      <c r="P457" s="153" t="s">
        <v>3071</v>
      </c>
      <c r="Q457" s="38" t="s">
        <v>503</v>
      </c>
      <c r="R457" s="33"/>
      <c r="S457" s="33"/>
      <c r="T457" s="33" t="s">
        <v>2744</v>
      </c>
      <c r="U457" s="33" t="s">
        <v>571</v>
      </c>
      <c r="V457" s="33" t="s">
        <v>571</v>
      </c>
      <c r="W457" s="33" t="s">
        <v>571</v>
      </c>
      <c r="X457" s="33" t="s">
        <v>571</v>
      </c>
      <c r="Y457" s="33" t="s">
        <v>571</v>
      </c>
      <c r="Z457" s="33" t="s">
        <v>571</v>
      </c>
      <c r="AA457" s="33" t="s">
        <v>571</v>
      </c>
      <c r="AB457" s="39" t="s">
        <v>25248</v>
      </c>
      <c r="AC457" s="29"/>
      <c r="AD457" s="29"/>
      <c r="AE457" s="29"/>
      <c r="AF457" s="137" t="s">
        <v>3071</v>
      </c>
      <c r="AG457" s="30">
        <f t="shared" si="65"/>
        <v>2</v>
      </c>
      <c r="AH457" s="31" t="str">
        <f t="shared" si="66"/>
        <v>KT-160039</v>
      </c>
      <c r="AI457" s="30">
        <v>4291000000</v>
      </c>
      <c r="AJ457" s="102">
        <f>IFERROR(VLOOKUP($C457,'分類(コード表)'!$A$3:$B$38,2,FALSE)*1000000000,0)+IFERROR(VLOOKUP($D457,'分類(コード表)'!$C$3:$D$293,2,FALSE)*1000000,0)+IFERROR(VLOOKUP($E457,'分類(コード表)'!$E$3:$F$353,2,FALSE)*1000,0)+IFERROR(VLOOKUP($F457,'分類(コード表)'!$G$3:$H$255,2,FALSE),0)</f>
        <v>4291000000</v>
      </c>
    </row>
    <row r="458" spans="1:36" s="30" customFormat="1" ht="27" customHeight="1" x14ac:dyDescent="0.15">
      <c r="A458" s="32" t="s">
        <v>149</v>
      </c>
      <c r="B458" s="33">
        <v>454</v>
      </c>
      <c r="C458" s="34" t="s">
        <v>11</v>
      </c>
      <c r="D458" s="34" t="s">
        <v>150</v>
      </c>
      <c r="E458" s="34"/>
      <c r="F458" s="33"/>
      <c r="G458" s="34" t="s">
        <v>12999</v>
      </c>
      <c r="H458" s="36" t="s">
        <v>13000</v>
      </c>
      <c r="I458" s="33">
        <v>292000</v>
      </c>
      <c r="J458" s="33">
        <v>623100</v>
      </c>
      <c r="K458" s="33" t="s">
        <v>22060</v>
      </c>
      <c r="L458" s="37">
        <f t="shared" si="64"/>
        <v>0.53137538115872252</v>
      </c>
      <c r="M458" s="33"/>
      <c r="N458" s="33" t="s">
        <v>24776</v>
      </c>
      <c r="O458" s="33"/>
      <c r="P458" s="153" t="s">
        <v>3226</v>
      </c>
      <c r="Q458" s="33" t="s">
        <v>578</v>
      </c>
      <c r="R458" s="33"/>
      <c r="S458" s="33"/>
      <c r="T458" s="33" t="s">
        <v>2744</v>
      </c>
      <c r="U458" s="33" t="s">
        <v>2954</v>
      </c>
      <c r="V458" s="33" t="s">
        <v>2954</v>
      </c>
      <c r="W458" s="33" t="s">
        <v>2953</v>
      </c>
      <c r="X458" s="33" t="s">
        <v>2953</v>
      </c>
      <c r="Y458" s="33" t="s">
        <v>2954</v>
      </c>
      <c r="Z458" s="33" t="s">
        <v>2954</v>
      </c>
      <c r="AA458" s="33" t="s">
        <v>2954</v>
      </c>
      <c r="AB458" s="39" t="s">
        <v>25249</v>
      </c>
      <c r="AC458" s="29"/>
      <c r="AD458" s="29"/>
      <c r="AE458" s="29"/>
      <c r="AF458" s="137" t="s">
        <v>3226</v>
      </c>
      <c r="AG458" s="30">
        <f t="shared" si="65"/>
        <v>2</v>
      </c>
      <c r="AH458" s="31" t="str">
        <f t="shared" si="66"/>
        <v>CB-130007</v>
      </c>
      <c r="AI458" s="30">
        <v>4291000000</v>
      </c>
      <c r="AJ458" s="102">
        <f>IFERROR(VLOOKUP($C458,'分類(コード表)'!$A$3:$B$38,2,FALSE)*1000000000,0)+IFERROR(VLOOKUP($D458,'分類(コード表)'!$C$3:$D$293,2,FALSE)*1000000,0)+IFERROR(VLOOKUP($E458,'分類(コード表)'!$E$3:$F$353,2,FALSE)*1000,0)+IFERROR(VLOOKUP($F458,'分類(コード表)'!$G$3:$H$255,2,FALSE),0)</f>
        <v>4291000000</v>
      </c>
    </row>
    <row r="459" spans="1:36" s="30" customFormat="1" ht="27" customHeight="1" x14ac:dyDescent="0.15">
      <c r="A459" s="32" t="s">
        <v>149</v>
      </c>
      <c r="B459" s="33">
        <v>455</v>
      </c>
      <c r="C459" s="34" t="s">
        <v>12</v>
      </c>
      <c r="D459" s="34" t="s">
        <v>13</v>
      </c>
      <c r="E459" s="34" t="s">
        <v>389</v>
      </c>
      <c r="F459" s="34"/>
      <c r="G459" s="34" t="s">
        <v>25250</v>
      </c>
      <c r="H459" s="34" t="s">
        <v>1649</v>
      </c>
      <c r="I459" s="33">
        <v>21636310</v>
      </c>
      <c r="J459" s="33">
        <v>23130840</v>
      </c>
      <c r="K459" s="33" t="s">
        <v>2434</v>
      </c>
      <c r="L459" s="37">
        <f t="shared" si="64"/>
        <v>6.4612007173107444E-2</v>
      </c>
      <c r="M459" s="33"/>
      <c r="N459" s="33" t="s">
        <v>24776</v>
      </c>
      <c r="O459" s="33"/>
      <c r="P459" s="153" t="s">
        <v>3828</v>
      </c>
      <c r="Q459" s="33"/>
      <c r="R459" s="33"/>
      <c r="S459" s="33"/>
      <c r="T459" s="33" t="s">
        <v>2744</v>
      </c>
      <c r="U459" s="97" t="s">
        <v>2953</v>
      </c>
      <c r="V459" s="97" t="s">
        <v>2954</v>
      </c>
      <c r="W459" s="97" t="s">
        <v>2953</v>
      </c>
      <c r="X459" s="97" t="s">
        <v>2953</v>
      </c>
      <c r="Y459" s="97" t="s">
        <v>2953</v>
      </c>
      <c r="Z459" s="97" t="s">
        <v>2954</v>
      </c>
      <c r="AA459" s="97" t="s">
        <v>2954</v>
      </c>
      <c r="AB459" s="126" t="s">
        <v>25251</v>
      </c>
      <c r="AC459" s="29"/>
      <c r="AD459" s="29"/>
      <c r="AE459" s="29"/>
      <c r="AF459" s="137" t="s">
        <v>3828</v>
      </c>
      <c r="AG459" s="30">
        <f t="shared" si="65"/>
        <v>2</v>
      </c>
      <c r="AH459" s="31" t="str">
        <f t="shared" si="66"/>
        <v>CB-080010</v>
      </c>
      <c r="AI459" s="30">
        <v>5026071000</v>
      </c>
      <c r="AJ459" s="102">
        <f>IFERROR(VLOOKUP($C459,'分類(コード表)'!$A$3:$B$38,2,FALSE)*1000000000,0)+IFERROR(VLOOKUP($D459,'分類(コード表)'!$C$3:$D$293,2,FALSE)*1000000,0)+IFERROR(VLOOKUP($E459,'分類(コード表)'!$E$3:$F$353,2,FALSE)*1000,0)+IFERROR(VLOOKUP($F459,'分類(コード表)'!$G$3:$H$255,2,FALSE),0)</f>
        <v>5026071000</v>
      </c>
    </row>
    <row r="460" spans="1:36" s="30" customFormat="1" ht="27" customHeight="1" x14ac:dyDescent="0.15">
      <c r="A460" s="32" t="s">
        <v>149</v>
      </c>
      <c r="B460" s="33">
        <v>456</v>
      </c>
      <c r="C460" s="34" t="s">
        <v>12</v>
      </c>
      <c r="D460" s="34" t="s">
        <v>13</v>
      </c>
      <c r="E460" s="34" t="s">
        <v>389</v>
      </c>
      <c r="F460" s="34"/>
      <c r="G460" s="34" t="s">
        <v>18801</v>
      </c>
      <c r="H460" s="34" t="s">
        <v>18802</v>
      </c>
      <c r="I460" s="33">
        <v>1131983</v>
      </c>
      <c r="J460" s="33">
        <v>1196400</v>
      </c>
      <c r="K460" s="33" t="s">
        <v>24727</v>
      </c>
      <c r="L460" s="37">
        <f t="shared" si="64"/>
        <v>5.3842360414577017E-2</v>
      </c>
      <c r="M460" s="33"/>
      <c r="N460" s="33" t="s">
        <v>24776</v>
      </c>
      <c r="O460" s="33"/>
      <c r="P460" s="153" t="s">
        <v>26528</v>
      </c>
      <c r="Q460" s="33" t="s">
        <v>578</v>
      </c>
      <c r="R460" s="33"/>
      <c r="S460" s="33"/>
      <c r="T460" s="33" t="s">
        <v>381</v>
      </c>
      <c r="U460" s="97" t="s">
        <v>26702</v>
      </c>
      <c r="V460" s="97" t="s">
        <v>26702</v>
      </c>
      <c r="W460" s="97" t="s">
        <v>26701</v>
      </c>
      <c r="X460" s="97" t="s">
        <v>26701</v>
      </c>
      <c r="Y460" s="97" t="s">
        <v>26702</v>
      </c>
      <c r="Z460" s="97" t="s">
        <v>26702</v>
      </c>
      <c r="AA460" s="97" t="s">
        <v>26702</v>
      </c>
      <c r="AB460" s="126" t="s">
        <v>26738</v>
      </c>
      <c r="AC460" s="29"/>
      <c r="AD460" s="29"/>
      <c r="AE460" s="29"/>
      <c r="AF460" s="137" t="s">
        <v>26528</v>
      </c>
      <c r="AG460" s="30">
        <f t="shared" ref="AG460:AG461" si="71">LEN(LEFT(AF460,FIND("-",AF460)-1))</f>
        <v>2</v>
      </c>
      <c r="AH460" s="31" t="str">
        <f t="shared" ref="AH460:AH461" si="72">LEFT(AF460,FIND("-",AF460)+6)</f>
        <v>KT-190050</v>
      </c>
      <c r="AJ460" s="102"/>
    </row>
    <row r="461" spans="1:36" s="30" customFormat="1" ht="27" customHeight="1" x14ac:dyDescent="0.15">
      <c r="A461" s="32" t="s">
        <v>149</v>
      </c>
      <c r="B461" s="33">
        <v>457</v>
      </c>
      <c r="C461" s="34" t="s">
        <v>12</v>
      </c>
      <c r="D461" s="34" t="s">
        <v>13</v>
      </c>
      <c r="E461" s="34" t="s">
        <v>389</v>
      </c>
      <c r="F461" s="34"/>
      <c r="G461" s="34" t="s">
        <v>21369</v>
      </c>
      <c r="H461" s="34" t="s">
        <v>21370</v>
      </c>
      <c r="I461" s="33">
        <v>25064166</v>
      </c>
      <c r="J461" s="33">
        <v>31506350</v>
      </c>
      <c r="K461" s="33" t="s">
        <v>22060</v>
      </c>
      <c r="L461" s="37">
        <f t="shared" si="64"/>
        <v>0.20447255870641945</v>
      </c>
      <c r="M461" s="33"/>
      <c r="N461" s="33" t="s">
        <v>24776</v>
      </c>
      <c r="O461" s="33"/>
      <c r="P461" s="153" t="s">
        <v>26581</v>
      </c>
      <c r="Q461" s="97" t="s">
        <v>26739</v>
      </c>
      <c r="R461" s="33"/>
      <c r="S461" s="33"/>
      <c r="T461" s="33" t="s">
        <v>381</v>
      </c>
      <c r="U461" s="97" t="s">
        <v>26702</v>
      </c>
      <c r="V461" s="97" t="s">
        <v>26702</v>
      </c>
      <c r="W461" s="97" t="s">
        <v>26702</v>
      </c>
      <c r="X461" s="97" t="s">
        <v>26701</v>
      </c>
      <c r="Y461" s="97" t="s">
        <v>26702</v>
      </c>
      <c r="Z461" s="97" t="s">
        <v>26702</v>
      </c>
      <c r="AA461" s="97" t="s">
        <v>26702</v>
      </c>
      <c r="AB461" s="126" t="s">
        <v>26740</v>
      </c>
      <c r="AC461" s="29"/>
      <c r="AD461" s="29"/>
      <c r="AE461" s="29"/>
      <c r="AF461" s="137" t="s">
        <v>26581</v>
      </c>
      <c r="AG461" s="30">
        <f t="shared" si="71"/>
        <v>2</v>
      </c>
      <c r="AH461" s="31" t="str">
        <f t="shared" si="72"/>
        <v>SK-170006</v>
      </c>
      <c r="AJ461" s="102"/>
    </row>
    <row r="462" spans="1:36" s="30" customFormat="1" ht="27" customHeight="1" x14ac:dyDescent="0.15">
      <c r="A462" s="32" t="s">
        <v>149</v>
      </c>
      <c r="B462" s="33">
        <v>458</v>
      </c>
      <c r="C462" s="34" t="s">
        <v>12</v>
      </c>
      <c r="D462" s="34" t="s">
        <v>13</v>
      </c>
      <c r="E462" s="34" t="s">
        <v>2848</v>
      </c>
      <c r="F462" s="33"/>
      <c r="G462" s="34" t="s">
        <v>606</v>
      </c>
      <c r="H462" s="36" t="s">
        <v>1711</v>
      </c>
      <c r="I462" s="33">
        <v>750000</v>
      </c>
      <c r="J462" s="33">
        <v>1250000</v>
      </c>
      <c r="K462" s="33" t="s">
        <v>2476</v>
      </c>
      <c r="L462" s="37">
        <f t="shared" si="64"/>
        <v>0.4</v>
      </c>
      <c r="M462" s="33"/>
      <c r="N462" s="33" t="s">
        <v>24776</v>
      </c>
      <c r="O462" s="33"/>
      <c r="P462" s="153" t="s">
        <v>27666</v>
      </c>
      <c r="Q462" s="33"/>
      <c r="R462" s="33"/>
      <c r="S462" s="33" t="s">
        <v>381</v>
      </c>
      <c r="T462" s="33" t="s">
        <v>2744</v>
      </c>
      <c r="U462" s="33" t="s">
        <v>2953</v>
      </c>
      <c r="V462" s="33" t="s">
        <v>2955</v>
      </c>
      <c r="W462" s="33" t="s">
        <v>2953</v>
      </c>
      <c r="X462" s="33" t="s">
        <v>2953</v>
      </c>
      <c r="Y462" s="33" t="s">
        <v>2953</v>
      </c>
      <c r="Z462" s="33" t="s">
        <v>2953</v>
      </c>
      <c r="AA462" s="33" t="s">
        <v>2953</v>
      </c>
      <c r="AB462" s="39" t="s">
        <v>25252</v>
      </c>
      <c r="AC462" s="29"/>
      <c r="AD462" s="29"/>
      <c r="AE462" s="29"/>
      <c r="AF462" s="137" t="s">
        <v>1107</v>
      </c>
      <c r="AG462" s="30">
        <f t="shared" si="65"/>
        <v>2</v>
      </c>
      <c r="AH462" s="31" t="str">
        <f t="shared" si="66"/>
        <v>CB-110028</v>
      </c>
      <c r="AI462" s="30">
        <v>5026072000</v>
      </c>
      <c r="AJ462" s="102">
        <f>IFERROR(VLOOKUP($C462,'分類(コード表)'!$A$3:$B$38,2,FALSE)*1000000000,0)+IFERROR(VLOOKUP($D462,'分類(コード表)'!$C$3:$D$293,2,FALSE)*1000000,0)+IFERROR(VLOOKUP($E462,'分類(コード表)'!$E$3:$F$353,2,FALSE)*1000,0)+IFERROR(VLOOKUP($F462,'分類(コード表)'!$G$3:$H$255,2,FALSE),0)</f>
        <v>5026072000</v>
      </c>
    </row>
    <row r="463" spans="1:36" s="30" customFormat="1" ht="27" customHeight="1" x14ac:dyDescent="0.15">
      <c r="A463" s="32" t="s">
        <v>149</v>
      </c>
      <c r="B463" s="33">
        <v>459</v>
      </c>
      <c r="C463" s="34" t="s">
        <v>12</v>
      </c>
      <c r="D463" s="34" t="s">
        <v>13</v>
      </c>
      <c r="E463" s="34" t="s">
        <v>2848</v>
      </c>
      <c r="F463" s="33"/>
      <c r="G463" s="34" t="s">
        <v>800</v>
      </c>
      <c r="H463" s="36" t="s">
        <v>2041</v>
      </c>
      <c r="I463" s="33">
        <v>8030625.4000000004</v>
      </c>
      <c r="J463" s="33">
        <v>3824184</v>
      </c>
      <c r="K463" s="33" t="s">
        <v>2625</v>
      </c>
      <c r="L463" s="37">
        <f t="shared" si="64"/>
        <v>-1.0999578995152954</v>
      </c>
      <c r="M463" s="33"/>
      <c r="N463" s="33" t="s">
        <v>24776</v>
      </c>
      <c r="O463" s="33"/>
      <c r="P463" s="153" t="s">
        <v>1343</v>
      </c>
      <c r="Q463" s="33"/>
      <c r="R463" s="33"/>
      <c r="S463" s="33"/>
      <c r="T463" s="33" t="s">
        <v>2744</v>
      </c>
      <c r="U463" s="33" t="s">
        <v>2953</v>
      </c>
      <c r="V463" s="33" t="s">
        <v>2953</v>
      </c>
      <c r="W463" s="33" t="s">
        <v>2954</v>
      </c>
      <c r="X463" s="33" t="s">
        <v>2953</v>
      </c>
      <c r="Y463" s="33" t="s">
        <v>2953</v>
      </c>
      <c r="Z463" s="33" t="s">
        <v>2953</v>
      </c>
      <c r="AA463" s="33" t="s">
        <v>2953</v>
      </c>
      <c r="AB463" s="39" t="s">
        <v>25253</v>
      </c>
      <c r="AC463" s="29"/>
      <c r="AD463" s="29"/>
      <c r="AE463" s="29"/>
      <c r="AF463" s="137" t="s">
        <v>1343</v>
      </c>
      <c r="AG463" s="30">
        <f t="shared" si="65"/>
        <v>2</v>
      </c>
      <c r="AH463" s="31" t="str">
        <f t="shared" si="66"/>
        <v>KK-120044</v>
      </c>
      <c r="AI463" s="30">
        <v>5026072000</v>
      </c>
      <c r="AJ463" s="102">
        <f>IFERROR(VLOOKUP($C463,'分類(コード表)'!$A$3:$B$38,2,FALSE)*1000000000,0)+IFERROR(VLOOKUP($D463,'分類(コード表)'!$C$3:$D$293,2,FALSE)*1000000,0)+IFERROR(VLOOKUP($E463,'分類(コード表)'!$E$3:$F$353,2,FALSE)*1000,0)+IFERROR(VLOOKUP($F463,'分類(コード表)'!$G$3:$H$255,2,FALSE),0)</f>
        <v>5026072000</v>
      </c>
    </row>
    <row r="464" spans="1:36" s="30" customFormat="1" ht="27" customHeight="1" x14ac:dyDescent="0.15">
      <c r="A464" s="32" t="s">
        <v>149</v>
      </c>
      <c r="B464" s="33">
        <v>460</v>
      </c>
      <c r="C464" s="34" t="s">
        <v>12</v>
      </c>
      <c r="D464" s="34" t="s">
        <v>13</v>
      </c>
      <c r="E464" s="34" t="s">
        <v>2848</v>
      </c>
      <c r="F464" s="33"/>
      <c r="G464" s="34" t="s">
        <v>25254</v>
      </c>
      <c r="H464" s="36" t="s">
        <v>2335</v>
      </c>
      <c r="I464" s="33">
        <v>10509599</v>
      </c>
      <c r="J464" s="33">
        <v>28942717</v>
      </c>
      <c r="K464" s="33" t="s">
        <v>2719</v>
      </c>
      <c r="L464" s="37">
        <f t="shared" si="64"/>
        <v>0.63688277779864277</v>
      </c>
      <c r="M464" s="33"/>
      <c r="N464" s="33" t="s">
        <v>24776</v>
      </c>
      <c r="O464" s="33"/>
      <c r="P464" s="153" t="s">
        <v>11213</v>
      </c>
      <c r="Q464" s="33"/>
      <c r="R464" s="33" t="s">
        <v>381</v>
      </c>
      <c r="S464" s="33"/>
      <c r="T464" s="33" t="s">
        <v>2744</v>
      </c>
      <c r="U464" s="33" t="s">
        <v>2953</v>
      </c>
      <c r="V464" s="33" t="s">
        <v>2956</v>
      </c>
      <c r="W464" s="33" t="s">
        <v>2953</v>
      </c>
      <c r="X464" s="33" t="s">
        <v>2956</v>
      </c>
      <c r="Y464" s="33" t="s">
        <v>2956</v>
      </c>
      <c r="Z464" s="33" t="s">
        <v>2954</v>
      </c>
      <c r="AA464" s="33" t="s">
        <v>2953</v>
      </c>
      <c r="AB464" s="39" t="s">
        <v>25255</v>
      </c>
      <c r="AC464" s="29"/>
      <c r="AD464" s="29"/>
      <c r="AE464" s="29"/>
      <c r="AF464" s="137" t="s">
        <v>11213</v>
      </c>
      <c r="AG464" s="30">
        <f t="shared" si="65"/>
        <v>2</v>
      </c>
      <c r="AH464" s="31" t="str">
        <f t="shared" si="66"/>
        <v>SK-080012</v>
      </c>
      <c r="AI464" s="30">
        <v>5026072000</v>
      </c>
      <c r="AJ464" s="102">
        <f>IFERROR(VLOOKUP($C464,'分類(コード表)'!$A$3:$B$38,2,FALSE)*1000000000,0)+IFERROR(VLOOKUP($D464,'分類(コード表)'!$C$3:$D$293,2,FALSE)*1000000,0)+IFERROR(VLOOKUP($E464,'分類(コード表)'!$E$3:$F$353,2,FALSE)*1000,0)+IFERROR(VLOOKUP($F464,'分類(コード表)'!$G$3:$H$255,2,FALSE),0)</f>
        <v>5026072000</v>
      </c>
    </row>
    <row r="465" spans="1:36" s="30" customFormat="1" ht="27" customHeight="1" x14ac:dyDescent="0.15">
      <c r="A465" s="32" t="s">
        <v>149</v>
      </c>
      <c r="B465" s="33">
        <v>461</v>
      </c>
      <c r="C465" s="34" t="s">
        <v>12</v>
      </c>
      <c r="D465" s="34" t="s">
        <v>13</v>
      </c>
      <c r="E465" s="34" t="s">
        <v>150</v>
      </c>
      <c r="F465" s="33"/>
      <c r="G465" s="34" t="s">
        <v>781</v>
      </c>
      <c r="H465" s="36" t="s">
        <v>2021</v>
      </c>
      <c r="I465" s="33">
        <v>82940</v>
      </c>
      <c r="J465" s="33">
        <v>85626</v>
      </c>
      <c r="K465" s="33" t="s">
        <v>2615</v>
      </c>
      <c r="L465" s="37">
        <f t="shared" si="64"/>
        <v>3.1368976712680685E-2</v>
      </c>
      <c r="M465" s="33"/>
      <c r="N465" s="33" t="s">
        <v>24776</v>
      </c>
      <c r="O465" s="33"/>
      <c r="P465" s="153" t="s">
        <v>30571</v>
      </c>
      <c r="Q465" s="38"/>
      <c r="R465" s="33"/>
      <c r="S465" s="33"/>
      <c r="T465" s="33" t="s">
        <v>2744</v>
      </c>
      <c r="U465" s="33" t="s">
        <v>2953</v>
      </c>
      <c r="V465" s="33" t="s">
        <v>2953</v>
      </c>
      <c r="W465" s="33" t="s">
        <v>2953</v>
      </c>
      <c r="X465" s="33" t="s">
        <v>2954</v>
      </c>
      <c r="Y465" s="33" t="s">
        <v>2954</v>
      </c>
      <c r="Z465" s="33" t="s">
        <v>2953</v>
      </c>
      <c r="AA465" s="33" t="s">
        <v>2953</v>
      </c>
      <c r="AB465" s="39" t="s">
        <v>25256</v>
      </c>
      <c r="AC465" s="29"/>
      <c r="AD465" s="29"/>
      <c r="AE465" s="29"/>
      <c r="AF465" s="137" t="s">
        <v>1326</v>
      </c>
      <c r="AG465" s="30">
        <f t="shared" si="65"/>
        <v>2</v>
      </c>
      <c r="AH465" s="31" t="str">
        <f t="shared" si="66"/>
        <v>KK-110049</v>
      </c>
      <c r="AI465" s="30">
        <v>5026351000</v>
      </c>
      <c r="AJ465" s="102">
        <f>IFERROR(VLOOKUP($C465,'分類(コード表)'!$A$3:$B$38,2,FALSE)*1000000000,0)+IFERROR(VLOOKUP($D465,'分類(コード表)'!$C$3:$D$293,2,FALSE)*1000000,0)+IFERROR(VLOOKUP($E465,'分類(コード表)'!$E$3:$F$353,2,FALSE)*1000,0)+IFERROR(VLOOKUP($F465,'分類(コード表)'!$G$3:$H$255,2,FALSE),0)</f>
        <v>5026351000</v>
      </c>
    </row>
    <row r="466" spans="1:36" s="30" customFormat="1" ht="27" customHeight="1" x14ac:dyDescent="0.15">
      <c r="A466" s="32" t="s">
        <v>149</v>
      </c>
      <c r="B466" s="33">
        <v>462</v>
      </c>
      <c r="C466" s="34" t="s">
        <v>12</v>
      </c>
      <c r="D466" s="34" t="s">
        <v>13</v>
      </c>
      <c r="E466" s="34" t="s">
        <v>150</v>
      </c>
      <c r="F466" s="33"/>
      <c r="G466" s="34" t="s">
        <v>15659</v>
      </c>
      <c r="H466" s="36" t="s">
        <v>15660</v>
      </c>
      <c r="I466" s="33">
        <v>211000</v>
      </c>
      <c r="J466" s="33">
        <v>270000</v>
      </c>
      <c r="K466" s="33" t="s">
        <v>22159</v>
      </c>
      <c r="L466" s="37">
        <f t="shared" si="64"/>
        <v>0.21851851851851856</v>
      </c>
      <c r="M466" s="33"/>
      <c r="N466" s="33"/>
      <c r="O466" s="33"/>
      <c r="P466" s="153" t="s">
        <v>3218</v>
      </c>
      <c r="Q466" s="33" t="s">
        <v>578</v>
      </c>
      <c r="R466" s="33"/>
      <c r="S466" s="33"/>
      <c r="T466" s="33" t="s">
        <v>2744</v>
      </c>
      <c r="U466" s="33" t="s">
        <v>2953</v>
      </c>
      <c r="V466" s="33" t="s">
        <v>2954</v>
      </c>
      <c r="W466" s="33" t="s">
        <v>2954</v>
      </c>
      <c r="X466" s="33" t="s">
        <v>2954</v>
      </c>
      <c r="Y466" s="33" t="s">
        <v>2955</v>
      </c>
      <c r="Z466" s="33" t="s">
        <v>2953</v>
      </c>
      <c r="AA466" s="33" t="s">
        <v>2954</v>
      </c>
      <c r="AB466" s="39" t="s">
        <v>25257</v>
      </c>
      <c r="AC466" s="29"/>
      <c r="AD466" s="29"/>
      <c r="AE466" s="29"/>
      <c r="AF466" s="137" t="s">
        <v>3218</v>
      </c>
      <c r="AG466" s="30">
        <f t="shared" si="65"/>
        <v>2</v>
      </c>
      <c r="AH466" s="31" t="str">
        <f t="shared" si="66"/>
        <v>KK-130024</v>
      </c>
      <c r="AI466" s="30">
        <v>5026351000</v>
      </c>
      <c r="AJ466" s="102">
        <f>IFERROR(VLOOKUP($C466,'分類(コード表)'!$A$3:$B$38,2,FALSE)*1000000000,0)+IFERROR(VLOOKUP($D466,'分類(コード表)'!$C$3:$D$293,2,FALSE)*1000000,0)+IFERROR(VLOOKUP($E466,'分類(コード表)'!$E$3:$F$353,2,FALSE)*1000,0)+IFERROR(VLOOKUP($F466,'分類(コード表)'!$G$3:$H$255,2,FALSE),0)</f>
        <v>5026351000</v>
      </c>
    </row>
    <row r="467" spans="1:36" s="30" customFormat="1" ht="27" customHeight="1" x14ac:dyDescent="0.15">
      <c r="A467" s="32" t="s">
        <v>149</v>
      </c>
      <c r="B467" s="33">
        <v>463</v>
      </c>
      <c r="C467" s="34" t="s">
        <v>12</v>
      </c>
      <c r="D467" s="34" t="s">
        <v>14</v>
      </c>
      <c r="E467" s="33"/>
      <c r="F467" s="33"/>
      <c r="G467" s="34" t="s">
        <v>12935</v>
      </c>
      <c r="H467" s="36" t="s">
        <v>1703</v>
      </c>
      <c r="I467" s="33">
        <v>23229686.5</v>
      </c>
      <c r="J467" s="33">
        <v>28964442.300000001</v>
      </c>
      <c r="K467" s="33" t="s">
        <v>2473</v>
      </c>
      <c r="L467" s="37">
        <f t="shared" si="64"/>
        <v>0.19799296463581484</v>
      </c>
      <c r="M467" s="33"/>
      <c r="N467" s="33" t="s">
        <v>24776</v>
      </c>
      <c r="O467" s="33"/>
      <c r="P467" s="153" t="s">
        <v>27647</v>
      </c>
      <c r="Q467" s="33" t="s">
        <v>2749</v>
      </c>
      <c r="R467" s="33"/>
      <c r="S467" s="33"/>
      <c r="T467" s="33" t="s">
        <v>2744</v>
      </c>
      <c r="U467" s="33" t="s">
        <v>2954</v>
      </c>
      <c r="V467" s="33" t="s">
        <v>2954</v>
      </c>
      <c r="W467" s="33" t="s">
        <v>2953</v>
      </c>
      <c r="X467" s="33" t="s">
        <v>2954</v>
      </c>
      <c r="Y467" s="33" t="s">
        <v>2954</v>
      </c>
      <c r="Z467" s="33" t="s">
        <v>2953</v>
      </c>
      <c r="AA467" s="33" t="s">
        <v>2954</v>
      </c>
      <c r="AB467" s="39" t="s">
        <v>25258</v>
      </c>
      <c r="AC467" s="29"/>
      <c r="AD467" s="29"/>
      <c r="AE467" s="29"/>
      <c r="AF467" s="137" t="s">
        <v>1100</v>
      </c>
      <c r="AG467" s="30">
        <f t="shared" si="65"/>
        <v>2</v>
      </c>
      <c r="AH467" s="31" t="str">
        <f t="shared" si="66"/>
        <v>CB-110010</v>
      </c>
      <c r="AI467" s="30">
        <v>5027000000</v>
      </c>
      <c r="AJ467" s="102">
        <f>IFERROR(VLOOKUP($C467,'分類(コード表)'!$A$3:$B$38,2,FALSE)*1000000000,0)+IFERROR(VLOOKUP($D467,'分類(コード表)'!$C$3:$D$293,2,FALSE)*1000000,0)+IFERROR(VLOOKUP($E467,'分類(コード表)'!$E$3:$F$353,2,FALSE)*1000,0)+IFERROR(VLOOKUP($F467,'分類(コード表)'!$G$3:$H$255,2,FALSE),0)</f>
        <v>5027000000</v>
      </c>
    </row>
    <row r="468" spans="1:36" s="30" customFormat="1" ht="27" customHeight="1" x14ac:dyDescent="0.15">
      <c r="A468" s="32" t="s">
        <v>149</v>
      </c>
      <c r="B468" s="33">
        <v>464</v>
      </c>
      <c r="C468" s="34" t="s">
        <v>12</v>
      </c>
      <c r="D468" s="34" t="s">
        <v>14</v>
      </c>
      <c r="E468" s="33"/>
      <c r="F468" s="33"/>
      <c r="G468" s="34" t="s">
        <v>629</v>
      </c>
      <c r="H468" s="36" t="s">
        <v>1735</v>
      </c>
      <c r="I468" s="33">
        <v>177682.4</v>
      </c>
      <c r="J468" s="33">
        <v>394685</v>
      </c>
      <c r="K468" s="33" t="s">
        <v>2434</v>
      </c>
      <c r="L468" s="37">
        <f t="shared" si="64"/>
        <v>0.54981212865956397</v>
      </c>
      <c r="M468" s="33"/>
      <c r="N468" s="33" t="s">
        <v>24776</v>
      </c>
      <c r="O468" s="33"/>
      <c r="P468" s="153" t="s">
        <v>26658</v>
      </c>
      <c r="Q468" s="33"/>
      <c r="R468" s="33"/>
      <c r="S468" s="33"/>
      <c r="T468" s="33" t="s">
        <v>2744</v>
      </c>
      <c r="U468" s="33" t="s">
        <v>2954</v>
      </c>
      <c r="V468" s="33" t="s">
        <v>2955</v>
      </c>
      <c r="W468" s="33" t="s">
        <v>2953</v>
      </c>
      <c r="X468" s="33" t="s">
        <v>2954</v>
      </c>
      <c r="Y468" s="33" t="s">
        <v>2954</v>
      </c>
      <c r="Z468" s="33" t="s">
        <v>2954</v>
      </c>
      <c r="AA468" s="33" t="s">
        <v>2954</v>
      </c>
      <c r="AB468" s="39" t="s">
        <v>25259</v>
      </c>
      <c r="AC468" s="29"/>
      <c r="AD468" s="29"/>
      <c r="AE468" s="29"/>
      <c r="AF468" s="137" t="s">
        <v>1130</v>
      </c>
      <c r="AG468" s="30">
        <f t="shared" si="65"/>
        <v>2</v>
      </c>
      <c r="AH468" s="31" t="str">
        <f t="shared" si="66"/>
        <v>CB-120037</v>
      </c>
      <c r="AI468" s="30">
        <v>5027000000</v>
      </c>
      <c r="AJ468" s="102">
        <f>IFERROR(VLOOKUP($C468,'分類(コード表)'!$A$3:$B$38,2,FALSE)*1000000000,0)+IFERROR(VLOOKUP($D468,'分類(コード表)'!$C$3:$D$293,2,FALSE)*1000000,0)+IFERROR(VLOOKUP($E468,'分類(コード表)'!$E$3:$F$353,2,FALSE)*1000,0)+IFERROR(VLOOKUP($F468,'分類(コード表)'!$G$3:$H$255,2,FALSE),0)</f>
        <v>5027000000</v>
      </c>
    </row>
    <row r="469" spans="1:36" s="30" customFormat="1" ht="27" customHeight="1" x14ac:dyDescent="0.15">
      <c r="A469" s="32" t="s">
        <v>149</v>
      </c>
      <c r="B469" s="33">
        <v>465</v>
      </c>
      <c r="C469" s="34" t="s">
        <v>12</v>
      </c>
      <c r="D469" s="34" t="s">
        <v>14</v>
      </c>
      <c r="E469" s="33"/>
      <c r="F469" s="33"/>
      <c r="G469" s="34" t="s">
        <v>25260</v>
      </c>
      <c r="H469" s="36" t="s">
        <v>1742</v>
      </c>
      <c r="I469" s="33">
        <v>11914520</v>
      </c>
      <c r="J469" s="33">
        <v>13118130</v>
      </c>
      <c r="K469" s="33" t="s">
        <v>2440</v>
      </c>
      <c r="L469" s="37">
        <f t="shared" si="64"/>
        <v>9.175164447981532E-2</v>
      </c>
      <c r="M469" s="33"/>
      <c r="N469" s="33" t="s">
        <v>24776</v>
      </c>
      <c r="O469" s="33"/>
      <c r="P469" s="153" t="s">
        <v>4547</v>
      </c>
      <c r="Q469" s="33"/>
      <c r="R469" s="33"/>
      <c r="S469" s="33"/>
      <c r="T469" s="33" t="s">
        <v>2744</v>
      </c>
      <c r="U469" s="33" t="s">
        <v>2953</v>
      </c>
      <c r="V469" s="33" t="s">
        <v>2954</v>
      </c>
      <c r="W469" s="33" t="s">
        <v>2953</v>
      </c>
      <c r="X469" s="33" t="s">
        <v>2954</v>
      </c>
      <c r="Y469" s="33" t="s">
        <v>2954</v>
      </c>
      <c r="Z469" s="33" t="s">
        <v>2953</v>
      </c>
      <c r="AA469" s="33" t="s">
        <v>2953</v>
      </c>
      <c r="AB469" s="39" t="s">
        <v>25261</v>
      </c>
      <c r="AC469" s="29"/>
      <c r="AD469" s="29"/>
      <c r="AE469" s="29"/>
      <c r="AF469" s="137" t="s">
        <v>4547</v>
      </c>
      <c r="AG469" s="30">
        <f t="shared" si="65"/>
        <v>2</v>
      </c>
      <c r="AH469" s="31" t="str">
        <f t="shared" si="66"/>
        <v>CG-080008</v>
      </c>
      <c r="AI469" s="30">
        <v>5027000000</v>
      </c>
      <c r="AJ469" s="102">
        <f>IFERROR(VLOOKUP($C469,'分類(コード表)'!$A$3:$B$38,2,FALSE)*1000000000,0)+IFERROR(VLOOKUP($D469,'分類(コード表)'!$C$3:$D$293,2,FALSE)*1000000,0)+IFERROR(VLOOKUP($E469,'分類(コード表)'!$E$3:$F$353,2,FALSE)*1000,0)+IFERROR(VLOOKUP($F469,'分類(コード表)'!$G$3:$H$255,2,FALSE),0)</f>
        <v>5027000000</v>
      </c>
    </row>
    <row r="470" spans="1:36" s="30" customFormat="1" ht="27" customHeight="1" x14ac:dyDescent="0.15">
      <c r="A470" s="32" t="s">
        <v>149</v>
      </c>
      <c r="B470" s="33">
        <v>466</v>
      </c>
      <c r="C470" s="34" t="s">
        <v>12</v>
      </c>
      <c r="D470" s="34" t="s">
        <v>14</v>
      </c>
      <c r="E470" s="33"/>
      <c r="F470" s="33"/>
      <c r="G470" s="34" t="s">
        <v>25262</v>
      </c>
      <c r="H470" s="36" t="s">
        <v>1755</v>
      </c>
      <c r="I470" s="33">
        <v>55000</v>
      </c>
      <c r="J470" s="33">
        <v>30000</v>
      </c>
      <c r="K470" s="33" t="s">
        <v>2502</v>
      </c>
      <c r="L470" s="37">
        <f t="shared" si="64"/>
        <v>-0.83333333333333326</v>
      </c>
      <c r="M470" s="33"/>
      <c r="N470" s="33" t="s">
        <v>24776</v>
      </c>
      <c r="O470" s="33"/>
      <c r="P470" s="153" t="s">
        <v>4584</v>
      </c>
      <c r="Q470" s="33"/>
      <c r="R470" s="33"/>
      <c r="S470" s="33"/>
      <c r="T470" s="33" t="s">
        <v>2744</v>
      </c>
      <c r="U470" s="33" t="s">
        <v>2956</v>
      </c>
      <c r="V470" s="33" t="s">
        <v>2953</v>
      </c>
      <c r="W470" s="33" t="s">
        <v>2953</v>
      </c>
      <c r="X470" s="33" t="s">
        <v>2953</v>
      </c>
      <c r="Y470" s="33" t="s">
        <v>2953</v>
      </c>
      <c r="Z470" s="33" t="s">
        <v>2954</v>
      </c>
      <c r="AA470" s="33" t="s">
        <v>2953</v>
      </c>
      <c r="AB470" s="39" t="s">
        <v>25263</v>
      </c>
      <c r="AC470" s="29"/>
      <c r="AD470" s="29"/>
      <c r="AE470" s="29"/>
      <c r="AF470" s="137" t="s">
        <v>4584</v>
      </c>
      <c r="AG470" s="30">
        <f t="shared" si="65"/>
        <v>2</v>
      </c>
      <c r="AH470" s="31" t="str">
        <f t="shared" si="66"/>
        <v>CG-090017</v>
      </c>
      <c r="AI470" s="30">
        <v>5027000000</v>
      </c>
      <c r="AJ470" s="102">
        <f>IFERROR(VLOOKUP($C470,'分類(コード表)'!$A$3:$B$38,2,FALSE)*1000000000,0)+IFERROR(VLOOKUP($D470,'分類(コード表)'!$C$3:$D$293,2,FALSE)*1000000,0)+IFERROR(VLOOKUP($E470,'分類(コード表)'!$E$3:$F$353,2,FALSE)*1000,0)+IFERROR(VLOOKUP($F470,'分類(コード表)'!$G$3:$H$255,2,FALSE),0)</f>
        <v>5027000000</v>
      </c>
    </row>
    <row r="471" spans="1:36" s="30" customFormat="1" ht="27" customHeight="1" x14ac:dyDescent="0.15">
      <c r="A471" s="32" t="s">
        <v>149</v>
      </c>
      <c r="B471" s="33">
        <v>467</v>
      </c>
      <c r="C471" s="34" t="s">
        <v>12</v>
      </c>
      <c r="D471" s="34" t="s">
        <v>14</v>
      </c>
      <c r="E471" s="34"/>
      <c r="F471" s="34"/>
      <c r="G471" s="34" t="s">
        <v>25264</v>
      </c>
      <c r="H471" s="34" t="s">
        <v>1772</v>
      </c>
      <c r="I471" s="33">
        <v>115000</v>
      </c>
      <c r="J471" s="33">
        <v>116000</v>
      </c>
      <c r="K471" s="33" t="s">
        <v>2508</v>
      </c>
      <c r="L471" s="37">
        <f t="shared" si="64"/>
        <v>8.6206896551723755E-3</v>
      </c>
      <c r="M471" s="33"/>
      <c r="N471" s="33" t="s">
        <v>24776</v>
      </c>
      <c r="O471" s="33"/>
      <c r="P471" s="153" t="s">
        <v>23653</v>
      </c>
      <c r="Q471" s="33"/>
      <c r="R471" s="33"/>
      <c r="S471" s="33"/>
      <c r="T471" s="33" t="s">
        <v>2744</v>
      </c>
      <c r="U471" s="97" t="s">
        <v>2953</v>
      </c>
      <c r="V471" s="97" t="s">
        <v>2953</v>
      </c>
      <c r="W471" s="97" t="s">
        <v>2953</v>
      </c>
      <c r="X471" s="97" t="s">
        <v>2953</v>
      </c>
      <c r="Y471" s="97" t="s">
        <v>2953</v>
      </c>
      <c r="Z471" s="97" t="s">
        <v>2953</v>
      </c>
      <c r="AA471" s="97" t="s">
        <v>2953</v>
      </c>
      <c r="AB471" s="126" t="s">
        <v>25265</v>
      </c>
      <c r="AC471" s="29"/>
      <c r="AD471" s="29"/>
      <c r="AE471" s="29"/>
      <c r="AF471" s="137" t="s">
        <v>1145</v>
      </c>
      <c r="AG471" s="30">
        <f t="shared" si="65"/>
        <v>2</v>
      </c>
      <c r="AH471" s="31" t="str">
        <f t="shared" si="66"/>
        <v>CG-100026</v>
      </c>
      <c r="AI471" s="30">
        <v>5027000000</v>
      </c>
      <c r="AJ471" s="102">
        <f>IFERROR(VLOOKUP($C471,'分類(コード表)'!$A$3:$B$38,2,FALSE)*1000000000,0)+IFERROR(VLOOKUP($D471,'分類(コード表)'!$C$3:$D$293,2,FALSE)*1000000,0)+IFERROR(VLOOKUP($E471,'分類(コード表)'!$E$3:$F$353,2,FALSE)*1000,0)+IFERROR(VLOOKUP($F471,'分類(コード表)'!$G$3:$H$255,2,FALSE),0)</f>
        <v>5027000000</v>
      </c>
    </row>
    <row r="472" spans="1:36" s="30" customFormat="1" ht="27" customHeight="1" x14ac:dyDescent="0.15">
      <c r="A472" s="32" t="s">
        <v>149</v>
      </c>
      <c r="B472" s="33">
        <v>468</v>
      </c>
      <c r="C472" s="34" t="s">
        <v>12</v>
      </c>
      <c r="D472" s="34" t="s">
        <v>14</v>
      </c>
      <c r="E472" s="33"/>
      <c r="F472" s="33"/>
      <c r="G472" s="34" t="s">
        <v>686</v>
      </c>
      <c r="H472" s="36" t="s">
        <v>1818</v>
      </c>
      <c r="I472" s="33">
        <v>73710</v>
      </c>
      <c r="J472" s="33">
        <v>76650</v>
      </c>
      <c r="K472" s="33" t="s">
        <v>2525</v>
      </c>
      <c r="L472" s="37">
        <f t="shared" si="64"/>
        <v>3.8356164383561597E-2</v>
      </c>
      <c r="M472" s="33"/>
      <c r="N472" s="33" t="s">
        <v>24776</v>
      </c>
      <c r="O472" s="33"/>
      <c r="P472" s="153" t="s">
        <v>1189</v>
      </c>
      <c r="Q472" s="38"/>
      <c r="R472" s="33"/>
      <c r="S472" s="33"/>
      <c r="T472" s="33" t="s">
        <v>2744</v>
      </c>
      <c r="U472" s="33" t="s">
        <v>2954</v>
      </c>
      <c r="V472" s="97" t="s">
        <v>2953</v>
      </c>
      <c r="W472" s="33" t="s">
        <v>2954</v>
      </c>
      <c r="X472" s="33" t="s">
        <v>2954</v>
      </c>
      <c r="Y472" s="97" t="s">
        <v>2953</v>
      </c>
      <c r="Z472" s="97" t="s">
        <v>2954</v>
      </c>
      <c r="AA472" s="97" t="s">
        <v>2954</v>
      </c>
      <c r="AB472" s="39" t="s">
        <v>25266</v>
      </c>
      <c r="AC472" s="29"/>
      <c r="AD472" s="29"/>
      <c r="AE472" s="29"/>
      <c r="AF472" s="137" t="s">
        <v>1189</v>
      </c>
      <c r="AG472" s="30">
        <f t="shared" si="65"/>
        <v>2</v>
      </c>
      <c r="AH472" s="31" t="str">
        <f t="shared" si="66"/>
        <v>CG-130013</v>
      </c>
      <c r="AI472" s="30">
        <v>5027000000</v>
      </c>
      <c r="AJ472" s="102">
        <f>IFERROR(VLOOKUP($C472,'分類(コード表)'!$A$3:$B$38,2,FALSE)*1000000000,0)+IFERROR(VLOOKUP($D472,'分類(コード表)'!$C$3:$D$293,2,FALSE)*1000000,0)+IFERROR(VLOOKUP($E472,'分類(コード表)'!$E$3:$F$353,2,FALSE)*1000,0)+IFERROR(VLOOKUP($F472,'分類(コード表)'!$G$3:$H$255,2,FALSE),0)</f>
        <v>5027000000</v>
      </c>
    </row>
    <row r="473" spans="1:36" s="30" customFormat="1" ht="27" customHeight="1" x14ac:dyDescent="0.15">
      <c r="A473" s="32" t="s">
        <v>149</v>
      </c>
      <c r="B473" s="33">
        <v>469</v>
      </c>
      <c r="C473" s="34" t="s">
        <v>12</v>
      </c>
      <c r="D473" s="34" t="s">
        <v>14</v>
      </c>
      <c r="E473" s="33"/>
      <c r="F473" s="33"/>
      <c r="G473" s="34" t="s">
        <v>25267</v>
      </c>
      <c r="H473" s="36" t="s">
        <v>1854</v>
      </c>
      <c r="I473" s="33">
        <v>155835.5</v>
      </c>
      <c r="J473" s="33">
        <v>135078.5</v>
      </c>
      <c r="K473" s="33" t="s">
        <v>2544</v>
      </c>
      <c r="L473" s="37">
        <f t="shared" si="64"/>
        <v>-0.15366620150505073</v>
      </c>
      <c r="M473" s="33"/>
      <c r="N473" s="33" t="s">
        <v>24776</v>
      </c>
      <c r="O473" s="33"/>
      <c r="P473" s="153" t="s">
        <v>23716</v>
      </c>
      <c r="Q473" s="33"/>
      <c r="R473" s="33"/>
      <c r="S473" s="33"/>
      <c r="T473" s="33" t="s">
        <v>2744</v>
      </c>
      <c r="U473" s="33" t="s">
        <v>2956</v>
      </c>
      <c r="V473" s="33" t="s">
        <v>2956</v>
      </c>
      <c r="W473" s="33" t="s">
        <v>2953</v>
      </c>
      <c r="X473" s="33" t="s">
        <v>2954</v>
      </c>
      <c r="Y473" s="33" t="s">
        <v>2954</v>
      </c>
      <c r="Z473" s="33" t="s">
        <v>2953</v>
      </c>
      <c r="AA473" s="33" t="s">
        <v>2953</v>
      </c>
      <c r="AB473" s="39" t="s">
        <v>25268</v>
      </c>
      <c r="AC473" s="29"/>
      <c r="AD473" s="29"/>
      <c r="AE473" s="29"/>
      <c r="AF473" s="137" t="s">
        <v>1210</v>
      </c>
      <c r="AG473" s="30">
        <f t="shared" si="65"/>
        <v>2</v>
      </c>
      <c r="AH473" s="31" t="str">
        <f t="shared" si="66"/>
        <v>HK-100039</v>
      </c>
      <c r="AI473" s="30">
        <v>5027000000</v>
      </c>
      <c r="AJ473" s="102">
        <f>IFERROR(VLOOKUP($C473,'分類(コード表)'!$A$3:$B$38,2,FALSE)*1000000000,0)+IFERROR(VLOOKUP($D473,'分類(コード表)'!$C$3:$D$293,2,FALSE)*1000000,0)+IFERROR(VLOOKUP($E473,'分類(コード表)'!$E$3:$F$353,2,FALSE)*1000,0)+IFERROR(VLOOKUP($F473,'分類(コード表)'!$G$3:$H$255,2,FALSE),0)</f>
        <v>5027000000</v>
      </c>
    </row>
    <row r="474" spans="1:36" s="30" customFormat="1" ht="27" customHeight="1" x14ac:dyDescent="0.15">
      <c r="A474" s="32" t="s">
        <v>149</v>
      </c>
      <c r="B474" s="33">
        <v>470</v>
      </c>
      <c r="C474" s="34" t="s">
        <v>12</v>
      </c>
      <c r="D474" s="34" t="s">
        <v>14</v>
      </c>
      <c r="E474" s="33"/>
      <c r="F474" s="33"/>
      <c r="G474" s="34" t="s">
        <v>25269</v>
      </c>
      <c r="H474" s="36" t="s">
        <v>1855</v>
      </c>
      <c r="I474" s="33">
        <v>32000</v>
      </c>
      <c r="J474" s="33">
        <v>10700</v>
      </c>
      <c r="K474" s="33" t="s">
        <v>2502</v>
      </c>
      <c r="L474" s="37">
        <f t="shared" si="64"/>
        <v>-1.9906542056074765</v>
      </c>
      <c r="M474" s="33"/>
      <c r="N474" s="33" t="s">
        <v>24776</v>
      </c>
      <c r="O474" s="33"/>
      <c r="P474" s="153" t="s">
        <v>23718</v>
      </c>
      <c r="Q474" s="33"/>
      <c r="R474" s="33"/>
      <c r="S474" s="33"/>
      <c r="T474" s="33" t="s">
        <v>2744</v>
      </c>
      <c r="U474" s="33" t="s">
        <v>2956</v>
      </c>
      <c r="V474" s="33" t="s">
        <v>2953</v>
      </c>
      <c r="W474" s="33" t="s">
        <v>2953</v>
      </c>
      <c r="X474" s="33" t="s">
        <v>2953</v>
      </c>
      <c r="Y474" s="33" t="s">
        <v>2953</v>
      </c>
      <c r="Z474" s="33" t="s">
        <v>2954</v>
      </c>
      <c r="AA474" s="33" t="s">
        <v>2953</v>
      </c>
      <c r="AB474" s="39" t="s">
        <v>25270</v>
      </c>
      <c r="AC474" s="29"/>
      <c r="AD474" s="29"/>
      <c r="AE474" s="29"/>
      <c r="AF474" s="137" t="s">
        <v>1212</v>
      </c>
      <c r="AG474" s="30">
        <f t="shared" si="65"/>
        <v>2</v>
      </c>
      <c r="AH474" s="31" t="str">
        <f t="shared" si="66"/>
        <v>HK-100043</v>
      </c>
      <c r="AI474" s="30">
        <v>5027000000</v>
      </c>
      <c r="AJ474" s="102">
        <f>IFERROR(VLOOKUP($C474,'分類(コード表)'!$A$3:$B$38,2,FALSE)*1000000000,0)+IFERROR(VLOOKUP($D474,'分類(コード表)'!$C$3:$D$293,2,FALSE)*1000000,0)+IFERROR(VLOOKUP($E474,'分類(コード表)'!$E$3:$F$353,2,FALSE)*1000,0)+IFERROR(VLOOKUP($F474,'分類(コード表)'!$G$3:$H$255,2,FALSE),0)</f>
        <v>5027000000</v>
      </c>
    </row>
    <row r="475" spans="1:36" s="30" customFormat="1" ht="27" customHeight="1" x14ac:dyDescent="0.15">
      <c r="A475" s="32" t="s">
        <v>149</v>
      </c>
      <c r="B475" s="33">
        <v>471</v>
      </c>
      <c r="C475" s="34" t="s">
        <v>12</v>
      </c>
      <c r="D475" s="34" t="s">
        <v>14</v>
      </c>
      <c r="E475" s="33"/>
      <c r="F475" s="33"/>
      <c r="G475" s="34" t="s">
        <v>737</v>
      </c>
      <c r="H475" s="36" t="s">
        <v>1900</v>
      </c>
      <c r="I475" s="33">
        <v>10260</v>
      </c>
      <c r="J475" s="33">
        <v>20940</v>
      </c>
      <c r="K475" s="33" t="s">
        <v>2448</v>
      </c>
      <c r="L475" s="37">
        <f t="shared" si="64"/>
        <v>0.51002865329512892</v>
      </c>
      <c r="M475" s="33"/>
      <c r="N475" s="33" t="s">
        <v>24776</v>
      </c>
      <c r="O475" s="33"/>
      <c r="P475" s="153" t="s">
        <v>26636</v>
      </c>
      <c r="Q475" s="33"/>
      <c r="R475" s="33"/>
      <c r="S475" s="33"/>
      <c r="T475" s="33" t="s">
        <v>2744</v>
      </c>
      <c r="U475" s="33" t="s">
        <v>2955</v>
      </c>
      <c r="V475" s="33" t="s">
        <v>2954</v>
      </c>
      <c r="W475" s="33" t="s">
        <v>2953</v>
      </c>
      <c r="X475" s="33" t="s">
        <v>2955</v>
      </c>
      <c r="Y475" s="33" t="s">
        <v>2954</v>
      </c>
      <c r="Z475" s="33" t="s">
        <v>2953</v>
      </c>
      <c r="AA475" s="33" t="s">
        <v>2954</v>
      </c>
      <c r="AB475" s="39" t="s">
        <v>25271</v>
      </c>
      <c r="AC475" s="29"/>
      <c r="AD475" s="29"/>
      <c r="AE475" s="29"/>
      <c r="AF475" s="137" t="s">
        <v>3113</v>
      </c>
      <c r="AG475" s="30">
        <f t="shared" si="65"/>
        <v>2</v>
      </c>
      <c r="AH475" s="31" t="str">
        <f t="shared" si="66"/>
        <v>HK-150007</v>
      </c>
      <c r="AI475" s="30">
        <v>5027000000</v>
      </c>
      <c r="AJ475" s="102">
        <f>IFERROR(VLOOKUP($C475,'分類(コード表)'!$A$3:$B$38,2,FALSE)*1000000000,0)+IFERROR(VLOOKUP($D475,'分類(コード表)'!$C$3:$D$293,2,FALSE)*1000000,0)+IFERROR(VLOOKUP($E475,'分類(コード表)'!$E$3:$F$353,2,FALSE)*1000,0)+IFERROR(VLOOKUP($F475,'分類(コード表)'!$G$3:$H$255,2,FALSE),0)</f>
        <v>5027000000</v>
      </c>
    </row>
    <row r="476" spans="1:36" s="30" customFormat="1" ht="27" customHeight="1" x14ac:dyDescent="0.15">
      <c r="A476" s="32" t="s">
        <v>149</v>
      </c>
      <c r="B476" s="33">
        <v>472</v>
      </c>
      <c r="C476" s="34" t="s">
        <v>12</v>
      </c>
      <c r="D476" s="34" t="s">
        <v>14</v>
      </c>
      <c r="E476" s="33"/>
      <c r="F476" s="33"/>
      <c r="G476" s="34" t="s">
        <v>25272</v>
      </c>
      <c r="H476" s="36" t="s">
        <v>1995</v>
      </c>
      <c r="I476" s="33">
        <v>18377610</v>
      </c>
      <c r="J476" s="33">
        <v>22683403</v>
      </c>
      <c r="K476" s="33" t="s">
        <v>2604</v>
      </c>
      <c r="L476" s="37">
        <f t="shared" si="64"/>
        <v>0.18982129797720382</v>
      </c>
      <c r="M476" s="33"/>
      <c r="N476" s="33" t="s">
        <v>24776</v>
      </c>
      <c r="O476" s="33"/>
      <c r="P476" s="153" t="s">
        <v>23795</v>
      </c>
      <c r="Q476" s="33"/>
      <c r="R476" s="33"/>
      <c r="S476" s="33"/>
      <c r="T476" s="33" t="s">
        <v>2744</v>
      </c>
      <c r="U476" s="33" t="s">
        <v>2953</v>
      </c>
      <c r="V476" s="33" t="s">
        <v>2954</v>
      </c>
      <c r="W476" s="33" t="s">
        <v>2953</v>
      </c>
      <c r="X476" s="33" t="s">
        <v>2954</v>
      </c>
      <c r="Y476" s="33" t="s">
        <v>2954</v>
      </c>
      <c r="Z476" s="33" t="s">
        <v>2953</v>
      </c>
      <c r="AA476" s="33" t="s">
        <v>2953</v>
      </c>
      <c r="AB476" s="39" t="s">
        <v>25273</v>
      </c>
      <c r="AC476" s="29"/>
      <c r="AD476" s="29"/>
      <c r="AE476" s="29"/>
      <c r="AF476" s="137" t="s">
        <v>1299</v>
      </c>
      <c r="AG476" s="30">
        <f t="shared" si="65"/>
        <v>2</v>
      </c>
      <c r="AH476" s="31" t="str">
        <f t="shared" si="66"/>
        <v>KK-100080</v>
      </c>
      <c r="AI476" s="30">
        <v>5027000000</v>
      </c>
      <c r="AJ476" s="102">
        <f>IFERROR(VLOOKUP($C476,'分類(コード表)'!$A$3:$B$38,2,FALSE)*1000000000,0)+IFERROR(VLOOKUP($D476,'分類(コード表)'!$C$3:$D$293,2,FALSE)*1000000,0)+IFERROR(VLOOKUP($E476,'分類(コード表)'!$E$3:$F$353,2,FALSE)*1000,0)+IFERROR(VLOOKUP($F476,'分類(コード表)'!$G$3:$H$255,2,FALSE),0)</f>
        <v>5027000000</v>
      </c>
    </row>
    <row r="477" spans="1:36" s="30" customFormat="1" ht="27" customHeight="1" x14ac:dyDescent="0.15">
      <c r="A477" s="32" t="s">
        <v>149</v>
      </c>
      <c r="B477" s="33">
        <v>473</v>
      </c>
      <c r="C477" s="34" t="s">
        <v>12</v>
      </c>
      <c r="D477" s="34" t="s">
        <v>14</v>
      </c>
      <c r="E477" s="33"/>
      <c r="F477" s="33"/>
      <c r="G477" s="34" t="s">
        <v>786</v>
      </c>
      <c r="H477" s="36" t="s">
        <v>2026</v>
      </c>
      <c r="I477" s="33">
        <v>10200</v>
      </c>
      <c r="J477" s="33">
        <v>10200</v>
      </c>
      <c r="K477" s="33" t="s">
        <v>2461</v>
      </c>
      <c r="L477" s="37">
        <f t="shared" si="64"/>
        <v>0</v>
      </c>
      <c r="M477" s="33"/>
      <c r="N477" s="33" t="s">
        <v>24776</v>
      </c>
      <c r="O477" s="33"/>
      <c r="P477" s="153" t="s">
        <v>30589</v>
      </c>
      <c r="Q477" s="33"/>
      <c r="R477" s="33"/>
      <c r="S477" s="33"/>
      <c r="T477" s="33" t="s">
        <v>2744</v>
      </c>
      <c r="U477" s="33" t="s">
        <v>2953</v>
      </c>
      <c r="V477" s="33" t="s">
        <v>2953</v>
      </c>
      <c r="W477" s="33" t="s">
        <v>2954</v>
      </c>
      <c r="X477" s="33" t="s">
        <v>2954</v>
      </c>
      <c r="Y477" s="33" t="s">
        <v>2953</v>
      </c>
      <c r="Z477" s="33" t="s">
        <v>2953</v>
      </c>
      <c r="AA477" s="33" t="s">
        <v>2953</v>
      </c>
      <c r="AB477" s="39" t="s">
        <v>25274</v>
      </c>
      <c r="AC477" s="29"/>
      <c r="AD477" s="29"/>
      <c r="AE477" s="29"/>
      <c r="AF477" s="137" t="s">
        <v>1331</v>
      </c>
      <c r="AG477" s="30">
        <f t="shared" si="65"/>
        <v>2</v>
      </c>
      <c r="AH477" s="31" t="str">
        <f t="shared" si="66"/>
        <v>KK-110060</v>
      </c>
      <c r="AI477" s="30">
        <v>5027000000</v>
      </c>
      <c r="AJ477" s="102">
        <f>IFERROR(VLOOKUP($C477,'分類(コード表)'!$A$3:$B$38,2,FALSE)*1000000000,0)+IFERROR(VLOOKUP($D477,'分類(コード表)'!$C$3:$D$293,2,FALSE)*1000000,0)+IFERROR(VLOOKUP($E477,'分類(コード表)'!$E$3:$F$353,2,FALSE)*1000,0)+IFERROR(VLOOKUP($F477,'分類(コード表)'!$G$3:$H$255,2,FALSE),0)</f>
        <v>5027000000</v>
      </c>
    </row>
    <row r="478" spans="1:36" s="30" customFormat="1" ht="27" customHeight="1" x14ac:dyDescent="0.15">
      <c r="A478" s="32" t="s">
        <v>149</v>
      </c>
      <c r="B478" s="33">
        <v>474</v>
      </c>
      <c r="C478" s="34" t="s">
        <v>12</v>
      </c>
      <c r="D478" s="34" t="s">
        <v>14</v>
      </c>
      <c r="E478" s="33"/>
      <c r="F478" s="33"/>
      <c r="G478" s="34" t="s">
        <v>819</v>
      </c>
      <c r="H478" s="36" t="s">
        <v>2060</v>
      </c>
      <c r="I478" s="33">
        <v>3056442</v>
      </c>
      <c r="J478" s="33">
        <v>3468954</v>
      </c>
      <c r="K478" s="33" t="s">
        <v>2631</v>
      </c>
      <c r="L478" s="37">
        <f t="shared" si="64"/>
        <v>0.11891538486817643</v>
      </c>
      <c r="M478" s="33"/>
      <c r="N478" s="33" t="s">
        <v>24776</v>
      </c>
      <c r="O478" s="33"/>
      <c r="P478" s="153" t="s">
        <v>26631</v>
      </c>
      <c r="Q478" s="33"/>
      <c r="R478" s="33"/>
      <c r="S478" s="33"/>
      <c r="T478" s="33" t="s">
        <v>2744</v>
      </c>
      <c r="U478" s="33" t="s">
        <v>2953</v>
      </c>
      <c r="V478" s="33" t="s">
        <v>2954</v>
      </c>
      <c r="W478" s="33" t="s">
        <v>2953</v>
      </c>
      <c r="X478" s="33" t="s">
        <v>2954</v>
      </c>
      <c r="Y478" s="33" t="s">
        <v>2954</v>
      </c>
      <c r="Z478" s="33" t="s">
        <v>2953</v>
      </c>
      <c r="AA478" s="33" t="s">
        <v>2954</v>
      </c>
      <c r="AB478" s="39" t="s">
        <v>25275</v>
      </c>
      <c r="AC478" s="29"/>
      <c r="AD478" s="29"/>
      <c r="AE478" s="29"/>
      <c r="AF478" s="137" t="s">
        <v>1361</v>
      </c>
      <c r="AG478" s="30">
        <f t="shared" si="65"/>
        <v>2</v>
      </c>
      <c r="AH478" s="31" t="str">
        <f t="shared" si="66"/>
        <v>KK-150043</v>
      </c>
      <c r="AI478" s="30">
        <v>5027000000</v>
      </c>
      <c r="AJ478" s="102">
        <f>IFERROR(VLOOKUP($C478,'分類(コード表)'!$A$3:$B$38,2,FALSE)*1000000000,0)+IFERROR(VLOOKUP($D478,'分類(コード表)'!$C$3:$D$293,2,FALSE)*1000000,0)+IFERROR(VLOOKUP($E478,'分類(コード表)'!$E$3:$F$353,2,FALSE)*1000,0)+IFERROR(VLOOKUP($F478,'分類(コード表)'!$G$3:$H$255,2,FALSE),0)</f>
        <v>5027000000</v>
      </c>
    </row>
    <row r="479" spans="1:36" s="30" customFormat="1" ht="27" customHeight="1" x14ac:dyDescent="0.15">
      <c r="A479" s="32" t="s">
        <v>149</v>
      </c>
      <c r="B479" s="33">
        <v>475</v>
      </c>
      <c r="C479" s="34" t="s">
        <v>12</v>
      </c>
      <c r="D479" s="34" t="s">
        <v>14</v>
      </c>
      <c r="E479" s="34"/>
      <c r="F479" s="34"/>
      <c r="G479" s="34" t="s">
        <v>25276</v>
      </c>
      <c r="H479" s="34" t="s">
        <v>2086</v>
      </c>
      <c r="I479" s="33">
        <v>307990</v>
      </c>
      <c r="J479" s="33">
        <v>562610</v>
      </c>
      <c r="K479" s="33" t="s">
        <v>2454</v>
      </c>
      <c r="L479" s="37">
        <f t="shared" si="64"/>
        <v>0.45256927534171099</v>
      </c>
      <c r="M479" s="33"/>
      <c r="N479" s="33" t="s">
        <v>24776</v>
      </c>
      <c r="O479" s="33"/>
      <c r="P479" s="153" t="s">
        <v>7932</v>
      </c>
      <c r="Q479" s="33" t="s">
        <v>2757</v>
      </c>
      <c r="R479" s="33"/>
      <c r="S479" s="33"/>
      <c r="T479" s="33" t="s">
        <v>2744</v>
      </c>
      <c r="U479" s="97" t="s">
        <v>2954</v>
      </c>
      <c r="V479" s="97" t="s">
        <v>2955</v>
      </c>
      <c r="W479" s="97" t="s">
        <v>2953</v>
      </c>
      <c r="X479" s="97" t="s">
        <v>2954</v>
      </c>
      <c r="Y479" s="97" t="s">
        <v>2954</v>
      </c>
      <c r="Z479" s="97" t="s">
        <v>2953</v>
      </c>
      <c r="AA479" s="97" t="s">
        <v>2954</v>
      </c>
      <c r="AB479" s="126" t="s">
        <v>25277</v>
      </c>
      <c r="AC479" s="29"/>
      <c r="AD479" s="29"/>
      <c r="AE479" s="29"/>
      <c r="AF479" s="137" t="s">
        <v>7932</v>
      </c>
      <c r="AG479" s="30">
        <f t="shared" si="65"/>
        <v>2</v>
      </c>
      <c r="AH479" s="31" t="str">
        <f t="shared" si="66"/>
        <v>KT-090046</v>
      </c>
      <c r="AI479" s="30">
        <v>5027000000</v>
      </c>
      <c r="AJ479" s="102">
        <f>IFERROR(VLOOKUP($C479,'分類(コード表)'!$A$3:$B$38,2,FALSE)*1000000000,0)+IFERROR(VLOOKUP($D479,'分類(コード表)'!$C$3:$D$293,2,FALSE)*1000000,0)+IFERROR(VLOOKUP($E479,'分類(コード表)'!$E$3:$F$353,2,FALSE)*1000,0)+IFERROR(VLOOKUP($F479,'分類(コード表)'!$G$3:$H$255,2,FALSE),0)</f>
        <v>5027000000</v>
      </c>
    </row>
    <row r="480" spans="1:36" s="30" customFormat="1" ht="27" customHeight="1" x14ac:dyDescent="0.15">
      <c r="A480" s="32" t="s">
        <v>149</v>
      </c>
      <c r="B480" s="33">
        <v>476</v>
      </c>
      <c r="C480" s="34" t="s">
        <v>12</v>
      </c>
      <c r="D480" s="34" t="s">
        <v>14</v>
      </c>
      <c r="E480" s="33"/>
      <c r="F480" s="33"/>
      <c r="G480" s="34" t="s">
        <v>25278</v>
      </c>
      <c r="H480" s="36" t="s">
        <v>2126</v>
      </c>
      <c r="I480" s="33">
        <v>104300</v>
      </c>
      <c r="J480" s="33">
        <v>104300</v>
      </c>
      <c r="K480" s="33" t="s">
        <v>2470</v>
      </c>
      <c r="L480" s="37">
        <f t="shared" si="64"/>
        <v>0</v>
      </c>
      <c r="M480" s="33"/>
      <c r="N480" s="33" t="s">
        <v>24776</v>
      </c>
      <c r="O480" s="33"/>
      <c r="P480" s="153" t="s">
        <v>23969</v>
      </c>
      <c r="Q480" s="38"/>
      <c r="R480" s="33"/>
      <c r="S480" s="33"/>
      <c r="T480" s="33" t="s">
        <v>2744</v>
      </c>
      <c r="U480" s="33" t="s">
        <v>2953</v>
      </c>
      <c r="V480" s="33" t="s">
        <v>2953</v>
      </c>
      <c r="W480" s="33" t="s">
        <v>2954</v>
      </c>
      <c r="X480" s="33" t="s">
        <v>2954</v>
      </c>
      <c r="Y480" s="33" t="s">
        <v>2953</v>
      </c>
      <c r="Z480" s="33" t="s">
        <v>2953</v>
      </c>
      <c r="AA480" s="33" t="s">
        <v>2953</v>
      </c>
      <c r="AB480" s="39" t="s">
        <v>25279</v>
      </c>
      <c r="AC480" s="29"/>
      <c r="AD480" s="29"/>
      <c r="AE480" s="29"/>
      <c r="AF480" s="137" t="s">
        <v>1391</v>
      </c>
      <c r="AG480" s="30">
        <f t="shared" si="65"/>
        <v>2</v>
      </c>
      <c r="AH480" s="31" t="str">
        <f t="shared" si="66"/>
        <v>KT-100087</v>
      </c>
      <c r="AI480" s="30">
        <v>5027000000</v>
      </c>
      <c r="AJ480" s="102">
        <f>IFERROR(VLOOKUP($C480,'分類(コード表)'!$A$3:$B$38,2,FALSE)*1000000000,0)+IFERROR(VLOOKUP($D480,'分類(コード表)'!$C$3:$D$293,2,FALSE)*1000000,0)+IFERROR(VLOOKUP($E480,'分類(コード表)'!$E$3:$F$353,2,FALSE)*1000,0)+IFERROR(VLOOKUP($F480,'分類(コード表)'!$G$3:$H$255,2,FALSE),0)</f>
        <v>5027000000</v>
      </c>
    </row>
    <row r="481" spans="1:36" s="30" customFormat="1" ht="27" customHeight="1" x14ac:dyDescent="0.15">
      <c r="A481" s="32" t="s">
        <v>149</v>
      </c>
      <c r="B481" s="33">
        <v>477</v>
      </c>
      <c r="C481" s="34" t="s">
        <v>12</v>
      </c>
      <c r="D481" s="34" t="s">
        <v>14</v>
      </c>
      <c r="E481" s="33"/>
      <c r="F481" s="33"/>
      <c r="G481" s="34" t="s">
        <v>852</v>
      </c>
      <c r="H481" s="36" t="s">
        <v>2155</v>
      </c>
      <c r="I481" s="33">
        <v>4867476</v>
      </c>
      <c r="J481" s="33">
        <v>9579887.8000000007</v>
      </c>
      <c r="K481" s="33" t="s">
        <v>2462</v>
      </c>
      <c r="L481" s="37">
        <f t="shared" si="64"/>
        <v>0.4919067841274718</v>
      </c>
      <c r="M481" s="33"/>
      <c r="N481" s="33" t="s">
        <v>24776</v>
      </c>
      <c r="O481" s="33"/>
      <c r="P481" s="153" t="s">
        <v>32787</v>
      </c>
      <c r="Q481" s="38"/>
      <c r="R481" s="33"/>
      <c r="S481" s="33"/>
      <c r="T481" s="33" t="s">
        <v>2744</v>
      </c>
      <c r="U481" s="33" t="s">
        <v>2954</v>
      </c>
      <c r="V481" s="33" t="s">
        <v>2954</v>
      </c>
      <c r="W481" s="33" t="s">
        <v>2954</v>
      </c>
      <c r="X481" s="33" t="s">
        <v>2953</v>
      </c>
      <c r="Y481" s="33" t="s">
        <v>2954</v>
      </c>
      <c r="Z481" s="33" t="s">
        <v>2954</v>
      </c>
      <c r="AA481" s="33" t="s">
        <v>2954</v>
      </c>
      <c r="AB481" s="39" t="s">
        <v>25280</v>
      </c>
      <c r="AC481" s="29"/>
      <c r="AD481" s="29"/>
      <c r="AE481" s="29"/>
      <c r="AF481" s="137" t="s">
        <v>1421</v>
      </c>
      <c r="AG481" s="30">
        <f t="shared" si="65"/>
        <v>2</v>
      </c>
      <c r="AH481" s="31" t="str">
        <f t="shared" si="66"/>
        <v>KT-110079</v>
      </c>
      <c r="AI481" s="30">
        <v>5027000000</v>
      </c>
      <c r="AJ481" s="102">
        <f>IFERROR(VLOOKUP($C481,'分類(コード表)'!$A$3:$B$38,2,FALSE)*1000000000,0)+IFERROR(VLOOKUP($D481,'分類(コード表)'!$C$3:$D$293,2,FALSE)*1000000,0)+IFERROR(VLOOKUP($E481,'分類(コード表)'!$E$3:$F$353,2,FALSE)*1000,0)+IFERROR(VLOOKUP($F481,'分類(コード表)'!$G$3:$H$255,2,FALSE),0)</f>
        <v>5027000000</v>
      </c>
    </row>
    <row r="482" spans="1:36" s="30" customFormat="1" ht="27" customHeight="1" x14ac:dyDescent="0.15">
      <c r="A482" s="32" t="s">
        <v>149</v>
      </c>
      <c r="B482" s="33">
        <v>478</v>
      </c>
      <c r="C482" s="34" t="s">
        <v>12</v>
      </c>
      <c r="D482" s="34" t="s">
        <v>14</v>
      </c>
      <c r="E482" s="33"/>
      <c r="F482" s="33"/>
      <c r="G482" s="34" t="s">
        <v>25281</v>
      </c>
      <c r="H482" s="36" t="s">
        <v>2337</v>
      </c>
      <c r="I482" s="33">
        <v>2597855</v>
      </c>
      <c r="J482" s="33">
        <v>2672360.5</v>
      </c>
      <c r="K482" s="33" t="s">
        <v>2720</v>
      </c>
      <c r="L482" s="37">
        <f t="shared" si="64"/>
        <v>2.7880033401182169E-2</v>
      </c>
      <c r="M482" s="33"/>
      <c r="N482" s="33" t="s">
        <v>24776</v>
      </c>
      <c r="O482" s="33"/>
      <c r="P482" s="153" t="s">
        <v>11225</v>
      </c>
      <c r="Q482" s="33" t="s">
        <v>401</v>
      </c>
      <c r="R482" s="33"/>
      <c r="S482" s="33"/>
      <c r="T482" s="33" t="s">
        <v>2744</v>
      </c>
      <c r="U482" s="33" t="s">
        <v>2954</v>
      </c>
      <c r="V482" s="33" t="s">
        <v>2954</v>
      </c>
      <c r="W482" s="33" t="s">
        <v>2953</v>
      </c>
      <c r="X482" s="33" t="s">
        <v>2954</v>
      </c>
      <c r="Y482" s="33" t="s">
        <v>2954</v>
      </c>
      <c r="Z482" s="33" t="s">
        <v>2954</v>
      </c>
      <c r="AA482" s="33" t="s">
        <v>2954</v>
      </c>
      <c r="AB482" s="39" t="s">
        <v>25282</v>
      </c>
      <c r="AC482" s="29"/>
      <c r="AD482" s="29"/>
      <c r="AE482" s="29"/>
      <c r="AF482" s="137" t="s">
        <v>11225</v>
      </c>
      <c r="AG482" s="30">
        <f t="shared" si="65"/>
        <v>2</v>
      </c>
      <c r="AH482" s="31" t="str">
        <f t="shared" si="66"/>
        <v>SK-090006</v>
      </c>
      <c r="AI482" s="30">
        <v>5027000000</v>
      </c>
      <c r="AJ482" s="102">
        <f>IFERROR(VLOOKUP($C482,'分類(コード表)'!$A$3:$B$38,2,FALSE)*1000000000,0)+IFERROR(VLOOKUP($D482,'分類(コード表)'!$C$3:$D$293,2,FALSE)*1000000,0)+IFERROR(VLOOKUP($E482,'分類(コード表)'!$E$3:$F$353,2,FALSE)*1000,0)+IFERROR(VLOOKUP($F482,'分類(コード表)'!$G$3:$H$255,2,FALSE),0)</f>
        <v>5027000000</v>
      </c>
    </row>
    <row r="483" spans="1:36" s="30" customFormat="1" ht="27" customHeight="1" x14ac:dyDescent="0.15">
      <c r="A483" s="32" t="s">
        <v>149</v>
      </c>
      <c r="B483" s="33">
        <v>479</v>
      </c>
      <c r="C483" s="34" t="s">
        <v>12</v>
      </c>
      <c r="D483" s="34" t="s">
        <v>14</v>
      </c>
      <c r="E483" s="33"/>
      <c r="F483" s="33"/>
      <c r="G483" s="34" t="s">
        <v>20528</v>
      </c>
      <c r="H483" s="36" t="s">
        <v>20529</v>
      </c>
      <c r="I483" s="33">
        <v>24749600</v>
      </c>
      <c r="J483" s="33">
        <v>25368000</v>
      </c>
      <c r="K483" s="33" t="s">
        <v>22079</v>
      </c>
      <c r="L483" s="37">
        <f t="shared" si="64"/>
        <v>2.437716808577739E-2</v>
      </c>
      <c r="M483" s="33"/>
      <c r="N483" s="33" t="s">
        <v>24776</v>
      </c>
      <c r="O483" s="33"/>
      <c r="P483" s="153" t="s">
        <v>3033</v>
      </c>
      <c r="Q483" s="33" t="s">
        <v>503</v>
      </c>
      <c r="R483" s="33"/>
      <c r="S483" s="33"/>
      <c r="T483" s="33" t="s">
        <v>2744</v>
      </c>
      <c r="U483" s="33" t="s">
        <v>2954</v>
      </c>
      <c r="V483" s="33" t="s">
        <v>2954</v>
      </c>
      <c r="W483" s="33" t="s">
        <v>2953</v>
      </c>
      <c r="X483" s="33" t="s">
        <v>2954</v>
      </c>
      <c r="Y483" s="33" t="s">
        <v>2954</v>
      </c>
      <c r="Z483" s="33" t="s">
        <v>2953</v>
      </c>
      <c r="AA483" s="33" t="s">
        <v>2954</v>
      </c>
      <c r="AB483" s="39" t="s">
        <v>25283</v>
      </c>
      <c r="AC483" s="29"/>
      <c r="AD483" s="29"/>
      <c r="AE483" s="29"/>
      <c r="AF483" s="137" t="s">
        <v>3033</v>
      </c>
      <c r="AG483" s="30">
        <f t="shared" si="65"/>
        <v>2</v>
      </c>
      <c r="AH483" s="31" t="str">
        <f t="shared" si="66"/>
        <v>QS-160045</v>
      </c>
      <c r="AI483" s="30">
        <v>5027000000</v>
      </c>
      <c r="AJ483" s="102">
        <f>IFERROR(VLOOKUP($C483,'分類(コード表)'!$A$3:$B$38,2,FALSE)*1000000000,0)+IFERROR(VLOOKUP($D483,'分類(コード表)'!$C$3:$D$293,2,FALSE)*1000000,0)+IFERROR(VLOOKUP($E483,'分類(コード表)'!$E$3:$F$353,2,FALSE)*1000,0)+IFERROR(VLOOKUP($F483,'分類(コード表)'!$G$3:$H$255,2,FALSE),0)</f>
        <v>5027000000</v>
      </c>
    </row>
    <row r="484" spans="1:36" s="30" customFormat="1" ht="27" customHeight="1" x14ac:dyDescent="0.15">
      <c r="A484" s="32" t="s">
        <v>149</v>
      </c>
      <c r="B484" s="33">
        <v>480</v>
      </c>
      <c r="C484" s="34" t="s">
        <v>12</v>
      </c>
      <c r="D484" s="34" t="s">
        <v>14</v>
      </c>
      <c r="E484" s="33"/>
      <c r="F484" s="33"/>
      <c r="G484" s="34" t="s">
        <v>20472</v>
      </c>
      <c r="H484" s="36" t="s">
        <v>20473</v>
      </c>
      <c r="I484" s="33">
        <v>617200</v>
      </c>
      <c r="J484" s="33">
        <v>1258950</v>
      </c>
      <c r="K484" s="33" t="s">
        <v>22060</v>
      </c>
      <c r="L484" s="37">
        <f t="shared" si="64"/>
        <v>0.50975018864927124</v>
      </c>
      <c r="M484" s="33"/>
      <c r="N484" s="33" t="s">
        <v>24776</v>
      </c>
      <c r="O484" s="33"/>
      <c r="P484" s="153" t="s">
        <v>3061</v>
      </c>
      <c r="Q484" s="38" t="s">
        <v>503</v>
      </c>
      <c r="R484" s="33"/>
      <c r="S484" s="33"/>
      <c r="T484" s="33" t="s">
        <v>2744</v>
      </c>
      <c r="U484" s="33" t="s">
        <v>2954</v>
      </c>
      <c r="V484" s="33" t="s">
        <v>2954</v>
      </c>
      <c r="W484" s="33" t="s">
        <v>2953</v>
      </c>
      <c r="X484" s="33" t="s">
        <v>2954</v>
      </c>
      <c r="Y484" s="33" t="s">
        <v>2954</v>
      </c>
      <c r="Z484" s="33" t="s">
        <v>2953</v>
      </c>
      <c r="AA484" s="33" t="s">
        <v>2954</v>
      </c>
      <c r="AB484" s="39" t="s">
        <v>25284</v>
      </c>
      <c r="AC484" s="29"/>
      <c r="AD484" s="29"/>
      <c r="AE484" s="29"/>
      <c r="AF484" s="137" t="s">
        <v>3061</v>
      </c>
      <c r="AG484" s="30">
        <f t="shared" si="65"/>
        <v>2</v>
      </c>
      <c r="AH484" s="31" t="str">
        <f t="shared" si="66"/>
        <v>QS-160015</v>
      </c>
      <c r="AI484" s="30">
        <v>5027000000</v>
      </c>
      <c r="AJ484" s="102">
        <f>IFERROR(VLOOKUP($C484,'分類(コード表)'!$A$3:$B$38,2,FALSE)*1000000000,0)+IFERROR(VLOOKUP($D484,'分類(コード表)'!$C$3:$D$293,2,FALSE)*1000000,0)+IFERROR(VLOOKUP($E484,'分類(コード表)'!$E$3:$F$353,2,FALSE)*1000,0)+IFERROR(VLOOKUP($F484,'分類(コード表)'!$G$3:$H$255,2,FALSE),0)</f>
        <v>5027000000</v>
      </c>
    </row>
    <row r="485" spans="1:36" s="30" customFormat="1" ht="27" customHeight="1" x14ac:dyDescent="0.15">
      <c r="A485" s="32" t="s">
        <v>149</v>
      </c>
      <c r="B485" s="33">
        <v>481</v>
      </c>
      <c r="C485" s="34" t="s">
        <v>12</v>
      </c>
      <c r="D485" s="34" t="s">
        <v>14</v>
      </c>
      <c r="E485" s="35"/>
      <c r="F485" s="35"/>
      <c r="G485" s="34" t="s">
        <v>17978</v>
      </c>
      <c r="H485" s="36" t="s">
        <v>17979</v>
      </c>
      <c r="I485" s="33">
        <v>1320502</v>
      </c>
      <c r="J485" s="33">
        <v>1466864</v>
      </c>
      <c r="K485" s="33" t="s">
        <v>22100</v>
      </c>
      <c r="L485" s="37">
        <f t="shared" si="64"/>
        <v>9.9778847936823012E-2</v>
      </c>
      <c r="M485" s="33"/>
      <c r="N485" s="33" t="s">
        <v>24776</v>
      </c>
      <c r="O485" s="33"/>
      <c r="P485" s="153" t="s">
        <v>3073</v>
      </c>
      <c r="Q485" s="33" t="s">
        <v>503</v>
      </c>
      <c r="R485" s="33"/>
      <c r="S485" s="33"/>
      <c r="T485" s="33" t="s">
        <v>2744</v>
      </c>
      <c r="U485" s="33" t="s">
        <v>2954</v>
      </c>
      <c r="V485" s="33" t="s">
        <v>2954</v>
      </c>
      <c r="W485" s="33" t="s">
        <v>2953</v>
      </c>
      <c r="X485" s="33" t="s">
        <v>2954</v>
      </c>
      <c r="Y485" s="33" t="s">
        <v>2954</v>
      </c>
      <c r="Z485" s="33" t="s">
        <v>2954</v>
      </c>
      <c r="AA485" s="33" t="s">
        <v>2954</v>
      </c>
      <c r="AB485" s="39" t="s">
        <v>25285</v>
      </c>
      <c r="AC485" s="29"/>
      <c r="AD485" s="29"/>
      <c r="AE485" s="29"/>
      <c r="AF485" s="137" t="s">
        <v>3073</v>
      </c>
      <c r="AG485" s="30">
        <f t="shared" si="65"/>
        <v>2</v>
      </c>
      <c r="AH485" s="31" t="str">
        <f t="shared" si="66"/>
        <v>KT-160034</v>
      </c>
      <c r="AI485" s="30">
        <v>5027000000</v>
      </c>
      <c r="AJ485" s="102">
        <f>IFERROR(VLOOKUP($C485,'分類(コード表)'!$A$3:$B$38,2,FALSE)*1000000000,0)+IFERROR(VLOOKUP($D485,'分類(コード表)'!$C$3:$D$293,2,FALSE)*1000000,0)+IFERROR(VLOOKUP($E485,'分類(コード表)'!$E$3:$F$353,2,FALSE)*1000,0)+IFERROR(VLOOKUP($F485,'分類(コード表)'!$G$3:$H$255,2,FALSE),0)</f>
        <v>5027000000</v>
      </c>
    </row>
    <row r="486" spans="1:36" s="30" customFormat="1" ht="27" customHeight="1" x14ac:dyDescent="0.15">
      <c r="A486" s="32" t="s">
        <v>149</v>
      </c>
      <c r="B486" s="33">
        <v>482</v>
      </c>
      <c r="C486" s="34" t="s">
        <v>12</v>
      </c>
      <c r="D486" s="34" t="s">
        <v>14</v>
      </c>
      <c r="E486" s="35"/>
      <c r="F486" s="35"/>
      <c r="G486" s="34" t="s">
        <v>17829</v>
      </c>
      <c r="H486" s="36" t="s">
        <v>17830</v>
      </c>
      <c r="I486" s="33">
        <v>295535</v>
      </c>
      <c r="J486" s="33">
        <v>295785</v>
      </c>
      <c r="K486" s="33" t="s">
        <v>18774</v>
      </c>
      <c r="L486" s="37">
        <f t="shared" si="64"/>
        <v>8.45208512940121E-4</v>
      </c>
      <c r="M486" s="33"/>
      <c r="N486" s="33" t="s">
        <v>24776</v>
      </c>
      <c r="O486" s="33"/>
      <c r="P486" s="153" t="s">
        <v>26638</v>
      </c>
      <c r="Q486" s="33" t="s">
        <v>503</v>
      </c>
      <c r="R486" s="33"/>
      <c r="S486" s="33"/>
      <c r="T486" s="33" t="s">
        <v>2744</v>
      </c>
      <c r="U486" s="33" t="s">
        <v>2954</v>
      </c>
      <c r="V486" s="33" t="s">
        <v>2954</v>
      </c>
      <c r="W486" s="33" t="s">
        <v>2953</v>
      </c>
      <c r="X486" s="33" t="s">
        <v>2954</v>
      </c>
      <c r="Y486" s="33" t="s">
        <v>2954</v>
      </c>
      <c r="Z486" s="33" t="s">
        <v>2953</v>
      </c>
      <c r="AA486" s="33" t="s">
        <v>2954</v>
      </c>
      <c r="AB486" s="39" t="s">
        <v>25286</v>
      </c>
      <c r="AC486" s="29"/>
      <c r="AD486" s="29"/>
      <c r="AE486" s="29"/>
      <c r="AF486" s="137" t="s">
        <v>3119</v>
      </c>
      <c r="AG486" s="30">
        <f t="shared" si="65"/>
        <v>2</v>
      </c>
      <c r="AH486" s="31" t="str">
        <f t="shared" si="66"/>
        <v>KT-150055</v>
      </c>
      <c r="AI486" s="30">
        <v>5027000000</v>
      </c>
      <c r="AJ486" s="102">
        <f>IFERROR(VLOOKUP($C486,'分類(コード表)'!$A$3:$B$38,2,FALSE)*1000000000,0)+IFERROR(VLOOKUP($D486,'分類(コード表)'!$C$3:$D$293,2,FALSE)*1000000,0)+IFERROR(VLOOKUP($E486,'分類(コード表)'!$E$3:$F$353,2,FALSE)*1000,0)+IFERROR(VLOOKUP($F486,'分類(コード表)'!$G$3:$H$255,2,FALSE),0)</f>
        <v>5027000000</v>
      </c>
    </row>
    <row r="487" spans="1:36" s="30" customFormat="1" ht="27" customHeight="1" x14ac:dyDescent="0.15">
      <c r="A487" s="32" t="s">
        <v>149</v>
      </c>
      <c r="B487" s="33">
        <v>483</v>
      </c>
      <c r="C487" s="34" t="s">
        <v>12</v>
      </c>
      <c r="D487" s="34" t="s">
        <v>14</v>
      </c>
      <c r="E487" s="35"/>
      <c r="F487" s="35"/>
      <c r="G487" s="34" t="s">
        <v>17716</v>
      </c>
      <c r="H487" s="36" t="s">
        <v>17717</v>
      </c>
      <c r="I487" s="33">
        <v>10892500</v>
      </c>
      <c r="J487" s="33">
        <v>12969100</v>
      </c>
      <c r="K487" s="33" t="s">
        <v>22053</v>
      </c>
      <c r="L487" s="37">
        <f t="shared" si="64"/>
        <v>0.16011905220871148</v>
      </c>
      <c r="M487" s="33"/>
      <c r="N487" s="33" t="s">
        <v>24776</v>
      </c>
      <c r="O487" s="33"/>
      <c r="P487" s="153" t="s">
        <v>3169</v>
      </c>
      <c r="Q487" s="33" t="s">
        <v>503</v>
      </c>
      <c r="R487" s="33"/>
      <c r="S487" s="33"/>
      <c r="T487" s="33" t="s">
        <v>2744</v>
      </c>
      <c r="U487" s="33" t="s">
        <v>2954</v>
      </c>
      <c r="V487" s="33" t="s">
        <v>2955</v>
      </c>
      <c r="W487" s="33" t="s">
        <v>2954</v>
      </c>
      <c r="X487" s="33" t="s">
        <v>2954</v>
      </c>
      <c r="Y487" s="33" t="s">
        <v>2954</v>
      </c>
      <c r="Z487" s="33" t="s">
        <v>2954</v>
      </c>
      <c r="AA487" s="33" t="s">
        <v>2954</v>
      </c>
      <c r="AB487" s="39" t="s">
        <v>25287</v>
      </c>
      <c r="AC487" s="29"/>
      <c r="AD487" s="29"/>
      <c r="AE487" s="29"/>
      <c r="AF487" s="137" t="s">
        <v>3169</v>
      </c>
      <c r="AG487" s="30">
        <f t="shared" si="65"/>
        <v>2</v>
      </c>
      <c r="AH487" s="31" t="str">
        <f t="shared" si="66"/>
        <v>KT-140078</v>
      </c>
      <c r="AI487" s="30">
        <v>5027000000</v>
      </c>
      <c r="AJ487" s="102">
        <f>IFERROR(VLOOKUP($C487,'分類(コード表)'!$A$3:$B$38,2,FALSE)*1000000000,0)+IFERROR(VLOOKUP($D487,'分類(コード表)'!$C$3:$D$293,2,FALSE)*1000000,0)+IFERROR(VLOOKUP($E487,'分類(コード表)'!$E$3:$F$353,2,FALSE)*1000,0)+IFERROR(VLOOKUP($F487,'分類(コード表)'!$G$3:$H$255,2,FALSE),0)</f>
        <v>5027000000</v>
      </c>
    </row>
    <row r="488" spans="1:36" s="30" customFormat="1" ht="27" customHeight="1" x14ac:dyDescent="0.15">
      <c r="A488" s="32" t="s">
        <v>149</v>
      </c>
      <c r="B488" s="33">
        <v>484</v>
      </c>
      <c r="C488" s="34" t="s">
        <v>12</v>
      </c>
      <c r="D488" s="34" t="s">
        <v>14</v>
      </c>
      <c r="E488" s="35"/>
      <c r="F488" s="35"/>
      <c r="G488" s="34" t="s">
        <v>17646</v>
      </c>
      <c r="H488" s="36" t="s">
        <v>17647</v>
      </c>
      <c r="I488" s="33">
        <v>727800</v>
      </c>
      <c r="J488" s="33">
        <v>832087.2</v>
      </c>
      <c r="K488" s="33" t="s">
        <v>22152</v>
      </c>
      <c r="L488" s="37">
        <f t="shared" si="64"/>
        <v>0.12533205654407364</v>
      </c>
      <c r="M488" s="33"/>
      <c r="N488" s="33" t="s">
        <v>24776</v>
      </c>
      <c r="O488" s="33"/>
      <c r="P488" s="153" t="s">
        <v>3189</v>
      </c>
      <c r="Q488" s="33" t="s">
        <v>503</v>
      </c>
      <c r="R488" s="33"/>
      <c r="S488" s="33"/>
      <c r="T488" s="33" t="s">
        <v>2744</v>
      </c>
      <c r="U488" s="33" t="s">
        <v>2954</v>
      </c>
      <c r="V488" s="33" t="s">
        <v>2955</v>
      </c>
      <c r="W488" s="33" t="s">
        <v>2953</v>
      </c>
      <c r="X488" s="33" t="s">
        <v>2953</v>
      </c>
      <c r="Y488" s="33" t="s">
        <v>2954</v>
      </c>
      <c r="Z488" s="33" t="s">
        <v>2954</v>
      </c>
      <c r="AA488" s="33" t="s">
        <v>2954</v>
      </c>
      <c r="AB488" s="39" t="s">
        <v>25288</v>
      </c>
      <c r="AC488" s="29"/>
      <c r="AD488" s="29"/>
      <c r="AE488" s="29"/>
      <c r="AF488" s="137" t="s">
        <v>3189</v>
      </c>
      <c r="AG488" s="30">
        <f t="shared" si="65"/>
        <v>2</v>
      </c>
      <c r="AH488" s="31" t="str">
        <f t="shared" si="66"/>
        <v>KT-140012</v>
      </c>
      <c r="AI488" s="30">
        <v>5027000000</v>
      </c>
      <c r="AJ488" s="102">
        <f>IFERROR(VLOOKUP($C488,'分類(コード表)'!$A$3:$B$38,2,FALSE)*1000000000,0)+IFERROR(VLOOKUP($D488,'分類(コード表)'!$C$3:$D$293,2,FALSE)*1000000,0)+IFERROR(VLOOKUP($E488,'分類(コード表)'!$E$3:$F$353,2,FALSE)*1000,0)+IFERROR(VLOOKUP($F488,'分類(コード表)'!$G$3:$H$255,2,FALSE),0)</f>
        <v>5027000000</v>
      </c>
    </row>
    <row r="489" spans="1:36" s="30" customFormat="1" ht="27" customHeight="1" x14ac:dyDescent="0.15">
      <c r="A489" s="32" t="s">
        <v>149</v>
      </c>
      <c r="B489" s="33">
        <v>485</v>
      </c>
      <c r="C489" s="34" t="s">
        <v>12</v>
      </c>
      <c r="D489" s="34" t="s">
        <v>14</v>
      </c>
      <c r="E489" s="35" t="s">
        <v>503</v>
      </c>
      <c r="F489" s="35" t="s">
        <v>503</v>
      </c>
      <c r="G489" s="34" t="s">
        <v>20562</v>
      </c>
      <c r="H489" s="36" t="s">
        <v>20563</v>
      </c>
      <c r="I489" s="33">
        <v>35000</v>
      </c>
      <c r="J489" s="33">
        <v>36500</v>
      </c>
      <c r="K489" s="33" t="s">
        <v>22071</v>
      </c>
      <c r="L489" s="37">
        <f t="shared" si="64"/>
        <v>4.1095890410958957E-2</v>
      </c>
      <c r="M489" s="33"/>
      <c r="N489" s="33"/>
      <c r="O489" s="33"/>
      <c r="P489" s="153" t="s">
        <v>22447</v>
      </c>
      <c r="Q489" s="33" t="s">
        <v>503</v>
      </c>
      <c r="R489" s="33" t="s">
        <v>503</v>
      </c>
      <c r="S489" s="33" t="s">
        <v>503</v>
      </c>
      <c r="T489" s="33" t="s">
        <v>381</v>
      </c>
      <c r="U489" s="33" t="s">
        <v>2953</v>
      </c>
      <c r="V489" s="33" t="s">
        <v>2953</v>
      </c>
      <c r="W489" s="33" t="s">
        <v>2953</v>
      </c>
      <c r="X489" s="33" t="s">
        <v>2954</v>
      </c>
      <c r="Y489" s="33" t="s">
        <v>2953</v>
      </c>
      <c r="Z489" s="33" t="s">
        <v>2954</v>
      </c>
      <c r="AA489" s="33" t="s">
        <v>2953</v>
      </c>
      <c r="AB489" s="39" t="s">
        <v>25289</v>
      </c>
      <c r="AC489" s="29"/>
      <c r="AD489" s="29"/>
      <c r="AE489" s="29"/>
      <c r="AF489" s="137" t="s">
        <v>22447</v>
      </c>
      <c r="AG489" s="30">
        <f t="shared" si="65"/>
        <v>2</v>
      </c>
      <c r="AH489" s="31" t="str">
        <f t="shared" si="66"/>
        <v>QS-170008</v>
      </c>
      <c r="AI489" s="30">
        <v>5027000000</v>
      </c>
      <c r="AJ489" s="102">
        <f>IFERROR(VLOOKUP($C489,'分類(コード表)'!$A$3:$B$38,2,FALSE)*1000000000,0)+IFERROR(VLOOKUP($D489,'分類(コード表)'!$C$3:$D$293,2,FALSE)*1000000,0)+IFERROR(VLOOKUP($E489,'分類(コード表)'!$E$3:$F$353,2,FALSE)*1000,0)+IFERROR(VLOOKUP($F489,'分類(コード表)'!$G$3:$H$255,2,FALSE),0)</f>
        <v>5027000000</v>
      </c>
    </row>
    <row r="490" spans="1:36" s="30" customFormat="1" ht="27" customHeight="1" x14ac:dyDescent="0.15">
      <c r="A490" s="32" t="s">
        <v>149</v>
      </c>
      <c r="B490" s="33">
        <v>486</v>
      </c>
      <c r="C490" s="34" t="s">
        <v>12</v>
      </c>
      <c r="D490" s="34" t="s">
        <v>14</v>
      </c>
      <c r="E490" s="34" t="s">
        <v>503</v>
      </c>
      <c r="F490" s="33" t="s">
        <v>503</v>
      </c>
      <c r="G490" s="34" t="s">
        <v>18227</v>
      </c>
      <c r="H490" s="36" t="s">
        <v>18228</v>
      </c>
      <c r="I490" s="33">
        <v>45280</v>
      </c>
      <c r="J490" s="33">
        <v>45280</v>
      </c>
      <c r="K490" s="33" t="s">
        <v>22103</v>
      </c>
      <c r="L490" s="37">
        <f t="shared" si="64"/>
        <v>0</v>
      </c>
      <c r="M490" s="33"/>
      <c r="N490" s="33"/>
      <c r="O490" s="33"/>
      <c r="P490" s="153" t="s">
        <v>22452</v>
      </c>
      <c r="Q490" s="38" t="s">
        <v>503</v>
      </c>
      <c r="R490" s="33" t="s">
        <v>503</v>
      </c>
      <c r="S490" s="33" t="s">
        <v>503</v>
      </c>
      <c r="T490" s="33" t="s">
        <v>381</v>
      </c>
      <c r="U490" s="33" t="s">
        <v>2953</v>
      </c>
      <c r="V490" s="33" t="s">
        <v>2953</v>
      </c>
      <c r="W490" s="33" t="s">
        <v>2954</v>
      </c>
      <c r="X490" s="33" t="s">
        <v>2954</v>
      </c>
      <c r="Y490" s="33" t="s">
        <v>2953</v>
      </c>
      <c r="Z490" s="33" t="s">
        <v>2953</v>
      </c>
      <c r="AA490" s="33" t="s">
        <v>2953</v>
      </c>
      <c r="AB490" s="39" t="s">
        <v>25290</v>
      </c>
      <c r="AC490" s="29"/>
      <c r="AD490" s="29"/>
      <c r="AE490" s="29"/>
      <c r="AF490" s="137" t="s">
        <v>22452</v>
      </c>
      <c r="AG490" s="30">
        <f t="shared" si="65"/>
        <v>2</v>
      </c>
      <c r="AH490" s="31" t="str">
        <f t="shared" si="66"/>
        <v>KT-170022</v>
      </c>
      <c r="AI490" s="30">
        <v>5027000000</v>
      </c>
      <c r="AJ490" s="102">
        <f>IFERROR(VLOOKUP($C490,'分類(コード表)'!$A$3:$B$38,2,FALSE)*1000000000,0)+IFERROR(VLOOKUP($D490,'分類(コード表)'!$C$3:$D$293,2,FALSE)*1000000,0)+IFERROR(VLOOKUP($E490,'分類(コード表)'!$E$3:$F$353,2,FALSE)*1000,0)+IFERROR(VLOOKUP($F490,'分類(コード表)'!$G$3:$H$255,2,FALSE),0)</f>
        <v>5027000000</v>
      </c>
    </row>
    <row r="491" spans="1:36" s="30" customFormat="1" ht="27" customHeight="1" x14ac:dyDescent="0.15">
      <c r="A491" s="32" t="s">
        <v>149</v>
      </c>
      <c r="B491" s="33">
        <v>487</v>
      </c>
      <c r="C491" s="34" t="s">
        <v>12</v>
      </c>
      <c r="D491" s="34" t="s">
        <v>14</v>
      </c>
      <c r="E491" s="34" t="s">
        <v>503</v>
      </c>
      <c r="F491" s="33" t="s">
        <v>503</v>
      </c>
      <c r="G491" s="34" t="s">
        <v>17889</v>
      </c>
      <c r="H491" s="36" t="s">
        <v>17890</v>
      </c>
      <c r="I491" s="33">
        <v>6501217.79</v>
      </c>
      <c r="J491" s="33">
        <v>9532441.4900000002</v>
      </c>
      <c r="K491" s="33" t="s">
        <v>22060</v>
      </c>
      <c r="L491" s="37">
        <f t="shared" si="64"/>
        <v>0.3179902759623443</v>
      </c>
      <c r="M491" s="33"/>
      <c r="N491" s="33"/>
      <c r="O491" s="33"/>
      <c r="P491" s="153" t="s">
        <v>22517</v>
      </c>
      <c r="Q491" s="38" t="s">
        <v>503</v>
      </c>
      <c r="R491" s="33" t="s">
        <v>503</v>
      </c>
      <c r="S491" s="33" t="s">
        <v>503</v>
      </c>
      <c r="T491" s="33" t="s">
        <v>381</v>
      </c>
      <c r="U491" s="33" t="s">
        <v>2954</v>
      </c>
      <c r="V491" s="33" t="s">
        <v>2955</v>
      </c>
      <c r="W491" s="33" t="s">
        <v>2953</v>
      </c>
      <c r="X491" s="33" t="s">
        <v>2954</v>
      </c>
      <c r="Y491" s="33" t="s">
        <v>2955</v>
      </c>
      <c r="Z491" s="33" t="s">
        <v>2953</v>
      </c>
      <c r="AA491" s="33" t="s">
        <v>2954</v>
      </c>
      <c r="AB491" s="39" t="s">
        <v>25291</v>
      </c>
      <c r="AC491" s="29"/>
      <c r="AD491" s="29"/>
      <c r="AE491" s="29"/>
      <c r="AF491" s="137" t="s">
        <v>22517</v>
      </c>
      <c r="AG491" s="30">
        <f t="shared" si="65"/>
        <v>2</v>
      </c>
      <c r="AH491" s="31" t="str">
        <f t="shared" si="66"/>
        <v>KT-150107</v>
      </c>
      <c r="AI491" s="30">
        <v>5027000000</v>
      </c>
      <c r="AJ491" s="102">
        <f>IFERROR(VLOOKUP($C491,'分類(コード表)'!$A$3:$B$38,2,FALSE)*1000000000,0)+IFERROR(VLOOKUP($D491,'分類(コード表)'!$C$3:$D$293,2,FALSE)*1000000,0)+IFERROR(VLOOKUP($E491,'分類(コード表)'!$E$3:$F$353,2,FALSE)*1000,0)+IFERROR(VLOOKUP($F491,'分類(コード表)'!$G$3:$H$255,2,FALSE),0)</f>
        <v>5027000000</v>
      </c>
    </row>
    <row r="492" spans="1:36" s="30" customFormat="1" ht="27" customHeight="1" x14ac:dyDescent="0.15">
      <c r="A492" s="32" t="s">
        <v>149</v>
      </c>
      <c r="B492" s="33">
        <v>488</v>
      </c>
      <c r="C492" s="34" t="s">
        <v>12</v>
      </c>
      <c r="D492" s="34" t="s">
        <v>14</v>
      </c>
      <c r="E492" s="34" t="s">
        <v>503</v>
      </c>
      <c r="F492" s="33" t="s">
        <v>503</v>
      </c>
      <c r="G492" s="34" t="s">
        <v>15726</v>
      </c>
      <c r="H492" s="36" t="s">
        <v>13027</v>
      </c>
      <c r="I492" s="33">
        <v>6270646</v>
      </c>
      <c r="J492" s="33">
        <v>6902626</v>
      </c>
      <c r="K492" s="33" t="s">
        <v>24505</v>
      </c>
      <c r="L492" s="37">
        <f t="shared" si="64"/>
        <v>9.1556459816887092E-2</v>
      </c>
      <c r="M492" s="33"/>
      <c r="N492" s="33"/>
      <c r="O492" s="33"/>
      <c r="P492" s="153" t="s">
        <v>22538</v>
      </c>
      <c r="Q492" s="38" t="s">
        <v>503</v>
      </c>
      <c r="R492" s="33" t="s">
        <v>503</v>
      </c>
      <c r="S492" s="33" t="s">
        <v>503</v>
      </c>
      <c r="T492" s="33" t="s">
        <v>381</v>
      </c>
      <c r="U492" s="33" t="s">
        <v>2954</v>
      </c>
      <c r="V492" s="33" t="s">
        <v>2954</v>
      </c>
      <c r="W492" s="33" t="s">
        <v>2953</v>
      </c>
      <c r="X492" s="33" t="s">
        <v>2954</v>
      </c>
      <c r="Y492" s="33" t="s">
        <v>2954</v>
      </c>
      <c r="Z492" s="33" t="s">
        <v>2953</v>
      </c>
      <c r="AA492" s="33" t="s">
        <v>2954</v>
      </c>
      <c r="AB492" s="39" t="s">
        <v>25292</v>
      </c>
      <c r="AC492" s="29"/>
      <c r="AD492" s="29"/>
      <c r="AE492" s="29"/>
      <c r="AF492" s="137" t="s">
        <v>22538</v>
      </c>
      <c r="AG492" s="30">
        <f t="shared" si="65"/>
        <v>2</v>
      </c>
      <c r="AH492" s="31" t="str">
        <f t="shared" si="66"/>
        <v>KK-150002</v>
      </c>
      <c r="AI492" s="30">
        <v>5027000000</v>
      </c>
      <c r="AJ492" s="102">
        <f>IFERROR(VLOOKUP($C492,'分類(コード表)'!$A$3:$B$38,2,FALSE)*1000000000,0)+IFERROR(VLOOKUP($D492,'分類(コード表)'!$C$3:$D$293,2,FALSE)*1000000,0)+IFERROR(VLOOKUP($E492,'分類(コード表)'!$E$3:$F$353,2,FALSE)*1000,0)+IFERROR(VLOOKUP($F492,'分類(コード表)'!$G$3:$H$255,2,FALSE),0)</f>
        <v>5027000000</v>
      </c>
    </row>
    <row r="493" spans="1:36" s="30" customFormat="1" ht="27" customHeight="1" x14ac:dyDescent="0.15">
      <c r="A493" s="32" t="s">
        <v>149</v>
      </c>
      <c r="B493" s="33">
        <v>489</v>
      </c>
      <c r="C493" s="34" t="s">
        <v>12</v>
      </c>
      <c r="D493" s="34" t="s">
        <v>14</v>
      </c>
      <c r="E493" s="34"/>
      <c r="F493" s="33"/>
      <c r="G493" s="34" t="s">
        <v>18799</v>
      </c>
      <c r="H493" s="36" t="s">
        <v>18800</v>
      </c>
      <c r="I493" s="33">
        <v>50050</v>
      </c>
      <c r="J493" s="33">
        <v>57676</v>
      </c>
      <c r="K493" s="33" t="s">
        <v>15506</v>
      </c>
      <c r="L493" s="37">
        <f t="shared" si="64"/>
        <v>0.13222137457521321</v>
      </c>
      <c r="M493" s="33"/>
      <c r="N493" s="33"/>
      <c r="O493" s="33" t="s">
        <v>24776</v>
      </c>
      <c r="P493" s="153" t="s">
        <v>26529</v>
      </c>
      <c r="Q493" s="38"/>
      <c r="R493" s="33"/>
      <c r="S493" s="33"/>
      <c r="T493" s="33" t="s">
        <v>381</v>
      </c>
      <c r="U493" s="97" t="s">
        <v>26702</v>
      </c>
      <c r="V493" s="97" t="s">
        <v>26701</v>
      </c>
      <c r="W493" s="97" t="s">
        <v>26702</v>
      </c>
      <c r="X493" s="97" t="s">
        <v>26702</v>
      </c>
      <c r="Y493" s="97" t="s">
        <v>26701</v>
      </c>
      <c r="Z493" s="97" t="s">
        <v>26701</v>
      </c>
      <c r="AA493" s="97" t="s">
        <v>26701</v>
      </c>
      <c r="AB493" s="126" t="s">
        <v>26741</v>
      </c>
      <c r="AC493" s="29"/>
      <c r="AD493" s="29"/>
      <c r="AE493" s="29"/>
      <c r="AF493" s="137" t="s">
        <v>26529</v>
      </c>
      <c r="AG493" s="30">
        <f t="shared" ref="AG493:AG496" si="73">LEN(LEFT(AF493,FIND("-",AF493)-1))</f>
        <v>2</v>
      </c>
      <c r="AH493" s="31" t="str">
        <f t="shared" ref="AH493:AH496" si="74">LEFT(AF493,FIND("-",AF493)+6)</f>
        <v>KT-190049</v>
      </c>
      <c r="AJ493" s="102"/>
    </row>
    <row r="494" spans="1:36" s="30" customFormat="1" ht="27" customHeight="1" x14ac:dyDescent="0.15">
      <c r="A494" s="32" t="s">
        <v>149</v>
      </c>
      <c r="B494" s="33">
        <v>490</v>
      </c>
      <c r="C494" s="34" t="s">
        <v>12</v>
      </c>
      <c r="D494" s="34" t="s">
        <v>14</v>
      </c>
      <c r="E494" s="34"/>
      <c r="F494" s="33"/>
      <c r="G494" s="34" t="s">
        <v>18608</v>
      </c>
      <c r="H494" s="36" t="s">
        <v>18609</v>
      </c>
      <c r="I494" s="33">
        <v>10060</v>
      </c>
      <c r="J494" s="33">
        <v>9685</v>
      </c>
      <c r="K494" s="33" t="s">
        <v>22160</v>
      </c>
      <c r="L494" s="37">
        <f t="shared" si="64"/>
        <v>-3.8719669592152783E-2</v>
      </c>
      <c r="M494" s="33"/>
      <c r="N494" s="33"/>
      <c r="O494" s="33" t="s">
        <v>24776</v>
      </c>
      <c r="P494" s="153" t="s">
        <v>26548</v>
      </c>
      <c r="Q494" s="38"/>
      <c r="R494" s="33"/>
      <c r="S494" s="33"/>
      <c r="T494" s="33" t="s">
        <v>381</v>
      </c>
      <c r="U494" s="97" t="s">
        <v>26700</v>
      </c>
      <c r="V494" s="97" t="s">
        <v>26701</v>
      </c>
      <c r="W494" s="97" t="s">
        <v>26701</v>
      </c>
      <c r="X494" s="97" t="s">
        <v>26702</v>
      </c>
      <c r="Y494" s="97" t="s">
        <v>26701</v>
      </c>
      <c r="Z494" s="97" t="s">
        <v>26701</v>
      </c>
      <c r="AA494" s="97" t="s">
        <v>26701</v>
      </c>
      <c r="AB494" s="126" t="s">
        <v>26742</v>
      </c>
      <c r="AC494" s="29"/>
      <c r="AD494" s="29"/>
      <c r="AE494" s="29"/>
      <c r="AF494" s="137" t="s">
        <v>26548</v>
      </c>
      <c r="AG494" s="30">
        <f t="shared" si="73"/>
        <v>2</v>
      </c>
      <c r="AH494" s="31" t="str">
        <f t="shared" si="74"/>
        <v>KT-180104</v>
      </c>
      <c r="AJ494" s="102"/>
    </row>
    <row r="495" spans="1:36" s="30" customFormat="1" ht="27" customHeight="1" x14ac:dyDescent="0.15">
      <c r="A495" s="32" t="s">
        <v>149</v>
      </c>
      <c r="B495" s="33">
        <v>491</v>
      </c>
      <c r="C495" s="34" t="s">
        <v>12</v>
      </c>
      <c r="D495" s="34" t="s">
        <v>14</v>
      </c>
      <c r="E495" s="34"/>
      <c r="F495" s="33"/>
      <c r="G495" s="34" t="s">
        <v>17972</v>
      </c>
      <c r="H495" s="36" t="s">
        <v>2126</v>
      </c>
      <c r="I495" s="33">
        <v>200504.6</v>
      </c>
      <c r="J495" s="33">
        <v>271961.7</v>
      </c>
      <c r="K495" s="33" t="s">
        <v>15506</v>
      </c>
      <c r="L495" s="37">
        <f t="shared" si="64"/>
        <v>0.26274692355578011</v>
      </c>
      <c r="M495" s="33"/>
      <c r="N495" s="33"/>
      <c r="O495" s="33" t="s">
        <v>24776</v>
      </c>
      <c r="P495" s="153" t="s">
        <v>26618</v>
      </c>
      <c r="Q495" s="38"/>
      <c r="R495" s="33"/>
      <c r="S495" s="33"/>
      <c r="T495" s="33" t="s">
        <v>381</v>
      </c>
      <c r="U495" s="97" t="s">
        <v>26701</v>
      </c>
      <c r="V495" s="97" t="s">
        <v>26702</v>
      </c>
      <c r="W495" s="97" t="s">
        <v>26701</v>
      </c>
      <c r="X495" s="97" t="s">
        <v>26701</v>
      </c>
      <c r="Y495" s="97" t="s">
        <v>26702</v>
      </c>
      <c r="Z495" s="97" t="s">
        <v>26702</v>
      </c>
      <c r="AA495" s="97" t="s">
        <v>26701</v>
      </c>
      <c r="AB495" s="126" t="s">
        <v>26743</v>
      </c>
      <c r="AC495" s="29"/>
      <c r="AD495" s="29"/>
      <c r="AE495" s="29"/>
      <c r="AF495" s="137" t="s">
        <v>26618</v>
      </c>
      <c r="AG495" s="30">
        <f t="shared" si="73"/>
        <v>2</v>
      </c>
      <c r="AH495" s="31" t="str">
        <f t="shared" si="74"/>
        <v>KT-160030</v>
      </c>
      <c r="AJ495" s="102"/>
    </row>
    <row r="496" spans="1:36" s="30" customFormat="1" ht="27" customHeight="1" x14ac:dyDescent="0.15">
      <c r="A496" s="32" t="s">
        <v>149</v>
      </c>
      <c r="B496" s="33">
        <v>492</v>
      </c>
      <c r="C496" s="34" t="s">
        <v>12</v>
      </c>
      <c r="D496" s="34" t="s">
        <v>14</v>
      </c>
      <c r="E496" s="34"/>
      <c r="F496" s="33"/>
      <c r="G496" s="34" t="s">
        <v>17920</v>
      </c>
      <c r="H496" s="36" t="s">
        <v>17921</v>
      </c>
      <c r="I496" s="33">
        <v>9000</v>
      </c>
      <c r="J496" s="33">
        <v>2500</v>
      </c>
      <c r="K496" s="33" t="s">
        <v>22071</v>
      </c>
      <c r="L496" s="37">
        <f t="shared" si="64"/>
        <v>-2.6</v>
      </c>
      <c r="M496" s="33"/>
      <c r="N496" s="33"/>
      <c r="O496" s="33" t="s">
        <v>24776</v>
      </c>
      <c r="P496" s="153" t="s">
        <v>26624</v>
      </c>
      <c r="Q496" s="38"/>
      <c r="R496" s="33"/>
      <c r="S496" s="33"/>
      <c r="T496" s="33" t="s">
        <v>381</v>
      </c>
      <c r="U496" s="97" t="s">
        <v>26700</v>
      </c>
      <c r="V496" s="97" t="s">
        <v>26701</v>
      </c>
      <c r="W496" s="97" t="s">
        <v>26702</v>
      </c>
      <c r="X496" s="97" t="s">
        <v>26702</v>
      </c>
      <c r="Y496" s="97" t="s">
        <v>26702</v>
      </c>
      <c r="Z496" s="97" t="s">
        <v>26701</v>
      </c>
      <c r="AA496" s="97" t="s">
        <v>26701</v>
      </c>
      <c r="AB496" s="126" t="s">
        <v>26744</v>
      </c>
      <c r="AC496" s="29"/>
      <c r="AD496" s="29"/>
      <c r="AE496" s="29"/>
      <c r="AF496" s="137" t="s">
        <v>26624</v>
      </c>
      <c r="AG496" s="30">
        <f t="shared" si="73"/>
        <v>2</v>
      </c>
      <c r="AH496" s="31" t="str">
        <f t="shared" si="74"/>
        <v>KT-160001</v>
      </c>
      <c r="AJ496" s="102"/>
    </row>
    <row r="497" spans="1:36" s="30" customFormat="1" ht="27" customHeight="1" x14ac:dyDescent="0.15">
      <c r="A497" s="32" t="s">
        <v>149</v>
      </c>
      <c r="B497" s="33">
        <v>493</v>
      </c>
      <c r="C497" s="34" t="s">
        <v>12</v>
      </c>
      <c r="D497" s="34" t="s">
        <v>14</v>
      </c>
      <c r="E497" s="34"/>
      <c r="F497" s="33"/>
      <c r="G497" s="34" t="s">
        <v>20881</v>
      </c>
      <c r="H497" s="36" t="s">
        <v>20882</v>
      </c>
      <c r="I497" s="33">
        <v>512400</v>
      </c>
      <c r="J497" s="33">
        <v>20400</v>
      </c>
      <c r="K497" s="33" t="s">
        <v>35817</v>
      </c>
      <c r="L497" s="37">
        <f t="shared" si="64"/>
        <v>-24.117647058823529</v>
      </c>
      <c r="M497" s="33"/>
      <c r="N497" s="33"/>
      <c r="O497" s="33" t="s">
        <v>24776</v>
      </c>
      <c r="P497" s="153" t="s">
        <v>26875</v>
      </c>
      <c r="Q497" s="38"/>
      <c r="R497" s="33"/>
      <c r="S497" s="33"/>
      <c r="T497" s="33" t="s">
        <v>381</v>
      </c>
      <c r="U497" s="97" t="s">
        <v>37312</v>
      </c>
      <c r="V497" s="97" t="s">
        <v>37309</v>
      </c>
      <c r="W497" s="97" t="s">
        <v>37308</v>
      </c>
      <c r="X497" s="97" t="s">
        <v>37309</v>
      </c>
      <c r="Y497" s="97" t="s">
        <v>37309</v>
      </c>
      <c r="Z497" s="97" t="s">
        <v>37308</v>
      </c>
      <c r="AA497" s="97" t="s">
        <v>37309</v>
      </c>
      <c r="AB497" s="126" t="s">
        <v>37313</v>
      </c>
      <c r="AC497" s="29"/>
      <c r="AD497" s="29"/>
      <c r="AE497" s="29"/>
      <c r="AF497" s="137" t="s">
        <v>26875</v>
      </c>
      <c r="AG497" s="30">
        <f t="shared" ref="AG497" si="75">LEN(LEFT(AF497,FIND("-",AF497)-1))</f>
        <v>2</v>
      </c>
      <c r="AH497" s="31" t="str">
        <f t="shared" ref="AH497" si="76">LEFT(AF497,FIND("-",AF497)+6)</f>
        <v>QS-200022</v>
      </c>
      <c r="AJ497" s="102"/>
    </row>
    <row r="498" spans="1:36" s="30" customFormat="1" ht="27" customHeight="1" x14ac:dyDescent="0.15">
      <c r="A498" s="32" t="s">
        <v>149</v>
      </c>
      <c r="B498" s="33">
        <v>494</v>
      </c>
      <c r="C498" s="34" t="s">
        <v>12</v>
      </c>
      <c r="D498" s="34" t="s">
        <v>14</v>
      </c>
      <c r="E498" s="34"/>
      <c r="F498" s="33"/>
      <c r="G498" s="34" t="s">
        <v>16067</v>
      </c>
      <c r="H498" s="36" t="s">
        <v>16068</v>
      </c>
      <c r="I498" s="33">
        <v>752052</v>
      </c>
      <c r="J498" s="33">
        <v>757368</v>
      </c>
      <c r="K498" s="33" t="s">
        <v>30880</v>
      </c>
      <c r="L498" s="37">
        <f t="shared" si="64"/>
        <v>7.0190449028741941E-3</v>
      </c>
      <c r="M498" s="33"/>
      <c r="N498" s="33" t="s">
        <v>24776</v>
      </c>
      <c r="O498" s="33"/>
      <c r="P498" s="153" t="s">
        <v>26891</v>
      </c>
      <c r="Q498" s="38"/>
      <c r="R498" s="33"/>
      <c r="S498" s="33"/>
      <c r="T498" s="33" t="s">
        <v>381</v>
      </c>
      <c r="U498" s="97" t="s">
        <v>37308</v>
      </c>
      <c r="V498" s="97" t="s">
        <v>37308</v>
      </c>
      <c r="W498" s="97" t="s">
        <v>37309</v>
      </c>
      <c r="X498" s="97" t="s">
        <v>37308</v>
      </c>
      <c r="Y498" s="97" t="s">
        <v>37308</v>
      </c>
      <c r="Z498" s="97" t="s">
        <v>37308</v>
      </c>
      <c r="AA498" s="97" t="s">
        <v>37308</v>
      </c>
      <c r="AB498" s="126" t="s">
        <v>37330</v>
      </c>
      <c r="AC498" s="29"/>
      <c r="AD498" s="29"/>
      <c r="AE498" s="29"/>
      <c r="AF498" s="137" t="s">
        <v>26891</v>
      </c>
      <c r="AG498" s="30">
        <f t="shared" ref="AG498" si="77">LEN(LEFT(AF498,FIND("-",AF498)-1))</f>
        <v>2</v>
      </c>
      <c r="AH498" s="31" t="str">
        <f t="shared" ref="AH498" si="78">LEFT(AF498,FIND("-",AF498)+6)</f>
        <v>KK-180025</v>
      </c>
      <c r="AJ498" s="102"/>
    </row>
    <row r="499" spans="1:36" s="30" customFormat="1" ht="27" customHeight="1" x14ac:dyDescent="0.15">
      <c r="A499" s="32" t="s">
        <v>149</v>
      </c>
      <c r="B499" s="33">
        <v>495</v>
      </c>
      <c r="C499" s="34" t="s">
        <v>12</v>
      </c>
      <c r="D499" s="34" t="s">
        <v>14</v>
      </c>
      <c r="E499" s="34"/>
      <c r="F499" s="33"/>
      <c r="G499" s="34" t="s">
        <v>20619</v>
      </c>
      <c r="H499" s="36" t="s">
        <v>20620</v>
      </c>
      <c r="I499" s="33">
        <v>79020</v>
      </c>
      <c r="J499" s="33">
        <v>20400</v>
      </c>
      <c r="K499" s="33" t="s">
        <v>24665</v>
      </c>
      <c r="L499" s="37"/>
      <c r="M499" s="33"/>
      <c r="N499" s="33"/>
      <c r="O499" s="33" t="s">
        <v>24776</v>
      </c>
      <c r="P499" s="153" t="s">
        <v>26894</v>
      </c>
      <c r="Q499" s="38"/>
      <c r="R499" s="33"/>
      <c r="S499" s="33"/>
      <c r="T499" s="33" t="s">
        <v>381</v>
      </c>
      <c r="U499" s="97" t="s">
        <v>37312</v>
      </c>
      <c r="V499" s="97" t="s">
        <v>37309</v>
      </c>
      <c r="W499" s="97" t="s">
        <v>37309</v>
      </c>
      <c r="X499" s="97" t="s">
        <v>37333</v>
      </c>
      <c r="Y499" s="97" t="s">
        <v>37309</v>
      </c>
      <c r="Z499" s="97" t="s">
        <v>37309</v>
      </c>
      <c r="AA499" s="97" t="s">
        <v>37309</v>
      </c>
      <c r="AB499" s="126" t="s">
        <v>37334</v>
      </c>
      <c r="AC499" s="29"/>
      <c r="AD499" s="29"/>
      <c r="AE499" s="29"/>
      <c r="AF499" s="137" t="s">
        <v>26894</v>
      </c>
      <c r="AG499" s="30">
        <f t="shared" ref="AG499" si="79">LEN(LEFT(AF499,FIND("-",AF499)-1))</f>
        <v>2</v>
      </c>
      <c r="AH499" s="31" t="str">
        <f t="shared" ref="AH499" si="80">LEFT(AF499,FIND("-",AF499)+6)</f>
        <v>QS-170040</v>
      </c>
      <c r="AJ499" s="102"/>
    </row>
    <row r="500" spans="1:36" s="30" customFormat="1" ht="27" customHeight="1" x14ac:dyDescent="0.15">
      <c r="A500" s="32" t="s">
        <v>149</v>
      </c>
      <c r="B500" s="33">
        <v>496</v>
      </c>
      <c r="C500" s="34" t="s">
        <v>12</v>
      </c>
      <c r="D500" s="34" t="s">
        <v>15</v>
      </c>
      <c r="E500" s="34" t="s">
        <v>2881</v>
      </c>
      <c r="F500" s="33"/>
      <c r="G500" s="34" t="s">
        <v>25293</v>
      </c>
      <c r="H500" s="36" t="s">
        <v>1682</v>
      </c>
      <c r="I500" s="33">
        <v>26448.400000000001</v>
      </c>
      <c r="J500" s="33">
        <v>35467.4</v>
      </c>
      <c r="K500" s="33" t="s">
        <v>2457</v>
      </c>
      <c r="L500" s="37">
        <f t="shared" si="64"/>
        <v>0.25428985490901501</v>
      </c>
      <c r="M500" s="33"/>
      <c r="N500" s="33" t="s">
        <v>24776</v>
      </c>
      <c r="O500" s="33"/>
      <c r="P500" s="153" t="s">
        <v>23602</v>
      </c>
      <c r="Q500" s="38"/>
      <c r="R500" s="33"/>
      <c r="S500" s="33"/>
      <c r="T500" s="33" t="s">
        <v>2744</v>
      </c>
      <c r="U500" s="33" t="s">
        <v>2954</v>
      </c>
      <c r="V500" s="33" t="s">
        <v>2953</v>
      </c>
      <c r="W500" s="33" t="s">
        <v>2953</v>
      </c>
      <c r="X500" s="33" t="s">
        <v>2954</v>
      </c>
      <c r="Y500" s="33" t="s">
        <v>2954</v>
      </c>
      <c r="Z500" s="33" t="s">
        <v>2953</v>
      </c>
      <c r="AA500" s="33" t="s">
        <v>2953</v>
      </c>
      <c r="AB500" s="39" t="s">
        <v>25294</v>
      </c>
      <c r="AC500" s="29"/>
      <c r="AD500" s="29"/>
      <c r="AE500" s="29"/>
      <c r="AF500" s="137" t="s">
        <v>1080</v>
      </c>
      <c r="AG500" s="30">
        <f t="shared" si="65"/>
        <v>2</v>
      </c>
      <c r="AH500" s="31" t="str">
        <f t="shared" si="66"/>
        <v>CB-100024</v>
      </c>
      <c r="AI500" s="30">
        <v>5028073000</v>
      </c>
      <c r="AJ500" s="102">
        <f>IFERROR(VLOOKUP($C500,'分類(コード表)'!$A$3:$B$38,2,FALSE)*1000000000,0)+IFERROR(VLOOKUP($D500,'分類(コード表)'!$C$3:$D$293,2,FALSE)*1000000,0)+IFERROR(VLOOKUP($E500,'分類(コード表)'!$E$3:$F$353,2,FALSE)*1000,0)+IFERROR(VLOOKUP($F500,'分類(コード表)'!$G$3:$H$255,2,FALSE),0)</f>
        <v>5028073000</v>
      </c>
    </row>
    <row r="501" spans="1:36" s="30" customFormat="1" ht="27" customHeight="1" x14ac:dyDescent="0.15">
      <c r="A501" s="32" t="s">
        <v>149</v>
      </c>
      <c r="B501" s="33">
        <v>497</v>
      </c>
      <c r="C501" s="34" t="s">
        <v>12</v>
      </c>
      <c r="D501" s="34" t="s">
        <v>15</v>
      </c>
      <c r="E501" s="34" t="s">
        <v>2881</v>
      </c>
      <c r="F501" s="33"/>
      <c r="G501" s="34" t="s">
        <v>14210</v>
      </c>
      <c r="H501" s="36" t="s">
        <v>1870</v>
      </c>
      <c r="I501" s="33">
        <v>1594.46</v>
      </c>
      <c r="J501" s="33">
        <v>1590.52</v>
      </c>
      <c r="K501" s="33" t="s">
        <v>2438</v>
      </c>
      <c r="L501" s="37">
        <f t="shared" si="64"/>
        <v>-2.4771772753564569E-3</v>
      </c>
      <c r="M501" s="33"/>
      <c r="N501" s="33" t="s">
        <v>24776</v>
      </c>
      <c r="O501" s="33"/>
      <c r="P501" s="153" t="s">
        <v>29036</v>
      </c>
      <c r="Q501" s="38"/>
      <c r="R501" s="33"/>
      <c r="S501" s="33"/>
      <c r="T501" s="33" t="s">
        <v>2744</v>
      </c>
      <c r="U501" s="33" t="s">
        <v>2953</v>
      </c>
      <c r="V501" s="33" t="s">
        <v>2953</v>
      </c>
      <c r="W501" s="33" t="s">
        <v>2953</v>
      </c>
      <c r="X501" s="33" t="s">
        <v>2953</v>
      </c>
      <c r="Y501" s="33" t="s">
        <v>2953</v>
      </c>
      <c r="Z501" s="33" t="s">
        <v>2953</v>
      </c>
      <c r="AA501" s="33" t="s">
        <v>2953</v>
      </c>
      <c r="AB501" s="39" t="s">
        <v>25295</v>
      </c>
      <c r="AC501" s="29"/>
      <c r="AD501" s="29"/>
      <c r="AE501" s="29"/>
      <c r="AF501" s="137" t="s">
        <v>1227</v>
      </c>
      <c r="AG501" s="30">
        <f t="shared" si="65"/>
        <v>2</v>
      </c>
      <c r="AH501" s="31" t="str">
        <f t="shared" si="66"/>
        <v>HK-110027</v>
      </c>
      <c r="AI501" s="30">
        <v>5028073000</v>
      </c>
      <c r="AJ501" s="102">
        <f>IFERROR(VLOOKUP($C501,'分類(コード表)'!$A$3:$B$38,2,FALSE)*1000000000,0)+IFERROR(VLOOKUP($D501,'分類(コード表)'!$C$3:$D$293,2,FALSE)*1000000,0)+IFERROR(VLOOKUP($E501,'分類(コード表)'!$E$3:$F$353,2,FALSE)*1000,0)+IFERROR(VLOOKUP($F501,'分類(コード表)'!$G$3:$H$255,2,FALSE),0)</f>
        <v>5028073000</v>
      </c>
    </row>
    <row r="502" spans="1:36" s="30" customFormat="1" ht="27" customHeight="1" x14ac:dyDescent="0.15">
      <c r="A502" s="32" t="s">
        <v>149</v>
      </c>
      <c r="B502" s="33">
        <v>498</v>
      </c>
      <c r="C502" s="34" t="s">
        <v>12</v>
      </c>
      <c r="D502" s="34" t="s">
        <v>15</v>
      </c>
      <c r="E502" s="34" t="s">
        <v>2881</v>
      </c>
      <c r="F502" s="33"/>
      <c r="G502" s="34" t="s">
        <v>729</v>
      </c>
      <c r="H502" s="36" t="s">
        <v>1893</v>
      </c>
      <c r="I502" s="33">
        <v>3509700</v>
      </c>
      <c r="J502" s="33">
        <v>4610000</v>
      </c>
      <c r="K502" s="33" t="s">
        <v>2562</v>
      </c>
      <c r="L502" s="37">
        <f t="shared" si="64"/>
        <v>0.23867678958785254</v>
      </c>
      <c r="M502" s="33"/>
      <c r="N502" s="33" t="s">
        <v>24776</v>
      </c>
      <c r="O502" s="33"/>
      <c r="P502" s="153" t="s">
        <v>29098</v>
      </c>
      <c r="Q502" s="38"/>
      <c r="R502" s="33"/>
      <c r="S502" s="33"/>
      <c r="T502" s="33" t="s">
        <v>2744</v>
      </c>
      <c r="U502" s="33" t="s">
        <v>2953</v>
      </c>
      <c r="V502" s="33" t="s">
        <v>2954</v>
      </c>
      <c r="W502" s="97" t="s">
        <v>2953</v>
      </c>
      <c r="X502" s="97" t="s">
        <v>2954</v>
      </c>
      <c r="Y502" s="97" t="s">
        <v>2954</v>
      </c>
      <c r="Z502" s="97" t="s">
        <v>2953</v>
      </c>
      <c r="AA502" s="97" t="s">
        <v>2953</v>
      </c>
      <c r="AB502" s="42" t="s">
        <v>25296</v>
      </c>
      <c r="AC502" s="29"/>
      <c r="AD502" s="29"/>
      <c r="AE502" s="29"/>
      <c r="AF502" s="137" t="s">
        <v>1248</v>
      </c>
      <c r="AG502" s="30">
        <f t="shared" si="65"/>
        <v>2</v>
      </c>
      <c r="AH502" s="31" t="str">
        <f t="shared" si="66"/>
        <v>HK-130002</v>
      </c>
      <c r="AI502" s="30">
        <v>5028073000</v>
      </c>
      <c r="AJ502" s="102">
        <f>IFERROR(VLOOKUP($C502,'分類(コード表)'!$A$3:$B$38,2,FALSE)*1000000000,0)+IFERROR(VLOOKUP($D502,'分類(コード表)'!$C$3:$D$293,2,FALSE)*1000000,0)+IFERROR(VLOOKUP($E502,'分類(コード表)'!$E$3:$F$353,2,FALSE)*1000,0)+IFERROR(VLOOKUP($F502,'分類(コード表)'!$G$3:$H$255,2,FALSE),0)</f>
        <v>5028073000</v>
      </c>
    </row>
    <row r="503" spans="1:36" s="30" customFormat="1" ht="27" customHeight="1" x14ac:dyDescent="0.15">
      <c r="A503" s="32" t="s">
        <v>149</v>
      </c>
      <c r="B503" s="33">
        <v>499</v>
      </c>
      <c r="C503" s="34" t="s">
        <v>12</v>
      </c>
      <c r="D503" s="34" t="s">
        <v>15</v>
      </c>
      <c r="E503" s="34" t="s">
        <v>2881</v>
      </c>
      <c r="F503" s="33"/>
      <c r="G503" s="34" t="s">
        <v>735</v>
      </c>
      <c r="H503" s="36" t="s">
        <v>1898</v>
      </c>
      <c r="I503" s="33">
        <v>3058020</v>
      </c>
      <c r="J503" s="33">
        <v>3301808</v>
      </c>
      <c r="K503" s="33" t="s">
        <v>2566</v>
      </c>
      <c r="L503" s="37">
        <f t="shared" si="64"/>
        <v>7.3834699049732722E-2</v>
      </c>
      <c r="M503" s="33"/>
      <c r="N503" s="33" t="s">
        <v>24776</v>
      </c>
      <c r="O503" s="33"/>
      <c r="P503" s="153" t="s">
        <v>1252</v>
      </c>
      <c r="Q503" s="38" t="s">
        <v>578</v>
      </c>
      <c r="R503" s="33"/>
      <c r="S503" s="33"/>
      <c r="T503" s="33" t="s">
        <v>2744</v>
      </c>
      <c r="U503" s="33" t="s">
        <v>2954</v>
      </c>
      <c r="V503" s="33" t="s">
        <v>2954</v>
      </c>
      <c r="W503" s="33" t="s">
        <v>2953</v>
      </c>
      <c r="X503" s="33" t="s">
        <v>2954</v>
      </c>
      <c r="Y503" s="33" t="s">
        <v>2954</v>
      </c>
      <c r="Z503" s="33" t="s">
        <v>2953</v>
      </c>
      <c r="AA503" s="33" t="s">
        <v>2954</v>
      </c>
      <c r="AB503" s="39" t="s">
        <v>25297</v>
      </c>
      <c r="AC503" s="29"/>
      <c r="AD503" s="29"/>
      <c r="AE503" s="29"/>
      <c r="AF503" s="137" t="s">
        <v>1252</v>
      </c>
      <c r="AG503" s="30">
        <f t="shared" si="65"/>
        <v>2</v>
      </c>
      <c r="AH503" s="31" t="str">
        <f t="shared" si="66"/>
        <v>HK-140003</v>
      </c>
      <c r="AI503" s="30">
        <v>5028073000</v>
      </c>
      <c r="AJ503" s="102">
        <f>IFERROR(VLOOKUP($C503,'分類(コード表)'!$A$3:$B$38,2,FALSE)*1000000000,0)+IFERROR(VLOOKUP($D503,'分類(コード表)'!$C$3:$D$293,2,FALSE)*1000000,0)+IFERROR(VLOOKUP($E503,'分類(コード表)'!$E$3:$F$353,2,FALSE)*1000,0)+IFERROR(VLOOKUP($F503,'分類(コード表)'!$G$3:$H$255,2,FALSE),0)</f>
        <v>5028073000</v>
      </c>
    </row>
    <row r="504" spans="1:36" s="30" customFormat="1" ht="27" customHeight="1" x14ac:dyDescent="0.15">
      <c r="A504" s="32" t="s">
        <v>149</v>
      </c>
      <c r="B504" s="33">
        <v>500</v>
      </c>
      <c r="C504" s="34" t="s">
        <v>12</v>
      </c>
      <c r="D504" s="34" t="s">
        <v>15</v>
      </c>
      <c r="E504" s="34" t="s">
        <v>2881</v>
      </c>
      <c r="F504" s="33"/>
      <c r="G504" s="34" t="s">
        <v>25298</v>
      </c>
      <c r="H504" s="36" t="s">
        <v>169</v>
      </c>
      <c r="I504" s="33">
        <v>1435200</v>
      </c>
      <c r="J504" s="33">
        <v>1735150</v>
      </c>
      <c r="K504" s="33" t="s">
        <v>2589</v>
      </c>
      <c r="L504" s="37">
        <f t="shared" ref="L504:L570" si="81">1-I504/J504</f>
        <v>0.17286689911535025</v>
      </c>
      <c r="M504" s="33"/>
      <c r="N504" s="33" t="s">
        <v>24776</v>
      </c>
      <c r="O504" s="33"/>
      <c r="P504" s="153" t="s">
        <v>6163</v>
      </c>
      <c r="Q504" s="38" t="s">
        <v>2753</v>
      </c>
      <c r="R504" s="33"/>
      <c r="S504" s="33"/>
      <c r="T504" s="33" t="s">
        <v>2744</v>
      </c>
      <c r="U504" s="33" t="s">
        <v>2953</v>
      </c>
      <c r="V504" s="33" t="s">
        <v>2954</v>
      </c>
      <c r="W504" s="33" t="s">
        <v>2953</v>
      </c>
      <c r="X504" s="33" t="s">
        <v>2954</v>
      </c>
      <c r="Y504" s="33" t="s">
        <v>2954</v>
      </c>
      <c r="Z504" s="33" t="s">
        <v>2953</v>
      </c>
      <c r="AA504" s="33" t="s">
        <v>2954</v>
      </c>
      <c r="AB504" s="39" t="s">
        <v>25299</v>
      </c>
      <c r="AC504" s="29"/>
      <c r="AD504" s="29"/>
      <c r="AE504" s="29"/>
      <c r="AF504" s="137" t="s">
        <v>6163</v>
      </c>
      <c r="AG504" s="30">
        <f t="shared" ref="AG504:AG570" si="82">LEN(LEFT(AF504,FIND("-",AF504)-1))</f>
        <v>2</v>
      </c>
      <c r="AH504" s="31" t="str">
        <f t="shared" ref="AH504:AH570" si="83">LEFT(AF504,FIND("-",AF504)+6)</f>
        <v>KK-080017</v>
      </c>
      <c r="AI504" s="30">
        <v>5028073000</v>
      </c>
      <c r="AJ504" s="102">
        <f>IFERROR(VLOOKUP($C504,'分類(コード表)'!$A$3:$B$38,2,FALSE)*1000000000,0)+IFERROR(VLOOKUP($D504,'分類(コード表)'!$C$3:$D$293,2,FALSE)*1000000,0)+IFERROR(VLOOKUP($E504,'分類(コード表)'!$E$3:$F$353,2,FALSE)*1000,0)+IFERROR(VLOOKUP($F504,'分類(コード表)'!$G$3:$H$255,2,FALSE),0)</f>
        <v>5028073000</v>
      </c>
    </row>
    <row r="505" spans="1:36" s="30" customFormat="1" ht="27" customHeight="1" x14ac:dyDescent="0.15">
      <c r="A505" s="32" t="s">
        <v>149</v>
      </c>
      <c r="B505" s="33">
        <v>501</v>
      </c>
      <c r="C505" s="34" t="s">
        <v>12</v>
      </c>
      <c r="D505" s="34" t="s">
        <v>15</v>
      </c>
      <c r="E505" s="34" t="s">
        <v>25300</v>
      </c>
      <c r="F505" s="33"/>
      <c r="G505" s="34" t="s">
        <v>25301</v>
      </c>
      <c r="H505" s="36" t="s">
        <v>1959</v>
      </c>
      <c r="I505" s="33">
        <v>146400</v>
      </c>
      <c r="J505" s="33">
        <v>146400</v>
      </c>
      <c r="K505" s="33" t="s">
        <v>2457</v>
      </c>
      <c r="L505" s="37">
        <f t="shared" si="81"/>
        <v>0</v>
      </c>
      <c r="M505" s="33"/>
      <c r="N505" s="33" t="s">
        <v>24776</v>
      </c>
      <c r="O505" s="33"/>
      <c r="P505" s="153" t="s">
        <v>6182</v>
      </c>
      <c r="Q505" s="38"/>
      <c r="R505" s="33"/>
      <c r="S505" s="33"/>
      <c r="T505" s="33" t="s">
        <v>2744</v>
      </c>
      <c r="U505" s="33" t="s">
        <v>2953</v>
      </c>
      <c r="V505" s="33" t="s">
        <v>2953</v>
      </c>
      <c r="W505" s="33" t="s">
        <v>2953</v>
      </c>
      <c r="X505" s="33" t="s">
        <v>2954</v>
      </c>
      <c r="Y505" s="33" t="s">
        <v>2953</v>
      </c>
      <c r="Z505" s="33" t="s">
        <v>2954</v>
      </c>
      <c r="AA505" s="33" t="s">
        <v>2953</v>
      </c>
      <c r="AB505" s="39" t="s">
        <v>25302</v>
      </c>
      <c r="AC505" s="29"/>
      <c r="AD505" s="29"/>
      <c r="AE505" s="29"/>
      <c r="AF505" s="137" t="s">
        <v>6182</v>
      </c>
      <c r="AG505" s="30">
        <f t="shared" si="82"/>
        <v>2</v>
      </c>
      <c r="AH505" s="31" t="str">
        <f t="shared" si="83"/>
        <v>KK-080036</v>
      </c>
      <c r="AI505" s="30">
        <v>5028073000</v>
      </c>
      <c r="AJ505" s="102">
        <f>IFERROR(VLOOKUP($C505,'分類(コード表)'!$A$3:$B$38,2,FALSE)*1000000000,0)+IFERROR(VLOOKUP($D505,'分類(コード表)'!$C$3:$D$293,2,FALSE)*1000000,0)+IFERROR(VLOOKUP($E505,'分類(コード表)'!$E$3:$F$353,2,FALSE)*1000,0)+IFERROR(VLOOKUP($F505,'分類(コード表)'!$G$3:$H$255,2,FALSE),0)</f>
        <v>5028073000</v>
      </c>
    </row>
    <row r="506" spans="1:36" s="30" customFormat="1" ht="27" customHeight="1" x14ac:dyDescent="0.15">
      <c r="A506" s="32" t="s">
        <v>149</v>
      </c>
      <c r="B506" s="33">
        <v>502</v>
      </c>
      <c r="C506" s="34" t="s">
        <v>12</v>
      </c>
      <c r="D506" s="34" t="s">
        <v>15</v>
      </c>
      <c r="E506" s="34" t="s">
        <v>2881</v>
      </c>
      <c r="F506" s="33"/>
      <c r="G506" s="34" t="s">
        <v>25303</v>
      </c>
      <c r="H506" s="36" t="s">
        <v>1898</v>
      </c>
      <c r="I506" s="33">
        <v>356360</v>
      </c>
      <c r="J506" s="33">
        <v>365278</v>
      </c>
      <c r="K506" s="33" t="s">
        <v>2457</v>
      </c>
      <c r="L506" s="37">
        <f t="shared" si="81"/>
        <v>2.441428172515181E-2</v>
      </c>
      <c r="M506" s="33"/>
      <c r="N506" s="33" t="s">
        <v>24776</v>
      </c>
      <c r="O506" s="33"/>
      <c r="P506" s="153" t="s">
        <v>23796</v>
      </c>
      <c r="Q506" s="38"/>
      <c r="R506" s="33"/>
      <c r="S506" s="33"/>
      <c r="T506" s="33" t="s">
        <v>2744</v>
      </c>
      <c r="U506" s="97" t="s">
        <v>2954</v>
      </c>
      <c r="V506" s="97" t="s">
        <v>2954</v>
      </c>
      <c r="W506" s="97" t="s">
        <v>2953</v>
      </c>
      <c r="X506" s="33" t="s">
        <v>2954</v>
      </c>
      <c r="Y506" s="33" t="s">
        <v>2954</v>
      </c>
      <c r="Z506" s="33" t="s">
        <v>2953</v>
      </c>
      <c r="AA506" s="97" t="s">
        <v>2954</v>
      </c>
      <c r="AB506" s="39" t="s">
        <v>25304</v>
      </c>
      <c r="AC506" s="29"/>
      <c r="AD506" s="29"/>
      <c r="AE506" s="29"/>
      <c r="AF506" s="137" t="s">
        <v>1300</v>
      </c>
      <c r="AG506" s="30">
        <f t="shared" si="82"/>
        <v>2</v>
      </c>
      <c r="AH506" s="31" t="str">
        <f t="shared" si="83"/>
        <v>KK-100081</v>
      </c>
      <c r="AI506" s="30">
        <v>5028073000</v>
      </c>
      <c r="AJ506" s="102">
        <f>IFERROR(VLOOKUP($C506,'分類(コード表)'!$A$3:$B$38,2,FALSE)*1000000000,0)+IFERROR(VLOOKUP($D506,'分類(コード表)'!$C$3:$D$293,2,FALSE)*1000000,0)+IFERROR(VLOOKUP($E506,'分類(コード表)'!$E$3:$F$353,2,FALSE)*1000,0)+IFERROR(VLOOKUP($F506,'分類(コード表)'!$G$3:$H$255,2,FALSE),0)</f>
        <v>5028073000</v>
      </c>
    </row>
    <row r="507" spans="1:36" s="30" customFormat="1" ht="27" customHeight="1" x14ac:dyDescent="0.15">
      <c r="A507" s="32" t="s">
        <v>149</v>
      </c>
      <c r="B507" s="33">
        <v>503</v>
      </c>
      <c r="C507" s="34" t="s">
        <v>12</v>
      </c>
      <c r="D507" s="34" t="s">
        <v>15</v>
      </c>
      <c r="E507" s="34" t="s">
        <v>2881</v>
      </c>
      <c r="F507" s="33"/>
      <c r="G507" s="34" t="s">
        <v>769</v>
      </c>
      <c r="H507" s="36" t="s">
        <v>2010</v>
      </c>
      <c r="I507" s="33">
        <v>293556</v>
      </c>
      <c r="J507" s="33">
        <v>104800</v>
      </c>
      <c r="K507" s="33" t="s">
        <v>2609</v>
      </c>
      <c r="L507" s="37">
        <f t="shared" si="81"/>
        <v>-1.8011068702290078</v>
      </c>
      <c r="M507" s="33"/>
      <c r="N507" s="33" t="s">
        <v>24776</v>
      </c>
      <c r="O507" s="33"/>
      <c r="P507" s="153" t="s">
        <v>30517</v>
      </c>
      <c r="Q507" s="38"/>
      <c r="R507" s="33"/>
      <c r="S507" s="33"/>
      <c r="T507" s="33" t="s">
        <v>2744</v>
      </c>
      <c r="U507" s="33" t="s">
        <v>2956</v>
      </c>
      <c r="V507" s="33" t="s">
        <v>2953</v>
      </c>
      <c r="W507" s="33" t="s">
        <v>2953</v>
      </c>
      <c r="X507" s="33" t="s">
        <v>2954</v>
      </c>
      <c r="Y507" s="33" t="s">
        <v>2953</v>
      </c>
      <c r="Z507" s="33" t="s">
        <v>2953</v>
      </c>
      <c r="AA507" s="33" t="s">
        <v>2953</v>
      </c>
      <c r="AB507" s="39" t="s">
        <v>25305</v>
      </c>
      <c r="AC507" s="29"/>
      <c r="AD507" s="29"/>
      <c r="AE507" s="29"/>
      <c r="AF507" s="137" t="s">
        <v>1314</v>
      </c>
      <c r="AG507" s="30">
        <f t="shared" si="82"/>
        <v>2</v>
      </c>
      <c r="AH507" s="31" t="str">
        <f t="shared" si="83"/>
        <v>KK-110002</v>
      </c>
      <c r="AI507" s="30">
        <v>5028073000</v>
      </c>
      <c r="AJ507" s="102">
        <f>IFERROR(VLOOKUP($C507,'分類(コード表)'!$A$3:$B$38,2,FALSE)*1000000000,0)+IFERROR(VLOOKUP($D507,'分類(コード表)'!$C$3:$D$293,2,FALSE)*1000000,0)+IFERROR(VLOOKUP($E507,'分類(コード表)'!$E$3:$F$353,2,FALSE)*1000,0)+IFERROR(VLOOKUP($F507,'分類(コード表)'!$G$3:$H$255,2,FALSE),0)</f>
        <v>5028073000</v>
      </c>
    </row>
    <row r="508" spans="1:36" s="30" customFormat="1" ht="27" customHeight="1" x14ac:dyDescent="0.15">
      <c r="A508" s="32" t="s">
        <v>149</v>
      </c>
      <c r="B508" s="33">
        <v>504</v>
      </c>
      <c r="C508" s="34" t="s">
        <v>12</v>
      </c>
      <c r="D508" s="34" t="s">
        <v>15</v>
      </c>
      <c r="E508" s="34" t="s">
        <v>2881</v>
      </c>
      <c r="F508" s="33"/>
      <c r="G508" s="34" t="s">
        <v>813</v>
      </c>
      <c r="H508" s="36" t="s">
        <v>2054</v>
      </c>
      <c r="I508" s="33">
        <v>170410</v>
      </c>
      <c r="J508" s="33">
        <v>158400</v>
      </c>
      <c r="K508" s="33" t="s">
        <v>2441</v>
      </c>
      <c r="L508" s="37">
        <f t="shared" si="81"/>
        <v>-7.5820707070707094E-2</v>
      </c>
      <c r="M508" s="33"/>
      <c r="N508" s="33" t="s">
        <v>24776</v>
      </c>
      <c r="O508" s="33"/>
      <c r="P508" s="153" t="s">
        <v>1355</v>
      </c>
      <c r="Q508" s="38"/>
      <c r="R508" s="33"/>
      <c r="S508" s="33"/>
      <c r="T508" s="33" t="s">
        <v>2744</v>
      </c>
      <c r="U508" s="33" t="s">
        <v>2953</v>
      </c>
      <c r="V508" s="33" t="s">
        <v>2953</v>
      </c>
      <c r="W508" s="33" t="s">
        <v>2954</v>
      </c>
      <c r="X508" s="33" t="s">
        <v>2954</v>
      </c>
      <c r="Y508" s="33" t="s">
        <v>2954</v>
      </c>
      <c r="Z508" s="33" t="s">
        <v>2953</v>
      </c>
      <c r="AA508" s="33" t="s">
        <v>2953</v>
      </c>
      <c r="AB508" s="39" t="s">
        <v>25306</v>
      </c>
      <c r="AC508" s="29"/>
      <c r="AD508" s="29"/>
      <c r="AE508" s="29"/>
      <c r="AF508" s="137" t="s">
        <v>1355</v>
      </c>
      <c r="AG508" s="30">
        <f t="shared" si="82"/>
        <v>2</v>
      </c>
      <c r="AH508" s="31" t="str">
        <f t="shared" si="83"/>
        <v>KK-130044</v>
      </c>
      <c r="AI508" s="30">
        <v>5028073000</v>
      </c>
      <c r="AJ508" s="102">
        <f>IFERROR(VLOOKUP($C508,'分類(コード表)'!$A$3:$B$38,2,FALSE)*1000000000,0)+IFERROR(VLOOKUP($D508,'分類(コード表)'!$C$3:$D$293,2,FALSE)*1000000,0)+IFERROR(VLOOKUP($E508,'分類(コード表)'!$E$3:$F$353,2,FALSE)*1000,0)+IFERROR(VLOOKUP($F508,'分類(コード表)'!$G$3:$H$255,2,FALSE),0)</f>
        <v>5028073000</v>
      </c>
    </row>
    <row r="509" spans="1:36" s="30" customFormat="1" ht="27" customHeight="1" x14ac:dyDescent="0.15">
      <c r="A509" s="32" t="s">
        <v>149</v>
      </c>
      <c r="B509" s="33">
        <v>505</v>
      </c>
      <c r="C509" s="34" t="s">
        <v>12</v>
      </c>
      <c r="D509" s="34" t="s">
        <v>15</v>
      </c>
      <c r="E509" s="34" t="s">
        <v>2881</v>
      </c>
      <c r="F509" s="33"/>
      <c r="G509" s="34" t="s">
        <v>25307</v>
      </c>
      <c r="H509" s="36" t="s">
        <v>2122</v>
      </c>
      <c r="I509" s="33">
        <v>5043327</v>
      </c>
      <c r="J509" s="33">
        <v>5617758</v>
      </c>
      <c r="K509" s="33" t="s">
        <v>2655</v>
      </c>
      <c r="L509" s="37">
        <f t="shared" si="81"/>
        <v>0.10225271362703769</v>
      </c>
      <c r="M509" s="33"/>
      <c r="N509" s="33" t="s">
        <v>24776</v>
      </c>
      <c r="O509" s="33"/>
      <c r="P509" s="153" t="s">
        <v>23965</v>
      </c>
      <c r="Q509" s="38" t="s">
        <v>2756</v>
      </c>
      <c r="R509" s="33"/>
      <c r="S509" s="33"/>
      <c r="T509" s="33" t="s">
        <v>2744</v>
      </c>
      <c r="U509" s="33" t="s">
        <v>2953</v>
      </c>
      <c r="V509" s="33" t="s">
        <v>2954</v>
      </c>
      <c r="W509" s="33" t="s">
        <v>2953</v>
      </c>
      <c r="X509" s="33" t="s">
        <v>2954</v>
      </c>
      <c r="Y509" s="33" t="s">
        <v>2954</v>
      </c>
      <c r="Z509" s="33" t="s">
        <v>2953</v>
      </c>
      <c r="AA509" s="33" t="s">
        <v>2954</v>
      </c>
      <c r="AB509" s="39" t="s">
        <v>25308</v>
      </c>
      <c r="AC509" s="29"/>
      <c r="AD509" s="29"/>
      <c r="AE509" s="29"/>
      <c r="AF509" s="137" t="s">
        <v>1388</v>
      </c>
      <c r="AG509" s="30">
        <f t="shared" si="82"/>
        <v>2</v>
      </c>
      <c r="AH509" s="31" t="str">
        <f t="shared" si="83"/>
        <v>KT-100070</v>
      </c>
      <c r="AI509" s="30">
        <v>5028073000</v>
      </c>
      <c r="AJ509" s="102">
        <f>IFERROR(VLOOKUP($C509,'分類(コード表)'!$A$3:$B$38,2,FALSE)*1000000000,0)+IFERROR(VLOOKUP($D509,'分類(コード表)'!$C$3:$D$293,2,FALSE)*1000000,0)+IFERROR(VLOOKUP($E509,'分類(コード表)'!$E$3:$F$353,2,FALSE)*1000,0)+IFERROR(VLOOKUP($F509,'分類(コード表)'!$G$3:$H$255,2,FALSE),0)</f>
        <v>5028073000</v>
      </c>
    </row>
    <row r="510" spans="1:36" s="30" customFormat="1" ht="27" customHeight="1" x14ac:dyDescent="0.15">
      <c r="A510" s="32" t="s">
        <v>149</v>
      </c>
      <c r="B510" s="33">
        <v>506</v>
      </c>
      <c r="C510" s="34" t="s">
        <v>12</v>
      </c>
      <c r="D510" s="34" t="s">
        <v>15</v>
      </c>
      <c r="E510" s="34" t="s">
        <v>2881</v>
      </c>
      <c r="F510" s="33"/>
      <c r="G510" s="34" t="s">
        <v>25309</v>
      </c>
      <c r="H510" s="36" t="s">
        <v>2123</v>
      </c>
      <c r="I510" s="33">
        <v>13710454</v>
      </c>
      <c r="J510" s="33">
        <v>13739346</v>
      </c>
      <c r="K510" s="33" t="s">
        <v>2656</v>
      </c>
      <c r="L510" s="37">
        <f t="shared" si="81"/>
        <v>2.1028657404799089E-3</v>
      </c>
      <c r="M510" s="33"/>
      <c r="N510" s="33" t="s">
        <v>24776</v>
      </c>
      <c r="O510" s="33"/>
      <c r="P510" s="153" t="s">
        <v>23966</v>
      </c>
      <c r="Q510" s="38"/>
      <c r="R510" s="33"/>
      <c r="S510" s="33"/>
      <c r="T510" s="33" t="s">
        <v>2744</v>
      </c>
      <c r="U510" s="33" t="s">
        <v>2953</v>
      </c>
      <c r="V510" s="33" t="s">
        <v>2953</v>
      </c>
      <c r="W510" s="33" t="s">
        <v>2953</v>
      </c>
      <c r="X510" s="33" t="s">
        <v>2954</v>
      </c>
      <c r="Y510" s="33" t="s">
        <v>2954</v>
      </c>
      <c r="Z510" s="33" t="s">
        <v>2953</v>
      </c>
      <c r="AA510" s="33" t="s">
        <v>2953</v>
      </c>
      <c r="AB510" s="39" t="s">
        <v>25310</v>
      </c>
      <c r="AC510" s="29"/>
      <c r="AD510" s="29"/>
      <c r="AE510" s="29"/>
      <c r="AF510" s="137" t="s">
        <v>1389</v>
      </c>
      <c r="AG510" s="30">
        <f t="shared" si="82"/>
        <v>2</v>
      </c>
      <c r="AH510" s="31" t="str">
        <f t="shared" si="83"/>
        <v>KT-100077</v>
      </c>
      <c r="AI510" s="30">
        <v>5028073000</v>
      </c>
      <c r="AJ510" s="102">
        <f>IFERROR(VLOOKUP($C510,'分類(コード表)'!$A$3:$B$38,2,FALSE)*1000000000,0)+IFERROR(VLOOKUP($D510,'分類(コード表)'!$C$3:$D$293,2,FALSE)*1000000,0)+IFERROR(VLOOKUP($E510,'分類(コード表)'!$E$3:$F$353,2,FALSE)*1000,0)+IFERROR(VLOOKUP($F510,'分類(コード表)'!$G$3:$H$255,2,FALSE),0)</f>
        <v>5028073000</v>
      </c>
    </row>
    <row r="511" spans="1:36" s="30" customFormat="1" ht="27" customHeight="1" x14ac:dyDescent="0.15">
      <c r="A511" s="32" t="s">
        <v>149</v>
      </c>
      <c r="B511" s="33">
        <v>507</v>
      </c>
      <c r="C511" s="34" t="s">
        <v>12</v>
      </c>
      <c r="D511" s="34" t="s">
        <v>15</v>
      </c>
      <c r="E511" s="34" t="s">
        <v>2881</v>
      </c>
      <c r="F511" s="33"/>
      <c r="G511" s="34" t="s">
        <v>953</v>
      </c>
      <c r="H511" s="36" t="s">
        <v>2255</v>
      </c>
      <c r="I511" s="33">
        <v>3002424</v>
      </c>
      <c r="J511" s="33">
        <v>3809774</v>
      </c>
      <c r="K511" s="33" t="s">
        <v>2441</v>
      </c>
      <c r="L511" s="37">
        <f t="shared" si="81"/>
        <v>0.21191545745233187</v>
      </c>
      <c r="M511" s="33"/>
      <c r="N511" s="33" t="s">
        <v>24776</v>
      </c>
      <c r="O511" s="33"/>
      <c r="P511" s="153" t="s">
        <v>1516</v>
      </c>
      <c r="Q511" s="38"/>
      <c r="R511" s="33"/>
      <c r="S511" s="33"/>
      <c r="T511" s="33" t="s">
        <v>2744</v>
      </c>
      <c r="U511" s="33" t="s">
        <v>2954</v>
      </c>
      <c r="V511" s="33" t="s">
        <v>2954</v>
      </c>
      <c r="W511" s="33" t="s">
        <v>2953</v>
      </c>
      <c r="X511" s="33" t="s">
        <v>2954</v>
      </c>
      <c r="Y511" s="33" t="s">
        <v>2954</v>
      </c>
      <c r="Z511" s="33" t="s">
        <v>2953</v>
      </c>
      <c r="AA511" s="33" t="s">
        <v>2954</v>
      </c>
      <c r="AB511" s="39" t="s">
        <v>25311</v>
      </c>
      <c r="AC511" s="29"/>
      <c r="AD511" s="29"/>
      <c r="AE511" s="29"/>
      <c r="AF511" s="137" t="s">
        <v>1516</v>
      </c>
      <c r="AG511" s="30">
        <f t="shared" si="82"/>
        <v>2</v>
      </c>
      <c r="AH511" s="31" t="str">
        <f t="shared" si="83"/>
        <v>KT-160006</v>
      </c>
      <c r="AI511" s="30">
        <v>5028073000</v>
      </c>
      <c r="AJ511" s="102">
        <f>IFERROR(VLOOKUP($C511,'分類(コード表)'!$A$3:$B$38,2,FALSE)*1000000000,0)+IFERROR(VLOOKUP($D511,'分類(コード表)'!$C$3:$D$293,2,FALSE)*1000000,0)+IFERROR(VLOOKUP($E511,'分類(コード表)'!$E$3:$F$353,2,FALSE)*1000,0)+IFERROR(VLOOKUP($F511,'分類(コード表)'!$G$3:$H$255,2,FALSE),0)</f>
        <v>5028073000</v>
      </c>
    </row>
    <row r="512" spans="1:36" s="30" customFormat="1" ht="27" customHeight="1" x14ac:dyDescent="0.15">
      <c r="A512" s="32" t="s">
        <v>149</v>
      </c>
      <c r="B512" s="33">
        <v>508</v>
      </c>
      <c r="C512" s="34" t="s">
        <v>12</v>
      </c>
      <c r="D512" s="34" t="s">
        <v>15</v>
      </c>
      <c r="E512" s="34" t="s">
        <v>2881</v>
      </c>
      <c r="F512" s="33"/>
      <c r="G512" s="34" t="s">
        <v>1066</v>
      </c>
      <c r="H512" s="36" t="s">
        <v>1895</v>
      </c>
      <c r="I512" s="33">
        <v>14834540</v>
      </c>
      <c r="J512" s="33">
        <v>11009440</v>
      </c>
      <c r="K512" s="33" t="s">
        <v>2441</v>
      </c>
      <c r="L512" s="37">
        <f t="shared" si="81"/>
        <v>-0.3474381984914765</v>
      </c>
      <c r="M512" s="33"/>
      <c r="N512" s="33" t="s">
        <v>24776</v>
      </c>
      <c r="O512" s="33"/>
      <c r="P512" s="153" t="s">
        <v>1628</v>
      </c>
      <c r="Q512" s="38" t="s">
        <v>578</v>
      </c>
      <c r="R512" s="33"/>
      <c r="S512" s="33"/>
      <c r="T512" s="33" t="s">
        <v>2744</v>
      </c>
      <c r="U512" s="33" t="s">
        <v>2956</v>
      </c>
      <c r="V512" s="33" t="s">
        <v>2954</v>
      </c>
      <c r="W512" s="33" t="s">
        <v>2954</v>
      </c>
      <c r="X512" s="33" t="s">
        <v>2955</v>
      </c>
      <c r="Y512" s="33" t="s">
        <v>2954</v>
      </c>
      <c r="Z512" s="33" t="s">
        <v>2953</v>
      </c>
      <c r="AA512" s="33" t="s">
        <v>2954</v>
      </c>
      <c r="AB512" s="39" t="s">
        <v>25312</v>
      </c>
      <c r="AC512" s="29"/>
      <c r="AD512" s="29"/>
      <c r="AE512" s="29"/>
      <c r="AF512" s="137" t="s">
        <v>1628</v>
      </c>
      <c r="AG512" s="30">
        <f t="shared" si="82"/>
        <v>2</v>
      </c>
      <c r="AH512" s="31" t="str">
        <f t="shared" si="83"/>
        <v>TH-150007</v>
      </c>
      <c r="AI512" s="30">
        <v>5028073000</v>
      </c>
      <c r="AJ512" s="102">
        <f>IFERROR(VLOOKUP($C512,'分類(コード表)'!$A$3:$B$38,2,FALSE)*1000000000,0)+IFERROR(VLOOKUP($D512,'分類(コード表)'!$C$3:$D$293,2,FALSE)*1000000,0)+IFERROR(VLOOKUP($E512,'分類(コード表)'!$E$3:$F$353,2,FALSE)*1000,0)+IFERROR(VLOOKUP($F512,'分類(コード表)'!$G$3:$H$255,2,FALSE),0)</f>
        <v>5028073000</v>
      </c>
    </row>
    <row r="513" spans="1:36" s="30" customFormat="1" ht="27" customHeight="1" x14ac:dyDescent="0.15">
      <c r="A513" s="32" t="s">
        <v>149</v>
      </c>
      <c r="B513" s="33">
        <v>509</v>
      </c>
      <c r="C513" s="34" t="s">
        <v>12</v>
      </c>
      <c r="D513" s="34" t="s">
        <v>15</v>
      </c>
      <c r="E513" s="34" t="s">
        <v>2881</v>
      </c>
      <c r="F513" s="33"/>
      <c r="G513" s="34" t="s">
        <v>14320</v>
      </c>
      <c r="H513" s="36" t="s">
        <v>14321</v>
      </c>
      <c r="I513" s="33">
        <v>3268990</v>
      </c>
      <c r="J513" s="33">
        <v>3229936</v>
      </c>
      <c r="K513" s="33" t="s">
        <v>22081</v>
      </c>
      <c r="L513" s="37">
        <f t="shared" si="81"/>
        <v>-1.209126125099691E-2</v>
      </c>
      <c r="M513" s="33"/>
      <c r="N513" s="33" t="s">
        <v>24776</v>
      </c>
      <c r="O513" s="33"/>
      <c r="P513" s="153" t="s">
        <v>3036</v>
      </c>
      <c r="Q513" s="38" t="s">
        <v>503</v>
      </c>
      <c r="R513" s="33"/>
      <c r="S513" s="33"/>
      <c r="T513" s="33" t="s">
        <v>2744</v>
      </c>
      <c r="U513" s="33" t="s">
        <v>2953</v>
      </c>
      <c r="V513" s="33" t="s">
        <v>2953</v>
      </c>
      <c r="W513" s="33" t="s">
        <v>2953</v>
      </c>
      <c r="X513" s="33" t="s">
        <v>2955</v>
      </c>
      <c r="Y513" s="33" t="s">
        <v>2953</v>
      </c>
      <c r="Z513" s="33" t="s">
        <v>2953</v>
      </c>
      <c r="AA513" s="33" t="s">
        <v>2953</v>
      </c>
      <c r="AB513" s="39" t="s">
        <v>25313</v>
      </c>
      <c r="AC513" s="29"/>
      <c r="AD513" s="29"/>
      <c r="AE513" s="29"/>
      <c r="AF513" s="137" t="s">
        <v>3036</v>
      </c>
      <c r="AG513" s="30">
        <f t="shared" si="82"/>
        <v>2</v>
      </c>
      <c r="AH513" s="31" t="str">
        <f t="shared" si="83"/>
        <v>HK-160024</v>
      </c>
      <c r="AI513" s="30">
        <v>5028073000</v>
      </c>
      <c r="AJ513" s="102">
        <f>IFERROR(VLOOKUP($C513,'分類(コード表)'!$A$3:$B$38,2,FALSE)*1000000000,0)+IFERROR(VLOOKUP($D513,'分類(コード表)'!$C$3:$D$293,2,FALSE)*1000000,0)+IFERROR(VLOOKUP($E513,'分類(コード表)'!$E$3:$F$353,2,FALSE)*1000,0)+IFERROR(VLOOKUP($F513,'分類(コード表)'!$G$3:$H$255,2,FALSE),0)</f>
        <v>5028073000</v>
      </c>
    </row>
    <row r="514" spans="1:36" s="30" customFormat="1" ht="27" customHeight="1" x14ac:dyDescent="0.15">
      <c r="A514" s="32" t="s">
        <v>149</v>
      </c>
      <c r="B514" s="33">
        <v>510</v>
      </c>
      <c r="C514" s="34" t="s">
        <v>12</v>
      </c>
      <c r="D514" s="34" t="s">
        <v>15</v>
      </c>
      <c r="E514" s="34" t="s">
        <v>2881</v>
      </c>
      <c r="F514" s="33"/>
      <c r="G514" s="34" t="s">
        <v>14297</v>
      </c>
      <c r="H514" s="36" t="s">
        <v>14298</v>
      </c>
      <c r="I514" s="33">
        <v>1667000</v>
      </c>
      <c r="J514" s="33">
        <v>1614332</v>
      </c>
      <c r="K514" s="33" t="s">
        <v>22093</v>
      </c>
      <c r="L514" s="37">
        <f t="shared" si="81"/>
        <v>-3.2625259240354421E-2</v>
      </c>
      <c r="M514" s="33"/>
      <c r="N514" s="33" t="s">
        <v>24776</v>
      </c>
      <c r="O514" s="33"/>
      <c r="P514" s="153" t="s">
        <v>3059</v>
      </c>
      <c r="Q514" s="38" t="s">
        <v>503</v>
      </c>
      <c r="R514" s="33"/>
      <c r="S514" s="33"/>
      <c r="T514" s="33" t="s">
        <v>2744</v>
      </c>
      <c r="U514" s="33" t="s">
        <v>2953</v>
      </c>
      <c r="V514" s="33" t="s">
        <v>2954</v>
      </c>
      <c r="W514" s="33" t="s">
        <v>2953</v>
      </c>
      <c r="X514" s="33" t="s">
        <v>2954</v>
      </c>
      <c r="Y514" s="33" t="s">
        <v>2954</v>
      </c>
      <c r="Z514" s="33" t="s">
        <v>2954</v>
      </c>
      <c r="AA514" s="33" t="s">
        <v>2954</v>
      </c>
      <c r="AB514" s="39" t="s">
        <v>25314</v>
      </c>
      <c r="AC514" s="29"/>
      <c r="AD514" s="29"/>
      <c r="AE514" s="29"/>
      <c r="AF514" s="137" t="s">
        <v>3059</v>
      </c>
      <c r="AG514" s="30">
        <f t="shared" si="82"/>
        <v>2</v>
      </c>
      <c r="AH514" s="31" t="str">
        <f t="shared" si="83"/>
        <v>HK-160011</v>
      </c>
      <c r="AI514" s="30">
        <v>5028073000</v>
      </c>
      <c r="AJ514" s="102">
        <f>IFERROR(VLOOKUP($C514,'分類(コード表)'!$A$3:$B$38,2,FALSE)*1000000000,0)+IFERROR(VLOOKUP($D514,'分類(コード表)'!$C$3:$D$293,2,FALSE)*1000000,0)+IFERROR(VLOOKUP($E514,'分類(コード表)'!$E$3:$F$353,2,FALSE)*1000,0)+IFERROR(VLOOKUP($F514,'分類(コード表)'!$G$3:$H$255,2,FALSE),0)</f>
        <v>5028073000</v>
      </c>
    </row>
    <row r="515" spans="1:36" s="30" customFormat="1" ht="27" customHeight="1" x14ac:dyDescent="0.15">
      <c r="A515" s="32" t="s">
        <v>149</v>
      </c>
      <c r="B515" s="33">
        <v>511</v>
      </c>
      <c r="C515" s="34" t="s">
        <v>12</v>
      </c>
      <c r="D515" s="34" t="s">
        <v>15</v>
      </c>
      <c r="E515" s="34" t="s">
        <v>2881</v>
      </c>
      <c r="F515" s="33"/>
      <c r="G515" s="34" t="s">
        <v>14279</v>
      </c>
      <c r="H515" s="36" t="s">
        <v>2122</v>
      </c>
      <c r="I515" s="33">
        <v>4350716</v>
      </c>
      <c r="J515" s="33">
        <v>4603160</v>
      </c>
      <c r="K515" s="33" t="s">
        <v>22105</v>
      </c>
      <c r="L515" s="37">
        <f t="shared" si="81"/>
        <v>5.4841456738414451E-2</v>
      </c>
      <c r="M515" s="33"/>
      <c r="N515" s="33" t="s">
        <v>24776</v>
      </c>
      <c r="O515" s="33"/>
      <c r="P515" s="153" t="s">
        <v>3083</v>
      </c>
      <c r="Q515" s="38" t="s">
        <v>578</v>
      </c>
      <c r="R515" s="33"/>
      <c r="S515" s="33"/>
      <c r="T515" s="33" t="s">
        <v>2744</v>
      </c>
      <c r="U515" s="33" t="s">
        <v>2953</v>
      </c>
      <c r="V515" s="33" t="s">
        <v>2955</v>
      </c>
      <c r="W515" s="33" t="s">
        <v>2953</v>
      </c>
      <c r="X515" s="33" t="s">
        <v>2954</v>
      </c>
      <c r="Y515" s="33" t="s">
        <v>2954</v>
      </c>
      <c r="Z515" s="33" t="s">
        <v>2953</v>
      </c>
      <c r="AA515" s="33" t="s">
        <v>2954</v>
      </c>
      <c r="AB515" s="39" t="s">
        <v>25315</v>
      </c>
      <c r="AC515" s="29"/>
      <c r="AD515" s="29"/>
      <c r="AE515" s="29"/>
      <c r="AF515" s="137" t="s">
        <v>3083</v>
      </c>
      <c r="AG515" s="30">
        <f t="shared" si="82"/>
        <v>2</v>
      </c>
      <c r="AH515" s="31" t="str">
        <f t="shared" si="83"/>
        <v>HK-160001</v>
      </c>
      <c r="AI515" s="30">
        <v>5028073000</v>
      </c>
      <c r="AJ515" s="102">
        <f>IFERROR(VLOOKUP($C515,'分類(コード表)'!$A$3:$B$38,2,FALSE)*1000000000,0)+IFERROR(VLOOKUP($D515,'分類(コード表)'!$C$3:$D$293,2,FALSE)*1000000,0)+IFERROR(VLOOKUP($E515,'分類(コード表)'!$E$3:$F$353,2,FALSE)*1000,0)+IFERROR(VLOOKUP($F515,'分類(コード表)'!$G$3:$H$255,2,FALSE),0)</f>
        <v>5028073000</v>
      </c>
    </row>
    <row r="516" spans="1:36" s="30" customFormat="1" ht="27" customHeight="1" x14ac:dyDescent="0.15">
      <c r="A516" s="32" t="s">
        <v>149</v>
      </c>
      <c r="B516" s="33">
        <v>512</v>
      </c>
      <c r="C516" s="34" t="s">
        <v>12</v>
      </c>
      <c r="D516" s="34" t="s">
        <v>15</v>
      </c>
      <c r="E516" s="34" t="s">
        <v>2881</v>
      </c>
      <c r="F516" s="33"/>
      <c r="G516" s="34" t="s">
        <v>17654</v>
      </c>
      <c r="H516" s="36" t="s">
        <v>12652</v>
      </c>
      <c r="I516" s="33">
        <v>1823700</v>
      </c>
      <c r="J516" s="33">
        <v>2459631</v>
      </c>
      <c r="K516" s="33" t="s">
        <v>22081</v>
      </c>
      <c r="L516" s="37">
        <f t="shared" si="81"/>
        <v>0.25854731868316838</v>
      </c>
      <c r="M516" s="33"/>
      <c r="N516" s="33" t="s">
        <v>24776</v>
      </c>
      <c r="O516" s="33"/>
      <c r="P516" s="153" t="s">
        <v>3187</v>
      </c>
      <c r="Q516" s="33" t="s">
        <v>503</v>
      </c>
      <c r="R516" s="33"/>
      <c r="S516" s="33"/>
      <c r="T516" s="33" t="s">
        <v>2744</v>
      </c>
      <c r="U516" s="33" t="s">
        <v>2954</v>
      </c>
      <c r="V516" s="33" t="s">
        <v>2954</v>
      </c>
      <c r="W516" s="33" t="s">
        <v>2953</v>
      </c>
      <c r="X516" s="33" t="s">
        <v>2954</v>
      </c>
      <c r="Y516" s="33" t="s">
        <v>2954</v>
      </c>
      <c r="Z516" s="33" t="s">
        <v>2953</v>
      </c>
      <c r="AA516" s="33" t="s">
        <v>2954</v>
      </c>
      <c r="AB516" s="39" t="s">
        <v>25316</v>
      </c>
      <c r="AC516" s="29"/>
      <c r="AD516" s="29"/>
      <c r="AE516" s="29"/>
      <c r="AF516" s="137" t="s">
        <v>3187</v>
      </c>
      <c r="AG516" s="30">
        <f t="shared" si="82"/>
        <v>2</v>
      </c>
      <c r="AH516" s="31" t="str">
        <f t="shared" si="83"/>
        <v>KT-140017</v>
      </c>
      <c r="AI516" s="30">
        <v>5028073000</v>
      </c>
      <c r="AJ516" s="102">
        <f>IFERROR(VLOOKUP($C516,'分類(コード表)'!$A$3:$B$38,2,FALSE)*1000000000,0)+IFERROR(VLOOKUP($D516,'分類(コード表)'!$C$3:$D$293,2,FALSE)*1000000,0)+IFERROR(VLOOKUP($E516,'分類(コード表)'!$E$3:$F$353,2,FALSE)*1000,0)+IFERROR(VLOOKUP($F516,'分類(コード表)'!$G$3:$H$255,2,FALSE),0)</f>
        <v>5028073000</v>
      </c>
    </row>
    <row r="517" spans="1:36" s="30" customFormat="1" ht="27" customHeight="1" x14ac:dyDescent="0.15">
      <c r="A517" s="32" t="s">
        <v>149</v>
      </c>
      <c r="B517" s="33">
        <v>513</v>
      </c>
      <c r="C517" s="34" t="s">
        <v>12</v>
      </c>
      <c r="D517" s="34" t="s">
        <v>15</v>
      </c>
      <c r="E517" s="34" t="s">
        <v>2881</v>
      </c>
      <c r="F517" s="33"/>
      <c r="G517" s="34" t="s">
        <v>17629</v>
      </c>
      <c r="H517" s="36" t="s">
        <v>17630</v>
      </c>
      <c r="I517" s="33">
        <v>391861</v>
      </c>
      <c r="J517" s="33">
        <v>428016</v>
      </c>
      <c r="K517" s="33" t="s">
        <v>22155</v>
      </c>
      <c r="L517" s="37">
        <f t="shared" si="81"/>
        <v>8.4471141265747063E-2</v>
      </c>
      <c r="M517" s="33"/>
      <c r="N517" s="33" t="s">
        <v>24776</v>
      </c>
      <c r="O517" s="33"/>
      <c r="P517" s="153" t="s">
        <v>3202</v>
      </c>
      <c r="Q517" s="33" t="s">
        <v>503</v>
      </c>
      <c r="R517" s="33"/>
      <c r="S517" s="33"/>
      <c r="T517" s="33" t="s">
        <v>2744</v>
      </c>
      <c r="U517" s="33" t="s">
        <v>2953</v>
      </c>
      <c r="V517" s="33" t="s">
        <v>2953</v>
      </c>
      <c r="W517" s="33" t="s">
        <v>2953</v>
      </c>
      <c r="X517" s="33" t="s">
        <v>2954</v>
      </c>
      <c r="Y517" s="33" t="s">
        <v>2954</v>
      </c>
      <c r="Z517" s="33" t="s">
        <v>2953</v>
      </c>
      <c r="AA517" s="33" t="s">
        <v>2953</v>
      </c>
      <c r="AB517" s="39" t="s">
        <v>25317</v>
      </c>
      <c r="AC517" s="29"/>
      <c r="AD517" s="29"/>
      <c r="AE517" s="29"/>
      <c r="AF517" s="137" t="s">
        <v>3202</v>
      </c>
      <c r="AG517" s="30">
        <f t="shared" si="82"/>
        <v>2</v>
      </c>
      <c r="AH517" s="31" t="str">
        <f t="shared" si="83"/>
        <v>KT-130098</v>
      </c>
      <c r="AI517" s="30">
        <v>5028073000</v>
      </c>
      <c r="AJ517" s="102">
        <f>IFERROR(VLOOKUP($C517,'分類(コード表)'!$A$3:$B$38,2,FALSE)*1000000000,0)+IFERROR(VLOOKUP($D517,'分類(コード表)'!$C$3:$D$293,2,FALSE)*1000000,0)+IFERROR(VLOOKUP($E517,'分類(コード表)'!$E$3:$F$353,2,FALSE)*1000,0)+IFERROR(VLOOKUP($F517,'分類(コード表)'!$G$3:$H$255,2,FALSE),0)</f>
        <v>5028073000</v>
      </c>
    </row>
    <row r="518" spans="1:36" s="30" customFormat="1" ht="27" customHeight="1" x14ac:dyDescent="0.15">
      <c r="A518" s="32" t="s">
        <v>149</v>
      </c>
      <c r="B518" s="33">
        <v>514</v>
      </c>
      <c r="C518" s="34" t="s">
        <v>12</v>
      </c>
      <c r="D518" s="34" t="s">
        <v>15</v>
      </c>
      <c r="E518" s="34" t="s">
        <v>2881</v>
      </c>
      <c r="F518" s="33" t="s">
        <v>503</v>
      </c>
      <c r="G518" s="34" t="s">
        <v>18156</v>
      </c>
      <c r="H518" s="36" t="s">
        <v>18157</v>
      </c>
      <c r="I518" s="33">
        <v>7616650</v>
      </c>
      <c r="J518" s="33">
        <v>9683010</v>
      </c>
      <c r="K518" s="33" t="s">
        <v>24479</v>
      </c>
      <c r="L518" s="37">
        <f t="shared" si="81"/>
        <v>0.21340058514862625</v>
      </c>
      <c r="M518" s="33"/>
      <c r="N518" s="33"/>
      <c r="O518" s="33"/>
      <c r="P518" s="153" t="s">
        <v>22466</v>
      </c>
      <c r="Q518" s="38" t="s">
        <v>578</v>
      </c>
      <c r="R518" s="33" t="s">
        <v>381</v>
      </c>
      <c r="S518" s="33" t="s">
        <v>503</v>
      </c>
      <c r="T518" s="33" t="s">
        <v>381</v>
      </c>
      <c r="U518" s="33" t="s">
        <v>2953</v>
      </c>
      <c r="V518" s="33" t="s">
        <v>2954</v>
      </c>
      <c r="W518" s="33" t="s">
        <v>2954</v>
      </c>
      <c r="X518" s="33" t="s">
        <v>2954</v>
      </c>
      <c r="Y518" s="33" t="s">
        <v>2954</v>
      </c>
      <c r="Z518" s="33" t="s">
        <v>2953</v>
      </c>
      <c r="AA518" s="33" t="s">
        <v>2954</v>
      </c>
      <c r="AB518" s="39" t="s">
        <v>25318</v>
      </c>
      <c r="AC518" s="29"/>
      <c r="AD518" s="29"/>
      <c r="AE518" s="29"/>
      <c r="AF518" s="137" t="s">
        <v>22466</v>
      </c>
      <c r="AG518" s="30">
        <f t="shared" si="82"/>
        <v>2</v>
      </c>
      <c r="AH518" s="31" t="str">
        <f t="shared" si="83"/>
        <v>KT-160136</v>
      </c>
      <c r="AI518" s="30">
        <v>5028073000</v>
      </c>
      <c r="AJ518" s="102">
        <f>IFERROR(VLOOKUP($C518,'分類(コード表)'!$A$3:$B$38,2,FALSE)*1000000000,0)+IFERROR(VLOOKUP($D518,'分類(コード表)'!$C$3:$D$293,2,FALSE)*1000000,0)+IFERROR(VLOOKUP($E518,'分類(コード表)'!$E$3:$F$353,2,FALSE)*1000,0)+IFERROR(VLOOKUP($F518,'分類(コード表)'!$G$3:$H$255,2,FALSE),0)</f>
        <v>5028073000</v>
      </c>
    </row>
    <row r="519" spans="1:36" s="30" customFormat="1" ht="27" customHeight="1" x14ac:dyDescent="0.15">
      <c r="A519" s="32" t="s">
        <v>149</v>
      </c>
      <c r="B519" s="33">
        <v>515</v>
      </c>
      <c r="C519" s="34" t="s">
        <v>12</v>
      </c>
      <c r="D519" s="34" t="s">
        <v>15</v>
      </c>
      <c r="E519" s="34" t="s">
        <v>2881</v>
      </c>
      <c r="F519" s="33"/>
      <c r="G519" s="34" t="s">
        <v>17932</v>
      </c>
      <c r="H519" s="36" t="s">
        <v>17933</v>
      </c>
      <c r="I519" s="33">
        <v>86400</v>
      </c>
      <c r="J519" s="33">
        <v>111600</v>
      </c>
      <c r="K519" s="33" t="s">
        <v>24650</v>
      </c>
      <c r="L519" s="37">
        <f t="shared" si="81"/>
        <v>0.22580645161290325</v>
      </c>
      <c r="M519" s="33"/>
      <c r="N519" s="33" t="s">
        <v>24776</v>
      </c>
      <c r="O519" s="33" t="s">
        <v>24776</v>
      </c>
      <c r="P519" s="153" t="s">
        <v>26623</v>
      </c>
      <c r="Q519" s="38" t="s">
        <v>578</v>
      </c>
      <c r="R519" s="33"/>
      <c r="S519" s="33"/>
      <c r="T519" s="33" t="s">
        <v>381</v>
      </c>
      <c r="U519" s="97" t="s">
        <v>26702</v>
      </c>
      <c r="V519" s="97" t="s">
        <v>26702</v>
      </c>
      <c r="W519" s="97" t="s">
        <v>26701</v>
      </c>
      <c r="X519" s="97" t="s">
        <v>26701</v>
      </c>
      <c r="Y519" s="97" t="s">
        <v>26702</v>
      </c>
      <c r="Z519" s="97" t="s">
        <v>26702</v>
      </c>
      <c r="AA519" s="97" t="s">
        <v>26702</v>
      </c>
      <c r="AB519" s="126" t="s">
        <v>26745</v>
      </c>
      <c r="AC519" s="29"/>
      <c r="AD519" s="29"/>
      <c r="AE519" s="29"/>
      <c r="AF519" s="137" t="s">
        <v>26623</v>
      </c>
      <c r="AG519" s="30">
        <f t="shared" ref="AG519" si="84">LEN(LEFT(AF519,FIND("-",AF519)-1))</f>
        <v>2</v>
      </c>
      <c r="AH519" s="31" t="str">
        <f t="shared" ref="AH519" si="85">LEFT(AF519,FIND("-",AF519)+6)</f>
        <v>KT-160008</v>
      </c>
      <c r="AJ519" s="102"/>
    </row>
    <row r="520" spans="1:36" s="30" customFormat="1" ht="27" customHeight="1" x14ac:dyDescent="0.15">
      <c r="A520" s="32" t="s">
        <v>149</v>
      </c>
      <c r="B520" s="33">
        <v>516</v>
      </c>
      <c r="C520" s="34" t="s">
        <v>12</v>
      </c>
      <c r="D520" s="34" t="s">
        <v>15</v>
      </c>
      <c r="E520" s="34" t="s">
        <v>150</v>
      </c>
      <c r="F520" s="33"/>
      <c r="G520" s="34" t="s">
        <v>15925</v>
      </c>
      <c r="H520" s="36" t="s">
        <v>15926</v>
      </c>
      <c r="I520" s="33">
        <v>20600</v>
      </c>
      <c r="J520" s="33">
        <v>9880</v>
      </c>
      <c r="K520" s="33" t="s">
        <v>22072</v>
      </c>
      <c r="L520" s="37">
        <f t="shared" si="81"/>
        <v>-1.0850202429149798</v>
      </c>
      <c r="M520" s="33"/>
      <c r="N520" s="33" t="s">
        <v>24776</v>
      </c>
      <c r="O520" s="33"/>
      <c r="P520" s="153" t="s">
        <v>3024</v>
      </c>
      <c r="Q520" s="33" t="s">
        <v>503</v>
      </c>
      <c r="R520" s="33"/>
      <c r="S520" s="33"/>
      <c r="T520" s="33" t="s">
        <v>2744</v>
      </c>
      <c r="U520" s="33" t="s">
        <v>2956</v>
      </c>
      <c r="V520" s="33" t="s">
        <v>2953</v>
      </c>
      <c r="W520" s="33" t="s">
        <v>2953</v>
      </c>
      <c r="X520" s="33" t="s">
        <v>2954</v>
      </c>
      <c r="Y520" s="33" t="s">
        <v>2953</v>
      </c>
      <c r="Z520" s="33" t="s">
        <v>2953</v>
      </c>
      <c r="AA520" s="33" t="s">
        <v>2953</v>
      </c>
      <c r="AB520" s="39" t="s">
        <v>25319</v>
      </c>
      <c r="AC520" s="29"/>
      <c r="AD520" s="29"/>
      <c r="AE520" s="29"/>
      <c r="AF520" s="137" t="s">
        <v>3024</v>
      </c>
      <c r="AG520" s="30">
        <f t="shared" si="82"/>
        <v>2</v>
      </c>
      <c r="AH520" s="31" t="str">
        <f t="shared" si="83"/>
        <v>KK-170006</v>
      </c>
      <c r="AI520" s="30">
        <v>5028351000</v>
      </c>
      <c r="AJ520" s="102">
        <f>IFERROR(VLOOKUP($C520,'分類(コード表)'!$A$3:$B$38,2,FALSE)*1000000000,0)+IFERROR(VLOOKUP($D520,'分類(コード表)'!$C$3:$D$293,2,FALSE)*1000000,0)+IFERROR(VLOOKUP($E520,'分類(コード表)'!$E$3:$F$353,2,FALSE)*1000,0)+IFERROR(VLOOKUP($F520,'分類(コード表)'!$G$3:$H$255,2,FALSE),0)</f>
        <v>5028351000</v>
      </c>
    </row>
    <row r="521" spans="1:36" s="30" customFormat="1" ht="27" customHeight="1" x14ac:dyDescent="0.15">
      <c r="A521" s="32" t="s">
        <v>149</v>
      </c>
      <c r="B521" s="33">
        <v>517</v>
      </c>
      <c r="C521" s="34" t="s">
        <v>12</v>
      </c>
      <c r="D521" s="34" t="s">
        <v>15</v>
      </c>
      <c r="E521" s="34" t="s">
        <v>150</v>
      </c>
      <c r="F521" s="33"/>
      <c r="G521" s="34" t="s">
        <v>15697</v>
      </c>
      <c r="H521" s="36" t="s">
        <v>12914</v>
      </c>
      <c r="I521" s="33">
        <v>4142232</v>
      </c>
      <c r="J521" s="33">
        <v>4490732</v>
      </c>
      <c r="K521" s="33" t="s">
        <v>22148</v>
      </c>
      <c r="L521" s="37">
        <f t="shared" si="81"/>
        <v>7.7604274759660585E-2</v>
      </c>
      <c r="M521" s="33"/>
      <c r="N521" s="33" t="s">
        <v>24776</v>
      </c>
      <c r="O521" s="33"/>
      <c r="P521" s="153" t="s">
        <v>3176</v>
      </c>
      <c r="Q521" s="33" t="s">
        <v>503</v>
      </c>
      <c r="R521" s="33"/>
      <c r="S521" s="33"/>
      <c r="T521" s="33" t="s">
        <v>2744</v>
      </c>
      <c r="U521" s="33" t="s">
        <v>2954</v>
      </c>
      <c r="V521" s="33" t="s">
        <v>2954</v>
      </c>
      <c r="W521" s="33" t="s">
        <v>2953</v>
      </c>
      <c r="X521" s="33" t="s">
        <v>2954</v>
      </c>
      <c r="Y521" s="33" t="s">
        <v>2954</v>
      </c>
      <c r="Z521" s="33" t="s">
        <v>2954</v>
      </c>
      <c r="AA521" s="33" t="s">
        <v>2954</v>
      </c>
      <c r="AB521" s="39" t="s">
        <v>25320</v>
      </c>
      <c r="AC521" s="29"/>
      <c r="AD521" s="29"/>
      <c r="AE521" s="29"/>
      <c r="AF521" s="137" t="s">
        <v>3176</v>
      </c>
      <c r="AG521" s="30">
        <f t="shared" si="82"/>
        <v>2</v>
      </c>
      <c r="AH521" s="31" t="str">
        <f t="shared" si="83"/>
        <v>KK-140011</v>
      </c>
      <c r="AI521" s="30">
        <v>5028351000</v>
      </c>
      <c r="AJ521" s="102">
        <f>IFERROR(VLOOKUP($C521,'分類(コード表)'!$A$3:$B$38,2,FALSE)*1000000000,0)+IFERROR(VLOOKUP($D521,'分類(コード表)'!$C$3:$D$293,2,FALSE)*1000000,0)+IFERROR(VLOOKUP($E521,'分類(コード表)'!$E$3:$F$353,2,FALSE)*1000,0)+IFERROR(VLOOKUP($F521,'分類(コード表)'!$G$3:$H$255,2,FALSE),0)</f>
        <v>5028351000</v>
      </c>
    </row>
    <row r="522" spans="1:36" s="30" customFormat="1" ht="27" customHeight="1" x14ac:dyDescent="0.15">
      <c r="A522" s="32" t="s">
        <v>149</v>
      </c>
      <c r="B522" s="33">
        <v>518</v>
      </c>
      <c r="C522" s="34" t="s">
        <v>12</v>
      </c>
      <c r="D522" s="34" t="s">
        <v>16</v>
      </c>
      <c r="E522" s="34" t="s">
        <v>12106</v>
      </c>
      <c r="F522" s="33"/>
      <c r="G522" s="34" t="s">
        <v>666</v>
      </c>
      <c r="H522" s="36" t="s">
        <v>1799</v>
      </c>
      <c r="I522" s="33">
        <v>64335</v>
      </c>
      <c r="J522" s="33">
        <v>73616.399999999994</v>
      </c>
      <c r="K522" s="33" t="s">
        <v>2461</v>
      </c>
      <c r="L522" s="37">
        <f t="shared" si="81"/>
        <v>0.1260778848191435</v>
      </c>
      <c r="M522" s="33"/>
      <c r="N522" s="33" t="s">
        <v>24776</v>
      </c>
      <c r="O522" s="33"/>
      <c r="P522" s="153" t="s">
        <v>28522</v>
      </c>
      <c r="Q522" s="33"/>
      <c r="R522" s="33"/>
      <c r="S522" s="33"/>
      <c r="T522" s="33" t="s">
        <v>2744</v>
      </c>
      <c r="U522" s="33" t="s">
        <v>2953</v>
      </c>
      <c r="V522" s="33" t="s">
        <v>2953</v>
      </c>
      <c r="W522" s="33" t="s">
        <v>2953</v>
      </c>
      <c r="X522" s="33" t="s">
        <v>2953</v>
      </c>
      <c r="Y522" s="33" t="s">
        <v>2953</v>
      </c>
      <c r="Z522" s="33" t="s">
        <v>2954</v>
      </c>
      <c r="AA522" s="33" t="s">
        <v>2953</v>
      </c>
      <c r="AB522" s="39" t="s">
        <v>25321</v>
      </c>
      <c r="AC522" s="29"/>
      <c r="AD522" s="29"/>
      <c r="AE522" s="29"/>
      <c r="AF522" s="137" t="s">
        <v>1171</v>
      </c>
      <c r="AG522" s="30">
        <f t="shared" si="82"/>
        <v>2</v>
      </c>
      <c r="AH522" s="31" t="str">
        <f t="shared" si="83"/>
        <v>CG-110036</v>
      </c>
      <c r="AI522" s="30">
        <v>5029075000</v>
      </c>
      <c r="AJ522" s="102">
        <f>IFERROR(VLOOKUP($C522,'分類(コード表)'!$A$3:$B$38,2,FALSE)*1000000000,0)+IFERROR(VLOOKUP($D522,'分類(コード表)'!$C$3:$D$293,2,FALSE)*1000000,0)+IFERROR(VLOOKUP($E522,'分類(コード表)'!$E$3:$F$353,2,FALSE)*1000,0)+IFERROR(VLOOKUP($F522,'分類(コード表)'!$G$3:$H$255,2,FALSE),0)</f>
        <v>5029075000</v>
      </c>
    </row>
    <row r="523" spans="1:36" s="30" customFormat="1" ht="27" customHeight="1" x14ac:dyDescent="0.15">
      <c r="A523" s="32" t="s">
        <v>149</v>
      </c>
      <c r="B523" s="33">
        <v>519</v>
      </c>
      <c r="C523" s="34" t="s">
        <v>12</v>
      </c>
      <c r="D523" s="34" t="s">
        <v>1638</v>
      </c>
      <c r="E523" s="33"/>
      <c r="F523" s="33"/>
      <c r="G523" s="34" t="s">
        <v>25322</v>
      </c>
      <c r="H523" s="36" t="s">
        <v>2065</v>
      </c>
      <c r="I523" s="33">
        <v>1091970</v>
      </c>
      <c r="J523" s="33">
        <v>1150935</v>
      </c>
      <c r="K523" s="33" t="s">
        <v>2634</v>
      </c>
      <c r="L523" s="37">
        <f t="shared" si="81"/>
        <v>5.123225898943029E-2</v>
      </c>
      <c r="M523" s="33"/>
      <c r="N523" s="33" t="s">
        <v>24776</v>
      </c>
      <c r="O523" s="33"/>
      <c r="P523" s="153" t="s">
        <v>7869</v>
      </c>
      <c r="Q523" s="33" t="s">
        <v>2756</v>
      </c>
      <c r="R523" s="33"/>
      <c r="S523" s="33"/>
      <c r="T523" s="33" t="s">
        <v>2744</v>
      </c>
      <c r="U523" s="33" t="s">
        <v>2953</v>
      </c>
      <c r="V523" s="33" t="s">
        <v>2954</v>
      </c>
      <c r="W523" s="33" t="s">
        <v>2954</v>
      </c>
      <c r="X523" s="33" t="s">
        <v>2954</v>
      </c>
      <c r="Y523" s="33" t="s">
        <v>2954</v>
      </c>
      <c r="Z523" s="33" t="s">
        <v>2954</v>
      </c>
      <c r="AA523" s="33" t="s">
        <v>2954</v>
      </c>
      <c r="AB523" s="39" t="s">
        <v>25323</v>
      </c>
      <c r="AC523" s="29"/>
      <c r="AD523" s="29"/>
      <c r="AE523" s="29"/>
      <c r="AF523" s="137" t="s">
        <v>7869</v>
      </c>
      <c r="AG523" s="30">
        <f t="shared" si="82"/>
        <v>2</v>
      </c>
      <c r="AH523" s="31" t="str">
        <f t="shared" si="83"/>
        <v>KT-080015</v>
      </c>
      <c r="AI523" s="30">
        <v>5030000000</v>
      </c>
      <c r="AJ523" s="102">
        <f>IFERROR(VLOOKUP($C523,'分類(コード表)'!$A$3:$B$38,2,FALSE)*1000000000,0)+IFERROR(VLOOKUP($D523,'分類(コード表)'!$C$3:$D$293,2,FALSE)*1000000,0)+IFERROR(VLOOKUP($E523,'分類(コード表)'!$E$3:$F$353,2,FALSE)*1000,0)+IFERROR(VLOOKUP($F523,'分類(コード表)'!$G$3:$H$255,2,FALSE),0)</f>
        <v>5030000000</v>
      </c>
    </row>
    <row r="524" spans="1:36" s="30" customFormat="1" ht="27" customHeight="1" x14ac:dyDescent="0.15">
      <c r="A524" s="32" t="s">
        <v>149</v>
      </c>
      <c r="B524" s="33">
        <v>520</v>
      </c>
      <c r="C524" s="34" t="s">
        <v>12</v>
      </c>
      <c r="D524" s="34" t="s">
        <v>1638</v>
      </c>
      <c r="E524" s="33"/>
      <c r="F524" s="33"/>
      <c r="G524" s="34" t="s">
        <v>15663</v>
      </c>
      <c r="H524" s="36" t="s">
        <v>15664</v>
      </c>
      <c r="I524" s="33">
        <v>12593180</v>
      </c>
      <c r="J524" s="33">
        <v>21942360</v>
      </c>
      <c r="K524" s="33" t="s">
        <v>22060</v>
      </c>
      <c r="L524" s="37">
        <f t="shared" si="81"/>
        <v>0.42607905439524285</v>
      </c>
      <c r="M524" s="33"/>
      <c r="N524" s="33" t="s">
        <v>24776</v>
      </c>
      <c r="O524" s="33"/>
      <c r="P524" s="153" t="s">
        <v>3209</v>
      </c>
      <c r="Q524" s="38" t="s">
        <v>578</v>
      </c>
      <c r="R524" s="33"/>
      <c r="S524" s="33"/>
      <c r="T524" s="33" t="s">
        <v>2744</v>
      </c>
      <c r="U524" s="33" t="s">
        <v>2954</v>
      </c>
      <c r="V524" s="33" t="s">
        <v>2955</v>
      </c>
      <c r="W524" s="33" t="s">
        <v>2953</v>
      </c>
      <c r="X524" s="33" t="s">
        <v>2954</v>
      </c>
      <c r="Y524" s="33" t="s">
        <v>2955</v>
      </c>
      <c r="Z524" s="33" t="s">
        <v>2954</v>
      </c>
      <c r="AA524" s="33" t="s">
        <v>2954</v>
      </c>
      <c r="AB524" s="39" t="s">
        <v>25324</v>
      </c>
      <c r="AC524" s="29"/>
      <c r="AD524" s="29"/>
      <c r="AE524" s="29"/>
      <c r="AF524" s="137" t="s">
        <v>3209</v>
      </c>
      <c r="AG524" s="30">
        <f t="shared" si="82"/>
        <v>2</v>
      </c>
      <c r="AH524" s="31" t="str">
        <f t="shared" si="83"/>
        <v>KK-130029</v>
      </c>
      <c r="AI524" s="30">
        <v>5030000000</v>
      </c>
      <c r="AJ524" s="102">
        <f>IFERROR(VLOOKUP($C524,'分類(コード表)'!$A$3:$B$38,2,FALSE)*1000000000,0)+IFERROR(VLOOKUP($D524,'分類(コード表)'!$C$3:$D$293,2,FALSE)*1000000,0)+IFERROR(VLOOKUP($E524,'分類(コード表)'!$E$3:$F$353,2,FALSE)*1000,0)+IFERROR(VLOOKUP($F524,'分類(コード表)'!$G$3:$H$255,2,FALSE),0)</f>
        <v>5030000000</v>
      </c>
    </row>
    <row r="525" spans="1:36" s="30" customFormat="1" ht="27" customHeight="1" x14ac:dyDescent="0.15">
      <c r="A525" s="32" t="s">
        <v>149</v>
      </c>
      <c r="B525" s="33">
        <v>521</v>
      </c>
      <c r="C525" s="34" t="s">
        <v>12</v>
      </c>
      <c r="D525" s="34" t="s">
        <v>1638</v>
      </c>
      <c r="E525" s="33"/>
      <c r="F525" s="33"/>
      <c r="G525" s="34" t="s">
        <v>16159</v>
      </c>
      <c r="H525" s="36" t="s">
        <v>16160</v>
      </c>
      <c r="I525" s="33">
        <v>1449000</v>
      </c>
      <c r="J525" s="33">
        <v>1873000</v>
      </c>
      <c r="K525" s="33" t="s">
        <v>24477</v>
      </c>
      <c r="L525" s="37">
        <f t="shared" si="81"/>
        <v>0.22637479978643882</v>
      </c>
      <c r="M525" s="33"/>
      <c r="N525" s="33" t="s">
        <v>24776</v>
      </c>
      <c r="O525" s="33" t="s">
        <v>24776</v>
      </c>
      <c r="P525" s="153" t="s">
        <v>26532</v>
      </c>
      <c r="Q525" s="38" t="s">
        <v>578</v>
      </c>
      <c r="R525" s="33"/>
      <c r="S525" s="33"/>
      <c r="T525" s="33" t="s">
        <v>381</v>
      </c>
      <c r="U525" s="97" t="s">
        <v>26702</v>
      </c>
      <c r="V525" s="97" t="s">
        <v>26702</v>
      </c>
      <c r="W525" s="97" t="s">
        <v>26701</v>
      </c>
      <c r="X525" s="97" t="s">
        <v>26702</v>
      </c>
      <c r="Y525" s="97" t="s">
        <v>26702</v>
      </c>
      <c r="Z525" s="97" t="s">
        <v>26702</v>
      </c>
      <c r="AA525" s="97" t="s">
        <v>26702</v>
      </c>
      <c r="AB525" s="126" t="s">
        <v>26746</v>
      </c>
      <c r="AC525" s="29"/>
      <c r="AD525" s="29"/>
      <c r="AE525" s="29"/>
      <c r="AF525" s="137" t="s">
        <v>26532</v>
      </c>
      <c r="AG525" s="30">
        <f t="shared" ref="AG525" si="86">LEN(LEFT(AF525,FIND("-",AF525)-1))</f>
        <v>2</v>
      </c>
      <c r="AH525" s="31" t="str">
        <f t="shared" ref="AH525" si="87">LEFT(AF525,FIND("-",AF525)+6)</f>
        <v>KK-190014</v>
      </c>
      <c r="AJ525" s="102"/>
    </row>
    <row r="526" spans="1:36" s="30" customFormat="1" ht="27" customHeight="1" x14ac:dyDescent="0.15">
      <c r="A526" s="32" t="s">
        <v>149</v>
      </c>
      <c r="B526" s="33">
        <v>522</v>
      </c>
      <c r="C526" s="34" t="s">
        <v>12</v>
      </c>
      <c r="D526" s="34" t="s">
        <v>168</v>
      </c>
      <c r="E526" s="33"/>
      <c r="F526" s="33"/>
      <c r="G526" s="34" t="s">
        <v>796</v>
      </c>
      <c r="H526" s="36" t="s">
        <v>2037</v>
      </c>
      <c r="I526" s="33">
        <v>834750</v>
      </c>
      <c r="J526" s="33">
        <v>1789468</v>
      </c>
      <c r="K526" s="33" t="s">
        <v>2623</v>
      </c>
      <c r="L526" s="37">
        <f t="shared" si="81"/>
        <v>0.53352057706536238</v>
      </c>
      <c r="M526" s="33"/>
      <c r="N526" s="33" t="s">
        <v>24776</v>
      </c>
      <c r="O526" s="33"/>
      <c r="P526" s="153" t="s">
        <v>3258</v>
      </c>
      <c r="Q526" s="33"/>
      <c r="R526" s="33"/>
      <c r="S526" s="33"/>
      <c r="T526" s="33" t="s">
        <v>2744</v>
      </c>
      <c r="U526" s="33" t="s">
        <v>2954</v>
      </c>
      <c r="V526" s="33" t="s">
        <v>2954</v>
      </c>
      <c r="W526" s="33" t="s">
        <v>2953</v>
      </c>
      <c r="X526" s="33" t="s">
        <v>2954</v>
      </c>
      <c r="Y526" s="33" t="s">
        <v>2954</v>
      </c>
      <c r="Z526" s="33" t="s">
        <v>2953</v>
      </c>
      <c r="AA526" s="33" t="s">
        <v>2954</v>
      </c>
      <c r="AB526" s="39" t="s">
        <v>25325</v>
      </c>
      <c r="AC526" s="29"/>
      <c r="AD526" s="29"/>
      <c r="AE526" s="29"/>
      <c r="AF526" s="137" t="s">
        <v>3258</v>
      </c>
      <c r="AG526" s="30">
        <f t="shared" si="82"/>
        <v>2</v>
      </c>
      <c r="AH526" s="31" t="str">
        <f t="shared" si="83"/>
        <v>KK-120033</v>
      </c>
      <c r="AI526" s="30">
        <v>5031000000</v>
      </c>
      <c r="AJ526" s="102">
        <f>IFERROR(VLOOKUP($C526,'分類(コード表)'!$A$3:$B$38,2,FALSE)*1000000000,0)+IFERROR(VLOOKUP($D526,'分類(コード表)'!$C$3:$D$293,2,FALSE)*1000000,0)+IFERROR(VLOOKUP($E526,'分類(コード表)'!$E$3:$F$353,2,FALSE)*1000,0)+IFERROR(VLOOKUP($F526,'分類(コード表)'!$G$3:$H$255,2,FALSE),0)</f>
        <v>5031000000</v>
      </c>
    </row>
    <row r="527" spans="1:36" s="30" customFormat="1" ht="27" customHeight="1" x14ac:dyDescent="0.15">
      <c r="A527" s="32" t="s">
        <v>149</v>
      </c>
      <c r="B527" s="33">
        <v>523</v>
      </c>
      <c r="C527" s="34" t="s">
        <v>12</v>
      </c>
      <c r="D527" s="34" t="s">
        <v>168</v>
      </c>
      <c r="E527" s="33"/>
      <c r="F527" s="33"/>
      <c r="G527" s="34" t="s">
        <v>25326</v>
      </c>
      <c r="H527" s="36" t="s">
        <v>2117</v>
      </c>
      <c r="I527" s="33">
        <v>3637000</v>
      </c>
      <c r="J527" s="33">
        <v>3809000</v>
      </c>
      <c r="K527" s="33" t="s">
        <v>2652</v>
      </c>
      <c r="L527" s="37">
        <f t="shared" si="81"/>
        <v>4.5156208978734624E-2</v>
      </c>
      <c r="M527" s="33"/>
      <c r="N527" s="33" t="s">
        <v>24776</v>
      </c>
      <c r="O527" s="33"/>
      <c r="P527" s="153" t="s">
        <v>23960</v>
      </c>
      <c r="Q527" s="33"/>
      <c r="R527" s="33"/>
      <c r="S527" s="33"/>
      <c r="T527" s="33" t="s">
        <v>2744</v>
      </c>
      <c r="U527" s="33" t="s">
        <v>2956</v>
      </c>
      <c r="V527" s="33" t="s">
        <v>2954</v>
      </c>
      <c r="W527" s="33" t="s">
        <v>2954</v>
      </c>
      <c r="X527" s="33" t="s">
        <v>2954</v>
      </c>
      <c r="Y527" s="33" t="s">
        <v>2954</v>
      </c>
      <c r="Z527" s="33" t="s">
        <v>2954</v>
      </c>
      <c r="AA527" s="33" t="s">
        <v>2954</v>
      </c>
      <c r="AB527" s="39" t="s">
        <v>25327</v>
      </c>
      <c r="AC527" s="29"/>
      <c r="AD527" s="29"/>
      <c r="AE527" s="29"/>
      <c r="AF527" s="137" t="s">
        <v>1383</v>
      </c>
      <c r="AG527" s="30">
        <f t="shared" si="82"/>
        <v>2</v>
      </c>
      <c r="AH527" s="31" t="str">
        <f t="shared" si="83"/>
        <v>KT-100053</v>
      </c>
      <c r="AI527" s="30">
        <v>5031000000</v>
      </c>
      <c r="AJ527" s="102">
        <f>IFERROR(VLOOKUP($C527,'分類(コード表)'!$A$3:$B$38,2,FALSE)*1000000000,0)+IFERROR(VLOOKUP($D527,'分類(コード表)'!$C$3:$D$293,2,FALSE)*1000000,0)+IFERROR(VLOOKUP($E527,'分類(コード表)'!$E$3:$F$353,2,FALSE)*1000,0)+IFERROR(VLOOKUP($F527,'分類(コード表)'!$G$3:$H$255,2,FALSE),0)</f>
        <v>5031000000</v>
      </c>
    </row>
    <row r="528" spans="1:36" s="30" customFormat="1" ht="27" customHeight="1" x14ac:dyDescent="0.15">
      <c r="A528" s="32" t="s">
        <v>149</v>
      </c>
      <c r="B528" s="33">
        <v>524</v>
      </c>
      <c r="C528" s="34" t="s">
        <v>12</v>
      </c>
      <c r="D528" s="34" t="s">
        <v>168</v>
      </c>
      <c r="E528" s="33"/>
      <c r="F528" s="33"/>
      <c r="G528" s="34" t="s">
        <v>887</v>
      </c>
      <c r="H528" s="36" t="s">
        <v>2190</v>
      </c>
      <c r="I528" s="33">
        <v>43355687</v>
      </c>
      <c r="J528" s="33">
        <v>58248261</v>
      </c>
      <c r="K528" s="33" t="s">
        <v>2680</v>
      </c>
      <c r="L528" s="37">
        <f t="shared" si="81"/>
        <v>0.2556741393532761</v>
      </c>
      <c r="M528" s="33"/>
      <c r="N528" s="33" t="s">
        <v>24776</v>
      </c>
      <c r="O528" s="33"/>
      <c r="P528" s="153" t="s">
        <v>26657</v>
      </c>
      <c r="Q528" s="33"/>
      <c r="R528" s="33"/>
      <c r="S528" s="33"/>
      <c r="T528" s="33" t="s">
        <v>2744</v>
      </c>
      <c r="U528" s="33" t="s">
        <v>2954</v>
      </c>
      <c r="V528" s="33" t="s">
        <v>2954</v>
      </c>
      <c r="W528" s="33" t="s">
        <v>2954</v>
      </c>
      <c r="X528" s="33" t="s">
        <v>2953</v>
      </c>
      <c r="Y528" s="33" t="s">
        <v>2954</v>
      </c>
      <c r="Z528" s="33" t="s">
        <v>2953</v>
      </c>
      <c r="AA528" s="33" t="s">
        <v>2954</v>
      </c>
      <c r="AB528" s="39" t="s">
        <v>25328</v>
      </c>
      <c r="AC528" s="29"/>
      <c r="AD528" s="29"/>
      <c r="AE528" s="29"/>
      <c r="AF528" s="137" t="s">
        <v>1454</v>
      </c>
      <c r="AG528" s="30">
        <f t="shared" si="82"/>
        <v>2</v>
      </c>
      <c r="AH528" s="31" t="str">
        <f t="shared" si="83"/>
        <v>KT-120094</v>
      </c>
      <c r="AI528" s="30">
        <v>5031000000</v>
      </c>
      <c r="AJ528" s="102">
        <f>IFERROR(VLOOKUP($C528,'分類(コード表)'!$A$3:$B$38,2,FALSE)*1000000000,0)+IFERROR(VLOOKUP($D528,'分類(コード表)'!$C$3:$D$293,2,FALSE)*1000000,0)+IFERROR(VLOOKUP($E528,'分類(コード表)'!$E$3:$F$353,2,FALSE)*1000,0)+IFERROR(VLOOKUP($F528,'分類(コード表)'!$G$3:$H$255,2,FALSE),0)</f>
        <v>5031000000</v>
      </c>
    </row>
    <row r="529" spans="1:36" s="30" customFormat="1" ht="27" customHeight="1" x14ac:dyDescent="0.15">
      <c r="A529" s="32" t="s">
        <v>149</v>
      </c>
      <c r="B529" s="33">
        <v>525</v>
      </c>
      <c r="C529" s="34" t="s">
        <v>12</v>
      </c>
      <c r="D529" s="34" t="s">
        <v>525</v>
      </c>
      <c r="E529" s="33"/>
      <c r="F529" s="33"/>
      <c r="G529" s="34" t="s">
        <v>664</v>
      </c>
      <c r="H529" s="36" t="s">
        <v>1797</v>
      </c>
      <c r="I529" s="33">
        <v>300000</v>
      </c>
      <c r="J529" s="33">
        <v>206000</v>
      </c>
      <c r="K529" s="33" t="s">
        <v>2517</v>
      </c>
      <c r="L529" s="37">
        <f t="shared" si="81"/>
        <v>-0.4563106796116505</v>
      </c>
      <c r="M529" s="33"/>
      <c r="N529" s="33" t="s">
        <v>24776</v>
      </c>
      <c r="O529" s="33"/>
      <c r="P529" s="153" t="s">
        <v>28518</v>
      </c>
      <c r="Q529" s="33"/>
      <c r="R529" s="33"/>
      <c r="S529" s="33"/>
      <c r="T529" s="33" t="s">
        <v>2744</v>
      </c>
      <c r="U529" s="33" t="s">
        <v>2956</v>
      </c>
      <c r="V529" s="33" t="s">
        <v>2953</v>
      </c>
      <c r="W529" s="33" t="s">
        <v>2953</v>
      </c>
      <c r="X529" s="33" t="s">
        <v>2954</v>
      </c>
      <c r="Y529" s="33" t="s">
        <v>2954</v>
      </c>
      <c r="Z529" s="33" t="s">
        <v>2953</v>
      </c>
      <c r="AA529" s="33" t="s">
        <v>2953</v>
      </c>
      <c r="AB529" s="39" t="s">
        <v>25329</v>
      </c>
      <c r="AC529" s="29"/>
      <c r="AD529" s="29"/>
      <c r="AE529" s="29"/>
      <c r="AF529" s="137" t="s">
        <v>1169</v>
      </c>
      <c r="AG529" s="30">
        <f t="shared" si="82"/>
        <v>2</v>
      </c>
      <c r="AH529" s="31" t="str">
        <f t="shared" si="83"/>
        <v>CG-110033</v>
      </c>
      <c r="AI529" s="30">
        <v>5033000000</v>
      </c>
      <c r="AJ529" s="102">
        <f>IFERROR(VLOOKUP($C529,'分類(コード表)'!$A$3:$B$38,2,FALSE)*1000000000,0)+IFERROR(VLOOKUP($D529,'分類(コード表)'!$C$3:$D$293,2,FALSE)*1000000,0)+IFERROR(VLOOKUP($E529,'分類(コード表)'!$E$3:$F$353,2,FALSE)*1000,0)+IFERROR(VLOOKUP($F529,'分類(コード表)'!$G$3:$H$255,2,FALSE),0)</f>
        <v>5033000000</v>
      </c>
    </row>
    <row r="530" spans="1:36" s="30" customFormat="1" ht="27" customHeight="1" x14ac:dyDescent="0.15">
      <c r="A530" s="32" t="s">
        <v>149</v>
      </c>
      <c r="B530" s="33">
        <v>526</v>
      </c>
      <c r="C530" s="34" t="s">
        <v>12</v>
      </c>
      <c r="D530" s="34" t="s">
        <v>525</v>
      </c>
      <c r="E530" s="33"/>
      <c r="F530" s="33"/>
      <c r="G530" s="34" t="s">
        <v>25330</v>
      </c>
      <c r="H530" s="36" t="s">
        <v>1970</v>
      </c>
      <c r="I530" s="33">
        <v>1294000</v>
      </c>
      <c r="J530" s="33">
        <v>572000</v>
      </c>
      <c r="K530" s="33" t="s">
        <v>2597</v>
      </c>
      <c r="L530" s="37">
        <f t="shared" si="81"/>
        <v>-1.2622377622377621</v>
      </c>
      <c r="M530" s="33"/>
      <c r="N530" s="33" t="s">
        <v>24776</v>
      </c>
      <c r="O530" s="33"/>
      <c r="P530" s="153" t="s">
        <v>6220</v>
      </c>
      <c r="Q530" s="33"/>
      <c r="R530" s="33"/>
      <c r="S530" s="33"/>
      <c r="T530" s="33" t="s">
        <v>2744</v>
      </c>
      <c r="U530" s="33" t="s">
        <v>2956</v>
      </c>
      <c r="V530" s="33" t="s">
        <v>2954</v>
      </c>
      <c r="W530" s="33" t="s">
        <v>2953</v>
      </c>
      <c r="X530" s="33" t="s">
        <v>2953</v>
      </c>
      <c r="Y530" s="33" t="s">
        <v>2954</v>
      </c>
      <c r="Z530" s="33" t="s">
        <v>2953</v>
      </c>
      <c r="AA530" s="33" t="s">
        <v>2953</v>
      </c>
      <c r="AB530" s="39" t="s">
        <v>25331</v>
      </c>
      <c r="AC530" s="29"/>
      <c r="AD530" s="29"/>
      <c r="AE530" s="29"/>
      <c r="AF530" s="137" t="s">
        <v>6220</v>
      </c>
      <c r="AG530" s="30">
        <f t="shared" si="82"/>
        <v>2</v>
      </c>
      <c r="AH530" s="31" t="str">
        <f t="shared" si="83"/>
        <v>KK-090022</v>
      </c>
      <c r="AI530" s="30">
        <v>5033000000</v>
      </c>
      <c r="AJ530" s="102">
        <f>IFERROR(VLOOKUP($C530,'分類(コード表)'!$A$3:$B$38,2,FALSE)*1000000000,0)+IFERROR(VLOOKUP($D530,'分類(コード表)'!$C$3:$D$293,2,FALSE)*1000000,0)+IFERROR(VLOOKUP($E530,'分類(コード表)'!$E$3:$F$353,2,FALSE)*1000,0)+IFERROR(VLOOKUP($F530,'分類(コード表)'!$G$3:$H$255,2,FALSE),0)</f>
        <v>5033000000</v>
      </c>
    </row>
    <row r="531" spans="1:36" s="30" customFormat="1" ht="27" customHeight="1" x14ac:dyDescent="0.15">
      <c r="A531" s="32" t="s">
        <v>149</v>
      </c>
      <c r="B531" s="33">
        <v>527</v>
      </c>
      <c r="C531" s="34" t="s">
        <v>12</v>
      </c>
      <c r="D531" s="34" t="s">
        <v>525</v>
      </c>
      <c r="E531" s="33"/>
      <c r="F531" s="33"/>
      <c r="G531" s="34" t="s">
        <v>25332</v>
      </c>
      <c r="H531" s="36" t="s">
        <v>1987</v>
      </c>
      <c r="I531" s="33">
        <v>1835263</v>
      </c>
      <c r="J531" s="33">
        <v>2105243</v>
      </c>
      <c r="K531" s="33" t="s">
        <v>2434</v>
      </c>
      <c r="L531" s="37">
        <f t="shared" si="81"/>
        <v>0.1282417279145448</v>
      </c>
      <c r="M531" s="33"/>
      <c r="N531" s="33" t="s">
        <v>24776</v>
      </c>
      <c r="O531" s="33"/>
      <c r="P531" s="153" t="s">
        <v>23787</v>
      </c>
      <c r="Q531" s="33"/>
      <c r="R531" s="33"/>
      <c r="S531" s="33"/>
      <c r="T531" s="33" t="s">
        <v>2744</v>
      </c>
      <c r="U531" s="33" t="s">
        <v>2954</v>
      </c>
      <c r="V531" s="33" t="s">
        <v>2954</v>
      </c>
      <c r="W531" s="33" t="s">
        <v>2953</v>
      </c>
      <c r="X531" s="33" t="s">
        <v>2954</v>
      </c>
      <c r="Y531" s="33" t="s">
        <v>2954</v>
      </c>
      <c r="Z531" s="33" t="s">
        <v>2953</v>
      </c>
      <c r="AA531" s="33" t="s">
        <v>2954</v>
      </c>
      <c r="AB531" s="39" t="s">
        <v>25333</v>
      </c>
      <c r="AC531" s="29"/>
      <c r="AD531" s="29"/>
      <c r="AE531" s="29"/>
      <c r="AF531" s="137" t="s">
        <v>3302</v>
      </c>
      <c r="AG531" s="30">
        <f t="shared" si="82"/>
        <v>2</v>
      </c>
      <c r="AH531" s="31" t="str">
        <f t="shared" si="83"/>
        <v>KK-100047</v>
      </c>
      <c r="AI531" s="30">
        <v>5033000000</v>
      </c>
      <c r="AJ531" s="102">
        <f>IFERROR(VLOOKUP($C531,'分類(コード表)'!$A$3:$B$38,2,FALSE)*1000000000,0)+IFERROR(VLOOKUP($D531,'分類(コード表)'!$C$3:$D$293,2,FALSE)*1000000,0)+IFERROR(VLOOKUP($E531,'分類(コード表)'!$E$3:$F$353,2,FALSE)*1000,0)+IFERROR(VLOOKUP($F531,'分類(コード表)'!$G$3:$H$255,2,FALSE),0)</f>
        <v>5033000000</v>
      </c>
    </row>
    <row r="532" spans="1:36" s="30" customFormat="1" ht="27" customHeight="1" x14ac:dyDescent="0.15">
      <c r="A532" s="32" t="s">
        <v>149</v>
      </c>
      <c r="B532" s="33">
        <v>528</v>
      </c>
      <c r="C532" s="34" t="s">
        <v>12</v>
      </c>
      <c r="D532" s="34" t="s">
        <v>525</v>
      </c>
      <c r="E532" s="33"/>
      <c r="F532" s="33"/>
      <c r="G532" s="34" t="s">
        <v>805</v>
      </c>
      <c r="H532" s="36" t="s">
        <v>2046</v>
      </c>
      <c r="I532" s="33">
        <v>357000</v>
      </c>
      <c r="J532" s="33">
        <v>314000</v>
      </c>
      <c r="K532" s="33" t="s">
        <v>2440</v>
      </c>
      <c r="L532" s="37">
        <f t="shared" si="81"/>
        <v>-0.13694267515923575</v>
      </c>
      <c r="M532" s="33"/>
      <c r="N532" s="33" t="s">
        <v>24776</v>
      </c>
      <c r="O532" s="33"/>
      <c r="P532" s="153" t="s">
        <v>1348</v>
      </c>
      <c r="Q532" s="33"/>
      <c r="R532" s="33"/>
      <c r="S532" s="33"/>
      <c r="T532" s="33" t="s">
        <v>2744</v>
      </c>
      <c r="U532" s="33" t="s">
        <v>2953</v>
      </c>
      <c r="V532" s="33" t="s">
        <v>2954</v>
      </c>
      <c r="W532" s="33" t="s">
        <v>2954</v>
      </c>
      <c r="X532" s="33" t="s">
        <v>2953</v>
      </c>
      <c r="Y532" s="33" t="s">
        <v>2954</v>
      </c>
      <c r="Z532" s="33" t="s">
        <v>2954</v>
      </c>
      <c r="AA532" s="33" t="s">
        <v>2954</v>
      </c>
      <c r="AB532" s="39" t="s">
        <v>25334</v>
      </c>
      <c r="AC532" s="29"/>
      <c r="AD532" s="29"/>
      <c r="AE532" s="29"/>
      <c r="AF532" s="137" t="s">
        <v>1348</v>
      </c>
      <c r="AG532" s="30">
        <f t="shared" si="82"/>
        <v>2</v>
      </c>
      <c r="AH532" s="31" t="str">
        <f t="shared" si="83"/>
        <v>KK-120067</v>
      </c>
      <c r="AI532" s="30">
        <v>5033000000</v>
      </c>
      <c r="AJ532" s="102">
        <f>IFERROR(VLOOKUP($C532,'分類(コード表)'!$A$3:$B$38,2,FALSE)*1000000000,0)+IFERROR(VLOOKUP($D532,'分類(コード表)'!$C$3:$D$293,2,FALSE)*1000000,0)+IFERROR(VLOOKUP($E532,'分類(コード表)'!$E$3:$F$353,2,FALSE)*1000,0)+IFERROR(VLOOKUP($F532,'分類(コード表)'!$G$3:$H$255,2,FALSE),0)</f>
        <v>5033000000</v>
      </c>
    </row>
    <row r="533" spans="1:36" s="30" customFormat="1" ht="27" customHeight="1" x14ac:dyDescent="0.15">
      <c r="A533" s="32" t="s">
        <v>149</v>
      </c>
      <c r="B533" s="33">
        <v>529</v>
      </c>
      <c r="C533" s="34" t="s">
        <v>12</v>
      </c>
      <c r="D533" s="34" t="s">
        <v>525</v>
      </c>
      <c r="E533" s="33"/>
      <c r="F533" s="33"/>
      <c r="G533" s="34" t="s">
        <v>864</v>
      </c>
      <c r="H533" s="36" t="s">
        <v>2167</v>
      </c>
      <c r="I533" s="33">
        <v>1775749</v>
      </c>
      <c r="J533" s="33">
        <v>1914200</v>
      </c>
      <c r="K533" s="33" t="s">
        <v>2434</v>
      </c>
      <c r="L533" s="37">
        <f t="shared" si="81"/>
        <v>7.2328387838261454E-2</v>
      </c>
      <c r="M533" s="33"/>
      <c r="N533" s="33" t="s">
        <v>24776</v>
      </c>
      <c r="O533" s="33"/>
      <c r="P533" s="153" t="s">
        <v>3271</v>
      </c>
      <c r="Q533" s="33"/>
      <c r="R533" s="33"/>
      <c r="S533" s="33"/>
      <c r="T533" s="33" t="s">
        <v>2744</v>
      </c>
      <c r="U533" s="33" t="s">
        <v>2956</v>
      </c>
      <c r="V533" s="33" t="s">
        <v>2953</v>
      </c>
      <c r="W533" s="33" t="s">
        <v>2953</v>
      </c>
      <c r="X533" s="33" t="s">
        <v>2953</v>
      </c>
      <c r="Y533" s="33" t="s">
        <v>2953</v>
      </c>
      <c r="Z533" s="33" t="s">
        <v>2954</v>
      </c>
      <c r="AA533" s="33" t="s">
        <v>2953</v>
      </c>
      <c r="AB533" s="39" t="s">
        <v>25335</v>
      </c>
      <c r="AC533" s="29"/>
      <c r="AD533" s="29"/>
      <c r="AE533" s="29"/>
      <c r="AF533" s="137" t="s">
        <v>3271</v>
      </c>
      <c r="AG533" s="30">
        <f t="shared" si="82"/>
        <v>2</v>
      </c>
      <c r="AH533" s="31" t="str">
        <f t="shared" si="83"/>
        <v>KT-120034</v>
      </c>
      <c r="AI533" s="30">
        <v>5033000000</v>
      </c>
      <c r="AJ533" s="102">
        <f>IFERROR(VLOOKUP($C533,'分類(コード表)'!$A$3:$B$38,2,FALSE)*1000000000,0)+IFERROR(VLOOKUP($D533,'分類(コード表)'!$C$3:$D$293,2,FALSE)*1000000,0)+IFERROR(VLOOKUP($E533,'分類(コード表)'!$E$3:$F$353,2,FALSE)*1000,0)+IFERROR(VLOOKUP($F533,'分類(コード表)'!$G$3:$H$255,2,FALSE),0)</f>
        <v>5033000000</v>
      </c>
    </row>
    <row r="534" spans="1:36" s="30" customFormat="1" ht="27" customHeight="1" x14ac:dyDescent="0.15">
      <c r="A534" s="32" t="s">
        <v>149</v>
      </c>
      <c r="B534" s="33">
        <v>530</v>
      </c>
      <c r="C534" s="34" t="s">
        <v>12</v>
      </c>
      <c r="D534" s="34" t="s">
        <v>525</v>
      </c>
      <c r="E534" s="33"/>
      <c r="F534" s="33"/>
      <c r="G534" s="34" t="s">
        <v>1036</v>
      </c>
      <c r="H534" s="36" t="s">
        <v>2390</v>
      </c>
      <c r="I534" s="33">
        <v>5700</v>
      </c>
      <c r="J534" s="33">
        <v>70</v>
      </c>
      <c r="K534" s="33" t="s">
        <v>2485</v>
      </c>
      <c r="L534" s="37">
        <f t="shared" si="81"/>
        <v>-80.428571428571431</v>
      </c>
      <c r="M534" s="33"/>
      <c r="N534" s="33" t="s">
        <v>24776</v>
      </c>
      <c r="O534" s="33"/>
      <c r="P534" s="153" t="s">
        <v>37013</v>
      </c>
      <c r="Q534" s="33"/>
      <c r="R534" s="33"/>
      <c r="S534" s="33"/>
      <c r="T534" s="33" t="s">
        <v>2744</v>
      </c>
      <c r="U534" s="33" t="s">
        <v>2956</v>
      </c>
      <c r="V534" s="33" t="s">
        <v>2953</v>
      </c>
      <c r="W534" s="33" t="s">
        <v>2953</v>
      </c>
      <c r="X534" s="33" t="s">
        <v>2953</v>
      </c>
      <c r="Y534" s="33" t="s">
        <v>2953</v>
      </c>
      <c r="Z534" s="33" t="s">
        <v>2953</v>
      </c>
      <c r="AA534" s="33" t="s">
        <v>2953</v>
      </c>
      <c r="AB534" s="39" t="s">
        <v>25336</v>
      </c>
      <c r="AC534" s="29"/>
      <c r="AD534" s="29"/>
      <c r="AE534" s="29"/>
      <c r="AF534" s="137" t="s">
        <v>1604</v>
      </c>
      <c r="AG534" s="30">
        <f t="shared" si="82"/>
        <v>2</v>
      </c>
      <c r="AH534" s="31" t="str">
        <f t="shared" si="83"/>
        <v>TH-110005</v>
      </c>
      <c r="AI534" s="30">
        <v>5033000000</v>
      </c>
      <c r="AJ534" s="102">
        <f>IFERROR(VLOOKUP($C534,'分類(コード表)'!$A$3:$B$38,2,FALSE)*1000000000,0)+IFERROR(VLOOKUP($D534,'分類(コード表)'!$C$3:$D$293,2,FALSE)*1000000,0)+IFERROR(VLOOKUP($E534,'分類(コード表)'!$E$3:$F$353,2,FALSE)*1000,0)+IFERROR(VLOOKUP($F534,'分類(コード表)'!$G$3:$H$255,2,FALSE),0)</f>
        <v>5033000000</v>
      </c>
    </row>
    <row r="535" spans="1:36" s="30" customFormat="1" ht="27" customHeight="1" x14ac:dyDescent="0.15">
      <c r="A535" s="32" t="s">
        <v>149</v>
      </c>
      <c r="B535" s="33">
        <v>531</v>
      </c>
      <c r="C535" s="34" t="s">
        <v>12</v>
      </c>
      <c r="D535" s="34" t="s">
        <v>525</v>
      </c>
      <c r="E535" s="33"/>
      <c r="F535" s="33"/>
      <c r="G535" s="34" t="s">
        <v>13006</v>
      </c>
      <c r="H535" s="36" t="s">
        <v>13007</v>
      </c>
      <c r="I535" s="33">
        <v>61600</v>
      </c>
      <c r="J535" s="33">
        <v>273500</v>
      </c>
      <c r="K535" s="33" t="s">
        <v>22104</v>
      </c>
      <c r="L535" s="37">
        <f t="shared" si="81"/>
        <v>0.77477148080438751</v>
      </c>
      <c r="M535" s="33"/>
      <c r="N535" s="33" t="s">
        <v>24776</v>
      </c>
      <c r="O535" s="33"/>
      <c r="P535" s="153" t="s">
        <v>3210</v>
      </c>
      <c r="Q535" s="33" t="s">
        <v>503</v>
      </c>
      <c r="R535" s="33"/>
      <c r="S535" s="33"/>
      <c r="T535" s="33" t="s">
        <v>2744</v>
      </c>
      <c r="U535" s="33" t="s">
        <v>2954</v>
      </c>
      <c r="V535" s="33" t="s">
        <v>2954</v>
      </c>
      <c r="W535" s="33" t="s">
        <v>2953</v>
      </c>
      <c r="X535" s="33" t="s">
        <v>2954</v>
      </c>
      <c r="Y535" s="33" t="s">
        <v>2954</v>
      </c>
      <c r="Z535" s="33" t="s">
        <v>2953</v>
      </c>
      <c r="AA535" s="33" t="s">
        <v>2954</v>
      </c>
      <c r="AB535" s="39" t="s">
        <v>25337</v>
      </c>
      <c r="AC535" s="29"/>
      <c r="AD535" s="29"/>
      <c r="AE535" s="29"/>
      <c r="AF535" s="137" t="s">
        <v>3210</v>
      </c>
      <c r="AG535" s="30">
        <f t="shared" si="82"/>
        <v>2</v>
      </c>
      <c r="AH535" s="31" t="str">
        <f t="shared" si="83"/>
        <v>CB-130014</v>
      </c>
      <c r="AI535" s="30">
        <v>5033000000</v>
      </c>
      <c r="AJ535" s="102">
        <f>IFERROR(VLOOKUP($C535,'分類(コード表)'!$A$3:$B$38,2,FALSE)*1000000000,0)+IFERROR(VLOOKUP($D535,'分類(コード表)'!$C$3:$D$293,2,FALSE)*1000000,0)+IFERROR(VLOOKUP($E535,'分類(コード表)'!$E$3:$F$353,2,FALSE)*1000,0)+IFERROR(VLOOKUP($F535,'分類(コード表)'!$G$3:$H$255,2,FALSE),0)</f>
        <v>5033000000</v>
      </c>
    </row>
    <row r="536" spans="1:36" s="30" customFormat="1" ht="27" customHeight="1" x14ac:dyDescent="0.15">
      <c r="A536" s="32" t="s">
        <v>149</v>
      </c>
      <c r="B536" s="33">
        <v>532</v>
      </c>
      <c r="C536" s="34" t="s">
        <v>12</v>
      </c>
      <c r="D536" s="34" t="s">
        <v>528</v>
      </c>
      <c r="E536" s="33"/>
      <c r="F536" s="33"/>
      <c r="G536" s="34" t="s">
        <v>25338</v>
      </c>
      <c r="H536" s="36" t="s">
        <v>1751</v>
      </c>
      <c r="I536" s="33">
        <v>4844895</v>
      </c>
      <c r="J536" s="33">
        <v>6292289</v>
      </c>
      <c r="K536" s="33" t="s">
        <v>2500</v>
      </c>
      <c r="L536" s="37">
        <f t="shared" si="81"/>
        <v>0.23002662465121992</v>
      </c>
      <c r="M536" s="33"/>
      <c r="N536" s="33" t="s">
        <v>24776</v>
      </c>
      <c r="O536" s="33"/>
      <c r="P536" s="153" t="s">
        <v>4574</v>
      </c>
      <c r="Q536" s="33"/>
      <c r="R536" s="33"/>
      <c r="S536" s="33"/>
      <c r="T536" s="33" t="s">
        <v>2744</v>
      </c>
      <c r="U536" s="33" t="s">
        <v>2954</v>
      </c>
      <c r="V536" s="33" t="s">
        <v>2954</v>
      </c>
      <c r="W536" s="33" t="s">
        <v>2953</v>
      </c>
      <c r="X536" s="33" t="s">
        <v>2953</v>
      </c>
      <c r="Y536" s="33" t="s">
        <v>2954</v>
      </c>
      <c r="Z536" s="33" t="s">
        <v>2954</v>
      </c>
      <c r="AA536" s="33" t="s">
        <v>2954</v>
      </c>
      <c r="AB536" s="39" t="s">
        <v>25339</v>
      </c>
      <c r="AC536" s="29"/>
      <c r="AD536" s="29"/>
      <c r="AE536" s="29"/>
      <c r="AF536" s="137" t="s">
        <v>4574</v>
      </c>
      <c r="AG536" s="30">
        <f t="shared" si="82"/>
        <v>2</v>
      </c>
      <c r="AH536" s="31" t="str">
        <f t="shared" si="83"/>
        <v>CG-090006</v>
      </c>
      <c r="AI536" s="30">
        <v>5034000000</v>
      </c>
      <c r="AJ536" s="102">
        <f>IFERROR(VLOOKUP($C536,'分類(コード表)'!$A$3:$B$38,2,FALSE)*1000000000,0)+IFERROR(VLOOKUP($D536,'分類(コード表)'!$C$3:$D$293,2,FALSE)*1000000,0)+IFERROR(VLOOKUP($E536,'分類(コード表)'!$E$3:$F$353,2,FALSE)*1000,0)+IFERROR(VLOOKUP($F536,'分類(コード表)'!$G$3:$H$255,2,FALSE),0)</f>
        <v>5034000000</v>
      </c>
    </row>
    <row r="537" spans="1:36" s="30" customFormat="1" ht="27" customHeight="1" x14ac:dyDescent="0.15">
      <c r="A537" s="32" t="s">
        <v>149</v>
      </c>
      <c r="B537" s="33">
        <v>533</v>
      </c>
      <c r="C537" s="34" t="s">
        <v>12</v>
      </c>
      <c r="D537" s="34" t="s">
        <v>528</v>
      </c>
      <c r="E537" s="33"/>
      <c r="F537" s="33"/>
      <c r="G537" s="34" t="s">
        <v>25340</v>
      </c>
      <c r="H537" s="36" t="s">
        <v>1829</v>
      </c>
      <c r="I537" s="33">
        <v>2785060</v>
      </c>
      <c r="J537" s="33">
        <v>4404840</v>
      </c>
      <c r="K537" s="33" t="s">
        <v>2534</v>
      </c>
      <c r="L537" s="37">
        <f t="shared" si="81"/>
        <v>0.36772731813187309</v>
      </c>
      <c r="M537" s="33"/>
      <c r="N537" s="33" t="s">
        <v>24776</v>
      </c>
      <c r="O537" s="33"/>
      <c r="P537" s="153" t="s">
        <v>4979</v>
      </c>
      <c r="Q537" s="33" t="s">
        <v>401</v>
      </c>
      <c r="R537" s="33"/>
      <c r="S537" s="33"/>
      <c r="T537" s="33" t="s">
        <v>2744</v>
      </c>
      <c r="U537" s="33" t="s">
        <v>2954</v>
      </c>
      <c r="V537" s="33" t="s">
        <v>2954</v>
      </c>
      <c r="W537" s="33" t="s">
        <v>2953</v>
      </c>
      <c r="X537" s="33" t="s">
        <v>2953</v>
      </c>
      <c r="Y537" s="33" t="s">
        <v>2954</v>
      </c>
      <c r="Z537" s="33" t="s">
        <v>2954</v>
      </c>
      <c r="AA537" s="33" t="s">
        <v>2954</v>
      </c>
      <c r="AB537" s="39" t="s">
        <v>25341</v>
      </c>
      <c r="AC537" s="29"/>
      <c r="AD537" s="29"/>
      <c r="AE537" s="29"/>
      <c r="AF537" s="137" t="s">
        <v>4979</v>
      </c>
      <c r="AG537" s="30">
        <f t="shared" si="82"/>
        <v>2</v>
      </c>
      <c r="AH537" s="31" t="str">
        <f t="shared" si="83"/>
        <v>HK-080016</v>
      </c>
      <c r="AI537" s="30">
        <v>5034000000</v>
      </c>
      <c r="AJ537" s="102">
        <f>IFERROR(VLOOKUP($C537,'分類(コード表)'!$A$3:$B$38,2,FALSE)*1000000000,0)+IFERROR(VLOOKUP($D537,'分類(コード表)'!$C$3:$D$293,2,FALSE)*1000000,0)+IFERROR(VLOOKUP($E537,'分類(コード表)'!$E$3:$F$353,2,FALSE)*1000,0)+IFERROR(VLOOKUP($F537,'分類(コード表)'!$G$3:$H$255,2,FALSE),0)</f>
        <v>5034000000</v>
      </c>
    </row>
    <row r="538" spans="1:36" s="30" customFormat="1" ht="27" customHeight="1" x14ac:dyDescent="0.15">
      <c r="A538" s="32" t="s">
        <v>149</v>
      </c>
      <c r="B538" s="33">
        <v>534</v>
      </c>
      <c r="C538" s="34" t="s">
        <v>12</v>
      </c>
      <c r="D538" s="34" t="s">
        <v>528</v>
      </c>
      <c r="E538" s="33"/>
      <c r="F538" s="33"/>
      <c r="G538" s="34" t="s">
        <v>25342</v>
      </c>
      <c r="H538" s="36" t="s">
        <v>1836</v>
      </c>
      <c r="I538" s="33">
        <v>5992249.5999999996</v>
      </c>
      <c r="J538" s="33">
        <v>9075448</v>
      </c>
      <c r="K538" s="33" t="s">
        <v>2536</v>
      </c>
      <c r="L538" s="37">
        <f t="shared" si="81"/>
        <v>0.3397296089405174</v>
      </c>
      <c r="M538" s="33"/>
      <c r="N538" s="33" t="s">
        <v>24776</v>
      </c>
      <c r="O538" s="33"/>
      <c r="P538" s="153" t="s">
        <v>5002</v>
      </c>
      <c r="Q538" s="33"/>
      <c r="R538" s="33"/>
      <c r="S538" s="33"/>
      <c r="T538" s="33" t="s">
        <v>2744</v>
      </c>
      <c r="U538" s="33" t="s">
        <v>2954</v>
      </c>
      <c r="V538" s="33" t="s">
        <v>2953</v>
      </c>
      <c r="W538" s="33" t="s">
        <v>2954</v>
      </c>
      <c r="X538" s="33" t="s">
        <v>2953</v>
      </c>
      <c r="Y538" s="33" t="s">
        <v>2954</v>
      </c>
      <c r="Z538" s="33" t="s">
        <v>2954</v>
      </c>
      <c r="AA538" s="33" t="s">
        <v>2954</v>
      </c>
      <c r="AB538" s="39" t="s">
        <v>25343</v>
      </c>
      <c r="AC538" s="29"/>
      <c r="AD538" s="29"/>
      <c r="AE538" s="29"/>
      <c r="AF538" s="137" t="s">
        <v>5002</v>
      </c>
      <c r="AG538" s="30">
        <f t="shared" si="82"/>
        <v>2</v>
      </c>
      <c r="AH538" s="31" t="str">
        <f t="shared" si="83"/>
        <v>HK-090017</v>
      </c>
      <c r="AI538" s="30">
        <v>5034000000</v>
      </c>
      <c r="AJ538" s="102">
        <f>IFERROR(VLOOKUP($C538,'分類(コード表)'!$A$3:$B$38,2,FALSE)*1000000000,0)+IFERROR(VLOOKUP($D538,'分類(コード表)'!$C$3:$D$293,2,FALSE)*1000000,0)+IFERROR(VLOOKUP($E538,'分類(コード表)'!$E$3:$F$353,2,FALSE)*1000,0)+IFERROR(VLOOKUP($F538,'分類(コード表)'!$G$3:$H$255,2,FALSE),0)</f>
        <v>5034000000</v>
      </c>
    </row>
    <row r="539" spans="1:36" s="30" customFormat="1" ht="27" customHeight="1" x14ac:dyDescent="0.15">
      <c r="A539" s="32" t="s">
        <v>149</v>
      </c>
      <c r="B539" s="33">
        <v>535</v>
      </c>
      <c r="C539" s="34" t="s">
        <v>12</v>
      </c>
      <c r="D539" s="34" t="s">
        <v>528</v>
      </c>
      <c r="E539" s="33"/>
      <c r="F539" s="33"/>
      <c r="G539" s="34" t="s">
        <v>25344</v>
      </c>
      <c r="H539" s="36" t="s">
        <v>1837</v>
      </c>
      <c r="I539" s="33">
        <v>2219500</v>
      </c>
      <c r="J539" s="33">
        <v>3539148</v>
      </c>
      <c r="K539" s="33" t="s">
        <v>2537</v>
      </c>
      <c r="L539" s="37">
        <f t="shared" si="81"/>
        <v>0.37287166289739793</v>
      </c>
      <c r="M539" s="33"/>
      <c r="N539" s="33" t="s">
        <v>24776</v>
      </c>
      <c r="O539" s="33"/>
      <c r="P539" s="153" t="s">
        <v>5004</v>
      </c>
      <c r="Q539" s="33" t="s">
        <v>578</v>
      </c>
      <c r="R539" s="33"/>
      <c r="S539" s="33"/>
      <c r="T539" s="33" t="s">
        <v>2744</v>
      </c>
      <c r="U539" s="33" t="s">
        <v>2954</v>
      </c>
      <c r="V539" s="33" t="s">
        <v>2953</v>
      </c>
      <c r="W539" s="33" t="s">
        <v>2954</v>
      </c>
      <c r="X539" s="33" t="s">
        <v>2954</v>
      </c>
      <c r="Y539" s="33" t="s">
        <v>2954</v>
      </c>
      <c r="Z539" s="33" t="s">
        <v>2954</v>
      </c>
      <c r="AA539" s="33" t="s">
        <v>2954</v>
      </c>
      <c r="AB539" s="39" t="s">
        <v>25345</v>
      </c>
      <c r="AC539" s="29"/>
      <c r="AD539" s="29"/>
      <c r="AE539" s="29"/>
      <c r="AF539" s="137" t="s">
        <v>5004</v>
      </c>
      <c r="AG539" s="30">
        <f t="shared" si="82"/>
        <v>2</v>
      </c>
      <c r="AH539" s="31" t="str">
        <f t="shared" si="83"/>
        <v>HK-090019</v>
      </c>
      <c r="AI539" s="30">
        <v>5034000000</v>
      </c>
      <c r="AJ539" s="102">
        <f>IFERROR(VLOOKUP($C539,'分類(コード表)'!$A$3:$B$38,2,FALSE)*1000000000,0)+IFERROR(VLOOKUP($D539,'分類(コード表)'!$C$3:$D$293,2,FALSE)*1000000,0)+IFERROR(VLOOKUP($E539,'分類(コード表)'!$E$3:$F$353,2,FALSE)*1000,0)+IFERROR(VLOOKUP($F539,'分類(コード表)'!$G$3:$H$255,2,FALSE),0)</f>
        <v>5034000000</v>
      </c>
    </row>
    <row r="540" spans="1:36" s="30" customFormat="1" ht="27" customHeight="1" x14ac:dyDescent="0.15">
      <c r="A540" s="32" t="s">
        <v>149</v>
      </c>
      <c r="B540" s="33">
        <v>536</v>
      </c>
      <c r="C540" s="34" t="s">
        <v>12</v>
      </c>
      <c r="D540" s="34" t="s">
        <v>528</v>
      </c>
      <c r="E540" s="33"/>
      <c r="F540" s="33"/>
      <c r="G540" s="34" t="s">
        <v>711</v>
      </c>
      <c r="H540" s="36" t="s">
        <v>1876</v>
      </c>
      <c r="I540" s="33">
        <v>1949804</v>
      </c>
      <c r="J540" s="33">
        <v>3766464</v>
      </c>
      <c r="K540" s="33" t="s">
        <v>2555</v>
      </c>
      <c r="L540" s="37">
        <f t="shared" si="81"/>
        <v>0.482325066693854</v>
      </c>
      <c r="M540" s="33"/>
      <c r="N540" s="33" t="s">
        <v>24776</v>
      </c>
      <c r="O540" s="33"/>
      <c r="P540" s="153" t="s">
        <v>29050</v>
      </c>
      <c r="Q540" s="33" t="s">
        <v>578</v>
      </c>
      <c r="R540" s="33"/>
      <c r="S540" s="33"/>
      <c r="T540" s="33" t="s">
        <v>2744</v>
      </c>
      <c r="U540" s="33" t="s">
        <v>2954</v>
      </c>
      <c r="V540" s="33" t="s">
        <v>2954</v>
      </c>
      <c r="W540" s="33" t="s">
        <v>2953</v>
      </c>
      <c r="X540" s="33" t="s">
        <v>2953</v>
      </c>
      <c r="Y540" s="33" t="s">
        <v>2954</v>
      </c>
      <c r="Z540" s="33" t="s">
        <v>2954</v>
      </c>
      <c r="AA540" s="33" t="s">
        <v>2954</v>
      </c>
      <c r="AB540" s="39" t="s">
        <v>25346</v>
      </c>
      <c r="AC540" s="29"/>
      <c r="AD540" s="29"/>
      <c r="AE540" s="29"/>
      <c r="AF540" s="137" t="s">
        <v>1232</v>
      </c>
      <c r="AG540" s="30">
        <f t="shared" si="82"/>
        <v>2</v>
      </c>
      <c r="AH540" s="31" t="str">
        <f t="shared" si="83"/>
        <v>HK-110040</v>
      </c>
      <c r="AI540" s="30">
        <v>5034000000</v>
      </c>
      <c r="AJ540" s="102">
        <f>IFERROR(VLOOKUP($C540,'分類(コード表)'!$A$3:$B$38,2,FALSE)*1000000000,0)+IFERROR(VLOOKUP($D540,'分類(コード表)'!$C$3:$D$293,2,FALSE)*1000000,0)+IFERROR(VLOOKUP($E540,'分類(コード表)'!$E$3:$F$353,2,FALSE)*1000,0)+IFERROR(VLOOKUP($F540,'分類(コード表)'!$G$3:$H$255,2,FALSE),0)</f>
        <v>5034000000</v>
      </c>
    </row>
    <row r="541" spans="1:36" s="30" customFormat="1" ht="27" customHeight="1" x14ac:dyDescent="0.15">
      <c r="A541" s="32" t="s">
        <v>149</v>
      </c>
      <c r="B541" s="33">
        <v>537</v>
      </c>
      <c r="C541" s="34" t="s">
        <v>12</v>
      </c>
      <c r="D541" s="34" t="s">
        <v>528</v>
      </c>
      <c r="E541" s="33"/>
      <c r="F541" s="33"/>
      <c r="G541" s="34" t="s">
        <v>830</v>
      </c>
      <c r="H541" s="36" t="s">
        <v>2138</v>
      </c>
      <c r="I541" s="33">
        <v>6540226.7999999998</v>
      </c>
      <c r="J541" s="33">
        <v>16173297.800000001</v>
      </c>
      <c r="K541" s="33" t="s">
        <v>2662</v>
      </c>
      <c r="L541" s="37">
        <f t="shared" si="81"/>
        <v>0.59561575623742002</v>
      </c>
      <c r="M541" s="33"/>
      <c r="N541" s="33" t="s">
        <v>24776</v>
      </c>
      <c r="O541" s="33"/>
      <c r="P541" s="153" t="s">
        <v>32702</v>
      </c>
      <c r="Q541" s="33"/>
      <c r="R541" s="33"/>
      <c r="S541" s="33"/>
      <c r="T541" s="33" t="s">
        <v>2744</v>
      </c>
      <c r="U541" s="33" t="s">
        <v>2955</v>
      </c>
      <c r="V541" s="33" t="s">
        <v>2954</v>
      </c>
      <c r="W541" s="33" t="s">
        <v>2953</v>
      </c>
      <c r="X541" s="33" t="s">
        <v>2953</v>
      </c>
      <c r="Y541" s="33" t="s">
        <v>2953</v>
      </c>
      <c r="Z541" s="33" t="s">
        <v>2954</v>
      </c>
      <c r="AA541" s="33" t="s">
        <v>2954</v>
      </c>
      <c r="AB541" s="39" t="s">
        <v>25347</v>
      </c>
      <c r="AC541" s="29"/>
      <c r="AD541" s="29"/>
      <c r="AE541" s="29"/>
      <c r="AF541" s="137" t="s">
        <v>1402</v>
      </c>
      <c r="AG541" s="30">
        <f t="shared" si="82"/>
        <v>2</v>
      </c>
      <c r="AH541" s="31" t="str">
        <f t="shared" si="83"/>
        <v>KT-110007</v>
      </c>
      <c r="AI541" s="30">
        <v>5034000000</v>
      </c>
      <c r="AJ541" s="102">
        <f>IFERROR(VLOOKUP($C541,'分類(コード表)'!$A$3:$B$38,2,FALSE)*1000000000,0)+IFERROR(VLOOKUP($D541,'分類(コード表)'!$C$3:$D$293,2,FALSE)*1000000,0)+IFERROR(VLOOKUP($E541,'分類(コード表)'!$E$3:$F$353,2,FALSE)*1000,0)+IFERROR(VLOOKUP($F541,'分類(コード表)'!$G$3:$H$255,2,FALSE),0)</f>
        <v>5034000000</v>
      </c>
    </row>
    <row r="542" spans="1:36" s="30" customFormat="1" ht="27" customHeight="1" x14ac:dyDescent="0.15">
      <c r="A542" s="32" t="s">
        <v>149</v>
      </c>
      <c r="B542" s="33">
        <v>538</v>
      </c>
      <c r="C542" s="34" t="s">
        <v>12</v>
      </c>
      <c r="D542" s="34" t="s">
        <v>528</v>
      </c>
      <c r="E542" s="33"/>
      <c r="F542" s="33"/>
      <c r="G542" s="34" t="s">
        <v>25348</v>
      </c>
      <c r="H542" s="36" t="s">
        <v>2291</v>
      </c>
      <c r="I542" s="33">
        <v>826066.08</v>
      </c>
      <c r="J542" s="33">
        <v>71010.679999999993</v>
      </c>
      <c r="K542" s="33" t="s">
        <v>2481</v>
      </c>
      <c r="L542" s="37">
        <f t="shared" si="81"/>
        <v>-10.632983658232819</v>
      </c>
      <c r="M542" s="33"/>
      <c r="N542" s="33" t="s">
        <v>24776</v>
      </c>
      <c r="O542" s="33"/>
      <c r="P542" s="153" t="s">
        <v>24273</v>
      </c>
      <c r="Q542" s="33"/>
      <c r="R542" s="33"/>
      <c r="S542" s="33"/>
      <c r="T542" s="33" t="s">
        <v>2744</v>
      </c>
      <c r="U542" s="33" t="s">
        <v>2956</v>
      </c>
      <c r="V542" s="33" t="s">
        <v>2956</v>
      </c>
      <c r="W542" s="33" t="s">
        <v>2953</v>
      </c>
      <c r="X542" s="33" t="s">
        <v>2953</v>
      </c>
      <c r="Y542" s="33" t="s">
        <v>2953</v>
      </c>
      <c r="Z542" s="33" t="s">
        <v>2954</v>
      </c>
      <c r="AA542" s="33" t="s">
        <v>2953</v>
      </c>
      <c r="AB542" s="39" t="s">
        <v>25349</v>
      </c>
      <c r="AC542" s="29"/>
      <c r="AD542" s="29"/>
      <c r="AE542" s="29"/>
      <c r="AF542" s="137" t="s">
        <v>1531</v>
      </c>
      <c r="AG542" s="30">
        <f t="shared" si="82"/>
        <v>2</v>
      </c>
      <c r="AH542" s="31" t="str">
        <f t="shared" si="83"/>
        <v>QS-100035</v>
      </c>
      <c r="AI542" s="30">
        <v>5034000000</v>
      </c>
      <c r="AJ542" s="102">
        <f>IFERROR(VLOOKUP($C542,'分類(コード表)'!$A$3:$B$38,2,FALSE)*1000000000,0)+IFERROR(VLOOKUP($D542,'分類(コード表)'!$C$3:$D$293,2,FALSE)*1000000,0)+IFERROR(VLOOKUP($E542,'分類(コード表)'!$E$3:$F$353,2,FALSE)*1000,0)+IFERROR(VLOOKUP($F542,'分類(コード表)'!$G$3:$H$255,2,FALSE),0)</f>
        <v>5034000000</v>
      </c>
    </row>
    <row r="543" spans="1:36" s="30" customFormat="1" ht="27" customHeight="1" x14ac:dyDescent="0.15">
      <c r="A543" s="32" t="s">
        <v>149</v>
      </c>
      <c r="B543" s="33">
        <v>539</v>
      </c>
      <c r="C543" s="34" t="s">
        <v>12</v>
      </c>
      <c r="D543" s="34" t="s">
        <v>528</v>
      </c>
      <c r="E543" s="33"/>
      <c r="F543" s="33"/>
      <c r="G543" s="34" t="s">
        <v>13111</v>
      </c>
      <c r="H543" s="36" t="s">
        <v>13112</v>
      </c>
      <c r="I543" s="33">
        <v>759405</v>
      </c>
      <c r="J543" s="33">
        <v>2032696</v>
      </c>
      <c r="K543" s="33" t="s">
        <v>22076</v>
      </c>
      <c r="L543" s="37">
        <f t="shared" si="81"/>
        <v>0.62640503056039853</v>
      </c>
      <c r="M543" s="33"/>
      <c r="N543" s="33" t="s">
        <v>24776</v>
      </c>
      <c r="O543" s="33"/>
      <c r="P543" s="153" t="s">
        <v>26595</v>
      </c>
      <c r="Q543" s="33" t="s">
        <v>503</v>
      </c>
      <c r="R543" s="33"/>
      <c r="S543" s="33"/>
      <c r="T543" s="33" t="s">
        <v>2744</v>
      </c>
      <c r="U543" s="33" t="s">
        <v>2954</v>
      </c>
      <c r="V543" s="33" t="s">
        <v>2954</v>
      </c>
      <c r="W543" s="33" t="s">
        <v>2953</v>
      </c>
      <c r="X543" s="33" t="s">
        <v>2953</v>
      </c>
      <c r="Y543" s="33" t="s">
        <v>2954</v>
      </c>
      <c r="Z543" s="33" t="s">
        <v>2953</v>
      </c>
      <c r="AA543" s="33" t="s">
        <v>2954</v>
      </c>
      <c r="AB543" s="39" t="s">
        <v>25350</v>
      </c>
      <c r="AC543" s="29"/>
      <c r="AD543" s="29"/>
      <c r="AE543" s="29"/>
      <c r="AF543" s="137" t="s">
        <v>3028</v>
      </c>
      <c r="AG543" s="30">
        <f t="shared" si="82"/>
        <v>2</v>
      </c>
      <c r="AH543" s="31" t="str">
        <f t="shared" si="83"/>
        <v>CB-170010</v>
      </c>
      <c r="AI543" s="30">
        <v>5034000000</v>
      </c>
      <c r="AJ543" s="102">
        <f>IFERROR(VLOOKUP($C543,'分類(コード表)'!$A$3:$B$38,2,FALSE)*1000000000,0)+IFERROR(VLOOKUP($D543,'分類(コード表)'!$C$3:$D$293,2,FALSE)*1000000,0)+IFERROR(VLOOKUP($E543,'分類(コード表)'!$E$3:$F$353,2,FALSE)*1000,0)+IFERROR(VLOOKUP($F543,'分類(コード表)'!$G$3:$H$255,2,FALSE),0)</f>
        <v>5034000000</v>
      </c>
    </row>
    <row r="544" spans="1:36" s="30" customFormat="1" ht="27" customHeight="1" x14ac:dyDescent="0.15">
      <c r="A544" s="32" t="s">
        <v>149</v>
      </c>
      <c r="B544" s="33">
        <v>540</v>
      </c>
      <c r="C544" s="34" t="s">
        <v>12</v>
      </c>
      <c r="D544" s="34" t="s">
        <v>528</v>
      </c>
      <c r="E544" s="33" t="s">
        <v>503</v>
      </c>
      <c r="F544" s="33" t="s">
        <v>503</v>
      </c>
      <c r="G544" s="34" t="s">
        <v>17891</v>
      </c>
      <c r="H544" s="36" t="s">
        <v>17892</v>
      </c>
      <c r="I544" s="33">
        <v>289000</v>
      </c>
      <c r="J544" s="33">
        <v>917080</v>
      </c>
      <c r="K544" s="33" t="s">
        <v>24465</v>
      </c>
      <c r="L544" s="37">
        <f t="shared" si="81"/>
        <v>0.68486936799406806</v>
      </c>
      <c r="M544" s="33"/>
      <c r="N544" s="33"/>
      <c r="O544" s="33"/>
      <c r="P544" s="153" t="s">
        <v>22516</v>
      </c>
      <c r="Q544" s="33" t="s">
        <v>503</v>
      </c>
      <c r="R544" s="33" t="s">
        <v>503</v>
      </c>
      <c r="S544" s="33" t="s">
        <v>503</v>
      </c>
      <c r="T544" s="33" t="s">
        <v>381</v>
      </c>
      <c r="U544" s="33" t="s">
        <v>2953</v>
      </c>
      <c r="V544" s="33" t="s">
        <v>2953</v>
      </c>
      <c r="W544" s="33" t="s">
        <v>2953</v>
      </c>
      <c r="X544" s="33" t="s">
        <v>2954</v>
      </c>
      <c r="Y544" s="33" t="s">
        <v>2954</v>
      </c>
      <c r="Z544" s="33" t="s">
        <v>2954</v>
      </c>
      <c r="AA544" s="33" t="s">
        <v>2954</v>
      </c>
      <c r="AB544" s="39" t="s">
        <v>25351</v>
      </c>
      <c r="AC544" s="29"/>
      <c r="AD544" s="29"/>
      <c r="AE544" s="29"/>
      <c r="AF544" s="137" t="s">
        <v>22516</v>
      </c>
      <c r="AG544" s="30">
        <f t="shared" si="82"/>
        <v>2</v>
      </c>
      <c r="AH544" s="31" t="str">
        <f t="shared" si="83"/>
        <v>KT-150109</v>
      </c>
      <c r="AI544" s="30">
        <v>5034000000</v>
      </c>
      <c r="AJ544" s="102">
        <f>IFERROR(VLOOKUP($C544,'分類(コード表)'!$A$3:$B$38,2,FALSE)*1000000000,0)+IFERROR(VLOOKUP($D544,'分類(コード表)'!$C$3:$D$293,2,FALSE)*1000000,0)+IFERROR(VLOOKUP($E544,'分類(コード表)'!$E$3:$F$353,2,FALSE)*1000,0)+IFERROR(VLOOKUP($F544,'分類(コード表)'!$G$3:$H$255,2,FALSE),0)</f>
        <v>5034000000</v>
      </c>
    </row>
    <row r="545" spans="1:36" s="30" customFormat="1" ht="27" customHeight="1" x14ac:dyDescent="0.15">
      <c r="A545" s="32" t="s">
        <v>149</v>
      </c>
      <c r="B545" s="33">
        <v>541</v>
      </c>
      <c r="C545" s="34" t="s">
        <v>12</v>
      </c>
      <c r="D545" s="34" t="s">
        <v>528</v>
      </c>
      <c r="E545" s="33"/>
      <c r="F545" s="33"/>
      <c r="G545" s="34" t="s">
        <v>20572</v>
      </c>
      <c r="H545" s="36" t="s">
        <v>20573</v>
      </c>
      <c r="I545" s="33">
        <v>398180</v>
      </c>
      <c r="J545" s="33">
        <v>807537.2</v>
      </c>
      <c r="K545" s="33" t="s">
        <v>24635</v>
      </c>
      <c r="L545" s="37">
        <f t="shared" si="81"/>
        <v>0.50692054805648579</v>
      </c>
      <c r="M545" s="33"/>
      <c r="N545" s="33" t="s">
        <v>24776</v>
      </c>
      <c r="O545" s="33"/>
      <c r="P545" s="153" t="s">
        <v>26586</v>
      </c>
      <c r="Q545" s="33"/>
      <c r="R545" s="33"/>
      <c r="S545" s="33"/>
      <c r="T545" s="33" t="s">
        <v>381</v>
      </c>
      <c r="U545" s="97" t="s">
        <v>26702</v>
      </c>
      <c r="V545" s="97" t="s">
        <v>26701</v>
      </c>
      <c r="W545" s="97" t="s">
        <v>26701</v>
      </c>
      <c r="X545" s="97" t="s">
        <v>26702</v>
      </c>
      <c r="Y545" s="97" t="s">
        <v>26702</v>
      </c>
      <c r="Z545" s="97" t="s">
        <v>26701</v>
      </c>
      <c r="AA545" s="97" t="s">
        <v>26702</v>
      </c>
      <c r="AB545" s="126" t="s">
        <v>26747</v>
      </c>
      <c r="AC545" s="29"/>
      <c r="AD545" s="29"/>
      <c r="AE545" s="29"/>
      <c r="AF545" s="137" t="s">
        <v>26586</v>
      </c>
      <c r="AG545" s="30">
        <f t="shared" ref="AG545" si="88">LEN(LEFT(AF545,FIND("-",AF545)-1))</f>
        <v>2</v>
      </c>
      <c r="AH545" s="31" t="str">
        <f t="shared" ref="AH545" si="89">LEFT(AF545,FIND("-",AF545)+6)</f>
        <v>QS-170013</v>
      </c>
      <c r="AJ545" s="102"/>
    </row>
    <row r="546" spans="1:36" s="30" customFormat="1" ht="27" customHeight="1" x14ac:dyDescent="0.15">
      <c r="A546" s="32" t="s">
        <v>149</v>
      </c>
      <c r="B546" s="33">
        <v>542</v>
      </c>
      <c r="C546" s="34" t="s">
        <v>12</v>
      </c>
      <c r="D546" s="34" t="s">
        <v>447</v>
      </c>
      <c r="E546" s="33"/>
      <c r="F546" s="33"/>
      <c r="G546" s="34" t="s">
        <v>685</v>
      </c>
      <c r="H546" s="36" t="s">
        <v>1817</v>
      </c>
      <c r="I546" s="33">
        <v>651000</v>
      </c>
      <c r="J546" s="33">
        <v>701816</v>
      </c>
      <c r="K546" s="33" t="s">
        <v>2461</v>
      </c>
      <c r="L546" s="37">
        <f t="shared" si="81"/>
        <v>7.2406442714329722E-2</v>
      </c>
      <c r="M546" s="33"/>
      <c r="N546" s="33" t="s">
        <v>24776</v>
      </c>
      <c r="O546" s="33"/>
      <c r="P546" s="153" t="s">
        <v>3238</v>
      </c>
      <c r="Q546" s="33"/>
      <c r="R546" s="33"/>
      <c r="S546" s="33"/>
      <c r="T546" s="33" t="s">
        <v>2744</v>
      </c>
      <c r="U546" s="33" t="s">
        <v>2953</v>
      </c>
      <c r="V546" s="33" t="s">
        <v>2953</v>
      </c>
      <c r="W546" s="33" t="s">
        <v>2953</v>
      </c>
      <c r="X546" s="33" t="s">
        <v>2953</v>
      </c>
      <c r="Y546" s="33" t="s">
        <v>2953</v>
      </c>
      <c r="Z546" s="33" t="s">
        <v>2954</v>
      </c>
      <c r="AA546" s="33" t="s">
        <v>2953</v>
      </c>
      <c r="AB546" s="39" t="s">
        <v>25352</v>
      </c>
      <c r="AC546" s="29"/>
      <c r="AD546" s="29"/>
      <c r="AE546" s="29"/>
      <c r="AF546" s="137" t="s">
        <v>3238</v>
      </c>
      <c r="AG546" s="30">
        <f t="shared" si="82"/>
        <v>2</v>
      </c>
      <c r="AH546" s="31" t="str">
        <f t="shared" si="83"/>
        <v>CG-130007</v>
      </c>
      <c r="AI546" s="30">
        <v>5035000000</v>
      </c>
      <c r="AJ546" s="102">
        <f>IFERROR(VLOOKUP($C546,'分類(コード表)'!$A$3:$B$38,2,FALSE)*1000000000,0)+IFERROR(VLOOKUP($D546,'分類(コード表)'!$C$3:$D$293,2,FALSE)*1000000,0)+IFERROR(VLOOKUP($E546,'分類(コード表)'!$E$3:$F$353,2,FALSE)*1000,0)+IFERROR(VLOOKUP($F546,'分類(コード表)'!$G$3:$H$255,2,FALSE),0)</f>
        <v>5035000000</v>
      </c>
    </row>
    <row r="547" spans="1:36" s="30" customFormat="1" ht="27" customHeight="1" x14ac:dyDescent="0.15">
      <c r="A547" s="32" t="s">
        <v>149</v>
      </c>
      <c r="B547" s="33">
        <v>543</v>
      </c>
      <c r="C547" s="34" t="s">
        <v>12</v>
      </c>
      <c r="D547" s="34" t="s">
        <v>447</v>
      </c>
      <c r="E547" s="33"/>
      <c r="F547" s="33"/>
      <c r="G547" s="34" t="s">
        <v>689</v>
      </c>
      <c r="H547" s="36" t="s">
        <v>1822</v>
      </c>
      <c r="I547" s="33">
        <v>1220134</v>
      </c>
      <c r="J547" s="33">
        <v>1236851</v>
      </c>
      <c r="K547" s="33" t="s">
        <v>2529</v>
      </c>
      <c r="L547" s="37">
        <f t="shared" si="81"/>
        <v>1.351577514187241E-2</v>
      </c>
      <c r="M547" s="33"/>
      <c r="N547" s="33" t="s">
        <v>24776</v>
      </c>
      <c r="O547" s="33"/>
      <c r="P547" s="153" t="s">
        <v>3192</v>
      </c>
      <c r="Q547" s="33"/>
      <c r="R547" s="33"/>
      <c r="S547" s="33"/>
      <c r="T547" s="33" t="s">
        <v>2744</v>
      </c>
      <c r="U547" s="33" t="s">
        <v>2954</v>
      </c>
      <c r="V547" s="33" t="s">
        <v>2953</v>
      </c>
      <c r="W547" s="33" t="s">
        <v>2953</v>
      </c>
      <c r="X547" s="33" t="s">
        <v>2953</v>
      </c>
      <c r="Y547" s="33" t="s">
        <v>2953</v>
      </c>
      <c r="Z547" s="33" t="s">
        <v>2954</v>
      </c>
      <c r="AA547" s="33" t="s">
        <v>2953</v>
      </c>
      <c r="AB547" s="39" t="s">
        <v>25353</v>
      </c>
      <c r="AC547" s="29"/>
      <c r="AD547" s="29"/>
      <c r="AE547" s="29"/>
      <c r="AF547" s="137" t="s">
        <v>3192</v>
      </c>
      <c r="AG547" s="30">
        <f t="shared" si="82"/>
        <v>2</v>
      </c>
      <c r="AH547" s="31" t="str">
        <f t="shared" si="83"/>
        <v>CG-140002</v>
      </c>
      <c r="AI547" s="30">
        <v>5035000000</v>
      </c>
      <c r="AJ547" s="102">
        <f>IFERROR(VLOOKUP($C547,'分類(コード表)'!$A$3:$B$38,2,FALSE)*1000000000,0)+IFERROR(VLOOKUP($D547,'分類(コード表)'!$C$3:$D$293,2,FALSE)*1000000,0)+IFERROR(VLOOKUP($E547,'分類(コード表)'!$E$3:$F$353,2,FALSE)*1000,0)+IFERROR(VLOOKUP($F547,'分類(コード表)'!$G$3:$H$255,2,FALSE),0)</f>
        <v>5035000000</v>
      </c>
    </row>
    <row r="548" spans="1:36" s="30" customFormat="1" ht="27" customHeight="1" x14ac:dyDescent="0.15">
      <c r="A548" s="32" t="s">
        <v>149</v>
      </c>
      <c r="B548" s="33">
        <v>544</v>
      </c>
      <c r="C548" s="34" t="s">
        <v>12</v>
      </c>
      <c r="D548" s="34" t="s">
        <v>447</v>
      </c>
      <c r="E548" s="33"/>
      <c r="F548" s="33"/>
      <c r="G548" s="34" t="s">
        <v>25354</v>
      </c>
      <c r="H548" s="36" t="s">
        <v>1984</v>
      </c>
      <c r="I548" s="33">
        <v>381604</v>
      </c>
      <c r="J548" s="33">
        <v>526961.5</v>
      </c>
      <c r="K548" s="33" t="s">
        <v>2599</v>
      </c>
      <c r="L548" s="37">
        <f t="shared" si="81"/>
        <v>0.27584083467198273</v>
      </c>
      <c r="M548" s="33"/>
      <c r="N548" s="33" t="s">
        <v>24776</v>
      </c>
      <c r="O548" s="33"/>
      <c r="P548" s="153" t="s">
        <v>23784</v>
      </c>
      <c r="Q548" s="33" t="s">
        <v>401</v>
      </c>
      <c r="R548" s="33"/>
      <c r="S548" s="33"/>
      <c r="T548" s="33" t="s">
        <v>2744</v>
      </c>
      <c r="U548" s="33" t="s">
        <v>2954</v>
      </c>
      <c r="V548" s="33" t="s">
        <v>2954</v>
      </c>
      <c r="W548" s="33" t="s">
        <v>2953</v>
      </c>
      <c r="X548" s="33" t="s">
        <v>2954</v>
      </c>
      <c r="Y548" s="33" t="s">
        <v>2954</v>
      </c>
      <c r="Z548" s="33" t="s">
        <v>2954</v>
      </c>
      <c r="AA548" s="33" t="s">
        <v>2954</v>
      </c>
      <c r="AB548" s="39" t="s">
        <v>25355</v>
      </c>
      <c r="AC548" s="29"/>
      <c r="AD548" s="29"/>
      <c r="AE548" s="29"/>
      <c r="AF548" s="137" t="s">
        <v>3305</v>
      </c>
      <c r="AG548" s="30">
        <f t="shared" si="82"/>
        <v>2</v>
      </c>
      <c r="AH548" s="31" t="str">
        <f t="shared" si="83"/>
        <v>KK-100037</v>
      </c>
      <c r="AI548" s="30">
        <v>5035000000</v>
      </c>
      <c r="AJ548" s="102">
        <f>IFERROR(VLOOKUP($C548,'分類(コード表)'!$A$3:$B$38,2,FALSE)*1000000000,0)+IFERROR(VLOOKUP($D548,'分類(コード表)'!$C$3:$D$293,2,FALSE)*1000000,0)+IFERROR(VLOOKUP($E548,'分類(コード表)'!$E$3:$F$353,2,FALSE)*1000,0)+IFERROR(VLOOKUP($F548,'分類(コード表)'!$G$3:$H$255,2,FALSE),0)</f>
        <v>5035000000</v>
      </c>
    </row>
    <row r="549" spans="1:36" s="30" customFormat="1" ht="27" customHeight="1" x14ac:dyDescent="0.15">
      <c r="A549" s="32" t="s">
        <v>149</v>
      </c>
      <c r="B549" s="33">
        <v>545</v>
      </c>
      <c r="C549" s="34" t="s">
        <v>12</v>
      </c>
      <c r="D549" s="34" t="s">
        <v>447</v>
      </c>
      <c r="E549" s="33"/>
      <c r="F549" s="34"/>
      <c r="G549" s="34" t="s">
        <v>1024</v>
      </c>
      <c r="H549" s="36" t="s">
        <v>2357</v>
      </c>
      <c r="I549" s="33">
        <v>25904149</v>
      </c>
      <c r="J549" s="33">
        <v>27837887</v>
      </c>
      <c r="K549" s="33" t="s">
        <v>2728</v>
      </c>
      <c r="L549" s="37">
        <f t="shared" si="81"/>
        <v>6.9464252082063527E-2</v>
      </c>
      <c r="M549" s="33"/>
      <c r="N549" s="33" t="s">
        <v>24776</v>
      </c>
      <c r="O549" s="33"/>
      <c r="P549" s="153" t="s">
        <v>3244</v>
      </c>
      <c r="Q549" s="33"/>
      <c r="R549" s="33"/>
      <c r="S549" s="33"/>
      <c r="T549" s="33" t="s">
        <v>2744</v>
      </c>
      <c r="U549" s="33" t="s">
        <v>2954</v>
      </c>
      <c r="V549" s="33" t="s">
        <v>2954</v>
      </c>
      <c r="W549" s="33" t="s">
        <v>2953</v>
      </c>
      <c r="X549" s="33" t="s">
        <v>2954</v>
      </c>
      <c r="Y549" s="33" t="s">
        <v>2954</v>
      </c>
      <c r="Z549" s="33" t="s">
        <v>2954</v>
      </c>
      <c r="AA549" s="33" t="s">
        <v>2954</v>
      </c>
      <c r="AB549" s="39" t="s">
        <v>25356</v>
      </c>
      <c r="AC549" s="29"/>
      <c r="AD549" s="29"/>
      <c r="AE549" s="29"/>
      <c r="AF549" s="137" t="s">
        <v>3244</v>
      </c>
      <c r="AG549" s="30">
        <f t="shared" si="82"/>
        <v>2</v>
      </c>
      <c r="AH549" s="31" t="str">
        <f t="shared" si="83"/>
        <v>SK-130002</v>
      </c>
      <c r="AI549" s="30">
        <v>5035000000</v>
      </c>
      <c r="AJ549" s="102">
        <f>IFERROR(VLOOKUP($C549,'分類(コード表)'!$A$3:$B$38,2,FALSE)*1000000000,0)+IFERROR(VLOOKUP($D549,'分類(コード表)'!$C$3:$D$293,2,FALSE)*1000000,0)+IFERROR(VLOOKUP($E549,'分類(コード表)'!$E$3:$F$353,2,FALSE)*1000,0)+IFERROR(VLOOKUP($F549,'分類(コード表)'!$G$3:$H$255,2,FALSE),0)</f>
        <v>5035000000</v>
      </c>
    </row>
    <row r="550" spans="1:36" s="30" customFormat="1" ht="27" customHeight="1" x14ac:dyDescent="0.15">
      <c r="A550" s="32" t="s">
        <v>149</v>
      </c>
      <c r="B550" s="33">
        <v>546</v>
      </c>
      <c r="C550" s="34" t="s">
        <v>12</v>
      </c>
      <c r="D550" s="34" t="s">
        <v>447</v>
      </c>
      <c r="E550" s="33" t="s">
        <v>503</v>
      </c>
      <c r="F550" s="34" t="s">
        <v>503</v>
      </c>
      <c r="G550" s="34" t="s">
        <v>20498</v>
      </c>
      <c r="H550" s="36" t="s">
        <v>20499</v>
      </c>
      <c r="I550" s="33">
        <v>812000</v>
      </c>
      <c r="J550" s="33">
        <v>1863120</v>
      </c>
      <c r="K550" s="33" t="s">
        <v>22053</v>
      </c>
      <c r="L550" s="37">
        <f t="shared" si="81"/>
        <v>0.5641719266606553</v>
      </c>
      <c r="M550" s="33"/>
      <c r="N550" s="33"/>
      <c r="O550" s="33"/>
      <c r="P550" s="153" t="s">
        <v>22477</v>
      </c>
      <c r="Q550" s="33" t="s">
        <v>503</v>
      </c>
      <c r="R550" s="33" t="s">
        <v>503</v>
      </c>
      <c r="S550" s="33" t="s">
        <v>503</v>
      </c>
      <c r="T550" s="33" t="s">
        <v>381</v>
      </c>
      <c r="U550" s="33" t="s">
        <v>2954</v>
      </c>
      <c r="V550" s="33" t="s">
        <v>2954</v>
      </c>
      <c r="W550" s="33" t="s">
        <v>2953</v>
      </c>
      <c r="X550" s="33" t="s">
        <v>2953</v>
      </c>
      <c r="Y550" s="33" t="s">
        <v>2954</v>
      </c>
      <c r="Z550" s="33" t="s">
        <v>2954</v>
      </c>
      <c r="AA550" s="33" t="s">
        <v>2954</v>
      </c>
      <c r="AB550" s="39" t="s">
        <v>25357</v>
      </c>
      <c r="AC550" s="29"/>
      <c r="AD550" s="29"/>
      <c r="AE550" s="29"/>
      <c r="AF550" s="137" t="s">
        <v>22477</v>
      </c>
      <c r="AG550" s="30">
        <f t="shared" si="82"/>
        <v>2</v>
      </c>
      <c r="AH550" s="31" t="str">
        <f t="shared" si="83"/>
        <v>QS-160029</v>
      </c>
      <c r="AI550" s="30">
        <v>5035000000</v>
      </c>
      <c r="AJ550" s="102">
        <f>IFERROR(VLOOKUP($C550,'分類(コード表)'!$A$3:$B$38,2,FALSE)*1000000000,0)+IFERROR(VLOOKUP($D550,'分類(コード表)'!$C$3:$D$293,2,FALSE)*1000000,0)+IFERROR(VLOOKUP($E550,'分類(コード表)'!$E$3:$F$353,2,FALSE)*1000,0)+IFERROR(VLOOKUP($F550,'分類(コード表)'!$G$3:$H$255,2,FALSE),0)</f>
        <v>5035000000</v>
      </c>
    </row>
    <row r="551" spans="1:36" s="30" customFormat="1" ht="27" customHeight="1" x14ac:dyDescent="0.15">
      <c r="A551" s="32" t="s">
        <v>149</v>
      </c>
      <c r="B551" s="33">
        <v>547</v>
      </c>
      <c r="C551" s="34" t="s">
        <v>12</v>
      </c>
      <c r="D551" s="34" t="s">
        <v>447</v>
      </c>
      <c r="E551" s="33" t="s">
        <v>503</v>
      </c>
      <c r="F551" s="34" t="s">
        <v>503</v>
      </c>
      <c r="G551" s="34" t="s">
        <v>17856</v>
      </c>
      <c r="H551" s="36" t="s">
        <v>17187</v>
      </c>
      <c r="I551" s="33">
        <v>466860</v>
      </c>
      <c r="J551" s="33">
        <v>673817</v>
      </c>
      <c r="K551" s="33" t="s">
        <v>22089</v>
      </c>
      <c r="L551" s="37">
        <f t="shared" si="81"/>
        <v>0.30714125645390367</v>
      </c>
      <c r="M551" s="33"/>
      <c r="N551" s="33"/>
      <c r="O551" s="33"/>
      <c r="P551" s="153" t="s">
        <v>37346</v>
      </c>
      <c r="Q551" s="33" t="s">
        <v>503</v>
      </c>
      <c r="R551" s="33" t="s">
        <v>503</v>
      </c>
      <c r="S551" s="33" t="s">
        <v>503</v>
      </c>
      <c r="T551" s="33" t="s">
        <v>381</v>
      </c>
      <c r="U551" s="33" t="s">
        <v>2954</v>
      </c>
      <c r="V551" s="33" t="s">
        <v>2954</v>
      </c>
      <c r="W551" s="33" t="s">
        <v>2953</v>
      </c>
      <c r="X551" s="33" t="s">
        <v>2953</v>
      </c>
      <c r="Y551" s="33" t="s">
        <v>2954</v>
      </c>
      <c r="Z551" s="33" t="s">
        <v>2954</v>
      </c>
      <c r="AA551" s="33" t="s">
        <v>2954</v>
      </c>
      <c r="AB551" s="39" t="s">
        <v>25358</v>
      </c>
      <c r="AC551" s="29"/>
      <c r="AD551" s="29"/>
      <c r="AE551" s="29"/>
      <c r="AF551" s="137" t="s">
        <v>22520</v>
      </c>
      <c r="AG551" s="30">
        <f t="shared" si="82"/>
        <v>2</v>
      </c>
      <c r="AH551" s="31" t="str">
        <f t="shared" si="83"/>
        <v>KT-150077</v>
      </c>
      <c r="AI551" s="30">
        <v>5035000000</v>
      </c>
      <c r="AJ551" s="102">
        <f>IFERROR(VLOOKUP($C551,'分類(コード表)'!$A$3:$B$38,2,FALSE)*1000000000,0)+IFERROR(VLOOKUP($D551,'分類(コード表)'!$C$3:$D$293,2,FALSE)*1000000,0)+IFERROR(VLOOKUP($E551,'分類(コード表)'!$E$3:$F$353,2,FALSE)*1000,0)+IFERROR(VLOOKUP($F551,'分類(コード表)'!$G$3:$H$255,2,FALSE),0)</f>
        <v>5035000000</v>
      </c>
    </row>
    <row r="552" spans="1:36" s="30" customFormat="1" ht="27" customHeight="1" x14ac:dyDescent="0.15">
      <c r="A552" s="32" t="s">
        <v>149</v>
      </c>
      <c r="B552" s="33">
        <v>548</v>
      </c>
      <c r="C552" s="34" t="s">
        <v>12</v>
      </c>
      <c r="D552" s="34" t="s">
        <v>1631</v>
      </c>
      <c r="E552" s="33"/>
      <c r="F552" s="34"/>
      <c r="G552" s="34" t="s">
        <v>622</v>
      </c>
      <c r="H552" s="36" t="s">
        <v>1728</v>
      </c>
      <c r="I552" s="33">
        <v>65000</v>
      </c>
      <c r="J552" s="33">
        <v>187000</v>
      </c>
      <c r="K552" s="33" t="s">
        <v>2451</v>
      </c>
      <c r="L552" s="37">
        <f t="shared" si="81"/>
        <v>0.65240641711229941</v>
      </c>
      <c r="M552" s="33"/>
      <c r="N552" s="33" t="s">
        <v>24776</v>
      </c>
      <c r="O552" s="33"/>
      <c r="P552" s="153" t="s">
        <v>1125</v>
      </c>
      <c r="Q552" s="33"/>
      <c r="R552" s="33"/>
      <c r="S552" s="33"/>
      <c r="T552" s="33" t="s">
        <v>2744</v>
      </c>
      <c r="U552" s="33" t="s">
        <v>2954</v>
      </c>
      <c r="V552" s="33" t="s">
        <v>2954</v>
      </c>
      <c r="W552" s="33" t="s">
        <v>2953</v>
      </c>
      <c r="X552" s="33" t="s">
        <v>2953</v>
      </c>
      <c r="Y552" s="33" t="s">
        <v>2954</v>
      </c>
      <c r="Z552" s="33" t="s">
        <v>2953</v>
      </c>
      <c r="AA552" s="33" t="s">
        <v>2954</v>
      </c>
      <c r="AB552" s="39" t="s">
        <v>25359</v>
      </c>
      <c r="AC552" s="29"/>
      <c r="AD552" s="29"/>
      <c r="AE552" s="29"/>
      <c r="AF552" s="137" t="s">
        <v>1125</v>
      </c>
      <c r="AG552" s="30">
        <f t="shared" si="82"/>
        <v>2</v>
      </c>
      <c r="AH552" s="31" t="str">
        <f t="shared" si="83"/>
        <v>CB-120025</v>
      </c>
      <c r="AI552" s="30">
        <v>5036000000</v>
      </c>
      <c r="AJ552" s="102">
        <f>IFERROR(VLOOKUP($C552,'分類(コード表)'!$A$3:$B$38,2,FALSE)*1000000000,0)+IFERROR(VLOOKUP($D552,'分類(コード表)'!$C$3:$D$293,2,FALSE)*1000000,0)+IFERROR(VLOOKUP($E552,'分類(コード表)'!$E$3:$F$353,2,FALSE)*1000,0)+IFERROR(VLOOKUP($F552,'分類(コード表)'!$G$3:$H$255,2,FALSE),0)</f>
        <v>5036000000</v>
      </c>
    </row>
    <row r="553" spans="1:36" s="30" customFormat="1" ht="27" customHeight="1" x14ac:dyDescent="0.15">
      <c r="A553" s="32" t="s">
        <v>149</v>
      </c>
      <c r="B553" s="33">
        <v>549</v>
      </c>
      <c r="C553" s="34" t="s">
        <v>12</v>
      </c>
      <c r="D553" s="34" t="s">
        <v>390</v>
      </c>
      <c r="E553" s="33" t="s">
        <v>390</v>
      </c>
      <c r="F553" s="34" t="s">
        <v>150</v>
      </c>
      <c r="G553" s="34" t="s">
        <v>703</v>
      </c>
      <c r="H553" s="36" t="s">
        <v>1865</v>
      </c>
      <c r="I553" s="33">
        <v>1672000</v>
      </c>
      <c r="J553" s="33">
        <v>1270800</v>
      </c>
      <c r="K553" s="33" t="s">
        <v>2549</v>
      </c>
      <c r="L553" s="37">
        <f t="shared" si="81"/>
        <v>-0.3157066414856784</v>
      </c>
      <c r="M553" s="33"/>
      <c r="N553" s="33" t="s">
        <v>24776</v>
      </c>
      <c r="O553" s="33"/>
      <c r="P553" s="153" t="s">
        <v>29028</v>
      </c>
      <c r="Q553" s="33"/>
      <c r="R553" s="33"/>
      <c r="S553" s="33"/>
      <c r="T553" s="33" t="s">
        <v>2744</v>
      </c>
      <c r="U553" s="33" t="s">
        <v>2953</v>
      </c>
      <c r="V553" s="33" t="s">
        <v>2953</v>
      </c>
      <c r="W553" s="33" t="s">
        <v>2953</v>
      </c>
      <c r="X553" s="33" t="s">
        <v>2954</v>
      </c>
      <c r="Y553" s="33" t="s">
        <v>2953</v>
      </c>
      <c r="Z553" s="33" t="s">
        <v>2953</v>
      </c>
      <c r="AA553" s="33" t="s">
        <v>2953</v>
      </c>
      <c r="AB553" s="39" t="s">
        <v>25360</v>
      </c>
      <c r="AC553" s="29"/>
      <c r="AD553" s="29"/>
      <c r="AE553" s="29"/>
      <c r="AF553" s="137" t="s">
        <v>1222</v>
      </c>
      <c r="AG553" s="30">
        <f t="shared" si="82"/>
        <v>2</v>
      </c>
      <c r="AH553" s="31" t="str">
        <f t="shared" si="83"/>
        <v>HK-110022</v>
      </c>
      <c r="AI553" s="30">
        <v>5290350253</v>
      </c>
      <c r="AJ553" s="102">
        <f>IFERROR(VLOOKUP($C553,'分類(コード表)'!$A$3:$B$38,2,FALSE)*1000000000,0)+IFERROR(VLOOKUP($D553,'分類(コード表)'!$C$3:$D$293,2,FALSE)*1000000,0)+IFERROR(VLOOKUP($E553,'分類(コード表)'!$E$3:$F$353,2,FALSE)*1000,0)+IFERROR(VLOOKUP($F553,'分類(コード表)'!$G$3:$H$255,2,FALSE),0)</f>
        <v>5290350253</v>
      </c>
    </row>
    <row r="554" spans="1:36" s="30" customFormat="1" ht="27" customHeight="1" x14ac:dyDescent="0.15">
      <c r="A554" s="32" t="s">
        <v>149</v>
      </c>
      <c r="B554" s="33">
        <v>550</v>
      </c>
      <c r="C554" s="34" t="s">
        <v>12</v>
      </c>
      <c r="D554" s="34" t="s">
        <v>390</v>
      </c>
      <c r="E554" s="33" t="s">
        <v>390</v>
      </c>
      <c r="F554" s="34" t="s">
        <v>150</v>
      </c>
      <c r="G554" s="34" t="s">
        <v>704</v>
      </c>
      <c r="H554" s="36" t="s">
        <v>1866</v>
      </c>
      <c r="I554" s="33">
        <v>1536000</v>
      </c>
      <c r="J554" s="33">
        <v>3207290</v>
      </c>
      <c r="K554" s="33" t="s">
        <v>2550</v>
      </c>
      <c r="L554" s="37">
        <f t="shared" si="81"/>
        <v>0.52109101453251805</v>
      </c>
      <c r="M554" s="33"/>
      <c r="N554" s="33" t="s">
        <v>24776</v>
      </c>
      <c r="O554" s="33"/>
      <c r="P554" s="153" t="s">
        <v>29030</v>
      </c>
      <c r="Q554" s="33"/>
      <c r="R554" s="33"/>
      <c r="S554" s="33"/>
      <c r="T554" s="33" t="s">
        <v>2744</v>
      </c>
      <c r="U554" s="33" t="s">
        <v>2954</v>
      </c>
      <c r="V554" s="33" t="s">
        <v>2953</v>
      </c>
      <c r="W554" s="33" t="s">
        <v>2953</v>
      </c>
      <c r="X554" s="33" t="s">
        <v>2954</v>
      </c>
      <c r="Y554" s="33" t="s">
        <v>2953</v>
      </c>
      <c r="Z554" s="33" t="s">
        <v>2953</v>
      </c>
      <c r="AA554" s="33" t="s">
        <v>2953</v>
      </c>
      <c r="AB554" s="39" t="s">
        <v>25361</v>
      </c>
      <c r="AC554" s="29"/>
      <c r="AD554" s="29"/>
      <c r="AE554" s="29"/>
      <c r="AF554" s="137" t="s">
        <v>1223</v>
      </c>
      <c r="AG554" s="30">
        <f t="shared" si="82"/>
        <v>2</v>
      </c>
      <c r="AH554" s="31" t="str">
        <f t="shared" si="83"/>
        <v>HK-110023</v>
      </c>
      <c r="AI554" s="30">
        <v>5290350253</v>
      </c>
      <c r="AJ554" s="102">
        <f>IFERROR(VLOOKUP($C554,'分類(コード表)'!$A$3:$B$38,2,FALSE)*1000000000,0)+IFERROR(VLOOKUP($D554,'分類(コード表)'!$C$3:$D$293,2,FALSE)*1000000,0)+IFERROR(VLOOKUP($E554,'分類(コード表)'!$E$3:$F$353,2,FALSE)*1000,0)+IFERROR(VLOOKUP($F554,'分類(コード表)'!$G$3:$H$255,2,FALSE),0)</f>
        <v>5290350253</v>
      </c>
    </row>
    <row r="555" spans="1:36" s="30" customFormat="1" ht="27" customHeight="1" x14ac:dyDescent="0.15">
      <c r="A555" s="32" t="s">
        <v>149</v>
      </c>
      <c r="B555" s="33">
        <v>551</v>
      </c>
      <c r="C555" s="34" t="s">
        <v>12</v>
      </c>
      <c r="D555" s="34" t="s">
        <v>390</v>
      </c>
      <c r="E555" s="33" t="s">
        <v>390</v>
      </c>
      <c r="F555" s="33" t="s">
        <v>150</v>
      </c>
      <c r="G555" s="34" t="s">
        <v>756</v>
      </c>
      <c r="H555" s="36" t="s">
        <v>1934</v>
      </c>
      <c r="I555" s="33">
        <v>205210</v>
      </c>
      <c r="J555" s="33">
        <v>165210</v>
      </c>
      <c r="K555" s="33" t="s">
        <v>2581</v>
      </c>
      <c r="L555" s="37">
        <f t="shared" si="81"/>
        <v>-0.24211609466739303</v>
      </c>
      <c r="M555" s="33"/>
      <c r="N555" s="33" t="s">
        <v>24776</v>
      </c>
      <c r="O555" s="33"/>
      <c r="P555" s="153" t="s">
        <v>1269</v>
      </c>
      <c r="Q555" s="33"/>
      <c r="R555" s="33"/>
      <c r="S555" s="33"/>
      <c r="T555" s="33" t="s">
        <v>2744</v>
      </c>
      <c r="U555" s="33" t="s">
        <v>2953</v>
      </c>
      <c r="V555" s="33" t="s">
        <v>2953</v>
      </c>
      <c r="W555" s="33" t="s">
        <v>2954</v>
      </c>
      <c r="X555" s="33" t="s">
        <v>2953</v>
      </c>
      <c r="Y555" s="33" t="s">
        <v>2954</v>
      </c>
      <c r="Z555" s="33" t="s">
        <v>2953</v>
      </c>
      <c r="AA555" s="33" t="s">
        <v>2953</v>
      </c>
      <c r="AB555" s="39" t="s">
        <v>25362</v>
      </c>
      <c r="AC555" s="29"/>
      <c r="AD555" s="29"/>
      <c r="AE555" s="29"/>
      <c r="AF555" s="137" t="s">
        <v>1269</v>
      </c>
      <c r="AG555" s="30">
        <f t="shared" si="82"/>
        <v>2</v>
      </c>
      <c r="AH555" s="31" t="str">
        <f t="shared" si="83"/>
        <v>HR-120018</v>
      </c>
      <c r="AI555" s="30">
        <v>5290350253</v>
      </c>
      <c r="AJ555" s="102">
        <f>IFERROR(VLOOKUP($C555,'分類(コード表)'!$A$3:$B$38,2,FALSE)*1000000000,0)+IFERROR(VLOOKUP($D555,'分類(コード表)'!$C$3:$D$293,2,FALSE)*1000000,0)+IFERROR(VLOOKUP($E555,'分類(コード表)'!$E$3:$F$353,2,FALSE)*1000,0)+IFERROR(VLOOKUP($F555,'分類(コード表)'!$G$3:$H$255,2,FALSE),0)</f>
        <v>5290350253</v>
      </c>
    </row>
    <row r="556" spans="1:36" s="30" customFormat="1" ht="27" customHeight="1" x14ac:dyDescent="0.15">
      <c r="A556" s="32" t="s">
        <v>149</v>
      </c>
      <c r="B556" s="33">
        <v>552</v>
      </c>
      <c r="C556" s="34" t="s">
        <v>12</v>
      </c>
      <c r="D556" s="34" t="s">
        <v>390</v>
      </c>
      <c r="E556" s="33" t="s">
        <v>390</v>
      </c>
      <c r="F556" s="33" t="s">
        <v>25363</v>
      </c>
      <c r="G556" s="34" t="s">
        <v>855</v>
      </c>
      <c r="H556" s="36" t="s">
        <v>2158</v>
      </c>
      <c r="I556" s="33">
        <v>967500</v>
      </c>
      <c r="J556" s="33">
        <v>3888500</v>
      </c>
      <c r="K556" s="33" t="s">
        <v>2440</v>
      </c>
      <c r="L556" s="37">
        <f t="shared" si="81"/>
        <v>0.75118940465475115</v>
      </c>
      <c r="M556" s="33"/>
      <c r="N556" s="33" t="s">
        <v>24776</v>
      </c>
      <c r="O556" s="33"/>
      <c r="P556" s="153" t="s">
        <v>1424</v>
      </c>
      <c r="Q556" s="33"/>
      <c r="R556" s="33"/>
      <c r="S556" s="33"/>
      <c r="T556" s="33" t="s">
        <v>2744</v>
      </c>
      <c r="U556" s="33" t="s">
        <v>2954</v>
      </c>
      <c r="V556" s="33" t="s">
        <v>2953</v>
      </c>
      <c r="W556" s="33" t="s">
        <v>2953</v>
      </c>
      <c r="X556" s="33" t="s">
        <v>2954</v>
      </c>
      <c r="Y556" s="33" t="s">
        <v>2953</v>
      </c>
      <c r="Z556" s="33" t="s">
        <v>2954</v>
      </c>
      <c r="AA556" s="33" t="s">
        <v>2954</v>
      </c>
      <c r="AB556" s="39" t="s">
        <v>25364</v>
      </c>
      <c r="AC556" s="29"/>
      <c r="AD556" s="29"/>
      <c r="AE556" s="29"/>
      <c r="AF556" s="137" t="s">
        <v>1424</v>
      </c>
      <c r="AG556" s="30">
        <f t="shared" si="82"/>
        <v>2</v>
      </c>
      <c r="AH556" s="31" t="str">
        <f t="shared" si="83"/>
        <v>KT-120009</v>
      </c>
      <c r="AI556" s="30">
        <v>5290350253</v>
      </c>
      <c r="AJ556" s="102">
        <f>IFERROR(VLOOKUP($C556,'分類(コード表)'!$A$3:$B$38,2,FALSE)*1000000000,0)+IFERROR(VLOOKUP($D556,'分類(コード表)'!$C$3:$D$293,2,FALSE)*1000000,0)+IFERROR(VLOOKUP($E556,'分類(コード表)'!$E$3:$F$353,2,FALSE)*1000,0)+IFERROR(VLOOKUP($F556,'分類(コード表)'!$G$3:$H$255,2,FALSE),0)</f>
        <v>5290350253</v>
      </c>
    </row>
    <row r="557" spans="1:36" s="30" customFormat="1" ht="27" customHeight="1" x14ac:dyDescent="0.15">
      <c r="A557" s="32" t="s">
        <v>149</v>
      </c>
      <c r="B557" s="33">
        <v>553</v>
      </c>
      <c r="C557" s="34" t="s">
        <v>12</v>
      </c>
      <c r="D557" s="34" t="s">
        <v>390</v>
      </c>
      <c r="E557" s="33" t="s">
        <v>390</v>
      </c>
      <c r="F557" s="33" t="s">
        <v>150</v>
      </c>
      <c r="G557" s="34" t="s">
        <v>928</v>
      </c>
      <c r="H557" s="36" t="s">
        <v>2233</v>
      </c>
      <c r="I557" s="33">
        <v>367000</v>
      </c>
      <c r="J557" s="33">
        <v>573600</v>
      </c>
      <c r="K557" s="33" t="s">
        <v>2440</v>
      </c>
      <c r="L557" s="37">
        <f t="shared" si="81"/>
        <v>0.36018131101813111</v>
      </c>
      <c r="M557" s="33"/>
      <c r="N557" s="33" t="s">
        <v>24776</v>
      </c>
      <c r="O557" s="33"/>
      <c r="P557" s="153" t="s">
        <v>1492</v>
      </c>
      <c r="Q557" s="33"/>
      <c r="R557" s="33"/>
      <c r="S557" s="33"/>
      <c r="T557" s="33" t="s">
        <v>2744</v>
      </c>
      <c r="U557" s="33" t="s">
        <v>2954</v>
      </c>
      <c r="V557" s="33" t="s">
        <v>2953</v>
      </c>
      <c r="W557" s="33" t="s">
        <v>2953</v>
      </c>
      <c r="X557" s="33" t="s">
        <v>2954</v>
      </c>
      <c r="Y557" s="33" t="s">
        <v>2954</v>
      </c>
      <c r="Z557" s="33" t="s">
        <v>2953</v>
      </c>
      <c r="AA557" s="33" t="s">
        <v>2953</v>
      </c>
      <c r="AB557" s="39" t="s">
        <v>25365</v>
      </c>
      <c r="AC557" s="29"/>
      <c r="AD557" s="29"/>
      <c r="AE557" s="29"/>
      <c r="AF557" s="137" t="s">
        <v>1492</v>
      </c>
      <c r="AG557" s="30">
        <f t="shared" si="82"/>
        <v>2</v>
      </c>
      <c r="AH557" s="31" t="str">
        <f t="shared" si="83"/>
        <v>KT-140007</v>
      </c>
      <c r="AI557" s="30">
        <v>5290350253</v>
      </c>
      <c r="AJ557" s="102">
        <f>IFERROR(VLOOKUP($C557,'分類(コード表)'!$A$3:$B$38,2,FALSE)*1000000000,0)+IFERROR(VLOOKUP($D557,'分類(コード表)'!$C$3:$D$293,2,FALSE)*1000000,0)+IFERROR(VLOOKUP($E557,'分類(コード表)'!$E$3:$F$353,2,FALSE)*1000,0)+IFERROR(VLOOKUP($F557,'分類(コード表)'!$G$3:$H$255,2,FALSE),0)</f>
        <v>5290350253</v>
      </c>
    </row>
    <row r="558" spans="1:36" s="30" customFormat="1" ht="27" customHeight="1" x14ac:dyDescent="0.15">
      <c r="A558" s="32" t="s">
        <v>149</v>
      </c>
      <c r="B558" s="33">
        <v>554</v>
      </c>
      <c r="C558" s="34" t="s">
        <v>12</v>
      </c>
      <c r="D558" s="34" t="s">
        <v>390</v>
      </c>
      <c r="E558" s="33" t="s">
        <v>390</v>
      </c>
      <c r="F558" s="33" t="s">
        <v>150</v>
      </c>
      <c r="G558" s="34" t="s">
        <v>15897</v>
      </c>
      <c r="H558" s="36" t="s">
        <v>15898</v>
      </c>
      <c r="I558" s="33">
        <v>477732</v>
      </c>
      <c r="J558" s="33">
        <v>654000</v>
      </c>
      <c r="K558" s="33" t="s">
        <v>14062</v>
      </c>
      <c r="L558" s="37">
        <f t="shared" si="81"/>
        <v>0.26952293577981656</v>
      </c>
      <c r="M558" s="33"/>
      <c r="N558" s="33"/>
      <c r="O558" s="33"/>
      <c r="P558" s="153" t="s">
        <v>22464</v>
      </c>
      <c r="Q558" s="33" t="s">
        <v>503</v>
      </c>
      <c r="R558" s="33" t="s">
        <v>503</v>
      </c>
      <c r="S558" s="33" t="s">
        <v>503</v>
      </c>
      <c r="T558" s="33" t="s">
        <v>381</v>
      </c>
      <c r="U558" s="33" t="s">
        <v>2954</v>
      </c>
      <c r="V558" s="33" t="s">
        <v>2953</v>
      </c>
      <c r="W558" s="33" t="s">
        <v>2953</v>
      </c>
      <c r="X558" s="33" t="s">
        <v>2954</v>
      </c>
      <c r="Y558" s="33" t="s">
        <v>2954</v>
      </c>
      <c r="Z558" s="33" t="s">
        <v>2953</v>
      </c>
      <c r="AA558" s="33" t="s">
        <v>2953</v>
      </c>
      <c r="AB558" s="39" t="s">
        <v>25366</v>
      </c>
      <c r="AC558" s="29"/>
      <c r="AD558" s="29"/>
      <c r="AE558" s="29"/>
      <c r="AF558" s="137" t="s">
        <v>22464</v>
      </c>
      <c r="AG558" s="30">
        <f t="shared" si="82"/>
        <v>2</v>
      </c>
      <c r="AH558" s="31" t="str">
        <f t="shared" si="83"/>
        <v>KK-160054</v>
      </c>
      <c r="AI558" s="30">
        <v>5290350253</v>
      </c>
      <c r="AJ558" s="102">
        <f>IFERROR(VLOOKUP($C558,'分類(コード表)'!$A$3:$B$38,2,FALSE)*1000000000,0)+IFERROR(VLOOKUP($D558,'分類(コード表)'!$C$3:$D$293,2,FALSE)*1000000,0)+IFERROR(VLOOKUP($E558,'分類(コード表)'!$E$3:$F$353,2,FALSE)*1000,0)+IFERROR(VLOOKUP($F558,'分類(コード表)'!$G$3:$H$255,2,FALSE),0)</f>
        <v>5290350253</v>
      </c>
    </row>
    <row r="559" spans="1:36" s="30" customFormat="1" ht="27" customHeight="1" x14ac:dyDescent="0.15">
      <c r="A559" s="32" t="s">
        <v>149</v>
      </c>
      <c r="B559" s="33">
        <v>555</v>
      </c>
      <c r="C559" s="34" t="s">
        <v>12</v>
      </c>
      <c r="D559" s="34" t="s">
        <v>150</v>
      </c>
      <c r="E559" s="33"/>
      <c r="F559" s="33"/>
      <c r="G559" s="34" t="s">
        <v>25367</v>
      </c>
      <c r="H559" s="36" t="s">
        <v>1671</v>
      </c>
      <c r="I559" s="33">
        <v>145000</v>
      </c>
      <c r="J559" s="33">
        <v>168000</v>
      </c>
      <c r="K559" s="33" t="s">
        <v>2451</v>
      </c>
      <c r="L559" s="37">
        <f t="shared" si="81"/>
        <v>0.13690476190476186</v>
      </c>
      <c r="M559" s="33"/>
      <c r="N559" s="33" t="s">
        <v>24776</v>
      </c>
      <c r="O559" s="33"/>
      <c r="P559" s="153" t="s">
        <v>23589</v>
      </c>
      <c r="Q559" s="33"/>
      <c r="R559" s="33"/>
      <c r="S559" s="33"/>
      <c r="T559" s="33" t="s">
        <v>2744</v>
      </c>
      <c r="U559" s="33" t="s">
        <v>2953</v>
      </c>
      <c r="V559" s="33" t="s">
        <v>2954</v>
      </c>
      <c r="W559" s="33" t="s">
        <v>2953</v>
      </c>
      <c r="X559" s="33" t="s">
        <v>2953</v>
      </c>
      <c r="Y559" s="33" t="s">
        <v>2953</v>
      </c>
      <c r="Z559" s="33" t="s">
        <v>2954</v>
      </c>
      <c r="AA559" s="33" t="s">
        <v>2953</v>
      </c>
      <c r="AB559" s="39" t="s">
        <v>25368</v>
      </c>
      <c r="AC559" s="29"/>
      <c r="AD559" s="29"/>
      <c r="AE559" s="29"/>
      <c r="AF559" s="137" t="s">
        <v>1068</v>
      </c>
      <c r="AG559" s="30">
        <f t="shared" si="82"/>
        <v>2</v>
      </c>
      <c r="AH559" s="31" t="str">
        <f t="shared" si="83"/>
        <v>CB-100003</v>
      </c>
      <c r="AI559" s="30">
        <v>5291000000</v>
      </c>
      <c r="AJ559" s="102">
        <f>IFERROR(VLOOKUP($C559,'分類(コード表)'!$A$3:$B$38,2,FALSE)*1000000000,0)+IFERROR(VLOOKUP($D559,'分類(コード表)'!$C$3:$D$293,2,FALSE)*1000000,0)+IFERROR(VLOOKUP($E559,'分類(コード表)'!$E$3:$F$353,2,FALSE)*1000,0)+IFERROR(VLOOKUP($F559,'分類(コード表)'!$G$3:$H$255,2,FALSE),0)</f>
        <v>5291000000</v>
      </c>
    </row>
    <row r="560" spans="1:36" s="30" customFormat="1" ht="27" customHeight="1" x14ac:dyDescent="0.15">
      <c r="A560" s="32" t="s">
        <v>149</v>
      </c>
      <c r="B560" s="33">
        <v>556</v>
      </c>
      <c r="C560" s="34" t="s">
        <v>12</v>
      </c>
      <c r="D560" s="34" t="s">
        <v>150</v>
      </c>
      <c r="E560" s="33"/>
      <c r="F560" s="33"/>
      <c r="G560" s="34" t="s">
        <v>25369</v>
      </c>
      <c r="H560" s="36" t="s">
        <v>1689</v>
      </c>
      <c r="I560" s="33">
        <v>177000</v>
      </c>
      <c r="J560" s="33">
        <v>246500</v>
      </c>
      <c r="K560" s="33" t="s">
        <v>2463</v>
      </c>
      <c r="L560" s="37">
        <f t="shared" si="81"/>
        <v>0.28194726166328599</v>
      </c>
      <c r="M560" s="33"/>
      <c r="N560" s="33" t="s">
        <v>24776</v>
      </c>
      <c r="O560" s="33"/>
      <c r="P560" s="153" t="s">
        <v>23609</v>
      </c>
      <c r="Q560" s="33"/>
      <c r="R560" s="33"/>
      <c r="S560" s="33"/>
      <c r="T560" s="33" t="s">
        <v>2744</v>
      </c>
      <c r="U560" s="33" t="s">
        <v>2954</v>
      </c>
      <c r="V560" s="33" t="s">
        <v>2953</v>
      </c>
      <c r="W560" s="33" t="s">
        <v>2953</v>
      </c>
      <c r="X560" s="33" t="s">
        <v>2953</v>
      </c>
      <c r="Y560" s="33" t="s">
        <v>2953</v>
      </c>
      <c r="Z560" s="33" t="s">
        <v>2953</v>
      </c>
      <c r="AA560" s="33" t="s">
        <v>2953</v>
      </c>
      <c r="AB560" s="39" t="s">
        <v>25370</v>
      </c>
      <c r="AC560" s="29"/>
      <c r="AD560" s="29"/>
      <c r="AE560" s="29"/>
      <c r="AF560" s="137" t="s">
        <v>1087</v>
      </c>
      <c r="AG560" s="30">
        <f t="shared" si="82"/>
        <v>2</v>
      </c>
      <c r="AH560" s="31" t="str">
        <f t="shared" si="83"/>
        <v>CB-100037</v>
      </c>
      <c r="AI560" s="30">
        <v>5291000000</v>
      </c>
      <c r="AJ560" s="102">
        <f>IFERROR(VLOOKUP($C560,'分類(コード表)'!$A$3:$B$38,2,FALSE)*1000000000,0)+IFERROR(VLOOKUP($D560,'分類(コード表)'!$C$3:$D$293,2,FALSE)*1000000,0)+IFERROR(VLOOKUP($E560,'分類(コード表)'!$E$3:$F$353,2,FALSE)*1000,0)+IFERROR(VLOOKUP($F560,'分類(コード表)'!$G$3:$H$255,2,FALSE),0)</f>
        <v>5291000000</v>
      </c>
    </row>
    <row r="561" spans="1:36" s="30" customFormat="1" ht="27" customHeight="1" x14ac:dyDescent="0.15">
      <c r="A561" s="32" t="s">
        <v>149</v>
      </c>
      <c r="B561" s="33">
        <v>557</v>
      </c>
      <c r="C561" s="34" t="s">
        <v>12</v>
      </c>
      <c r="D561" s="34" t="s">
        <v>150</v>
      </c>
      <c r="E561" s="33"/>
      <c r="F561" s="33"/>
      <c r="G561" s="34" t="s">
        <v>610</v>
      </c>
      <c r="H561" s="36" t="s">
        <v>1717</v>
      </c>
      <c r="I561" s="33">
        <v>40000</v>
      </c>
      <c r="J561" s="33">
        <v>61250</v>
      </c>
      <c r="K561" s="33" t="s">
        <v>2451</v>
      </c>
      <c r="L561" s="37">
        <f t="shared" si="81"/>
        <v>0.34693877551020413</v>
      </c>
      <c r="M561" s="33"/>
      <c r="N561" s="33" t="s">
        <v>24776</v>
      </c>
      <c r="O561" s="33"/>
      <c r="P561" s="153" t="s">
        <v>27682</v>
      </c>
      <c r="Q561" s="33"/>
      <c r="R561" s="33"/>
      <c r="S561" s="33"/>
      <c r="T561" s="33" t="s">
        <v>2744</v>
      </c>
      <c r="U561" s="33" t="s">
        <v>2954</v>
      </c>
      <c r="V561" s="33" t="s">
        <v>2954</v>
      </c>
      <c r="W561" s="33" t="s">
        <v>2954</v>
      </c>
      <c r="X561" s="33" t="s">
        <v>2953</v>
      </c>
      <c r="Y561" s="33" t="s">
        <v>2954</v>
      </c>
      <c r="Z561" s="33" t="s">
        <v>2954</v>
      </c>
      <c r="AA561" s="33" t="s">
        <v>2954</v>
      </c>
      <c r="AB561" s="39" t="s">
        <v>25371</v>
      </c>
      <c r="AC561" s="29"/>
      <c r="AD561" s="29"/>
      <c r="AE561" s="29"/>
      <c r="AF561" s="137" t="s">
        <v>1113</v>
      </c>
      <c r="AG561" s="30">
        <f t="shared" si="82"/>
        <v>2</v>
      </c>
      <c r="AH561" s="31" t="str">
        <f t="shared" si="83"/>
        <v>CB-110043</v>
      </c>
      <c r="AI561" s="30">
        <v>5291000000</v>
      </c>
      <c r="AJ561" s="102">
        <f>IFERROR(VLOOKUP($C561,'分類(コード表)'!$A$3:$B$38,2,FALSE)*1000000000,0)+IFERROR(VLOOKUP($D561,'分類(コード表)'!$C$3:$D$293,2,FALSE)*1000000,0)+IFERROR(VLOOKUP($E561,'分類(コード表)'!$E$3:$F$353,2,FALSE)*1000,0)+IFERROR(VLOOKUP($F561,'分類(コード表)'!$G$3:$H$255,2,FALSE),0)</f>
        <v>5291000000</v>
      </c>
    </row>
    <row r="562" spans="1:36" s="30" customFormat="1" ht="27" customHeight="1" x14ac:dyDescent="0.15">
      <c r="A562" s="32" t="s">
        <v>149</v>
      </c>
      <c r="B562" s="33">
        <v>558</v>
      </c>
      <c r="C562" s="34" t="s">
        <v>12</v>
      </c>
      <c r="D562" s="34" t="s">
        <v>150</v>
      </c>
      <c r="E562" s="33"/>
      <c r="F562" s="33"/>
      <c r="G562" s="34" t="s">
        <v>619</v>
      </c>
      <c r="H562" s="36" t="s">
        <v>1726</v>
      </c>
      <c r="I562" s="33">
        <v>380000</v>
      </c>
      <c r="J562" s="33">
        <v>537960</v>
      </c>
      <c r="K562" s="33" t="s">
        <v>2487</v>
      </c>
      <c r="L562" s="37">
        <f t="shared" si="81"/>
        <v>0.2936277790170273</v>
      </c>
      <c r="M562" s="33"/>
      <c r="N562" s="33" t="s">
        <v>24776</v>
      </c>
      <c r="O562" s="33"/>
      <c r="P562" s="153" t="s">
        <v>1122</v>
      </c>
      <c r="Q562" s="33"/>
      <c r="R562" s="33"/>
      <c r="S562" s="33"/>
      <c r="T562" s="33" t="s">
        <v>2744</v>
      </c>
      <c r="U562" s="33" t="s">
        <v>2953</v>
      </c>
      <c r="V562" s="33" t="s">
        <v>2954</v>
      </c>
      <c r="W562" s="33" t="s">
        <v>2953</v>
      </c>
      <c r="X562" s="33" t="s">
        <v>2954</v>
      </c>
      <c r="Y562" s="33" t="s">
        <v>2954</v>
      </c>
      <c r="Z562" s="33" t="s">
        <v>2954</v>
      </c>
      <c r="AA562" s="33" t="s">
        <v>2954</v>
      </c>
      <c r="AB562" s="39" t="s">
        <v>25372</v>
      </c>
      <c r="AC562" s="29"/>
      <c r="AD562" s="29"/>
      <c r="AE562" s="29"/>
      <c r="AF562" s="137" t="s">
        <v>1122</v>
      </c>
      <c r="AG562" s="30">
        <f t="shared" si="82"/>
        <v>2</v>
      </c>
      <c r="AH562" s="31" t="str">
        <f t="shared" si="83"/>
        <v>CB-120016</v>
      </c>
      <c r="AI562" s="30">
        <v>5291000000</v>
      </c>
      <c r="AJ562" s="102">
        <f>IFERROR(VLOOKUP($C562,'分類(コード表)'!$A$3:$B$38,2,FALSE)*1000000000,0)+IFERROR(VLOOKUP($D562,'分類(コード表)'!$C$3:$D$293,2,FALSE)*1000000,0)+IFERROR(VLOOKUP($E562,'分類(コード表)'!$E$3:$F$353,2,FALSE)*1000,0)+IFERROR(VLOOKUP($F562,'分類(コード表)'!$G$3:$H$255,2,FALSE),0)</f>
        <v>5291000000</v>
      </c>
    </row>
    <row r="563" spans="1:36" s="30" customFormat="1" ht="27" customHeight="1" x14ac:dyDescent="0.15">
      <c r="A563" s="32" t="s">
        <v>149</v>
      </c>
      <c r="B563" s="33">
        <v>559</v>
      </c>
      <c r="C563" s="34" t="s">
        <v>12</v>
      </c>
      <c r="D563" s="34" t="s">
        <v>150</v>
      </c>
      <c r="E563" s="33"/>
      <c r="F563" s="33"/>
      <c r="G563" s="34" t="s">
        <v>626</v>
      </c>
      <c r="H563" s="36" t="s">
        <v>1732</v>
      </c>
      <c r="I563" s="33">
        <v>609163.4</v>
      </c>
      <c r="J563" s="33">
        <v>896532.4</v>
      </c>
      <c r="K563" s="33" t="s">
        <v>2491</v>
      </c>
      <c r="L563" s="37">
        <f t="shared" si="81"/>
        <v>0.32053387027618852</v>
      </c>
      <c r="M563" s="33"/>
      <c r="N563" s="33" t="s">
        <v>24776</v>
      </c>
      <c r="O563" s="33"/>
      <c r="P563" s="153" t="s">
        <v>1129</v>
      </c>
      <c r="Q563" s="33"/>
      <c r="R563" s="33"/>
      <c r="S563" s="33"/>
      <c r="T563" s="33" t="s">
        <v>2744</v>
      </c>
      <c r="U563" s="33" t="s">
        <v>2954</v>
      </c>
      <c r="V563" s="33" t="s">
        <v>2954</v>
      </c>
      <c r="W563" s="33" t="s">
        <v>2953</v>
      </c>
      <c r="X563" s="33" t="s">
        <v>2954</v>
      </c>
      <c r="Y563" s="33" t="s">
        <v>2954</v>
      </c>
      <c r="Z563" s="33" t="s">
        <v>2953</v>
      </c>
      <c r="AA563" s="33" t="s">
        <v>2954</v>
      </c>
      <c r="AB563" s="39" t="s">
        <v>25373</v>
      </c>
      <c r="AC563" s="29"/>
      <c r="AD563" s="29"/>
      <c r="AE563" s="29"/>
      <c r="AF563" s="137" t="s">
        <v>1129</v>
      </c>
      <c r="AG563" s="30">
        <f t="shared" si="82"/>
        <v>2</v>
      </c>
      <c r="AH563" s="31" t="str">
        <f t="shared" si="83"/>
        <v>CB-120030</v>
      </c>
      <c r="AI563" s="30">
        <v>5291000000</v>
      </c>
      <c r="AJ563" s="102">
        <f>IFERROR(VLOOKUP($C563,'分類(コード表)'!$A$3:$B$38,2,FALSE)*1000000000,0)+IFERROR(VLOOKUP($D563,'分類(コード表)'!$C$3:$D$293,2,FALSE)*1000000,0)+IFERROR(VLOOKUP($E563,'分類(コード表)'!$E$3:$F$353,2,FALSE)*1000,0)+IFERROR(VLOOKUP($F563,'分類(コード表)'!$G$3:$H$255,2,FALSE),0)</f>
        <v>5291000000</v>
      </c>
    </row>
    <row r="564" spans="1:36" s="30" customFormat="1" ht="27" customHeight="1" x14ac:dyDescent="0.15">
      <c r="A564" s="32" t="s">
        <v>149</v>
      </c>
      <c r="B564" s="33">
        <v>560</v>
      </c>
      <c r="C564" s="34" t="s">
        <v>12</v>
      </c>
      <c r="D564" s="34" t="s">
        <v>150</v>
      </c>
      <c r="E564" s="33"/>
      <c r="F564" s="33"/>
      <c r="G564" s="34" t="s">
        <v>628</v>
      </c>
      <c r="H564" s="36" t="s">
        <v>1734</v>
      </c>
      <c r="I564" s="33">
        <v>14800</v>
      </c>
      <c r="J564" s="33">
        <v>47600</v>
      </c>
      <c r="K564" s="33" t="s">
        <v>2455</v>
      </c>
      <c r="L564" s="37">
        <f t="shared" si="81"/>
        <v>0.68907563025210083</v>
      </c>
      <c r="M564" s="33"/>
      <c r="N564" s="33" t="s">
        <v>24776</v>
      </c>
      <c r="O564" s="33"/>
      <c r="P564" s="153" t="s">
        <v>3255</v>
      </c>
      <c r="Q564" s="33"/>
      <c r="R564" s="33"/>
      <c r="S564" s="33"/>
      <c r="T564" s="33" t="s">
        <v>2744</v>
      </c>
      <c r="U564" s="33" t="s">
        <v>2954</v>
      </c>
      <c r="V564" s="33" t="s">
        <v>2953</v>
      </c>
      <c r="W564" s="33" t="s">
        <v>2953</v>
      </c>
      <c r="X564" s="33" t="s">
        <v>2954</v>
      </c>
      <c r="Y564" s="33" t="s">
        <v>2954</v>
      </c>
      <c r="Z564" s="33" t="s">
        <v>2954</v>
      </c>
      <c r="AA564" s="33" t="s">
        <v>2954</v>
      </c>
      <c r="AB564" s="39" t="s">
        <v>25374</v>
      </c>
      <c r="AC564" s="29"/>
      <c r="AD564" s="29"/>
      <c r="AE564" s="29"/>
      <c r="AF564" s="137" t="s">
        <v>3255</v>
      </c>
      <c r="AG564" s="30">
        <f t="shared" si="82"/>
        <v>2</v>
      </c>
      <c r="AH564" s="31" t="str">
        <f t="shared" si="83"/>
        <v>CB-120036</v>
      </c>
      <c r="AI564" s="30">
        <v>5291000000</v>
      </c>
      <c r="AJ564" s="102">
        <f>IFERROR(VLOOKUP($C564,'分類(コード表)'!$A$3:$B$38,2,FALSE)*1000000000,0)+IFERROR(VLOOKUP($D564,'分類(コード表)'!$C$3:$D$293,2,FALSE)*1000000,0)+IFERROR(VLOOKUP($E564,'分類(コード表)'!$E$3:$F$353,2,FALSE)*1000,0)+IFERROR(VLOOKUP($F564,'分類(コード表)'!$G$3:$H$255,2,FALSE),0)</f>
        <v>5291000000</v>
      </c>
    </row>
    <row r="565" spans="1:36" s="30" customFormat="1" ht="27" customHeight="1" x14ac:dyDescent="0.15">
      <c r="A565" s="32" t="s">
        <v>149</v>
      </c>
      <c r="B565" s="33">
        <v>561</v>
      </c>
      <c r="C565" s="34" t="s">
        <v>12</v>
      </c>
      <c r="D565" s="34" t="s">
        <v>150</v>
      </c>
      <c r="E565" s="34"/>
      <c r="F565" s="34"/>
      <c r="G565" s="34" t="s">
        <v>25375</v>
      </c>
      <c r="H565" s="34" t="s">
        <v>1749</v>
      </c>
      <c r="I565" s="33">
        <v>873000</v>
      </c>
      <c r="J565" s="33">
        <v>957000</v>
      </c>
      <c r="K565" s="33" t="s">
        <v>2498</v>
      </c>
      <c r="L565" s="37">
        <f t="shared" si="81"/>
        <v>8.7774294670846409E-2</v>
      </c>
      <c r="M565" s="33"/>
      <c r="N565" s="33" t="s">
        <v>24776</v>
      </c>
      <c r="O565" s="33"/>
      <c r="P565" s="153" t="s">
        <v>4569</v>
      </c>
      <c r="Q565" s="33"/>
      <c r="R565" s="33"/>
      <c r="S565" s="33"/>
      <c r="T565" s="33" t="s">
        <v>2744</v>
      </c>
      <c r="U565" s="97" t="s">
        <v>2953</v>
      </c>
      <c r="V565" s="97" t="s">
        <v>2954</v>
      </c>
      <c r="W565" s="97" t="s">
        <v>2953</v>
      </c>
      <c r="X565" s="97" t="s">
        <v>2953</v>
      </c>
      <c r="Y565" s="97" t="s">
        <v>2953</v>
      </c>
      <c r="Z565" s="97" t="s">
        <v>2953</v>
      </c>
      <c r="AA565" s="97" t="s">
        <v>2953</v>
      </c>
      <c r="AB565" s="126" t="s">
        <v>25376</v>
      </c>
      <c r="AC565" s="29"/>
      <c r="AD565" s="29"/>
      <c r="AE565" s="29"/>
      <c r="AF565" s="137" t="s">
        <v>4569</v>
      </c>
      <c r="AG565" s="30">
        <f t="shared" si="82"/>
        <v>2</v>
      </c>
      <c r="AH565" s="31" t="str">
        <f t="shared" si="83"/>
        <v>CG-090001</v>
      </c>
      <c r="AI565" s="30">
        <v>5291000000</v>
      </c>
      <c r="AJ565" s="102">
        <f>IFERROR(VLOOKUP($C565,'分類(コード表)'!$A$3:$B$38,2,FALSE)*1000000000,0)+IFERROR(VLOOKUP($D565,'分類(コード表)'!$C$3:$D$293,2,FALSE)*1000000,0)+IFERROR(VLOOKUP($E565,'分類(コード表)'!$E$3:$F$353,2,FALSE)*1000,0)+IFERROR(VLOOKUP($F565,'分類(コード表)'!$G$3:$H$255,2,FALSE),0)</f>
        <v>5291000000</v>
      </c>
    </row>
    <row r="566" spans="1:36" s="30" customFormat="1" ht="27" customHeight="1" x14ac:dyDescent="0.15">
      <c r="A566" s="32" t="s">
        <v>149</v>
      </c>
      <c r="B566" s="33">
        <v>562</v>
      </c>
      <c r="C566" s="34" t="s">
        <v>12</v>
      </c>
      <c r="D566" s="34" t="s">
        <v>150</v>
      </c>
      <c r="E566" s="34"/>
      <c r="F566" s="34"/>
      <c r="G566" s="34" t="s">
        <v>25377</v>
      </c>
      <c r="H566" s="34" t="s">
        <v>1753</v>
      </c>
      <c r="I566" s="33">
        <v>30000</v>
      </c>
      <c r="J566" s="33">
        <v>50570</v>
      </c>
      <c r="K566" s="33" t="s">
        <v>2498</v>
      </c>
      <c r="L566" s="37">
        <f t="shared" si="81"/>
        <v>0.40676290290686179</v>
      </c>
      <c r="M566" s="33"/>
      <c r="N566" s="33" t="s">
        <v>24776</v>
      </c>
      <c r="O566" s="33"/>
      <c r="P566" s="153" t="s">
        <v>4583</v>
      </c>
      <c r="Q566" s="33"/>
      <c r="R566" s="33"/>
      <c r="S566" s="33"/>
      <c r="T566" s="33" t="s">
        <v>2744</v>
      </c>
      <c r="U566" s="97" t="s">
        <v>2954</v>
      </c>
      <c r="V566" s="97" t="s">
        <v>2953</v>
      </c>
      <c r="W566" s="97" t="s">
        <v>2953</v>
      </c>
      <c r="X566" s="97" t="s">
        <v>2953</v>
      </c>
      <c r="Y566" s="97" t="s">
        <v>2953</v>
      </c>
      <c r="Z566" s="97" t="s">
        <v>2954</v>
      </c>
      <c r="AA566" s="97" t="s">
        <v>2953</v>
      </c>
      <c r="AB566" s="126" t="s">
        <v>25378</v>
      </c>
      <c r="AC566" s="29"/>
      <c r="AD566" s="29"/>
      <c r="AE566" s="29"/>
      <c r="AF566" s="137" t="s">
        <v>4583</v>
      </c>
      <c r="AG566" s="30">
        <f t="shared" si="82"/>
        <v>2</v>
      </c>
      <c r="AH566" s="31" t="str">
        <f t="shared" si="83"/>
        <v>CG-090015</v>
      </c>
      <c r="AI566" s="30">
        <v>5291000000</v>
      </c>
      <c r="AJ566" s="102">
        <f>IFERROR(VLOOKUP($C566,'分類(コード表)'!$A$3:$B$38,2,FALSE)*1000000000,0)+IFERROR(VLOOKUP($D566,'分類(コード表)'!$C$3:$D$293,2,FALSE)*1000000,0)+IFERROR(VLOOKUP($E566,'分類(コード表)'!$E$3:$F$353,2,FALSE)*1000,0)+IFERROR(VLOOKUP($F566,'分類(コード表)'!$G$3:$H$255,2,FALSE),0)</f>
        <v>5291000000</v>
      </c>
    </row>
    <row r="567" spans="1:36" s="30" customFormat="1" ht="27" customHeight="1" x14ac:dyDescent="0.15">
      <c r="A567" s="32" t="s">
        <v>149</v>
      </c>
      <c r="B567" s="33">
        <v>563</v>
      </c>
      <c r="C567" s="34" t="s">
        <v>12</v>
      </c>
      <c r="D567" s="34" t="s">
        <v>150</v>
      </c>
      <c r="E567" s="34"/>
      <c r="F567" s="34"/>
      <c r="G567" s="34" t="s">
        <v>25379</v>
      </c>
      <c r="H567" s="34" t="s">
        <v>1771</v>
      </c>
      <c r="I567" s="33">
        <v>1482300</v>
      </c>
      <c r="J567" s="33">
        <v>1946500</v>
      </c>
      <c r="K567" s="33" t="s">
        <v>2507</v>
      </c>
      <c r="L567" s="37">
        <f t="shared" si="81"/>
        <v>0.23847932185974829</v>
      </c>
      <c r="M567" s="33"/>
      <c r="N567" s="33" t="s">
        <v>24776</v>
      </c>
      <c r="O567" s="33"/>
      <c r="P567" s="153" t="s">
        <v>23652</v>
      </c>
      <c r="Q567" s="33"/>
      <c r="R567" s="33"/>
      <c r="S567" s="33"/>
      <c r="T567" s="33" t="s">
        <v>2744</v>
      </c>
      <c r="U567" s="97" t="s">
        <v>2954</v>
      </c>
      <c r="V567" s="97" t="s">
        <v>2953</v>
      </c>
      <c r="W567" s="97" t="s">
        <v>2953</v>
      </c>
      <c r="X567" s="97" t="s">
        <v>2954</v>
      </c>
      <c r="Y567" s="97" t="s">
        <v>2953</v>
      </c>
      <c r="Z567" s="97" t="s">
        <v>2954</v>
      </c>
      <c r="AA567" s="97" t="s">
        <v>2954</v>
      </c>
      <c r="AB567" s="126" t="s">
        <v>25380</v>
      </c>
      <c r="AC567" s="29"/>
      <c r="AD567" s="29"/>
      <c r="AE567" s="29"/>
      <c r="AF567" s="137" t="s">
        <v>1144</v>
      </c>
      <c r="AG567" s="30">
        <f t="shared" si="82"/>
        <v>2</v>
      </c>
      <c r="AH567" s="31" t="str">
        <f t="shared" si="83"/>
        <v>CG-100025</v>
      </c>
      <c r="AI567" s="30">
        <v>5291000000</v>
      </c>
      <c r="AJ567" s="102">
        <f>IFERROR(VLOOKUP($C567,'分類(コード表)'!$A$3:$B$38,2,FALSE)*1000000000,0)+IFERROR(VLOOKUP($D567,'分類(コード表)'!$C$3:$D$293,2,FALSE)*1000000,0)+IFERROR(VLOOKUP($E567,'分類(コード表)'!$E$3:$F$353,2,FALSE)*1000,0)+IFERROR(VLOOKUP($F567,'分類(コード表)'!$G$3:$H$255,2,FALSE),0)</f>
        <v>5291000000</v>
      </c>
    </row>
    <row r="568" spans="1:36" s="30" customFormat="1" ht="27" customHeight="1" x14ac:dyDescent="0.15">
      <c r="A568" s="32" t="s">
        <v>149</v>
      </c>
      <c r="B568" s="33">
        <v>564</v>
      </c>
      <c r="C568" s="34" t="s">
        <v>12</v>
      </c>
      <c r="D568" s="34" t="s">
        <v>150</v>
      </c>
      <c r="E568" s="34"/>
      <c r="F568" s="34"/>
      <c r="G568" s="34" t="s">
        <v>645</v>
      </c>
      <c r="H568" s="34" t="s">
        <v>1779</v>
      </c>
      <c r="I568" s="33">
        <v>95834.2</v>
      </c>
      <c r="J568" s="33">
        <v>198485.8</v>
      </c>
      <c r="K568" s="33" t="s">
        <v>2510</v>
      </c>
      <c r="L568" s="37">
        <f t="shared" si="81"/>
        <v>0.51717352072541201</v>
      </c>
      <c r="M568" s="33"/>
      <c r="N568" s="33" t="s">
        <v>24776</v>
      </c>
      <c r="O568" s="33"/>
      <c r="P568" s="153" t="s">
        <v>28487</v>
      </c>
      <c r="Q568" s="33"/>
      <c r="R568" s="33"/>
      <c r="S568" s="33"/>
      <c r="T568" s="33" t="s">
        <v>2744</v>
      </c>
      <c r="U568" s="97" t="s">
        <v>2954</v>
      </c>
      <c r="V568" s="97" t="s">
        <v>2953</v>
      </c>
      <c r="W568" s="97" t="s">
        <v>2954</v>
      </c>
      <c r="X568" s="97" t="s">
        <v>2953</v>
      </c>
      <c r="Y568" s="97" t="s">
        <v>2953</v>
      </c>
      <c r="Z568" s="97" t="s">
        <v>2953</v>
      </c>
      <c r="AA568" s="97" t="s">
        <v>2954</v>
      </c>
      <c r="AB568" s="126" t="s">
        <v>25381</v>
      </c>
      <c r="AC568" s="29"/>
      <c r="AD568" s="29"/>
      <c r="AE568" s="29"/>
      <c r="AF568" s="137" t="s">
        <v>3295</v>
      </c>
      <c r="AG568" s="30">
        <f t="shared" si="82"/>
        <v>2</v>
      </c>
      <c r="AH568" s="31" t="str">
        <f t="shared" si="83"/>
        <v>CG-110007</v>
      </c>
      <c r="AI568" s="30">
        <v>5291000000</v>
      </c>
      <c r="AJ568" s="102">
        <f>IFERROR(VLOOKUP($C568,'分類(コード表)'!$A$3:$B$38,2,FALSE)*1000000000,0)+IFERROR(VLOOKUP($D568,'分類(コード表)'!$C$3:$D$293,2,FALSE)*1000000,0)+IFERROR(VLOOKUP($E568,'分類(コード表)'!$E$3:$F$353,2,FALSE)*1000,0)+IFERROR(VLOOKUP($F568,'分類(コード表)'!$G$3:$H$255,2,FALSE),0)</f>
        <v>5291000000</v>
      </c>
    </row>
    <row r="569" spans="1:36" s="30" customFormat="1" ht="27" customHeight="1" x14ac:dyDescent="0.15">
      <c r="A569" s="32" t="s">
        <v>149</v>
      </c>
      <c r="B569" s="33">
        <v>565</v>
      </c>
      <c r="C569" s="34" t="s">
        <v>12</v>
      </c>
      <c r="D569" s="34" t="s">
        <v>150</v>
      </c>
      <c r="E569" s="34"/>
      <c r="F569" s="34"/>
      <c r="G569" s="34" t="s">
        <v>650</v>
      </c>
      <c r="H569" s="34" t="s">
        <v>1784</v>
      </c>
      <c r="I569" s="33">
        <v>213658.4</v>
      </c>
      <c r="J569" s="33">
        <v>233605.4</v>
      </c>
      <c r="K569" s="33" t="s">
        <v>2468</v>
      </c>
      <c r="L569" s="37">
        <f t="shared" si="81"/>
        <v>8.5387580937769436E-2</v>
      </c>
      <c r="M569" s="33"/>
      <c r="N569" s="33" t="s">
        <v>24776</v>
      </c>
      <c r="O569" s="33"/>
      <c r="P569" s="153" t="s">
        <v>28495</v>
      </c>
      <c r="Q569" s="33"/>
      <c r="R569" s="33"/>
      <c r="S569" s="33"/>
      <c r="T569" s="33" t="s">
        <v>2744</v>
      </c>
      <c r="U569" s="97" t="s">
        <v>2953</v>
      </c>
      <c r="V569" s="97" t="s">
        <v>2954</v>
      </c>
      <c r="W569" s="97" t="s">
        <v>2953</v>
      </c>
      <c r="X569" s="97" t="s">
        <v>2953</v>
      </c>
      <c r="Y569" s="97" t="s">
        <v>2953</v>
      </c>
      <c r="Z569" s="97" t="s">
        <v>2953</v>
      </c>
      <c r="AA569" s="97" t="s">
        <v>2953</v>
      </c>
      <c r="AB569" s="126" t="s">
        <v>25382</v>
      </c>
      <c r="AC569" s="29"/>
      <c r="AD569" s="29"/>
      <c r="AE569" s="29"/>
      <c r="AF569" s="137" t="s">
        <v>1156</v>
      </c>
      <c r="AG569" s="30">
        <f t="shared" si="82"/>
        <v>2</v>
      </c>
      <c r="AH569" s="31" t="str">
        <f t="shared" si="83"/>
        <v>CG-110013</v>
      </c>
      <c r="AI569" s="30">
        <v>5291000000</v>
      </c>
      <c r="AJ569" s="102">
        <f>IFERROR(VLOOKUP($C569,'分類(コード表)'!$A$3:$B$38,2,FALSE)*1000000000,0)+IFERROR(VLOOKUP($D569,'分類(コード表)'!$C$3:$D$293,2,FALSE)*1000000,0)+IFERROR(VLOOKUP($E569,'分類(コード表)'!$E$3:$F$353,2,FALSE)*1000,0)+IFERROR(VLOOKUP($F569,'分類(コード表)'!$G$3:$H$255,2,FALSE),0)</f>
        <v>5291000000</v>
      </c>
    </row>
    <row r="570" spans="1:36" s="30" customFormat="1" ht="27" customHeight="1" x14ac:dyDescent="0.15">
      <c r="A570" s="32" t="s">
        <v>149</v>
      </c>
      <c r="B570" s="33">
        <v>566</v>
      </c>
      <c r="C570" s="34" t="s">
        <v>12</v>
      </c>
      <c r="D570" s="34" t="s">
        <v>150</v>
      </c>
      <c r="E570" s="34"/>
      <c r="F570" s="34"/>
      <c r="G570" s="34" t="s">
        <v>654</v>
      </c>
      <c r="H570" s="34" t="s">
        <v>1787</v>
      </c>
      <c r="I570" s="33">
        <v>160000</v>
      </c>
      <c r="J570" s="33">
        <v>220000</v>
      </c>
      <c r="K570" s="33" t="s">
        <v>2463</v>
      </c>
      <c r="L570" s="37">
        <f t="shared" si="81"/>
        <v>0.27272727272727271</v>
      </c>
      <c r="M570" s="33"/>
      <c r="N570" s="33" t="s">
        <v>24776</v>
      </c>
      <c r="O570" s="33"/>
      <c r="P570" s="153" t="s">
        <v>28500</v>
      </c>
      <c r="Q570" s="33"/>
      <c r="R570" s="33"/>
      <c r="S570" s="33"/>
      <c r="T570" s="33" t="s">
        <v>2744</v>
      </c>
      <c r="U570" s="97" t="s">
        <v>2954</v>
      </c>
      <c r="V570" s="97" t="s">
        <v>2953</v>
      </c>
      <c r="W570" s="97" t="s">
        <v>2953</v>
      </c>
      <c r="X570" s="97" t="s">
        <v>2954</v>
      </c>
      <c r="Y570" s="97" t="s">
        <v>2953</v>
      </c>
      <c r="Z570" s="97" t="s">
        <v>2954</v>
      </c>
      <c r="AA570" s="97" t="s">
        <v>2953</v>
      </c>
      <c r="AB570" s="126" t="s">
        <v>25383</v>
      </c>
      <c r="AC570" s="29"/>
      <c r="AD570" s="29"/>
      <c r="AE570" s="29"/>
      <c r="AF570" s="137" t="s">
        <v>1160</v>
      </c>
      <c r="AG570" s="30">
        <f t="shared" si="82"/>
        <v>2</v>
      </c>
      <c r="AH570" s="31" t="str">
        <f t="shared" si="83"/>
        <v>CG-110018</v>
      </c>
      <c r="AI570" s="30">
        <v>5291000000</v>
      </c>
      <c r="AJ570" s="102">
        <f>IFERROR(VLOOKUP($C570,'分類(コード表)'!$A$3:$B$38,2,FALSE)*1000000000,0)+IFERROR(VLOOKUP($D570,'分類(コード表)'!$C$3:$D$293,2,FALSE)*1000000,0)+IFERROR(VLOOKUP($E570,'分類(コード表)'!$E$3:$F$353,2,FALSE)*1000,0)+IFERROR(VLOOKUP($F570,'分類(コード表)'!$G$3:$H$255,2,FALSE),0)</f>
        <v>5291000000</v>
      </c>
    </row>
    <row r="571" spans="1:36" s="30" customFormat="1" ht="27" customHeight="1" x14ac:dyDescent="0.15">
      <c r="A571" s="32" t="s">
        <v>149</v>
      </c>
      <c r="B571" s="33">
        <v>567</v>
      </c>
      <c r="C571" s="34" t="s">
        <v>12</v>
      </c>
      <c r="D571" s="34" t="s">
        <v>150</v>
      </c>
      <c r="E571" s="34"/>
      <c r="F571" s="34"/>
      <c r="G571" s="34" t="s">
        <v>659</v>
      </c>
      <c r="H571" s="34" t="s">
        <v>1792</v>
      </c>
      <c r="I571" s="33">
        <v>8800</v>
      </c>
      <c r="J571" s="33">
        <v>4760</v>
      </c>
      <c r="K571" s="33" t="s">
        <v>2502</v>
      </c>
      <c r="L571" s="37">
        <f t="shared" ref="L571:L634" si="90">1-I571/J571</f>
        <v>-0.84873949579831942</v>
      </c>
      <c r="M571" s="33"/>
      <c r="N571" s="33" t="s">
        <v>24776</v>
      </c>
      <c r="O571" s="33"/>
      <c r="P571" s="153" t="s">
        <v>28509</v>
      </c>
      <c r="Q571" s="33"/>
      <c r="R571" s="33"/>
      <c r="S571" s="33"/>
      <c r="T571" s="33" t="s">
        <v>2744</v>
      </c>
      <c r="U571" s="97" t="s">
        <v>2956</v>
      </c>
      <c r="V571" s="97" t="s">
        <v>2953</v>
      </c>
      <c r="W571" s="97" t="s">
        <v>2953</v>
      </c>
      <c r="X571" s="97" t="s">
        <v>2953</v>
      </c>
      <c r="Y571" s="97" t="s">
        <v>2953</v>
      </c>
      <c r="Z571" s="97" t="s">
        <v>2953</v>
      </c>
      <c r="AA571" s="97" t="s">
        <v>2953</v>
      </c>
      <c r="AB571" s="126" t="s">
        <v>25384</v>
      </c>
      <c r="AC571" s="29"/>
      <c r="AD571" s="29"/>
      <c r="AE571" s="29"/>
      <c r="AF571" s="137" t="s">
        <v>1165</v>
      </c>
      <c r="AG571" s="30">
        <f t="shared" ref="AG571:AG634" si="91">LEN(LEFT(AF571,FIND("-",AF571)-1))</f>
        <v>2</v>
      </c>
      <c r="AH571" s="31" t="str">
        <f t="shared" ref="AH571:AH634" si="92">LEFT(AF571,FIND("-",AF571)+6)</f>
        <v>CG-110025</v>
      </c>
      <c r="AI571" s="30">
        <v>5291000000</v>
      </c>
      <c r="AJ571" s="102">
        <f>IFERROR(VLOOKUP($C571,'分類(コード表)'!$A$3:$B$38,2,FALSE)*1000000000,0)+IFERROR(VLOOKUP($D571,'分類(コード表)'!$C$3:$D$293,2,FALSE)*1000000,0)+IFERROR(VLOOKUP($E571,'分類(コード表)'!$E$3:$F$353,2,FALSE)*1000,0)+IFERROR(VLOOKUP($F571,'分類(コード表)'!$G$3:$H$255,2,FALSE),0)</f>
        <v>5291000000</v>
      </c>
    </row>
    <row r="572" spans="1:36" s="30" customFormat="1" ht="27" customHeight="1" x14ac:dyDescent="0.15">
      <c r="A572" s="32" t="s">
        <v>149</v>
      </c>
      <c r="B572" s="33">
        <v>568</v>
      </c>
      <c r="C572" s="34" t="s">
        <v>12</v>
      </c>
      <c r="D572" s="34" t="s">
        <v>150</v>
      </c>
      <c r="E572" s="34"/>
      <c r="F572" s="34"/>
      <c r="G572" s="34" t="s">
        <v>660</v>
      </c>
      <c r="H572" s="34" t="s">
        <v>1793</v>
      </c>
      <c r="I572" s="33">
        <v>779820</v>
      </c>
      <c r="J572" s="33">
        <v>871364.4</v>
      </c>
      <c r="K572" s="33" t="s">
        <v>2491</v>
      </c>
      <c r="L572" s="37">
        <f t="shared" si="90"/>
        <v>0.105058687272512</v>
      </c>
      <c r="M572" s="33"/>
      <c r="N572" s="33" t="s">
        <v>24776</v>
      </c>
      <c r="O572" s="33"/>
      <c r="P572" s="153" t="s">
        <v>28510</v>
      </c>
      <c r="Q572" s="33"/>
      <c r="R572" s="33"/>
      <c r="S572" s="33"/>
      <c r="T572" s="33" t="s">
        <v>2744</v>
      </c>
      <c r="U572" s="97" t="s">
        <v>2954</v>
      </c>
      <c r="V572" s="97" t="s">
        <v>2954</v>
      </c>
      <c r="W572" s="97" t="s">
        <v>2953</v>
      </c>
      <c r="X572" s="97" t="s">
        <v>2954</v>
      </c>
      <c r="Y572" s="97" t="s">
        <v>2954</v>
      </c>
      <c r="Z572" s="97" t="s">
        <v>2953</v>
      </c>
      <c r="AA572" s="97" t="s">
        <v>2954</v>
      </c>
      <c r="AB572" s="126" t="s">
        <v>25385</v>
      </c>
      <c r="AC572" s="29"/>
      <c r="AD572" s="29"/>
      <c r="AE572" s="29"/>
      <c r="AF572" s="137" t="s">
        <v>1166</v>
      </c>
      <c r="AG572" s="30">
        <f t="shared" si="91"/>
        <v>2</v>
      </c>
      <c r="AH572" s="31" t="str">
        <f t="shared" si="92"/>
        <v>CG-110026</v>
      </c>
      <c r="AI572" s="30">
        <v>5291000000</v>
      </c>
      <c r="AJ572" s="102">
        <f>IFERROR(VLOOKUP($C572,'分類(コード表)'!$A$3:$B$38,2,FALSE)*1000000000,0)+IFERROR(VLOOKUP($D572,'分類(コード表)'!$C$3:$D$293,2,FALSE)*1000000,0)+IFERROR(VLOOKUP($E572,'分類(コード表)'!$E$3:$F$353,2,FALSE)*1000,0)+IFERROR(VLOOKUP($F572,'分類(コード表)'!$G$3:$H$255,2,FALSE),0)</f>
        <v>5291000000</v>
      </c>
    </row>
    <row r="573" spans="1:36" s="30" customFormat="1" ht="27" customHeight="1" x14ac:dyDescent="0.15">
      <c r="A573" s="32" t="s">
        <v>149</v>
      </c>
      <c r="B573" s="33">
        <v>569</v>
      </c>
      <c r="C573" s="34" t="s">
        <v>12</v>
      </c>
      <c r="D573" s="34" t="s">
        <v>150</v>
      </c>
      <c r="E573" s="34"/>
      <c r="F573" s="34"/>
      <c r="G573" s="34" t="s">
        <v>662</v>
      </c>
      <c r="H573" s="34" t="s">
        <v>1795</v>
      </c>
      <c r="I573" s="33">
        <v>2807700</v>
      </c>
      <c r="J573" s="33">
        <v>2702200</v>
      </c>
      <c r="K573" s="33" t="s">
        <v>2516</v>
      </c>
      <c r="L573" s="37">
        <f t="shared" si="90"/>
        <v>-3.9042261860706029E-2</v>
      </c>
      <c r="M573" s="33"/>
      <c r="N573" s="33" t="s">
        <v>24776</v>
      </c>
      <c r="O573" s="33"/>
      <c r="P573" s="153" t="s">
        <v>28513</v>
      </c>
      <c r="Q573" s="33"/>
      <c r="R573" s="33"/>
      <c r="S573" s="33"/>
      <c r="T573" s="33" t="s">
        <v>2744</v>
      </c>
      <c r="U573" s="97" t="s">
        <v>2953</v>
      </c>
      <c r="V573" s="97" t="s">
        <v>2954</v>
      </c>
      <c r="W573" s="97" t="s">
        <v>2953</v>
      </c>
      <c r="X573" s="97" t="s">
        <v>2954</v>
      </c>
      <c r="Y573" s="97" t="s">
        <v>2954</v>
      </c>
      <c r="Z573" s="97" t="s">
        <v>2954</v>
      </c>
      <c r="AA573" s="97" t="s">
        <v>2954</v>
      </c>
      <c r="AB573" s="126" t="s">
        <v>25386</v>
      </c>
      <c r="AC573" s="29"/>
      <c r="AD573" s="29"/>
      <c r="AE573" s="29"/>
      <c r="AF573" s="137" t="s">
        <v>1168</v>
      </c>
      <c r="AG573" s="30">
        <f t="shared" si="91"/>
        <v>2</v>
      </c>
      <c r="AH573" s="31" t="str">
        <f t="shared" si="92"/>
        <v>CG-110028</v>
      </c>
      <c r="AI573" s="30">
        <v>5291000000</v>
      </c>
      <c r="AJ573" s="102">
        <f>IFERROR(VLOOKUP($C573,'分類(コード表)'!$A$3:$B$38,2,FALSE)*1000000000,0)+IFERROR(VLOOKUP($D573,'分類(コード表)'!$C$3:$D$293,2,FALSE)*1000000,0)+IFERROR(VLOOKUP($E573,'分類(コード表)'!$E$3:$F$353,2,FALSE)*1000,0)+IFERROR(VLOOKUP($F573,'分類(コード表)'!$G$3:$H$255,2,FALSE),0)</f>
        <v>5291000000</v>
      </c>
    </row>
    <row r="574" spans="1:36" s="30" customFormat="1" ht="27" customHeight="1" x14ac:dyDescent="0.15">
      <c r="A574" s="32" t="s">
        <v>149</v>
      </c>
      <c r="B574" s="33">
        <v>570</v>
      </c>
      <c r="C574" s="34" t="s">
        <v>12</v>
      </c>
      <c r="D574" s="34" t="s">
        <v>150</v>
      </c>
      <c r="E574" s="34"/>
      <c r="F574" s="34"/>
      <c r="G574" s="34" t="s">
        <v>665</v>
      </c>
      <c r="H574" s="34" t="s">
        <v>1798</v>
      </c>
      <c r="I574" s="33">
        <v>794812</v>
      </c>
      <c r="J574" s="33">
        <v>1083314</v>
      </c>
      <c r="K574" s="33" t="s">
        <v>2518</v>
      </c>
      <c r="L574" s="37">
        <f t="shared" si="90"/>
        <v>0.26631429114734972</v>
      </c>
      <c r="M574" s="33"/>
      <c r="N574" s="33" t="s">
        <v>24776</v>
      </c>
      <c r="O574" s="33"/>
      <c r="P574" s="153" t="s">
        <v>28521</v>
      </c>
      <c r="Q574" s="33"/>
      <c r="R574" s="33"/>
      <c r="S574" s="33"/>
      <c r="T574" s="33" t="s">
        <v>2744</v>
      </c>
      <c r="U574" s="97" t="s">
        <v>2954</v>
      </c>
      <c r="V574" s="97" t="s">
        <v>2954</v>
      </c>
      <c r="W574" s="97" t="s">
        <v>2953</v>
      </c>
      <c r="X574" s="97" t="s">
        <v>2953</v>
      </c>
      <c r="Y574" s="97" t="s">
        <v>2954</v>
      </c>
      <c r="Z574" s="97" t="s">
        <v>2954</v>
      </c>
      <c r="AA574" s="97" t="s">
        <v>2954</v>
      </c>
      <c r="AB574" s="126" t="s">
        <v>25387</v>
      </c>
      <c r="AC574" s="29"/>
      <c r="AD574" s="29"/>
      <c r="AE574" s="29"/>
      <c r="AF574" s="137" t="s">
        <v>1170</v>
      </c>
      <c r="AG574" s="30">
        <f t="shared" si="91"/>
        <v>2</v>
      </c>
      <c r="AH574" s="31" t="str">
        <f t="shared" si="92"/>
        <v>CG-110035</v>
      </c>
      <c r="AI574" s="30">
        <v>5291000000</v>
      </c>
      <c r="AJ574" s="102">
        <f>IFERROR(VLOOKUP($C574,'分類(コード表)'!$A$3:$B$38,2,FALSE)*1000000000,0)+IFERROR(VLOOKUP($D574,'分類(コード表)'!$C$3:$D$293,2,FALSE)*1000000,0)+IFERROR(VLOOKUP($E574,'分類(コード表)'!$E$3:$F$353,2,FALSE)*1000,0)+IFERROR(VLOOKUP($F574,'分類(コード表)'!$G$3:$H$255,2,FALSE),0)</f>
        <v>5291000000</v>
      </c>
    </row>
    <row r="575" spans="1:36" s="30" customFormat="1" ht="27" customHeight="1" x14ac:dyDescent="0.15">
      <c r="A575" s="32" t="s">
        <v>149</v>
      </c>
      <c r="B575" s="33">
        <v>571</v>
      </c>
      <c r="C575" s="34" t="s">
        <v>12</v>
      </c>
      <c r="D575" s="34" t="s">
        <v>150</v>
      </c>
      <c r="E575" s="34"/>
      <c r="F575" s="34"/>
      <c r="G575" s="34" t="s">
        <v>669</v>
      </c>
      <c r="H575" s="34" t="s">
        <v>1801</v>
      </c>
      <c r="I575" s="33">
        <v>508120</v>
      </c>
      <c r="J575" s="33">
        <v>525830</v>
      </c>
      <c r="K575" s="33" t="s">
        <v>2519</v>
      </c>
      <c r="L575" s="37">
        <f t="shared" si="90"/>
        <v>3.3680086720042635E-2</v>
      </c>
      <c r="M575" s="33"/>
      <c r="N575" s="33" t="s">
        <v>24776</v>
      </c>
      <c r="O575" s="33"/>
      <c r="P575" s="153" t="s">
        <v>1174</v>
      </c>
      <c r="Q575" s="33"/>
      <c r="R575" s="33"/>
      <c r="S575" s="33"/>
      <c r="T575" s="97" t="s">
        <v>2744</v>
      </c>
      <c r="U575" s="97" t="s">
        <v>2953</v>
      </c>
      <c r="V575" s="97" t="s">
        <v>2953</v>
      </c>
      <c r="W575" s="97" t="s">
        <v>2953</v>
      </c>
      <c r="X575" s="97" t="s">
        <v>2954</v>
      </c>
      <c r="Y575" s="97" t="s">
        <v>2953</v>
      </c>
      <c r="Z575" s="97" t="s">
        <v>2954</v>
      </c>
      <c r="AA575" s="97" t="s">
        <v>2953</v>
      </c>
      <c r="AB575" s="126" t="s">
        <v>25388</v>
      </c>
      <c r="AC575" s="29"/>
      <c r="AD575" s="29"/>
      <c r="AE575" s="29"/>
      <c r="AF575" s="137" t="s">
        <v>1174</v>
      </c>
      <c r="AG575" s="30">
        <f t="shared" si="91"/>
        <v>2</v>
      </c>
      <c r="AH575" s="31" t="str">
        <f t="shared" si="92"/>
        <v>CG-120002</v>
      </c>
      <c r="AI575" s="30">
        <v>5291000000</v>
      </c>
      <c r="AJ575" s="102">
        <f>IFERROR(VLOOKUP($C575,'分類(コード表)'!$A$3:$B$38,2,FALSE)*1000000000,0)+IFERROR(VLOOKUP($D575,'分類(コード表)'!$C$3:$D$293,2,FALSE)*1000000,0)+IFERROR(VLOOKUP($E575,'分類(コード表)'!$E$3:$F$353,2,FALSE)*1000,0)+IFERROR(VLOOKUP($F575,'分類(コード表)'!$G$3:$H$255,2,FALSE),0)</f>
        <v>5291000000</v>
      </c>
    </row>
    <row r="576" spans="1:36" s="30" customFormat="1" ht="27" customHeight="1" x14ac:dyDescent="0.15">
      <c r="A576" s="32" t="s">
        <v>149</v>
      </c>
      <c r="B576" s="33">
        <v>572</v>
      </c>
      <c r="C576" s="34" t="s">
        <v>12</v>
      </c>
      <c r="D576" s="34" t="s">
        <v>150</v>
      </c>
      <c r="E576" s="33"/>
      <c r="F576" s="33"/>
      <c r="G576" s="34" t="s">
        <v>674</v>
      </c>
      <c r="H576" s="36" t="s">
        <v>1805</v>
      </c>
      <c r="I576" s="33">
        <v>141600</v>
      </c>
      <c r="J576" s="33">
        <v>2416000</v>
      </c>
      <c r="K576" s="33" t="s">
        <v>2521</v>
      </c>
      <c r="L576" s="37">
        <f t="shared" si="90"/>
        <v>0.94139072847682115</v>
      </c>
      <c r="M576" s="33"/>
      <c r="N576" s="33" t="s">
        <v>24776</v>
      </c>
      <c r="O576" s="33"/>
      <c r="P576" s="153" t="s">
        <v>1179</v>
      </c>
      <c r="Q576" s="38"/>
      <c r="R576" s="33"/>
      <c r="S576" s="33"/>
      <c r="T576" s="33" t="s">
        <v>2744</v>
      </c>
      <c r="U576" s="33" t="s">
        <v>2954</v>
      </c>
      <c r="V576" s="33" t="s">
        <v>2954</v>
      </c>
      <c r="W576" s="33" t="s">
        <v>2954</v>
      </c>
      <c r="X576" s="33" t="s">
        <v>2953</v>
      </c>
      <c r="Y576" s="33" t="s">
        <v>2953</v>
      </c>
      <c r="Z576" s="33" t="s">
        <v>2954</v>
      </c>
      <c r="AA576" s="33" t="s">
        <v>2954</v>
      </c>
      <c r="AB576" s="39" t="s">
        <v>25389</v>
      </c>
      <c r="AC576" s="29"/>
      <c r="AD576" s="29"/>
      <c r="AE576" s="29"/>
      <c r="AF576" s="137" t="s">
        <v>1179</v>
      </c>
      <c r="AG576" s="30">
        <f t="shared" si="91"/>
        <v>2</v>
      </c>
      <c r="AH576" s="31" t="str">
        <f t="shared" si="92"/>
        <v>CG-120013</v>
      </c>
      <c r="AI576" s="30">
        <v>5291000000</v>
      </c>
      <c r="AJ576" s="102">
        <f>IFERROR(VLOOKUP($C576,'分類(コード表)'!$A$3:$B$38,2,FALSE)*1000000000,0)+IFERROR(VLOOKUP($D576,'分類(コード表)'!$C$3:$D$293,2,FALSE)*1000000,0)+IFERROR(VLOOKUP($E576,'分類(コード表)'!$E$3:$F$353,2,FALSE)*1000,0)+IFERROR(VLOOKUP($F576,'分類(コード表)'!$G$3:$H$255,2,FALSE),0)</f>
        <v>5291000000</v>
      </c>
    </row>
    <row r="577" spans="1:36" s="30" customFormat="1" ht="27" customHeight="1" x14ac:dyDescent="0.15">
      <c r="A577" s="32" t="s">
        <v>149</v>
      </c>
      <c r="B577" s="33">
        <v>573</v>
      </c>
      <c r="C577" s="34" t="s">
        <v>12</v>
      </c>
      <c r="D577" s="34" t="s">
        <v>150</v>
      </c>
      <c r="E577" s="34"/>
      <c r="F577" s="34"/>
      <c r="G577" s="34" t="s">
        <v>676</v>
      </c>
      <c r="H577" s="34" t="s">
        <v>1808</v>
      </c>
      <c r="I577" s="33">
        <v>121976</v>
      </c>
      <c r="J577" s="33">
        <v>66960</v>
      </c>
      <c r="K577" s="33" t="s">
        <v>2451</v>
      </c>
      <c r="L577" s="37">
        <f t="shared" si="90"/>
        <v>-0.82162485065710866</v>
      </c>
      <c r="M577" s="33"/>
      <c r="N577" s="33" t="s">
        <v>24776</v>
      </c>
      <c r="O577" s="33"/>
      <c r="P577" s="153" t="s">
        <v>1182</v>
      </c>
      <c r="Q577" s="33"/>
      <c r="R577" s="33"/>
      <c r="S577" s="33"/>
      <c r="T577" s="33" t="s">
        <v>2744</v>
      </c>
      <c r="U577" s="97" t="s">
        <v>2953</v>
      </c>
      <c r="V577" s="97" t="s">
        <v>2953</v>
      </c>
      <c r="W577" s="97" t="s">
        <v>2953</v>
      </c>
      <c r="X577" s="97" t="s">
        <v>2954</v>
      </c>
      <c r="Y577" s="97" t="s">
        <v>2953</v>
      </c>
      <c r="Z577" s="97" t="s">
        <v>2954</v>
      </c>
      <c r="AA577" s="97" t="s">
        <v>2954</v>
      </c>
      <c r="AB577" s="126" t="s">
        <v>25390</v>
      </c>
      <c r="AC577" s="29"/>
      <c r="AD577" s="29"/>
      <c r="AE577" s="29"/>
      <c r="AF577" s="137" t="s">
        <v>1182</v>
      </c>
      <c r="AG577" s="30">
        <f t="shared" si="91"/>
        <v>2</v>
      </c>
      <c r="AH577" s="31" t="str">
        <f t="shared" si="92"/>
        <v>CG-120017</v>
      </c>
      <c r="AI577" s="30">
        <v>5291000000</v>
      </c>
      <c r="AJ577" s="102">
        <f>IFERROR(VLOOKUP($C577,'分類(コード表)'!$A$3:$B$38,2,FALSE)*1000000000,0)+IFERROR(VLOOKUP($D577,'分類(コード表)'!$C$3:$D$293,2,FALSE)*1000000,0)+IFERROR(VLOOKUP($E577,'分類(コード表)'!$E$3:$F$353,2,FALSE)*1000,0)+IFERROR(VLOOKUP($F577,'分類(コード表)'!$G$3:$H$255,2,FALSE),0)</f>
        <v>5291000000</v>
      </c>
    </row>
    <row r="578" spans="1:36" s="30" customFormat="1" ht="27" customHeight="1" x14ac:dyDescent="0.15">
      <c r="A578" s="32" t="s">
        <v>149</v>
      </c>
      <c r="B578" s="33">
        <v>574</v>
      </c>
      <c r="C578" s="34" t="s">
        <v>12</v>
      </c>
      <c r="D578" s="34" t="s">
        <v>150</v>
      </c>
      <c r="E578" s="33"/>
      <c r="F578" s="33"/>
      <c r="G578" s="34" t="s">
        <v>25391</v>
      </c>
      <c r="H578" s="36" t="s">
        <v>1835</v>
      </c>
      <c r="I578" s="33">
        <v>40500</v>
      </c>
      <c r="J578" s="33">
        <v>17400</v>
      </c>
      <c r="K578" s="33" t="s">
        <v>2440</v>
      </c>
      <c r="L578" s="37">
        <f t="shared" si="90"/>
        <v>-1.3275862068965516</v>
      </c>
      <c r="M578" s="33"/>
      <c r="N578" s="33" t="s">
        <v>24776</v>
      </c>
      <c r="O578" s="33"/>
      <c r="P578" s="153" t="s">
        <v>5000</v>
      </c>
      <c r="Q578" s="33"/>
      <c r="R578" s="33"/>
      <c r="S578" s="33"/>
      <c r="T578" s="33" t="s">
        <v>2744</v>
      </c>
      <c r="U578" s="33" t="s">
        <v>2956</v>
      </c>
      <c r="V578" s="33" t="s">
        <v>2953</v>
      </c>
      <c r="W578" s="33" t="s">
        <v>2953</v>
      </c>
      <c r="X578" s="33" t="s">
        <v>2953</v>
      </c>
      <c r="Y578" s="33" t="s">
        <v>2953</v>
      </c>
      <c r="Z578" s="33" t="s">
        <v>2953</v>
      </c>
      <c r="AA578" s="33" t="s">
        <v>2953</v>
      </c>
      <c r="AB578" s="39" t="s">
        <v>25392</v>
      </c>
      <c r="AC578" s="29"/>
      <c r="AD578" s="29"/>
      <c r="AE578" s="29"/>
      <c r="AF578" s="137" t="s">
        <v>5000</v>
      </c>
      <c r="AG578" s="30">
        <f t="shared" si="91"/>
        <v>2</v>
      </c>
      <c r="AH578" s="31" t="str">
        <f t="shared" si="92"/>
        <v>HK-090015</v>
      </c>
      <c r="AI578" s="30">
        <v>5291000000</v>
      </c>
      <c r="AJ578" s="102">
        <f>IFERROR(VLOOKUP($C578,'分類(コード表)'!$A$3:$B$38,2,FALSE)*1000000000,0)+IFERROR(VLOOKUP($D578,'分類(コード表)'!$C$3:$D$293,2,FALSE)*1000000,0)+IFERROR(VLOOKUP($E578,'分類(コード表)'!$E$3:$F$353,2,FALSE)*1000,0)+IFERROR(VLOOKUP($F578,'分類(コード表)'!$G$3:$H$255,2,FALSE),0)</f>
        <v>5291000000</v>
      </c>
    </row>
    <row r="579" spans="1:36" s="30" customFormat="1" ht="27" customHeight="1" x14ac:dyDescent="0.15">
      <c r="A579" s="32" t="s">
        <v>149</v>
      </c>
      <c r="B579" s="33">
        <v>575</v>
      </c>
      <c r="C579" s="34" t="s">
        <v>12</v>
      </c>
      <c r="D579" s="34" t="s">
        <v>150</v>
      </c>
      <c r="E579" s="33"/>
      <c r="F579" s="33"/>
      <c r="G579" s="34" t="s">
        <v>25393</v>
      </c>
      <c r="H579" s="36" t="s">
        <v>1843</v>
      </c>
      <c r="I579" s="33">
        <v>69000</v>
      </c>
      <c r="J579" s="33">
        <v>78000</v>
      </c>
      <c r="K579" s="33" t="s">
        <v>2451</v>
      </c>
      <c r="L579" s="37">
        <f t="shared" si="90"/>
        <v>0.11538461538461542</v>
      </c>
      <c r="M579" s="33"/>
      <c r="N579" s="33" t="s">
        <v>24776</v>
      </c>
      <c r="O579" s="33"/>
      <c r="P579" s="153" t="s">
        <v>23704</v>
      </c>
      <c r="Q579" s="33"/>
      <c r="R579" s="33"/>
      <c r="S579" s="33"/>
      <c r="T579" s="33" t="s">
        <v>2744</v>
      </c>
      <c r="U579" s="33" t="s">
        <v>2954</v>
      </c>
      <c r="V579" s="33" t="s">
        <v>2953</v>
      </c>
      <c r="W579" s="33" t="s">
        <v>2953</v>
      </c>
      <c r="X579" s="33" t="s">
        <v>2953</v>
      </c>
      <c r="Y579" s="33" t="s">
        <v>2953</v>
      </c>
      <c r="Z579" s="33" t="s">
        <v>2954</v>
      </c>
      <c r="AA579" s="33" t="s">
        <v>2953</v>
      </c>
      <c r="AB579" s="39" t="s">
        <v>25394</v>
      </c>
      <c r="AC579" s="29"/>
      <c r="AD579" s="29"/>
      <c r="AE579" s="29"/>
      <c r="AF579" s="137" t="s">
        <v>1200</v>
      </c>
      <c r="AG579" s="30">
        <f t="shared" si="91"/>
        <v>2</v>
      </c>
      <c r="AH579" s="31" t="str">
        <f t="shared" si="92"/>
        <v>HK-100017</v>
      </c>
      <c r="AI579" s="30">
        <v>5291000000</v>
      </c>
      <c r="AJ579" s="102">
        <f>IFERROR(VLOOKUP($C579,'分類(コード表)'!$A$3:$B$38,2,FALSE)*1000000000,0)+IFERROR(VLOOKUP($D579,'分類(コード表)'!$C$3:$D$293,2,FALSE)*1000000,0)+IFERROR(VLOOKUP($E579,'分類(コード表)'!$E$3:$F$353,2,FALSE)*1000,0)+IFERROR(VLOOKUP($F579,'分類(コード表)'!$G$3:$H$255,2,FALSE),0)</f>
        <v>5291000000</v>
      </c>
    </row>
    <row r="580" spans="1:36" s="30" customFormat="1" ht="27" customHeight="1" x14ac:dyDescent="0.15">
      <c r="A580" s="32" t="s">
        <v>149</v>
      </c>
      <c r="B580" s="33">
        <v>576</v>
      </c>
      <c r="C580" s="34" t="s">
        <v>12</v>
      </c>
      <c r="D580" s="34" t="s">
        <v>150</v>
      </c>
      <c r="E580" s="33"/>
      <c r="F580" s="33"/>
      <c r="G580" s="34" t="s">
        <v>25395</v>
      </c>
      <c r="H580" s="36" t="s">
        <v>1850</v>
      </c>
      <c r="I580" s="33">
        <v>100125</v>
      </c>
      <c r="J580" s="33">
        <v>150625</v>
      </c>
      <c r="K580" s="33" t="s">
        <v>2451</v>
      </c>
      <c r="L580" s="37">
        <f t="shared" si="90"/>
        <v>0.33526970954356849</v>
      </c>
      <c r="M580" s="33"/>
      <c r="N580" s="33" t="s">
        <v>24776</v>
      </c>
      <c r="O580" s="33"/>
      <c r="P580" s="153" t="s">
        <v>23711</v>
      </c>
      <c r="Q580" s="33"/>
      <c r="R580" s="33"/>
      <c r="S580" s="33"/>
      <c r="T580" s="33" t="s">
        <v>2744</v>
      </c>
      <c r="U580" s="33" t="s">
        <v>2954</v>
      </c>
      <c r="V580" s="33" t="s">
        <v>2953</v>
      </c>
      <c r="W580" s="33" t="s">
        <v>2953</v>
      </c>
      <c r="X580" s="33" t="s">
        <v>2954</v>
      </c>
      <c r="Y580" s="33" t="s">
        <v>2953</v>
      </c>
      <c r="Z580" s="33" t="s">
        <v>2954</v>
      </c>
      <c r="AA580" s="33" t="s">
        <v>2954</v>
      </c>
      <c r="AB580" s="39" t="s">
        <v>25396</v>
      </c>
      <c r="AC580" s="29"/>
      <c r="AD580" s="29"/>
      <c r="AE580" s="29"/>
      <c r="AF580" s="137" t="s">
        <v>1205</v>
      </c>
      <c r="AG580" s="30">
        <f t="shared" si="91"/>
        <v>2</v>
      </c>
      <c r="AH580" s="31" t="str">
        <f t="shared" si="92"/>
        <v>HK-100030</v>
      </c>
      <c r="AI580" s="30">
        <v>5291000000</v>
      </c>
      <c r="AJ580" s="102">
        <f>IFERROR(VLOOKUP($C580,'分類(コード表)'!$A$3:$B$38,2,FALSE)*1000000000,0)+IFERROR(VLOOKUP($D580,'分類(コード表)'!$C$3:$D$293,2,FALSE)*1000000,0)+IFERROR(VLOOKUP($E580,'分類(コード表)'!$E$3:$F$353,2,FALSE)*1000,0)+IFERROR(VLOOKUP($F580,'分類(コード表)'!$G$3:$H$255,2,FALSE),0)</f>
        <v>5291000000</v>
      </c>
    </row>
    <row r="581" spans="1:36" s="30" customFormat="1" ht="27" customHeight="1" x14ac:dyDescent="0.15">
      <c r="A581" s="32" t="s">
        <v>149</v>
      </c>
      <c r="B581" s="33">
        <v>577</v>
      </c>
      <c r="C581" s="34" t="s">
        <v>12</v>
      </c>
      <c r="D581" s="34" t="s">
        <v>150</v>
      </c>
      <c r="E581" s="35"/>
      <c r="F581" s="33"/>
      <c r="G581" s="34" t="s">
        <v>25397</v>
      </c>
      <c r="H581" s="36" t="s">
        <v>1851</v>
      </c>
      <c r="I581" s="33">
        <v>374184</v>
      </c>
      <c r="J581" s="33">
        <v>468000</v>
      </c>
      <c r="K581" s="33" t="s">
        <v>2543</v>
      </c>
      <c r="L581" s="37">
        <f t="shared" si="90"/>
        <v>0.20046153846153847</v>
      </c>
      <c r="M581" s="33"/>
      <c r="N581" s="33" t="s">
        <v>24776</v>
      </c>
      <c r="O581" s="33"/>
      <c r="P581" s="153" t="s">
        <v>23712</v>
      </c>
      <c r="Q581" s="38"/>
      <c r="R581" s="33"/>
      <c r="S581" s="33"/>
      <c r="T581" s="33" t="s">
        <v>2744</v>
      </c>
      <c r="U581" s="33" t="s">
        <v>2954</v>
      </c>
      <c r="V581" s="33" t="s">
        <v>2953</v>
      </c>
      <c r="W581" s="33" t="s">
        <v>2954</v>
      </c>
      <c r="X581" s="33" t="s">
        <v>2954</v>
      </c>
      <c r="Y581" s="33" t="s">
        <v>2954</v>
      </c>
      <c r="Z581" s="33" t="s">
        <v>2954</v>
      </c>
      <c r="AA581" s="33" t="s">
        <v>2954</v>
      </c>
      <c r="AB581" s="39" t="s">
        <v>25398</v>
      </c>
      <c r="AC581" s="29"/>
      <c r="AD581" s="29"/>
      <c r="AE581" s="29"/>
      <c r="AF581" s="137" t="s">
        <v>1206</v>
      </c>
      <c r="AG581" s="30">
        <f t="shared" si="91"/>
        <v>2</v>
      </c>
      <c r="AH581" s="31" t="str">
        <f t="shared" si="92"/>
        <v>HK-100031</v>
      </c>
      <c r="AI581" s="30">
        <v>5291000000</v>
      </c>
      <c r="AJ581" s="102">
        <f>IFERROR(VLOOKUP($C581,'分類(コード表)'!$A$3:$B$38,2,FALSE)*1000000000,0)+IFERROR(VLOOKUP($D581,'分類(コード表)'!$C$3:$D$293,2,FALSE)*1000000,0)+IFERROR(VLOOKUP($E581,'分類(コード表)'!$E$3:$F$353,2,FALSE)*1000,0)+IFERROR(VLOOKUP($F581,'分類(コード表)'!$G$3:$H$255,2,FALSE),0)</f>
        <v>5291000000</v>
      </c>
    </row>
    <row r="582" spans="1:36" s="30" customFormat="1" ht="27" customHeight="1" x14ac:dyDescent="0.15">
      <c r="A582" s="32" t="s">
        <v>149</v>
      </c>
      <c r="B582" s="33">
        <v>578</v>
      </c>
      <c r="C582" s="34" t="s">
        <v>12</v>
      </c>
      <c r="D582" s="34" t="s">
        <v>150</v>
      </c>
      <c r="E582" s="34"/>
      <c r="F582" s="34"/>
      <c r="G582" s="34" t="s">
        <v>25399</v>
      </c>
      <c r="H582" s="34" t="s">
        <v>1853</v>
      </c>
      <c r="I582" s="33">
        <v>20400</v>
      </c>
      <c r="J582" s="33">
        <v>11900</v>
      </c>
      <c r="K582" s="33" t="s">
        <v>2502</v>
      </c>
      <c r="L582" s="37">
        <f t="shared" si="90"/>
        <v>-0.71428571428571419</v>
      </c>
      <c r="M582" s="33"/>
      <c r="N582" s="33" t="s">
        <v>24776</v>
      </c>
      <c r="O582" s="33"/>
      <c r="P582" s="153" t="s">
        <v>23715</v>
      </c>
      <c r="Q582" s="33"/>
      <c r="R582" s="33"/>
      <c r="S582" s="33"/>
      <c r="T582" s="33" t="s">
        <v>2744</v>
      </c>
      <c r="U582" s="97" t="s">
        <v>2956</v>
      </c>
      <c r="V582" s="97" t="s">
        <v>2953</v>
      </c>
      <c r="W582" s="97" t="s">
        <v>2953</v>
      </c>
      <c r="X582" s="97" t="s">
        <v>2953</v>
      </c>
      <c r="Y582" s="97" t="s">
        <v>2953</v>
      </c>
      <c r="Z582" s="97" t="s">
        <v>2953</v>
      </c>
      <c r="AA582" s="97" t="s">
        <v>2953</v>
      </c>
      <c r="AB582" s="126" t="s">
        <v>25400</v>
      </c>
      <c r="AC582" s="29"/>
      <c r="AD582" s="29"/>
      <c r="AE582" s="29"/>
      <c r="AF582" s="137" t="s">
        <v>1209</v>
      </c>
      <c r="AG582" s="30">
        <f t="shared" si="91"/>
        <v>2</v>
      </c>
      <c r="AH582" s="31" t="str">
        <f t="shared" si="92"/>
        <v>HK-100038</v>
      </c>
      <c r="AI582" s="30">
        <v>5291000000</v>
      </c>
      <c r="AJ582" s="102">
        <f>IFERROR(VLOOKUP($C582,'分類(コード表)'!$A$3:$B$38,2,FALSE)*1000000000,0)+IFERROR(VLOOKUP($D582,'分類(コード表)'!$C$3:$D$293,2,FALSE)*1000000,0)+IFERROR(VLOOKUP($E582,'分類(コード表)'!$E$3:$F$353,2,FALSE)*1000,0)+IFERROR(VLOOKUP($F582,'分類(コード表)'!$G$3:$H$255,2,FALSE),0)</f>
        <v>5291000000</v>
      </c>
    </row>
    <row r="583" spans="1:36" s="30" customFormat="1" ht="27" customHeight="1" x14ac:dyDescent="0.15">
      <c r="A583" s="32" t="s">
        <v>149</v>
      </c>
      <c r="B583" s="33">
        <v>579</v>
      </c>
      <c r="C583" s="34" t="s">
        <v>12</v>
      </c>
      <c r="D583" s="34" t="s">
        <v>150</v>
      </c>
      <c r="E583" s="35"/>
      <c r="F583" s="33"/>
      <c r="G583" s="34" t="s">
        <v>25401</v>
      </c>
      <c r="H583" s="36" t="s">
        <v>1853</v>
      </c>
      <c r="I583" s="33">
        <v>20400</v>
      </c>
      <c r="J583" s="33">
        <v>11900</v>
      </c>
      <c r="K583" s="33" t="s">
        <v>2502</v>
      </c>
      <c r="L583" s="37">
        <f t="shared" si="90"/>
        <v>-0.71428571428571419</v>
      </c>
      <c r="M583" s="33"/>
      <c r="N583" s="33" t="s">
        <v>24776</v>
      </c>
      <c r="O583" s="33"/>
      <c r="P583" s="153" t="s">
        <v>23717</v>
      </c>
      <c r="Q583" s="38"/>
      <c r="R583" s="33"/>
      <c r="S583" s="33"/>
      <c r="T583" s="33" t="s">
        <v>2744</v>
      </c>
      <c r="U583" s="33" t="s">
        <v>2956</v>
      </c>
      <c r="V583" s="33" t="s">
        <v>2953</v>
      </c>
      <c r="W583" s="33" t="s">
        <v>2953</v>
      </c>
      <c r="X583" s="33" t="s">
        <v>2954</v>
      </c>
      <c r="Y583" s="33" t="s">
        <v>2953</v>
      </c>
      <c r="Z583" s="33" t="s">
        <v>2953</v>
      </c>
      <c r="AA583" s="33" t="s">
        <v>2953</v>
      </c>
      <c r="AB583" s="39" t="s">
        <v>25402</v>
      </c>
      <c r="AC583" s="29"/>
      <c r="AD583" s="29"/>
      <c r="AE583" s="29"/>
      <c r="AF583" s="137" t="s">
        <v>1211</v>
      </c>
      <c r="AG583" s="30">
        <f t="shared" si="91"/>
        <v>2</v>
      </c>
      <c r="AH583" s="31" t="str">
        <f t="shared" si="92"/>
        <v>HK-100042</v>
      </c>
      <c r="AI583" s="30">
        <v>5291000000</v>
      </c>
      <c r="AJ583" s="102">
        <f>IFERROR(VLOOKUP($C583,'分類(コード表)'!$A$3:$B$38,2,FALSE)*1000000000,0)+IFERROR(VLOOKUP($D583,'分類(コード表)'!$C$3:$D$293,2,FALSE)*1000000,0)+IFERROR(VLOOKUP($E583,'分類(コード表)'!$E$3:$F$353,2,FALSE)*1000,0)+IFERROR(VLOOKUP($F583,'分類(コード表)'!$G$3:$H$255,2,FALSE),0)</f>
        <v>5291000000</v>
      </c>
    </row>
    <row r="584" spans="1:36" s="30" customFormat="1" ht="27" customHeight="1" x14ac:dyDescent="0.15">
      <c r="A584" s="32" t="s">
        <v>149</v>
      </c>
      <c r="B584" s="33">
        <v>580</v>
      </c>
      <c r="C584" s="34" t="s">
        <v>12</v>
      </c>
      <c r="D584" s="34" t="s">
        <v>150</v>
      </c>
      <c r="E584" s="35"/>
      <c r="F584" s="33"/>
      <c r="G584" s="34" t="s">
        <v>695</v>
      </c>
      <c r="H584" s="36" t="s">
        <v>1857</v>
      </c>
      <c r="I584" s="33">
        <v>51000</v>
      </c>
      <c r="J584" s="33">
        <v>87000</v>
      </c>
      <c r="K584" s="33" t="s">
        <v>2545</v>
      </c>
      <c r="L584" s="37">
        <f t="shared" si="90"/>
        <v>0.41379310344827591</v>
      </c>
      <c r="M584" s="33"/>
      <c r="N584" s="33" t="s">
        <v>24776</v>
      </c>
      <c r="O584" s="33"/>
      <c r="P584" s="153" t="s">
        <v>29010</v>
      </c>
      <c r="Q584" s="38"/>
      <c r="R584" s="33"/>
      <c r="S584" s="33"/>
      <c r="T584" s="33" t="s">
        <v>2744</v>
      </c>
      <c r="U584" s="33" t="s">
        <v>2954</v>
      </c>
      <c r="V584" s="33" t="s">
        <v>2954</v>
      </c>
      <c r="W584" s="33" t="s">
        <v>2953</v>
      </c>
      <c r="X584" s="33" t="s">
        <v>2954</v>
      </c>
      <c r="Y584" s="33" t="s">
        <v>2954</v>
      </c>
      <c r="Z584" s="33" t="s">
        <v>2954</v>
      </c>
      <c r="AA584" s="33" t="s">
        <v>2954</v>
      </c>
      <c r="AB584" s="39" t="s">
        <v>25403</v>
      </c>
      <c r="AC584" s="29"/>
      <c r="AD584" s="29"/>
      <c r="AE584" s="29"/>
      <c r="AF584" s="137" t="s">
        <v>1214</v>
      </c>
      <c r="AG584" s="30">
        <f t="shared" si="91"/>
        <v>2</v>
      </c>
      <c r="AH584" s="31" t="str">
        <f t="shared" si="92"/>
        <v>HK-110005</v>
      </c>
      <c r="AI584" s="30">
        <v>5291000000</v>
      </c>
      <c r="AJ584" s="102">
        <f>IFERROR(VLOOKUP($C584,'分類(コード表)'!$A$3:$B$38,2,FALSE)*1000000000,0)+IFERROR(VLOOKUP($D584,'分類(コード表)'!$C$3:$D$293,2,FALSE)*1000000,0)+IFERROR(VLOOKUP($E584,'分類(コード表)'!$E$3:$F$353,2,FALSE)*1000,0)+IFERROR(VLOOKUP($F584,'分類(コード表)'!$G$3:$H$255,2,FALSE),0)</f>
        <v>5291000000</v>
      </c>
    </row>
    <row r="585" spans="1:36" s="30" customFormat="1" ht="27" customHeight="1" x14ac:dyDescent="0.15">
      <c r="A585" s="32" t="s">
        <v>149</v>
      </c>
      <c r="B585" s="33">
        <v>581</v>
      </c>
      <c r="C585" s="34" t="s">
        <v>12</v>
      </c>
      <c r="D585" s="34" t="s">
        <v>150</v>
      </c>
      <c r="E585" s="35"/>
      <c r="F585" s="33"/>
      <c r="G585" s="34" t="s">
        <v>702</v>
      </c>
      <c r="H585" s="36" t="s">
        <v>1864</v>
      </c>
      <c r="I585" s="33">
        <v>300000</v>
      </c>
      <c r="J585" s="33">
        <v>1006000</v>
      </c>
      <c r="K585" s="33" t="s">
        <v>2461</v>
      </c>
      <c r="L585" s="37">
        <f t="shared" si="90"/>
        <v>0.70178926441351885</v>
      </c>
      <c r="M585" s="33"/>
      <c r="N585" s="33" t="s">
        <v>24776</v>
      </c>
      <c r="O585" s="33"/>
      <c r="P585" s="153" t="s">
        <v>29027</v>
      </c>
      <c r="Q585" s="33"/>
      <c r="R585" s="33"/>
      <c r="S585" s="33"/>
      <c r="T585" s="33" t="s">
        <v>2744</v>
      </c>
      <c r="U585" s="33" t="s">
        <v>2954</v>
      </c>
      <c r="V585" s="33" t="s">
        <v>2953</v>
      </c>
      <c r="W585" s="33" t="s">
        <v>2953</v>
      </c>
      <c r="X585" s="33" t="s">
        <v>2953</v>
      </c>
      <c r="Y585" s="33" t="s">
        <v>2953</v>
      </c>
      <c r="Z585" s="33" t="s">
        <v>2954</v>
      </c>
      <c r="AA585" s="33" t="s">
        <v>2953</v>
      </c>
      <c r="AB585" s="39" t="s">
        <v>25404</v>
      </c>
      <c r="AC585" s="29"/>
      <c r="AD585" s="29"/>
      <c r="AE585" s="29"/>
      <c r="AF585" s="137" t="s">
        <v>1221</v>
      </c>
      <c r="AG585" s="30">
        <f t="shared" si="91"/>
        <v>2</v>
      </c>
      <c r="AH585" s="31" t="str">
        <f t="shared" si="92"/>
        <v>HK-110021</v>
      </c>
      <c r="AI585" s="30">
        <v>5291000000</v>
      </c>
      <c r="AJ585" s="102">
        <f>IFERROR(VLOOKUP($C585,'分類(コード表)'!$A$3:$B$38,2,FALSE)*1000000000,0)+IFERROR(VLOOKUP($D585,'分類(コード表)'!$C$3:$D$293,2,FALSE)*1000000,0)+IFERROR(VLOOKUP($E585,'分類(コード表)'!$E$3:$F$353,2,FALSE)*1000,0)+IFERROR(VLOOKUP($F585,'分類(コード表)'!$G$3:$H$255,2,FALSE),0)</f>
        <v>5291000000</v>
      </c>
    </row>
    <row r="586" spans="1:36" s="30" customFormat="1" ht="27" customHeight="1" x14ac:dyDescent="0.15">
      <c r="A586" s="32" t="s">
        <v>149</v>
      </c>
      <c r="B586" s="33">
        <v>582</v>
      </c>
      <c r="C586" s="34" t="s">
        <v>12</v>
      </c>
      <c r="D586" s="34" t="s">
        <v>150</v>
      </c>
      <c r="E586" s="35"/>
      <c r="F586" s="33"/>
      <c r="G586" s="34" t="s">
        <v>706</v>
      </c>
      <c r="H586" s="36" t="s">
        <v>1869</v>
      </c>
      <c r="I586" s="33">
        <v>520000</v>
      </c>
      <c r="J586" s="33">
        <v>3002000</v>
      </c>
      <c r="K586" s="33" t="s">
        <v>2552</v>
      </c>
      <c r="L586" s="37">
        <f t="shared" si="90"/>
        <v>0.82678214523650895</v>
      </c>
      <c r="M586" s="33"/>
      <c r="N586" s="33" t="s">
        <v>24776</v>
      </c>
      <c r="O586" s="33"/>
      <c r="P586" s="153" t="s">
        <v>29034</v>
      </c>
      <c r="Q586" s="33"/>
      <c r="R586" s="33"/>
      <c r="S586" s="33"/>
      <c r="T586" s="33" t="s">
        <v>2744</v>
      </c>
      <c r="U586" s="33" t="s">
        <v>2954</v>
      </c>
      <c r="V586" s="33" t="s">
        <v>2953</v>
      </c>
      <c r="W586" s="33" t="s">
        <v>2953</v>
      </c>
      <c r="X586" s="33" t="s">
        <v>2954</v>
      </c>
      <c r="Y586" s="33" t="s">
        <v>2953</v>
      </c>
      <c r="Z586" s="33" t="s">
        <v>2953</v>
      </c>
      <c r="AA586" s="33" t="s">
        <v>2953</v>
      </c>
      <c r="AB586" s="39" t="s">
        <v>25405</v>
      </c>
      <c r="AC586" s="29"/>
      <c r="AD586" s="29"/>
      <c r="AE586" s="29"/>
      <c r="AF586" s="137" t="s">
        <v>1226</v>
      </c>
      <c r="AG586" s="30">
        <f t="shared" si="91"/>
        <v>2</v>
      </c>
      <c r="AH586" s="31" t="str">
        <f t="shared" si="92"/>
        <v>HK-110026</v>
      </c>
      <c r="AI586" s="30">
        <v>5291000000</v>
      </c>
      <c r="AJ586" s="102">
        <f>IFERROR(VLOOKUP($C586,'分類(コード表)'!$A$3:$B$38,2,FALSE)*1000000000,0)+IFERROR(VLOOKUP($D586,'分類(コード表)'!$C$3:$D$293,2,FALSE)*1000000,0)+IFERROR(VLOOKUP($E586,'分類(コード表)'!$E$3:$F$353,2,FALSE)*1000,0)+IFERROR(VLOOKUP($F586,'分類(コード表)'!$G$3:$H$255,2,FALSE),0)</f>
        <v>5291000000</v>
      </c>
    </row>
    <row r="587" spans="1:36" s="30" customFormat="1" ht="27" customHeight="1" x14ac:dyDescent="0.15">
      <c r="A587" s="32" t="s">
        <v>149</v>
      </c>
      <c r="B587" s="33">
        <v>583</v>
      </c>
      <c r="C587" s="34" t="s">
        <v>12</v>
      </c>
      <c r="D587" s="34" t="s">
        <v>150</v>
      </c>
      <c r="E587" s="35"/>
      <c r="F587" s="33"/>
      <c r="G587" s="34" t="s">
        <v>707</v>
      </c>
      <c r="H587" s="36" t="s">
        <v>1871</v>
      </c>
      <c r="I587" s="33">
        <v>60000</v>
      </c>
      <c r="J587" s="33">
        <v>54000</v>
      </c>
      <c r="K587" s="33" t="s">
        <v>2461</v>
      </c>
      <c r="L587" s="37">
        <f t="shared" si="90"/>
        <v>-0.11111111111111116</v>
      </c>
      <c r="M587" s="33"/>
      <c r="N587" s="33" t="s">
        <v>24776</v>
      </c>
      <c r="O587" s="33"/>
      <c r="P587" s="153" t="s">
        <v>29041</v>
      </c>
      <c r="Q587" s="33"/>
      <c r="R587" s="33"/>
      <c r="S587" s="33"/>
      <c r="T587" s="33" t="s">
        <v>2744</v>
      </c>
      <c r="U587" s="33" t="s">
        <v>2956</v>
      </c>
      <c r="V587" s="33" t="s">
        <v>2953</v>
      </c>
      <c r="W587" s="33" t="s">
        <v>2953</v>
      </c>
      <c r="X587" s="33" t="s">
        <v>2954</v>
      </c>
      <c r="Y587" s="33" t="s">
        <v>2953</v>
      </c>
      <c r="Z587" s="33" t="s">
        <v>2953</v>
      </c>
      <c r="AA587" s="33" t="s">
        <v>2953</v>
      </c>
      <c r="AB587" s="39" t="s">
        <v>25406</v>
      </c>
      <c r="AC587" s="29"/>
      <c r="AD587" s="29"/>
      <c r="AE587" s="29"/>
      <c r="AF587" s="137" t="s">
        <v>1228</v>
      </c>
      <c r="AG587" s="30">
        <f t="shared" si="91"/>
        <v>2</v>
      </c>
      <c r="AH587" s="31" t="str">
        <f t="shared" si="92"/>
        <v>HK-110031</v>
      </c>
      <c r="AI587" s="30">
        <v>5291000000</v>
      </c>
      <c r="AJ587" s="102">
        <f>IFERROR(VLOOKUP($C587,'分類(コード表)'!$A$3:$B$38,2,FALSE)*1000000000,0)+IFERROR(VLOOKUP($D587,'分類(コード表)'!$C$3:$D$293,2,FALSE)*1000000,0)+IFERROR(VLOOKUP($E587,'分類(コード表)'!$E$3:$F$353,2,FALSE)*1000,0)+IFERROR(VLOOKUP($F587,'分類(コード表)'!$G$3:$H$255,2,FALSE),0)</f>
        <v>5291000000</v>
      </c>
    </row>
    <row r="588" spans="1:36" s="30" customFormat="1" ht="27" customHeight="1" x14ac:dyDescent="0.15">
      <c r="A588" s="32" t="s">
        <v>149</v>
      </c>
      <c r="B588" s="33">
        <v>584</v>
      </c>
      <c r="C588" s="34" t="s">
        <v>12</v>
      </c>
      <c r="D588" s="34" t="s">
        <v>150</v>
      </c>
      <c r="E588" s="34"/>
      <c r="F588" s="34"/>
      <c r="G588" s="34" t="s">
        <v>720</v>
      </c>
      <c r="H588" s="34" t="s">
        <v>1857</v>
      </c>
      <c r="I588" s="33">
        <v>36000</v>
      </c>
      <c r="J588" s="33">
        <v>87000</v>
      </c>
      <c r="K588" s="33" t="s">
        <v>2498</v>
      </c>
      <c r="L588" s="37">
        <f t="shared" si="90"/>
        <v>0.5862068965517242</v>
      </c>
      <c r="M588" s="33"/>
      <c r="N588" s="33" t="s">
        <v>24776</v>
      </c>
      <c r="O588" s="33"/>
      <c r="P588" s="153" t="s">
        <v>1241</v>
      </c>
      <c r="Q588" s="33"/>
      <c r="R588" s="33"/>
      <c r="S588" s="33"/>
      <c r="T588" s="97" t="s">
        <v>2744</v>
      </c>
      <c r="U588" s="97" t="s">
        <v>2954</v>
      </c>
      <c r="V588" s="97" t="s">
        <v>2954</v>
      </c>
      <c r="W588" s="97" t="s">
        <v>2953</v>
      </c>
      <c r="X588" s="97" t="s">
        <v>2954</v>
      </c>
      <c r="Y588" s="97" t="s">
        <v>2954</v>
      </c>
      <c r="Z588" s="97" t="s">
        <v>571</v>
      </c>
      <c r="AA588" s="97" t="s">
        <v>2954</v>
      </c>
      <c r="AB588" s="126" t="s">
        <v>25407</v>
      </c>
      <c r="AC588" s="29"/>
      <c r="AD588" s="29"/>
      <c r="AE588" s="29"/>
      <c r="AF588" s="137" t="s">
        <v>1241</v>
      </c>
      <c r="AG588" s="30">
        <f t="shared" si="91"/>
        <v>2</v>
      </c>
      <c r="AH588" s="31" t="str">
        <f t="shared" si="92"/>
        <v>HK-120016</v>
      </c>
      <c r="AI588" s="30">
        <v>5291000000</v>
      </c>
      <c r="AJ588" s="102">
        <f>IFERROR(VLOOKUP($C588,'分類(コード表)'!$A$3:$B$38,2,FALSE)*1000000000,0)+IFERROR(VLOOKUP($D588,'分類(コード表)'!$C$3:$D$293,2,FALSE)*1000000,0)+IFERROR(VLOOKUP($E588,'分類(コード表)'!$E$3:$F$353,2,FALSE)*1000,0)+IFERROR(VLOOKUP($F588,'分類(コード表)'!$G$3:$H$255,2,FALSE),0)</f>
        <v>5291000000</v>
      </c>
    </row>
    <row r="589" spans="1:36" s="30" customFormat="1" ht="27" customHeight="1" x14ac:dyDescent="0.15">
      <c r="A589" s="32" t="s">
        <v>149</v>
      </c>
      <c r="B589" s="33">
        <v>585</v>
      </c>
      <c r="C589" s="34" t="s">
        <v>12</v>
      </c>
      <c r="D589" s="34" t="s">
        <v>150</v>
      </c>
      <c r="E589" s="34"/>
      <c r="F589" s="34"/>
      <c r="G589" s="34" t="s">
        <v>726</v>
      </c>
      <c r="H589" s="34" t="s">
        <v>1890</v>
      </c>
      <c r="I589" s="33">
        <v>4649</v>
      </c>
      <c r="J589" s="33">
        <v>43</v>
      </c>
      <c r="K589" s="33" t="s">
        <v>2455</v>
      </c>
      <c r="L589" s="37">
        <f t="shared" si="90"/>
        <v>-107.11627906976744</v>
      </c>
      <c r="M589" s="33"/>
      <c r="N589" s="33" t="s">
        <v>24776</v>
      </c>
      <c r="O589" s="33"/>
      <c r="P589" s="153" t="s">
        <v>3256</v>
      </c>
      <c r="Q589" s="33"/>
      <c r="R589" s="33"/>
      <c r="S589" s="33"/>
      <c r="T589" s="33" t="s">
        <v>2744</v>
      </c>
      <c r="U589" s="97" t="s">
        <v>2956</v>
      </c>
      <c r="V589" s="97" t="s">
        <v>2953</v>
      </c>
      <c r="W589" s="97" t="s">
        <v>2953</v>
      </c>
      <c r="X589" s="97" t="s">
        <v>2954</v>
      </c>
      <c r="Y589" s="97" t="s">
        <v>2953</v>
      </c>
      <c r="Z589" s="97" t="s">
        <v>2953</v>
      </c>
      <c r="AA589" s="97" t="s">
        <v>2953</v>
      </c>
      <c r="AB589" s="126" t="s">
        <v>25408</v>
      </c>
      <c r="AC589" s="29"/>
      <c r="AD589" s="29"/>
      <c r="AE589" s="29"/>
      <c r="AF589" s="137" t="s">
        <v>3256</v>
      </c>
      <c r="AG589" s="30">
        <f t="shared" si="91"/>
        <v>2</v>
      </c>
      <c r="AH589" s="31" t="str">
        <f t="shared" si="92"/>
        <v>HK-120036</v>
      </c>
      <c r="AI589" s="30">
        <v>5291000000</v>
      </c>
      <c r="AJ589" s="102">
        <f>IFERROR(VLOOKUP($C589,'分類(コード表)'!$A$3:$B$38,2,FALSE)*1000000000,0)+IFERROR(VLOOKUP($D589,'分類(コード表)'!$C$3:$D$293,2,FALSE)*1000000,0)+IFERROR(VLOOKUP($E589,'分類(コード表)'!$E$3:$F$353,2,FALSE)*1000,0)+IFERROR(VLOOKUP($F589,'分類(コード表)'!$G$3:$H$255,2,FALSE),0)</f>
        <v>5291000000</v>
      </c>
    </row>
    <row r="590" spans="1:36" s="30" customFormat="1" ht="27" customHeight="1" x14ac:dyDescent="0.15">
      <c r="A590" s="32" t="s">
        <v>149</v>
      </c>
      <c r="B590" s="33">
        <v>586</v>
      </c>
      <c r="C590" s="34" t="s">
        <v>12</v>
      </c>
      <c r="D590" s="34" t="s">
        <v>150</v>
      </c>
      <c r="E590" s="34"/>
      <c r="F590" s="34"/>
      <c r="G590" s="34" t="s">
        <v>25409</v>
      </c>
      <c r="H590" s="34" t="s">
        <v>1914</v>
      </c>
      <c r="I590" s="33">
        <v>615560</v>
      </c>
      <c r="J590" s="33">
        <v>613260</v>
      </c>
      <c r="K590" s="33" t="s">
        <v>2468</v>
      </c>
      <c r="L590" s="37">
        <f t="shared" si="90"/>
        <v>-3.7504484231809521E-3</v>
      </c>
      <c r="M590" s="33"/>
      <c r="N590" s="33" t="s">
        <v>24776</v>
      </c>
      <c r="O590" s="33"/>
      <c r="P590" s="153" t="s">
        <v>23744</v>
      </c>
      <c r="Q590" s="33"/>
      <c r="R590" s="33"/>
      <c r="S590" s="33"/>
      <c r="T590" s="33" t="s">
        <v>2744</v>
      </c>
      <c r="U590" s="97" t="s">
        <v>2953</v>
      </c>
      <c r="V590" s="97" t="s">
        <v>2953</v>
      </c>
      <c r="W590" s="97" t="s">
        <v>2953</v>
      </c>
      <c r="X590" s="97" t="s">
        <v>2953</v>
      </c>
      <c r="Y590" s="97" t="s">
        <v>2953</v>
      </c>
      <c r="Z590" s="97" t="s">
        <v>2954</v>
      </c>
      <c r="AA590" s="97" t="s">
        <v>2953</v>
      </c>
      <c r="AB590" s="126" t="s">
        <v>25410</v>
      </c>
      <c r="AC590" s="29"/>
      <c r="AD590" s="29"/>
      <c r="AE590" s="29"/>
      <c r="AF590" s="137" t="s">
        <v>1254</v>
      </c>
      <c r="AG590" s="30">
        <f t="shared" si="91"/>
        <v>2</v>
      </c>
      <c r="AH590" s="31" t="str">
        <f t="shared" si="92"/>
        <v>HR-100003</v>
      </c>
      <c r="AI590" s="30">
        <v>5291000000</v>
      </c>
      <c r="AJ590" s="102">
        <f>IFERROR(VLOOKUP($C590,'分類(コード表)'!$A$3:$B$38,2,FALSE)*1000000000,0)+IFERROR(VLOOKUP($D590,'分類(コード表)'!$C$3:$D$293,2,FALSE)*1000000,0)+IFERROR(VLOOKUP($E590,'分類(コード表)'!$E$3:$F$353,2,FALSE)*1000,0)+IFERROR(VLOOKUP($F590,'分類(コード表)'!$G$3:$H$255,2,FALSE),0)</f>
        <v>5291000000</v>
      </c>
    </row>
    <row r="591" spans="1:36" s="30" customFormat="1" ht="27" customHeight="1" x14ac:dyDescent="0.15">
      <c r="A591" s="32" t="s">
        <v>149</v>
      </c>
      <c r="B591" s="33">
        <v>587</v>
      </c>
      <c r="C591" s="34" t="s">
        <v>12</v>
      </c>
      <c r="D591" s="34" t="s">
        <v>150</v>
      </c>
      <c r="E591" s="35"/>
      <c r="F591" s="33"/>
      <c r="G591" s="34" t="s">
        <v>753</v>
      </c>
      <c r="H591" s="36" t="s">
        <v>1931</v>
      </c>
      <c r="I591" s="33">
        <v>130100</v>
      </c>
      <c r="J591" s="33">
        <v>211700</v>
      </c>
      <c r="K591" s="33" t="s">
        <v>2580</v>
      </c>
      <c r="L591" s="37">
        <f t="shared" si="90"/>
        <v>0.38545111006140764</v>
      </c>
      <c r="M591" s="33"/>
      <c r="N591" s="33" t="s">
        <v>24776</v>
      </c>
      <c r="O591" s="33"/>
      <c r="P591" s="153" t="s">
        <v>1266</v>
      </c>
      <c r="Q591" s="33"/>
      <c r="R591" s="33"/>
      <c r="S591" s="33"/>
      <c r="T591" s="33" t="s">
        <v>2744</v>
      </c>
      <c r="U591" s="33" t="s">
        <v>2953</v>
      </c>
      <c r="V591" s="33" t="s">
        <v>2955</v>
      </c>
      <c r="W591" s="33" t="s">
        <v>2953</v>
      </c>
      <c r="X591" s="33" t="s">
        <v>2953</v>
      </c>
      <c r="Y591" s="33" t="s">
        <v>2953</v>
      </c>
      <c r="Z591" s="33" t="s">
        <v>2954</v>
      </c>
      <c r="AA591" s="33" t="s">
        <v>2953</v>
      </c>
      <c r="AB591" s="39" t="s">
        <v>25411</v>
      </c>
      <c r="AC591" s="29"/>
      <c r="AD591" s="29"/>
      <c r="AE591" s="29"/>
      <c r="AF591" s="137" t="s">
        <v>1266</v>
      </c>
      <c r="AG591" s="30">
        <f t="shared" si="91"/>
        <v>2</v>
      </c>
      <c r="AH591" s="31" t="str">
        <f t="shared" si="92"/>
        <v>HR-120010</v>
      </c>
      <c r="AI591" s="30">
        <v>5291000000</v>
      </c>
      <c r="AJ591" s="102">
        <f>IFERROR(VLOOKUP($C591,'分類(コード表)'!$A$3:$B$38,2,FALSE)*1000000000,0)+IFERROR(VLOOKUP($D591,'分類(コード表)'!$C$3:$D$293,2,FALSE)*1000000,0)+IFERROR(VLOOKUP($E591,'分類(コード表)'!$E$3:$F$353,2,FALSE)*1000,0)+IFERROR(VLOOKUP($F591,'分類(コード表)'!$G$3:$H$255,2,FALSE),0)</f>
        <v>5291000000</v>
      </c>
    </row>
    <row r="592" spans="1:36" s="30" customFormat="1" ht="27" customHeight="1" x14ac:dyDescent="0.15">
      <c r="A592" s="32" t="s">
        <v>149</v>
      </c>
      <c r="B592" s="33">
        <v>588</v>
      </c>
      <c r="C592" s="34" t="s">
        <v>12</v>
      </c>
      <c r="D592" s="34" t="s">
        <v>150</v>
      </c>
      <c r="E592" s="35"/>
      <c r="F592" s="33"/>
      <c r="G592" s="34" t="s">
        <v>25412</v>
      </c>
      <c r="H592" s="36" t="s">
        <v>1962</v>
      </c>
      <c r="I592" s="33">
        <v>115622.72</v>
      </c>
      <c r="J592" s="33">
        <v>220573.18</v>
      </c>
      <c r="K592" s="33" t="s">
        <v>2524</v>
      </c>
      <c r="L592" s="37">
        <f t="shared" si="90"/>
        <v>0.47580789287256042</v>
      </c>
      <c r="M592" s="33"/>
      <c r="N592" s="33" t="s">
        <v>24776</v>
      </c>
      <c r="O592" s="33"/>
      <c r="P592" s="153" t="s">
        <v>6193</v>
      </c>
      <c r="Q592" s="33" t="s">
        <v>401</v>
      </c>
      <c r="R592" s="33"/>
      <c r="S592" s="33"/>
      <c r="T592" s="33" t="s">
        <v>2744</v>
      </c>
      <c r="U592" s="33" t="s">
        <v>2954</v>
      </c>
      <c r="V592" s="33" t="s">
        <v>2954</v>
      </c>
      <c r="W592" s="33" t="s">
        <v>2954</v>
      </c>
      <c r="X592" s="33" t="s">
        <v>2953</v>
      </c>
      <c r="Y592" s="33" t="s">
        <v>2953</v>
      </c>
      <c r="Z592" s="33" t="s">
        <v>2954</v>
      </c>
      <c r="AA592" s="33" t="s">
        <v>2954</v>
      </c>
      <c r="AB592" s="39" t="s">
        <v>25413</v>
      </c>
      <c r="AC592" s="29"/>
      <c r="AD592" s="29"/>
      <c r="AE592" s="29"/>
      <c r="AF592" s="137" t="s">
        <v>6193</v>
      </c>
      <c r="AG592" s="30">
        <f t="shared" si="91"/>
        <v>2</v>
      </c>
      <c r="AH592" s="31" t="str">
        <f t="shared" si="92"/>
        <v>KK-080047</v>
      </c>
      <c r="AI592" s="30">
        <v>5291000000</v>
      </c>
      <c r="AJ592" s="102">
        <f>IFERROR(VLOOKUP($C592,'分類(コード表)'!$A$3:$B$38,2,FALSE)*1000000000,0)+IFERROR(VLOOKUP($D592,'分類(コード表)'!$C$3:$D$293,2,FALSE)*1000000,0)+IFERROR(VLOOKUP($E592,'分類(コード表)'!$E$3:$F$353,2,FALSE)*1000,0)+IFERROR(VLOOKUP($F592,'分類(コード表)'!$G$3:$H$255,2,FALSE),0)</f>
        <v>5291000000</v>
      </c>
    </row>
    <row r="593" spans="1:36" s="30" customFormat="1" ht="27" customHeight="1" x14ac:dyDescent="0.15">
      <c r="A593" s="32" t="s">
        <v>149</v>
      </c>
      <c r="B593" s="33">
        <v>589</v>
      </c>
      <c r="C593" s="34" t="s">
        <v>12</v>
      </c>
      <c r="D593" s="34" t="s">
        <v>150</v>
      </c>
      <c r="E593" s="33"/>
      <c r="F593" s="33"/>
      <c r="G593" s="34" t="s">
        <v>25414</v>
      </c>
      <c r="H593" s="36" t="s">
        <v>1968</v>
      </c>
      <c r="I593" s="33">
        <v>1974000</v>
      </c>
      <c r="J593" s="33">
        <v>1574000</v>
      </c>
      <c r="K593" s="33" t="s">
        <v>2596</v>
      </c>
      <c r="L593" s="37">
        <f t="shared" si="90"/>
        <v>-0.25412960609911051</v>
      </c>
      <c r="M593" s="33"/>
      <c r="N593" s="33" t="s">
        <v>24776</v>
      </c>
      <c r="O593" s="33"/>
      <c r="P593" s="153" t="s">
        <v>6213</v>
      </c>
      <c r="Q593" s="38"/>
      <c r="R593" s="33"/>
      <c r="S593" s="33"/>
      <c r="T593" s="33" t="s">
        <v>2744</v>
      </c>
      <c r="U593" s="33" t="s">
        <v>2956</v>
      </c>
      <c r="V593" s="33" t="s">
        <v>2953</v>
      </c>
      <c r="W593" s="33" t="s">
        <v>2953</v>
      </c>
      <c r="X593" s="33" t="s">
        <v>2953</v>
      </c>
      <c r="Y593" s="33" t="s">
        <v>2953</v>
      </c>
      <c r="Z593" s="33" t="s">
        <v>2954</v>
      </c>
      <c r="AA593" s="33" t="s">
        <v>2953</v>
      </c>
      <c r="AB593" s="39" t="s">
        <v>25415</v>
      </c>
      <c r="AC593" s="29"/>
      <c r="AD593" s="29"/>
      <c r="AE593" s="29"/>
      <c r="AF593" s="137" t="s">
        <v>6213</v>
      </c>
      <c r="AG593" s="30">
        <f t="shared" si="91"/>
        <v>2</v>
      </c>
      <c r="AH593" s="31" t="str">
        <f t="shared" si="92"/>
        <v>KK-090015</v>
      </c>
      <c r="AI593" s="30">
        <v>5291000000</v>
      </c>
      <c r="AJ593" s="102">
        <f>IFERROR(VLOOKUP($C593,'分類(コード表)'!$A$3:$B$38,2,FALSE)*1000000000,0)+IFERROR(VLOOKUP($D593,'分類(コード表)'!$C$3:$D$293,2,FALSE)*1000000,0)+IFERROR(VLOOKUP($E593,'分類(コード表)'!$E$3:$F$353,2,FALSE)*1000,0)+IFERROR(VLOOKUP($F593,'分類(コード表)'!$G$3:$H$255,2,FALSE),0)</f>
        <v>5291000000</v>
      </c>
    </row>
    <row r="594" spans="1:36" s="30" customFormat="1" ht="27" customHeight="1" x14ac:dyDescent="0.15">
      <c r="A594" s="32" t="s">
        <v>149</v>
      </c>
      <c r="B594" s="33">
        <v>590</v>
      </c>
      <c r="C594" s="34" t="s">
        <v>12</v>
      </c>
      <c r="D594" s="34" t="s">
        <v>150</v>
      </c>
      <c r="E594" s="33"/>
      <c r="F594" s="33"/>
      <c r="G594" s="34" t="s">
        <v>25416</v>
      </c>
      <c r="H594" s="36" t="s">
        <v>1975</v>
      </c>
      <c r="I594" s="33">
        <v>109901</v>
      </c>
      <c r="J594" s="33">
        <v>317702</v>
      </c>
      <c r="K594" s="33" t="s">
        <v>2510</v>
      </c>
      <c r="L594" s="37">
        <f t="shared" si="90"/>
        <v>0.65407520254829998</v>
      </c>
      <c r="M594" s="33"/>
      <c r="N594" s="33" t="s">
        <v>24776</v>
      </c>
      <c r="O594" s="33"/>
      <c r="P594" s="153" t="s">
        <v>23775</v>
      </c>
      <c r="Q594" s="38"/>
      <c r="R594" s="33"/>
      <c r="S594" s="33"/>
      <c r="T594" s="33" t="s">
        <v>2744</v>
      </c>
      <c r="U594" s="33" t="s">
        <v>2954</v>
      </c>
      <c r="V594" s="33" t="s">
        <v>2954</v>
      </c>
      <c r="W594" s="33" t="s">
        <v>2953</v>
      </c>
      <c r="X594" s="33" t="s">
        <v>2953</v>
      </c>
      <c r="Y594" s="33" t="s">
        <v>2953</v>
      </c>
      <c r="Z594" s="33" t="s">
        <v>2953</v>
      </c>
      <c r="AA594" s="33" t="s">
        <v>2953</v>
      </c>
      <c r="AB594" s="39" t="s">
        <v>25417</v>
      </c>
      <c r="AC594" s="29"/>
      <c r="AD594" s="29"/>
      <c r="AE594" s="29"/>
      <c r="AF594" s="137" t="s">
        <v>1281</v>
      </c>
      <c r="AG594" s="30">
        <f t="shared" si="91"/>
        <v>2</v>
      </c>
      <c r="AH594" s="31" t="str">
        <f t="shared" si="92"/>
        <v>KK-100012</v>
      </c>
      <c r="AI594" s="30">
        <v>5291000000</v>
      </c>
      <c r="AJ594" s="102">
        <f>IFERROR(VLOOKUP($C594,'分類(コード表)'!$A$3:$B$38,2,FALSE)*1000000000,0)+IFERROR(VLOOKUP($D594,'分類(コード表)'!$C$3:$D$293,2,FALSE)*1000000,0)+IFERROR(VLOOKUP($E594,'分類(コード表)'!$E$3:$F$353,2,FALSE)*1000,0)+IFERROR(VLOOKUP($F594,'分類(コード表)'!$G$3:$H$255,2,FALSE),0)</f>
        <v>5291000000</v>
      </c>
    </row>
    <row r="595" spans="1:36" s="30" customFormat="1" ht="27" customHeight="1" x14ac:dyDescent="0.15">
      <c r="A595" s="32" t="s">
        <v>149</v>
      </c>
      <c r="B595" s="33">
        <v>591</v>
      </c>
      <c r="C595" s="34" t="s">
        <v>12</v>
      </c>
      <c r="D595" s="34" t="s">
        <v>150</v>
      </c>
      <c r="E595" s="33"/>
      <c r="F595" s="33"/>
      <c r="G595" s="34" t="s">
        <v>771</v>
      </c>
      <c r="H595" s="36" t="s">
        <v>2012</v>
      </c>
      <c r="I595" s="33">
        <v>2500</v>
      </c>
      <c r="J595" s="33">
        <v>4000</v>
      </c>
      <c r="K595" s="33" t="s">
        <v>2461</v>
      </c>
      <c r="L595" s="37">
        <f t="shared" si="90"/>
        <v>0.375</v>
      </c>
      <c r="M595" s="33"/>
      <c r="N595" s="33" t="s">
        <v>24776</v>
      </c>
      <c r="O595" s="33"/>
      <c r="P595" s="153" t="s">
        <v>30530</v>
      </c>
      <c r="Q595" s="38"/>
      <c r="R595" s="33"/>
      <c r="S595" s="33"/>
      <c r="T595" s="33" t="s">
        <v>2744</v>
      </c>
      <c r="U595" s="33" t="s">
        <v>2954</v>
      </c>
      <c r="V595" s="33" t="s">
        <v>2953</v>
      </c>
      <c r="W595" s="33" t="s">
        <v>2953</v>
      </c>
      <c r="X595" s="33" t="s">
        <v>2953</v>
      </c>
      <c r="Y595" s="33" t="s">
        <v>2954</v>
      </c>
      <c r="Z595" s="33" t="s">
        <v>2954</v>
      </c>
      <c r="AA595" s="33" t="s">
        <v>2954</v>
      </c>
      <c r="AB595" s="39" t="s">
        <v>25418</v>
      </c>
      <c r="AC595" s="29"/>
      <c r="AD595" s="29"/>
      <c r="AE595" s="29"/>
      <c r="AF595" s="137" t="s">
        <v>1316</v>
      </c>
      <c r="AG595" s="30">
        <f t="shared" si="91"/>
        <v>2</v>
      </c>
      <c r="AH595" s="31" t="str">
        <f t="shared" si="92"/>
        <v>KK-110011</v>
      </c>
      <c r="AI595" s="30">
        <v>5291000000</v>
      </c>
      <c r="AJ595" s="102">
        <f>IFERROR(VLOOKUP($C595,'分類(コード表)'!$A$3:$B$38,2,FALSE)*1000000000,0)+IFERROR(VLOOKUP($D595,'分類(コード表)'!$C$3:$D$293,2,FALSE)*1000000,0)+IFERROR(VLOOKUP($E595,'分類(コード表)'!$E$3:$F$353,2,FALSE)*1000,0)+IFERROR(VLOOKUP($F595,'分類(コード表)'!$G$3:$H$255,2,FALSE),0)</f>
        <v>5291000000</v>
      </c>
    </row>
    <row r="596" spans="1:36" s="30" customFormat="1" ht="27" customHeight="1" x14ac:dyDescent="0.15">
      <c r="A596" s="32" t="s">
        <v>149</v>
      </c>
      <c r="B596" s="33">
        <v>592</v>
      </c>
      <c r="C596" s="34" t="s">
        <v>12</v>
      </c>
      <c r="D596" s="34" t="s">
        <v>150</v>
      </c>
      <c r="E596" s="33"/>
      <c r="F596" s="33"/>
      <c r="G596" s="34" t="s">
        <v>779</v>
      </c>
      <c r="H596" s="36" t="s">
        <v>2019</v>
      </c>
      <c r="I596" s="33">
        <v>96000</v>
      </c>
      <c r="J596" s="33">
        <v>474000</v>
      </c>
      <c r="K596" s="33" t="s">
        <v>2614</v>
      </c>
      <c r="L596" s="37">
        <f t="shared" si="90"/>
        <v>0.79746835443037978</v>
      </c>
      <c r="M596" s="33"/>
      <c r="N596" s="33" t="s">
        <v>24776</v>
      </c>
      <c r="O596" s="33"/>
      <c r="P596" s="153" t="s">
        <v>30563</v>
      </c>
      <c r="Q596" s="33"/>
      <c r="R596" s="33"/>
      <c r="S596" s="33"/>
      <c r="T596" s="33" t="s">
        <v>2744</v>
      </c>
      <c r="U596" s="33" t="s">
        <v>2954</v>
      </c>
      <c r="V596" s="33" t="s">
        <v>2953</v>
      </c>
      <c r="W596" s="33" t="s">
        <v>2953</v>
      </c>
      <c r="X596" s="33" t="s">
        <v>2953</v>
      </c>
      <c r="Y596" s="33" t="s">
        <v>2954</v>
      </c>
      <c r="Z596" s="33" t="s">
        <v>2954</v>
      </c>
      <c r="AA596" s="33" t="s">
        <v>2954</v>
      </c>
      <c r="AB596" s="39" t="s">
        <v>25419</v>
      </c>
      <c r="AC596" s="29"/>
      <c r="AD596" s="29"/>
      <c r="AE596" s="29"/>
      <c r="AF596" s="137" t="s">
        <v>1324</v>
      </c>
      <c r="AG596" s="30">
        <f t="shared" si="91"/>
        <v>2</v>
      </c>
      <c r="AH596" s="31" t="str">
        <f t="shared" si="92"/>
        <v>KK-110043</v>
      </c>
      <c r="AI596" s="30">
        <v>5291000000</v>
      </c>
      <c r="AJ596" s="102">
        <f>IFERROR(VLOOKUP($C596,'分類(コード表)'!$A$3:$B$38,2,FALSE)*1000000000,0)+IFERROR(VLOOKUP($D596,'分類(コード表)'!$C$3:$D$293,2,FALSE)*1000000,0)+IFERROR(VLOOKUP($E596,'分類(コード表)'!$E$3:$F$353,2,FALSE)*1000,0)+IFERROR(VLOOKUP($F596,'分類(コード表)'!$G$3:$H$255,2,FALSE),0)</f>
        <v>5291000000</v>
      </c>
    </row>
    <row r="597" spans="1:36" s="30" customFormat="1" ht="27" customHeight="1" x14ac:dyDescent="0.15">
      <c r="A597" s="32" t="s">
        <v>149</v>
      </c>
      <c r="B597" s="33">
        <v>593</v>
      </c>
      <c r="C597" s="34" t="s">
        <v>12</v>
      </c>
      <c r="D597" s="34" t="s">
        <v>150</v>
      </c>
      <c r="E597" s="33"/>
      <c r="F597" s="33"/>
      <c r="G597" s="34" t="s">
        <v>794</v>
      </c>
      <c r="H597" s="36" t="s">
        <v>2035</v>
      </c>
      <c r="I597" s="33">
        <v>484275</v>
      </c>
      <c r="J597" s="33">
        <v>607683.25</v>
      </c>
      <c r="K597" s="33" t="s">
        <v>2521</v>
      </c>
      <c r="L597" s="37">
        <f t="shared" si="90"/>
        <v>0.20307989400728088</v>
      </c>
      <c r="M597" s="33"/>
      <c r="N597" s="33" t="s">
        <v>24776</v>
      </c>
      <c r="O597" s="33"/>
      <c r="P597" s="153" t="s">
        <v>1338</v>
      </c>
      <c r="Q597" s="38"/>
      <c r="R597" s="33"/>
      <c r="S597" s="33"/>
      <c r="T597" s="33" t="s">
        <v>2744</v>
      </c>
      <c r="U597" s="33" t="s">
        <v>2954</v>
      </c>
      <c r="V597" s="33" t="s">
        <v>2954</v>
      </c>
      <c r="W597" s="33" t="s">
        <v>2954</v>
      </c>
      <c r="X597" s="33" t="s">
        <v>2954</v>
      </c>
      <c r="Y597" s="33" t="s">
        <v>2954</v>
      </c>
      <c r="Z597" s="33" t="s">
        <v>2953</v>
      </c>
      <c r="AA597" s="33" t="s">
        <v>2954</v>
      </c>
      <c r="AB597" s="39" t="s">
        <v>25420</v>
      </c>
      <c r="AC597" s="29"/>
      <c r="AD597" s="29"/>
      <c r="AE597" s="29"/>
      <c r="AF597" s="137" t="s">
        <v>1338</v>
      </c>
      <c r="AG597" s="30">
        <f t="shared" si="91"/>
        <v>2</v>
      </c>
      <c r="AH597" s="31" t="str">
        <f t="shared" si="92"/>
        <v>KK-120031</v>
      </c>
      <c r="AI597" s="30">
        <v>5291000000</v>
      </c>
      <c r="AJ597" s="102">
        <f>IFERROR(VLOOKUP($C597,'分類(コード表)'!$A$3:$B$38,2,FALSE)*1000000000,0)+IFERROR(VLOOKUP($D597,'分類(コード表)'!$C$3:$D$293,2,FALSE)*1000000,0)+IFERROR(VLOOKUP($E597,'分類(コード表)'!$E$3:$F$353,2,FALSE)*1000,0)+IFERROR(VLOOKUP($F597,'分類(コード表)'!$G$3:$H$255,2,FALSE),0)</f>
        <v>5291000000</v>
      </c>
    </row>
    <row r="598" spans="1:36" s="30" customFormat="1" ht="27" customHeight="1" x14ac:dyDescent="0.15">
      <c r="A598" s="32" t="s">
        <v>149</v>
      </c>
      <c r="B598" s="33">
        <v>594</v>
      </c>
      <c r="C598" s="34" t="s">
        <v>12</v>
      </c>
      <c r="D598" s="34" t="s">
        <v>150</v>
      </c>
      <c r="E598" s="33"/>
      <c r="F598" s="33"/>
      <c r="G598" s="34" t="s">
        <v>798</v>
      </c>
      <c r="H598" s="36" t="s">
        <v>2039</v>
      </c>
      <c r="I598" s="33">
        <v>1816536</v>
      </c>
      <c r="J598" s="33">
        <v>1975000</v>
      </c>
      <c r="K598" s="33" t="s">
        <v>2624</v>
      </c>
      <c r="L598" s="37">
        <f t="shared" si="90"/>
        <v>8.0234936708860727E-2</v>
      </c>
      <c r="M598" s="33"/>
      <c r="N598" s="33" t="s">
        <v>24776</v>
      </c>
      <c r="O598" s="33"/>
      <c r="P598" s="153" t="s">
        <v>1341</v>
      </c>
      <c r="Q598" s="38"/>
      <c r="R598" s="33"/>
      <c r="S598" s="33"/>
      <c r="T598" s="33" t="s">
        <v>2744</v>
      </c>
      <c r="U598" s="33" t="s">
        <v>2954</v>
      </c>
      <c r="V598" s="33" t="s">
        <v>2953</v>
      </c>
      <c r="W598" s="33" t="s">
        <v>2953</v>
      </c>
      <c r="X598" s="33" t="s">
        <v>2954</v>
      </c>
      <c r="Y598" s="33" t="s">
        <v>2954</v>
      </c>
      <c r="Z598" s="33" t="s">
        <v>2955</v>
      </c>
      <c r="AA598" s="33" t="s">
        <v>2954</v>
      </c>
      <c r="AB598" s="39" t="s">
        <v>25421</v>
      </c>
      <c r="AC598" s="29"/>
      <c r="AD598" s="29"/>
      <c r="AE598" s="29"/>
      <c r="AF598" s="137" t="s">
        <v>1341</v>
      </c>
      <c r="AG598" s="30">
        <f t="shared" si="91"/>
        <v>2</v>
      </c>
      <c r="AH598" s="31" t="str">
        <f t="shared" si="92"/>
        <v>KK-120041</v>
      </c>
      <c r="AI598" s="30">
        <v>5291000000</v>
      </c>
      <c r="AJ598" s="102">
        <f>IFERROR(VLOOKUP($C598,'分類(コード表)'!$A$3:$B$38,2,FALSE)*1000000000,0)+IFERROR(VLOOKUP($D598,'分類(コード表)'!$C$3:$D$293,2,FALSE)*1000000,0)+IFERROR(VLOOKUP($E598,'分類(コード表)'!$E$3:$F$353,2,FALSE)*1000,0)+IFERROR(VLOOKUP($F598,'分類(コード表)'!$G$3:$H$255,2,FALSE),0)</f>
        <v>5291000000</v>
      </c>
    </row>
    <row r="599" spans="1:36" s="30" customFormat="1" ht="27" customHeight="1" x14ac:dyDescent="0.15">
      <c r="A599" s="32" t="s">
        <v>149</v>
      </c>
      <c r="B599" s="33">
        <v>595</v>
      </c>
      <c r="C599" s="34" t="s">
        <v>12</v>
      </c>
      <c r="D599" s="34" t="s">
        <v>150</v>
      </c>
      <c r="E599" s="33"/>
      <c r="F599" s="33"/>
      <c r="G599" s="34" t="s">
        <v>804</v>
      </c>
      <c r="H599" s="36" t="s">
        <v>2045</v>
      </c>
      <c r="I599" s="33">
        <v>1157767</v>
      </c>
      <c r="J599" s="33">
        <v>637767</v>
      </c>
      <c r="K599" s="33" t="s">
        <v>2509</v>
      </c>
      <c r="L599" s="37">
        <f t="shared" si="90"/>
        <v>-0.81534478892761775</v>
      </c>
      <c r="M599" s="33"/>
      <c r="N599" s="33" t="s">
        <v>24776</v>
      </c>
      <c r="O599" s="33"/>
      <c r="P599" s="153" t="s">
        <v>1347</v>
      </c>
      <c r="Q599" s="38"/>
      <c r="R599" s="33"/>
      <c r="S599" s="33"/>
      <c r="T599" s="33" t="s">
        <v>2744</v>
      </c>
      <c r="U599" s="33" t="s">
        <v>2956</v>
      </c>
      <c r="V599" s="33" t="s">
        <v>2953</v>
      </c>
      <c r="W599" s="33" t="s">
        <v>2954</v>
      </c>
      <c r="X599" s="33" t="s">
        <v>2953</v>
      </c>
      <c r="Y599" s="33" t="s">
        <v>2953</v>
      </c>
      <c r="Z599" s="33" t="s">
        <v>2954</v>
      </c>
      <c r="AA599" s="33" t="s">
        <v>2953</v>
      </c>
      <c r="AB599" s="39" t="s">
        <v>25422</v>
      </c>
      <c r="AC599" s="29"/>
      <c r="AD599" s="29"/>
      <c r="AE599" s="29"/>
      <c r="AF599" s="137" t="s">
        <v>1347</v>
      </c>
      <c r="AG599" s="30">
        <f t="shared" si="91"/>
        <v>2</v>
      </c>
      <c r="AH599" s="31" t="str">
        <f t="shared" si="92"/>
        <v>KK-120066</v>
      </c>
      <c r="AI599" s="30">
        <v>5291000000</v>
      </c>
      <c r="AJ599" s="102">
        <f>IFERROR(VLOOKUP($C599,'分類(コード表)'!$A$3:$B$38,2,FALSE)*1000000000,0)+IFERROR(VLOOKUP($D599,'分類(コード表)'!$C$3:$D$293,2,FALSE)*1000000,0)+IFERROR(VLOOKUP($E599,'分類(コード表)'!$E$3:$F$353,2,FALSE)*1000,0)+IFERROR(VLOOKUP($F599,'分類(コード表)'!$G$3:$H$255,2,FALSE),0)</f>
        <v>5291000000</v>
      </c>
    </row>
    <row r="600" spans="1:36" s="30" customFormat="1" ht="27" customHeight="1" x14ac:dyDescent="0.15">
      <c r="A600" s="32" t="s">
        <v>149</v>
      </c>
      <c r="B600" s="33">
        <v>596</v>
      </c>
      <c r="C600" s="34" t="s">
        <v>12</v>
      </c>
      <c r="D600" s="34" t="s">
        <v>150</v>
      </c>
      <c r="E600" s="33"/>
      <c r="F600" s="33"/>
      <c r="G600" s="34" t="s">
        <v>25423</v>
      </c>
      <c r="H600" s="36" t="s">
        <v>2071</v>
      </c>
      <c r="I600" s="33">
        <v>118337</v>
      </c>
      <c r="J600" s="33">
        <v>81337</v>
      </c>
      <c r="K600" s="33" t="s">
        <v>2510</v>
      </c>
      <c r="L600" s="37">
        <f t="shared" si="90"/>
        <v>-0.45489752511157278</v>
      </c>
      <c r="M600" s="33"/>
      <c r="N600" s="33" t="s">
        <v>24776</v>
      </c>
      <c r="O600" s="33"/>
      <c r="P600" s="153" t="s">
        <v>7885</v>
      </c>
      <c r="Q600" s="33"/>
      <c r="R600" s="33"/>
      <c r="S600" s="33"/>
      <c r="T600" s="33" t="s">
        <v>2744</v>
      </c>
      <c r="U600" s="33" t="s">
        <v>2956</v>
      </c>
      <c r="V600" s="33" t="s">
        <v>2953</v>
      </c>
      <c r="W600" s="33" t="s">
        <v>2954</v>
      </c>
      <c r="X600" s="33" t="s">
        <v>2953</v>
      </c>
      <c r="Y600" s="33" t="s">
        <v>2953</v>
      </c>
      <c r="Z600" s="33" t="s">
        <v>2953</v>
      </c>
      <c r="AA600" s="33" t="s">
        <v>2953</v>
      </c>
      <c r="AB600" s="39" t="s">
        <v>25424</v>
      </c>
      <c r="AC600" s="29"/>
      <c r="AD600" s="29"/>
      <c r="AE600" s="29"/>
      <c r="AF600" s="137" t="s">
        <v>7885</v>
      </c>
      <c r="AG600" s="30">
        <f t="shared" si="91"/>
        <v>2</v>
      </c>
      <c r="AH600" s="31" t="str">
        <f t="shared" si="92"/>
        <v>KT-080031</v>
      </c>
      <c r="AI600" s="30">
        <v>5291000000</v>
      </c>
      <c r="AJ600" s="102">
        <f>IFERROR(VLOOKUP($C600,'分類(コード表)'!$A$3:$B$38,2,FALSE)*1000000000,0)+IFERROR(VLOOKUP($D600,'分類(コード表)'!$C$3:$D$293,2,FALSE)*1000000,0)+IFERROR(VLOOKUP($E600,'分類(コード表)'!$E$3:$F$353,2,FALSE)*1000,0)+IFERROR(VLOOKUP($F600,'分類(コード表)'!$G$3:$H$255,2,FALSE),0)</f>
        <v>5291000000</v>
      </c>
    </row>
    <row r="601" spans="1:36" s="30" customFormat="1" ht="27" customHeight="1" x14ac:dyDescent="0.15">
      <c r="A601" s="32" t="s">
        <v>149</v>
      </c>
      <c r="B601" s="33">
        <v>597</v>
      </c>
      <c r="C601" s="34" t="s">
        <v>12</v>
      </c>
      <c r="D601" s="34" t="s">
        <v>150</v>
      </c>
      <c r="E601" s="33"/>
      <c r="F601" s="33"/>
      <c r="G601" s="34" t="s">
        <v>25425</v>
      </c>
      <c r="H601" s="36" t="s">
        <v>2084</v>
      </c>
      <c r="I601" s="33">
        <v>900360</v>
      </c>
      <c r="J601" s="33">
        <v>340320</v>
      </c>
      <c r="K601" s="33" t="s">
        <v>2440</v>
      </c>
      <c r="L601" s="37">
        <f t="shared" si="90"/>
        <v>-1.6456276445698168</v>
      </c>
      <c r="M601" s="33"/>
      <c r="N601" s="33" t="s">
        <v>24776</v>
      </c>
      <c r="O601" s="33"/>
      <c r="P601" s="153" t="s">
        <v>7928</v>
      </c>
      <c r="Q601" s="33"/>
      <c r="R601" s="33"/>
      <c r="S601" s="33"/>
      <c r="T601" s="33" t="s">
        <v>2744</v>
      </c>
      <c r="U601" s="33" t="s">
        <v>2956</v>
      </c>
      <c r="V601" s="33" t="s">
        <v>2953</v>
      </c>
      <c r="W601" s="33" t="s">
        <v>2953</v>
      </c>
      <c r="X601" s="33" t="s">
        <v>2953</v>
      </c>
      <c r="Y601" s="33" t="s">
        <v>2953</v>
      </c>
      <c r="Z601" s="33" t="s">
        <v>2954</v>
      </c>
      <c r="AA601" s="33" t="s">
        <v>2953</v>
      </c>
      <c r="AB601" s="39" t="s">
        <v>25426</v>
      </c>
      <c r="AC601" s="29"/>
      <c r="AD601" s="29"/>
      <c r="AE601" s="29"/>
      <c r="AF601" s="137" t="s">
        <v>7928</v>
      </c>
      <c r="AG601" s="30">
        <f t="shared" si="91"/>
        <v>2</v>
      </c>
      <c r="AH601" s="31" t="str">
        <f t="shared" si="92"/>
        <v>KT-090042</v>
      </c>
      <c r="AI601" s="30">
        <v>5291000000</v>
      </c>
      <c r="AJ601" s="102">
        <f>IFERROR(VLOOKUP($C601,'分類(コード表)'!$A$3:$B$38,2,FALSE)*1000000000,0)+IFERROR(VLOOKUP($D601,'分類(コード表)'!$C$3:$D$293,2,FALSE)*1000000,0)+IFERROR(VLOOKUP($E601,'分類(コード表)'!$E$3:$F$353,2,FALSE)*1000,0)+IFERROR(VLOOKUP($F601,'分類(コード表)'!$G$3:$H$255,2,FALSE),0)</f>
        <v>5291000000</v>
      </c>
    </row>
    <row r="602" spans="1:36" s="30" customFormat="1" ht="27" customHeight="1" x14ac:dyDescent="0.15">
      <c r="A602" s="32" t="s">
        <v>149</v>
      </c>
      <c r="B602" s="33">
        <v>598</v>
      </c>
      <c r="C602" s="34" t="s">
        <v>12</v>
      </c>
      <c r="D602" s="34" t="s">
        <v>150</v>
      </c>
      <c r="E602" s="34"/>
      <c r="F602" s="34"/>
      <c r="G602" s="34" t="s">
        <v>25427</v>
      </c>
      <c r="H602" s="34" t="s">
        <v>2112</v>
      </c>
      <c r="I602" s="33">
        <v>8876000</v>
      </c>
      <c r="J602" s="33">
        <v>9475000</v>
      </c>
      <c r="K602" s="33" t="s">
        <v>2461</v>
      </c>
      <c r="L602" s="37">
        <f t="shared" si="90"/>
        <v>6.3218997361477625E-2</v>
      </c>
      <c r="M602" s="33"/>
      <c r="N602" s="33" t="s">
        <v>24776</v>
      </c>
      <c r="O602" s="33"/>
      <c r="P602" s="153" t="s">
        <v>23955</v>
      </c>
      <c r="Q602" s="33" t="s">
        <v>401</v>
      </c>
      <c r="R602" s="33"/>
      <c r="S602" s="33"/>
      <c r="T602" s="33" t="s">
        <v>2744</v>
      </c>
      <c r="U602" s="97" t="s">
        <v>2953</v>
      </c>
      <c r="V602" s="97" t="s">
        <v>2954</v>
      </c>
      <c r="W602" s="97" t="s">
        <v>2953</v>
      </c>
      <c r="X602" s="97" t="s">
        <v>2953</v>
      </c>
      <c r="Y602" s="97" t="s">
        <v>2954</v>
      </c>
      <c r="Z602" s="97" t="s">
        <v>2954</v>
      </c>
      <c r="AA602" s="97" t="s">
        <v>2954</v>
      </c>
      <c r="AB602" s="126" t="s">
        <v>25428</v>
      </c>
      <c r="AC602" s="29"/>
      <c r="AD602" s="29"/>
      <c r="AE602" s="29"/>
      <c r="AF602" s="137" t="s">
        <v>1378</v>
      </c>
      <c r="AG602" s="30">
        <f t="shared" si="91"/>
        <v>2</v>
      </c>
      <c r="AH602" s="31" t="str">
        <f t="shared" si="92"/>
        <v>KT-100042</v>
      </c>
      <c r="AI602" s="30">
        <v>5291000000</v>
      </c>
      <c r="AJ602" s="102">
        <f>IFERROR(VLOOKUP($C602,'分類(コード表)'!$A$3:$B$38,2,FALSE)*1000000000,0)+IFERROR(VLOOKUP($D602,'分類(コード表)'!$C$3:$D$293,2,FALSE)*1000000,0)+IFERROR(VLOOKUP($E602,'分類(コード表)'!$E$3:$F$353,2,FALSE)*1000,0)+IFERROR(VLOOKUP($F602,'分類(コード表)'!$G$3:$H$255,2,FALSE),0)</f>
        <v>5291000000</v>
      </c>
    </row>
    <row r="603" spans="1:36" s="30" customFormat="1" ht="27" customHeight="1" x14ac:dyDescent="0.15">
      <c r="A603" s="32" t="s">
        <v>149</v>
      </c>
      <c r="B603" s="33">
        <v>599</v>
      </c>
      <c r="C603" s="34" t="s">
        <v>12</v>
      </c>
      <c r="D603" s="34" t="s">
        <v>150</v>
      </c>
      <c r="E603" s="35"/>
      <c r="F603" s="33"/>
      <c r="G603" s="34" t="s">
        <v>25429</v>
      </c>
      <c r="H603" s="36" t="s">
        <v>2124</v>
      </c>
      <c r="I603" s="33">
        <v>593900</v>
      </c>
      <c r="J603" s="33">
        <v>252300</v>
      </c>
      <c r="K603" s="33" t="s">
        <v>2657</v>
      </c>
      <c r="L603" s="37">
        <f t="shared" si="90"/>
        <v>-1.3539437177962741</v>
      </c>
      <c r="M603" s="33"/>
      <c r="N603" s="33" t="s">
        <v>24776</v>
      </c>
      <c r="O603" s="33"/>
      <c r="P603" s="153" t="s">
        <v>23967</v>
      </c>
      <c r="Q603" s="33"/>
      <c r="R603" s="33"/>
      <c r="S603" s="33"/>
      <c r="T603" s="33" t="s">
        <v>2744</v>
      </c>
      <c r="U603" s="33" t="s">
        <v>2953</v>
      </c>
      <c r="V603" s="33" t="s">
        <v>2953</v>
      </c>
      <c r="W603" s="33" t="s">
        <v>2953</v>
      </c>
      <c r="X603" s="33" t="s">
        <v>2954</v>
      </c>
      <c r="Y603" s="33" t="s">
        <v>2954</v>
      </c>
      <c r="Z603" s="33" t="s">
        <v>2954</v>
      </c>
      <c r="AA603" s="33" t="s">
        <v>2953</v>
      </c>
      <c r="AB603" s="39" t="s">
        <v>25430</v>
      </c>
      <c r="AC603" s="29"/>
      <c r="AD603" s="29"/>
      <c r="AE603" s="29"/>
      <c r="AF603" s="137" t="s">
        <v>3306</v>
      </c>
      <c r="AG603" s="30">
        <f t="shared" si="91"/>
        <v>2</v>
      </c>
      <c r="AH603" s="31" t="str">
        <f t="shared" si="92"/>
        <v>KT-100078</v>
      </c>
      <c r="AI603" s="30">
        <v>5291000000</v>
      </c>
      <c r="AJ603" s="102">
        <f>IFERROR(VLOOKUP($C603,'分類(コード表)'!$A$3:$B$38,2,FALSE)*1000000000,0)+IFERROR(VLOOKUP($D603,'分類(コード表)'!$C$3:$D$293,2,FALSE)*1000000,0)+IFERROR(VLOOKUP($E603,'分類(コード表)'!$E$3:$F$353,2,FALSE)*1000,0)+IFERROR(VLOOKUP($F603,'分類(コード表)'!$G$3:$H$255,2,FALSE),0)</f>
        <v>5291000000</v>
      </c>
    </row>
    <row r="604" spans="1:36" s="30" customFormat="1" ht="27" customHeight="1" x14ac:dyDescent="0.15">
      <c r="A604" s="32" t="s">
        <v>149</v>
      </c>
      <c r="B604" s="33">
        <v>600</v>
      </c>
      <c r="C604" s="34" t="s">
        <v>12</v>
      </c>
      <c r="D604" s="34" t="s">
        <v>150</v>
      </c>
      <c r="E604" s="35"/>
      <c r="F604" s="33"/>
      <c r="G604" s="34" t="s">
        <v>25431</v>
      </c>
      <c r="H604" s="36" t="s">
        <v>2134</v>
      </c>
      <c r="I604" s="33">
        <v>1250000</v>
      </c>
      <c r="J604" s="33">
        <v>772300</v>
      </c>
      <c r="K604" s="33" t="s">
        <v>2661</v>
      </c>
      <c r="L604" s="37">
        <f t="shared" si="90"/>
        <v>-0.61854201735077052</v>
      </c>
      <c r="M604" s="33"/>
      <c r="N604" s="33" t="s">
        <v>24776</v>
      </c>
      <c r="O604" s="33"/>
      <c r="P604" s="153" t="s">
        <v>23977</v>
      </c>
      <c r="Q604" s="33"/>
      <c r="R604" s="33"/>
      <c r="S604" s="33"/>
      <c r="T604" s="33" t="s">
        <v>2744</v>
      </c>
      <c r="U604" s="33" t="s">
        <v>2956</v>
      </c>
      <c r="V604" s="33" t="s">
        <v>2953</v>
      </c>
      <c r="W604" s="33" t="s">
        <v>2954</v>
      </c>
      <c r="X604" s="33" t="s">
        <v>2953</v>
      </c>
      <c r="Y604" s="33" t="s">
        <v>2953</v>
      </c>
      <c r="Z604" s="33" t="s">
        <v>2954</v>
      </c>
      <c r="AA604" s="33" t="s">
        <v>2953</v>
      </c>
      <c r="AB604" s="39" t="s">
        <v>25432</v>
      </c>
      <c r="AC604" s="29"/>
      <c r="AD604" s="29"/>
      <c r="AE604" s="29"/>
      <c r="AF604" s="137" t="s">
        <v>1398</v>
      </c>
      <c r="AG604" s="30">
        <f t="shared" si="91"/>
        <v>2</v>
      </c>
      <c r="AH604" s="31" t="str">
        <f t="shared" si="92"/>
        <v>KT-100109</v>
      </c>
      <c r="AI604" s="30">
        <v>5291000000</v>
      </c>
      <c r="AJ604" s="102">
        <f>IFERROR(VLOOKUP($C604,'分類(コード表)'!$A$3:$B$38,2,FALSE)*1000000000,0)+IFERROR(VLOOKUP($D604,'分類(コード表)'!$C$3:$D$293,2,FALSE)*1000000,0)+IFERROR(VLOOKUP($E604,'分類(コード表)'!$E$3:$F$353,2,FALSE)*1000,0)+IFERROR(VLOOKUP($F604,'分類(コード表)'!$G$3:$H$255,2,FALSE),0)</f>
        <v>5291000000</v>
      </c>
    </row>
    <row r="605" spans="1:36" s="30" customFormat="1" ht="27" customHeight="1" x14ac:dyDescent="0.15">
      <c r="A605" s="32" t="s">
        <v>149</v>
      </c>
      <c r="B605" s="33">
        <v>601</v>
      </c>
      <c r="C605" s="34" t="s">
        <v>12</v>
      </c>
      <c r="D605" s="34" t="s">
        <v>150</v>
      </c>
      <c r="E605" s="35"/>
      <c r="F605" s="33"/>
      <c r="G605" s="34" t="s">
        <v>834</v>
      </c>
      <c r="H605" s="36" t="s">
        <v>2142</v>
      </c>
      <c r="I605" s="33">
        <v>1446584</v>
      </c>
      <c r="J605" s="33">
        <v>1058584</v>
      </c>
      <c r="K605" s="33" t="s">
        <v>2585</v>
      </c>
      <c r="L605" s="37">
        <f t="shared" si="90"/>
        <v>-0.36652736107857287</v>
      </c>
      <c r="M605" s="33"/>
      <c r="N605" s="33" t="s">
        <v>24776</v>
      </c>
      <c r="O605" s="33"/>
      <c r="P605" s="153" t="s">
        <v>32725</v>
      </c>
      <c r="Q605" s="33"/>
      <c r="R605" s="33"/>
      <c r="S605" s="33"/>
      <c r="T605" s="33" t="s">
        <v>2744</v>
      </c>
      <c r="U605" s="33" t="s">
        <v>2953</v>
      </c>
      <c r="V605" s="33" t="s">
        <v>2953</v>
      </c>
      <c r="W605" s="33" t="s">
        <v>2953</v>
      </c>
      <c r="X605" s="33" t="s">
        <v>2954</v>
      </c>
      <c r="Y605" s="33" t="s">
        <v>2953</v>
      </c>
      <c r="Z605" s="33" t="s">
        <v>2954</v>
      </c>
      <c r="AA605" s="33" t="s">
        <v>2953</v>
      </c>
      <c r="AB605" s="39" t="s">
        <v>25433</v>
      </c>
      <c r="AC605" s="29"/>
      <c r="AD605" s="29"/>
      <c r="AE605" s="29"/>
      <c r="AF605" s="137" t="s">
        <v>1406</v>
      </c>
      <c r="AG605" s="30">
        <f t="shared" si="91"/>
        <v>2</v>
      </c>
      <c r="AH605" s="31" t="str">
        <f t="shared" si="92"/>
        <v>KT-110024</v>
      </c>
      <c r="AI605" s="30">
        <v>5291000000</v>
      </c>
      <c r="AJ605" s="102">
        <f>IFERROR(VLOOKUP($C605,'分類(コード表)'!$A$3:$B$38,2,FALSE)*1000000000,0)+IFERROR(VLOOKUP($D605,'分類(コード表)'!$C$3:$D$293,2,FALSE)*1000000,0)+IFERROR(VLOOKUP($E605,'分類(コード表)'!$E$3:$F$353,2,FALSE)*1000,0)+IFERROR(VLOOKUP($F605,'分類(コード表)'!$G$3:$H$255,2,FALSE),0)</f>
        <v>5291000000</v>
      </c>
    </row>
    <row r="606" spans="1:36" s="30" customFormat="1" ht="27" customHeight="1" x14ac:dyDescent="0.15">
      <c r="A606" s="32" t="s">
        <v>149</v>
      </c>
      <c r="B606" s="33">
        <v>602</v>
      </c>
      <c r="C606" s="34" t="s">
        <v>12</v>
      </c>
      <c r="D606" s="34" t="s">
        <v>150</v>
      </c>
      <c r="E606" s="34"/>
      <c r="F606" s="34"/>
      <c r="G606" s="34" t="s">
        <v>842</v>
      </c>
      <c r="H606" s="34" t="s">
        <v>6</v>
      </c>
      <c r="I606" s="33">
        <v>1404795</v>
      </c>
      <c r="J606" s="33">
        <v>454795</v>
      </c>
      <c r="K606" s="33" t="s">
        <v>2602</v>
      </c>
      <c r="L606" s="37">
        <f t="shared" si="90"/>
        <v>-2.0888532195824494</v>
      </c>
      <c r="M606" s="33"/>
      <c r="N606" s="33" t="s">
        <v>24776</v>
      </c>
      <c r="O606" s="33"/>
      <c r="P606" s="153" t="s">
        <v>32755</v>
      </c>
      <c r="Q606" s="33"/>
      <c r="R606" s="33"/>
      <c r="S606" s="33"/>
      <c r="T606" s="33" t="s">
        <v>2744</v>
      </c>
      <c r="U606" s="97" t="s">
        <v>2953</v>
      </c>
      <c r="V606" s="97" t="s">
        <v>2953</v>
      </c>
      <c r="W606" s="97" t="s">
        <v>2953</v>
      </c>
      <c r="X606" s="97" t="s">
        <v>2954</v>
      </c>
      <c r="Y606" s="97" t="s">
        <v>2954</v>
      </c>
      <c r="Z606" s="97" t="s">
        <v>2954</v>
      </c>
      <c r="AA606" s="97" t="s">
        <v>2954</v>
      </c>
      <c r="AB606" s="126" t="s">
        <v>25434</v>
      </c>
      <c r="AC606" s="29"/>
      <c r="AD606" s="29"/>
      <c r="AE606" s="29"/>
      <c r="AF606" s="137" t="s">
        <v>3288</v>
      </c>
      <c r="AG606" s="30">
        <f t="shared" si="91"/>
        <v>2</v>
      </c>
      <c r="AH606" s="31" t="str">
        <f t="shared" si="92"/>
        <v>KT-110051</v>
      </c>
      <c r="AI606" s="30">
        <v>5291000000</v>
      </c>
      <c r="AJ606" s="102">
        <f>IFERROR(VLOOKUP($C606,'分類(コード表)'!$A$3:$B$38,2,FALSE)*1000000000,0)+IFERROR(VLOOKUP($D606,'分類(コード表)'!$C$3:$D$293,2,FALSE)*1000000,0)+IFERROR(VLOOKUP($E606,'分類(コード表)'!$E$3:$F$353,2,FALSE)*1000,0)+IFERROR(VLOOKUP($F606,'分類(コード表)'!$G$3:$H$255,2,FALSE),0)</f>
        <v>5291000000</v>
      </c>
    </row>
    <row r="607" spans="1:36" s="30" customFormat="1" ht="27" customHeight="1" x14ac:dyDescent="0.15">
      <c r="A607" s="32" t="s">
        <v>149</v>
      </c>
      <c r="B607" s="33">
        <v>603</v>
      </c>
      <c r="C607" s="34" t="s">
        <v>12</v>
      </c>
      <c r="D607" s="34" t="s">
        <v>150</v>
      </c>
      <c r="E607" s="34"/>
      <c r="F607" s="34"/>
      <c r="G607" s="34" t="s">
        <v>862</v>
      </c>
      <c r="H607" s="34" t="s">
        <v>2165</v>
      </c>
      <c r="I607" s="33">
        <v>403640</v>
      </c>
      <c r="J607" s="33">
        <v>403640</v>
      </c>
      <c r="K607" s="33" t="s">
        <v>2456</v>
      </c>
      <c r="L607" s="37">
        <f t="shared" si="90"/>
        <v>0</v>
      </c>
      <c r="M607" s="33"/>
      <c r="N607" s="33" t="s">
        <v>24776</v>
      </c>
      <c r="O607" s="33"/>
      <c r="P607" s="153" t="s">
        <v>1431</v>
      </c>
      <c r="Q607" s="33"/>
      <c r="R607" s="33"/>
      <c r="S607" s="33"/>
      <c r="T607" s="33" t="s">
        <v>2744</v>
      </c>
      <c r="U607" s="97" t="s">
        <v>2953</v>
      </c>
      <c r="V607" s="97" t="s">
        <v>2953</v>
      </c>
      <c r="W607" s="97" t="s">
        <v>2953</v>
      </c>
      <c r="X607" s="97" t="s">
        <v>2954</v>
      </c>
      <c r="Y607" s="97" t="s">
        <v>2953</v>
      </c>
      <c r="Z607" s="97" t="s">
        <v>2954</v>
      </c>
      <c r="AA607" s="97" t="s">
        <v>2953</v>
      </c>
      <c r="AB607" s="126" t="s">
        <v>25435</v>
      </c>
      <c r="AC607" s="29"/>
      <c r="AD607" s="29"/>
      <c r="AE607" s="29"/>
      <c r="AF607" s="137" t="s">
        <v>1431</v>
      </c>
      <c r="AG607" s="30">
        <f t="shared" si="91"/>
        <v>2</v>
      </c>
      <c r="AH607" s="31" t="str">
        <f t="shared" si="92"/>
        <v>KT-120030</v>
      </c>
      <c r="AI607" s="30">
        <v>5291000000</v>
      </c>
      <c r="AJ607" s="102">
        <f>IFERROR(VLOOKUP($C607,'分類(コード表)'!$A$3:$B$38,2,FALSE)*1000000000,0)+IFERROR(VLOOKUP($D607,'分類(コード表)'!$C$3:$D$293,2,FALSE)*1000000,0)+IFERROR(VLOOKUP($E607,'分類(コード表)'!$E$3:$F$353,2,FALSE)*1000,0)+IFERROR(VLOOKUP($F607,'分類(コード表)'!$G$3:$H$255,2,FALSE),0)</f>
        <v>5291000000</v>
      </c>
    </row>
    <row r="608" spans="1:36" s="30" customFormat="1" ht="27" customHeight="1" x14ac:dyDescent="0.15">
      <c r="A608" s="32" t="s">
        <v>149</v>
      </c>
      <c r="B608" s="33">
        <v>604</v>
      </c>
      <c r="C608" s="34" t="s">
        <v>12</v>
      </c>
      <c r="D608" s="34" t="s">
        <v>150</v>
      </c>
      <c r="E608" s="33"/>
      <c r="F608" s="33"/>
      <c r="G608" s="34" t="s">
        <v>868</v>
      </c>
      <c r="H608" s="36" t="s">
        <v>2171</v>
      </c>
      <c r="I608" s="33">
        <v>712000</v>
      </c>
      <c r="J608" s="33">
        <v>612000</v>
      </c>
      <c r="K608" s="33" t="s">
        <v>2440</v>
      </c>
      <c r="L608" s="37">
        <f t="shared" si="90"/>
        <v>-0.1633986928104576</v>
      </c>
      <c r="M608" s="33"/>
      <c r="N608" s="33" t="s">
        <v>24776</v>
      </c>
      <c r="O608" s="33"/>
      <c r="P608" s="153" t="s">
        <v>1436</v>
      </c>
      <c r="Q608" s="33"/>
      <c r="R608" s="33"/>
      <c r="S608" s="33"/>
      <c r="T608" s="33" t="s">
        <v>2744</v>
      </c>
      <c r="U608" s="33" t="s">
        <v>2953</v>
      </c>
      <c r="V608" s="33" t="s">
        <v>2953</v>
      </c>
      <c r="W608" s="33" t="s">
        <v>2953</v>
      </c>
      <c r="X608" s="33" t="s">
        <v>2954</v>
      </c>
      <c r="Y608" s="33" t="s">
        <v>2953</v>
      </c>
      <c r="Z608" s="33" t="s">
        <v>2954</v>
      </c>
      <c r="AA608" s="33" t="s">
        <v>2953</v>
      </c>
      <c r="AB608" s="39" t="s">
        <v>25436</v>
      </c>
      <c r="AC608" s="29"/>
      <c r="AD608" s="29"/>
      <c r="AE608" s="29"/>
      <c r="AF608" s="137" t="s">
        <v>1436</v>
      </c>
      <c r="AG608" s="30">
        <f t="shared" si="91"/>
        <v>2</v>
      </c>
      <c r="AH608" s="31" t="str">
        <f t="shared" si="92"/>
        <v>KT-120042</v>
      </c>
      <c r="AI608" s="30">
        <v>5291000000</v>
      </c>
      <c r="AJ608" s="102">
        <f>IFERROR(VLOOKUP($C608,'分類(コード表)'!$A$3:$B$38,2,FALSE)*1000000000,0)+IFERROR(VLOOKUP($D608,'分類(コード表)'!$C$3:$D$293,2,FALSE)*1000000,0)+IFERROR(VLOOKUP($E608,'分類(コード表)'!$E$3:$F$353,2,FALSE)*1000,0)+IFERROR(VLOOKUP($F608,'分類(コード表)'!$G$3:$H$255,2,FALSE),0)</f>
        <v>5291000000</v>
      </c>
    </row>
    <row r="609" spans="1:36" s="30" customFormat="1" ht="27" customHeight="1" x14ac:dyDescent="0.15">
      <c r="A609" s="32" t="s">
        <v>149</v>
      </c>
      <c r="B609" s="33">
        <v>605</v>
      </c>
      <c r="C609" s="34" t="s">
        <v>12</v>
      </c>
      <c r="D609" s="34" t="s">
        <v>150</v>
      </c>
      <c r="E609" s="33"/>
      <c r="F609" s="33"/>
      <c r="G609" s="34" t="s">
        <v>894</v>
      </c>
      <c r="H609" s="36" t="s">
        <v>2197</v>
      </c>
      <c r="I609" s="33">
        <v>425816</v>
      </c>
      <c r="J609" s="33">
        <v>655288</v>
      </c>
      <c r="K609" s="33" t="s">
        <v>2681</v>
      </c>
      <c r="L609" s="37">
        <f t="shared" si="90"/>
        <v>0.35018495684340323</v>
      </c>
      <c r="M609" s="33"/>
      <c r="N609" s="33" t="s">
        <v>24776</v>
      </c>
      <c r="O609" s="33"/>
      <c r="P609" s="153" t="s">
        <v>32891</v>
      </c>
      <c r="Q609" s="38"/>
      <c r="R609" s="33"/>
      <c r="S609" s="33"/>
      <c r="T609" s="33" t="s">
        <v>2744</v>
      </c>
      <c r="U609" s="33" t="s">
        <v>2954</v>
      </c>
      <c r="V609" s="33" t="s">
        <v>2954</v>
      </c>
      <c r="W609" s="33" t="s">
        <v>2953</v>
      </c>
      <c r="X609" s="33" t="s">
        <v>2953</v>
      </c>
      <c r="Y609" s="33" t="s">
        <v>2954</v>
      </c>
      <c r="Z609" s="33" t="s">
        <v>2954</v>
      </c>
      <c r="AA609" s="33" t="s">
        <v>2954</v>
      </c>
      <c r="AB609" s="39" t="s">
        <v>25437</v>
      </c>
      <c r="AC609" s="29"/>
      <c r="AD609" s="29"/>
      <c r="AE609" s="29"/>
      <c r="AF609" s="137" t="s">
        <v>1460</v>
      </c>
      <c r="AG609" s="30">
        <f t="shared" si="91"/>
        <v>2</v>
      </c>
      <c r="AH609" s="31" t="str">
        <f t="shared" si="92"/>
        <v>KT-120117</v>
      </c>
      <c r="AI609" s="30">
        <v>5291000000</v>
      </c>
      <c r="AJ609" s="102">
        <f>IFERROR(VLOOKUP($C609,'分類(コード表)'!$A$3:$B$38,2,FALSE)*1000000000,0)+IFERROR(VLOOKUP($D609,'分類(コード表)'!$C$3:$D$293,2,FALSE)*1000000,0)+IFERROR(VLOOKUP($E609,'分類(コード表)'!$E$3:$F$353,2,FALSE)*1000,0)+IFERROR(VLOOKUP($F609,'分類(コード表)'!$G$3:$H$255,2,FALSE),0)</f>
        <v>5291000000</v>
      </c>
    </row>
    <row r="610" spans="1:36" s="30" customFormat="1" ht="27" customHeight="1" x14ac:dyDescent="0.15">
      <c r="A610" s="32" t="s">
        <v>149</v>
      </c>
      <c r="B610" s="33">
        <v>606</v>
      </c>
      <c r="C610" s="34" t="s">
        <v>12</v>
      </c>
      <c r="D610" s="34" t="s">
        <v>150</v>
      </c>
      <c r="E610" s="33"/>
      <c r="F610" s="33"/>
      <c r="G610" s="34" t="s">
        <v>898</v>
      </c>
      <c r="H610" s="36" t="s">
        <v>2201</v>
      </c>
      <c r="I610" s="33">
        <v>1743</v>
      </c>
      <c r="J610" s="33">
        <v>2041</v>
      </c>
      <c r="K610" s="33" t="s">
        <v>2481</v>
      </c>
      <c r="L610" s="37">
        <f t="shared" si="90"/>
        <v>0.14600685938265556</v>
      </c>
      <c r="M610" s="33"/>
      <c r="N610" s="33" t="s">
        <v>24776</v>
      </c>
      <c r="O610" s="33"/>
      <c r="P610" s="153" t="s">
        <v>1463</v>
      </c>
      <c r="Q610" s="38"/>
      <c r="R610" s="33"/>
      <c r="S610" s="33"/>
      <c r="T610" s="33" t="s">
        <v>2744</v>
      </c>
      <c r="U610" s="33" t="s">
        <v>2953</v>
      </c>
      <c r="V610" s="33" t="s">
        <v>2953</v>
      </c>
      <c r="W610" s="33" t="s">
        <v>2953</v>
      </c>
      <c r="X610" s="33" t="s">
        <v>2953</v>
      </c>
      <c r="Y610" s="33" t="s">
        <v>2954</v>
      </c>
      <c r="Z610" s="33" t="s">
        <v>2954</v>
      </c>
      <c r="AA610" s="33" t="s">
        <v>2953</v>
      </c>
      <c r="AB610" s="39" t="s">
        <v>25438</v>
      </c>
      <c r="AC610" s="29"/>
      <c r="AD610" s="29"/>
      <c r="AE610" s="29"/>
      <c r="AF610" s="137" t="s">
        <v>1463</v>
      </c>
      <c r="AG610" s="30">
        <f t="shared" si="91"/>
        <v>2</v>
      </c>
      <c r="AH610" s="31" t="str">
        <f t="shared" si="92"/>
        <v>KT-120128</v>
      </c>
      <c r="AI610" s="30">
        <v>5291000000</v>
      </c>
      <c r="AJ610" s="102">
        <f>IFERROR(VLOOKUP($C610,'分類(コード表)'!$A$3:$B$38,2,FALSE)*1000000000,0)+IFERROR(VLOOKUP($D610,'分類(コード表)'!$C$3:$D$293,2,FALSE)*1000000,0)+IFERROR(VLOOKUP($E610,'分類(コード表)'!$E$3:$F$353,2,FALSE)*1000,0)+IFERROR(VLOOKUP($F610,'分類(コード表)'!$G$3:$H$255,2,FALSE),0)</f>
        <v>5291000000</v>
      </c>
    </row>
    <row r="611" spans="1:36" s="30" customFormat="1" ht="27" customHeight="1" x14ac:dyDescent="0.15">
      <c r="A611" s="32" t="s">
        <v>149</v>
      </c>
      <c r="B611" s="33">
        <v>607</v>
      </c>
      <c r="C611" s="34" t="s">
        <v>12</v>
      </c>
      <c r="D611" s="34" t="s">
        <v>150</v>
      </c>
      <c r="E611" s="33"/>
      <c r="F611" s="33"/>
      <c r="G611" s="34" t="s">
        <v>908</v>
      </c>
      <c r="H611" s="36" t="s">
        <v>2211</v>
      </c>
      <c r="I611" s="33">
        <v>42000</v>
      </c>
      <c r="J611" s="33">
        <v>86084</v>
      </c>
      <c r="K611" s="33" t="s">
        <v>2461</v>
      </c>
      <c r="L611" s="37">
        <f t="shared" si="90"/>
        <v>0.51210445611263422</v>
      </c>
      <c r="M611" s="33"/>
      <c r="N611" s="33" t="s">
        <v>24776</v>
      </c>
      <c r="O611" s="33"/>
      <c r="P611" s="153" t="s">
        <v>1472</v>
      </c>
      <c r="Q611" s="33"/>
      <c r="R611" s="33"/>
      <c r="S611" s="33"/>
      <c r="T611" s="33" t="s">
        <v>2744</v>
      </c>
      <c r="U611" s="33" t="s">
        <v>2954</v>
      </c>
      <c r="V611" s="33" t="s">
        <v>2953</v>
      </c>
      <c r="W611" s="33" t="s">
        <v>2953</v>
      </c>
      <c r="X611" s="33" t="s">
        <v>2953</v>
      </c>
      <c r="Y611" s="33" t="s">
        <v>2954</v>
      </c>
      <c r="Z611" s="33" t="s">
        <v>2954</v>
      </c>
      <c r="AA611" s="33" t="s">
        <v>2954</v>
      </c>
      <c r="AB611" s="39" t="s">
        <v>25439</v>
      </c>
      <c r="AC611" s="29"/>
      <c r="AD611" s="29"/>
      <c r="AE611" s="29"/>
      <c r="AF611" s="137" t="s">
        <v>1472</v>
      </c>
      <c r="AG611" s="30">
        <f t="shared" si="91"/>
        <v>2</v>
      </c>
      <c r="AH611" s="31" t="str">
        <f t="shared" si="92"/>
        <v>KT-130025</v>
      </c>
      <c r="AI611" s="30">
        <v>5291000000</v>
      </c>
      <c r="AJ611" s="102">
        <f>IFERROR(VLOOKUP($C611,'分類(コード表)'!$A$3:$B$38,2,FALSE)*1000000000,0)+IFERROR(VLOOKUP($D611,'分類(コード表)'!$C$3:$D$293,2,FALSE)*1000000,0)+IFERROR(VLOOKUP($E611,'分類(コード表)'!$E$3:$F$353,2,FALSE)*1000,0)+IFERROR(VLOOKUP($F611,'分類(コード表)'!$G$3:$H$255,2,FALSE),0)</f>
        <v>5291000000</v>
      </c>
    </row>
    <row r="612" spans="1:36" s="30" customFormat="1" ht="27" customHeight="1" x14ac:dyDescent="0.15">
      <c r="A612" s="32" t="s">
        <v>149</v>
      </c>
      <c r="B612" s="33">
        <v>608</v>
      </c>
      <c r="C612" s="34" t="s">
        <v>12</v>
      </c>
      <c r="D612" s="34" t="s">
        <v>150</v>
      </c>
      <c r="E612" s="33"/>
      <c r="F612" s="33"/>
      <c r="G612" s="34" t="s">
        <v>914</v>
      </c>
      <c r="H612" s="36" t="s">
        <v>2219</v>
      </c>
      <c r="I612" s="33">
        <v>186919</v>
      </c>
      <c r="J612" s="33">
        <v>211449</v>
      </c>
      <c r="K612" s="33" t="s">
        <v>2461</v>
      </c>
      <c r="L612" s="37">
        <f t="shared" si="90"/>
        <v>0.1160090612866459</v>
      </c>
      <c r="M612" s="33"/>
      <c r="N612" s="33" t="s">
        <v>24776</v>
      </c>
      <c r="O612" s="33"/>
      <c r="P612" s="153" t="s">
        <v>1477</v>
      </c>
      <c r="Q612" s="33"/>
      <c r="R612" s="33"/>
      <c r="S612" s="33"/>
      <c r="T612" s="33" t="s">
        <v>2744</v>
      </c>
      <c r="U612" s="97" t="s">
        <v>2954</v>
      </c>
      <c r="V612" s="33" t="s">
        <v>2953</v>
      </c>
      <c r="W612" s="33" t="s">
        <v>2953</v>
      </c>
      <c r="X612" s="33" t="s">
        <v>2953</v>
      </c>
      <c r="Y612" s="33" t="s">
        <v>2954</v>
      </c>
      <c r="Z612" s="33" t="s">
        <v>2954</v>
      </c>
      <c r="AA612" s="33" t="s">
        <v>2953</v>
      </c>
      <c r="AB612" s="39" t="s">
        <v>25440</v>
      </c>
      <c r="AC612" s="29"/>
      <c r="AD612" s="29"/>
      <c r="AE612" s="29"/>
      <c r="AF612" s="137" t="s">
        <v>1477</v>
      </c>
      <c r="AG612" s="30">
        <f t="shared" si="91"/>
        <v>2</v>
      </c>
      <c r="AH612" s="31" t="str">
        <f t="shared" si="92"/>
        <v>KT-130052</v>
      </c>
      <c r="AI612" s="30">
        <v>5291000000</v>
      </c>
      <c r="AJ612" s="102">
        <f>IFERROR(VLOOKUP($C612,'分類(コード表)'!$A$3:$B$38,2,FALSE)*1000000000,0)+IFERROR(VLOOKUP($D612,'分類(コード表)'!$C$3:$D$293,2,FALSE)*1000000,0)+IFERROR(VLOOKUP($E612,'分類(コード表)'!$E$3:$F$353,2,FALSE)*1000,0)+IFERROR(VLOOKUP($F612,'分類(コード表)'!$G$3:$H$255,2,FALSE),0)</f>
        <v>5291000000</v>
      </c>
    </row>
    <row r="613" spans="1:36" s="30" customFormat="1" ht="27" customHeight="1" x14ac:dyDescent="0.15">
      <c r="A613" s="32" t="s">
        <v>149</v>
      </c>
      <c r="B613" s="33">
        <v>609</v>
      </c>
      <c r="C613" s="34" t="s">
        <v>12</v>
      </c>
      <c r="D613" s="34" t="s">
        <v>150</v>
      </c>
      <c r="E613" s="33"/>
      <c r="F613" s="33"/>
      <c r="G613" s="34" t="s">
        <v>927</v>
      </c>
      <c r="H613" s="36" t="s">
        <v>2232</v>
      </c>
      <c r="I613" s="33">
        <v>129000</v>
      </c>
      <c r="J613" s="33">
        <v>178990</v>
      </c>
      <c r="K613" s="33" t="s">
        <v>2463</v>
      </c>
      <c r="L613" s="37">
        <f t="shared" si="90"/>
        <v>0.27928934577350695</v>
      </c>
      <c r="M613" s="33"/>
      <c r="N613" s="33" t="s">
        <v>24776</v>
      </c>
      <c r="O613" s="33"/>
      <c r="P613" s="153" t="s">
        <v>1491</v>
      </c>
      <c r="Q613" s="33"/>
      <c r="R613" s="33"/>
      <c r="S613" s="33"/>
      <c r="T613" s="33" t="s">
        <v>2744</v>
      </c>
      <c r="U613" s="33" t="s">
        <v>2954</v>
      </c>
      <c r="V613" s="33" t="s">
        <v>2953</v>
      </c>
      <c r="W613" s="33" t="s">
        <v>2953</v>
      </c>
      <c r="X613" s="33" t="s">
        <v>2953</v>
      </c>
      <c r="Y613" s="33" t="s">
        <v>2953</v>
      </c>
      <c r="Z613" s="33" t="s">
        <v>2953</v>
      </c>
      <c r="AA613" s="33" t="s">
        <v>2953</v>
      </c>
      <c r="AB613" s="39" t="s">
        <v>25441</v>
      </c>
      <c r="AC613" s="29"/>
      <c r="AD613" s="29"/>
      <c r="AE613" s="29"/>
      <c r="AF613" s="137" t="s">
        <v>1491</v>
      </c>
      <c r="AG613" s="30">
        <f t="shared" si="91"/>
        <v>2</v>
      </c>
      <c r="AH613" s="31" t="str">
        <f t="shared" si="92"/>
        <v>KT-130107</v>
      </c>
      <c r="AI613" s="30">
        <v>5291000000</v>
      </c>
      <c r="AJ613" s="102">
        <f>IFERROR(VLOOKUP($C613,'分類(コード表)'!$A$3:$B$38,2,FALSE)*1000000000,0)+IFERROR(VLOOKUP($D613,'分類(コード表)'!$C$3:$D$293,2,FALSE)*1000000,0)+IFERROR(VLOOKUP($E613,'分類(コード表)'!$E$3:$F$353,2,FALSE)*1000,0)+IFERROR(VLOOKUP($F613,'分類(コード表)'!$G$3:$H$255,2,FALSE),0)</f>
        <v>5291000000</v>
      </c>
    </row>
    <row r="614" spans="1:36" s="30" customFormat="1" ht="27" customHeight="1" x14ac:dyDescent="0.15">
      <c r="A614" s="32" t="s">
        <v>149</v>
      </c>
      <c r="B614" s="33">
        <v>610</v>
      </c>
      <c r="C614" s="34" t="s">
        <v>12</v>
      </c>
      <c r="D614" s="34" t="s">
        <v>150</v>
      </c>
      <c r="E614" s="34"/>
      <c r="F614" s="34"/>
      <c r="G614" s="34" t="s">
        <v>950</v>
      </c>
      <c r="H614" s="34" t="s">
        <v>2252</v>
      </c>
      <c r="I614" s="33">
        <v>998900</v>
      </c>
      <c r="J614" s="33">
        <v>1340144</v>
      </c>
      <c r="K614" s="33" t="s">
        <v>2657</v>
      </c>
      <c r="L614" s="37">
        <f t="shared" si="90"/>
        <v>0.25463233801740703</v>
      </c>
      <c r="M614" s="33"/>
      <c r="N614" s="33" t="s">
        <v>24776</v>
      </c>
      <c r="O614" s="33"/>
      <c r="P614" s="153" t="s">
        <v>3110</v>
      </c>
      <c r="Q614" s="33"/>
      <c r="R614" s="33"/>
      <c r="S614" s="33"/>
      <c r="T614" s="33" t="s">
        <v>2744</v>
      </c>
      <c r="U614" s="97" t="s">
        <v>2954</v>
      </c>
      <c r="V614" s="97" t="s">
        <v>2953</v>
      </c>
      <c r="W614" s="97" t="s">
        <v>2953</v>
      </c>
      <c r="X614" s="97" t="s">
        <v>2954</v>
      </c>
      <c r="Y614" s="97" t="s">
        <v>2953</v>
      </c>
      <c r="Z614" s="97" t="s">
        <v>2954</v>
      </c>
      <c r="AA614" s="97" t="s">
        <v>2954</v>
      </c>
      <c r="AB614" s="126" t="s">
        <v>25442</v>
      </c>
      <c r="AC614" s="29"/>
      <c r="AD614" s="29"/>
      <c r="AE614" s="29"/>
      <c r="AF614" s="137" t="s">
        <v>3110</v>
      </c>
      <c r="AG614" s="30">
        <f t="shared" si="91"/>
        <v>2</v>
      </c>
      <c r="AH614" s="31" t="str">
        <f t="shared" si="92"/>
        <v>KT-150084</v>
      </c>
      <c r="AI614" s="30">
        <v>5291000000</v>
      </c>
      <c r="AJ614" s="102">
        <f>IFERROR(VLOOKUP($C614,'分類(コード表)'!$A$3:$B$38,2,FALSE)*1000000000,0)+IFERROR(VLOOKUP($D614,'分類(コード表)'!$C$3:$D$293,2,FALSE)*1000000,0)+IFERROR(VLOOKUP($E614,'分類(コード表)'!$E$3:$F$353,2,FALSE)*1000,0)+IFERROR(VLOOKUP($F614,'分類(コード表)'!$G$3:$H$255,2,FALSE),0)</f>
        <v>5291000000</v>
      </c>
    </row>
    <row r="615" spans="1:36" s="30" customFormat="1" ht="27" customHeight="1" x14ac:dyDescent="0.15">
      <c r="A615" s="32" t="s">
        <v>149</v>
      </c>
      <c r="B615" s="33">
        <v>611</v>
      </c>
      <c r="C615" s="34" t="s">
        <v>12</v>
      </c>
      <c r="D615" s="34" t="s">
        <v>150</v>
      </c>
      <c r="E615" s="33"/>
      <c r="F615" s="33"/>
      <c r="G615" s="34" t="s">
        <v>954</v>
      </c>
      <c r="H615" s="36" t="s">
        <v>2256</v>
      </c>
      <c r="I615" s="33">
        <v>38152</v>
      </c>
      <c r="J615" s="33">
        <v>34152</v>
      </c>
      <c r="K615" s="33" t="s">
        <v>2461</v>
      </c>
      <c r="L615" s="37">
        <f t="shared" si="90"/>
        <v>-0.11712344811431241</v>
      </c>
      <c r="M615" s="33"/>
      <c r="N615" s="33" t="s">
        <v>24776</v>
      </c>
      <c r="O615" s="33"/>
      <c r="P615" s="153" t="s">
        <v>22500</v>
      </c>
      <c r="Q615" s="33"/>
      <c r="R615" s="33"/>
      <c r="S615" s="33"/>
      <c r="T615" s="33" t="s">
        <v>2744</v>
      </c>
      <c r="U615" s="33" t="s">
        <v>2953</v>
      </c>
      <c r="V615" s="33" t="s">
        <v>2953</v>
      </c>
      <c r="W615" s="33" t="s">
        <v>2954</v>
      </c>
      <c r="X615" s="33" t="s">
        <v>2954</v>
      </c>
      <c r="Y615" s="33" t="s">
        <v>2954</v>
      </c>
      <c r="Z615" s="33" t="s">
        <v>2953</v>
      </c>
      <c r="AA615" s="33" t="s">
        <v>2953</v>
      </c>
      <c r="AB615" s="39" t="s">
        <v>25443</v>
      </c>
      <c r="AC615" s="29"/>
      <c r="AD615" s="29"/>
      <c r="AE615" s="29"/>
      <c r="AF615" s="137" t="s">
        <v>3084</v>
      </c>
      <c r="AG615" s="30">
        <f t="shared" si="91"/>
        <v>2</v>
      </c>
      <c r="AH615" s="31" t="str">
        <f t="shared" si="92"/>
        <v>KT-160013</v>
      </c>
      <c r="AI615" s="30">
        <v>5291000000</v>
      </c>
      <c r="AJ615" s="102">
        <f>IFERROR(VLOOKUP($C615,'分類(コード表)'!$A$3:$B$38,2,FALSE)*1000000000,0)+IFERROR(VLOOKUP($D615,'分類(コード表)'!$C$3:$D$293,2,FALSE)*1000000,0)+IFERROR(VLOOKUP($E615,'分類(コード表)'!$E$3:$F$353,2,FALSE)*1000,0)+IFERROR(VLOOKUP($F615,'分類(コード表)'!$G$3:$H$255,2,FALSE),0)</f>
        <v>5291000000</v>
      </c>
    </row>
    <row r="616" spans="1:36" s="30" customFormat="1" ht="27" customHeight="1" x14ac:dyDescent="0.15">
      <c r="A616" s="32" t="s">
        <v>149</v>
      </c>
      <c r="B616" s="33">
        <v>612</v>
      </c>
      <c r="C616" s="34" t="s">
        <v>12</v>
      </c>
      <c r="D616" s="34" t="s">
        <v>150</v>
      </c>
      <c r="E616" s="33"/>
      <c r="F616" s="33"/>
      <c r="G616" s="34" t="s">
        <v>25444</v>
      </c>
      <c r="H616" s="36" t="s">
        <v>2288</v>
      </c>
      <c r="I616" s="33">
        <v>145000</v>
      </c>
      <c r="J616" s="33">
        <v>97000</v>
      </c>
      <c r="K616" s="33" t="s">
        <v>2451</v>
      </c>
      <c r="L616" s="37">
        <f t="shared" si="90"/>
        <v>-0.49484536082474229</v>
      </c>
      <c r="M616" s="33"/>
      <c r="N616" s="33" t="s">
        <v>24776</v>
      </c>
      <c r="O616" s="33"/>
      <c r="P616" s="153" t="s">
        <v>24270</v>
      </c>
      <c r="Q616" s="33"/>
      <c r="R616" s="33"/>
      <c r="S616" s="33"/>
      <c r="T616" s="33" t="s">
        <v>2744</v>
      </c>
      <c r="U616" s="33" t="s">
        <v>2956</v>
      </c>
      <c r="V616" s="33" t="s">
        <v>2953</v>
      </c>
      <c r="W616" s="33" t="s">
        <v>2953</v>
      </c>
      <c r="X616" s="33" t="s">
        <v>2953</v>
      </c>
      <c r="Y616" s="33" t="s">
        <v>2953</v>
      </c>
      <c r="Z616" s="33" t="s">
        <v>2953</v>
      </c>
      <c r="AA616" s="33" t="s">
        <v>2953</v>
      </c>
      <c r="AB616" s="39" t="s">
        <v>25445</v>
      </c>
      <c r="AC616" s="29"/>
      <c r="AD616" s="29"/>
      <c r="AE616" s="29"/>
      <c r="AF616" s="137" t="s">
        <v>1528</v>
      </c>
      <c r="AG616" s="30">
        <f t="shared" si="91"/>
        <v>2</v>
      </c>
      <c r="AH616" s="31" t="str">
        <f t="shared" si="92"/>
        <v>QS-100025</v>
      </c>
      <c r="AI616" s="30">
        <v>5291000000</v>
      </c>
      <c r="AJ616" s="102">
        <f>IFERROR(VLOOKUP($C616,'分類(コード表)'!$A$3:$B$38,2,FALSE)*1000000000,0)+IFERROR(VLOOKUP($D616,'分類(コード表)'!$C$3:$D$293,2,FALSE)*1000000,0)+IFERROR(VLOOKUP($E616,'分類(コード表)'!$E$3:$F$353,2,FALSE)*1000,0)+IFERROR(VLOOKUP($F616,'分類(コード表)'!$G$3:$H$255,2,FALSE),0)</f>
        <v>5291000000</v>
      </c>
    </row>
    <row r="617" spans="1:36" s="30" customFormat="1" ht="27" customHeight="1" x14ac:dyDescent="0.15">
      <c r="A617" s="32" t="s">
        <v>149</v>
      </c>
      <c r="B617" s="33">
        <v>613</v>
      </c>
      <c r="C617" s="34" t="s">
        <v>12</v>
      </c>
      <c r="D617" s="34" t="s">
        <v>150</v>
      </c>
      <c r="E617" s="35"/>
      <c r="F617" s="33"/>
      <c r="G617" s="34" t="s">
        <v>981</v>
      </c>
      <c r="H617" s="36" t="s">
        <v>2305</v>
      </c>
      <c r="I617" s="33">
        <v>678500</v>
      </c>
      <c r="J617" s="33">
        <v>752300</v>
      </c>
      <c r="K617" s="33" t="s">
        <v>2550</v>
      </c>
      <c r="L617" s="37">
        <f t="shared" si="90"/>
        <v>9.8099162568124454E-2</v>
      </c>
      <c r="M617" s="33"/>
      <c r="N617" s="33" t="s">
        <v>24776</v>
      </c>
      <c r="O617" s="33"/>
      <c r="P617" s="153" t="s">
        <v>35621</v>
      </c>
      <c r="Q617" s="33"/>
      <c r="R617" s="33"/>
      <c r="S617" s="33"/>
      <c r="T617" s="33" t="s">
        <v>2744</v>
      </c>
      <c r="U617" s="33" t="s">
        <v>2953</v>
      </c>
      <c r="V617" s="33" t="s">
        <v>2953</v>
      </c>
      <c r="W617" s="33" t="s">
        <v>2953</v>
      </c>
      <c r="X617" s="33" t="s">
        <v>2954</v>
      </c>
      <c r="Y617" s="33" t="s">
        <v>2953</v>
      </c>
      <c r="Z617" s="33" t="s">
        <v>2954</v>
      </c>
      <c r="AA617" s="33" t="s">
        <v>2953</v>
      </c>
      <c r="AB617" s="39" t="s">
        <v>25446</v>
      </c>
      <c r="AC617" s="29"/>
      <c r="AD617" s="29"/>
      <c r="AE617" s="29"/>
      <c r="AF617" s="137" t="s">
        <v>1543</v>
      </c>
      <c r="AG617" s="30">
        <f t="shared" si="91"/>
        <v>2</v>
      </c>
      <c r="AH617" s="31" t="str">
        <f t="shared" si="92"/>
        <v>QS-110028</v>
      </c>
      <c r="AI617" s="30">
        <v>5291000000</v>
      </c>
      <c r="AJ617" s="102">
        <f>IFERROR(VLOOKUP($C617,'分類(コード表)'!$A$3:$B$38,2,FALSE)*1000000000,0)+IFERROR(VLOOKUP($D617,'分類(コード表)'!$C$3:$D$293,2,FALSE)*1000000,0)+IFERROR(VLOOKUP($E617,'分類(コード表)'!$E$3:$F$353,2,FALSE)*1000,0)+IFERROR(VLOOKUP($F617,'分類(コード表)'!$G$3:$H$255,2,FALSE),0)</f>
        <v>5291000000</v>
      </c>
    </row>
    <row r="618" spans="1:36" s="30" customFormat="1" ht="27" customHeight="1" x14ac:dyDescent="0.15">
      <c r="A618" s="32" t="s">
        <v>149</v>
      </c>
      <c r="B618" s="33">
        <v>614</v>
      </c>
      <c r="C618" s="34" t="s">
        <v>12</v>
      </c>
      <c r="D618" s="34" t="s">
        <v>150</v>
      </c>
      <c r="E618" s="35"/>
      <c r="F618" s="33"/>
      <c r="G618" s="34" t="s">
        <v>1003</v>
      </c>
      <c r="H618" s="36" t="s">
        <v>2326</v>
      </c>
      <c r="I618" s="33">
        <v>48000</v>
      </c>
      <c r="J618" s="33">
        <v>17000</v>
      </c>
      <c r="K618" s="33" t="s">
        <v>2502</v>
      </c>
      <c r="L618" s="37">
        <f t="shared" si="90"/>
        <v>-1.8235294117647061</v>
      </c>
      <c r="M618" s="33"/>
      <c r="N618" s="33" t="s">
        <v>24776</v>
      </c>
      <c r="O618" s="33"/>
      <c r="P618" s="153" t="s">
        <v>1561</v>
      </c>
      <c r="Q618" s="38"/>
      <c r="R618" s="33"/>
      <c r="S618" s="33"/>
      <c r="T618" s="33" t="s">
        <v>2744</v>
      </c>
      <c r="U618" s="33" t="s">
        <v>2956</v>
      </c>
      <c r="V618" s="33" t="s">
        <v>2953</v>
      </c>
      <c r="W618" s="33" t="s">
        <v>2954</v>
      </c>
      <c r="X618" s="33" t="s">
        <v>2954</v>
      </c>
      <c r="Y618" s="33" t="s">
        <v>2953</v>
      </c>
      <c r="Z618" s="33" t="s">
        <v>2954</v>
      </c>
      <c r="AA618" s="33" t="s">
        <v>2953</v>
      </c>
      <c r="AB618" s="39" t="s">
        <v>25447</v>
      </c>
      <c r="AC618" s="29"/>
      <c r="AD618" s="29"/>
      <c r="AE618" s="29"/>
      <c r="AF618" s="137" t="s">
        <v>1561</v>
      </c>
      <c r="AG618" s="30">
        <f t="shared" si="91"/>
        <v>2</v>
      </c>
      <c r="AH618" s="31" t="str">
        <f t="shared" si="92"/>
        <v>QS-130020</v>
      </c>
      <c r="AI618" s="30">
        <v>5291000000</v>
      </c>
      <c r="AJ618" s="102">
        <f>IFERROR(VLOOKUP($C618,'分類(コード表)'!$A$3:$B$38,2,FALSE)*1000000000,0)+IFERROR(VLOOKUP($D618,'分類(コード表)'!$C$3:$D$293,2,FALSE)*1000000,0)+IFERROR(VLOOKUP($E618,'分類(コード表)'!$E$3:$F$353,2,FALSE)*1000,0)+IFERROR(VLOOKUP($F618,'分類(コード表)'!$G$3:$H$255,2,FALSE),0)</f>
        <v>5291000000</v>
      </c>
    </row>
    <row r="619" spans="1:36" s="30" customFormat="1" ht="27" customHeight="1" x14ac:dyDescent="0.15">
      <c r="A619" s="32" t="s">
        <v>149</v>
      </c>
      <c r="B619" s="33">
        <v>615</v>
      </c>
      <c r="C619" s="34" t="s">
        <v>12</v>
      </c>
      <c r="D619" s="34" t="s">
        <v>150</v>
      </c>
      <c r="E619" s="35"/>
      <c r="F619" s="33"/>
      <c r="G619" s="34" t="s">
        <v>25448</v>
      </c>
      <c r="H619" s="36" t="s">
        <v>2375</v>
      </c>
      <c r="I619" s="33">
        <v>370000</v>
      </c>
      <c r="J619" s="33">
        <v>486200</v>
      </c>
      <c r="K619" s="33" t="s">
        <v>2461</v>
      </c>
      <c r="L619" s="37">
        <f t="shared" si="90"/>
        <v>0.23899629781982723</v>
      </c>
      <c r="M619" s="33"/>
      <c r="N619" s="33" t="s">
        <v>24776</v>
      </c>
      <c r="O619" s="33"/>
      <c r="P619" s="153" t="s">
        <v>24420</v>
      </c>
      <c r="Q619" s="38"/>
      <c r="R619" s="33"/>
      <c r="S619" s="33"/>
      <c r="T619" s="33" t="s">
        <v>2744</v>
      </c>
      <c r="U619" s="33" t="s">
        <v>2954</v>
      </c>
      <c r="V619" s="33" t="s">
        <v>2953</v>
      </c>
      <c r="W619" s="33" t="s">
        <v>2953</v>
      </c>
      <c r="X619" s="33" t="s">
        <v>2953</v>
      </c>
      <c r="Y619" s="33" t="s">
        <v>2954</v>
      </c>
      <c r="Z619" s="33" t="s">
        <v>2954</v>
      </c>
      <c r="AA619" s="33" t="s">
        <v>2953</v>
      </c>
      <c r="AB619" s="39" t="s">
        <v>25449</v>
      </c>
      <c r="AC619" s="29"/>
      <c r="AD619" s="29"/>
      <c r="AE619" s="29"/>
      <c r="AF619" s="137" t="s">
        <v>1593</v>
      </c>
      <c r="AG619" s="30">
        <f t="shared" si="91"/>
        <v>2</v>
      </c>
      <c r="AH619" s="31" t="str">
        <f t="shared" si="92"/>
        <v>TH-100012</v>
      </c>
      <c r="AI619" s="30">
        <v>5291000000</v>
      </c>
      <c r="AJ619" s="102">
        <f>IFERROR(VLOOKUP($C619,'分類(コード表)'!$A$3:$B$38,2,FALSE)*1000000000,0)+IFERROR(VLOOKUP($D619,'分類(コード表)'!$C$3:$D$293,2,FALSE)*1000000,0)+IFERROR(VLOOKUP($E619,'分類(コード表)'!$E$3:$F$353,2,FALSE)*1000,0)+IFERROR(VLOOKUP($F619,'分類(コード表)'!$G$3:$H$255,2,FALSE),0)</f>
        <v>5291000000</v>
      </c>
    </row>
    <row r="620" spans="1:36" s="30" customFormat="1" ht="27" customHeight="1" x14ac:dyDescent="0.15">
      <c r="A620" s="32" t="s">
        <v>149</v>
      </c>
      <c r="B620" s="33">
        <v>616</v>
      </c>
      <c r="C620" s="34" t="s">
        <v>12</v>
      </c>
      <c r="D620" s="34" t="s">
        <v>150</v>
      </c>
      <c r="E620" s="33"/>
      <c r="F620" s="33"/>
      <c r="G620" s="34" t="s">
        <v>25450</v>
      </c>
      <c r="H620" s="36" t="s">
        <v>2376</v>
      </c>
      <c r="I620" s="33">
        <v>26400</v>
      </c>
      <c r="J620" s="33">
        <v>46800</v>
      </c>
      <c r="K620" s="33" t="s">
        <v>2434</v>
      </c>
      <c r="L620" s="37">
        <f t="shared" si="90"/>
        <v>0.4358974358974359</v>
      </c>
      <c r="M620" s="33"/>
      <c r="N620" s="33" t="s">
        <v>24776</v>
      </c>
      <c r="O620" s="33"/>
      <c r="P620" s="153" t="s">
        <v>24421</v>
      </c>
      <c r="Q620" s="33"/>
      <c r="R620" s="33"/>
      <c r="S620" s="33"/>
      <c r="T620" s="33" t="s">
        <v>2744</v>
      </c>
      <c r="U620" s="33" t="s">
        <v>2954</v>
      </c>
      <c r="V620" s="33" t="s">
        <v>2954</v>
      </c>
      <c r="W620" s="33" t="s">
        <v>2953</v>
      </c>
      <c r="X620" s="33" t="s">
        <v>2953</v>
      </c>
      <c r="Y620" s="33" t="s">
        <v>2954</v>
      </c>
      <c r="Z620" s="33" t="s">
        <v>2953</v>
      </c>
      <c r="AA620" s="33" t="s">
        <v>2954</v>
      </c>
      <c r="AB620" s="39" t="s">
        <v>25451</v>
      </c>
      <c r="AC620" s="29"/>
      <c r="AD620" s="29"/>
      <c r="AE620" s="29"/>
      <c r="AF620" s="137" t="s">
        <v>1594</v>
      </c>
      <c r="AG620" s="30">
        <f t="shared" si="91"/>
        <v>2</v>
      </c>
      <c r="AH620" s="31" t="str">
        <f t="shared" si="92"/>
        <v>TH-100013</v>
      </c>
      <c r="AI620" s="30">
        <v>5291000000</v>
      </c>
      <c r="AJ620" s="102">
        <f>IFERROR(VLOOKUP($C620,'分類(コード表)'!$A$3:$B$38,2,FALSE)*1000000000,0)+IFERROR(VLOOKUP($D620,'分類(コード表)'!$C$3:$D$293,2,FALSE)*1000000,0)+IFERROR(VLOOKUP($E620,'分類(コード表)'!$E$3:$F$353,2,FALSE)*1000,0)+IFERROR(VLOOKUP($F620,'分類(コード表)'!$G$3:$H$255,2,FALSE),0)</f>
        <v>5291000000</v>
      </c>
    </row>
    <row r="621" spans="1:36" s="30" customFormat="1" ht="27" customHeight="1" x14ac:dyDescent="0.15">
      <c r="A621" s="32" t="s">
        <v>149</v>
      </c>
      <c r="B621" s="33">
        <v>617</v>
      </c>
      <c r="C621" s="34" t="s">
        <v>12</v>
      </c>
      <c r="D621" s="34" t="s">
        <v>150</v>
      </c>
      <c r="E621" s="33"/>
      <c r="F621" s="33"/>
      <c r="G621" s="34" t="s">
        <v>25452</v>
      </c>
      <c r="H621" s="36" t="s">
        <v>2377</v>
      </c>
      <c r="I621" s="33">
        <v>26000</v>
      </c>
      <c r="J621" s="33">
        <v>32880</v>
      </c>
      <c r="K621" s="33" t="s">
        <v>2461</v>
      </c>
      <c r="L621" s="37">
        <f t="shared" si="90"/>
        <v>0.20924574209245739</v>
      </c>
      <c r="M621" s="33"/>
      <c r="N621" s="33" t="s">
        <v>24776</v>
      </c>
      <c r="O621" s="33"/>
      <c r="P621" s="153" t="s">
        <v>24422</v>
      </c>
      <c r="Q621" s="33"/>
      <c r="R621" s="33"/>
      <c r="S621" s="33"/>
      <c r="T621" s="33" t="s">
        <v>2744</v>
      </c>
      <c r="U621" s="33" t="s">
        <v>2954</v>
      </c>
      <c r="V621" s="33" t="s">
        <v>2953</v>
      </c>
      <c r="W621" s="33" t="s">
        <v>2953</v>
      </c>
      <c r="X621" s="33" t="s">
        <v>2953</v>
      </c>
      <c r="Y621" s="33" t="s">
        <v>2953</v>
      </c>
      <c r="Z621" s="33" t="s">
        <v>2954</v>
      </c>
      <c r="AA621" s="33" t="s">
        <v>2953</v>
      </c>
      <c r="AB621" s="39" t="s">
        <v>25453</v>
      </c>
      <c r="AC621" s="29"/>
      <c r="AD621" s="29"/>
      <c r="AE621" s="29"/>
      <c r="AF621" s="137" t="s">
        <v>3307</v>
      </c>
      <c r="AG621" s="30">
        <f t="shared" si="91"/>
        <v>2</v>
      </c>
      <c r="AH621" s="31" t="str">
        <f t="shared" si="92"/>
        <v>TH-100014</v>
      </c>
      <c r="AI621" s="30">
        <v>5291000000</v>
      </c>
      <c r="AJ621" s="102">
        <f>IFERROR(VLOOKUP($C621,'分類(コード表)'!$A$3:$B$38,2,FALSE)*1000000000,0)+IFERROR(VLOOKUP($D621,'分類(コード表)'!$C$3:$D$293,2,FALSE)*1000000,0)+IFERROR(VLOOKUP($E621,'分類(コード表)'!$E$3:$F$353,2,FALSE)*1000,0)+IFERROR(VLOOKUP($F621,'分類(コード表)'!$G$3:$H$255,2,FALSE),0)</f>
        <v>5291000000</v>
      </c>
    </row>
    <row r="622" spans="1:36" s="30" customFormat="1" ht="27" customHeight="1" x14ac:dyDescent="0.15">
      <c r="A622" s="32" t="s">
        <v>149</v>
      </c>
      <c r="B622" s="33">
        <v>618</v>
      </c>
      <c r="C622" s="34" t="s">
        <v>12</v>
      </c>
      <c r="D622" s="34" t="s">
        <v>150</v>
      </c>
      <c r="E622" s="33"/>
      <c r="F622" s="33"/>
      <c r="G622" s="34" t="s">
        <v>25454</v>
      </c>
      <c r="H622" s="36" t="s">
        <v>2381</v>
      </c>
      <c r="I622" s="33">
        <v>80000</v>
      </c>
      <c r="J622" s="33">
        <v>85500</v>
      </c>
      <c r="K622" s="33" t="s">
        <v>2440</v>
      </c>
      <c r="L622" s="37">
        <f t="shared" si="90"/>
        <v>6.4327485380117011E-2</v>
      </c>
      <c r="M622" s="33"/>
      <c r="N622" s="33" t="s">
        <v>24776</v>
      </c>
      <c r="O622" s="33"/>
      <c r="P622" s="153" t="s">
        <v>24425</v>
      </c>
      <c r="Q622" s="33"/>
      <c r="R622" s="33"/>
      <c r="S622" s="33"/>
      <c r="T622" s="33" t="s">
        <v>2744</v>
      </c>
      <c r="U622" s="33" t="s">
        <v>2954</v>
      </c>
      <c r="V622" s="33" t="s">
        <v>2953</v>
      </c>
      <c r="W622" s="33" t="s">
        <v>2953</v>
      </c>
      <c r="X622" s="33" t="s">
        <v>2953</v>
      </c>
      <c r="Y622" s="33" t="s">
        <v>2953</v>
      </c>
      <c r="Z622" s="33" t="s">
        <v>2954</v>
      </c>
      <c r="AA622" s="33" t="s">
        <v>2953</v>
      </c>
      <c r="AB622" s="39" t="s">
        <v>25455</v>
      </c>
      <c r="AC622" s="29"/>
      <c r="AD622" s="29"/>
      <c r="AE622" s="29"/>
      <c r="AF622" s="137" t="s">
        <v>3304</v>
      </c>
      <c r="AG622" s="30">
        <f t="shared" si="91"/>
        <v>2</v>
      </c>
      <c r="AH622" s="31" t="str">
        <f t="shared" si="92"/>
        <v>TH-100023</v>
      </c>
      <c r="AI622" s="30">
        <v>5291000000</v>
      </c>
      <c r="AJ622" s="102">
        <f>IFERROR(VLOOKUP($C622,'分類(コード表)'!$A$3:$B$38,2,FALSE)*1000000000,0)+IFERROR(VLOOKUP($D622,'分類(コード表)'!$C$3:$D$293,2,FALSE)*1000000,0)+IFERROR(VLOOKUP($E622,'分類(コード表)'!$E$3:$F$353,2,FALSE)*1000,0)+IFERROR(VLOOKUP($F622,'分類(コード表)'!$G$3:$H$255,2,FALSE),0)</f>
        <v>5291000000</v>
      </c>
    </row>
    <row r="623" spans="1:36" s="30" customFormat="1" ht="27" customHeight="1" x14ac:dyDescent="0.15">
      <c r="A623" s="32" t="s">
        <v>149</v>
      </c>
      <c r="B623" s="33">
        <v>619</v>
      </c>
      <c r="C623" s="34" t="s">
        <v>12</v>
      </c>
      <c r="D623" s="34" t="s">
        <v>150</v>
      </c>
      <c r="E623" s="35"/>
      <c r="F623" s="35"/>
      <c r="G623" s="34" t="s">
        <v>1045</v>
      </c>
      <c r="H623" s="36" t="s">
        <v>2397</v>
      </c>
      <c r="I623" s="33">
        <v>510000</v>
      </c>
      <c r="J623" s="33">
        <v>650000</v>
      </c>
      <c r="K623" s="33" t="s">
        <v>2461</v>
      </c>
      <c r="L623" s="37">
        <f t="shared" si="90"/>
        <v>0.2153846153846154</v>
      </c>
      <c r="M623" s="33"/>
      <c r="N623" s="33" t="s">
        <v>24776</v>
      </c>
      <c r="O623" s="33"/>
      <c r="P623" s="153" t="s">
        <v>1613</v>
      </c>
      <c r="Q623" s="33"/>
      <c r="R623" s="33"/>
      <c r="S623" s="33"/>
      <c r="T623" s="33" t="s">
        <v>2744</v>
      </c>
      <c r="U623" s="33" t="s">
        <v>2954</v>
      </c>
      <c r="V623" s="33" t="s">
        <v>2953</v>
      </c>
      <c r="W623" s="33" t="s">
        <v>2953</v>
      </c>
      <c r="X623" s="33" t="s">
        <v>2953</v>
      </c>
      <c r="Y623" s="33" t="s">
        <v>2953</v>
      </c>
      <c r="Z623" s="33" t="s">
        <v>2954</v>
      </c>
      <c r="AA623" s="33" t="s">
        <v>2954</v>
      </c>
      <c r="AB623" s="39" t="s">
        <v>25456</v>
      </c>
      <c r="AC623" s="29"/>
      <c r="AD623" s="29"/>
      <c r="AE623" s="29"/>
      <c r="AF623" s="137" t="s">
        <v>1613</v>
      </c>
      <c r="AG623" s="30">
        <f t="shared" si="91"/>
        <v>2</v>
      </c>
      <c r="AH623" s="31" t="str">
        <f t="shared" si="92"/>
        <v>TH-120002</v>
      </c>
      <c r="AI623" s="30">
        <v>5291000000</v>
      </c>
      <c r="AJ623" s="102">
        <f>IFERROR(VLOOKUP($C623,'分類(コード表)'!$A$3:$B$38,2,FALSE)*1000000000,0)+IFERROR(VLOOKUP($D623,'分類(コード表)'!$C$3:$D$293,2,FALSE)*1000000,0)+IFERROR(VLOOKUP($E623,'分類(コード表)'!$E$3:$F$353,2,FALSE)*1000,0)+IFERROR(VLOOKUP($F623,'分類(コード表)'!$G$3:$H$255,2,FALSE),0)</f>
        <v>5291000000</v>
      </c>
    </row>
    <row r="624" spans="1:36" s="30" customFormat="1" ht="27" customHeight="1" x14ac:dyDescent="0.15">
      <c r="A624" s="32" t="s">
        <v>149</v>
      </c>
      <c r="B624" s="33">
        <v>620</v>
      </c>
      <c r="C624" s="34" t="s">
        <v>12</v>
      </c>
      <c r="D624" s="34" t="s">
        <v>150</v>
      </c>
      <c r="E624" s="34"/>
      <c r="F624" s="34"/>
      <c r="G624" s="34" t="s">
        <v>14808</v>
      </c>
      <c r="H624" s="34" t="s">
        <v>14809</v>
      </c>
      <c r="I624" s="33">
        <v>111612</v>
      </c>
      <c r="J624" s="33">
        <v>136025</v>
      </c>
      <c r="K624" s="33" t="s">
        <v>22108</v>
      </c>
      <c r="L624" s="37">
        <f t="shared" si="90"/>
        <v>0.17947436133063777</v>
      </c>
      <c r="M624" s="33"/>
      <c r="N624" s="33" t="s">
        <v>24776</v>
      </c>
      <c r="O624" s="33"/>
      <c r="P624" s="153" t="s">
        <v>3088</v>
      </c>
      <c r="Q624" s="33" t="s">
        <v>503</v>
      </c>
      <c r="R624" s="33"/>
      <c r="S624" s="33"/>
      <c r="T624" s="97" t="s">
        <v>2744</v>
      </c>
      <c r="U624" s="97" t="s">
        <v>2954</v>
      </c>
      <c r="V624" s="97" t="s">
        <v>2953</v>
      </c>
      <c r="W624" s="97" t="s">
        <v>2953</v>
      </c>
      <c r="X624" s="97" t="s">
        <v>2954</v>
      </c>
      <c r="Y624" s="97" t="s">
        <v>2953</v>
      </c>
      <c r="Z624" s="97" t="s">
        <v>2954</v>
      </c>
      <c r="AA624" s="97" t="s">
        <v>2953</v>
      </c>
      <c r="AB624" s="126" t="s">
        <v>25457</v>
      </c>
      <c r="AC624" s="29"/>
      <c r="AD624" s="29"/>
      <c r="AE624" s="29"/>
      <c r="AF624" s="137" t="s">
        <v>3088</v>
      </c>
      <c r="AG624" s="30">
        <f t="shared" si="91"/>
        <v>2</v>
      </c>
      <c r="AH624" s="31" t="str">
        <f t="shared" si="92"/>
        <v>HR-150004</v>
      </c>
      <c r="AI624" s="30">
        <v>5291000000</v>
      </c>
      <c r="AJ624" s="102">
        <f>IFERROR(VLOOKUP($C624,'分類(コード表)'!$A$3:$B$38,2,FALSE)*1000000000,0)+IFERROR(VLOOKUP($D624,'分類(コード表)'!$C$3:$D$293,2,FALSE)*1000000,0)+IFERROR(VLOOKUP($E624,'分類(コード表)'!$E$3:$F$353,2,FALSE)*1000,0)+IFERROR(VLOOKUP($F624,'分類(コード表)'!$G$3:$H$255,2,FALSE),0)</f>
        <v>5291000000</v>
      </c>
    </row>
    <row r="625" spans="1:36" s="30" customFormat="1" ht="27" customHeight="1" x14ac:dyDescent="0.15">
      <c r="A625" s="32" t="s">
        <v>149</v>
      </c>
      <c r="B625" s="33">
        <v>621</v>
      </c>
      <c r="C625" s="34" t="s">
        <v>12</v>
      </c>
      <c r="D625" s="34" t="s">
        <v>150</v>
      </c>
      <c r="E625" s="34"/>
      <c r="F625" s="34"/>
      <c r="G625" s="34" t="s">
        <v>14805</v>
      </c>
      <c r="H625" s="34" t="s">
        <v>14806</v>
      </c>
      <c r="I625" s="33">
        <v>44600</v>
      </c>
      <c r="J625" s="33">
        <v>147712</v>
      </c>
      <c r="K625" s="33" t="s">
        <v>22060</v>
      </c>
      <c r="L625" s="37">
        <f t="shared" si="90"/>
        <v>0.69806109185441945</v>
      </c>
      <c r="M625" s="33"/>
      <c r="N625" s="33" t="s">
        <v>24776</v>
      </c>
      <c r="O625" s="33"/>
      <c r="P625" s="153" t="s">
        <v>3114</v>
      </c>
      <c r="Q625" s="33" t="s">
        <v>503</v>
      </c>
      <c r="R625" s="33"/>
      <c r="S625" s="33"/>
      <c r="T625" s="33" t="s">
        <v>2744</v>
      </c>
      <c r="U625" s="97" t="s">
        <v>2954</v>
      </c>
      <c r="V625" s="97" t="s">
        <v>2953</v>
      </c>
      <c r="W625" s="97" t="s">
        <v>2953</v>
      </c>
      <c r="X625" s="97" t="s">
        <v>2954</v>
      </c>
      <c r="Y625" s="97" t="s">
        <v>2954</v>
      </c>
      <c r="Z625" s="97" t="s">
        <v>2954</v>
      </c>
      <c r="AA625" s="97" t="s">
        <v>2954</v>
      </c>
      <c r="AB625" s="126" t="s">
        <v>25458</v>
      </c>
      <c r="AC625" s="29"/>
      <c r="AD625" s="29"/>
      <c r="AE625" s="29"/>
      <c r="AF625" s="137" t="s">
        <v>3114</v>
      </c>
      <c r="AG625" s="30">
        <f t="shared" si="91"/>
        <v>2</v>
      </c>
      <c r="AH625" s="31" t="str">
        <f t="shared" si="92"/>
        <v>HR-150002</v>
      </c>
      <c r="AI625" s="30">
        <v>5291000000</v>
      </c>
      <c r="AJ625" s="102">
        <f>IFERROR(VLOOKUP($C625,'分類(コード表)'!$A$3:$B$38,2,FALSE)*1000000000,0)+IFERROR(VLOOKUP($D625,'分類(コード表)'!$C$3:$D$293,2,FALSE)*1000000,0)+IFERROR(VLOOKUP($E625,'分類(コード表)'!$E$3:$F$353,2,FALSE)*1000,0)+IFERROR(VLOOKUP($F625,'分類(コード表)'!$G$3:$H$255,2,FALSE),0)</f>
        <v>5291000000</v>
      </c>
    </row>
    <row r="626" spans="1:36" s="30" customFormat="1" ht="27" customHeight="1" x14ac:dyDescent="0.15">
      <c r="A626" s="32" t="s">
        <v>149</v>
      </c>
      <c r="B626" s="33">
        <v>622</v>
      </c>
      <c r="C626" s="34" t="s">
        <v>12</v>
      </c>
      <c r="D626" s="34" t="s">
        <v>150</v>
      </c>
      <c r="E626" s="33"/>
      <c r="F626" s="33"/>
      <c r="G626" s="34" t="s">
        <v>17836</v>
      </c>
      <c r="H626" s="36" t="s">
        <v>17837</v>
      </c>
      <c r="I626" s="33">
        <v>2840000</v>
      </c>
      <c r="J626" s="33">
        <v>4668000</v>
      </c>
      <c r="K626" s="33" t="s">
        <v>22122</v>
      </c>
      <c r="L626" s="37">
        <f t="shared" si="90"/>
        <v>0.3916023993144816</v>
      </c>
      <c r="M626" s="33"/>
      <c r="N626" s="33" t="s">
        <v>24776</v>
      </c>
      <c r="O626" s="33"/>
      <c r="P626" s="153" t="s">
        <v>26637</v>
      </c>
      <c r="Q626" s="33" t="s">
        <v>503</v>
      </c>
      <c r="R626" s="33"/>
      <c r="S626" s="33"/>
      <c r="T626" s="33" t="s">
        <v>2744</v>
      </c>
      <c r="U626" s="33" t="s">
        <v>2954</v>
      </c>
      <c r="V626" s="33" t="s">
        <v>2954</v>
      </c>
      <c r="W626" s="33" t="s">
        <v>2954</v>
      </c>
      <c r="X626" s="33" t="s">
        <v>2954</v>
      </c>
      <c r="Y626" s="33" t="s">
        <v>2954</v>
      </c>
      <c r="Z626" s="33" t="s">
        <v>2953</v>
      </c>
      <c r="AA626" s="33" t="s">
        <v>2954</v>
      </c>
      <c r="AB626" s="39" t="s">
        <v>25459</v>
      </c>
      <c r="AC626" s="29"/>
      <c r="AD626" s="29"/>
      <c r="AE626" s="29"/>
      <c r="AF626" s="137" t="s">
        <v>3118</v>
      </c>
      <c r="AG626" s="30">
        <f t="shared" si="91"/>
        <v>2</v>
      </c>
      <c r="AH626" s="31" t="str">
        <f t="shared" si="92"/>
        <v>KT-150063</v>
      </c>
      <c r="AI626" s="30">
        <v>5291000000</v>
      </c>
      <c r="AJ626" s="102">
        <f>IFERROR(VLOOKUP($C626,'分類(コード表)'!$A$3:$B$38,2,FALSE)*1000000000,0)+IFERROR(VLOOKUP($D626,'分類(コード表)'!$C$3:$D$293,2,FALSE)*1000000,0)+IFERROR(VLOOKUP($E626,'分類(コード表)'!$E$3:$F$353,2,FALSE)*1000,0)+IFERROR(VLOOKUP($F626,'分類(コード表)'!$G$3:$H$255,2,FALSE),0)</f>
        <v>5291000000</v>
      </c>
    </row>
    <row r="627" spans="1:36" s="30" customFormat="1" ht="27" customHeight="1" x14ac:dyDescent="0.15">
      <c r="A627" s="32" t="s">
        <v>149</v>
      </c>
      <c r="B627" s="33">
        <v>623</v>
      </c>
      <c r="C627" s="34" t="s">
        <v>12</v>
      </c>
      <c r="D627" s="34" t="s">
        <v>150</v>
      </c>
      <c r="E627" s="33"/>
      <c r="F627" s="33"/>
      <c r="G627" s="34" t="s">
        <v>17823</v>
      </c>
      <c r="H627" s="36" t="s">
        <v>17824</v>
      </c>
      <c r="I627" s="33">
        <v>370000</v>
      </c>
      <c r="J627" s="33">
        <v>796000</v>
      </c>
      <c r="K627" s="33" t="s">
        <v>22123</v>
      </c>
      <c r="L627" s="37">
        <f t="shared" si="90"/>
        <v>0.53517587939698497</v>
      </c>
      <c r="M627" s="33"/>
      <c r="N627" s="33" t="s">
        <v>24776</v>
      </c>
      <c r="O627" s="33"/>
      <c r="P627" s="153" t="s">
        <v>3120</v>
      </c>
      <c r="Q627" s="33" t="s">
        <v>503</v>
      </c>
      <c r="R627" s="33"/>
      <c r="S627" s="33"/>
      <c r="T627" s="33" t="s">
        <v>2744</v>
      </c>
      <c r="U627" s="33" t="s">
        <v>2954</v>
      </c>
      <c r="V627" s="33" t="s">
        <v>2954</v>
      </c>
      <c r="W627" s="33" t="s">
        <v>2953</v>
      </c>
      <c r="X627" s="33" t="s">
        <v>2954</v>
      </c>
      <c r="Y627" s="33" t="s">
        <v>2954</v>
      </c>
      <c r="Z627" s="33" t="s">
        <v>2953</v>
      </c>
      <c r="AA627" s="33" t="s">
        <v>2954</v>
      </c>
      <c r="AB627" s="39" t="s">
        <v>25460</v>
      </c>
      <c r="AC627" s="29"/>
      <c r="AD627" s="29"/>
      <c r="AE627" s="29"/>
      <c r="AF627" s="137" t="s">
        <v>3120</v>
      </c>
      <c r="AG627" s="30">
        <f t="shared" si="91"/>
        <v>2</v>
      </c>
      <c r="AH627" s="31" t="str">
        <f t="shared" si="92"/>
        <v>KT-150050</v>
      </c>
      <c r="AI627" s="30">
        <v>5291000000</v>
      </c>
      <c r="AJ627" s="102">
        <f>IFERROR(VLOOKUP($C627,'分類(コード表)'!$A$3:$B$38,2,FALSE)*1000000000,0)+IFERROR(VLOOKUP($D627,'分類(コード表)'!$C$3:$D$293,2,FALSE)*1000000,0)+IFERROR(VLOOKUP($E627,'分類(コード表)'!$E$3:$F$353,2,FALSE)*1000,0)+IFERROR(VLOOKUP($F627,'分類(コード表)'!$G$3:$H$255,2,FALSE),0)</f>
        <v>5291000000</v>
      </c>
    </row>
    <row r="628" spans="1:36" s="30" customFormat="1" ht="27" customHeight="1" x14ac:dyDescent="0.15">
      <c r="A628" s="32" t="s">
        <v>149</v>
      </c>
      <c r="B628" s="33">
        <v>624</v>
      </c>
      <c r="C628" s="34" t="s">
        <v>12</v>
      </c>
      <c r="D628" s="34" t="s">
        <v>150</v>
      </c>
      <c r="E628" s="33"/>
      <c r="F628" s="33"/>
      <c r="G628" s="34" t="s">
        <v>20416</v>
      </c>
      <c r="H628" s="36" t="s">
        <v>20417</v>
      </c>
      <c r="I628" s="33">
        <v>398100</v>
      </c>
      <c r="J628" s="33">
        <v>745600</v>
      </c>
      <c r="K628" s="33" t="s">
        <v>22124</v>
      </c>
      <c r="L628" s="37">
        <f t="shared" si="90"/>
        <v>0.46606759656652363</v>
      </c>
      <c r="M628" s="33"/>
      <c r="N628" s="33" t="s">
        <v>24776</v>
      </c>
      <c r="O628" s="33"/>
      <c r="P628" s="153" t="s">
        <v>3121</v>
      </c>
      <c r="Q628" s="33" t="s">
        <v>503</v>
      </c>
      <c r="R628" s="33"/>
      <c r="S628" s="33"/>
      <c r="T628" s="33" t="s">
        <v>2744</v>
      </c>
      <c r="U628" s="33" t="s">
        <v>2954</v>
      </c>
      <c r="V628" s="33" t="s">
        <v>2953</v>
      </c>
      <c r="W628" s="33" t="s">
        <v>2953</v>
      </c>
      <c r="X628" s="33" t="s">
        <v>2953</v>
      </c>
      <c r="Y628" s="33" t="s">
        <v>2954</v>
      </c>
      <c r="Z628" s="33" t="s">
        <v>2954</v>
      </c>
      <c r="AA628" s="33" t="s">
        <v>2954</v>
      </c>
      <c r="AB628" s="39" t="s">
        <v>25461</v>
      </c>
      <c r="AC628" s="29"/>
      <c r="AD628" s="29"/>
      <c r="AE628" s="29"/>
      <c r="AF628" s="137" t="s">
        <v>3121</v>
      </c>
      <c r="AG628" s="30">
        <f t="shared" si="91"/>
        <v>2</v>
      </c>
      <c r="AH628" s="31" t="str">
        <f t="shared" si="92"/>
        <v>QS-150020</v>
      </c>
      <c r="AI628" s="30">
        <v>5291000000</v>
      </c>
      <c r="AJ628" s="102">
        <f>IFERROR(VLOOKUP($C628,'分類(コード表)'!$A$3:$B$38,2,FALSE)*1000000000,0)+IFERROR(VLOOKUP($D628,'分類(コード表)'!$C$3:$D$293,2,FALSE)*1000000,0)+IFERROR(VLOOKUP($E628,'分類(コード表)'!$E$3:$F$353,2,FALSE)*1000,0)+IFERROR(VLOOKUP($F628,'分類(コード表)'!$G$3:$H$255,2,FALSE),0)</f>
        <v>5291000000</v>
      </c>
    </row>
    <row r="629" spans="1:36" s="30" customFormat="1" ht="27" customHeight="1" x14ac:dyDescent="0.15">
      <c r="A629" s="32" t="s">
        <v>149</v>
      </c>
      <c r="B629" s="33">
        <v>625</v>
      </c>
      <c r="C629" s="34" t="s">
        <v>12</v>
      </c>
      <c r="D629" s="34" t="s">
        <v>150</v>
      </c>
      <c r="E629" s="35"/>
      <c r="F629" s="35"/>
      <c r="G629" s="34" t="s">
        <v>17791</v>
      </c>
      <c r="H629" s="36" t="s">
        <v>2232</v>
      </c>
      <c r="I629" s="33">
        <v>127500</v>
      </c>
      <c r="J629" s="33">
        <v>178990</v>
      </c>
      <c r="K629" s="33" t="s">
        <v>22133</v>
      </c>
      <c r="L629" s="37">
        <f t="shared" si="90"/>
        <v>0.28766970221800103</v>
      </c>
      <c r="M629" s="33"/>
      <c r="N629" s="33" t="s">
        <v>24776</v>
      </c>
      <c r="O629" s="33"/>
      <c r="P629" s="153" t="s">
        <v>3135</v>
      </c>
      <c r="Q629" s="33" t="s">
        <v>503</v>
      </c>
      <c r="R629" s="33"/>
      <c r="S629" s="33"/>
      <c r="T629" s="33" t="s">
        <v>2744</v>
      </c>
      <c r="U629" s="33" t="s">
        <v>2954</v>
      </c>
      <c r="V629" s="33" t="s">
        <v>2953</v>
      </c>
      <c r="W629" s="33" t="s">
        <v>2953</v>
      </c>
      <c r="X629" s="33" t="s">
        <v>2953</v>
      </c>
      <c r="Y629" s="33" t="s">
        <v>2954</v>
      </c>
      <c r="Z629" s="33" t="s">
        <v>2953</v>
      </c>
      <c r="AA629" s="33" t="s">
        <v>2953</v>
      </c>
      <c r="AB629" s="39" t="s">
        <v>25462</v>
      </c>
      <c r="AC629" s="29"/>
      <c r="AD629" s="29"/>
      <c r="AE629" s="29"/>
      <c r="AF629" s="137" t="s">
        <v>3135</v>
      </c>
      <c r="AG629" s="30">
        <f t="shared" si="91"/>
        <v>2</v>
      </c>
      <c r="AH629" s="31" t="str">
        <f t="shared" si="92"/>
        <v>KT-150018</v>
      </c>
      <c r="AI629" s="30">
        <v>5291000000</v>
      </c>
      <c r="AJ629" s="102">
        <f>IFERROR(VLOOKUP($C629,'分類(コード表)'!$A$3:$B$38,2,FALSE)*1000000000,0)+IFERROR(VLOOKUP($D629,'分類(コード表)'!$C$3:$D$293,2,FALSE)*1000000,0)+IFERROR(VLOOKUP($E629,'分類(コード表)'!$E$3:$F$353,2,FALSE)*1000,0)+IFERROR(VLOOKUP($F629,'分類(コード表)'!$G$3:$H$255,2,FALSE),0)</f>
        <v>5291000000</v>
      </c>
    </row>
    <row r="630" spans="1:36" s="30" customFormat="1" ht="27" customHeight="1" x14ac:dyDescent="0.15">
      <c r="A630" s="32" t="s">
        <v>149</v>
      </c>
      <c r="B630" s="33">
        <v>626</v>
      </c>
      <c r="C630" s="34" t="s">
        <v>12</v>
      </c>
      <c r="D630" s="34" t="s">
        <v>150</v>
      </c>
      <c r="E630" s="33"/>
      <c r="F630" s="33"/>
      <c r="G630" s="34" t="s">
        <v>13804</v>
      </c>
      <c r="H630" s="36" t="s">
        <v>13805</v>
      </c>
      <c r="I630" s="33">
        <v>273250</v>
      </c>
      <c r="J630" s="33">
        <v>706500</v>
      </c>
      <c r="K630" s="33" t="s">
        <v>22134</v>
      </c>
      <c r="L630" s="37">
        <f t="shared" si="90"/>
        <v>0.61323425336164195</v>
      </c>
      <c r="M630" s="33"/>
      <c r="N630" s="33" t="s">
        <v>24776</v>
      </c>
      <c r="O630" s="33"/>
      <c r="P630" s="153" t="s">
        <v>3137</v>
      </c>
      <c r="Q630" s="33" t="s">
        <v>503</v>
      </c>
      <c r="R630" s="33"/>
      <c r="S630" s="33"/>
      <c r="T630" s="33" t="s">
        <v>2744</v>
      </c>
      <c r="U630" s="33" t="s">
        <v>2954</v>
      </c>
      <c r="V630" s="33" t="s">
        <v>2954</v>
      </c>
      <c r="W630" s="33" t="s">
        <v>2953</v>
      </c>
      <c r="X630" s="33" t="s">
        <v>2954</v>
      </c>
      <c r="Y630" s="33" t="s">
        <v>2954</v>
      </c>
      <c r="Z630" s="33" t="s">
        <v>2954</v>
      </c>
      <c r="AA630" s="33" t="s">
        <v>2954</v>
      </c>
      <c r="AB630" s="39" t="s">
        <v>25463</v>
      </c>
      <c r="AC630" s="29"/>
      <c r="AD630" s="29"/>
      <c r="AE630" s="29"/>
      <c r="AF630" s="137" t="s">
        <v>3137</v>
      </c>
      <c r="AG630" s="30">
        <f t="shared" si="91"/>
        <v>2</v>
      </c>
      <c r="AH630" s="31" t="str">
        <f t="shared" si="92"/>
        <v>CG-150003</v>
      </c>
      <c r="AI630" s="30">
        <v>5291000000</v>
      </c>
      <c r="AJ630" s="102">
        <f>IFERROR(VLOOKUP($C630,'分類(コード表)'!$A$3:$B$38,2,FALSE)*1000000000,0)+IFERROR(VLOOKUP($D630,'分類(コード表)'!$C$3:$D$293,2,FALSE)*1000000,0)+IFERROR(VLOOKUP($E630,'分類(コード表)'!$E$3:$F$353,2,FALSE)*1000,0)+IFERROR(VLOOKUP($F630,'分類(コード表)'!$G$3:$H$255,2,FALSE),0)</f>
        <v>5291000000</v>
      </c>
    </row>
    <row r="631" spans="1:36" s="30" customFormat="1" ht="27" customHeight="1" x14ac:dyDescent="0.15">
      <c r="A631" s="32" t="s">
        <v>149</v>
      </c>
      <c r="B631" s="33">
        <v>627</v>
      </c>
      <c r="C631" s="34" t="s">
        <v>12</v>
      </c>
      <c r="D631" s="34" t="s">
        <v>150</v>
      </c>
      <c r="E631" s="33"/>
      <c r="F631" s="33"/>
      <c r="G631" s="34" t="s">
        <v>15702</v>
      </c>
      <c r="H631" s="36" t="s">
        <v>15703</v>
      </c>
      <c r="I631" s="33">
        <v>27082</v>
      </c>
      <c r="J631" s="33">
        <v>47910.2</v>
      </c>
      <c r="K631" s="33" t="s">
        <v>22103</v>
      </c>
      <c r="L631" s="37">
        <f t="shared" si="90"/>
        <v>0.43473414846942815</v>
      </c>
      <c r="M631" s="33"/>
      <c r="N631" s="33" t="s">
        <v>24776</v>
      </c>
      <c r="O631" s="33"/>
      <c r="P631" s="153" t="s">
        <v>3164</v>
      </c>
      <c r="Q631" s="33" t="s">
        <v>503</v>
      </c>
      <c r="R631" s="33"/>
      <c r="S631" s="33"/>
      <c r="T631" s="33" t="s">
        <v>2744</v>
      </c>
      <c r="U631" s="33" t="s">
        <v>2954</v>
      </c>
      <c r="V631" s="33" t="s">
        <v>2954</v>
      </c>
      <c r="W631" s="33" t="s">
        <v>2953</v>
      </c>
      <c r="X631" s="33" t="s">
        <v>2954</v>
      </c>
      <c r="Y631" s="33" t="s">
        <v>2954</v>
      </c>
      <c r="Z631" s="33" t="s">
        <v>2954</v>
      </c>
      <c r="AA631" s="33" t="s">
        <v>2954</v>
      </c>
      <c r="AB631" s="39" t="s">
        <v>25464</v>
      </c>
      <c r="AC631" s="29"/>
      <c r="AD631" s="29"/>
      <c r="AE631" s="29"/>
      <c r="AF631" s="137" t="s">
        <v>3164</v>
      </c>
      <c r="AG631" s="30">
        <f t="shared" si="91"/>
        <v>2</v>
      </c>
      <c r="AH631" s="31" t="str">
        <f t="shared" si="92"/>
        <v>KK-140015</v>
      </c>
      <c r="AI631" s="30">
        <v>5291000000</v>
      </c>
      <c r="AJ631" s="102">
        <f>IFERROR(VLOOKUP($C631,'分類(コード表)'!$A$3:$B$38,2,FALSE)*1000000000,0)+IFERROR(VLOOKUP($D631,'分類(コード表)'!$C$3:$D$293,2,FALSE)*1000000,0)+IFERROR(VLOOKUP($E631,'分類(コード表)'!$E$3:$F$353,2,FALSE)*1000,0)+IFERROR(VLOOKUP($F631,'分類(コード表)'!$G$3:$H$255,2,FALSE),0)</f>
        <v>5291000000</v>
      </c>
    </row>
    <row r="632" spans="1:36" s="30" customFormat="1" ht="27" customHeight="1" x14ac:dyDescent="0.15">
      <c r="A632" s="32" t="s">
        <v>149</v>
      </c>
      <c r="B632" s="33">
        <v>628</v>
      </c>
      <c r="C632" s="34" t="s">
        <v>12</v>
      </c>
      <c r="D632" s="34" t="s">
        <v>150</v>
      </c>
      <c r="E632" s="33"/>
      <c r="F632" s="33"/>
      <c r="G632" s="34" t="s">
        <v>20373</v>
      </c>
      <c r="H632" s="36" t="s">
        <v>20374</v>
      </c>
      <c r="I632" s="33">
        <v>170000</v>
      </c>
      <c r="J632" s="33">
        <v>302520</v>
      </c>
      <c r="K632" s="33" t="s">
        <v>22133</v>
      </c>
      <c r="L632" s="37">
        <f t="shared" si="90"/>
        <v>0.4380536824011636</v>
      </c>
      <c r="M632" s="33"/>
      <c r="N632" s="33" t="s">
        <v>24776</v>
      </c>
      <c r="O632" s="33"/>
      <c r="P632" s="153" t="s">
        <v>3183</v>
      </c>
      <c r="Q632" s="33" t="s">
        <v>503</v>
      </c>
      <c r="R632" s="33"/>
      <c r="S632" s="33"/>
      <c r="T632" s="33" t="s">
        <v>2744</v>
      </c>
      <c r="U632" s="33" t="s">
        <v>2953</v>
      </c>
      <c r="V632" s="33" t="s">
        <v>2953</v>
      </c>
      <c r="W632" s="33" t="s">
        <v>2953</v>
      </c>
      <c r="X632" s="33" t="s">
        <v>2954</v>
      </c>
      <c r="Y632" s="33" t="s">
        <v>2954</v>
      </c>
      <c r="Z632" s="33" t="s">
        <v>2954</v>
      </c>
      <c r="AA632" s="33" t="s">
        <v>2954</v>
      </c>
      <c r="AB632" s="39" t="s">
        <v>25465</v>
      </c>
      <c r="AC632" s="29"/>
      <c r="AD632" s="29"/>
      <c r="AE632" s="29"/>
      <c r="AF632" s="137" t="s">
        <v>3183</v>
      </c>
      <c r="AG632" s="30">
        <f t="shared" si="91"/>
        <v>2</v>
      </c>
      <c r="AH632" s="31" t="str">
        <f t="shared" si="92"/>
        <v>QS-140003</v>
      </c>
      <c r="AI632" s="30">
        <v>5291000000</v>
      </c>
      <c r="AJ632" s="102">
        <f>IFERROR(VLOOKUP($C632,'分類(コード表)'!$A$3:$B$38,2,FALSE)*1000000000,0)+IFERROR(VLOOKUP($D632,'分類(コード表)'!$C$3:$D$293,2,FALSE)*1000000,0)+IFERROR(VLOOKUP($E632,'分類(コード表)'!$E$3:$F$353,2,FALSE)*1000,0)+IFERROR(VLOOKUP($F632,'分類(コード表)'!$G$3:$H$255,2,FALSE),0)</f>
        <v>5291000000</v>
      </c>
    </row>
    <row r="633" spans="1:36" s="30" customFormat="1" ht="27" customHeight="1" x14ac:dyDescent="0.15">
      <c r="A633" s="32" t="s">
        <v>149</v>
      </c>
      <c r="B633" s="33">
        <v>629</v>
      </c>
      <c r="C633" s="34" t="s">
        <v>12</v>
      </c>
      <c r="D633" s="34" t="s">
        <v>150</v>
      </c>
      <c r="E633" s="33"/>
      <c r="F633" s="33"/>
      <c r="G633" s="34" t="s">
        <v>17594</v>
      </c>
      <c r="H633" s="36" t="s">
        <v>2153</v>
      </c>
      <c r="I633" s="33">
        <v>196712</v>
      </c>
      <c r="J633" s="33">
        <v>137280</v>
      </c>
      <c r="K633" s="33" t="s">
        <v>22157</v>
      </c>
      <c r="L633" s="37">
        <f t="shared" si="90"/>
        <v>-0.4329254079254079</v>
      </c>
      <c r="M633" s="33"/>
      <c r="N633" s="33" t="s">
        <v>24776</v>
      </c>
      <c r="O633" s="33"/>
      <c r="P633" s="153" t="s">
        <v>26907</v>
      </c>
      <c r="Q633" s="33" t="s">
        <v>503</v>
      </c>
      <c r="R633" s="33"/>
      <c r="S633" s="33"/>
      <c r="T633" s="33" t="s">
        <v>2744</v>
      </c>
      <c r="U633" s="33" t="s">
        <v>2953</v>
      </c>
      <c r="V633" s="33" t="s">
        <v>2954</v>
      </c>
      <c r="W633" s="33" t="s">
        <v>2954</v>
      </c>
      <c r="X633" s="33" t="s">
        <v>2953</v>
      </c>
      <c r="Y633" s="33" t="s">
        <v>2954</v>
      </c>
      <c r="Z633" s="33" t="s">
        <v>2954</v>
      </c>
      <c r="AA633" s="33" t="s">
        <v>2954</v>
      </c>
      <c r="AB633" s="39" t="s">
        <v>25466</v>
      </c>
      <c r="AC633" s="29"/>
      <c r="AD633" s="29"/>
      <c r="AE633" s="29"/>
      <c r="AF633" s="137" t="s">
        <v>3217</v>
      </c>
      <c r="AG633" s="30">
        <f t="shared" si="91"/>
        <v>2</v>
      </c>
      <c r="AH633" s="31" t="str">
        <f t="shared" si="92"/>
        <v>KT-130053</v>
      </c>
      <c r="AI633" s="30">
        <v>5291000000</v>
      </c>
      <c r="AJ633" s="102">
        <f>IFERROR(VLOOKUP($C633,'分類(コード表)'!$A$3:$B$38,2,FALSE)*1000000000,0)+IFERROR(VLOOKUP($D633,'分類(コード表)'!$C$3:$D$293,2,FALSE)*1000000,0)+IFERROR(VLOOKUP($E633,'分類(コード表)'!$E$3:$F$353,2,FALSE)*1000,0)+IFERROR(VLOOKUP($F633,'分類(コード表)'!$G$3:$H$255,2,FALSE),0)</f>
        <v>5291000000</v>
      </c>
    </row>
    <row r="634" spans="1:36" s="30" customFormat="1" ht="27" customHeight="1" x14ac:dyDescent="0.15">
      <c r="A634" s="32" t="s">
        <v>149</v>
      </c>
      <c r="B634" s="33">
        <v>630</v>
      </c>
      <c r="C634" s="34" t="s">
        <v>12</v>
      </c>
      <c r="D634" s="34" t="s">
        <v>150</v>
      </c>
      <c r="E634" s="34"/>
      <c r="F634" s="34"/>
      <c r="G634" s="34" t="s">
        <v>21285</v>
      </c>
      <c r="H634" s="34" t="s">
        <v>21286</v>
      </c>
      <c r="I634" s="33">
        <v>2829571</v>
      </c>
      <c r="J634" s="33">
        <v>3574000</v>
      </c>
      <c r="K634" s="33" t="s">
        <v>22060</v>
      </c>
      <c r="L634" s="37">
        <f t="shared" si="90"/>
        <v>0.20829015109121429</v>
      </c>
      <c r="M634" s="33"/>
      <c r="N634" s="33" t="s">
        <v>24776</v>
      </c>
      <c r="O634" s="33"/>
      <c r="P634" s="153" t="s">
        <v>3248</v>
      </c>
      <c r="Q634" s="33" t="s">
        <v>503</v>
      </c>
      <c r="R634" s="33"/>
      <c r="S634" s="33"/>
      <c r="T634" s="33" t="s">
        <v>22393</v>
      </c>
      <c r="U634" s="97" t="s">
        <v>571</v>
      </c>
      <c r="V634" s="97" t="s">
        <v>571</v>
      </c>
      <c r="W634" s="97" t="s">
        <v>571</v>
      </c>
      <c r="X634" s="97" t="s">
        <v>571</v>
      </c>
      <c r="Y634" s="97" t="s">
        <v>571</v>
      </c>
      <c r="Z634" s="97" t="s">
        <v>571</v>
      </c>
      <c r="AA634" s="97" t="s">
        <v>571</v>
      </c>
      <c r="AB634" s="126" t="s">
        <v>25467</v>
      </c>
      <c r="AC634" s="29"/>
      <c r="AD634" s="29"/>
      <c r="AE634" s="29"/>
      <c r="AF634" s="137" t="s">
        <v>3248</v>
      </c>
      <c r="AG634" s="30">
        <f t="shared" si="91"/>
        <v>2</v>
      </c>
      <c r="AH634" s="31" t="str">
        <f t="shared" si="92"/>
        <v>SK-120009</v>
      </c>
      <c r="AI634" s="30">
        <v>5291000000</v>
      </c>
      <c r="AJ634" s="102">
        <f>IFERROR(VLOOKUP($C634,'分類(コード表)'!$A$3:$B$38,2,FALSE)*1000000000,0)+IFERROR(VLOOKUP($D634,'分類(コード表)'!$C$3:$D$293,2,FALSE)*1000000,0)+IFERROR(VLOOKUP($E634,'分類(コード表)'!$E$3:$F$353,2,FALSE)*1000,0)+IFERROR(VLOOKUP($F634,'分類(コード表)'!$G$3:$H$255,2,FALSE),0)</f>
        <v>5291000000</v>
      </c>
    </row>
    <row r="635" spans="1:36" s="30" customFormat="1" ht="27" customHeight="1" x14ac:dyDescent="0.15">
      <c r="A635" s="32" t="s">
        <v>149</v>
      </c>
      <c r="B635" s="33">
        <v>631</v>
      </c>
      <c r="C635" s="34" t="s">
        <v>12</v>
      </c>
      <c r="D635" s="34" t="s">
        <v>150</v>
      </c>
      <c r="E635" s="35" t="s">
        <v>503</v>
      </c>
      <c r="F635" s="35" t="s">
        <v>503</v>
      </c>
      <c r="G635" s="34" t="s">
        <v>13258</v>
      </c>
      <c r="H635" s="36" t="s">
        <v>13259</v>
      </c>
      <c r="I635" s="33">
        <v>3421360</v>
      </c>
      <c r="J635" s="33">
        <v>1518100</v>
      </c>
      <c r="K635" s="33" t="s">
        <v>24463</v>
      </c>
      <c r="L635" s="37">
        <f t="shared" ref="L635:L713" si="93">1-I635/J635</f>
        <v>-1.2537118766879654</v>
      </c>
      <c r="M635" s="33"/>
      <c r="N635" s="33"/>
      <c r="O635" s="33"/>
      <c r="P635" s="153" t="s">
        <v>22405</v>
      </c>
      <c r="Q635" s="38" t="s">
        <v>503</v>
      </c>
      <c r="R635" s="33" t="s">
        <v>503</v>
      </c>
      <c r="S635" s="33" t="s">
        <v>503</v>
      </c>
      <c r="T635" s="33" t="s">
        <v>381</v>
      </c>
      <c r="U635" s="33" t="s">
        <v>2956</v>
      </c>
      <c r="V635" s="33" t="s">
        <v>2956</v>
      </c>
      <c r="W635" s="33" t="s">
        <v>2954</v>
      </c>
      <c r="X635" s="33" t="s">
        <v>2954</v>
      </c>
      <c r="Y635" s="33" t="s">
        <v>2956</v>
      </c>
      <c r="Z635" s="33" t="s">
        <v>2953</v>
      </c>
      <c r="AA635" s="33" t="s">
        <v>2953</v>
      </c>
      <c r="AB635" s="39" t="s">
        <v>25468</v>
      </c>
      <c r="AC635" s="29"/>
      <c r="AD635" s="29"/>
      <c r="AE635" s="29"/>
      <c r="AF635" s="137" t="s">
        <v>22405</v>
      </c>
      <c r="AG635" s="30">
        <f t="shared" ref="AG635:AG713" si="94">LEN(LEFT(AF635,FIND("-",AF635)-1))</f>
        <v>2</v>
      </c>
      <c r="AH635" s="31" t="str">
        <f t="shared" ref="AH635:AH713" si="95">LEFT(AF635,FIND("-",AF635)+6)</f>
        <v>CB-190020</v>
      </c>
      <c r="AI635" s="30">
        <v>5291000000</v>
      </c>
      <c r="AJ635" s="102">
        <f>IFERROR(VLOOKUP($C635,'分類(コード表)'!$A$3:$B$38,2,FALSE)*1000000000,0)+IFERROR(VLOOKUP($D635,'分類(コード表)'!$C$3:$D$293,2,FALSE)*1000000,0)+IFERROR(VLOOKUP($E635,'分類(コード表)'!$E$3:$F$353,2,FALSE)*1000,0)+IFERROR(VLOOKUP($F635,'分類(コード表)'!$G$3:$H$255,2,FALSE),0)</f>
        <v>5291000000</v>
      </c>
    </row>
    <row r="636" spans="1:36" s="30" customFormat="1" ht="27" customHeight="1" x14ac:dyDescent="0.15">
      <c r="A636" s="32" t="s">
        <v>149</v>
      </c>
      <c r="B636" s="33">
        <v>632</v>
      </c>
      <c r="C636" s="34" t="s">
        <v>12</v>
      </c>
      <c r="D636" s="34" t="s">
        <v>150</v>
      </c>
      <c r="E636" s="35" t="s">
        <v>503</v>
      </c>
      <c r="F636" s="35" t="s">
        <v>503</v>
      </c>
      <c r="G636" s="34" t="s">
        <v>14385</v>
      </c>
      <c r="H636" s="36" t="s">
        <v>14386</v>
      </c>
      <c r="I636" s="33">
        <v>141000</v>
      </c>
      <c r="J636" s="33">
        <v>9600</v>
      </c>
      <c r="K636" s="33" t="s">
        <v>22108</v>
      </c>
      <c r="L636" s="37">
        <f t="shared" si="93"/>
        <v>-13.6875</v>
      </c>
      <c r="M636" s="33"/>
      <c r="N636" s="33"/>
      <c r="O636" s="33"/>
      <c r="P636" s="153" t="s">
        <v>22414</v>
      </c>
      <c r="Q636" s="38" t="s">
        <v>503</v>
      </c>
      <c r="R636" s="33" t="s">
        <v>503</v>
      </c>
      <c r="S636" s="33" t="s">
        <v>503</v>
      </c>
      <c r="T636" s="33" t="s">
        <v>381</v>
      </c>
      <c r="U636" s="33" t="s">
        <v>2953</v>
      </c>
      <c r="V636" s="33" t="s">
        <v>2953</v>
      </c>
      <c r="W636" s="33" t="s">
        <v>2954</v>
      </c>
      <c r="X636" s="33" t="s">
        <v>2954</v>
      </c>
      <c r="Y636" s="33" t="s">
        <v>2953</v>
      </c>
      <c r="Z636" s="33" t="s">
        <v>2953</v>
      </c>
      <c r="AA636" s="33" t="s">
        <v>2953</v>
      </c>
      <c r="AB636" s="126" t="s">
        <v>25469</v>
      </c>
      <c r="AC636" s="29"/>
      <c r="AD636" s="29"/>
      <c r="AE636" s="29"/>
      <c r="AF636" s="137" t="s">
        <v>22414</v>
      </c>
      <c r="AG636" s="30">
        <f t="shared" si="94"/>
        <v>2</v>
      </c>
      <c r="AH636" s="31" t="str">
        <f t="shared" si="95"/>
        <v>HK-180016</v>
      </c>
      <c r="AI636" s="30">
        <v>5291000000</v>
      </c>
      <c r="AJ636" s="102">
        <f>IFERROR(VLOOKUP($C636,'分類(コード表)'!$A$3:$B$38,2,FALSE)*1000000000,0)+IFERROR(VLOOKUP($D636,'分類(コード表)'!$C$3:$D$293,2,FALSE)*1000000,0)+IFERROR(VLOOKUP($E636,'分類(コード表)'!$E$3:$F$353,2,FALSE)*1000,0)+IFERROR(VLOOKUP($F636,'分類(コード表)'!$G$3:$H$255,2,FALSE),0)</f>
        <v>5291000000</v>
      </c>
    </row>
    <row r="637" spans="1:36" s="30" customFormat="1" ht="27" customHeight="1" x14ac:dyDescent="0.15">
      <c r="A637" s="32" t="s">
        <v>149</v>
      </c>
      <c r="B637" s="33">
        <v>633</v>
      </c>
      <c r="C637" s="34" t="s">
        <v>12</v>
      </c>
      <c r="D637" s="34" t="s">
        <v>150</v>
      </c>
      <c r="E637" s="35" t="s">
        <v>503</v>
      </c>
      <c r="F637" s="35" t="s">
        <v>503</v>
      </c>
      <c r="G637" s="34" t="s">
        <v>16092</v>
      </c>
      <c r="H637" s="36" t="s">
        <v>14847</v>
      </c>
      <c r="I637" s="33">
        <v>6900</v>
      </c>
      <c r="J637" s="33">
        <v>6500</v>
      </c>
      <c r="K637" s="33" t="s">
        <v>22103</v>
      </c>
      <c r="L637" s="37">
        <f t="shared" si="93"/>
        <v>-6.1538461538461542E-2</v>
      </c>
      <c r="M637" s="33"/>
      <c r="N637" s="33"/>
      <c r="O637" s="33"/>
      <c r="P637" s="153" t="s">
        <v>22415</v>
      </c>
      <c r="Q637" s="33" t="s">
        <v>503</v>
      </c>
      <c r="R637" s="33" t="s">
        <v>503</v>
      </c>
      <c r="S637" s="33" t="s">
        <v>503</v>
      </c>
      <c r="T637" s="33" t="s">
        <v>381</v>
      </c>
      <c r="U637" s="33" t="s">
        <v>2953</v>
      </c>
      <c r="V637" s="33" t="s">
        <v>2953</v>
      </c>
      <c r="W637" s="33" t="s">
        <v>2953</v>
      </c>
      <c r="X637" s="33" t="s">
        <v>2954</v>
      </c>
      <c r="Y637" s="33" t="s">
        <v>2953</v>
      </c>
      <c r="Z637" s="33" t="s">
        <v>2953</v>
      </c>
      <c r="AA637" s="33" t="s">
        <v>2953</v>
      </c>
      <c r="AB637" s="39" t="s">
        <v>25470</v>
      </c>
      <c r="AC637" s="29"/>
      <c r="AD637" s="29"/>
      <c r="AE637" s="29"/>
      <c r="AF637" s="137" t="s">
        <v>22415</v>
      </c>
      <c r="AG637" s="30">
        <f t="shared" si="94"/>
        <v>2</v>
      </c>
      <c r="AH637" s="31" t="str">
        <f t="shared" si="95"/>
        <v>KK-180038</v>
      </c>
      <c r="AI637" s="30">
        <v>5291000000</v>
      </c>
      <c r="AJ637" s="102">
        <f>IFERROR(VLOOKUP($C637,'分類(コード表)'!$A$3:$B$38,2,FALSE)*1000000000,0)+IFERROR(VLOOKUP($D637,'分類(コード表)'!$C$3:$D$293,2,FALSE)*1000000,0)+IFERROR(VLOOKUP($E637,'分類(コード表)'!$E$3:$F$353,2,FALSE)*1000,0)+IFERROR(VLOOKUP($F637,'分類(コード表)'!$G$3:$H$255,2,FALSE),0)</f>
        <v>5291000000</v>
      </c>
    </row>
    <row r="638" spans="1:36" s="30" customFormat="1" ht="27" customHeight="1" x14ac:dyDescent="0.15">
      <c r="A638" s="32" t="s">
        <v>149</v>
      </c>
      <c r="B638" s="33">
        <v>634</v>
      </c>
      <c r="C638" s="34" t="s">
        <v>12</v>
      </c>
      <c r="D638" s="34" t="s">
        <v>150</v>
      </c>
      <c r="E638" s="35" t="s">
        <v>503</v>
      </c>
      <c r="F638" s="35" t="s">
        <v>503</v>
      </c>
      <c r="G638" s="34" t="s">
        <v>21833</v>
      </c>
      <c r="H638" s="36" t="s">
        <v>21834</v>
      </c>
      <c r="I638" s="33">
        <v>45</v>
      </c>
      <c r="J638" s="33">
        <v>35</v>
      </c>
      <c r="K638" s="33" t="s">
        <v>22140</v>
      </c>
      <c r="L638" s="37">
        <f t="shared" si="93"/>
        <v>-0.28571428571428581</v>
      </c>
      <c r="M638" s="33"/>
      <c r="N638" s="33"/>
      <c r="O638" s="33"/>
      <c r="P638" s="153" t="s">
        <v>22422</v>
      </c>
      <c r="Q638" s="33" t="s">
        <v>503</v>
      </c>
      <c r="R638" s="33" t="s">
        <v>503</v>
      </c>
      <c r="S638" s="33" t="s">
        <v>503</v>
      </c>
      <c r="T638" s="33" t="s">
        <v>381</v>
      </c>
      <c r="U638" s="33" t="s">
        <v>2953</v>
      </c>
      <c r="V638" s="33" t="s">
        <v>2953</v>
      </c>
      <c r="W638" s="33" t="s">
        <v>2953</v>
      </c>
      <c r="X638" s="33" t="s">
        <v>2954</v>
      </c>
      <c r="Y638" s="33" t="s">
        <v>2953</v>
      </c>
      <c r="Z638" s="33" t="s">
        <v>2953</v>
      </c>
      <c r="AA638" s="33" t="s">
        <v>2953</v>
      </c>
      <c r="AB638" s="39" t="s">
        <v>25471</v>
      </c>
      <c r="AC638" s="29"/>
      <c r="AD638" s="29"/>
      <c r="AE638" s="29"/>
      <c r="AF638" s="137" t="s">
        <v>22422</v>
      </c>
      <c r="AG638" s="30">
        <f t="shared" si="94"/>
        <v>2</v>
      </c>
      <c r="AH638" s="31" t="str">
        <f t="shared" si="95"/>
        <v>TH-180004</v>
      </c>
      <c r="AI638" s="30">
        <v>5291000000</v>
      </c>
      <c r="AJ638" s="102">
        <f>IFERROR(VLOOKUP($C638,'分類(コード表)'!$A$3:$B$38,2,FALSE)*1000000000,0)+IFERROR(VLOOKUP($D638,'分類(コード表)'!$C$3:$D$293,2,FALSE)*1000000,0)+IFERROR(VLOOKUP($E638,'分類(コード表)'!$E$3:$F$353,2,FALSE)*1000,0)+IFERROR(VLOOKUP($F638,'分類(コード表)'!$G$3:$H$255,2,FALSE),0)</f>
        <v>5291000000</v>
      </c>
    </row>
    <row r="639" spans="1:36" s="30" customFormat="1" ht="27" customHeight="1" x14ac:dyDescent="0.15">
      <c r="A639" s="32" t="s">
        <v>149</v>
      </c>
      <c r="B639" s="33">
        <v>635</v>
      </c>
      <c r="C639" s="34" t="s">
        <v>12</v>
      </c>
      <c r="D639" s="34" t="s">
        <v>150</v>
      </c>
      <c r="E639" s="35" t="s">
        <v>503</v>
      </c>
      <c r="F639" s="35" t="s">
        <v>503</v>
      </c>
      <c r="G639" s="34" t="s">
        <v>15931</v>
      </c>
      <c r="H639" s="36" t="s">
        <v>15932</v>
      </c>
      <c r="I639" s="33">
        <v>756004</v>
      </c>
      <c r="J639" s="33">
        <v>756004</v>
      </c>
      <c r="K639" s="33" t="s">
        <v>22104</v>
      </c>
      <c r="L639" s="37">
        <f t="shared" si="93"/>
        <v>0</v>
      </c>
      <c r="M639" s="33"/>
      <c r="N639" s="33"/>
      <c r="O639" s="33"/>
      <c r="P639" s="153" t="s">
        <v>22454</v>
      </c>
      <c r="Q639" s="33" t="s">
        <v>503</v>
      </c>
      <c r="R639" s="33" t="s">
        <v>503</v>
      </c>
      <c r="S639" s="33" t="s">
        <v>503</v>
      </c>
      <c r="T639" s="33" t="s">
        <v>381</v>
      </c>
      <c r="U639" s="33" t="s">
        <v>2953</v>
      </c>
      <c r="V639" s="33" t="s">
        <v>2953</v>
      </c>
      <c r="W639" s="33" t="s">
        <v>2953</v>
      </c>
      <c r="X639" s="33" t="s">
        <v>2954</v>
      </c>
      <c r="Y639" s="33" t="s">
        <v>2953</v>
      </c>
      <c r="Z639" s="33" t="s">
        <v>2953</v>
      </c>
      <c r="AA639" s="33" t="s">
        <v>2953</v>
      </c>
      <c r="AB639" s="39" t="s">
        <v>25472</v>
      </c>
      <c r="AC639" s="29"/>
      <c r="AD639" s="29"/>
      <c r="AE639" s="29"/>
      <c r="AF639" s="137" t="s">
        <v>22454</v>
      </c>
      <c r="AG639" s="30">
        <f t="shared" si="94"/>
        <v>2</v>
      </c>
      <c r="AH639" s="31" t="str">
        <f t="shared" si="95"/>
        <v>KK-170009</v>
      </c>
      <c r="AI639" s="30">
        <v>5291000000</v>
      </c>
      <c r="AJ639" s="102">
        <f>IFERROR(VLOOKUP($C639,'分類(コード表)'!$A$3:$B$38,2,FALSE)*1000000000,0)+IFERROR(VLOOKUP($D639,'分類(コード表)'!$C$3:$D$293,2,FALSE)*1000000,0)+IFERROR(VLOOKUP($E639,'分類(コード表)'!$E$3:$F$353,2,FALSE)*1000,0)+IFERROR(VLOOKUP($F639,'分類(コード表)'!$G$3:$H$255,2,FALSE),0)</f>
        <v>5291000000</v>
      </c>
    </row>
    <row r="640" spans="1:36" s="30" customFormat="1" ht="27" customHeight="1" x14ac:dyDescent="0.15">
      <c r="A640" s="32" t="s">
        <v>149</v>
      </c>
      <c r="B640" s="33">
        <v>636</v>
      </c>
      <c r="C640" s="34" t="s">
        <v>12</v>
      </c>
      <c r="D640" s="34" t="s">
        <v>150</v>
      </c>
      <c r="E640" s="35" t="s">
        <v>503</v>
      </c>
      <c r="F640" s="35" t="s">
        <v>503</v>
      </c>
      <c r="G640" s="34" t="s">
        <v>20545</v>
      </c>
      <c r="H640" s="36" t="s">
        <v>20546</v>
      </c>
      <c r="I640" s="33">
        <v>1840.4</v>
      </c>
      <c r="J640" s="33">
        <v>1573.2</v>
      </c>
      <c r="K640" s="33" t="s">
        <v>22110</v>
      </c>
      <c r="L640" s="37">
        <f t="shared" si="93"/>
        <v>-0.16984490211034831</v>
      </c>
      <c r="M640" s="33"/>
      <c r="N640" s="33"/>
      <c r="O640" s="33"/>
      <c r="P640" s="153" t="s">
        <v>22459</v>
      </c>
      <c r="Q640" s="33" t="s">
        <v>503</v>
      </c>
      <c r="R640" s="33" t="s">
        <v>503</v>
      </c>
      <c r="S640" s="33" t="s">
        <v>503</v>
      </c>
      <c r="T640" s="33" t="s">
        <v>381</v>
      </c>
      <c r="U640" s="33" t="s">
        <v>2956</v>
      </c>
      <c r="V640" s="33" t="s">
        <v>2953</v>
      </c>
      <c r="W640" s="33" t="s">
        <v>2953</v>
      </c>
      <c r="X640" s="33" t="s">
        <v>2954</v>
      </c>
      <c r="Y640" s="33" t="s">
        <v>2954</v>
      </c>
      <c r="Z640" s="33" t="s">
        <v>2953</v>
      </c>
      <c r="AA640" s="33" t="s">
        <v>2953</v>
      </c>
      <c r="AB640" s="39" t="s">
        <v>25473</v>
      </c>
      <c r="AC640" s="29"/>
      <c r="AD640" s="29"/>
      <c r="AE640" s="29"/>
      <c r="AF640" s="137" t="s">
        <v>22459</v>
      </c>
      <c r="AG640" s="30">
        <f t="shared" si="94"/>
        <v>2</v>
      </c>
      <c r="AH640" s="31" t="str">
        <f t="shared" si="95"/>
        <v>QS-160054</v>
      </c>
      <c r="AI640" s="30">
        <v>5291000000</v>
      </c>
      <c r="AJ640" s="102">
        <f>IFERROR(VLOOKUP($C640,'分類(コード表)'!$A$3:$B$38,2,FALSE)*1000000000,0)+IFERROR(VLOOKUP($D640,'分類(コード表)'!$C$3:$D$293,2,FALSE)*1000000,0)+IFERROR(VLOOKUP($E640,'分類(コード表)'!$E$3:$F$353,2,FALSE)*1000,0)+IFERROR(VLOOKUP($F640,'分類(コード表)'!$G$3:$H$255,2,FALSE),0)</f>
        <v>5291000000</v>
      </c>
    </row>
    <row r="641" spans="1:36" s="30" customFormat="1" ht="27" customHeight="1" x14ac:dyDescent="0.15">
      <c r="A641" s="32" t="s">
        <v>149</v>
      </c>
      <c r="B641" s="33">
        <v>637</v>
      </c>
      <c r="C641" s="34" t="s">
        <v>12</v>
      </c>
      <c r="D641" s="34" t="s">
        <v>150</v>
      </c>
      <c r="E641" s="35" t="s">
        <v>503</v>
      </c>
      <c r="F641" s="35" t="s">
        <v>503</v>
      </c>
      <c r="G641" s="34" t="s">
        <v>13090</v>
      </c>
      <c r="H641" s="36" t="s">
        <v>13091</v>
      </c>
      <c r="I641" s="33">
        <v>62000</v>
      </c>
      <c r="J641" s="33">
        <v>10000</v>
      </c>
      <c r="K641" s="33" t="s">
        <v>22172</v>
      </c>
      <c r="L641" s="37">
        <f t="shared" si="93"/>
        <v>-5.2</v>
      </c>
      <c r="M641" s="33"/>
      <c r="N641" s="33"/>
      <c r="O641" s="33"/>
      <c r="P641" s="153" t="s">
        <v>26598</v>
      </c>
      <c r="Q641" s="33" t="s">
        <v>503</v>
      </c>
      <c r="R641" s="33" t="s">
        <v>503</v>
      </c>
      <c r="S641" s="33" t="s">
        <v>503</v>
      </c>
      <c r="T641" s="33" t="s">
        <v>381</v>
      </c>
      <c r="U641" s="33" t="s">
        <v>2953</v>
      </c>
      <c r="V641" s="33" t="s">
        <v>2953</v>
      </c>
      <c r="W641" s="33" t="s">
        <v>2953</v>
      </c>
      <c r="X641" s="33" t="s">
        <v>2954</v>
      </c>
      <c r="Y641" s="33" t="s">
        <v>2953</v>
      </c>
      <c r="Z641" s="33" t="s">
        <v>2955</v>
      </c>
      <c r="AA641" s="33" t="s">
        <v>2953</v>
      </c>
      <c r="AB641" s="39" t="s">
        <v>25474</v>
      </c>
      <c r="AC641" s="29"/>
      <c r="AD641" s="29"/>
      <c r="AE641" s="29"/>
      <c r="AF641" s="137" t="s">
        <v>22460</v>
      </c>
      <c r="AG641" s="30">
        <f t="shared" si="94"/>
        <v>2</v>
      </c>
      <c r="AH641" s="31" t="str">
        <f t="shared" si="95"/>
        <v>CB-160028</v>
      </c>
      <c r="AI641" s="30">
        <v>5291000000</v>
      </c>
      <c r="AJ641" s="102">
        <f>IFERROR(VLOOKUP($C641,'分類(コード表)'!$A$3:$B$38,2,FALSE)*1000000000,0)+IFERROR(VLOOKUP($D641,'分類(コード表)'!$C$3:$D$293,2,FALSE)*1000000,0)+IFERROR(VLOOKUP($E641,'分類(コード表)'!$E$3:$F$353,2,FALSE)*1000,0)+IFERROR(VLOOKUP($F641,'分類(コード表)'!$G$3:$H$255,2,FALSE),0)</f>
        <v>5291000000</v>
      </c>
    </row>
    <row r="642" spans="1:36" s="30" customFormat="1" ht="27" customHeight="1" x14ac:dyDescent="0.15">
      <c r="A642" s="32" t="s">
        <v>149</v>
      </c>
      <c r="B642" s="33">
        <v>638</v>
      </c>
      <c r="C642" s="34" t="s">
        <v>12</v>
      </c>
      <c r="D642" s="34" t="s">
        <v>150</v>
      </c>
      <c r="E642" s="35" t="s">
        <v>503</v>
      </c>
      <c r="F642" s="35" t="s">
        <v>503</v>
      </c>
      <c r="G642" s="34" t="s">
        <v>15860</v>
      </c>
      <c r="H642" s="36" t="s">
        <v>15861</v>
      </c>
      <c r="I642" s="33">
        <v>439440</v>
      </c>
      <c r="J642" s="33">
        <v>309600</v>
      </c>
      <c r="K642" s="33" t="s">
        <v>22079</v>
      </c>
      <c r="L642" s="37">
        <f t="shared" si="93"/>
        <v>-0.41937984496124026</v>
      </c>
      <c r="M642" s="33"/>
      <c r="N642" s="33"/>
      <c r="O642" s="33"/>
      <c r="P642" s="153" t="s">
        <v>22479</v>
      </c>
      <c r="Q642" s="33" t="s">
        <v>503</v>
      </c>
      <c r="R642" s="33" t="s">
        <v>503</v>
      </c>
      <c r="S642" s="33" t="s">
        <v>503</v>
      </c>
      <c r="T642" s="33" t="s">
        <v>381</v>
      </c>
      <c r="U642" s="33" t="s">
        <v>2953</v>
      </c>
      <c r="V642" s="33" t="s">
        <v>2954</v>
      </c>
      <c r="W642" s="33" t="s">
        <v>2954</v>
      </c>
      <c r="X642" s="33" t="s">
        <v>2954</v>
      </c>
      <c r="Y642" s="33" t="s">
        <v>2953</v>
      </c>
      <c r="Z642" s="33" t="s">
        <v>2954</v>
      </c>
      <c r="AA642" s="33" t="s">
        <v>2954</v>
      </c>
      <c r="AB642" s="39" t="s">
        <v>25475</v>
      </c>
      <c r="AC642" s="29"/>
      <c r="AD642" s="29"/>
      <c r="AE642" s="29"/>
      <c r="AF642" s="137" t="s">
        <v>22479</v>
      </c>
      <c r="AG642" s="30">
        <f t="shared" si="94"/>
        <v>2</v>
      </c>
      <c r="AH642" s="31" t="str">
        <f t="shared" si="95"/>
        <v>KK-160034</v>
      </c>
      <c r="AI642" s="30">
        <v>5291000000</v>
      </c>
      <c r="AJ642" s="102">
        <f>IFERROR(VLOOKUP($C642,'分類(コード表)'!$A$3:$B$38,2,FALSE)*1000000000,0)+IFERROR(VLOOKUP($D642,'分類(コード表)'!$C$3:$D$293,2,FALSE)*1000000,0)+IFERROR(VLOOKUP($E642,'分類(コード表)'!$E$3:$F$353,2,FALSE)*1000,0)+IFERROR(VLOOKUP($F642,'分類(コード表)'!$G$3:$H$255,2,FALSE),0)</f>
        <v>5291000000</v>
      </c>
    </row>
    <row r="643" spans="1:36" s="30" customFormat="1" ht="27" customHeight="1" x14ac:dyDescent="0.15">
      <c r="A643" s="32" t="s">
        <v>149</v>
      </c>
      <c r="B643" s="33">
        <v>639</v>
      </c>
      <c r="C643" s="34" t="s">
        <v>12</v>
      </c>
      <c r="D643" s="34" t="s">
        <v>150</v>
      </c>
      <c r="E643" s="35" t="s">
        <v>503</v>
      </c>
      <c r="F643" s="35" t="s">
        <v>503</v>
      </c>
      <c r="G643" s="34" t="s">
        <v>15808</v>
      </c>
      <c r="H643" s="36" t="s">
        <v>15809</v>
      </c>
      <c r="I643" s="33">
        <v>12000</v>
      </c>
      <c r="J643" s="33">
        <v>11000</v>
      </c>
      <c r="K643" s="33" t="s">
        <v>22071</v>
      </c>
      <c r="L643" s="37">
        <f t="shared" si="93"/>
        <v>-9.0909090909090828E-2</v>
      </c>
      <c r="M643" s="33"/>
      <c r="N643" s="33"/>
      <c r="O643" s="33"/>
      <c r="P643" s="153" t="s">
        <v>22497</v>
      </c>
      <c r="Q643" s="33" t="s">
        <v>503</v>
      </c>
      <c r="R643" s="33" t="s">
        <v>503</v>
      </c>
      <c r="S643" s="33" t="s">
        <v>503</v>
      </c>
      <c r="T643" s="33" t="s">
        <v>381</v>
      </c>
      <c r="U643" s="33" t="s">
        <v>2953</v>
      </c>
      <c r="V643" s="33" t="s">
        <v>2953</v>
      </c>
      <c r="W643" s="33" t="s">
        <v>2953</v>
      </c>
      <c r="X643" s="33" t="s">
        <v>2954</v>
      </c>
      <c r="Y643" s="33" t="s">
        <v>2953</v>
      </c>
      <c r="Z643" s="33" t="s">
        <v>2953</v>
      </c>
      <c r="AA643" s="33" t="s">
        <v>2953</v>
      </c>
      <c r="AB643" s="39" t="s">
        <v>25476</v>
      </c>
      <c r="AC643" s="29"/>
      <c r="AD643" s="29"/>
      <c r="AE643" s="29"/>
      <c r="AF643" s="137" t="s">
        <v>22497</v>
      </c>
      <c r="AG643" s="30">
        <f t="shared" si="94"/>
        <v>2</v>
      </c>
      <c r="AH643" s="31" t="str">
        <f t="shared" si="95"/>
        <v>KK-160007</v>
      </c>
      <c r="AI643" s="30">
        <v>5291000000</v>
      </c>
      <c r="AJ643" s="102">
        <f>IFERROR(VLOOKUP($C643,'分類(コード表)'!$A$3:$B$38,2,FALSE)*1000000000,0)+IFERROR(VLOOKUP($D643,'分類(コード表)'!$C$3:$D$293,2,FALSE)*1000000,0)+IFERROR(VLOOKUP($E643,'分類(コード表)'!$E$3:$F$353,2,FALSE)*1000,0)+IFERROR(VLOOKUP($F643,'分類(コード表)'!$G$3:$H$255,2,FALSE),0)</f>
        <v>5291000000</v>
      </c>
    </row>
    <row r="644" spans="1:36" s="30" customFormat="1" ht="27" customHeight="1" x14ac:dyDescent="0.15">
      <c r="A644" s="32" t="s">
        <v>149</v>
      </c>
      <c r="B644" s="33">
        <v>640</v>
      </c>
      <c r="C644" s="34" t="s">
        <v>12</v>
      </c>
      <c r="D644" s="34" t="s">
        <v>150</v>
      </c>
      <c r="E644" s="35" t="s">
        <v>503</v>
      </c>
      <c r="F644" s="35" t="s">
        <v>503</v>
      </c>
      <c r="G644" s="34" t="s">
        <v>17930</v>
      </c>
      <c r="H644" s="36" t="s">
        <v>17931</v>
      </c>
      <c r="I644" s="33">
        <v>657182</v>
      </c>
      <c r="J644" s="33">
        <v>757182</v>
      </c>
      <c r="K644" s="33" t="s">
        <v>22104</v>
      </c>
      <c r="L644" s="37">
        <f t="shared" si="93"/>
        <v>0.13206864399840457</v>
      </c>
      <c r="M644" s="33"/>
      <c r="N644" s="33"/>
      <c r="O644" s="33"/>
      <c r="P644" s="153" t="s">
        <v>22502</v>
      </c>
      <c r="Q644" s="33" t="s">
        <v>503</v>
      </c>
      <c r="R644" s="33" t="s">
        <v>503</v>
      </c>
      <c r="S644" s="33" t="s">
        <v>503</v>
      </c>
      <c r="T644" s="33" t="s">
        <v>381</v>
      </c>
      <c r="U644" s="33" t="s">
        <v>2954</v>
      </c>
      <c r="V644" s="33" t="s">
        <v>2953</v>
      </c>
      <c r="W644" s="33" t="s">
        <v>2954</v>
      </c>
      <c r="X644" s="33" t="s">
        <v>2953</v>
      </c>
      <c r="Y644" s="33" t="s">
        <v>2953</v>
      </c>
      <c r="Z644" s="33" t="s">
        <v>2953</v>
      </c>
      <c r="AA644" s="33" t="s">
        <v>2953</v>
      </c>
      <c r="AB644" s="39" t="s">
        <v>25477</v>
      </c>
      <c r="AC644" s="29"/>
      <c r="AD644" s="29"/>
      <c r="AE644" s="29"/>
      <c r="AF644" s="137" t="s">
        <v>22502</v>
      </c>
      <c r="AG644" s="30">
        <f t="shared" si="94"/>
        <v>2</v>
      </c>
      <c r="AH644" s="31" t="str">
        <f t="shared" si="95"/>
        <v>KT-160007</v>
      </c>
      <c r="AI644" s="30">
        <v>5291000000</v>
      </c>
      <c r="AJ644" s="102">
        <f>IFERROR(VLOOKUP($C644,'分類(コード表)'!$A$3:$B$38,2,FALSE)*1000000000,0)+IFERROR(VLOOKUP($D644,'分類(コード表)'!$C$3:$D$293,2,FALSE)*1000000,0)+IFERROR(VLOOKUP($E644,'分類(コード表)'!$E$3:$F$353,2,FALSE)*1000,0)+IFERROR(VLOOKUP($F644,'分類(コード表)'!$G$3:$H$255,2,FALSE),0)</f>
        <v>5291000000</v>
      </c>
    </row>
    <row r="645" spans="1:36" s="30" customFormat="1" ht="27" customHeight="1" x14ac:dyDescent="0.15">
      <c r="A645" s="32" t="s">
        <v>149</v>
      </c>
      <c r="B645" s="33">
        <v>641</v>
      </c>
      <c r="C645" s="34" t="s">
        <v>12</v>
      </c>
      <c r="D645" s="34" t="s">
        <v>150</v>
      </c>
      <c r="E645" s="35" t="s">
        <v>503</v>
      </c>
      <c r="F645" s="35" t="s">
        <v>503</v>
      </c>
      <c r="G645" s="34" t="s">
        <v>13821</v>
      </c>
      <c r="H645" s="36" t="s">
        <v>13822</v>
      </c>
      <c r="I645" s="33">
        <v>570400</v>
      </c>
      <c r="J645" s="33">
        <v>680400</v>
      </c>
      <c r="K645" s="33" t="s">
        <v>24495</v>
      </c>
      <c r="L645" s="37">
        <f t="shared" si="93"/>
        <v>0.16166960611405057</v>
      </c>
      <c r="M645" s="33"/>
      <c r="N645" s="33"/>
      <c r="O645" s="33"/>
      <c r="P645" s="153" t="s">
        <v>22508</v>
      </c>
      <c r="Q645" s="33" t="s">
        <v>503</v>
      </c>
      <c r="R645" s="33" t="s">
        <v>503</v>
      </c>
      <c r="S645" s="33" t="s">
        <v>503</v>
      </c>
      <c r="T645" s="33" t="s">
        <v>381</v>
      </c>
      <c r="U645" s="33" t="s">
        <v>2953</v>
      </c>
      <c r="V645" s="97" t="s">
        <v>2953</v>
      </c>
      <c r="W645" s="33" t="s">
        <v>2954</v>
      </c>
      <c r="X645" s="33" t="s">
        <v>2953</v>
      </c>
      <c r="Y645" s="97" t="s">
        <v>2953</v>
      </c>
      <c r="Z645" s="33" t="s">
        <v>2953</v>
      </c>
      <c r="AA645" s="33" t="s">
        <v>2953</v>
      </c>
      <c r="AB645" s="39" t="s">
        <v>25478</v>
      </c>
      <c r="AC645" s="29"/>
      <c r="AD645" s="29"/>
      <c r="AE645" s="29"/>
      <c r="AF645" s="137" t="s">
        <v>22508</v>
      </c>
      <c r="AG645" s="30">
        <f t="shared" si="94"/>
        <v>2</v>
      </c>
      <c r="AH645" s="31" t="str">
        <f t="shared" si="95"/>
        <v>CG-150016</v>
      </c>
      <c r="AI645" s="30">
        <v>5291000000</v>
      </c>
      <c r="AJ645" s="102">
        <f>IFERROR(VLOOKUP($C645,'分類(コード表)'!$A$3:$B$38,2,FALSE)*1000000000,0)+IFERROR(VLOOKUP($D645,'分類(コード表)'!$C$3:$D$293,2,FALSE)*1000000,0)+IFERROR(VLOOKUP($E645,'分類(コード表)'!$E$3:$F$353,2,FALSE)*1000,0)+IFERROR(VLOOKUP($F645,'分類(コード表)'!$G$3:$H$255,2,FALSE),0)</f>
        <v>5291000000</v>
      </c>
    </row>
    <row r="646" spans="1:36" s="30" customFormat="1" ht="27" customHeight="1" x14ac:dyDescent="0.15">
      <c r="A646" s="32" t="s">
        <v>149</v>
      </c>
      <c r="B646" s="33">
        <v>642</v>
      </c>
      <c r="C646" s="34" t="s">
        <v>12</v>
      </c>
      <c r="D646" s="34" t="s">
        <v>150</v>
      </c>
      <c r="E646" s="35" t="s">
        <v>503</v>
      </c>
      <c r="F646" s="35" t="s">
        <v>503</v>
      </c>
      <c r="G646" s="34" t="s">
        <v>21756</v>
      </c>
      <c r="H646" s="36" t="s">
        <v>21757</v>
      </c>
      <c r="I646" s="33">
        <v>98256</v>
      </c>
      <c r="J646" s="33">
        <v>2096</v>
      </c>
      <c r="K646" s="33" t="s">
        <v>22060</v>
      </c>
      <c r="L646" s="37">
        <f t="shared" si="93"/>
        <v>-45.877862595419849</v>
      </c>
      <c r="M646" s="33"/>
      <c r="N646" s="33"/>
      <c r="O646" s="33"/>
      <c r="P646" s="153" t="s">
        <v>22528</v>
      </c>
      <c r="Q646" s="33" t="s">
        <v>503</v>
      </c>
      <c r="R646" s="33" t="s">
        <v>503</v>
      </c>
      <c r="S646" s="33" t="s">
        <v>503</v>
      </c>
      <c r="T646" s="33" t="s">
        <v>381</v>
      </c>
      <c r="U646" s="33" t="s">
        <v>2956</v>
      </c>
      <c r="V646" s="33" t="s">
        <v>2953</v>
      </c>
      <c r="W646" s="33" t="s">
        <v>2953</v>
      </c>
      <c r="X646" s="33" t="s">
        <v>2954</v>
      </c>
      <c r="Y646" s="33" t="s">
        <v>2953</v>
      </c>
      <c r="Z646" s="33" t="s">
        <v>2953</v>
      </c>
      <c r="AA646" s="33" t="s">
        <v>2953</v>
      </c>
      <c r="AB646" s="39" t="s">
        <v>25479</v>
      </c>
      <c r="AC646" s="29"/>
      <c r="AD646" s="29"/>
      <c r="AE646" s="29"/>
      <c r="AF646" s="137" t="s">
        <v>22528</v>
      </c>
      <c r="AG646" s="30">
        <f t="shared" si="94"/>
        <v>2</v>
      </c>
      <c r="AH646" s="31" t="str">
        <f t="shared" si="95"/>
        <v>TH-150012</v>
      </c>
      <c r="AI646" s="30">
        <v>5291000000</v>
      </c>
      <c r="AJ646" s="102">
        <f>IFERROR(VLOOKUP($C646,'分類(コード表)'!$A$3:$B$38,2,FALSE)*1000000000,0)+IFERROR(VLOOKUP($D646,'分類(コード表)'!$C$3:$D$293,2,FALSE)*1000000,0)+IFERROR(VLOOKUP($E646,'分類(コード表)'!$E$3:$F$353,2,FALSE)*1000,0)+IFERROR(VLOOKUP($F646,'分類(コード表)'!$G$3:$H$255,2,FALSE),0)</f>
        <v>5291000000</v>
      </c>
    </row>
    <row r="647" spans="1:36" s="30" customFormat="1" ht="27" customHeight="1" x14ac:dyDescent="0.15">
      <c r="A647" s="32" t="s">
        <v>149</v>
      </c>
      <c r="B647" s="33">
        <v>643</v>
      </c>
      <c r="C647" s="34" t="s">
        <v>12</v>
      </c>
      <c r="D647" s="34" t="s">
        <v>150</v>
      </c>
      <c r="E647" s="35" t="s">
        <v>503</v>
      </c>
      <c r="F647" s="35" t="s">
        <v>503</v>
      </c>
      <c r="G647" s="34" t="s">
        <v>17699</v>
      </c>
      <c r="H647" s="36" t="s">
        <v>12643</v>
      </c>
      <c r="I647" s="33">
        <v>542120</v>
      </c>
      <c r="J647" s="33">
        <v>777825</v>
      </c>
      <c r="K647" s="33" t="s">
        <v>24512</v>
      </c>
      <c r="L647" s="37">
        <f t="shared" si="93"/>
        <v>0.30303088741040718</v>
      </c>
      <c r="M647" s="33"/>
      <c r="N647" s="33"/>
      <c r="O647" s="33"/>
      <c r="P647" s="153" t="s">
        <v>22554</v>
      </c>
      <c r="Q647" s="33" t="s">
        <v>503</v>
      </c>
      <c r="R647" s="33" t="s">
        <v>503</v>
      </c>
      <c r="S647" s="33" t="s">
        <v>503</v>
      </c>
      <c r="T647" s="33" t="s">
        <v>381</v>
      </c>
      <c r="U647" s="33" t="s">
        <v>2953</v>
      </c>
      <c r="V647" s="33" t="s">
        <v>2953</v>
      </c>
      <c r="W647" s="33" t="s">
        <v>2953</v>
      </c>
      <c r="X647" s="33" t="s">
        <v>2953</v>
      </c>
      <c r="Y647" s="33" t="s">
        <v>2953</v>
      </c>
      <c r="Z647" s="33" t="s">
        <v>2954</v>
      </c>
      <c r="AA647" s="33" t="s">
        <v>2953</v>
      </c>
      <c r="AB647" s="39" t="s">
        <v>25480</v>
      </c>
      <c r="AC647" s="29"/>
      <c r="AD647" s="29"/>
      <c r="AE647" s="29"/>
      <c r="AF647" s="137" t="s">
        <v>22554</v>
      </c>
      <c r="AG647" s="30">
        <f t="shared" si="94"/>
        <v>2</v>
      </c>
      <c r="AH647" s="31" t="str">
        <f t="shared" si="95"/>
        <v>KT-140056</v>
      </c>
      <c r="AI647" s="30">
        <v>5291000000</v>
      </c>
      <c r="AJ647" s="102">
        <f>IFERROR(VLOOKUP($C647,'分類(コード表)'!$A$3:$B$38,2,FALSE)*1000000000,0)+IFERROR(VLOOKUP($D647,'分類(コード表)'!$C$3:$D$293,2,FALSE)*1000000,0)+IFERROR(VLOOKUP($E647,'分類(コード表)'!$E$3:$F$353,2,FALSE)*1000,0)+IFERROR(VLOOKUP($F647,'分類(コード表)'!$G$3:$H$255,2,FALSE),0)</f>
        <v>5291000000</v>
      </c>
    </row>
    <row r="648" spans="1:36" s="30" customFormat="1" ht="27" customHeight="1" x14ac:dyDescent="0.15">
      <c r="A648" s="32" t="s">
        <v>149</v>
      </c>
      <c r="B648" s="33">
        <v>644</v>
      </c>
      <c r="C648" s="34" t="s">
        <v>12</v>
      </c>
      <c r="D648" s="34" t="s">
        <v>150</v>
      </c>
      <c r="E648" s="35"/>
      <c r="F648" s="35"/>
      <c r="G648" s="34" t="s">
        <v>19057</v>
      </c>
      <c r="H648" s="36" t="s">
        <v>19058</v>
      </c>
      <c r="I648" s="33">
        <v>411075</v>
      </c>
      <c r="J648" s="33">
        <v>123625</v>
      </c>
      <c r="K648" s="33" t="s">
        <v>22172</v>
      </c>
      <c r="L648" s="37">
        <f t="shared" si="93"/>
        <v>-2.3251769464105156</v>
      </c>
      <c r="M648" s="33"/>
      <c r="N648" s="33"/>
      <c r="O648" s="33" t="s">
        <v>24776</v>
      </c>
      <c r="P648" s="153" t="s">
        <v>26519</v>
      </c>
      <c r="Q648" s="33"/>
      <c r="R648" s="33"/>
      <c r="S648" s="33"/>
      <c r="T648" s="33" t="s">
        <v>381</v>
      </c>
      <c r="U648" s="97" t="s">
        <v>26700</v>
      </c>
      <c r="V648" s="97" t="s">
        <v>26701</v>
      </c>
      <c r="W648" s="97" t="s">
        <v>26701</v>
      </c>
      <c r="X648" s="97" t="s">
        <v>26701</v>
      </c>
      <c r="Y648" s="97" t="s">
        <v>26702</v>
      </c>
      <c r="Z648" s="97" t="s">
        <v>26702</v>
      </c>
      <c r="AA648" s="97" t="s">
        <v>26701</v>
      </c>
      <c r="AB648" s="126" t="s">
        <v>26748</v>
      </c>
      <c r="AC648" s="29"/>
      <c r="AD648" s="29"/>
      <c r="AE648" s="29"/>
      <c r="AF648" s="137" t="s">
        <v>26519</v>
      </c>
      <c r="AG648" s="30">
        <f t="shared" ref="AG648" si="96">LEN(LEFT(AF648,FIND("-",AF648)-1))</f>
        <v>2</v>
      </c>
      <c r="AH648" s="31" t="str">
        <f t="shared" ref="AH648" si="97">LEFT(AF648,FIND("-",AF648)+6)</f>
        <v>KT-200046</v>
      </c>
      <c r="AJ648" s="102"/>
    </row>
    <row r="649" spans="1:36" s="30" customFormat="1" ht="27" customHeight="1" x14ac:dyDescent="0.15">
      <c r="A649" s="32" t="s">
        <v>149</v>
      </c>
      <c r="B649" s="33">
        <v>645</v>
      </c>
      <c r="C649" s="34" t="s">
        <v>12</v>
      </c>
      <c r="D649" s="34" t="s">
        <v>150</v>
      </c>
      <c r="E649" s="35"/>
      <c r="F649" s="35"/>
      <c r="G649" s="34" t="s">
        <v>18653</v>
      </c>
      <c r="H649" s="36" t="s">
        <v>18654</v>
      </c>
      <c r="I649" s="33">
        <v>16000</v>
      </c>
      <c r="J649" s="33">
        <v>21000</v>
      </c>
      <c r="K649" s="33" t="s">
        <v>24719</v>
      </c>
      <c r="L649" s="37">
        <f t="shared" si="93"/>
        <v>0.23809523809523814</v>
      </c>
      <c r="M649" s="33"/>
      <c r="N649" s="33"/>
      <c r="O649" s="33" t="s">
        <v>24776</v>
      </c>
      <c r="P649" s="153" t="s">
        <v>26543</v>
      </c>
      <c r="Q649" s="33"/>
      <c r="R649" s="33"/>
      <c r="S649" s="33"/>
      <c r="T649" s="33" t="s">
        <v>381</v>
      </c>
      <c r="U649" s="97" t="s">
        <v>26701</v>
      </c>
      <c r="V649" s="97" t="s">
        <v>26701</v>
      </c>
      <c r="W649" s="97" t="s">
        <v>26702</v>
      </c>
      <c r="X649" s="97" t="s">
        <v>26701</v>
      </c>
      <c r="Y649" s="97" t="s">
        <v>26702</v>
      </c>
      <c r="Z649" s="97" t="s">
        <v>26702</v>
      </c>
      <c r="AA649" s="97" t="s">
        <v>26702</v>
      </c>
      <c r="AB649" s="126" t="s">
        <v>26749</v>
      </c>
      <c r="AC649" s="29"/>
      <c r="AD649" s="29"/>
      <c r="AE649" s="29"/>
      <c r="AF649" s="137" t="s">
        <v>26543</v>
      </c>
      <c r="AG649" s="30">
        <f t="shared" ref="AG649" si="98">LEN(LEFT(AF649,FIND("-",AF649)-1))</f>
        <v>2</v>
      </c>
      <c r="AH649" s="31" t="str">
        <f t="shared" ref="AH649" si="99">LEFT(AF649,FIND("-",AF649)+6)</f>
        <v>KT-180127</v>
      </c>
      <c r="AJ649" s="102"/>
    </row>
    <row r="650" spans="1:36" s="30" customFormat="1" ht="27" customHeight="1" x14ac:dyDescent="0.15">
      <c r="A650" s="32" t="s">
        <v>149</v>
      </c>
      <c r="B650" s="33">
        <v>646</v>
      </c>
      <c r="C650" s="34" t="s">
        <v>12</v>
      </c>
      <c r="D650" s="34" t="s">
        <v>150</v>
      </c>
      <c r="E650" s="35"/>
      <c r="F650" s="35"/>
      <c r="G650" s="34" t="s">
        <v>18620</v>
      </c>
      <c r="H650" s="36" t="s">
        <v>18621</v>
      </c>
      <c r="I650" s="33">
        <v>123818</v>
      </c>
      <c r="J650" s="33">
        <v>70364</v>
      </c>
      <c r="K650" s="33" t="s">
        <v>22103</v>
      </c>
      <c r="L650" s="37">
        <f t="shared" si="93"/>
        <v>-0.75967824455687571</v>
      </c>
      <c r="M650" s="33"/>
      <c r="N650" s="33"/>
      <c r="O650" s="33" t="s">
        <v>24776</v>
      </c>
      <c r="P650" s="153" t="s">
        <v>26546</v>
      </c>
      <c r="Q650" s="33"/>
      <c r="R650" s="33"/>
      <c r="S650" s="33"/>
      <c r="T650" s="33" t="s">
        <v>381</v>
      </c>
      <c r="U650" s="97" t="s">
        <v>26700</v>
      </c>
      <c r="V650" s="97" t="s">
        <v>26701</v>
      </c>
      <c r="W650" s="97" t="s">
        <v>26701</v>
      </c>
      <c r="X650" s="97" t="s">
        <v>26701</v>
      </c>
      <c r="Y650" s="97" t="s">
        <v>26701</v>
      </c>
      <c r="Z650" s="97" t="s">
        <v>26702</v>
      </c>
      <c r="AA650" s="97" t="s">
        <v>26701</v>
      </c>
      <c r="AB650" s="126" t="s">
        <v>26750</v>
      </c>
      <c r="AC650" s="29"/>
      <c r="AD650" s="29"/>
      <c r="AE650" s="29"/>
      <c r="AF650" s="137" t="s">
        <v>26546</v>
      </c>
      <c r="AG650" s="30">
        <f t="shared" ref="AG650" si="100">LEN(LEFT(AF650,FIND("-",AF650)-1))</f>
        <v>2</v>
      </c>
      <c r="AH650" s="31" t="str">
        <f t="shared" ref="AH650" si="101">LEFT(AF650,FIND("-",AF650)+6)</f>
        <v>KT-180110</v>
      </c>
      <c r="AJ650" s="102"/>
    </row>
    <row r="651" spans="1:36" s="30" customFormat="1" ht="27" customHeight="1" x14ac:dyDescent="0.15">
      <c r="A651" s="32" t="s">
        <v>149</v>
      </c>
      <c r="B651" s="33">
        <v>647</v>
      </c>
      <c r="C651" s="34" t="s">
        <v>12</v>
      </c>
      <c r="D651" s="34" t="s">
        <v>150</v>
      </c>
      <c r="E651" s="35"/>
      <c r="F651" s="35"/>
      <c r="G651" s="34" t="s">
        <v>16052</v>
      </c>
      <c r="H651" s="36" t="s">
        <v>15904</v>
      </c>
      <c r="I651" s="33">
        <v>960000</v>
      </c>
      <c r="J651" s="33">
        <v>368200</v>
      </c>
      <c r="K651" s="33" t="s">
        <v>24525</v>
      </c>
      <c r="L651" s="37">
        <f t="shared" si="93"/>
        <v>-1.6072786529060292</v>
      </c>
      <c r="M651" s="33"/>
      <c r="N651" s="33"/>
      <c r="O651" s="33" t="s">
        <v>24776</v>
      </c>
      <c r="P651" s="153" t="s">
        <v>26563</v>
      </c>
      <c r="Q651" s="33"/>
      <c r="R651" s="33"/>
      <c r="S651" s="33"/>
      <c r="T651" s="33" t="s">
        <v>381</v>
      </c>
      <c r="U651" s="97" t="s">
        <v>26700</v>
      </c>
      <c r="V651" s="97" t="s">
        <v>26702</v>
      </c>
      <c r="W651" s="97" t="s">
        <v>26701</v>
      </c>
      <c r="X651" s="97" t="s">
        <v>26701</v>
      </c>
      <c r="Y651" s="97" t="s">
        <v>26702</v>
      </c>
      <c r="Z651" s="97" t="s">
        <v>26702</v>
      </c>
      <c r="AA651" s="97" t="s">
        <v>26701</v>
      </c>
      <c r="AB651" s="126" t="s">
        <v>26751</v>
      </c>
      <c r="AC651" s="29"/>
      <c r="AD651" s="29"/>
      <c r="AE651" s="29"/>
      <c r="AF651" s="137" t="s">
        <v>26563</v>
      </c>
      <c r="AG651" s="30">
        <f t="shared" ref="AG651:AG654" si="102">LEN(LEFT(AF651,FIND("-",AF651)-1))</f>
        <v>2</v>
      </c>
      <c r="AH651" s="31" t="str">
        <f t="shared" ref="AH651:AH654" si="103">LEFT(AF651,FIND("-",AF651)+6)</f>
        <v>KK-180017</v>
      </c>
      <c r="AJ651" s="102"/>
    </row>
    <row r="652" spans="1:36" s="30" customFormat="1" ht="27" customHeight="1" x14ac:dyDescent="0.15">
      <c r="A652" s="32" t="s">
        <v>149</v>
      </c>
      <c r="B652" s="33">
        <v>648</v>
      </c>
      <c r="C652" s="34" t="s">
        <v>12</v>
      </c>
      <c r="D652" s="34" t="s">
        <v>150</v>
      </c>
      <c r="E652" s="35"/>
      <c r="F652" s="35"/>
      <c r="G652" s="34" t="s">
        <v>13862</v>
      </c>
      <c r="H652" s="36" t="s">
        <v>13863</v>
      </c>
      <c r="I652" s="33">
        <v>186200</v>
      </c>
      <c r="J652" s="33">
        <v>226500</v>
      </c>
      <c r="K652" s="33" t="s">
        <v>24497</v>
      </c>
      <c r="L652" s="37">
        <f t="shared" si="93"/>
        <v>0.17792494481236198</v>
      </c>
      <c r="M652" s="33"/>
      <c r="N652" s="33"/>
      <c r="O652" s="33" t="s">
        <v>24776</v>
      </c>
      <c r="P652" s="153" t="s">
        <v>26591</v>
      </c>
      <c r="Q652" s="33"/>
      <c r="R652" s="33"/>
      <c r="S652" s="33"/>
      <c r="T652" s="33" t="s">
        <v>381</v>
      </c>
      <c r="U652" s="97" t="s">
        <v>26702</v>
      </c>
      <c r="V652" s="97" t="s">
        <v>26702</v>
      </c>
      <c r="W652" s="97" t="s">
        <v>26702</v>
      </c>
      <c r="X652" s="97" t="s">
        <v>26701</v>
      </c>
      <c r="Y652" s="97" t="s">
        <v>26701</v>
      </c>
      <c r="Z652" s="97" t="s">
        <v>26702</v>
      </c>
      <c r="AA652" s="97" t="s">
        <v>26702</v>
      </c>
      <c r="AB652" s="126" t="s">
        <v>26752</v>
      </c>
      <c r="AC652" s="29"/>
      <c r="AD652" s="29"/>
      <c r="AE652" s="29"/>
      <c r="AF652" s="137" t="s">
        <v>26591</v>
      </c>
      <c r="AG652" s="30">
        <f t="shared" si="102"/>
        <v>2</v>
      </c>
      <c r="AH652" s="31" t="str">
        <f t="shared" si="103"/>
        <v>CG-170005</v>
      </c>
      <c r="AJ652" s="102"/>
    </row>
    <row r="653" spans="1:36" s="30" customFormat="1" ht="27" customHeight="1" x14ac:dyDescent="0.15">
      <c r="A653" s="32" t="s">
        <v>149</v>
      </c>
      <c r="B653" s="33">
        <v>649</v>
      </c>
      <c r="C653" s="34" t="s">
        <v>12</v>
      </c>
      <c r="D653" s="34" t="s">
        <v>150</v>
      </c>
      <c r="E653" s="35"/>
      <c r="F653" s="35"/>
      <c r="G653" s="34" t="s">
        <v>17982</v>
      </c>
      <c r="H653" s="36" t="s">
        <v>16240</v>
      </c>
      <c r="I653" s="33">
        <v>259420</v>
      </c>
      <c r="J653" s="33">
        <v>391780</v>
      </c>
      <c r="K653" s="33" t="s">
        <v>26668</v>
      </c>
      <c r="L653" s="37">
        <f t="shared" si="93"/>
        <v>0.33784266680279751</v>
      </c>
      <c r="M653" s="33"/>
      <c r="N653" s="33" t="s">
        <v>24776</v>
      </c>
      <c r="O653" s="33"/>
      <c r="P653" s="153" t="s">
        <v>26616</v>
      </c>
      <c r="Q653" s="33"/>
      <c r="R653" s="33"/>
      <c r="S653" s="33"/>
      <c r="T653" s="33" t="s">
        <v>381</v>
      </c>
      <c r="U653" s="97" t="s">
        <v>26702</v>
      </c>
      <c r="V653" s="97" t="s">
        <v>26702</v>
      </c>
      <c r="W653" s="97" t="s">
        <v>26701</v>
      </c>
      <c r="X653" s="97" t="s">
        <v>26734</v>
      </c>
      <c r="Y653" s="97" t="s">
        <v>26702</v>
      </c>
      <c r="Z653" s="97" t="s">
        <v>26702</v>
      </c>
      <c r="AA653" s="97" t="s">
        <v>26702</v>
      </c>
      <c r="AB653" s="126" t="s">
        <v>26753</v>
      </c>
      <c r="AC653" s="29"/>
      <c r="AD653" s="29"/>
      <c r="AE653" s="29"/>
      <c r="AF653" s="137" t="s">
        <v>26616</v>
      </c>
      <c r="AG653" s="30">
        <f t="shared" si="102"/>
        <v>2</v>
      </c>
      <c r="AH653" s="31" t="str">
        <f t="shared" si="103"/>
        <v>KT-160036</v>
      </c>
      <c r="AJ653" s="102"/>
    </row>
    <row r="654" spans="1:36" s="30" customFormat="1" ht="27" customHeight="1" x14ac:dyDescent="0.15">
      <c r="A654" s="32" t="s">
        <v>149</v>
      </c>
      <c r="B654" s="33">
        <v>650</v>
      </c>
      <c r="C654" s="34" t="s">
        <v>12</v>
      </c>
      <c r="D654" s="34" t="s">
        <v>150</v>
      </c>
      <c r="E654" s="35"/>
      <c r="F654" s="35"/>
      <c r="G654" s="34" t="s">
        <v>17817</v>
      </c>
      <c r="H654" s="36" t="s">
        <v>17818</v>
      </c>
      <c r="I654" s="33">
        <v>37111</v>
      </c>
      <c r="J654" s="33">
        <v>39578</v>
      </c>
      <c r="K654" s="33" t="s">
        <v>24665</v>
      </c>
      <c r="L654" s="37">
        <f t="shared" si="93"/>
        <v>6.2332609025215979E-2</v>
      </c>
      <c r="M654" s="33"/>
      <c r="N654" s="33"/>
      <c r="O654" s="33" t="s">
        <v>24776</v>
      </c>
      <c r="P654" s="153" t="s">
        <v>26644</v>
      </c>
      <c r="Q654" s="33"/>
      <c r="R654" s="33"/>
      <c r="S654" s="33"/>
      <c r="T654" s="33" t="s">
        <v>381</v>
      </c>
      <c r="U654" s="97" t="s">
        <v>26701</v>
      </c>
      <c r="V654" s="97" t="s">
        <v>26701</v>
      </c>
      <c r="W654" s="97" t="s">
        <v>26701</v>
      </c>
      <c r="X654" s="97" t="s">
        <v>26701</v>
      </c>
      <c r="Y654" s="97" t="s">
        <v>26701</v>
      </c>
      <c r="Z654" s="97" t="s">
        <v>26702</v>
      </c>
      <c r="AA654" s="97" t="s">
        <v>26701</v>
      </c>
      <c r="AB654" s="126" t="s">
        <v>26754</v>
      </c>
      <c r="AC654" s="29"/>
      <c r="AD654" s="29"/>
      <c r="AE654" s="29"/>
      <c r="AF654" s="137" t="s">
        <v>26644</v>
      </c>
      <c r="AG654" s="30">
        <f t="shared" si="102"/>
        <v>2</v>
      </c>
      <c r="AH654" s="31" t="str">
        <f t="shared" si="103"/>
        <v>KT-150046</v>
      </c>
      <c r="AJ654" s="102"/>
    </row>
    <row r="655" spans="1:36" s="30" customFormat="1" ht="27" customHeight="1" x14ac:dyDescent="0.15">
      <c r="A655" s="32" t="s">
        <v>149</v>
      </c>
      <c r="B655" s="33">
        <v>651</v>
      </c>
      <c r="C655" s="34" t="s">
        <v>12</v>
      </c>
      <c r="D655" s="34" t="s">
        <v>150</v>
      </c>
      <c r="E655" s="35"/>
      <c r="F655" s="35"/>
      <c r="G655" s="34" t="s">
        <v>19153</v>
      </c>
      <c r="H655" s="36" t="s">
        <v>19154</v>
      </c>
      <c r="I655" s="33">
        <v>259750</v>
      </c>
      <c r="J655" s="33">
        <v>331740</v>
      </c>
      <c r="K655" s="33" t="s">
        <v>33343</v>
      </c>
      <c r="L655" s="37">
        <f t="shared" si="93"/>
        <v>0.21700729486947612</v>
      </c>
      <c r="M655" s="33"/>
      <c r="N655" s="33" t="s">
        <v>24776</v>
      </c>
      <c r="O655" s="33"/>
      <c r="P655" s="153" t="s">
        <v>26874</v>
      </c>
      <c r="Q655" s="33"/>
      <c r="R655" s="33"/>
      <c r="S655" s="33"/>
      <c r="T655" s="33" t="s">
        <v>381</v>
      </c>
      <c r="U655" s="97" t="s">
        <v>37308</v>
      </c>
      <c r="V655" s="97" t="s">
        <v>37308</v>
      </c>
      <c r="W655" s="97" t="s">
        <v>37309</v>
      </c>
      <c r="X655" s="97" t="s">
        <v>37308</v>
      </c>
      <c r="Y655" s="97" t="s">
        <v>37308</v>
      </c>
      <c r="Z655" s="97" t="s">
        <v>37309</v>
      </c>
      <c r="AA655" s="97" t="s">
        <v>37308</v>
      </c>
      <c r="AB655" s="126" t="s">
        <v>37311</v>
      </c>
      <c r="AC655" s="29"/>
      <c r="AD655" s="29"/>
      <c r="AE655" s="29"/>
      <c r="AF655" s="137" t="s">
        <v>26874</v>
      </c>
      <c r="AG655" s="30">
        <f t="shared" ref="AG655" si="104">LEN(LEFT(AF655,FIND("-",AF655)-1))</f>
        <v>2</v>
      </c>
      <c r="AH655" s="31" t="str">
        <f t="shared" ref="AH655" si="105">LEFT(AF655,FIND("-",AF655)+6)</f>
        <v>KT-200095</v>
      </c>
      <c r="AJ655" s="102"/>
    </row>
    <row r="656" spans="1:36" s="30" customFormat="1" ht="27" customHeight="1" x14ac:dyDescent="0.15">
      <c r="A656" s="32" t="s">
        <v>149</v>
      </c>
      <c r="B656" s="33">
        <v>652</v>
      </c>
      <c r="C656" s="34" t="s">
        <v>12</v>
      </c>
      <c r="D656" s="34" t="s">
        <v>150</v>
      </c>
      <c r="E656" s="35"/>
      <c r="F656" s="35"/>
      <c r="G656" s="34" t="s">
        <v>15970</v>
      </c>
      <c r="H656" s="36" t="s">
        <v>2232</v>
      </c>
      <c r="I656" s="33">
        <v>565000</v>
      </c>
      <c r="J656" s="33">
        <v>854140</v>
      </c>
      <c r="K656" s="33" t="s">
        <v>22079</v>
      </c>
      <c r="L656" s="37">
        <f t="shared" si="93"/>
        <v>0.33851593415599313</v>
      </c>
      <c r="M656" s="33"/>
      <c r="N656" s="33"/>
      <c r="O656" s="33" t="s">
        <v>24776</v>
      </c>
      <c r="P656" s="153" t="s">
        <v>26896</v>
      </c>
      <c r="Q656" s="33"/>
      <c r="R656" s="33"/>
      <c r="S656" s="33"/>
      <c r="T656" s="33" t="s">
        <v>381</v>
      </c>
      <c r="U656" s="97" t="s">
        <v>37309</v>
      </c>
      <c r="V656" s="97" t="s">
        <v>37309</v>
      </c>
      <c r="W656" s="97" t="s">
        <v>37309</v>
      </c>
      <c r="X656" s="97" t="s">
        <v>37309</v>
      </c>
      <c r="Y656" s="97" t="s">
        <v>37308</v>
      </c>
      <c r="Z656" s="97" t="s">
        <v>37309</v>
      </c>
      <c r="AA656" s="97" t="s">
        <v>37309</v>
      </c>
      <c r="AB656" s="126" t="s">
        <v>37336</v>
      </c>
      <c r="AC656" s="29"/>
      <c r="AD656" s="29"/>
      <c r="AE656" s="29"/>
      <c r="AF656" s="137" t="s">
        <v>26896</v>
      </c>
      <c r="AG656" s="30">
        <f t="shared" ref="AG656" si="106">LEN(LEFT(AF656,FIND("-",AF656)-1))</f>
        <v>2</v>
      </c>
      <c r="AH656" s="31" t="str">
        <f t="shared" ref="AH656" si="107">LEFT(AF656,FIND("-",AF656)+6)</f>
        <v>KK-170031</v>
      </c>
      <c r="AJ656" s="102"/>
    </row>
    <row r="657" spans="1:36" s="30" customFormat="1" ht="27" customHeight="1" x14ac:dyDescent="0.15">
      <c r="A657" s="32" t="s">
        <v>149</v>
      </c>
      <c r="B657" s="33">
        <v>653</v>
      </c>
      <c r="C657" s="34" t="s">
        <v>22</v>
      </c>
      <c r="D657" s="34" t="s">
        <v>23</v>
      </c>
      <c r="E657" s="40" t="s">
        <v>12108</v>
      </c>
      <c r="F657" s="40" t="s">
        <v>503</v>
      </c>
      <c r="G657" s="34" t="s">
        <v>14798</v>
      </c>
      <c r="H657" s="36" t="s">
        <v>14799</v>
      </c>
      <c r="I657" s="33">
        <v>98990059</v>
      </c>
      <c r="J657" s="33">
        <v>122242547</v>
      </c>
      <c r="K657" s="33" t="s">
        <v>22060</v>
      </c>
      <c r="L657" s="37">
        <f t="shared" si="93"/>
        <v>0.19021599738101003</v>
      </c>
      <c r="M657" s="33"/>
      <c r="N657" s="33"/>
      <c r="O657" s="33"/>
      <c r="P657" s="153" t="s">
        <v>22539</v>
      </c>
      <c r="Q657" s="33" t="s">
        <v>503</v>
      </c>
      <c r="R657" s="33" t="s">
        <v>503</v>
      </c>
      <c r="S657" s="33" t="s">
        <v>503</v>
      </c>
      <c r="T657" s="33" t="s">
        <v>381</v>
      </c>
      <c r="U657" s="33" t="s">
        <v>2954</v>
      </c>
      <c r="V657" s="33" t="s">
        <v>2954</v>
      </c>
      <c r="W657" s="33" t="s">
        <v>2953</v>
      </c>
      <c r="X657" s="33" t="s">
        <v>2953</v>
      </c>
      <c r="Y657" s="33" t="s">
        <v>2954</v>
      </c>
      <c r="Z657" s="33" t="s">
        <v>2954</v>
      </c>
      <c r="AA657" s="33" t="s">
        <v>2954</v>
      </c>
      <c r="AB657" s="39" t="s">
        <v>25481</v>
      </c>
      <c r="AC657" s="29"/>
      <c r="AD657" s="29"/>
      <c r="AE657" s="29"/>
      <c r="AF657" s="137" t="s">
        <v>22539</v>
      </c>
      <c r="AG657" s="30">
        <f t="shared" si="94"/>
        <v>2</v>
      </c>
      <c r="AH657" s="31" t="str">
        <f t="shared" si="95"/>
        <v>HR-140020</v>
      </c>
      <c r="AI657" s="30">
        <v>6037077000</v>
      </c>
      <c r="AJ657" s="102">
        <f>IFERROR(VLOOKUP($C657,'分類(コード表)'!$A$3:$B$38,2,FALSE)*1000000000,0)+IFERROR(VLOOKUP($D657,'分類(コード表)'!$C$3:$D$293,2,FALSE)*1000000,0)+IFERROR(VLOOKUP($E657,'分類(コード表)'!$E$3:$F$353,2,FALSE)*1000,0)+IFERROR(VLOOKUP($F657,'分類(コード表)'!$G$3:$H$255,2,FALSE),0)</f>
        <v>6037077000</v>
      </c>
    </row>
    <row r="658" spans="1:36" s="30" customFormat="1" ht="27" customHeight="1" x14ac:dyDescent="0.15">
      <c r="A658" s="32" t="s">
        <v>149</v>
      </c>
      <c r="B658" s="33">
        <v>654</v>
      </c>
      <c r="C658" s="34" t="s">
        <v>22</v>
      </c>
      <c r="D658" s="34" t="s">
        <v>24</v>
      </c>
      <c r="E658" s="35"/>
      <c r="F658" s="35"/>
      <c r="G658" s="34" t="s">
        <v>25482</v>
      </c>
      <c r="H658" s="36" t="s">
        <v>1673</v>
      </c>
      <c r="I658" s="33">
        <v>19749325</v>
      </c>
      <c r="J658" s="33">
        <v>17122629</v>
      </c>
      <c r="K658" s="33" t="s">
        <v>2434</v>
      </c>
      <c r="L658" s="37">
        <f t="shared" si="93"/>
        <v>-0.15340494733606613</v>
      </c>
      <c r="M658" s="33"/>
      <c r="N658" s="33" t="s">
        <v>24776</v>
      </c>
      <c r="O658" s="33"/>
      <c r="P658" s="153" t="s">
        <v>23592</v>
      </c>
      <c r="Q658" s="33"/>
      <c r="R658" s="33"/>
      <c r="S658" s="33"/>
      <c r="T658" s="33" t="s">
        <v>2744</v>
      </c>
      <c r="U658" s="33" t="s">
        <v>2953</v>
      </c>
      <c r="V658" s="33" t="s">
        <v>2954</v>
      </c>
      <c r="W658" s="33" t="s">
        <v>2954</v>
      </c>
      <c r="X658" s="33" t="s">
        <v>2953</v>
      </c>
      <c r="Y658" s="33" t="s">
        <v>2954</v>
      </c>
      <c r="Z658" s="33" t="s">
        <v>2954</v>
      </c>
      <c r="AA658" s="33" t="s">
        <v>2954</v>
      </c>
      <c r="AB658" s="39" t="s">
        <v>25483</v>
      </c>
      <c r="AC658" s="29"/>
      <c r="AD658" s="29"/>
      <c r="AE658" s="29"/>
      <c r="AF658" s="137" t="s">
        <v>1071</v>
      </c>
      <c r="AG658" s="30">
        <f t="shared" si="94"/>
        <v>2</v>
      </c>
      <c r="AH658" s="31" t="str">
        <f t="shared" si="95"/>
        <v>CB-100008</v>
      </c>
      <c r="AI658" s="30">
        <v>6039000000</v>
      </c>
      <c r="AJ658" s="102">
        <f>IFERROR(VLOOKUP($C658,'分類(コード表)'!$A$3:$B$38,2,FALSE)*1000000000,0)+IFERROR(VLOOKUP($D658,'分類(コード表)'!$C$3:$D$293,2,FALSE)*1000000,0)+IFERROR(VLOOKUP($E658,'分類(コード表)'!$E$3:$F$353,2,FALSE)*1000,0)+IFERROR(VLOOKUP($F658,'分類(コード表)'!$G$3:$H$255,2,FALSE),0)</f>
        <v>6039000000</v>
      </c>
    </row>
    <row r="659" spans="1:36" s="30" customFormat="1" ht="27" customHeight="1" x14ac:dyDescent="0.15">
      <c r="A659" s="32" t="s">
        <v>149</v>
      </c>
      <c r="B659" s="33">
        <v>655</v>
      </c>
      <c r="C659" s="34" t="s">
        <v>22</v>
      </c>
      <c r="D659" s="34" t="s">
        <v>506</v>
      </c>
      <c r="E659" s="35" t="s">
        <v>150</v>
      </c>
      <c r="F659" s="35"/>
      <c r="G659" s="34" t="s">
        <v>20316</v>
      </c>
      <c r="H659" s="36" t="s">
        <v>20317</v>
      </c>
      <c r="I659" s="33">
        <v>33455070</v>
      </c>
      <c r="J659" s="33">
        <v>34033578</v>
      </c>
      <c r="K659" s="33" t="s">
        <v>22170</v>
      </c>
      <c r="L659" s="37">
        <f t="shared" si="93"/>
        <v>1.6998153999558951E-2</v>
      </c>
      <c r="M659" s="33"/>
      <c r="N659" s="33" t="s">
        <v>24776</v>
      </c>
      <c r="O659" s="33"/>
      <c r="P659" s="153" t="s">
        <v>3273</v>
      </c>
      <c r="Q659" s="33" t="s">
        <v>503</v>
      </c>
      <c r="R659" s="33"/>
      <c r="S659" s="33"/>
      <c r="T659" s="33" t="s">
        <v>2744</v>
      </c>
      <c r="U659" s="33" t="s">
        <v>2953</v>
      </c>
      <c r="V659" s="33" t="s">
        <v>2955</v>
      </c>
      <c r="W659" s="33" t="s">
        <v>2954</v>
      </c>
      <c r="X659" s="33" t="s">
        <v>2954</v>
      </c>
      <c r="Y659" s="33" t="s">
        <v>2954</v>
      </c>
      <c r="Z659" s="33" t="s">
        <v>2954</v>
      </c>
      <c r="AA659" s="33" t="s">
        <v>2954</v>
      </c>
      <c r="AB659" s="39" t="s">
        <v>25484</v>
      </c>
      <c r="AC659" s="29"/>
      <c r="AD659" s="29"/>
      <c r="AE659" s="29"/>
      <c r="AF659" s="137" t="s">
        <v>3273</v>
      </c>
      <c r="AG659" s="30">
        <f t="shared" si="94"/>
        <v>2</v>
      </c>
      <c r="AH659" s="31" t="str">
        <f t="shared" si="95"/>
        <v>QS-120004</v>
      </c>
      <c r="AI659" s="30">
        <v>6040351000</v>
      </c>
      <c r="AJ659" s="102">
        <f>IFERROR(VLOOKUP($C659,'分類(コード表)'!$A$3:$B$38,2,FALSE)*1000000000,0)+IFERROR(VLOOKUP($D659,'分類(コード表)'!$C$3:$D$293,2,FALSE)*1000000,0)+IFERROR(VLOOKUP($E659,'分類(コード表)'!$E$3:$F$353,2,FALSE)*1000,0)+IFERROR(VLOOKUP($F659,'分類(コード表)'!$G$3:$H$255,2,FALSE),0)</f>
        <v>6040351000</v>
      </c>
    </row>
    <row r="660" spans="1:36" s="30" customFormat="1" ht="27" customHeight="1" x14ac:dyDescent="0.15">
      <c r="A660" s="32" t="s">
        <v>149</v>
      </c>
      <c r="B660" s="33">
        <v>656</v>
      </c>
      <c r="C660" s="34" t="s">
        <v>22</v>
      </c>
      <c r="D660" s="34" t="s">
        <v>25</v>
      </c>
      <c r="E660" s="35"/>
      <c r="F660" s="35"/>
      <c r="G660" s="34" t="s">
        <v>25485</v>
      </c>
      <c r="H660" s="36" t="s">
        <v>1872</v>
      </c>
      <c r="I660" s="33">
        <v>60392</v>
      </c>
      <c r="J660" s="33">
        <v>61263</v>
      </c>
      <c r="K660" s="33" t="s">
        <v>2553</v>
      </c>
      <c r="L660" s="37">
        <f t="shared" si="93"/>
        <v>1.4217390594649326E-2</v>
      </c>
      <c r="M660" s="33"/>
      <c r="N660" s="33" t="s">
        <v>24776</v>
      </c>
      <c r="O660" s="33"/>
      <c r="P660" s="153" t="s">
        <v>5046</v>
      </c>
      <c r="Q660" s="33"/>
      <c r="R660" s="33"/>
      <c r="S660" s="33"/>
      <c r="T660" s="33" t="s">
        <v>2744</v>
      </c>
      <c r="U660" s="33" t="s">
        <v>2953</v>
      </c>
      <c r="V660" s="33" t="s">
        <v>2953</v>
      </c>
      <c r="W660" s="33" t="s">
        <v>2953</v>
      </c>
      <c r="X660" s="33" t="s">
        <v>2953</v>
      </c>
      <c r="Y660" s="33" t="s">
        <v>2954</v>
      </c>
      <c r="Z660" s="33" t="s">
        <v>2953</v>
      </c>
      <c r="AA660" s="33" t="s">
        <v>2953</v>
      </c>
      <c r="AB660" s="39" t="s">
        <v>25486</v>
      </c>
      <c r="AC660" s="29"/>
      <c r="AD660" s="29"/>
      <c r="AE660" s="29"/>
      <c r="AF660" s="137" t="s">
        <v>5046</v>
      </c>
      <c r="AG660" s="30">
        <f t="shared" si="94"/>
        <v>2</v>
      </c>
      <c r="AH660" s="31" t="str">
        <f t="shared" si="95"/>
        <v>HK-110032</v>
      </c>
      <c r="AI660" s="30">
        <v>6041000000</v>
      </c>
      <c r="AJ660" s="102">
        <f>IFERROR(VLOOKUP($C660,'分類(コード表)'!$A$3:$B$38,2,FALSE)*1000000000,0)+IFERROR(VLOOKUP($D660,'分類(コード表)'!$C$3:$D$293,2,FALSE)*1000000,0)+IFERROR(VLOOKUP($E660,'分類(コード表)'!$E$3:$F$353,2,FALSE)*1000,0)+IFERROR(VLOOKUP($F660,'分類(コード表)'!$G$3:$H$255,2,FALSE),0)</f>
        <v>6041000000</v>
      </c>
    </row>
    <row r="661" spans="1:36" s="30" customFormat="1" ht="27" customHeight="1" x14ac:dyDescent="0.15">
      <c r="A661" s="32" t="s">
        <v>149</v>
      </c>
      <c r="B661" s="33">
        <v>657</v>
      </c>
      <c r="C661" s="34" t="s">
        <v>22</v>
      </c>
      <c r="D661" s="34" t="s">
        <v>25</v>
      </c>
      <c r="E661" s="35"/>
      <c r="F661" s="35"/>
      <c r="G661" s="34" t="s">
        <v>719</v>
      </c>
      <c r="H661" s="36" t="s">
        <v>1884</v>
      </c>
      <c r="I661" s="33">
        <v>142000</v>
      </c>
      <c r="J661" s="33">
        <v>175000</v>
      </c>
      <c r="K661" s="33" t="s">
        <v>2435</v>
      </c>
      <c r="L661" s="37">
        <f t="shared" si="93"/>
        <v>0.18857142857142861</v>
      </c>
      <c r="M661" s="33"/>
      <c r="N661" s="33" t="s">
        <v>24776</v>
      </c>
      <c r="O661" s="33"/>
      <c r="P661" s="153" t="s">
        <v>1240</v>
      </c>
      <c r="Q661" s="33"/>
      <c r="R661" s="33"/>
      <c r="S661" s="33"/>
      <c r="T661" s="33" t="s">
        <v>2744</v>
      </c>
      <c r="U661" s="33" t="s">
        <v>2954</v>
      </c>
      <c r="V661" s="33" t="s">
        <v>2954</v>
      </c>
      <c r="W661" s="33" t="s">
        <v>2954</v>
      </c>
      <c r="X661" s="33" t="s">
        <v>2954</v>
      </c>
      <c r="Y661" s="33" t="s">
        <v>2954</v>
      </c>
      <c r="Z661" s="33" t="s">
        <v>2953</v>
      </c>
      <c r="AA661" s="33" t="s">
        <v>2954</v>
      </c>
      <c r="AB661" s="39" t="s">
        <v>25487</v>
      </c>
      <c r="AC661" s="29"/>
      <c r="AD661" s="29"/>
      <c r="AE661" s="29"/>
      <c r="AF661" s="137" t="s">
        <v>1240</v>
      </c>
      <c r="AG661" s="30">
        <f t="shared" si="94"/>
        <v>2</v>
      </c>
      <c r="AH661" s="31" t="str">
        <f t="shared" si="95"/>
        <v>HK-120009</v>
      </c>
      <c r="AI661" s="30">
        <v>6041000000</v>
      </c>
      <c r="AJ661" s="102">
        <f>IFERROR(VLOOKUP($C661,'分類(コード表)'!$A$3:$B$38,2,FALSE)*1000000000,0)+IFERROR(VLOOKUP($D661,'分類(コード表)'!$C$3:$D$293,2,FALSE)*1000000,0)+IFERROR(VLOOKUP($E661,'分類(コード表)'!$E$3:$F$353,2,FALSE)*1000,0)+IFERROR(VLOOKUP($F661,'分類(コード表)'!$G$3:$H$255,2,FALSE),0)</f>
        <v>6041000000</v>
      </c>
    </row>
    <row r="662" spans="1:36" s="30" customFormat="1" ht="27" customHeight="1" x14ac:dyDescent="0.15">
      <c r="A662" s="32" t="s">
        <v>149</v>
      </c>
      <c r="B662" s="33">
        <v>658</v>
      </c>
      <c r="C662" s="34" t="s">
        <v>22</v>
      </c>
      <c r="D662" s="34" t="s">
        <v>25</v>
      </c>
      <c r="E662" s="35"/>
      <c r="F662" s="35"/>
      <c r="G662" s="34" t="s">
        <v>25488</v>
      </c>
      <c r="H662" s="36" t="s">
        <v>2131</v>
      </c>
      <c r="I662" s="33">
        <v>981910</v>
      </c>
      <c r="J662" s="33">
        <v>996910</v>
      </c>
      <c r="K662" s="33" t="s">
        <v>2659</v>
      </c>
      <c r="L662" s="37">
        <f t="shared" si="93"/>
        <v>1.5046493665426208E-2</v>
      </c>
      <c r="M662" s="33"/>
      <c r="N662" s="33" t="s">
        <v>24776</v>
      </c>
      <c r="O662" s="33"/>
      <c r="P662" s="153" t="s">
        <v>23974</v>
      </c>
      <c r="Q662" s="33"/>
      <c r="R662" s="33"/>
      <c r="S662" s="33"/>
      <c r="T662" s="33" t="s">
        <v>2744</v>
      </c>
      <c r="U662" s="33" t="s">
        <v>2953</v>
      </c>
      <c r="V662" s="33" t="s">
        <v>2953</v>
      </c>
      <c r="W662" s="33" t="s">
        <v>2953</v>
      </c>
      <c r="X662" s="33" t="s">
        <v>2953</v>
      </c>
      <c r="Y662" s="33" t="s">
        <v>2953</v>
      </c>
      <c r="Z662" s="33" t="s">
        <v>2953</v>
      </c>
      <c r="AA662" s="33" t="s">
        <v>2953</v>
      </c>
      <c r="AB662" s="39" t="s">
        <v>25489</v>
      </c>
      <c r="AC662" s="29"/>
      <c r="AD662" s="29"/>
      <c r="AE662" s="29"/>
      <c r="AF662" s="137" t="s">
        <v>1396</v>
      </c>
      <c r="AG662" s="30">
        <f t="shared" si="94"/>
        <v>2</v>
      </c>
      <c r="AH662" s="31" t="str">
        <f t="shared" si="95"/>
        <v>KT-100102</v>
      </c>
      <c r="AI662" s="30">
        <v>6041000000</v>
      </c>
      <c r="AJ662" s="102">
        <f>IFERROR(VLOOKUP($C662,'分類(コード表)'!$A$3:$B$38,2,FALSE)*1000000000,0)+IFERROR(VLOOKUP($D662,'分類(コード表)'!$C$3:$D$293,2,FALSE)*1000000,0)+IFERROR(VLOOKUP($E662,'分類(コード表)'!$E$3:$F$353,2,FALSE)*1000,0)+IFERROR(VLOOKUP($F662,'分類(コード表)'!$G$3:$H$255,2,FALSE),0)</f>
        <v>6041000000</v>
      </c>
    </row>
    <row r="663" spans="1:36" s="30" customFormat="1" ht="27" customHeight="1" x14ac:dyDescent="0.15">
      <c r="A663" s="32" t="s">
        <v>149</v>
      </c>
      <c r="B663" s="33">
        <v>659</v>
      </c>
      <c r="C663" s="34" t="s">
        <v>22</v>
      </c>
      <c r="D663" s="34" t="s">
        <v>25</v>
      </c>
      <c r="E663" s="35"/>
      <c r="F663" s="35"/>
      <c r="G663" s="34" t="s">
        <v>14340</v>
      </c>
      <c r="H663" s="36" t="s">
        <v>14341</v>
      </c>
      <c r="I663" s="33">
        <v>1065320</v>
      </c>
      <c r="J663" s="33">
        <v>1178932</v>
      </c>
      <c r="K663" s="33" t="s">
        <v>22172</v>
      </c>
      <c r="L663" s="37">
        <f t="shared" si="93"/>
        <v>9.6368577661815946E-2</v>
      </c>
      <c r="M663" s="33"/>
      <c r="N663" s="33" t="s">
        <v>24776</v>
      </c>
      <c r="O663" s="33"/>
      <c r="P663" s="153" t="s">
        <v>23474</v>
      </c>
      <c r="Q663" s="33"/>
      <c r="R663" s="97" t="s">
        <v>26722</v>
      </c>
      <c r="S663" s="33"/>
      <c r="T663" s="97" t="s">
        <v>26665</v>
      </c>
      <c r="U663" s="97" t="s">
        <v>571</v>
      </c>
      <c r="V663" s="97" t="s">
        <v>571</v>
      </c>
      <c r="W663" s="97" t="s">
        <v>571</v>
      </c>
      <c r="X663" s="97" t="s">
        <v>571</v>
      </c>
      <c r="Y663" s="97" t="s">
        <v>571</v>
      </c>
      <c r="Z663" s="97" t="s">
        <v>571</v>
      </c>
      <c r="AA663" s="97" t="s">
        <v>571</v>
      </c>
      <c r="AB663" s="126" t="s">
        <v>26755</v>
      </c>
      <c r="AC663" s="29"/>
      <c r="AD663" s="29"/>
      <c r="AE663" s="29"/>
      <c r="AF663" s="137" t="s">
        <v>23474</v>
      </c>
      <c r="AG663" s="30">
        <f t="shared" ref="AG663" si="108">LEN(LEFT(AF663,FIND("-",AF663)-1))</f>
        <v>2</v>
      </c>
      <c r="AH663" s="31" t="str">
        <f t="shared" ref="AH663" si="109">LEFT(AF663,FIND("-",AF663)+6)</f>
        <v>HK-170011</v>
      </c>
      <c r="AJ663" s="102"/>
    </row>
    <row r="664" spans="1:36" s="30" customFormat="1" ht="27" customHeight="1" x14ac:dyDescent="0.15">
      <c r="A664" s="32" t="s">
        <v>149</v>
      </c>
      <c r="B664" s="33">
        <v>660</v>
      </c>
      <c r="C664" s="34" t="s">
        <v>22</v>
      </c>
      <c r="D664" s="34" t="s">
        <v>26</v>
      </c>
      <c r="E664" s="34" t="s">
        <v>12140</v>
      </c>
      <c r="F664" s="34"/>
      <c r="G664" s="34" t="s">
        <v>661</v>
      </c>
      <c r="H664" s="34" t="s">
        <v>1794</v>
      </c>
      <c r="I664" s="33">
        <v>4423500</v>
      </c>
      <c r="J664" s="33">
        <v>4594500</v>
      </c>
      <c r="K664" s="33" t="s">
        <v>2515</v>
      </c>
      <c r="L664" s="37">
        <f t="shared" si="93"/>
        <v>3.7218413320274202E-2</v>
      </c>
      <c r="M664" s="33"/>
      <c r="N664" s="33" t="s">
        <v>24776</v>
      </c>
      <c r="O664" s="33"/>
      <c r="P664" s="153" t="s">
        <v>28511</v>
      </c>
      <c r="Q664" s="33"/>
      <c r="R664" s="33"/>
      <c r="S664" s="33"/>
      <c r="T664" s="33" t="s">
        <v>2744</v>
      </c>
      <c r="U664" s="97" t="s">
        <v>2953</v>
      </c>
      <c r="V664" s="97" t="s">
        <v>2954</v>
      </c>
      <c r="W664" s="97" t="s">
        <v>2953</v>
      </c>
      <c r="X664" s="97" t="s">
        <v>2953</v>
      </c>
      <c r="Y664" s="97" t="s">
        <v>2954</v>
      </c>
      <c r="Z664" s="97" t="s">
        <v>2953</v>
      </c>
      <c r="AA664" s="97" t="s">
        <v>2953</v>
      </c>
      <c r="AB664" s="126" t="s">
        <v>25490</v>
      </c>
      <c r="AC664" s="29"/>
      <c r="AD664" s="29"/>
      <c r="AE664" s="29"/>
      <c r="AF664" s="137" t="s">
        <v>1167</v>
      </c>
      <c r="AG664" s="30">
        <f t="shared" si="94"/>
        <v>2</v>
      </c>
      <c r="AH664" s="31" t="str">
        <f t="shared" si="95"/>
        <v>CG-110027</v>
      </c>
      <c r="AI664" s="30">
        <v>6042093000</v>
      </c>
      <c r="AJ664" s="102">
        <f>IFERROR(VLOOKUP($C664,'分類(コード表)'!$A$3:$B$38,2,FALSE)*1000000000,0)+IFERROR(VLOOKUP($D664,'分類(コード表)'!$C$3:$D$293,2,FALSE)*1000000,0)+IFERROR(VLOOKUP($E664,'分類(コード表)'!$E$3:$F$353,2,FALSE)*1000,0)+IFERROR(VLOOKUP($F664,'分類(コード表)'!$G$3:$H$255,2,FALSE),0)</f>
        <v>6042093000</v>
      </c>
    </row>
    <row r="665" spans="1:36" s="30" customFormat="1" ht="27" customHeight="1" x14ac:dyDescent="0.15">
      <c r="A665" s="32" t="s">
        <v>149</v>
      </c>
      <c r="B665" s="33">
        <v>661</v>
      </c>
      <c r="C665" s="34" t="s">
        <v>22</v>
      </c>
      <c r="D665" s="34" t="s">
        <v>26</v>
      </c>
      <c r="E665" s="34" t="s">
        <v>12140</v>
      </c>
      <c r="F665" s="34"/>
      <c r="G665" s="34" t="s">
        <v>20329</v>
      </c>
      <c r="H665" s="34" t="s">
        <v>20330</v>
      </c>
      <c r="I665" s="33">
        <v>1366000</v>
      </c>
      <c r="J665" s="33">
        <v>1651000</v>
      </c>
      <c r="K665" s="33" t="s">
        <v>18774</v>
      </c>
      <c r="L665" s="37">
        <f t="shared" si="93"/>
        <v>0.17262265293761359</v>
      </c>
      <c r="M665" s="33"/>
      <c r="N665" s="33" t="s">
        <v>24776</v>
      </c>
      <c r="O665" s="33"/>
      <c r="P665" s="153" t="s">
        <v>3263</v>
      </c>
      <c r="Q665" s="33" t="s">
        <v>503</v>
      </c>
      <c r="R665" s="33"/>
      <c r="S665" s="33"/>
      <c r="T665" s="33" t="s">
        <v>2744</v>
      </c>
      <c r="U665" s="97" t="s">
        <v>2954</v>
      </c>
      <c r="V665" s="97" t="s">
        <v>2953</v>
      </c>
      <c r="W665" s="97" t="s">
        <v>2954</v>
      </c>
      <c r="X665" s="97" t="s">
        <v>2954</v>
      </c>
      <c r="Y665" s="97" t="s">
        <v>2953</v>
      </c>
      <c r="Z665" s="97" t="s">
        <v>2953</v>
      </c>
      <c r="AA665" s="97" t="s">
        <v>2953</v>
      </c>
      <c r="AB665" s="126" t="s">
        <v>25491</v>
      </c>
      <c r="AC665" s="29"/>
      <c r="AD665" s="29"/>
      <c r="AE665" s="29"/>
      <c r="AF665" s="137" t="s">
        <v>3263</v>
      </c>
      <c r="AG665" s="30">
        <f t="shared" si="94"/>
        <v>2</v>
      </c>
      <c r="AH665" s="31" t="str">
        <f t="shared" si="95"/>
        <v>QS-120018</v>
      </c>
      <c r="AI665" s="30">
        <v>6042093000</v>
      </c>
      <c r="AJ665" s="102">
        <f>IFERROR(VLOOKUP($C665,'分類(コード表)'!$A$3:$B$38,2,FALSE)*1000000000,0)+IFERROR(VLOOKUP($D665,'分類(コード表)'!$C$3:$D$293,2,FALSE)*1000000,0)+IFERROR(VLOOKUP($E665,'分類(コード表)'!$E$3:$F$353,2,FALSE)*1000,0)+IFERROR(VLOOKUP($F665,'分類(コード表)'!$G$3:$H$255,2,FALSE),0)</f>
        <v>6042093000</v>
      </c>
    </row>
    <row r="666" spans="1:36" s="30" customFormat="1" ht="27" customHeight="1" x14ac:dyDescent="0.15">
      <c r="A666" s="32" t="s">
        <v>149</v>
      </c>
      <c r="B666" s="33">
        <v>662</v>
      </c>
      <c r="C666" s="34" t="s">
        <v>22</v>
      </c>
      <c r="D666" s="34" t="s">
        <v>26</v>
      </c>
      <c r="E666" s="34" t="s">
        <v>503</v>
      </c>
      <c r="F666" s="34" t="s">
        <v>503</v>
      </c>
      <c r="G666" s="34" t="s">
        <v>20379</v>
      </c>
      <c r="H666" s="34" t="s">
        <v>20380</v>
      </c>
      <c r="I666" s="33">
        <v>1597071.92</v>
      </c>
      <c r="J666" s="33">
        <v>804343</v>
      </c>
      <c r="K666" s="33" t="s">
        <v>18774</v>
      </c>
      <c r="L666" s="37">
        <f t="shared" si="93"/>
        <v>-0.98556078687823478</v>
      </c>
      <c r="M666" s="33"/>
      <c r="N666" s="33"/>
      <c r="O666" s="33"/>
      <c r="P666" s="153" t="s">
        <v>22553</v>
      </c>
      <c r="Q666" s="33" t="s">
        <v>503</v>
      </c>
      <c r="R666" s="33" t="s">
        <v>503</v>
      </c>
      <c r="S666" s="33" t="s">
        <v>503</v>
      </c>
      <c r="T666" s="33" t="s">
        <v>381</v>
      </c>
      <c r="U666" s="97" t="s">
        <v>2956</v>
      </c>
      <c r="V666" s="97" t="s">
        <v>2954</v>
      </c>
      <c r="W666" s="97" t="s">
        <v>2954</v>
      </c>
      <c r="X666" s="97" t="s">
        <v>2954</v>
      </c>
      <c r="Y666" s="97" t="s">
        <v>2954</v>
      </c>
      <c r="Z666" s="97" t="s">
        <v>2954</v>
      </c>
      <c r="AA666" s="97" t="s">
        <v>2954</v>
      </c>
      <c r="AB666" s="126" t="s">
        <v>25509</v>
      </c>
      <c r="AC666" s="29"/>
      <c r="AD666" s="29"/>
      <c r="AE666" s="29"/>
      <c r="AF666" s="137" t="s">
        <v>22553</v>
      </c>
      <c r="AG666" s="30">
        <f t="shared" si="94"/>
        <v>2</v>
      </c>
      <c r="AH666" s="31" t="str">
        <f t="shared" si="95"/>
        <v>QS-140008</v>
      </c>
      <c r="AI666" s="30">
        <v>6042000000</v>
      </c>
      <c r="AJ666" s="102">
        <f>IFERROR(VLOOKUP($C666,'分類(コード表)'!$A$3:$B$38,2,FALSE)*1000000000,0)+IFERROR(VLOOKUP($D666,'分類(コード表)'!$C$3:$D$293,2,FALSE)*1000000,0)+IFERROR(VLOOKUP($E666,'分類(コード表)'!$E$3:$F$353,2,FALSE)*1000,0)+IFERROR(VLOOKUP($F666,'分類(コード表)'!$G$3:$H$255,2,FALSE),0)</f>
        <v>6042000000</v>
      </c>
    </row>
    <row r="667" spans="1:36" s="30" customFormat="1" ht="27" customHeight="1" x14ac:dyDescent="0.15">
      <c r="A667" s="32" t="s">
        <v>149</v>
      </c>
      <c r="B667" s="33">
        <v>663</v>
      </c>
      <c r="C667" s="34" t="s">
        <v>22</v>
      </c>
      <c r="D667" s="34" t="s">
        <v>26</v>
      </c>
      <c r="E667" s="34" t="s">
        <v>181</v>
      </c>
      <c r="F667" s="34"/>
      <c r="G667" s="34" t="s">
        <v>25492</v>
      </c>
      <c r="H667" s="34" t="s">
        <v>1663</v>
      </c>
      <c r="I667" s="33">
        <v>953444</v>
      </c>
      <c r="J667" s="33">
        <v>1024975</v>
      </c>
      <c r="K667" s="33" t="s">
        <v>2448</v>
      </c>
      <c r="L667" s="37">
        <f t="shared" si="93"/>
        <v>6.9788043610819805E-2</v>
      </c>
      <c r="M667" s="33"/>
      <c r="N667" s="33" t="s">
        <v>24776</v>
      </c>
      <c r="O667" s="33"/>
      <c r="P667" s="153" t="s">
        <v>3873</v>
      </c>
      <c r="Q667" s="33"/>
      <c r="R667" s="33"/>
      <c r="S667" s="33"/>
      <c r="T667" s="97" t="s">
        <v>2744</v>
      </c>
      <c r="U667" s="97" t="s">
        <v>2953</v>
      </c>
      <c r="V667" s="97" t="s">
        <v>2954</v>
      </c>
      <c r="W667" s="97" t="s">
        <v>2953</v>
      </c>
      <c r="X667" s="97" t="s">
        <v>2954</v>
      </c>
      <c r="Y667" s="97" t="s">
        <v>2954</v>
      </c>
      <c r="Z667" s="97" t="s">
        <v>2953</v>
      </c>
      <c r="AA667" s="97" t="s">
        <v>2954</v>
      </c>
      <c r="AB667" s="126" t="s">
        <v>25493</v>
      </c>
      <c r="AC667" s="29"/>
      <c r="AD667" s="29"/>
      <c r="AE667" s="29"/>
      <c r="AF667" s="137" t="s">
        <v>3873</v>
      </c>
      <c r="AG667" s="30">
        <f t="shared" si="94"/>
        <v>2</v>
      </c>
      <c r="AH667" s="31" t="str">
        <f t="shared" si="95"/>
        <v>CB-090018</v>
      </c>
      <c r="AI667" s="30">
        <v>6042094000</v>
      </c>
      <c r="AJ667" s="102">
        <f>IFERROR(VLOOKUP($C667,'分類(コード表)'!$A$3:$B$38,2,FALSE)*1000000000,0)+IFERROR(VLOOKUP($D667,'分類(コード表)'!$C$3:$D$293,2,FALSE)*1000000,0)+IFERROR(VLOOKUP($E667,'分類(コード表)'!$E$3:$F$353,2,FALSE)*1000,0)+IFERROR(VLOOKUP($F667,'分類(コード表)'!$G$3:$H$255,2,FALSE),0)</f>
        <v>6042094000</v>
      </c>
    </row>
    <row r="668" spans="1:36" s="30" customFormat="1" ht="27" customHeight="1" x14ac:dyDescent="0.15">
      <c r="A668" s="32" t="s">
        <v>149</v>
      </c>
      <c r="B668" s="33">
        <v>664</v>
      </c>
      <c r="C668" s="34" t="s">
        <v>22</v>
      </c>
      <c r="D668" s="34" t="s">
        <v>26</v>
      </c>
      <c r="E668" s="35" t="s">
        <v>181</v>
      </c>
      <c r="F668" s="35"/>
      <c r="G668" s="34" t="s">
        <v>25494</v>
      </c>
      <c r="H668" s="36" t="s">
        <v>1743</v>
      </c>
      <c r="I668" s="33">
        <v>98763</v>
      </c>
      <c r="J668" s="33">
        <v>109462</v>
      </c>
      <c r="K668" s="33" t="s">
        <v>2493</v>
      </c>
      <c r="L668" s="37">
        <f t="shared" si="93"/>
        <v>9.7741682044910516E-2</v>
      </c>
      <c r="M668" s="33"/>
      <c r="N668" s="33" t="s">
        <v>24776</v>
      </c>
      <c r="O668" s="33"/>
      <c r="P668" s="153" t="s">
        <v>4548</v>
      </c>
      <c r="Q668" s="38"/>
      <c r="R668" s="33"/>
      <c r="S668" s="33"/>
      <c r="T668" s="33" t="s">
        <v>2744</v>
      </c>
      <c r="U668" s="33" t="s">
        <v>2953</v>
      </c>
      <c r="V668" s="33" t="s">
        <v>2954</v>
      </c>
      <c r="W668" s="33" t="s">
        <v>2953</v>
      </c>
      <c r="X668" s="33" t="s">
        <v>2953</v>
      </c>
      <c r="Y668" s="33" t="s">
        <v>2954</v>
      </c>
      <c r="Z668" s="33" t="s">
        <v>2953</v>
      </c>
      <c r="AA668" s="33" t="s">
        <v>2953</v>
      </c>
      <c r="AB668" s="39" t="s">
        <v>25495</v>
      </c>
      <c r="AC668" s="29"/>
      <c r="AD668" s="29"/>
      <c r="AE668" s="29"/>
      <c r="AF668" s="137" t="s">
        <v>4548</v>
      </c>
      <c r="AG668" s="30">
        <f t="shared" si="94"/>
        <v>2</v>
      </c>
      <c r="AH668" s="31" t="str">
        <f t="shared" si="95"/>
        <v>CG-080009</v>
      </c>
      <c r="AI668" s="30">
        <v>6042094000</v>
      </c>
      <c r="AJ668" s="102">
        <f>IFERROR(VLOOKUP($C668,'分類(コード表)'!$A$3:$B$38,2,FALSE)*1000000000,0)+IFERROR(VLOOKUP($D668,'分類(コード表)'!$C$3:$D$293,2,FALSE)*1000000,0)+IFERROR(VLOOKUP($E668,'分類(コード表)'!$E$3:$F$353,2,FALSE)*1000,0)+IFERROR(VLOOKUP($F668,'分類(コード表)'!$G$3:$H$255,2,FALSE),0)</f>
        <v>6042094000</v>
      </c>
    </row>
    <row r="669" spans="1:36" s="30" customFormat="1" ht="27" customHeight="1" x14ac:dyDescent="0.15">
      <c r="A669" s="32" t="s">
        <v>149</v>
      </c>
      <c r="B669" s="33">
        <v>665</v>
      </c>
      <c r="C669" s="34" t="s">
        <v>22</v>
      </c>
      <c r="D669" s="34" t="s">
        <v>26</v>
      </c>
      <c r="E669" s="35" t="s">
        <v>181</v>
      </c>
      <c r="F669" s="35"/>
      <c r="G669" s="34" t="s">
        <v>25496</v>
      </c>
      <c r="H669" s="36" t="s">
        <v>1846</v>
      </c>
      <c r="I669" s="33">
        <v>917000</v>
      </c>
      <c r="J669" s="33">
        <v>941700</v>
      </c>
      <c r="K669" s="33" t="s">
        <v>2448</v>
      </c>
      <c r="L669" s="37">
        <f t="shared" si="93"/>
        <v>2.6229160029733412E-2</v>
      </c>
      <c r="M669" s="33"/>
      <c r="N669" s="33" t="s">
        <v>24776</v>
      </c>
      <c r="O669" s="33"/>
      <c r="P669" s="153" t="s">
        <v>23707</v>
      </c>
      <c r="Q669" s="38"/>
      <c r="R669" s="33"/>
      <c r="S669" s="33"/>
      <c r="T669" s="33" t="s">
        <v>2744</v>
      </c>
      <c r="U669" s="33" t="s">
        <v>2953</v>
      </c>
      <c r="V669" s="33" t="s">
        <v>2954</v>
      </c>
      <c r="W669" s="33" t="s">
        <v>2953</v>
      </c>
      <c r="X669" s="33" t="s">
        <v>2954</v>
      </c>
      <c r="Y669" s="33" t="s">
        <v>2954</v>
      </c>
      <c r="Z669" s="33" t="s">
        <v>2953</v>
      </c>
      <c r="AA669" s="33" t="s">
        <v>2954</v>
      </c>
      <c r="AB669" s="39" t="s">
        <v>25497</v>
      </c>
      <c r="AC669" s="29"/>
      <c r="AD669" s="29"/>
      <c r="AE669" s="29"/>
      <c r="AF669" s="137" t="s">
        <v>3313</v>
      </c>
      <c r="AG669" s="30">
        <f t="shared" si="94"/>
        <v>2</v>
      </c>
      <c r="AH669" s="31" t="str">
        <f t="shared" si="95"/>
        <v>HK-100025</v>
      </c>
      <c r="AI669" s="30">
        <v>6042094000</v>
      </c>
      <c r="AJ669" s="102">
        <f>IFERROR(VLOOKUP($C669,'分類(コード表)'!$A$3:$B$38,2,FALSE)*1000000000,0)+IFERROR(VLOOKUP($D669,'分類(コード表)'!$C$3:$D$293,2,FALSE)*1000000,0)+IFERROR(VLOOKUP($E669,'分類(コード表)'!$E$3:$F$353,2,FALSE)*1000,0)+IFERROR(VLOOKUP($F669,'分類(コード表)'!$G$3:$H$255,2,FALSE),0)</f>
        <v>6042094000</v>
      </c>
    </row>
    <row r="670" spans="1:36" s="30" customFormat="1" ht="27" customHeight="1" x14ac:dyDescent="0.15">
      <c r="A670" s="32" t="s">
        <v>149</v>
      </c>
      <c r="B670" s="33">
        <v>666</v>
      </c>
      <c r="C670" s="34" t="s">
        <v>22</v>
      </c>
      <c r="D670" s="34" t="s">
        <v>26</v>
      </c>
      <c r="E670" s="35" t="s">
        <v>181</v>
      </c>
      <c r="F670" s="35"/>
      <c r="G670" s="34" t="s">
        <v>25498</v>
      </c>
      <c r="H670" s="36" t="s">
        <v>2264</v>
      </c>
      <c r="I670" s="33">
        <v>2014200</v>
      </c>
      <c r="J670" s="33">
        <v>2268000</v>
      </c>
      <c r="K670" s="33" t="s">
        <v>2462</v>
      </c>
      <c r="L670" s="37">
        <f t="shared" si="93"/>
        <v>0.11190476190476195</v>
      </c>
      <c r="M670" s="33"/>
      <c r="N670" s="33" t="s">
        <v>24776</v>
      </c>
      <c r="O670" s="33"/>
      <c r="P670" s="153" t="s">
        <v>10375</v>
      </c>
      <c r="Q670" s="33" t="s">
        <v>2759</v>
      </c>
      <c r="R670" s="33"/>
      <c r="S670" s="33"/>
      <c r="T670" s="33" t="s">
        <v>2744</v>
      </c>
      <c r="U670" s="33" t="s">
        <v>2953</v>
      </c>
      <c r="V670" s="33" t="s">
        <v>2955</v>
      </c>
      <c r="W670" s="33" t="s">
        <v>2953</v>
      </c>
      <c r="X670" s="33" t="s">
        <v>2953</v>
      </c>
      <c r="Y670" s="33" t="s">
        <v>2954</v>
      </c>
      <c r="Z670" s="33" t="s">
        <v>2953</v>
      </c>
      <c r="AA670" s="33" t="s">
        <v>2953</v>
      </c>
      <c r="AB670" s="39" t="s">
        <v>25499</v>
      </c>
      <c r="AC670" s="29"/>
      <c r="AD670" s="29"/>
      <c r="AE670" s="29"/>
      <c r="AF670" s="137" t="s">
        <v>10375</v>
      </c>
      <c r="AG670" s="30">
        <f t="shared" si="94"/>
        <v>2</v>
      </c>
      <c r="AH670" s="31" t="str">
        <f t="shared" si="95"/>
        <v>QS-080013</v>
      </c>
      <c r="AI670" s="30">
        <v>6042094000</v>
      </c>
      <c r="AJ670" s="102">
        <f>IFERROR(VLOOKUP($C670,'分類(コード表)'!$A$3:$B$38,2,FALSE)*1000000000,0)+IFERROR(VLOOKUP($D670,'分類(コード表)'!$C$3:$D$293,2,FALSE)*1000000,0)+IFERROR(VLOOKUP($E670,'分類(コード表)'!$E$3:$F$353,2,FALSE)*1000,0)+IFERROR(VLOOKUP($F670,'分類(コード表)'!$G$3:$H$255,2,FALSE),0)</f>
        <v>6042094000</v>
      </c>
    </row>
    <row r="671" spans="1:36" s="30" customFormat="1" ht="27" customHeight="1" x14ac:dyDescent="0.15">
      <c r="A671" s="32" t="s">
        <v>149</v>
      </c>
      <c r="B671" s="33">
        <v>667</v>
      </c>
      <c r="C671" s="34" t="s">
        <v>22</v>
      </c>
      <c r="D671" s="34" t="s">
        <v>26</v>
      </c>
      <c r="E671" s="40" t="s">
        <v>181</v>
      </c>
      <c r="F671" s="40"/>
      <c r="G671" s="34" t="s">
        <v>971</v>
      </c>
      <c r="H671" s="36" t="s">
        <v>2295</v>
      </c>
      <c r="I671" s="33">
        <v>169300</v>
      </c>
      <c r="J671" s="33">
        <v>131940</v>
      </c>
      <c r="K671" s="33" t="s">
        <v>2436</v>
      </c>
      <c r="L671" s="37">
        <f t="shared" si="93"/>
        <v>-0.28315901167197222</v>
      </c>
      <c r="M671" s="33"/>
      <c r="N671" s="33" t="s">
        <v>24776</v>
      </c>
      <c r="O671" s="33"/>
      <c r="P671" s="153" t="s">
        <v>35598</v>
      </c>
      <c r="Q671" s="33" t="s">
        <v>575</v>
      </c>
      <c r="R671" s="33"/>
      <c r="S671" s="33"/>
      <c r="T671" s="33" t="s">
        <v>2744</v>
      </c>
      <c r="U671" s="33" t="s">
        <v>2953</v>
      </c>
      <c r="V671" s="33" t="s">
        <v>2954</v>
      </c>
      <c r="W671" s="33" t="s">
        <v>2954</v>
      </c>
      <c r="X671" s="33" t="s">
        <v>2953</v>
      </c>
      <c r="Y671" s="33" t="s">
        <v>2954</v>
      </c>
      <c r="Z671" s="33" t="s">
        <v>2953</v>
      </c>
      <c r="AA671" s="33" t="s">
        <v>2954</v>
      </c>
      <c r="AB671" s="39" t="s">
        <v>25500</v>
      </c>
      <c r="AC671" s="29"/>
      <c r="AD671" s="29"/>
      <c r="AE671" s="29"/>
      <c r="AF671" s="137" t="s">
        <v>3294</v>
      </c>
      <c r="AG671" s="30">
        <f t="shared" si="94"/>
        <v>2</v>
      </c>
      <c r="AH671" s="31" t="str">
        <f t="shared" si="95"/>
        <v>QS-110005</v>
      </c>
      <c r="AI671" s="30">
        <v>6042094000</v>
      </c>
      <c r="AJ671" s="102">
        <f>IFERROR(VLOOKUP($C671,'分類(コード表)'!$A$3:$B$38,2,FALSE)*1000000000,0)+IFERROR(VLOOKUP($D671,'分類(コード表)'!$C$3:$D$293,2,FALSE)*1000000,0)+IFERROR(VLOOKUP($E671,'分類(コード表)'!$E$3:$F$353,2,FALSE)*1000,0)+IFERROR(VLOOKUP($F671,'分類(コード表)'!$G$3:$H$255,2,FALSE),0)</f>
        <v>6042094000</v>
      </c>
    </row>
    <row r="672" spans="1:36" s="30" customFormat="1" ht="27" customHeight="1" x14ac:dyDescent="0.15">
      <c r="A672" s="32" t="s">
        <v>149</v>
      </c>
      <c r="B672" s="33">
        <v>668</v>
      </c>
      <c r="C672" s="34" t="s">
        <v>22</v>
      </c>
      <c r="D672" s="34" t="s">
        <v>26</v>
      </c>
      <c r="E672" s="34" t="s">
        <v>181</v>
      </c>
      <c r="F672" s="34"/>
      <c r="G672" s="34" t="s">
        <v>20691</v>
      </c>
      <c r="H672" s="34" t="s">
        <v>14026</v>
      </c>
      <c r="I672" s="33">
        <v>2321120</v>
      </c>
      <c r="J672" s="33">
        <v>2569100</v>
      </c>
      <c r="K672" s="33" t="s">
        <v>22056</v>
      </c>
      <c r="L672" s="37">
        <f t="shared" si="93"/>
        <v>9.6524074578646202E-2</v>
      </c>
      <c r="M672" s="33"/>
      <c r="N672" s="33" t="s">
        <v>24776</v>
      </c>
      <c r="O672" s="33"/>
      <c r="P672" s="153" t="s">
        <v>2986</v>
      </c>
      <c r="Q672" s="33" t="s">
        <v>503</v>
      </c>
      <c r="R672" s="33"/>
      <c r="S672" s="33"/>
      <c r="T672" s="33" t="s">
        <v>22393</v>
      </c>
      <c r="U672" s="97" t="s">
        <v>571</v>
      </c>
      <c r="V672" s="97" t="s">
        <v>571</v>
      </c>
      <c r="W672" s="97" t="s">
        <v>571</v>
      </c>
      <c r="X672" s="97" t="s">
        <v>571</v>
      </c>
      <c r="Y672" s="97" t="s">
        <v>571</v>
      </c>
      <c r="Z672" s="97" t="s">
        <v>571</v>
      </c>
      <c r="AA672" s="97" t="s">
        <v>571</v>
      </c>
      <c r="AB672" s="126" t="s">
        <v>25501</v>
      </c>
      <c r="AC672" s="29"/>
      <c r="AD672" s="29"/>
      <c r="AE672" s="29"/>
      <c r="AF672" s="137" t="s">
        <v>2986</v>
      </c>
      <c r="AG672" s="30">
        <f t="shared" si="94"/>
        <v>2</v>
      </c>
      <c r="AH672" s="31" t="str">
        <f t="shared" si="95"/>
        <v>QS-180033</v>
      </c>
      <c r="AI672" s="30">
        <v>6042094000</v>
      </c>
      <c r="AJ672" s="102">
        <f>IFERROR(VLOOKUP($C672,'分類(コード表)'!$A$3:$B$38,2,FALSE)*1000000000,0)+IFERROR(VLOOKUP($D672,'分類(コード表)'!$C$3:$D$293,2,FALSE)*1000000,0)+IFERROR(VLOOKUP($E672,'分類(コード表)'!$E$3:$F$353,2,FALSE)*1000,0)+IFERROR(VLOOKUP($F672,'分類(コード表)'!$G$3:$H$255,2,FALSE),0)</f>
        <v>6042094000</v>
      </c>
    </row>
    <row r="673" spans="1:36" s="30" customFormat="1" ht="27" customHeight="1" x14ac:dyDescent="0.15">
      <c r="A673" s="32" t="s">
        <v>149</v>
      </c>
      <c r="B673" s="33">
        <v>669</v>
      </c>
      <c r="C673" s="34" t="s">
        <v>22</v>
      </c>
      <c r="D673" s="34" t="s">
        <v>26</v>
      </c>
      <c r="E673" s="35" t="s">
        <v>181</v>
      </c>
      <c r="F673" s="33"/>
      <c r="G673" s="34" t="s">
        <v>20424</v>
      </c>
      <c r="H673" s="36" t="s">
        <v>20425</v>
      </c>
      <c r="I673" s="33">
        <v>171376.6</v>
      </c>
      <c r="J673" s="33">
        <v>116813.97</v>
      </c>
      <c r="K673" s="33" t="s">
        <v>22078</v>
      </c>
      <c r="L673" s="37">
        <f t="shared" si="93"/>
        <v>-0.46708993795861931</v>
      </c>
      <c r="M673" s="33"/>
      <c r="N673" s="33" t="s">
        <v>24776</v>
      </c>
      <c r="O673" s="33"/>
      <c r="P673" s="153" t="s">
        <v>3109</v>
      </c>
      <c r="Q673" s="33" t="s">
        <v>578</v>
      </c>
      <c r="R673" s="33"/>
      <c r="S673" s="33"/>
      <c r="T673" s="33" t="s">
        <v>2744</v>
      </c>
      <c r="U673" s="33" t="s">
        <v>2956</v>
      </c>
      <c r="V673" s="33" t="s">
        <v>2954</v>
      </c>
      <c r="W673" s="33" t="s">
        <v>2954</v>
      </c>
      <c r="X673" s="33" t="s">
        <v>2953</v>
      </c>
      <c r="Y673" s="33" t="s">
        <v>2954</v>
      </c>
      <c r="Z673" s="33" t="s">
        <v>2953</v>
      </c>
      <c r="AA673" s="33" t="s">
        <v>2954</v>
      </c>
      <c r="AB673" s="39" t="s">
        <v>25502</v>
      </c>
      <c r="AC673" s="29"/>
      <c r="AD673" s="29"/>
      <c r="AE673" s="29"/>
      <c r="AF673" s="137" t="s">
        <v>3109</v>
      </c>
      <c r="AG673" s="30">
        <f t="shared" si="94"/>
        <v>2</v>
      </c>
      <c r="AH673" s="31" t="str">
        <f t="shared" si="95"/>
        <v>QS-150028</v>
      </c>
      <c r="AI673" s="30">
        <v>6042094000</v>
      </c>
      <c r="AJ673" s="102">
        <f>IFERROR(VLOOKUP($C673,'分類(コード表)'!$A$3:$B$38,2,FALSE)*1000000000,0)+IFERROR(VLOOKUP($D673,'分類(コード表)'!$C$3:$D$293,2,FALSE)*1000000,0)+IFERROR(VLOOKUP($E673,'分類(コード表)'!$E$3:$F$353,2,FALSE)*1000,0)+IFERROR(VLOOKUP($F673,'分類(コード表)'!$G$3:$H$255,2,FALSE),0)</f>
        <v>6042094000</v>
      </c>
    </row>
    <row r="674" spans="1:36" s="30" customFormat="1" ht="27" customHeight="1" x14ac:dyDescent="0.15">
      <c r="A674" s="32" t="s">
        <v>149</v>
      </c>
      <c r="B674" s="33">
        <v>670</v>
      </c>
      <c r="C674" s="34" t="s">
        <v>22</v>
      </c>
      <c r="D674" s="34" t="s">
        <v>26</v>
      </c>
      <c r="E674" s="35" t="s">
        <v>181</v>
      </c>
      <c r="F674" s="33"/>
      <c r="G674" s="34" t="s">
        <v>20376</v>
      </c>
      <c r="H674" s="36" t="s">
        <v>20377</v>
      </c>
      <c r="I674" s="33">
        <v>164163.01999999999</v>
      </c>
      <c r="J674" s="33">
        <v>132291.96</v>
      </c>
      <c r="K674" s="33" t="s">
        <v>22149</v>
      </c>
      <c r="L674" s="37">
        <f t="shared" si="93"/>
        <v>-0.24091456502723219</v>
      </c>
      <c r="M674" s="33"/>
      <c r="N674" s="33" t="s">
        <v>24776</v>
      </c>
      <c r="O674" s="33"/>
      <c r="P674" s="153" t="s">
        <v>3178</v>
      </c>
      <c r="Q674" s="33" t="s">
        <v>503</v>
      </c>
      <c r="R674" s="33"/>
      <c r="S674" s="33"/>
      <c r="T674" s="33" t="s">
        <v>2744</v>
      </c>
      <c r="U674" s="33" t="s">
        <v>2953</v>
      </c>
      <c r="V674" s="33" t="s">
        <v>2954</v>
      </c>
      <c r="W674" s="33" t="s">
        <v>2954</v>
      </c>
      <c r="X674" s="33" t="s">
        <v>2954</v>
      </c>
      <c r="Y674" s="33" t="s">
        <v>2954</v>
      </c>
      <c r="Z674" s="33" t="s">
        <v>2953</v>
      </c>
      <c r="AA674" s="33" t="s">
        <v>2954</v>
      </c>
      <c r="AB674" s="39" t="s">
        <v>25503</v>
      </c>
      <c r="AC674" s="29"/>
      <c r="AD674" s="29"/>
      <c r="AE674" s="29"/>
      <c r="AF674" s="137" t="s">
        <v>3178</v>
      </c>
      <c r="AG674" s="30">
        <f t="shared" si="94"/>
        <v>2</v>
      </c>
      <c r="AH674" s="31" t="str">
        <f t="shared" si="95"/>
        <v>QS-140005</v>
      </c>
      <c r="AI674" s="30">
        <v>6042094000</v>
      </c>
      <c r="AJ674" s="102">
        <f>IFERROR(VLOOKUP($C674,'分類(コード表)'!$A$3:$B$38,2,FALSE)*1000000000,0)+IFERROR(VLOOKUP($D674,'分類(コード表)'!$C$3:$D$293,2,FALSE)*1000000,0)+IFERROR(VLOOKUP($E674,'分類(コード表)'!$E$3:$F$353,2,FALSE)*1000,0)+IFERROR(VLOOKUP($F674,'分類(コード表)'!$G$3:$H$255,2,FALSE),0)</f>
        <v>6042094000</v>
      </c>
    </row>
    <row r="675" spans="1:36" s="30" customFormat="1" ht="27" customHeight="1" x14ac:dyDescent="0.15">
      <c r="A675" s="32" t="s">
        <v>149</v>
      </c>
      <c r="B675" s="33">
        <v>671</v>
      </c>
      <c r="C675" s="34" t="s">
        <v>22</v>
      </c>
      <c r="D675" s="34" t="s">
        <v>26</v>
      </c>
      <c r="E675" s="34" t="s">
        <v>181</v>
      </c>
      <c r="F675" s="34" t="s">
        <v>503</v>
      </c>
      <c r="G675" s="34" t="s">
        <v>21365</v>
      </c>
      <c r="H675" s="34" t="s">
        <v>13474</v>
      </c>
      <c r="I675" s="33">
        <v>1077899.2</v>
      </c>
      <c r="J675" s="33">
        <v>1110372.08</v>
      </c>
      <c r="K675" s="33" t="s">
        <v>24477</v>
      </c>
      <c r="L675" s="37">
        <f t="shared" si="93"/>
        <v>2.9245043697424533E-2</v>
      </c>
      <c r="M675" s="33"/>
      <c r="N675" s="33"/>
      <c r="O675" s="33"/>
      <c r="P675" s="153" t="s">
        <v>22456</v>
      </c>
      <c r="Q675" s="33" t="s">
        <v>503</v>
      </c>
      <c r="R675" s="33" t="s">
        <v>503</v>
      </c>
      <c r="S675" s="33" t="s">
        <v>503</v>
      </c>
      <c r="T675" s="33" t="s">
        <v>381</v>
      </c>
      <c r="U675" s="97" t="s">
        <v>2954</v>
      </c>
      <c r="V675" s="97" t="s">
        <v>2954</v>
      </c>
      <c r="W675" s="97" t="s">
        <v>2953</v>
      </c>
      <c r="X675" s="97" t="s">
        <v>2953</v>
      </c>
      <c r="Y675" s="97" t="s">
        <v>2954</v>
      </c>
      <c r="Z675" s="97" t="s">
        <v>2953</v>
      </c>
      <c r="AA675" s="97" t="s">
        <v>2954</v>
      </c>
      <c r="AB675" s="126" t="s">
        <v>25504</v>
      </c>
      <c r="AC675" s="29"/>
      <c r="AD675" s="29"/>
      <c r="AE675" s="29"/>
      <c r="AF675" s="137" t="s">
        <v>22456</v>
      </c>
      <c r="AG675" s="30">
        <f t="shared" si="94"/>
        <v>2</v>
      </c>
      <c r="AH675" s="31" t="str">
        <f t="shared" si="95"/>
        <v>SK-170003</v>
      </c>
      <c r="AI675" s="30">
        <v>6042094000</v>
      </c>
      <c r="AJ675" s="102">
        <f>IFERROR(VLOOKUP($C675,'分類(コード表)'!$A$3:$B$38,2,FALSE)*1000000000,0)+IFERROR(VLOOKUP($D675,'分類(コード表)'!$C$3:$D$293,2,FALSE)*1000000,0)+IFERROR(VLOOKUP($E675,'分類(コード表)'!$E$3:$F$353,2,FALSE)*1000,0)+IFERROR(VLOOKUP($F675,'分類(コード表)'!$G$3:$H$255,2,FALSE),0)</f>
        <v>6042094000</v>
      </c>
    </row>
    <row r="676" spans="1:36" s="30" customFormat="1" ht="27" customHeight="1" x14ac:dyDescent="0.15">
      <c r="A676" s="32" t="s">
        <v>149</v>
      </c>
      <c r="B676" s="33">
        <v>672</v>
      </c>
      <c r="C676" s="34" t="s">
        <v>22</v>
      </c>
      <c r="D676" s="34" t="s">
        <v>26</v>
      </c>
      <c r="E676" s="35" t="s">
        <v>181</v>
      </c>
      <c r="F676" s="35" t="s">
        <v>503</v>
      </c>
      <c r="G676" s="34" t="s">
        <v>15773</v>
      </c>
      <c r="H676" s="36" t="s">
        <v>15774</v>
      </c>
      <c r="I676" s="33">
        <v>745636</v>
      </c>
      <c r="J676" s="33">
        <v>958070</v>
      </c>
      <c r="K676" s="33" t="s">
        <v>18774</v>
      </c>
      <c r="L676" s="37">
        <f t="shared" si="93"/>
        <v>0.22173118874403752</v>
      </c>
      <c r="M676" s="33"/>
      <c r="N676" s="33"/>
      <c r="O676" s="33"/>
      <c r="P676" s="153" t="s">
        <v>22513</v>
      </c>
      <c r="Q676" s="38" t="s">
        <v>503</v>
      </c>
      <c r="R676" s="33" t="s">
        <v>503</v>
      </c>
      <c r="S676" s="33" t="s">
        <v>503</v>
      </c>
      <c r="T676" s="33" t="s">
        <v>381</v>
      </c>
      <c r="U676" s="33" t="s">
        <v>2954</v>
      </c>
      <c r="V676" s="33" t="s">
        <v>2954</v>
      </c>
      <c r="W676" s="33" t="s">
        <v>2953</v>
      </c>
      <c r="X676" s="33" t="s">
        <v>2954</v>
      </c>
      <c r="Y676" s="33" t="s">
        <v>2954</v>
      </c>
      <c r="Z676" s="33" t="s">
        <v>2953</v>
      </c>
      <c r="AA676" s="33" t="s">
        <v>2954</v>
      </c>
      <c r="AB676" s="39" t="s">
        <v>25505</v>
      </c>
      <c r="AC676" s="29"/>
      <c r="AD676" s="29"/>
      <c r="AE676" s="29"/>
      <c r="AF676" s="137" t="s">
        <v>22513</v>
      </c>
      <c r="AG676" s="30">
        <f t="shared" si="94"/>
        <v>2</v>
      </c>
      <c r="AH676" s="31" t="str">
        <f t="shared" si="95"/>
        <v>KK-150054</v>
      </c>
      <c r="AI676" s="30">
        <v>6042094000</v>
      </c>
      <c r="AJ676" s="102">
        <f>IFERROR(VLOOKUP($C676,'分類(コード表)'!$A$3:$B$38,2,FALSE)*1000000000,0)+IFERROR(VLOOKUP($D676,'分類(コード表)'!$C$3:$D$293,2,FALSE)*1000000,0)+IFERROR(VLOOKUP($E676,'分類(コード表)'!$E$3:$F$353,2,FALSE)*1000,0)+IFERROR(VLOOKUP($F676,'分類(コード表)'!$G$3:$H$255,2,FALSE),0)</f>
        <v>6042094000</v>
      </c>
    </row>
    <row r="677" spans="1:36" s="30" customFormat="1" ht="27" customHeight="1" x14ac:dyDescent="0.15">
      <c r="A677" s="32" t="s">
        <v>149</v>
      </c>
      <c r="B677" s="33">
        <v>673</v>
      </c>
      <c r="C677" s="34" t="s">
        <v>22</v>
      </c>
      <c r="D677" s="34" t="s">
        <v>26</v>
      </c>
      <c r="E677" s="35" t="s">
        <v>181</v>
      </c>
      <c r="F677" s="35"/>
      <c r="G677" s="34" t="s">
        <v>20596</v>
      </c>
      <c r="H677" s="36" t="s">
        <v>20597</v>
      </c>
      <c r="I677" s="33">
        <v>147640</v>
      </c>
      <c r="J677" s="33">
        <v>160432.73000000001</v>
      </c>
      <c r="K677" s="33" t="s">
        <v>14062</v>
      </c>
      <c r="L677" s="37">
        <f t="shared" si="93"/>
        <v>7.9738903651393356E-2</v>
      </c>
      <c r="M677" s="33"/>
      <c r="N677" s="33" t="s">
        <v>24776</v>
      </c>
      <c r="O677" s="33"/>
      <c r="P677" s="153" t="s">
        <v>26575</v>
      </c>
      <c r="Q677" s="97" t="s">
        <v>26757</v>
      </c>
      <c r="R677" s="33"/>
      <c r="S677" s="33"/>
      <c r="T677" s="33" t="s">
        <v>381</v>
      </c>
      <c r="U677" s="97" t="s">
        <v>26702</v>
      </c>
      <c r="V677" s="97" t="s">
        <v>26702</v>
      </c>
      <c r="W677" s="97" t="s">
        <v>26702</v>
      </c>
      <c r="X677" s="97" t="s">
        <v>26702</v>
      </c>
      <c r="Y677" s="97" t="s">
        <v>26702</v>
      </c>
      <c r="Z677" s="97" t="s">
        <v>26702</v>
      </c>
      <c r="AA677" s="97" t="s">
        <v>26702</v>
      </c>
      <c r="AB677" s="126" t="s">
        <v>26756</v>
      </c>
      <c r="AC677" s="29"/>
      <c r="AD677" s="29"/>
      <c r="AE677" s="29"/>
      <c r="AF677" s="137" t="s">
        <v>26575</v>
      </c>
      <c r="AG677" s="30">
        <f t="shared" ref="AG677" si="110">LEN(LEFT(AF677,FIND("-",AF677)-1))</f>
        <v>2</v>
      </c>
      <c r="AH677" s="31" t="str">
        <f t="shared" ref="AH677" si="111">LEFT(AF677,FIND("-",AF677)+6)</f>
        <v>QS-170028</v>
      </c>
      <c r="AJ677" s="102"/>
    </row>
    <row r="678" spans="1:36" s="30" customFormat="1" ht="27" customHeight="1" x14ac:dyDescent="0.15">
      <c r="A678" s="32" t="s">
        <v>149</v>
      </c>
      <c r="B678" s="33">
        <v>674</v>
      </c>
      <c r="C678" s="34" t="s">
        <v>22</v>
      </c>
      <c r="D678" s="34" t="s">
        <v>26</v>
      </c>
      <c r="E678" s="35" t="s">
        <v>150</v>
      </c>
      <c r="F678" s="35"/>
      <c r="G678" s="34" t="s">
        <v>25506</v>
      </c>
      <c r="H678" s="36" t="s">
        <v>2263</v>
      </c>
      <c r="I678" s="33">
        <v>816025</v>
      </c>
      <c r="J678" s="33">
        <v>869825</v>
      </c>
      <c r="K678" s="33" t="s">
        <v>2695</v>
      </c>
      <c r="L678" s="37">
        <f t="shared" si="93"/>
        <v>6.1851521857844927E-2</v>
      </c>
      <c r="M678" s="33"/>
      <c r="N678" s="33" t="s">
        <v>24776</v>
      </c>
      <c r="O678" s="33"/>
      <c r="P678" s="153" t="s">
        <v>10374</v>
      </c>
      <c r="Q678" s="33" t="s">
        <v>401</v>
      </c>
      <c r="R678" s="33"/>
      <c r="S678" s="33"/>
      <c r="T678" s="33" t="s">
        <v>2744</v>
      </c>
      <c r="U678" s="33" t="s">
        <v>2953</v>
      </c>
      <c r="V678" s="33" t="s">
        <v>2954</v>
      </c>
      <c r="W678" s="33" t="s">
        <v>2953</v>
      </c>
      <c r="X678" s="33" t="s">
        <v>2954</v>
      </c>
      <c r="Y678" s="33" t="s">
        <v>2954</v>
      </c>
      <c r="Z678" s="33" t="s">
        <v>2954</v>
      </c>
      <c r="AA678" s="33" t="s">
        <v>2954</v>
      </c>
      <c r="AB678" s="39" t="s">
        <v>25507</v>
      </c>
      <c r="AC678" s="29"/>
      <c r="AD678" s="29"/>
      <c r="AE678" s="29"/>
      <c r="AF678" s="137" t="s">
        <v>10374</v>
      </c>
      <c r="AG678" s="30">
        <f t="shared" si="94"/>
        <v>2</v>
      </c>
      <c r="AH678" s="31" t="str">
        <f t="shared" si="95"/>
        <v>QS-080012</v>
      </c>
      <c r="AI678" s="30">
        <v>6042351000</v>
      </c>
      <c r="AJ678" s="102">
        <f>IFERROR(VLOOKUP($C678,'分類(コード表)'!$A$3:$B$38,2,FALSE)*1000000000,0)+IFERROR(VLOOKUP($D678,'分類(コード表)'!$C$3:$D$293,2,FALSE)*1000000,0)+IFERROR(VLOOKUP($E678,'分類(コード表)'!$E$3:$F$353,2,FALSE)*1000,0)+IFERROR(VLOOKUP($F678,'分類(コード表)'!$G$3:$H$255,2,FALSE),0)</f>
        <v>6042351000</v>
      </c>
    </row>
    <row r="679" spans="1:36" s="30" customFormat="1" ht="27" customHeight="1" x14ac:dyDescent="0.15">
      <c r="A679" s="32" t="s">
        <v>149</v>
      </c>
      <c r="B679" s="33">
        <v>675</v>
      </c>
      <c r="C679" s="34" t="s">
        <v>22</v>
      </c>
      <c r="D679" s="34" t="s">
        <v>26</v>
      </c>
      <c r="E679" s="40" t="s">
        <v>150</v>
      </c>
      <c r="F679" s="40"/>
      <c r="G679" s="34" t="s">
        <v>1014</v>
      </c>
      <c r="H679" s="36" t="s">
        <v>2347</v>
      </c>
      <c r="I679" s="33">
        <v>2386130</v>
      </c>
      <c r="J679" s="33">
        <v>1350000</v>
      </c>
      <c r="K679" s="33" t="s">
        <v>2441</v>
      </c>
      <c r="L679" s="37">
        <f t="shared" si="93"/>
        <v>-0.7675037037037038</v>
      </c>
      <c r="M679" s="33"/>
      <c r="N679" s="33" t="s">
        <v>24776</v>
      </c>
      <c r="O679" s="33"/>
      <c r="P679" s="153" t="s">
        <v>36513</v>
      </c>
      <c r="Q679" s="33"/>
      <c r="R679" s="33"/>
      <c r="S679" s="33"/>
      <c r="T679" s="33" t="s">
        <v>2744</v>
      </c>
      <c r="U679" s="33" t="s">
        <v>2956</v>
      </c>
      <c r="V679" s="33" t="s">
        <v>2954</v>
      </c>
      <c r="W679" s="33" t="s">
        <v>2954</v>
      </c>
      <c r="X679" s="33" t="s">
        <v>2953</v>
      </c>
      <c r="Y679" s="33" t="s">
        <v>2954</v>
      </c>
      <c r="Z679" s="33" t="s">
        <v>2953</v>
      </c>
      <c r="AA679" s="33" t="s">
        <v>2953</v>
      </c>
      <c r="AB679" s="39" t="s">
        <v>25508</v>
      </c>
      <c r="AC679" s="29"/>
      <c r="AD679" s="29"/>
      <c r="AE679" s="29"/>
      <c r="AF679" s="137" t="s">
        <v>1577</v>
      </c>
      <c r="AG679" s="30">
        <f t="shared" si="94"/>
        <v>2</v>
      </c>
      <c r="AH679" s="31" t="str">
        <f t="shared" si="95"/>
        <v>SK-110011</v>
      </c>
      <c r="AI679" s="30">
        <v>6042351000</v>
      </c>
      <c r="AJ679" s="102">
        <f>IFERROR(VLOOKUP($C679,'分類(コード表)'!$A$3:$B$38,2,FALSE)*1000000000,0)+IFERROR(VLOOKUP($D679,'分類(コード表)'!$C$3:$D$293,2,FALSE)*1000000,0)+IFERROR(VLOOKUP($E679,'分類(コード表)'!$E$3:$F$353,2,FALSE)*1000,0)+IFERROR(VLOOKUP($F679,'分類(コード表)'!$G$3:$H$255,2,FALSE),0)</f>
        <v>6042351000</v>
      </c>
    </row>
    <row r="680" spans="1:36" s="30" customFormat="1" ht="27" customHeight="1" x14ac:dyDescent="0.15">
      <c r="A680" s="32" t="s">
        <v>149</v>
      </c>
      <c r="B680" s="33">
        <v>676</v>
      </c>
      <c r="C680" s="34" t="s">
        <v>22</v>
      </c>
      <c r="D680" s="34" t="s">
        <v>445</v>
      </c>
      <c r="E680" s="34"/>
      <c r="F680" s="34"/>
      <c r="G680" s="34" t="s">
        <v>25510</v>
      </c>
      <c r="H680" s="34" t="s">
        <v>1646</v>
      </c>
      <c r="I680" s="33">
        <v>9960</v>
      </c>
      <c r="J680" s="33">
        <v>4784</v>
      </c>
      <c r="K680" s="33" t="s">
        <v>2435</v>
      </c>
      <c r="L680" s="37">
        <f t="shared" si="93"/>
        <v>-1.0819397993311037</v>
      </c>
      <c r="M680" s="33"/>
      <c r="N680" s="33" t="s">
        <v>24776</v>
      </c>
      <c r="O680" s="33"/>
      <c r="P680" s="153" t="s">
        <v>3824</v>
      </c>
      <c r="Q680" s="33" t="s">
        <v>578</v>
      </c>
      <c r="R680" s="33"/>
      <c r="S680" s="33"/>
      <c r="T680" s="33" t="s">
        <v>2744</v>
      </c>
      <c r="U680" s="97" t="s">
        <v>2956</v>
      </c>
      <c r="V680" s="97" t="s">
        <v>2955</v>
      </c>
      <c r="W680" s="97" t="s">
        <v>2954</v>
      </c>
      <c r="X680" s="97" t="s">
        <v>2953</v>
      </c>
      <c r="Y680" s="97" t="s">
        <v>2954</v>
      </c>
      <c r="Z680" s="97" t="s">
        <v>2953</v>
      </c>
      <c r="AA680" s="97" t="s">
        <v>2954</v>
      </c>
      <c r="AB680" s="126" t="s">
        <v>25511</v>
      </c>
      <c r="AC680" s="29"/>
      <c r="AD680" s="29"/>
      <c r="AE680" s="29"/>
      <c r="AF680" s="137" t="s">
        <v>3824</v>
      </c>
      <c r="AG680" s="30">
        <f t="shared" si="94"/>
        <v>2</v>
      </c>
      <c r="AH680" s="31" t="str">
        <f t="shared" si="95"/>
        <v>CB-080006</v>
      </c>
      <c r="AI680" s="30">
        <v>6043000000</v>
      </c>
      <c r="AJ680" s="102">
        <f>IFERROR(VLOOKUP($C680,'分類(コード表)'!$A$3:$B$38,2,FALSE)*1000000000,0)+IFERROR(VLOOKUP($D680,'分類(コード表)'!$C$3:$D$293,2,FALSE)*1000000,0)+IFERROR(VLOOKUP($E680,'分類(コード表)'!$E$3:$F$353,2,FALSE)*1000,0)+IFERROR(VLOOKUP($F680,'分類(コード表)'!$G$3:$H$255,2,FALSE),0)</f>
        <v>6043000000</v>
      </c>
    </row>
    <row r="681" spans="1:36" s="30" customFormat="1" ht="27" customHeight="1" x14ac:dyDescent="0.15">
      <c r="A681" s="32" t="s">
        <v>149</v>
      </c>
      <c r="B681" s="33">
        <v>677</v>
      </c>
      <c r="C681" s="34" t="s">
        <v>22</v>
      </c>
      <c r="D681" s="34" t="s">
        <v>445</v>
      </c>
      <c r="E681" s="35"/>
      <c r="F681" s="33"/>
      <c r="G681" s="34" t="s">
        <v>25512</v>
      </c>
      <c r="H681" s="36" t="s">
        <v>1670</v>
      </c>
      <c r="I681" s="33">
        <v>397620</v>
      </c>
      <c r="J681" s="33">
        <v>408858</v>
      </c>
      <c r="K681" s="33" t="s">
        <v>2436</v>
      </c>
      <c r="L681" s="37">
        <f t="shared" si="93"/>
        <v>2.7486315542315398E-2</v>
      </c>
      <c r="M681" s="33"/>
      <c r="N681" s="33" t="s">
        <v>24776</v>
      </c>
      <c r="O681" s="33"/>
      <c r="P681" s="153" t="s">
        <v>3891</v>
      </c>
      <c r="Q681" s="33"/>
      <c r="R681" s="33"/>
      <c r="S681" s="33"/>
      <c r="T681" s="33" t="s">
        <v>2744</v>
      </c>
      <c r="U681" s="33" t="s">
        <v>2953</v>
      </c>
      <c r="V681" s="33" t="s">
        <v>2953</v>
      </c>
      <c r="W681" s="33" t="s">
        <v>2953</v>
      </c>
      <c r="X681" s="33" t="s">
        <v>2953</v>
      </c>
      <c r="Y681" s="33" t="s">
        <v>2953</v>
      </c>
      <c r="Z681" s="33" t="s">
        <v>2953</v>
      </c>
      <c r="AA681" s="33" t="s">
        <v>2953</v>
      </c>
      <c r="AB681" s="39" t="s">
        <v>25513</v>
      </c>
      <c r="AC681" s="29"/>
      <c r="AD681" s="29"/>
      <c r="AE681" s="29"/>
      <c r="AF681" s="137" t="s">
        <v>3891</v>
      </c>
      <c r="AG681" s="30">
        <f t="shared" si="94"/>
        <v>2</v>
      </c>
      <c r="AH681" s="31" t="str">
        <f t="shared" si="95"/>
        <v>CB-090037</v>
      </c>
      <c r="AI681" s="30">
        <v>6043000000</v>
      </c>
      <c r="AJ681" s="102">
        <f>IFERROR(VLOOKUP($C681,'分類(コード表)'!$A$3:$B$38,2,FALSE)*1000000000,0)+IFERROR(VLOOKUP($D681,'分類(コード表)'!$C$3:$D$293,2,FALSE)*1000000,0)+IFERROR(VLOOKUP($E681,'分類(コード表)'!$E$3:$F$353,2,FALSE)*1000,0)+IFERROR(VLOOKUP($F681,'分類(コード表)'!$G$3:$H$255,2,FALSE),0)</f>
        <v>6043000000</v>
      </c>
    </row>
    <row r="682" spans="1:36" s="30" customFormat="1" ht="27" customHeight="1" x14ac:dyDescent="0.15">
      <c r="A682" s="32" t="s">
        <v>149</v>
      </c>
      <c r="B682" s="33">
        <v>678</v>
      </c>
      <c r="C682" s="34" t="s">
        <v>22</v>
      </c>
      <c r="D682" s="34" t="s">
        <v>445</v>
      </c>
      <c r="E682" s="35"/>
      <c r="F682" s="35"/>
      <c r="G682" s="34" t="s">
        <v>25514</v>
      </c>
      <c r="H682" s="36" t="s">
        <v>1683</v>
      </c>
      <c r="I682" s="33">
        <v>2547204</v>
      </c>
      <c r="J682" s="33">
        <v>2728833</v>
      </c>
      <c r="K682" s="33" t="s">
        <v>2434</v>
      </c>
      <c r="L682" s="37">
        <f t="shared" si="93"/>
        <v>6.6559221469397412E-2</v>
      </c>
      <c r="M682" s="33"/>
      <c r="N682" s="33" t="s">
        <v>24776</v>
      </c>
      <c r="O682" s="33"/>
      <c r="P682" s="153" t="s">
        <v>23603</v>
      </c>
      <c r="Q682" s="33"/>
      <c r="R682" s="33"/>
      <c r="S682" s="33"/>
      <c r="T682" s="33" t="s">
        <v>2744</v>
      </c>
      <c r="U682" s="33" t="s">
        <v>2954</v>
      </c>
      <c r="V682" s="33" t="s">
        <v>2954</v>
      </c>
      <c r="W682" s="33" t="s">
        <v>2954</v>
      </c>
      <c r="X682" s="33" t="s">
        <v>2953</v>
      </c>
      <c r="Y682" s="33" t="s">
        <v>2954</v>
      </c>
      <c r="Z682" s="33" t="s">
        <v>2954</v>
      </c>
      <c r="AA682" s="33" t="s">
        <v>2954</v>
      </c>
      <c r="AB682" s="39" t="s">
        <v>25515</v>
      </c>
      <c r="AC682" s="29"/>
      <c r="AD682" s="29"/>
      <c r="AE682" s="29"/>
      <c r="AF682" s="137" t="s">
        <v>1081</v>
      </c>
      <c r="AG682" s="30">
        <f t="shared" si="94"/>
        <v>2</v>
      </c>
      <c r="AH682" s="31" t="str">
        <f t="shared" si="95"/>
        <v>CB-100026</v>
      </c>
      <c r="AI682" s="30">
        <v>6043000000</v>
      </c>
      <c r="AJ682" s="102">
        <f>IFERROR(VLOOKUP($C682,'分類(コード表)'!$A$3:$B$38,2,FALSE)*1000000000,0)+IFERROR(VLOOKUP($D682,'分類(コード表)'!$C$3:$D$293,2,FALSE)*1000000,0)+IFERROR(VLOOKUP($E682,'分類(コード表)'!$E$3:$F$353,2,FALSE)*1000,0)+IFERROR(VLOOKUP($F682,'分類(コード表)'!$G$3:$H$255,2,FALSE),0)</f>
        <v>6043000000</v>
      </c>
    </row>
    <row r="683" spans="1:36" s="30" customFormat="1" ht="27" customHeight="1" x14ac:dyDescent="0.15">
      <c r="A683" s="32" t="s">
        <v>149</v>
      </c>
      <c r="B683" s="33">
        <v>679</v>
      </c>
      <c r="C683" s="34" t="s">
        <v>22</v>
      </c>
      <c r="D683" s="34" t="s">
        <v>1637</v>
      </c>
      <c r="E683" s="35"/>
      <c r="F683" s="35"/>
      <c r="G683" s="34" t="s">
        <v>25516</v>
      </c>
      <c r="H683" s="36" t="s">
        <v>2005</v>
      </c>
      <c r="I683" s="33">
        <v>500040</v>
      </c>
      <c r="J683" s="33">
        <v>525740</v>
      </c>
      <c r="K683" s="33" t="s">
        <v>2441</v>
      </c>
      <c r="L683" s="37">
        <f t="shared" si="93"/>
        <v>4.8883478525506896E-2</v>
      </c>
      <c r="M683" s="33"/>
      <c r="N683" s="33" t="s">
        <v>24776</v>
      </c>
      <c r="O683" s="33"/>
      <c r="P683" s="153" t="s">
        <v>23806</v>
      </c>
      <c r="Q683" s="33"/>
      <c r="R683" s="33"/>
      <c r="S683" s="33"/>
      <c r="T683" s="33" t="s">
        <v>2744</v>
      </c>
      <c r="U683" s="33" t="s">
        <v>2953</v>
      </c>
      <c r="V683" s="33" t="s">
        <v>2953</v>
      </c>
      <c r="W683" s="33" t="s">
        <v>2953</v>
      </c>
      <c r="X683" s="33" t="s">
        <v>2953</v>
      </c>
      <c r="Y683" s="33" t="s">
        <v>2953</v>
      </c>
      <c r="Z683" s="33" t="s">
        <v>2953</v>
      </c>
      <c r="AA683" s="33" t="s">
        <v>2953</v>
      </c>
      <c r="AB683" s="39" t="s">
        <v>25517</v>
      </c>
      <c r="AC683" s="29"/>
      <c r="AD683" s="29"/>
      <c r="AE683" s="29"/>
      <c r="AF683" s="137" t="s">
        <v>1309</v>
      </c>
      <c r="AG683" s="30">
        <f t="shared" si="94"/>
        <v>2</v>
      </c>
      <c r="AH683" s="31" t="str">
        <f t="shared" si="95"/>
        <v>KK-100100</v>
      </c>
      <c r="AI683" s="30">
        <v>6044000000</v>
      </c>
      <c r="AJ683" s="102">
        <f>IFERROR(VLOOKUP($C683,'分類(コード表)'!$A$3:$B$38,2,FALSE)*1000000000,0)+IFERROR(VLOOKUP($D683,'分類(コード表)'!$C$3:$D$293,2,FALSE)*1000000,0)+IFERROR(VLOOKUP($E683,'分類(コード表)'!$E$3:$F$353,2,FALSE)*1000,0)+IFERROR(VLOOKUP($F683,'分類(コード表)'!$G$3:$H$255,2,FALSE),0)</f>
        <v>6044000000</v>
      </c>
    </row>
    <row r="684" spans="1:36" s="30" customFormat="1" ht="27" customHeight="1" x14ac:dyDescent="0.15">
      <c r="A684" s="32" t="s">
        <v>149</v>
      </c>
      <c r="B684" s="33">
        <v>680</v>
      </c>
      <c r="C684" s="34" t="s">
        <v>22</v>
      </c>
      <c r="D684" s="34" t="s">
        <v>446</v>
      </c>
      <c r="E684" s="35" t="s">
        <v>503</v>
      </c>
      <c r="F684" s="35" t="s">
        <v>503</v>
      </c>
      <c r="G684" s="34" t="s">
        <v>18397</v>
      </c>
      <c r="H684" s="36" t="s">
        <v>18398</v>
      </c>
      <c r="I684" s="33">
        <v>208031.13</v>
      </c>
      <c r="J684" s="33">
        <v>208031.13</v>
      </c>
      <c r="K684" s="33" t="s">
        <v>24469</v>
      </c>
      <c r="L684" s="37">
        <f t="shared" si="93"/>
        <v>0</v>
      </c>
      <c r="M684" s="33"/>
      <c r="N684" s="33"/>
      <c r="O684" s="33"/>
      <c r="P684" s="153" t="s">
        <v>22430</v>
      </c>
      <c r="Q684" s="33" t="s">
        <v>503</v>
      </c>
      <c r="R684" s="33" t="s">
        <v>503</v>
      </c>
      <c r="S684" s="33" t="s">
        <v>503</v>
      </c>
      <c r="T684" s="33" t="s">
        <v>381</v>
      </c>
      <c r="U684" s="33" t="s">
        <v>2953</v>
      </c>
      <c r="V684" s="33" t="s">
        <v>2953</v>
      </c>
      <c r="W684" s="33" t="s">
        <v>2953</v>
      </c>
      <c r="X684" s="33" t="s">
        <v>2953</v>
      </c>
      <c r="Y684" s="33" t="s">
        <v>2953</v>
      </c>
      <c r="Z684" s="33" t="s">
        <v>2954</v>
      </c>
      <c r="AA684" s="33" t="s">
        <v>2953</v>
      </c>
      <c r="AB684" s="39" t="s">
        <v>25518</v>
      </c>
      <c r="AC684" s="29"/>
      <c r="AD684" s="29"/>
      <c r="AE684" s="29"/>
      <c r="AF684" s="137" t="s">
        <v>22430</v>
      </c>
      <c r="AG684" s="30">
        <f t="shared" si="94"/>
        <v>2</v>
      </c>
      <c r="AH684" s="31" t="str">
        <f t="shared" si="95"/>
        <v>KT-170113</v>
      </c>
      <c r="AI684" s="30">
        <v>6045000000</v>
      </c>
      <c r="AJ684" s="102">
        <f>IFERROR(VLOOKUP($C684,'分類(コード表)'!$A$3:$B$38,2,FALSE)*1000000000,0)+IFERROR(VLOOKUP($D684,'分類(コード表)'!$C$3:$D$293,2,FALSE)*1000000,0)+IFERROR(VLOOKUP($E684,'分類(コード表)'!$E$3:$F$353,2,FALSE)*1000,0)+IFERROR(VLOOKUP($F684,'分類(コード表)'!$G$3:$H$255,2,FALSE),0)</f>
        <v>6045000000</v>
      </c>
    </row>
    <row r="685" spans="1:36" s="30" customFormat="1" ht="27" customHeight="1" x14ac:dyDescent="0.15">
      <c r="A685" s="32" t="s">
        <v>149</v>
      </c>
      <c r="B685" s="33">
        <v>681</v>
      </c>
      <c r="C685" s="34" t="s">
        <v>22</v>
      </c>
      <c r="D685" s="34" t="s">
        <v>150</v>
      </c>
      <c r="E685" s="35"/>
      <c r="F685" s="35"/>
      <c r="G685" s="34" t="s">
        <v>25519</v>
      </c>
      <c r="H685" s="36" t="s">
        <v>1659</v>
      </c>
      <c r="I685" s="33">
        <v>2920000</v>
      </c>
      <c r="J685" s="33">
        <v>3096689</v>
      </c>
      <c r="K685" s="33" t="s">
        <v>2434</v>
      </c>
      <c r="L685" s="37">
        <f t="shared" si="93"/>
        <v>5.7057392589310751E-2</v>
      </c>
      <c r="M685" s="33"/>
      <c r="N685" s="33" t="s">
        <v>24776</v>
      </c>
      <c r="O685" s="33"/>
      <c r="P685" s="153" t="s">
        <v>3861</v>
      </c>
      <c r="Q685" s="33" t="s">
        <v>578</v>
      </c>
      <c r="R685" s="33"/>
      <c r="S685" s="33"/>
      <c r="T685" s="33" t="s">
        <v>2744</v>
      </c>
      <c r="U685" s="33" t="s">
        <v>2953</v>
      </c>
      <c r="V685" s="33" t="s">
        <v>2955</v>
      </c>
      <c r="W685" s="33" t="s">
        <v>2954</v>
      </c>
      <c r="X685" s="33" t="s">
        <v>2953</v>
      </c>
      <c r="Y685" s="33" t="s">
        <v>2954</v>
      </c>
      <c r="Z685" s="33" t="s">
        <v>2954</v>
      </c>
      <c r="AA685" s="33" t="s">
        <v>2954</v>
      </c>
      <c r="AB685" s="39" t="s">
        <v>25520</v>
      </c>
      <c r="AC685" s="29"/>
      <c r="AD685" s="29"/>
      <c r="AE685" s="29"/>
      <c r="AF685" s="137" t="s">
        <v>3861</v>
      </c>
      <c r="AG685" s="30">
        <f t="shared" si="94"/>
        <v>2</v>
      </c>
      <c r="AH685" s="31" t="str">
        <f t="shared" si="95"/>
        <v>CB-090006</v>
      </c>
      <c r="AI685" s="30">
        <v>6291000000</v>
      </c>
      <c r="AJ685" s="102">
        <f>IFERROR(VLOOKUP($C685,'分類(コード表)'!$A$3:$B$38,2,FALSE)*1000000000,0)+IFERROR(VLOOKUP($D685,'分類(コード表)'!$C$3:$D$293,2,FALSE)*1000000,0)+IFERROR(VLOOKUP($E685,'分類(コード表)'!$E$3:$F$353,2,FALSE)*1000,0)+IFERROR(VLOOKUP($F685,'分類(コード表)'!$G$3:$H$255,2,FALSE),0)</f>
        <v>6291000000</v>
      </c>
    </row>
    <row r="686" spans="1:36" s="30" customFormat="1" ht="27" customHeight="1" x14ac:dyDescent="0.15">
      <c r="A686" s="32" t="s">
        <v>149</v>
      </c>
      <c r="B686" s="33">
        <v>682</v>
      </c>
      <c r="C686" s="34" t="s">
        <v>22</v>
      </c>
      <c r="D686" s="34" t="s">
        <v>150</v>
      </c>
      <c r="E686" s="34"/>
      <c r="F686" s="34"/>
      <c r="G686" s="34" t="s">
        <v>601</v>
      </c>
      <c r="H686" s="34" t="s">
        <v>1700</v>
      </c>
      <c r="I686" s="33">
        <v>4918297.95</v>
      </c>
      <c r="J686" s="33">
        <v>5290720</v>
      </c>
      <c r="K686" s="33" t="s">
        <v>2471</v>
      </c>
      <c r="L686" s="37">
        <f t="shared" si="93"/>
        <v>7.0391562963074916E-2</v>
      </c>
      <c r="M686" s="33"/>
      <c r="N686" s="33" t="s">
        <v>24776</v>
      </c>
      <c r="O686" s="33"/>
      <c r="P686" s="153" t="s">
        <v>27640</v>
      </c>
      <c r="Q686" s="33"/>
      <c r="R686" s="33"/>
      <c r="S686" s="33"/>
      <c r="T686" s="97" t="s">
        <v>2744</v>
      </c>
      <c r="U686" s="97" t="s">
        <v>2953</v>
      </c>
      <c r="V686" s="97" t="s">
        <v>2954</v>
      </c>
      <c r="W686" s="97" t="s">
        <v>2953</v>
      </c>
      <c r="X686" s="97" t="s">
        <v>2953</v>
      </c>
      <c r="Y686" s="97" t="s">
        <v>2953</v>
      </c>
      <c r="Z686" s="97" t="s">
        <v>2953</v>
      </c>
      <c r="AA686" s="97" t="s">
        <v>2953</v>
      </c>
      <c r="AB686" s="126" t="s">
        <v>25521</v>
      </c>
      <c r="AC686" s="29"/>
      <c r="AD686" s="29"/>
      <c r="AE686" s="29"/>
      <c r="AF686" s="137" t="s">
        <v>1097</v>
      </c>
      <c r="AG686" s="30">
        <f t="shared" si="94"/>
        <v>2</v>
      </c>
      <c r="AH686" s="31" t="str">
        <f t="shared" si="95"/>
        <v>CB-110004</v>
      </c>
      <c r="AI686" s="30">
        <v>6291000000</v>
      </c>
      <c r="AJ686" s="102">
        <f>IFERROR(VLOOKUP($C686,'分類(コード表)'!$A$3:$B$38,2,FALSE)*1000000000,0)+IFERROR(VLOOKUP($D686,'分類(コード表)'!$C$3:$D$293,2,FALSE)*1000000,0)+IFERROR(VLOOKUP($E686,'分類(コード表)'!$E$3:$F$353,2,FALSE)*1000,0)+IFERROR(VLOOKUP($F686,'分類(コード表)'!$G$3:$H$255,2,FALSE),0)</f>
        <v>6291000000</v>
      </c>
    </row>
    <row r="687" spans="1:36" s="30" customFormat="1" ht="27" customHeight="1" x14ac:dyDescent="0.15">
      <c r="A687" s="32" t="s">
        <v>149</v>
      </c>
      <c r="B687" s="33">
        <v>683</v>
      </c>
      <c r="C687" s="34" t="s">
        <v>22</v>
      </c>
      <c r="D687" s="34" t="s">
        <v>150</v>
      </c>
      <c r="E687" s="35"/>
      <c r="F687" s="33"/>
      <c r="G687" s="34" t="s">
        <v>604</v>
      </c>
      <c r="H687" s="36" t="s">
        <v>1706</v>
      </c>
      <c r="I687" s="33">
        <v>25254</v>
      </c>
      <c r="J687" s="33">
        <v>24954</v>
      </c>
      <c r="K687" s="33" t="s">
        <v>2475</v>
      </c>
      <c r="L687" s="37">
        <f t="shared" si="93"/>
        <v>-1.2022120702091854E-2</v>
      </c>
      <c r="M687" s="33"/>
      <c r="N687" s="33" t="s">
        <v>24776</v>
      </c>
      <c r="O687" s="33"/>
      <c r="P687" s="153" t="s">
        <v>27654</v>
      </c>
      <c r="Q687" s="38"/>
      <c r="R687" s="33"/>
      <c r="S687" s="33"/>
      <c r="T687" s="33" t="s">
        <v>2744</v>
      </c>
      <c r="U687" s="33" t="s">
        <v>2953</v>
      </c>
      <c r="V687" s="33" t="s">
        <v>2953</v>
      </c>
      <c r="W687" s="33" t="s">
        <v>2954</v>
      </c>
      <c r="X687" s="33" t="s">
        <v>2953</v>
      </c>
      <c r="Y687" s="33" t="s">
        <v>2953</v>
      </c>
      <c r="Z687" s="33" t="s">
        <v>2953</v>
      </c>
      <c r="AA687" s="33" t="s">
        <v>2953</v>
      </c>
      <c r="AB687" s="39" t="s">
        <v>25522</v>
      </c>
      <c r="AC687" s="29"/>
      <c r="AD687" s="29"/>
      <c r="AE687" s="29"/>
      <c r="AF687" s="137" t="s">
        <v>1103</v>
      </c>
      <c r="AG687" s="30">
        <f t="shared" si="94"/>
        <v>2</v>
      </c>
      <c r="AH687" s="31" t="str">
        <f t="shared" si="95"/>
        <v>CB-110017</v>
      </c>
      <c r="AI687" s="30">
        <v>6291000000</v>
      </c>
      <c r="AJ687" s="102">
        <f>IFERROR(VLOOKUP($C687,'分類(コード表)'!$A$3:$B$38,2,FALSE)*1000000000,0)+IFERROR(VLOOKUP($D687,'分類(コード表)'!$C$3:$D$293,2,FALSE)*1000000,0)+IFERROR(VLOOKUP($E687,'分類(コード表)'!$E$3:$F$353,2,FALSE)*1000,0)+IFERROR(VLOOKUP($F687,'分類(コード表)'!$G$3:$H$255,2,FALSE),0)</f>
        <v>6291000000</v>
      </c>
    </row>
    <row r="688" spans="1:36" s="30" customFormat="1" ht="27" customHeight="1" x14ac:dyDescent="0.15">
      <c r="A688" s="32" t="s">
        <v>149</v>
      </c>
      <c r="B688" s="33">
        <v>684</v>
      </c>
      <c r="C688" s="34" t="s">
        <v>22</v>
      </c>
      <c r="D688" s="34" t="s">
        <v>150</v>
      </c>
      <c r="E688" s="35"/>
      <c r="F688" s="35"/>
      <c r="G688" s="34" t="s">
        <v>25523</v>
      </c>
      <c r="H688" s="36" t="s">
        <v>2267</v>
      </c>
      <c r="I688" s="33">
        <v>2472537.7000000002</v>
      </c>
      <c r="J688" s="33">
        <v>3530421.7</v>
      </c>
      <c r="K688" s="33" t="s">
        <v>2434</v>
      </c>
      <c r="L688" s="37">
        <f t="shared" si="93"/>
        <v>0.29964805620812951</v>
      </c>
      <c r="M688" s="33"/>
      <c r="N688" s="33" t="s">
        <v>24776</v>
      </c>
      <c r="O688" s="33"/>
      <c r="P688" s="153" t="s">
        <v>10384</v>
      </c>
      <c r="Q688" s="33" t="s">
        <v>578</v>
      </c>
      <c r="R688" s="33"/>
      <c r="S688" s="33"/>
      <c r="T688" s="33" t="s">
        <v>2744</v>
      </c>
      <c r="U688" s="33" t="s">
        <v>2954</v>
      </c>
      <c r="V688" s="33" t="s">
        <v>2955</v>
      </c>
      <c r="W688" s="33" t="s">
        <v>2954</v>
      </c>
      <c r="X688" s="33" t="s">
        <v>2953</v>
      </c>
      <c r="Y688" s="33" t="s">
        <v>2953</v>
      </c>
      <c r="Z688" s="33" t="s">
        <v>2953</v>
      </c>
      <c r="AA688" s="33" t="s">
        <v>2954</v>
      </c>
      <c r="AB688" s="39" t="s">
        <v>25524</v>
      </c>
      <c r="AC688" s="29"/>
      <c r="AD688" s="29"/>
      <c r="AE688" s="29"/>
      <c r="AF688" s="137" t="s">
        <v>10384</v>
      </c>
      <c r="AG688" s="30">
        <f t="shared" si="94"/>
        <v>2</v>
      </c>
      <c r="AH688" s="31" t="str">
        <f t="shared" si="95"/>
        <v>QS-080022</v>
      </c>
      <c r="AI688" s="30">
        <v>6291000000</v>
      </c>
      <c r="AJ688" s="102">
        <f>IFERROR(VLOOKUP($C688,'分類(コード表)'!$A$3:$B$38,2,FALSE)*1000000000,0)+IFERROR(VLOOKUP($D688,'分類(コード表)'!$C$3:$D$293,2,FALSE)*1000000,0)+IFERROR(VLOOKUP($E688,'分類(コード表)'!$E$3:$F$353,2,FALSE)*1000,0)+IFERROR(VLOOKUP($F688,'分類(コード表)'!$G$3:$H$255,2,FALSE),0)</f>
        <v>6291000000</v>
      </c>
    </row>
    <row r="689" spans="1:36" s="30" customFormat="1" ht="27" customHeight="1" x14ac:dyDescent="0.15">
      <c r="A689" s="32" t="s">
        <v>149</v>
      </c>
      <c r="B689" s="33">
        <v>685</v>
      </c>
      <c r="C689" s="34" t="s">
        <v>22</v>
      </c>
      <c r="D689" s="34" t="s">
        <v>150</v>
      </c>
      <c r="E689" s="35"/>
      <c r="F689" s="35"/>
      <c r="G689" s="34" t="s">
        <v>25525</v>
      </c>
      <c r="H689" s="36" t="s">
        <v>2363</v>
      </c>
      <c r="I689" s="33">
        <v>8292800.2999999998</v>
      </c>
      <c r="J689" s="33">
        <v>10233000.060000001</v>
      </c>
      <c r="K689" s="33" t="s">
        <v>2731</v>
      </c>
      <c r="L689" s="37">
        <f t="shared" si="93"/>
        <v>0.18960224260958336</v>
      </c>
      <c r="M689" s="33"/>
      <c r="N689" s="33" t="s">
        <v>24776</v>
      </c>
      <c r="O689" s="33"/>
      <c r="P689" s="153" t="s">
        <v>11676</v>
      </c>
      <c r="Q689" s="33" t="s">
        <v>2756</v>
      </c>
      <c r="R689" s="33"/>
      <c r="S689" s="33"/>
      <c r="T689" s="33" t="s">
        <v>2744</v>
      </c>
      <c r="U689" s="33" t="s">
        <v>2954</v>
      </c>
      <c r="V689" s="33" t="s">
        <v>2955</v>
      </c>
      <c r="W689" s="33" t="s">
        <v>2953</v>
      </c>
      <c r="X689" s="33" t="s">
        <v>2954</v>
      </c>
      <c r="Y689" s="33" t="s">
        <v>2954</v>
      </c>
      <c r="Z689" s="33" t="s">
        <v>2953</v>
      </c>
      <c r="AA689" s="33" t="s">
        <v>2954</v>
      </c>
      <c r="AB689" s="39" t="s">
        <v>25526</v>
      </c>
      <c r="AC689" s="29"/>
      <c r="AD689" s="29"/>
      <c r="AE689" s="29"/>
      <c r="AF689" s="137" t="s">
        <v>11676</v>
      </c>
      <c r="AG689" s="30">
        <f t="shared" si="94"/>
        <v>2</v>
      </c>
      <c r="AH689" s="31" t="str">
        <f t="shared" si="95"/>
        <v>TH-090001</v>
      </c>
      <c r="AI689" s="30">
        <v>6291000000</v>
      </c>
      <c r="AJ689" s="102">
        <f>IFERROR(VLOOKUP($C689,'分類(コード表)'!$A$3:$B$38,2,FALSE)*1000000000,0)+IFERROR(VLOOKUP($D689,'分類(コード表)'!$C$3:$D$293,2,FALSE)*1000000,0)+IFERROR(VLOOKUP($E689,'分類(コード表)'!$E$3:$F$353,2,FALSE)*1000,0)+IFERROR(VLOOKUP($F689,'分類(コード表)'!$G$3:$H$255,2,FALSE),0)</f>
        <v>6291000000</v>
      </c>
    </row>
    <row r="690" spans="1:36" s="30" customFormat="1" ht="27" customHeight="1" x14ac:dyDescent="0.15">
      <c r="A690" s="32" t="s">
        <v>149</v>
      </c>
      <c r="B690" s="33">
        <v>686</v>
      </c>
      <c r="C690" s="34" t="s">
        <v>22</v>
      </c>
      <c r="D690" s="34" t="s">
        <v>150</v>
      </c>
      <c r="E690" s="35"/>
      <c r="F690" s="35"/>
      <c r="G690" s="34" t="s">
        <v>13767</v>
      </c>
      <c r="H690" s="36" t="s">
        <v>13768</v>
      </c>
      <c r="I690" s="33">
        <v>500391.65</v>
      </c>
      <c r="J690" s="33">
        <v>384519.18</v>
      </c>
      <c r="K690" s="33" t="s">
        <v>14062</v>
      </c>
      <c r="L690" s="37">
        <f t="shared" si="93"/>
        <v>-0.30134379772681319</v>
      </c>
      <c r="M690" s="33"/>
      <c r="N690" s="33" t="s">
        <v>24776</v>
      </c>
      <c r="O690" s="33"/>
      <c r="P690" s="153" t="s">
        <v>3215</v>
      </c>
      <c r="Q690" s="33" t="s">
        <v>503</v>
      </c>
      <c r="R690" s="33"/>
      <c r="S690" s="33"/>
      <c r="T690" s="33" t="s">
        <v>2744</v>
      </c>
      <c r="U690" s="33" t="s">
        <v>2956</v>
      </c>
      <c r="V690" s="33" t="s">
        <v>2954</v>
      </c>
      <c r="W690" s="33" t="s">
        <v>2954</v>
      </c>
      <c r="X690" s="33" t="s">
        <v>2953</v>
      </c>
      <c r="Y690" s="33" t="s">
        <v>2954</v>
      </c>
      <c r="Z690" s="33" t="s">
        <v>2954</v>
      </c>
      <c r="AA690" s="33" t="s">
        <v>2953</v>
      </c>
      <c r="AB690" s="39" t="s">
        <v>25527</v>
      </c>
      <c r="AC690" s="29"/>
      <c r="AD690" s="29"/>
      <c r="AE690" s="29"/>
      <c r="AF690" s="137" t="s">
        <v>3215</v>
      </c>
      <c r="AG690" s="30">
        <f t="shared" si="94"/>
        <v>2</v>
      </c>
      <c r="AH690" s="31" t="str">
        <f t="shared" si="95"/>
        <v>CG-130012</v>
      </c>
      <c r="AI690" s="30">
        <v>6291000000</v>
      </c>
      <c r="AJ690" s="102">
        <f>IFERROR(VLOOKUP($C690,'分類(コード表)'!$A$3:$B$38,2,FALSE)*1000000000,0)+IFERROR(VLOOKUP($D690,'分類(コード表)'!$C$3:$D$293,2,FALSE)*1000000,0)+IFERROR(VLOOKUP($E690,'分類(コード表)'!$E$3:$F$353,2,FALSE)*1000,0)+IFERROR(VLOOKUP($F690,'分類(コード表)'!$G$3:$H$255,2,FALSE),0)</f>
        <v>6291000000</v>
      </c>
    </row>
    <row r="691" spans="1:36" s="30" customFormat="1" ht="27" customHeight="1" x14ac:dyDescent="0.15">
      <c r="A691" s="32" t="s">
        <v>149</v>
      </c>
      <c r="B691" s="33">
        <v>687</v>
      </c>
      <c r="C691" s="34" t="s">
        <v>22</v>
      </c>
      <c r="D691" s="34" t="s">
        <v>150</v>
      </c>
      <c r="E691" s="35"/>
      <c r="F691" s="35"/>
      <c r="G691" s="34" t="s">
        <v>20022</v>
      </c>
      <c r="H691" s="36" t="s">
        <v>20023</v>
      </c>
      <c r="I691" s="33">
        <v>60263370</v>
      </c>
      <c r="J691" s="33">
        <v>67991770</v>
      </c>
      <c r="K691" s="33" t="s">
        <v>22060</v>
      </c>
      <c r="L691" s="37">
        <f t="shared" si="93"/>
        <v>0.11366669819008979</v>
      </c>
      <c r="M691" s="33"/>
      <c r="N691" s="33" t="s">
        <v>24776</v>
      </c>
      <c r="O691" s="33"/>
      <c r="P691" s="153" t="s">
        <v>26639</v>
      </c>
      <c r="Q691" s="33"/>
      <c r="R691" s="33"/>
      <c r="S691" s="33"/>
      <c r="T691" s="33" t="s">
        <v>381</v>
      </c>
      <c r="U691" s="97" t="s">
        <v>26702</v>
      </c>
      <c r="V691" s="97" t="s">
        <v>26702</v>
      </c>
      <c r="W691" s="97" t="s">
        <v>26702</v>
      </c>
      <c r="X691" s="97" t="s">
        <v>26702</v>
      </c>
      <c r="Y691" s="97" t="s">
        <v>26702</v>
      </c>
      <c r="Z691" s="97" t="s">
        <v>26702</v>
      </c>
      <c r="AA691" s="97" t="s">
        <v>26702</v>
      </c>
      <c r="AB691" s="126" t="s">
        <v>26758</v>
      </c>
      <c r="AC691" s="29"/>
      <c r="AD691" s="29"/>
      <c r="AE691" s="29"/>
      <c r="AF691" s="137" t="s">
        <v>26639</v>
      </c>
      <c r="AG691" s="30">
        <f t="shared" ref="AG691" si="112">LEN(LEFT(AF691,FIND("-",AF691)-1))</f>
        <v>2</v>
      </c>
      <c r="AH691" s="31" t="str">
        <f t="shared" ref="AH691" si="113">LEFT(AF691,FIND("-",AF691)+6)</f>
        <v>OK-150002</v>
      </c>
      <c r="AJ691" s="102"/>
    </row>
    <row r="692" spans="1:36" s="30" customFormat="1" ht="27" customHeight="1" x14ac:dyDescent="0.15">
      <c r="A692" s="32" t="s">
        <v>149</v>
      </c>
      <c r="B692" s="33">
        <v>688</v>
      </c>
      <c r="C692" s="34" t="s">
        <v>22</v>
      </c>
      <c r="D692" s="34" t="s">
        <v>150</v>
      </c>
      <c r="E692" s="35"/>
      <c r="F692" s="35"/>
      <c r="G692" s="34" t="s">
        <v>15826</v>
      </c>
      <c r="H692" s="36" t="s">
        <v>15827</v>
      </c>
      <c r="I692" s="33">
        <v>2791485</v>
      </c>
      <c r="J692" s="33">
        <v>5993641</v>
      </c>
      <c r="K692" s="33" t="s">
        <v>30828</v>
      </c>
      <c r="L692" s="37">
        <f t="shared" si="93"/>
        <v>0.53425889204909005</v>
      </c>
      <c r="M692" s="33"/>
      <c r="N692" s="33" t="s">
        <v>24776</v>
      </c>
      <c r="O692" s="33"/>
      <c r="P692" s="153" t="s">
        <v>26904</v>
      </c>
      <c r="Q692" s="33"/>
      <c r="R692" s="33"/>
      <c r="S692" s="33"/>
      <c r="T692" s="33" t="s">
        <v>381</v>
      </c>
      <c r="U692" s="97" t="s">
        <v>37308</v>
      </c>
      <c r="V692" s="97" t="s">
        <v>37308</v>
      </c>
      <c r="W692" s="97" t="s">
        <v>37308</v>
      </c>
      <c r="X692" s="97" t="s">
        <v>37308</v>
      </c>
      <c r="Y692" s="97" t="s">
        <v>2974</v>
      </c>
      <c r="Z692" s="97" t="s">
        <v>37308</v>
      </c>
      <c r="AA692" s="97" t="s">
        <v>37308</v>
      </c>
      <c r="AB692" s="126" t="s">
        <v>37343</v>
      </c>
      <c r="AC692" s="29"/>
      <c r="AD692" s="29"/>
      <c r="AE692" s="29"/>
      <c r="AF692" s="137" t="s">
        <v>26904</v>
      </c>
      <c r="AG692" s="30">
        <f t="shared" ref="AG692" si="114">LEN(LEFT(AF692,FIND("-",AF692)-1))</f>
        <v>2</v>
      </c>
      <c r="AH692" s="31" t="str">
        <f t="shared" ref="AH692" si="115">LEFT(AF692,FIND("-",AF692)+6)</f>
        <v>KK-160016</v>
      </c>
      <c r="AJ692" s="102"/>
    </row>
    <row r="693" spans="1:36" s="30" customFormat="1" ht="27" customHeight="1" x14ac:dyDescent="0.15">
      <c r="A693" s="32" t="s">
        <v>149</v>
      </c>
      <c r="B693" s="33">
        <v>689</v>
      </c>
      <c r="C693" s="34" t="s">
        <v>399</v>
      </c>
      <c r="D693" s="34" t="s">
        <v>1639</v>
      </c>
      <c r="E693" s="35" t="s">
        <v>2876</v>
      </c>
      <c r="F693" s="35"/>
      <c r="G693" s="34" t="s">
        <v>2419</v>
      </c>
      <c r="H693" s="36" t="s">
        <v>2427</v>
      </c>
      <c r="I693" s="33">
        <v>17012</v>
      </c>
      <c r="J693" s="33">
        <v>5658</v>
      </c>
      <c r="K693" s="33" t="s">
        <v>2455</v>
      </c>
      <c r="L693" s="37">
        <f t="shared" si="93"/>
        <v>-2.0067161541180627</v>
      </c>
      <c r="M693" s="33"/>
      <c r="N693" s="33" t="s">
        <v>24776</v>
      </c>
      <c r="O693" s="33"/>
      <c r="P693" s="153" t="s">
        <v>3228</v>
      </c>
      <c r="Q693" s="33"/>
      <c r="R693" s="33"/>
      <c r="S693" s="33"/>
      <c r="T693" s="33" t="s">
        <v>2744</v>
      </c>
      <c r="U693" s="33" t="s">
        <v>2956</v>
      </c>
      <c r="V693" s="33" t="s">
        <v>2953</v>
      </c>
      <c r="W693" s="33" t="s">
        <v>2953</v>
      </c>
      <c r="X693" s="33" t="s">
        <v>2954</v>
      </c>
      <c r="Y693" s="33" t="s">
        <v>2954</v>
      </c>
      <c r="Z693" s="33" t="s">
        <v>2953</v>
      </c>
      <c r="AA693" s="33" t="s">
        <v>2953</v>
      </c>
      <c r="AB693" s="39" t="s">
        <v>25528</v>
      </c>
      <c r="AC693" s="29"/>
      <c r="AD693" s="29"/>
      <c r="AE693" s="29"/>
      <c r="AF693" s="137" t="s">
        <v>3228</v>
      </c>
      <c r="AG693" s="30">
        <f t="shared" si="94"/>
        <v>2</v>
      </c>
      <c r="AH693" s="31" t="str">
        <f t="shared" si="95"/>
        <v>HR-130004</v>
      </c>
      <c r="AI693" s="30">
        <v>7046095000</v>
      </c>
      <c r="AJ693" s="102">
        <f>IFERROR(VLOOKUP($C693,'分類(コード表)'!$A$3:$B$38,2,FALSE)*1000000000,0)+IFERROR(VLOOKUP($D693,'分類(コード表)'!$C$3:$D$293,2,FALSE)*1000000,0)+IFERROR(VLOOKUP($E693,'分類(コード表)'!$E$3:$F$353,2,FALSE)*1000,0)+IFERROR(VLOOKUP($F693,'分類(コード表)'!$G$3:$H$255,2,FALSE),0)</f>
        <v>7046095000</v>
      </c>
    </row>
    <row r="694" spans="1:36" s="30" customFormat="1" ht="27" customHeight="1" x14ac:dyDescent="0.15">
      <c r="A694" s="32" t="s">
        <v>149</v>
      </c>
      <c r="B694" s="33">
        <v>690</v>
      </c>
      <c r="C694" s="34" t="s">
        <v>399</v>
      </c>
      <c r="D694" s="34" t="s">
        <v>1639</v>
      </c>
      <c r="E694" s="34" t="s">
        <v>2876</v>
      </c>
      <c r="F694" s="34"/>
      <c r="G694" s="34" t="s">
        <v>839</v>
      </c>
      <c r="H694" s="34" t="s">
        <v>2146</v>
      </c>
      <c r="I694" s="33">
        <v>8768</v>
      </c>
      <c r="J694" s="33">
        <v>9640</v>
      </c>
      <c r="K694" s="33" t="s">
        <v>2453</v>
      </c>
      <c r="L694" s="37">
        <f t="shared" si="93"/>
        <v>9.0456431535269721E-2</v>
      </c>
      <c r="M694" s="33"/>
      <c r="N694" s="33" t="s">
        <v>24776</v>
      </c>
      <c r="O694" s="33"/>
      <c r="P694" s="153" t="s">
        <v>32740</v>
      </c>
      <c r="Q694" s="33"/>
      <c r="R694" s="33"/>
      <c r="S694" s="33"/>
      <c r="T694" s="33" t="s">
        <v>2744</v>
      </c>
      <c r="U694" s="97" t="s">
        <v>2954</v>
      </c>
      <c r="V694" s="97" t="s">
        <v>2953</v>
      </c>
      <c r="W694" s="97" t="s">
        <v>2953</v>
      </c>
      <c r="X694" s="97" t="s">
        <v>2954</v>
      </c>
      <c r="Y694" s="97" t="s">
        <v>2954</v>
      </c>
      <c r="Z694" s="97" t="s">
        <v>2953</v>
      </c>
      <c r="AA694" s="97" t="s">
        <v>2953</v>
      </c>
      <c r="AB694" s="126" t="s">
        <v>25529</v>
      </c>
      <c r="AC694" s="29"/>
      <c r="AD694" s="29"/>
      <c r="AE694" s="29"/>
      <c r="AF694" s="137" t="s">
        <v>1410</v>
      </c>
      <c r="AG694" s="30">
        <f t="shared" si="94"/>
        <v>2</v>
      </c>
      <c r="AH694" s="31" t="str">
        <f t="shared" si="95"/>
        <v>KT-110038</v>
      </c>
      <c r="AI694" s="30">
        <v>7046095000</v>
      </c>
      <c r="AJ694" s="102">
        <f>IFERROR(VLOOKUP($C694,'分類(コード表)'!$A$3:$B$38,2,FALSE)*1000000000,0)+IFERROR(VLOOKUP($D694,'分類(コード表)'!$C$3:$D$293,2,FALSE)*1000000,0)+IFERROR(VLOOKUP($E694,'分類(コード表)'!$E$3:$F$353,2,FALSE)*1000,0)+IFERROR(VLOOKUP($F694,'分類(コード表)'!$G$3:$H$255,2,FALSE),0)</f>
        <v>7046095000</v>
      </c>
    </row>
    <row r="695" spans="1:36" s="30" customFormat="1" ht="27" customHeight="1" x14ac:dyDescent="0.15">
      <c r="A695" s="32" t="s">
        <v>149</v>
      </c>
      <c r="B695" s="33">
        <v>691</v>
      </c>
      <c r="C695" s="34" t="s">
        <v>399</v>
      </c>
      <c r="D695" s="34" t="s">
        <v>1639</v>
      </c>
      <c r="E695" s="35" t="s">
        <v>2876</v>
      </c>
      <c r="F695" s="33"/>
      <c r="G695" s="34" t="s">
        <v>2424</v>
      </c>
      <c r="H695" s="36" t="s">
        <v>2432</v>
      </c>
      <c r="I695" s="33">
        <v>67200</v>
      </c>
      <c r="J695" s="33">
        <v>61400</v>
      </c>
      <c r="K695" s="33" t="s">
        <v>2480</v>
      </c>
      <c r="L695" s="37">
        <f t="shared" si="93"/>
        <v>-9.446254071661242E-2</v>
      </c>
      <c r="M695" s="33"/>
      <c r="N695" s="33" t="s">
        <v>24776</v>
      </c>
      <c r="O695" s="33"/>
      <c r="P695" s="153" t="s">
        <v>3223</v>
      </c>
      <c r="Q695" s="38"/>
      <c r="R695" s="33"/>
      <c r="S695" s="33"/>
      <c r="T695" s="33" t="s">
        <v>2744</v>
      </c>
      <c r="U695" s="33" t="s">
        <v>2953</v>
      </c>
      <c r="V695" s="33" t="s">
        <v>2954</v>
      </c>
      <c r="W695" s="33" t="s">
        <v>2953</v>
      </c>
      <c r="X695" s="33" t="s">
        <v>2954</v>
      </c>
      <c r="Y695" s="33" t="s">
        <v>2954</v>
      </c>
      <c r="Z695" s="33" t="s">
        <v>2953</v>
      </c>
      <c r="AA695" s="33" t="s">
        <v>2954</v>
      </c>
      <c r="AB695" s="39" t="s">
        <v>25530</v>
      </c>
      <c r="AC695" s="29"/>
      <c r="AD695" s="29"/>
      <c r="AE695" s="29"/>
      <c r="AF695" s="137" t="s">
        <v>3223</v>
      </c>
      <c r="AG695" s="30">
        <f t="shared" si="94"/>
        <v>2</v>
      </c>
      <c r="AH695" s="31" t="str">
        <f t="shared" si="95"/>
        <v>QS-130010</v>
      </c>
      <c r="AI695" s="30">
        <v>7046095000</v>
      </c>
      <c r="AJ695" s="102">
        <f>IFERROR(VLOOKUP($C695,'分類(コード表)'!$A$3:$B$38,2,FALSE)*1000000000,0)+IFERROR(VLOOKUP($D695,'分類(コード表)'!$C$3:$D$293,2,FALSE)*1000000,0)+IFERROR(VLOOKUP($E695,'分類(コード表)'!$E$3:$F$353,2,FALSE)*1000,0)+IFERROR(VLOOKUP($F695,'分類(コード表)'!$G$3:$H$255,2,FALSE),0)</f>
        <v>7046095000</v>
      </c>
    </row>
    <row r="696" spans="1:36" s="30" customFormat="1" ht="27" customHeight="1" x14ac:dyDescent="0.15">
      <c r="A696" s="32" t="s">
        <v>149</v>
      </c>
      <c r="B696" s="33">
        <v>692</v>
      </c>
      <c r="C696" s="34" t="s">
        <v>399</v>
      </c>
      <c r="D696" s="34" t="s">
        <v>1639</v>
      </c>
      <c r="E696" s="35" t="s">
        <v>2876</v>
      </c>
      <c r="F696" s="33"/>
      <c r="G696" s="34" t="s">
        <v>14779</v>
      </c>
      <c r="H696" s="36" t="s">
        <v>14780</v>
      </c>
      <c r="I696" s="33">
        <v>29000</v>
      </c>
      <c r="J696" s="33">
        <v>14700</v>
      </c>
      <c r="K696" s="33" t="s">
        <v>22140</v>
      </c>
      <c r="L696" s="37">
        <f t="shared" si="93"/>
        <v>-0.97278911564625847</v>
      </c>
      <c r="M696" s="33"/>
      <c r="N696" s="33" t="s">
        <v>24776</v>
      </c>
      <c r="O696" s="33"/>
      <c r="P696" s="153" t="s">
        <v>3194</v>
      </c>
      <c r="Q696" s="33" t="s">
        <v>503</v>
      </c>
      <c r="R696" s="33"/>
      <c r="S696" s="33"/>
      <c r="T696" s="33" t="s">
        <v>2744</v>
      </c>
      <c r="U696" s="33" t="s">
        <v>2953</v>
      </c>
      <c r="V696" s="33" t="s">
        <v>2953</v>
      </c>
      <c r="W696" s="33" t="s">
        <v>2953</v>
      </c>
      <c r="X696" s="33" t="s">
        <v>2954</v>
      </c>
      <c r="Y696" s="33" t="s">
        <v>2954</v>
      </c>
      <c r="Z696" s="33" t="s">
        <v>2953</v>
      </c>
      <c r="AA696" s="33" t="s">
        <v>2953</v>
      </c>
      <c r="AB696" s="39" t="s">
        <v>25531</v>
      </c>
      <c r="AC696" s="29"/>
      <c r="AD696" s="29"/>
      <c r="AE696" s="29"/>
      <c r="AF696" s="137" t="s">
        <v>3194</v>
      </c>
      <c r="AG696" s="30">
        <f t="shared" si="94"/>
        <v>2</v>
      </c>
      <c r="AH696" s="31" t="str">
        <f t="shared" si="95"/>
        <v>HR-140002</v>
      </c>
      <c r="AI696" s="30">
        <v>7046095000</v>
      </c>
      <c r="AJ696" s="102">
        <f>IFERROR(VLOOKUP($C696,'分類(コード表)'!$A$3:$B$38,2,FALSE)*1000000000,0)+IFERROR(VLOOKUP($D696,'分類(コード表)'!$C$3:$D$293,2,FALSE)*1000000,0)+IFERROR(VLOOKUP($E696,'分類(コード表)'!$E$3:$F$353,2,FALSE)*1000,0)+IFERROR(VLOOKUP($F696,'分類(コード表)'!$G$3:$H$255,2,FALSE),0)</f>
        <v>7046095000</v>
      </c>
    </row>
    <row r="697" spans="1:36" s="30" customFormat="1" ht="27" customHeight="1" x14ac:dyDescent="0.15">
      <c r="A697" s="32" t="s">
        <v>149</v>
      </c>
      <c r="B697" s="33">
        <v>693</v>
      </c>
      <c r="C697" s="34" t="s">
        <v>399</v>
      </c>
      <c r="D697" s="34" t="s">
        <v>1639</v>
      </c>
      <c r="E697" s="35" t="s">
        <v>2876</v>
      </c>
      <c r="F697" s="33"/>
      <c r="G697" s="34" t="s">
        <v>13171</v>
      </c>
      <c r="H697" s="36" t="s">
        <v>13172</v>
      </c>
      <c r="I697" s="33">
        <v>7786.6</v>
      </c>
      <c r="J697" s="33">
        <v>8089</v>
      </c>
      <c r="K697" s="33" t="s">
        <v>22053</v>
      </c>
      <c r="L697" s="37">
        <f t="shared" si="93"/>
        <v>3.7384101866732578E-2</v>
      </c>
      <c r="M697" s="33"/>
      <c r="N697" s="33" t="s">
        <v>24776</v>
      </c>
      <c r="O697" s="33"/>
      <c r="P697" s="153" t="s">
        <v>26564</v>
      </c>
      <c r="Q697" s="33"/>
      <c r="R697" s="33"/>
      <c r="S697" s="33"/>
      <c r="T697" s="33" t="s">
        <v>381</v>
      </c>
      <c r="U697" s="97" t="s">
        <v>26702</v>
      </c>
      <c r="V697" s="97" t="s">
        <v>26702</v>
      </c>
      <c r="W697" s="97" t="s">
        <v>26701</v>
      </c>
      <c r="X697" s="97" t="s">
        <v>26701</v>
      </c>
      <c r="Y697" s="97" t="s">
        <v>26701</v>
      </c>
      <c r="Z697" s="97" t="s">
        <v>26702</v>
      </c>
      <c r="AA697" s="97" t="s">
        <v>26702</v>
      </c>
      <c r="AB697" s="126" t="s">
        <v>26759</v>
      </c>
      <c r="AC697" s="29"/>
      <c r="AD697" s="29"/>
      <c r="AE697" s="29"/>
      <c r="AF697" s="137" t="s">
        <v>26564</v>
      </c>
      <c r="AG697" s="30">
        <f t="shared" ref="AG697" si="116">LEN(LEFT(AF697,FIND("-",AF697)-1))</f>
        <v>2</v>
      </c>
      <c r="AH697" s="31" t="str">
        <f t="shared" ref="AH697" si="117">LEFT(AF697,FIND("-",AF697)+6)</f>
        <v>CB-180007</v>
      </c>
      <c r="AJ697" s="102"/>
    </row>
    <row r="698" spans="1:36" s="30" customFormat="1" ht="27" customHeight="1" x14ac:dyDescent="0.15">
      <c r="A698" s="32" t="s">
        <v>149</v>
      </c>
      <c r="B698" s="33">
        <v>694</v>
      </c>
      <c r="C698" s="34" t="s">
        <v>399</v>
      </c>
      <c r="D698" s="34" t="s">
        <v>12064</v>
      </c>
      <c r="E698" s="35"/>
      <c r="F698" s="33"/>
      <c r="G698" s="34" t="s">
        <v>17916</v>
      </c>
      <c r="H698" s="36" t="s">
        <v>17917</v>
      </c>
      <c r="I698" s="33">
        <v>51350000</v>
      </c>
      <c r="J698" s="33">
        <v>840000</v>
      </c>
      <c r="K698" s="33" t="s">
        <v>22111</v>
      </c>
      <c r="L698" s="37">
        <f t="shared" si="93"/>
        <v>-60.13095238095238</v>
      </c>
      <c r="M698" s="33"/>
      <c r="N698" s="33" t="s">
        <v>24776</v>
      </c>
      <c r="O698" s="33"/>
      <c r="P698" s="153" t="s">
        <v>3092</v>
      </c>
      <c r="Q698" s="33" t="s">
        <v>503</v>
      </c>
      <c r="R698" s="33"/>
      <c r="S698" s="33"/>
      <c r="T698" s="33" t="s">
        <v>2744</v>
      </c>
      <c r="U698" s="33" t="s">
        <v>2956</v>
      </c>
      <c r="V698" s="33" t="s">
        <v>2956</v>
      </c>
      <c r="W698" s="33" t="s">
        <v>2954</v>
      </c>
      <c r="X698" s="33" t="s">
        <v>2953</v>
      </c>
      <c r="Y698" s="33" t="s">
        <v>2953</v>
      </c>
      <c r="Z698" s="33" t="s">
        <v>2954</v>
      </c>
      <c r="AA698" s="33" t="s">
        <v>2953</v>
      </c>
      <c r="AB698" s="39" t="s">
        <v>25532</v>
      </c>
      <c r="AC698" s="29"/>
      <c r="AD698" s="29"/>
      <c r="AE698" s="29"/>
      <c r="AF698" s="137" t="s">
        <v>3092</v>
      </c>
      <c r="AG698" s="30">
        <f t="shared" si="94"/>
        <v>2</v>
      </c>
      <c r="AH698" s="31" t="str">
        <f t="shared" si="95"/>
        <v>KT-150125</v>
      </c>
      <c r="AI698" s="30">
        <v>7048000000</v>
      </c>
      <c r="AJ698" s="102">
        <f>IFERROR(VLOOKUP($C698,'分類(コード表)'!$A$3:$B$38,2,FALSE)*1000000000,0)+IFERROR(VLOOKUP($D698,'分類(コード表)'!$C$3:$D$293,2,FALSE)*1000000,0)+IFERROR(VLOOKUP($E698,'分類(コード表)'!$E$3:$F$353,2,FALSE)*1000,0)+IFERROR(VLOOKUP($F698,'分類(コード表)'!$G$3:$H$255,2,FALSE),0)</f>
        <v>7048000000</v>
      </c>
    </row>
    <row r="699" spans="1:36" s="30" customFormat="1" ht="27" customHeight="1" x14ac:dyDescent="0.15">
      <c r="A699" s="32" t="s">
        <v>149</v>
      </c>
      <c r="B699" s="33">
        <v>695</v>
      </c>
      <c r="C699" s="34" t="s">
        <v>399</v>
      </c>
      <c r="D699" s="34" t="s">
        <v>1643</v>
      </c>
      <c r="E699" s="35"/>
      <c r="F699" s="33"/>
      <c r="G699" s="34" t="s">
        <v>992</v>
      </c>
      <c r="H699" s="36" t="s">
        <v>2316</v>
      </c>
      <c r="I699" s="33">
        <v>136000</v>
      </c>
      <c r="J699" s="33">
        <v>158828</v>
      </c>
      <c r="K699" s="33" t="s">
        <v>2453</v>
      </c>
      <c r="L699" s="37">
        <f t="shared" si="93"/>
        <v>0.14372780618027048</v>
      </c>
      <c r="M699" s="33"/>
      <c r="N699" s="33" t="s">
        <v>24776</v>
      </c>
      <c r="O699" s="33"/>
      <c r="P699" s="153" t="s">
        <v>1553</v>
      </c>
      <c r="Q699" s="33" t="s">
        <v>2761</v>
      </c>
      <c r="R699" s="33"/>
      <c r="S699" s="33"/>
      <c r="T699" s="33" t="s">
        <v>2744</v>
      </c>
      <c r="U699" s="33" t="s">
        <v>2954</v>
      </c>
      <c r="V699" s="33" t="s">
        <v>2954</v>
      </c>
      <c r="W699" s="33" t="s">
        <v>2953</v>
      </c>
      <c r="X699" s="33" t="s">
        <v>2954</v>
      </c>
      <c r="Y699" s="33" t="s">
        <v>2954</v>
      </c>
      <c r="Z699" s="33" t="s">
        <v>2954</v>
      </c>
      <c r="AA699" s="33" t="s">
        <v>2954</v>
      </c>
      <c r="AB699" s="39" t="s">
        <v>25533</v>
      </c>
      <c r="AC699" s="29"/>
      <c r="AD699" s="29"/>
      <c r="AE699" s="29"/>
      <c r="AF699" s="137" t="s">
        <v>1553</v>
      </c>
      <c r="AG699" s="30">
        <f t="shared" si="94"/>
        <v>2</v>
      </c>
      <c r="AH699" s="31" t="str">
        <f t="shared" si="95"/>
        <v>QS-120019</v>
      </c>
      <c r="AI699" s="30">
        <v>7050000000</v>
      </c>
      <c r="AJ699" s="102">
        <f>IFERROR(VLOOKUP($C699,'分類(コード表)'!$A$3:$B$38,2,FALSE)*1000000000,0)+IFERROR(VLOOKUP($D699,'分類(コード表)'!$C$3:$D$293,2,FALSE)*1000000,0)+IFERROR(VLOOKUP($E699,'分類(コード表)'!$E$3:$F$353,2,FALSE)*1000,0)+IFERROR(VLOOKUP($F699,'分類(コード表)'!$G$3:$H$255,2,FALSE),0)</f>
        <v>7050000000</v>
      </c>
    </row>
    <row r="700" spans="1:36" s="30" customFormat="1" ht="27" customHeight="1" x14ac:dyDescent="0.15">
      <c r="A700" s="32" t="s">
        <v>149</v>
      </c>
      <c r="B700" s="33">
        <v>696</v>
      </c>
      <c r="C700" s="34" t="s">
        <v>399</v>
      </c>
      <c r="D700" s="34" t="s">
        <v>150</v>
      </c>
      <c r="E700" s="35"/>
      <c r="F700" s="33"/>
      <c r="G700" s="34" t="s">
        <v>25534</v>
      </c>
      <c r="H700" s="36" t="s">
        <v>1773</v>
      </c>
      <c r="I700" s="33">
        <v>151677</v>
      </c>
      <c r="J700" s="33">
        <v>30800</v>
      </c>
      <c r="K700" s="33" t="s">
        <v>2509</v>
      </c>
      <c r="L700" s="37">
        <f t="shared" si="93"/>
        <v>-3.9245779220779218</v>
      </c>
      <c r="M700" s="33"/>
      <c r="N700" s="33" t="s">
        <v>24776</v>
      </c>
      <c r="O700" s="33"/>
      <c r="P700" s="153" t="s">
        <v>23654</v>
      </c>
      <c r="Q700" s="33"/>
      <c r="R700" s="33"/>
      <c r="S700" s="33"/>
      <c r="T700" s="33" t="s">
        <v>2744</v>
      </c>
      <c r="U700" s="33" t="s">
        <v>2956</v>
      </c>
      <c r="V700" s="33" t="s">
        <v>2955</v>
      </c>
      <c r="W700" s="33" t="s">
        <v>2953</v>
      </c>
      <c r="X700" s="33" t="s">
        <v>2953</v>
      </c>
      <c r="Y700" s="33" t="s">
        <v>2954</v>
      </c>
      <c r="Z700" s="33" t="s">
        <v>2953</v>
      </c>
      <c r="AA700" s="33" t="s">
        <v>2953</v>
      </c>
      <c r="AB700" s="39" t="s">
        <v>25535</v>
      </c>
      <c r="AC700" s="29"/>
      <c r="AD700" s="29"/>
      <c r="AE700" s="29"/>
      <c r="AF700" s="137" t="s">
        <v>1146</v>
      </c>
      <c r="AG700" s="30">
        <f t="shared" si="94"/>
        <v>2</v>
      </c>
      <c r="AH700" s="31" t="str">
        <f t="shared" si="95"/>
        <v>CG-100027</v>
      </c>
      <c r="AI700" s="30">
        <v>7291000000</v>
      </c>
      <c r="AJ700" s="102">
        <f>IFERROR(VLOOKUP($C700,'分類(コード表)'!$A$3:$B$38,2,FALSE)*1000000000,0)+IFERROR(VLOOKUP($D700,'分類(コード表)'!$C$3:$D$293,2,FALSE)*1000000,0)+IFERROR(VLOOKUP($E700,'分類(コード表)'!$E$3:$F$353,2,FALSE)*1000,0)+IFERROR(VLOOKUP($F700,'分類(コード表)'!$G$3:$H$255,2,FALSE),0)</f>
        <v>7291000000</v>
      </c>
    </row>
    <row r="701" spans="1:36" s="30" customFormat="1" ht="27" customHeight="1" x14ac:dyDescent="0.15">
      <c r="A701" s="32" t="s">
        <v>149</v>
      </c>
      <c r="B701" s="33">
        <v>697</v>
      </c>
      <c r="C701" s="34" t="s">
        <v>399</v>
      </c>
      <c r="D701" s="34" t="s">
        <v>150</v>
      </c>
      <c r="E701" s="35"/>
      <c r="F701" s="33"/>
      <c r="G701" s="34" t="s">
        <v>675</v>
      </c>
      <c r="H701" s="36" t="s">
        <v>1807</v>
      </c>
      <c r="I701" s="33">
        <v>1413312</v>
      </c>
      <c r="J701" s="33">
        <v>1911300</v>
      </c>
      <c r="K701" s="33" t="s">
        <v>2449</v>
      </c>
      <c r="L701" s="37">
        <f t="shared" si="93"/>
        <v>0.26054936430701614</v>
      </c>
      <c r="M701" s="33"/>
      <c r="N701" s="33" t="s">
        <v>24776</v>
      </c>
      <c r="O701" s="33"/>
      <c r="P701" s="153" t="s">
        <v>1181</v>
      </c>
      <c r="Q701" s="33"/>
      <c r="R701" s="33"/>
      <c r="S701" s="33"/>
      <c r="T701" s="33" t="s">
        <v>2744</v>
      </c>
      <c r="U701" s="33" t="s">
        <v>2954</v>
      </c>
      <c r="V701" s="33" t="s">
        <v>2954</v>
      </c>
      <c r="W701" s="33" t="s">
        <v>2953</v>
      </c>
      <c r="X701" s="33" t="s">
        <v>2954</v>
      </c>
      <c r="Y701" s="33" t="s">
        <v>2954</v>
      </c>
      <c r="Z701" s="33" t="s">
        <v>2954</v>
      </c>
      <c r="AA701" s="33" t="s">
        <v>2954</v>
      </c>
      <c r="AB701" s="39" t="s">
        <v>25536</v>
      </c>
      <c r="AC701" s="29"/>
      <c r="AD701" s="29"/>
      <c r="AE701" s="29"/>
      <c r="AF701" s="137" t="s">
        <v>1181</v>
      </c>
      <c r="AG701" s="30">
        <f t="shared" si="94"/>
        <v>2</v>
      </c>
      <c r="AH701" s="31" t="str">
        <f t="shared" si="95"/>
        <v>CG-120016</v>
      </c>
      <c r="AI701" s="30">
        <v>7291000000</v>
      </c>
      <c r="AJ701" s="102">
        <f>IFERROR(VLOOKUP($C701,'分類(コード表)'!$A$3:$B$38,2,FALSE)*1000000000,0)+IFERROR(VLOOKUP($D701,'分類(コード表)'!$C$3:$D$293,2,FALSE)*1000000,0)+IFERROR(VLOOKUP($E701,'分類(コード表)'!$E$3:$F$353,2,FALSE)*1000,0)+IFERROR(VLOOKUP($F701,'分類(コード表)'!$G$3:$H$255,2,FALSE),0)</f>
        <v>7291000000</v>
      </c>
    </row>
    <row r="702" spans="1:36" s="30" customFormat="1" ht="27" customHeight="1" x14ac:dyDescent="0.15">
      <c r="A702" s="32" t="s">
        <v>149</v>
      </c>
      <c r="B702" s="33">
        <v>698</v>
      </c>
      <c r="C702" s="34" t="s">
        <v>399</v>
      </c>
      <c r="D702" s="34" t="s">
        <v>150</v>
      </c>
      <c r="E702" s="34"/>
      <c r="F702" s="34"/>
      <c r="G702" s="34" t="s">
        <v>25537</v>
      </c>
      <c r="H702" s="34" t="s">
        <v>1906</v>
      </c>
      <c r="I702" s="33">
        <v>185828</v>
      </c>
      <c r="J702" s="33">
        <v>33000</v>
      </c>
      <c r="K702" s="33" t="s">
        <v>2445</v>
      </c>
      <c r="L702" s="37">
        <f t="shared" si="93"/>
        <v>-4.6311515151515152</v>
      </c>
      <c r="M702" s="33"/>
      <c r="N702" s="33" t="s">
        <v>24776</v>
      </c>
      <c r="O702" s="33"/>
      <c r="P702" s="153" t="s">
        <v>5424</v>
      </c>
      <c r="Q702" s="33"/>
      <c r="R702" s="33"/>
      <c r="S702" s="33"/>
      <c r="T702" s="33" t="s">
        <v>2744</v>
      </c>
      <c r="U702" s="97" t="s">
        <v>2956</v>
      </c>
      <c r="V702" s="97" t="s">
        <v>2954</v>
      </c>
      <c r="W702" s="97" t="s">
        <v>2953</v>
      </c>
      <c r="X702" s="97" t="s">
        <v>2953</v>
      </c>
      <c r="Y702" s="97" t="s">
        <v>2953</v>
      </c>
      <c r="Z702" s="97" t="s">
        <v>2953</v>
      </c>
      <c r="AA702" s="97" t="s">
        <v>2953</v>
      </c>
      <c r="AB702" s="126" t="s">
        <v>25538</v>
      </c>
      <c r="AC702" s="29"/>
      <c r="AD702" s="29"/>
      <c r="AE702" s="29"/>
      <c r="AF702" s="137" t="s">
        <v>5424</v>
      </c>
      <c r="AG702" s="30">
        <f t="shared" si="94"/>
        <v>2</v>
      </c>
      <c r="AH702" s="31" t="str">
        <f t="shared" si="95"/>
        <v>HR-080023</v>
      </c>
      <c r="AI702" s="30">
        <v>7291000000</v>
      </c>
      <c r="AJ702" s="102">
        <f>IFERROR(VLOOKUP($C702,'分類(コード表)'!$A$3:$B$38,2,FALSE)*1000000000,0)+IFERROR(VLOOKUP($D702,'分類(コード表)'!$C$3:$D$293,2,FALSE)*1000000,0)+IFERROR(VLOOKUP($E702,'分類(コード表)'!$E$3:$F$353,2,FALSE)*1000,0)+IFERROR(VLOOKUP($F702,'分類(コード表)'!$G$3:$H$255,2,FALSE),0)</f>
        <v>7291000000</v>
      </c>
    </row>
    <row r="703" spans="1:36" s="30" customFormat="1" ht="27" customHeight="1" x14ac:dyDescent="0.15">
      <c r="A703" s="32" t="s">
        <v>149</v>
      </c>
      <c r="B703" s="33">
        <v>699</v>
      </c>
      <c r="C703" s="34" t="s">
        <v>399</v>
      </c>
      <c r="D703" s="34" t="s">
        <v>150</v>
      </c>
      <c r="E703" s="35"/>
      <c r="F703" s="33"/>
      <c r="G703" s="34" t="s">
        <v>835</v>
      </c>
      <c r="H703" s="36" t="s">
        <v>2143</v>
      </c>
      <c r="I703" s="33">
        <v>1940000</v>
      </c>
      <c r="J703" s="33">
        <v>9158000</v>
      </c>
      <c r="K703" s="33" t="s">
        <v>2664</v>
      </c>
      <c r="L703" s="37">
        <f t="shared" si="93"/>
        <v>0.78816335444420182</v>
      </c>
      <c r="M703" s="33"/>
      <c r="N703" s="33" t="s">
        <v>24776</v>
      </c>
      <c r="O703" s="33"/>
      <c r="P703" s="153" t="s">
        <v>32728</v>
      </c>
      <c r="Q703" s="33"/>
      <c r="R703" s="33"/>
      <c r="S703" s="33"/>
      <c r="T703" s="33" t="s">
        <v>2744</v>
      </c>
      <c r="U703" s="33" t="s">
        <v>2954</v>
      </c>
      <c r="V703" s="33" t="s">
        <v>2954</v>
      </c>
      <c r="W703" s="33" t="s">
        <v>2953</v>
      </c>
      <c r="X703" s="33" t="s">
        <v>2954</v>
      </c>
      <c r="Y703" s="33" t="s">
        <v>2954</v>
      </c>
      <c r="Z703" s="33" t="s">
        <v>2953</v>
      </c>
      <c r="AA703" s="33" t="s">
        <v>2954</v>
      </c>
      <c r="AB703" s="39" t="s">
        <v>25539</v>
      </c>
      <c r="AC703" s="29"/>
      <c r="AD703" s="29"/>
      <c r="AE703" s="29"/>
      <c r="AF703" s="137" t="s">
        <v>1407</v>
      </c>
      <c r="AG703" s="30">
        <f t="shared" si="94"/>
        <v>2</v>
      </c>
      <c r="AH703" s="31" t="str">
        <f t="shared" si="95"/>
        <v>KT-110027</v>
      </c>
      <c r="AI703" s="30">
        <v>7291000000</v>
      </c>
      <c r="AJ703" s="102">
        <f>IFERROR(VLOOKUP($C703,'分類(コード表)'!$A$3:$B$38,2,FALSE)*1000000000,0)+IFERROR(VLOOKUP($D703,'分類(コード表)'!$C$3:$D$293,2,FALSE)*1000000,0)+IFERROR(VLOOKUP($E703,'分類(コード表)'!$E$3:$F$353,2,FALSE)*1000,0)+IFERROR(VLOOKUP($F703,'分類(コード表)'!$G$3:$H$255,2,FALSE),0)</f>
        <v>7291000000</v>
      </c>
    </row>
    <row r="704" spans="1:36" s="30" customFormat="1" ht="27" customHeight="1" x14ac:dyDescent="0.15">
      <c r="A704" s="32" t="s">
        <v>149</v>
      </c>
      <c r="B704" s="33">
        <v>700</v>
      </c>
      <c r="C704" s="34" t="s">
        <v>399</v>
      </c>
      <c r="D704" s="34" t="s">
        <v>150</v>
      </c>
      <c r="E704" s="35"/>
      <c r="F704" s="33"/>
      <c r="G704" s="34" t="s">
        <v>25540</v>
      </c>
      <c r="H704" s="36" t="s">
        <v>2276</v>
      </c>
      <c r="I704" s="33">
        <v>34720</v>
      </c>
      <c r="J704" s="33">
        <v>55074</v>
      </c>
      <c r="K704" s="33" t="s">
        <v>2703</v>
      </c>
      <c r="L704" s="37">
        <f t="shared" si="93"/>
        <v>0.36957548026291898</v>
      </c>
      <c r="M704" s="33"/>
      <c r="N704" s="33" t="s">
        <v>24776</v>
      </c>
      <c r="O704" s="33"/>
      <c r="P704" s="153" t="s">
        <v>10423</v>
      </c>
      <c r="Q704" s="33"/>
      <c r="R704" s="33"/>
      <c r="S704" s="33"/>
      <c r="T704" s="33" t="s">
        <v>2744</v>
      </c>
      <c r="U704" s="33" t="s">
        <v>2954</v>
      </c>
      <c r="V704" s="33" t="s">
        <v>2954</v>
      </c>
      <c r="W704" s="33" t="s">
        <v>2953</v>
      </c>
      <c r="X704" s="33" t="s">
        <v>2953</v>
      </c>
      <c r="Y704" s="33" t="s">
        <v>2953</v>
      </c>
      <c r="Z704" s="33" t="s">
        <v>2953</v>
      </c>
      <c r="AA704" s="33" t="s">
        <v>2953</v>
      </c>
      <c r="AB704" s="39" t="s">
        <v>25541</v>
      </c>
      <c r="AC704" s="29"/>
      <c r="AD704" s="29"/>
      <c r="AE704" s="29"/>
      <c r="AF704" s="137" t="s">
        <v>10423</v>
      </c>
      <c r="AG704" s="30">
        <f t="shared" si="94"/>
        <v>2</v>
      </c>
      <c r="AH704" s="31" t="str">
        <f t="shared" si="95"/>
        <v>QS-090037</v>
      </c>
      <c r="AI704" s="30">
        <v>7291000000</v>
      </c>
      <c r="AJ704" s="102">
        <f>IFERROR(VLOOKUP($C704,'分類(コード表)'!$A$3:$B$38,2,FALSE)*1000000000,0)+IFERROR(VLOOKUP($D704,'分類(コード表)'!$C$3:$D$293,2,FALSE)*1000000,0)+IFERROR(VLOOKUP($E704,'分類(コード表)'!$E$3:$F$353,2,FALSE)*1000,0)+IFERROR(VLOOKUP($F704,'分類(コード表)'!$G$3:$H$255,2,FALSE),0)</f>
        <v>7291000000</v>
      </c>
    </row>
    <row r="705" spans="1:36" s="30" customFormat="1" ht="27" customHeight="1" x14ac:dyDescent="0.15">
      <c r="A705" s="32" t="s">
        <v>149</v>
      </c>
      <c r="B705" s="33">
        <v>701</v>
      </c>
      <c r="C705" s="34" t="s">
        <v>399</v>
      </c>
      <c r="D705" s="34" t="s">
        <v>150</v>
      </c>
      <c r="E705" s="35"/>
      <c r="F705" s="33"/>
      <c r="G705" s="34" t="s">
        <v>25542</v>
      </c>
      <c r="H705" s="36" t="s">
        <v>21263</v>
      </c>
      <c r="I705" s="33">
        <v>8463</v>
      </c>
      <c r="J705" s="33">
        <v>10450</v>
      </c>
      <c r="K705" s="33" t="s">
        <v>22136</v>
      </c>
      <c r="L705" s="37">
        <f t="shared" si="93"/>
        <v>0.1901435406698565</v>
      </c>
      <c r="M705" s="33"/>
      <c r="N705" s="33" t="s">
        <v>24776</v>
      </c>
      <c r="O705" s="33"/>
      <c r="P705" s="153" t="s">
        <v>24388</v>
      </c>
      <c r="Q705" s="33" t="s">
        <v>503</v>
      </c>
      <c r="R705" s="33"/>
      <c r="S705" s="33"/>
      <c r="T705" s="33" t="s">
        <v>2744</v>
      </c>
      <c r="U705" s="33" t="s">
        <v>2953</v>
      </c>
      <c r="V705" s="33" t="s">
        <v>2953</v>
      </c>
      <c r="W705" s="33" t="s">
        <v>2954</v>
      </c>
      <c r="X705" s="33" t="s">
        <v>2953</v>
      </c>
      <c r="Y705" s="33" t="s">
        <v>2953</v>
      </c>
      <c r="Z705" s="33" t="s">
        <v>2955</v>
      </c>
      <c r="AA705" s="33" t="s">
        <v>2954</v>
      </c>
      <c r="AB705" s="39" t="s">
        <v>25543</v>
      </c>
      <c r="AC705" s="29"/>
      <c r="AD705" s="29"/>
      <c r="AE705" s="29"/>
      <c r="AF705" s="137" t="s">
        <v>3308</v>
      </c>
      <c r="AG705" s="30">
        <f t="shared" si="94"/>
        <v>2</v>
      </c>
      <c r="AH705" s="31" t="str">
        <f t="shared" si="95"/>
        <v>SK-100006</v>
      </c>
      <c r="AI705" s="30">
        <v>7291000000</v>
      </c>
      <c r="AJ705" s="102">
        <f>IFERROR(VLOOKUP($C705,'分類(コード表)'!$A$3:$B$38,2,FALSE)*1000000000,0)+IFERROR(VLOOKUP($D705,'分類(コード表)'!$C$3:$D$293,2,FALSE)*1000000,0)+IFERROR(VLOOKUP($E705,'分類(コード表)'!$E$3:$F$353,2,FALSE)*1000,0)+IFERROR(VLOOKUP($F705,'分類(コード表)'!$G$3:$H$255,2,FALSE),0)</f>
        <v>7291000000</v>
      </c>
    </row>
    <row r="706" spans="1:36" s="30" customFormat="1" ht="27" customHeight="1" x14ac:dyDescent="0.15">
      <c r="A706" s="32" t="s">
        <v>149</v>
      </c>
      <c r="B706" s="33">
        <v>702</v>
      </c>
      <c r="C706" s="34" t="s">
        <v>399</v>
      </c>
      <c r="D706" s="34" t="s">
        <v>150</v>
      </c>
      <c r="E706" s="35"/>
      <c r="F706" s="33"/>
      <c r="G706" s="34" t="s">
        <v>13073</v>
      </c>
      <c r="H706" s="36" t="s">
        <v>13074</v>
      </c>
      <c r="I706" s="33">
        <v>1938000</v>
      </c>
      <c r="J706" s="33">
        <v>3244800</v>
      </c>
      <c r="K706" s="33" t="s">
        <v>24536</v>
      </c>
      <c r="L706" s="37">
        <f t="shared" si="93"/>
        <v>0.40273668639053251</v>
      </c>
      <c r="M706" s="33"/>
      <c r="N706" s="33" t="s">
        <v>24776</v>
      </c>
      <c r="O706" s="33"/>
      <c r="P706" s="153" t="s">
        <v>26605</v>
      </c>
      <c r="Q706" s="33"/>
      <c r="R706" s="33"/>
      <c r="S706" s="33"/>
      <c r="T706" s="33" t="s">
        <v>381</v>
      </c>
      <c r="U706" s="97" t="s">
        <v>26702</v>
      </c>
      <c r="V706" s="97" t="s">
        <v>26702</v>
      </c>
      <c r="W706" s="97" t="s">
        <v>571</v>
      </c>
      <c r="X706" s="97" t="s">
        <v>26702</v>
      </c>
      <c r="Y706" s="97" t="s">
        <v>26734</v>
      </c>
      <c r="Z706" s="97" t="s">
        <v>571</v>
      </c>
      <c r="AA706" s="97" t="s">
        <v>26702</v>
      </c>
      <c r="AB706" s="126" t="s">
        <v>26760</v>
      </c>
      <c r="AC706" s="29"/>
      <c r="AD706" s="29"/>
      <c r="AE706" s="29"/>
      <c r="AF706" s="137" t="s">
        <v>26605</v>
      </c>
      <c r="AG706" s="30">
        <f t="shared" ref="AG706" si="118">LEN(LEFT(AF706,FIND("-",AF706)-1))</f>
        <v>2</v>
      </c>
      <c r="AH706" s="31" t="str">
        <f t="shared" ref="AH706" si="119">LEFT(AF706,FIND("-",AF706)+6)</f>
        <v>CB-160019</v>
      </c>
      <c r="AJ706" s="102"/>
    </row>
    <row r="707" spans="1:36" s="30" customFormat="1" ht="27" customHeight="1" x14ac:dyDescent="0.15">
      <c r="A707" s="32" t="s">
        <v>149</v>
      </c>
      <c r="B707" s="33">
        <v>703</v>
      </c>
      <c r="C707" s="34" t="s">
        <v>45</v>
      </c>
      <c r="D707" s="34" t="s">
        <v>380</v>
      </c>
      <c r="E707" s="35"/>
      <c r="F707" s="33"/>
      <c r="G707" s="34" t="s">
        <v>982</v>
      </c>
      <c r="H707" s="36" t="s">
        <v>2306</v>
      </c>
      <c r="I707" s="33">
        <v>4749330</v>
      </c>
      <c r="J707" s="33">
        <v>5615060</v>
      </c>
      <c r="K707" s="33" t="s">
        <v>2714</v>
      </c>
      <c r="L707" s="37">
        <f t="shared" si="93"/>
        <v>0.15418000876215032</v>
      </c>
      <c r="M707" s="33"/>
      <c r="N707" s="33" t="s">
        <v>24776</v>
      </c>
      <c r="O707" s="33"/>
      <c r="P707" s="153" t="s">
        <v>35623</v>
      </c>
      <c r="Q707" s="33" t="s">
        <v>2749</v>
      </c>
      <c r="R707" s="33"/>
      <c r="S707" s="33"/>
      <c r="T707" s="33" t="s">
        <v>2744</v>
      </c>
      <c r="U707" s="33" t="s">
        <v>2953</v>
      </c>
      <c r="V707" s="33" t="s">
        <v>2954</v>
      </c>
      <c r="W707" s="33" t="s">
        <v>2954</v>
      </c>
      <c r="X707" s="33" t="s">
        <v>2954</v>
      </c>
      <c r="Y707" s="97" t="s">
        <v>2954</v>
      </c>
      <c r="Z707" s="33" t="s">
        <v>2954</v>
      </c>
      <c r="AA707" s="33" t="s">
        <v>2954</v>
      </c>
      <c r="AB707" s="39" t="s">
        <v>25544</v>
      </c>
      <c r="AC707" s="29"/>
      <c r="AD707" s="29"/>
      <c r="AE707" s="29"/>
      <c r="AF707" s="137" t="s">
        <v>1544</v>
      </c>
      <c r="AG707" s="30">
        <f t="shared" si="94"/>
        <v>2</v>
      </c>
      <c r="AH707" s="31" t="str">
        <f t="shared" si="95"/>
        <v>QS-110030</v>
      </c>
      <c r="AI707" s="30">
        <v>8001000000</v>
      </c>
      <c r="AJ707" s="102">
        <f>IFERROR(VLOOKUP($C707,'分類(コード表)'!$A$3:$B$38,2,FALSE)*1000000000,0)+IFERROR(VLOOKUP($D707,'分類(コード表)'!$C$3:$D$293,2,FALSE)*1000000,0)+IFERROR(VLOOKUP($E707,'分類(コード表)'!$E$3:$F$353,2,FALSE)*1000,0)+IFERROR(VLOOKUP($F707,'分類(コード表)'!$G$3:$H$255,2,FALSE),0)</f>
        <v>8001000000</v>
      </c>
    </row>
    <row r="708" spans="1:36" s="30" customFormat="1" ht="27" customHeight="1" x14ac:dyDescent="0.15">
      <c r="A708" s="32" t="s">
        <v>149</v>
      </c>
      <c r="B708" s="33">
        <v>704</v>
      </c>
      <c r="C708" s="34" t="s">
        <v>45</v>
      </c>
      <c r="D708" s="34" t="s">
        <v>11</v>
      </c>
      <c r="E708" s="35" t="s">
        <v>176</v>
      </c>
      <c r="F708" s="33"/>
      <c r="G708" s="34" t="s">
        <v>25545</v>
      </c>
      <c r="H708" s="36" t="s">
        <v>176</v>
      </c>
      <c r="I708" s="33">
        <v>839520</v>
      </c>
      <c r="J708" s="33">
        <v>928550</v>
      </c>
      <c r="K708" s="33" t="s">
        <v>2449</v>
      </c>
      <c r="L708" s="37">
        <f t="shared" si="93"/>
        <v>9.5880674169403934E-2</v>
      </c>
      <c r="M708" s="33"/>
      <c r="N708" s="33" t="s">
        <v>24776</v>
      </c>
      <c r="O708" s="33"/>
      <c r="P708" s="153" t="s">
        <v>7250</v>
      </c>
      <c r="Q708" s="33" t="s">
        <v>398</v>
      </c>
      <c r="R708" s="33" t="s">
        <v>381</v>
      </c>
      <c r="S708" s="33"/>
      <c r="T708" s="33" t="s">
        <v>2744</v>
      </c>
      <c r="U708" s="33" t="s">
        <v>2953</v>
      </c>
      <c r="V708" s="33" t="s">
        <v>2954</v>
      </c>
      <c r="W708" s="33" t="s">
        <v>2953</v>
      </c>
      <c r="X708" s="33" t="s">
        <v>2954</v>
      </c>
      <c r="Y708" s="33" t="s">
        <v>2954</v>
      </c>
      <c r="Z708" s="33" t="s">
        <v>2953</v>
      </c>
      <c r="AA708" s="33" t="s">
        <v>2953</v>
      </c>
      <c r="AB708" s="39" t="s">
        <v>25546</v>
      </c>
      <c r="AC708" s="29"/>
      <c r="AD708" s="29"/>
      <c r="AE708" s="29"/>
      <c r="AF708" s="137" t="s">
        <v>7250</v>
      </c>
      <c r="AG708" s="30">
        <f t="shared" si="94"/>
        <v>2</v>
      </c>
      <c r="AH708" s="31" t="str">
        <f t="shared" si="95"/>
        <v>KT-020016</v>
      </c>
      <c r="AI708" s="30">
        <v>8025068000</v>
      </c>
      <c r="AJ708" s="102">
        <f>IFERROR(VLOOKUP($C708,'分類(コード表)'!$A$3:$B$38,2,FALSE)*1000000000,0)+IFERROR(VLOOKUP($D708,'分類(コード表)'!$C$3:$D$293,2,FALSE)*1000000,0)+IFERROR(VLOOKUP($E708,'分類(コード表)'!$E$3:$F$353,2,FALSE)*1000,0)+IFERROR(VLOOKUP($F708,'分類(コード表)'!$G$3:$H$255,2,FALSE),0)</f>
        <v>8025068000</v>
      </c>
    </row>
    <row r="709" spans="1:36" s="30" customFormat="1" ht="27" customHeight="1" x14ac:dyDescent="0.15">
      <c r="A709" s="32" t="s">
        <v>149</v>
      </c>
      <c r="B709" s="33">
        <v>705</v>
      </c>
      <c r="C709" s="34" t="s">
        <v>45</v>
      </c>
      <c r="D709" s="34" t="s">
        <v>11</v>
      </c>
      <c r="E709" s="35" t="s">
        <v>2858</v>
      </c>
      <c r="F709" s="33"/>
      <c r="G709" s="34" t="s">
        <v>25547</v>
      </c>
      <c r="H709" s="36" t="s">
        <v>1761</v>
      </c>
      <c r="I709" s="33">
        <v>1331871</v>
      </c>
      <c r="J709" s="33">
        <v>1377172</v>
      </c>
      <c r="K709" s="33" t="s">
        <v>2448</v>
      </c>
      <c r="L709" s="37">
        <f t="shared" si="93"/>
        <v>3.289422091067784E-2</v>
      </c>
      <c r="M709" s="33"/>
      <c r="N709" s="33" t="s">
        <v>24776</v>
      </c>
      <c r="O709" s="33"/>
      <c r="P709" s="153" t="s">
        <v>4595</v>
      </c>
      <c r="Q709" s="33"/>
      <c r="R709" s="33"/>
      <c r="S709" s="33"/>
      <c r="T709" s="33" t="s">
        <v>2744</v>
      </c>
      <c r="U709" s="33" t="s">
        <v>2953</v>
      </c>
      <c r="V709" s="33" t="s">
        <v>2954</v>
      </c>
      <c r="W709" s="33" t="s">
        <v>2953</v>
      </c>
      <c r="X709" s="33" t="s">
        <v>2953</v>
      </c>
      <c r="Y709" s="33" t="s">
        <v>2953</v>
      </c>
      <c r="Z709" s="33" t="s">
        <v>2954</v>
      </c>
      <c r="AA709" s="33" t="s">
        <v>2953</v>
      </c>
      <c r="AB709" s="39" t="s">
        <v>25548</v>
      </c>
      <c r="AC709" s="29"/>
      <c r="AD709" s="29"/>
      <c r="AE709" s="29"/>
      <c r="AF709" s="137" t="s">
        <v>4595</v>
      </c>
      <c r="AG709" s="30">
        <f t="shared" si="94"/>
        <v>2</v>
      </c>
      <c r="AH709" s="31" t="str">
        <f t="shared" si="95"/>
        <v>CG-090028</v>
      </c>
      <c r="AI709" s="30">
        <v>8025101000</v>
      </c>
      <c r="AJ709" s="102">
        <f>IFERROR(VLOOKUP($C709,'分類(コード表)'!$A$3:$B$38,2,FALSE)*1000000000,0)+IFERROR(VLOOKUP($D709,'分類(コード表)'!$C$3:$D$293,2,FALSE)*1000000,0)+IFERROR(VLOOKUP($E709,'分類(コード表)'!$E$3:$F$353,2,FALSE)*1000,0)+IFERROR(VLOOKUP($F709,'分類(コード表)'!$G$3:$H$255,2,FALSE),0)</f>
        <v>8025101000</v>
      </c>
    </row>
    <row r="710" spans="1:36" s="30" customFormat="1" ht="27" customHeight="1" x14ac:dyDescent="0.15">
      <c r="A710" s="32" t="s">
        <v>149</v>
      </c>
      <c r="B710" s="33">
        <v>706</v>
      </c>
      <c r="C710" s="34" t="s">
        <v>45</v>
      </c>
      <c r="D710" s="34" t="s">
        <v>12</v>
      </c>
      <c r="E710" s="34" t="s">
        <v>150</v>
      </c>
      <c r="F710" s="34"/>
      <c r="G710" s="34" t="s">
        <v>25549</v>
      </c>
      <c r="H710" s="34" t="s">
        <v>1697</v>
      </c>
      <c r="I710" s="33">
        <v>412400</v>
      </c>
      <c r="J710" s="33">
        <v>461300</v>
      </c>
      <c r="K710" s="33" t="s">
        <v>2448</v>
      </c>
      <c r="L710" s="37">
        <f t="shared" si="93"/>
        <v>0.10600476913071755</v>
      </c>
      <c r="M710" s="33"/>
      <c r="N710" s="33" t="s">
        <v>24776</v>
      </c>
      <c r="O710" s="33"/>
      <c r="P710" s="153" t="s">
        <v>23617</v>
      </c>
      <c r="Q710" s="33"/>
      <c r="R710" s="33"/>
      <c r="S710" s="33"/>
      <c r="T710" s="33" t="s">
        <v>2744</v>
      </c>
      <c r="U710" s="97" t="s">
        <v>2956</v>
      </c>
      <c r="V710" s="97" t="s">
        <v>2954</v>
      </c>
      <c r="W710" s="97" t="s">
        <v>2953</v>
      </c>
      <c r="X710" s="97" t="s">
        <v>2953</v>
      </c>
      <c r="Y710" s="97" t="s">
        <v>2953</v>
      </c>
      <c r="Z710" s="97" t="s">
        <v>2954</v>
      </c>
      <c r="AA710" s="97" t="s">
        <v>2953</v>
      </c>
      <c r="AB710" s="126" t="s">
        <v>25550</v>
      </c>
      <c r="AC710" s="29"/>
      <c r="AD710" s="29"/>
      <c r="AE710" s="29"/>
      <c r="AF710" s="137" t="s">
        <v>1095</v>
      </c>
      <c r="AG710" s="30">
        <f t="shared" si="94"/>
        <v>2</v>
      </c>
      <c r="AH710" s="31" t="str">
        <f t="shared" si="95"/>
        <v>CB-100057</v>
      </c>
      <c r="AI710" s="30">
        <v>8055351000</v>
      </c>
      <c r="AJ710" s="102">
        <f>IFERROR(VLOOKUP($C710,'分類(コード表)'!$A$3:$B$38,2,FALSE)*1000000000,0)+IFERROR(VLOOKUP($D710,'分類(コード表)'!$C$3:$D$293,2,FALSE)*1000000,0)+IFERROR(VLOOKUP($E710,'分類(コード表)'!$E$3:$F$353,2,FALSE)*1000,0)+IFERROR(VLOOKUP($F710,'分類(コード表)'!$G$3:$H$255,2,FALSE),0)</f>
        <v>8055351000</v>
      </c>
    </row>
    <row r="711" spans="1:36" s="30" customFormat="1" ht="27" customHeight="1" x14ac:dyDescent="0.15">
      <c r="A711" s="32" t="s">
        <v>149</v>
      </c>
      <c r="B711" s="33">
        <v>707</v>
      </c>
      <c r="C711" s="34" t="s">
        <v>45</v>
      </c>
      <c r="D711" s="34" t="s">
        <v>1636</v>
      </c>
      <c r="E711" s="34"/>
      <c r="F711" s="34"/>
      <c r="G711" s="34" t="s">
        <v>25551</v>
      </c>
      <c r="H711" s="34" t="s">
        <v>1972</v>
      </c>
      <c r="I711" s="33">
        <v>1767620</v>
      </c>
      <c r="J711" s="33">
        <v>335270</v>
      </c>
      <c r="K711" s="33" t="s">
        <v>2493</v>
      </c>
      <c r="L711" s="37">
        <f t="shared" si="93"/>
        <v>-4.2722283532675158</v>
      </c>
      <c r="M711" s="33"/>
      <c r="N711" s="33" t="s">
        <v>24776</v>
      </c>
      <c r="O711" s="33"/>
      <c r="P711" s="153" t="s">
        <v>23772</v>
      </c>
      <c r="Q711" s="33"/>
      <c r="R711" s="33"/>
      <c r="S711" s="33"/>
      <c r="T711" s="33" t="s">
        <v>2744</v>
      </c>
      <c r="U711" s="97" t="s">
        <v>2956</v>
      </c>
      <c r="V711" s="97" t="s">
        <v>2956</v>
      </c>
      <c r="W711" s="97" t="s">
        <v>2954</v>
      </c>
      <c r="X711" s="97" t="s">
        <v>2953</v>
      </c>
      <c r="Y711" s="97" t="s">
        <v>2953</v>
      </c>
      <c r="Z711" s="97" t="s">
        <v>2954</v>
      </c>
      <c r="AA711" s="97" t="s">
        <v>2953</v>
      </c>
      <c r="AB711" s="126" t="s">
        <v>25552</v>
      </c>
      <c r="AC711" s="29"/>
      <c r="AD711" s="29"/>
      <c r="AE711" s="29"/>
      <c r="AF711" s="137" t="s">
        <v>1279</v>
      </c>
      <c r="AG711" s="30">
        <f t="shared" si="94"/>
        <v>2</v>
      </c>
      <c r="AH711" s="31" t="str">
        <f t="shared" si="95"/>
        <v>KK-100004</v>
      </c>
      <c r="AI711" s="30">
        <v>8000000000</v>
      </c>
      <c r="AJ711" s="102">
        <f>IFERROR(VLOOKUP($C711,'分類(コード表)'!$A$3:$B$38,2,FALSE)*1000000000,0)+IFERROR(VLOOKUP($D711,'分類(コード表)'!$C$3:$D$293,2,FALSE)*1000000,0)+IFERROR(VLOOKUP($E711,'分類(コード表)'!$E$3:$F$353,2,FALSE)*1000,0)+IFERROR(VLOOKUP($F711,'分類(コード表)'!$G$3:$H$255,2,FALSE),0)</f>
        <v>8000000000</v>
      </c>
    </row>
    <row r="712" spans="1:36" s="30" customFormat="1" ht="27" customHeight="1" x14ac:dyDescent="0.15">
      <c r="A712" s="32" t="s">
        <v>149</v>
      </c>
      <c r="B712" s="33">
        <v>708</v>
      </c>
      <c r="C712" s="34" t="s">
        <v>45</v>
      </c>
      <c r="D712" s="34" t="s">
        <v>130</v>
      </c>
      <c r="E712" s="34"/>
      <c r="F712" s="34"/>
      <c r="G712" s="34" t="s">
        <v>25553</v>
      </c>
      <c r="H712" s="34" t="s">
        <v>2073</v>
      </c>
      <c r="I712" s="33">
        <v>22570160</v>
      </c>
      <c r="J712" s="33">
        <v>27289270</v>
      </c>
      <c r="K712" s="33" t="s">
        <v>2436</v>
      </c>
      <c r="L712" s="37">
        <f t="shared" si="93"/>
        <v>0.17292914028114348</v>
      </c>
      <c r="M712" s="33"/>
      <c r="N712" s="33" t="s">
        <v>24776</v>
      </c>
      <c r="O712" s="33"/>
      <c r="P712" s="153" t="s">
        <v>7889</v>
      </c>
      <c r="Q712" s="33"/>
      <c r="R712" s="33"/>
      <c r="S712" s="33"/>
      <c r="T712" s="33" t="s">
        <v>2744</v>
      </c>
      <c r="U712" s="97" t="s">
        <v>2954</v>
      </c>
      <c r="V712" s="97" t="s">
        <v>2953</v>
      </c>
      <c r="W712" s="97" t="s">
        <v>2953</v>
      </c>
      <c r="X712" s="97" t="s">
        <v>2953</v>
      </c>
      <c r="Y712" s="97" t="s">
        <v>2954</v>
      </c>
      <c r="Z712" s="97" t="s">
        <v>2954</v>
      </c>
      <c r="AA712" s="97" t="s">
        <v>2953</v>
      </c>
      <c r="AB712" s="126" t="s">
        <v>25554</v>
      </c>
      <c r="AC712" s="29"/>
      <c r="AD712" s="29"/>
      <c r="AE712" s="29"/>
      <c r="AF712" s="137" t="s">
        <v>7889</v>
      </c>
      <c r="AG712" s="30">
        <f t="shared" si="94"/>
        <v>2</v>
      </c>
      <c r="AH712" s="31" t="str">
        <f t="shared" si="95"/>
        <v>KT-090003</v>
      </c>
      <c r="AI712" s="30">
        <v>8064000000</v>
      </c>
      <c r="AJ712" s="102">
        <f>IFERROR(VLOOKUP($C712,'分類(コード表)'!$A$3:$B$38,2,FALSE)*1000000000,0)+IFERROR(VLOOKUP($D712,'分類(コード表)'!$C$3:$D$293,2,FALSE)*1000000,0)+IFERROR(VLOOKUP($E712,'分類(コード表)'!$E$3:$F$353,2,FALSE)*1000,0)+IFERROR(VLOOKUP($F712,'分類(コード表)'!$G$3:$H$255,2,FALSE),0)</f>
        <v>8064000000</v>
      </c>
    </row>
    <row r="713" spans="1:36" s="30" customFormat="1" ht="27" customHeight="1" x14ac:dyDescent="0.15">
      <c r="A713" s="32" t="s">
        <v>149</v>
      </c>
      <c r="B713" s="33">
        <v>709</v>
      </c>
      <c r="C713" s="34" t="s">
        <v>45</v>
      </c>
      <c r="D713" s="34" t="s">
        <v>130</v>
      </c>
      <c r="E713" s="35"/>
      <c r="F713" s="33"/>
      <c r="G713" s="34" t="s">
        <v>841</v>
      </c>
      <c r="H713" s="36" t="s">
        <v>2147</v>
      </c>
      <c r="I713" s="33">
        <v>92118.1</v>
      </c>
      <c r="J713" s="33">
        <v>95367.4</v>
      </c>
      <c r="K713" s="33" t="s">
        <v>2436</v>
      </c>
      <c r="L713" s="37">
        <f t="shared" si="93"/>
        <v>3.4071391272069818E-2</v>
      </c>
      <c r="M713" s="33"/>
      <c r="N713" s="33" t="s">
        <v>24776</v>
      </c>
      <c r="O713" s="33"/>
      <c r="P713" s="153" t="s">
        <v>32744</v>
      </c>
      <c r="Q713" s="33"/>
      <c r="R713" s="33"/>
      <c r="S713" s="33"/>
      <c r="T713" s="33" t="s">
        <v>2744</v>
      </c>
      <c r="U713" s="33" t="s">
        <v>2953</v>
      </c>
      <c r="V713" s="33" t="s">
        <v>2954</v>
      </c>
      <c r="W713" s="33" t="s">
        <v>2953</v>
      </c>
      <c r="X713" s="33" t="s">
        <v>2954</v>
      </c>
      <c r="Y713" s="33" t="s">
        <v>2954</v>
      </c>
      <c r="Z713" s="33" t="s">
        <v>2953</v>
      </c>
      <c r="AA713" s="33" t="s">
        <v>2953</v>
      </c>
      <c r="AB713" s="39" t="s">
        <v>25555</v>
      </c>
      <c r="AC713" s="29"/>
      <c r="AD713" s="29"/>
      <c r="AE713" s="29"/>
      <c r="AF713" s="137" t="s">
        <v>1412</v>
      </c>
      <c r="AG713" s="30">
        <f t="shared" si="94"/>
        <v>2</v>
      </c>
      <c r="AH713" s="31" t="str">
        <f t="shared" si="95"/>
        <v>KT-110041</v>
      </c>
      <c r="AI713" s="30">
        <v>8064000000</v>
      </c>
      <c r="AJ713" s="102">
        <f>IFERROR(VLOOKUP($C713,'分類(コード表)'!$A$3:$B$38,2,FALSE)*1000000000,0)+IFERROR(VLOOKUP($D713,'分類(コード表)'!$C$3:$D$293,2,FALSE)*1000000,0)+IFERROR(VLOOKUP($E713,'分類(コード表)'!$E$3:$F$353,2,FALSE)*1000,0)+IFERROR(VLOOKUP($F713,'分類(コード表)'!$G$3:$H$255,2,FALSE),0)</f>
        <v>8064000000</v>
      </c>
    </row>
    <row r="714" spans="1:36" s="30" customFormat="1" ht="27" customHeight="1" x14ac:dyDescent="0.15">
      <c r="A714" s="32" t="s">
        <v>149</v>
      </c>
      <c r="B714" s="33">
        <v>710</v>
      </c>
      <c r="C714" s="34" t="s">
        <v>45</v>
      </c>
      <c r="D714" s="34" t="s">
        <v>206</v>
      </c>
      <c r="E714" s="35"/>
      <c r="F714" s="33"/>
      <c r="G714" s="34" t="s">
        <v>859</v>
      </c>
      <c r="H714" s="36" t="s">
        <v>2162</v>
      </c>
      <c r="I714" s="33">
        <v>2136600</v>
      </c>
      <c r="J714" s="33">
        <v>3385200</v>
      </c>
      <c r="K714" s="33" t="s">
        <v>2671</v>
      </c>
      <c r="L714" s="37">
        <f t="shared" ref="L714:L781" si="120">1-I714/J714</f>
        <v>0.36884083658277211</v>
      </c>
      <c r="M714" s="33"/>
      <c r="N714" s="33" t="s">
        <v>24776</v>
      </c>
      <c r="O714" s="33"/>
      <c r="P714" s="153" t="s">
        <v>1428</v>
      </c>
      <c r="Q714" s="33"/>
      <c r="R714" s="33"/>
      <c r="S714" s="33"/>
      <c r="T714" s="33" t="s">
        <v>2744</v>
      </c>
      <c r="U714" s="33" t="s">
        <v>2954</v>
      </c>
      <c r="V714" s="33" t="s">
        <v>2954</v>
      </c>
      <c r="W714" s="33" t="s">
        <v>2954</v>
      </c>
      <c r="X714" s="33" t="s">
        <v>2953</v>
      </c>
      <c r="Y714" s="33" t="s">
        <v>2954</v>
      </c>
      <c r="Z714" s="33" t="s">
        <v>2953</v>
      </c>
      <c r="AA714" s="33" t="s">
        <v>2954</v>
      </c>
      <c r="AB714" s="39" t="s">
        <v>25556</v>
      </c>
      <c r="AC714" s="29"/>
      <c r="AD714" s="29"/>
      <c r="AE714" s="29"/>
      <c r="AF714" s="137" t="s">
        <v>1428</v>
      </c>
      <c r="AG714" s="30">
        <f t="shared" ref="AG714:AG781" si="121">LEN(LEFT(AF714,FIND("-",AF714)-1))</f>
        <v>2</v>
      </c>
      <c r="AH714" s="31" t="str">
        <f t="shared" ref="AH714:AH781" si="122">LEFT(AF714,FIND("-",AF714)+6)</f>
        <v>KT-120016</v>
      </c>
      <c r="AI714" s="30">
        <v>8065000000</v>
      </c>
      <c r="AJ714" s="102">
        <f>IFERROR(VLOOKUP($C714,'分類(コード表)'!$A$3:$B$38,2,FALSE)*1000000000,0)+IFERROR(VLOOKUP($D714,'分類(コード表)'!$C$3:$D$293,2,FALSE)*1000000,0)+IFERROR(VLOOKUP($E714,'分類(コード表)'!$E$3:$F$353,2,FALSE)*1000,0)+IFERROR(VLOOKUP($F714,'分類(コード表)'!$G$3:$H$255,2,FALSE),0)</f>
        <v>8065000000</v>
      </c>
    </row>
    <row r="715" spans="1:36" s="30" customFormat="1" ht="27" customHeight="1" x14ac:dyDescent="0.15">
      <c r="A715" s="32" t="s">
        <v>149</v>
      </c>
      <c r="B715" s="33">
        <v>711</v>
      </c>
      <c r="C715" s="34" t="s">
        <v>45</v>
      </c>
      <c r="D715" s="34" t="s">
        <v>390</v>
      </c>
      <c r="E715" s="33" t="s">
        <v>390</v>
      </c>
      <c r="F715" s="33" t="s">
        <v>150</v>
      </c>
      <c r="G715" s="34" t="s">
        <v>25557</v>
      </c>
      <c r="H715" s="36" t="s">
        <v>1902</v>
      </c>
      <c r="I715" s="33">
        <v>2387913</v>
      </c>
      <c r="J715" s="33">
        <v>2676655</v>
      </c>
      <c r="K715" s="33" t="s">
        <v>2554</v>
      </c>
      <c r="L715" s="37">
        <f t="shared" si="120"/>
        <v>0.10787419372313578</v>
      </c>
      <c r="M715" s="33"/>
      <c r="N715" s="33" t="s">
        <v>24776</v>
      </c>
      <c r="O715" s="33"/>
      <c r="P715" s="153" t="s">
        <v>5410</v>
      </c>
      <c r="Q715" s="33"/>
      <c r="R715" s="33"/>
      <c r="S715" s="33"/>
      <c r="T715" s="33" t="s">
        <v>2744</v>
      </c>
      <c r="U715" s="33" t="s">
        <v>2954</v>
      </c>
      <c r="V715" s="33" t="s">
        <v>2954</v>
      </c>
      <c r="W715" s="33" t="s">
        <v>2953</v>
      </c>
      <c r="X715" s="33" t="s">
        <v>2954</v>
      </c>
      <c r="Y715" s="33" t="s">
        <v>2954</v>
      </c>
      <c r="Z715" s="33" t="s">
        <v>2953</v>
      </c>
      <c r="AA715" s="33" t="s">
        <v>2954</v>
      </c>
      <c r="AB715" s="39" t="s">
        <v>25558</v>
      </c>
      <c r="AC715" s="29"/>
      <c r="AD715" s="29"/>
      <c r="AE715" s="29"/>
      <c r="AF715" s="137" t="s">
        <v>5410</v>
      </c>
      <c r="AG715" s="30">
        <f t="shared" si="121"/>
        <v>2</v>
      </c>
      <c r="AH715" s="31" t="str">
        <f t="shared" si="122"/>
        <v>HR-080009</v>
      </c>
      <c r="AI715" s="30">
        <v>8290350253</v>
      </c>
      <c r="AJ715" s="102">
        <f>IFERROR(VLOOKUP($C715,'分類(コード表)'!$A$3:$B$38,2,FALSE)*1000000000,0)+IFERROR(VLOOKUP($D715,'分類(コード表)'!$C$3:$D$293,2,FALSE)*1000000,0)+IFERROR(VLOOKUP($E715,'分類(コード表)'!$E$3:$F$353,2,FALSE)*1000,0)+IFERROR(VLOOKUP($F715,'分類(コード表)'!$G$3:$H$255,2,FALSE),0)</f>
        <v>8290350253</v>
      </c>
    </row>
    <row r="716" spans="1:36" s="30" customFormat="1" ht="27" customHeight="1" x14ac:dyDescent="0.15">
      <c r="A716" s="32" t="s">
        <v>149</v>
      </c>
      <c r="B716" s="33">
        <v>712</v>
      </c>
      <c r="C716" s="34" t="s">
        <v>45</v>
      </c>
      <c r="D716" s="34" t="s">
        <v>150</v>
      </c>
      <c r="E716" s="34"/>
      <c r="F716" s="34"/>
      <c r="G716" s="34" t="s">
        <v>21278</v>
      </c>
      <c r="H716" s="34" t="s">
        <v>21279</v>
      </c>
      <c r="I716" s="33">
        <v>26807302</v>
      </c>
      <c r="J716" s="33">
        <v>24895048</v>
      </c>
      <c r="K716" s="33" t="s">
        <v>22078</v>
      </c>
      <c r="L716" s="37">
        <f t="shared" si="120"/>
        <v>-7.6812625547056479E-2</v>
      </c>
      <c r="M716" s="33"/>
      <c r="N716" s="33"/>
      <c r="O716" s="33"/>
      <c r="P716" s="153" t="s">
        <v>36526</v>
      </c>
      <c r="Q716" s="33" t="s">
        <v>503</v>
      </c>
      <c r="R716" s="33"/>
      <c r="S716" s="33"/>
      <c r="T716" s="33" t="s">
        <v>22393</v>
      </c>
      <c r="U716" s="97" t="s">
        <v>571</v>
      </c>
      <c r="V716" s="97" t="s">
        <v>571</v>
      </c>
      <c r="W716" s="97" t="s">
        <v>571</v>
      </c>
      <c r="X716" s="97" t="s">
        <v>571</v>
      </c>
      <c r="Y716" s="97" t="s">
        <v>571</v>
      </c>
      <c r="Z716" s="97" t="s">
        <v>571</v>
      </c>
      <c r="AA716" s="97" t="s">
        <v>571</v>
      </c>
      <c r="AB716" s="126" t="s">
        <v>25559</v>
      </c>
      <c r="AC716" s="29"/>
      <c r="AD716" s="29"/>
      <c r="AE716" s="29"/>
      <c r="AF716" s="137" t="s">
        <v>3278</v>
      </c>
      <c r="AG716" s="30">
        <f t="shared" si="121"/>
        <v>2</v>
      </c>
      <c r="AH716" s="31" t="str">
        <f t="shared" si="122"/>
        <v>SK-110022</v>
      </c>
      <c r="AI716" s="30">
        <v>8291000000</v>
      </c>
      <c r="AJ716" s="102">
        <f>IFERROR(VLOOKUP($C716,'分類(コード表)'!$A$3:$B$38,2,FALSE)*1000000000,0)+IFERROR(VLOOKUP($D716,'分類(コード表)'!$C$3:$D$293,2,FALSE)*1000000,0)+IFERROR(VLOOKUP($E716,'分類(コード表)'!$E$3:$F$353,2,FALSE)*1000,0)+IFERROR(VLOOKUP($F716,'分類(コード表)'!$G$3:$H$255,2,FALSE),0)</f>
        <v>8291000000</v>
      </c>
    </row>
    <row r="717" spans="1:36" s="30" customFormat="1" ht="27" customHeight="1" x14ac:dyDescent="0.15">
      <c r="A717" s="32" t="s">
        <v>149</v>
      </c>
      <c r="B717" s="33">
        <v>713</v>
      </c>
      <c r="C717" s="34" t="s">
        <v>45</v>
      </c>
      <c r="D717" s="34" t="s">
        <v>150</v>
      </c>
      <c r="E717" s="34"/>
      <c r="F717" s="34"/>
      <c r="G717" s="34" t="s">
        <v>21276</v>
      </c>
      <c r="H717" s="34" t="s">
        <v>21277</v>
      </c>
      <c r="I717" s="33">
        <v>2926718.62</v>
      </c>
      <c r="J717" s="33">
        <v>2951359.38</v>
      </c>
      <c r="K717" s="33" t="s">
        <v>22172</v>
      </c>
      <c r="L717" s="37">
        <f t="shared" si="120"/>
        <v>8.3489527459714719E-3</v>
      </c>
      <c r="M717" s="33"/>
      <c r="N717" s="33"/>
      <c r="O717" s="33"/>
      <c r="P717" s="153" t="s">
        <v>36521</v>
      </c>
      <c r="Q717" s="33" t="s">
        <v>503</v>
      </c>
      <c r="R717" s="33"/>
      <c r="S717" s="33"/>
      <c r="T717" s="33" t="s">
        <v>2744</v>
      </c>
      <c r="U717" s="97" t="s">
        <v>2953</v>
      </c>
      <c r="V717" s="97" t="s">
        <v>2954</v>
      </c>
      <c r="W717" s="97" t="s">
        <v>2953</v>
      </c>
      <c r="X717" s="97" t="s">
        <v>2954</v>
      </c>
      <c r="Y717" s="97" t="s">
        <v>2954</v>
      </c>
      <c r="Z717" s="97" t="s">
        <v>2953</v>
      </c>
      <c r="AA717" s="97" t="s">
        <v>2953</v>
      </c>
      <c r="AB717" s="126" t="s">
        <v>25560</v>
      </c>
      <c r="AC717" s="29"/>
      <c r="AD717" s="29"/>
      <c r="AE717" s="29"/>
      <c r="AF717" s="137" t="s">
        <v>3279</v>
      </c>
      <c r="AG717" s="30">
        <f t="shared" si="121"/>
        <v>2</v>
      </c>
      <c r="AH717" s="31" t="str">
        <f t="shared" si="122"/>
        <v>SK-110017</v>
      </c>
      <c r="AI717" s="30">
        <v>8291000000</v>
      </c>
      <c r="AJ717" s="102">
        <f>IFERROR(VLOOKUP($C717,'分類(コード表)'!$A$3:$B$38,2,FALSE)*1000000000,0)+IFERROR(VLOOKUP($D717,'分類(コード表)'!$C$3:$D$293,2,FALSE)*1000000,0)+IFERROR(VLOOKUP($E717,'分類(コード表)'!$E$3:$F$353,2,FALSE)*1000,0)+IFERROR(VLOOKUP($F717,'分類(コード表)'!$G$3:$H$255,2,FALSE),0)</f>
        <v>8291000000</v>
      </c>
    </row>
    <row r="718" spans="1:36" s="30" customFormat="1" ht="27" customHeight="1" x14ac:dyDescent="0.15">
      <c r="A718" s="32" t="s">
        <v>149</v>
      </c>
      <c r="B718" s="33">
        <v>714</v>
      </c>
      <c r="C718" s="34" t="s">
        <v>425</v>
      </c>
      <c r="D718" s="34" t="s">
        <v>426</v>
      </c>
      <c r="E718" s="35"/>
      <c r="F718" s="33"/>
      <c r="G718" s="34" t="s">
        <v>696</v>
      </c>
      <c r="H718" s="36" t="s">
        <v>1858</v>
      </c>
      <c r="I718" s="33">
        <v>28100</v>
      </c>
      <c r="J718" s="33">
        <v>28100</v>
      </c>
      <c r="K718" s="33" t="s">
        <v>2455</v>
      </c>
      <c r="L718" s="37">
        <f t="shared" si="120"/>
        <v>0</v>
      </c>
      <c r="M718" s="33"/>
      <c r="N718" s="33" t="s">
        <v>24776</v>
      </c>
      <c r="O718" s="33"/>
      <c r="P718" s="153" t="s">
        <v>29011</v>
      </c>
      <c r="Q718" s="33"/>
      <c r="R718" s="33"/>
      <c r="S718" s="33"/>
      <c r="T718" s="33" t="s">
        <v>2744</v>
      </c>
      <c r="U718" s="33" t="s">
        <v>2953</v>
      </c>
      <c r="V718" s="97" t="s">
        <v>2953</v>
      </c>
      <c r="W718" s="33" t="s">
        <v>2953</v>
      </c>
      <c r="X718" s="33" t="s">
        <v>2953</v>
      </c>
      <c r="Y718" s="33" t="s">
        <v>2953</v>
      </c>
      <c r="Z718" s="33" t="s">
        <v>2953</v>
      </c>
      <c r="AA718" s="33" t="s">
        <v>2953</v>
      </c>
      <c r="AB718" s="39" t="s">
        <v>26450</v>
      </c>
      <c r="AC718" s="29"/>
      <c r="AD718" s="29"/>
      <c r="AE718" s="29"/>
      <c r="AF718" s="137" t="s">
        <v>1215</v>
      </c>
      <c r="AG718" s="30">
        <f t="shared" si="121"/>
        <v>2</v>
      </c>
      <c r="AH718" s="31" t="str">
        <f t="shared" si="122"/>
        <v>HK-110006</v>
      </c>
      <c r="AI718" s="30">
        <v>9066000000</v>
      </c>
      <c r="AJ718" s="102">
        <f>IFERROR(VLOOKUP($C718,'分類(コード表)'!$A$3:$B$38,2,FALSE)*1000000000,0)+IFERROR(VLOOKUP($D718,'分類(コード表)'!$C$3:$D$293,2,FALSE)*1000000,0)+IFERROR(VLOOKUP($E718,'分類(コード表)'!$E$3:$F$353,2,FALSE)*1000,0)+IFERROR(VLOOKUP($F718,'分類(コード表)'!$G$3:$H$255,2,FALSE),0)</f>
        <v>9066000000</v>
      </c>
    </row>
    <row r="719" spans="1:36" s="30" customFormat="1" ht="27" customHeight="1" x14ac:dyDescent="0.15">
      <c r="A719" s="32" t="s">
        <v>149</v>
      </c>
      <c r="B719" s="33">
        <v>715</v>
      </c>
      <c r="C719" s="34" t="s">
        <v>425</v>
      </c>
      <c r="D719" s="34" t="s">
        <v>426</v>
      </c>
      <c r="E719" s="35"/>
      <c r="F719" s="33"/>
      <c r="G719" s="34" t="s">
        <v>697</v>
      </c>
      <c r="H719" s="36" t="s">
        <v>1859</v>
      </c>
      <c r="I719" s="33">
        <v>38300</v>
      </c>
      <c r="J719" s="33">
        <v>38300</v>
      </c>
      <c r="K719" s="33" t="s">
        <v>2455</v>
      </c>
      <c r="L719" s="37">
        <f t="shared" si="120"/>
        <v>0</v>
      </c>
      <c r="M719" s="33"/>
      <c r="N719" s="33" t="s">
        <v>24776</v>
      </c>
      <c r="O719" s="33"/>
      <c r="P719" s="153" t="s">
        <v>29012</v>
      </c>
      <c r="Q719" s="33"/>
      <c r="R719" s="33"/>
      <c r="S719" s="33"/>
      <c r="T719" s="33" t="s">
        <v>2744</v>
      </c>
      <c r="U719" s="33" t="s">
        <v>2953</v>
      </c>
      <c r="V719" s="33" t="s">
        <v>2953</v>
      </c>
      <c r="W719" s="33" t="s">
        <v>2953</v>
      </c>
      <c r="X719" s="33" t="s">
        <v>2953</v>
      </c>
      <c r="Y719" s="33" t="s">
        <v>2953</v>
      </c>
      <c r="Z719" s="33" t="s">
        <v>2953</v>
      </c>
      <c r="AA719" s="33" t="s">
        <v>2953</v>
      </c>
      <c r="AB719" s="39" t="s">
        <v>26451</v>
      </c>
      <c r="AC719" s="29"/>
      <c r="AD719" s="29"/>
      <c r="AE719" s="29"/>
      <c r="AF719" s="137" t="s">
        <v>1216</v>
      </c>
      <c r="AG719" s="30">
        <f t="shared" si="121"/>
        <v>2</v>
      </c>
      <c r="AH719" s="31" t="str">
        <f t="shared" si="122"/>
        <v>HK-110007</v>
      </c>
      <c r="AI719" s="30">
        <v>9066000000</v>
      </c>
      <c r="AJ719" s="102">
        <f>IFERROR(VLOOKUP($C719,'分類(コード表)'!$A$3:$B$38,2,FALSE)*1000000000,0)+IFERROR(VLOOKUP($D719,'分類(コード表)'!$C$3:$D$293,2,FALSE)*1000000,0)+IFERROR(VLOOKUP($E719,'分類(コード表)'!$E$3:$F$353,2,FALSE)*1000,0)+IFERROR(VLOOKUP($F719,'分類(コード表)'!$G$3:$H$255,2,FALSE),0)</f>
        <v>9066000000</v>
      </c>
    </row>
    <row r="720" spans="1:36" s="30" customFormat="1" ht="27" customHeight="1" x14ac:dyDescent="0.15">
      <c r="A720" s="32" t="s">
        <v>149</v>
      </c>
      <c r="B720" s="33">
        <v>716</v>
      </c>
      <c r="C720" s="34" t="s">
        <v>425</v>
      </c>
      <c r="D720" s="34" t="s">
        <v>426</v>
      </c>
      <c r="E720" s="35"/>
      <c r="F720" s="33"/>
      <c r="G720" s="34" t="s">
        <v>2418</v>
      </c>
      <c r="H720" s="36" t="s">
        <v>2426</v>
      </c>
      <c r="I720" s="33">
        <v>919</v>
      </c>
      <c r="J720" s="33">
        <v>851</v>
      </c>
      <c r="K720" s="33" t="s">
        <v>2455</v>
      </c>
      <c r="L720" s="37">
        <f t="shared" si="120"/>
        <v>-7.9905992949471205E-2</v>
      </c>
      <c r="M720" s="33"/>
      <c r="N720" s="33" t="s">
        <v>24776</v>
      </c>
      <c r="O720" s="33"/>
      <c r="P720" s="153" t="s">
        <v>2975</v>
      </c>
      <c r="Q720" s="33"/>
      <c r="R720" s="33"/>
      <c r="S720" s="33"/>
      <c r="T720" s="33" t="s">
        <v>2744</v>
      </c>
      <c r="U720" s="33" t="s">
        <v>2953</v>
      </c>
      <c r="V720" s="33" t="s">
        <v>2953</v>
      </c>
      <c r="W720" s="33" t="s">
        <v>2953</v>
      </c>
      <c r="X720" s="33" t="s">
        <v>2953</v>
      </c>
      <c r="Y720" s="33" t="s">
        <v>2953</v>
      </c>
      <c r="Z720" s="33" t="s">
        <v>2954</v>
      </c>
      <c r="AA720" s="33" t="s">
        <v>2953</v>
      </c>
      <c r="AB720" s="39" t="s">
        <v>26452</v>
      </c>
      <c r="AC720" s="29"/>
      <c r="AD720" s="29"/>
      <c r="AE720" s="29"/>
      <c r="AF720" s="137" t="s">
        <v>2975</v>
      </c>
      <c r="AG720" s="30">
        <f t="shared" si="121"/>
        <v>2</v>
      </c>
      <c r="AH720" s="31" t="str">
        <f t="shared" si="122"/>
        <v>HR-120011</v>
      </c>
      <c r="AI720" s="30">
        <v>9066000000</v>
      </c>
      <c r="AJ720" s="102">
        <f>IFERROR(VLOOKUP($C720,'分類(コード表)'!$A$3:$B$38,2,FALSE)*1000000000,0)+IFERROR(VLOOKUP($D720,'分類(コード表)'!$C$3:$D$293,2,FALSE)*1000000,0)+IFERROR(VLOOKUP($E720,'分類(コード表)'!$E$3:$F$353,2,FALSE)*1000,0)+IFERROR(VLOOKUP($F720,'分類(コード表)'!$G$3:$H$255,2,FALSE),0)</f>
        <v>9066000000</v>
      </c>
    </row>
    <row r="721" spans="1:36" s="30" customFormat="1" ht="27" customHeight="1" x14ac:dyDescent="0.15">
      <c r="A721" s="32" t="s">
        <v>149</v>
      </c>
      <c r="B721" s="33">
        <v>717</v>
      </c>
      <c r="C721" s="34" t="s">
        <v>425</v>
      </c>
      <c r="D721" s="34" t="s">
        <v>426</v>
      </c>
      <c r="E721" s="35"/>
      <c r="F721" s="33"/>
      <c r="G721" s="34" t="s">
        <v>26453</v>
      </c>
      <c r="H721" s="36" t="s">
        <v>2069</v>
      </c>
      <c r="I721" s="33">
        <v>19317.599999999999</v>
      </c>
      <c r="J721" s="33">
        <v>16236.8</v>
      </c>
      <c r="K721" s="33" t="s">
        <v>2599</v>
      </c>
      <c r="L721" s="37">
        <f t="shared" si="120"/>
        <v>-0.18974182104848247</v>
      </c>
      <c r="M721" s="33"/>
      <c r="N721" s="33" t="s">
        <v>24776</v>
      </c>
      <c r="O721" s="33"/>
      <c r="P721" s="153" t="s">
        <v>7882</v>
      </c>
      <c r="Q721" s="38"/>
      <c r="R721" s="33"/>
      <c r="S721" s="33"/>
      <c r="T721" s="33" t="s">
        <v>2744</v>
      </c>
      <c r="U721" s="33" t="s">
        <v>2953</v>
      </c>
      <c r="V721" s="33" t="s">
        <v>2953</v>
      </c>
      <c r="W721" s="33" t="s">
        <v>2954</v>
      </c>
      <c r="X721" s="33" t="s">
        <v>2953</v>
      </c>
      <c r="Y721" s="33" t="s">
        <v>2953</v>
      </c>
      <c r="Z721" s="33" t="s">
        <v>2953</v>
      </c>
      <c r="AA721" s="33" t="s">
        <v>2953</v>
      </c>
      <c r="AB721" s="39" t="s">
        <v>26454</v>
      </c>
      <c r="AC721" s="29"/>
      <c r="AD721" s="29"/>
      <c r="AE721" s="29"/>
      <c r="AF721" s="137" t="s">
        <v>7882</v>
      </c>
      <c r="AG721" s="30">
        <f t="shared" si="121"/>
        <v>2</v>
      </c>
      <c r="AH721" s="31" t="str">
        <f t="shared" si="122"/>
        <v>KT-080028</v>
      </c>
      <c r="AI721" s="30">
        <v>9066000000</v>
      </c>
      <c r="AJ721" s="102">
        <f>IFERROR(VLOOKUP($C721,'分類(コード表)'!$A$3:$B$38,2,FALSE)*1000000000,0)+IFERROR(VLOOKUP($D721,'分類(コード表)'!$C$3:$D$293,2,FALSE)*1000000,0)+IFERROR(VLOOKUP($E721,'分類(コード表)'!$E$3:$F$353,2,FALSE)*1000,0)+IFERROR(VLOOKUP($F721,'分類(コード表)'!$G$3:$H$255,2,FALSE),0)</f>
        <v>9066000000</v>
      </c>
    </row>
    <row r="722" spans="1:36" s="30" customFormat="1" ht="27" customHeight="1" x14ac:dyDescent="0.15">
      <c r="A722" s="32" t="s">
        <v>149</v>
      </c>
      <c r="B722" s="33">
        <v>718</v>
      </c>
      <c r="C722" s="34" t="s">
        <v>425</v>
      </c>
      <c r="D722" s="34" t="s">
        <v>426</v>
      </c>
      <c r="E722" s="33"/>
      <c r="F722" s="33"/>
      <c r="G722" s="34" t="s">
        <v>26455</v>
      </c>
      <c r="H722" s="36" t="s">
        <v>2278</v>
      </c>
      <c r="I722" s="33">
        <v>42964</v>
      </c>
      <c r="J722" s="33">
        <v>48679</v>
      </c>
      <c r="K722" s="33" t="s">
        <v>2704</v>
      </c>
      <c r="L722" s="37">
        <f t="shared" si="120"/>
        <v>0.11740175434992506</v>
      </c>
      <c r="M722" s="33"/>
      <c r="N722" s="33" t="s">
        <v>24776</v>
      </c>
      <c r="O722" s="33"/>
      <c r="P722" s="153" t="s">
        <v>10430</v>
      </c>
      <c r="Q722" s="38"/>
      <c r="R722" s="33"/>
      <c r="S722" s="33"/>
      <c r="T722" s="33" t="s">
        <v>2744</v>
      </c>
      <c r="U722" s="33" t="s">
        <v>2953</v>
      </c>
      <c r="V722" s="33" t="s">
        <v>2953</v>
      </c>
      <c r="W722" s="33" t="s">
        <v>2953</v>
      </c>
      <c r="X722" s="33" t="s">
        <v>2953</v>
      </c>
      <c r="Y722" s="33" t="s">
        <v>2953</v>
      </c>
      <c r="Z722" s="33" t="s">
        <v>2953</v>
      </c>
      <c r="AA722" s="33" t="s">
        <v>2953</v>
      </c>
      <c r="AB722" s="39" t="s">
        <v>26456</v>
      </c>
      <c r="AC722" s="29"/>
      <c r="AD722" s="29"/>
      <c r="AE722" s="29"/>
      <c r="AF722" s="137" t="s">
        <v>10430</v>
      </c>
      <c r="AG722" s="30">
        <f t="shared" si="121"/>
        <v>2</v>
      </c>
      <c r="AH722" s="31" t="str">
        <f t="shared" si="122"/>
        <v>QS-100004</v>
      </c>
      <c r="AI722" s="30">
        <v>9066000000</v>
      </c>
      <c r="AJ722" s="102">
        <f>IFERROR(VLOOKUP($C722,'分類(コード表)'!$A$3:$B$38,2,FALSE)*1000000000,0)+IFERROR(VLOOKUP($D722,'分類(コード表)'!$C$3:$D$293,2,FALSE)*1000000,0)+IFERROR(VLOOKUP($E722,'分類(コード表)'!$E$3:$F$353,2,FALSE)*1000,0)+IFERROR(VLOOKUP($F722,'分類(コード表)'!$G$3:$H$255,2,FALSE),0)</f>
        <v>9066000000</v>
      </c>
    </row>
    <row r="723" spans="1:36" s="30" customFormat="1" ht="27" customHeight="1" x14ac:dyDescent="0.15">
      <c r="A723" s="32" t="s">
        <v>149</v>
      </c>
      <c r="B723" s="33">
        <v>719</v>
      </c>
      <c r="C723" s="34" t="s">
        <v>425</v>
      </c>
      <c r="D723" s="34" t="s">
        <v>426</v>
      </c>
      <c r="E723" s="33"/>
      <c r="F723" s="33"/>
      <c r="G723" s="34" t="s">
        <v>26457</v>
      </c>
      <c r="H723" s="36" t="s">
        <v>2384</v>
      </c>
      <c r="I723" s="33">
        <v>29490</v>
      </c>
      <c r="J723" s="33">
        <v>29490</v>
      </c>
      <c r="K723" s="33" t="s">
        <v>2455</v>
      </c>
      <c r="L723" s="37">
        <f t="shared" si="120"/>
        <v>0</v>
      </c>
      <c r="M723" s="33"/>
      <c r="N723" s="33" t="s">
        <v>24776</v>
      </c>
      <c r="O723" s="33"/>
      <c r="P723" s="153" t="s">
        <v>24428</v>
      </c>
      <c r="Q723" s="38"/>
      <c r="R723" s="33"/>
      <c r="S723" s="33"/>
      <c r="T723" s="33" t="s">
        <v>2744</v>
      </c>
      <c r="U723" s="33" t="s">
        <v>2953</v>
      </c>
      <c r="V723" s="33" t="s">
        <v>2953</v>
      </c>
      <c r="W723" s="33" t="s">
        <v>2953</v>
      </c>
      <c r="X723" s="33" t="s">
        <v>2954</v>
      </c>
      <c r="Y723" s="33" t="s">
        <v>2953</v>
      </c>
      <c r="Z723" s="33" t="s">
        <v>2953</v>
      </c>
      <c r="AA723" s="33" t="s">
        <v>2953</v>
      </c>
      <c r="AB723" s="39" t="s">
        <v>26458</v>
      </c>
      <c r="AC723" s="29"/>
      <c r="AD723" s="29"/>
      <c r="AE723" s="29"/>
      <c r="AF723" s="137" t="s">
        <v>1599</v>
      </c>
      <c r="AG723" s="30">
        <f t="shared" si="121"/>
        <v>2</v>
      </c>
      <c r="AH723" s="31" t="str">
        <f t="shared" si="122"/>
        <v>TH-100028</v>
      </c>
      <c r="AI723" s="30">
        <v>9066000000</v>
      </c>
      <c r="AJ723" s="102">
        <f>IFERROR(VLOOKUP($C723,'分類(コード表)'!$A$3:$B$38,2,FALSE)*1000000000,0)+IFERROR(VLOOKUP($D723,'分類(コード表)'!$C$3:$D$293,2,FALSE)*1000000,0)+IFERROR(VLOOKUP($E723,'分類(コード表)'!$E$3:$F$353,2,FALSE)*1000,0)+IFERROR(VLOOKUP($F723,'分類(コード表)'!$G$3:$H$255,2,FALSE),0)</f>
        <v>9066000000</v>
      </c>
    </row>
    <row r="724" spans="1:36" s="30" customFormat="1" ht="27" customHeight="1" x14ac:dyDescent="0.15">
      <c r="A724" s="32" t="s">
        <v>149</v>
      </c>
      <c r="B724" s="33">
        <v>720</v>
      </c>
      <c r="C724" s="34" t="s">
        <v>425</v>
      </c>
      <c r="D724" s="34" t="s">
        <v>426</v>
      </c>
      <c r="E724" s="33"/>
      <c r="F724" s="33"/>
      <c r="G724" s="34" t="s">
        <v>1042</v>
      </c>
      <c r="H724" s="36" t="s">
        <v>2396</v>
      </c>
      <c r="I724" s="33">
        <v>67421</v>
      </c>
      <c r="J724" s="33">
        <v>69961</v>
      </c>
      <c r="K724" s="33" t="s">
        <v>2449</v>
      </c>
      <c r="L724" s="37">
        <f t="shared" si="120"/>
        <v>3.6305941881905612E-2</v>
      </c>
      <c r="M724" s="33"/>
      <c r="N724" s="33" t="s">
        <v>24776</v>
      </c>
      <c r="O724" s="33"/>
      <c r="P724" s="153" t="s">
        <v>37031</v>
      </c>
      <c r="Q724" s="38"/>
      <c r="R724" s="33"/>
      <c r="S724" s="33"/>
      <c r="T724" s="33" t="s">
        <v>2744</v>
      </c>
      <c r="U724" s="33" t="s">
        <v>2953</v>
      </c>
      <c r="V724" s="33" t="s">
        <v>2953</v>
      </c>
      <c r="W724" s="33" t="s">
        <v>2953</v>
      </c>
      <c r="X724" s="33" t="s">
        <v>2953</v>
      </c>
      <c r="Y724" s="33" t="s">
        <v>2953</v>
      </c>
      <c r="Z724" s="33" t="s">
        <v>2954</v>
      </c>
      <c r="AA724" s="33" t="s">
        <v>2953</v>
      </c>
      <c r="AB724" s="39" t="s">
        <v>26459</v>
      </c>
      <c r="AC724" s="29"/>
      <c r="AD724" s="29"/>
      <c r="AE724" s="29"/>
      <c r="AF724" s="137" t="s">
        <v>1610</v>
      </c>
      <c r="AG724" s="30">
        <f t="shared" si="121"/>
        <v>2</v>
      </c>
      <c r="AH724" s="31" t="str">
        <f t="shared" si="122"/>
        <v>TH-110021</v>
      </c>
      <c r="AI724" s="30">
        <v>9066000000</v>
      </c>
      <c r="AJ724" s="102">
        <f>IFERROR(VLOOKUP($C724,'分類(コード表)'!$A$3:$B$38,2,FALSE)*1000000000,0)+IFERROR(VLOOKUP($D724,'分類(コード表)'!$C$3:$D$293,2,FALSE)*1000000,0)+IFERROR(VLOOKUP($E724,'分類(コード表)'!$E$3:$F$353,2,FALSE)*1000,0)+IFERROR(VLOOKUP($F724,'分類(コード表)'!$G$3:$H$255,2,FALSE),0)</f>
        <v>9066000000</v>
      </c>
    </row>
    <row r="725" spans="1:36" s="30" customFormat="1" ht="27" customHeight="1" x14ac:dyDescent="0.15">
      <c r="A725" s="32" t="s">
        <v>149</v>
      </c>
      <c r="B725" s="33">
        <v>721</v>
      </c>
      <c r="C725" s="34" t="s">
        <v>425</v>
      </c>
      <c r="D725" s="34" t="s">
        <v>426</v>
      </c>
      <c r="E725" s="33"/>
      <c r="F725" s="33"/>
      <c r="G725" s="34" t="s">
        <v>1052</v>
      </c>
      <c r="H725" s="36" t="s">
        <v>2403</v>
      </c>
      <c r="I725" s="33">
        <v>23800</v>
      </c>
      <c r="J725" s="33">
        <v>23800</v>
      </c>
      <c r="K725" s="33" t="s">
        <v>2455</v>
      </c>
      <c r="L725" s="37">
        <f t="shared" si="120"/>
        <v>0</v>
      </c>
      <c r="M725" s="33"/>
      <c r="N725" s="33" t="s">
        <v>24776</v>
      </c>
      <c r="O725" s="33"/>
      <c r="P725" s="153" t="s">
        <v>1619</v>
      </c>
      <c r="Q725" s="33"/>
      <c r="R725" s="33"/>
      <c r="S725" s="33"/>
      <c r="T725" s="33" t="s">
        <v>2744</v>
      </c>
      <c r="U725" s="33" t="s">
        <v>2953</v>
      </c>
      <c r="V725" s="33" t="s">
        <v>2953</v>
      </c>
      <c r="W725" s="33" t="s">
        <v>2953</v>
      </c>
      <c r="X725" s="33" t="s">
        <v>2954</v>
      </c>
      <c r="Y725" s="33" t="s">
        <v>2953</v>
      </c>
      <c r="Z725" s="33" t="s">
        <v>2954</v>
      </c>
      <c r="AA725" s="33" t="s">
        <v>2953</v>
      </c>
      <c r="AB725" s="39" t="s">
        <v>26460</v>
      </c>
      <c r="AC725" s="29"/>
      <c r="AD725" s="29"/>
      <c r="AE725" s="29"/>
      <c r="AF725" s="137" t="s">
        <v>1619</v>
      </c>
      <c r="AG725" s="30">
        <f t="shared" si="121"/>
        <v>2</v>
      </c>
      <c r="AH725" s="31" t="str">
        <f t="shared" si="122"/>
        <v>TH-120018</v>
      </c>
      <c r="AI725" s="30">
        <v>9066000000</v>
      </c>
      <c r="AJ725" s="102">
        <f>IFERROR(VLOOKUP($C725,'分類(コード表)'!$A$3:$B$38,2,FALSE)*1000000000,0)+IFERROR(VLOOKUP($D725,'分類(コード表)'!$C$3:$D$293,2,FALSE)*1000000,0)+IFERROR(VLOOKUP($E725,'分類(コード表)'!$E$3:$F$353,2,FALSE)*1000,0)+IFERROR(VLOOKUP($F725,'分類(コード表)'!$G$3:$H$255,2,FALSE),0)</f>
        <v>9066000000</v>
      </c>
    </row>
    <row r="726" spans="1:36" s="30" customFormat="1" ht="27" customHeight="1" x14ac:dyDescent="0.15">
      <c r="A726" s="32" t="s">
        <v>149</v>
      </c>
      <c r="B726" s="33">
        <v>722</v>
      </c>
      <c r="C726" s="34" t="s">
        <v>425</v>
      </c>
      <c r="D726" s="34" t="s">
        <v>426</v>
      </c>
      <c r="E726" s="33" t="s">
        <v>503</v>
      </c>
      <c r="F726" s="33" t="s">
        <v>503</v>
      </c>
      <c r="G726" s="34" t="s">
        <v>21812</v>
      </c>
      <c r="H726" s="36" t="s">
        <v>21813</v>
      </c>
      <c r="I726" s="33">
        <v>194000</v>
      </c>
      <c r="J726" s="33">
        <v>194000</v>
      </c>
      <c r="K726" s="33" t="s">
        <v>22108</v>
      </c>
      <c r="L726" s="37">
        <f t="shared" si="120"/>
        <v>0</v>
      </c>
      <c r="M726" s="33"/>
      <c r="N726" s="33"/>
      <c r="O726" s="33"/>
      <c r="P726" s="153" t="s">
        <v>22443</v>
      </c>
      <c r="Q726" s="33" t="s">
        <v>503</v>
      </c>
      <c r="R726" s="33" t="s">
        <v>503</v>
      </c>
      <c r="S726" s="33" t="s">
        <v>503</v>
      </c>
      <c r="T726" s="33" t="s">
        <v>381</v>
      </c>
      <c r="U726" s="33" t="s">
        <v>2953</v>
      </c>
      <c r="V726" s="33" t="s">
        <v>2953</v>
      </c>
      <c r="W726" s="33" t="s">
        <v>571</v>
      </c>
      <c r="X726" s="33" t="s">
        <v>2954</v>
      </c>
      <c r="Y726" s="33" t="s">
        <v>2953</v>
      </c>
      <c r="Z726" s="33" t="s">
        <v>571</v>
      </c>
      <c r="AA726" s="33" t="s">
        <v>2953</v>
      </c>
      <c r="AB726" s="39" t="s">
        <v>26461</v>
      </c>
      <c r="AC726" s="29"/>
      <c r="AD726" s="29"/>
      <c r="AE726" s="29"/>
      <c r="AF726" s="137" t="s">
        <v>22443</v>
      </c>
      <c r="AG726" s="30">
        <f t="shared" si="121"/>
        <v>2</v>
      </c>
      <c r="AH726" s="31" t="str">
        <f t="shared" si="122"/>
        <v>TH-170008</v>
      </c>
      <c r="AI726" s="30">
        <v>9066000000</v>
      </c>
      <c r="AJ726" s="102">
        <f>IFERROR(VLOOKUP($C726,'分類(コード表)'!$A$3:$B$38,2,FALSE)*1000000000,0)+IFERROR(VLOOKUP($D726,'分類(コード表)'!$C$3:$D$293,2,FALSE)*1000000,0)+IFERROR(VLOOKUP($E726,'分類(コード表)'!$E$3:$F$353,2,FALSE)*1000,0)+IFERROR(VLOOKUP($F726,'分類(コード表)'!$G$3:$H$255,2,FALSE),0)</f>
        <v>9066000000</v>
      </c>
    </row>
    <row r="727" spans="1:36" s="30" customFormat="1" ht="27" customHeight="1" x14ac:dyDescent="0.15">
      <c r="A727" s="32" t="s">
        <v>149</v>
      </c>
      <c r="B727" s="33">
        <v>723</v>
      </c>
      <c r="C727" s="34" t="s">
        <v>425</v>
      </c>
      <c r="D727" s="34" t="s">
        <v>426</v>
      </c>
      <c r="E727" s="33"/>
      <c r="F727" s="33"/>
      <c r="G727" s="34" t="s">
        <v>18939</v>
      </c>
      <c r="H727" s="36" t="s">
        <v>18940</v>
      </c>
      <c r="I727" s="33">
        <v>27400</v>
      </c>
      <c r="J727" s="33">
        <v>27100</v>
      </c>
      <c r="K727" s="33" t="s">
        <v>22140</v>
      </c>
      <c r="L727" s="37">
        <f t="shared" si="120"/>
        <v>-1.1070110701107083E-2</v>
      </c>
      <c r="M727" s="33"/>
      <c r="N727" s="33" t="s">
        <v>24776</v>
      </c>
      <c r="O727" s="33"/>
      <c r="P727" s="153" t="s">
        <v>26877</v>
      </c>
      <c r="Q727" s="33"/>
      <c r="R727" s="33"/>
      <c r="S727" s="33"/>
      <c r="T727" s="33" t="s">
        <v>381</v>
      </c>
      <c r="U727" s="97" t="s">
        <v>37309</v>
      </c>
      <c r="V727" s="97" t="s">
        <v>37309</v>
      </c>
      <c r="W727" s="97" t="s">
        <v>37309</v>
      </c>
      <c r="X727" s="97" t="s">
        <v>37309</v>
      </c>
      <c r="Y727" s="97" t="s">
        <v>37309</v>
      </c>
      <c r="Z727" s="97" t="s">
        <v>2974</v>
      </c>
      <c r="AA727" s="97" t="s">
        <v>37309</v>
      </c>
      <c r="AB727" s="126" t="s">
        <v>37315</v>
      </c>
      <c r="AC727" s="29"/>
      <c r="AD727" s="29"/>
      <c r="AE727" s="29"/>
      <c r="AF727" s="137" t="s">
        <v>26877</v>
      </c>
      <c r="AG727" s="30">
        <f t="shared" ref="AG727" si="123">LEN(LEFT(AF727,FIND("-",AF727)-1))</f>
        <v>2</v>
      </c>
      <c r="AH727" s="31" t="str">
        <f t="shared" ref="AH727" si="124">LEFT(AF727,FIND("-",AF727)+6)</f>
        <v>KT-190125</v>
      </c>
      <c r="AJ727" s="102"/>
    </row>
    <row r="728" spans="1:36" s="30" customFormat="1" ht="27" customHeight="1" x14ac:dyDescent="0.15">
      <c r="A728" s="32" t="s">
        <v>149</v>
      </c>
      <c r="B728" s="33">
        <v>724</v>
      </c>
      <c r="C728" s="34" t="s">
        <v>425</v>
      </c>
      <c r="D728" s="34" t="s">
        <v>427</v>
      </c>
      <c r="E728" s="33" t="s">
        <v>427</v>
      </c>
      <c r="F728" s="34" t="s">
        <v>121</v>
      </c>
      <c r="G728" s="34" t="s">
        <v>25561</v>
      </c>
      <c r="H728" s="36" t="s">
        <v>1679</v>
      </c>
      <c r="I728" s="33">
        <v>807</v>
      </c>
      <c r="J728" s="33">
        <v>718</v>
      </c>
      <c r="K728" s="33" t="s">
        <v>2455</v>
      </c>
      <c r="L728" s="37">
        <f t="shared" si="120"/>
        <v>-0.12395543175487456</v>
      </c>
      <c r="M728" s="33"/>
      <c r="N728" s="33" t="s">
        <v>24776</v>
      </c>
      <c r="O728" s="33"/>
      <c r="P728" s="153" t="s">
        <v>23599</v>
      </c>
      <c r="Q728" s="33"/>
      <c r="R728" s="33"/>
      <c r="S728" s="33"/>
      <c r="T728" s="33" t="s">
        <v>2744</v>
      </c>
      <c r="U728" s="33" t="s">
        <v>2953</v>
      </c>
      <c r="V728" s="33" t="s">
        <v>2953</v>
      </c>
      <c r="W728" s="33" t="s">
        <v>2953</v>
      </c>
      <c r="X728" s="33" t="s">
        <v>2953</v>
      </c>
      <c r="Y728" s="33" t="s">
        <v>2953</v>
      </c>
      <c r="Z728" s="33" t="s">
        <v>2953</v>
      </c>
      <c r="AA728" s="33" t="s">
        <v>2953</v>
      </c>
      <c r="AB728" s="39" t="s">
        <v>25562</v>
      </c>
      <c r="AC728" s="29"/>
      <c r="AD728" s="29"/>
      <c r="AE728" s="29"/>
      <c r="AF728" s="137" t="s">
        <v>1078</v>
      </c>
      <c r="AG728" s="30">
        <f t="shared" si="121"/>
        <v>2</v>
      </c>
      <c r="AH728" s="31" t="str">
        <f t="shared" si="122"/>
        <v>CB-100020</v>
      </c>
      <c r="AI728" s="30">
        <v>9067111065</v>
      </c>
      <c r="AJ728" s="102">
        <f>IFERROR(VLOOKUP($C728,'分類(コード表)'!$A$3:$B$38,2,FALSE)*1000000000,0)+IFERROR(VLOOKUP($D728,'分類(コード表)'!$C$3:$D$293,2,FALSE)*1000000,0)+IFERROR(VLOOKUP($E728,'分類(コード表)'!$E$3:$F$353,2,FALSE)*1000,0)+IFERROR(VLOOKUP($F728,'分類(コード表)'!$G$3:$H$255,2,FALSE),0)</f>
        <v>9067111065</v>
      </c>
    </row>
    <row r="729" spans="1:36" s="30" customFormat="1" ht="27" customHeight="1" x14ac:dyDescent="0.15">
      <c r="A729" s="32" t="s">
        <v>149</v>
      </c>
      <c r="B729" s="33">
        <v>725</v>
      </c>
      <c r="C729" s="34" t="s">
        <v>425</v>
      </c>
      <c r="D729" s="34" t="s">
        <v>427</v>
      </c>
      <c r="E729" s="33" t="s">
        <v>427</v>
      </c>
      <c r="F729" s="34" t="s">
        <v>121</v>
      </c>
      <c r="G729" s="34" t="s">
        <v>678</v>
      </c>
      <c r="H729" s="36" t="s">
        <v>1810</v>
      </c>
      <c r="I729" s="33">
        <v>174000</v>
      </c>
      <c r="J729" s="33">
        <v>384000</v>
      </c>
      <c r="K729" s="33" t="s">
        <v>2522</v>
      </c>
      <c r="L729" s="37">
        <f t="shared" si="120"/>
        <v>0.546875</v>
      </c>
      <c r="M729" s="33"/>
      <c r="N729" s="33" t="s">
        <v>24776</v>
      </c>
      <c r="O729" s="33"/>
      <c r="P729" s="153" t="s">
        <v>1184</v>
      </c>
      <c r="Q729" s="33"/>
      <c r="R729" s="33"/>
      <c r="S729" s="33"/>
      <c r="T729" s="33" t="s">
        <v>2744</v>
      </c>
      <c r="U729" s="33" t="s">
        <v>2953</v>
      </c>
      <c r="V729" s="33" t="s">
        <v>2953</v>
      </c>
      <c r="W729" s="33" t="s">
        <v>2954</v>
      </c>
      <c r="X729" s="33" t="s">
        <v>2953</v>
      </c>
      <c r="Y729" s="33" t="s">
        <v>2953</v>
      </c>
      <c r="Z729" s="33" t="s">
        <v>2953</v>
      </c>
      <c r="AA729" s="33" t="s">
        <v>2953</v>
      </c>
      <c r="AB729" s="39" t="s">
        <v>25563</v>
      </c>
      <c r="AC729" s="29"/>
      <c r="AD729" s="29"/>
      <c r="AE729" s="29"/>
      <c r="AF729" s="137" t="s">
        <v>1184</v>
      </c>
      <c r="AG729" s="30">
        <f t="shared" si="121"/>
        <v>2</v>
      </c>
      <c r="AH729" s="31" t="str">
        <f t="shared" si="122"/>
        <v>CG-120019</v>
      </c>
      <c r="AI729" s="30">
        <v>9067111065</v>
      </c>
      <c r="AJ729" s="102">
        <f>IFERROR(VLOOKUP($C729,'分類(コード表)'!$A$3:$B$38,2,FALSE)*1000000000,0)+IFERROR(VLOOKUP($D729,'分類(コード表)'!$C$3:$D$293,2,FALSE)*1000000,0)+IFERROR(VLOOKUP($E729,'分類(コード表)'!$E$3:$F$353,2,FALSE)*1000,0)+IFERROR(VLOOKUP($F729,'分類(コード表)'!$G$3:$H$255,2,FALSE),0)</f>
        <v>9067111065</v>
      </c>
    </row>
    <row r="730" spans="1:36" s="30" customFormat="1" ht="27" customHeight="1" x14ac:dyDescent="0.15">
      <c r="A730" s="32" t="s">
        <v>149</v>
      </c>
      <c r="B730" s="33">
        <v>726</v>
      </c>
      <c r="C730" s="34" t="s">
        <v>425</v>
      </c>
      <c r="D730" s="34" t="s">
        <v>427</v>
      </c>
      <c r="E730" s="35" t="s">
        <v>427</v>
      </c>
      <c r="F730" s="35" t="s">
        <v>121</v>
      </c>
      <c r="G730" s="34" t="s">
        <v>710</v>
      </c>
      <c r="H730" s="36" t="s">
        <v>1875</v>
      </c>
      <c r="I730" s="33">
        <v>323400</v>
      </c>
      <c r="J730" s="33">
        <v>474000</v>
      </c>
      <c r="K730" s="33" t="s">
        <v>2554</v>
      </c>
      <c r="L730" s="37">
        <f t="shared" si="120"/>
        <v>0.3177215189873418</v>
      </c>
      <c r="M730" s="33"/>
      <c r="N730" s="33" t="s">
        <v>24776</v>
      </c>
      <c r="O730" s="33"/>
      <c r="P730" s="153" t="s">
        <v>29049</v>
      </c>
      <c r="Q730" s="33"/>
      <c r="R730" s="33"/>
      <c r="S730" s="33"/>
      <c r="T730" s="33" t="s">
        <v>2744</v>
      </c>
      <c r="U730" s="33" t="s">
        <v>2953</v>
      </c>
      <c r="V730" s="33" t="s">
        <v>2953</v>
      </c>
      <c r="W730" s="33" t="s">
        <v>2953</v>
      </c>
      <c r="X730" s="33" t="s">
        <v>2953</v>
      </c>
      <c r="Y730" s="33" t="s">
        <v>2953</v>
      </c>
      <c r="Z730" s="33" t="s">
        <v>2953</v>
      </c>
      <c r="AA730" s="33" t="s">
        <v>2953</v>
      </c>
      <c r="AB730" s="39" t="s">
        <v>25564</v>
      </c>
      <c r="AC730" s="29"/>
      <c r="AD730" s="29"/>
      <c r="AE730" s="29"/>
      <c r="AF730" s="137" t="s">
        <v>1231</v>
      </c>
      <c r="AG730" s="30">
        <f t="shared" si="121"/>
        <v>2</v>
      </c>
      <c r="AH730" s="31" t="str">
        <f t="shared" si="122"/>
        <v>HK-110039</v>
      </c>
      <c r="AI730" s="30">
        <v>9067111065</v>
      </c>
      <c r="AJ730" s="102">
        <f>IFERROR(VLOOKUP($C730,'分類(コード表)'!$A$3:$B$38,2,FALSE)*1000000000,0)+IFERROR(VLOOKUP($D730,'分類(コード表)'!$C$3:$D$293,2,FALSE)*1000000,0)+IFERROR(VLOOKUP($E730,'分類(コード表)'!$E$3:$F$353,2,FALSE)*1000,0)+IFERROR(VLOOKUP($F730,'分類(コード表)'!$G$3:$H$255,2,FALSE),0)</f>
        <v>9067111065</v>
      </c>
    </row>
    <row r="731" spans="1:36" s="30" customFormat="1" ht="27" customHeight="1" x14ac:dyDescent="0.15">
      <c r="A731" s="32" t="s">
        <v>149</v>
      </c>
      <c r="B731" s="33">
        <v>727</v>
      </c>
      <c r="C731" s="34" t="s">
        <v>425</v>
      </c>
      <c r="D731" s="34" t="s">
        <v>427</v>
      </c>
      <c r="E731" s="33" t="s">
        <v>427</v>
      </c>
      <c r="F731" s="34" t="s">
        <v>121</v>
      </c>
      <c r="G731" s="34" t="s">
        <v>715</v>
      </c>
      <c r="H731" s="36" t="s">
        <v>1880</v>
      </c>
      <c r="I731" s="33">
        <v>33600</v>
      </c>
      <c r="J731" s="33">
        <v>31600</v>
      </c>
      <c r="K731" s="33" t="s">
        <v>2455</v>
      </c>
      <c r="L731" s="37">
        <f t="shared" si="120"/>
        <v>-6.3291139240506222E-2</v>
      </c>
      <c r="M731" s="33"/>
      <c r="N731" s="33" t="s">
        <v>24776</v>
      </c>
      <c r="O731" s="33"/>
      <c r="P731" s="153" t="s">
        <v>1236</v>
      </c>
      <c r="Q731" s="33"/>
      <c r="R731" s="33"/>
      <c r="S731" s="33"/>
      <c r="T731" s="33" t="s">
        <v>2744</v>
      </c>
      <c r="U731" s="33" t="s">
        <v>2953</v>
      </c>
      <c r="V731" s="33" t="s">
        <v>2953</v>
      </c>
      <c r="W731" s="33" t="s">
        <v>2953</v>
      </c>
      <c r="X731" s="33" t="s">
        <v>2954</v>
      </c>
      <c r="Y731" s="33" t="s">
        <v>2953</v>
      </c>
      <c r="Z731" s="33" t="s">
        <v>2953</v>
      </c>
      <c r="AA731" s="33" t="s">
        <v>2953</v>
      </c>
      <c r="AB731" s="39" t="s">
        <v>25565</v>
      </c>
      <c r="AC731" s="29"/>
      <c r="AD731" s="29"/>
      <c r="AE731" s="29"/>
      <c r="AF731" s="137" t="s">
        <v>1236</v>
      </c>
      <c r="AG731" s="30">
        <f t="shared" si="121"/>
        <v>2</v>
      </c>
      <c r="AH731" s="31" t="str">
        <f t="shared" si="122"/>
        <v>HK-120001</v>
      </c>
      <c r="AI731" s="30">
        <v>9067111065</v>
      </c>
      <c r="AJ731" s="102">
        <f>IFERROR(VLOOKUP($C731,'分類(コード表)'!$A$3:$B$38,2,FALSE)*1000000000,0)+IFERROR(VLOOKUP($D731,'分類(コード表)'!$C$3:$D$293,2,FALSE)*1000000,0)+IFERROR(VLOOKUP($E731,'分類(コード表)'!$E$3:$F$353,2,FALSE)*1000,0)+IFERROR(VLOOKUP($F731,'分類(コード表)'!$G$3:$H$255,2,FALSE),0)</f>
        <v>9067111065</v>
      </c>
    </row>
    <row r="732" spans="1:36" s="30" customFormat="1" ht="27" customHeight="1" x14ac:dyDescent="0.15">
      <c r="A732" s="32" t="s">
        <v>149</v>
      </c>
      <c r="B732" s="33">
        <v>728</v>
      </c>
      <c r="C732" s="34" t="s">
        <v>425</v>
      </c>
      <c r="D732" s="34" t="s">
        <v>427</v>
      </c>
      <c r="E732" s="33" t="s">
        <v>427</v>
      </c>
      <c r="F732" s="34" t="s">
        <v>121</v>
      </c>
      <c r="G732" s="34" t="s">
        <v>717</v>
      </c>
      <c r="H732" s="36" t="s">
        <v>1882</v>
      </c>
      <c r="I732" s="33">
        <v>71</v>
      </c>
      <c r="J732" s="33">
        <v>113</v>
      </c>
      <c r="K732" s="33" t="s">
        <v>2557</v>
      </c>
      <c r="L732" s="37">
        <f t="shared" si="120"/>
        <v>0.37168141592920356</v>
      </c>
      <c r="M732" s="33"/>
      <c r="N732" s="33" t="s">
        <v>24776</v>
      </c>
      <c r="O732" s="33"/>
      <c r="P732" s="153" t="s">
        <v>1238</v>
      </c>
      <c r="Q732" s="33" t="s">
        <v>578</v>
      </c>
      <c r="R732" s="33"/>
      <c r="S732" s="33"/>
      <c r="T732" s="33" t="s">
        <v>2744</v>
      </c>
      <c r="U732" s="33" t="s">
        <v>2954</v>
      </c>
      <c r="V732" s="33" t="s">
        <v>2953</v>
      </c>
      <c r="W732" s="33" t="s">
        <v>2954</v>
      </c>
      <c r="X732" s="33" t="s">
        <v>2954</v>
      </c>
      <c r="Y732" s="33" t="s">
        <v>2954</v>
      </c>
      <c r="Z732" s="33" t="s">
        <v>2954</v>
      </c>
      <c r="AA732" s="33" t="s">
        <v>2954</v>
      </c>
      <c r="AB732" s="39" t="s">
        <v>25566</v>
      </c>
      <c r="AC732" s="29"/>
      <c r="AD732" s="29"/>
      <c r="AE732" s="29"/>
      <c r="AF732" s="137" t="s">
        <v>1238</v>
      </c>
      <c r="AG732" s="30">
        <f t="shared" si="121"/>
        <v>2</v>
      </c>
      <c r="AH732" s="31" t="str">
        <f t="shared" si="122"/>
        <v>HK-120004</v>
      </c>
      <c r="AI732" s="30">
        <v>9067111065</v>
      </c>
      <c r="AJ732" s="102">
        <f>IFERROR(VLOOKUP($C732,'分類(コード表)'!$A$3:$B$38,2,FALSE)*1000000000,0)+IFERROR(VLOOKUP($D732,'分類(コード表)'!$C$3:$D$293,2,FALSE)*1000000,0)+IFERROR(VLOOKUP($E732,'分類(コード表)'!$E$3:$F$353,2,FALSE)*1000,0)+IFERROR(VLOOKUP($F732,'分類(コード表)'!$G$3:$H$255,2,FALSE),0)</f>
        <v>9067111065</v>
      </c>
    </row>
    <row r="733" spans="1:36" s="30" customFormat="1" ht="27" customHeight="1" x14ac:dyDescent="0.15">
      <c r="A733" s="32" t="s">
        <v>149</v>
      </c>
      <c r="B733" s="33">
        <v>729</v>
      </c>
      <c r="C733" s="34" t="s">
        <v>425</v>
      </c>
      <c r="D733" s="34" t="s">
        <v>427</v>
      </c>
      <c r="E733" s="33" t="s">
        <v>427</v>
      </c>
      <c r="F733" s="34" t="s">
        <v>121</v>
      </c>
      <c r="G733" s="34" t="s">
        <v>759</v>
      </c>
      <c r="H733" s="36" t="s">
        <v>1937</v>
      </c>
      <c r="I733" s="33">
        <v>188</v>
      </c>
      <c r="J733" s="33">
        <v>89</v>
      </c>
      <c r="K733" s="33" t="s">
        <v>2583</v>
      </c>
      <c r="L733" s="37">
        <f t="shared" si="120"/>
        <v>-1.1123595505617976</v>
      </c>
      <c r="M733" s="33"/>
      <c r="N733" s="33" t="s">
        <v>24776</v>
      </c>
      <c r="O733" s="33"/>
      <c r="P733" s="153" t="s">
        <v>1272</v>
      </c>
      <c r="Q733" s="33"/>
      <c r="R733" s="33"/>
      <c r="S733" s="33"/>
      <c r="T733" s="33" t="s">
        <v>2744</v>
      </c>
      <c r="U733" s="33" t="s">
        <v>2956</v>
      </c>
      <c r="V733" s="33" t="s">
        <v>2953</v>
      </c>
      <c r="W733" s="33" t="s">
        <v>2954</v>
      </c>
      <c r="X733" s="33" t="s">
        <v>2953</v>
      </c>
      <c r="Y733" s="33" t="s">
        <v>2954</v>
      </c>
      <c r="Z733" s="33" t="s">
        <v>2954</v>
      </c>
      <c r="AA733" s="33" t="s">
        <v>2953</v>
      </c>
      <c r="AB733" s="39" t="s">
        <v>25567</v>
      </c>
      <c r="AC733" s="29"/>
      <c r="AD733" s="29"/>
      <c r="AE733" s="29"/>
      <c r="AF733" s="137" t="s">
        <v>1272</v>
      </c>
      <c r="AG733" s="30">
        <f t="shared" si="121"/>
        <v>2</v>
      </c>
      <c r="AH733" s="31" t="str">
        <f t="shared" si="122"/>
        <v>HR-130001</v>
      </c>
      <c r="AI733" s="30">
        <v>9067111065</v>
      </c>
      <c r="AJ733" s="102">
        <f>IFERROR(VLOOKUP($C733,'分類(コード表)'!$A$3:$B$38,2,FALSE)*1000000000,0)+IFERROR(VLOOKUP($D733,'分類(コード表)'!$C$3:$D$293,2,FALSE)*1000000,0)+IFERROR(VLOOKUP($E733,'分類(コード表)'!$E$3:$F$353,2,FALSE)*1000,0)+IFERROR(VLOOKUP($F733,'分類(コード表)'!$G$3:$H$255,2,FALSE),0)</f>
        <v>9067111065</v>
      </c>
    </row>
    <row r="734" spans="1:36" s="30" customFormat="1" ht="27" customHeight="1" x14ac:dyDescent="0.15">
      <c r="A734" s="32" t="s">
        <v>149</v>
      </c>
      <c r="B734" s="33">
        <v>730</v>
      </c>
      <c r="C734" s="34" t="s">
        <v>425</v>
      </c>
      <c r="D734" s="34" t="s">
        <v>427</v>
      </c>
      <c r="E734" s="33" t="s">
        <v>427</v>
      </c>
      <c r="F734" s="34" t="s">
        <v>121</v>
      </c>
      <c r="G734" s="34" t="s">
        <v>25568</v>
      </c>
      <c r="H734" s="36" t="s">
        <v>1940</v>
      </c>
      <c r="I734" s="33">
        <v>629600</v>
      </c>
      <c r="J734" s="33">
        <v>159400</v>
      </c>
      <c r="K734" s="33" t="s">
        <v>2448</v>
      </c>
      <c r="L734" s="37">
        <f t="shared" si="120"/>
        <v>-2.9498117942283564</v>
      </c>
      <c r="M734" s="33"/>
      <c r="N734" s="33" t="s">
        <v>24776</v>
      </c>
      <c r="O734" s="33"/>
      <c r="P734" s="153" t="s">
        <v>23748</v>
      </c>
      <c r="Q734" s="33"/>
      <c r="R734" s="33"/>
      <c r="S734" s="33" t="s">
        <v>381</v>
      </c>
      <c r="T734" s="33" t="s">
        <v>2744</v>
      </c>
      <c r="U734" s="33" t="s">
        <v>2956</v>
      </c>
      <c r="V734" s="33" t="s">
        <v>2953</v>
      </c>
      <c r="W734" s="33" t="s">
        <v>2955</v>
      </c>
      <c r="X734" s="33" t="s">
        <v>2953</v>
      </c>
      <c r="Y734" s="33" t="s">
        <v>2953</v>
      </c>
      <c r="Z734" s="33" t="s">
        <v>2954</v>
      </c>
      <c r="AA734" s="33" t="s">
        <v>2953</v>
      </c>
      <c r="AB734" s="39" t="s">
        <v>25569</v>
      </c>
      <c r="AC734" s="29"/>
      <c r="AD734" s="29"/>
      <c r="AE734" s="29"/>
      <c r="AF734" s="137" t="s">
        <v>1274</v>
      </c>
      <c r="AG734" s="30">
        <f t="shared" si="121"/>
        <v>2</v>
      </c>
      <c r="AH734" s="31" t="str">
        <f t="shared" si="122"/>
        <v>HR-140001</v>
      </c>
      <c r="AI734" s="30">
        <v>9067111065</v>
      </c>
      <c r="AJ734" s="102">
        <f>IFERROR(VLOOKUP($C734,'分類(コード表)'!$A$3:$B$38,2,FALSE)*1000000000,0)+IFERROR(VLOOKUP($D734,'分類(コード表)'!$C$3:$D$293,2,FALSE)*1000000,0)+IFERROR(VLOOKUP($E734,'分類(コード表)'!$E$3:$F$353,2,FALSE)*1000,0)+IFERROR(VLOOKUP($F734,'分類(コード表)'!$G$3:$H$255,2,FALSE),0)</f>
        <v>9067111065</v>
      </c>
    </row>
    <row r="735" spans="1:36" s="30" customFormat="1" ht="27" customHeight="1" x14ac:dyDescent="0.15">
      <c r="A735" s="32" t="s">
        <v>149</v>
      </c>
      <c r="B735" s="33">
        <v>731</v>
      </c>
      <c r="C735" s="34" t="s">
        <v>425</v>
      </c>
      <c r="D735" s="34" t="s">
        <v>427</v>
      </c>
      <c r="E735" s="33" t="s">
        <v>427</v>
      </c>
      <c r="F735" s="34" t="s">
        <v>121</v>
      </c>
      <c r="G735" s="34" t="s">
        <v>25570</v>
      </c>
      <c r="H735" s="36" t="s">
        <v>1941</v>
      </c>
      <c r="I735" s="33">
        <v>433600</v>
      </c>
      <c r="J735" s="33">
        <v>322600</v>
      </c>
      <c r="K735" s="33" t="s">
        <v>2448</v>
      </c>
      <c r="L735" s="37">
        <f t="shared" si="120"/>
        <v>-0.3440793552386856</v>
      </c>
      <c r="M735" s="33"/>
      <c r="N735" s="33" t="s">
        <v>24776</v>
      </c>
      <c r="O735" s="33"/>
      <c r="P735" s="153" t="s">
        <v>23753</v>
      </c>
      <c r="Q735" s="33"/>
      <c r="R735" s="33"/>
      <c r="S735" s="33" t="s">
        <v>381</v>
      </c>
      <c r="T735" s="33" t="s">
        <v>2744</v>
      </c>
      <c r="U735" s="33" t="s">
        <v>2956</v>
      </c>
      <c r="V735" s="33" t="s">
        <v>2956</v>
      </c>
      <c r="W735" s="33" t="s">
        <v>2954</v>
      </c>
      <c r="X735" s="33" t="s">
        <v>2954</v>
      </c>
      <c r="Y735" s="33" t="s">
        <v>2956</v>
      </c>
      <c r="Z735" s="33" t="s">
        <v>2954</v>
      </c>
      <c r="AA735" s="33" t="s">
        <v>2953</v>
      </c>
      <c r="AB735" s="39" t="s">
        <v>25571</v>
      </c>
      <c r="AC735" s="29"/>
      <c r="AD735" s="29"/>
      <c r="AE735" s="29"/>
      <c r="AF735" s="137" t="s">
        <v>1275</v>
      </c>
      <c r="AG735" s="30">
        <f t="shared" si="121"/>
        <v>2</v>
      </c>
      <c r="AH735" s="31" t="str">
        <f t="shared" si="122"/>
        <v>HR-140009</v>
      </c>
      <c r="AI735" s="30">
        <v>9067111065</v>
      </c>
      <c r="AJ735" s="102">
        <f>IFERROR(VLOOKUP($C735,'分類(コード表)'!$A$3:$B$38,2,FALSE)*1000000000,0)+IFERROR(VLOOKUP($D735,'分類(コード表)'!$C$3:$D$293,2,FALSE)*1000000,0)+IFERROR(VLOOKUP($E735,'分類(コード表)'!$E$3:$F$353,2,FALSE)*1000,0)+IFERROR(VLOOKUP($F735,'分類(コード表)'!$G$3:$H$255,2,FALSE),0)</f>
        <v>9067111065</v>
      </c>
    </row>
    <row r="736" spans="1:36" s="30" customFormat="1" ht="27" customHeight="1" x14ac:dyDescent="0.15">
      <c r="A736" s="32" t="s">
        <v>149</v>
      </c>
      <c r="B736" s="33">
        <v>732</v>
      </c>
      <c r="C736" s="34" t="s">
        <v>425</v>
      </c>
      <c r="D736" s="34" t="s">
        <v>427</v>
      </c>
      <c r="E736" s="33" t="s">
        <v>427</v>
      </c>
      <c r="F736" s="34" t="s">
        <v>121</v>
      </c>
      <c r="G736" s="34" t="s">
        <v>25572</v>
      </c>
      <c r="H736" s="36" t="s">
        <v>1940</v>
      </c>
      <c r="I736" s="33">
        <v>875300</v>
      </c>
      <c r="J736" s="33">
        <v>169700</v>
      </c>
      <c r="K736" s="33" t="s">
        <v>2449</v>
      </c>
      <c r="L736" s="37">
        <f t="shared" si="120"/>
        <v>-4.1579257513258696</v>
      </c>
      <c r="M736" s="33"/>
      <c r="N736" s="33" t="s">
        <v>24776</v>
      </c>
      <c r="O736" s="33"/>
      <c r="P736" s="153" t="s">
        <v>23754</v>
      </c>
      <c r="Q736" s="33"/>
      <c r="R736" s="33"/>
      <c r="S736" s="33" t="s">
        <v>381</v>
      </c>
      <c r="T736" s="33" t="s">
        <v>2744</v>
      </c>
      <c r="U736" s="33" t="s">
        <v>2953</v>
      </c>
      <c r="V736" s="33" t="s">
        <v>2956</v>
      </c>
      <c r="W736" s="33" t="s">
        <v>2954</v>
      </c>
      <c r="X736" s="33" t="s">
        <v>2954</v>
      </c>
      <c r="Y736" s="33" t="s">
        <v>2953</v>
      </c>
      <c r="Z736" s="33" t="s">
        <v>2954</v>
      </c>
      <c r="AA736" s="33" t="s">
        <v>2953</v>
      </c>
      <c r="AB736" s="39" t="s">
        <v>25573</v>
      </c>
      <c r="AC736" s="29"/>
      <c r="AD736" s="29"/>
      <c r="AE736" s="29"/>
      <c r="AF736" s="137" t="s">
        <v>1276</v>
      </c>
      <c r="AG736" s="30">
        <f t="shared" si="121"/>
        <v>2</v>
      </c>
      <c r="AH736" s="31" t="str">
        <f t="shared" si="122"/>
        <v>HR-140010</v>
      </c>
      <c r="AI736" s="30">
        <v>9067111065</v>
      </c>
      <c r="AJ736" s="102">
        <f>IFERROR(VLOOKUP($C736,'分類(コード表)'!$A$3:$B$38,2,FALSE)*1000000000,0)+IFERROR(VLOOKUP($D736,'分類(コード表)'!$C$3:$D$293,2,FALSE)*1000000,0)+IFERROR(VLOOKUP($E736,'分類(コード表)'!$E$3:$F$353,2,FALSE)*1000,0)+IFERROR(VLOOKUP($F736,'分類(コード表)'!$G$3:$H$255,2,FALSE),0)</f>
        <v>9067111065</v>
      </c>
    </row>
    <row r="737" spans="1:36" s="30" customFormat="1" ht="27" customHeight="1" x14ac:dyDescent="0.15">
      <c r="A737" s="32" t="s">
        <v>149</v>
      </c>
      <c r="B737" s="33">
        <v>733</v>
      </c>
      <c r="C737" s="34" t="s">
        <v>425</v>
      </c>
      <c r="D737" s="34" t="s">
        <v>427</v>
      </c>
      <c r="E737" s="34" t="s">
        <v>427</v>
      </c>
      <c r="F737" s="34" t="s">
        <v>121</v>
      </c>
      <c r="G737" s="34" t="s">
        <v>25574</v>
      </c>
      <c r="H737" s="34" t="s">
        <v>2090</v>
      </c>
      <c r="I737" s="33">
        <v>57400</v>
      </c>
      <c r="J737" s="33">
        <v>145040</v>
      </c>
      <c r="K737" s="33" t="s">
        <v>2642</v>
      </c>
      <c r="L737" s="37">
        <f t="shared" si="120"/>
        <v>0.60424710424710426</v>
      </c>
      <c r="M737" s="33"/>
      <c r="N737" s="33" t="s">
        <v>24776</v>
      </c>
      <c r="O737" s="33"/>
      <c r="P737" s="153" t="s">
        <v>7947</v>
      </c>
      <c r="Q737" s="33" t="s">
        <v>578</v>
      </c>
      <c r="R737" s="33"/>
      <c r="S737" s="33"/>
      <c r="T737" s="33" t="s">
        <v>2744</v>
      </c>
      <c r="U737" s="97" t="s">
        <v>2954</v>
      </c>
      <c r="V737" s="97" t="s">
        <v>2953</v>
      </c>
      <c r="W737" s="97" t="s">
        <v>2954</v>
      </c>
      <c r="X737" s="97" t="s">
        <v>2954</v>
      </c>
      <c r="Y737" s="97" t="s">
        <v>2954</v>
      </c>
      <c r="Z737" s="97" t="s">
        <v>2953</v>
      </c>
      <c r="AA737" s="97" t="s">
        <v>2954</v>
      </c>
      <c r="AB737" s="126" t="s">
        <v>25575</v>
      </c>
      <c r="AC737" s="29"/>
      <c r="AD737" s="29"/>
      <c r="AE737" s="29"/>
      <c r="AF737" s="137" t="s">
        <v>7947</v>
      </c>
      <c r="AG737" s="30">
        <f t="shared" si="121"/>
        <v>2</v>
      </c>
      <c r="AH737" s="31" t="str">
        <f t="shared" si="122"/>
        <v>KT-090061</v>
      </c>
      <c r="AI737" s="30">
        <v>9067111065</v>
      </c>
      <c r="AJ737" s="102">
        <f>IFERROR(VLOOKUP($C737,'分類(コード表)'!$A$3:$B$38,2,FALSE)*1000000000,0)+IFERROR(VLOOKUP($D737,'分類(コード表)'!$C$3:$D$293,2,FALSE)*1000000,0)+IFERROR(VLOOKUP($E737,'分類(コード表)'!$E$3:$F$353,2,FALSE)*1000,0)+IFERROR(VLOOKUP($F737,'分類(コード表)'!$G$3:$H$255,2,FALSE),0)</f>
        <v>9067111065</v>
      </c>
    </row>
    <row r="738" spans="1:36" s="30" customFormat="1" ht="27" customHeight="1" x14ac:dyDescent="0.15">
      <c r="A738" s="32" t="s">
        <v>149</v>
      </c>
      <c r="B738" s="33">
        <v>734</v>
      </c>
      <c r="C738" s="34" t="s">
        <v>425</v>
      </c>
      <c r="D738" s="34" t="s">
        <v>427</v>
      </c>
      <c r="E738" s="34" t="s">
        <v>427</v>
      </c>
      <c r="F738" s="34" t="s">
        <v>121</v>
      </c>
      <c r="G738" s="34" t="s">
        <v>25576</v>
      </c>
      <c r="H738" s="34" t="s">
        <v>2101</v>
      </c>
      <c r="I738" s="33">
        <v>179522</v>
      </c>
      <c r="J738" s="33">
        <v>164462</v>
      </c>
      <c r="K738" s="33" t="s">
        <v>2448</v>
      </c>
      <c r="L738" s="37">
        <f t="shared" si="120"/>
        <v>-9.1571305225523147E-2</v>
      </c>
      <c r="M738" s="33"/>
      <c r="N738" s="33" t="s">
        <v>24776</v>
      </c>
      <c r="O738" s="33"/>
      <c r="P738" s="153" t="s">
        <v>23942</v>
      </c>
      <c r="Q738" s="33"/>
      <c r="R738" s="33"/>
      <c r="S738" s="33"/>
      <c r="T738" s="33" t="s">
        <v>2744</v>
      </c>
      <c r="U738" s="97" t="s">
        <v>2953</v>
      </c>
      <c r="V738" s="97" t="s">
        <v>2954</v>
      </c>
      <c r="W738" s="97" t="s">
        <v>2953</v>
      </c>
      <c r="X738" s="97" t="s">
        <v>2953</v>
      </c>
      <c r="Y738" s="97" t="s">
        <v>2954</v>
      </c>
      <c r="Z738" s="97" t="s">
        <v>2954</v>
      </c>
      <c r="AA738" s="97" t="s">
        <v>2953</v>
      </c>
      <c r="AB738" s="126" t="s">
        <v>25577</v>
      </c>
      <c r="AC738" s="29"/>
      <c r="AD738" s="29"/>
      <c r="AE738" s="29"/>
      <c r="AF738" s="137" t="s">
        <v>3319</v>
      </c>
      <c r="AG738" s="30">
        <f t="shared" si="121"/>
        <v>2</v>
      </c>
      <c r="AH738" s="31" t="str">
        <f t="shared" si="122"/>
        <v>KT-100013</v>
      </c>
      <c r="AI738" s="30">
        <v>9067111065</v>
      </c>
      <c r="AJ738" s="102">
        <f>IFERROR(VLOOKUP($C738,'分類(コード表)'!$A$3:$B$38,2,FALSE)*1000000000,0)+IFERROR(VLOOKUP($D738,'分類(コード表)'!$C$3:$D$293,2,FALSE)*1000000,0)+IFERROR(VLOOKUP($E738,'分類(コード表)'!$E$3:$F$353,2,FALSE)*1000,0)+IFERROR(VLOOKUP($F738,'分類(コード表)'!$G$3:$H$255,2,FALSE),0)</f>
        <v>9067111065</v>
      </c>
    </row>
    <row r="739" spans="1:36" s="30" customFormat="1" ht="27" customHeight="1" x14ac:dyDescent="0.15">
      <c r="A739" s="32" t="s">
        <v>149</v>
      </c>
      <c r="B739" s="33">
        <v>735</v>
      </c>
      <c r="C739" s="34" t="s">
        <v>425</v>
      </c>
      <c r="D739" s="34" t="s">
        <v>427</v>
      </c>
      <c r="E739" s="33" t="s">
        <v>427</v>
      </c>
      <c r="F739" s="34" t="s">
        <v>121</v>
      </c>
      <c r="G739" s="34" t="s">
        <v>860</v>
      </c>
      <c r="H739" s="36" t="s">
        <v>2163</v>
      </c>
      <c r="I739" s="33">
        <v>40400</v>
      </c>
      <c r="J739" s="33">
        <v>147118</v>
      </c>
      <c r="K739" s="33" t="s">
        <v>2486</v>
      </c>
      <c r="L739" s="37">
        <f t="shared" si="120"/>
        <v>0.72539050286164852</v>
      </c>
      <c r="M739" s="33"/>
      <c r="N739" s="33" t="s">
        <v>24776</v>
      </c>
      <c r="O739" s="33"/>
      <c r="P739" s="153" t="s">
        <v>1429</v>
      </c>
      <c r="Q739" s="33" t="s">
        <v>578</v>
      </c>
      <c r="R739" s="33"/>
      <c r="S739" s="33"/>
      <c r="T739" s="33" t="s">
        <v>2744</v>
      </c>
      <c r="U739" s="33" t="s">
        <v>2954</v>
      </c>
      <c r="V739" s="33" t="s">
        <v>2954</v>
      </c>
      <c r="W739" s="33" t="s">
        <v>2953</v>
      </c>
      <c r="X739" s="33" t="s">
        <v>2953</v>
      </c>
      <c r="Y739" s="33" t="s">
        <v>2954</v>
      </c>
      <c r="Z739" s="33" t="s">
        <v>2953</v>
      </c>
      <c r="AA739" s="33" t="s">
        <v>2954</v>
      </c>
      <c r="AB739" s="39" t="s">
        <v>25578</v>
      </c>
      <c r="AC739" s="29"/>
      <c r="AD739" s="29"/>
      <c r="AE739" s="29"/>
      <c r="AF739" s="137" t="s">
        <v>1429</v>
      </c>
      <c r="AG739" s="30">
        <f t="shared" si="121"/>
        <v>2</v>
      </c>
      <c r="AH739" s="31" t="str">
        <f t="shared" si="122"/>
        <v>KT-120018</v>
      </c>
      <c r="AI739" s="30">
        <v>9067111065</v>
      </c>
      <c r="AJ739" s="102">
        <f>IFERROR(VLOOKUP($C739,'分類(コード表)'!$A$3:$B$38,2,FALSE)*1000000000,0)+IFERROR(VLOOKUP($D739,'分類(コード表)'!$C$3:$D$293,2,FALSE)*1000000,0)+IFERROR(VLOOKUP($E739,'分類(コード表)'!$E$3:$F$353,2,FALSE)*1000,0)+IFERROR(VLOOKUP($F739,'分類(コード表)'!$G$3:$H$255,2,FALSE),0)</f>
        <v>9067111065</v>
      </c>
    </row>
    <row r="740" spans="1:36" s="30" customFormat="1" ht="27" customHeight="1" x14ac:dyDescent="0.15">
      <c r="A740" s="32" t="s">
        <v>149</v>
      </c>
      <c r="B740" s="33">
        <v>736</v>
      </c>
      <c r="C740" s="34" t="s">
        <v>425</v>
      </c>
      <c r="D740" s="34" t="s">
        <v>427</v>
      </c>
      <c r="E740" s="33" t="s">
        <v>427</v>
      </c>
      <c r="F740" s="34" t="s">
        <v>121</v>
      </c>
      <c r="G740" s="34" t="s">
        <v>876</v>
      </c>
      <c r="H740" s="36" t="s">
        <v>2179</v>
      </c>
      <c r="I740" s="33">
        <v>211004.36</v>
      </c>
      <c r="J740" s="33">
        <v>185864.36</v>
      </c>
      <c r="K740" s="33" t="s">
        <v>2449</v>
      </c>
      <c r="L740" s="37">
        <f t="shared" si="120"/>
        <v>-0.13525992826166355</v>
      </c>
      <c r="M740" s="33"/>
      <c r="N740" s="33" t="s">
        <v>24776</v>
      </c>
      <c r="O740" s="33"/>
      <c r="P740" s="153" t="s">
        <v>1444</v>
      </c>
      <c r="Q740" s="33"/>
      <c r="R740" s="33"/>
      <c r="S740" s="33"/>
      <c r="T740" s="33" t="s">
        <v>2744</v>
      </c>
      <c r="U740" s="33" t="s">
        <v>2956</v>
      </c>
      <c r="V740" s="33" t="s">
        <v>2953</v>
      </c>
      <c r="W740" s="33" t="s">
        <v>2954</v>
      </c>
      <c r="X740" s="33" t="s">
        <v>2953</v>
      </c>
      <c r="Y740" s="33" t="s">
        <v>2954</v>
      </c>
      <c r="Z740" s="33" t="s">
        <v>2954</v>
      </c>
      <c r="AA740" s="33" t="s">
        <v>2953</v>
      </c>
      <c r="AB740" s="39" t="s">
        <v>25579</v>
      </c>
      <c r="AC740" s="29"/>
      <c r="AD740" s="29"/>
      <c r="AE740" s="29"/>
      <c r="AF740" s="137" t="s">
        <v>1444</v>
      </c>
      <c r="AG740" s="30">
        <f t="shared" si="121"/>
        <v>2</v>
      </c>
      <c r="AH740" s="31" t="str">
        <f t="shared" si="122"/>
        <v>KT-120064</v>
      </c>
      <c r="AI740" s="30">
        <v>9067111065</v>
      </c>
      <c r="AJ740" s="102">
        <f>IFERROR(VLOOKUP($C740,'分類(コード表)'!$A$3:$B$38,2,FALSE)*1000000000,0)+IFERROR(VLOOKUP($D740,'分類(コード表)'!$C$3:$D$293,2,FALSE)*1000000,0)+IFERROR(VLOOKUP($E740,'分類(コード表)'!$E$3:$F$353,2,FALSE)*1000,0)+IFERROR(VLOOKUP($F740,'分類(コード表)'!$G$3:$H$255,2,FALSE),0)</f>
        <v>9067111065</v>
      </c>
    </row>
    <row r="741" spans="1:36" s="30" customFormat="1" ht="27" customHeight="1" x14ac:dyDescent="0.15">
      <c r="A741" s="32" t="s">
        <v>149</v>
      </c>
      <c r="B741" s="33">
        <v>737</v>
      </c>
      <c r="C741" s="34" t="s">
        <v>425</v>
      </c>
      <c r="D741" s="34" t="s">
        <v>427</v>
      </c>
      <c r="E741" s="33" t="s">
        <v>427</v>
      </c>
      <c r="F741" s="34" t="s">
        <v>121</v>
      </c>
      <c r="G741" s="34" t="s">
        <v>896</v>
      </c>
      <c r="H741" s="36" t="s">
        <v>2199</v>
      </c>
      <c r="I741" s="33">
        <v>116500</v>
      </c>
      <c r="J741" s="33">
        <v>206000</v>
      </c>
      <c r="K741" s="33" t="s">
        <v>2682</v>
      </c>
      <c r="L741" s="37">
        <f t="shared" si="120"/>
        <v>0.43446601941747576</v>
      </c>
      <c r="M741" s="33"/>
      <c r="N741" s="33" t="s">
        <v>24776</v>
      </c>
      <c r="O741" s="33"/>
      <c r="P741" s="153" t="s">
        <v>1462</v>
      </c>
      <c r="Q741" s="33"/>
      <c r="R741" s="33"/>
      <c r="S741" s="33"/>
      <c r="T741" s="33" t="s">
        <v>2744</v>
      </c>
      <c r="U741" s="33" t="s">
        <v>2953</v>
      </c>
      <c r="V741" s="33" t="s">
        <v>2953</v>
      </c>
      <c r="W741" s="33" t="s">
        <v>2954</v>
      </c>
      <c r="X741" s="33" t="s">
        <v>2953</v>
      </c>
      <c r="Y741" s="33" t="s">
        <v>2954</v>
      </c>
      <c r="Z741" s="33" t="s">
        <v>2954</v>
      </c>
      <c r="AA741" s="33" t="s">
        <v>2953</v>
      </c>
      <c r="AB741" s="39" t="s">
        <v>25580</v>
      </c>
      <c r="AC741" s="29"/>
      <c r="AD741" s="29"/>
      <c r="AE741" s="29"/>
      <c r="AF741" s="137" t="s">
        <v>1462</v>
      </c>
      <c r="AG741" s="30">
        <f t="shared" si="121"/>
        <v>2</v>
      </c>
      <c r="AH741" s="31" t="str">
        <f t="shared" si="122"/>
        <v>KT-120124</v>
      </c>
      <c r="AI741" s="30">
        <v>9067111065</v>
      </c>
      <c r="AJ741" s="102">
        <f>IFERROR(VLOOKUP($C741,'分類(コード表)'!$A$3:$B$38,2,FALSE)*1000000000,0)+IFERROR(VLOOKUP($D741,'分類(コード表)'!$C$3:$D$293,2,FALSE)*1000000,0)+IFERROR(VLOOKUP($E741,'分類(コード表)'!$E$3:$F$353,2,FALSE)*1000,0)+IFERROR(VLOOKUP($F741,'分類(コード表)'!$G$3:$H$255,2,FALSE),0)</f>
        <v>9067111065</v>
      </c>
    </row>
    <row r="742" spans="1:36" s="30" customFormat="1" ht="27" customHeight="1" x14ac:dyDescent="0.15">
      <c r="A742" s="32" t="s">
        <v>149</v>
      </c>
      <c r="B742" s="33">
        <v>738</v>
      </c>
      <c r="C742" s="34" t="s">
        <v>425</v>
      </c>
      <c r="D742" s="34" t="s">
        <v>427</v>
      </c>
      <c r="E742" s="33" t="s">
        <v>427</v>
      </c>
      <c r="F742" s="34" t="s">
        <v>121</v>
      </c>
      <c r="G742" s="34" t="s">
        <v>920</v>
      </c>
      <c r="H742" s="36" t="s">
        <v>2225</v>
      </c>
      <c r="I742" s="33">
        <v>135540</v>
      </c>
      <c r="J742" s="33">
        <v>105918.39999999999</v>
      </c>
      <c r="K742" s="33" t="s">
        <v>2461</v>
      </c>
      <c r="L742" s="37">
        <f t="shared" si="120"/>
        <v>-0.27966434538286089</v>
      </c>
      <c r="M742" s="33"/>
      <c r="N742" s="33" t="s">
        <v>24776</v>
      </c>
      <c r="O742" s="33"/>
      <c r="P742" s="153" t="s">
        <v>1484</v>
      </c>
      <c r="Q742" s="33" t="s">
        <v>578</v>
      </c>
      <c r="R742" s="33"/>
      <c r="S742" s="33"/>
      <c r="T742" s="33" t="s">
        <v>2744</v>
      </c>
      <c r="U742" s="33" t="s">
        <v>2953</v>
      </c>
      <c r="V742" s="33" t="s">
        <v>2954</v>
      </c>
      <c r="W742" s="33" t="s">
        <v>2954</v>
      </c>
      <c r="X742" s="33" t="s">
        <v>2953</v>
      </c>
      <c r="Y742" s="33" t="s">
        <v>2954</v>
      </c>
      <c r="Z742" s="33" t="s">
        <v>2954</v>
      </c>
      <c r="AA742" s="33" t="s">
        <v>2954</v>
      </c>
      <c r="AB742" s="39" t="s">
        <v>25581</v>
      </c>
      <c r="AC742" s="29"/>
      <c r="AD742" s="29"/>
      <c r="AE742" s="29"/>
      <c r="AF742" s="137" t="s">
        <v>1484</v>
      </c>
      <c r="AG742" s="30">
        <f t="shared" si="121"/>
        <v>2</v>
      </c>
      <c r="AH742" s="31" t="str">
        <f t="shared" si="122"/>
        <v>KT-130071</v>
      </c>
      <c r="AI742" s="30">
        <v>9067111065</v>
      </c>
      <c r="AJ742" s="102">
        <f>IFERROR(VLOOKUP($C742,'分類(コード表)'!$A$3:$B$38,2,FALSE)*1000000000,0)+IFERROR(VLOOKUP($D742,'分類(コード表)'!$C$3:$D$293,2,FALSE)*1000000,0)+IFERROR(VLOOKUP($E742,'分類(コード表)'!$E$3:$F$353,2,FALSE)*1000,0)+IFERROR(VLOOKUP($F742,'分類(コード表)'!$G$3:$H$255,2,FALSE),0)</f>
        <v>9067111065</v>
      </c>
    </row>
    <row r="743" spans="1:36" s="30" customFormat="1" ht="27" customHeight="1" x14ac:dyDescent="0.15">
      <c r="A743" s="32" t="s">
        <v>149</v>
      </c>
      <c r="B743" s="33">
        <v>739</v>
      </c>
      <c r="C743" s="34" t="s">
        <v>425</v>
      </c>
      <c r="D743" s="34" t="s">
        <v>427</v>
      </c>
      <c r="E743" s="33" t="s">
        <v>427</v>
      </c>
      <c r="F743" s="34" t="s">
        <v>121</v>
      </c>
      <c r="G743" s="34" t="s">
        <v>2422</v>
      </c>
      <c r="H743" s="36" t="s">
        <v>2430</v>
      </c>
      <c r="I743" s="33">
        <v>7639.4</v>
      </c>
      <c r="J743" s="33">
        <v>6610.5</v>
      </c>
      <c r="K743" s="33" t="s">
        <v>2455</v>
      </c>
      <c r="L743" s="37">
        <f t="shared" si="120"/>
        <v>-0.15564632024809</v>
      </c>
      <c r="M743" s="33"/>
      <c r="N743" s="33" t="s">
        <v>24776</v>
      </c>
      <c r="O743" s="33"/>
      <c r="P743" s="153" t="s">
        <v>3130</v>
      </c>
      <c r="Q743" s="33"/>
      <c r="R743" s="33"/>
      <c r="S743" s="33"/>
      <c r="T743" s="33" t="s">
        <v>2744</v>
      </c>
      <c r="U743" s="33" t="s">
        <v>2953</v>
      </c>
      <c r="V743" s="33" t="s">
        <v>2953</v>
      </c>
      <c r="W743" s="33" t="s">
        <v>2955</v>
      </c>
      <c r="X743" s="33" t="s">
        <v>2954</v>
      </c>
      <c r="Y743" s="33" t="s">
        <v>2953</v>
      </c>
      <c r="Z743" s="33" t="s">
        <v>2954</v>
      </c>
      <c r="AA743" s="33" t="s">
        <v>2953</v>
      </c>
      <c r="AB743" s="39" t="s">
        <v>25582</v>
      </c>
      <c r="AC743" s="29"/>
      <c r="AD743" s="29"/>
      <c r="AE743" s="29"/>
      <c r="AF743" s="137" t="s">
        <v>3130</v>
      </c>
      <c r="AG743" s="30">
        <f t="shared" si="121"/>
        <v>2</v>
      </c>
      <c r="AH743" s="31" t="str">
        <f t="shared" si="122"/>
        <v>KT-150024</v>
      </c>
      <c r="AI743" s="30">
        <v>9067111065</v>
      </c>
      <c r="AJ743" s="102">
        <f>IFERROR(VLOOKUP($C743,'分類(コード表)'!$A$3:$B$38,2,FALSE)*1000000000,0)+IFERROR(VLOOKUP($D743,'分類(コード表)'!$C$3:$D$293,2,FALSE)*1000000,0)+IFERROR(VLOOKUP($E743,'分類(コード表)'!$E$3:$F$353,2,FALSE)*1000,0)+IFERROR(VLOOKUP($F743,'分類(コード表)'!$G$3:$H$255,2,FALSE),0)</f>
        <v>9067111065</v>
      </c>
    </row>
    <row r="744" spans="1:36" s="30" customFormat="1" ht="27" customHeight="1" x14ac:dyDescent="0.15">
      <c r="A744" s="32" t="s">
        <v>149</v>
      </c>
      <c r="B744" s="33">
        <v>740</v>
      </c>
      <c r="C744" s="34" t="s">
        <v>425</v>
      </c>
      <c r="D744" s="34" t="s">
        <v>427</v>
      </c>
      <c r="E744" s="34" t="s">
        <v>427</v>
      </c>
      <c r="F744" s="34" t="s">
        <v>121</v>
      </c>
      <c r="G744" s="34" t="s">
        <v>1017</v>
      </c>
      <c r="H744" s="34" t="s">
        <v>2350</v>
      </c>
      <c r="I744" s="33">
        <v>48816510</v>
      </c>
      <c r="J744" s="33">
        <v>48928400</v>
      </c>
      <c r="K744" s="33" t="s">
        <v>2725</v>
      </c>
      <c r="L744" s="37">
        <f t="shared" si="120"/>
        <v>2.2868109318923135E-3</v>
      </c>
      <c r="M744" s="33"/>
      <c r="N744" s="33" t="s">
        <v>24776</v>
      </c>
      <c r="O744" s="33"/>
      <c r="P744" s="153" t="s">
        <v>36522</v>
      </c>
      <c r="Q744" s="33" t="s">
        <v>578</v>
      </c>
      <c r="R744" s="33"/>
      <c r="S744" s="33"/>
      <c r="T744" s="33" t="s">
        <v>2744</v>
      </c>
      <c r="U744" s="97" t="s">
        <v>2953</v>
      </c>
      <c r="V744" s="97" t="s">
        <v>2954</v>
      </c>
      <c r="W744" s="97" t="s">
        <v>2954</v>
      </c>
      <c r="X744" s="97" t="s">
        <v>2954</v>
      </c>
      <c r="Y744" s="97" t="s">
        <v>2954</v>
      </c>
      <c r="Z744" s="97" t="s">
        <v>2953</v>
      </c>
      <c r="AA744" s="97" t="s">
        <v>2954</v>
      </c>
      <c r="AB744" s="126" t="s">
        <v>25583</v>
      </c>
      <c r="AC744" s="29"/>
      <c r="AD744" s="29"/>
      <c r="AE744" s="29"/>
      <c r="AF744" s="137" t="s">
        <v>1580</v>
      </c>
      <c r="AG744" s="30">
        <f t="shared" si="121"/>
        <v>2</v>
      </c>
      <c r="AH744" s="31" t="str">
        <f t="shared" si="122"/>
        <v>SK-110018</v>
      </c>
      <c r="AI744" s="30">
        <v>9067111065</v>
      </c>
      <c r="AJ744" s="102">
        <f>IFERROR(VLOOKUP($C744,'分類(コード表)'!$A$3:$B$38,2,FALSE)*1000000000,0)+IFERROR(VLOOKUP($D744,'分類(コード表)'!$C$3:$D$293,2,FALSE)*1000000,0)+IFERROR(VLOOKUP($E744,'分類(コード表)'!$E$3:$F$353,2,FALSE)*1000,0)+IFERROR(VLOOKUP($F744,'分類(コード表)'!$G$3:$H$255,2,FALSE),0)</f>
        <v>9067111065</v>
      </c>
    </row>
    <row r="745" spans="1:36" s="30" customFormat="1" ht="27" customHeight="1" x14ac:dyDescent="0.15">
      <c r="A745" s="32" t="s">
        <v>149</v>
      </c>
      <c r="B745" s="33">
        <v>741</v>
      </c>
      <c r="C745" s="34" t="s">
        <v>425</v>
      </c>
      <c r="D745" s="34" t="s">
        <v>427</v>
      </c>
      <c r="E745" s="34" t="s">
        <v>427</v>
      </c>
      <c r="F745" s="34" t="s">
        <v>121</v>
      </c>
      <c r="G745" s="34" t="s">
        <v>25584</v>
      </c>
      <c r="H745" s="34" t="s">
        <v>2378</v>
      </c>
      <c r="I745" s="33">
        <v>2335</v>
      </c>
      <c r="J745" s="33">
        <v>2430</v>
      </c>
      <c r="K745" s="33" t="s">
        <v>2553</v>
      </c>
      <c r="L745" s="37">
        <f t="shared" si="120"/>
        <v>3.9094650205761305E-2</v>
      </c>
      <c r="M745" s="33"/>
      <c r="N745" s="33" t="s">
        <v>24776</v>
      </c>
      <c r="O745" s="33"/>
      <c r="P745" s="153" t="s">
        <v>24423</v>
      </c>
      <c r="Q745" s="33"/>
      <c r="R745" s="33"/>
      <c r="S745" s="33"/>
      <c r="T745" s="33" t="s">
        <v>2744</v>
      </c>
      <c r="U745" s="97" t="s">
        <v>2953</v>
      </c>
      <c r="V745" s="97" t="s">
        <v>2953</v>
      </c>
      <c r="W745" s="97" t="s">
        <v>2954</v>
      </c>
      <c r="X745" s="97" t="s">
        <v>2953</v>
      </c>
      <c r="Y745" s="97" t="s">
        <v>2953</v>
      </c>
      <c r="Z745" s="97" t="s">
        <v>2953</v>
      </c>
      <c r="AA745" s="97" t="s">
        <v>2953</v>
      </c>
      <c r="AB745" s="126" t="s">
        <v>25585</v>
      </c>
      <c r="AC745" s="29"/>
      <c r="AD745" s="29"/>
      <c r="AE745" s="29"/>
      <c r="AF745" s="137" t="s">
        <v>1595</v>
      </c>
      <c r="AG745" s="30">
        <f t="shared" si="121"/>
        <v>2</v>
      </c>
      <c r="AH745" s="31" t="str">
        <f t="shared" si="122"/>
        <v>TH-100018</v>
      </c>
      <c r="AI745" s="30">
        <v>9067111065</v>
      </c>
      <c r="AJ745" s="102">
        <f>IFERROR(VLOOKUP($C745,'分類(コード表)'!$A$3:$B$38,2,FALSE)*1000000000,0)+IFERROR(VLOOKUP($D745,'分類(コード表)'!$C$3:$D$293,2,FALSE)*1000000,0)+IFERROR(VLOOKUP($E745,'分類(コード表)'!$E$3:$F$353,2,FALSE)*1000,0)+IFERROR(VLOOKUP($F745,'分類(コード表)'!$G$3:$H$255,2,FALSE),0)</f>
        <v>9067111065</v>
      </c>
    </row>
    <row r="746" spans="1:36" s="30" customFormat="1" ht="27" customHeight="1" x14ac:dyDescent="0.15">
      <c r="A746" s="32" t="s">
        <v>149</v>
      </c>
      <c r="B746" s="33">
        <v>742</v>
      </c>
      <c r="C746" s="34" t="s">
        <v>425</v>
      </c>
      <c r="D746" s="34" t="s">
        <v>427</v>
      </c>
      <c r="E746" s="33" t="s">
        <v>427</v>
      </c>
      <c r="F746" s="34" t="s">
        <v>121</v>
      </c>
      <c r="G746" s="34" t="s">
        <v>1061</v>
      </c>
      <c r="H746" s="36" t="s">
        <v>2411</v>
      </c>
      <c r="I746" s="33">
        <v>4950455.5999999996</v>
      </c>
      <c r="J746" s="33">
        <v>4993126</v>
      </c>
      <c r="K746" s="33" t="s">
        <v>2642</v>
      </c>
      <c r="L746" s="37">
        <f t="shared" si="120"/>
        <v>8.5458288054417464E-3</v>
      </c>
      <c r="M746" s="33"/>
      <c r="N746" s="33" t="s">
        <v>24776</v>
      </c>
      <c r="O746" s="33"/>
      <c r="P746" s="153" t="s">
        <v>1624</v>
      </c>
      <c r="Q746" s="33"/>
      <c r="R746" s="33"/>
      <c r="S746" s="33"/>
      <c r="T746" s="33" t="s">
        <v>2744</v>
      </c>
      <c r="U746" s="33" t="s">
        <v>2953</v>
      </c>
      <c r="V746" s="33" t="s">
        <v>2954</v>
      </c>
      <c r="W746" s="33" t="s">
        <v>2953</v>
      </c>
      <c r="X746" s="33" t="s">
        <v>2953</v>
      </c>
      <c r="Y746" s="33" t="s">
        <v>2954</v>
      </c>
      <c r="Z746" s="33" t="s">
        <v>2954</v>
      </c>
      <c r="AA746" s="33" t="s">
        <v>2953</v>
      </c>
      <c r="AB746" s="39" t="s">
        <v>25586</v>
      </c>
      <c r="AC746" s="29"/>
      <c r="AD746" s="29"/>
      <c r="AE746" s="29"/>
      <c r="AF746" s="137" t="s">
        <v>1624</v>
      </c>
      <c r="AG746" s="30">
        <f t="shared" si="121"/>
        <v>2</v>
      </c>
      <c r="AH746" s="31" t="str">
        <f t="shared" si="122"/>
        <v>TH-140008</v>
      </c>
      <c r="AI746" s="30">
        <v>9067111065</v>
      </c>
      <c r="AJ746" s="102">
        <f>IFERROR(VLOOKUP($C746,'分類(コード表)'!$A$3:$B$38,2,FALSE)*1000000000,0)+IFERROR(VLOOKUP($D746,'分類(コード表)'!$C$3:$D$293,2,FALSE)*1000000,0)+IFERROR(VLOOKUP($E746,'分類(コード表)'!$E$3:$F$353,2,FALSE)*1000,0)+IFERROR(VLOOKUP($F746,'分類(コード表)'!$G$3:$H$255,2,FALSE),0)</f>
        <v>9067111065</v>
      </c>
    </row>
    <row r="747" spans="1:36" s="30" customFormat="1" ht="27" customHeight="1" x14ac:dyDescent="0.15">
      <c r="A747" s="32" t="s">
        <v>149</v>
      </c>
      <c r="B747" s="33">
        <v>743</v>
      </c>
      <c r="C747" s="34" t="s">
        <v>425</v>
      </c>
      <c r="D747" s="34" t="s">
        <v>427</v>
      </c>
      <c r="E747" s="35" t="s">
        <v>427</v>
      </c>
      <c r="F747" s="34" t="s">
        <v>121</v>
      </c>
      <c r="G747" s="34" t="s">
        <v>18420</v>
      </c>
      <c r="H747" s="36" t="s">
        <v>18421</v>
      </c>
      <c r="I747" s="33">
        <v>2742000</v>
      </c>
      <c r="J747" s="33">
        <v>2752000</v>
      </c>
      <c r="K747" s="33" t="s">
        <v>22061</v>
      </c>
      <c r="L747" s="37">
        <f t="shared" si="120"/>
        <v>3.6337209302325091E-3</v>
      </c>
      <c r="M747" s="33"/>
      <c r="N747" s="33"/>
      <c r="O747" s="33"/>
      <c r="P747" s="153" t="s">
        <v>2993</v>
      </c>
      <c r="Q747" s="33" t="s">
        <v>503</v>
      </c>
      <c r="R747" s="33"/>
      <c r="S747" s="33"/>
      <c r="T747" s="33" t="s">
        <v>2744</v>
      </c>
      <c r="U747" s="33" t="s">
        <v>2953</v>
      </c>
      <c r="V747" s="33" t="s">
        <v>2954</v>
      </c>
      <c r="W747" s="33" t="s">
        <v>2953</v>
      </c>
      <c r="X747" s="33" t="s">
        <v>2953</v>
      </c>
      <c r="Y747" s="33" t="s">
        <v>2953</v>
      </c>
      <c r="Z747" s="33" t="s">
        <v>2954</v>
      </c>
      <c r="AA747" s="33" t="s">
        <v>2953</v>
      </c>
      <c r="AB747" s="39" t="s">
        <v>25587</v>
      </c>
      <c r="AC747" s="29"/>
      <c r="AD747" s="29"/>
      <c r="AE747" s="29"/>
      <c r="AF747" s="137" t="s">
        <v>2993</v>
      </c>
      <c r="AG747" s="30">
        <f t="shared" si="121"/>
        <v>2</v>
      </c>
      <c r="AH747" s="31" t="str">
        <f t="shared" si="122"/>
        <v>KT-180007</v>
      </c>
      <c r="AI747" s="30">
        <v>9067111065</v>
      </c>
      <c r="AJ747" s="102">
        <f>IFERROR(VLOOKUP($C747,'分類(コード表)'!$A$3:$B$38,2,FALSE)*1000000000,0)+IFERROR(VLOOKUP($D747,'分類(コード表)'!$C$3:$D$293,2,FALSE)*1000000,0)+IFERROR(VLOOKUP($E747,'分類(コード表)'!$E$3:$F$353,2,FALSE)*1000,0)+IFERROR(VLOOKUP($F747,'分類(コード表)'!$G$3:$H$255,2,FALSE),0)</f>
        <v>9067111065</v>
      </c>
    </row>
    <row r="748" spans="1:36" s="30" customFormat="1" ht="27" customHeight="1" x14ac:dyDescent="0.15">
      <c r="A748" s="32" t="s">
        <v>149</v>
      </c>
      <c r="B748" s="33">
        <v>744</v>
      </c>
      <c r="C748" s="34" t="s">
        <v>425</v>
      </c>
      <c r="D748" s="34" t="s">
        <v>427</v>
      </c>
      <c r="E748" s="35" t="s">
        <v>427</v>
      </c>
      <c r="F748" s="34" t="s">
        <v>121</v>
      </c>
      <c r="G748" s="34" t="s">
        <v>17985</v>
      </c>
      <c r="H748" s="36" t="s">
        <v>17986</v>
      </c>
      <c r="I748" s="33">
        <v>200.8</v>
      </c>
      <c r="J748" s="33">
        <v>456.9</v>
      </c>
      <c r="K748" s="33" t="s">
        <v>22099</v>
      </c>
      <c r="L748" s="37">
        <f t="shared" si="120"/>
        <v>0.56051652440358934</v>
      </c>
      <c r="M748" s="33"/>
      <c r="N748" s="33"/>
      <c r="O748" s="33"/>
      <c r="P748" s="153" t="s">
        <v>3072</v>
      </c>
      <c r="Q748" s="33" t="s">
        <v>578</v>
      </c>
      <c r="R748" s="33"/>
      <c r="S748" s="33"/>
      <c r="T748" s="33" t="s">
        <v>2744</v>
      </c>
      <c r="U748" s="33" t="s">
        <v>2954</v>
      </c>
      <c r="V748" s="33" t="s">
        <v>2953</v>
      </c>
      <c r="W748" s="33" t="s">
        <v>2954</v>
      </c>
      <c r="X748" s="33" t="s">
        <v>2954</v>
      </c>
      <c r="Y748" s="33" t="s">
        <v>2953</v>
      </c>
      <c r="Z748" s="33" t="s">
        <v>2954</v>
      </c>
      <c r="AA748" s="33" t="s">
        <v>2954</v>
      </c>
      <c r="AB748" s="39" t="s">
        <v>25588</v>
      </c>
      <c r="AC748" s="29"/>
      <c r="AD748" s="29"/>
      <c r="AE748" s="29"/>
      <c r="AF748" s="137" t="s">
        <v>3072</v>
      </c>
      <c r="AG748" s="30">
        <f t="shared" si="121"/>
        <v>2</v>
      </c>
      <c r="AH748" s="31" t="str">
        <f t="shared" si="122"/>
        <v>KT-160038</v>
      </c>
      <c r="AI748" s="30">
        <v>9067111065</v>
      </c>
      <c r="AJ748" s="102">
        <f>IFERROR(VLOOKUP($C748,'分類(コード表)'!$A$3:$B$38,2,FALSE)*1000000000,0)+IFERROR(VLOOKUP($D748,'分類(コード表)'!$C$3:$D$293,2,FALSE)*1000000,0)+IFERROR(VLOOKUP($E748,'分類(コード表)'!$E$3:$F$353,2,FALSE)*1000,0)+IFERROR(VLOOKUP($F748,'分類(コード表)'!$G$3:$H$255,2,FALSE),0)</f>
        <v>9067111065</v>
      </c>
    </row>
    <row r="749" spans="1:36" s="30" customFormat="1" ht="27" customHeight="1" x14ac:dyDescent="0.15">
      <c r="A749" s="32" t="s">
        <v>149</v>
      </c>
      <c r="B749" s="33">
        <v>745</v>
      </c>
      <c r="C749" s="34" t="s">
        <v>425</v>
      </c>
      <c r="D749" s="34" t="s">
        <v>427</v>
      </c>
      <c r="E749" s="40" t="s">
        <v>427</v>
      </c>
      <c r="F749" s="34" t="s">
        <v>121</v>
      </c>
      <c r="G749" s="34" t="s">
        <v>17902</v>
      </c>
      <c r="H749" s="36" t="s">
        <v>17903</v>
      </c>
      <c r="I749" s="33">
        <v>286</v>
      </c>
      <c r="J749" s="33">
        <v>320</v>
      </c>
      <c r="K749" s="33" t="s">
        <v>22113</v>
      </c>
      <c r="L749" s="37">
        <f t="shared" si="120"/>
        <v>0.10624999999999996</v>
      </c>
      <c r="M749" s="33"/>
      <c r="N749" s="33"/>
      <c r="O749" s="33"/>
      <c r="P749" s="153" t="s">
        <v>3095</v>
      </c>
      <c r="Q749" s="33" t="s">
        <v>578</v>
      </c>
      <c r="R749" s="33"/>
      <c r="S749" s="33"/>
      <c r="T749" s="33" t="s">
        <v>2744</v>
      </c>
      <c r="U749" s="33" t="s">
        <v>2954</v>
      </c>
      <c r="V749" s="33" t="s">
        <v>2953</v>
      </c>
      <c r="W749" s="33" t="s">
        <v>2954</v>
      </c>
      <c r="X749" s="33" t="s">
        <v>2954</v>
      </c>
      <c r="Y749" s="33" t="s">
        <v>2953</v>
      </c>
      <c r="Z749" s="33" t="s">
        <v>2954</v>
      </c>
      <c r="AA749" s="33" t="s">
        <v>2954</v>
      </c>
      <c r="AB749" s="39" t="s">
        <v>25589</v>
      </c>
      <c r="AC749" s="29"/>
      <c r="AD749" s="29"/>
      <c r="AE749" s="29"/>
      <c r="AF749" s="137" t="s">
        <v>3095</v>
      </c>
      <c r="AG749" s="30">
        <f t="shared" si="121"/>
        <v>2</v>
      </c>
      <c r="AH749" s="31" t="str">
        <f t="shared" si="122"/>
        <v>KT-150116</v>
      </c>
      <c r="AI749" s="30">
        <v>9067111065</v>
      </c>
      <c r="AJ749" s="102">
        <f>IFERROR(VLOOKUP($C749,'分類(コード表)'!$A$3:$B$38,2,FALSE)*1000000000,0)+IFERROR(VLOOKUP($D749,'分類(コード表)'!$C$3:$D$293,2,FALSE)*1000000,0)+IFERROR(VLOOKUP($E749,'分類(コード表)'!$E$3:$F$353,2,FALSE)*1000,0)+IFERROR(VLOOKUP($F749,'分類(コード表)'!$G$3:$H$255,2,FALSE),0)</f>
        <v>9067111065</v>
      </c>
    </row>
    <row r="750" spans="1:36" s="30" customFormat="1" ht="27" customHeight="1" x14ac:dyDescent="0.15">
      <c r="A750" s="32" t="s">
        <v>149</v>
      </c>
      <c r="B750" s="33">
        <v>746</v>
      </c>
      <c r="C750" s="34" t="s">
        <v>425</v>
      </c>
      <c r="D750" s="34" t="s">
        <v>427</v>
      </c>
      <c r="E750" s="34" t="s">
        <v>427</v>
      </c>
      <c r="F750" s="34" t="s">
        <v>121</v>
      </c>
      <c r="G750" s="34" t="s">
        <v>15700</v>
      </c>
      <c r="H750" s="34" t="s">
        <v>15701</v>
      </c>
      <c r="I750" s="33">
        <v>1243690</v>
      </c>
      <c r="J750" s="33">
        <v>1553688</v>
      </c>
      <c r="K750" s="33" t="s">
        <v>22146</v>
      </c>
      <c r="L750" s="37">
        <f t="shared" si="120"/>
        <v>0.1995239713507474</v>
      </c>
      <c r="M750" s="33"/>
      <c r="N750" s="33"/>
      <c r="O750" s="33"/>
      <c r="P750" s="153" t="s">
        <v>22551</v>
      </c>
      <c r="Q750" s="33" t="s">
        <v>503</v>
      </c>
      <c r="R750" s="33"/>
      <c r="S750" s="33"/>
      <c r="T750" s="33" t="s">
        <v>22393</v>
      </c>
      <c r="U750" s="97" t="s">
        <v>571</v>
      </c>
      <c r="V750" s="97" t="s">
        <v>571</v>
      </c>
      <c r="W750" s="97" t="s">
        <v>571</v>
      </c>
      <c r="X750" s="97" t="s">
        <v>571</v>
      </c>
      <c r="Y750" s="97" t="s">
        <v>571</v>
      </c>
      <c r="Z750" s="97" t="s">
        <v>571</v>
      </c>
      <c r="AA750" s="97" t="s">
        <v>571</v>
      </c>
      <c r="AB750" s="126" t="s">
        <v>25590</v>
      </c>
      <c r="AC750" s="29"/>
      <c r="AD750" s="29"/>
      <c r="AE750" s="29"/>
      <c r="AF750" s="137" t="s">
        <v>3167</v>
      </c>
      <c r="AG750" s="30">
        <f t="shared" si="121"/>
        <v>2</v>
      </c>
      <c r="AH750" s="31" t="str">
        <f t="shared" si="122"/>
        <v>KK-140014</v>
      </c>
      <c r="AI750" s="30">
        <v>9067111065</v>
      </c>
      <c r="AJ750" s="102">
        <f>IFERROR(VLOOKUP($C750,'分類(コード表)'!$A$3:$B$38,2,FALSE)*1000000000,0)+IFERROR(VLOOKUP($D750,'分類(コード表)'!$C$3:$D$293,2,FALSE)*1000000,0)+IFERROR(VLOOKUP($E750,'分類(コード表)'!$E$3:$F$353,2,FALSE)*1000,0)+IFERROR(VLOOKUP($F750,'分類(コード表)'!$G$3:$H$255,2,FALSE),0)</f>
        <v>9067111065</v>
      </c>
    </row>
    <row r="751" spans="1:36" s="30" customFormat="1" ht="27" customHeight="1" x14ac:dyDescent="0.15">
      <c r="A751" s="32" t="s">
        <v>149</v>
      </c>
      <c r="B751" s="33">
        <v>747</v>
      </c>
      <c r="C751" s="34" t="s">
        <v>425</v>
      </c>
      <c r="D751" s="34" t="s">
        <v>427</v>
      </c>
      <c r="E751" s="34" t="s">
        <v>427</v>
      </c>
      <c r="F751" s="34" t="s">
        <v>121</v>
      </c>
      <c r="G751" s="34" t="s">
        <v>23285</v>
      </c>
      <c r="H751" s="34" t="s">
        <v>18517</v>
      </c>
      <c r="I751" s="33">
        <v>412300</v>
      </c>
      <c r="J751" s="33">
        <v>176000</v>
      </c>
      <c r="K751" s="33" t="s">
        <v>18774</v>
      </c>
      <c r="L751" s="37">
        <f t="shared" si="120"/>
        <v>-1.3426136363636365</v>
      </c>
      <c r="M751" s="33"/>
      <c r="N751" s="33" t="s">
        <v>24776</v>
      </c>
      <c r="O751" s="33"/>
      <c r="P751" s="153" t="s">
        <v>26516</v>
      </c>
      <c r="Q751" s="33"/>
      <c r="R751" s="33"/>
      <c r="S751" s="33"/>
      <c r="T751" s="33" t="s">
        <v>381</v>
      </c>
      <c r="U751" s="97" t="s">
        <v>26701</v>
      </c>
      <c r="V751" s="97" t="s">
        <v>26701</v>
      </c>
      <c r="W751" s="97" t="s">
        <v>26702</v>
      </c>
      <c r="X751" s="97" t="s">
        <v>26701</v>
      </c>
      <c r="Y751" s="97" t="s">
        <v>26701</v>
      </c>
      <c r="Z751" s="97" t="s">
        <v>26701</v>
      </c>
      <c r="AA751" s="97" t="s">
        <v>26701</v>
      </c>
      <c r="AB751" s="126" t="s">
        <v>26761</v>
      </c>
      <c r="AC751" s="29"/>
      <c r="AD751" s="29"/>
      <c r="AE751" s="29"/>
      <c r="AF751" s="137" t="s">
        <v>26516</v>
      </c>
      <c r="AG751" s="30">
        <f t="shared" ref="AG751:AG752" si="125">LEN(LEFT(AF751,FIND("-",AF751)-1))</f>
        <v>2</v>
      </c>
      <c r="AH751" s="31" t="str">
        <f t="shared" ref="AH751:AH752" si="126">LEFT(AF751,FIND("-",AF751)+6)</f>
        <v>QS-200025</v>
      </c>
      <c r="AJ751" s="102"/>
    </row>
    <row r="752" spans="1:36" s="30" customFormat="1" ht="27" customHeight="1" x14ac:dyDescent="0.15">
      <c r="A752" s="32" t="s">
        <v>149</v>
      </c>
      <c r="B752" s="33">
        <v>748</v>
      </c>
      <c r="C752" s="34" t="s">
        <v>425</v>
      </c>
      <c r="D752" s="34" t="s">
        <v>427</v>
      </c>
      <c r="E752" s="34" t="s">
        <v>427</v>
      </c>
      <c r="F752" s="34" t="s">
        <v>121</v>
      </c>
      <c r="G752" s="34" t="s">
        <v>14311</v>
      </c>
      <c r="H752" s="34" t="s">
        <v>14312</v>
      </c>
      <c r="I752" s="33">
        <v>158315</v>
      </c>
      <c r="J752" s="33">
        <v>182065</v>
      </c>
      <c r="K752" s="33" t="s">
        <v>18774</v>
      </c>
      <c r="L752" s="37">
        <f t="shared" si="120"/>
        <v>0.13044791695273661</v>
      </c>
      <c r="M752" s="33"/>
      <c r="N752" s="33" t="s">
        <v>24776</v>
      </c>
      <c r="O752" s="33"/>
      <c r="P752" s="153" t="s">
        <v>26606</v>
      </c>
      <c r="Q752" s="33"/>
      <c r="R752" s="33"/>
      <c r="S752" s="33"/>
      <c r="T752" s="33" t="s">
        <v>381</v>
      </c>
      <c r="U752" s="97" t="s">
        <v>26702</v>
      </c>
      <c r="V752" s="97" t="s">
        <v>26701</v>
      </c>
      <c r="W752" s="97" t="s">
        <v>571</v>
      </c>
      <c r="X752" s="97" t="s">
        <v>571</v>
      </c>
      <c r="Y752" s="97" t="s">
        <v>26701</v>
      </c>
      <c r="Z752" s="97" t="s">
        <v>26701</v>
      </c>
      <c r="AA752" s="97" t="s">
        <v>26701</v>
      </c>
      <c r="AB752" s="126" t="s">
        <v>26762</v>
      </c>
      <c r="AC752" s="29"/>
      <c r="AD752" s="29"/>
      <c r="AE752" s="29"/>
      <c r="AF752" s="137" t="s">
        <v>26606</v>
      </c>
      <c r="AG752" s="30">
        <f t="shared" si="125"/>
        <v>2</v>
      </c>
      <c r="AH752" s="31" t="str">
        <f t="shared" si="126"/>
        <v>HK-160019</v>
      </c>
      <c r="AJ752" s="102"/>
    </row>
    <row r="753" spans="1:36" s="30" customFormat="1" ht="27" customHeight="1" x14ac:dyDescent="0.15">
      <c r="A753" s="32" t="s">
        <v>149</v>
      </c>
      <c r="B753" s="33">
        <v>749</v>
      </c>
      <c r="C753" s="34" t="s">
        <v>425</v>
      </c>
      <c r="D753" s="34" t="s">
        <v>427</v>
      </c>
      <c r="E753" s="34" t="s">
        <v>123</v>
      </c>
      <c r="F753" s="34" t="s">
        <v>121</v>
      </c>
      <c r="G753" s="34" t="s">
        <v>25591</v>
      </c>
      <c r="H753" s="34" t="s">
        <v>1698</v>
      </c>
      <c r="I753" s="33">
        <v>2321000</v>
      </c>
      <c r="J753" s="33">
        <v>915500</v>
      </c>
      <c r="K753" s="33" t="s">
        <v>2469</v>
      </c>
      <c r="L753" s="37">
        <f t="shared" si="120"/>
        <v>-1.5352266521026761</v>
      </c>
      <c r="M753" s="33"/>
      <c r="N753" s="33" t="s">
        <v>24776</v>
      </c>
      <c r="O753" s="33"/>
      <c r="P753" s="153" t="s">
        <v>23618</v>
      </c>
      <c r="Q753" s="33"/>
      <c r="R753" s="33"/>
      <c r="S753" s="33"/>
      <c r="T753" s="33" t="s">
        <v>2744</v>
      </c>
      <c r="U753" s="97" t="s">
        <v>2956</v>
      </c>
      <c r="V753" s="97" t="s">
        <v>2956</v>
      </c>
      <c r="W753" s="97" t="s">
        <v>2954</v>
      </c>
      <c r="X753" s="97" t="s">
        <v>2953</v>
      </c>
      <c r="Y753" s="97" t="s">
        <v>2953</v>
      </c>
      <c r="Z753" s="97" t="s">
        <v>2953</v>
      </c>
      <c r="AA753" s="97" t="s">
        <v>2953</v>
      </c>
      <c r="AB753" s="126" t="s">
        <v>25592</v>
      </c>
      <c r="AC753" s="29"/>
      <c r="AD753" s="29"/>
      <c r="AE753" s="29"/>
      <c r="AF753" s="137" t="s">
        <v>1096</v>
      </c>
      <c r="AG753" s="30">
        <f t="shared" si="121"/>
        <v>2</v>
      </c>
      <c r="AH753" s="31" t="str">
        <f t="shared" si="122"/>
        <v>CB-100063</v>
      </c>
      <c r="AI753" s="30">
        <v>9067113065</v>
      </c>
      <c r="AJ753" s="102">
        <f>IFERROR(VLOOKUP($C753,'分類(コード表)'!$A$3:$B$38,2,FALSE)*1000000000,0)+IFERROR(VLOOKUP($D753,'分類(コード表)'!$C$3:$D$293,2,FALSE)*1000000,0)+IFERROR(VLOOKUP($E753,'分類(コード表)'!$E$3:$F$353,2,FALSE)*1000,0)+IFERROR(VLOOKUP($F753,'分類(コード表)'!$G$3:$H$255,2,FALSE),0)</f>
        <v>9067113065</v>
      </c>
    </row>
    <row r="754" spans="1:36" s="30" customFormat="1" ht="27" customHeight="1" x14ac:dyDescent="0.15">
      <c r="A754" s="32" t="s">
        <v>149</v>
      </c>
      <c r="B754" s="33">
        <v>750</v>
      </c>
      <c r="C754" s="34" t="s">
        <v>425</v>
      </c>
      <c r="D754" s="34" t="s">
        <v>427</v>
      </c>
      <c r="E754" s="35" t="s">
        <v>123</v>
      </c>
      <c r="F754" s="34" t="s">
        <v>121</v>
      </c>
      <c r="G754" s="34" t="s">
        <v>25593</v>
      </c>
      <c r="H754" s="36" t="s">
        <v>1766</v>
      </c>
      <c r="I754" s="33">
        <v>173724</v>
      </c>
      <c r="J754" s="33">
        <v>169811</v>
      </c>
      <c r="K754" s="33" t="s">
        <v>2449</v>
      </c>
      <c r="L754" s="37">
        <f t="shared" si="120"/>
        <v>-2.3043265748390773E-2</v>
      </c>
      <c r="M754" s="33"/>
      <c r="N754" s="33" t="s">
        <v>24776</v>
      </c>
      <c r="O754" s="33"/>
      <c r="P754" s="153" t="s">
        <v>23648</v>
      </c>
      <c r="Q754" s="38"/>
      <c r="R754" s="33"/>
      <c r="S754" s="33"/>
      <c r="T754" s="33" t="s">
        <v>2744</v>
      </c>
      <c r="U754" s="33" t="s">
        <v>2953</v>
      </c>
      <c r="V754" s="33" t="s">
        <v>2953</v>
      </c>
      <c r="W754" s="33" t="s">
        <v>2954</v>
      </c>
      <c r="X754" s="33" t="s">
        <v>2954</v>
      </c>
      <c r="Y754" s="33" t="s">
        <v>2954</v>
      </c>
      <c r="Z754" s="33" t="s">
        <v>2954</v>
      </c>
      <c r="AA754" s="33" t="s">
        <v>2953</v>
      </c>
      <c r="AB754" s="39" t="s">
        <v>25594</v>
      </c>
      <c r="AC754" s="29"/>
      <c r="AD754" s="29"/>
      <c r="AE754" s="29"/>
      <c r="AF754" s="137" t="s">
        <v>1140</v>
      </c>
      <c r="AG754" s="30">
        <f t="shared" si="121"/>
        <v>2</v>
      </c>
      <c r="AH754" s="31" t="str">
        <f t="shared" si="122"/>
        <v>CG-100014</v>
      </c>
      <c r="AI754" s="30">
        <v>9067113065</v>
      </c>
      <c r="AJ754" s="102">
        <f>IFERROR(VLOOKUP($C754,'分類(コード表)'!$A$3:$B$38,2,FALSE)*1000000000,0)+IFERROR(VLOOKUP($D754,'分類(コード表)'!$C$3:$D$293,2,FALSE)*1000000,0)+IFERROR(VLOOKUP($E754,'分類(コード表)'!$E$3:$F$353,2,FALSE)*1000,0)+IFERROR(VLOOKUP($F754,'分類(コード表)'!$G$3:$H$255,2,FALSE),0)</f>
        <v>9067113065</v>
      </c>
    </row>
    <row r="755" spans="1:36" s="30" customFormat="1" ht="27" customHeight="1" x14ac:dyDescent="0.15">
      <c r="A755" s="32" t="s">
        <v>149</v>
      </c>
      <c r="B755" s="33">
        <v>751</v>
      </c>
      <c r="C755" s="34" t="s">
        <v>425</v>
      </c>
      <c r="D755" s="34" t="s">
        <v>427</v>
      </c>
      <c r="E755" s="34" t="s">
        <v>123</v>
      </c>
      <c r="F755" s="34" t="s">
        <v>121</v>
      </c>
      <c r="G755" s="34" t="s">
        <v>25595</v>
      </c>
      <c r="H755" s="34" t="s">
        <v>1954</v>
      </c>
      <c r="I755" s="33">
        <v>187.5</v>
      </c>
      <c r="J755" s="33">
        <v>504</v>
      </c>
      <c r="K755" s="33" t="s">
        <v>2590</v>
      </c>
      <c r="L755" s="37">
        <f t="shared" si="120"/>
        <v>0.62797619047619047</v>
      </c>
      <c r="M755" s="33"/>
      <c r="N755" s="33" t="s">
        <v>24776</v>
      </c>
      <c r="O755" s="33"/>
      <c r="P755" s="153" t="s">
        <v>6170</v>
      </c>
      <c r="Q755" s="33"/>
      <c r="R755" s="33"/>
      <c r="S755" s="33"/>
      <c r="T755" s="33" t="s">
        <v>2744</v>
      </c>
      <c r="U755" s="97" t="s">
        <v>2953</v>
      </c>
      <c r="V755" s="97" t="s">
        <v>2953</v>
      </c>
      <c r="W755" s="97" t="s">
        <v>2953</v>
      </c>
      <c r="X755" s="97" t="s">
        <v>2954</v>
      </c>
      <c r="Y755" s="97" t="s">
        <v>2953</v>
      </c>
      <c r="Z755" s="97" t="s">
        <v>2954</v>
      </c>
      <c r="AA755" s="97" t="s">
        <v>2953</v>
      </c>
      <c r="AB755" s="126" t="s">
        <v>25596</v>
      </c>
      <c r="AC755" s="29"/>
      <c r="AD755" s="29"/>
      <c r="AE755" s="29"/>
      <c r="AF755" s="137" t="s">
        <v>6170</v>
      </c>
      <c r="AG755" s="30">
        <f t="shared" si="121"/>
        <v>2</v>
      </c>
      <c r="AH755" s="31" t="str">
        <f t="shared" si="122"/>
        <v>KK-080024</v>
      </c>
      <c r="AI755" s="30">
        <v>9067113065</v>
      </c>
      <c r="AJ755" s="102">
        <f>IFERROR(VLOOKUP($C755,'分類(コード表)'!$A$3:$B$38,2,FALSE)*1000000000,0)+IFERROR(VLOOKUP($D755,'分類(コード表)'!$C$3:$D$293,2,FALSE)*1000000,0)+IFERROR(VLOOKUP($E755,'分類(コード表)'!$E$3:$F$353,2,FALSE)*1000,0)+IFERROR(VLOOKUP($F755,'分類(コード表)'!$G$3:$H$255,2,FALSE),0)</f>
        <v>9067113065</v>
      </c>
    </row>
    <row r="756" spans="1:36" s="30" customFormat="1" ht="27" customHeight="1" x14ac:dyDescent="0.15">
      <c r="A756" s="32" t="s">
        <v>149</v>
      </c>
      <c r="B756" s="33">
        <v>752</v>
      </c>
      <c r="C756" s="34" t="s">
        <v>425</v>
      </c>
      <c r="D756" s="34" t="s">
        <v>427</v>
      </c>
      <c r="E756" s="34" t="s">
        <v>123</v>
      </c>
      <c r="F756" s="34" t="s">
        <v>121</v>
      </c>
      <c r="G756" s="34" t="s">
        <v>901</v>
      </c>
      <c r="H756" s="36" t="s">
        <v>2204</v>
      </c>
      <c r="I756" s="33">
        <v>4590207.5999999996</v>
      </c>
      <c r="J756" s="33">
        <v>2591168.6</v>
      </c>
      <c r="K756" s="33" t="s">
        <v>2683</v>
      </c>
      <c r="L756" s="37">
        <f t="shared" si="120"/>
        <v>-0.77148163959689819</v>
      </c>
      <c r="M756" s="33"/>
      <c r="N756" s="33" t="s">
        <v>24776</v>
      </c>
      <c r="O756" s="33"/>
      <c r="P756" s="153" t="s">
        <v>1465</v>
      </c>
      <c r="Q756" s="33"/>
      <c r="R756" s="33"/>
      <c r="S756" s="33" t="s">
        <v>381</v>
      </c>
      <c r="T756" s="33" t="s">
        <v>2744</v>
      </c>
      <c r="U756" s="33" t="s">
        <v>2956</v>
      </c>
      <c r="V756" s="33" t="s">
        <v>2953</v>
      </c>
      <c r="W756" s="33" t="s">
        <v>2954</v>
      </c>
      <c r="X756" s="33" t="s">
        <v>2953</v>
      </c>
      <c r="Y756" s="33" t="s">
        <v>2953</v>
      </c>
      <c r="Z756" s="33" t="s">
        <v>2953</v>
      </c>
      <c r="AA756" s="33" t="s">
        <v>2953</v>
      </c>
      <c r="AB756" s="39" t="s">
        <v>25597</v>
      </c>
      <c r="AC756" s="29"/>
      <c r="AD756" s="29"/>
      <c r="AE756" s="29"/>
      <c r="AF756" s="137" t="s">
        <v>1465</v>
      </c>
      <c r="AG756" s="30">
        <f t="shared" si="121"/>
        <v>2</v>
      </c>
      <c r="AH756" s="31" t="str">
        <f t="shared" si="122"/>
        <v>KT-130010</v>
      </c>
      <c r="AI756" s="30">
        <v>9067113065</v>
      </c>
      <c r="AJ756" s="102">
        <f>IFERROR(VLOOKUP($C756,'分類(コード表)'!$A$3:$B$38,2,FALSE)*1000000000,0)+IFERROR(VLOOKUP($D756,'分類(コード表)'!$C$3:$D$293,2,FALSE)*1000000,0)+IFERROR(VLOOKUP($E756,'分類(コード表)'!$E$3:$F$353,2,FALSE)*1000,0)+IFERROR(VLOOKUP($F756,'分類(コード表)'!$G$3:$H$255,2,FALSE),0)</f>
        <v>9067113065</v>
      </c>
    </row>
    <row r="757" spans="1:36" s="30" customFormat="1" ht="27" customHeight="1" x14ac:dyDescent="0.15">
      <c r="A757" s="32" t="s">
        <v>149</v>
      </c>
      <c r="B757" s="33">
        <v>753</v>
      </c>
      <c r="C757" s="34" t="s">
        <v>425</v>
      </c>
      <c r="D757" s="34" t="s">
        <v>427</v>
      </c>
      <c r="E757" s="34" t="s">
        <v>123</v>
      </c>
      <c r="F757" s="34" t="s">
        <v>121</v>
      </c>
      <c r="G757" s="34" t="s">
        <v>17575</v>
      </c>
      <c r="H757" s="34" t="s">
        <v>123</v>
      </c>
      <c r="I757" s="33">
        <v>5210837.5999999996</v>
      </c>
      <c r="J757" s="33">
        <v>5067000</v>
      </c>
      <c r="K757" s="33" t="s">
        <v>22089</v>
      </c>
      <c r="L757" s="37">
        <f t="shared" si="120"/>
        <v>-2.8387132425498285E-2</v>
      </c>
      <c r="M757" s="33"/>
      <c r="N757" s="33"/>
      <c r="O757" s="33"/>
      <c r="P757" s="153" t="s">
        <v>3230</v>
      </c>
      <c r="Q757" s="33" t="s">
        <v>503</v>
      </c>
      <c r="R757" s="33"/>
      <c r="S757" s="33"/>
      <c r="T757" s="33" t="s">
        <v>2744</v>
      </c>
      <c r="U757" s="97" t="s">
        <v>2956</v>
      </c>
      <c r="V757" s="97" t="s">
        <v>2953</v>
      </c>
      <c r="W757" s="97" t="s">
        <v>2954</v>
      </c>
      <c r="X757" s="97" t="s">
        <v>2953</v>
      </c>
      <c r="Y757" s="97" t="s">
        <v>2953</v>
      </c>
      <c r="Z757" s="97" t="s">
        <v>2953</v>
      </c>
      <c r="AA757" s="97" t="s">
        <v>2953</v>
      </c>
      <c r="AB757" s="126" t="s">
        <v>25598</v>
      </c>
      <c r="AC757" s="29"/>
      <c r="AD757" s="29"/>
      <c r="AE757" s="29"/>
      <c r="AF757" s="137" t="s">
        <v>3230</v>
      </c>
      <c r="AG757" s="30">
        <f t="shared" si="121"/>
        <v>2</v>
      </c>
      <c r="AH757" s="31" t="str">
        <f t="shared" si="122"/>
        <v>KT-130030</v>
      </c>
      <c r="AI757" s="30">
        <v>9067113065</v>
      </c>
      <c r="AJ757" s="102">
        <f>IFERROR(VLOOKUP($C757,'分類(コード表)'!$A$3:$B$38,2,FALSE)*1000000000,0)+IFERROR(VLOOKUP($D757,'分類(コード表)'!$C$3:$D$293,2,FALSE)*1000000,0)+IFERROR(VLOOKUP($E757,'分類(コード表)'!$E$3:$F$353,2,FALSE)*1000,0)+IFERROR(VLOOKUP($F757,'分類(コード表)'!$G$3:$H$255,2,FALSE),0)</f>
        <v>9067113065</v>
      </c>
    </row>
    <row r="758" spans="1:36" s="30" customFormat="1" ht="27" customHeight="1" x14ac:dyDescent="0.15">
      <c r="A758" s="32" t="s">
        <v>149</v>
      </c>
      <c r="B758" s="33">
        <v>754</v>
      </c>
      <c r="C758" s="34" t="s">
        <v>425</v>
      </c>
      <c r="D758" s="34" t="s">
        <v>427</v>
      </c>
      <c r="E758" s="34" t="s">
        <v>427</v>
      </c>
      <c r="F758" s="34" t="s">
        <v>121</v>
      </c>
      <c r="G758" s="34" t="s">
        <v>14838</v>
      </c>
      <c r="H758" s="34" t="s">
        <v>14839</v>
      </c>
      <c r="I758" s="33">
        <v>162500</v>
      </c>
      <c r="J758" s="33">
        <v>124000</v>
      </c>
      <c r="K758" s="33" t="s">
        <v>22085</v>
      </c>
      <c r="L758" s="37">
        <f t="shared" si="120"/>
        <v>-0.31048387096774199</v>
      </c>
      <c r="M758" s="33"/>
      <c r="N758" s="33"/>
      <c r="O758" s="33"/>
      <c r="P758" s="153" t="s">
        <v>22400</v>
      </c>
      <c r="Q758" s="33" t="s">
        <v>503</v>
      </c>
      <c r="R758" s="33" t="s">
        <v>503</v>
      </c>
      <c r="S758" s="33" t="s">
        <v>503</v>
      </c>
      <c r="T758" s="33" t="s">
        <v>381</v>
      </c>
      <c r="U758" s="97" t="s">
        <v>2953</v>
      </c>
      <c r="V758" s="97" t="s">
        <v>571</v>
      </c>
      <c r="W758" s="97" t="s">
        <v>571</v>
      </c>
      <c r="X758" s="97" t="s">
        <v>2954</v>
      </c>
      <c r="Y758" s="97" t="s">
        <v>2954</v>
      </c>
      <c r="Z758" s="97" t="s">
        <v>2954</v>
      </c>
      <c r="AA758" s="97" t="s">
        <v>2954</v>
      </c>
      <c r="AB758" s="126" t="s">
        <v>25599</v>
      </c>
      <c r="AC758" s="29"/>
      <c r="AD758" s="29"/>
      <c r="AE758" s="29"/>
      <c r="AF758" s="137" t="s">
        <v>22400</v>
      </c>
      <c r="AG758" s="30">
        <f t="shared" si="121"/>
        <v>2</v>
      </c>
      <c r="AH758" s="31" t="str">
        <f t="shared" si="122"/>
        <v>HR-190004</v>
      </c>
      <c r="AI758" s="30">
        <v>9067111065</v>
      </c>
      <c r="AJ758" s="102">
        <f>IFERROR(VLOOKUP($C758,'分類(コード表)'!$A$3:$B$38,2,FALSE)*1000000000,0)+IFERROR(VLOOKUP($D758,'分類(コード表)'!$C$3:$D$293,2,FALSE)*1000000,0)+IFERROR(VLOOKUP($E758,'分類(コード表)'!$E$3:$F$353,2,FALSE)*1000,0)+IFERROR(VLOOKUP($F758,'分類(コード表)'!$G$3:$H$255,2,FALSE),0)</f>
        <v>9067111065</v>
      </c>
    </row>
    <row r="759" spans="1:36" s="30" customFormat="1" ht="27" customHeight="1" x14ac:dyDescent="0.15">
      <c r="A759" s="32" t="s">
        <v>149</v>
      </c>
      <c r="B759" s="33">
        <v>755</v>
      </c>
      <c r="C759" s="34" t="s">
        <v>425</v>
      </c>
      <c r="D759" s="34" t="s">
        <v>427</v>
      </c>
      <c r="E759" s="34" t="s">
        <v>427</v>
      </c>
      <c r="F759" s="34" t="s">
        <v>121</v>
      </c>
      <c r="G759" s="34" t="s">
        <v>14402</v>
      </c>
      <c r="H759" s="34" t="s">
        <v>14403</v>
      </c>
      <c r="I759" s="33">
        <v>701156</v>
      </c>
      <c r="J759" s="33">
        <v>707313</v>
      </c>
      <c r="K759" s="33" t="s">
        <v>22140</v>
      </c>
      <c r="L759" s="37">
        <f t="shared" si="120"/>
        <v>8.7047742654242644E-3</v>
      </c>
      <c r="M759" s="33"/>
      <c r="N759" s="33"/>
      <c r="O759" s="33"/>
      <c r="P759" s="153" t="s">
        <v>22410</v>
      </c>
      <c r="Q759" s="33" t="s">
        <v>503</v>
      </c>
      <c r="R759" s="33" t="s">
        <v>503</v>
      </c>
      <c r="S759" s="33" t="s">
        <v>503</v>
      </c>
      <c r="T759" s="33" t="s">
        <v>381</v>
      </c>
      <c r="U759" s="97" t="s">
        <v>2953</v>
      </c>
      <c r="V759" s="97" t="s">
        <v>2953</v>
      </c>
      <c r="W759" s="97" t="s">
        <v>2953</v>
      </c>
      <c r="X759" s="97" t="s">
        <v>2954</v>
      </c>
      <c r="Y759" s="97" t="s">
        <v>2953</v>
      </c>
      <c r="Z759" s="97" t="s">
        <v>2953</v>
      </c>
      <c r="AA759" s="97" t="s">
        <v>2953</v>
      </c>
      <c r="AB759" s="126" t="s">
        <v>25600</v>
      </c>
      <c r="AC759" s="29"/>
      <c r="AD759" s="29"/>
      <c r="AE759" s="29"/>
      <c r="AF759" s="137" t="s">
        <v>22410</v>
      </c>
      <c r="AG759" s="30">
        <f t="shared" si="121"/>
        <v>2</v>
      </c>
      <c r="AH759" s="31" t="str">
        <f t="shared" si="122"/>
        <v>HK-180024</v>
      </c>
      <c r="AI759" s="30">
        <v>9067111065</v>
      </c>
      <c r="AJ759" s="102">
        <f>IFERROR(VLOOKUP($C759,'分類(コード表)'!$A$3:$B$38,2,FALSE)*1000000000,0)+IFERROR(VLOOKUP($D759,'分類(コード表)'!$C$3:$D$293,2,FALSE)*1000000,0)+IFERROR(VLOOKUP($E759,'分類(コード表)'!$E$3:$F$353,2,FALSE)*1000,0)+IFERROR(VLOOKUP($F759,'分類(コード表)'!$G$3:$H$255,2,FALSE),0)</f>
        <v>9067111065</v>
      </c>
    </row>
    <row r="760" spans="1:36" s="30" customFormat="1" ht="27" customHeight="1" x14ac:dyDescent="0.15">
      <c r="A760" s="32" t="s">
        <v>149</v>
      </c>
      <c r="B760" s="33">
        <v>756</v>
      </c>
      <c r="C760" s="34" t="s">
        <v>425</v>
      </c>
      <c r="D760" s="34" t="s">
        <v>427</v>
      </c>
      <c r="E760" s="35" t="s">
        <v>427</v>
      </c>
      <c r="F760" s="34" t="s">
        <v>121</v>
      </c>
      <c r="G760" s="34" t="s">
        <v>18568</v>
      </c>
      <c r="H760" s="36" t="s">
        <v>18569</v>
      </c>
      <c r="I760" s="33">
        <v>3221386</v>
      </c>
      <c r="J760" s="33">
        <v>3210586</v>
      </c>
      <c r="K760" s="33" t="s">
        <v>24467</v>
      </c>
      <c r="L760" s="37">
        <f t="shared" si="120"/>
        <v>-3.363871891299608E-3</v>
      </c>
      <c r="M760" s="33"/>
      <c r="N760" s="33"/>
      <c r="O760" s="33"/>
      <c r="P760" s="153" t="s">
        <v>22413</v>
      </c>
      <c r="Q760" s="33" t="s">
        <v>578</v>
      </c>
      <c r="R760" s="33" t="s">
        <v>503</v>
      </c>
      <c r="S760" s="33" t="s">
        <v>503</v>
      </c>
      <c r="T760" s="33" t="s">
        <v>381</v>
      </c>
      <c r="U760" s="33" t="s">
        <v>2956</v>
      </c>
      <c r="V760" s="33" t="s">
        <v>571</v>
      </c>
      <c r="W760" s="33" t="s">
        <v>571</v>
      </c>
      <c r="X760" s="33" t="s">
        <v>2955</v>
      </c>
      <c r="Y760" s="33" t="s">
        <v>2954</v>
      </c>
      <c r="Z760" s="33" t="s">
        <v>571</v>
      </c>
      <c r="AA760" s="33" t="s">
        <v>2953</v>
      </c>
      <c r="AB760" s="39" t="s">
        <v>25601</v>
      </c>
      <c r="AC760" s="29"/>
      <c r="AD760" s="29"/>
      <c r="AE760" s="29"/>
      <c r="AF760" s="137" t="s">
        <v>22413</v>
      </c>
      <c r="AG760" s="30">
        <f t="shared" si="121"/>
        <v>2</v>
      </c>
      <c r="AH760" s="31" t="str">
        <f t="shared" si="122"/>
        <v>KT-180082</v>
      </c>
      <c r="AI760" s="30">
        <v>9067111065</v>
      </c>
      <c r="AJ760" s="102">
        <f>IFERROR(VLOOKUP($C760,'分類(コード表)'!$A$3:$B$38,2,FALSE)*1000000000,0)+IFERROR(VLOOKUP($D760,'分類(コード表)'!$C$3:$D$293,2,FALSE)*1000000,0)+IFERROR(VLOOKUP($E760,'分類(コード表)'!$E$3:$F$353,2,FALSE)*1000,0)+IFERROR(VLOOKUP($F760,'分類(コード表)'!$G$3:$H$255,2,FALSE),0)</f>
        <v>9067111065</v>
      </c>
    </row>
    <row r="761" spans="1:36" s="30" customFormat="1" ht="27" customHeight="1" x14ac:dyDescent="0.15">
      <c r="A761" s="32" t="s">
        <v>149</v>
      </c>
      <c r="B761" s="33">
        <v>757</v>
      </c>
      <c r="C761" s="34" t="s">
        <v>425</v>
      </c>
      <c r="D761" s="34" t="s">
        <v>427</v>
      </c>
      <c r="E761" s="35" t="s">
        <v>123</v>
      </c>
      <c r="F761" s="34" t="s">
        <v>121</v>
      </c>
      <c r="G761" s="34" t="s">
        <v>13812</v>
      </c>
      <c r="H761" s="36" t="s">
        <v>13813</v>
      </c>
      <c r="I761" s="33">
        <v>2162700</v>
      </c>
      <c r="J761" s="33">
        <v>2125700</v>
      </c>
      <c r="K761" s="33" t="s">
        <v>24500</v>
      </c>
      <c r="L761" s="37">
        <f t="shared" si="120"/>
        <v>-1.7406030954509211E-2</v>
      </c>
      <c r="M761" s="33"/>
      <c r="N761" s="33"/>
      <c r="O761" s="33"/>
      <c r="P761" s="153" t="s">
        <v>22523</v>
      </c>
      <c r="Q761" s="33" t="s">
        <v>503</v>
      </c>
      <c r="R761" s="33" t="s">
        <v>503</v>
      </c>
      <c r="S761" s="33" t="s">
        <v>503</v>
      </c>
      <c r="T761" s="33" t="s">
        <v>381</v>
      </c>
      <c r="U761" s="33" t="s">
        <v>2956</v>
      </c>
      <c r="V761" s="97" t="s">
        <v>2954</v>
      </c>
      <c r="W761" s="33" t="s">
        <v>2954</v>
      </c>
      <c r="X761" s="33" t="s">
        <v>2953</v>
      </c>
      <c r="Y761" s="33" t="s">
        <v>2954</v>
      </c>
      <c r="Z761" s="33" t="s">
        <v>2954</v>
      </c>
      <c r="AA761" s="97" t="s">
        <v>2953</v>
      </c>
      <c r="AB761" s="39" t="s">
        <v>25602</v>
      </c>
      <c r="AC761" s="29"/>
      <c r="AD761" s="29"/>
      <c r="AE761" s="29"/>
      <c r="AF761" s="137" t="s">
        <v>22523</v>
      </c>
      <c r="AG761" s="30">
        <f t="shared" si="121"/>
        <v>2</v>
      </c>
      <c r="AH761" s="31" t="str">
        <f t="shared" si="122"/>
        <v>CG-150008</v>
      </c>
      <c r="AI761" s="30">
        <v>9067113065</v>
      </c>
      <c r="AJ761" s="102">
        <f>IFERROR(VLOOKUP($C761,'分類(コード表)'!$A$3:$B$38,2,FALSE)*1000000000,0)+IFERROR(VLOOKUP($D761,'分類(コード表)'!$C$3:$D$293,2,FALSE)*1000000,0)+IFERROR(VLOOKUP($E761,'分類(コード表)'!$E$3:$F$353,2,FALSE)*1000,0)+IFERROR(VLOOKUP($F761,'分類(コード表)'!$G$3:$H$255,2,FALSE),0)</f>
        <v>9067113065</v>
      </c>
    </row>
    <row r="762" spans="1:36" s="30" customFormat="1" ht="27" customHeight="1" x14ac:dyDescent="0.15">
      <c r="A762" s="32" t="s">
        <v>149</v>
      </c>
      <c r="B762" s="33">
        <v>758</v>
      </c>
      <c r="C762" s="34" t="s">
        <v>425</v>
      </c>
      <c r="D762" s="34" t="s">
        <v>427</v>
      </c>
      <c r="E762" s="35" t="s">
        <v>427</v>
      </c>
      <c r="F762" s="34" t="s">
        <v>121</v>
      </c>
      <c r="G762" s="34" t="s">
        <v>17695</v>
      </c>
      <c r="H762" s="36" t="s">
        <v>17696</v>
      </c>
      <c r="I762" s="33">
        <v>29100</v>
      </c>
      <c r="J762" s="33">
        <v>57200</v>
      </c>
      <c r="K762" s="33" t="s">
        <v>18774</v>
      </c>
      <c r="L762" s="37">
        <f t="shared" si="120"/>
        <v>0.49125874125874125</v>
      </c>
      <c r="M762" s="33"/>
      <c r="N762" s="33"/>
      <c r="O762" s="33"/>
      <c r="P762" s="153" t="s">
        <v>22555</v>
      </c>
      <c r="Q762" s="33" t="s">
        <v>503</v>
      </c>
      <c r="R762" s="33" t="s">
        <v>503</v>
      </c>
      <c r="S762" s="33" t="s">
        <v>503</v>
      </c>
      <c r="T762" s="33" t="s">
        <v>381</v>
      </c>
      <c r="U762" s="33" t="s">
        <v>571</v>
      </c>
      <c r="V762" s="33" t="s">
        <v>571</v>
      </c>
      <c r="W762" s="33" t="s">
        <v>571</v>
      </c>
      <c r="X762" s="33" t="s">
        <v>571</v>
      </c>
      <c r="Y762" s="33" t="s">
        <v>571</v>
      </c>
      <c r="Z762" s="33" t="s">
        <v>571</v>
      </c>
      <c r="AA762" s="33" t="s">
        <v>571</v>
      </c>
      <c r="AB762" s="39" t="s">
        <v>25603</v>
      </c>
      <c r="AC762" s="29"/>
      <c r="AD762" s="29"/>
      <c r="AE762" s="29"/>
      <c r="AF762" s="137" t="s">
        <v>22555</v>
      </c>
      <c r="AG762" s="30">
        <f t="shared" si="121"/>
        <v>2</v>
      </c>
      <c r="AH762" s="31" t="str">
        <f t="shared" si="122"/>
        <v>KT-140053</v>
      </c>
      <c r="AI762" s="30">
        <v>9067111065</v>
      </c>
      <c r="AJ762" s="102">
        <f>IFERROR(VLOOKUP($C762,'分類(コード表)'!$A$3:$B$38,2,FALSE)*1000000000,0)+IFERROR(VLOOKUP($D762,'分類(コード表)'!$C$3:$D$293,2,FALSE)*1000000,0)+IFERROR(VLOOKUP($E762,'分類(コード表)'!$E$3:$F$353,2,FALSE)*1000,0)+IFERROR(VLOOKUP($F762,'分類(コード表)'!$G$3:$H$255,2,FALSE),0)</f>
        <v>9067111065</v>
      </c>
    </row>
    <row r="763" spans="1:36" s="30" customFormat="1" ht="27" customHeight="1" x14ac:dyDescent="0.15">
      <c r="A763" s="32" t="s">
        <v>149</v>
      </c>
      <c r="B763" s="33">
        <v>759</v>
      </c>
      <c r="C763" s="34" t="s">
        <v>425</v>
      </c>
      <c r="D763" s="34" t="s">
        <v>427</v>
      </c>
      <c r="E763" s="35" t="s">
        <v>427</v>
      </c>
      <c r="F763" s="34" t="s">
        <v>121</v>
      </c>
      <c r="G763" s="34" t="s">
        <v>18093</v>
      </c>
      <c r="H763" s="36" t="s">
        <v>18094</v>
      </c>
      <c r="I763" s="33">
        <v>2204880</v>
      </c>
      <c r="J763" s="33">
        <v>2024880</v>
      </c>
      <c r="K763" s="33" t="s">
        <v>22053</v>
      </c>
      <c r="L763" s="37">
        <f t="shared" si="120"/>
        <v>-8.8894156690766835E-2</v>
      </c>
      <c r="M763" s="33"/>
      <c r="N763" s="33" t="s">
        <v>24776</v>
      </c>
      <c r="O763" s="33"/>
      <c r="P763" s="153" t="s">
        <v>26902</v>
      </c>
      <c r="Q763" s="33"/>
      <c r="R763" s="33"/>
      <c r="S763" s="33"/>
      <c r="T763" s="33" t="s">
        <v>381</v>
      </c>
      <c r="U763" s="97" t="s">
        <v>37312</v>
      </c>
      <c r="V763" s="97" t="s">
        <v>37309</v>
      </c>
      <c r="W763" s="97" t="s">
        <v>37308</v>
      </c>
      <c r="X763" s="97" t="s">
        <v>37309</v>
      </c>
      <c r="Y763" s="97" t="s">
        <v>37309</v>
      </c>
      <c r="Z763" s="97" t="s">
        <v>37308</v>
      </c>
      <c r="AA763" s="97" t="s">
        <v>37309</v>
      </c>
      <c r="AB763" s="126" t="s">
        <v>37342</v>
      </c>
      <c r="AC763" s="29"/>
      <c r="AD763" s="29"/>
      <c r="AE763" s="29"/>
      <c r="AF763" s="137" t="s">
        <v>26902</v>
      </c>
      <c r="AG763" s="30">
        <f t="shared" ref="AG763" si="127">LEN(LEFT(AF763,FIND("-",AF763)-1))</f>
        <v>2</v>
      </c>
      <c r="AH763" s="31" t="str">
        <f t="shared" ref="AH763" si="128">LEFT(AF763,FIND("-",AF763)+6)</f>
        <v>KT-160100</v>
      </c>
      <c r="AJ763" s="102"/>
    </row>
    <row r="764" spans="1:36" s="30" customFormat="1" ht="27" customHeight="1" x14ac:dyDescent="0.15">
      <c r="A764" s="32" t="s">
        <v>149</v>
      </c>
      <c r="B764" s="33">
        <v>760</v>
      </c>
      <c r="C764" s="34" t="s">
        <v>425</v>
      </c>
      <c r="D764" s="34" t="s">
        <v>427</v>
      </c>
      <c r="E764" s="34" t="s">
        <v>427</v>
      </c>
      <c r="F764" s="34" t="s">
        <v>150</v>
      </c>
      <c r="G764" s="34" t="s">
        <v>15654</v>
      </c>
      <c r="H764" s="34" t="s">
        <v>15655</v>
      </c>
      <c r="I764" s="33">
        <v>20024</v>
      </c>
      <c r="J764" s="33">
        <v>8578</v>
      </c>
      <c r="K764" s="33" t="s">
        <v>22160</v>
      </c>
      <c r="L764" s="37">
        <f t="shared" si="120"/>
        <v>-1.3343436698531126</v>
      </c>
      <c r="M764" s="33"/>
      <c r="N764" s="33"/>
      <c r="O764" s="33"/>
      <c r="P764" s="153" t="s">
        <v>3220</v>
      </c>
      <c r="Q764" s="33" t="s">
        <v>503</v>
      </c>
      <c r="R764" s="33"/>
      <c r="S764" s="33"/>
      <c r="T764" s="33" t="s">
        <v>2744</v>
      </c>
      <c r="U764" s="97" t="s">
        <v>2953</v>
      </c>
      <c r="V764" s="97" t="s">
        <v>2954</v>
      </c>
      <c r="W764" s="97" t="s">
        <v>2954</v>
      </c>
      <c r="X764" s="97" t="s">
        <v>2954</v>
      </c>
      <c r="Y764" s="97" t="s">
        <v>2954</v>
      </c>
      <c r="Z764" s="97" t="s">
        <v>2954</v>
      </c>
      <c r="AA764" s="97" t="s">
        <v>2954</v>
      </c>
      <c r="AB764" s="126" t="s">
        <v>26477</v>
      </c>
      <c r="AC764" s="29"/>
      <c r="AD764" s="29"/>
      <c r="AE764" s="29"/>
      <c r="AF764" s="137" t="s">
        <v>3220</v>
      </c>
      <c r="AG764" s="30">
        <f t="shared" si="121"/>
        <v>2</v>
      </c>
      <c r="AH764" s="31" t="str">
        <f t="shared" si="122"/>
        <v>KK-130019</v>
      </c>
      <c r="AI764" s="30">
        <v>9067111253</v>
      </c>
      <c r="AJ764" s="102">
        <f>IFERROR(VLOOKUP($C764,'分類(コード表)'!$A$3:$B$38,2,FALSE)*1000000000,0)+IFERROR(VLOOKUP($D764,'分類(コード表)'!$C$3:$D$293,2,FALSE)*1000000,0)+IFERROR(VLOOKUP($E764,'分類(コード表)'!$E$3:$F$353,2,FALSE)*1000,0)+IFERROR(VLOOKUP($F764,'分類(コード表)'!$G$3:$H$255,2,FALSE),0)</f>
        <v>9067111253</v>
      </c>
    </row>
    <row r="765" spans="1:36" s="30" customFormat="1" ht="27" customHeight="1" x14ac:dyDescent="0.15">
      <c r="A765" s="32" t="s">
        <v>149</v>
      </c>
      <c r="B765" s="33">
        <v>761</v>
      </c>
      <c r="C765" s="34" t="s">
        <v>425</v>
      </c>
      <c r="D765" s="34" t="s">
        <v>427</v>
      </c>
      <c r="E765" s="34" t="s">
        <v>427</v>
      </c>
      <c r="F765" s="34" t="s">
        <v>150</v>
      </c>
      <c r="G765" s="34" t="s">
        <v>15709</v>
      </c>
      <c r="H765" s="34" t="s">
        <v>15710</v>
      </c>
      <c r="I765" s="33">
        <v>93754</v>
      </c>
      <c r="J765" s="33">
        <v>132680</v>
      </c>
      <c r="K765" s="33" t="s">
        <v>24510</v>
      </c>
      <c r="L765" s="37">
        <f t="shared" si="120"/>
        <v>0.29338257461561656</v>
      </c>
      <c r="M765" s="33"/>
      <c r="N765" s="33"/>
      <c r="O765" s="33"/>
      <c r="P765" s="153" t="s">
        <v>22548</v>
      </c>
      <c r="Q765" s="33" t="s">
        <v>578</v>
      </c>
      <c r="R765" s="33" t="s">
        <v>503</v>
      </c>
      <c r="S765" s="33" t="s">
        <v>503</v>
      </c>
      <c r="T765" s="33" t="s">
        <v>381</v>
      </c>
      <c r="U765" s="97" t="s">
        <v>2954</v>
      </c>
      <c r="V765" s="97" t="s">
        <v>2954</v>
      </c>
      <c r="W765" s="97" t="s">
        <v>2954</v>
      </c>
      <c r="X765" s="97" t="s">
        <v>2953</v>
      </c>
      <c r="Y765" s="97" t="s">
        <v>2954</v>
      </c>
      <c r="Z765" s="97" t="s">
        <v>2954</v>
      </c>
      <c r="AA765" s="97" t="s">
        <v>2954</v>
      </c>
      <c r="AB765" s="126" t="s">
        <v>25604</v>
      </c>
      <c r="AC765" s="29"/>
      <c r="AD765" s="29"/>
      <c r="AE765" s="29"/>
      <c r="AF765" s="137" t="s">
        <v>22548</v>
      </c>
      <c r="AG765" s="30">
        <f t="shared" si="121"/>
        <v>2</v>
      </c>
      <c r="AH765" s="31" t="str">
        <f t="shared" si="122"/>
        <v>KK-140021</v>
      </c>
      <c r="AI765" s="30">
        <v>9067111253</v>
      </c>
      <c r="AJ765" s="102">
        <f>IFERROR(VLOOKUP($C765,'分類(コード表)'!$A$3:$B$38,2,FALSE)*1000000000,0)+IFERROR(VLOOKUP($D765,'分類(コード表)'!$C$3:$D$293,2,FALSE)*1000000,0)+IFERROR(VLOOKUP($E765,'分類(コード表)'!$E$3:$F$353,2,FALSE)*1000,0)+IFERROR(VLOOKUP($F765,'分類(コード表)'!$G$3:$H$255,2,FALSE),0)</f>
        <v>9067111253</v>
      </c>
    </row>
    <row r="766" spans="1:36" s="30" customFormat="1" ht="27" customHeight="1" x14ac:dyDescent="0.15">
      <c r="A766" s="32" t="s">
        <v>149</v>
      </c>
      <c r="B766" s="33">
        <v>762</v>
      </c>
      <c r="C766" s="34" t="s">
        <v>425</v>
      </c>
      <c r="D766" s="34" t="s">
        <v>427</v>
      </c>
      <c r="E766" s="35" t="s">
        <v>150</v>
      </c>
      <c r="F766" s="33"/>
      <c r="G766" s="34" t="s">
        <v>25605</v>
      </c>
      <c r="H766" s="36" t="s">
        <v>1945</v>
      </c>
      <c r="I766" s="33">
        <v>67</v>
      </c>
      <c r="J766" s="33">
        <v>142.6</v>
      </c>
      <c r="K766" s="33" t="s">
        <v>2557</v>
      </c>
      <c r="L766" s="37">
        <f t="shared" si="120"/>
        <v>0.53015427769985979</v>
      </c>
      <c r="M766" s="33"/>
      <c r="N766" s="33" t="s">
        <v>24776</v>
      </c>
      <c r="O766" s="33"/>
      <c r="P766" s="153" t="s">
        <v>6148</v>
      </c>
      <c r="Q766" s="38"/>
      <c r="R766" s="33"/>
      <c r="S766" s="33"/>
      <c r="T766" s="33" t="s">
        <v>2744</v>
      </c>
      <c r="U766" s="33" t="s">
        <v>2954</v>
      </c>
      <c r="V766" s="33" t="s">
        <v>2953</v>
      </c>
      <c r="W766" s="33" t="s">
        <v>2953</v>
      </c>
      <c r="X766" s="33" t="s">
        <v>2953</v>
      </c>
      <c r="Y766" s="33" t="s">
        <v>2953</v>
      </c>
      <c r="Z766" s="33" t="s">
        <v>2954</v>
      </c>
      <c r="AA766" s="33" t="s">
        <v>2953</v>
      </c>
      <c r="AB766" s="39" t="s">
        <v>25606</v>
      </c>
      <c r="AC766" s="29"/>
      <c r="AD766" s="29"/>
      <c r="AE766" s="29"/>
      <c r="AF766" s="137" t="s">
        <v>6148</v>
      </c>
      <c r="AG766" s="30">
        <f t="shared" si="121"/>
        <v>2</v>
      </c>
      <c r="AH766" s="31" t="str">
        <f t="shared" si="122"/>
        <v>KK-080002</v>
      </c>
      <c r="AI766" s="30">
        <v>9067351000</v>
      </c>
      <c r="AJ766" s="102">
        <f>IFERROR(VLOOKUP($C766,'分類(コード表)'!$A$3:$B$38,2,FALSE)*1000000000,0)+IFERROR(VLOOKUP($D766,'分類(コード表)'!$C$3:$D$293,2,FALSE)*1000000,0)+IFERROR(VLOOKUP($E766,'分類(コード表)'!$E$3:$F$353,2,FALSE)*1000,0)+IFERROR(VLOOKUP($F766,'分類(コード表)'!$G$3:$H$255,2,FALSE),0)</f>
        <v>9067351000</v>
      </c>
    </row>
    <row r="767" spans="1:36" s="30" customFormat="1" ht="27" customHeight="1" x14ac:dyDescent="0.15">
      <c r="A767" s="32" t="s">
        <v>149</v>
      </c>
      <c r="B767" s="33">
        <v>763</v>
      </c>
      <c r="C767" s="34" t="s">
        <v>425</v>
      </c>
      <c r="D767" s="34" t="s">
        <v>427</v>
      </c>
      <c r="E767" s="35" t="s">
        <v>150</v>
      </c>
      <c r="F767" s="34"/>
      <c r="G767" s="34" t="s">
        <v>25607</v>
      </c>
      <c r="H767" s="36" t="s">
        <v>1985</v>
      </c>
      <c r="I767" s="33">
        <v>2634.41</v>
      </c>
      <c r="J767" s="33">
        <v>4569</v>
      </c>
      <c r="K767" s="33" t="s">
        <v>2600</v>
      </c>
      <c r="L767" s="37">
        <f t="shared" si="120"/>
        <v>0.42341650251696217</v>
      </c>
      <c r="M767" s="33"/>
      <c r="N767" s="33" t="s">
        <v>24776</v>
      </c>
      <c r="O767" s="33"/>
      <c r="P767" s="153" t="s">
        <v>23785</v>
      </c>
      <c r="Q767" s="38"/>
      <c r="R767" s="33"/>
      <c r="S767" s="33"/>
      <c r="T767" s="33" t="s">
        <v>2744</v>
      </c>
      <c r="U767" s="33" t="s">
        <v>2954</v>
      </c>
      <c r="V767" s="33" t="s">
        <v>2953</v>
      </c>
      <c r="W767" s="33" t="s">
        <v>2954</v>
      </c>
      <c r="X767" s="33" t="s">
        <v>2954</v>
      </c>
      <c r="Y767" s="33" t="s">
        <v>2953</v>
      </c>
      <c r="Z767" s="33" t="s">
        <v>2954</v>
      </c>
      <c r="AA767" s="33" t="s">
        <v>2954</v>
      </c>
      <c r="AB767" s="39" t="s">
        <v>25608</v>
      </c>
      <c r="AC767" s="29"/>
      <c r="AD767" s="29"/>
      <c r="AE767" s="29"/>
      <c r="AF767" s="137" t="s">
        <v>1290</v>
      </c>
      <c r="AG767" s="30">
        <f t="shared" si="121"/>
        <v>2</v>
      </c>
      <c r="AH767" s="31" t="str">
        <f t="shared" si="122"/>
        <v>KK-100039</v>
      </c>
      <c r="AI767" s="30">
        <v>9067351000</v>
      </c>
      <c r="AJ767" s="102">
        <f>IFERROR(VLOOKUP($C767,'分類(コード表)'!$A$3:$B$38,2,FALSE)*1000000000,0)+IFERROR(VLOOKUP($D767,'分類(コード表)'!$C$3:$D$293,2,FALSE)*1000000,0)+IFERROR(VLOOKUP($E767,'分類(コード表)'!$E$3:$F$353,2,FALSE)*1000,0)+IFERROR(VLOOKUP($F767,'分類(コード表)'!$G$3:$H$255,2,FALSE),0)</f>
        <v>9067351000</v>
      </c>
    </row>
    <row r="768" spans="1:36" s="30" customFormat="1" ht="27" customHeight="1" x14ac:dyDescent="0.15">
      <c r="A768" s="32" t="s">
        <v>149</v>
      </c>
      <c r="B768" s="33">
        <v>764</v>
      </c>
      <c r="C768" s="34" t="s">
        <v>425</v>
      </c>
      <c r="D768" s="34" t="s">
        <v>427</v>
      </c>
      <c r="E768" s="35" t="s">
        <v>150</v>
      </c>
      <c r="F768" s="34"/>
      <c r="G768" s="34" t="s">
        <v>25609</v>
      </c>
      <c r="H768" s="36" t="s">
        <v>15881</v>
      </c>
      <c r="I768" s="33">
        <v>646000</v>
      </c>
      <c r="J768" s="33">
        <v>707875</v>
      </c>
      <c r="K768" s="33" t="s">
        <v>22085</v>
      </c>
      <c r="L768" s="37">
        <f t="shared" si="120"/>
        <v>8.740950026487726E-2</v>
      </c>
      <c r="M768" s="33"/>
      <c r="N768" s="33"/>
      <c r="O768" s="33"/>
      <c r="P768" s="153" t="s">
        <v>3041</v>
      </c>
      <c r="Q768" s="38" t="s">
        <v>503</v>
      </c>
      <c r="R768" s="33"/>
      <c r="S768" s="33"/>
      <c r="T768" s="33" t="s">
        <v>2744</v>
      </c>
      <c r="U768" s="33" t="s">
        <v>2953</v>
      </c>
      <c r="V768" s="33" t="s">
        <v>2953</v>
      </c>
      <c r="W768" s="33" t="s">
        <v>2953</v>
      </c>
      <c r="X768" s="33" t="s">
        <v>2954</v>
      </c>
      <c r="Y768" s="33" t="s">
        <v>2953</v>
      </c>
      <c r="Z768" s="33" t="s">
        <v>2954</v>
      </c>
      <c r="AA768" s="33" t="s">
        <v>2953</v>
      </c>
      <c r="AB768" s="39" t="s">
        <v>25610</v>
      </c>
      <c r="AC768" s="29"/>
      <c r="AD768" s="29"/>
      <c r="AE768" s="29"/>
      <c r="AF768" s="137" t="s">
        <v>3041</v>
      </c>
      <c r="AG768" s="30">
        <f t="shared" si="121"/>
        <v>2</v>
      </c>
      <c r="AH768" s="31" t="str">
        <f t="shared" si="122"/>
        <v>KK-160046</v>
      </c>
      <c r="AI768" s="30">
        <v>9067351000</v>
      </c>
      <c r="AJ768" s="102">
        <f>IFERROR(VLOOKUP($C768,'分類(コード表)'!$A$3:$B$38,2,FALSE)*1000000000,0)+IFERROR(VLOOKUP($D768,'分類(コード表)'!$C$3:$D$293,2,FALSE)*1000000,0)+IFERROR(VLOOKUP($E768,'分類(コード表)'!$E$3:$F$353,2,FALSE)*1000,0)+IFERROR(VLOOKUP($F768,'分類(コード表)'!$G$3:$H$255,2,FALSE),0)</f>
        <v>9067351000</v>
      </c>
    </row>
    <row r="769" spans="1:36" s="30" customFormat="1" ht="27" customHeight="1" x14ac:dyDescent="0.15">
      <c r="A769" s="32" t="s">
        <v>149</v>
      </c>
      <c r="B769" s="33">
        <v>765</v>
      </c>
      <c r="C769" s="34" t="s">
        <v>425</v>
      </c>
      <c r="D769" s="34" t="s">
        <v>428</v>
      </c>
      <c r="E769" s="35" t="s">
        <v>428</v>
      </c>
      <c r="F769" s="34" t="s">
        <v>121</v>
      </c>
      <c r="G769" s="34" t="s">
        <v>655</v>
      </c>
      <c r="H769" s="36" t="s">
        <v>1788</v>
      </c>
      <c r="I769" s="33">
        <v>22910</v>
      </c>
      <c r="J769" s="33">
        <v>27864</v>
      </c>
      <c r="K769" s="33" t="s">
        <v>2514</v>
      </c>
      <c r="L769" s="37">
        <f t="shared" si="120"/>
        <v>0.17779213321848986</v>
      </c>
      <c r="M769" s="33"/>
      <c r="N769" s="33" t="s">
        <v>24776</v>
      </c>
      <c r="O769" s="33"/>
      <c r="P769" s="153" t="s">
        <v>28501</v>
      </c>
      <c r="Q769" s="38"/>
      <c r="R769" s="33"/>
      <c r="S769" s="33"/>
      <c r="T769" s="33" t="s">
        <v>2744</v>
      </c>
      <c r="U769" s="33" t="s">
        <v>2953</v>
      </c>
      <c r="V769" s="33" t="s">
        <v>2954</v>
      </c>
      <c r="W769" s="33" t="s">
        <v>2954</v>
      </c>
      <c r="X769" s="33" t="s">
        <v>2953</v>
      </c>
      <c r="Y769" s="33" t="s">
        <v>2953</v>
      </c>
      <c r="Z769" s="33" t="s">
        <v>2953</v>
      </c>
      <c r="AA769" s="33" t="s">
        <v>2953</v>
      </c>
      <c r="AB769" s="39" t="s">
        <v>25611</v>
      </c>
      <c r="AC769" s="29"/>
      <c r="AD769" s="29"/>
      <c r="AE769" s="29"/>
      <c r="AF769" s="137" t="s">
        <v>1161</v>
      </c>
      <c r="AG769" s="30">
        <f t="shared" si="121"/>
        <v>2</v>
      </c>
      <c r="AH769" s="31" t="str">
        <f t="shared" si="122"/>
        <v>CG-110019</v>
      </c>
      <c r="AI769" s="30">
        <v>9068116065</v>
      </c>
      <c r="AJ769" s="102">
        <f>IFERROR(VLOOKUP($C769,'分類(コード表)'!$A$3:$B$38,2,FALSE)*1000000000,0)+IFERROR(VLOOKUP($D769,'分類(コード表)'!$C$3:$D$293,2,FALSE)*1000000,0)+IFERROR(VLOOKUP($E769,'分類(コード表)'!$E$3:$F$353,2,FALSE)*1000,0)+IFERROR(VLOOKUP($F769,'分類(コード表)'!$G$3:$H$255,2,FALSE),0)</f>
        <v>9068116065</v>
      </c>
    </row>
    <row r="770" spans="1:36" s="30" customFormat="1" ht="27" customHeight="1" x14ac:dyDescent="0.15">
      <c r="A770" s="32" t="s">
        <v>149</v>
      </c>
      <c r="B770" s="33">
        <v>766</v>
      </c>
      <c r="C770" s="34" t="s">
        <v>425</v>
      </c>
      <c r="D770" s="34" t="s">
        <v>428</v>
      </c>
      <c r="E770" s="40" t="s">
        <v>428</v>
      </c>
      <c r="F770" s="34" t="s">
        <v>121</v>
      </c>
      <c r="G770" s="34" t="s">
        <v>874</v>
      </c>
      <c r="H770" s="36" t="s">
        <v>2177</v>
      </c>
      <c r="I770" s="33">
        <v>111086000</v>
      </c>
      <c r="J770" s="33">
        <v>131786000</v>
      </c>
      <c r="K770" s="33" t="s">
        <v>2675</v>
      </c>
      <c r="L770" s="37">
        <f t="shared" si="120"/>
        <v>0.1570728301944061</v>
      </c>
      <c r="M770" s="33"/>
      <c r="N770" s="33" t="s">
        <v>24776</v>
      </c>
      <c r="O770" s="33"/>
      <c r="P770" s="153" t="s">
        <v>1442</v>
      </c>
      <c r="Q770" s="33" t="s">
        <v>578</v>
      </c>
      <c r="R770" s="33"/>
      <c r="S770" s="33"/>
      <c r="T770" s="33" t="s">
        <v>2744</v>
      </c>
      <c r="U770" s="33" t="s">
        <v>2954</v>
      </c>
      <c r="V770" s="33" t="s">
        <v>2954</v>
      </c>
      <c r="W770" s="33" t="s">
        <v>2954</v>
      </c>
      <c r="X770" s="33" t="s">
        <v>2954</v>
      </c>
      <c r="Y770" s="33" t="s">
        <v>2954</v>
      </c>
      <c r="Z770" s="33" t="s">
        <v>2953</v>
      </c>
      <c r="AA770" s="33" t="s">
        <v>2954</v>
      </c>
      <c r="AB770" s="39" t="s">
        <v>25612</v>
      </c>
      <c r="AC770" s="29"/>
      <c r="AD770" s="29"/>
      <c r="AE770" s="29"/>
      <c r="AF770" s="137" t="s">
        <v>1442</v>
      </c>
      <c r="AG770" s="30">
        <f t="shared" si="121"/>
        <v>2</v>
      </c>
      <c r="AH770" s="31" t="str">
        <f t="shared" si="122"/>
        <v>KT-120061</v>
      </c>
      <c r="AI770" s="30">
        <v>9068116065</v>
      </c>
      <c r="AJ770" s="102">
        <f>IFERROR(VLOOKUP($C770,'分類(コード表)'!$A$3:$B$38,2,FALSE)*1000000000,0)+IFERROR(VLOOKUP($D770,'分類(コード表)'!$C$3:$D$293,2,FALSE)*1000000,0)+IFERROR(VLOOKUP($E770,'分類(コード表)'!$E$3:$F$353,2,FALSE)*1000,0)+IFERROR(VLOOKUP($F770,'分類(コード表)'!$G$3:$H$255,2,FALSE),0)</f>
        <v>9068116065</v>
      </c>
    </row>
    <row r="771" spans="1:36" s="30" customFormat="1" ht="27" customHeight="1" x14ac:dyDescent="0.15">
      <c r="A771" s="32" t="s">
        <v>149</v>
      </c>
      <c r="B771" s="33">
        <v>767</v>
      </c>
      <c r="C771" s="34" t="s">
        <v>425</v>
      </c>
      <c r="D771" s="34" t="s">
        <v>428</v>
      </c>
      <c r="E771" s="40" t="s">
        <v>428</v>
      </c>
      <c r="F771" s="34" t="s">
        <v>121</v>
      </c>
      <c r="G771" s="34" t="s">
        <v>911</v>
      </c>
      <c r="H771" s="36" t="s">
        <v>2215</v>
      </c>
      <c r="I771" s="33">
        <v>3136532</v>
      </c>
      <c r="J771" s="33">
        <v>3273032</v>
      </c>
      <c r="K771" s="33" t="s">
        <v>2653</v>
      </c>
      <c r="L771" s="37">
        <f t="shared" si="120"/>
        <v>4.1704450185638287E-2</v>
      </c>
      <c r="M771" s="33"/>
      <c r="N771" s="33" t="s">
        <v>24776</v>
      </c>
      <c r="O771" s="33"/>
      <c r="P771" s="153" t="s">
        <v>1474</v>
      </c>
      <c r="Q771" s="33"/>
      <c r="R771" s="33"/>
      <c r="S771" s="33"/>
      <c r="T771" s="33" t="s">
        <v>2744</v>
      </c>
      <c r="U771" s="33" t="s">
        <v>2953</v>
      </c>
      <c r="V771" s="33" t="s">
        <v>2954</v>
      </c>
      <c r="W771" s="33" t="s">
        <v>2954</v>
      </c>
      <c r="X771" s="33" t="s">
        <v>2953</v>
      </c>
      <c r="Y771" s="33" t="s">
        <v>2954</v>
      </c>
      <c r="Z771" s="33" t="s">
        <v>2953</v>
      </c>
      <c r="AA771" s="33" t="s">
        <v>2953</v>
      </c>
      <c r="AB771" s="39" t="s">
        <v>25613</v>
      </c>
      <c r="AC771" s="29"/>
      <c r="AD771" s="29"/>
      <c r="AE771" s="29"/>
      <c r="AF771" s="137" t="s">
        <v>1474</v>
      </c>
      <c r="AG771" s="30">
        <f t="shared" si="121"/>
        <v>2</v>
      </c>
      <c r="AH771" s="31" t="str">
        <f t="shared" si="122"/>
        <v>KT-130044</v>
      </c>
      <c r="AI771" s="30">
        <v>9068116065</v>
      </c>
      <c r="AJ771" s="102">
        <f>IFERROR(VLOOKUP($C771,'分類(コード表)'!$A$3:$B$38,2,FALSE)*1000000000,0)+IFERROR(VLOOKUP($D771,'分類(コード表)'!$C$3:$D$293,2,FALSE)*1000000,0)+IFERROR(VLOOKUP($E771,'分類(コード表)'!$E$3:$F$353,2,FALSE)*1000,0)+IFERROR(VLOOKUP($F771,'分類(コード表)'!$G$3:$H$255,2,FALSE),0)</f>
        <v>9068116065</v>
      </c>
    </row>
    <row r="772" spans="1:36" s="30" customFormat="1" ht="27" customHeight="1" x14ac:dyDescent="0.15">
      <c r="A772" s="32" t="s">
        <v>149</v>
      </c>
      <c r="B772" s="33">
        <v>768</v>
      </c>
      <c r="C772" s="34" t="s">
        <v>425</v>
      </c>
      <c r="D772" s="34" t="s">
        <v>428</v>
      </c>
      <c r="E772" s="40" t="s">
        <v>428</v>
      </c>
      <c r="F772" s="34" t="s">
        <v>121</v>
      </c>
      <c r="G772" s="34" t="s">
        <v>13833</v>
      </c>
      <c r="H772" s="36" t="s">
        <v>13834</v>
      </c>
      <c r="I772" s="33">
        <v>2793443</v>
      </c>
      <c r="J772" s="33">
        <v>2799108</v>
      </c>
      <c r="K772" s="33" t="s">
        <v>22092</v>
      </c>
      <c r="L772" s="37">
        <f t="shared" si="120"/>
        <v>2.023859029376518E-3</v>
      </c>
      <c r="M772" s="33"/>
      <c r="N772" s="33"/>
      <c r="O772" s="33"/>
      <c r="P772" s="153" t="s">
        <v>3057</v>
      </c>
      <c r="Q772" s="33" t="s">
        <v>578</v>
      </c>
      <c r="R772" s="33"/>
      <c r="S772" s="33"/>
      <c r="T772" s="33" t="s">
        <v>2744</v>
      </c>
      <c r="U772" s="33" t="s">
        <v>2954</v>
      </c>
      <c r="V772" s="33" t="s">
        <v>2955</v>
      </c>
      <c r="W772" s="33" t="s">
        <v>2954</v>
      </c>
      <c r="X772" s="33" t="s">
        <v>2953</v>
      </c>
      <c r="Y772" s="33" t="s">
        <v>2954</v>
      </c>
      <c r="Z772" s="33" t="s">
        <v>2954</v>
      </c>
      <c r="AA772" s="33" t="s">
        <v>2954</v>
      </c>
      <c r="AB772" s="39" t="s">
        <v>25614</v>
      </c>
      <c r="AC772" s="29"/>
      <c r="AD772" s="29"/>
      <c r="AE772" s="29"/>
      <c r="AF772" s="137" t="s">
        <v>3057</v>
      </c>
      <c r="AG772" s="30">
        <f t="shared" si="121"/>
        <v>2</v>
      </c>
      <c r="AH772" s="31" t="str">
        <f t="shared" si="122"/>
        <v>CG-160007</v>
      </c>
      <c r="AI772" s="30">
        <v>9068116065</v>
      </c>
      <c r="AJ772" s="102">
        <f>IFERROR(VLOOKUP($C772,'分類(コード表)'!$A$3:$B$38,2,FALSE)*1000000000,0)+IFERROR(VLOOKUP($D772,'分類(コード表)'!$C$3:$D$293,2,FALSE)*1000000,0)+IFERROR(VLOOKUP($E772,'分類(コード表)'!$E$3:$F$353,2,FALSE)*1000,0)+IFERROR(VLOOKUP($F772,'分類(コード表)'!$G$3:$H$255,2,FALSE),0)</f>
        <v>9068116065</v>
      </c>
    </row>
    <row r="773" spans="1:36" s="30" customFormat="1" ht="27" customHeight="1" x14ac:dyDescent="0.15">
      <c r="A773" s="32" t="s">
        <v>149</v>
      </c>
      <c r="B773" s="33">
        <v>769</v>
      </c>
      <c r="C773" s="34" t="s">
        <v>425</v>
      </c>
      <c r="D773" s="34" t="s">
        <v>428</v>
      </c>
      <c r="E773" s="35" t="s">
        <v>428</v>
      </c>
      <c r="F773" s="33" t="s">
        <v>121</v>
      </c>
      <c r="G773" s="34" t="s">
        <v>21822</v>
      </c>
      <c r="H773" s="36" t="s">
        <v>21823</v>
      </c>
      <c r="I773" s="33">
        <v>158722</v>
      </c>
      <c r="J773" s="33">
        <v>144332</v>
      </c>
      <c r="K773" s="33" t="s">
        <v>18774</v>
      </c>
      <c r="L773" s="37">
        <f t="shared" si="120"/>
        <v>-9.970069007565896E-2</v>
      </c>
      <c r="M773" s="33"/>
      <c r="N773" s="33"/>
      <c r="O773" s="33"/>
      <c r="P773" s="153" t="s">
        <v>22437</v>
      </c>
      <c r="Q773" s="33" t="s">
        <v>578</v>
      </c>
      <c r="R773" s="33" t="s">
        <v>503</v>
      </c>
      <c r="S773" s="33" t="s">
        <v>381</v>
      </c>
      <c r="T773" s="33" t="s">
        <v>381</v>
      </c>
      <c r="U773" s="33" t="s">
        <v>2954</v>
      </c>
      <c r="V773" s="33" t="s">
        <v>2955</v>
      </c>
      <c r="W773" s="33" t="s">
        <v>2954</v>
      </c>
      <c r="X773" s="33" t="s">
        <v>2954</v>
      </c>
      <c r="Y773" s="33" t="s">
        <v>2955</v>
      </c>
      <c r="Z773" s="33" t="s">
        <v>2953</v>
      </c>
      <c r="AA773" s="33" t="s">
        <v>2954</v>
      </c>
      <c r="AB773" s="39" t="s">
        <v>25615</v>
      </c>
      <c r="AC773" s="29"/>
      <c r="AD773" s="29"/>
      <c r="AE773" s="29"/>
      <c r="AF773" s="137" t="s">
        <v>22437</v>
      </c>
      <c r="AG773" s="30">
        <f t="shared" si="121"/>
        <v>2</v>
      </c>
      <c r="AH773" s="31" t="str">
        <f t="shared" si="122"/>
        <v>TH-170013</v>
      </c>
      <c r="AI773" s="30">
        <v>9068116065</v>
      </c>
      <c r="AJ773" s="102">
        <f>IFERROR(VLOOKUP($C773,'分類(コード表)'!$A$3:$B$38,2,FALSE)*1000000000,0)+IFERROR(VLOOKUP($D773,'分類(コード表)'!$C$3:$D$293,2,FALSE)*1000000,0)+IFERROR(VLOOKUP($E773,'分類(コード表)'!$E$3:$F$353,2,FALSE)*1000,0)+IFERROR(VLOOKUP($F773,'分類(コード表)'!$G$3:$H$255,2,FALSE),0)</f>
        <v>9068116065</v>
      </c>
    </row>
    <row r="774" spans="1:36" s="30" customFormat="1" ht="27" customHeight="1" x14ac:dyDescent="0.15">
      <c r="A774" s="32" t="s">
        <v>149</v>
      </c>
      <c r="B774" s="33">
        <v>770</v>
      </c>
      <c r="C774" s="34" t="s">
        <v>425</v>
      </c>
      <c r="D774" s="34" t="s">
        <v>3</v>
      </c>
      <c r="E774" s="35" t="s">
        <v>2898</v>
      </c>
      <c r="F774" s="33"/>
      <c r="G774" s="34" t="s">
        <v>25616</v>
      </c>
      <c r="H774" s="36" t="s">
        <v>2274</v>
      </c>
      <c r="I774" s="33">
        <v>1009625</v>
      </c>
      <c r="J774" s="33">
        <v>875475</v>
      </c>
      <c r="K774" s="33" t="s">
        <v>2449</v>
      </c>
      <c r="L774" s="37">
        <f t="shared" si="120"/>
        <v>-0.15323110311545163</v>
      </c>
      <c r="M774" s="33"/>
      <c r="N774" s="33" t="s">
        <v>24776</v>
      </c>
      <c r="O774" s="33"/>
      <c r="P774" s="153" t="s">
        <v>10411</v>
      </c>
      <c r="Q774" s="33"/>
      <c r="R774" s="33"/>
      <c r="S774" s="33"/>
      <c r="T774" s="33" t="s">
        <v>2744</v>
      </c>
      <c r="U774" s="33" t="s">
        <v>2956</v>
      </c>
      <c r="V774" s="33" t="s">
        <v>2956</v>
      </c>
      <c r="W774" s="33" t="s">
        <v>2954</v>
      </c>
      <c r="X774" s="33" t="s">
        <v>2953</v>
      </c>
      <c r="Y774" s="33" t="s">
        <v>2953</v>
      </c>
      <c r="Z774" s="33" t="s">
        <v>2954</v>
      </c>
      <c r="AA774" s="33" t="s">
        <v>2953</v>
      </c>
      <c r="AB774" s="39" t="s">
        <v>25617</v>
      </c>
      <c r="AC774" s="29"/>
      <c r="AD774" s="29"/>
      <c r="AE774" s="29"/>
      <c r="AF774" s="137" t="s">
        <v>10411</v>
      </c>
      <c r="AG774" s="30">
        <f t="shared" si="121"/>
        <v>2</v>
      </c>
      <c r="AH774" s="31" t="str">
        <f t="shared" si="122"/>
        <v>QS-090025</v>
      </c>
      <c r="AI774" s="30">
        <v>9069120000</v>
      </c>
      <c r="AJ774" s="102">
        <f>IFERROR(VLOOKUP($C774,'分類(コード表)'!$A$3:$B$38,2,FALSE)*1000000000,0)+IFERROR(VLOOKUP($D774,'分類(コード表)'!$C$3:$D$293,2,FALSE)*1000000,0)+IFERROR(VLOOKUP($E774,'分類(コード表)'!$E$3:$F$353,2,FALSE)*1000,0)+IFERROR(VLOOKUP($F774,'分類(コード表)'!$G$3:$H$255,2,FALSE),0)</f>
        <v>9069120000</v>
      </c>
    </row>
    <row r="775" spans="1:36" s="30" customFormat="1" ht="27" customHeight="1" x14ac:dyDescent="0.15">
      <c r="A775" s="32" t="s">
        <v>149</v>
      </c>
      <c r="B775" s="33">
        <v>771</v>
      </c>
      <c r="C775" s="34" t="s">
        <v>425</v>
      </c>
      <c r="D775" s="34" t="s">
        <v>4</v>
      </c>
      <c r="E775" s="35" t="s">
        <v>4</v>
      </c>
      <c r="F775" s="33" t="s">
        <v>121</v>
      </c>
      <c r="G775" s="34" t="s">
        <v>25618</v>
      </c>
      <c r="H775" s="36" t="s">
        <v>1940</v>
      </c>
      <c r="I775" s="33">
        <v>5206000.3</v>
      </c>
      <c r="J775" s="33">
        <v>1768000</v>
      </c>
      <c r="K775" s="33" t="s">
        <v>2441</v>
      </c>
      <c r="L775" s="37">
        <f t="shared" si="120"/>
        <v>-1.9445703054298642</v>
      </c>
      <c r="M775" s="33"/>
      <c r="N775" s="33" t="s">
        <v>24776</v>
      </c>
      <c r="O775" s="33"/>
      <c r="P775" s="153" t="s">
        <v>24023</v>
      </c>
      <c r="Q775" s="33"/>
      <c r="R775" s="33"/>
      <c r="S775" s="33" t="s">
        <v>381</v>
      </c>
      <c r="T775" s="33" t="s">
        <v>2744</v>
      </c>
      <c r="U775" s="33" t="s">
        <v>2956</v>
      </c>
      <c r="V775" s="33" t="s">
        <v>2953</v>
      </c>
      <c r="W775" s="33" t="s">
        <v>2954</v>
      </c>
      <c r="X775" s="33" t="s">
        <v>2954</v>
      </c>
      <c r="Y775" s="33" t="s">
        <v>2953</v>
      </c>
      <c r="Z775" s="33" t="s">
        <v>2954</v>
      </c>
      <c r="AA775" s="33" t="s">
        <v>2953</v>
      </c>
      <c r="AB775" s="39" t="s">
        <v>25619</v>
      </c>
      <c r="AC775" s="29"/>
      <c r="AD775" s="29"/>
      <c r="AE775" s="29"/>
      <c r="AF775" s="137" t="s">
        <v>1497</v>
      </c>
      <c r="AG775" s="30">
        <f t="shared" si="121"/>
        <v>2</v>
      </c>
      <c r="AH775" s="31" t="str">
        <f t="shared" si="122"/>
        <v>KT-140058</v>
      </c>
      <c r="AI775" s="30">
        <v>9070121065</v>
      </c>
      <c r="AJ775" s="102">
        <f>IFERROR(VLOOKUP($C775,'分類(コード表)'!$A$3:$B$38,2,FALSE)*1000000000,0)+IFERROR(VLOOKUP($D775,'分類(コード表)'!$C$3:$D$293,2,FALSE)*1000000,0)+IFERROR(VLOOKUP($E775,'分類(コード表)'!$E$3:$F$353,2,FALSE)*1000,0)+IFERROR(VLOOKUP($F775,'分類(コード表)'!$G$3:$H$255,2,FALSE),0)</f>
        <v>9070121065</v>
      </c>
    </row>
    <row r="776" spans="1:36" s="30" customFormat="1" ht="27" customHeight="1" x14ac:dyDescent="0.15">
      <c r="A776" s="32" t="s">
        <v>149</v>
      </c>
      <c r="B776" s="33">
        <v>772</v>
      </c>
      <c r="C776" s="34" t="s">
        <v>425</v>
      </c>
      <c r="D776" s="34" t="s">
        <v>4</v>
      </c>
      <c r="E776" s="35" t="s">
        <v>4</v>
      </c>
      <c r="F776" s="33" t="s">
        <v>121</v>
      </c>
      <c r="G776" s="34" t="s">
        <v>25620</v>
      </c>
      <c r="H776" s="36" t="s">
        <v>2238</v>
      </c>
      <c r="I776" s="33">
        <v>7155000</v>
      </c>
      <c r="J776" s="33">
        <v>2910000</v>
      </c>
      <c r="K776" s="33" t="s">
        <v>2691</v>
      </c>
      <c r="L776" s="37">
        <f t="shared" si="120"/>
        <v>-1.4587628865979383</v>
      </c>
      <c r="M776" s="33"/>
      <c r="N776" s="33" t="s">
        <v>24776</v>
      </c>
      <c r="O776" s="33"/>
      <c r="P776" s="153" t="s">
        <v>24028</v>
      </c>
      <c r="Q776" s="33"/>
      <c r="R776" s="33"/>
      <c r="S776" s="33" t="s">
        <v>381</v>
      </c>
      <c r="T776" s="33" t="s">
        <v>2744</v>
      </c>
      <c r="U776" s="33" t="s">
        <v>2956</v>
      </c>
      <c r="V776" s="33" t="s">
        <v>2953</v>
      </c>
      <c r="W776" s="33" t="s">
        <v>2955</v>
      </c>
      <c r="X776" s="33" t="s">
        <v>2954</v>
      </c>
      <c r="Y776" s="33" t="s">
        <v>2953</v>
      </c>
      <c r="Z776" s="33" t="s">
        <v>2954</v>
      </c>
      <c r="AA776" s="33" t="s">
        <v>2953</v>
      </c>
      <c r="AB776" s="39" t="s">
        <v>25621</v>
      </c>
      <c r="AC776" s="29"/>
      <c r="AD776" s="29"/>
      <c r="AE776" s="29"/>
      <c r="AF776" s="137" t="s">
        <v>1498</v>
      </c>
      <c r="AG776" s="30">
        <f t="shared" si="121"/>
        <v>2</v>
      </c>
      <c r="AH776" s="31" t="str">
        <f t="shared" si="122"/>
        <v>KT-140064</v>
      </c>
      <c r="AI776" s="30">
        <v>9070121065</v>
      </c>
      <c r="AJ776" s="102">
        <f>IFERROR(VLOOKUP($C776,'分類(コード表)'!$A$3:$B$38,2,FALSE)*1000000000,0)+IFERROR(VLOOKUP($D776,'分類(コード表)'!$C$3:$D$293,2,FALSE)*1000000,0)+IFERROR(VLOOKUP($E776,'分類(コード表)'!$E$3:$F$353,2,FALSE)*1000,0)+IFERROR(VLOOKUP($F776,'分類(コード表)'!$G$3:$H$255,2,FALSE),0)</f>
        <v>9070121065</v>
      </c>
    </row>
    <row r="777" spans="1:36" s="30" customFormat="1" ht="27" customHeight="1" x14ac:dyDescent="0.15">
      <c r="A777" s="32" t="s">
        <v>149</v>
      </c>
      <c r="B777" s="33">
        <v>773</v>
      </c>
      <c r="C777" s="34" t="s">
        <v>425</v>
      </c>
      <c r="D777" s="34" t="s">
        <v>4</v>
      </c>
      <c r="E777" s="34" t="s">
        <v>4</v>
      </c>
      <c r="F777" s="34" t="s">
        <v>2901</v>
      </c>
      <c r="G777" s="34" t="s">
        <v>1002</v>
      </c>
      <c r="H777" s="34" t="s">
        <v>2325</v>
      </c>
      <c r="I777" s="33">
        <v>93164.11</v>
      </c>
      <c r="J777" s="33">
        <v>409340.72</v>
      </c>
      <c r="K777" s="33" t="s">
        <v>2448</v>
      </c>
      <c r="L777" s="37">
        <f t="shared" si="120"/>
        <v>0.77240448983428767</v>
      </c>
      <c r="M777" s="33"/>
      <c r="N777" s="33" t="s">
        <v>24776</v>
      </c>
      <c r="O777" s="33"/>
      <c r="P777" s="153" t="s">
        <v>1560</v>
      </c>
      <c r="Q777" s="33" t="s">
        <v>578</v>
      </c>
      <c r="R777" s="33"/>
      <c r="S777" s="33"/>
      <c r="T777" s="33" t="s">
        <v>2744</v>
      </c>
      <c r="U777" s="97" t="s">
        <v>2954</v>
      </c>
      <c r="V777" s="97" t="s">
        <v>2954</v>
      </c>
      <c r="W777" s="97" t="s">
        <v>2953</v>
      </c>
      <c r="X777" s="97" t="s">
        <v>2953</v>
      </c>
      <c r="Y777" s="97" t="s">
        <v>2954</v>
      </c>
      <c r="Z777" s="97" t="s">
        <v>2954</v>
      </c>
      <c r="AA777" s="97" t="s">
        <v>2954</v>
      </c>
      <c r="AB777" s="126" t="s">
        <v>25622</v>
      </c>
      <c r="AC777" s="29"/>
      <c r="AD777" s="29"/>
      <c r="AE777" s="29"/>
      <c r="AF777" s="137" t="s">
        <v>1560</v>
      </c>
      <c r="AG777" s="30">
        <f t="shared" si="121"/>
        <v>2</v>
      </c>
      <c r="AH777" s="31" t="str">
        <f t="shared" si="122"/>
        <v>QS-130016</v>
      </c>
      <c r="AI777" s="30">
        <v>9070121066</v>
      </c>
      <c r="AJ777" s="102">
        <f>IFERROR(VLOOKUP($C777,'分類(コード表)'!$A$3:$B$38,2,FALSE)*1000000000,0)+IFERROR(VLOOKUP($D777,'分類(コード表)'!$C$3:$D$293,2,FALSE)*1000000,0)+IFERROR(VLOOKUP($E777,'分類(コード表)'!$E$3:$F$353,2,FALSE)*1000,0)+IFERROR(VLOOKUP($F777,'分類(コード表)'!$G$3:$H$255,2,FALSE),0)</f>
        <v>9070121066</v>
      </c>
    </row>
    <row r="778" spans="1:36" s="30" customFormat="1" ht="27" customHeight="1" x14ac:dyDescent="0.15">
      <c r="A778" s="32" t="s">
        <v>149</v>
      </c>
      <c r="B778" s="33">
        <v>774</v>
      </c>
      <c r="C778" s="34" t="s">
        <v>425</v>
      </c>
      <c r="D778" s="34" t="s">
        <v>4</v>
      </c>
      <c r="E778" s="34" t="s">
        <v>4</v>
      </c>
      <c r="F778" s="34" t="s">
        <v>2901</v>
      </c>
      <c r="G778" s="34" t="s">
        <v>20435</v>
      </c>
      <c r="H778" s="34" t="s">
        <v>20436</v>
      </c>
      <c r="I778" s="33">
        <v>2983098.6</v>
      </c>
      <c r="J778" s="33">
        <v>1274611.6000000001</v>
      </c>
      <c r="K778" s="33" t="s">
        <v>24497</v>
      </c>
      <c r="L778" s="37">
        <f t="shared" si="120"/>
        <v>-1.3403981259859865</v>
      </c>
      <c r="M778" s="33"/>
      <c r="N778" s="33"/>
      <c r="O778" s="33"/>
      <c r="P778" s="153" t="s">
        <v>22511</v>
      </c>
      <c r="Q778" s="33" t="s">
        <v>503</v>
      </c>
      <c r="R778" s="33" t="s">
        <v>503</v>
      </c>
      <c r="S778" s="33" t="s">
        <v>503</v>
      </c>
      <c r="T778" s="33" t="s">
        <v>381</v>
      </c>
      <c r="U778" s="97" t="s">
        <v>2956</v>
      </c>
      <c r="V778" s="97" t="s">
        <v>2956</v>
      </c>
      <c r="W778" s="97" t="s">
        <v>2954</v>
      </c>
      <c r="X778" s="97" t="s">
        <v>2954</v>
      </c>
      <c r="Y778" s="97" t="s">
        <v>2956</v>
      </c>
      <c r="Z778" s="97" t="s">
        <v>2954</v>
      </c>
      <c r="AA778" s="97" t="s">
        <v>2953</v>
      </c>
      <c r="AB778" s="126" t="s">
        <v>25623</v>
      </c>
      <c r="AC778" s="29"/>
      <c r="AD778" s="29"/>
      <c r="AE778" s="29"/>
      <c r="AF778" s="137" t="s">
        <v>22511</v>
      </c>
      <c r="AG778" s="30">
        <f t="shared" si="121"/>
        <v>2</v>
      </c>
      <c r="AH778" s="31" t="str">
        <f t="shared" si="122"/>
        <v>QS-150035</v>
      </c>
      <c r="AI778" s="30">
        <v>9070121066</v>
      </c>
      <c r="AJ778" s="102">
        <f>IFERROR(VLOOKUP($C778,'分類(コード表)'!$A$3:$B$38,2,FALSE)*1000000000,0)+IFERROR(VLOOKUP($D778,'分類(コード表)'!$C$3:$D$293,2,FALSE)*1000000,0)+IFERROR(VLOOKUP($E778,'分類(コード表)'!$E$3:$F$353,2,FALSE)*1000,0)+IFERROR(VLOOKUP($F778,'分類(コード表)'!$G$3:$H$255,2,FALSE),0)</f>
        <v>9070121066</v>
      </c>
    </row>
    <row r="779" spans="1:36" s="30" customFormat="1" ht="27" customHeight="1" x14ac:dyDescent="0.15">
      <c r="A779" s="32" t="s">
        <v>149</v>
      </c>
      <c r="B779" s="33">
        <v>775</v>
      </c>
      <c r="C779" s="34" t="s">
        <v>425</v>
      </c>
      <c r="D779" s="34" t="s">
        <v>5</v>
      </c>
      <c r="E779" s="34" t="s">
        <v>5</v>
      </c>
      <c r="F779" s="34" t="s">
        <v>121</v>
      </c>
      <c r="G779" s="98" t="s">
        <v>25624</v>
      </c>
      <c r="H779" s="34" t="s">
        <v>2127</v>
      </c>
      <c r="I779" s="33">
        <v>1700000</v>
      </c>
      <c r="J779" s="33">
        <v>1150000</v>
      </c>
      <c r="K779" s="33" t="s">
        <v>2629</v>
      </c>
      <c r="L779" s="37">
        <f t="shared" si="120"/>
        <v>-0.47826086956521729</v>
      </c>
      <c r="M779" s="33"/>
      <c r="N779" s="33" t="s">
        <v>24776</v>
      </c>
      <c r="O779" s="33"/>
      <c r="P779" s="153" t="s">
        <v>23970</v>
      </c>
      <c r="Q779" s="33"/>
      <c r="R779" s="33"/>
      <c r="S779" s="33"/>
      <c r="T779" s="33" t="s">
        <v>2744</v>
      </c>
      <c r="U779" s="97" t="s">
        <v>2956</v>
      </c>
      <c r="V779" s="97" t="s">
        <v>2953</v>
      </c>
      <c r="W779" s="97" t="s">
        <v>2954</v>
      </c>
      <c r="X779" s="97" t="s">
        <v>2953</v>
      </c>
      <c r="Y779" s="97" t="s">
        <v>2953</v>
      </c>
      <c r="Z779" s="97" t="s">
        <v>2953</v>
      </c>
      <c r="AA779" s="97" t="s">
        <v>2953</v>
      </c>
      <c r="AB779" s="126" t="s">
        <v>25625</v>
      </c>
      <c r="AC779" s="29"/>
      <c r="AD779" s="29"/>
      <c r="AE779" s="29"/>
      <c r="AF779" s="137" t="s">
        <v>1392</v>
      </c>
      <c r="AG779" s="30">
        <f t="shared" si="121"/>
        <v>2</v>
      </c>
      <c r="AH779" s="31" t="str">
        <f t="shared" si="122"/>
        <v>KT-100092</v>
      </c>
      <c r="AI779" s="30">
        <v>9071122065</v>
      </c>
      <c r="AJ779" s="102">
        <f>IFERROR(VLOOKUP($C779,'分類(コード表)'!$A$3:$B$38,2,FALSE)*1000000000,0)+IFERROR(VLOOKUP($D779,'分類(コード表)'!$C$3:$D$293,2,FALSE)*1000000,0)+IFERROR(VLOOKUP($E779,'分類(コード表)'!$E$3:$F$353,2,FALSE)*1000,0)+IFERROR(VLOOKUP($F779,'分類(コード表)'!$G$3:$H$255,2,FALSE),0)</f>
        <v>9071122065</v>
      </c>
    </row>
    <row r="780" spans="1:36" s="30" customFormat="1" ht="27" customHeight="1" x14ac:dyDescent="0.15">
      <c r="A780" s="32" t="s">
        <v>149</v>
      </c>
      <c r="B780" s="33">
        <v>776</v>
      </c>
      <c r="C780" s="34" t="s">
        <v>425</v>
      </c>
      <c r="D780" s="34" t="s">
        <v>5</v>
      </c>
      <c r="E780" s="35" t="s">
        <v>5</v>
      </c>
      <c r="F780" s="35" t="s">
        <v>2901</v>
      </c>
      <c r="G780" s="34" t="s">
        <v>25626</v>
      </c>
      <c r="H780" s="36" t="s">
        <v>14781</v>
      </c>
      <c r="I780" s="33">
        <v>380000</v>
      </c>
      <c r="J780" s="33">
        <v>414000</v>
      </c>
      <c r="K780" s="33" t="s">
        <v>18774</v>
      </c>
      <c r="L780" s="37">
        <f t="shared" si="120"/>
        <v>8.2125603864734331E-2</v>
      </c>
      <c r="M780" s="33"/>
      <c r="N780" s="33"/>
      <c r="O780" s="33"/>
      <c r="P780" s="153" t="s">
        <v>23749</v>
      </c>
      <c r="Q780" s="33" t="s">
        <v>503</v>
      </c>
      <c r="R780" s="33"/>
      <c r="S780" s="33"/>
      <c r="T780" s="33" t="s">
        <v>22393</v>
      </c>
      <c r="U780" s="33" t="s">
        <v>571</v>
      </c>
      <c r="V780" s="33" t="s">
        <v>571</v>
      </c>
      <c r="W780" s="33" t="s">
        <v>571</v>
      </c>
      <c r="X780" s="33" t="s">
        <v>571</v>
      </c>
      <c r="Y780" s="33" t="s">
        <v>571</v>
      </c>
      <c r="Z780" s="33" t="s">
        <v>571</v>
      </c>
      <c r="AA780" s="33" t="s">
        <v>571</v>
      </c>
      <c r="AB780" s="39" t="s">
        <v>25627</v>
      </c>
      <c r="AC780" s="29"/>
      <c r="AD780" s="29"/>
      <c r="AE780" s="29"/>
      <c r="AF780" s="137" t="s">
        <v>3186</v>
      </c>
      <c r="AG780" s="30">
        <f t="shared" si="121"/>
        <v>2</v>
      </c>
      <c r="AH780" s="31" t="str">
        <f t="shared" si="122"/>
        <v>HR-140003</v>
      </c>
      <c r="AI780" s="30">
        <v>9071122066</v>
      </c>
      <c r="AJ780" s="102">
        <f>IFERROR(VLOOKUP($C780,'分類(コード表)'!$A$3:$B$38,2,FALSE)*1000000000,0)+IFERROR(VLOOKUP($D780,'分類(コード表)'!$C$3:$D$293,2,FALSE)*1000000,0)+IFERROR(VLOOKUP($E780,'分類(コード表)'!$E$3:$F$353,2,FALSE)*1000,0)+IFERROR(VLOOKUP($F780,'分類(コード表)'!$G$3:$H$255,2,FALSE),0)</f>
        <v>9071122066</v>
      </c>
    </row>
    <row r="781" spans="1:36" s="30" customFormat="1" ht="27" customHeight="1" x14ac:dyDescent="0.15">
      <c r="A781" s="32" t="s">
        <v>149</v>
      </c>
      <c r="B781" s="33">
        <v>777</v>
      </c>
      <c r="C781" s="34" t="s">
        <v>443</v>
      </c>
      <c r="D781" s="34" t="s">
        <v>444</v>
      </c>
      <c r="E781" s="35" t="s">
        <v>2839</v>
      </c>
      <c r="F781" s="35"/>
      <c r="G781" s="34" t="s">
        <v>25628</v>
      </c>
      <c r="H781" s="36" t="s">
        <v>1676</v>
      </c>
      <c r="I781" s="33">
        <v>1120000</v>
      </c>
      <c r="J781" s="33">
        <v>1120000</v>
      </c>
      <c r="K781" s="33" t="s">
        <v>2434</v>
      </c>
      <c r="L781" s="37">
        <f t="shared" si="120"/>
        <v>0</v>
      </c>
      <c r="M781" s="33"/>
      <c r="N781" s="33" t="s">
        <v>24776</v>
      </c>
      <c r="O781" s="33"/>
      <c r="P781" s="153" t="s">
        <v>23595</v>
      </c>
      <c r="Q781" s="38"/>
      <c r="R781" s="33"/>
      <c r="S781" s="33"/>
      <c r="T781" s="33" t="s">
        <v>2744</v>
      </c>
      <c r="U781" s="33" t="s">
        <v>2953</v>
      </c>
      <c r="V781" s="33" t="s">
        <v>2953</v>
      </c>
      <c r="W781" s="33" t="s">
        <v>2954</v>
      </c>
      <c r="X781" s="33" t="s">
        <v>2953</v>
      </c>
      <c r="Y781" s="33" t="s">
        <v>2953</v>
      </c>
      <c r="Z781" s="33" t="s">
        <v>2953</v>
      </c>
      <c r="AA781" s="33" t="s">
        <v>2953</v>
      </c>
      <c r="AB781" s="39" t="s">
        <v>25629</v>
      </c>
      <c r="AC781" s="29"/>
      <c r="AD781" s="29"/>
      <c r="AE781" s="29"/>
      <c r="AF781" s="137" t="s">
        <v>1074</v>
      </c>
      <c r="AG781" s="30">
        <f t="shared" si="121"/>
        <v>2</v>
      </c>
      <c r="AH781" s="31" t="str">
        <f t="shared" si="122"/>
        <v>CB-100014</v>
      </c>
      <c r="AI781" s="30">
        <v>10072123000</v>
      </c>
      <c r="AJ781" s="102">
        <f>IFERROR(VLOOKUP($C781,'分類(コード表)'!$A$3:$B$38,2,FALSE)*1000000000,0)+IFERROR(VLOOKUP($D781,'分類(コード表)'!$C$3:$D$293,2,FALSE)*1000000,0)+IFERROR(VLOOKUP($E781,'分類(コード表)'!$E$3:$F$353,2,FALSE)*1000,0)+IFERROR(VLOOKUP($F781,'分類(コード表)'!$G$3:$H$255,2,FALSE),0)</f>
        <v>10072123000</v>
      </c>
    </row>
    <row r="782" spans="1:36" s="30" customFormat="1" ht="27" customHeight="1" x14ac:dyDescent="0.15">
      <c r="A782" s="32" t="s">
        <v>149</v>
      </c>
      <c r="B782" s="33">
        <v>778</v>
      </c>
      <c r="C782" s="34" t="s">
        <v>443</v>
      </c>
      <c r="D782" s="34" t="s">
        <v>444</v>
      </c>
      <c r="E782" s="35" t="s">
        <v>12180</v>
      </c>
      <c r="F782" s="33" t="s">
        <v>503</v>
      </c>
      <c r="G782" s="34" t="s">
        <v>17799</v>
      </c>
      <c r="H782" s="36" t="s">
        <v>17800</v>
      </c>
      <c r="I782" s="33">
        <v>24690.400000000001</v>
      </c>
      <c r="J782" s="33">
        <v>6048.4</v>
      </c>
      <c r="K782" s="33" t="s">
        <v>24503</v>
      </c>
      <c r="L782" s="37">
        <f t="shared" ref="L782:L852" si="129">1-I782/J782</f>
        <v>-3.0821374247734941</v>
      </c>
      <c r="M782" s="33"/>
      <c r="N782" s="33"/>
      <c r="O782" s="33"/>
      <c r="P782" s="153" t="s">
        <v>22529</v>
      </c>
      <c r="Q782" s="38" t="s">
        <v>503</v>
      </c>
      <c r="R782" s="33" t="s">
        <v>503</v>
      </c>
      <c r="S782" s="33" t="s">
        <v>503</v>
      </c>
      <c r="T782" s="33" t="s">
        <v>381</v>
      </c>
      <c r="U782" s="33" t="s">
        <v>2956</v>
      </c>
      <c r="V782" s="33" t="s">
        <v>2953</v>
      </c>
      <c r="W782" s="33" t="s">
        <v>2954</v>
      </c>
      <c r="X782" s="33" t="s">
        <v>2954</v>
      </c>
      <c r="Y782" s="33" t="s">
        <v>2953</v>
      </c>
      <c r="Z782" s="33" t="s">
        <v>2953</v>
      </c>
      <c r="AA782" s="33" t="s">
        <v>2953</v>
      </c>
      <c r="AB782" s="39" t="s">
        <v>25630</v>
      </c>
      <c r="AC782" s="29"/>
      <c r="AD782" s="29"/>
      <c r="AE782" s="29"/>
      <c r="AF782" s="137" t="s">
        <v>22529</v>
      </c>
      <c r="AG782" s="30">
        <f t="shared" ref="AG782:AG851" si="130">LEN(LEFT(AF782,FIND("-",AF782)-1))</f>
        <v>2</v>
      </c>
      <c r="AH782" s="31" t="str">
        <f t="shared" ref="AH782:AH851" si="131">LEFT(AF782,FIND("-",AF782)+6)</f>
        <v>KT-150028</v>
      </c>
      <c r="AI782" s="30">
        <v>10072124000</v>
      </c>
      <c r="AJ782" s="102">
        <f>IFERROR(VLOOKUP($C782,'分類(コード表)'!$A$3:$B$38,2,FALSE)*1000000000,0)+IFERROR(VLOOKUP($D782,'分類(コード表)'!$C$3:$D$293,2,FALSE)*1000000,0)+IFERROR(VLOOKUP($E782,'分類(コード表)'!$E$3:$F$353,2,FALSE)*1000,0)+IFERROR(VLOOKUP($F782,'分類(コード表)'!$G$3:$H$255,2,FALSE),0)</f>
        <v>10072124000</v>
      </c>
    </row>
    <row r="783" spans="1:36" s="30" customFormat="1" ht="27" customHeight="1" x14ac:dyDescent="0.15">
      <c r="A783" s="32" t="s">
        <v>149</v>
      </c>
      <c r="B783" s="33">
        <v>779</v>
      </c>
      <c r="C783" s="34" t="s">
        <v>443</v>
      </c>
      <c r="D783" s="34" t="s">
        <v>444</v>
      </c>
      <c r="E783" s="35" t="s">
        <v>2879</v>
      </c>
      <c r="F783" s="33" t="s">
        <v>2880</v>
      </c>
      <c r="G783" s="34" t="s">
        <v>25631</v>
      </c>
      <c r="H783" s="36" t="s">
        <v>1983</v>
      </c>
      <c r="I783" s="33">
        <v>15138570.300000001</v>
      </c>
      <c r="J783" s="33">
        <v>15881360</v>
      </c>
      <c r="K783" s="33" t="s">
        <v>2598</v>
      </c>
      <c r="L783" s="37">
        <f t="shared" si="129"/>
        <v>4.6771164434280088E-2</v>
      </c>
      <c r="M783" s="33"/>
      <c r="N783" s="33" t="s">
        <v>24776</v>
      </c>
      <c r="O783" s="33"/>
      <c r="P783" s="153" t="s">
        <v>23783</v>
      </c>
      <c r="Q783" s="33" t="s">
        <v>578</v>
      </c>
      <c r="R783" s="33"/>
      <c r="S783" s="33"/>
      <c r="T783" s="33" t="s">
        <v>2744</v>
      </c>
      <c r="U783" s="33" t="s">
        <v>2953</v>
      </c>
      <c r="V783" s="33" t="s">
        <v>2954</v>
      </c>
      <c r="W783" s="33" t="s">
        <v>2953</v>
      </c>
      <c r="X783" s="33" t="s">
        <v>2953</v>
      </c>
      <c r="Y783" s="33" t="s">
        <v>2954</v>
      </c>
      <c r="Z783" s="33" t="s">
        <v>2954</v>
      </c>
      <c r="AA783" s="33" t="s">
        <v>2954</v>
      </c>
      <c r="AB783" s="39" t="s">
        <v>25632</v>
      </c>
      <c r="AC783" s="29"/>
      <c r="AD783" s="29"/>
      <c r="AE783" s="29"/>
      <c r="AF783" s="137" t="s">
        <v>1289</v>
      </c>
      <c r="AG783" s="30">
        <f t="shared" si="130"/>
        <v>2</v>
      </c>
      <c r="AH783" s="31" t="str">
        <f t="shared" si="131"/>
        <v>KK-100030</v>
      </c>
      <c r="AI783" s="30">
        <v>10072126067</v>
      </c>
      <c r="AJ783" s="102">
        <f>IFERROR(VLOOKUP($C783,'分類(コード表)'!$A$3:$B$38,2,FALSE)*1000000000,0)+IFERROR(VLOOKUP($D783,'分類(コード表)'!$C$3:$D$293,2,FALSE)*1000000,0)+IFERROR(VLOOKUP($E783,'分類(コード表)'!$E$3:$F$353,2,FALSE)*1000,0)+IFERROR(VLOOKUP($F783,'分類(コード表)'!$G$3:$H$255,2,FALSE),0)</f>
        <v>10072126067</v>
      </c>
    </row>
    <row r="784" spans="1:36" s="30" customFormat="1" ht="27" customHeight="1" x14ac:dyDescent="0.15">
      <c r="A784" s="32" t="s">
        <v>149</v>
      </c>
      <c r="B784" s="33">
        <v>780</v>
      </c>
      <c r="C784" s="34" t="s">
        <v>443</v>
      </c>
      <c r="D784" s="34" t="s">
        <v>444</v>
      </c>
      <c r="E784" s="35" t="s">
        <v>2879</v>
      </c>
      <c r="F784" s="33" t="s">
        <v>2880</v>
      </c>
      <c r="G784" s="34" t="s">
        <v>25633</v>
      </c>
      <c r="H784" s="36" t="s">
        <v>2270</v>
      </c>
      <c r="I784" s="33">
        <v>8847478</v>
      </c>
      <c r="J784" s="33">
        <v>6977528</v>
      </c>
      <c r="K784" s="33" t="s">
        <v>2698</v>
      </c>
      <c r="L784" s="37">
        <f t="shared" si="129"/>
        <v>-0.26799605820284778</v>
      </c>
      <c r="M784" s="33"/>
      <c r="N784" s="33" t="s">
        <v>24776</v>
      </c>
      <c r="O784" s="33"/>
      <c r="P784" s="153" t="s">
        <v>10394</v>
      </c>
      <c r="Q784" s="33"/>
      <c r="R784" s="33"/>
      <c r="S784" s="33"/>
      <c r="T784" s="33" t="s">
        <v>2744</v>
      </c>
      <c r="U784" s="97" t="s">
        <v>2956</v>
      </c>
      <c r="V784" s="97" t="s">
        <v>2953</v>
      </c>
      <c r="W784" s="97" t="s">
        <v>2954</v>
      </c>
      <c r="X784" s="97" t="s">
        <v>2953</v>
      </c>
      <c r="Y784" s="97" t="s">
        <v>2953</v>
      </c>
      <c r="Z784" s="97" t="s">
        <v>2953</v>
      </c>
      <c r="AA784" s="97" t="s">
        <v>2953</v>
      </c>
      <c r="AB784" s="39" t="s">
        <v>25634</v>
      </c>
      <c r="AC784" s="29"/>
      <c r="AD784" s="29"/>
      <c r="AE784" s="29"/>
      <c r="AF784" s="137" t="s">
        <v>10394</v>
      </c>
      <c r="AG784" s="30">
        <f t="shared" si="130"/>
        <v>2</v>
      </c>
      <c r="AH784" s="31" t="str">
        <f t="shared" si="131"/>
        <v>QS-090008</v>
      </c>
      <c r="AI784" s="30">
        <v>10072126067</v>
      </c>
      <c r="AJ784" s="102">
        <f>IFERROR(VLOOKUP($C784,'分類(コード表)'!$A$3:$B$38,2,FALSE)*1000000000,0)+IFERROR(VLOOKUP($D784,'分類(コード表)'!$C$3:$D$293,2,FALSE)*1000000,0)+IFERROR(VLOOKUP($E784,'分類(コード表)'!$E$3:$F$353,2,FALSE)*1000,0)+IFERROR(VLOOKUP($F784,'分類(コード表)'!$G$3:$H$255,2,FALSE),0)</f>
        <v>10072126067</v>
      </c>
    </row>
    <row r="785" spans="1:36" s="30" customFormat="1" ht="27" customHeight="1" x14ac:dyDescent="0.15">
      <c r="A785" s="32" t="s">
        <v>149</v>
      </c>
      <c r="B785" s="33">
        <v>781</v>
      </c>
      <c r="C785" s="34" t="s">
        <v>443</v>
      </c>
      <c r="D785" s="34" t="s">
        <v>444</v>
      </c>
      <c r="E785" s="35" t="s">
        <v>2879</v>
      </c>
      <c r="F785" s="33" t="s">
        <v>2880</v>
      </c>
      <c r="G785" s="34" t="s">
        <v>25635</v>
      </c>
      <c r="H785" s="36" t="s">
        <v>2275</v>
      </c>
      <c r="I785" s="33">
        <v>7015828</v>
      </c>
      <c r="J785" s="33">
        <v>8750434.4000000004</v>
      </c>
      <c r="K785" s="33" t="s">
        <v>2702</v>
      </c>
      <c r="L785" s="37">
        <f t="shared" si="129"/>
        <v>0.19823089011443829</v>
      </c>
      <c r="M785" s="33"/>
      <c r="N785" s="33" t="s">
        <v>24776</v>
      </c>
      <c r="O785" s="33"/>
      <c r="P785" s="153" t="s">
        <v>10421</v>
      </c>
      <c r="Q785" s="33"/>
      <c r="R785" s="33"/>
      <c r="S785" s="33"/>
      <c r="T785" s="33" t="s">
        <v>2744</v>
      </c>
      <c r="U785" s="33" t="s">
        <v>2954</v>
      </c>
      <c r="V785" s="33" t="s">
        <v>2953</v>
      </c>
      <c r="W785" s="33" t="s">
        <v>2953</v>
      </c>
      <c r="X785" s="33" t="s">
        <v>2953</v>
      </c>
      <c r="Y785" s="33" t="s">
        <v>2953</v>
      </c>
      <c r="Z785" s="33" t="s">
        <v>2954</v>
      </c>
      <c r="AA785" s="33" t="s">
        <v>2953</v>
      </c>
      <c r="AB785" s="39" t="s">
        <v>25636</v>
      </c>
      <c r="AC785" s="29"/>
      <c r="AD785" s="29"/>
      <c r="AE785" s="29"/>
      <c r="AF785" s="137" t="s">
        <v>10421</v>
      </c>
      <c r="AG785" s="30">
        <f t="shared" si="130"/>
        <v>2</v>
      </c>
      <c r="AH785" s="31" t="str">
        <f t="shared" si="131"/>
        <v>QS-090035</v>
      </c>
      <c r="AI785" s="30">
        <v>10072126067</v>
      </c>
      <c r="AJ785" s="102">
        <f>IFERROR(VLOOKUP($C785,'分類(コード表)'!$A$3:$B$38,2,FALSE)*1000000000,0)+IFERROR(VLOOKUP($D785,'分類(コード表)'!$C$3:$D$293,2,FALSE)*1000000,0)+IFERROR(VLOOKUP($E785,'分類(コード表)'!$E$3:$F$353,2,FALSE)*1000,0)+IFERROR(VLOOKUP($F785,'分類(コード表)'!$G$3:$H$255,2,FALSE),0)</f>
        <v>10072126067</v>
      </c>
    </row>
    <row r="786" spans="1:36" s="30" customFormat="1" ht="27" customHeight="1" x14ac:dyDescent="0.15">
      <c r="A786" s="32" t="s">
        <v>149</v>
      </c>
      <c r="B786" s="33">
        <v>782</v>
      </c>
      <c r="C786" s="34" t="s">
        <v>443</v>
      </c>
      <c r="D786" s="34" t="s">
        <v>444</v>
      </c>
      <c r="E786" s="35" t="s">
        <v>2879</v>
      </c>
      <c r="F786" s="33" t="s">
        <v>2880</v>
      </c>
      <c r="G786" s="34" t="s">
        <v>25637</v>
      </c>
      <c r="H786" s="36" t="s">
        <v>1983</v>
      </c>
      <c r="I786" s="33">
        <v>6650343</v>
      </c>
      <c r="J786" s="33">
        <v>6960270</v>
      </c>
      <c r="K786" s="33" t="s">
        <v>2702</v>
      </c>
      <c r="L786" s="37">
        <f t="shared" si="129"/>
        <v>4.4528013999456939E-2</v>
      </c>
      <c r="M786" s="33"/>
      <c r="N786" s="33" t="s">
        <v>24776</v>
      </c>
      <c r="O786" s="33"/>
      <c r="P786" s="153" t="s">
        <v>24390</v>
      </c>
      <c r="Q786" s="33"/>
      <c r="R786" s="33"/>
      <c r="S786" s="33"/>
      <c r="T786" s="33" t="s">
        <v>2744</v>
      </c>
      <c r="U786" s="33" t="s">
        <v>2953</v>
      </c>
      <c r="V786" s="33" t="s">
        <v>2956</v>
      </c>
      <c r="W786" s="33" t="s">
        <v>2953</v>
      </c>
      <c r="X786" s="33" t="s">
        <v>2953</v>
      </c>
      <c r="Y786" s="33" t="s">
        <v>2953</v>
      </c>
      <c r="Z786" s="33" t="s">
        <v>2953</v>
      </c>
      <c r="AA786" s="33" t="s">
        <v>2953</v>
      </c>
      <c r="AB786" s="39" t="s">
        <v>25638</v>
      </c>
      <c r="AC786" s="29"/>
      <c r="AD786" s="29"/>
      <c r="AE786" s="29"/>
      <c r="AF786" s="137" t="s">
        <v>1569</v>
      </c>
      <c r="AG786" s="30">
        <f t="shared" si="130"/>
        <v>2</v>
      </c>
      <c r="AH786" s="31" t="str">
        <f t="shared" si="131"/>
        <v>SK-100010</v>
      </c>
      <c r="AI786" s="30">
        <v>10072126067</v>
      </c>
      <c r="AJ786" s="102">
        <f>IFERROR(VLOOKUP($C786,'分類(コード表)'!$A$3:$B$38,2,FALSE)*1000000000,0)+IFERROR(VLOOKUP($D786,'分類(コード表)'!$C$3:$D$293,2,FALSE)*1000000,0)+IFERROR(VLOOKUP($E786,'分類(コード表)'!$E$3:$F$353,2,FALSE)*1000,0)+IFERROR(VLOOKUP($F786,'分類(コード表)'!$G$3:$H$255,2,FALSE),0)</f>
        <v>10072126067</v>
      </c>
    </row>
    <row r="787" spans="1:36" s="30" customFormat="1" ht="27" customHeight="1" x14ac:dyDescent="0.15">
      <c r="A787" s="32" t="s">
        <v>149</v>
      </c>
      <c r="B787" s="33">
        <v>783</v>
      </c>
      <c r="C787" s="34" t="s">
        <v>443</v>
      </c>
      <c r="D787" s="34" t="s">
        <v>444</v>
      </c>
      <c r="E787" s="35" t="s">
        <v>2879</v>
      </c>
      <c r="F787" s="33" t="s">
        <v>2880</v>
      </c>
      <c r="G787" s="34" t="s">
        <v>14264</v>
      </c>
      <c r="H787" s="36" t="s">
        <v>14265</v>
      </c>
      <c r="I787" s="33">
        <v>2685000</v>
      </c>
      <c r="J787" s="33">
        <v>3168000</v>
      </c>
      <c r="K787" s="33" t="s">
        <v>18774</v>
      </c>
      <c r="L787" s="37">
        <f t="shared" si="129"/>
        <v>0.15246212121212122</v>
      </c>
      <c r="M787" s="33"/>
      <c r="N787" s="33"/>
      <c r="O787" s="33"/>
      <c r="P787" s="153" t="s">
        <v>3132</v>
      </c>
      <c r="Q787" s="33" t="s">
        <v>503</v>
      </c>
      <c r="R787" s="33"/>
      <c r="S787" s="33"/>
      <c r="T787" s="33" t="s">
        <v>2744</v>
      </c>
      <c r="U787" s="33" t="s">
        <v>2954</v>
      </c>
      <c r="V787" s="33" t="s">
        <v>2954</v>
      </c>
      <c r="W787" s="33" t="s">
        <v>2953</v>
      </c>
      <c r="X787" s="33" t="s">
        <v>2953</v>
      </c>
      <c r="Y787" s="33" t="s">
        <v>2954</v>
      </c>
      <c r="Z787" s="33" t="s">
        <v>2953</v>
      </c>
      <c r="AA787" s="33" t="s">
        <v>2953</v>
      </c>
      <c r="AB787" s="39" t="s">
        <v>25639</v>
      </c>
      <c r="AC787" s="29"/>
      <c r="AD787" s="29"/>
      <c r="AE787" s="29"/>
      <c r="AF787" s="137" t="s">
        <v>3132</v>
      </c>
      <c r="AG787" s="30">
        <f t="shared" si="130"/>
        <v>2</v>
      </c>
      <c r="AH787" s="31" t="str">
        <f t="shared" si="131"/>
        <v>HK-150003</v>
      </c>
      <c r="AI787" s="30">
        <v>10072126067</v>
      </c>
      <c r="AJ787" s="102">
        <f>IFERROR(VLOOKUP($C787,'分類(コード表)'!$A$3:$B$38,2,FALSE)*1000000000,0)+IFERROR(VLOOKUP($D787,'分類(コード表)'!$C$3:$D$293,2,FALSE)*1000000,0)+IFERROR(VLOOKUP($E787,'分類(コード表)'!$E$3:$F$353,2,FALSE)*1000,0)+IFERROR(VLOOKUP($F787,'分類(コード表)'!$G$3:$H$255,2,FALSE),0)</f>
        <v>10072126067</v>
      </c>
    </row>
    <row r="788" spans="1:36" s="30" customFormat="1" ht="27" customHeight="1" x14ac:dyDescent="0.15">
      <c r="A788" s="32" t="s">
        <v>149</v>
      </c>
      <c r="B788" s="33">
        <v>784</v>
      </c>
      <c r="C788" s="34" t="s">
        <v>443</v>
      </c>
      <c r="D788" s="34" t="s">
        <v>444</v>
      </c>
      <c r="E788" s="35" t="s">
        <v>12183</v>
      </c>
      <c r="F788" s="33"/>
      <c r="G788" s="34" t="s">
        <v>25640</v>
      </c>
      <c r="H788" s="36" t="s">
        <v>1674</v>
      </c>
      <c r="I788" s="33">
        <v>14900000</v>
      </c>
      <c r="J788" s="33">
        <v>20516360</v>
      </c>
      <c r="K788" s="33" t="s">
        <v>2434</v>
      </c>
      <c r="L788" s="37">
        <f t="shared" si="129"/>
        <v>0.27375031438325315</v>
      </c>
      <c r="M788" s="33"/>
      <c r="N788" s="33" t="s">
        <v>24776</v>
      </c>
      <c r="O788" s="33"/>
      <c r="P788" s="153" t="s">
        <v>23593</v>
      </c>
      <c r="Q788" s="33"/>
      <c r="R788" s="33"/>
      <c r="S788" s="33"/>
      <c r="T788" s="33" t="s">
        <v>2744</v>
      </c>
      <c r="U788" s="33" t="s">
        <v>2954</v>
      </c>
      <c r="V788" s="33" t="s">
        <v>2954</v>
      </c>
      <c r="W788" s="33" t="s">
        <v>2953</v>
      </c>
      <c r="X788" s="33" t="s">
        <v>2953</v>
      </c>
      <c r="Y788" s="33" t="s">
        <v>2953</v>
      </c>
      <c r="Z788" s="33" t="s">
        <v>2953</v>
      </c>
      <c r="AA788" s="33" t="s">
        <v>2953</v>
      </c>
      <c r="AB788" s="39" t="s">
        <v>25641</v>
      </c>
      <c r="AC788" s="29"/>
      <c r="AD788" s="29"/>
      <c r="AE788" s="29"/>
      <c r="AF788" s="137" t="s">
        <v>1072</v>
      </c>
      <c r="AG788" s="30">
        <f t="shared" si="130"/>
        <v>2</v>
      </c>
      <c r="AH788" s="31" t="str">
        <f t="shared" si="131"/>
        <v>CB-100011</v>
      </c>
      <c r="AI788" s="30">
        <v>10072127000</v>
      </c>
      <c r="AJ788" s="102">
        <f>IFERROR(VLOOKUP($C788,'分類(コード表)'!$A$3:$B$38,2,FALSE)*1000000000,0)+IFERROR(VLOOKUP($D788,'分類(コード表)'!$C$3:$D$293,2,FALSE)*1000000,0)+IFERROR(VLOOKUP($E788,'分類(コード表)'!$E$3:$F$353,2,FALSE)*1000,0)+IFERROR(VLOOKUP($F788,'分類(コード表)'!$G$3:$H$255,2,FALSE),0)</f>
        <v>10072127000</v>
      </c>
    </row>
    <row r="789" spans="1:36" s="30" customFormat="1" ht="27" customHeight="1" x14ac:dyDescent="0.15">
      <c r="A789" s="32" t="s">
        <v>149</v>
      </c>
      <c r="B789" s="33">
        <v>785</v>
      </c>
      <c r="C789" s="34" t="s">
        <v>443</v>
      </c>
      <c r="D789" s="34" t="s">
        <v>444</v>
      </c>
      <c r="E789" s="35" t="s">
        <v>12183</v>
      </c>
      <c r="F789" s="33"/>
      <c r="G789" s="34" t="s">
        <v>724</v>
      </c>
      <c r="H789" s="36" t="s">
        <v>1888</v>
      </c>
      <c r="I789" s="33">
        <v>5090820</v>
      </c>
      <c r="J789" s="33">
        <v>5557192</v>
      </c>
      <c r="K789" s="33" t="s">
        <v>2559</v>
      </c>
      <c r="L789" s="37">
        <f t="shared" si="129"/>
        <v>8.3922239865025339E-2</v>
      </c>
      <c r="M789" s="33"/>
      <c r="N789" s="33" t="s">
        <v>24776</v>
      </c>
      <c r="O789" s="33"/>
      <c r="P789" s="153" t="s">
        <v>1244</v>
      </c>
      <c r="Q789" s="33"/>
      <c r="R789" s="33"/>
      <c r="S789" s="33"/>
      <c r="T789" s="33" t="s">
        <v>2744</v>
      </c>
      <c r="U789" s="33" t="s">
        <v>2953</v>
      </c>
      <c r="V789" s="33" t="s">
        <v>2954</v>
      </c>
      <c r="W789" s="33" t="s">
        <v>2953</v>
      </c>
      <c r="X789" s="33" t="s">
        <v>2953</v>
      </c>
      <c r="Y789" s="33" t="s">
        <v>2953</v>
      </c>
      <c r="Z789" s="33" t="s">
        <v>2954</v>
      </c>
      <c r="AA789" s="33" t="s">
        <v>2953</v>
      </c>
      <c r="AB789" s="39" t="s">
        <v>25642</v>
      </c>
      <c r="AC789" s="29"/>
      <c r="AD789" s="29"/>
      <c r="AE789" s="29"/>
      <c r="AF789" s="137" t="s">
        <v>1244</v>
      </c>
      <c r="AG789" s="30">
        <f t="shared" si="130"/>
        <v>2</v>
      </c>
      <c r="AH789" s="31" t="str">
        <f t="shared" si="131"/>
        <v>HK-120028</v>
      </c>
      <c r="AI789" s="30">
        <v>10072127000</v>
      </c>
      <c r="AJ789" s="102">
        <f>IFERROR(VLOOKUP($C789,'分類(コード表)'!$A$3:$B$38,2,FALSE)*1000000000,0)+IFERROR(VLOOKUP($D789,'分類(コード表)'!$C$3:$D$293,2,FALSE)*1000000,0)+IFERROR(VLOOKUP($E789,'分類(コード表)'!$E$3:$F$353,2,FALSE)*1000,0)+IFERROR(VLOOKUP($F789,'分類(コード表)'!$G$3:$H$255,2,FALSE),0)</f>
        <v>10072127000</v>
      </c>
    </row>
    <row r="790" spans="1:36" s="30" customFormat="1" ht="27" customHeight="1" x14ac:dyDescent="0.15">
      <c r="A790" s="32" t="s">
        <v>149</v>
      </c>
      <c r="B790" s="33">
        <v>786</v>
      </c>
      <c r="C790" s="34" t="s">
        <v>443</v>
      </c>
      <c r="D790" s="34" t="s">
        <v>444</v>
      </c>
      <c r="E790" s="35" t="s">
        <v>12183</v>
      </c>
      <c r="F790" s="33"/>
      <c r="G790" s="34" t="s">
        <v>25643</v>
      </c>
      <c r="H790" s="36" t="s">
        <v>1916</v>
      </c>
      <c r="I790" s="33">
        <v>22755900</v>
      </c>
      <c r="J790" s="33">
        <v>27090000</v>
      </c>
      <c r="K790" s="33" t="s">
        <v>2559</v>
      </c>
      <c r="L790" s="37">
        <f t="shared" si="129"/>
        <v>0.15998892580287927</v>
      </c>
      <c r="M790" s="33"/>
      <c r="N790" s="33" t="s">
        <v>24776</v>
      </c>
      <c r="O790" s="33"/>
      <c r="P790" s="153" t="s">
        <v>23746</v>
      </c>
      <c r="Q790" s="33"/>
      <c r="R790" s="33"/>
      <c r="S790" s="33"/>
      <c r="T790" s="33" t="s">
        <v>2744</v>
      </c>
      <c r="U790" s="33" t="s">
        <v>2953</v>
      </c>
      <c r="V790" s="33" t="s">
        <v>2954</v>
      </c>
      <c r="W790" s="33" t="s">
        <v>2954</v>
      </c>
      <c r="X790" s="33" t="s">
        <v>2953</v>
      </c>
      <c r="Y790" s="33" t="s">
        <v>2954</v>
      </c>
      <c r="Z790" s="33" t="s">
        <v>2954</v>
      </c>
      <c r="AA790" s="33" t="s">
        <v>2954</v>
      </c>
      <c r="AB790" s="39" t="s">
        <v>25644</v>
      </c>
      <c r="AC790" s="29"/>
      <c r="AD790" s="29"/>
      <c r="AE790" s="29"/>
      <c r="AF790" s="137" t="s">
        <v>1255</v>
      </c>
      <c r="AG790" s="30">
        <f t="shared" si="130"/>
        <v>2</v>
      </c>
      <c r="AH790" s="31" t="str">
        <f t="shared" si="131"/>
        <v>HR-100008</v>
      </c>
      <c r="AI790" s="30">
        <v>10072127000</v>
      </c>
      <c r="AJ790" s="102">
        <f>IFERROR(VLOOKUP($C790,'分類(コード表)'!$A$3:$B$38,2,FALSE)*1000000000,0)+IFERROR(VLOOKUP($D790,'分類(コード表)'!$C$3:$D$293,2,FALSE)*1000000,0)+IFERROR(VLOOKUP($E790,'分類(コード表)'!$E$3:$F$353,2,FALSE)*1000,0)+IFERROR(VLOOKUP($F790,'分類(コード表)'!$G$3:$H$255,2,FALSE),0)</f>
        <v>10072127000</v>
      </c>
    </row>
    <row r="791" spans="1:36" s="30" customFormat="1" ht="27" customHeight="1" x14ac:dyDescent="0.15">
      <c r="A791" s="32" t="s">
        <v>149</v>
      </c>
      <c r="B791" s="33">
        <v>787</v>
      </c>
      <c r="C791" s="34" t="s">
        <v>443</v>
      </c>
      <c r="D791" s="34" t="s">
        <v>444</v>
      </c>
      <c r="E791" s="35" t="s">
        <v>12183</v>
      </c>
      <c r="F791" s="33"/>
      <c r="G791" s="34" t="s">
        <v>754</v>
      </c>
      <c r="H791" s="36" t="s">
        <v>1932</v>
      </c>
      <c r="I791" s="33">
        <v>12979452</v>
      </c>
      <c r="J791" s="33">
        <v>17011016</v>
      </c>
      <c r="K791" s="33" t="s">
        <v>2559</v>
      </c>
      <c r="L791" s="37">
        <f t="shared" si="129"/>
        <v>0.23699724931185773</v>
      </c>
      <c r="M791" s="33"/>
      <c r="N791" s="33" t="s">
        <v>24776</v>
      </c>
      <c r="O791" s="33"/>
      <c r="P791" s="153" t="s">
        <v>1267</v>
      </c>
      <c r="Q791" s="33" t="s">
        <v>578</v>
      </c>
      <c r="R791" s="33"/>
      <c r="S791" s="33"/>
      <c r="T791" s="33" t="s">
        <v>2744</v>
      </c>
      <c r="U791" s="33" t="s">
        <v>2954</v>
      </c>
      <c r="V791" s="33" t="s">
        <v>2954</v>
      </c>
      <c r="W791" s="33" t="s">
        <v>2954</v>
      </c>
      <c r="X791" s="33" t="s">
        <v>2953</v>
      </c>
      <c r="Y791" s="33" t="s">
        <v>2954</v>
      </c>
      <c r="Z791" s="33" t="s">
        <v>2954</v>
      </c>
      <c r="AA791" s="33" t="s">
        <v>2954</v>
      </c>
      <c r="AB791" s="39" t="s">
        <v>25645</v>
      </c>
      <c r="AC791" s="29"/>
      <c r="AD791" s="29"/>
      <c r="AE791" s="29"/>
      <c r="AF791" s="137" t="s">
        <v>1267</v>
      </c>
      <c r="AG791" s="30">
        <f t="shared" si="130"/>
        <v>2</v>
      </c>
      <c r="AH791" s="31" t="str">
        <f t="shared" si="131"/>
        <v>HR-120013</v>
      </c>
      <c r="AI791" s="30">
        <v>10072127000</v>
      </c>
      <c r="AJ791" s="102">
        <f>IFERROR(VLOOKUP($C791,'分類(コード表)'!$A$3:$B$38,2,FALSE)*1000000000,0)+IFERROR(VLOOKUP($D791,'分類(コード表)'!$C$3:$D$293,2,FALSE)*1000000,0)+IFERROR(VLOOKUP($E791,'分類(コード表)'!$E$3:$F$353,2,FALSE)*1000,0)+IFERROR(VLOOKUP($F791,'分類(コード表)'!$G$3:$H$255,2,FALSE),0)</f>
        <v>10072127000</v>
      </c>
    </row>
    <row r="792" spans="1:36" s="30" customFormat="1" ht="27" customHeight="1" x14ac:dyDescent="0.15">
      <c r="A792" s="32" t="s">
        <v>149</v>
      </c>
      <c r="B792" s="33">
        <v>788</v>
      </c>
      <c r="C792" s="34" t="s">
        <v>443</v>
      </c>
      <c r="D792" s="34" t="s">
        <v>444</v>
      </c>
      <c r="E792" s="35" t="s">
        <v>12183</v>
      </c>
      <c r="F792" s="33"/>
      <c r="G792" s="34" t="s">
        <v>25646</v>
      </c>
      <c r="H792" s="36" t="s">
        <v>1888</v>
      </c>
      <c r="I792" s="33">
        <v>5520900</v>
      </c>
      <c r="J792" s="33">
        <v>5800300</v>
      </c>
      <c r="K792" s="33" t="s">
        <v>2504</v>
      </c>
      <c r="L792" s="37">
        <f t="shared" si="129"/>
        <v>4.8169922245401064E-2</v>
      </c>
      <c r="M792" s="33"/>
      <c r="N792" s="33" t="s">
        <v>24776</v>
      </c>
      <c r="O792" s="33"/>
      <c r="P792" s="153" t="s">
        <v>7886</v>
      </c>
      <c r="Q792" s="33" t="s">
        <v>578</v>
      </c>
      <c r="R792" s="33"/>
      <c r="S792" s="33"/>
      <c r="T792" s="33" t="s">
        <v>2744</v>
      </c>
      <c r="U792" s="33" t="s">
        <v>2953</v>
      </c>
      <c r="V792" s="33" t="s">
        <v>2954</v>
      </c>
      <c r="W792" s="33" t="s">
        <v>2953</v>
      </c>
      <c r="X792" s="33" t="s">
        <v>2954</v>
      </c>
      <c r="Y792" s="33" t="s">
        <v>2954</v>
      </c>
      <c r="Z792" s="33" t="s">
        <v>2954</v>
      </c>
      <c r="AA792" s="33" t="s">
        <v>2954</v>
      </c>
      <c r="AB792" s="39" t="s">
        <v>25647</v>
      </c>
      <c r="AC792" s="29"/>
      <c r="AD792" s="29"/>
      <c r="AE792" s="29"/>
      <c r="AF792" s="137" t="s">
        <v>7886</v>
      </c>
      <c r="AG792" s="30">
        <f t="shared" si="130"/>
        <v>2</v>
      </c>
      <c r="AH792" s="31" t="str">
        <f t="shared" si="131"/>
        <v>KT-080032</v>
      </c>
      <c r="AI792" s="30">
        <v>10072127000</v>
      </c>
      <c r="AJ792" s="102">
        <f>IFERROR(VLOOKUP($C792,'分類(コード表)'!$A$3:$B$38,2,FALSE)*1000000000,0)+IFERROR(VLOOKUP($D792,'分類(コード表)'!$C$3:$D$293,2,FALSE)*1000000,0)+IFERROR(VLOOKUP($E792,'分類(コード表)'!$E$3:$F$353,2,FALSE)*1000,0)+IFERROR(VLOOKUP($F792,'分類(コード表)'!$G$3:$H$255,2,FALSE),0)</f>
        <v>10072127000</v>
      </c>
    </row>
    <row r="793" spans="1:36" s="30" customFormat="1" ht="27" customHeight="1" x14ac:dyDescent="0.15">
      <c r="A793" s="32" t="s">
        <v>149</v>
      </c>
      <c r="B793" s="33">
        <v>789</v>
      </c>
      <c r="C793" s="34" t="s">
        <v>443</v>
      </c>
      <c r="D793" s="34" t="s">
        <v>444</v>
      </c>
      <c r="E793" s="35" t="s">
        <v>12183</v>
      </c>
      <c r="F793" s="33"/>
      <c r="G793" s="34" t="s">
        <v>25648</v>
      </c>
      <c r="H793" s="36" t="s">
        <v>2262</v>
      </c>
      <c r="I793" s="33">
        <v>29334000</v>
      </c>
      <c r="J793" s="33">
        <v>37572900</v>
      </c>
      <c r="K793" s="33" t="s">
        <v>2559</v>
      </c>
      <c r="L793" s="37">
        <f t="shared" si="129"/>
        <v>0.21927772410434121</v>
      </c>
      <c r="M793" s="33"/>
      <c r="N793" s="33" t="s">
        <v>24776</v>
      </c>
      <c r="O793" s="33"/>
      <c r="P793" s="153" t="s">
        <v>10372</v>
      </c>
      <c r="Q793" s="33" t="s">
        <v>2746</v>
      </c>
      <c r="R793" s="33"/>
      <c r="S793" s="33"/>
      <c r="T793" s="33" t="s">
        <v>2744</v>
      </c>
      <c r="U793" s="33" t="s">
        <v>2954</v>
      </c>
      <c r="V793" s="33" t="s">
        <v>2953</v>
      </c>
      <c r="W793" s="33" t="s">
        <v>2953</v>
      </c>
      <c r="X793" s="33" t="s">
        <v>2953</v>
      </c>
      <c r="Y793" s="33" t="s">
        <v>2953</v>
      </c>
      <c r="Z793" s="33" t="s">
        <v>2953</v>
      </c>
      <c r="AA793" s="33" t="s">
        <v>2953</v>
      </c>
      <c r="AB793" s="39" t="s">
        <v>25649</v>
      </c>
      <c r="AC793" s="29"/>
      <c r="AD793" s="29"/>
      <c r="AE793" s="29"/>
      <c r="AF793" s="137" t="s">
        <v>10372</v>
      </c>
      <c r="AG793" s="30">
        <f t="shared" si="130"/>
        <v>2</v>
      </c>
      <c r="AH793" s="31" t="str">
        <f t="shared" si="131"/>
        <v>QS-080010</v>
      </c>
      <c r="AI793" s="30">
        <v>10072127000</v>
      </c>
      <c r="AJ793" s="102">
        <f>IFERROR(VLOOKUP($C793,'分類(コード表)'!$A$3:$B$38,2,FALSE)*1000000000,0)+IFERROR(VLOOKUP($D793,'分類(コード表)'!$C$3:$D$293,2,FALSE)*1000000,0)+IFERROR(VLOOKUP($E793,'分類(コード表)'!$E$3:$F$353,2,FALSE)*1000,0)+IFERROR(VLOOKUP($F793,'分類(コード表)'!$G$3:$H$255,2,FALSE),0)</f>
        <v>10072127000</v>
      </c>
    </row>
    <row r="794" spans="1:36" s="30" customFormat="1" ht="27" customHeight="1" x14ac:dyDescent="0.15">
      <c r="A794" s="32" t="s">
        <v>149</v>
      </c>
      <c r="B794" s="33">
        <v>790</v>
      </c>
      <c r="C794" s="34" t="s">
        <v>443</v>
      </c>
      <c r="D794" s="34" t="s">
        <v>444</v>
      </c>
      <c r="E794" s="35" t="s">
        <v>12183</v>
      </c>
      <c r="F794" s="33"/>
      <c r="G794" s="34" t="s">
        <v>21307</v>
      </c>
      <c r="H794" s="36" t="s">
        <v>21308</v>
      </c>
      <c r="I794" s="33">
        <v>2297286</v>
      </c>
      <c r="J794" s="33">
        <v>3129350</v>
      </c>
      <c r="K794" s="33" t="s">
        <v>22153</v>
      </c>
      <c r="L794" s="37">
        <f t="shared" si="129"/>
        <v>0.26589036061801974</v>
      </c>
      <c r="M794" s="33"/>
      <c r="N794" s="33"/>
      <c r="O794" s="33"/>
      <c r="P794" s="153" t="s">
        <v>3196</v>
      </c>
      <c r="Q794" s="38" t="s">
        <v>503</v>
      </c>
      <c r="R794" s="33"/>
      <c r="S794" s="33"/>
      <c r="T794" s="33" t="s">
        <v>2744</v>
      </c>
      <c r="U794" s="97" t="s">
        <v>2954</v>
      </c>
      <c r="V794" s="97" t="s">
        <v>2954</v>
      </c>
      <c r="W794" s="97" t="s">
        <v>2953</v>
      </c>
      <c r="X794" s="33" t="s">
        <v>2954</v>
      </c>
      <c r="Y794" s="33" t="s">
        <v>2955</v>
      </c>
      <c r="Z794" s="33" t="s">
        <v>2954</v>
      </c>
      <c r="AA794" s="33" t="s">
        <v>2954</v>
      </c>
      <c r="AB794" s="39" t="s">
        <v>25650</v>
      </c>
      <c r="AC794" s="29"/>
      <c r="AD794" s="29"/>
      <c r="AE794" s="29"/>
      <c r="AF794" s="137" t="s">
        <v>3196</v>
      </c>
      <c r="AG794" s="30">
        <f t="shared" si="130"/>
        <v>2</v>
      </c>
      <c r="AH794" s="31" t="str">
        <f t="shared" si="131"/>
        <v>SK-140002</v>
      </c>
      <c r="AI794" s="30">
        <v>10072127000</v>
      </c>
      <c r="AJ794" s="102">
        <f>IFERROR(VLOOKUP($C794,'分類(コード表)'!$A$3:$B$38,2,FALSE)*1000000000,0)+IFERROR(VLOOKUP($D794,'分類(コード表)'!$C$3:$D$293,2,FALSE)*1000000,0)+IFERROR(VLOOKUP($E794,'分類(コード表)'!$E$3:$F$353,2,FALSE)*1000,0)+IFERROR(VLOOKUP($F794,'分類(コード表)'!$G$3:$H$255,2,FALSE),0)</f>
        <v>10072127000</v>
      </c>
    </row>
    <row r="795" spans="1:36" s="30" customFormat="1" ht="27" customHeight="1" x14ac:dyDescent="0.15">
      <c r="A795" s="32" t="s">
        <v>149</v>
      </c>
      <c r="B795" s="33">
        <v>791</v>
      </c>
      <c r="C795" s="34" t="s">
        <v>443</v>
      </c>
      <c r="D795" s="34" t="s">
        <v>444</v>
      </c>
      <c r="E795" s="35" t="s">
        <v>12183</v>
      </c>
      <c r="F795" s="33"/>
      <c r="G795" s="34" t="s">
        <v>14336</v>
      </c>
      <c r="H795" s="36" t="s">
        <v>14337</v>
      </c>
      <c r="I795" s="33">
        <v>3674888</v>
      </c>
      <c r="J795" s="33">
        <v>9463369</v>
      </c>
      <c r="K795" s="33" t="s">
        <v>24477</v>
      </c>
      <c r="L795" s="37">
        <f t="shared" si="129"/>
        <v>0.61167233360550566</v>
      </c>
      <c r="M795" s="33"/>
      <c r="N795" s="33" t="s">
        <v>24776</v>
      </c>
      <c r="O795" s="33"/>
      <c r="P795" s="153" t="s">
        <v>26590</v>
      </c>
      <c r="Q795" s="38"/>
      <c r="R795" s="33"/>
      <c r="S795" s="33"/>
      <c r="T795" s="33" t="s">
        <v>2744</v>
      </c>
      <c r="U795" s="97" t="s">
        <v>26702</v>
      </c>
      <c r="V795" s="97" t="s">
        <v>26702</v>
      </c>
      <c r="W795" s="97" t="s">
        <v>26701</v>
      </c>
      <c r="X795" s="97" t="s">
        <v>26701</v>
      </c>
      <c r="Y795" s="97" t="s">
        <v>26702</v>
      </c>
      <c r="Z795" s="97" t="s">
        <v>26702</v>
      </c>
      <c r="AA795" s="97" t="s">
        <v>26702</v>
      </c>
      <c r="AB795" s="126" t="s">
        <v>26763</v>
      </c>
      <c r="AC795" s="29"/>
      <c r="AD795" s="29"/>
      <c r="AE795" s="29"/>
      <c r="AF795" s="137" t="s">
        <v>26590</v>
      </c>
      <c r="AG795" s="30">
        <f t="shared" ref="AG795" si="132">LEN(LEFT(AF795,FIND("-",AF795)-1))</f>
        <v>2</v>
      </c>
      <c r="AH795" s="31" t="str">
        <f t="shared" ref="AH795" si="133">LEFT(AF795,FIND("-",AF795)+6)</f>
        <v>HK-170009</v>
      </c>
      <c r="AJ795" s="102"/>
    </row>
    <row r="796" spans="1:36" s="30" customFormat="1" ht="27" customHeight="1" x14ac:dyDescent="0.15">
      <c r="A796" s="32" t="s">
        <v>149</v>
      </c>
      <c r="B796" s="33">
        <v>792</v>
      </c>
      <c r="C796" s="34" t="s">
        <v>443</v>
      </c>
      <c r="D796" s="34" t="s">
        <v>444</v>
      </c>
      <c r="E796" s="35" t="s">
        <v>12185</v>
      </c>
      <c r="F796" s="33"/>
      <c r="G796" s="34" t="s">
        <v>25651</v>
      </c>
      <c r="H796" s="36" t="s">
        <v>1828</v>
      </c>
      <c r="I796" s="33">
        <v>19740000</v>
      </c>
      <c r="J796" s="33">
        <v>21770000</v>
      </c>
      <c r="K796" s="33" t="s">
        <v>2533</v>
      </c>
      <c r="L796" s="37">
        <f t="shared" si="129"/>
        <v>9.3247588424437255E-2</v>
      </c>
      <c r="M796" s="33"/>
      <c r="N796" s="33" t="s">
        <v>24776</v>
      </c>
      <c r="O796" s="33"/>
      <c r="P796" s="153" t="s">
        <v>4974</v>
      </c>
      <c r="Q796" s="38" t="s">
        <v>578</v>
      </c>
      <c r="R796" s="33"/>
      <c r="S796" s="33"/>
      <c r="T796" s="33" t="s">
        <v>2744</v>
      </c>
      <c r="U796" s="33" t="s">
        <v>2954</v>
      </c>
      <c r="V796" s="33" t="s">
        <v>2954</v>
      </c>
      <c r="W796" s="33" t="s">
        <v>2954</v>
      </c>
      <c r="X796" s="33" t="s">
        <v>2954</v>
      </c>
      <c r="Y796" s="33" t="s">
        <v>2954</v>
      </c>
      <c r="Z796" s="33" t="s">
        <v>2953</v>
      </c>
      <c r="AA796" s="33" t="s">
        <v>2954</v>
      </c>
      <c r="AB796" s="39" t="s">
        <v>25652</v>
      </c>
      <c r="AC796" s="29"/>
      <c r="AD796" s="29"/>
      <c r="AE796" s="29"/>
      <c r="AF796" s="137" t="s">
        <v>4974</v>
      </c>
      <c r="AG796" s="30">
        <f t="shared" si="130"/>
        <v>2</v>
      </c>
      <c r="AH796" s="31" t="str">
        <f t="shared" si="131"/>
        <v>HK-080011</v>
      </c>
      <c r="AI796" s="30">
        <v>10072129000</v>
      </c>
      <c r="AJ796" s="102">
        <f>IFERROR(VLOOKUP($C796,'分類(コード表)'!$A$3:$B$38,2,FALSE)*1000000000,0)+IFERROR(VLOOKUP($D796,'分類(コード表)'!$C$3:$D$293,2,FALSE)*1000000,0)+IFERROR(VLOOKUP($E796,'分類(コード表)'!$E$3:$F$353,2,FALSE)*1000,0)+IFERROR(VLOOKUP($F796,'分類(コード表)'!$G$3:$H$255,2,FALSE),0)</f>
        <v>10072129000</v>
      </c>
    </row>
    <row r="797" spans="1:36" s="30" customFormat="1" ht="27" customHeight="1" x14ac:dyDescent="0.15">
      <c r="A797" s="32" t="s">
        <v>149</v>
      </c>
      <c r="B797" s="33">
        <v>793</v>
      </c>
      <c r="C797" s="34" t="s">
        <v>443</v>
      </c>
      <c r="D797" s="34" t="s">
        <v>444</v>
      </c>
      <c r="E797" s="35" t="s">
        <v>216</v>
      </c>
      <c r="F797" s="33"/>
      <c r="G797" s="34" t="s">
        <v>25653</v>
      </c>
      <c r="H797" s="36" t="s">
        <v>1904</v>
      </c>
      <c r="I797" s="33">
        <v>4630000</v>
      </c>
      <c r="J797" s="33">
        <v>6620000</v>
      </c>
      <c r="K797" s="33" t="s">
        <v>2568</v>
      </c>
      <c r="L797" s="37">
        <f t="shared" si="129"/>
        <v>0.30060422960725075</v>
      </c>
      <c r="M797" s="33"/>
      <c r="N797" s="33" t="s">
        <v>24776</v>
      </c>
      <c r="O797" s="33"/>
      <c r="P797" s="153" t="s">
        <v>5413</v>
      </c>
      <c r="Q797" s="33"/>
      <c r="R797" s="33"/>
      <c r="S797" s="33"/>
      <c r="T797" s="33" t="s">
        <v>2744</v>
      </c>
      <c r="U797" s="33" t="s">
        <v>2954</v>
      </c>
      <c r="V797" s="33" t="s">
        <v>2954</v>
      </c>
      <c r="W797" s="33" t="s">
        <v>2953</v>
      </c>
      <c r="X797" s="33" t="s">
        <v>2954</v>
      </c>
      <c r="Y797" s="33" t="s">
        <v>2954</v>
      </c>
      <c r="Z797" s="33" t="s">
        <v>2953</v>
      </c>
      <c r="AA797" s="33" t="s">
        <v>2954</v>
      </c>
      <c r="AB797" s="39" t="s">
        <v>25654</v>
      </c>
      <c r="AC797" s="29"/>
      <c r="AD797" s="29"/>
      <c r="AE797" s="29"/>
      <c r="AF797" s="137" t="s">
        <v>5413</v>
      </c>
      <c r="AG797" s="30">
        <f t="shared" si="130"/>
        <v>2</v>
      </c>
      <c r="AH797" s="31" t="str">
        <f t="shared" si="131"/>
        <v>HR-080012</v>
      </c>
      <c r="AI797" s="30">
        <v>10072131000</v>
      </c>
      <c r="AJ797" s="102">
        <f>IFERROR(VLOOKUP($C797,'分類(コード表)'!$A$3:$B$38,2,FALSE)*1000000000,0)+IFERROR(VLOOKUP($D797,'分類(コード表)'!$C$3:$D$293,2,FALSE)*1000000,0)+IFERROR(VLOOKUP($E797,'分類(コード表)'!$E$3:$F$353,2,FALSE)*1000,0)+IFERROR(VLOOKUP($F797,'分類(コード表)'!$G$3:$H$255,2,FALSE),0)</f>
        <v>10072131000</v>
      </c>
    </row>
    <row r="798" spans="1:36" s="30" customFormat="1" ht="27" customHeight="1" x14ac:dyDescent="0.15">
      <c r="A798" s="32" t="s">
        <v>149</v>
      </c>
      <c r="B798" s="33">
        <v>794</v>
      </c>
      <c r="C798" s="34" t="s">
        <v>443</v>
      </c>
      <c r="D798" s="34" t="s">
        <v>444</v>
      </c>
      <c r="E798" s="35" t="s">
        <v>216</v>
      </c>
      <c r="F798" s="33"/>
      <c r="G798" s="34" t="s">
        <v>752</v>
      </c>
      <c r="H798" s="36" t="s">
        <v>1930</v>
      </c>
      <c r="I798" s="33">
        <v>11490541</v>
      </c>
      <c r="J798" s="33">
        <v>12390541</v>
      </c>
      <c r="K798" s="33" t="s">
        <v>2434</v>
      </c>
      <c r="L798" s="37">
        <f t="shared" si="129"/>
        <v>7.263605358313252E-2</v>
      </c>
      <c r="M798" s="33"/>
      <c r="N798" s="33" t="s">
        <v>24776</v>
      </c>
      <c r="O798" s="33"/>
      <c r="P798" s="153" t="s">
        <v>3264</v>
      </c>
      <c r="Q798" s="38"/>
      <c r="R798" s="33"/>
      <c r="S798" s="33"/>
      <c r="T798" s="33" t="s">
        <v>2744</v>
      </c>
      <c r="U798" s="97" t="s">
        <v>2953</v>
      </c>
      <c r="V798" s="33" t="s">
        <v>2953</v>
      </c>
      <c r="W798" s="33" t="s">
        <v>2954</v>
      </c>
      <c r="X798" s="33" t="s">
        <v>2954</v>
      </c>
      <c r="Y798" s="97" t="s">
        <v>2953</v>
      </c>
      <c r="Z798" s="33" t="s">
        <v>2954</v>
      </c>
      <c r="AA798" s="33" t="s">
        <v>2953</v>
      </c>
      <c r="AB798" s="39" t="s">
        <v>25655</v>
      </c>
      <c r="AC798" s="29"/>
      <c r="AD798" s="29"/>
      <c r="AE798" s="29"/>
      <c r="AF798" s="137" t="s">
        <v>3264</v>
      </c>
      <c r="AG798" s="30">
        <f t="shared" si="130"/>
        <v>2</v>
      </c>
      <c r="AH798" s="31" t="str">
        <f t="shared" si="131"/>
        <v>HR-120009</v>
      </c>
      <c r="AI798" s="30">
        <v>10072131000</v>
      </c>
      <c r="AJ798" s="102">
        <f>IFERROR(VLOOKUP($C798,'分類(コード表)'!$A$3:$B$38,2,FALSE)*1000000000,0)+IFERROR(VLOOKUP($D798,'分類(コード表)'!$C$3:$D$293,2,FALSE)*1000000,0)+IFERROR(VLOOKUP($E798,'分類(コード表)'!$E$3:$F$353,2,FALSE)*1000,0)+IFERROR(VLOOKUP($F798,'分類(コード表)'!$G$3:$H$255,2,FALSE),0)</f>
        <v>10072131000</v>
      </c>
    </row>
    <row r="799" spans="1:36" s="30" customFormat="1" ht="27" customHeight="1" x14ac:dyDescent="0.15">
      <c r="A799" s="32" t="s">
        <v>149</v>
      </c>
      <c r="B799" s="33">
        <v>795</v>
      </c>
      <c r="C799" s="34" t="s">
        <v>443</v>
      </c>
      <c r="D799" s="34" t="s">
        <v>444</v>
      </c>
      <c r="E799" s="35" t="s">
        <v>216</v>
      </c>
      <c r="F799" s="33"/>
      <c r="G799" s="34" t="s">
        <v>25656</v>
      </c>
      <c r="H799" s="36" t="s">
        <v>2360</v>
      </c>
      <c r="I799" s="33">
        <v>3264933</v>
      </c>
      <c r="J799" s="33">
        <v>4128082</v>
      </c>
      <c r="K799" s="33" t="s">
        <v>2730</v>
      </c>
      <c r="L799" s="37">
        <f t="shared" si="129"/>
        <v>0.20909201900543639</v>
      </c>
      <c r="M799" s="33"/>
      <c r="N799" s="33" t="s">
        <v>24776</v>
      </c>
      <c r="O799" s="33"/>
      <c r="P799" s="153" t="s">
        <v>11660</v>
      </c>
      <c r="Q799" s="33"/>
      <c r="R799" s="33"/>
      <c r="S799" s="33"/>
      <c r="T799" s="33" t="s">
        <v>2744</v>
      </c>
      <c r="U799" s="33" t="s">
        <v>2954</v>
      </c>
      <c r="V799" s="33" t="s">
        <v>2953</v>
      </c>
      <c r="W799" s="33" t="s">
        <v>2953</v>
      </c>
      <c r="X799" s="33" t="s">
        <v>2954</v>
      </c>
      <c r="Y799" s="33" t="s">
        <v>2954</v>
      </c>
      <c r="Z799" s="33" t="s">
        <v>2954</v>
      </c>
      <c r="AA799" s="33" t="s">
        <v>2954</v>
      </c>
      <c r="AB799" s="39" t="s">
        <v>25657</v>
      </c>
      <c r="AC799" s="29"/>
      <c r="AD799" s="29"/>
      <c r="AE799" s="29"/>
      <c r="AF799" s="137" t="s">
        <v>11660</v>
      </c>
      <c r="AG799" s="30">
        <f t="shared" si="130"/>
        <v>2</v>
      </c>
      <c r="AH799" s="31" t="str">
        <f t="shared" si="131"/>
        <v>TH-080002</v>
      </c>
      <c r="AI799" s="30">
        <v>10072131000</v>
      </c>
      <c r="AJ799" s="102">
        <f>IFERROR(VLOOKUP($C799,'分類(コード表)'!$A$3:$B$38,2,FALSE)*1000000000,0)+IFERROR(VLOOKUP($D799,'分類(コード表)'!$C$3:$D$293,2,FALSE)*1000000,0)+IFERROR(VLOOKUP($E799,'分類(コード表)'!$E$3:$F$353,2,FALSE)*1000,0)+IFERROR(VLOOKUP($F799,'分類(コード表)'!$G$3:$H$255,2,FALSE),0)</f>
        <v>10072131000</v>
      </c>
    </row>
    <row r="800" spans="1:36" s="30" customFormat="1" ht="27" customHeight="1" x14ac:dyDescent="0.15">
      <c r="A800" s="32" t="s">
        <v>149</v>
      </c>
      <c r="B800" s="33">
        <v>796</v>
      </c>
      <c r="C800" s="34" t="s">
        <v>443</v>
      </c>
      <c r="D800" s="34" t="s">
        <v>444</v>
      </c>
      <c r="E800" s="35" t="s">
        <v>216</v>
      </c>
      <c r="F800" s="33"/>
      <c r="G800" s="34" t="s">
        <v>25658</v>
      </c>
      <c r="H800" s="36" t="s">
        <v>2364</v>
      </c>
      <c r="I800" s="33">
        <v>1857000</v>
      </c>
      <c r="J800" s="33">
        <v>1984824.1</v>
      </c>
      <c r="K800" s="33" t="s">
        <v>2442</v>
      </c>
      <c r="L800" s="37">
        <f t="shared" si="129"/>
        <v>6.4400719439067666E-2</v>
      </c>
      <c r="M800" s="33"/>
      <c r="N800" s="33" t="s">
        <v>24776</v>
      </c>
      <c r="O800" s="33"/>
      <c r="P800" s="153" t="s">
        <v>11679</v>
      </c>
      <c r="Q800" s="33" t="s">
        <v>2756</v>
      </c>
      <c r="R800" s="33"/>
      <c r="S800" s="33"/>
      <c r="T800" s="33" t="s">
        <v>2744</v>
      </c>
      <c r="U800" s="33" t="s">
        <v>2953</v>
      </c>
      <c r="V800" s="33" t="s">
        <v>2954</v>
      </c>
      <c r="W800" s="33" t="s">
        <v>2954</v>
      </c>
      <c r="X800" s="33" t="s">
        <v>2954</v>
      </c>
      <c r="Y800" s="33" t="s">
        <v>2954</v>
      </c>
      <c r="Z800" s="33" t="s">
        <v>2953</v>
      </c>
      <c r="AA800" s="33" t="s">
        <v>2954</v>
      </c>
      <c r="AB800" s="39" t="s">
        <v>25659</v>
      </c>
      <c r="AC800" s="29"/>
      <c r="AD800" s="29"/>
      <c r="AE800" s="29"/>
      <c r="AF800" s="137" t="s">
        <v>11679</v>
      </c>
      <c r="AG800" s="30">
        <f t="shared" si="130"/>
        <v>2</v>
      </c>
      <c r="AH800" s="31" t="str">
        <f t="shared" si="131"/>
        <v>TH-090004</v>
      </c>
      <c r="AI800" s="30">
        <v>10072131000</v>
      </c>
      <c r="AJ800" s="102">
        <f>IFERROR(VLOOKUP($C800,'分類(コード表)'!$A$3:$B$38,2,FALSE)*1000000000,0)+IFERROR(VLOOKUP($D800,'分類(コード表)'!$C$3:$D$293,2,FALSE)*1000000,0)+IFERROR(VLOOKUP($E800,'分類(コード表)'!$E$3:$F$353,2,FALSE)*1000,0)+IFERROR(VLOOKUP($F800,'分類(コード表)'!$G$3:$H$255,2,FALSE),0)</f>
        <v>10072131000</v>
      </c>
    </row>
    <row r="801" spans="1:36" s="30" customFormat="1" ht="27" customHeight="1" x14ac:dyDescent="0.15">
      <c r="A801" s="32" t="s">
        <v>149</v>
      </c>
      <c r="B801" s="33">
        <v>797</v>
      </c>
      <c r="C801" s="34" t="s">
        <v>443</v>
      </c>
      <c r="D801" s="34" t="s">
        <v>444</v>
      </c>
      <c r="E801" s="34" t="s">
        <v>2886</v>
      </c>
      <c r="F801" s="34"/>
      <c r="G801" s="34" t="s">
        <v>808</v>
      </c>
      <c r="H801" s="34" t="s">
        <v>2049</v>
      </c>
      <c r="I801" s="33">
        <v>20770</v>
      </c>
      <c r="J801" s="33">
        <v>12250</v>
      </c>
      <c r="K801" s="33" t="s">
        <v>2628</v>
      </c>
      <c r="L801" s="37">
        <f t="shared" si="129"/>
        <v>-0.69551020408163255</v>
      </c>
      <c r="M801" s="33"/>
      <c r="N801" s="33" t="s">
        <v>24776</v>
      </c>
      <c r="O801" s="33"/>
      <c r="P801" s="153" t="s">
        <v>1351</v>
      </c>
      <c r="Q801" s="33"/>
      <c r="R801" s="33"/>
      <c r="S801" s="33"/>
      <c r="T801" s="33" t="s">
        <v>2744</v>
      </c>
      <c r="U801" s="33" t="s">
        <v>2956</v>
      </c>
      <c r="V801" s="33" t="s">
        <v>2954</v>
      </c>
      <c r="W801" s="33" t="s">
        <v>2954</v>
      </c>
      <c r="X801" s="33" t="s">
        <v>2953</v>
      </c>
      <c r="Y801" s="33" t="s">
        <v>2954</v>
      </c>
      <c r="Z801" s="33" t="s">
        <v>2953</v>
      </c>
      <c r="AA801" s="33" t="s">
        <v>2953</v>
      </c>
      <c r="AB801" s="126" t="s">
        <v>25660</v>
      </c>
      <c r="AC801" s="29"/>
      <c r="AD801" s="29"/>
      <c r="AE801" s="29"/>
      <c r="AF801" s="137" t="s">
        <v>1351</v>
      </c>
      <c r="AG801" s="30">
        <f t="shared" si="130"/>
        <v>2</v>
      </c>
      <c r="AH801" s="31" t="str">
        <f t="shared" si="131"/>
        <v>KK-130006</v>
      </c>
      <c r="AI801" s="30">
        <v>10072135000</v>
      </c>
      <c r="AJ801" s="102">
        <f>IFERROR(VLOOKUP($C801,'分類(コード表)'!$A$3:$B$38,2,FALSE)*1000000000,0)+IFERROR(VLOOKUP($D801,'分類(コード表)'!$C$3:$D$293,2,FALSE)*1000000,0)+IFERROR(VLOOKUP($E801,'分類(コード表)'!$E$3:$F$353,2,FALSE)*1000,0)+IFERROR(VLOOKUP($F801,'分類(コード表)'!$G$3:$H$255,2,FALSE),0)</f>
        <v>10072135000</v>
      </c>
    </row>
    <row r="802" spans="1:36" s="30" customFormat="1" ht="27" customHeight="1" x14ac:dyDescent="0.15">
      <c r="A802" s="32" t="s">
        <v>149</v>
      </c>
      <c r="B802" s="33">
        <v>798</v>
      </c>
      <c r="C802" s="34" t="s">
        <v>443</v>
      </c>
      <c r="D802" s="34" t="s">
        <v>444</v>
      </c>
      <c r="E802" s="34" t="s">
        <v>2886</v>
      </c>
      <c r="F802" s="34"/>
      <c r="G802" s="34" t="s">
        <v>15990</v>
      </c>
      <c r="H802" s="34" t="s">
        <v>14612</v>
      </c>
      <c r="I802" s="33">
        <v>914800</v>
      </c>
      <c r="J802" s="33">
        <v>779100</v>
      </c>
      <c r="K802" s="33" t="s">
        <v>22060</v>
      </c>
      <c r="L802" s="37">
        <f t="shared" si="129"/>
        <v>-0.17417533050956235</v>
      </c>
      <c r="M802" s="33"/>
      <c r="N802" s="33"/>
      <c r="O802" s="33"/>
      <c r="P802" s="153" t="s">
        <v>3001</v>
      </c>
      <c r="Q802" s="38" t="s">
        <v>578</v>
      </c>
      <c r="R802" s="33"/>
      <c r="S802" s="33"/>
      <c r="T802" s="33" t="s">
        <v>2744</v>
      </c>
      <c r="U802" s="33" t="s">
        <v>2956</v>
      </c>
      <c r="V802" s="33" t="s">
        <v>2953</v>
      </c>
      <c r="W802" s="33" t="s">
        <v>2954</v>
      </c>
      <c r="X802" s="33" t="s">
        <v>2953</v>
      </c>
      <c r="Y802" s="33" t="s">
        <v>2954</v>
      </c>
      <c r="Z802" s="33" t="s">
        <v>2955</v>
      </c>
      <c r="AA802" s="33" t="s">
        <v>2954</v>
      </c>
      <c r="AB802" s="126" t="s">
        <v>25661</v>
      </c>
      <c r="AC802" s="29"/>
      <c r="AD802" s="29"/>
      <c r="AE802" s="29"/>
      <c r="AF802" s="137" t="s">
        <v>3001</v>
      </c>
      <c r="AG802" s="30">
        <f t="shared" si="130"/>
        <v>2</v>
      </c>
      <c r="AH802" s="31" t="str">
        <f t="shared" si="131"/>
        <v>KK-170044</v>
      </c>
      <c r="AI802" s="30">
        <v>10072135000</v>
      </c>
      <c r="AJ802" s="102">
        <f>IFERROR(VLOOKUP($C802,'分類(コード表)'!$A$3:$B$38,2,FALSE)*1000000000,0)+IFERROR(VLOOKUP($D802,'分類(コード表)'!$C$3:$D$293,2,FALSE)*1000000,0)+IFERROR(VLOOKUP($E802,'分類(コード表)'!$E$3:$F$353,2,FALSE)*1000,0)+IFERROR(VLOOKUP($F802,'分類(コード表)'!$G$3:$H$255,2,FALSE),0)</f>
        <v>10072135000</v>
      </c>
    </row>
    <row r="803" spans="1:36" s="30" customFormat="1" ht="27" customHeight="1" x14ac:dyDescent="0.15">
      <c r="A803" s="32" t="s">
        <v>149</v>
      </c>
      <c r="B803" s="33">
        <v>799</v>
      </c>
      <c r="C803" s="34" t="s">
        <v>443</v>
      </c>
      <c r="D803" s="34" t="s">
        <v>444</v>
      </c>
      <c r="E803" s="34" t="s">
        <v>2886</v>
      </c>
      <c r="F803" s="34"/>
      <c r="G803" s="34" t="s">
        <v>18078</v>
      </c>
      <c r="H803" s="34" t="s">
        <v>2886</v>
      </c>
      <c r="I803" s="33">
        <v>581000</v>
      </c>
      <c r="J803" s="33">
        <v>581000</v>
      </c>
      <c r="K803" s="33" t="s">
        <v>22060</v>
      </c>
      <c r="L803" s="37">
        <f t="shared" si="129"/>
        <v>0</v>
      </c>
      <c r="M803" s="33"/>
      <c r="N803" s="33"/>
      <c r="O803" s="33"/>
      <c r="P803" s="153" t="s">
        <v>3053</v>
      </c>
      <c r="Q803" s="33" t="s">
        <v>503</v>
      </c>
      <c r="R803" s="33"/>
      <c r="S803" s="33"/>
      <c r="T803" s="33" t="s">
        <v>2744</v>
      </c>
      <c r="U803" s="97" t="s">
        <v>2953</v>
      </c>
      <c r="V803" s="97" t="s">
        <v>2953</v>
      </c>
      <c r="W803" s="97" t="s">
        <v>2954</v>
      </c>
      <c r="X803" s="97" t="s">
        <v>2954</v>
      </c>
      <c r="Y803" s="97" t="s">
        <v>2953</v>
      </c>
      <c r="Z803" s="97" t="s">
        <v>2953</v>
      </c>
      <c r="AA803" s="97" t="s">
        <v>2953</v>
      </c>
      <c r="AB803" s="126" t="s">
        <v>25662</v>
      </c>
      <c r="AC803" s="29"/>
      <c r="AD803" s="29"/>
      <c r="AE803" s="29"/>
      <c r="AF803" s="137" t="s">
        <v>3053</v>
      </c>
      <c r="AG803" s="30">
        <f t="shared" si="130"/>
        <v>2</v>
      </c>
      <c r="AH803" s="31" t="str">
        <f t="shared" si="131"/>
        <v>KT-160091</v>
      </c>
      <c r="AI803" s="30">
        <v>10072135000</v>
      </c>
      <c r="AJ803" s="102">
        <f>IFERROR(VLOOKUP($C803,'分類(コード表)'!$A$3:$B$38,2,FALSE)*1000000000,0)+IFERROR(VLOOKUP($D803,'分類(コード表)'!$C$3:$D$293,2,FALSE)*1000000,0)+IFERROR(VLOOKUP($E803,'分類(コード表)'!$E$3:$F$353,2,FALSE)*1000,0)+IFERROR(VLOOKUP($F803,'分類(コード表)'!$G$3:$H$255,2,FALSE),0)</f>
        <v>10072135000</v>
      </c>
    </row>
    <row r="804" spans="1:36" s="30" customFormat="1" ht="27" customHeight="1" x14ac:dyDescent="0.15">
      <c r="A804" s="32" t="s">
        <v>149</v>
      </c>
      <c r="B804" s="33">
        <v>800</v>
      </c>
      <c r="C804" s="34" t="s">
        <v>443</v>
      </c>
      <c r="D804" s="34" t="s">
        <v>444</v>
      </c>
      <c r="E804" s="34" t="s">
        <v>2886</v>
      </c>
      <c r="F804" s="34"/>
      <c r="G804" s="34" t="s">
        <v>17969</v>
      </c>
      <c r="H804" s="34" t="s">
        <v>17970</v>
      </c>
      <c r="I804" s="33">
        <v>199353</v>
      </c>
      <c r="J804" s="33">
        <v>53320.3</v>
      </c>
      <c r="K804" s="33" t="s">
        <v>22078</v>
      </c>
      <c r="L804" s="37">
        <f t="shared" si="129"/>
        <v>-2.7387824149526541</v>
      </c>
      <c r="M804" s="33"/>
      <c r="N804" s="33"/>
      <c r="O804" s="33"/>
      <c r="P804" s="153" t="s">
        <v>3076</v>
      </c>
      <c r="Q804" s="38" t="s">
        <v>578</v>
      </c>
      <c r="R804" s="33"/>
      <c r="S804" s="33"/>
      <c r="T804" s="33" t="s">
        <v>2744</v>
      </c>
      <c r="U804" s="33" t="s">
        <v>2953</v>
      </c>
      <c r="V804" s="33" t="s">
        <v>2954</v>
      </c>
      <c r="W804" s="33" t="s">
        <v>2954</v>
      </c>
      <c r="X804" s="33" t="s">
        <v>2954</v>
      </c>
      <c r="Y804" s="33" t="s">
        <v>2954</v>
      </c>
      <c r="Z804" s="33" t="s">
        <v>2954</v>
      </c>
      <c r="AA804" s="33" t="s">
        <v>2954</v>
      </c>
      <c r="AB804" s="126" t="s">
        <v>25663</v>
      </c>
      <c r="AC804" s="29"/>
      <c r="AD804" s="29"/>
      <c r="AE804" s="29"/>
      <c r="AF804" s="137" t="s">
        <v>3076</v>
      </c>
      <c r="AG804" s="30">
        <f t="shared" si="130"/>
        <v>2</v>
      </c>
      <c r="AH804" s="31" t="str">
        <f t="shared" si="131"/>
        <v>KT-160028</v>
      </c>
      <c r="AI804" s="30">
        <v>10072135000</v>
      </c>
      <c r="AJ804" s="102">
        <f>IFERROR(VLOOKUP($C804,'分類(コード表)'!$A$3:$B$38,2,FALSE)*1000000000,0)+IFERROR(VLOOKUP($D804,'分類(コード表)'!$C$3:$D$293,2,FALSE)*1000000,0)+IFERROR(VLOOKUP($E804,'分類(コード表)'!$E$3:$F$353,2,FALSE)*1000,0)+IFERROR(VLOOKUP($F804,'分類(コード表)'!$G$3:$H$255,2,FALSE),0)</f>
        <v>10072135000</v>
      </c>
    </row>
    <row r="805" spans="1:36" s="30" customFormat="1" ht="27" customHeight="1" x14ac:dyDescent="0.15">
      <c r="A805" s="32" t="s">
        <v>149</v>
      </c>
      <c r="B805" s="33">
        <v>801</v>
      </c>
      <c r="C805" s="34" t="s">
        <v>443</v>
      </c>
      <c r="D805" s="34" t="s">
        <v>444</v>
      </c>
      <c r="E805" s="34" t="s">
        <v>2886</v>
      </c>
      <c r="F805" s="34"/>
      <c r="G805" s="34" t="s">
        <v>21357</v>
      </c>
      <c r="H805" s="34" t="s">
        <v>21127</v>
      </c>
      <c r="I805" s="33">
        <v>180609.4</v>
      </c>
      <c r="J805" s="33">
        <v>214175.1</v>
      </c>
      <c r="K805" s="33" t="s">
        <v>22078</v>
      </c>
      <c r="L805" s="37">
        <f t="shared" si="129"/>
        <v>0.15672083262713554</v>
      </c>
      <c r="M805" s="33"/>
      <c r="N805" s="33" t="s">
        <v>24776</v>
      </c>
      <c r="O805" s="33"/>
      <c r="P805" s="153" t="s">
        <v>26608</v>
      </c>
      <c r="Q805" s="38" t="s">
        <v>578</v>
      </c>
      <c r="R805" s="33"/>
      <c r="S805" s="33"/>
      <c r="T805" s="33" t="s">
        <v>2744</v>
      </c>
      <c r="U805" s="97" t="s">
        <v>26702</v>
      </c>
      <c r="V805" s="97" t="s">
        <v>26702</v>
      </c>
      <c r="W805" s="97" t="s">
        <v>26702</v>
      </c>
      <c r="X805" s="97" t="s">
        <v>26701</v>
      </c>
      <c r="Y805" s="97" t="s">
        <v>26702</v>
      </c>
      <c r="Z805" s="97" t="s">
        <v>26702</v>
      </c>
      <c r="AA805" s="97" t="s">
        <v>26702</v>
      </c>
      <c r="AB805" s="126" t="s">
        <v>26764</v>
      </c>
      <c r="AC805" s="29"/>
      <c r="AD805" s="29"/>
      <c r="AE805" s="29"/>
      <c r="AF805" s="137" t="s">
        <v>26608</v>
      </c>
      <c r="AG805" s="30">
        <f t="shared" ref="AG805" si="134">LEN(LEFT(AF805,FIND("-",AF805)-1))</f>
        <v>2</v>
      </c>
      <c r="AH805" s="31" t="str">
        <f t="shared" ref="AH805" si="135">LEFT(AF805,FIND("-",AF805)+6)</f>
        <v>SK-160015</v>
      </c>
      <c r="AJ805" s="102"/>
    </row>
    <row r="806" spans="1:36" s="30" customFormat="1" ht="27" customHeight="1" x14ac:dyDescent="0.15">
      <c r="A806" s="32" t="s">
        <v>149</v>
      </c>
      <c r="B806" s="33">
        <v>802</v>
      </c>
      <c r="C806" s="34" t="s">
        <v>443</v>
      </c>
      <c r="D806" s="34" t="s">
        <v>444</v>
      </c>
      <c r="E806" s="34" t="s">
        <v>2893</v>
      </c>
      <c r="F806" s="34"/>
      <c r="G806" s="34" t="s">
        <v>25664</v>
      </c>
      <c r="H806" s="34" t="s">
        <v>1964</v>
      </c>
      <c r="I806" s="33">
        <v>1525000</v>
      </c>
      <c r="J806" s="33">
        <v>1826000</v>
      </c>
      <c r="K806" s="33" t="s">
        <v>2434</v>
      </c>
      <c r="L806" s="37">
        <f t="shared" si="129"/>
        <v>0.16484118291347205</v>
      </c>
      <c r="M806" s="33"/>
      <c r="N806" s="33" t="s">
        <v>24776</v>
      </c>
      <c r="O806" s="33"/>
      <c r="P806" s="153" t="s">
        <v>6195</v>
      </c>
      <c r="Q806" s="33"/>
      <c r="R806" s="33"/>
      <c r="S806" s="33"/>
      <c r="T806" s="33" t="s">
        <v>2744</v>
      </c>
      <c r="U806" s="97" t="s">
        <v>2954</v>
      </c>
      <c r="V806" s="97" t="s">
        <v>2954</v>
      </c>
      <c r="W806" s="97" t="s">
        <v>2954</v>
      </c>
      <c r="X806" s="97" t="s">
        <v>2953</v>
      </c>
      <c r="Y806" s="97" t="s">
        <v>2953</v>
      </c>
      <c r="Z806" s="97" t="s">
        <v>2953</v>
      </c>
      <c r="AA806" s="97" t="s">
        <v>2953</v>
      </c>
      <c r="AB806" s="126" t="s">
        <v>25665</v>
      </c>
      <c r="AC806" s="29"/>
      <c r="AD806" s="29"/>
      <c r="AE806" s="29"/>
      <c r="AF806" s="137" t="s">
        <v>6195</v>
      </c>
      <c r="AG806" s="30">
        <f t="shared" si="130"/>
        <v>2</v>
      </c>
      <c r="AH806" s="31" t="str">
        <f t="shared" si="131"/>
        <v>KK-080049</v>
      </c>
      <c r="AI806" s="30">
        <v>10072136000</v>
      </c>
      <c r="AJ806" s="102">
        <f>IFERROR(VLOOKUP($C806,'分類(コード表)'!$A$3:$B$38,2,FALSE)*1000000000,0)+IFERROR(VLOOKUP($D806,'分類(コード表)'!$C$3:$D$293,2,FALSE)*1000000,0)+IFERROR(VLOOKUP($E806,'分類(コード表)'!$E$3:$F$353,2,FALSE)*1000,0)+IFERROR(VLOOKUP($F806,'分類(コード表)'!$G$3:$H$255,2,FALSE),0)</f>
        <v>10072136000</v>
      </c>
    </row>
    <row r="807" spans="1:36" s="30" customFormat="1" ht="27" customHeight="1" x14ac:dyDescent="0.15">
      <c r="A807" s="32" t="s">
        <v>149</v>
      </c>
      <c r="B807" s="33">
        <v>803</v>
      </c>
      <c r="C807" s="34" t="s">
        <v>443</v>
      </c>
      <c r="D807" s="34" t="s">
        <v>444</v>
      </c>
      <c r="E807" s="34" t="s">
        <v>2893</v>
      </c>
      <c r="F807" s="34"/>
      <c r="G807" s="34" t="s">
        <v>918</v>
      </c>
      <c r="H807" s="34" t="s">
        <v>2049</v>
      </c>
      <c r="I807" s="33">
        <v>383160</v>
      </c>
      <c r="J807" s="33">
        <v>300200</v>
      </c>
      <c r="K807" s="33" t="s">
        <v>2687</v>
      </c>
      <c r="L807" s="37">
        <f t="shared" si="129"/>
        <v>-0.27634910059960016</v>
      </c>
      <c r="M807" s="33"/>
      <c r="N807" s="33" t="s">
        <v>24776</v>
      </c>
      <c r="O807" s="33"/>
      <c r="P807" s="153" t="s">
        <v>1482</v>
      </c>
      <c r="Q807" s="33"/>
      <c r="R807" s="33"/>
      <c r="S807" s="33"/>
      <c r="T807" s="33" t="s">
        <v>2744</v>
      </c>
      <c r="U807" s="33" t="s">
        <v>2953</v>
      </c>
      <c r="V807" s="33" t="s">
        <v>2954</v>
      </c>
      <c r="W807" s="33" t="s">
        <v>2954</v>
      </c>
      <c r="X807" s="33" t="s">
        <v>2954</v>
      </c>
      <c r="Y807" s="33" t="s">
        <v>2954</v>
      </c>
      <c r="Z807" s="33" t="s">
        <v>2953</v>
      </c>
      <c r="AA807" s="33" t="s">
        <v>2954</v>
      </c>
      <c r="AB807" s="126" t="s">
        <v>25666</v>
      </c>
      <c r="AC807" s="29"/>
      <c r="AD807" s="29"/>
      <c r="AE807" s="29"/>
      <c r="AF807" s="137" t="s">
        <v>1482</v>
      </c>
      <c r="AG807" s="30">
        <f t="shared" si="130"/>
        <v>2</v>
      </c>
      <c r="AH807" s="31" t="str">
        <f t="shared" si="131"/>
        <v>KT-130064</v>
      </c>
      <c r="AI807" s="30">
        <v>10072136000</v>
      </c>
      <c r="AJ807" s="102">
        <f>IFERROR(VLOOKUP($C807,'分類(コード表)'!$A$3:$B$38,2,FALSE)*1000000000,0)+IFERROR(VLOOKUP($D807,'分類(コード表)'!$C$3:$D$293,2,FALSE)*1000000,0)+IFERROR(VLOOKUP($E807,'分類(コード表)'!$E$3:$F$353,2,FALSE)*1000,0)+IFERROR(VLOOKUP($F807,'分類(コード表)'!$G$3:$H$255,2,FALSE),0)</f>
        <v>10072136000</v>
      </c>
    </row>
    <row r="808" spans="1:36" s="30" customFormat="1" ht="27" customHeight="1" x14ac:dyDescent="0.15">
      <c r="A808" s="32" t="s">
        <v>149</v>
      </c>
      <c r="B808" s="33">
        <v>804</v>
      </c>
      <c r="C808" s="34" t="s">
        <v>443</v>
      </c>
      <c r="D808" s="34" t="s">
        <v>182</v>
      </c>
      <c r="E808" s="34"/>
      <c r="F808" s="34"/>
      <c r="G808" s="34" t="s">
        <v>25667</v>
      </c>
      <c r="H808" s="34" t="s">
        <v>1953</v>
      </c>
      <c r="I808" s="33">
        <v>13477720</v>
      </c>
      <c r="J808" s="33">
        <v>13477720</v>
      </c>
      <c r="K808" s="33" t="s">
        <v>2434</v>
      </c>
      <c r="L808" s="37">
        <f t="shared" si="129"/>
        <v>0</v>
      </c>
      <c r="M808" s="33"/>
      <c r="N808" s="33" t="s">
        <v>24776</v>
      </c>
      <c r="O808" s="33"/>
      <c r="P808" s="153" t="s">
        <v>6169</v>
      </c>
      <c r="Q808" s="33"/>
      <c r="R808" s="33"/>
      <c r="S808" s="33"/>
      <c r="T808" s="33" t="s">
        <v>2744</v>
      </c>
      <c r="U808" s="97" t="s">
        <v>2953</v>
      </c>
      <c r="V808" s="97" t="s">
        <v>2953</v>
      </c>
      <c r="W808" s="97" t="s">
        <v>2953</v>
      </c>
      <c r="X808" s="97" t="s">
        <v>2953</v>
      </c>
      <c r="Y808" s="97" t="s">
        <v>2953</v>
      </c>
      <c r="Z808" s="97" t="s">
        <v>2954</v>
      </c>
      <c r="AA808" s="97" t="s">
        <v>2953</v>
      </c>
      <c r="AB808" s="126" t="s">
        <v>25668</v>
      </c>
      <c r="AC808" s="29"/>
      <c r="AD808" s="29"/>
      <c r="AE808" s="29"/>
      <c r="AF808" s="137" t="s">
        <v>6169</v>
      </c>
      <c r="AG808" s="30">
        <f t="shared" si="130"/>
        <v>2</v>
      </c>
      <c r="AH808" s="31" t="str">
        <f t="shared" si="131"/>
        <v>KK-080023</v>
      </c>
      <c r="AI808" s="30">
        <v>10075000000</v>
      </c>
      <c r="AJ808" s="102">
        <f>IFERROR(VLOOKUP($C808,'分類(コード表)'!$A$3:$B$38,2,FALSE)*1000000000,0)+IFERROR(VLOOKUP($D808,'分類(コード表)'!$C$3:$D$293,2,FALSE)*1000000,0)+IFERROR(VLOOKUP($E808,'分類(コード表)'!$E$3:$F$353,2,FALSE)*1000,0)+IFERROR(VLOOKUP($F808,'分類(コード表)'!$G$3:$H$255,2,FALSE),0)</f>
        <v>10075000000</v>
      </c>
    </row>
    <row r="809" spans="1:36" s="30" customFormat="1" ht="27" customHeight="1" x14ac:dyDescent="0.15">
      <c r="A809" s="32" t="s">
        <v>149</v>
      </c>
      <c r="B809" s="33">
        <v>805</v>
      </c>
      <c r="C809" s="34" t="s">
        <v>443</v>
      </c>
      <c r="D809" s="34" t="s">
        <v>182</v>
      </c>
      <c r="E809" s="34"/>
      <c r="F809" s="34"/>
      <c r="G809" s="34" t="s">
        <v>15744</v>
      </c>
      <c r="H809" s="34" t="s">
        <v>15745</v>
      </c>
      <c r="I809" s="33">
        <v>28462</v>
      </c>
      <c r="J809" s="33">
        <v>27712</v>
      </c>
      <c r="K809" s="33" t="s">
        <v>22130</v>
      </c>
      <c r="L809" s="37">
        <f t="shared" si="129"/>
        <v>-2.706408775981517E-2</v>
      </c>
      <c r="M809" s="33"/>
      <c r="N809" s="33"/>
      <c r="O809" s="33"/>
      <c r="P809" s="153" t="s">
        <v>3129</v>
      </c>
      <c r="Q809" s="33" t="s">
        <v>503</v>
      </c>
      <c r="R809" s="33"/>
      <c r="S809" s="33"/>
      <c r="T809" s="33" t="s">
        <v>2744</v>
      </c>
      <c r="U809" s="97" t="s">
        <v>2954</v>
      </c>
      <c r="V809" s="97" t="s">
        <v>2954</v>
      </c>
      <c r="W809" s="97" t="s">
        <v>2954</v>
      </c>
      <c r="X809" s="97" t="s">
        <v>2955</v>
      </c>
      <c r="Y809" s="97" t="s">
        <v>2955</v>
      </c>
      <c r="Z809" s="97" t="s">
        <v>571</v>
      </c>
      <c r="AA809" s="97" t="s">
        <v>2954</v>
      </c>
      <c r="AB809" s="126" t="s">
        <v>25669</v>
      </c>
      <c r="AC809" s="29"/>
      <c r="AD809" s="29"/>
      <c r="AE809" s="29"/>
      <c r="AF809" s="137" t="s">
        <v>3129</v>
      </c>
      <c r="AG809" s="30">
        <f t="shared" si="130"/>
        <v>2</v>
      </c>
      <c r="AH809" s="31" t="str">
        <f t="shared" si="131"/>
        <v>KK-150023</v>
      </c>
      <c r="AI809" s="30">
        <v>10075000000</v>
      </c>
      <c r="AJ809" s="102">
        <f>IFERROR(VLOOKUP($C809,'分類(コード表)'!$A$3:$B$38,2,FALSE)*1000000000,0)+IFERROR(VLOOKUP($D809,'分類(コード表)'!$C$3:$D$293,2,FALSE)*1000000,0)+IFERROR(VLOOKUP($E809,'分類(コード表)'!$E$3:$F$353,2,FALSE)*1000,0)+IFERROR(VLOOKUP($F809,'分類(コード表)'!$G$3:$H$255,2,FALSE),0)</f>
        <v>10075000000</v>
      </c>
    </row>
    <row r="810" spans="1:36" s="30" customFormat="1" ht="27" customHeight="1" x14ac:dyDescent="0.15">
      <c r="A810" s="32" t="s">
        <v>149</v>
      </c>
      <c r="B810" s="33">
        <v>806</v>
      </c>
      <c r="C810" s="34" t="s">
        <v>443</v>
      </c>
      <c r="D810" s="34" t="s">
        <v>183</v>
      </c>
      <c r="E810" s="34" t="s">
        <v>503</v>
      </c>
      <c r="F810" s="34" t="s">
        <v>503</v>
      </c>
      <c r="G810" s="34" t="s">
        <v>16107</v>
      </c>
      <c r="H810" s="34" t="s">
        <v>14487</v>
      </c>
      <c r="I810" s="33">
        <v>262993</v>
      </c>
      <c r="J810" s="33">
        <v>358856</v>
      </c>
      <c r="K810" s="33" t="s">
        <v>22060</v>
      </c>
      <c r="L810" s="37">
        <f t="shared" si="129"/>
        <v>0.26713500679938473</v>
      </c>
      <c r="M810" s="33"/>
      <c r="N810" s="33"/>
      <c r="O810" s="33"/>
      <c r="P810" s="153" t="s">
        <v>22411</v>
      </c>
      <c r="Q810" s="33" t="s">
        <v>503</v>
      </c>
      <c r="R810" s="33" t="s">
        <v>503</v>
      </c>
      <c r="S810" s="33" t="s">
        <v>503</v>
      </c>
      <c r="T810" s="33" t="s">
        <v>381</v>
      </c>
      <c r="U810" s="97" t="s">
        <v>2954</v>
      </c>
      <c r="V810" s="97" t="s">
        <v>2954</v>
      </c>
      <c r="W810" s="97" t="s">
        <v>2953</v>
      </c>
      <c r="X810" s="97" t="s">
        <v>2953</v>
      </c>
      <c r="Y810" s="97" t="s">
        <v>2954</v>
      </c>
      <c r="Z810" s="97" t="s">
        <v>2953</v>
      </c>
      <c r="AA810" s="97" t="s">
        <v>2954</v>
      </c>
      <c r="AB810" s="126" t="s">
        <v>25670</v>
      </c>
      <c r="AC810" s="29"/>
      <c r="AD810" s="29"/>
      <c r="AE810" s="29"/>
      <c r="AF810" s="137" t="s">
        <v>22411</v>
      </c>
      <c r="AG810" s="30">
        <f t="shared" si="130"/>
        <v>2</v>
      </c>
      <c r="AH810" s="31" t="str">
        <f t="shared" si="131"/>
        <v>KK-180046</v>
      </c>
      <c r="AI810" s="30">
        <v>10076000000</v>
      </c>
      <c r="AJ810" s="102">
        <f>IFERROR(VLOOKUP($C810,'分類(コード表)'!$A$3:$B$38,2,FALSE)*1000000000,0)+IFERROR(VLOOKUP($D810,'分類(コード表)'!$C$3:$D$293,2,FALSE)*1000000,0)+IFERROR(VLOOKUP($E810,'分類(コード表)'!$E$3:$F$353,2,FALSE)*1000,0)+IFERROR(VLOOKUP($F810,'分類(コード表)'!$G$3:$H$255,2,FALSE),0)</f>
        <v>10076000000</v>
      </c>
    </row>
    <row r="811" spans="1:36" s="30" customFormat="1" ht="27" customHeight="1" x14ac:dyDescent="0.15">
      <c r="A811" s="32" t="s">
        <v>149</v>
      </c>
      <c r="B811" s="33">
        <v>807</v>
      </c>
      <c r="C811" s="34" t="s">
        <v>443</v>
      </c>
      <c r="D811" s="34" t="s">
        <v>12110</v>
      </c>
      <c r="E811" s="35"/>
      <c r="F811" s="33"/>
      <c r="G811" s="34" t="s">
        <v>13762</v>
      </c>
      <c r="H811" s="36" t="s">
        <v>13763</v>
      </c>
      <c r="I811" s="33">
        <v>76560</v>
      </c>
      <c r="J811" s="33">
        <v>63800</v>
      </c>
      <c r="K811" s="33" t="s">
        <v>22110</v>
      </c>
      <c r="L811" s="37">
        <f t="shared" si="129"/>
        <v>-0.19999999999999996</v>
      </c>
      <c r="M811" s="33"/>
      <c r="N811" s="33"/>
      <c r="O811" s="33"/>
      <c r="P811" s="153" t="s">
        <v>3240</v>
      </c>
      <c r="Q811" s="38" t="s">
        <v>503</v>
      </c>
      <c r="R811" s="33"/>
      <c r="S811" s="33"/>
      <c r="T811" s="33" t="s">
        <v>2744</v>
      </c>
      <c r="U811" s="33" t="s">
        <v>2956</v>
      </c>
      <c r="V811" s="33" t="s">
        <v>2953</v>
      </c>
      <c r="W811" s="33" t="s">
        <v>2954</v>
      </c>
      <c r="X811" s="33" t="s">
        <v>2953</v>
      </c>
      <c r="Y811" s="33" t="s">
        <v>2953</v>
      </c>
      <c r="Z811" s="33" t="s">
        <v>2954</v>
      </c>
      <c r="AA811" s="33" t="s">
        <v>2953</v>
      </c>
      <c r="AB811" s="39" t="s">
        <v>25671</v>
      </c>
      <c r="AC811" s="29"/>
      <c r="AD811" s="29"/>
      <c r="AE811" s="29"/>
      <c r="AF811" s="137" t="s">
        <v>3240</v>
      </c>
      <c r="AG811" s="30">
        <f t="shared" si="130"/>
        <v>2</v>
      </c>
      <c r="AH811" s="31" t="str">
        <f t="shared" si="131"/>
        <v>CG-130006</v>
      </c>
      <c r="AI811" s="30">
        <v>10077000000</v>
      </c>
      <c r="AJ811" s="102">
        <f>IFERROR(VLOOKUP($C811,'分類(コード表)'!$A$3:$B$38,2,FALSE)*1000000000,0)+IFERROR(VLOOKUP($D811,'分類(コード表)'!$C$3:$D$293,2,FALSE)*1000000,0)+IFERROR(VLOOKUP($E811,'分類(コード表)'!$E$3:$F$353,2,FALSE)*1000,0)+IFERROR(VLOOKUP($F811,'分類(コード表)'!$G$3:$H$255,2,FALSE),0)</f>
        <v>10077000000</v>
      </c>
    </row>
    <row r="812" spans="1:36" s="30" customFormat="1" ht="27" customHeight="1" x14ac:dyDescent="0.15">
      <c r="A812" s="32" t="s">
        <v>149</v>
      </c>
      <c r="B812" s="33">
        <v>808</v>
      </c>
      <c r="C812" s="34" t="s">
        <v>443</v>
      </c>
      <c r="D812" s="34" t="s">
        <v>184</v>
      </c>
      <c r="E812" s="35" t="s">
        <v>12195</v>
      </c>
      <c r="F812" s="33"/>
      <c r="G812" s="34" t="s">
        <v>25672</v>
      </c>
      <c r="H812" s="36" t="s">
        <v>1699</v>
      </c>
      <c r="I812" s="33">
        <v>1300000</v>
      </c>
      <c r="J812" s="33">
        <v>1340000</v>
      </c>
      <c r="K812" s="33" t="s">
        <v>2470</v>
      </c>
      <c r="L812" s="37">
        <f t="shared" si="129"/>
        <v>2.9850746268656692E-2</v>
      </c>
      <c r="M812" s="33"/>
      <c r="N812" s="33" t="s">
        <v>24776</v>
      </c>
      <c r="O812" s="33"/>
      <c r="P812" s="153" t="s">
        <v>23619</v>
      </c>
      <c r="Q812" s="38" t="s">
        <v>578</v>
      </c>
      <c r="R812" s="33"/>
      <c r="S812" s="33"/>
      <c r="T812" s="33" t="s">
        <v>2744</v>
      </c>
      <c r="U812" s="33" t="s">
        <v>2953</v>
      </c>
      <c r="V812" s="33" t="s">
        <v>2953</v>
      </c>
      <c r="W812" s="33" t="s">
        <v>2954</v>
      </c>
      <c r="X812" s="33" t="s">
        <v>2954</v>
      </c>
      <c r="Y812" s="33" t="s">
        <v>2954</v>
      </c>
      <c r="Z812" s="33" t="s">
        <v>2953</v>
      </c>
      <c r="AA812" s="33" t="s">
        <v>2954</v>
      </c>
      <c r="AB812" s="39" t="s">
        <v>25673</v>
      </c>
      <c r="AC812" s="29"/>
      <c r="AD812" s="29"/>
      <c r="AE812" s="29"/>
      <c r="AF812" s="137" t="s">
        <v>3298</v>
      </c>
      <c r="AG812" s="30">
        <f t="shared" si="130"/>
        <v>2</v>
      </c>
      <c r="AH812" s="31" t="str">
        <f t="shared" si="131"/>
        <v>CB-100064</v>
      </c>
      <c r="AI812" s="30">
        <v>10078137000</v>
      </c>
      <c r="AJ812" s="102">
        <f>IFERROR(VLOOKUP($C812,'分類(コード表)'!$A$3:$B$38,2,FALSE)*1000000000,0)+IFERROR(VLOOKUP($D812,'分類(コード表)'!$C$3:$D$293,2,FALSE)*1000000,0)+IFERROR(VLOOKUP($E812,'分類(コード表)'!$E$3:$F$353,2,FALSE)*1000,0)+IFERROR(VLOOKUP($F812,'分類(コード表)'!$G$3:$H$255,2,FALSE),0)</f>
        <v>10078137000</v>
      </c>
    </row>
    <row r="813" spans="1:36" s="30" customFormat="1" ht="27" customHeight="1" x14ac:dyDescent="0.15">
      <c r="A813" s="32" t="s">
        <v>149</v>
      </c>
      <c r="B813" s="33">
        <v>809</v>
      </c>
      <c r="C813" s="34" t="s">
        <v>443</v>
      </c>
      <c r="D813" s="34" t="s">
        <v>184</v>
      </c>
      <c r="E813" s="35" t="s">
        <v>2900</v>
      </c>
      <c r="F813" s="33"/>
      <c r="G813" s="34" t="s">
        <v>25674</v>
      </c>
      <c r="H813" s="36" t="s">
        <v>2261</v>
      </c>
      <c r="I813" s="33">
        <v>7209210</v>
      </c>
      <c r="J813" s="33">
        <v>9186120</v>
      </c>
      <c r="K813" s="33" t="s">
        <v>2434</v>
      </c>
      <c r="L813" s="37">
        <f t="shared" si="129"/>
        <v>0.21520620240101374</v>
      </c>
      <c r="M813" s="33"/>
      <c r="N813" s="33" t="s">
        <v>24776</v>
      </c>
      <c r="O813" s="33"/>
      <c r="P813" s="153" t="s">
        <v>10365</v>
      </c>
      <c r="Q813" s="33" t="s">
        <v>2756</v>
      </c>
      <c r="R813" s="33"/>
      <c r="S813" s="33"/>
      <c r="T813" s="33" t="s">
        <v>2744</v>
      </c>
      <c r="U813" s="33" t="s">
        <v>2954</v>
      </c>
      <c r="V813" s="33" t="s">
        <v>2955</v>
      </c>
      <c r="W813" s="33" t="s">
        <v>2953</v>
      </c>
      <c r="X813" s="33" t="s">
        <v>2954</v>
      </c>
      <c r="Y813" s="33" t="s">
        <v>2954</v>
      </c>
      <c r="Z813" s="33" t="s">
        <v>2954</v>
      </c>
      <c r="AA813" s="33" t="s">
        <v>2954</v>
      </c>
      <c r="AB813" s="39" t="s">
        <v>25675</v>
      </c>
      <c r="AC813" s="29"/>
      <c r="AD813" s="29"/>
      <c r="AE813" s="29"/>
      <c r="AF813" s="137" t="s">
        <v>10365</v>
      </c>
      <c r="AG813" s="30">
        <f t="shared" si="130"/>
        <v>2</v>
      </c>
      <c r="AH813" s="31" t="str">
        <f t="shared" si="131"/>
        <v>QS-080003</v>
      </c>
      <c r="AI813" s="30">
        <v>10078140000</v>
      </c>
      <c r="AJ813" s="102">
        <f>IFERROR(VLOOKUP($C813,'分類(コード表)'!$A$3:$B$38,2,FALSE)*1000000000,0)+IFERROR(VLOOKUP($D813,'分類(コード表)'!$C$3:$D$293,2,FALSE)*1000000,0)+IFERROR(VLOOKUP($E813,'分類(コード表)'!$E$3:$F$353,2,FALSE)*1000,0)+IFERROR(VLOOKUP($F813,'分類(コード表)'!$G$3:$H$255,2,FALSE),0)</f>
        <v>10078140000</v>
      </c>
    </row>
    <row r="814" spans="1:36" s="30" customFormat="1" ht="27" customHeight="1" x14ac:dyDescent="0.15">
      <c r="A814" s="32" t="s">
        <v>149</v>
      </c>
      <c r="B814" s="33">
        <v>810</v>
      </c>
      <c r="C814" s="34" t="s">
        <v>443</v>
      </c>
      <c r="D814" s="34" t="s">
        <v>184</v>
      </c>
      <c r="E814" s="35" t="s">
        <v>2900</v>
      </c>
      <c r="F814" s="33"/>
      <c r="G814" s="34" t="s">
        <v>986</v>
      </c>
      <c r="H814" s="36" t="s">
        <v>2310</v>
      </c>
      <c r="I814" s="33">
        <v>5977000</v>
      </c>
      <c r="J814" s="33">
        <v>5040400</v>
      </c>
      <c r="K814" s="33" t="s">
        <v>2434</v>
      </c>
      <c r="L814" s="37">
        <f t="shared" si="129"/>
        <v>-0.18581858582652178</v>
      </c>
      <c r="M814" s="33"/>
      <c r="N814" s="33" t="s">
        <v>24776</v>
      </c>
      <c r="O814" s="33"/>
      <c r="P814" s="153" t="s">
        <v>35633</v>
      </c>
      <c r="Q814" s="33"/>
      <c r="R814" s="33"/>
      <c r="S814" s="33"/>
      <c r="T814" s="33" t="s">
        <v>2744</v>
      </c>
      <c r="U814" s="33" t="s">
        <v>2953</v>
      </c>
      <c r="V814" s="33" t="s">
        <v>2953</v>
      </c>
      <c r="W814" s="33" t="s">
        <v>2954</v>
      </c>
      <c r="X814" s="33" t="s">
        <v>2953</v>
      </c>
      <c r="Y814" s="33" t="s">
        <v>2953</v>
      </c>
      <c r="Z814" s="33" t="s">
        <v>2953</v>
      </c>
      <c r="AA814" s="33" t="s">
        <v>2953</v>
      </c>
      <c r="AB814" s="39" t="s">
        <v>25676</v>
      </c>
      <c r="AC814" s="29"/>
      <c r="AD814" s="29"/>
      <c r="AE814" s="29"/>
      <c r="AF814" s="137" t="s">
        <v>1548</v>
      </c>
      <c r="AG814" s="30">
        <f t="shared" si="130"/>
        <v>2</v>
      </c>
      <c r="AH814" s="31" t="str">
        <f t="shared" si="131"/>
        <v>QS-110039</v>
      </c>
      <c r="AI814" s="30">
        <v>10078140000</v>
      </c>
      <c r="AJ814" s="102">
        <f>IFERROR(VLOOKUP($C814,'分類(コード表)'!$A$3:$B$38,2,FALSE)*1000000000,0)+IFERROR(VLOOKUP($D814,'分類(コード表)'!$C$3:$D$293,2,FALSE)*1000000,0)+IFERROR(VLOOKUP($E814,'分類(コード表)'!$E$3:$F$353,2,FALSE)*1000,0)+IFERROR(VLOOKUP($F814,'分類(コード表)'!$G$3:$H$255,2,FALSE),0)</f>
        <v>10078140000</v>
      </c>
    </row>
    <row r="815" spans="1:36" s="30" customFormat="1" ht="27" customHeight="1" x14ac:dyDescent="0.15">
      <c r="A815" s="32" t="s">
        <v>149</v>
      </c>
      <c r="B815" s="33">
        <v>811</v>
      </c>
      <c r="C815" s="34" t="s">
        <v>443</v>
      </c>
      <c r="D815" s="34" t="s">
        <v>184</v>
      </c>
      <c r="E815" s="35" t="s">
        <v>150</v>
      </c>
      <c r="F815" s="33"/>
      <c r="G815" s="34" t="s">
        <v>13774</v>
      </c>
      <c r="H815" s="36" t="s">
        <v>1820</v>
      </c>
      <c r="I815" s="33">
        <v>37136</v>
      </c>
      <c r="J815" s="33">
        <v>44176</v>
      </c>
      <c r="K815" s="33" t="s">
        <v>2527</v>
      </c>
      <c r="L815" s="37">
        <f t="shared" si="129"/>
        <v>0.15936254980079678</v>
      </c>
      <c r="M815" s="33"/>
      <c r="N815" s="33" t="s">
        <v>24776</v>
      </c>
      <c r="O815" s="33"/>
      <c r="P815" s="153" t="s">
        <v>1191</v>
      </c>
      <c r="Q815" s="33" t="s">
        <v>578</v>
      </c>
      <c r="R815" s="33"/>
      <c r="S815" s="33"/>
      <c r="T815" s="33" t="s">
        <v>2744</v>
      </c>
      <c r="U815" s="33" t="s">
        <v>2954</v>
      </c>
      <c r="V815" s="33" t="s">
        <v>2954</v>
      </c>
      <c r="W815" s="33" t="s">
        <v>2954</v>
      </c>
      <c r="X815" s="33" t="s">
        <v>2953</v>
      </c>
      <c r="Y815" s="33" t="s">
        <v>2954</v>
      </c>
      <c r="Z815" s="33" t="s">
        <v>2954</v>
      </c>
      <c r="AA815" s="33" t="s">
        <v>2954</v>
      </c>
      <c r="AB815" s="39" t="s">
        <v>25677</v>
      </c>
      <c r="AC815" s="29"/>
      <c r="AD815" s="29"/>
      <c r="AE815" s="29"/>
      <c r="AF815" s="137" t="s">
        <v>1191</v>
      </c>
      <c r="AG815" s="30">
        <f t="shared" si="130"/>
        <v>2</v>
      </c>
      <c r="AH815" s="31" t="str">
        <f t="shared" si="131"/>
        <v>CG-130021</v>
      </c>
      <c r="AI815" s="30">
        <v>10078351000</v>
      </c>
      <c r="AJ815" s="102">
        <f>IFERROR(VLOOKUP($C815,'分類(コード表)'!$A$3:$B$38,2,FALSE)*1000000000,0)+IFERROR(VLOOKUP($D815,'分類(コード表)'!$C$3:$D$293,2,FALSE)*1000000,0)+IFERROR(VLOOKUP($E815,'分類(コード表)'!$E$3:$F$353,2,FALSE)*1000,0)+IFERROR(VLOOKUP($F815,'分類(コード表)'!$G$3:$H$255,2,FALSE),0)</f>
        <v>10078351000</v>
      </c>
    </row>
    <row r="816" spans="1:36" s="30" customFormat="1" ht="27" customHeight="1" x14ac:dyDescent="0.15">
      <c r="A816" s="32" t="s">
        <v>149</v>
      </c>
      <c r="B816" s="33">
        <v>812</v>
      </c>
      <c r="C816" s="34" t="s">
        <v>443</v>
      </c>
      <c r="D816" s="34" t="s">
        <v>185</v>
      </c>
      <c r="E816" s="35"/>
      <c r="F816" s="33"/>
      <c r="G816" s="34" t="s">
        <v>615</v>
      </c>
      <c r="H816" s="36" t="s">
        <v>1722</v>
      </c>
      <c r="I816" s="33">
        <v>2375</v>
      </c>
      <c r="J816" s="33">
        <v>8500</v>
      </c>
      <c r="K816" s="33" t="s">
        <v>2485</v>
      </c>
      <c r="L816" s="37">
        <f t="shared" si="129"/>
        <v>0.72058823529411764</v>
      </c>
      <c r="M816" s="33"/>
      <c r="N816" s="33" t="s">
        <v>24776</v>
      </c>
      <c r="O816" s="33"/>
      <c r="P816" s="153" t="s">
        <v>1118</v>
      </c>
      <c r="Q816" s="38"/>
      <c r="R816" s="33"/>
      <c r="S816" s="33"/>
      <c r="T816" s="33" t="s">
        <v>2744</v>
      </c>
      <c r="U816" s="33" t="s">
        <v>2954</v>
      </c>
      <c r="V816" s="33" t="s">
        <v>2953</v>
      </c>
      <c r="W816" s="33" t="s">
        <v>2953</v>
      </c>
      <c r="X816" s="33" t="s">
        <v>2953</v>
      </c>
      <c r="Y816" s="33" t="s">
        <v>2953</v>
      </c>
      <c r="Z816" s="33" t="s">
        <v>2953</v>
      </c>
      <c r="AA816" s="33" t="s">
        <v>2953</v>
      </c>
      <c r="AB816" s="39" t="s">
        <v>25678</v>
      </c>
      <c r="AC816" s="29"/>
      <c r="AD816" s="29"/>
      <c r="AE816" s="29"/>
      <c r="AF816" s="137" t="s">
        <v>1118</v>
      </c>
      <c r="AG816" s="30">
        <f t="shared" si="130"/>
        <v>2</v>
      </c>
      <c r="AH816" s="31" t="str">
        <f t="shared" si="131"/>
        <v>CB-120006</v>
      </c>
      <c r="AI816" s="30">
        <v>10080000000</v>
      </c>
      <c r="AJ816" s="102">
        <f>IFERROR(VLOOKUP($C816,'分類(コード表)'!$A$3:$B$38,2,FALSE)*1000000000,0)+IFERROR(VLOOKUP($D816,'分類(コード表)'!$C$3:$D$293,2,FALSE)*1000000,0)+IFERROR(VLOOKUP($E816,'分類(コード表)'!$E$3:$F$353,2,FALSE)*1000,0)+IFERROR(VLOOKUP($F816,'分類(コード表)'!$G$3:$H$255,2,FALSE),0)</f>
        <v>10080000000</v>
      </c>
    </row>
    <row r="817" spans="1:36" s="30" customFormat="1" ht="27" customHeight="1" x14ac:dyDescent="0.15">
      <c r="A817" s="32" t="s">
        <v>149</v>
      </c>
      <c r="B817" s="33">
        <v>813</v>
      </c>
      <c r="C817" s="34" t="s">
        <v>443</v>
      </c>
      <c r="D817" s="34" t="s">
        <v>185</v>
      </c>
      <c r="E817" s="35"/>
      <c r="F817" s="33"/>
      <c r="G817" s="34" t="s">
        <v>25679</v>
      </c>
      <c r="H817" s="36" t="s">
        <v>1752</v>
      </c>
      <c r="I817" s="33">
        <v>424280</v>
      </c>
      <c r="J817" s="33">
        <v>287085.40000000002</v>
      </c>
      <c r="K817" s="33" t="s">
        <v>2454</v>
      </c>
      <c r="L817" s="37">
        <f t="shared" si="129"/>
        <v>-0.47788776440738534</v>
      </c>
      <c r="M817" s="33"/>
      <c r="N817" s="33" t="s">
        <v>24776</v>
      </c>
      <c r="O817" s="33"/>
      <c r="P817" s="153" t="s">
        <v>4576</v>
      </c>
      <c r="Q817" s="38" t="s">
        <v>578</v>
      </c>
      <c r="R817" s="33"/>
      <c r="S817" s="33"/>
      <c r="T817" s="33" t="s">
        <v>2744</v>
      </c>
      <c r="U817" s="33" t="s">
        <v>2956</v>
      </c>
      <c r="V817" s="33" t="s">
        <v>2954</v>
      </c>
      <c r="W817" s="33" t="s">
        <v>2953</v>
      </c>
      <c r="X817" s="33" t="s">
        <v>2954</v>
      </c>
      <c r="Y817" s="33" t="s">
        <v>2954</v>
      </c>
      <c r="Z817" s="33" t="s">
        <v>2954</v>
      </c>
      <c r="AA817" s="33" t="s">
        <v>2954</v>
      </c>
      <c r="AB817" s="39" t="s">
        <v>25680</v>
      </c>
      <c r="AC817" s="29"/>
      <c r="AD817" s="29"/>
      <c r="AE817" s="29"/>
      <c r="AF817" s="137" t="s">
        <v>4576</v>
      </c>
      <c r="AG817" s="30">
        <f t="shared" si="130"/>
        <v>2</v>
      </c>
      <c r="AH817" s="31" t="str">
        <f t="shared" si="131"/>
        <v>CG-090008</v>
      </c>
      <c r="AI817" s="30">
        <v>10080000000</v>
      </c>
      <c r="AJ817" s="102">
        <f>IFERROR(VLOOKUP($C817,'分類(コード表)'!$A$3:$B$38,2,FALSE)*1000000000,0)+IFERROR(VLOOKUP($D817,'分類(コード表)'!$C$3:$D$293,2,FALSE)*1000000,0)+IFERROR(VLOOKUP($E817,'分類(コード表)'!$E$3:$F$353,2,FALSE)*1000,0)+IFERROR(VLOOKUP($F817,'分類(コード表)'!$G$3:$H$255,2,FALSE),0)</f>
        <v>10080000000</v>
      </c>
    </row>
    <row r="818" spans="1:36" s="30" customFormat="1" ht="27" customHeight="1" x14ac:dyDescent="0.15">
      <c r="A818" s="32" t="s">
        <v>149</v>
      </c>
      <c r="B818" s="33">
        <v>814</v>
      </c>
      <c r="C818" s="34" t="s">
        <v>443</v>
      </c>
      <c r="D818" s="34" t="s">
        <v>185</v>
      </c>
      <c r="E818" s="35"/>
      <c r="F818" s="33"/>
      <c r="G818" s="34" t="s">
        <v>680</v>
      </c>
      <c r="H818" s="36" t="s">
        <v>1812</v>
      </c>
      <c r="I818" s="33">
        <v>636800</v>
      </c>
      <c r="J818" s="33">
        <v>89600</v>
      </c>
      <c r="K818" s="33" t="s">
        <v>2481</v>
      </c>
      <c r="L818" s="37">
        <f t="shared" si="129"/>
        <v>-6.1071428571428568</v>
      </c>
      <c r="M818" s="33"/>
      <c r="N818" s="33" t="s">
        <v>24776</v>
      </c>
      <c r="O818" s="33"/>
      <c r="P818" s="153" t="s">
        <v>3257</v>
      </c>
      <c r="Q818" s="38"/>
      <c r="R818" s="33"/>
      <c r="S818" s="33"/>
      <c r="T818" s="33" t="s">
        <v>2744</v>
      </c>
      <c r="U818" s="33" t="s">
        <v>2956</v>
      </c>
      <c r="V818" s="33" t="s">
        <v>2956</v>
      </c>
      <c r="W818" s="33" t="s">
        <v>2954</v>
      </c>
      <c r="X818" s="33" t="s">
        <v>2953</v>
      </c>
      <c r="Y818" s="33" t="s">
        <v>2956</v>
      </c>
      <c r="Z818" s="33" t="s">
        <v>2953</v>
      </c>
      <c r="AA818" s="33" t="s">
        <v>2953</v>
      </c>
      <c r="AB818" s="39" t="s">
        <v>25681</v>
      </c>
      <c r="AC818" s="29"/>
      <c r="AD818" s="29"/>
      <c r="AE818" s="29"/>
      <c r="AF818" s="137" t="s">
        <v>3257</v>
      </c>
      <c r="AG818" s="30">
        <f t="shared" si="130"/>
        <v>2</v>
      </c>
      <c r="AH818" s="31" t="str">
        <f t="shared" si="131"/>
        <v>CG-120023</v>
      </c>
      <c r="AI818" s="30">
        <v>10080000000</v>
      </c>
      <c r="AJ818" s="102">
        <f>IFERROR(VLOOKUP($C818,'分類(コード表)'!$A$3:$B$38,2,FALSE)*1000000000,0)+IFERROR(VLOOKUP($D818,'分類(コード表)'!$C$3:$D$293,2,FALSE)*1000000,0)+IFERROR(VLOOKUP($E818,'分類(コード表)'!$E$3:$F$353,2,FALSE)*1000,0)+IFERROR(VLOOKUP($F818,'分類(コード表)'!$G$3:$H$255,2,FALSE),0)</f>
        <v>10080000000</v>
      </c>
    </row>
    <row r="819" spans="1:36" s="30" customFormat="1" ht="27" customHeight="1" x14ac:dyDescent="0.15">
      <c r="A819" s="32" t="s">
        <v>149</v>
      </c>
      <c r="B819" s="33">
        <v>815</v>
      </c>
      <c r="C819" s="34" t="s">
        <v>443</v>
      </c>
      <c r="D819" s="34" t="s">
        <v>185</v>
      </c>
      <c r="E819" s="35"/>
      <c r="F819" s="33"/>
      <c r="G819" s="34" t="s">
        <v>25682</v>
      </c>
      <c r="H819" s="36" t="s">
        <v>6</v>
      </c>
      <c r="I819" s="33">
        <v>6000</v>
      </c>
      <c r="J819" s="33">
        <v>26600</v>
      </c>
      <c r="K819" s="33" t="s">
        <v>2485</v>
      </c>
      <c r="L819" s="37">
        <f t="shared" si="129"/>
        <v>0.77443609022556392</v>
      </c>
      <c r="M819" s="33"/>
      <c r="N819" s="33" t="s">
        <v>24776</v>
      </c>
      <c r="O819" s="33"/>
      <c r="P819" s="153" t="s">
        <v>23713</v>
      </c>
      <c r="Q819" s="33"/>
      <c r="R819" s="33"/>
      <c r="S819" s="33"/>
      <c r="T819" s="33" t="s">
        <v>2744</v>
      </c>
      <c r="U819" s="33" t="s">
        <v>2954</v>
      </c>
      <c r="V819" s="33" t="s">
        <v>2953</v>
      </c>
      <c r="W819" s="33" t="s">
        <v>2953</v>
      </c>
      <c r="X819" s="33" t="s">
        <v>2953</v>
      </c>
      <c r="Y819" s="33" t="s">
        <v>2953</v>
      </c>
      <c r="Z819" s="33" t="s">
        <v>2954</v>
      </c>
      <c r="AA819" s="33" t="s">
        <v>2953</v>
      </c>
      <c r="AB819" s="39" t="s">
        <v>25683</v>
      </c>
      <c r="AC819" s="29"/>
      <c r="AD819" s="29"/>
      <c r="AE819" s="29"/>
      <c r="AF819" s="137" t="s">
        <v>1207</v>
      </c>
      <c r="AG819" s="30">
        <f t="shared" si="130"/>
        <v>2</v>
      </c>
      <c r="AH819" s="31" t="str">
        <f t="shared" si="131"/>
        <v>HK-100036</v>
      </c>
      <c r="AI819" s="30">
        <v>10080000000</v>
      </c>
      <c r="AJ819" s="102">
        <f>IFERROR(VLOOKUP($C819,'分類(コード表)'!$A$3:$B$38,2,FALSE)*1000000000,0)+IFERROR(VLOOKUP($D819,'分類(コード表)'!$C$3:$D$293,2,FALSE)*1000000,0)+IFERROR(VLOOKUP($E819,'分類(コード表)'!$E$3:$F$353,2,FALSE)*1000,0)+IFERROR(VLOOKUP($F819,'分類(コード表)'!$G$3:$H$255,2,FALSE),0)</f>
        <v>10080000000</v>
      </c>
    </row>
    <row r="820" spans="1:36" s="30" customFormat="1" ht="27" customHeight="1" x14ac:dyDescent="0.15">
      <c r="A820" s="32" t="s">
        <v>149</v>
      </c>
      <c r="B820" s="33">
        <v>816</v>
      </c>
      <c r="C820" s="34" t="s">
        <v>443</v>
      </c>
      <c r="D820" s="34" t="s">
        <v>185</v>
      </c>
      <c r="E820" s="35"/>
      <c r="F820" s="33"/>
      <c r="G820" s="34" t="s">
        <v>25684</v>
      </c>
      <c r="H820" s="36" t="s">
        <v>1910</v>
      </c>
      <c r="I820" s="33">
        <v>370000</v>
      </c>
      <c r="J820" s="33">
        <v>479000</v>
      </c>
      <c r="K820" s="33" t="s">
        <v>2550</v>
      </c>
      <c r="L820" s="37">
        <f t="shared" si="129"/>
        <v>0.22755741127348639</v>
      </c>
      <c r="M820" s="33"/>
      <c r="N820" s="33" t="s">
        <v>24776</v>
      </c>
      <c r="O820" s="33"/>
      <c r="P820" s="153" t="s">
        <v>5438</v>
      </c>
      <c r="Q820" s="33"/>
      <c r="R820" s="33"/>
      <c r="S820" s="33"/>
      <c r="T820" s="33" t="s">
        <v>2744</v>
      </c>
      <c r="U820" s="33" t="s">
        <v>2954</v>
      </c>
      <c r="V820" s="33" t="s">
        <v>2953</v>
      </c>
      <c r="W820" s="33" t="s">
        <v>2953</v>
      </c>
      <c r="X820" s="33" t="s">
        <v>2953</v>
      </c>
      <c r="Y820" s="33" t="s">
        <v>2953</v>
      </c>
      <c r="Z820" s="33" t="s">
        <v>2954</v>
      </c>
      <c r="AA820" s="33" t="s">
        <v>2953</v>
      </c>
      <c r="AB820" s="39" t="s">
        <v>25685</v>
      </c>
      <c r="AC820" s="29"/>
      <c r="AD820" s="29"/>
      <c r="AE820" s="29"/>
      <c r="AF820" s="137" t="s">
        <v>5438</v>
      </c>
      <c r="AG820" s="30">
        <f t="shared" si="130"/>
        <v>2</v>
      </c>
      <c r="AH820" s="31" t="str">
        <f t="shared" si="131"/>
        <v>HR-090009</v>
      </c>
      <c r="AI820" s="30">
        <v>10080000000</v>
      </c>
      <c r="AJ820" s="102">
        <f>IFERROR(VLOOKUP($C820,'分類(コード表)'!$A$3:$B$38,2,FALSE)*1000000000,0)+IFERROR(VLOOKUP($D820,'分類(コード表)'!$C$3:$D$293,2,FALSE)*1000000,0)+IFERROR(VLOOKUP($E820,'分類(コード表)'!$E$3:$F$353,2,FALSE)*1000,0)+IFERROR(VLOOKUP($F820,'分類(コード表)'!$G$3:$H$255,2,FALSE),0)</f>
        <v>10080000000</v>
      </c>
    </row>
    <row r="821" spans="1:36" s="30" customFormat="1" ht="27" customHeight="1" x14ac:dyDescent="0.15">
      <c r="A821" s="32" t="s">
        <v>149</v>
      </c>
      <c r="B821" s="33">
        <v>817</v>
      </c>
      <c r="C821" s="34" t="s">
        <v>443</v>
      </c>
      <c r="D821" s="34" t="s">
        <v>185</v>
      </c>
      <c r="E821" s="40"/>
      <c r="F821" s="33"/>
      <c r="G821" s="34" t="s">
        <v>25686</v>
      </c>
      <c r="H821" s="36" t="s">
        <v>1913</v>
      </c>
      <c r="I821" s="33">
        <v>135000</v>
      </c>
      <c r="J821" s="33">
        <v>191700</v>
      </c>
      <c r="K821" s="33" t="s">
        <v>2571</v>
      </c>
      <c r="L821" s="37">
        <f t="shared" si="129"/>
        <v>0.29577464788732399</v>
      </c>
      <c r="M821" s="33"/>
      <c r="N821" s="33" t="s">
        <v>24776</v>
      </c>
      <c r="O821" s="33"/>
      <c r="P821" s="153" t="s">
        <v>5446</v>
      </c>
      <c r="Q821" s="33"/>
      <c r="R821" s="33"/>
      <c r="S821" s="33"/>
      <c r="T821" s="33" t="s">
        <v>2744</v>
      </c>
      <c r="U821" s="33" t="s">
        <v>2954</v>
      </c>
      <c r="V821" s="33" t="s">
        <v>2953</v>
      </c>
      <c r="W821" s="33" t="s">
        <v>2953</v>
      </c>
      <c r="X821" s="33" t="s">
        <v>2953</v>
      </c>
      <c r="Y821" s="33" t="s">
        <v>2953</v>
      </c>
      <c r="Z821" s="33" t="s">
        <v>2954</v>
      </c>
      <c r="AA821" s="33" t="s">
        <v>2953</v>
      </c>
      <c r="AB821" s="39" t="s">
        <v>25687</v>
      </c>
      <c r="AC821" s="29"/>
      <c r="AD821" s="29"/>
      <c r="AE821" s="29"/>
      <c r="AF821" s="137" t="s">
        <v>5446</v>
      </c>
      <c r="AG821" s="30">
        <f t="shared" si="130"/>
        <v>2</v>
      </c>
      <c r="AH821" s="31" t="str">
        <f t="shared" si="131"/>
        <v>HR-090017</v>
      </c>
      <c r="AI821" s="30">
        <v>10080000000</v>
      </c>
      <c r="AJ821" s="102">
        <f>IFERROR(VLOOKUP($C821,'分類(コード表)'!$A$3:$B$38,2,FALSE)*1000000000,0)+IFERROR(VLOOKUP($D821,'分類(コード表)'!$C$3:$D$293,2,FALSE)*1000000,0)+IFERROR(VLOOKUP($E821,'分類(コード表)'!$E$3:$F$353,2,FALSE)*1000,0)+IFERROR(VLOOKUP($F821,'分類(コード表)'!$G$3:$H$255,2,FALSE),0)</f>
        <v>10080000000</v>
      </c>
    </row>
    <row r="822" spans="1:36" s="30" customFormat="1" ht="27" customHeight="1" x14ac:dyDescent="0.15">
      <c r="A822" s="32" t="s">
        <v>149</v>
      </c>
      <c r="B822" s="33">
        <v>818</v>
      </c>
      <c r="C822" s="34" t="s">
        <v>443</v>
      </c>
      <c r="D822" s="34" t="s">
        <v>185</v>
      </c>
      <c r="E822" s="35"/>
      <c r="F822" s="33"/>
      <c r="G822" s="34" t="s">
        <v>25688</v>
      </c>
      <c r="H822" s="36" t="s">
        <v>1969</v>
      </c>
      <c r="I822" s="33">
        <v>993747.5</v>
      </c>
      <c r="J822" s="33">
        <v>759797.2</v>
      </c>
      <c r="K822" s="33" t="s">
        <v>2434</v>
      </c>
      <c r="L822" s="37">
        <f t="shared" si="129"/>
        <v>-0.30791150585972149</v>
      </c>
      <c r="M822" s="33"/>
      <c r="N822" s="33" t="s">
        <v>24776</v>
      </c>
      <c r="O822" s="33"/>
      <c r="P822" s="153" t="s">
        <v>6217</v>
      </c>
      <c r="Q822" s="33" t="s">
        <v>578</v>
      </c>
      <c r="R822" s="33"/>
      <c r="S822" s="33"/>
      <c r="T822" s="33" t="s">
        <v>2744</v>
      </c>
      <c r="U822" s="33" t="s">
        <v>2956</v>
      </c>
      <c r="V822" s="33" t="s">
        <v>2954</v>
      </c>
      <c r="W822" s="33" t="s">
        <v>2954</v>
      </c>
      <c r="X822" s="33" t="s">
        <v>2954</v>
      </c>
      <c r="Y822" s="33" t="s">
        <v>2954</v>
      </c>
      <c r="Z822" s="33" t="s">
        <v>2954</v>
      </c>
      <c r="AA822" s="33" t="s">
        <v>2954</v>
      </c>
      <c r="AB822" s="39" t="s">
        <v>25689</v>
      </c>
      <c r="AC822" s="29"/>
      <c r="AD822" s="29"/>
      <c r="AE822" s="29"/>
      <c r="AF822" s="137" t="s">
        <v>6217</v>
      </c>
      <c r="AG822" s="30">
        <f t="shared" si="130"/>
        <v>2</v>
      </c>
      <c r="AH822" s="31" t="str">
        <f t="shared" si="131"/>
        <v>KK-090019</v>
      </c>
      <c r="AI822" s="30">
        <v>10080000000</v>
      </c>
      <c r="AJ822" s="102">
        <f>IFERROR(VLOOKUP($C822,'分類(コード表)'!$A$3:$B$38,2,FALSE)*1000000000,0)+IFERROR(VLOOKUP($D822,'分類(コード表)'!$C$3:$D$293,2,FALSE)*1000000,0)+IFERROR(VLOOKUP($E822,'分類(コード表)'!$E$3:$F$353,2,FALSE)*1000,0)+IFERROR(VLOOKUP($F822,'分類(コード表)'!$G$3:$H$255,2,FALSE),0)</f>
        <v>10080000000</v>
      </c>
    </row>
    <row r="823" spans="1:36" s="30" customFormat="1" ht="27" customHeight="1" x14ac:dyDescent="0.15">
      <c r="A823" s="32" t="s">
        <v>149</v>
      </c>
      <c r="B823" s="33">
        <v>819</v>
      </c>
      <c r="C823" s="34" t="s">
        <v>443</v>
      </c>
      <c r="D823" s="34" t="s">
        <v>185</v>
      </c>
      <c r="E823" s="35"/>
      <c r="F823" s="33"/>
      <c r="G823" s="34" t="s">
        <v>25690</v>
      </c>
      <c r="H823" s="36" t="s">
        <v>2030</v>
      </c>
      <c r="I823" s="33">
        <v>38000</v>
      </c>
      <c r="J823" s="33">
        <v>57497.599999999999</v>
      </c>
      <c r="K823" s="33" t="s">
        <v>2550</v>
      </c>
      <c r="L823" s="37">
        <f t="shared" si="129"/>
        <v>0.33910284951024039</v>
      </c>
      <c r="M823" s="33"/>
      <c r="N823" s="33" t="s">
        <v>24776</v>
      </c>
      <c r="O823" s="33"/>
      <c r="P823" s="153" t="s">
        <v>1333</v>
      </c>
      <c r="Q823" s="33"/>
      <c r="R823" s="33"/>
      <c r="S823" s="33"/>
      <c r="T823" s="33" t="s">
        <v>2744</v>
      </c>
      <c r="U823" s="33" t="s">
        <v>2954</v>
      </c>
      <c r="V823" s="33" t="s">
        <v>2953</v>
      </c>
      <c r="W823" s="33" t="s">
        <v>2953</v>
      </c>
      <c r="X823" s="33" t="s">
        <v>2953</v>
      </c>
      <c r="Y823" s="33" t="s">
        <v>2954</v>
      </c>
      <c r="Z823" s="33" t="s">
        <v>2954</v>
      </c>
      <c r="AA823" s="33" t="s">
        <v>2953</v>
      </c>
      <c r="AB823" s="39" t="s">
        <v>25691</v>
      </c>
      <c r="AC823" s="29"/>
      <c r="AD823" s="29"/>
      <c r="AE823" s="29"/>
      <c r="AF823" s="137" t="s">
        <v>1333</v>
      </c>
      <c r="AG823" s="30">
        <f t="shared" si="130"/>
        <v>2</v>
      </c>
      <c r="AH823" s="31" t="str">
        <f t="shared" si="131"/>
        <v>KK-120012</v>
      </c>
      <c r="AI823" s="30">
        <v>10080000000</v>
      </c>
      <c r="AJ823" s="102">
        <f>IFERROR(VLOOKUP($C823,'分類(コード表)'!$A$3:$B$38,2,FALSE)*1000000000,0)+IFERROR(VLOOKUP($D823,'分類(コード表)'!$C$3:$D$293,2,FALSE)*1000000,0)+IFERROR(VLOOKUP($E823,'分類(コード表)'!$E$3:$F$353,2,FALSE)*1000,0)+IFERROR(VLOOKUP($F823,'分類(コード表)'!$G$3:$H$255,2,FALSE),0)</f>
        <v>10080000000</v>
      </c>
    </row>
    <row r="824" spans="1:36" s="30" customFormat="1" ht="27" customHeight="1" x14ac:dyDescent="0.15">
      <c r="A824" s="32" t="s">
        <v>149</v>
      </c>
      <c r="B824" s="33">
        <v>820</v>
      </c>
      <c r="C824" s="34" t="s">
        <v>443</v>
      </c>
      <c r="D824" s="34" t="s">
        <v>185</v>
      </c>
      <c r="E824" s="35"/>
      <c r="F824" s="33"/>
      <c r="G824" s="34" t="s">
        <v>25692</v>
      </c>
      <c r="H824" s="36" t="s">
        <v>2283</v>
      </c>
      <c r="I824" s="33">
        <v>4800</v>
      </c>
      <c r="J824" s="33">
        <v>2650</v>
      </c>
      <c r="K824" s="33" t="s">
        <v>2553</v>
      </c>
      <c r="L824" s="37">
        <f t="shared" si="129"/>
        <v>-0.81132075471698117</v>
      </c>
      <c r="M824" s="33"/>
      <c r="N824" s="33" t="s">
        <v>24776</v>
      </c>
      <c r="O824" s="33"/>
      <c r="P824" s="153" t="s">
        <v>24265</v>
      </c>
      <c r="Q824" s="33"/>
      <c r="R824" s="33"/>
      <c r="S824" s="33"/>
      <c r="T824" s="33" t="s">
        <v>2744</v>
      </c>
      <c r="U824" s="33" t="s">
        <v>2956</v>
      </c>
      <c r="V824" s="33" t="s">
        <v>2953</v>
      </c>
      <c r="W824" s="33" t="s">
        <v>2953</v>
      </c>
      <c r="X824" s="33" t="s">
        <v>2953</v>
      </c>
      <c r="Y824" s="33" t="s">
        <v>2953</v>
      </c>
      <c r="Z824" s="33" t="s">
        <v>2953</v>
      </c>
      <c r="AA824" s="33" t="s">
        <v>2953</v>
      </c>
      <c r="AB824" s="39" t="s">
        <v>25693</v>
      </c>
      <c r="AC824" s="29"/>
      <c r="AD824" s="29"/>
      <c r="AE824" s="29"/>
      <c r="AF824" s="137" t="s">
        <v>2825</v>
      </c>
      <c r="AG824" s="30">
        <f t="shared" si="130"/>
        <v>2</v>
      </c>
      <c r="AH824" s="31" t="str">
        <f t="shared" si="131"/>
        <v>QS-100014</v>
      </c>
      <c r="AI824" s="30">
        <v>10080000000</v>
      </c>
      <c r="AJ824" s="102">
        <f>IFERROR(VLOOKUP($C824,'分類(コード表)'!$A$3:$B$38,2,FALSE)*1000000000,0)+IFERROR(VLOOKUP($D824,'分類(コード表)'!$C$3:$D$293,2,FALSE)*1000000,0)+IFERROR(VLOOKUP($E824,'分類(コード表)'!$E$3:$F$353,2,FALSE)*1000,0)+IFERROR(VLOOKUP($F824,'分類(コード表)'!$G$3:$H$255,2,FALSE),0)</f>
        <v>10080000000</v>
      </c>
    </row>
    <row r="825" spans="1:36" s="30" customFormat="1" ht="27" customHeight="1" x14ac:dyDescent="0.15">
      <c r="A825" s="32" t="s">
        <v>149</v>
      </c>
      <c r="B825" s="33">
        <v>821</v>
      </c>
      <c r="C825" s="34" t="s">
        <v>443</v>
      </c>
      <c r="D825" s="34" t="s">
        <v>185</v>
      </c>
      <c r="E825" s="34"/>
      <c r="F825" s="34"/>
      <c r="G825" s="34" t="s">
        <v>25694</v>
      </c>
      <c r="H825" s="34" t="s">
        <v>2290</v>
      </c>
      <c r="I825" s="33">
        <v>90300</v>
      </c>
      <c r="J825" s="33">
        <v>51500</v>
      </c>
      <c r="K825" s="33" t="s">
        <v>2442</v>
      </c>
      <c r="L825" s="37">
        <f t="shared" si="129"/>
        <v>-0.75339805825242712</v>
      </c>
      <c r="M825" s="33"/>
      <c r="N825" s="33" t="s">
        <v>24776</v>
      </c>
      <c r="O825" s="33"/>
      <c r="P825" s="153" t="s">
        <v>24272</v>
      </c>
      <c r="Q825" s="33"/>
      <c r="R825" s="33"/>
      <c r="S825" s="33"/>
      <c r="T825" s="33" t="s">
        <v>2744</v>
      </c>
      <c r="U825" s="97" t="s">
        <v>2953</v>
      </c>
      <c r="V825" s="97" t="s">
        <v>2954</v>
      </c>
      <c r="W825" s="97" t="s">
        <v>2953</v>
      </c>
      <c r="X825" s="97" t="s">
        <v>2953</v>
      </c>
      <c r="Y825" s="97" t="s">
        <v>2953</v>
      </c>
      <c r="Z825" s="97" t="s">
        <v>2953</v>
      </c>
      <c r="AA825" s="97" t="s">
        <v>2953</v>
      </c>
      <c r="AB825" s="126" t="s">
        <v>25695</v>
      </c>
      <c r="AC825" s="29"/>
      <c r="AD825" s="29"/>
      <c r="AE825" s="29"/>
      <c r="AF825" s="137" t="s">
        <v>1530</v>
      </c>
      <c r="AG825" s="30">
        <f t="shared" si="130"/>
        <v>2</v>
      </c>
      <c r="AH825" s="31" t="str">
        <f t="shared" si="131"/>
        <v>QS-100030</v>
      </c>
      <c r="AI825" s="30">
        <v>10080000000</v>
      </c>
      <c r="AJ825" s="102">
        <f>IFERROR(VLOOKUP($C825,'分類(コード表)'!$A$3:$B$38,2,FALSE)*1000000000,0)+IFERROR(VLOOKUP($D825,'分類(コード表)'!$C$3:$D$293,2,FALSE)*1000000,0)+IFERROR(VLOOKUP($E825,'分類(コード表)'!$E$3:$F$353,2,FALSE)*1000,0)+IFERROR(VLOOKUP($F825,'分類(コード表)'!$G$3:$H$255,2,FALSE),0)</f>
        <v>10080000000</v>
      </c>
    </row>
    <row r="826" spans="1:36" s="30" customFormat="1" ht="27" customHeight="1" x14ac:dyDescent="0.15">
      <c r="A826" s="32" t="s">
        <v>149</v>
      </c>
      <c r="B826" s="33">
        <v>822</v>
      </c>
      <c r="C826" s="34" t="s">
        <v>443</v>
      </c>
      <c r="D826" s="34" t="s">
        <v>185</v>
      </c>
      <c r="E826" s="34"/>
      <c r="F826" s="34"/>
      <c r="G826" s="34" t="s">
        <v>998</v>
      </c>
      <c r="H826" s="34" t="s">
        <v>2298</v>
      </c>
      <c r="I826" s="33">
        <v>2117000</v>
      </c>
      <c r="J826" s="33">
        <v>1758000</v>
      </c>
      <c r="K826" s="33" t="s">
        <v>2711</v>
      </c>
      <c r="L826" s="37">
        <f t="shared" si="129"/>
        <v>-0.20420932878270759</v>
      </c>
      <c r="M826" s="33"/>
      <c r="N826" s="33" t="s">
        <v>24776</v>
      </c>
      <c r="O826" s="33"/>
      <c r="P826" s="153" t="s">
        <v>3254</v>
      </c>
      <c r="Q826" s="33"/>
      <c r="R826" s="33"/>
      <c r="S826" s="33"/>
      <c r="T826" s="33" t="s">
        <v>2744</v>
      </c>
      <c r="U826" s="33" t="s">
        <v>2953</v>
      </c>
      <c r="V826" s="33" t="s">
        <v>2953</v>
      </c>
      <c r="W826" s="33" t="s">
        <v>2954</v>
      </c>
      <c r="X826" s="33" t="s">
        <v>2954</v>
      </c>
      <c r="Y826" s="33" t="s">
        <v>2953</v>
      </c>
      <c r="Z826" s="33" t="s">
        <v>2953</v>
      </c>
      <c r="AA826" s="33" t="s">
        <v>2953</v>
      </c>
      <c r="AB826" s="126" t="s">
        <v>25696</v>
      </c>
      <c r="AC826" s="29"/>
      <c r="AD826" s="29"/>
      <c r="AE826" s="29"/>
      <c r="AF826" s="137" t="s">
        <v>3254</v>
      </c>
      <c r="AG826" s="30">
        <f t="shared" si="130"/>
        <v>2</v>
      </c>
      <c r="AH826" s="31" t="str">
        <f t="shared" si="131"/>
        <v>QS-120027</v>
      </c>
      <c r="AI826" s="30">
        <v>10080000000</v>
      </c>
      <c r="AJ826" s="102">
        <f>IFERROR(VLOOKUP($C826,'分類(コード表)'!$A$3:$B$38,2,FALSE)*1000000000,0)+IFERROR(VLOOKUP($D826,'分類(コード表)'!$C$3:$D$293,2,FALSE)*1000000,0)+IFERROR(VLOOKUP($E826,'分類(コード表)'!$E$3:$F$353,2,FALSE)*1000,0)+IFERROR(VLOOKUP($F826,'分類(コード表)'!$G$3:$H$255,2,FALSE),0)</f>
        <v>10080000000</v>
      </c>
    </row>
    <row r="827" spans="1:36" s="30" customFormat="1" ht="27" customHeight="1" x14ac:dyDescent="0.15">
      <c r="A827" s="32" t="s">
        <v>149</v>
      </c>
      <c r="B827" s="33">
        <v>823</v>
      </c>
      <c r="C827" s="34" t="s">
        <v>443</v>
      </c>
      <c r="D827" s="34" t="s">
        <v>185</v>
      </c>
      <c r="E827" s="34"/>
      <c r="F827" s="34"/>
      <c r="G827" s="34" t="s">
        <v>25697</v>
      </c>
      <c r="H827" s="34" t="s">
        <v>2332</v>
      </c>
      <c r="I827" s="33">
        <v>267550</v>
      </c>
      <c r="J827" s="33">
        <v>221550</v>
      </c>
      <c r="K827" s="33" t="s">
        <v>2659</v>
      </c>
      <c r="L827" s="37">
        <f t="shared" si="129"/>
        <v>-0.20762807492665303</v>
      </c>
      <c r="M827" s="33"/>
      <c r="N827" s="33" t="s">
        <v>24776</v>
      </c>
      <c r="O827" s="33"/>
      <c r="P827" s="153" t="s">
        <v>11205</v>
      </c>
      <c r="Q827" s="33"/>
      <c r="R827" s="33"/>
      <c r="S827" s="33"/>
      <c r="T827" s="33" t="s">
        <v>2744</v>
      </c>
      <c r="U827" s="33" t="s">
        <v>2956</v>
      </c>
      <c r="V827" s="33" t="s">
        <v>2953</v>
      </c>
      <c r="W827" s="33" t="s">
        <v>2953</v>
      </c>
      <c r="X827" s="33" t="s">
        <v>2953</v>
      </c>
      <c r="Y827" s="33" t="s">
        <v>2953</v>
      </c>
      <c r="Z827" s="33" t="s">
        <v>2953</v>
      </c>
      <c r="AA827" s="33" t="s">
        <v>2953</v>
      </c>
      <c r="AB827" s="126" t="s">
        <v>25698</v>
      </c>
      <c r="AC827" s="29"/>
      <c r="AD827" s="29"/>
      <c r="AE827" s="29"/>
      <c r="AF827" s="137" t="s">
        <v>11205</v>
      </c>
      <c r="AG827" s="30">
        <f t="shared" si="130"/>
        <v>2</v>
      </c>
      <c r="AH827" s="31" t="str">
        <f t="shared" si="131"/>
        <v>SK-080004</v>
      </c>
      <c r="AI827" s="30">
        <v>10080000000</v>
      </c>
      <c r="AJ827" s="102">
        <f>IFERROR(VLOOKUP($C827,'分類(コード表)'!$A$3:$B$38,2,FALSE)*1000000000,0)+IFERROR(VLOOKUP($D827,'分類(コード表)'!$C$3:$D$293,2,FALSE)*1000000,0)+IFERROR(VLOOKUP($E827,'分類(コード表)'!$E$3:$F$353,2,FALSE)*1000,0)+IFERROR(VLOOKUP($F827,'分類(コード表)'!$G$3:$H$255,2,FALSE),0)</f>
        <v>10080000000</v>
      </c>
    </row>
    <row r="828" spans="1:36" s="30" customFormat="1" ht="27" customHeight="1" x14ac:dyDescent="0.15">
      <c r="A828" s="32" t="s">
        <v>149</v>
      </c>
      <c r="B828" s="33">
        <v>824</v>
      </c>
      <c r="C828" s="34" t="s">
        <v>443</v>
      </c>
      <c r="D828" s="34" t="s">
        <v>185</v>
      </c>
      <c r="E828" s="34"/>
      <c r="F828" s="34"/>
      <c r="G828" s="34" t="s">
        <v>25699</v>
      </c>
      <c r="H828" s="34" t="s">
        <v>2365</v>
      </c>
      <c r="I828" s="33">
        <v>2922500</v>
      </c>
      <c r="J828" s="33">
        <v>3572712</v>
      </c>
      <c r="K828" s="33" t="s">
        <v>2732</v>
      </c>
      <c r="L828" s="37">
        <f t="shared" si="129"/>
        <v>0.18199395865101919</v>
      </c>
      <c r="M828" s="33"/>
      <c r="N828" s="33" t="s">
        <v>24776</v>
      </c>
      <c r="O828" s="33"/>
      <c r="P828" s="153" t="s">
        <v>11687</v>
      </c>
      <c r="Q828" s="33" t="s">
        <v>578</v>
      </c>
      <c r="R828" s="33"/>
      <c r="S828" s="33"/>
      <c r="T828" s="33" t="s">
        <v>2744</v>
      </c>
      <c r="U828" s="33" t="s">
        <v>2953</v>
      </c>
      <c r="V828" s="33" t="s">
        <v>2954</v>
      </c>
      <c r="W828" s="33" t="s">
        <v>2953</v>
      </c>
      <c r="X828" s="33" t="s">
        <v>2954</v>
      </c>
      <c r="Y828" s="33" t="s">
        <v>2954</v>
      </c>
      <c r="Z828" s="33" t="s">
        <v>2954</v>
      </c>
      <c r="AA828" s="33" t="s">
        <v>2954</v>
      </c>
      <c r="AB828" s="126" t="s">
        <v>25700</v>
      </c>
      <c r="AC828" s="29"/>
      <c r="AD828" s="29"/>
      <c r="AE828" s="29"/>
      <c r="AF828" s="137" t="s">
        <v>11687</v>
      </c>
      <c r="AG828" s="30">
        <f t="shared" si="130"/>
        <v>2</v>
      </c>
      <c r="AH828" s="31" t="str">
        <f t="shared" si="131"/>
        <v>TH-090012</v>
      </c>
      <c r="AI828" s="30">
        <v>10080000000</v>
      </c>
      <c r="AJ828" s="102">
        <f>IFERROR(VLOOKUP($C828,'分類(コード表)'!$A$3:$B$38,2,FALSE)*1000000000,0)+IFERROR(VLOOKUP($D828,'分類(コード表)'!$C$3:$D$293,2,FALSE)*1000000,0)+IFERROR(VLOOKUP($E828,'分類(コード表)'!$E$3:$F$353,2,FALSE)*1000,0)+IFERROR(VLOOKUP($F828,'分類(コード表)'!$G$3:$H$255,2,FALSE),0)</f>
        <v>10080000000</v>
      </c>
    </row>
    <row r="829" spans="1:36" s="30" customFormat="1" ht="27" customHeight="1" x14ac:dyDescent="0.15">
      <c r="A829" s="32" t="s">
        <v>149</v>
      </c>
      <c r="B829" s="33">
        <v>825</v>
      </c>
      <c r="C829" s="34" t="s">
        <v>443</v>
      </c>
      <c r="D829" s="34" t="s">
        <v>185</v>
      </c>
      <c r="E829" s="34"/>
      <c r="F829" s="34"/>
      <c r="G829" s="34" t="s">
        <v>25701</v>
      </c>
      <c r="H829" s="34" t="s">
        <v>214</v>
      </c>
      <c r="I829" s="33">
        <v>7000</v>
      </c>
      <c r="J829" s="33">
        <v>9700</v>
      </c>
      <c r="K829" s="33" t="s">
        <v>2553</v>
      </c>
      <c r="L829" s="37">
        <f t="shared" si="129"/>
        <v>0.27835051546391754</v>
      </c>
      <c r="M829" s="33"/>
      <c r="N829" s="33" t="s">
        <v>24776</v>
      </c>
      <c r="O829" s="33"/>
      <c r="P829" s="153" t="s">
        <v>11692</v>
      </c>
      <c r="Q829" s="33"/>
      <c r="R829" s="33"/>
      <c r="S829" s="33"/>
      <c r="T829" s="33" t="s">
        <v>2744</v>
      </c>
      <c r="U829" s="97" t="s">
        <v>2953</v>
      </c>
      <c r="V829" s="97" t="s">
        <v>2953</v>
      </c>
      <c r="W829" s="97" t="s">
        <v>2953</v>
      </c>
      <c r="X829" s="97" t="s">
        <v>2953</v>
      </c>
      <c r="Y829" s="97" t="s">
        <v>2953</v>
      </c>
      <c r="Z829" s="97" t="s">
        <v>2954</v>
      </c>
      <c r="AA829" s="97" t="s">
        <v>2953</v>
      </c>
      <c r="AB829" s="126" t="s">
        <v>25702</v>
      </c>
      <c r="AC829" s="29"/>
      <c r="AD829" s="29"/>
      <c r="AE829" s="29"/>
      <c r="AF829" s="137" t="s">
        <v>11692</v>
      </c>
      <c r="AG829" s="30">
        <f t="shared" si="130"/>
        <v>2</v>
      </c>
      <c r="AH829" s="31" t="str">
        <f t="shared" si="131"/>
        <v>TH-090017</v>
      </c>
      <c r="AI829" s="30">
        <v>10080000000</v>
      </c>
      <c r="AJ829" s="102">
        <f>IFERROR(VLOOKUP($C829,'分類(コード表)'!$A$3:$B$38,2,FALSE)*1000000000,0)+IFERROR(VLOOKUP($D829,'分類(コード表)'!$C$3:$D$293,2,FALSE)*1000000,0)+IFERROR(VLOOKUP($E829,'分類(コード表)'!$E$3:$F$353,2,FALSE)*1000,0)+IFERROR(VLOOKUP($F829,'分類(コード表)'!$G$3:$H$255,2,FALSE),0)</f>
        <v>10080000000</v>
      </c>
    </row>
    <row r="830" spans="1:36" s="30" customFormat="1" ht="27" customHeight="1" x14ac:dyDescent="0.15">
      <c r="A830" s="32" t="s">
        <v>149</v>
      </c>
      <c r="B830" s="33">
        <v>826</v>
      </c>
      <c r="C830" s="34" t="s">
        <v>443</v>
      </c>
      <c r="D830" s="34" t="s">
        <v>185</v>
      </c>
      <c r="E830" s="35"/>
      <c r="F830" s="35"/>
      <c r="G830" s="34" t="s">
        <v>18042</v>
      </c>
      <c r="H830" s="36" t="s">
        <v>18043</v>
      </c>
      <c r="I830" s="33">
        <v>513200</v>
      </c>
      <c r="J830" s="33">
        <v>602320</v>
      </c>
      <c r="K830" s="33" t="s">
        <v>22060</v>
      </c>
      <c r="L830" s="37">
        <f t="shared" si="129"/>
        <v>0.14796121662903439</v>
      </c>
      <c r="M830" s="33"/>
      <c r="N830" s="33"/>
      <c r="O830" s="33"/>
      <c r="P830" s="153" t="s">
        <v>3055</v>
      </c>
      <c r="Q830" s="38" t="s">
        <v>503</v>
      </c>
      <c r="R830" s="33"/>
      <c r="S830" s="33"/>
      <c r="T830" s="33" t="s">
        <v>2744</v>
      </c>
      <c r="U830" s="33" t="s">
        <v>2954</v>
      </c>
      <c r="V830" s="33" t="s">
        <v>2954</v>
      </c>
      <c r="W830" s="33" t="s">
        <v>2953</v>
      </c>
      <c r="X830" s="33" t="s">
        <v>2954</v>
      </c>
      <c r="Y830" s="33" t="s">
        <v>2954</v>
      </c>
      <c r="Z830" s="33" t="s">
        <v>2954</v>
      </c>
      <c r="AA830" s="33" t="s">
        <v>2954</v>
      </c>
      <c r="AB830" s="39" t="s">
        <v>25703</v>
      </c>
      <c r="AC830" s="29"/>
      <c r="AD830" s="29"/>
      <c r="AE830" s="29"/>
      <c r="AF830" s="137" t="s">
        <v>3055</v>
      </c>
      <c r="AG830" s="30">
        <f t="shared" si="130"/>
        <v>2</v>
      </c>
      <c r="AH830" s="31" t="str">
        <f t="shared" si="131"/>
        <v>KT-160072</v>
      </c>
      <c r="AI830" s="30">
        <v>10080000000</v>
      </c>
      <c r="AJ830" s="102">
        <f>IFERROR(VLOOKUP($C830,'分類(コード表)'!$A$3:$B$38,2,FALSE)*1000000000,0)+IFERROR(VLOOKUP($D830,'分類(コード表)'!$C$3:$D$293,2,FALSE)*1000000,0)+IFERROR(VLOOKUP($E830,'分類(コード表)'!$E$3:$F$353,2,FALSE)*1000,0)+IFERROR(VLOOKUP($F830,'分類(コード表)'!$G$3:$H$255,2,FALSE),0)</f>
        <v>10080000000</v>
      </c>
    </row>
    <row r="831" spans="1:36" s="30" customFormat="1" ht="27" customHeight="1" x14ac:dyDescent="0.15">
      <c r="A831" s="32" t="s">
        <v>149</v>
      </c>
      <c r="B831" s="33">
        <v>827</v>
      </c>
      <c r="C831" s="34" t="s">
        <v>443</v>
      </c>
      <c r="D831" s="34" t="s">
        <v>185</v>
      </c>
      <c r="E831" s="35"/>
      <c r="F831" s="35"/>
      <c r="G831" s="34" t="s">
        <v>17560</v>
      </c>
      <c r="H831" s="36" t="s">
        <v>17561</v>
      </c>
      <c r="I831" s="33">
        <v>1502300</v>
      </c>
      <c r="J831" s="33">
        <v>1830000</v>
      </c>
      <c r="K831" s="33" t="s">
        <v>22118</v>
      </c>
      <c r="L831" s="37">
        <f t="shared" si="129"/>
        <v>0.17907103825136617</v>
      </c>
      <c r="M831" s="33"/>
      <c r="N831" s="33"/>
      <c r="O831" s="33"/>
      <c r="P831" s="153" t="s">
        <v>3243</v>
      </c>
      <c r="Q831" s="38" t="s">
        <v>503</v>
      </c>
      <c r="R831" s="33"/>
      <c r="S831" s="33"/>
      <c r="T831" s="33" t="s">
        <v>2744</v>
      </c>
      <c r="U831" s="33" t="s">
        <v>2954</v>
      </c>
      <c r="V831" s="33" t="s">
        <v>2953</v>
      </c>
      <c r="W831" s="33" t="s">
        <v>2954</v>
      </c>
      <c r="X831" s="33" t="s">
        <v>2953</v>
      </c>
      <c r="Y831" s="33" t="s">
        <v>2953</v>
      </c>
      <c r="Z831" s="33" t="s">
        <v>2953</v>
      </c>
      <c r="AA831" s="33" t="s">
        <v>2953</v>
      </c>
      <c r="AB831" s="39" t="s">
        <v>25704</v>
      </c>
      <c r="AC831" s="29"/>
      <c r="AD831" s="29"/>
      <c r="AE831" s="29"/>
      <c r="AF831" s="137" t="s">
        <v>3243</v>
      </c>
      <c r="AG831" s="30">
        <f t="shared" si="130"/>
        <v>2</v>
      </c>
      <c r="AH831" s="31" t="str">
        <f t="shared" si="131"/>
        <v>KT-130013</v>
      </c>
      <c r="AI831" s="30">
        <v>10080000000</v>
      </c>
      <c r="AJ831" s="102">
        <f>IFERROR(VLOOKUP($C831,'分類(コード表)'!$A$3:$B$38,2,FALSE)*1000000000,0)+IFERROR(VLOOKUP($D831,'分類(コード表)'!$C$3:$D$293,2,FALSE)*1000000,0)+IFERROR(VLOOKUP($E831,'分類(コード表)'!$E$3:$F$353,2,FALSE)*1000,0)+IFERROR(VLOOKUP($F831,'分類(コード表)'!$G$3:$H$255,2,FALSE),0)</f>
        <v>10080000000</v>
      </c>
    </row>
    <row r="832" spans="1:36" s="30" customFormat="1" ht="27" customHeight="1" x14ac:dyDescent="0.15">
      <c r="A832" s="32" t="s">
        <v>149</v>
      </c>
      <c r="B832" s="33">
        <v>828</v>
      </c>
      <c r="C832" s="34" t="s">
        <v>443</v>
      </c>
      <c r="D832" s="34" t="s">
        <v>185</v>
      </c>
      <c r="E832" s="35"/>
      <c r="F832" s="35"/>
      <c r="G832" s="34" t="s">
        <v>13819</v>
      </c>
      <c r="H832" s="36" t="s">
        <v>13820</v>
      </c>
      <c r="I832" s="33">
        <v>35500</v>
      </c>
      <c r="J832" s="33">
        <v>17900</v>
      </c>
      <c r="K832" s="33" t="s">
        <v>22172</v>
      </c>
      <c r="L832" s="37">
        <f t="shared" si="129"/>
        <v>-0.98324022346368722</v>
      </c>
      <c r="M832" s="33"/>
      <c r="N832" s="33" t="s">
        <v>24776</v>
      </c>
      <c r="O832" s="33" t="s">
        <v>24776</v>
      </c>
      <c r="P832" s="153" t="s">
        <v>26627</v>
      </c>
      <c r="Q832" s="38"/>
      <c r="R832" s="33"/>
      <c r="S832" s="33"/>
      <c r="T832" s="33" t="s">
        <v>381</v>
      </c>
      <c r="U832" s="97" t="s">
        <v>26700</v>
      </c>
      <c r="V832" s="97" t="s">
        <v>26701</v>
      </c>
      <c r="W832" s="97" t="s">
        <v>26702</v>
      </c>
      <c r="X832" s="97" t="s">
        <v>26702</v>
      </c>
      <c r="Y832" s="97" t="s">
        <v>26701</v>
      </c>
      <c r="Z832" s="97" t="s">
        <v>26701</v>
      </c>
      <c r="AA832" s="97" t="s">
        <v>26701</v>
      </c>
      <c r="AB832" s="126" t="s">
        <v>26765</v>
      </c>
      <c r="AC832" s="29"/>
      <c r="AD832" s="29"/>
      <c r="AE832" s="29"/>
      <c r="AF832" s="137" t="s">
        <v>26627</v>
      </c>
      <c r="AG832" s="30">
        <f t="shared" ref="AG832:AG833" si="136">LEN(LEFT(AF832,FIND("-",AF832)-1))</f>
        <v>2</v>
      </c>
      <c r="AH832" s="31" t="str">
        <f t="shared" ref="AH832:AH833" si="137">LEFT(AF832,FIND("-",AF832)+6)</f>
        <v>CG-150015</v>
      </c>
      <c r="AJ832" s="102"/>
    </row>
    <row r="833" spans="1:36" s="30" customFormat="1" ht="27" customHeight="1" x14ac:dyDescent="0.15">
      <c r="A833" s="32" t="s">
        <v>149</v>
      </c>
      <c r="B833" s="33">
        <v>829</v>
      </c>
      <c r="C833" s="34" t="s">
        <v>443</v>
      </c>
      <c r="D833" s="34" t="s">
        <v>185</v>
      </c>
      <c r="E833" s="35"/>
      <c r="F833" s="35"/>
      <c r="G833" s="34" t="s">
        <v>13025</v>
      </c>
      <c r="H833" s="36" t="s">
        <v>13026</v>
      </c>
      <c r="I833" s="33">
        <v>18760</v>
      </c>
      <c r="J833" s="33">
        <v>35000</v>
      </c>
      <c r="K833" s="33" t="s">
        <v>22051</v>
      </c>
      <c r="L833" s="37">
        <f t="shared" si="129"/>
        <v>0.46399999999999997</v>
      </c>
      <c r="M833" s="33"/>
      <c r="N833" s="33" t="s">
        <v>24776</v>
      </c>
      <c r="O833" s="33" t="s">
        <v>24776</v>
      </c>
      <c r="P833" s="153" t="s">
        <v>26640</v>
      </c>
      <c r="Q833" s="38"/>
      <c r="R833" s="33"/>
      <c r="S833" s="33"/>
      <c r="T833" s="33" t="s">
        <v>381</v>
      </c>
      <c r="U833" s="97" t="s">
        <v>26702</v>
      </c>
      <c r="V833" s="97" t="s">
        <v>26702</v>
      </c>
      <c r="W833" s="97" t="s">
        <v>26701</v>
      </c>
      <c r="X833" s="97" t="s">
        <v>26702</v>
      </c>
      <c r="Y833" s="97" t="s">
        <v>26702</v>
      </c>
      <c r="Z833" s="97" t="s">
        <v>26702</v>
      </c>
      <c r="AA833" s="97" t="s">
        <v>26702</v>
      </c>
      <c r="AB833" s="126" t="s">
        <v>26766</v>
      </c>
      <c r="AC833" s="29"/>
      <c r="AD833" s="29"/>
      <c r="AE833" s="29"/>
      <c r="AF833" s="137" t="s">
        <v>26640</v>
      </c>
      <c r="AG833" s="30">
        <f t="shared" si="136"/>
        <v>2</v>
      </c>
      <c r="AH833" s="31" t="str">
        <f t="shared" si="137"/>
        <v>CB-150005</v>
      </c>
      <c r="AJ833" s="102"/>
    </row>
    <row r="834" spans="1:36" s="30" customFormat="1" ht="27" customHeight="1" x14ac:dyDescent="0.15">
      <c r="A834" s="32" t="s">
        <v>149</v>
      </c>
      <c r="B834" s="33">
        <v>830</v>
      </c>
      <c r="C834" s="34" t="s">
        <v>443</v>
      </c>
      <c r="D834" s="34" t="s">
        <v>186</v>
      </c>
      <c r="E834" s="35"/>
      <c r="F834" s="35"/>
      <c r="G834" s="34" t="s">
        <v>974</v>
      </c>
      <c r="H834" s="36" t="s">
        <v>2298</v>
      </c>
      <c r="I834" s="33">
        <v>1970000</v>
      </c>
      <c r="J834" s="33">
        <v>2123000</v>
      </c>
      <c r="K834" s="97" t="s">
        <v>26671</v>
      </c>
      <c r="L834" s="37">
        <f t="shared" si="129"/>
        <v>7.2067828544512436E-2</v>
      </c>
      <c r="M834" s="33"/>
      <c r="N834" s="33" t="s">
        <v>24776</v>
      </c>
      <c r="O834" s="33"/>
      <c r="P834" s="153" t="s">
        <v>35611</v>
      </c>
      <c r="Q834" s="38"/>
      <c r="R834" s="33"/>
      <c r="S834" s="33"/>
      <c r="T834" s="33" t="s">
        <v>2744</v>
      </c>
      <c r="U834" s="33" t="s">
        <v>2953</v>
      </c>
      <c r="V834" s="33" t="s">
        <v>2954</v>
      </c>
      <c r="W834" s="33" t="s">
        <v>2954</v>
      </c>
      <c r="X834" s="33" t="s">
        <v>2954</v>
      </c>
      <c r="Y834" s="33" t="s">
        <v>2953</v>
      </c>
      <c r="Z834" s="33" t="s">
        <v>2953</v>
      </c>
      <c r="AA834" s="33" t="s">
        <v>2953</v>
      </c>
      <c r="AB834" s="39" t="s">
        <v>25705</v>
      </c>
      <c r="AC834" s="29"/>
      <c r="AD834" s="29"/>
      <c r="AE834" s="29"/>
      <c r="AF834" s="137" t="s">
        <v>1537</v>
      </c>
      <c r="AG834" s="30">
        <f t="shared" si="130"/>
        <v>2</v>
      </c>
      <c r="AH834" s="31" t="str">
        <f t="shared" si="131"/>
        <v>QS-110017</v>
      </c>
      <c r="AI834" s="30">
        <v>10081000000</v>
      </c>
      <c r="AJ834" s="102">
        <f>IFERROR(VLOOKUP($C834,'分類(コード表)'!$A$3:$B$38,2,FALSE)*1000000000,0)+IFERROR(VLOOKUP($D834,'分類(コード表)'!$C$3:$D$293,2,FALSE)*1000000,0)+IFERROR(VLOOKUP($E834,'分類(コード表)'!$E$3:$F$353,2,FALSE)*1000,0)+IFERROR(VLOOKUP($F834,'分類(コード表)'!$G$3:$H$255,2,FALSE),0)</f>
        <v>10081000000</v>
      </c>
    </row>
    <row r="835" spans="1:36" s="30" customFormat="1" ht="27" customHeight="1" x14ac:dyDescent="0.15">
      <c r="A835" s="32" t="s">
        <v>149</v>
      </c>
      <c r="B835" s="33">
        <v>831</v>
      </c>
      <c r="C835" s="34" t="s">
        <v>443</v>
      </c>
      <c r="D835" s="34" t="s">
        <v>186</v>
      </c>
      <c r="E835" s="35"/>
      <c r="F835" s="35"/>
      <c r="G835" s="34" t="s">
        <v>20685</v>
      </c>
      <c r="H835" s="36" t="s">
        <v>20686</v>
      </c>
      <c r="I835" s="33">
        <v>1648000</v>
      </c>
      <c r="J835" s="33">
        <v>2011000</v>
      </c>
      <c r="K835" s="33" t="s">
        <v>26670</v>
      </c>
      <c r="L835" s="37">
        <f t="shared" si="129"/>
        <v>0.1805072103431129</v>
      </c>
      <c r="M835" s="33"/>
      <c r="N835" s="33" t="s">
        <v>24776</v>
      </c>
      <c r="O835" s="33"/>
      <c r="P835" s="153" t="s">
        <v>26552</v>
      </c>
      <c r="Q835" s="38"/>
      <c r="R835" s="33"/>
      <c r="S835" s="33"/>
      <c r="T835" s="33" t="s">
        <v>2744</v>
      </c>
      <c r="U835" s="97" t="s">
        <v>26702</v>
      </c>
      <c r="V835" s="97" t="s">
        <v>26701</v>
      </c>
      <c r="W835" s="97" t="s">
        <v>26702</v>
      </c>
      <c r="X835" s="97" t="s">
        <v>26701</v>
      </c>
      <c r="Y835" s="97" t="s">
        <v>26702</v>
      </c>
      <c r="Z835" s="97" t="s">
        <v>26702</v>
      </c>
      <c r="AA835" s="97" t="s">
        <v>26702</v>
      </c>
      <c r="AB835" s="126" t="s">
        <v>26767</v>
      </c>
      <c r="AC835" s="29"/>
      <c r="AD835" s="29"/>
      <c r="AE835" s="29"/>
      <c r="AF835" s="137" t="s">
        <v>26552</v>
      </c>
      <c r="AG835" s="30">
        <f t="shared" ref="AG835" si="138">LEN(LEFT(AF835,FIND("-",AF835)-1))</f>
        <v>2</v>
      </c>
      <c r="AH835" s="31" t="str">
        <f t="shared" ref="AH835" si="139">LEFT(AF835,FIND("-",AF835)+6)</f>
        <v>QS-180030</v>
      </c>
      <c r="AJ835" s="102"/>
    </row>
    <row r="836" spans="1:36" s="30" customFormat="1" ht="27" customHeight="1" x14ac:dyDescent="0.15">
      <c r="A836" s="32" t="s">
        <v>149</v>
      </c>
      <c r="B836" s="33">
        <v>832</v>
      </c>
      <c r="C836" s="34" t="s">
        <v>443</v>
      </c>
      <c r="D836" s="34" t="s">
        <v>186</v>
      </c>
      <c r="E836" s="35"/>
      <c r="F836" s="35"/>
      <c r="G836" s="34" t="s">
        <v>16200</v>
      </c>
      <c r="H836" s="36" t="s">
        <v>16201</v>
      </c>
      <c r="I836" s="33">
        <v>94150</v>
      </c>
      <c r="J836" s="33">
        <v>92640</v>
      </c>
      <c r="K836" s="33" t="s">
        <v>22104</v>
      </c>
      <c r="L836" s="37">
        <f t="shared" si="129"/>
        <v>-1.6299654576856559E-2</v>
      </c>
      <c r="M836" s="33"/>
      <c r="N836" s="33" t="s">
        <v>24776</v>
      </c>
      <c r="O836" s="33"/>
      <c r="P836" s="153" t="s">
        <v>26878</v>
      </c>
      <c r="Q836" s="38"/>
      <c r="R836" s="33"/>
      <c r="S836" s="33"/>
      <c r="T836" s="33" t="s">
        <v>2744</v>
      </c>
      <c r="U836" s="97" t="s">
        <v>37309</v>
      </c>
      <c r="V836" s="97" t="s">
        <v>37308</v>
      </c>
      <c r="W836" s="97" t="s">
        <v>37308</v>
      </c>
      <c r="X836" s="97" t="s">
        <v>37309</v>
      </c>
      <c r="Y836" s="97" t="s">
        <v>37308</v>
      </c>
      <c r="Z836" s="97" t="s">
        <v>37309</v>
      </c>
      <c r="AA836" s="97" t="s">
        <v>37309</v>
      </c>
      <c r="AB836" s="126" t="s">
        <v>37316</v>
      </c>
      <c r="AC836" s="29"/>
      <c r="AD836" s="29"/>
      <c r="AE836" s="29"/>
      <c r="AF836" s="137" t="s">
        <v>26878</v>
      </c>
      <c r="AG836" s="30">
        <f t="shared" ref="AG836" si="140">LEN(LEFT(AF836,FIND("-",AF836)-1))</f>
        <v>2</v>
      </c>
      <c r="AH836" s="31" t="str">
        <f t="shared" ref="AH836" si="141">LEFT(AF836,FIND("-",AF836)+6)</f>
        <v>KK-190041</v>
      </c>
      <c r="AJ836" s="102"/>
    </row>
    <row r="837" spans="1:36" s="30" customFormat="1" ht="27" customHeight="1" x14ac:dyDescent="0.15">
      <c r="A837" s="32" t="s">
        <v>149</v>
      </c>
      <c r="B837" s="33">
        <v>833</v>
      </c>
      <c r="C837" s="34" t="s">
        <v>443</v>
      </c>
      <c r="D837" s="34" t="s">
        <v>551</v>
      </c>
      <c r="E837" s="35"/>
      <c r="F837" s="35"/>
      <c r="G837" s="34" t="s">
        <v>14743</v>
      </c>
      <c r="H837" s="36" t="s">
        <v>1924</v>
      </c>
      <c r="I837" s="33">
        <v>55830</v>
      </c>
      <c r="J837" s="33">
        <v>36270</v>
      </c>
      <c r="K837" s="33" t="s">
        <v>2481</v>
      </c>
      <c r="L837" s="37">
        <f t="shared" si="129"/>
        <v>-0.53928866832092637</v>
      </c>
      <c r="M837" s="33"/>
      <c r="N837" s="33" t="s">
        <v>24776</v>
      </c>
      <c r="O837" s="33"/>
      <c r="P837" s="153" t="s">
        <v>29546</v>
      </c>
      <c r="Q837" s="33"/>
      <c r="R837" s="33"/>
      <c r="S837" s="33"/>
      <c r="T837" s="33" t="s">
        <v>2744</v>
      </c>
      <c r="U837" s="33" t="s">
        <v>2956</v>
      </c>
      <c r="V837" s="33" t="s">
        <v>2954</v>
      </c>
      <c r="W837" s="33" t="s">
        <v>2954</v>
      </c>
      <c r="X837" s="33" t="s">
        <v>2954</v>
      </c>
      <c r="Y837" s="33" t="s">
        <v>2954</v>
      </c>
      <c r="Z837" s="33" t="s">
        <v>2954</v>
      </c>
      <c r="AA837" s="33" t="s">
        <v>2954</v>
      </c>
      <c r="AB837" s="39" t="s">
        <v>25706</v>
      </c>
      <c r="AC837" s="29"/>
      <c r="AD837" s="29"/>
      <c r="AE837" s="29"/>
      <c r="AF837" s="137" t="s">
        <v>1260</v>
      </c>
      <c r="AG837" s="30">
        <f t="shared" si="130"/>
        <v>2</v>
      </c>
      <c r="AH837" s="31" t="str">
        <f t="shared" si="131"/>
        <v>HR-110021</v>
      </c>
      <c r="AI837" s="30">
        <v>10082000000</v>
      </c>
      <c r="AJ837" s="102">
        <f>IFERROR(VLOOKUP($C837,'分類(コード表)'!$A$3:$B$38,2,FALSE)*1000000000,0)+IFERROR(VLOOKUP($D837,'分類(コード表)'!$C$3:$D$293,2,FALSE)*1000000,0)+IFERROR(VLOOKUP($E837,'分類(コード表)'!$E$3:$F$353,2,FALSE)*1000,0)+IFERROR(VLOOKUP($F837,'分類(コード表)'!$G$3:$H$255,2,FALSE),0)</f>
        <v>10082000000</v>
      </c>
    </row>
    <row r="838" spans="1:36" s="30" customFormat="1" ht="27" customHeight="1" x14ac:dyDescent="0.15">
      <c r="A838" s="32" t="s">
        <v>149</v>
      </c>
      <c r="B838" s="33">
        <v>834</v>
      </c>
      <c r="C838" s="34" t="s">
        <v>443</v>
      </c>
      <c r="D838" s="34" t="s">
        <v>551</v>
      </c>
      <c r="E838" s="35"/>
      <c r="F838" s="35"/>
      <c r="G838" s="34" t="s">
        <v>747</v>
      </c>
      <c r="H838" s="36" t="s">
        <v>1925</v>
      </c>
      <c r="I838" s="33">
        <v>571200</v>
      </c>
      <c r="J838" s="33">
        <v>852000</v>
      </c>
      <c r="K838" s="33" t="s">
        <v>2577</v>
      </c>
      <c r="L838" s="37">
        <f t="shared" si="129"/>
        <v>0.3295774647887324</v>
      </c>
      <c r="M838" s="33"/>
      <c r="N838" s="33" t="s">
        <v>24776</v>
      </c>
      <c r="O838" s="33"/>
      <c r="P838" s="153" t="s">
        <v>29547</v>
      </c>
      <c r="Q838" s="33"/>
      <c r="R838" s="33"/>
      <c r="S838" s="33"/>
      <c r="T838" s="33" t="s">
        <v>2744</v>
      </c>
      <c r="U838" s="33" t="s">
        <v>2954</v>
      </c>
      <c r="V838" s="33" t="s">
        <v>2954</v>
      </c>
      <c r="W838" s="33" t="s">
        <v>2954</v>
      </c>
      <c r="X838" s="33" t="s">
        <v>2954</v>
      </c>
      <c r="Y838" s="33" t="s">
        <v>2954</v>
      </c>
      <c r="Z838" s="33" t="s">
        <v>2954</v>
      </c>
      <c r="AA838" s="33" t="s">
        <v>2954</v>
      </c>
      <c r="AB838" s="39" t="s">
        <v>25707</v>
      </c>
      <c r="AC838" s="29"/>
      <c r="AD838" s="29"/>
      <c r="AE838" s="29"/>
      <c r="AF838" s="137" t="s">
        <v>1261</v>
      </c>
      <c r="AG838" s="30">
        <f t="shared" si="130"/>
        <v>2</v>
      </c>
      <c r="AH838" s="31" t="str">
        <f t="shared" si="131"/>
        <v>HR-110022</v>
      </c>
      <c r="AI838" s="30">
        <v>10082000000</v>
      </c>
      <c r="AJ838" s="102">
        <f>IFERROR(VLOOKUP($C838,'分類(コード表)'!$A$3:$B$38,2,FALSE)*1000000000,0)+IFERROR(VLOOKUP($D838,'分類(コード表)'!$C$3:$D$293,2,FALSE)*1000000,0)+IFERROR(VLOOKUP($E838,'分類(コード表)'!$E$3:$F$353,2,FALSE)*1000,0)+IFERROR(VLOOKUP($F838,'分類(コード表)'!$G$3:$H$255,2,FALSE),0)</f>
        <v>10082000000</v>
      </c>
    </row>
    <row r="839" spans="1:36" s="30" customFormat="1" ht="27" customHeight="1" x14ac:dyDescent="0.15">
      <c r="A839" s="32" t="s">
        <v>149</v>
      </c>
      <c r="B839" s="33">
        <v>835</v>
      </c>
      <c r="C839" s="34" t="s">
        <v>443</v>
      </c>
      <c r="D839" s="34" t="s">
        <v>551</v>
      </c>
      <c r="E839" s="35"/>
      <c r="F839" s="35"/>
      <c r="G839" s="34" t="s">
        <v>751</v>
      </c>
      <c r="H839" s="36" t="s">
        <v>1929</v>
      </c>
      <c r="I839" s="33">
        <v>117240</v>
      </c>
      <c r="J839" s="33">
        <v>120000</v>
      </c>
      <c r="K839" s="33" t="s">
        <v>2442</v>
      </c>
      <c r="L839" s="37">
        <f t="shared" si="129"/>
        <v>2.300000000000002E-2</v>
      </c>
      <c r="M839" s="33"/>
      <c r="N839" s="33" t="s">
        <v>24776</v>
      </c>
      <c r="O839" s="33"/>
      <c r="P839" s="153" t="s">
        <v>1265</v>
      </c>
      <c r="Q839" s="33"/>
      <c r="R839" s="33"/>
      <c r="S839" s="33"/>
      <c r="T839" s="33" t="s">
        <v>2744</v>
      </c>
      <c r="U839" s="33" t="s">
        <v>2954</v>
      </c>
      <c r="V839" s="33" t="s">
        <v>2954</v>
      </c>
      <c r="W839" s="33" t="s">
        <v>2953</v>
      </c>
      <c r="X839" s="33" t="s">
        <v>2953</v>
      </c>
      <c r="Y839" s="33" t="s">
        <v>2954</v>
      </c>
      <c r="Z839" s="33" t="s">
        <v>2954</v>
      </c>
      <c r="AA839" s="33" t="s">
        <v>2954</v>
      </c>
      <c r="AB839" s="39" t="s">
        <v>25708</v>
      </c>
      <c r="AC839" s="29"/>
      <c r="AD839" s="29"/>
      <c r="AE839" s="29"/>
      <c r="AF839" s="137" t="s">
        <v>1265</v>
      </c>
      <c r="AG839" s="30">
        <f t="shared" si="130"/>
        <v>2</v>
      </c>
      <c r="AH839" s="31" t="str">
        <f t="shared" si="131"/>
        <v>HR-120008</v>
      </c>
      <c r="AI839" s="30">
        <v>10082000000</v>
      </c>
      <c r="AJ839" s="102">
        <f>IFERROR(VLOOKUP($C839,'分類(コード表)'!$A$3:$B$38,2,FALSE)*1000000000,0)+IFERROR(VLOOKUP($D839,'分類(コード表)'!$C$3:$D$293,2,FALSE)*1000000,0)+IFERROR(VLOOKUP($E839,'分類(コード表)'!$E$3:$F$353,2,FALSE)*1000,0)+IFERROR(VLOOKUP($F839,'分類(コード表)'!$G$3:$H$255,2,FALSE),0)</f>
        <v>10082000000</v>
      </c>
    </row>
    <row r="840" spans="1:36" s="30" customFormat="1" ht="27" customHeight="1" x14ac:dyDescent="0.15">
      <c r="A840" s="32" t="s">
        <v>149</v>
      </c>
      <c r="B840" s="33">
        <v>836</v>
      </c>
      <c r="C840" s="34" t="s">
        <v>443</v>
      </c>
      <c r="D840" s="34" t="s">
        <v>551</v>
      </c>
      <c r="E840" s="35"/>
      <c r="F840" s="35"/>
      <c r="G840" s="34" t="s">
        <v>25709</v>
      </c>
      <c r="H840" s="36" t="s">
        <v>1999</v>
      </c>
      <c r="I840" s="33">
        <v>8300</v>
      </c>
      <c r="J840" s="33">
        <v>10000</v>
      </c>
      <c r="K840" s="33" t="s">
        <v>2449</v>
      </c>
      <c r="L840" s="37">
        <f t="shared" si="129"/>
        <v>0.17000000000000004</v>
      </c>
      <c r="M840" s="33"/>
      <c r="N840" s="33" t="s">
        <v>24776</v>
      </c>
      <c r="O840" s="33"/>
      <c r="P840" s="153" t="s">
        <v>23800</v>
      </c>
      <c r="Q840" s="33"/>
      <c r="R840" s="33"/>
      <c r="S840" s="33"/>
      <c r="T840" s="33" t="s">
        <v>2744</v>
      </c>
      <c r="U840" s="33" t="s">
        <v>2953</v>
      </c>
      <c r="V840" s="33" t="s">
        <v>2953</v>
      </c>
      <c r="W840" s="33" t="s">
        <v>2953</v>
      </c>
      <c r="X840" s="33" t="s">
        <v>2954</v>
      </c>
      <c r="Y840" s="33" t="s">
        <v>2953</v>
      </c>
      <c r="Z840" s="33" t="s">
        <v>2954</v>
      </c>
      <c r="AA840" s="33" t="s">
        <v>2953</v>
      </c>
      <c r="AB840" s="39" t="s">
        <v>25710</v>
      </c>
      <c r="AC840" s="29"/>
      <c r="AD840" s="29"/>
      <c r="AE840" s="29"/>
      <c r="AF840" s="137" t="s">
        <v>1304</v>
      </c>
      <c r="AG840" s="30">
        <f t="shared" si="130"/>
        <v>2</v>
      </c>
      <c r="AH840" s="31" t="str">
        <f t="shared" si="131"/>
        <v>KK-100091</v>
      </c>
      <c r="AI840" s="30">
        <v>10082000000</v>
      </c>
      <c r="AJ840" s="102">
        <f>IFERROR(VLOOKUP($C840,'分類(コード表)'!$A$3:$B$38,2,FALSE)*1000000000,0)+IFERROR(VLOOKUP($D840,'分類(コード表)'!$C$3:$D$293,2,FALSE)*1000000,0)+IFERROR(VLOOKUP($E840,'分類(コード表)'!$E$3:$F$353,2,FALSE)*1000,0)+IFERROR(VLOOKUP($F840,'分類(コード表)'!$G$3:$H$255,2,FALSE),0)</f>
        <v>10082000000</v>
      </c>
    </row>
    <row r="841" spans="1:36" s="30" customFormat="1" ht="27" customHeight="1" x14ac:dyDescent="0.15">
      <c r="A841" s="32" t="s">
        <v>149</v>
      </c>
      <c r="B841" s="33">
        <v>837</v>
      </c>
      <c r="C841" s="34" t="s">
        <v>443</v>
      </c>
      <c r="D841" s="34" t="s">
        <v>551</v>
      </c>
      <c r="E841" s="35"/>
      <c r="F841" s="35"/>
      <c r="G841" s="34" t="s">
        <v>18135</v>
      </c>
      <c r="H841" s="36" t="s">
        <v>18136</v>
      </c>
      <c r="I841" s="33">
        <v>117167.5</v>
      </c>
      <c r="J841" s="33">
        <v>124999.5</v>
      </c>
      <c r="K841" s="33" t="s">
        <v>22082</v>
      </c>
      <c r="L841" s="37">
        <f t="shared" si="129"/>
        <v>6.2656250625002463E-2</v>
      </c>
      <c r="M841" s="33"/>
      <c r="N841" s="33"/>
      <c r="O841" s="33"/>
      <c r="P841" s="153" t="s">
        <v>3037</v>
      </c>
      <c r="Q841" s="97" t="s">
        <v>26768</v>
      </c>
      <c r="R841" s="33"/>
      <c r="S841" s="33"/>
      <c r="T841" s="33" t="s">
        <v>2744</v>
      </c>
      <c r="U841" s="33" t="s">
        <v>2953</v>
      </c>
      <c r="V841" s="33" t="s">
        <v>2955</v>
      </c>
      <c r="W841" s="33" t="s">
        <v>2953</v>
      </c>
      <c r="X841" s="33" t="s">
        <v>2954</v>
      </c>
      <c r="Y841" s="33" t="s">
        <v>2954</v>
      </c>
      <c r="Z841" s="33" t="s">
        <v>2954</v>
      </c>
      <c r="AA841" s="33" t="s">
        <v>2954</v>
      </c>
      <c r="AB841" s="39" t="s">
        <v>25711</v>
      </c>
      <c r="AC841" s="29"/>
      <c r="AD841" s="29"/>
      <c r="AE841" s="29"/>
      <c r="AF841" s="137" t="s">
        <v>3037</v>
      </c>
      <c r="AG841" s="30">
        <f t="shared" si="130"/>
        <v>2</v>
      </c>
      <c r="AH841" s="31" t="str">
        <f t="shared" si="131"/>
        <v>KT-160124</v>
      </c>
      <c r="AI841" s="30">
        <v>10082000000</v>
      </c>
      <c r="AJ841" s="102">
        <f>IFERROR(VLOOKUP($C841,'分類(コード表)'!$A$3:$B$38,2,FALSE)*1000000000,0)+IFERROR(VLOOKUP($D841,'分類(コード表)'!$C$3:$D$293,2,FALSE)*1000000,0)+IFERROR(VLOOKUP($E841,'分類(コード表)'!$E$3:$F$353,2,FALSE)*1000,0)+IFERROR(VLOOKUP($F841,'分類(コード表)'!$G$3:$H$255,2,FALSE),0)</f>
        <v>10082000000</v>
      </c>
    </row>
    <row r="842" spans="1:36" s="30" customFormat="1" ht="27" customHeight="1" x14ac:dyDescent="0.15">
      <c r="A842" s="32" t="s">
        <v>149</v>
      </c>
      <c r="B842" s="33">
        <v>838</v>
      </c>
      <c r="C842" s="34" t="s">
        <v>443</v>
      </c>
      <c r="D842" s="34" t="s">
        <v>551</v>
      </c>
      <c r="E842" s="35"/>
      <c r="F842" s="35"/>
      <c r="G842" s="34" t="s">
        <v>14302</v>
      </c>
      <c r="H842" s="36" t="s">
        <v>14303</v>
      </c>
      <c r="I842" s="33">
        <v>70200</v>
      </c>
      <c r="J842" s="33">
        <v>130100</v>
      </c>
      <c r="K842" s="33" t="s">
        <v>22063</v>
      </c>
      <c r="L842" s="37">
        <f t="shared" si="129"/>
        <v>0.46041506533435816</v>
      </c>
      <c r="M842" s="33"/>
      <c r="N842" s="33"/>
      <c r="O842" s="33"/>
      <c r="P842" s="153" t="s">
        <v>3058</v>
      </c>
      <c r="Q842" s="33" t="s">
        <v>578</v>
      </c>
      <c r="R842" s="33"/>
      <c r="S842" s="33"/>
      <c r="T842" s="33" t="s">
        <v>2744</v>
      </c>
      <c r="U842" s="33" t="s">
        <v>2954</v>
      </c>
      <c r="V842" s="33" t="s">
        <v>2954</v>
      </c>
      <c r="W842" s="33" t="s">
        <v>2954</v>
      </c>
      <c r="X842" s="33" t="s">
        <v>2954</v>
      </c>
      <c r="Y842" s="33" t="s">
        <v>2954</v>
      </c>
      <c r="Z842" s="33" t="s">
        <v>2954</v>
      </c>
      <c r="AA842" s="33" t="s">
        <v>2954</v>
      </c>
      <c r="AB842" s="39" t="s">
        <v>25712</v>
      </c>
      <c r="AC842" s="29"/>
      <c r="AD842" s="29"/>
      <c r="AE842" s="29"/>
      <c r="AF842" s="137" t="s">
        <v>3058</v>
      </c>
      <c r="AG842" s="30">
        <f t="shared" si="130"/>
        <v>2</v>
      </c>
      <c r="AH842" s="31" t="str">
        <f t="shared" si="131"/>
        <v>HK-160014</v>
      </c>
      <c r="AI842" s="30">
        <v>10082000000</v>
      </c>
      <c r="AJ842" s="102">
        <f>IFERROR(VLOOKUP($C842,'分類(コード表)'!$A$3:$B$38,2,FALSE)*1000000000,0)+IFERROR(VLOOKUP($D842,'分類(コード表)'!$C$3:$D$293,2,FALSE)*1000000,0)+IFERROR(VLOOKUP($E842,'分類(コード表)'!$E$3:$F$353,2,FALSE)*1000,0)+IFERROR(VLOOKUP($F842,'分類(コード表)'!$G$3:$H$255,2,FALSE),0)</f>
        <v>10082000000</v>
      </c>
    </row>
    <row r="843" spans="1:36" s="30" customFormat="1" ht="27" customHeight="1" x14ac:dyDescent="0.15">
      <c r="A843" s="32" t="s">
        <v>149</v>
      </c>
      <c r="B843" s="33">
        <v>839</v>
      </c>
      <c r="C843" s="34" t="s">
        <v>443</v>
      </c>
      <c r="D843" s="34" t="s">
        <v>551</v>
      </c>
      <c r="E843" s="35" t="s">
        <v>503</v>
      </c>
      <c r="F843" s="35" t="s">
        <v>503</v>
      </c>
      <c r="G843" s="34" t="s">
        <v>13785</v>
      </c>
      <c r="H843" s="36" t="s">
        <v>13786</v>
      </c>
      <c r="I843" s="33">
        <v>2937000</v>
      </c>
      <c r="J843" s="33">
        <v>3118000</v>
      </c>
      <c r="K843" s="33" t="s">
        <v>22082</v>
      </c>
      <c r="L843" s="37">
        <f t="shared" si="129"/>
        <v>5.8050032071840896E-2</v>
      </c>
      <c r="M843" s="33"/>
      <c r="N843" s="33"/>
      <c r="O843" s="33"/>
      <c r="P843" s="153" t="s">
        <v>22557</v>
      </c>
      <c r="Q843" s="33" t="s">
        <v>578</v>
      </c>
      <c r="R843" s="33" t="s">
        <v>503</v>
      </c>
      <c r="S843" s="33" t="s">
        <v>503</v>
      </c>
      <c r="T843" s="33" t="s">
        <v>381</v>
      </c>
      <c r="U843" s="33" t="s">
        <v>2954</v>
      </c>
      <c r="V843" s="33" t="s">
        <v>2955</v>
      </c>
      <c r="W843" s="33" t="s">
        <v>2953</v>
      </c>
      <c r="X843" s="33" t="s">
        <v>2954</v>
      </c>
      <c r="Y843" s="33" t="s">
        <v>2954</v>
      </c>
      <c r="Z843" s="33" t="s">
        <v>2954</v>
      </c>
      <c r="AA843" s="33" t="s">
        <v>2954</v>
      </c>
      <c r="AB843" s="39" t="s">
        <v>25713</v>
      </c>
      <c r="AC843" s="29"/>
      <c r="AD843" s="29"/>
      <c r="AE843" s="29"/>
      <c r="AF843" s="137" t="s">
        <v>22557</v>
      </c>
      <c r="AG843" s="30">
        <f t="shared" si="130"/>
        <v>2</v>
      </c>
      <c r="AH843" s="31" t="str">
        <f t="shared" si="131"/>
        <v>CG-140007</v>
      </c>
      <c r="AI843" s="30">
        <v>10082000000</v>
      </c>
      <c r="AJ843" s="102">
        <f>IFERROR(VLOOKUP($C843,'分類(コード表)'!$A$3:$B$38,2,FALSE)*1000000000,0)+IFERROR(VLOOKUP($D843,'分類(コード表)'!$C$3:$D$293,2,FALSE)*1000000,0)+IFERROR(VLOOKUP($E843,'分類(コード表)'!$E$3:$F$353,2,FALSE)*1000,0)+IFERROR(VLOOKUP($F843,'分類(コード表)'!$G$3:$H$255,2,FALSE),0)</f>
        <v>10082000000</v>
      </c>
    </row>
    <row r="844" spans="1:36" s="30" customFormat="1" ht="27" customHeight="1" x14ac:dyDescent="0.15">
      <c r="A844" s="32" t="s">
        <v>149</v>
      </c>
      <c r="B844" s="33">
        <v>840</v>
      </c>
      <c r="C844" s="34" t="s">
        <v>443</v>
      </c>
      <c r="D844" s="34" t="s">
        <v>150</v>
      </c>
      <c r="E844" s="35"/>
      <c r="F844" s="35"/>
      <c r="G844" s="34" t="s">
        <v>25714</v>
      </c>
      <c r="H844" s="36" t="s">
        <v>2340</v>
      </c>
      <c r="I844" s="33">
        <v>1636932.64</v>
      </c>
      <c r="J844" s="33">
        <v>1662060.51</v>
      </c>
      <c r="K844" s="33" t="s">
        <v>2436</v>
      </c>
      <c r="L844" s="37">
        <f t="shared" si="129"/>
        <v>1.5118504921340148E-2</v>
      </c>
      <c r="M844" s="33"/>
      <c r="N844" s="33" t="s">
        <v>24776</v>
      </c>
      <c r="O844" s="33"/>
      <c r="P844" s="153" t="s">
        <v>24386</v>
      </c>
      <c r="Q844" s="33"/>
      <c r="R844" s="33"/>
      <c r="S844" s="33"/>
      <c r="T844" s="33" t="s">
        <v>2744</v>
      </c>
      <c r="U844" s="33" t="s">
        <v>2954</v>
      </c>
      <c r="V844" s="33" t="s">
        <v>2954</v>
      </c>
      <c r="W844" s="33" t="s">
        <v>2954</v>
      </c>
      <c r="X844" s="33" t="s">
        <v>2954</v>
      </c>
      <c r="Y844" s="33" t="s">
        <v>2954</v>
      </c>
      <c r="Z844" s="33" t="s">
        <v>2954</v>
      </c>
      <c r="AA844" s="33" t="s">
        <v>2954</v>
      </c>
      <c r="AB844" s="39" t="s">
        <v>25715</v>
      </c>
      <c r="AC844" s="29"/>
      <c r="AD844" s="29"/>
      <c r="AE844" s="29"/>
      <c r="AF844" s="137" t="s">
        <v>1566</v>
      </c>
      <c r="AG844" s="30">
        <f t="shared" si="130"/>
        <v>2</v>
      </c>
      <c r="AH844" s="31" t="str">
        <f t="shared" si="131"/>
        <v>SK-100002</v>
      </c>
      <c r="AI844" s="30">
        <v>10291000000</v>
      </c>
      <c r="AJ844" s="102">
        <f>IFERROR(VLOOKUP($C844,'分類(コード表)'!$A$3:$B$38,2,FALSE)*1000000000,0)+IFERROR(VLOOKUP($D844,'分類(コード表)'!$C$3:$D$293,2,FALSE)*1000000,0)+IFERROR(VLOOKUP($E844,'分類(コード表)'!$E$3:$F$353,2,FALSE)*1000,0)+IFERROR(VLOOKUP($F844,'分類(コード表)'!$G$3:$H$255,2,FALSE),0)</f>
        <v>10291000000</v>
      </c>
    </row>
    <row r="845" spans="1:36" s="30" customFormat="1" ht="27" customHeight="1" x14ac:dyDescent="0.15">
      <c r="A845" s="32" t="s">
        <v>149</v>
      </c>
      <c r="B845" s="33">
        <v>841</v>
      </c>
      <c r="C845" s="34" t="s">
        <v>443</v>
      </c>
      <c r="D845" s="34" t="s">
        <v>150</v>
      </c>
      <c r="E845" s="35" t="s">
        <v>503</v>
      </c>
      <c r="F845" s="33" t="s">
        <v>503</v>
      </c>
      <c r="G845" s="34" t="s">
        <v>15782</v>
      </c>
      <c r="H845" s="36" t="s">
        <v>15783</v>
      </c>
      <c r="I845" s="33">
        <v>300500</v>
      </c>
      <c r="J845" s="33">
        <v>310000</v>
      </c>
      <c r="K845" s="33" t="s">
        <v>22078</v>
      </c>
      <c r="L845" s="37">
        <f t="shared" si="129"/>
        <v>3.0645161290322576E-2</v>
      </c>
      <c r="M845" s="33"/>
      <c r="N845" s="33"/>
      <c r="O845" s="33"/>
      <c r="P845" s="153" t="s">
        <v>22510</v>
      </c>
      <c r="Q845" s="33" t="s">
        <v>503</v>
      </c>
      <c r="R845" s="33" t="s">
        <v>503</v>
      </c>
      <c r="S845" s="33" t="s">
        <v>503</v>
      </c>
      <c r="T845" s="33" t="s">
        <v>381</v>
      </c>
      <c r="U845" s="33" t="s">
        <v>2954</v>
      </c>
      <c r="V845" s="33" t="s">
        <v>2954</v>
      </c>
      <c r="W845" s="33" t="s">
        <v>2954</v>
      </c>
      <c r="X845" s="33" t="s">
        <v>2953</v>
      </c>
      <c r="Y845" s="33" t="s">
        <v>2954</v>
      </c>
      <c r="Z845" s="33" t="s">
        <v>2953</v>
      </c>
      <c r="AA845" s="33" t="s">
        <v>2954</v>
      </c>
      <c r="AB845" s="39" t="s">
        <v>25716</v>
      </c>
      <c r="AC845" s="29"/>
      <c r="AD845" s="29"/>
      <c r="AE845" s="29"/>
      <c r="AF845" s="137" t="s">
        <v>22510</v>
      </c>
      <c r="AG845" s="30">
        <f t="shared" si="130"/>
        <v>2</v>
      </c>
      <c r="AH845" s="31" t="str">
        <f t="shared" si="131"/>
        <v>KK-150063</v>
      </c>
      <c r="AI845" s="30">
        <v>10291000000</v>
      </c>
      <c r="AJ845" s="102">
        <f>IFERROR(VLOOKUP($C845,'分類(コード表)'!$A$3:$B$38,2,FALSE)*1000000000,0)+IFERROR(VLOOKUP($D845,'分類(コード表)'!$C$3:$D$293,2,FALSE)*1000000,0)+IFERROR(VLOOKUP($E845,'分類(コード表)'!$E$3:$F$353,2,FALSE)*1000,0)+IFERROR(VLOOKUP($F845,'分類(コード表)'!$G$3:$H$255,2,FALSE),0)</f>
        <v>10291000000</v>
      </c>
    </row>
    <row r="846" spans="1:36" s="30" customFormat="1" ht="27" customHeight="1" x14ac:dyDescent="0.15">
      <c r="A846" s="32" t="s">
        <v>149</v>
      </c>
      <c r="B846" s="33">
        <v>842</v>
      </c>
      <c r="C846" s="34" t="s">
        <v>197</v>
      </c>
      <c r="D846" s="34" t="s">
        <v>198</v>
      </c>
      <c r="E846" s="35" t="s">
        <v>198</v>
      </c>
      <c r="F846" s="33"/>
      <c r="G846" s="34" t="s">
        <v>846</v>
      </c>
      <c r="H846" s="36" t="s">
        <v>2132</v>
      </c>
      <c r="I846" s="33">
        <v>1773526</v>
      </c>
      <c r="J846" s="33">
        <v>1102800</v>
      </c>
      <c r="K846" s="33" t="s">
        <v>2461</v>
      </c>
      <c r="L846" s="37">
        <f t="shared" si="129"/>
        <v>-0.60820275661951406</v>
      </c>
      <c r="M846" s="33"/>
      <c r="N846" s="33" t="s">
        <v>24776</v>
      </c>
      <c r="O846" s="33"/>
      <c r="P846" s="153" t="s">
        <v>32763</v>
      </c>
      <c r="Q846" s="33"/>
      <c r="R846" s="33"/>
      <c r="S846" s="33"/>
      <c r="T846" s="33" t="s">
        <v>2744</v>
      </c>
      <c r="U846" s="33" t="s">
        <v>2953</v>
      </c>
      <c r="V846" s="33" t="s">
        <v>2954</v>
      </c>
      <c r="W846" s="33" t="s">
        <v>2953</v>
      </c>
      <c r="X846" s="33" t="s">
        <v>2954</v>
      </c>
      <c r="Y846" s="33" t="s">
        <v>2954</v>
      </c>
      <c r="Z846" s="33" t="s">
        <v>2953</v>
      </c>
      <c r="AA846" s="33" t="s">
        <v>2953</v>
      </c>
      <c r="AB846" s="39" t="s">
        <v>25717</v>
      </c>
      <c r="AC846" s="29"/>
      <c r="AD846" s="29"/>
      <c r="AE846" s="29"/>
      <c r="AF846" s="137" t="s">
        <v>1415</v>
      </c>
      <c r="AG846" s="30">
        <f t="shared" si="130"/>
        <v>2</v>
      </c>
      <c r="AH846" s="31" t="str">
        <f t="shared" si="131"/>
        <v>KT-110057</v>
      </c>
      <c r="AI846" s="30">
        <v>11084143000</v>
      </c>
      <c r="AJ846" s="102">
        <f>IFERROR(VLOOKUP($C846,'分類(コード表)'!$A$3:$B$38,2,FALSE)*1000000000,0)+IFERROR(VLOOKUP($D846,'分類(コード表)'!$C$3:$D$293,2,FALSE)*1000000,0)+IFERROR(VLOOKUP($E846,'分類(コード表)'!$E$3:$F$353,2,FALSE)*1000,0)+IFERROR(VLOOKUP($F846,'分類(コード表)'!$G$3:$H$255,2,FALSE),0)</f>
        <v>11084143000</v>
      </c>
    </row>
    <row r="847" spans="1:36" s="30" customFormat="1" ht="27" customHeight="1" x14ac:dyDescent="0.15">
      <c r="A847" s="32" t="s">
        <v>149</v>
      </c>
      <c r="B847" s="33">
        <v>843</v>
      </c>
      <c r="C847" s="34" t="s">
        <v>197</v>
      </c>
      <c r="D847" s="34" t="s">
        <v>198</v>
      </c>
      <c r="E847" s="35" t="s">
        <v>198</v>
      </c>
      <c r="F847" s="33"/>
      <c r="G847" s="34" t="s">
        <v>851</v>
      </c>
      <c r="H847" s="36" t="s">
        <v>2154</v>
      </c>
      <c r="I847" s="33">
        <v>413817</v>
      </c>
      <c r="J847" s="33">
        <v>405114</v>
      </c>
      <c r="K847" s="33" t="s">
        <v>2441</v>
      </c>
      <c r="L847" s="37">
        <f t="shared" si="129"/>
        <v>-2.1482841866733882E-2</v>
      </c>
      <c r="M847" s="33"/>
      <c r="N847" s="33" t="s">
        <v>24776</v>
      </c>
      <c r="O847" s="33"/>
      <c r="P847" s="153" t="s">
        <v>32785</v>
      </c>
      <c r="Q847" s="33"/>
      <c r="R847" s="33"/>
      <c r="S847" s="33"/>
      <c r="T847" s="33" t="s">
        <v>2744</v>
      </c>
      <c r="U847" s="97" t="s">
        <v>2953</v>
      </c>
      <c r="V847" s="33" t="s">
        <v>2953</v>
      </c>
      <c r="W847" s="97" t="s">
        <v>2953</v>
      </c>
      <c r="X847" s="33" t="s">
        <v>2954</v>
      </c>
      <c r="Y847" s="33" t="s">
        <v>2954</v>
      </c>
      <c r="Z847" s="33" t="s">
        <v>2954</v>
      </c>
      <c r="AA847" s="33" t="s">
        <v>2953</v>
      </c>
      <c r="AB847" s="39" t="s">
        <v>25718</v>
      </c>
      <c r="AC847" s="29"/>
      <c r="AD847" s="29"/>
      <c r="AE847" s="29"/>
      <c r="AF847" s="137" t="s">
        <v>1420</v>
      </c>
      <c r="AG847" s="30">
        <f t="shared" si="130"/>
        <v>2</v>
      </c>
      <c r="AH847" s="31" t="str">
        <f t="shared" si="131"/>
        <v>KT-110077</v>
      </c>
      <c r="AI847" s="30">
        <v>11084143000</v>
      </c>
      <c r="AJ847" s="102">
        <f>IFERROR(VLOOKUP($C847,'分類(コード表)'!$A$3:$B$38,2,FALSE)*1000000000,0)+IFERROR(VLOOKUP($D847,'分類(コード表)'!$C$3:$D$293,2,FALSE)*1000000,0)+IFERROR(VLOOKUP($E847,'分類(コード表)'!$E$3:$F$353,2,FALSE)*1000,0)+IFERROR(VLOOKUP($F847,'分類(コード表)'!$G$3:$H$255,2,FALSE),0)</f>
        <v>11084143000</v>
      </c>
    </row>
    <row r="848" spans="1:36" s="30" customFormat="1" ht="27" customHeight="1" x14ac:dyDescent="0.15">
      <c r="A848" s="32" t="s">
        <v>149</v>
      </c>
      <c r="B848" s="33">
        <v>844</v>
      </c>
      <c r="C848" s="34" t="s">
        <v>197</v>
      </c>
      <c r="D848" s="34" t="s">
        <v>198</v>
      </c>
      <c r="E848" s="35" t="s">
        <v>198</v>
      </c>
      <c r="F848" s="33"/>
      <c r="G848" s="34" t="s">
        <v>888</v>
      </c>
      <c r="H848" s="36" t="s">
        <v>2191</v>
      </c>
      <c r="I848" s="33">
        <v>737000</v>
      </c>
      <c r="J848" s="33">
        <v>2258500</v>
      </c>
      <c r="K848" s="33" t="s">
        <v>2480</v>
      </c>
      <c r="L848" s="37">
        <f t="shared" si="129"/>
        <v>0.67367721939340264</v>
      </c>
      <c r="M848" s="33"/>
      <c r="N848" s="33" t="s">
        <v>24776</v>
      </c>
      <c r="O848" s="33"/>
      <c r="P848" s="153" t="s">
        <v>1455</v>
      </c>
      <c r="Q848" s="33"/>
      <c r="R848" s="33"/>
      <c r="S848" s="33"/>
      <c r="T848" s="33" t="s">
        <v>2744</v>
      </c>
      <c r="U848" s="33" t="s">
        <v>2954</v>
      </c>
      <c r="V848" s="33" t="s">
        <v>2954</v>
      </c>
      <c r="W848" s="33" t="s">
        <v>2953</v>
      </c>
      <c r="X848" s="33" t="s">
        <v>2954</v>
      </c>
      <c r="Y848" s="33" t="s">
        <v>2953</v>
      </c>
      <c r="Z848" s="33" t="s">
        <v>2953</v>
      </c>
      <c r="AA848" s="33" t="s">
        <v>2954</v>
      </c>
      <c r="AB848" s="39" t="s">
        <v>25719</v>
      </c>
      <c r="AC848" s="29"/>
      <c r="AD848" s="29"/>
      <c r="AE848" s="29"/>
      <c r="AF848" s="137" t="s">
        <v>1455</v>
      </c>
      <c r="AG848" s="30">
        <f t="shared" si="130"/>
        <v>2</v>
      </c>
      <c r="AH848" s="31" t="str">
        <f t="shared" si="131"/>
        <v>KT-120102</v>
      </c>
      <c r="AI848" s="30">
        <v>11084143000</v>
      </c>
      <c r="AJ848" s="102">
        <f>IFERROR(VLOOKUP($C848,'分類(コード表)'!$A$3:$B$38,2,FALSE)*1000000000,0)+IFERROR(VLOOKUP($D848,'分類(コード表)'!$C$3:$D$293,2,FALSE)*1000000,0)+IFERROR(VLOOKUP($E848,'分類(コード表)'!$E$3:$F$353,2,FALSE)*1000,0)+IFERROR(VLOOKUP($F848,'分類(コード表)'!$G$3:$H$255,2,FALSE),0)</f>
        <v>11084143000</v>
      </c>
    </row>
    <row r="849" spans="1:36" s="30" customFormat="1" ht="27" customHeight="1" x14ac:dyDescent="0.15">
      <c r="A849" s="32" t="s">
        <v>149</v>
      </c>
      <c r="B849" s="33">
        <v>845</v>
      </c>
      <c r="C849" s="34" t="s">
        <v>197</v>
      </c>
      <c r="D849" s="34" t="s">
        <v>198</v>
      </c>
      <c r="E849" s="34" t="s">
        <v>198</v>
      </c>
      <c r="F849" s="34"/>
      <c r="G849" s="34" t="s">
        <v>20557</v>
      </c>
      <c r="H849" s="34" t="s">
        <v>20459</v>
      </c>
      <c r="I849" s="33">
        <v>401680</v>
      </c>
      <c r="J849" s="33">
        <v>692000</v>
      </c>
      <c r="K849" s="33" t="s">
        <v>22053</v>
      </c>
      <c r="L849" s="37">
        <f t="shared" si="129"/>
        <v>0.4195375722543353</v>
      </c>
      <c r="M849" s="33"/>
      <c r="N849" s="33"/>
      <c r="O849" s="33"/>
      <c r="P849" s="153" t="s">
        <v>3022</v>
      </c>
      <c r="Q849" s="97" t="s">
        <v>26768</v>
      </c>
      <c r="R849" s="33"/>
      <c r="S849" s="33"/>
      <c r="T849" s="33" t="s">
        <v>2744</v>
      </c>
      <c r="U849" s="97" t="s">
        <v>2954</v>
      </c>
      <c r="V849" s="97" t="s">
        <v>2954</v>
      </c>
      <c r="W849" s="97" t="s">
        <v>2954</v>
      </c>
      <c r="X849" s="97" t="s">
        <v>2954</v>
      </c>
      <c r="Y849" s="97" t="s">
        <v>2954</v>
      </c>
      <c r="Z849" s="97" t="s">
        <v>2954</v>
      </c>
      <c r="AA849" s="97" t="s">
        <v>2954</v>
      </c>
      <c r="AB849" s="126" t="s">
        <v>25720</v>
      </c>
      <c r="AC849" s="29"/>
      <c r="AD849" s="29"/>
      <c r="AE849" s="29"/>
      <c r="AF849" s="137" t="s">
        <v>3022</v>
      </c>
      <c r="AG849" s="30">
        <f t="shared" si="130"/>
        <v>2</v>
      </c>
      <c r="AH849" s="31" t="str">
        <f t="shared" si="131"/>
        <v>QS-170005</v>
      </c>
      <c r="AI849" s="30">
        <v>11084143000</v>
      </c>
      <c r="AJ849" s="102">
        <f>IFERROR(VLOOKUP($C849,'分類(コード表)'!$A$3:$B$38,2,FALSE)*1000000000,0)+IFERROR(VLOOKUP($D849,'分類(コード表)'!$C$3:$D$293,2,FALSE)*1000000,0)+IFERROR(VLOOKUP($E849,'分類(コード表)'!$E$3:$F$353,2,FALSE)*1000,0)+IFERROR(VLOOKUP($F849,'分類(コード表)'!$G$3:$H$255,2,FALSE),0)</f>
        <v>11084143000</v>
      </c>
    </row>
    <row r="850" spans="1:36" s="30" customFormat="1" ht="27" customHeight="1" x14ac:dyDescent="0.15">
      <c r="A850" s="32" t="s">
        <v>149</v>
      </c>
      <c r="B850" s="33">
        <v>846</v>
      </c>
      <c r="C850" s="34" t="s">
        <v>197</v>
      </c>
      <c r="D850" s="34" t="s">
        <v>198</v>
      </c>
      <c r="E850" s="34" t="s">
        <v>198</v>
      </c>
      <c r="F850" s="34"/>
      <c r="G850" s="34" t="s">
        <v>17990</v>
      </c>
      <c r="H850" s="34" t="s">
        <v>17063</v>
      </c>
      <c r="I850" s="33">
        <v>705750</v>
      </c>
      <c r="J850" s="33">
        <v>1257000</v>
      </c>
      <c r="K850" s="33" t="s">
        <v>21896</v>
      </c>
      <c r="L850" s="37">
        <f t="shared" si="129"/>
        <v>0.4385441527446301</v>
      </c>
      <c r="M850" s="33"/>
      <c r="N850" s="33"/>
      <c r="O850" s="33"/>
      <c r="P850" s="153" t="s">
        <v>3068</v>
      </c>
      <c r="Q850" s="33" t="s">
        <v>503</v>
      </c>
      <c r="R850" s="33"/>
      <c r="S850" s="33"/>
      <c r="T850" s="33" t="s">
        <v>2744</v>
      </c>
      <c r="U850" s="97" t="s">
        <v>2954</v>
      </c>
      <c r="V850" s="97" t="s">
        <v>2954</v>
      </c>
      <c r="W850" s="97" t="s">
        <v>2953</v>
      </c>
      <c r="X850" s="97" t="s">
        <v>2954</v>
      </c>
      <c r="Y850" s="97" t="s">
        <v>2954</v>
      </c>
      <c r="Z850" s="97" t="s">
        <v>2954</v>
      </c>
      <c r="AA850" s="97" t="s">
        <v>2954</v>
      </c>
      <c r="AB850" s="126" t="s">
        <v>25721</v>
      </c>
      <c r="AC850" s="29"/>
      <c r="AD850" s="29"/>
      <c r="AE850" s="29"/>
      <c r="AF850" s="137" t="s">
        <v>3068</v>
      </c>
      <c r="AG850" s="30">
        <f t="shared" si="130"/>
        <v>2</v>
      </c>
      <c r="AH850" s="31" t="str">
        <f t="shared" si="131"/>
        <v>KT-160041</v>
      </c>
      <c r="AI850" s="30">
        <v>11084143000</v>
      </c>
      <c r="AJ850" s="102">
        <f>IFERROR(VLOOKUP($C850,'分類(コード表)'!$A$3:$B$38,2,FALSE)*1000000000,0)+IFERROR(VLOOKUP($D850,'分類(コード表)'!$C$3:$D$293,2,FALSE)*1000000,0)+IFERROR(VLOOKUP($E850,'分類(コード表)'!$E$3:$F$353,2,FALSE)*1000,0)+IFERROR(VLOOKUP($F850,'分類(コード表)'!$G$3:$H$255,2,FALSE),0)</f>
        <v>11084143000</v>
      </c>
    </row>
    <row r="851" spans="1:36" s="30" customFormat="1" ht="27" customHeight="1" x14ac:dyDescent="0.15">
      <c r="A851" s="32" t="s">
        <v>149</v>
      </c>
      <c r="B851" s="33">
        <v>847</v>
      </c>
      <c r="C851" s="34" t="s">
        <v>197</v>
      </c>
      <c r="D851" s="34" t="s">
        <v>198</v>
      </c>
      <c r="E851" s="34" t="s">
        <v>198</v>
      </c>
      <c r="F851" s="34" t="s">
        <v>503</v>
      </c>
      <c r="G851" s="34" t="s">
        <v>14350</v>
      </c>
      <c r="H851" s="34" t="s">
        <v>14351</v>
      </c>
      <c r="I851" s="33">
        <v>720862</v>
      </c>
      <c r="J851" s="33">
        <v>634783</v>
      </c>
      <c r="K851" s="33" t="s">
        <v>22140</v>
      </c>
      <c r="L851" s="37">
        <f t="shared" si="129"/>
        <v>-0.13560382051819286</v>
      </c>
      <c r="M851" s="33"/>
      <c r="N851" s="33"/>
      <c r="O851" s="33"/>
      <c r="P851" s="153" t="s">
        <v>22441</v>
      </c>
      <c r="Q851" s="33" t="s">
        <v>503</v>
      </c>
      <c r="R851" s="33" t="s">
        <v>503</v>
      </c>
      <c r="S851" s="33" t="s">
        <v>503</v>
      </c>
      <c r="T851" s="33" t="s">
        <v>381</v>
      </c>
      <c r="U851" s="97" t="s">
        <v>2953</v>
      </c>
      <c r="V851" s="97" t="s">
        <v>2953</v>
      </c>
      <c r="W851" s="97" t="s">
        <v>2953</v>
      </c>
      <c r="X851" s="97" t="s">
        <v>2954</v>
      </c>
      <c r="Y851" s="97" t="s">
        <v>2953</v>
      </c>
      <c r="Z851" s="97" t="s">
        <v>2954</v>
      </c>
      <c r="AA851" s="97" t="s">
        <v>2953</v>
      </c>
      <c r="AB851" s="126" t="s">
        <v>25722</v>
      </c>
      <c r="AC851" s="29"/>
      <c r="AD851" s="29"/>
      <c r="AE851" s="29"/>
      <c r="AF851" s="137" t="s">
        <v>22441</v>
      </c>
      <c r="AG851" s="30">
        <f t="shared" si="130"/>
        <v>2</v>
      </c>
      <c r="AH851" s="31" t="str">
        <f t="shared" si="131"/>
        <v>HK-170016</v>
      </c>
      <c r="AI851" s="30">
        <v>11084143000</v>
      </c>
      <c r="AJ851" s="102">
        <f>IFERROR(VLOOKUP($C851,'分類(コード表)'!$A$3:$B$38,2,FALSE)*1000000000,0)+IFERROR(VLOOKUP($D851,'分類(コード表)'!$C$3:$D$293,2,FALSE)*1000000,0)+IFERROR(VLOOKUP($E851,'分類(コード表)'!$E$3:$F$353,2,FALSE)*1000,0)+IFERROR(VLOOKUP($F851,'分類(コード表)'!$G$3:$H$255,2,FALSE),0)</f>
        <v>11084143000</v>
      </c>
    </row>
    <row r="852" spans="1:36" s="30" customFormat="1" ht="27" customHeight="1" x14ac:dyDescent="0.15">
      <c r="A852" s="32" t="s">
        <v>149</v>
      </c>
      <c r="B852" s="33">
        <v>848</v>
      </c>
      <c r="C852" s="34" t="s">
        <v>197</v>
      </c>
      <c r="D852" s="34" t="s">
        <v>198</v>
      </c>
      <c r="E852" s="34" t="s">
        <v>198</v>
      </c>
      <c r="F852" s="34"/>
      <c r="G852" s="34" t="s">
        <v>18753</v>
      </c>
      <c r="H852" s="34" t="s">
        <v>18754</v>
      </c>
      <c r="I852" s="33">
        <v>16525.82</v>
      </c>
      <c r="J852" s="33">
        <v>20248.900000000001</v>
      </c>
      <c r="K852" s="33" t="s">
        <v>24724</v>
      </c>
      <c r="L852" s="37">
        <f t="shared" si="129"/>
        <v>0.18386579024045757</v>
      </c>
      <c r="M852" s="33"/>
      <c r="N852" s="33" t="s">
        <v>24776</v>
      </c>
      <c r="O852" s="33"/>
      <c r="P852" s="153" t="s">
        <v>26535</v>
      </c>
      <c r="Q852" s="33" t="s">
        <v>578</v>
      </c>
      <c r="R852" s="33"/>
      <c r="S852" s="33"/>
      <c r="T852" s="33" t="s">
        <v>381</v>
      </c>
      <c r="U852" s="97" t="s">
        <v>26701</v>
      </c>
      <c r="V852" s="97" t="s">
        <v>26702</v>
      </c>
      <c r="W852" s="97" t="s">
        <v>26701</v>
      </c>
      <c r="X852" s="97" t="s">
        <v>26702</v>
      </c>
      <c r="Y852" s="97" t="s">
        <v>26702</v>
      </c>
      <c r="Z852" s="97" t="s">
        <v>26701</v>
      </c>
      <c r="AA852" s="97" t="s">
        <v>26702</v>
      </c>
      <c r="AB852" s="126" t="s">
        <v>26769</v>
      </c>
      <c r="AC852" s="29"/>
      <c r="AD852" s="29"/>
      <c r="AE852" s="29"/>
      <c r="AF852" s="137" t="s">
        <v>26535</v>
      </c>
      <c r="AG852" s="30">
        <f t="shared" ref="AG852:AG854" si="142">LEN(LEFT(AF852,FIND("-",AF852)-1))</f>
        <v>2</v>
      </c>
      <c r="AH852" s="31" t="str">
        <f t="shared" ref="AH852:AH854" si="143">LEFT(AF852,FIND("-",AF852)+6)</f>
        <v>KT-190026</v>
      </c>
      <c r="AJ852" s="102"/>
    </row>
    <row r="853" spans="1:36" s="30" customFormat="1" ht="27" customHeight="1" x14ac:dyDescent="0.15">
      <c r="A853" s="32" t="s">
        <v>149</v>
      </c>
      <c r="B853" s="33">
        <v>849</v>
      </c>
      <c r="C853" s="34" t="s">
        <v>197</v>
      </c>
      <c r="D853" s="34" t="s">
        <v>198</v>
      </c>
      <c r="E853" s="34" t="s">
        <v>198</v>
      </c>
      <c r="F853" s="34"/>
      <c r="G853" s="34" t="s">
        <v>20458</v>
      </c>
      <c r="H853" s="34" t="s">
        <v>20459</v>
      </c>
      <c r="I853" s="33">
        <v>2269000</v>
      </c>
      <c r="J853" s="33">
        <v>2387000</v>
      </c>
      <c r="K853" s="33" t="s">
        <v>22093</v>
      </c>
      <c r="L853" s="37">
        <f t="shared" ref="L853:L854" si="144">1-I853/J853</f>
        <v>4.9434436531210713E-2</v>
      </c>
      <c r="M853" s="33"/>
      <c r="N853" s="33" t="s">
        <v>24776</v>
      </c>
      <c r="O853" s="33"/>
      <c r="P853" s="153" t="s">
        <v>26615</v>
      </c>
      <c r="Q853" s="33"/>
      <c r="R853" s="33"/>
      <c r="S853" s="33"/>
      <c r="T853" s="33" t="s">
        <v>381</v>
      </c>
      <c r="U853" s="97" t="s">
        <v>26702</v>
      </c>
      <c r="V853" s="97" t="s">
        <v>26702</v>
      </c>
      <c r="W853" s="97" t="s">
        <v>26702</v>
      </c>
      <c r="X853" s="97" t="s">
        <v>26701</v>
      </c>
      <c r="Y853" s="97" t="s">
        <v>26702</v>
      </c>
      <c r="Z853" s="97" t="s">
        <v>26702</v>
      </c>
      <c r="AA853" s="97" t="s">
        <v>26702</v>
      </c>
      <c r="AB853" s="126" t="s">
        <v>26770</v>
      </c>
      <c r="AC853" s="29"/>
      <c r="AD853" s="29"/>
      <c r="AE853" s="29"/>
      <c r="AF853" s="137" t="s">
        <v>26615</v>
      </c>
      <c r="AG853" s="30">
        <f t="shared" si="142"/>
        <v>2</v>
      </c>
      <c r="AH853" s="31" t="str">
        <f t="shared" si="143"/>
        <v>QS-160007</v>
      </c>
      <c r="AJ853" s="102"/>
    </row>
    <row r="854" spans="1:36" s="30" customFormat="1" ht="27" customHeight="1" x14ac:dyDescent="0.15">
      <c r="A854" s="32" t="s">
        <v>149</v>
      </c>
      <c r="B854" s="33">
        <v>850</v>
      </c>
      <c r="C854" s="34" t="s">
        <v>197</v>
      </c>
      <c r="D854" s="34" t="s">
        <v>198</v>
      </c>
      <c r="E854" s="34" t="s">
        <v>198</v>
      </c>
      <c r="F854" s="34"/>
      <c r="G854" s="34" t="s">
        <v>23047</v>
      </c>
      <c r="H854" s="34" t="s">
        <v>24187</v>
      </c>
      <c r="I854" s="33">
        <v>6842623</v>
      </c>
      <c r="J854" s="33">
        <v>7467935</v>
      </c>
      <c r="K854" s="33" t="s">
        <v>33152</v>
      </c>
      <c r="L854" s="37">
        <f t="shared" si="144"/>
        <v>8.373291947506234E-2</v>
      </c>
      <c r="M854" s="33"/>
      <c r="N854" s="33" t="s">
        <v>24776</v>
      </c>
      <c r="O854" s="33" t="s">
        <v>24776</v>
      </c>
      <c r="P854" s="153" t="s">
        <v>26873</v>
      </c>
      <c r="Q854" s="33"/>
      <c r="R854" s="33"/>
      <c r="S854" s="33"/>
      <c r="T854" s="33" t="s">
        <v>381</v>
      </c>
      <c r="U854" s="97" t="s">
        <v>2974</v>
      </c>
      <c r="V854" s="97" t="s">
        <v>37308</v>
      </c>
      <c r="W854" s="97" t="s">
        <v>37309</v>
      </c>
      <c r="X854" s="97" t="s">
        <v>37308</v>
      </c>
      <c r="Y854" s="97" t="s">
        <v>37308</v>
      </c>
      <c r="Z854" s="97" t="s">
        <v>37309</v>
      </c>
      <c r="AA854" s="97" t="s">
        <v>37308</v>
      </c>
      <c r="AB854" s="126" t="s">
        <v>37310</v>
      </c>
      <c r="AC854" s="29"/>
      <c r="AD854" s="29"/>
      <c r="AE854" s="29"/>
      <c r="AF854" s="137" t="s">
        <v>26873</v>
      </c>
      <c r="AG854" s="30">
        <f t="shared" si="142"/>
        <v>2</v>
      </c>
      <c r="AH854" s="31" t="str">
        <f t="shared" si="143"/>
        <v>KT-200145</v>
      </c>
      <c r="AJ854" s="102"/>
    </row>
    <row r="855" spans="1:36" s="30" customFormat="1" ht="27" customHeight="1" x14ac:dyDescent="0.15">
      <c r="A855" s="32" t="s">
        <v>149</v>
      </c>
      <c r="B855" s="33">
        <v>851</v>
      </c>
      <c r="C855" s="34" t="s">
        <v>197</v>
      </c>
      <c r="D855" s="34" t="s">
        <v>198</v>
      </c>
      <c r="E855" s="35" t="s">
        <v>2836</v>
      </c>
      <c r="F855" s="33"/>
      <c r="G855" s="34" t="s">
        <v>25723</v>
      </c>
      <c r="H855" s="36" t="s">
        <v>1664</v>
      </c>
      <c r="I855" s="33">
        <v>37200</v>
      </c>
      <c r="J855" s="33">
        <v>35100</v>
      </c>
      <c r="K855" s="33" t="s">
        <v>2449</v>
      </c>
      <c r="L855" s="37">
        <f t="shared" ref="L855:L923" si="145">1-I855/J855</f>
        <v>-5.9829059829059839E-2</v>
      </c>
      <c r="M855" s="33"/>
      <c r="N855" s="33" t="s">
        <v>24776</v>
      </c>
      <c r="O855" s="33"/>
      <c r="P855" s="153" t="s">
        <v>3875</v>
      </c>
      <c r="Q855" s="33"/>
      <c r="R855" s="33"/>
      <c r="S855" s="33"/>
      <c r="T855" s="33" t="s">
        <v>2744</v>
      </c>
      <c r="U855" s="33" t="s">
        <v>2956</v>
      </c>
      <c r="V855" s="33" t="s">
        <v>2953</v>
      </c>
      <c r="W855" s="33" t="s">
        <v>2953</v>
      </c>
      <c r="X855" s="33" t="s">
        <v>2954</v>
      </c>
      <c r="Y855" s="33" t="s">
        <v>2953</v>
      </c>
      <c r="Z855" s="33" t="s">
        <v>2954</v>
      </c>
      <c r="AA855" s="33" t="s">
        <v>2953</v>
      </c>
      <c r="AB855" s="39" t="s">
        <v>25724</v>
      </c>
      <c r="AC855" s="29"/>
      <c r="AD855" s="29"/>
      <c r="AE855" s="29"/>
      <c r="AF855" s="137" t="s">
        <v>3875</v>
      </c>
      <c r="AG855" s="30">
        <f t="shared" ref="AG855:AG923" si="146">LEN(LEFT(AF855,FIND("-",AF855)-1))</f>
        <v>2</v>
      </c>
      <c r="AH855" s="31" t="str">
        <f t="shared" ref="AH855:AH923" si="147">LEFT(AF855,FIND("-",AF855)+6)</f>
        <v>CB-090020</v>
      </c>
      <c r="AI855" s="30">
        <v>11084144000</v>
      </c>
      <c r="AJ855" s="102">
        <f>IFERROR(VLOOKUP($C855,'分類(コード表)'!$A$3:$B$38,2,FALSE)*1000000000,0)+IFERROR(VLOOKUP($D855,'分類(コード表)'!$C$3:$D$293,2,FALSE)*1000000,0)+IFERROR(VLOOKUP($E855,'分類(コード表)'!$E$3:$F$353,2,FALSE)*1000,0)+IFERROR(VLOOKUP($F855,'分類(コード表)'!$G$3:$H$255,2,FALSE),0)</f>
        <v>11084144000</v>
      </c>
    </row>
    <row r="856" spans="1:36" s="30" customFormat="1" ht="27" customHeight="1" x14ac:dyDescent="0.15">
      <c r="A856" s="32" t="s">
        <v>149</v>
      </c>
      <c r="B856" s="33">
        <v>852</v>
      </c>
      <c r="C856" s="34" t="s">
        <v>197</v>
      </c>
      <c r="D856" s="34" t="s">
        <v>198</v>
      </c>
      <c r="E856" s="35" t="s">
        <v>2836</v>
      </c>
      <c r="F856" s="33"/>
      <c r="G856" s="34" t="s">
        <v>21310</v>
      </c>
      <c r="H856" s="36" t="s">
        <v>21311</v>
      </c>
      <c r="I856" s="33">
        <v>169103.88</v>
      </c>
      <c r="J856" s="33">
        <v>176625.88</v>
      </c>
      <c r="K856" s="33" t="s">
        <v>18774</v>
      </c>
      <c r="L856" s="37">
        <f t="shared" si="145"/>
        <v>4.2587190506849892E-2</v>
      </c>
      <c r="M856" s="33"/>
      <c r="N856" s="33"/>
      <c r="O856" s="33"/>
      <c r="P856" s="153" t="s">
        <v>3195</v>
      </c>
      <c r="Q856" s="33" t="s">
        <v>503</v>
      </c>
      <c r="R856" s="33"/>
      <c r="S856" s="33"/>
      <c r="T856" s="33" t="s">
        <v>2744</v>
      </c>
      <c r="U856" s="33" t="s">
        <v>2954</v>
      </c>
      <c r="V856" s="33" t="s">
        <v>2954</v>
      </c>
      <c r="W856" s="33" t="s">
        <v>2953</v>
      </c>
      <c r="X856" s="33" t="s">
        <v>2953</v>
      </c>
      <c r="Y856" s="33" t="s">
        <v>2954</v>
      </c>
      <c r="Z856" s="33" t="s">
        <v>2953</v>
      </c>
      <c r="AA856" s="33" t="s">
        <v>2954</v>
      </c>
      <c r="AB856" s="39" t="s">
        <v>25725</v>
      </c>
      <c r="AC856" s="29"/>
      <c r="AD856" s="29"/>
      <c r="AE856" s="29"/>
      <c r="AF856" s="137" t="s">
        <v>3195</v>
      </c>
      <c r="AG856" s="30">
        <f t="shared" si="146"/>
        <v>2</v>
      </c>
      <c r="AH856" s="31" t="str">
        <f t="shared" si="147"/>
        <v>SK-140004</v>
      </c>
      <c r="AI856" s="30">
        <v>11084144000</v>
      </c>
      <c r="AJ856" s="102">
        <f>IFERROR(VLOOKUP($C856,'分類(コード表)'!$A$3:$B$38,2,FALSE)*1000000000,0)+IFERROR(VLOOKUP($D856,'分類(コード表)'!$C$3:$D$293,2,FALSE)*1000000,0)+IFERROR(VLOOKUP($E856,'分類(コード表)'!$E$3:$F$353,2,FALSE)*1000,0)+IFERROR(VLOOKUP($F856,'分類(コード表)'!$G$3:$H$255,2,FALSE),0)</f>
        <v>11084144000</v>
      </c>
    </row>
    <row r="857" spans="1:36" s="30" customFormat="1" ht="27" customHeight="1" x14ac:dyDescent="0.15">
      <c r="A857" s="32" t="s">
        <v>149</v>
      </c>
      <c r="B857" s="33">
        <v>853</v>
      </c>
      <c r="C857" s="34" t="s">
        <v>197</v>
      </c>
      <c r="D857" s="34" t="s">
        <v>198</v>
      </c>
      <c r="E857" s="35" t="s">
        <v>2836</v>
      </c>
      <c r="F857" s="33" t="s">
        <v>503</v>
      </c>
      <c r="G857" s="34" t="s">
        <v>18443</v>
      </c>
      <c r="H857" s="36" t="s">
        <v>18444</v>
      </c>
      <c r="I857" s="33">
        <v>88788</v>
      </c>
      <c r="J857" s="33">
        <v>63031</v>
      </c>
      <c r="K857" s="33" t="s">
        <v>22124</v>
      </c>
      <c r="L857" s="37">
        <f t="shared" si="145"/>
        <v>-0.40864019292094356</v>
      </c>
      <c r="M857" s="33"/>
      <c r="N857" s="33"/>
      <c r="O857" s="33"/>
      <c r="P857" s="153" t="s">
        <v>22421</v>
      </c>
      <c r="Q857" s="33" t="s">
        <v>578</v>
      </c>
      <c r="R857" s="33" t="s">
        <v>503</v>
      </c>
      <c r="S857" s="33" t="s">
        <v>503</v>
      </c>
      <c r="T857" s="33" t="s">
        <v>381</v>
      </c>
      <c r="U857" s="33" t="s">
        <v>2953</v>
      </c>
      <c r="V857" s="33" t="s">
        <v>2954</v>
      </c>
      <c r="W857" s="33" t="s">
        <v>571</v>
      </c>
      <c r="X857" s="33" t="s">
        <v>2955</v>
      </c>
      <c r="Y857" s="33" t="s">
        <v>2954</v>
      </c>
      <c r="Z857" s="33" t="s">
        <v>571</v>
      </c>
      <c r="AA857" s="33" t="s">
        <v>2954</v>
      </c>
      <c r="AB857" s="39" t="s">
        <v>25726</v>
      </c>
      <c r="AC857" s="29"/>
      <c r="AD857" s="29"/>
      <c r="AE857" s="29"/>
      <c r="AF857" s="137" t="s">
        <v>22421</v>
      </c>
      <c r="AG857" s="30">
        <f t="shared" si="146"/>
        <v>2</v>
      </c>
      <c r="AH857" s="31" t="str">
        <f t="shared" si="147"/>
        <v>KT-180018</v>
      </c>
      <c r="AI857" s="30">
        <v>11084144000</v>
      </c>
      <c r="AJ857" s="102">
        <f>IFERROR(VLOOKUP($C857,'分類(コード表)'!$A$3:$B$38,2,FALSE)*1000000000,0)+IFERROR(VLOOKUP($D857,'分類(コード表)'!$C$3:$D$293,2,FALSE)*1000000,0)+IFERROR(VLOOKUP($E857,'分類(コード表)'!$E$3:$F$353,2,FALSE)*1000,0)+IFERROR(VLOOKUP($F857,'分類(コード表)'!$G$3:$H$255,2,FALSE),0)</f>
        <v>11084144000</v>
      </c>
    </row>
    <row r="858" spans="1:36" s="30" customFormat="1" ht="27" customHeight="1" x14ac:dyDescent="0.15">
      <c r="A858" s="32" t="s">
        <v>149</v>
      </c>
      <c r="B858" s="33">
        <v>854</v>
      </c>
      <c r="C858" s="34" t="s">
        <v>197</v>
      </c>
      <c r="D858" s="34" t="s">
        <v>539</v>
      </c>
      <c r="E858" s="35"/>
      <c r="F858" s="33"/>
      <c r="G858" s="34" t="s">
        <v>25727</v>
      </c>
      <c r="H858" s="36" t="s">
        <v>2119</v>
      </c>
      <c r="I858" s="33">
        <v>622908</v>
      </c>
      <c r="J858" s="33">
        <v>335117.5</v>
      </c>
      <c r="K858" s="33" t="s">
        <v>2653</v>
      </c>
      <c r="L858" s="37">
        <f t="shared" si="145"/>
        <v>-0.8587749073086306</v>
      </c>
      <c r="M858" s="33"/>
      <c r="N858" s="33" t="s">
        <v>24776</v>
      </c>
      <c r="O858" s="33"/>
      <c r="P858" s="153" t="s">
        <v>23962</v>
      </c>
      <c r="Q858" s="33"/>
      <c r="R858" s="33"/>
      <c r="S858" s="33"/>
      <c r="T858" s="33" t="s">
        <v>2744</v>
      </c>
      <c r="U858" s="33" t="s">
        <v>2956</v>
      </c>
      <c r="V858" s="33" t="s">
        <v>2954</v>
      </c>
      <c r="W858" s="33" t="s">
        <v>2954</v>
      </c>
      <c r="X858" s="33" t="s">
        <v>2954</v>
      </c>
      <c r="Y858" s="33" t="s">
        <v>2954</v>
      </c>
      <c r="Z858" s="33" t="s">
        <v>2954</v>
      </c>
      <c r="AA858" s="33" t="s">
        <v>2954</v>
      </c>
      <c r="AB858" s="39" t="s">
        <v>25728</v>
      </c>
      <c r="AC858" s="29"/>
      <c r="AD858" s="29"/>
      <c r="AE858" s="29"/>
      <c r="AF858" s="137" t="s">
        <v>1385</v>
      </c>
      <c r="AG858" s="30">
        <f t="shared" si="146"/>
        <v>2</v>
      </c>
      <c r="AH858" s="31" t="str">
        <f t="shared" si="147"/>
        <v>KT-100056</v>
      </c>
      <c r="AI858" s="30">
        <v>11085000000</v>
      </c>
      <c r="AJ858" s="102">
        <f>IFERROR(VLOOKUP($C858,'分類(コード表)'!$A$3:$B$38,2,FALSE)*1000000000,0)+IFERROR(VLOOKUP($D858,'分類(コード表)'!$C$3:$D$293,2,FALSE)*1000000,0)+IFERROR(VLOOKUP($E858,'分類(コード表)'!$E$3:$F$353,2,FALSE)*1000,0)+IFERROR(VLOOKUP($F858,'分類(コード表)'!$G$3:$H$255,2,FALSE),0)</f>
        <v>11085000000</v>
      </c>
    </row>
    <row r="859" spans="1:36" s="30" customFormat="1" ht="27" customHeight="1" x14ac:dyDescent="0.15">
      <c r="A859" s="32" t="s">
        <v>149</v>
      </c>
      <c r="B859" s="33">
        <v>855</v>
      </c>
      <c r="C859" s="34" t="s">
        <v>197</v>
      </c>
      <c r="D859" s="34" t="s">
        <v>565</v>
      </c>
      <c r="E859" s="35"/>
      <c r="F859" s="33"/>
      <c r="G859" s="34" t="s">
        <v>13815</v>
      </c>
      <c r="H859" s="36" t="s">
        <v>565</v>
      </c>
      <c r="I859" s="33">
        <v>164920</v>
      </c>
      <c r="J859" s="33">
        <v>193320</v>
      </c>
      <c r="K859" s="33" t="s">
        <v>22117</v>
      </c>
      <c r="L859" s="37">
        <f t="shared" si="145"/>
        <v>0.14690668321953237</v>
      </c>
      <c r="M859" s="33"/>
      <c r="N859" s="33"/>
      <c r="O859" s="33"/>
      <c r="P859" s="153" t="s">
        <v>3104</v>
      </c>
      <c r="Q859" s="33" t="s">
        <v>503</v>
      </c>
      <c r="R859" s="33"/>
      <c r="S859" s="33"/>
      <c r="T859" s="33" t="s">
        <v>2744</v>
      </c>
      <c r="U859" s="33" t="s">
        <v>2954</v>
      </c>
      <c r="V859" s="33" t="s">
        <v>2953</v>
      </c>
      <c r="W859" s="33" t="s">
        <v>2953</v>
      </c>
      <c r="X859" s="33" t="s">
        <v>2953</v>
      </c>
      <c r="Y859" s="33" t="s">
        <v>2954</v>
      </c>
      <c r="Z859" s="33" t="s">
        <v>2954</v>
      </c>
      <c r="AA859" s="33" t="s">
        <v>2954</v>
      </c>
      <c r="AB859" s="39" t="s">
        <v>25729</v>
      </c>
      <c r="AC859" s="29"/>
      <c r="AD859" s="29"/>
      <c r="AE859" s="29"/>
      <c r="AF859" s="137" t="s">
        <v>3104</v>
      </c>
      <c r="AG859" s="30">
        <f t="shared" si="146"/>
        <v>2</v>
      </c>
      <c r="AH859" s="31" t="str">
        <f t="shared" si="147"/>
        <v>CG-150010</v>
      </c>
      <c r="AI859" s="30">
        <v>11086000000</v>
      </c>
      <c r="AJ859" s="102">
        <f>IFERROR(VLOOKUP($C859,'分類(コード表)'!$A$3:$B$38,2,FALSE)*1000000000,0)+IFERROR(VLOOKUP($D859,'分類(コード表)'!$C$3:$D$293,2,FALSE)*1000000,0)+IFERROR(VLOOKUP($E859,'分類(コード表)'!$E$3:$F$353,2,FALSE)*1000,0)+IFERROR(VLOOKUP($F859,'分類(コード表)'!$G$3:$H$255,2,FALSE),0)</f>
        <v>11086000000</v>
      </c>
    </row>
    <row r="860" spans="1:36" s="30" customFormat="1" ht="27" customHeight="1" x14ac:dyDescent="0.15">
      <c r="A860" s="32" t="s">
        <v>149</v>
      </c>
      <c r="B860" s="33">
        <v>856</v>
      </c>
      <c r="C860" s="34" t="s">
        <v>197</v>
      </c>
      <c r="D860" s="34" t="s">
        <v>565</v>
      </c>
      <c r="E860" s="35"/>
      <c r="F860" s="33"/>
      <c r="G860" s="34" t="s">
        <v>21746</v>
      </c>
      <c r="H860" s="36" t="s">
        <v>21747</v>
      </c>
      <c r="I860" s="33">
        <v>11125</v>
      </c>
      <c r="J860" s="33">
        <v>12410</v>
      </c>
      <c r="K860" s="33" t="s">
        <v>22140</v>
      </c>
      <c r="L860" s="37">
        <f t="shared" si="145"/>
        <v>0.10354552780016113</v>
      </c>
      <c r="M860" s="33"/>
      <c r="N860" s="33"/>
      <c r="O860" s="33"/>
      <c r="P860" s="153" t="s">
        <v>3144</v>
      </c>
      <c r="Q860" s="33"/>
      <c r="R860" s="33"/>
      <c r="S860" s="33"/>
      <c r="T860" s="33" t="s">
        <v>2744</v>
      </c>
      <c r="U860" s="33" t="s">
        <v>2954</v>
      </c>
      <c r="V860" s="33" t="s">
        <v>2953</v>
      </c>
      <c r="W860" s="33" t="s">
        <v>2953</v>
      </c>
      <c r="X860" s="33" t="s">
        <v>2953</v>
      </c>
      <c r="Y860" s="33" t="s">
        <v>2953</v>
      </c>
      <c r="Z860" s="33" t="s">
        <v>2954</v>
      </c>
      <c r="AA860" s="33" t="s">
        <v>2953</v>
      </c>
      <c r="AB860" s="39" t="s">
        <v>25730</v>
      </c>
      <c r="AC860" s="29"/>
      <c r="AD860" s="29"/>
      <c r="AE860" s="29"/>
      <c r="AF860" s="137" t="s">
        <v>3144</v>
      </c>
      <c r="AG860" s="30">
        <f t="shared" si="146"/>
        <v>2</v>
      </c>
      <c r="AH860" s="31" t="str">
        <f t="shared" si="147"/>
        <v>TH-150001</v>
      </c>
      <c r="AI860" s="30">
        <v>11086000000</v>
      </c>
      <c r="AJ860" s="102">
        <f>IFERROR(VLOOKUP($C860,'分類(コード表)'!$A$3:$B$38,2,FALSE)*1000000000,0)+IFERROR(VLOOKUP($D860,'分類(コード表)'!$C$3:$D$293,2,FALSE)*1000000,0)+IFERROR(VLOOKUP($E860,'分類(コード表)'!$E$3:$F$353,2,FALSE)*1000,0)+IFERROR(VLOOKUP($F860,'分類(コード表)'!$G$3:$H$255,2,FALSE),0)</f>
        <v>11086000000</v>
      </c>
    </row>
    <row r="861" spans="1:36" s="30" customFormat="1" ht="27" customHeight="1" x14ac:dyDescent="0.15">
      <c r="A861" s="32" t="s">
        <v>149</v>
      </c>
      <c r="B861" s="33">
        <v>857</v>
      </c>
      <c r="C861" s="34" t="s">
        <v>197</v>
      </c>
      <c r="D861" s="34" t="s">
        <v>199</v>
      </c>
      <c r="E861" s="35"/>
      <c r="F861" s="33"/>
      <c r="G861" s="34" t="s">
        <v>13149</v>
      </c>
      <c r="H861" s="36" t="s">
        <v>13150</v>
      </c>
      <c r="I861" s="33">
        <v>5517800</v>
      </c>
      <c r="J861" s="33">
        <v>6759000</v>
      </c>
      <c r="K861" s="33" t="s">
        <v>22053</v>
      </c>
      <c r="L861" s="37">
        <f t="shared" si="145"/>
        <v>0.18363663263796415</v>
      </c>
      <c r="M861" s="33"/>
      <c r="N861" s="33"/>
      <c r="O861" s="33"/>
      <c r="P861" s="153" t="s">
        <v>3004</v>
      </c>
      <c r="Q861" s="38" t="s">
        <v>503</v>
      </c>
      <c r="R861" s="33"/>
      <c r="S861" s="33"/>
      <c r="T861" s="33" t="s">
        <v>2744</v>
      </c>
      <c r="U861" s="33" t="s">
        <v>571</v>
      </c>
      <c r="V861" s="33" t="s">
        <v>571</v>
      </c>
      <c r="W861" s="33" t="s">
        <v>571</v>
      </c>
      <c r="X861" s="33" t="s">
        <v>571</v>
      </c>
      <c r="Y861" s="33" t="s">
        <v>571</v>
      </c>
      <c r="Z861" s="33" t="s">
        <v>571</v>
      </c>
      <c r="AA861" s="33" t="s">
        <v>571</v>
      </c>
      <c r="AB861" s="39" t="s">
        <v>25731</v>
      </c>
      <c r="AC861" s="29"/>
      <c r="AD861" s="29"/>
      <c r="AE861" s="29"/>
      <c r="AF861" s="137" t="s">
        <v>3004</v>
      </c>
      <c r="AG861" s="30">
        <f t="shared" si="146"/>
        <v>2</v>
      </c>
      <c r="AH861" s="31" t="str">
        <f t="shared" si="147"/>
        <v>CB-170030</v>
      </c>
      <c r="AI861" s="30">
        <v>11091000000</v>
      </c>
      <c r="AJ861" s="102">
        <f>IFERROR(VLOOKUP($C861,'分類(コード表)'!$A$3:$B$38,2,FALSE)*1000000000,0)+IFERROR(VLOOKUP($D861,'分類(コード表)'!$C$3:$D$293,2,FALSE)*1000000,0)+IFERROR(VLOOKUP($E861,'分類(コード表)'!$E$3:$F$353,2,FALSE)*1000,0)+IFERROR(VLOOKUP($F861,'分類(コード表)'!$G$3:$H$255,2,FALSE),0)</f>
        <v>11091000000</v>
      </c>
    </row>
    <row r="862" spans="1:36" s="30" customFormat="1" ht="27" customHeight="1" x14ac:dyDescent="0.15">
      <c r="A862" s="32" t="s">
        <v>149</v>
      </c>
      <c r="B862" s="33">
        <v>858</v>
      </c>
      <c r="C862" s="34" t="s">
        <v>197</v>
      </c>
      <c r="D862" s="34" t="s">
        <v>199</v>
      </c>
      <c r="E862" s="35" t="s">
        <v>503</v>
      </c>
      <c r="F862" s="33" t="s">
        <v>503</v>
      </c>
      <c r="G862" s="34" t="s">
        <v>17751</v>
      </c>
      <c r="H862" s="36" t="s">
        <v>17752</v>
      </c>
      <c r="I862" s="33">
        <v>668000</v>
      </c>
      <c r="J862" s="33">
        <v>1186000</v>
      </c>
      <c r="K862" s="33" t="s">
        <v>24506</v>
      </c>
      <c r="L862" s="37">
        <f t="shared" si="145"/>
        <v>0.43676222596964587</v>
      </c>
      <c r="M862" s="33"/>
      <c r="N862" s="33"/>
      <c r="O862" s="33"/>
      <c r="P862" s="153" t="s">
        <v>22544</v>
      </c>
      <c r="Q862" s="33" t="s">
        <v>503</v>
      </c>
      <c r="R862" s="33" t="s">
        <v>503</v>
      </c>
      <c r="S862" s="33" t="s">
        <v>503</v>
      </c>
      <c r="T862" s="33" t="s">
        <v>381</v>
      </c>
      <c r="U862" s="33" t="s">
        <v>2954</v>
      </c>
      <c r="V862" s="33" t="s">
        <v>2953</v>
      </c>
      <c r="W862" s="33" t="s">
        <v>2954</v>
      </c>
      <c r="X862" s="33" t="s">
        <v>2953</v>
      </c>
      <c r="Y862" s="33" t="s">
        <v>2953</v>
      </c>
      <c r="Z862" s="33" t="s">
        <v>2954</v>
      </c>
      <c r="AA862" s="33" t="s">
        <v>2953</v>
      </c>
      <c r="AB862" s="39" t="s">
        <v>25732</v>
      </c>
      <c r="AC862" s="29"/>
      <c r="AD862" s="29"/>
      <c r="AE862" s="29"/>
      <c r="AF862" s="137" t="s">
        <v>22544</v>
      </c>
      <c r="AG862" s="30">
        <f t="shared" si="146"/>
        <v>2</v>
      </c>
      <c r="AH862" s="31" t="str">
        <f t="shared" si="147"/>
        <v>KT-140114</v>
      </c>
      <c r="AI862" s="30">
        <v>11091000000</v>
      </c>
      <c r="AJ862" s="102">
        <f>IFERROR(VLOOKUP($C862,'分類(コード表)'!$A$3:$B$38,2,FALSE)*1000000000,0)+IFERROR(VLOOKUP($D862,'分類(コード表)'!$C$3:$D$293,2,FALSE)*1000000,0)+IFERROR(VLOOKUP($E862,'分類(コード表)'!$E$3:$F$353,2,FALSE)*1000,0)+IFERROR(VLOOKUP($F862,'分類(コード表)'!$G$3:$H$255,2,FALSE),0)</f>
        <v>11091000000</v>
      </c>
    </row>
    <row r="863" spans="1:36" s="30" customFormat="1" ht="27" customHeight="1" x14ac:dyDescent="0.15">
      <c r="A863" s="32" t="s">
        <v>149</v>
      </c>
      <c r="B863" s="33">
        <v>859</v>
      </c>
      <c r="C863" s="34" t="s">
        <v>197</v>
      </c>
      <c r="D863" s="34" t="s">
        <v>200</v>
      </c>
      <c r="E863" s="34" t="s">
        <v>12203</v>
      </c>
      <c r="F863" s="33"/>
      <c r="G863" s="34" t="s">
        <v>714</v>
      </c>
      <c r="H863" s="36" t="s">
        <v>1879</v>
      </c>
      <c r="I863" s="33">
        <v>975725</v>
      </c>
      <c r="J863" s="33">
        <v>1080205</v>
      </c>
      <c r="K863" s="33" t="s">
        <v>2439</v>
      </c>
      <c r="L863" s="37">
        <f t="shared" si="145"/>
        <v>9.6722381399826918E-2</v>
      </c>
      <c r="M863" s="33"/>
      <c r="N863" s="33" t="s">
        <v>24776</v>
      </c>
      <c r="O863" s="33"/>
      <c r="P863" s="153" t="s">
        <v>29061</v>
      </c>
      <c r="Q863" s="33"/>
      <c r="R863" s="33"/>
      <c r="S863" s="33"/>
      <c r="T863" s="33" t="s">
        <v>2744</v>
      </c>
      <c r="U863" s="33" t="s">
        <v>2953</v>
      </c>
      <c r="V863" s="33" t="s">
        <v>2954</v>
      </c>
      <c r="W863" s="33" t="s">
        <v>2954</v>
      </c>
      <c r="X863" s="33" t="s">
        <v>2953</v>
      </c>
      <c r="Y863" s="33" t="s">
        <v>2953</v>
      </c>
      <c r="Z863" s="33" t="s">
        <v>2954</v>
      </c>
      <c r="AA863" s="33" t="s">
        <v>2953</v>
      </c>
      <c r="AB863" s="39" t="s">
        <v>25733</v>
      </c>
      <c r="AC863" s="29"/>
      <c r="AD863" s="29"/>
      <c r="AE863" s="29"/>
      <c r="AF863" s="137" t="s">
        <v>1235</v>
      </c>
      <c r="AG863" s="30">
        <f t="shared" si="146"/>
        <v>2</v>
      </c>
      <c r="AH863" s="31" t="str">
        <f t="shared" si="147"/>
        <v>HK-110049</v>
      </c>
      <c r="AI863" s="30">
        <v>11094145000</v>
      </c>
      <c r="AJ863" s="102">
        <f>IFERROR(VLOOKUP($C863,'分類(コード表)'!$A$3:$B$38,2,FALSE)*1000000000,0)+IFERROR(VLOOKUP($D863,'分類(コード表)'!$C$3:$D$293,2,FALSE)*1000000,0)+IFERROR(VLOOKUP($E863,'分類(コード表)'!$E$3:$F$353,2,FALSE)*1000,0)+IFERROR(VLOOKUP($F863,'分類(コード表)'!$G$3:$H$255,2,FALSE),0)</f>
        <v>11094145000</v>
      </c>
    </row>
    <row r="864" spans="1:36" s="30" customFormat="1" ht="27" customHeight="1" x14ac:dyDescent="0.15">
      <c r="A864" s="32" t="s">
        <v>149</v>
      </c>
      <c r="B864" s="33">
        <v>860</v>
      </c>
      <c r="C864" s="34" t="s">
        <v>197</v>
      </c>
      <c r="D864" s="34" t="s">
        <v>200</v>
      </c>
      <c r="E864" s="35" t="s">
        <v>12203</v>
      </c>
      <c r="F864" s="33"/>
      <c r="G864" s="34" t="s">
        <v>25734</v>
      </c>
      <c r="H864" s="36" t="s">
        <v>1974</v>
      </c>
      <c r="I864" s="33">
        <v>12181200</v>
      </c>
      <c r="J864" s="33">
        <v>18640300</v>
      </c>
      <c r="K864" s="33" t="s">
        <v>2448</v>
      </c>
      <c r="L864" s="37">
        <f t="shared" si="145"/>
        <v>0.34651266342279896</v>
      </c>
      <c r="M864" s="33"/>
      <c r="N864" s="33" t="s">
        <v>24776</v>
      </c>
      <c r="O864" s="33"/>
      <c r="P864" s="153" t="s">
        <v>23774</v>
      </c>
      <c r="Q864" s="33"/>
      <c r="R864" s="33"/>
      <c r="S864" s="33"/>
      <c r="T864" s="33" t="s">
        <v>2744</v>
      </c>
      <c r="U864" s="33" t="s">
        <v>2954</v>
      </c>
      <c r="V864" s="33" t="s">
        <v>2954</v>
      </c>
      <c r="W864" s="33" t="s">
        <v>2954</v>
      </c>
      <c r="X864" s="33" t="s">
        <v>2953</v>
      </c>
      <c r="Y864" s="33" t="s">
        <v>2953</v>
      </c>
      <c r="Z864" s="33" t="s">
        <v>2954</v>
      </c>
      <c r="AA864" s="33" t="s">
        <v>2954</v>
      </c>
      <c r="AB864" s="39" t="s">
        <v>25735</v>
      </c>
      <c r="AC864" s="29"/>
      <c r="AD864" s="29"/>
      <c r="AE864" s="29"/>
      <c r="AF864" s="137" t="s">
        <v>3318</v>
      </c>
      <c r="AG864" s="30">
        <f t="shared" si="146"/>
        <v>2</v>
      </c>
      <c r="AH864" s="31" t="str">
        <f t="shared" si="147"/>
        <v>KK-100009</v>
      </c>
      <c r="AI864" s="30">
        <v>11094145000</v>
      </c>
      <c r="AJ864" s="102">
        <f>IFERROR(VLOOKUP($C864,'分類(コード表)'!$A$3:$B$38,2,FALSE)*1000000000,0)+IFERROR(VLOOKUP($D864,'分類(コード表)'!$C$3:$D$293,2,FALSE)*1000000,0)+IFERROR(VLOOKUP($E864,'分類(コード表)'!$E$3:$F$353,2,FALSE)*1000,0)+IFERROR(VLOOKUP($F864,'分類(コード表)'!$G$3:$H$255,2,FALSE),0)</f>
        <v>11094145000</v>
      </c>
    </row>
    <row r="865" spans="1:36" s="30" customFormat="1" ht="27" customHeight="1" x14ac:dyDescent="0.15">
      <c r="A865" s="32" t="s">
        <v>149</v>
      </c>
      <c r="B865" s="33">
        <v>861</v>
      </c>
      <c r="C865" s="34" t="s">
        <v>197</v>
      </c>
      <c r="D865" s="34" t="s">
        <v>200</v>
      </c>
      <c r="E865" s="35" t="s">
        <v>12203</v>
      </c>
      <c r="F865" s="33"/>
      <c r="G865" s="34" t="s">
        <v>25736</v>
      </c>
      <c r="H865" s="36" t="s">
        <v>2116</v>
      </c>
      <c r="I865" s="33">
        <v>652800</v>
      </c>
      <c r="J865" s="33">
        <v>924000</v>
      </c>
      <c r="K865" s="33" t="s">
        <v>2439</v>
      </c>
      <c r="L865" s="37">
        <f t="shared" si="145"/>
        <v>0.29350649350649349</v>
      </c>
      <c r="M865" s="33"/>
      <c r="N865" s="33" t="s">
        <v>24776</v>
      </c>
      <c r="O865" s="33"/>
      <c r="P865" s="153" t="s">
        <v>23959</v>
      </c>
      <c r="Q865" s="33"/>
      <c r="R865" s="33"/>
      <c r="S865" s="33"/>
      <c r="T865" s="33" t="s">
        <v>2744</v>
      </c>
      <c r="U865" s="33" t="s">
        <v>2953</v>
      </c>
      <c r="V865" s="33" t="s">
        <v>2953</v>
      </c>
      <c r="W865" s="33" t="s">
        <v>2953</v>
      </c>
      <c r="X865" s="33" t="s">
        <v>2953</v>
      </c>
      <c r="Y865" s="33" t="s">
        <v>2954</v>
      </c>
      <c r="Z865" s="33" t="s">
        <v>2953</v>
      </c>
      <c r="AA865" s="33" t="s">
        <v>2953</v>
      </c>
      <c r="AB865" s="39" t="s">
        <v>25737</v>
      </c>
      <c r="AC865" s="29"/>
      <c r="AD865" s="29"/>
      <c r="AE865" s="29"/>
      <c r="AF865" s="137" t="s">
        <v>1382</v>
      </c>
      <c r="AG865" s="30">
        <f t="shared" si="146"/>
        <v>2</v>
      </c>
      <c r="AH865" s="31" t="str">
        <f t="shared" si="147"/>
        <v>KT-100051</v>
      </c>
      <c r="AI865" s="30">
        <v>11094145000</v>
      </c>
      <c r="AJ865" s="102">
        <f>IFERROR(VLOOKUP($C865,'分類(コード表)'!$A$3:$B$38,2,FALSE)*1000000000,0)+IFERROR(VLOOKUP($D865,'分類(コード表)'!$C$3:$D$293,2,FALSE)*1000000,0)+IFERROR(VLOOKUP($E865,'分類(コード表)'!$E$3:$F$353,2,FALSE)*1000,0)+IFERROR(VLOOKUP($F865,'分類(コード表)'!$G$3:$H$255,2,FALSE),0)</f>
        <v>11094145000</v>
      </c>
    </row>
    <row r="866" spans="1:36" s="30" customFormat="1" ht="27" customHeight="1" x14ac:dyDescent="0.15">
      <c r="A866" s="32" t="s">
        <v>149</v>
      </c>
      <c r="B866" s="33">
        <v>862</v>
      </c>
      <c r="C866" s="34" t="s">
        <v>197</v>
      </c>
      <c r="D866" s="34" t="s">
        <v>200</v>
      </c>
      <c r="E866" s="35" t="s">
        <v>12203</v>
      </c>
      <c r="F866" s="33"/>
      <c r="G866" s="34" t="s">
        <v>20412</v>
      </c>
      <c r="H866" s="36" t="s">
        <v>2196</v>
      </c>
      <c r="I866" s="33">
        <v>143672</v>
      </c>
      <c r="J866" s="33">
        <v>228999</v>
      </c>
      <c r="K866" s="33" t="s">
        <v>22125</v>
      </c>
      <c r="L866" s="37">
        <f t="shared" si="145"/>
        <v>0.37260861401141487</v>
      </c>
      <c r="M866" s="33"/>
      <c r="N866" s="33"/>
      <c r="O866" s="33"/>
      <c r="P866" s="153" t="s">
        <v>26641</v>
      </c>
      <c r="Q866" s="33" t="s">
        <v>578</v>
      </c>
      <c r="R866" s="33"/>
      <c r="S866" s="33"/>
      <c r="T866" s="33" t="s">
        <v>2744</v>
      </c>
      <c r="U866" s="33" t="s">
        <v>2954</v>
      </c>
      <c r="V866" s="33" t="s">
        <v>2954</v>
      </c>
      <c r="W866" s="33" t="s">
        <v>2954</v>
      </c>
      <c r="X866" s="33" t="s">
        <v>2953</v>
      </c>
      <c r="Y866" s="33" t="s">
        <v>2954</v>
      </c>
      <c r="Z866" s="33" t="s">
        <v>2954</v>
      </c>
      <c r="AA866" s="33" t="s">
        <v>2954</v>
      </c>
      <c r="AB866" s="39" t="s">
        <v>25738</v>
      </c>
      <c r="AC866" s="29"/>
      <c r="AD866" s="29"/>
      <c r="AE866" s="29"/>
      <c r="AF866" s="137" t="s">
        <v>3122</v>
      </c>
      <c r="AG866" s="30">
        <f t="shared" si="146"/>
        <v>2</v>
      </c>
      <c r="AH866" s="31" t="str">
        <f t="shared" si="147"/>
        <v>QS-150017</v>
      </c>
      <c r="AI866" s="30">
        <v>11094145000</v>
      </c>
      <c r="AJ866" s="102">
        <f>IFERROR(VLOOKUP($C866,'分類(コード表)'!$A$3:$B$38,2,FALSE)*1000000000,0)+IFERROR(VLOOKUP($D866,'分類(コード表)'!$C$3:$D$293,2,FALSE)*1000000,0)+IFERROR(VLOOKUP($E866,'分類(コード表)'!$E$3:$F$353,2,FALSE)*1000,0)+IFERROR(VLOOKUP($F866,'分類(コード表)'!$G$3:$H$255,2,FALSE),0)</f>
        <v>11094145000</v>
      </c>
    </row>
    <row r="867" spans="1:36" s="30" customFormat="1" ht="27" customHeight="1" x14ac:dyDescent="0.15">
      <c r="A867" s="32" t="s">
        <v>149</v>
      </c>
      <c r="B867" s="33">
        <v>863</v>
      </c>
      <c r="C867" s="34" t="s">
        <v>197</v>
      </c>
      <c r="D867" s="34" t="s">
        <v>200</v>
      </c>
      <c r="E867" s="35" t="s">
        <v>12203</v>
      </c>
      <c r="F867" s="33"/>
      <c r="G867" s="34" t="s">
        <v>20397</v>
      </c>
      <c r="H867" s="36" t="s">
        <v>20398</v>
      </c>
      <c r="I867" s="33">
        <v>300000</v>
      </c>
      <c r="J867" s="33">
        <v>300000</v>
      </c>
      <c r="K867" s="33" t="s">
        <v>22136</v>
      </c>
      <c r="L867" s="37">
        <f t="shared" si="145"/>
        <v>0</v>
      </c>
      <c r="M867" s="33"/>
      <c r="N867" s="33"/>
      <c r="O867" s="33"/>
      <c r="P867" s="153" t="s">
        <v>3139</v>
      </c>
      <c r="Q867" s="33" t="s">
        <v>578</v>
      </c>
      <c r="R867" s="33"/>
      <c r="S867" s="33"/>
      <c r="T867" s="33" t="s">
        <v>2744</v>
      </c>
      <c r="U867" s="33" t="s">
        <v>2953</v>
      </c>
      <c r="V867" s="33" t="s">
        <v>2954</v>
      </c>
      <c r="W867" s="33" t="s">
        <v>2954</v>
      </c>
      <c r="X867" s="33" t="s">
        <v>2953</v>
      </c>
      <c r="Y867" s="33" t="s">
        <v>2954</v>
      </c>
      <c r="Z867" s="33" t="s">
        <v>2954</v>
      </c>
      <c r="AA867" s="33" t="s">
        <v>2954</v>
      </c>
      <c r="AB867" s="39" t="s">
        <v>25739</v>
      </c>
      <c r="AC867" s="29"/>
      <c r="AD867" s="29"/>
      <c r="AE867" s="29"/>
      <c r="AF867" s="137" t="s">
        <v>3139</v>
      </c>
      <c r="AG867" s="30">
        <f t="shared" si="146"/>
        <v>2</v>
      </c>
      <c r="AH867" s="31" t="str">
        <f t="shared" si="147"/>
        <v>QS-150001</v>
      </c>
      <c r="AI867" s="30">
        <v>11094145000</v>
      </c>
      <c r="AJ867" s="102">
        <f>IFERROR(VLOOKUP($C867,'分類(コード表)'!$A$3:$B$38,2,FALSE)*1000000000,0)+IFERROR(VLOOKUP($D867,'分類(コード表)'!$C$3:$D$293,2,FALSE)*1000000,0)+IFERROR(VLOOKUP($E867,'分類(コード表)'!$E$3:$F$353,2,FALSE)*1000,0)+IFERROR(VLOOKUP($F867,'分類(コード表)'!$G$3:$H$255,2,FALSE),0)</f>
        <v>11094145000</v>
      </c>
    </row>
    <row r="868" spans="1:36" s="30" customFormat="1" ht="27" customHeight="1" x14ac:dyDescent="0.15">
      <c r="A868" s="32" t="s">
        <v>149</v>
      </c>
      <c r="B868" s="33">
        <v>864</v>
      </c>
      <c r="C868" s="34" t="s">
        <v>197</v>
      </c>
      <c r="D868" s="34" t="s">
        <v>200</v>
      </c>
      <c r="E868" s="35" t="s">
        <v>12203</v>
      </c>
      <c r="F868" s="33"/>
      <c r="G868" s="34" t="s">
        <v>17858</v>
      </c>
      <c r="H868" s="36" t="s">
        <v>12498</v>
      </c>
      <c r="I868" s="33">
        <v>61831</v>
      </c>
      <c r="J868" s="33">
        <v>64317</v>
      </c>
      <c r="K868" s="33" t="s">
        <v>24498</v>
      </c>
      <c r="L868" s="37">
        <f t="shared" si="145"/>
        <v>3.8652300324952926E-2</v>
      </c>
      <c r="M868" s="33"/>
      <c r="N868" s="33" t="s">
        <v>24776</v>
      </c>
      <c r="O868" s="33"/>
      <c r="P868" s="153" t="s">
        <v>26635</v>
      </c>
      <c r="Q868" s="33"/>
      <c r="R868" s="33"/>
      <c r="S868" s="33"/>
      <c r="T868" s="33" t="s">
        <v>381</v>
      </c>
      <c r="U868" s="97" t="s">
        <v>26702</v>
      </c>
      <c r="V868" s="97" t="s">
        <v>26702</v>
      </c>
      <c r="W868" s="97" t="s">
        <v>26702</v>
      </c>
      <c r="X868" s="97" t="s">
        <v>26701</v>
      </c>
      <c r="Y868" s="97" t="s">
        <v>26702</v>
      </c>
      <c r="Z868" s="97" t="s">
        <v>26701</v>
      </c>
      <c r="AA868" s="97" t="s">
        <v>26702</v>
      </c>
      <c r="AB868" s="126" t="s">
        <v>26771</v>
      </c>
      <c r="AC868" s="29"/>
      <c r="AD868" s="29"/>
      <c r="AE868" s="29"/>
      <c r="AF868" s="137" t="s">
        <v>26635</v>
      </c>
      <c r="AG868" s="30">
        <f t="shared" ref="AG868" si="148">LEN(LEFT(AF868,FIND("-",AF868)-1))</f>
        <v>2</v>
      </c>
      <c r="AH868" s="31" t="str">
        <f t="shared" ref="AH868" si="149">LEFT(AF868,FIND("-",AF868)+6)</f>
        <v>KT-150080</v>
      </c>
      <c r="AJ868" s="102"/>
    </row>
    <row r="869" spans="1:36" s="30" customFormat="1" ht="27" customHeight="1" x14ac:dyDescent="0.15">
      <c r="A869" s="32" t="s">
        <v>149</v>
      </c>
      <c r="B869" s="33">
        <v>865</v>
      </c>
      <c r="C869" s="34" t="s">
        <v>197</v>
      </c>
      <c r="D869" s="34" t="s">
        <v>200</v>
      </c>
      <c r="E869" s="34" t="s">
        <v>2851</v>
      </c>
      <c r="F869" s="34"/>
      <c r="G869" s="34" t="s">
        <v>25740</v>
      </c>
      <c r="H869" s="34" t="s">
        <v>1669</v>
      </c>
      <c r="I869" s="33">
        <v>336113</v>
      </c>
      <c r="J869" s="33">
        <v>381997.4</v>
      </c>
      <c r="K869" s="33" t="s">
        <v>2448</v>
      </c>
      <c r="L869" s="37">
        <f t="shared" si="145"/>
        <v>0.12011704791708011</v>
      </c>
      <c r="M869" s="33"/>
      <c r="N869" s="33" t="s">
        <v>24776</v>
      </c>
      <c r="O869" s="33"/>
      <c r="P869" s="153" t="s">
        <v>3887</v>
      </c>
      <c r="Q869" s="33"/>
      <c r="R869" s="33"/>
      <c r="S869" s="33"/>
      <c r="T869" s="33" t="s">
        <v>2744</v>
      </c>
      <c r="U869" s="97" t="s">
        <v>2953</v>
      </c>
      <c r="V869" s="97" t="s">
        <v>2954</v>
      </c>
      <c r="W869" s="97" t="s">
        <v>2954</v>
      </c>
      <c r="X869" s="97" t="s">
        <v>2953</v>
      </c>
      <c r="Y869" s="97" t="s">
        <v>2953</v>
      </c>
      <c r="Z869" s="97" t="s">
        <v>2953</v>
      </c>
      <c r="AA869" s="97" t="s">
        <v>2953</v>
      </c>
      <c r="AB869" s="126" t="s">
        <v>25741</v>
      </c>
      <c r="AC869" s="29"/>
      <c r="AD869" s="29"/>
      <c r="AE869" s="29"/>
      <c r="AF869" s="137" t="s">
        <v>3887</v>
      </c>
      <c r="AG869" s="30">
        <f t="shared" si="146"/>
        <v>2</v>
      </c>
      <c r="AH869" s="31" t="str">
        <f t="shared" si="147"/>
        <v>CB-090033</v>
      </c>
      <c r="AI869" s="30">
        <v>11094146000</v>
      </c>
      <c r="AJ869" s="102">
        <f>IFERROR(VLOOKUP($C869,'分類(コード表)'!$A$3:$B$38,2,FALSE)*1000000000,0)+IFERROR(VLOOKUP($D869,'分類(コード表)'!$C$3:$D$293,2,FALSE)*1000000,0)+IFERROR(VLOOKUP($E869,'分類(コード表)'!$E$3:$F$353,2,FALSE)*1000,0)+IFERROR(VLOOKUP($F869,'分類(コード表)'!$G$3:$H$255,2,FALSE),0)</f>
        <v>11094146000</v>
      </c>
    </row>
    <row r="870" spans="1:36" s="30" customFormat="1" ht="27" customHeight="1" x14ac:dyDescent="0.15">
      <c r="A870" s="32" t="s">
        <v>149</v>
      </c>
      <c r="B870" s="33">
        <v>866</v>
      </c>
      <c r="C870" s="34" t="s">
        <v>197</v>
      </c>
      <c r="D870" s="34" t="s">
        <v>200</v>
      </c>
      <c r="E870" s="34" t="s">
        <v>2851</v>
      </c>
      <c r="F870" s="34"/>
      <c r="G870" s="34" t="s">
        <v>12949</v>
      </c>
      <c r="H870" s="34" t="s">
        <v>1710</v>
      </c>
      <c r="I870" s="33">
        <v>554600</v>
      </c>
      <c r="J870" s="33">
        <v>619600</v>
      </c>
      <c r="K870" s="33" t="s">
        <v>2449</v>
      </c>
      <c r="L870" s="37">
        <f t="shared" si="145"/>
        <v>0.104906391220142</v>
      </c>
      <c r="M870" s="33"/>
      <c r="N870" s="33" t="s">
        <v>24776</v>
      </c>
      <c r="O870" s="33"/>
      <c r="P870" s="153" t="s">
        <v>27665</v>
      </c>
      <c r="Q870" s="33"/>
      <c r="R870" s="33"/>
      <c r="S870" s="33"/>
      <c r="T870" s="33" t="s">
        <v>2744</v>
      </c>
      <c r="U870" s="97" t="s">
        <v>2953</v>
      </c>
      <c r="V870" s="97" t="s">
        <v>2953</v>
      </c>
      <c r="W870" s="97" t="s">
        <v>2954</v>
      </c>
      <c r="X870" s="97" t="s">
        <v>2953</v>
      </c>
      <c r="Y870" s="97" t="s">
        <v>2953</v>
      </c>
      <c r="Z870" s="97" t="s">
        <v>2953</v>
      </c>
      <c r="AA870" s="97" t="s">
        <v>2953</v>
      </c>
      <c r="AB870" s="126" t="s">
        <v>25742</v>
      </c>
      <c r="AC870" s="29"/>
      <c r="AD870" s="29"/>
      <c r="AE870" s="29"/>
      <c r="AF870" s="137" t="s">
        <v>1106</v>
      </c>
      <c r="AG870" s="30">
        <f t="shared" si="146"/>
        <v>2</v>
      </c>
      <c r="AH870" s="31" t="str">
        <f t="shared" si="147"/>
        <v>CB-110027</v>
      </c>
      <c r="AI870" s="30">
        <v>11094146000</v>
      </c>
      <c r="AJ870" s="102">
        <f>IFERROR(VLOOKUP($C870,'分類(コード表)'!$A$3:$B$38,2,FALSE)*1000000000,0)+IFERROR(VLOOKUP($D870,'分類(コード表)'!$C$3:$D$293,2,FALSE)*1000000,0)+IFERROR(VLOOKUP($E870,'分類(コード表)'!$E$3:$F$353,2,FALSE)*1000,0)+IFERROR(VLOOKUP($F870,'分類(コード表)'!$G$3:$H$255,2,FALSE),0)</f>
        <v>11094146000</v>
      </c>
    </row>
    <row r="871" spans="1:36" s="30" customFormat="1" ht="27" customHeight="1" x14ac:dyDescent="0.15">
      <c r="A871" s="32" t="s">
        <v>149</v>
      </c>
      <c r="B871" s="33">
        <v>867</v>
      </c>
      <c r="C871" s="34" t="s">
        <v>197</v>
      </c>
      <c r="D871" s="34" t="s">
        <v>200</v>
      </c>
      <c r="E871" s="35" t="s">
        <v>2851</v>
      </c>
      <c r="F871" s="33"/>
      <c r="G871" s="34" t="s">
        <v>617</v>
      </c>
      <c r="H871" s="36" t="s">
        <v>1724</v>
      </c>
      <c r="I871" s="33">
        <v>854353</v>
      </c>
      <c r="J871" s="33">
        <v>925169</v>
      </c>
      <c r="K871" s="33" t="s">
        <v>2449</v>
      </c>
      <c r="L871" s="37">
        <f t="shared" si="145"/>
        <v>7.6543853069006906E-2</v>
      </c>
      <c r="M871" s="33"/>
      <c r="N871" s="33" t="s">
        <v>24776</v>
      </c>
      <c r="O871" s="33"/>
      <c r="P871" s="153" t="s">
        <v>1120</v>
      </c>
      <c r="Q871" s="33" t="s">
        <v>578</v>
      </c>
      <c r="R871" s="33"/>
      <c r="S871" s="33" t="s">
        <v>381</v>
      </c>
      <c r="T871" s="33" t="s">
        <v>2744</v>
      </c>
      <c r="U871" s="33" t="s">
        <v>2953</v>
      </c>
      <c r="V871" s="33" t="s">
        <v>2953</v>
      </c>
      <c r="W871" s="33" t="s">
        <v>2953</v>
      </c>
      <c r="X871" s="33" t="s">
        <v>2953</v>
      </c>
      <c r="Y871" s="33" t="s">
        <v>2953</v>
      </c>
      <c r="Z871" s="33" t="s">
        <v>2953</v>
      </c>
      <c r="AA871" s="33" t="s">
        <v>2953</v>
      </c>
      <c r="AB871" s="39" t="s">
        <v>25743</v>
      </c>
      <c r="AC871" s="29"/>
      <c r="AD871" s="29"/>
      <c r="AE871" s="29"/>
      <c r="AF871" s="137" t="s">
        <v>1120</v>
      </c>
      <c r="AG871" s="30">
        <f t="shared" si="146"/>
        <v>2</v>
      </c>
      <c r="AH871" s="31" t="str">
        <f t="shared" si="147"/>
        <v>CB-120013</v>
      </c>
      <c r="AI871" s="30">
        <v>11094146000</v>
      </c>
      <c r="AJ871" s="102">
        <f>IFERROR(VLOOKUP($C871,'分類(コード表)'!$A$3:$B$38,2,FALSE)*1000000000,0)+IFERROR(VLOOKUP($D871,'分類(コード表)'!$C$3:$D$293,2,FALSE)*1000000,0)+IFERROR(VLOOKUP($E871,'分類(コード表)'!$E$3:$F$353,2,FALSE)*1000,0)+IFERROR(VLOOKUP($F871,'分類(コード表)'!$G$3:$H$255,2,FALSE),0)</f>
        <v>11094146000</v>
      </c>
    </row>
    <row r="872" spans="1:36" s="30" customFormat="1" ht="27" customHeight="1" x14ac:dyDescent="0.15">
      <c r="A872" s="32" t="s">
        <v>149</v>
      </c>
      <c r="B872" s="33">
        <v>868</v>
      </c>
      <c r="C872" s="34" t="s">
        <v>197</v>
      </c>
      <c r="D872" s="34" t="s">
        <v>200</v>
      </c>
      <c r="E872" s="35" t="s">
        <v>2851</v>
      </c>
      <c r="F872" s="33"/>
      <c r="G872" s="34" t="s">
        <v>688</v>
      </c>
      <c r="H872" s="36" t="s">
        <v>1821</v>
      </c>
      <c r="I872" s="33">
        <v>287000</v>
      </c>
      <c r="J872" s="33">
        <v>347500</v>
      </c>
      <c r="K872" s="33" t="s">
        <v>2528</v>
      </c>
      <c r="L872" s="37">
        <f t="shared" si="145"/>
        <v>0.17410071942446048</v>
      </c>
      <c r="M872" s="33"/>
      <c r="N872" s="33" t="s">
        <v>24776</v>
      </c>
      <c r="O872" s="33"/>
      <c r="P872" s="153" t="s">
        <v>1192</v>
      </c>
      <c r="Q872" s="33"/>
      <c r="R872" s="33"/>
      <c r="S872" s="33" t="s">
        <v>381</v>
      </c>
      <c r="T872" s="33" t="s">
        <v>2744</v>
      </c>
      <c r="U872" s="33" t="s">
        <v>571</v>
      </c>
      <c r="V872" s="33" t="s">
        <v>571</v>
      </c>
      <c r="W872" s="33" t="s">
        <v>571</v>
      </c>
      <c r="X872" s="33" t="s">
        <v>571</v>
      </c>
      <c r="Y872" s="33" t="s">
        <v>571</v>
      </c>
      <c r="Z872" s="33" t="s">
        <v>571</v>
      </c>
      <c r="AA872" s="33" t="s">
        <v>571</v>
      </c>
      <c r="AB872" s="39" t="s">
        <v>25744</v>
      </c>
      <c r="AC872" s="29"/>
      <c r="AD872" s="29"/>
      <c r="AE872" s="29"/>
      <c r="AF872" s="137" t="s">
        <v>1192</v>
      </c>
      <c r="AG872" s="30">
        <f t="shared" si="146"/>
        <v>2</v>
      </c>
      <c r="AH872" s="31" t="str">
        <f t="shared" si="147"/>
        <v>CG-140001</v>
      </c>
      <c r="AI872" s="30">
        <v>11094146000</v>
      </c>
      <c r="AJ872" s="102">
        <f>IFERROR(VLOOKUP($C872,'分類(コード表)'!$A$3:$B$38,2,FALSE)*1000000000,0)+IFERROR(VLOOKUP($D872,'分類(コード表)'!$C$3:$D$293,2,FALSE)*1000000,0)+IFERROR(VLOOKUP($E872,'分類(コード表)'!$E$3:$F$353,2,FALSE)*1000,0)+IFERROR(VLOOKUP($F872,'分類(コード表)'!$G$3:$H$255,2,FALSE),0)</f>
        <v>11094146000</v>
      </c>
    </row>
    <row r="873" spans="1:36" s="30" customFormat="1" ht="27" customHeight="1" x14ac:dyDescent="0.15">
      <c r="A873" s="32" t="s">
        <v>149</v>
      </c>
      <c r="B873" s="33">
        <v>869</v>
      </c>
      <c r="C873" s="34" t="s">
        <v>197</v>
      </c>
      <c r="D873" s="34" t="s">
        <v>200</v>
      </c>
      <c r="E873" s="34" t="s">
        <v>2851</v>
      </c>
      <c r="F873" s="34"/>
      <c r="G873" s="34" t="s">
        <v>881</v>
      </c>
      <c r="H873" s="34" t="s">
        <v>2184</v>
      </c>
      <c r="I873" s="33">
        <v>1049346</v>
      </c>
      <c r="J873" s="33">
        <v>1226240</v>
      </c>
      <c r="K873" s="33" t="s">
        <v>2448</v>
      </c>
      <c r="L873" s="37">
        <f t="shared" si="145"/>
        <v>0.14425724164926934</v>
      </c>
      <c r="M873" s="33"/>
      <c r="N873" s="33" t="s">
        <v>24776</v>
      </c>
      <c r="O873" s="33"/>
      <c r="P873" s="153" t="s">
        <v>1448</v>
      </c>
      <c r="Q873" s="33"/>
      <c r="R873" s="33"/>
      <c r="S873" s="33" t="s">
        <v>381</v>
      </c>
      <c r="T873" s="33" t="s">
        <v>2744</v>
      </c>
      <c r="U873" s="97" t="s">
        <v>571</v>
      </c>
      <c r="V873" s="97" t="s">
        <v>571</v>
      </c>
      <c r="W873" s="97" t="s">
        <v>571</v>
      </c>
      <c r="X873" s="97" t="s">
        <v>571</v>
      </c>
      <c r="Y873" s="97" t="s">
        <v>571</v>
      </c>
      <c r="Z873" s="97" t="s">
        <v>571</v>
      </c>
      <c r="AA873" s="97" t="s">
        <v>571</v>
      </c>
      <c r="AB873" s="126" t="s">
        <v>25745</v>
      </c>
      <c r="AC873" s="29"/>
      <c r="AD873" s="29"/>
      <c r="AE873" s="29"/>
      <c r="AF873" s="137" t="s">
        <v>1448</v>
      </c>
      <c r="AG873" s="30">
        <f t="shared" si="146"/>
        <v>2</v>
      </c>
      <c r="AH873" s="31" t="str">
        <f t="shared" si="147"/>
        <v>KT-120079</v>
      </c>
      <c r="AI873" s="30">
        <v>11094146000</v>
      </c>
      <c r="AJ873" s="102">
        <f>IFERROR(VLOOKUP($C873,'分類(コード表)'!$A$3:$B$38,2,FALSE)*1000000000,0)+IFERROR(VLOOKUP($D873,'分類(コード表)'!$C$3:$D$293,2,FALSE)*1000000,0)+IFERROR(VLOOKUP($E873,'分類(コード表)'!$E$3:$F$353,2,FALSE)*1000,0)+IFERROR(VLOOKUP($F873,'分類(コード表)'!$G$3:$H$255,2,FALSE),0)</f>
        <v>11094146000</v>
      </c>
    </row>
    <row r="874" spans="1:36" s="30" customFormat="1" ht="27" customHeight="1" x14ac:dyDescent="0.15">
      <c r="A874" s="32" t="s">
        <v>149</v>
      </c>
      <c r="B874" s="33">
        <v>870</v>
      </c>
      <c r="C874" s="34" t="s">
        <v>197</v>
      </c>
      <c r="D874" s="34" t="s">
        <v>200</v>
      </c>
      <c r="E874" s="34" t="s">
        <v>2851</v>
      </c>
      <c r="F874" s="34"/>
      <c r="G874" s="34" t="s">
        <v>883</v>
      </c>
      <c r="H874" s="34" t="s">
        <v>2186</v>
      </c>
      <c r="I874" s="33">
        <v>1982000</v>
      </c>
      <c r="J874" s="33">
        <v>2740400</v>
      </c>
      <c r="K874" s="33" t="s">
        <v>2653</v>
      </c>
      <c r="L874" s="37">
        <f t="shared" si="145"/>
        <v>0.27674792001167714</v>
      </c>
      <c r="M874" s="33"/>
      <c r="N874" s="33" t="s">
        <v>24776</v>
      </c>
      <c r="O874" s="33"/>
      <c r="P874" s="153" t="s">
        <v>1450</v>
      </c>
      <c r="Q874" s="33"/>
      <c r="R874" s="33"/>
      <c r="S874" s="33" t="s">
        <v>381</v>
      </c>
      <c r="T874" s="33" t="s">
        <v>2744</v>
      </c>
      <c r="U874" s="97" t="s">
        <v>571</v>
      </c>
      <c r="V874" s="97" t="s">
        <v>571</v>
      </c>
      <c r="W874" s="97" t="s">
        <v>571</v>
      </c>
      <c r="X874" s="97" t="s">
        <v>571</v>
      </c>
      <c r="Y874" s="97" t="s">
        <v>571</v>
      </c>
      <c r="Z874" s="97" t="s">
        <v>571</v>
      </c>
      <c r="AA874" s="97" t="s">
        <v>571</v>
      </c>
      <c r="AB874" s="126" t="s">
        <v>25746</v>
      </c>
      <c r="AC874" s="29"/>
      <c r="AD874" s="29"/>
      <c r="AE874" s="29"/>
      <c r="AF874" s="137" t="s">
        <v>1450</v>
      </c>
      <c r="AG874" s="30">
        <f t="shared" si="146"/>
        <v>2</v>
      </c>
      <c r="AH874" s="31" t="str">
        <f t="shared" si="147"/>
        <v>KT-120082</v>
      </c>
      <c r="AI874" s="30">
        <v>11094146000</v>
      </c>
      <c r="AJ874" s="102">
        <f>IFERROR(VLOOKUP($C874,'分類(コード表)'!$A$3:$B$38,2,FALSE)*1000000000,0)+IFERROR(VLOOKUP($D874,'分類(コード表)'!$C$3:$D$293,2,FALSE)*1000000,0)+IFERROR(VLOOKUP($E874,'分類(コード表)'!$E$3:$F$353,2,FALSE)*1000,0)+IFERROR(VLOOKUP($F874,'分類(コード表)'!$G$3:$H$255,2,FALSE),0)</f>
        <v>11094146000</v>
      </c>
    </row>
    <row r="875" spans="1:36" s="30" customFormat="1" ht="27" customHeight="1" x14ac:dyDescent="0.15">
      <c r="A875" s="32" t="s">
        <v>149</v>
      </c>
      <c r="B875" s="33">
        <v>871</v>
      </c>
      <c r="C875" s="34" t="s">
        <v>197</v>
      </c>
      <c r="D875" s="34" t="s">
        <v>200</v>
      </c>
      <c r="E875" s="34" t="s">
        <v>2851</v>
      </c>
      <c r="F875" s="34"/>
      <c r="G875" s="34" t="s">
        <v>900</v>
      </c>
      <c r="H875" s="34" t="s">
        <v>2203</v>
      </c>
      <c r="I875" s="33">
        <v>710177</v>
      </c>
      <c r="J875" s="33">
        <v>1434492</v>
      </c>
      <c r="K875" s="33" t="s">
        <v>2462</v>
      </c>
      <c r="L875" s="37">
        <f t="shared" si="145"/>
        <v>0.50492787690694685</v>
      </c>
      <c r="M875" s="33"/>
      <c r="N875" s="33" t="s">
        <v>24776</v>
      </c>
      <c r="O875" s="33"/>
      <c r="P875" s="153" t="s">
        <v>3245</v>
      </c>
      <c r="Q875" s="33" t="s">
        <v>578</v>
      </c>
      <c r="R875" s="33"/>
      <c r="S875" s="33"/>
      <c r="T875" s="33" t="s">
        <v>2744</v>
      </c>
      <c r="U875" s="97" t="s">
        <v>2954</v>
      </c>
      <c r="V875" s="97" t="s">
        <v>2954</v>
      </c>
      <c r="W875" s="97" t="s">
        <v>2954</v>
      </c>
      <c r="X875" s="97" t="s">
        <v>2953</v>
      </c>
      <c r="Y875" s="97" t="s">
        <v>2954</v>
      </c>
      <c r="Z875" s="97" t="s">
        <v>2953</v>
      </c>
      <c r="AA875" s="97" t="s">
        <v>2954</v>
      </c>
      <c r="AB875" s="126" t="s">
        <v>25747</v>
      </c>
      <c r="AC875" s="29"/>
      <c r="AD875" s="29"/>
      <c r="AE875" s="29"/>
      <c r="AF875" s="137" t="s">
        <v>3245</v>
      </c>
      <c r="AG875" s="30">
        <f t="shared" si="146"/>
        <v>2</v>
      </c>
      <c r="AH875" s="31" t="str">
        <f t="shared" si="147"/>
        <v>KT-130009</v>
      </c>
      <c r="AI875" s="30">
        <v>11094146000</v>
      </c>
      <c r="AJ875" s="102">
        <f>IFERROR(VLOOKUP($C875,'分類(コード表)'!$A$3:$B$38,2,FALSE)*1000000000,0)+IFERROR(VLOOKUP($D875,'分類(コード表)'!$C$3:$D$293,2,FALSE)*1000000,0)+IFERROR(VLOOKUP($E875,'分類(コード表)'!$E$3:$F$353,2,FALSE)*1000,0)+IFERROR(VLOOKUP($F875,'分類(コード表)'!$G$3:$H$255,2,FALSE),0)</f>
        <v>11094146000</v>
      </c>
    </row>
    <row r="876" spans="1:36" s="30" customFormat="1" ht="27" customHeight="1" x14ac:dyDescent="0.15">
      <c r="A876" s="32" t="s">
        <v>149</v>
      </c>
      <c r="B876" s="33">
        <v>872</v>
      </c>
      <c r="C876" s="34" t="s">
        <v>197</v>
      </c>
      <c r="D876" s="34" t="s">
        <v>200</v>
      </c>
      <c r="E876" s="34" t="s">
        <v>2851</v>
      </c>
      <c r="F876" s="34"/>
      <c r="G876" s="34" t="s">
        <v>949</v>
      </c>
      <c r="H876" s="36" t="s">
        <v>2184</v>
      </c>
      <c r="I876" s="33">
        <v>1022500</v>
      </c>
      <c r="J876" s="33">
        <v>1102000</v>
      </c>
      <c r="K876" s="33" t="s">
        <v>2661</v>
      </c>
      <c r="L876" s="37">
        <f t="shared" si="145"/>
        <v>7.2141560798548054E-2</v>
      </c>
      <c r="M876" s="33"/>
      <c r="N876" s="33" t="s">
        <v>24776</v>
      </c>
      <c r="O876" s="33"/>
      <c r="P876" s="153" t="s">
        <v>1513</v>
      </c>
      <c r="Q876" s="38"/>
      <c r="R876" s="33"/>
      <c r="S876" s="33" t="s">
        <v>381</v>
      </c>
      <c r="T876" s="33" t="s">
        <v>2744</v>
      </c>
      <c r="U876" s="33" t="s">
        <v>571</v>
      </c>
      <c r="V876" s="33" t="s">
        <v>571</v>
      </c>
      <c r="W876" s="33" t="s">
        <v>571</v>
      </c>
      <c r="X876" s="33" t="s">
        <v>571</v>
      </c>
      <c r="Y876" s="33" t="s">
        <v>571</v>
      </c>
      <c r="Z876" s="33" t="s">
        <v>571</v>
      </c>
      <c r="AA876" s="33" t="s">
        <v>571</v>
      </c>
      <c r="AB876" s="39" t="s">
        <v>25748</v>
      </c>
      <c r="AC876" s="29"/>
      <c r="AD876" s="29"/>
      <c r="AE876" s="29"/>
      <c r="AF876" s="137" t="s">
        <v>1513</v>
      </c>
      <c r="AG876" s="30">
        <f t="shared" si="146"/>
        <v>2</v>
      </c>
      <c r="AH876" s="31" t="str">
        <f t="shared" si="147"/>
        <v>KT-150051</v>
      </c>
      <c r="AI876" s="30">
        <v>11094146000</v>
      </c>
      <c r="AJ876" s="102">
        <f>IFERROR(VLOOKUP($C876,'分類(コード表)'!$A$3:$B$38,2,FALSE)*1000000000,0)+IFERROR(VLOOKUP($D876,'分類(コード表)'!$C$3:$D$293,2,FALSE)*1000000,0)+IFERROR(VLOOKUP($E876,'分類(コード表)'!$E$3:$F$353,2,FALSE)*1000,0)+IFERROR(VLOOKUP($F876,'分類(コード表)'!$G$3:$H$255,2,FALSE),0)</f>
        <v>11094146000</v>
      </c>
    </row>
    <row r="877" spans="1:36" s="30" customFormat="1" ht="27" customHeight="1" x14ac:dyDescent="0.15">
      <c r="A877" s="32" t="s">
        <v>149</v>
      </c>
      <c r="B877" s="33">
        <v>873</v>
      </c>
      <c r="C877" s="34" t="s">
        <v>197</v>
      </c>
      <c r="D877" s="34" t="s">
        <v>200</v>
      </c>
      <c r="E877" s="34" t="s">
        <v>2851</v>
      </c>
      <c r="F877" s="33"/>
      <c r="G877" s="34" t="s">
        <v>951</v>
      </c>
      <c r="H877" s="36" t="s">
        <v>2253</v>
      </c>
      <c r="I877" s="33">
        <v>801900</v>
      </c>
      <c r="J877" s="33">
        <v>2895700</v>
      </c>
      <c r="K877" s="33" t="s">
        <v>2449</v>
      </c>
      <c r="L877" s="37">
        <f t="shared" si="145"/>
        <v>0.7230721414511172</v>
      </c>
      <c r="M877" s="33"/>
      <c r="N877" s="33" t="s">
        <v>24776</v>
      </c>
      <c r="O877" s="33"/>
      <c r="P877" s="153" t="s">
        <v>1514</v>
      </c>
      <c r="Q877" s="38"/>
      <c r="R877" s="33"/>
      <c r="S877" s="33" t="s">
        <v>381</v>
      </c>
      <c r="T877" s="33" t="s">
        <v>2744</v>
      </c>
      <c r="U877" s="33" t="s">
        <v>571</v>
      </c>
      <c r="V877" s="33" t="s">
        <v>571</v>
      </c>
      <c r="W877" s="33" t="s">
        <v>571</v>
      </c>
      <c r="X877" s="33" t="s">
        <v>571</v>
      </c>
      <c r="Y877" s="33" t="s">
        <v>571</v>
      </c>
      <c r="Z877" s="33" t="s">
        <v>571</v>
      </c>
      <c r="AA877" s="33" t="s">
        <v>571</v>
      </c>
      <c r="AB877" s="39" t="s">
        <v>25749</v>
      </c>
      <c r="AC877" s="29"/>
      <c r="AD877" s="29"/>
      <c r="AE877" s="29"/>
      <c r="AF877" s="137" t="s">
        <v>1514</v>
      </c>
      <c r="AG877" s="30">
        <f t="shared" si="146"/>
        <v>2</v>
      </c>
      <c r="AH877" s="31" t="str">
        <f t="shared" si="147"/>
        <v>KT-150090</v>
      </c>
      <c r="AI877" s="30">
        <v>11094146000</v>
      </c>
      <c r="AJ877" s="102">
        <f>IFERROR(VLOOKUP($C877,'分類(コード表)'!$A$3:$B$38,2,FALSE)*1000000000,0)+IFERROR(VLOOKUP($D877,'分類(コード表)'!$C$3:$D$293,2,FALSE)*1000000,0)+IFERROR(VLOOKUP($E877,'分類(コード表)'!$E$3:$F$353,2,FALSE)*1000,0)+IFERROR(VLOOKUP($F877,'分類(コード表)'!$G$3:$H$255,2,FALSE),0)</f>
        <v>11094146000</v>
      </c>
    </row>
    <row r="878" spans="1:36" s="30" customFormat="1" ht="27" customHeight="1" x14ac:dyDescent="0.15">
      <c r="A878" s="32" t="s">
        <v>149</v>
      </c>
      <c r="B878" s="33">
        <v>874</v>
      </c>
      <c r="C878" s="34" t="s">
        <v>197</v>
      </c>
      <c r="D878" s="34" t="s">
        <v>200</v>
      </c>
      <c r="E878" s="34" t="s">
        <v>2851</v>
      </c>
      <c r="F878" s="33"/>
      <c r="G878" s="34" t="s">
        <v>25750</v>
      </c>
      <c r="H878" s="36" t="s">
        <v>2281</v>
      </c>
      <c r="I878" s="33">
        <v>278218</v>
      </c>
      <c r="J878" s="33">
        <v>483954</v>
      </c>
      <c r="K878" s="33" t="s">
        <v>2448</v>
      </c>
      <c r="L878" s="37">
        <f t="shared" si="145"/>
        <v>0.42511478363646127</v>
      </c>
      <c r="M878" s="33"/>
      <c r="N878" s="33" t="s">
        <v>24776</v>
      </c>
      <c r="O878" s="33"/>
      <c r="P878" s="153" t="s">
        <v>24264</v>
      </c>
      <c r="Q878" s="38" t="s">
        <v>2756</v>
      </c>
      <c r="R878" s="33"/>
      <c r="S878" s="33" t="s">
        <v>381</v>
      </c>
      <c r="T878" s="33" t="s">
        <v>2744</v>
      </c>
      <c r="U878" s="33" t="s">
        <v>2954</v>
      </c>
      <c r="V878" s="33" t="s">
        <v>2954</v>
      </c>
      <c r="W878" s="33" t="s">
        <v>2954</v>
      </c>
      <c r="X878" s="33" t="s">
        <v>2953</v>
      </c>
      <c r="Y878" s="33" t="s">
        <v>2954</v>
      </c>
      <c r="Z878" s="33" t="s">
        <v>2953</v>
      </c>
      <c r="AA878" s="33" t="s">
        <v>2954</v>
      </c>
      <c r="AB878" s="39" t="s">
        <v>25751</v>
      </c>
      <c r="AC878" s="29"/>
      <c r="AD878" s="29"/>
      <c r="AE878" s="29"/>
      <c r="AF878" s="137" t="s">
        <v>1524</v>
      </c>
      <c r="AG878" s="30">
        <f t="shared" si="146"/>
        <v>2</v>
      </c>
      <c r="AH878" s="31" t="str">
        <f t="shared" si="147"/>
        <v>QS-100008</v>
      </c>
      <c r="AI878" s="30">
        <v>11094146000</v>
      </c>
      <c r="AJ878" s="102">
        <f>IFERROR(VLOOKUP($C878,'分類(コード表)'!$A$3:$B$38,2,FALSE)*1000000000,0)+IFERROR(VLOOKUP($D878,'分類(コード表)'!$C$3:$D$293,2,FALSE)*1000000,0)+IFERROR(VLOOKUP($E878,'分類(コード表)'!$E$3:$F$353,2,FALSE)*1000,0)+IFERROR(VLOOKUP($F878,'分類(コード表)'!$G$3:$H$255,2,FALSE),0)</f>
        <v>11094146000</v>
      </c>
    </row>
    <row r="879" spans="1:36" s="30" customFormat="1" ht="27" customHeight="1" x14ac:dyDescent="0.15">
      <c r="A879" s="32" t="s">
        <v>149</v>
      </c>
      <c r="B879" s="33">
        <v>875</v>
      </c>
      <c r="C879" s="34" t="s">
        <v>197</v>
      </c>
      <c r="D879" s="34" t="s">
        <v>200</v>
      </c>
      <c r="E879" s="34" t="s">
        <v>2851</v>
      </c>
      <c r="F879" s="33"/>
      <c r="G879" s="34" t="s">
        <v>25752</v>
      </c>
      <c r="H879" s="36" t="s">
        <v>2383</v>
      </c>
      <c r="I879" s="33">
        <v>3588000</v>
      </c>
      <c r="J879" s="33">
        <v>3342000</v>
      </c>
      <c r="K879" s="33" t="s">
        <v>2462</v>
      </c>
      <c r="L879" s="37">
        <f t="shared" si="145"/>
        <v>-7.3608617594254966E-2</v>
      </c>
      <c r="M879" s="33"/>
      <c r="N879" s="33" t="s">
        <v>24776</v>
      </c>
      <c r="O879" s="33"/>
      <c r="P879" s="153" t="s">
        <v>24427</v>
      </c>
      <c r="Q879" s="33" t="s">
        <v>573</v>
      </c>
      <c r="R879" s="33"/>
      <c r="S879" s="33"/>
      <c r="T879" s="33" t="s">
        <v>2744</v>
      </c>
      <c r="U879" s="33" t="s">
        <v>2956</v>
      </c>
      <c r="V879" s="97" t="s">
        <v>2954</v>
      </c>
      <c r="W879" s="33" t="s">
        <v>2953</v>
      </c>
      <c r="X879" s="33" t="s">
        <v>2953</v>
      </c>
      <c r="Y879" s="97" t="s">
        <v>2954</v>
      </c>
      <c r="Z879" s="33" t="s">
        <v>2953</v>
      </c>
      <c r="AA879" s="33" t="s">
        <v>2953</v>
      </c>
      <c r="AB879" s="39" t="s">
        <v>25753</v>
      </c>
      <c r="AC879" s="29"/>
      <c r="AD879" s="29"/>
      <c r="AE879" s="29"/>
      <c r="AF879" s="137" t="s">
        <v>1598</v>
      </c>
      <c r="AG879" s="30">
        <f t="shared" si="146"/>
        <v>2</v>
      </c>
      <c r="AH879" s="31" t="str">
        <f t="shared" si="147"/>
        <v>TH-100027</v>
      </c>
      <c r="AI879" s="30">
        <v>11094146000</v>
      </c>
      <c r="AJ879" s="102">
        <f>IFERROR(VLOOKUP($C879,'分類(コード表)'!$A$3:$B$38,2,FALSE)*1000000000,0)+IFERROR(VLOOKUP($D879,'分類(コード表)'!$C$3:$D$293,2,FALSE)*1000000,0)+IFERROR(VLOOKUP($E879,'分類(コード表)'!$E$3:$F$353,2,FALSE)*1000,0)+IFERROR(VLOOKUP($F879,'分類(コード表)'!$G$3:$H$255,2,FALSE),0)</f>
        <v>11094146000</v>
      </c>
    </row>
    <row r="880" spans="1:36" s="30" customFormat="1" ht="27" customHeight="1" x14ac:dyDescent="0.15">
      <c r="A880" s="32" t="s">
        <v>149</v>
      </c>
      <c r="B880" s="33">
        <v>876</v>
      </c>
      <c r="C880" s="34" t="s">
        <v>197</v>
      </c>
      <c r="D880" s="34" t="s">
        <v>200</v>
      </c>
      <c r="E880" s="34" t="s">
        <v>2851</v>
      </c>
      <c r="F880" s="33"/>
      <c r="G880" s="34" t="s">
        <v>20493</v>
      </c>
      <c r="H880" s="36" t="s">
        <v>20494</v>
      </c>
      <c r="I880" s="33">
        <v>1654696.5</v>
      </c>
      <c r="J880" s="33">
        <v>1942490</v>
      </c>
      <c r="K880" s="33" t="s">
        <v>22052</v>
      </c>
      <c r="L880" s="37">
        <f t="shared" si="145"/>
        <v>0.14815700466926474</v>
      </c>
      <c r="M880" s="33"/>
      <c r="N880" s="33"/>
      <c r="O880" s="33"/>
      <c r="P880" s="153" t="s">
        <v>3049</v>
      </c>
      <c r="Q880" s="33" t="s">
        <v>503</v>
      </c>
      <c r="R880" s="33"/>
      <c r="S880" s="33"/>
      <c r="T880" s="33" t="s">
        <v>2744</v>
      </c>
      <c r="U880" s="33" t="s">
        <v>571</v>
      </c>
      <c r="V880" s="33" t="s">
        <v>571</v>
      </c>
      <c r="W880" s="33" t="s">
        <v>571</v>
      </c>
      <c r="X880" s="33" t="s">
        <v>571</v>
      </c>
      <c r="Y880" s="33" t="s">
        <v>571</v>
      </c>
      <c r="Z880" s="33" t="s">
        <v>571</v>
      </c>
      <c r="AA880" s="33" t="s">
        <v>571</v>
      </c>
      <c r="AB880" s="39" t="s">
        <v>25754</v>
      </c>
      <c r="AC880" s="29"/>
      <c r="AD880" s="29"/>
      <c r="AE880" s="29"/>
      <c r="AF880" s="137" t="s">
        <v>3049</v>
      </c>
      <c r="AG880" s="30">
        <f t="shared" si="146"/>
        <v>2</v>
      </c>
      <c r="AH880" s="31" t="str">
        <f t="shared" si="147"/>
        <v>QS-160027</v>
      </c>
      <c r="AI880" s="30">
        <v>11094146000</v>
      </c>
      <c r="AJ880" s="102">
        <f>IFERROR(VLOOKUP($C880,'分類(コード表)'!$A$3:$B$38,2,FALSE)*1000000000,0)+IFERROR(VLOOKUP($D880,'分類(コード表)'!$C$3:$D$293,2,FALSE)*1000000,0)+IFERROR(VLOOKUP($E880,'分類(コード表)'!$E$3:$F$353,2,FALSE)*1000,0)+IFERROR(VLOOKUP($F880,'分類(コード表)'!$G$3:$H$255,2,FALSE),0)</f>
        <v>11094146000</v>
      </c>
    </row>
    <row r="881" spans="1:36" s="30" customFormat="1" ht="27" customHeight="1" x14ac:dyDescent="0.15">
      <c r="A881" s="32" t="s">
        <v>149</v>
      </c>
      <c r="B881" s="33">
        <v>877</v>
      </c>
      <c r="C881" s="34" t="s">
        <v>197</v>
      </c>
      <c r="D881" s="34" t="s">
        <v>200</v>
      </c>
      <c r="E881" s="34" t="s">
        <v>2851</v>
      </c>
      <c r="F881" s="33"/>
      <c r="G881" s="34" t="s">
        <v>13029</v>
      </c>
      <c r="H881" s="36" t="s">
        <v>13030</v>
      </c>
      <c r="I881" s="33">
        <v>1080000</v>
      </c>
      <c r="J881" s="33">
        <v>1077000</v>
      </c>
      <c r="K881" s="33" t="s">
        <v>22052</v>
      </c>
      <c r="L881" s="37">
        <f t="shared" si="145"/>
        <v>-2.7855153203342198E-3</v>
      </c>
      <c r="M881" s="33"/>
      <c r="N881" s="33"/>
      <c r="O881" s="33"/>
      <c r="P881" s="153" t="s">
        <v>3111</v>
      </c>
      <c r="Q881" s="33" t="s">
        <v>503</v>
      </c>
      <c r="R881" s="33"/>
      <c r="S881" s="33"/>
      <c r="T881" s="33" t="s">
        <v>2744</v>
      </c>
      <c r="U881" s="33" t="s">
        <v>571</v>
      </c>
      <c r="V881" s="33" t="s">
        <v>571</v>
      </c>
      <c r="W881" s="33" t="s">
        <v>571</v>
      </c>
      <c r="X881" s="33" t="s">
        <v>571</v>
      </c>
      <c r="Y881" s="33" t="s">
        <v>571</v>
      </c>
      <c r="Z881" s="33" t="s">
        <v>571</v>
      </c>
      <c r="AA881" s="33" t="s">
        <v>571</v>
      </c>
      <c r="AB881" s="39" t="s">
        <v>25755</v>
      </c>
      <c r="AC881" s="29"/>
      <c r="AD881" s="29"/>
      <c r="AE881" s="29"/>
      <c r="AF881" s="137" t="s">
        <v>3111</v>
      </c>
      <c r="AG881" s="30">
        <f t="shared" si="146"/>
        <v>2</v>
      </c>
      <c r="AH881" s="31" t="str">
        <f t="shared" si="147"/>
        <v>CB-150008</v>
      </c>
      <c r="AI881" s="30">
        <v>11094146000</v>
      </c>
      <c r="AJ881" s="102">
        <f>IFERROR(VLOOKUP($C881,'分類(コード表)'!$A$3:$B$38,2,FALSE)*1000000000,0)+IFERROR(VLOOKUP($D881,'分類(コード表)'!$C$3:$D$293,2,FALSE)*1000000,0)+IFERROR(VLOOKUP($E881,'分類(コード表)'!$E$3:$F$353,2,FALSE)*1000,0)+IFERROR(VLOOKUP($F881,'分類(コード表)'!$G$3:$H$255,2,FALSE),0)</f>
        <v>11094146000</v>
      </c>
    </row>
    <row r="882" spans="1:36" s="30" customFormat="1" ht="27" customHeight="1" x14ac:dyDescent="0.15">
      <c r="A882" s="32" t="s">
        <v>149</v>
      </c>
      <c r="B882" s="33">
        <v>878</v>
      </c>
      <c r="C882" s="34" t="s">
        <v>197</v>
      </c>
      <c r="D882" s="34" t="s">
        <v>200</v>
      </c>
      <c r="E882" s="34" t="s">
        <v>2851</v>
      </c>
      <c r="F882" s="33"/>
      <c r="G882" s="34" t="s">
        <v>13733</v>
      </c>
      <c r="H882" s="36" t="s">
        <v>13734</v>
      </c>
      <c r="I882" s="33">
        <v>490000</v>
      </c>
      <c r="J882" s="33">
        <v>1036700</v>
      </c>
      <c r="K882" s="33" t="s">
        <v>18774</v>
      </c>
      <c r="L882" s="37">
        <f t="shared" si="145"/>
        <v>0.52734638757596219</v>
      </c>
      <c r="M882" s="33"/>
      <c r="N882" s="33"/>
      <c r="O882" s="33"/>
      <c r="P882" s="153" t="s">
        <v>3274</v>
      </c>
      <c r="Q882" s="33" t="s">
        <v>578</v>
      </c>
      <c r="R882" s="33"/>
      <c r="S882" s="33"/>
      <c r="T882" s="33" t="s">
        <v>2744</v>
      </c>
      <c r="U882" s="33" t="s">
        <v>2955</v>
      </c>
      <c r="V882" s="33" t="s">
        <v>2955</v>
      </c>
      <c r="W882" s="33" t="s">
        <v>2954</v>
      </c>
      <c r="X882" s="33" t="s">
        <v>2953</v>
      </c>
      <c r="Y882" s="33" t="s">
        <v>2954</v>
      </c>
      <c r="Z882" s="33" t="s">
        <v>2954</v>
      </c>
      <c r="AA882" s="33" t="s">
        <v>2954</v>
      </c>
      <c r="AB882" s="39" t="s">
        <v>25756</v>
      </c>
      <c r="AC882" s="29"/>
      <c r="AD882" s="29"/>
      <c r="AE882" s="29"/>
      <c r="AF882" s="137" t="s">
        <v>3274</v>
      </c>
      <c r="AG882" s="30">
        <f t="shared" si="146"/>
        <v>2</v>
      </c>
      <c r="AH882" s="31" t="str">
        <f t="shared" si="147"/>
        <v>CG-120004</v>
      </c>
      <c r="AI882" s="30">
        <v>11094146000</v>
      </c>
      <c r="AJ882" s="102">
        <f>IFERROR(VLOOKUP($C882,'分類(コード表)'!$A$3:$B$38,2,FALSE)*1000000000,0)+IFERROR(VLOOKUP($D882,'分類(コード表)'!$C$3:$D$293,2,FALSE)*1000000,0)+IFERROR(VLOOKUP($E882,'分類(コード表)'!$E$3:$F$353,2,FALSE)*1000,0)+IFERROR(VLOOKUP($F882,'分類(コード表)'!$G$3:$H$255,2,FALSE),0)</f>
        <v>11094146000</v>
      </c>
    </row>
    <row r="883" spans="1:36" s="30" customFormat="1" ht="27" customHeight="1" x14ac:dyDescent="0.15">
      <c r="A883" s="32" t="s">
        <v>149</v>
      </c>
      <c r="B883" s="33">
        <v>879</v>
      </c>
      <c r="C883" s="34" t="s">
        <v>197</v>
      </c>
      <c r="D883" s="34" t="s">
        <v>200</v>
      </c>
      <c r="E883" s="34" t="s">
        <v>2851</v>
      </c>
      <c r="F883" s="33"/>
      <c r="G883" s="34" t="s">
        <v>13909</v>
      </c>
      <c r="H883" s="36" t="s">
        <v>1821</v>
      </c>
      <c r="I883" s="33">
        <v>3527923</v>
      </c>
      <c r="J883" s="33">
        <v>4858983</v>
      </c>
      <c r="K883" s="33" t="s">
        <v>22052</v>
      </c>
      <c r="L883" s="37">
        <f t="shared" si="145"/>
        <v>0.27393798249551393</v>
      </c>
      <c r="M883" s="33"/>
      <c r="N883" s="33" t="s">
        <v>24776</v>
      </c>
      <c r="O883" s="33"/>
      <c r="P883" s="153" t="s">
        <v>26530</v>
      </c>
      <c r="Q883" s="33"/>
      <c r="R883" s="33"/>
      <c r="S883" s="33"/>
      <c r="T883" s="33" t="s">
        <v>381</v>
      </c>
      <c r="U883" s="97" t="s">
        <v>26702</v>
      </c>
      <c r="V883" s="97" t="s">
        <v>26702</v>
      </c>
      <c r="W883" s="97" t="s">
        <v>26702</v>
      </c>
      <c r="X883" s="33" t="s">
        <v>571</v>
      </c>
      <c r="Y883" s="97" t="s">
        <v>2954</v>
      </c>
      <c r="Z883" s="33" t="s">
        <v>2953</v>
      </c>
      <c r="AA883" s="97" t="s">
        <v>26702</v>
      </c>
      <c r="AB883" s="126" t="s">
        <v>26772</v>
      </c>
      <c r="AC883" s="29"/>
      <c r="AD883" s="29"/>
      <c r="AE883" s="29"/>
      <c r="AF883" s="137" t="s">
        <v>26530</v>
      </c>
      <c r="AG883" s="30">
        <f t="shared" ref="AG883" si="150">LEN(LEFT(AF883,FIND("-",AF883)-1))</f>
        <v>2</v>
      </c>
      <c r="AH883" s="31" t="str">
        <f t="shared" ref="AH883" si="151">LEFT(AF883,FIND("-",AF883)+6)</f>
        <v>CG-190009</v>
      </c>
      <c r="AJ883" s="102"/>
    </row>
    <row r="884" spans="1:36" s="30" customFormat="1" ht="27" customHeight="1" x14ac:dyDescent="0.15">
      <c r="A884" s="32" t="s">
        <v>149</v>
      </c>
      <c r="B884" s="33">
        <v>880</v>
      </c>
      <c r="C884" s="34" t="s">
        <v>197</v>
      </c>
      <c r="D884" s="34" t="s">
        <v>200</v>
      </c>
      <c r="E884" s="34" t="s">
        <v>2851</v>
      </c>
      <c r="F884" s="33"/>
      <c r="G884" s="34" t="s">
        <v>18215</v>
      </c>
      <c r="H884" s="36" t="s">
        <v>18216</v>
      </c>
      <c r="I884" s="33">
        <v>4453792</v>
      </c>
      <c r="J884" s="33">
        <v>5560980</v>
      </c>
      <c r="K884" s="33" t="s">
        <v>22052</v>
      </c>
      <c r="L884" s="37">
        <f t="shared" si="145"/>
        <v>0.19909943930746021</v>
      </c>
      <c r="M884" s="33"/>
      <c r="N884" s="33" t="s">
        <v>24776</v>
      </c>
      <c r="O884" s="33"/>
      <c r="P884" s="153" t="s">
        <v>26592</v>
      </c>
      <c r="Q884" s="33"/>
      <c r="R884" s="33"/>
      <c r="S884" s="33"/>
      <c r="T884" s="33" t="s">
        <v>381</v>
      </c>
      <c r="U884" s="97" t="s">
        <v>26702</v>
      </c>
      <c r="V884" s="97" t="s">
        <v>26701</v>
      </c>
      <c r="W884" s="97" t="s">
        <v>26702</v>
      </c>
      <c r="X884" s="33" t="s">
        <v>571</v>
      </c>
      <c r="Y884" s="97" t="s">
        <v>26701</v>
      </c>
      <c r="Z884" s="33" t="s">
        <v>571</v>
      </c>
      <c r="AA884" s="97" t="s">
        <v>26702</v>
      </c>
      <c r="AB884" s="126" t="s">
        <v>26773</v>
      </c>
      <c r="AC884" s="29"/>
      <c r="AD884" s="29"/>
      <c r="AE884" s="29"/>
      <c r="AF884" s="137" t="s">
        <v>26592</v>
      </c>
      <c r="AG884" s="30">
        <f t="shared" ref="AG884" si="152">LEN(LEFT(AF884,FIND("-",AF884)-1))</f>
        <v>2</v>
      </c>
      <c r="AH884" s="31" t="str">
        <f t="shared" ref="AH884" si="153">LEFT(AF884,FIND("-",AF884)+6)</f>
        <v>KT-170015</v>
      </c>
      <c r="AJ884" s="102"/>
    </row>
    <row r="885" spans="1:36" s="30" customFormat="1" ht="27" customHeight="1" x14ac:dyDescent="0.15">
      <c r="A885" s="32" t="s">
        <v>149</v>
      </c>
      <c r="B885" s="33">
        <v>881</v>
      </c>
      <c r="C885" s="34" t="s">
        <v>197</v>
      </c>
      <c r="D885" s="34" t="s">
        <v>200</v>
      </c>
      <c r="E885" s="34" t="s">
        <v>178</v>
      </c>
      <c r="F885" s="33" t="s">
        <v>179</v>
      </c>
      <c r="G885" s="34" t="s">
        <v>873</v>
      </c>
      <c r="H885" s="36" t="s">
        <v>2176</v>
      </c>
      <c r="I885" s="33">
        <v>317526</v>
      </c>
      <c r="J885" s="33">
        <v>836365</v>
      </c>
      <c r="K885" s="33" t="s">
        <v>2674</v>
      </c>
      <c r="L885" s="37">
        <f t="shared" si="145"/>
        <v>0.6203499668207062</v>
      </c>
      <c r="M885" s="33"/>
      <c r="N885" s="33" t="s">
        <v>24776</v>
      </c>
      <c r="O885" s="33"/>
      <c r="P885" s="153" t="s">
        <v>26660</v>
      </c>
      <c r="Q885" s="33"/>
      <c r="R885" s="33"/>
      <c r="S885" s="33"/>
      <c r="T885" s="33" t="s">
        <v>2744</v>
      </c>
      <c r="U885" s="33" t="s">
        <v>2954</v>
      </c>
      <c r="V885" s="33" t="s">
        <v>2954</v>
      </c>
      <c r="W885" s="33" t="s">
        <v>2953</v>
      </c>
      <c r="X885" s="33" t="s">
        <v>2953</v>
      </c>
      <c r="Y885" s="33" t="s">
        <v>2954</v>
      </c>
      <c r="Z885" s="33" t="s">
        <v>2954</v>
      </c>
      <c r="AA885" s="33" t="s">
        <v>2954</v>
      </c>
      <c r="AB885" s="39" t="s">
        <v>25757</v>
      </c>
      <c r="AC885" s="29"/>
      <c r="AD885" s="29"/>
      <c r="AE885" s="29"/>
      <c r="AF885" s="137" t="s">
        <v>1441</v>
      </c>
      <c r="AG885" s="30">
        <f t="shared" si="146"/>
        <v>2</v>
      </c>
      <c r="AH885" s="31" t="str">
        <f t="shared" si="147"/>
        <v>KT-120057</v>
      </c>
      <c r="AI885" s="30">
        <v>11094147072</v>
      </c>
      <c r="AJ885" s="102">
        <f>IFERROR(VLOOKUP($C885,'分類(コード表)'!$A$3:$B$38,2,FALSE)*1000000000,0)+IFERROR(VLOOKUP($D885,'分類(コード表)'!$C$3:$D$293,2,FALSE)*1000000,0)+IFERROR(VLOOKUP($E885,'分類(コード表)'!$E$3:$F$353,2,FALSE)*1000,0)+IFERROR(VLOOKUP($F885,'分類(コード表)'!$G$3:$H$255,2,FALSE),0)</f>
        <v>11094147072</v>
      </c>
    </row>
    <row r="886" spans="1:36" s="30" customFormat="1" ht="27" customHeight="1" x14ac:dyDescent="0.15">
      <c r="A886" s="32" t="s">
        <v>149</v>
      </c>
      <c r="B886" s="33">
        <v>882</v>
      </c>
      <c r="C886" s="34" t="s">
        <v>197</v>
      </c>
      <c r="D886" s="34" t="s">
        <v>200</v>
      </c>
      <c r="E886" s="34" t="s">
        <v>178</v>
      </c>
      <c r="F886" s="33" t="s">
        <v>2860</v>
      </c>
      <c r="G886" s="34" t="s">
        <v>653</v>
      </c>
      <c r="H886" s="36" t="s">
        <v>1786</v>
      </c>
      <c r="I886" s="33">
        <v>1063765</v>
      </c>
      <c r="J886" s="33">
        <v>1109172</v>
      </c>
      <c r="K886" s="33" t="s">
        <v>2434</v>
      </c>
      <c r="L886" s="37">
        <f t="shared" si="145"/>
        <v>4.0937744551791777E-2</v>
      </c>
      <c r="M886" s="33"/>
      <c r="N886" s="33" t="s">
        <v>24776</v>
      </c>
      <c r="O886" s="33"/>
      <c r="P886" s="153" t="s">
        <v>28499</v>
      </c>
      <c r="Q886" s="33"/>
      <c r="R886" s="33"/>
      <c r="S886" s="33"/>
      <c r="T886" s="33" t="s">
        <v>2744</v>
      </c>
      <c r="U886" s="33" t="s">
        <v>2953</v>
      </c>
      <c r="V886" s="33" t="s">
        <v>2953</v>
      </c>
      <c r="W886" s="33" t="s">
        <v>2954</v>
      </c>
      <c r="X886" s="33" t="s">
        <v>2953</v>
      </c>
      <c r="Y886" s="33" t="s">
        <v>2953</v>
      </c>
      <c r="Z886" s="33" t="s">
        <v>2953</v>
      </c>
      <c r="AA886" s="33" t="s">
        <v>2953</v>
      </c>
      <c r="AB886" s="39" t="s">
        <v>25758</v>
      </c>
      <c r="AC886" s="29"/>
      <c r="AD886" s="29"/>
      <c r="AE886" s="29"/>
      <c r="AF886" s="137" t="s">
        <v>1159</v>
      </c>
      <c r="AG886" s="30">
        <f t="shared" si="146"/>
        <v>2</v>
      </c>
      <c r="AH886" s="31" t="str">
        <f t="shared" si="147"/>
        <v>CG-110017</v>
      </c>
      <c r="AI886" s="30">
        <v>11094147073</v>
      </c>
      <c r="AJ886" s="102">
        <f>IFERROR(VLOOKUP($C886,'分類(コード表)'!$A$3:$B$38,2,FALSE)*1000000000,0)+IFERROR(VLOOKUP($D886,'分類(コード表)'!$C$3:$D$293,2,FALSE)*1000000,0)+IFERROR(VLOOKUP($E886,'分類(コード表)'!$E$3:$F$353,2,FALSE)*1000,0)+IFERROR(VLOOKUP($F886,'分類(コード表)'!$G$3:$H$255,2,FALSE),0)</f>
        <v>11094147073</v>
      </c>
    </row>
    <row r="887" spans="1:36" s="30" customFormat="1" ht="27" customHeight="1" x14ac:dyDescent="0.15">
      <c r="A887" s="32" t="s">
        <v>149</v>
      </c>
      <c r="B887" s="33">
        <v>883</v>
      </c>
      <c r="C887" s="34" t="s">
        <v>197</v>
      </c>
      <c r="D887" s="34" t="s">
        <v>200</v>
      </c>
      <c r="E887" s="33" t="s">
        <v>210</v>
      </c>
      <c r="F887" s="33"/>
      <c r="G887" s="34" t="s">
        <v>681</v>
      </c>
      <c r="H887" s="36" t="s">
        <v>1813</v>
      </c>
      <c r="I887" s="33">
        <v>1290000</v>
      </c>
      <c r="J887" s="33">
        <v>1338300</v>
      </c>
      <c r="K887" s="33" t="s">
        <v>2449</v>
      </c>
      <c r="L887" s="37">
        <f t="shared" si="145"/>
        <v>3.6090562654113478E-2</v>
      </c>
      <c r="M887" s="33"/>
      <c r="N887" s="33" t="s">
        <v>24776</v>
      </c>
      <c r="O887" s="33"/>
      <c r="P887" s="153" t="s">
        <v>22563</v>
      </c>
      <c r="Q887" s="33"/>
      <c r="R887" s="33"/>
      <c r="S887" s="33" t="s">
        <v>381</v>
      </c>
      <c r="T887" s="33" t="s">
        <v>381</v>
      </c>
      <c r="U887" s="33" t="s">
        <v>571</v>
      </c>
      <c r="V887" s="33" t="s">
        <v>571</v>
      </c>
      <c r="W887" s="33" t="s">
        <v>571</v>
      </c>
      <c r="X887" s="33" t="s">
        <v>571</v>
      </c>
      <c r="Y887" s="33" t="s">
        <v>571</v>
      </c>
      <c r="Z887" s="33" t="s">
        <v>571</v>
      </c>
      <c r="AA887" s="33" t="s">
        <v>571</v>
      </c>
      <c r="AB887" s="39" t="s">
        <v>25759</v>
      </c>
      <c r="AC887" s="29"/>
      <c r="AD887" s="29"/>
      <c r="AE887" s="29"/>
      <c r="AF887" s="137" t="s">
        <v>1186</v>
      </c>
      <c r="AG887" s="30">
        <f t="shared" si="146"/>
        <v>2</v>
      </c>
      <c r="AH887" s="31" t="str">
        <f t="shared" si="147"/>
        <v>CG-120025</v>
      </c>
      <c r="AI887" s="30">
        <v>11094149000</v>
      </c>
      <c r="AJ887" s="102">
        <f>IFERROR(VLOOKUP($C887,'分類(コード表)'!$A$3:$B$38,2,FALSE)*1000000000,0)+IFERROR(VLOOKUP($D887,'分類(コード表)'!$C$3:$D$293,2,FALSE)*1000000,0)+IFERROR(VLOOKUP($E887,'分類(コード表)'!$E$3:$F$353,2,FALSE)*1000,0)+IFERROR(VLOOKUP($F887,'分類(コード表)'!$G$3:$H$255,2,FALSE),0)</f>
        <v>11094149000</v>
      </c>
    </row>
    <row r="888" spans="1:36" s="30" customFormat="1" ht="27" customHeight="1" x14ac:dyDescent="0.15">
      <c r="A888" s="32" t="s">
        <v>149</v>
      </c>
      <c r="B888" s="33">
        <v>884</v>
      </c>
      <c r="C888" s="34" t="s">
        <v>197</v>
      </c>
      <c r="D888" s="34" t="s">
        <v>200</v>
      </c>
      <c r="E888" s="33" t="s">
        <v>210</v>
      </c>
      <c r="F888" s="33"/>
      <c r="G888" s="34" t="s">
        <v>25760</v>
      </c>
      <c r="H888" s="36" t="s">
        <v>406</v>
      </c>
      <c r="I888" s="33">
        <v>560800</v>
      </c>
      <c r="J888" s="33">
        <v>645300</v>
      </c>
      <c r="K888" s="33" t="s">
        <v>2475</v>
      </c>
      <c r="L888" s="37">
        <f t="shared" si="145"/>
        <v>0.13094684642801802</v>
      </c>
      <c r="M888" s="33"/>
      <c r="N888" s="33" t="s">
        <v>24776</v>
      </c>
      <c r="O888" s="33"/>
      <c r="P888" s="153" t="s">
        <v>7939</v>
      </c>
      <c r="Q888" s="33" t="s">
        <v>578</v>
      </c>
      <c r="R888" s="33"/>
      <c r="S888" s="33"/>
      <c r="T888" s="33" t="s">
        <v>381</v>
      </c>
      <c r="U888" s="33" t="s">
        <v>2954</v>
      </c>
      <c r="V888" s="33" t="s">
        <v>2954</v>
      </c>
      <c r="W888" s="33" t="s">
        <v>2955</v>
      </c>
      <c r="X888" s="33" t="s">
        <v>2954</v>
      </c>
      <c r="Y888" s="33" t="s">
        <v>2954</v>
      </c>
      <c r="Z888" s="33" t="s">
        <v>2954</v>
      </c>
      <c r="AA888" s="33" t="s">
        <v>2954</v>
      </c>
      <c r="AB888" s="39" t="s">
        <v>25761</v>
      </c>
      <c r="AC888" s="29"/>
      <c r="AD888" s="29"/>
      <c r="AE888" s="29"/>
      <c r="AF888" s="137" t="s">
        <v>7939</v>
      </c>
      <c r="AG888" s="30">
        <f t="shared" si="146"/>
        <v>2</v>
      </c>
      <c r="AH888" s="31" t="str">
        <f t="shared" si="147"/>
        <v>KT-090053</v>
      </c>
      <c r="AI888" s="30">
        <v>11094149000</v>
      </c>
      <c r="AJ888" s="102">
        <f>IFERROR(VLOOKUP($C888,'分類(コード表)'!$A$3:$B$38,2,FALSE)*1000000000,0)+IFERROR(VLOOKUP($D888,'分類(コード表)'!$C$3:$D$293,2,FALSE)*1000000,0)+IFERROR(VLOOKUP($E888,'分類(コード表)'!$E$3:$F$353,2,FALSE)*1000,0)+IFERROR(VLOOKUP($F888,'分類(コード表)'!$G$3:$H$255,2,FALSE),0)</f>
        <v>11094149000</v>
      </c>
    </row>
    <row r="889" spans="1:36" s="30" customFormat="1" ht="27" customHeight="1" x14ac:dyDescent="0.15">
      <c r="A889" s="32" t="s">
        <v>149</v>
      </c>
      <c r="B889" s="33">
        <v>885</v>
      </c>
      <c r="C889" s="34" t="s">
        <v>197</v>
      </c>
      <c r="D889" s="34" t="s">
        <v>200</v>
      </c>
      <c r="E889" s="34" t="s">
        <v>210</v>
      </c>
      <c r="F889" s="34"/>
      <c r="G889" s="34" t="s">
        <v>843</v>
      </c>
      <c r="H889" s="34" t="s">
        <v>2148</v>
      </c>
      <c r="I889" s="33">
        <v>3543300</v>
      </c>
      <c r="J889" s="33">
        <v>10629249</v>
      </c>
      <c r="K889" s="33" t="s">
        <v>2462</v>
      </c>
      <c r="L889" s="37">
        <f t="shared" si="145"/>
        <v>0.66664625130147948</v>
      </c>
      <c r="M889" s="33"/>
      <c r="N889" s="33" t="s">
        <v>24776</v>
      </c>
      <c r="O889" s="33"/>
      <c r="P889" s="153" t="s">
        <v>32756</v>
      </c>
      <c r="Q889" s="33" t="s">
        <v>578</v>
      </c>
      <c r="R889" s="33"/>
      <c r="S889" s="33" t="s">
        <v>381</v>
      </c>
      <c r="T889" s="33" t="s">
        <v>381</v>
      </c>
      <c r="U889" s="97" t="s">
        <v>2954</v>
      </c>
      <c r="V889" s="97" t="s">
        <v>2954</v>
      </c>
      <c r="W889" s="97" t="s">
        <v>2953</v>
      </c>
      <c r="X889" s="97" t="s">
        <v>2953</v>
      </c>
      <c r="Y889" s="97" t="s">
        <v>2954</v>
      </c>
      <c r="Z889" s="97" t="s">
        <v>2954</v>
      </c>
      <c r="AA889" s="97" t="s">
        <v>2954</v>
      </c>
      <c r="AB889" s="126" t="s">
        <v>25762</v>
      </c>
      <c r="AC889" s="29"/>
      <c r="AD889" s="29"/>
      <c r="AE889" s="29"/>
      <c r="AF889" s="137" t="s">
        <v>3286</v>
      </c>
      <c r="AG889" s="30">
        <f t="shared" si="146"/>
        <v>2</v>
      </c>
      <c r="AH889" s="31" t="str">
        <f t="shared" si="147"/>
        <v>KT-110052</v>
      </c>
      <c r="AI889" s="30">
        <v>11094149000</v>
      </c>
      <c r="AJ889" s="102">
        <f>IFERROR(VLOOKUP($C889,'分類(コード表)'!$A$3:$B$38,2,FALSE)*1000000000,0)+IFERROR(VLOOKUP($D889,'分類(コード表)'!$C$3:$D$293,2,FALSE)*1000000,0)+IFERROR(VLOOKUP($E889,'分類(コード表)'!$E$3:$F$353,2,FALSE)*1000,0)+IFERROR(VLOOKUP($F889,'分類(コード表)'!$G$3:$H$255,2,FALSE),0)</f>
        <v>11094149000</v>
      </c>
    </row>
    <row r="890" spans="1:36" s="30" customFormat="1" ht="27" customHeight="1" x14ac:dyDescent="0.15">
      <c r="A890" s="32" t="s">
        <v>149</v>
      </c>
      <c r="B890" s="33">
        <v>886</v>
      </c>
      <c r="C890" s="34" t="s">
        <v>197</v>
      </c>
      <c r="D890" s="34" t="s">
        <v>200</v>
      </c>
      <c r="E890" s="34" t="s">
        <v>210</v>
      </c>
      <c r="F890" s="34"/>
      <c r="G890" s="34" t="s">
        <v>847</v>
      </c>
      <c r="H890" s="34" t="s">
        <v>406</v>
      </c>
      <c r="I890" s="33">
        <v>1258550</v>
      </c>
      <c r="J890" s="33">
        <v>1930096</v>
      </c>
      <c r="K890" s="33" t="s">
        <v>2528</v>
      </c>
      <c r="L890" s="37">
        <f t="shared" si="145"/>
        <v>0.34793398877568782</v>
      </c>
      <c r="M890" s="33"/>
      <c r="N890" s="33" t="s">
        <v>24776</v>
      </c>
      <c r="O890" s="33"/>
      <c r="P890" s="153" t="s">
        <v>32764</v>
      </c>
      <c r="Q890" s="33" t="s">
        <v>578</v>
      </c>
      <c r="R890" s="33"/>
      <c r="S890" s="33"/>
      <c r="T890" s="33" t="s">
        <v>381</v>
      </c>
      <c r="U890" s="97" t="s">
        <v>2954</v>
      </c>
      <c r="V890" s="97" t="s">
        <v>2954</v>
      </c>
      <c r="W890" s="97" t="s">
        <v>2954</v>
      </c>
      <c r="X890" s="97" t="s">
        <v>2954</v>
      </c>
      <c r="Y890" s="97" t="s">
        <v>2954</v>
      </c>
      <c r="Z890" s="97" t="s">
        <v>2953</v>
      </c>
      <c r="AA890" s="97" t="s">
        <v>2954</v>
      </c>
      <c r="AB890" s="126" t="s">
        <v>25763</v>
      </c>
      <c r="AC890" s="29"/>
      <c r="AD890" s="29"/>
      <c r="AE890" s="29"/>
      <c r="AF890" s="137" t="s">
        <v>1416</v>
      </c>
      <c r="AG890" s="30">
        <f t="shared" si="146"/>
        <v>2</v>
      </c>
      <c r="AH890" s="31" t="str">
        <f t="shared" si="147"/>
        <v>KT-110058</v>
      </c>
      <c r="AI890" s="30">
        <v>11094149000</v>
      </c>
      <c r="AJ890" s="102">
        <f>IFERROR(VLOOKUP($C890,'分類(コード表)'!$A$3:$B$38,2,FALSE)*1000000000,0)+IFERROR(VLOOKUP($D890,'分類(コード表)'!$C$3:$D$293,2,FALSE)*1000000,0)+IFERROR(VLOOKUP($E890,'分類(コード表)'!$E$3:$F$353,2,FALSE)*1000,0)+IFERROR(VLOOKUP($F890,'分類(コード表)'!$G$3:$H$255,2,FALSE),0)</f>
        <v>11094149000</v>
      </c>
    </row>
    <row r="891" spans="1:36" s="30" customFormat="1" ht="27" customHeight="1" x14ac:dyDescent="0.15">
      <c r="A891" s="32" t="s">
        <v>149</v>
      </c>
      <c r="B891" s="33">
        <v>887</v>
      </c>
      <c r="C891" s="34" t="s">
        <v>197</v>
      </c>
      <c r="D891" s="34" t="s">
        <v>200</v>
      </c>
      <c r="E891" s="34" t="s">
        <v>210</v>
      </c>
      <c r="F891" s="34"/>
      <c r="G891" s="34" t="s">
        <v>869</v>
      </c>
      <c r="H891" s="34" t="s">
        <v>2172</v>
      </c>
      <c r="I891" s="33">
        <v>1974500</v>
      </c>
      <c r="J891" s="33">
        <v>2763700</v>
      </c>
      <c r="K891" s="33" t="s">
        <v>2448</v>
      </c>
      <c r="L891" s="37">
        <f t="shared" si="145"/>
        <v>0.28555921409704377</v>
      </c>
      <c r="M891" s="33"/>
      <c r="N891" s="33" t="s">
        <v>24776</v>
      </c>
      <c r="O891" s="33"/>
      <c r="P891" s="153" t="s">
        <v>1437</v>
      </c>
      <c r="Q891" s="33"/>
      <c r="R891" s="33"/>
      <c r="S891" s="33" t="s">
        <v>381</v>
      </c>
      <c r="T891" s="33" t="s">
        <v>381</v>
      </c>
      <c r="U891" s="97" t="s">
        <v>571</v>
      </c>
      <c r="V891" s="97" t="s">
        <v>571</v>
      </c>
      <c r="W891" s="97" t="s">
        <v>571</v>
      </c>
      <c r="X891" s="97" t="s">
        <v>571</v>
      </c>
      <c r="Y891" s="97" t="s">
        <v>571</v>
      </c>
      <c r="Z891" s="97" t="s">
        <v>571</v>
      </c>
      <c r="AA891" s="97" t="s">
        <v>571</v>
      </c>
      <c r="AB891" s="126" t="s">
        <v>25764</v>
      </c>
      <c r="AC891" s="29"/>
      <c r="AD891" s="29"/>
      <c r="AE891" s="29"/>
      <c r="AF891" s="137" t="s">
        <v>1437</v>
      </c>
      <c r="AG891" s="30">
        <f t="shared" si="146"/>
        <v>2</v>
      </c>
      <c r="AH891" s="31" t="str">
        <f t="shared" si="147"/>
        <v>KT-120049</v>
      </c>
      <c r="AI891" s="30">
        <v>11094149000</v>
      </c>
      <c r="AJ891" s="102">
        <f>IFERROR(VLOOKUP($C891,'分類(コード表)'!$A$3:$B$38,2,FALSE)*1000000000,0)+IFERROR(VLOOKUP($D891,'分類(コード表)'!$C$3:$D$293,2,FALSE)*1000000,0)+IFERROR(VLOOKUP($E891,'分類(コード表)'!$E$3:$F$353,2,FALSE)*1000,0)+IFERROR(VLOOKUP($F891,'分類(コード表)'!$G$3:$H$255,2,FALSE),0)</f>
        <v>11094149000</v>
      </c>
    </row>
    <row r="892" spans="1:36" s="30" customFormat="1" ht="27" customHeight="1" x14ac:dyDescent="0.15">
      <c r="A892" s="32" t="s">
        <v>149</v>
      </c>
      <c r="B892" s="33">
        <v>888</v>
      </c>
      <c r="C892" s="34" t="s">
        <v>197</v>
      </c>
      <c r="D892" s="34" t="s">
        <v>200</v>
      </c>
      <c r="E892" s="34" t="s">
        <v>210</v>
      </c>
      <c r="F892" s="33"/>
      <c r="G892" s="34" t="s">
        <v>944</v>
      </c>
      <c r="H892" s="36" t="s">
        <v>2248</v>
      </c>
      <c r="I892" s="33">
        <v>134081</v>
      </c>
      <c r="J892" s="33">
        <v>205644</v>
      </c>
      <c r="K892" s="33" t="s">
        <v>2449</v>
      </c>
      <c r="L892" s="37">
        <f t="shared" si="145"/>
        <v>0.34799459259691501</v>
      </c>
      <c r="M892" s="33"/>
      <c r="N892" s="33" t="s">
        <v>24776</v>
      </c>
      <c r="O892" s="33"/>
      <c r="P892" s="153" t="s">
        <v>1508</v>
      </c>
      <c r="Q892" s="38"/>
      <c r="R892" s="33"/>
      <c r="S892" s="33" t="s">
        <v>381</v>
      </c>
      <c r="T892" s="33" t="s">
        <v>381</v>
      </c>
      <c r="U892" s="33" t="s">
        <v>571</v>
      </c>
      <c r="V892" s="33" t="s">
        <v>571</v>
      </c>
      <c r="W892" s="33" t="s">
        <v>571</v>
      </c>
      <c r="X892" s="33" t="s">
        <v>571</v>
      </c>
      <c r="Y892" s="33" t="s">
        <v>571</v>
      </c>
      <c r="Z892" s="33" t="s">
        <v>571</v>
      </c>
      <c r="AA892" s="33" t="s">
        <v>571</v>
      </c>
      <c r="AB892" s="39" t="s">
        <v>25765</v>
      </c>
      <c r="AC892" s="29"/>
      <c r="AD892" s="29"/>
      <c r="AE892" s="29"/>
      <c r="AF892" s="137" t="s">
        <v>1508</v>
      </c>
      <c r="AG892" s="30">
        <f t="shared" si="146"/>
        <v>2</v>
      </c>
      <c r="AH892" s="31" t="str">
        <f t="shared" si="147"/>
        <v>KT-150022</v>
      </c>
      <c r="AI892" s="30">
        <v>11094149000</v>
      </c>
      <c r="AJ892" s="102">
        <f>IFERROR(VLOOKUP($C892,'分類(コード表)'!$A$3:$B$38,2,FALSE)*1000000000,0)+IFERROR(VLOOKUP($D892,'分類(コード表)'!$C$3:$D$293,2,FALSE)*1000000,0)+IFERROR(VLOOKUP($E892,'分類(コード表)'!$E$3:$F$353,2,FALSE)*1000,0)+IFERROR(VLOOKUP($F892,'分類(コード表)'!$G$3:$H$255,2,FALSE),0)</f>
        <v>11094149000</v>
      </c>
    </row>
    <row r="893" spans="1:36" s="30" customFormat="1" ht="27" customHeight="1" x14ac:dyDescent="0.15">
      <c r="A893" s="32" t="s">
        <v>149</v>
      </c>
      <c r="B893" s="33">
        <v>889</v>
      </c>
      <c r="C893" s="34" t="s">
        <v>197</v>
      </c>
      <c r="D893" s="34" t="s">
        <v>200</v>
      </c>
      <c r="E893" s="34" t="s">
        <v>210</v>
      </c>
      <c r="F893" s="33"/>
      <c r="G893" s="34" t="s">
        <v>947</v>
      </c>
      <c r="H893" s="36" t="s">
        <v>2250</v>
      </c>
      <c r="I893" s="33">
        <v>1004291</v>
      </c>
      <c r="J893" s="33">
        <v>1630871</v>
      </c>
      <c r="K893" s="33" t="s">
        <v>2448</v>
      </c>
      <c r="L893" s="37">
        <f t="shared" si="145"/>
        <v>0.38419960867536429</v>
      </c>
      <c r="M893" s="33"/>
      <c r="N893" s="33" t="s">
        <v>24776</v>
      </c>
      <c r="O893" s="33"/>
      <c r="P893" s="153" t="s">
        <v>1511</v>
      </c>
      <c r="Q893" s="33"/>
      <c r="R893" s="33"/>
      <c r="S893" s="33" t="s">
        <v>381</v>
      </c>
      <c r="T893" s="33" t="s">
        <v>381</v>
      </c>
      <c r="U893" s="33" t="s">
        <v>571</v>
      </c>
      <c r="V893" s="33" t="s">
        <v>571</v>
      </c>
      <c r="W893" s="33" t="s">
        <v>571</v>
      </c>
      <c r="X893" s="33" t="s">
        <v>571</v>
      </c>
      <c r="Y893" s="33" t="s">
        <v>571</v>
      </c>
      <c r="Z893" s="33" t="s">
        <v>571</v>
      </c>
      <c r="AA893" s="33" t="s">
        <v>571</v>
      </c>
      <c r="AB893" s="39" t="s">
        <v>25766</v>
      </c>
      <c r="AC893" s="29"/>
      <c r="AD893" s="29"/>
      <c r="AE893" s="29"/>
      <c r="AF893" s="137" t="s">
        <v>1511</v>
      </c>
      <c r="AG893" s="30">
        <f t="shared" si="146"/>
        <v>2</v>
      </c>
      <c r="AH893" s="31" t="str">
        <f t="shared" si="147"/>
        <v>KT-150030</v>
      </c>
      <c r="AI893" s="30">
        <v>11094149000</v>
      </c>
      <c r="AJ893" s="102">
        <f>IFERROR(VLOOKUP($C893,'分類(コード表)'!$A$3:$B$38,2,FALSE)*1000000000,0)+IFERROR(VLOOKUP($D893,'分類(コード表)'!$C$3:$D$293,2,FALSE)*1000000,0)+IFERROR(VLOOKUP($E893,'分類(コード表)'!$E$3:$F$353,2,FALSE)*1000,0)+IFERROR(VLOOKUP($F893,'分類(コード表)'!$G$3:$H$255,2,FALSE),0)</f>
        <v>11094149000</v>
      </c>
    </row>
    <row r="894" spans="1:36" s="30" customFormat="1" ht="27" customHeight="1" x14ac:dyDescent="0.15">
      <c r="A894" s="32" t="s">
        <v>149</v>
      </c>
      <c r="B894" s="33">
        <v>890</v>
      </c>
      <c r="C894" s="34" t="s">
        <v>197</v>
      </c>
      <c r="D894" s="34" t="s">
        <v>200</v>
      </c>
      <c r="E894" s="35" t="s">
        <v>210</v>
      </c>
      <c r="F894" s="33"/>
      <c r="G894" s="34" t="s">
        <v>957</v>
      </c>
      <c r="H894" s="36" t="s">
        <v>2258</v>
      </c>
      <c r="I894" s="33">
        <v>1693000</v>
      </c>
      <c r="J894" s="33">
        <v>2243000</v>
      </c>
      <c r="K894" s="33" t="s">
        <v>2449</v>
      </c>
      <c r="L894" s="37">
        <f t="shared" si="145"/>
        <v>0.24520731163620146</v>
      </c>
      <c r="M894" s="33"/>
      <c r="N894" s="33" t="s">
        <v>24776</v>
      </c>
      <c r="O894" s="33"/>
      <c r="P894" s="153" t="s">
        <v>1519</v>
      </c>
      <c r="Q894" s="33"/>
      <c r="R894" s="33"/>
      <c r="S894" s="33" t="s">
        <v>381</v>
      </c>
      <c r="T894" s="33" t="s">
        <v>381</v>
      </c>
      <c r="U894" s="33" t="s">
        <v>571</v>
      </c>
      <c r="V894" s="33" t="s">
        <v>571</v>
      </c>
      <c r="W894" s="33" t="s">
        <v>571</v>
      </c>
      <c r="X894" s="33" t="s">
        <v>571</v>
      </c>
      <c r="Y894" s="33" t="s">
        <v>571</v>
      </c>
      <c r="Z894" s="33" t="s">
        <v>571</v>
      </c>
      <c r="AA894" s="33" t="s">
        <v>571</v>
      </c>
      <c r="AB894" s="39" t="s">
        <v>25767</v>
      </c>
      <c r="AC894" s="29"/>
      <c r="AD894" s="29"/>
      <c r="AE894" s="29"/>
      <c r="AF894" s="137" t="s">
        <v>1519</v>
      </c>
      <c r="AG894" s="30">
        <f t="shared" si="146"/>
        <v>2</v>
      </c>
      <c r="AH894" s="31" t="str">
        <f t="shared" si="147"/>
        <v>KT-160123</v>
      </c>
      <c r="AI894" s="30">
        <v>11094149000</v>
      </c>
      <c r="AJ894" s="102">
        <f>IFERROR(VLOOKUP($C894,'分類(コード表)'!$A$3:$B$38,2,FALSE)*1000000000,0)+IFERROR(VLOOKUP($D894,'分類(コード表)'!$C$3:$D$293,2,FALSE)*1000000,0)+IFERROR(VLOOKUP($E894,'分類(コード表)'!$E$3:$F$353,2,FALSE)*1000,0)+IFERROR(VLOOKUP($F894,'分類(コード表)'!$G$3:$H$255,2,FALSE),0)</f>
        <v>11094149000</v>
      </c>
    </row>
    <row r="895" spans="1:36" s="30" customFormat="1" ht="27" customHeight="1" x14ac:dyDescent="0.15">
      <c r="A895" s="32" t="s">
        <v>149</v>
      </c>
      <c r="B895" s="33">
        <v>891</v>
      </c>
      <c r="C895" s="34" t="s">
        <v>197</v>
      </c>
      <c r="D895" s="34" t="s">
        <v>200</v>
      </c>
      <c r="E895" s="35" t="s">
        <v>210</v>
      </c>
      <c r="F895" s="33"/>
      <c r="G895" s="34" t="s">
        <v>18189</v>
      </c>
      <c r="H895" s="36" t="s">
        <v>211</v>
      </c>
      <c r="I895" s="33">
        <v>3629400</v>
      </c>
      <c r="J895" s="33">
        <v>4834800</v>
      </c>
      <c r="K895" s="33" t="s">
        <v>2462</v>
      </c>
      <c r="L895" s="37">
        <f t="shared" si="145"/>
        <v>0.24931744849838666</v>
      </c>
      <c r="M895" s="33"/>
      <c r="N895" s="33" t="s">
        <v>24776</v>
      </c>
      <c r="O895" s="33"/>
      <c r="P895" s="153" t="s">
        <v>1520</v>
      </c>
      <c r="Q895" s="38"/>
      <c r="R895" s="33"/>
      <c r="S895" s="33" t="s">
        <v>381</v>
      </c>
      <c r="T895" s="33" t="s">
        <v>381</v>
      </c>
      <c r="U895" s="33" t="s">
        <v>571</v>
      </c>
      <c r="V895" s="33" t="s">
        <v>571</v>
      </c>
      <c r="W895" s="33" t="s">
        <v>571</v>
      </c>
      <c r="X895" s="33" t="s">
        <v>571</v>
      </c>
      <c r="Y895" s="33" t="s">
        <v>571</v>
      </c>
      <c r="Z895" s="33" t="s">
        <v>571</v>
      </c>
      <c r="AA895" s="33" t="s">
        <v>571</v>
      </c>
      <c r="AB895" s="39" t="s">
        <v>25768</v>
      </c>
      <c r="AC895" s="29"/>
      <c r="AD895" s="29"/>
      <c r="AE895" s="29"/>
      <c r="AF895" s="137" t="s">
        <v>1520</v>
      </c>
      <c r="AG895" s="30">
        <f t="shared" si="146"/>
        <v>2</v>
      </c>
      <c r="AH895" s="31" t="str">
        <f t="shared" si="147"/>
        <v>KT-160153</v>
      </c>
      <c r="AI895" s="30">
        <v>11094149000</v>
      </c>
      <c r="AJ895" s="102">
        <f>IFERROR(VLOOKUP($C895,'分類(コード表)'!$A$3:$B$38,2,FALSE)*1000000000,0)+IFERROR(VLOOKUP($D895,'分類(コード表)'!$C$3:$D$293,2,FALSE)*1000000,0)+IFERROR(VLOOKUP($E895,'分類(コード表)'!$E$3:$F$353,2,FALSE)*1000,0)+IFERROR(VLOOKUP($F895,'分類(コード表)'!$G$3:$H$255,2,FALSE),0)</f>
        <v>11094149000</v>
      </c>
    </row>
    <row r="896" spans="1:36" s="30" customFormat="1" ht="27" customHeight="1" x14ac:dyDescent="0.15">
      <c r="A896" s="32" t="s">
        <v>149</v>
      </c>
      <c r="B896" s="33">
        <v>892</v>
      </c>
      <c r="C896" s="34" t="s">
        <v>197</v>
      </c>
      <c r="D896" s="34" t="s">
        <v>200</v>
      </c>
      <c r="E896" s="35" t="s">
        <v>210</v>
      </c>
      <c r="F896" s="33"/>
      <c r="G896" s="34" t="s">
        <v>25769</v>
      </c>
      <c r="H896" s="36" t="s">
        <v>406</v>
      </c>
      <c r="I896" s="33">
        <v>5529100</v>
      </c>
      <c r="J896" s="33">
        <v>7047285</v>
      </c>
      <c r="K896" s="33" t="s">
        <v>2449</v>
      </c>
      <c r="L896" s="37">
        <f t="shared" si="145"/>
        <v>0.21542835290470019</v>
      </c>
      <c r="M896" s="33"/>
      <c r="N896" s="33" t="s">
        <v>24776</v>
      </c>
      <c r="O896" s="33"/>
      <c r="P896" s="153" t="s">
        <v>10373</v>
      </c>
      <c r="Q896" s="38" t="s">
        <v>2756</v>
      </c>
      <c r="R896" s="33"/>
      <c r="S896" s="33"/>
      <c r="T896" s="33" t="s">
        <v>381</v>
      </c>
      <c r="U896" s="33" t="s">
        <v>2954</v>
      </c>
      <c r="V896" s="33" t="s">
        <v>2954</v>
      </c>
      <c r="W896" s="33" t="s">
        <v>2954</v>
      </c>
      <c r="X896" s="33" t="s">
        <v>2954</v>
      </c>
      <c r="Y896" s="33" t="s">
        <v>2954</v>
      </c>
      <c r="Z896" s="33" t="s">
        <v>2954</v>
      </c>
      <c r="AA896" s="33" t="s">
        <v>2954</v>
      </c>
      <c r="AB896" s="39" t="s">
        <v>25770</v>
      </c>
      <c r="AC896" s="29"/>
      <c r="AD896" s="29"/>
      <c r="AE896" s="29"/>
      <c r="AF896" s="137" t="s">
        <v>10373</v>
      </c>
      <c r="AG896" s="30">
        <f t="shared" si="146"/>
        <v>2</v>
      </c>
      <c r="AH896" s="31" t="str">
        <f t="shared" si="147"/>
        <v>QS-080011</v>
      </c>
      <c r="AI896" s="30">
        <v>11094149000</v>
      </c>
      <c r="AJ896" s="102">
        <f>IFERROR(VLOOKUP($C896,'分類(コード表)'!$A$3:$B$38,2,FALSE)*1000000000,0)+IFERROR(VLOOKUP($D896,'分類(コード表)'!$C$3:$D$293,2,FALSE)*1000000,0)+IFERROR(VLOOKUP($E896,'分類(コード表)'!$E$3:$F$353,2,FALSE)*1000,0)+IFERROR(VLOOKUP($F896,'分類(コード表)'!$G$3:$H$255,2,FALSE),0)</f>
        <v>11094149000</v>
      </c>
    </row>
    <row r="897" spans="1:36" s="30" customFormat="1" ht="27" customHeight="1" x14ac:dyDescent="0.15">
      <c r="A897" s="32" t="s">
        <v>149</v>
      </c>
      <c r="B897" s="33">
        <v>893</v>
      </c>
      <c r="C897" s="34" t="s">
        <v>197</v>
      </c>
      <c r="D897" s="34" t="s">
        <v>200</v>
      </c>
      <c r="E897" s="35" t="s">
        <v>210</v>
      </c>
      <c r="F897" s="33"/>
      <c r="G897" s="34" t="s">
        <v>2936</v>
      </c>
      <c r="H897" s="36" t="s">
        <v>2148</v>
      </c>
      <c r="I897" s="33">
        <v>2565909</v>
      </c>
      <c r="J897" s="33">
        <v>3226629</v>
      </c>
      <c r="K897" s="33" t="s">
        <v>2449</v>
      </c>
      <c r="L897" s="37">
        <f t="shared" si="145"/>
        <v>0.20477098544642103</v>
      </c>
      <c r="M897" s="33"/>
      <c r="N897" s="33" t="s">
        <v>24776</v>
      </c>
      <c r="O897" s="33"/>
      <c r="P897" s="153" t="s">
        <v>36506</v>
      </c>
      <c r="Q897" s="38"/>
      <c r="R897" s="33" t="s">
        <v>381</v>
      </c>
      <c r="S897" s="33" t="s">
        <v>381</v>
      </c>
      <c r="T897" s="33" t="s">
        <v>381</v>
      </c>
      <c r="U897" s="33" t="s">
        <v>2953</v>
      </c>
      <c r="V897" s="33" t="s">
        <v>2954</v>
      </c>
      <c r="W897" s="33" t="s">
        <v>2954</v>
      </c>
      <c r="X897" s="33" t="s">
        <v>2953</v>
      </c>
      <c r="Y897" s="33" t="s">
        <v>2954</v>
      </c>
      <c r="Z897" s="33" t="s">
        <v>2954</v>
      </c>
      <c r="AA897" s="33" t="s">
        <v>2954</v>
      </c>
      <c r="AB897" s="39" t="s">
        <v>25771</v>
      </c>
      <c r="AC897" s="29"/>
      <c r="AD897" s="29"/>
      <c r="AE897" s="29"/>
      <c r="AF897" s="137" t="s">
        <v>1575</v>
      </c>
      <c r="AG897" s="30">
        <f t="shared" si="146"/>
        <v>2</v>
      </c>
      <c r="AH897" s="31" t="str">
        <f t="shared" si="147"/>
        <v>SK-110004</v>
      </c>
      <c r="AI897" s="30">
        <v>11094149000</v>
      </c>
      <c r="AJ897" s="102">
        <f>IFERROR(VLOOKUP($C897,'分類(コード表)'!$A$3:$B$38,2,FALSE)*1000000000,0)+IFERROR(VLOOKUP($D897,'分類(コード表)'!$C$3:$D$293,2,FALSE)*1000000,0)+IFERROR(VLOOKUP($E897,'分類(コード表)'!$E$3:$F$353,2,FALSE)*1000,0)+IFERROR(VLOOKUP($F897,'分類(コード表)'!$G$3:$H$255,2,FALSE),0)</f>
        <v>11094149000</v>
      </c>
    </row>
    <row r="898" spans="1:36" s="30" customFormat="1" ht="27" customHeight="1" x14ac:dyDescent="0.15">
      <c r="A898" s="32" t="s">
        <v>149</v>
      </c>
      <c r="B898" s="33">
        <v>894</v>
      </c>
      <c r="C898" s="34" t="s">
        <v>197</v>
      </c>
      <c r="D898" s="34" t="s">
        <v>200</v>
      </c>
      <c r="E898" s="35" t="s">
        <v>210</v>
      </c>
      <c r="F898" s="33"/>
      <c r="G898" s="34" t="s">
        <v>1015</v>
      </c>
      <c r="H898" s="36" t="s">
        <v>2348</v>
      </c>
      <c r="I898" s="33">
        <v>454878</v>
      </c>
      <c r="J898" s="33">
        <v>1365962.33</v>
      </c>
      <c r="K898" s="33" t="s">
        <v>2723</v>
      </c>
      <c r="L898" s="37">
        <f t="shared" si="145"/>
        <v>0.6669908166501195</v>
      </c>
      <c r="M898" s="33"/>
      <c r="N898" s="33" t="s">
        <v>24776</v>
      </c>
      <c r="O898" s="33"/>
      <c r="P898" s="153" t="s">
        <v>36514</v>
      </c>
      <c r="Q898" s="38" t="s">
        <v>578</v>
      </c>
      <c r="R898" s="33"/>
      <c r="S898" s="33" t="s">
        <v>381</v>
      </c>
      <c r="T898" s="33" t="s">
        <v>381</v>
      </c>
      <c r="U898" s="33" t="s">
        <v>571</v>
      </c>
      <c r="V898" s="33" t="s">
        <v>571</v>
      </c>
      <c r="W898" s="33" t="s">
        <v>571</v>
      </c>
      <c r="X898" s="33" t="s">
        <v>571</v>
      </c>
      <c r="Y898" s="33" t="s">
        <v>571</v>
      </c>
      <c r="Z898" s="33" t="s">
        <v>571</v>
      </c>
      <c r="AA898" s="33" t="s">
        <v>571</v>
      </c>
      <c r="AB898" s="39" t="s">
        <v>25772</v>
      </c>
      <c r="AC898" s="29"/>
      <c r="AD898" s="29"/>
      <c r="AE898" s="29"/>
      <c r="AF898" s="137" t="s">
        <v>1578</v>
      </c>
      <c r="AG898" s="30">
        <f t="shared" si="146"/>
        <v>2</v>
      </c>
      <c r="AH898" s="31" t="str">
        <f t="shared" si="147"/>
        <v>SK-110012</v>
      </c>
      <c r="AI898" s="30">
        <v>11094149000</v>
      </c>
      <c r="AJ898" s="102">
        <f>IFERROR(VLOOKUP($C898,'分類(コード表)'!$A$3:$B$38,2,FALSE)*1000000000,0)+IFERROR(VLOOKUP($D898,'分類(コード表)'!$C$3:$D$293,2,FALSE)*1000000,0)+IFERROR(VLOOKUP($E898,'分類(コード表)'!$E$3:$F$353,2,FALSE)*1000,0)+IFERROR(VLOOKUP($F898,'分類(コード表)'!$G$3:$H$255,2,FALSE),0)</f>
        <v>11094149000</v>
      </c>
    </row>
    <row r="899" spans="1:36" s="30" customFormat="1" ht="27" customHeight="1" x14ac:dyDescent="0.15">
      <c r="A899" s="32" t="s">
        <v>149</v>
      </c>
      <c r="B899" s="33">
        <v>895</v>
      </c>
      <c r="C899" s="34" t="s">
        <v>197</v>
      </c>
      <c r="D899" s="34" t="s">
        <v>200</v>
      </c>
      <c r="E899" s="35" t="s">
        <v>2832</v>
      </c>
      <c r="F899" s="33"/>
      <c r="G899" s="34" t="s">
        <v>25773</v>
      </c>
      <c r="H899" s="36" t="s">
        <v>1650</v>
      </c>
      <c r="I899" s="33">
        <v>7614</v>
      </c>
      <c r="J899" s="33">
        <v>10198</v>
      </c>
      <c r="K899" s="33" t="s">
        <v>2438</v>
      </c>
      <c r="L899" s="37">
        <f t="shared" si="145"/>
        <v>0.25338301627770154</v>
      </c>
      <c r="M899" s="33"/>
      <c r="N899" s="33" t="s">
        <v>24776</v>
      </c>
      <c r="O899" s="33"/>
      <c r="P899" s="153" t="s">
        <v>3829</v>
      </c>
      <c r="Q899" s="33" t="s">
        <v>578</v>
      </c>
      <c r="R899" s="33"/>
      <c r="S899" s="33"/>
      <c r="T899" s="33" t="s">
        <v>2744</v>
      </c>
      <c r="U899" s="33" t="s">
        <v>2954</v>
      </c>
      <c r="V899" s="33" t="s">
        <v>2954</v>
      </c>
      <c r="W899" s="33" t="s">
        <v>2954</v>
      </c>
      <c r="X899" s="33" t="s">
        <v>2954</v>
      </c>
      <c r="Y899" s="33" t="s">
        <v>2954</v>
      </c>
      <c r="Z899" s="33" t="s">
        <v>2954</v>
      </c>
      <c r="AA899" s="33" t="s">
        <v>2954</v>
      </c>
      <c r="AB899" s="39" t="s">
        <v>25774</v>
      </c>
      <c r="AC899" s="29"/>
      <c r="AD899" s="29"/>
      <c r="AE899" s="29"/>
      <c r="AF899" s="137" t="s">
        <v>3829</v>
      </c>
      <c r="AG899" s="30">
        <f t="shared" si="146"/>
        <v>2</v>
      </c>
      <c r="AH899" s="31" t="str">
        <f t="shared" si="147"/>
        <v>CB-080011</v>
      </c>
      <c r="AI899" s="30">
        <v>11094153000</v>
      </c>
      <c r="AJ899" s="102">
        <f>IFERROR(VLOOKUP($C899,'分類(コード表)'!$A$3:$B$38,2,FALSE)*1000000000,0)+IFERROR(VLOOKUP($D899,'分類(コード表)'!$C$3:$D$293,2,FALSE)*1000000,0)+IFERROR(VLOOKUP($E899,'分類(コード表)'!$E$3:$F$353,2,FALSE)*1000,0)+IFERROR(VLOOKUP($F899,'分類(コード表)'!$G$3:$H$255,2,FALSE),0)</f>
        <v>11094153000</v>
      </c>
    </row>
    <row r="900" spans="1:36" s="30" customFormat="1" ht="27" customHeight="1" x14ac:dyDescent="0.15">
      <c r="A900" s="32" t="s">
        <v>149</v>
      </c>
      <c r="B900" s="33">
        <v>896</v>
      </c>
      <c r="C900" s="34" t="s">
        <v>197</v>
      </c>
      <c r="D900" s="34" t="s">
        <v>200</v>
      </c>
      <c r="E900" s="35" t="s">
        <v>2832</v>
      </c>
      <c r="F900" s="33"/>
      <c r="G900" s="34" t="s">
        <v>690</v>
      </c>
      <c r="H900" s="36" t="s">
        <v>1823</v>
      </c>
      <c r="I900" s="33">
        <v>556790</v>
      </c>
      <c r="J900" s="33">
        <v>537060</v>
      </c>
      <c r="K900" s="33" t="s">
        <v>2530</v>
      </c>
      <c r="L900" s="37">
        <f t="shared" si="145"/>
        <v>-3.6737049864074667E-2</v>
      </c>
      <c r="M900" s="33"/>
      <c r="N900" s="33" t="s">
        <v>24776</v>
      </c>
      <c r="O900" s="33"/>
      <c r="P900" s="153" t="s">
        <v>1193</v>
      </c>
      <c r="Q900" s="33"/>
      <c r="R900" s="33"/>
      <c r="S900" s="33" t="s">
        <v>381</v>
      </c>
      <c r="T900" s="33" t="s">
        <v>2744</v>
      </c>
      <c r="U900" s="33" t="s">
        <v>571</v>
      </c>
      <c r="V900" s="33" t="s">
        <v>571</v>
      </c>
      <c r="W900" s="33" t="s">
        <v>571</v>
      </c>
      <c r="X900" s="33" t="s">
        <v>571</v>
      </c>
      <c r="Y900" s="33" t="s">
        <v>571</v>
      </c>
      <c r="Z900" s="33" t="s">
        <v>571</v>
      </c>
      <c r="AA900" s="33" t="s">
        <v>571</v>
      </c>
      <c r="AB900" s="39" t="s">
        <v>25775</v>
      </c>
      <c r="AC900" s="29"/>
      <c r="AD900" s="29"/>
      <c r="AE900" s="29"/>
      <c r="AF900" s="137" t="s">
        <v>1193</v>
      </c>
      <c r="AG900" s="30">
        <f t="shared" si="146"/>
        <v>2</v>
      </c>
      <c r="AH900" s="31" t="str">
        <f t="shared" si="147"/>
        <v>CG-140016</v>
      </c>
      <c r="AI900" s="30">
        <v>11094153000</v>
      </c>
      <c r="AJ900" s="102">
        <f>IFERROR(VLOOKUP($C900,'分類(コード表)'!$A$3:$B$38,2,FALSE)*1000000000,0)+IFERROR(VLOOKUP($D900,'分類(コード表)'!$C$3:$D$293,2,FALSE)*1000000,0)+IFERROR(VLOOKUP($E900,'分類(コード表)'!$E$3:$F$353,2,FALSE)*1000,0)+IFERROR(VLOOKUP($F900,'分類(コード表)'!$G$3:$H$255,2,FALSE),0)</f>
        <v>11094153000</v>
      </c>
    </row>
    <row r="901" spans="1:36" s="30" customFormat="1" ht="27" customHeight="1" x14ac:dyDescent="0.15">
      <c r="A901" s="32" t="s">
        <v>149</v>
      </c>
      <c r="B901" s="33">
        <v>897</v>
      </c>
      <c r="C901" s="34" t="s">
        <v>197</v>
      </c>
      <c r="D901" s="34" t="s">
        <v>200</v>
      </c>
      <c r="E901" s="35" t="s">
        <v>2832</v>
      </c>
      <c r="F901" s="33"/>
      <c r="G901" s="34" t="s">
        <v>698</v>
      </c>
      <c r="H901" s="36" t="s">
        <v>1860</v>
      </c>
      <c r="I901" s="33">
        <v>5150</v>
      </c>
      <c r="J901" s="33">
        <v>6000</v>
      </c>
      <c r="K901" s="33" t="s">
        <v>2546</v>
      </c>
      <c r="L901" s="37">
        <f t="shared" si="145"/>
        <v>0.14166666666666672</v>
      </c>
      <c r="M901" s="33"/>
      <c r="N901" s="33" t="s">
        <v>24776</v>
      </c>
      <c r="O901" s="33"/>
      <c r="P901" s="153" t="s">
        <v>29013</v>
      </c>
      <c r="Q901" s="33"/>
      <c r="R901" s="33"/>
      <c r="S901" s="33" t="s">
        <v>381</v>
      </c>
      <c r="T901" s="33" t="s">
        <v>2744</v>
      </c>
      <c r="U901" s="97" t="s">
        <v>571</v>
      </c>
      <c r="V901" s="33" t="s">
        <v>571</v>
      </c>
      <c r="W901" s="33" t="s">
        <v>571</v>
      </c>
      <c r="X901" s="33" t="s">
        <v>571</v>
      </c>
      <c r="Y901" s="33" t="s">
        <v>571</v>
      </c>
      <c r="Z901" s="33" t="s">
        <v>571</v>
      </c>
      <c r="AA901" s="33" t="s">
        <v>571</v>
      </c>
      <c r="AB901" s="39" t="s">
        <v>25776</v>
      </c>
      <c r="AC901" s="29"/>
      <c r="AD901" s="29"/>
      <c r="AE901" s="29"/>
      <c r="AF901" s="137" t="s">
        <v>1217</v>
      </c>
      <c r="AG901" s="30">
        <f t="shared" si="146"/>
        <v>2</v>
      </c>
      <c r="AH901" s="31" t="str">
        <f t="shared" si="147"/>
        <v>HK-110008</v>
      </c>
      <c r="AI901" s="30">
        <v>11094153000</v>
      </c>
      <c r="AJ901" s="102">
        <f>IFERROR(VLOOKUP($C901,'分類(コード表)'!$A$3:$B$38,2,FALSE)*1000000000,0)+IFERROR(VLOOKUP($D901,'分類(コード表)'!$C$3:$D$293,2,FALSE)*1000000,0)+IFERROR(VLOOKUP($E901,'分類(コード表)'!$E$3:$F$353,2,FALSE)*1000,0)+IFERROR(VLOOKUP($F901,'分類(コード表)'!$G$3:$H$255,2,FALSE),0)</f>
        <v>11094153000</v>
      </c>
    </row>
    <row r="902" spans="1:36" s="30" customFormat="1" ht="27" customHeight="1" x14ac:dyDescent="0.15">
      <c r="A902" s="32" t="s">
        <v>149</v>
      </c>
      <c r="B902" s="33">
        <v>898</v>
      </c>
      <c r="C902" s="34" t="s">
        <v>197</v>
      </c>
      <c r="D902" s="34" t="s">
        <v>200</v>
      </c>
      <c r="E902" s="35" t="s">
        <v>2832</v>
      </c>
      <c r="F902" s="33"/>
      <c r="G902" s="34" t="s">
        <v>25777</v>
      </c>
      <c r="H902" s="36" t="s">
        <v>1917</v>
      </c>
      <c r="I902" s="33">
        <v>3408150</v>
      </c>
      <c r="J902" s="33">
        <v>2654950</v>
      </c>
      <c r="K902" s="33" t="s">
        <v>2573</v>
      </c>
      <c r="L902" s="37">
        <f t="shared" si="145"/>
        <v>-0.28369649145934961</v>
      </c>
      <c r="M902" s="33"/>
      <c r="N902" s="33" t="s">
        <v>24776</v>
      </c>
      <c r="O902" s="33"/>
      <c r="P902" s="153" t="s">
        <v>23747</v>
      </c>
      <c r="Q902" s="33" t="s">
        <v>578</v>
      </c>
      <c r="R902" s="33"/>
      <c r="S902" s="33"/>
      <c r="T902" s="33" t="s">
        <v>2744</v>
      </c>
      <c r="U902" s="33" t="s">
        <v>2953</v>
      </c>
      <c r="V902" s="33" t="s">
        <v>2954</v>
      </c>
      <c r="W902" s="33" t="s">
        <v>2954</v>
      </c>
      <c r="X902" s="33" t="s">
        <v>2953</v>
      </c>
      <c r="Y902" s="33" t="s">
        <v>2954</v>
      </c>
      <c r="Z902" s="33" t="s">
        <v>2953</v>
      </c>
      <c r="AA902" s="33" t="s">
        <v>2954</v>
      </c>
      <c r="AB902" s="39" t="s">
        <v>25778</v>
      </c>
      <c r="AC902" s="29"/>
      <c r="AD902" s="29"/>
      <c r="AE902" s="29"/>
      <c r="AF902" s="137" t="s">
        <v>3303</v>
      </c>
      <c r="AG902" s="30">
        <f t="shared" si="146"/>
        <v>2</v>
      </c>
      <c r="AH902" s="31" t="str">
        <f t="shared" si="147"/>
        <v>HR-100013</v>
      </c>
      <c r="AI902" s="30">
        <v>11094153000</v>
      </c>
      <c r="AJ902" s="102">
        <f>IFERROR(VLOOKUP($C902,'分類(コード表)'!$A$3:$B$38,2,FALSE)*1000000000,0)+IFERROR(VLOOKUP($D902,'分類(コード表)'!$C$3:$D$293,2,FALSE)*1000000,0)+IFERROR(VLOOKUP($E902,'分類(コード表)'!$E$3:$F$353,2,FALSE)*1000,0)+IFERROR(VLOOKUP($F902,'分類(コード表)'!$G$3:$H$255,2,FALSE),0)</f>
        <v>11094153000</v>
      </c>
    </row>
    <row r="903" spans="1:36" s="30" customFormat="1" ht="27" customHeight="1" x14ac:dyDescent="0.15">
      <c r="A903" s="32" t="s">
        <v>149</v>
      </c>
      <c r="B903" s="33">
        <v>899</v>
      </c>
      <c r="C903" s="34" t="s">
        <v>197</v>
      </c>
      <c r="D903" s="34" t="s">
        <v>200</v>
      </c>
      <c r="E903" s="35" t="s">
        <v>2832</v>
      </c>
      <c r="F903" s="33"/>
      <c r="G903" s="34" t="s">
        <v>25779</v>
      </c>
      <c r="H903" s="36" t="s">
        <v>2091</v>
      </c>
      <c r="I903" s="33">
        <v>69235000</v>
      </c>
      <c r="J903" s="33">
        <v>69396000</v>
      </c>
      <c r="K903" s="33" t="s">
        <v>2643</v>
      </c>
      <c r="L903" s="37">
        <f t="shared" si="145"/>
        <v>2.3200184448671779E-3</v>
      </c>
      <c r="M903" s="33"/>
      <c r="N903" s="33" t="s">
        <v>24776</v>
      </c>
      <c r="O903" s="33"/>
      <c r="P903" s="153" t="s">
        <v>7949</v>
      </c>
      <c r="Q903" s="33"/>
      <c r="R903" s="33"/>
      <c r="S903" s="33"/>
      <c r="T903" s="33" t="s">
        <v>2744</v>
      </c>
      <c r="U903" s="33" t="s">
        <v>2956</v>
      </c>
      <c r="V903" s="33" t="s">
        <v>2956</v>
      </c>
      <c r="W903" s="33" t="s">
        <v>2954</v>
      </c>
      <c r="X903" s="33" t="s">
        <v>2953</v>
      </c>
      <c r="Y903" s="33" t="s">
        <v>2953</v>
      </c>
      <c r="Z903" s="33" t="s">
        <v>2953</v>
      </c>
      <c r="AA903" s="33" t="s">
        <v>2953</v>
      </c>
      <c r="AB903" s="39" t="s">
        <v>25780</v>
      </c>
      <c r="AC903" s="29"/>
      <c r="AD903" s="29"/>
      <c r="AE903" s="29"/>
      <c r="AF903" s="137" t="s">
        <v>7949</v>
      </c>
      <c r="AG903" s="30">
        <f t="shared" si="146"/>
        <v>2</v>
      </c>
      <c r="AH903" s="31" t="str">
        <f t="shared" si="147"/>
        <v>KT-090063</v>
      </c>
      <c r="AI903" s="30">
        <v>11094153000</v>
      </c>
      <c r="AJ903" s="102">
        <f>IFERROR(VLOOKUP($C903,'分類(コード表)'!$A$3:$B$38,2,FALSE)*1000000000,0)+IFERROR(VLOOKUP($D903,'分類(コード表)'!$C$3:$D$293,2,FALSE)*1000000,0)+IFERROR(VLOOKUP($E903,'分類(コード表)'!$E$3:$F$353,2,FALSE)*1000,0)+IFERROR(VLOOKUP($F903,'分類(コード表)'!$G$3:$H$255,2,FALSE),0)</f>
        <v>11094153000</v>
      </c>
    </row>
    <row r="904" spans="1:36" s="30" customFormat="1" ht="27" customHeight="1" x14ac:dyDescent="0.15">
      <c r="A904" s="32" t="s">
        <v>149</v>
      </c>
      <c r="B904" s="33">
        <v>900</v>
      </c>
      <c r="C904" s="34" t="s">
        <v>197</v>
      </c>
      <c r="D904" s="34" t="s">
        <v>200</v>
      </c>
      <c r="E904" s="35" t="s">
        <v>2832</v>
      </c>
      <c r="F904" s="33"/>
      <c r="G904" s="34" t="s">
        <v>25781</v>
      </c>
      <c r="H904" s="36" t="s">
        <v>2342</v>
      </c>
      <c r="I904" s="33">
        <v>2432700</v>
      </c>
      <c r="J904" s="33">
        <v>3087000</v>
      </c>
      <c r="K904" s="33" t="s">
        <v>2462</v>
      </c>
      <c r="L904" s="37">
        <f t="shared" si="145"/>
        <v>0.2119533527696793</v>
      </c>
      <c r="M904" s="33"/>
      <c r="N904" s="33" t="s">
        <v>24776</v>
      </c>
      <c r="O904" s="33"/>
      <c r="P904" s="153" t="s">
        <v>24389</v>
      </c>
      <c r="Q904" s="33" t="s">
        <v>2747</v>
      </c>
      <c r="R904" s="33"/>
      <c r="S904" s="33"/>
      <c r="T904" s="33" t="s">
        <v>2744</v>
      </c>
      <c r="U904" s="33" t="s">
        <v>2954</v>
      </c>
      <c r="V904" s="33" t="s">
        <v>2954</v>
      </c>
      <c r="W904" s="33" t="s">
        <v>2953</v>
      </c>
      <c r="X904" s="33" t="s">
        <v>2954</v>
      </c>
      <c r="Y904" s="33" t="s">
        <v>2954</v>
      </c>
      <c r="Z904" s="33" t="s">
        <v>2954</v>
      </c>
      <c r="AA904" s="33" t="s">
        <v>2954</v>
      </c>
      <c r="AB904" s="39" t="s">
        <v>25782</v>
      </c>
      <c r="AC904" s="29"/>
      <c r="AD904" s="29"/>
      <c r="AE904" s="29"/>
      <c r="AF904" s="137" t="s">
        <v>1568</v>
      </c>
      <c r="AG904" s="30">
        <f t="shared" si="146"/>
        <v>2</v>
      </c>
      <c r="AH904" s="31" t="str">
        <f t="shared" si="147"/>
        <v>SK-100009</v>
      </c>
      <c r="AI904" s="30">
        <v>11094153000</v>
      </c>
      <c r="AJ904" s="102">
        <f>IFERROR(VLOOKUP($C904,'分類(コード表)'!$A$3:$B$38,2,FALSE)*1000000000,0)+IFERROR(VLOOKUP($D904,'分類(コード表)'!$C$3:$D$293,2,FALSE)*1000000,0)+IFERROR(VLOOKUP($E904,'分類(コード表)'!$E$3:$F$353,2,FALSE)*1000,0)+IFERROR(VLOOKUP($F904,'分類(コード表)'!$G$3:$H$255,2,FALSE),0)</f>
        <v>11094153000</v>
      </c>
    </row>
    <row r="905" spans="1:36" s="30" customFormat="1" ht="27" customHeight="1" x14ac:dyDescent="0.15">
      <c r="A905" s="32" t="s">
        <v>149</v>
      </c>
      <c r="B905" s="33">
        <v>901</v>
      </c>
      <c r="C905" s="34" t="s">
        <v>197</v>
      </c>
      <c r="D905" s="34" t="s">
        <v>200</v>
      </c>
      <c r="E905" s="34" t="s">
        <v>2832</v>
      </c>
      <c r="F905" s="34"/>
      <c r="G905" s="34" t="s">
        <v>13177</v>
      </c>
      <c r="H905" s="34" t="s">
        <v>13119</v>
      </c>
      <c r="I905" s="33">
        <v>902100</v>
      </c>
      <c r="J905" s="33">
        <v>1354200</v>
      </c>
      <c r="K905" s="33" t="s">
        <v>18774</v>
      </c>
      <c r="L905" s="37">
        <f t="shared" si="145"/>
        <v>0.33385024368630922</v>
      </c>
      <c r="M905" s="33"/>
      <c r="N905" s="33"/>
      <c r="O905" s="33"/>
      <c r="P905" s="153" t="s">
        <v>2988</v>
      </c>
      <c r="Q905" s="33" t="s">
        <v>503</v>
      </c>
      <c r="R905" s="33"/>
      <c r="S905" s="33"/>
      <c r="T905" s="33" t="s">
        <v>2744</v>
      </c>
      <c r="U905" s="97" t="s">
        <v>571</v>
      </c>
      <c r="V905" s="97" t="s">
        <v>571</v>
      </c>
      <c r="W905" s="97" t="s">
        <v>571</v>
      </c>
      <c r="X905" s="97" t="s">
        <v>571</v>
      </c>
      <c r="Y905" s="97" t="s">
        <v>571</v>
      </c>
      <c r="Z905" s="97" t="s">
        <v>571</v>
      </c>
      <c r="AA905" s="97" t="s">
        <v>571</v>
      </c>
      <c r="AB905" s="126" t="s">
        <v>25783</v>
      </c>
      <c r="AC905" s="29"/>
      <c r="AD905" s="29"/>
      <c r="AE905" s="29"/>
      <c r="AF905" s="137" t="s">
        <v>2988</v>
      </c>
      <c r="AG905" s="30">
        <f t="shared" si="146"/>
        <v>2</v>
      </c>
      <c r="AH905" s="31" t="str">
        <f t="shared" si="147"/>
        <v>CB-180010</v>
      </c>
      <c r="AI905" s="30">
        <v>11094153000</v>
      </c>
      <c r="AJ905" s="102">
        <f>IFERROR(VLOOKUP($C905,'分類(コード表)'!$A$3:$B$38,2,FALSE)*1000000000,0)+IFERROR(VLOOKUP($D905,'分類(コード表)'!$C$3:$D$293,2,FALSE)*1000000,0)+IFERROR(VLOOKUP($E905,'分類(コード表)'!$E$3:$F$353,2,FALSE)*1000,0)+IFERROR(VLOOKUP($F905,'分類(コード表)'!$G$3:$H$255,2,FALSE),0)</f>
        <v>11094153000</v>
      </c>
    </row>
    <row r="906" spans="1:36" s="30" customFormat="1" ht="27" customHeight="1" x14ac:dyDescent="0.15">
      <c r="A906" s="32" t="s">
        <v>149</v>
      </c>
      <c r="B906" s="33">
        <v>902</v>
      </c>
      <c r="C906" s="34" t="s">
        <v>197</v>
      </c>
      <c r="D906" s="34" t="s">
        <v>200</v>
      </c>
      <c r="E906" s="35" t="s">
        <v>2832</v>
      </c>
      <c r="F906" s="33"/>
      <c r="G906" s="34" t="s">
        <v>13118</v>
      </c>
      <c r="H906" s="36" t="s">
        <v>13119</v>
      </c>
      <c r="I906" s="33">
        <v>1124700</v>
      </c>
      <c r="J906" s="33">
        <v>1947000</v>
      </c>
      <c r="K906" s="33" t="s">
        <v>22067</v>
      </c>
      <c r="L906" s="37">
        <f t="shared" si="145"/>
        <v>0.42234206471494606</v>
      </c>
      <c r="M906" s="33"/>
      <c r="N906" s="33"/>
      <c r="O906" s="33"/>
      <c r="P906" s="153" t="s">
        <v>22451</v>
      </c>
      <c r="Q906" s="33" t="s">
        <v>503</v>
      </c>
      <c r="R906" s="33"/>
      <c r="S906" s="33"/>
      <c r="T906" s="33" t="s">
        <v>2744</v>
      </c>
      <c r="U906" s="33" t="s">
        <v>571</v>
      </c>
      <c r="V906" s="33" t="s">
        <v>571</v>
      </c>
      <c r="W906" s="33" t="s">
        <v>571</v>
      </c>
      <c r="X906" s="33" t="s">
        <v>571</v>
      </c>
      <c r="Y906" s="33" t="s">
        <v>571</v>
      </c>
      <c r="Z906" s="33" t="s">
        <v>571</v>
      </c>
      <c r="AA906" s="33" t="s">
        <v>571</v>
      </c>
      <c r="AB906" s="39" t="s">
        <v>25784</v>
      </c>
      <c r="AC906" s="29"/>
      <c r="AD906" s="29"/>
      <c r="AE906" s="29"/>
      <c r="AF906" s="137" t="s">
        <v>3023</v>
      </c>
      <c r="AG906" s="30">
        <f t="shared" si="146"/>
        <v>2</v>
      </c>
      <c r="AH906" s="31" t="str">
        <f t="shared" si="147"/>
        <v>CB-170013</v>
      </c>
      <c r="AI906" s="30">
        <v>11094153000</v>
      </c>
      <c r="AJ906" s="102">
        <f>IFERROR(VLOOKUP($C906,'分類(コード表)'!$A$3:$B$38,2,FALSE)*1000000000,0)+IFERROR(VLOOKUP($D906,'分類(コード表)'!$C$3:$D$293,2,FALSE)*1000000,0)+IFERROR(VLOOKUP($E906,'分類(コード表)'!$E$3:$F$353,2,FALSE)*1000,0)+IFERROR(VLOOKUP($F906,'分類(コード表)'!$G$3:$H$255,2,FALSE),0)</f>
        <v>11094153000</v>
      </c>
    </row>
    <row r="907" spans="1:36" s="30" customFormat="1" ht="27" customHeight="1" x14ac:dyDescent="0.15">
      <c r="A907" s="32" t="s">
        <v>149</v>
      </c>
      <c r="B907" s="33">
        <v>903</v>
      </c>
      <c r="C907" s="34" t="s">
        <v>197</v>
      </c>
      <c r="D907" s="34" t="s">
        <v>200</v>
      </c>
      <c r="E907" s="35" t="s">
        <v>2832</v>
      </c>
      <c r="F907" s="33"/>
      <c r="G907" s="34" t="s">
        <v>14315</v>
      </c>
      <c r="H907" s="36" t="s">
        <v>14316</v>
      </c>
      <c r="I907" s="33">
        <v>71647</v>
      </c>
      <c r="J907" s="33">
        <v>173059</v>
      </c>
      <c r="K907" s="33" t="s">
        <v>14062</v>
      </c>
      <c r="L907" s="37">
        <f t="shared" si="145"/>
        <v>0.58599668321208376</v>
      </c>
      <c r="M907" s="33"/>
      <c r="N907" s="33"/>
      <c r="O907" s="33"/>
      <c r="P907" s="153" t="s">
        <v>3044</v>
      </c>
      <c r="Q907" s="33" t="s">
        <v>578</v>
      </c>
      <c r="R907" s="33"/>
      <c r="S907" s="33"/>
      <c r="T907" s="33" t="s">
        <v>2744</v>
      </c>
      <c r="U907" s="33" t="s">
        <v>2954</v>
      </c>
      <c r="V907" s="33" t="s">
        <v>2954</v>
      </c>
      <c r="W907" s="33" t="s">
        <v>2953</v>
      </c>
      <c r="X907" s="33" t="s">
        <v>2954</v>
      </c>
      <c r="Y907" s="33" t="s">
        <v>2954</v>
      </c>
      <c r="Z907" s="33" t="s">
        <v>2954</v>
      </c>
      <c r="AA907" s="33" t="s">
        <v>2954</v>
      </c>
      <c r="AB907" s="39" t="s">
        <v>25785</v>
      </c>
      <c r="AC907" s="29"/>
      <c r="AD907" s="29"/>
      <c r="AE907" s="29"/>
      <c r="AF907" s="137" t="s">
        <v>3044</v>
      </c>
      <c r="AG907" s="30">
        <f t="shared" si="146"/>
        <v>2</v>
      </c>
      <c r="AH907" s="31" t="str">
        <f t="shared" si="147"/>
        <v>HK-160021</v>
      </c>
      <c r="AI907" s="30">
        <v>11094153000</v>
      </c>
      <c r="AJ907" s="102">
        <f>IFERROR(VLOOKUP($C907,'分類(コード表)'!$A$3:$B$38,2,FALSE)*1000000000,0)+IFERROR(VLOOKUP($D907,'分類(コード表)'!$C$3:$D$293,2,FALSE)*1000000,0)+IFERROR(VLOOKUP($E907,'分類(コード表)'!$E$3:$F$353,2,FALSE)*1000,0)+IFERROR(VLOOKUP($F907,'分類(コード表)'!$G$3:$H$255,2,FALSE),0)</f>
        <v>11094153000</v>
      </c>
    </row>
    <row r="908" spans="1:36" s="30" customFormat="1" ht="27" customHeight="1" x14ac:dyDescent="0.15">
      <c r="A908" s="32" t="s">
        <v>149</v>
      </c>
      <c r="B908" s="33">
        <v>904</v>
      </c>
      <c r="C908" s="34" t="s">
        <v>197</v>
      </c>
      <c r="D908" s="34" t="s">
        <v>200</v>
      </c>
      <c r="E908" s="35" t="s">
        <v>2832</v>
      </c>
      <c r="F908" s="33"/>
      <c r="G908" s="34" t="s">
        <v>15848</v>
      </c>
      <c r="H908" s="36" t="s">
        <v>13865</v>
      </c>
      <c r="I908" s="33">
        <v>927404</v>
      </c>
      <c r="J908" s="33">
        <v>1889200</v>
      </c>
      <c r="K908" s="33" t="s">
        <v>22067</v>
      </c>
      <c r="L908" s="37">
        <f t="shared" si="145"/>
        <v>0.50910226550921023</v>
      </c>
      <c r="M908" s="33"/>
      <c r="N908" s="33"/>
      <c r="O908" s="33"/>
      <c r="P908" s="153" t="s">
        <v>26609</v>
      </c>
      <c r="Q908" s="33" t="s">
        <v>503</v>
      </c>
      <c r="R908" s="33"/>
      <c r="S908" s="33"/>
      <c r="T908" s="33" t="s">
        <v>2744</v>
      </c>
      <c r="U908" s="33" t="s">
        <v>571</v>
      </c>
      <c r="V908" s="33" t="s">
        <v>571</v>
      </c>
      <c r="W908" s="33" t="s">
        <v>571</v>
      </c>
      <c r="X908" s="33" t="s">
        <v>571</v>
      </c>
      <c r="Y908" s="33" t="s">
        <v>571</v>
      </c>
      <c r="Z908" s="33" t="s">
        <v>571</v>
      </c>
      <c r="AA908" s="33" t="s">
        <v>571</v>
      </c>
      <c r="AB908" s="39" t="s">
        <v>25786</v>
      </c>
      <c r="AC908" s="29"/>
      <c r="AD908" s="29"/>
      <c r="AE908" s="29"/>
      <c r="AF908" s="137" t="s">
        <v>3056</v>
      </c>
      <c r="AG908" s="30">
        <f t="shared" si="146"/>
        <v>2</v>
      </c>
      <c r="AH908" s="31" t="str">
        <f t="shared" si="147"/>
        <v>KK-160028</v>
      </c>
      <c r="AI908" s="30">
        <v>11094153000</v>
      </c>
      <c r="AJ908" s="102">
        <f>IFERROR(VLOOKUP($C908,'分類(コード表)'!$A$3:$B$38,2,FALSE)*1000000000,0)+IFERROR(VLOOKUP($D908,'分類(コード表)'!$C$3:$D$293,2,FALSE)*1000000,0)+IFERROR(VLOOKUP($E908,'分類(コード表)'!$E$3:$F$353,2,FALSE)*1000,0)+IFERROR(VLOOKUP($F908,'分類(コード表)'!$G$3:$H$255,2,FALSE),0)</f>
        <v>11094153000</v>
      </c>
    </row>
    <row r="909" spans="1:36" s="30" customFormat="1" ht="27" customHeight="1" x14ac:dyDescent="0.15">
      <c r="A909" s="32" t="s">
        <v>149</v>
      </c>
      <c r="B909" s="33">
        <v>905</v>
      </c>
      <c r="C909" s="34" t="s">
        <v>197</v>
      </c>
      <c r="D909" s="34" t="s">
        <v>200</v>
      </c>
      <c r="E909" s="35" t="s">
        <v>2832</v>
      </c>
      <c r="F909" s="33"/>
      <c r="G909" s="34" t="s">
        <v>20431</v>
      </c>
      <c r="H909" s="36" t="s">
        <v>20432</v>
      </c>
      <c r="I909" s="33">
        <v>9088000</v>
      </c>
      <c r="J909" s="33">
        <v>11773000</v>
      </c>
      <c r="K909" s="33" t="s">
        <v>22093</v>
      </c>
      <c r="L909" s="37">
        <f t="shared" si="145"/>
        <v>0.22806421472861638</v>
      </c>
      <c r="M909" s="33"/>
      <c r="N909" s="33"/>
      <c r="O909" s="33"/>
      <c r="P909" s="153" t="s">
        <v>3101</v>
      </c>
      <c r="Q909" s="33" t="s">
        <v>578</v>
      </c>
      <c r="R909" s="33"/>
      <c r="S909" s="33"/>
      <c r="T909" s="33" t="s">
        <v>2744</v>
      </c>
      <c r="U909" s="33" t="s">
        <v>2954</v>
      </c>
      <c r="V909" s="33" t="s">
        <v>2953</v>
      </c>
      <c r="W909" s="33" t="s">
        <v>2953</v>
      </c>
      <c r="X909" s="33" t="s">
        <v>2953</v>
      </c>
      <c r="Y909" s="33" t="s">
        <v>2954</v>
      </c>
      <c r="Z909" s="33" t="s">
        <v>2954</v>
      </c>
      <c r="AA909" s="33" t="s">
        <v>2954</v>
      </c>
      <c r="AB909" s="39" t="s">
        <v>25787</v>
      </c>
      <c r="AC909" s="29"/>
      <c r="AD909" s="29"/>
      <c r="AE909" s="29"/>
      <c r="AF909" s="137" t="s">
        <v>3101</v>
      </c>
      <c r="AG909" s="30">
        <f t="shared" si="146"/>
        <v>2</v>
      </c>
      <c r="AH909" s="31" t="str">
        <f t="shared" si="147"/>
        <v>QS-150032</v>
      </c>
      <c r="AI909" s="30">
        <v>11094153000</v>
      </c>
      <c r="AJ909" s="102">
        <f>IFERROR(VLOOKUP($C909,'分類(コード表)'!$A$3:$B$38,2,FALSE)*1000000000,0)+IFERROR(VLOOKUP($D909,'分類(コード表)'!$C$3:$D$293,2,FALSE)*1000000,0)+IFERROR(VLOOKUP($E909,'分類(コード表)'!$E$3:$F$353,2,FALSE)*1000,0)+IFERROR(VLOOKUP($F909,'分類(コード表)'!$G$3:$H$255,2,FALSE),0)</f>
        <v>11094153000</v>
      </c>
    </row>
    <row r="910" spans="1:36" s="30" customFormat="1" ht="27" customHeight="1" x14ac:dyDescent="0.15">
      <c r="A910" s="32" t="s">
        <v>149</v>
      </c>
      <c r="B910" s="33">
        <v>906</v>
      </c>
      <c r="C910" s="34" t="s">
        <v>197</v>
      </c>
      <c r="D910" s="34" t="s">
        <v>200</v>
      </c>
      <c r="E910" s="35" t="s">
        <v>2832</v>
      </c>
      <c r="F910" s="33"/>
      <c r="G910" s="34" t="s">
        <v>17859</v>
      </c>
      <c r="H910" s="36" t="s">
        <v>13865</v>
      </c>
      <c r="I910" s="33">
        <v>612300</v>
      </c>
      <c r="J910" s="33">
        <v>1184450</v>
      </c>
      <c r="K910" s="33" t="s">
        <v>18774</v>
      </c>
      <c r="L910" s="37">
        <f t="shared" si="145"/>
        <v>0.48305120520072609</v>
      </c>
      <c r="M910" s="33"/>
      <c r="N910" s="33"/>
      <c r="O910" s="33"/>
      <c r="P910" s="153" t="s">
        <v>26634</v>
      </c>
      <c r="Q910" s="33" t="s">
        <v>578</v>
      </c>
      <c r="R910" s="33"/>
      <c r="S910" s="33"/>
      <c r="T910" s="33" t="s">
        <v>2744</v>
      </c>
      <c r="U910" s="33" t="s">
        <v>571</v>
      </c>
      <c r="V910" s="33" t="s">
        <v>571</v>
      </c>
      <c r="W910" s="33" t="s">
        <v>571</v>
      </c>
      <c r="X910" s="33" t="s">
        <v>571</v>
      </c>
      <c r="Y910" s="33" t="s">
        <v>571</v>
      </c>
      <c r="Z910" s="33" t="s">
        <v>571</v>
      </c>
      <c r="AA910" s="33" t="s">
        <v>571</v>
      </c>
      <c r="AB910" s="39" t="s">
        <v>25788</v>
      </c>
      <c r="AC910" s="29"/>
      <c r="AD910" s="29"/>
      <c r="AE910" s="29"/>
      <c r="AF910" s="137" t="s">
        <v>3112</v>
      </c>
      <c r="AG910" s="30">
        <f t="shared" si="146"/>
        <v>2</v>
      </c>
      <c r="AH910" s="31" t="str">
        <f t="shared" si="147"/>
        <v>KT-150081</v>
      </c>
      <c r="AI910" s="30">
        <v>11094153000</v>
      </c>
      <c r="AJ910" s="102">
        <f>IFERROR(VLOOKUP($C910,'分類(コード表)'!$A$3:$B$38,2,FALSE)*1000000000,0)+IFERROR(VLOOKUP($D910,'分類(コード表)'!$C$3:$D$293,2,FALSE)*1000000,0)+IFERROR(VLOOKUP($E910,'分類(コード表)'!$E$3:$F$353,2,FALSE)*1000,0)+IFERROR(VLOOKUP($F910,'分類(コード表)'!$G$3:$H$255,2,FALSE),0)</f>
        <v>11094153000</v>
      </c>
    </row>
    <row r="911" spans="1:36" s="30" customFormat="1" ht="27" customHeight="1" x14ac:dyDescent="0.15">
      <c r="A911" s="32" t="s">
        <v>149</v>
      </c>
      <c r="B911" s="33">
        <v>907</v>
      </c>
      <c r="C911" s="34" t="s">
        <v>197</v>
      </c>
      <c r="D911" s="34" t="s">
        <v>200</v>
      </c>
      <c r="E911" s="34" t="s">
        <v>2832</v>
      </c>
      <c r="F911" s="34"/>
      <c r="G911" s="34" t="s">
        <v>21744</v>
      </c>
      <c r="H911" s="34" t="s">
        <v>21745</v>
      </c>
      <c r="I911" s="33">
        <v>2000015</v>
      </c>
      <c r="J911" s="33">
        <v>1500000</v>
      </c>
      <c r="K911" s="33" t="s">
        <v>22060</v>
      </c>
      <c r="L911" s="37">
        <f t="shared" si="145"/>
        <v>-0.33334333333333332</v>
      </c>
      <c r="M911" s="33"/>
      <c r="N911" s="33"/>
      <c r="O911" s="33"/>
      <c r="P911" s="153" t="s">
        <v>26653</v>
      </c>
      <c r="Q911" s="33" t="s">
        <v>503</v>
      </c>
      <c r="R911" s="33"/>
      <c r="S911" s="33"/>
      <c r="T911" s="33" t="s">
        <v>2744</v>
      </c>
      <c r="U911" s="97" t="s">
        <v>2953</v>
      </c>
      <c r="V911" s="97" t="s">
        <v>2954</v>
      </c>
      <c r="W911" s="97" t="s">
        <v>2954</v>
      </c>
      <c r="X911" s="97" t="s">
        <v>2954</v>
      </c>
      <c r="Y911" s="97" t="s">
        <v>2954</v>
      </c>
      <c r="Z911" s="97" t="s">
        <v>2953</v>
      </c>
      <c r="AA911" s="97" t="s">
        <v>2954</v>
      </c>
      <c r="AB911" s="126" t="s">
        <v>25789</v>
      </c>
      <c r="AC911" s="29"/>
      <c r="AD911" s="29"/>
      <c r="AE911" s="29"/>
      <c r="AF911" s="137" t="s">
        <v>3152</v>
      </c>
      <c r="AG911" s="30">
        <f t="shared" si="146"/>
        <v>2</v>
      </c>
      <c r="AH911" s="31" t="str">
        <f t="shared" si="147"/>
        <v>TH-140017</v>
      </c>
      <c r="AI911" s="30">
        <v>11094153000</v>
      </c>
      <c r="AJ911" s="102">
        <f>IFERROR(VLOOKUP($C911,'分類(コード表)'!$A$3:$B$38,2,FALSE)*1000000000,0)+IFERROR(VLOOKUP($D911,'分類(コード表)'!$C$3:$D$293,2,FALSE)*1000000,0)+IFERROR(VLOOKUP($E911,'分類(コード表)'!$E$3:$F$353,2,FALSE)*1000,0)+IFERROR(VLOOKUP($F911,'分類(コード表)'!$G$3:$H$255,2,FALSE),0)</f>
        <v>11094153000</v>
      </c>
    </row>
    <row r="912" spans="1:36" s="30" customFormat="1" ht="27" customHeight="1" x14ac:dyDescent="0.15">
      <c r="A912" s="32" t="s">
        <v>149</v>
      </c>
      <c r="B912" s="33">
        <v>908</v>
      </c>
      <c r="C912" s="34" t="s">
        <v>197</v>
      </c>
      <c r="D912" s="34" t="s">
        <v>200</v>
      </c>
      <c r="E912" s="34" t="s">
        <v>2832</v>
      </c>
      <c r="F912" s="34"/>
      <c r="G912" s="34" t="s">
        <v>17689</v>
      </c>
      <c r="H912" s="34" t="s">
        <v>17690</v>
      </c>
      <c r="I912" s="33">
        <v>7545100</v>
      </c>
      <c r="J912" s="33">
        <v>10528800</v>
      </c>
      <c r="K912" s="33" t="s">
        <v>22053</v>
      </c>
      <c r="L912" s="37">
        <f t="shared" si="145"/>
        <v>0.2833846212293899</v>
      </c>
      <c r="M912" s="33"/>
      <c r="N912" s="33"/>
      <c r="O912" s="33"/>
      <c r="P912" s="153" t="s">
        <v>37347</v>
      </c>
      <c r="Q912" s="33" t="s">
        <v>578</v>
      </c>
      <c r="R912" s="33"/>
      <c r="S912" s="33"/>
      <c r="T912" s="33" t="s">
        <v>2744</v>
      </c>
      <c r="U912" s="97" t="s">
        <v>2954</v>
      </c>
      <c r="V912" s="97" t="s">
        <v>2954</v>
      </c>
      <c r="W912" s="97" t="s">
        <v>2953</v>
      </c>
      <c r="X912" s="97" t="s">
        <v>2954</v>
      </c>
      <c r="Y912" s="97" t="s">
        <v>2954</v>
      </c>
      <c r="Z912" s="97" t="s">
        <v>2954</v>
      </c>
      <c r="AA912" s="97" t="s">
        <v>2954</v>
      </c>
      <c r="AB912" s="126" t="s">
        <v>25790</v>
      </c>
      <c r="AC912" s="29"/>
      <c r="AD912" s="29"/>
      <c r="AE912" s="29"/>
      <c r="AF912" s="137" t="s">
        <v>3177</v>
      </c>
      <c r="AG912" s="30">
        <f t="shared" si="146"/>
        <v>2</v>
      </c>
      <c r="AH912" s="31" t="str">
        <f t="shared" si="147"/>
        <v>KT-140050</v>
      </c>
      <c r="AI912" s="30">
        <v>11094153000</v>
      </c>
      <c r="AJ912" s="102">
        <f>IFERROR(VLOOKUP($C912,'分類(コード表)'!$A$3:$B$38,2,FALSE)*1000000000,0)+IFERROR(VLOOKUP($D912,'分類(コード表)'!$C$3:$D$293,2,FALSE)*1000000,0)+IFERROR(VLOOKUP($E912,'分類(コード表)'!$E$3:$F$353,2,FALSE)*1000,0)+IFERROR(VLOOKUP($F912,'分類(コード表)'!$G$3:$H$255,2,FALSE),0)</f>
        <v>11094153000</v>
      </c>
    </row>
    <row r="913" spans="1:36" s="30" customFormat="1" ht="27" customHeight="1" x14ac:dyDescent="0.15">
      <c r="A913" s="32" t="s">
        <v>149</v>
      </c>
      <c r="B913" s="33">
        <v>909</v>
      </c>
      <c r="C913" s="34" t="s">
        <v>197</v>
      </c>
      <c r="D913" s="34" t="s">
        <v>200</v>
      </c>
      <c r="E913" s="35" t="s">
        <v>2832</v>
      </c>
      <c r="F913" s="35"/>
      <c r="G913" s="34" t="s">
        <v>15586</v>
      </c>
      <c r="H913" s="36" t="s">
        <v>15587</v>
      </c>
      <c r="I913" s="33">
        <v>6036000</v>
      </c>
      <c r="J913" s="33">
        <v>7503000</v>
      </c>
      <c r="K913" s="33" t="s">
        <v>22089</v>
      </c>
      <c r="L913" s="37">
        <f t="shared" si="145"/>
        <v>0.19552179128348657</v>
      </c>
      <c r="M913" s="33"/>
      <c r="N913" s="33"/>
      <c r="O913" s="33"/>
      <c r="P913" s="153" t="s">
        <v>3268</v>
      </c>
      <c r="Q913" s="33" t="s">
        <v>503</v>
      </c>
      <c r="R913" s="33"/>
      <c r="S913" s="33"/>
      <c r="T913" s="33" t="s">
        <v>2744</v>
      </c>
      <c r="U913" s="33" t="s">
        <v>2953</v>
      </c>
      <c r="V913" s="33" t="s">
        <v>2954</v>
      </c>
      <c r="W913" s="33" t="s">
        <v>2953</v>
      </c>
      <c r="X913" s="33" t="s">
        <v>2953</v>
      </c>
      <c r="Y913" s="33" t="s">
        <v>2954</v>
      </c>
      <c r="Z913" s="33" t="s">
        <v>2953</v>
      </c>
      <c r="AA913" s="33" t="s">
        <v>2953</v>
      </c>
      <c r="AB913" s="39" t="s">
        <v>25791</v>
      </c>
      <c r="AC913" s="29"/>
      <c r="AD913" s="29"/>
      <c r="AE913" s="29"/>
      <c r="AF913" s="137" t="s">
        <v>3268</v>
      </c>
      <c r="AG913" s="30">
        <f t="shared" si="146"/>
        <v>2</v>
      </c>
      <c r="AH913" s="31" t="str">
        <f t="shared" si="147"/>
        <v>KK-120009</v>
      </c>
      <c r="AI913" s="30">
        <v>11094153000</v>
      </c>
      <c r="AJ913" s="102">
        <f>IFERROR(VLOOKUP($C913,'分類(コード表)'!$A$3:$B$38,2,FALSE)*1000000000,0)+IFERROR(VLOOKUP($D913,'分類(コード表)'!$C$3:$D$293,2,FALSE)*1000000,0)+IFERROR(VLOOKUP($E913,'分類(コード表)'!$E$3:$F$353,2,FALSE)*1000,0)+IFERROR(VLOOKUP($F913,'分類(コード表)'!$G$3:$H$255,2,FALSE),0)</f>
        <v>11094153000</v>
      </c>
    </row>
    <row r="914" spans="1:36" s="30" customFormat="1" ht="27" customHeight="1" x14ac:dyDescent="0.15">
      <c r="A914" s="32" t="s">
        <v>149</v>
      </c>
      <c r="B914" s="33">
        <v>910</v>
      </c>
      <c r="C914" s="34" t="s">
        <v>197</v>
      </c>
      <c r="D914" s="34" t="s">
        <v>200</v>
      </c>
      <c r="E914" s="35" t="s">
        <v>2832</v>
      </c>
      <c r="F914" s="35"/>
      <c r="G914" s="34" t="s">
        <v>20525</v>
      </c>
      <c r="H914" s="36" t="s">
        <v>20526</v>
      </c>
      <c r="I914" s="33">
        <v>1289450</v>
      </c>
      <c r="J914" s="33">
        <v>2349000</v>
      </c>
      <c r="K914" s="33" t="s">
        <v>22067</v>
      </c>
      <c r="L914" s="37">
        <f t="shared" si="145"/>
        <v>0.45106428267347809</v>
      </c>
      <c r="M914" s="33"/>
      <c r="N914" s="33" t="s">
        <v>24776</v>
      </c>
      <c r="O914" s="33"/>
      <c r="P914" s="153" t="s">
        <v>26601</v>
      </c>
      <c r="Q914" s="33"/>
      <c r="R914" s="33"/>
      <c r="S914" s="33"/>
      <c r="T914" s="33" t="s">
        <v>2744</v>
      </c>
      <c r="U914" s="97" t="s">
        <v>26702</v>
      </c>
      <c r="V914" s="97" t="s">
        <v>26701</v>
      </c>
      <c r="W914" s="97" t="s">
        <v>26701</v>
      </c>
      <c r="X914" s="97" t="s">
        <v>26702</v>
      </c>
      <c r="Y914" s="97" t="s">
        <v>26701</v>
      </c>
      <c r="Z914" s="97" t="s">
        <v>26702</v>
      </c>
      <c r="AA914" s="97" t="s">
        <v>26701</v>
      </c>
      <c r="AB914" s="126" t="s">
        <v>26774</v>
      </c>
      <c r="AC914" s="29"/>
      <c r="AD914" s="29"/>
      <c r="AE914" s="29"/>
      <c r="AF914" s="137" t="s">
        <v>26601</v>
      </c>
      <c r="AG914" s="30">
        <f t="shared" ref="AG914" si="154">LEN(LEFT(AF914,FIND("-",AF914)-1))</f>
        <v>2</v>
      </c>
      <c r="AH914" s="31" t="str">
        <f t="shared" ref="AH914" si="155">LEFT(AF914,FIND("-",AF914)+6)</f>
        <v>QS-160043</v>
      </c>
      <c r="AJ914" s="102"/>
    </row>
    <row r="915" spans="1:36" s="30" customFormat="1" ht="27" customHeight="1" x14ac:dyDescent="0.15">
      <c r="A915" s="32" t="s">
        <v>149</v>
      </c>
      <c r="B915" s="33">
        <v>911</v>
      </c>
      <c r="C915" s="34" t="s">
        <v>197</v>
      </c>
      <c r="D915" s="34" t="s">
        <v>200</v>
      </c>
      <c r="E915" s="40" t="s">
        <v>405</v>
      </c>
      <c r="F915" s="40"/>
      <c r="G915" s="34" t="s">
        <v>25792</v>
      </c>
      <c r="H915" s="36" t="s">
        <v>1680</v>
      </c>
      <c r="I915" s="33">
        <v>436863.95</v>
      </c>
      <c r="J915" s="33">
        <v>400000</v>
      </c>
      <c r="K915" s="97" t="s">
        <v>26672</v>
      </c>
      <c r="L915" s="37">
        <f t="shared" si="145"/>
        <v>-9.2159875000000113E-2</v>
      </c>
      <c r="M915" s="33"/>
      <c r="N915" s="33" t="s">
        <v>24776</v>
      </c>
      <c r="O915" s="33"/>
      <c r="P915" s="153" t="s">
        <v>23600</v>
      </c>
      <c r="Q915" s="33"/>
      <c r="R915" s="33"/>
      <c r="S915" s="33"/>
      <c r="T915" s="33" t="s">
        <v>2744</v>
      </c>
      <c r="U915" s="33" t="s">
        <v>2953</v>
      </c>
      <c r="V915" s="33" t="s">
        <v>2954</v>
      </c>
      <c r="W915" s="33" t="s">
        <v>2954</v>
      </c>
      <c r="X915" s="33" t="s">
        <v>2954</v>
      </c>
      <c r="Y915" s="33" t="s">
        <v>2954</v>
      </c>
      <c r="Z915" s="33" t="s">
        <v>2954</v>
      </c>
      <c r="AA915" s="33" t="s">
        <v>2954</v>
      </c>
      <c r="AB915" s="39" t="s">
        <v>25793</v>
      </c>
      <c r="AC915" s="29"/>
      <c r="AD915" s="29"/>
      <c r="AE915" s="29"/>
      <c r="AF915" s="137" t="s">
        <v>3317</v>
      </c>
      <c r="AG915" s="30">
        <f t="shared" si="146"/>
        <v>2</v>
      </c>
      <c r="AH915" s="31" t="str">
        <f t="shared" si="147"/>
        <v>CB-100021</v>
      </c>
      <c r="AI915" s="30">
        <v>11094154000</v>
      </c>
      <c r="AJ915" s="102">
        <f>IFERROR(VLOOKUP($C915,'分類(コード表)'!$A$3:$B$38,2,FALSE)*1000000000,0)+IFERROR(VLOOKUP($D915,'分類(コード表)'!$C$3:$D$293,2,FALSE)*1000000,0)+IFERROR(VLOOKUP($E915,'分類(コード表)'!$E$3:$F$353,2,FALSE)*1000,0)+IFERROR(VLOOKUP($F915,'分類(コード表)'!$G$3:$H$255,2,FALSE),0)</f>
        <v>11094154000</v>
      </c>
    </row>
    <row r="916" spans="1:36" s="30" customFormat="1" ht="27" customHeight="1" x14ac:dyDescent="0.15">
      <c r="A916" s="32" t="s">
        <v>149</v>
      </c>
      <c r="B916" s="33">
        <v>912</v>
      </c>
      <c r="C916" s="34" t="s">
        <v>197</v>
      </c>
      <c r="D916" s="34" t="s">
        <v>200</v>
      </c>
      <c r="E916" s="35" t="s">
        <v>405</v>
      </c>
      <c r="F916" s="35"/>
      <c r="G916" s="34" t="s">
        <v>668</v>
      </c>
      <c r="H916" s="36" t="s">
        <v>406</v>
      </c>
      <c r="I916" s="33">
        <v>5725729</v>
      </c>
      <c r="J916" s="33">
        <v>5900106</v>
      </c>
      <c r="K916" s="97" t="s">
        <v>26673</v>
      </c>
      <c r="L916" s="37">
        <f t="shared" si="145"/>
        <v>2.9554892742604921E-2</v>
      </c>
      <c r="M916" s="33"/>
      <c r="N916" s="33" t="s">
        <v>24776</v>
      </c>
      <c r="O916" s="33"/>
      <c r="P916" s="153" t="s">
        <v>28524</v>
      </c>
      <c r="Q916" s="33" t="s">
        <v>578</v>
      </c>
      <c r="R916" s="33"/>
      <c r="S916" s="33"/>
      <c r="T916" s="33" t="s">
        <v>2744</v>
      </c>
      <c r="U916" s="33" t="s">
        <v>2954</v>
      </c>
      <c r="V916" s="33" t="s">
        <v>2954</v>
      </c>
      <c r="W916" s="33" t="s">
        <v>2954</v>
      </c>
      <c r="X916" s="33" t="s">
        <v>2954</v>
      </c>
      <c r="Y916" s="33" t="s">
        <v>2954</v>
      </c>
      <c r="Z916" s="33" t="s">
        <v>2953</v>
      </c>
      <c r="AA916" s="33" t="s">
        <v>2954</v>
      </c>
      <c r="AB916" s="39" t="s">
        <v>25794</v>
      </c>
      <c r="AC916" s="29"/>
      <c r="AD916" s="29"/>
      <c r="AE916" s="29"/>
      <c r="AF916" s="137" t="s">
        <v>1173</v>
      </c>
      <c r="AG916" s="30">
        <f t="shared" si="146"/>
        <v>2</v>
      </c>
      <c r="AH916" s="31" t="str">
        <f t="shared" si="147"/>
        <v>CG-110038</v>
      </c>
      <c r="AI916" s="30">
        <v>11094154000</v>
      </c>
      <c r="AJ916" s="102">
        <f>IFERROR(VLOOKUP($C916,'分類(コード表)'!$A$3:$B$38,2,FALSE)*1000000000,0)+IFERROR(VLOOKUP($D916,'分類(コード表)'!$C$3:$D$293,2,FALSE)*1000000,0)+IFERROR(VLOOKUP($E916,'分類(コード表)'!$E$3:$F$353,2,FALSE)*1000,0)+IFERROR(VLOOKUP($F916,'分類(コード表)'!$G$3:$H$255,2,FALSE),0)</f>
        <v>11094154000</v>
      </c>
    </row>
    <row r="917" spans="1:36" s="30" customFormat="1" ht="27" customHeight="1" x14ac:dyDescent="0.15">
      <c r="A917" s="32" t="s">
        <v>149</v>
      </c>
      <c r="B917" s="33">
        <v>913</v>
      </c>
      <c r="C917" s="34" t="s">
        <v>197</v>
      </c>
      <c r="D917" s="34" t="s">
        <v>200</v>
      </c>
      <c r="E917" s="35" t="s">
        <v>405</v>
      </c>
      <c r="F917" s="35"/>
      <c r="G917" s="34" t="s">
        <v>17899</v>
      </c>
      <c r="H917" s="36" t="s">
        <v>17900</v>
      </c>
      <c r="I917" s="33">
        <v>537000</v>
      </c>
      <c r="J917" s="33">
        <v>537000</v>
      </c>
      <c r="K917" s="33" t="s">
        <v>18774</v>
      </c>
      <c r="L917" s="37">
        <f t="shared" si="145"/>
        <v>0</v>
      </c>
      <c r="M917" s="33"/>
      <c r="N917" s="33" t="s">
        <v>24776</v>
      </c>
      <c r="O917" s="33"/>
      <c r="P917" s="153" t="s">
        <v>26628</v>
      </c>
      <c r="Q917" s="33"/>
      <c r="R917" s="33"/>
      <c r="S917" s="33"/>
      <c r="T917" s="33" t="s">
        <v>381</v>
      </c>
      <c r="U917" s="97" t="s">
        <v>26701</v>
      </c>
      <c r="V917" s="97" t="s">
        <v>26702</v>
      </c>
      <c r="W917" s="97" t="s">
        <v>26701</v>
      </c>
      <c r="X917" s="97" t="s">
        <v>26702</v>
      </c>
      <c r="Y917" s="97" t="s">
        <v>26702</v>
      </c>
      <c r="Z917" s="97" t="s">
        <v>26702</v>
      </c>
      <c r="AA917" s="97" t="s">
        <v>26702</v>
      </c>
      <c r="AB917" s="126" t="s">
        <v>26775</v>
      </c>
      <c r="AC917" s="29"/>
      <c r="AD917" s="29"/>
      <c r="AE917" s="29"/>
      <c r="AF917" s="137" t="s">
        <v>26628</v>
      </c>
      <c r="AG917" s="30">
        <f t="shared" ref="AG917" si="156">LEN(LEFT(AF917,FIND("-",AF917)-1))</f>
        <v>2</v>
      </c>
      <c r="AH917" s="31" t="str">
        <f t="shared" ref="AH917" si="157">LEFT(AF917,FIND("-",AF917)+6)</f>
        <v>KT-150114</v>
      </c>
      <c r="AJ917" s="102"/>
    </row>
    <row r="918" spans="1:36" s="30" customFormat="1" ht="27" customHeight="1" x14ac:dyDescent="0.15">
      <c r="A918" s="32" t="s">
        <v>149</v>
      </c>
      <c r="B918" s="33">
        <v>914</v>
      </c>
      <c r="C918" s="34" t="s">
        <v>197</v>
      </c>
      <c r="D918" s="34" t="s">
        <v>200</v>
      </c>
      <c r="E918" s="34" t="s">
        <v>12214</v>
      </c>
      <c r="F918" s="34"/>
      <c r="G918" s="34" t="s">
        <v>732</v>
      </c>
      <c r="H918" s="34" t="s">
        <v>1895</v>
      </c>
      <c r="I918" s="33">
        <v>3511584</v>
      </c>
      <c r="J918" s="33">
        <v>6244508</v>
      </c>
      <c r="K918" s="33" t="s">
        <v>2564</v>
      </c>
      <c r="L918" s="37">
        <f t="shared" si="145"/>
        <v>0.43765241392916787</v>
      </c>
      <c r="M918" s="33"/>
      <c r="N918" s="33" t="s">
        <v>24776</v>
      </c>
      <c r="O918" s="33"/>
      <c r="P918" s="153" t="s">
        <v>3208</v>
      </c>
      <c r="Q918" s="33" t="s">
        <v>578</v>
      </c>
      <c r="R918" s="33"/>
      <c r="S918" s="33"/>
      <c r="T918" s="33" t="s">
        <v>2744</v>
      </c>
      <c r="U918" s="97" t="s">
        <v>2954</v>
      </c>
      <c r="V918" s="97" t="s">
        <v>2954</v>
      </c>
      <c r="W918" s="97" t="s">
        <v>2953</v>
      </c>
      <c r="X918" s="97" t="s">
        <v>2954</v>
      </c>
      <c r="Y918" s="97" t="s">
        <v>2954</v>
      </c>
      <c r="Z918" s="97" t="s">
        <v>2953</v>
      </c>
      <c r="AA918" s="97" t="s">
        <v>2954</v>
      </c>
      <c r="AB918" s="126" t="s">
        <v>25795</v>
      </c>
      <c r="AC918" s="29"/>
      <c r="AD918" s="29"/>
      <c r="AE918" s="29"/>
      <c r="AF918" s="137" t="s">
        <v>3208</v>
      </c>
      <c r="AG918" s="30">
        <f t="shared" si="146"/>
        <v>2</v>
      </c>
      <c r="AH918" s="31" t="str">
        <f t="shared" si="147"/>
        <v>HK-130009</v>
      </c>
      <c r="AI918" s="30">
        <v>11094156000</v>
      </c>
      <c r="AJ918" s="102">
        <f>IFERROR(VLOOKUP($C918,'分類(コード表)'!$A$3:$B$38,2,FALSE)*1000000000,0)+IFERROR(VLOOKUP($D918,'分類(コード表)'!$C$3:$D$293,2,FALSE)*1000000,0)+IFERROR(VLOOKUP($E918,'分類(コード表)'!$E$3:$F$353,2,FALSE)*1000,0)+IFERROR(VLOOKUP($F918,'分類(コード表)'!$G$3:$H$255,2,FALSE),0)</f>
        <v>11094156000</v>
      </c>
    </row>
    <row r="919" spans="1:36" s="30" customFormat="1" ht="27" customHeight="1" x14ac:dyDescent="0.15">
      <c r="A919" s="32" t="s">
        <v>149</v>
      </c>
      <c r="B919" s="33">
        <v>915</v>
      </c>
      <c r="C919" s="34" t="s">
        <v>197</v>
      </c>
      <c r="D919" s="34" t="s">
        <v>200</v>
      </c>
      <c r="E919" s="35" t="s">
        <v>12216</v>
      </c>
      <c r="F919" s="35"/>
      <c r="G919" s="34" t="s">
        <v>25796</v>
      </c>
      <c r="H919" s="36" t="s">
        <v>1956</v>
      </c>
      <c r="I919" s="33">
        <v>3052575</v>
      </c>
      <c r="J919" s="33">
        <v>4670141</v>
      </c>
      <c r="K919" s="33" t="s">
        <v>2591</v>
      </c>
      <c r="L919" s="37">
        <f t="shared" si="145"/>
        <v>0.34636341814947347</v>
      </c>
      <c r="M919" s="33"/>
      <c r="N919" s="33" t="s">
        <v>24776</v>
      </c>
      <c r="O919" s="33"/>
      <c r="P919" s="153" t="s">
        <v>6174</v>
      </c>
      <c r="Q919" s="33"/>
      <c r="R919" s="33"/>
      <c r="S919" s="33"/>
      <c r="T919" s="33" t="s">
        <v>2744</v>
      </c>
      <c r="U919" s="33" t="s">
        <v>2954</v>
      </c>
      <c r="V919" s="33" t="s">
        <v>2954</v>
      </c>
      <c r="W919" s="33" t="s">
        <v>2954</v>
      </c>
      <c r="X919" s="33" t="s">
        <v>2954</v>
      </c>
      <c r="Y919" s="33" t="s">
        <v>2954</v>
      </c>
      <c r="Z919" s="33" t="s">
        <v>2954</v>
      </c>
      <c r="AA919" s="33" t="s">
        <v>2954</v>
      </c>
      <c r="AB919" s="39" t="s">
        <v>25797</v>
      </c>
      <c r="AC919" s="29"/>
      <c r="AD919" s="29"/>
      <c r="AE919" s="29"/>
      <c r="AF919" s="137" t="s">
        <v>6174</v>
      </c>
      <c r="AG919" s="30">
        <f t="shared" si="146"/>
        <v>2</v>
      </c>
      <c r="AH919" s="31" t="str">
        <f t="shared" si="147"/>
        <v>KK-080028</v>
      </c>
      <c r="AI919" s="30">
        <v>11094157000</v>
      </c>
      <c r="AJ919" s="102">
        <f>IFERROR(VLOOKUP($C919,'分類(コード表)'!$A$3:$B$38,2,FALSE)*1000000000,0)+IFERROR(VLOOKUP($D919,'分類(コード表)'!$C$3:$D$293,2,FALSE)*1000000,0)+IFERROR(VLOOKUP($E919,'分類(コード表)'!$E$3:$F$353,2,FALSE)*1000,0)+IFERROR(VLOOKUP($F919,'分類(コード表)'!$G$3:$H$255,2,FALSE),0)</f>
        <v>11094157000</v>
      </c>
    </row>
    <row r="920" spans="1:36" s="30" customFormat="1" ht="27" customHeight="1" x14ac:dyDescent="0.15">
      <c r="A920" s="32" t="s">
        <v>149</v>
      </c>
      <c r="B920" s="33">
        <v>916</v>
      </c>
      <c r="C920" s="34" t="s">
        <v>197</v>
      </c>
      <c r="D920" s="34" t="s">
        <v>200</v>
      </c>
      <c r="E920" s="34" t="s">
        <v>12216</v>
      </c>
      <c r="F920" s="33"/>
      <c r="G920" s="34" t="s">
        <v>25798</v>
      </c>
      <c r="H920" s="36" t="s">
        <v>1978</v>
      </c>
      <c r="I920" s="33">
        <v>772775</v>
      </c>
      <c r="J920" s="33">
        <v>1080078</v>
      </c>
      <c r="K920" s="33" t="s">
        <v>2440</v>
      </c>
      <c r="L920" s="37">
        <f t="shared" si="145"/>
        <v>0.28451926620114476</v>
      </c>
      <c r="M920" s="33"/>
      <c r="N920" s="33" t="s">
        <v>24776</v>
      </c>
      <c r="O920" s="33"/>
      <c r="P920" s="153" t="s">
        <v>23778</v>
      </c>
      <c r="Q920" s="38"/>
      <c r="R920" s="33"/>
      <c r="S920" s="33"/>
      <c r="T920" s="33" t="s">
        <v>2744</v>
      </c>
      <c r="U920" s="33" t="s">
        <v>2954</v>
      </c>
      <c r="V920" s="33" t="s">
        <v>2954</v>
      </c>
      <c r="W920" s="33" t="s">
        <v>2953</v>
      </c>
      <c r="X920" s="33" t="s">
        <v>2953</v>
      </c>
      <c r="Y920" s="33" t="s">
        <v>2953</v>
      </c>
      <c r="Z920" s="33" t="s">
        <v>2953</v>
      </c>
      <c r="AA920" s="33" t="s">
        <v>2953</v>
      </c>
      <c r="AB920" s="39" t="s">
        <v>25799</v>
      </c>
      <c r="AC920" s="29"/>
      <c r="AD920" s="29"/>
      <c r="AE920" s="29"/>
      <c r="AF920" s="137" t="s">
        <v>1284</v>
      </c>
      <c r="AG920" s="30">
        <f t="shared" si="146"/>
        <v>2</v>
      </c>
      <c r="AH920" s="31" t="str">
        <f t="shared" si="147"/>
        <v>KK-100022</v>
      </c>
      <c r="AI920" s="30">
        <v>11094157000</v>
      </c>
      <c r="AJ920" s="102">
        <f>IFERROR(VLOOKUP($C920,'分類(コード表)'!$A$3:$B$38,2,FALSE)*1000000000,0)+IFERROR(VLOOKUP($D920,'分類(コード表)'!$C$3:$D$293,2,FALSE)*1000000,0)+IFERROR(VLOOKUP($E920,'分類(コード表)'!$E$3:$F$353,2,FALSE)*1000,0)+IFERROR(VLOOKUP($F920,'分類(コード表)'!$G$3:$H$255,2,FALSE),0)</f>
        <v>11094157000</v>
      </c>
    </row>
    <row r="921" spans="1:36" s="30" customFormat="1" ht="27" customHeight="1" x14ac:dyDescent="0.15">
      <c r="A921" s="32" t="s">
        <v>149</v>
      </c>
      <c r="B921" s="33">
        <v>917</v>
      </c>
      <c r="C921" s="34" t="s">
        <v>197</v>
      </c>
      <c r="D921" s="34" t="s">
        <v>200</v>
      </c>
      <c r="E921" s="34" t="s">
        <v>150</v>
      </c>
      <c r="F921" s="33"/>
      <c r="G921" s="34" t="s">
        <v>25800</v>
      </c>
      <c r="H921" s="36" t="s">
        <v>1693</v>
      </c>
      <c r="I921" s="33">
        <v>9346982</v>
      </c>
      <c r="J921" s="33">
        <v>10830000</v>
      </c>
      <c r="K921" s="33" t="s">
        <v>2441</v>
      </c>
      <c r="L921" s="37">
        <f t="shared" si="145"/>
        <v>0.13693610341643581</v>
      </c>
      <c r="M921" s="33"/>
      <c r="N921" s="33" t="s">
        <v>24776</v>
      </c>
      <c r="O921" s="33"/>
      <c r="P921" s="153" t="s">
        <v>23613</v>
      </c>
      <c r="Q921" s="33" t="s">
        <v>578</v>
      </c>
      <c r="R921" s="33"/>
      <c r="S921" s="33"/>
      <c r="T921" s="33" t="s">
        <v>2744</v>
      </c>
      <c r="U921" s="33" t="s">
        <v>2954</v>
      </c>
      <c r="V921" s="33" t="s">
        <v>2954</v>
      </c>
      <c r="W921" s="33" t="s">
        <v>2953</v>
      </c>
      <c r="X921" s="33" t="s">
        <v>2953</v>
      </c>
      <c r="Y921" s="33" t="s">
        <v>2954</v>
      </c>
      <c r="Z921" s="33" t="s">
        <v>2955</v>
      </c>
      <c r="AA921" s="33" t="s">
        <v>2954</v>
      </c>
      <c r="AB921" s="39" t="s">
        <v>25801</v>
      </c>
      <c r="AC921" s="29"/>
      <c r="AD921" s="29"/>
      <c r="AE921" s="29"/>
      <c r="AF921" s="137" t="s">
        <v>1091</v>
      </c>
      <c r="AG921" s="30">
        <f t="shared" si="146"/>
        <v>2</v>
      </c>
      <c r="AH921" s="31" t="str">
        <f t="shared" si="147"/>
        <v>CB-100047</v>
      </c>
      <c r="AI921" s="30">
        <v>11094351000</v>
      </c>
      <c r="AJ921" s="102">
        <f>IFERROR(VLOOKUP($C921,'分類(コード表)'!$A$3:$B$38,2,FALSE)*1000000000,0)+IFERROR(VLOOKUP($D921,'分類(コード表)'!$C$3:$D$293,2,FALSE)*1000000,0)+IFERROR(VLOOKUP($E921,'分類(コード表)'!$E$3:$F$353,2,FALSE)*1000,0)+IFERROR(VLOOKUP($F921,'分類(コード表)'!$G$3:$H$255,2,FALSE),0)</f>
        <v>11094351000</v>
      </c>
    </row>
    <row r="922" spans="1:36" s="30" customFormat="1" ht="27" customHeight="1" x14ac:dyDescent="0.15">
      <c r="A922" s="32" t="s">
        <v>149</v>
      </c>
      <c r="B922" s="33">
        <v>918</v>
      </c>
      <c r="C922" s="34" t="s">
        <v>197</v>
      </c>
      <c r="D922" s="34" t="s">
        <v>200</v>
      </c>
      <c r="E922" s="34" t="s">
        <v>150</v>
      </c>
      <c r="F922" s="33"/>
      <c r="G922" s="34" t="s">
        <v>656</v>
      </c>
      <c r="H922" s="36" t="s">
        <v>1789</v>
      </c>
      <c r="I922" s="33">
        <v>681217.2</v>
      </c>
      <c r="J922" s="33">
        <v>1717437.84</v>
      </c>
      <c r="K922" s="33" t="s">
        <v>2449</v>
      </c>
      <c r="L922" s="37">
        <f t="shared" si="145"/>
        <v>0.60335263138257167</v>
      </c>
      <c r="M922" s="33"/>
      <c r="N922" s="33" t="s">
        <v>24776</v>
      </c>
      <c r="O922" s="33"/>
      <c r="P922" s="153" t="s">
        <v>28504</v>
      </c>
      <c r="Q922" s="33" t="s">
        <v>2751</v>
      </c>
      <c r="R922" s="33"/>
      <c r="S922" s="33"/>
      <c r="T922" s="33" t="s">
        <v>2744</v>
      </c>
      <c r="U922" s="33" t="s">
        <v>2954</v>
      </c>
      <c r="V922" s="33" t="s">
        <v>2953</v>
      </c>
      <c r="W922" s="33" t="s">
        <v>2953</v>
      </c>
      <c r="X922" s="33" t="s">
        <v>2954</v>
      </c>
      <c r="Y922" s="33" t="s">
        <v>2954</v>
      </c>
      <c r="Z922" s="33" t="s">
        <v>2954</v>
      </c>
      <c r="AA922" s="33" t="s">
        <v>2954</v>
      </c>
      <c r="AB922" s="39" t="s">
        <v>25802</v>
      </c>
      <c r="AC922" s="29"/>
      <c r="AD922" s="29"/>
      <c r="AE922" s="29"/>
      <c r="AF922" s="137" t="s">
        <v>1162</v>
      </c>
      <c r="AG922" s="30">
        <f t="shared" si="146"/>
        <v>2</v>
      </c>
      <c r="AH922" s="31" t="str">
        <f t="shared" si="147"/>
        <v>CG-110021</v>
      </c>
      <c r="AI922" s="30">
        <v>11094351000</v>
      </c>
      <c r="AJ922" s="102">
        <f>IFERROR(VLOOKUP($C922,'分類(コード表)'!$A$3:$B$38,2,FALSE)*1000000000,0)+IFERROR(VLOOKUP($D922,'分類(コード表)'!$C$3:$D$293,2,FALSE)*1000000,0)+IFERROR(VLOOKUP($E922,'分類(コード表)'!$E$3:$F$353,2,FALSE)*1000,0)+IFERROR(VLOOKUP($F922,'分類(コード表)'!$G$3:$H$255,2,FALSE),0)</f>
        <v>11094351000</v>
      </c>
    </row>
    <row r="923" spans="1:36" s="30" customFormat="1" ht="27" customHeight="1" x14ac:dyDescent="0.15">
      <c r="A923" s="32" t="s">
        <v>149</v>
      </c>
      <c r="B923" s="33">
        <v>919</v>
      </c>
      <c r="C923" s="34" t="s">
        <v>197</v>
      </c>
      <c r="D923" s="34" t="s">
        <v>200</v>
      </c>
      <c r="E923" s="34" t="s">
        <v>150</v>
      </c>
      <c r="F923" s="33"/>
      <c r="G923" s="34" t="s">
        <v>671</v>
      </c>
      <c r="H923" s="36" t="s">
        <v>1803</v>
      </c>
      <c r="I923" s="33">
        <v>7432927</v>
      </c>
      <c r="J923" s="33">
        <v>2919800</v>
      </c>
      <c r="K923" s="33" t="s">
        <v>2448</v>
      </c>
      <c r="L923" s="37">
        <f t="shared" si="145"/>
        <v>-1.5456973080347969</v>
      </c>
      <c r="M923" s="33"/>
      <c r="N923" s="33" t="s">
        <v>24776</v>
      </c>
      <c r="O923" s="33"/>
      <c r="P923" s="153" t="s">
        <v>1176</v>
      </c>
      <c r="Q923" s="33"/>
      <c r="R923" s="33"/>
      <c r="S923" s="33"/>
      <c r="T923" s="33" t="s">
        <v>2744</v>
      </c>
      <c r="U923" s="33" t="s">
        <v>2956</v>
      </c>
      <c r="V923" s="33" t="s">
        <v>2956</v>
      </c>
      <c r="W923" s="33" t="s">
        <v>2955</v>
      </c>
      <c r="X923" s="33" t="s">
        <v>2954</v>
      </c>
      <c r="Y923" s="33" t="s">
        <v>2956</v>
      </c>
      <c r="Z923" s="33" t="s">
        <v>2956</v>
      </c>
      <c r="AA923" s="33" t="s">
        <v>2953</v>
      </c>
      <c r="AB923" s="39" t="s">
        <v>25803</v>
      </c>
      <c r="AC923" s="29"/>
      <c r="AD923" s="29"/>
      <c r="AE923" s="29"/>
      <c r="AF923" s="137" t="s">
        <v>1176</v>
      </c>
      <c r="AG923" s="30">
        <f t="shared" si="146"/>
        <v>2</v>
      </c>
      <c r="AH923" s="31" t="str">
        <f t="shared" si="147"/>
        <v>CG-120005</v>
      </c>
      <c r="AI923" s="30">
        <v>11094351000</v>
      </c>
      <c r="AJ923" s="102">
        <f>IFERROR(VLOOKUP($C923,'分類(コード表)'!$A$3:$B$38,2,FALSE)*1000000000,0)+IFERROR(VLOOKUP($D923,'分類(コード表)'!$C$3:$D$293,2,FALSE)*1000000,0)+IFERROR(VLOOKUP($E923,'分類(コード表)'!$E$3:$F$353,2,FALSE)*1000,0)+IFERROR(VLOOKUP($F923,'分類(コード表)'!$G$3:$H$255,2,FALSE),0)</f>
        <v>11094351000</v>
      </c>
    </row>
    <row r="924" spans="1:36" s="30" customFormat="1" ht="27" customHeight="1" x14ac:dyDescent="0.15">
      <c r="A924" s="32" t="s">
        <v>149</v>
      </c>
      <c r="B924" s="33">
        <v>920</v>
      </c>
      <c r="C924" s="34" t="s">
        <v>197</v>
      </c>
      <c r="D924" s="34" t="s">
        <v>200</v>
      </c>
      <c r="E924" s="34" t="s">
        <v>150</v>
      </c>
      <c r="F924" s="33"/>
      <c r="G924" s="34" t="s">
        <v>716</v>
      </c>
      <c r="H924" s="36" t="s">
        <v>1881</v>
      </c>
      <c r="I924" s="33">
        <v>2387642.59</v>
      </c>
      <c r="J924" s="33">
        <v>2563687</v>
      </c>
      <c r="K924" s="33" t="s">
        <v>2473</v>
      </c>
      <c r="L924" s="37">
        <f t="shared" ref="L924:L999" si="158">1-I924/J924</f>
        <v>6.8668448995528708E-2</v>
      </c>
      <c r="M924" s="33"/>
      <c r="N924" s="33" t="s">
        <v>24776</v>
      </c>
      <c r="O924" s="33"/>
      <c r="P924" s="153" t="s">
        <v>1237</v>
      </c>
      <c r="Q924" s="38"/>
      <c r="R924" s="33"/>
      <c r="S924" s="33"/>
      <c r="T924" s="33" t="s">
        <v>2744</v>
      </c>
      <c r="U924" s="33" t="s">
        <v>2953</v>
      </c>
      <c r="V924" s="33" t="s">
        <v>2954</v>
      </c>
      <c r="W924" s="33" t="s">
        <v>2953</v>
      </c>
      <c r="X924" s="33" t="s">
        <v>2954</v>
      </c>
      <c r="Y924" s="33" t="s">
        <v>2954</v>
      </c>
      <c r="Z924" s="33" t="s">
        <v>2953</v>
      </c>
      <c r="AA924" s="33" t="s">
        <v>2954</v>
      </c>
      <c r="AB924" s="39" t="s">
        <v>25804</v>
      </c>
      <c r="AC924" s="29"/>
      <c r="AD924" s="29"/>
      <c r="AE924" s="29"/>
      <c r="AF924" s="137" t="s">
        <v>1237</v>
      </c>
      <c r="AG924" s="30">
        <f t="shared" ref="AG924:AG999" si="159">LEN(LEFT(AF924,FIND("-",AF924)-1))</f>
        <v>2</v>
      </c>
      <c r="AH924" s="31" t="str">
        <f t="shared" ref="AH924:AH999" si="160">LEFT(AF924,FIND("-",AF924)+6)</f>
        <v>HK-120002</v>
      </c>
      <c r="AI924" s="30">
        <v>11094351000</v>
      </c>
      <c r="AJ924" s="102">
        <f>IFERROR(VLOOKUP($C924,'分類(コード表)'!$A$3:$B$38,2,FALSE)*1000000000,0)+IFERROR(VLOOKUP($D924,'分類(コード表)'!$C$3:$D$293,2,FALSE)*1000000,0)+IFERROR(VLOOKUP($E924,'分類(コード表)'!$E$3:$F$353,2,FALSE)*1000,0)+IFERROR(VLOOKUP($F924,'分類(コード表)'!$G$3:$H$255,2,FALSE),0)</f>
        <v>11094351000</v>
      </c>
    </row>
    <row r="925" spans="1:36" s="30" customFormat="1" ht="27" customHeight="1" x14ac:dyDescent="0.15">
      <c r="A925" s="32" t="s">
        <v>149</v>
      </c>
      <c r="B925" s="33">
        <v>921</v>
      </c>
      <c r="C925" s="34" t="s">
        <v>197</v>
      </c>
      <c r="D925" s="34" t="s">
        <v>200</v>
      </c>
      <c r="E925" s="34" t="s">
        <v>150</v>
      </c>
      <c r="F925" s="33"/>
      <c r="G925" s="34" t="s">
        <v>25805</v>
      </c>
      <c r="H925" s="36" t="s">
        <v>2081</v>
      </c>
      <c r="I925" s="33">
        <v>6459478.5</v>
      </c>
      <c r="J925" s="33">
        <v>6838000</v>
      </c>
      <c r="K925" s="33" t="s">
        <v>2449</v>
      </c>
      <c r="L925" s="37">
        <f t="shared" si="158"/>
        <v>5.5355586428780357E-2</v>
      </c>
      <c r="M925" s="33"/>
      <c r="N925" s="33" t="s">
        <v>24776</v>
      </c>
      <c r="O925" s="33"/>
      <c r="P925" s="153" t="s">
        <v>7922</v>
      </c>
      <c r="Q925" s="33"/>
      <c r="R925" s="33"/>
      <c r="S925" s="33"/>
      <c r="T925" s="33" t="s">
        <v>2744</v>
      </c>
      <c r="U925" s="33" t="s">
        <v>2953</v>
      </c>
      <c r="V925" s="33" t="s">
        <v>2954</v>
      </c>
      <c r="W925" s="33" t="s">
        <v>2954</v>
      </c>
      <c r="X925" s="33" t="s">
        <v>2954</v>
      </c>
      <c r="Y925" s="33" t="s">
        <v>2954</v>
      </c>
      <c r="Z925" s="33" t="s">
        <v>2953</v>
      </c>
      <c r="AA925" s="33" t="s">
        <v>2953</v>
      </c>
      <c r="AB925" s="39" t="s">
        <v>25806</v>
      </c>
      <c r="AC925" s="29"/>
      <c r="AD925" s="29"/>
      <c r="AE925" s="29"/>
      <c r="AF925" s="137" t="s">
        <v>7922</v>
      </c>
      <c r="AG925" s="30">
        <f t="shared" si="159"/>
        <v>2</v>
      </c>
      <c r="AH925" s="31" t="str">
        <f t="shared" si="160"/>
        <v>KT-090036</v>
      </c>
      <c r="AI925" s="30">
        <v>11094351000</v>
      </c>
      <c r="AJ925" s="102">
        <f>IFERROR(VLOOKUP($C925,'分類(コード表)'!$A$3:$B$38,2,FALSE)*1000000000,0)+IFERROR(VLOOKUP($D925,'分類(コード表)'!$C$3:$D$293,2,FALSE)*1000000,0)+IFERROR(VLOOKUP($E925,'分類(コード表)'!$E$3:$F$353,2,FALSE)*1000,0)+IFERROR(VLOOKUP($F925,'分類(コード表)'!$G$3:$H$255,2,FALSE),0)</f>
        <v>11094351000</v>
      </c>
    </row>
    <row r="926" spans="1:36" s="30" customFormat="1" ht="27" customHeight="1" x14ac:dyDescent="0.15">
      <c r="A926" s="32" t="s">
        <v>149</v>
      </c>
      <c r="B926" s="33">
        <v>922</v>
      </c>
      <c r="C926" s="34" t="s">
        <v>197</v>
      </c>
      <c r="D926" s="34" t="s">
        <v>200</v>
      </c>
      <c r="E926" s="34" t="s">
        <v>150</v>
      </c>
      <c r="F926" s="33"/>
      <c r="G926" s="34" t="s">
        <v>891</v>
      </c>
      <c r="H926" s="36" t="s">
        <v>2194</v>
      </c>
      <c r="I926" s="33">
        <v>1780000</v>
      </c>
      <c r="J926" s="33">
        <v>830000</v>
      </c>
      <c r="K926" s="33" t="s">
        <v>2527</v>
      </c>
      <c r="L926" s="37">
        <f t="shared" si="158"/>
        <v>-1.1445783132530121</v>
      </c>
      <c r="M926" s="33"/>
      <c r="N926" s="33" t="s">
        <v>24776</v>
      </c>
      <c r="O926" s="33"/>
      <c r="P926" s="153" t="s">
        <v>3253</v>
      </c>
      <c r="Q926" s="33"/>
      <c r="R926" s="33"/>
      <c r="S926" s="33"/>
      <c r="T926" s="33" t="s">
        <v>2744</v>
      </c>
      <c r="U926" s="33" t="s">
        <v>2956</v>
      </c>
      <c r="V926" s="33" t="s">
        <v>2956</v>
      </c>
      <c r="W926" s="33" t="s">
        <v>2955</v>
      </c>
      <c r="X926" s="33" t="s">
        <v>2953</v>
      </c>
      <c r="Y926" s="33" t="s">
        <v>2953</v>
      </c>
      <c r="Z926" s="33" t="s">
        <v>2953</v>
      </c>
      <c r="AA926" s="33" t="s">
        <v>2953</v>
      </c>
      <c r="AB926" s="39" t="s">
        <v>25807</v>
      </c>
      <c r="AC926" s="29"/>
      <c r="AD926" s="29"/>
      <c r="AE926" s="29"/>
      <c r="AF926" s="137" t="s">
        <v>3253</v>
      </c>
      <c r="AG926" s="30">
        <f t="shared" si="159"/>
        <v>2</v>
      </c>
      <c r="AH926" s="31" t="str">
        <f t="shared" si="160"/>
        <v>KT-120108</v>
      </c>
      <c r="AI926" s="30">
        <v>11094351000</v>
      </c>
      <c r="AJ926" s="102">
        <f>IFERROR(VLOOKUP($C926,'分類(コード表)'!$A$3:$B$38,2,FALSE)*1000000000,0)+IFERROR(VLOOKUP($D926,'分類(コード表)'!$C$3:$D$293,2,FALSE)*1000000,0)+IFERROR(VLOOKUP($E926,'分類(コード表)'!$E$3:$F$353,2,FALSE)*1000,0)+IFERROR(VLOOKUP($F926,'分類(コード表)'!$G$3:$H$255,2,FALSE),0)</f>
        <v>11094351000</v>
      </c>
    </row>
    <row r="927" spans="1:36" s="30" customFormat="1" ht="27" customHeight="1" x14ac:dyDescent="0.15">
      <c r="A927" s="32" t="s">
        <v>149</v>
      </c>
      <c r="B927" s="33">
        <v>923</v>
      </c>
      <c r="C927" s="34" t="s">
        <v>197</v>
      </c>
      <c r="D927" s="34" t="s">
        <v>200</v>
      </c>
      <c r="E927" s="34" t="s">
        <v>150</v>
      </c>
      <c r="F927" s="33"/>
      <c r="G927" s="34" t="s">
        <v>993</v>
      </c>
      <c r="H927" s="36" t="s">
        <v>2317</v>
      </c>
      <c r="I927" s="33">
        <v>2217848</v>
      </c>
      <c r="J927" s="33">
        <v>2908036</v>
      </c>
      <c r="K927" s="33" t="s">
        <v>2570</v>
      </c>
      <c r="L927" s="37">
        <f t="shared" si="158"/>
        <v>0.23733818976106213</v>
      </c>
      <c r="M927" s="33"/>
      <c r="N927" s="33" t="s">
        <v>24776</v>
      </c>
      <c r="O927" s="33"/>
      <c r="P927" s="153" t="s">
        <v>1554</v>
      </c>
      <c r="Q927" s="33"/>
      <c r="R927" s="33"/>
      <c r="S927" s="33"/>
      <c r="T927" s="33" t="s">
        <v>2744</v>
      </c>
      <c r="U927" s="33" t="s">
        <v>2954</v>
      </c>
      <c r="V927" s="33" t="s">
        <v>2954</v>
      </c>
      <c r="W927" s="33" t="s">
        <v>2954</v>
      </c>
      <c r="X927" s="33" t="s">
        <v>2953</v>
      </c>
      <c r="Y927" s="33" t="s">
        <v>2954</v>
      </c>
      <c r="Z927" s="33" t="s">
        <v>2953</v>
      </c>
      <c r="AA927" s="33" t="s">
        <v>2954</v>
      </c>
      <c r="AB927" s="39" t="s">
        <v>25808</v>
      </c>
      <c r="AC927" s="29"/>
      <c r="AD927" s="29"/>
      <c r="AE927" s="29"/>
      <c r="AF927" s="137" t="s">
        <v>1554</v>
      </c>
      <c r="AG927" s="30">
        <f t="shared" si="159"/>
        <v>2</v>
      </c>
      <c r="AH927" s="31" t="str">
        <f t="shared" si="160"/>
        <v>QS-120021</v>
      </c>
      <c r="AI927" s="30">
        <v>11094351000</v>
      </c>
      <c r="AJ927" s="102">
        <f>IFERROR(VLOOKUP($C927,'分類(コード表)'!$A$3:$B$38,2,FALSE)*1000000000,0)+IFERROR(VLOOKUP($D927,'分類(コード表)'!$C$3:$D$293,2,FALSE)*1000000,0)+IFERROR(VLOOKUP($E927,'分類(コード表)'!$E$3:$F$353,2,FALSE)*1000,0)+IFERROR(VLOOKUP($F927,'分類(コード表)'!$G$3:$H$255,2,FALSE),0)</f>
        <v>11094351000</v>
      </c>
    </row>
    <row r="928" spans="1:36" s="30" customFormat="1" ht="27" customHeight="1" x14ac:dyDescent="0.15">
      <c r="A928" s="32" t="s">
        <v>149</v>
      </c>
      <c r="B928" s="33">
        <v>924</v>
      </c>
      <c r="C928" s="34" t="s">
        <v>197</v>
      </c>
      <c r="D928" s="34" t="s">
        <v>200</v>
      </c>
      <c r="E928" s="34" t="s">
        <v>150</v>
      </c>
      <c r="F928" s="33"/>
      <c r="G928" s="34" t="s">
        <v>1016</v>
      </c>
      <c r="H928" s="36" t="s">
        <v>2349</v>
      </c>
      <c r="I928" s="33">
        <v>417977.59999999998</v>
      </c>
      <c r="J928" s="33">
        <v>860188.2</v>
      </c>
      <c r="K928" s="33" t="s">
        <v>2724</v>
      </c>
      <c r="L928" s="37">
        <f t="shared" si="158"/>
        <v>0.51408587097567726</v>
      </c>
      <c r="M928" s="33"/>
      <c r="N928" s="33" t="s">
        <v>24776</v>
      </c>
      <c r="O928" s="33"/>
      <c r="P928" s="153" t="s">
        <v>36516</v>
      </c>
      <c r="Q928" s="33" t="s">
        <v>578</v>
      </c>
      <c r="R928" s="33"/>
      <c r="S928" s="33"/>
      <c r="T928" s="33" t="s">
        <v>2744</v>
      </c>
      <c r="U928" s="33" t="s">
        <v>2954</v>
      </c>
      <c r="V928" s="33" t="s">
        <v>2954</v>
      </c>
      <c r="W928" s="33" t="s">
        <v>2954</v>
      </c>
      <c r="X928" s="33" t="s">
        <v>2953</v>
      </c>
      <c r="Y928" s="33" t="s">
        <v>2954</v>
      </c>
      <c r="Z928" s="33" t="s">
        <v>2953</v>
      </c>
      <c r="AA928" s="33" t="s">
        <v>2954</v>
      </c>
      <c r="AB928" s="39" t="s">
        <v>25809</v>
      </c>
      <c r="AC928" s="29"/>
      <c r="AD928" s="29"/>
      <c r="AE928" s="29"/>
      <c r="AF928" s="137" t="s">
        <v>1579</v>
      </c>
      <c r="AG928" s="30">
        <f t="shared" si="159"/>
        <v>2</v>
      </c>
      <c r="AH928" s="31" t="str">
        <f t="shared" si="160"/>
        <v>SK-110013</v>
      </c>
      <c r="AI928" s="30">
        <v>11094351000</v>
      </c>
      <c r="AJ928" s="102">
        <f>IFERROR(VLOOKUP($C928,'分類(コード表)'!$A$3:$B$38,2,FALSE)*1000000000,0)+IFERROR(VLOOKUP($D928,'分類(コード表)'!$C$3:$D$293,2,FALSE)*1000000,0)+IFERROR(VLOOKUP($E928,'分類(コード表)'!$E$3:$F$353,2,FALSE)*1000,0)+IFERROR(VLOOKUP($F928,'分類(コード表)'!$G$3:$H$255,2,FALSE),0)</f>
        <v>11094351000</v>
      </c>
    </row>
    <row r="929" spans="1:36" s="30" customFormat="1" ht="27" customHeight="1" x14ac:dyDescent="0.15">
      <c r="A929" s="32" t="s">
        <v>149</v>
      </c>
      <c r="B929" s="33">
        <v>925</v>
      </c>
      <c r="C929" s="34" t="s">
        <v>197</v>
      </c>
      <c r="D929" s="34" t="s">
        <v>200</v>
      </c>
      <c r="E929" s="34" t="s">
        <v>150</v>
      </c>
      <c r="F929" s="34"/>
      <c r="G929" s="34" t="s">
        <v>1025</v>
      </c>
      <c r="H929" s="34" t="s">
        <v>2358</v>
      </c>
      <c r="I929" s="33">
        <v>46520</v>
      </c>
      <c r="J929" s="33">
        <v>1176150</v>
      </c>
      <c r="K929" s="33" t="s">
        <v>2493</v>
      </c>
      <c r="L929" s="37">
        <f t="shared" si="158"/>
        <v>0.96044722186795906</v>
      </c>
      <c r="M929" s="33"/>
      <c r="N929" s="33" t="s">
        <v>24776</v>
      </c>
      <c r="O929" s="33"/>
      <c r="P929" s="153" t="s">
        <v>26906</v>
      </c>
      <c r="Q929" s="33"/>
      <c r="R929" s="33"/>
      <c r="S929" s="33" t="s">
        <v>381</v>
      </c>
      <c r="T929" s="33" t="s">
        <v>2744</v>
      </c>
      <c r="U929" s="97" t="s">
        <v>571</v>
      </c>
      <c r="V929" s="97" t="s">
        <v>571</v>
      </c>
      <c r="W929" s="97" t="s">
        <v>571</v>
      </c>
      <c r="X929" s="97" t="s">
        <v>571</v>
      </c>
      <c r="Y929" s="97" t="s">
        <v>571</v>
      </c>
      <c r="Z929" s="97" t="s">
        <v>571</v>
      </c>
      <c r="AA929" s="97" t="s">
        <v>571</v>
      </c>
      <c r="AB929" s="126" t="s">
        <v>25810</v>
      </c>
      <c r="AC929" s="29"/>
      <c r="AD929" s="29"/>
      <c r="AE929" s="29"/>
      <c r="AF929" s="137" t="s">
        <v>1586</v>
      </c>
      <c r="AG929" s="30">
        <f t="shared" si="159"/>
        <v>2</v>
      </c>
      <c r="AH929" s="31" t="str">
        <f t="shared" si="160"/>
        <v>SK-140006</v>
      </c>
      <c r="AI929" s="30">
        <v>11094351000</v>
      </c>
      <c r="AJ929" s="102">
        <f>IFERROR(VLOOKUP($C929,'分類(コード表)'!$A$3:$B$38,2,FALSE)*1000000000,0)+IFERROR(VLOOKUP($D929,'分類(コード表)'!$C$3:$D$293,2,FALSE)*1000000,0)+IFERROR(VLOOKUP($E929,'分類(コード表)'!$E$3:$F$353,2,FALSE)*1000,0)+IFERROR(VLOOKUP($F929,'分類(コード表)'!$G$3:$H$255,2,FALSE),0)</f>
        <v>11094351000</v>
      </c>
    </row>
    <row r="930" spans="1:36" s="30" customFormat="1" ht="27" customHeight="1" x14ac:dyDescent="0.15">
      <c r="A930" s="32" t="s">
        <v>149</v>
      </c>
      <c r="B930" s="33">
        <v>926</v>
      </c>
      <c r="C930" s="34" t="s">
        <v>197</v>
      </c>
      <c r="D930" s="34" t="s">
        <v>200</v>
      </c>
      <c r="E930" s="34" t="s">
        <v>150</v>
      </c>
      <c r="F930" s="33"/>
      <c r="G930" s="34" t="s">
        <v>16046</v>
      </c>
      <c r="H930" s="36" t="s">
        <v>16047</v>
      </c>
      <c r="I930" s="33">
        <v>222673.64</v>
      </c>
      <c r="J930" s="33">
        <v>185825.6</v>
      </c>
      <c r="K930" s="33" t="s">
        <v>22060</v>
      </c>
      <c r="L930" s="37">
        <f t="shared" si="158"/>
        <v>-0.19829366890245481</v>
      </c>
      <c r="M930" s="33"/>
      <c r="N930" s="33"/>
      <c r="O930" s="33"/>
      <c r="P930" s="153" t="s">
        <v>2992</v>
      </c>
      <c r="Q930" s="33" t="s">
        <v>503</v>
      </c>
      <c r="R930" s="33"/>
      <c r="S930" s="33"/>
      <c r="T930" s="33" t="s">
        <v>2744</v>
      </c>
      <c r="U930" s="33" t="s">
        <v>2953</v>
      </c>
      <c r="V930" s="33" t="s">
        <v>2953</v>
      </c>
      <c r="W930" s="33" t="s">
        <v>2954</v>
      </c>
      <c r="X930" s="33" t="s">
        <v>2953</v>
      </c>
      <c r="Y930" s="33" t="s">
        <v>2953</v>
      </c>
      <c r="Z930" s="33" t="s">
        <v>2953</v>
      </c>
      <c r="AA930" s="33" t="s">
        <v>2953</v>
      </c>
      <c r="AB930" s="39" t="s">
        <v>25811</v>
      </c>
      <c r="AC930" s="29"/>
      <c r="AD930" s="29"/>
      <c r="AE930" s="29"/>
      <c r="AF930" s="137" t="s">
        <v>2992</v>
      </c>
      <c r="AG930" s="30">
        <f t="shared" si="159"/>
        <v>2</v>
      </c>
      <c r="AH930" s="31" t="str">
        <f t="shared" si="160"/>
        <v>KK-180012</v>
      </c>
      <c r="AI930" s="30">
        <v>11094351000</v>
      </c>
      <c r="AJ930" s="102">
        <f>IFERROR(VLOOKUP($C930,'分類(コード表)'!$A$3:$B$38,2,FALSE)*1000000000,0)+IFERROR(VLOOKUP($D930,'分類(コード表)'!$C$3:$D$293,2,FALSE)*1000000,0)+IFERROR(VLOOKUP($E930,'分類(コード表)'!$E$3:$F$353,2,FALSE)*1000,0)+IFERROR(VLOOKUP($F930,'分類(コード表)'!$G$3:$H$255,2,FALSE),0)</f>
        <v>11094351000</v>
      </c>
    </row>
    <row r="931" spans="1:36" s="30" customFormat="1" ht="27" customHeight="1" x14ac:dyDescent="0.15">
      <c r="A931" s="32" t="s">
        <v>149</v>
      </c>
      <c r="B931" s="33">
        <v>927</v>
      </c>
      <c r="C931" s="34" t="s">
        <v>197</v>
      </c>
      <c r="D931" s="34" t="s">
        <v>200</v>
      </c>
      <c r="E931" s="34" t="s">
        <v>150</v>
      </c>
      <c r="F931" s="33"/>
      <c r="G931" s="34" t="s">
        <v>15979</v>
      </c>
      <c r="H931" s="36" t="s">
        <v>15980</v>
      </c>
      <c r="I931" s="33">
        <v>745158</v>
      </c>
      <c r="J931" s="33">
        <v>1802200</v>
      </c>
      <c r="K931" s="33" t="s">
        <v>22067</v>
      </c>
      <c r="L931" s="37">
        <f t="shared" si="158"/>
        <v>0.58652868716013762</v>
      </c>
      <c r="M931" s="33"/>
      <c r="N931" s="33"/>
      <c r="O931" s="33"/>
      <c r="P931" s="153" t="s">
        <v>3014</v>
      </c>
      <c r="Q931" s="33" t="s">
        <v>503</v>
      </c>
      <c r="R931" s="33"/>
      <c r="S931" s="33"/>
      <c r="T931" s="33" t="s">
        <v>2744</v>
      </c>
      <c r="U931" s="33" t="s">
        <v>571</v>
      </c>
      <c r="V931" s="33" t="s">
        <v>571</v>
      </c>
      <c r="W931" s="33" t="s">
        <v>571</v>
      </c>
      <c r="X931" s="33" t="s">
        <v>571</v>
      </c>
      <c r="Y931" s="33" t="s">
        <v>571</v>
      </c>
      <c r="Z931" s="33" t="s">
        <v>571</v>
      </c>
      <c r="AA931" s="33" t="s">
        <v>571</v>
      </c>
      <c r="AB931" s="39" t="s">
        <v>25812</v>
      </c>
      <c r="AC931" s="29"/>
      <c r="AD931" s="29"/>
      <c r="AE931" s="29"/>
      <c r="AF931" s="137" t="s">
        <v>3014</v>
      </c>
      <c r="AG931" s="30">
        <f t="shared" si="159"/>
        <v>2</v>
      </c>
      <c r="AH931" s="31" t="str">
        <f t="shared" si="160"/>
        <v>KK-170037</v>
      </c>
      <c r="AI931" s="30">
        <v>11094351000</v>
      </c>
      <c r="AJ931" s="102">
        <f>IFERROR(VLOOKUP($C931,'分類(コード表)'!$A$3:$B$38,2,FALSE)*1000000000,0)+IFERROR(VLOOKUP($D931,'分類(コード表)'!$C$3:$D$293,2,FALSE)*1000000,0)+IFERROR(VLOOKUP($E931,'分類(コード表)'!$E$3:$F$353,2,FALSE)*1000,0)+IFERROR(VLOOKUP($F931,'分類(コード表)'!$G$3:$H$255,2,FALSE),0)</f>
        <v>11094351000</v>
      </c>
    </row>
    <row r="932" spans="1:36" s="30" customFormat="1" ht="27" customHeight="1" x14ac:dyDescent="0.15">
      <c r="A932" s="32" t="s">
        <v>149</v>
      </c>
      <c r="B932" s="33">
        <v>928</v>
      </c>
      <c r="C932" s="34" t="s">
        <v>197</v>
      </c>
      <c r="D932" s="34" t="s">
        <v>200</v>
      </c>
      <c r="E932" s="34" t="s">
        <v>150</v>
      </c>
      <c r="F932" s="33"/>
      <c r="G932" s="34" t="s">
        <v>13864</v>
      </c>
      <c r="H932" s="36" t="s">
        <v>13865</v>
      </c>
      <c r="I932" s="33">
        <v>866600</v>
      </c>
      <c r="J932" s="33">
        <v>1523000</v>
      </c>
      <c r="K932" s="33" t="s">
        <v>18774</v>
      </c>
      <c r="L932" s="37">
        <f t="shared" si="158"/>
        <v>0.43099146421536438</v>
      </c>
      <c r="M932" s="33"/>
      <c r="N932" s="33"/>
      <c r="O932" s="33"/>
      <c r="P932" s="153" t="s">
        <v>3019</v>
      </c>
      <c r="Q932" s="33" t="s">
        <v>503</v>
      </c>
      <c r="R932" s="33"/>
      <c r="S932" s="33"/>
      <c r="T932" s="33" t="s">
        <v>2744</v>
      </c>
      <c r="U932" s="33" t="s">
        <v>571</v>
      </c>
      <c r="V932" s="33" t="s">
        <v>571</v>
      </c>
      <c r="W932" s="33" t="s">
        <v>571</v>
      </c>
      <c r="X932" s="33" t="s">
        <v>571</v>
      </c>
      <c r="Y932" s="33" t="s">
        <v>571</v>
      </c>
      <c r="Z932" s="33" t="s">
        <v>571</v>
      </c>
      <c r="AA932" s="33" t="s">
        <v>571</v>
      </c>
      <c r="AB932" s="39" t="s">
        <v>25813</v>
      </c>
      <c r="AC932" s="29"/>
      <c r="AD932" s="29"/>
      <c r="AE932" s="29"/>
      <c r="AF932" s="137" t="s">
        <v>3019</v>
      </c>
      <c r="AG932" s="30">
        <f t="shared" si="159"/>
        <v>2</v>
      </c>
      <c r="AH932" s="31" t="str">
        <f t="shared" si="160"/>
        <v>CG-170006</v>
      </c>
      <c r="AI932" s="30">
        <v>11094351000</v>
      </c>
      <c r="AJ932" s="102">
        <f>IFERROR(VLOOKUP($C932,'分類(コード表)'!$A$3:$B$38,2,FALSE)*1000000000,0)+IFERROR(VLOOKUP($D932,'分類(コード表)'!$C$3:$D$293,2,FALSE)*1000000,0)+IFERROR(VLOOKUP($E932,'分類(コード表)'!$E$3:$F$353,2,FALSE)*1000,0)+IFERROR(VLOOKUP($F932,'分類(コード表)'!$G$3:$H$255,2,FALSE),0)</f>
        <v>11094351000</v>
      </c>
    </row>
    <row r="933" spans="1:36" s="30" customFormat="1" ht="27" customHeight="1" x14ac:dyDescent="0.15">
      <c r="A933" s="32" t="s">
        <v>149</v>
      </c>
      <c r="B933" s="33">
        <v>929</v>
      </c>
      <c r="C933" s="34" t="s">
        <v>197</v>
      </c>
      <c r="D933" s="34" t="s">
        <v>200</v>
      </c>
      <c r="E933" s="34" t="s">
        <v>150</v>
      </c>
      <c r="F933" s="33"/>
      <c r="G933" s="34" t="s">
        <v>17992</v>
      </c>
      <c r="H933" s="36" t="s">
        <v>13150</v>
      </c>
      <c r="I933" s="33">
        <v>6294000</v>
      </c>
      <c r="J933" s="33">
        <v>6508000</v>
      </c>
      <c r="K933" s="33" t="s">
        <v>22053</v>
      </c>
      <c r="L933" s="37">
        <f t="shared" si="158"/>
        <v>3.2882606023355909E-2</v>
      </c>
      <c r="M933" s="33"/>
      <c r="N933" s="33"/>
      <c r="O933" s="33"/>
      <c r="P933" s="153" t="s">
        <v>22488</v>
      </c>
      <c r="Q933" s="33" t="s">
        <v>503</v>
      </c>
      <c r="R933" s="33"/>
      <c r="S933" s="33"/>
      <c r="T933" s="33" t="s">
        <v>2744</v>
      </c>
      <c r="U933" s="33" t="s">
        <v>571</v>
      </c>
      <c r="V933" s="33" t="s">
        <v>571</v>
      </c>
      <c r="W933" s="33" t="s">
        <v>571</v>
      </c>
      <c r="X933" s="33" t="s">
        <v>571</v>
      </c>
      <c r="Y933" s="33" t="s">
        <v>571</v>
      </c>
      <c r="Z933" s="33" t="s">
        <v>571</v>
      </c>
      <c r="AA933" s="33" t="s">
        <v>571</v>
      </c>
      <c r="AB933" s="39" t="s">
        <v>25814</v>
      </c>
      <c r="AC933" s="29"/>
      <c r="AD933" s="29"/>
      <c r="AE933" s="29"/>
      <c r="AF933" s="137" t="s">
        <v>3066</v>
      </c>
      <c r="AG933" s="30">
        <f t="shared" si="159"/>
        <v>2</v>
      </c>
      <c r="AH933" s="31" t="str">
        <f t="shared" si="160"/>
        <v>KT-160043</v>
      </c>
      <c r="AI933" s="30">
        <v>11094351000</v>
      </c>
      <c r="AJ933" s="102">
        <f>IFERROR(VLOOKUP($C933,'分類(コード表)'!$A$3:$B$38,2,FALSE)*1000000000,0)+IFERROR(VLOOKUP($D933,'分類(コード表)'!$C$3:$D$293,2,FALSE)*1000000,0)+IFERROR(VLOOKUP($E933,'分類(コード表)'!$E$3:$F$353,2,FALSE)*1000,0)+IFERROR(VLOOKUP($F933,'分類(コード表)'!$G$3:$H$255,2,FALSE),0)</f>
        <v>11094351000</v>
      </c>
    </row>
    <row r="934" spans="1:36" s="30" customFormat="1" ht="27" customHeight="1" x14ac:dyDescent="0.15">
      <c r="A934" s="32" t="s">
        <v>149</v>
      </c>
      <c r="B934" s="33">
        <v>930</v>
      </c>
      <c r="C934" s="34" t="s">
        <v>197</v>
      </c>
      <c r="D934" s="34" t="s">
        <v>200</v>
      </c>
      <c r="E934" s="34" t="s">
        <v>150</v>
      </c>
      <c r="F934" s="33"/>
      <c r="G934" s="34" t="s">
        <v>17484</v>
      </c>
      <c r="H934" s="36" t="s">
        <v>17485</v>
      </c>
      <c r="I934" s="33">
        <v>1685000</v>
      </c>
      <c r="J934" s="33">
        <v>1774400</v>
      </c>
      <c r="K934" s="33" t="s">
        <v>22171</v>
      </c>
      <c r="L934" s="37">
        <f t="shared" si="158"/>
        <v>5.0383228133453528E-2</v>
      </c>
      <c r="M934" s="33"/>
      <c r="N934" s="33"/>
      <c r="O934" s="33"/>
      <c r="P934" s="153" t="s">
        <v>3275</v>
      </c>
      <c r="Q934" s="33" t="s">
        <v>578</v>
      </c>
      <c r="R934" s="33"/>
      <c r="S934" s="33"/>
      <c r="T934" s="33" t="s">
        <v>2744</v>
      </c>
      <c r="U934" s="33" t="s">
        <v>2954</v>
      </c>
      <c r="V934" s="33" t="s">
        <v>2954</v>
      </c>
      <c r="W934" s="33" t="s">
        <v>2954</v>
      </c>
      <c r="X934" s="33" t="s">
        <v>2953</v>
      </c>
      <c r="Y934" s="33" t="s">
        <v>2954</v>
      </c>
      <c r="Z934" s="33" t="s">
        <v>2953</v>
      </c>
      <c r="AA934" s="33" t="s">
        <v>2954</v>
      </c>
      <c r="AB934" s="39" t="s">
        <v>25815</v>
      </c>
      <c r="AC934" s="29"/>
      <c r="AD934" s="29"/>
      <c r="AE934" s="29"/>
      <c r="AF934" s="137" t="s">
        <v>3275</v>
      </c>
      <c r="AG934" s="30">
        <f t="shared" si="159"/>
        <v>2</v>
      </c>
      <c r="AH934" s="31" t="str">
        <f t="shared" si="160"/>
        <v>KT-120008</v>
      </c>
      <c r="AI934" s="30">
        <v>11094351000</v>
      </c>
      <c r="AJ934" s="102">
        <f>IFERROR(VLOOKUP($C934,'分類(コード表)'!$A$3:$B$38,2,FALSE)*1000000000,0)+IFERROR(VLOOKUP($D934,'分類(コード表)'!$C$3:$D$293,2,FALSE)*1000000,0)+IFERROR(VLOOKUP($E934,'分類(コード表)'!$E$3:$F$353,2,FALSE)*1000,0)+IFERROR(VLOOKUP($F934,'分類(コード表)'!$G$3:$H$255,2,FALSE),0)</f>
        <v>11094351000</v>
      </c>
    </row>
    <row r="935" spans="1:36" s="30" customFormat="1" ht="27" customHeight="1" x14ac:dyDescent="0.15">
      <c r="A935" s="32" t="s">
        <v>149</v>
      </c>
      <c r="B935" s="33">
        <v>931</v>
      </c>
      <c r="C935" s="34" t="s">
        <v>197</v>
      </c>
      <c r="D935" s="34" t="s">
        <v>200</v>
      </c>
      <c r="E935" s="34" t="s">
        <v>150</v>
      </c>
      <c r="F935" s="34" t="s">
        <v>503</v>
      </c>
      <c r="G935" s="34" t="s">
        <v>17742</v>
      </c>
      <c r="H935" s="36" t="s">
        <v>17743</v>
      </c>
      <c r="I935" s="33">
        <v>1388880</v>
      </c>
      <c r="J935" s="33">
        <v>1765665</v>
      </c>
      <c r="K935" s="33" t="s">
        <v>24509</v>
      </c>
      <c r="L935" s="37">
        <f t="shared" si="158"/>
        <v>0.21339551953513269</v>
      </c>
      <c r="M935" s="33"/>
      <c r="N935" s="33"/>
      <c r="O935" s="33"/>
      <c r="P935" s="153" t="s">
        <v>22547</v>
      </c>
      <c r="Q935" s="33" t="s">
        <v>503</v>
      </c>
      <c r="R935" s="33" t="s">
        <v>503</v>
      </c>
      <c r="S935" s="33" t="s">
        <v>503</v>
      </c>
      <c r="T935" s="33" t="s">
        <v>381</v>
      </c>
      <c r="U935" s="33" t="s">
        <v>2954</v>
      </c>
      <c r="V935" s="33" t="s">
        <v>2954</v>
      </c>
      <c r="W935" s="33" t="s">
        <v>2954</v>
      </c>
      <c r="X935" s="33" t="s">
        <v>571</v>
      </c>
      <c r="Y935" s="33" t="s">
        <v>2953</v>
      </c>
      <c r="Z935" s="33" t="s">
        <v>571</v>
      </c>
      <c r="AA935" s="33" t="s">
        <v>2954</v>
      </c>
      <c r="AB935" s="39" t="s">
        <v>25816</v>
      </c>
      <c r="AC935" s="29"/>
      <c r="AD935" s="29"/>
      <c r="AE935" s="29"/>
      <c r="AF935" s="137" t="s">
        <v>22547</v>
      </c>
      <c r="AG935" s="30">
        <f t="shared" si="159"/>
        <v>2</v>
      </c>
      <c r="AH935" s="31" t="str">
        <f t="shared" si="160"/>
        <v>KT-140105</v>
      </c>
      <c r="AI935" s="30">
        <v>11094351000</v>
      </c>
      <c r="AJ935" s="102">
        <f>IFERROR(VLOOKUP($C935,'分類(コード表)'!$A$3:$B$38,2,FALSE)*1000000000,0)+IFERROR(VLOOKUP($D935,'分類(コード表)'!$C$3:$D$293,2,FALSE)*1000000,0)+IFERROR(VLOOKUP($E935,'分類(コード表)'!$E$3:$F$353,2,FALSE)*1000,0)+IFERROR(VLOOKUP($F935,'分類(コード表)'!$G$3:$H$255,2,FALSE),0)</f>
        <v>11094351000</v>
      </c>
    </row>
    <row r="936" spans="1:36" s="30" customFormat="1" ht="27" customHeight="1" x14ac:dyDescent="0.15">
      <c r="A936" s="32" t="s">
        <v>149</v>
      </c>
      <c r="B936" s="33">
        <v>932</v>
      </c>
      <c r="C936" s="34" t="s">
        <v>197</v>
      </c>
      <c r="D936" s="34" t="s">
        <v>200</v>
      </c>
      <c r="E936" s="34" t="s">
        <v>150</v>
      </c>
      <c r="F936" s="34"/>
      <c r="G936" s="34" t="s">
        <v>13264</v>
      </c>
      <c r="H936" s="36" t="s">
        <v>13265</v>
      </c>
      <c r="I936" s="33">
        <v>711500</v>
      </c>
      <c r="J936" s="33">
        <v>727450</v>
      </c>
      <c r="K936" s="33" t="s">
        <v>22053</v>
      </c>
      <c r="L936" s="37">
        <f t="shared" si="158"/>
        <v>2.1925905560519654E-2</v>
      </c>
      <c r="M936" s="33"/>
      <c r="N936" s="33" t="s">
        <v>24776</v>
      </c>
      <c r="O936" s="33"/>
      <c r="P936" s="153" t="s">
        <v>26531</v>
      </c>
      <c r="Q936" s="33" t="s">
        <v>578</v>
      </c>
      <c r="R936" s="33"/>
      <c r="S936" s="33"/>
      <c r="T936" s="33" t="s">
        <v>381</v>
      </c>
      <c r="U936" s="97" t="s">
        <v>26702</v>
      </c>
      <c r="V936" s="97" t="s">
        <v>26702</v>
      </c>
      <c r="W936" s="97" t="s">
        <v>26702</v>
      </c>
      <c r="X936" s="97" t="s">
        <v>26702</v>
      </c>
      <c r="Y936" s="97" t="s">
        <v>26702</v>
      </c>
      <c r="Z936" s="97" t="s">
        <v>26702</v>
      </c>
      <c r="AA936" s="97" t="s">
        <v>26702</v>
      </c>
      <c r="AB936" s="126" t="s">
        <v>26776</v>
      </c>
      <c r="AC936" s="29"/>
      <c r="AD936" s="29"/>
      <c r="AE936" s="29"/>
      <c r="AF936" s="137" t="s">
        <v>26531</v>
      </c>
      <c r="AG936" s="30">
        <f t="shared" ref="AG936:AG938" si="161">LEN(LEFT(AF936,FIND("-",AF936)-1))</f>
        <v>2</v>
      </c>
      <c r="AH936" s="31" t="str">
        <f t="shared" ref="AH936:AH938" si="162">LEFT(AF936,FIND("-",AF936)+6)</f>
        <v>CB-190023</v>
      </c>
      <c r="AJ936" s="102"/>
    </row>
    <row r="937" spans="1:36" s="30" customFormat="1" ht="27" customHeight="1" x14ac:dyDescent="0.15">
      <c r="A937" s="32" t="s">
        <v>149</v>
      </c>
      <c r="B937" s="33">
        <v>933</v>
      </c>
      <c r="C937" s="34" t="s">
        <v>197</v>
      </c>
      <c r="D937" s="34" t="s">
        <v>200</v>
      </c>
      <c r="E937" s="34" t="s">
        <v>150</v>
      </c>
      <c r="F937" s="34"/>
      <c r="G937" s="34" t="s">
        <v>13237</v>
      </c>
      <c r="H937" s="36" t="s">
        <v>13238</v>
      </c>
      <c r="I937" s="33">
        <v>3618040</v>
      </c>
      <c r="J937" s="33">
        <v>7862424</v>
      </c>
      <c r="K937" s="33" t="s">
        <v>24548</v>
      </c>
      <c r="L937" s="37">
        <f t="shared" si="158"/>
        <v>0.53983148199588316</v>
      </c>
      <c r="M937" s="33"/>
      <c r="N937" s="33" t="s">
        <v>24776</v>
      </c>
      <c r="O937" s="33" t="s">
        <v>24776</v>
      </c>
      <c r="P937" s="153" t="s">
        <v>26541</v>
      </c>
      <c r="Q937" s="33" t="s">
        <v>578</v>
      </c>
      <c r="R937" s="33"/>
      <c r="S937" s="33"/>
      <c r="T937" s="33" t="s">
        <v>381</v>
      </c>
      <c r="U937" s="97" t="s">
        <v>26702</v>
      </c>
      <c r="V937" s="97" t="s">
        <v>26702</v>
      </c>
      <c r="W937" s="33" t="s">
        <v>571</v>
      </c>
      <c r="X937" s="97" t="s">
        <v>26734</v>
      </c>
      <c r="Y937" s="97" t="s">
        <v>26702</v>
      </c>
      <c r="Z937" s="33" t="s">
        <v>571</v>
      </c>
      <c r="AA937" s="97" t="s">
        <v>26702</v>
      </c>
      <c r="AB937" s="126" t="s">
        <v>26777</v>
      </c>
      <c r="AC937" s="29"/>
      <c r="AD937" s="29"/>
      <c r="AE937" s="29"/>
      <c r="AF937" s="137" t="s">
        <v>26541</v>
      </c>
      <c r="AG937" s="30">
        <f t="shared" si="161"/>
        <v>2</v>
      </c>
      <c r="AH937" s="31" t="str">
        <f t="shared" si="162"/>
        <v>CB-190009</v>
      </c>
      <c r="AJ937" s="102"/>
    </row>
    <row r="938" spans="1:36" s="30" customFormat="1" ht="27" customHeight="1" x14ac:dyDescent="0.15">
      <c r="A938" s="32" t="s">
        <v>149</v>
      </c>
      <c r="B938" s="33">
        <v>934</v>
      </c>
      <c r="C938" s="34" t="s">
        <v>197</v>
      </c>
      <c r="D938" s="34" t="s">
        <v>200</v>
      </c>
      <c r="E938" s="34" t="s">
        <v>150</v>
      </c>
      <c r="F938" s="34"/>
      <c r="G938" s="34" t="s">
        <v>18021</v>
      </c>
      <c r="H938" s="36" t="s">
        <v>18022</v>
      </c>
      <c r="I938" s="33">
        <v>970500</v>
      </c>
      <c r="J938" s="33">
        <v>1171200</v>
      </c>
      <c r="K938" s="33" t="s">
        <v>22104</v>
      </c>
      <c r="L938" s="37">
        <f t="shared" si="158"/>
        <v>0.17136270491803274</v>
      </c>
      <c r="M938" s="33"/>
      <c r="N938" s="33" t="s">
        <v>24776</v>
      </c>
      <c r="O938" s="33"/>
      <c r="P938" s="153" t="s">
        <v>26610</v>
      </c>
      <c r="Q938" s="33"/>
      <c r="R938" s="33"/>
      <c r="S938" s="33"/>
      <c r="T938" s="33" t="s">
        <v>381</v>
      </c>
      <c r="U938" s="97" t="s">
        <v>26702</v>
      </c>
      <c r="V938" s="97" t="s">
        <v>26701</v>
      </c>
      <c r="W938" s="97" t="s">
        <v>26702</v>
      </c>
      <c r="X938" s="33" t="s">
        <v>571</v>
      </c>
      <c r="Y938" s="33" t="s">
        <v>571</v>
      </c>
      <c r="Z938" s="97" t="s">
        <v>26702</v>
      </c>
      <c r="AA938" s="97" t="s">
        <v>26702</v>
      </c>
      <c r="AB938" s="126" t="s">
        <v>26778</v>
      </c>
      <c r="AC938" s="29"/>
      <c r="AD938" s="29"/>
      <c r="AE938" s="29"/>
      <c r="AF938" s="137" t="s">
        <v>26610</v>
      </c>
      <c r="AG938" s="30">
        <f t="shared" si="161"/>
        <v>2</v>
      </c>
      <c r="AH938" s="31" t="str">
        <f t="shared" si="162"/>
        <v>KT-160059</v>
      </c>
      <c r="AJ938" s="102"/>
    </row>
    <row r="939" spans="1:36" s="30" customFormat="1" ht="27" customHeight="1" x14ac:dyDescent="0.15">
      <c r="A939" s="32" t="s">
        <v>149</v>
      </c>
      <c r="B939" s="33">
        <v>935</v>
      </c>
      <c r="C939" s="34" t="s">
        <v>197</v>
      </c>
      <c r="D939" s="34" t="s">
        <v>201</v>
      </c>
      <c r="E939" s="34" t="s">
        <v>201</v>
      </c>
      <c r="F939" s="34"/>
      <c r="G939" s="34" t="s">
        <v>25817</v>
      </c>
      <c r="H939" s="36" t="s">
        <v>1988</v>
      </c>
      <c r="I939" s="33">
        <v>41340.86</v>
      </c>
      <c r="J939" s="33">
        <v>46925.53</v>
      </c>
      <c r="K939" s="33" t="s">
        <v>2441</v>
      </c>
      <c r="L939" s="37">
        <f t="shared" si="158"/>
        <v>0.11901133562050337</v>
      </c>
      <c r="M939" s="33"/>
      <c r="N939" s="33" t="s">
        <v>24776</v>
      </c>
      <c r="O939" s="33"/>
      <c r="P939" s="153" t="s">
        <v>23788</v>
      </c>
      <c r="Q939" s="33"/>
      <c r="R939" s="33"/>
      <c r="S939" s="33"/>
      <c r="T939" s="33" t="s">
        <v>2744</v>
      </c>
      <c r="U939" s="33" t="s">
        <v>2953</v>
      </c>
      <c r="V939" s="33" t="s">
        <v>2953</v>
      </c>
      <c r="W939" s="33" t="s">
        <v>2953</v>
      </c>
      <c r="X939" s="33" t="s">
        <v>2954</v>
      </c>
      <c r="Y939" s="33" t="s">
        <v>2956</v>
      </c>
      <c r="Z939" s="33" t="s">
        <v>2953</v>
      </c>
      <c r="AA939" s="33" t="s">
        <v>2953</v>
      </c>
      <c r="AB939" s="39" t="s">
        <v>25818</v>
      </c>
      <c r="AC939" s="29"/>
      <c r="AD939" s="29"/>
      <c r="AE939" s="29"/>
      <c r="AF939" s="137" t="s">
        <v>1292</v>
      </c>
      <c r="AG939" s="30">
        <f t="shared" si="159"/>
        <v>2</v>
      </c>
      <c r="AH939" s="31" t="str">
        <f t="shared" si="160"/>
        <v>KK-100050</v>
      </c>
      <c r="AI939" s="30">
        <v>11095158000</v>
      </c>
      <c r="AJ939" s="102">
        <f>IFERROR(VLOOKUP($C939,'分類(コード表)'!$A$3:$B$38,2,FALSE)*1000000000,0)+IFERROR(VLOOKUP($D939,'分類(コード表)'!$C$3:$D$293,2,FALSE)*1000000,0)+IFERROR(VLOOKUP($E939,'分類(コード表)'!$E$3:$F$353,2,FALSE)*1000,0)+IFERROR(VLOOKUP($F939,'分類(コード表)'!$G$3:$H$255,2,FALSE),0)</f>
        <v>11095158000</v>
      </c>
    </row>
    <row r="940" spans="1:36" s="30" customFormat="1" ht="27" customHeight="1" x14ac:dyDescent="0.15">
      <c r="A940" s="32" t="s">
        <v>149</v>
      </c>
      <c r="B940" s="33">
        <v>936</v>
      </c>
      <c r="C940" s="34" t="s">
        <v>197</v>
      </c>
      <c r="D940" s="34" t="s">
        <v>201</v>
      </c>
      <c r="E940" s="35" t="s">
        <v>201</v>
      </c>
      <c r="F940" s="34"/>
      <c r="G940" s="34" t="s">
        <v>25819</v>
      </c>
      <c r="H940" s="36" t="s">
        <v>2004</v>
      </c>
      <c r="I940" s="33">
        <v>15330</v>
      </c>
      <c r="J940" s="33">
        <v>30000</v>
      </c>
      <c r="K940" s="33" t="s">
        <v>2607</v>
      </c>
      <c r="L940" s="37">
        <f t="shared" si="158"/>
        <v>0.48899999999999999</v>
      </c>
      <c r="M940" s="33"/>
      <c r="N940" s="33" t="s">
        <v>24776</v>
      </c>
      <c r="O940" s="33"/>
      <c r="P940" s="153" t="s">
        <v>23805</v>
      </c>
      <c r="Q940" s="33"/>
      <c r="R940" s="33"/>
      <c r="S940" s="33"/>
      <c r="T940" s="33" t="s">
        <v>2744</v>
      </c>
      <c r="U940" s="33" t="s">
        <v>2954</v>
      </c>
      <c r="V940" s="33" t="s">
        <v>2953</v>
      </c>
      <c r="W940" s="33" t="s">
        <v>2953</v>
      </c>
      <c r="X940" s="33" t="s">
        <v>2954</v>
      </c>
      <c r="Y940" s="33" t="s">
        <v>2954</v>
      </c>
      <c r="Z940" s="33" t="s">
        <v>2953</v>
      </c>
      <c r="AA940" s="33" t="s">
        <v>2954</v>
      </c>
      <c r="AB940" s="39" t="s">
        <v>25820</v>
      </c>
      <c r="AC940" s="29"/>
      <c r="AD940" s="29"/>
      <c r="AE940" s="29"/>
      <c r="AF940" s="137" t="s">
        <v>1308</v>
      </c>
      <c r="AG940" s="30">
        <f t="shared" si="159"/>
        <v>2</v>
      </c>
      <c r="AH940" s="31" t="str">
        <f t="shared" si="160"/>
        <v>KK-100099</v>
      </c>
      <c r="AI940" s="30">
        <v>11095158000</v>
      </c>
      <c r="AJ940" s="102">
        <f>IFERROR(VLOOKUP($C940,'分類(コード表)'!$A$3:$B$38,2,FALSE)*1000000000,0)+IFERROR(VLOOKUP($D940,'分類(コード表)'!$C$3:$D$293,2,FALSE)*1000000,0)+IFERROR(VLOOKUP($E940,'分類(コード表)'!$E$3:$F$353,2,FALSE)*1000,0)+IFERROR(VLOOKUP($F940,'分類(コード表)'!$G$3:$H$255,2,FALSE),0)</f>
        <v>11095158000</v>
      </c>
    </row>
    <row r="941" spans="1:36" s="30" customFormat="1" ht="27" customHeight="1" x14ac:dyDescent="0.15">
      <c r="A941" s="32" t="s">
        <v>149</v>
      </c>
      <c r="B941" s="33">
        <v>937</v>
      </c>
      <c r="C941" s="34" t="s">
        <v>197</v>
      </c>
      <c r="D941" s="34" t="s">
        <v>201</v>
      </c>
      <c r="E941" s="35" t="s">
        <v>201</v>
      </c>
      <c r="F941" s="34"/>
      <c r="G941" s="34" t="s">
        <v>1001</v>
      </c>
      <c r="H941" s="36" t="s">
        <v>2324</v>
      </c>
      <c r="I941" s="33">
        <v>50650</v>
      </c>
      <c r="J941" s="33">
        <v>50600</v>
      </c>
      <c r="K941" s="33" t="s">
        <v>2441</v>
      </c>
      <c r="L941" s="37">
        <f t="shared" si="158"/>
        <v>-9.8814229249022389E-4</v>
      </c>
      <c r="M941" s="33"/>
      <c r="N941" s="33" t="s">
        <v>24776</v>
      </c>
      <c r="O941" s="33"/>
      <c r="P941" s="153" t="s">
        <v>3219</v>
      </c>
      <c r="Q941" s="38"/>
      <c r="R941" s="33"/>
      <c r="S941" s="33"/>
      <c r="T941" s="33" t="s">
        <v>2744</v>
      </c>
      <c r="U941" s="33" t="s">
        <v>2956</v>
      </c>
      <c r="V941" s="33" t="s">
        <v>2953</v>
      </c>
      <c r="W941" s="33" t="s">
        <v>2954</v>
      </c>
      <c r="X941" s="33" t="s">
        <v>2954</v>
      </c>
      <c r="Y941" s="33" t="s">
        <v>2953</v>
      </c>
      <c r="Z941" s="33" t="s">
        <v>2953</v>
      </c>
      <c r="AA941" s="33" t="s">
        <v>2953</v>
      </c>
      <c r="AB941" s="39" t="s">
        <v>25821</v>
      </c>
      <c r="AC941" s="29"/>
      <c r="AD941" s="29"/>
      <c r="AE941" s="29"/>
      <c r="AF941" s="137" t="s">
        <v>3219</v>
      </c>
      <c r="AG941" s="30">
        <f t="shared" si="159"/>
        <v>2</v>
      </c>
      <c r="AH941" s="31" t="str">
        <f t="shared" si="160"/>
        <v>QS-130013</v>
      </c>
      <c r="AI941" s="30">
        <v>11095158000</v>
      </c>
      <c r="AJ941" s="102">
        <f>IFERROR(VLOOKUP($C941,'分類(コード表)'!$A$3:$B$38,2,FALSE)*1000000000,0)+IFERROR(VLOOKUP($D941,'分類(コード表)'!$C$3:$D$293,2,FALSE)*1000000,0)+IFERROR(VLOOKUP($E941,'分類(コード表)'!$E$3:$F$353,2,FALSE)*1000,0)+IFERROR(VLOOKUP($F941,'分類(コード表)'!$G$3:$H$255,2,FALSE),0)</f>
        <v>11095158000</v>
      </c>
    </row>
    <row r="942" spans="1:36" s="30" customFormat="1" ht="27" customHeight="1" x14ac:dyDescent="0.15">
      <c r="A942" s="32" t="s">
        <v>149</v>
      </c>
      <c r="B942" s="33">
        <v>938</v>
      </c>
      <c r="C942" s="34" t="s">
        <v>197</v>
      </c>
      <c r="D942" s="34" t="s">
        <v>201</v>
      </c>
      <c r="E942" s="35" t="s">
        <v>201</v>
      </c>
      <c r="F942" s="34"/>
      <c r="G942" s="34" t="s">
        <v>25822</v>
      </c>
      <c r="H942" s="36" t="s">
        <v>2336</v>
      </c>
      <c r="I942" s="33">
        <v>37138.86</v>
      </c>
      <c r="J942" s="33">
        <v>46793.2</v>
      </c>
      <c r="K942" s="33" t="s">
        <v>2441</v>
      </c>
      <c r="L942" s="37">
        <f t="shared" si="158"/>
        <v>0.20631929425643036</v>
      </c>
      <c r="M942" s="33"/>
      <c r="N942" s="33" t="s">
        <v>24776</v>
      </c>
      <c r="O942" s="33"/>
      <c r="P942" s="153" t="s">
        <v>11217</v>
      </c>
      <c r="Q942" s="33"/>
      <c r="R942" s="33"/>
      <c r="S942" s="33"/>
      <c r="T942" s="33" t="s">
        <v>2744</v>
      </c>
      <c r="U942" s="33" t="s">
        <v>2954</v>
      </c>
      <c r="V942" s="33" t="s">
        <v>2953</v>
      </c>
      <c r="W942" s="33" t="s">
        <v>2953</v>
      </c>
      <c r="X942" s="33" t="s">
        <v>2954</v>
      </c>
      <c r="Y942" s="33" t="s">
        <v>2953</v>
      </c>
      <c r="Z942" s="33" t="s">
        <v>2953</v>
      </c>
      <c r="AA942" s="33" t="s">
        <v>2953</v>
      </c>
      <c r="AB942" s="39" t="s">
        <v>25823</v>
      </c>
      <c r="AC942" s="29"/>
      <c r="AD942" s="29"/>
      <c r="AE942" s="29"/>
      <c r="AF942" s="137" t="s">
        <v>11217</v>
      </c>
      <c r="AG942" s="30">
        <f t="shared" si="159"/>
        <v>2</v>
      </c>
      <c r="AH942" s="31" t="str">
        <f t="shared" si="160"/>
        <v>SK-080016</v>
      </c>
      <c r="AI942" s="30">
        <v>11095158000</v>
      </c>
      <c r="AJ942" s="102">
        <f>IFERROR(VLOOKUP($C942,'分類(コード表)'!$A$3:$B$38,2,FALSE)*1000000000,0)+IFERROR(VLOOKUP($D942,'分類(コード表)'!$C$3:$D$293,2,FALSE)*1000000,0)+IFERROR(VLOOKUP($E942,'分類(コード表)'!$E$3:$F$353,2,FALSE)*1000,0)+IFERROR(VLOOKUP($F942,'分類(コード表)'!$G$3:$H$255,2,FALSE),0)</f>
        <v>11095158000</v>
      </c>
    </row>
    <row r="943" spans="1:36" s="30" customFormat="1" ht="27" customHeight="1" x14ac:dyDescent="0.15">
      <c r="A943" s="32" t="s">
        <v>149</v>
      </c>
      <c r="B943" s="33">
        <v>939</v>
      </c>
      <c r="C943" s="34" t="s">
        <v>197</v>
      </c>
      <c r="D943" s="34" t="s">
        <v>201</v>
      </c>
      <c r="E943" s="34" t="s">
        <v>201</v>
      </c>
      <c r="F943" s="34"/>
      <c r="G943" s="34" t="s">
        <v>14783</v>
      </c>
      <c r="H943" s="34" t="s">
        <v>14784</v>
      </c>
      <c r="I943" s="33">
        <v>1327055</v>
      </c>
      <c r="J943" s="33">
        <v>90585</v>
      </c>
      <c r="K943" s="33" t="s">
        <v>22082</v>
      </c>
      <c r="L943" s="37">
        <f t="shared" si="158"/>
        <v>-13.649831649831651</v>
      </c>
      <c r="M943" s="33"/>
      <c r="N943" s="33"/>
      <c r="O943" s="33"/>
      <c r="P943" s="153" t="s">
        <v>3182</v>
      </c>
      <c r="Q943" s="33" t="s">
        <v>503</v>
      </c>
      <c r="R943" s="33"/>
      <c r="S943" s="33"/>
      <c r="T943" s="33" t="s">
        <v>2744</v>
      </c>
      <c r="U943" s="97" t="s">
        <v>2954</v>
      </c>
      <c r="V943" s="97" t="s">
        <v>2953</v>
      </c>
      <c r="W943" s="97" t="s">
        <v>2954</v>
      </c>
      <c r="X943" s="97" t="s">
        <v>2954</v>
      </c>
      <c r="Y943" s="97" t="s">
        <v>2954</v>
      </c>
      <c r="Z943" s="97" t="s">
        <v>2954</v>
      </c>
      <c r="AA943" s="97" t="s">
        <v>2954</v>
      </c>
      <c r="AB943" s="126" t="s">
        <v>25824</v>
      </c>
      <c r="AC943" s="29"/>
      <c r="AD943" s="29"/>
      <c r="AE943" s="29"/>
      <c r="AF943" s="137" t="s">
        <v>3182</v>
      </c>
      <c r="AG943" s="30">
        <f t="shared" si="159"/>
        <v>2</v>
      </c>
      <c r="AH943" s="31" t="str">
        <f t="shared" si="160"/>
        <v>HR-140006</v>
      </c>
      <c r="AI943" s="30">
        <v>11095158000</v>
      </c>
      <c r="AJ943" s="102">
        <f>IFERROR(VLOOKUP($C943,'分類(コード表)'!$A$3:$B$38,2,FALSE)*1000000000,0)+IFERROR(VLOOKUP($D943,'分類(コード表)'!$C$3:$D$293,2,FALSE)*1000000,0)+IFERROR(VLOOKUP($E943,'分類(コード表)'!$E$3:$F$353,2,FALSE)*1000,0)+IFERROR(VLOOKUP($F943,'分類(コード表)'!$G$3:$H$255,2,FALSE),0)</f>
        <v>11095158000</v>
      </c>
    </row>
    <row r="944" spans="1:36" s="30" customFormat="1" ht="27" customHeight="1" x14ac:dyDescent="0.15">
      <c r="A944" s="32" t="s">
        <v>149</v>
      </c>
      <c r="B944" s="33">
        <v>940</v>
      </c>
      <c r="C944" s="34" t="s">
        <v>197</v>
      </c>
      <c r="D944" s="34" t="s">
        <v>201</v>
      </c>
      <c r="E944" s="35" t="s">
        <v>201</v>
      </c>
      <c r="F944" s="34"/>
      <c r="G944" s="34" t="s">
        <v>17637</v>
      </c>
      <c r="H944" s="36" t="s">
        <v>17638</v>
      </c>
      <c r="I944" s="33">
        <v>48084.73</v>
      </c>
      <c r="J944" s="33">
        <v>238344.2</v>
      </c>
      <c r="K944" s="33" t="s">
        <v>22053</v>
      </c>
      <c r="L944" s="37">
        <f t="shared" si="158"/>
        <v>0.79825508655129851</v>
      </c>
      <c r="M944" s="33"/>
      <c r="N944" s="33"/>
      <c r="O944" s="33"/>
      <c r="P944" s="153" t="s">
        <v>3193</v>
      </c>
      <c r="Q944" s="38" t="s">
        <v>503</v>
      </c>
      <c r="R944" s="33"/>
      <c r="S944" s="33"/>
      <c r="T944" s="33" t="s">
        <v>2744</v>
      </c>
      <c r="U944" s="33" t="s">
        <v>2954</v>
      </c>
      <c r="V944" s="33" t="s">
        <v>2954</v>
      </c>
      <c r="W944" s="33" t="s">
        <v>2953</v>
      </c>
      <c r="X944" s="33" t="s">
        <v>2954</v>
      </c>
      <c r="Y944" s="33" t="s">
        <v>2954</v>
      </c>
      <c r="Z944" s="33" t="s">
        <v>2953</v>
      </c>
      <c r="AA944" s="33" t="s">
        <v>2954</v>
      </c>
      <c r="AB944" s="39" t="s">
        <v>25825</v>
      </c>
      <c r="AC944" s="29"/>
      <c r="AD944" s="29"/>
      <c r="AE944" s="29"/>
      <c r="AF944" s="137" t="s">
        <v>3193</v>
      </c>
      <c r="AG944" s="30">
        <f t="shared" si="159"/>
        <v>2</v>
      </c>
      <c r="AH944" s="31" t="str">
        <f t="shared" si="160"/>
        <v>KT-140001</v>
      </c>
      <c r="AI944" s="30">
        <v>11095158000</v>
      </c>
      <c r="AJ944" s="102">
        <f>IFERROR(VLOOKUP($C944,'分類(コード表)'!$A$3:$B$38,2,FALSE)*1000000000,0)+IFERROR(VLOOKUP($D944,'分類(コード表)'!$C$3:$D$293,2,FALSE)*1000000,0)+IFERROR(VLOOKUP($E944,'分類(コード表)'!$E$3:$F$353,2,FALSE)*1000,0)+IFERROR(VLOOKUP($F944,'分類(コード表)'!$G$3:$H$255,2,FALSE),0)</f>
        <v>11095158000</v>
      </c>
    </row>
    <row r="945" spans="1:36" s="30" customFormat="1" ht="27" customHeight="1" x14ac:dyDescent="0.15">
      <c r="A945" s="32" t="s">
        <v>149</v>
      </c>
      <c r="B945" s="33">
        <v>941</v>
      </c>
      <c r="C945" s="34" t="s">
        <v>197</v>
      </c>
      <c r="D945" s="34" t="s">
        <v>201</v>
      </c>
      <c r="E945" s="35" t="s">
        <v>201</v>
      </c>
      <c r="F945" s="34" t="s">
        <v>503</v>
      </c>
      <c r="G945" s="34" t="s">
        <v>18244</v>
      </c>
      <c r="H945" s="36" t="s">
        <v>16148</v>
      </c>
      <c r="I945" s="33">
        <v>913405</v>
      </c>
      <c r="J945" s="33">
        <v>732000</v>
      </c>
      <c r="K945" s="33" t="s">
        <v>22060</v>
      </c>
      <c r="L945" s="37">
        <f t="shared" si="158"/>
        <v>-0.24782103825136614</v>
      </c>
      <c r="M945" s="33"/>
      <c r="N945" s="33"/>
      <c r="O945" s="33"/>
      <c r="P945" s="153" t="s">
        <v>22448</v>
      </c>
      <c r="Q945" s="33" t="s">
        <v>503</v>
      </c>
      <c r="R945" s="33" t="s">
        <v>503</v>
      </c>
      <c r="S945" s="33" t="s">
        <v>503</v>
      </c>
      <c r="T945" s="33" t="s">
        <v>381</v>
      </c>
      <c r="U945" s="33" t="s">
        <v>2953</v>
      </c>
      <c r="V945" s="33" t="s">
        <v>2954</v>
      </c>
      <c r="W945" s="33" t="s">
        <v>2954</v>
      </c>
      <c r="X945" s="33" t="s">
        <v>2955</v>
      </c>
      <c r="Y945" s="33" t="s">
        <v>2954</v>
      </c>
      <c r="Z945" s="33" t="s">
        <v>2954</v>
      </c>
      <c r="AA945" s="33" t="s">
        <v>2954</v>
      </c>
      <c r="AB945" s="39" t="s">
        <v>25826</v>
      </c>
      <c r="AC945" s="29"/>
      <c r="AD945" s="29"/>
      <c r="AE945" s="29"/>
      <c r="AF945" s="137" t="s">
        <v>22448</v>
      </c>
      <c r="AG945" s="30">
        <f t="shared" si="159"/>
        <v>2</v>
      </c>
      <c r="AH945" s="31" t="str">
        <f t="shared" si="160"/>
        <v>KT-170031</v>
      </c>
      <c r="AI945" s="30">
        <v>11095158000</v>
      </c>
      <c r="AJ945" s="102">
        <f>IFERROR(VLOOKUP($C945,'分類(コード表)'!$A$3:$B$38,2,FALSE)*1000000000,0)+IFERROR(VLOOKUP($D945,'分類(コード表)'!$C$3:$D$293,2,FALSE)*1000000,0)+IFERROR(VLOOKUP($E945,'分類(コード表)'!$E$3:$F$353,2,FALSE)*1000,0)+IFERROR(VLOOKUP($F945,'分類(コード表)'!$G$3:$H$255,2,FALSE),0)</f>
        <v>11095158000</v>
      </c>
    </row>
    <row r="946" spans="1:36" s="30" customFormat="1" ht="27" customHeight="1" x14ac:dyDescent="0.15">
      <c r="A946" s="32" t="s">
        <v>149</v>
      </c>
      <c r="B946" s="33">
        <v>942</v>
      </c>
      <c r="C946" s="34" t="s">
        <v>197</v>
      </c>
      <c r="D946" s="34" t="s">
        <v>201</v>
      </c>
      <c r="E946" s="35" t="s">
        <v>201</v>
      </c>
      <c r="F946" s="34"/>
      <c r="G946" s="34" t="s">
        <v>16154</v>
      </c>
      <c r="H946" s="36" t="s">
        <v>16155</v>
      </c>
      <c r="I946" s="33">
        <v>43260</v>
      </c>
      <c r="J946" s="33">
        <v>57840</v>
      </c>
      <c r="K946" s="33" t="s">
        <v>22053</v>
      </c>
      <c r="L946" s="37">
        <f t="shared" si="158"/>
        <v>0.25207468879668049</v>
      </c>
      <c r="M946" s="33"/>
      <c r="N946" s="33" t="s">
        <v>24776</v>
      </c>
      <c r="O946" s="33"/>
      <c r="P946" s="153" t="s">
        <v>26539</v>
      </c>
      <c r="Q946" s="33"/>
      <c r="R946" s="33"/>
      <c r="S946" s="33"/>
      <c r="T946" s="33" t="s">
        <v>381</v>
      </c>
      <c r="U946" s="97" t="s">
        <v>26701</v>
      </c>
      <c r="V946" s="97" t="s">
        <v>26701</v>
      </c>
      <c r="W946" s="97" t="s">
        <v>26701</v>
      </c>
      <c r="X946" s="97" t="s">
        <v>26702</v>
      </c>
      <c r="Y946" s="97" t="s">
        <v>26701</v>
      </c>
      <c r="Z946" s="97" t="s">
        <v>26701</v>
      </c>
      <c r="AA946" s="97" t="s">
        <v>26701</v>
      </c>
      <c r="AB946" s="126" t="s">
        <v>26779</v>
      </c>
      <c r="AC946" s="29"/>
      <c r="AD946" s="29"/>
      <c r="AE946" s="29"/>
      <c r="AF946" s="137" t="s">
        <v>26539</v>
      </c>
      <c r="AG946" s="30">
        <f t="shared" ref="AG946:AG947" si="163">LEN(LEFT(AF946,FIND("-",AF946)-1))</f>
        <v>2</v>
      </c>
      <c r="AH946" s="31" t="str">
        <f t="shared" ref="AH946:AH947" si="164">LEFT(AF946,FIND("-",AF946)+6)</f>
        <v>KK-190011</v>
      </c>
      <c r="AJ946" s="102"/>
    </row>
    <row r="947" spans="1:36" s="30" customFormat="1" ht="27" customHeight="1" x14ac:dyDescent="0.15">
      <c r="A947" s="32" t="s">
        <v>149</v>
      </c>
      <c r="B947" s="33">
        <v>943</v>
      </c>
      <c r="C947" s="34" t="s">
        <v>197</v>
      </c>
      <c r="D947" s="34" t="s">
        <v>201</v>
      </c>
      <c r="E947" s="35" t="s">
        <v>201</v>
      </c>
      <c r="F947" s="34"/>
      <c r="G947" s="34" t="s">
        <v>18003</v>
      </c>
      <c r="H947" s="36" t="s">
        <v>17919</v>
      </c>
      <c r="I947" s="33">
        <v>69386.2</v>
      </c>
      <c r="J947" s="33">
        <v>69148.800000000003</v>
      </c>
      <c r="K947" s="33" t="s">
        <v>22093</v>
      </c>
      <c r="L947" s="37">
        <f t="shared" si="158"/>
        <v>-3.4331759914849602E-3</v>
      </c>
      <c r="M947" s="33"/>
      <c r="N947" s="33" t="s">
        <v>24776</v>
      </c>
      <c r="O947" s="33"/>
      <c r="P947" s="153" t="s">
        <v>26614</v>
      </c>
      <c r="Q947" s="33"/>
      <c r="R947" s="33"/>
      <c r="S947" s="33"/>
      <c r="T947" s="33" t="s">
        <v>381</v>
      </c>
      <c r="U947" s="97" t="s">
        <v>26701</v>
      </c>
      <c r="V947" s="97" t="s">
        <v>26701</v>
      </c>
      <c r="W947" s="97" t="s">
        <v>26701</v>
      </c>
      <c r="X947" s="97" t="s">
        <v>26702</v>
      </c>
      <c r="Y947" s="97" t="s">
        <v>26701</v>
      </c>
      <c r="Z947" s="97" t="s">
        <v>26701</v>
      </c>
      <c r="AA947" s="97" t="s">
        <v>26701</v>
      </c>
      <c r="AB947" s="126" t="s">
        <v>26780</v>
      </c>
      <c r="AC947" s="29"/>
      <c r="AD947" s="29"/>
      <c r="AE947" s="29"/>
      <c r="AF947" s="137" t="s">
        <v>26614</v>
      </c>
      <c r="AG947" s="30">
        <f t="shared" si="163"/>
        <v>2</v>
      </c>
      <c r="AH947" s="31" t="str">
        <f t="shared" si="164"/>
        <v>KT-160050</v>
      </c>
      <c r="AJ947" s="102"/>
    </row>
    <row r="948" spans="1:36" s="30" customFormat="1" ht="27" customHeight="1" x14ac:dyDescent="0.15">
      <c r="A948" s="32" t="s">
        <v>149</v>
      </c>
      <c r="B948" s="33">
        <v>944</v>
      </c>
      <c r="C948" s="34" t="s">
        <v>197</v>
      </c>
      <c r="D948" s="34" t="s">
        <v>201</v>
      </c>
      <c r="E948" s="35" t="s">
        <v>201</v>
      </c>
      <c r="F948" s="34"/>
      <c r="G948" s="34" t="s">
        <v>16196</v>
      </c>
      <c r="H948" s="36" t="s">
        <v>23887</v>
      </c>
      <c r="I948" s="33">
        <v>64450</v>
      </c>
      <c r="J948" s="33">
        <v>70720</v>
      </c>
      <c r="K948" s="33" t="s">
        <v>22053</v>
      </c>
      <c r="L948" s="37">
        <f t="shared" si="158"/>
        <v>8.8659502262443457E-2</v>
      </c>
      <c r="M948" s="33"/>
      <c r="N948" s="33" t="s">
        <v>24776</v>
      </c>
      <c r="O948" s="33"/>
      <c r="P948" s="153" t="s">
        <v>26882</v>
      </c>
      <c r="Q948" s="33"/>
      <c r="R948" s="33"/>
      <c r="S948" s="33"/>
      <c r="T948" s="33" t="s">
        <v>381</v>
      </c>
      <c r="U948" s="97" t="s">
        <v>37308</v>
      </c>
      <c r="V948" s="97" t="s">
        <v>37312</v>
      </c>
      <c r="W948" s="97" t="s">
        <v>37309</v>
      </c>
      <c r="X948" s="97" t="s">
        <v>37308</v>
      </c>
      <c r="Y948" s="97" t="s">
        <v>37312</v>
      </c>
      <c r="Z948" s="97" t="s">
        <v>37309</v>
      </c>
      <c r="AA948" s="97" t="s">
        <v>37309</v>
      </c>
      <c r="AB948" s="126" t="s">
        <v>37320</v>
      </c>
      <c r="AC948" s="29"/>
      <c r="AD948" s="29"/>
      <c r="AE948" s="29"/>
      <c r="AF948" s="137" t="s">
        <v>26882</v>
      </c>
      <c r="AG948" s="30">
        <f t="shared" ref="AG948" si="165">LEN(LEFT(AF948,FIND("-",AF948)-1))</f>
        <v>2</v>
      </c>
      <c r="AH948" s="31" t="str">
        <f t="shared" ref="AH948" si="166">LEFT(AF948,FIND("-",AF948)+6)</f>
        <v>KK-190037</v>
      </c>
      <c r="AJ948" s="102"/>
    </row>
    <row r="949" spans="1:36" s="30" customFormat="1" ht="27" customHeight="1" x14ac:dyDescent="0.15">
      <c r="A949" s="32" t="s">
        <v>149</v>
      </c>
      <c r="B949" s="33">
        <v>945</v>
      </c>
      <c r="C949" s="34" t="s">
        <v>197</v>
      </c>
      <c r="D949" s="34" t="s">
        <v>201</v>
      </c>
      <c r="E949" s="35" t="s">
        <v>201</v>
      </c>
      <c r="F949" s="34"/>
      <c r="G949" s="34" t="s">
        <v>18787</v>
      </c>
      <c r="H949" s="36" t="s">
        <v>18788</v>
      </c>
      <c r="I949" s="33">
        <v>62089.8</v>
      </c>
      <c r="J949" s="33">
        <v>72196.2</v>
      </c>
      <c r="K949" s="33" t="s">
        <v>22053</v>
      </c>
      <c r="L949" s="37">
        <f t="shared" si="158"/>
        <v>0.13998520697765249</v>
      </c>
      <c r="M949" s="33"/>
      <c r="N949" s="33" t="s">
        <v>24776</v>
      </c>
      <c r="O949" s="33"/>
      <c r="P949" s="153" t="s">
        <v>26884</v>
      </c>
      <c r="Q949" s="33"/>
      <c r="R949" s="33"/>
      <c r="S949" s="33"/>
      <c r="T949" s="33" t="s">
        <v>381</v>
      </c>
      <c r="U949" s="97" t="s">
        <v>37309</v>
      </c>
      <c r="V949" s="97" t="s">
        <v>37309</v>
      </c>
      <c r="W949" s="97" t="s">
        <v>37309</v>
      </c>
      <c r="X949" s="97" t="s">
        <v>37308</v>
      </c>
      <c r="Y949" s="97" t="s">
        <v>37309</v>
      </c>
      <c r="Z949" s="97" t="s">
        <v>37309</v>
      </c>
      <c r="AA949" s="97" t="s">
        <v>37309</v>
      </c>
      <c r="AB949" s="126" t="s">
        <v>37322</v>
      </c>
      <c r="AC949" s="29"/>
      <c r="AD949" s="29"/>
      <c r="AE949" s="29"/>
      <c r="AF949" s="137" t="s">
        <v>26884</v>
      </c>
      <c r="AG949" s="30">
        <f t="shared" ref="AG949" si="167">LEN(LEFT(AF949,FIND("-",AF949)-1))</f>
        <v>2</v>
      </c>
      <c r="AH949" s="31" t="str">
        <f t="shared" ref="AH949" si="168">LEFT(AF949,FIND("-",AF949)+6)</f>
        <v>KT-190042</v>
      </c>
      <c r="AJ949" s="102"/>
    </row>
    <row r="950" spans="1:36" s="30" customFormat="1" ht="27" customHeight="1" x14ac:dyDescent="0.15">
      <c r="A950" s="32" t="s">
        <v>149</v>
      </c>
      <c r="B950" s="33">
        <v>946</v>
      </c>
      <c r="C950" s="34" t="s">
        <v>197</v>
      </c>
      <c r="D950" s="34" t="s">
        <v>201</v>
      </c>
      <c r="E950" s="98" t="s">
        <v>26674</v>
      </c>
      <c r="F950" s="34" t="s">
        <v>2869</v>
      </c>
      <c r="G950" s="34" t="s">
        <v>25827</v>
      </c>
      <c r="H950" s="36" t="s">
        <v>1838</v>
      </c>
      <c r="I950" s="33">
        <v>640000</v>
      </c>
      <c r="J950" s="33">
        <v>261800</v>
      </c>
      <c r="K950" s="33" t="s">
        <v>2449</v>
      </c>
      <c r="L950" s="37">
        <f t="shared" si="158"/>
        <v>-1.4446142093200915</v>
      </c>
      <c r="M950" s="33"/>
      <c r="N950" s="33" t="s">
        <v>24776</v>
      </c>
      <c r="O950" s="33"/>
      <c r="P950" s="153" t="s">
        <v>23699</v>
      </c>
      <c r="Q950" s="33"/>
      <c r="R950" s="33"/>
      <c r="S950" s="33" t="s">
        <v>381</v>
      </c>
      <c r="T950" s="33" t="s">
        <v>2744</v>
      </c>
      <c r="U950" s="33" t="s">
        <v>2953</v>
      </c>
      <c r="V950" s="33" t="s">
        <v>2955</v>
      </c>
      <c r="W950" s="33" t="s">
        <v>2954</v>
      </c>
      <c r="X950" s="33" t="s">
        <v>2955</v>
      </c>
      <c r="Y950" s="33" t="s">
        <v>2954</v>
      </c>
      <c r="Z950" s="33" t="s">
        <v>2955</v>
      </c>
      <c r="AA950" s="33" t="s">
        <v>2954</v>
      </c>
      <c r="AB950" s="39" t="s">
        <v>25828</v>
      </c>
      <c r="AC950" s="29"/>
      <c r="AD950" s="29"/>
      <c r="AE950" s="29"/>
      <c r="AF950" s="137" t="s">
        <v>1195</v>
      </c>
      <c r="AG950" s="30">
        <f t="shared" si="159"/>
        <v>2</v>
      </c>
      <c r="AH950" s="31" t="str">
        <f t="shared" si="160"/>
        <v>HK-100006</v>
      </c>
      <c r="AI950" s="30">
        <v>11095097074</v>
      </c>
      <c r="AJ950" s="102">
        <f>IFERROR(VLOOKUP($C950,'分類(コード表)'!$A$3:$B$38,2,FALSE)*1000000000,0)+IFERROR(VLOOKUP($D950,'分類(コード表)'!$C$3:$D$293,2,FALSE)*1000000,0)+IFERROR(VLOOKUP($E950,'分類(コード表)'!$E$3:$F$353,2,FALSE)*1000,0)+IFERROR(VLOOKUP($F950,'分類(コード表)'!$G$3:$H$255,2,FALSE),0)</f>
        <v>11095097074</v>
      </c>
    </row>
    <row r="951" spans="1:36" s="30" customFormat="1" ht="27" customHeight="1" x14ac:dyDescent="0.15">
      <c r="A951" s="32" t="s">
        <v>149</v>
      </c>
      <c r="B951" s="33">
        <v>947</v>
      </c>
      <c r="C951" s="34" t="s">
        <v>197</v>
      </c>
      <c r="D951" s="34" t="s">
        <v>201</v>
      </c>
      <c r="E951" s="34" t="s">
        <v>397</v>
      </c>
      <c r="F951" s="34" t="s">
        <v>2869</v>
      </c>
      <c r="G951" s="34" t="s">
        <v>755</v>
      </c>
      <c r="H951" s="34" t="s">
        <v>1933</v>
      </c>
      <c r="I951" s="33">
        <v>165428.85999999999</v>
      </c>
      <c r="J951" s="33">
        <v>14456.86</v>
      </c>
      <c r="K951" s="33" t="s">
        <v>2449</v>
      </c>
      <c r="L951" s="37">
        <f t="shared" si="158"/>
        <v>-10.442931590954052</v>
      </c>
      <c r="M951" s="33"/>
      <c r="N951" s="33" t="s">
        <v>24776</v>
      </c>
      <c r="O951" s="33"/>
      <c r="P951" s="153" t="s">
        <v>1268</v>
      </c>
      <c r="Q951" s="33"/>
      <c r="R951" s="33"/>
      <c r="S951" s="33" t="s">
        <v>381</v>
      </c>
      <c r="T951" s="33" t="s">
        <v>2744</v>
      </c>
      <c r="U951" s="97" t="s">
        <v>2954</v>
      </c>
      <c r="V951" s="97" t="s">
        <v>2954</v>
      </c>
      <c r="W951" s="97" t="s">
        <v>2954</v>
      </c>
      <c r="X951" s="97" t="s">
        <v>2955</v>
      </c>
      <c r="Y951" s="97" t="s">
        <v>2954</v>
      </c>
      <c r="Z951" s="97" t="s">
        <v>2954</v>
      </c>
      <c r="AA951" s="97" t="s">
        <v>2954</v>
      </c>
      <c r="AB951" s="126" t="s">
        <v>25829</v>
      </c>
      <c r="AC951" s="29"/>
      <c r="AD951" s="29"/>
      <c r="AE951" s="29"/>
      <c r="AF951" s="137" t="s">
        <v>1268</v>
      </c>
      <c r="AG951" s="30">
        <f t="shared" si="159"/>
        <v>2</v>
      </c>
      <c r="AH951" s="31" t="str">
        <f t="shared" si="160"/>
        <v>HR-120015</v>
      </c>
      <c r="AI951" s="30">
        <v>11095097074</v>
      </c>
      <c r="AJ951" s="102">
        <f>IFERROR(VLOOKUP($C951,'分類(コード表)'!$A$3:$B$38,2,FALSE)*1000000000,0)+IFERROR(VLOOKUP($D951,'分類(コード表)'!$C$3:$D$293,2,FALSE)*1000000,0)+IFERROR(VLOOKUP($E951,'分類(コード表)'!$E$3:$F$353,2,FALSE)*1000,0)+IFERROR(VLOOKUP($F951,'分類(コード表)'!$G$3:$H$255,2,FALSE),0)</f>
        <v>11095097074</v>
      </c>
    </row>
    <row r="952" spans="1:36" s="30" customFormat="1" ht="27" customHeight="1" x14ac:dyDescent="0.15">
      <c r="A952" s="32" t="s">
        <v>149</v>
      </c>
      <c r="B952" s="33">
        <v>948</v>
      </c>
      <c r="C952" s="34" t="s">
        <v>197</v>
      </c>
      <c r="D952" s="34" t="s">
        <v>201</v>
      </c>
      <c r="E952" s="35" t="s">
        <v>397</v>
      </c>
      <c r="F952" s="34" t="s">
        <v>2869</v>
      </c>
      <c r="G952" s="34" t="s">
        <v>25830</v>
      </c>
      <c r="H952" s="36" t="s">
        <v>2333</v>
      </c>
      <c r="I952" s="33">
        <v>128540</v>
      </c>
      <c r="J952" s="33">
        <v>34316</v>
      </c>
      <c r="K952" s="33" t="s">
        <v>2449</v>
      </c>
      <c r="L952" s="37">
        <f t="shared" si="158"/>
        <v>-2.7457745658002097</v>
      </c>
      <c r="M952" s="33"/>
      <c r="N952" s="33" t="s">
        <v>24776</v>
      </c>
      <c r="O952" s="33"/>
      <c r="P952" s="153" t="s">
        <v>11206</v>
      </c>
      <c r="Q952" s="38" t="s">
        <v>578</v>
      </c>
      <c r="R952" s="33"/>
      <c r="S952" s="33"/>
      <c r="T952" s="33" t="s">
        <v>2744</v>
      </c>
      <c r="U952" s="33" t="s">
        <v>2954</v>
      </c>
      <c r="V952" s="33" t="s">
        <v>2954</v>
      </c>
      <c r="W952" s="33" t="s">
        <v>2954</v>
      </c>
      <c r="X952" s="33" t="s">
        <v>2954</v>
      </c>
      <c r="Y952" s="33" t="s">
        <v>2954</v>
      </c>
      <c r="Z952" s="33" t="s">
        <v>2954</v>
      </c>
      <c r="AA952" s="33" t="s">
        <v>2954</v>
      </c>
      <c r="AB952" s="39" t="s">
        <v>25831</v>
      </c>
      <c r="AC952" s="29"/>
      <c r="AD952" s="29"/>
      <c r="AE952" s="29"/>
      <c r="AF952" s="137" t="s">
        <v>11206</v>
      </c>
      <c r="AG952" s="30">
        <f t="shared" si="159"/>
        <v>2</v>
      </c>
      <c r="AH952" s="31" t="str">
        <f t="shared" si="160"/>
        <v>SK-080005</v>
      </c>
      <c r="AI952" s="30">
        <v>11095097074</v>
      </c>
      <c r="AJ952" s="102">
        <f>IFERROR(VLOOKUP($C952,'分類(コード表)'!$A$3:$B$38,2,FALSE)*1000000000,0)+IFERROR(VLOOKUP($D952,'分類(コード表)'!$C$3:$D$293,2,FALSE)*1000000,0)+IFERROR(VLOOKUP($E952,'分類(コード表)'!$E$3:$F$353,2,FALSE)*1000,0)+IFERROR(VLOOKUP($F952,'分類(コード表)'!$G$3:$H$255,2,FALSE),0)</f>
        <v>11095097074</v>
      </c>
    </row>
    <row r="953" spans="1:36" s="30" customFormat="1" ht="27" customHeight="1" x14ac:dyDescent="0.15">
      <c r="A953" s="32" t="s">
        <v>149</v>
      </c>
      <c r="B953" s="33">
        <v>949</v>
      </c>
      <c r="C953" s="34" t="s">
        <v>197</v>
      </c>
      <c r="D953" s="34" t="s">
        <v>201</v>
      </c>
      <c r="E953" s="35" t="s">
        <v>397</v>
      </c>
      <c r="F953" s="34" t="s">
        <v>2869</v>
      </c>
      <c r="G953" s="34" t="s">
        <v>25832</v>
      </c>
      <c r="H953" s="36" t="s">
        <v>2362</v>
      </c>
      <c r="I953" s="33">
        <v>1162677.6000000001</v>
      </c>
      <c r="J953" s="33">
        <v>1913052</v>
      </c>
      <c r="K953" s="33" t="s">
        <v>2441</v>
      </c>
      <c r="L953" s="37">
        <f t="shared" si="158"/>
        <v>0.39223941638805426</v>
      </c>
      <c r="M953" s="33"/>
      <c r="N953" s="33" t="s">
        <v>24776</v>
      </c>
      <c r="O953" s="33"/>
      <c r="P953" s="153" t="s">
        <v>11667</v>
      </c>
      <c r="Q953" s="33" t="s">
        <v>401</v>
      </c>
      <c r="R953" s="33"/>
      <c r="S953" s="33"/>
      <c r="T953" s="33" t="s">
        <v>2744</v>
      </c>
      <c r="U953" s="33" t="s">
        <v>2954</v>
      </c>
      <c r="V953" s="33" t="s">
        <v>2954</v>
      </c>
      <c r="W953" s="33" t="s">
        <v>2954</v>
      </c>
      <c r="X953" s="33" t="s">
        <v>2954</v>
      </c>
      <c r="Y953" s="33" t="s">
        <v>2954</v>
      </c>
      <c r="Z953" s="33" t="s">
        <v>2954</v>
      </c>
      <c r="AA953" s="33" t="s">
        <v>2954</v>
      </c>
      <c r="AB953" s="39" t="s">
        <v>25833</v>
      </c>
      <c r="AC953" s="29"/>
      <c r="AD953" s="29"/>
      <c r="AE953" s="29"/>
      <c r="AF953" s="137" t="s">
        <v>11667</v>
      </c>
      <c r="AG953" s="30">
        <f t="shared" si="159"/>
        <v>2</v>
      </c>
      <c r="AH953" s="31" t="str">
        <f t="shared" si="160"/>
        <v>TH-080009</v>
      </c>
      <c r="AI953" s="30">
        <v>11095097074</v>
      </c>
      <c r="AJ953" s="102">
        <f>IFERROR(VLOOKUP($C953,'分類(コード表)'!$A$3:$B$38,2,FALSE)*1000000000,0)+IFERROR(VLOOKUP($D953,'分類(コード表)'!$C$3:$D$293,2,FALSE)*1000000,0)+IFERROR(VLOOKUP($E953,'分類(コード表)'!$E$3:$F$353,2,FALSE)*1000,0)+IFERROR(VLOOKUP($F953,'分類(コード表)'!$G$3:$H$255,2,FALSE),0)</f>
        <v>11095097074</v>
      </c>
    </row>
    <row r="954" spans="1:36" s="30" customFormat="1" ht="27" customHeight="1" x14ac:dyDescent="0.15">
      <c r="A954" s="32" t="s">
        <v>149</v>
      </c>
      <c r="B954" s="33">
        <v>950</v>
      </c>
      <c r="C954" s="34" t="s">
        <v>197</v>
      </c>
      <c r="D954" s="34" t="s">
        <v>201</v>
      </c>
      <c r="E954" s="35" t="s">
        <v>397</v>
      </c>
      <c r="F954" s="34" t="s">
        <v>150</v>
      </c>
      <c r="G954" s="34" t="s">
        <v>25834</v>
      </c>
      <c r="H954" s="36" t="s">
        <v>1645</v>
      </c>
      <c r="I954" s="33">
        <v>190000</v>
      </c>
      <c r="J954" s="33">
        <v>236000</v>
      </c>
      <c r="K954" s="33" t="s">
        <v>2434</v>
      </c>
      <c r="L954" s="37">
        <f t="shared" si="158"/>
        <v>0.19491525423728817</v>
      </c>
      <c r="M954" s="33"/>
      <c r="N954" s="33" t="s">
        <v>24776</v>
      </c>
      <c r="O954" s="33"/>
      <c r="P954" s="153" t="s">
        <v>3821</v>
      </c>
      <c r="Q954" s="33" t="s">
        <v>578</v>
      </c>
      <c r="R954" s="33"/>
      <c r="S954" s="33" t="s">
        <v>381</v>
      </c>
      <c r="T954" s="33" t="s">
        <v>2744</v>
      </c>
      <c r="U954" s="33" t="s">
        <v>2954</v>
      </c>
      <c r="V954" s="33" t="s">
        <v>2955</v>
      </c>
      <c r="W954" s="33" t="s">
        <v>2954</v>
      </c>
      <c r="X954" s="33" t="s">
        <v>2954</v>
      </c>
      <c r="Y954" s="33" t="s">
        <v>2954</v>
      </c>
      <c r="Z954" s="33" t="s">
        <v>2954</v>
      </c>
      <c r="AA954" s="33" t="s">
        <v>2954</v>
      </c>
      <c r="AB954" s="39" t="s">
        <v>25835</v>
      </c>
      <c r="AC954" s="29"/>
      <c r="AD954" s="29"/>
      <c r="AE954" s="29"/>
      <c r="AF954" s="137" t="s">
        <v>3821</v>
      </c>
      <c r="AG954" s="30">
        <f t="shared" si="159"/>
        <v>2</v>
      </c>
      <c r="AH954" s="31" t="str">
        <f t="shared" si="160"/>
        <v>CB-080003</v>
      </c>
      <c r="AI954" s="30">
        <v>11095097253</v>
      </c>
      <c r="AJ954" s="102">
        <f>IFERROR(VLOOKUP($C954,'分類(コード表)'!$A$3:$B$38,2,FALSE)*1000000000,0)+IFERROR(VLOOKUP($D954,'分類(コード表)'!$C$3:$D$293,2,FALSE)*1000000,0)+IFERROR(VLOOKUP($E954,'分類(コード表)'!$E$3:$F$353,2,FALSE)*1000,0)+IFERROR(VLOOKUP($F954,'分類(コード表)'!$G$3:$H$255,2,FALSE),0)</f>
        <v>11095097253</v>
      </c>
    </row>
    <row r="955" spans="1:36" s="30" customFormat="1" ht="27" customHeight="1" x14ac:dyDescent="0.15">
      <c r="A955" s="32" t="s">
        <v>149</v>
      </c>
      <c r="B955" s="33">
        <v>951</v>
      </c>
      <c r="C955" s="34" t="s">
        <v>197</v>
      </c>
      <c r="D955" s="34" t="s">
        <v>201</v>
      </c>
      <c r="E955" s="35" t="s">
        <v>397</v>
      </c>
      <c r="F955" s="34" t="s">
        <v>150</v>
      </c>
      <c r="G955" s="34" t="s">
        <v>624</v>
      </c>
      <c r="H955" s="36" t="s">
        <v>1730</v>
      </c>
      <c r="I955" s="33">
        <v>917937</v>
      </c>
      <c r="J955" s="33">
        <v>988545</v>
      </c>
      <c r="K955" s="33" t="s">
        <v>2442</v>
      </c>
      <c r="L955" s="37">
        <f t="shared" si="158"/>
        <v>7.1426186971761507E-2</v>
      </c>
      <c r="M955" s="33"/>
      <c r="N955" s="33" t="s">
        <v>24776</v>
      </c>
      <c r="O955" s="33"/>
      <c r="P955" s="153" t="s">
        <v>1127</v>
      </c>
      <c r="Q955" s="33"/>
      <c r="R955" s="33"/>
      <c r="S955" s="33" t="s">
        <v>381</v>
      </c>
      <c r="T955" s="33" t="s">
        <v>2744</v>
      </c>
      <c r="U955" s="33" t="s">
        <v>2954</v>
      </c>
      <c r="V955" s="33" t="s">
        <v>2954</v>
      </c>
      <c r="W955" s="33" t="s">
        <v>2954</v>
      </c>
      <c r="X955" s="33" t="s">
        <v>2954</v>
      </c>
      <c r="Y955" s="33" t="s">
        <v>2954</v>
      </c>
      <c r="Z955" s="33" t="s">
        <v>2954</v>
      </c>
      <c r="AA955" s="33" t="s">
        <v>2954</v>
      </c>
      <c r="AB955" s="39" t="s">
        <v>25836</v>
      </c>
      <c r="AC955" s="29"/>
      <c r="AD955" s="29"/>
      <c r="AE955" s="29"/>
      <c r="AF955" s="137" t="s">
        <v>1127</v>
      </c>
      <c r="AG955" s="30">
        <f t="shared" si="159"/>
        <v>2</v>
      </c>
      <c r="AH955" s="31" t="str">
        <f t="shared" si="160"/>
        <v>CB-120027</v>
      </c>
      <c r="AI955" s="30">
        <v>11095097253</v>
      </c>
      <c r="AJ955" s="102">
        <f>IFERROR(VLOOKUP($C955,'分類(コード表)'!$A$3:$B$38,2,FALSE)*1000000000,0)+IFERROR(VLOOKUP($D955,'分類(コード表)'!$C$3:$D$293,2,FALSE)*1000000,0)+IFERROR(VLOOKUP($E955,'分類(コード表)'!$E$3:$F$353,2,FALSE)*1000,0)+IFERROR(VLOOKUP($F955,'分類(コード表)'!$G$3:$H$255,2,FALSE),0)</f>
        <v>11095097253</v>
      </c>
    </row>
    <row r="956" spans="1:36" s="30" customFormat="1" ht="27" customHeight="1" x14ac:dyDescent="0.15">
      <c r="A956" s="32" t="s">
        <v>149</v>
      </c>
      <c r="B956" s="33">
        <v>952</v>
      </c>
      <c r="C956" s="34" t="s">
        <v>197</v>
      </c>
      <c r="D956" s="34" t="s">
        <v>201</v>
      </c>
      <c r="E956" s="35" t="s">
        <v>397</v>
      </c>
      <c r="F956" s="34" t="s">
        <v>150</v>
      </c>
      <c r="G956" s="34" t="s">
        <v>25837</v>
      </c>
      <c r="H956" s="36" t="s">
        <v>1756</v>
      </c>
      <c r="I956" s="33">
        <v>351246</v>
      </c>
      <c r="J956" s="33">
        <v>168464</v>
      </c>
      <c r="K956" s="33" t="s">
        <v>2449</v>
      </c>
      <c r="L956" s="37">
        <f t="shared" si="158"/>
        <v>-1.0849914521796942</v>
      </c>
      <c r="M956" s="33"/>
      <c r="N956" s="33" t="s">
        <v>24776</v>
      </c>
      <c r="O956" s="33"/>
      <c r="P956" s="153" t="s">
        <v>4589</v>
      </c>
      <c r="Q956" s="33"/>
      <c r="R956" s="33"/>
      <c r="S956" s="33"/>
      <c r="T956" s="33" t="s">
        <v>2744</v>
      </c>
      <c r="U956" s="33" t="s">
        <v>2956</v>
      </c>
      <c r="V956" s="33" t="s">
        <v>2954</v>
      </c>
      <c r="W956" s="33" t="s">
        <v>2954</v>
      </c>
      <c r="X956" s="33" t="s">
        <v>2953</v>
      </c>
      <c r="Y956" s="33" t="s">
        <v>2954</v>
      </c>
      <c r="Z956" s="33" t="s">
        <v>2954</v>
      </c>
      <c r="AA956" s="33" t="s">
        <v>2953</v>
      </c>
      <c r="AB956" s="39" t="s">
        <v>25838</v>
      </c>
      <c r="AC956" s="29"/>
      <c r="AD956" s="29"/>
      <c r="AE956" s="29"/>
      <c r="AF956" s="137" t="s">
        <v>4589</v>
      </c>
      <c r="AG956" s="30">
        <f t="shared" si="159"/>
        <v>2</v>
      </c>
      <c r="AH956" s="31" t="str">
        <f t="shared" si="160"/>
        <v>CG-090022</v>
      </c>
      <c r="AI956" s="30">
        <v>11095097253</v>
      </c>
      <c r="AJ956" s="102">
        <f>IFERROR(VLOOKUP($C956,'分類(コード表)'!$A$3:$B$38,2,FALSE)*1000000000,0)+IFERROR(VLOOKUP($D956,'分類(コード表)'!$C$3:$D$293,2,FALSE)*1000000,0)+IFERROR(VLOOKUP($E956,'分類(コード表)'!$E$3:$F$353,2,FALSE)*1000,0)+IFERROR(VLOOKUP($F956,'分類(コード表)'!$G$3:$H$255,2,FALSE),0)</f>
        <v>11095097253</v>
      </c>
    </row>
    <row r="957" spans="1:36" s="30" customFormat="1" ht="27" customHeight="1" x14ac:dyDescent="0.15">
      <c r="A957" s="32" t="s">
        <v>149</v>
      </c>
      <c r="B957" s="33">
        <v>953</v>
      </c>
      <c r="C957" s="34" t="s">
        <v>197</v>
      </c>
      <c r="D957" s="34" t="s">
        <v>201</v>
      </c>
      <c r="E957" s="35" t="s">
        <v>397</v>
      </c>
      <c r="F957" s="34" t="s">
        <v>150</v>
      </c>
      <c r="G957" s="34" t="s">
        <v>940</v>
      </c>
      <c r="H957" s="36" t="s">
        <v>2244</v>
      </c>
      <c r="I957" s="33">
        <v>846065.1</v>
      </c>
      <c r="J957" s="33">
        <v>860864.7</v>
      </c>
      <c r="K957" s="33" t="s">
        <v>2692</v>
      </c>
      <c r="L957" s="37">
        <f t="shared" si="158"/>
        <v>1.7191551703769403E-2</v>
      </c>
      <c r="M957" s="33"/>
      <c r="N957" s="33" t="s">
        <v>24776</v>
      </c>
      <c r="O957" s="33"/>
      <c r="P957" s="153" t="s">
        <v>1505</v>
      </c>
      <c r="Q957" s="33"/>
      <c r="R957" s="33"/>
      <c r="S957" s="33" t="s">
        <v>381</v>
      </c>
      <c r="T957" s="33" t="s">
        <v>2744</v>
      </c>
      <c r="U957" s="33" t="s">
        <v>2954</v>
      </c>
      <c r="V957" s="33" t="s">
        <v>2953</v>
      </c>
      <c r="W957" s="33" t="s">
        <v>2955</v>
      </c>
      <c r="X957" s="33" t="s">
        <v>2954</v>
      </c>
      <c r="Y957" s="33" t="s">
        <v>2955</v>
      </c>
      <c r="Z957" s="33" t="s">
        <v>2955</v>
      </c>
      <c r="AA957" s="33" t="s">
        <v>2954</v>
      </c>
      <c r="AB957" s="39" t="s">
        <v>25839</v>
      </c>
      <c r="AC957" s="29"/>
      <c r="AD957" s="29"/>
      <c r="AE957" s="29"/>
      <c r="AF957" s="137" t="s">
        <v>1505</v>
      </c>
      <c r="AG957" s="30">
        <f t="shared" si="159"/>
        <v>2</v>
      </c>
      <c r="AH957" s="31" t="str">
        <f t="shared" si="160"/>
        <v>KT-140112</v>
      </c>
      <c r="AI957" s="30">
        <v>11095097253</v>
      </c>
      <c r="AJ957" s="102">
        <f>IFERROR(VLOOKUP($C957,'分類(コード表)'!$A$3:$B$38,2,FALSE)*1000000000,0)+IFERROR(VLOOKUP($D957,'分類(コード表)'!$C$3:$D$293,2,FALSE)*1000000,0)+IFERROR(VLOOKUP($E957,'分類(コード表)'!$E$3:$F$353,2,FALSE)*1000,0)+IFERROR(VLOOKUP($F957,'分類(コード表)'!$G$3:$H$255,2,FALSE),0)</f>
        <v>11095097253</v>
      </c>
    </row>
    <row r="958" spans="1:36" s="30" customFormat="1" ht="27" customHeight="1" x14ac:dyDescent="0.15">
      <c r="A958" s="32" t="s">
        <v>149</v>
      </c>
      <c r="B958" s="33">
        <v>954</v>
      </c>
      <c r="C958" s="34" t="s">
        <v>197</v>
      </c>
      <c r="D958" s="34" t="s">
        <v>201</v>
      </c>
      <c r="E958" s="35" t="s">
        <v>397</v>
      </c>
      <c r="F958" s="34" t="s">
        <v>150</v>
      </c>
      <c r="G958" s="34" t="s">
        <v>956</v>
      </c>
      <c r="H958" s="36" t="s">
        <v>2257</v>
      </c>
      <c r="I958" s="33">
        <v>535000</v>
      </c>
      <c r="J958" s="33">
        <v>597172</v>
      </c>
      <c r="K958" s="33" t="s">
        <v>2434</v>
      </c>
      <c r="L958" s="37">
        <f t="shared" si="158"/>
        <v>0.10411070847260084</v>
      </c>
      <c r="M958" s="33"/>
      <c r="N958" s="33" t="s">
        <v>24776</v>
      </c>
      <c r="O958" s="33"/>
      <c r="P958" s="153" t="s">
        <v>22484</v>
      </c>
      <c r="Q958" s="33"/>
      <c r="R958" s="33"/>
      <c r="S958" s="33" t="s">
        <v>381</v>
      </c>
      <c r="T958" s="33" t="s">
        <v>2744</v>
      </c>
      <c r="U958" s="33" t="s">
        <v>2955</v>
      </c>
      <c r="V958" s="33" t="s">
        <v>2955</v>
      </c>
      <c r="W958" s="33" t="s">
        <v>2954</v>
      </c>
      <c r="X958" s="33" t="s">
        <v>2953</v>
      </c>
      <c r="Y958" s="33" t="s">
        <v>2953</v>
      </c>
      <c r="Z958" s="33" t="s">
        <v>2955</v>
      </c>
      <c r="AA958" s="33" t="s">
        <v>2954</v>
      </c>
      <c r="AB958" s="39" t="s">
        <v>25840</v>
      </c>
      <c r="AC958" s="29"/>
      <c r="AD958" s="29"/>
      <c r="AE958" s="29"/>
      <c r="AF958" s="137" t="s">
        <v>1518</v>
      </c>
      <c r="AG958" s="30">
        <f t="shared" si="159"/>
        <v>2</v>
      </c>
      <c r="AH958" s="31" t="str">
        <f t="shared" si="160"/>
        <v>KT-160069</v>
      </c>
      <c r="AI958" s="30">
        <v>11095097253</v>
      </c>
      <c r="AJ958" s="102">
        <f>IFERROR(VLOOKUP($C958,'分類(コード表)'!$A$3:$B$38,2,FALSE)*1000000000,0)+IFERROR(VLOOKUP($D958,'分類(コード表)'!$C$3:$D$293,2,FALSE)*1000000,0)+IFERROR(VLOOKUP($E958,'分類(コード表)'!$E$3:$F$353,2,FALSE)*1000,0)+IFERROR(VLOOKUP($F958,'分類(コード表)'!$G$3:$H$255,2,FALSE),0)</f>
        <v>11095097253</v>
      </c>
    </row>
    <row r="959" spans="1:36" s="30" customFormat="1" ht="27" customHeight="1" x14ac:dyDescent="0.15">
      <c r="A959" s="32" t="s">
        <v>149</v>
      </c>
      <c r="B959" s="33">
        <v>955</v>
      </c>
      <c r="C959" s="34" t="s">
        <v>197</v>
      </c>
      <c r="D959" s="34" t="s">
        <v>201</v>
      </c>
      <c r="E959" s="35" t="s">
        <v>397</v>
      </c>
      <c r="F959" s="34" t="s">
        <v>150</v>
      </c>
      <c r="G959" s="34" t="s">
        <v>1020</v>
      </c>
      <c r="H959" s="36" t="s">
        <v>2353</v>
      </c>
      <c r="I959" s="33">
        <v>1010000</v>
      </c>
      <c r="J959" s="33">
        <v>126600</v>
      </c>
      <c r="K959" s="33" t="s">
        <v>2442</v>
      </c>
      <c r="L959" s="37">
        <f t="shared" si="158"/>
        <v>-6.9778830963665088</v>
      </c>
      <c r="M959" s="33"/>
      <c r="N959" s="33" t="s">
        <v>24776</v>
      </c>
      <c r="O959" s="33"/>
      <c r="P959" s="153" t="s">
        <v>36527</v>
      </c>
      <c r="Q959" s="33"/>
      <c r="R959" s="33"/>
      <c r="S959" s="33"/>
      <c r="T959" s="33" t="s">
        <v>2744</v>
      </c>
      <c r="U959" s="33" t="s">
        <v>2954</v>
      </c>
      <c r="V959" s="33" t="s">
        <v>2954</v>
      </c>
      <c r="W959" s="33" t="s">
        <v>2954</v>
      </c>
      <c r="X959" s="33" t="s">
        <v>2953</v>
      </c>
      <c r="Y959" s="33" t="s">
        <v>2954</v>
      </c>
      <c r="Z959" s="33" t="s">
        <v>2954</v>
      </c>
      <c r="AA959" s="33" t="s">
        <v>2954</v>
      </c>
      <c r="AB959" s="39" t="s">
        <v>25841</v>
      </c>
      <c r="AC959" s="29"/>
      <c r="AD959" s="29"/>
      <c r="AE959" s="29"/>
      <c r="AF959" s="137" t="s">
        <v>1583</v>
      </c>
      <c r="AG959" s="30">
        <f t="shared" si="159"/>
        <v>2</v>
      </c>
      <c r="AH959" s="31" t="str">
        <f t="shared" si="160"/>
        <v>SK-110023</v>
      </c>
      <c r="AI959" s="30">
        <v>11095097253</v>
      </c>
      <c r="AJ959" s="102">
        <f>IFERROR(VLOOKUP($C959,'分類(コード表)'!$A$3:$B$38,2,FALSE)*1000000000,0)+IFERROR(VLOOKUP($D959,'分類(コード表)'!$C$3:$D$293,2,FALSE)*1000000,0)+IFERROR(VLOOKUP($E959,'分類(コード表)'!$E$3:$F$353,2,FALSE)*1000,0)+IFERROR(VLOOKUP($F959,'分類(コード表)'!$G$3:$H$255,2,FALSE),0)</f>
        <v>11095097253</v>
      </c>
    </row>
    <row r="960" spans="1:36" s="30" customFormat="1" ht="27" customHeight="1" x14ac:dyDescent="0.15">
      <c r="A960" s="32" t="s">
        <v>149</v>
      </c>
      <c r="B960" s="33">
        <v>956</v>
      </c>
      <c r="C960" s="34" t="s">
        <v>197</v>
      </c>
      <c r="D960" s="34" t="s">
        <v>201</v>
      </c>
      <c r="E960" s="35" t="s">
        <v>397</v>
      </c>
      <c r="F960" s="34" t="s">
        <v>150</v>
      </c>
      <c r="G960" s="34" t="s">
        <v>1067</v>
      </c>
      <c r="H960" s="36" t="s">
        <v>2416</v>
      </c>
      <c r="I960" s="33">
        <v>61769.77</v>
      </c>
      <c r="J960" s="33">
        <v>100101.5</v>
      </c>
      <c r="K960" s="33" t="s">
        <v>2441</v>
      </c>
      <c r="L960" s="37">
        <f t="shared" si="158"/>
        <v>0.38292862744314526</v>
      </c>
      <c r="M960" s="33"/>
      <c r="N960" s="33" t="s">
        <v>24776</v>
      </c>
      <c r="O960" s="33"/>
      <c r="P960" s="153" t="s">
        <v>26648</v>
      </c>
      <c r="Q960" s="33"/>
      <c r="R960" s="33"/>
      <c r="S960" s="33" t="s">
        <v>381</v>
      </c>
      <c r="T960" s="33" t="s">
        <v>2744</v>
      </c>
      <c r="U960" s="33" t="s">
        <v>2954</v>
      </c>
      <c r="V960" s="33" t="s">
        <v>2955</v>
      </c>
      <c r="W960" s="33" t="s">
        <v>2954</v>
      </c>
      <c r="X960" s="33" t="s">
        <v>2954</v>
      </c>
      <c r="Y960" s="33" t="s">
        <v>2954</v>
      </c>
      <c r="Z960" s="33" t="s">
        <v>2954</v>
      </c>
      <c r="AA960" s="33" t="s">
        <v>2954</v>
      </c>
      <c r="AB960" s="39" t="s">
        <v>25842</v>
      </c>
      <c r="AC960" s="29"/>
      <c r="AD960" s="29"/>
      <c r="AE960" s="29"/>
      <c r="AF960" s="137" t="s">
        <v>1629</v>
      </c>
      <c r="AG960" s="30">
        <f t="shared" si="159"/>
        <v>2</v>
      </c>
      <c r="AH960" s="31" t="str">
        <f t="shared" si="160"/>
        <v>TH-150010</v>
      </c>
      <c r="AI960" s="30">
        <v>11095097253</v>
      </c>
      <c r="AJ960" s="102">
        <f>IFERROR(VLOOKUP($C960,'分類(コード表)'!$A$3:$B$38,2,FALSE)*1000000000,0)+IFERROR(VLOOKUP($D960,'分類(コード表)'!$C$3:$D$293,2,FALSE)*1000000,0)+IFERROR(VLOOKUP($E960,'分類(コード表)'!$E$3:$F$353,2,FALSE)*1000,0)+IFERROR(VLOOKUP($F960,'分類(コード表)'!$G$3:$H$255,2,FALSE),0)</f>
        <v>11095097253</v>
      </c>
    </row>
    <row r="961" spans="1:36" s="30" customFormat="1" ht="27" customHeight="1" x14ac:dyDescent="0.15">
      <c r="A961" s="32" t="s">
        <v>149</v>
      </c>
      <c r="B961" s="33">
        <v>957</v>
      </c>
      <c r="C961" s="34" t="s">
        <v>197</v>
      </c>
      <c r="D961" s="34" t="s">
        <v>219</v>
      </c>
      <c r="E961" s="35" t="s">
        <v>12217</v>
      </c>
      <c r="F961" s="34"/>
      <c r="G961" s="34" t="s">
        <v>14322</v>
      </c>
      <c r="H961" s="36" t="s">
        <v>14323</v>
      </c>
      <c r="I961" s="33">
        <v>57800</v>
      </c>
      <c r="J961" s="33">
        <v>61240</v>
      </c>
      <c r="K961" s="33" t="s">
        <v>29133</v>
      </c>
      <c r="L961" s="37">
        <f t="shared" si="158"/>
        <v>5.6172436316133223E-2</v>
      </c>
      <c r="M961" s="33"/>
      <c r="N961" s="33"/>
      <c r="O961" s="33"/>
      <c r="P961" s="153" t="s">
        <v>26899</v>
      </c>
      <c r="Q961" s="33"/>
      <c r="R961" s="33"/>
      <c r="S961" s="33"/>
      <c r="T961" s="33" t="s">
        <v>2744</v>
      </c>
      <c r="U961" s="97" t="s">
        <v>37308</v>
      </c>
      <c r="V961" s="97" t="s">
        <v>37308</v>
      </c>
      <c r="W961" s="97" t="s">
        <v>37309</v>
      </c>
      <c r="X961" s="97" t="s">
        <v>37308</v>
      </c>
      <c r="Y961" s="97" t="s">
        <v>37308</v>
      </c>
      <c r="Z961" s="97" t="s">
        <v>37308</v>
      </c>
      <c r="AA961" s="97" t="s">
        <v>37308</v>
      </c>
      <c r="AB961" s="126" t="s">
        <v>37339</v>
      </c>
      <c r="AC961" s="29"/>
      <c r="AD961" s="29"/>
      <c r="AE961" s="29"/>
      <c r="AF961" s="137" t="s">
        <v>26899</v>
      </c>
      <c r="AG961" s="30">
        <f t="shared" ref="AG961" si="169">LEN(LEFT(AF961,FIND("-",AF961)-1))</f>
        <v>2</v>
      </c>
      <c r="AH961" s="31" t="str">
        <f t="shared" ref="AH961" si="170">LEFT(AF961,FIND("-",AF961)+6)</f>
        <v>HK-170001</v>
      </c>
      <c r="AJ961" s="102"/>
    </row>
    <row r="962" spans="1:36" s="30" customFormat="1" ht="27" customHeight="1" x14ac:dyDescent="0.15">
      <c r="A962" s="32" t="s">
        <v>149</v>
      </c>
      <c r="B962" s="33">
        <v>958</v>
      </c>
      <c r="C962" s="34" t="s">
        <v>197</v>
      </c>
      <c r="D962" s="34" t="s">
        <v>219</v>
      </c>
      <c r="E962" s="35" t="s">
        <v>12223</v>
      </c>
      <c r="F962" s="33"/>
      <c r="G962" s="34" t="s">
        <v>14788</v>
      </c>
      <c r="H962" s="36" t="s">
        <v>14789</v>
      </c>
      <c r="I962" s="33">
        <v>126100</v>
      </c>
      <c r="J962" s="33">
        <v>128400</v>
      </c>
      <c r="K962" s="33" t="s">
        <v>22147</v>
      </c>
      <c r="L962" s="37">
        <f t="shared" si="158"/>
        <v>1.7912772585669812E-2</v>
      </c>
      <c r="M962" s="33"/>
      <c r="N962" s="33"/>
      <c r="O962" s="33"/>
      <c r="P962" s="153" t="s">
        <v>3172</v>
      </c>
      <c r="Q962" s="33" t="s">
        <v>503</v>
      </c>
      <c r="R962" s="33"/>
      <c r="S962" s="33"/>
      <c r="T962" s="33" t="s">
        <v>2744</v>
      </c>
      <c r="U962" s="33" t="s">
        <v>2954</v>
      </c>
      <c r="V962" s="33" t="s">
        <v>2954</v>
      </c>
      <c r="W962" s="33" t="s">
        <v>2953</v>
      </c>
      <c r="X962" s="33" t="s">
        <v>2954</v>
      </c>
      <c r="Y962" s="33" t="s">
        <v>2954</v>
      </c>
      <c r="Z962" s="33" t="s">
        <v>2953</v>
      </c>
      <c r="AA962" s="33" t="s">
        <v>2954</v>
      </c>
      <c r="AB962" s="39" t="s">
        <v>25843</v>
      </c>
      <c r="AC962" s="29"/>
      <c r="AD962" s="29"/>
      <c r="AE962" s="29"/>
      <c r="AF962" s="137" t="s">
        <v>3172</v>
      </c>
      <c r="AG962" s="30">
        <f t="shared" si="159"/>
        <v>2</v>
      </c>
      <c r="AH962" s="31" t="str">
        <f t="shared" si="160"/>
        <v>HR-140011</v>
      </c>
      <c r="AI962" s="30">
        <v>11096164000</v>
      </c>
      <c r="AJ962" s="102">
        <f>IFERROR(VLOOKUP($C962,'分類(コード表)'!$A$3:$B$38,2,FALSE)*1000000000,0)+IFERROR(VLOOKUP($D962,'分類(コード表)'!$C$3:$D$293,2,FALSE)*1000000,0)+IFERROR(VLOOKUP($E962,'分類(コード表)'!$E$3:$F$353,2,FALSE)*1000,0)+IFERROR(VLOOKUP($F962,'分類(コード表)'!$G$3:$H$255,2,FALSE),0)</f>
        <v>11096164000</v>
      </c>
    </row>
    <row r="963" spans="1:36" s="30" customFormat="1" ht="27" customHeight="1" x14ac:dyDescent="0.15">
      <c r="A963" s="32" t="s">
        <v>149</v>
      </c>
      <c r="B963" s="33">
        <v>959</v>
      </c>
      <c r="C963" s="34" t="s">
        <v>197</v>
      </c>
      <c r="D963" s="34" t="s">
        <v>527</v>
      </c>
      <c r="E963" s="34" t="s">
        <v>12225</v>
      </c>
      <c r="F963" s="34"/>
      <c r="G963" s="34" t="s">
        <v>799</v>
      </c>
      <c r="H963" s="34" t="s">
        <v>2040</v>
      </c>
      <c r="I963" s="33">
        <v>1544215</v>
      </c>
      <c r="J963" s="33">
        <v>2431795</v>
      </c>
      <c r="K963" s="33" t="s">
        <v>2434</v>
      </c>
      <c r="L963" s="37">
        <f t="shared" si="158"/>
        <v>0.36498964756486463</v>
      </c>
      <c r="M963" s="33"/>
      <c r="N963" s="33" t="s">
        <v>24776</v>
      </c>
      <c r="O963" s="33"/>
      <c r="P963" s="153" t="s">
        <v>1342</v>
      </c>
      <c r="Q963" s="33" t="s">
        <v>578</v>
      </c>
      <c r="R963" s="33"/>
      <c r="S963" s="33"/>
      <c r="T963" s="33" t="s">
        <v>2744</v>
      </c>
      <c r="U963" s="97" t="s">
        <v>2954</v>
      </c>
      <c r="V963" s="97" t="s">
        <v>2954</v>
      </c>
      <c r="W963" s="97" t="s">
        <v>2954</v>
      </c>
      <c r="X963" s="97" t="s">
        <v>2953</v>
      </c>
      <c r="Y963" s="97" t="s">
        <v>2954</v>
      </c>
      <c r="Z963" s="97" t="s">
        <v>2954</v>
      </c>
      <c r="AA963" s="97" t="s">
        <v>2954</v>
      </c>
      <c r="AB963" s="126" t="s">
        <v>25844</v>
      </c>
      <c r="AC963" s="29"/>
      <c r="AD963" s="29"/>
      <c r="AE963" s="29"/>
      <c r="AF963" s="137" t="s">
        <v>1342</v>
      </c>
      <c r="AG963" s="30">
        <f t="shared" si="159"/>
        <v>2</v>
      </c>
      <c r="AH963" s="31" t="str">
        <f t="shared" si="160"/>
        <v>KK-120043</v>
      </c>
      <c r="AI963" s="30">
        <v>11097165000</v>
      </c>
      <c r="AJ963" s="102">
        <f>IFERROR(VLOOKUP($C963,'分類(コード表)'!$A$3:$B$38,2,FALSE)*1000000000,0)+IFERROR(VLOOKUP($D963,'分類(コード表)'!$C$3:$D$293,2,FALSE)*1000000,0)+IFERROR(VLOOKUP($E963,'分類(コード表)'!$E$3:$F$353,2,FALSE)*1000,0)+IFERROR(VLOOKUP($F963,'分類(コード表)'!$G$3:$H$255,2,FALSE),0)</f>
        <v>11097165000</v>
      </c>
    </row>
    <row r="964" spans="1:36" s="30" customFormat="1" ht="27" customHeight="1" x14ac:dyDescent="0.15">
      <c r="A964" s="32" t="s">
        <v>149</v>
      </c>
      <c r="B964" s="33">
        <v>960</v>
      </c>
      <c r="C964" s="34" t="s">
        <v>197</v>
      </c>
      <c r="D964" s="34" t="s">
        <v>527</v>
      </c>
      <c r="E964" s="34" t="s">
        <v>12225</v>
      </c>
      <c r="F964" s="34"/>
      <c r="G964" s="34" t="s">
        <v>13198</v>
      </c>
      <c r="H964" s="34" t="s">
        <v>13199</v>
      </c>
      <c r="I964" s="33">
        <v>61380</v>
      </c>
      <c r="J964" s="33">
        <v>2400</v>
      </c>
      <c r="K964" s="33" t="s">
        <v>22140</v>
      </c>
      <c r="L964" s="37">
        <f t="shared" si="158"/>
        <v>-24.574999999999999</v>
      </c>
      <c r="M964" s="33"/>
      <c r="N964" s="33" t="s">
        <v>24776</v>
      </c>
      <c r="O964" s="33" t="s">
        <v>24776</v>
      </c>
      <c r="P964" s="153" t="s">
        <v>26555</v>
      </c>
      <c r="Q964" s="33"/>
      <c r="R964" s="33"/>
      <c r="S964" s="33"/>
      <c r="T964" s="33" t="s">
        <v>381</v>
      </c>
      <c r="U964" s="97" t="s">
        <v>26700</v>
      </c>
      <c r="V964" s="97" t="s">
        <v>26701</v>
      </c>
      <c r="W964" s="97" t="s">
        <v>26701</v>
      </c>
      <c r="X964" s="97" t="s">
        <v>26702</v>
      </c>
      <c r="Y964" s="97" t="s">
        <v>26701</v>
      </c>
      <c r="Z964" s="97" t="s">
        <v>26701</v>
      </c>
      <c r="AA964" s="97" t="s">
        <v>26701</v>
      </c>
      <c r="AB964" s="126" t="s">
        <v>26781</v>
      </c>
      <c r="AC964" s="29"/>
      <c r="AD964" s="29"/>
      <c r="AE964" s="29"/>
      <c r="AF964" s="137" t="s">
        <v>26555</v>
      </c>
      <c r="AG964" s="30">
        <f t="shared" ref="AG964" si="171">LEN(LEFT(AF964,FIND("-",AF964)-1))</f>
        <v>2</v>
      </c>
      <c r="AH964" s="31" t="str">
        <f t="shared" ref="AH964" si="172">LEFT(AF964,FIND("-",AF964)+6)</f>
        <v>CB-180021</v>
      </c>
      <c r="AJ964" s="102"/>
    </row>
    <row r="965" spans="1:36" s="30" customFormat="1" ht="27" customHeight="1" x14ac:dyDescent="0.15">
      <c r="A965" s="32" t="s">
        <v>149</v>
      </c>
      <c r="B965" s="33">
        <v>961</v>
      </c>
      <c r="C965" s="34" t="s">
        <v>197</v>
      </c>
      <c r="D965" s="34" t="s">
        <v>527</v>
      </c>
      <c r="E965" s="34" t="s">
        <v>12225</v>
      </c>
      <c r="F965" s="34"/>
      <c r="G965" s="34" t="s">
        <v>21375</v>
      </c>
      <c r="H965" s="34" t="s">
        <v>21376</v>
      </c>
      <c r="I965" s="33">
        <v>1466245.86</v>
      </c>
      <c r="J965" s="33">
        <v>1958085</v>
      </c>
      <c r="K965" s="33" t="s">
        <v>22060</v>
      </c>
      <c r="L965" s="37">
        <f t="shared" si="158"/>
        <v>0.25118375351427535</v>
      </c>
      <c r="M965" s="33"/>
      <c r="N965" s="33" t="s">
        <v>24776</v>
      </c>
      <c r="O965" s="33"/>
      <c r="P965" s="153" t="s">
        <v>26895</v>
      </c>
      <c r="Q965" s="33" t="s">
        <v>578</v>
      </c>
      <c r="R965" s="33"/>
      <c r="S965" s="33"/>
      <c r="T965" s="33" t="s">
        <v>381</v>
      </c>
      <c r="U965" s="97" t="s">
        <v>37312</v>
      </c>
      <c r="V965" s="97" t="s">
        <v>2972</v>
      </c>
      <c r="W965" s="97" t="s">
        <v>37308</v>
      </c>
      <c r="X965" s="97" t="s">
        <v>2974</v>
      </c>
      <c r="Y965" s="97" t="s">
        <v>37308</v>
      </c>
      <c r="Z965" s="97" t="s">
        <v>2974</v>
      </c>
      <c r="AA965" s="97" t="s">
        <v>2972</v>
      </c>
      <c r="AB965" s="126" t="s">
        <v>37335</v>
      </c>
      <c r="AC965" s="29"/>
      <c r="AD965" s="29"/>
      <c r="AE965" s="29"/>
      <c r="AF965" s="137" t="s">
        <v>26895</v>
      </c>
      <c r="AG965" s="30">
        <f t="shared" ref="AG965" si="173">LEN(LEFT(AF965,FIND("-",AF965)-1))</f>
        <v>2</v>
      </c>
      <c r="AH965" s="31" t="str">
        <f t="shared" ref="AH965" si="174">LEFT(AF965,FIND("-",AF965)+6)</f>
        <v>SK-170009</v>
      </c>
      <c r="AJ965" s="102"/>
    </row>
    <row r="966" spans="1:36" s="30" customFormat="1" ht="27" customHeight="1" x14ac:dyDescent="0.15">
      <c r="A966" s="32" t="s">
        <v>149</v>
      </c>
      <c r="B966" s="33">
        <v>962</v>
      </c>
      <c r="C966" s="34" t="s">
        <v>197</v>
      </c>
      <c r="D966" s="34" t="s">
        <v>527</v>
      </c>
      <c r="E966" s="35" t="s">
        <v>2873</v>
      </c>
      <c r="F966" s="33"/>
      <c r="G966" s="34" t="s">
        <v>727</v>
      </c>
      <c r="H966" s="36" t="s">
        <v>1891</v>
      </c>
      <c r="I966" s="33">
        <v>36928141</v>
      </c>
      <c r="J966" s="33">
        <v>37917049</v>
      </c>
      <c r="K966" s="33" t="s">
        <v>2490</v>
      </c>
      <c r="L966" s="37">
        <f t="shared" si="158"/>
        <v>2.6080827123439954E-2</v>
      </c>
      <c r="M966" s="33"/>
      <c r="N966" s="33" t="s">
        <v>24776</v>
      </c>
      <c r="O966" s="33"/>
      <c r="P966" s="153" t="s">
        <v>29090</v>
      </c>
      <c r="Q966" s="33"/>
      <c r="R966" s="33"/>
      <c r="S966" s="33"/>
      <c r="T966" s="33" t="s">
        <v>2744</v>
      </c>
      <c r="U966" s="33" t="s">
        <v>2954</v>
      </c>
      <c r="V966" s="33" t="s">
        <v>2954</v>
      </c>
      <c r="W966" s="33" t="s">
        <v>2954</v>
      </c>
      <c r="X966" s="33" t="s">
        <v>2953</v>
      </c>
      <c r="Y966" s="33" t="s">
        <v>2954</v>
      </c>
      <c r="Z966" s="33" t="s">
        <v>2954</v>
      </c>
      <c r="AA966" s="33" t="s">
        <v>2954</v>
      </c>
      <c r="AB966" s="39" t="s">
        <v>25845</v>
      </c>
      <c r="AC966" s="29"/>
      <c r="AD966" s="29"/>
      <c r="AE966" s="29"/>
      <c r="AF966" s="137" t="s">
        <v>1246</v>
      </c>
      <c r="AG966" s="30">
        <f t="shared" si="159"/>
        <v>2</v>
      </c>
      <c r="AH966" s="31" t="str">
        <f t="shared" si="160"/>
        <v>HK-120037</v>
      </c>
      <c r="AI966" s="30">
        <v>11097166000</v>
      </c>
      <c r="AJ966" s="102">
        <f>IFERROR(VLOOKUP($C966,'分類(コード表)'!$A$3:$B$38,2,FALSE)*1000000000,0)+IFERROR(VLOOKUP($D966,'分類(コード表)'!$C$3:$D$293,2,FALSE)*1000000,0)+IFERROR(VLOOKUP($E966,'分類(コード表)'!$E$3:$F$353,2,FALSE)*1000,0)+IFERROR(VLOOKUP($F966,'分類(コード表)'!$G$3:$H$255,2,FALSE),0)</f>
        <v>11097166000</v>
      </c>
    </row>
    <row r="967" spans="1:36" s="30" customFormat="1" ht="27" customHeight="1" x14ac:dyDescent="0.15">
      <c r="A967" s="32" t="s">
        <v>149</v>
      </c>
      <c r="B967" s="33">
        <v>963</v>
      </c>
      <c r="C967" s="34" t="s">
        <v>197</v>
      </c>
      <c r="D967" s="34" t="s">
        <v>527</v>
      </c>
      <c r="E967" s="34" t="s">
        <v>150</v>
      </c>
      <c r="F967" s="34"/>
      <c r="G967" s="34" t="s">
        <v>618</v>
      </c>
      <c r="H967" s="34" t="s">
        <v>1725</v>
      </c>
      <c r="I967" s="33">
        <v>1303230</v>
      </c>
      <c r="J967" s="33">
        <v>1305453</v>
      </c>
      <c r="K967" s="33" t="s">
        <v>2448</v>
      </c>
      <c r="L967" s="37">
        <f t="shared" si="158"/>
        <v>1.702857169120553E-3</v>
      </c>
      <c r="M967" s="33"/>
      <c r="N967" s="33" t="s">
        <v>24776</v>
      </c>
      <c r="O967" s="33"/>
      <c r="P967" s="153" t="s">
        <v>1121</v>
      </c>
      <c r="Q967" s="33"/>
      <c r="R967" s="33"/>
      <c r="S967" s="33" t="s">
        <v>381</v>
      </c>
      <c r="T967" s="33" t="s">
        <v>2744</v>
      </c>
      <c r="U967" s="97" t="s">
        <v>2953</v>
      </c>
      <c r="V967" s="97" t="s">
        <v>2953</v>
      </c>
      <c r="W967" s="97" t="s">
        <v>2953</v>
      </c>
      <c r="X967" s="97" t="s">
        <v>2953</v>
      </c>
      <c r="Y967" s="97" t="s">
        <v>2953</v>
      </c>
      <c r="Z967" s="97" t="s">
        <v>2953</v>
      </c>
      <c r="AA967" s="97" t="s">
        <v>2953</v>
      </c>
      <c r="AB967" s="126" t="s">
        <v>25846</v>
      </c>
      <c r="AC967" s="29"/>
      <c r="AD967" s="29"/>
      <c r="AE967" s="29"/>
      <c r="AF967" s="137" t="s">
        <v>1121</v>
      </c>
      <c r="AG967" s="30">
        <f t="shared" si="159"/>
        <v>2</v>
      </c>
      <c r="AH967" s="31" t="str">
        <f t="shared" si="160"/>
        <v>CB-120014</v>
      </c>
      <c r="AI967" s="30">
        <v>11097351000</v>
      </c>
      <c r="AJ967" s="102">
        <f>IFERROR(VLOOKUP($C967,'分類(コード表)'!$A$3:$B$38,2,FALSE)*1000000000,0)+IFERROR(VLOOKUP($D967,'分類(コード表)'!$C$3:$D$293,2,FALSE)*1000000,0)+IFERROR(VLOOKUP($E967,'分類(コード表)'!$E$3:$F$353,2,FALSE)*1000,0)+IFERROR(VLOOKUP($F967,'分類(コード表)'!$G$3:$H$255,2,FALSE),0)</f>
        <v>11097351000</v>
      </c>
    </row>
    <row r="968" spans="1:36" s="30" customFormat="1" ht="27" customHeight="1" x14ac:dyDescent="0.15">
      <c r="A968" s="32" t="s">
        <v>149</v>
      </c>
      <c r="B968" s="33">
        <v>964</v>
      </c>
      <c r="C968" s="34" t="s">
        <v>197</v>
      </c>
      <c r="D968" s="34" t="s">
        <v>527</v>
      </c>
      <c r="E968" s="35" t="s">
        <v>150</v>
      </c>
      <c r="F968" s="33"/>
      <c r="G968" s="34" t="s">
        <v>25847</v>
      </c>
      <c r="H968" s="36" t="s">
        <v>2105</v>
      </c>
      <c r="I968" s="33">
        <v>1161000</v>
      </c>
      <c r="J968" s="33">
        <v>2272000</v>
      </c>
      <c r="K968" s="33" t="s">
        <v>2449</v>
      </c>
      <c r="L968" s="37">
        <f t="shared" si="158"/>
        <v>0.48899647887323938</v>
      </c>
      <c r="M968" s="33"/>
      <c r="N968" s="33" t="s">
        <v>24776</v>
      </c>
      <c r="O968" s="33"/>
      <c r="P968" s="153" t="s">
        <v>23947</v>
      </c>
      <c r="Q968" s="33" t="s">
        <v>578</v>
      </c>
      <c r="R968" s="33"/>
      <c r="S968" s="33" t="s">
        <v>381</v>
      </c>
      <c r="T968" s="33" t="s">
        <v>2744</v>
      </c>
      <c r="U968" s="33" t="s">
        <v>571</v>
      </c>
      <c r="V968" s="33" t="s">
        <v>571</v>
      </c>
      <c r="W968" s="33" t="s">
        <v>571</v>
      </c>
      <c r="X968" s="33" t="s">
        <v>571</v>
      </c>
      <c r="Y968" s="33" t="s">
        <v>571</v>
      </c>
      <c r="Z968" s="33" t="s">
        <v>571</v>
      </c>
      <c r="AA968" s="33" t="s">
        <v>571</v>
      </c>
      <c r="AB968" s="39" t="s">
        <v>25848</v>
      </c>
      <c r="AC968" s="29"/>
      <c r="AD968" s="29"/>
      <c r="AE968" s="29"/>
      <c r="AF968" s="137" t="s">
        <v>1372</v>
      </c>
      <c r="AG968" s="30">
        <f t="shared" si="159"/>
        <v>2</v>
      </c>
      <c r="AH968" s="31" t="str">
        <f t="shared" si="160"/>
        <v>KT-100023</v>
      </c>
      <c r="AI968" s="30">
        <v>11097351000</v>
      </c>
      <c r="AJ968" s="102">
        <f>IFERROR(VLOOKUP($C968,'分類(コード表)'!$A$3:$B$38,2,FALSE)*1000000000,0)+IFERROR(VLOOKUP($D968,'分類(コード表)'!$C$3:$D$293,2,FALSE)*1000000,0)+IFERROR(VLOOKUP($E968,'分類(コード表)'!$E$3:$F$353,2,FALSE)*1000,0)+IFERROR(VLOOKUP($F968,'分類(コード表)'!$G$3:$H$255,2,FALSE),0)</f>
        <v>11097351000</v>
      </c>
    </row>
    <row r="969" spans="1:36" s="30" customFormat="1" ht="27" customHeight="1" x14ac:dyDescent="0.15">
      <c r="A969" s="32" t="s">
        <v>149</v>
      </c>
      <c r="B969" s="33">
        <v>965</v>
      </c>
      <c r="C969" s="34" t="s">
        <v>197</v>
      </c>
      <c r="D969" s="34" t="s">
        <v>527</v>
      </c>
      <c r="E969" s="34" t="s">
        <v>150</v>
      </c>
      <c r="F969" s="34"/>
      <c r="G969" s="34" t="s">
        <v>831</v>
      </c>
      <c r="H969" s="34" t="s">
        <v>2139</v>
      </c>
      <c r="I969" s="33">
        <v>1129671</v>
      </c>
      <c r="J969" s="33">
        <v>1607671</v>
      </c>
      <c r="K969" s="33" t="s">
        <v>2449</v>
      </c>
      <c r="L969" s="37">
        <f t="shared" si="158"/>
        <v>0.29732451477945421</v>
      </c>
      <c r="M969" s="33"/>
      <c r="N969" s="33" t="s">
        <v>24776</v>
      </c>
      <c r="O969" s="33"/>
      <c r="P969" s="153" t="s">
        <v>32708</v>
      </c>
      <c r="Q969" s="33"/>
      <c r="R969" s="33"/>
      <c r="S969" s="33" t="s">
        <v>381</v>
      </c>
      <c r="T969" s="33" t="s">
        <v>2744</v>
      </c>
      <c r="U969" s="97" t="s">
        <v>571</v>
      </c>
      <c r="V969" s="97" t="s">
        <v>571</v>
      </c>
      <c r="W969" s="97" t="s">
        <v>571</v>
      </c>
      <c r="X969" s="97" t="s">
        <v>571</v>
      </c>
      <c r="Y969" s="97" t="s">
        <v>571</v>
      </c>
      <c r="Z969" s="97" t="s">
        <v>571</v>
      </c>
      <c r="AA969" s="97" t="s">
        <v>571</v>
      </c>
      <c r="AB969" s="126" t="s">
        <v>25849</v>
      </c>
      <c r="AC969" s="29"/>
      <c r="AD969" s="29"/>
      <c r="AE969" s="29"/>
      <c r="AF969" s="137" t="s">
        <v>1403</v>
      </c>
      <c r="AG969" s="30">
        <f t="shared" si="159"/>
        <v>2</v>
      </c>
      <c r="AH969" s="31" t="str">
        <f t="shared" si="160"/>
        <v>KT-110012</v>
      </c>
      <c r="AI969" s="30">
        <v>11097351000</v>
      </c>
      <c r="AJ969" s="102">
        <f>IFERROR(VLOOKUP($C969,'分類(コード表)'!$A$3:$B$38,2,FALSE)*1000000000,0)+IFERROR(VLOOKUP($D969,'分類(コード表)'!$C$3:$D$293,2,FALSE)*1000000,0)+IFERROR(VLOOKUP($E969,'分類(コード表)'!$E$3:$F$353,2,FALSE)*1000,0)+IFERROR(VLOOKUP($F969,'分類(コード表)'!$G$3:$H$255,2,FALSE),0)</f>
        <v>11097351000</v>
      </c>
    </row>
    <row r="970" spans="1:36" s="30" customFormat="1" ht="27" customHeight="1" x14ac:dyDescent="0.15">
      <c r="A970" s="32" t="s">
        <v>149</v>
      </c>
      <c r="B970" s="33">
        <v>966</v>
      </c>
      <c r="C970" s="34" t="s">
        <v>197</v>
      </c>
      <c r="D970" s="34" t="s">
        <v>527</v>
      </c>
      <c r="E970" s="34" t="s">
        <v>150</v>
      </c>
      <c r="F970" s="33"/>
      <c r="G970" s="34" t="s">
        <v>865</v>
      </c>
      <c r="H970" s="36" t="s">
        <v>2168</v>
      </c>
      <c r="I970" s="33">
        <v>243710</v>
      </c>
      <c r="J970" s="33">
        <v>401550</v>
      </c>
      <c r="K970" s="33" t="s">
        <v>2449</v>
      </c>
      <c r="L970" s="37">
        <f t="shared" si="158"/>
        <v>0.39307682729423488</v>
      </c>
      <c r="M970" s="33"/>
      <c r="N970" s="33" t="s">
        <v>24776</v>
      </c>
      <c r="O970" s="33"/>
      <c r="P970" s="153" t="s">
        <v>1433</v>
      </c>
      <c r="Q970" s="38" t="s">
        <v>578</v>
      </c>
      <c r="R970" s="33"/>
      <c r="S970" s="33"/>
      <c r="T970" s="33" t="s">
        <v>2744</v>
      </c>
      <c r="U970" s="33" t="s">
        <v>2954</v>
      </c>
      <c r="V970" s="33" t="s">
        <v>2955</v>
      </c>
      <c r="W970" s="33" t="s">
        <v>2953</v>
      </c>
      <c r="X970" s="33" t="s">
        <v>2953</v>
      </c>
      <c r="Y970" s="33" t="s">
        <v>2954</v>
      </c>
      <c r="Z970" s="33" t="s">
        <v>2953</v>
      </c>
      <c r="AA970" s="33" t="s">
        <v>2954</v>
      </c>
      <c r="AB970" s="39" t="s">
        <v>25850</v>
      </c>
      <c r="AC970" s="29"/>
      <c r="AD970" s="29"/>
      <c r="AE970" s="29"/>
      <c r="AF970" s="137" t="s">
        <v>1433</v>
      </c>
      <c r="AG970" s="30">
        <f t="shared" si="159"/>
        <v>2</v>
      </c>
      <c r="AH970" s="31" t="str">
        <f t="shared" si="160"/>
        <v>KT-120036</v>
      </c>
      <c r="AI970" s="30">
        <v>11097351000</v>
      </c>
      <c r="AJ970" s="102">
        <f>IFERROR(VLOOKUP($C970,'分類(コード表)'!$A$3:$B$38,2,FALSE)*1000000000,0)+IFERROR(VLOOKUP($D970,'分類(コード表)'!$C$3:$D$293,2,FALSE)*1000000,0)+IFERROR(VLOOKUP($E970,'分類(コード表)'!$E$3:$F$353,2,FALSE)*1000,0)+IFERROR(VLOOKUP($F970,'分類(コード表)'!$G$3:$H$255,2,FALSE),0)</f>
        <v>11097351000</v>
      </c>
    </row>
    <row r="971" spans="1:36" s="30" customFormat="1" ht="27" customHeight="1" x14ac:dyDescent="0.15">
      <c r="A971" s="32" t="s">
        <v>149</v>
      </c>
      <c r="B971" s="33">
        <v>967</v>
      </c>
      <c r="C971" s="34" t="s">
        <v>197</v>
      </c>
      <c r="D971" s="34" t="s">
        <v>527</v>
      </c>
      <c r="E971" s="34" t="s">
        <v>150</v>
      </c>
      <c r="F971" s="33" t="s">
        <v>503</v>
      </c>
      <c r="G971" s="34" t="s">
        <v>15765</v>
      </c>
      <c r="H971" s="36" t="s">
        <v>15766</v>
      </c>
      <c r="I971" s="33">
        <v>1255222</v>
      </c>
      <c r="J971" s="33">
        <v>2193838</v>
      </c>
      <c r="K971" s="33" t="s">
        <v>22060</v>
      </c>
      <c r="L971" s="37">
        <f t="shared" si="158"/>
        <v>0.42784198286290964</v>
      </c>
      <c r="M971" s="33"/>
      <c r="N971" s="33"/>
      <c r="O971" s="33"/>
      <c r="P971" s="153" t="s">
        <v>22515</v>
      </c>
      <c r="Q971" s="33" t="s">
        <v>578</v>
      </c>
      <c r="R971" s="33" t="s">
        <v>503</v>
      </c>
      <c r="S971" s="33" t="s">
        <v>503</v>
      </c>
      <c r="T971" s="33" t="s">
        <v>381</v>
      </c>
      <c r="U971" s="33" t="s">
        <v>2954</v>
      </c>
      <c r="V971" s="33" t="s">
        <v>2954</v>
      </c>
      <c r="W971" s="33" t="s">
        <v>2954</v>
      </c>
      <c r="X971" s="33" t="s">
        <v>2953</v>
      </c>
      <c r="Y971" s="33" t="s">
        <v>2953</v>
      </c>
      <c r="Z971" s="33" t="s">
        <v>2954</v>
      </c>
      <c r="AA971" s="33" t="s">
        <v>2954</v>
      </c>
      <c r="AB971" s="39" t="s">
        <v>25851</v>
      </c>
      <c r="AC971" s="29"/>
      <c r="AD971" s="29"/>
      <c r="AE971" s="29"/>
      <c r="AF971" s="137" t="s">
        <v>22515</v>
      </c>
      <c r="AG971" s="30">
        <f t="shared" si="159"/>
        <v>2</v>
      </c>
      <c r="AH971" s="31" t="str">
        <f t="shared" si="160"/>
        <v>KK-150047</v>
      </c>
      <c r="AI971" s="30">
        <v>11097351000</v>
      </c>
      <c r="AJ971" s="102">
        <f>IFERROR(VLOOKUP($C971,'分類(コード表)'!$A$3:$B$38,2,FALSE)*1000000000,0)+IFERROR(VLOOKUP($D971,'分類(コード表)'!$C$3:$D$293,2,FALSE)*1000000,0)+IFERROR(VLOOKUP($E971,'分類(コード表)'!$E$3:$F$353,2,FALSE)*1000,0)+IFERROR(VLOOKUP($F971,'分類(コード表)'!$G$3:$H$255,2,FALSE),0)</f>
        <v>11097351000</v>
      </c>
    </row>
    <row r="972" spans="1:36" s="30" customFormat="1" ht="27" customHeight="1" x14ac:dyDescent="0.15">
      <c r="A972" s="32" t="s">
        <v>149</v>
      </c>
      <c r="B972" s="33">
        <v>968</v>
      </c>
      <c r="C972" s="34" t="s">
        <v>197</v>
      </c>
      <c r="D972" s="34" t="s">
        <v>527</v>
      </c>
      <c r="E972" s="34" t="s">
        <v>150</v>
      </c>
      <c r="F972" s="33"/>
      <c r="G972" s="34" t="s">
        <v>18713</v>
      </c>
      <c r="H972" s="36" t="s">
        <v>18714</v>
      </c>
      <c r="I972" s="33">
        <v>2017640</v>
      </c>
      <c r="J972" s="33">
        <v>2624615</v>
      </c>
      <c r="K972" s="33" t="s">
        <v>22067</v>
      </c>
      <c r="L972" s="37">
        <f t="shared" si="158"/>
        <v>0.23126248992709408</v>
      </c>
      <c r="M972" s="33"/>
      <c r="N972" s="97" t="s">
        <v>37327</v>
      </c>
      <c r="O972" s="33"/>
      <c r="P972" s="153" t="s">
        <v>26887</v>
      </c>
      <c r="Q972" s="33"/>
      <c r="R972" s="33"/>
      <c r="S972" s="33"/>
      <c r="T972" s="33" t="s">
        <v>381</v>
      </c>
      <c r="U972" s="97" t="s">
        <v>37308</v>
      </c>
      <c r="V972" s="97" t="s">
        <v>37308</v>
      </c>
      <c r="W972" s="97" t="s">
        <v>37309</v>
      </c>
      <c r="X972" s="97" t="s">
        <v>37308</v>
      </c>
      <c r="Y972" s="97" t="s">
        <v>37308</v>
      </c>
      <c r="Z972" s="97" t="s">
        <v>37309</v>
      </c>
      <c r="AA972" s="97" t="s">
        <v>37308</v>
      </c>
      <c r="AB972" s="126" t="s">
        <v>37325</v>
      </c>
      <c r="AC972" s="29"/>
      <c r="AD972" s="29"/>
      <c r="AE972" s="29"/>
      <c r="AF972" s="137" t="s">
        <v>26887</v>
      </c>
      <c r="AG972" s="30">
        <f t="shared" ref="AG972" si="175">LEN(LEFT(AF972,FIND("-",AF972)-1))</f>
        <v>2</v>
      </c>
      <c r="AH972" s="31" t="str">
        <f t="shared" ref="AH972" si="176">LEFT(AF972,FIND("-",AF972)+6)</f>
        <v>KT-190006</v>
      </c>
      <c r="AJ972" s="102"/>
    </row>
    <row r="973" spans="1:36" s="30" customFormat="1" ht="27" customHeight="1" x14ac:dyDescent="0.15">
      <c r="A973" s="32" t="s">
        <v>149</v>
      </c>
      <c r="B973" s="33">
        <v>969</v>
      </c>
      <c r="C973" s="34" t="s">
        <v>197</v>
      </c>
      <c r="D973" s="34" t="s">
        <v>220</v>
      </c>
      <c r="E973" s="34" t="s">
        <v>2842</v>
      </c>
      <c r="F973" s="33"/>
      <c r="G973" s="34" t="s">
        <v>25852</v>
      </c>
      <c r="H973" s="36" t="s">
        <v>1685</v>
      </c>
      <c r="I973" s="33">
        <v>147500</v>
      </c>
      <c r="J973" s="33">
        <v>168900</v>
      </c>
      <c r="K973" s="33" t="s">
        <v>2459</v>
      </c>
      <c r="L973" s="37">
        <f t="shared" si="158"/>
        <v>0.12670219064535226</v>
      </c>
      <c r="M973" s="33"/>
      <c r="N973" s="33" t="s">
        <v>24776</v>
      </c>
      <c r="O973" s="33"/>
      <c r="P973" s="153" t="s">
        <v>23605</v>
      </c>
      <c r="Q973" s="33"/>
      <c r="R973" s="33"/>
      <c r="S973" s="33"/>
      <c r="T973" s="33" t="s">
        <v>2744</v>
      </c>
      <c r="U973" s="33" t="s">
        <v>2953</v>
      </c>
      <c r="V973" s="33" t="s">
        <v>2954</v>
      </c>
      <c r="W973" s="33" t="s">
        <v>2954</v>
      </c>
      <c r="X973" s="33" t="s">
        <v>2953</v>
      </c>
      <c r="Y973" s="33" t="s">
        <v>2954</v>
      </c>
      <c r="Z973" s="33" t="s">
        <v>2954</v>
      </c>
      <c r="AA973" s="33" t="s">
        <v>2954</v>
      </c>
      <c r="AB973" s="39" t="s">
        <v>25853</v>
      </c>
      <c r="AC973" s="29"/>
      <c r="AD973" s="29"/>
      <c r="AE973" s="29"/>
      <c r="AF973" s="137" t="s">
        <v>1083</v>
      </c>
      <c r="AG973" s="30">
        <f t="shared" si="159"/>
        <v>2</v>
      </c>
      <c r="AH973" s="31" t="str">
        <f t="shared" si="160"/>
        <v>CB-100030</v>
      </c>
      <c r="AI973" s="30">
        <v>11102167000</v>
      </c>
      <c r="AJ973" s="102">
        <f>IFERROR(VLOOKUP($C973,'分類(コード表)'!$A$3:$B$38,2,FALSE)*1000000000,0)+IFERROR(VLOOKUP($D973,'分類(コード表)'!$C$3:$D$293,2,FALSE)*1000000,0)+IFERROR(VLOOKUP($E973,'分類(コード表)'!$E$3:$F$353,2,FALSE)*1000,0)+IFERROR(VLOOKUP($F973,'分類(コード表)'!$G$3:$H$255,2,FALSE),0)</f>
        <v>11102167000</v>
      </c>
    </row>
    <row r="974" spans="1:36" s="30" customFormat="1" ht="27" customHeight="1" x14ac:dyDescent="0.15">
      <c r="A974" s="32" t="s">
        <v>149</v>
      </c>
      <c r="B974" s="33">
        <v>970</v>
      </c>
      <c r="C974" s="34" t="s">
        <v>197</v>
      </c>
      <c r="D974" s="34" t="s">
        <v>220</v>
      </c>
      <c r="E974" s="34" t="s">
        <v>2842</v>
      </c>
      <c r="F974" s="33"/>
      <c r="G974" s="34" t="s">
        <v>746</v>
      </c>
      <c r="H974" s="36" t="s">
        <v>1923</v>
      </c>
      <c r="I974" s="33">
        <v>131440</v>
      </c>
      <c r="J974" s="33">
        <v>53878</v>
      </c>
      <c r="K974" s="33" t="s">
        <v>2576</v>
      </c>
      <c r="L974" s="37">
        <f t="shared" si="158"/>
        <v>-1.4395857307249713</v>
      </c>
      <c r="M974" s="33"/>
      <c r="N974" s="33" t="s">
        <v>24776</v>
      </c>
      <c r="O974" s="33"/>
      <c r="P974" s="153" t="s">
        <v>29545</v>
      </c>
      <c r="Q974" s="33"/>
      <c r="R974" s="33"/>
      <c r="S974" s="33"/>
      <c r="T974" s="33" t="s">
        <v>2744</v>
      </c>
      <c r="U974" s="33" t="s">
        <v>2953</v>
      </c>
      <c r="V974" s="33" t="s">
        <v>2953</v>
      </c>
      <c r="W974" s="33" t="s">
        <v>2954</v>
      </c>
      <c r="X974" s="33" t="s">
        <v>2953</v>
      </c>
      <c r="Y974" s="33" t="s">
        <v>2954</v>
      </c>
      <c r="Z974" s="33" t="s">
        <v>2954</v>
      </c>
      <c r="AA974" s="33" t="s">
        <v>2953</v>
      </c>
      <c r="AB974" s="39" t="s">
        <v>25854</v>
      </c>
      <c r="AC974" s="29"/>
      <c r="AD974" s="29"/>
      <c r="AE974" s="29"/>
      <c r="AF974" s="137" t="s">
        <v>3282</v>
      </c>
      <c r="AG974" s="30">
        <f t="shared" si="159"/>
        <v>2</v>
      </c>
      <c r="AH974" s="31" t="str">
        <f t="shared" si="160"/>
        <v>HR-110020</v>
      </c>
      <c r="AI974" s="30">
        <v>11102167000</v>
      </c>
      <c r="AJ974" s="102">
        <f>IFERROR(VLOOKUP($C974,'分類(コード表)'!$A$3:$B$38,2,FALSE)*1000000000,0)+IFERROR(VLOOKUP($D974,'分類(コード表)'!$C$3:$D$293,2,FALSE)*1000000,0)+IFERROR(VLOOKUP($E974,'分類(コード表)'!$E$3:$F$353,2,FALSE)*1000,0)+IFERROR(VLOOKUP($F974,'分類(コード表)'!$G$3:$H$255,2,FALSE),0)</f>
        <v>11102167000</v>
      </c>
    </row>
    <row r="975" spans="1:36" s="30" customFormat="1" ht="27" customHeight="1" x14ac:dyDescent="0.15">
      <c r="A975" s="32" t="s">
        <v>149</v>
      </c>
      <c r="B975" s="33">
        <v>971</v>
      </c>
      <c r="C975" s="34" t="s">
        <v>197</v>
      </c>
      <c r="D975" s="34" t="s">
        <v>220</v>
      </c>
      <c r="E975" s="34" t="s">
        <v>2842</v>
      </c>
      <c r="F975" s="33"/>
      <c r="G975" s="34" t="s">
        <v>25855</v>
      </c>
      <c r="H975" s="36" t="s">
        <v>2000</v>
      </c>
      <c r="I975" s="33">
        <v>32260</v>
      </c>
      <c r="J975" s="33">
        <v>40886</v>
      </c>
      <c r="K975" s="33" t="s">
        <v>2606</v>
      </c>
      <c r="L975" s="37">
        <f t="shared" si="158"/>
        <v>0.21097686249571979</v>
      </c>
      <c r="M975" s="33"/>
      <c r="N975" s="33" t="s">
        <v>24776</v>
      </c>
      <c r="O975" s="33"/>
      <c r="P975" s="153" t="s">
        <v>23801</v>
      </c>
      <c r="Q975" s="33"/>
      <c r="R975" s="33"/>
      <c r="S975" s="33" t="s">
        <v>381</v>
      </c>
      <c r="T975" s="33" t="s">
        <v>2744</v>
      </c>
      <c r="U975" s="33" t="s">
        <v>2954</v>
      </c>
      <c r="V975" s="33" t="s">
        <v>2955</v>
      </c>
      <c r="W975" s="33" t="s">
        <v>2955</v>
      </c>
      <c r="X975" s="33" t="s">
        <v>2954</v>
      </c>
      <c r="Y975" s="33" t="s">
        <v>2955</v>
      </c>
      <c r="Z975" s="33" t="s">
        <v>2955</v>
      </c>
      <c r="AA975" s="33" t="s">
        <v>2954</v>
      </c>
      <c r="AB975" s="42" t="s">
        <v>25856</v>
      </c>
      <c r="AC975" s="29"/>
      <c r="AD975" s="29"/>
      <c r="AE975" s="29"/>
      <c r="AF975" s="137" t="s">
        <v>1305</v>
      </c>
      <c r="AG975" s="30">
        <f t="shared" si="159"/>
        <v>2</v>
      </c>
      <c r="AH975" s="31" t="str">
        <f t="shared" si="160"/>
        <v>KK-100092</v>
      </c>
      <c r="AI975" s="30">
        <v>11102167000</v>
      </c>
      <c r="AJ975" s="102">
        <f>IFERROR(VLOOKUP($C975,'分類(コード表)'!$A$3:$B$38,2,FALSE)*1000000000,0)+IFERROR(VLOOKUP($D975,'分類(コード表)'!$C$3:$D$293,2,FALSE)*1000000,0)+IFERROR(VLOOKUP($E975,'分類(コード表)'!$E$3:$F$353,2,FALSE)*1000,0)+IFERROR(VLOOKUP($F975,'分類(コード表)'!$G$3:$H$255,2,FALSE),0)</f>
        <v>11102167000</v>
      </c>
    </row>
    <row r="976" spans="1:36" s="30" customFormat="1" ht="27" customHeight="1" x14ac:dyDescent="0.15">
      <c r="A976" s="32" t="s">
        <v>149</v>
      </c>
      <c r="B976" s="33">
        <v>972</v>
      </c>
      <c r="C976" s="34" t="s">
        <v>197</v>
      </c>
      <c r="D976" s="34" t="s">
        <v>220</v>
      </c>
      <c r="E976" s="34" t="s">
        <v>2842</v>
      </c>
      <c r="F976" s="33"/>
      <c r="G976" s="34" t="s">
        <v>25857</v>
      </c>
      <c r="H976" s="36" t="s">
        <v>2089</v>
      </c>
      <c r="I976" s="33">
        <v>206736</v>
      </c>
      <c r="J976" s="33">
        <v>117926</v>
      </c>
      <c r="K976" s="33" t="s">
        <v>2576</v>
      </c>
      <c r="L976" s="37">
        <f t="shared" si="158"/>
        <v>-0.75309940131947162</v>
      </c>
      <c r="M976" s="33"/>
      <c r="N976" s="33" t="s">
        <v>24776</v>
      </c>
      <c r="O976" s="33"/>
      <c r="P976" s="153" t="s">
        <v>7946</v>
      </c>
      <c r="Q976" s="33"/>
      <c r="R976" s="33"/>
      <c r="S976" s="33"/>
      <c r="T976" s="33" t="s">
        <v>2744</v>
      </c>
      <c r="U976" s="33" t="s">
        <v>2956</v>
      </c>
      <c r="V976" s="33" t="s">
        <v>2953</v>
      </c>
      <c r="W976" s="33" t="s">
        <v>2954</v>
      </c>
      <c r="X976" s="33" t="s">
        <v>2954</v>
      </c>
      <c r="Y976" s="33" t="s">
        <v>2954</v>
      </c>
      <c r="Z976" s="33" t="s">
        <v>2953</v>
      </c>
      <c r="AA976" s="33" t="s">
        <v>2953</v>
      </c>
      <c r="AB976" s="39" t="s">
        <v>25858</v>
      </c>
      <c r="AC976" s="29"/>
      <c r="AD976" s="29"/>
      <c r="AE976" s="29"/>
      <c r="AF976" s="137" t="s">
        <v>7946</v>
      </c>
      <c r="AG976" s="30">
        <f t="shared" si="159"/>
        <v>2</v>
      </c>
      <c r="AH976" s="31" t="str">
        <f t="shared" si="160"/>
        <v>KT-090060</v>
      </c>
      <c r="AI976" s="30">
        <v>11102167000</v>
      </c>
      <c r="AJ976" s="102">
        <f>IFERROR(VLOOKUP($C976,'分類(コード表)'!$A$3:$B$38,2,FALSE)*1000000000,0)+IFERROR(VLOOKUP($D976,'分類(コード表)'!$C$3:$D$293,2,FALSE)*1000000,0)+IFERROR(VLOOKUP($E976,'分類(コード表)'!$E$3:$F$353,2,FALSE)*1000,0)+IFERROR(VLOOKUP($F976,'分類(コード表)'!$G$3:$H$255,2,FALSE),0)</f>
        <v>11102167000</v>
      </c>
    </row>
    <row r="977" spans="1:36" s="30" customFormat="1" ht="27" customHeight="1" x14ac:dyDescent="0.15">
      <c r="A977" s="32" t="s">
        <v>149</v>
      </c>
      <c r="B977" s="33">
        <v>973</v>
      </c>
      <c r="C977" s="34" t="s">
        <v>197</v>
      </c>
      <c r="D977" s="34" t="s">
        <v>220</v>
      </c>
      <c r="E977" s="34" t="s">
        <v>2842</v>
      </c>
      <c r="F977" s="33"/>
      <c r="G977" s="34" t="s">
        <v>1000</v>
      </c>
      <c r="H977" s="36" t="s">
        <v>2323</v>
      </c>
      <c r="I977" s="33">
        <v>2000</v>
      </c>
      <c r="J977" s="33">
        <v>2000</v>
      </c>
      <c r="K977" s="33" t="s">
        <v>2717</v>
      </c>
      <c r="L977" s="37">
        <f t="shared" si="158"/>
        <v>0</v>
      </c>
      <c r="M977" s="33"/>
      <c r="N977" s="33" t="s">
        <v>24776</v>
      </c>
      <c r="O977" s="33"/>
      <c r="P977" s="153" t="s">
        <v>1559</v>
      </c>
      <c r="Q977" s="33"/>
      <c r="R977" s="33"/>
      <c r="S977" s="33"/>
      <c r="T977" s="33" t="s">
        <v>2744</v>
      </c>
      <c r="U977" s="33" t="s">
        <v>2953</v>
      </c>
      <c r="V977" s="33" t="s">
        <v>2953</v>
      </c>
      <c r="W977" s="33" t="s">
        <v>2953</v>
      </c>
      <c r="X977" s="33" t="s">
        <v>2954</v>
      </c>
      <c r="Y977" s="33" t="s">
        <v>2954</v>
      </c>
      <c r="Z977" s="33" t="s">
        <v>2954</v>
      </c>
      <c r="AA977" s="33" t="s">
        <v>2954</v>
      </c>
      <c r="AB977" s="39" t="s">
        <v>25859</v>
      </c>
      <c r="AC977" s="29"/>
      <c r="AD977" s="29"/>
      <c r="AE977" s="29"/>
      <c r="AF977" s="137" t="s">
        <v>1559</v>
      </c>
      <c r="AG977" s="30">
        <f t="shared" si="159"/>
        <v>2</v>
      </c>
      <c r="AH977" s="31" t="str">
        <f t="shared" si="160"/>
        <v>QS-120034</v>
      </c>
      <c r="AI977" s="30">
        <v>11102167000</v>
      </c>
      <c r="AJ977" s="102">
        <f>IFERROR(VLOOKUP($C977,'分類(コード表)'!$A$3:$B$38,2,FALSE)*1000000000,0)+IFERROR(VLOOKUP($D977,'分類(コード表)'!$C$3:$D$293,2,FALSE)*1000000,0)+IFERROR(VLOOKUP($E977,'分類(コード表)'!$E$3:$F$353,2,FALSE)*1000,0)+IFERROR(VLOOKUP($F977,'分類(コード表)'!$G$3:$H$255,2,FALSE),0)</f>
        <v>11102167000</v>
      </c>
    </row>
    <row r="978" spans="1:36" s="30" customFormat="1" ht="27" customHeight="1" x14ac:dyDescent="0.15">
      <c r="A978" s="32" t="s">
        <v>149</v>
      </c>
      <c r="B978" s="33">
        <v>974</v>
      </c>
      <c r="C978" s="34" t="s">
        <v>197</v>
      </c>
      <c r="D978" s="34" t="s">
        <v>220</v>
      </c>
      <c r="E978" s="34" t="s">
        <v>2842</v>
      </c>
      <c r="F978" s="33"/>
      <c r="G978" s="34" t="s">
        <v>1046</v>
      </c>
      <c r="H978" s="36" t="s">
        <v>2398</v>
      </c>
      <c r="I978" s="33">
        <v>6573.01</v>
      </c>
      <c r="J978" s="33">
        <v>17900</v>
      </c>
      <c r="K978" s="33" t="s">
        <v>2738</v>
      </c>
      <c r="L978" s="37">
        <f t="shared" si="158"/>
        <v>0.63279273743016762</v>
      </c>
      <c r="M978" s="33"/>
      <c r="N978" s="33" t="s">
        <v>24776</v>
      </c>
      <c r="O978" s="33"/>
      <c r="P978" s="153" t="s">
        <v>22565</v>
      </c>
      <c r="Q978" s="33"/>
      <c r="R978" s="33"/>
      <c r="S978" s="33"/>
      <c r="T978" s="33" t="s">
        <v>2744</v>
      </c>
      <c r="U978" s="33" t="s">
        <v>2953</v>
      </c>
      <c r="V978" s="33" t="s">
        <v>2954</v>
      </c>
      <c r="W978" s="33" t="s">
        <v>2954</v>
      </c>
      <c r="X978" s="33" t="s">
        <v>2954</v>
      </c>
      <c r="Y978" s="33" t="s">
        <v>2953</v>
      </c>
      <c r="Z978" s="33" t="s">
        <v>2954</v>
      </c>
      <c r="AA978" s="33" t="s">
        <v>2954</v>
      </c>
      <c r="AB978" s="39" t="s">
        <v>25860</v>
      </c>
      <c r="AC978" s="29"/>
      <c r="AD978" s="29"/>
      <c r="AE978" s="29"/>
      <c r="AF978" s="137" t="s">
        <v>1614</v>
      </c>
      <c r="AG978" s="30">
        <f t="shared" si="159"/>
        <v>2</v>
      </c>
      <c r="AH978" s="31" t="str">
        <f t="shared" si="160"/>
        <v>TH-120006</v>
      </c>
      <c r="AI978" s="30">
        <v>11102167000</v>
      </c>
      <c r="AJ978" s="102">
        <f>IFERROR(VLOOKUP($C978,'分類(コード表)'!$A$3:$B$38,2,FALSE)*1000000000,0)+IFERROR(VLOOKUP($D978,'分類(コード表)'!$C$3:$D$293,2,FALSE)*1000000,0)+IFERROR(VLOOKUP($E978,'分類(コード表)'!$E$3:$F$353,2,FALSE)*1000,0)+IFERROR(VLOOKUP($F978,'分類(コード表)'!$G$3:$H$255,2,FALSE),0)</f>
        <v>11102167000</v>
      </c>
    </row>
    <row r="979" spans="1:36" s="30" customFormat="1" ht="27" customHeight="1" x14ac:dyDescent="0.15">
      <c r="A979" s="32" t="s">
        <v>149</v>
      </c>
      <c r="B979" s="33">
        <v>975</v>
      </c>
      <c r="C979" s="34" t="s">
        <v>197</v>
      </c>
      <c r="D979" s="34" t="s">
        <v>220</v>
      </c>
      <c r="E979" s="34" t="s">
        <v>2842</v>
      </c>
      <c r="F979" s="33"/>
      <c r="G979" s="34" t="s">
        <v>1051</v>
      </c>
      <c r="H979" s="36" t="s">
        <v>2402</v>
      </c>
      <c r="I979" s="33">
        <v>53750</v>
      </c>
      <c r="J979" s="33">
        <v>35000</v>
      </c>
      <c r="K979" s="33" t="s">
        <v>2463</v>
      </c>
      <c r="L979" s="37">
        <f t="shared" si="158"/>
        <v>-0.53571428571428581</v>
      </c>
      <c r="M979" s="33"/>
      <c r="N979" s="33" t="s">
        <v>24776</v>
      </c>
      <c r="O979" s="33"/>
      <c r="P979" s="153" t="s">
        <v>1618</v>
      </c>
      <c r="Q979" s="33"/>
      <c r="R979" s="33"/>
      <c r="S979" s="33"/>
      <c r="T979" s="33" t="s">
        <v>2744</v>
      </c>
      <c r="U979" s="33" t="s">
        <v>2953</v>
      </c>
      <c r="V979" s="33" t="s">
        <v>2953</v>
      </c>
      <c r="W979" s="33" t="s">
        <v>2954</v>
      </c>
      <c r="X979" s="33" t="s">
        <v>2953</v>
      </c>
      <c r="Y979" s="33" t="s">
        <v>2954</v>
      </c>
      <c r="Z979" s="33" t="s">
        <v>2953</v>
      </c>
      <c r="AA979" s="33" t="s">
        <v>2953</v>
      </c>
      <c r="AB979" s="39" t="s">
        <v>25861</v>
      </c>
      <c r="AC979" s="29"/>
      <c r="AD979" s="29"/>
      <c r="AE979" s="29"/>
      <c r="AF979" s="137" t="s">
        <v>1618</v>
      </c>
      <c r="AG979" s="30">
        <f t="shared" si="159"/>
        <v>2</v>
      </c>
      <c r="AH979" s="31" t="str">
        <f t="shared" si="160"/>
        <v>TH-120015</v>
      </c>
      <c r="AI979" s="30">
        <v>11102167000</v>
      </c>
      <c r="AJ979" s="102">
        <f>IFERROR(VLOOKUP($C979,'分類(コード表)'!$A$3:$B$38,2,FALSE)*1000000000,0)+IFERROR(VLOOKUP($D979,'分類(コード表)'!$C$3:$D$293,2,FALSE)*1000000,0)+IFERROR(VLOOKUP($E979,'分類(コード表)'!$E$3:$F$353,2,FALSE)*1000,0)+IFERROR(VLOOKUP($F979,'分類(コード表)'!$G$3:$H$255,2,FALSE),0)</f>
        <v>11102167000</v>
      </c>
    </row>
    <row r="980" spans="1:36" s="30" customFormat="1" ht="27" customHeight="1" x14ac:dyDescent="0.15">
      <c r="A980" s="32" t="s">
        <v>149</v>
      </c>
      <c r="B980" s="33">
        <v>976</v>
      </c>
      <c r="C980" s="34" t="s">
        <v>197</v>
      </c>
      <c r="D980" s="34" t="s">
        <v>220</v>
      </c>
      <c r="E980" s="145" t="s">
        <v>2842</v>
      </c>
      <c r="F980" s="40"/>
      <c r="G980" s="34" t="s">
        <v>14815</v>
      </c>
      <c r="H980" s="36" t="s">
        <v>2089</v>
      </c>
      <c r="I980" s="33">
        <v>316796</v>
      </c>
      <c r="J980" s="33">
        <v>281446</v>
      </c>
      <c r="K980" s="33" t="s">
        <v>22090</v>
      </c>
      <c r="L980" s="37">
        <f t="shared" si="158"/>
        <v>-0.12560135869758327</v>
      </c>
      <c r="M980" s="33"/>
      <c r="N980" s="33"/>
      <c r="O980" s="33"/>
      <c r="P980" s="153" t="s">
        <v>3052</v>
      </c>
      <c r="Q980" s="33" t="s">
        <v>503</v>
      </c>
      <c r="R980" s="33"/>
      <c r="S980" s="33"/>
      <c r="T980" s="33" t="s">
        <v>2744</v>
      </c>
      <c r="U980" s="33" t="s">
        <v>2953</v>
      </c>
      <c r="V980" s="33" t="s">
        <v>2953</v>
      </c>
      <c r="W980" s="33" t="s">
        <v>2954</v>
      </c>
      <c r="X980" s="33" t="s">
        <v>2953</v>
      </c>
      <c r="Y980" s="33" t="s">
        <v>2954</v>
      </c>
      <c r="Z980" s="33" t="s">
        <v>2954</v>
      </c>
      <c r="AA980" s="33" t="s">
        <v>2954</v>
      </c>
      <c r="AB980" s="39" t="s">
        <v>25862</v>
      </c>
      <c r="AC980" s="29"/>
      <c r="AD980" s="29"/>
      <c r="AE980" s="29"/>
      <c r="AF980" s="137" t="s">
        <v>3052</v>
      </c>
      <c r="AG980" s="30">
        <f t="shared" si="159"/>
        <v>2</v>
      </c>
      <c r="AH980" s="31" t="str">
        <f t="shared" si="160"/>
        <v>HR-160003</v>
      </c>
      <c r="AI980" s="30">
        <v>11102167000</v>
      </c>
      <c r="AJ980" s="102">
        <f>IFERROR(VLOOKUP($C980,'分類(コード表)'!$A$3:$B$38,2,FALSE)*1000000000,0)+IFERROR(VLOOKUP($D980,'分類(コード表)'!$C$3:$D$293,2,FALSE)*1000000,0)+IFERROR(VLOOKUP($E980,'分類(コード表)'!$E$3:$F$353,2,FALSE)*1000,0)+IFERROR(VLOOKUP($F980,'分類(コード表)'!$G$3:$H$255,2,FALSE),0)</f>
        <v>11102167000</v>
      </c>
    </row>
    <row r="981" spans="1:36" s="30" customFormat="1" ht="27" customHeight="1" x14ac:dyDescent="0.15">
      <c r="A981" s="32" t="s">
        <v>149</v>
      </c>
      <c r="B981" s="33">
        <v>977</v>
      </c>
      <c r="C981" s="34" t="s">
        <v>197</v>
      </c>
      <c r="D981" s="34" t="s">
        <v>220</v>
      </c>
      <c r="E981" s="34" t="s">
        <v>2842</v>
      </c>
      <c r="F981" s="35"/>
      <c r="G981" s="34" t="s">
        <v>17844</v>
      </c>
      <c r="H981" s="36" t="s">
        <v>17845</v>
      </c>
      <c r="I981" s="33">
        <v>22080</v>
      </c>
      <c r="J981" s="33">
        <v>31264</v>
      </c>
      <c r="K981" s="33" t="s">
        <v>14062</v>
      </c>
      <c r="L981" s="37">
        <f t="shared" si="158"/>
        <v>0.29375639713408397</v>
      </c>
      <c r="M981" s="33"/>
      <c r="N981" s="33"/>
      <c r="O981" s="33"/>
      <c r="P981" s="153" t="s">
        <v>3116</v>
      </c>
      <c r="Q981" s="33" t="s">
        <v>503</v>
      </c>
      <c r="R981" s="33"/>
      <c r="S981" s="33"/>
      <c r="T981" s="33" t="s">
        <v>2744</v>
      </c>
      <c r="U981" s="33" t="s">
        <v>2953</v>
      </c>
      <c r="V981" s="33" t="s">
        <v>2954</v>
      </c>
      <c r="W981" s="33" t="s">
        <v>2954</v>
      </c>
      <c r="X981" s="33" t="s">
        <v>2953</v>
      </c>
      <c r="Y981" s="33" t="s">
        <v>2954</v>
      </c>
      <c r="Z981" s="33" t="s">
        <v>2953</v>
      </c>
      <c r="AA981" s="33" t="s">
        <v>2954</v>
      </c>
      <c r="AB981" s="39" t="s">
        <v>25863</v>
      </c>
      <c r="AC981" s="29"/>
      <c r="AD981" s="29"/>
      <c r="AE981" s="29"/>
      <c r="AF981" s="137" t="s">
        <v>3116</v>
      </c>
      <c r="AG981" s="30">
        <f t="shared" si="159"/>
        <v>2</v>
      </c>
      <c r="AH981" s="31" t="str">
        <f t="shared" si="160"/>
        <v>KT-150068</v>
      </c>
      <c r="AI981" s="30">
        <v>11102167000</v>
      </c>
      <c r="AJ981" s="102">
        <f>IFERROR(VLOOKUP($C981,'分類(コード表)'!$A$3:$B$38,2,FALSE)*1000000000,0)+IFERROR(VLOOKUP($D981,'分類(コード表)'!$C$3:$D$293,2,FALSE)*1000000,0)+IFERROR(VLOOKUP($E981,'分類(コード表)'!$E$3:$F$353,2,FALSE)*1000,0)+IFERROR(VLOOKUP($F981,'分類(コード表)'!$G$3:$H$255,2,FALSE),0)</f>
        <v>11102167000</v>
      </c>
    </row>
    <row r="982" spans="1:36" s="30" customFormat="1" ht="27" customHeight="1" x14ac:dyDescent="0.15">
      <c r="A982" s="32" t="s">
        <v>149</v>
      </c>
      <c r="B982" s="33">
        <v>978</v>
      </c>
      <c r="C982" s="34" t="s">
        <v>197</v>
      </c>
      <c r="D982" s="34" t="s">
        <v>220</v>
      </c>
      <c r="E982" s="34" t="s">
        <v>2842</v>
      </c>
      <c r="F982" s="34" t="s">
        <v>503</v>
      </c>
      <c r="G982" s="34" t="s">
        <v>18873</v>
      </c>
      <c r="H982" s="34" t="s">
        <v>1923</v>
      </c>
      <c r="I982" s="33">
        <v>221175</v>
      </c>
      <c r="J982" s="33">
        <v>330372</v>
      </c>
      <c r="K982" s="33" t="s">
        <v>24459</v>
      </c>
      <c r="L982" s="37">
        <f t="shared" si="158"/>
        <v>0.33052740547019721</v>
      </c>
      <c r="M982" s="33"/>
      <c r="N982" s="33"/>
      <c r="O982" s="33"/>
      <c r="P982" s="153" t="s">
        <v>22399</v>
      </c>
      <c r="Q982" s="33" t="s">
        <v>503</v>
      </c>
      <c r="R982" s="33" t="s">
        <v>503</v>
      </c>
      <c r="S982" s="33" t="s">
        <v>503</v>
      </c>
      <c r="T982" s="33" t="s">
        <v>381</v>
      </c>
      <c r="U982" s="97" t="s">
        <v>2954</v>
      </c>
      <c r="V982" s="97" t="s">
        <v>2954</v>
      </c>
      <c r="W982" s="97" t="s">
        <v>2954</v>
      </c>
      <c r="X982" s="97" t="s">
        <v>2953</v>
      </c>
      <c r="Y982" s="97" t="s">
        <v>2954</v>
      </c>
      <c r="Z982" s="97" t="s">
        <v>2953</v>
      </c>
      <c r="AA982" s="97" t="s">
        <v>2954</v>
      </c>
      <c r="AB982" s="126" t="s">
        <v>25864</v>
      </c>
      <c r="AC982" s="29"/>
      <c r="AD982" s="29"/>
      <c r="AE982" s="29"/>
      <c r="AF982" s="137" t="s">
        <v>22399</v>
      </c>
      <c r="AG982" s="30">
        <f t="shared" si="159"/>
        <v>2</v>
      </c>
      <c r="AH982" s="31" t="str">
        <f t="shared" si="160"/>
        <v>KT-190089</v>
      </c>
      <c r="AI982" s="30">
        <v>11102167000</v>
      </c>
      <c r="AJ982" s="102">
        <f>IFERROR(VLOOKUP($C982,'分類(コード表)'!$A$3:$B$38,2,FALSE)*1000000000,0)+IFERROR(VLOOKUP($D982,'分類(コード表)'!$C$3:$D$293,2,FALSE)*1000000,0)+IFERROR(VLOOKUP($E982,'分類(コード表)'!$E$3:$F$353,2,FALSE)*1000,0)+IFERROR(VLOOKUP($F982,'分類(コード表)'!$G$3:$H$255,2,FALSE),0)</f>
        <v>11102167000</v>
      </c>
    </row>
    <row r="983" spans="1:36" s="30" customFormat="1" ht="27" customHeight="1" x14ac:dyDescent="0.15">
      <c r="A983" s="32" t="s">
        <v>149</v>
      </c>
      <c r="B983" s="33">
        <v>979</v>
      </c>
      <c r="C983" s="34" t="s">
        <v>197</v>
      </c>
      <c r="D983" s="34" t="s">
        <v>220</v>
      </c>
      <c r="E983" s="34" t="s">
        <v>2842</v>
      </c>
      <c r="F983" s="33" t="s">
        <v>503</v>
      </c>
      <c r="G983" s="34" t="s">
        <v>14414</v>
      </c>
      <c r="H983" s="36" t="s">
        <v>14415</v>
      </c>
      <c r="I983" s="33">
        <v>346806</v>
      </c>
      <c r="J983" s="33">
        <v>325806</v>
      </c>
      <c r="K983" s="33" t="s">
        <v>24461</v>
      </c>
      <c r="L983" s="37">
        <f t="shared" si="158"/>
        <v>-6.4455534888860244E-2</v>
      </c>
      <c r="M983" s="33"/>
      <c r="N983" s="33"/>
      <c r="O983" s="33"/>
      <c r="P983" s="153" t="s">
        <v>22403</v>
      </c>
      <c r="Q983" s="38" t="s">
        <v>503</v>
      </c>
      <c r="R983" s="33" t="s">
        <v>503</v>
      </c>
      <c r="S983" s="33" t="s">
        <v>503</v>
      </c>
      <c r="T983" s="33" t="s">
        <v>381</v>
      </c>
      <c r="U983" s="33" t="s">
        <v>2953</v>
      </c>
      <c r="V983" s="33" t="s">
        <v>2953</v>
      </c>
      <c r="W983" s="33" t="s">
        <v>2954</v>
      </c>
      <c r="X983" s="33" t="s">
        <v>2953</v>
      </c>
      <c r="Y983" s="33" t="s">
        <v>2954</v>
      </c>
      <c r="Z983" s="33" t="s">
        <v>2954</v>
      </c>
      <c r="AA983" s="33" t="s">
        <v>2954</v>
      </c>
      <c r="AB983" s="39" t="s">
        <v>25865</v>
      </c>
      <c r="AC983" s="29"/>
      <c r="AD983" s="29"/>
      <c r="AE983" s="29"/>
      <c r="AF983" s="137" t="s">
        <v>22403</v>
      </c>
      <c r="AG983" s="30">
        <f t="shared" si="159"/>
        <v>2</v>
      </c>
      <c r="AH983" s="31" t="str">
        <f t="shared" si="160"/>
        <v>HK-190005</v>
      </c>
      <c r="AI983" s="30">
        <v>11102167000</v>
      </c>
      <c r="AJ983" s="102">
        <f>IFERROR(VLOOKUP($C983,'分類(コード表)'!$A$3:$B$38,2,FALSE)*1000000000,0)+IFERROR(VLOOKUP($D983,'分類(コード表)'!$C$3:$D$293,2,FALSE)*1000000,0)+IFERROR(VLOOKUP($E983,'分類(コード表)'!$E$3:$F$353,2,FALSE)*1000,0)+IFERROR(VLOOKUP($F983,'分類(コード表)'!$G$3:$H$255,2,FALSE),0)</f>
        <v>11102167000</v>
      </c>
    </row>
    <row r="984" spans="1:36" s="30" customFormat="1" ht="27" customHeight="1" x14ac:dyDescent="0.15">
      <c r="A984" s="32" t="s">
        <v>149</v>
      </c>
      <c r="B984" s="33">
        <v>980</v>
      </c>
      <c r="C984" s="34" t="s">
        <v>197</v>
      </c>
      <c r="D984" s="34" t="s">
        <v>220</v>
      </c>
      <c r="E984" s="34" t="s">
        <v>2842</v>
      </c>
      <c r="F984" s="33" t="s">
        <v>503</v>
      </c>
      <c r="G984" s="34" t="s">
        <v>18196</v>
      </c>
      <c r="H984" s="36" t="s">
        <v>18197</v>
      </c>
      <c r="I984" s="33">
        <v>365308</v>
      </c>
      <c r="J984" s="33">
        <v>350308</v>
      </c>
      <c r="K984" s="33" t="s">
        <v>22090</v>
      </c>
      <c r="L984" s="37">
        <f t="shared" si="158"/>
        <v>-4.2819461730819741E-2</v>
      </c>
      <c r="M984" s="33"/>
      <c r="N984" s="33"/>
      <c r="O984" s="33"/>
      <c r="P984" s="153" t="s">
        <v>22458</v>
      </c>
      <c r="Q984" s="33" t="s">
        <v>503</v>
      </c>
      <c r="R984" s="33" t="s">
        <v>503</v>
      </c>
      <c r="S984" s="33" t="s">
        <v>503</v>
      </c>
      <c r="T984" s="33" t="s">
        <v>381</v>
      </c>
      <c r="U984" s="33" t="s">
        <v>2956</v>
      </c>
      <c r="V984" s="33" t="s">
        <v>2953</v>
      </c>
      <c r="W984" s="33" t="s">
        <v>2954</v>
      </c>
      <c r="X984" s="33" t="s">
        <v>2953</v>
      </c>
      <c r="Y984" s="33" t="s">
        <v>2953</v>
      </c>
      <c r="Z984" s="33" t="s">
        <v>2954</v>
      </c>
      <c r="AA984" s="33" t="s">
        <v>2953</v>
      </c>
      <c r="AB984" s="39" t="s">
        <v>25866</v>
      </c>
      <c r="AC984" s="29"/>
      <c r="AD984" s="29"/>
      <c r="AE984" s="29"/>
      <c r="AF984" s="137" t="s">
        <v>22458</v>
      </c>
      <c r="AG984" s="30">
        <f t="shared" si="159"/>
        <v>2</v>
      </c>
      <c r="AH984" s="31" t="str">
        <f t="shared" si="160"/>
        <v>KT-170005</v>
      </c>
      <c r="AI984" s="30">
        <v>11102167000</v>
      </c>
      <c r="AJ984" s="102">
        <f>IFERROR(VLOOKUP($C984,'分類(コード表)'!$A$3:$B$38,2,FALSE)*1000000000,0)+IFERROR(VLOOKUP($D984,'分類(コード表)'!$C$3:$D$293,2,FALSE)*1000000,0)+IFERROR(VLOOKUP($E984,'分類(コード表)'!$E$3:$F$353,2,FALSE)*1000,0)+IFERROR(VLOOKUP($F984,'分類(コード表)'!$G$3:$H$255,2,FALSE),0)</f>
        <v>11102167000</v>
      </c>
    </row>
    <row r="985" spans="1:36" s="30" customFormat="1" ht="27" customHeight="1" x14ac:dyDescent="0.15">
      <c r="A985" s="32" t="s">
        <v>149</v>
      </c>
      <c r="B985" s="33">
        <v>981</v>
      </c>
      <c r="C985" s="34" t="s">
        <v>197</v>
      </c>
      <c r="D985" s="34" t="s">
        <v>220</v>
      </c>
      <c r="E985" s="34" t="s">
        <v>2842</v>
      </c>
      <c r="F985" s="33" t="s">
        <v>503</v>
      </c>
      <c r="G985" s="34" t="s">
        <v>13807</v>
      </c>
      <c r="H985" s="36" t="s">
        <v>13808</v>
      </c>
      <c r="I985" s="33">
        <v>803820</v>
      </c>
      <c r="J985" s="33">
        <v>639920</v>
      </c>
      <c r="K985" s="33" t="s">
        <v>22082</v>
      </c>
      <c r="L985" s="37">
        <f t="shared" si="158"/>
        <v>-0.25612576572071499</v>
      </c>
      <c r="M985" s="33"/>
      <c r="N985" s="33"/>
      <c r="O985" s="33"/>
      <c r="P985" s="153" t="s">
        <v>22530</v>
      </c>
      <c r="Q985" s="33" t="s">
        <v>503</v>
      </c>
      <c r="R985" s="33" t="s">
        <v>503</v>
      </c>
      <c r="S985" s="33" t="s">
        <v>503</v>
      </c>
      <c r="T985" s="33" t="s">
        <v>381</v>
      </c>
      <c r="U985" s="33" t="s">
        <v>2953</v>
      </c>
      <c r="V985" s="33" t="s">
        <v>2954</v>
      </c>
      <c r="W985" s="33" t="s">
        <v>2953</v>
      </c>
      <c r="X985" s="33" t="s">
        <v>2954</v>
      </c>
      <c r="Y985" s="33" t="s">
        <v>2955</v>
      </c>
      <c r="Z985" s="33" t="s">
        <v>2954</v>
      </c>
      <c r="AA985" s="33" t="s">
        <v>2954</v>
      </c>
      <c r="AB985" s="39" t="s">
        <v>25867</v>
      </c>
      <c r="AC985" s="29"/>
      <c r="AD985" s="29"/>
      <c r="AE985" s="29"/>
      <c r="AF985" s="137" t="s">
        <v>22530</v>
      </c>
      <c r="AG985" s="30">
        <f t="shared" si="159"/>
        <v>2</v>
      </c>
      <c r="AH985" s="31" t="str">
        <f t="shared" si="160"/>
        <v>CG-150005</v>
      </c>
      <c r="AI985" s="30">
        <v>11102167000</v>
      </c>
      <c r="AJ985" s="102">
        <f>IFERROR(VLOOKUP($C985,'分類(コード表)'!$A$3:$B$38,2,FALSE)*1000000000,0)+IFERROR(VLOOKUP($D985,'分類(コード表)'!$C$3:$D$293,2,FALSE)*1000000,0)+IFERROR(VLOOKUP($E985,'分類(コード表)'!$E$3:$F$353,2,FALSE)*1000,0)+IFERROR(VLOOKUP($F985,'分類(コード表)'!$G$3:$H$255,2,FALSE),0)</f>
        <v>11102167000</v>
      </c>
    </row>
    <row r="986" spans="1:36" s="30" customFormat="1" ht="27" customHeight="1" x14ac:dyDescent="0.15">
      <c r="A986" s="32" t="s">
        <v>149</v>
      </c>
      <c r="B986" s="33">
        <v>982</v>
      </c>
      <c r="C986" s="34" t="s">
        <v>197</v>
      </c>
      <c r="D986" s="34" t="s">
        <v>220</v>
      </c>
      <c r="E986" s="34" t="s">
        <v>2842</v>
      </c>
      <c r="F986" s="33"/>
      <c r="G986" s="34" t="s">
        <v>18364</v>
      </c>
      <c r="H986" s="36" t="s">
        <v>18365</v>
      </c>
      <c r="I986" s="33">
        <v>430300</v>
      </c>
      <c r="J986" s="33">
        <v>350500</v>
      </c>
      <c r="K986" s="33" t="s">
        <v>22090</v>
      </c>
      <c r="L986" s="37">
        <f t="shared" si="158"/>
        <v>-0.22767475035663343</v>
      </c>
      <c r="M986" s="33"/>
      <c r="N986" s="33" t="s">
        <v>24776</v>
      </c>
      <c r="O986" s="33"/>
      <c r="P986" s="153" t="s">
        <v>26573</v>
      </c>
      <c r="Q986" s="33"/>
      <c r="R986" s="33"/>
      <c r="S986" s="33"/>
      <c r="T986" s="33" t="s">
        <v>381</v>
      </c>
      <c r="U986" s="97" t="s">
        <v>26701</v>
      </c>
      <c r="V986" s="97" t="s">
        <v>26702</v>
      </c>
      <c r="W986" s="97" t="s">
        <v>26734</v>
      </c>
      <c r="X986" s="97" t="s">
        <v>26702</v>
      </c>
      <c r="Y986" s="97" t="s">
        <v>26702</v>
      </c>
      <c r="Z986" s="97" t="s">
        <v>26702</v>
      </c>
      <c r="AA986" s="97" t="s">
        <v>26702</v>
      </c>
      <c r="AB986" s="126" t="s">
        <v>26782</v>
      </c>
      <c r="AC986" s="29"/>
      <c r="AD986" s="29"/>
      <c r="AE986" s="29"/>
      <c r="AF986" s="137" t="s">
        <v>26573</v>
      </c>
      <c r="AG986" s="30">
        <f t="shared" ref="AG986" si="177">LEN(LEFT(AF986,FIND("-",AF986)-1))</f>
        <v>2</v>
      </c>
      <c r="AH986" s="31" t="str">
        <f t="shared" ref="AH986" si="178">LEFT(AF986,FIND("-",AF986)+6)</f>
        <v>KT-170095</v>
      </c>
      <c r="AJ986" s="102"/>
    </row>
    <row r="987" spans="1:36" s="30" customFormat="1" ht="27" customHeight="1" x14ac:dyDescent="0.15">
      <c r="A987" s="32" t="s">
        <v>149</v>
      </c>
      <c r="B987" s="33">
        <v>983</v>
      </c>
      <c r="C987" s="34" t="s">
        <v>197</v>
      </c>
      <c r="D987" s="34" t="s">
        <v>220</v>
      </c>
      <c r="E987" s="33" t="s">
        <v>12229</v>
      </c>
      <c r="F987" s="33" t="s">
        <v>503</v>
      </c>
      <c r="G987" s="34" t="s">
        <v>14358</v>
      </c>
      <c r="H987" s="36" t="s">
        <v>14359</v>
      </c>
      <c r="I987" s="33">
        <v>1311350</v>
      </c>
      <c r="J987" s="33">
        <v>1418000</v>
      </c>
      <c r="K987" s="33" t="s">
        <v>22111</v>
      </c>
      <c r="L987" s="37">
        <f t="shared" si="158"/>
        <v>7.5211565585331486E-2</v>
      </c>
      <c r="M987" s="33"/>
      <c r="N987" s="33"/>
      <c r="O987" s="33"/>
      <c r="P987" s="153" t="s">
        <v>22428</v>
      </c>
      <c r="Q987" s="33" t="s">
        <v>578</v>
      </c>
      <c r="R987" s="33" t="s">
        <v>503</v>
      </c>
      <c r="S987" s="33" t="s">
        <v>503</v>
      </c>
      <c r="T987" s="33" t="s">
        <v>381</v>
      </c>
      <c r="U987" s="33" t="s">
        <v>2954</v>
      </c>
      <c r="V987" s="33" t="s">
        <v>2955</v>
      </c>
      <c r="W987" s="33" t="s">
        <v>2954</v>
      </c>
      <c r="X987" s="33" t="s">
        <v>2954</v>
      </c>
      <c r="Y987" s="33" t="s">
        <v>2955</v>
      </c>
      <c r="Z987" s="33" t="s">
        <v>2954</v>
      </c>
      <c r="AA987" s="33" t="s">
        <v>2954</v>
      </c>
      <c r="AB987" s="39" t="s">
        <v>25868</v>
      </c>
      <c r="AC987" s="29"/>
      <c r="AD987" s="29"/>
      <c r="AE987" s="29"/>
      <c r="AF987" s="137" t="s">
        <v>22428</v>
      </c>
      <c r="AG987" s="30">
        <f t="shared" si="159"/>
        <v>2</v>
      </c>
      <c r="AH987" s="31" t="str">
        <f t="shared" si="160"/>
        <v>HK-180003</v>
      </c>
      <c r="AI987" s="30">
        <v>11102168000</v>
      </c>
      <c r="AJ987" s="102">
        <f>IFERROR(VLOOKUP($C987,'分類(コード表)'!$A$3:$B$38,2,FALSE)*1000000000,0)+IFERROR(VLOOKUP($D987,'分類(コード表)'!$C$3:$D$293,2,FALSE)*1000000,0)+IFERROR(VLOOKUP($E987,'分類(コード表)'!$E$3:$F$353,2,FALSE)*1000,0)+IFERROR(VLOOKUP($F987,'分類(コード表)'!$G$3:$H$255,2,FALSE),0)</f>
        <v>11102168000</v>
      </c>
    </row>
    <row r="988" spans="1:36" s="30" customFormat="1" ht="27" customHeight="1" x14ac:dyDescent="0.15">
      <c r="A988" s="32" t="s">
        <v>149</v>
      </c>
      <c r="B988" s="33">
        <v>984</v>
      </c>
      <c r="C988" s="34" t="s">
        <v>197</v>
      </c>
      <c r="D988" s="34" t="s">
        <v>220</v>
      </c>
      <c r="E988" s="35" t="s">
        <v>150</v>
      </c>
      <c r="F988" s="33"/>
      <c r="G988" s="34" t="s">
        <v>25869</v>
      </c>
      <c r="H988" s="36" t="s">
        <v>1957</v>
      </c>
      <c r="I988" s="33">
        <v>529627.23</v>
      </c>
      <c r="J988" s="33">
        <v>194855</v>
      </c>
      <c r="K988" s="33" t="s">
        <v>2442</v>
      </c>
      <c r="L988" s="37">
        <f t="shared" si="158"/>
        <v>-1.7180581971209361</v>
      </c>
      <c r="M988" s="33"/>
      <c r="N988" s="33" t="s">
        <v>24776</v>
      </c>
      <c r="O988" s="33"/>
      <c r="P988" s="153" t="s">
        <v>6175</v>
      </c>
      <c r="Q988" s="33"/>
      <c r="R988" s="33"/>
      <c r="S988" s="33"/>
      <c r="T988" s="33" t="s">
        <v>2744</v>
      </c>
      <c r="U988" s="33" t="s">
        <v>2956</v>
      </c>
      <c r="V988" s="33" t="s">
        <v>2953</v>
      </c>
      <c r="W988" s="33" t="s">
        <v>2954</v>
      </c>
      <c r="X988" s="33" t="s">
        <v>2953</v>
      </c>
      <c r="Y988" s="33" t="s">
        <v>2954</v>
      </c>
      <c r="Z988" s="33" t="s">
        <v>2953</v>
      </c>
      <c r="AA988" s="33" t="s">
        <v>2953</v>
      </c>
      <c r="AB988" s="39" t="s">
        <v>25870</v>
      </c>
      <c r="AC988" s="29"/>
      <c r="AD988" s="29"/>
      <c r="AE988" s="29"/>
      <c r="AF988" s="137" t="s">
        <v>6175</v>
      </c>
      <c r="AG988" s="30">
        <f t="shared" si="159"/>
        <v>2</v>
      </c>
      <c r="AH988" s="31" t="str">
        <f t="shared" si="160"/>
        <v>KK-080029</v>
      </c>
      <c r="AI988" s="30">
        <v>11102351000</v>
      </c>
      <c r="AJ988" s="102">
        <f>IFERROR(VLOOKUP($C988,'分類(コード表)'!$A$3:$B$38,2,FALSE)*1000000000,0)+IFERROR(VLOOKUP($D988,'分類(コード表)'!$C$3:$D$293,2,FALSE)*1000000,0)+IFERROR(VLOOKUP($E988,'分類(コード表)'!$E$3:$F$353,2,FALSE)*1000,0)+IFERROR(VLOOKUP($F988,'分類(コード表)'!$G$3:$H$255,2,FALSE),0)</f>
        <v>11102351000</v>
      </c>
    </row>
    <row r="989" spans="1:36" s="30" customFormat="1" ht="27" customHeight="1" x14ac:dyDescent="0.15">
      <c r="A989" s="32" t="s">
        <v>149</v>
      </c>
      <c r="B989" s="33">
        <v>985</v>
      </c>
      <c r="C989" s="34" t="s">
        <v>197</v>
      </c>
      <c r="D989" s="34" t="s">
        <v>220</v>
      </c>
      <c r="E989" s="34" t="s">
        <v>150</v>
      </c>
      <c r="F989" s="33"/>
      <c r="G989" s="34" t="s">
        <v>25871</v>
      </c>
      <c r="H989" s="36" t="s">
        <v>2374</v>
      </c>
      <c r="I989" s="33">
        <v>1420000</v>
      </c>
      <c r="J989" s="33">
        <v>2132000</v>
      </c>
      <c r="K989" s="33" t="s">
        <v>2441</v>
      </c>
      <c r="L989" s="37">
        <f t="shared" si="158"/>
        <v>0.33395872420262662</v>
      </c>
      <c r="M989" s="33"/>
      <c r="N989" s="33" t="s">
        <v>24776</v>
      </c>
      <c r="O989" s="33"/>
      <c r="P989" s="153" t="s">
        <v>24419</v>
      </c>
      <c r="Q989" s="38"/>
      <c r="R989" s="33"/>
      <c r="S989" s="33"/>
      <c r="T989" s="33" t="s">
        <v>2744</v>
      </c>
      <c r="U989" s="33" t="s">
        <v>2954</v>
      </c>
      <c r="V989" s="33" t="s">
        <v>2954</v>
      </c>
      <c r="W989" s="33" t="s">
        <v>2954</v>
      </c>
      <c r="X989" s="33" t="s">
        <v>2954</v>
      </c>
      <c r="Y989" s="33" t="s">
        <v>2954</v>
      </c>
      <c r="Z989" s="33" t="s">
        <v>2954</v>
      </c>
      <c r="AA989" s="33" t="s">
        <v>2954</v>
      </c>
      <c r="AB989" s="39" t="s">
        <v>25872</v>
      </c>
      <c r="AC989" s="29"/>
      <c r="AD989" s="29"/>
      <c r="AE989" s="29"/>
      <c r="AF989" s="137" t="s">
        <v>1592</v>
      </c>
      <c r="AG989" s="30">
        <f t="shared" si="159"/>
        <v>2</v>
      </c>
      <c r="AH989" s="31" t="str">
        <f t="shared" si="160"/>
        <v>TH-100011</v>
      </c>
      <c r="AI989" s="30">
        <v>11102351000</v>
      </c>
      <c r="AJ989" s="102">
        <f>IFERROR(VLOOKUP($C989,'分類(コード表)'!$A$3:$B$38,2,FALSE)*1000000000,0)+IFERROR(VLOOKUP($D989,'分類(コード表)'!$C$3:$D$293,2,FALSE)*1000000,0)+IFERROR(VLOOKUP($E989,'分類(コード表)'!$E$3:$F$353,2,FALSE)*1000,0)+IFERROR(VLOOKUP($F989,'分類(コード表)'!$G$3:$H$255,2,FALSE),0)</f>
        <v>11102351000</v>
      </c>
    </row>
    <row r="990" spans="1:36" s="30" customFormat="1" ht="27" customHeight="1" x14ac:dyDescent="0.15">
      <c r="A990" s="32" t="s">
        <v>149</v>
      </c>
      <c r="B990" s="33">
        <v>986</v>
      </c>
      <c r="C990" s="34" t="s">
        <v>197</v>
      </c>
      <c r="D990" s="34" t="s">
        <v>220</v>
      </c>
      <c r="E990" s="34" t="s">
        <v>150</v>
      </c>
      <c r="F990" s="33"/>
      <c r="G990" s="34" t="s">
        <v>13045</v>
      </c>
      <c r="H990" s="36" t="s">
        <v>13046</v>
      </c>
      <c r="I990" s="33">
        <v>150</v>
      </c>
      <c r="J990" s="33">
        <v>20000</v>
      </c>
      <c r="K990" s="33" t="s">
        <v>22103</v>
      </c>
      <c r="L990" s="37">
        <f t="shared" si="158"/>
        <v>0.99250000000000005</v>
      </c>
      <c r="M990" s="33"/>
      <c r="N990" s="33"/>
      <c r="O990" s="33"/>
      <c r="P990" s="153" t="s">
        <v>3081</v>
      </c>
      <c r="Q990" s="33" t="s">
        <v>503</v>
      </c>
      <c r="R990" s="33"/>
      <c r="S990" s="33"/>
      <c r="T990" s="33" t="s">
        <v>2744</v>
      </c>
      <c r="U990" s="33" t="s">
        <v>2954</v>
      </c>
      <c r="V990" s="33" t="s">
        <v>2953</v>
      </c>
      <c r="W990" s="33" t="s">
        <v>2954</v>
      </c>
      <c r="X990" s="33" t="s">
        <v>2954</v>
      </c>
      <c r="Y990" s="33" t="s">
        <v>2954</v>
      </c>
      <c r="Z990" s="33" t="s">
        <v>2954</v>
      </c>
      <c r="AA990" s="33" t="s">
        <v>2954</v>
      </c>
      <c r="AB990" s="39" t="s">
        <v>25873</v>
      </c>
      <c r="AC990" s="29"/>
      <c r="AD990" s="29"/>
      <c r="AE990" s="29"/>
      <c r="AF990" s="137" t="s">
        <v>3081</v>
      </c>
      <c r="AG990" s="30">
        <f t="shared" si="159"/>
        <v>2</v>
      </c>
      <c r="AH990" s="31" t="str">
        <f t="shared" si="160"/>
        <v>CB-160005</v>
      </c>
      <c r="AI990" s="30">
        <v>11102351000</v>
      </c>
      <c r="AJ990" s="102">
        <f>IFERROR(VLOOKUP($C990,'分類(コード表)'!$A$3:$B$38,2,FALSE)*1000000000,0)+IFERROR(VLOOKUP($D990,'分類(コード表)'!$C$3:$D$293,2,FALSE)*1000000,0)+IFERROR(VLOOKUP($E990,'分類(コード表)'!$E$3:$F$353,2,FALSE)*1000,0)+IFERROR(VLOOKUP($F990,'分類(コード表)'!$G$3:$H$255,2,FALSE),0)</f>
        <v>11102351000</v>
      </c>
    </row>
    <row r="991" spans="1:36" s="30" customFormat="1" ht="27" customHeight="1" x14ac:dyDescent="0.15">
      <c r="A991" s="32" t="s">
        <v>149</v>
      </c>
      <c r="B991" s="33">
        <v>987</v>
      </c>
      <c r="C991" s="34" t="s">
        <v>197</v>
      </c>
      <c r="D991" s="34" t="s">
        <v>220</v>
      </c>
      <c r="E991" s="34" t="s">
        <v>150</v>
      </c>
      <c r="F991" s="33"/>
      <c r="G991" s="34" t="s">
        <v>17869</v>
      </c>
      <c r="H991" s="36" t="s">
        <v>17870</v>
      </c>
      <c r="I991" s="33">
        <v>1023150</v>
      </c>
      <c r="J991" s="33">
        <v>1023150</v>
      </c>
      <c r="K991" s="33" t="s">
        <v>22118</v>
      </c>
      <c r="L991" s="37">
        <f t="shared" si="158"/>
        <v>0</v>
      </c>
      <c r="M991" s="33"/>
      <c r="N991" s="33"/>
      <c r="O991" s="33"/>
      <c r="P991" s="153" t="s">
        <v>3105</v>
      </c>
      <c r="Q991" s="33" t="s">
        <v>503</v>
      </c>
      <c r="R991" s="33"/>
      <c r="S991" s="33"/>
      <c r="T991" s="33" t="s">
        <v>2744</v>
      </c>
      <c r="U991" s="33" t="s">
        <v>2953</v>
      </c>
      <c r="V991" s="33" t="s">
        <v>2953</v>
      </c>
      <c r="W991" s="33" t="s">
        <v>2954</v>
      </c>
      <c r="X991" s="33" t="s">
        <v>2954</v>
      </c>
      <c r="Y991" s="33" t="s">
        <v>2953</v>
      </c>
      <c r="Z991" s="33" t="s">
        <v>2953</v>
      </c>
      <c r="AA991" s="33" t="s">
        <v>2953</v>
      </c>
      <c r="AB991" s="39" t="s">
        <v>25874</v>
      </c>
      <c r="AC991" s="29"/>
      <c r="AD991" s="29"/>
      <c r="AE991" s="29"/>
      <c r="AF991" s="137" t="s">
        <v>3105</v>
      </c>
      <c r="AG991" s="30">
        <f t="shared" si="159"/>
        <v>2</v>
      </c>
      <c r="AH991" s="31" t="str">
        <f t="shared" si="160"/>
        <v>KT-150092</v>
      </c>
      <c r="AI991" s="30">
        <v>11102351000</v>
      </c>
      <c r="AJ991" s="102">
        <f>IFERROR(VLOOKUP($C991,'分類(コード表)'!$A$3:$B$38,2,FALSE)*1000000000,0)+IFERROR(VLOOKUP($D991,'分類(コード表)'!$C$3:$D$293,2,FALSE)*1000000,0)+IFERROR(VLOOKUP($E991,'分類(コード表)'!$E$3:$F$353,2,FALSE)*1000,0)+IFERROR(VLOOKUP($F991,'分類(コード表)'!$G$3:$H$255,2,FALSE),0)</f>
        <v>11102351000</v>
      </c>
    </row>
    <row r="992" spans="1:36" s="30" customFormat="1" ht="27" customHeight="1" x14ac:dyDescent="0.15">
      <c r="A992" s="32" t="s">
        <v>149</v>
      </c>
      <c r="B992" s="33">
        <v>988</v>
      </c>
      <c r="C992" s="34" t="s">
        <v>197</v>
      </c>
      <c r="D992" s="34" t="s">
        <v>220</v>
      </c>
      <c r="E992" s="35" t="s">
        <v>150</v>
      </c>
      <c r="F992" s="33"/>
      <c r="G992" s="34" t="s">
        <v>15740</v>
      </c>
      <c r="H992" s="36" t="s">
        <v>15741</v>
      </c>
      <c r="I992" s="33">
        <v>580000</v>
      </c>
      <c r="J992" s="33">
        <v>785000</v>
      </c>
      <c r="K992" s="33" t="s">
        <v>22131</v>
      </c>
      <c r="L992" s="37">
        <f t="shared" si="158"/>
        <v>0.26114649681528668</v>
      </c>
      <c r="M992" s="33"/>
      <c r="N992" s="33"/>
      <c r="O992" s="33"/>
      <c r="P992" s="153" t="s">
        <v>3131</v>
      </c>
      <c r="Q992" s="33" t="s">
        <v>503</v>
      </c>
      <c r="R992" s="33"/>
      <c r="S992" s="33"/>
      <c r="T992" s="33" t="s">
        <v>2744</v>
      </c>
      <c r="U992" s="33" t="s">
        <v>2953</v>
      </c>
      <c r="V992" s="33" t="s">
        <v>2953</v>
      </c>
      <c r="W992" s="33" t="s">
        <v>2954</v>
      </c>
      <c r="X992" s="33" t="s">
        <v>2954</v>
      </c>
      <c r="Y992" s="33" t="s">
        <v>2953</v>
      </c>
      <c r="Z992" s="33" t="s">
        <v>2953</v>
      </c>
      <c r="AA992" s="33" t="s">
        <v>2953</v>
      </c>
      <c r="AB992" s="39" t="s">
        <v>25875</v>
      </c>
      <c r="AC992" s="29"/>
      <c r="AD992" s="29"/>
      <c r="AE992" s="29"/>
      <c r="AF992" s="137" t="s">
        <v>3131</v>
      </c>
      <c r="AG992" s="30">
        <f t="shared" si="159"/>
        <v>2</v>
      </c>
      <c r="AH992" s="31" t="str">
        <f t="shared" si="160"/>
        <v>KK-150020</v>
      </c>
      <c r="AI992" s="30">
        <v>11102351000</v>
      </c>
      <c r="AJ992" s="102">
        <f>IFERROR(VLOOKUP($C992,'分類(コード表)'!$A$3:$B$38,2,FALSE)*1000000000,0)+IFERROR(VLOOKUP($D992,'分類(コード表)'!$C$3:$D$293,2,FALSE)*1000000,0)+IFERROR(VLOOKUP($E992,'分類(コード表)'!$E$3:$F$353,2,FALSE)*1000,0)+IFERROR(VLOOKUP($F992,'分類(コード表)'!$G$3:$H$255,2,FALSE),0)</f>
        <v>11102351000</v>
      </c>
    </row>
    <row r="993" spans="1:36" s="30" customFormat="1" ht="27" customHeight="1" x14ac:dyDescent="0.15">
      <c r="A993" s="32" t="s">
        <v>149</v>
      </c>
      <c r="B993" s="33">
        <v>989</v>
      </c>
      <c r="C993" s="34" t="s">
        <v>197</v>
      </c>
      <c r="D993" s="34" t="s">
        <v>7</v>
      </c>
      <c r="E993" s="35" t="s">
        <v>503</v>
      </c>
      <c r="F993" s="33" t="s">
        <v>503</v>
      </c>
      <c r="G993" s="34" t="s">
        <v>18350</v>
      </c>
      <c r="H993" s="36" t="s">
        <v>18351</v>
      </c>
      <c r="I993" s="33">
        <v>229674.2</v>
      </c>
      <c r="J993" s="33">
        <v>268880.40000000002</v>
      </c>
      <c r="K993" s="33" t="s">
        <v>24474</v>
      </c>
      <c r="L993" s="37">
        <f t="shared" si="158"/>
        <v>0.14581278516396146</v>
      </c>
      <c r="M993" s="33"/>
      <c r="N993" s="33"/>
      <c r="O993" s="33"/>
      <c r="P993" s="153" t="s">
        <v>22436</v>
      </c>
      <c r="Q993" s="33" t="s">
        <v>503</v>
      </c>
      <c r="R993" s="33" t="s">
        <v>503</v>
      </c>
      <c r="S993" s="33" t="s">
        <v>503</v>
      </c>
      <c r="T993" s="33" t="s">
        <v>381</v>
      </c>
      <c r="U993" s="33" t="s">
        <v>2954</v>
      </c>
      <c r="V993" s="33" t="s">
        <v>2955</v>
      </c>
      <c r="W993" s="33" t="s">
        <v>2954</v>
      </c>
      <c r="X993" s="33" t="s">
        <v>2953</v>
      </c>
      <c r="Y993" s="33" t="s">
        <v>2954</v>
      </c>
      <c r="Z993" s="33" t="s">
        <v>2953</v>
      </c>
      <c r="AA993" s="33" t="s">
        <v>2954</v>
      </c>
      <c r="AB993" s="39" t="s">
        <v>25876</v>
      </c>
      <c r="AC993" s="29"/>
      <c r="AD993" s="29"/>
      <c r="AE993" s="29"/>
      <c r="AF993" s="137" t="s">
        <v>22436</v>
      </c>
      <c r="AG993" s="30">
        <f t="shared" si="159"/>
        <v>2</v>
      </c>
      <c r="AH993" s="31" t="str">
        <f t="shared" si="160"/>
        <v>KT-170088</v>
      </c>
      <c r="AI993" s="30">
        <v>11106000000</v>
      </c>
      <c r="AJ993" s="102">
        <f>IFERROR(VLOOKUP($C993,'分類(コード表)'!$A$3:$B$38,2,FALSE)*1000000000,0)+IFERROR(VLOOKUP($D993,'分類(コード表)'!$C$3:$D$293,2,FALSE)*1000000,0)+IFERROR(VLOOKUP($E993,'分類(コード表)'!$E$3:$F$353,2,FALSE)*1000,0)+IFERROR(VLOOKUP($F993,'分類(コード表)'!$G$3:$H$255,2,FALSE),0)</f>
        <v>11106000000</v>
      </c>
    </row>
    <row r="994" spans="1:36" s="30" customFormat="1" ht="27" customHeight="1" x14ac:dyDescent="0.15">
      <c r="A994" s="32" t="s">
        <v>149</v>
      </c>
      <c r="B994" s="33">
        <v>990</v>
      </c>
      <c r="C994" s="34" t="s">
        <v>197</v>
      </c>
      <c r="D994" s="34" t="s">
        <v>150</v>
      </c>
      <c r="E994" s="35"/>
      <c r="F994" s="33"/>
      <c r="G994" s="34" t="s">
        <v>26462</v>
      </c>
      <c r="H994" s="36" t="s">
        <v>215</v>
      </c>
      <c r="I994" s="33">
        <v>250000</v>
      </c>
      <c r="J994" s="33">
        <v>80000</v>
      </c>
      <c r="K994" s="33" t="s">
        <v>2440</v>
      </c>
      <c r="L994" s="37">
        <f t="shared" si="158"/>
        <v>-2.125</v>
      </c>
      <c r="M994" s="33"/>
      <c r="N994" s="33" t="s">
        <v>24776</v>
      </c>
      <c r="O994" s="33"/>
      <c r="P994" s="153" t="s">
        <v>3846</v>
      </c>
      <c r="Q994" s="33"/>
      <c r="R994" s="33"/>
      <c r="S994" s="33"/>
      <c r="T994" s="33" t="s">
        <v>2744</v>
      </c>
      <c r="U994" s="33" t="s">
        <v>2956</v>
      </c>
      <c r="V994" s="33" t="s">
        <v>2954</v>
      </c>
      <c r="W994" s="33" t="s">
        <v>2954</v>
      </c>
      <c r="X994" s="33" t="s">
        <v>2954</v>
      </c>
      <c r="Y994" s="33" t="s">
        <v>2954</v>
      </c>
      <c r="Z994" s="33" t="s">
        <v>2953</v>
      </c>
      <c r="AA994" s="33" t="s">
        <v>2953</v>
      </c>
      <c r="AB994" s="39" t="s">
        <v>26463</v>
      </c>
      <c r="AC994" s="29"/>
      <c r="AD994" s="29"/>
      <c r="AE994" s="29"/>
      <c r="AF994" s="137" t="s">
        <v>3846</v>
      </c>
      <c r="AG994" s="30">
        <f t="shared" si="159"/>
        <v>2</v>
      </c>
      <c r="AH994" s="31" t="str">
        <f t="shared" si="160"/>
        <v>CB-080028</v>
      </c>
      <c r="AI994" s="30">
        <v>11291000000</v>
      </c>
      <c r="AJ994" s="102">
        <f>IFERROR(VLOOKUP($C994,'分類(コード表)'!$A$3:$B$38,2,FALSE)*1000000000,0)+IFERROR(VLOOKUP($D994,'分類(コード表)'!$C$3:$D$293,2,FALSE)*1000000,0)+IFERROR(VLOOKUP($E994,'分類(コード表)'!$E$3:$F$353,2,FALSE)*1000,0)+IFERROR(VLOOKUP($F994,'分類(コード表)'!$G$3:$H$255,2,FALSE),0)</f>
        <v>11291000000</v>
      </c>
    </row>
    <row r="995" spans="1:36" s="30" customFormat="1" ht="27" customHeight="1" x14ac:dyDescent="0.15">
      <c r="A995" s="32" t="s">
        <v>149</v>
      </c>
      <c r="B995" s="33">
        <v>991</v>
      </c>
      <c r="C995" s="34" t="s">
        <v>197</v>
      </c>
      <c r="D995" s="34" t="s">
        <v>150</v>
      </c>
      <c r="E995" s="34"/>
      <c r="F995" s="34"/>
      <c r="G995" s="34" t="s">
        <v>621</v>
      </c>
      <c r="H995" s="34" t="s">
        <v>215</v>
      </c>
      <c r="I995" s="33">
        <v>5137</v>
      </c>
      <c r="J995" s="33">
        <v>6497</v>
      </c>
      <c r="K995" s="33" t="s">
        <v>2455</v>
      </c>
      <c r="L995" s="37">
        <f t="shared" si="158"/>
        <v>0.20932738186855471</v>
      </c>
      <c r="M995" s="33"/>
      <c r="N995" s="33" t="s">
        <v>24776</v>
      </c>
      <c r="O995" s="33"/>
      <c r="P995" s="153" t="s">
        <v>1124</v>
      </c>
      <c r="Q995" s="33" t="s">
        <v>578</v>
      </c>
      <c r="R995" s="33"/>
      <c r="S995" s="33"/>
      <c r="T995" s="33" t="s">
        <v>2744</v>
      </c>
      <c r="U995" s="97" t="s">
        <v>2954</v>
      </c>
      <c r="V995" s="97" t="s">
        <v>2955</v>
      </c>
      <c r="W995" s="97" t="s">
        <v>2953</v>
      </c>
      <c r="X995" s="97" t="s">
        <v>2954</v>
      </c>
      <c r="Y995" s="97" t="s">
        <v>2954</v>
      </c>
      <c r="Z995" s="97" t="s">
        <v>2953</v>
      </c>
      <c r="AA995" s="97" t="s">
        <v>2954</v>
      </c>
      <c r="AB995" s="126" t="s">
        <v>26464</v>
      </c>
      <c r="AC995" s="29"/>
      <c r="AD995" s="29"/>
      <c r="AE995" s="29"/>
      <c r="AF995" s="137" t="s">
        <v>1124</v>
      </c>
      <c r="AG995" s="30">
        <f t="shared" si="159"/>
        <v>2</v>
      </c>
      <c r="AH995" s="31" t="str">
        <f t="shared" si="160"/>
        <v>CB-120024</v>
      </c>
      <c r="AI995" s="30">
        <v>11291000000</v>
      </c>
      <c r="AJ995" s="102">
        <f>IFERROR(VLOOKUP($C995,'分類(コード表)'!$A$3:$B$38,2,FALSE)*1000000000,0)+IFERROR(VLOOKUP($D995,'分類(コード表)'!$C$3:$D$293,2,FALSE)*1000000,0)+IFERROR(VLOOKUP($E995,'分類(コード表)'!$E$3:$F$353,2,FALSE)*1000,0)+IFERROR(VLOOKUP($F995,'分類(コード表)'!$G$3:$H$255,2,FALSE),0)</f>
        <v>11291000000</v>
      </c>
    </row>
    <row r="996" spans="1:36" s="30" customFormat="1" ht="27" customHeight="1" x14ac:dyDescent="0.15">
      <c r="A996" s="32" t="s">
        <v>149</v>
      </c>
      <c r="B996" s="33">
        <v>992</v>
      </c>
      <c r="C996" s="34" t="s">
        <v>197</v>
      </c>
      <c r="D996" s="34" t="s">
        <v>150</v>
      </c>
      <c r="E996" s="35"/>
      <c r="F996" s="33"/>
      <c r="G996" s="34" t="s">
        <v>12991</v>
      </c>
      <c r="H996" s="36" t="s">
        <v>1736</v>
      </c>
      <c r="I996" s="33">
        <v>1802</v>
      </c>
      <c r="J996" s="33">
        <v>2074</v>
      </c>
      <c r="K996" s="33" t="s">
        <v>2455</v>
      </c>
      <c r="L996" s="37">
        <f t="shared" si="158"/>
        <v>0.13114754098360659</v>
      </c>
      <c r="M996" s="33"/>
      <c r="N996" s="33" t="s">
        <v>24776</v>
      </c>
      <c r="O996" s="33"/>
      <c r="P996" s="153" t="s">
        <v>1131</v>
      </c>
      <c r="Q996" s="38"/>
      <c r="R996" s="33"/>
      <c r="S996" s="33"/>
      <c r="T996" s="33" t="s">
        <v>2744</v>
      </c>
      <c r="U996" s="33" t="s">
        <v>2953</v>
      </c>
      <c r="V996" s="33" t="s">
        <v>2953</v>
      </c>
      <c r="W996" s="33" t="s">
        <v>2953</v>
      </c>
      <c r="X996" s="33" t="s">
        <v>2954</v>
      </c>
      <c r="Y996" s="33" t="s">
        <v>2953</v>
      </c>
      <c r="Z996" s="33" t="s">
        <v>2953</v>
      </c>
      <c r="AA996" s="33" t="s">
        <v>2953</v>
      </c>
      <c r="AB996" s="39" t="s">
        <v>26465</v>
      </c>
      <c r="AC996" s="29"/>
      <c r="AD996" s="29"/>
      <c r="AE996" s="29"/>
      <c r="AF996" s="137" t="s">
        <v>1131</v>
      </c>
      <c r="AG996" s="30">
        <f t="shared" si="159"/>
        <v>2</v>
      </c>
      <c r="AH996" s="31" t="str">
        <f t="shared" si="160"/>
        <v>CB-120038</v>
      </c>
      <c r="AI996" s="30">
        <v>11291000000</v>
      </c>
      <c r="AJ996" s="102">
        <f>IFERROR(VLOOKUP($C996,'分類(コード表)'!$A$3:$B$38,2,FALSE)*1000000000,0)+IFERROR(VLOOKUP($D996,'分類(コード表)'!$C$3:$D$293,2,FALSE)*1000000,0)+IFERROR(VLOOKUP($E996,'分類(コード表)'!$E$3:$F$353,2,FALSE)*1000,0)+IFERROR(VLOOKUP($F996,'分類(コード表)'!$G$3:$H$255,2,FALSE),0)</f>
        <v>11291000000</v>
      </c>
    </row>
    <row r="997" spans="1:36" s="30" customFormat="1" ht="27" customHeight="1" x14ac:dyDescent="0.15">
      <c r="A997" s="32" t="s">
        <v>149</v>
      </c>
      <c r="B997" s="33">
        <v>993</v>
      </c>
      <c r="C997" s="34" t="s">
        <v>197</v>
      </c>
      <c r="D997" s="34" t="s">
        <v>150</v>
      </c>
      <c r="E997" s="35"/>
      <c r="F997" s="33"/>
      <c r="G997" s="34" t="s">
        <v>743</v>
      </c>
      <c r="H997" s="36" t="s">
        <v>1921</v>
      </c>
      <c r="I997" s="33">
        <v>75000</v>
      </c>
      <c r="J997" s="33">
        <v>171360</v>
      </c>
      <c r="K997" s="33" t="s">
        <v>2451</v>
      </c>
      <c r="L997" s="37">
        <f t="shared" si="158"/>
        <v>0.5623249299719888</v>
      </c>
      <c r="M997" s="33"/>
      <c r="N997" s="33" t="s">
        <v>24776</v>
      </c>
      <c r="O997" s="33"/>
      <c r="P997" s="153" t="s">
        <v>29540</v>
      </c>
      <c r="Q997" s="38"/>
      <c r="R997" s="33"/>
      <c r="S997" s="33"/>
      <c r="T997" s="33" t="s">
        <v>2744</v>
      </c>
      <c r="U997" s="33" t="s">
        <v>2954</v>
      </c>
      <c r="V997" s="33" t="s">
        <v>2954</v>
      </c>
      <c r="W997" s="33" t="s">
        <v>2953</v>
      </c>
      <c r="X997" s="33" t="s">
        <v>2953</v>
      </c>
      <c r="Y997" s="33" t="s">
        <v>2954</v>
      </c>
      <c r="Z997" s="33" t="s">
        <v>2954</v>
      </c>
      <c r="AA997" s="33" t="s">
        <v>2954</v>
      </c>
      <c r="AB997" s="39" t="s">
        <v>26466</v>
      </c>
      <c r="AC997" s="29"/>
      <c r="AD997" s="29"/>
      <c r="AE997" s="29"/>
      <c r="AF997" s="137" t="s">
        <v>3287</v>
      </c>
      <c r="AG997" s="30">
        <f t="shared" si="159"/>
        <v>2</v>
      </c>
      <c r="AH997" s="31" t="str">
        <f t="shared" si="160"/>
        <v>HR-110015</v>
      </c>
      <c r="AI997" s="30">
        <v>11291000000</v>
      </c>
      <c r="AJ997" s="102">
        <f>IFERROR(VLOOKUP($C997,'分類(コード表)'!$A$3:$B$38,2,FALSE)*1000000000,0)+IFERROR(VLOOKUP($D997,'分類(コード表)'!$C$3:$D$293,2,FALSE)*1000000,0)+IFERROR(VLOOKUP($E997,'分類(コード表)'!$E$3:$F$353,2,FALSE)*1000,0)+IFERROR(VLOOKUP($F997,'分類(コード表)'!$G$3:$H$255,2,FALSE),0)</f>
        <v>11291000000</v>
      </c>
    </row>
    <row r="998" spans="1:36" s="30" customFormat="1" ht="27" customHeight="1" x14ac:dyDescent="0.15">
      <c r="A998" s="32" t="s">
        <v>149</v>
      </c>
      <c r="B998" s="33">
        <v>994</v>
      </c>
      <c r="C998" s="34" t="s">
        <v>197</v>
      </c>
      <c r="D998" s="34" t="s">
        <v>150</v>
      </c>
      <c r="E998" s="35"/>
      <c r="F998" s="33"/>
      <c r="G998" s="34" t="s">
        <v>761</v>
      </c>
      <c r="H998" s="36" t="s">
        <v>1939</v>
      </c>
      <c r="I998" s="33">
        <v>36840</v>
      </c>
      <c r="J998" s="33">
        <v>21840</v>
      </c>
      <c r="K998" s="33" t="s">
        <v>2553</v>
      </c>
      <c r="L998" s="37">
        <f t="shared" si="158"/>
        <v>-0.68681318681318682</v>
      </c>
      <c r="M998" s="33"/>
      <c r="N998" s="33" t="s">
        <v>24776</v>
      </c>
      <c r="O998" s="33"/>
      <c r="P998" s="153" t="s">
        <v>3200</v>
      </c>
      <c r="Q998" s="38"/>
      <c r="R998" s="33"/>
      <c r="S998" s="33"/>
      <c r="T998" s="33" t="s">
        <v>2744</v>
      </c>
      <c r="U998" s="33" t="s">
        <v>2956</v>
      </c>
      <c r="V998" s="33" t="s">
        <v>2953</v>
      </c>
      <c r="W998" s="33" t="s">
        <v>2953</v>
      </c>
      <c r="X998" s="33" t="s">
        <v>2954</v>
      </c>
      <c r="Y998" s="33" t="s">
        <v>2953</v>
      </c>
      <c r="Z998" s="33" t="s">
        <v>2953</v>
      </c>
      <c r="AA998" s="33" t="s">
        <v>2953</v>
      </c>
      <c r="AB998" s="39" t="s">
        <v>26467</v>
      </c>
      <c r="AC998" s="29"/>
      <c r="AD998" s="29"/>
      <c r="AE998" s="29"/>
      <c r="AF998" s="137" t="s">
        <v>3200</v>
      </c>
      <c r="AG998" s="30">
        <f t="shared" si="159"/>
        <v>2</v>
      </c>
      <c r="AH998" s="31" t="str">
        <f t="shared" si="160"/>
        <v>HR-130023</v>
      </c>
      <c r="AI998" s="30">
        <v>11291000000</v>
      </c>
      <c r="AJ998" s="102">
        <f>IFERROR(VLOOKUP($C998,'分類(コード表)'!$A$3:$B$38,2,FALSE)*1000000000,0)+IFERROR(VLOOKUP($D998,'分類(コード表)'!$C$3:$D$293,2,FALSE)*1000000,0)+IFERROR(VLOOKUP($E998,'分類(コード表)'!$E$3:$F$353,2,FALSE)*1000,0)+IFERROR(VLOOKUP($F998,'分類(コード表)'!$G$3:$H$255,2,FALSE),0)</f>
        <v>11291000000</v>
      </c>
    </row>
    <row r="999" spans="1:36" s="30" customFormat="1" ht="27" customHeight="1" x14ac:dyDescent="0.15">
      <c r="A999" s="32" t="s">
        <v>149</v>
      </c>
      <c r="B999" s="33">
        <v>995</v>
      </c>
      <c r="C999" s="34" t="s">
        <v>197</v>
      </c>
      <c r="D999" s="34" t="s">
        <v>150</v>
      </c>
      <c r="E999" s="35"/>
      <c r="F999" s="33"/>
      <c r="G999" s="34" t="s">
        <v>863</v>
      </c>
      <c r="H999" s="36" t="s">
        <v>2166</v>
      </c>
      <c r="I999" s="33">
        <v>37900</v>
      </c>
      <c r="J999" s="33">
        <v>86130</v>
      </c>
      <c r="K999" s="33" t="s">
        <v>2481</v>
      </c>
      <c r="L999" s="37">
        <f t="shared" si="158"/>
        <v>0.55996749100197374</v>
      </c>
      <c r="M999" s="33"/>
      <c r="N999" s="33" t="s">
        <v>24776</v>
      </c>
      <c r="O999" s="33"/>
      <c r="P999" s="153" t="s">
        <v>1432</v>
      </c>
      <c r="Q999" s="33"/>
      <c r="R999" s="33"/>
      <c r="S999" s="33"/>
      <c r="T999" s="33" t="s">
        <v>2744</v>
      </c>
      <c r="U999" s="33" t="s">
        <v>2953</v>
      </c>
      <c r="V999" s="33" t="s">
        <v>2954</v>
      </c>
      <c r="W999" s="33" t="s">
        <v>2953</v>
      </c>
      <c r="X999" s="33" t="s">
        <v>2953</v>
      </c>
      <c r="Y999" s="33" t="s">
        <v>2954</v>
      </c>
      <c r="Z999" s="33" t="s">
        <v>2953</v>
      </c>
      <c r="AA999" s="33" t="s">
        <v>2953</v>
      </c>
      <c r="AB999" s="39" t="s">
        <v>26468</v>
      </c>
      <c r="AC999" s="29"/>
      <c r="AD999" s="29"/>
      <c r="AE999" s="29"/>
      <c r="AF999" s="137" t="s">
        <v>1432</v>
      </c>
      <c r="AG999" s="30">
        <f t="shared" si="159"/>
        <v>2</v>
      </c>
      <c r="AH999" s="31" t="str">
        <f t="shared" si="160"/>
        <v>KT-120033</v>
      </c>
      <c r="AI999" s="30">
        <v>11291000000</v>
      </c>
      <c r="AJ999" s="102">
        <f>IFERROR(VLOOKUP($C999,'分類(コード表)'!$A$3:$B$38,2,FALSE)*1000000000,0)+IFERROR(VLOOKUP($D999,'分類(コード表)'!$C$3:$D$293,2,FALSE)*1000000,0)+IFERROR(VLOOKUP($E999,'分類(コード表)'!$E$3:$F$353,2,FALSE)*1000,0)+IFERROR(VLOOKUP($F999,'分類(コード表)'!$G$3:$H$255,2,FALSE),0)</f>
        <v>11291000000</v>
      </c>
    </row>
    <row r="1000" spans="1:36" s="30" customFormat="1" ht="27" customHeight="1" x14ac:dyDescent="0.15">
      <c r="A1000" s="32" t="s">
        <v>149</v>
      </c>
      <c r="B1000" s="33">
        <v>996</v>
      </c>
      <c r="C1000" s="34" t="s">
        <v>197</v>
      </c>
      <c r="D1000" s="34" t="s">
        <v>150</v>
      </c>
      <c r="E1000" s="34"/>
      <c r="F1000" s="34"/>
      <c r="G1000" s="34" t="s">
        <v>975</v>
      </c>
      <c r="H1000" s="34" t="s">
        <v>2299</v>
      </c>
      <c r="I1000" s="33">
        <v>4900</v>
      </c>
      <c r="J1000" s="33">
        <v>2500</v>
      </c>
      <c r="K1000" s="33" t="s">
        <v>2502</v>
      </c>
      <c r="L1000" s="37">
        <f t="shared" ref="L1000:L1075" si="179">1-I1000/J1000</f>
        <v>-0.96</v>
      </c>
      <c r="M1000" s="33"/>
      <c r="N1000" s="33" t="s">
        <v>24776</v>
      </c>
      <c r="O1000" s="33"/>
      <c r="P1000" s="153" t="s">
        <v>35613</v>
      </c>
      <c r="Q1000" s="33"/>
      <c r="R1000" s="33"/>
      <c r="S1000" s="33"/>
      <c r="T1000" s="33" t="s">
        <v>2744</v>
      </c>
      <c r="U1000" s="97" t="s">
        <v>2956</v>
      </c>
      <c r="V1000" s="97" t="s">
        <v>2953</v>
      </c>
      <c r="W1000" s="97" t="s">
        <v>2953</v>
      </c>
      <c r="X1000" s="97" t="s">
        <v>2953</v>
      </c>
      <c r="Y1000" s="97" t="s">
        <v>2953</v>
      </c>
      <c r="Z1000" s="97" t="s">
        <v>2953</v>
      </c>
      <c r="AA1000" s="97" t="s">
        <v>2953</v>
      </c>
      <c r="AB1000" s="126" t="s">
        <v>26469</v>
      </c>
      <c r="AC1000" s="29"/>
      <c r="AD1000" s="29"/>
      <c r="AE1000" s="29"/>
      <c r="AF1000" s="137" t="s">
        <v>1538</v>
      </c>
      <c r="AG1000" s="30">
        <f t="shared" ref="AG1000:AG1075" si="180">LEN(LEFT(AF1000,FIND("-",AF1000)-1))</f>
        <v>2</v>
      </c>
      <c r="AH1000" s="31" t="str">
        <f t="shared" ref="AH1000:AH1075" si="181">LEFT(AF1000,FIND("-",AF1000)+6)</f>
        <v>QS-110019</v>
      </c>
      <c r="AI1000" s="30">
        <v>11291000000</v>
      </c>
      <c r="AJ1000" s="102">
        <f>IFERROR(VLOOKUP($C1000,'分類(コード表)'!$A$3:$B$38,2,FALSE)*1000000000,0)+IFERROR(VLOOKUP($D1000,'分類(コード表)'!$C$3:$D$293,2,FALSE)*1000000,0)+IFERROR(VLOOKUP($E1000,'分類(コード表)'!$E$3:$F$353,2,FALSE)*1000,0)+IFERROR(VLOOKUP($F1000,'分類(コード表)'!$G$3:$H$255,2,FALSE),0)</f>
        <v>11291000000</v>
      </c>
    </row>
    <row r="1001" spans="1:36" s="30" customFormat="1" ht="27" customHeight="1" x14ac:dyDescent="0.15">
      <c r="A1001" s="32" t="s">
        <v>149</v>
      </c>
      <c r="B1001" s="33">
        <v>997</v>
      </c>
      <c r="C1001" s="34" t="s">
        <v>197</v>
      </c>
      <c r="D1001" s="34" t="s">
        <v>150</v>
      </c>
      <c r="E1001" s="35"/>
      <c r="F1001" s="33"/>
      <c r="G1001" s="34" t="s">
        <v>1035</v>
      </c>
      <c r="H1001" s="36" t="s">
        <v>2389</v>
      </c>
      <c r="I1001" s="33">
        <v>465000</v>
      </c>
      <c r="J1001" s="33">
        <v>555160</v>
      </c>
      <c r="K1001" s="33" t="s">
        <v>2550</v>
      </c>
      <c r="L1001" s="37">
        <f t="shared" si="179"/>
        <v>0.16240363138554648</v>
      </c>
      <c r="M1001" s="33"/>
      <c r="N1001" s="33" t="s">
        <v>24776</v>
      </c>
      <c r="O1001" s="33"/>
      <c r="P1001" s="153" t="s">
        <v>37012</v>
      </c>
      <c r="Q1001" s="33" t="s">
        <v>2756</v>
      </c>
      <c r="R1001" s="33"/>
      <c r="S1001" s="33"/>
      <c r="T1001" s="33" t="s">
        <v>2744</v>
      </c>
      <c r="U1001" s="33" t="s">
        <v>2954</v>
      </c>
      <c r="V1001" s="33" t="s">
        <v>2953</v>
      </c>
      <c r="W1001" s="33" t="s">
        <v>2953</v>
      </c>
      <c r="X1001" s="33" t="s">
        <v>2954</v>
      </c>
      <c r="Y1001" s="33" t="s">
        <v>2954</v>
      </c>
      <c r="Z1001" s="33" t="s">
        <v>2954</v>
      </c>
      <c r="AA1001" s="33" t="s">
        <v>2954</v>
      </c>
      <c r="AB1001" s="39" t="s">
        <v>26470</v>
      </c>
      <c r="AC1001" s="29"/>
      <c r="AD1001" s="29"/>
      <c r="AE1001" s="29"/>
      <c r="AF1001" s="137" t="s">
        <v>1603</v>
      </c>
      <c r="AG1001" s="30">
        <f t="shared" si="180"/>
        <v>2</v>
      </c>
      <c r="AH1001" s="31" t="str">
        <f t="shared" si="181"/>
        <v>TH-110004</v>
      </c>
      <c r="AI1001" s="30">
        <v>11291000000</v>
      </c>
      <c r="AJ1001" s="102">
        <f>IFERROR(VLOOKUP($C1001,'分類(コード表)'!$A$3:$B$38,2,FALSE)*1000000000,0)+IFERROR(VLOOKUP($D1001,'分類(コード表)'!$C$3:$D$293,2,FALSE)*1000000,0)+IFERROR(VLOOKUP($E1001,'分類(コード表)'!$E$3:$F$353,2,FALSE)*1000,0)+IFERROR(VLOOKUP($F1001,'分類(コード表)'!$G$3:$H$255,2,FALSE),0)</f>
        <v>11291000000</v>
      </c>
    </row>
    <row r="1002" spans="1:36" s="30" customFormat="1" ht="27" customHeight="1" x14ac:dyDescent="0.15">
      <c r="A1002" s="32" t="s">
        <v>149</v>
      </c>
      <c r="B1002" s="33">
        <v>998</v>
      </c>
      <c r="C1002" s="34" t="s">
        <v>197</v>
      </c>
      <c r="D1002" s="34" t="s">
        <v>150</v>
      </c>
      <c r="E1002" s="34"/>
      <c r="F1002" s="33"/>
      <c r="G1002" s="34" t="s">
        <v>1050</v>
      </c>
      <c r="H1002" s="36" t="s">
        <v>2401</v>
      </c>
      <c r="I1002" s="33">
        <v>24500</v>
      </c>
      <c r="J1002" s="33">
        <v>32528</v>
      </c>
      <c r="K1002" s="33" t="s">
        <v>2440</v>
      </c>
      <c r="L1002" s="37">
        <f t="shared" si="179"/>
        <v>0.24680275454992617</v>
      </c>
      <c r="M1002" s="33"/>
      <c r="N1002" s="33" t="s">
        <v>24776</v>
      </c>
      <c r="O1002" s="33"/>
      <c r="P1002" s="153" t="s">
        <v>1617</v>
      </c>
      <c r="Q1002" s="33"/>
      <c r="R1002" s="33"/>
      <c r="S1002" s="33"/>
      <c r="T1002" s="33" t="s">
        <v>2744</v>
      </c>
      <c r="U1002" s="33" t="s">
        <v>2954</v>
      </c>
      <c r="V1002" s="33" t="s">
        <v>2953</v>
      </c>
      <c r="W1002" s="33" t="s">
        <v>2953</v>
      </c>
      <c r="X1002" s="33" t="s">
        <v>2953</v>
      </c>
      <c r="Y1002" s="33" t="s">
        <v>2953</v>
      </c>
      <c r="Z1002" s="33" t="s">
        <v>2954</v>
      </c>
      <c r="AA1002" s="33" t="s">
        <v>2953</v>
      </c>
      <c r="AB1002" s="39" t="s">
        <v>26471</v>
      </c>
      <c r="AC1002" s="29"/>
      <c r="AD1002" s="29"/>
      <c r="AE1002" s="29"/>
      <c r="AF1002" s="137" t="s">
        <v>1617</v>
      </c>
      <c r="AG1002" s="30">
        <f t="shared" si="180"/>
        <v>2</v>
      </c>
      <c r="AH1002" s="31" t="str">
        <f t="shared" si="181"/>
        <v>TH-120014</v>
      </c>
      <c r="AI1002" s="30">
        <v>11291000000</v>
      </c>
      <c r="AJ1002" s="102">
        <f>IFERROR(VLOOKUP($C1002,'分類(コード表)'!$A$3:$B$38,2,FALSE)*1000000000,0)+IFERROR(VLOOKUP($D1002,'分類(コード表)'!$C$3:$D$293,2,FALSE)*1000000,0)+IFERROR(VLOOKUP($E1002,'分類(コード表)'!$E$3:$F$353,2,FALSE)*1000,0)+IFERROR(VLOOKUP($F1002,'分類(コード表)'!$G$3:$H$255,2,FALSE),0)</f>
        <v>11291000000</v>
      </c>
    </row>
    <row r="1003" spans="1:36" s="30" customFormat="1" ht="27" customHeight="1" x14ac:dyDescent="0.15">
      <c r="A1003" s="32" t="s">
        <v>149</v>
      </c>
      <c r="B1003" s="33">
        <v>999</v>
      </c>
      <c r="C1003" s="34" t="s">
        <v>197</v>
      </c>
      <c r="D1003" s="34" t="s">
        <v>150</v>
      </c>
      <c r="E1003" s="34"/>
      <c r="F1003" s="33"/>
      <c r="G1003" s="34" t="s">
        <v>1054</v>
      </c>
      <c r="H1003" s="36" t="s">
        <v>2405</v>
      </c>
      <c r="I1003" s="33">
        <v>24900</v>
      </c>
      <c r="J1003" s="33">
        <v>120</v>
      </c>
      <c r="K1003" s="33" t="s">
        <v>2741</v>
      </c>
      <c r="L1003" s="37">
        <f t="shared" si="179"/>
        <v>-206.5</v>
      </c>
      <c r="M1003" s="33"/>
      <c r="N1003" s="33" t="s">
        <v>24776</v>
      </c>
      <c r="O1003" s="33"/>
      <c r="P1003" s="153" t="s">
        <v>1620</v>
      </c>
      <c r="Q1003" s="33"/>
      <c r="R1003" s="33"/>
      <c r="S1003" s="33"/>
      <c r="T1003" s="33" t="s">
        <v>2744</v>
      </c>
      <c r="U1003" s="33" t="s">
        <v>2956</v>
      </c>
      <c r="V1003" s="33" t="s">
        <v>2953</v>
      </c>
      <c r="W1003" s="33" t="s">
        <v>2953</v>
      </c>
      <c r="X1003" s="33" t="s">
        <v>2954</v>
      </c>
      <c r="Y1003" s="33" t="s">
        <v>2953</v>
      </c>
      <c r="Z1003" s="33" t="s">
        <v>2953</v>
      </c>
      <c r="AA1003" s="33" t="s">
        <v>2953</v>
      </c>
      <c r="AB1003" s="39" t="s">
        <v>26472</v>
      </c>
      <c r="AC1003" s="29"/>
      <c r="AD1003" s="29"/>
      <c r="AE1003" s="29"/>
      <c r="AF1003" s="137" t="s">
        <v>1620</v>
      </c>
      <c r="AG1003" s="30">
        <f t="shared" si="180"/>
        <v>2</v>
      </c>
      <c r="AH1003" s="31" t="str">
        <f t="shared" si="181"/>
        <v>TH-120022</v>
      </c>
      <c r="AI1003" s="30">
        <v>11291000000</v>
      </c>
      <c r="AJ1003" s="102">
        <f>IFERROR(VLOOKUP($C1003,'分類(コード表)'!$A$3:$B$38,2,FALSE)*1000000000,0)+IFERROR(VLOOKUP($D1003,'分類(コード表)'!$C$3:$D$293,2,FALSE)*1000000,0)+IFERROR(VLOOKUP($E1003,'分類(コード表)'!$E$3:$F$353,2,FALSE)*1000,0)+IFERROR(VLOOKUP($F1003,'分類(コード表)'!$G$3:$H$255,2,FALSE),0)</f>
        <v>11291000000</v>
      </c>
    </row>
    <row r="1004" spans="1:36" s="30" customFormat="1" ht="27" customHeight="1" x14ac:dyDescent="0.15">
      <c r="A1004" s="32" t="s">
        <v>149</v>
      </c>
      <c r="B1004" s="33">
        <v>1000</v>
      </c>
      <c r="C1004" s="34" t="s">
        <v>197</v>
      </c>
      <c r="D1004" s="34" t="s">
        <v>150</v>
      </c>
      <c r="E1004" s="34"/>
      <c r="F1004" s="33"/>
      <c r="G1004" s="34" t="s">
        <v>1060</v>
      </c>
      <c r="H1004" s="36" t="s">
        <v>2410</v>
      </c>
      <c r="I1004" s="33">
        <v>3490079</v>
      </c>
      <c r="J1004" s="33">
        <v>3000000</v>
      </c>
      <c r="K1004" s="33" t="s">
        <v>2743</v>
      </c>
      <c r="L1004" s="37">
        <f t="shared" si="179"/>
        <v>-0.16335966666666657</v>
      </c>
      <c r="M1004" s="33"/>
      <c r="N1004" s="33" t="s">
        <v>24776</v>
      </c>
      <c r="O1004" s="33"/>
      <c r="P1004" s="153" t="s">
        <v>3179</v>
      </c>
      <c r="Q1004" s="33"/>
      <c r="R1004" s="33"/>
      <c r="S1004" s="33"/>
      <c r="T1004" s="33" t="s">
        <v>2744</v>
      </c>
      <c r="U1004" s="33" t="s">
        <v>2953</v>
      </c>
      <c r="V1004" s="33" t="s">
        <v>2953</v>
      </c>
      <c r="W1004" s="33" t="s">
        <v>2953</v>
      </c>
      <c r="X1004" s="33" t="s">
        <v>2954</v>
      </c>
      <c r="Y1004" s="33" t="s">
        <v>2953</v>
      </c>
      <c r="Z1004" s="33" t="s">
        <v>2953</v>
      </c>
      <c r="AA1004" s="33" t="s">
        <v>2953</v>
      </c>
      <c r="AB1004" s="39" t="s">
        <v>26473</v>
      </c>
      <c r="AC1004" s="29"/>
      <c r="AD1004" s="29"/>
      <c r="AE1004" s="29"/>
      <c r="AF1004" s="137" t="s">
        <v>3179</v>
      </c>
      <c r="AG1004" s="30">
        <f t="shared" si="180"/>
        <v>2</v>
      </c>
      <c r="AH1004" s="31" t="str">
        <f t="shared" si="181"/>
        <v>TH-140002</v>
      </c>
      <c r="AI1004" s="30">
        <v>11291000000</v>
      </c>
      <c r="AJ1004" s="102">
        <f>IFERROR(VLOOKUP($C1004,'分類(コード表)'!$A$3:$B$38,2,FALSE)*1000000000,0)+IFERROR(VLOOKUP($D1004,'分類(コード表)'!$C$3:$D$293,2,FALSE)*1000000,0)+IFERROR(VLOOKUP($E1004,'分類(コード表)'!$E$3:$F$353,2,FALSE)*1000,0)+IFERROR(VLOOKUP($F1004,'分類(コード表)'!$G$3:$H$255,2,FALSE),0)</f>
        <v>11291000000</v>
      </c>
    </row>
    <row r="1005" spans="1:36" s="30" customFormat="1" ht="27" customHeight="1" x14ac:dyDescent="0.15">
      <c r="A1005" s="32" t="s">
        <v>149</v>
      </c>
      <c r="B1005" s="33">
        <v>1001</v>
      </c>
      <c r="C1005" s="34" t="s">
        <v>197</v>
      </c>
      <c r="D1005" s="34" t="s">
        <v>150</v>
      </c>
      <c r="E1005" s="34"/>
      <c r="F1005" s="33"/>
      <c r="G1005" s="34" t="s">
        <v>20588</v>
      </c>
      <c r="H1005" s="36" t="s">
        <v>20589</v>
      </c>
      <c r="I1005" s="33">
        <v>13719580</v>
      </c>
      <c r="J1005" s="33">
        <v>13208000</v>
      </c>
      <c r="K1005" s="33" t="s">
        <v>22066</v>
      </c>
      <c r="L1005" s="37">
        <f t="shared" si="179"/>
        <v>-3.8732586311326367E-2</v>
      </c>
      <c r="M1005" s="33"/>
      <c r="N1005" s="33"/>
      <c r="O1005" s="33"/>
      <c r="P1005" s="153" t="s">
        <v>3013</v>
      </c>
      <c r="Q1005" s="33" t="s">
        <v>503</v>
      </c>
      <c r="R1005" s="33"/>
      <c r="S1005" s="33"/>
      <c r="T1005" s="33" t="s">
        <v>2744</v>
      </c>
      <c r="U1005" s="33" t="s">
        <v>2955</v>
      </c>
      <c r="V1005" s="33" t="s">
        <v>2955</v>
      </c>
      <c r="W1005" s="33" t="s">
        <v>571</v>
      </c>
      <c r="X1005" s="33" t="s">
        <v>2954</v>
      </c>
      <c r="Y1005" s="33" t="s">
        <v>2954</v>
      </c>
      <c r="Z1005" s="33" t="s">
        <v>2954</v>
      </c>
      <c r="AA1005" s="33" t="s">
        <v>2954</v>
      </c>
      <c r="AB1005" s="39" t="s">
        <v>26474</v>
      </c>
      <c r="AC1005" s="29"/>
      <c r="AD1005" s="29"/>
      <c r="AE1005" s="29"/>
      <c r="AF1005" s="137" t="s">
        <v>3013</v>
      </c>
      <c r="AG1005" s="30">
        <f t="shared" si="180"/>
        <v>2</v>
      </c>
      <c r="AH1005" s="31" t="str">
        <f t="shared" si="181"/>
        <v>QS-170023</v>
      </c>
      <c r="AI1005" s="30">
        <v>11291000000</v>
      </c>
      <c r="AJ1005" s="102">
        <f>IFERROR(VLOOKUP($C1005,'分類(コード表)'!$A$3:$B$38,2,FALSE)*1000000000,0)+IFERROR(VLOOKUP($D1005,'分類(コード表)'!$C$3:$D$293,2,FALSE)*1000000,0)+IFERROR(VLOOKUP($E1005,'分類(コード表)'!$E$3:$F$353,2,FALSE)*1000,0)+IFERROR(VLOOKUP($F1005,'分類(コード表)'!$G$3:$H$255,2,FALSE),0)</f>
        <v>11291000000</v>
      </c>
    </row>
    <row r="1006" spans="1:36" s="30" customFormat="1" ht="27" customHeight="1" x14ac:dyDescent="0.15">
      <c r="A1006" s="32" t="s">
        <v>149</v>
      </c>
      <c r="B1006" s="33">
        <v>1002</v>
      </c>
      <c r="C1006" s="34" t="s">
        <v>197</v>
      </c>
      <c r="D1006" s="34" t="s">
        <v>150</v>
      </c>
      <c r="E1006" s="34"/>
      <c r="F1006" s="34"/>
      <c r="G1006" s="34" t="s">
        <v>20585</v>
      </c>
      <c r="H1006" s="34" t="s">
        <v>12592</v>
      </c>
      <c r="I1006" s="33">
        <v>17800000</v>
      </c>
      <c r="J1006" s="33">
        <v>16200000</v>
      </c>
      <c r="K1006" s="33" t="s">
        <v>22060</v>
      </c>
      <c r="L1006" s="37">
        <f t="shared" si="179"/>
        <v>-9.8765432098765427E-2</v>
      </c>
      <c r="M1006" s="33"/>
      <c r="N1006" s="33"/>
      <c r="O1006" s="33"/>
      <c r="P1006" s="153" t="s">
        <v>3016</v>
      </c>
      <c r="Q1006" s="33" t="s">
        <v>503</v>
      </c>
      <c r="R1006" s="33"/>
      <c r="S1006" s="33"/>
      <c r="T1006" s="33" t="s">
        <v>2744</v>
      </c>
      <c r="U1006" s="97" t="s">
        <v>2953</v>
      </c>
      <c r="V1006" s="97" t="s">
        <v>2953</v>
      </c>
      <c r="W1006" s="97" t="s">
        <v>2954</v>
      </c>
      <c r="X1006" s="97" t="s">
        <v>2953</v>
      </c>
      <c r="Y1006" s="97" t="s">
        <v>2953</v>
      </c>
      <c r="Z1006" s="97" t="s">
        <v>2953</v>
      </c>
      <c r="AA1006" s="97" t="s">
        <v>2953</v>
      </c>
      <c r="AB1006" s="126" t="s">
        <v>26475</v>
      </c>
      <c r="AC1006" s="29"/>
      <c r="AD1006" s="29"/>
      <c r="AE1006" s="29"/>
      <c r="AF1006" s="137" t="s">
        <v>3016</v>
      </c>
      <c r="AG1006" s="30">
        <f t="shared" si="180"/>
        <v>2</v>
      </c>
      <c r="AH1006" s="31" t="str">
        <f t="shared" si="181"/>
        <v>QS-170020</v>
      </c>
      <c r="AI1006" s="30">
        <v>11291000000</v>
      </c>
      <c r="AJ1006" s="102">
        <f>IFERROR(VLOOKUP($C1006,'分類(コード表)'!$A$3:$B$38,2,FALSE)*1000000000,0)+IFERROR(VLOOKUP($D1006,'分類(コード表)'!$C$3:$D$293,2,FALSE)*1000000,0)+IFERROR(VLOOKUP($E1006,'分類(コード表)'!$E$3:$F$353,2,FALSE)*1000,0)+IFERROR(VLOOKUP($F1006,'分類(コード表)'!$G$3:$H$255,2,FALSE),0)</f>
        <v>11291000000</v>
      </c>
    </row>
    <row r="1007" spans="1:36" s="30" customFormat="1" ht="27" customHeight="1" x14ac:dyDescent="0.15">
      <c r="A1007" s="32" t="s">
        <v>149</v>
      </c>
      <c r="B1007" s="33">
        <v>1003</v>
      </c>
      <c r="C1007" s="34" t="s">
        <v>197</v>
      </c>
      <c r="D1007" s="34" t="s">
        <v>150</v>
      </c>
      <c r="E1007" s="34"/>
      <c r="F1007" s="33"/>
      <c r="G1007" s="34" t="s">
        <v>17569</v>
      </c>
      <c r="H1007" s="36" t="s">
        <v>17570</v>
      </c>
      <c r="I1007" s="33">
        <v>783821</v>
      </c>
      <c r="J1007" s="33">
        <v>1171542</v>
      </c>
      <c r="K1007" s="33" t="s">
        <v>22164</v>
      </c>
      <c r="L1007" s="37">
        <f t="shared" si="179"/>
        <v>0.33094929588525213</v>
      </c>
      <c r="M1007" s="33"/>
      <c r="N1007" s="33"/>
      <c r="O1007" s="33"/>
      <c r="P1007" s="153" t="s">
        <v>3234</v>
      </c>
      <c r="Q1007" s="33" t="s">
        <v>503</v>
      </c>
      <c r="R1007" s="33"/>
      <c r="S1007" s="33"/>
      <c r="T1007" s="33" t="s">
        <v>2744</v>
      </c>
      <c r="U1007" s="33" t="s">
        <v>2955</v>
      </c>
      <c r="V1007" s="33" t="s">
        <v>2954</v>
      </c>
      <c r="W1007" s="33" t="s">
        <v>2954</v>
      </c>
      <c r="X1007" s="33" t="s">
        <v>2954</v>
      </c>
      <c r="Y1007" s="33" t="s">
        <v>2955</v>
      </c>
      <c r="Z1007" s="33" t="s">
        <v>2954</v>
      </c>
      <c r="AA1007" s="33" t="s">
        <v>2954</v>
      </c>
      <c r="AB1007" s="39" t="s">
        <v>26476</v>
      </c>
      <c r="AC1007" s="29"/>
      <c r="AD1007" s="29"/>
      <c r="AE1007" s="29"/>
      <c r="AF1007" s="137" t="s">
        <v>3234</v>
      </c>
      <c r="AG1007" s="30">
        <f t="shared" si="180"/>
        <v>2</v>
      </c>
      <c r="AH1007" s="31" t="str">
        <f t="shared" si="181"/>
        <v>KT-130021</v>
      </c>
      <c r="AI1007" s="30">
        <v>11291000000</v>
      </c>
      <c r="AJ1007" s="102">
        <f>IFERROR(VLOOKUP($C1007,'分類(コード表)'!$A$3:$B$38,2,FALSE)*1000000000,0)+IFERROR(VLOOKUP($D1007,'分類(コード表)'!$C$3:$D$293,2,FALSE)*1000000,0)+IFERROR(VLOOKUP($E1007,'分類(コード表)'!$E$3:$F$353,2,FALSE)*1000,0)+IFERROR(VLOOKUP($F1007,'分類(コード表)'!$G$3:$H$255,2,FALSE),0)</f>
        <v>11291000000</v>
      </c>
    </row>
    <row r="1008" spans="1:36" s="30" customFormat="1" ht="27" customHeight="1" x14ac:dyDescent="0.15">
      <c r="A1008" s="32" t="s">
        <v>149</v>
      </c>
      <c r="B1008" s="33">
        <v>1004</v>
      </c>
      <c r="C1008" s="34" t="s">
        <v>197</v>
      </c>
      <c r="D1008" s="34" t="s">
        <v>150</v>
      </c>
      <c r="E1008" s="34" t="s">
        <v>503</v>
      </c>
      <c r="F1008" s="33" t="s">
        <v>503</v>
      </c>
      <c r="G1008" s="34" t="s">
        <v>18276</v>
      </c>
      <c r="H1008" s="36" t="s">
        <v>18277</v>
      </c>
      <c r="I1008" s="33">
        <v>31364</v>
      </c>
      <c r="J1008" s="33">
        <v>30299</v>
      </c>
      <c r="K1008" s="33" t="s">
        <v>22074</v>
      </c>
      <c r="L1008" s="37">
        <f t="shared" si="179"/>
        <v>-3.5149674906762574E-2</v>
      </c>
      <c r="M1008" s="33"/>
      <c r="N1008" s="33"/>
      <c r="O1008" s="33"/>
      <c r="P1008" s="153" t="s">
        <v>22446</v>
      </c>
      <c r="Q1008" s="33" t="s">
        <v>503</v>
      </c>
      <c r="R1008" s="33" t="s">
        <v>503</v>
      </c>
      <c r="S1008" s="33" t="s">
        <v>503</v>
      </c>
      <c r="T1008" s="33" t="s">
        <v>381</v>
      </c>
      <c r="U1008" s="33" t="s">
        <v>2956</v>
      </c>
      <c r="V1008" s="33" t="s">
        <v>2953</v>
      </c>
      <c r="W1008" s="33" t="s">
        <v>2953</v>
      </c>
      <c r="X1008" s="33" t="s">
        <v>2954</v>
      </c>
      <c r="Y1008" s="33" t="s">
        <v>2953</v>
      </c>
      <c r="Z1008" s="33" t="s">
        <v>2953</v>
      </c>
      <c r="AA1008" s="33" t="s">
        <v>2953</v>
      </c>
      <c r="AB1008" s="39" t="s">
        <v>25877</v>
      </c>
      <c r="AC1008" s="29"/>
      <c r="AD1008" s="29"/>
      <c r="AE1008" s="29"/>
      <c r="AF1008" s="137" t="s">
        <v>22446</v>
      </c>
      <c r="AG1008" s="30">
        <f t="shared" si="180"/>
        <v>2</v>
      </c>
      <c r="AH1008" s="31" t="str">
        <f t="shared" si="181"/>
        <v>KT-170049</v>
      </c>
      <c r="AI1008" s="30">
        <v>11291000000</v>
      </c>
      <c r="AJ1008" s="102">
        <f>IFERROR(VLOOKUP($C1008,'分類(コード表)'!$A$3:$B$38,2,FALSE)*1000000000,0)+IFERROR(VLOOKUP($D1008,'分類(コード表)'!$C$3:$D$293,2,FALSE)*1000000,0)+IFERROR(VLOOKUP($E1008,'分類(コード表)'!$E$3:$F$353,2,FALSE)*1000,0)+IFERROR(VLOOKUP($F1008,'分類(コード表)'!$G$3:$H$255,2,FALSE),0)</f>
        <v>11291000000</v>
      </c>
    </row>
    <row r="1009" spans="1:36" s="30" customFormat="1" ht="27" customHeight="1" x14ac:dyDescent="0.15">
      <c r="A1009" s="32" t="s">
        <v>149</v>
      </c>
      <c r="B1009" s="33">
        <v>1005</v>
      </c>
      <c r="C1009" s="34" t="s">
        <v>197</v>
      </c>
      <c r="D1009" s="34" t="s">
        <v>150</v>
      </c>
      <c r="E1009" s="34" t="s">
        <v>503</v>
      </c>
      <c r="F1009" s="33" t="s">
        <v>503</v>
      </c>
      <c r="G1009" s="34" t="s">
        <v>18070</v>
      </c>
      <c r="H1009" s="36" t="s">
        <v>18071</v>
      </c>
      <c r="I1009" s="33">
        <v>58475</v>
      </c>
      <c r="J1009" s="33">
        <v>90000</v>
      </c>
      <c r="K1009" s="33" t="s">
        <v>24484</v>
      </c>
      <c r="L1009" s="37">
        <f t="shared" si="179"/>
        <v>0.3502777777777778</v>
      </c>
      <c r="M1009" s="33"/>
      <c r="N1009" s="33"/>
      <c r="O1009" s="33"/>
      <c r="P1009" s="153" t="s">
        <v>22482</v>
      </c>
      <c r="Q1009" s="38" t="s">
        <v>503</v>
      </c>
      <c r="R1009" s="33" t="s">
        <v>503</v>
      </c>
      <c r="S1009" s="33" t="s">
        <v>503</v>
      </c>
      <c r="T1009" s="33" t="s">
        <v>381</v>
      </c>
      <c r="U1009" s="33" t="s">
        <v>2954</v>
      </c>
      <c r="V1009" s="33" t="s">
        <v>2955</v>
      </c>
      <c r="W1009" s="33" t="s">
        <v>2953</v>
      </c>
      <c r="X1009" s="33" t="s">
        <v>2953</v>
      </c>
      <c r="Y1009" s="33" t="s">
        <v>2954</v>
      </c>
      <c r="Z1009" s="33" t="s">
        <v>2953</v>
      </c>
      <c r="AA1009" s="33" t="s">
        <v>2954</v>
      </c>
      <c r="AB1009" s="39" t="s">
        <v>25878</v>
      </c>
      <c r="AC1009" s="29"/>
      <c r="AD1009" s="29"/>
      <c r="AE1009" s="29"/>
      <c r="AF1009" s="137" t="s">
        <v>22482</v>
      </c>
      <c r="AG1009" s="30">
        <f t="shared" si="180"/>
        <v>2</v>
      </c>
      <c r="AH1009" s="31" t="str">
        <f t="shared" si="181"/>
        <v>KT-160087</v>
      </c>
      <c r="AI1009" s="30">
        <v>11291000000</v>
      </c>
      <c r="AJ1009" s="102">
        <f>IFERROR(VLOOKUP($C1009,'分類(コード表)'!$A$3:$B$38,2,FALSE)*1000000000,0)+IFERROR(VLOOKUP($D1009,'分類(コード表)'!$C$3:$D$293,2,FALSE)*1000000,0)+IFERROR(VLOOKUP($E1009,'分類(コード表)'!$E$3:$F$353,2,FALSE)*1000,0)+IFERROR(VLOOKUP($F1009,'分類(コード表)'!$G$3:$H$255,2,FALSE),0)</f>
        <v>11291000000</v>
      </c>
    </row>
    <row r="1010" spans="1:36" s="30" customFormat="1" ht="27" customHeight="1" x14ac:dyDescent="0.15">
      <c r="A1010" s="32" t="s">
        <v>149</v>
      </c>
      <c r="B1010" s="33">
        <v>1006</v>
      </c>
      <c r="C1010" s="34" t="s">
        <v>197</v>
      </c>
      <c r="D1010" s="34" t="s">
        <v>150</v>
      </c>
      <c r="E1010" s="34"/>
      <c r="F1010" s="33"/>
      <c r="G1010" s="34" t="s">
        <v>16163</v>
      </c>
      <c r="H1010" s="36" t="s">
        <v>16164</v>
      </c>
      <c r="I1010" s="33">
        <v>296228</v>
      </c>
      <c r="J1010" s="33">
        <v>346012</v>
      </c>
      <c r="K1010" s="33" t="s">
        <v>22169</v>
      </c>
      <c r="L1010" s="37">
        <f t="shared" si="179"/>
        <v>0.14387940302648461</v>
      </c>
      <c r="M1010" s="33"/>
      <c r="N1010" s="97" t="s">
        <v>37327</v>
      </c>
      <c r="O1010" s="33"/>
      <c r="P1010" s="153" t="s">
        <v>26885</v>
      </c>
      <c r="Q1010" s="38" t="s">
        <v>578</v>
      </c>
      <c r="R1010" s="33"/>
      <c r="S1010" s="33"/>
      <c r="T1010" s="33" t="s">
        <v>381</v>
      </c>
      <c r="U1010" s="97" t="s">
        <v>37309</v>
      </c>
      <c r="V1010" s="97" t="s">
        <v>37308</v>
      </c>
      <c r="W1010" s="97" t="s">
        <v>37308</v>
      </c>
      <c r="X1010" s="97" t="s">
        <v>37309</v>
      </c>
      <c r="Y1010" s="97" t="s">
        <v>37308</v>
      </c>
      <c r="Z1010" s="33" t="s">
        <v>571</v>
      </c>
      <c r="AA1010" s="97" t="s">
        <v>37308</v>
      </c>
      <c r="AB1010" s="126" t="s">
        <v>37323</v>
      </c>
      <c r="AC1010" s="29"/>
      <c r="AD1010" s="29"/>
      <c r="AE1010" s="29"/>
      <c r="AF1010" s="137" t="s">
        <v>26885</v>
      </c>
      <c r="AG1010" s="30">
        <f t="shared" ref="AG1010" si="182">LEN(LEFT(AF1010,FIND("-",AF1010)-1))</f>
        <v>2</v>
      </c>
      <c r="AH1010" s="31" t="str">
        <f t="shared" ref="AH1010" si="183">LEFT(AF1010,FIND("-",AF1010)+6)</f>
        <v>KK-190016</v>
      </c>
      <c r="AJ1010" s="102"/>
    </row>
    <row r="1011" spans="1:36" s="30" customFormat="1" ht="27" customHeight="1" x14ac:dyDescent="0.15">
      <c r="A1011" s="32" t="s">
        <v>149</v>
      </c>
      <c r="B1011" s="33">
        <v>1007</v>
      </c>
      <c r="C1011" s="34" t="s">
        <v>197</v>
      </c>
      <c r="D1011" s="34" t="s">
        <v>150</v>
      </c>
      <c r="E1011" s="34"/>
      <c r="F1011" s="33"/>
      <c r="G1011" s="34" t="s">
        <v>13200</v>
      </c>
      <c r="H1011" s="36" t="s">
        <v>13201</v>
      </c>
      <c r="I1011" s="33">
        <v>144383</v>
      </c>
      <c r="J1011" s="33">
        <v>143888</v>
      </c>
      <c r="K1011" s="33" t="s">
        <v>24545</v>
      </c>
      <c r="L1011" s="37">
        <f t="shared" si="179"/>
        <v>-3.4401756922051163E-3</v>
      </c>
      <c r="M1011" s="33"/>
      <c r="N1011" s="33"/>
      <c r="O1011" s="33" t="s">
        <v>24776</v>
      </c>
      <c r="P1011" s="153" t="s">
        <v>26554</v>
      </c>
      <c r="Q1011" s="38"/>
      <c r="R1011" s="33"/>
      <c r="S1011" s="33"/>
      <c r="T1011" s="33" t="s">
        <v>381</v>
      </c>
      <c r="U1011" s="97" t="s">
        <v>26700</v>
      </c>
      <c r="V1011" s="97" t="s">
        <v>26701</v>
      </c>
      <c r="W1011" s="97" t="s">
        <v>26701</v>
      </c>
      <c r="X1011" s="97" t="s">
        <v>26702</v>
      </c>
      <c r="Y1011" s="97" t="s">
        <v>26701</v>
      </c>
      <c r="Z1011" s="97" t="s">
        <v>26701</v>
      </c>
      <c r="AA1011" s="97" t="s">
        <v>26701</v>
      </c>
      <c r="AB1011" s="126" t="s">
        <v>26783</v>
      </c>
      <c r="AC1011" s="29"/>
      <c r="AD1011" s="29"/>
      <c r="AE1011" s="29"/>
      <c r="AF1011" s="137" t="s">
        <v>26554</v>
      </c>
      <c r="AG1011" s="30">
        <f t="shared" ref="AG1011" si="184">LEN(LEFT(AF1011,FIND("-",AF1011)-1))</f>
        <v>2</v>
      </c>
      <c r="AH1011" s="31" t="str">
        <f t="shared" ref="AH1011" si="185">LEFT(AF1011,FIND("-",AF1011)+6)</f>
        <v>CB-180022</v>
      </c>
      <c r="AJ1011" s="102"/>
    </row>
    <row r="1012" spans="1:36" s="30" customFormat="1" ht="27" customHeight="1" x14ac:dyDescent="0.15">
      <c r="A1012" s="32" t="s">
        <v>149</v>
      </c>
      <c r="B1012" s="33">
        <v>1008</v>
      </c>
      <c r="C1012" s="34" t="s">
        <v>197</v>
      </c>
      <c r="D1012" s="34" t="s">
        <v>150</v>
      </c>
      <c r="E1012" s="34"/>
      <c r="F1012" s="33"/>
      <c r="G1012" s="34" t="s">
        <v>16087</v>
      </c>
      <c r="H1012" s="36" t="s">
        <v>15932</v>
      </c>
      <c r="I1012" s="33">
        <v>1206840</v>
      </c>
      <c r="J1012" s="33">
        <v>166840</v>
      </c>
      <c r="K1012" s="33" t="s">
        <v>22104</v>
      </c>
      <c r="L1012" s="37">
        <f t="shared" si="179"/>
        <v>-6.2335171421721407</v>
      </c>
      <c r="M1012" s="33"/>
      <c r="N1012" s="33"/>
      <c r="O1012" s="33" t="s">
        <v>24776</v>
      </c>
      <c r="P1012" s="153" t="s">
        <v>26890</v>
      </c>
      <c r="Q1012" s="38"/>
      <c r="R1012" s="33"/>
      <c r="S1012" s="33"/>
      <c r="T1012" s="33" t="s">
        <v>381</v>
      </c>
      <c r="U1012" s="97" t="s">
        <v>26700</v>
      </c>
      <c r="V1012" s="97" t="s">
        <v>2972</v>
      </c>
      <c r="W1012" s="33" t="s">
        <v>571</v>
      </c>
      <c r="X1012" s="97" t="s">
        <v>37308</v>
      </c>
      <c r="Y1012" s="97" t="s">
        <v>2972</v>
      </c>
      <c r="Z1012" s="33" t="s">
        <v>571</v>
      </c>
      <c r="AA1012" s="97" t="s">
        <v>2972</v>
      </c>
      <c r="AB1012" s="126" t="s">
        <v>37329</v>
      </c>
      <c r="AC1012" s="29"/>
      <c r="AD1012" s="29"/>
      <c r="AE1012" s="29"/>
      <c r="AF1012" s="137" t="s">
        <v>26890</v>
      </c>
      <c r="AG1012" s="30">
        <f t="shared" ref="AG1012" si="186">LEN(LEFT(AF1012,FIND("-",AF1012)-1))</f>
        <v>2</v>
      </c>
      <c r="AH1012" s="31" t="str">
        <f t="shared" ref="AH1012" si="187">LEFT(AF1012,FIND("-",AF1012)+6)</f>
        <v>KK-180034</v>
      </c>
      <c r="AJ1012" s="102"/>
    </row>
    <row r="1013" spans="1:36" s="30" customFormat="1" ht="27" customHeight="1" x14ac:dyDescent="0.15">
      <c r="A1013" s="32" t="s">
        <v>149</v>
      </c>
      <c r="B1013" s="33">
        <v>1009</v>
      </c>
      <c r="C1013" s="34" t="s">
        <v>125</v>
      </c>
      <c r="D1013" s="34" t="s">
        <v>170</v>
      </c>
      <c r="E1013" s="34"/>
      <c r="F1013" s="33"/>
      <c r="G1013" s="34" t="s">
        <v>25879</v>
      </c>
      <c r="H1013" s="36" t="s">
        <v>1770</v>
      </c>
      <c r="I1013" s="33">
        <v>1172480</v>
      </c>
      <c r="J1013" s="33">
        <v>230830</v>
      </c>
      <c r="K1013" s="33" t="s">
        <v>2506</v>
      </c>
      <c r="L1013" s="37">
        <f t="shared" si="179"/>
        <v>-4.0794090889399124</v>
      </c>
      <c r="M1013" s="33"/>
      <c r="N1013" s="33" t="s">
        <v>24776</v>
      </c>
      <c r="O1013" s="33"/>
      <c r="P1013" s="153" t="s">
        <v>23651</v>
      </c>
      <c r="Q1013" s="38" t="s">
        <v>578</v>
      </c>
      <c r="R1013" s="33"/>
      <c r="S1013" s="33"/>
      <c r="T1013" s="33" t="s">
        <v>2744</v>
      </c>
      <c r="U1013" s="33" t="s">
        <v>2956</v>
      </c>
      <c r="V1013" s="33" t="s">
        <v>2953</v>
      </c>
      <c r="W1013" s="33" t="s">
        <v>2954</v>
      </c>
      <c r="X1013" s="33" t="s">
        <v>2954</v>
      </c>
      <c r="Y1013" s="33" t="s">
        <v>2954</v>
      </c>
      <c r="Z1013" s="33" t="s">
        <v>2954</v>
      </c>
      <c r="AA1013" s="33" t="s">
        <v>2953</v>
      </c>
      <c r="AB1013" s="39" t="s">
        <v>25880</v>
      </c>
      <c r="AC1013" s="29"/>
      <c r="AD1013" s="29"/>
      <c r="AE1013" s="29"/>
      <c r="AF1013" s="137" t="s">
        <v>1143</v>
      </c>
      <c r="AG1013" s="30">
        <f t="shared" si="180"/>
        <v>2</v>
      </c>
      <c r="AH1013" s="31" t="str">
        <f t="shared" si="181"/>
        <v>CG-100021</v>
      </c>
      <c r="AI1013" s="30">
        <v>12109000000</v>
      </c>
      <c r="AJ1013" s="102">
        <f>IFERROR(VLOOKUP($C1013,'分類(コード表)'!$A$3:$B$38,2,FALSE)*1000000000,0)+IFERROR(VLOOKUP($D1013,'分類(コード表)'!$C$3:$D$293,2,FALSE)*1000000,0)+IFERROR(VLOOKUP($E1013,'分類(コード表)'!$E$3:$F$353,2,FALSE)*1000,0)+IFERROR(VLOOKUP($F1013,'分類(コード表)'!$G$3:$H$255,2,FALSE),0)</f>
        <v>12109000000</v>
      </c>
    </row>
    <row r="1014" spans="1:36" s="30" customFormat="1" ht="27" customHeight="1" x14ac:dyDescent="0.15">
      <c r="A1014" s="32" t="s">
        <v>149</v>
      </c>
      <c r="B1014" s="33">
        <v>1010</v>
      </c>
      <c r="C1014" s="34" t="s">
        <v>125</v>
      </c>
      <c r="D1014" s="34" t="s">
        <v>170</v>
      </c>
      <c r="E1014" s="34"/>
      <c r="F1014" s="33"/>
      <c r="G1014" s="34" t="s">
        <v>17897</v>
      </c>
      <c r="H1014" s="36" t="s">
        <v>17898</v>
      </c>
      <c r="I1014" s="33">
        <v>69268</v>
      </c>
      <c r="J1014" s="33">
        <v>78354</v>
      </c>
      <c r="K1014" s="33" t="s">
        <v>22060</v>
      </c>
      <c r="L1014" s="37">
        <f t="shared" si="179"/>
        <v>0.1159608954233351</v>
      </c>
      <c r="M1014" s="33"/>
      <c r="N1014" s="33" t="s">
        <v>24776</v>
      </c>
      <c r="O1014" s="33"/>
      <c r="P1014" s="153" t="s">
        <v>26629</v>
      </c>
      <c r="Q1014" s="38" t="s">
        <v>578</v>
      </c>
      <c r="R1014" s="33"/>
      <c r="S1014" s="33"/>
      <c r="T1014" s="33" t="s">
        <v>381</v>
      </c>
      <c r="U1014" s="97" t="s">
        <v>26702</v>
      </c>
      <c r="V1014" s="97" t="s">
        <v>26702</v>
      </c>
      <c r="W1014" s="97" t="s">
        <v>26702</v>
      </c>
      <c r="X1014" s="97" t="s">
        <v>26702</v>
      </c>
      <c r="Y1014" s="97" t="s">
        <v>26702</v>
      </c>
      <c r="Z1014" s="97" t="s">
        <v>26702</v>
      </c>
      <c r="AA1014" s="97" t="s">
        <v>26702</v>
      </c>
      <c r="AB1014" s="126" t="s">
        <v>26784</v>
      </c>
      <c r="AC1014" s="29"/>
      <c r="AD1014" s="29"/>
      <c r="AE1014" s="29"/>
      <c r="AF1014" s="137" t="s">
        <v>26629</v>
      </c>
      <c r="AG1014" s="30">
        <f t="shared" ref="AG1014" si="188">LEN(LEFT(AF1014,FIND("-",AF1014)-1))</f>
        <v>2</v>
      </c>
      <c r="AH1014" s="31" t="str">
        <f t="shared" ref="AH1014" si="189">LEFT(AF1014,FIND("-",AF1014)+6)</f>
        <v>KT-150113</v>
      </c>
      <c r="AJ1014" s="102"/>
    </row>
    <row r="1015" spans="1:36" s="30" customFormat="1" ht="27" customHeight="1" x14ac:dyDescent="0.15">
      <c r="A1015" s="32" t="s">
        <v>149</v>
      </c>
      <c r="B1015" s="33">
        <v>1011</v>
      </c>
      <c r="C1015" s="34" t="s">
        <v>342</v>
      </c>
      <c r="D1015" s="34" t="s">
        <v>343</v>
      </c>
      <c r="E1015" s="34" t="s">
        <v>2849</v>
      </c>
      <c r="F1015" s="33" t="s">
        <v>503</v>
      </c>
      <c r="G1015" s="34" t="s">
        <v>15818</v>
      </c>
      <c r="H1015" s="36" t="s">
        <v>15819</v>
      </c>
      <c r="I1015" s="33">
        <v>417059459</v>
      </c>
      <c r="J1015" s="33">
        <v>427409615</v>
      </c>
      <c r="K1015" s="33" t="s">
        <v>22137</v>
      </c>
      <c r="L1015" s="37">
        <f t="shared" si="179"/>
        <v>2.4216011144250982E-2</v>
      </c>
      <c r="M1015" s="33"/>
      <c r="N1015" s="33"/>
      <c r="O1015" s="33"/>
      <c r="P1015" s="153" t="s">
        <v>22494</v>
      </c>
      <c r="Q1015" s="38" t="s">
        <v>578</v>
      </c>
      <c r="R1015" s="33" t="s">
        <v>503</v>
      </c>
      <c r="S1015" s="33" t="s">
        <v>503</v>
      </c>
      <c r="T1015" s="33" t="s">
        <v>381</v>
      </c>
      <c r="U1015" s="33" t="s">
        <v>2954</v>
      </c>
      <c r="V1015" s="33" t="s">
        <v>2954</v>
      </c>
      <c r="W1015" s="33" t="s">
        <v>2954</v>
      </c>
      <c r="X1015" s="33" t="s">
        <v>2954</v>
      </c>
      <c r="Y1015" s="33" t="s">
        <v>2954</v>
      </c>
      <c r="Z1015" s="33" t="s">
        <v>2954</v>
      </c>
      <c r="AA1015" s="33" t="s">
        <v>2954</v>
      </c>
      <c r="AB1015" s="39" t="s">
        <v>25881</v>
      </c>
      <c r="AC1015" s="29"/>
      <c r="AD1015" s="29"/>
      <c r="AE1015" s="29"/>
      <c r="AF1015" s="137" t="s">
        <v>22494</v>
      </c>
      <c r="AG1015" s="30">
        <f t="shared" si="180"/>
        <v>2</v>
      </c>
      <c r="AH1015" s="31" t="str">
        <f t="shared" si="181"/>
        <v>KK-160012</v>
      </c>
      <c r="AI1015" s="30">
        <v>13112001000</v>
      </c>
      <c r="AJ1015" s="102">
        <f>IFERROR(VLOOKUP($C1015,'分類(コード表)'!$A$3:$B$38,2,FALSE)*1000000000,0)+IFERROR(VLOOKUP($D1015,'分類(コード表)'!$C$3:$D$293,2,FALSE)*1000000,0)+IFERROR(VLOOKUP($E1015,'分類(コード表)'!$E$3:$F$353,2,FALSE)*1000,0)+IFERROR(VLOOKUP($F1015,'分類(コード表)'!$G$3:$H$255,2,FALSE),0)</f>
        <v>13112001000</v>
      </c>
    </row>
    <row r="1016" spans="1:36" s="30" customFormat="1" ht="27" customHeight="1" x14ac:dyDescent="0.15">
      <c r="A1016" s="32" t="s">
        <v>149</v>
      </c>
      <c r="B1016" s="33">
        <v>1012</v>
      </c>
      <c r="C1016" s="34" t="s">
        <v>342</v>
      </c>
      <c r="D1016" s="34" t="s">
        <v>343</v>
      </c>
      <c r="E1016" s="34" t="s">
        <v>12013</v>
      </c>
      <c r="F1016" s="34"/>
      <c r="G1016" s="34" t="s">
        <v>25882</v>
      </c>
      <c r="H1016" s="34" t="s">
        <v>2067</v>
      </c>
      <c r="I1016" s="33">
        <v>27580.3</v>
      </c>
      <c r="J1016" s="33">
        <v>27634</v>
      </c>
      <c r="K1016" s="33" t="s">
        <v>2439</v>
      </c>
      <c r="L1016" s="37">
        <f t="shared" si="179"/>
        <v>1.9432583049866503E-3</v>
      </c>
      <c r="M1016" s="33"/>
      <c r="N1016" s="33" t="s">
        <v>24776</v>
      </c>
      <c r="O1016" s="33"/>
      <c r="P1016" s="153" t="s">
        <v>7874</v>
      </c>
      <c r="Q1016" s="33"/>
      <c r="R1016" s="33"/>
      <c r="S1016" s="33"/>
      <c r="T1016" s="33" t="s">
        <v>2744</v>
      </c>
      <c r="U1016" s="97" t="s">
        <v>2953</v>
      </c>
      <c r="V1016" s="97" t="s">
        <v>2953</v>
      </c>
      <c r="W1016" s="97" t="s">
        <v>2954</v>
      </c>
      <c r="X1016" s="97" t="s">
        <v>2954</v>
      </c>
      <c r="Y1016" s="97" t="s">
        <v>2953</v>
      </c>
      <c r="Z1016" s="97" t="s">
        <v>2953</v>
      </c>
      <c r="AA1016" s="97" t="s">
        <v>2953</v>
      </c>
      <c r="AB1016" s="126" t="s">
        <v>25883</v>
      </c>
      <c r="AC1016" s="29"/>
      <c r="AD1016" s="29"/>
      <c r="AE1016" s="29"/>
      <c r="AF1016" s="137" t="s">
        <v>7874</v>
      </c>
      <c r="AG1016" s="30">
        <f t="shared" si="180"/>
        <v>2</v>
      </c>
      <c r="AH1016" s="31" t="str">
        <f t="shared" si="181"/>
        <v>KT-080020</v>
      </c>
      <c r="AI1016" s="30">
        <v>13112173000</v>
      </c>
      <c r="AJ1016" s="102">
        <f>IFERROR(VLOOKUP($C1016,'分類(コード表)'!$A$3:$B$38,2,FALSE)*1000000000,0)+IFERROR(VLOOKUP($D1016,'分類(コード表)'!$C$3:$D$293,2,FALSE)*1000000,0)+IFERROR(VLOOKUP($E1016,'分類(コード表)'!$E$3:$F$353,2,FALSE)*1000,0)+IFERROR(VLOOKUP($F1016,'分類(コード表)'!$G$3:$H$255,2,FALSE),0)</f>
        <v>13112173000</v>
      </c>
    </row>
    <row r="1017" spans="1:36" s="30" customFormat="1" ht="27" customHeight="1" x14ac:dyDescent="0.15">
      <c r="A1017" s="32" t="s">
        <v>149</v>
      </c>
      <c r="B1017" s="33">
        <v>1013</v>
      </c>
      <c r="C1017" s="34" t="s">
        <v>342</v>
      </c>
      <c r="D1017" s="34" t="s">
        <v>343</v>
      </c>
      <c r="E1017" s="34" t="s">
        <v>12013</v>
      </c>
      <c r="F1017" s="34"/>
      <c r="G1017" s="34" t="s">
        <v>25884</v>
      </c>
      <c r="H1017" s="34" t="s">
        <v>2128</v>
      </c>
      <c r="I1017" s="33">
        <v>131515493.59999999</v>
      </c>
      <c r="J1017" s="33">
        <v>141903780.30000001</v>
      </c>
      <c r="K1017" s="33" t="s">
        <v>2658</v>
      </c>
      <c r="L1017" s="37">
        <f t="shared" si="179"/>
        <v>7.3206553610045133E-2</v>
      </c>
      <c r="M1017" s="33"/>
      <c r="N1017" s="33" t="s">
        <v>24776</v>
      </c>
      <c r="O1017" s="33"/>
      <c r="P1017" s="153" t="s">
        <v>23971</v>
      </c>
      <c r="Q1017" s="33"/>
      <c r="R1017" s="33"/>
      <c r="S1017" s="33"/>
      <c r="T1017" s="33" t="s">
        <v>2744</v>
      </c>
      <c r="U1017" s="97" t="s">
        <v>2953</v>
      </c>
      <c r="V1017" s="97" t="s">
        <v>2953</v>
      </c>
      <c r="W1017" s="97" t="s">
        <v>2954</v>
      </c>
      <c r="X1017" s="97" t="s">
        <v>2953</v>
      </c>
      <c r="Y1017" s="97" t="s">
        <v>2954</v>
      </c>
      <c r="Z1017" s="97" t="s">
        <v>2953</v>
      </c>
      <c r="AA1017" s="97" t="s">
        <v>2953</v>
      </c>
      <c r="AB1017" s="126" t="s">
        <v>25885</v>
      </c>
      <c r="AC1017" s="29"/>
      <c r="AD1017" s="29"/>
      <c r="AE1017" s="29"/>
      <c r="AF1017" s="137" t="s">
        <v>1393</v>
      </c>
      <c r="AG1017" s="30">
        <f t="shared" si="180"/>
        <v>2</v>
      </c>
      <c r="AH1017" s="31" t="str">
        <f t="shared" si="181"/>
        <v>KT-100097</v>
      </c>
      <c r="AI1017" s="30">
        <v>13112173000</v>
      </c>
      <c r="AJ1017" s="102">
        <f>IFERROR(VLOOKUP($C1017,'分類(コード表)'!$A$3:$B$38,2,FALSE)*1000000000,0)+IFERROR(VLOOKUP($D1017,'分類(コード表)'!$C$3:$D$293,2,FALSE)*1000000,0)+IFERROR(VLOOKUP($E1017,'分類(コード表)'!$E$3:$F$353,2,FALSE)*1000,0)+IFERROR(VLOOKUP($F1017,'分類(コード表)'!$G$3:$H$255,2,FALSE),0)</f>
        <v>13112173000</v>
      </c>
    </row>
    <row r="1018" spans="1:36" s="30" customFormat="1" ht="27" customHeight="1" x14ac:dyDescent="0.15">
      <c r="A1018" s="32" t="s">
        <v>149</v>
      </c>
      <c r="B1018" s="33">
        <v>1014</v>
      </c>
      <c r="C1018" s="34" t="s">
        <v>342</v>
      </c>
      <c r="D1018" s="34" t="s">
        <v>343</v>
      </c>
      <c r="E1018" s="34" t="s">
        <v>12013</v>
      </c>
      <c r="F1018" s="34"/>
      <c r="G1018" s="34" t="s">
        <v>17796</v>
      </c>
      <c r="H1018" s="34" t="s">
        <v>17797</v>
      </c>
      <c r="I1018" s="33">
        <v>19243.150000000001</v>
      </c>
      <c r="J1018" s="33">
        <v>20211.900000000001</v>
      </c>
      <c r="K1018" s="33" t="s">
        <v>22136</v>
      </c>
      <c r="L1018" s="37">
        <f t="shared" si="179"/>
        <v>4.7929684987556787E-2</v>
      </c>
      <c r="M1018" s="33"/>
      <c r="N1018" s="33" t="s">
        <v>24776</v>
      </c>
      <c r="O1018" s="33"/>
      <c r="P1018" s="153" t="s">
        <v>26649</v>
      </c>
      <c r="Q1018" s="33"/>
      <c r="R1018" s="33"/>
      <c r="S1018" s="33"/>
      <c r="T1018" s="33" t="s">
        <v>381</v>
      </c>
      <c r="U1018" s="97" t="s">
        <v>26702</v>
      </c>
      <c r="V1018" s="97" t="s">
        <v>26701</v>
      </c>
      <c r="W1018" s="97" t="s">
        <v>26702</v>
      </c>
      <c r="X1018" s="97" t="s">
        <v>26701</v>
      </c>
      <c r="Y1018" s="97" t="s">
        <v>26701</v>
      </c>
      <c r="Z1018" s="97" t="s">
        <v>26701</v>
      </c>
      <c r="AA1018" s="97" t="s">
        <v>26701</v>
      </c>
      <c r="AB1018" s="126" t="s">
        <v>26785</v>
      </c>
      <c r="AC1018" s="29"/>
      <c r="AD1018" s="29"/>
      <c r="AE1018" s="29"/>
      <c r="AF1018" s="137" t="s">
        <v>26649</v>
      </c>
      <c r="AG1018" s="30">
        <f t="shared" ref="AG1018" si="190">LEN(LEFT(AF1018,FIND("-",AF1018)-1))</f>
        <v>2</v>
      </c>
      <c r="AH1018" s="31" t="str">
        <f t="shared" ref="AH1018" si="191">LEFT(AF1018,FIND("-",AF1018)+6)</f>
        <v>KT-150021</v>
      </c>
      <c r="AJ1018" s="102"/>
    </row>
    <row r="1019" spans="1:36" s="30" customFormat="1" ht="27" customHeight="1" x14ac:dyDescent="0.15">
      <c r="A1019" s="32" t="s">
        <v>149</v>
      </c>
      <c r="B1019" s="33">
        <v>1015</v>
      </c>
      <c r="C1019" s="34" t="s">
        <v>342</v>
      </c>
      <c r="D1019" s="34" t="s">
        <v>343</v>
      </c>
      <c r="E1019" s="34" t="s">
        <v>204</v>
      </c>
      <c r="F1019" s="34"/>
      <c r="G1019" s="34" t="s">
        <v>25886</v>
      </c>
      <c r="H1019" s="34" t="s">
        <v>1657</v>
      </c>
      <c r="I1019" s="33">
        <v>44750</v>
      </c>
      <c r="J1019" s="33">
        <v>61580</v>
      </c>
      <c r="K1019" s="33" t="s">
        <v>2443</v>
      </c>
      <c r="L1019" s="37">
        <f t="shared" si="179"/>
        <v>0.27330302046118871</v>
      </c>
      <c r="M1019" s="33"/>
      <c r="N1019" s="33" t="s">
        <v>24776</v>
      </c>
      <c r="O1019" s="33"/>
      <c r="P1019" s="153" t="s">
        <v>3859</v>
      </c>
      <c r="Q1019" s="33" t="s">
        <v>2747</v>
      </c>
      <c r="R1019" s="33"/>
      <c r="S1019" s="33"/>
      <c r="T1019" s="97" t="s">
        <v>2744</v>
      </c>
      <c r="U1019" s="97" t="s">
        <v>2954</v>
      </c>
      <c r="V1019" s="97" t="s">
        <v>2954</v>
      </c>
      <c r="W1019" s="97" t="s">
        <v>2954</v>
      </c>
      <c r="X1019" s="97" t="s">
        <v>2954</v>
      </c>
      <c r="Y1019" s="97" t="s">
        <v>2954</v>
      </c>
      <c r="Z1019" s="97" t="s">
        <v>2953</v>
      </c>
      <c r="AA1019" s="97" t="s">
        <v>2954</v>
      </c>
      <c r="AB1019" s="126" t="s">
        <v>25887</v>
      </c>
      <c r="AC1019" s="29"/>
      <c r="AD1019" s="29"/>
      <c r="AE1019" s="29"/>
      <c r="AF1019" s="137" t="s">
        <v>3859</v>
      </c>
      <c r="AG1019" s="30">
        <f t="shared" si="180"/>
        <v>2</v>
      </c>
      <c r="AH1019" s="31" t="str">
        <f t="shared" si="181"/>
        <v>CB-090004</v>
      </c>
      <c r="AI1019" s="30">
        <v>13112174000</v>
      </c>
      <c r="AJ1019" s="102">
        <f>IFERROR(VLOOKUP($C1019,'分類(コード表)'!$A$3:$B$38,2,FALSE)*1000000000,0)+IFERROR(VLOOKUP($D1019,'分類(コード表)'!$C$3:$D$293,2,FALSE)*1000000,0)+IFERROR(VLOOKUP($E1019,'分類(コード表)'!$E$3:$F$353,2,FALSE)*1000,0)+IFERROR(VLOOKUP($F1019,'分類(コード表)'!$G$3:$H$255,2,FALSE),0)</f>
        <v>13112174000</v>
      </c>
    </row>
    <row r="1020" spans="1:36" s="30" customFormat="1" ht="27" customHeight="1" x14ac:dyDescent="0.15">
      <c r="A1020" s="32" t="s">
        <v>149</v>
      </c>
      <c r="B1020" s="33">
        <v>1016</v>
      </c>
      <c r="C1020" s="34" t="s">
        <v>342</v>
      </c>
      <c r="D1020" s="34" t="s">
        <v>343</v>
      </c>
      <c r="E1020" s="34" t="s">
        <v>204</v>
      </c>
      <c r="F1020" s="34"/>
      <c r="G1020" s="34" t="s">
        <v>25888</v>
      </c>
      <c r="H1020" s="36" t="s">
        <v>1658</v>
      </c>
      <c r="I1020" s="33">
        <v>45000</v>
      </c>
      <c r="J1020" s="33">
        <v>46050</v>
      </c>
      <c r="K1020" s="33" t="s">
        <v>2444</v>
      </c>
      <c r="L1020" s="37">
        <f t="shared" si="179"/>
        <v>2.2801302931596101E-2</v>
      </c>
      <c r="M1020" s="33"/>
      <c r="N1020" s="33" t="s">
        <v>24776</v>
      </c>
      <c r="O1020" s="33"/>
      <c r="P1020" s="153" t="s">
        <v>3860</v>
      </c>
      <c r="Q1020" s="33"/>
      <c r="R1020" s="33"/>
      <c r="S1020" s="33"/>
      <c r="T1020" s="33" t="s">
        <v>2744</v>
      </c>
      <c r="U1020" s="33" t="s">
        <v>2953</v>
      </c>
      <c r="V1020" s="33" t="s">
        <v>2953</v>
      </c>
      <c r="W1020" s="33" t="s">
        <v>2953</v>
      </c>
      <c r="X1020" s="33" t="s">
        <v>2953</v>
      </c>
      <c r="Y1020" s="33" t="s">
        <v>2953</v>
      </c>
      <c r="Z1020" s="33" t="s">
        <v>2953</v>
      </c>
      <c r="AA1020" s="33" t="s">
        <v>2953</v>
      </c>
      <c r="AB1020" s="39" t="s">
        <v>25889</v>
      </c>
      <c r="AC1020" s="29"/>
      <c r="AD1020" s="29"/>
      <c r="AE1020" s="29"/>
      <c r="AF1020" s="137" t="s">
        <v>3860</v>
      </c>
      <c r="AG1020" s="30">
        <f t="shared" si="180"/>
        <v>2</v>
      </c>
      <c r="AH1020" s="31" t="str">
        <f t="shared" si="181"/>
        <v>CB-090005</v>
      </c>
      <c r="AI1020" s="30">
        <v>13112174000</v>
      </c>
      <c r="AJ1020" s="102">
        <f>IFERROR(VLOOKUP($C1020,'分類(コード表)'!$A$3:$B$38,2,FALSE)*1000000000,0)+IFERROR(VLOOKUP($D1020,'分類(コード表)'!$C$3:$D$293,2,FALSE)*1000000,0)+IFERROR(VLOOKUP($E1020,'分類(コード表)'!$E$3:$F$353,2,FALSE)*1000,0)+IFERROR(VLOOKUP($F1020,'分類(コード表)'!$G$3:$H$255,2,FALSE),0)</f>
        <v>13112174000</v>
      </c>
    </row>
    <row r="1021" spans="1:36" s="30" customFormat="1" ht="27" customHeight="1" x14ac:dyDescent="0.15">
      <c r="A1021" s="32" t="s">
        <v>149</v>
      </c>
      <c r="B1021" s="33">
        <v>1017</v>
      </c>
      <c r="C1021" s="34" t="s">
        <v>342</v>
      </c>
      <c r="D1021" s="34" t="s">
        <v>343</v>
      </c>
      <c r="E1021" s="34" t="s">
        <v>204</v>
      </c>
      <c r="F1021" s="34"/>
      <c r="G1021" s="34" t="s">
        <v>13843</v>
      </c>
      <c r="H1021" s="36" t="s">
        <v>204</v>
      </c>
      <c r="I1021" s="33">
        <v>2173000</v>
      </c>
      <c r="J1021" s="33">
        <v>1499000</v>
      </c>
      <c r="K1021" s="33" t="s">
        <v>24563</v>
      </c>
      <c r="L1021" s="37">
        <f t="shared" si="179"/>
        <v>-0.44963308872581731</v>
      </c>
      <c r="M1021" s="33"/>
      <c r="N1021" s="33" t="s">
        <v>24776</v>
      </c>
      <c r="O1021" s="33"/>
      <c r="P1021" s="153" t="s">
        <v>26602</v>
      </c>
      <c r="Q1021" s="38" t="s">
        <v>578</v>
      </c>
      <c r="R1021" s="33"/>
      <c r="S1021" s="33"/>
      <c r="T1021" s="33" t="s">
        <v>381</v>
      </c>
      <c r="U1021" s="97" t="s">
        <v>26700</v>
      </c>
      <c r="V1021" s="97" t="s">
        <v>26702</v>
      </c>
      <c r="W1021" s="97" t="s">
        <v>26702</v>
      </c>
      <c r="X1021" s="97" t="s">
        <v>26702</v>
      </c>
      <c r="Y1021" s="97" t="s">
        <v>26702</v>
      </c>
      <c r="Z1021" s="97" t="s">
        <v>26701</v>
      </c>
      <c r="AA1021" s="97" t="s">
        <v>26702</v>
      </c>
      <c r="AB1021" s="126" t="s">
        <v>26786</v>
      </c>
      <c r="AC1021" s="29"/>
      <c r="AD1021" s="29"/>
      <c r="AE1021" s="29"/>
      <c r="AF1021" s="137" t="s">
        <v>26602</v>
      </c>
      <c r="AG1021" s="30">
        <f t="shared" ref="AG1021" si="192">LEN(LEFT(AF1021,FIND("-",AF1021)-1))</f>
        <v>2</v>
      </c>
      <c r="AH1021" s="31" t="str">
        <f t="shared" ref="AH1021" si="193">LEFT(AF1021,FIND("-",AF1021)+6)</f>
        <v>CG-160012</v>
      </c>
      <c r="AJ1021" s="102"/>
    </row>
    <row r="1022" spans="1:36" s="30" customFormat="1" ht="27" customHeight="1" x14ac:dyDescent="0.15">
      <c r="A1022" s="32" t="s">
        <v>149</v>
      </c>
      <c r="B1022" s="33">
        <v>1018</v>
      </c>
      <c r="C1022" s="34" t="s">
        <v>342</v>
      </c>
      <c r="D1022" s="34" t="s">
        <v>343</v>
      </c>
      <c r="E1022" s="34" t="s">
        <v>2855</v>
      </c>
      <c r="F1022" s="34"/>
      <c r="G1022" s="34" t="s">
        <v>25890</v>
      </c>
      <c r="H1022" s="34" t="s">
        <v>1744</v>
      </c>
      <c r="I1022" s="33">
        <v>13766800</v>
      </c>
      <c r="J1022" s="33">
        <v>16413280</v>
      </c>
      <c r="K1022" s="33" t="s">
        <v>2494</v>
      </c>
      <c r="L1022" s="37">
        <f t="shared" si="179"/>
        <v>0.16124016649932249</v>
      </c>
      <c r="M1022" s="33"/>
      <c r="N1022" s="33" t="s">
        <v>24776</v>
      </c>
      <c r="O1022" s="33"/>
      <c r="P1022" s="153" t="s">
        <v>4551</v>
      </c>
      <c r="Q1022" s="33"/>
      <c r="R1022" s="33"/>
      <c r="S1022" s="33"/>
      <c r="T1022" s="33" t="s">
        <v>2744</v>
      </c>
      <c r="U1022" s="97" t="s">
        <v>2954</v>
      </c>
      <c r="V1022" s="97" t="s">
        <v>2953</v>
      </c>
      <c r="W1022" s="97" t="s">
        <v>2954</v>
      </c>
      <c r="X1022" s="97" t="s">
        <v>2953</v>
      </c>
      <c r="Y1022" s="97" t="s">
        <v>2953</v>
      </c>
      <c r="Z1022" s="97" t="s">
        <v>2953</v>
      </c>
      <c r="AA1022" s="97" t="s">
        <v>2953</v>
      </c>
      <c r="AB1022" s="126" t="s">
        <v>25891</v>
      </c>
      <c r="AC1022" s="29"/>
      <c r="AD1022" s="29"/>
      <c r="AE1022" s="29"/>
      <c r="AF1022" s="137" t="s">
        <v>4551</v>
      </c>
      <c r="AG1022" s="30">
        <f t="shared" si="180"/>
        <v>2</v>
      </c>
      <c r="AH1022" s="31" t="str">
        <f t="shared" si="181"/>
        <v>CG-080012</v>
      </c>
      <c r="AI1022" s="30">
        <v>13112177000</v>
      </c>
      <c r="AJ1022" s="102">
        <f>IFERROR(VLOOKUP($C1022,'分類(コード表)'!$A$3:$B$38,2,FALSE)*1000000000,0)+IFERROR(VLOOKUP($D1022,'分類(コード表)'!$C$3:$D$293,2,FALSE)*1000000,0)+IFERROR(VLOOKUP($E1022,'分類(コード表)'!$E$3:$F$353,2,FALSE)*1000,0)+IFERROR(VLOOKUP($F1022,'分類(コード表)'!$G$3:$H$255,2,FALSE),0)</f>
        <v>13112177000</v>
      </c>
    </row>
    <row r="1023" spans="1:36" s="30" customFormat="1" ht="27" customHeight="1" x14ac:dyDescent="0.15">
      <c r="A1023" s="32" t="s">
        <v>149</v>
      </c>
      <c r="B1023" s="33">
        <v>1019</v>
      </c>
      <c r="C1023" s="34" t="s">
        <v>342</v>
      </c>
      <c r="D1023" s="34" t="s">
        <v>343</v>
      </c>
      <c r="E1023" s="34" t="s">
        <v>2855</v>
      </c>
      <c r="F1023" s="34"/>
      <c r="G1023" s="34" t="s">
        <v>651</v>
      </c>
      <c r="H1023" s="34" t="s">
        <v>1785</v>
      </c>
      <c r="I1023" s="33">
        <v>8422000</v>
      </c>
      <c r="J1023" s="33">
        <v>13248000</v>
      </c>
      <c r="K1023" s="33" t="s">
        <v>2442</v>
      </c>
      <c r="L1023" s="37">
        <f t="shared" si="179"/>
        <v>0.36428140096618356</v>
      </c>
      <c r="M1023" s="33"/>
      <c r="N1023" s="33" t="s">
        <v>24776</v>
      </c>
      <c r="O1023" s="33"/>
      <c r="P1023" s="153" t="s">
        <v>28497</v>
      </c>
      <c r="Q1023" s="33"/>
      <c r="R1023" s="33"/>
      <c r="S1023" s="33"/>
      <c r="T1023" s="33" t="s">
        <v>2744</v>
      </c>
      <c r="U1023" s="97" t="s">
        <v>2954</v>
      </c>
      <c r="V1023" s="97" t="s">
        <v>2953</v>
      </c>
      <c r="W1023" s="97" t="s">
        <v>2954</v>
      </c>
      <c r="X1023" s="97" t="s">
        <v>2953</v>
      </c>
      <c r="Y1023" s="97" t="s">
        <v>2953</v>
      </c>
      <c r="Z1023" s="97" t="s">
        <v>2953</v>
      </c>
      <c r="AA1023" s="97" t="s">
        <v>2953</v>
      </c>
      <c r="AB1023" s="126" t="s">
        <v>25892</v>
      </c>
      <c r="AC1023" s="29"/>
      <c r="AD1023" s="29"/>
      <c r="AE1023" s="29"/>
      <c r="AF1023" s="137" t="s">
        <v>1157</v>
      </c>
      <c r="AG1023" s="30">
        <f t="shared" si="180"/>
        <v>2</v>
      </c>
      <c r="AH1023" s="31" t="str">
        <f t="shared" si="181"/>
        <v>CG-110015</v>
      </c>
      <c r="AI1023" s="30">
        <v>13112177000</v>
      </c>
      <c r="AJ1023" s="102">
        <f>IFERROR(VLOOKUP($C1023,'分類(コード表)'!$A$3:$B$38,2,FALSE)*1000000000,0)+IFERROR(VLOOKUP($D1023,'分類(コード表)'!$C$3:$D$293,2,FALSE)*1000000,0)+IFERROR(VLOOKUP($E1023,'分類(コード表)'!$E$3:$F$353,2,FALSE)*1000,0)+IFERROR(VLOOKUP($F1023,'分類(コード表)'!$G$3:$H$255,2,FALSE),0)</f>
        <v>13112177000</v>
      </c>
    </row>
    <row r="1024" spans="1:36" s="30" customFormat="1" ht="27" customHeight="1" x14ac:dyDescent="0.15">
      <c r="A1024" s="32" t="s">
        <v>149</v>
      </c>
      <c r="B1024" s="33">
        <v>1020</v>
      </c>
      <c r="C1024" s="34" t="s">
        <v>342</v>
      </c>
      <c r="D1024" s="34" t="s">
        <v>343</v>
      </c>
      <c r="E1024" s="34" t="s">
        <v>2855</v>
      </c>
      <c r="F1024" s="33"/>
      <c r="G1024" s="34" t="s">
        <v>25893</v>
      </c>
      <c r="H1024" s="36" t="s">
        <v>1833</v>
      </c>
      <c r="I1024" s="33">
        <v>14000000</v>
      </c>
      <c r="J1024" s="33">
        <v>22176000</v>
      </c>
      <c r="K1024" s="33" t="s">
        <v>2442</v>
      </c>
      <c r="L1024" s="37">
        <f t="shared" si="179"/>
        <v>0.36868686868686873</v>
      </c>
      <c r="M1024" s="33"/>
      <c r="N1024" s="33" t="s">
        <v>24776</v>
      </c>
      <c r="O1024" s="33"/>
      <c r="P1024" s="153" t="s">
        <v>4990</v>
      </c>
      <c r="Q1024" s="38"/>
      <c r="R1024" s="33"/>
      <c r="S1024" s="33"/>
      <c r="T1024" s="33" t="s">
        <v>2744</v>
      </c>
      <c r="U1024" s="33" t="s">
        <v>2954</v>
      </c>
      <c r="V1024" s="33" t="s">
        <v>2953</v>
      </c>
      <c r="W1024" s="33" t="s">
        <v>2954</v>
      </c>
      <c r="X1024" s="33" t="s">
        <v>2953</v>
      </c>
      <c r="Y1024" s="33" t="s">
        <v>2953</v>
      </c>
      <c r="Z1024" s="33" t="s">
        <v>2953</v>
      </c>
      <c r="AA1024" s="33" t="s">
        <v>2953</v>
      </c>
      <c r="AB1024" s="39" t="s">
        <v>25894</v>
      </c>
      <c r="AC1024" s="29"/>
      <c r="AD1024" s="29"/>
      <c r="AE1024" s="29"/>
      <c r="AF1024" s="137" t="s">
        <v>4990</v>
      </c>
      <c r="AG1024" s="30">
        <f t="shared" si="180"/>
        <v>2</v>
      </c>
      <c r="AH1024" s="31" t="str">
        <f t="shared" si="181"/>
        <v>HK-090005</v>
      </c>
      <c r="AI1024" s="30">
        <v>13112177000</v>
      </c>
      <c r="AJ1024" s="102">
        <f>IFERROR(VLOOKUP($C1024,'分類(コード表)'!$A$3:$B$38,2,FALSE)*1000000000,0)+IFERROR(VLOOKUP($D1024,'分類(コード表)'!$C$3:$D$293,2,FALSE)*1000000,0)+IFERROR(VLOOKUP($E1024,'分類(コード表)'!$E$3:$F$353,2,FALSE)*1000,0)+IFERROR(VLOOKUP($F1024,'分類(コード表)'!$G$3:$H$255,2,FALSE),0)</f>
        <v>13112177000</v>
      </c>
    </row>
    <row r="1025" spans="1:36" s="30" customFormat="1" ht="27" customHeight="1" x14ac:dyDescent="0.15">
      <c r="A1025" s="32" t="s">
        <v>149</v>
      </c>
      <c r="B1025" s="33">
        <v>1021</v>
      </c>
      <c r="C1025" s="34" t="s">
        <v>342</v>
      </c>
      <c r="D1025" s="34" t="s">
        <v>343</v>
      </c>
      <c r="E1025" s="34" t="s">
        <v>2855</v>
      </c>
      <c r="F1025" s="34"/>
      <c r="G1025" s="34" t="s">
        <v>718</v>
      </c>
      <c r="H1025" s="34" t="s">
        <v>1883</v>
      </c>
      <c r="I1025" s="33">
        <v>269063600</v>
      </c>
      <c r="J1025" s="33">
        <v>247309600</v>
      </c>
      <c r="K1025" s="33" t="s">
        <v>2442</v>
      </c>
      <c r="L1025" s="37">
        <f t="shared" si="179"/>
        <v>-8.7962618515415425E-2</v>
      </c>
      <c r="M1025" s="33"/>
      <c r="N1025" s="33" t="s">
        <v>24776</v>
      </c>
      <c r="O1025" s="33"/>
      <c r="P1025" s="153" t="s">
        <v>1239</v>
      </c>
      <c r="Q1025" s="33"/>
      <c r="R1025" s="33"/>
      <c r="S1025" s="33"/>
      <c r="T1025" s="33" t="s">
        <v>2744</v>
      </c>
      <c r="U1025" s="97" t="s">
        <v>2956</v>
      </c>
      <c r="V1025" s="97" t="s">
        <v>2953</v>
      </c>
      <c r="W1025" s="97" t="s">
        <v>2954</v>
      </c>
      <c r="X1025" s="97" t="s">
        <v>2953</v>
      </c>
      <c r="Y1025" s="97" t="s">
        <v>2953</v>
      </c>
      <c r="Z1025" s="97" t="s">
        <v>2953</v>
      </c>
      <c r="AA1025" s="97" t="s">
        <v>2953</v>
      </c>
      <c r="AB1025" s="126" t="s">
        <v>25895</v>
      </c>
      <c r="AC1025" s="29"/>
      <c r="AD1025" s="29"/>
      <c r="AE1025" s="29"/>
      <c r="AF1025" s="137" t="s">
        <v>1239</v>
      </c>
      <c r="AG1025" s="30">
        <f t="shared" si="180"/>
        <v>2</v>
      </c>
      <c r="AH1025" s="31" t="str">
        <f t="shared" si="181"/>
        <v>HK-120007</v>
      </c>
      <c r="AI1025" s="30">
        <v>13112177000</v>
      </c>
      <c r="AJ1025" s="102">
        <f>IFERROR(VLOOKUP($C1025,'分類(コード表)'!$A$3:$B$38,2,FALSE)*1000000000,0)+IFERROR(VLOOKUP($D1025,'分類(コード表)'!$C$3:$D$293,2,FALSE)*1000000,0)+IFERROR(VLOOKUP($E1025,'分類(コード表)'!$E$3:$F$353,2,FALSE)*1000,0)+IFERROR(VLOOKUP($F1025,'分類(コード表)'!$G$3:$H$255,2,FALSE),0)</f>
        <v>13112177000</v>
      </c>
    </row>
    <row r="1026" spans="1:36" s="30" customFormat="1" ht="27" customHeight="1" x14ac:dyDescent="0.15">
      <c r="A1026" s="32" t="s">
        <v>149</v>
      </c>
      <c r="B1026" s="33">
        <v>1022</v>
      </c>
      <c r="C1026" s="34" t="s">
        <v>342</v>
      </c>
      <c r="D1026" s="34" t="s">
        <v>343</v>
      </c>
      <c r="E1026" s="34" t="s">
        <v>2855</v>
      </c>
      <c r="F1026" s="33"/>
      <c r="G1026" s="34" t="s">
        <v>745</v>
      </c>
      <c r="H1026" s="36" t="s">
        <v>1656</v>
      </c>
      <c r="I1026" s="33">
        <v>11684098</v>
      </c>
      <c r="J1026" s="33">
        <v>21060000</v>
      </c>
      <c r="K1026" s="33" t="s">
        <v>2442</v>
      </c>
      <c r="L1026" s="37">
        <f t="shared" si="179"/>
        <v>0.44519952516619188</v>
      </c>
      <c r="M1026" s="33"/>
      <c r="N1026" s="33" t="s">
        <v>24776</v>
      </c>
      <c r="O1026" s="33"/>
      <c r="P1026" s="153" t="s">
        <v>29544</v>
      </c>
      <c r="Q1026" s="33"/>
      <c r="R1026" s="33"/>
      <c r="S1026" s="33"/>
      <c r="T1026" s="33" t="s">
        <v>2744</v>
      </c>
      <c r="U1026" s="33" t="s">
        <v>2954</v>
      </c>
      <c r="V1026" s="33" t="s">
        <v>2953</v>
      </c>
      <c r="W1026" s="33" t="s">
        <v>2954</v>
      </c>
      <c r="X1026" s="33" t="s">
        <v>2953</v>
      </c>
      <c r="Y1026" s="33" t="s">
        <v>2953</v>
      </c>
      <c r="Z1026" s="33" t="s">
        <v>2953</v>
      </c>
      <c r="AA1026" s="33" t="s">
        <v>2953</v>
      </c>
      <c r="AB1026" s="126" t="s">
        <v>25896</v>
      </c>
      <c r="AC1026" s="29"/>
      <c r="AD1026" s="29"/>
      <c r="AE1026" s="29"/>
      <c r="AF1026" s="137" t="s">
        <v>1259</v>
      </c>
      <c r="AG1026" s="30">
        <f t="shared" si="180"/>
        <v>2</v>
      </c>
      <c r="AH1026" s="31" t="str">
        <f t="shared" si="181"/>
        <v>HR-110019</v>
      </c>
      <c r="AI1026" s="30">
        <v>13112177000</v>
      </c>
      <c r="AJ1026" s="102">
        <f>IFERROR(VLOOKUP($C1026,'分類(コード表)'!$A$3:$B$38,2,FALSE)*1000000000,0)+IFERROR(VLOOKUP($D1026,'分類(コード表)'!$C$3:$D$293,2,FALSE)*1000000,0)+IFERROR(VLOOKUP($E1026,'分類(コード表)'!$E$3:$F$353,2,FALSE)*1000,0)+IFERROR(VLOOKUP($F1026,'分類(コード表)'!$G$3:$H$255,2,FALSE),0)</f>
        <v>13112177000</v>
      </c>
    </row>
    <row r="1027" spans="1:36" s="30" customFormat="1" ht="27" customHeight="1" x14ac:dyDescent="0.15">
      <c r="A1027" s="32" t="s">
        <v>149</v>
      </c>
      <c r="B1027" s="33">
        <v>1023</v>
      </c>
      <c r="C1027" s="34" t="s">
        <v>342</v>
      </c>
      <c r="D1027" s="34" t="s">
        <v>343</v>
      </c>
      <c r="E1027" s="34" t="s">
        <v>2855</v>
      </c>
      <c r="F1027" s="34"/>
      <c r="G1027" s="34" t="s">
        <v>772</v>
      </c>
      <c r="H1027" s="34" t="s">
        <v>2013</v>
      </c>
      <c r="I1027" s="33">
        <v>79790</v>
      </c>
      <c r="J1027" s="33">
        <v>95540</v>
      </c>
      <c r="K1027" s="33" t="s">
        <v>2475</v>
      </c>
      <c r="L1027" s="37">
        <f t="shared" si="179"/>
        <v>0.16485241783546156</v>
      </c>
      <c r="M1027" s="33"/>
      <c r="N1027" s="33" t="s">
        <v>24776</v>
      </c>
      <c r="O1027" s="33"/>
      <c r="P1027" s="153" t="s">
        <v>30531</v>
      </c>
      <c r="Q1027" s="33"/>
      <c r="R1027" s="33"/>
      <c r="S1027" s="33"/>
      <c r="T1027" s="33" t="s">
        <v>2744</v>
      </c>
      <c r="U1027" s="97" t="s">
        <v>2954</v>
      </c>
      <c r="V1027" s="97" t="s">
        <v>2953</v>
      </c>
      <c r="W1027" s="97" t="s">
        <v>2953</v>
      </c>
      <c r="X1027" s="97" t="s">
        <v>2953</v>
      </c>
      <c r="Y1027" s="97" t="s">
        <v>2953</v>
      </c>
      <c r="Z1027" s="97" t="s">
        <v>2953</v>
      </c>
      <c r="AA1027" s="97" t="s">
        <v>2953</v>
      </c>
      <c r="AB1027" s="126" t="s">
        <v>25897</v>
      </c>
      <c r="AC1027" s="29"/>
      <c r="AD1027" s="29"/>
      <c r="AE1027" s="29"/>
      <c r="AF1027" s="137" t="s">
        <v>1317</v>
      </c>
      <c r="AG1027" s="30">
        <f t="shared" si="180"/>
        <v>2</v>
      </c>
      <c r="AH1027" s="31" t="str">
        <f t="shared" si="181"/>
        <v>KK-110012</v>
      </c>
      <c r="AI1027" s="30">
        <v>13112177000</v>
      </c>
      <c r="AJ1027" s="102">
        <f>IFERROR(VLOOKUP($C1027,'分類(コード表)'!$A$3:$B$38,2,FALSE)*1000000000,0)+IFERROR(VLOOKUP($D1027,'分類(コード表)'!$C$3:$D$293,2,FALSE)*1000000,0)+IFERROR(VLOOKUP($E1027,'分類(コード表)'!$E$3:$F$353,2,FALSE)*1000,0)+IFERROR(VLOOKUP($F1027,'分類(コード表)'!$G$3:$H$255,2,FALSE),0)</f>
        <v>13112177000</v>
      </c>
    </row>
    <row r="1028" spans="1:36" s="30" customFormat="1" ht="27" customHeight="1" x14ac:dyDescent="0.15">
      <c r="A1028" s="32" t="s">
        <v>149</v>
      </c>
      <c r="B1028" s="33">
        <v>1024</v>
      </c>
      <c r="C1028" s="34" t="s">
        <v>342</v>
      </c>
      <c r="D1028" s="34" t="s">
        <v>343</v>
      </c>
      <c r="E1028" s="34" t="s">
        <v>2855</v>
      </c>
      <c r="F1028" s="34"/>
      <c r="G1028" s="34" t="s">
        <v>25898</v>
      </c>
      <c r="H1028" s="34" t="s">
        <v>1827</v>
      </c>
      <c r="I1028" s="33">
        <v>1581500</v>
      </c>
      <c r="J1028" s="33">
        <v>1150000</v>
      </c>
      <c r="K1028" s="33" t="s">
        <v>2477</v>
      </c>
      <c r="L1028" s="37">
        <f t="shared" si="179"/>
        <v>-0.37521739130434772</v>
      </c>
      <c r="M1028" s="33"/>
      <c r="N1028" s="33" t="s">
        <v>24776</v>
      </c>
      <c r="O1028" s="33"/>
      <c r="P1028" s="153" t="s">
        <v>23946</v>
      </c>
      <c r="Q1028" s="33"/>
      <c r="R1028" s="33"/>
      <c r="S1028" s="33"/>
      <c r="T1028" s="33" t="s">
        <v>2744</v>
      </c>
      <c r="U1028" s="97" t="s">
        <v>2956</v>
      </c>
      <c r="V1028" s="97" t="s">
        <v>2953</v>
      </c>
      <c r="W1028" s="97" t="s">
        <v>2954</v>
      </c>
      <c r="X1028" s="97" t="s">
        <v>2953</v>
      </c>
      <c r="Y1028" s="97" t="s">
        <v>2953</v>
      </c>
      <c r="Z1028" s="97" t="s">
        <v>2953</v>
      </c>
      <c r="AA1028" s="97" t="s">
        <v>2953</v>
      </c>
      <c r="AB1028" s="126" t="s">
        <v>25899</v>
      </c>
      <c r="AC1028" s="29"/>
      <c r="AD1028" s="29"/>
      <c r="AE1028" s="29"/>
      <c r="AF1028" s="137" t="s">
        <v>1371</v>
      </c>
      <c r="AG1028" s="30">
        <f t="shared" si="180"/>
        <v>2</v>
      </c>
      <c r="AH1028" s="31" t="str">
        <f t="shared" si="181"/>
        <v>KT-100021</v>
      </c>
      <c r="AI1028" s="30">
        <v>13112177000</v>
      </c>
      <c r="AJ1028" s="102">
        <f>IFERROR(VLOOKUP($C1028,'分類(コード表)'!$A$3:$B$38,2,FALSE)*1000000000,0)+IFERROR(VLOOKUP($D1028,'分類(コード表)'!$C$3:$D$293,2,FALSE)*1000000,0)+IFERROR(VLOOKUP($E1028,'分類(コード表)'!$E$3:$F$353,2,FALSE)*1000,0)+IFERROR(VLOOKUP($F1028,'分類(コード表)'!$G$3:$H$255,2,FALSE),0)</f>
        <v>13112177000</v>
      </c>
    </row>
    <row r="1029" spans="1:36" s="30" customFormat="1" ht="27" customHeight="1" x14ac:dyDescent="0.15">
      <c r="A1029" s="32" t="s">
        <v>149</v>
      </c>
      <c r="B1029" s="33">
        <v>1025</v>
      </c>
      <c r="C1029" s="34" t="s">
        <v>342</v>
      </c>
      <c r="D1029" s="34" t="s">
        <v>343</v>
      </c>
      <c r="E1029" s="34" t="s">
        <v>2855</v>
      </c>
      <c r="F1029" s="33"/>
      <c r="G1029" s="34" t="s">
        <v>25900</v>
      </c>
      <c r="H1029" s="36" t="s">
        <v>2111</v>
      </c>
      <c r="I1029" s="33">
        <v>12000000</v>
      </c>
      <c r="J1029" s="33">
        <v>20400000</v>
      </c>
      <c r="K1029" s="33" t="s">
        <v>2442</v>
      </c>
      <c r="L1029" s="37">
        <f t="shared" si="179"/>
        <v>0.41176470588235292</v>
      </c>
      <c r="M1029" s="33"/>
      <c r="N1029" s="33" t="s">
        <v>24776</v>
      </c>
      <c r="O1029" s="33"/>
      <c r="P1029" s="153" t="s">
        <v>23954</v>
      </c>
      <c r="Q1029" s="38"/>
      <c r="R1029" s="33"/>
      <c r="S1029" s="33"/>
      <c r="T1029" s="33" t="s">
        <v>2744</v>
      </c>
      <c r="U1029" s="33" t="s">
        <v>2953</v>
      </c>
      <c r="V1029" s="33" t="s">
        <v>2953</v>
      </c>
      <c r="W1029" s="33" t="s">
        <v>2954</v>
      </c>
      <c r="X1029" s="33" t="s">
        <v>2953</v>
      </c>
      <c r="Y1029" s="33" t="s">
        <v>2953</v>
      </c>
      <c r="Z1029" s="33" t="s">
        <v>2953</v>
      </c>
      <c r="AA1029" s="33" t="s">
        <v>2953</v>
      </c>
      <c r="AB1029" s="39" t="s">
        <v>25901</v>
      </c>
      <c r="AC1029" s="29"/>
      <c r="AD1029" s="29"/>
      <c r="AE1029" s="29"/>
      <c r="AF1029" s="137" t="s">
        <v>1377</v>
      </c>
      <c r="AG1029" s="30">
        <f t="shared" si="180"/>
        <v>2</v>
      </c>
      <c r="AH1029" s="31" t="str">
        <f t="shared" si="181"/>
        <v>KT-100038</v>
      </c>
      <c r="AI1029" s="30">
        <v>13112177000</v>
      </c>
      <c r="AJ1029" s="102">
        <f>IFERROR(VLOOKUP($C1029,'分類(コード表)'!$A$3:$B$38,2,FALSE)*1000000000,0)+IFERROR(VLOOKUP($D1029,'分類(コード表)'!$C$3:$D$293,2,FALSE)*1000000,0)+IFERROR(VLOOKUP($E1029,'分類(コード表)'!$E$3:$F$353,2,FALSE)*1000,0)+IFERROR(VLOOKUP($F1029,'分類(コード表)'!$G$3:$H$255,2,FALSE),0)</f>
        <v>13112177000</v>
      </c>
    </row>
    <row r="1030" spans="1:36" s="30" customFormat="1" ht="27" customHeight="1" x14ac:dyDescent="0.15">
      <c r="A1030" s="32" t="s">
        <v>149</v>
      </c>
      <c r="B1030" s="33">
        <v>1026</v>
      </c>
      <c r="C1030" s="34" t="s">
        <v>342</v>
      </c>
      <c r="D1030" s="34" t="s">
        <v>343</v>
      </c>
      <c r="E1030" s="34" t="s">
        <v>2855</v>
      </c>
      <c r="F1030" s="33"/>
      <c r="G1030" s="34" t="s">
        <v>17811</v>
      </c>
      <c r="H1030" s="36" t="s">
        <v>17812</v>
      </c>
      <c r="I1030" s="33">
        <v>73458800</v>
      </c>
      <c r="J1030" s="33">
        <v>78686500</v>
      </c>
      <c r="K1030" s="33" t="s">
        <v>22082</v>
      </c>
      <c r="L1030" s="37">
        <f t="shared" si="179"/>
        <v>6.6437063536947227E-2</v>
      </c>
      <c r="M1030" s="33"/>
      <c r="N1030" s="33"/>
      <c r="O1030" s="33"/>
      <c r="P1030" s="153" t="s">
        <v>3125</v>
      </c>
      <c r="Q1030" s="38" t="s">
        <v>578</v>
      </c>
      <c r="R1030" s="33"/>
      <c r="S1030" s="33"/>
      <c r="T1030" s="33" t="s">
        <v>2744</v>
      </c>
      <c r="U1030" s="33" t="s">
        <v>2954</v>
      </c>
      <c r="V1030" s="33" t="s">
        <v>2954</v>
      </c>
      <c r="W1030" s="33" t="s">
        <v>2954</v>
      </c>
      <c r="X1030" s="33" t="s">
        <v>2954</v>
      </c>
      <c r="Y1030" s="33" t="s">
        <v>2954</v>
      </c>
      <c r="Z1030" s="33" t="s">
        <v>2954</v>
      </c>
      <c r="AA1030" s="33" t="s">
        <v>2954</v>
      </c>
      <c r="AB1030" s="39" t="s">
        <v>25902</v>
      </c>
      <c r="AC1030" s="29"/>
      <c r="AD1030" s="29"/>
      <c r="AE1030" s="29"/>
      <c r="AF1030" s="137" t="s">
        <v>3125</v>
      </c>
      <c r="AG1030" s="30">
        <f t="shared" si="180"/>
        <v>2</v>
      </c>
      <c r="AH1030" s="31" t="str">
        <f t="shared" si="181"/>
        <v>KT-150039</v>
      </c>
      <c r="AI1030" s="30">
        <v>13112177000</v>
      </c>
      <c r="AJ1030" s="102">
        <f>IFERROR(VLOOKUP($C1030,'分類(コード表)'!$A$3:$B$38,2,FALSE)*1000000000,0)+IFERROR(VLOOKUP($D1030,'分類(コード表)'!$C$3:$D$293,2,FALSE)*1000000,0)+IFERROR(VLOOKUP($E1030,'分類(コード表)'!$E$3:$F$353,2,FALSE)*1000,0)+IFERROR(VLOOKUP($F1030,'分類(コード表)'!$G$3:$H$255,2,FALSE),0)</f>
        <v>13112177000</v>
      </c>
    </row>
    <row r="1031" spans="1:36" s="30" customFormat="1" ht="27" customHeight="1" x14ac:dyDescent="0.15">
      <c r="A1031" s="32" t="s">
        <v>149</v>
      </c>
      <c r="B1031" s="33">
        <v>1027</v>
      </c>
      <c r="C1031" s="34" t="s">
        <v>342</v>
      </c>
      <c r="D1031" s="34" t="s">
        <v>343</v>
      </c>
      <c r="E1031" s="34" t="s">
        <v>2855</v>
      </c>
      <c r="F1031" s="33" t="s">
        <v>503</v>
      </c>
      <c r="G1031" s="34" t="s">
        <v>17842</v>
      </c>
      <c r="H1031" s="36" t="s">
        <v>17843</v>
      </c>
      <c r="I1031" s="33">
        <v>20241</v>
      </c>
      <c r="J1031" s="33">
        <v>20241</v>
      </c>
      <c r="K1031" s="33" t="s">
        <v>24459</v>
      </c>
      <c r="L1031" s="37">
        <f t="shared" si="179"/>
        <v>0</v>
      </c>
      <c r="M1031" s="33"/>
      <c r="N1031" s="33"/>
      <c r="O1031" s="33"/>
      <c r="P1031" s="153" t="s">
        <v>22522</v>
      </c>
      <c r="Q1031" s="38" t="s">
        <v>503</v>
      </c>
      <c r="R1031" s="33" t="s">
        <v>503</v>
      </c>
      <c r="S1031" s="33" t="s">
        <v>503</v>
      </c>
      <c r="T1031" s="33" t="s">
        <v>381</v>
      </c>
      <c r="U1031" s="33" t="s">
        <v>2953</v>
      </c>
      <c r="V1031" s="33" t="s">
        <v>2953</v>
      </c>
      <c r="W1031" s="33" t="s">
        <v>2954</v>
      </c>
      <c r="X1031" s="33" t="s">
        <v>2953</v>
      </c>
      <c r="Y1031" s="33" t="s">
        <v>2954</v>
      </c>
      <c r="Z1031" s="33" t="s">
        <v>571</v>
      </c>
      <c r="AA1031" s="33" t="s">
        <v>2953</v>
      </c>
      <c r="AB1031" s="39" t="s">
        <v>25903</v>
      </c>
      <c r="AC1031" s="29"/>
      <c r="AD1031" s="29"/>
      <c r="AE1031" s="29"/>
      <c r="AF1031" s="137" t="s">
        <v>22522</v>
      </c>
      <c r="AG1031" s="30">
        <f t="shared" si="180"/>
        <v>2</v>
      </c>
      <c r="AH1031" s="31" t="str">
        <f t="shared" si="181"/>
        <v>KT-150067</v>
      </c>
      <c r="AI1031" s="30">
        <v>13112177000</v>
      </c>
      <c r="AJ1031" s="102">
        <f>IFERROR(VLOOKUP($C1031,'分類(コード表)'!$A$3:$B$38,2,FALSE)*1000000000,0)+IFERROR(VLOOKUP($D1031,'分類(コード表)'!$C$3:$D$293,2,FALSE)*1000000,0)+IFERROR(VLOOKUP($E1031,'分類(コード表)'!$E$3:$F$353,2,FALSE)*1000,0)+IFERROR(VLOOKUP($F1031,'分類(コード表)'!$G$3:$H$255,2,FALSE),0)</f>
        <v>13112177000</v>
      </c>
    </row>
    <row r="1032" spans="1:36" s="30" customFormat="1" ht="27" customHeight="1" x14ac:dyDescent="0.15">
      <c r="A1032" s="32" t="s">
        <v>149</v>
      </c>
      <c r="B1032" s="33">
        <v>1028</v>
      </c>
      <c r="C1032" s="34" t="s">
        <v>342</v>
      </c>
      <c r="D1032" s="34" t="s">
        <v>343</v>
      </c>
      <c r="E1032" s="34" t="s">
        <v>2855</v>
      </c>
      <c r="F1032" s="33" t="s">
        <v>503</v>
      </c>
      <c r="G1032" s="34" t="s">
        <v>17753</v>
      </c>
      <c r="H1032" s="36" t="s">
        <v>14577</v>
      </c>
      <c r="I1032" s="33">
        <v>8776920</v>
      </c>
      <c r="J1032" s="33">
        <v>25440000</v>
      </c>
      <c r="K1032" s="33" t="s">
        <v>22082</v>
      </c>
      <c r="L1032" s="37">
        <f t="shared" si="179"/>
        <v>0.65499528301886789</v>
      </c>
      <c r="M1032" s="33"/>
      <c r="N1032" s="33"/>
      <c r="O1032" s="33"/>
      <c r="P1032" s="153" t="s">
        <v>22543</v>
      </c>
      <c r="Q1032" s="38" t="s">
        <v>503</v>
      </c>
      <c r="R1032" s="33" t="s">
        <v>503</v>
      </c>
      <c r="S1032" s="33" t="s">
        <v>503</v>
      </c>
      <c r="T1032" s="33" t="s">
        <v>381</v>
      </c>
      <c r="U1032" s="33" t="s">
        <v>2954</v>
      </c>
      <c r="V1032" s="33" t="s">
        <v>2954</v>
      </c>
      <c r="W1032" s="33" t="s">
        <v>2954</v>
      </c>
      <c r="X1032" s="33" t="s">
        <v>2953</v>
      </c>
      <c r="Y1032" s="33" t="s">
        <v>2953</v>
      </c>
      <c r="Z1032" s="33" t="s">
        <v>2954</v>
      </c>
      <c r="AA1032" s="33" t="s">
        <v>2954</v>
      </c>
      <c r="AB1032" s="39" t="s">
        <v>25904</v>
      </c>
      <c r="AC1032" s="29"/>
      <c r="AD1032" s="29"/>
      <c r="AE1032" s="29"/>
      <c r="AF1032" s="137" t="s">
        <v>22543</v>
      </c>
      <c r="AG1032" s="30">
        <f t="shared" si="180"/>
        <v>2</v>
      </c>
      <c r="AH1032" s="31" t="str">
        <f t="shared" si="181"/>
        <v>KT-140115</v>
      </c>
      <c r="AI1032" s="30">
        <v>13112177000</v>
      </c>
      <c r="AJ1032" s="102">
        <f>IFERROR(VLOOKUP($C1032,'分類(コード表)'!$A$3:$B$38,2,FALSE)*1000000000,0)+IFERROR(VLOOKUP($D1032,'分類(コード表)'!$C$3:$D$293,2,FALSE)*1000000,0)+IFERROR(VLOOKUP($E1032,'分類(コード表)'!$E$3:$F$353,2,FALSE)*1000,0)+IFERROR(VLOOKUP($F1032,'分類(コード表)'!$G$3:$H$255,2,FALSE),0)</f>
        <v>13112177000</v>
      </c>
    </row>
    <row r="1033" spans="1:36" s="30" customFormat="1" ht="27" customHeight="1" x14ac:dyDescent="0.15">
      <c r="A1033" s="32" t="s">
        <v>149</v>
      </c>
      <c r="B1033" s="33">
        <v>1029</v>
      </c>
      <c r="C1033" s="34" t="s">
        <v>342</v>
      </c>
      <c r="D1033" s="34" t="s">
        <v>343</v>
      </c>
      <c r="E1033" s="34" t="s">
        <v>2855</v>
      </c>
      <c r="F1033" s="33"/>
      <c r="G1033" s="34" t="s">
        <v>14324</v>
      </c>
      <c r="H1033" s="36" t="s">
        <v>1656</v>
      </c>
      <c r="I1033" s="33">
        <v>21604200</v>
      </c>
      <c r="J1033" s="33">
        <v>22176000</v>
      </c>
      <c r="K1033" s="33" t="s">
        <v>22082</v>
      </c>
      <c r="L1033" s="37">
        <f t="shared" si="179"/>
        <v>2.5784632034631993E-2</v>
      </c>
      <c r="M1033" s="33"/>
      <c r="N1033" s="33" t="s">
        <v>24776</v>
      </c>
      <c r="O1033" s="33"/>
      <c r="P1033" s="153" t="s">
        <v>26593</v>
      </c>
      <c r="Q1033" s="38" t="s">
        <v>578</v>
      </c>
      <c r="R1033" s="33"/>
      <c r="S1033" s="33"/>
      <c r="T1033" s="33" t="s">
        <v>381</v>
      </c>
      <c r="U1033" s="97" t="s">
        <v>26702</v>
      </c>
      <c r="V1033" s="97" t="s">
        <v>26700</v>
      </c>
      <c r="W1033" s="97" t="s">
        <v>26734</v>
      </c>
      <c r="X1033" s="33" t="s">
        <v>571</v>
      </c>
      <c r="Y1033" s="97" t="s">
        <v>26702</v>
      </c>
      <c r="Z1033" s="33" t="s">
        <v>571</v>
      </c>
      <c r="AA1033" s="97" t="s">
        <v>26702</v>
      </c>
      <c r="AB1033" s="126" t="s">
        <v>26787</v>
      </c>
      <c r="AC1033" s="29"/>
      <c r="AD1033" s="29"/>
      <c r="AE1033" s="29"/>
      <c r="AF1033" s="137" t="s">
        <v>26593</v>
      </c>
      <c r="AG1033" s="30">
        <f t="shared" ref="AG1033" si="194">LEN(LEFT(AF1033,FIND("-",AF1033)-1))</f>
        <v>2</v>
      </c>
      <c r="AH1033" s="31" t="str">
        <f t="shared" ref="AH1033" si="195">LEFT(AF1033,FIND("-",AF1033)+6)</f>
        <v>HK-170002</v>
      </c>
      <c r="AJ1033" s="102"/>
    </row>
    <row r="1034" spans="1:36" s="30" customFormat="1" ht="27" customHeight="1" x14ac:dyDescent="0.15">
      <c r="A1034" s="32" t="s">
        <v>149</v>
      </c>
      <c r="B1034" s="33">
        <v>1030</v>
      </c>
      <c r="C1034" s="34" t="s">
        <v>342</v>
      </c>
      <c r="D1034" s="34" t="s">
        <v>343</v>
      </c>
      <c r="E1034" s="34" t="s">
        <v>2855</v>
      </c>
      <c r="F1034" s="33"/>
      <c r="G1034" s="34" t="s">
        <v>16032</v>
      </c>
      <c r="H1034" s="36" t="s">
        <v>16033</v>
      </c>
      <c r="I1034" s="33">
        <v>17436000</v>
      </c>
      <c r="J1034" s="33">
        <v>6311486</v>
      </c>
      <c r="K1034" s="33" t="s">
        <v>22082</v>
      </c>
      <c r="L1034" s="37">
        <f t="shared" si="179"/>
        <v>-1.7625823775890495</v>
      </c>
      <c r="M1034" s="33"/>
      <c r="N1034" s="33" t="s">
        <v>24776</v>
      </c>
      <c r="O1034" s="33"/>
      <c r="P1034" s="153" t="s">
        <v>26892</v>
      </c>
      <c r="Q1034" s="38"/>
      <c r="R1034" s="33"/>
      <c r="S1034" s="33"/>
      <c r="T1034" s="33" t="s">
        <v>381</v>
      </c>
      <c r="U1034" s="97" t="s">
        <v>37312</v>
      </c>
      <c r="V1034" s="97" t="s">
        <v>37309</v>
      </c>
      <c r="W1034" s="97" t="s">
        <v>37308</v>
      </c>
      <c r="X1034" s="97" t="s">
        <v>37308</v>
      </c>
      <c r="Y1034" s="97" t="s">
        <v>2974</v>
      </c>
      <c r="Z1034" s="97" t="s">
        <v>37308</v>
      </c>
      <c r="AA1034" s="97" t="s">
        <v>37309</v>
      </c>
      <c r="AB1034" s="126" t="s">
        <v>37331</v>
      </c>
      <c r="AC1034" s="29"/>
      <c r="AD1034" s="29"/>
      <c r="AE1034" s="29"/>
      <c r="AF1034" s="137" t="s">
        <v>26892</v>
      </c>
      <c r="AG1034" s="30">
        <f t="shared" ref="AG1034" si="196">LEN(LEFT(AF1034,FIND("-",AF1034)-1))</f>
        <v>2</v>
      </c>
      <c r="AH1034" s="31" t="str">
        <f t="shared" ref="AH1034" si="197">LEFT(AF1034,FIND("-",AF1034)+6)</f>
        <v>KK-180004</v>
      </c>
      <c r="AJ1034" s="102"/>
    </row>
    <row r="1035" spans="1:36" s="30" customFormat="1" ht="27" customHeight="1" x14ac:dyDescent="0.15">
      <c r="A1035" s="32" t="s">
        <v>149</v>
      </c>
      <c r="B1035" s="33">
        <v>1031</v>
      </c>
      <c r="C1035" s="34" t="s">
        <v>342</v>
      </c>
      <c r="D1035" s="34" t="s">
        <v>343</v>
      </c>
      <c r="E1035" s="34" t="s">
        <v>2874</v>
      </c>
      <c r="F1035" s="33"/>
      <c r="G1035" s="34" t="s">
        <v>25905</v>
      </c>
      <c r="H1035" s="36" t="s">
        <v>1911</v>
      </c>
      <c r="I1035" s="33">
        <v>13850</v>
      </c>
      <c r="J1035" s="33">
        <v>13980</v>
      </c>
      <c r="K1035" s="33" t="s">
        <v>2436</v>
      </c>
      <c r="L1035" s="37">
        <f t="shared" si="179"/>
        <v>9.2989985693848753E-3</v>
      </c>
      <c r="M1035" s="33"/>
      <c r="N1035" s="33" t="s">
        <v>24776</v>
      </c>
      <c r="O1035" s="33"/>
      <c r="P1035" s="153" t="s">
        <v>5439</v>
      </c>
      <c r="Q1035" s="33"/>
      <c r="R1035" s="33"/>
      <c r="S1035" s="33"/>
      <c r="T1035" s="33" t="s">
        <v>2744</v>
      </c>
      <c r="U1035" s="33" t="s">
        <v>2953</v>
      </c>
      <c r="V1035" s="33" t="s">
        <v>2954</v>
      </c>
      <c r="W1035" s="33" t="s">
        <v>2954</v>
      </c>
      <c r="X1035" s="33" t="s">
        <v>2953</v>
      </c>
      <c r="Y1035" s="33" t="s">
        <v>2953</v>
      </c>
      <c r="Z1035" s="33" t="s">
        <v>2953</v>
      </c>
      <c r="AA1035" s="33" t="s">
        <v>2953</v>
      </c>
      <c r="AB1035" s="39" t="s">
        <v>25906</v>
      </c>
      <c r="AC1035" s="29"/>
      <c r="AD1035" s="29"/>
      <c r="AE1035" s="29"/>
      <c r="AF1035" s="137" t="s">
        <v>5439</v>
      </c>
      <c r="AG1035" s="30">
        <f t="shared" si="180"/>
        <v>2</v>
      </c>
      <c r="AH1035" s="31" t="str">
        <f t="shared" si="181"/>
        <v>HR-090010</v>
      </c>
      <c r="AI1035" s="30">
        <v>13112179000</v>
      </c>
      <c r="AJ1035" s="102">
        <f>IFERROR(VLOOKUP($C1035,'分類(コード表)'!$A$3:$B$38,2,FALSE)*1000000000,0)+IFERROR(VLOOKUP($D1035,'分類(コード表)'!$C$3:$D$293,2,FALSE)*1000000,0)+IFERROR(VLOOKUP($E1035,'分類(コード表)'!$E$3:$F$353,2,FALSE)*1000,0)+IFERROR(VLOOKUP($F1035,'分類(コード表)'!$G$3:$H$255,2,FALSE),0)</f>
        <v>13112179000</v>
      </c>
    </row>
    <row r="1036" spans="1:36" s="30" customFormat="1" ht="27" customHeight="1" x14ac:dyDescent="0.15">
      <c r="A1036" s="32" t="s">
        <v>149</v>
      </c>
      <c r="B1036" s="33">
        <v>1032</v>
      </c>
      <c r="C1036" s="34" t="s">
        <v>342</v>
      </c>
      <c r="D1036" s="34" t="s">
        <v>343</v>
      </c>
      <c r="E1036" s="34" t="s">
        <v>12241</v>
      </c>
      <c r="F1036" s="33"/>
      <c r="G1036" s="34" t="s">
        <v>25907</v>
      </c>
      <c r="H1036" s="36" t="s">
        <v>1653</v>
      </c>
      <c r="I1036" s="33">
        <v>42240600</v>
      </c>
      <c r="J1036" s="33">
        <v>47913000</v>
      </c>
      <c r="K1036" s="33" t="s">
        <v>2437</v>
      </c>
      <c r="L1036" s="37">
        <f t="shared" si="179"/>
        <v>0.11838958111577236</v>
      </c>
      <c r="M1036" s="33"/>
      <c r="N1036" s="33" t="s">
        <v>24776</v>
      </c>
      <c r="O1036" s="33"/>
      <c r="P1036" s="153" t="s">
        <v>3850</v>
      </c>
      <c r="Q1036" s="33"/>
      <c r="R1036" s="33"/>
      <c r="S1036" s="33"/>
      <c r="T1036" s="33" t="s">
        <v>2744</v>
      </c>
      <c r="U1036" s="33" t="s">
        <v>2953</v>
      </c>
      <c r="V1036" s="33" t="s">
        <v>2954</v>
      </c>
      <c r="W1036" s="33" t="s">
        <v>2953</v>
      </c>
      <c r="X1036" s="33" t="s">
        <v>2953</v>
      </c>
      <c r="Y1036" s="33" t="s">
        <v>2953</v>
      </c>
      <c r="Z1036" s="33" t="s">
        <v>2953</v>
      </c>
      <c r="AA1036" s="33" t="s">
        <v>2953</v>
      </c>
      <c r="AB1036" s="39" t="s">
        <v>25908</v>
      </c>
      <c r="AC1036" s="29"/>
      <c r="AD1036" s="29"/>
      <c r="AE1036" s="29"/>
      <c r="AF1036" s="137" t="s">
        <v>3850</v>
      </c>
      <c r="AG1036" s="30">
        <f t="shared" si="180"/>
        <v>2</v>
      </c>
      <c r="AH1036" s="31" t="str">
        <f t="shared" si="181"/>
        <v>CB-080032</v>
      </c>
      <c r="AI1036" s="30">
        <v>13112180000</v>
      </c>
      <c r="AJ1036" s="102">
        <f>IFERROR(VLOOKUP($C1036,'分類(コード表)'!$A$3:$B$38,2,FALSE)*1000000000,0)+IFERROR(VLOOKUP($D1036,'分類(コード表)'!$C$3:$D$293,2,FALSE)*1000000,0)+IFERROR(VLOOKUP($E1036,'分類(コード表)'!$E$3:$F$353,2,FALSE)*1000,0)+IFERROR(VLOOKUP($F1036,'分類(コード表)'!$G$3:$H$255,2,FALSE),0)</f>
        <v>13112180000</v>
      </c>
    </row>
    <row r="1037" spans="1:36" s="30" customFormat="1" ht="27" customHeight="1" x14ac:dyDescent="0.15">
      <c r="A1037" s="32" t="s">
        <v>149</v>
      </c>
      <c r="B1037" s="33">
        <v>1033</v>
      </c>
      <c r="C1037" s="34" t="s">
        <v>342</v>
      </c>
      <c r="D1037" s="34" t="s">
        <v>343</v>
      </c>
      <c r="E1037" s="34" t="s">
        <v>12241</v>
      </c>
      <c r="F1037" s="33"/>
      <c r="G1037" s="34" t="s">
        <v>25909</v>
      </c>
      <c r="H1037" s="36" t="s">
        <v>2068</v>
      </c>
      <c r="I1037" s="33">
        <v>12590150</v>
      </c>
      <c r="J1037" s="33">
        <v>12676555</v>
      </c>
      <c r="K1037" s="33" t="s">
        <v>2635</v>
      </c>
      <c r="L1037" s="37">
        <f t="shared" si="179"/>
        <v>6.816126305609016E-3</v>
      </c>
      <c r="M1037" s="33"/>
      <c r="N1037" s="33" t="s">
        <v>24776</v>
      </c>
      <c r="O1037" s="33"/>
      <c r="P1037" s="153" t="s">
        <v>7881</v>
      </c>
      <c r="Q1037" s="38"/>
      <c r="R1037" s="33"/>
      <c r="S1037" s="33"/>
      <c r="T1037" s="33" t="s">
        <v>2744</v>
      </c>
      <c r="U1037" s="33" t="s">
        <v>2953</v>
      </c>
      <c r="V1037" s="33" t="s">
        <v>2953</v>
      </c>
      <c r="W1037" s="33" t="s">
        <v>2953</v>
      </c>
      <c r="X1037" s="33" t="s">
        <v>2954</v>
      </c>
      <c r="Y1037" s="33" t="s">
        <v>2953</v>
      </c>
      <c r="Z1037" s="33" t="s">
        <v>2954</v>
      </c>
      <c r="AA1037" s="33" t="s">
        <v>2953</v>
      </c>
      <c r="AB1037" s="39" t="s">
        <v>25910</v>
      </c>
      <c r="AC1037" s="29"/>
      <c r="AD1037" s="29"/>
      <c r="AE1037" s="29"/>
      <c r="AF1037" s="137" t="s">
        <v>7881</v>
      </c>
      <c r="AG1037" s="30">
        <f t="shared" si="180"/>
        <v>2</v>
      </c>
      <c r="AH1037" s="31" t="str">
        <f t="shared" si="181"/>
        <v>KT-080027</v>
      </c>
      <c r="AI1037" s="30">
        <v>13112180000</v>
      </c>
      <c r="AJ1037" s="102">
        <f>IFERROR(VLOOKUP($C1037,'分類(コード表)'!$A$3:$B$38,2,FALSE)*1000000000,0)+IFERROR(VLOOKUP($D1037,'分類(コード表)'!$C$3:$D$293,2,FALSE)*1000000,0)+IFERROR(VLOOKUP($E1037,'分類(コード表)'!$E$3:$F$353,2,FALSE)*1000,0)+IFERROR(VLOOKUP($F1037,'分類(コード表)'!$G$3:$H$255,2,FALSE),0)</f>
        <v>13112180000</v>
      </c>
    </row>
    <row r="1038" spans="1:36" s="30" customFormat="1" ht="27" customHeight="1" x14ac:dyDescent="0.15">
      <c r="A1038" s="32" t="s">
        <v>149</v>
      </c>
      <c r="B1038" s="33">
        <v>1034</v>
      </c>
      <c r="C1038" s="34" t="s">
        <v>342</v>
      </c>
      <c r="D1038" s="34" t="s">
        <v>343</v>
      </c>
      <c r="E1038" s="34" t="s">
        <v>12241</v>
      </c>
      <c r="F1038" s="33" t="s">
        <v>503</v>
      </c>
      <c r="G1038" s="34" t="s">
        <v>13020</v>
      </c>
      <c r="H1038" s="36" t="s">
        <v>13021</v>
      </c>
      <c r="I1038" s="33">
        <v>115547000</v>
      </c>
      <c r="J1038" s="33">
        <v>118455000</v>
      </c>
      <c r="K1038" s="33" t="s">
        <v>22060</v>
      </c>
      <c r="L1038" s="37">
        <f t="shared" si="179"/>
        <v>2.4549406947786068E-2</v>
      </c>
      <c r="M1038" s="33"/>
      <c r="N1038" s="33"/>
      <c r="O1038" s="33"/>
      <c r="P1038" s="153" t="s">
        <v>22527</v>
      </c>
      <c r="Q1038" s="33" t="s">
        <v>503</v>
      </c>
      <c r="R1038" s="33" t="s">
        <v>503</v>
      </c>
      <c r="S1038" s="33" t="s">
        <v>503</v>
      </c>
      <c r="T1038" s="33" t="s">
        <v>381</v>
      </c>
      <c r="U1038" s="33" t="s">
        <v>2953</v>
      </c>
      <c r="V1038" s="33" t="s">
        <v>2953</v>
      </c>
      <c r="W1038" s="33" t="s">
        <v>2954</v>
      </c>
      <c r="X1038" s="33" t="s">
        <v>2954</v>
      </c>
      <c r="Y1038" s="33" t="s">
        <v>2956</v>
      </c>
      <c r="Z1038" s="33" t="s">
        <v>2953</v>
      </c>
      <c r="AA1038" s="33" t="s">
        <v>2953</v>
      </c>
      <c r="AB1038" s="39" t="s">
        <v>25911</v>
      </c>
      <c r="AC1038" s="29"/>
      <c r="AD1038" s="29"/>
      <c r="AE1038" s="29"/>
      <c r="AF1038" s="137" t="s">
        <v>22527</v>
      </c>
      <c r="AG1038" s="30">
        <f t="shared" si="180"/>
        <v>2</v>
      </c>
      <c r="AH1038" s="31" t="str">
        <f t="shared" si="181"/>
        <v>CB-150001</v>
      </c>
      <c r="AI1038" s="30">
        <v>13112180000</v>
      </c>
      <c r="AJ1038" s="102">
        <f>IFERROR(VLOOKUP($C1038,'分類(コード表)'!$A$3:$B$38,2,FALSE)*1000000000,0)+IFERROR(VLOOKUP($D1038,'分類(コード表)'!$C$3:$D$293,2,FALSE)*1000000,0)+IFERROR(VLOOKUP($E1038,'分類(コード表)'!$E$3:$F$353,2,FALSE)*1000,0)+IFERROR(VLOOKUP($F1038,'分類(コード表)'!$G$3:$H$255,2,FALSE),0)</f>
        <v>13112180000</v>
      </c>
    </row>
    <row r="1039" spans="1:36" s="30" customFormat="1" ht="27" customHeight="1" x14ac:dyDescent="0.15">
      <c r="A1039" s="32" t="s">
        <v>149</v>
      </c>
      <c r="B1039" s="33">
        <v>1035</v>
      </c>
      <c r="C1039" s="34" t="s">
        <v>342</v>
      </c>
      <c r="D1039" s="34" t="s">
        <v>343</v>
      </c>
      <c r="E1039" s="34" t="s">
        <v>2905</v>
      </c>
      <c r="F1039" s="33"/>
      <c r="G1039" s="34" t="s">
        <v>25912</v>
      </c>
      <c r="H1039" s="36" t="s">
        <v>2382</v>
      </c>
      <c r="I1039" s="33">
        <v>2971750</v>
      </c>
      <c r="J1039" s="33">
        <v>3719130</v>
      </c>
      <c r="K1039" s="33" t="s">
        <v>2498</v>
      </c>
      <c r="L1039" s="37">
        <f t="shared" si="179"/>
        <v>0.20095559983114331</v>
      </c>
      <c r="M1039" s="33"/>
      <c r="N1039" s="33" t="s">
        <v>24776</v>
      </c>
      <c r="O1039" s="33"/>
      <c r="P1039" s="153" t="s">
        <v>24426</v>
      </c>
      <c r="Q1039" s="33"/>
      <c r="R1039" s="33"/>
      <c r="S1039" s="33"/>
      <c r="T1039" s="33" t="s">
        <v>2744</v>
      </c>
      <c r="U1039" s="33" t="s">
        <v>2954</v>
      </c>
      <c r="V1039" s="33" t="s">
        <v>2953</v>
      </c>
      <c r="W1039" s="33" t="s">
        <v>2953</v>
      </c>
      <c r="X1039" s="33" t="s">
        <v>2953</v>
      </c>
      <c r="Y1039" s="33" t="s">
        <v>2954</v>
      </c>
      <c r="Z1039" s="33" t="s">
        <v>2954</v>
      </c>
      <c r="AA1039" s="33" t="s">
        <v>2954</v>
      </c>
      <c r="AB1039" s="39" t="s">
        <v>25913</v>
      </c>
      <c r="AC1039" s="29"/>
      <c r="AD1039" s="29"/>
      <c r="AE1039" s="29"/>
      <c r="AF1039" s="137" t="s">
        <v>1597</v>
      </c>
      <c r="AG1039" s="30">
        <f t="shared" si="180"/>
        <v>2</v>
      </c>
      <c r="AH1039" s="31" t="str">
        <f t="shared" si="181"/>
        <v>TH-100024</v>
      </c>
      <c r="AI1039" s="30">
        <v>13112184000</v>
      </c>
      <c r="AJ1039" s="102">
        <f>IFERROR(VLOOKUP($C1039,'分類(コード表)'!$A$3:$B$38,2,FALSE)*1000000000,0)+IFERROR(VLOOKUP($D1039,'分類(コード表)'!$C$3:$D$293,2,FALSE)*1000000,0)+IFERROR(VLOOKUP($E1039,'分類(コード表)'!$E$3:$F$353,2,FALSE)*1000,0)+IFERROR(VLOOKUP($F1039,'分類(コード表)'!$G$3:$H$255,2,FALSE),0)</f>
        <v>13112184000</v>
      </c>
    </row>
    <row r="1040" spans="1:36" s="30" customFormat="1" ht="27" customHeight="1" x14ac:dyDescent="0.15">
      <c r="A1040" s="32" t="s">
        <v>149</v>
      </c>
      <c r="B1040" s="33">
        <v>1036</v>
      </c>
      <c r="C1040" s="34" t="s">
        <v>342</v>
      </c>
      <c r="D1040" s="34" t="s">
        <v>343</v>
      </c>
      <c r="E1040" s="34" t="s">
        <v>150</v>
      </c>
      <c r="F1040" s="33"/>
      <c r="G1040" s="34" t="s">
        <v>25914</v>
      </c>
      <c r="H1040" s="36" t="s">
        <v>1996</v>
      </c>
      <c r="I1040" s="33">
        <v>28165</v>
      </c>
      <c r="J1040" s="33">
        <v>21355</v>
      </c>
      <c r="K1040" s="33" t="s">
        <v>2475</v>
      </c>
      <c r="L1040" s="37">
        <f t="shared" si="179"/>
        <v>-0.31889487239522363</v>
      </c>
      <c r="M1040" s="33"/>
      <c r="N1040" s="33" t="s">
        <v>24776</v>
      </c>
      <c r="O1040" s="33"/>
      <c r="P1040" s="153" t="s">
        <v>23797</v>
      </c>
      <c r="Q1040" s="33"/>
      <c r="R1040" s="33"/>
      <c r="S1040" s="33"/>
      <c r="T1040" s="33" t="s">
        <v>2744</v>
      </c>
      <c r="U1040" s="33" t="s">
        <v>2956</v>
      </c>
      <c r="V1040" s="33" t="s">
        <v>2953</v>
      </c>
      <c r="W1040" s="33" t="s">
        <v>2954</v>
      </c>
      <c r="X1040" s="33" t="s">
        <v>2953</v>
      </c>
      <c r="Y1040" s="33" t="s">
        <v>2953</v>
      </c>
      <c r="Z1040" s="33" t="s">
        <v>2953</v>
      </c>
      <c r="AA1040" s="33" t="s">
        <v>2953</v>
      </c>
      <c r="AB1040" s="39" t="s">
        <v>25915</v>
      </c>
      <c r="AC1040" s="29"/>
      <c r="AD1040" s="29"/>
      <c r="AE1040" s="29"/>
      <c r="AF1040" s="137" t="s">
        <v>1301</v>
      </c>
      <c r="AG1040" s="30">
        <f t="shared" si="180"/>
        <v>2</v>
      </c>
      <c r="AH1040" s="31" t="str">
        <f t="shared" si="181"/>
        <v>KK-100083</v>
      </c>
      <c r="AI1040" s="30">
        <v>13112351000</v>
      </c>
      <c r="AJ1040" s="102">
        <f>IFERROR(VLOOKUP($C1040,'分類(コード表)'!$A$3:$B$38,2,FALSE)*1000000000,0)+IFERROR(VLOOKUP($D1040,'分類(コード表)'!$C$3:$D$293,2,FALSE)*1000000,0)+IFERROR(VLOOKUP($E1040,'分類(コード表)'!$E$3:$F$353,2,FALSE)*1000,0)+IFERROR(VLOOKUP($F1040,'分類(コード表)'!$G$3:$H$255,2,FALSE),0)</f>
        <v>13112351000</v>
      </c>
    </row>
    <row r="1041" spans="1:36" s="30" customFormat="1" ht="27" customHeight="1" x14ac:dyDescent="0.15">
      <c r="A1041" s="32" t="s">
        <v>149</v>
      </c>
      <c r="B1041" s="33">
        <v>1037</v>
      </c>
      <c r="C1041" s="34" t="s">
        <v>342</v>
      </c>
      <c r="D1041" s="34" t="s">
        <v>343</v>
      </c>
      <c r="E1041" s="34" t="s">
        <v>150</v>
      </c>
      <c r="F1041" s="34"/>
      <c r="G1041" s="34" t="s">
        <v>12985</v>
      </c>
      <c r="H1041" s="34" t="s">
        <v>12986</v>
      </c>
      <c r="I1041" s="33">
        <v>32253473</v>
      </c>
      <c r="J1041" s="33">
        <v>30156384</v>
      </c>
      <c r="K1041" s="33" t="s">
        <v>22167</v>
      </c>
      <c r="L1041" s="37">
        <f t="shared" si="179"/>
        <v>-6.9540466124851097E-2</v>
      </c>
      <c r="M1041" s="33"/>
      <c r="N1041" s="33"/>
      <c r="O1041" s="33"/>
      <c r="P1041" s="153" t="s">
        <v>3262</v>
      </c>
      <c r="Q1041" s="33" t="s">
        <v>503</v>
      </c>
      <c r="R1041" s="33"/>
      <c r="S1041" s="33"/>
      <c r="T1041" s="33" t="s">
        <v>2744</v>
      </c>
      <c r="U1041" s="97" t="s">
        <v>2956</v>
      </c>
      <c r="V1041" s="97" t="s">
        <v>2953</v>
      </c>
      <c r="W1041" s="97" t="s">
        <v>2954</v>
      </c>
      <c r="X1041" s="97" t="s">
        <v>2953</v>
      </c>
      <c r="Y1041" s="97" t="s">
        <v>2953</v>
      </c>
      <c r="Z1041" s="97" t="s">
        <v>2953</v>
      </c>
      <c r="AA1041" s="97" t="s">
        <v>2953</v>
      </c>
      <c r="AB1041" s="126" t="s">
        <v>25916</v>
      </c>
      <c r="AC1041" s="29"/>
      <c r="AD1041" s="29"/>
      <c r="AE1041" s="29"/>
      <c r="AF1041" s="137" t="s">
        <v>3262</v>
      </c>
      <c r="AG1041" s="30">
        <f t="shared" si="180"/>
        <v>2</v>
      </c>
      <c r="AH1041" s="31" t="str">
        <f t="shared" si="181"/>
        <v>CB-120032</v>
      </c>
      <c r="AI1041" s="30">
        <v>13112351000</v>
      </c>
      <c r="AJ1041" s="102">
        <f>IFERROR(VLOOKUP($C1041,'分類(コード表)'!$A$3:$B$38,2,FALSE)*1000000000,0)+IFERROR(VLOOKUP($D1041,'分類(コード表)'!$C$3:$D$293,2,FALSE)*1000000,0)+IFERROR(VLOOKUP($E1041,'分類(コード表)'!$E$3:$F$353,2,FALSE)*1000,0)+IFERROR(VLOOKUP($F1041,'分類(コード表)'!$G$3:$H$255,2,FALSE),0)</f>
        <v>13112351000</v>
      </c>
    </row>
    <row r="1042" spans="1:36" s="30" customFormat="1" ht="27" customHeight="1" x14ac:dyDescent="0.15">
      <c r="A1042" s="32" t="s">
        <v>149</v>
      </c>
      <c r="B1042" s="33">
        <v>1038</v>
      </c>
      <c r="C1042" s="34" t="s">
        <v>342</v>
      </c>
      <c r="D1042" s="34" t="s">
        <v>343</v>
      </c>
      <c r="E1042" s="34" t="s">
        <v>150</v>
      </c>
      <c r="F1042" s="34"/>
      <c r="G1042" s="34" t="s">
        <v>20751</v>
      </c>
      <c r="H1042" s="34" t="s">
        <v>20752</v>
      </c>
      <c r="I1042" s="33">
        <v>2090000</v>
      </c>
      <c r="J1042" s="33">
        <v>408000</v>
      </c>
      <c r="K1042" s="33" t="s">
        <v>27565</v>
      </c>
      <c r="L1042" s="37">
        <f t="shared" si="179"/>
        <v>-4.1225490196078427</v>
      </c>
      <c r="M1042" s="33"/>
      <c r="N1042" s="97" t="s">
        <v>37327</v>
      </c>
      <c r="O1042" s="33"/>
      <c r="P1042" s="153" t="s">
        <v>26886</v>
      </c>
      <c r="Q1042" s="33"/>
      <c r="R1042" s="33"/>
      <c r="S1042" s="33"/>
      <c r="T1042" s="33" t="s">
        <v>2744</v>
      </c>
      <c r="U1042" s="97" t="s">
        <v>37312</v>
      </c>
      <c r="V1042" s="33" t="s">
        <v>571</v>
      </c>
      <c r="W1042" s="97" t="s">
        <v>37308</v>
      </c>
      <c r="X1042" s="97" t="s">
        <v>37308</v>
      </c>
      <c r="Y1042" s="97" t="s">
        <v>37308</v>
      </c>
      <c r="Z1042" s="33" t="s">
        <v>571</v>
      </c>
      <c r="AA1042" s="97" t="s">
        <v>37309</v>
      </c>
      <c r="AB1042" s="126" t="s">
        <v>37324</v>
      </c>
      <c r="AC1042" s="29"/>
      <c r="AD1042" s="29"/>
      <c r="AE1042" s="29"/>
      <c r="AF1042" s="137" t="s">
        <v>26886</v>
      </c>
      <c r="AG1042" s="30">
        <f t="shared" ref="AG1042" si="198">LEN(LEFT(AF1042,FIND("-",AF1042)-1))</f>
        <v>2</v>
      </c>
      <c r="AH1042" s="31" t="str">
        <f t="shared" ref="AH1042" si="199">LEFT(AF1042,FIND("-",AF1042)+6)</f>
        <v>QS-190014</v>
      </c>
      <c r="AJ1042" s="102"/>
    </row>
    <row r="1043" spans="1:36" s="30" customFormat="1" ht="27" customHeight="1" x14ac:dyDescent="0.15">
      <c r="A1043" s="32" t="s">
        <v>149</v>
      </c>
      <c r="B1043" s="33">
        <v>1039</v>
      </c>
      <c r="C1043" s="34" t="s">
        <v>342</v>
      </c>
      <c r="D1043" s="34" t="s">
        <v>2962</v>
      </c>
      <c r="E1043" s="33"/>
      <c r="F1043" s="33"/>
      <c r="G1043" s="34" t="s">
        <v>18190</v>
      </c>
      <c r="H1043" s="36" t="s">
        <v>18191</v>
      </c>
      <c r="I1043" s="33">
        <v>525900</v>
      </c>
      <c r="J1043" s="33">
        <v>1137500</v>
      </c>
      <c r="K1043" s="33" t="s">
        <v>22074</v>
      </c>
      <c r="L1043" s="37">
        <f t="shared" si="179"/>
        <v>0.53767032967032968</v>
      </c>
      <c r="M1043" s="33"/>
      <c r="N1043" s="33"/>
      <c r="O1043" s="33"/>
      <c r="P1043" s="153" t="s">
        <v>3026</v>
      </c>
      <c r="Q1043" s="33" t="s">
        <v>503</v>
      </c>
      <c r="R1043" s="33"/>
      <c r="S1043" s="33"/>
      <c r="T1043" s="33" t="s">
        <v>2744</v>
      </c>
      <c r="U1043" s="33" t="s">
        <v>2953</v>
      </c>
      <c r="V1043" s="33" t="s">
        <v>571</v>
      </c>
      <c r="W1043" s="33" t="s">
        <v>571</v>
      </c>
      <c r="X1043" s="33" t="s">
        <v>2954</v>
      </c>
      <c r="Y1043" s="33" t="s">
        <v>2954</v>
      </c>
      <c r="Z1043" s="33" t="s">
        <v>571</v>
      </c>
      <c r="AA1043" s="33" t="s">
        <v>2954</v>
      </c>
      <c r="AB1043" s="39" t="s">
        <v>25917</v>
      </c>
      <c r="AC1043" s="29"/>
      <c r="AD1043" s="29"/>
      <c r="AE1043" s="29"/>
      <c r="AF1043" s="137" t="s">
        <v>3026</v>
      </c>
      <c r="AG1043" s="30">
        <f t="shared" si="180"/>
        <v>2</v>
      </c>
      <c r="AH1043" s="31" t="str">
        <f t="shared" si="181"/>
        <v>KT-170001</v>
      </c>
      <c r="AI1043" s="30">
        <v>13113000000</v>
      </c>
      <c r="AJ1043" s="102">
        <f>IFERROR(VLOOKUP($C1043,'分類(コード表)'!$A$3:$B$38,2,FALSE)*1000000000,0)+IFERROR(VLOOKUP($D1043,'分類(コード表)'!$C$3:$D$293,2,FALSE)*1000000,0)+IFERROR(VLOOKUP($E1043,'分類(コード表)'!$E$3:$F$353,2,FALSE)*1000,0)+IFERROR(VLOOKUP($F1043,'分類(コード表)'!$G$3:$H$255,2,FALSE),0)</f>
        <v>13113000000</v>
      </c>
    </row>
    <row r="1044" spans="1:36" s="30" customFormat="1" ht="27" customHeight="1" x14ac:dyDescent="0.15">
      <c r="A1044" s="32" t="s">
        <v>149</v>
      </c>
      <c r="B1044" s="33">
        <v>1040</v>
      </c>
      <c r="C1044" s="34" t="s">
        <v>342</v>
      </c>
      <c r="D1044" s="34" t="s">
        <v>390</v>
      </c>
      <c r="E1044" s="34" t="s">
        <v>390</v>
      </c>
      <c r="F1044" s="34" t="s">
        <v>2850</v>
      </c>
      <c r="G1044" s="34" t="s">
        <v>848</v>
      </c>
      <c r="H1044" s="36" t="s">
        <v>2151</v>
      </c>
      <c r="I1044" s="33">
        <v>2080000</v>
      </c>
      <c r="J1044" s="33">
        <v>8625820</v>
      </c>
      <c r="K1044" s="33" t="s">
        <v>2554</v>
      </c>
      <c r="L1044" s="37">
        <f t="shared" si="179"/>
        <v>0.75886350515081469</v>
      </c>
      <c r="M1044" s="33"/>
      <c r="N1044" s="33" t="s">
        <v>24776</v>
      </c>
      <c r="O1044" s="33"/>
      <c r="P1044" s="153" t="s">
        <v>32769</v>
      </c>
      <c r="Q1044" s="38"/>
      <c r="R1044" s="33"/>
      <c r="S1044" s="33"/>
      <c r="T1044" s="33" t="s">
        <v>2744</v>
      </c>
      <c r="U1044" s="33" t="s">
        <v>2954</v>
      </c>
      <c r="V1044" s="33" t="s">
        <v>2953</v>
      </c>
      <c r="W1044" s="33" t="s">
        <v>2953</v>
      </c>
      <c r="X1044" s="33" t="s">
        <v>2953</v>
      </c>
      <c r="Y1044" s="33" t="s">
        <v>2953</v>
      </c>
      <c r="Z1044" s="33" t="s">
        <v>2953</v>
      </c>
      <c r="AA1044" s="33" t="s">
        <v>2953</v>
      </c>
      <c r="AB1044" s="39" t="s">
        <v>25918</v>
      </c>
      <c r="AC1044" s="29"/>
      <c r="AD1044" s="29"/>
      <c r="AE1044" s="29"/>
      <c r="AF1044" s="137" t="s">
        <v>1417</v>
      </c>
      <c r="AG1044" s="30">
        <f t="shared" si="180"/>
        <v>2</v>
      </c>
      <c r="AH1044" s="31" t="str">
        <f t="shared" si="181"/>
        <v>KT-110063</v>
      </c>
      <c r="AI1044" s="30">
        <v>13290350251</v>
      </c>
      <c r="AJ1044" s="102">
        <f>IFERROR(VLOOKUP($C1044,'分類(コード表)'!$A$3:$B$38,2,FALSE)*1000000000,0)+IFERROR(VLOOKUP($D1044,'分類(コード表)'!$C$3:$D$293,2,FALSE)*1000000,0)+IFERROR(VLOOKUP($E1044,'分類(コード表)'!$E$3:$F$353,2,FALSE)*1000,0)+IFERROR(VLOOKUP($F1044,'分類(コード表)'!$G$3:$H$255,2,FALSE),0)</f>
        <v>13290350251</v>
      </c>
    </row>
    <row r="1045" spans="1:36" s="30" customFormat="1" ht="27" customHeight="1" x14ac:dyDescent="0.15">
      <c r="A1045" s="32" t="s">
        <v>149</v>
      </c>
      <c r="B1045" s="33">
        <v>1041</v>
      </c>
      <c r="C1045" s="34" t="s">
        <v>342</v>
      </c>
      <c r="D1045" s="34" t="s">
        <v>390</v>
      </c>
      <c r="E1045" s="34" t="s">
        <v>390</v>
      </c>
      <c r="F1045" s="34" t="s">
        <v>171</v>
      </c>
      <c r="G1045" s="34" t="s">
        <v>1021</v>
      </c>
      <c r="H1045" s="36" t="s">
        <v>2354</v>
      </c>
      <c r="I1045" s="33">
        <v>4067940</v>
      </c>
      <c r="J1045" s="33">
        <v>2173320</v>
      </c>
      <c r="K1045" s="33" t="s">
        <v>2486</v>
      </c>
      <c r="L1045" s="37">
        <f t="shared" si="179"/>
        <v>-0.87176301695102421</v>
      </c>
      <c r="M1045" s="33"/>
      <c r="N1045" s="33" t="s">
        <v>24776</v>
      </c>
      <c r="O1045" s="33"/>
      <c r="P1045" s="153" t="s">
        <v>3251</v>
      </c>
      <c r="Q1045" s="38"/>
      <c r="R1045" s="33"/>
      <c r="S1045" s="33"/>
      <c r="T1045" s="33" t="s">
        <v>2744</v>
      </c>
      <c r="U1045" s="33" t="s">
        <v>2956</v>
      </c>
      <c r="V1045" s="33" t="s">
        <v>2954</v>
      </c>
      <c r="W1045" s="33" t="s">
        <v>2955</v>
      </c>
      <c r="X1045" s="33" t="s">
        <v>2954</v>
      </c>
      <c r="Y1045" s="33" t="s">
        <v>2955</v>
      </c>
      <c r="Z1045" s="33" t="s">
        <v>2953</v>
      </c>
      <c r="AA1045" s="33" t="s">
        <v>2954</v>
      </c>
      <c r="AB1045" s="39" t="s">
        <v>25919</v>
      </c>
      <c r="AC1045" s="29"/>
      <c r="AD1045" s="29"/>
      <c r="AE1045" s="29"/>
      <c r="AF1045" s="137" t="s">
        <v>3251</v>
      </c>
      <c r="AG1045" s="30">
        <f t="shared" si="180"/>
        <v>2</v>
      </c>
      <c r="AH1045" s="31" t="str">
        <f t="shared" si="181"/>
        <v>SK-120005</v>
      </c>
      <c r="AI1045" s="30">
        <v>13290350252</v>
      </c>
      <c r="AJ1045" s="102">
        <f>IFERROR(VLOOKUP($C1045,'分類(コード表)'!$A$3:$B$38,2,FALSE)*1000000000,0)+IFERROR(VLOOKUP($D1045,'分類(コード表)'!$C$3:$D$293,2,FALSE)*1000000,0)+IFERROR(VLOOKUP($E1045,'分類(コード表)'!$E$3:$F$353,2,FALSE)*1000,0)+IFERROR(VLOOKUP($F1045,'分類(コード表)'!$G$3:$H$255,2,FALSE),0)</f>
        <v>13290350252</v>
      </c>
    </row>
    <row r="1046" spans="1:36" s="30" customFormat="1" ht="27" customHeight="1" x14ac:dyDescent="0.15">
      <c r="A1046" s="32" t="s">
        <v>149</v>
      </c>
      <c r="B1046" s="33">
        <v>1042</v>
      </c>
      <c r="C1046" s="34" t="s">
        <v>342</v>
      </c>
      <c r="D1046" s="34" t="s">
        <v>390</v>
      </c>
      <c r="E1046" s="34" t="s">
        <v>390</v>
      </c>
      <c r="F1046" s="34" t="s">
        <v>150</v>
      </c>
      <c r="G1046" s="34" t="s">
        <v>899</v>
      </c>
      <c r="H1046" s="36" t="s">
        <v>2202</v>
      </c>
      <c r="I1046" s="33">
        <v>507500</v>
      </c>
      <c r="J1046" s="33">
        <v>463350</v>
      </c>
      <c r="K1046" s="33" t="s">
        <v>2664</v>
      </c>
      <c r="L1046" s="37">
        <f t="shared" si="179"/>
        <v>-9.5284342289845725E-2</v>
      </c>
      <c r="M1046" s="33"/>
      <c r="N1046" s="33" t="s">
        <v>24776</v>
      </c>
      <c r="O1046" s="33"/>
      <c r="P1046" s="153" t="s">
        <v>1464</v>
      </c>
      <c r="Q1046" s="38"/>
      <c r="R1046" s="33"/>
      <c r="S1046" s="33"/>
      <c r="T1046" s="33" t="s">
        <v>2744</v>
      </c>
      <c r="U1046" s="33" t="s">
        <v>2956</v>
      </c>
      <c r="V1046" s="33" t="s">
        <v>2953</v>
      </c>
      <c r="W1046" s="33" t="s">
        <v>2953</v>
      </c>
      <c r="X1046" s="33" t="s">
        <v>2954</v>
      </c>
      <c r="Y1046" s="33" t="s">
        <v>2954</v>
      </c>
      <c r="Z1046" s="33" t="s">
        <v>2953</v>
      </c>
      <c r="AA1046" s="33" t="s">
        <v>2953</v>
      </c>
      <c r="AB1046" s="39" t="s">
        <v>25920</v>
      </c>
      <c r="AC1046" s="29"/>
      <c r="AD1046" s="29"/>
      <c r="AE1046" s="29"/>
      <c r="AF1046" s="137" t="s">
        <v>1464</v>
      </c>
      <c r="AG1046" s="30">
        <f t="shared" si="180"/>
        <v>2</v>
      </c>
      <c r="AH1046" s="31" t="str">
        <f t="shared" si="181"/>
        <v>KT-130008</v>
      </c>
      <c r="AI1046" s="30">
        <v>13290350253</v>
      </c>
      <c r="AJ1046" s="102">
        <f>IFERROR(VLOOKUP($C1046,'分類(コード表)'!$A$3:$B$38,2,FALSE)*1000000000,0)+IFERROR(VLOOKUP($D1046,'分類(コード表)'!$C$3:$D$293,2,FALSE)*1000000,0)+IFERROR(VLOOKUP($E1046,'分類(コード表)'!$E$3:$F$353,2,FALSE)*1000,0)+IFERROR(VLOOKUP($F1046,'分類(コード表)'!$G$3:$H$255,2,FALSE),0)</f>
        <v>13290350253</v>
      </c>
    </row>
    <row r="1047" spans="1:36" s="30" customFormat="1" ht="27" customHeight="1" x14ac:dyDescent="0.15">
      <c r="A1047" s="32" t="s">
        <v>149</v>
      </c>
      <c r="B1047" s="33">
        <v>1043</v>
      </c>
      <c r="C1047" s="34" t="s">
        <v>342</v>
      </c>
      <c r="D1047" s="34" t="s">
        <v>390</v>
      </c>
      <c r="E1047" s="34" t="s">
        <v>390</v>
      </c>
      <c r="F1047" s="34" t="s">
        <v>150</v>
      </c>
      <c r="G1047" s="34" t="s">
        <v>25921</v>
      </c>
      <c r="H1047" s="36" t="s">
        <v>2286</v>
      </c>
      <c r="I1047" s="33">
        <v>152200</v>
      </c>
      <c r="J1047" s="33">
        <v>87700</v>
      </c>
      <c r="K1047" s="33" t="s">
        <v>2706</v>
      </c>
      <c r="L1047" s="37">
        <f t="shared" si="179"/>
        <v>-0.73546180159635122</v>
      </c>
      <c r="M1047" s="33"/>
      <c r="N1047" s="33" t="s">
        <v>24776</v>
      </c>
      <c r="O1047" s="33"/>
      <c r="P1047" s="153" t="s">
        <v>24268</v>
      </c>
      <c r="Q1047" s="33"/>
      <c r="R1047" s="33"/>
      <c r="S1047" s="33"/>
      <c r="T1047" s="33" t="s">
        <v>2744</v>
      </c>
      <c r="U1047" s="33" t="s">
        <v>2956</v>
      </c>
      <c r="V1047" s="33" t="s">
        <v>2953</v>
      </c>
      <c r="W1047" s="33" t="s">
        <v>2954</v>
      </c>
      <c r="X1047" s="33" t="s">
        <v>2953</v>
      </c>
      <c r="Y1047" s="33" t="s">
        <v>2954</v>
      </c>
      <c r="Z1047" s="33" t="s">
        <v>2953</v>
      </c>
      <c r="AA1047" s="33" t="s">
        <v>2953</v>
      </c>
      <c r="AB1047" s="39" t="s">
        <v>25922</v>
      </c>
      <c r="AC1047" s="29"/>
      <c r="AD1047" s="29"/>
      <c r="AE1047" s="29"/>
      <c r="AF1047" s="137" t="s">
        <v>1527</v>
      </c>
      <c r="AG1047" s="30">
        <f t="shared" si="180"/>
        <v>2</v>
      </c>
      <c r="AH1047" s="31" t="str">
        <f t="shared" si="181"/>
        <v>QS-100023</v>
      </c>
      <c r="AI1047" s="30">
        <v>13290350253</v>
      </c>
      <c r="AJ1047" s="102">
        <f>IFERROR(VLOOKUP($C1047,'分類(コード表)'!$A$3:$B$38,2,FALSE)*1000000000,0)+IFERROR(VLOOKUP($D1047,'分類(コード表)'!$C$3:$D$293,2,FALSE)*1000000,0)+IFERROR(VLOOKUP($E1047,'分類(コード表)'!$E$3:$F$353,2,FALSE)*1000,0)+IFERROR(VLOOKUP($F1047,'分類(コード表)'!$G$3:$H$255,2,FALSE),0)</f>
        <v>13290350253</v>
      </c>
    </row>
    <row r="1048" spans="1:36" s="30" customFormat="1" ht="27" customHeight="1" x14ac:dyDescent="0.15">
      <c r="A1048" s="32" t="s">
        <v>149</v>
      </c>
      <c r="B1048" s="33">
        <v>1044</v>
      </c>
      <c r="C1048" s="34" t="s">
        <v>342</v>
      </c>
      <c r="D1048" s="34" t="s">
        <v>390</v>
      </c>
      <c r="E1048" s="34" t="s">
        <v>390</v>
      </c>
      <c r="F1048" s="34" t="s">
        <v>150</v>
      </c>
      <c r="G1048" s="34" t="s">
        <v>17884</v>
      </c>
      <c r="H1048" s="36" t="s">
        <v>17885</v>
      </c>
      <c r="I1048" s="33">
        <v>400000</v>
      </c>
      <c r="J1048" s="33">
        <v>815500</v>
      </c>
      <c r="K1048" s="33" t="s">
        <v>22116</v>
      </c>
      <c r="L1048" s="37">
        <f t="shared" si="179"/>
        <v>0.50950337216431629</v>
      </c>
      <c r="M1048" s="33"/>
      <c r="N1048" s="33"/>
      <c r="O1048" s="33"/>
      <c r="P1048" s="153" t="s">
        <v>3099</v>
      </c>
      <c r="Q1048" s="33" t="s">
        <v>578</v>
      </c>
      <c r="R1048" s="33"/>
      <c r="S1048" s="33"/>
      <c r="T1048" s="33" t="s">
        <v>2744</v>
      </c>
      <c r="U1048" s="97" t="s">
        <v>2954</v>
      </c>
      <c r="V1048" s="33" t="s">
        <v>2953</v>
      </c>
      <c r="W1048" s="33" t="s">
        <v>571</v>
      </c>
      <c r="X1048" s="33" t="s">
        <v>2954</v>
      </c>
      <c r="Y1048" s="33" t="s">
        <v>2954</v>
      </c>
      <c r="Z1048" s="33" t="s">
        <v>571</v>
      </c>
      <c r="AA1048" s="33" t="s">
        <v>2954</v>
      </c>
      <c r="AB1048" s="39" t="s">
        <v>25923</v>
      </c>
      <c r="AC1048" s="29"/>
      <c r="AD1048" s="29"/>
      <c r="AE1048" s="29"/>
      <c r="AF1048" s="137" t="s">
        <v>3099</v>
      </c>
      <c r="AG1048" s="30">
        <f t="shared" si="180"/>
        <v>2</v>
      </c>
      <c r="AH1048" s="31" t="str">
        <f t="shared" si="181"/>
        <v>KT-150103</v>
      </c>
      <c r="AI1048" s="30">
        <v>13290350253</v>
      </c>
      <c r="AJ1048" s="102">
        <f>IFERROR(VLOOKUP($C1048,'分類(コード表)'!$A$3:$B$38,2,FALSE)*1000000000,0)+IFERROR(VLOOKUP($D1048,'分類(コード表)'!$C$3:$D$293,2,FALSE)*1000000,0)+IFERROR(VLOOKUP($E1048,'分類(コード表)'!$E$3:$F$353,2,FALSE)*1000,0)+IFERROR(VLOOKUP($F1048,'分類(コード表)'!$G$3:$H$255,2,FALSE),0)</f>
        <v>13290350253</v>
      </c>
    </row>
    <row r="1049" spans="1:36" s="30" customFormat="1" ht="27" customHeight="1" x14ac:dyDescent="0.15">
      <c r="A1049" s="32" t="s">
        <v>149</v>
      </c>
      <c r="B1049" s="33">
        <v>1045</v>
      </c>
      <c r="C1049" s="34" t="s">
        <v>342</v>
      </c>
      <c r="D1049" s="34" t="s">
        <v>390</v>
      </c>
      <c r="E1049" s="34" t="s">
        <v>390</v>
      </c>
      <c r="F1049" s="34" t="s">
        <v>150</v>
      </c>
      <c r="G1049" s="34" t="s">
        <v>13031</v>
      </c>
      <c r="H1049" s="36" t="s">
        <v>12481</v>
      </c>
      <c r="I1049" s="33">
        <v>2484700</v>
      </c>
      <c r="J1049" s="33">
        <v>4916260</v>
      </c>
      <c r="K1049" s="33" t="s">
        <v>22060</v>
      </c>
      <c r="L1049" s="37">
        <f t="shared" si="179"/>
        <v>0.49459548518589336</v>
      </c>
      <c r="M1049" s="33"/>
      <c r="N1049" s="33" t="s">
        <v>24776</v>
      </c>
      <c r="O1049" s="33"/>
      <c r="P1049" s="153" t="s">
        <v>26632</v>
      </c>
      <c r="Q1049" s="33" t="s">
        <v>578</v>
      </c>
      <c r="R1049" s="33"/>
      <c r="S1049" s="33"/>
      <c r="T1049" s="33" t="s">
        <v>2744</v>
      </c>
      <c r="U1049" s="97" t="s">
        <v>26734</v>
      </c>
      <c r="V1049" s="97" t="s">
        <v>26734</v>
      </c>
      <c r="W1049" s="97" t="s">
        <v>26701</v>
      </c>
      <c r="X1049" s="97" t="s">
        <v>26702</v>
      </c>
      <c r="Y1049" s="97" t="s">
        <v>26702</v>
      </c>
      <c r="Z1049" s="97" t="s">
        <v>26702</v>
      </c>
      <c r="AA1049" s="97" t="s">
        <v>26702</v>
      </c>
      <c r="AB1049" s="126" t="s">
        <v>26788</v>
      </c>
      <c r="AC1049" s="29"/>
      <c r="AD1049" s="29"/>
      <c r="AE1049" s="29"/>
      <c r="AF1049" s="137" t="s">
        <v>26632</v>
      </c>
      <c r="AG1049" s="30">
        <f t="shared" ref="AG1049" si="200">LEN(LEFT(AF1049,FIND("-",AF1049)-1))</f>
        <v>2</v>
      </c>
      <c r="AH1049" s="31" t="str">
        <f t="shared" ref="AH1049" si="201">LEFT(AF1049,FIND("-",AF1049)+6)</f>
        <v>CB-150009</v>
      </c>
      <c r="AJ1049" s="102"/>
    </row>
    <row r="1050" spans="1:36" s="30" customFormat="1" ht="27" customHeight="1" x14ac:dyDescent="0.15">
      <c r="A1050" s="32" t="s">
        <v>149</v>
      </c>
      <c r="B1050" s="33">
        <v>1046</v>
      </c>
      <c r="C1050" s="34" t="s">
        <v>342</v>
      </c>
      <c r="D1050" s="34" t="s">
        <v>150</v>
      </c>
      <c r="E1050" s="34"/>
      <c r="F1050" s="33"/>
      <c r="G1050" s="34" t="s">
        <v>12952</v>
      </c>
      <c r="H1050" s="36" t="s">
        <v>1713</v>
      </c>
      <c r="I1050" s="33">
        <v>1849600</v>
      </c>
      <c r="J1050" s="33">
        <v>1992900</v>
      </c>
      <c r="K1050" s="33" t="s">
        <v>2478</v>
      </c>
      <c r="L1050" s="37">
        <f t="shared" si="179"/>
        <v>7.190526368608563E-2</v>
      </c>
      <c r="M1050" s="33"/>
      <c r="N1050" s="33" t="s">
        <v>24776</v>
      </c>
      <c r="O1050" s="33"/>
      <c r="P1050" s="153" t="s">
        <v>27671</v>
      </c>
      <c r="Q1050" s="33" t="s">
        <v>578</v>
      </c>
      <c r="R1050" s="33"/>
      <c r="S1050" s="33"/>
      <c r="T1050" s="33" t="s">
        <v>2744</v>
      </c>
      <c r="U1050" s="97" t="s">
        <v>2956</v>
      </c>
      <c r="V1050" s="97" t="s">
        <v>2955</v>
      </c>
      <c r="W1050" s="33" t="s">
        <v>2954</v>
      </c>
      <c r="X1050" s="97" t="s">
        <v>2954</v>
      </c>
      <c r="Y1050" s="33" t="s">
        <v>2954</v>
      </c>
      <c r="Z1050" s="33" t="s">
        <v>2953</v>
      </c>
      <c r="AA1050" s="33" t="s">
        <v>2954</v>
      </c>
      <c r="AB1050" s="39" t="s">
        <v>25924</v>
      </c>
      <c r="AC1050" s="29"/>
      <c r="AD1050" s="29"/>
      <c r="AE1050" s="29"/>
      <c r="AF1050" s="137" t="s">
        <v>1109</v>
      </c>
      <c r="AG1050" s="30">
        <f t="shared" si="180"/>
        <v>2</v>
      </c>
      <c r="AH1050" s="31" t="str">
        <f t="shared" si="181"/>
        <v>CB-110032</v>
      </c>
      <c r="AI1050" s="30">
        <v>13291000000</v>
      </c>
      <c r="AJ1050" s="102">
        <f>IFERROR(VLOOKUP($C1050,'分類(コード表)'!$A$3:$B$38,2,FALSE)*1000000000,0)+IFERROR(VLOOKUP($D1050,'分類(コード表)'!$C$3:$D$293,2,FALSE)*1000000,0)+IFERROR(VLOOKUP($E1050,'分類(コード表)'!$E$3:$F$353,2,FALSE)*1000,0)+IFERROR(VLOOKUP($F1050,'分類(コード表)'!$G$3:$H$255,2,FALSE),0)</f>
        <v>13291000000</v>
      </c>
    </row>
    <row r="1051" spans="1:36" s="30" customFormat="1" ht="27" customHeight="1" x14ac:dyDescent="0.15">
      <c r="A1051" s="32" t="s">
        <v>149</v>
      </c>
      <c r="B1051" s="33">
        <v>1047</v>
      </c>
      <c r="C1051" s="34" t="s">
        <v>342</v>
      </c>
      <c r="D1051" s="34" t="s">
        <v>150</v>
      </c>
      <c r="E1051" s="34"/>
      <c r="F1051" s="33"/>
      <c r="G1051" s="34" t="s">
        <v>25925</v>
      </c>
      <c r="H1051" s="36" t="s">
        <v>1839</v>
      </c>
      <c r="I1051" s="33">
        <v>2411490</v>
      </c>
      <c r="J1051" s="33">
        <v>3600000</v>
      </c>
      <c r="K1051" s="33" t="s">
        <v>2442</v>
      </c>
      <c r="L1051" s="37">
        <f t="shared" si="179"/>
        <v>0.33014166666666667</v>
      </c>
      <c r="M1051" s="33"/>
      <c r="N1051" s="33" t="s">
        <v>24776</v>
      </c>
      <c r="O1051" s="33"/>
      <c r="P1051" s="153" t="s">
        <v>23700</v>
      </c>
      <c r="Q1051" s="33"/>
      <c r="R1051" s="33"/>
      <c r="S1051" s="33"/>
      <c r="T1051" s="33" t="s">
        <v>2744</v>
      </c>
      <c r="U1051" s="33" t="s">
        <v>2954</v>
      </c>
      <c r="V1051" s="33" t="s">
        <v>2953</v>
      </c>
      <c r="W1051" s="33" t="s">
        <v>2954</v>
      </c>
      <c r="X1051" s="33" t="s">
        <v>2953</v>
      </c>
      <c r="Y1051" s="33" t="s">
        <v>2953</v>
      </c>
      <c r="Z1051" s="33" t="s">
        <v>2953</v>
      </c>
      <c r="AA1051" s="33" t="s">
        <v>2953</v>
      </c>
      <c r="AB1051" s="39" t="s">
        <v>25926</v>
      </c>
      <c r="AC1051" s="29"/>
      <c r="AD1051" s="29"/>
      <c r="AE1051" s="29"/>
      <c r="AF1051" s="137" t="s">
        <v>1196</v>
      </c>
      <c r="AG1051" s="30">
        <f t="shared" si="180"/>
        <v>2</v>
      </c>
      <c r="AH1051" s="31" t="str">
        <f t="shared" si="181"/>
        <v>HK-100007</v>
      </c>
      <c r="AI1051" s="30">
        <v>13291000000</v>
      </c>
      <c r="AJ1051" s="102">
        <f>IFERROR(VLOOKUP($C1051,'分類(コード表)'!$A$3:$B$38,2,FALSE)*1000000000,0)+IFERROR(VLOOKUP($D1051,'分類(コード表)'!$C$3:$D$293,2,FALSE)*1000000,0)+IFERROR(VLOOKUP($E1051,'分類(コード表)'!$E$3:$F$353,2,FALSE)*1000,0)+IFERROR(VLOOKUP($F1051,'分類(コード表)'!$G$3:$H$255,2,FALSE),0)</f>
        <v>13291000000</v>
      </c>
    </row>
    <row r="1052" spans="1:36" s="30" customFormat="1" ht="27" customHeight="1" x14ac:dyDescent="0.15">
      <c r="A1052" s="32" t="s">
        <v>149</v>
      </c>
      <c r="B1052" s="33">
        <v>1048</v>
      </c>
      <c r="C1052" s="34" t="s">
        <v>342</v>
      </c>
      <c r="D1052" s="34" t="s">
        <v>150</v>
      </c>
      <c r="E1052" s="34"/>
      <c r="F1052" s="33"/>
      <c r="G1052" s="34" t="s">
        <v>13142</v>
      </c>
      <c r="H1052" s="36" t="s">
        <v>1713</v>
      </c>
      <c r="I1052" s="33">
        <v>12415600</v>
      </c>
      <c r="J1052" s="33">
        <v>12689600</v>
      </c>
      <c r="K1052" s="33" t="s">
        <v>24541</v>
      </c>
      <c r="L1052" s="37">
        <f t="shared" si="179"/>
        <v>2.1592485184718235E-2</v>
      </c>
      <c r="M1052" s="33"/>
      <c r="N1052" s="33" t="s">
        <v>24776</v>
      </c>
      <c r="O1052" s="33"/>
      <c r="P1052" s="153" t="s">
        <v>26580</v>
      </c>
      <c r="Q1052" s="97" t="s">
        <v>26789</v>
      </c>
      <c r="R1052" s="33"/>
      <c r="S1052" s="33"/>
      <c r="T1052" s="33" t="s">
        <v>2744</v>
      </c>
      <c r="U1052" s="97" t="s">
        <v>26702</v>
      </c>
      <c r="V1052" s="97" t="s">
        <v>26702</v>
      </c>
      <c r="W1052" s="97" t="s">
        <v>26702</v>
      </c>
      <c r="X1052" s="97" t="s">
        <v>26702</v>
      </c>
      <c r="Y1052" s="97" t="s">
        <v>26734</v>
      </c>
      <c r="Z1052" s="97" t="s">
        <v>26702</v>
      </c>
      <c r="AA1052" s="97" t="s">
        <v>26702</v>
      </c>
      <c r="AB1052" s="126" t="s">
        <v>26790</v>
      </c>
      <c r="AC1052" s="29"/>
      <c r="AD1052" s="29"/>
      <c r="AE1052" s="29"/>
      <c r="AF1052" s="137" t="s">
        <v>26580</v>
      </c>
      <c r="AG1052" s="30">
        <f t="shared" ref="AG1052" si="202">LEN(LEFT(AF1052,FIND("-",AF1052)-1))</f>
        <v>2</v>
      </c>
      <c r="AH1052" s="31" t="str">
        <f t="shared" ref="AH1052" si="203">LEFT(AF1052,FIND("-",AF1052)+6)</f>
        <v>CB-170026</v>
      </c>
      <c r="AJ1052" s="102"/>
    </row>
    <row r="1053" spans="1:36" s="30" customFormat="1" ht="27" customHeight="1" x14ac:dyDescent="0.15">
      <c r="A1053" s="32" t="s">
        <v>149</v>
      </c>
      <c r="B1053" s="33">
        <v>1049</v>
      </c>
      <c r="C1053" s="34" t="s">
        <v>1634</v>
      </c>
      <c r="D1053" s="34" t="s">
        <v>1634</v>
      </c>
      <c r="E1053" s="34"/>
      <c r="F1053" s="34"/>
      <c r="G1053" s="34" t="s">
        <v>723</v>
      </c>
      <c r="H1053" s="34" t="s">
        <v>1887</v>
      </c>
      <c r="I1053" s="33">
        <v>6000</v>
      </c>
      <c r="J1053" s="33">
        <v>3400</v>
      </c>
      <c r="K1053" s="33" t="s">
        <v>2553</v>
      </c>
      <c r="L1053" s="37">
        <f t="shared" si="179"/>
        <v>-0.76470588235294112</v>
      </c>
      <c r="M1053" s="33"/>
      <c r="N1053" s="33" t="s">
        <v>24776</v>
      </c>
      <c r="O1053" s="33"/>
      <c r="P1053" s="153" t="s">
        <v>1243</v>
      </c>
      <c r="Q1053" s="33"/>
      <c r="R1053" s="33"/>
      <c r="S1053" s="33"/>
      <c r="T1053" s="33" t="s">
        <v>2744</v>
      </c>
      <c r="U1053" s="97" t="s">
        <v>2956</v>
      </c>
      <c r="V1053" s="97" t="s">
        <v>2954</v>
      </c>
      <c r="W1053" s="97" t="s">
        <v>2953</v>
      </c>
      <c r="X1053" s="97" t="s">
        <v>2953</v>
      </c>
      <c r="Y1053" s="97" t="s">
        <v>2954</v>
      </c>
      <c r="Z1053" s="97" t="s">
        <v>2953</v>
      </c>
      <c r="AA1053" s="97" t="s">
        <v>2953</v>
      </c>
      <c r="AB1053" s="126" t="s">
        <v>25927</v>
      </c>
      <c r="AC1053" s="29"/>
      <c r="AD1053" s="29"/>
      <c r="AE1053" s="29"/>
      <c r="AF1053" s="137" t="s">
        <v>1243</v>
      </c>
      <c r="AG1053" s="30">
        <f t="shared" si="180"/>
        <v>2</v>
      </c>
      <c r="AH1053" s="31" t="str">
        <f t="shared" si="181"/>
        <v>HK-120025</v>
      </c>
      <c r="AI1053" s="30">
        <v>14117000000</v>
      </c>
      <c r="AJ1053" s="102">
        <f>IFERROR(VLOOKUP($C1053,'分類(コード表)'!$A$3:$B$38,2,FALSE)*1000000000,0)+IFERROR(VLOOKUP($D1053,'分類(コード表)'!$C$3:$D$293,2,FALSE)*1000000,0)+IFERROR(VLOOKUP($E1053,'分類(コード表)'!$E$3:$F$353,2,FALSE)*1000,0)+IFERROR(VLOOKUP($F1053,'分類(コード表)'!$G$3:$H$255,2,FALSE),0)</f>
        <v>14117000000</v>
      </c>
    </row>
    <row r="1054" spans="1:36" s="30" customFormat="1" ht="27" customHeight="1" x14ac:dyDescent="0.15">
      <c r="A1054" s="32" t="s">
        <v>149</v>
      </c>
      <c r="B1054" s="33">
        <v>1050</v>
      </c>
      <c r="C1054" s="34" t="s">
        <v>1634</v>
      </c>
      <c r="D1054" s="34" t="s">
        <v>1635</v>
      </c>
      <c r="E1054" s="35"/>
      <c r="F1054" s="33"/>
      <c r="G1054" s="34" t="s">
        <v>728</v>
      </c>
      <c r="H1054" s="36" t="s">
        <v>1892</v>
      </c>
      <c r="I1054" s="33">
        <v>31936</v>
      </c>
      <c r="J1054" s="33">
        <v>11049</v>
      </c>
      <c r="K1054" s="33" t="s">
        <v>2561</v>
      </c>
      <c r="L1054" s="37">
        <f t="shared" si="179"/>
        <v>-1.8903973210245271</v>
      </c>
      <c r="M1054" s="33"/>
      <c r="N1054" s="33" t="s">
        <v>24776</v>
      </c>
      <c r="O1054" s="33"/>
      <c r="P1054" s="153" t="s">
        <v>26659</v>
      </c>
      <c r="Q1054" s="38"/>
      <c r="R1054" s="33"/>
      <c r="S1054" s="33"/>
      <c r="T1054" s="33" t="s">
        <v>2744</v>
      </c>
      <c r="U1054" s="33" t="s">
        <v>2956</v>
      </c>
      <c r="V1054" s="33" t="s">
        <v>2953</v>
      </c>
      <c r="W1054" s="33" t="s">
        <v>2953</v>
      </c>
      <c r="X1054" s="33" t="s">
        <v>2953</v>
      </c>
      <c r="Y1054" s="33" t="s">
        <v>2953</v>
      </c>
      <c r="Z1054" s="33" t="s">
        <v>2954</v>
      </c>
      <c r="AA1054" s="33" t="s">
        <v>2953</v>
      </c>
      <c r="AB1054" s="39" t="s">
        <v>25928</v>
      </c>
      <c r="AC1054" s="29"/>
      <c r="AD1054" s="29"/>
      <c r="AE1054" s="29"/>
      <c r="AF1054" s="137" t="s">
        <v>1247</v>
      </c>
      <c r="AG1054" s="30">
        <f t="shared" si="180"/>
        <v>2</v>
      </c>
      <c r="AH1054" s="31" t="str">
        <f t="shared" si="181"/>
        <v>HK-120038</v>
      </c>
      <c r="AI1054" s="30">
        <v>14118000000</v>
      </c>
      <c r="AJ1054" s="102">
        <f>IFERROR(VLOOKUP($C1054,'分類(コード表)'!$A$3:$B$38,2,FALSE)*1000000000,0)+IFERROR(VLOOKUP($D1054,'分類(コード表)'!$C$3:$D$293,2,FALSE)*1000000,0)+IFERROR(VLOOKUP($E1054,'分類(コード表)'!$E$3:$F$353,2,FALSE)*1000,0)+IFERROR(VLOOKUP($F1054,'分類(コード表)'!$G$3:$H$255,2,FALSE),0)</f>
        <v>14118000000</v>
      </c>
    </row>
    <row r="1055" spans="1:36" s="30" customFormat="1" ht="27" customHeight="1" x14ac:dyDescent="0.15">
      <c r="A1055" s="32" t="s">
        <v>149</v>
      </c>
      <c r="B1055" s="33">
        <v>1051</v>
      </c>
      <c r="C1055" s="34" t="s">
        <v>466</v>
      </c>
      <c r="D1055" s="34" t="s">
        <v>122</v>
      </c>
      <c r="E1055" s="35"/>
      <c r="F1055" s="33"/>
      <c r="G1055" s="34" t="s">
        <v>616</v>
      </c>
      <c r="H1055" s="36" t="s">
        <v>1723</v>
      </c>
      <c r="I1055" s="33">
        <v>1077053.8</v>
      </c>
      <c r="J1055" s="33">
        <v>960806.03</v>
      </c>
      <c r="K1055" s="33" t="s">
        <v>2486</v>
      </c>
      <c r="L1055" s="37">
        <f t="shared" si="179"/>
        <v>-0.12098984224734721</v>
      </c>
      <c r="M1055" s="33"/>
      <c r="N1055" s="33" t="s">
        <v>24776</v>
      </c>
      <c r="O1055" s="33"/>
      <c r="P1055" s="153" t="s">
        <v>1119</v>
      </c>
      <c r="Q1055" s="38" t="s">
        <v>578</v>
      </c>
      <c r="R1055" s="33"/>
      <c r="S1055" s="33"/>
      <c r="T1055" s="33" t="s">
        <v>2744</v>
      </c>
      <c r="U1055" s="33" t="s">
        <v>2953</v>
      </c>
      <c r="V1055" s="33" t="s">
        <v>2954</v>
      </c>
      <c r="W1055" s="33" t="s">
        <v>2954</v>
      </c>
      <c r="X1055" s="33" t="s">
        <v>2954</v>
      </c>
      <c r="Y1055" s="33" t="s">
        <v>2954</v>
      </c>
      <c r="Z1055" s="33" t="s">
        <v>2954</v>
      </c>
      <c r="AA1055" s="33" t="s">
        <v>2954</v>
      </c>
      <c r="AB1055" s="39" t="s">
        <v>25929</v>
      </c>
      <c r="AC1055" s="29"/>
      <c r="AD1055" s="29"/>
      <c r="AE1055" s="29"/>
      <c r="AF1055" s="137" t="s">
        <v>1119</v>
      </c>
      <c r="AG1055" s="30">
        <f t="shared" si="180"/>
        <v>2</v>
      </c>
      <c r="AH1055" s="31" t="str">
        <f t="shared" si="181"/>
        <v>CB-120011</v>
      </c>
      <c r="AI1055" s="30">
        <v>15119000000</v>
      </c>
      <c r="AJ1055" s="102">
        <f>IFERROR(VLOOKUP($C1055,'分類(コード表)'!$A$3:$B$38,2,FALSE)*1000000000,0)+IFERROR(VLOOKUP($D1055,'分類(コード表)'!$C$3:$D$293,2,FALSE)*1000000,0)+IFERROR(VLOOKUP($E1055,'分類(コード表)'!$E$3:$F$353,2,FALSE)*1000,0)+IFERROR(VLOOKUP($F1055,'分類(コード表)'!$G$3:$H$255,2,FALSE),0)</f>
        <v>15119000000</v>
      </c>
    </row>
    <row r="1056" spans="1:36" s="30" customFormat="1" ht="27" customHeight="1" x14ac:dyDescent="0.15">
      <c r="A1056" s="32" t="s">
        <v>149</v>
      </c>
      <c r="B1056" s="33">
        <v>1052</v>
      </c>
      <c r="C1056" s="34" t="s">
        <v>466</v>
      </c>
      <c r="D1056" s="34" t="s">
        <v>122</v>
      </c>
      <c r="E1056" s="35"/>
      <c r="F1056" s="33"/>
      <c r="G1056" s="34" t="s">
        <v>25930</v>
      </c>
      <c r="H1056" s="36" t="s">
        <v>2007</v>
      </c>
      <c r="I1056" s="33">
        <v>431500</v>
      </c>
      <c r="J1056" s="33">
        <v>543000</v>
      </c>
      <c r="K1056" s="33" t="s">
        <v>2570</v>
      </c>
      <c r="L1056" s="37">
        <f t="shared" si="179"/>
        <v>0.20534069981583791</v>
      </c>
      <c r="M1056" s="33"/>
      <c r="N1056" s="33" t="s">
        <v>24776</v>
      </c>
      <c r="O1056" s="33"/>
      <c r="P1056" s="153" t="s">
        <v>23808</v>
      </c>
      <c r="Q1056" s="38"/>
      <c r="R1056" s="33"/>
      <c r="S1056" s="33"/>
      <c r="T1056" s="33" t="s">
        <v>2744</v>
      </c>
      <c r="U1056" s="33" t="s">
        <v>2954</v>
      </c>
      <c r="V1056" s="33" t="s">
        <v>2954</v>
      </c>
      <c r="W1056" s="33" t="s">
        <v>2953</v>
      </c>
      <c r="X1056" s="33" t="s">
        <v>2953</v>
      </c>
      <c r="Y1056" s="33" t="s">
        <v>2954</v>
      </c>
      <c r="Z1056" s="33" t="s">
        <v>2953</v>
      </c>
      <c r="AA1056" s="33" t="s">
        <v>2953</v>
      </c>
      <c r="AB1056" s="39" t="s">
        <v>25931</v>
      </c>
      <c r="AC1056" s="29"/>
      <c r="AD1056" s="29"/>
      <c r="AE1056" s="29"/>
      <c r="AF1056" s="137" t="s">
        <v>1311</v>
      </c>
      <c r="AG1056" s="30">
        <f t="shared" si="180"/>
        <v>2</v>
      </c>
      <c r="AH1056" s="31" t="str">
        <f t="shared" si="181"/>
        <v>KK-100105</v>
      </c>
      <c r="AI1056" s="30">
        <v>15119000000</v>
      </c>
      <c r="AJ1056" s="102">
        <f>IFERROR(VLOOKUP($C1056,'分類(コード表)'!$A$3:$B$38,2,FALSE)*1000000000,0)+IFERROR(VLOOKUP($D1056,'分類(コード表)'!$C$3:$D$293,2,FALSE)*1000000,0)+IFERROR(VLOOKUP($E1056,'分類(コード表)'!$E$3:$F$353,2,FALSE)*1000,0)+IFERROR(VLOOKUP($F1056,'分類(コード表)'!$G$3:$H$255,2,FALSE),0)</f>
        <v>15119000000</v>
      </c>
    </row>
    <row r="1057" spans="1:36" s="30" customFormat="1" ht="27" customHeight="1" x14ac:dyDescent="0.15">
      <c r="A1057" s="32" t="s">
        <v>149</v>
      </c>
      <c r="B1057" s="33">
        <v>1053</v>
      </c>
      <c r="C1057" s="34" t="s">
        <v>466</v>
      </c>
      <c r="D1057" s="34" t="s">
        <v>122</v>
      </c>
      <c r="E1057" s="35"/>
      <c r="F1057" s="33"/>
      <c r="G1057" s="34" t="s">
        <v>845</v>
      </c>
      <c r="H1057" s="36" t="s">
        <v>2150</v>
      </c>
      <c r="I1057" s="33">
        <v>4500000</v>
      </c>
      <c r="J1057" s="33">
        <v>5000000</v>
      </c>
      <c r="K1057" s="33" t="s">
        <v>2669</v>
      </c>
      <c r="L1057" s="37">
        <f t="shared" si="179"/>
        <v>9.9999999999999978E-2</v>
      </c>
      <c r="M1057" s="33"/>
      <c r="N1057" s="33" t="s">
        <v>24776</v>
      </c>
      <c r="O1057" s="33"/>
      <c r="P1057" s="153" t="s">
        <v>32759</v>
      </c>
      <c r="Q1057" s="38"/>
      <c r="R1057" s="33"/>
      <c r="S1057" s="33"/>
      <c r="T1057" s="33" t="s">
        <v>2744</v>
      </c>
      <c r="U1057" s="33" t="s">
        <v>2954</v>
      </c>
      <c r="V1057" s="33" t="s">
        <v>2955</v>
      </c>
      <c r="W1057" s="33" t="s">
        <v>2954</v>
      </c>
      <c r="X1057" s="33" t="s">
        <v>2953</v>
      </c>
      <c r="Y1057" s="33" t="s">
        <v>2954</v>
      </c>
      <c r="Z1057" s="33" t="s">
        <v>2953</v>
      </c>
      <c r="AA1057" s="33" t="s">
        <v>2954</v>
      </c>
      <c r="AB1057" s="39" t="s">
        <v>25932</v>
      </c>
      <c r="AC1057" s="29"/>
      <c r="AD1057" s="29"/>
      <c r="AE1057" s="29"/>
      <c r="AF1057" s="137" t="s">
        <v>1414</v>
      </c>
      <c r="AG1057" s="30">
        <f t="shared" si="180"/>
        <v>2</v>
      </c>
      <c r="AH1057" s="31" t="str">
        <f t="shared" si="181"/>
        <v>KT-110055</v>
      </c>
      <c r="AI1057" s="30">
        <v>15119000000</v>
      </c>
      <c r="AJ1057" s="102">
        <f>IFERROR(VLOOKUP($C1057,'分類(コード表)'!$A$3:$B$38,2,FALSE)*1000000000,0)+IFERROR(VLOOKUP($D1057,'分類(コード表)'!$C$3:$D$293,2,FALSE)*1000000,0)+IFERROR(VLOOKUP($E1057,'分類(コード表)'!$E$3:$F$353,2,FALSE)*1000,0)+IFERROR(VLOOKUP($F1057,'分類(コード表)'!$G$3:$H$255,2,FALSE),0)</f>
        <v>15119000000</v>
      </c>
    </row>
    <row r="1058" spans="1:36" s="30" customFormat="1" ht="27" customHeight="1" x14ac:dyDescent="0.15">
      <c r="A1058" s="32" t="s">
        <v>149</v>
      </c>
      <c r="B1058" s="33">
        <v>1054</v>
      </c>
      <c r="C1058" s="34" t="s">
        <v>466</v>
      </c>
      <c r="D1058" s="34" t="s">
        <v>122</v>
      </c>
      <c r="E1058" s="35"/>
      <c r="F1058" s="33"/>
      <c r="G1058" s="34" t="s">
        <v>878</v>
      </c>
      <c r="H1058" s="36" t="s">
        <v>2181</v>
      </c>
      <c r="I1058" s="33">
        <v>6038000</v>
      </c>
      <c r="J1058" s="33">
        <v>9793300</v>
      </c>
      <c r="K1058" s="33" t="s">
        <v>2570</v>
      </c>
      <c r="L1058" s="37">
        <f t="shared" si="179"/>
        <v>0.3834560362696946</v>
      </c>
      <c r="M1058" s="33"/>
      <c r="N1058" s="33" t="s">
        <v>24776</v>
      </c>
      <c r="O1058" s="33"/>
      <c r="P1058" s="153" t="s">
        <v>1446</v>
      </c>
      <c r="Q1058" s="33"/>
      <c r="R1058" s="33"/>
      <c r="S1058" s="33"/>
      <c r="T1058" s="33" t="s">
        <v>2744</v>
      </c>
      <c r="U1058" s="33" t="s">
        <v>2954</v>
      </c>
      <c r="V1058" s="33" t="s">
        <v>2954</v>
      </c>
      <c r="W1058" s="33" t="s">
        <v>2954</v>
      </c>
      <c r="X1058" s="33" t="s">
        <v>2953</v>
      </c>
      <c r="Y1058" s="33" t="s">
        <v>2954</v>
      </c>
      <c r="Z1058" s="33" t="s">
        <v>2953</v>
      </c>
      <c r="AA1058" s="33" t="s">
        <v>2954</v>
      </c>
      <c r="AB1058" s="39" t="s">
        <v>25933</v>
      </c>
      <c r="AC1058" s="29"/>
      <c r="AD1058" s="29"/>
      <c r="AE1058" s="29"/>
      <c r="AF1058" s="137" t="s">
        <v>1446</v>
      </c>
      <c r="AG1058" s="30">
        <f t="shared" si="180"/>
        <v>2</v>
      </c>
      <c r="AH1058" s="31" t="str">
        <f t="shared" si="181"/>
        <v>KT-120071</v>
      </c>
      <c r="AI1058" s="30">
        <v>15119000000</v>
      </c>
      <c r="AJ1058" s="102">
        <f>IFERROR(VLOOKUP($C1058,'分類(コード表)'!$A$3:$B$38,2,FALSE)*1000000000,0)+IFERROR(VLOOKUP($D1058,'分類(コード表)'!$C$3:$D$293,2,FALSE)*1000000,0)+IFERROR(VLOOKUP($E1058,'分類(コード表)'!$E$3:$F$353,2,FALSE)*1000,0)+IFERROR(VLOOKUP($F1058,'分類(コード表)'!$G$3:$H$255,2,FALSE),0)</f>
        <v>15119000000</v>
      </c>
    </row>
    <row r="1059" spans="1:36" s="30" customFormat="1" ht="27" customHeight="1" x14ac:dyDescent="0.15">
      <c r="A1059" s="32" t="s">
        <v>149</v>
      </c>
      <c r="B1059" s="33">
        <v>1055</v>
      </c>
      <c r="C1059" s="34" t="s">
        <v>466</v>
      </c>
      <c r="D1059" s="34" t="s">
        <v>122</v>
      </c>
      <c r="E1059" s="35"/>
      <c r="F1059" s="33"/>
      <c r="G1059" s="34" t="s">
        <v>941</v>
      </c>
      <c r="H1059" s="36" t="s">
        <v>2245</v>
      </c>
      <c r="I1059" s="33">
        <v>220000</v>
      </c>
      <c r="J1059" s="33">
        <v>400000</v>
      </c>
      <c r="K1059" s="33" t="s">
        <v>2570</v>
      </c>
      <c r="L1059" s="37">
        <f t="shared" si="179"/>
        <v>0.44999999999999996</v>
      </c>
      <c r="M1059" s="33"/>
      <c r="N1059" s="33" t="s">
        <v>24776</v>
      </c>
      <c r="O1059" s="33"/>
      <c r="P1059" s="153" t="s">
        <v>3151</v>
      </c>
      <c r="Q1059" s="33" t="s">
        <v>578</v>
      </c>
      <c r="R1059" s="33"/>
      <c r="S1059" s="33"/>
      <c r="T1059" s="33" t="s">
        <v>2744</v>
      </c>
      <c r="U1059" s="33" t="s">
        <v>2954</v>
      </c>
      <c r="V1059" s="33" t="s">
        <v>2954</v>
      </c>
      <c r="W1059" s="33" t="s">
        <v>2954</v>
      </c>
      <c r="X1059" s="33" t="s">
        <v>2954</v>
      </c>
      <c r="Y1059" s="33" t="s">
        <v>2954</v>
      </c>
      <c r="Z1059" s="33" t="s">
        <v>571</v>
      </c>
      <c r="AA1059" s="33" t="s">
        <v>2954</v>
      </c>
      <c r="AB1059" s="39" t="s">
        <v>25934</v>
      </c>
      <c r="AC1059" s="29"/>
      <c r="AD1059" s="29"/>
      <c r="AE1059" s="29"/>
      <c r="AF1059" s="137" t="s">
        <v>3151</v>
      </c>
      <c r="AG1059" s="30">
        <f t="shared" si="180"/>
        <v>2</v>
      </c>
      <c r="AH1059" s="31" t="str">
        <f t="shared" si="181"/>
        <v>KT-140116</v>
      </c>
      <c r="AI1059" s="30">
        <v>15119000000</v>
      </c>
      <c r="AJ1059" s="102">
        <f>IFERROR(VLOOKUP($C1059,'分類(コード表)'!$A$3:$B$38,2,FALSE)*1000000000,0)+IFERROR(VLOOKUP($D1059,'分類(コード表)'!$C$3:$D$293,2,FALSE)*1000000,0)+IFERROR(VLOOKUP($E1059,'分類(コード表)'!$E$3:$F$353,2,FALSE)*1000,0)+IFERROR(VLOOKUP($F1059,'分類(コード表)'!$G$3:$H$255,2,FALSE),0)</f>
        <v>15119000000</v>
      </c>
    </row>
    <row r="1060" spans="1:36" s="30" customFormat="1" ht="27" customHeight="1" x14ac:dyDescent="0.15">
      <c r="A1060" s="32" t="s">
        <v>149</v>
      </c>
      <c r="B1060" s="33">
        <v>1056</v>
      </c>
      <c r="C1060" s="34" t="s">
        <v>466</v>
      </c>
      <c r="D1060" s="34" t="s">
        <v>122</v>
      </c>
      <c r="E1060" s="35"/>
      <c r="F1060" s="33"/>
      <c r="G1060" s="34" t="s">
        <v>17666</v>
      </c>
      <c r="H1060" s="36" t="s">
        <v>17667</v>
      </c>
      <c r="I1060" s="33">
        <v>116750</v>
      </c>
      <c r="J1060" s="33">
        <v>130500</v>
      </c>
      <c r="K1060" s="33" t="s">
        <v>22151</v>
      </c>
      <c r="L1060" s="37">
        <f t="shared" si="179"/>
        <v>0.1053639846743295</v>
      </c>
      <c r="M1060" s="33"/>
      <c r="N1060" s="33"/>
      <c r="O1060" s="33"/>
      <c r="P1060" s="153" t="s">
        <v>3185</v>
      </c>
      <c r="Q1060" s="33" t="s">
        <v>503</v>
      </c>
      <c r="R1060" s="33"/>
      <c r="S1060" s="33"/>
      <c r="T1060" s="33" t="s">
        <v>2744</v>
      </c>
      <c r="U1060" s="33" t="s">
        <v>2954</v>
      </c>
      <c r="V1060" s="33" t="s">
        <v>2955</v>
      </c>
      <c r="W1060" s="33" t="s">
        <v>2953</v>
      </c>
      <c r="X1060" s="33" t="s">
        <v>2953</v>
      </c>
      <c r="Y1060" s="33" t="s">
        <v>2955</v>
      </c>
      <c r="Z1060" s="33" t="s">
        <v>2954</v>
      </c>
      <c r="AA1060" s="33" t="s">
        <v>2954</v>
      </c>
      <c r="AB1060" s="39" t="s">
        <v>25935</v>
      </c>
      <c r="AC1060" s="29"/>
      <c r="AD1060" s="29"/>
      <c r="AE1060" s="29"/>
      <c r="AF1060" s="137" t="s">
        <v>3185</v>
      </c>
      <c r="AG1060" s="30">
        <f t="shared" si="180"/>
        <v>2</v>
      </c>
      <c r="AH1060" s="31" t="str">
        <f t="shared" si="181"/>
        <v>KT-140030</v>
      </c>
      <c r="AI1060" s="30">
        <v>15119000000</v>
      </c>
      <c r="AJ1060" s="102">
        <f>IFERROR(VLOOKUP($C1060,'分類(コード表)'!$A$3:$B$38,2,FALSE)*1000000000,0)+IFERROR(VLOOKUP($D1060,'分類(コード表)'!$C$3:$D$293,2,FALSE)*1000000,0)+IFERROR(VLOOKUP($E1060,'分類(コード表)'!$E$3:$F$353,2,FALSE)*1000,0)+IFERROR(VLOOKUP($F1060,'分類(コード表)'!$G$3:$H$255,2,FALSE),0)</f>
        <v>15119000000</v>
      </c>
    </row>
    <row r="1061" spans="1:36" s="30" customFormat="1" ht="27" customHeight="1" x14ac:dyDescent="0.15">
      <c r="A1061" s="32" t="s">
        <v>149</v>
      </c>
      <c r="B1061" s="33">
        <v>1057</v>
      </c>
      <c r="C1061" s="34" t="s">
        <v>466</v>
      </c>
      <c r="D1061" s="34" t="s">
        <v>122</v>
      </c>
      <c r="E1061" s="40" t="s">
        <v>503</v>
      </c>
      <c r="F1061" s="33" t="s">
        <v>503</v>
      </c>
      <c r="G1061" s="34" t="s">
        <v>13835</v>
      </c>
      <c r="H1061" s="36" t="s">
        <v>13836</v>
      </c>
      <c r="I1061" s="33">
        <v>16335</v>
      </c>
      <c r="J1061" s="33">
        <v>15660</v>
      </c>
      <c r="K1061" s="33" t="s">
        <v>24483</v>
      </c>
      <c r="L1061" s="37">
        <f t="shared" si="179"/>
        <v>-4.31034482758621E-2</v>
      </c>
      <c r="M1061" s="33"/>
      <c r="N1061" s="33"/>
      <c r="O1061" s="33"/>
      <c r="P1061" s="153" t="s">
        <v>22481</v>
      </c>
      <c r="Q1061" s="38" t="s">
        <v>578</v>
      </c>
      <c r="R1061" s="33" t="s">
        <v>503</v>
      </c>
      <c r="S1061" s="33" t="s">
        <v>503</v>
      </c>
      <c r="T1061" s="33" t="s">
        <v>381</v>
      </c>
      <c r="U1061" s="33" t="s">
        <v>2956</v>
      </c>
      <c r="V1061" s="33" t="s">
        <v>2954</v>
      </c>
      <c r="W1061" s="33" t="s">
        <v>2953</v>
      </c>
      <c r="X1061" s="33" t="s">
        <v>2955</v>
      </c>
      <c r="Y1061" s="33" t="s">
        <v>2954</v>
      </c>
      <c r="Z1061" s="33" t="s">
        <v>2954</v>
      </c>
      <c r="AA1061" s="33" t="s">
        <v>2954</v>
      </c>
      <c r="AB1061" s="39" t="s">
        <v>25936</v>
      </c>
      <c r="AC1061" s="29"/>
      <c r="AD1061" s="29"/>
      <c r="AE1061" s="29"/>
      <c r="AF1061" s="137" t="s">
        <v>22481</v>
      </c>
      <c r="AG1061" s="30">
        <f t="shared" si="180"/>
        <v>2</v>
      </c>
      <c r="AH1061" s="31" t="str">
        <f t="shared" si="181"/>
        <v>CG-160008</v>
      </c>
      <c r="AI1061" s="30">
        <v>15119000000</v>
      </c>
      <c r="AJ1061" s="102">
        <f>IFERROR(VLOOKUP($C1061,'分類(コード表)'!$A$3:$B$38,2,FALSE)*1000000000,0)+IFERROR(VLOOKUP($D1061,'分類(コード表)'!$C$3:$D$293,2,FALSE)*1000000,0)+IFERROR(VLOOKUP($E1061,'分類(コード表)'!$E$3:$F$353,2,FALSE)*1000,0)+IFERROR(VLOOKUP($F1061,'分類(コード表)'!$G$3:$H$255,2,FALSE),0)</f>
        <v>15119000000</v>
      </c>
    </row>
    <row r="1062" spans="1:36" s="30" customFormat="1" ht="27" customHeight="1" x14ac:dyDescent="0.15">
      <c r="A1062" s="32" t="s">
        <v>149</v>
      </c>
      <c r="B1062" s="33">
        <v>1058</v>
      </c>
      <c r="C1062" s="34" t="s">
        <v>466</v>
      </c>
      <c r="D1062" s="34" t="s">
        <v>122</v>
      </c>
      <c r="E1062" s="35" t="s">
        <v>503</v>
      </c>
      <c r="F1062" s="33" t="s">
        <v>503</v>
      </c>
      <c r="G1062" s="34" t="s">
        <v>17934</v>
      </c>
      <c r="H1062" s="36" t="s">
        <v>17935</v>
      </c>
      <c r="I1062" s="33">
        <v>29834</v>
      </c>
      <c r="J1062" s="33">
        <v>76032</v>
      </c>
      <c r="K1062" s="33" t="s">
        <v>22060</v>
      </c>
      <c r="L1062" s="37">
        <f t="shared" si="179"/>
        <v>0.60761258417508412</v>
      </c>
      <c r="M1062" s="33"/>
      <c r="N1062" s="33"/>
      <c r="O1062" s="33"/>
      <c r="P1062" s="153" t="s">
        <v>22501</v>
      </c>
      <c r="Q1062" s="38" t="s">
        <v>578</v>
      </c>
      <c r="R1062" s="33" t="s">
        <v>503</v>
      </c>
      <c r="S1062" s="33" t="s">
        <v>503</v>
      </c>
      <c r="T1062" s="33" t="s">
        <v>381</v>
      </c>
      <c r="U1062" s="33" t="s">
        <v>2954</v>
      </c>
      <c r="V1062" s="33" t="s">
        <v>2954</v>
      </c>
      <c r="W1062" s="33" t="s">
        <v>2954</v>
      </c>
      <c r="X1062" s="33" t="s">
        <v>2953</v>
      </c>
      <c r="Y1062" s="33" t="s">
        <v>2954</v>
      </c>
      <c r="Z1062" s="33" t="s">
        <v>2954</v>
      </c>
      <c r="AA1062" s="33" t="s">
        <v>2954</v>
      </c>
      <c r="AB1062" s="39" t="s">
        <v>25937</v>
      </c>
      <c r="AC1062" s="29"/>
      <c r="AD1062" s="29"/>
      <c r="AE1062" s="29"/>
      <c r="AF1062" s="137" t="s">
        <v>22501</v>
      </c>
      <c r="AG1062" s="30">
        <f t="shared" si="180"/>
        <v>2</v>
      </c>
      <c r="AH1062" s="31" t="str">
        <f t="shared" si="181"/>
        <v>KT-160009</v>
      </c>
      <c r="AI1062" s="30">
        <v>15119000000</v>
      </c>
      <c r="AJ1062" s="102">
        <f>IFERROR(VLOOKUP($C1062,'分類(コード表)'!$A$3:$B$38,2,FALSE)*1000000000,0)+IFERROR(VLOOKUP($D1062,'分類(コード表)'!$C$3:$D$293,2,FALSE)*1000000,0)+IFERROR(VLOOKUP($E1062,'分類(コード表)'!$E$3:$F$353,2,FALSE)*1000,0)+IFERROR(VLOOKUP($F1062,'分類(コード表)'!$G$3:$H$255,2,FALSE),0)</f>
        <v>15119000000</v>
      </c>
    </row>
    <row r="1063" spans="1:36" s="30" customFormat="1" ht="27" customHeight="1" x14ac:dyDescent="0.15">
      <c r="A1063" s="32" t="s">
        <v>149</v>
      </c>
      <c r="B1063" s="33">
        <v>1059</v>
      </c>
      <c r="C1063" s="34" t="s">
        <v>466</v>
      </c>
      <c r="D1063" s="34" t="s">
        <v>467</v>
      </c>
      <c r="E1063" s="35"/>
      <c r="F1063" s="33"/>
      <c r="G1063" s="34" t="s">
        <v>25938</v>
      </c>
      <c r="H1063" s="36" t="s">
        <v>1967</v>
      </c>
      <c r="I1063" s="33">
        <v>3454</v>
      </c>
      <c r="J1063" s="33">
        <v>5495</v>
      </c>
      <c r="K1063" s="33" t="s">
        <v>2438</v>
      </c>
      <c r="L1063" s="37">
        <f t="shared" si="179"/>
        <v>0.37142857142857144</v>
      </c>
      <c r="M1063" s="33"/>
      <c r="N1063" s="33" t="s">
        <v>24776</v>
      </c>
      <c r="O1063" s="33"/>
      <c r="P1063" s="153" t="s">
        <v>6212</v>
      </c>
      <c r="Q1063" s="33" t="s">
        <v>578</v>
      </c>
      <c r="R1063" s="33"/>
      <c r="S1063" s="33"/>
      <c r="T1063" s="33" t="s">
        <v>2744</v>
      </c>
      <c r="U1063" s="33" t="s">
        <v>2954</v>
      </c>
      <c r="V1063" s="33" t="s">
        <v>2954</v>
      </c>
      <c r="W1063" s="33" t="s">
        <v>2953</v>
      </c>
      <c r="X1063" s="33" t="s">
        <v>2953</v>
      </c>
      <c r="Y1063" s="33" t="s">
        <v>2954</v>
      </c>
      <c r="Z1063" s="33" t="s">
        <v>2953</v>
      </c>
      <c r="AA1063" s="33" t="s">
        <v>2954</v>
      </c>
      <c r="AB1063" s="39" t="s">
        <v>25939</v>
      </c>
      <c r="AC1063" s="29"/>
      <c r="AD1063" s="29"/>
      <c r="AE1063" s="29"/>
      <c r="AF1063" s="137" t="s">
        <v>6212</v>
      </c>
      <c r="AG1063" s="30">
        <f t="shared" si="180"/>
        <v>2</v>
      </c>
      <c r="AH1063" s="31" t="str">
        <f t="shared" si="181"/>
        <v>KK-090014</v>
      </c>
      <c r="AI1063" s="30">
        <v>15120000000</v>
      </c>
      <c r="AJ1063" s="102">
        <f>IFERROR(VLOOKUP($C1063,'分類(コード表)'!$A$3:$B$38,2,FALSE)*1000000000,0)+IFERROR(VLOOKUP($D1063,'分類(コード表)'!$C$3:$D$293,2,FALSE)*1000000,0)+IFERROR(VLOOKUP($E1063,'分類(コード表)'!$E$3:$F$353,2,FALSE)*1000,0)+IFERROR(VLOOKUP($F1063,'分類(コード表)'!$G$3:$H$255,2,FALSE),0)</f>
        <v>15120000000</v>
      </c>
    </row>
    <row r="1064" spans="1:36" s="30" customFormat="1" ht="27" customHeight="1" x14ac:dyDescent="0.15">
      <c r="A1064" s="32" t="s">
        <v>149</v>
      </c>
      <c r="B1064" s="33">
        <v>1060</v>
      </c>
      <c r="C1064" s="34" t="s">
        <v>466</v>
      </c>
      <c r="D1064" s="34" t="s">
        <v>467</v>
      </c>
      <c r="E1064" s="34"/>
      <c r="F1064" s="34"/>
      <c r="G1064" s="34" t="s">
        <v>25940</v>
      </c>
      <c r="H1064" s="34" t="s">
        <v>1979</v>
      </c>
      <c r="I1064" s="33">
        <v>3771300</v>
      </c>
      <c r="J1064" s="33">
        <v>3860410</v>
      </c>
      <c r="K1064" s="33" t="s">
        <v>2441</v>
      </c>
      <c r="L1064" s="37">
        <f t="shared" si="179"/>
        <v>2.3083040402444355E-2</v>
      </c>
      <c r="M1064" s="33"/>
      <c r="N1064" s="33" t="s">
        <v>24776</v>
      </c>
      <c r="O1064" s="33"/>
      <c r="P1064" s="153" t="s">
        <v>23779</v>
      </c>
      <c r="Q1064" s="33"/>
      <c r="R1064" s="33"/>
      <c r="S1064" s="33"/>
      <c r="T1064" s="33" t="s">
        <v>2744</v>
      </c>
      <c r="U1064" s="97" t="s">
        <v>2953</v>
      </c>
      <c r="V1064" s="97" t="s">
        <v>2954</v>
      </c>
      <c r="W1064" s="97" t="s">
        <v>2954</v>
      </c>
      <c r="X1064" s="97" t="s">
        <v>2953</v>
      </c>
      <c r="Y1064" s="97" t="s">
        <v>2953</v>
      </c>
      <c r="Z1064" s="97" t="s">
        <v>2954</v>
      </c>
      <c r="AA1064" s="97" t="s">
        <v>2954</v>
      </c>
      <c r="AB1064" s="126" t="s">
        <v>25941</v>
      </c>
      <c r="AC1064" s="29"/>
      <c r="AD1064" s="29"/>
      <c r="AE1064" s="29"/>
      <c r="AF1064" s="137" t="s">
        <v>1285</v>
      </c>
      <c r="AG1064" s="30">
        <f t="shared" si="180"/>
        <v>2</v>
      </c>
      <c r="AH1064" s="31" t="str">
        <f t="shared" si="181"/>
        <v>KK-100023</v>
      </c>
      <c r="AI1064" s="30">
        <v>15120000000</v>
      </c>
      <c r="AJ1064" s="102">
        <f>IFERROR(VLOOKUP($C1064,'分類(コード表)'!$A$3:$B$38,2,FALSE)*1000000000,0)+IFERROR(VLOOKUP($D1064,'分類(コード表)'!$C$3:$D$293,2,FALSE)*1000000,0)+IFERROR(VLOOKUP($E1064,'分類(コード表)'!$E$3:$F$353,2,FALSE)*1000,0)+IFERROR(VLOOKUP($F1064,'分類(コード表)'!$G$3:$H$255,2,FALSE),0)</f>
        <v>15120000000</v>
      </c>
    </row>
    <row r="1065" spans="1:36" s="30" customFormat="1" ht="27" customHeight="1" x14ac:dyDescent="0.15">
      <c r="A1065" s="32" t="s">
        <v>149</v>
      </c>
      <c r="B1065" s="33">
        <v>1061</v>
      </c>
      <c r="C1065" s="34" t="s">
        <v>466</v>
      </c>
      <c r="D1065" s="34" t="s">
        <v>467</v>
      </c>
      <c r="E1065" s="34"/>
      <c r="F1065" s="34"/>
      <c r="G1065" s="34" t="s">
        <v>793</v>
      </c>
      <c r="H1065" s="34" t="s">
        <v>2034</v>
      </c>
      <c r="I1065" s="33">
        <v>53252000</v>
      </c>
      <c r="J1065" s="33">
        <v>48978000</v>
      </c>
      <c r="K1065" s="33" t="s">
        <v>2621</v>
      </c>
      <c r="L1065" s="37">
        <f t="shared" si="179"/>
        <v>-8.7263669402589006E-2</v>
      </c>
      <c r="M1065" s="33"/>
      <c r="N1065" s="33" t="s">
        <v>24776</v>
      </c>
      <c r="O1065" s="33"/>
      <c r="P1065" s="153" t="s">
        <v>1337</v>
      </c>
      <c r="Q1065" s="33"/>
      <c r="R1065" s="33"/>
      <c r="S1065" s="33"/>
      <c r="T1065" s="33" t="s">
        <v>2744</v>
      </c>
      <c r="U1065" s="97" t="s">
        <v>2956</v>
      </c>
      <c r="V1065" s="97" t="s">
        <v>2953</v>
      </c>
      <c r="W1065" s="97" t="s">
        <v>2954</v>
      </c>
      <c r="X1065" s="97" t="s">
        <v>2953</v>
      </c>
      <c r="Y1065" s="97" t="s">
        <v>2953</v>
      </c>
      <c r="Z1065" s="97" t="s">
        <v>2953</v>
      </c>
      <c r="AA1065" s="97" t="s">
        <v>2953</v>
      </c>
      <c r="AB1065" s="126" t="s">
        <v>25942</v>
      </c>
      <c r="AC1065" s="29"/>
      <c r="AD1065" s="29"/>
      <c r="AE1065" s="29"/>
      <c r="AF1065" s="137" t="s">
        <v>1337</v>
      </c>
      <c r="AG1065" s="30">
        <f t="shared" si="180"/>
        <v>2</v>
      </c>
      <c r="AH1065" s="31" t="str">
        <f t="shared" si="181"/>
        <v>KK-120027</v>
      </c>
      <c r="AI1065" s="30">
        <v>15120000000</v>
      </c>
      <c r="AJ1065" s="102">
        <f>IFERROR(VLOOKUP($C1065,'分類(コード表)'!$A$3:$B$38,2,FALSE)*1000000000,0)+IFERROR(VLOOKUP($D1065,'分類(コード表)'!$C$3:$D$293,2,FALSE)*1000000,0)+IFERROR(VLOOKUP($E1065,'分類(コード表)'!$E$3:$F$353,2,FALSE)*1000,0)+IFERROR(VLOOKUP($F1065,'分類(コード表)'!$G$3:$H$255,2,FALSE),0)</f>
        <v>15120000000</v>
      </c>
    </row>
    <row r="1066" spans="1:36" s="30" customFormat="1" ht="27" customHeight="1" x14ac:dyDescent="0.15">
      <c r="A1066" s="32" t="s">
        <v>149</v>
      </c>
      <c r="B1066" s="33">
        <v>1062</v>
      </c>
      <c r="C1066" s="34" t="s">
        <v>466</v>
      </c>
      <c r="D1066" s="34" t="s">
        <v>467</v>
      </c>
      <c r="E1066" s="34"/>
      <c r="F1066" s="34"/>
      <c r="G1066" s="34" t="s">
        <v>25943</v>
      </c>
      <c r="H1066" s="34" t="s">
        <v>2097</v>
      </c>
      <c r="I1066" s="33">
        <v>442000</v>
      </c>
      <c r="J1066" s="33">
        <v>591000</v>
      </c>
      <c r="K1066" s="33" t="s">
        <v>2446</v>
      </c>
      <c r="L1066" s="37">
        <f t="shared" si="179"/>
        <v>0.25211505922165822</v>
      </c>
      <c r="M1066" s="33"/>
      <c r="N1066" s="33" t="s">
        <v>24776</v>
      </c>
      <c r="O1066" s="33"/>
      <c r="P1066" s="153" t="s">
        <v>23938</v>
      </c>
      <c r="Q1066" s="33"/>
      <c r="R1066" s="33"/>
      <c r="S1066" s="33"/>
      <c r="T1066" s="33" t="s">
        <v>2744</v>
      </c>
      <c r="U1066" s="97" t="s">
        <v>2954</v>
      </c>
      <c r="V1066" s="97" t="s">
        <v>2954</v>
      </c>
      <c r="W1066" s="97" t="s">
        <v>2953</v>
      </c>
      <c r="X1066" s="97" t="s">
        <v>2953</v>
      </c>
      <c r="Y1066" s="97" t="s">
        <v>2953</v>
      </c>
      <c r="Z1066" s="97" t="s">
        <v>2953</v>
      </c>
      <c r="AA1066" s="97" t="s">
        <v>2953</v>
      </c>
      <c r="AB1066" s="126" t="s">
        <v>25944</v>
      </c>
      <c r="AC1066" s="29"/>
      <c r="AD1066" s="29"/>
      <c r="AE1066" s="29"/>
      <c r="AF1066" s="137" t="s">
        <v>1364</v>
      </c>
      <c r="AG1066" s="30">
        <f t="shared" si="180"/>
        <v>2</v>
      </c>
      <c r="AH1066" s="31" t="str">
        <f t="shared" si="181"/>
        <v>KT-100007</v>
      </c>
      <c r="AI1066" s="30">
        <v>15120000000</v>
      </c>
      <c r="AJ1066" s="102">
        <f>IFERROR(VLOOKUP($C1066,'分類(コード表)'!$A$3:$B$38,2,FALSE)*1000000000,0)+IFERROR(VLOOKUP($D1066,'分類(コード表)'!$C$3:$D$293,2,FALSE)*1000000,0)+IFERROR(VLOOKUP($E1066,'分類(コード表)'!$E$3:$F$353,2,FALSE)*1000,0)+IFERROR(VLOOKUP($F1066,'分類(コード表)'!$G$3:$H$255,2,FALSE),0)</f>
        <v>15120000000</v>
      </c>
    </row>
    <row r="1067" spans="1:36" s="30" customFormat="1" ht="27" customHeight="1" x14ac:dyDescent="0.15">
      <c r="A1067" s="32" t="s">
        <v>149</v>
      </c>
      <c r="B1067" s="33">
        <v>1063</v>
      </c>
      <c r="C1067" s="34" t="s">
        <v>466</v>
      </c>
      <c r="D1067" s="34" t="s">
        <v>467</v>
      </c>
      <c r="E1067" s="34"/>
      <c r="F1067" s="34"/>
      <c r="G1067" s="34" t="s">
        <v>25945</v>
      </c>
      <c r="H1067" s="34" t="s">
        <v>2102</v>
      </c>
      <c r="I1067" s="33">
        <v>13160000</v>
      </c>
      <c r="J1067" s="33">
        <v>7262000</v>
      </c>
      <c r="K1067" s="33" t="s">
        <v>2441</v>
      </c>
      <c r="L1067" s="37">
        <f t="shared" si="179"/>
        <v>-0.81217295510878551</v>
      </c>
      <c r="M1067" s="33"/>
      <c r="N1067" s="33" t="s">
        <v>24776</v>
      </c>
      <c r="O1067" s="33"/>
      <c r="P1067" s="153" t="s">
        <v>23943</v>
      </c>
      <c r="Q1067" s="33"/>
      <c r="R1067" s="33"/>
      <c r="S1067" s="33"/>
      <c r="T1067" s="33" t="s">
        <v>2744</v>
      </c>
      <c r="U1067" s="97" t="s">
        <v>2956</v>
      </c>
      <c r="V1067" s="97" t="s">
        <v>2954</v>
      </c>
      <c r="W1067" s="97" t="s">
        <v>2954</v>
      </c>
      <c r="X1067" s="97" t="s">
        <v>2953</v>
      </c>
      <c r="Y1067" s="97" t="s">
        <v>2953</v>
      </c>
      <c r="Z1067" s="97" t="s">
        <v>2953</v>
      </c>
      <c r="AA1067" s="97" t="s">
        <v>2953</v>
      </c>
      <c r="AB1067" s="126" t="s">
        <v>25946</v>
      </c>
      <c r="AC1067" s="29"/>
      <c r="AD1067" s="29"/>
      <c r="AE1067" s="29"/>
      <c r="AF1067" s="137" t="s">
        <v>1368</v>
      </c>
      <c r="AG1067" s="30">
        <f t="shared" si="180"/>
        <v>2</v>
      </c>
      <c r="AH1067" s="31" t="str">
        <f t="shared" si="181"/>
        <v>KT-100014</v>
      </c>
      <c r="AI1067" s="30">
        <v>15120000000</v>
      </c>
      <c r="AJ1067" s="102">
        <f>IFERROR(VLOOKUP($C1067,'分類(コード表)'!$A$3:$B$38,2,FALSE)*1000000000,0)+IFERROR(VLOOKUP($D1067,'分類(コード表)'!$C$3:$D$293,2,FALSE)*1000000,0)+IFERROR(VLOOKUP($E1067,'分類(コード表)'!$E$3:$F$353,2,FALSE)*1000,0)+IFERROR(VLOOKUP($F1067,'分類(コード表)'!$G$3:$H$255,2,FALSE),0)</f>
        <v>15120000000</v>
      </c>
    </row>
    <row r="1068" spans="1:36" s="30" customFormat="1" ht="27" customHeight="1" x14ac:dyDescent="0.15">
      <c r="A1068" s="32" t="s">
        <v>149</v>
      </c>
      <c r="B1068" s="33">
        <v>1064</v>
      </c>
      <c r="C1068" s="34" t="s">
        <v>466</v>
      </c>
      <c r="D1068" s="34" t="s">
        <v>467</v>
      </c>
      <c r="E1068" s="34"/>
      <c r="F1068" s="34"/>
      <c r="G1068" s="34" t="s">
        <v>25947</v>
      </c>
      <c r="H1068" s="34" t="s">
        <v>2366</v>
      </c>
      <c r="I1068" s="33">
        <v>1337000</v>
      </c>
      <c r="J1068" s="33">
        <v>2236000</v>
      </c>
      <c r="K1068" s="33" t="s">
        <v>2441</v>
      </c>
      <c r="L1068" s="37">
        <f t="shared" si="179"/>
        <v>0.40205724508050089</v>
      </c>
      <c r="M1068" s="33"/>
      <c r="N1068" s="33" t="s">
        <v>24776</v>
      </c>
      <c r="O1068" s="33"/>
      <c r="P1068" s="153" t="s">
        <v>11689</v>
      </c>
      <c r="Q1068" s="33"/>
      <c r="R1068" s="33"/>
      <c r="S1068" s="33"/>
      <c r="T1068" s="33" t="s">
        <v>2744</v>
      </c>
      <c r="U1068" s="97" t="s">
        <v>2954</v>
      </c>
      <c r="V1068" s="97" t="s">
        <v>2954</v>
      </c>
      <c r="W1068" s="97" t="s">
        <v>2954</v>
      </c>
      <c r="X1068" s="97" t="s">
        <v>2953</v>
      </c>
      <c r="Y1068" s="97" t="s">
        <v>2953</v>
      </c>
      <c r="Z1068" s="97" t="s">
        <v>2953</v>
      </c>
      <c r="AA1068" s="97" t="s">
        <v>2954</v>
      </c>
      <c r="AB1068" s="126" t="s">
        <v>25948</v>
      </c>
      <c r="AC1068" s="29"/>
      <c r="AD1068" s="29"/>
      <c r="AE1068" s="29"/>
      <c r="AF1068" s="137" t="s">
        <v>11689</v>
      </c>
      <c r="AG1068" s="30">
        <f t="shared" si="180"/>
        <v>2</v>
      </c>
      <c r="AH1068" s="31" t="str">
        <f t="shared" si="181"/>
        <v>TH-090014</v>
      </c>
      <c r="AI1068" s="30">
        <v>15120000000</v>
      </c>
      <c r="AJ1068" s="102">
        <f>IFERROR(VLOOKUP($C1068,'分類(コード表)'!$A$3:$B$38,2,FALSE)*1000000000,0)+IFERROR(VLOOKUP($D1068,'分類(コード表)'!$C$3:$D$293,2,FALSE)*1000000,0)+IFERROR(VLOOKUP($E1068,'分類(コード表)'!$E$3:$F$353,2,FALSE)*1000,0)+IFERROR(VLOOKUP($F1068,'分類(コード表)'!$G$3:$H$255,2,FALSE),0)</f>
        <v>15120000000</v>
      </c>
    </row>
    <row r="1069" spans="1:36" s="30" customFormat="1" ht="27" customHeight="1" x14ac:dyDescent="0.15">
      <c r="A1069" s="32" t="s">
        <v>149</v>
      </c>
      <c r="B1069" s="33">
        <v>1065</v>
      </c>
      <c r="C1069" s="34" t="s">
        <v>466</v>
      </c>
      <c r="D1069" s="34" t="s">
        <v>467</v>
      </c>
      <c r="E1069" s="34"/>
      <c r="F1069" s="34"/>
      <c r="G1069" s="34" t="s">
        <v>1062</v>
      </c>
      <c r="H1069" s="34" t="s">
        <v>2412</v>
      </c>
      <c r="I1069" s="33">
        <v>308630</v>
      </c>
      <c r="J1069" s="33">
        <v>309570</v>
      </c>
      <c r="K1069" s="33" t="s">
        <v>2449</v>
      </c>
      <c r="L1069" s="37">
        <f t="shared" si="179"/>
        <v>3.0364699421778774E-3</v>
      </c>
      <c r="M1069" s="33"/>
      <c r="N1069" s="33" t="s">
        <v>24776</v>
      </c>
      <c r="O1069" s="33"/>
      <c r="P1069" s="153" t="s">
        <v>3161</v>
      </c>
      <c r="Q1069" s="33" t="s">
        <v>578</v>
      </c>
      <c r="R1069" s="33"/>
      <c r="S1069" s="33"/>
      <c r="T1069" s="33" t="s">
        <v>2744</v>
      </c>
      <c r="U1069" s="97" t="s">
        <v>2954</v>
      </c>
      <c r="V1069" s="97" t="s">
        <v>2954</v>
      </c>
      <c r="W1069" s="97" t="s">
        <v>2954</v>
      </c>
      <c r="X1069" s="97" t="s">
        <v>2954</v>
      </c>
      <c r="Y1069" s="97" t="s">
        <v>2954</v>
      </c>
      <c r="Z1069" s="97" t="s">
        <v>2954</v>
      </c>
      <c r="AA1069" s="97" t="s">
        <v>2954</v>
      </c>
      <c r="AB1069" s="126" t="s">
        <v>25949</v>
      </c>
      <c r="AC1069" s="29"/>
      <c r="AD1069" s="29"/>
      <c r="AE1069" s="29"/>
      <c r="AF1069" s="137" t="s">
        <v>3161</v>
      </c>
      <c r="AG1069" s="30">
        <f t="shared" si="180"/>
        <v>2</v>
      </c>
      <c r="AH1069" s="31" t="str">
        <f t="shared" si="181"/>
        <v>TH-140010</v>
      </c>
      <c r="AI1069" s="30">
        <v>15120000000</v>
      </c>
      <c r="AJ1069" s="102">
        <f>IFERROR(VLOOKUP($C1069,'分類(コード表)'!$A$3:$B$38,2,FALSE)*1000000000,0)+IFERROR(VLOOKUP($D1069,'分類(コード表)'!$C$3:$D$293,2,FALSE)*1000000,0)+IFERROR(VLOOKUP($E1069,'分類(コード表)'!$E$3:$F$353,2,FALSE)*1000,0)+IFERROR(VLOOKUP($F1069,'分類(コード表)'!$G$3:$H$255,2,FALSE),0)</f>
        <v>15120000000</v>
      </c>
    </row>
    <row r="1070" spans="1:36" s="30" customFormat="1" ht="27" customHeight="1" x14ac:dyDescent="0.15">
      <c r="A1070" s="32" t="s">
        <v>149</v>
      </c>
      <c r="B1070" s="33">
        <v>1066</v>
      </c>
      <c r="C1070" s="34" t="s">
        <v>466</v>
      </c>
      <c r="D1070" s="34" t="s">
        <v>467</v>
      </c>
      <c r="E1070" s="35" t="s">
        <v>503</v>
      </c>
      <c r="F1070" s="33" t="s">
        <v>503</v>
      </c>
      <c r="G1070" s="34" t="s">
        <v>13810</v>
      </c>
      <c r="H1070" s="36" t="s">
        <v>13811</v>
      </c>
      <c r="I1070" s="33">
        <v>302166</v>
      </c>
      <c r="J1070" s="33">
        <v>292602</v>
      </c>
      <c r="K1070" s="33" t="s">
        <v>18774</v>
      </c>
      <c r="L1070" s="37">
        <f t="shared" si="179"/>
        <v>-3.2686037689421132E-2</v>
      </c>
      <c r="M1070" s="33"/>
      <c r="N1070" s="33"/>
      <c r="O1070" s="33"/>
      <c r="P1070" s="153" t="s">
        <v>22526</v>
      </c>
      <c r="Q1070" s="33" t="s">
        <v>503</v>
      </c>
      <c r="R1070" s="33" t="s">
        <v>503</v>
      </c>
      <c r="S1070" s="33" t="s">
        <v>503</v>
      </c>
      <c r="T1070" s="33" t="s">
        <v>381</v>
      </c>
      <c r="U1070" s="33" t="s">
        <v>2953</v>
      </c>
      <c r="V1070" s="33" t="s">
        <v>2953</v>
      </c>
      <c r="W1070" s="33" t="s">
        <v>2954</v>
      </c>
      <c r="X1070" s="33" t="s">
        <v>2953</v>
      </c>
      <c r="Y1070" s="33" t="s">
        <v>2953</v>
      </c>
      <c r="Z1070" s="33" t="s">
        <v>2953</v>
      </c>
      <c r="AA1070" s="33" t="s">
        <v>2953</v>
      </c>
      <c r="AB1070" s="39" t="s">
        <v>25950</v>
      </c>
      <c r="AC1070" s="29"/>
      <c r="AD1070" s="29"/>
      <c r="AE1070" s="29"/>
      <c r="AF1070" s="137" t="s">
        <v>22526</v>
      </c>
      <c r="AG1070" s="30">
        <f t="shared" si="180"/>
        <v>2</v>
      </c>
      <c r="AH1070" s="31" t="str">
        <f t="shared" si="181"/>
        <v>CG-150007</v>
      </c>
      <c r="AI1070" s="30">
        <v>15120000000</v>
      </c>
      <c r="AJ1070" s="102">
        <f>IFERROR(VLOOKUP($C1070,'分類(コード表)'!$A$3:$B$38,2,FALSE)*1000000000,0)+IFERROR(VLOOKUP($D1070,'分類(コード表)'!$C$3:$D$293,2,FALSE)*1000000,0)+IFERROR(VLOOKUP($E1070,'分類(コード表)'!$E$3:$F$353,2,FALSE)*1000,0)+IFERROR(VLOOKUP($F1070,'分類(コード表)'!$G$3:$H$255,2,FALSE),0)</f>
        <v>15120000000</v>
      </c>
    </row>
    <row r="1071" spans="1:36" s="30" customFormat="1" ht="27" customHeight="1" x14ac:dyDescent="0.15">
      <c r="A1071" s="32" t="s">
        <v>149</v>
      </c>
      <c r="B1071" s="33">
        <v>1067</v>
      </c>
      <c r="C1071" s="34" t="s">
        <v>466</v>
      </c>
      <c r="D1071" s="34" t="s">
        <v>467</v>
      </c>
      <c r="E1071" s="35" t="s">
        <v>503</v>
      </c>
      <c r="F1071" s="33" t="s">
        <v>503</v>
      </c>
      <c r="G1071" s="34" t="s">
        <v>15567</v>
      </c>
      <c r="H1071" s="36" t="s">
        <v>15568</v>
      </c>
      <c r="I1071" s="33">
        <v>6330000</v>
      </c>
      <c r="J1071" s="33">
        <v>8050000</v>
      </c>
      <c r="K1071" s="33" t="s">
        <v>22053</v>
      </c>
      <c r="L1071" s="37">
        <f t="shared" si="179"/>
        <v>0.21366459627329193</v>
      </c>
      <c r="M1071" s="33"/>
      <c r="N1071" s="33"/>
      <c r="O1071" s="33"/>
      <c r="P1071" s="153" t="s">
        <v>30583</v>
      </c>
      <c r="Q1071" s="38" t="s">
        <v>578</v>
      </c>
      <c r="R1071" s="33" t="s">
        <v>503</v>
      </c>
      <c r="S1071" s="33" t="s">
        <v>503</v>
      </c>
      <c r="T1071" s="33" t="s">
        <v>381</v>
      </c>
      <c r="U1071" s="33" t="s">
        <v>2954</v>
      </c>
      <c r="V1071" s="33" t="s">
        <v>2954</v>
      </c>
      <c r="W1071" s="33" t="s">
        <v>2954</v>
      </c>
      <c r="X1071" s="33" t="s">
        <v>2954</v>
      </c>
      <c r="Y1071" s="33" t="s">
        <v>2954</v>
      </c>
      <c r="Z1071" s="33" t="s">
        <v>2954</v>
      </c>
      <c r="AA1071" s="33" t="s">
        <v>2954</v>
      </c>
      <c r="AB1071" s="39" t="s">
        <v>25951</v>
      </c>
      <c r="AC1071" s="29"/>
      <c r="AD1071" s="29"/>
      <c r="AE1071" s="29"/>
      <c r="AF1071" s="137" t="s">
        <v>22566</v>
      </c>
      <c r="AG1071" s="30">
        <f t="shared" si="180"/>
        <v>2</v>
      </c>
      <c r="AH1071" s="31" t="str">
        <f t="shared" si="181"/>
        <v>KK-110056</v>
      </c>
      <c r="AI1071" s="30">
        <v>15120000000</v>
      </c>
      <c r="AJ1071" s="102">
        <f>IFERROR(VLOOKUP($C1071,'分類(コード表)'!$A$3:$B$38,2,FALSE)*1000000000,0)+IFERROR(VLOOKUP($D1071,'分類(コード表)'!$C$3:$D$293,2,FALSE)*1000000,0)+IFERROR(VLOOKUP($E1071,'分類(コード表)'!$E$3:$F$353,2,FALSE)*1000,0)+IFERROR(VLOOKUP($F1071,'分類(コード表)'!$G$3:$H$255,2,FALSE),0)</f>
        <v>15120000000</v>
      </c>
    </row>
    <row r="1072" spans="1:36" s="30" customFormat="1" ht="27" customHeight="1" x14ac:dyDescent="0.15">
      <c r="A1072" s="32" t="s">
        <v>149</v>
      </c>
      <c r="B1072" s="33">
        <v>1068</v>
      </c>
      <c r="C1072" s="34" t="s">
        <v>466</v>
      </c>
      <c r="D1072" s="34" t="s">
        <v>467</v>
      </c>
      <c r="E1072" s="35"/>
      <c r="F1072" s="33"/>
      <c r="G1072" s="34" t="s">
        <v>13121</v>
      </c>
      <c r="H1072" s="36" t="s">
        <v>13122</v>
      </c>
      <c r="I1072" s="33">
        <v>15936850</v>
      </c>
      <c r="J1072" s="33">
        <v>24375190</v>
      </c>
      <c r="K1072" s="33" t="s">
        <v>24539</v>
      </c>
      <c r="L1072" s="37">
        <f t="shared" si="179"/>
        <v>0.34618560921986663</v>
      </c>
      <c r="M1072" s="33"/>
      <c r="N1072" s="33" t="s">
        <v>24776</v>
      </c>
      <c r="O1072" s="33"/>
      <c r="P1072" s="153" t="s">
        <v>26589</v>
      </c>
      <c r="Q1072" s="33"/>
      <c r="R1072" s="33"/>
      <c r="S1072" s="33"/>
      <c r="T1072" s="33" t="s">
        <v>381</v>
      </c>
      <c r="U1072" s="97" t="s">
        <v>26702</v>
      </c>
      <c r="V1072" s="97" t="s">
        <v>26702</v>
      </c>
      <c r="W1072" s="97" t="s">
        <v>26702</v>
      </c>
      <c r="X1072" s="97" t="s">
        <v>26701</v>
      </c>
      <c r="Y1072" s="97" t="s">
        <v>26701</v>
      </c>
      <c r="Z1072" s="97" t="s">
        <v>26702</v>
      </c>
      <c r="AA1072" s="97" t="s">
        <v>26702</v>
      </c>
      <c r="AB1072" s="126" t="s">
        <v>26791</v>
      </c>
      <c r="AC1072" s="29"/>
      <c r="AD1072" s="29"/>
      <c r="AE1072" s="29"/>
      <c r="AF1072" s="137" t="s">
        <v>26589</v>
      </c>
      <c r="AG1072" s="30">
        <f t="shared" ref="AG1072" si="204">LEN(LEFT(AF1072,FIND("-",AF1072)-1))</f>
        <v>2</v>
      </c>
      <c r="AH1072" s="31" t="str">
        <f t="shared" ref="AH1072" si="205">LEFT(AF1072,FIND("-",AF1072)+6)</f>
        <v>CB-170015</v>
      </c>
      <c r="AJ1072" s="102"/>
    </row>
    <row r="1073" spans="1:36" s="30" customFormat="1" ht="27" customHeight="1" x14ac:dyDescent="0.15">
      <c r="A1073" s="32" t="s">
        <v>149</v>
      </c>
      <c r="B1073" s="33">
        <v>1069</v>
      </c>
      <c r="C1073" s="34" t="s">
        <v>466</v>
      </c>
      <c r="D1073" s="34" t="s">
        <v>468</v>
      </c>
      <c r="E1073" s="40" t="s">
        <v>12251</v>
      </c>
      <c r="F1073" s="33"/>
      <c r="G1073" s="34" t="s">
        <v>25952</v>
      </c>
      <c r="H1073" s="36" t="s">
        <v>1982</v>
      </c>
      <c r="I1073" s="33">
        <v>3115640</v>
      </c>
      <c r="J1073" s="33">
        <v>6887327</v>
      </c>
      <c r="K1073" s="33" t="s">
        <v>2440</v>
      </c>
      <c r="L1073" s="37">
        <f t="shared" si="179"/>
        <v>0.5476271128116903</v>
      </c>
      <c r="M1073" s="33"/>
      <c r="N1073" s="33" t="s">
        <v>24776</v>
      </c>
      <c r="O1073" s="33"/>
      <c r="P1073" s="153" t="s">
        <v>23782</v>
      </c>
      <c r="Q1073" s="33"/>
      <c r="R1073" s="33"/>
      <c r="S1073" s="33"/>
      <c r="T1073" s="33" t="s">
        <v>2744</v>
      </c>
      <c r="U1073" s="33" t="s">
        <v>2954</v>
      </c>
      <c r="V1073" s="33" t="s">
        <v>2953</v>
      </c>
      <c r="W1073" s="33" t="s">
        <v>2953</v>
      </c>
      <c r="X1073" s="33" t="s">
        <v>2953</v>
      </c>
      <c r="Y1073" s="33" t="s">
        <v>2954</v>
      </c>
      <c r="Z1073" s="33" t="s">
        <v>2953</v>
      </c>
      <c r="AA1073" s="33" t="s">
        <v>2953</v>
      </c>
      <c r="AB1073" s="39" t="s">
        <v>25953</v>
      </c>
      <c r="AC1073" s="29"/>
      <c r="AD1073" s="29"/>
      <c r="AE1073" s="29"/>
      <c r="AF1073" s="137" t="s">
        <v>1288</v>
      </c>
      <c r="AG1073" s="30">
        <f t="shared" si="180"/>
        <v>2</v>
      </c>
      <c r="AH1073" s="31" t="str">
        <f t="shared" si="181"/>
        <v>KK-100027</v>
      </c>
      <c r="AI1073" s="30">
        <v>15121186000</v>
      </c>
      <c r="AJ1073" s="102">
        <f>IFERROR(VLOOKUP($C1073,'分類(コード表)'!$A$3:$B$38,2,FALSE)*1000000000,0)+IFERROR(VLOOKUP($D1073,'分類(コード表)'!$C$3:$D$293,2,FALSE)*1000000,0)+IFERROR(VLOOKUP($E1073,'分類(コード表)'!$E$3:$F$353,2,FALSE)*1000,0)+IFERROR(VLOOKUP($F1073,'分類(コード表)'!$G$3:$H$255,2,FALSE),0)</f>
        <v>15121186000</v>
      </c>
    </row>
    <row r="1074" spans="1:36" s="30" customFormat="1" ht="27" customHeight="1" x14ac:dyDescent="0.15">
      <c r="A1074" s="32" t="s">
        <v>149</v>
      </c>
      <c r="B1074" s="33">
        <v>1070</v>
      </c>
      <c r="C1074" s="34" t="s">
        <v>466</v>
      </c>
      <c r="D1074" s="34" t="s">
        <v>468</v>
      </c>
      <c r="E1074" s="34" t="s">
        <v>2845</v>
      </c>
      <c r="F1074" s="34"/>
      <c r="G1074" s="34" t="s">
        <v>25954</v>
      </c>
      <c r="H1074" s="34" t="s">
        <v>1694</v>
      </c>
      <c r="I1074" s="33">
        <v>20104005</v>
      </c>
      <c r="J1074" s="33">
        <v>16302279.84</v>
      </c>
      <c r="K1074" s="33" t="s">
        <v>2466</v>
      </c>
      <c r="L1074" s="37">
        <f t="shared" si="179"/>
        <v>-0.23320205500778601</v>
      </c>
      <c r="M1074" s="33"/>
      <c r="N1074" s="33" t="s">
        <v>24776</v>
      </c>
      <c r="O1074" s="33"/>
      <c r="P1074" s="153" t="s">
        <v>23614</v>
      </c>
      <c r="Q1074" s="33"/>
      <c r="R1074" s="33"/>
      <c r="S1074" s="33"/>
      <c r="T1074" s="33" t="s">
        <v>2744</v>
      </c>
      <c r="U1074" s="97" t="s">
        <v>2953</v>
      </c>
      <c r="V1074" s="97" t="s">
        <v>2954</v>
      </c>
      <c r="W1074" s="97" t="s">
        <v>2954</v>
      </c>
      <c r="X1074" s="97" t="s">
        <v>2953</v>
      </c>
      <c r="Y1074" s="97" t="s">
        <v>2953</v>
      </c>
      <c r="Z1074" s="97" t="s">
        <v>2953</v>
      </c>
      <c r="AA1074" s="97" t="s">
        <v>2953</v>
      </c>
      <c r="AB1074" s="126" t="s">
        <v>25955</v>
      </c>
      <c r="AC1074" s="29"/>
      <c r="AD1074" s="29"/>
      <c r="AE1074" s="29"/>
      <c r="AF1074" s="137" t="s">
        <v>1092</v>
      </c>
      <c r="AG1074" s="30">
        <f t="shared" si="180"/>
        <v>2</v>
      </c>
      <c r="AH1074" s="31" t="str">
        <f t="shared" si="181"/>
        <v>CB-100048</v>
      </c>
      <c r="AI1074" s="30">
        <v>15121189000</v>
      </c>
      <c r="AJ1074" s="102">
        <f>IFERROR(VLOOKUP($C1074,'分類(コード表)'!$A$3:$B$38,2,FALSE)*1000000000,0)+IFERROR(VLOOKUP($D1074,'分類(コード表)'!$C$3:$D$293,2,FALSE)*1000000,0)+IFERROR(VLOOKUP($E1074,'分類(コード表)'!$E$3:$F$353,2,FALSE)*1000,0)+IFERROR(VLOOKUP($F1074,'分類(コード表)'!$G$3:$H$255,2,FALSE),0)</f>
        <v>15121189000</v>
      </c>
    </row>
    <row r="1075" spans="1:36" s="30" customFormat="1" ht="27" customHeight="1" x14ac:dyDescent="0.15">
      <c r="A1075" s="32" t="s">
        <v>149</v>
      </c>
      <c r="B1075" s="33">
        <v>1071</v>
      </c>
      <c r="C1075" s="34" t="s">
        <v>466</v>
      </c>
      <c r="D1075" s="34" t="s">
        <v>468</v>
      </c>
      <c r="E1075" s="35" t="s">
        <v>2845</v>
      </c>
      <c r="F1075" s="33"/>
      <c r="G1075" s="34" t="s">
        <v>867</v>
      </c>
      <c r="H1075" s="36" t="s">
        <v>2170</v>
      </c>
      <c r="I1075" s="33">
        <v>3526108.8</v>
      </c>
      <c r="J1075" s="33">
        <v>4473033.5999999996</v>
      </c>
      <c r="K1075" s="33" t="s">
        <v>2672</v>
      </c>
      <c r="L1075" s="37">
        <f t="shared" si="179"/>
        <v>0.21169633065130566</v>
      </c>
      <c r="M1075" s="33"/>
      <c r="N1075" s="33" t="s">
        <v>24776</v>
      </c>
      <c r="O1075" s="33"/>
      <c r="P1075" s="153" t="s">
        <v>1435</v>
      </c>
      <c r="Q1075" s="38"/>
      <c r="R1075" s="33"/>
      <c r="S1075" s="33"/>
      <c r="T1075" s="33" t="s">
        <v>2744</v>
      </c>
      <c r="U1075" s="33" t="s">
        <v>2954</v>
      </c>
      <c r="V1075" s="33" t="s">
        <v>2954</v>
      </c>
      <c r="W1075" s="33" t="s">
        <v>2953</v>
      </c>
      <c r="X1075" s="33" t="s">
        <v>2953</v>
      </c>
      <c r="Y1075" s="33" t="s">
        <v>2953</v>
      </c>
      <c r="Z1075" s="33" t="s">
        <v>2953</v>
      </c>
      <c r="AA1075" s="33" t="s">
        <v>2954</v>
      </c>
      <c r="AB1075" s="39" t="s">
        <v>25956</v>
      </c>
      <c r="AC1075" s="29"/>
      <c r="AD1075" s="29"/>
      <c r="AE1075" s="29"/>
      <c r="AF1075" s="137" t="s">
        <v>1435</v>
      </c>
      <c r="AG1075" s="30">
        <f t="shared" si="180"/>
        <v>2</v>
      </c>
      <c r="AH1075" s="31" t="str">
        <f t="shared" si="181"/>
        <v>KT-120041</v>
      </c>
      <c r="AI1075" s="30">
        <v>15121189000</v>
      </c>
      <c r="AJ1075" s="102">
        <f>IFERROR(VLOOKUP($C1075,'分類(コード表)'!$A$3:$B$38,2,FALSE)*1000000000,0)+IFERROR(VLOOKUP($D1075,'分類(コード表)'!$C$3:$D$293,2,FALSE)*1000000,0)+IFERROR(VLOOKUP($E1075,'分類(コード表)'!$E$3:$F$353,2,FALSE)*1000,0)+IFERROR(VLOOKUP($F1075,'分類(コード表)'!$G$3:$H$255,2,FALSE),0)</f>
        <v>15121189000</v>
      </c>
    </row>
    <row r="1076" spans="1:36" s="30" customFormat="1" ht="27" customHeight="1" x14ac:dyDescent="0.15">
      <c r="A1076" s="32" t="s">
        <v>149</v>
      </c>
      <c r="B1076" s="33">
        <v>1072</v>
      </c>
      <c r="C1076" s="34" t="s">
        <v>466</v>
      </c>
      <c r="D1076" s="34" t="s">
        <v>468</v>
      </c>
      <c r="E1076" s="35" t="s">
        <v>2845</v>
      </c>
      <c r="F1076" s="33"/>
      <c r="G1076" s="34" t="s">
        <v>17509</v>
      </c>
      <c r="H1076" s="36" t="s">
        <v>2170</v>
      </c>
      <c r="I1076" s="33">
        <v>2243132</v>
      </c>
      <c r="J1076" s="33">
        <v>3182708</v>
      </c>
      <c r="K1076" s="33" t="s">
        <v>22168</v>
      </c>
      <c r="L1076" s="37">
        <f t="shared" ref="L1076:L1147" si="206">1-I1076/J1076</f>
        <v>0.29521275592985596</v>
      </c>
      <c r="M1076" s="33"/>
      <c r="N1076" s="33"/>
      <c r="O1076" s="33"/>
      <c r="P1076" s="153" t="s">
        <v>3266</v>
      </c>
      <c r="Q1076" s="33" t="s">
        <v>503</v>
      </c>
      <c r="R1076" s="33"/>
      <c r="S1076" s="33"/>
      <c r="T1076" s="33" t="s">
        <v>2744</v>
      </c>
      <c r="U1076" s="33" t="s">
        <v>2954</v>
      </c>
      <c r="V1076" s="33" t="s">
        <v>2954</v>
      </c>
      <c r="W1076" s="33" t="s">
        <v>2953</v>
      </c>
      <c r="X1076" s="33" t="s">
        <v>2953</v>
      </c>
      <c r="Y1076" s="33" t="s">
        <v>2954</v>
      </c>
      <c r="Z1076" s="33" t="s">
        <v>2953</v>
      </c>
      <c r="AA1076" s="33" t="s">
        <v>2953</v>
      </c>
      <c r="AB1076" s="39" t="s">
        <v>25957</v>
      </c>
      <c r="AC1076" s="29"/>
      <c r="AD1076" s="29"/>
      <c r="AE1076" s="29"/>
      <c r="AF1076" s="137" t="s">
        <v>3266</v>
      </c>
      <c r="AG1076" s="30">
        <f t="shared" ref="AG1076:AG1147" si="207">LEN(LEFT(AF1076,FIND("-",AF1076)-1))</f>
        <v>2</v>
      </c>
      <c r="AH1076" s="31" t="str">
        <f t="shared" ref="AH1076:AH1147" si="208">LEFT(AF1076,FIND("-",AF1076)+6)</f>
        <v>KT-120052</v>
      </c>
      <c r="AI1076" s="30">
        <v>15121189000</v>
      </c>
      <c r="AJ1076" s="102">
        <f>IFERROR(VLOOKUP($C1076,'分類(コード表)'!$A$3:$B$38,2,FALSE)*1000000000,0)+IFERROR(VLOOKUP($D1076,'分類(コード表)'!$C$3:$D$293,2,FALSE)*1000000,0)+IFERROR(VLOOKUP($E1076,'分類(コード表)'!$E$3:$F$353,2,FALSE)*1000,0)+IFERROR(VLOOKUP($F1076,'分類(コード表)'!$G$3:$H$255,2,FALSE),0)</f>
        <v>15121189000</v>
      </c>
    </row>
    <row r="1077" spans="1:36" s="30" customFormat="1" ht="27" customHeight="1" x14ac:dyDescent="0.15">
      <c r="A1077" s="32" t="s">
        <v>149</v>
      </c>
      <c r="B1077" s="33">
        <v>1073</v>
      </c>
      <c r="C1077" s="34" t="s">
        <v>466</v>
      </c>
      <c r="D1077" s="34" t="s">
        <v>468</v>
      </c>
      <c r="E1077" s="35" t="s">
        <v>150</v>
      </c>
      <c r="F1077" s="33"/>
      <c r="G1077" s="34" t="s">
        <v>25958</v>
      </c>
      <c r="H1077" s="36" t="s">
        <v>1661</v>
      </c>
      <c r="I1077" s="33">
        <v>292000</v>
      </c>
      <c r="J1077" s="33">
        <v>298934</v>
      </c>
      <c r="K1077" s="33" t="s">
        <v>2446</v>
      </c>
      <c r="L1077" s="37">
        <f t="shared" si="206"/>
        <v>2.3195755584844768E-2</v>
      </c>
      <c r="M1077" s="33"/>
      <c r="N1077" s="33" t="s">
        <v>24776</v>
      </c>
      <c r="O1077" s="33"/>
      <c r="P1077" s="153" t="s">
        <v>3864</v>
      </c>
      <c r="Q1077" s="33"/>
      <c r="R1077" s="33"/>
      <c r="S1077" s="33"/>
      <c r="T1077" s="33" t="s">
        <v>2744</v>
      </c>
      <c r="U1077" s="33" t="s">
        <v>2953</v>
      </c>
      <c r="V1077" s="33" t="s">
        <v>2954</v>
      </c>
      <c r="W1077" s="33" t="s">
        <v>2954</v>
      </c>
      <c r="X1077" s="33" t="s">
        <v>2954</v>
      </c>
      <c r="Y1077" s="33" t="s">
        <v>2954</v>
      </c>
      <c r="Z1077" s="33" t="s">
        <v>2954</v>
      </c>
      <c r="AA1077" s="33" t="s">
        <v>2953</v>
      </c>
      <c r="AB1077" s="39" t="s">
        <v>25959</v>
      </c>
      <c r="AC1077" s="29"/>
      <c r="AD1077" s="29"/>
      <c r="AE1077" s="29"/>
      <c r="AF1077" s="137" t="s">
        <v>3864</v>
      </c>
      <c r="AG1077" s="30">
        <f t="shared" si="207"/>
        <v>2</v>
      </c>
      <c r="AH1077" s="31" t="str">
        <f t="shared" si="208"/>
        <v>CB-090009</v>
      </c>
      <c r="AI1077" s="30">
        <v>15121351000</v>
      </c>
      <c r="AJ1077" s="102">
        <f>IFERROR(VLOOKUP($C1077,'分類(コード表)'!$A$3:$B$38,2,FALSE)*1000000000,0)+IFERROR(VLOOKUP($D1077,'分類(コード表)'!$C$3:$D$293,2,FALSE)*1000000,0)+IFERROR(VLOOKUP($E1077,'分類(コード表)'!$E$3:$F$353,2,FALSE)*1000,0)+IFERROR(VLOOKUP($F1077,'分類(コード表)'!$G$3:$H$255,2,FALSE),0)</f>
        <v>15121351000</v>
      </c>
    </row>
    <row r="1078" spans="1:36" s="30" customFormat="1" ht="27" customHeight="1" x14ac:dyDescent="0.15">
      <c r="A1078" s="32" t="s">
        <v>149</v>
      </c>
      <c r="B1078" s="33">
        <v>1074</v>
      </c>
      <c r="C1078" s="34" t="s">
        <v>466</v>
      </c>
      <c r="D1078" s="34" t="s">
        <v>468</v>
      </c>
      <c r="E1078" s="35" t="s">
        <v>150</v>
      </c>
      <c r="F1078" s="33"/>
      <c r="G1078" s="34" t="s">
        <v>25960</v>
      </c>
      <c r="H1078" s="36" t="s">
        <v>2078</v>
      </c>
      <c r="I1078" s="33">
        <v>2719000</v>
      </c>
      <c r="J1078" s="33">
        <v>2818214</v>
      </c>
      <c r="K1078" s="33" t="s">
        <v>2637</v>
      </c>
      <c r="L1078" s="37">
        <f t="shared" si="206"/>
        <v>3.5204565728507498E-2</v>
      </c>
      <c r="M1078" s="33"/>
      <c r="N1078" s="33" t="s">
        <v>24776</v>
      </c>
      <c r="O1078" s="33"/>
      <c r="P1078" s="153" t="s">
        <v>7904</v>
      </c>
      <c r="Q1078" s="33" t="s">
        <v>2756</v>
      </c>
      <c r="R1078" s="33"/>
      <c r="S1078" s="33"/>
      <c r="T1078" s="33" t="s">
        <v>2744</v>
      </c>
      <c r="U1078" s="33" t="s">
        <v>2953</v>
      </c>
      <c r="V1078" s="33" t="s">
        <v>2954</v>
      </c>
      <c r="W1078" s="33" t="s">
        <v>2954</v>
      </c>
      <c r="X1078" s="33" t="s">
        <v>2954</v>
      </c>
      <c r="Y1078" s="33" t="s">
        <v>2954</v>
      </c>
      <c r="Z1078" s="33" t="s">
        <v>2954</v>
      </c>
      <c r="AA1078" s="33" t="s">
        <v>2954</v>
      </c>
      <c r="AB1078" s="39" t="s">
        <v>25961</v>
      </c>
      <c r="AC1078" s="29"/>
      <c r="AD1078" s="29"/>
      <c r="AE1078" s="29"/>
      <c r="AF1078" s="137" t="s">
        <v>7904</v>
      </c>
      <c r="AG1078" s="30">
        <f t="shared" si="207"/>
        <v>2</v>
      </c>
      <c r="AH1078" s="31" t="str">
        <f t="shared" si="208"/>
        <v>KT-090018</v>
      </c>
      <c r="AI1078" s="30">
        <v>15121351000</v>
      </c>
      <c r="AJ1078" s="102">
        <f>IFERROR(VLOOKUP($C1078,'分類(コード表)'!$A$3:$B$38,2,FALSE)*1000000000,0)+IFERROR(VLOOKUP($D1078,'分類(コード表)'!$C$3:$D$293,2,FALSE)*1000000,0)+IFERROR(VLOOKUP($E1078,'分類(コード表)'!$E$3:$F$353,2,FALSE)*1000,0)+IFERROR(VLOOKUP($F1078,'分類(コード表)'!$G$3:$H$255,2,FALSE),0)</f>
        <v>15121351000</v>
      </c>
    </row>
    <row r="1079" spans="1:36" s="30" customFormat="1" ht="27" customHeight="1" x14ac:dyDescent="0.15">
      <c r="A1079" s="32" t="s">
        <v>149</v>
      </c>
      <c r="B1079" s="33">
        <v>1075</v>
      </c>
      <c r="C1079" s="34" t="s">
        <v>466</v>
      </c>
      <c r="D1079" s="34" t="s">
        <v>468</v>
      </c>
      <c r="E1079" s="35" t="s">
        <v>150</v>
      </c>
      <c r="F1079" s="33"/>
      <c r="G1079" s="34" t="s">
        <v>18366</v>
      </c>
      <c r="H1079" s="36" t="s">
        <v>18367</v>
      </c>
      <c r="I1079" s="33">
        <v>816890</v>
      </c>
      <c r="J1079" s="33">
        <v>1024020</v>
      </c>
      <c r="K1079" s="33" t="s">
        <v>24697</v>
      </c>
      <c r="L1079" s="37">
        <f t="shared" si="206"/>
        <v>0.20227144001093733</v>
      </c>
      <c r="M1079" s="33"/>
      <c r="N1079" s="33" t="s">
        <v>24776</v>
      </c>
      <c r="O1079" s="33" t="s">
        <v>24776</v>
      </c>
      <c r="P1079" s="153" t="s">
        <v>26572</v>
      </c>
      <c r="Q1079" s="38" t="s">
        <v>578</v>
      </c>
      <c r="R1079" s="33"/>
      <c r="S1079" s="33"/>
      <c r="T1079" s="33" t="s">
        <v>381</v>
      </c>
      <c r="U1079" s="97" t="s">
        <v>26702</v>
      </c>
      <c r="V1079" s="97" t="s">
        <v>26701</v>
      </c>
      <c r="W1079" s="97" t="s">
        <v>26701</v>
      </c>
      <c r="X1079" s="97" t="s">
        <v>26702</v>
      </c>
      <c r="Y1079" s="97" t="s">
        <v>26702</v>
      </c>
      <c r="Z1079" s="97" t="s">
        <v>26701</v>
      </c>
      <c r="AA1079" s="97" t="s">
        <v>26702</v>
      </c>
      <c r="AB1079" s="126" t="s">
        <v>26792</v>
      </c>
      <c r="AC1079" s="29"/>
      <c r="AD1079" s="29"/>
      <c r="AE1079" s="29"/>
      <c r="AF1079" s="137" t="s">
        <v>26572</v>
      </c>
      <c r="AG1079" s="30">
        <f t="shared" ref="AG1079" si="209">LEN(LEFT(AF1079,FIND("-",AF1079)-1))</f>
        <v>2</v>
      </c>
      <c r="AH1079" s="31" t="str">
        <f t="shared" ref="AH1079" si="210">LEFT(AF1079,FIND("-",AF1079)+6)</f>
        <v>KT-170096</v>
      </c>
      <c r="AJ1079" s="102"/>
    </row>
    <row r="1080" spans="1:36" s="30" customFormat="1" ht="27" customHeight="1" x14ac:dyDescent="0.15">
      <c r="A1080" s="32" t="s">
        <v>149</v>
      </c>
      <c r="B1080" s="33">
        <v>1076</v>
      </c>
      <c r="C1080" s="34" t="s">
        <v>466</v>
      </c>
      <c r="D1080" s="34" t="s">
        <v>469</v>
      </c>
      <c r="E1080" s="35"/>
      <c r="F1080" s="33"/>
      <c r="G1080" s="34" t="s">
        <v>25962</v>
      </c>
      <c r="H1080" s="36" t="s">
        <v>2095</v>
      </c>
      <c r="I1080" s="33">
        <v>325000</v>
      </c>
      <c r="J1080" s="33">
        <v>475000</v>
      </c>
      <c r="K1080" s="33" t="s">
        <v>2434</v>
      </c>
      <c r="L1080" s="37">
        <f t="shared" si="206"/>
        <v>0.31578947368421051</v>
      </c>
      <c r="M1080" s="33"/>
      <c r="N1080" s="33" t="s">
        <v>24776</v>
      </c>
      <c r="O1080" s="33"/>
      <c r="P1080" s="153" t="s">
        <v>7962</v>
      </c>
      <c r="Q1080" s="33" t="s">
        <v>401</v>
      </c>
      <c r="R1080" s="33"/>
      <c r="S1080" s="33"/>
      <c r="T1080" s="33" t="s">
        <v>2744</v>
      </c>
      <c r="U1080" s="97" t="s">
        <v>2954</v>
      </c>
      <c r="V1080" s="97" t="s">
        <v>2954</v>
      </c>
      <c r="W1080" s="97" t="s">
        <v>2953</v>
      </c>
      <c r="X1080" s="97" t="s">
        <v>2953</v>
      </c>
      <c r="Y1080" s="97" t="s">
        <v>2954</v>
      </c>
      <c r="Z1080" s="97" t="s">
        <v>2953</v>
      </c>
      <c r="AA1080" s="97" t="s">
        <v>2954</v>
      </c>
      <c r="AB1080" s="39" t="s">
        <v>25963</v>
      </c>
      <c r="AC1080" s="29"/>
      <c r="AD1080" s="29"/>
      <c r="AE1080" s="29"/>
      <c r="AF1080" s="137" t="s">
        <v>7962</v>
      </c>
      <c r="AG1080" s="30">
        <f t="shared" si="207"/>
        <v>2</v>
      </c>
      <c r="AH1080" s="31" t="str">
        <f t="shared" si="208"/>
        <v>KT-090076</v>
      </c>
      <c r="AI1080" s="30">
        <v>15123000000</v>
      </c>
      <c r="AJ1080" s="102">
        <f>IFERROR(VLOOKUP($C1080,'分類(コード表)'!$A$3:$B$38,2,FALSE)*1000000000,0)+IFERROR(VLOOKUP($D1080,'分類(コード表)'!$C$3:$D$293,2,FALSE)*1000000,0)+IFERROR(VLOOKUP($E1080,'分類(コード表)'!$E$3:$F$353,2,FALSE)*1000,0)+IFERROR(VLOOKUP($F1080,'分類(コード表)'!$G$3:$H$255,2,FALSE),0)</f>
        <v>15123000000</v>
      </c>
    </row>
    <row r="1081" spans="1:36" s="30" customFormat="1" ht="27" customHeight="1" x14ac:dyDescent="0.15">
      <c r="A1081" s="32" t="s">
        <v>149</v>
      </c>
      <c r="B1081" s="33">
        <v>1077</v>
      </c>
      <c r="C1081" s="34" t="s">
        <v>466</v>
      </c>
      <c r="D1081" s="34" t="s">
        <v>469</v>
      </c>
      <c r="E1081" s="34"/>
      <c r="F1081" s="34"/>
      <c r="G1081" s="34" t="s">
        <v>18019</v>
      </c>
      <c r="H1081" s="34" t="s">
        <v>18020</v>
      </c>
      <c r="I1081" s="33">
        <v>1390900</v>
      </c>
      <c r="J1081" s="33">
        <v>1416825</v>
      </c>
      <c r="K1081" s="33" t="s">
        <v>22095</v>
      </c>
      <c r="L1081" s="37">
        <f t="shared" si="206"/>
        <v>1.8297954934448524E-2</v>
      </c>
      <c r="M1081" s="33"/>
      <c r="N1081" s="33"/>
      <c r="O1081" s="33"/>
      <c r="P1081" s="153" t="s">
        <v>3063</v>
      </c>
      <c r="Q1081" s="38" t="s">
        <v>578</v>
      </c>
      <c r="R1081" s="33"/>
      <c r="S1081" s="33"/>
      <c r="T1081" s="97" t="s">
        <v>2744</v>
      </c>
      <c r="U1081" s="97" t="s">
        <v>2954</v>
      </c>
      <c r="V1081" s="97" t="s">
        <v>2953</v>
      </c>
      <c r="W1081" s="97" t="s">
        <v>2954</v>
      </c>
      <c r="X1081" s="97" t="s">
        <v>2953</v>
      </c>
      <c r="Y1081" s="97" t="s">
        <v>2954</v>
      </c>
      <c r="Z1081" s="97" t="s">
        <v>2953</v>
      </c>
      <c r="AA1081" s="97" t="s">
        <v>2954</v>
      </c>
      <c r="AB1081" s="126" t="s">
        <v>25964</v>
      </c>
      <c r="AC1081" s="29"/>
      <c r="AD1081" s="29"/>
      <c r="AE1081" s="29"/>
      <c r="AF1081" s="137" t="s">
        <v>3063</v>
      </c>
      <c r="AG1081" s="30">
        <f t="shared" si="207"/>
        <v>2</v>
      </c>
      <c r="AH1081" s="31" t="str">
        <f t="shared" si="208"/>
        <v>KT-160058</v>
      </c>
      <c r="AI1081" s="30">
        <v>15123000000</v>
      </c>
      <c r="AJ1081" s="102">
        <f>IFERROR(VLOOKUP($C1081,'分類(コード表)'!$A$3:$B$38,2,FALSE)*1000000000,0)+IFERROR(VLOOKUP($D1081,'分類(コード表)'!$C$3:$D$293,2,FALSE)*1000000,0)+IFERROR(VLOOKUP($E1081,'分類(コード表)'!$E$3:$F$353,2,FALSE)*1000,0)+IFERROR(VLOOKUP($F1081,'分類(コード表)'!$G$3:$H$255,2,FALSE),0)</f>
        <v>15123000000</v>
      </c>
    </row>
    <row r="1082" spans="1:36" s="30" customFormat="1" ht="27" customHeight="1" x14ac:dyDescent="0.15">
      <c r="A1082" s="32" t="s">
        <v>149</v>
      </c>
      <c r="B1082" s="33">
        <v>1078</v>
      </c>
      <c r="C1082" s="34" t="s">
        <v>466</v>
      </c>
      <c r="D1082" s="34" t="s">
        <v>555</v>
      </c>
      <c r="E1082" s="40" t="s">
        <v>2864</v>
      </c>
      <c r="F1082" s="33"/>
      <c r="G1082" s="34" t="s">
        <v>691</v>
      </c>
      <c r="H1082" s="36" t="s">
        <v>1824</v>
      </c>
      <c r="I1082" s="33">
        <v>1079700</v>
      </c>
      <c r="J1082" s="33">
        <v>1089700</v>
      </c>
      <c r="K1082" s="33" t="s">
        <v>2532</v>
      </c>
      <c r="L1082" s="37">
        <f t="shared" si="206"/>
        <v>9.1768376617417102E-3</v>
      </c>
      <c r="M1082" s="33"/>
      <c r="N1082" s="33" t="s">
        <v>24776</v>
      </c>
      <c r="O1082" s="33"/>
      <c r="P1082" s="153" t="s">
        <v>3153</v>
      </c>
      <c r="Q1082" s="33"/>
      <c r="R1082" s="33"/>
      <c r="S1082" s="33"/>
      <c r="T1082" s="33" t="s">
        <v>2744</v>
      </c>
      <c r="U1082" s="33" t="s">
        <v>2953</v>
      </c>
      <c r="V1082" s="33" t="s">
        <v>2953</v>
      </c>
      <c r="W1082" s="33" t="s">
        <v>2954</v>
      </c>
      <c r="X1082" s="33" t="s">
        <v>2953</v>
      </c>
      <c r="Y1082" s="33" t="s">
        <v>2953</v>
      </c>
      <c r="Z1082" s="33" t="s">
        <v>2953</v>
      </c>
      <c r="AA1082" s="33" t="s">
        <v>2953</v>
      </c>
      <c r="AB1082" s="39" t="s">
        <v>25965</v>
      </c>
      <c r="AC1082" s="29"/>
      <c r="AD1082" s="29"/>
      <c r="AE1082" s="29"/>
      <c r="AF1082" s="137" t="s">
        <v>3153</v>
      </c>
      <c r="AG1082" s="30">
        <f t="shared" si="207"/>
        <v>2</v>
      </c>
      <c r="AH1082" s="31" t="str">
        <f t="shared" si="208"/>
        <v>CG-140020</v>
      </c>
      <c r="AI1082" s="30">
        <v>15125193000</v>
      </c>
      <c r="AJ1082" s="102">
        <f>IFERROR(VLOOKUP($C1082,'分類(コード表)'!$A$3:$B$38,2,FALSE)*1000000000,0)+IFERROR(VLOOKUP($D1082,'分類(コード表)'!$C$3:$D$293,2,FALSE)*1000000,0)+IFERROR(VLOOKUP($E1082,'分類(コード表)'!$E$3:$F$353,2,FALSE)*1000,0)+IFERROR(VLOOKUP($F1082,'分類(コード表)'!$G$3:$H$255,2,FALSE),0)</f>
        <v>15125193000</v>
      </c>
    </row>
    <row r="1083" spans="1:36" s="30" customFormat="1" ht="27" customHeight="1" x14ac:dyDescent="0.15">
      <c r="A1083" s="32" t="s">
        <v>149</v>
      </c>
      <c r="B1083" s="33">
        <v>1079</v>
      </c>
      <c r="C1083" s="34" t="s">
        <v>466</v>
      </c>
      <c r="D1083" s="34" t="s">
        <v>555</v>
      </c>
      <c r="E1083" s="35" t="s">
        <v>2864</v>
      </c>
      <c r="F1083" s="33"/>
      <c r="G1083" s="34" t="s">
        <v>25966</v>
      </c>
      <c r="H1083" s="36" t="s">
        <v>1944</v>
      </c>
      <c r="I1083" s="33">
        <v>250400</v>
      </c>
      <c r="J1083" s="33">
        <v>189900</v>
      </c>
      <c r="K1083" s="33" t="s">
        <v>2434</v>
      </c>
      <c r="L1083" s="37">
        <f t="shared" si="206"/>
        <v>-0.31858873091100581</v>
      </c>
      <c r="M1083" s="33"/>
      <c r="N1083" s="33" t="s">
        <v>24776</v>
      </c>
      <c r="O1083" s="33"/>
      <c r="P1083" s="153" t="s">
        <v>6147</v>
      </c>
      <c r="Q1083" s="38"/>
      <c r="R1083" s="33"/>
      <c r="S1083" s="33"/>
      <c r="T1083" s="33" t="s">
        <v>2744</v>
      </c>
      <c r="U1083" s="33" t="s">
        <v>2956</v>
      </c>
      <c r="V1083" s="33" t="s">
        <v>2953</v>
      </c>
      <c r="W1083" s="33" t="s">
        <v>2954</v>
      </c>
      <c r="X1083" s="33" t="s">
        <v>2953</v>
      </c>
      <c r="Y1083" s="33" t="s">
        <v>2953</v>
      </c>
      <c r="Z1083" s="33" t="s">
        <v>2953</v>
      </c>
      <c r="AA1083" s="33" t="s">
        <v>2953</v>
      </c>
      <c r="AB1083" s="39" t="s">
        <v>25967</v>
      </c>
      <c r="AC1083" s="29"/>
      <c r="AD1083" s="29"/>
      <c r="AE1083" s="29"/>
      <c r="AF1083" s="137" t="s">
        <v>6147</v>
      </c>
      <c r="AG1083" s="30">
        <f t="shared" si="207"/>
        <v>2</v>
      </c>
      <c r="AH1083" s="31" t="str">
        <f t="shared" si="208"/>
        <v>KK-080001</v>
      </c>
      <c r="AI1083" s="30">
        <v>15125193000</v>
      </c>
      <c r="AJ1083" s="102">
        <f>IFERROR(VLOOKUP($C1083,'分類(コード表)'!$A$3:$B$38,2,FALSE)*1000000000,0)+IFERROR(VLOOKUP($D1083,'分類(コード表)'!$C$3:$D$293,2,FALSE)*1000000,0)+IFERROR(VLOOKUP($E1083,'分類(コード表)'!$E$3:$F$353,2,FALSE)*1000,0)+IFERROR(VLOOKUP($F1083,'分類(コード表)'!$G$3:$H$255,2,FALSE),0)</f>
        <v>15125193000</v>
      </c>
    </row>
    <row r="1084" spans="1:36" s="30" customFormat="1" ht="27" customHeight="1" x14ac:dyDescent="0.15">
      <c r="A1084" s="32" t="s">
        <v>149</v>
      </c>
      <c r="B1084" s="33">
        <v>1080</v>
      </c>
      <c r="C1084" s="34" t="s">
        <v>466</v>
      </c>
      <c r="D1084" s="34" t="s">
        <v>555</v>
      </c>
      <c r="E1084" s="35" t="s">
        <v>2864</v>
      </c>
      <c r="F1084" s="33"/>
      <c r="G1084" s="34" t="s">
        <v>25968</v>
      </c>
      <c r="H1084" s="36" t="s">
        <v>1947</v>
      </c>
      <c r="I1084" s="33">
        <v>4420762</v>
      </c>
      <c r="J1084" s="33">
        <v>4474382</v>
      </c>
      <c r="K1084" s="33" t="s">
        <v>2587</v>
      </c>
      <c r="L1084" s="37">
        <f t="shared" si="206"/>
        <v>1.1983777871446777E-2</v>
      </c>
      <c r="M1084" s="33"/>
      <c r="N1084" s="33" t="s">
        <v>24776</v>
      </c>
      <c r="O1084" s="33"/>
      <c r="P1084" s="153" t="s">
        <v>6150</v>
      </c>
      <c r="Q1084" s="33"/>
      <c r="R1084" s="33"/>
      <c r="S1084" s="33"/>
      <c r="T1084" s="33" t="s">
        <v>2744</v>
      </c>
      <c r="U1084" s="33" t="s">
        <v>2953</v>
      </c>
      <c r="V1084" s="33" t="s">
        <v>2954</v>
      </c>
      <c r="W1084" s="33" t="s">
        <v>2954</v>
      </c>
      <c r="X1084" s="33" t="s">
        <v>2953</v>
      </c>
      <c r="Y1084" s="33" t="s">
        <v>2954</v>
      </c>
      <c r="Z1084" s="33" t="s">
        <v>2953</v>
      </c>
      <c r="AA1084" s="33" t="s">
        <v>2953</v>
      </c>
      <c r="AB1084" s="39" t="s">
        <v>25969</v>
      </c>
      <c r="AC1084" s="29"/>
      <c r="AD1084" s="29"/>
      <c r="AE1084" s="29"/>
      <c r="AF1084" s="137" t="s">
        <v>6150</v>
      </c>
      <c r="AG1084" s="30">
        <f t="shared" si="207"/>
        <v>2</v>
      </c>
      <c r="AH1084" s="31" t="str">
        <f t="shared" si="208"/>
        <v>KK-080004</v>
      </c>
      <c r="AI1084" s="30">
        <v>15125193000</v>
      </c>
      <c r="AJ1084" s="102">
        <f>IFERROR(VLOOKUP($C1084,'分類(コード表)'!$A$3:$B$38,2,FALSE)*1000000000,0)+IFERROR(VLOOKUP($D1084,'分類(コード表)'!$C$3:$D$293,2,FALSE)*1000000,0)+IFERROR(VLOOKUP($E1084,'分類(コード表)'!$E$3:$F$353,2,FALSE)*1000,0)+IFERROR(VLOOKUP($F1084,'分類(コード表)'!$G$3:$H$255,2,FALSE),0)</f>
        <v>15125193000</v>
      </c>
    </row>
    <row r="1085" spans="1:36" s="30" customFormat="1" ht="27" customHeight="1" x14ac:dyDescent="0.15">
      <c r="A1085" s="32" t="s">
        <v>149</v>
      </c>
      <c r="B1085" s="33">
        <v>1081</v>
      </c>
      <c r="C1085" s="34" t="s">
        <v>466</v>
      </c>
      <c r="D1085" s="34" t="s">
        <v>555</v>
      </c>
      <c r="E1085" s="35" t="s">
        <v>2864</v>
      </c>
      <c r="F1085" s="34"/>
      <c r="G1085" s="34" t="s">
        <v>25970</v>
      </c>
      <c r="H1085" s="36" t="s">
        <v>1971</v>
      </c>
      <c r="I1085" s="33">
        <v>257326</v>
      </c>
      <c r="J1085" s="33">
        <v>173810</v>
      </c>
      <c r="K1085" s="33" t="s">
        <v>2434</v>
      </c>
      <c r="L1085" s="37">
        <f t="shared" si="206"/>
        <v>-0.48050169725562397</v>
      </c>
      <c r="M1085" s="33"/>
      <c r="N1085" s="33" t="s">
        <v>24776</v>
      </c>
      <c r="O1085" s="33"/>
      <c r="P1085" s="153" t="s">
        <v>6223</v>
      </c>
      <c r="Q1085" s="33"/>
      <c r="R1085" s="33"/>
      <c r="S1085" s="33"/>
      <c r="T1085" s="33" t="s">
        <v>2744</v>
      </c>
      <c r="U1085" s="33" t="s">
        <v>2956</v>
      </c>
      <c r="V1085" s="33" t="s">
        <v>2953</v>
      </c>
      <c r="W1085" s="33" t="s">
        <v>2954</v>
      </c>
      <c r="X1085" s="33" t="s">
        <v>2953</v>
      </c>
      <c r="Y1085" s="33" t="s">
        <v>2953</v>
      </c>
      <c r="Z1085" s="33" t="s">
        <v>2953</v>
      </c>
      <c r="AA1085" s="33" t="s">
        <v>2953</v>
      </c>
      <c r="AB1085" s="39" t="s">
        <v>25971</v>
      </c>
      <c r="AC1085" s="29"/>
      <c r="AD1085" s="29"/>
      <c r="AE1085" s="29"/>
      <c r="AF1085" s="137" t="s">
        <v>6223</v>
      </c>
      <c r="AG1085" s="30">
        <f t="shared" si="207"/>
        <v>2</v>
      </c>
      <c r="AH1085" s="31" t="str">
        <f t="shared" si="208"/>
        <v>KK-090025</v>
      </c>
      <c r="AI1085" s="30">
        <v>15125193000</v>
      </c>
      <c r="AJ1085" s="102">
        <f>IFERROR(VLOOKUP($C1085,'分類(コード表)'!$A$3:$B$38,2,FALSE)*1000000000,0)+IFERROR(VLOOKUP($D1085,'分類(コード表)'!$C$3:$D$293,2,FALSE)*1000000,0)+IFERROR(VLOOKUP($E1085,'分類(コード表)'!$E$3:$F$353,2,FALSE)*1000,0)+IFERROR(VLOOKUP($F1085,'分類(コード表)'!$G$3:$H$255,2,FALSE),0)</f>
        <v>15125193000</v>
      </c>
    </row>
    <row r="1086" spans="1:36" s="30" customFormat="1" ht="27" customHeight="1" x14ac:dyDescent="0.15">
      <c r="A1086" s="32" t="s">
        <v>149</v>
      </c>
      <c r="B1086" s="33">
        <v>1082</v>
      </c>
      <c r="C1086" s="34" t="s">
        <v>466</v>
      </c>
      <c r="D1086" s="34" t="s">
        <v>555</v>
      </c>
      <c r="E1086" s="35" t="s">
        <v>2864</v>
      </c>
      <c r="F1086" s="34"/>
      <c r="G1086" s="34" t="s">
        <v>25972</v>
      </c>
      <c r="H1086" s="36" t="s">
        <v>2074</v>
      </c>
      <c r="I1086" s="33">
        <v>618538</v>
      </c>
      <c r="J1086" s="33">
        <v>535098</v>
      </c>
      <c r="K1086" s="33" t="s">
        <v>2434</v>
      </c>
      <c r="L1086" s="37">
        <f t="shared" si="206"/>
        <v>-0.15593405320146969</v>
      </c>
      <c r="M1086" s="33"/>
      <c r="N1086" s="33" t="s">
        <v>24776</v>
      </c>
      <c r="O1086" s="33"/>
      <c r="P1086" s="153" t="s">
        <v>7893</v>
      </c>
      <c r="Q1086" s="33"/>
      <c r="R1086" s="33"/>
      <c r="S1086" s="33"/>
      <c r="T1086" s="33" t="s">
        <v>2744</v>
      </c>
      <c r="U1086" s="33" t="s">
        <v>2953</v>
      </c>
      <c r="V1086" s="33" t="s">
        <v>2953</v>
      </c>
      <c r="W1086" s="33" t="s">
        <v>2953</v>
      </c>
      <c r="X1086" s="33" t="s">
        <v>2953</v>
      </c>
      <c r="Y1086" s="33" t="s">
        <v>2953</v>
      </c>
      <c r="Z1086" s="33" t="s">
        <v>2953</v>
      </c>
      <c r="AA1086" s="33" t="s">
        <v>2953</v>
      </c>
      <c r="AB1086" s="39" t="s">
        <v>25973</v>
      </c>
      <c r="AC1086" s="29"/>
      <c r="AD1086" s="29"/>
      <c r="AE1086" s="29"/>
      <c r="AF1086" s="137" t="s">
        <v>7893</v>
      </c>
      <c r="AG1086" s="30">
        <f t="shared" si="207"/>
        <v>2</v>
      </c>
      <c r="AH1086" s="31" t="str">
        <f t="shared" si="208"/>
        <v>KT-090007</v>
      </c>
      <c r="AI1086" s="30">
        <v>15125193000</v>
      </c>
      <c r="AJ1086" s="102">
        <f>IFERROR(VLOOKUP($C1086,'分類(コード表)'!$A$3:$B$38,2,FALSE)*1000000000,0)+IFERROR(VLOOKUP($D1086,'分類(コード表)'!$C$3:$D$293,2,FALSE)*1000000,0)+IFERROR(VLOOKUP($E1086,'分類(コード表)'!$E$3:$F$353,2,FALSE)*1000,0)+IFERROR(VLOOKUP($F1086,'分類(コード表)'!$G$3:$H$255,2,FALSE),0)</f>
        <v>15125193000</v>
      </c>
    </row>
    <row r="1087" spans="1:36" s="30" customFormat="1" ht="27" customHeight="1" x14ac:dyDescent="0.15">
      <c r="A1087" s="32" t="s">
        <v>149</v>
      </c>
      <c r="B1087" s="33">
        <v>1083</v>
      </c>
      <c r="C1087" s="34" t="s">
        <v>466</v>
      </c>
      <c r="D1087" s="34" t="s">
        <v>555</v>
      </c>
      <c r="E1087" s="35" t="s">
        <v>2864</v>
      </c>
      <c r="F1087" s="34"/>
      <c r="G1087" s="34" t="s">
        <v>25974</v>
      </c>
      <c r="H1087" s="36" t="s">
        <v>2093</v>
      </c>
      <c r="I1087" s="33">
        <v>974861</v>
      </c>
      <c r="J1087" s="33">
        <v>1013861</v>
      </c>
      <c r="K1087" s="33" t="s">
        <v>2644</v>
      </c>
      <c r="L1087" s="37">
        <f t="shared" si="206"/>
        <v>3.8466811525445843E-2</v>
      </c>
      <c r="M1087" s="33"/>
      <c r="N1087" s="33" t="s">
        <v>24776</v>
      </c>
      <c r="O1087" s="33"/>
      <c r="P1087" s="153" t="s">
        <v>7956</v>
      </c>
      <c r="Q1087" s="33"/>
      <c r="R1087" s="33"/>
      <c r="S1087" s="33"/>
      <c r="T1087" s="33" t="s">
        <v>2744</v>
      </c>
      <c r="U1087" s="33" t="s">
        <v>2953</v>
      </c>
      <c r="V1087" s="33" t="s">
        <v>2953</v>
      </c>
      <c r="W1087" s="33" t="s">
        <v>2954</v>
      </c>
      <c r="X1087" s="33" t="s">
        <v>2953</v>
      </c>
      <c r="Y1087" s="33" t="s">
        <v>2953</v>
      </c>
      <c r="Z1087" s="33" t="s">
        <v>2953</v>
      </c>
      <c r="AA1087" s="33" t="s">
        <v>2953</v>
      </c>
      <c r="AB1087" s="39" t="s">
        <v>25975</v>
      </c>
      <c r="AC1087" s="29"/>
      <c r="AD1087" s="29"/>
      <c r="AE1087" s="29"/>
      <c r="AF1087" s="137" t="s">
        <v>7956</v>
      </c>
      <c r="AG1087" s="30">
        <f t="shared" si="207"/>
        <v>2</v>
      </c>
      <c r="AH1087" s="31" t="str">
        <f t="shared" si="208"/>
        <v>KT-090070</v>
      </c>
      <c r="AI1087" s="30">
        <v>15125193000</v>
      </c>
      <c r="AJ1087" s="102">
        <f>IFERROR(VLOOKUP($C1087,'分類(コード表)'!$A$3:$B$38,2,FALSE)*1000000000,0)+IFERROR(VLOOKUP($D1087,'分類(コード表)'!$C$3:$D$293,2,FALSE)*1000000,0)+IFERROR(VLOOKUP($E1087,'分類(コード表)'!$E$3:$F$353,2,FALSE)*1000,0)+IFERROR(VLOOKUP($F1087,'分類(コード表)'!$G$3:$H$255,2,FALSE),0)</f>
        <v>15125193000</v>
      </c>
    </row>
    <row r="1088" spans="1:36" s="30" customFormat="1" ht="27" customHeight="1" x14ac:dyDescent="0.15">
      <c r="A1088" s="32" t="s">
        <v>149</v>
      </c>
      <c r="B1088" s="33">
        <v>1084</v>
      </c>
      <c r="C1088" s="34" t="s">
        <v>466</v>
      </c>
      <c r="D1088" s="34" t="s">
        <v>555</v>
      </c>
      <c r="E1088" s="35" t="s">
        <v>2864</v>
      </c>
      <c r="F1088" s="33"/>
      <c r="G1088" s="34" t="s">
        <v>979</v>
      </c>
      <c r="H1088" s="36" t="s">
        <v>2303</v>
      </c>
      <c r="I1088" s="33">
        <v>4780990</v>
      </c>
      <c r="J1088" s="33">
        <v>5098980</v>
      </c>
      <c r="K1088" s="33" t="s">
        <v>2587</v>
      </c>
      <c r="L1088" s="37">
        <f t="shared" si="206"/>
        <v>6.2363453082773468E-2</v>
      </c>
      <c r="M1088" s="33"/>
      <c r="N1088" s="33" t="s">
        <v>24776</v>
      </c>
      <c r="O1088" s="33"/>
      <c r="P1088" s="153" t="s">
        <v>35619</v>
      </c>
      <c r="Q1088" s="33" t="s">
        <v>401</v>
      </c>
      <c r="R1088" s="33"/>
      <c r="S1088" s="33"/>
      <c r="T1088" s="33" t="s">
        <v>2744</v>
      </c>
      <c r="U1088" s="33" t="s">
        <v>2953</v>
      </c>
      <c r="V1088" s="33" t="s">
        <v>2954</v>
      </c>
      <c r="W1088" s="33" t="s">
        <v>2954</v>
      </c>
      <c r="X1088" s="33" t="s">
        <v>2953</v>
      </c>
      <c r="Y1088" s="33" t="s">
        <v>2954</v>
      </c>
      <c r="Z1088" s="33" t="s">
        <v>2953</v>
      </c>
      <c r="AA1088" s="33" t="s">
        <v>2954</v>
      </c>
      <c r="AB1088" s="39" t="s">
        <v>25976</v>
      </c>
      <c r="AC1088" s="29"/>
      <c r="AD1088" s="29"/>
      <c r="AE1088" s="29"/>
      <c r="AF1088" s="137" t="s">
        <v>3281</v>
      </c>
      <c r="AG1088" s="30">
        <f t="shared" si="207"/>
        <v>2</v>
      </c>
      <c r="AH1088" s="31" t="str">
        <f t="shared" si="208"/>
        <v>QS-110026</v>
      </c>
      <c r="AI1088" s="30">
        <v>15125193000</v>
      </c>
      <c r="AJ1088" s="102">
        <f>IFERROR(VLOOKUP($C1088,'分類(コード表)'!$A$3:$B$38,2,FALSE)*1000000000,0)+IFERROR(VLOOKUP($D1088,'分類(コード表)'!$C$3:$D$293,2,FALSE)*1000000,0)+IFERROR(VLOOKUP($E1088,'分類(コード表)'!$E$3:$F$353,2,FALSE)*1000,0)+IFERROR(VLOOKUP($F1088,'分類(コード表)'!$G$3:$H$255,2,FALSE),0)</f>
        <v>15125193000</v>
      </c>
    </row>
    <row r="1089" spans="1:36" s="30" customFormat="1" ht="27" customHeight="1" x14ac:dyDescent="0.15">
      <c r="A1089" s="32" t="s">
        <v>149</v>
      </c>
      <c r="B1089" s="33">
        <v>1085</v>
      </c>
      <c r="C1089" s="34" t="s">
        <v>466</v>
      </c>
      <c r="D1089" s="34" t="s">
        <v>555</v>
      </c>
      <c r="E1089" s="35" t="s">
        <v>2864</v>
      </c>
      <c r="F1089" s="33"/>
      <c r="G1089" s="34" t="s">
        <v>1053</v>
      </c>
      <c r="H1089" s="36" t="s">
        <v>2404</v>
      </c>
      <c r="I1089" s="33">
        <v>13894074</v>
      </c>
      <c r="J1089" s="33">
        <v>14235702</v>
      </c>
      <c r="K1089" s="33" t="s">
        <v>2740</v>
      </c>
      <c r="L1089" s="37">
        <f t="shared" si="206"/>
        <v>2.3997973545667128E-2</v>
      </c>
      <c r="M1089" s="33"/>
      <c r="N1089" s="33" t="s">
        <v>24776</v>
      </c>
      <c r="O1089" s="33"/>
      <c r="P1089" s="153" t="s">
        <v>3259</v>
      </c>
      <c r="Q1089" s="33" t="s">
        <v>578</v>
      </c>
      <c r="R1089" s="33"/>
      <c r="S1089" s="33"/>
      <c r="T1089" s="33" t="s">
        <v>2744</v>
      </c>
      <c r="U1089" s="33" t="s">
        <v>2954</v>
      </c>
      <c r="V1089" s="33" t="s">
        <v>2954</v>
      </c>
      <c r="W1089" s="33" t="s">
        <v>2954</v>
      </c>
      <c r="X1089" s="33" t="s">
        <v>2953</v>
      </c>
      <c r="Y1089" s="33" t="s">
        <v>2954</v>
      </c>
      <c r="Z1089" s="33" t="s">
        <v>2953</v>
      </c>
      <c r="AA1089" s="33" t="s">
        <v>2954</v>
      </c>
      <c r="AB1089" s="39" t="s">
        <v>25977</v>
      </c>
      <c r="AC1089" s="29"/>
      <c r="AD1089" s="29"/>
      <c r="AE1089" s="29"/>
      <c r="AF1089" s="137" t="s">
        <v>3259</v>
      </c>
      <c r="AG1089" s="30">
        <f t="shared" si="207"/>
        <v>2</v>
      </c>
      <c r="AH1089" s="31" t="str">
        <f t="shared" si="208"/>
        <v>TH-120019</v>
      </c>
      <c r="AI1089" s="30">
        <v>15125193000</v>
      </c>
      <c r="AJ1089" s="102">
        <f>IFERROR(VLOOKUP($C1089,'分類(コード表)'!$A$3:$B$38,2,FALSE)*1000000000,0)+IFERROR(VLOOKUP($D1089,'分類(コード表)'!$C$3:$D$293,2,FALSE)*1000000,0)+IFERROR(VLOOKUP($E1089,'分類(コード表)'!$E$3:$F$353,2,FALSE)*1000,0)+IFERROR(VLOOKUP($F1089,'分類(コード表)'!$G$3:$H$255,2,FALSE),0)</f>
        <v>15125193000</v>
      </c>
    </row>
    <row r="1090" spans="1:36" s="30" customFormat="1" ht="27" customHeight="1" x14ac:dyDescent="0.15">
      <c r="A1090" s="32" t="s">
        <v>149</v>
      </c>
      <c r="B1090" s="33">
        <v>1086</v>
      </c>
      <c r="C1090" s="34" t="s">
        <v>466</v>
      </c>
      <c r="D1090" s="34" t="s">
        <v>555</v>
      </c>
      <c r="E1090" s="35" t="s">
        <v>2864</v>
      </c>
      <c r="F1090" s="33"/>
      <c r="G1090" s="34" t="s">
        <v>1058</v>
      </c>
      <c r="H1090" s="36" t="s">
        <v>2409</v>
      </c>
      <c r="I1090" s="33">
        <v>916207</v>
      </c>
      <c r="J1090" s="33">
        <v>948120</v>
      </c>
      <c r="K1090" s="33" t="s">
        <v>2742</v>
      </c>
      <c r="L1090" s="37">
        <f t="shared" si="206"/>
        <v>3.3659241446230448E-2</v>
      </c>
      <c r="M1090" s="33"/>
      <c r="N1090" s="33" t="s">
        <v>24776</v>
      </c>
      <c r="O1090" s="33"/>
      <c r="P1090" s="153" t="s">
        <v>3235</v>
      </c>
      <c r="Q1090" s="33"/>
      <c r="R1090" s="33"/>
      <c r="S1090" s="33"/>
      <c r="T1090" s="33" t="s">
        <v>2744</v>
      </c>
      <c r="U1090" s="97" t="s">
        <v>2953</v>
      </c>
      <c r="V1090" s="97" t="s">
        <v>2954</v>
      </c>
      <c r="W1090" s="97" t="s">
        <v>2954</v>
      </c>
      <c r="X1090" s="97" t="s">
        <v>2953</v>
      </c>
      <c r="Y1090" s="97" t="s">
        <v>2954</v>
      </c>
      <c r="Z1090" s="97" t="s">
        <v>2953</v>
      </c>
      <c r="AA1090" s="97" t="s">
        <v>2954</v>
      </c>
      <c r="AB1090" s="39" t="s">
        <v>25978</v>
      </c>
      <c r="AC1090" s="29"/>
      <c r="AD1090" s="29"/>
      <c r="AE1090" s="29"/>
      <c r="AF1090" s="137" t="s">
        <v>3235</v>
      </c>
      <c r="AG1090" s="30">
        <f t="shared" si="207"/>
        <v>2</v>
      </c>
      <c r="AH1090" s="31" t="str">
        <f t="shared" si="208"/>
        <v>TH-130003</v>
      </c>
      <c r="AI1090" s="30">
        <v>15125193000</v>
      </c>
      <c r="AJ1090" s="102">
        <f>IFERROR(VLOOKUP($C1090,'分類(コード表)'!$A$3:$B$38,2,FALSE)*1000000000,0)+IFERROR(VLOOKUP($D1090,'分類(コード表)'!$C$3:$D$293,2,FALSE)*1000000,0)+IFERROR(VLOOKUP($E1090,'分類(コード表)'!$E$3:$F$353,2,FALSE)*1000,0)+IFERROR(VLOOKUP($F1090,'分類(コード表)'!$G$3:$H$255,2,FALSE),0)</f>
        <v>15125193000</v>
      </c>
    </row>
    <row r="1091" spans="1:36" s="30" customFormat="1" ht="27" customHeight="1" x14ac:dyDescent="0.15">
      <c r="A1091" s="32" t="s">
        <v>149</v>
      </c>
      <c r="B1091" s="33">
        <v>1087</v>
      </c>
      <c r="C1091" s="34" t="s">
        <v>466</v>
      </c>
      <c r="D1091" s="34" t="s">
        <v>555</v>
      </c>
      <c r="E1091" s="35" t="s">
        <v>2864</v>
      </c>
      <c r="F1091" s="33"/>
      <c r="G1091" s="34" t="s">
        <v>1059</v>
      </c>
      <c r="H1091" s="36" t="s">
        <v>2409</v>
      </c>
      <c r="I1091" s="33">
        <v>14601852</v>
      </c>
      <c r="J1091" s="33">
        <v>15116418</v>
      </c>
      <c r="K1091" s="33" t="s">
        <v>2740</v>
      </c>
      <c r="L1091" s="37">
        <f t="shared" si="206"/>
        <v>3.4040207144311552E-2</v>
      </c>
      <c r="M1091" s="33"/>
      <c r="N1091" s="33" t="s">
        <v>24776</v>
      </c>
      <c r="O1091" s="33"/>
      <c r="P1091" s="153" t="s">
        <v>1623</v>
      </c>
      <c r="Q1091" s="33"/>
      <c r="R1091" s="33"/>
      <c r="S1091" s="33"/>
      <c r="T1091" s="33" t="s">
        <v>2744</v>
      </c>
      <c r="U1091" s="33" t="s">
        <v>571</v>
      </c>
      <c r="V1091" s="33" t="s">
        <v>571</v>
      </c>
      <c r="W1091" s="33" t="s">
        <v>571</v>
      </c>
      <c r="X1091" s="33" t="s">
        <v>571</v>
      </c>
      <c r="Y1091" s="33" t="s">
        <v>571</v>
      </c>
      <c r="Z1091" s="33" t="s">
        <v>571</v>
      </c>
      <c r="AA1091" s="33" t="s">
        <v>571</v>
      </c>
      <c r="AB1091" s="39" t="s">
        <v>25979</v>
      </c>
      <c r="AC1091" s="29"/>
      <c r="AD1091" s="29"/>
      <c r="AE1091" s="29"/>
      <c r="AF1091" s="137" t="s">
        <v>1623</v>
      </c>
      <c r="AG1091" s="30">
        <f t="shared" si="207"/>
        <v>2</v>
      </c>
      <c r="AH1091" s="31" t="str">
        <f t="shared" si="208"/>
        <v>TH-130006</v>
      </c>
      <c r="AI1091" s="30">
        <v>15125193000</v>
      </c>
      <c r="AJ1091" s="102">
        <f>IFERROR(VLOOKUP($C1091,'分類(コード表)'!$A$3:$B$38,2,FALSE)*1000000000,0)+IFERROR(VLOOKUP($D1091,'分類(コード表)'!$C$3:$D$293,2,FALSE)*1000000,0)+IFERROR(VLOOKUP($E1091,'分類(コード表)'!$E$3:$F$353,2,FALSE)*1000,0)+IFERROR(VLOOKUP($F1091,'分類(コード表)'!$G$3:$H$255,2,FALSE),0)</f>
        <v>15125193000</v>
      </c>
    </row>
    <row r="1092" spans="1:36" s="30" customFormat="1" ht="27" customHeight="1" x14ac:dyDescent="0.15">
      <c r="A1092" s="32" t="s">
        <v>149</v>
      </c>
      <c r="B1092" s="33">
        <v>1088</v>
      </c>
      <c r="C1092" s="34" t="s">
        <v>466</v>
      </c>
      <c r="D1092" s="34" t="s">
        <v>555</v>
      </c>
      <c r="E1092" s="40" t="s">
        <v>2864</v>
      </c>
      <c r="F1092" s="33"/>
      <c r="G1092" s="34" t="s">
        <v>15717</v>
      </c>
      <c r="H1092" s="36" t="s">
        <v>15718</v>
      </c>
      <c r="I1092" s="33">
        <v>204851</v>
      </c>
      <c r="J1092" s="33">
        <v>160965</v>
      </c>
      <c r="K1092" s="33" t="s">
        <v>22060</v>
      </c>
      <c r="L1092" s="37">
        <f t="shared" si="206"/>
        <v>-0.27264312117541079</v>
      </c>
      <c r="M1092" s="33"/>
      <c r="N1092" s="33"/>
      <c r="O1092" s="33"/>
      <c r="P1092" s="153" t="s">
        <v>3154</v>
      </c>
      <c r="Q1092" s="33" t="s">
        <v>503</v>
      </c>
      <c r="R1092" s="33"/>
      <c r="S1092" s="33"/>
      <c r="T1092" s="33" t="s">
        <v>2744</v>
      </c>
      <c r="U1092" s="33" t="s">
        <v>2956</v>
      </c>
      <c r="V1092" s="33" t="s">
        <v>2953</v>
      </c>
      <c r="W1092" s="33" t="s">
        <v>2954</v>
      </c>
      <c r="X1092" s="33" t="s">
        <v>2953</v>
      </c>
      <c r="Y1092" s="33" t="s">
        <v>2954</v>
      </c>
      <c r="Z1092" s="33" t="s">
        <v>2953</v>
      </c>
      <c r="AA1092" s="33" t="s">
        <v>2953</v>
      </c>
      <c r="AB1092" s="39" t="s">
        <v>25980</v>
      </c>
      <c r="AC1092" s="29"/>
      <c r="AD1092" s="29"/>
      <c r="AE1092" s="29"/>
      <c r="AF1092" s="137" t="s">
        <v>3154</v>
      </c>
      <c r="AG1092" s="30">
        <f t="shared" si="207"/>
        <v>2</v>
      </c>
      <c r="AH1092" s="31" t="str">
        <f t="shared" si="208"/>
        <v>KK-140027</v>
      </c>
      <c r="AI1092" s="30">
        <v>15125193000</v>
      </c>
      <c r="AJ1092" s="102">
        <f>IFERROR(VLOOKUP($C1092,'分類(コード表)'!$A$3:$B$38,2,FALSE)*1000000000,0)+IFERROR(VLOOKUP($D1092,'分類(コード表)'!$C$3:$D$293,2,FALSE)*1000000,0)+IFERROR(VLOOKUP($E1092,'分類(コード表)'!$E$3:$F$353,2,FALSE)*1000,0)+IFERROR(VLOOKUP($F1092,'分類(コード表)'!$G$3:$H$255,2,FALSE),0)</f>
        <v>15125193000</v>
      </c>
    </row>
    <row r="1093" spans="1:36" s="30" customFormat="1" ht="27" customHeight="1" x14ac:dyDescent="0.15">
      <c r="A1093" s="32" t="s">
        <v>149</v>
      </c>
      <c r="B1093" s="33">
        <v>1089</v>
      </c>
      <c r="C1093" s="34" t="s">
        <v>466</v>
      </c>
      <c r="D1093" s="34" t="s">
        <v>555</v>
      </c>
      <c r="E1093" s="40" t="s">
        <v>12261</v>
      </c>
      <c r="F1093" s="33"/>
      <c r="G1093" s="34" t="s">
        <v>25981</v>
      </c>
      <c r="H1093" s="36" t="s">
        <v>1993</v>
      </c>
      <c r="I1093" s="33">
        <v>380</v>
      </c>
      <c r="J1093" s="33">
        <v>340</v>
      </c>
      <c r="K1093" s="33" t="s">
        <v>2481</v>
      </c>
      <c r="L1093" s="37">
        <f t="shared" si="206"/>
        <v>-0.11764705882352944</v>
      </c>
      <c r="M1093" s="33"/>
      <c r="N1093" s="33" t="s">
        <v>24776</v>
      </c>
      <c r="O1093" s="33"/>
      <c r="P1093" s="153" t="s">
        <v>23793</v>
      </c>
      <c r="Q1093" s="33"/>
      <c r="R1093" s="33"/>
      <c r="S1093" s="33"/>
      <c r="T1093" s="33" t="s">
        <v>2744</v>
      </c>
      <c r="U1093" s="33" t="s">
        <v>2956</v>
      </c>
      <c r="V1093" s="33" t="s">
        <v>2953</v>
      </c>
      <c r="W1093" s="33" t="s">
        <v>2954</v>
      </c>
      <c r="X1093" s="33" t="s">
        <v>2953</v>
      </c>
      <c r="Y1093" s="33" t="s">
        <v>2953</v>
      </c>
      <c r="Z1093" s="33" t="s">
        <v>2953</v>
      </c>
      <c r="AA1093" s="33" t="s">
        <v>2953</v>
      </c>
      <c r="AB1093" s="39" t="s">
        <v>25982</v>
      </c>
      <c r="AC1093" s="29"/>
      <c r="AD1093" s="29"/>
      <c r="AE1093" s="29"/>
      <c r="AF1093" s="137" t="s">
        <v>1297</v>
      </c>
      <c r="AG1093" s="30">
        <f t="shared" si="207"/>
        <v>2</v>
      </c>
      <c r="AH1093" s="31" t="str">
        <f t="shared" si="208"/>
        <v>KK-100074</v>
      </c>
      <c r="AI1093" s="30">
        <v>15125195000</v>
      </c>
      <c r="AJ1093" s="102">
        <f>IFERROR(VLOOKUP($C1093,'分類(コード表)'!$A$3:$B$38,2,FALSE)*1000000000,0)+IFERROR(VLOOKUP($D1093,'分類(コード表)'!$C$3:$D$293,2,FALSE)*1000000,0)+IFERROR(VLOOKUP($E1093,'分類(コード表)'!$E$3:$F$353,2,FALSE)*1000,0)+IFERROR(VLOOKUP($F1093,'分類(コード表)'!$G$3:$H$255,2,FALSE),0)</f>
        <v>15125195000</v>
      </c>
    </row>
    <row r="1094" spans="1:36" s="30" customFormat="1" ht="27" customHeight="1" x14ac:dyDescent="0.15">
      <c r="A1094" s="32" t="s">
        <v>149</v>
      </c>
      <c r="B1094" s="33">
        <v>1090</v>
      </c>
      <c r="C1094" s="34" t="s">
        <v>466</v>
      </c>
      <c r="D1094" s="34" t="s">
        <v>555</v>
      </c>
      <c r="E1094" s="40" t="s">
        <v>12261</v>
      </c>
      <c r="F1094" s="33"/>
      <c r="G1094" s="34" t="s">
        <v>20428</v>
      </c>
      <c r="H1094" s="36" t="s">
        <v>20429</v>
      </c>
      <c r="I1094" s="33">
        <v>91900</v>
      </c>
      <c r="J1094" s="33">
        <v>116000</v>
      </c>
      <c r="K1094" s="33" t="s">
        <v>22059</v>
      </c>
      <c r="L1094" s="37">
        <f t="shared" si="206"/>
        <v>0.20775862068965523</v>
      </c>
      <c r="M1094" s="33"/>
      <c r="N1094" s="33"/>
      <c r="O1094" s="33"/>
      <c r="P1094" s="153" t="s">
        <v>3107</v>
      </c>
      <c r="Q1094" s="38" t="s">
        <v>578</v>
      </c>
      <c r="R1094" s="33"/>
      <c r="S1094" s="33"/>
      <c r="T1094" s="33" t="s">
        <v>2744</v>
      </c>
      <c r="U1094" s="33" t="s">
        <v>2954</v>
      </c>
      <c r="V1094" s="33" t="s">
        <v>2954</v>
      </c>
      <c r="W1094" s="33" t="s">
        <v>2954</v>
      </c>
      <c r="X1094" s="33" t="s">
        <v>2953</v>
      </c>
      <c r="Y1094" s="33" t="s">
        <v>2954</v>
      </c>
      <c r="Z1094" s="33" t="s">
        <v>2953</v>
      </c>
      <c r="AA1094" s="33" t="s">
        <v>2954</v>
      </c>
      <c r="AB1094" s="39" t="s">
        <v>25983</v>
      </c>
      <c r="AC1094" s="29"/>
      <c r="AD1094" s="29"/>
      <c r="AE1094" s="29"/>
      <c r="AF1094" s="137" t="s">
        <v>3107</v>
      </c>
      <c r="AG1094" s="30">
        <f t="shared" si="207"/>
        <v>2</v>
      </c>
      <c r="AH1094" s="31" t="str">
        <f t="shared" si="208"/>
        <v>QS-150030</v>
      </c>
      <c r="AI1094" s="30">
        <v>15125195000</v>
      </c>
      <c r="AJ1094" s="102">
        <f>IFERROR(VLOOKUP($C1094,'分類(コード表)'!$A$3:$B$38,2,FALSE)*1000000000,0)+IFERROR(VLOOKUP($D1094,'分類(コード表)'!$C$3:$D$293,2,FALSE)*1000000,0)+IFERROR(VLOOKUP($E1094,'分類(コード表)'!$E$3:$F$353,2,FALSE)*1000,0)+IFERROR(VLOOKUP($F1094,'分類(コード表)'!$G$3:$H$255,2,FALSE),0)</f>
        <v>15125195000</v>
      </c>
    </row>
    <row r="1095" spans="1:36" s="30" customFormat="1" ht="27" customHeight="1" x14ac:dyDescent="0.15">
      <c r="A1095" s="32" t="s">
        <v>149</v>
      </c>
      <c r="B1095" s="33">
        <v>1091</v>
      </c>
      <c r="C1095" s="34" t="s">
        <v>466</v>
      </c>
      <c r="D1095" s="34" t="s">
        <v>530</v>
      </c>
      <c r="E1095" s="35" t="s">
        <v>12265</v>
      </c>
      <c r="F1095" s="33"/>
      <c r="G1095" s="34" t="s">
        <v>838</v>
      </c>
      <c r="H1095" s="36" t="s">
        <v>2145</v>
      </c>
      <c r="I1095" s="33">
        <v>11653950</v>
      </c>
      <c r="J1095" s="33">
        <v>13265730</v>
      </c>
      <c r="K1095" s="33" t="s">
        <v>2666</v>
      </c>
      <c r="L1095" s="37">
        <f t="shared" si="206"/>
        <v>0.12149953300722993</v>
      </c>
      <c r="M1095" s="33"/>
      <c r="N1095" s="33" t="s">
        <v>24776</v>
      </c>
      <c r="O1095" s="33"/>
      <c r="P1095" s="153" t="s">
        <v>32739</v>
      </c>
      <c r="Q1095" s="33"/>
      <c r="R1095" s="33"/>
      <c r="S1095" s="33"/>
      <c r="T1095" s="33" t="s">
        <v>2744</v>
      </c>
      <c r="U1095" s="33" t="s">
        <v>2953</v>
      </c>
      <c r="V1095" s="33" t="s">
        <v>2954</v>
      </c>
      <c r="W1095" s="33" t="s">
        <v>2954</v>
      </c>
      <c r="X1095" s="33" t="s">
        <v>2953</v>
      </c>
      <c r="Y1095" s="33" t="s">
        <v>2954</v>
      </c>
      <c r="Z1095" s="33" t="s">
        <v>2953</v>
      </c>
      <c r="AA1095" s="33" t="s">
        <v>2954</v>
      </c>
      <c r="AB1095" s="39" t="s">
        <v>25984</v>
      </c>
      <c r="AC1095" s="29"/>
      <c r="AD1095" s="29"/>
      <c r="AE1095" s="29"/>
      <c r="AF1095" s="137" t="s">
        <v>1409</v>
      </c>
      <c r="AG1095" s="30">
        <f t="shared" si="207"/>
        <v>2</v>
      </c>
      <c r="AH1095" s="31" t="str">
        <f t="shared" si="208"/>
        <v>KT-110037</v>
      </c>
      <c r="AI1095" s="30">
        <v>15126197000</v>
      </c>
      <c r="AJ1095" s="102">
        <f>IFERROR(VLOOKUP($C1095,'分類(コード表)'!$A$3:$B$38,2,FALSE)*1000000000,0)+IFERROR(VLOOKUP($D1095,'分類(コード表)'!$C$3:$D$293,2,FALSE)*1000000,0)+IFERROR(VLOOKUP($E1095,'分類(コード表)'!$E$3:$F$353,2,FALSE)*1000,0)+IFERROR(VLOOKUP($F1095,'分類(コード表)'!$G$3:$H$255,2,FALSE),0)</f>
        <v>15126197000</v>
      </c>
    </row>
    <row r="1096" spans="1:36" s="30" customFormat="1" ht="27" customHeight="1" x14ac:dyDescent="0.15">
      <c r="A1096" s="32" t="s">
        <v>149</v>
      </c>
      <c r="B1096" s="33">
        <v>1092</v>
      </c>
      <c r="C1096" s="34" t="s">
        <v>466</v>
      </c>
      <c r="D1096" s="34" t="s">
        <v>530</v>
      </c>
      <c r="E1096" s="35" t="s">
        <v>12265</v>
      </c>
      <c r="F1096" s="33"/>
      <c r="G1096" s="34" t="s">
        <v>20461</v>
      </c>
      <c r="H1096" s="36" t="s">
        <v>20462</v>
      </c>
      <c r="I1096" s="33">
        <v>592300</v>
      </c>
      <c r="J1096" s="33">
        <v>869700</v>
      </c>
      <c r="K1096" s="33" t="s">
        <v>22097</v>
      </c>
      <c r="L1096" s="37">
        <f t="shared" si="206"/>
        <v>0.31896056111302751</v>
      </c>
      <c r="M1096" s="33"/>
      <c r="N1096" s="33"/>
      <c r="O1096" s="33"/>
      <c r="P1096" s="153" t="s">
        <v>22489</v>
      </c>
      <c r="Q1096" s="33" t="s">
        <v>503</v>
      </c>
      <c r="R1096" s="33"/>
      <c r="S1096" s="33"/>
      <c r="T1096" s="33" t="s">
        <v>2744</v>
      </c>
      <c r="U1096" s="33" t="s">
        <v>2954</v>
      </c>
      <c r="V1096" s="33" t="s">
        <v>2953</v>
      </c>
      <c r="W1096" s="33" t="s">
        <v>2954</v>
      </c>
      <c r="X1096" s="33" t="s">
        <v>2953</v>
      </c>
      <c r="Y1096" s="33" t="s">
        <v>2954</v>
      </c>
      <c r="Z1096" s="33" t="s">
        <v>2953</v>
      </c>
      <c r="AA1096" s="33" t="s">
        <v>2954</v>
      </c>
      <c r="AB1096" s="39" t="s">
        <v>25985</v>
      </c>
      <c r="AC1096" s="29"/>
      <c r="AD1096" s="29"/>
      <c r="AE1096" s="29"/>
      <c r="AF1096" s="137" t="s">
        <v>3067</v>
      </c>
      <c r="AG1096" s="30">
        <f t="shared" si="207"/>
        <v>2</v>
      </c>
      <c r="AH1096" s="31" t="str">
        <f t="shared" si="208"/>
        <v>QS-160009</v>
      </c>
      <c r="AI1096" s="30">
        <v>15126197000</v>
      </c>
      <c r="AJ1096" s="102">
        <f>IFERROR(VLOOKUP($C1096,'分類(コード表)'!$A$3:$B$38,2,FALSE)*1000000000,0)+IFERROR(VLOOKUP($D1096,'分類(コード表)'!$C$3:$D$293,2,FALSE)*1000000,0)+IFERROR(VLOOKUP($E1096,'分類(コード表)'!$E$3:$F$353,2,FALSE)*1000,0)+IFERROR(VLOOKUP($F1096,'分類(コード表)'!$G$3:$H$255,2,FALSE),0)</f>
        <v>15126197000</v>
      </c>
    </row>
    <row r="1097" spans="1:36" s="30" customFormat="1" ht="27" customHeight="1" x14ac:dyDescent="0.15">
      <c r="A1097" s="32" t="s">
        <v>149</v>
      </c>
      <c r="B1097" s="33">
        <v>1093</v>
      </c>
      <c r="C1097" s="34" t="s">
        <v>466</v>
      </c>
      <c r="D1097" s="34" t="s">
        <v>470</v>
      </c>
      <c r="E1097" s="35"/>
      <c r="F1097" s="33"/>
      <c r="G1097" s="34" t="s">
        <v>12943</v>
      </c>
      <c r="H1097" s="36" t="s">
        <v>1707</v>
      </c>
      <c r="I1097" s="33">
        <v>10442600</v>
      </c>
      <c r="J1097" s="33">
        <v>12482900</v>
      </c>
      <c r="K1097" s="33" t="s">
        <v>2440</v>
      </c>
      <c r="L1097" s="37">
        <f t="shared" si="206"/>
        <v>0.16344759631175443</v>
      </c>
      <c r="M1097" s="33"/>
      <c r="N1097" s="33" t="s">
        <v>24776</v>
      </c>
      <c r="O1097" s="33"/>
      <c r="P1097" s="153" t="s">
        <v>27658</v>
      </c>
      <c r="Q1097" s="33"/>
      <c r="R1097" s="33"/>
      <c r="S1097" s="33"/>
      <c r="T1097" s="33" t="s">
        <v>2744</v>
      </c>
      <c r="U1097" s="33" t="s">
        <v>2954</v>
      </c>
      <c r="V1097" s="33" t="s">
        <v>2953</v>
      </c>
      <c r="W1097" s="33" t="s">
        <v>2953</v>
      </c>
      <c r="X1097" s="33" t="s">
        <v>2953</v>
      </c>
      <c r="Y1097" s="33" t="s">
        <v>2953</v>
      </c>
      <c r="Z1097" s="33" t="s">
        <v>2953</v>
      </c>
      <c r="AA1097" s="33" t="s">
        <v>2953</v>
      </c>
      <c r="AB1097" s="39" t="s">
        <v>25986</v>
      </c>
      <c r="AC1097" s="29"/>
      <c r="AD1097" s="29"/>
      <c r="AE1097" s="29"/>
      <c r="AF1097" s="137" t="s">
        <v>1104</v>
      </c>
      <c r="AG1097" s="30">
        <f t="shared" si="207"/>
        <v>2</v>
      </c>
      <c r="AH1097" s="31" t="str">
        <f t="shared" si="208"/>
        <v>CB-110020</v>
      </c>
      <c r="AI1097" s="30">
        <v>15127000000</v>
      </c>
      <c r="AJ1097" s="102">
        <f>IFERROR(VLOOKUP($C1097,'分類(コード表)'!$A$3:$B$38,2,FALSE)*1000000000,0)+IFERROR(VLOOKUP($D1097,'分類(コード表)'!$C$3:$D$293,2,FALSE)*1000000,0)+IFERROR(VLOOKUP($E1097,'分類(コード表)'!$E$3:$F$353,2,FALSE)*1000,0)+IFERROR(VLOOKUP($F1097,'分類(コード表)'!$G$3:$H$255,2,FALSE),0)</f>
        <v>15127000000</v>
      </c>
    </row>
    <row r="1098" spans="1:36" s="30" customFormat="1" ht="27" customHeight="1" x14ac:dyDescent="0.15">
      <c r="A1098" s="32" t="s">
        <v>149</v>
      </c>
      <c r="B1098" s="33">
        <v>1094</v>
      </c>
      <c r="C1098" s="34" t="s">
        <v>466</v>
      </c>
      <c r="D1098" s="34" t="s">
        <v>1630</v>
      </c>
      <c r="E1098" s="35"/>
      <c r="F1098" s="33"/>
      <c r="G1098" s="34" t="s">
        <v>611</v>
      </c>
      <c r="H1098" s="36" t="s">
        <v>1718</v>
      </c>
      <c r="I1098" s="33">
        <v>22000000</v>
      </c>
      <c r="J1098" s="33">
        <v>22000000</v>
      </c>
      <c r="K1098" s="33" t="s">
        <v>2482</v>
      </c>
      <c r="L1098" s="37">
        <f t="shared" si="206"/>
        <v>0</v>
      </c>
      <c r="M1098" s="33"/>
      <c r="N1098" s="33" t="s">
        <v>24776</v>
      </c>
      <c r="O1098" s="33"/>
      <c r="P1098" s="153" t="s">
        <v>27684</v>
      </c>
      <c r="Q1098" s="33"/>
      <c r="R1098" s="33"/>
      <c r="S1098" s="33"/>
      <c r="T1098" s="33" t="s">
        <v>2744</v>
      </c>
      <c r="U1098" s="33" t="s">
        <v>2956</v>
      </c>
      <c r="V1098" s="33" t="s">
        <v>2953</v>
      </c>
      <c r="W1098" s="33" t="s">
        <v>2954</v>
      </c>
      <c r="X1098" s="33" t="s">
        <v>2953</v>
      </c>
      <c r="Y1098" s="33" t="s">
        <v>2954</v>
      </c>
      <c r="Z1098" s="33" t="s">
        <v>2953</v>
      </c>
      <c r="AA1098" s="33" t="s">
        <v>2953</v>
      </c>
      <c r="AB1098" s="39" t="s">
        <v>25987</v>
      </c>
      <c r="AC1098" s="29"/>
      <c r="AD1098" s="29"/>
      <c r="AE1098" s="29"/>
      <c r="AF1098" s="137" t="s">
        <v>1114</v>
      </c>
      <c r="AG1098" s="30">
        <f t="shared" si="207"/>
        <v>2</v>
      </c>
      <c r="AH1098" s="31" t="str">
        <f t="shared" si="208"/>
        <v>CB-110045</v>
      </c>
      <c r="AI1098" s="30">
        <v>15128000000</v>
      </c>
      <c r="AJ1098" s="102">
        <f>IFERROR(VLOOKUP($C1098,'分類(コード表)'!$A$3:$B$38,2,FALSE)*1000000000,0)+IFERROR(VLOOKUP($D1098,'分類(コード表)'!$C$3:$D$293,2,FALSE)*1000000,0)+IFERROR(VLOOKUP($E1098,'分類(コード表)'!$E$3:$F$353,2,FALSE)*1000,0)+IFERROR(VLOOKUP($F1098,'分類(コード表)'!$G$3:$H$255,2,FALSE),0)</f>
        <v>15128000000</v>
      </c>
    </row>
    <row r="1099" spans="1:36" s="30" customFormat="1" ht="27" customHeight="1" x14ac:dyDescent="0.15">
      <c r="A1099" s="32" t="s">
        <v>149</v>
      </c>
      <c r="B1099" s="33">
        <v>1095</v>
      </c>
      <c r="C1099" s="34" t="s">
        <v>466</v>
      </c>
      <c r="D1099" s="34" t="s">
        <v>556</v>
      </c>
      <c r="E1099" s="35"/>
      <c r="F1099" s="33"/>
      <c r="G1099" s="34" t="s">
        <v>734</v>
      </c>
      <c r="H1099" s="36" t="s">
        <v>1897</v>
      </c>
      <c r="I1099" s="33">
        <v>59537</v>
      </c>
      <c r="J1099" s="33">
        <v>71848</v>
      </c>
      <c r="K1099" s="33" t="s">
        <v>2565</v>
      </c>
      <c r="L1099" s="37">
        <f t="shared" si="206"/>
        <v>0.17134784545150872</v>
      </c>
      <c r="M1099" s="33"/>
      <c r="N1099" s="33" t="s">
        <v>24776</v>
      </c>
      <c r="O1099" s="33"/>
      <c r="P1099" s="153" t="s">
        <v>1251</v>
      </c>
      <c r="Q1099" s="33" t="s">
        <v>578</v>
      </c>
      <c r="R1099" s="33"/>
      <c r="S1099" s="33"/>
      <c r="T1099" s="33" t="s">
        <v>2744</v>
      </c>
      <c r="U1099" s="33" t="s">
        <v>2954</v>
      </c>
      <c r="V1099" s="33" t="s">
        <v>2954</v>
      </c>
      <c r="W1099" s="33" t="s">
        <v>2954</v>
      </c>
      <c r="X1099" s="33" t="s">
        <v>2953</v>
      </c>
      <c r="Y1099" s="33" t="s">
        <v>2954</v>
      </c>
      <c r="Z1099" s="33" t="s">
        <v>2953</v>
      </c>
      <c r="AA1099" s="33" t="s">
        <v>2954</v>
      </c>
      <c r="AB1099" s="39" t="s">
        <v>25988</v>
      </c>
      <c r="AC1099" s="29"/>
      <c r="AD1099" s="29"/>
      <c r="AE1099" s="29"/>
      <c r="AF1099" s="137" t="s">
        <v>1251</v>
      </c>
      <c r="AG1099" s="30">
        <f t="shared" si="207"/>
        <v>2</v>
      </c>
      <c r="AH1099" s="31" t="str">
        <f t="shared" si="208"/>
        <v>HK-140002</v>
      </c>
      <c r="AI1099" s="30">
        <v>15133000000</v>
      </c>
      <c r="AJ1099" s="102">
        <f>IFERROR(VLOOKUP($C1099,'分類(コード表)'!$A$3:$B$38,2,FALSE)*1000000000,0)+IFERROR(VLOOKUP($D1099,'分類(コード表)'!$C$3:$D$293,2,FALSE)*1000000,0)+IFERROR(VLOOKUP($E1099,'分類(コード表)'!$E$3:$F$353,2,FALSE)*1000,0)+IFERROR(VLOOKUP($F1099,'分類(コード表)'!$G$3:$H$255,2,FALSE),0)</f>
        <v>15133000000</v>
      </c>
    </row>
    <row r="1100" spans="1:36" s="30" customFormat="1" ht="27" customHeight="1" x14ac:dyDescent="0.15">
      <c r="A1100" s="32" t="s">
        <v>149</v>
      </c>
      <c r="B1100" s="33">
        <v>1096</v>
      </c>
      <c r="C1100" s="34" t="s">
        <v>466</v>
      </c>
      <c r="D1100" s="34" t="s">
        <v>556</v>
      </c>
      <c r="E1100" s="35"/>
      <c r="F1100" s="33"/>
      <c r="G1100" s="34" t="s">
        <v>25989</v>
      </c>
      <c r="H1100" s="36" t="s">
        <v>2109</v>
      </c>
      <c r="I1100" s="33">
        <v>1839000</v>
      </c>
      <c r="J1100" s="33">
        <v>2072100</v>
      </c>
      <c r="K1100" s="33" t="s">
        <v>2436</v>
      </c>
      <c r="L1100" s="37">
        <f t="shared" si="206"/>
        <v>0.11249457072535107</v>
      </c>
      <c r="M1100" s="33"/>
      <c r="N1100" s="33" t="s">
        <v>24776</v>
      </c>
      <c r="O1100" s="33"/>
      <c r="P1100" s="153" t="s">
        <v>23951</v>
      </c>
      <c r="Q1100" s="33" t="s">
        <v>578</v>
      </c>
      <c r="R1100" s="33"/>
      <c r="S1100" s="33"/>
      <c r="T1100" s="33" t="s">
        <v>2744</v>
      </c>
      <c r="U1100" s="33" t="s">
        <v>2954</v>
      </c>
      <c r="V1100" s="33" t="s">
        <v>2954</v>
      </c>
      <c r="W1100" s="33" t="s">
        <v>2954</v>
      </c>
      <c r="X1100" s="33" t="s">
        <v>2954</v>
      </c>
      <c r="Y1100" s="33" t="s">
        <v>2954</v>
      </c>
      <c r="Z1100" s="33" t="s">
        <v>2953</v>
      </c>
      <c r="AA1100" s="33" t="s">
        <v>2954</v>
      </c>
      <c r="AB1100" s="39" t="s">
        <v>25990</v>
      </c>
      <c r="AC1100" s="29"/>
      <c r="AD1100" s="29"/>
      <c r="AE1100" s="29"/>
      <c r="AF1100" s="137" t="s">
        <v>1376</v>
      </c>
      <c r="AG1100" s="30">
        <f t="shared" si="207"/>
        <v>2</v>
      </c>
      <c r="AH1100" s="31" t="str">
        <f t="shared" si="208"/>
        <v>KT-100033</v>
      </c>
      <c r="AI1100" s="30">
        <v>15133000000</v>
      </c>
      <c r="AJ1100" s="102">
        <f>IFERROR(VLOOKUP($C1100,'分類(コード表)'!$A$3:$B$38,2,FALSE)*1000000000,0)+IFERROR(VLOOKUP($D1100,'分類(コード表)'!$C$3:$D$293,2,FALSE)*1000000,0)+IFERROR(VLOOKUP($E1100,'分類(コード表)'!$E$3:$F$353,2,FALSE)*1000,0)+IFERROR(VLOOKUP($F1100,'分類(コード表)'!$G$3:$H$255,2,FALSE),0)</f>
        <v>15133000000</v>
      </c>
    </row>
    <row r="1101" spans="1:36" s="30" customFormat="1" ht="27" customHeight="1" x14ac:dyDescent="0.15">
      <c r="A1101" s="32" t="s">
        <v>149</v>
      </c>
      <c r="B1101" s="33">
        <v>1097</v>
      </c>
      <c r="C1101" s="34" t="s">
        <v>466</v>
      </c>
      <c r="D1101" s="34" t="s">
        <v>556</v>
      </c>
      <c r="E1101" s="35"/>
      <c r="F1101" s="33"/>
      <c r="G1101" s="34" t="s">
        <v>879</v>
      </c>
      <c r="H1101" s="36" t="s">
        <v>2182</v>
      </c>
      <c r="I1101" s="33">
        <v>1404720</v>
      </c>
      <c r="J1101" s="33">
        <v>1764720</v>
      </c>
      <c r="K1101" s="33" t="s">
        <v>2677</v>
      </c>
      <c r="L1101" s="37">
        <f t="shared" si="206"/>
        <v>0.20399836801305593</v>
      </c>
      <c r="M1101" s="33"/>
      <c r="N1101" s="33" t="s">
        <v>24776</v>
      </c>
      <c r="O1101" s="33"/>
      <c r="P1101" s="153" t="s">
        <v>3260</v>
      </c>
      <c r="Q1101" s="33" t="s">
        <v>578</v>
      </c>
      <c r="R1101" s="33"/>
      <c r="S1101" s="33"/>
      <c r="T1101" s="33" t="s">
        <v>2744</v>
      </c>
      <c r="U1101" s="33" t="s">
        <v>2954</v>
      </c>
      <c r="V1101" s="33" t="s">
        <v>2953</v>
      </c>
      <c r="W1101" s="33" t="s">
        <v>2954</v>
      </c>
      <c r="X1101" s="33" t="s">
        <v>2953</v>
      </c>
      <c r="Y1101" s="33" t="s">
        <v>2953</v>
      </c>
      <c r="Z1101" s="33" t="s">
        <v>2954</v>
      </c>
      <c r="AA1101" s="33" t="s">
        <v>2954</v>
      </c>
      <c r="AB1101" s="39" t="s">
        <v>25991</v>
      </c>
      <c r="AC1101" s="29"/>
      <c r="AD1101" s="29"/>
      <c r="AE1101" s="29"/>
      <c r="AF1101" s="137" t="s">
        <v>3260</v>
      </c>
      <c r="AG1101" s="30">
        <f t="shared" si="207"/>
        <v>2</v>
      </c>
      <c r="AH1101" s="31" t="str">
        <f t="shared" si="208"/>
        <v>KT-120077</v>
      </c>
      <c r="AI1101" s="30">
        <v>15133000000</v>
      </c>
      <c r="AJ1101" s="102">
        <f>IFERROR(VLOOKUP($C1101,'分類(コード表)'!$A$3:$B$38,2,FALSE)*1000000000,0)+IFERROR(VLOOKUP($D1101,'分類(コード表)'!$C$3:$D$293,2,FALSE)*1000000,0)+IFERROR(VLOOKUP($E1101,'分類(コード表)'!$E$3:$F$353,2,FALSE)*1000,0)+IFERROR(VLOOKUP($F1101,'分類(コード表)'!$G$3:$H$255,2,FALSE),0)</f>
        <v>15133000000</v>
      </c>
    </row>
    <row r="1102" spans="1:36" s="30" customFormat="1" ht="27" customHeight="1" x14ac:dyDescent="0.15">
      <c r="A1102" s="32" t="s">
        <v>149</v>
      </c>
      <c r="B1102" s="33">
        <v>1098</v>
      </c>
      <c r="C1102" s="34" t="s">
        <v>466</v>
      </c>
      <c r="D1102" s="34" t="s">
        <v>556</v>
      </c>
      <c r="E1102" s="34"/>
      <c r="F1102" s="34"/>
      <c r="G1102" s="34" t="s">
        <v>25992</v>
      </c>
      <c r="H1102" s="34" t="s">
        <v>2271</v>
      </c>
      <c r="I1102" s="33">
        <v>393930</v>
      </c>
      <c r="J1102" s="33">
        <v>393930</v>
      </c>
      <c r="K1102" s="33" t="s">
        <v>2699</v>
      </c>
      <c r="L1102" s="37">
        <f t="shared" si="206"/>
        <v>0</v>
      </c>
      <c r="M1102" s="33"/>
      <c r="N1102" s="33" t="s">
        <v>24776</v>
      </c>
      <c r="O1102" s="33"/>
      <c r="P1102" s="153" t="s">
        <v>10405</v>
      </c>
      <c r="Q1102" s="33"/>
      <c r="R1102" s="33"/>
      <c r="S1102" s="33"/>
      <c r="T1102" s="33" t="s">
        <v>2744</v>
      </c>
      <c r="U1102" s="97" t="s">
        <v>2953</v>
      </c>
      <c r="V1102" s="97" t="s">
        <v>2954</v>
      </c>
      <c r="W1102" s="97" t="s">
        <v>2953</v>
      </c>
      <c r="X1102" s="97" t="s">
        <v>2953</v>
      </c>
      <c r="Y1102" s="97" t="s">
        <v>2954</v>
      </c>
      <c r="Z1102" s="97" t="s">
        <v>2953</v>
      </c>
      <c r="AA1102" s="97" t="s">
        <v>2953</v>
      </c>
      <c r="AB1102" s="126" t="s">
        <v>25993</v>
      </c>
      <c r="AC1102" s="29"/>
      <c r="AD1102" s="29"/>
      <c r="AE1102" s="29"/>
      <c r="AF1102" s="137" t="s">
        <v>10405</v>
      </c>
      <c r="AG1102" s="30">
        <f t="shared" si="207"/>
        <v>2</v>
      </c>
      <c r="AH1102" s="31" t="str">
        <f t="shared" si="208"/>
        <v>QS-090019</v>
      </c>
      <c r="AI1102" s="30">
        <v>15133000000</v>
      </c>
      <c r="AJ1102" s="102">
        <f>IFERROR(VLOOKUP($C1102,'分類(コード表)'!$A$3:$B$38,2,FALSE)*1000000000,0)+IFERROR(VLOOKUP($D1102,'分類(コード表)'!$C$3:$D$293,2,FALSE)*1000000,0)+IFERROR(VLOOKUP($E1102,'分類(コード表)'!$E$3:$F$353,2,FALSE)*1000,0)+IFERROR(VLOOKUP($F1102,'分類(コード表)'!$G$3:$H$255,2,FALSE),0)</f>
        <v>15133000000</v>
      </c>
    </row>
    <row r="1103" spans="1:36" s="30" customFormat="1" ht="27" customHeight="1" x14ac:dyDescent="0.15">
      <c r="A1103" s="32" t="s">
        <v>149</v>
      </c>
      <c r="B1103" s="33">
        <v>1099</v>
      </c>
      <c r="C1103" s="34" t="s">
        <v>466</v>
      </c>
      <c r="D1103" s="34" t="s">
        <v>556</v>
      </c>
      <c r="E1103" s="34"/>
      <c r="F1103" s="34"/>
      <c r="G1103" s="34" t="s">
        <v>25994</v>
      </c>
      <c r="H1103" s="34" t="s">
        <v>2386</v>
      </c>
      <c r="I1103" s="33">
        <v>1062364</v>
      </c>
      <c r="J1103" s="33">
        <v>1418253</v>
      </c>
      <c r="K1103" s="33" t="s">
        <v>2699</v>
      </c>
      <c r="L1103" s="37">
        <f t="shared" si="206"/>
        <v>0.25093477679934395</v>
      </c>
      <c r="M1103" s="33"/>
      <c r="N1103" s="33" t="s">
        <v>24776</v>
      </c>
      <c r="O1103" s="33"/>
      <c r="P1103" s="153" t="s">
        <v>24430</v>
      </c>
      <c r="Q1103" s="33"/>
      <c r="R1103" s="33"/>
      <c r="S1103" s="33"/>
      <c r="T1103" s="33" t="s">
        <v>2744</v>
      </c>
      <c r="U1103" s="97" t="s">
        <v>2954</v>
      </c>
      <c r="V1103" s="97" t="s">
        <v>2954</v>
      </c>
      <c r="W1103" s="97" t="s">
        <v>2953</v>
      </c>
      <c r="X1103" s="97" t="s">
        <v>2953</v>
      </c>
      <c r="Y1103" s="97" t="s">
        <v>2954</v>
      </c>
      <c r="Z1103" s="97" t="s">
        <v>2954</v>
      </c>
      <c r="AA1103" s="97" t="s">
        <v>2954</v>
      </c>
      <c r="AB1103" s="126" t="s">
        <v>25995</v>
      </c>
      <c r="AC1103" s="29"/>
      <c r="AD1103" s="29"/>
      <c r="AE1103" s="29"/>
      <c r="AF1103" s="137" t="s">
        <v>1601</v>
      </c>
      <c r="AG1103" s="30">
        <f t="shared" si="207"/>
        <v>2</v>
      </c>
      <c r="AH1103" s="31" t="str">
        <f t="shared" si="208"/>
        <v>TH-100030</v>
      </c>
      <c r="AI1103" s="30">
        <v>15133000000</v>
      </c>
      <c r="AJ1103" s="102">
        <f>IFERROR(VLOOKUP($C1103,'分類(コード表)'!$A$3:$B$38,2,FALSE)*1000000000,0)+IFERROR(VLOOKUP($D1103,'分類(コード表)'!$C$3:$D$293,2,FALSE)*1000000,0)+IFERROR(VLOOKUP($E1103,'分類(コード表)'!$E$3:$F$353,2,FALSE)*1000,0)+IFERROR(VLOOKUP($F1103,'分類(コード表)'!$G$3:$H$255,2,FALSE),0)</f>
        <v>15133000000</v>
      </c>
    </row>
    <row r="1104" spans="1:36" s="30" customFormat="1" ht="27" customHeight="1" x14ac:dyDescent="0.15">
      <c r="A1104" s="32" t="s">
        <v>149</v>
      </c>
      <c r="B1104" s="33">
        <v>1100</v>
      </c>
      <c r="C1104" s="34" t="s">
        <v>466</v>
      </c>
      <c r="D1104" s="34" t="s">
        <v>556</v>
      </c>
      <c r="E1104" s="34" t="s">
        <v>503</v>
      </c>
      <c r="F1104" s="34" t="s">
        <v>503</v>
      </c>
      <c r="G1104" s="34" t="s">
        <v>15714</v>
      </c>
      <c r="H1104" s="34" t="s">
        <v>13257</v>
      </c>
      <c r="I1104" s="33">
        <v>3876250</v>
      </c>
      <c r="J1104" s="33">
        <v>5626834</v>
      </c>
      <c r="K1104" s="33" t="s">
        <v>24508</v>
      </c>
      <c r="L1104" s="37">
        <f t="shared" si="206"/>
        <v>0.31111349650620579</v>
      </c>
      <c r="M1104" s="33"/>
      <c r="N1104" s="33"/>
      <c r="O1104" s="33"/>
      <c r="P1104" s="153" t="s">
        <v>22546</v>
      </c>
      <c r="Q1104" s="33" t="s">
        <v>503</v>
      </c>
      <c r="R1104" s="33" t="s">
        <v>503</v>
      </c>
      <c r="S1104" s="33" t="s">
        <v>503</v>
      </c>
      <c r="T1104" s="33" t="s">
        <v>381</v>
      </c>
      <c r="U1104" s="97" t="s">
        <v>2954</v>
      </c>
      <c r="V1104" s="97" t="s">
        <v>2954</v>
      </c>
      <c r="W1104" s="97" t="s">
        <v>2954</v>
      </c>
      <c r="X1104" s="97" t="s">
        <v>2953</v>
      </c>
      <c r="Y1104" s="97" t="s">
        <v>2954</v>
      </c>
      <c r="Z1104" s="97" t="s">
        <v>2954</v>
      </c>
      <c r="AA1104" s="97" t="s">
        <v>2954</v>
      </c>
      <c r="AB1104" s="126" t="s">
        <v>25996</v>
      </c>
      <c r="AC1104" s="29"/>
      <c r="AD1104" s="29"/>
      <c r="AE1104" s="29"/>
      <c r="AF1104" s="137" t="s">
        <v>22546</v>
      </c>
      <c r="AG1104" s="30">
        <f t="shared" si="207"/>
        <v>2</v>
      </c>
      <c r="AH1104" s="31" t="str">
        <f t="shared" si="208"/>
        <v>KK-140024</v>
      </c>
      <c r="AI1104" s="30">
        <v>15133000000</v>
      </c>
      <c r="AJ1104" s="102">
        <f>IFERROR(VLOOKUP($C1104,'分類(コード表)'!$A$3:$B$38,2,FALSE)*1000000000,0)+IFERROR(VLOOKUP($D1104,'分類(コード表)'!$C$3:$D$293,2,FALSE)*1000000,0)+IFERROR(VLOOKUP($E1104,'分類(コード表)'!$E$3:$F$353,2,FALSE)*1000,0)+IFERROR(VLOOKUP($F1104,'分類(コード表)'!$G$3:$H$255,2,FALSE),0)</f>
        <v>15133000000</v>
      </c>
    </row>
    <row r="1105" spans="1:36" s="30" customFormat="1" ht="27" customHeight="1" x14ac:dyDescent="0.15">
      <c r="A1105" s="32" t="s">
        <v>149</v>
      </c>
      <c r="B1105" s="33">
        <v>1101</v>
      </c>
      <c r="C1105" s="34" t="s">
        <v>466</v>
      </c>
      <c r="D1105" s="34" t="s">
        <v>556</v>
      </c>
      <c r="E1105" s="34"/>
      <c r="F1105" s="34"/>
      <c r="G1105" s="34" t="s">
        <v>18251</v>
      </c>
      <c r="H1105" s="34" t="s">
        <v>13257</v>
      </c>
      <c r="I1105" s="33">
        <v>5298982</v>
      </c>
      <c r="J1105" s="33">
        <v>6504520</v>
      </c>
      <c r="K1105" s="33" t="s">
        <v>22078</v>
      </c>
      <c r="L1105" s="37">
        <f t="shared" si="206"/>
        <v>0.18533850307171018</v>
      </c>
      <c r="M1105" s="33"/>
      <c r="N1105" s="33" t="s">
        <v>24776</v>
      </c>
      <c r="O1105" s="33"/>
      <c r="P1105" s="153" t="s">
        <v>26588</v>
      </c>
      <c r="Q1105" s="33" t="s">
        <v>578</v>
      </c>
      <c r="R1105" s="33"/>
      <c r="S1105" s="33"/>
      <c r="T1105" s="33" t="s">
        <v>381</v>
      </c>
      <c r="U1105" s="97" t="s">
        <v>26702</v>
      </c>
      <c r="V1105" s="97" t="s">
        <v>26702</v>
      </c>
      <c r="W1105" s="97" t="s">
        <v>26702</v>
      </c>
      <c r="X1105" s="97" t="s">
        <v>26701</v>
      </c>
      <c r="Y1105" s="97" t="s">
        <v>26702</v>
      </c>
      <c r="Z1105" s="97" t="s">
        <v>26701</v>
      </c>
      <c r="AA1105" s="97" t="s">
        <v>26702</v>
      </c>
      <c r="AB1105" s="126" t="s">
        <v>26793</v>
      </c>
      <c r="AC1105" s="29"/>
      <c r="AD1105" s="29"/>
      <c r="AE1105" s="29"/>
      <c r="AF1105" s="137" t="s">
        <v>26588</v>
      </c>
      <c r="AG1105" s="30">
        <f t="shared" ref="AG1105" si="211">LEN(LEFT(AF1105,FIND("-",AF1105)-1))</f>
        <v>2</v>
      </c>
      <c r="AH1105" s="31" t="str">
        <f t="shared" ref="AH1105" si="212">LEFT(AF1105,FIND("-",AF1105)+6)</f>
        <v>KT-170035</v>
      </c>
      <c r="AJ1105" s="102"/>
    </row>
    <row r="1106" spans="1:36" s="30" customFormat="1" ht="27" customHeight="1" x14ac:dyDescent="0.15">
      <c r="A1106" s="32" t="s">
        <v>149</v>
      </c>
      <c r="B1106" s="33">
        <v>1102</v>
      </c>
      <c r="C1106" s="34" t="s">
        <v>466</v>
      </c>
      <c r="D1106" s="34" t="s">
        <v>1640</v>
      </c>
      <c r="E1106" s="34"/>
      <c r="F1106" s="34"/>
      <c r="G1106" s="34" t="s">
        <v>866</v>
      </c>
      <c r="H1106" s="34" t="s">
        <v>2169</v>
      </c>
      <c r="I1106" s="33">
        <v>2241500</v>
      </c>
      <c r="J1106" s="33">
        <v>889000</v>
      </c>
      <c r="K1106" s="33" t="s">
        <v>2469</v>
      </c>
      <c r="L1106" s="37">
        <f t="shared" si="206"/>
        <v>-1.5213723284589427</v>
      </c>
      <c r="M1106" s="33"/>
      <c r="N1106" s="33" t="s">
        <v>24776</v>
      </c>
      <c r="O1106" s="33"/>
      <c r="P1106" s="153" t="s">
        <v>1434</v>
      </c>
      <c r="Q1106" s="33"/>
      <c r="R1106" s="33"/>
      <c r="S1106" s="33"/>
      <c r="T1106" s="33" t="s">
        <v>2744</v>
      </c>
      <c r="U1106" s="97" t="s">
        <v>2956</v>
      </c>
      <c r="V1106" s="97" t="s">
        <v>2953</v>
      </c>
      <c r="W1106" s="97" t="s">
        <v>2954</v>
      </c>
      <c r="X1106" s="97" t="s">
        <v>2953</v>
      </c>
      <c r="Y1106" s="97" t="s">
        <v>2953</v>
      </c>
      <c r="Z1106" s="97" t="s">
        <v>2953</v>
      </c>
      <c r="AA1106" s="97" t="s">
        <v>2953</v>
      </c>
      <c r="AB1106" s="126" t="s">
        <v>25997</v>
      </c>
      <c r="AC1106" s="29"/>
      <c r="AD1106" s="29"/>
      <c r="AE1106" s="29"/>
      <c r="AF1106" s="137" t="s">
        <v>1434</v>
      </c>
      <c r="AG1106" s="30">
        <f t="shared" si="207"/>
        <v>2</v>
      </c>
      <c r="AH1106" s="31" t="str">
        <f t="shared" si="208"/>
        <v>KT-120039</v>
      </c>
      <c r="AI1106" s="30">
        <v>15137000000</v>
      </c>
      <c r="AJ1106" s="102">
        <f>IFERROR(VLOOKUP($C1106,'分類(コード表)'!$A$3:$B$38,2,FALSE)*1000000000,0)+IFERROR(VLOOKUP($D1106,'分類(コード表)'!$C$3:$D$293,2,FALSE)*1000000,0)+IFERROR(VLOOKUP($E1106,'分類(コード表)'!$E$3:$F$353,2,FALSE)*1000,0)+IFERROR(VLOOKUP($F1106,'分類(コード表)'!$G$3:$H$255,2,FALSE),0)</f>
        <v>15137000000</v>
      </c>
    </row>
    <row r="1107" spans="1:36" s="30" customFormat="1" ht="27" customHeight="1" x14ac:dyDescent="0.15">
      <c r="A1107" s="32" t="s">
        <v>149</v>
      </c>
      <c r="B1107" s="33">
        <v>1103</v>
      </c>
      <c r="C1107" s="34" t="s">
        <v>466</v>
      </c>
      <c r="D1107" s="34" t="s">
        <v>1640</v>
      </c>
      <c r="E1107" s="34"/>
      <c r="F1107" s="34"/>
      <c r="G1107" s="34" t="s">
        <v>937</v>
      </c>
      <c r="H1107" s="34" t="s">
        <v>2169</v>
      </c>
      <c r="I1107" s="33">
        <v>3811150</v>
      </c>
      <c r="J1107" s="33">
        <v>760000</v>
      </c>
      <c r="K1107" s="33" t="s">
        <v>2471</v>
      </c>
      <c r="L1107" s="37">
        <f t="shared" si="206"/>
        <v>-4.014671052631579</v>
      </c>
      <c r="M1107" s="33"/>
      <c r="N1107" s="33" t="s">
        <v>24776</v>
      </c>
      <c r="O1107" s="33"/>
      <c r="P1107" s="153" t="s">
        <v>26654</v>
      </c>
      <c r="Q1107" s="33"/>
      <c r="R1107" s="33"/>
      <c r="S1107" s="33"/>
      <c r="T1107" s="33" t="s">
        <v>2744</v>
      </c>
      <c r="U1107" s="97" t="s">
        <v>2956</v>
      </c>
      <c r="V1107" s="97" t="s">
        <v>2956</v>
      </c>
      <c r="W1107" s="97" t="s">
        <v>2954</v>
      </c>
      <c r="X1107" s="97" t="s">
        <v>2953</v>
      </c>
      <c r="Y1107" s="97" t="s">
        <v>2956</v>
      </c>
      <c r="Z1107" s="97" t="s">
        <v>2953</v>
      </c>
      <c r="AA1107" s="97" t="s">
        <v>2953</v>
      </c>
      <c r="AB1107" s="126" t="s">
        <v>25998</v>
      </c>
      <c r="AC1107" s="29"/>
      <c r="AD1107" s="29"/>
      <c r="AE1107" s="29"/>
      <c r="AF1107" s="137" t="s">
        <v>3160</v>
      </c>
      <c r="AG1107" s="30">
        <f t="shared" si="207"/>
        <v>2</v>
      </c>
      <c r="AH1107" s="31" t="str">
        <f t="shared" si="208"/>
        <v>KT-140098</v>
      </c>
      <c r="AI1107" s="30">
        <v>15137000000</v>
      </c>
      <c r="AJ1107" s="102">
        <f>IFERROR(VLOOKUP($C1107,'分類(コード表)'!$A$3:$B$38,2,FALSE)*1000000000,0)+IFERROR(VLOOKUP($D1107,'分類(コード表)'!$C$3:$D$293,2,FALSE)*1000000,0)+IFERROR(VLOOKUP($E1107,'分類(コード表)'!$E$3:$F$353,2,FALSE)*1000,0)+IFERROR(VLOOKUP($F1107,'分類(コード表)'!$G$3:$H$255,2,FALSE),0)</f>
        <v>15137000000</v>
      </c>
    </row>
    <row r="1108" spans="1:36" s="30" customFormat="1" ht="27" customHeight="1" x14ac:dyDescent="0.15">
      <c r="A1108" s="32" t="s">
        <v>149</v>
      </c>
      <c r="B1108" s="33">
        <v>1104</v>
      </c>
      <c r="C1108" s="34" t="s">
        <v>466</v>
      </c>
      <c r="D1108" s="34" t="s">
        <v>1640</v>
      </c>
      <c r="E1108" s="34"/>
      <c r="F1108" s="34"/>
      <c r="G1108" s="34" t="s">
        <v>13109</v>
      </c>
      <c r="H1108" s="34" t="s">
        <v>13110</v>
      </c>
      <c r="I1108" s="33">
        <v>178000</v>
      </c>
      <c r="J1108" s="33">
        <v>148000</v>
      </c>
      <c r="K1108" s="33" t="s">
        <v>22103</v>
      </c>
      <c r="L1108" s="37">
        <f t="shared" si="206"/>
        <v>-0.20270270270270263</v>
      </c>
      <c r="M1108" s="33" t="s">
        <v>24776</v>
      </c>
      <c r="N1108" s="33" t="s">
        <v>24776</v>
      </c>
      <c r="O1108" s="33"/>
      <c r="P1108" s="153" t="s">
        <v>26596</v>
      </c>
      <c r="Q1108" s="33"/>
      <c r="R1108" s="33"/>
      <c r="S1108" s="33"/>
      <c r="T1108" s="33" t="s">
        <v>381</v>
      </c>
      <c r="U1108" s="97" t="s">
        <v>26701</v>
      </c>
      <c r="V1108" s="97" t="s">
        <v>26701</v>
      </c>
      <c r="W1108" s="97" t="s">
        <v>26734</v>
      </c>
      <c r="X1108" s="97" t="s">
        <v>26701</v>
      </c>
      <c r="Y1108" s="97" t="s">
        <v>26701</v>
      </c>
      <c r="Z1108" s="97" t="s">
        <v>26701</v>
      </c>
      <c r="AA1108" s="97" t="s">
        <v>26701</v>
      </c>
      <c r="AB1108" s="126" t="s">
        <v>26794</v>
      </c>
      <c r="AC1108" s="29"/>
      <c r="AD1108" s="29"/>
      <c r="AE1108" s="29"/>
      <c r="AF1108" s="137" t="s">
        <v>26596</v>
      </c>
      <c r="AG1108" s="30">
        <f t="shared" ref="AG1108" si="213">LEN(LEFT(AF1108,FIND("-",AF1108)-1))</f>
        <v>2</v>
      </c>
      <c r="AH1108" s="31" t="str">
        <f t="shared" ref="AH1108" si="214">LEFT(AF1108,FIND("-",AF1108)+6)</f>
        <v>CB-170009</v>
      </c>
      <c r="AJ1108" s="102"/>
    </row>
    <row r="1109" spans="1:36" s="30" customFormat="1" ht="27" customHeight="1" x14ac:dyDescent="0.15">
      <c r="A1109" s="32" t="s">
        <v>149</v>
      </c>
      <c r="B1109" s="33">
        <v>1105</v>
      </c>
      <c r="C1109" s="34" t="s">
        <v>466</v>
      </c>
      <c r="D1109" s="34" t="s">
        <v>390</v>
      </c>
      <c r="E1109" s="34" t="s">
        <v>390</v>
      </c>
      <c r="F1109" s="34" t="s">
        <v>2850</v>
      </c>
      <c r="G1109" s="34" t="s">
        <v>18855</v>
      </c>
      <c r="H1109" s="34" t="s">
        <v>18856</v>
      </c>
      <c r="I1109" s="33">
        <v>101190</v>
      </c>
      <c r="J1109" s="33">
        <v>250000</v>
      </c>
      <c r="K1109" s="33" t="s">
        <v>22049</v>
      </c>
      <c r="L1109" s="37">
        <f t="shared" si="206"/>
        <v>0.59523999999999999</v>
      </c>
      <c r="M1109" s="33"/>
      <c r="N1109" s="33"/>
      <c r="O1109" s="33"/>
      <c r="P1109" s="153" t="s">
        <v>2977</v>
      </c>
      <c r="Q1109" s="33" t="s">
        <v>503</v>
      </c>
      <c r="R1109" s="33"/>
      <c r="S1109" s="33"/>
      <c r="T1109" s="33" t="s">
        <v>2744</v>
      </c>
      <c r="U1109" s="97" t="s">
        <v>571</v>
      </c>
      <c r="V1109" s="97" t="s">
        <v>571</v>
      </c>
      <c r="W1109" s="97" t="s">
        <v>571</v>
      </c>
      <c r="X1109" s="97" t="s">
        <v>571</v>
      </c>
      <c r="Y1109" s="97" t="s">
        <v>571</v>
      </c>
      <c r="Z1109" s="97" t="s">
        <v>571</v>
      </c>
      <c r="AA1109" s="97" t="s">
        <v>571</v>
      </c>
      <c r="AB1109" s="126" t="s">
        <v>25999</v>
      </c>
      <c r="AC1109" s="29"/>
      <c r="AD1109" s="29"/>
      <c r="AE1109" s="29"/>
      <c r="AF1109" s="137" t="s">
        <v>2977</v>
      </c>
      <c r="AG1109" s="30">
        <f t="shared" si="207"/>
        <v>2</v>
      </c>
      <c r="AH1109" s="31" t="str">
        <f t="shared" si="208"/>
        <v>KT-190079</v>
      </c>
      <c r="AI1109" s="30">
        <v>15290350251</v>
      </c>
      <c r="AJ1109" s="102">
        <f>IFERROR(VLOOKUP($C1109,'分類(コード表)'!$A$3:$B$38,2,FALSE)*1000000000,0)+IFERROR(VLOOKUP($D1109,'分類(コード表)'!$C$3:$D$293,2,FALSE)*1000000,0)+IFERROR(VLOOKUP($E1109,'分類(コード表)'!$E$3:$F$353,2,FALSE)*1000,0)+IFERROR(VLOOKUP($F1109,'分類(コード表)'!$G$3:$H$255,2,FALSE),0)</f>
        <v>15290350251</v>
      </c>
    </row>
    <row r="1110" spans="1:36" s="30" customFormat="1" ht="27" customHeight="1" x14ac:dyDescent="0.15">
      <c r="A1110" s="32" t="s">
        <v>149</v>
      </c>
      <c r="B1110" s="33">
        <v>1106</v>
      </c>
      <c r="C1110" s="34" t="s">
        <v>466</v>
      </c>
      <c r="D1110" s="34" t="s">
        <v>390</v>
      </c>
      <c r="E1110" s="34" t="s">
        <v>390</v>
      </c>
      <c r="F1110" s="34" t="s">
        <v>171</v>
      </c>
      <c r="G1110" s="34" t="s">
        <v>910</v>
      </c>
      <c r="H1110" s="34" t="s">
        <v>2213</v>
      </c>
      <c r="I1110" s="33">
        <v>150000</v>
      </c>
      <c r="J1110" s="33">
        <v>154580</v>
      </c>
      <c r="K1110" s="33" t="s">
        <v>2469</v>
      </c>
      <c r="L1110" s="37">
        <f t="shared" si="206"/>
        <v>2.9628671238193793E-2</v>
      </c>
      <c r="M1110" s="33"/>
      <c r="N1110" s="33" t="s">
        <v>24776</v>
      </c>
      <c r="O1110" s="33"/>
      <c r="P1110" s="153" t="s">
        <v>3229</v>
      </c>
      <c r="Q1110" s="33"/>
      <c r="R1110" s="33"/>
      <c r="S1110" s="33"/>
      <c r="T1110" s="33" t="s">
        <v>2744</v>
      </c>
      <c r="U1110" s="97" t="s">
        <v>2953</v>
      </c>
      <c r="V1110" s="97" t="s">
        <v>2953</v>
      </c>
      <c r="W1110" s="97" t="s">
        <v>2954</v>
      </c>
      <c r="X1110" s="97" t="s">
        <v>2953</v>
      </c>
      <c r="Y1110" s="97" t="s">
        <v>2954</v>
      </c>
      <c r="Z1110" s="97" t="s">
        <v>2953</v>
      </c>
      <c r="AA1110" s="97" t="s">
        <v>2953</v>
      </c>
      <c r="AB1110" s="126" t="s">
        <v>26000</v>
      </c>
      <c r="AC1110" s="29"/>
      <c r="AD1110" s="29"/>
      <c r="AE1110" s="29"/>
      <c r="AF1110" s="137" t="s">
        <v>3229</v>
      </c>
      <c r="AG1110" s="30">
        <f t="shared" si="207"/>
        <v>2</v>
      </c>
      <c r="AH1110" s="31" t="str">
        <f t="shared" si="208"/>
        <v>KT-130031</v>
      </c>
      <c r="AI1110" s="30">
        <v>15290350252</v>
      </c>
      <c r="AJ1110" s="102">
        <f>IFERROR(VLOOKUP($C1110,'分類(コード表)'!$A$3:$B$38,2,FALSE)*1000000000,0)+IFERROR(VLOOKUP($D1110,'分類(コード表)'!$C$3:$D$293,2,FALSE)*1000000,0)+IFERROR(VLOOKUP($E1110,'分類(コード表)'!$E$3:$F$353,2,FALSE)*1000,0)+IFERROR(VLOOKUP($F1110,'分類(コード表)'!$G$3:$H$255,2,FALSE),0)</f>
        <v>15290350252</v>
      </c>
    </row>
    <row r="1111" spans="1:36" s="30" customFormat="1" ht="27" customHeight="1" x14ac:dyDescent="0.15">
      <c r="A1111" s="32" t="s">
        <v>149</v>
      </c>
      <c r="B1111" s="33">
        <v>1107</v>
      </c>
      <c r="C1111" s="34" t="s">
        <v>466</v>
      </c>
      <c r="D1111" s="34" t="s">
        <v>390</v>
      </c>
      <c r="E1111" s="34" t="s">
        <v>390</v>
      </c>
      <c r="F1111" s="34" t="s">
        <v>171</v>
      </c>
      <c r="G1111" s="34" t="s">
        <v>913</v>
      </c>
      <c r="H1111" s="34" t="s">
        <v>2218</v>
      </c>
      <c r="I1111" s="33">
        <v>3968860</v>
      </c>
      <c r="J1111" s="33">
        <v>5441400</v>
      </c>
      <c r="K1111" s="33" t="s">
        <v>2560</v>
      </c>
      <c r="L1111" s="37">
        <f t="shared" si="206"/>
        <v>0.27061785569890107</v>
      </c>
      <c r="M1111" s="33"/>
      <c r="N1111" s="33" t="s">
        <v>24776</v>
      </c>
      <c r="O1111" s="33"/>
      <c r="P1111" s="153" t="s">
        <v>3221</v>
      </c>
      <c r="Q1111" s="33"/>
      <c r="R1111" s="33"/>
      <c r="S1111" s="33"/>
      <c r="T1111" s="33" t="s">
        <v>2744</v>
      </c>
      <c r="U1111" s="97" t="s">
        <v>2953</v>
      </c>
      <c r="V1111" s="97" t="s">
        <v>2953</v>
      </c>
      <c r="W1111" s="97" t="s">
        <v>2954</v>
      </c>
      <c r="X1111" s="97" t="s">
        <v>2953</v>
      </c>
      <c r="Y1111" s="97" t="s">
        <v>2954</v>
      </c>
      <c r="Z1111" s="97" t="s">
        <v>2953</v>
      </c>
      <c r="AA1111" s="97" t="s">
        <v>2953</v>
      </c>
      <c r="AB1111" s="126" t="s">
        <v>26001</v>
      </c>
      <c r="AC1111" s="29"/>
      <c r="AD1111" s="29"/>
      <c r="AE1111" s="29"/>
      <c r="AF1111" s="137" t="s">
        <v>3221</v>
      </c>
      <c r="AG1111" s="30">
        <f t="shared" si="207"/>
        <v>2</v>
      </c>
      <c r="AH1111" s="31" t="str">
        <f t="shared" si="208"/>
        <v>KT-130050</v>
      </c>
      <c r="AI1111" s="30">
        <v>15290350252</v>
      </c>
      <c r="AJ1111" s="102">
        <f>IFERROR(VLOOKUP($C1111,'分類(コード表)'!$A$3:$B$38,2,FALSE)*1000000000,0)+IFERROR(VLOOKUP($D1111,'分類(コード表)'!$C$3:$D$293,2,FALSE)*1000000,0)+IFERROR(VLOOKUP($E1111,'分類(コード表)'!$E$3:$F$353,2,FALSE)*1000,0)+IFERROR(VLOOKUP($F1111,'分類(コード表)'!$G$3:$H$255,2,FALSE),0)</f>
        <v>15290350252</v>
      </c>
    </row>
    <row r="1112" spans="1:36" s="30" customFormat="1" ht="27" customHeight="1" x14ac:dyDescent="0.15">
      <c r="A1112" s="32" t="s">
        <v>149</v>
      </c>
      <c r="B1112" s="33">
        <v>1108</v>
      </c>
      <c r="C1112" s="34" t="s">
        <v>466</v>
      </c>
      <c r="D1112" s="34" t="s">
        <v>390</v>
      </c>
      <c r="E1112" s="34" t="s">
        <v>390</v>
      </c>
      <c r="F1112" s="34" t="s">
        <v>150</v>
      </c>
      <c r="G1112" s="34" t="s">
        <v>16074</v>
      </c>
      <c r="H1112" s="34" t="s">
        <v>16075</v>
      </c>
      <c r="I1112" s="33">
        <v>878922</v>
      </c>
      <c r="J1112" s="33">
        <v>91722</v>
      </c>
      <c r="K1112" s="33" t="s">
        <v>24460</v>
      </c>
      <c r="L1112" s="37">
        <f t="shared" si="206"/>
        <v>-8.5824556812978354</v>
      </c>
      <c r="M1112" s="33" t="s">
        <v>24776</v>
      </c>
      <c r="N1112" s="33"/>
      <c r="O1112" s="33"/>
      <c r="P1112" s="153" t="s">
        <v>26557</v>
      </c>
      <c r="Q1112" s="33"/>
      <c r="R1112" s="33"/>
      <c r="S1112" s="33"/>
      <c r="T1112" s="33" t="s">
        <v>381</v>
      </c>
      <c r="U1112" s="97" t="s">
        <v>26701</v>
      </c>
      <c r="V1112" s="97" t="s">
        <v>26701</v>
      </c>
      <c r="W1112" s="97" t="s">
        <v>571</v>
      </c>
      <c r="X1112" s="97" t="s">
        <v>26702</v>
      </c>
      <c r="Y1112" s="97" t="s">
        <v>571</v>
      </c>
      <c r="Z1112" s="97" t="s">
        <v>571</v>
      </c>
      <c r="AA1112" s="97" t="s">
        <v>2953</v>
      </c>
      <c r="AB1112" s="126" t="s">
        <v>26795</v>
      </c>
      <c r="AC1112" s="29"/>
      <c r="AD1112" s="29"/>
      <c r="AE1112" s="29"/>
      <c r="AF1112" s="137" t="s">
        <v>26557</v>
      </c>
      <c r="AG1112" s="30">
        <f t="shared" ref="AG1112:AG1113" si="215">LEN(LEFT(AF1112,FIND("-",AF1112)-1))</f>
        <v>2</v>
      </c>
      <c r="AH1112" s="31" t="str">
        <f t="shared" ref="AH1112:AH1113" si="216">LEFT(AF1112,FIND("-",AF1112)+6)</f>
        <v>KK-180029</v>
      </c>
      <c r="AJ1112" s="102"/>
    </row>
    <row r="1113" spans="1:36" s="30" customFormat="1" ht="27" customHeight="1" x14ac:dyDescent="0.15">
      <c r="A1113" s="32" t="s">
        <v>149</v>
      </c>
      <c r="B1113" s="33">
        <v>1109</v>
      </c>
      <c r="C1113" s="34" t="s">
        <v>466</v>
      </c>
      <c r="D1113" s="34" t="s">
        <v>390</v>
      </c>
      <c r="E1113" s="34" t="s">
        <v>390</v>
      </c>
      <c r="F1113" s="34" t="s">
        <v>150</v>
      </c>
      <c r="G1113" s="34" t="s">
        <v>15915</v>
      </c>
      <c r="H1113" s="34" t="s">
        <v>15916</v>
      </c>
      <c r="I1113" s="33">
        <v>1833000</v>
      </c>
      <c r="J1113" s="33">
        <v>2341500</v>
      </c>
      <c r="K1113" s="33" t="s">
        <v>24617</v>
      </c>
      <c r="L1113" s="37">
        <f t="shared" si="206"/>
        <v>0.21716848174247272</v>
      </c>
      <c r="M1113" s="33" t="s">
        <v>24776</v>
      </c>
      <c r="N1113" s="33" t="s">
        <v>24776</v>
      </c>
      <c r="O1113" s="33" t="s">
        <v>24776</v>
      </c>
      <c r="P1113" s="153" t="s">
        <v>26594</v>
      </c>
      <c r="Q1113" s="33" t="s">
        <v>578</v>
      </c>
      <c r="R1113" s="33"/>
      <c r="S1113" s="33"/>
      <c r="T1113" s="33" t="s">
        <v>381</v>
      </c>
      <c r="U1113" s="97" t="s">
        <v>26702</v>
      </c>
      <c r="V1113" s="97" t="s">
        <v>26702</v>
      </c>
      <c r="W1113" s="97" t="s">
        <v>571</v>
      </c>
      <c r="X1113" s="97" t="s">
        <v>571</v>
      </c>
      <c r="Y1113" s="97" t="s">
        <v>26702</v>
      </c>
      <c r="Z1113" s="97" t="s">
        <v>571</v>
      </c>
      <c r="AA1113" s="97" t="s">
        <v>2954</v>
      </c>
      <c r="AB1113" s="126" t="s">
        <v>26796</v>
      </c>
      <c r="AC1113" s="29"/>
      <c r="AD1113" s="29"/>
      <c r="AE1113" s="29"/>
      <c r="AF1113" s="137" t="s">
        <v>26594</v>
      </c>
      <c r="AG1113" s="30">
        <f t="shared" si="215"/>
        <v>2</v>
      </c>
      <c r="AH1113" s="31" t="str">
        <f t="shared" si="216"/>
        <v>KK-170001</v>
      </c>
      <c r="AJ1113" s="102"/>
    </row>
    <row r="1114" spans="1:36" s="30" customFormat="1" ht="27" customHeight="1" x14ac:dyDescent="0.15">
      <c r="A1114" s="32" t="s">
        <v>149</v>
      </c>
      <c r="B1114" s="33">
        <v>1110</v>
      </c>
      <c r="C1114" s="34" t="s">
        <v>466</v>
      </c>
      <c r="D1114" s="34" t="s">
        <v>150</v>
      </c>
      <c r="E1114" s="34"/>
      <c r="F1114" s="34"/>
      <c r="G1114" s="34" t="s">
        <v>627</v>
      </c>
      <c r="H1114" s="34" t="s">
        <v>1733</v>
      </c>
      <c r="I1114" s="33">
        <v>137000</v>
      </c>
      <c r="J1114" s="33">
        <v>291000</v>
      </c>
      <c r="K1114" s="33" t="s">
        <v>2435</v>
      </c>
      <c r="L1114" s="37">
        <f t="shared" si="206"/>
        <v>0.52920962199312716</v>
      </c>
      <c r="M1114" s="33"/>
      <c r="N1114" s="33" t="s">
        <v>24776</v>
      </c>
      <c r="O1114" s="33"/>
      <c r="P1114" s="153" t="s">
        <v>3261</v>
      </c>
      <c r="Q1114" s="33" t="s">
        <v>578</v>
      </c>
      <c r="R1114" s="33"/>
      <c r="S1114" s="33"/>
      <c r="T1114" s="33" t="s">
        <v>2744</v>
      </c>
      <c r="U1114" s="97" t="s">
        <v>2954</v>
      </c>
      <c r="V1114" s="97" t="s">
        <v>2954</v>
      </c>
      <c r="W1114" s="97" t="s">
        <v>2954</v>
      </c>
      <c r="X1114" s="97" t="s">
        <v>2954</v>
      </c>
      <c r="Y1114" s="97" t="s">
        <v>2954</v>
      </c>
      <c r="Z1114" s="97" t="s">
        <v>2953</v>
      </c>
      <c r="AA1114" s="97" t="s">
        <v>2954</v>
      </c>
      <c r="AB1114" s="126" t="s">
        <v>26002</v>
      </c>
      <c r="AC1114" s="29"/>
      <c r="AD1114" s="29"/>
      <c r="AE1114" s="29"/>
      <c r="AF1114" s="137" t="s">
        <v>3261</v>
      </c>
      <c r="AG1114" s="30">
        <f t="shared" si="207"/>
        <v>2</v>
      </c>
      <c r="AH1114" s="31" t="str">
        <f t="shared" si="208"/>
        <v>CB-120033</v>
      </c>
      <c r="AI1114" s="30">
        <v>15291000000</v>
      </c>
      <c r="AJ1114" s="102">
        <f>IFERROR(VLOOKUP($C1114,'分類(コード表)'!$A$3:$B$38,2,FALSE)*1000000000,0)+IFERROR(VLOOKUP($D1114,'分類(コード表)'!$C$3:$D$293,2,FALSE)*1000000,0)+IFERROR(VLOOKUP($E1114,'分類(コード表)'!$E$3:$F$353,2,FALSE)*1000,0)+IFERROR(VLOOKUP($F1114,'分類(コード表)'!$G$3:$H$255,2,FALSE),0)</f>
        <v>15291000000</v>
      </c>
    </row>
    <row r="1115" spans="1:36" s="30" customFormat="1" ht="27" customHeight="1" x14ac:dyDescent="0.15">
      <c r="A1115" s="32" t="s">
        <v>149</v>
      </c>
      <c r="B1115" s="33">
        <v>1111</v>
      </c>
      <c r="C1115" s="34" t="s">
        <v>466</v>
      </c>
      <c r="D1115" s="34" t="s">
        <v>150</v>
      </c>
      <c r="E1115" s="34"/>
      <c r="F1115" s="34"/>
      <c r="G1115" s="34" t="s">
        <v>26003</v>
      </c>
      <c r="H1115" s="34" t="s">
        <v>1912</v>
      </c>
      <c r="I1115" s="33">
        <v>59686000</v>
      </c>
      <c r="J1115" s="33">
        <v>85218000</v>
      </c>
      <c r="K1115" s="33" t="s">
        <v>2570</v>
      </c>
      <c r="L1115" s="37">
        <f t="shared" si="206"/>
        <v>0.29960806402403251</v>
      </c>
      <c r="M1115" s="33"/>
      <c r="N1115" s="33" t="s">
        <v>24776</v>
      </c>
      <c r="O1115" s="33"/>
      <c r="P1115" s="153" t="s">
        <v>5441</v>
      </c>
      <c r="Q1115" s="33" t="s">
        <v>578</v>
      </c>
      <c r="R1115" s="33"/>
      <c r="S1115" s="33"/>
      <c r="T1115" s="33" t="s">
        <v>2744</v>
      </c>
      <c r="U1115" s="97" t="s">
        <v>2954</v>
      </c>
      <c r="V1115" s="97" t="s">
        <v>2954</v>
      </c>
      <c r="W1115" s="97" t="s">
        <v>2953</v>
      </c>
      <c r="X1115" s="97" t="s">
        <v>2953</v>
      </c>
      <c r="Y1115" s="97" t="s">
        <v>2954</v>
      </c>
      <c r="Z1115" s="97" t="s">
        <v>2954</v>
      </c>
      <c r="AA1115" s="97" t="s">
        <v>2954</v>
      </c>
      <c r="AB1115" s="126" t="s">
        <v>26004</v>
      </c>
      <c r="AC1115" s="29"/>
      <c r="AD1115" s="29"/>
      <c r="AE1115" s="29"/>
      <c r="AF1115" s="137" t="s">
        <v>5441</v>
      </c>
      <c r="AG1115" s="30">
        <f t="shared" si="207"/>
        <v>2</v>
      </c>
      <c r="AH1115" s="31" t="str">
        <f t="shared" si="208"/>
        <v>HR-090012</v>
      </c>
      <c r="AI1115" s="30">
        <v>15291000000</v>
      </c>
      <c r="AJ1115" s="102">
        <f>IFERROR(VLOOKUP($C1115,'分類(コード表)'!$A$3:$B$38,2,FALSE)*1000000000,0)+IFERROR(VLOOKUP($D1115,'分類(コード表)'!$C$3:$D$293,2,FALSE)*1000000,0)+IFERROR(VLOOKUP($E1115,'分類(コード表)'!$E$3:$F$353,2,FALSE)*1000,0)+IFERROR(VLOOKUP($F1115,'分類(コード表)'!$G$3:$H$255,2,FALSE),0)</f>
        <v>15291000000</v>
      </c>
    </row>
    <row r="1116" spans="1:36" s="30" customFormat="1" ht="27" customHeight="1" x14ac:dyDescent="0.15">
      <c r="A1116" s="32" t="s">
        <v>149</v>
      </c>
      <c r="B1116" s="33">
        <v>1112</v>
      </c>
      <c r="C1116" s="34" t="s">
        <v>466</v>
      </c>
      <c r="D1116" s="34" t="s">
        <v>150</v>
      </c>
      <c r="E1116" s="34"/>
      <c r="F1116" s="34"/>
      <c r="G1116" s="34" t="s">
        <v>875</v>
      </c>
      <c r="H1116" s="34" t="s">
        <v>2178</v>
      </c>
      <c r="I1116" s="33">
        <v>44160</v>
      </c>
      <c r="J1116" s="33">
        <v>58206.32</v>
      </c>
      <c r="K1116" s="33" t="s">
        <v>2531</v>
      </c>
      <c r="L1116" s="37">
        <f t="shared" si="206"/>
        <v>0.2413194993258464</v>
      </c>
      <c r="M1116" s="33"/>
      <c r="N1116" s="33" t="s">
        <v>24776</v>
      </c>
      <c r="O1116" s="33"/>
      <c r="P1116" s="153" t="s">
        <v>1443</v>
      </c>
      <c r="Q1116" s="33"/>
      <c r="R1116" s="33"/>
      <c r="S1116" s="33"/>
      <c r="T1116" s="33" t="s">
        <v>2744</v>
      </c>
      <c r="U1116" s="97" t="s">
        <v>2954</v>
      </c>
      <c r="V1116" s="97" t="s">
        <v>2954</v>
      </c>
      <c r="W1116" s="97" t="s">
        <v>2953</v>
      </c>
      <c r="X1116" s="97" t="s">
        <v>2953</v>
      </c>
      <c r="Y1116" s="97" t="s">
        <v>2954</v>
      </c>
      <c r="Z1116" s="97" t="s">
        <v>2953</v>
      </c>
      <c r="AA1116" s="97" t="s">
        <v>2954</v>
      </c>
      <c r="AB1116" s="126" t="s">
        <v>26005</v>
      </c>
      <c r="AC1116" s="29"/>
      <c r="AD1116" s="29"/>
      <c r="AE1116" s="29"/>
      <c r="AF1116" s="137" t="s">
        <v>1443</v>
      </c>
      <c r="AG1116" s="30">
        <f t="shared" si="207"/>
        <v>2</v>
      </c>
      <c r="AH1116" s="31" t="str">
        <f t="shared" si="208"/>
        <v>KT-120062</v>
      </c>
      <c r="AI1116" s="30">
        <v>15291000000</v>
      </c>
      <c r="AJ1116" s="102">
        <f>IFERROR(VLOOKUP($C1116,'分類(コード表)'!$A$3:$B$38,2,FALSE)*1000000000,0)+IFERROR(VLOOKUP($D1116,'分類(コード表)'!$C$3:$D$293,2,FALSE)*1000000,0)+IFERROR(VLOOKUP($E1116,'分類(コード表)'!$E$3:$F$353,2,FALSE)*1000,0)+IFERROR(VLOOKUP($F1116,'分類(コード表)'!$G$3:$H$255,2,FALSE),0)</f>
        <v>15291000000</v>
      </c>
    </row>
    <row r="1117" spans="1:36" s="30" customFormat="1" ht="27" customHeight="1" x14ac:dyDescent="0.15">
      <c r="A1117" s="32" t="s">
        <v>149</v>
      </c>
      <c r="B1117" s="33">
        <v>1113</v>
      </c>
      <c r="C1117" s="34" t="s">
        <v>466</v>
      </c>
      <c r="D1117" s="34" t="s">
        <v>150</v>
      </c>
      <c r="E1117" s="34"/>
      <c r="F1117" s="34"/>
      <c r="G1117" s="34" t="s">
        <v>1048</v>
      </c>
      <c r="H1117" s="34" t="s">
        <v>2399</v>
      </c>
      <c r="I1117" s="33">
        <v>40415679.899999999</v>
      </c>
      <c r="J1117" s="33">
        <v>74812212.299999997</v>
      </c>
      <c r="K1117" s="33" t="s">
        <v>2570</v>
      </c>
      <c r="L1117" s="37">
        <f t="shared" si="206"/>
        <v>0.45977162474581712</v>
      </c>
      <c r="M1117" s="33"/>
      <c r="N1117" s="33" t="s">
        <v>24776</v>
      </c>
      <c r="O1117" s="33"/>
      <c r="P1117" s="153" t="s">
        <v>1616</v>
      </c>
      <c r="Q1117" s="33" t="s">
        <v>578</v>
      </c>
      <c r="R1117" s="33"/>
      <c r="S1117" s="33"/>
      <c r="T1117" s="33" t="s">
        <v>2744</v>
      </c>
      <c r="U1117" s="97" t="s">
        <v>2954</v>
      </c>
      <c r="V1117" s="97" t="s">
        <v>2954</v>
      </c>
      <c r="W1117" s="97" t="s">
        <v>2954</v>
      </c>
      <c r="X1117" s="97" t="s">
        <v>2953</v>
      </c>
      <c r="Y1117" s="97" t="s">
        <v>2954</v>
      </c>
      <c r="Z1117" s="97" t="s">
        <v>2953</v>
      </c>
      <c r="AA1117" s="97" t="s">
        <v>2954</v>
      </c>
      <c r="AB1117" s="126" t="s">
        <v>26006</v>
      </c>
      <c r="AC1117" s="29"/>
      <c r="AD1117" s="29"/>
      <c r="AE1117" s="29"/>
      <c r="AF1117" s="137" t="s">
        <v>1616</v>
      </c>
      <c r="AG1117" s="30">
        <f t="shared" si="207"/>
        <v>2</v>
      </c>
      <c r="AH1117" s="31" t="str">
        <f t="shared" si="208"/>
        <v>TH-120010</v>
      </c>
      <c r="AI1117" s="30">
        <v>15291000000</v>
      </c>
      <c r="AJ1117" s="102">
        <f>IFERROR(VLOOKUP($C1117,'分類(コード表)'!$A$3:$B$38,2,FALSE)*1000000000,0)+IFERROR(VLOOKUP($D1117,'分類(コード表)'!$C$3:$D$293,2,FALSE)*1000000,0)+IFERROR(VLOOKUP($E1117,'分類(コード表)'!$E$3:$F$353,2,FALSE)*1000,0)+IFERROR(VLOOKUP($F1117,'分類(コード表)'!$G$3:$H$255,2,FALSE),0)</f>
        <v>15291000000</v>
      </c>
    </row>
    <row r="1118" spans="1:36" s="30" customFormat="1" ht="27" customHeight="1" x14ac:dyDescent="0.15">
      <c r="A1118" s="32" t="s">
        <v>149</v>
      </c>
      <c r="B1118" s="33">
        <v>1114</v>
      </c>
      <c r="C1118" s="34" t="s">
        <v>466</v>
      </c>
      <c r="D1118" s="34" t="s">
        <v>150</v>
      </c>
      <c r="E1118" s="34" t="s">
        <v>503</v>
      </c>
      <c r="F1118" s="34" t="s">
        <v>503</v>
      </c>
      <c r="G1118" s="34" t="s">
        <v>15776</v>
      </c>
      <c r="H1118" s="34" t="s">
        <v>15777</v>
      </c>
      <c r="I1118" s="33">
        <v>9724</v>
      </c>
      <c r="J1118" s="33">
        <v>8474</v>
      </c>
      <c r="K1118" s="33" t="s">
        <v>24498</v>
      </c>
      <c r="L1118" s="37">
        <f t="shared" si="206"/>
        <v>-0.14751003068208646</v>
      </c>
      <c r="M1118" s="33"/>
      <c r="N1118" s="33"/>
      <c r="O1118" s="33"/>
      <c r="P1118" s="153" t="s">
        <v>22512</v>
      </c>
      <c r="Q1118" s="33" t="s">
        <v>503</v>
      </c>
      <c r="R1118" s="33" t="s">
        <v>503</v>
      </c>
      <c r="S1118" s="33" t="s">
        <v>503</v>
      </c>
      <c r="T1118" s="33" t="s">
        <v>381</v>
      </c>
      <c r="U1118" s="97" t="s">
        <v>2954</v>
      </c>
      <c r="V1118" s="97" t="s">
        <v>2953</v>
      </c>
      <c r="W1118" s="97" t="s">
        <v>2954</v>
      </c>
      <c r="X1118" s="97" t="s">
        <v>2953</v>
      </c>
      <c r="Y1118" s="97" t="s">
        <v>2953</v>
      </c>
      <c r="Z1118" s="97" t="s">
        <v>2954</v>
      </c>
      <c r="AA1118" s="97" t="s">
        <v>2953</v>
      </c>
      <c r="AB1118" s="126" t="s">
        <v>26007</v>
      </c>
      <c r="AC1118" s="29"/>
      <c r="AD1118" s="29"/>
      <c r="AE1118" s="29"/>
      <c r="AF1118" s="137" t="s">
        <v>22512</v>
      </c>
      <c r="AG1118" s="30">
        <f t="shared" si="207"/>
        <v>2</v>
      </c>
      <c r="AH1118" s="31" t="str">
        <f t="shared" si="208"/>
        <v>KK-150056</v>
      </c>
      <c r="AI1118" s="30">
        <v>15291000000</v>
      </c>
      <c r="AJ1118" s="102">
        <f>IFERROR(VLOOKUP($C1118,'分類(コード表)'!$A$3:$B$38,2,FALSE)*1000000000,0)+IFERROR(VLOOKUP($D1118,'分類(コード表)'!$C$3:$D$293,2,FALSE)*1000000,0)+IFERROR(VLOOKUP($E1118,'分類(コード表)'!$E$3:$F$353,2,FALSE)*1000,0)+IFERROR(VLOOKUP($F1118,'分類(コード表)'!$G$3:$H$255,2,FALSE),0)</f>
        <v>15291000000</v>
      </c>
    </row>
    <row r="1119" spans="1:36" s="30" customFormat="1" ht="27" customHeight="1" x14ac:dyDescent="0.15">
      <c r="A1119" s="32" t="s">
        <v>149</v>
      </c>
      <c r="B1119" s="33">
        <v>1115</v>
      </c>
      <c r="C1119" s="34" t="s">
        <v>408</v>
      </c>
      <c r="D1119" s="34" t="s">
        <v>217</v>
      </c>
      <c r="E1119" s="34" t="s">
        <v>12277</v>
      </c>
      <c r="F1119" s="34"/>
      <c r="G1119" s="34" t="s">
        <v>26008</v>
      </c>
      <c r="H1119" s="34" t="s">
        <v>2372</v>
      </c>
      <c r="I1119" s="33">
        <v>489140</v>
      </c>
      <c r="J1119" s="33">
        <v>1634332</v>
      </c>
      <c r="K1119" s="33" t="s">
        <v>2449</v>
      </c>
      <c r="L1119" s="37">
        <f t="shared" si="206"/>
        <v>0.70070952535959652</v>
      </c>
      <c r="M1119" s="33"/>
      <c r="N1119" s="33" t="s">
        <v>24776</v>
      </c>
      <c r="O1119" s="33"/>
      <c r="P1119" s="153" t="s">
        <v>24417</v>
      </c>
      <c r="Q1119" s="33" t="s">
        <v>578</v>
      </c>
      <c r="R1119" s="33"/>
      <c r="S1119" s="33"/>
      <c r="T1119" s="33" t="s">
        <v>2744</v>
      </c>
      <c r="U1119" s="97" t="s">
        <v>2955</v>
      </c>
      <c r="V1119" s="97" t="s">
        <v>2955</v>
      </c>
      <c r="W1119" s="97" t="s">
        <v>2954</v>
      </c>
      <c r="X1119" s="97" t="s">
        <v>2954</v>
      </c>
      <c r="Y1119" s="97" t="s">
        <v>2954</v>
      </c>
      <c r="Z1119" s="97" t="s">
        <v>2953</v>
      </c>
      <c r="AA1119" s="97" t="s">
        <v>2954</v>
      </c>
      <c r="AB1119" s="126" t="s">
        <v>26009</v>
      </c>
      <c r="AC1119" s="29"/>
      <c r="AD1119" s="29"/>
      <c r="AE1119" s="29"/>
      <c r="AF1119" s="137" t="s">
        <v>1590</v>
      </c>
      <c r="AG1119" s="30">
        <f t="shared" si="207"/>
        <v>2</v>
      </c>
      <c r="AH1119" s="31" t="str">
        <f t="shared" si="208"/>
        <v>TH-100007</v>
      </c>
      <c r="AI1119" s="30">
        <v>16138205000</v>
      </c>
      <c r="AJ1119" s="102">
        <f>IFERROR(VLOOKUP($C1119,'分類(コード表)'!$A$3:$B$38,2,FALSE)*1000000000,0)+IFERROR(VLOOKUP($D1119,'分類(コード表)'!$C$3:$D$293,2,FALSE)*1000000,0)+IFERROR(VLOOKUP($E1119,'分類(コード表)'!$E$3:$F$353,2,FALSE)*1000,0)+IFERROR(VLOOKUP($F1119,'分類(コード表)'!$G$3:$H$255,2,FALSE),0)</f>
        <v>16138205000</v>
      </c>
    </row>
    <row r="1120" spans="1:36" s="30" customFormat="1" ht="27" customHeight="1" x14ac:dyDescent="0.15">
      <c r="A1120" s="32" t="s">
        <v>149</v>
      </c>
      <c r="B1120" s="33">
        <v>1116</v>
      </c>
      <c r="C1120" s="34" t="s">
        <v>408</v>
      </c>
      <c r="D1120" s="34" t="s">
        <v>12198</v>
      </c>
      <c r="E1120" s="34" t="s">
        <v>503</v>
      </c>
      <c r="F1120" s="34" t="s">
        <v>503</v>
      </c>
      <c r="G1120" s="34" t="s">
        <v>13160</v>
      </c>
      <c r="H1120" s="34" t="s">
        <v>13161</v>
      </c>
      <c r="I1120" s="33">
        <v>57900</v>
      </c>
      <c r="J1120" s="33">
        <v>62300</v>
      </c>
      <c r="K1120" s="33" t="s">
        <v>22098</v>
      </c>
      <c r="L1120" s="37">
        <f t="shared" si="206"/>
        <v>7.0626003210272903E-2</v>
      </c>
      <c r="M1120" s="33"/>
      <c r="N1120" s="33"/>
      <c r="O1120" s="33"/>
      <c r="P1120" s="153" t="s">
        <v>22425</v>
      </c>
      <c r="Q1120" s="33" t="s">
        <v>503</v>
      </c>
      <c r="R1120" s="33" t="s">
        <v>503</v>
      </c>
      <c r="S1120" s="33" t="s">
        <v>503</v>
      </c>
      <c r="T1120" s="33" t="s">
        <v>381</v>
      </c>
      <c r="U1120" s="97" t="s">
        <v>2953</v>
      </c>
      <c r="V1120" s="97" t="s">
        <v>2953</v>
      </c>
      <c r="W1120" s="97" t="s">
        <v>571</v>
      </c>
      <c r="X1120" s="97" t="s">
        <v>2954</v>
      </c>
      <c r="Y1120" s="97" t="s">
        <v>2953</v>
      </c>
      <c r="Z1120" s="97" t="s">
        <v>2953</v>
      </c>
      <c r="AA1120" s="97" t="s">
        <v>2953</v>
      </c>
      <c r="AB1120" s="126" t="s">
        <v>26010</v>
      </c>
      <c r="AC1120" s="29"/>
      <c r="AD1120" s="29"/>
      <c r="AE1120" s="29"/>
      <c r="AF1120" s="137" t="s">
        <v>22425</v>
      </c>
      <c r="AG1120" s="30">
        <f t="shared" si="207"/>
        <v>2</v>
      </c>
      <c r="AH1120" s="31" t="str">
        <f t="shared" si="208"/>
        <v>CB-180001</v>
      </c>
      <c r="AI1120" s="30">
        <v>16139000000</v>
      </c>
      <c r="AJ1120" s="102">
        <f>IFERROR(VLOOKUP($C1120,'分類(コード表)'!$A$3:$B$38,2,FALSE)*1000000000,0)+IFERROR(VLOOKUP($D1120,'分類(コード表)'!$C$3:$D$293,2,FALSE)*1000000,0)+IFERROR(VLOOKUP($E1120,'分類(コード表)'!$E$3:$F$353,2,FALSE)*1000,0)+IFERROR(VLOOKUP($F1120,'分類(コード表)'!$G$3:$H$255,2,FALSE),0)</f>
        <v>16139000000</v>
      </c>
    </row>
    <row r="1121" spans="1:36" s="30" customFormat="1" ht="27" customHeight="1" x14ac:dyDescent="0.15">
      <c r="A1121" s="32" t="s">
        <v>149</v>
      </c>
      <c r="B1121" s="33">
        <v>1117</v>
      </c>
      <c r="C1121" s="34" t="s">
        <v>408</v>
      </c>
      <c r="D1121" s="34" t="s">
        <v>409</v>
      </c>
      <c r="E1121" s="34"/>
      <c r="F1121" s="34"/>
      <c r="G1121" s="34" t="s">
        <v>18158</v>
      </c>
      <c r="H1121" s="34" t="s">
        <v>18159</v>
      </c>
      <c r="I1121" s="33">
        <v>1695692</v>
      </c>
      <c r="J1121" s="33">
        <v>6875740</v>
      </c>
      <c r="K1121" s="33" t="s">
        <v>24685</v>
      </c>
      <c r="L1121" s="37">
        <f t="shared" si="206"/>
        <v>0.75338043614214611</v>
      </c>
      <c r="M1121" s="33"/>
      <c r="N1121" s="33" t="s">
        <v>24776</v>
      </c>
      <c r="O1121" s="33"/>
      <c r="P1121" s="153" t="s">
        <v>23503</v>
      </c>
      <c r="Q1121" s="33"/>
      <c r="R1121" s="97" t="s">
        <v>26722</v>
      </c>
      <c r="S1121" s="33"/>
      <c r="T1121" s="97" t="s">
        <v>26665</v>
      </c>
      <c r="U1121" s="97" t="s">
        <v>571</v>
      </c>
      <c r="V1121" s="97" t="s">
        <v>571</v>
      </c>
      <c r="W1121" s="97" t="s">
        <v>571</v>
      </c>
      <c r="X1121" s="97" t="s">
        <v>571</v>
      </c>
      <c r="Y1121" s="97" t="s">
        <v>571</v>
      </c>
      <c r="Z1121" s="97" t="s">
        <v>571</v>
      </c>
      <c r="AA1121" s="97" t="s">
        <v>571</v>
      </c>
      <c r="AB1121" s="126" t="s">
        <v>26797</v>
      </c>
      <c r="AC1121" s="29"/>
      <c r="AD1121" s="29"/>
      <c r="AE1121" s="29"/>
      <c r="AF1121" s="137" t="s">
        <v>23503</v>
      </c>
      <c r="AG1121" s="30">
        <f t="shared" ref="AG1121" si="217">LEN(LEFT(AF1121,FIND("-",AF1121)-1))</f>
        <v>2</v>
      </c>
      <c r="AH1121" s="31" t="str">
        <f t="shared" ref="AH1121" si="218">LEFT(AF1121,FIND("-",AF1121)+6)</f>
        <v>KT-160137</v>
      </c>
      <c r="AJ1121" s="102"/>
    </row>
    <row r="1122" spans="1:36" s="30" customFormat="1" ht="27" customHeight="1" x14ac:dyDescent="0.15">
      <c r="A1122" s="32" t="s">
        <v>149</v>
      </c>
      <c r="B1122" s="33">
        <v>1118</v>
      </c>
      <c r="C1122" s="34" t="s">
        <v>484</v>
      </c>
      <c r="D1122" s="34" t="s">
        <v>541</v>
      </c>
      <c r="E1122" s="34" t="s">
        <v>503</v>
      </c>
      <c r="F1122" s="34" t="s">
        <v>503</v>
      </c>
      <c r="G1122" s="34" t="s">
        <v>17851</v>
      </c>
      <c r="H1122" s="34" t="s">
        <v>17852</v>
      </c>
      <c r="I1122" s="33">
        <v>7358000</v>
      </c>
      <c r="J1122" s="33">
        <v>8116700</v>
      </c>
      <c r="K1122" s="33" t="s">
        <v>22067</v>
      </c>
      <c r="L1122" s="37">
        <f t="shared" si="206"/>
        <v>9.3473948772284321E-2</v>
      </c>
      <c r="M1122" s="33"/>
      <c r="N1122" s="33"/>
      <c r="O1122" s="33"/>
      <c r="P1122" s="153" t="s">
        <v>22521</v>
      </c>
      <c r="Q1122" s="33" t="s">
        <v>503</v>
      </c>
      <c r="R1122" s="33" t="s">
        <v>503</v>
      </c>
      <c r="S1122" s="33" t="s">
        <v>503</v>
      </c>
      <c r="T1122" s="33" t="s">
        <v>381</v>
      </c>
      <c r="U1122" s="97" t="s">
        <v>2955</v>
      </c>
      <c r="V1122" s="97" t="s">
        <v>2955</v>
      </c>
      <c r="W1122" s="97" t="s">
        <v>2954</v>
      </c>
      <c r="X1122" s="97" t="s">
        <v>2953</v>
      </c>
      <c r="Y1122" s="97" t="s">
        <v>2955</v>
      </c>
      <c r="Z1122" s="97" t="s">
        <v>2953</v>
      </c>
      <c r="AA1122" s="97" t="s">
        <v>2954</v>
      </c>
      <c r="AB1122" s="126" t="s">
        <v>26011</v>
      </c>
      <c r="AC1122" s="29"/>
      <c r="AD1122" s="29"/>
      <c r="AE1122" s="29"/>
      <c r="AF1122" s="137" t="s">
        <v>22521</v>
      </c>
      <c r="AG1122" s="30">
        <f t="shared" si="207"/>
        <v>2</v>
      </c>
      <c r="AH1122" s="31" t="str">
        <f t="shared" si="208"/>
        <v>KT-150074</v>
      </c>
      <c r="AI1122" s="30">
        <v>18153000000</v>
      </c>
      <c r="AJ1122" s="102">
        <f>IFERROR(VLOOKUP($C1122,'分類(コード表)'!$A$3:$B$38,2,FALSE)*1000000000,0)+IFERROR(VLOOKUP($D1122,'分類(コード表)'!$C$3:$D$293,2,FALSE)*1000000,0)+IFERROR(VLOOKUP($E1122,'分類(コード表)'!$E$3:$F$353,2,FALSE)*1000,0)+IFERROR(VLOOKUP($F1122,'分類(コード表)'!$G$3:$H$255,2,FALSE),0)</f>
        <v>18153000000</v>
      </c>
    </row>
    <row r="1123" spans="1:36" s="30" customFormat="1" ht="27" customHeight="1" x14ac:dyDescent="0.15">
      <c r="A1123" s="32" t="s">
        <v>149</v>
      </c>
      <c r="B1123" s="33">
        <v>1119</v>
      </c>
      <c r="C1123" s="34" t="s">
        <v>526</v>
      </c>
      <c r="D1123" s="34" t="s">
        <v>566</v>
      </c>
      <c r="E1123" s="34"/>
      <c r="F1123" s="34"/>
      <c r="G1123" s="34" t="s">
        <v>13720</v>
      </c>
      <c r="H1123" s="34" t="s">
        <v>1778</v>
      </c>
      <c r="I1123" s="33">
        <v>1012805</v>
      </c>
      <c r="J1123" s="33">
        <v>1232923</v>
      </c>
      <c r="K1123" s="33" t="s">
        <v>2436</v>
      </c>
      <c r="L1123" s="37">
        <f t="shared" si="206"/>
        <v>0.1785334526162623</v>
      </c>
      <c r="M1123" s="33"/>
      <c r="N1123" s="33" t="s">
        <v>24776</v>
      </c>
      <c r="O1123" s="33"/>
      <c r="P1123" s="153" t="s">
        <v>28486</v>
      </c>
      <c r="Q1123" s="33"/>
      <c r="R1123" s="33"/>
      <c r="S1123" s="33"/>
      <c r="T1123" s="33" t="s">
        <v>2744</v>
      </c>
      <c r="U1123" s="97" t="s">
        <v>2954</v>
      </c>
      <c r="V1123" s="97" t="s">
        <v>2953</v>
      </c>
      <c r="W1123" s="97" t="s">
        <v>2954</v>
      </c>
      <c r="X1123" s="97" t="s">
        <v>2953</v>
      </c>
      <c r="Y1123" s="97" t="s">
        <v>2953</v>
      </c>
      <c r="Z1123" s="97" t="s">
        <v>2954</v>
      </c>
      <c r="AA1123" s="97" t="s">
        <v>2953</v>
      </c>
      <c r="AB1123" s="126" t="s">
        <v>26012</v>
      </c>
      <c r="AC1123" s="29"/>
      <c r="AD1123" s="29"/>
      <c r="AE1123" s="29"/>
      <c r="AF1123" s="137" t="s">
        <v>1151</v>
      </c>
      <c r="AG1123" s="30">
        <f t="shared" si="207"/>
        <v>2</v>
      </c>
      <c r="AH1123" s="31" t="str">
        <f t="shared" si="208"/>
        <v>CG-110006</v>
      </c>
      <c r="AI1123" s="30">
        <v>20172000000</v>
      </c>
      <c r="AJ1123" s="102">
        <f>IFERROR(VLOOKUP($C1123,'分類(コード表)'!$A$3:$B$38,2,FALSE)*1000000000,0)+IFERROR(VLOOKUP($D1123,'分類(コード表)'!$C$3:$D$293,2,FALSE)*1000000,0)+IFERROR(VLOOKUP($E1123,'分類(コード表)'!$E$3:$F$353,2,FALSE)*1000,0)+IFERROR(VLOOKUP($F1123,'分類(コード表)'!$G$3:$H$255,2,FALSE),0)</f>
        <v>20172000000</v>
      </c>
    </row>
    <row r="1124" spans="1:36" s="30" customFormat="1" ht="27" customHeight="1" x14ac:dyDescent="0.15">
      <c r="A1124" s="32" t="s">
        <v>149</v>
      </c>
      <c r="B1124" s="33">
        <v>1120</v>
      </c>
      <c r="C1124" s="34" t="s">
        <v>526</v>
      </c>
      <c r="D1124" s="34" t="s">
        <v>529</v>
      </c>
      <c r="E1124" s="34"/>
      <c r="F1124" s="34"/>
      <c r="G1124" s="34" t="s">
        <v>26013</v>
      </c>
      <c r="H1124" s="34" t="s">
        <v>1950</v>
      </c>
      <c r="I1124" s="33">
        <v>21804652</v>
      </c>
      <c r="J1124" s="33">
        <v>57090815</v>
      </c>
      <c r="K1124" s="33" t="s">
        <v>2434</v>
      </c>
      <c r="L1124" s="37">
        <f t="shared" si="206"/>
        <v>0.61807075271214817</v>
      </c>
      <c r="M1124" s="33"/>
      <c r="N1124" s="33" t="s">
        <v>24776</v>
      </c>
      <c r="O1124" s="33"/>
      <c r="P1124" s="153" t="s">
        <v>6164</v>
      </c>
      <c r="Q1124" s="33" t="s">
        <v>2754</v>
      </c>
      <c r="R1124" s="33"/>
      <c r="S1124" s="33"/>
      <c r="T1124" s="33" t="s">
        <v>2744</v>
      </c>
      <c r="U1124" s="97" t="s">
        <v>2954</v>
      </c>
      <c r="V1124" s="97" t="s">
        <v>2955</v>
      </c>
      <c r="W1124" s="97" t="s">
        <v>2954</v>
      </c>
      <c r="X1124" s="97" t="s">
        <v>2954</v>
      </c>
      <c r="Y1124" s="97" t="s">
        <v>2954</v>
      </c>
      <c r="Z1124" s="97" t="s">
        <v>2954</v>
      </c>
      <c r="AA1124" s="97" t="s">
        <v>2954</v>
      </c>
      <c r="AB1124" s="126" t="s">
        <v>26014</v>
      </c>
      <c r="AC1124" s="29"/>
      <c r="AD1124" s="29"/>
      <c r="AE1124" s="29"/>
      <c r="AF1124" s="137" t="s">
        <v>6164</v>
      </c>
      <c r="AG1124" s="30">
        <f t="shared" si="207"/>
        <v>2</v>
      </c>
      <c r="AH1124" s="31" t="str">
        <f t="shared" si="208"/>
        <v>KK-080018</v>
      </c>
      <c r="AI1124" s="30">
        <v>20173000000</v>
      </c>
      <c r="AJ1124" s="102">
        <f>IFERROR(VLOOKUP($C1124,'分類(コード表)'!$A$3:$B$38,2,FALSE)*1000000000,0)+IFERROR(VLOOKUP($D1124,'分類(コード表)'!$C$3:$D$293,2,FALSE)*1000000,0)+IFERROR(VLOOKUP($E1124,'分類(コード表)'!$E$3:$F$353,2,FALSE)*1000,0)+IFERROR(VLOOKUP($F1124,'分類(コード表)'!$G$3:$H$255,2,FALSE),0)</f>
        <v>20173000000</v>
      </c>
    </row>
    <row r="1125" spans="1:36" s="30" customFormat="1" ht="27" customHeight="1" x14ac:dyDescent="0.15">
      <c r="A1125" s="32" t="s">
        <v>149</v>
      </c>
      <c r="B1125" s="33">
        <v>1121</v>
      </c>
      <c r="C1125" s="34" t="s">
        <v>526</v>
      </c>
      <c r="D1125" s="34" t="s">
        <v>529</v>
      </c>
      <c r="E1125" s="34"/>
      <c r="F1125" s="34"/>
      <c r="G1125" s="34" t="s">
        <v>24657</v>
      </c>
      <c r="H1125" s="34" t="s">
        <v>14157</v>
      </c>
      <c r="I1125" s="33">
        <v>192270</v>
      </c>
      <c r="J1125" s="33">
        <v>283876</v>
      </c>
      <c r="K1125" s="33" t="s">
        <v>24484</v>
      </c>
      <c r="L1125" s="37">
        <f t="shared" si="206"/>
        <v>0.32269723400357908</v>
      </c>
      <c r="M1125" s="33"/>
      <c r="N1125" s="33" t="s">
        <v>24776</v>
      </c>
      <c r="O1125" s="33"/>
      <c r="P1125" s="153" t="s">
        <v>26652</v>
      </c>
      <c r="Q1125" s="33" t="s">
        <v>578</v>
      </c>
      <c r="R1125" s="33"/>
      <c r="S1125" s="33"/>
      <c r="T1125" s="33" t="s">
        <v>381</v>
      </c>
      <c r="U1125" s="97" t="s">
        <v>26702</v>
      </c>
      <c r="V1125" s="97" t="s">
        <v>26702</v>
      </c>
      <c r="W1125" s="97" t="s">
        <v>26701</v>
      </c>
      <c r="X1125" s="97" t="s">
        <v>26734</v>
      </c>
      <c r="Y1125" s="97" t="s">
        <v>26702</v>
      </c>
      <c r="Z1125" s="97" t="s">
        <v>26702</v>
      </c>
      <c r="AA1125" s="97" t="s">
        <v>26702</v>
      </c>
      <c r="AB1125" s="126" t="s">
        <v>26798</v>
      </c>
      <c r="AC1125" s="29"/>
      <c r="AD1125" s="29"/>
      <c r="AE1125" s="29"/>
      <c r="AF1125" s="137" t="s">
        <v>26652</v>
      </c>
      <c r="AG1125" s="30">
        <f t="shared" ref="AG1125" si="219">LEN(LEFT(AF1125,FIND("-",AF1125)-1))</f>
        <v>2</v>
      </c>
      <c r="AH1125" s="31" t="str">
        <f t="shared" ref="AH1125" si="220">LEFT(AF1125,FIND("-",AF1125)+6)</f>
        <v>KT-150005</v>
      </c>
      <c r="AJ1125" s="102"/>
    </row>
    <row r="1126" spans="1:36" s="30" customFormat="1" ht="27" customHeight="1" x14ac:dyDescent="0.15">
      <c r="A1126" s="32" t="s">
        <v>149</v>
      </c>
      <c r="B1126" s="33">
        <v>1122</v>
      </c>
      <c r="C1126" s="34" t="s">
        <v>526</v>
      </c>
      <c r="D1126" s="34" t="s">
        <v>150</v>
      </c>
      <c r="E1126" s="34"/>
      <c r="F1126" s="34"/>
      <c r="G1126" s="34" t="s">
        <v>985</v>
      </c>
      <c r="H1126" s="34" t="s">
        <v>2309</v>
      </c>
      <c r="I1126" s="33">
        <v>161357</v>
      </c>
      <c r="J1126" s="33">
        <v>118530</v>
      </c>
      <c r="K1126" s="33" t="s">
        <v>2481</v>
      </c>
      <c r="L1126" s="37">
        <f t="shared" si="206"/>
        <v>-0.3613178098371721</v>
      </c>
      <c r="M1126" s="33"/>
      <c r="N1126" s="33" t="s">
        <v>24776</v>
      </c>
      <c r="O1126" s="33"/>
      <c r="P1126" s="153" t="s">
        <v>35630</v>
      </c>
      <c r="Q1126" s="33" t="s">
        <v>578</v>
      </c>
      <c r="R1126" s="33"/>
      <c r="S1126" s="33"/>
      <c r="T1126" s="33" t="s">
        <v>2744</v>
      </c>
      <c r="U1126" s="97" t="s">
        <v>2953</v>
      </c>
      <c r="V1126" s="97" t="s">
        <v>2954</v>
      </c>
      <c r="W1126" s="97" t="s">
        <v>2954</v>
      </c>
      <c r="X1126" s="97" t="s">
        <v>2953</v>
      </c>
      <c r="Y1126" s="97" t="s">
        <v>2954</v>
      </c>
      <c r="Z1126" s="97" t="s">
        <v>2954</v>
      </c>
      <c r="AA1126" s="97" t="s">
        <v>2954</v>
      </c>
      <c r="AB1126" s="126" t="s">
        <v>26015</v>
      </c>
      <c r="AC1126" s="29"/>
      <c r="AD1126" s="29"/>
      <c r="AE1126" s="29"/>
      <c r="AF1126" s="137" t="s">
        <v>1547</v>
      </c>
      <c r="AG1126" s="30">
        <f t="shared" si="207"/>
        <v>2</v>
      </c>
      <c r="AH1126" s="31" t="str">
        <f t="shared" si="208"/>
        <v>QS-110036</v>
      </c>
      <c r="AI1126" s="30">
        <v>20291000000</v>
      </c>
      <c r="AJ1126" s="102">
        <f>IFERROR(VLOOKUP($C1126,'分類(コード表)'!$A$3:$B$38,2,FALSE)*1000000000,0)+IFERROR(VLOOKUP($D1126,'分類(コード表)'!$C$3:$D$293,2,FALSE)*1000000,0)+IFERROR(VLOOKUP($E1126,'分類(コード表)'!$E$3:$F$353,2,FALSE)*1000,0)+IFERROR(VLOOKUP($F1126,'分類(コード表)'!$G$3:$H$255,2,FALSE),0)</f>
        <v>20291000000</v>
      </c>
    </row>
    <row r="1127" spans="1:36" s="30" customFormat="1" ht="27" customHeight="1" x14ac:dyDescent="0.15">
      <c r="A1127" s="32" t="s">
        <v>149</v>
      </c>
      <c r="B1127" s="33">
        <v>1123</v>
      </c>
      <c r="C1127" s="34" t="s">
        <v>489</v>
      </c>
      <c r="D1127" s="34" t="s">
        <v>490</v>
      </c>
      <c r="E1127" s="34" t="s">
        <v>2871</v>
      </c>
      <c r="F1127" s="34"/>
      <c r="G1127" s="34" t="s">
        <v>700</v>
      </c>
      <c r="H1127" s="34" t="s">
        <v>1862</v>
      </c>
      <c r="I1127" s="33">
        <v>22490000</v>
      </c>
      <c r="J1127" s="33">
        <v>28000000</v>
      </c>
      <c r="K1127" s="33" t="s">
        <v>2548</v>
      </c>
      <c r="L1127" s="37">
        <f t="shared" si="206"/>
        <v>0.19678571428571423</v>
      </c>
      <c r="M1127" s="33"/>
      <c r="N1127" s="33" t="s">
        <v>24776</v>
      </c>
      <c r="O1127" s="33"/>
      <c r="P1127" s="153" t="s">
        <v>29019</v>
      </c>
      <c r="Q1127" s="33" t="s">
        <v>578</v>
      </c>
      <c r="R1127" s="33"/>
      <c r="S1127" s="33"/>
      <c r="T1127" s="33" t="s">
        <v>2744</v>
      </c>
      <c r="U1127" s="97" t="s">
        <v>2953</v>
      </c>
      <c r="V1127" s="97" t="s">
        <v>2954</v>
      </c>
      <c r="W1127" s="97" t="s">
        <v>2954</v>
      </c>
      <c r="X1127" s="97" t="s">
        <v>2954</v>
      </c>
      <c r="Y1127" s="97" t="s">
        <v>2954</v>
      </c>
      <c r="Z1127" s="97" t="s">
        <v>2954</v>
      </c>
      <c r="AA1127" s="97" t="s">
        <v>2954</v>
      </c>
      <c r="AB1127" s="126" t="s">
        <v>26016</v>
      </c>
      <c r="AC1127" s="29"/>
      <c r="AD1127" s="29"/>
      <c r="AE1127" s="29"/>
      <c r="AF1127" s="137" t="s">
        <v>1219</v>
      </c>
      <c r="AG1127" s="30">
        <f t="shared" si="207"/>
        <v>2</v>
      </c>
      <c r="AH1127" s="31" t="str">
        <f t="shared" si="208"/>
        <v>HK-110013</v>
      </c>
      <c r="AI1127" s="30">
        <v>21174221000</v>
      </c>
      <c r="AJ1127" s="102">
        <f>IFERROR(VLOOKUP($C1127,'分類(コード表)'!$A$3:$B$38,2,FALSE)*1000000000,0)+IFERROR(VLOOKUP($D1127,'分類(コード表)'!$C$3:$D$293,2,FALSE)*1000000,0)+IFERROR(VLOOKUP($E1127,'分類(コード表)'!$E$3:$F$353,2,FALSE)*1000,0)+IFERROR(VLOOKUP($F1127,'分類(コード表)'!$G$3:$H$255,2,FALSE),0)</f>
        <v>21174221000</v>
      </c>
    </row>
    <row r="1128" spans="1:36" s="30" customFormat="1" ht="27" customHeight="1" x14ac:dyDescent="0.15">
      <c r="A1128" s="32" t="s">
        <v>149</v>
      </c>
      <c r="B1128" s="33">
        <v>1124</v>
      </c>
      <c r="C1128" s="34" t="s">
        <v>489</v>
      </c>
      <c r="D1128" s="34" t="s">
        <v>490</v>
      </c>
      <c r="E1128" s="34" t="s">
        <v>2871</v>
      </c>
      <c r="F1128" s="34"/>
      <c r="G1128" s="34" t="s">
        <v>765</v>
      </c>
      <c r="H1128" s="34" t="s">
        <v>1948</v>
      </c>
      <c r="I1128" s="33">
        <v>1500</v>
      </c>
      <c r="J1128" s="33">
        <v>230</v>
      </c>
      <c r="K1128" s="33" t="s">
        <v>2557</v>
      </c>
      <c r="L1128" s="37">
        <f t="shared" si="206"/>
        <v>-5.5217391304347823</v>
      </c>
      <c r="M1128" s="33"/>
      <c r="N1128" s="33" t="s">
        <v>24776</v>
      </c>
      <c r="O1128" s="33"/>
      <c r="P1128" s="153" t="s">
        <v>6152</v>
      </c>
      <c r="Q1128" s="33"/>
      <c r="R1128" s="33"/>
      <c r="S1128" s="33"/>
      <c r="T1128" s="33" t="s">
        <v>2744</v>
      </c>
      <c r="U1128" s="97" t="s">
        <v>2956</v>
      </c>
      <c r="V1128" s="97" t="s">
        <v>2953</v>
      </c>
      <c r="W1128" s="97" t="s">
        <v>2953</v>
      </c>
      <c r="X1128" s="97" t="s">
        <v>2954</v>
      </c>
      <c r="Y1128" s="97" t="s">
        <v>2953</v>
      </c>
      <c r="Z1128" s="97" t="s">
        <v>2954</v>
      </c>
      <c r="AA1128" s="97" t="s">
        <v>2953</v>
      </c>
      <c r="AB1128" s="126" t="s">
        <v>26017</v>
      </c>
      <c r="AC1128" s="29"/>
      <c r="AD1128" s="29"/>
      <c r="AE1128" s="29"/>
      <c r="AF1128" s="137" t="s">
        <v>6152</v>
      </c>
      <c r="AG1128" s="30">
        <f t="shared" si="207"/>
        <v>2</v>
      </c>
      <c r="AH1128" s="31" t="str">
        <f t="shared" si="208"/>
        <v>KK-080006</v>
      </c>
      <c r="AI1128" s="30">
        <v>21174221000</v>
      </c>
      <c r="AJ1128" s="102">
        <f>IFERROR(VLOOKUP($C1128,'分類(コード表)'!$A$3:$B$38,2,FALSE)*1000000000,0)+IFERROR(VLOOKUP($D1128,'分類(コード表)'!$C$3:$D$293,2,FALSE)*1000000,0)+IFERROR(VLOOKUP($E1128,'分類(コード表)'!$E$3:$F$353,2,FALSE)*1000,0)+IFERROR(VLOOKUP($F1128,'分類(コード表)'!$G$3:$H$255,2,FALSE),0)</f>
        <v>21174221000</v>
      </c>
    </row>
    <row r="1129" spans="1:36" s="30" customFormat="1" ht="27" customHeight="1" x14ac:dyDescent="0.15">
      <c r="A1129" s="32" t="s">
        <v>149</v>
      </c>
      <c r="B1129" s="33">
        <v>1125</v>
      </c>
      <c r="C1129" s="34" t="s">
        <v>489</v>
      </c>
      <c r="D1129" s="34" t="s">
        <v>490</v>
      </c>
      <c r="E1129" s="34" t="s">
        <v>2871</v>
      </c>
      <c r="F1129" s="34"/>
      <c r="G1129" s="34" t="s">
        <v>994</v>
      </c>
      <c r="H1129" s="34" t="s">
        <v>2318</v>
      </c>
      <c r="I1129" s="33">
        <v>558</v>
      </c>
      <c r="J1129" s="33">
        <v>562</v>
      </c>
      <c r="K1129" s="33" t="s">
        <v>2716</v>
      </c>
      <c r="L1129" s="37">
        <f t="shared" si="206"/>
        <v>7.1174377224199059E-3</v>
      </c>
      <c r="M1129" s="33"/>
      <c r="N1129" s="33" t="s">
        <v>24776</v>
      </c>
      <c r="O1129" s="33"/>
      <c r="P1129" s="153" t="s">
        <v>1555</v>
      </c>
      <c r="Q1129" s="33"/>
      <c r="R1129" s="33"/>
      <c r="S1129" s="33"/>
      <c r="T1129" s="33" t="s">
        <v>2744</v>
      </c>
      <c r="U1129" s="97" t="s">
        <v>2954</v>
      </c>
      <c r="V1129" s="97" t="s">
        <v>2953</v>
      </c>
      <c r="W1129" s="97" t="s">
        <v>2954</v>
      </c>
      <c r="X1129" s="97" t="s">
        <v>571</v>
      </c>
      <c r="Y1129" s="97" t="s">
        <v>2953</v>
      </c>
      <c r="Z1129" s="97" t="s">
        <v>571</v>
      </c>
      <c r="AA1129" s="97" t="s">
        <v>2953</v>
      </c>
      <c r="AB1129" s="126" t="s">
        <v>26018</v>
      </c>
      <c r="AC1129" s="29"/>
      <c r="AD1129" s="29"/>
      <c r="AE1129" s="29"/>
      <c r="AF1129" s="137" t="s">
        <v>1555</v>
      </c>
      <c r="AG1129" s="30">
        <f t="shared" si="207"/>
        <v>2</v>
      </c>
      <c r="AH1129" s="31" t="str">
        <f t="shared" si="208"/>
        <v>QS-120023</v>
      </c>
      <c r="AI1129" s="30">
        <v>21174221000</v>
      </c>
      <c r="AJ1129" s="102">
        <f>IFERROR(VLOOKUP($C1129,'分類(コード表)'!$A$3:$B$38,2,FALSE)*1000000000,0)+IFERROR(VLOOKUP($D1129,'分類(コード表)'!$C$3:$D$293,2,FALSE)*1000000,0)+IFERROR(VLOOKUP($E1129,'分類(コード表)'!$E$3:$F$353,2,FALSE)*1000,0)+IFERROR(VLOOKUP($F1129,'分類(コード表)'!$G$3:$H$255,2,FALSE),0)</f>
        <v>21174221000</v>
      </c>
    </row>
    <row r="1130" spans="1:36" s="30" customFormat="1" ht="27" customHeight="1" x14ac:dyDescent="0.15">
      <c r="A1130" s="32" t="s">
        <v>149</v>
      </c>
      <c r="B1130" s="33">
        <v>1126</v>
      </c>
      <c r="C1130" s="34" t="s">
        <v>489</v>
      </c>
      <c r="D1130" s="34" t="s">
        <v>490</v>
      </c>
      <c r="E1130" s="34" t="s">
        <v>2871</v>
      </c>
      <c r="F1130" s="34"/>
      <c r="G1130" s="34" t="s">
        <v>17598</v>
      </c>
      <c r="H1130" s="34" t="s">
        <v>17599</v>
      </c>
      <c r="I1130" s="33">
        <v>2560901</v>
      </c>
      <c r="J1130" s="33">
        <v>2576052</v>
      </c>
      <c r="K1130" s="33" t="s">
        <v>22158</v>
      </c>
      <c r="L1130" s="37">
        <f t="shared" si="206"/>
        <v>5.8814806533408204E-3</v>
      </c>
      <c r="M1130" s="33"/>
      <c r="N1130" s="33"/>
      <c r="O1130" s="33"/>
      <c r="P1130" s="153" t="s">
        <v>3213</v>
      </c>
      <c r="Q1130" s="33" t="s">
        <v>503</v>
      </c>
      <c r="R1130" s="33"/>
      <c r="S1130" s="33"/>
      <c r="T1130" s="33" t="s">
        <v>2744</v>
      </c>
      <c r="U1130" s="97" t="s">
        <v>2954</v>
      </c>
      <c r="V1130" s="97" t="s">
        <v>2954</v>
      </c>
      <c r="W1130" s="97" t="s">
        <v>2953</v>
      </c>
      <c r="X1130" s="97" t="s">
        <v>2953</v>
      </c>
      <c r="Y1130" s="97" t="s">
        <v>2954</v>
      </c>
      <c r="Z1130" s="97" t="s">
        <v>2954</v>
      </c>
      <c r="AA1130" s="97" t="s">
        <v>2954</v>
      </c>
      <c r="AB1130" s="126" t="s">
        <v>26019</v>
      </c>
      <c r="AC1130" s="29"/>
      <c r="AD1130" s="29"/>
      <c r="AE1130" s="29"/>
      <c r="AF1130" s="137" t="s">
        <v>3213</v>
      </c>
      <c r="AG1130" s="30">
        <f t="shared" si="207"/>
        <v>2</v>
      </c>
      <c r="AH1130" s="31" t="str">
        <f t="shared" si="208"/>
        <v>KT-130060</v>
      </c>
      <c r="AI1130" s="30">
        <v>21174221000</v>
      </c>
      <c r="AJ1130" s="102">
        <f>IFERROR(VLOOKUP($C1130,'分類(コード表)'!$A$3:$B$38,2,FALSE)*1000000000,0)+IFERROR(VLOOKUP($D1130,'分類(コード表)'!$C$3:$D$293,2,FALSE)*1000000,0)+IFERROR(VLOOKUP($E1130,'分類(コード表)'!$E$3:$F$353,2,FALSE)*1000,0)+IFERROR(VLOOKUP($F1130,'分類(コード表)'!$G$3:$H$255,2,FALSE),0)</f>
        <v>21174221000</v>
      </c>
    </row>
    <row r="1131" spans="1:36" s="30" customFormat="1" ht="27" customHeight="1" x14ac:dyDescent="0.15">
      <c r="A1131" s="32" t="s">
        <v>149</v>
      </c>
      <c r="B1131" s="33">
        <v>1127</v>
      </c>
      <c r="C1131" s="34" t="s">
        <v>489</v>
      </c>
      <c r="D1131" s="34" t="s">
        <v>490</v>
      </c>
      <c r="E1131" s="34" t="s">
        <v>2871</v>
      </c>
      <c r="F1131" s="34" t="s">
        <v>503</v>
      </c>
      <c r="G1131" s="34" t="s">
        <v>15800</v>
      </c>
      <c r="H1131" s="34" t="s">
        <v>15801</v>
      </c>
      <c r="I1131" s="33">
        <v>1005000</v>
      </c>
      <c r="J1131" s="33">
        <v>0</v>
      </c>
      <c r="K1131" s="33" t="s">
        <v>24492</v>
      </c>
      <c r="L1131" s="37">
        <v>-1</v>
      </c>
      <c r="M1131" s="33"/>
      <c r="N1131" s="33"/>
      <c r="O1131" s="33"/>
      <c r="P1131" s="153" t="s">
        <v>22505</v>
      </c>
      <c r="Q1131" s="33" t="s">
        <v>503</v>
      </c>
      <c r="R1131" s="33" t="s">
        <v>503</v>
      </c>
      <c r="S1131" s="33" t="s">
        <v>503</v>
      </c>
      <c r="T1131" s="33" t="s">
        <v>381</v>
      </c>
      <c r="U1131" s="97" t="s">
        <v>2953</v>
      </c>
      <c r="V1131" s="97" t="s">
        <v>2954</v>
      </c>
      <c r="W1131" s="97" t="s">
        <v>2954</v>
      </c>
      <c r="X1131" s="97" t="s">
        <v>2954</v>
      </c>
      <c r="Y1131" s="97" t="s">
        <v>2954</v>
      </c>
      <c r="Z1131" s="97" t="s">
        <v>2954</v>
      </c>
      <c r="AA1131" s="97" t="s">
        <v>2954</v>
      </c>
      <c r="AB1131" s="126" t="s">
        <v>26020</v>
      </c>
      <c r="AC1131" s="29"/>
      <c r="AD1131" s="29"/>
      <c r="AE1131" s="29"/>
      <c r="AF1131" s="137" t="s">
        <v>22505</v>
      </c>
      <c r="AG1131" s="30">
        <f t="shared" si="207"/>
        <v>2</v>
      </c>
      <c r="AH1131" s="31" t="str">
        <f t="shared" si="208"/>
        <v>KK-160003</v>
      </c>
      <c r="AI1131" s="30">
        <v>21174221000</v>
      </c>
      <c r="AJ1131" s="102">
        <f>IFERROR(VLOOKUP($C1131,'分類(コード表)'!$A$3:$B$38,2,FALSE)*1000000000,0)+IFERROR(VLOOKUP($D1131,'分類(コード表)'!$C$3:$D$293,2,FALSE)*1000000,0)+IFERROR(VLOOKUP($E1131,'分類(コード表)'!$E$3:$F$353,2,FALSE)*1000,0)+IFERROR(VLOOKUP($F1131,'分類(コード表)'!$G$3:$H$255,2,FALSE),0)</f>
        <v>21174221000</v>
      </c>
    </row>
    <row r="1132" spans="1:36" s="30" customFormat="1" ht="27" customHeight="1" x14ac:dyDescent="0.15">
      <c r="A1132" s="32" t="s">
        <v>149</v>
      </c>
      <c r="B1132" s="33">
        <v>1128</v>
      </c>
      <c r="C1132" s="34" t="s">
        <v>489</v>
      </c>
      <c r="D1132" s="34" t="s">
        <v>490</v>
      </c>
      <c r="E1132" s="34" t="s">
        <v>2871</v>
      </c>
      <c r="F1132" s="34" t="s">
        <v>503</v>
      </c>
      <c r="G1132" s="34" t="s">
        <v>15723</v>
      </c>
      <c r="H1132" s="34" t="s">
        <v>15724</v>
      </c>
      <c r="I1132" s="33">
        <v>2118000</v>
      </c>
      <c r="J1132" s="33">
        <v>4675000</v>
      </c>
      <c r="K1132" s="33" t="s">
        <v>24492</v>
      </c>
      <c r="L1132" s="37">
        <f t="shared" si="206"/>
        <v>0.54695187165775394</v>
      </c>
      <c r="M1132" s="33"/>
      <c r="N1132" s="33"/>
      <c r="O1132" s="33"/>
      <c r="P1132" s="153" t="s">
        <v>22541</v>
      </c>
      <c r="Q1132" s="33" t="s">
        <v>503</v>
      </c>
      <c r="R1132" s="33" t="s">
        <v>503</v>
      </c>
      <c r="S1132" s="33" t="s">
        <v>381</v>
      </c>
      <c r="T1132" s="33" t="s">
        <v>381</v>
      </c>
      <c r="U1132" s="97" t="s">
        <v>2954</v>
      </c>
      <c r="V1132" s="97" t="s">
        <v>2954</v>
      </c>
      <c r="W1132" s="97" t="s">
        <v>2954</v>
      </c>
      <c r="X1132" s="97" t="s">
        <v>2954</v>
      </c>
      <c r="Y1132" s="97" t="s">
        <v>2954</v>
      </c>
      <c r="Z1132" s="97" t="s">
        <v>2953</v>
      </c>
      <c r="AA1132" s="97" t="s">
        <v>2954</v>
      </c>
      <c r="AB1132" s="126" t="s">
        <v>26021</v>
      </c>
      <c r="AC1132" s="29"/>
      <c r="AD1132" s="29"/>
      <c r="AE1132" s="29"/>
      <c r="AF1132" s="137" t="s">
        <v>22541</v>
      </c>
      <c r="AG1132" s="30">
        <f t="shared" si="207"/>
        <v>2</v>
      </c>
      <c r="AH1132" s="31" t="str">
        <f t="shared" si="208"/>
        <v>KK-140032</v>
      </c>
      <c r="AI1132" s="30">
        <v>21174221000</v>
      </c>
      <c r="AJ1132" s="102">
        <f>IFERROR(VLOOKUP($C1132,'分類(コード表)'!$A$3:$B$38,2,FALSE)*1000000000,0)+IFERROR(VLOOKUP($D1132,'分類(コード表)'!$C$3:$D$293,2,FALSE)*1000000,0)+IFERROR(VLOOKUP($E1132,'分類(コード表)'!$E$3:$F$353,2,FALSE)*1000,0)+IFERROR(VLOOKUP($F1132,'分類(コード表)'!$G$3:$H$255,2,FALSE),0)</f>
        <v>21174221000</v>
      </c>
    </row>
    <row r="1133" spans="1:36" s="30" customFormat="1" ht="27" customHeight="1" x14ac:dyDescent="0.15">
      <c r="A1133" s="32" t="s">
        <v>149</v>
      </c>
      <c r="B1133" s="33">
        <v>1129</v>
      </c>
      <c r="C1133" s="34" t="s">
        <v>489</v>
      </c>
      <c r="D1133" s="34" t="s">
        <v>490</v>
      </c>
      <c r="E1133" s="34" t="s">
        <v>2859</v>
      </c>
      <c r="F1133" s="34"/>
      <c r="G1133" s="34" t="s">
        <v>26022</v>
      </c>
      <c r="H1133" s="34" t="s">
        <v>1768</v>
      </c>
      <c r="I1133" s="33">
        <v>233200</v>
      </c>
      <c r="J1133" s="33">
        <v>482700</v>
      </c>
      <c r="K1133" s="33" t="s">
        <v>2440</v>
      </c>
      <c r="L1133" s="37">
        <f t="shared" si="206"/>
        <v>0.51688419308058831</v>
      </c>
      <c r="M1133" s="33"/>
      <c r="N1133" s="33" t="s">
        <v>24776</v>
      </c>
      <c r="O1133" s="33"/>
      <c r="P1133" s="153" t="s">
        <v>4607</v>
      </c>
      <c r="Q1133" s="33" t="s">
        <v>2750</v>
      </c>
      <c r="R1133" s="33"/>
      <c r="S1133" s="33"/>
      <c r="T1133" s="33" t="s">
        <v>2744</v>
      </c>
      <c r="U1133" s="97" t="s">
        <v>2954</v>
      </c>
      <c r="V1133" s="97" t="s">
        <v>2955</v>
      </c>
      <c r="W1133" s="97" t="s">
        <v>2954</v>
      </c>
      <c r="X1133" s="97" t="s">
        <v>2954</v>
      </c>
      <c r="Y1133" s="97" t="s">
        <v>2954</v>
      </c>
      <c r="Z1133" s="97" t="s">
        <v>2953</v>
      </c>
      <c r="AA1133" s="97" t="s">
        <v>2954</v>
      </c>
      <c r="AB1133" s="126" t="s">
        <v>26023</v>
      </c>
      <c r="AC1133" s="29"/>
      <c r="AD1133" s="29"/>
      <c r="AE1133" s="29"/>
      <c r="AF1133" s="137" t="s">
        <v>4607</v>
      </c>
      <c r="AG1133" s="30">
        <f t="shared" si="207"/>
        <v>2</v>
      </c>
      <c r="AH1133" s="31" t="str">
        <f t="shared" si="208"/>
        <v>CG-100018</v>
      </c>
      <c r="AI1133" s="30">
        <v>21174222000</v>
      </c>
      <c r="AJ1133" s="102">
        <f>IFERROR(VLOOKUP($C1133,'分類(コード表)'!$A$3:$B$38,2,FALSE)*1000000000,0)+IFERROR(VLOOKUP($D1133,'分類(コード表)'!$C$3:$D$293,2,FALSE)*1000000,0)+IFERROR(VLOOKUP($E1133,'分類(コード表)'!$E$3:$F$353,2,FALSE)*1000,0)+IFERROR(VLOOKUP($F1133,'分類(コード表)'!$G$3:$H$255,2,FALSE),0)</f>
        <v>21174222000</v>
      </c>
    </row>
    <row r="1134" spans="1:36" s="30" customFormat="1" ht="27" customHeight="1" x14ac:dyDescent="0.15">
      <c r="A1134" s="32" t="s">
        <v>149</v>
      </c>
      <c r="B1134" s="33">
        <v>1130</v>
      </c>
      <c r="C1134" s="34" t="s">
        <v>489</v>
      </c>
      <c r="D1134" s="34" t="s">
        <v>490</v>
      </c>
      <c r="E1134" s="34" t="s">
        <v>2859</v>
      </c>
      <c r="F1134" s="34"/>
      <c r="G1134" s="34" t="s">
        <v>677</v>
      </c>
      <c r="H1134" s="34" t="s">
        <v>1809</v>
      </c>
      <c r="I1134" s="33">
        <v>11917700</v>
      </c>
      <c r="J1134" s="33">
        <v>10707700</v>
      </c>
      <c r="K1134" s="33" t="s">
        <v>2461</v>
      </c>
      <c r="L1134" s="37">
        <f t="shared" si="206"/>
        <v>-0.11300279238305144</v>
      </c>
      <c r="M1134" s="33"/>
      <c r="N1134" s="33" t="s">
        <v>24776</v>
      </c>
      <c r="O1134" s="33"/>
      <c r="P1134" s="153" t="s">
        <v>1183</v>
      </c>
      <c r="Q1134" s="33"/>
      <c r="R1134" s="33"/>
      <c r="S1134" s="33"/>
      <c r="T1134" s="33" t="s">
        <v>2744</v>
      </c>
      <c r="U1134" s="97" t="s">
        <v>2953</v>
      </c>
      <c r="V1134" s="97" t="s">
        <v>2953</v>
      </c>
      <c r="W1134" s="97" t="s">
        <v>2954</v>
      </c>
      <c r="X1134" s="97" t="s">
        <v>2954</v>
      </c>
      <c r="Y1134" s="97" t="s">
        <v>2953</v>
      </c>
      <c r="Z1134" s="97" t="s">
        <v>2953</v>
      </c>
      <c r="AA1134" s="97" t="s">
        <v>2953</v>
      </c>
      <c r="AB1134" s="126" t="s">
        <v>26024</v>
      </c>
      <c r="AC1134" s="29"/>
      <c r="AD1134" s="29"/>
      <c r="AE1134" s="29"/>
      <c r="AF1134" s="137" t="s">
        <v>1183</v>
      </c>
      <c r="AG1134" s="30">
        <f t="shared" si="207"/>
        <v>2</v>
      </c>
      <c r="AH1134" s="31" t="str">
        <f t="shared" si="208"/>
        <v>CG-120018</v>
      </c>
      <c r="AI1134" s="30">
        <v>21174222000</v>
      </c>
      <c r="AJ1134" s="102">
        <f>IFERROR(VLOOKUP($C1134,'分類(コード表)'!$A$3:$B$38,2,FALSE)*1000000000,0)+IFERROR(VLOOKUP($D1134,'分類(コード表)'!$C$3:$D$293,2,FALSE)*1000000,0)+IFERROR(VLOOKUP($E1134,'分類(コード表)'!$E$3:$F$353,2,FALSE)*1000,0)+IFERROR(VLOOKUP($F1134,'分類(コード表)'!$G$3:$H$255,2,FALSE),0)</f>
        <v>21174222000</v>
      </c>
    </row>
    <row r="1135" spans="1:36" s="30" customFormat="1" ht="27" customHeight="1" x14ac:dyDescent="0.15">
      <c r="A1135" s="32" t="s">
        <v>149</v>
      </c>
      <c r="B1135" s="33">
        <v>1131</v>
      </c>
      <c r="C1135" s="34" t="s">
        <v>489</v>
      </c>
      <c r="D1135" s="34" t="s">
        <v>490</v>
      </c>
      <c r="E1135" s="35" t="s">
        <v>2846</v>
      </c>
      <c r="F1135" s="33"/>
      <c r="G1135" s="34" t="s">
        <v>602</v>
      </c>
      <c r="H1135" s="36" t="s">
        <v>1701</v>
      </c>
      <c r="I1135" s="33">
        <v>1190000</v>
      </c>
      <c r="J1135" s="33">
        <v>1300000</v>
      </c>
      <c r="K1135" s="33" t="s">
        <v>2461</v>
      </c>
      <c r="L1135" s="37">
        <f t="shared" si="206"/>
        <v>8.4615384615384648E-2</v>
      </c>
      <c r="M1135" s="33"/>
      <c r="N1135" s="33" t="s">
        <v>24776</v>
      </c>
      <c r="O1135" s="33"/>
      <c r="P1135" s="153" t="s">
        <v>27642</v>
      </c>
      <c r="Q1135" s="38"/>
      <c r="R1135" s="33"/>
      <c r="S1135" s="33"/>
      <c r="T1135" s="33" t="s">
        <v>2744</v>
      </c>
      <c r="U1135" s="33" t="s">
        <v>2953</v>
      </c>
      <c r="V1135" s="33" t="s">
        <v>2954</v>
      </c>
      <c r="W1135" s="33" t="s">
        <v>2954</v>
      </c>
      <c r="X1135" s="33" t="s">
        <v>2953</v>
      </c>
      <c r="Y1135" s="33" t="s">
        <v>2954</v>
      </c>
      <c r="Z1135" s="33" t="s">
        <v>2953</v>
      </c>
      <c r="AA1135" s="33" t="s">
        <v>2953</v>
      </c>
      <c r="AB1135" s="39" t="s">
        <v>26025</v>
      </c>
      <c r="AC1135" s="29"/>
      <c r="AD1135" s="29"/>
      <c r="AE1135" s="29"/>
      <c r="AF1135" s="137" t="s">
        <v>1098</v>
      </c>
      <c r="AG1135" s="30">
        <f t="shared" si="207"/>
        <v>2</v>
      </c>
      <c r="AH1135" s="31" t="str">
        <f t="shared" si="208"/>
        <v>CB-110006</v>
      </c>
      <c r="AI1135" s="30">
        <v>21174223000</v>
      </c>
      <c r="AJ1135" s="102">
        <f>IFERROR(VLOOKUP($C1135,'分類(コード表)'!$A$3:$B$38,2,FALSE)*1000000000,0)+IFERROR(VLOOKUP($D1135,'分類(コード表)'!$C$3:$D$293,2,FALSE)*1000000,0)+IFERROR(VLOOKUP($E1135,'分類(コード表)'!$E$3:$F$353,2,FALSE)*1000,0)+IFERROR(VLOOKUP($F1135,'分類(コード表)'!$G$3:$H$255,2,FALSE),0)</f>
        <v>21174223000</v>
      </c>
    </row>
    <row r="1136" spans="1:36" s="30" customFormat="1" ht="27" customHeight="1" x14ac:dyDescent="0.15">
      <c r="A1136" s="32" t="s">
        <v>149</v>
      </c>
      <c r="B1136" s="33">
        <v>1132</v>
      </c>
      <c r="C1136" s="34" t="s">
        <v>489</v>
      </c>
      <c r="D1136" s="34" t="s">
        <v>172</v>
      </c>
      <c r="E1136" s="35" t="s">
        <v>12304</v>
      </c>
      <c r="F1136" s="33"/>
      <c r="G1136" s="34" t="s">
        <v>26026</v>
      </c>
      <c r="H1136" s="36" t="s">
        <v>2293</v>
      </c>
      <c r="I1136" s="33">
        <v>4374749</v>
      </c>
      <c r="J1136" s="33">
        <v>4415928</v>
      </c>
      <c r="K1136" s="33" t="s">
        <v>2708</v>
      </c>
      <c r="L1136" s="37">
        <f t="shared" si="206"/>
        <v>9.3251067499289242E-3</v>
      </c>
      <c r="M1136" s="33"/>
      <c r="N1136" s="33" t="s">
        <v>24776</v>
      </c>
      <c r="O1136" s="33"/>
      <c r="P1136" s="153" t="s">
        <v>24275</v>
      </c>
      <c r="Q1136" s="33"/>
      <c r="R1136" s="33"/>
      <c r="S1136" s="33"/>
      <c r="T1136" s="33" t="s">
        <v>2744</v>
      </c>
      <c r="U1136" s="33" t="s">
        <v>2953</v>
      </c>
      <c r="V1136" s="33" t="s">
        <v>2954</v>
      </c>
      <c r="W1136" s="33" t="s">
        <v>2954</v>
      </c>
      <c r="X1136" s="33" t="s">
        <v>2954</v>
      </c>
      <c r="Y1136" s="33" t="s">
        <v>2954</v>
      </c>
      <c r="Z1136" s="33" t="s">
        <v>2954</v>
      </c>
      <c r="AA1136" s="33" t="s">
        <v>2954</v>
      </c>
      <c r="AB1136" s="39" t="s">
        <v>26027</v>
      </c>
      <c r="AC1136" s="29"/>
      <c r="AD1136" s="29"/>
      <c r="AE1136" s="29"/>
      <c r="AF1136" s="137" t="s">
        <v>1533</v>
      </c>
      <c r="AG1136" s="30">
        <f t="shared" si="207"/>
        <v>2</v>
      </c>
      <c r="AH1136" s="31" t="str">
        <f t="shared" si="208"/>
        <v>QS-100037</v>
      </c>
      <c r="AI1136" s="30">
        <v>21175225000</v>
      </c>
      <c r="AJ1136" s="102">
        <f>IFERROR(VLOOKUP($C1136,'分類(コード表)'!$A$3:$B$38,2,FALSE)*1000000000,0)+IFERROR(VLOOKUP($D1136,'分類(コード表)'!$C$3:$D$293,2,FALSE)*1000000,0)+IFERROR(VLOOKUP($E1136,'分類(コード表)'!$E$3:$F$353,2,FALSE)*1000,0)+IFERROR(VLOOKUP($F1136,'分類(コード表)'!$G$3:$H$255,2,FALSE),0)</f>
        <v>21175225000</v>
      </c>
    </row>
    <row r="1137" spans="1:36" s="30" customFormat="1" ht="27" customHeight="1" x14ac:dyDescent="0.15">
      <c r="A1137" s="32" t="s">
        <v>149</v>
      </c>
      <c r="B1137" s="33">
        <v>1133</v>
      </c>
      <c r="C1137" s="34" t="s">
        <v>489</v>
      </c>
      <c r="D1137" s="34" t="s">
        <v>172</v>
      </c>
      <c r="E1137" s="35" t="s">
        <v>12304</v>
      </c>
      <c r="F1137" s="33"/>
      <c r="G1137" s="34" t="s">
        <v>17757</v>
      </c>
      <c r="H1137" s="36" t="s">
        <v>17758</v>
      </c>
      <c r="I1137" s="33">
        <v>10784900</v>
      </c>
      <c r="J1137" s="33">
        <v>15631550</v>
      </c>
      <c r="K1137" s="33" t="s">
        <v>22103</v>
      </c>
      <c r="L1137" s="37">
        <f t="shared" si="206"/>
        <v>0.31005562468213321</v>
      </c>
      <c r="M1137" s="33"/>
      <c r="N1137" s="33"/>
      <c r="O1137" s="33"/>
      <c r="P1137" s="153" t="s">
        <v>3149</v>
      </c>
      <c r="Q1137" s="33" t="s">
        <v>503</v>
      </c>
      <c r="R1137" s="33"/>
      <c r="S1137" s="33"/>
      <c r="T1137" s="33" t="s">
        <v>2744</v>
      </c>
      <c r="U1137" s="33" t="s">
        <v>2955</v>
      </c>
      <c r="V1137" s="33" t="s">
        <v>2953</v>
      </c>
      <c r="W1137" s="33" t="s">
        <v>2954</v>
      </c>
      <c r="X1137" s="33" t="s">
        <v>2953</v>
      </c>
      <c r="Y1137" s="33" t="s">
        <v>2953</v>
      </c>
      <c r="Z1137" s="33" t="s">
        <v>2954</v>
      </c>
      <c r="AA1137" s="33" t="s">
        <v>2954</v>
      </c>
      <c r="AB1137" s="39" t="s">
        <v>26028</v>
      </c>
      <c r="AC1137" s="29"/>
      <c r="AD1137" s="29"/>
      <c r="AE1137" s="29"/>
      <c r="AF1137" s="137" t="s">
        <v>3149</v>
      </c>
      <c r="AG1137" s="30">
        <f t="shared" si="207"/>
        <v>2</v>
      </c>
      <c r="AH1137" s="31" t="str">
        <f t="shared" si="208"/>
        <v>KT-140120</v>
      </c>
      <c r="AI1137" s="30">
        <v>21175225000</v>
      </c>
      <c r="AJ1137" s="102">
        <f>IFERROR(VLOOKUP($C1137,'分類(コード表)'!$A$3:$B$38,2,FALSE)*1000000000,0)+IFERROR(VLOOKUP($D1137,'分類(コード表)'!$C$3:$D$293,2,FALSE)*1000000,0)+IFERROR(VLOOKUP($E1137,'分類(コード表)'!$E$3:$F$353,2,FALSE)*1000,0)+IFERROR(VLOOKUP($F1137,'分類(コード表)'!$G$3:$H$255,2,FALSE),0)</f>
        <v>21175225000</v>
      </c>
    </row>
    <row r="1138" spans="1:36" s="30" customFormat="1" ht="27" customHeight="1" x14ac:dyDescent="0.15">
      <c r="A1138" s="32" t="s">
        <v>149</v>
      </c>
      <c r="B1138" s="33">
        <v>1134</v>
      </c>
      <c r="C1138" s="34" t="s">
        <v>489</v>
      </c>
      <c r="D1138" s="34" t="s">
        <v>172</v>
      </c>
      <c r="E1138" s="35" t="s">
        <v>12306</v>
      </c>
      <c r="F1138" s="33"/>
      <c r="G1138" s="34" t="s">
        <v>20621</v>
      </c>
      <c r="H1138" s="36" t="s">
        <v>20622</v>
      </c>
      <c r="I1138" s="33">
        <v>44000000</v>
      </c>
      <c r="J1138" s="33">
        <v>44000000</v>
      </c>
      <c r="K1138" s="33" t="s">
        <v>24751</v>
      </c>
      <c r="L1138" s="37">
        <f t="shared" si="206"/>
        <v>0</v>
      </c>
      <c r="M1138" s="33"/>
      <c r="N1138" s="33"/>
      <c r="O1138" s="33" t="s">
        <v>24776</v>
      </c>
      <c r="P1138" s="153" t="s">
        <v>26569</v>
      </c>
      <c r="Q1138" s="33"/>
      <c r="R1138" s="33"/>
      <c r="S1138" s="33"/>
      <c r="T1138" s="33" t="s">
        <v>381</v>
      </c>
      <c r="U1138" s="97" t="s">
        <v>26701</v>
      </c>
      <c r="V1138" s="97" t="s">
        <v>26701</v>
      </c>
      <c r="W1138" s="97" t="s">
        <v>26702</v>
      </c>
      <c r="X1138" s="97" t="s">
        <v>26701</v>
      </c>
      <c r="Y1138" s="97" t="s">
        <v>26701</v>
      </c>
      <c r="Z1138" s="97" t="s">
        <v>26734</v>
      </c>
      <c r="AA1138" s="97" t="s">
        <v>26702</v>
      </c>
      <c r="AB1138" s="126" t="s">
        <v>26799</v>
      </c>
      <c r="AC1138" s="29"/>
      <c r="AD1138" s="29"/>
      <c r="AE1138" s="29"/>
      <c r="AF1138" s="137" t="s">
        <v>26569</v>
      </c>
      <c r="AG1138" s="30">
        <f t="shared" ref="AG1138" si="221">LEN(LEFT(AF1138,FIND("-",AF1138)-1))</f>
        <v>2</v>
      </c>
      <c r="AH1138" s="31" t="str">
        <f t="shared" ref="AH1138" si="222">LEFT(AF1138,FIND("-",AF1138)+6)</f>
        <v>QS-170041</v>
      </c>
      <c r="AJ1138" s="102"/>
    </row>
    <row r="1139" spans="1:36" s="30" customFormat="1" ht="27" customHeight="1" x14ac:dyDescent="0.15">
      <c r="A1139" s="32" t="s">
        <v>149</v>
      </c>
      <c r="B1139" s="33">
        <v>1135</v>
      </c>
      <c r="C1139" s="34" t="s">
        <v>489</v>
      </c>
      <c r="D1139" s="34" t="s">
        <v>172</v>
      </c>
      <c r="E1139" s="34" t="s">
        <v>12307</v>
      </c>
      <c r="F1139" s="33"/>
      <c r="G1139" s="34" t="s">
        <v>26029</v>
      </c>
      <c r="H1139" s="36" t="s">
        <v>1908</v>
      </c>
      <c r="I1139" s="33">
        <v>386260</v>
      </c>
      <c r="J1139" s="33">
        <v>603300</v>
      </c>
      <c r="K1139" s="33" t="s">
        <v>2569</v>
      </c>
      <c r="L1139" s="37">
        <f t="shared" si="206"/>
        <v>0.359754682579148</v>
      </c>
      <c r="M1139" s="33"/>
      <c r="N1139" s="33" t="s">
        <v>24776</v>
      </c>
      <c r="O1139" s="33"/>
      <c r="P1139" s="153" t="s">
        <v>5433</v>
      </c>
      <c r="Q1139" s="33"/>
      <c r="R1139" s="33"/>
      <c r="S1139" s="33"/>
      <c r="T1139" s="33" t="s">
        <v>2744</v>
      </c>
      <c r="U1139" s="33" t="s">
        <v>2954</v>
      </c>
      <c r="V1139" s="33" t="s">
        <v>2953</v>
      </c>
      <c r="W1139" s="33" t="s">
        <v>2953</v>
      </c>
      <c r="X1139" s="33" t="s">
        <v>2953</v>
      </c>
      <c r="Y1139" s="33" t="s">
        <v>2953</v>
      </c>
      <c r="Z1139" s="33" t="s">
        <v>2954</v>
      </c>
      <c r="AA1139" s="33" t="s">
        <v>2953</v>
      </c>
      <c r="AB1139" s="39" t="s">
        <v>26030</v>
      </c>
      <c r="AC1139" s="29"/>
      <c r="AD1139" s="29"/>
      <c r="AE1139" s="29"/>
      <c r="AF1139" s="137" t="s">
        <v>5433</v>
      </c>
      <c r="AG1139" s="30">
        <f t="shared" si="207"/>
        <v>2</v>
      </c>
      <c r="AH1139" s="31" t="str">
        <f t="shared" si="208"/>
        <v>HR-090004</v>
      </c>
      <c r="AI1139" s="30">
        <v>21175228000</v>
      </c>
      <c r="AJ1139" s="102">
        <f>IFERROR(VLOOKUP($C1139,'分類(コード表)'!$A$3:$B$38,2,FALSE)*1000000000,0)+IFERROR(VLOOKUP($D1139,'分類(コード表)'!$C$3:$D$293,2,FALSE)*1000000,0)+IFERROR(VLOOKUP($E1139,'分類(コード表)'!$E$3:$F$353,2,FALSE)*1000,0)+IFERROR(VLOOKUP($F1139,'分類(コード表)'!$G$3:$H$255,2,FALSE),0)</f>
        <v>21175228000</v>
      </c>
    </row>
    <row r="1140" spans="1:36" s="30" customFormat="1" ht="27" customHeight="1" x14ac:dyDescent="0.15">
      <c r="A1140" s="32" t="s">
        <v>149</v>
      </c>
      <c r="B1140" s="33">
        <v>1136</v>
      </c>
      <c r="C1140" s="34" t="s">
        <v>489</v>
      </c>
      <c r="D1140" s="34" t="s">
        <v>562</v>
      </c>
      <c r="E1140" s="33"/>
      <c r="F1140" s="33"/>
      <c r="G1140" s="34" t="s">
        <v>26031</v>
      </c>
      <c r="H1140" s="36" t="s">
        <v>1963</v>
      </c>
      <c r="I1140" s="33">
        <v>13380920</v>
      </c>
      <c r="J1140" s="33">
        <v>16500305</v>
      </c>
      <c r="K1140" s="33" t="s">
        <v>2442</v>
      </c>
      <c r="L1140" s="37">
        <f t="shared" si="206"/>
        <v>0.18905014180040913</v>
      </c>
      <c r="M1140" s="33"/>
      <c r="N1140" s="33" t="s">
        <v>24776</v>
      </c>
      <c r="O1140" s="33"/>
      <c r="P1140" s="153" t="s">
        <v>6194</v>
      </c>
      <c r="Q1140" s="33"/>
      <c r="R1140" s="33"/>
      <c r="S1140" s="33"/>
      <c r="T1140" s="33" t="s">
        <v>2744</v>
      </c>
      <c r="U1140" s="33" t="s">
        <v>2954</v>
      </c>
      <c r="V1140" s="33" t="s">
        <v>2954</v>
      </c>
      <c r="W1140" s="33" t="s">
        <v>2953</v>
      </c>
      <c r="X1140" s="33" t="s">
        <v>2954</v>
      </c>
      <c r="Y1140" s="33" t="s">
        <v>2953</v>
      </c>
      <c r="Z1140" s="33" t="s">
        <v>2953</v>
      </c>
      <c r="AA1140" s="33" t="s">
        <v>2953</v>
      </c>
      <c r="AB1140" s="39" t="s">
        <v>26032</v>
      </c>
      <c r="AC1140" s="29"/>
      <c r="AD1140" s="29"/>
      <c r="AE1140" s="29"/>
      <c r="AF1140" s="137" t="s">
        <v>6194</v>
      </c>
      <c r="AG1140" s="30">
        <f t="shared" si="207"/>
        <v>2</v>
      </c>
      <c r="AH1140" s="31" t="str">
        <f t="shared" si="208"/>
        <v>KK-080048</v>
      </c>
      <c r="AI1140" s="30">
        <v>21178000000</v>
      </c>
      <c r="AJ1140" s="102">
        <f>IFERROR(VLOOKUP($C1140,'分類(コード表)'!$A$3:$B$38,2,FALSE)*1000000000,0)+IFERROR(VLOOKUP($D1140,'分類(コード表)'!$C$3:$D$293,2,FALSE)*1000000,0)+IFERROR(VLOOKUP($E1140,'分類(コード表)'!$E$3:$F$353,2,FALSE)*1000,0)+IFERROR(VLOOKUP($F1140,'分類(コード表)'!$G$3:$H$255,2,FALSE),0)</f>
        <v>21178000000</v>
      </c>
    </row>
    <row r="1141" spans="1:36" s="30" customFormat="1" ht="27" customHeight="1" x14ac:dyDescent="0.15">
      <c r="A1141" s="32" t="s">
        <v>149</v>
      </c>
      <c r="B1141" s="33">
        <v>1137</v>
      </c>
      <c r="C1141" s="34" t="s">
        <v>489</v>
      </c>
      <c r="D1141" s="34" t="s">
        <v>491</v>
      </c>
      <c r="E1141" s="34"/>
      <c r="F1141" s="34"/>
      <c r="G1141" s="34" t="s">
        <v>26033</v>
      </c>
      <c r="H1141" s="34" t="s">
        <v>1909</v>
      </c>
      <c r="I1141" s="33">
        <v>1141750</v>
      </c>
      <c r="J1141" s="33">
        <v>1066760</v>
      </c>
      <c r="K1141" s="33" t="s">
        <v>2553</v>
      </c>
      <c r="L1141" s="37">
        <f t="shared" si="206"/>
        <v>-7.0296974014773639E-2</v>
      </c>
      <c r="M1141" s="33"/>
      <c r="N1141" s="33" t="s">
        <v>24776</v>
      </c>
      <c r="O1141" s="33"/>
      <c r="P1141" s="153" t="s">
        <v>5437</v>
      </c>
      <c r="Q1141" s="33"/>
      <c r="R1141" s="33"/>
      <c r="S1141" s="33"/>
      <c r="T1141" s="33" t="s">
        <v>2744</v>
      </c>
      <c r="U1141" s="97" t="s">
        <v>2956</v>
      </c>
      <c r="V1141" s="97" t="s">
        <v>571</v>
      </c>
      <c r="W1141" s="97" t="s">
        <v>2954</v>
      </c>
      <c r="X1141" s="97" t="s">
        <v>2953</v>
      </c>
      <c r="Y1141" s="97" t="s">
        <v>571</v>
      </c>
      <c r="Z1141" s="97" t="s">
        <v>2953</v>
      </c>
      <c r="AA1141" s="97" t="s">
        <v>2953</v>
      </c>
      <c r="AB1141" s="126" t="s">
        <v>26034</v>
      </c>
      <c r="AC1141" s="29"/>
      <c r="AD1141" s="29"/>
      <c r="AE1141" s="29"/>
      <c r="AF1141" s="137" t="s">
        <v>5437</v>
      </c>
      <c r="AG1141" s="30">
        <f t="shared" si="207"/>
        <v>2</v>
      </c>
      <c r="AH1141" s="31" t="str">
        <f t="shared" si="208"/>
        <v>HR-090008</v>
      </c>
      <c r="AI1141" s="30">
        <v>21179000000</v>
      </c>
      <c r="AJ1141" s="102">
        <f>IFERROR(VLOOKUP($C1141,'分類(コード表)'!$A$3:$B$38,2,FALSE)*1000000000,0)+IFERROR(VLOOKUP($D1141,'分類(コード表)'!$C$3:$D$293,2,FALSE)*1000000,0)+IFERROR(VLOOKUP($E1141,'分類(コード表)'!$E$3:$F$353,2,FALSE)*1000,0)+IFERROR(VLOOKUP($F1141,'分類(コード表)'!$G$3:$H$255,2,FALSE),0)</f>
        <v>21179000000</v>
      </c>
    </row>
    <row r="1142" spans="1:36" s="30" customFormat="1" ht="27" customHeight="1" x14ac:dyDescent="0.15">
      <c r="A1142" s="32" t="s">
        <v>149</v>
      </c>
      <c r="B1142" s="33">
        <v>1138</v>
      </c>
      <c r="C1142" s="34" t="s">
        <v>489</v>
      </c>
      <c r="D1142" s="34" t="s">
        <v>150</v>
      </c>
      <c r="E1142" s="34"/>
      <c r="F1142" s="34"/>
      <c r="G1142" s="34" t="s">
        <v>991</v>
      </c>
      <c r="H1142" s="34" t="s">
        <v>2315</v>
      </c>
      <c r="I1142" s="33">
        <v>33000000</v>
      </c>
      <c r="J1142" s="33">
        <v>32900000</v>
      </c>
      <c r="K1142" s="33" t="s">
        <v>2461</v>
      </c>
      <c r="L1142" s="37">
        <f t="shared" si="206"/>
        <v>-3.0395136778116338E-3</v>
      </c>
      <c r="M1142" s="33"/>
      <c r="N1142" s="33" t="s">
        <v>24776</v>
      </c>
      <c r="O1142" s="33"/>
      <c r="P1142" s="153" t="s">
        <v>3265</v>
      </c>
      <c r="Q1142" s="33"/>
      <c r="R1142" s="33"/>
      <c r="S1142" s="33"/>
      <c r="T1142" s="33" t="s">
        <v>2744</v>
      </c>
      <c r="U1142" s="97" t="s">
        <v>2953</v>
      </c>
      <c r="V1142" s="97" t="s">
        <v>2953</v>
      </c>
      <c r="W1142" s="97" t="s">
        <v>2953</v>
      </c>
      <c r="X1142" s="97" t="s">
        <v>2954</v>
      </c>
      <c r="Y1142" s="97" t="s">
        <v>2953</v>
      </c>
      <c r="Z1142" s="97" t="s">
        <v>2953</v>
      </c>
      <c r="AA1142" s="97" t="s">
        <v>2953</v>
      </c>
      <c r="AB1142" s="126" t="s">
        <v>26035</v>
      </c>
      <c r="AC1142" s="29"/>
      <c r="AD1142" s="29"/>
      <c r="AE1142" s="29"/>
      <c r="AF1142" s="137" t="s">
        <v>3265</v>
      </c>
      <c r="AG1142" s="30">
        <f t="shared" si="207"/>
        <v>2</v>
      </c>
      <c r="AH1142" s="31" t="str">
        <f t="shared" si="208"/>
        <v>QS-120012</v>
      </c>
      <c r="AI1142" s="30">
        <v>21291000000</v>
      </c>
      <c r="AJ1142" s="102">
        <f>IFERROR(VLOOKUP($C1142,'分類(コード表)'!$A$3:$B$38,2,FALSE)*1000000000,0)+IFERROR(VLOOKUP($D1142,'分類(コード表)'!$C$3:$D$293,2,FALSE)*1000000,0)+IFERROR(VLOOKUP($E1142,'分類(コード表)'!$E$3:$F$353,2,FALSE)*1000,0)+IFERROR(VLOOKUP($F1142,'分類(コード表)'!$G$3:$H$255,2,FALSE),0)</f>
        <v>21291000000</v>
      </c>
    </row>
    <row r="1143" spans="1:36" s="30" customFormat="1" ht="27" customHeight="1" x14ac:dyDescent="0.15">
      <c r="A1143" s="32" t="s">
        <v>149</v>
      </c>
      <c r="B1143" s="33">
        <v>1139</v>
      </c>
      <c r="C1143" s="34" t="s">
        <v>495</v>
      </c>
      <c r="D1143" s="34" t="s">
        <v>13940</v>
      </c>
      <c r="E1143" s="34"/>
      <c r="F1143" s="34"/>
      <c r="G1143" s="34" t="s">
        <v>17769</v>
      </c>
      <c r="H1143" s="34" t="s">
        <v>17770</v>
      </c>
      <c r="I1143" s="33">
        <v>22000</v>
      </c>
      <c r="J1143" s="33">
        <v>45262</v>
      </c>
      <c r="K1143" s="33" t="s">
        <v>22098</v>
      </c>
      <c r="L1143" s="37">
        <f t="shared" si="206"/>
        <v>0.51394105430604031</v>
      </c>
      <c r="M1143" s="33"/>
      <c r="N1143" s="33"/>
      <c r="O1143" s="33"/>
      <c r="P1143" s="153" t="s">
        <v>3147</v>
      </c>
      <c r="Q1143" s="33" t="s">
        <v>503</v>
      </c>
      <c r="R1143" s="33"/>
      <c r="S1143" s="33"/>
      <c r="T1143" s="33" t="s">
        <v>2744</v>
      </c>
      <c r="U1143" s="97" t="s">
        <v>2954</v>
      </c>
      <c r="V1143" s="97" t="s">
        <v>2954</v>
      </c>
      <c r="W1143" s="97" t="s">
        <v>2954</v>
      </c>
      <c r="X1143" s="97" t="s">
        <v>2954</v>
      </c>
      <c r="Y1143" s="97" t="s">
        <v>2954</v>
      </c>
      <c r="Z1143" s="97" t="s">
        <v>2954</v>
      </c>
      <c r="AA1143" s="97" t="s">
        <v>2954</v>
      </c>
      <c r="AB1143" s="126" t="s">
        <v>26478</v>
      </c>
      <c r="AC1143" s="29"/>
      <c r="AD1143" s="29"/>
      <c r="AE1143" s="29"/>
      <c r="AF1143" s="137" t="s">
        <v>3147</v>
      </c>
      <c r="AG1143" s="30">
        <f t="shared" si="207"/>
        <v>2</v>
      </c>
      <c r="AH1143" s="31" t="str">
        <f t="shared" si="208"/>
        <v>KT-140130</v>
      </c>
      <c r="AI1143" s="30">
        <v>22000000000</v>
      </c>
      <c r="AJ1143" s="102">
        <f>IFERROR(VLOOKUP($C1143,'分類(コード表)'!$A$3:$B$38,2,FALSE)*1000000000,0)+IFERROR(VLOOKUP($D1143,'分類(コード表)'!$C$3:$D$293,2,FALSE)*1000000,0)+IFERROR(VLOOKUP($E1143,'分類(コード表)'!$E$3:$F$353,2,FALSE)*1000,0)+IFERROR(VLOOKUP($F1143,'分類(コード表)'!$G$3:$H$255,2,FALSE),0)</f>
        <v>22000000000</v>
      </c>
    </row>
    <row r="1144" spans="1:36" s="30" customFormat="1" ht="27" customHeight="1" x14ac:dyDescent="0.15">
      <c r="A1144" s="32" t="s">
        <v>149</v>
      </c>
      <c r="B1144" s="33">
        <v>1140</v>
      </c>
      <c r="C1144" s="34" t="s">
        <v>495</v>
      </c>
      <c r="D1144" s="34" t="s">
        <v>546</v>
      </c>
      <c r="E1144" s="34"/>
      <c r="F1144" s="34"/>
      <c r="G1144" s="34" t="s">
        <v>26041</v>
      </c>
      <c r="H1144" s="34" t="s">
        <v>1998</v>
      </c>
      <c r="I1144" s="33">
        <v>75000</v>
      </c>
      <c r="J1144" s="33">
        <v>39000</v>
      </c>
      <c r="K1144" s="33" t="s">
        <v>2531</v>
      </c>
      <c r="L1144" s="37">
        <f t="shared" si="206"/>
        <v>-0.92307692307692313</v>
      </c>
      <c r="M1144" s="33"/>
      <c r="N1144" s="33" t="s">
        <v>24776</v>
      </c>
      <c r="O1144" s="33"/>
      <c r="P1144" s="153" t="s">
        <v>23799</v>
      </c>
      <c r="Q1144" s="33"/>
      <c r="R1144" s="33"/>
      <c r="S1144" s="33"/>
      <c r="T1144" s="33" t="s">
        <v>2744</v>
      </c>
      <c r="U1144" s="97" t="s">
        <v>2956</v>
      </c>
      <c r="V1144" s="97" t="s">
        <v>2954</v>
      </c>
      <c r="W1144" s="97" t="s">
        <v>2953</v>
      </c>
      <c r="X1144" s="97" t="s">
        <v>2954</v>
      </c>
      <c r="Y1144" s="97" t="s">
        <v>2954</v>
      </c>
      <c r="Z1144" s="97" t="s">
        <v>2953</v>
      </c>
      <c r="AA1144" s="97" t="s">
        <v>2953</v>
      </c>
      <c r="AB1144" s="126" t="s">
        <v>26042</v>
      </c>
      <c r="AC1144" s="29"/>
      <c r="AD1144" s="29"/>
      <c r="AE1144" s="29"/>
      <c r="AF1144" s="137" t="s">
        <v>1303</v>
      </c>
      <c r="AG1144" s="30">
        <f t="shared" si="207"/>
        <v>2</v>
      </c>
      <c r="AH1144" s="31" t="str">
        <f t="shared" si="208"/>
        <v>KK-100089</v>
      </c>
      <c r="AI1144" s="30">
        <v>22000000000</v>
      </c>
      <c r="AJ1144" s="102">
        <f>IFERROR(VLOOKUP($C1144,'分類(コード表)'!$A$3:$B$38,2,FALSE)*1000000000,0)+IFERROR(VLOOKUP($D1144,'分類(コード表)'!$C$3:$D$293,2,FALSE)*1000000,0)+IFERROR(VLOOKUP($E1144,'分類(コード表)'!$E$3:$F$353,2,FALSE)*1000,0)+IFERROR(VLOOKUP($F1144,'分類(コード表)'!$G$3:$H$255,2,FALSE),0)</f>
        <v>22000000000</v>
      </c>
    </row>
    <row r="1145" spans="1:36" s="30" customFormat="1" ht="27" customHeight="1" x14ac:dyDescent="0.15">
      <c r="A1145" s="32" t="s">
        <v>149</v>
      </c>
      <c r="B1145" s="33">
        <v>1141</v>
      </c>
      <c r="C1145" s="34" t="s">
        <v>495</v>
      </c>
      <c r="D1145" s="34" t="s">
        <v>524</v>
      </c>
      <c r="E1145" s="34"/>
      <c r="F1145" s="34"/>
      <c r="G1145" s="34" t="s">
        <v>26036</v>
      </c>
      <c r="H1145" s="34" t="s">
        <v>1990</v>
      </c>
      <c r="I1145" s="33">
        <v>116400</v>
      </c>
      <c r="J1145" s="33">
        <v>125378</v>
      </c>
      <c r="K1145" s="33" t="s">
        <v>2602</v>
      </c>
      <c r="L1145" s="37">
        <f t="shared" si="206"/>
        <v>7.1607459043851351E-2</v>
      </c>
      <c r="M1145" s="33"/>
      <c r="N1145" s="33" t="s">
        <v>24776</v>
      </c>
      <c r="O1145" s="33"/>
      <c r="P1145" s="153" t="s">
        <v>23790</v>
      </c>
      <c r="Q1145" s="33"/>
      <c r="R1145" s="33"/>
      <c r="S1145" s="33"/>
      <c r="T1145" s="33" t="s">
        <v>2744</v>
      </c>
      <c r="U1145" s="97" t="s">
        <v>2953</v>
      </c>
      <c r="V1145" s="97" t="s">
        <v>2954</v>
      </c>
      <c r="W1145" s="97" t="s">
        <v>2953</v>
      </c>
      <c r="X1145" s="97" t="s">
        <v>2953</v>
      </c>
      <c r="Y1145" s="97" t="s">
        <v>2953</v>
      </c>
      <c r="Z1145" s="97" t="s">
        <v>2953</v>
      </c>
      <c r="AA1145" s="97" t="s">
        <v>2953</v>
      </c>
      <c r="AB1145" s="126" t="s">
        <v>26037</v>
      </c>
      <c r="AC1145" s="29"/>
      <c r="AD1145" s="29"/>
      <c r="AE1145" s="29"/>
      <c r="AF1145" s="137" t="s">
        <v>1294</v>
      </c>
      <c r="AG1145" s="30">
        <f t="shared" si="207"/>
        <v>2</v>
      </c>
      <c r="AH1145" s="31" t="str">
        <f t="shared" si="208"/>
        <v>KK-100060</v>
      </c>
      <c r="AI1145" s="30">
        <v>22191000000</v>
      </c>
      <c r="AJ1145" s="102">
        <f>IFERROR(VLOOKUP($C1145,'分類(コード表)'!$A$3:$B$38,2,FALSE)*1000000000,0)+IFERROR(VLOOKUP($D1145,'分類(コード表)'!$C$3:$D$293,2,FALSE)*1000000,0)+IFERROR(VLOOKUP($E1145,'分類(コード表)'!$E$3:$F$353,2,FALSE)*1000,0)+IFERROR(VLOOKUP($F1145,'分類(コード表)'!$G$3:$H$255,2,FALSE),0)</f>
        <v>22191000000</v>
      </c>
    </row>
    <row r="1146" spans="1:36" s="30" customFormat="1" ht="27" customHeight="1" x14ac:dyDescent="0.15">
      <c r="A1146" s="32" t="s">
        <v>149</v>
      </c>
      <c r="B1146" s="33">
        <v>1142</v>
      </c>
      <c r="C1146" s="34" t="s">
        <v>495</v>
      </c>
      <c r="D1146" s="34" t="s">
        <v>524</v>
      </c>
      <c r="E1146" s="34"/>
      <c r="F1146" s="34"/>
      <c r="G1146" s="34" t="s">
        <v>26038</v>
      </c>
      <c r="H1146" s="34" t="s">
        <v>2268</v>
      </c>
      <c r="I1146" s="33">
        <v>6000</v>
      </c>
      <c r="J1146" s="33">
        <v>6500</v>
      </c>
      <c r="K1146" s="33" t="s">
        <v>2503</v>
      </c>
      <c r="L1146" s="37">
        <f t="shared" si="206"/>
        <v>7.6923076923076872E-2</v>
      </c>
      <c r="M1146" s="33"/>
      <c r="N1146" s="33" t="s">
        <v>24776</v>
      </c>
      <c r="O1146" s="33"/>
      <c r="P1146" s="153" t="s">
        <v>10386</v>
      </c>
      <c r="Q1146" s="33"/>
      <c r="R1146" s="33"/>
      <c r="S1146" s="33"/>
      <c r="T1146" s="33" t="s">
        <v>2744</v>
      </c>
      <c r="U1146" s="97" t="s">
        <v>2953</v>
      </c>
      <c r="V1146" s="97" t="s">
        <v>2953</v>
      </c>
      <c r="W1146" s="97" t="s">
        <v>2953</v>
      </c>
      <c r="X1146" s="97" t="s">
        <v>2953</v>
      </c>
      <c r="Y1146" s="97" t="s">
        <v>2953</v>
      </c>
      <c r="Z1146" s="97" t="s">
        <v>2953</v>
      </c>
      <c r="AA1146" s="97" t="s">
        <v>2953</v>
      </c>
      <c r="AB1146" s="126" t="s">
        <v>26039</v>
      </c>
      <c r="AC1146" s="29"/>
      <c r="AD1146" s="29"/>
      <c r="AE1146" s="29"/>
      <c r="AF1146" s="137" t="s">
        <v>10386</v>
      </c>
      <c r="AG1146" s="30">
        <f t="shared" si="207"/>
        <v>2</v>
      </c>
      <c r="AH1146" s="31" t="str">
        <f t="shared" si="208"/>
        <v>QS-080024</v>
      </c>
      <c r="AI1146" s="30">
        <v>22191000000</v>
      </c>
      <c r="AJ1146" s="102">
        <f>IFERROR(VLOOKUP($C1146,'分類(コード表)'!$A$3:$B$38,2,FALSE)*1000000000,0)+IFERROR(VLOOKUP($D1146,'分類(コード表)'!$C$3:$D$293,2,FALSE)*1000000,0)+IFERROR(VLOOKUP($E1146,'分類(コード表)'!$E$3:$F$353,2,FALSE)*1000,0)+IFERROR(VLOOKUP($F1146,'分類(コード表)'!$G$3:$H$255,2,FALSE),0)</f>
        <v>22191000000</v>
      </c>
    </row>
    <row r="1147" spans="1:36" s="30" customFormat="1" ht="27" customHeight="1" x14ac:dyDescent="0.15">
      <c r="A1147" s="32" t="s">
        <v>149</v>
      </c>
      <c r="B1147" s="33">
        <v>1143</v>
      </c>
      <c r="C1147" s="34" t="s">
        <v>495</v>
      </c>
      <c r="D1147" s="34" t="s">
        <v>524</v>
      </c>
      <c r="E1147" s="34" t="s">
        <v>503</v>
      </c>
      <c r="F1147" s="34" t="s">
        <v>503</v>
      </c>
      <c r="G1147" s="34" t="s">
        <v>15905</v>
      </c>
      <c r="H1147" s="34" t="s">
        <v>15906</v>
      </c>
      <c r="I1147" s="33">
        <v>24000</v>
      </c>
      <c r="J1147" s="33">
        <v>19000</v>
      </c>
      <c r="K1147" s="33" t="s">
        <v>22085</v>
      </c>
      <c r="L1147" s="37">
        <f t="shared" si="206"/>
        <v>-0.26315789473684204</v>
      </c>
      <c r="M1147" s="33"/>
      <c r="N1147" s="33"/>
      <c r="O1147" s="33"/>
      <c r="P1147" s="153" t="s">
        <v>22463</v>
      </c>
      <c r="Q1147" s="33" t="s">
        <v>503</v>
      </c>
      <c r="R1147" s="33" t="s">
        <v>503</v>
      </c>
      <c r="S1147" s="33" t="s">
        <v>503</v>
      </c>
      <c r="T1147" s="97" t="s">
        <v>381</v>
      </c>
      <c r="U1147" s="97" t="s">
        <v>2953</v>
      </c>
      <c r="V1147" s="97" t="s">
        <v>2954</v>
      </c>
      <c r="W1147" s="97" t="s">
        <v>2954</v>
      </c>
      <c r="X1147" s="97" t="s">
        <v>2954</v>
      </c>
      <c r="Y1147" s="97" t="s">
        <v>2954</v>
      </c>
      <c r="Z1147" s="97" t="s">
        <v>2953</v>
      </c>
      <c r="AA1147" s="97" t="s">
        <v>2954</v>
      </c>
      <c r="AB1147" s="126" t="s">
        <v>26040</v>
      </c>
      <c r="AC1147" s="29"/>
      <c r="AD1147" s="29"/>
      <c r="AE1147" s="29"/>
      <c r="AF1147" s="137" t="s">
        <v>22463</v>
      </c>
      <c r="AG1147" s="30">
        <f t="shared" si="207"/>
        <v>2</v>
      </c>
      <c r="AH1147" s="31" t="str">
        <f t="shared" si="208"/>
        <v>KK-160058</v>
      </c>
      <c r="AI1147" s="30">
        <v>22191000000</v>
      </c>
      <c r="AJ1147" s="102">
        <f>IFERROR(VLOOKUP($C1147,'分類(コード表)'!$A$3:$B$38,2,FALSE)*1000000000,0)+IFERROR(VLOOKUP($D1147,'分類(コード表)'!$C$3:$D$293,2,FALSE)*1000000,0)+IFERROR(VLOOKUP($E1147,'分類(コード表)'!$E$3:$F$353,2,FALSE)*1000,0)+IFERROR(VLOOKUP($F1147,'分類(コード表)'!$G$3:$H$255,2,FALSE),0)</f>
        <v>22191000000</v>
      </c>
    </row>
    <row r="1148" spans="1:36" s="30" customFormat="1" ht="27" customHeight="1" x14ac:dyDescent="0.15">
      <c r="A1148" s="32" t="s">
        <v>149</v>
      </c>
      <c r="B1148" s="33">
        <v>1144</v>
      </c>
      <c r="C1148" s="34" t="s">
        <v>495</v>
      </c>
      <c r="D1148" s="34" t="s">
        <v>1633</v>
      </c>
      <c r="E1148" s="34"/>
      <c r="F1148" s="34"/>
      <c r="G1148" s="34" t="s">
        <v>658</v>
      </c>
      <c r="H1148" s="34" t="s">
        <v>1791</v>
      </c>
      <c r="I1148" s="33">
        <v>2450000</v>
      </c>
      <c r="J1148" s="33">
        <v>2628095</v>
      </c>
      <c r="K1148" s="33" t="s">
        <v>2461</v>
      </c>
      <c r="L1148" s="37">
        <f t="shared" ref="L1148:L1220" si="223">1-I1148/J1148</f>
        <v>6.7765815162693865E-2</v>
      </c>
      <c r="M1148" s="33"/>
      <c r="N1148" s="33" t="s">
        <v>24776</v>
      </c>
      <c r="O1148" s="33"/>
      <c r="P1148" s="153" t="s">
        <v>28506</v>
      </c>
      <c r="Q1148" s="33"/>
      <c r="R1148" s="33"/>
      <c r="S1148" s="33"/>
      <c r="T1148" s="33" t="s">
        <v>2744</v>
      </c>
      <c r="U1148" s="97" t="s">
        <v>2953</v>
      </c>
      <c r="V1148" s="97" t="s">
        <v>2954</v>
      </c>
      <c r="W1148" s="97" t="s">
        <v>2953</v>
      </c>
      <c r="X1148" s="97" t="s">
        <v>2954</v>
      </c>
      <c r="Y1148" s="97" t="s">
        <v>2953</v>
      </c>
      <c r="Z1148" s="97" t="s">
        <v>2954</v>
      </c>
      <c r="AA1148" s="97" t="s">
        <v>2953</v>
      </c>
      <c r="AB1148" s="126" t="s">
        <v>26479</v>
      </c>
      <c r="AC1148" s="29"/>
      <c r="AD1148" s="29"/>
      <c r="AE1148" s="29"/>
      <c r="AF1148" s="137" t="s">
        <v>1164</v>
      </c>
      <c r="AG1148" s="30">
        <f t="shared" ref="AG1148:AG1220" si="224">LEN(LEFT(AF1148,FIND("-",AF1148)-1))</f>
        <v>2</v>
      </c>
      <c r="AH1148" s="31" t="str">
        <f t="shared" ref="AH1148:AH1220" si="225">LEFT(AF1148,FIND("-",AF1148)+6)</f>
        <v>CG-110023</v>
      </c>
      <c r="AI1148" s="30">
        <v>22192000000</v>
      </c>
      <c r="AJ1148" s="102">
        <f>IFERROR(VLOOKUP($C1148,'分類(コード表)'!$A$3:$B$38,2,FALSE)*1000000000,0)+IFERROR(VLOOKUP($D1148,'分類(コード表)'!$C$3:$D$293,2,FALSE)*1000000,0)+IFERROR(VLOOKUP($E1148,'分類(コード表)'!$E$3:$F$353,2,FALSE)*1000,0)+IFERROR(VLOOKUP($F1148,'分類(コード表)'!$G$3:$H$255,2,FALSE),0)</f>
        <v>22192000000</v>
      </c>
    </row>
    <row r="1149" spans="1:36" s="30" customFormat="1" ht="27" customHeight="1" x14ac:dyDescent="0.15">
      <c r="A1149" s="32" t="s">
        <v>149</v>
      </c>
      <c r="B1149" s="33">
        <v>1145</v>
      </c>
      <c r="C1149" s="34" t="s">
        <v>495</v>
      </c>
      <c r="D1149" s="34" t="s">
        <v>1633</v>
      </c>
      <c r="E1149" s="33"/>
      <c r="F1149" s="33"/>
      <c r="G1149" s="34" t="s">
        <v>683</v>
      </c>
      <c r="H1149" s="36" t="s">
        <v>1815</v>
      </c>
      <c r="I1149" s="33">
        <v>988144</v>
      </c>
      <c r="J1149" s="33">
        <v>1060720</v>
      </c>
      <c r="K1149" s="33" t="s">
        <v>2461</v>
      </c>
      <c r="L1149" s="37">
        <f t="shared" si="223"/>
        <v>6.8421449581416383E-2</v>
      </c>
      <c r="M1149" s="33"/>
      <c r="N1149" s="33" t="s">
        <v>24776</v>
      </c>
      <c r="O1149" s="33"/>
      <c r="P1149" s="153" t="s">
        <v>1187</v>
      </c>
      <c r="Q1149" s="33"/>
      <c r="R1149" s="33"/>
      <c r="S1149" s="33"/>
      <c r="T1149" s="33" t="s">
        <v>2744</v>
      </c>
      <c r="U1149" s="33" t="s">
        <v>2954</v>
      </c>
      <c r="V1149" s="33" t="s">
        <v>2953</v>
      </c>
      <c r="W1149" s="33" t="s">
        <v>2953</v>
      </c>
      <c r="X1149" s="33" t="s">
        <v>2953</v>
      </c>
      <c r="Y1149" s="33" t="s">
        <v>2953</v>
      </c>
      <c r="Z1149" s="33" t="s">
        <v>2954</v>
      </c>
      <c r="AA1149" s="33" t="s">
        <v>2953</v>
      </c>
      <c r="AB1149" s="39" t="s">
        <v>26480</v>
      </c>
      <c r="AC1149" s="29"/>
      <c r="AD1149" s="29"/>
      <c r="AE1149" s="29"/>
      <c r="AF1149" s="137" t="s">
        <v>1187</v>
      </c>
      <c r="AG1149" s="30">
        <f t="shared" si="224"/>
        <v>2</v>
      </c>
      <c r="AH1149" s="31" t="str">
        <f t="shared" si="225"/>
        <v>CG-120036</v>
      </c>
      <c r="AI1149" s="30">
        <v>22192000000</v>
      </c>
      <c r="AJ1149" s="102">
        <f>IFERROR(VLOOKUP($C1149,'分類(コード表)'!$A$3:$B$38,2,FALSE)*1000000000,0)+IFERROR(VLOOKUP($D1149,'分類(コード表)'!$C$3:$D$293,2,FALSE)*1000000,0)+IFERROR(VLOOKUP($E1149,'分類(コード表)'!$E$3:$F$353,2,FALSE)*1000,0)+IFERROR(VLOOKUP($F1149,'分類(コード表)'!$G$3:$H$255,2,FALSE),0)</f>
        <v>22192000000</v>
      </c>
    </row>
    <row r="1150" spans="1:36" s="30" customFormat="1" ht="27" customHeight="1" x14ac:dyDescent="0.15">
      <c r="A1150" s="32" t="s">
        <v>149</v>
      </c>
      <c r="B1150" s="33">
        <v>1146</v>
      </c>
      <c r="C1150" s="34" t="s">
        <v>495</v>
      </c>
      <c r="D1150" s="34" t="s">
        <v>1633</v>
      </c>
      <c r="E1150" s="33"/>
      <c r="F1150" s="33"/>
      <c r="G1150" s="34" t="s">
        <v>26481</v>
      </c>
      <c r="H1150" s="36" t="s">
        <v>2136</v>
      </c>
      <c r="I1150" s="33">
        <v>2174958</v>
      </c>
      <c r="J1150" s="33">
        <v>2565600</v>
      </c>
      <c r="K1150" s="33" t="s">
        <v>2461</v>
      </c>
      <c r="L1150" s="37">
        <f t="shared" si="223"/>
        <v>0.15226145930776425</v>
      </c>
      <c r="M1150" s="33"/>
      <c r="N1150" s="33" t="s">
        <v>24776</v>
      </c>
      <c r="O1150" s="33"/>
      <c r="P1150" s="153" t="s">
        <v>23979</v>
      </c>
      <c r="Q1150" s="33"/>
      <c r="R1150" s="33"/>
      <c r="S1150" s="33"/>
      <c r="T1150" s="33" t="s">
        <v>2744</v>
      </c>
      <c r="U1150" s="33" t="s">
        <v>2954</v>
      </c>
      <c r="V1150" s="33" t="s">
        <v>2953</v>
      </c>
      <c r="W1150" s="33" t="s">
        <v>2953</v>
      </c>
      <c r="X1150" s="33" t="s">
        <v>2953</v>
      </c>
      <c r="Y1150" s="33" t="s">
        <v>2953</v>
      </c>
      <c r="Z1150" s="33" t="s">
        <v>2954</v>
      </c>
      <c r="AA1150" s="33" t="s">
        <v>2953</v>
      </c>
      <c r="AB1150" s="39" t="s">
        <v>26482</v>
      </c>
      <c r="AC1150" s="29"/>
      <c r="AD1150" s="29"/>
      <c r="AE1150" s="29"/>
      <c r="AF1150" s="137" t="s">
        <v>1400</v>
      </c>
      <c r="AG1150" s="30">
        <f t="shared" si="224"/>
        <v>2</v>
      </c>
      <c r="AH1150" s="31" t="str">
        <f t="shared" si="225"/>
        <v>KT-100112</v>
      </c>
      <c r="AI1150" s="30">
        <v>22192000000</v>
      </c>
      <c r="AJ1150" s="102">
        <f>IFERROR(VLOOKUP($C1150,'分類(コード表)'!$A$3:$B$38,2,FALSE)*1000000000,0)+IFERROR(VLOOKUP($D1150,'分類(コード表)'!$C$3:$D$293,2,FALSE)*1000000,0)+IFERROR(VLOOKUP($E1150,'分類(コード表)'!$E$3:$F$353,2,FALSE)*1000,0)+IFERROR(VLOOKUP($F1150,'分類(コード表)'!$G$3:$H$255,2,FALSE),0)</f>
        <v>22192000000</v>
      </c>
    </row>
    <row r="1151" spans="1:36" s="30" customFormat="1" ht="27" customHeight="1" x14ac:dyDescent="0.15">
      <c r="A1151" s="32" t="s">
        <v>149</v>
      </c>
      <c r="B1151" s="33">
        <v>1147</v>
      </c>
      <c r="C1151" s="34" t="s">
        <v>495</v>
      </c>
      <c r="D1151" s="34" t="s">
        <v>1633</v>
      </c>
      <c r="E1151" s="34"/>
      <c r="F1151" s="34"/>
      <c r="G1151" s="34" t="s">
        <v>17847</v>
      </c>
      <c r="H1151" s="34" t="s">
        <v>17848</v>
      </c>
      <c r="I1151" s="33">
        <v>12894</v>
      </c>
      <c r="J1151" s="33">
        <v>18218</v>
      </c>
      <c r="K1151" s="33" t="s">
        <v>22121</v>
      </c>
      <c r="L1151" s="37">
        <f t="shared" si="223"/>
        <v>0.292238445493468</v>
      </c>
      <c r="M1151" s="33"/>
      <c r="N1151" s="33"/>
      <c r="O1151" s="33"/>
      <c r="P1151" s="153" t="s">
        <v>3115</v>
      </c>
      <c r="Q1151" s="33" t="s">
        <v>503</v>
      </c>
      <c r="R1151" s="33"/>
      <c r="S1151" s="33"/>
      <c r="T1151" s="33" t="s">
        <v>2744</v>
      </c>
      <c r="U1151" s="97" t="s">
        <v>2954</v>
      </c>
      <c r="V1151" s="97" t="s">
        <v>2954</v>
      </c>
      <c r="W1151" s="97" t="s">
        <v>2954</v>
      </c>
      <c r="X1151" s="97" t="s">
        <v>2953</v>
      </c>
      <c r="Y1151" s="97" t="s">
        <v>2954</v>
      </c>
      <c r="Z1151" s="97" t="s">
        <v>2953</v>
      </c>
      <c r="AA1151" s="97" t="s">
        <v>2954</v>
      </c>
      <c r="AB1151" s="126" t="s">
        <v>26483</v>
      </c>
      <c r="AC1151" s="29"/>
      <c r="AD1151" s="29"/>
      <c r="AE1151" s="29"/>
      <c r="AF1151" s="137" t="s">
        <v>3115</v>
      </c>
      <c r="AG1151" s="30">
        <f t="shared" si="224"/>
        <v>2</v>
      </c>
      <c r="AH1151" s="31" t="str">
        <f t="shared" si="225"/>
        <v>KT-150070</v>
      </c>
      <c r="AI1151" s="30">
        <v>22192000000</v>
      </c>
      <c r="AJ1151" s="102">
        <f>IFERROR(VLOOKUP($C1151,'分類(コード表)'!$A$3:$B$38,2,FALSE)*1000000000,0)+IFERROR(VLOOKUP($D1151,'分類(コード表)'!$C$3:$D$293,2,FALSE)*1000000,0)+IFERROR(VLOOKUP($E1151,'分類(コード表)'!$E$3:$F$353,2,FALSE)*1000,0)+IFERROR(VLOOKUP($F1151,'分類(コード表)'!$G$3:$H$255,2,FALSE),0)</f>
        <v>22192000000</v>
      </c>
    </row>
    <row r="1152" spans="1:36" s="30" customFormat="1" ht="27" customHeight="1" x14ac:dyDescent="0.15">
      <c r="A1152" s="32" t="s">
        <v>149</v>
      </c>
      <c r="B1152" s="33">
        <v>1148</v>
      </c>
      <c r="C1152" s="34" t="s">
        <v>495</v>
      </c>
      <c r="D1152" s="34" t="s">
        <v>1633</v>
      </c>
      <c r="E1152" s="33" t="s">
        <v>503</v>
      </c>
      <c r="F1152" s="33" t="s">
        <v>503</v>
      </c>
      <c r="G1152" s="34" t="s">
        <v>14820</v>
      </c>
      <c r="H1152" s="36" t="s">
        <v>14821</v>
      </c>
      <c r="I1152" s="33">
        <v>94800</v>
      </c>
      <c r="J1152" s="33">
        <v>94800</v>
      </c>
      <c r="K1152" s="33" t="s">
        <v>22090</v>
      </c>
      <c r="L1152" s="37">
        <f t="shared" si="223"/>
        <v>0</v>
      </c>
      <c r="M1152" s="33"/>
      <c r="N1152" s="33"/>
      <c r="O1152" s="33"/>
      <c r="P1152" s="153" t="s">
        <v>22440</v>
      </c>
      <c r="Q1152" s="33" t="s">
        <v>503</v>
      </c>
      <c r="R1152" s="33" t="s">
        <v>503</v>
      </c>
      <c r="S1152" s="33" t="s">
        <v>381</v>
      </c>
      <c r="T1152" s="33" t="s">
        <v>381</v>
      </c>
      <c r="U1152" s="33" t="s">
        <v>2953</v>
      </c>
      <c r="V1152" s="33" t="s">
        <v>2953</v>
      </c>
      <c r="W1152" s="33" t="s">
        <v>2955</v>
      </c>
      <c r="X1152" s="33" t="s">
        <v>2953</v>
      </c>
      <c r="Y1152" s="33" t="s">
        <v>2953</v>
      </c>
      <c r="Z1152" s="33" t="s">
        <v>2955</v>
      </c>
      <c r="AA1152" s="33" t="s">
        <v>2954</v>
      </c>
      <c r="AB1152" s="39" t="s">
        <v>26484</v>
      </c>
      <c r="AC1152" s="29"/>
      <c r="AD1152" s="29"/>
      <c r="AE1152" s="29"/>
      <c r="AF1152" s="137" t="s">
        <v>22440</v>
      </c>
      <c r="AG1152" s="30">
        <f t="shared" si="224"/>
        <v>2</v>
      </c>
      <c r="AH1152" s="31" t="str">
        <f t="shared" si="225"/>
        <v>HR-170002</v>
      </c>
      <c r="AI1152" s="30">
        <v>22192000000</v>
      </c>
      <c r="AJ1152" s="102">
        <f>IFERROR(VLOOKUP($C1152,'分類(コード表)'!$A$3:$B$38,2,FALSE)*1000000000,0)+IFERROR(VLOOKUP($D1152,'分類(コード表)'!$C$3:$D$293,2,FALSE)*1000000,0)+IFERROR(VLOOKUP($E1152,'分類(コード表)'!$E$3:$F$353,2,FALSE)*1000,0)+IFERROR(VLOOKUP($F1152,'分類(コード表)'!$G$3:$H$255,2,FALSE),0)</f>
        <v>22192000000</v>
      </c>
    </row>
    <row r="1153" spans="1:36" s="30" customFormat="1" ht="27" customHeight="1" x14ac:dyDescent="0.15">
      <c r="A1153" s="32" t="s">
        <v>149</v>
      </c>
      <c r="B1153" s="33">
        <v>1149</v>
      </c>
      <c r="C1153" s="34" t="s">
        <v>495</v>
      </c>
      <c r="D1153" s="34" t="s">
        <v>2966</v>
      </c>
      <c r="E1153" s="33"/>
      <c r="F1153" s="33"/>
      <c r="G1153" s="34" t="s">
        <v>17954</v>
      </c>
      <c r="H1153" s="36" t="s">
        <v>17955</v>
      </c>
      <c r="I1153" s="33">
        <v>87952.320000000007</v>
      </c>
      <c r="J1153" s="33">
        <v>89741.6</v>
      </c>
      <c r="K1153" s="33" t="s">
        <v>22101</v>
      </c>
      <c r="L1153" s="37">
        <f t="shared" si="223"/>
        <v>1.9938133485473797E-2</v>
      </c>
      <c r="M1153" s="33"/>
      <c r="N1153" s="33"/>
      <c r="O1153" s="33"/>
      <c r="P1153" s="153" t="s">
        <v>3079</v>
      </c>
      <c r="Q1153" s="33" t="s">
        <v>503</v>
      </c>
      <c r="R1153" s="33"/>
      <c r="S1153" s="33"/>
      <c r="T1153" s="33" t="s">
        <v>2744</v>
      </c>
      <c r="U1153" s="33" t="s">
        <v>2954</v>
      </c>
      <c r="V1153" s="33" t="s">
        <v>2953</v>
      </c>
      <c r="W1153" s="33" t="s">
        <v>571</v>
      </c>
      <c r="X1153" s="33" t="s">
        <v>2954</v>
      </c>
      <c r="Y1153" s="33" t="s">
        <v>2953</v>
      </c>
      <c r="Z1153" s="33" t="s">
        <v>2954</v>
      </c>
      <c r="AA1153" s="33" t="s">
        <v>2954</v>
      </c>
      <c r="AB1153" s="39" t="s">
        <v>26043</v>
      </c>
      <c r="AC1153" s="29"/>
      <c r="AD1153" s="29"/>
      <c r="AE1153" s="29"/>
      <c r="AF1153" s="137" t="s">
        <v>3079</v>
      </c>
      <c r="AG1153" s="30">
        <f t="shared" si="224"/>
        <v>2</v>
      </c>
      <c r="AH1153" s="31" t="str">
        <f t="shared" si="225"/>
        <v>KT-160021</v>
      </c>
      <c r="AI1153" s="30">
        <v>22193000000</v>
      </c>
      <c r="AJ1153" s="102">
        <f>IFERROR(VLOOKUP($C1153,'分類(コード表)'!$A$3:$B$38,2,FALSE)*1000000000,0)+IFERROR(VLOOKUP($D1153,'分類(コード表)'!$C$3:$D$293,2,FALSE)*1000000,0)+IFERROR(VLOOKUP($E1153,'分類(コード表)'!$E$3:$F$353,2,FALSE)*1000,0)+IFERROR(VLOOKUP($F1153,'分類(コード表)'!$G$3:$H$255,2,FALSE),0)</f>
        <v>22193000000</v>
      </c>
    </row>
    <row r="1154" spans="1:36" s="30" customFormat="1" ht="27" customHeight="1" x14ac:dyDescent="0.15">
      <c r="A1154" s="32" t="s">
        <v>149</v>
      </c>
      <c r="B1154" s="33">
        <v>1150</v>
      </c>
      <c r="C1154" s="34" t="s">
        <v>495</v>
      </c>
      <c r="D1154" s="34" t="s">
        <v>561</v>
      </c>
      <c r="E1154" s="33" t="s">
        <v>503</v>
      </c>
      <c r="F1154" s="33" t="s">
        <v>503</v>
      </c>
      <c r="G1154" s="34" t="s">
        <v>18167</v>
      </c>
      <c r="H1154" s="36" t="s">
        <v>18168</v>
      </c>
      <c r="I1154" s="33">
        <v>469200</v>
      </c>
      <c r="J1154" s="33">
        <v>568800</v>
      </c>
      <c r="K1154" s="33" t="s">
        <v>24478</v>
      </c>
      <c r="L1154" s="37">
        <f t="shared" si="223"/>
        <v>0.17510548523206748</v>
      </c>
      <c r="M1154" s="33"/>
      <c r="N1154" s="33"/>
      <c r="O1154" s="33"/>
      <c r="P1154" s="153" t="s">
        <v>22465</v>
      </c>
      <c r="Q1154" s="33" t="s">
        <v>503</v>
      </c>
      <c r="R1154" s="33" t="s">
        <v>503</v>
      </c>
      <c r="S1154" s="33" t="s">
        <v>503</v>
      </c>
      <c r="T1154" s="33" t="s">
        <v>381</v>
      </c>
      <c r="U1154" s="33" t="s">
        <v>2954</v>
      </c>
      <c r="V1154" s="33" t="s">
        <v>2954</v>
      </c>
      <c r="W1154" s="33" t="s">
        <v>2954</v>
      </c>
      <c r="X1154" s="33" t="s">
        <v>571</v>
      </c>
      <c r="Y1154" s="33" t="s">
        <v>2954</v>
      </c>
      <c r="Z1154" s="33" t="s">
        <v>571</v>
      </c>
      <c r="AA1154" s="33" t="s">
        <v>2954</v>
      </c>
      <c r="AB1154" s="39" t="s">
        <v>26044</v>
      </c>
      <c r="AC1154" s="29"/>
      <c r="AD1154" s="29"/>
      <c r="AE1154" s="29"/>
      <c r="AF1154" s="137" t="s">
        <v>22465</v>
      </c>
      <c r="AG1154" s="30">
        <f t="shared" si="224"/>
        <v>2</v>
      </c>
      <c r="AH1154" s="31" t="str">
        <f t="shared" si="225"/>
        <v>KT-160142</v>
      </c>
      <c r="AI1154" s="30">
        <v>22194000000</v>
      </c>
      <c r="AJ1154" s="102">
        <f>IFERROR(VLOOKUP($C1154,'分類(コード表)'!$A$3:$B$38,2,FALSE)*1000000000,0)+IFERROR(VLOOKUP($D1154,'分類(コード表)'!$C$3:$D$293,2,FALSE)*1000000,0)+IFERROR(VLOOKUP($E1154,'分類(コード表)'!$E$3:$F$353,2,FALSE)*1000,0)+IFERROR(VLOOKUP($F1154,'分類(コード表)'!$G$3:$H$255,2,FALSE),0)</f>
        <v>22194000000</v>
      </c>
    </row>
    <row r="1155" spans="1:36" s="30" customFormat="1" ht="27" customHeight="1" x14ac:dyDescent="0.15">
      <c r="A1155" s="32" t="s">
        <v>149</v>
      </c>
      <c r="B1155" s="33">
        <v>1151</v>
      </c>
      <c r="C1155" s="34" t="s">
        <v>495</v>
      </c>
      <c r="D1155" s="34" t="s">
        <v>561</v>
      </c>
      <c r="E1155" s="33"/>
      <c r="F1155" s="33"/>
      <c r="G1155" s="34" t="s">
        <v>23195</v>
      </c>
      <c r="H1155" s="36" t="s">
        <v>24162</v>
      </c>
      <c r="I1155" s="33">
        <v>658300</v>
      </c>
      <c r="J1155" s="33">
        <v>964400</v>
      </c>
      <c r="K1155" s="33" t="s">
        <v>22067</v>
      </c>
      <c r="L1155" s="37">
        <f t="shared" si="223"/>
        <v>0.31739941932807958</v>
      </c>
      <c r="M1155" s="33"/>
      <c r="N1155" s="33" t="s">
        <v>24776</v>
      </c>
      <c r="O1155" s="33"/>
      <c r="P1155" s="153" t="s">
        <v>26515</v>
      </c>
      <c r="Q1155" s="33"/>
      <c r="R1155" s="97" t="s">
        <v>26722</v>
      </c>
      <c r="S1155" s="33"/>
      <c r="T1155" s="97" t="s">
        <v>26665</v>
      </c>
      <c r="U1155" s="97" t="s">
        <v>571</v>
      </c>
      <c r="V1155" s="97" t="s">
        <v>571</v>
      </c>
      <c r="W1155" s="97" t="s">
        <v>571</v>
      </c>
      <c r="X1155" s="97" t="s">
        <v>571</v>
      </c>
      <c r="Y1155" s="97" t="s">
        <v>571</v>
      </c>
      <c r="Z1155" s="97" t="s">
        <v>571</v>
      </c>
      <c r="AA1155" s="97" t="s">
        <v>571</v>
      </c>
      <c r="AB1155" s="126" t="s">
        <v>26800</v>
      </c>
      <c r="AC1155" s="29"/>
      <c r="AD1155" s="29"/>
      <c r="AE1155" s="29"/>
      <c r="AF1155" s="137" t="s">
        <v>26515</v>
      </c>
      <c r="AG1155" s="30">
        <f t="shared" ref="AG1155" si="226">LEN(LEFT(AF1155,FIND("-",AF1155)-1))</f>
        <v>2</v>
      </c>
      <c r="AH1155" s="31" t="str">
        <f t="shared" ref="AH1155" si="227">LEFT(AF1155,FIND("-",AF1155)+6)</f>
        <v>KT-200118</v>
      </c>
      <c r="AJ1155" s="102"/>
    </row>
    <row r="1156" spans="1:36" s="30" customFormat="1" ht="27" customHeight="1" x14ac:dyDescent="0.15">
      <c r="A1156" s="32" t="s">
        <v>149</v>
      </c>
      <c r="B1156" s="33">
        <v>1152</v>
      </c>
      <c r="C1156" s="34" t="s">
        <v>495</v>
      </c>
      <c r="D1156" s="34" t="s">
        <v>12264</v>
      </c>
      <c r="E1156" s="34"/>
      <c r="F1156" s="34"/>
      <c r="G1156" s="34" t="s">
        <v>17912</v>
      </c>
      <c r="H1156" s="34" t="s">
        <v>17913</v>
      </c>
      <c r="I1156" s="33">
        <v>17100</v>
      </c>
      <c r="J1156" s="33">
        <v>11200</v>
      </c>
      <c r="K1156" s="33" t="s">
        <v>22088</v>
      </c>
      <c r="L1156" s="37">
        <f t="shared" si="223"/>
        <v>-0.52678571428571419</v>
      </c>
      <c r="M1156" s="33"/>
      <c r="N1156" s="33"/>
      <c r="O1156" s="33"/>
      <c r="P1156" s="153" t="s">
        <v>33166</v>
      </c>
      <c r="Q1156" s="33" t="s">
        <v>503</v>
      </c>
      <c r="R1156" s="33"/>
      <c r="S1156" s="33"/>
      <c r="T1156" s="33" t="s">
        <v>22393</v>
      </c>
      <c r="U1156" s="97" t="s">
        <v>571</v>
      </c>
      <c r="V1156" s="97" t="s">
        <v>571</v>
      </c>
      <c r="W1156" s="97" t="s">
        <v>571</v>
      </c>
      <c r="X1156" s="97" t="s">
        <v>571</v>
      </c>
      <c r="Y1156" s="97" t="s">
        <v>571</v>
      </c>
      <c r="Z1156" s="97" t="s">
        <v>571</v>
      </c>
      <c r="AA1156" s="97" t="s">
        <v>571</v>
      </c>
      <c r="AB1156" s="126" t="s">
        <v>26045</v>
      </c>
      <c r="AC1156" s="29"/>
      <c r="AD1156" s="29"/>
      <c r="AE1156" s="29"/>
      <c r="AF1156" s="137" t="s">
        <v>3094</v>
      </c>
      <c r="AG1156" s="30">
        <f t="shared" si="224"/>
        <v>2</v>
      </c>
      <c r="AH1156" s="31" t="str">
        <f t="shared" si="225"/>
        <v>KT-150123</v>
      </c>
      <c r="AI1156" s="30">
        <v>22196000000</v>
      </c>
      <c r="AJ1156" s="102">
        <f>IFERROR(VLOOKUP($C1156,'分類(コード表)'!$A$3:$B$38,2,FALSE)*1000000000,0)+IFERROR(VLOOKUP($D1156,'分類(コード表)'!$C$3:$D$293,2,FALSE)*1000000,0)+IFERROR(VLOOKUP($E1156,'分類(コード表)'!$E$3:$F$353,2,FALSE)*1000,0)+IFERROR(VLOOKUP($F1156,'分類(コード表)'!$G$3:$H$255,2,FALSE),0)</f>
        <v>22196000000</v>
      </c>
    </row>
    <row r="1157" spans="1:36" s="30" customFormat="1" ht="27" customHeight="1" x14ac:dyDescent="0.15">
      <c r="A1157" s="32" t="s">
        <v>149</v>
      </c>
      <c r="B1157" s="33">
        <v>1153</v>
      </c>
      <c r="C1157" s="34" t="s">
        <v>495</v>
      </c>
      <c r="D1157" s="34" t="s">
        <v>496</v>
      </c>
      <c r="E1157" s="34"/>
      <c r="F1157" s="34"/>
      <c r="G1157" s="34" t="s">
        <v>976</v>
      </c>
      <c r="H1157" s="34" t="s">
        <v>2300</v>
      </c>
      <c r="I1157" s="33">
        <v>341600</v>
      </c>
      <c r="J1157" s="33">
        <v>130266</v>
      </c>
      <c r="K1157" s="33" t="s">
        <v>2712</v>
      </c>
      <c r="L1157" s="37">
        <f t="shared" si="223"/>
        <v>-1.6223266239847698</v>
      </c>
      <c r="M1157" s="33"/>
      <c r="N1157" s="33" t="s">
        <v>24776</v>
      </c>
      <c r="O1157" s="33"/>
      <c r="P1157" s="153" t="s">
        <v>35614</v>
      </c>
      <c r="Q1157" s="33"/>
      <c r="R1157" s="33"/>
      <c r="S1157" s="33"/>
      <c r="T1157" s="97" t="s">
        <v>2744</v>
      </c>
      <c r="U1157" s="97" t="s">
        <v>2953</v>
      </c>
      <c r="V1157" s="97" t="s">
        <v>2953</v>
      </c>
      <c r="W1157" s="97" t="s">
        <v>2953</v>
      </c>
      <c r="X1157" s="97" t="s">
        <v>2953</v>
      </c>
      <c r="Y1157" s="97" t="s">
        <v>2953</v>
      </c>
      <c r="Z1157" s="97" t="s">
        <v>2954</v>
      </c>
      <c r="AA1157" s="97" t="s">
        <v>2953</v>
      </c>
      <c r="AB1157" s="126" t="s">
        <v>26046</v>
      </c>
      <c r="AC1157" s="29"/>
      <c r="AD1157" s="29"/>
      <c r="AE1157" s="29"/>
      <c r="AF1157" s="137" t="s">
        <v>1539</v>
      </c>
      <c r="AG1157" s="30">
        <f t="shared" si="224"/>
        <v>2</v>
      </c>
      <c r="AH1157" s="31" t="str">
        <f t="shared" si="225"/>
        <v>QS-110021</v>
      </c>
      <c r="AI1157" s="30">
        <v>22202000000</v>
      </c>
      <c r="AJ1157" s="102">
        <f>IFERROR(VLOOKUP($C1157,'分類(コード表)'!$A$3:$B$38,2,FALSE)*1000000000,0)+IFERROR(VLOOKUP($D1157,'分類(コード表)'!$C$3:$D$293,2,FALSE)*1000000,0)+IFERROR(VLOOKUP($E1157,'分類(コード表)'!$E$3:$F$353,2,FALSE)*1000,0)+IFERROR(VLOOKUP($F1157,'分類(コード表)'!$G$3:$H$255,2,FALSE),0)</f>
        <v>22202000000</v>
      </c>
    </row>
    <row r="1158" spans="1:36" s="30" customFormat="1" ht="27" customHeight="1" x14ac:dyDescent="0.15">
      <c r="A1158" s="32" t="s">
        <v>149</v>
      </c>
      <c r="B1158" s="33">
        <v>1154</v>
      </c>
      <c r="C1158" s="34" t="s">
        <v>495</v>
      </c>
      <c r="D1158" s="34" t="s">
        <v>2964</v>
      </c>
      <c r="E1158" s="34"/>
      <c r="F1158" s="33"/>
      <c r="G1158" s="34" t="s">
        <v>17840</v>
      </c>
      <c r="H1158" s="36" t="s">
        <v>17841</v>
      </c>
      <c r="I1158" s="33">
        <v>200500</v>
      </c>
      <c r="J1158" s="33">
        <v>250600</v>
      </c>
      <c r="K1158" s="33" t="s">
        <v>22103</v>
      </c>
      <c r="L1158" s="37">
        <f t="shared" si="223"/>
        <v>0.19992019154030327</v>
      </c>
      <c r="M1158" s="33"/>
      <c r="N1158" s="33"/>
      <c r="O1158" s="33"/>
      <c r="P1158" s="153" t="s">
        <v>3117</v>
      </c>
      <c r="Q1158" s="33"/>
      <c r="R1158" s="33"/>
      <c r="S1158" s="33"/>
      <c r="T1158" s="33" t="s">
        <v>2744</v>
      </c>
      <c r="U1158" s="33" t="s">
        <v>2954</v>
      </c>
      <c r="V1158" s="33" t="s">
        <v>2954</v>
      </c>
      <c r="W1158" s="33" t="s">
        <v>571</v>
      </c>
      <c r="X1158" s="33" t="s">
        <v>2954</v>
      </c>
      <c r="Y1158" s="33" t="s">
        <v>2954</v>
      </c>
      <c r="Z1158" s="33" t="s">
        <v>571</v>
      </c>
      <c r="AA1158" s="33" t="s">
        <v>2954</v>
      </c>
      <c r="AB1158" s="39" t="s">
        <v>26047</v>
      </c>
      <c r="AC1158" s="29"/>
      <c r="AD1158" s="29"/>
      <c r="AE1158" s="29"/>
      <c r="AF1158" s="137" t="s">
        <v>3117</v>
      </c>
      <c r="AG1158" s="30">
        <f t="shared" si="224"/>
        <v>2</v>
      </c>
      <c r="AH1158" s="31" t="str">
        <f t="shared" si="225"/>
        <v>KT-150066</v>
      </c>
      <c r="AI1158" s="30">
        <v>22203000000</v>
      </c>
      <c r="AJ1158" s="102">
        <f>IFERROR(VLOOKUP($C1158,'分類(コード表)'!$A$3:$B$38,2,FALSE)*1000000000,0)+IFERROR(VLOOKUP($D1158,'分類(コード表)'!$C$3:$D$293,2,FALSE)*1000000,0)+IFERROR(VLOOKUP($E1158,'分類(コード表)'!$E$3:$F$353,2,FALSE)*1000,0)+IFERROR(VLOOKUP($F1158,'分類(コード表)'!$G$3:$H$255,2,FALSE),0)</f>
        <v>22203000000</v>
      </c>
    </row>
    <row r="1159" spans="1:36" s="30" customFormat="1" ht="27" customHeight="1" x14ac:dyDescent="0.15">
      <c r="A1159" s="32" t="s">
        <v>149</v>
      </c>
      <c r="B1159" s="33">
        <v>1155</v>
      </c>
      <c r="C1159" s="34" t="s">
        <v>495</v>
      </c>
      <c r="D1159" s="34" t="s">
        <v>504</v>
      </c>
      <c r="E1159" s="34"/>
      <c r="F1159" s="33"/>
      <c r="G1159" s="34" t="s">
        <v>17866</v>
      </c>
      <c r="H1159" s="36" t="s">
        <v>17867</v>
      </c>
      <c r="I1159" s="33">
        <v>177900</v>
      </c>
      <c r="J1159" s="33">
        <v>176150</v>
      </c>
      <c r="K1159" s="33" t="s">
        <v>22119</v>
      </c>
      <c r="L1159" s="37">
        <f t="shared" si="223"/>
        <v>-9.9347147317627726E-3</v>
      </c>
      <c r="M1159" s="33"/>
      <c r="N1159" s="33"/>
      <c r="O1159" s="33"/>
      <c r="P1159" s="153" t="s">
        <v>3106</v>
      </c>
      <c r="Q1159" s="33" t="s">
        <v>503</v>
      </c>
      <c r="R1159" s="33"/>
      <c r="S1159" s="33"/>
      <c r="T1159" s="33" t="s">
        <v>2744</v>
      </c>
      <c r="U1159" s="33" t="s">
        <v>2953</v>
      </c>
      <c r="V1159" s="33" t="s">
        <v>2954</v>
      </c>
      <c r="W1159" s="33" t="s">
        <v>2954</v>
      </c>
      <c r="X1159" s="33" t="s">
        <v>2953</v>
      </c>
      <c r="Y1159" s="33" t="s">
        <v>2954</v>
      </c>
      <c r="Z1159" s="33" t="s">
        <v>2954</v>
      </c>
      <c r="AA1159" s="33" t="s">
        <v>2954</v>
      </c>
      <c r="AB1159" s="39" t="s">
        <v>26048</v>
      </c>
      <c r="AC1159" s="29"/>
      <c r="AD1159" s="29"/>
      <c r="AE1159" s="29"/>
      <c r="AF1159" s="137" t="s">
        <v>3106</v>
      </c>
      <c r="AG1159" s="30">
        <f t="shared" si="224"/>
        <v>2</v>
      </c>
      <c r="AH1159" s="31" t="str">
        <f t="shared" si="225"/>
        <v>KT-150089</v>
      </c>
      <c r="AI1159" s="30">
        <v>22209000000</v>
      </c>
      <c r="AJ1159" s="102">
        <f>IFERROR(VLOOKUP($C1159,'分類(コード表)'!$A$3:$B$38,2,FALSE)*1000000000,0)+IFERROR(VLOOKUP($D1159,'分類(コード表)'!$C$3:$D$293,2,FALSE)*1000000,0)+IFERROR(VLOOKUP($E1159,'分類(コード表)'!$E$3:$F$353,2,FALSE)*1000,0)+IFERROR(VLOOKUP($F1159,'分類(コード表)'!$G$3:$H$255,2,FALSE),0)</f>
        <v>22209000000</v>
      </c>
    </row>
    <row r="1160" spans="1:36" s="30" customFormat="1" ht="27" customHeight="1" x14ac:dyDescent="0.15">
      <c r="A1160" s="32" t="s">
        <v>149</v>
      </c>
      <c r="B1160" s="33">
        <v>1156</v>
      </c>
      <c r="C1160" s="34" t="s">
        <v>495</v>
      </c>
      <c r="D1160" s="34" t="s">
        <v>499</v>
      </c>
      <c r="E1160" s="34"/>
      <c r="F1160" s="33"/>
      <c r="G1160" s="34" t="s">
        <v>631</v>
      </c>
      <c r="H1160" s="36" t="s">
        <v>1738</v>
      </c>
      <c r="I1160" s="33">
        <v>18700</v>
      </c>
      <c r="J1160" s="33">
        <v>18700</v>
      </c>
      <c r="K1160" s="33" t="s">
        <v>2437</v>
      </c>
      <c r="L1160" s="37">
        <f t="shared" si="223"/>
        <v>0</v>
      </c>
      <c r="M1160" s="33"/>
      <c r="N1160" s="33" t="s">
        <v>24776</v>
      </c>
      <c r="O1160" s="33"/>
      <c r="P1160" s="153" t="s">
        <v>1133</v>
      </c>
      <c r="Q1160" s="33"/>
      <c r="R1160" s="33"/>
      <c r="S1160" s="33"/>
      <c r="T1160" s="33" t="s">
        <v>2744</v>
      </c>
      <c r="U1160" s="33" t="s">
        <v>2953</v>
      </c>
      <c r="V1160" s="33" t="s">
        <v>2953</v>
      </c>
      <c r="W1160" s="33" t="s">
        <v>2954</v>
      </c>
      <c r="X1160" s="33" t="s">
        <v>2953</v>
      </c>
      <c r="Y1160" s="33" t="s">
        <v>2954</v>
      </c>
      <c r="Z1160" s="33" t="s">
        <v>2953</v>
      </c>
      <c r="AA1160" s="33" t="s">
        <v>2953</v>
      </c>
      <c r="AB1160" s="39" t="s">
        <v>26049</v>
      </c>
      <c r="AC1160" s="29"/>
      <c r="AD1160" s="29"/>
      <c r="AE1160" s="29"/>
      <c r="AF1160" s="137" t="s">
        <v>1133</v>
      </c>
      <c r="AG1160" s="30">
        <f t="shared" si="224"/>
        <v>2</v>
      </c>
      <c r="AH1160" s="31" t="str">
        <f t="shared" si="225"/>
        <v>CB-130003</v>
      </c>
      <c r="AI1160" s="30">
        <v>22210000000</v>
      </c>
      <c r="AJ1160" s="102">
        <f>IFERROR(VLOOKUP($C1160,'分類(コード表)'!$A$3:$B$38,2,FALSE)*1000000000,0)+IFERROR(VLOOKUP($D1160,'分類(コード表)'!$C$3:$D$293,2,FALSE)*1000000,0)+IFERROR(VLOOKUP($E1160,'分類(コード表)'!$E$3:$F$353,2,FALSE)*1000,0)+IFERROR(VLOOKUP($F1160,'分類(コード表)'!$G$3:$H$255,2,FALSE),0)</f>
        <v>22210000000</v>
      </c>
    </row>
    <row r="1161" spans="1:36" s="30" customFormat="1" ht="27" customHeight="1" x14ac:dyDescent="0.15">
      <c r="A1161" s="32" t="s">
        <v>149</v>
      </c>
      <c r="B1161" s="33">
        <v>1157</v>
      </c>
      <c r="C1161" s="34" t="s">
        <v>495</v>
      </c>
      <c r="D1161" s="34" t="s">
        <v>390</v>
      </c>
      <c r="E1161" s="34" t="s">
        <v>390</v>
      </c>
      <c r="F1161" s="33" t="s">
        <v>171</v>
      </c>
      <c r="G1161" s="34" t="s">
        <v>13053</v>
      </c>
      <c r="H1161" s="36" t="s">
        <v>13054</v>
      </c>
      <c r="I1161" s="33">
        <v>20236</v>
      </c>
      <c r="J1161" s="33">
        <v>224920</v>
      </c>
      <c r="K1161" s="33" t="s">
        <v>22071</v>
      </c>
      <c r="L1161" s="37">
        <f t="shared" si="223"/>
        <v>0.91003023297172325</v>
      </c>
      <c r="M1161" s="33"/>
      <c r="N1161" s="33"/>
      <c r="O1161" s="33"/>
      <c r="P1161" s="153" t="s">
        <v>3075</v>
      </c>
      <c r="Q1161" s="33" t="s">
        <v>503</v>
      </c>
      <c r="R1161" s="33"/>
      <c r="S1161" s="33"/>
      <c r="T1161" s="33" t="s">
        <v>2744</v>
      </c>
      <c r="U1161" s="33" t="s">
        <v>2954</v>
      </c>
      <c r="V1161" s="33" t="s">
        <v>2954</v>
      </c>
      <c r="W1161" s="33" t="s">
        <v>2953</v>
      </c>
      <c r="X1161" s="33" t="s">
        <v>2954</v>
      </c>
      <c r="Y1161" s="33" t="s">
        <v>2954</v>
      </c>
      <c r="Z1161" s="33" t="s">
        <v>2954</v>
      </c>
      <c r="AA1161" s="33" t="s">
        <v>2954</v>
      </c>
      <c r="AB1161" s="39" t="s">
        <v>26485</v>
      </c>
      <c r="AC1161" s="29"/>
      <c r="AD1161" s="29"/>
      <c r="AE1161" s="29"/>
      <c r="AF1161" s="137" t="s">
        <v>3075</v>
      </c>
      <c r="AG1161" s="30">
        <f t="shared" si="224"/>
        <v>2</v>
      </c>
      <c r="AH1161" s="31" t="str">
        <f t="shared" si="225"/>
        <v>CB-160009</v>
      </c>
      <c r="AI1161" s="30">
        <v>22290350252</v>
      </c>
      <c r="AJ1161" s="102">
        <f>IFERROR(VLOOKUP($C1161,'分類(コード表)'!$A$3:$B$38,2,FALSE)*1000000000,0)+IFERROR(VLOOKUP($D1161,'分類(コード表)'!$C$3:$D$293,2,FALSE)*1000000,0)+IFERROR(VLOOKUP($E1161,'分類(コード表)'!$E$3:$F$353,2,FALSE)*1000,0)+IFERROR(VLOOKUP($F1161,'分類(コード表)'!$G$3:$H$255,2,FALSE),0)</f>
        <v>22290350252</v>
      </c>
    </row>
    <row r="1162" spans="1:36" s="30" customFormat="1" ht="27" customHeight="1" x14ac:dyDescent="0.15">
      <c r="A1162" s="32" t="s">
        <v>149</v>
      </c>
      <c r="B1162" s="33">
        <v>1158</v>
      </c>
      <c r="C1162" s="34" t="s">
        <v>495</v>
      </c>
      <c r="D1162" s="34" t="s">
        <v>150</v>
      </c>
      <c r="E1162" s="34"/>
      <c r="F1162" s="34"/>
      <c r="G1162" s="34" t="s">
        <v>923</v>
      </c>
      <c r="H1162" s="34" t="s">
        <v>2228</v>
      </c>
      <c r="I1162" s="33">
        <v>66595.8</v>
      </c>
      <c r="J1162" s="33">
        <v>69092.2</v>
      </c>
      <c r="K1162" s="33" t="s">
        <v>2461</v>
      </c>
      <c r="L1162" s="37">
        <f t="shared" si="223"/>
        <v>3.6131430175909807E-2</v>
      </c>
      <c r="M1162" s="33"/>
      <c r="N1162" s="33" t="s">
        <v>24776</v>
      </c>
      <c r="O1162" s="33"/>
      <c r="P1162" s="153" t="s">
        <v>1487</v>
      </c>
      <c r="Q1162" s="33"/>
      <c r="R1162" s="33"/>
      <c r="S1162" s="33"/>
      <c r="T1162" s="33" t="s">
        <v>2744</v>
      </c>
      <c r="U1162" s="97" t="s">
        <v>2954</v>
      </c>
      <c r="V1162" s="97" t="s">
        <v>2954</v>
      </c>
      <c r="W1162" s="97" t="s">
        <v>571</v>
      </c>
      <c r="X1162" s="97" t="s">
        <v>2954</v>
      </c>
      <c r="Y1162" s="97" t="s">
        <v>2954</v>
      </c>
      <c r="Z1162" s="97" t="s">
        <v>2954</v>
      </c>
      <c r="AA1162" s="97" t="s">
        <v>2954</v>
      </c>
      <c r="AB1162" s="126" t="s">
        <v>26486</v>
      </c>
      <c r="AC1162" s="29"/>
      <c r="AD1162" s="29"/>
      <c r="AE1162" s="29"/>
      <c r="AF1162" s="137" t="s">
        <v>1487</v>
      </c>
      <c r="AG1162" s="30">
        <f t="shared" si="224"/>
        <v>2</v>
      </c>
      <c r="AH1162" s="31" t="str">
        <f t="shared" si="225"/>
        <v>KT-130078</v>
      </c>
      <c r="AI1162" s="30">
        <v>22291000000</v>
      </c>
      <c r="AJ1162" s="102">
        <f>IFERROR(VLOOKUP($C1162,'分類(コード表)'!$A$3:$B$38,2,FALSE)*1000000000,0)+IFERROR(VLOOKUP($D1162,'分類(コード表)'!$C$3:$D$293,2,FALSE)*1000000,0)+IFERROR(VLOOKUP($E1162,'分類(コード表)'!$E$3:$F$353,2,FALSE)*1000,0)+IFERROR(VLOOKUP($F1162,'分類(コード表)'!$G$3:$H$255,2,FALSE),0)</f>
        <v>22291000000</v>
      </c>
    </row>
    <row r="1163" spans="1:36" s="30" customFormat="1" ht="27" customHeight="1" x14ac:dyDescent="0.15">
      <c r="A1163" s="32" t="s">
        <v>149</v>
      </c>
      <c r="B1163" s="33">
        <v>1159</v>
      </c>
      <c r="C1163" s="34" t="s">
        <v>212</v>
      </c>
      <c r="D1163" s="34" t="s">
        <v>12286</v>
      </c>
      <c r="E1163" s="34"/>
      <c r="F1163" s="34"/>
      <c r="G1163" s="34" t="s">
        <v>15582</v>
      </c>
      <c r="H1163" s="34" t="s">
        <v>15583</v>
      </c>
      <c r="I1163" s="33">
        <v>272700</v>
      </c>
      <c r="J1163" s="33">
        <v>439820</v>
      </c>
      <c r="K1163" s="33" t="s">
        <v>22169</v>
      </c>
      <c r="L1163" s="37">
        <f t="shared" si="223"/>
        <v>0.37997362557409853</v>
      </c>
      <c r="M1163" s="33"/>
      <c r="N1163" s="33"/>
      <c r="O1163" s="33"/>
      <c r="P1163" s="153" t="s">
        <v>3270</v>
      </c>
      <c r="Q1163" s="33" t="s">
        <v>503</v>
      </c>
      <c r="R1163" s="33"/>
      <c r="S1163" s="33"/>
      <c r="T1163" s="33" t="s">
        <v>2744</v>
      </c>
      <c r="U1163" s="97" t="s">
        <v>2954</v>
      </c>
      <c r="V1163" s="97" t="s">
        <v>2954</v>
      </c>
      <c r="W1163" s="97" t="s">
        <v>2954</v>
      </c>
      <c r="X1163" s="97" t="s">
        <v>2954</v>
      </c>
      <c r="Y1163" s="97" t="s">
        <v>2954</v>
      </c>
      <c r="Z1163" s="97" t="s">
        <v>2953</v>
      </c>
      <c r="AA1163" s="97" t="s">
        <v>2954</v>
      </c>
      <c r="AB1163" s="126" t="s">
        <v>26050</v>
      </c>
      <c r="AC1163" s="29"/>
      <c r="AD1163" s="29"/>
      <c r="AE1163" s="29"/>
      <c r="AF1163" s="137" t="s">
        <v>3270</v>
      </c>
      <c r="AG1163" s="30">
        <f t="shared" si="224"/>
        <v>2</v>
      </c>
      <c r="AH1163" s="31" t="str">
        <f t="shared" si="225"/>
        <v>KK-120006</v>
      </c>
      <c r="AI1163" s="30">
        <v>23211000000</v>
      </c>
      <c r="AJ1163" s="102">
        <f>IFERROR(VLOOKUP($C1163,'分類(コード表)'!$A$3:$B$38,2,FALSE)*1000000000,0)+IFERROR(VLOOKUP($D1163,'分類(コード表)'!$C$3:$D$293,2,FALSE)*1000000,0)+IFERROR(VLOOKUP($E1163,'分類(コード表)'!$E$3:$F$353,2,FALSE)*1000,0)+IFERROR(VLOOKUP($F1163,'分類(コード表)'!$G$3:$H$255,2,FALSE),0)</f>
        <v>23211000000</v>
      </c>
    </row>
    <row r="1164" spans="1:36" s="30" customFormat="1" ht="27" customHeight="1" x14ac:dyDescent="0.15">
      <c r="A1164" s="32" t="s">
        <v>149</v>
      </c>
      <c r="B1164" s="33">
        <v>1160</v>
      </c>
      <c r="C1164" s="34" t="s">
        <v>212</v>
      </c>
      <c r="D1164" s="34" t="s">
        <v>12286</v>
      </c>
      <c r="E1164" s="34"/>
      <c r="F1164" s="34"/>
      <c r="G1164" s="34" t="s">
        <v>18007</v>
      </c>
      <c r="H1164" s="34" t="s">
        <v>18008</v>
      </c>
      <c r="I1164" s="33">
        <v>9678</v>
      </c>
      <c r="J1164" s="33">
        <v>20676</v>
      </c>
      <c r="K1164" s="33" t="s">
        <v>24679</v>
      </c>
      <c r="L1164" s="37">
        <f t="shared" si="223"/>
        <v>0.53192106790481719</v>
      </c>
      <c r="M1164" s="33"/>
      <c r="N1164" s="33" t="s">
        <v>24776</v>
      </c>
      <c r="O1164" s="33"/>
      <c r="P1164" s="153" t="s">
        <v>26613</v>
      </c>
      <c r="Q1164" s="33"/>
      <c r="R1164" s="33"/>
      <c r="S1164" s="33"/>
      <c r="T1164" s="33" t="s">
        <v>381</v>
      </c>
      <c r="U1164" s="97" t="s">
        <v>26701</v>
      </c>
      <c r="V1164" s="97" t="s">
        <v>26702</v>
      </c>
      <c r="W1164" s="97" t="s">
        <v>26734</v>
      </c>
      <c r="X1164" s="97" t="s">
        <v>26702</v>
      </c>
      <c r="Y1164" s="97" t="s">
        <v>26702</v>
      </c>
      <c r="Z1164" s="97" t="s">
        <v>26701</v>
      </c>
      <c r="AA1164" s="97" t="s">
        <v>26702</v>
      </c>
      <c r="AB1164" s="126" t="s">
        <v>26801</v>
      </c>
      <c r="AC1164" s="29"/>
      <c r="AD1164" s="29"/>
      <c r="AE1164" s="29"/>
      <c r="AF1164" s="137" t="s">
        <v>26613</v>
      </c>
      <c r="AG1164" s="30">
        <f t="shared" ref="AG1164:AG1166" si="228">LEN(LEFT(AF1164,FIND("-",AF1164)-1))</f>
        <v>2</v>
      </c>
      <c r="AH1164" s="31" t="str">
        <f t="shared" ref="AH1164:AH1166" si="229">LEFT(AF1164,FIND("-",AF1164)+6)</f>
        <v>KT-160052</v>
      </c>
      <c r="AJ1164" s="102"/>
    </row>
    <row r="1165" spans="1:36" s="30" customFormat="1" ht="27" customHeight="1" x14ac:dyDescent="0.15">
      <c r="A1165" s="32" t="s">
        <v>149</v>
      </c>
      <c r="B1165" s="33">
        <v>1161</v>
      </c>
      <c r="C1165" s="34" t="s">
        <v>212</v>
      </c>
      <c r="D1165" s="34" t="s">
        <v>545</v>
      </c>
      <c r="E1165" s="34"/>
      <c r="F1165" s="34"/>
      <c r="G1165" s="34" t="s">
        <v>17787</v>
      </c>
      <c r="H1165" s="34" t="s">
        <v>17788</v>
      </c>
      <c r="I1165" s="33">
        <v>140000</v>
      </c>
      <c r="J1165" s="33">
        <v>412000</v>
      </c>
      <c r="K1165" s="33" t="s">
        <v>24659</v>
      </c>
      <c r="L1165" s="37">
        <f t="shared" si="223"/>
        <v>0.66019417475728148</v>
      </c>
      <c r="M1165" s="33"/>
      <c r="N1165" s="33" t="s">
        <v>24776</v>
      </c>
      <c r="O1165" s="33"/>
      <c r="P1165" s="153" t="s">
        <v>26651</v>
      </c>
      <c r="Q1165" s="33"/>
      <c r="R1165" s="33"/>
      <c r="S1165" s="33"/>
      <c r="T1165" s="33" t="s">
        <v>381</v>
      </c>
      <c r="U1165" s="97" t="s">
        <v>26702</v>
      </c>
      <c r="V1165" s="97" t="s">
        <v>26702</v>
      </c>
      <c r="W1165" s="97" t="s">
        <v>26701</v>
      </c>
      <c r="X1165" s="97" t="s">
        <v>26702</v>
      </c>
      <c r="Y1165" s="97" t="s">
        <v>26702</v>
      </c>
      <c r="Z1165" s="97" t="s">
        <v>26702</v>
      </c>
      <c r="AA1165" s="97" t="s">
        <v>26702</v>
      </c>
      <c r="AB1165" s="126" t="s">
        <v>26802</v>
      </c>
      <c r="AC1165" s="29"/>
      <c r="AD1165" s="29"/>
      <c r="AE1165" s="29"/>
      <c r="AF1165" s="137" t="s">
        <v>26651</v>
      </c>
      <c r="AG1165" s="30">
        <f t="shared" si="228"/>
        <v>2</v>
      </c>
      <c r="AH1165" s="31" t="str">
        <f t="shared" si="229"/>
        <v>KT-150011</v>
      </c>
      <c r="AJ1165" s="102"/>
    </row>
    <row r="1166" spans="1:36" s="30" customFormat="1" ht="27" customHeight="1" x14ac:dyDescent="0.15">
      <c r="A1166" s="32" t="s">
        <v>149</v>
      </c>
      <c r="B1166" s="33">
        <v>1162</v>
      </c>
      <c r="C1166" s="34" t="s">
        <v>508</v>
      </c>
      <c r="D1166" s="34" t="s">
        <v>507</v>
      </c>
      <c r="E1166" s="34"/>
      <c r="F1166" s="34"/>
      <c r="G1166" s="34" t="s">
        <v>18137</v>
      </c>
      <c r="H1166" s="34" t="s">
        <v>18138</v>
      </c>
      <c r="I1166" s="33">
        <v>6000000</v>
      </c>
      <c r="J1166" s="33">
        <v>38354770</v>
      </c>
      <c r="K1166" s="33" t="s">
        <v>24525</v>
      </c>
      <c r="L1166" s="37">
        <f t="shared" si="223"/>
        <v>0.84356574162744291</v>
      </c>
      <c r="M1166" s="33"/>
      <c r="N1166" s="33" t="s">
        <v>24776</v>
      </c>
      <c r="O1166" s="33" t="s">
        <v>24776</v>
      </c>
      <c r="P1166" s="153" t="s">
        <v>23512</v>
      </c>
      <c r="Q1166" s="33"/>
      <c r="R1166" s="97" t="s">
        <v>26722</v>
      </c>
      <c r="S1166" s="33"/>
      <c r="T1166" s="97" t="s">
        <v>26665</v>
      </c>
      <c r="U1166" s="97" t="s">
        <v>571</v>
      </c>
      <c r="V1166" s="97" t="s">
        <v>571</v>
      </c>
      <c r="W1166" s="97" t="s">
        <v>571</v>
      </c>
      <c r="X1166" s="97" t="s">
        <v>571</v>
      </c>
      <c r="Y1166" s="97" t="s">
        <v>571</v>
      </c>
      <c r="Z1166" s="97" t="s">
        <v>571</v>
      </c>
      <c r="AA1166" s="97" t="s">
        <v>571</v>
      </c>
      <c r="AB1166" s="126" t="s">
        <v>26803</v>
      </c>
      <c r="AC1166" s="29"/>
      <c r="AD1166" s="29"/>
      <c r="AE1166" s="29"/>
      <c r="AF1166" s="137" t="s">
        <v>23512</v>
      </c>
      <c r="AG1166" s="30">
        <f t="shared" si="228"/>
        <v>2</v>
      </c>
      <c r="AH1166" s="31" t="str">
        <f t="shared" si="229"/>
        <v>KT-160125</v>
      </c>
      <c r="AJ1166" s="102"/>
    </row>
    <row r="1167" spans="1:36" s="30" customFormat="1" ht="27" customHeight="1" x14ac:dyDescent="0.15">
      <c r="A1167" s="32" t="s">
        <v>149</v>
      </c>
      <c r="B1167" s="33">
        <v>1163</v>
      </c>
      <c r="C1167" s="34" t="s">
        <v>508</v>
      </c>
      <c r="D1167" s="34" t="s">
        <v>536</v>
      </c>
      <c r="E1167" s="35"/>
      <c r="F1167" s="35"/>
      <c r="G1167" s="34" t="s">
        <v>17702</v>
      </c>
      <c r="H1167" s="36" t="s">
        <v>17703</v>
      </c>
      <c r="I1167" s="33">
        <v>46036</v>
      </c>
      <c r="J1167" s="33">
        <v>17200</v>
      </c>
      <c r="K1167" s="33" t="s">
        <v>22049</v>
      </c>
      <c r="L1167" s="37">
        <f t="shared" si="223"/>
        <v>-1.6765116279069767</v>
      </c>
      <c r="M1167" s="33"/>
      <c r="N1167" s="33"/>
      <c r="O1167" s="33"/>
      <c r="P1167" s="153" t="s">
        <v>3174</v>
      </c>
      <c r="Q1167" s="38" t="s">
        <v>503</v>
      </c>
      <c r="R1167" s="33"/>
      <c r="S1167" s="33"/>
      <c r="T1167" s="33" t="s">
        <v>2744</v>
      </c>
      <c r="U1167" s="33" t="s">
        <v>2953</v>
      </c>
      <c r="V1167" s="33" t="s">
        <v>2953</v>
      </c>
      <c r="W1167" s="33" t="s">
        <v>2953</v>
      </c>
      <c r="X1167" s="33" t="s">
        <v>2954</v>
      </c>
      <c r="Y1167" s="33" t="s">
        <v>2954</v>
      </c>
      <c r="Z1167" s="33" t="s">
        <v>2953</v>
      </c>
      <c r="AA1167" s="33" t="s">
        <v>2953</v>
      </c>
      <c r="AB1167" s="39" t="s">
        <v>26051</v>
      </c>
      <c r="AC1167" s="29"/>
      <c r="AD1167" s="29"/>
      <c r="AE1167" s="29"/>
      <c r="AF1167" s="137" t="s">
        <v>3174</v>
      </c>
      <c r="AG1167" s="30">
        <f t="shared" si="224"/>
        <v>2</v>
      </c>
      <c r="AH1167" s="31" t="str">
        <f t="shared" si="225"/>
        <v>KT-140059</v>
      </c>
      <c r="AI1167" s="30">
        <v>24225000000</v>
      </c>
      <c r="AJ1167" s="102">
        <f>IFERROR(VLOOKUP($C1167,'分類(コード表)'!$A$3:$B$38,2,FALSE)*1000000000,0)+IFERROR(VLOOKUP($D1167,'分類(コード表)'!$C$3:$D$293,2,FALSE)*1000000,0)+IFERROR(VLOOKUP($E1167,'分類(コード表)'!$E$3:$F$353,2,FALSE)*1000,0)+IFERROR(VLOOKUP($F1167,'分類(コード表)'!$G$3:$H$255,2,FALSE),0)</f>
        <v>24225000000</v>
      </c>
    </row>
    <row r="1168" spans="1:36" s="30" customFormat="1" ht="27" customHeight="1" x14ac:dyDescent="0.15">
      <c r="A1168" s="32" t="s">
        <v>149</v>
      </c>
      <c r="B1168" s="33">
        <v>1164</v>
      </c>
      <c r="C1168" s="34" t="s">
        <v>508</v>
      </c>
      <c r="D1168" s="34" t="s">
        <v>536</v>
      </c>
      <c r="E1168" s="35" t="s">
        <v>503</v>
      </c>
      <c r="F1168" s="35" t="s">
        <v>503</v>
      </c>
      <c r="G1168" s="34" t="s">
        <v>18295</v>
      </c>
      <c r="H1168" s="36" t="s">
        <v>18296</v>
      </c>
      <c r="I1168" s="33">
        <v>642300</v>
      </c>
      <c r="J1168" s="33">
        <v>217500</v>
      </c>
      <c r="K1168" s="33" t="s">
        <v>22116</v>
      </c>
      <c r="L1168" s="37">
        <f t="shared" si="223"/>
        <v>-1.9531034482758622</v>
      </c>
      <c r="M1168" s="33"/>
      <c r="N1168" s="33"/>
      <c r="O1168" s="33"/>
      <c r="P1168" s="153" t="s">
        <v>22445</v>
      </c>
      <c r="Q1168" s="33" t="s">
        <v>503</v>
      </c>
      <c r="R1168" s="33" t="s">
        <v>503</v>
      </c>
      <c r="S1168" s="33" t="s">
        <v>503</v>
      </c>
      <c r="T1168" s="33" t="s">
        <v>381</v>
      </c>
      <c r="U1168" s="33" t="s">
        <v>2956</v>
      </c>
      <c r="V1168" s="33" t="s">
        <v>2956</v>
      </c>
      <c r="W1168" s="33" t="s">
        <v>2954</v>
      </c>
      <c r="X1168" s="33" t="s">
        <v>2954</v>
      </c>
      <c r="Y1168" s="33" t="s">
        <v>2953</v>
      </c>
      <c r="Z1168" s="33" t="s">
        <v>2953</v>
      </c>
      <c r="AA1168" s="33" t="s">
        <v>2953</v>
      </c>
      <c r="AB1168" s="39" t="s">
        <v>26052</v>
      </c>
      <c r="AC1168" s="29"/>
      <c r="AD1168" s="29"/>
      <c r="AE1168" s="29"/>
      <c r="AF1168" s="137" t="s">
        <v>22445</v>
      </c>
      <c r="AG1168" s="30">
        <f t="shared" si="224"/>
        <v>2</v>
      </c>
      <c r="AH1168" s="31" t="str">
        <f t="shared" si="225"/>
        <v>KT-170059</v>
      </c>
      <c r="AI1168" s="30">
        <v>24225000000</v>
      </c>
      <c r="AJ1168" s="102">
        <f>IFERROR(VLOOKUP($C1168,'分類(コード表)'!$A$3:$B$38,2,FALSE)*1000000000,0)+IFERROR(VLOOKUP($D1168,'分類(コード表)'!$C$3:$D$293,2,FALSE)*1000000,0)+IFERROR(VLOOKUP($E1168,'分類(コード表)'!$E$3:$F$353,2,FALSE)*1000,0)+IFERROR(VLOOKUP($F1168,'分類(コード表)'!$G$3:$H$255,2,FALSE),0)</f>
        <v>24225000000</v>
      </c>
    </row>
    <row r="1169" spans="1:36" s="30" customFormat="1" ht="27" customHeight="1" x14ac:dyDescent="0.15">
      <c r="A1169" s="32" t="s">
        <v>149</v>
      </c>
      <c r="B1169" s="33">
        <v>1165</v>
      </c>
      <c r="C1169" s="34" t="s">
        <v>508</v>
      </c>
      <c r="D1169" s="34" t="s">
        <v>536</v>
      </c>
      <c r="E1169" s="35"/>
      <c r="F1169" s="35"/>
      <c r="G1169" s="34" t="s">
        <v>18596</v>
      </c>
      <c r="H1169" s="36" t="s">
        <v>18597</v>
      </c>
      <c r="I1169" s="33">
        <v>107522</v>
      </c>
      <c r="J1169" s="33">
        <v>215350</v>
      </c>
      <c r="K1169" s="33" t="s">
        <v>22116</v>
      </c>
      <c r="L1169" s="37">
        <f t="shared" si="223"/>
        <v>0.50071047132574886</v>
      </c>
      <c r="M1169" s="33"/>
      <c r="N1169" s="33" t="s">
        <v>24776</v>
      </c>
      <c r="O1169" s="33"/>
      <c r="P1169" s="153" t="s">
        <v>26550</v>
      </c>
      <c r="Q1169" s="33"/>
      <c r="R1169" s="33"/>
      <c r="S1169" s="33"/>
      <c r="T1169" s="33" t="s">
        <v>381</v>
      </c>
      <c r="U1169" s="97" t="s">
        <v>26702</v>
      </c>
      <c r="V1169" s="97" t="s">
        <v>26702</v>
      </c>
      <c r="W1169" s="97" t="s">
        <v>26701</v>
      </c>
      <c r="X1169" s="97" t="s">
        <v>26702</v>
      </c>
      <c r="Y1169" s="97" t="s">
        <v>26702</v>
      </c>
      <c r="Z1169" s="97" t="s">
        <v>571</v>
      </c>
      <c r="AA1169" s="97" t="s">
        <v>26702</v>
      </c>
      <c r="AB1169" s="126" t="s">
        <v>26804</v>
      </c>
      <c r="AC1169" s="29"/>
      <c r="AD1169" s="29"/>
      <c r="AE1169" s="29"/>
      <c r="AF1169" s="137" t="s">
        <v>26550</v>
      </c>
      <c r="AG1169" s="30">
        <f t="shared" ref="AG1169" si="230">LEN(LEFT(AF1169,FIND("-",AF1169)-1))</f>
        <v>2</v>
      </c>
      <c r="AH1169" s="31" t="str">
        <f t="shared" ref="AH1169" si="231">LEFT(AF1169,FIND("-",AF1169)+6)</f>
        <v>KT-180097</v>
      </c>
      <c r="AJ1169" s="102"/>
    </row>
    <row r="1170" spans="1:36" s="30" customFormat="1" ht="27" customHeight="1" x14ac:dyDescent="0.15">
      <c r="A1170" s="32" t="s">
        <v>149</v>
      </c>
      <c r="B1170" s="33">
        <v>1166</v>
      </c>
      <c r="C1170" s="34" t="s">
        <v>72</v>
      </c>
      <c r="D1170" s="34" t="s">
        <v>577</v>
      </c>
      <c r="E1170" s="35"/>
      <c r="F1170" s="35"/>
      <c r="G1170" s="34" t="s">
        <v>26053</v>
      </c>
      <c r="H1170" s="36" t="s">
        <v>1654</v>
      </c>
      <c r="I1170" s="33">
        <v>60000</v>
      </c>
      <c r="J1170" s="33">
        <v>33680</v>
      </c>
      <c r="K1170" s="33" t="s">
        <v>2440</v>
      </c>
      <c r="L1170" s="37">
        <f t="shared" si="223"/>
        <v>-0.78147268408551063</v>
      </c>
      <c r="M1170" s="33"/>
      <c r="N1170" s="33" t="s">
        <v>24776</v>
      </c>
      <c r="O1170" s="33"/>
      <c r="P1170" s="153" t="s">
        <v>3852</v>
      </c>
      <c r="Q1170" s="33"/>
      <c r="R1170" s="33"/>
      <c r="S1170" s="33"/>
      <c r="T1170" s="33" t="s">
        <v>2744</v>
      </c>
      <c r="U1170" s="33" t="s">
        <v>2956</v>
      </c>
      <c r="V1170" s="33" t="s">
        <v>2954</v>
      </c>
      <c r="W1170" s="33" t="s">
        <v>2953</v>
      </c>
      <c r="X1170" s="33" t="s">
        <v>2953</v>
      </c>
      <c r="Y1170" s="33" t="s">
        <v>2953</v>
      </c>
      <c r="Z1170" s="33" t="s">
        <v>2953</v>
      </c>
      <c r="AA1170" s="33" t="s">
        <v>2953</v>
      </c>
      <c r="AB1170" s="39" t="s">
        <v>26054</v>
      </c>
      <c r="AC1170" s="29"/>
      <c r="AD1170" s="29"/>
      <c r="AE1170" s="29"/>
      <c r="AF1170" s="137" t="s">
        <v>3852</v>
      </c>
      <c r="AG1170" s="30">
        <f t="shared" si="224"/>
        <v>2</v>
      </c>
      <c r="AH1170" s="31" t="str">
        <f t="shared" si="225"/>
        <v>CB-080034</v>
      </c>
      <c r="AI1170" s="30">
        <v>25226000000</v>
      </c>
      <c r="AJ1170" s="102">
        <f>IFERROR(VLOOKUP($C1170,'分類(コード表)'!$A$3:$B$38,2,FALSE)*1000000000,0)+IFERROR(VLOOKUP($D1170,'分類(コード表)'!$C$3:$D$293,2,FALSE)*1000000,0)+IFERROR(VLOOKUP($E1170,'分類(コード表)'!$E$3:$F$353,2,FALSE)*1000,0)+IFERROR(VLOOKUP($F1170,'分類(コード表)'!$G$3:$H$255,2,FALSE),0)</f>
        <v>25226000000</v>
      </c>
    </row>
    <row r="1171" spans="1:36" s="30" customFormat="1" ht="27" customHeight="1" x14ac:dyDescent="0.15">
      <c r="A1171" s="32" t="s">
        <v>149</v>
      </c>
      <c r="B1171" s="33">
        <v>1167</v>
      </c>
      <c r="C1171" s="34" t="s">
        <v>72</v>
      </c>
      <c r="D1171" s="34" t="s">
        <v>577</v>
      </c>
      <c r="E1171" s="35"/>
      <c r="F1171" s="33"/>
      <c r="G1171" s="34" t="s">
        <v>26055</v>
      </c>
      <c r="H1171" s="36" t="s">
        <v>1654</v>
      </c>
      <c r="I1171" s="33">
        <v>160000</v>
      </c>
      <c r="J1171" s="33">
        <v>33680</v>
      </c>
      <c r="K1171" s="33" t="s">
        <v>2440</v>
      </c>
      <c r="L1171" s="37">
        <f t="shared" si="223"/>
        <v>-3.7505938242280283</v>
      </c>
      <c r="M1171" s="33"/>
      <c r="N1171" s="33" t="s">
        <v>24776</v>
      </c>
      <c r="O1171" s="33"/>
      <c r="P1171" s="153" t="s">
        <v>3853</v>
      </c>
      <c r="Q1171" s="33" t="s">
        <v>574</v>
      </c>
      <c r="R1171" s="33"/>
      <c r="S1171" s="33"/>
      <c r="T1171" s="33" t="s">
        <v>2744</v>
      </c>
      <c r="U1171" s="33" t="s">
        <v>2956</v>
      </c>
      <c r="V1171" s="33" t="s">
        <v>2954</v>
      </c>
      <c r="W1171" s="33" t="s">
        <v>2953</v>
      </c>
      <c r="X1171" s="33" t="s">
        <v>2954</v>
      </c>
      <c r="Y1171" s="33" t="s">
        <v>2954</v>
      </c>
      <c r="Z1171" s="33" t="s">
        <v>2954</v>
      </c>
      <c r="AA1171" s="33" t="s">
        <v>2953</v>
      </c>
      <c r="AB1171" s="39" t="s">
        <v>26056</v>
      </c>
      <c r="AC1171" s="29"/>
      <c r="AD1171" s="29"/>
      <c r="AE1171" s="29"/>
      <c r="AF1171" s="137" t="s">
        <v>3853</v>
      </c>
      <c r="AG1171" s="30">
        <f t="shared" si="224"/>
        <v>2</v>
      </c>
      <c r="AH1171" s="31" t="str">
        <f t="shared" si="225"/>
        <v>CB-080035</v>
      </c>
      <c r="AI1171" s="30">
        <v>25226000000</v>
      </c>
      <c r="AJ1171" s="102">
        <f>IFERROR(VLOOKUP($C1171,'分類(コード表)'!$A$3:$B$38,2,FALSE)*1000000000,0)+IFERROR(VLOOKUP($D1171,'分類(コード表)'!$C$3:$D$293,2,FALSE)*1000000,0)+IFERROR(VLOOKUP($E1171,'分類(コード表)'!$E$3:$F$353,2,FALSE)*1000,0)+IFERROR(VLOOKUP($F1171,'分類(コード表)'!$G$3:$H$255,2,FALSE),0)</f>
        <v>25226000000</v>
      </c>
    </row>
    <row r="1172" spans="1:36" s="30" customFormat="1" ht="27" customHeight="1" x14ac:dyDescent="0.15">
      <c r="A1172" s="32" t="s">
        <v>149</v>
      </c>
      <c r="B1172" s="33">
        <v>1168</v>
      </c>
      <c r="C1172" s="34" t="s">
        <v>72</v>
      </c>
      <c r="D1172" s="34" t="s">
        <v>577</v>
      </c>
      <c r="E1172" s="35"/>
      <c r="F1172" s="35"/>
      <c r="G1172" s="34" t="s">
        <v>26057</v>
      </c>
      <c r="H1172" s="36" t="s">
        <v>1654</v>
      </c>
      <c r="I1172" s="33">
        <v>290000</v>
      </c>
      <c r="J1172" s="33">
        <v>40900</v>
      </c>
      <c r="K1172" s="33" t="s">
        <v>2440</v>
      </c>
      <c r="L1172" s="37">
        <f t="shared" si="223"/>
        <v>-6.0904645476772616</v>
      </c>
      <c r="M1172" s="33"/>
      <c r="N1172" s="33" t="s">
        <v>24776</v>
      </c>
      <c r="O1172" s="33"/>
      <c r="P1172" s="153" t="s">
        <v>3854</v>
      </c>
      <c r="Q1172" s="38"/>
      <c r="R1172" s="33"/>
      <c r="S1172" s="33"/>
      <c r="T1172" s="33" t="s">
        <v>2744</v>
      </c>
      <c r="U1172" s="33" t="s">
        <v>2956</v>
      </c>
      <c r="V1172" s="33" t="s">
        <v>2955</v>
      </c>
      <c r="W1172" s="33" t="s">
        <v>2953</v>
      </c>
      <c r="X1172" s="33" t="s">
        <v>2953</v>
      </c>
      <c r="Y1172" s="33" t="s">
        <v>2954</v>
      </c>
      <c r="Z1172" s="33" t="s">
        <v>2954</v>
      </c>
      <c r="AA1172" s="33" t="s">
        <v>2953</v>
      </c>
      <c r="AB1172" s="39" t="s">
        <v>26058</v>
      </c>
      <c r="AC1172" s="29"/>
      <c r="AD1172" s="29"/>
      <c r="AE1172" s="29"/>
      <c r="AF1172" s="137" t="s">
        <v>3854</v>
      </c>
      <c r="AG1172" s="30">
        <f t="shared" si="224"/>
        <v>2</v>
      </c>
      <c r="AH1172" s="31" t="str">
        <f t="shared" si="225"/>
        <v>CB-080036</v>
      </c>
      <c r="AI1172" s="30">
        <v>25226000000</v>
      </c>
      <c r="AJ1172" s="102">
        <f>IFERROR(VLOOKUP($C1172,'分類(コード表)'!$A$3:$B$38,2,FALSE)*1000000000,0)+IFERROR(VLOOKUP($D1172,'分類(コード表)'!$C$3:$D$293,2,FALSE)*1000000,0)+IFERROR(VLOOKUP($E1172,'分類(コード表)'!$E$3:$F$353,2,FALSE)*1000,0)+IFERROR(VLOOKUP($F1172,'分類(コード表)'!$G$3:$H$255,2,FALSE),0)</f>
        <v>25226000000</v>
      </c>
    </row>
    <row r="1173" spans="1:36" s="30" customFormat="1" ht="27" customHeight="1" x14ac:dyDescent="0.15">
      <c r="A1173" s="32" t="s">
        <v>149</v>
      </c>
      <c r="B1173" s="33">
        <v>1169</v>
      </c>
      <c r="C1173" s="34" t="s">
        <v>72</v>
      </c>
      <c r="D1173" s="34" t="s">
        <v>577</v>
      </c>
      <c r="E1173" s="35"/>
      <c r="F1173" s="35"/>
      <c r="G1173" s="34" t="s">
        <v>26059</v>
      </c>
      <c r="H1173" s="36" t="s">
        <v>1678</v>
      </c>
      <c r="I1173" s="33">
        <v>1900</v>
      </c>
      <c r="J1173" s="33">
        <v>700</v>
      </c>
      <c r="K1173" s="33" t="s">
        <v>2440</v>
      </c>
      <c r="L1173" s="37">
        <f t="shared" si="223"/>
        <v>-1.7142857142857144</v>
      </c>
      <c r="M1173" s="33"/>
      <c r="N1173" s="33" t="s">
        <v>24776</v>
      </c>
      <c r="O1173" s="33"/>
      <c r="P1173" s="153" t="s">
        <v>23598</v>
      </c>
      <c r="Q1173" s="38"/>
      <c r="R1173" s="33"/>
      <c r="S1173" s="33"/>
      <c r="T1173" s="33" t="s">
        <v>2744</v>
      </c>
      <c r="U1173" s="33" t="s">
        <v>2956</v>
      </c>
      <c r="V1173" s="33" t="s">
        <v>2953</v>
      </c>
      <c r="W1173" s="33" t="s">
        <v>2953</v>
      </c>
      <c r="X1173" s="33" t="s">
        <v>2953</v>
      </c>
      <c r="Y1173" s="33" t="s">
        <v>2953</v>
      </c>
      <c r="Z1173" s="33" t="s">
        <v>2953</v>
      </c>
      <c r="AA1173" s="33" t="s">
        <v>2953</v>
      </c>
      <c r="AB1173" s="39" t="s">
        <v>26060</v>
      </c>
      <c r="AC1173" s="29"/>
      <c r="AD1173" s="29"/>
      <c r="AE1173" s="29"/>
      <c r="AF1173" s="137" t="s">
        <v>1077</v>
      </c>
      <c r="AG1173" s="30">
        <f t="shared" si="224"/>
        <v>2</v>
      </c>
      <c r="AH1173" s="31" t="str">
        <f t="shared" si="225"/>
        <v>CB-100019</v>
      </c>
      <c r="AI1173" s="30">
        <v>25226000000</v>
      </c>
      <c r="AJ1173" s="102">
        <f>IFERROR(VLOOKUP($C1173,'分類(コード表)'!$A$3:$B$38,2,FALSE)*1000000000,0)+IFERROR(VLOOKUP($D1173,'分類(コード表)'!$C$3:$D$293,2,FALSE)*1000000,0)+IFERROR(VLOOKUP($E1173,'分類(コード表)'!$E$3:$F$353,2,FALSE)*1000,0)+IFERROR(VLOOKUP($F1173,'分類(コード表)'!$G$3:$H$255,2,FALSE),0)</f>
        <v>25226000000</v>
      </c>
    </row>
    <row r="1174" spans="1:36" s="30" customFormat="1" ht="27" customHeight="1" x14ac:dyDescent="0.15">
      <c r="A1174" s="32" t="s">
        <v>149</v>
      </c>
      <c r="B1174" s="33">
        <v>1170</v>
      </c>
      <c r="C1174" s="34" t="s">
        <v>72</v>
      </c>
      <c r="D1174" s="34" t="s">
        <v>577</v>
      </c>
      <c r="E1174" s="35"/>
      <c r="F1174" s="35"/>
      <c r="G1174" s="34" t="s">
        <v>770</v>
      </c>
      <c r="H1174" s="36" t="s">
        <v>2011</v>
      </c>
      <c r="I1174" s="33">
        <v>5931661</v>
      </c>
      <c r="J1174" s="33">
        <v>1994538</v>
      </c>
      <c r="K1174" s="33" t="s">
        <v>2434</v>
      </c>
      <c r="L1174" s="37">
        <f t="shared" si="223"/>
        <v>-1.973952363905827</v>
      </c>
      <c r="M1174" s="33"/>
      <c r="N1174" s="33" t="s">
        <v>24776</v>
      </c>
      <c r="O1174" s="33"/>
      <c r="P1174" s="153" t="s">
        <v>30523</v>
      </c>
      <c r="Q1174" s="33"/>
      <c r="R1174" s="33"/>
      <c r="S1174" s="33"/>
      <c r="T1174" s="33" t="s">
        <v>2744</v>
      </c>
      <c r="U1174" s="33" t="s">
        <v>2956</v>
      </c>
      <c r="V1174" s="33" t="s">
        <v>2954</v>
      </c>
      <c r="W1174" s="33" t="s">
        <v>2953</v>
      </c>
      <c r="X1174" s="33" t="s">
        <v>2953</v>
      </c>
      <c r="Y1174" s="33" t="s">
        <v>2953</v>
      </c>
      <c r="Z1174" s="33" t="s">
        <v>2953</v>
      </c>
      <c r="AA1174" s="33" t="s">
        <v>2953</v>
      </c>
      <c r="AB1174" s="39" t="s">
        <v>26061</v>
      </c>
      <c r="AC1174" s="29"/>
      <c r="AD1174" s="29"/>
      <c r="AE1174" s="29"/>
      <c r="AF1174" s="137" t="s">
        <v>1315</v>
      </c>
      <c r="AG1174" s="30">
        <f t="shared" si="224"/>
        <v>2</v>
      </c>
      <c r="AH1174" s="31" t="str">
        <f t="shared" si="225"/>
        <v>KK-110006</v>
      </c>
      <c r="AI1174" s="30">
        <v>25226000000</v>
      </c>
      <c r="AJ1174" s="102">
        <f>IFERROR(VLOOKUP($C1174,'分類(コード表)'!$A$3:$B$38,2,FALSE)*1000000000,0)+IFERROR(VLOOKUP($D1174,'分類(コード表)'!$C$3:$D$293,2,FALSE)*1000000,0)+IFERROR(VLOOKUP($E1174,'分類(コード表)'!$E$3:$F$353,2,FALSE)*1000,0)+IFERROR(VLOOKUP($F1174,'分類(コード表)'!$G$3:$H$255,2,FALSE),0)</f>
        <v>25226000000</v>
      </c>
    </row>
    <row r="1175" spans="1:36" s="30" customFormat="1" ht="27" customHeight="1" x14ac:dyDescent="0.15">
      <c r="A1175" s="32" t="s">
        <v>149</v>
      </c>
      <c r="B1175" s="33">
        <v>1171</v>
      </c>
      <c r="C1175" s="34" t="s">
        <v>72</v>
      </c>
      <c r="D1175" s="34" t="s">
        <v>577</v>
      </c>
      <c r="E1175" s="34"/>
      <c r="F1175" s="34"/>
      <c r="G1175" s="34" t="s">
        <v>1047</v>
      </c>
      <c r="H1175" s="34" t="s">
        <v>1654</v>
      </c>
      <c r="I1175" s="33">
        <v>103982</v>
      </c>
      <c r="J1175" s="33">
        <v>119930</v>
      </c>
      <c r="K1175" s="33" t="s">
        <v>2436</v>
      </c>
      <c r="L1175" s="37">
        <f t="shared" si="223"/>
        <v>0.13297757024931212</v>
      </c>
      <c r="M1175" s="33"/>
      <c r="N1175" s="33" t="s">
        <v>24776</v>
      </c>
      <c r="O1175" s="33"/>
      <c r="P1175" s="153" t="s">
        <v>1615</v>
      </c>
      <c r="Q1175" s="33"/>
      <c r="R1175" s="33"/>
      <c r="S1175" s="33"/>
      <c r="T1175" s="33" t="s">
        <v>2744</v>
      </c>
      <c r="U1175" s="97" t="s">
        <v>2953</v>
      </c>
      <c r="V1175" s="97" t="s">
        <v>2954</v>
      </c>
      <c r="W1175" s="97" t="s">
        <v>2953</v>
      </c>
      <c r="X1175" s="97" t="s">
        <v>2953</v>
      </c>
      <c r="Y1175" s="97" t="s">
        <v>2954</v>
      </c>
      <c r="Z1175" s="97" t="s">
        <v>2954</v>
      </c>
      <c r="AA1175" s="97" t="s">
        <v>2953</v>
      </c>
      <c r="AB1175" s="126" t="s">
        <v>26062</v>
      </c>
      <c r="AC1175" s="29"/>
      <c r="AD1175" s="29"/>
      <c r="AE1175" s="29"/>
      <c r="AF1175" s="137" t="s">
        <v>1615</v>
      </c>
      <c r="AG1175" s="30">
        <f t="shared" si="224"/>
        <v>2</v>
      </c>
      <c r="AH1175" s="31" t="str">
        <f t="shared" si="225"/>
        <v>TH-120009</v>
      </c>
      <c r="AI1175" s="30">
        <v>25226000000</v>
      </c>
      <c r="AJ1175" s="102">
        <f>IFERROR(VLOOKUP($C1175,'分類(コード表)'!$A$3:$B$38,2,FALSE)*1000000000,0)+IFERROR(VLOOKUP($D1175,'分類(コード表)'!$C$3:$D$293,2,FALSE)*1000000,0)+IFERROR(VLOOKUP($E1175,'分類(コード表)'!$E$3:$F$353,2,FALSE)*1000,0)+IFERROR(VLOOKUP($F1175,'分類(コード表)'!$G$3:$H$255,2,FALSE),0)</f>
        <v>25226000000</v>
      </c>
    </row>
    <row r="1176" spans="1:36" s="30" customFormat="1" ht="27" customHeight="1" x14ac:dyDescent="0.15">
      <c r="A1176" s="32" t="s">
        <v>149</v>
      </c>
      <c r="B1176" s="33">
        <v>1172</v>
      </c>
      <c r="C1176" s="34" t="s">
        <v>72</v>
      </c>
      <c r="D1176" s="34" t="s">
        <v>577</v>
      </c>
      <c r="E1176" s="35" t="s">
        <v>503</v>
      </c>
      <c r="F1176" s="35" t="s">
        <v>503</v>
      </c>
      <c r="G1176" s="34" t="s">
        <v>15849</v>
      </c>
      <c r="H1176" s="36" t="s">
        <v>15850</v>
      </c>
      <c r="I1176" s="33">
        <v>1092225</v>
      </c>
      <c r="J1176" s="33">
        <v>8707350</v>
      </c>
      <c r="K1176" s="33" t="s">
        <v>24487</v>
      </c>
      <c r="L1176" s="37">
        <f t="shared" si="223"/>
        <v>0.8745628693000741</v>
      </c>
      <c r="M1176" s="33"/>
      <c r="N1176" s="33"/>
      <c r="O1176" s="33"/>
      <c r="P1176" s="153" t="s">
        <v>22486</v>
      </c>
      <c r="Q1176" s="33" t="s">
        <v>503</v>
      </c>
      <c r="R1176" s="33" t="s">
        <v>503</v>
      </c>
      <c r="S1176" s="33" t="s">
        <v>503</v>
      </c>
      <c r="T1176" s="33" t="s">
        <v>381</v>
      </c>
      <c r="U1176" s="33" t="s">
        <v>2954</v>
      </c>
      <c r="V1176" s="33" t="s">
        <v>2953</v>
      </c>
      <c r="W1176" s="33" t="s">
        <v>2954</v>
      </c>
      <c r="X1176" s="33" t="s">
        <v>2953</v>
      </c>
      <c r="Y1176" s="33" t="s">
        <v>2954</v>
      </c>
      <c r="Z1176" s="33" t="s">
        <v>2954</v>
      </c>
      <c r="AA1176" s="33" t="s">
        <v>2953</v>
      </c>
      <c r="AB1176" s="39" t="s">
        <v>26063</v>
      </c>
      <c r="AC1176" s="29"/>
      <c r="AD1176" s="29"/>
      <c r="AE1176" s="29"/>
      <c r="AF1176" s="137" t="s">
        <v>22486</v>
      </c>
      <c r="AG1176" s="30">
        <f t="shared" si="224"/>
        <v>2</v>
      </c>
      <c r="AH1176" s="31" t="str">
        <f t="shared" si="225"/>
        <v>KK-160029</v>
      </c>
      <c r="AI1176" s="30">
        <v>25226000000</v>
      </c>
      <c r="AJ1176" s="102">
        <f>IFERROR(VLOOKUP($C1176,'分類(コード表)'!$A$3:$B$38,2,FALSE)*1000000000,0)+IFERROR(VLOOKUP($D1176,'分類(コード表)'!$C$3:$D$293,2,FALSE)*1000000,0)+IFERROR(VLOOKUP($E1176,'分類(コード表)'!$E$3:$F$353,2,FALSE)*1000,0)+IFERROR(VLOOKUP($F1176,'分類(コード表)'!$G$3:$H$255,2,FALSE),0)</f>
        <v>25226000000</v>
      </c>
    </row>
    <row r="1177" spans="1:36" s="30" customFormat="1" ht="27" customHeight="1" x14ac:dyDescent="0.15">
      <c r="A1177" s="32" t="s">
        <v>149</v>
      </c>
      <c r="B1177" s="33">
        <v>1173</v>
      </c>
      <c r="C1177" s="34" t="s">
        <v>72</v>
      </c>
      <c r="D1177" s="34" t="s">
        <v>73</v>
      </c>
      <c r="E1177" s="35"/>
      <c r="F1177" s="33"/>
      <c r="G1177" s="34" t="s">
        <v>623</v>
      </c>
      <c r="H1177" s="36" t="s">
        <v>1729</v>
      </c>
      <c r="I1177" s="33">
        <v>311994</v>
      </c>
      <c r="J1177" s="33">
        <v>370008</v>
      </c>
      <c r="K1177" s="33" t="s">
        <v>2489</v>
      </c>
      <c r="L1177" s="37">
        <f t="shared" si="223"/>
        <v>0.15679120451449702</v>
      </c>
      <c r="M1177" s="33"/>
      <c r="N1177" s="33" t="s">
        <v>24776</v>
      </c>
      <c r="O1177" s="33"/>
      <c r="P1177" s="153" t="s">
        <v>1126</v>
      </c>
      <c r="Q1177" s="33"/>
      <c r="R1177" s="33"/>
      <c r="S1177" s="33"/>
      <c r="T1177" s="33" t="s">
        <v>2744</v>
      </c>
      <c r="U1177" s="33" t="s">
        <v>2953</v>
      </c>
      <c r="V1177" s="33" t="s">
        <v>2954</v>
      </c>
      <c r="W1177" s="33" t="s">
        <v>2953</v>
      </c>
      <c r="X1177" s="33" t="s">
        <v>2953</v>
      </c>
      <c r="Y1177" s="33" t="s">
        <v>2953</v>
      </c>
      <c r="Z1177" s="33" t="s">
        <v>2953</v>
      </c>
      <c r="AA1177" s="33" t="s">
        <v>2953</v>
      </c>
      <c r="AB1177" s="39" t="s">
        <v>26064</v>
      </c>
      <c r="AC1177" s="29"/>
      <c r="AD1177" s="29"/>
      <c r="AE1177" s="29"/>
      <c r="AF1177" s="137" t="s">
        <v>1126</v>
      </c>
      <c r="AG1177" s="30">
        <f t="shared" si="224"/>
        <v>2</v>
      </c>
      <c r="AH1177" s="31" t="str">
        <f t="shared" si="225"/>
        <v>CB-120026</v>
      </c>
      <c r="AI1177" s="30">
        <v>25227000000</v>
      </c>
      <c r="AJ1177" s="102">
        <f>IFERROR(VLOOKUP($C1177,'分類(コード表)'!$A$3:$B$38,2,FALSE)*1000000000,0)+IFERROR(VLOOKUP($D1177,'分類(コード表)'!$C$3:$D$293,2,FALSE)*1000000,0)+IFERROR(VLOOKUP($E1177,'分類(コード表)'!$E$3:$F$353,2,FALSE)*1000,0)+IFERROR(VLOOKUP($F1177,'分類(コード表)'!$G$3:$H$255,2,FALSE),0)</f>
        <v>25227000000</v>
      </c>
    </row>
    <row r="1178" spans="1:36" s="30" customFormat="1" ht="27" customHeight="1" x14ac:dyDescent="0.15">
      <c r="A1178" s="32" t="s">
        <v>149</v>
      </c>
      <c r="B1178" s="33">
        <v>1174</v>
      </c>
      <c r="C1178" s="34" t="s">
        <v>72</v>
      </c>
      <c r="D1178" s="34" t="s">
        <v>73</v>
      </c>
      <c r="E1178" s="35"/>
      <c r="F1178" s="33"/>
      <c r="G1178" s="34" t="s">
        <v>26065</v>
      </c>
      <c r="H1178" s="36" t="s">
        <v>2129</v>
      </c>
      <c r="I1178" s="33">
        <v>866172</v>
      </c>
      <c r="J1178" s="33">
        <v>1323600</v>
      </c>
      <c r="K1178" s="33" t="s">
        <v>2436</v>
      </c>
      <c r="L1178" s="37">
        <f t="shared" si="223"/>
        <v>0.34559383499546692</v>
      </c>
      <c r="M1178" s="33"/>
      <c r="N1178" s="33" t="s">
        <v>24776</v>
      </c>
      <c r="O1178" s="33"/>
      <c r="P1178" s="153" t="s">
        <v>23972</v>
      </c>
      <c r="Q1178" s="33"/>
      <c r="R1178" s="33"/>
      <c r="S1178" s="33"/>
      <c r="T1178" s="33" t="s">
        <v>2744</v>
      </c>
      <c r="U1178" s="33" t="s">
        <v>2954</v>
      </c>
      <c r="V1178" s="33" t="s">
        <v>2954</v>
      </c>
      <c r="W1178" s="33" t="s">
        <v>2953</v>
      </c>
      <c r="X1178" s="33" t="s">
        <v>2953</v>
      </c>
      <c r="Y1178" s="33" t="s">
        <v>2954</v>
      </c>
      <c r="Z1178" s="33" t="s">
        <v>2953</v>
      </c>
      <c r="AA1178" s="33" t="s">
        <v>2953</v>
      </c>
      <c r="AB1178" s="39" t="s">
        <v>26066</v>
      </c>
      <c r="AC1178" s="29"/>
      <c r="AD1178" s="29"/>
      <c r="AE1178" s="29"/>
      <c r="AF1178" s="137" t="s">
        <v>1394</v>
      </c>
      <c r="AG1178" s="30">
        <f t="shared" si="224"/>
        <v>2</v>
      </c>
      <c r="AH1178" s="31" t="str">
        <f t="shared" si="225"/>
        <v>KT-100098</v>
      </c>
      <c r="AI1178" s="30">
        <v>25227000000</v>
      </c>
      <c r="AJ1178" s="102">
        <f>IFERROR(VLOOKUP($C1178,'分類(コード表)'!$A$3:$B$38,2,FALSE)*1000000000,0)+IFERROR(VLOOKUP($D1178,'分類(コード表)'!$C$3:$D$293,2,FALSE)*1000000,0)+IFERROR(VLOOKUP($E1178,'分類(コード表)'!$E$3:$F$353,2,FALSE)*1000,0)+IFERROR(VLOOKUP($F1178,'分類(コード表)'!$G$3:$H$255,2,FALSE),0)</f>
        <v>25227000000</v>
      </c>
    </row>
    <row r="1179" spans="1:36" s="30" customFormat="1" ht="27" customHeight="1" x14ac:dyDescent="0.15">
      <c r="A1179" s="32" t="s">
        <v>149</v>
      </c>
      <c r="B1179" s="33">
        <v>1175</v>
      </c>
      <c r="C1179" s="34" t="s">
        <v>72</v>
      </c>
      <c r="D1179" s="34" t="s">
        <v>74</v>
      </c>
      <c r="E1179" s="35"/>
      <c r="F1179" s="33"/>
      <c r="G1179" s="34" t="s">
        <v>26067</v>
      </c>
      <c r="H1179" s="36" t="s">
        <v>1830</v>
      </c>
      <c r="I1179" s="33">
        <v>12900</v>
      </c>
      <c r="J1179" s="33">
        <v>13000</v>
      </c>
      <c r="K1179" s="33" t="s">
        <v>2490</v>
      </c>
      <c r="L1179" s="37">
        <f t="shared" si="223"/>
        <v>7.692307692307665E-3</v>
      </c>
      <c r="M1179" s="33"/>
      <c r="N1179" s="33" t="s">
        <v>24776</v>
      </c>
      <c r="O1179" s="33"/>
      <c r="P1179" s="153" t="s">
        <v>4980</v>
      </c>
      <c r="Q1179" s="33"/>
      <c r="R1179" s="33"/>
      <c r="S1179" s="33"/>
      <c r="T1179" s="33" t="s">
        <v>2744</v>
      </c>
      <c r="U1179" s="33" t="s">
        <v>2953</v>
      </c>
      <c r="V1179" s="33" t="s">
        <v>2954</v>
      </c>
      <c r="W1179" s="33" t="s">
        <v>2953</v>
      </c>
      <c r="X1179" s="33" t="s">
        <v>2953</v>
      </c>
      <c r="Y1179" s="33" t="s">
        <v>2953</v>
      </c>
      <c r="Z1179" s="33" t="s">
        <v>2954</v>
      </c>
      <c r="AA1179" s="33" t="s">
        <v>2953</v>
      </c>
      <c r="AB1179" s="39" t="s">
        <v>26068</v>
      </c>
      <c r="AC1179" s="29"/>
      <c r="AD1179" s="29"/>
      <c r="AE1179" s="29"/>
      <c r="AF1179" s="137" t="s">
        <v>4980</v>
      </c>
      <c r="AG1179" s="30">
        <f t="shared" si="224"/>
        <v>2</v>
      </c>
      <c r="AH1179" s="31" t="str">
        <f t="shared" si="225"/>
        <v>HK-080017</v>
      </c>
      <c r="AI1179" s="30">
        <v>25229000000</v>
      </c>
      <c r="AJ1179" s="102">
        <f>IFERROR(VLOOKUP($C1179,'分類(コード表)'!$A$3:$B$38,2,FALSE)*1000000000,0)+IFERROR(VLOOKUP($D1179,'分類(コード表)'!$C$3:$D$293,2,FALSE)*1000000,0)+IFERROR(VLOOKUP($E1179,'分類(コード表)'!$E$3:$F$353,2,FALSE)*1000,0)+IFERROR(VLOOKUP($F1179,'分類(コード表)'!$G$3:$H$255,2,FALSE),0)</f>
        <v>25229000000</v>
      </c>
    </row>
    <row r="1180" spans="1:36" s="30" customFormat="1" ht="27" customHeight="1" x14ac:dyDescent="0.15">
      <c r="A1180" s="32" t="s">
        <v>149</v>
      </c>
      <c r="B1180" s="33">
        <v>1176</v>
      </c>
      <c r="C1180" s="34" t="s">
        <v>72</v>
      </c>
      <c r="D1180" s="34" t="s">
        <v>74</v>
      </c>
      <c r="E1180" s="34"/>
      <c r="F1180" s="34"/>
      <c r="G1180" s="34" t="s">
        <v>26069</v>
      </c>
      <c r="H1180" s="34" t="s">
        <v>2003</v>
      </c>
      <c r="I1180" s="33">
        <v>357000</v>
      </c>
      <c r="J1180" s="33">
        <v>580000</v>
      </c>
      <c r="K1180" s="33" t="s">
        <v>2434</v>
      </c>
      <c r="L1180" s="37">
        <f t="shared" si="223"/>
        <v>0.3844827586206897</v>
      </c>
      <c r="M1180" s="33"/>
      <c r="N1180" s="33" t="s">
        <v>24776</v>
      </c>
      <c r="O1180" s="33"/>
      <c r="P1180" s="153" t="s">
        <v>23804</v>
      </c>
      <c r="Q1180" s="33"/>
      <c r="R1180" s="33"/>
      <c r="S1180" s="33"/>
      <c r="T1180" s="33" t="s">
        <v>2744</v>
      </c>
      <c r="U1180" s="97" t="s">
        <v>2954</v>
      </c>
      <c r="V1180" s="97" t="s">
        <v>2953</v>
      </c>
      <c r="W1180" s="97" t="s">
        <v>2953</v>
      </c>
      <c r="X1180" s="97" t="s">
        <v>2953</v>
      </c>
      <c r="Y1180" s="97" t="s">
        <v>2953</v>
      </c>
      <c r="Z1180" s="97" t="s">
        <v>2954</v>
      </c>
      <c r="AA1180" s="97" t="s">
        <v>2953</v>
      </c>
      <c r="AB1180" s="126" t="s">
        <v>26070</v>
      </c>
      <c r="AC1180" s="29"/>
      <c r="AD1180" s="29"/>
      <c r="AE1180" s="29"/>
      <c r="AF1180" s="137" t="s">
        <v>3299</v>
      </c>
      <c r="AG1180" s="30">
        <f t="shared" si="224"/>
        <v>2</v>
      </c>
      <c r="AH1180" s="31" t="str">
        <f t="shared" si="225"/>
        <v>KK-100097</v>
      </c>
      <c r="AI1180" s="30">
        <v>25229000000</v>
      </c>
      <c r="AJ1180" s="102">
        <f>IFERROR(VLOOKUP($C1180,'分類(コード表)'!$A$3:$B$38,2,FALSE)*1000000000,0)+IFERROR(VLOOKUP($D1180,'分類(コード表)'!$C$3:$D$293,2,FALSE)*1000000,0)+IFERROR(VLOOKUP($E1180,'分類(コード表)'!$E$3:$F$353,2,FALSE)*1000,0)+IFERROR(VLOOKUP($F1180,'分類(コード表)'!$G$3:$H$255,2,FALSE),0)</f>
        <v>25229000000</v>
      </c>
    </row>
    <row r="1181" spans="1:36" s="30" customFormat="1" ht="27" customHeight="1" x14ac:dyDescent="0.15">
      <c r="A1181" s="32" t="s">
        <v>149</v>
      </c>
      <c r="B1181" s="33">
        <v>1177</v>
      </c>
      <c r="C1181" s="34" t="s">
        <v>72</v>
      </c>
      <c r="D1181" s="34" t="s">
        <v>74</v>
      </c>
      <c r="E1181" s="34"/>
      <c r="F1181" s="34"/>
      <c r="G1181" s="34" t="s">
        <v>17562</v>
      </c>
      <c r="H1181" s="34" t="s">
        <v>17563</v>
      </c>
      <c r="I1181" s="33">
        <v>2606240</v>
      </c>
      <c r="J1181" s="33">
        <v>2874750</v>
      </c>
      <c r="K1181" s="33" t="s">
        <v>22166</v>
      </c>
      <c r="L1181" s="37">
        <f t="shared" si="223"/>
        <v>9.3402904600400016E-2</v>
      </c>
      <c r="M1181" s="33"/>
      <c r="N1181" s="33"/>
      <c r="O1181" s="33"/>
      <c r="P1181" s="153" t="s">
        <v>3242</v>
      </c>
      <c r="Q1181" s="33" t="s">
        <v>503</v>
      </c>
      <c r="R1181" s="33"/>
      <c r="S1181" s="33"/>
      <c r="T1181" s="33" t="s">
        <v>2744</v>
      </c>
      <c r="U1181" s="97" t="s">
        <v>2953</v>
      </c>
      <c r="V1181" s="97" t="s">
        <v>2953</v>
      </c>
      <c r="W1181" s="97" t="s">
        <v>2954</v>
      </c>
      <c r="X1181" s="97" t="s">
        <v>2953</v>
      </c>
      <c r="Y1181" s="97" t="s">
        <v>2954</v>
      </c>
      <c r="Z1181" s="97" t="s">
        <v>2954</v>
      </c>
      <c r="AA1181" s="97" t="s">
        <v>2953</v>
      </c>
      <c r="AB1181" s="126" t="s">
        <v>26071</v>
      </c>
      <c r="AC1181" s="29"/>
      <c r="AD1181" s="29"/>
      <c r="AE1181" s="29"/>
      <c r="AF1181" s="137" t="s">
        <v>3242</v>
      </c>
      <c r="AG1181" s="30">
        <f t="shared" si="224"/>
        <v>2</v>
      </c>
      <c r="AH1181" s="31" t="str">
        <f t="shared" si="225"/>
        <v>KT-130014</v>
      </c>
      <c r="AI1181" s="30">
        <v>25229000000</v>
      </c>
      <c r="AJ1181" s="102">
        <f>IFERROR(VLOOKUP($C1181,'分類(コード表)'!$A$3:$B$38,2,FALSE)*1000000000,0)+IFERROR(VLOOKUP($D1181,'分類(コード表)'!$C$3:$D$293,2,FALSE)*1000000,0)+IFERROR(VLOOKUP($E1181,'分類(コード表)'!$E$3:$F$353,2,FALSE)*1000,0)+IFERROR(VLOOKUP($F1181,'分類(コード表)'!$G$3:$H$255,2,FALSE),0)</f>
        <v>25229000000</v>
      </c>
    </row>
    <row r="1182" spans="1:36" s="30" customFormat="1" ht="27" customHeight="1" x14ac:dyDescent="0.15">
      <c r="A1182" s="32" t="s">
        <v>149</v>
      </c>
      <c r="B1182" s="33">
        <v>1178</v>
      </c>
      <c r="C1182" s="34" t="s">
        <v>72</v>
      </c>
      <c r="D1182" s="34" t="s">
        <v>74</v>
      </c>
      <c r="E1182" s="34"/>
      <c r="F1182" s="34"/>
      <c r="G1182" s="34" t="s">
        <v>21405</v>
      </c>
      <c r="H1182" s="34" t="s">
        <v>21406</v>
      </c>
      <c r="I1182" s="33">
        <v>2877457</v>
      </c>
      <c r="J1182" s="33">
        <v>9870870</v>
      </c>
      <c r="K1182" s="33" t="s">
        <v>24766</v>
      </c>
      <c r="L1182" s="37">
        <f t="shared" si="223"/>
        <v>0.70849003178038006</v>
      </c>
      <c r="M1182" s="33"/>
      <c r="N1182" s="33" t="s">
        <v>24776</v>
      </c>
      <c r="O1182" s="33"/>
      <c r="P1182" s="153" t="s">
        <v>23404</v>
      </c>
      <c r="Q1182" s="33"/>
      <c r="R1182" s="97" t="s">
        <v>26823</v>
      </c>
      <c r="S1182" s="33"/>
      <c r="T1182" s="97" t="s">
        <v>26665</v>
      </c>
      <c r="U1182" s="97" t="s">
        <v>571</v>
      </c>
      <c r="V1182" s="97" t="s">
        <v>571</v>
      </c>
      <c r="W1182" s="97" t="s">
        <v>571</v>
      </c>
      <c r="X1182" s="97" t="s">
        <v>571</v>
      </c>
      <c r="Y1182" s="97" t="s">
        <v>571</v>
      </c>
      <c r="Z1182" s="97" t="s">
        <v>571</v>
      </c>
      <c r="AA1182" s="97" t="s">
        <v>571</v>
      </c>
      <c r="AB1182" s="126" t="s">
        <v>26824</v>
      </c>
      <c r="AC1182" s="29"/>
      <c r="AD1182" s="29"/>
      <c r="AE1182" s="29"/>
      <c r="AF1182" s="137" t="s">
        <v>23404</v>
      </c>
      <c r="AG1182" s="30">
        <f t="shared" ref="AG1182" si="232">LEN(LEFT(AF1182,FIND("-",AF1182)-1))</f>
        <v>2</v>
      </c>
      <c r="AH1182" s="31" t="str">
        <f t="shared" ref="AH1182" si="233">LEFT(AF1182,FIND("-",AF1182)+6)</f>
        <v>SK-180008</v>
      </c>
      <c r="AJ1182" s="102"/>
    </row>
    <row r="1183" spans="1:36" s="30" customFormat="1" ht="27" customHeight="1" x14ac:dyDescent="0.15">
      <c r="A1183" s="32" t="s">
        <v>149</v>
      </c>
      <c r="B1183" s="33">
        <v>1179</v>
      </c>
      <c r="C1183" s="34" t="s">
        <v>72</v>
      </c>
      <c r="D1183" s="34" t="s">
        <v>542</v>
      </c>
      <c r="E1183" s="34"/>
      <c r="F1183" s="34"/>
      <c r="G1183" s="34" t="s">
        <v>750</v>
      </c>
      <c r="H1183" s="34" t="s">
        <v>1928</v>
      </c>
      <c r="I1183" s="33">
        <v>36000</v>
      </c>
      <c r="J1183" s="33">
        <v>20000</v>
      </c>
      <c r="K1183" s="33" t="s">
        <v>2579</v>
      </c>
      <c r="L1183" s="37">
        <f t="shared" si="223"/>
        <v>-0.8</v>
      </c>
      <c r="M1183" s="33"/>
      <c r="N1183" s="33" t="s">
        <v>24776</v>
      </c>
      <c r="O1183" s="33"/>
      <c r="P1183" s="153" t="s">
        <v>1264</v>
      </c>
      <c r="Q1183" s="33"/>
      <c r="R1183" s="33"/>
      <c r="S1183" s="33"/>
      <c r="T1183" s="33" t="s">
        <v>2744</v>
      </c>
      <c r="U1183" s="97" t="s">
        <v>2956</v>
      </c>
      <c r="V1183" s="97" t="s">
        <v>2953</v>
      </c>
      <c r="W1183" s="97" t="s">
        <v>2953</v>
      </c>
      <c r="X1183" s="97" t="s">
        <v>2954</v>
      </c>
      <c r="Y1183" s="97" t="s">
        <v>2953</v>
      </c>
      <c r="Z1183" s="97" t="s">
        <v>2953</v>
      </c>
      <c r="AA1183" s="97" t="s">
        <v>2953</v>
      </c>
      <c r="AB1183" s="126" t="s">
        <v>26072</v>
      </c>
      <c r="AC1183" s="29"/>
      <c r="AD1183" s="29"/>
      <c r="AE1183" s="29"/>
      <c r="AF1183" s="137" t="s">
        <v>1264</v>
      </c>
      <c r="AG1183" s="30">
        <f t="shared" si="224"/>
        <v>2</v>
      </c>
      <c r="AH1183" s="31" t="str">
        <f t="shared" si="225"/>
        <v>HR-120002</v>
      </c>
      <c r="AI1183" s="30">
        <v>25232000000</v>
      </c>
      <c r="AJ1183" s="102">
        <f>IFERROR(VLOOKUP($C1183,'分類(コード表)'!$A$3:$B$38,2,FALSE)*1000000000,0)+IFERROR(VLOOKUP($D1183,'分類(コード表)'!$C$3:$D$293,2,FALSE)*1000000,0)+IFERROR(VLOOKUP($E1183,'分類(コード表)'!$E$3:$F$353,2,FALSE)*1000,0)+IFERROR(VLOOKUP($F1183,'分類(コード表)'!$G$3:$H$255,2,FALSE),0)</f>
        <v>25232000000</v>
      </c>
    </row>
    <row r="1184" spans="1:36" s="30" customFormat="1" ht="27" customHeight="1" x14ac:dyDescent="0.15">
      <c r="A1184" s="32" t="s">
        <v>149</v>
      </c>
      <c r="B1184" s="33">
        <v>1180</v>
      </c>
      <c r="C1184" s="34" t="s">
        <v>72</v>
      </c>
      <c r="D1184" s="34" t="s">
        <v>150</v>
      </c>
      <c r="E1184" s="35"/>
      <c r="F1184" s="33"/>
      <c r="G1184" s="98" t="s">
        <v>625</v>
      </c>
      <c r="H1184" s="36" t="s">
        <v>1731</v>
      </c>
      <c r="I1184" s="33">
        <v>3632000</v>
      </c>
      <c r="J1184" s="33">
        <v>23600000</v>
      </c>
      <c r="K1184" s="33" t="s">
        <v>2490</v>
      </c>
      <c r="L1184" s="37">
        <f t="shared" si="223"/>
        <v>0.84610169491525422</v>
      </c>
      <c r="M1184" s="33"/>
      <c r="N1184" s="33" t="s">
        <v>24776</v>
      </c>
      <c r="O1184" s="33"/>
      <c r="P1184" s="153" t="s">
        <v>1128</v>
      </c>
      <c r="Q1184" s="38"/>
      <c r="R1184" s="33"/>
      <c r="S1184" s="33"/>
      <c r="T1184" s="33" t="s">
        <v>2744</v>
      </c>
      <c r="U1184" s="33" t="s">
        <v>2955</v>
      </c>
      <c r="V1184" s="33" t="s">
        <v>2954</v>
      </c>
      <c r="W1184" s="33" t="s">
        <v>2954</v>
      </c>
      <c r="X1184" s="33" t="s">
        <v>2953</v>
      </c>
      <c r="Y1184" s="33" t="s">
        <v>2953</v>
      </c>
      <c r="Z1184" s="33" t="s">
        <v>2954</v>
      </c>
      <c r="AA1184" s="33" t="s">
        <v>2954</v>
      </c>
      <c r="AB1184" s="39" t="s">
        <v>26073</v>
      </c>
      <c r="AC1184" s="29"/>
      <c r="AD1184" s="29"/>
      <c r="AE1184" s="29"/>
      <c r="AF1184" s="137" t="s">
        <v>1128</v>
      </c>
      <c r="AG1184" s="30">
        <f t="shared" si="224"/>
        <v>2</v>
      </c>
      <c r="AH1184" s="31" t="str">
        <f t="shared" si="225"/>
        <v>CB-120028</v>
      </c>
      <c r="AI1184" s="30">
        <v>25291000000</v>
      </c>
      <c r="AJ1184" s="102">
        <f>IFERROR(VLOOKUP($C1184,'分類(コード表)'!$A$3:$B$38,2,FALSE)*1000000000,0)+IFERROR(VLOOKUP($D1184,'分類(コード表)'!$C$3:$D$293,2,FALSE)*1000000,0)+IFERROR(VLOOKUP($E1184,'分類(コード表)'!$E$3:$F$353,2,FALSE)*1000,0)+IFERROR(VLOOKUP($F1184,'分類(コード表)'!$G$3:$H$255,2,FALSE),0)</f>
        <v>25291000000</v>
      </c>
    </row>
    <row r="1185" spans="1:36" s="30" customFormat="1" ht="27" customHeight="1" x14ac:dyDescent="0.15">
      <c r="A1185" s="32" t="s">
        <v>149</v>
      </c>
      <c r="B1185" s="33">
        <v>1181</v>
      </c>
      <c r="C1185" s="34" t="s">
        <v>72</v>
      </c>
      <c r="D1185" s="34" t="s">
        <v>150</v>
      </c>
      <c r="E1185" s="35"/>
      <c r="F1185" s="33"/>
      <c r="G1185" s="34" t="s">
        <v>643</v>
      </c>
      <c r="H1185" s="36" t="s">
        <v>1776</v>
      </c>
      <c r="I1185" s="33">
        <v>370000</v>
      </c>
      <c r="J1185" s="33">
        <v>563000</v>
      </c>
      <c r="K1185" s="33" t="s">
        <v>2461</v>
      </c>
      <c r="L1185" s="37">
        <f t="shared" si="223"/>
        <v>0.34280639431616344</v>
      </c>
      <c r="M1185" s="33"/>
      <c r="N1185" s="33" t="s">
        <v>24776</v>
      </c>
      <c r="O1185" s="33"/>
      <c r="P1185" s="153" t="s">
        <v>28481</v>
      </c>
      <c r="Q1185" s="33"/>
      <c r="R1185" s="33"/>
      <c r="S1185" s="33"/>
      <c r="T1185" s="33" t="s">
        <v>2744</v>
      </c>
      <c r="U1185" s="33" t="s">
        <v>2954</v>
      </c>
      <c r="V1185" s="33" t="s">
        <v>2953</v>
      </c>
      <c r="W1185" s="33" t="s">
        <v>2953</v>
      </c>
      <c r="X1185" s="33" t="s">
        <v>2953</v>
      </c>
      <c r="Y1185" s="33" t="s">
        <v>2953</v>
      </c>
      <c r="Z1185" s="33" t="s">
        <v>2953</v>
      </c>
      <c r="AA1185" s="33" t="s">
        <v>2953</v>
      </c>
      <c r="AB1185" s="39" t="s">
        <v>26074</v>
      </c>
      <c r="AC1185" s="29"/>
      <c r="AD1185" s="29"/>
      <c r="AE1185" s="29"/>
      <c r="AF1185" s="137" t="s">
        <v>1149</v>
      </c>
      <c r="AG1185" s="30">
        <f t="shared" si="224"/>
        <v>2</v>
      </c>
      <c r="AH1185" s="31" t="str">
        <f t="shared" si="225"/>
        <v>CG-110001</v>
      </c>
      <c r="AI1185" s="30">
        <v>25291000000</v>
      </c>
      <c r="AJ1185" s="102">
        <f>IFERROR(VLOOKUP($C1185,'分類(コード表)'!$A$3:$B$38,2,FALSE)*1000000000,0)+IFERROR(VLOOKUP($D1185,'分類(コード表)'!$C$3:$D$293,2,FALSE)*1000000,0)+IFERROR(VLOOKUP($E1185,'分類(コード表)'!$E$3:$F$353,2,FALSE)*1000,0)+IFERROR(VLOOKUP($F1185,'分類(コード表)'!$G$3:$H$255,2,FALSE),0)</f>
        <v>25291000000</v>
      </c>
    </row>
    <row r="1186" spans="1:36" s="30" customFormat="1" ht="27" customHeight="1" x14ac:dyDescent="0.15">
      <c r="A1186" s="32" t="s">
        <v>149</v>
      </c>
      <c r="B1186" s="33">
        <v>1182</v>
      </c>
      <c r="C1186" s="34" t="s">
        <v>72</v>
      </c>
      <c r="D1186" s="34" t="s">
        <v>150</v>
      </c>
      <c r="E1186" s="35"/>
      <c r="F1186" s="35"/>
      <c r="G1186" s="34" t="s">
        <v>13743</v>
      </c>
      <c r="H1186" s="36" t="s">
        <v>1806</v>
      </c>
      <c r="I1186" s="33">
        <v>282000</v>
      </c>
      <c r="J1186" s="33">
        <v>563000</v>
      </c>
      <c r="K1186" s="33" t="s">
        <v>2461</v>
      </c>
      <c r="L1186" s="37">
        <f t="shared" si="223"/>
        <v>0.4991119005328597</v>
      </c>
      <c r="M1186" s="33"/>
      <c r="N1186" s="33" t="s">
        <v>24776</v>
      </c>
      <c r="O1186" s="33"/>
      <c r="P1186" s="153" t="s">
        <v>1180</v>
      </c>
      <c r="Q1186" s="33"/>
      <c r="R1186" s="33"/>
      <c r="S1186" s="33"/>
      <c r="T1186" s="33" t="s">
        <v>2744</v>
      </c>
      <c r="U1186" s="33" t="s">
        <v>2954</v>
      </c>
      <c r="V1186" s="33" t="s">
        <v>2953</v>
      </c>
      <c r="W1186" s="33" t="s">
        <v>2953</v>
      </c>
      <c r="X1186" s="33" t="s">
        <v>2954</v>
      </c>
      <c r="Y1186" s="33" t="s">
        <v>2953</v>
      </c>
      <c r="Z1186" s="33" t="s">
        <v>2954</v>
      </c>
      <c r="AA1186" s="33" t="s">
        <v>2953</v>
      </c>
      <c r="AB1186" s="39" t="s">
        <v>26075</v>
      </c>
      <c r="AC1186" s="29"/>
      <c r="AD1186" s="29"/>
      <c r="AE1186" s="29"/>
      <c r="AF1186" s="137" t="s">
        <v>1180</v>
      </c>
      <c r="AG1186" s="30">
        <f t="shared" si="224"/>
        <v>2</v>
      </c>
      <c r="AH1186" s="31" t="str">
        <f t="shared" si="225"/>
        <v>CG-120014</v>
      </c>
      <c r="AI1186" s="30">
        <v>25291000000</v>
      </c>
      <c r="AJ1186" s="102">
        <f>IFERROR(VLOOKUP($C1186,'分類(コード表)'!$A$3:$B$38,2,FALSE)*1000000000,0)+IFERROR(VLOOKUP($D1186,'分類(コード表)'!$C$3:$D$293,2,FALSE)*1000000,0)+IFERROR(VLOOKUP($E1186,'分類(コード表)'!$E$3:$F$353,2,FALSE)*1000,0)+IFERROR(VLOOKUP($F1186,'分類(コード表)'!$G$3:$H$255,2,FALSE),0)</f>
        <v>25291000000</v>
      </c>
    </row>
    <row r="1187" spans="1:36" s="30" customFormat="1" ht="27" customHeight="1" x14ac:dyDescent="0.15">
      <c r="A1187" s="32" t="s">
        <v>149</v>
      </c>
      <c r="B1187" s="33">
        <v>1183</v>
      </c>
      <c r="C1187" s="34" t="s">
        <v>72</v>
      </c>
      <c r="D1187" s="34" t="s">
        <v>150</v>
      </c>
      <c r="E1187" s="35"/>
      <c r="F1187" s="35"/>
      <c r="G1187" s="34" t="s">
        <v>26076</v>
      </c>
      <c r="H1187" s="36" t="s">
        <v>1831</v>
      </c>
      <c r="I1187" s="33">
        <v>1570000</v>
      </c>
      <c r="J1187" s="33">
        <v>1595000</v>
      </c>
      <c r="K1187" s="33" t="s">
        <v>2461</v>
      </c>
      <c r="L1187" s="37">
        <f t="shared" si="223"/>
        <v>1.5673981191222541E-2</v>
      </c>
      <c r="M1187" s="33"/>
      <c r="N1187" s="33" t="s">
        <v>24776</v>
      </c>
      <c r="O1187" s="33"/>
      <c r="P1187" s="153" t="s">
        <v>4983</v>
      </c>
      <c r="Q1187" s="33"/>
      <c r="R1187" s="33"/>
      <c r="S1187" s="33"/>
      <c r="T1187" s="33" t="s">
        <v>2744</v>
      </c>
      <c r="U1187" s="33" t="s">
        <v>2956</v>
      </c>
      <c r="V1187" s="33" t="s">
        <v>2953</v>
      </c>
      <c r="W1187" s="33" t="s">
        <v>2953</v>
      </c>
      <c r="X1187" s="33" t="s">
        <v>2953</v>
      </c>
      <c r="Y1187" s="33" t="s">
        <v>2953</v>
      </c>
      <c r="Z1187" s="33" t="s">
        <v>2954</v>
      </c>
      <c r="AA1187" s="33" t="s">
        <v>2953</v>
      </c>
      <c r="AB1187" s="39" t="s">
        <v>26077</v>
      </c>
      <c r="AC1187" s="29"/>
      <c r="AD1187" s="29"/>
      <c r="AE1187" s="29"/>
      <c r="AF1187" s="137" t="s">
        <v>4983</v>
      </c>
      <c r="AG1187" s="30">
        <f t="shared" si="224"/>
        <v>2</v>
      </c>
      <c r="AH1187" s="31" t="str">
        <f t="shared" si="225"/>
        <v>HK-080020</v>
      </c>
      <c r="AI1187" s="30">
        <v>25291000000</v>
      </c>
      <c r="AJ1187" s="102">
        <f>IFERROR(VLOOKUP($C1187,'分類(コード表)'!$A$3:$B$38,2,FALSE)*1000000000,0)+IFERROR(VLOOKUP($D1187,'分類(コード表)'!$C$3:$D$293,2,FALSE)*1000000,0)+IFERROR(VLOOKUP($E1187,'分類(コード表)'!$E$3:$F$353,2,FALSE)*1000,0)+IFERROR(VLOOKUP($F1187,'分類(コード表)'!$G$3:$H$255,2,FALSE),0)</f>
        <v>25291000000</v>
      </c>
    </row>
    <row r="1188" spans="1:36" s="30" customFormat="1" ht="27" customHeight="1" x14ac:dyDescent="0.15">
      <c r="A1188" s="32" t="s">
        <v>149</v>
      </c>
      <c r="B1188" s="33">
        <v>1184</v>
      </c>
      <c r="C1188" s="34" t="s">
        <v>72</v>
      </c>
      <c r="D1188" s="34" t="s">
        <v>150</v>
      </c>
      <c r="E1188" s="35"/>
      <c r="F1188" s="35"/>
      <c r="G1188" s="34" t="s">
        <v>26078</v>
      </c>
      <c r="H1188" s="36" t="s">
        <v>1915</v>
      </c>
      <c r="I1188" s="33">
        <v>20423.2</v>
      </c>
      <c r="J1188" s="33">
        <v>21500</v>
      </c>
      <c r="K1188" s="33" t="s">
        <v>2572</v>
      </c>
      <c r="L1188" s="37">
        <f t="shared" si="223"/>
        <v>5.00837209302325E-2</v>
      </c>
      <c r="M1188" s="33"/>
      <c r="N1188" s="33" t="s">
        <v>24776</v>
      </c>
      <c r="O1188" s="33"/>
      <c r="P1188" s="153" t="s">
        <v>23745</v>
      </c>
      <c r="Q1188" s="33"/>
      <c r="R1188" s="33"/>
      <c r="S1188" s="33"/>
      <c r="T1188" s="33" t="s">
        <v>2744</v>
      </c>
      <c r="U1188" s="33" t="s">
        <v>2954</v>
      </c>
      <c r="V1188" s="33" t="s">
        <v>2953</v>
      </c>
      <c r="W1188" s="33" t="s">
        <v>2953</v>
      </c>
      <c r="X1188" s="33" t="s">
        <v>2953</v>
      </c>
      <c r="Y1188" s="33" t="s">
        <v>2953</v>
      </c>
      <c r="Z1188" s="33" t="s">
        <v>2954</v>
      </c>
      <c r="AA1188" s="33" t="s">
        <v>2953</v>
      </c>
      <c r="AB1188" s="39" t="s">
        <v>26079</v>
      </c>
      <c r="AC1188" s="29"/>
      <c r="AD1188" s="29"/>
      <c r="AE1188" s="29"/>
      <c r="AF1188" s="137" t="s">
        <v>3311</v>
      </c>
      <c r="AG1188" s="30">
        <f t="shared" si="224"/>
        <v>2</v>
      </c>
      <c r="AH1188" s="31" t="str">
        <f t="shared" si="225"/>
        <v>HR-100007</v>
      </c>
      <c r="AI1188" s="30">
        <v>25291000000</v>
      </c>
      <c r="AJ1188" s="102">
        <f>IFERROR(VLOOKUP($C1188,'分類(コード表)'!$A$3:$B$38,2,FALSE)*1000000000,0)+IFERROR(VLOOKUP($D1188,'分類(コード表)'!$C$3:$D$293,2,FALSE)*1000000,0)+IFERROR(VLOOKUP($E1188,'分類(コード表)'!$E$3:$F$353,2,FALSE)*1000,0)+IFERROR(VLOOKUP($F1188,'分類(コード表)'!$G$3:$H$255,2,FALSE),0)</f>
        <v>25291000000</v>
      </c>
    </row>
    <row r="1189" spans="1:36" s="30" customFormat="1" ht="27" customHeight="1" x14ac:dyDescent="0.15">
      <c r="A1189" s="32" t="s">
        <v>149</v>
      </c>
      <c r="B1189" s="33">
        <v>1185</v>
      </c>
      <c r="C1189" s="34" t="s">
        <v>72</v>
      </c>
      <c r="D1189" s="34" t="s">
        <v>150</v>
      </c>
      <c r="E1189" s="35"/>
      <c r="F1189" s="35"/>
      <c r="G1189" s="34" t="s">
        <v>26080</v>
      </c>
      <c r="H1189" s="36" t="s">
        <v>2110</v>
      </c>
      <c r="I1189" s="33">
        <v>20191600</v>
      </c>
      <c r="J1189" s="33">
        <v>4892800</v>
      </c>
      <c r="K1189" s="33" t="s">
        <v>2490</v>
      </c>
      <c r="L1189" s="37">
        <f t="shared" si="223"/>
        <v>-3.1267985611510793</v>
      </c>
      <c r="M1189" s="33"/>
      <c r="N1189" s="33" t="s">
        <v>24776</v>
      </c>
      <c r="O1189" s="33"/>
      <c r="P1189" s="153" t="s">
        <v>23953</v>
      </c>
      <c r="Q1189" s="33"/>
      <c r="R1189" s="33"/>
      <c r="S1189" s="33"/>
      <c r="T1189" s="33" t="s">
        <v>2744</v>
      </c>
      <c r="U1189" s="33" t="s">
        <v>2953</v>
      </c>
      <c r="V1189" s="33" t="s">
        <v>2953</v>
      </c>
      <c r="W1189" s="33" t="s">
        <v>2953</v>
      </c>
      <c r="X1189" s="33" t="s">
        <v>2954</v>
      </c>
      <c r="Y1189" s="33" t="s">
        <v>2953</v>
      </c>
      <c r="Z1189" s="33" t="s">
        <v>2954</v>
      </c>
      <c r="AA1189" s="33" t="s">
        <v>2953</v>
      </c>
      <c r="AB1189" s="39" t="s">
        <v>26081</v>
      </c>
      <c r="AC1189" s="29"/>
      <c r="AD1189" s="29"/>
      <c r="AE1189" s="29"/>
      <c r="AF1189" s="137" t="s">
        <v>3314</v>
      </c>
      <c r="AG1189" s="30">
        <f t="shared" si="224"/>
        <v>2</v>
      </c>
      <c r="AH1189" s="31" t="str">
        <f t="shared" si="225"/>
        <v>KT-100036</v>
      </c>
      <c r="AI1189" s="30">
        <v>25291000000</v>
      </c>
      <c r="AJ1189" s="102">
        <f>IFERROR(VLOOKUP($C1189,'分類(コード表)'!$A$3:$B$38,2,FALSE)*1000000000,0)+IFERROR(VLOOKUP($D1189,'分類(コード表)'!$C$3:$D$293,2,FALSE)*1000000,0)+IFERROR(VLOOKUP($E1189,'分類(コード表)'!$E$3:$F$353,2,FALSE)*1000,0)+IFERROR(VLOOKUP($F1189,'分類(コード表)'!$G$3:$H$255,2,FALSE),0)</f>
        <v>25291000000</v>
      </c>
    </row>
    <row r="1190" spans="1:36" s="30" customFormat="1" ht="27" customHeight="1" x14ac:dyDescent="0.15">
      <c r="A1190" s="32" t="s">
        <v>149</v>
      </c>
      <c r="B1190" s="33">
        <v>1186</v>
      </c>
      <c r="C1190" s="34" t="s">
        <v>72</v>
      </c>
      <c r="D1190" s="34" t="s">
        <v>150</v>
      </c>
      <c r="E1190" s="34"/>
      <c r="F1190" s="34"/>
      <c r="G1190" s="34" t="s">
        <v>26082</v>
      </c>
      <c r="H1190" s="34" t="s">
        <v>2266</v>
      </c>
      <c r="I1190" s="33">
        <v>47150</v>
      </c>
      <c r="J1190" s="33">
        <v>22100</v>
      </c>
      <c r="K1190" s="33" t="s">
        <v>2498</v>
      </c>
      <c r="L1190" s="37">
        <f t="shared" si="223"/>
        <v>-1.1334841628959276</v>
      </c>
      <c r="M1190" s="33"/>
      <c r="N1190" s="33" t="s">
        <v>24776</v>
      </c>
      <c r="O1190" s="33"/>
      <c r="P1190" s="153" t="s">
        <v>10381</v>
      </c>
      <c r="Q1190" s="33"/>
      <c r="R1190" s="33"/>
      <c r="S1190" s="33"/>
      <c r="T1190" s="33" t="s">
        <v>2744</v>
      </c>
      <c r="U1190" s="97" t="s">
        <v>2956</v>
      </c>
      <c r="V1190" s="97" t="s">
        <v>2956</v>
      </c>
      <c r="W1190" s="97" t="s">
        <v>2953</v>
      </c>
      <c r="X1190" s="97" t="s">
        <v>2953</v>
      </c>
      <c r="Y1190" s="97" t="s">
        <v>2953</v>
      </c>
      <c r="Z1190" s="97" t="s">
        <v>2954</v>
      </c>
      <c r="AA1190" s="97" t="s">
        <v>2953</v>
      </c>
      <c r="AB1190" s="126" t="s">
        <v>26083</v>
      </c>
      <c r="AC1190" s="29"/>
      <c r="AD1190" s="29"/>
      <c r="AE1190" s="29"/>
      <c r="AF1190" s="137" t="s">
        <v>10381</v>
      </c>
      <c r="AG1190" s="30">
        <f t="shared" si="224"/>
        <v>2</v>
      </c>
      <c r="AH1190" s="31" t="str">
        <f t="shared" si="225"/>
        <v>QS-080019</v>
      </c>
      <c r="AI1190" s="30">
        <v>25291000000</v>
      </c>
      <c r="AJ1190" s="102">
        <f>IFERROR(VLOOKUP($C1190,'分類(コード表)'!$A$3:$B$38,2,FALSE)*1000000000,0)+IFERROR(VLOOKUP($D1190,'分類(コード表)'!$C$3:$D$293,2,FALSE)*1000000,0)+IFERROR(VLOOKUP($E1190,'分類(コード表)'!$E$3:$F$353,2,FALSE)*1000,0)+IFERROR(VLOOKUP($F1190,'分類(コード表)'!$G$3:$H$255,2,FALSE),0)</f>
        <v>25291000000</v>
      </c>
    </row>
    <row r="1191" spans="1:36" s="30" customFormat="1" ht="27" customHeight="1" x14ac:dyDescent="0.15">
      <c r="A1191" s="32" t="s">
        <v>149</v>
      </c>
      <c r="B1191" s="33">
        <v>1187</v>
      </c>
      <c r="C1191" s="34" t="s">
        <v>72</v>
      </c>
      <c r="D1191" s="34" t="s">
        <v>150</v>
      </c>
      <c r="E1191" s="34"/>
      <c r="F1191" s="34"/>
      <c r="G1191" s="34" t="s">
        <v>17677</v>
      </c>
      <c r="H1191" s="34" t="s">
        <v>17678</v>
      </c>
      <c r="I1191" s="33">
        <v>17315700</v>
      </c>
      <c r="J1191" s="33">
        <v>11848700</v>
      </c>
      <c r="K1191" s="33" t="s">
        <v>22150</v>
      </c>
      <c r="L1191" s="37">
        <f t="shared" si="223"/>
        <v>-0.46140082878290456</v>
      </c>
      <c r="M1191" s="33"/>
      <c r="N1191" s="33"/>
      <c r="O1191" s="33"/>
      <c r="P1191" s="153" t="s">
        <v>3180</v>
      </c>
      <c r="Q1191" s="33" t="s">
        <v>503</v>
      </c>
      <c r="R1191" s="33"/>
      <c r="S1191" s="33"/>
      <c r="T1191" s="33" t="s">
        <v>2744</v>
      </c>
      <c r="U1191" s="97" t="s">
        <v>2956</v>
      </c>
      <c r="V1191" s="97" t="s">
        <v>2953</v>
      </c>
      <c r="W1191" s="97" t="s">
        <v>2954</v>
      </c>
      <c r="X1191" s="97" t="s">
        <v>2953</v>
      </c>
      <c r="Y1191" s="97" t="s">
        <v>2954</v>
      </c>
      <c r="Z1191" s="97" t="s">
        <v>2954</v>
      </c>
      <c r="AA1191" s="97" t="s">
        <v>2953</v>
      </c>
      <c r="AB1191" s="126" t="s">
        <v>26084</v>
      </c>
      <c r="AC1191" s="29"/>
      <c r="AD1191" s="29"/>
      <c r="AE1191" s="29"/>
      <c r="AF1191" s="137" t="s">
        <v>3180</v>
      </c>
      <c r="AG1191" s="30">
        <f t="shared" si="224"/>
        <v>2</v>
      </c>
      <c r="AH1191" s="31" t="str">
        <f t="shared" si="225"/>
        <v>KT-140040</v>
      </c>
      <c r="AI1191" s="30">
        <v>25291000000</v>
      </c>
      <c r="AJ1191" s="102">
        <f>IFERROR(VLOOKUP($C1191,'分類(コード表)'!$A$3:$B$38,2,FALSE)*1000000000,0)+IFERROR(VLOOKUP($D1191,'分類(コード表)'!$C$3:$D$293,2,FALSE)*1000000,0)+IFERROR(VLOOKUP($E1191,'分類(コード表)'!$E$3:$F$353,2,FALSE)*1000,0)+IFERROR(VLOOKUP($F1191,'分類(コード表)'!$G$3:$H$255,2,FALSE),0)</f>
        <v>25291000000</v>
      </c>
    </row>
    <row r="1192" spans="1:36" s="30" customFormat="1" ht="27" customHeight="1" x14ac:dyDescent="0.15">
      <c r="A1192" s="32" t="s">
        <v>149</v>
      </c>
      <c r="B1192" s="33">
        <v>1188</v>
      </c>
      <c r="C1192" s="34" t="s">
        <v>127</v>
      </c>
      <c r="D1192" s="34" t="s">
        <v>128</v>
      </c>
      <c r="E1192" s="35" t="s">
        <v>448</v>
      </c>
      <c r="F1192" s="35"/>
      <c r="G1192" s="34" t="s">
        <v>26085</v>
      </c>
      <c r="H1192" s="36" t="s">
        <v>1686</v>
      </c>
      <c r="I1192" s="33">
        <v>1962999.06</v>
      </c>
      <c r="J1192" s="33">
        <v>7330754.0800000001</v>
      </c>
      <c r="K1192" s="33" t="s">
        <v>2460</v>
      </c>
      <c r="L1192" s="37">
        <f t="shared" si="223"/>
        <v>0.73222412884432764</v>
      </c>
      <c r="M1192" s="33"/>
      <c r="N1192" s="33" t="s">
        <v>24776</v>
      </c>
      <c r="O1192" s="33"/>
      <c r="P1192" s="153" t="s">
        <v>23606</v>
      </c>
      <c r="Q1192" s="33"/>
      <c r="R1192" s="33"/>
      <c r="S1192" s="33"/>
      <c r="T1192" s="33" t="s">
        <v>2744</v>
      </c>
      <c r="U1192" s="33" t="s">
        <v>2953</v>
      </c>
      <c r="V1192" s="33" t="s">
        <v>2954</v>
      </c>
      <c r="W1192" s="33" t="s">
        <v>2954</v>
      </c>
      <c r="X1192" s="33" t="s">
        <v>2953</v>
      </c>
      <c r="Y1192" s="33" t="s">
        <v>2954</v>
      </c>
      <c r="Z1192" s="33" t="s">
        <v>2953</v>
      </c>
      <c r="AA1192" s="33" t="s">
        <v>2954</v>
      </c>
      <c r="AB1192" s="39" t="s">
        <v>26086</v>
      </c>
      <c r="AC1192" s="29"/>
      <c r="AD1192" s="29"/>
      <c r="AE1192" s="29"/>
      <c r="AF1192" s="137" t="s">
        <v>1084</v>
      </c>
      <c r="AG1192" s="30">
        <f t="shared" si="224"/>
        <v>2</v>
      </c>
      <c r="AH1192" s="31" t="str">
        <f t="shared" si="225"/>
        <v>CB-100031</v>
      </c>
      <c r="AI1192" s="30">
        <v>26235231000</v>
      </c>
      <c r="AJ1192" s="102">
        <f>IFERROR(VLOOKUP($C1192,'分類(コード表)'!$A$3:$B$38,2,FALSE)*1000000000,0)+IFERROR(VLOOKUP($D1192,'分類(コード表)'!$C$3:$D$293,2,FALSE)*1000000,0)+IFERROR(VLOOKUP($E1192,'分類(コード表)'!$E$3:$F$353,2,FALSE)*1000,0)+IFERROR(VLOOKUP($F1192,'分類(コード表)'!$G$3:$H$255,2,FALSE),0)</f>
        <v>26235231000</v>
      </c>
    </row>
    <row r="1193" spans="1:36" s="30" customFormat="1" ht="27" customHeight="1" x14ac:dyDescent="0.15">
      <c r="A1193" s="32" t="s">
        <v>149</v>
      </c>
      <c r="B1193" s="33">
        <v>1189</v>
      </c>
      <c r="C1193" s="34" t="s">
        <v>127</v>
      </c>
      <c r="D1193" s="34" t="s">
        <v>128</v>
      </c>
      <c r="E1193" s="35" t="s">
        <v>448</v>
      </c>
      <c r="F1193" s="35"/>
      <c r="G1193" s="34" t="s">
        <v>12953</v>
      </c>
      <c r="H1193" s="36" t="s">
        <v>1714</v>
      </c>
      <c r="I1193" s="33">
        <v>230557</v>
      </c>
      <c r="J1193" s="33">
        <v>424664</v>
      </c>
      <c r="K1193" s="33" t="s">
        <v>2479</v>
      </c>
      <c r="L1193" s="37">
        <f t="shared" si="223"/>
        <v>0.45708371795113312</v>
      </c>
      <c r="M1193" s="33"/>
      <c r="N1193" s="33" t="s">
        <v>24776</v>
      </c>
      <c r="O1193" s="33"/>
      <c r="P1193" s="153" t="s">
        <v>27672</v>
      </c>
      <c r="Q1193" s="33" t="s">
        <v>578</v>
      </c>
      <c r="R1193" s="33"/>
      <c r="S1193" s="33"/>
      <c r="T1193" s="33" t="s">
        <v>2744</v>
      </c>
      <c r="U1193" s="33" t="s">
        <v>2954</v>
      </c>
      <c r="V1193" s="33" t="s">
        <v>2954</v>
      </c>
      <c r="W1193" s="33" t="s">
        <v>2954</v>
      </c>
      <c r="X1193" s="33" t="s">
        <v>2953</v>
      </c>
      <c r="Y1193" s="33" t="s">
        <v>2954</v>
      </c>
      <c r="Z1193" s="33" t="s">
        <v>571</v>
      </c>
      <c r="AA1193" s="33" t="s">
        <v>2954</v>
      </c>
      <c r="AB1193" s="39" t="s">
        <v>26087</v>
      </c>
      <c r="AC1193" s="29"/>
      <c r="AD1193" s="29"/>
      <c r="AE1193" s="29"/>
      <c r="AF1193" s="137" t="s">
        <v>1110</v>
      </c>
      <c r="AG1193" s="30">
        <f t="shared" si="224"/>
        <v>2</v>
      </c>
      <c r="AH1193" s="31" t="str">
        <f t="shared" si="225"/>
        <v>CB-110033</v>
      </c>
      <c r="AI1193" s="30">
        <v>26235231000</v>
      </c>
      <c r="AJ1193" s="102">
        <f>IFERROR(VLOOKUP($C1193,'分類(コード表)'!$A$3:$B$38,2,FALSE)*1000000000,0)+IFERROR(VLOOKUP($D1193,'分類(コード表)'!$C$3:$D$293,2,FALSE)*1000000,0)+IFERROR(VLOOKUP($E1193,'分類(コード表)'!$E$3:$F$353,2,FALSE)*1000,0)+IFERROR(VLOOKUP($F1193,'分類(コード表)'!$G$3:$H$255,2,FALSE),0)</f>
        <v>26235231000</v>
      </c>
    </row>
    <row r="1194" spans="1:36" s="30" customFormat="1" ht="27" customHeight="1" x14ac:dyDescent="0.15">
      <c r="A1194" s="32" t="s">
        <v>149</v>
      </c>
      <c r="B1194" s="33">
        <v>1190</v>
      </c>
      <c r="C1194" s="34" t="s">
        <v>127</v>
      </c>
      <c r="D1194" s="34" t="s">
        <v>128</v>
      </c>
      <c r="E1194" s="34" t="s">
        <v>448</v>
      </c>
      <c r="F1194" s="33"/>
      <c r="G1194" s="98" t="s">
        <v>26088</v>
      </c>
      <c r="H1194" s="36" t="s">
        <v>1748</v>
      </c>
      <c r="I1194" s="33">
        <v>390000</v>
      </c>
      <c r="J1194" s="33">
        <v>510380</v>
      </c>
      <c r="K1194" s="33" t="s">
        <v>2497</v>
      </c>
      <c r="L1194" s="37">
        <f t="shared" si="223"/>
        <v>0.23586347427407028</v>
      </c>
      <c r="M1194" s="33"/>
      <c r="N1194" s="33" t="s">
        <v>24776</v>
      </c>
      <c r="O1194" s="33"/>
      <c r="P1194" s="153" t="s">
        <v>4564</v>
      </c>
      <c r="Q1194" s="33" t="s">
        <v>578</v>
      </c>
      <c r="R1194" s="33"/>
      <c r="S1194" s="33"/>
      <c r="T1194" s="33" t="s">
        <v>2744</v>
      </c>
      <c r="U1194" s="33" t="s">
        <v>2954</v>
      </c>
      <c r="V1194" s="33" t="s">
        <v>2954</v>
      </c>
      <c r="W1194" s="33" t="s">
        <v>2954</v>
      </c>
      <c r="X1194" s="33" t="s">
        <v>2954</v>
      </c>
      <c r="Y1194" s="33" t="s">
        <v>2954</v>
      </c>
      <c r="Z1194" s="33" t="s">
        <v>2953</v>
      </c>
      <c r="AA1194" s="33" t="s">
        <v>2954</v>
      </c>
      <c r="AB1194" s="39" t="s">
        <v>26089</v>
      </c>
      <c r="AC1194" s="29"/>
      <c r="AD1194" s="29"/>
      <c r="AE1194" s="29"/>
      <c r="AF1194" s="137" t="s">
        <v>4564</v>
      </c>
      <c r="AG1194" s="30">
        <f t="shared" si="224"/>
        <v>2</v>
      </c>
      <c r="AH1194" s="31" t="str">
        <f t="shared" si="225"/>
        <v>CG-080025</v>
      </c>
      <c r="AI1194" s="30">
        <v>26235231000</v>
      </c>
      <c r="AJ1194" s="102">
        <f>IFERROR(VLOOKUP($C1194,'分類(コード表)'!$A$3:$B$38,2,FALSE)*1000000000,0)+IFERROR(VLOOKUP($D1194,'分類(コード表)'!$C$3:$D$293,2,FALSE)*1000000,0)+IFERROR(VLOOKUP($E1194,'分類(コード表)'!$E$3:$F$353,2,FALSE)*1000,0)+IFERROR(VLOOKUP($F1194,'分類(コード表)'!$G$3:$H$255,2,FALSE),0)</f>
        <v>26235231000</v>
      </c>
    </row>
    <row r="1195" spans="1:36" s="30" customFormat="1" ht="27" customHeight="1" x14ac:dyDescent="0.15">
      <c r="A1195" s="32" t="s">
        <v>149</v>
      </c>
      <c r="B1195" s="33">
        <v>1191</v>
      </c>
      <c r="C1195" s="34" t="s">
        <v>127</v>
      </c>
      <c r="D1195" s="34" t="s">
        <v>128</v>
      </c>
      <c r="E1195" s="34" t="s">
        <v>448</v>
      </c>
      <c r="F1195" s="34"/>
      <c r="G1195" s="98" t="s">
        <v>647</v>
      </c>
      <c r="H1195" s="98" t="s">
        <v>1781</v>
      </c>
      <c r="I1195" s="128">
        <v>800000</v>
      </c>
      <c r="J1195" s="129">
        <v>1274000</v>
      </c>
      <c r="K1195" s="33" t="s">
        <v>2511</v>
      </c>
      <c r="L1195" s="37">
        <f t="shared" si="223"/>
        <v>0.37205651491365777</v>
      </c>
      <c r="M1195" s="33"/>
      <c r="N1195" s="33" t="s">
        <v>24776</v>
      </c>
      <c r="O1195" s="33"/>
      <c r="P1195" s="153" t="s">
        <v>28490</v>
      </c>
      <c r="Q1195" s="33" t="s">
        <v>578</v>
      </c>
      <c r="R1195" s="33"/>
      <c r="S1195" s="33"/>
      <c r="T1195" s="33" t="s">
        <v>2744</v>
      </c>
      <c r="U1195" s="97" t="s">
        <v>2954</v>
      </c>
      <c r="V1195" s="97" t="s">
        <v>2954</v>
      </c>
      <c r="W1195" s="97" t="s">
        <v>2954</v>
      </c>
      <c r="X1195" s="97" t="s">
        <v>2954</v>
      </c>
      <c r="Y1195" s="97" t="s">
        <v>2954</v>
      </c>
      <c r="Z1195" s="97" t="s">
        <v>2953</v>
      </c>
      <c r="AA1195" s="97" t="s">
        <v>2954</v>
      </c>
      <c r="AB1195" s="126" t="s">
        <v>26090</v>
      </c>
      <c r="AC1195" s="29"/>
      <c r="AD1195" s="29"/>
      <c r="AE1195" s="29"/>
      <c r="AF1195" s="137" t="s">
        <v>1153</v>
      </c>
      <c r="AG1195" s="30">
        <f t="shared" si="224"/>
        <v>2</v>
      </c>
      <c r="AH1195" s="31" t="str">
        <f t="shared" si="225"/>
        <v>CG-110009</v>
      </c>
      <c r="AI1195" s="30">
        <v>26235231000</v>
      </c>
      <c r="AJ1195" s="102">
        <f>IFERROR(VLOOKUP($C1195,'分類(コード表)'!$A$3:$B$38,2,FALSE)*1000000000,0)+IFERROR(VLOOKUP($D1195,'分類(コード表)'!$C$3:$D$293,2,FALSE)*1000000,0)+IFERROR(VLOOKUP($E1195,'分類(コード表)'!$E$3:$F$353,2,FALSE)*1000,0)+IFERROR(VLOOKUP($F1195,'分類(コード表)'!$G$3:$H$255,2,FALSE),0)</f>
        <v>26235231000</v>
      </c>
    </row>
    <row r="1196" spans="1:36" s="30" customFormat="1" ht="27" customHeight="1" x14ac:dyDescent="0.15">
      <c r="A1196" s="32" t="s">
        <v>149</v>
      </c>
      <c r="B1196" s="33">
        <v>1192</v>
      </c>
      <c r="C1196" s="35" t="s">
        <v>127</v>
      </c>
      <c r="D1196" s="35" t="s">
        <v>128</v>
      </c>
      <c r="E1196" s="35" t="s">
        <v>448</v>
      </c>
      <c r="F1196" s="35"/>
      <c r="G1196" s="34" t="s">
        <v>26091</v>
      </c>
      <c r="H1196" s="36" t="s">
        <v>1905</v>
      </c>
      <c r="I1196" s="33">
        <v>419200</v>
      </c>
      <c r="J1196" s="33">
        <v>707400</v>
      </c>
      <c r="K1196" s="33" t="s">
        <v>2472</v>
      </c>
      <c r="L1196" s="37">
        <f t="shared" si="223"/>
        <v>0.40740740740740744</v>
      </c>
      <c r="M1196" s="33"/>
      <c r="N1196" s="33" t="s">
        <v>24776</v>
      </c>
      <c r="O1196" s="33"/>
      <c r="P1196" s="153" t="s">
        <v>5415</v>
      </c>
      <c r="Q1196" s="33"/>
      <c r="R1196" s="33"/>
      <c r="S1196" s="33"/>
      <c r="T1196" s="33" t="s">
        <v>2744</v>
      </c>
      <c r="U1196" s="33" t="s">
        <v>2954</v>
      </c>
      <c r="V1196" s="33" t="s">
        <v>2954</v>
      </c>
      <c r="W1196" s="33" t="s">
        <v>2953</v>
      </c>
      <c r="X1196" s="33" t="s">
        <v>2953</v>
      </c>
      <c r="Y1196" s="33" t="s">
        <v>2954</v>
      </c>
      <c r="Z1196" s="33" t="s">
        <v>2953</v>
      </c>
      <c r="AA1196" s="33" t="s">
        <v>2953</v>
      </c>
      <c r="AB1196" s="39" t="s">
        <v>26092</v>
      </c>
      <c r="AC1196" s="29"/>
      <c r="AD1196" s="29"/>
      <c r="AE1196" s="29"/>
      <c r="AF1196" s="137" t="s">
        <v>5415</v>
      </c>
      <c r="AG1196" s="30">
        <f t="shared" si="224"/>
        <v>2</v>
      </c>
      <c r="AH1196" s="31" t="str">
        <f t="shared" si="225"/>
        <v>HR-080014</v>
      </c>
      <c r="AI1196" s="30">
        <v>26235231000</v>
      </c>
      <c r="AJ1196" s="102">
        <f>IFERROR(VLOOKUP($C1196,'分類(コード表)'!$A$3:$B$38,2,FALSE)*1000000000,0)+IFERROR(VLOOKUP($D1196,'分類(コード表)'!$C$3:$D$293,2,FALSE)*1000000,0)+IFERROR(VLOOKUP($E1196,'分類(コード表)'!$E$3:$F$353,2,FALSE)*1000,0)+IFERROR(VLOOKUP($F1196,'分類(コード表)'!$G$3:$H$255,2,FALSE),0)</f>
        <v>26235231000</v>
      </c>
    </row>
    <row r="1197" spans="1:36" s="30" customFormat="1" ht="27" customHeight="1" x14ac:dyDescent="0.15">
      <c r="A1197" s="32" t="s">
        <v>149</v>
      </c>
      <c r="B1197" s="33">
        <v>1193</v>
      </c>
      <c r="C1197" s="35" t="s">
        <v>127</v>
      </c>
      <c r="D1197" s="35" t="s">
        <v>128</v>
      </c>
      <c r="E1197" s="35" t="s">
        <v>448</v>
      </c>
      <c r="F1197" s="35"/>
      <c r="G1197" s="34" t="s">
        <v>783</v>
      </c>
      <c r="H1197" s="36" t="s">
        <v>2023</v>
      </c>
      <c r="I1197" s="33">
        <v>2155016</v>
      </c>
      <c r="J1197" s="33">
        <v>3276250</v>
      </c>
      <c r="K1197" s="33" t="s">
        <v>2617</v>
      </c>
      <c r="L1197" s="37">
        <f t="shared" si="223"/>
        <v>0.34223090423502478</v>
      </c>
      <c r="M1197" s="33"/>
      <c r="N1197" s="33" t="s">
        <v>24776</v>
      </c>
      <c r="O1197" s="33"/>
      <c r="P1197" s="153" t="s">
        <v>30576</v>
      </c>
      <c r="Q1197" s="33" t="s">
        <v>578</v>
      </c>
      <c r="R1197" s="33"/>
      <c r="S1197" s="33"/>
      <c r="T1197" s="33" t="s">
        <v>2744</v>
      </c>
      <c r="U1197" s="33" t="s">
        <v>2954</v>
      </c>
      <c r="V1197" s="33" t="s">
        <v>2955</v>
      </c>
      <c r="W1197" s="33" t="s">
        <v>2954</v>
      </c>
      <c r="X1197" s="33" t="s">
        <v>2954</v>
      </c>
      <c r="Y1197" s="33" t="s">
        <v>2954</v>
      </c>
      <c r="Z1197" s="33" t="s">
        <v>2954</v>
      </c>
      <c r="AA1197" s="33" t="s">
        <v>2954</v>
      </c>
      <c r="AB1197" s="39" t="s">
        <v>26093</v>
      </c>
      <c r="AC1197" s="29"/>
      <c r="AD1197" s="29"/>
      <c r="AE1197" s="29"/>
      <c r="AF1197" s="137" t="s">
        <v>1328</v>
      </c>
      <c r="AG1197" s="30">
        <f t="shared" si="224"/>
        <v>2</v>
      </c>
      <c r="AH1197" s="31" t="str">
        <f t="shared" si="225"/>
        <v>KK-110052</v>
      </c>
      <c r="AI1197" s="30">
        <v>26235231000</v>
      </c>
      <c r="AJ1197" s="102">
        <f>IFERROR(VLOOKUP($C1197,'分類(コード表)'!$A$3:$B$38,2,FALSE)*1000000000,0)+IFERROR(VLOOKUP($D1197,'分類(コード表)'!$C$3:$D$293,2,FALSE)*1000000,0)+IFERROR(VLOOKUP($E1197,'分類(コード表)'!$E$3:$F$353,2,FALSE)*1000,0)+IFERROR(VLOOKUP($F1197,'分類(コード表)'!$G$3:$H$255,2,FALSE),0)</f>
        <v>26235231000</v>
      </c>
    </row>
    <row r="1198" spans="1:36" s="30" customFormat="1" ht="27" customHeight="1" x14ac:dyDescent="0.15">
      <c r="A1198" s="32" t="s">
        <v>149</v>
      </c>
      <c r="B1198" s="33">
        <v>1194</v>
      </c>
      <c r="C1198" s="35" t="s">
        <v>127</v>
      </c>
      <c r="D1198" s="35" t="s">
        <v>128</v>
      </c>
      <c r="E1198" s="35" t="s">
        <v>448</v>
      </c>
      <c r="F1198" s="35"/>
      <c r="G1198" s="34" t="s">
        <v>26094</v>
      </c>
      <c r="H1198" s="36" t="s">
        <v>2107</v>
      </c>
      <c r="I1198" s="33">
        <v>4345000</v>
      </c>
      <c r="J1198" s="33">
        <v>4777200</v>
      </c>
      <c r="K1198" s="33" t="s">
        <v>2648</v>
      </c>
      <c r="L1198" s="37">
        <f t="shared" si="223"/>
        <v>9.0471405844427699E-2</v>
      </c>
      <c r="M1198" s="33"/>
      <c r="N1198" s="33" t="s">
        <v>24776</v>
      </c>
      <c r="O1198" s="33"/>
      <c r="P1198" s="153" t="s">
        <v>23949</v>
      </c>
      <c r="Q1198" s="33"/>
      <c r="R1198" s="33"/>
      <c r="S1198" s="33"/>
      <c r="T1198" s="33" t="s">
        <v>2744</v>
      </c>
      <c r="U1198" s="33" t="s">
        <v>2953</v>
      </c>
      <c r="V1198" s="33" t="s">
        <v>2954</v>
      </c>
      <c r="W1198" s="33" t="s">
        <v>2953</v>
      </c>
      <c r="X1198" s="33" t="s">
        <v>2953</v>
      </c>
      <c r="Y1198" s="33" t="s">
        <v>2954</v>
      </c>
      <c r="Z1198" s="33" t="s">
        <v>2953</v>
      </c>
      <c r="AA1198" s="33" t="s">
        <v>2953</v>
      </c>
      <c r="AB1198" s="39" t="s">
        <v>26095</v>
      </c>
      <c r="AC1198" s="29"/>
      <c r="AD1198" s="29"/>
      <c r="AE1198" s="29"/>
      <c r="AF1198" s="137" t="s">
        <v>1374</v>
      </c>
      <c r="AG1198" s="30">
        <f t="shared" si="224"/>
        <v>2</v>
      </c>
      <c r="AH1198" s="31" t="str">
        <f t="shared" si="225"/>
        <v>KT-100028</v>
      </c>
      <c r="AI1198" s="30">
        <v>26235231000</v>
      </c>
      <c r="AJ1198" s="102">
        <f>IFERROR(VLOOKUP($C1198,'分類(コード表)'!$A$3:$B$38,2,FALSE)*1000000000,0)+IFERROR(VLOOKUP($D1198,'分類(コード表)'!$C$3:$D$293,2,FALSE)*1000000,0)+IFERROR(VLOOKUP($E1198,'分類(コード表)'!$E$3:$F$353,2,FALSE)*1000,0)+IFERROR(VLOOKUP($F1198,'分類(コード表)'!$G$3:$H$255,2,FALSE),0)</f>
        <v>26235231000</v>
      </c>
    </row>
    <row r="1199" spans="1:36" s="30" customFormat="1" ht="27" customHeight="1" x14ac:dyDescent="0.15">
      <c r="A1199" s="32" t="s">
        <v>149</v>
      </c>
      <c r="B1199" s="33">
        <v>1195</v>
      </c>
      <c r="C1199" s="34" t="s">
        <v>127</v>
      </c>
      <c r="D1199" s="34" t="s">
        <v>128</v>
      </c>
      <c r="E1199" s="34" t="s">
        <v>448</v>
      </c>
      <c r="F1199" s="34"/>
      <c r="G1199" s="98" t="s">
        <v>904</v>
      </c>
      <c r="H1199" s="98" t="s">
        <v>2207</v>
      </c>
      <c r="I1199" s="129">
        <v>1207000</v>
      </c>
      <c r="J1199" s="129">
        <v>2649109.5</v>
      </c>
      <c r="K1199" s="97" t="s">
        <v>2684</v>
      </c>
      <c r="L1199" s="37">
        <f t="shared" si="223"/>
        <v>0.54437519475884255</v>
      </c>
      <c r="M1199" s="33"/>
      <c r="N1199" s="33" t="s">
        <v>24776</v>
      </c>
      <c r="O1199" s="33"/>
      <c r="P1199" s="153" t="s">
        <v>22562</v>
      </c>
      <c r="Q1199" s="33"/>
      <c r="R1199" s="33"/>
      <c r="S1199" s="33"/>
      <c r="T1199" s="33" t="s">
        <v>2744</v>
      </c>
      <c r="U1199" s="97" t="s">
        <v>2954</v>
      </c>
      <c r="V1199" s="97" t="s">
        <v>2954</v>
      </c>
      <c r="W1199" s="97" t="s">
        <v>2954</v>
      </c>
      <c r="X1199" s="97" t="s">
        <v>2954</v>
      </c>
      <c r="Y1199" s="97" t="s">
        <v>2954</v>
      </c>
      <c r="Z1199" s="97" t="s">
        <v>2953</v>
      </c>
      <c r="AA1199" s="97" t="s">
        <v>2954</v>
      </c>
      <c r="AB1199" s="126" t="s">
        <v>26096</v>
      </c>
      <c r="AC1199" s="29"/>
      <c r="AD1199" s="29"/>
      <c r="AE1199" s="29"/>
      <c r="AF1199" s="137" t="s">
        <v>1468</v>
      </c>
      <c r="AG1199" s="30">
        <f t="shared" si="224"/>
        <v>2</v>
      </c>
      <c r="AH1199" s="31" t="str">
        <f t="shared" si="225"/>
        <v>KT-130019</v>
      </c>
      <c r="AI1199" s="30">
        <v>26235231000</v>
      </c>
      <c r="AJ1199" s="102">
        <f>IFERROR(VLOOKUP($C1199,'分類(コード表)'!$A$3:$B$38,2,FALSE)*1000000000,0)+IFERROR(VLOOKUP($D1199,'分類(コード表)'!$C$3:$D$293,2,FALSE)*1000000,0)+IFERROR(VLOOKUP($E1199,'分類(コード表)'!$E$3:$F$353,2,FALSE)*1000,0)+IFERROR(VLOOKUP($F1199,'分類(コード表)'!$G$3:$H$255,2,FALSE),0)</f>
        <v>26235231000</v>
      </c>
    </row>
    <row r="1200" spans="1:36" s="30" customFormat="1" ht="27" customHeight="1" x14ac:dyDescent="0.15">
      <c r="A1200" s="32" t="s">
        <v>149</v>
      </c>
      <c r="B1200" s="33">
        <v>1196</v>
      </c>
      <c r="C1200" s="35" t="s">
        <v>127</v>
      </c>
      <c r="D1200" s="35" t="s">
        <v>128</v>
      </c>
      <c r="E1200" s="35" t="s">
        <v>448</v>
      </c>
      <c r="F1200" s="35"/>
      <c r="G1200" s="34" t="s">
        <v>931</v>
      </c>
      <c r="H1200" s="36" t="s">
        <v>2236</v>
      </c>
      <c r="I1200" s="33">
        <v>1370552</v>
      </c>
      <c r="J1200" s="33">
        <v>2230131</v>
      </c>
      <c r="K1200" s="33" t="s">
        <v>2690</v>
      </c>
      <c r="L1200" s="37">
        <f t="shared" si="223"/>
        <v>0.38543879260904401</v>
      </c>
      <c r="M1200" s="33"/>
      <c r="N1200" s="33" t="s">
        <v>24776</v>
      </c>
      <c r="O1200" s="33"/>
      <c r="P1200" s="153" t="s">
        <v>1495</v>
      </c>
      <c r="Q1200" s="33" t="s">
        <v>578</v>
      </c>
      <c r="R1200" s="33"/>
      <c r="S1200" s="33"/>
      <c r="T1200" s="33" t="s">
        <v>2744</v>
      </c>
      <c r="U1200" s="33" t="s">
        <v>2954</v>
      </c>
      <c r="V1200" s="33" t="s">
        <v>2954</v>
      </c>
      <c r="W1200" s="33" t="s">
        <v>2953</v>
      </c>
      <c r="X1200" s="33" t="s">
        <v>2954</v>
      </c>
      <c r="Y1200" s="33" t="s">
        <v>2954</v>
      </c>
      <c r="Z1200" s="33" t="s">
        <v>2953</v>
      </c>
      <c r="AA1200" s="33" t="s">
        <v>2954</v>
      </c>
      <c r="AB1200" s="39" t="s">
        <v>26097</v>
      </c>
      <c r="AC1200" s="29"/>
      <c r="AD1200" s="29"/>
      <c r="AE1200" s="29"/>
      <c r="AF1200" s="137" t="s">
        <v>1495</v>
      </c>
      <c r="AG1200" s="30">
        <f t="shared" si="224"/>
        <v>2</v>
      </c>
      <c r="AH1200" s="31" t="str">
        <f t="shared" si="225"/>
        <v>KT-140022</v>
      </c>
      <c r="AI1200" s="30">
        <v>26235231000</v>
      </c>
      <c r="AJ1200" s="102">
        <f>IFERROR(VLOOKUP($C1200,'分類(コード表)'!$A$3:$B$38,2,FALSE)*1000000000,0)+IFERROR(VLOOKUP($D1200,'分類(コード表)'!$C$3:$D$293,2,FALSE)*1000000,0)+IFERROR(VLOOKUP($E1200,'分類(コード表)'!$E$3:$F$353,2,FALSE)*1000,0)+IFERROR(VLOOKUP($F1200,'分類(コード表)'!$G$3:$H$255,2,FALSE),0)</f>
        <v>26235231000</v>
      </c>
    </row>
    <row r="1201" spans="1:36" s="30" customFormat="1" ht="27" customHeight="1" x14ac:dyDescent="0.15">
      <c r="A1201" s="32" t="s">
        <v>149</v>
      </c>
      <c r="B1201" s="33">
        <v>1197</v>
      </c>
      <c r="C1201" s="35" t="s">
        <v>127</v>
      </c>
      <c r="D1201" s="35" t="s">
        <v>128</v>
      </c>
      <c r="E1201" s="35" t="s">
        <v>448</v>
      </c>
      <c r="F1201" s="33"/>
      <c r="G1201" s="34" t="s">
        <v>26098</v>
      </c>
      <c r="H1201" s="36" t="s">
        <v>2379</v>
      </c>
      <c r="I1201" s="33">
        <v>1273281.76</v>
      </c>
      <c r="J1201" s="33">
        <v>1343520.54</v>
      </c>
      <c r="K1201" s="33" t="s">
        <v>2734</v>
      </c>
      <c r="L1201" s="37">
        <f t="shared" si="223"/>
        <v>5.2279647321208822E-2</v>
      </c>
      <c r="M1201" s="33"/>
      <c r="N1201" s="33" t="s">
        <v>24776</v>
      </c>
      <c r="O1201" s="33"/>
      <c r="P1201" s="153" t="s">
        <v>24424</v>
      </c>
      <c r="Q1201" s="33" t="s">
        <v>578</v>
      </c>
      <c r="R1201" s="33"/>
      <c r="S1201" s="33"/>
      <c r="T1201" s="33" t="s">
        <v>2744</v>
      </c>
      <c r="U1201" s="33" t="s">
        <v>2954</v>
      </c>
      <c r="V1201" s="33" t="s">
        <v>2954</v>
      </c>
      <c r="W1201" s="33" t="s">
        <v>2953</v>
      </c>
      <c r="X1201" s="33" t="s">
        <v>2954</v>
      </c>
      <c r="Y1201" s="33" t="s">
        <v>2953</v>
      </c>
      <c r="Z1201" s="33" t="s">
        <v>2953</v>
      </c>
      <c r="AA1201" s="33" t="s">
        <v>2954</v>
      </c>
      <c r="AB1201" s="39" t="s">
        <v>26099</v>
      </c>
      <c r="AC1201" s="29"/>
      <c r="AD1201" s="29"/>
      <c r="AE1201" s="29"/>
      <c r="AF1201" s="137" t="s">
        <v>1596</v>
      </c>
      <c r="AG1201" s="30">
        <f t="shared" si="224"/>
        <v>2</v>
      </c>
      <c r="AH1201" s="31" t="str">
        <f t="shared" si="225"/>
        <v>TH-100021</v>
      </c>
      <c r="AI1201" s="30">
        <v>26235231000</v>
      </c>
      <c r="AJ1201" s="102">
        <f>IFERROR(VLOOKUP($C1201,'分類(コード表)'!$A$3:$B$38,2,FALSE)*1000000000,0)+IFERROR(VLOOKUP($D1201,'分類(コード表)'!$C$3:$D$293,2,FALSE)*1000000,0)+IFERROR(VLOOKUP($E1201,'分類(コード表)'!$E$3:$F$353,2,FALSE)*1000,0)+IFERROR(VLOOKUP($F1201,'分類(コード表)'!$G$3:$H$255,2,FALSE),0)</f>
        <v>26235231000</v>
      </c>
    </row>
    <row r="1202" spans="1:36" s="30" customFormat="1" ht="27" customHeight="1" x14ac:dyDescent="0.15">
      <c r="A1202" s="32" t="s">
        <v>149</v>
      </c>
      <c r="B1202" s="33">
        <v>1198</v>
      </c>
      <c r="C1202" s="35" t="s">
        <v>127</v>
      </c>
      <c r="D1202" s="35" t="s">
        <v>128</v>
      </c>
      <c r="E1202" s="35" t="s">
        <v>448</v>
      </c>
      <c r="F1202" s="35"/>
      <c r="G1202" s="34" t="s">
        <v>18383</v>
      </c>
      <c r="H1202" s="36" t="s">
        <v>18384</v>
      </c>
      <c r="I1202" s="33">
        <v>118450</v>
      </c>
      <c r="J1202" s="33">
        <v>1379780</v>
      </c>
      <c r="K1202" s="33" t="s">
        <v>22063</v>
      </c>
      <c r="L1202" s="37">
        <f t="shared" si="223"/>
        <v>0.91415298091000019</v>
      </c>
      <c r="M1202" s="33"/>
      <c r="N1202" s="33"/>
      <c r="O1202" s="33"/>
      <c r="P1202" s="153" t="s">
        <v>2997</v>
      </c>
      <c r="Q1202" s="33" t="s">
        <v>503</v>
      </c>
      <c r="R1202" s="33"/>
      <c r="S1202" s="33"/>
      <c r="T1202" s="33" t="s">
        <v>2744</v>
      </c>
      <c r="U1202" s="33" t="s">
        <v>2955</v>
      </c>
      <c r="V1202" s="33" t="s">
        <v>2955</v>
      </c>
      <c r="W1202" s="33" t="s">
        <v>571</v>
      </c>
      <c r="X1202" s="33" t="s">
        <v>2954</v>
      </c>
      <c r="Y1202" s="33" t="s">
        <v>2954</v>
      </c>
      <c r="Z1202" s="33" t="s">
        <v>2954</v>
      </c>
      <c r="AA1202" s="33" t="s">
        <v>2954</v>
      </c>
      <c r="AB1202" s="39" t="s">
        <v>26100</v>
      </c>
      <c r="AC1202" s="29"/>
      <c r="AD1202" s="29"/>
      <c r="AE1202" s="29"/>
      <c r="AF1202" s="137" t="s">
        <v>2997</v>
      </c>
      <c r="AG1202" s="30">
        <f t="shared" si="224"/>
        <v>2</v>
      </c>
      <c r="AH1202" s="31" t="str">
        <f t="shared" si="225"/>
        <v>KT-170105</v>
      </c>
      <c r="AI1202" s="30">
        <v>26235231000</v>
      </c>
      <c r="AJ1202" s="102">
        <f>IFERROR(VLOOKUP($C1202,'分類(コード表)'!$A$3:$B$38,2,FALSE)*1000000000,0)+IFERROR(VLOOKUP($D1202,'分類(コード表)'!$C$3:$D$293,2,FALSE)*1000000,0)+IFERROR(VLOOKUP($E1202,'分類(コード表)'!$E$3:$F$353,2,FALSE)*1000,0)+IFERROR(VLOOKUP($F1202,'分類(コード表)'!$G$3:$H$255,2,FALSE),0)</f>
        <v>26235231000</v>
      </c>
    </row>
    <row r="1203" spans="1:36" s="30" customFormat="1" ht="27" customHeight="1" x14ac:dyDescent="0.15">
      <c r="A1203" s="32" t="s">
        <v>149</v>
      </c>
      <c r="B1203" s="33">
        <v>1199</v>
      </c>
      <c r="C1203" s="35" t="s">
        <v>127</v>
      </c>
      <c r="D1203" s="35" t="s">
        <v>128</v>
      </c>
      <c r="E1203" s="35" t="s">
        <v>448</v>
      </c>
      <c r="F1203" s="35"/>
      <c r="G1203" s="34" t="s">
        <v>17886</v>
      </c>
      <c r="H1203" s="36" t="s">
        <v>17887</v>
      </c>
      <c r="I1203" s="33">
        <v>144703.9</v>
      </c>
      <c r="J1203" s="33">
        <v>163175.1</v>
      </c>
      <c r="K1203" s="33" t="s">
        <v>22115</v>
      </c>
      <c r="L1203" s="37">
        <f t="shared" si="223"/>
        <v>0.11319864366560839</v>
      </c>
      <c r="M1203" s="33"/>
      <c r="N1203" s="33"/>
      <c r="O1203" s="33"/>
      <c r="P1203" s="153" t="s">
        <v>3098</v>
      </c>
      <c r="Q1203" s="38" t="s">
        <v>578</v>
      </c>
      <c r="R1203" s="33"/>
      <c r="S1203" s="33"/>
      <c r="T1203" s="33" t="s">
        <v>2744</v>
      </c>
      <c r="U1203" s="33" t="s">
        <v>2954</v>
      </c>
      <c r="V1203" s="33" t="s">
        <v>2954</v>
      </c>
      <c r="W1203" s="33" t="s">
        <v>2954</v>
      </c>
      <c r="X1203" s="33" t="s">
        <v>571</v>
      </c>
      <c r="Y1203" s="33" t="s">
        <v>2954</v>
      </c>
      <c r="Z1203" s="33" t="s">
        <v>571</v>
      </c>
      <c r="AA1203" s="33" t="s">
        <v>2954</v>
      </c>
      <c r="AB1203" s="39" t="s">
        <v>26101</v>
      </c>
      <c r="AC1203" s="29"/>
      <c r="AD1203" s="29"/>
      <c r="AE1203" s="29"/>
      <c r="AF1203" s="137" t="s">
        <v>3098</v>
      </c>
      <c r="AG1203" s="30">
        <f t="shared" si="224"/>
        <v>2</v>
      </c>
      <c r="AH1203" s="31" t="str">
        <f t="shared" si="225"/>
        <v>KT-150104</v>
      </c>
      <c r="AI1203" s="30">
        <v>26235231000</v>
      </c>
      <c r="AJ1203" s="102">
        <f>IFERROR(VLOOKUP($C1203,'分類(コード表)'!$A$3:$B$38,2,FALSE)*1000000000,0)+IFERROR(VLOOKUP($D1203,'分類(コード表)'!$C$3:$D$293,2,FALSE)*1000000,0)+IFERROR(VLOOKUP($E1203,'分類(コード表)'!$E$3:$F$353,2,FALSE)*1000,0)+IFERROR(VLOOKUP($F1203,'分類(コード表)'!$G$3:$H$255,2,FALSE),0)</f>
        <v>26235231000</v>
      </c>
    </row>
    <row r="1204" spans="1:36" s="30" customFormat="1" ht="27" customHeight="1" x14ac:dyDescent="0.15">
      <c r="A1204" s="32" t="s">
        <v>149</v>
      </c>
      <c r="B1204" s="33">
        <v>1200</v>
      </c>
      <c r="C1204" s="35" t="s">
        <v>127</v>
      </c>
      <c r="D1204" s="35" t="s">
        <v>128</v>
      </c>
      <c r="E1204" s="35" t="s">
        <v>448</v>
      </c>
      <c r="F1204" s="35"/>
      <c r="G1204" s="34" t="s">
        <v>17786</v>
      </c>
      <c r="H1204" s="36" t="s">
        <v>2207</v>
      </c>
      <c r="I1204" s="33">
        <v>1214000</v>
      </c>
      <c r="J1204" s="33">
        <v>2377000</v>
      </c>
      <c r="K1204" s="33" t="s">
        <v>22138</v>
      </c>
      <c r="L1204" s="37">
        <f t="shared" si="223"/>
        <v>0.48927219183845183</v>
      </c>
      <c r="M1204" s="33"/>
      <c r="N1204" s="33"/>
      <c r="O1204" s="33"/>
      <c r="P1204" s="153" t="s">
        <v>3141</v>
      </c>
      <c r="Q1204" s="38" t="s">
        <v>578</v>
      </c>
      <c r="R1204" s="33"/>
      <c r="S1204" s="33"/>
      <c r="T1204" s="33" t="s">
        <v>2744</v>
      </c>
      <c r="U1204" s="33" t="s">
        <v>2954</v>
      </c>
      <c r="V1204" s="33" t="s">
        <v>2955</v>
      </c>
      <c r="W1204" s="33" t="s">
        <v>2954</v>
      </c>
      <c r="X1204" s="33" t="s">
        <v>2954</v>
      </c>
      <c r="Y1204" s="33" t="s">
        <v>2954</v>
      </c>
      <c r="Z1204" s="33" t="s">
        <v>2954</v>
      </c>
      <c r="AA1204" s="33" t="s">
        <v>2954</v>
      </c>
      <c r="AB1204" s="39" t="s">
        <v>26102</v>
      </c>
      <c r="AC1204" s="29"/>
      <c r="AD1204" s="29"/>
      <c r="AE1204" s="29"/>
      <c r="AF1204" s="137" t="s">
        <v>3141</v>
      </c>
      <c r="AG1204" s="30">
        <f t="shared" si="224"/>
        <v>2</v>
      </c>
      <c r="AH1204" s="31" t="str">
        <f t="shared" si="225"/>
        <v>KT-150010</v>
      </c>
      <c r="AI1204" s="30">
        <v>26235231000</v>
      </c>
      <c r="AJ1204" s="102">
        <f>IFERROR(VLOOKUP($C1204,'分類(コード表)'!$A$3:$B$38,2,FALSE)*1000000000,0)+IFERROR(VLOOKUP($D1204,'分類(コード表)'!$C$3:$D$293,2,FALSE)*1000000,0)+IFERROR(VLOOKUP($E1204,'分類(コード表)'!$E$3:$F$353,2,FALSE)*1000,0)+IFERROR(VLOOKUP($F1204,'分類(コード表)'!$G$3:$H$255,2,FALSE),0)</f>
        <v>26235231000</v>
      </c>
    </row>
    <row r="1205" spans="1:36" s="30" customFormat="1" ht="27" customHeight="1" x14ac:dyDescent="0.15">
      <c r="A1205" s="32" t="s">
        <v>149</v>
      </c>
      <c r="B1205" s="33">
        <v>1201</v>
      </c>
      <c r="C1205" s="35" t="s">
        <v>127</v>
      </c>
      <c r="D1205" s="35" t="s">
        <v>128</v>
      </c>
      <c r="E1205" s="35" t="s">
        <v>448</v>
      </c>
      <c r="F1205" s="35"/>
      <c r="G1205" s="34" t="s">
        <v>17648</v>
      </c>
      <c r="H1205" s="36" t="s">
        <v>17649</v>
      </c>
      <c r="I1205" s="33">
        <v>48320</v>
      </c>
      <c r="J1205" s="33">
        <v>137550</v>
      </c>
      <c r="K1205" s="33" t="s">
        <v>22053</v>
      </c>
      <c r="L1205" s="37">
        <f t="shared" si="223"/>
        <v>0.64870956015994186</v>
      </c>
      <c r="M1205" s="33"/>
      <c r="N1205" s="33"/>
      <c r="O1205" s="33"/>
      <c r="P1205" s="153" t="s">
        <v>3188</v>
      </c>
      <c r="Q1205" s="38" t="s">
        <v>578</v>
      </c>
      <c r="R1205" s="33"/>
      <c r="S1205" s="33"/>
      <c r="T1205" s="33" t="s">
        <v>2744</v>
      </c>
      <c r="U1205" s="33" t="s">
        <v>2955</v>
      </c>
      <c r="V1205" s="33" t="s">
        <v>2954</v>
      </c>
      <c r="W1205" s="33" t="s">
        <v>571</v>
      </c>
      <c r="X1205" s="33" t="s">
        <v>571</v>
      </c>
      <c r="Y1205" s="33" t="s">
        <v>2954</v>
      </c>
      <c r="Z1205" s="33" t="s">
        <v>571</v>
      </c>
      <c r="AA1205" s="33" t="s">
        <v>2954</v>
      </c>
      <c r="AB1205" s="39" t="s">
        <v>26103</v>
      </c>
      <c r="AC1205" s="29"/>
      <c r="AD1205" s="29"/>
      <c r="AE1205" s="29"/>
      <c r="AF1205" s="137" t="s">
        <v>3188</v>
      </c>
      <c r="AG1205" s="30">
        <f t="shared" si="224"/>
        <v>2</v>
      </c>
      <c r="AH1205" s="31" t="str">
        <f t="shared" si="225"/>
        <v>KT-140013</v>
      </c>
      <c r="AI1205" s="30">
        <v>26235231000</v>
      </c>
      <c r="AJ1205" s="102">
        <f>IFERROR(VLOOKUP($C1205,'分類(コード表)'!$A$3:$B$38,2,FALSE)*1000000000,0)+IFERROR(VLOOKUP($D1205,'分類(コード表)'!$C$3:$D$293,2,FALSE)*1000000,0)+IFERROR(VLOOKUP($E1205,'分類(コード表)'!$E$3:$F$353,2,FALSE)*1000,0)+IFERROR(VLOOKUP($F1205,'分類(コード表)'!$G$3:$H$255,2,FALSE),0)</f>
        <v>26235231000</v>
      </c>
    </row>
    <row r="1206" spans="1:36" s="30" customFormat="1" ht="27" customHeight="1" x14ac:dyDescent="0.15">
      <c r="A1206" s="32" t="s">
        <v>149</v>
      </c>
      <c r="B1206" s="33">
        <v>1202</v>
      </c>
      <c r="C1206" s="35" t="s">
        <v>127</v>
      </c>
      <c r="D1206" s="35" t="s">
        <v>128</v>
      </c>
      <c r="E1206" s="35" t="s">
        <v>448</v>
      </c>
      <c r="F1206" s="35"/>
      <c r="G1206" s="34" t="s">
        <v>20755</v>
      </c>
      <c r="H1206" s="36" t="s">
        <v>20756</v>
      </c>
      <c r="I1206" s="33">
        <v>757480</v>
      </c>
      <c r="J1206" s="33">
        <v>4759363</v>
      </c>
      <c r="K1206" s="33" t="s">
        <v>24597</v>
      </c>
      <c r="L1206" s="37">
        <f t="shared" si="223"/>
        <v>0.84084424743395281</v>
      </c>
      <c r="M1206" s="33"/>
      <c r="N1206" s="33" t="s">
        <v>24776</v>
      </c>
      <c r="O1206" s="33"/>
      <c r="P1206" s="153" t="s">
        <v>26533</v>
      </c>
      <c r="Q1206" s="38" t="s">
        <v>578</v>
      </c>
      <c r="R1206" s="33"/>
      <c r="S1206" s="33"/>
      <c r="T1206" s="33" t="s">
        <v>381</v>
      </c>
      <c r="U1206" s="97" t="s">
        <v>26826</v>
      </c>
      <c r="V1206" s="97" t="s">
        <v>26826</v>
      </c>
      <c r="W1206" s="97" t="s">
        <v>26826</v>
      </c>
      <c r="X1206" s="97" t="s">
        <v>26826</v>
      </c>
      <c r="Y1206" s="97" t="s">
        <v>26826</v>
      </c>
      <c r="Z1206" s="97" t="s">
        <v>26826</v>
      </c>
      <c r="AA1206" s="97" t="s">
        <v>26826</v>
      </c>
      <c r="AB1206" s="126" t="s">
        <v>26825</v>
      </c>
      <c r="AC1206" s="29"/>
      <c r="AD1206" s="29"/>
      <c r="AE1206" s="29"/>
      <c r="AF1206" s="137" t="s">
        <v>26533</v>
      </c>
      <c r="AG1206" s="30">
        <f t="shared" ref="AG1206" si="234">LEN(LEFT(AF1206,FIND("-",AF1206)-1))</f>
        <v>2</v>
      </c>
      <c r="AH1206" s="31" t="str">
        <f t="shared" ref="AH1206" si="235">LEFT(AF1206,FIND("-",AF1206)+6)</f>
        <v>QS-190016</v>
      </c>
      <c r="AJ1206" s="102"/>
    </row>
    <row r="1207" spans="1:36" s="30" customFormat="1" ht="27" customHeight="1" x14ac:dyDescent="0.15">
      <c r="A1207" s="32" t="s">
        <v>149</v>
      </c>
      <c r="B1207" s="33">
        <v>1203</v>
      </c>
      <c r="C1207" s="34" t="s">
        <v>127</v>
      </c>
      <c r="D1207" s="34" t="s">
        <v>128</v>
      </c>
      <c r="E1207" s="34" t="s">
        <v>12311</v>
      </c>
      <c r="F1207" s="34"/>
      <c r="G1207" s="98" t="s">
        <v>15884</v>
      </c>
      <c r="H1207" s="98" t="s">
        <v>15885</v>
      </c>
      <c r="I1207" s="33">
        <v>1545191</v>
      </c>
      <c r="J1207" s="33">
        <v>1732711</v>
      </c>
      <c r="K1207" s="97" t="s">
        <v>22084</v>
      </c>
      <c r="L1207" s="37">
        <f t="shared" si="223"/>
        <v>0.10822347177342329</v>
      </c>
      <c r="M1207" s="33"/>
      <c r="N1207" s="33"/>
      <c r="O1207" s="33"/>
      <c r="P1207" s="153" t="s">
        <v>3040</v>
      </c>
      <c r="Q1207" s="33" t="s">
        <v>503</v>
      </c>
      <c r="R1207" s="33"/>
      <c r="S1207" s="33"/>
      <c r="T1207" s="33" t="s">
        <v>2744</v>
      </c>
      <c r="U1207" s="97" t="s">
        <v>2953</v>
      </c>
      <c r="V1207" s="97" t="s">
        <v>2954</v>
      </c>
      <c r="W1207" s="97" t="s">
        <v>2953</v>
      </c>
      <c r="X1207" s="97" t="s">
        <v>2953</v>
      </c>
      <c r="Y1207" s="97" t="s">
        <v>2954</v>
      </c>
      <c r="Z1207" s="97" t="s">
        <v>2953</v>
      </c>
      <c r="AA1207" s="97" t="s">
        <v>2953</v>
      </c>
      <c r="AB1207" s="126" t="s">
        <v>26104</v>
      </c>
      <c r="AC1207" s="29"/>
      <c r="AD1207" s="29"/>
      <c r="AE1207" s="29"/>
      <c r="AF1207" s="137" t="s">
        <v>3040</v>
      </c>
      <c r="AG1207" s="30">
        <f t="shared" si="224"/>
        <v>2</v>
      </c>
      <c r="AH1207" s="31" t="str">
        <f t="shared" si="225"/>
        <v>KK-160048</v>
      </c>
      <c r="AI1207" s="30">
        <v>26235232000</v>
      </c>
      <c r="AJ1207" s="102">
        <f>IFERROR(VLOOKUP($C1207,'分類(コード表)'!$A$3:$B$38,2,FALSE)*1000000000,0)+IFERROR(VLOOKUP($D1207,'分類(コード表)'!$C$3:$D$293,2,FALSE)*1000000,0)+IFERROR(VLOOKUP($E1207,'分類(コード表)'!$E$3:$F$353,2,FALSE)*1000,0)+IFERROR(VLOOKUP($F1207,'分類(コード表)'!$G$3:$H$255,2,FALSE),0)</f>
        <v>26235232000</v>
      </c>
    </row>
    <row r="1208" spans="1:36" s="30" customFormat="1" ht="27" customHeight="1" x14ac:dyDescent="0.15">
      <c r="A1208" s="32" t="s">
        <v>149</v>
      </c>
      <c r="B1208" s="33">
        <v>1204</v>
      </c>
      <c r="C1208" s="35" t="s">
        <v>127</v>
      </c>
      <c r="D1208" s="35" t="s">
        <v>128</v>
      </c>
      <c r="E1208" s="35" t="s">
        <v>12311</v>
      </c>
      <c r="F1208" s="35"/>
      <c r="G1208" s="34" t="s">
        <v>20394</v>
      </c>
      <c r="H1208" s="36" t="s">
        <v>20395</v>
      </c>
      <c r="I1208" s="33">
        <v>673380</v>
      </c>
      <c r="J1208" s="33">
        <v>959434</v>
      </c>
      <c r="K1208" s="33" t="s">
        <v>22141</v>
      </c>
      <c r="L1208" s="37">
        <f t="shared" si="223"/>
        <v>0.29814870017114259</v>
      </c>
      <c r="M1208" s="33"/>
      <c r="N1208" s="33"/>
      <c r="O1208" s="33"/>
      <c r="P1208" s="153" t="s">
        <v>3145</v>
      </c>
      <c r="Q1208" s="38" t="s">
        <v>578</v>
      </c>
      <c r="R1208" s="33"/>
      <c r="S1208" s="33"/>
      <c r="T1208" s="33" t="s">
        <v>2744</v>
      </c>
      <c r="U1208" s="33" t="s">
        <v>2954</v>
      </c>
      <c r="V1208" s="33" t="s">
        <v>2954</v>
      </c>
      <c r="W1208" s="33" t="s">
        <v>2954</v>
      </c>
      <c r="X1208" s="33" t="s">
        <v>2954</v>
      </c>
      <c r="Y1208" s="33" t="s">
        <v>2954</v>
      </c>
      <c r="Z1208" s="33" t="s">
        <v>2954</v>
      </c>
      <c r="AA1208" s="33" t="s">
        <v>2954</v>
      </c>
      <c r="AB1208" s="39" t="s">
        <v>26105</v>
      </c>
      <c r="AC1208" s="29"/>
      <c r="AD1208" s="29"/>
      <c r="AE1208" s="29"/>
      <c r="AF1208" s="137" t="s">
        <v>3145</v>
      </c>
      <c r="AG1208" s="30">
        <f t="shared" si="224"/>
        <v>2</v>
      </c>
      <c r="AH1208" s="31" t="str">
        <f t="shared" si="225"/>
        <v>QS-140020</v>
      </c>
      <c r="AI1208" s="30">
        <v>26235232000</v>
      </c>
      <c r="AJ1208" s="102">
        <f>IFERROR(VLOOKUP($C1208,'分類(コード表)'!$A$3:$B$38,2,FALSE)*1000000000,0)+IFERROR(VLOOKUP($D1208,'分類(コード表)'!$C$3:$D$293,2,FALSE)*1000000,0)+IFERROR(VLOOKUP($E1208,'分類(コード表)'!$E$3:$F$353,2,FALSE)*1000,0)+IFERROR(VLOOKUP($F1208,'分類(コード表)'!$G$3:$H$255,2,FALSE),0)</f>
        <v>26235232000</v>
      </c>
    </row>
    <row r="1209" spans="1:36" s="30" customFormat="1" ht="27" customHeight="1" x14ac:dyDescent="0.15">
      <c r="A1209" s="32" t="s">
        <v>149</v>
      </c>
      <c r="B1209" s="33">
        <v>1205</v>
      </c>
      <c r="C1209" s="35" t="s">
        <v>127</v>
      </c>
      <c r="D1209" s="35" t="s">
        <v>128</v>
      </c>
      <c r="E1209" s="35" t="s">
        <v>12311</v>
      </c>
      <c r="F1209" s="35" t="s">
        <v>503</v>
      </c>
      <c r="G1209" s="34" t="s">
        <v>18302</v>
      </c>
      <c r="H1209" s="36" t="s">
        <v>18303</v>
      </c>
      <c r="I1209" s="33">
        <v>9532.7999999999993</v>
      </c>
      <c r="J1209" s="33">
        <v>18077</v>
      </c>
      <c r="K1209" s="33" t="s">
        <v>24475</v>
      </c>
      <c r="L1209" s="37">
        <f t="shared" si="223"/>
        <v>0.47265586103888924</v>
      </c>
      <c r="M1209" s="33"/>
      <c r="N1209" s="33"/>
      <c r="O1209" s="33"/>
      <c r="P1209" s="153" t="s">
        <v>22444</v>
      </c>
      <c r="Q1209" s="38" t="s">
        <v>578</v>
      </c>
      <c r="R1209" s="33" t="s">
        <v>503</v>
      </c>
      <c r="S1209" s="33" t="s">
        <v>503</v>
      </c>
      <c r="T1209" s="33" t="s">
        <v>381</v>
      </c>
      <c r="U1209" s="33" t="s">
        <v>2954</v>
      </c>
      <c r="V1209" s="33" t="s">
        <v>2954</v>
      </c>
      <c r="W1209" s="33" t="s">
        <v>2953</v>
      </c>
      <c r="X1209" s="33" t="s">
        <v>2953</v>
      </c>
      <c r="Y1209" s="33" t="s">
        <v>2954</v>
      </c>
      <c r="Z1209" s="33" t="s">
        <v>2953</v>
      </c>
      <c r="AA1209" s="33" t="s">
        <v>2954</v>
      </c>
      <c r="AB1209" s="39" t="s">
        <v>26106</v>
      </c>
      <c r="AC1209" s="29"/>
      <c r="AD1209" s="29"/>
      <c r="AE1209" s="29"/>
      <c r="AF1209" s="137" t="s">
        <v>22444</v>
      </c>
      <c r="AG1209" s="30">
        <f t="shared" si="224"/>
        <v>2</v>
      </c>
      <c r="AH1209" s="31" t="str">
        <f t="shared" si="225"/>
        <v>KT-170064</v>
      </c>
      <c r="AI1209" s="30">
        <v>26235232000</v>
      </c>
      <c r="AJ1209" s="102">
        <f>IFERROR(VLOOKUP($C1209,'分類(コード表)'!$A$3:$B$38,2,FALSE)*1000000000,0)+IFERROR(VLOOKUP($D1209,'分類(コード表)'!$C$3:$D$293,2,FALSE)*1000000,0)+IFERROR(VLOOKUP($E1209,'分類(コード表)'!$E$3:$F$353,2,FALSE)*1000,0)+IFERROR(VLOOKUP($F1209,'分類(コード表)'!$G$3:$H$255,2,FALSE),0)</f>
        <v>26235232000</v>
      </c>
    </row>
    <row r="1210" spans="1:36" s="30" customFormat="1" ht="27" customHeight="1" x14ac:dyDescent="0.15">
      <c r="A1210" s="32" t="s">
        <v>149</v>
      </c>
      <c r="B1210" s="33">
        <v>1206</v>
      </c>
      <c r="C1210" s="35" t="s">
        <v>127</v>
      </c>
      <c r="D1210" s="35" t="s">
        <v>128</v>
      </c>
      <c r="E1210" s="35" t="s">
        <v>12311</v>
      </c>
      <c r="F1210" s="35" t="s">
        <v>503</v>
      </c>
      <c r="G1210" s="34" t="s">
        <v>17745</v>
      </c>
      <c r="H1210" s="36" t="s">
        <v>17746</v>
      </c>
      <c r="I1210" s="33">
        <v>4515000</v>
      </c>
      <c r="J1210" s="33">
        <v>5556250</v>
      </c>
      <c r="K1210" s="33" t="s">
        <v>24507</v>
      </c>
      <c r="L1210" s="37">
        <f t="shared" si="223"/>
        <v>0.18740157480314956</v>
      </c>
      <c r="M1210" s="33"/>
      <c r="N1210" s="33"/>
      <c r="O1210" s="33"/>
      <c r="P1210" s="153" t="s">
        <v>22545</v>
      </c>
      <c r="Q1210" s="33" t="s">
        <v>503</v>
      </c>
      <c r="R1210" s="33" t="s">
        <v>503</v>
      </c>
      <c r="S1210" s="33" t="s">
        <v>503</v>
      </c>
      <c r="T1210" s="33" t="s">
        <v>381</v>
      </c>
      <c r="U1210" s="33" t="s">
        <v>2954</v>
      </c>
      <c r="V1210" s="33" t="s">
        <v>2954</v>
      </c>
      <c r="W1210" s="33" t="s">
        <v>2954</v>
      </c>
      <c r="X1210" s="33" t="s">
        <v>2953</v>
      </c>
      <c r="Y1210" s="33" t="s">
        <v>2955</v>
      </c>
      <c r="Z1210" s="33" t="s">
        <v>571</v>
      </c>
      <c r="AA1210" s="33" t="s">
        <v>2954</v>
      </c>
      <c r="AB1210" s="39" t="s">
        <v>26107</v>
      </c>
      <c r="AC1210" s="29"/>
      <c r="AD1210" s="29"/>
      <c r="AE1210" s="29"/>
      <c r="AF1210" s="137" t="s">
        <v>22545</v>
      </c>
      <c r="AG1210" s="30">
        <f t="shared" si="224"/>
        <v>2</v>
      </c>
      <c r="AH1210" s="31" t="str">
        <f t="shared" si="225"/>
        <v>KT-140108</v>
      </c>
      <c r="AI1210" s="30">
        <v>26235232000</v>
      </c>
      <c r="AJ1210" s="102">
        <f>IFERROR(VLOOKUP($C1210,'分類(コード表)'!$A$3:$B$38,2,FALSE)*1000000000,0)+IFERROR(VLOOKUP($D1210,'分類(コード表)'!$C$3:$D$293,2,FALSE)*1000000,0)+IFERROR(VLOOKUP($E1210,'分類(コード表)'!$E$3:$F$353,2,FALSE)*1000,0)+IFERROR(VLOOKUP($F1210,'分類(コード表)'!$G$3:$H$255,2,FALSE),0)</f>
        <v>26235232000</v>
      </c>
    </row>
    <row r="1211" spans="1:36" s="30" customFormat="1" ht="27" customHeight="1" x14ac:dyDescent="0.15">
      <c r="A1211" s="32" t="s">
        <v>149</v>
      </c>
      <c r="B1211" s="33">
        <v>1207</v>
      </c>
      <c r="C1211" s="35" t="s">
        <v>127</v>
      </c>
      <c r="D1211" s="35" t="s">
        <v>128</v>
      </c>
      <c r="E1211" s="35" t="s">
        <v>12312</v>
      </c>
      <c r="F1211" s="35"/>
      <c r="G1211" s="34" t="s">
        <v>18466</v>
      </c>
      <c r="H1211" s="36" t="s">
        <v>15523</v>
      </c>
      <c r="I1211" s="33">
        <v>396038</v>
      </c>
      <c r="J1211" s="33">
        <v>1901096</v>
      </c>
      <c r="K1211" s="33" t="s">
        <v>24708</v>
      </c>
      <c r="L1211" s="37">
        <f t="shared" si="223"/>
        <v>0.79167911562593374</v>
      </c>
      <c r="M1211" s="33"/>
      <c r="N1211" s="33" t="s">
        <v>24776</v>
      </c>
      <c r="O1211" s="33"/>
      <c r="P1211" s="153" t="s">
        <v>26560</v>
      </c>
      <c r="Q1211" s="38" t="s">
        <v>578</v>
      </c>
      <c r="R1211" s="33"/>
      <c r="S1211" s="33"/>
      <c r="T1211" s="33" t="s">
        <v>381</v>
      </c>
      <c r="U1211" s="97" t="s">
        <v>26826</v>
      </c>
      <c r="V1211" s="97" t="s">
        <v>26826</v>
      </c>
      <c r="W1211" s="97" t="s">
        <v>26828</v>
      </c>
      <c r="X1211" s="97" t="s">
        <v>26826</v>
      </c>
      <c r="Y1211" s="97" t="s">
        <v>26826</v>
      </c>
      <c r="Z1211" s="33" t="s">
        <v>571</v>
      </c>
      <c r="AA1211" s="33" t="s">
        <v>2954</v>
      </c>
      <c r="AB1211" s="126" t="s">
        <v>26827</v>
      </c>
      <c r="AC1211" s="29"/>
      <c r="AD1211" s="29"/>
      <c r="AE1211" s="29"/>
      <c r="AF1211" s="137" t="s">
        <v>26560</v>
      </c>
      <c r="AG1211" s="30">
        <f t="shared" ref="AG1211" si="236">LEN(LEFT(AF1211,FIND("-",AF1211)-1))</f>
        <v>2</v>
      </c>
      <c r="AH1211" s="31" t="str">
        <f t="shared" ref="AH1211" si="237">LEFT(AF1211,FIND("-",AF1211)+6)</f>
        <v>KT-180029</v>
      </c>
      <c r="AJ1211" s="102"/>
    </row>
    <row r="1212" spans="1:36" s="30" customFormat="1" ht="27" customHeight="1" x14ac:dyDescent="0.15">
      <c r="A1212" s="32" t="s">
        <v>149</v>
      </c>
      <c r="B1212" s="33">
        <v>1208</v>
      </c>
      <c r="C1212" s="35" t="s">
        <v>127</v>
      </c>
      <c r="D1212" s="35" t="s">
        <v>128</v>
      </c>
      <c r="E1212" s="35" t="s">
        <v>150</v>
      </c>
      <c r="F1212" s="33"/>
      <c r="G1212" s="34" t="s">
        <v>26108</v>
      </c>
      <c r="H1212" s="36" t="s">
        <v>1965</v>
      </c>
      <c r="I1212" s="33">
        <v>208296</v>
      </c>
      <c r="J1212" s="33">
        <v>345236</v>
      </c>
      <c r="K1212" s="33" t="s">
        <v>2594</v>
      </c>
      <c r="L1212" s="37">
        <f t="shared" si="223"/>
        <v>0.39665620039625071</v>
      </c>
      <c r="M1212" s="33"/>
      <c r="N1212" s="33" t="s">
        <v>24776</v>
      </c>
      <c r="O1212" s="33"/>
      <c r="P1212" s="153" t="s">
        <v>6196</v>
      </c>
      <c r="Q1212" s="33" t="s">
        <v>578</v>
      </c>
      <c r="R1212" s="33"/>
      <c r="S1212" s="33"/>
      <c r="T1212" s="33" t="s">
        <v>2744</v>
      </c>
      <c r="U1212" s="33" t="s">
        <v>2954</v>
      </c>
      <c r="V1212" s="33" t="s">
        <v>2954</v>
      </c>
      <c r="W1212" s="33" t="s">
        <v>2953</v>
      </c>
      <c r="X1212" s="33" t="s">
        <v>2954</v>
      </c>
      <c r="Y1212" s="33" t="s">
        <v>2954</v>
      </c>
      <c r="Z1212" s="33" t="s">
        <v>2954</v>
      </c>
      <c r="AA1212" s="33" t="s">
        <v>2954</v>
      </c>
      <c r="AB1212" s="39" t="s">
        <v>26109</v>
      </c>
      <c r="AC1212" s="29"/>
      <c r="AD1212" s="29"/>
      <c r="AE1212" s="29"/>
      <c r="AF1212" s="137" t="s">
        <v>6196</v>
      </c>
      <c r="AG1212" s="30">
        <f t="shared" si="224"/>
        <v>2</v>
      </c>
      <c r="AH1212" s="31" t="str">
        <f t="shared" si="225"/>
        <v>KK-080050</v>
      </c>
      <c r="AI1212" s="30">
        <v>26235351000</v>
      </c>
      <c r="AJ1212" s="102">
        <f>IFERROR(VLOOKUP($C1212,'分類(コード表)'!$A$3:$B$38,2,FALSE)*1000000000,0)+IFERROR(VLOOKUP($D1212,'分類(コード表)'!$C$3:$D$293,2,FALSE)*1000000,0)+IFERROR(VLOOKUP($E1212,'分類(コード表)'!$E$3:$F$353,2,FALSE)*1000,0)+IFERROR(VLOOKUP($F1212,'分類(コード表)'!$G$3:$H$255,2,FALSE),0)</f>
        <v>26235351000</v>
      </c>
    </row>
    <row r="1213" spans="1:36" s="30" customFormat="1" ht="27" customHeight="1" x14ac:dyDescent="0.15">
      <c r="A1213" s="32" t="s">
        <v>149</v>
      </c>
      <c r="B1213" s="33">
        <v>1209</v>
      </c>
      <c r="C1213" s="34" t="s">
        <v>127</v>
      </c>
      <c r="D1213" s="34" t="s">
        <v>128</v>
      </c>
      <c r="E1213" s="34" t="s">
        <v>150</v>
      </c>
      <c r="F1213" s="34"/>
      <c r="G1213" s="98" t="s">
        <v>26110</v>
      </c>
      <c r="H1213" s="98" t="s">
        <v>2077</v>
      </c>
      <c r="I1213" s="129">
        <v>13742531</v>
      </c>
      <c r="J1213" s="129">
        <v>47637359</v>
      </c>
      <c r="K1213" s="97" t="s">
        <v>2636</v>
      </c>
      <c r="L1213" s="37">
        <f t="shared" si="223"/>
        <v>0.71151778166375679</v>
      </c>
      <c r="M1213" s="33"/>
      <c r="N1213" s="33" t="s">
        <v>24776</v>
      </c>
      <c r="O1213" s="33"/>
      <c r="P1213" s="153" t="s">
        <v>7901</v>
      </c>
      <c r="Q1213" s="33" t="s">
        <v>2745</v>
      </c>
      <c r="R1213" s="33"/>
      <c r="S1213" s="33"/>
      <c r="T1213" s="33" t="s">
        <v>2744</v>
      </c>
      <c r="U1213" s="97" t="s">
        <v>2953</v>
      </c>
      <c r="V1213" s="97" t="s">
        <v>2954</v>
      </c>
      <c r="W1213" s="97" t="s">
        <v>2954</v>
      </c>
      <c r="X1213" s="97" t="s">
        <v>2953</v>
      </c>
      <c r="Y1213" s="97" t="s">
        <v>2954</v>
      </c>
      <c r="Z1213" s="97" t="s">
        <v>2953</v>
      </c>
      <c r="AA1213" s="97" t="s">
        <v>2953</v>
      </c>
      <c r="AB1213" s="126" t="s">
        <v>26111</v>
      </c>
      <c r="AC1213" s="29"/>
      <c r="AD1213" s="29"/>
      <c r="AE1213" s="29"/>
      <c r="AF1213" s="137" t="s">
        <v>7901</v>
      </c>
      <c r="AG1213" s="30">
        <f t="shared" si="224"/>
        <v>2</v>
      </c>
      <c r="AH1213" s="31" t="str">
        <f t="shared" si="225"/>
        <v>KT-090015</v>
      </c>
      <c r="AI1213" s="30">
        <v>26235351000</v>
      </c>
      <c r="AJ1213" s="102">
        <f>IFERROR(VLOOKUP($C1213,'分類(コード表)'!$A$3:$B$38,2,FALSE)*1000000000,0)+IFERROR(VLOOKUP($D1213,'分類(コード表)'!$C$3:$D$293,2,FALSE)*1000000,0)+IFERROR(VLOOKUP($E1213,'分類(コード表)'!$E$3:$F$353,2,FALSE)*1000,0)+IFERROR(VLOOKUP($F1213,'分類(コード表)'!$G$3:$H$255,2,FALSE),0)</f>
        <v>26235351000</v>
      </c>
    </row>
    <row r="1214" spans="1:36" s="30" customFormat="1" ht="27" customHeight="1" x14ac:dyDescent="0.15">
      <c r="A1214" s="32" t="s">
        <v>149</v>
      </c>
      <c r="B1214" s="33">
        <v>1210</v>
      </c>
      <c r="C1214" s="34" t="s">
        <v>127</v>
      </c>
      <c r="D1214" s="34" t="s">
        <v>128</v>
      </c>
      <c r="E1214" s="34" t="s">
        <v>150</v>
      </c>
      <c r="F1214" s="34"/>
      <c r="G1214" s="98" t="s">
        <v>909</v>
      </c>
      <c r="H1214" s="98" t="s">
        <v>2212</v>
      </c>
      <c r="I1214" s="129">
        <v>460000</v>
      </c>
      <c r="J1214" s="129">
        <v>800000</v>
      </c>
      <c r="K1214" s="97" t="s">
        <v>2685</v>
      </c>
      <c r="L1214" s="37">
        <f t="shared" si="223"/>
        <v>0.42500000000000004</v>
      </c>
      <c r="M1214" s="33"/>
      <c r="N1214" s="33" t="s">
        <v>24776</v>
      </c>
      <c r="O1214" s="33"/>
      <c r="P1214" s="153" t="s">
        <v>3233</v>
      </c>
      <c r="Q1214" s="33" t="s">
        <v>578</v>
      </c>
      <c r="R1214" s="33"/>
      <c r="S1214" s="33"/>
      <c r="T1214" s="33" t="s">
        <v>2744</v>
      </c>
      <c r="U1214" s="97" t="s">
        <v>2954</v>
      </c>
      <c r="V1214" s="97" t="s">
        <v>2954</v>
      </c>
      <c r="W1214" s="97" t="s">
        <v>2954</v>
      </c>
      <c r="X1214" s="97" t="s">
        <v>571</v>
      </c>
      <c r="Y1214" s="97" t="s">
        <v>2954</v>
      </c>
      <c r="Z1214" s="97" t="s">
        <v>571</v>
      </c>
      <c r="AA1214" s="97" t="s">
        <v>2954</v>
      </c>
      <c r="AB1214" s="126" t="s">
        <v>26112</v>
      </c>
      <c r="AC1214" s="29"/>
      <c r="AD1214" s="29"/>
      <c r="AE1214" s="29"/>
      <c r="AF1214" s="137" t="s">
        <v>3233</v>
      </c>
      <c r="AG1214" s="30">
        <f t="shared" si="224"/>
        <v>2</v>
      </c>
      <c r="AH1214" s="31" t="str">
        <f t="shared" si="225"/>
        <v>KT-130026</v>
      </c>
      <c r="AI1214" s="30">
        <v>26235351000</v>
      </c>
      <c r="AJ1214" s="102">
        <f>IFERROR(VLOOKUP($C1214,'分類(コード表)'!$A$3:$B$38,2,FALSE)*1000000000,0)+IFERROR(VLOOKUP($D1214,'分類(コード表)'!$C$3:$D$293,2,FALSE)*1000000,0)+IFERROR(VLOOKUP($E1214,'分類(コード表)'!$E$3:$F$353,2,FALSE)*1000,0)+IFERROR(VLOOKUP($F1214,'分類(コード表)'!$G$3:$H$255,2,FALSE),0)</f>
        <v>26235351000</v>
      </c>
    </row>
    <row r="1215" spans="1:36" s="30" customFormat="1" ht="27" customHeight="1" x14ac:dyDescent="0.15">
      <c r="A1215" s="32" t="s">
        <v>149</v>
      </c>
      <c r="B1215" s="33">
        <v>1211</v>
      </c>
      <c r="C1215" s="35" t="s">
        <v>127</v>
      </c>
      <c r="D1215" s="35" t="s">
        <v>128</v>
      </c>
      <c r="E1215" s="35" t="s">
        <v>150</v>
      </c>
      <c r="F1215" s="35"/>
      <c r="G1215" s="34" t="s">
        <v>21294</v>
      </c>
      <c r="H1215" s="36" t="s">
        <v>21295</v>
      </c>
      <c r="I1215" s="33">
        <v>504000</v>
      </c>
      <c r="J1215" s="33">
        <v>1630500</v>
      </c>
      <c r="K1215" s="33" t="s">
        <v>22165</v>
      </c>
      <c r="L1215" s="37">
        <f t="shared" si="223"/>
        <v>0.69089236430542778</v>
      </c>
      <c r="M1215" s="33"/>
      <c r="N1215" s="33"/>
      <c r="O1215" s="33"/>
      <c r="P1215" s="153" t="s">
        <v>3237</v>
      </c>
      <c r="Q1215" s="33" t="s">
        <v>503</v>
      </c>
      <c r="R1215" s="33"/>
      <c r="S1215" s="33"/>
      <c r="T1215" s="33" t="s">
        <v>2744</v>
      </c>
      <c r="U1215" s="33" t="s">
        <v>2953</v>
      </c>
      <c r="V1215" s="33" t="s">
        <v>2954</v>
      </c>
      <c r="W1215" s="33" t="s">
        <v>2954</v>
      </c>
      <c r="X1215" s="33" t="s">
        <v>571</v>
      </c>
      <c r="Y1215" s="33" t="s">
        <v>2953</v>
      </c>
      <c r="Z1215" s="33" t="s">
        <v>571</v>
      </c>
      <c r="AA1215" s="33" t="s">
        <v>2954</v>
      </c>
      <c r="AB1215" s="39" t="s">
        <v>26113</v>
      </c>
      <c r="AC1215" s="29"/>
      <c r="AD1215" s="29"/>
      <c r="AE1215" s="29"/>
      <c r="AF1215" s="137" t="s">
        <v>3237</v>
      </c>
      <c r="AG1215" s="30">
        <f t="shared" si="224"/>
        <v>2</v>
      </c>
      <c r="AH1215" s="31" t="str">
        <f t="shared" si="225"/>
        <v>SK-130008</v>
      </c>
      <c r="AI1215" s="30">
        <v>26235351000</v>
      </c>
      <c r="AJ1215" s="102">
        <f>IFERROR(VLOOKUP($C1215,'分類(コード表)'!$A$3:$B$38,2,FALSE)*1000000000,0)+IFERROR(VLOOKUP($D1215,'分類(コード表)'!$C$3:$D$293,2,FALSE)*1000000,0)+IFERROR(VLOOKUP($E1215,'分類(コード表)'!$E$3:$F$353,2,FALSE)*1000,0)+IFERROR(VLOOKUP($F1215,'分類(コード表)'!$G$3:$H$255,2,FALSE),0)</f>
        <v>26235351000</v>
      </c>
    </row>
    <row r="1216" spans="1:36" s="30" customFormat="1" ht="27" customHeight="1" x14ac:dyDescent="0.15">
      <c r="A1216" s="32" t="s">
        <v>149</v>
      </c>
      <c r="B1216" s="33">
        <v>1212</v>
      </c>
      <c r="C1216" s="35" t="s">
        <v>127</v>
      </c>
      <c r="D1216" s="35" t="s">
        <v>128</v>
      </c>
      <c r="E1216" s="35" t="s">
        <v>150</v>
      </c>
      <c r="F1216" s="35" t="s">
        <v>503</v>
      </c>
      <c r="G1216" s="34" t="s">
        <v>14816</v>
      </c>
      <c r="H1216" s="36" t="s">
        <v>12742</v>
      </c>
      <c r="I1216" s="33">
        <v>1522365</v>
      </c>
      <c r="J1216" s="33">
        <v>2447661</v>
      </c>
      <c r="K1216" s="33" t="s">
        <v>24481</v>
      </c>
      <c r="L1216" s="37">
        <f t="shared" si="223"/>
        <v>0.37803274227926176</v>
      </c>
      <c r="M1216" s="33"/>
      <c r="N1216" s="33"/>
      <c r="O1216" s="33"/>
      <c r="P1216" s="153" t="s">
        <v>22472</v>
      </c>
      <c r="Q1216" s="38" t="s">
        <v>578</v>
      </c>
      <c r="R1216" s="33" t="s">
        <v>503</v>
      </c>
      <c r="S1216" s="33" t="s">
        <v>503</v>
      </c>
      <c r="T1216" s="33" t="s">
        <v>381</v>
      </c>
      <c r="U1216" s="33" t="s">
        <v>2954</v>
      </c>
      <c r="V1216" s="33" t="s">
        <v>2954</v>
      </c>
      <c r="W1216" s="33" t="s">
        <v>2954</v>
      </c>
      <c r="X1216" s="33" t="s">
        <v>2955</v>
      </c>
      <c r="Y1216" s="33" t="s">
        <v>2954</v>
      </c>
      <c r="Z1216" s="33" t="s">
        <v>571</v>
      </c>
      <c r="AA1216" s="33" t="s">
        <v>2954</v>
      </c>
      <c r="AB1216" s="39" t="s">
        <v>26114</v>
      </c>
      <c r="AC1216" s="29"/>
      <c r="AD1216" s="29"/>
      <c r="AE1216" s="29"/>
      <c r="AF1216" s="137" t="s">
        <v>22472</v>
      </c>
      <c r="AG1216" s="30">
        <f t="shared" si="224"/>
        <v>2</v>
      </c>
      <c r="AH1216" s="31" t="str">
        <f t="shared" si="225"/>
        <v>HR-160004</v>
      </c>
      <c r="AI1216" s="30">
        <v>26235351000</v>
      </c>
      <c r="AJ1216" s="102">
        <f>IFERROR(VLOOKUP($C1216,'分類(コード表)'!$A$3:$B$38,2,FALSE)*1000000000,0)+IFERROR(VLOOKUP($D1216,'分類(コード表)'!$C$3:$D$293,2,FALSE)*1000000,0)+IFERROR(VLOOKUP($E1216,'分類(コード表)'!$E$3:$F$353,2,FALSE)*1000,0)+IFERROR(VLOOKUP($F1216,'分類(コード表)'!$G$3:$H$255,2,FALSE),0)</f>
        <v>26235351000</v>
      </c>
    </row>
    <row r="1217" spans="1:36" s="30" customFormat="1" ht="27" customHeight="1" x14ac:dyDescent="0.15">
      <c r="A1217" s="32" t="s">
        <v>149</v>
      </c>
      <c r="B1217" s="33">
        <v>1213</v>
      </c>
      <c r="C1217" s="35" t="s">
        <v>127</v>
      </c>
      <c r="D1217" s="35" t="s">
        <v>128</v>
      </c>
      <c r="E1217" s="35" t="s">
        <v>150</v>
      </c>
      <c r="F1217" s="35" t="s">
        <v>503</v>
      </c>
      <c r="G1217" s="34" t="s">
        <v>20501</v>
      </c>
      <c r="H1217" s="36" t="s">
        <v>20502</v>
      </c>
      <c r="I1217" s="33">
        <v>468948</v>
      </c>
      <c r="J1217" s="33">
        <v>516957</v>
      </c>
      <c r="K1217" s="33" t="s">
        <v>24482</v>
      </c>
      <c r="L1217" s="37">
        <f t="shared" si="223"/>
        <v>9.286845907880148E-2</v>
      </c>
      <c r="M1217" s="33"/>
      <c r="N1217" s="33"/>
      <c r="O1217" s="33"/>
      <c r="P1217" s="153" t="s">
        <v>22473</v>
      </c>
      <c r="Q1217" s="38" t="s">
        <v>578</v>
      </c>
      <c r="R1217" s="33" t="s">
        <v>503</v>
      </c>
      <c r="S1217" s="33" t="s">
        <v>503</v>
      </c>
      <c r="T1217" s="33" t="s">
        <v>381</v>
      </c>
      <c r="U1217" s="33" t="s">
        <v>2954</v>
      </c>
      <c r="V1217" s="33" t="s">
        <v>2954</v>
      </c>
      <c r="W1217" s="33" t="s">
        <v>2954</v>
      </c>
      <c r="X1217" s="33" t="s">
        <v>2954</v>
      </c>
      <c r="Y1217" s="33" t="s">
        <v>2954</v>
      </c>
      <c r="Z1217" s="33" t="s">
        <v>2954</v>
      </c>
      <c r="AA1217" s="33" t="s">
        <v>2954</v>
      </c>
      <c r="AB1217" s="39" t="s">
        <v>26115</v>
      </c>
      <c r="AC1217" s="29"/>
      <c r="AD1217" s="29"/>
      <c r="AE1217" s="29"/>
      <c r="AF1217" s="137" t="s">
        <v>22473</v>
      </c>
      <c r="AG1217" s="30">
        <f t="shared" si="224"/>
        <v>2</v>
      </c>
      <c r="AH1217" s="31" t="str">
        <f t="shared" si="225"/>
        <v>QS-160031</v>
      </c>
      <c r="AI1217" s="30">
        <v>26235351000</v>
      </c>
      <c r="AJ1217" s="102">
        <f>IFERROR(VLOOKUP($C1217,'分類(コード表)'!$A$3:$B$38,2,FALSE)*1000000000,0)+IFERROR(VLOOKUP($D1217,'分類(コード表)'!$C$3:$D$293,2,FALSE)*1000000,0)+IFERROR(VLOOKUP($E1217,'分類(コード表)'!$E$3:$F$353,2,FALSE)*1000,0)+IFERROR(VLOOKUP($F1217,'分類(コード表)'!$G$3:$H$255,2,FALSE),0)</f>
        <v>26235351000</v>
      </c>
    </row>
    <row r="1218" spans="1:36" s="30" customFormat="1" ht="27" customHeight="1" x14ac:dyDescent="0.15">
      <c r="A1218" s="32" t="s">
        <v>149</v>
      </c>
      <c r="B1218" s="33">
        <v>1214</v>
      </c>
      <c r="C1218" s="35" t="s">
        <v>127</v>
      </c>
      <c r="D1218" s="35" t="s">
        <v>128</v>
      </c>
      <c r="E1218" s="35" t="s">
        <v>150</v>
      </c>
      <c r="F1218" s="35"/>
      <c r="G1218" s="34" t="s">
        <v>13884</v>
      </c>
      <c r="H1218" s="36" t="s">
        <v>13885</v>
      </c>
      <c r="I1218" s="33">
        <v>1083600</v>
      </c>
      <c r="J1218" s="33">
        <v>2039700</v>
      </c>
      <c r="K1218" s="33" t="s">
        <v>24566</v>
      </c>
      <c r="L1218" s="37">
        <f t="shared" si="223"/>
        <v>0.4687454037358435</v>
      </c>
      <c r="M1218" s="33"/>
      <c r="N1218" s="33" t="s">
        <v>24776</v>
      </c>
      <c r="O1218" s="33"/>
      <c r="P1218" s="153" t="s">
        <v>26558</v>
      </c>
      <c r="Q1218" s="38" t="s">
        <v>578</v>
      </c>
      <c r="R1218" s="33"/>
      <c r="S1218" s="33"/>
      <c r="T1218" s="33" t="s">
        <v>381</v>
      </c>
      <c r="U1218" s="97" t="s">
        <v>2974</v>
      </c>
      <c r="V1218" s="97" t="s">
        <v>2974</v>
      </c>
      <c r="W1218" s="97" t="s">
        <v>2972</v>
      </c>
      <c r="X1218" s="97" t="s">
        <v>26829</v>
      </c>
      <c r="Y1218" s="97" t="s">
        <v>26830</v>
      </c>
      <c r="Z1218" s="97" t="s">
        <v>26829</v>
      </c>
      <c r="AA1218" s="97" t="s">
        <v>2974</v>
      </c>
      <c r="AB1218" s="126" t="s">
        <v>26831</v>
      </c>
      <c r="AC1218" s="29"/>
      <c r="AD1218" s="29"/>
      <c r="AE1218" s="29"/>
      <c r="AF1218" s="137" t="s">
        <v>26558</v>
      </c>
      <c r="AG1218" s="30">
        <f t="shared" ref="AG1218" si="238">LEN(LEFT(AF1218,FIND("-",AF1218)-1))</f>
        <v>2</v>
      </c>
      <c r="AH1218" s="31" t="str">
        <f t="shared" ref="AH1218" si="239">LEFT(AF1218,FIND("-",AF1218)+6)</f>
        <v>CG-180003</v>
      </c>
      <c r="AJ1218" s="102"/>
    </row>
    <row r="1219" spans="1:36" s="30" customFormat="1" ht="27" customHeight="1" x14ac:dyDescent="0.15">
      <c r="A1219" s="32" t="s">
        <v>149</v>
      </c>
      <c r="B1219" s="33">
        <v>1215</v>
      </c>
      <c r="C1219" s="34" t="s">
        <v>127</v>
      </c>
      <c r="D1219" s="34" t="s">
        <v>129</v>
      </c>
      <c r="E1219" s="34" t="s">
        <v>2844</v>
      </c>
      <c r="F1219" s="34"/>
      <c r="G1219" s="98" t="s">
        <v>26116</v>
      </c>
      <c r="H1219" s="98" t="s">
        <v>1690</v>
      </c>
      <c r="I1219" s="129">
        <v>2252100</v>
      </c>
      <c r="J1219" s="129">
        <v>3947200</v>
      </c>
      <c r="K1219" s="97" t="s">
        <v>2464</v>
      </c>
      <c r="L1219" s="37">
        <f t="shared" si="223"/>
        <v>0.42944365626266723</v>
      </c>
      <c r="M1219" s="33"/>
      <c r="N1219" s="33" t="s">
        <v>24776</v>
      </c>
      <c r="O1219" s="33"/>
      <c r="P1219" s="153" t="s">
        <v>23610</v>
      </c>
      <c r="Q1219" s="33" t="s">
        <v>578</v>
      </c>
      <c r="R1219" s="33"/>
      <c r="S1219" s="33"/>
      <c r="T1219" s="33" t="s">
        <v>2744</v>
      </c>
      <c r="U1219" s="97" t="s">
        <v>2954</v>
      </c>
      <c r="V1219" s="97" t="s">
        <v>2954</v>
      </c>
      <c r="W1219" s="97" t="s">
        <v>2953</v>
      </c>
      <c r="X1219" s="97" t="s">
        <v>2954</v>
      </c>
      <c r="Y1219" s="97" t="s">
        <v>2954</v>
      </c>
      <c r="Z1219" s="97" t="s">
        <v>2953</v>
      </c>
      <c r="AA1219" s="97" t="s">
        <v>2954</v>
      </c>
      <c r="AB1219" s="126" t="s">
        <v>26117</v>
      </c>
      <c r="AC1219" s="29"/>
      <c r="AD1219" s="29"/>
      <c r="AE1219" s="29"/>
      <c r="AF1219" s="137" t="s">
        <v>1088</v>
      </c>
      <c r="AG1219" s="30">
        <f t="shared" si="224"/>
        <v>2</v>
      </c>
      <c r="AH1219" s="31" t="str">
        <f t="shared" si="225"/>
        <v>CB-100038</v>
      </c>
      <c r="AI1219" s="30">
        <v>26236234000</v>
      </c>
      <c r="AJ1219" s="102">
        <f>IFERROR(VLOOKUP($C1219,'分類(コード表)'!$A$3:$B$38,2,FALSE)*1000000000,0)+IFERROR(VLOOKUP($D1219,'分類(コード表)'!$C$3:$D$293,2,FALSE)*1000000,0)+IFERROR(VLOOKUP($E1219,'分類(コード表)'!$E$3:$F$353,2,FALSE)*1000,0)+IFERROR(VLOOKUP($F1219,'分類(コード表)'!$G$3:$H$255,2,FALSE),0)</f>
        <v>26236234000</v>
      </c>
    </row>
    <row r="1220" spans="1:36" s="30" customFormat="1" ht="27" customHeight="1" x14ac:dyDescent="0.15">
      <c r="A1220" s="32" t="s">
        <v>149</v>
      </c>
      <c r="B1220" s="33">
        <v>1216</v>
      </c>
      <c r="C1220" s="34" t="s">
        <v>127</v>
      </c>
      <c r="D1220" s="34" t="s">
        <v>129</v>
      </c>
      <c r="E1220" s="34" t="s">
        <v>2844</v>
      </c>
      <c r="F1220" s="34"/>
      <c r="G1220" s="98" t="s">
        <v>26118</v>
      </c>
      <c r="H1220" s="98" t="s">
        <v>2108</v>
      </c>
      <c r="I1220" s="129">
        <v>165000</v>
      </c>
      <c r="J1220" s="129">
        <v>165000</v>
      </c>
      <c r="K1220" s="97" t="s">
        <v>2649</v>
      </c>
      <c r="L1220" s="37">
        <f t="shared" si="223"/>
        <v>0</v>
      </c>
      <c r="M1220" s="33"/>
      <c r="N1220" s="33" t="s">
        <v>24776</v>
      </c>
      <c r="O1220" s="33"/>
      <c r="P1220" s="153" t="s">
        <v>23950</v>
      </c>
      <c r="Q1220" s="33" t="s">
        <v>2758</v>
      </c>
      <c r="R1220" s="33"/>
      <c r="S1220" s="33"/>
      <c r="T1220" s="33" t="s">
        <v>2744</v>
      </c>
      <c r="U1220" s="97" t="s">
        <v>2953</v>
      </c>
      <c r="V1220" s="97" t="s">
        <v>2954</v>
      </c>
      <c r="W1220" s="97" t="s">
        <v>2954</v>
      </c>
      <c r="X1220" s="97" t="s">
        <v>2953</v>
      </c>
      <c r="Y1220" s="97" t="s">
        <v>2954</v>
      </c>
      <c r="Z1220" s="97" t="s">
        <v>2953</v>
      </c>
      <c r="AA1220" s="97" t="s">
        <v>2954</v>
      </c>
      <c r="AB1220" s="126" t="s">
        <v>26119</v>
      </c>
      <c r="AC1220" s="29"/>
      <c r="AD1220" s="29"/>
      <c r="AE1220" s="29"/>
      <c r="AF1220" s="137" t="s">
        <v>1375</v>
      </c>
      <c r="AG1220" s="30">
        <f t="shared" si="224"/>
        <v>2</v>
      </c>
      <c r="AH1220" s="31" t="str">
        <f t="shared" si="225"/>
        <v>KT-100031</v>
      </c>
      <c r="AI1220" s="30">
        <v>26236234000</v>
      </c>
      <c r="AJ1220" s="102">
        <f>IFERROR(VLOOKUP($C1220,'分類(コード表)'!$A$3:$B$38,2,FALSE)*1000000000,0)+IFERROR(VLOOKUP($D1220,'分類(コード表)'!$C$3:$D$293,2,FALSE)*1000000,0)+IFERROR(VLOOKUP($E1220,'分類(コード表)'!$E$3:$F$353,2,FALSE)*1000,0)+IFERROR(VLOOKUP($F1220,'分類(コード表)'!$G$3:$H$255,2,FALSE),0)</f>
        <v>26236234000</v>
      </c>
    </row>
    <row r="1221" spans="1:36" s="30" customFormat="1" ht="27" customHeight="1" x14ac:dyDescent="0.15">
      <c r="A1221" s="32" t="s">
        <v>149</v>
      </c>
      <c r="B1221" s="33">
        <v>1217</v>
      </c>
      <c r="C1221" s="35" t="s">
        <v>127</v>
      </c>
      <c r="D1221" s="35" t="s">
        <v>129</v>
      </c>
      <c r="E1221" s="35" t="s">
        <v>2844</v>
      </c>
      <c r="F1221" s="35" t="s">
        <v>503</v>
      </c>
      <c r="G1221" s="34" t="s">
        <v>21352</v>
      </c>
      <c r="H1221" s="36" t="s">
        <v>1690</v>
      </c>
      <c r="I1221" s="33">
        <v>1678370</v>
      </c>
      <c r="J1221" s="33">
        <v>2350000</v>
      </c>
      <c r="K1221" s="33" t="s">
        <v>24490</v>
      </c>
      <c r="L1221" s="37">
        <f t="shared" ref="L1221:L1290" si="240">1-I1221/J1221</f>
        <v>0.28580000000000005</v>
      </c>
      <c r="M1221" s="33"/>
      <c r="N1221" s="33"/>
      <c r="O1221" s="33"/>
      <c r="P1221" s="153" t="s">
        <v>22495</v>
      </c>
      <c r="Q1221" s="38" t="s">
        <v>578</v>
      </c>
      <c r="R1221" s="33" t="s">
        <v>503</v>
      </c>
      <c r="S1221" s="33" t="s">
        <v>503</v>
      </c>
      <c r="T1221" s="33" t="s">
        <v>381</v>
      </c>
      <c r="U1221" s="33" t="s">
        <v>2954</v>
      </c>
      <c r="V1221" s="33" t="s">
        <v>2954</v>
      </c>
      <c r="W1221" s="33" t="s">
        <v>2954</v>
      </c>
      <c r="X1221" s="33" t="s">
        <v>2954</v>
      </c>
      <c r="Y1221" s="33" t="s">
        <v>2954</v>
      </c>
      <c r="Z1221" s="33" t="s">
        <v>571</v>
      </c>
      <c r="AA1221" s="33" t="s">
        <v>2954</v>
      </c>
      <c r="AB1221" s="39" t="s">
        <v>26120</v>
      </c>
      <c r="AC1221" s="29"/>
      <c r="AD1221" s="29"/>
      <c r="AE1221" s="29"/>
      <c r="AF1221" s="137" t="s">
        <v>22495</v>
      </c>
      <c r="AG1221" s="30">
        <f t="shared" ref="AG1221:AG1290" si="241">LEN(LEFT(AF1221,FIND("-",AF1221)-1))</f>
        <v>2</v>
      </c>
      <c r="AH1221" s="31" t="str">
        <f t="shared" ref="AH1221:AH1290" si="242">LEFT(AF1221,FIND("-",AF1221)+6)</f>
        <v>SK-160012</v>
      </c>
      <c r="AI1221" s="30">
        <v>26236234000</v>
      </c>
      <c r="AJ1221" s="102">
        <f>IFERROR(VLOOKUP($C1221,'分類(コード表)'!$A$3:$B$38,2,FALSE)*1000000000,0)+IFERROR(VLOOKUP($D1221,'分類(コード表)'!$C$3:$D$293,2,FALSE)*1000000,0)+IFERROR(VLOOKUP($E1221,'分類(コード表)'!$E$3:$F$353,2,FALSE)*1000,0)+IFERROR(VLOOKUP($F1221,'分類(コード表)'!$G$3:$H$255,2,FALSE),0)</f>
        <v>26236234000</v>
      </c>
    </row>
    <row r="1222" spans="1:36" s="30" customFormat="1" ht="27" customHeight="1" x14ac:dyDescent="0.15">
      <c r="A1222" s="32" t="s">
        <v>149</v>
      </c>
      <c r="B1222" s="33">
        <v>1218</v>
      </c>
      <c r="C1222" s="35" t="s">
        <v>127</v>
      </c>
      <c r="D1222" s="35" t="s">
        <v>129</v>
      </c>
      <c r="E1222" s="35" t="s">
        <v>2844</v>
      </c>
      <c r="F1222" s="35"/>
      <c r="G1222" s="34" t="s">
        <v>16061</v>
      </c>
      <c r="H1222" s="36" t="s">
        <v>16062</v>
      </c>
      <c r="I1222" s="33">
        <v>54644</v>
      </c>
      <c r="J1222" s="33">
        <v>77022</v>
      </c>
      <c r="K1222" s="33" t="s">
        <v>22140</v>
      </c>
      <c r="L1222" s="37">
        <f t="shared" si="240"/>
        <v>0.29054036509049364</v>
      </c>
      <c r="M1222" s="33"/>
      <c r="N1222" s="33" t="s">
        <v>24776</v>
      </c>
      <c r="O1222" s="33"/>
      <c r="P1222" s="153" t="s">
        <v>26559</v>
      </c>
      <c r="Q1222" s="38" t="s">
        <v>578</v>
      </c>
      <c r="R1222" s="33"/>
      <c r="S1222" s="33"/>
      <c r="T1222" s="33" t="s">
        <v>381</v>
      </c>
      <c r="U1222" s="97" t="s">
        <v>26829</v>
      </c>
      <c r="V1222" s="97" t="s">
        <v>26832</v>
      </c>
      <c r="W1222" s="97" t="s">
        <v>26832</v>
      </c>
      <c r="X1222" s="33" t="s">
        <v>571</v>
      </c>
      <c r="Y1222" s="97" t="s">
        <v>26829</v>
      </c>
      <c r="Z1222" s="33" t="s">
        <v>571</v>
      </c>
      <c r="AA1222" s="97" t="s">
        <v>26829</v>
      </c>
      <c r="AB1222" s="126" t="s">
        <v>26833</v>
      </c>
      <c r="AC1222" s="29"/>
      <c r="AD1222" s="29"/>
      <c r="AE1222" s="29"/>
      <c r="AF1222" s="137" t="s">
        <v>26559</v>
      </c>
      <c r="AG1222" s="30">
        <f t="shared" ref="AG1222" si="243">LEN(LEFT(AF1222,FIND("-",AF1222)-1))</f>
        <v>2</v>
      </c>
      <c r="AH1222" s="31" t="str">
        <f t="shared" ref="AH1222" si="244">LEFT(AF1222,FIND("-",AF1222)+6)</f>
        <v>KK-180022</v>
      </c>
      <c r="AJ1222" s="102"/>
    </row>
    <row r="1223" spans="1:36" s="30" customFormat="1" ht="27" customHeight="1" x14ac:dyDescent="0.15">
      <c r="A1223" s="32" t="s">
        <v>149</v>
      </c>
      <c r="B1223" s="33">
        <v>1219</v>
      </c>
      <c r="C1223" s="35" t="s">
        <v>127</v>
      </c>
      <c r="D1223" s="35" t="s">
        <v>129</v>
      </c>
      <c r="E1223" s="35" t="s">
        <v>26121</v>
      </c>
      <c r="F1223" s="35"/>
      <c r="G1223" s="34" t="s">
        <v>760</v>
      </c>
      <c r="H1223" s="36" t="s">
        <v>1938</v>
      </c>
      <c r="I1223" s="33">
        <v>1152200</v>
      </c>
      <c r="J1223" s="33">
        <v>1436940</v>
      </c>
      <c r="K1223" s="33" t="s">
        <v>2584</v>
      </c>
      <c r="L1223" s="37">
        <f t="shared" si="240"/>
        <v>0.19815719515080654</v>
      </c>
      <c r="M1223" s="33"/>
      <c r="N1223" s="33" t="s">
        <v>24776</v>
      </c>
      <c r="O1223" s="33"/>
      <c r="P1223" s="153" t="s">
        <v>1273</v>
      </c>
      <c r="Q1223" s="33" t="s">
        <v>578</v>
      </c>
      <c r="R1223" s="33"/>
      <c r="S1223" s="33"/>
      <c r="T1223" s="33" t="s">
        <v>2744</v>
      </c>
      <c r="U1223" s="33" t="s">
        <v>2955</v>
      </c>
      <c r="V1223" s="33" t="s">
        <v>2955</v>
      </c>
      <c r="W1223" s="33" t="s">
        <v>2955</v>
      </c>
      <c r="X1223" s="33" t="s">
        <v>2954</v>
      </c>
      <c r="Y1223" s="33" t="s">
        <v>2955</v>
      </c>
      <c r="Z1223" s="33" t="s">
        <v>2954</v>
      </c>
      <c r="AA1223" s="33" t="s">
        <v>2955</v>
      </c>
      <c r="AB1223" s="39" t="s">
        <v>26122</v>
      </c>
      <c r="AC1223" s="29"/>
      <c r="AD1223" s="29"/>
      <c r="AE1223" s="29"/>
      <c r="AF1223" s="137" t="s">
        <v>1273</v>
      </c>
      <c r="AG1223" s="30">
        <f t="shared" si="241"/>
        <v>2</v>
      </c>
      <c r="AH1223" s="31" t="str">
        <f t="shared" si="242"/>
        <v>HR-130013</v>
      </c>
      <c r="AI1223" s="30">
        <v>26236235000</v>
      </c>
      <c r="AJ1223" s="102">
        <f>IFERROR(VLOOKUP($C1223,'分類(コード表)'!$A$3:$B$38,2,FALSE)*1000000000,0)+IFERROR(VLOOKUP($D1223,'分類(コード表)'!$C$3:$D$293,2,FALSE)*1000000,0)+IFERROR(VLOOKUP($E1223,'分類(コード表)'!$E$3:$F$353,2,FALSE)*1000,0)+IFERROR(VLOOKUP($F1223,'分類(コード表)'!$G$3:$H$255,2,FALSE),0)</f>
        <v>26236235000</v>
      </c>
    </row>
    <row r="1224" spans="1:36" s="30" customFormat="1" ht="27" customHeight="1" x14ac:dyDescent="0.15">
      <c r="A1224" s="32" t="s">
        <v>149</v>
      </c>
      <c r="B1224" s="33">
        <v>1220</v>
      </c>
      <c r="C1224" s="35" t="s">
        <v>127</v>
      </c>
      <c r="D1224" s="35" t="s">
        <v>129</v>
      </c>
      <c r="E1224" s="35" t="s">
        <v>2899</v>
      </c>
      <c r="F1224" s="35"/>
      <c r="G1224" s="34" t="s">
        <v>984</v>
      </c>
      <c r="H1224" s="36" t="s">
        <v>2308</v>
      </c>
      <c r="I1224" s="33">
        <v>1397655</v>
      </c>
      <c r="J1224" s="33">
        <v>2796230</v>
      </c>
      <c r="K1224" s="33" t="s">
        <v>2434</v>
      </c>
      <c r="L1224" s="37">
        <f t="shared" si="240"/>
        <v>0.50016450721149552</v>
      </c>
      <c r="M1224" s="33"/>
      <c r="N1224" s="33" t="s">
        <v>24776</v>
      </c>
      <c r="O1224" s="33"/>
      <c r="P1224" s="153" t="s">
        <v>35626</v>
      </c>
      <c r="Q1224" s="33" t="s">
        <v>2749</v>
      </c>
      <c r="R1224" s="33"/>
      <c r="S1224" s="33"/>
      <c r="T1224" s="33" t="s">
        <v>2744</v>
      </c>
      <c r="U1224" s="33" t="s">
        <v>2954</v>
      </c>
      <c r="V1224" s="33" t="s">
        <v>2955</v>
      </c>
      <c r="W1224" s="33" t="s">
        <v>2953</v>
      </c>
      <c r="X1224" s="33" t="s">
        <v>2953</v>
      </c>
      <c r="Y1224" s="33" t="s">
        <v>2953</v>
      </c>
      <c r="Z1224" s="33" t="s">
        <v>2953</v>
      </c>
      <c r="AA1224" s="33" t="s">
        <v>2953</v>
      </c>
      <c r="AB1224" s="39" t="s">
        <v>26123</v>
      </c>
      <c r="AC1224" s="29"/>
      <c r="AD1224" s="29"/>
      <c r="AE1224" s="29"/>
      <c r="AF1224" s="137" t="s">
        <v>1546</v>
      </c>
      <c r="AG1224" s="30">
        <f t="shared" si="241"/>
        <v>2</v>
      </c>
      <c r="AH1224" s="31" t="str">
        <f t="shared" si="242"/>
        <v>QS-110033</v>
      </c>
      <c r="AI1224" s="30">
        <v>26236235000</v>
      </c>
      <c r="AJ1224" s="102">
        <f>IFERROR(VLOOKUP($C1224,'分類(コード表)'!$A$3:$B$38,2,FALSE)*1000000000,0)+IFERROR(VLOOKUP($D1224,'分類(コード表)'!$C$3:$D$293,2,FALSE)*1000000,0)+IFERROR(VLOOKUP($E1224,'分類(コード表)'!$E$3:$F$353,2,FALSE)*1000,0)+IFERROR(VLOOKUP($F1224,'分類(コード表)'!$G$3:$H$255,2,FALSE),0)</f>
        <v>26236235000</v>
      </c>
    </row>
    <row r="1225" spans="1:36" s="30" customFormat="1" ht="27" customHeight="1" x14ac:dyDescent="0.15">
      <c r="A1225" s="32" t="s">
        <v>149</v>
      </c>
      <c r="B1225" s="33">
        <v>1221</v>
      </c>
      <c r="C1225" s="35" t="s">
        <v>127</v>
      </c>
      <c r="D1225" s="35" t="s">
        <v>129</v>
      </c>
      <c r="E1225" s="35" t="s">
        <v>2899</v>
      </c>
      <c r="F1225" s="35"/>
      <c r="G1225" s="34" t="s">
        <v>26124</v>
      </c>
      <c r="H1225" s="36" t="s">
        <v>2387</v>
      </c>
      <c r="I1225" s="33">
        <v>488760</v>
      </c>
      <c r="J1225" s="33">
        <v>3370000</v>
      </c>
      <c r="K1225" s="33" t="s">
        <v>2472</v>
      </c>
      <c r="L1225" s="37">
        <f t="shared" si="240"/>
        <v>0.85496735905044507</v>
      </c>
      <c r="M1225" s="33"/>
      <c r="N1225" s="33" t="s">
        <v>24776</v>
      </c>
      <c r="O1225" s="33"/>
      <c r="P1225" s="153" t="s">
        <v>24432</v>
      </c>
      <c r="Q1225" s="33" t="s">
        <v>578</v>
      </c>
      <c r="R1225" s="33"/>
      <c r="S1225" s="33"/>
      <c r="T1225" s="33" t="s">
        <v>2744</v>
      </c>
      <c r="U1225" s="33" t="s">
        <v>2954</v>
      </c>
      <c r="V1225" s="33" t="s">
        <v>2955</v>
      </c>
      <c r="W1225" s="33" t="s">
        <v>2954</v>
      </c>
      <c r="X1225" s="33" t="s">
        <v>2954</v>
      </c>
      <c r="Y1225" s="33" t="s">
        <v>2954</v>
      </c>
      <c r="Z1225" s="33" t="s">
        <v>2954</v>
      </c>
      <c r="AA1225" s="33" t="s">
        <v>2954</v>
      </c>
      <c r="AB1225" s="39" t="s">
        <v>26125</v>
      </c>
      <c r="AC1225" s="29"/>
      <c r="AD1225" s="29"/>
      <c r="AE1225" s="29"/>
      <c r="AF1225" s="137" t="s">
        <v>3300</v>
      </c>
      <c r="AG1225" s="30">
        <f t="shared" si="241"/>
        <v>2</v>
      </c>
      <c r="AH1225" s="31" t="str">
        <f t="shared" si="242"/>
        <v>TH-100032</v>
      </c>
      <c r="AI1225" s="30">
        <v>26236235000</v>
      </c>
      <c r="AJ1225" s="102">
        <f>IFERROR(VLOOKUP($C1225,'分類(コード表)'!$A$3:$B$38,2,FALSE)*1000000000,0)+IFERROR(VLOOKUP($D1225,'分類(コード表)'!$C$3:$D$293,2,FALSE)*1000000,0)+IFERROR(VLOOKUP($E1225,'分類(コード表)'!$E$3:$F$353,2,FALSE)*1000,0)+IFERROR(VLOOKUP($F1225,'分類(コード表)'!$G$3:$H$255,2,FALSE),0)</f>
        <v>26236235000</v>
      </c>
    </row>
    <row r="1226" spans="1:36" s="30" customFormat="1" ht="27" customHeight="1" x14ac:dyDescent="0.15">
      <c r="A1226" s="32" t="s">
        <v>149</v>
      </c>
      <c r="B1226" s="33">
        <v>1222</v>
      </c>
      <c r="C1226" s="35" t="s">
        <v>127</v>
      </c>
      <c r="D1226" s="35" t="s">
        <v>129</v>
      </c>
      <c r="E1226" s="35" t="s">
        <v>2899</v>
      </c>
      <c r="F1226" s="35"/>
      <c r="G1226" s="34" t="s">
        <v>21302</v>
      </c>
      <c r="H1226" s="36" t="s">
        <v>21303</v>
      </c>
      <c r="I1226" s="33">
        <v>4429960</v>
      </c>
      <c r="J1226" s="33">
        <v>6788100</v>
      </c>
      <c r="K1226" s="33" t="s">
        <v>22098</v>
      </c>
      <c r="L1226" s="37">
        <f t="shared" si="240"/>
        <v>0.34739323227412677</v>
      </c>
      <c r="M1226" s="33"/>
      <c r="N1226" s="33"/>
      <c r="O1226" s="33"/>
      <c r="P1226" s="153" t="s">
        <v>3206</v>
      </c>
      <c r="Q1226" s="33" t="s">
        <v>503</v>
      </c>
      <c r="R1226" s="33"/>
      <c r="S1226" s="33"/>
      <c r="T1226" s="33" t="s">
        <v>22393</v>
      </c>
      <c r="U1226" s="33" t="s">
        <v>571</v>
      </c>
      <c r="V1226" s="33" t="s">
        <v>571</v>
      </c>
      <c r="W1226" s="33" t="s">
        <v>571</v>
      </c>
      <c r="X1226" s="33" t="s">
        <v>571</v>
      </c>
      <c r="Y1226" s="33" t="s">
        <v>571</v>
      </c>
      <c r="Z1226" s="33" t="s">
        <v>571</v>
      </c>
      <c r="AA1226" s="33" t="s">
        <v>571</v>
      </c>
      <c r="AB1226" s="39" t="s">
        <v>26126</v>
      </c>
      <c r="AC1226" s="29"/>
      <c r="AD1226" s="29"/>
      <c r="AE1226" s="29"/>
      <c r="AF1226" s="137" t="s">
        <v>3206</v>
      </c>
      <c r="AG1226" s="30">
        <f t="shared" si="241"/>
        <v>2</v>
      </c>
      <c r="AH1226" s="31" t="str">
        <f t="shared" si="242"/>
        <v>SK-130018</v>
      </c>
      <c r="AI1226" s="30">
        <v>26236235000</v>
      </c>
      <c r="AJ1226" s="102">
        <f>IFERROR(VLOOKUP($C1226,'分類(コード表)'!$A$3:$B$38,2,FALSE)*1000000000,0)+IFERROR(VLOOKUP($D1226,'分類(コード表)'!$C$3:$D$293,2,FALSE)*1000000,0)+IFERROR(VLOOKUP($E1226,'分類(コード表)'!$E$3:$F$353,2,FALSE)*1000,0)+IFERROR(VLOOKUP($F1226,'分類(コード表)'!$G$3:$H$255,2,FALSE),0)</f>
        <v>26236235000</v>
      </c>
    </row>
    <row r="1227" spans="1:36" s="30" customFormat="1" ht="27" customHeight="1" x14ac:dyDescent="0.15">
      <c r="A1227" s="32" t="s">
        <v>149</v>
      </c>
      <c r="B1227" s="33">
        <v>1223</v>
      </c>
      <c r="C1227" s="35" t="s">
        <v>127</v>
      </c>
      <c r="D1227" s="35" t="s">
        <v>1641</v>
      </c>
      <c r="E1227" s="35" t="s">
        <v>12314</v>
      </c>
      <c r="F1227" s="35"/>
      <c r="G1227" s="34" t="s">
        <v>18052</v>
      </c>
      <c r="H1227" s="36" t="s">
        <v>18053</v>
      </c>
      <c r="I1227" s="33">
        <v>700000</v>
      </c>
      <c r="J1227" s="33">
        <v>2092000</v>
      </c>
      <c r="K1227" s="33" t="s">
        <v>14062</v>
      </c>
      <c r="L1227" s="37">
        <f t="shared" si="240"/>
        <v>0.66539196940726575</v>
      </c>
      <c r="M1227" s="33"/>
      <c r="N1227" s="33" t="s">
        <v>24776</v>
      </c>
      <c r="O1227" s="33" t="s">
        <v>24776</v>
      </c>
      <c r="P1227" s="153" t="s">
        <v>26607</v>
      </c>
      <c r="Q1227" s="33"/>
      <c r="R1227" s="33"/>
      <c r="S1227" s="33"/>
      <c r="T1227" s="33" t="s">
        <v>381</v>
      </c>
      <c r="U1227" s="97" t="s">
        <v>26829</v>
      </c>
      <c r="V1227" s="97" t="s">
        <v>26829</v>
      </c>
      <c r="W1227" s="97" t="s">
        <v>26829</v>
      </c>
      <c r="X1227" s="97" t="s">
        <v>26829</v>
      </c>
      <c r="Y1227" s="97" t="s">
        <v>26829</v>
      </c>
      <c r="Z1227" s="97" t="s">
        <v>26829</v>
      </c>
      <c r="AA1227" s="97" t="s">
        <v>26829</v>
      </c>
      <c r="AB1227" s="126" t="s">
        <v>26834</v>
      </c>
      <c r="AC1227" s="29"/>
      <c r="AD1227" s="29"/>
      <c r="AE1227" s="29"/>
      <c r="AF1227" s="137" t="s">
        <v>26607</v>
      </c>
      <c r="AG1227" s="30">
        <f t="shared" ref="AG1227" si="245">LEN(LEFT(AF1227,FIND("-",AF1227)-1))</f>
        <v>2</v>
      </c>
      <c r="AH1227" s="31" t="str">
        <f t="shared" ref="AH1227" si="246">LEFT(AF1227,FIND("-",AF1227)+6)</f>
        <v>KT-160077</v>
      </c>
      <c r="AJ1227" s="102"/>
    </row>
    <row r="1228" spans="1:36" s="30" customFormat="1" ht="27" customHeight="1" x14ac:dyDescent="0.15">
      <c r="A1228" s="32" t="s">
        <v>149</v>
      </c>
      <c r="B1228" s="33">
        <v>1224</v>
      </c>
      <c r="C1228" s="35" t="s">
        <v>127</v>
      </c>
      <c r="D1228" s="35" t="s">
        <v>1641</v>
      </c>
      <c r="E1228" s="35" t="s">
        <v>150</v>
      </c>
      <c r="F1228" s="33"/>
      <c r="G1228" s="34" t="s">
        <v>892</v>
      </c>
      <c r="H1228" s="36" t="s">
        <v>2195</v>
      </c>
      <c r="I1228" s="33">
        <v>450000</v>
      </c>
      <c r="J1228" s="33">
        <v>1387850</v>
      </c>
      <c r="K1228" s="33" t="s">
        <v>2481</v>
      </c>
      <c r="L1228" s="37">
        <f t="shared" si="240"/>
        <v>0.67575746658500557</v>
      </c>
      <c r="M1228" s="33"/>
      <c r="N1228" s="33" t="s">
        <v>24776</v>
      </c>
      <c r="O1228" s="33"/>
      <c r="P1228" s="153" t="s">
        <v>1458</v>
      </c>
      <c r="Q1228" s="33"/>
      <c r="R1228" s="33"/>
      <c r="S1228" s="33"/>
      <c r="T1228" s="33" t="s">
        <v>2744</v>
      </c>
      <c r="U1228" s="33" t="s">
        <v>2954</v>
      </c>
      <c r="V1228" s="33" t="s">
        <v>2953</v>
      </c>
      <c r="W1228" s="33" t="s">
        <v>2953</v>
      </c>
      <c r="X1228" s="33" t="s">
        <v>2954</v>
      </c>
      <c r="Y1228" s="33" t="s">
        <v>2954</v>
      </c>
      <c r="Z1228" s="33" t="s">
        <v>2953</v>
      </c>
      <c r="AA1228" s="33" t="s">
        <v>2953</v>
      </c>
      <c r="AB1228" s="39" t="s">
        <v>26127</v>
      </c>
      <c r="AC1228" s="29"/>
      <c r="AD1228" s="29"/>
      <c r="AE1228" s="29"/>
      <c r="AF1228" s="137" t="s">
        <v>1458</v>
      </c>
      <c r="AG1228" s="30">
        <f t="shared" si="241"/>
        <v>2</v>
      </c>
      <c r="AH1228" s="31" t="str">
        <f t="shared" si="242"/>
        <v>KT-120111</v>
      </c>
      <c r="AI1228" s="30">
        <v>26237351000</v>
      </c>
      <c r="AJ1228" s="102">
        <f>IFERROR(VLOOKUP($C1228,'分類(コード表)'!$A$3:$B$38,2,FALSE)*1000000000,0)+IFERROR(VLOOKUP($D1228,'分類(コード表)'!$C$3:$D$293,2,FALSE)*1000000,0)+IFERROR(VLOOKUP($E1228,'分類(コード表)'!$E$3:$F$353,2,FALSE)*1000,0)+IFERROR(VLOOKUP($F1228,'分類(コード表)'!$G$3:$H$255,2,FALSE),0)</f>
        <v>26237351000</v>
      </c>
    </row>
    <row r="1229" spans="1:36" s="30" customFormat="1" ht="27" customHeight="1" x14ac:dyDescent="0.15">
      <c r="A1229" s="32" t="s">
        <v>149</v>
      </c>
      <c r="B1229" s="33">
        <v>1225</v>
      </c>
      <c r="C1229" s="35" t="s">
        <v>127</v>
      </c>
      <c r="D1229" s="35" t="s">
        <v>46</v>
      </c>
      <c r="E1229" s="35" t="s">
        <v>413</v>
      </c>
      <c r="F1229" s="33"/>
      <c r="G1229" s="34" t="s">
        <v>609</v>
      </c>
      <c r="H1229" s="36" t="s">
        <v>1716</v>
      </c>
      <c r="I1229" s="33">
        <v>53800</v>
      </c>
      <c r="J1229" s="33">
        <v>54200</v>
      </c>
      <c r="K1229" s="33" t="s">
        <v>2481</v>
      </c>
      <c r="L1229" s="37">
        <f t="shared" si="240"/>
        <v>7.3800738007380184E-3</v>
      </c>
      <c r="M1229" s="33"/>
      <c r="N1229" s="33" t="s">
        <v>24776</v>
      </c>
      <c r="O1229" s="33"/>
      <c r="P1229" s="153" t="s">
        <v>27678</v>
      </c>
      <c r="Q1229" s="33"/>
      <c r="R1229" s="33"/>
      <c r="S1229" s="33"/>
      <c r="T1229" s="33" t="s">
        <v>2744</v>
      </c>
      <c r="U1229" s="33" t="s">
        <v>2953</v>
      </c>
      <c r="V1229" s="33" t="s">
        <v>2954</v>
      </c>
      <c r="W1229" s="33" t="s">
        <v>2954</v>
      </c>
      <c r="X1229" s="33" t="s">
        <v>2953</v>
      </c>
      <c r="Y1229" s="33" t="s">
        <v>2954</v>
      </c>
      <c r="Z1229" s="33" t="s">
        <v>2953</v>
      </c>
      <c r="AA1229" s="33" t="s">
        <v>2953</v>
      </c>
      <c r="AB1229" s="39" t="s">
        <v>26128</v>
      </c>
      <c r="AC1229" s="29"/>
      <c r="AD1229" s="29"/>
      <c r="AE1229" s="29"/>
      <c r="AF1229" s="137" t="s">
        <v>1112</v>
      </c>
      <c r="AG1229" s="30">
        <f t="shared" si="241"/>
        <v>2</v>
      </c>
      <c r="AH1229" s="31" t="str">
        <f t="shared" si="242"/>
        <v>CB-110039</v>
      </c>
      <c r="AI1229" s="30">
        <v>26239239000</v>
      </c>
      <c r="AJ1229" s="102">
        <f>IFERROR(VLOOKUP($C1229,'分類(コード表)'!$A$3:$B$38,2,FALSE)*1000000000,0)+IFERROR(VLOOKUP($D1229,'分類(コード表)'!$C$3:$D$293,2,FALSE)*1000000,0)+IFERROR(VLOOKUP($E1229,'分類(コード表)'!$E$3:$F$353,2,FALSE)*1000,0)+IFERROR(VLOOKUP($F1229,'分類(コード表)'!$G$3:$H$255,2,FALSE),0)</f>
        <v>26239239000</v>
      </c>
    </row>
    <row r="1230" spans="1:36" s="30" customFormat="1" ht="27" customHeight="1" x14ac:dyDescent="0.15">
      <c r="A1230" s="32" t="s">
        <v>149</v>
      </c>
      <c r="B1230" s="33">
        <v>1226</v>
      </c>
      <c r="C1230" s="35" t="s">
        <v>127</v>
      </c>
      <c r="D1230" s="35" t="s">
        <v>46</v>
      </c>
      <c r="E1230" s="35" t="s">
        <v>413</v>
      </c>
      <c r="F1230" s="33"/>
      <c r="G1230" s="34" t="s">
        <v>26129</v>
      </c>
      <c r="H1230" s="36" t="s">
        <v>1951</v>
      </c>
      <c r="I1230" s="33">
        <v>564250</v>
      </c>
      <c r="J1230" s="33">
        <v>710500</v>
      </c>
      <c r="K1230" s="33" t="s">
        <v>2441</v>
      </c>
      <c r="L1230" s="37">
        <f t="shared" si="240"/>
        <v>0.20584095707248418</v>
      </c>
      <c r="M1230" s="33"/>
      <c r="N1230" s="33" t="s">
        <v>24776</v>
      </c>
      <c r="O1230" s="33"/>
      <c r="P1230" s="153" t="s">
        <v>6165</v>
      </c>
      <c r="Q1230" s="33" t="s">
        <v>2755</v>
      </c>
      <c r="R1230" s="33" t="s">
        <v>381</v>
      </c>
      <c r="S1230" s="33" t="s">
        <v>381</v>
      </c>
      <c r="T1230" s="33" t="s">
        <v>2744</v>
      </c>
      <c r="U1230" s="33" t="s">
        <v>2956</v>
      </c>
      <c r="V1230" s="33" t="s">
        <v>2956</v>
      </c>
      <c r="W1230" s="33" t="s">
        <v>2956</v>
      </c>
      <c r="X1230" s="33" t="s">
        <v>2954</v>
      </c>
      <c r="Y1230" s="33" t="s">
        <v>2953</v>
      </c>
      <c r="Z1230" s="33" t="s">
        <v>2953</v>
      </c>
      <c r="AA1230" s="33" t="s">
        <v>2953</v>
      </c>
      <c r="AB1230" s="39" t="s">
        <v>26130</v>
      </c>
      <c r="AC1230" s="29"/>
      <c r="AD1230" s="29"/>
      <c r="AE1230" s="29"/>
      <c r="AF1230" s="137" t="s">
        <v>6165</v>
      </c>
      <c r="AG1230" s="30">
        <f t="shared" si="241"/>
        <v>2</v>
      </c>
      <c r="AH1230" s="31" t="str">
        <f t="shared" si="242"/>
        <v>KK-080019</v>
      </c>
      <c r="AI1230" s="30">
        <v>26239239000</v>
      </c>
      <c r="AJ1230" s="102">
        <f>IFERROR(VLOOKUP($C1230,'分類(コード表)'!$A$3:$B$38,2,FALSE)*1000000000,0)+IFERROR(VLOOKUP($D1230,'分類(コード表)'!$C$3:$D$293,2,FALSE)*1000000,0)+IFERROR(VLOOKUP($E1230,'分類(コード表)'!$E$3:$F$353,2,FALSE)*1000,0)+IFERROR(VLOOKUP($F1230,'分類(コード表)'!$G$3:$H$255,2,FALSE),0)</f>
        <v>26239239000</v>
      </c>
    </row>
    <row r="1231" spans="1:36" s="30" customFormat="1" ht="27" customHeight="1" x14ac:dyDescent="0.15">
      <c r="A1231" s="32" t="s">
        <v>149</v>
      </c>
      <c r="B1231" s="33">
        <v>1227</v>
      </c>
      <c r="C1231" s="35" t="s">
        <v>127</v>
      </c>
      <c r="D1231" s="35" t="s">
        <v>46</v>
      </c>
      <c r="E1231" s="35" t="s">
        <v>413</v>
      </c>
      <c r="F1231" s="33"/>
      <c r="G1231" s="34" t="s">
        <v>26131</v>
      </c>
      <c r="H1231" s="36" t="s">
        <v>1952</v>
      </c>
      <c r="I1231" s="33">
        <v>6784000</v>
      </c>
      <c r="J1231" s="33">
        <v>7707765</v>
      </c>
      <c r="K1231" s="33" t="s">
        <v>2442</v>
      </c>
      <c r="L1231" s="37">
        <f t="shared" si="240"/>
        <v>0.11984862019015885</v>
      </c>
      <c r="M1231" s="33"/>
      <c r="N1231" s="33" t="s">
        <v>24776</v>
      </c>
      <c r="O1231" s="33"/>
      <c r="P1231" s="153" t="s">
        <v>6167</v>
      </c>
      <c r="Q1231" s="33"/>
      <c r="R1231" s="33"/>
      <c r="S1231" s="33"/>
      <c r="T1231" s="33" t="s">
        <v>2744</v>
      </c>
      <c r="U1231" s="33" t="s">
        <v>2956</v>
      </c>
      <c r="V1231" s="33" t="s">
        <v>2955</v>
      </c>
      <c r="W1231" s="33" t="s">
        <v>2953</v>
      </c>
      <c r="X1231" s="33" t="s">
        <v>2954</v>
      </c>
      <c r="Y1231" s="33" t="s">
        <v>2954</v>
      </c>
      <c r="Z1231" s="33" t="s">
        <v>2953</v>
      </c>
      <c r="AA1231" s="33" t="s">
        <v>2953</v>
      </c>
      <c r="AB1231" s="39" t="s">
        <v>26132</v>
      </c>
      <c r="AC1231" s="29"/>
      <c r="AD1231" s="29"/>
      <c r="AE1231" s="29"/>
      <c r="AF1231" s="137" t="s">
        <v>6167</v>
      </c>
      <c r="AG1231" s="30">
        <f t="shared" si="241"/>
        <v>2</v>
      </c>
      <c r="AH1231" s="31" t="str">
        <f t="shared" si="242"/>
        <v>KK-080021</v>
      </c>
      <c r="AI1231" s="30">
        <v>26239239000</v>
      </c>
      <c r="AJ1231" s="102">
        <f>IFERROR(VLOOKUP($C1231,'分類(コード表)'!$A$3:$B$38,2,FALSE)*1000000000,0)+IFERROR(VLOOKUP($D1231,'分類(コード表)'!$C$3:$D$293,2,FALSE)*1000000,0)+IFERROR(VLOOKUP($E1231,'分類(コード表)'!$E$3:$F$353,2,FALSE)*1000,0)+IFERROR(VLOOKUP($F1231,'分類(コード表)'!$G$3:$H$255,2,FALSE),0)</f>
        <v>26239239000</v>
      </c>
    </row>
    <row r="1232" spans="1:36" s="30" customFormat="1" ht="27" customHeight="1" x14ac:dyDescent="0.15">
      <c r="A1232" s="32" t="s">
        <v>149</v>
      </c>
      <c r="B1232" s="33">
        <v>1228</v>
      </c>
      <c r="C1232" s="34" t="s">
        <v>127</v>
      </c>
      <c r="D1232" s="34" t="s">
        <v>46</v>
      </c>
      <c r="E1232" s="34" t="s">
        <v>413</v>
      </c>
      <c r="F1232" s="34"/>
      <c r="G1232" s="98" t="s">
        <v>26133</v>
      </c>
      <c r="H1232" s="98" t="s">
        <v>1955</v>
      </c>
      <c r="I1232" s="129">
        <v>4365</v>
      </c>
      <c r="J1232" s="33">
        <v>9012</v>
      </c>
      <c r="K1232" s="97" t="s">
        <v>2440</v>
      </c>
      <c r="L1232" s="37">
        <f t="shared" si="240"/>
        <v>0.51564580559254325</v>
      </c>
      <c r="M1232" s="33"/>
      <c r="N1232" s="33" t="s">
        <v>24776</v>
      </c>
      <c r="O1232" s="33"/>
      <c r="P1232" s="153" t="s">
        <v>6172</v>
      </c>
      <c r="Q1232" s="33"/>
      <c r="R1232" s="33"/>
      <c r="S1232" s="33" t="s">
        <v>381</v>
      </c>
      <c r="T1232" s="33" t="s">
        <v>2744</v>
      </c>
      <c r="U1232" s="97" t="s">
        <v>2954</v>
      </c>
      <c r="V1232" s="97" t="s">
        <v>2955</v>
      </c>
      <c r="W1232" s="97" t="s">
        <v>2953</v>
      </c>
      <c r="X1232" s="97" t="s">
        <v>2953</v>
      </c>
      <c r="Y1232" s="97" t="s">
        <v>2953</v>
      </c>
      <c r="Z1232" s="97" t="s">
        <v>2953</v>
      </c>
      <c r="AA1232" s="97" t="s">
        <v>2954</v>
      </c>
      <c r="AB1232" s="126" t="s">
        <v>26134</v>
      </c>
      <c r="AC1232" s="29"/>
      <c r="AD1232" s="29"/>
      <c r="AE1232" s="29"/>
      <c r="AF1232" s="137" t="s">
        <v>6172</v>
      </c>
      <c r="AG1232" s="30">
        <f t="shared" si="241"/>
        <v>2</v>
      </c>
      <c r="AH1232" s="31" t="str">
        <f t="shared" si="242"/>
        <v>KK-080026</v>
      </c>
      <c r="AI1232" s="30">
        <v>26239239000</v>
      </c>
      <c r="AJ1232" s="102">
        <f>IFERROR(VLOOKUP($C1232,'分類(コード表)'!$A$3:$B$38,2,FALSE)*1000000000,0)+IFERROR(VLOOKUP($D1232,'分類(コード表)'!$C$3:$D$293,2,FALSE)*1000000,0)+IFERROR(VLOOKUP($E1232,'分類(コード表)'!$E$3:$F$353,2,FALSE)*1000,0)+IFERROR(VLOOKUP($F1232,'分類(コード表)'!$G$3:$H$255,2,FALSE),0)</f>
        <v>26239239000</v>
      </c>
    </row>
    <row r="1233" spans="1:36" s="30" customFormat="1" ht="27" customHeight="1" x14ac:dyDescent="0.15">
      <c r="A1233" s="32" t="s">
        <v>149</v>
      </c>
      <c r="B1233" s="33">
        <v>1229</v>
      </c>
      <c r="C1233" s="34" t="s">
        <v>127</v>
      </c>
      <c r="D1233" s="34" t="s">
        <v>46</v>
      </c>
      <c r="E1233" s="34" t="s">
        <v>413</v>
      </c>
      <c r="F1233" s="34"/>
      <c r="G1233" s="98" t="s">
        <v>26135</v>
      </c>
      <c r="H1233" s="98" t="s">
        <v>1958</v>
      </c>
      <c r="I1233" s="129">
        <v>266400</v>
      </c>
      <c r="J1233" s="33">
        <v>360020</v>
      </c>
      <c r="K1233" s="97" t="s">
        <v>2592</v>
      </c>
      <c r="L1233" s="37">
        <f t="shared" si="240"/>
        <v>0.26004110882728737</v>
      </c>
      <c r="M1233" s="33"/>
      <c r="N1233" s="33" t="s">
        <v>24776</v>
      </c>
      <c r="O1233" s="33"/>
      <c r="P1233" s="153" t="s">
        <v>6181</v>
      </c>
      <c r="Q1233" s="33"/>
      <c r="R1233" s="33"/>
      <c r="S1233" s="33"/>
      <c r="T1233" s="33" t="s">
        <v>2744</v>
      </c>
      <c r="U1233" s="97" t="s">
        <v>2954</v>
      </c>
      <c r="V1233" s="97" t="s">
        <v>2955</v>
      </c>
      <c r="W1233" s="97" t="s">
        <v>2954</v>
      </c>
      <c r="X1233" s="97" t="s">
        <v>2954</v>
      </c>
      <c r="Y1233" s="97" t="s">
        <v>2954</v>
      </c>
      <c r="Z1233" s="97" t="s">
        <v>2953</v>
      </c>
      <c r="AA1233" s="97" t="s">
        <v>2954</v>
      </c>
      <c r="AB1233" s="126" t="s">
        <v>26136</v>
      </c>
      <c r="AC1233" s="29"/>
      <c r="AD1233" s="29"/>
      <c r="AE1233" s="29"/>
      <c r="AF1233" s="137" t="s">
        <v>6181</v>
      </c>
      <c r="AG1233" s="30">
        <f t="shared" si="241"/>
        <v>2</v>
      </c>
      <c r="AH1233" s="31" t="str">
        <f t="shared" si="242"/>
        <v>KK-080035</v>
      </c>
      <c r="AI1233" s="30">
        <v>26239239000</v>
      </c>
      <c r="AJ1233" s="102">
        <f>IFERROR(VLOOKUP($C1233,'分類(コード表)'!$A$3:$B$38,2,FALSE)*1000000000,0)+IFERROR(VLOOKUP($D1233,'分類(コード表)'!$C$3:$D$293,2,FALSE)*1000000,0)+IFERROR(VLOOKUP($E1233,'分類(コード表)'!$E$3:$F$353,2,FALSE)*1000,0)+IFERROR(VLOOKUP($F1233,'分類(コード表)'!$G$3:$H$255,2,FALSE),0)</f>
        <v>26239239000</v>
      </c>
    </row>
    <row r="1234" spans="1:36" s="30" customFormat="1" ht="27" customHeight="1" x14ac:dyDescent="0.15">
      <c r="A1234" s="32" t="s">
        <v>149</v>
      </c>
      <c r="B1234" s="33">
        <v>1230</v>
      </c>
      <c r="C1234" s="35" t="s">
        <v>127</v>
      </c>
      <c r="D1234" s="35" t="s">
        <v>46</v>
      </c>
      <c r="E1234" s="35" t="s">
        <v>413</v>
      </c>
      <c r="F1234" s="35"/>
      <c r="G1234" s="34" t="s">
        <v>26137</v>
      </c>
      <c r="H1234" s="36" t="s">
        <v>2008</v>
      </c>
      <c r="I1234" s="33">
        <v>177300</v>
      </c>
      <c r="J1234" s="33">
        <v>1890000</v>
      </c>
      <c r="K1234" s="33" t="s">
        <v>2608</v>
      </c>
      <c r="L1234" s="37">
        <f t="shared" si="240"/>
        <v>0.90619047619047621</v>
      </c>
      <c r="M1234" s="33"/>
      <c r="N1234" s="33" t="s">
        <v>24776</v>
      </c>
      <c r="O1234" s="33"/>
      <c r="P1234" s="153" t="s">
        <v>23809</v>
      </c>
      <c r="Q1234" s="33"/>
      <c r="R1234" s="33" t="s">
        <v>381</v>
      </c>
      <c r="S1234" s="33" t="s">
        <v>381</v>
      </c>
      <c r="T1234" s="33" t="s">
        <v>2744</v>
      </c>
      <c r="U1234" s="33" t="s">
        <v>2954</v>
      </c>
      <c r="V1234" s="33" t="s">
        <v>2955</v>
      </c>
      <c r="W1234" s="33" t="s">
        <v>2954</v>
      </c>
      <c r="X1234" s="33" t="s">
        <v>2954</v>
      </c>
      <c r="Y1234" s="33" t="s">
        <v>2955</v>
      </c>
      <c r="Z1234" s="33" t="s">
        <v>2954</v>
      </c>
      <c r="AA1234" s="33" t="s">
        <v>2954</v>
      </c>
      <c r="AB1234" s="39" t="s">
        <v>26138</v>
      </c>
      <c r="AC1234" s="29"/>
      <c r="AD1234" s="29"/>
      <c r="AE1234" s="29"/>
      <c r="AF1234" s="137" t="s">
        <v>1312</v>
      </c>
      <c r="AG1234" s="30">
        <f t="shared" si="241"/>
        <v>2</v>
      </c>
      <c r="AH1234" s="31" t="str">
        <f t="shared" si="242"/>
        <v>KK-100109</v>
      </c>
      <c r="AI1234" s="30">
        <v>26239239000</v>
      </c>
      <c r="AJ1234" s="102">
        <f>IFERROR(VLOOKUP($C1234,'分類(コード表)'!$A$3:$B$38,2,FALSE)*1000000000,0)+IFERROR(VLOOKUP($D1234,'分類(コード表)'!$C$3:$D$293,2,FALSE)*1000000,0)+IFERROR(VLOOKUP($E1234,'分類(コード表)'!$E$3:$F$353,2,FALSE)*1000,0)+IFERROR(VLOOKUP($F1234,'分類(コード表)'!$G$3:$H$255,2,FALSE),0)</f>
        <v>26239239000</v>
      </c>
    </row>
    <row r="1235" spans="1:36" s="30" customFormat="1" ht="27" customHeight="1" x14ac:dyDescent="0.15">
      <c r="A1235" s="32" t="s">
        <v>149</v>
      </c>
      <c r="B1235" s="33">
        <v>1231</v>
      </c>
      <c r="C1235" s="34" t="s">
        <v>127</v>
      </c>
      <c r="D1235" s="34" t="s">
        <v>46</v>
      </c>
      <c r="E1235" s="34" t="s">
        <v>413</v>
      </c>
      <c r="F1235" s="34"/>
      <c r="G1235" s="98" t="s">
        <v>788</v>
      </c>
      <c r="H1235" s="98" t="s">
        <v>2028</v>
      </c>
      <c r="I1235" s="129">
        <v>246700</v>
      </c>
      <c r="J1235" s="129">
        <v>302275</v>
      </c>
      <c r="K1235" s="97" t="s">
        <v>2462</v>
      </c>
      <c r="L1235" s="37">
        <f t="shared" si="240"/>
        <v>0.18385576048300389</v>
      </c>
      <c r="M1235" s="33"/>
      <c r="N1235" s="33" t="s">
        <v>24776</v>
      </c>
      <c r="O1235" s="33"/>
      <c r="P1235" s="153" t="s">
        <v>30592</v>
      </c>
      <c r="Q1235" s="33"/>
      <c r="R1235" s="33"/>
      <c r="S1235" s="33"/>
      <c r="T1235" s="33" t="s">
        <v>2744</v>
      </c>
      <c r="U1235" s="97" t="s">
        <v>571</v>
      </c>
      <c r="V1235" s="97" t="s">
        <v>571</v>
      </c>
      <c r="W1235" s="97" t="s">
        <v>571</v>
      </c>
      <c r="X1235" s="97" t="s">
        <v>571</v>
      </c>
      <c r="Y1235" s="97" t="s">
        <v>571</v>
      </c>
      <c r="Z1235" s="97" t="s">
        <v>571</v>
      </c>
      <c r="AA1235" s="97" t="s">
        <v>571</v>
      </c>
      <c r="AB1235" s="126" t="s">
        <v>26139</v>
      </c>
      <c r="AC1235" s="29"/>
      <c r="AD1235" s="29"/>
      <c r="AE1235" s="29"/>
      <c r="AF1235" s="137" t="s">
        <v>3276</v>
      </c>
      <c r="AG1235" s="30">
        <f t="shared" si="241"/>
        <v>2</v>
      </c>
      <c r="AH1235" s="31" t="str">
        <f t="shared" si="242"/>
        <v>KK-110063</v>
      </c>
      <c r="AI1235" s="30">
        <v>26239239000</v>
      </c>
      <c r="AJ1235" s="102">
        <f>IFERROR(VLOOKUP($C1235,'分類(コード表)'!$A$3:$B$38,2,FALSE)*1000000000,0)+IFERROR(VLOOKUP($D1235,'分類(コード表)'!$C$3:$D$293,2,FALSE)*1000000,0)+IFERROR(VLOOKUP($E1235,'分類(コード表)'!$E$3:$F$353,2,FALSE)*1000,0)+IFERROR(VLOOKUP($F1235,'分類(コード表)'!$G$3:$H$255,2,FALSE),0)</f>
        <v>26239239000</v>
      </c>
    </row>
    <row r="1236" spans="1:36" s="30" customFormat="1" ht="27" customHeight="1" x14ac:dyDescent="0.15">
      <c r="A1236" s="32" t="s">
        <v>149</v>
      </c>
      <c r="B1236" s="33">
        <v>1232</v>
      </c>
      <c r="C1236" s="35" t="s">
        <v>127</v>
      </c>
      <c r="D1236" s="35" t="s">
        <v>46</v>
      </c>
      <c r="E1236" s="35" t="s">
        <v>413</v>
      </c>
      <c r="F1236" s="35"/>
      <c r="G1236" s="34" t="s">
        <v>810</v>
      </c>
      <c r="H1236" s="36" t="s">
        <v>2051</v>
      </c>
      <c r="I1236" s="33">
        <v>3990000</v>
      </c>
      <c r="J1236" s="33">
        <v>5017006</v>
      </c>
      <c r="K1236" s="33" t="s">
        <v>2479</v>
      </c>
      <c r="L1236" s="37">
        <f t="shared" si="240"/>
        <v>0.20470495749855588</v>
      </c>
      <c r="M1236" s="33"/>
      <c r="N1236" s="33" t="s">
        <v>24776</v>
      </c>
      <c r="O1236" s="33"/>
      <c r="P1236" s="153" t="s">
        <v>22561</v>
      </c>
      <c r="Q1236" s="33"/>
      <c r="R1236" s="33"/>
      <c r="S1236" s="33"/>
      <c r="T1236" s="33" t="s">
        <v>2744</v>
      </c>
      <c r="U1236" s="33" t="s">
        <v>2954</v>
      </c>
      <c r="V1236" s="33" t="s">
        <v>2955</v>
      </c>
      <c r="W1236" s="33" t="s">
        <v>2955</v>
      </c>
      <c r="X1236" s="33" t="s">
        <v>2955</v>
      </c>
      <c r="Y1236" s="33" t="s">
        <v>2955</v>
      </c>
      <c r="Z1236" s="33" t="s">
        <v>2955</v>
      </c>
      <c r="AA1236" s="33" t="s">
        <v>2955</v>
      </c>
      <c r="AB1236" s="39" t="s">
        <v>26140</v>
      </c>
      <c r="AC1236" s="29"/>
      <c r="AD1236" s="29"/>
      <c r="AE1236" s="29"/>
      <c r="AF1236" s="137" t="s">
        <v>3216</v>
      </c>
      <c r="AG1236" s="30">
        <f t="shared" si="241"/>
        <v>2</v>
      </c>
      <c r="AH1236" s="31" t="str">
        <f t="shared" si="242"/>
        <v>KK-130026</v>
      </c>
      <c r="AI1236" s="30">
        <v>26239239000</v>
      </c>
      <c r="AJ1236" s="102">
        <f>IFERROR(VLOOKUP($C1236,'分類(コード表)'!$A$3:$B$38,2,FALSE)*1000000000,0)+IFERROR(VLOOKUP($D1236,'分類(コード表)'!$C$3:$D$293,2,FALSE)*1000000,0)+IFERROR(VLOOKUP($E1236,'分類(コード表)'!$E$3:$F$353,2,FALSE)*1000,0)+IFERROR(VLOOKUP($F1236,'分類(コード表)'!$G$3:$H$255,2,FALSE),0)</f>
        <v>26239239000</v>
      </c>
    </row>
    <row r="1237" spans="1:36" s="30" customFormat="1" ht="27" customHeight="1" x14ac:dyDescent="0.15">
      <c r="A1237" s="32" t="s">
        <v>149</v>
      </c>
      <c r="B1237" s="33">
        <v>1233</v>
      </c>
      <c r="C1237" s="35" t="s">
        <v>127</v>
      </c>
      <c r="D1237" s="35" t="s">
        <v>46</v>
      </c>
      <c r="E1237" s="35" t="s">
        <v>413</v>
      </c>
      <c r="F1237" s="35"/>
      <c r="G1237" s="34" t="s">
        <v>856</v>
      </c>
      <c r="H1237" s="36" t="s">
        <v>2159</v>
      </c>
      <c r="I1237" s="33">
        <v>310186</v>
      </c>
      <c r="J1237" s="33">
        <v>568716</v>
      </c>
      <c r="K1237" s="33" t="s">
        <v>2475</v>
      </c>
      <c r="L1237" s="37">
        <f t="shared" si="240"/>
        <v>0.45458541697437738</v>
      </c>
      <c r="M1237" s="33"/>
      <c r="N1237" s="33" t="s">
        <v>24776</v>
      </c>
      <c r="O1237" s="33"/>
      <c r="P1237" s="153" t="s">
        <v>1425</v>
      </c>
      <c r="Q1237" s="33"/>
      <c r="R1237" s="33"/>
      <c r="S1237" s="33"/>
      <c r="T1237" s="33" t="s">
        <v>2744</v>
      </c>
      <c r="U1237" s="33" t="s">
        <v>2954</v>
      </c>
      <c r="V1237" s="33" t="s">
        <v>2954</v>
      </c>
      <c r="W1237" s="33" t="s">
        <v>2953</v>
      </c>
      <c r="X1237" s="33" t="s">
        <v>2953</v>
      </c>
      <c r="Y1237" s="33" t="s">
        <v>2954</v>
      </c>
      <c r="Z1237" s="33" t="s">
        <v>2954</v>
      </c>
      <c r="AA1237" s="33" t="s">
        <v>2954</v>
      </c>
      <c r="AB1237" s="39" t="s">
        <v>26141</v>
      </c>
      <c r="AC1237" s="29"/>
      <c r="AD1237" s="29"/>
      <c r="AE1237" s="29"/>
      <c r="AF1237" s="137" t="s">
        <v>1425</v>
      </c>
      <c r="AG1237" s="30">
        <f t="shared" si="241"/>
        <v>2</v>
      </c>
      <c r="AH1237" s="31" t="str">
        <f t="shared" si="242"/>
        <v>KT-120010</v>
      </c>
      <c r="AI1237" s="30">
        <v>26239239000</v>
      </c>
      <c r="AJ1237" s="102">
        <f>IFERROR(VLOOKUP($C1237,'分類(コード表)'!$A$3:$B$38,2,FALSE)*1000000000,0)+IFERROR(VLOOKUP($D1237,'分類(コード表)'!$C$3:$D$293,2,FALSE)*1000000,0)+IFERROR(VLOOKUP($E1237,'分類(コード表)'!$E$3:$F$353,2,FALSE)*1000,0)+IFERROR(VLOOKUP($F1237,'分類(コード表)'!$G$3:$H$255,2,FALSE),0)</f>
        <v>26239239000</v>
      </c>
    </row>
    <row r="1238" spans="1:36" s="30" customFormat="1" ht="27" customHeight="1" x14ac:dyDescent="0.15">
      <c r="A1238" s="32" t="s">
        <v>149</v>
      </c>
      <c r="B1238" s="33">
        <v>1234</v>
      </c>
      <c r="C1238" s="35" t="s">
        <v>127</v>
      </c>
      <c r="D1238" s="35" t="s">
        <v>46</v>
      </c>
      <c r="E1238" s="35" t="s">
        <v>413</v>
      </c>
      <c r="F1238" s="35"/>
      <c r="G1238" s="34" t="s">
        <v>880</v>
      </c>
      <c r="H1238" s="36" t="s">
        <v>2183</v>
      </c>
      <c r="I1238" s="33">
        <v>1547400</v>
      </c>
      <c r="J1238" s="33">
        <v>3160000</v>
      </c>
      <c r="K1238" s="33" t="s">
        <v>2653</v>
      </c>
      <c r="L1238" s="37">
        <f t="shared" si="240"/>
        <v>0.51031645569620254</v>
      </c>
      <c r="M1238" s="33"/>
      <c r="N1238" s="33" t="s">
        <v>24776</v>
      </c>
      <c r="O1238" s="33"/>
      <c r="P1238" s="153" t="s">
        <v>32857</v>
      </c>
      <c r="Q1238" s="33"/>
      <c r="R1238" s="33" t="s">
        <v>381</v>
      </c>
      <c r="S1238" s="33" t="s">
        <v>381</v>
      </c>
      <c r="T1238" s="33" t="s">
        <v>2744</v>
      </c>
      <c r="U1238" s="33" t="s">
        <v>2954</v>
      </c>
      <c r="V1238" s="33" t="s">
        <v>2954</v>
      </c>
      <c r="W1238" s="33" t="s">
        <v>2955</v>
      </c>
      <c r="X1238" s="33" t="s">
        <v>2954</v>
      </c>
      <c r="Y1238" s="33" t="s">
        <v>2954</v>
      </c>
      <c r="Z1238" s="33" t="s">
        <v>2954</v>
      </c>
      <c r="AA1238" s="33" t="s">
        <v>2954</v>
      </c>
      <c r="AB1238" s="39" t="s">
        <v>26142</v>
      </c>
      <c r="AC1238" s="29"/>
      <c r="AD1238" s="29"/>
      <c r="AE1238" s="29"/>
      <c r="AF1238" s="137" t="s">
        <v>1447</v>
      </c>
      <c r="AG1238" s="30">
        <f t="shared" si="241"/>
        <v>2</v>
      </c>
      <c r="AH1238" s="31" t="str">
        <f t="shared" si="242"/>
        <v>KT-120078</v>
      </c>
      <c r="AI1238" s="30">
        <v>26239239000</v>
      </c>
      <c r="AJ1238" s="102">
        <f>IFERROR(VLOOKUP($C1238,'分類(コード表)'!$A$3:$B$38,2,FALSE)*1000000000,0)+IFERROR(VLOOKUP($D1238,'分類(コード表)'!$C$3:$D$293,2,FALSE)*1000000,0)+IFERROR(VLOOKUP($E1238,'分類(コード表)'!$E$3:$F$353,2,FALSE)*1000,0)+IFERROR(VLOOKUP($F1238,'分類(コード表)'!$G$3:$H$255,2,FALSE),0)</f>
        <v>26239239000</v>
      </c>
    </row>
    <row r="1239" spans="1:36" s="30" customFormat="1" ht="27" customHeight="1" x14ac:dyDescent="0.15">
      <c r="A1239" s="32" t="s">
        <v>149</v>
      </c>
      <c r="B1239" s="33">
        <v>1235</v>
      </c>
      <c r="C1239" s="34" t="s">
        <v>127</v>
      </c>
      <c r="D1239" s="34" t="s">
        <v>46</v>
      </c>
      <c r="E1239" s="34" t="s">
        <v>413</v>
      </c>
      <c r="F1239" s="34"/>
      <c r="G1239" s="98" t="s">
        <v>26143</v>
      </c>
      <c r="H1239" s="98" t="s">
        <v>2214</v>
      </c>
      <c r="I1239" s="129">
        <v>2915000</v>
      </c>
      <c r="J1239" s="129">
        <v>3800000</v>
      </c>
      <c r="K1239" s="97" t="s">
        <v>2480</v>
      </c>
      <c r="L1239" s="37">
        <f t="shared" si="240"/>
        <v>0.23289473684210527</v>
      </c>
      <c r="M1239" s="33"/>
      <c r="N1239" s="33" t="s">
        <v>24776</v>
      </c>
      <c r="O1239" s="33"/>
      <c r="P1239" s="153" t="s">
        <v>23982</v>
      </c>
      <c r="Q1239" s="33"/>
      <c r="R1239" s="33"/>
      <c r="S1239" s="33"/>
      <c r="T1239" s="33" t="s">
        <v>2744</v>
      </c>
      <c r="U1239" s="97" t="s">
        <v>2956</v>
      </c>
      <c r="V1239" s="97" t="s">
        <v>2956</v>
      </c>
      <c r="W1239" s="97" t="s">
        <v>2953</v>
      </c>
      <c r="X1239" s="97" t="s">
        <v>2954</v>
      </c>
      <c r="Y1239" s="97" t="s">
        <v>2954</v>
      </c>
      <c r="Z1239" s="97" t="s">
        <v>2953</v>
      </c>
      <c r="AA1239" s="97" t="s">
        <v>2953</v>
      </c>
      <c r="AB1239" s="126" t="s">
        <v>26144</v>
      </c>
      <c r="AC1239" s="29"/>
      <c r="AD1239" s="29"/>
      <c r="AE1239" s="29"/>
      <c r="AF1239" s="137" t="s">
        <v>1473</v>
      </c>
      <c r="AG1239" s="30">
        <f t="shared" si="241"/>
        <v>2</v>
      </c>
      <c r="AH1239" s="31" t="str">
        <f t="shared" si="242"/>
        <v>KT-130041</v>
      </c>
      <c r="AI1239" s="30">
        <v>26239239000</v>
      </c>
      <c r="AJ1239" s="102">
        <f>IFERROR(VLOOKUP($C1239,'分類(コード表)'!$A$3:$B$38,2,FALSE)*1000000000,0)+IFERROR(VLOOKUP($D1239,'分類(コード表)'!$C$3:$D$293,2,FALSE)*1000000,0)+IFERROR(VLOOKUP($E1239,'分類(コード表)'!$E$3:$F$353,2,FALSE)*1000,0)+IFERROR(VLOOKUP($F1239,'分類(コード表)'!$G$3:$H$255,2,FALSE),0)</f>
        <v>26239239000</v>
      </c>
    </row>
    <row r="1240" spans="1:36" s="30" customFormat="1" ht="27" customHeight="1" x14ac:dyDescent="0.15">
      <c r="A1240" s="32" t="s">
        <v>149</v>
      </c>
      <c r="B1240" s="33">
        <v>1236</v>
      </c>
      <c r="C1240" s="34" t="s">
        <v>127</v>
      </c>
      <c r="D1240" s="34" t="s">
        <v>46</v>
      </c>
      <c r="E1240" s="34" t="s">
        <v>413</v>
      </c>
      <c r="F1240" s="34"/>
      <c r="G1240" s="98" t="s">
        <v>26145</v>
      </c>
      <c r="H1240" s="98" t="s">
        <v>2216</v>
      </c>
      <c r="I1240" s="129">
        <v>607500</v>
      </c>
      <c r="J1240" s="129">
        <v>775285</v>
      </c>
      <c r="K1240" s="97" t="s">
        <v>2449</v>
      </c>
      <c r="L1240" s="37">
        <f t="shared" si="240"/>
        <v>0.21641718851777092</v>
      </c>
      <c r="M1240" s="33"/>
      <c r="N1240" s="33" t="s">
        <v>24776</v>
      </c>
      <c r="O1240" s="33"/>
      <c r="P1240" s="153" t="s">
        <v>23983</v>
      </c>
      <c r="Q1240" s="33"/>
      <c r="R1240" s="33"/>
      <c r="S1240" s="33"/>
      <c r="T1240" s="97" t="s">
        <v>2744</v>
      </c>
      <c r="U1240" s="33" t="s">
        <v>2956</v>
      </c>
      <c r="V1240" s="33" t="s">
        <v>2954</v>
      </c>
      <c r="W1240" s="33" t="s">
        <v>2954</v>
      </c>
      <c r="X1240" s="33" t="s">
        <v>2955</v>
      </c>
      <c r="Y1240" s="33" t="s">
        <v>2954</v>
      </c>
      <c r="Z1240" s="33" t="s">
        <v>2954</v>
      </c>
      <c r="AA1240" s="33" t="s">
        <v>2953</v>
      </c>
      <c r="AB1240" s="126" t="s">
        <v>26146</v>
      </c>
      <c r="AC1240" s="29"/>
      <c r="AD1240" s="29"/>
      <c r="AE1240" s="29"/>
      <c r="AF1240" s="137" t="s">
        <v>1475</v>
      </c>
      <c r="AG1240" s="30">
        <f t="shared" si="241"/>
        <v>2</v>
      </c>
      <c r="AH1240" s="31" t="str">
        <f t="shared" si="242"/>
        <v>KT-130046</v>
      </c>
      <c r="AI1240" s="30">
        <v>26239239000</v>
      </c>
      <c r="AJ1240" s="102">
        <f>IFERROR(VLOOKUP($C1240,'分類(コード表)'!$A$3:$B$38,2,FALSE)*1000000000,0)+IFERROR(VLOOKUP($D1240,'分類(コード表)'!$C$3:$D$293,2,FALSE)*1000000,0)+IFERROR(VLOOKUP($E1240,'分類(コード表)'!$E$3:$F$353,2,FALSE)*1000,0)+IFERROR(VLOOKUP($F1240,'分類(コード表)'!$G$3:$H$255,2,FALSE),0)</f>
        <v>26239239000</v>
      </c>
    </row>
    <row r="1241" spans="1:36" s="30" customFormat="1" ht="27" customHeight="1" x14ac:dyDescent="0.15">
      <c r="A1241" s="32" t="s">
        <v>149</v>
      </c>
      <c r="B1241" s="33">
        <v>1237</v>
      </c>
      <c r="C1241" s="35" t="s">
        <v>127</v>
      </c>
      <c r="D1241" s="35" t="s">
        <v>46</v>
      </c>
      <c r="E1241" s="35" t="s">
        <v>413</v>
      </c>
      <c r="F1241" s="33"/>
      <c r="G1241" s="34" t="s">
        <v>915</v>
      </c>
      <c r="H1241" s="36" t="s">
        <v>2220</v>
      </c>
      <c r="I1241" s="33">
        <v>120000</v>
      </c>
      <c r="J1241" s="33">
        <v>108925.6</v>
      </c>
      <c r="K1241" s="33" t="s">
        <v>2455</v>
      </c>
      <c r="L1241" s="37">
        <f t="shared" si="240"/>
        <v>-0.10166939635861527</v>
      </c>
      <c r="M1241" s="33"/>
      <c r="N1241" s="33" t="s">
        <v>24776</v>
      </c>
      <c r="O1241" s="33"/>
      <c r="P1241" s="153" t="s">
        <v>22560</v>
      </c>
      <c r="Q1241" s="33"/>
      <c r="R1241" s="33"/>
      <c r="S1241" s="33" t="s">
        <v>381</v>
      </c>
      <c r="T1241" s="33" t="s">
        <v>2744</v>
      </c>
      <c r="U1241" s="33" t="s">
        <v>2955</v>
      </c>
      <c r="V1241" s="33" t="s">
        <v>2955</v>
      </c>
      <c r="W1241" s="33" t="s">
        <v>2953</v>
      </c>
      <c r="X1241" s="33" t="s">
        <v>2953</v>
      </c>
      <c r="Y1241" s="33" t="s">
        <v>2953</v>
      </c>
      <c r="Z1241" s="33" t="s">
        <v>2954</v>
      </c>
      <c r="AA1241" s="33" t="s">
        <v>2954</v>
      </c>
      <c r="AB1241" s="39" t="s">
        <v>26147</v>
      </c>
      <c r="AC1241" s="29"/>
      <c r="AD1241" s="29"/>
      <c r="AE1241" s="29"/>
      <c r="AF1241" s="137" t="s">
        <v>1478</v>
      </c>
      <c r="AG1241" s="30">
        <f t="shared" si="241"/>
        <v>2</v>
      </c>
      <c r="AH1241" s="31" t="str">
        <f t="shared" si="242"/>
        <v>KT-130057</v>
      </c>
      <c r="AI1241" s="30">
        <v>26239239000</v>
      </c>
      <c r="AJ1241" s="102">
        <f>IFERROR(VLOOKUP($C1241,'分類(コード表)'!$A$3:$B$38,2,FALSE)*1000000000,0)+IFERROR(VLOOKUP($D1241,'分類(コード表)'!$C$3:$D$293,2,FALSE)*1000000,0)+IFERROR(VLOOKUP($E1241,'分類(コード表)'!$E$3:$F$353,2,FALSE)*1000,0)+IFERROR(VLOOKUP($F1241,'分類(コード表)'!$G$3:$H$255,2,FALSE),0)</f>
        <v>26239239000</v>
      </c>
    </row>
    <row r="1242" spans="1:36" s="30" customFormat="1" ht="27" customHeight="1" x14ac:dyDescent="0.15">
      <c r="A1242" s="32" t="s">
        <v>149</v>
      </c>
      <c r="B1242" s="33">
        <v>1238</v>
      </c>
      <c r="C1242" s="34" t="s">
        <v>127</v>
      </c>
      <c r="D1242" s="34" t="s">
        <v>46</v>
      </c>
      <c r="E1242" s="34" t="s">
        <v>413</v>
      </c>
      <c r="F1242" s="34"/>
      <c r="G1242" s="98" t="s">
        <v>26148</v>
      </c>
      <c r="H1242" s="98" t="s">
        <v>2221</v>
      </c>
      <c r="I1242" s="129">
        <v>16200</v>
      </c>
      <c r="J1242" s="128">
        <v>50000</v>
      </c>
      <c r="K1242" s="97" t="s">
        <v>2553</v>
      </c>
      <c r="L1242" s="37">
        <f t="shared" si="240"/>
        <v>0.67599999999999993</v>
      </c>
      <c r="M1242" s="33"/>
      <c r="N1242" s="33" t="s">
        <v>24776</v>
      </c>
      <c r="O1242" s="33"/>
      <c r="P1242" s="153" t="s">
        <v>23984</v>
      </c>
      <c r="Q1242" s="33"/>
      <c r="R1242" s="33"/>
      <c r="S1242" s="33" t="s">
        <v>381</v>
      </c>
      <c r="T1242" s="97" t="s">
        <v>2744</v>
      </c>
      <c r="U1242" s="33" t="s">
        <v>2953</v>
      </c>
      <c r="V1242" s="33" t="s">
        <v>2955</v>
      </c>
      <c r="W1242" s="33" t="s">
        <v>2953</v>
      </c>
      <c r="X1242" s="33" t="s">
        <v>2953</v>
      </c>
      <c r="Y1242" s="33" t="s">
        <v>2953</v>
      </c>
      <c r="Z1242" s="33" t="s">
        <v>2954</v>
      </c>
      <c r="AA1242" s="33" t="s">
        <v>2954</v>
      </c>
      <c r="AB1242" s="126" t="s">
        <v>26149</v>
      </c>
      <c r="AC1242" s="29"/>
      <c r="AD1242" s="29"/>
      <c r="AE1242" s="29"/>
      <c r="AF1242" s="137" t="s">
        <v>1479</v>
      </c>
      <c r="AG1242" s="30">
        <f t="shared" si="241"/>
        <v>2</v>
      </c>
      <c r="AH1242" s="31" t="str">
        <f t="shared" si="242"/>
        <v>KT-130058</v>
      </c>
      <c r="AI1242" s="30">
        <v>26239239000</v>
      </c>
      <c r="AJ1242" s="102">
        <f>IFERROR(VLOOKUP($C1242,'分類(コード表)'!$A$3:$B$38,2,FALSE)*1000000000,0)+IFERROR(VLOOKUP($D1242,'分類(コード表)'!$C$3:$D$293,2,FALSE)*1000000,0)+IFERROR(VLOOKUP($E1242,'分類(コード表)'!$E$3:$F$353,2,FALSE)*1000,0)+IFERROR(VLOOKUP($F1242,'分類(コード表)'!$G$3:$H$255,2,FALSE),0)</f>
        <v>26239239000</v>
      </c>
    </row>
    <row r="1243" spans="1:36" s="30" customFormat="1" ht="27" customHeight="1" x14ac:dyDescent="0.15">
      <c r="A1243" s="32" t="s">
        <v>149</v>
      </c>
      <c r="B1243" s="33">
        <v>1239</v>
      </c>
      <c r="C1243" s="34" t="s">
        <v>127</v>
      </c>
      <c r="D1243" s="34" t="s">
        <v>46</v>
      </c>
      <c r="E1243" s="34" t="s">
        <v>413</v>
      </c>
      <c r="F1243" s="34"/>
      <c r="G1243" s="98" t="s">
        <v>924</v>
      </c>
      <c r="H1243" s="98" t="s">
        <v>2229</v>
      </c>
      <c r="I1243" s="129">
        <v>2982840</v>
      </c>
      <c r="J1243" s="128">
        <v>3873600</v>
      </c>
      <c r="K1243" s="97" t="s">
        <v>2527</v>
      </c>
      <c r="L1243" s="37">
        <f t="shared" si="240"/>
        <v>0.22995662949194551</v>
      </c>
      <c r="M1243" s="33"/>
      <c r="N1243" s="33" t="s">
        <v>24776</v>
      </c>
      <c r="O1243" s="33"/>
      <c r="P1243" s="153" t="s">
        <v>1488</v>
      </c>
      <c r="Q1243" s="33" t="s">
        <v>578</v>
      </c>
      <c r="R1243" s="33"/>
      <c r="S1243" s="33"/>
      <c r="T1243" s="33" t="s">
        <v>2744</v>
      </c>
      <c r="U1243" s="33" t="s">
        <v>2953</v>
      </c>
      <c r="V1243" s="33" t="s">
        <v>571</v>
      </c>
      <c r="W1243" s="33" t="s">
        <v>2953</v>
      </c>
      <c r="X1243" s="33" t="s">
        <v>2955</v>
      </c>
      <c r="Y1243" s="33" t="s">
        <v>2954</v>
      </c>
      <c r="Z1243" s="33" t="s">
        <v>571</v>
      </c>
      <c r="AA1243" s="33" t="s">
        <v>2954</v>
      </c>
      <c r="AB1243" s="126" t="s">
        <v>26150</v>
      </c>
      <c r="AC1243" s="29"/>
      <c r="AD1243" s="29"/>
      <c r="AE1243" s="29"/>
      <c r="AF1243" s="137" t="s">
        <v>1488</v>
      </c>
      <c r="AG1243" s="30">
        <f t="shared" si="241"/>
        <v>2</v>
      </c>
      <c r="AH1243" s="31" t="str">
        <f t="shared" si="242"/>
        <v>KT-130095</v>
      </c>
      <c r="AI1243" s="30">
        <v>26239239000</v>
      </c>
      <c r="AJ1243" s="102">
        <f>IFERROR(VLOOKUP($C1243,'分類(コード表)'!$A$3:$B$38,2,FALSE)*1000000000,0)+IFERROR(VLOOKUP($D1243,'分類(コード表)'!$C$3:$D$293,2,FALSE)*1000000,0)+IFERROR(VLOOKUP($E1243,'分類(コード表)'!$E$3:$F$353,2,FALSE)*1000,0)+IFERROR(VLOOKUP($F1243,'分類(コード表)'!$G$3:$H$255,2,FALSE),0)</f>
        <v>26239239000</v>
      </c>
    </row>
    <row r="1244" spans="1:36" s="30" customFormat="1" ht="27" customHeight="1" x14ac:dyDescent="0.15">
      <c r="A1244" s="32" t="s">
        <v>149</v>
      </c>
      <c r="B1244" s="33">
        <v>1240</v>
      </c>
      <c r="C1244" s="34" t="s">
        <v>127</v>
      </c>
      <c r="D1244" s="34" t="s">
        <v>46</v>
      </c>
      <c r="E1244" s="34" t="s">
        <v>413</v>
      </c>
      <c r="F1244" s="34"/>
      <c r="G1244" s="98" t="s">
        <v>26151</v>
      </c>
      <c r="H1244" s="98" t="s">
        <v>202</v>
      </c>
      <c r="I1244" s="129">
        <v>241482</v>
      </c>
      <c r="J1244" s="129">
        <v>504010</v>
      </c>
      <c r="K1244" s="97" t="s">
        <v>2475</v>
      </c>
      <c r="L1244" s="37">
        <f t="shared" si="240"/>
        <v>0.52087855399694449</v>
      </c>
      <c r="M1244" s="33"/>
      <c r="N1244" s="33" t="s">
        <v>24776</v>
      </c>
      <c r="O1244" s="33"/>
      <c r="P1244" s="153" t="s">
        <v>11216</v>
      </c>
      <c r="Q1244" s="33" t="s">
        <v>2756</v>
      </c>
      <c r="R1244" s="33" t="s">
        <v>381</v>
      </c>
      <c r="S1244" s="33" t="s">
        <v>381</v>
      </c>
      <c r="T1244" s="33" t="s">
        <v>2744</v>
      </c>
      <c r="U1244" s="97" t="s">
        <v>2954</v>
      </c>
      <c r="V1244" s="97" t="s">
        <v>2954</v>
      </c>
      <c r="W1244" s="97" t="s">
        <v>2953</v>
      </c>
      <c r="X1244" s="97" t="s">
        <v>2953</v>
      </c>
      <c r="Y1244" s="97" t="s">
        <v>2954</v>
      </c>
      <c r="Z1244" s="97" t="s">
        <v>2954</v>
      </c>
      <c r="AA1244" s="97" t="s">
        <v>2954</v>
      </c>
      <c r="AB1244" s="126" t="s">
        <v>26152</v>
      </c>
      <c r="AC1244" s="29"/>
      <c r="AD1244" s="29"/>
      <c r="AE1244" s="29"/>
      <c r="AF1244" s="137" t="s">
        <v>11216</v>
      </c>
      <c r="AG1244" s="30">
        <f t="shared" si="241"/>
        <v>2</v>
      </c>
      <c r="AH1244" s="31" t="str">
        <f t="shared" si="242"/>
        <v>SK-080015</v>
      </c>
      <c r="AI1244" s="30">
        <v>26239239000</v>
      </c>
      <c r="AJ1244" s="102">
        <f>IFERROR(VLOOKUP($C1244,'分類(コード表)'!$A$3:$B$38,2,FALSE)*1000000000,0)+IFERROR(VLOOKUP($D1244,'分類(コード表)'!$C$3:$D$293,2,FALSE)*1000000,0)+IFERROR(VLOOKUP($E1244,'分類(コード表)'!$E$3:$F$353,2,FALSE)*1000,0)+IFERROR(VLOOKUP($F1244,'分類(コード表)'!$G$3:$H$255,2,FALSE),0)</f>
        <v>26239239000</v>
      </c>
    </row>
    <row r="1245" spans="1:36" s="30" customFormat="1" ht="27" customHeight="1" x14ac:dyDescent="0.15">
      <c r="A1245" s="32" t="s">
        <v>149</v>
      </c>
      <c r="B1245" s="33">
        <v>1241</v>
      </c>
      <c r="C1245" s="35" t="s">
        <v>127</v>
      </c>
      <c r="D1245" s="35" t="s">
        <v>46</v>
      </c>
      <c r="E1245" s="35" t="s">
        <v>413</v>
      </c>
      <c r="F1245" s="33"/>
      <c r="G1245" s="34" t="s">
        <v>26153</v>
      </c>
      <c r="H1245" s="36" t="s">
        <v>203</v>
      </c>
      <c r="I1245" s="33">
        <v>48500</v>
      </c>
      <c r="J1245" s="33">
        <v>173000</v>
      </c>
      <c r="K1245" s="33" t="s">
        <v>2481</v>
      </c>
      <c r="L1245" s="37">
        <f t="shared" si="240"/>
        <v>0.71965317919075145</v>
      </c>
      <c r="M1245" s="33"/>
      <c r="N1245" s="33" t="s">
        <v>24776</v>
      </c>
      <c r="O1245" s="33"/>
      <c r="P1245" s="153" t="s">
        <v>11224</v>
      </c>
      <c r="Q1245" s="33"/>
      <c r="R1245" s="33" t="s">
        <v>381</v>
      </c>
      <c r="S1245" s="33" t="s">
        <v>381</v>
      </c>
      <c r="T1245" s="33" t="s">
        <v>2744</v>
      </c>
      <c r="U1245" s="33" t="s">
        <v>2955</v>
      </c>
      <c r="V1245" s="33" t="s">
        <v>2955</v>
      </c>
      <c r="W1245" s="33" t="s">
        <v>2954</v>
      </c>
      <c r="X1245" s="33" t="s">
        <v>2954</v>
      </c>
      <c r="Y1245" s="33" t="s">
        <v>2954</v>
      </c>
      <c r="Z1245" s="33" t="s">
        <v>2954</v>
      </c>
      <c r="AA1245" s="33" t="s">
        <v>2954</v>
      </c>
      <c r="AB1245" s="39" t="s">
        <v>26154</v>
      </c>
      <c r="AC1245" s="29"/>
      <c r="AD1245" s="29"/>
      <c r="AE1245" s="29"/>
      <c r="AF1245" s="137" t="s">
        <v>11224</v>
      </c>
      <c r="AG1245" s="30">
        <f t="shared" si="241"/>
        <v>2</v>
      </c>
      <c r="AH1245" s="31" t="str">
        <f t="shared" si="242"/>
        <v>SK-090005</v>
      </c>
      <c r="AI1245" s="30">
        <v>26239239000</v>
      </c>
      <c r="AJ1245" s="102">
        <f>IFERROR(VLOOKUP($C1245,'分類(コード表)'!$A$3:$B$38,2,FALSE)*1000000000,0)+IFERROR(VLOOKUP($D1245,'分類(コード表)'!$C$3:$D$293,2,FALSE)*1000000,0)+IFERROR(VLOOKUP($E1245,'分類(コード表)'!$E$3:$F$353,2,FALSE)*1000,0)+IFERROR(VLOOKUP($F1245,'分類(コード表)'!$G$3:$H$255,2,FALSE),0)</f>
        <v>26239239000</v>
      </c>
    </row>
    <row r="1246" spans="1:36" s="30" customFormat="1" ht="27" customHeight="1" x14ac:dyDescent="0.15">
      <c r="A1246" s="32" t="s">
        <v>149</v>
      </c>
      <c r="B1246" s="33">
        <v>1242</v>
      </c>
      <c r="C1246" s="35" t="s">
        <v>127</v>
      </c>
      <c r="D1246" s="35" t="s">
        <v>46</v>
      </c>
      <c r="E1246" s="35" t="s">
        <v>413</v>
      </c>
      <c r="F1246" s="33"/>
      <c r="G1246" s="34" t="s">
        <v>1018</v>
      </c>
      <c r="H1246" s="36" t="s">
        <v>2351</v>
      </c>
      <c r="I1246" s="33">
        <v>3319950</v>
      </c>
      <c r="J1246" s="33">
        <v>7339200</v>
      </c>
      <c r="K1246" s="33" t="s">
        <v>2726</v>
      </c>
      <c r="L1246" s="37">
        <f t="shared" si="240"/>
        <v>0.54764143230869844</v>
      </c>
      <c r="M1246" s="33"/>
      <c r="N1246" s="33" t="s">
        <v>24776</v>
      </c>
      <c r="O1246" s="33"/>
      <c r="P1246" s="153" t="s">
        <v>36523</v>
      </c>
      <c r="Q1246" s="33" t="s">
        <v>2763</v>
      </c>
      <c r="R1246" s="33"/>
      <c r="S1246" s="33" t="s">
        <v>381</v>
      </c>
      <c r="T1246" s="33" t="s">
        <v>2744</v>
      </c>
      <c r="U1246" s="33" t="s">
        <v>2954</v>
      </c>
      <c r="V1246" s="33" t="s">
        <v>2954</v>
      </c>
      <c r="W1246" s="33" t="s">
        <v>2954</v>
      </c>
      <c r="X1246" s="33" t="s">
        <v>2954</v>
      </c>
      <c r="Y1246" s="33" t="s">
        <v>2955</v>
      </c>
      <c r="Z1246" s="33" t="s">
        <v>2954</v>
      </c>
      <c r="AA1246" s="33" t="s">
        <v>2954</v>
      </c>
      <c r="AB1246" s="39" t="s">
        <v>26155</v>
      </c>
      <c r="AC1246" s="29"/>
      <c r="AD1246" s="29"/>
      <c r="AE1246" s="29"/>
      <c r="AF1246" s="137" t="s">
        <v>1581</v>
      </c>
      <c r="AG1246" s="30">
        <f t="shared" si="241"/>
        <v>2</v>
      </c>
      <c r="AH1246" s="31" t="str">
        <f t="shared" si="242"/>
        <v>SK-110019</v>
      </c>
      <c r="AI1246" s="30">
        <v>26239239000</v>
      </c>
      <c r="AJ1246" s="102">
        <f>IFERROR(VLOOKUP($C1246,'分類(コード表)'!$A$3:$B$38,2,FALSE)*1000000000,0)+IFERROR(VLOOKUP($D1246,'分類(コード表)'!$C$3:$D$293,2,FALSE)*1000000,0)+IFERROR(VLOOKUP($E1246,'分類(コード表)'!$E$3:$F$353,2,FALSE)*1000,0)+IFERROR(VLOOKUP($F1246,'分類(コード表)'!$G$3:$H$255,2,FALSE),0)</f>
        <v>26239239000</v>
      </c>
    </row>
    <row r="1247" spans="1:36" s="30" customFormat="1" ht="27" customHeight="1" x14ac:dyDescent="0.15">
      <c r="A1247" s="32" t="s">
        <v>149</v>
      </c>
      <c r="B1247" s="33">
        <v>1243</v>
      </c>
      <c r="C1247" s="35" t="s">
        <v>127</v>
      </c>
      <c r="D1247" s="35" t="s">
        <v>46</v>
      </c>
      <c r="E1247" s="35" t="s">
        <v>413</v>
      </c>
      <c r="F1247" s="33"/>
      <c r="G1247" s="34" t="s">
        <v>1065</v>
      </c>
      <c r="H1247" s="36" t="s">
        <v>2415</v>
      </c>
      <c r="I1247" s="33">
        <v>3170000</v>
      </c>
      <c r="J1247" s="33">
        <v>4080000</v>
      </c>
      <c r="K1247" s="33" t="s">
        <v>2652</v>
      </c>
      <c r="L1247" s="37">
        <f t="shared" si="240"/>
        <v>0.22303921568627449</v>
      </c>
      <c r="M1247" s="33"/>
      <c r="N1247" s="33" t="s">
        <v>24776</v>
      </c>
      <c r="O1247" s="33"/>
      <c r="P1247" s="153" t="s">
        <v>37066</v>
      </c>
      <c r="Q1247" s="33"/>
      <c r="R1247" s="33"/>
      <c r="S1247" s="33" t="s">
        <v>381</v>
      </c>
      <c r="T1247" s="33" t="s">
        <v>2744</v>
      </c>
      <c r="U1247" s="33" t="s">
        <v>2954</v>
      </c>
      <c r="V1247" s="33" t="s">
        <v>2954</v>
      </c>
      <c r="W1247" s="33" t="s">
        <v>2954</v>
      </c>
      <c r="X1247" s="33" t="s">
        <v>2953</v>
      </c>
      <c r="Y1247" s="33" t="s">
        <v>2954</v>
      </c>
      <c r="Z1247" s="33" t="s">
        <v>2953</v>
      </c>
      <c r="AA1247" s="33" t="s">
        <v>2953</v>
      </c>
      <c r="AB1247" s="39" t="s">
        <v>26156</v>
      </c>
      <c r="AC1247" s="29"/>
      <c r="AD1247" s="29"/>
      <c r="AE1247" s="29"/>
      <c r="AF1247" s="137" t="s">
        <v>1627</v>
      </c>
      <c r="AG1247" s="30">
        <f t="shared" si="241"/>
        <v>2</v>
      </c>
      <c r="AH1247" s="31" t="str">
        <f t="shared" si="242"/>
        <v>TH-140018</v>
      </c>
      <c r="AI1247" s="30">
        <v>26239239000</v>
      </c>
      <c r="AJ1247" s="102">
        <f>IFERROR(VLOOKUP($C1247,'分類(コード表)'!$A$3:$B$38,2,FALSE)*1000000000,0)+IFERROR(VLOOKUP($D1247,'分類(コード表)'!$C$3:$D$293,2,FALSE)*1000000,0)+IFERROR(VLOOKUP($E1247,'分類(コード表)'!$E$3:$F$353,2,FALSE)*1000,0)+IFERROR(VLOOKUP($F1247,'分類(コード表)'!$G$3:$H$255,2,FALSE),0)</f>
        <v>26239239000</v>
      </c>
    </row>
    <row r="1248" spans="1:36" s="30" customFormat="1" ht="27" customHeight="1" x14ac:dyDescent="0.15">
      <c r="A1248" s="32" t="s">
        <v>149</v>
      </c>
      <c r="B1248" s="33">
        <v>1244</v>
      </c>
      <c r="C1248" s="35" t="s">
        <v>127</v>
      </c>
      <c r="D1248" s="35" t="s">
        <v>46</v>
      </c>
      <c r="E1248" s="35" t="s">
        <v>413</v>
      </c>
      <c r="F1248" s="33"/>
      <c r="G1248" s="34" t="s">
        <v>18824</v>
      </c>
      <c r="H1248" s="36" t="s">
        <v>18825</v>
      </c>
      <c r="I1248" s="33">
        <v>2901862</v>
      </c>
      <c r="J1248" s="33">
        <v>3436256</v>
      </c>
      <c r="K1248" s="33" t="s">
        <v>22050</v>
      </c>
      <c r="L1248" s="37">
        <f t="shared" si="240"/>
        <v>0.1555163526815232</v>
      </c>
      <c r="M1248" s="33"/>
      <c r="N1248" s="33"/>
      <c r="O1248" s="33"/>
      <c r="P1248" s="153" t="s">
        <v>2978</v>
      </c>
      <c r="Q1248" s="33" t="s">
        <v>503</v>
      </c>
      <c r="R1248" s="33"/>
      <c r="S1248" s="33"/>
      <c r="T1248" s="33" t="s">
        <v>2744</v>
      </c>
      <c r="U1248" s="33" t="s">
        <v>2955</v>
      </c>
      <c r="V1248" s="33" t="s">
        <v>2954</v>
      </c>
      <c r="W1248" s="33" t="s">
        <v>2955</v>
      </c>
      <c r="X1248" s="33" t="s">
        <v>2955</v>
      </c>
      <c r="Y1248" s="33" t="s">
        <v>2954</v>
      </c>
      <c r="Z1248" s="33" t="s">
        <v>2955</v>
      </c>
      <c r="AA1248" s="33" t="s">
        <v>2954</v>
      </c>
      <c r="AB1248" s="39" t="s">
        <v>26157</v>
      </c>
      <c r="AC1248" s="29"/>
      <c r="AD1248" s="29"/>
      <c r="AE1248" s="29"/>
      <c r="AF1248" s="137" t="s">
        <v>2978</v>
      </c>
      <c r="AG1248" s="30">
        <f t="shared" si="241"/>
        <v>2</v>
      </c>
      <c r="AH1248" s="31" t="str">
        <f t="shared" si="242"/>
        <v>KT-190062</v>
      </c>
      <c r="AI1248" s="30">
        <v>26239239000</v>
      </c>
      <c r="AJ1248" s="102">
        <f>IFERROR(VLOOKUP($C1248,'分類(コード表)'!$A$3:$B$38,2,FALSE)*1000000000,0)+IFERROR(VLOOKUP($D1248,'分類(コード表)'!$C$3:$D$293,2,FALSE)*1000000,0)+IFERROR(VLOOKUP($E1248,'分類(コード表)'!$E$3:$F$353,2,FALSE)*1000,0)+IFERROR(VLOOKUP($F1248,'分類(コード表)'!$G$3:$H$255,2,FALSE),0)</f>
        <v>26239239000</v>
      </c>
    </row>
    <row r="1249" spans="1:36" s="30" customFormat="1" ht="27" customHeight="1" x14ac:dyDescent="0.15">
      <c r="A1249" s="32" t="s">
        <v>149</v>
      </c>
      <c r="B1249" s="33">
        <v>1245</v>
      </c>
      <c r="C1249" s="35" t="s">
        <v>127</v>
      </c>
      <c r="D1249" s="35" t="s">
        <v>46</v>
      </c>
      <c r="E1249" s="35" t="s">
        <v>413</v>
      </c>
      <c r="F1249" s="33"/>
      <c r="G1249" s="34" t="s">
        <v>18777</v>
      </c>
      <c r="H1249" s="36" t="s">
        <v>18778</v>
      </c>
      <c r="I1249" s="33">
        <v>2363950</v>
      </c>
      <c r="J1249" s="33">
        <v>3817650</v>
      </c>
      <c r="K1249" s="33" t="s">
        <v>22051</v>
      </c>
      <c r="L1249" s="37">
        <f t="shared" si="240"/>
        <v>0.38078399015100917</v>
      </c>
      <c r="M1249" s="33"/>
      <c r="N1249" s="33"/>
      <c r="O1249" s="33"/>
      <c r="P1249" s="153" t="s">
        <v>2979</v>
      </c>
      <c r="Q1249" s="33" t="s">
        <v>503</v>
      </c>
      <c r="R1249" s="33"/>
      <c r="S1249" s="33"/>
      <c r="T1249" s="33" t="s">
        <v>2744</v>
      </c>
      <c r="U1249" s="33" t="s">
        <v>2954</v>
      </c>
      <c r="V1249" s="33" t="s">
        <v>2955</v>
      </c>
      <c r="W1249" s="33" t="s">
        <v>2954</v>
      </c>
      <c r="X1249" s="33" t="s">
        <v>2955</v>
      </c>
      <c r="Y1249" s="33" t="s">
        <v>2954</v>
      </c>
      <c r="Z1249" s="33" t="s">
        <v>2955</v>
      </c>
      <c r="AA1249" s="33" t="s">
        <v>2954</v>
      </c>
      <c r="AB1249" s="39" t="s">
        <v>26158</v>
      </c>
      <c r="AC1249" s="29"/>
      <c r="AD1249" s="29"/>
      <c r="AE1249" s="29"/>
      <c r="AF1249" s="137" t="s">
        <v>2979</v>
      </c>
      <c r="AG1249" s="30">
        <f t="shared" si="241"/>
        <v>2</v>
      </c>
      <c r="AH1249" s="31" t="str">
        <f t="shared" si="242"/>
        <v>KT-190037</v>
      </c>
      <c r="AI1249" s="30">
        <v>26239239000</v>
      </c>
      <c r="AJ1249" s="102">
        <f>IFERROR(VLOOKUP($C1249,'分類(コード表)'!$A$3:$B$38,2,FALSE)*1000000000,0)+IFERROR(VLOOKUP($D1249,'分類(コード表)'!$C$3:$D$293,2,FALSE)*1000000,0)+IFERROR(VLOOKUP($E1249,'分類(コード表)'!$E$3:$F$353,2,FALSE)*1000,0)+IFERROR(VLOOKUP($F1249,'分類(コード表)'!$G$3:$H$255,2,FALSE),0)</f>
        <v>26239239000</v>
      </c>
    </row>
    <row r="1250" spans="1:36" s="30" customFormat="1" ht="27" customHeight="1" x14ac:dyDescent="0.15">
      <c r="A1250" s="32" t="s">
        <v>149</v>
      </c>
      <c r="B1250" s="33">
        <v>1246</v>
      </c>
      <c r="C1250" s="35" t="s">
        <v>127</v>
      </c>
      <c r="D1250" s="35" t="s">
        <v>46</v>
      </c>
      <c r="E1250" s="35" t="s">
        <v>413</v>
      </c>
      <c r="F1250" s="33"/>
      <c r="G1250" s="34" t="s">
        <v>18751</v>
      </c>
      <c r="H1250" s="36" t="s">
        <v>18752</v>
      </c>
      <c r="I1250" s="33">
        <v>127683</v>
      </c>
      <c r="J1250" s="33">
        <v>147656</v>
      </c>
      <c r="K1250" s="33" t="s">
        <v>22052</v>
      </c>
      <c r="L1250" s="37">
        <f t="shared" si="240"/>
        <v>0.13526710733055214</v>
      </c>
      <c r="M1250" s="33"/>
      <c r="N1250" s="33"/>
      <c r="O1250" s="33"/>
      <c r="P1250" s="153" t="s">
        <v>2980</v>
      </c>
      <c r="Q1250" s="33" t="s">
        <v>503</v>
      </c>
      <c r="R1250" s="33"/>
      <c r="S1250" s="33"/>
      <c r="T1250" s="33" t="s">
        <v>2744</v>
      </c>
      <c r="U1250" s="33" t="s">
        <v>571</v>
      </c>
      <c r="V1250" s="33" t="s">
        <v>571</v>
      </c>
      <c r="W1250" s="33" t="s">
        <v>571</v>
      </c>
      <c r="X1250" s="33" t="s">
        <v>571</v>
      </c>
      <c r="Y1250" s="33" t="s">
        <v>571</v>
      </c>
      <c r="Z1250" s="33" t="s">
        <v>571</v>
      </c>
      <c r="AA1250" s="33" t="s">
        <v>571</v>
      </c>
      <c r="AB1250" s="39" t="s">
        <v>26159</v>
      </c>
      <c r="AC1250" s="29"/>
      <c r="AD1250" s="29"/>
      <c r="AE1250" s="29"/>
      <c r="AF1250" s="137" t="s">
        <v>2980</v>
      </c>
      <c r="AG1250" s="30">
        <f t="shared" si="241"/>
        <v>2</v>
      </c>
      <c r="AH1250" s="31" t="str">
        <f t="shared" si="242"/>
        <v>KT-190025</v>
      </c>
      <c r="AI1250" s="30">
        <v>26239239000</v>
      </c>
      <c r="AJ1250" s="102">
        <f>IFERROR(VLOOKUP($C1250,'分類(コード表)'!$A$3:$B$38,2,FALSE)*1000000000,0)+IFERROR(VLOOKUP($D1250,'分類(コード表)'!$C$3:$D$293,2,FALSE)*1000000,0)+IFERROR(VLOOKUP($E1250,'分類(コード表)'!$E$3:$F$353,2,FALSE)*1000,0)+IFERROR(VLOOKUP($F1250,'分類(コード表)'!$G$3:$H$255,2,FALSE),0)</f>
        <v>26239239000</v>
      </c>
    </row>
    <row r="1251" spans="1:36" s="30" customFormat="1" ht="27" customHeight="1" x14ac:dyDescent="0.15">
      <c r="A1251" s="32" t="s">
        <v>149</v>
      </c>
      <c r="B1251" s="33">
        <v>1247</v>
      </c>
      <c r="C1251" s="35" t="s">
        <v>127</v>
      </c>
      <c r="D1251" s="35" t="s">
        <v>46</v>
      </c>
      <c r="E1251" s="35" t="s">
        <v>413</v>
      </c>
      <c r="F1251" s="33"/>
      <c r="G1251" s="34" t="s">
        <v>20727</v>
      </c>
      <c r="H1251" s="36" t="s">
        <v>20728</v>
      </c>
      <c r="I1251" s="33">
        <v>626390</v>
      </c>
      <c r="J1251" s="33">
        <v>795000</v>
      </c>
      <c r="K1251" s="33" t="s">
        <v>22053</v>
      </c>
      <c r="L1251" s="37">
        <f t="shared" si="240"/>
        <v>0.21208805031446543</v>
      </c>
      <c r="M1251" s="33"/>
      <c r="N1251" s="33"/>
      <c r="O1251" s="33"/>
      <c r="P1251" s="153" t="s">
        <v>2981</v>
      </c>
      <c r="Q1251" s="33" t="s">
        <v>503</v>
      </c>
      <c r="R1251" s="33"/>
      <c r="S1251" s="33"/>
      <c r="T1251" s="33" t="s">
        <v>2744</v>
      </c>
      <c r="U1251" s="33" t="s">
        <v>571</v>
      </c>
      <c r="V1251" s="33" t="s">
        <v>571</v>
      </c>
      <c r="W1251" s="33" t="s">
        <v>571</v>
      </c>
      <c r="X1251" s="33" t="s">
        <v>571</v>
      </c>
      <c r="Y1251" s="33" t="s">
        <v>571</v>
      </c>
      <c r="Z1251" s="33" t="s">
        <v>571</v>
      </c>
      <c r="AA1251" s="33" t="s">
        <v>571</v>
      </c>
      <c r="AB1251" s="39" t="s">
        <v>26160</v>
      </c>
      <c r="AC1251" s="29"/>
      <c r="AD1251" s="29"/>
      <c r="AE1251" s="29"/>
      <c r="AF1251" s="137" t="s">
        <v>2981</v>
      </c>
      <c r="AG1251" s="30">
        <f t="shared" si="241"/>
        <v>2</v>
      </c>
      <c r="AH1251" s="31" t="str">
        <f t="shared" si="242"/>
        <v>QS-190002</v>
      </c>
      <c r="AI1251" s="30">
        <v>26239239000</v>
      </c>
      <c r="AJ1251" s="102">
        <f>IFERROR(VLOOKUP($C1251,'分類(コード表)'!$A$3:$B$38,2,FALSE)*1000000000,0)+IFERROR(VLOOKUP($D1251,'分類(コード表)'!$C$3:$D$293,2,FALSE)*1000000,0)+IFERROR(VLOOKUP($E1251,'分類(コード表)'!$E$3:$F$353,2,FALSE)*1000,0)+IFERROR(VLOOKUP($F1251,'分類(コード表)'!$G$3:$H$255,2,FALSE),0)</f>
        <v>26239239000</v>
      </c>
    </row>
    <row r="1252" spans="1:36" s="30" customFormat="1" ht="27" customHeight="1" x14ac:dyDescent="0.15">
      <c r="A1252" s="32" t="s">
        <v>149</v>
      </c>
      <c r="B1252" s="33">
        <v>1248</v>
      </c>
      <c r="C1252" s="35" t="s">
        <v>127</v>
      </c>
      <c r="D1252" s="35" t="s">
        <v>46</v>
      </c>
      <c r="E1252" s="35" t="s">
        <v>413</v>
      </c>
      <c r="F1252" s="33"/>
      <c r="G1252" s="34" t="s">
        <v>18717</v>
      </c>
      <c r="H1252" s="36" t="s">
        <v>18718</v>
      </c>
      <c r="I1252" s="33">
        <v>1902369</v>
      </c>
      <c r="J1252" s="33">
        <v>2684732</v>
      </c>
      <c r="K1252" s="33" t="s">
        <v>21896</v>
      </c>
      <c r="L1252" s="37">
        <f t="shared" si="240"/>
        <v>0.29141195471279813</v>
      </c>
      <c r="M1252" s="33"/>
      <c r="N1252" s="33"/>
      <c r="O1252" s="33"/>
      <c r="P1252" s="153" t="s">
        <v>2982</v>
      </c>
      <c r="Q1252" s="33" t="s">
        <v>503</v>
      </c>
      <c r="R1252" s="33"/>
      <c r="S1252" s="33"/>
      <c r="T1252" s="33" t="s">
        <v>2744</v>
      </c>
      <c r="U1252" s="33" t="s">
        <v>571</v>
      </c>
      <c r="V1252" s="33" t="s">
        <v>571</v>
      </c>
      <c r="W1252" s="33" t="s">
        <v>571</v>
      </c>
      <c r="X1252" s="33" t="s">
        <v>571</v>
      </c>
      <c r="Y1252" s="33" t="s">
        <v>571</v>
      </c>
      <c r="Z1252" s="33" t="s">
        <v>571</v>
      </c>
      <c r="AA1252" s="33" t="s">
        <v>571</v>
      </c>
      <c r="AB1252" s="39" t="s">
        <v>26161</v>
      </c>
      <c r="AC1252" s="29"/>
      <c r="AD1252" s="29"/>
      <c r="AE1252" s="29"/>
      <c r="AF1252" s="137" t="s">
        <v>2982</v>
      </c>
      <c r="AG1252" s="30">
        <f t="shared" si="241"/>
        <v>2</v>
      </c>
      <c r="AH1252" s="31" t="str">
        <f t="shared" si="242"/>
        <v>KT-190008</v>
      </c>
      <c r="AI1252" s="30">
        <v>26239239000</v>
      </c>
      <c r="AJ1252" s="102">
        <f>IFERROR(VLOOKUP($C1252,'分類(コード表)'!$A$3:$B$38,2,FALSE)*1000000000,0)+IFERROR(VLOOKUP($D1252,'分類(コード表)'!$C$3:$D$293,2,FALSE)*1000000,0)+IFERROR(VLOOKUP($E1252,'分類(コード表)'!$E$3:$F$353,2,FALSE)*1000,0)+IFERROR(VLOOKUP($F1252,'分類(コード表)'!$G$3:$H$255,2,FALSE),0)</f>
        <v>26239239000</v>
      </c>
    </row>
    <row r="1253" spans="1:36" s="30" customFormat="1" ht="27" customHeight="1" x14ac:dyDescent="0.15">
      <c r="A1253" s="32" t="s">
        <v>149</v>
      </c>
      <c r="B1253" s="33">
        <v>1249</v>
      </c>
      <c r="C1253" s="35" t="s">
        <v>127</v>
      </c>
      <c r="D1253" s="35" t="s">
        <v>46</v>
      </c>
      <c r="E1253" s="35" t="s">
        <v>413</v>
      </c>
      <c r="F1253" s="33"/>
      <c r="G1253" s="34" t="s">
        <v>18661</v>
      </c>
      <c r="H1253" s="36" t="s">
        <v>18662</v>
      </c>
      <c r="I1253" s="33">
        <v>213016</v>
      </c>
      <c r="J1253" s="33">
        <v>277030</v>
      </c>
      <c r="K1253" s="33" t="s">
        <v>22054</v>
      </c>
      <c r="L1253" s="37">
        <f t="shared" si="240"/>
        <v>0.23107244702739771</v>
      </c>
      <c r="M1253" s="33"/>
      <c r="N1253" s="33"/>
      <c r="O1253" s="33"/>
      <c r="P1253" s="153" t="s">
        <v>2983</v>
      </c>
      <c r="Q1253" s="33" t="s">
        <v>503</v>
      </c>
      <c r="R1253" s="33"/>
      <c r="S1253" s="33"/>
      <c r="T1253" s="33" t="s">
        <v>2744</v>
      </c>
      <c r="U1253" s="33" t="s">
        <v>571</v>
      </c>
      <c r="V1253" s="33" t="s">
        <v>571</v>
      </c>
      <c r="W1253" s="33" t="s">
        <v>571</v>
      </c>
      <c r="X1253" s="33" t="s">
        <v>571</v>
      </c>
      <c r="Y1253" s="33" t="s">
        <v>571</v>
      </c>
      <c r="Z1253" s="33" t="s">
        <v>571</v>
      </c>
      <c r="AA1253" s="33" t="s">
        <v>571</v>
      </c>
      <c r="AB1253" s="39" t="s">
        <v>26162</v>
      </c>
      <c r="AC1253" s="29"/>
      <c r="AD1253" s="29"/>
      <c r="AE1253" s="29"/>
      <c r="AF1253" s="137" t="s">
        <v>2983</v>
      </c>
      <c r="AG1253" s="30">
        <f t="shared" si="241"/>
        <v>2</v>
      </c>
      <c r="AH1253" s="31" t="str">
        <f t="shared" si="242"/>
        <v>KT-180131</v>
      </c>
      <c r="AI1253" s="30">
        <v>26239239000</v>
      </c>
      <c r="AJ1253" s="102">
        <f>IFERROR(VLOOKUP($C1253,'分類(コード表)'!$A$3:$B$38,2,FALSE)*1000000000,0)+IFERROR(VLOOKUP($D1253,'分類(コード表)'!$C$3:$D$293,2,FALSE)*1000000,0)+IFERROR(VLOOKUP($E1253,'分類(コード表)'!$E$3:$F$353,2,FALSE)*1000,0)+IFERROR(VLOOKUP($F1253,'分類(コード表)'!$G$3:$H$255,2,FALSE),0)</f>
        <v>26239239000</v>
      </c>
    </row>
    <row r="1254" spans="1:36" s="30" customFormat="1" ht="27" customHeight="1" x14ac:dyDescent="0.15">
      <c r="A1254" s="32" t="s">
        <v>149</v>
      </c>
      <c r="B1254" s="33">
        <v>1250</v>
      </c>
      <c r="C1254" s="35" t="s">
        <v>127</v>
      </c>
      <c r="D1254" s="35" t="s">
        <v>46</v>
      </c>
      <c r="E1254" s="35" t="s">
        <v>413</v>
      </c>
      <c r="F1254" s="33"/>
      <c r="G1254" s="34" t="s">
        <v>14830</v>
      </c>
      <c r="H1254" s="36" t="s">
        <v>14831</v>
      </c>
      <c r="I1254" s="33">
        <v>55327101</v>
      </c>
      <c r="J1254" s="33">
        <v>56738416.799999997</v>
      </c>
      <c r="K1254" s="33" t="s">
        <v>22055</v>
      </c>
      <c r="L1254" s="37">
        <f t="shared" si="240"/>
        <v>2.4874077910471359E-2</v>
      </c>
      <c r="M1254" s="33"/>
      <c r="N1254" s="33"/>
      <c r="O1254" s="33"/>
      <c r="P1254" s="153" t="s">
        <v>2985</v>
      </c>
      <c r="Q1254" s="33" t="s">
        <v>503</v>
      </c>
      <c r="R1254" s="33"/>
      <c r="S1254" s="33"/>
      <c r="T1254" s="33" t="s">
        <v>2744</v>
      </c>
      <c r="U1254" s="33" t="s">
        <v>2953</v>
      </c>
      <c r="V1254" s="33" t="s">
        <v>2955</v>
      </c>
      <c r="W1254" s="33" t="s">
        <v>2953</v>
      </c>
      <c r="X1254" s="33" t="s">
        <v>2955</v>
      </c>
      <c r="Y1254" s="33" t="s">
        <v>2954</v>
      </c>
      <c r="Z1254" s="33" t="s">
        <v>2955</v>
      </c>
      <c r="AA1254" s="33" t="s">
        <v>2954</v>
      </c>
      <c r="AB1254" s="39" t="s">
        <v>26163</v>
      </c>
      <c r="AC1254" s="29"/>
      <c r="AD1254" s="29"/>
      <c r="AE1254" s="29"/>
      <c r="AF1254" s="137" t="s">
        <v>2985</v>
      </c>
      <c r="AG1254" s="30">
        <f t="shared" si="241"/>
        <v>2</v>
      </c>
      <c r="AH1254" s="31" t="str">
        <f t="shared" si="242"/>
        <v>HR-180004</v>
      </c>
      <c r="AI1254" s="30">
        <v>26239239000</v>
      </c>
      <c r="AJ1254" s="102">
        <f>IFERROR(VLOOKUP($C1254,'分類(コード表)'!$A$3:$B$38,2,FALSE)*1000000000,0)+IFERROR(VLOOKUP($D1254,'分類(コード表)'!$C$3:$D$293,2,FALSE)*1000000,0)+IFERROR(VLOOKUP($E1254,'分類(コード表)'!$E$3:$F$353,2,FALSE)*1000,0)+IFERROR(VLOOKUP($F1254,'分類(コード表)'!$G$3:$H$255,2,FALSE),0)</f>
        <v>26239239000</v>
      </c>
    </row>
    <row r="1255" spans="1:36" s="30" customFormat="1" ht="27" customHeight="1" x14ac:dyDescent="0.15">
      <c r="A1255" s="32" t="s">
        <v>149</v>
      </c>
      <c r="B1255" s="33">
        <v>1251</v>
      </c>
      <c r="C1255" s="35" t="s">
        <v>127</v>
      </c>
      <c r="D1255" s="35" t="s">
        <v>46</v>
      </c>
      <c r="E1255" s="35" t="s">
        <v>413</v>
      </c>
      <c r="F1255" s="33"/>
      <c r="G1255" s="34" t="s">
        <v>18542</v>
      </c>
      <c r="H1255" s="36" t="s">
        <v>18543</v>
      </c>
      <c r="I1255" s="33">
        <v>61502</v>
      </c>
      <c r="J1255" s="33">
        <v>80850</v>
      </c>
      <c r="K1255" s="33" t="s">
        <v>22057</v>
      </c>
      <c r="L1255" s="37">
        <f t="shared" si="240"/>
        <v>0.23930735930735936</v>
      </c>
      <c r="M1255" s="33"/>
      <c r="N1255" s="33"/>
      <c r="O1255" s="33"/>
      <c r="P1255" s="153" t="s">
        <v>2987</v>
      </c>
      <c r="Q1255" s="33" t="s">
        <v>503</v>
      </c>
      <c r="R1255" s="33"/>
      <c r="S1255" s="33"/>
      <c r="T1255" s="33" t="s">
        <v>2744</v>
      </c>
      <c r="U1255" s="33" t="s">
        <v>571</v>
      </c>
      <c r="V1255" s="33" t="s">
        <v>571</v>
      </c>
      <c r="W1255" s="33" t="s">
        <v>571</v>
      </c>
      <c r="X1255" s="33" t="s">
        <v>571</v>
      </c>
      <c r="Y1255" s="33" t="s">
        <v>571</v>
      </c>
      <c r="Z1255" s="33" t="s">
        <v>571</v>
      </c>
      <c r="AA1255" s="33" t="s">
        <v>571</v>
      </c>
      <c r="AB1255" s="39" t="s">
        <v>26164</v>
      </c>
      <c r="AC1255" s="29"/>
      <c r="AD1255" s="29"/>
      <c r="AE1255" s="29"/>
      <c r="AF1255" s="137" t="s">
        <v>2987</v>
      </c>
      <c r="AG1255" s="30">
        <f t="shared" si="241"/>
        <v>2</v>
      </c>
      <c r="AH1255" s="31" t="str">
        <f t="shared" si="242"/>
        <v>KT-180069</v>
      </c>
      <c r="AI1255" s="30">
        <v>26239239000</v>
      </c>
      <c r="AJ1255" s="102">
        <f>IFERROR(VLOOKUP($C1255,'分類(コード表)'!$A$3:$B$38,2,FALSE)*1000000000,0)+IFERROR(VLOOKUP($D1255,'分類(コード表)'!$C$3:$D$293,2,FALSE)*1000000,0)+IFERROR(VLOOKUP($E1255,'分類(コード表)'!$E$3:$F$353,2,FALSE)*1000,0)+IFERROR(VLOOKUP($F1255,'分類(コード表)'!$G$3:$H$255,2,FALSE),0)</f>
        <v>26239239000</v>
      </c>
    </row>
    <row r="1256" spans="1:36" s="30" customFormat="1" ht="27" customHeight="1" x14ac:dyDescent="0.15">
      <c r="A1256" s="32" t="s">
        <v>149</v>
      </c>
      <c r="B1256" s="33">
        <v>1252</v>
      </c>
      <c r="C1256" s="35" t="s">
        <v>127</v>
      </c>
      <c r="D1256" s="35" t="s">
        <v>46</v>
      </c>
      <c r="E1256" s="35" t="s">
        <v>413</v>
      </c>
      <c r="F1256" s="33"/>
      <c r="G1256" s="34" t="s">
        <v>20647</v>
      </c>
      <c r="H1256" s="36" t="s">
        <v>20641</v>
      </c>
      <c r="I1256" s="33">
        <v>177175</v>
      </c>
      <c r="J1256" s="33">
        <v>202900</v>
      </c>
      <c r="K1256" s="33" t="s">
        <v>22052</v>
      </c>
      <c r="L1256" s="37">
        <f t="shared" si="240"/>
        <v>0.12678659438146866</v>
      </c>
      <c r="M1256" s="33"/>
      <c r="N1256" s="33"/>
      <c r="O1256" s="33"/>
      <c r="P1256" s="153" t="s">
        <v>2989</v>
      </c>
      <c r="Q1256" s="33" t="s">
        <v>503</v>
      </c>
      <c r="R1256" s="33"/>
      <c r="S1256" s="33"/>
      <c r="T1256" s="33" t="s">
        <v>2744</v>
      </c>
      <c r="U1256" s="33" t="s">
        <v>571</v>
      </c>
      <c r="V1256" s="33" t="s">
        <v>571</v>
      </c>
      <c r="W1256" s="33" t="s">
        <v>571</v>
      </c>
      <c r="X1256" s="33" t="s">
        <v>571</v>
      </c>
      <c r="Y1256" s="33" t="s">
        <v>571</v>
      </c>
      <c r="Z1256" s="33" t="s">
        <v>571</v>
      </c>
      <c r="AA1256" s="33" t="s">
        <v>571</v>
      </c>
      <c r="AB1256" s="39" t="s">
        <v>26165</v>
      </c>
      <c r="AC1256" s="29"/>
      <c r="AD1256" s="29"/>
      <c r="AE1256" s="29"/>
      <c r="AF1256" s="137" t="s">
        <v>2989</v>
      </c>
      <c r="AG1256" s="30">
        <f t="shared" si="241"/>
        <v>2</v>
      </c>
      <c r="AH1256" s="31" t="str">
        <f t="shared" si="242"/>
        <v>QS-180009</v>
      </c>
      <c r="AI1256" s="30">
        <v>26239239000</v>
      </c>
      <c r="AJ1256" s="102">
        <f>IFERROR(VLOOKUP($C1256,'分類(コード表)'!$A$3:$B$38,2,FALSE)*1000000000,0)+IFERROR(VLOOKUP($D1256,'分類(コード表)'!$C$3:$D$293,2,FALSE)*1000000,0)+IFERROR(VLOOKUP($E1256,'分類(コード表)'!$E$3:$F$353,2,FALSE)*1000,0)+IFERROR(VLOOKUP($F1256,'分類(コード表)'!$G$3:$H$255,2,FALSE),0)</f>
        <v>26239239000</v>
      </c>
    </row>
    <row r="1257" spans="1:36" s="30" customFormat="1" ht="27" customHeight="1" x14ac:dyDescent="0.15">
      <c r="A1257" s="32" t="s">
        <v>149</v>
      </c>
      <c r="B1257" s="33">
        <v>1253</v>
      </c>
      <c r="C1257" s="34" t="s">
        <v>127</v>
      </c>
      <c r="D1257" s="34" t="s">
        <v>46</v>
      </c>
      <c r="E1257" s="34" t="s">
        <v>413</v>
      </c>
      <c r="F1257" s="34"/>
      <c r="G1257" s="98" t="s">
        <v>20640</v>
      </c>
      <c r="H1257" s="98" t="s">
        <v>20641</v>
      </c>
      <c r="I1257" s="129">
        <v>148100</v>
      </c>
      <c r="J1257" s="129">
        <v>199400</v>
      </c>
      <c r="K1257" s="97" t="s">
        <v>22058</v>
      </c>
      <c r="L1257" s="37">
        <f t="shared" si="240"/>
        <v>0.25727181544633904</v>
      </c>
      <c r="M1257" s="33"/>
      <c r="N1257" s="33"/>
      <c r="O1257" s="33"/>
      <c r="P1257" s="153" t="s">
        <v>2990</v>
      </c>
      <c r="Q1257" s="33" t="s">
        <v>503</v>
      </c>
      <c r="R1257" s="33"/>
      <c r="S1257" s="33"/>
      <c r="T1257" s="97" t="s">
        <v>2744</v>
      </c>
      <c r="U1257" s="33" t="s">
        <v>571</v>
      </c>
      <c r="V1257" s="33" t="s">
        <v>571</v>
      </c>
      <c r="W1257" s="33" t="s">
        <v>571</v>
      </c>
      <c r="X1257" s="33" t="s">
        <v>571</v>
      </c>
      <c r="Y1257" s="33" t="s">
        <v>571</v>
      </c>
      <c r="Z1257" s="33" t="s">
        <v>571</v>
      </c>
      <c r="AA1257" s="33" t="s">
        <v>571</v>
      </c>
      <c r="AB1257" s="126" t="s">
        <v>26166</v>
      </c>
      <c r="AC1257" s="29"/>
      <c r="AD1257" s="29"/>
      <c r="AE1257" s="29"/>
      <c r="AF1257" s="137" t="s">
        <v>2990</v>
      </c>
      <c r="AG1257" s="30">
        <f t="shared" si="241"/>
        <v>2</v>
      </c>
      <c r="AH1257" s="31" t="str">
        <f t="shared" si="242"/>
        <v>QS-180005</v>
      </c>
      <c r="AI1257" s="30">
        <v>26239239000</v>
      </c>
      <c r="AJ1257" s="102">
        <f>IFERROR(VLOOKUP($C1257,'分類(コード表)'!$A$3:$B$38,2,FALSE)*1000000000,0)+IFERROR(VLOOKUP($D1257,'分類(コード表)'!$C$3:$D$293,2,FALSE)*1000000,0)+IFERROR(VLOOKUP($E1257,'分類(コード表)'!$E$3:$F$353,2,FALSE)*1000,0)+IFERROR(VLOOKUP($F1257,'分類(コード表)'!$G$3:$H$255,2,FALSE),0)</f>
        <v>26239239000</v>
      </c>
    </row>
    <row r="1258" spans="1:36" s="30" customFormat="1" ht="27" customHeight="1" x14ac:dyDescent="0.15">
      <c r="A1258" s="32" t="s">
        <v>149</v>
      </c>
      <c r="B1258" s="33">
        <v>1254</v>
      </c>
      <c r="C1258" s="34" t="s">
        <v>127</v>
      </c>
      <c r="D1258" s="34" t="s">
        <v>46</v>
      </c>
      <c r="E1258" s="34" t="s">
        <v>413</v>
      </c>
      <c r="F1258" s="34"/>
      <c r="G1258" s="98" t="s">
        <v>21388</v>
      </c>
      <c r="H1258" s="98" t="s">
        <v>21389</v>
      </c>
      <c r="I1258" s="129">
        <v>2229308</v>
      </c>
      <c r="J1258" s="129">
        <v>2956410</v>
      </c>
      <c r="K1258" s="97" t="s">
        <v>22062</v>
      </c>
      <c r="L1258" s="37">
        <f t="shared" si="240"/>
        <v>0.24594085394109744</v>
      </c>
      <c r="M1258" s="33"/>
      <c r="N1258" s="33"/>
      <c r="O1258" s="33"/>
      <c r="P1258" s="153" t="s">
        <v>2994</v>
      </c>
      <c r="Q1258" s="33" t="s">
        <v>503</v>
      </c>
      <c r="R1258" s="33"/>
      <c r="S1258" s="33"/>
      <c r="T1258" s="33" t="s">
        <v>2744</v>
      </c>
      <c r="U1258" s="97" t="s">
        <v>2955</v>
      </c>
      <c r="V1258" s="97" t="s">
        <v>2955</v>
      </c>
      <c r="W1258" s="97" t="s">
        <v>571</v>
      </c>
      <c r="X1258" s="97" t="s">
        <v>2954</v>
      </c>
      <c r="Y1258" s="97" t="s">
        <v>2954</v>
      </c>
      <c r="Z1258" s="97" t="s">
        <v>2954</v>
      </c>
      <c r="AA1258" s="97" t="s">
        <v>2954</v>
      </c>
      <c r="AB1258" s="126" t="s">
        <v>26167</v>
      </c>
      <c r="AC1258" s="29"/>
      <c r="AD1258" s="29"/>
      <c r="AE1258" s="29"/>
      <c r="AF1258" s="137" t="s">
        <v>2994</v>
      </c>
      <c r="AG1258" s="30">
        <f t="shared" si="241"/>
        <v>2</v>
      </c>
      <c r="AH1258" s="31" t="str">
        <f t="shared" si="242"/>
        <v>SK-170015</v>
      </c>
      <c r="AI1258" s="30">
        <v>26239239000</v>
      </c>
      <c r="AJ1258" s="102">
        <f>IFERROR(VLOOKUP($C1258,'分類(コード表)'!$A$3:$B$38,2,FALSE)*1000000000,0)+IFERROR(VLOOKUP($D1258,'分類(コード表)'!$C$3:$D$293,2,FALSE)*1000000,0)+IFERROR(VLOOKUP($E1258,'分類(コード表)'!$E$3:$F$353,2,FALSE)*1000,0)+IFERROR(VLOOKUP($F1258,'分類(コード表)'!$G$3:$H$255,2,FALSE),0)</f>
        <v>26239239000</v>
      </c>
    </row>
    <row r="1259" spans="1:36" s="30" customFormat="1" ht="27" customHeight="1" x14ac:dyDescent="0.15">
      <c r="A1259" s="32" t="s">
        <v>149</v>
      </c>
      <c r="B1259" s="33">
        <v>1255</v>
      </c>
      <c r="C1259" s="34" t="s">
        <v>127</v>
      </c>
      <c r="D1259" s="34" t="s">
        <v>46</v>
      </c>
      <c r="E1259" s="34" t="s">
        <v>413</v>
      </c>
      <c r="F1259" s="34"/>
      <c r="G1259" s="98" t="s">
        <v>18385</v>
      </c>
      <c r="H1259" s="98" t="s">
        <v>18386</v>
      </c>
      <c r="I1259" s="129">
        <v>5000000</v>
      </c>
      <c r="J1259" s="129">
        <v>125000000</v>
      </c>
      <c r="K1259" s="33" t="s">
        <v>22063</v>
      </c>
      <c r="L1259" s="37">
        <f t="shared" si="240"/>
        <v>0.96</v>
      </c>
      <c r="M1259" s="33"/>
      <c r="N1259" s="33"/>
      <c r="O1259" s="33"/>
      <c r="P1259" s="153" t="s">
        <v>2996</v>
      </c>
      <c r="Q1259" s="33" t="s">
        <v>503</v>
      </c>
      <c r="R1259" s="33"/>
      <c r="S1259" s="33"/>
      <c r="T1259" s="33" t="s">
        <v>2744</v>
      </c>
      <c r="U1259" s="97" t="s">
        <v>2955</v>
      </c>
      <c r="V1259" s="97" t="s">
        <v>2955</v>
      </c>
      <c r="W1259" s="97" t="s">
        <v>571</v>
      </c>
      <c r="X1259" s="97" t="s">
        <v>2954</v>
      </c>
      <c r="Y1259" s="97" t="s">
        <v>2954</v>
      </c>
      <c r="Z1259" s="97" t="s">
        <v>2954</v>
      </c>
      <c r="AA1259" s="97" t="s">
        <v>2954</v>
      </c>
      <c r="AB1259" s="126" t="s">
        <v>26168</v>
      </c>
      <c r="AC1259" s="29"/>
      <c r="AD1259" s="29"/>
      <c r="AE1259" s="29"/>
      <c r="AF1259" s="137" t="s">
        <v>2996</v>
      </c>
      <c r="AG1259" s="30">
        <f t="shared" si="241"/>
        <v>2</v>
      </c>
      <c r="AH1259" s="31" t="str">
        <f t="shared" si="242"/>
        <v>KT-170106</v>
      </c>
      <c r="AI1259" s="30">
        <v>26239239000</v>
      </c>
      <c r="AJ1259" s="102">
        <f>IFERROR(VLOOKUP($C1259,'分類(コード表)'!$A$3:$B$38,2,FALSE)*1000000000,0)+IFERROR(VLOOKUP($D1259,'分類(コード表)'!$C$3:$D$293,2,FALSE)*1000000,0)+IFERROR(VLOOKUP($E1259,'分類(コード表)'!$E$3:$F$353,2,FALSE)*1000,0)+IFERROR(VLOOKUP($F1259,'分類(コード表)'!$G$3:$H$255,2,FALSE),0)</f>
        <v>26239239000</v>
      </c>
    </row>
    <row r="1260" spans="1:36" s="30" customFormat="1" ht="27" customHeight="1" x14ac:dyDescent="0.15">
      <c r="A1260" s="32" t="s">
        <v>149</v>
      </c>
      <c r="B1260" s="33">
        <v>1256</v>
      </c>
      <c r="C1260" s="34" t="s">
        <v>127</v>
      </c>
      <c r="D1260" s="34" t="s">
        <v>46</v>
      </c>
      <c r="E1260" s="34" t="s">
        <v>413</v>
      </c>
      <c r="F1260" s="34"/>
      <c r="G1260" s="98" t="s">
        <v>21384</v>
      </c>
      <c r="H1260" s="98" t="s">
        <v>21385</v>
      </c>
      <c r="I1260" s="129">
        <v>2092000</v>
      </c>
      <c r="J1260" s="129">
        <v>2754000</v>
      </c>
      <c r="K1260" s="97" t="s">
        <v>22063</v>
      </c>
      <c r="L1260" s="37">
        <f t="shared" si="240"/>
        <v>0.24037763253449529</v>
      </c>
      <c r="M1260" s="33"/>
      <c r="N1260" s="33"/>
      <c r="O1260" s="33"/>
      <c r="P1260" s="153" t="s">
        <v>3002</v>
      </c>
      <c r="Q1260" s="33" t="s">
        <v>503</v>
      </c>
      <c r="R1260" s="33"/>
      <c r="S1260" s="33"/>
      <c r="T1260" s="33" t="s">
        <v>2744</v>
      </c>
      <c r="U1260" s="97" t="s">
        <v>2955</v>
      </c>
      <c r="V1260" s="97" t="s">
        <v>2955</v>
      </c>
      <c r="W1260" s="97" t="s">
        <v>571</v>
      </c>
      <c r="X1260" s="97" t="s">
        <v>2954</v>
      </c>
      <c r="Y1260" s="97" t="s">
        <v>2954</v>
      </c>
      <c r="Z1260" s="97" t="s">
        <v>2954</v>
      </c>
      <c r="AA1260" s="97" t="s">
        <v>2954</v>
      </c>
      <c r="AB1260" s="126" t="s">
        <v>26169</v>
      </c>
      <c r="AC1260" s="29"/>
      <c r="AD1260" s="29"/>
      <c r="AE1260" s="29"/>
      <c r="AF1260" s="137" t="s">
        <v>3002</v>
      </c>
      <c r="AG1260" s="30">
        <f t="shared" si="241"/>
        <v>2</v>
      </c>
      <c r="AH1260" s="31" t="str">
        <f t="shared" si="242"/>
        <v>SK-170013</v>
      </c>
      <c r="AI1260" s="30">
        <v>26239239000</v>
      </c>
      <c r="AJ1260" s="102">
        <f>IFERROR(VLOOKUP($C1260,'分類(コード表)'!$A$3:$B$38,2,FALSE)*1000000000,0)+IFERROR(VLOOKUP($D1260,'分類(コード表)'!$C$3:$D$293,2,FALSE)*1000000,0)+IFERROR(VLOOKUP($E1260,'分類(コード表)'!$E$3:$F$353,2,FALSE)*1000,0)+IFERROR(VLOOKUP($F1260,'分類(コード表)'!$G$3:$H$255,2,FALSE),0)</f>
        <v>26239239000</v>
      </c>
    </row>
    <row r="1261" spans="1:36" s="30" customFormat="1" ht="27" customHeight="1" x14ac:dyDescent="0.15">
      <c r="A1261" s="32" t="s">
        <v>149</v>
      </c>
      <c r="B1261" s="33">
        <v>1257</v>
      </c>
      <c r="C1261" s="34" t="s">
        <v>127</v>
      </c>
      <c r="D1261" s="34" t="s">
        <v>46</v>
      </c>
      <c r="E1261" s="34" t="s">
        <v>413</v>
      </c>
      <c r="F1261" s="34"/>
      <c r="G1261" s="98" t="s">
        <v>14822</v>
      </c>
      <c r="H1261" s="98" t="s">
        <v>14823</v>
      </c>
      <c r="I1261" s="129">
        <v>900000</v>
      </c>
      <c r="J1261" s="129">
        <v>5000000</v>
      </c>
      <c r="K1261" s="97" t="s">
        <v>22063</v>
      </c>
      <c r="L1261" s="37">
        <f t="shared" si="240"/>
        <v>0.82000000000000006</v>
      </c>
      <c r="M1261" s="33"/>
      <c r="N1261" s="33"/>
      <c r="O1261" s="33"/>
      <c r="P1261" s="153" t="s">
        <v>3003</v>
      </c>
      <c r="Q1261" s="33" t="s">
        <v>503</v>
      </c>
      <c r="R1261" s="33"/>
      <c r="S1261" s="33"/>
      <c r="T1261" s="33" t="s">
        <v>2744</v>
      </c>
      <c r="U1261" s="97" t="s">
        <v>2955</v>
      </c>
      <c r="V1261" s="97" t="s">
        <v>2955</v>
      </c>
      <c r="W1261" s="97" t="s">
        <v>571</v>
      </c>
      <c r="X1261" s="97" t="s">
        <v>2954</v>
      </c>
      <c r="Y1261" s="97" t="s">
        <v>2954</v>
      </c>
      <c r="Z1261" s="97" t="s">
        <v>2954</v>
      </c>
      <c r="AA1261" s="97" t="s">
        <v>2954</v>
      </c>
      <c r="AB1261" s="126" t="s">
        <v>26170</v>
      </c>
      <c r="AC1261" s="29"/>
      <c r="AD1261" s="29"/>
      <c r="AE1261" s="29"/>
      <c r="AF1261" s="137" t="s">
        <v>3003</v>
      </c>
      <c r="AG1261" s="30">
        <f t="shared" si="241"/>
        <v>2</v>
      </c>
      <c r="AH1261" s="31" t="str">
        <f t="shared" si="242"/>
        <v>HR-170003</v>
      </c>
      <c r="AI1261" s="30">
        <v>26239239000</v>
      </c>
      <c r="AJ1261" s="102">
        <f>IFERROR(VLOOKUP($C1261,'分類(コード表)'!$A$3:$B$38,2,FALSE)*1000000000,0)+IFERROR(VLOOKUP($D1261,'分類(コード表)'!$C$3:$D$293,2,FALSE)*1000000,0)+IFERROR(VLOOKUP($E1261,'分類(コード表)'!$E$3:$F$353,2,FALSE)*1000,0)+IFERROR(VLOOKUP($F1261,'分類(コード表)'!$G$3:$H$255,2,FALSE),0)</f>
        <v>26239239000</v>
      </c>
    </row>
    <row r="1262" spans="1:36" s="30" customFormat="1" ht="27" customHeight="1" x14ac:dyDescent="0.15">
      <c r="A1262" s="32" t="s">
        <v>149</v>
      </c>
      <c r="B1262" s="33">
        <v>1258</v>
      </c>
      <c r="C1262" s="34" t="s">
        <v>127</v>
      </c>
      <c r="D1262" s="34" t="s">
        <v>46</v>
      </c>
      <c r="E1262" s="34" t="s">
        <v>413</v>
      </c>
      <c r="F1262" s="34"/>
      <c r="G1262" s="98" t="s">
        <v>18320</v>
      </c>
      <c r="H1262" s="98" t="s">
        <v>18321</v>
      </c>
      <c r="I1262" s="129">
        <v>1359750</v>
      </c>
      <c r="J1262" s="129">
        <v>2151650</v>
      </c>
      <c r="K1262" s="97" t="s">
        <v>22063</v>
      </c>
      <c r="L1262" s="37">
        <f t="shared" si="240"/>
        <v>0.36804312969116726</v>
      </c>
      <c r="M1262" s="33"/>
      <c r="N1262" s="33"/>
      <c r="O1262" s="33"/>
      <c r="P1262" s="153" t="s">
        <v>3005</v>
      </c>
      <c r="Q1262" s="33" t="s">
        <v>503</v>
      </c>
      <c r="R1262" s="33"/>
      <c r="S1262" s="33"/>
      <c r="T1262" s="33" t="s">
        <v>2744</v>
      </c>
      <c r="U1262" s="97" t="s">
        <v>2955</v>
      </c>
      <c r="V1262" s="97" t="s">
        <v>2955</v>
      </c>
      <c r="W1262" s="97" t="s">
        <v>571</v>
      </c>
      <c r="X1262" s="97" t="s">
        <v>2954</v>
      </c>
      <c r="Y1262" s="97" t="s">
        <v>2954</v>
      </c>
      <c r="Z1262" s="97" t="s">
        <v>2954</v>
      </c>
      <c r="AA1262" s="97" t="s">
        <v>2954</v>
      </c>
      <c r="AB1262" s="126" t="s">
        <v>26171</v>
      </c>
      <c r="AC1262" s="29"/>
      <c r="AD1262" s="29"/>
      <c r="AE1262" s="29"/>
      <c r="AF1262" s="137" t="s">
        <v>3005</v>
      </c>
      <c r="AG1262" s="30">
        <f t="shared" si="241"/>
        <v>2</v>
      </c>
      <c r="AH1262" s="31" t="str">
        <f t="shared" si="242"/>
        <v>KT-170073</v>
      </c>
      <c r="AI1262" s="30">
        <v>26239239000</v>
      </c>
      <c r="AJ1262" s="102">
        <f>IFERROR(VLOOKUP($C1262,'分類(コード表)'!$A$3:$B$38,2,FALSE)*1000000000,0)+IFERROR(VLOOKUP($D1262,'分類(コード表)'!$C$3:$D$293,2,FALSE)*1000000,0)+IFERROR(VLOOKUP($E1262,'分類(コード表)'!$E$3:$F$353,2,FALSE)*1000,0)+IFERROR(VLOOKUP($F1262,'分類(コード表)'!$G$3:$H$255,2,FALSE),0)</f>
        <v>26239239000</v>
      </c>
    </row>
    <row r="1263" spans="1:36" s="30" customFormat="1" ht="27" customHeight="1" x14ac:dyDescent="0.15">
      <c r="A1263" s="32" t="s">
        <v>149</v>
      </c>
      <c r="B1263" s="33">
        <v>1259</v>
      </c>
      <c r="C1263" s="34" t="s">
        <v>127</v>
      </c>
      <c r="D1263" s="34" t="s">
        <v>46</v>
      </c>
      <c r="E1263" s="34" t="s">
        <v>413</v>
      </c>
      <c r="F1263" s="34"/>
      <c r="G1263" s="98" t="s">
        <v>21371</v>
      </c>
      <c r="H1263" s="98" t="s">
        <v>21372</v>
      </c>
      <c r="I1263" s="128">
        <v>1272150</v>
      </c>
      <c r="J1263" s="129">
        <v>2460150</v>
      </c>
      <c r="K1263" s="97" t="s">
        <v>22064</v>
      </c>
      <c r="L1263" s="37">
        <f t="shared" si="240"/>
        <v>0.48289738430583506</v>
      </c>
      <c r="M1263" s="33"/>
      <c r="N1263" s="33"/>
      <c r="O1263" s="33"/>
      <c r="P1263" s="153" t="s">
        <v>3007</v>
      </c>
      <c r="Q1263" s="33" t="s">
        <v>503</v>
      </c>
      <c r="R1263" s="33"/>
      <c r="S1263" s="33"/>
      <c r="T1263" s="33" t="s">
        <v>2744</v>
      </c>
      <c r="U1263" s="97" t="s">
        <v>2955</v>
      </c>
      <c r="V1263" s="97" t="s">
        <v>2955</v>
      </c>
      <c r="W1263" s="97" t="s">
        <v>571</v>
      </c>
      <c r="X1263" s="97" t="s">
        <v>2954</v>
      </c>
      <c r="Y1263" s="97" t="s">
        <v>2954</v>
      </c>
      <c r="Z1263" s="97" t="s">
        <v>2954</v>
      </c>
      <c r="AA1263" s="97" t="s">
        <v>2954</v>
      </c>
      <c r="AB1263" s="126" t="s">
        <v>26172</v>
      </c>
      <c r="AC1263" s="29"/>
      <c r="AD1263" s="29"/>
      <c r="AE1263" s="29"/>
      <c r="AF1263" s="137" t="s">
        <v>3007</v>
      </c>
      <c r="AG1263" s="30">
        <f t="shared" si="241"/>
        <v>2</v>
      </c>
      <c r="AH1263" s="31" t="str">
        <f t="shared" si="242"/>
        <v>SK-170007</v>
      </c>
      <c r="AI1263" s="30">
        <v>26239239000</v>
      </c>
      <c r="AJ1263" s="102">
        <f>IFERROR(VLOOKUP($C1263,'分類(コード表)'!$A$3:$B$38,2,FALSE)*1000000000,0)+IFERROR(VLOOKUP($D1263,'分類(コード表)'!$C$3:$D$293,2,FALSE)*1000000,0)+IFERROR(VLOOKUP($E1263,'分類(コード表)'!$E$3:$F$353,2,FALSE)*1000,0)+IFERROR(VLOOKUP($F1263,'分類(コード表)'!$G$3:$H$255,2,FALSE),0)</f>
        <v>26239239000</v>
      </c>
    </row>
    <row r="1264" spans="1:36" s="30" customFormat="1" ht="27" customHeight="1" x14ac:dyDescent="0.15">
      <c r="A1264" s="32" t="s">
        <v>149</v>
      </c>
      <c r="B1264" s="33">
        <v>1260</v>
      </c>
      <c r="C1264" s="34" t="s">
        <v>127</v>
      </c>
      <c r="D1264" s="34" t="s">
        <v>46</v>
      </c>
      <c r="E1264" s="33" t="s">
        <v>413</v>
      </c>
      <c r="F1264" s="33"/>
      <c r="G1264" s="34" t="s">
        <v>20590</v>
      </c>
      <c r="H1264" s="36" t="s">
        <v>20591</v>
      </c>
      <c r="I1264" s="33">
        <v>275840</v>
      </c>
      <c r="J1264" s="33">
        <v>223000</v>
      </c>
      <c r="K1264" s="33" t="s">
        <v>22052</v>
      </c>
      <c r="L1264" s="37">
        <f t="shared" si="240"/>
        <v>-0.23695067264573999</v>
      </c>
      <c r="M1264" s="33"/>
      <c r="N1264" s="33"/>
      <c r="O1264" s="33"/>
      <c r="P1264" s="153" t="s">
        <v>3012</v>
      </c>
      <c r="Q1264" s="38" t="s">
        <v>503</v>
      </c>
      <c r="R1264" s="33"/>
      <c r="S1264" s="33"/>
      <c r="T1264" s="33" t="s">
        <v>2744</v>
      </c>
      <c r="U1264" s="33" t="s">
        <v>571</v>
      </c>
      <c r="V1264" s="33" t="s">
        <v>571</v>
      </c>
      <c r="W1264" s="33" t="s">
        <v>571</v>
      </c>
      <c r="X1264" s="33" t="s">
        <v>571</v>
      </c>
      <c r="Y1264" s="33" t="s">
        <v>571</v>
      </c>
      <c r="Z1264" s="33" t="s">
        <v>571</v>
      </c>
      <c r="AA1264" s="33" t="s">
        <v>571</v>
      </c>
      <c r="AB1264" s="39" t="s">
        <v>26173</v>
      </c>
      <c r="AC1264" s="29"/>
      <c r="AD1264" s="29"/>
      <c r="AE1264" s="29"/>
      <c r="AF1264" s="137" t="s">
        <v>3012</v>
      </c>
      <c r="AG1264" s="30">
        <f t="shared" si="241"/>
        <v>2</v>
      </c>
      <c r="AH1264" s="31" t="str">
        <f t="shared" si="242"/>
        <v>QS-170024</v>
      </c>
      <c r="AI1264" s="30">
        <v>26239239000</v>
      </c>
      <c r="AJ1264" s="102">
        <f>IFERROR(VLOOKUP($C1264,'分類(コード表)'!$A$3:$B$38,2,FALSE)*1000000000,0)+IFERROR(VLOOKUP($D1264,'分類(コード表)'!$C$3:$D$293,2,FALSE)*1000000,0)+IFERROR(VLOOKUP($E1264,'分類(コード表)'!$E$3:$F$353,2,FALSE)*1000,0)+IFERROR(VLOOKUP($F1264,'分類(コード表)'!$G$3:$H$255,2,FALSE),0)</f>
        <v>26239239000</v>
      </c>
    </row>
    <row r="1265" spans="1:36" s="30" customFormat="1" ht="27" customHeight="1" x14ac:dyDescent="0.15">
      <c r="A1265" s="32" t="s">
        <v>149</v>
      </c>
      <c r="B1265" s="33">
        <v>1261</v>
      </c>
      <c r="C1265" s="34" t="s">
        <v>127</v>
      </c>
      <c r="D1265" s="34" t="s">
        <v>46</v>
      </c>
      <c r="E1265" s="33" t="s">
        <v>413</v>
      </c>
      <c r="F1265" s="33"/>
      <c r="G1265" s="34" t="s">
        <v>20576</v>
      </c>
      <c r="H1265" s="36" t="s">
        <v>20577</v>
      </c>
      <c r="I1265" s="33">
        <v>18325390</v>
      </c>
      <c r="J1265" s="33">
        <v>20833390</v>
      </c>
      <c r="K1265" s="33" t="s">
        <v>22069</v>
      </c>
      <c r="L1265" s="37">
        <f t="shared" si="240"/>
        <v>0.12038367255641069</v>
      </c>
      <c r="M1265" s="33"/>
      <c r="N1265" s="33"/>
      <c r="O1265" s="33"/>
      <c r="P1265" s="153" t="s">
        <v>3018</v>
      </c>
      <c r="Q1265" s="33" t="s">
        <v>503</v>
      </c>
      <c r="R1265" s="33"/>
      <c r="S1265" s="33"/>
      <c r="T1265" s="33" t="s">
        <v>2744</v>
      </c>
      <c r="U1265" s="33" t="s">
        <v>2954</v>
      </c>
      <c r="V1265" s="33" t="s">
        <v>2955</v>
      </c>
      <c r="W1265" s="33" t="s">
        <v>2955</v>
      </c>
      <c r="X1265" s="33" t="s">
        <v>2955</v>
      </c>
      <c r="Y1265" s="33" t="s">
        <v>2954</v>
      </c>
      <c r="Z1265" s="33" t="s">
        <v>2955</v>
      </c>
      <c r="AA1265" s="33" t="s">
        <v>2954</v>
      </c>
      <c r="AB1265" s="39" t="s">
        <v>26174</v>
      </c>
      <c r="AC1265" s="29"/>
      <c r="AD1265" s="29"/>
      <c r="AE1265" s="29"/>
      <c r="AF1265" s="137" t="s">
        <v>3018</v>
      </c>
      <c r="AG1265" s="30">
        <f t="shared" si="241"/>
        <v>2</v>
      </c>
      <c r="AH1265" s="31" t="str">
        <f t="shared" si="242"/>
        <v>QS-170015</v>
      </c>
      <c r="AI1265" s="30">
        <v>26239239000</v>
      </c>
      <c r="AJ1265" s="102">
        <f>IFERROR(VLOOKUP($C1265,'分類(コード表)'!$A$3:$B$38,2,FALSE)*1000000000,0)+IFERROR(VLOOKUP($D1265,'分類(コード表)'!$C$3:$D$293,2,FALSE)*1000000,0)+IFERROR(VLOOKUP($E1265,'分類(コード表)'!$E$3:$F$353,2,FALSE)*1000,0)+IFERROR(VLOOKUP($F1265,'分類(コード表)'!$G$3:$H$255,2,FALSE),0)</f>
        <v>26239239000</v>
      </c>
    </row>
    <row r="1266" spans="1:36" s="30" customFormat="1" ht="27" customHeight="1" x14ac:dyDescent="0.15">
      <c r="A1266" s="32" t="s">
        <v>149</v>
      </c>
      <c r="B1266" s="33">
        <v>1262</v>
      </c>
      <c r="C1266" s="34" t="s">
        <v>127</v>
      </c>
      <c r="D1266" s="34" t="s">
        <v>46</v>
      </c>
      <c r="E1266" s="33" t="s">
        <v>413</v>
      </c>
      <c r="F1266" s="33"/>
      <c r="G1266" s="34" t="s">
        <v>18199</v>
      </c>
      <c r="H1266" s="36" t="s">
        <v>18200</v>
      </c>
      <c r="I1266" s="33">
        <v>119200</v>
      </c>
      <c r="J1266" s="33">
        <v>176700</v>
      </c>
      <c r="K1266" s="33" t="s">
        <v>22073</v>
      </c>
      <c r="L1266" s="37">
        <f t="shared" si="240"/>
        <v>0.32541029994340687</v>
      </c>
      <c r="M1266" s="33"/>
      <c r="N1266" s="33"/>
      <c r="O1266" s="33"/>
      <c r="P1266" s="153" t="s">
        <v>3025</v>
      </c>
      <c r="Q1266" s="38" t="s">
        <v>578</v>
      </c>
      <c r="R1266" s="33"/>
      <c r="S1266" s="33"/>
      <c r="T1266" s="33" t="s">
        <v>2744</v>
      </c>
      <c r="U1266" s="33" t="s">
        <v>2954</v>
      </c>
      <c r="V1266" s="33" t="s">
        <v>2954</v>
      </c>
      <c r="W1266" s="33" t="s">
        <v>2954</v>
      </c>
      <c r="X1266" s="33" t="s">
        <v>2953</v>
      </c>
      <c r="Y1266" s="33" t="s">
        <v>2954</v>
      </c>
      <c r="Z1266" s="33" t="s">
        <v>2953</v>
      </c>
      <c r="AA1266" s="33" t="s">
        <v>2954</v>
      </c>
      <c r="AB1266" s="39" t="s">
        <v>26175</v>
      </c>
      <c r="AC1266" s="29"/>
      <c r="AD1266" s="29"/>
      <c r="AE1266" s="29"/>
      <c r="AF1266" s="137" t="s">
        <v>3025</v>
      </c>
      <c r="AG1266" s="30">
        <f t="shared" si="241"/>
        <v>2</v>
      </c>
      <c r="AH1266" s="31" t="str">
        <f t="shared" si="242"/>
        <v>KT-170007</v>
      </c>
      <c r="AI1266" s="30">
        <v>26239239000</v>
      </c>
      <c r="AJ1266" s="102">
        <f>IFERROR(VLOOKUP($C1266,'分類(コード表)'!$A$3:$B$38,2,FALSE)*1000000000,0)+IFERROR(VLOOKUP($D1266,'分類(コード表)'!$C$3:$D$293,2,FALSE)*1000000,0)+IFERROR(VLOOKUP($E1266,'分類(コード表)'!$E$3:$F$353,2,FALSE)*1000,0)+IFERROR(VLOOKUP($F1266,'分類(コード表)'!$G$3:$H$255,2,FALSE),0)</f>
        <v>26239239000</v>
      </c>
    </row>
    <row r="1267" spans="1:36" s="30" customFormat="1" ht="27" customHeight="1" x14ac:dyDescent="0.15">
      <c r="A1267" s="32" t="s">
        <v>149</v>
      </c>
      <c r="B1267" s="33">
        <v>1263</v>
      </c>
      <c r="C1267" s="34" t="s">
        <v>127</v>
      </c>
      <c r="D1267" s="34" t="s">
        <v>46</v>
      </c>
      <c r="E1267" s="33" t="s">
        <v>413</v>
      </c>
      <c r="F1267" s="33"/>
      <c r="G1267" s="34" t="s">
        <v>18072</v>
      </c>
      <c r="H1267" s="36" t="s">
        <v>18073</v>
      </c>
      <c r="I1267" s="33">
        <v>429450</v>
      </c>
      <c r="J1267" s="33">
        <v>460250</v>
      </c>
      <c r="K1267" s="33" t="s">
        <v>22091</v>
      </c>
      <c r="L1267" s="37">
        <f t="shared" si="240"/>
        <v>6.6920152091254792E-2</v>
      </c>
      <c r="M1267" s="33"/>
      <c r="N1267" s="33"/>
      <c r="O1267" s="33"/>
      <c r="P1267" s="153" t="s">
        <v>3054</v>
      </c>
      <c r="Q1267" s="33" t="s">
        <v>503</v>
      </c>
      <c r="R1267" s="33"/>
      <c r="S1267" s="33"/>
      <c r="T1267" s="33" t="s">
        <v>2744</v>
      </c>
      <c r="U1267" s="33" t="s">
        <v>571</v>
      </c>
      <c r="V1267" s="33" t="s">
        <v>571</v>
      </c>
      <c r="W1267" s="33" t="s">
        <v>571</v>
      </c>
      <c r="X1267" s="33" t="s">
        <v>571</v>
      </c>
      <c r="Y1267" s="33" t="s">
        <v>571</v>
      </c>
      <c r="Z1267" s="33" t="s">
        <v>571</v>
      </c>
      <c r="AA1267" s="33" t="s">
        <v>571</v>
      </c>
      <c r="AB1267" s="39" t="s">
        <v>26176</v>
      </c>
      <c r="AC1267" s="29"/>
      <c r="AD1267" s="29"/>
      <c r="AE1267" s="29"/>
      <c r="AF1267" s="137" t="s">
        <v>3054</v>
      </c>
      <c r="AG1267" s="30">
        <f t="shared" si="241"/>
        <v>2</v>
      </c>
      <c r="AH1267" s="31" t="str">
        <f t="shared" si="242"/>
        <v>KT-160088</v>
      </c>
      <c r="AI1267" s="30">
        <v>26239239000</v>
      </c>
      <c r="AJ1267" s="102">
        <f>IFERROR(VLOOKUP($C1267,'分類(コード表)'!$A$3:$B$38,2,FALSE)*1000000000,0)+IFERROR(VLOOKUP($D1267,'分類(コード表)'!$C$3:$D$293,2,FALSE)*1000000,0)+IFERROR(VLOOKUP($E1267,'分類(コード表)'!$E$3:$F$353,2,FALSE)*1000,0)+IFERROR(VLOOKUP($F1267,'分類(コード表)'!$G$3:$H$255,2,FALSE),0)</f>
        <v>26239239000</v>
      </c>
    </row>
    <row r="1268" spans="1:36" s="30" customFormat="1" ht="27" customHeight="1" x14ac:dyDescent="0.15">
      <c r="A1268" s="32" t="s">
        <v>149</v>
      </c>
      <c r="B1268" s="33">
        <v>1264</v>
      </c>
      <c r="C1268" s="34" t="s">
        <v>127</v>
      </c>
      <c r="D1268" s="34" t="s">
        <v>46</v>
      </c>
      <c r="E1268" s="33" t="s">
        <v>413</v>
      </c>
      <c r="F1268" s="33"/>
      <c r="G1268" s="34" t="s">
        <v>15788</v>
      </c>
      <c r="H1268" s="36" t="s">
        <v>15789</v>
      </c>
      <c r="I1268" s="33">
        <v>6535</v>
      </c>
      <c r="J1268" s="33">
        <v>14976.56</v>
      </c>
      <c r="K1268" s="33" t="s">
        <v>22110</v>
      </c>
      <c r="L1268" s="37">
        <f t="shared" si="240"/>
        <v>0.56365146602424054</v>
      </c>
      <c r="M1268" s="33"/>
      <c r="N1268" s="33"/>
      <c r="O1268" s="33"/>
      <c r="P1268" s="153" t="s">
        <v>3091</v>
      </c>
      <c r="Q1268" s="38" t="s">
        <v>578</v>
      </c>
      <c r="R1268" s="33"/>
      <c r="S1268" s="33"/>
      <c r="T1268" s="33" t="s">
        <v>2744</v>
      </c>
      <c r="U1268" s="33" t="s">
        <v>2954</v>
      </c>
      <c r="V1268" s="33" t="s">
        <v>2954</v>
      </c>
      <c r="W1268" s="33" t="s">
        <v>2954</v>
      </c>
      <c r="X1268" s="33" t="s">
        <v>2954</v>
      </c>
      <c r="Y1268" s="33" t="s">
        <v>2954</v>
      </c>
      <c r="Z1268" s="33" t="s">
        <v>2955</v>
      </c>
      <c r="AA1268" s="33" t="s">
        <v>2954</v>
      </c>
      <c r="AB1268" s="39" t="s">
        <v>26177</v>
      </c>
      <c r="AC1268" s="29"/>
      <c r="AD1268" s="29"/>
      <c r="AE1268" s="29"/>
      <c r="AF1268" s="137" t="s">
        <v>3091</v>
      </c>
      <c r="AG1268" s="30">
        <f t="shared" si="241"/>
        <v>2</v>
      </c>
      <c r="AH1268" s="31" t="str">
        <f t="shared" si="242"/>
        <v>KK-150069</v>
      </c>
      <c r="AI1268" s="30">
        <v>26239239000</v>
      </c>
      <c r="AJ1268" s="102">
        <f>IFERROR(VLOOKUP($C1268,'分類(コード表)'!$A$3:$B$38,2,FALSE)*1000000000,0)+IFERROR(VLOOKUP($D1268,'分類(コード表)'!$C$3:$D$293,2,FALSE)*1000000,0)+IFERROR(VLOOKUP($E1268,'分類(コード表)'!$E$3:$F$353,2,FALSE)*1000,0)+IFERROR(VLOOKUP($F1268,'分類(コード表)'!$G$3:$H$255,2,FALSE),0)</f>
        <v>26239239000</v>
      </c>
    </row>
    <row r="1269" spans="1:36" s="30" customFormat="1" ht="27" customHeight="1" x14ac:dyDescent="0.15">
      <c r="A1269" s="32" t="s">
        <v>149</v>
      </c>
      <c r="B1269" s="33">
        <v>1265</v>
      </c>
      <c r="C1269" s="34" t="s">
        <v>127</v>
      </c>
      <c r="D1269" s="34" t="s">
        <v>46</v>
      </c>
      <c r="E1269" s="33" t="s">
        <v>413</v>
      </c>
      <c r="F1269" s="33"/>
      <c r="G1269" s="34" t="s">
        <v>20426</v>
      </c>
      <c r="H1269" s="36" t="s">
        <v>20427</v>
      </c>
      <c r="I1269" s="33">
        <v>273800</v>
      </c>
      <c r="J1269" s="33">
        <v>332200</v>
      </c>
      <c r="K1269" s="33" t="s">
        <v>22120</v>
      </c>
      <c r="L1269" s="37">
        <f t="shared" si="240"/>
        <v>0.17579771222155327</v>
      </c>
      <c r="M1269" s="33"/>
      <c r="N1269" s="33"/>
      <c r="O1269" s="33"/>
      <c r="P1269" s="153" t="s">
        <v>3108</v>
      </c>
      <c r="Q1269" s="38" t="s">
        <v>578</v>
      </c>
      <c r="R1269" s="33"/>
      <c r="S1269" s="33"/>
      <c r="T1269" s="33" t="s">
        <v>2744</v>
      </c>
      <c r="U1269" s="33" t="s">
        <v>2954</v>
      </c>
      <c r="V1269" s="33" t="s">
        <v>2955</v>
      </c>
      <c r="W1269" s="33" t="s">
        <v>2955</v>
      </c>
      <c r="X1269" s="33" t="s">
        <v>2954</v>
      </c>
      <c r="Y1269" s="33" t="s">
        <v>2955</v>
      </c>
      <c r="Z1269" s="33" t="s">
        <v>2955</v>
      </c>
      <c r="AA1269" s="33" t="s">
        <v>2954</v>
      </c>
      <c r="AB1269" s="39" t="s">
        <v>26178</v>
      </c>
      <c r="AC1269" s="29"/>
      <c r="AD1269" s="29"/>
      <c r="AE1269" s="29"/>
      <c r="AF1269" s="137" t="s">
        <v>3108</v>
      </c>
      <c r="AG1269" s="30">
        <f t="shared" si="241"/>
        <v>2</v>
      </c>
      <c r="AH1269" s="31" t="str">
        <f t="shared" si="242"/>
        <v>QS-150029</v>
      </c>
      <c r="AI1269" s="30">
        <v>26239239000</v>
      </c>
      <c r="AJ1269" s="102">
        <f>IFERROR(VLOOKUP($C1269,'分類(コード表)'!$A$3:$B$38,2,FALSE)*1000000000,0)+IFERROR(VLOOKUP($D1269,'分類(コード表)'!$C$3:$D$293,2,FALSE)*1000000,0)+IFERROR(VLOOKUP($E1269,'分類(コード表)'!$E$3:$F$353,2,FALSE)*1000,0)+IFERROR(VLOOKUP($F1269,'分類(コード表)'!$G$3:$H$255,2,FALSE),0)</f>
        <v>26239239000</v>
      </c>
    </row>
    <row r="1270" spans="1:36" s="30" customFormat="1" ht="27" customHeight="1" x14ac:dyDescent="0.15">
      <c r="A1270" s="32" t="s">
        <v>149</v>
      </c>
      <c r="B1270" s="33">
        <v>1266</v>
      </c>
      <c r="C1270" s="34" t="s">
        <v>127</v>
      </c>
      <c r="D1270" s="34" t="s">
        <v>46</v>
      </c>
      <c r="E1270" s="35" t="s">
        <v>413</v>
      </c>
      <c r="F1270" s="35"/>
      <c r="G1270" s="34" t="s">
        <v>17813</v>
      </c>
      <c r="H1270" s="36" t="s">
        <v>17814</v>
      </c>
      <c r="I1270" s="33">
        <v>203100</v>
      </c>
      <c r="J1270" s="33">
        <v>203100</v>
      </c>
      <c r="K1270" s="33" t="s">
        <v>22126</v>
      </c>
      <c r="L1270" s="37">
        <f t="shared" si="240"/>
        <v>0</v>
      </c>
      <c r="M1270" s="33"/>
      <c r="N1270" s="33"/>
      <c r="O1270" s="33"/>
      <c r="P1270" s="153" t="s">
        <v>3123</v>
      </c>
      <c r="Q1270" s="33" t="s">
        <v>503</v>
      </c>
      <c r="R1270" s="33"/>
      <c r="S1270" s="33"/>
      <c r="T1270" s="33" t="s">
        <v>2744</v>
      </c>
      <c r="U1270" s="33" t="s">
        <v>2953</v>
      </c>
      <c r="V1270" s="33" t="s">
        <v>2953</v>
      </c>
      <c r="W1270" s="33" t="s">
        <v>2954</v>
      </c>
      <c r="X1270" s="33" t="s">
        <v>2953</v>
      </c>
      <c r="Y1270" s="33" t="s">
        <v>2953</v>
      </c>
      <c r="Z1270" s="33" t="s">
        <v>2953</v>
      </c>
      <c r="AA1270" s="33" t="s">
        <v>2953</v>
      </c>
      <c r="AB1270" s="39" t="s">
        <v>26179</v>
      </c>
      <c r="AC1270" s="29"/>
      <c r="AD1270" s="29"/>
      <c r="AE1270" s="29"/>
      <c r="AF1270" s="137" t="s">
        <v>3123</v>
      </c>
      <c r="AG1270" s="30">
        <f t="shared" si="241"/>
        <v>2</v>
      </c>
      <c r="AH1270" s="31" t="str">
        <f t="shared" si="242"/>
        <v>KT-150040</v>
      </c>
      <c r="AI1270" s="30">
        <v>26239239000</v>
      </c>
      <c r="AJ1270" s="102">
        <f>IFERROR(VLOOKUP($C1270,'分類(コード表)'!$A$3:$B$38,2,FALSE)*1000000000,0)+IFERROR(VLOOKUP($D1270,'分類(コード表)'!$C$3:$D$293,2,FALSE)*1000000,0)+IFERROR(VLOOKUP($E1270,'分類(コード表)'!$E$3:$F$353,2,FALSE)*1000,0)+IFERROR(VLOOKUP($F1270,'分類(コード表)'!$G$3:$H$255,2,FALSE),0)</f>
        <v>26239239000</v>
      </c>
    </row>
    <row r="1271" spans="1:36" s="30" customFormat="1" ht="27" customHeight="1" x14ac:dyDescent="0.15">
      <c r="A1271" s="32" t="s">
        <v>149</v>
      </c>
      <c r="B1271" s="33">
        <v>1267</v>
      </c>
      <c r="C1271" s="34" t="s">
        <v>127</v>
      </c>
      <c r="D1271" s="34" t="s">
        <v>46</v>
      </c>
      <c r="E1271" s="33" t="s">
        <v>413</v>
      </c>
      <c r="F1271" s="33"/>
      <c r="G1271" s="34" t="s">
        <v>13023</v>
      </c>
      <c r="H1271" s="36" t="s">
        <v>13024</v>
      </c>
      <c r="I1271" s="33">
        <v>1425380</v>
      </c>
      <c r="J1271" s="33">
        <v>7649842</v>
      </c>
      <c r="K1271" s="33" t="s">
        <v>22127</v>
      </c>
      <c r="L1271" s="37">
        <f t="shared" si="240"/>
        <v>0.81367196864981006</v>
      </c>
      <c r="M1271" s="33"/>
      <c r="N1271" s="33"/>
      <c r="O1271" s="33"/>
      <c r="P1271" s="153" t="s">
        <v>3126</v>
      </c>
      <c r="Q1271" s="38" t="s">
        <v>578</v>
      </c>
      <c r="R1271" s="33"/>
      <c r="S1271" s="33"/>
      <c r="T1271" s="33" t="s">
        <v>2744</v>
      </c>
      <c r="U1271" s="33" t="s">
        <v>2954</v>
      </c>
      <c r="V1271" s="33" t="s">
        <v>2954</v>
      </c>
      <c r="W1271" s="33" t="s">
        <v>2953</v>
      </c>
      <c r="X1271" s="33" t="s">
        <v>2954</v>
      </c>
      <c r="Y1271" s="33" t="s">
        <v>2954</v>
      </c>
      <c r="Z1271" s="33" t="s">
        <v>2954</v>
      </c>
      <c r="AA1271" s="33" t="s">
        <v>2954</v>
      </c>
      <c r="AB1271" s="39" t="s">
        <v>26180</v>
      </c>
      <c r="AC1271" s="29"/>
      <c r="AD1271" s="29"/>
      <c r="AE1271" s="29"/>
      <c r="AF1271" s="137" t="s">
        <v>3126</v>
      </c>
      <c r="AG1271" s="30">
        <f t="shared" si="241"/>
        <v>2</v>
      </c>
      <c r="AH1271" s="31" t="str">
        <f t="shared" si="242"/>
        <v>CB-150004</v>
      </c>
      <c r="AI1271" s="30">
        <v>26239239000</v>
      </c>
      <c r="AJ1271" s="102">
        <f>IFERROR(VLOOKUP($C1271,'分類(コード表)'!$A$3:$B$38,2,FALSE)*1000000000,0)+IFERROR(VLOOKUP($D1271,'分類(コード表)'!$C$3:$D$293,2,FALSE)*1000000,0)+IFERROR(VLOOKUP($E1271,'分類(コード表)'!$E$3:$F$353,2,FALSE)*1000,0)+IFERROR(VLOOKUP($F1271,'分類(コード表)'!$G$3:$H$255,2,FALSE),0)</f>
        <v>26239239000</v>
      </c>
    </row>
    <row r="1272" spans="1:36" s="30" customFormat="1" ht="27" customHeight="1" x14ac:dyDescent="0.15">
      <c r="A1272" s="32" t="s">
        <v>149</v>
      </c>
      <c r="B1272" s="33">
        <v>1268</v>
      </c>
      <c r="C1272" s="34" t="s">
        <v>127</v>
      </c>
      <c r="D1272" s="34" t="s">
        <v>46</v>
      </c>
      <c r="E1272" s="33" t="s">
        <v>413</v>
      </c>
      <c r="F1272" s="33"/>
      <c r="G1272" s="34" t="s">
        <v>13797</v>
      </c>
      <c r="H1272" s="36" t="s">
        <v>13798</v>
      </c>
      <c r="I1272" s="33">
        <v>434100</v>
      </c>
      <c r="J1272" s="33">
        <v>685400</v>
      </c>
      <c r="K1272" s="33" t="s">
        <v>22059</v>
      </c>
      <c r="L1272" s="37">
        <f t="shared" si="240"/>
        <v>0.36664721330609862</v>
      </c>
      <c r="M1272" s="33"/>
      <c r="N1272" s="33"/>
      <c r="O1272" s="33"/>
      <c r="P1272" s="153" t="s">
        <v>28592</v>
      </c>
      <c r="Q1272" s="33" t="s">
        <v>503</v>
      </c>
      <c r="R1272" s="33"/>
      <c r="S1272" s="33"/>
      <c r="T1272" s="33" t="s">
        <v>2744</v>
      </c>
      <c r="U1272" s="33" t="s">
        <v>571</v>
      </c>
      <c r="V1272" s="33" t="s">
        <v>571</v>
      </c>
      <c r="W1272" s="33" t="s">
        <v>571</v>
      </c>
      <c r="X1272" s="33" t="s">
        <v>571</v>
      </c>
      <c r="Y1272" s="33" t="s">
        <v>571</v>
      </c>
      <c r="Z1272" s="33" t="s">
        <v>571</v>
      </c>
      <c r="AA1272" s="33" t="s">
        <v>571</v>
      </c>
      <c r="AB1272" s="39" t="s">
        <v>26181</v>
      </c>
      <c r="AC1272" s="29"/>
      <c r="AD1272" s="29"/>
      <c r="AE1272" s="29"/>
      <c r="AF1272" s="137" t="s">
        <v>3158</v>
      </c>
      <c r="AG1272" s="30">
        <f t="shared" si="241"/>
        <v>2</v>
      </c>
      <c r="AH1272" s="31" t="str">
        <f t="shared" si="242"/>
        <v>CG-140018</v>
      </c>
      <c r="AI1272" s="30">
        <v>26239239000</v>
      </c>
      <c r="AJ1272" s="102">
        <f>IFERROR(VLOOKUP($C1272,'分類(コード表)'!$A$3:$B$38,2,FALSE)*1000000000,0)+IFERROR(VLOOKUP($D1272,'分類(コード表)'!$C$3:$D$293,2,FALSE)*1000000,0)+IFERROR(VLOOKUP($E1272,'分類(コード表)'!$E$3:$F$353,2,FALSE)*1000,0)+IFERROR(VLOOKUP($F1272,'分類(コード表)'!$G$3:$H$255,2,FALSE),0)</f>
        <v>26239239000</v>
      </c>
    </row>
    <row r="1273" spans="1:36" s="30" customFormat="1" ht="27" customHeight="1" x14ac:dyDescent="0.15">
      <c r="A1273" s="32" t="s">
        <v>149</v>
      </c>
      <c r="B1273" s="33">
        <v>1269</v>
      </c>
      <c r="C1273" s="34" t="s">
        <v>127</v>
      </c>
      <c r="D1273" s="34" t="s">
        <v>46</v>
      </c>
      <c r="E1273" s="34" t="s">
        <v>413</v>
      </c>
      <c r="F1273" s="34"/>
      <c r="G1273" s="34" t="s">
        <v>13795</v>
      </c>
      <c r="H1273" s="34" t="s">
        <v>13796</v>
      </c>
      <c r="I1273" s="33">
        <v>538550</v>
      </c>
      <c r="J1273" s="33">
        <v>745350</v>
      </c>
      <c r="K1273" s="33" t="s">
        <v>22143</v>
      </c>
      <c r="L1273" s="37">
        <f t="shared" si="240"/>
        <v>0.2774535453142819</v>
      </c>
      <c r="M1273" s="33"/>
      <c r="N1273" s="33"/>
      <c r="O1273" s="33"/>
      <c r="P1273" s="153" t="s">
        <v>28591</v>
      </c>
      <c r="Q1273" s="33" t="s">
        <v>503</v>
      </c>
      <c r="R1273" s="33"/>
      <c r="S1273" s="33"/>
      <c r="T1273" s="33" t="s">
        <v>2744</v>
      </c>
      <c r="U1273" s="97" t="s">
        <v>571</v>
      </c>
      <c r="V1273" s="97" t="s">
        <v>571</v>
      </c>
      <c r="W1273" s="97" t="s">
        <v>571</v>
      </c>
      <c r="X1273" s="97" t="s">
        <v>571</v>
      </c>
      <c r="Y1273" s="97" t="s">
        <v>571</v>
      </c>
      <c r="Z1273" s="97" t="s">
        <v>571</v>
      </c>
      <c r="AA1273" s="97" t="s">
        <v>571</v>
      </c>
      <c r="AB1273" s="126" t="s">
        <v>26182</v>
      </c>
      <c r="AC1273" s="29"/>
      <c r="AD1273" s="29"/>
      <c r="AE1273" s="29"/>
      <c r="AF1273" s="137" t="s">
        <v>3159</v>
      </c>
      <c r="AG1273" s="30">
        <f t="shared" si="241"/>
        <v>2</v>
      </c>
      <c r="AH1273" s="31" t="str">
        <f t="shared" si="242"/>
        <v>CG-140017</v>
      </c>
      <c r="AI1273" s="30">
        <v>26239239000</v>
      </c>
      <c r="AJ1273" s="102">
        <f>IFERROR(VLOOKUP($C1273,'分類(コード表)'!$A$3:$B$38,2,FALSE)*1000000000,0)+IFERROR(VLOOKUP($D1273,'分類(コード表)'!$C$3:$D$293,2,FALSE)*1000000,0)+IFERROR(VLOOKUP($E1273,'分類(コード表)'!$E$3:$F$353,2,FALSE)*1000,0)+IFERROR(VLOOKUP($F1273,'分類(コード表)'!$G$3:$H$255,2,FALSE),0)</f>
        <v>26239239000</v>
      </c>
    </row>
    <row r="1274" spans="1:36" s="30" customFormat="1" ht="27" customHeight="1" x14ac:dyDescent="0.15">
      <c r="A1274" s="32" t="s">
        <v>149</v>
      </c>
      <c r="B1274" s="33">
        <v>1270</v>
      </c>
      <c r="C1274" s="34" t="s">
        <v>127</v>
      </c>
      <c r="D1274" s="34" t="s">
        <v>46</v>
      </c>
      <c r="E1274" s="34" t="s">
        <v>413</v>
      </c>
      <c r="F1274" s="34"/>
      <c r="G1274" s="34" t="s">
        <v>17454</v>
      </c>
      <c r="H1274" s="34" t="s">
        <v>17455</v>
      </c>
      <c r="I1274" s="33">
        <v>2076900</v>
      </c>
      <c r="J1274" s="33">
        <v>2746600</v>
      </c>
      <c r="K1274" s="33" t="s">
        <v>22173</v>
      </c>
      <c r="L1274" s="37">
        <f t="shared" si="240"/>
        <v>0.24382873370712876</v>
      </c>
      <c r="M1274" s="33"/>
      <c r="N1274" s="33"/>
      <c r="O1274" s="33"/>
      <c r="P1274" s="153" t="s">
        <v>32754</v>
      </c>
      <c r="Q1274" s="33" t="s">
        <v>503</v>
      </c>
      <c r="R1274" s="33"/>
      <c r="S1274" s="33"/>
      <c r="T1274" s="33" t="s">
        <v>2744</v>
      </c>
      <c r="U1274" s="97" t="s">
        <v>571</v>
      </c>
      <c r="V1274" s="97" t="s">
        <v>571</v>
      </c>
      <c r="W1274" s="97" t="s">
        <v>571</v>
      </c>
      <c r="X1274" s="97" t="s">
        <v>571</v>
      </c>
      <c r="Y1274" s="97" t="s">
        <v>571</v>
      </c>
      <c r="Z1274" s="97" t="s">
        <v>571</v>
      </c>
      <c r="AA1274" s="97" t="s">
        <v>571</v>
      </c>
      <c r="AB1274" s="126" t="s">
        <v>26183</v>
      </c>
      <c r="AC1274" s="29"/>
      <c r="AD1274" s="29"/>
      <c r="AE1274" s="29"/>
      <c r="AF1274" s="137" t="s">
        <v>3290</v>
      </c>
      <c r="AG1274" s="30">
        <f t="shared" si="241"/>
        <v>2</v>
      </c>
      <c r="AH1274" s="31" t="str">
        <f t="shared" si="242"/>
        <v>KT-110050</v>
      </c>
      <c r="AI1274" s="30">
        <v>26239239000</v>
      </c>
      <c r="AJ1274" s="102">
        <f>IFERROR(VLOOKUP($C1274,'分類(コード表)'!$A$3:$B$38,2,FALSE)*1000000000,0)+IFERROR(VLOOKUP($D1274,'分類(コード表)'!$C$3:$D$293,2,FALSE)*1000000,0)+IFERROR(VLOOKUP($E1274,'分類(コード表)'!$E$3:$F$353,2,FALSE)*1000,0)+IFERROR(VLOOKUP($F1274,'分類(コード表)'!$G$3:$H$255,2,FALSE),0)</f>
        <v>26239239000</v>
      </c>
    </row>
    <row r="1275" spans="1:36" s="30" customFormat="1" ht="27" customHeight="1" x14ac:dyDescent="0.15">
      <c r="A1275" s="32" t="s">
        <v>149</v>
      </c>
      <c r="B1275" s="33">
        <v>1271</v>
      </c>
      <c r="C1275" s="34" t="s">
        <v>127</v>
      </c>
      <c r="D1275" s="34" t="s">
        <v>46</v>
      </c>
      <c r="E1275" s="34" t="s">
        <v>413</v>
      </c>
      <c r="F1275" s="34" t="s">
        <v>503</v>
      </c>
      <c r="G1275" s="34" t="s">
        <v>18115</v>
      </c>
      <c r="H1275" s="34" t="s">
        <v>17864</v>
      </c>
      <c r="I1275" s="33">
        <v>164396</v>
      </c>
      <c r="J1275" s="33">
        <v>338308</v>
      </c>
      <c r="K1275" s="33" t="s">
        <v>24480</v>
      </c>
      <c r="L1275" s="37">
        <f t="shared" si="240"/>
        <v>0.51406410726320395</v>
      </c>
      <c r="M1275" s="33"/>
      <c r="N1275" s="33"/>
      <c r="O1275" s="33"/>
      <c r="P1275" s="153" t="s">
        <v>22471</v>
      </c>
      <c r="Q1275" s="38" t="s">
        <v>578</v>
      </c>
      <c r="R1275" s="33" t="s">
        <v>503</v>
      </c>
      <c r="S1275" s="33" t="s">
        <v>503</v>
      </c>
      <c r="T1275" s="33" t="s">
        <v>381</v>
      </c>
      <c r="U1275" s="97" t="s">
        <v>2954</v>
      </c>
      <c r="V1275" s="97" t="s">
        <v>2954</v>
      </c>
      <c r="W1275" s="97" t="s">
        <v>2954</v>
      </c>
      <c r="X1275" s="97" t="s">
        <v>2954</v>
      </c>
      <c r="Y1275" s="97" t="s">
        <v>2955</v>
      </c>
      <c r="Z1275" s="97" t="s">
        <v>2953</v>
      </c>
      <c r="AA1275" s="97" t="s">
        <v>2954</v>
      </c>
      <c r="AB1275" s="126" t="s">
        <v>26184</v>
      </c>
      <c r="AC1275" s="29"/>
      <c r="AD1275" s="29"/>
      <c r="AE1275" s="29"/>
      <c r="AF1275" s="137" t="s">
        <v>22471</v>
      </c>
      <c r="AG1275" s="30">
        <f t="shared" si="241"/>
        <v>2</v>
      </c>
      <c r="AH1275" s="31" t="str">
        <f t="shared" si="242"/>
        <v>KT-160111</v>
      </c>
      <c r="AI1275" s="30">
        <v>26239239000</v>
      </c>
      <c r="AJ1275" s="102">
        <f>IFERROR(VLOOKUP($C1275,'分類(コード表)'!$A$3:$B$38,2,FALSE)*1000000000,0)+IFERROR(VLOOKUP($D1275,'分類(コード表)'!$C$3:$D$293,2,FALSE)*1000000,0)+IFERROR(VLOOKUP($E1275,'分類(コード表)'!$E$3:$F$353,2,FALSE)*1000,0)+IFERROR(VLOOKUP($F1275,'分類(コード表)'!$G$3:$H$255,2,FALSE),0)</f>
        <v>26239239000</v>
      </c>
    </row>
    <row r="1276" spans="1:36" s="30" customFormat="1" ht="27" customHeight="1" x14ac:dyDescent="0.15">
      <c r="A1276" s="32" t="s">
        <v>149</v>
      </c>
      <c r="B1276" s="33">
        <v>1272</v>
      </c>
      <c r="C1276" s="34" t="s">
        <v>127</v>
      </c>
      <c r="D1276" s="34" t="s">
        <v>46</v>
      </c>
      <c r="E1276" s="34" t="s">
        <v>413</v>
      </c>
      <c r="F1276" s="34"/>
      <c r="G1276" s="34" t="s">
        <v>14304</v>
      </c>
      <c r="H1276" s="34" t="s">
        <v>14305</v>
      </c>
      <c r="I1276" s="33">
        <v>16693300</v>
      </c>
      <c r="J1276" s="33">
        <v>17054200</v>
      </c>
      <c r="K1276" s="33" t="s">
        <v>22069</v>
      </c>
      <c r="L1276" s="37">
        <f t="shared" si="240"/>
        <v>2.1161942512694765E-2</v>
      </c>
      <c r="M1276" s="33"/>
      <c r="N1276" s="33"/>
      <c r="O1276" s="33"/>
      <c r="P1276" s="153" t="s">
        <v>22487</v>
      </c>
      <c r="Q1276" s="33" t="s">
        <v>503</v>
      </c>
      <c r="R1276" s="33" t="s">
        <v>503</v>
      </c>
      <c r="S1276" s="33" t="s">
        <v>503</v>
      </c>
      <c r="T1276" s="33" t="s">
        <v>381</v>
      </c>
      <c r="U1276" s="97" t="s">
        <v>2954</v>
      </c>
      <c r="V1276" s="97" t="s">
        <v>2954</v>
      </c>
      <c r="W1276" s="97" t="s">
        <v>2955</v>
      </c>
      <c r="X1276" s="97" t="s">
        <v>2954</v>
      </c>
      <c r="Y1276" s="97" t="s">
        <v>2954</v>
      </c>
      <c r="Z1276" s="97" t="s">
        <v>2954</v>
      </c>
      <c r="AA1276" s="97" t="s">
        <v>2954</v>
      </c>
      <c r="AB1276" s="126" t="s">
        <v>26185</v>
      </c>
      <c r="AC1276" s="29"/>
      <c r="AD1276" s="29"/>
      <c r="AE1276" s="29"/>
      <c r="AF1276" s="137" t="s">
        <v>22487</v>
      </c>
      <c r="AG1276" s="30">
        <f t="shared" si="241"/>
        <v>2</v>
      </c>
      <c r="AH1276" s="31" t="str">
        <f t="shared" si="242"/>
        <v>HK-160015</v>
      </c>
      <c r="AI1276" s="30">
        <v>26239239000</v>
      </c>
      <c r="AJ1276" s="102">
        <f>IFERROR(VLOOKUP($C1276,'分類(コード表)'!$A$3:$B$38,2,FALSE)*1000000000,0)+IFERROR(VLOOKUP($D1276,'分類(コード表)'!$C$3:$D$293,2,FALSE)*1000000,0)+IFERROR(VLOOKUP($E1276,'分類(コード表)'!$E$3:$F$353,2,FALSE)*1000,0)+IFERROR(VLOOKUP($F1276,'分類(コード表)'!$G$3:$H$255,2,FALSE),0)</f>
        <v>26239239000</v>
      </c>
    </row>
    <row r="1277" spans="1:36" s="30" customFormat="1" ht="27" customHeight="1" x14ac:dyDescent="0.15">
      <c r="A1277" s="32" t="s">
        <v>149</v>
      </c>
      <c r="B1277" s="33">
        <v>1273</v>
      </c>
      <c r="C1277" s="34" t="s">
        <v>127</v>
      </c>
      <c r="D1277" s="34" t="s">
        <v>46</v>
      </c>
      <c r="E1277" s="34" t="s">
        <v>413</v>
      </c>
      <c r="F1277" s="34" t="s">
        <v>503</v>
      </c>
      <c r="G1277" s="34" t="s">
        <v>17908</v>
      </c>
      <c r="H1277" s="34" t="s">
        <v>17909</v>
      </c>
      <c r="I1277" s="33">
        <v>260000</v>
      </c>
      <c r="J1277" s="33">
        <v>549520</v>
      </c>
      <c r="K1277" s="33" t="s">
        <v>24496</v>
      </c>
      <c r="L1277" s="37">
        <f t="shared" si="240"/>
        <v>0.52685980492065809</v>
      </c>
      <c r="M1277" s="33"/>
      <c r="N1277" s="33"/>
      <c r="O1277" s="33"/>
      <c r="P1277" s="153" t="s">
        <v>22509</v>
      </c>
      <c r="Q1277" s="38" t="s">
        <v>578</v>
      </c>
      <c r="R1277" s="33" t="s">
        <v>381</v>
      </c>
      <c r="S1277" s="33" t="s">
        <v>503</v>
      </c>
      <c r="T1277" s="33" t="s">
        <v>381</v>
      </c>
      <c r="U1277" s="97" t="s">
        <v>2954</v>
      </c>
      <c r="V1277" s="97" t="s">
        <v>2955</v>
      </c>
      <c r="W1277" s="97" t="s">
        <v>2953</v>
      </c>
      <c r="X1277" s="97" t="s">
        <v>2954</v>
      </c>
      <c r="Y1277" s="97" t="s">
        <v>2954</v>
      </c>
      <c r="Z1277" s="97" t="s">
        <v>2955</v>
      </c>
      <c r="AA1277" s="97" t="s">
        <v>2954</v>
      </c>
      <c r="AB1277" s="126" t="s">
        <v>26186</v>
      </c>
      <c r="AC1277" s="29"/>
      <c r="AD1277" s="29"/>
      <c r="AE1277" s="29"/>
      <c r="AF1277" s="137" t="s">
        <v>22509</v>
      </c>
      <c r="AG1277" s="30">
        <f t="shared" si="241"/>
        <v>2</v>
      </c>
      <c r="AH1277" s="31" t="str">
        <f t="shared" si="242"/>
        <v>KT-150121</v>
      </c>
      <c r="AI1277" s="30">
        <v>26239239000</v>
      </c>
      <c r="AJ1277" s="102">
        <f>IFERROR(VLOOKUP($C1277,'分類(コード表)'!$A$3:$B$38,2,FALSE)*1000000000,0)+IFERROR(VLOOKUP($D1277,'分類(コード表)'!$C$3:$D$293,2,FALSE)*1000000,0)+IFERROR(VLOOKUP($E1277,'分類(コード表)'!$E$3:$F$353,2,FALSE)*1000,0)+IFERROR(VLOOKUP($F1277,'分類(コード表)'!$G$3:$H$255,2,FALSE),0)</f>
        <v>26239239000</v>
      </c>
    </row>
    <row r="1278" spans="1:36" s="30" customFormat="1" ht="27" customHeight="1" x14ac:dyDescent="0.15">
      <c r="A1278" s="32" t="s">
        <v>149</v>
      </c>
      <c r="B1278" s="33">
        <v>1274</v>
      </c>
      <c r="C1278" s="34" t="s">
        <v>127</v>
      </c>
      <c r="D1278" s="34" t="s">
        <v>46</v>
      </c>
      <c r="E1278" s="34" t="s">
        <v>413</v>
      </c>
      <c r="F1278" s="34" t="s">
        <v>503</v>
      </c>
      <c r="G1278" s="34" t="s">
        <v>17863</v>
      </c>
      <c r="H1278" s="34" t="s">
        <v>17864</v>
      </c>
      <c r="I1278" s="33">
        <v>240166</v>
      </c>
      <c r="J1278" s="33">
        <v>852641</v>
      </c>
      <c r="K1278" s="33" t="s">
        <v>22104</v>
      </c>
      <c r="L1278" s="37">
        <f t="shared" si="240"/>
        <v>0.71832693947394044</v>
      </c>
      <c r="M1278" s="33"/>
      <c r="N1278" s="33"/>
      <c r="O1278" s="33"/>
      <c r="P1278" s="153" t="s">
        <v>22519</v>
      </c>
      <c r="Q1278" s="38" t="s">
        <v>578</v>
      </c>
      <c r="R1278" s="33" t="s">
        <v>503</v>
      </c>
      <c r="S1278" s="33" t="s">
        <v>503</v>
      </c>
      <c r="T1278" s="33" t="s">
        <v>381</v>
      </c>
      <c r="U1278" s="97" t="s">
        <v>2953</v>
      </c>
      <c r="V1278" s="97" t="s">
        <v>2955</v>
      </c>
      <c r="W1278" s="97" t="s">
        <v>2954</v>
      </c>
      <c r="X1278" s="97" t="s">
        <v>2954</v>
      </c>
      <c r="Y1278" s="97" t="s">
        <v>2955</v>
      </c>
      <c r="Z1278" s="97" t="s">
        <v>2954</v>
      </c>
      <c r="AA1278" s="97" t="s">
        <v>2954</v>
      </c>
      <c r="AB1278" s="126" t="s">
        <v>26187</v>
      </c>
      <c r="AC1278" s="29"/>
      <c r="AD1278" s="29"/>
      <c r="AE1278" s="29"/>
      <c r="AF1278" s="137" t="s">
        <v>22519</v>
      </c>
      <c r="AG1278" s="30">
        <f t="shared" si="241"/>
        <v>2</v>
      </c>
      <c r="AH1278" s="31" t="str">
        <f t="shared" si="242"/>
        <v>KT-150087</v>
      </c>
      <c r="AI1278" s="30">
        <v>26239239000</v>
      </c>
      <c r="AJ1278" s="102">
        <f>IFERROR(VLOOKUP($C1278,'分類(コード表)'!$A$3:$B$38,2,FALSE)*1000000000,0)+IFERROR(VLOOKUP($D1278,'分類(コード表)'!$C$3:$D$293,2,FALSE)*1000000,0)+IFERROR(VLOOKUP($E1278,'分類(コード表)'!$E$3:$F$353,2,FALSE)*1000,0)+IFERROR(VLOOKUP($F1278,'分類(コード表)'!$G$3:$H$255,2,FALSE),0)</f>
        <v>26239239000</v>
      </c>
    </row>
    <row r="1279" spans="1:36" s="30" customFormat="1" ht="27" customHeight="1" x14ac:dyDescent="0.15">
      <c r="A1279" s="32" t="s">
        <v>149</v>
      </c>
      <c r="B1279" s="33">
        <v>1275</v>
      </c>
      <c r="C1279" s="34" t="s">
        <v>127</v>
      </c>
      <c r="D1279" s="34" t="s">
        <v>46</v>
      </c>
      <c r="E1279" s="34" t="s">
        <v>413</v>
      </c>
      <c r="F1279" s="34"/>
      <c r="G1279" s="34" t="s">
        <v>14354</v>
      </c>
      <c r="H1279" s="34" t="s">
        <v>14355</v>
      </c>
      <c r="I1279" s="33">
        <v>199725</v>
      </c>
      <c r="J1279" s="33">
        <v>1009725</v>
      </c>
      <c r="K1279" s="33" t="s">
        <v>24591</v>
      </c>
      <c r="L1279" s="37">
        <f t="shared" si="240"/>
        <v>0.80219861843571272</v>
      </c>
      <c r="M1279" s="33"/>
      <c r="N1279" s="33" t="s">
        <v>24776</v>
      </c>
      <c r="O1279" s="33" t="s">
        <v>24776</v>
      </c>
      <c r="P1279" s="153" t="s">
        <v>26566</v>
      </c>
      <c r="Q1279" s="33"/>
      <c r="R1279" s="33"/>
      <c r="S1279" s="33"/>
      <c r="T1279" s="33" t="s">
        <v>381</v>
      </c>
      <c r="U1279" s="97" t="s">
        <v>26830</v>
      </c>
      <c r="V1279" s="97" t="s">
        <v>26830</v>
      </c>
      <c r="W1279" s="97" t="s">
        <v>26832</v>
      </c>
      <c r="X1279" s="97" t="s">
        <v>26829</v>
      </c>
      <c r="Y1279" s="97" t="s">
        <v>26830</v>
      </c>
      <c r="Z1279" s="97" t="s">
        <v>26832</v>
      </c>
      <c r="AA1279" s="97" t="s">
        <v>26829</v>
      </c>
      <c r="AB1279" s="126" t="s">
        <v>26835</v>
      </c>
      <c r="AC1279" s="29"/>
      <c r="AD1279" s="29"/>
      <c r="AE1279" s="29"/>
      <c r="AF1279" s="137" t="s">
        <v>26566</v>
      </c>
      <c r="AG1279" s="30">
        <f t="shared" ref="AG1279:AG1282" si="247">LEN(LEFT(AF1279,FIND("-",AF1279)-1))</f>
        <v>2</v>
      </c>
      <c r="AH1279" s="31" t="str">
        <f t="shared" ref="AH1279:AH1282" si="248">LEFT(AF1279,FIND("-",AF1279)+6)</f>
        <v>HK-180001</v>
      </c>
      <c r="AJ1279" s="102"/>
    </row>
    <row r="1280" spans="1:36" s="30" customFormat="1" ht="27" customHeight="1" x14ac:dyDescent="0.15">
      <c r="A1280" s="32" t="s">
        <v>149</v>
      </c>
      <c r="B1280" s="33">
        <v>1276</v>
      </c>
      <c r="C1280" s="34" t="s">
        <v>127</v>
      </c>
      <c r="D1280" s="34" t="s">
        <v>46</v>
      </c>
      <c r="E1280" s="34" t="s">
        <v>413</v>
      </c>
      <c r="F1280" s="34"/>
      <c r="G1280" s="34" t="s">
        <v>18185</v>
      </c>
      <c r="H1280" s="34" t="s">
        <v>18186</v>
      </c>
      <c r="I1280" s="33">
        <v>282000</v>
      </c>
      <c r="J1280" s="33">
        <v>376540</v>
      </c>
      <c r="K1280" s="33" t="s">
        <v>24687</v>
      </c>
      <c r="L1280" s="37">
        <f t="shared" si="240"/>
        <v>0.25107558293939558</v>
      </c>
      <c r="M1280" s="33"/>
      <c r="N1280" s="33" t="s">
        <v>24776</v>
      </c>
      <c r="O1280" s="33" t="s">
        <v>24776</v>
      </c>
      <c r="P1280" s="153" t="s">
        <v>26597</v>
      </c>
      <c r="Q1280" s="38" t="s">
        <v>578</v>
      </c>
      <c r="R1280" s="33"/>
      <c r="S1280" s="33"/>
      <c r="T1280" s="33" t="s">
        <v>381</v>
      </c>
      <c r="U1280" s="97" t="s">
        <v>26829</v>
      </c>
      <c r="V1280" s="97" t="s">
        <v>26829</v>
      </c>
      <c r="W1280" s="97" t="s">
        <v>26829</v>
      </c>
      <c r="X1280" s="97" t="s">
        <v>26829</v>
      </c>
      <c r="Y1280" s="97" t="s">
        <v>26829</v>
      </c>
      <c r="Z1280" s="97" t="s">
        <v>26829</v>
      </c>
      <c r="AA1280" s="97" t="s">
        <v>26829</v>
      </c>
      <c r="AB1280" s="126" t="s">
        <v>26836</v>
      </c>
      <c r="AC1280" s="29"/>
      <c r="AD1280" s="29"/>
      <c r="AE1280" s="29"/>
      <c r="AF1280" s="137" t="s">
        <v>26597</v>
      </c>
      <c r="AG1280" s="30">
        <f t="shared" si="247"/>
        <v>2</v>
      </c>
      <c r="AH1280" s="31" t="str">
        <f t="shared" si="248"/>
        <v>KT-160151</v>
      </c>
      <c r="AJ1280" s="102"/>
    </row>
    <row r="1281" spans="1:36" s="30" customFormat="1" ht="27" customHeight="1" x14ac:dyDescent="0.15">
      <c r="A1281" s="32" t="s">
        <v>149</v>
      </c>
      <c r="B1281" s="33">
        <v>1277</v>
      </c>
      <c r="C1281" s="34" t="s">
        <v>127</v>
      </c>
      <c r="D1281" s="34" t="s">
        <v>46</v>
      </c>
      <c r="E1281" s="34" t="s">
        <v>413</v>
      </c>
      <c r="F1281" s="34"/>
      <c r="G1281" s="34" t="s">
        <v>21345</v>
      </c>
      <c r="H1281" s="34" t="s">
        <v>21346</v>
      </c>
      <c r="I1281" s="33">
        <v>125617</v>
      </c>
      <c r="J1281" s="33">
        <v>148474</v>
      </c>
      <c r="K1281" s="33" t="s">
        <v>24762</v>
      </c>
      <c r="L1281" s="37">
        <f t="shared" si="240"/>
        <v>0.15394614545307594</v>
      </c>
      <c r="M1281" s="33"/>
      <c r="N1281" s="33" t="s">
        <v>24776</v>
      </c>
      <c r="O1281" s="33"/>
      <c r="P1281" s="153" t="s">
        <v>26621</v>
      </c>
      <c r="Q1281" s="38" t="s">
        <v>578</v>
      </c>
      <c r="R1281" s="33"/>
      <c r="S1281" s="33"/>
      <c r="T1281" s="33" t="s">
        <v>381</v>
      </c>
      <c r="U1281" s="97" t="s">
        <v>26829</v>
      </c>
      <c r="V1281" s="97" t="s">
        <v>26829</v>
      </c>
      <c r="W1281" s="97" t="s">
        <v>26832</v>
      </c>
      <c r="X1281" s="97" t="s">
        <v>571</v>
      </c>
      <c r="Y1281" s="97" t="s">
        <v>26830</v>
      </c>
      <c r="Z1281" s="97" t="s">
        <v>571</v>
      </c>
      <c r="AA1281" s="97" t="s">
        <v>26829</v>
      </c>
      <c r="AB1281" s="126" t="s">
        <v>26837</v>
      </c>
      <c r="AC1281" s="29"/>
      <c r="AD1281" s="29"/>
      <c r="AE1281" s="29"/>
      <c r="AF1281" s="137" t="s">
        <v>26621</v>
      </c>
      <c r="AG1281" s="30">
        <f t="shared" si="247"/>
        <v>2</v>
      </c>
      <c r="AH1281" s="31" t="str">
        <f t="shared" si="248"/>
        <v>SK-160008</v>
      </c>
      <c r="AJ1281" s="102"/>
    </row>
    <row r="1282" spans="1:36" s="30" customFormat="1" ht="27" customHeight="1" x14ac:dyDescent="0.15">
      <c r="A1282" s="32" t="s">
        <v>149</v>
      </c>
      <c r="B1282" s="33">
        <v>1278</v>
      </c>
      <c r="C1282" s="34" t="s">
        <v>127</v>
      </c>
      <c r="D1282" s="34" t="s">
        <v>46</v>
      </c>
      <c r="E1282" s="34" t="s">
        <v>413</v>
      </c>
      <c r="F1282" s="34"/>
      <c r="G1282" s="34" t="s">
        <v>17945</v>
      </c>
      <c r="H1282" s="34" t="s">
        <v>17946</v>
      </c>
      <c r="I1282" s="33">
        <v>131870</v>
      </c>
      <c r="J1282" s="33">
        <v>262183</v>
      </c>
      <c r="K1282" s="33" t="s">
        <v>24675</v>
      </c>
      <c r="L1282" s="37">
        <f t="shared" si="240"/>
        <v>0.49703069993096427</v>
      </c>
      <c r="M1282" s="33"/>
      <c r="N1282" s="33" t="s">
        <v>24776</v>
      </c>
      <c r="O1282" s="33" t="s">
        <v>24776</v>
      </c>
      <c r="P1282" s="153" t="s">
        <v>26622</v>
      </c>
      <c r="Q1282" s="38" t="s">
        <v>578</v>
      </c>
      <c r="R1282" s="33"/>
      <c r="S1282" s="33"/>
      <c r="T1282" s="33" t="s">
        <v>381</v>
      </c>
      <c r="U1282" s="97" t="s">
        <v>26829</v>
      </c>
      <c r="V1282" s="97" t="s">
        <v>26829</v>
      </c>
      <c r="W1282" s="97" t="s">
        <v>26832</v>
      </c>
      <c r="X1282" s="97" t="s">
        <v>26829</v>
      </c>
      <c r="Y1282" s="97" t="s">
        <v>26829</v>
      </c>
      <c r="Z1282" s="97" t="s">
        <v>26829</v>
      </c>
      <c r="AA1282" s="97" t="s">
        <v>26829</v>
      </c>
      <c r="AB1282" s="126" t="s">
        <v>26838</v>
      </c>
      <c r="AC1282" s="29"/>
      <c r="AD1282" s="29"/>
      <c r="AE1282" s="29"/>
      <c r="AF1282" s="137" t="s">
        <v>26622</v>
      </c>
      <c r="AG1282" s="30">
        <f t="shared" si="247"/>
        <v>2</v>
      </c>
      <c r="AH1282" s="31" t="str">
        <f t="shared" si="248"/>
        <v>KT-160016</v>
      </c>
      <c r="AJ1282" s="102"/>
    </row>
    <row r="1283" spans="1:36" s="30" customFormat="1" ht="27" customHeight="1" x14ac:dyDescent="0.15">
      <c r="A1283" s="32" t="s">
        <v>149</v>
      </c>
      <c r="B1283" s="33">
        <v>1279</v>
      </c>
      <c r="C1283" s="34" t="s">
        <v>127</v>
      </c>
      <c r="D1283" s="34" t="s">
        <v>46</v>
      </c>
      <c r="E1283" s="34" t="s">
        <v>12316</v>
      </c>
      <c r="F1283" s="34"/>
      <c r="G1283" s="34" t="s">
        <v>593</v>
      </c>
      <c r="H1283" s="34" t="s">
        <v>1672</v>
      </c>
      <c r="I1283" s="33">
        <v>6857.4</v>
      </c>
      <c r="J1283" s="33">
        <v>8200</v>
      </c>
      <c r="K1283" s="33" t="s">
        <v>2452</v>
      </c>
      <c r="L1283" s="37">
        <f t="shared" si="240"/>
        <v>0.16373170731707321</v>
      </c>
      <c r="M1283" s="33"/>
      <c r="N1283" s="33" t="s">
        <v>24776</v>
      </c>
      <c r="O1283" s="33"/>
      <c r="P1283" s="153" t="s">
        <v>23590</v>
      </c>
      <c r="Q1283" s="33"/>
      <c r="R1283" s="33"/>
      <c r="S1283" s="33"/>
      <c r="T1283" s="33" t="s">
        <v>2744</v>
      </c>
      <c r="U1283" s="97" t="s">
        <v>2953</v>
      </c>
      <c r="V1283" s="97" t="s">
        <v>2953</v>
      </c>
      <c r="W1283" s="97" t="s">
        <v>2954</v>
      </c>
      <c r="X1283" s="97" t="s">
        <v>2953</v>
      </c>
      <c r="Y1283" s="97" t="s">
        <v>2953</v>
      </c>
      <c r="Z1283" s="97" t="s">
        <v>2953</v>
      </c>
      <c r="AA1283" s="97" t="s">
        <v>2953</v>
      </c>
      <c r="AB1283" s="126" t="s">
        <v>26188</v>
      </c>
      <c r="AC1283" s="29"/>
      <c r="AD1283" s="29"/>
      <c r="AE1283" s="29"/>
      <c r="AF1283" s="137" t="s">
        <v>1069</v>
      </c>
      <c r="AG1283" s="30">
        <f t="shared" si="241"/>
        <v>2</v>
      </c>
      <c r="AH1283" s="31" t="str">
        <f t="shared" si="242"/>
        <v>CB-100004</v>
      </c>
      <c r="AI1283" s="30">
        <v>26239240000</v>
      </c>
      <c r="AJ1283" s="102">
        <f>IFERROR(VLOOKUP($C1283,'分類(コード表)'!$A$3:$B$38,2,FALSE)*1000000000,0)+IFERROR(VLOOKUP($D1283,'分類(コード表)'!$C$3:$D$293,2,FALSE)*1000000,0)+IFERROR(VLOOKUP($E1283,'分類(コード表)'!$E$3:$F$353,2,FALSE)*1000,0)+IFERROR(VLOOKUP($F1283,'分類(コード表)'!$G$3:$H$255,2,FALSE),0)</f>
        <v>26239240000</v>
      </c>
    </row>
    <row r="1284" spans="1:36" s="30" customFormat="1" ht="27" customHeight="1" x14ac:dyDescent="0.15">
      <c r="A1284" s="32" t="s">
        <v>149</v>
      </c>
      <c r="B1284" s="33">
        <v>1280</v>
      </c>
      <c r="C1284" s="34" t="s">
        <v>127</v>
      </c>
      <c r="D1284" s="34" t="s">
        <v>46</v>
      </c>
      <c r="E1284" s="34" t="s">
        <v>2877</v>
      </c>
      <c r="F1284" s="34"/>
      <c r="G1284" s="34" t="s">
        <v>763</v>
      </c>
      <c r="H1284" s="34" t="s">
        <v>1943</v>
      </c>
      <c r="I1284" s="33">
        <v>232530</v>
      </c>
      <c r="J1284" s="33">
        <v>2456000</v>
      </c>
      <c r="K1284" s="33" t="s">
        <v>2585</v>
      </c>
      <c r="L1284" s="37">
        <f t="shared" si="240"/>
        <v>0.90532166123778501</v>
      </c>
      <c r="M1284" s="33"/>
      <c r="N1284" s="33" t="s">
        <v>24776</v>
      </c>
      <c r="O1284" s="33"/>
      <c r="P1284" s="153" t="s">
        <v>29609</v>
      </c>
      <c r="Q1284" s="33"/>
      <c r="R1284" s="33" t="s">
        <v>381</v>
      </c>
      <c r="S1284" s="33" t="s">
        <v>381</v>
      </c>
      <c r="T1284" s="33" t="s">
        <v>2744</v>
      </c>
      <c r="U1284" s="97" t="s">
        <v>2955</v>
      </c>
      <c r="V1284" s="97" t="s">
        <v>2955</v>
      </c>
      <c r="W1284" s="97" t="s">
        <v>2954</v>
      </c>
      <c r="X1284" s="97" t="s">
        <v>2954</v>
      </c>
      <c r="Y1284" s="97" t="s">
        <v>2955</v>
      </c>
      <c r="Z1284" s="97" t="s">
        <v>2954</v>
      </c>
      <c r="AA1284" s="97" t="s">
        <v>2954</v>
      </c>
      <c r="AB1284" s="126" t="s">
        <v>26189</v>
      </c>
      <c r="AC1284" s="29"/>
      <c r="AD1284" s="29"/>
      <c r="AE1284" s="29"/>
      <c r="AF1284" s="137" t="s">
        <v>1278</v>
      </c>
      <c r="AG1284" s="30">
        <f t="shared" si="241"/>
        <v>2</v>
      </c>
      <c r="AH1284" s="31" t="str">
        <f t="shared" si="242"/>
        <v>HR-150001</v>
      </c>
      <c r="AI1284" s="30">
        <v>26239241000</v>
      </c>
      <c r="AJ1284" s="102">
        <f>IFERROR(VLOOKUP($C1284,'分類(コード表)'!$A$3:$B$38,2,FALSE)*1000000000,0)+IFERROR(VLOOKUP($D1284,'分類(コード表)'!$C$3:$D$293,2,FALSE)*1000000,0)+IFERROR(VLOOKUP($E1284,'分類(コード表)'!$E$3:$F$353,2,FALSE)*1000,0)+IFERROR(VLOOKUP($F1284,'分類(コード表)'!$G$3:$H$255,2,FALSE),0)</f>
        <v>26239241000</v>
      </c>
    </row>
    <row r="1285" spans="1:36" s="30" customFormat="1" ht="27" customHeight="1" x14ac:dyDescent="0.15">
      <c r="A1285" s="32" t="s">
        <v>149</v>
      </c>
      <c r="B1285" s="33">
        <v>1281</v>
      </c>
      <c r="C1285" s="34" t="s">
        <v>127</v>
      </c>
      <c r="D1285" s="34" t="s">
        <v>46</v>
      </c>
      <c r="E1285" s="34" t="s">
        <v>2877</v>
      </c>
      <c r="F1285" s="34"/>
      <c r="G1285" s="34" t="s">
        <v>26190</v>
      </c>
      <c r="H1285" s="34" t="s">
        <v>2334</v>
      </c>
      <c r="I1285" s="33">
        <v>510000</v>
      </c>
      <c r="J1285" s="33">
        <v>3983475</v>
      </c>
      <c r="K1285" s="33" t="s">
        <v>2718</v>
      </c>
      <c r="L1285" s="37">
        <f t="shared" si="240"/>
        <v>0.8719710805264248</v>
      </c>
      <c r="M1285" s="33"/>
      <c r="N1285" s="33" t="s">
        <v>24776</v>
      </c>
      <c r="O1285" s="33"/>
      <c r="P1285" s="153" t="s">
        <v>11210</v>
      </c>
      <c r="Q1285" s="33" t="s">
        <v>2762</v>
      </c>
      <c r="R1285" s="33" t="s">
        <v>381</v>
      </c>
      <c r="S1285" s="33" t="s">
        <v>381</v>
      </c>
      <c r="T1285" s="33" t="s">
        <v>2744</v>
      </c>
      <c r="U1285" s="97" t="s">
        <v>2954</v>
      </c>
      <c r="V1285" s="97" t="s">
        <v>2955</v>
      </c>
      <c r="W1285" s="97" t="s">
        <v>2953</v>
      </c>
      <c r="X1285" s="97" t="s">
        <v>2954</v>
      </c>
      <c r="Y1285" s="97" t="s">
        <v>2954</v>
      </c>
      <c r="Z1285" s="97" t="s">
        <v>2954</v>
      </c>
      <c r="AA1285" s="97" t="s">
        <v>2954</v>
      </c>
      <c r="AB1285" s="126" t="s">
        <v>26191</v>
      </c>
      <c r="AC1285" s="29"/>
      <c r="AD1285" s="29"/>
      <c r="AE1285" s="29"/>
      <c r="AF1285" s="137" t="s">
        <v>11210</v>
      </c>
      <c r="AG1285" s="30">
        <f t="shared" si="241"/>
        <v>2</v>
      </c>
      <c r="AH1285" s="31" t="str">
        <f t="shared" si="242"/>
        <v>SK-080009</v>
      </c>
      <c r="AI1285" s="30">
        <v>26239241000</v>
      </c>
      <c r="AJ1285" s="102">
        <f>IFERROR(VLOOKUP($C1285,'分類(コード表)'!$A$3:$B$38,2,FALSE)*1000000000,0)+IFERROR(VLOOKUP($D1285,'分類(コード表)'!$C$3:$D$293,2,FALSE)*1000000,0)+IFERROR(VLOOKUP($E1285,'分類(コード表)'!$E$3:$F$353,2,FALSE)*1000,0)+IFERROR(VLOOKUP($F1285,'分類(コード表)'!$G$3:$H$255,2,FALSE),0)</f>
        <v>26239241000</v>
      </c>
    </row>
    <row r="1286" spans="1:36" s="30" customFormat="1" ht="27" customHeight="1" x14ac:dyDescent="0.15">
      <c r="A1286" s="32" t="s">
        <v>149</v>
      </c>
      <c r="B1286" s="33">
        <v>1282</v>
      </c>
      <c r="C1286" s="34" t="s">
        <v>127</v>
      </c>
      <c r="D1286" s="34" t="s">
        <v>46</v>
      </c>
      <c r="E1286" s="34" t="s">
        <v>150</v>
      </c>
      <c r="F1286" s="34" t="s">
        <v>503</v>
      </c>
      <c r="G1286" s="34" t="s">
        <v>21358</v>
      </c>
      <c r="H1286" s="34" t="s">
        <v>21359</v>
      </c>
      <c r="I1286" s="33">
        <v>681292</v>
      </c>
      <c r="J1286" s="33">
        <v>1089724</v>
      </c>
      <c r="K1286" s="33" t="s">
        <v>22058</v>
      </c>
      <c r="L1286" s="37">
        <f t="shared" si="240"/>
        <v>0.37480316116741486</v>
      </c>
      <c r="M1286" s="33"/>
      <c r="N1286" s="33"/>
      <c r="O1286" s="33"/>
      <c r="P1286" s="153" t="s">
        <v>22475</v>
      </c>
      <c r="Q1286" s="38" t="s">
        <v>578</v>
      </c>
      <c r="R1286" s="33" t="s">
        <v>503</v>
      </c>
      <c r="S1286" s="33" t="s">
        <v>503</v>
      </c>
      <c r="T1286" s="33" t="s">
        <v>381</v>
      </c>
      <c r="U1286" s="97" t="s">
        <v>2954</v>
      </c>
      <c r="V1286" s="97" t="s">
        <v>2954</v>
      </c>
      <c r="W1286" s="97" t="s">
        <v>571</v>
      </c>
      <c r="X1286" s="97" t="s">
        <v>2954</v>
      </c>
      <c r="Y1286" s="97" t="s">
        <v>2954</v>
      </c>
      <c r="Z1286" s="97" t="s">
        <v>2953</v>
      </c>
      <c r="AA1286" s="97" t="s">
        <v>2954</v>
      </c>
      <c r="AB1286" s="126" t="s">
        <v>26192</v>
      </c>
      <c r="AC1286" s="29"/>
      <c r="AD1286" s="29"/>
      <c r="AE1286" s="29"/>
      <c r="AF1286" s="137" t="s">
        <v>22475</v>
      </c>
      <c r="AG1286" s="30">
        <f t="shared" si="241"/>
        <v>2</v>
      </c>
      <c r="AH1286" s="31" t="str">
        <f t="shared" si="242"/>
        <v>SK-160016</v>
      </c>
      <c r="AI1286" s="30">
        <v>26239351000</v>
      </c>
      <c r="AJ1286" s="102">
        <f>IFERROR(VLOOKUP($C1286,'分類(コード表)'!$A$3:$B$38,2,FALSE)*1000000000,0)+IFERROR(VLOOKUP($D1286,'分類(コード表)'!$C$3:$D$293,2,FALSE)*1000000,0)+IFERROR(VLOOKUP($E1286,'分類(コード表)'!$E$3:$F$353,2,FALSE)*1000,0)+IFERROR(VLOOKUP($F1286,'分類(コード表)'!$G$3:$H$255,2,FALSE),0)</f>
        <v>26239351000</v>
      </c>
    </row>
    <row r="1287" spans="1:36" s="30" customFormat="1" ht="27" customHeight="1" x14ac:dyDescent="0.15">
      <c r="A1287" s="32" t="s">
        <v>149</v>
      </c>
      <c r="B1287" s="33">
        <v>1283</v>
      </c>
      <c r="C1287" s="34" t="s">
        <v>127</v>
      </c>
      <c r="D1287" s="34" t="s">
        <v>46</v>
      </c>
      <c r="E1287" s="34" t="s">
        <v>150</v>
      </c>
      <c r="F1287" s="34" t="s">
        <v>503</v>
      </c>
      <c r="G1287" s="34" t="s">
        <v>14266</v>
      </c>
      <c r="H1287" s="34" t="s">
        <v>14267</v>
      </c>
      <c r="I1287" s="33">
        <v>676940</v>
      </c>
      <c r="J1287" s="33">
        <v>1281350</v>
      </c>
      <c r="K1287" s="33" t="s">
        <v>24502</v>
      </c>
      <c r="L1287" s="37">
        <f t="shared" si="240"/>
        <v>0.47169781870683258</v>
      </c>
      <c r="M1287" s="33"/>
      <c r="N1287" s="33"/>
      <c r="O1287" s="33"/>
      <c r="P1287" s="153" t="s">
        <v>22525</v>
      </c>
      <c r="Q1287" s="38" t="s">
        <v>578</v>
      </c>
      <c r="R1287" s="33" t="s">
        <v>503</v>
      </c>
      <c r="S1287" s="33" t="s">
        <v>503</v>
      </c>
      <c r="T1287" s="33" t="s">
        <v>381</v>
      </c>
      <c r="U1287" s="97" t="s">
        <v>2954</v>
      </c>
      <c r="V1287" s="97" t="s">
        <v>2954</v>
      </c>
      <c r="W1287" s="97" t="s">
        <v>2955</v>
      </c>
      <c r="X1287" s="97" t="s">
        <v>2954</v>
      </c>
      <c r="Y1287" s="97" t="s">
        <v>2955</v>
      </c>
      <c r="Z1287" s="97" t="s">
        <v>2954</v>
      </c>
      <c r="AA1287" s="97" t="s">
        <v>2954</v>
      </c>
      <c r="AB1287" s="126" t="s">
        <v>26193</v>
      </c>
      <c r="AC1287" s="29"/>
      <c r="AD1287" s="29"/>
      <c r="AE1287" s="29"/>
      <c r="AF1287" s="137" t="s">
        <v>22525</v>
      </c>
      <c r="AG1287" s="30">
        <f t="shared" si="241"/>
        <v>2</v>
      </c>
      <c r="AH1287" s="31" t="str">
        <f t="shared" si="242"/>
        <v>HK-150004</v>
      </c>
      <c r="AI1287" s="30">
        <v>26239351000</v>
      </c>
      <c r="AJ1287" s="102">
        <f>IFERROR(VLOOKUP($C1287,'分類(コード表)'!$A$3:$B$38,2,FALSE)*1000000000,0)+IFERROR(VLOOKUP($D1287,'分類(コード表)'!$C$3:$D$293,2,FALSE)*1000000,0)+IFERROR(VLOOKUP($E1287,'分類(コード表)'!$E$3:$F$353,2,FALSE)*1000,0)+IFERROR(VLOOKUP($F1287,'分類(コード表)'!$G$3:$H$255,2,FALSE),0)</f>
        <v>26239351000</v>
      </c>
    </row>
    <row r="1288" spans="1:36" s="30" customFormat="1" ht="27" customHeight="1" x14ac:dyDescent="0.15">
      <c r="A1288" s="32" t="s">
        <v>149</v>
      </c>
      <c r="B1288" s="33">
        <v>1284</v>
      </c>
      <c r="C1288" s="34" t="s">
        <v>127</v>
      </c>
      <c r="D1288" s="34" t="s">
        <v>48</v>
      </c>
      <c r="E1288" s="34"/>
      <c r="F1288" s="34"/>
      <c r="G1288" s="34" t="s">
        <v>26194</v>
      </c>
      <c r="H1288" s="34" t="s">
        <v>2100</v>
      </c>
      <c r="I1288" s="33">
        <v>3410000</v>
      </c>
      <c r="J1288" s="33">
        <v>4468000</v>
      </c>
      <c r="K1288" s="33" t="s">
        <v>2527</v>
      </c>
      <c r="L1288" s="37">
        <f t="shared" si="240"/>
        <v>0.23679498657117282</v>
      </c>
      <c r="M1288" s="33"/>
      <c r="N1288" s="33" t="s">
        <v>24776</v>
      </c>
      <c r="O1288" s="33"/>
      <c r="P1288" s="153" t="s">
        <v>23941</v>
      </c>
      <c r="Q1288" s="33" t="s">
        <v>578</v>
      </c>
      <c r="R1288" s="33"/>
      <c r="S1288" s="33"/>
      <c r="T1288" s="33" t="s">
        <v>2744</v>
      </c>
      <c r="U1288" s="97" t="s">
        <v>2954</v>
      </c>
      <c r="V1288" s="97" t="s">
        <v>2955</v>
      </c>
      <c r="W1288" s="97" t="s">
        <v>2953</v>
      </c>
      <c r="X1288" s="97" t="s">
        <v>2954</v>
      </c>
      <c r="Y1288" s="97" t="s">
        <v>2954</v>
      </c>
      <c r="Z1288" s="97" t="s">
        <v>2953</v>
      </c>
      <c r="AA1288" s="97" t="s">
        <v>2954</v>
      </c>
      <c r="AB1288" s="126" t="s">
        <v>26195</v>
      </c>
      <c r="AC1288" s="29"/>
      <c r="AD1288" s="29"/>
      <c r="AE1288" s="29"/>
      <c r="AF1288" s="137" t="s">
        <v>1367</v>
      </c>
      <c r="AG1288" s="30">
        <f t="shared" si="241"/>
        <v>2</v>
      </c>
      <c r="AH1288" s="31" t="str">
        <f t="shared" si="242"/>
        <v>KT-100012</v>
      </c>
      <c r="AI1288" s="30">
        <v>26241000000</v>
      </c>
      <c r="AJ1288" s="102">
        <f>IFERROR(VLOOKUP($C1288,'分類(コード表)'!$A$3:$B$38,2,FALSE)*1000000000,0)+IFERROR(VLOOKUP($D1288,'分類(コード表)'!$C$3:$D$293,2,FALSE)*1000000,0)+IFERROR(VLOOKUP($E1288,'分類(コード表)'!$E$3:$F$353,2,FALSE)*1000,0)+IFERROR(VLOOKUP($F1288,'分類(コード表)'!$G$3:$H$255,2,FALSE),0)</f>
        <v>26241000000</v>
      </c>
    </row>
    <row r="1289" spans="1:36" s="30" customFormat="1" ht="27" customHeight="1" x14ac:dyDescent="0.15">
      <c r="A1289" s="32" t="s">
        <v>149</v>
      </c>
      <c r="B1289" s="33">
        <v>1285</v>
      </c>
      <c r="C1289" s="34" t="s">
        <v>127</v>
      </c>
      <c r="D1289" s="34" t="s">
        <v>48</v>
      </c>
      <c r="E1289" s="34"/>
      <c r="F1289" s="34"/>
      <c r="G1289" s="34" t="s">
        <v>1006</v>
      </c>
      <c r="H1289" s="34" t="s">
        <v>2329</v>
      </c>
      <c r="I1289" s="33">
        <v>2072400</v>
      </c>
      <c r="J1289" s="33">
        <v>2846000</v>
      </c>
      <c r="K1289" s="33" t="s">
        <v>2504</v>
      </c>
      <c r="L1289" s="37">
        <f t="shared" si="240"/>
        <v>0.27182009838369636</v>
      </c>
      <c r="M1289" s="33"/>
      <c r="N1289" s="33" t="s">
        <v>24776</v>
      </c>
      <c r="O1289" s="33"/>
      <c r="P1289" s="153" t="s">
        <v>1563</v>
      </c>
      <c r="Q1289" s="33"/>
      <c r="R1289" s="33"/>
      <c r="S1289" s="33"/>
      <c r="T1289" s="33" t="s">
        <v>2744</v>
      </c>
      <c r="U1289" s="97" t="s">
        <v>2953</v>
      </c>
      <c r="V1289" s="97" t="s">
        <v>2953</v>
      </c>
      <c r="W1289" s="97" t="s">
        <v>2953</v>
      </c>
      <c r="X1289" s="97" t="s">
        <v>2954</v>
      </c>
      <c r="Y1289" s="97" t="s">
        <v>2953</v>
      </c>
      <c r="Z1289" s="97" t="s">
        <v>2953</v>
      </c>
      <c r="AA1289" s="97" t="s">
        <v>2953</v>
      </c>
      <c r="AB1289" s="126" t="s">
        <v>26196</v>
      </c>
      <c r="AC1289" s="29"/>
      <c r="AD1289" s="29"/>
      <c r="AE1289" s="29"/>
      <c r="AF1289" s="137" t="s">
        <v>1563</v>
      </c>
      <c r="AG1289" s="30">
        <f t="shared" si="241"/>
        <v>2</v>
      </c>
      <c r="AH1289" s="31" t="str">
        <f t="shared" si="242"/>
        <v>QS-150021</v>
      </c>
      <c r="AI1289" s="30">
        <v>26241000000</v>
      </c>
      <c r="AJ1289" s="102">
        <f>IFERROR(VLOOKUP($C1289,'分類(コード表)'!$A$3:$B$38,2,FALSE)*1000000000,0)+IFERROR(VLOOKUP($D1289,'分類(コード表)'!$C$3:$D$293,2,FALSE)*1000000,0)+IFERROR(VLOOKUP($E1289,'分類(コード表)'!$E$3:$F$353,2,FALSE)*1000,0)+IFERROR(VLOOKUP($F1289,'分類(コード表)'!$G$3:$H$255,2,FALSE),0)</f>
        <v>26241000000</v>
      </c>
    </row>
    <row r="1290" spans="1:36" s="30" customFormat="1" ht="27" customHeight="1" x14ac:dyDescent="0.15">
      <c r="A1290" s="32" t="s">
        <v>149</v>
      </c>
      <c r="B1290" s="33">
        <v>1286</v>
      </c>
      <c r="C1290" s="34" t="s">
        <v>127</v>
      </c>
      <c r="D1290" s="34" t="s">
        <v>48</v>
      </c>
      <c r="E1290" s="34"/>
      <c r="F1290" s="34"/>
      <c r="G1290" s="34" t="s">
        <v>18380</v>
      </c>
      <c r="H1290" s="34" t="s">
        <v>14360</v>
      </c>
      <c r="I1290" s="33">
        <v>2476480</v>
      </c>
      <c r="J1290" s="33">
        <v>3278480</v>
      </c>
      <c r="K1290" s="33" t="s">
        <v>22063</v>
      </c>
      <c r="L1290" s="37">
        <f t="shared" si="240"/>
        <v>0.24462555818550058</v>
      </c>
      <c r="M1290" s="33"/>
      <c r="N1290" s="33"/>
      <c r="O1290" s="33"/>
      <c r="P1290" s="153" t="s">
        <v>2998</v>
      </c>
      <c r="Q1290" s="33" t="s">
        <v>503</v>
      </c>
      <c r="R1290" s="33"/>
      <c r="S1290" s="33"/>
      <c r="T1290" s="33" t="s">
        <v>2744</v>
      </c>
      <c r="U1290" s="97" t="s">
        <v>2955</v>
      </c>
      <c r="V1290" s="97" t="s">
        <v>2955</v>
      </c>
      <c r="W1290" s="97" t="s">
        <v>571</v>
      </c>
      <c r="X1290" s="97" t="s">
        <v>2954</v>
      </c>
      <c r="Y1290" s="97" t="s">
        <v>2954</v>
      </c>
      <c r="Z1290" s="97" t="s">
        <v>2954</v>
      </c>
      <c r="AA1290" s="97" t="s">
        <v>2954</v>
      </c>
      <c r="AB1290" s="126" t="s">
        <v>26197</v>
      </c>
      <c r="AC1290" s="29"/>
      <c r="AD1290" s="29"/>
      <c r="AE1290" s="29"/>
      <c r="AF1290" s="137" t="s">
        <v>2998</v>
      </c>
      <c r="AG1290" s="30">
        <f t="shared" si="241"/>
        <v>2</v>
      </c>
      <c r="AH1290" s="31" t="str">
        <f t="shared" si="242"/>
        <v>KT-170103</v>
      </c>
      <c r="AI1290" s="30">
        <v>26241000000</v>
      </c>
      <c r="AJ1290" s="102">
        <f>IFERROR(VLOOKUP($C1290,'分類(コード表)'!$A$3:$B$38,2,FALSE)*1000000000,0)+IFERROR(VLOOKUP($D1290,'分類(コード表)'!$C$3:$D$293,2,FALSE)*1000000,0)+IFERROR(VLOOKUP($E1290,'分類(コード表)'!$E$3:$F$353,2,FALSE)*1000,0)+IFERROR(VLOOKUP($F1290,'分類(コード表)'!$G$3:$H$255,2,FALSE),0)</f>
        <v>26241000000</v>
      </c>
    </row>
    <row r="1291" spans="1:36" s="30" customFormat="1" ht="27" customHeight="1" x14ac:dyDescent="0.15">
      <c r="A1291" s="32" t="s">
        <v>149</v>
      </c>
      <c r="B1291" s="33">
        <v>1287</v>
      </c>
      <c r="C1291" s="34" t="s">
        <v>127</v>
      </c>
      <c r="D1291" s="34" t="s">
        <v>48</v>
      </c>
      <c r="E1291" s="34"/>
      <c r="F1291" s="34"/>
      <c r="G1291" s="34" t="s">
        <v>18344</v>
      </c>
      <c r="H1291" s="34" t="s">
        <v>18345</v>
      </c>
      <c r="I1291" s="33">
        <v>819890</v>
      </c>
      <c r="J1291" s="33">
        <v>4616241</v>
      </c>
      <c r="K1291" s="33" t="s">
        <v>22062</v>
      </c>
      <c r="L1291" s="37">
        <f t="shared" ref="L1291:L1367" si="249">1-I1291/J1291</f>
        <v>0.82239012217949625</v>
      </c>
      <c r="M1291" s="33"/>
      <c r="N1291" s="33"/>
      <c r="O1291" s="33"/>
      <c r="P1291" s="153" t="s">
        <v>2999</v>
      </c>
      <c r="Q1291" s="33" t="s">
        <v>503</v>
      </c>
      <c r="R1291" s="33"/>
      <c r="S1291" s="33"/>
      <c r="T1291" s="33" t="s">
        <v>2744</v>
      </c>
      <c r="U1291" s="97" t="s">
        <v>2955</v>
      </c>
      <c r="V1291" s="97" t="s">
        <v>2955</v>
      </c>
      <c r="W1291" s="97" t="s">
        <v>571</v>
      </c>
      <c r="X1291" s="97" t="s">
        <v>2954</v>
      </c>
      <c r="Y1291" s="97" t="s">
        <v>2954</v>
      </c>
      <c r="Z1291" s="97" t="s">
        <v>2954</v>
      </c>
      <c r="AA1291" s="97" t="s">
        <v>2954</v>
      </c>
      <c r="AB1291" s="126" t="s">
        <v>26198</v>
      </c>
      <c r="AC1291" s="29"/>
      <c r="AD1291" s="29"/>
      <c r="AE1291" s="29"/>
      <c r="AF1291" s="137" t="s">
        <v>2999</v>
      </c>
      <c r="AG1291" s="30">
        <f t="shared" ref="AG1291:AG1367" si="250">LEN(LEFT(AF1291,FIND("-",AF1291)-1))</f>
        <v>2</v>
      </c>
      <c r="AH1291" s="31" t="str">
        <f t="shared" ref="AH1291:AH1367" si="251">LEFT(AF1291,FIND("-",AF1291)+6)</f>
        <v>KT-170085</v>
      </c>
      <c r="AI1291" s="30">
        <v>26241000000</v>
      </c>
      <c r="AJ1291" s="102">
        <f>IFERROR(VLOOKUP($C1291,'分類(コード表)'!$A$3:$B$38,2,FALSE)*1000000000,0)+IFERROR(VLOOKUP($D1291,'分類(コード表)'!$C$3:$D$293,2,FALSE)*1000000,0)+IFERROR(VLOOKUP($E1291,'分類(コード表)'!$E$3:$F$353,2,FALSE)*1000,0)+IFERROR(VLOOKUP($F1291,'分類(コード表)'!$G$3:$H$255,2,FALSE),0)</f>
        <v>26241000000</v>
      </c>
    </row>
    <row r="1292" spans="1:36" s="30" customFormat="1" ht="27" customHeight="1" x14ac:dyDescent="0.15">
      <c r="A1292" s="32" t="s">
        <v>149</v>
      </c>
      <c r="B1292" s="33">
        <v>1288</v>
      </c>
      <c r="C1292" s="34" t="s">
        <v>127</v>
      </c>
      <c r="D1292" s="34" t="s">
        <v>48</v>
      </c>
      <c r="E1292" s="34"/>
      <c r="F1292" s="34"/>
      <c r="G1292" s="34" t="s">
        <v>21374</v>
      </c>
      <c r="H1292" s="34" t="s">
        <v>16080</v>
      </c>
      <c r="I1292" s="33">
        <v>1104275</v>
      </c>
      <c r="J1292" s="33">
        <v>2794275</v>
      </c>
      <c r="K1292" s="33" t="s">
        <v>22063</v>
      </c>
      <c r="L1292" s="37">
        <f t="shared" si="249"/>
        <v>0.60480804502062258</v>
      </c>
      <c r="M1292" s="33"/>
      <c r="N1292" s="33"/>
      <c r="O1292" s="33"/>
      <c r="P1292" s="153" t="s">
        <v>26576</v>
      </c>
      <c r="Q1292" s="33" t="s">
        <v>503</v>
      </c>
      <c r="R1292" s="33"/>
      <c r="S1292" s="33"/>
      <c r="T1292" s="33" t="s">
        <v>2744</v>
      </c>
      <c r="U1292" s="97" t="s">
        <v>2955</v>
      </c>
      <c r="V1292" s="97" t="s">
        <v>2955</v>
      </c>
      <c r="W1292" s="97" t="s">
        <v>571</v>
      </c>
      <c r="X1292" s="97" t="s">
        <v>2954</v>
      </c>
      <c r="Y1292" s="97" t="s">
        <v>2954</v>
      </c>
      <c r="Z1292" s="97" t="s">
        <v>2954</v>
      </c>
      <c r="AA1292" s="97" t="s">
        <v>2954</v>
      </c>
      <c r="AB1292" s="126" t="s">
        <v>26199</v>
      </c>
      <c r="AC1292" s="29"/>
      <c r="AD1292" s="29"/>
      <c r="AE1292" s="29"/>
      <c r="AF1292" s="137" t="s">
        <v>3006</v>
      </c>
      <c r="AG1292" s="30">
        <f t="shared" si="250"/>
        <v>2</v>
      </c>
      <c r="AH1292" s="31" t="str">
        <f t="shared" si="251"/>
        <v>SK-170008</v>
      </c>
      <c r="AI1292" s="30">
        <v>26241000000</v>
      </c>
      <c r="AJ1292" s="102">
        <f>IFERROR(VLOOKUP($C1292,'分類(コード表)'!$A$3:$B$38,2,FALSE)*1000000000,0)+IFERROR(VLOOKUP($D1292,'分類(コード表)'!$C$3:$D$293,2,FALSE)*1000000,0)+IFERROR(VLOOKUP($E1292,'分類(コード表)'!$E$3:$F$353,2,FALSE)*1000,0)+IFERROR(VLOOKUP($F1292,'分類(コード表)'!$G$3:$H$255,2,FALSE),0)</f>
        <v>26241000000</v>
      </c>
    </row>
    <row r="1293" spans="1:36" s="30" customFormat="1" ht="27" customHeight="1" x14ac:dyDescent="0.15">
      <c r="A1293" s="32" t="s">
        <v>149</v>
      </c>
      <c r="B1293" s="33">
        <v>1289</v>
      </c>
      <c r="C1293" s="34" t="s">
        <v>127</v>
      </c>
      <c r="D1293" s="34" t="s">
        <v>48</v>
      </c>
      <c r="E1293" s="34"/>
      <c r="F1293" s="34"/>
      <c r="G1293" s="34" t="s">
        <v>18301</v>
      </c>
      <c r="H1293" s="34" t="s">
        <v>14457</v>
      </c>
      <c r="I1293" s="33">
        <v>3829736</v>
      </c>
      <c r="J1293" s="33">
        <v>83577705</v>
      </c>
      <c r="K1293" s="33" t="s">
        <v>22063</v>
      </c>
      <c r="L1293" s="37">
        <f t="shared" si="249"/>
        <v>0.95417754052949888</v>
      </c>
      <c r="M1293" s="33"/>
      <c r="N1293" s="33"/>
      <c r="O1293" s="33"/>
      <c r="P1293" s="153" t="s">
        <v>3010</v>
      </c>
      <c r="Q1293" s="33" t="s">
        <v>503</v>
      </c>
      <c r="R1293" s="33"/>
      <c r="S1293" s="33"/>
      <c r="T1293" s="33" t="s">
        <v>2744</v>
      </c>
      <c r="U1293" s="97" t="s">
        <v>2955</v>
      </c>
      <c r="V1293" s="97" t="s">
        <v>2955</v>
      </c>
      <c r="W1293" s="97" t="s">
        <v>571</v>
      </c>
      <c r="X1293" s="97" t="s">
        <v>2954</v>
      </c>
      <c r="Y1293" s="97" t="s">
        <v>2954</v>
      </c>
      <c r="Z1293" s="97" t="s">
        <v>2954</v>
      </c>
      <c r="AA1293" s="97" t="s">
        <v>2954</v>
      </c>
      <c r="AB1293" s="126" t="s">
        <v>26200</v>
      </c>
      <c r="AC1293" s="29"/>
      <c r="AD1293" s="29"/>
      <c r="AE1293" s="29"/>
      <c r="AF1293" s="137" t="s">
        <v>3010</v>
      </c>
      <c r="AG1293" s="30">
        <f t="shared" si="250"/>
        <v>2</v>
      </c>
      <c r="AH1293" s="31" t="str">
        <f t="shared" si="251"/>
        <v>KT-170063</v>
      </c>
      <c r="AI1293" s="30">
        <v>26241000000</v>
      </c>
      <c r="AJ1293" s="102">
        <f>IFERROR(VLOOKUP($C1293,'分類(コード表)'!$A$3:$B$38,2,FALSE)*1000000000,0)+IFERROR(VLOOKUP($D1293,'分類(コード表)'!$C$3:$D$293,2,FALSE)*1000000,0)+IFERROR(VLOOKUP($E1293,'分類(コード表)'!$E$3:$F$353,2,FALSE)*1000,0)+IFERROR(VLOOKUP($F1293,'分類(コード表)'!$G$3:$H$255,2,FALSE),0)</f>
        <v>26241000000</v>
      </c>
    </row>
    <row r="1294" spans="1:36" s="30" customFormat="1" ht="27" customHeight="1" x14ac:dyDescent="0.15">
      <c r="A1294" s="32" t="s">
        <v>149</v>
      </c>
      <c r="B1294" s="33">
        <v>1290</v>
      </c>
      <c r="C1294" s="34" t="s">
        <v>127</v>
      </c>
      <c r="D1294" s="34" t="s">
        <v>48</v>
      </c>
      <c r="E1294" s="34"/>
      <c r="F1294" s="34"/>
      <c r="G1294" s="34" t="s">
        <v>13872</v>
      </c>
      <c r="H1294" s="34" t="s">
        <v>13873</v>
      </c>
      <c r="I1294" s="33">
        <v>1114900</v>
      </c>
      <c r="J1294" s="33">
        <v>15919700</v>
      </c>
      <c r="K1294" s="33" t="s">
        <v>22063</v>
      </c>
      <c r="L1294" s="37">
        <f t="shared" si="249"/>
        <v>0.92996727325263673</v>
      </c>
      <c r="M1294" s="33"/>
      <c r="N1294" s="33"/>
      <c r="O1294" s="33"/>
      <c r="P1294" s="153" t="s">
        <v>3011</v>
      </c>
      <c r="Q1294" s="38" t="s">
        <v>578</v>
      </c>
      <c r="R1294" s="33"/>
      <c r="S1294" s="33"/>
      <c r="T1294" s="33" t="s">
        <v>2744</v>
      </c>
      <c r="U1294" s="97" t="s">
        <v>2955</v>
      </c>
      <c r="V1294" s="97" t="s">
        <v>2955</v>
      </c>
      <c r="W1294" s="97" t="s">
        <v>571</v>
      </c>
      <c r="X1294" s="97" t="s">
        <v>2954</v>
      </c>
      <c r="Y1294" s="97" t="s">
        <v>2954</v>
      </c>
      <c r="Z1294" s="97" t="s">
        <v>2954</v>
      </c>
      <c r="AA1294" s="97" t="s">
        <v>2954</v>
      </c>
      <c r="AB1294" s="126" t="s">
        <v>26201</v>
      </c>
      <c r="AC1294" s="29"/>
      <c r="AD1294" s="29"/>
      <c r="AE1294" s="29"/>
      <c r="AF1294" s="137" t="s">
        <v>3011</v>
      </c>
      <c r="AG1294" s="30">
        <f t="shared" si="250"/>
        <v>2</v>
      </c>
      <c r="AH1294" s="31" t="str">
        <f t="shared" si="251"/>
        <v>CG-170010</v>
      </c>
      <c r="AI1294" s="30">
        <v>26241000000</v>
      </c>
      <c r="AJ1294" s="102">
        <f>IFERROR(VLOOKUP($C1294,'分類(コード表)'!$A$3:$B$38,2,FALSE)*1000000000,0)+IFERROR(VLOOKUP($D1294,'分類(コード表)'!$C$3:$D$293,2,FALSE)*1000000,0)+IFERROR(VLOOKUP($E1294,'分類(コード表)'!$E$3:$F$353,2,FALSE)*1000,0)+IFERROR(VLOOKUP($F1294,'分類(コード表)'!$G$3:$H$255,2,FALSE),0)</f>
        <v>26241000000</v>
      </c>
    </row>
    <row r="1295" spans="1:36" s="30" customFormat="1" ht="27" customHeight="1" x14ac:dyDescent="0.15">
      <c r="A1295" s="32" t="s">
        <v>149</v>
      </c>
      <c r="B1295" s="33">
        <v>1291</v>
      </c>
      <c r="C1295" s="34" t="s">
        <v>127</v>
      </c>
      <c r="D1295" s="34" t="s">
        <v>48</v>
      </c>
      <c r="E1295" s="34"/>
      <c r="F1295" s="34"/>
      <c r="G1295" s="34" t="s">
        <v>18291</v>
      </c>
      <c r="H1295" s="34" t="s">
        <v>18292</v>
      </c>
      <c r="I1295" s="33">
        <v>1099020</v>
      </c>
      <c r="J1295" s="33">
        <v>1483270</v>
      </c>
      <c r="K1295" s="33" t="s">
        <v>22063</v>
      </c>
      <c r="L1295" s="37">
        <f t="shared" si="249"/>
        <v>0.25905600463840028</v>
      </c>
      <c r="M1295" s="33"/>
      <c r="N1295" s="33"/>
      <c r="O1295" s="33"/>
      <c r="P1295" s="153" t="s">
        <v>3015</v>
      </c>
      <c r="Q1295" s="33" t="s">
        <v>503</v>
      </c>
      <c r="R1295" s="33"/>
      <c r="S1295" s="33"/>
      <c r="T1295" s="33" t="s">
        <v>2744</v>
      </c>
      <c r="U1295" s="97" t="s">
        <v>2955</v>
      </c>
      <c r="V1295" s="97" t="s">
        <v>2955</v>
      </c>
      <c r="W1295" s="97" t="s">
        <v>571</v>
      </c>
      <c r="X1295" s="97" t="s">
        <v>2954</v>
      </c>
      <c r="Y1295" s="97" t="s">
        <v>2954</v>
      </c>
      <c r="Z1295" s="97" t="s">
        <v>2954</v>
      </c>
      <c r="AA1295" s="97" t="s">
        <v>2954</v>
      </c>
      <c r="AB1295" s="126" t="s">
        <v>26202</v>
      </c>
      <c r="AC1295" s="29"/>
      <c r="AD1295" s="29"/>
      <c r="AE1295" s="29"/>
      <c r="AF1295" s="137" t="s">
        <v>3015</v>
      </c>
      <c r="AG1295" s="30">
        <f t="shared" si="250"/>
        <v>2</v>
      </c>
      <c r="AH1295" s="31" t="str">
        <f t="shared" si="251"/>
        <v>KT-170057</v>
      </c>
      <c r="AI1295" s="30">
        <v>26241000000</v>
      </c>
      <c r="AJ1295" s="102">
        <f>IFERROR(VLOOKUP($C1295,'分類(コード表)'!$A$3:$B$38,2,FALSE)*1000000000,0)+IFERROR(VLOOKUP($D1295,'分類(コード表)'!$C$3:$D$293,2,FALSE)*1000000,0)+IFERROR(VLOOKUP($E1295,'分類(コード表)'!$E$3:$F$353,2,FALSE)*1000,0)+IFERROR(VLOOKUP($F1295,'分類(コード表)'!$G$3:$H$255,2,FALSE),0)</f>
        <v>26241000000</v>
      </c>
    </row>
    <row r="1296" spans="1:36" s="30" customFormat="1" ht="27" customHeight="1" x14ac:dyDescent="0.15">
      <c r="A1296" s="32" t="s">
        <v>149</v>
      </c>
      <c r="B1296" s="33">
        <v>1292</v>
      </c>
      <c r="C1296" s="34" t="s">
        <v>127</v>
      </c>
      <c r="D1296" s="34" t="s">
        <v>48</v>
      </c>
      <c r="E1296" s="34"/>
      <c r="F1296" s="34"/>
      <c r="G1296" s="34" t="s">
        <v>17914</v>
      </c>
      <c r="H1296" s="34" t="s">
        <v>17915</v>
      </c>
      <c r="I1296" s="33">
        <v>802750</v>
      </c>
      <c r="J1296" s="33">
        <v>1123010</v>
      </c>
      <c r="K1296" s="33" t="s">
        <v>22112</v>
      </c>
      <c r="L1296" s="37">
        <f t="shared" si="249"/>
        <v>0.28518000730180493</v>
      </c>
      <c r="M1296" s="33"/>
      <c r="N1296" s="33"/>
      <c r="O1296" s="33"/>
      <c r="P1296" s="153" t="s">
        <v>3093</v>
      </c>
      <c r="Q1296" s="33" t="s">
        <v>503</v>
      </c>
      <c r="R1296" s="33"/>
      <c r="S1296" s="33"/>
      <c r="T1296" s="33" t="s">
        <v>22393</v>
      </c>
      <c r="U1296" s="97" t="s">
        <v>571</v>
      </c>
      <c r="V1296" s="97" t="s">
        <v>571</v>
      </c>
      <c r="W1296" s="97" t="s">
        <v>571</v>
      </c>
      <c r="X1296" s="97" t="s">
        <v>571</v>
      </c>
      <c r="Y1296" s="97" t="s">
        <v>571</v>
      </c>
      <c r="Z1296" s="97" t="s">
        <v>571</v>
      </c>
      <c r="AA1296" s="97" t="s">
        <v>571</v>
      </c>
      <c r="AB1296" s="126" t="s">
        <v>26203</v>
      </c>
      <c r="AC1296" s="29"/>
      <c r="AD1296" s="29"/>
      <c r="AE1296" s="29"/>
      <c r="AF1296" s="137" t="s">
        <v>3093</v>
      </c>
      <c r="AG1296" s="30">
        <f t="shared" si="250"/>
        <v>2</v>
      </c>
      <c r="AH1296" s="31" t="str">
        <f t="shared" si="251"/>
        <v>KT-150124</v>
      </c>
      <c r="AI1296" s="102">
        <v>26241000000</v>
      </c>
      <c r="AJ1296" s="102">
        <f>IFERROR(VLOOKUP($C1296,'分類(コード表)'!$A$3:$B$38,2,FALSE)*1000000000,0)+IFERROR(VLOOKUP($D1296,'分類(コード表)'!$C$3:$D$293,2,FALSE)*1000000,0)+IFERROR(VLOOKUP($E1296,'分類(コード表)'!$E$3:$F$353,2,FALSE)*1000,0)+IFERROR(VLOOKUP($F1296,'分類(コード表)'!$G$3:$H$255,2,FALSE),0)</f>
        <v>26241000000</v>
      </c>
    </row>
    <row r="1297" spans="1:36" s="30" customFormat="1" ht="27" customHeight="1" x14ac:dyDescent="0.15">
      <c r="A1297" s="32" t="s">
        <v>149</v>
      </c>
      <c r="B1297" s="33">
        <v>1293</v>
      </c>
      <c r="C1297" s="34" t="s">
        <v>127</v>
      </c>
      <c r="D1297" s="34" t="s">
        <v>48</v>
      </c>
      <c r="E1297" s="34"/>
      <c r="F1297" s="34"/>
      <c r="G1297" s="34" t="s">
        <v>17458</v>
      </c>
      <c r="H1297" s="34" t="s">
        <v>14360</v>
      </c>
      <c r="I1297" s="33">
        <v>2078450</v>
      </c>
      <c r="J1297" s="33">
        <v>2607050</v>
      </c>
      <c r="K1297" s="33" t="s">
        <v>22063</v>
      </c>
      <c r="L1297" s="37">
        <f t="shared" si="249"/>
        <v>0.20275790644598302</v>
      </c>
      <c r="M1297" s="33"/>
      <c r="N1297" s="33"/>
      <c r="O1297" s="33"/>
      <c r="P1297" s="153" t="s">
        <v>32766</v>
      </c>
      <c r="Q1297" s="33" t="s">
        <v>503</v>
      </c>
      <c r="R1297" s="33"/>
      <c r="S1297" s="33"/>
      <c r="T1297" s="33" t="s">
        <v>2744</v>
      </c>
      <c r="U1297" s="97" t="s">
        <v>2955</v>
      </c>
      <c r="V1297" s="97" t="s">
        <v>2955</v>
      </c>
      <c r="W1297" s="97" t="s">
        <v>571</v>
      </c>
      <c r="X1297" s="97" t="s">
        <v>2954</v>
      </c>
      <c r="Y1297" s="97" t="s">
        <v>2954</v>
      </c>
      <c r="Z1297" s="97" t="s">
        <v>2954</v>
      </c>
      <c r="AA1297" s="97" t="s">
        <v>2954</v>
      </c>
      <c r="AB1297" s="126" t="s">
        <v>26204</v>
      </c>
      <c r="AC1297" s="29"/>
      <c r="AD1297" s="29"/>
      <c r="AE1297" s="29"/>
      <c r="AF1297" s="137" t="s">
        <v>3283</v>
      </c>
      <c r="AG1297" s="30">
        <f t="shared" si="250"/>
        <v>2</v>
      </c>
      <c r="AH1297" s="31" t="str">
        <f t="shared" si="251"/>
        <v>KT-110060</v>
      </c>
      <c r="AI1297" s="30">
        <v>26241000000</v>
      </c>
      <c r="AJ1297" s="102">
        <f>IFERROR(VLOOKUP($C1297,'分類(コード表)'!$A$3:$B$38,2,FALSE)*1000000000,0)+IFERROR(VLOOKUP($D1297,'分類(コード表)'!$C$3:$D$293,2,FALSE)*1000000,0)+IFERROR(VLOOKUP($E1297,'分類(コード表)'!$E$3:$F$353,2,FALSE)*1000,0)+IFERROR(VLOOKUP($F1297,'分類(コード表)'!$G$3:$H$255,2,FALSE),0)</f>
        <v>26241000000</v>
      </c>
    </row>
    <row r="1298" spans="1:36" s="30" customFormat="1" ht="27" customHeight="1" x14ac:dyDescent="0.15">
      <c r="A1298" s="32" t="s">
        <v>149</v>
      </c>
      <c r="B1298" s="33">
        <v>1294</v>
      </c>
      <c r="C1298" s="34" t="s">
        <v>127</v>
      </c>
      <c r="D1298" s="34"/>
      <c r="E1298" s="34"/>
      <c r="F1298" s="34"/>
      <c r="G1298" s="34" t="s">
        <v>13919</v>
      </c>
      <c r="H1298" s="34" t="s">
        <v>13920</v>
      </c>
      <c r="I1298" s="33">
        <v>96500</v>
      </c>
      <c r="J1298" s="33">
        <v>425000</v>
      </c>
      <c r="K1298" s="33" t="s">
        <v>22063</v>
      </c>
      <c r="L1298" s="37">
        <f t="shared" si="249"/>
        <v>0.77294117647058824</v>
      </c>
      <c r="M1298" s="33"/>
      <c r="N1298" s="33" t="s">
        <v>24776</v>
      </c>
      <c r="O1298" s="33"/>
      <c r="P1298" s="153" t="s">
        <v>26527</v>
      </c>
      <c r="Q1298" s="33"/>
      <c r="R1298" s="33"/>
      <c r="S1298" s="33"/>
      <c r="T1298" s="33" t="s">
        <v>2744</v>
      </c>
      <c r="U1298" s="97" t="s">
        <v>26829</v>
      </c>
      <c r="V1298" s="97" t="s">
        <v>26829</v>
      </c>
      <c r="W1298" s="97" t="s">
        <v>26829</v>
      </c>
      <c r="X1298" s="97" t="s">
        <v>26829</v>
      </c>
      <c r="Y1298" s="97" t="s">
        <v>26830</v>
      </c>
      <c r="Z1298" s="97" t="s">
        <v>26829</v>
      </c>
      <c r="AA1298" s="97" t="s">
        <v>26829</v>
      </c>
      <c r="AB1298" s="126" t="s">
        <v>26839</v>
      </c>
      <c r="AC1298" s="29"/>
      <c r="AD1298" s="29"/>
      <c r="AE1298" s="29"/>
      <c r="AF1298" s="137" t="s">
        <v>26527</v>
      </c>
      <c r="AG1298" s="30">
        <f t="shared" ref="AG1298" si="252">LEN(LEFT(AF1298,FIND("-",AF1298)-1))</f>
        <v>2</v>
      </c>
      <c r="AH1298" s="31" t="str">
        <f t="shared" ref="AH1298" si="253">LEFT(AF1298,FIND("-",AF1298)+6)</f>
        <v>CG-190014</v>
      </c>
      <c r="AJ1298" s="102"/>
    </row>
    <row r="1299" spans="1:36" s="30" customFormat="1" ht="27" customHeight="1" x14ac:dyDescent="0.15">
      <c r="A1299" s="32" t="s">
        <v>149</v>
      </c>
      <c r="B1299" s="33">
        <v>1295</v>
      </c>
      <c r="C1299" s="34" t="s">
        <v>127</v>
      </c>
      <c r="D1299" s="34" t="s">
        <v>150</v>
      </c>
      <c r="E1299" s="34"/>
      <c r="F1299" s="34"/>
      <c r="G1299" s="34" t="s">
        <v>757</v>
      </c>
      <c r="H1299" s="34" t="s">
        <v>1935</v>
      </c>
      <c r="I1299" s="33">
        <v>405447</v>
      </c>
      <c r="J1299" s="33">
        <v>386370</v>
      </c>
      <c r="K1299" s="33" t="s">
        <v>2582</v>
      </c>
      <c r="L1299" s="37">
        <f t="shared" si="249"/>
        <v>-4.9374951471387485E-2</v>
      </c>
      <c r="M1299" s="33"/>
      <c r="N1299" s="33" t="s">
        <v>24776</v>
      </c>
      <c r="O1299" s="33"/>
      <c r="P1299" s="153" t="s">
        <v>1270</v>
      </c>
      <c r="Q1299" s="33" t="s">
        <v>578</v>
      </c>
      <c r="R1299" s="33"/>
      <c r="S1299" s="33"/>
      <c r="T1299" s="33" t="s">
        <v>2744</v>
      </c>
      <c r="U1299" s="97" t="s">
        <v>2954</v>
      </c>
      <c r="V1299" s="97" t="s">
        <v>2954</v>
      </c>
      <c r="W1299" s="97" t="s">
        <v>2953</v>
      </c>
      <c r="X1299" s="97" t="s">
        <v>571</v>
      </c>
      <c r="Y1299" s="97" t="s">
        <v>2954</v>
      </c>
      <c r="Z1299" s="97" t="s">
        <v>2953</v>
      </c>
      <c r="AA1299" s="97" t="s">
        <v>2954</v>
      </c>
      <c r="AB1299" s="126" t="s">
        <v>26205</v>
      </c>
      <c r="AC1299" s="29"/>
      <c r="AD1299" s="29"/>
      <c r="AE1299" s="29"/>
      <c r="AF1299" s="137" t="s">
        <v>1270</v>
      </c>
      <c r="AG1299" s="30">
        <f t="shared" si="250"/>
        <v>2</v>
      </c>
      <c r="AH1299" s="31" t="str">
        <f t="shared" si="251"/>
        <v>HR-120020</v>
      </c>
      <c r="AI1299" s="30">
        <v>26291000000</v>
      </c>
      <c r="AJ1299" s="102">
        <f>IFERROR(VLOOKUP($C1299,'分類(コード表)'!$A$3:$B$38,2,FALSE)*1000000000,0)+IFERROR(VLOOKUP($D1299,'分類(コード表)'!$C$3:$D$293,2,FALSE)*1000000,0)+IFERROR(VLOOKUP($E1299,'分類(コード表)'!$E$3:$F$353,2,FALSE)*1000,0)+IFERROR(VLOOKUP($F1299,'分類(コード表)'!$G$3:$H$255,2,FALSE),0)</f>
        <v>26291000000</v>
      </c>
    </row>
    <row r="1300" spans="1:36" s="30" customFormat="1" ht="27" customHeight="1" x14ac:dyDescent="0.15">
      <c r="A1300" s="32" t="s">
        <v>149</v>
      </c>
      <c r="B1300" s="33">
        <v>1296</v>
      </c>
      <c r="C1300" s="34" t="s">
        <v>127</v>
      </c>
      <c r="D1300" s="34" t="s">
        <v>150</v>
      </c>
      <c r="E1300" s="34"/>
      <c r="F1300" s="34"/>
      <c r="G1300" s="34" t="s">
        <v>773</v>
      </c>
      <c r="H1300" s="34" t="s">
        <v>2014</v>
      </c>
      <c r="I1300" s="33">
        <v>126600</v>
      </c>
      <c r="J1300" s="33">
        <v>1276560</v>
      </c>
      <c r="K1300" s="33" t="s">
        <v>2610</v>
      </c>
      <c r="L1300" s="37">
        <f t="shared" si="249"/>
        <v>0.9008272231622485</v>
      </c>
      <c r="M1300" s="33"/>
      <c r="N1300" s="33" t="s">
        <v>24776</v>
      </c>
      <c r="O1300" s="33"/>
      <c r="P1300" s="153" t="s">
        <v>30534</v>
      </c>
      <c r="Q1300" s="33" t="s">
        <v>578</v>
      </c>
      <c r="R1300" s="33"/>
      <c r="S1300" s="33"/>
      <c r="T1300" s="33" t="s">
        <v>2744</v>
      </c>
      <c r="U1300" s="97" t="s">
        <v>2955</v>
      </c>
      <c r="V1300" s="97" t="s">
        <v>2955</v>
      </c>
      <c r="W1300" s="97" t="s">
        <v>2953</v>
      </c>
      <c r="X1300" s="97" t="s">
        <v>2953</v>
      </c>
      <c r="Y1300" s="97" t="s">
        <v>2954</v>
      </c>
      <c r="Z1300" s="97" t="s">
        <v>2953</v>
      </c>
      <c r="AA1300" s="97" t="s">
        <v>2954</v>
      </c>
      <c r="AB1300" s="126" t="s">
        <v>26206</v>
      </c>
      <c r="AC1300" s="29"/>
      <c r="AD1300" s="29"/>
      <c r="AE1300" s="29"/>
      <c r="AF1300" s="137" t="s">
        <v>1318</v>
      </c>
      <c r="AG1300" s="30">
        <f t="shared" si="250"/>
        <v>2</v>
      </c>
      <c r="AH1300" s="31" t="str">
        <f t="shared" si="251"/>
        <v>KK-110015</v>
      </c>
      <c r="AI1300" s="30">
        <v>26291000000</v>
      </c>
      <c r="AJ1300" s="102">
        <f>IFERROR(VLOOKUP($C1300,'分類(コード表)'!$A$3:$B$38,2,FALSE)*1000000000,0)+IFERROR(VLOOKUP($D1300,'分類(コード表)'!$C$3:$D$293,2,FALSE)*1000000,0)+IFERROR(VLOOKUP($E1300,'分類(コード表)'!$E$3:$F$353,2,FALSE)*1000,0)+IFERROR(VLOOKUP($F1300,'分類(コード表)'!$G$3:$H$255,2,FALSE),0)</f>
        <v>26291000000</v>
      </c>
    </row>
    <row r="1301" spans="1:36" s="30" customFormat="1" ht="27" customHeight="1" x14ac:dyDescent="0.15">
      <c r="A1301" s="32" t="s">
        <v>149</v>
      </c>
      <c r="B1301" s="33">
        <v>1297</v>
      </c>
      <c r="C1301" s="34" t="s">
        <v>127</v>
      </c>
      <c r="D1301" s="34" t="s">
        <v>150</v>
      </c>
      <c r="E1301" s="34"/>
      <c r="F1301" s="34"/>
      <c r="G1301" s="34" t="s">
        <v>15917</v>
      </c>
      <c r="H1301" s="34" t="s">
        <v>15918</v>
      </c>
      <c r="I1301" s="33">
        <v>113821</v>
      </c>
      <c r="J1301" s="33">
        <v>158649</v>
      </c>
      <c r="K1301" s="33" t="s">
        <v>22075</v>
      </c>
      <c r="L1301" s="37">
        <f t="shared" si="249"/>
        <v>0.28256087337455638</v>
      </c>
      <c r="M1301" s="33"/>
      <c r="N1301" s="33"/>
      <c r="O1301" s="33"/>
      <c r="P1301" s="153" t="s">
        <v>3027</v>
      </c>
      <c r="Q1301" s="33" t="s">
        <v>503</v>
      </c>
      <c r="R1301" s="33"/>
      <c r="S1301" s="33"/>
      <c r="T1301" s="33" t="s">
        <v>2744</v>
      </c>
      <c r="U1301" s="97" t="s">
        <v>2953</v>
      </c>
      <c r="V1301" s="97" t="s">
        <v>2953</v>
      </c>
      <c r="W1301" s="97" t="s">
        <v>2954</v>
      </c>
      <c r="X1301" s="97" t="s">
        <v>2953</v>
      </c>
      <c r="Y1301" s="97" t="s">
        <v>2954</v>
      </c>
      <c r="Z1301" s="97" t="s">
        <v>2953</v>
      </c>
      <c r="AA1301" s="97" t="s">
        <v>2953</v>
      </c>
      <c r="AB1301" s="126" t="s">
        <v>26207</v>
      </c>
      <c r="AC1301" s="29"/>
      <c r="AD1301" s="29"/>
      <c r="AE1301" s="29"/>
      <c r="AF1301" s="137" t="s">
        <v>3027</v>
      </c>
      <c r="AG1301" s="30">
        <f t="shared" si="250"/>
        <v>2</v>
      </c>
      <c r="AH1301" s="31" t="str">
        <f t="shared" si="251"/>
        <v>KK-170002</v>
      </c>
      <c r="AI1301" s="30">
        <v>26291000000</v>
      </c>
      <c r="AJ1301" s="102">
        <f>IFERROR(VLOOKUP($C1301,'分類(コード表)'!$A$3:$B$38,2,FALSE)*1000000000,0)+IFERROR(VLOOKUP($D1301,'分類(コード表)'!$C$3:$D$293,2,FALSE)*1000000,0)+IFERROR(VLOOKUP($E1301,'分類(コード表)'!$E$3:$F$353,2,FALSE)*1000,0)+IFERROR(VLOOKUP($F1301,'分類(コード表)'!$G$3:$H$255,2,FALSE),0)</f>
        <v>26291000000</v>
      </c>
    </row>
    <row r="1302" spans="1:36" s="30" customFormat="1" ht="27" customHeight="1" x14ac:dyDescent="0.15">
      <c r="A1302" s="32" t="s">
        <v>149</v>
      </c>
      <c r="B1302" s="33">
        <v>1298</v>
      </c>
      <c r="C1302" s="34" t="s">
        <v>127</v>
      </c>
      <c r="D1302" s="34" t="s">
        <v>150</v>
      </c>
      <c r="E1302" s="34" t="s">
        <v>503</v>
      </c>
      <c r="F1302" s="34" t="s">
        <v>503</v>
      </c>
      <c r="G1302" s="34" t="s">
        <v>18490</v>
      </c>
      <c r="H1302" s="34" t="s">
        <v>18491</v>
      </c>
      <c r="I1302" s="33">
        <v>437750</v>
      </c>
      <c r="J1302" s="33">
        <v>514950</v>
      </c>
      <c r="K1302" s="33" t="s">
        <v>22116</v>
      </c>
      <c r="L1302" s="37">
        <f t="shared" si="249"/>
        <v>0.14991746771531211</v>
      </c>
      <c r="M1302" s="33"/>
      <c r="N1302" s="33"/>
      <c r="O1302" s="33"/>
      <c r="P1302" s="153" t="s">
        <v>22418</v>
      </c>
      <c r="Q1302" s="38" t="s">
        <v>578</v>
      </c>
      <c r="R1302" s="33" t="s">
        <v>503</v>
      </c>
      <c r="S1302" s="33" t="s">
        <v>503</v>
      </c>
      <c r="T1302" s="33" t="s">
        <v>381</v>
      </c>
      <c r="U1302" s="97" t="s">
        <v>2955</v>
      </c>
      <c r="V1302" s="97" t="s">
        <v>571</v>
      </c>
      <c r="W1302" s="97" t="s">
        <v>2954</v>
      </c>
      <c r="X1302" s="97" t="s">
        <v>2955</v>
      </c>
      <c r="Y1302" s="97" t="s">
        <v>571</v>
      </c>
      <c r="Z1302" s="97" t="s">
        <v>571</v>
      </c>
      <c r="AA1302" s="97" t="s">
        <v>2954</v>
      </c>
      <c r="AB1302" s="126" t="s">
        <v>26208</v>
      </c>
      <c r="AC1302" s="29"/>
      <c r="AD1302" s="29"/>
      <c r="AE1302" s="29"/>
      <c r="AF1302" s="137" t="s">
        <v>22418</v>
      </c>
      <c r="AG1302" s="30">
        <f t="shared" si="250"/>
        <v>2</v>
      </c>
      <c r="AH1302" s="31" t="str">
        <f t="shared" si="251"/>
        <v>KT-180043</v>
      </c>
      <c r="AI1302" s="102">
        <v>26291000000</v>
      </c>
      <c r="AJ1302" s="102">
        <f>IFERROR(VLOOKUP($C1302,'分類(コード表)'!$A$3:$B$38,2,FALSE)*1000000000,0)+IFERROR(VLOOKUP($D1302,'分類(コード表)'!$C$3:$D$293,2,FALSE)*1000000,0)+IFERROR(VLOOKUP($E1302,'分類(コード表)'!$E$3:$F$353,2,FALSE)*1000,0)+IFERROR(VLOOKUP($F1302,'分類(コード表)'!$G$3:$H$255,2,FALSE),0)</f>
        <v>26291000000</v>
      </c>
    </row>
    <row r="1303" spans="1:36" s="30" customFormat="1" ht="27" customHeight="1" x14ac:dyDescent="0.15">
      <c r="A1303" s="32" t="s">
        <v>149</v>
      </c>
      <c r="B1303" s="33">
        <v>1299</v>
      </c>
      <c r="C1303" s="34" t="s">
        <v>49</v>
      </c>
      <c r="D1303" s="34" t="s">
        <v>1642</v>
      </c>
      <c r="E1303" s="34"/>
      <c r="F1303" s="34"/>
      <c r="G1303" s="34" t="s">
        <v>989</v>
      </c>
      <c r="H1303" s="34" t="s">
        <v>2313</v>
      </c>
      <c r="I1303" s="33">
        <v>1015000</v>
      </c>
      <c r="J1303" s="33">
        <v>6076000</v>
      </c>
      <c r="K1303" s="33" t="s">
        <v>2715</v>
      </c>
      <c r="L1303" s="37">
        <f t="shared" si="249"/>
        <v>0.83294930875576034</v>
      </c>
      <c r="M1303" s="33"/>
      <c r="N1303" s="33" t="s">
        <v>24776</v>
      </c>
      <c r="O1303" s="33"/>
      <c r="P1303" s="153" t="s">
        <v>37348</v>
      </c>
      <c r="Q1303" s="33"/>
      <c r="R1303" s="33"/>
      <c r="S1303" s="33"/>
      <c r="T1303" s="33" t="s">
        <v>2744</v>
      </c>
      <c r="U1303" s="97" t="s">
        <v>2953</v>
      </c>
      <c r="V1303" s="97" t="s">
        <v>2953</v>
      </c>
      <c r="W1303" s="97" t="s">
        <v>2954</v>
      </c>
      <c r="X1303" s="97" t="s">
        <v>2954</v>
      </c>
      <c r="Y1303" s="97" t="s">
        <v>2953</v>
      </c>
      <c r="Z1303" s="97" t="s">
        <v>2954</v>
      </c>
      <c r="AA1303" s="97" t="s">
        <v>2953</v>
      </c>
      <c r="AB1303" s="126" t="s">
        <v>26209</v>
      </c>
      <c r="AC1303" s="29"/>
      <c r="AD1303" s="29"/>
      <c r="AE1303" s="29"/>
      <c r="AF1303" s="137" t="s">
        <v>1551</v>
      </c>
      <c r="AG1303" s="30">
        <f t="shared" si="250"/>
        <v>2</v>
      </c>
      <c r="AH1303" s="31" t="str">
        <f t="shared" si="251"/>
        <v>QS-120002</v>
      </c>
      <c r="AI1303" s="30">
        <v>27244000000</v>
      </c>
      <c r="AJ1303" s="102">
        <f>IFERROR(VLOOKUP($C1303,'分類(コード表)'!$A$3:$B$38,2,FALSE)*1000000000,0)+IFERROR(VLOOKUP($D1303,'分類(コード表)'!$C$3:$D$293,2,FALSE)*1000000,0)+IFERROR(VLOOKUP($E1303,'分類(コード表)'!$E$3:$F$353,2,FALSE)*1000,0)+IFERROR(VLOOKUP($F1303,'分類(コード表)'!$G$3:$H$255,2,FALSE),0)</f>
        <v>27244000000</v>
      </c>
    </row>
    <row r="1304" spans="1:36" s="30" customFormat="1" ht="27" customHeight="1" x14ac:dyDescent="0.15">
      <c r="A1304" s="32" t="s">
        <v>149</v>
      </c>
      <c r="B1304" s="33">
        <v>1300</v>
      </c>
      <c r="C1304" s="34" t="s">
        <v>49</v>
      </c>
      <c r="D1304" s="34" t="s">
        <v>1642</v>
      </c>
      <c r="E1304" s="34"/>
      <c r="F1304" s="34"/>
      <c r="G1304" s="34" t="s">
        <v>1007</v>
      </c>
      <c r="H1304" s="34" t="s">
        <v>2330</v>
      </c>
      <c r="I1304" s="33">
        <v>3067650</v>
      </c>
      <c r="J1304" s="33">
        <v>3375300</v>
      </c>
      <c r="K1304" s="33" t="s">
        <v>2550</v>
      </c>
      <c r="L1304" s="37">
        <f t="shared" si="249"/>
        <v>9.1147453559683567E-2</v>
      </c>
      <c r="M1304" s="33"/>
      <c r="N1304" s="33" t="s">
        <v>24776</v>
      </c>
      <c r="O1304" s="33"/>
      <c r="P1304" s="153" t="s">
        <v>1564</v>
      </c>
      <c r="Q1304" s="33"/>
      <c r="R1304" s="33"/>
      <c r="S1304" s="33"/>
      <c r="T1304" s="33" t="s">
        <v>2744</v>
      </c>
      <c r="U1304" s="97" t="s">
        <v>2953</v>
      </c>
      <c r="V1304" s="97" t="s">
        <v>2953</v>
      </c>
      <c r="W1304" s="97" t="s">
        <v>2953</v>
      </c>
      <c r="X1304" s="97" t="s">
        <v>2954</v>
      </c>
      <c r="Y1304" s="97" t="s">
        <v>2954</v>
      </c>
      <c r="Z1304" s="97" t="s">
        <v>2953</v>
      </c>
      <c r="AA1304" s="97" t="s">
        <v>2953</v>
      </c>
      <c r="AB1304" s="126" t="s">
        <v>26210</v>
      </c>
      <c r="AC1304" s="29"/>
      <c r="AD1304" s="29"/>
      <c r="AE1304" s="29"/>
      <c r="AF1304" s="137" t="s">
        <v>1564</v>
      </c>
      <c r="AG1304" s="30">
        <f t="shared" si="250"/>
        <v>2</v>
      </c>
      <c r="AH1304" s="31" t="str">
        <f t="shared" si="251"/>
        <v>QS-160016</v>
      </c>
      <c r="AI1304" s="30">
        <v>27244000000</v>
      </c>
      <c r="AJ1304" s="102">
        <f>IFERROR(VLOOKUP($C1304,'分類(コード表)'!$A$3:$B$38,2,FALSE)*1000000000,0)+IFERROR(VLOOKUP($D1304,'分類(コード表)'!$C$3:$D$293,2,FALSE)*1000000,0)+IFERROR(VLOOKUP($E1304,'分類(コード表)'!$E$3:$F$353,2,FALSE)*1000,0)+IFERROR(VLOOKUP($F1304,'分類(コード表)'!$G$3:$H$255,2,FALSE),0)</f>
        <v>27244000000</v>
      </c>
    </row>
    <row r="1305" spans="1:36" s="30" customFormat="1" ht="27" customHeight="1" x14ac:dyDescent="0.15">
      <c r="A1305" s="32" t="s">
        <v>149</v>
      </c>
      <c r="B1305" s="33">
        <v>1301</v>
      </c>
      <c r="C1305" s="34" t="s">
        <v>49</v>
      </c>
      <c r="D1305" s="34" t="s">
        <v>1642</v>
      </c>
      <c r="E1305" s="34"/>
      <c r="F1305" s="34"/>
      <c r="G1305" s="34" t="s">
        <v>20695</v>
      </c>
      <c r="H1305" s="34" t="s">
        <v>2330</v>
      </c>
      <c r="I1305" s="33">
        <v>2891300</v>
      </c>
      <c r="J1305" s="33">
        <v>3678600</v>
      </c>
      <c r="K1305" s="33" t="s">
        <v>22132</v>
      </c>
      <c r="L1305" s="37">
        <f t="shared" si="249"/>
        <v>0.21402163866688417</v>
      </c>
      <c r="M1305" s="33" t="s">
        <v>24776</v>
      </c>
      <c r="N1305" s="33" t="s">
        <v>24776</v>
      </c>
      <c r="O1305" s="33" t="s">
        <v>24776</v>
      </c>
      <c r="P1305" s="153" t="s">
        <v>26549</v>
      </c>
      <c r="Q1305" s="33"/>
      <c r="R1305" s="33"/>
      <c r="S1305" s="33"/>
      <c r="T1305" s="33" t="s">
        <v>2744</v>
      </c>
      <c r="U1305" s="97" t="s">
        <v>26832</v>
      </c>
      <c r="V1305" s="97" t="s">
        <v>26832</v>
      </c>
      <c r="W1305" s="97" t="s">
        <v>26832</v>
      </c>
      <c r="X1305" s="97" t="s">
        <v>26829</v>
      </c>
      <c r="Y1305" s="97" t="s">
        <v>26829</v>
      </c>
      <c r="Z1305" s="97" t="s">
        <v>26832</v>
      </c>
      <c r="AA1305" s="97" t="s">
        <v>26832</v>
      </c>
      <c r="AB1305" s="126" t="s">
        <v>26840</v>
      </c>
      <c r="AC1305" s="29"/>
      <c r="AD1305" s="29"/>
      <c r="AE1305" s="29"/>
      <c r="AF1305" s="137" t="s">
        <v>26549</v>
      </c>
      <c r="AG1305" s="30">
        <f t="shared" ref="AG1305" si="254">LEN(LEFT(AF1305,FIND("-",AF1305)-1))</f>
        <v>2</v>
      </c>
      <c r="AH1305" s="31" t="str">
        <f t="shared" ref="AH1305" si="255">LEFT(AF1305,FIND("-",AF1305)+6)</f>
        <v>QS-180035</v>
      </c>
      <c r="AJ1305" s="102"/>
    </row>
    <row r="1306" spans="1:36" s="30" customFormat="1" ht="27" customHeight="1" x14ac:dyDescent="0.15">
      <c r="A1306" s="32" t="s">
        <v>149</v>
      </c>
      <c r="B1306" s="33">
        <v>1302</v>
      </c>
      <c r="C1306" s="34" t="s">
        <v>49</v>
      </c>
      <c r="D1306" s="34" t="s">
        <v>50</v>
      </c>
      <c r="E1306" s="34"/>
      <c r="F1306" s="34"/>
      <c r="G1306" s="34" t="s">
        <v>26211</v>
      </c>
      <c r="H1306" s="34" t="s">
        <v>2114</v>
      </c>
      <c r="I1306" s="33">
        <v>379595</v>
      </c>
      <c r="J1306" s="33">
        <v>664025</v>
      </c>
      <c r="K1306" s="33" t="s">
        <v>2650</v>
      </c>
      <c r="L1306" s="37">
        <f t="shared" si="249"/>
        <v>0.42834230638906667</v>
      </c>
      <c r="M1306" s="33"/>
      <c r="N1306" s="33" t="s">
        <v>24776</v>
      </c>
      <c r="O1306" s="33"/>
      <c r="P1306" s="153" t="s">
        <v>23957</v>
      </c>
      <c r="Q1306" s="33" t="s">
        <v>578</v>
      </c>
      <c r="R1306" s="33"/>
      <c r="S1306" s="33"/>
      <c r="T1306" s="33" t="s">
        <v>2744</v>
      </c>
      <c r="U1306" s="97" t="s">
        <v>2954</v>
      </c>
      <c r="V1306" s="97" t="s">
        <v>2954</v>
      </c>
      <c r="W1306" s="97" t="s">
        <v>2953</v>
      </c>
      <c r="X1306" s="97" t="s">
        <v>2954</v>
      </c>
      <c r="Y1306" s="97" t="s">
        <v>2954</v>
      </c>
      <c r="Z1306" s="97" t="s">
        <v>2954</v>
      </c>
      <c r="AA1306" s="97" t="s">
        <v>2954</v>
      </c>
      <c r="AB1306" s="126" t="s">
        <v>26212</v>
      </c>
      <c r="AC1306" s="29"/>
      <c r="AD1306" s="29"/>
      <c r="AE1306" s="29"/>
      <c r="AF1306" s="137" t="s">
        <v>1380</v>
      </c>
      <c r="AG1306" s="30">
        <f t="shared" si="250"/>
        <v>2</v>
      </c>
      <c r="AH1306" s="31" t="str">
        <f t="shared" si="251"/>
        <v>KT-100047</v>
      </c>
      <c r="AI1306" s="30">
        <v>27245000000</v>
      </c>
      <c r="AJ1306" s="102">
        <f>IFERROR(VLOOKUP($C1306,'分類(コード表)'!$A$3:$B$38,2,FALSE)*1000000000,0)+IFERROR(VLOOKUP($D1306,'分類(コード表)'!$C$3:$D$293,2,FALSE)*1000000,0)+IFERROR(VLOOKUP($E1306,'分類(コード表)'!$E$3:$F$353,2,FALSE)*1000,0)+IFERROR(VLOOKUP($F1306,'分類(コード表)'!$G$3:$H$255,2,FALSE),0)</f>
        <v>27245000000</v>
      </c>
    </row>
    <row r="1307" spans="1:36" s="30" customFormat="1" ht="27" customHeight="1" x14ac:dyDescent="0.15">
      <c r="A1307" s="32" t="s">
        <v>149</v>
      </c>
      <c r="B1307" s="33">
        <v>1303</v>
      </c>
      <c r="C1307" s="34" t="s">
        <v>49</v>
      </c>
      <c r="D1307" s="34" t="s">
        <v>12323</v>
      </c>
      <c r="E1307" s="34"/>
      <c r="F1307" s="34"/>
      <c r="G1307" s="34" t="s">
        <v>18389</v>
      </c>
      <c r="H1307" s="34" t="s">
        <v>18390</v>
      </c>
      <c r="I1307" s="33">
        <v>790085</v>
      </c>
      <c r="J1307" s="33">
        <v>1578869</v>
      </c>
      <c r="K1307" s="33" t="s">
        <v>22063</v>
      </c>
      <c r="L1307" s="37">
        <f t="shared" si="249"/>
        <v>0.49958799621754557</v>
      </c>
      <c r="M1307" s="33"/>
      <c r="N1307" s="33"/>
      <c r="O1307" s="33"/>
      <c r="P1307" s="153" t="s">
        <v>2995</v>
      </c>
      <c r="Q1307" s="33" t="s">
        <v>503</v>
      </c>
      <c r="R1307" s="33"/>
      <c r="S1307" s="33"/>
      <c r="T1307" s="33" t="s">
        <v>2744</v>
      </c>
      <c r="U1307" s="97" t="s">
        <v>2955</v>
      </c>
      <c r="V1307" s="97" t="s">
        <v>2955</v>
      </c>
      <c r="W1307" s="97" t="s">
        <v>571</v>
      </c>
      <c r="X1307" s="97" t="s">
        <v>2954</v>
      </c>
      <c r="Y1307" s="97" t="s">
        <v>2954</v>
      </c>
      <c r="Z1307" s="97" t="s">
        <v>2954</v>
      </c>
      <c r="AA1307" s="97" t="s">
        <v>2954</v>
      </c>
      <c r="AB1307" s="126" t="s">
        <v>26213</v>
      </c>
      <c r="AC1307" s="29"/>
      <c r="AD1307" s="29"/>
      <c r="AE1307" s="29"/>
      <c r="AF1307" s="137" t="s">
        <v>2995</v>
      </c>
      <c r="AG1307" s="30">
        <f t="shared" si="250"/>
        <v>2</v>
      </c>
      <c r="AH1307" s="31" t="str">
        <f t="shared" si="251"/>
        <v>KT-170109</v>
      </c>
      <c r="AI1307" s="30">
        <v>27246000000</v>
      </c>
      <c r="AJ1307" s="102">
        <f>IFERROR(VLOOKUP($C1307,'分類(コード表)'!$A$3:$B$38,2,FALSE)*1000000000,0)+IFERROR(VLOOKUP($D1307,'分類(コード表)'!$C$3:$D$293,2,FALSE)*1000000,0)+IFERROR(VLOOKUP($E1307,'分類(コード表)'!$E$3:$F$353,2,FALSE)*1000,0)+IFERROR(VLOOKUP($F1307,'分類(コード表)'!$G$3:$H$255,2,FALSE),0)</f>
        <v>27246000000</v>
      </c>
    </row>
    <row r="1308" spans="1:36" s="30" customFormat="1" ht="27" customHeight="1" x14ac:dyDescent="0.15">
      <c r="A1308" s="32" t="s">
        <v>149</v>
      </c>
      <c r="B1308" s="33">
        <v>1304</v>
      </c>
      <c r="C1308" s="34" t="s">
        <v>49</v>
      </c>
      <c r="D1308" s="34" t="s">
        <v>12323</v>
      </c>
      <c r="E1308" s="34"/>
      <c r="F1308" s="34"/>
      <c r="G1308" s="34" t="s">
        <v>13008</v>
      </c>
      <c r="H1308" s="34" t="s">
        <v>13009</v>
      </c>
      <c r="I1308" s="33">
        <v>2200000</v>
      </c>
      <c r="J1308" s="33">
        <v>436000</v>
      </c>
      <c r="K1308" s="33" t="s">
        <v>14062</v>
      </c>
      <c r="L1308" s="37">
        <f t="shared" si="249"/>
        <v>-4.0458715596330279</v>
      </c>
      <c r="M1308" s="33"/>
      <c r="N1308" s="33"/>
      <c r="O1308" s="33"/>
      <c r="P1308" s="153" t="s">
        <v>3184</v>
      </c>
      <c r="Q1308" s="33" t="s">
        <v>503</v>
      </c>
      <c r="R1308" s="33"/>
      <c r="S1308" s="33"/>
      <c r="T1308" s="33" t="s">
        <v>22393</v>
      </c>
      <c r="U1308" s="97" t="s">
        <v>571</v>
      </c>
      <c r="V1308" s="97" t="s">
        <v>571</v>
      </c>
      <c r="W1308" s="97" t="s">
        <v>571</v>
      </c>
      <c r="X1308" s="97" t="s">
        <v>571</v>
      </c>
      <c r="Y1308" s="97" t="s">
        <v>571</v>
      </c>
      <c r="Z1308" s="97" t="s">
        <v>571</v>
      </c>
      <c r="AA1308" s="97" t="s">
        <v>571</v>
      </c>
      <c r="AB1308" s="126" t="s">
        <v>26214</v>
      </c>
      <c r="AC1308" s="29"/>
      <c r="AD1308" s="29"/>
      <c r="AE1308" s="29"/>
      <c r="AF1308" s="137" t="s">
        <v>3184</v>
      </c>
      <c r="AG1308" s="30">
        <f t="shared" si="250"/>
        <v>2</v>
      </c>
      <c r="AH1308" s="31" t="str">
        <f t="shared" si="251"/>
        <v>CB-140001</v>
      </c>
      <c r="AI1308" s="30">
        <v>27246000000</v>
      </c>
      <c r="AJ1308" s="102">
        <f>IFERROR(VLOOKUP($C1308,'分類(コード表)'!$A$3:$B$38,2,FALSE)*1000000000,0)+IFERROR(VLOOKUP($D1308,'分類(コード表)'!$C$3:$D$293,2,FALSE)*1000000,0)+IFERROR(VLOOKUP($E1308,'分類(コード表)'!$E$3:$F$353,2,FALSE)*1000,0)+IFERROR(VLOOKUP($F1308,'分類(コード表)'!$G$3:$H$255,2,FALSE),0)</f>
        <v>27246000000</v>
      </c>
    </row>
    <row r="1309" spans="1:36" s="30" customFormat="1" ht="27" customHeight="1" x14ac:dyDescent="0.15">
      <c r="A1309" s="32" t="s">
        <v>149</v>
      </c>
      <c r="B1309" s="33">
        <v>1305</v>
      </c>
      <c r="C1309" s="34" t="s">
        <v>49</v>
      </c>
      <c r="D1309" s="34" t="s">
        <v>150</v>
      </c>
      <c r="E1309" s="34" t="s">
        <v>503</v>
      </c>
      <c r="F1309" s="34" t="s">
        <v>503</v>
      </c>
      <c r="G1309" s="34" t="s">
        <v>18467</v>
      </c>
      <c r="H1309" s="34" t="s">
        <v>18468</v>
      </c>
      <c r="I1309" s="33">
        <v>175340</v>
      </c>
      <c r="J1309" s="33">
        <v>289746</v>
      </c>
      <c r="K1309" s="33" t="s">
        <v>22116</v>
      </c>
      <c r="L1309" s="37">
        <f t="shared" si="249"/>
        <v>0.39484928178473555</v>
      </c>
      <c r="M1309" s="33"/>
      <c r="N1309" s="33"/>
      <c r="O1309" s="33"/>
      <c r="P1309" s="153" t="s">
        <v>22420</v>
      </c>
      <c r="Q1309" s="38" t="s">
        <v>578</v>
      </c>
      <c r="R1309" s="33" t="s">
        <v>503</v>
      </c>
      <c r="S1309" s="33" t="s">
        <v>503</v>
      </c>
      <c r="T1309" s="33" t="s">
        <v>381</v>
      </c>
      <c r="U1309" s="97" t="s">
        <v>2954</v>
      </c>
      <c r="V1309" s="97" t="s">
        <v>2954</v>
      </c>
      <c r="W1309" s="97" t="s">
        <v>2954</v>
      </c>
      <c r="X1309" s="97" t="s">
        <v>571</v>
      </c>
      <c r="Y1309" s="97" t="s">
        <v>2954</v>
      </c>
      <c r="Z1309" s="97" t="s">
        <v>2954</v>
      </c>
      <c r="AA1309" s="97" t="s">
        <v>2954</v>
      </c>
      <c r="AB1309" s="126" t="s">
        <v>26215</v>
      </c>
      <c r="AC1309" s="29"/>
      <c r="AD1309" s="29"/>
      <c r="AE1309" s="29"/>
      <c r="AF1309" s="137" t="s">
        <v>22420</v>
      </c>
      <c r="AG1309" s="30">
        <f t="shared" si="250"/>
        <v>2</v>
      </c>
      <c r="AH1309" s="31" t="str">
        <f t="shared" si="251"/>
        <v>KT-180030</v>
      </c>
      <c r="AI1309" s="30">
        <v>27291000000</v>
      </c>
      <c r="AJ1309" s="102">
        <f>IFERROR(VLOOKUP($C1309,'分類(コード表)'!$A$3:$B$38,2,FALSE)*1000000000,0)+IFERROR(VLOOKUP($D1309,'分類(コード表)'!$C$3:$D$293,2,FALSE)*1000000,0)+IFERROR(VLOOKUP($E1309,'分類(コード表)'!$E$3:$F$353,2,FALSE)*1000,0)+IFERROR(VLOOKUP($F1309,'分類(コード表)'!$G$3:$H$255,2,FALSE),0)</f>
        <v>27291000000</v>
      </c>
    </row>
    <row r="1310" spans="1:36" s="30" customFormat="1" ht="27" customHeight="1" x14ac:dyDescent="0.15">
      <c r="A1310" s="32" t="s">
        <v>149</v>
      </c>
      <c r="B1310" s="33">
        <v>1306</v>
      </c>
      <c r="C1310" s="34" t="s">
        <v>538</v>
      </c>
      <c r="D1310" s="34" t="s">
        <v>150</v>
      </c>
      <c r="E1310" s="34"/>
      <c r="F1310" s="34"/>
      <c r="G1310" s="34" t="s">
        <v>26216</v>
      </c>
      <c r="H1310" s="34" t="s">
        <v>1994</v>
      </c>
      <c r="I1310" s="33">
        <v>254210</v>
      </c>
      <c r="J1310" s="33">
        <v>265260</v>
      </c>
      <c r="K1310" s="33" t="s">
        <v>2603</v>
      </c>
      <c r="L1310" s="37">
        <f t="shared" si="249"/>
        <v>4.1657241951293056E-2</v>
      </c>
      <c r="M1310" s="33"/>
      <c r="N1310" s="33" t="s">
        <v>24776</v>
      </c>
      <c r="O1310" s="33"/>
      <c r="P1310" s="153" t="s">
        <v>23794</v>
      </c>
      <c r="Q1310" s="33"/>
      <c r="R1310" s="33"/>
      <c r="S1310" s="33"/>
      <c r="T1310" s="33" t="s">
        <v>2744</v>
      </c>
      <c r="U1310" s="97" t="s">
        <v>2953</v>
      </c>
      <c r="V1310" s="97" t="s">
        <v>2955</v>
      </c>
      <c r="W1310" s="97" t="s">
        <v>2953</v>
      </c>
      <c r="X1310" s="97" t="s">
        <v>2953</v>
      </c>
      <c r="Y1310" s="97" t="s">
        <v>2953</v>
      </c>
      <c r="Z1310" s="97" t="s">
        <v>2953</v>
      </c>
      <c r="AA1310" s="97" t="s">
        <v>2953</v>
      </c>
      <c r="AB1310" s="126" t="s">
        <v>26217</v>
      </c>
      <c r="AC1310" s="29"/>
      <c r="AD1310" s="29"/>
      <c r="AE1310" s="29"/>
      <c r="AF1310" s="137" t="s">
        <v>1298</v>
      </c>
      <c r="AG1310" s="30">
        <f t="shared" si="250"/>
        <v>2</v>
      </c>
      <c r="AH1310" s="31" t="str">
        <f t="shared" si="251"/>
        <v>KK-100077</v>
      </c>
      <c r="AI1310" s="30">
        <v>28291000000</v>
      </c>
      <c r="AJ1310" s="102">
        <f>IFERROR(VLOOKUP($C1310,'分類(コード表)'!$A$3:$B$38,2,FALSE)*1000000000,0)+IFERROR(VLOOKUP($D1310,'分類(コード表)'!$C$3:$D$293,2,FALSE)*1000000,0)+IFERROR(VLOOKUP($E1310,'分類(コード表)'!$E$3:$F$353,2,FALSE)*1000,0)+IFERROR(VLOOKUP($F1310,'分類(コード表)'!$G$3:$H$255,2,FALSE),0)</f>
        <v>28291000000</v>
      </c>
    </row>
    <row r="1311" spans="1:36" s="30" customFormat="1" ht="27" customHeight="1" x14ac:dyDescent="0.15">
      <c r="A1311" s="32" t="s">
        <v>149</v>
      </c>
      <c r="B1311" s="33">
        <v>1307</v>
      </c>
      <c r="C1311" s="34" t="s">
        <v>538</v>
      </c>
      <c r="D1311" s="34" t="s">
        <v>150</v>
      </c>
      <c r="E1311" s="34"/>
      <c r="F1311" s="34"/>
      <c r="G1311" s="34" t="s">
        <v>782</v>
      </c>
      <c r="H1311" s="34" t="s">
        <v>2022</v>
      </c>
      <c r="I1311" s="33">
        <v>516082</v>
      </c>
      <c r="J1311" s="33">
        <v>981036</v>
      </c>
      <c r="K1311" s="33" t="s">
        <v>2616</v>
      </c>
      <c r="L1311" s="37">
        <f t="shared" si="249"/>
        <v>0.47394183291948511</v>
      </c>
      <c r="M1311" s="33"/>
      <c r="N1311" s="33" t="s">
        <v>24776</v>
      </c>
      <c r="O1311" s="33"/>
      <c r="P1311" s="153" t="s">
        <v>30573</v>
      </c>
      <c r="Q1311" s="33"/>
      <c r="R1311" s="33"/>
      <c r="S1311" s="33"/>
      <c r="T1311" s="33" t="s">
        <v>2744</v>
      </c>
      <c r="U1311" s="97" t="s">
        <v>2954</v>
      </c>
      <c r="V1311" s="97" t="s">
        <v>2954</v>
      </c>
      <c r="W1311" s="97" t="s">
        <v>2954</v>
      </c>
      <c r="X1311" s="97" t="s">
        <v>2953</v>
      </c>
      <c r="Y1311" s="97" t="s">
        <v>2953</v>
      </c>
      <c r="Z1311" s="97" t="s">
        <v>2953</v>
      </c>
      <c r="AA1311" s="97" t="s">
        <v>2953</v>
      </c>
      <c r="AB1311" s="126" t="s">
        <v>26218</v>
      </c>
      <c r="AC1311" s="29"/>
      <c r="AD1311" s="29"/>
      <c r="AE1311" s="29"/>
      <c r="AF1311" s="137" t="s">
        <v>1327</v>
      </c>
      <c r="AG1311" s="30">
        <f t="shared" si="250"/>
        <v>2</v>
      </c>
      <c r="AH1311" s="31" t="str">
        <f t="shared" si="251"/>
        <v>KK-110050</v>
      </c>
      <c r="AI1311" s="30">
        <v>28291000000</v>
      </c>
      <c r="AJ1311" s="102">
        <f>IFERROR(VLOOKUP($C1311,'分類(コード表)'!$A$3:$B$38,2,FALSE)*1000000000,0)+IFERROR(VLOOKUP($D1311,'分類(コード表)'!$C$3:$D$293,2,FALSE)*1000000,0)+IFERROR(VLOOKUP($E1311,'分類(コード表)'!$E$3:$F$353,2,FALSE)*1000,0)+IFERROR(VLOOKUP($F1311,'分類(コード表)'!$G$3:$H$255,2,FALSE),0)</f>
        <v>28291000000</v>
      </c>
    </row>
    <row r="1312" spans="1:36" s="30" customFormat="1" ht="27" customHeight="1" x14ac:dyDescent="0.15">
      <c r="A1312" s="32" t="s">
        <v>149</v>
      </c>
      <c r="B1312" s="33">
        <v>1308</v>
      </c>
      <c r="C1312" s="34" t="s">
        <v>538</v>
      </c>
      <c r="D1312" s="34" t="s">
        <v>150</v>
      </c>
      <c r="E1312" s="34"/>
      <c r="F1312" s="34"/>
      <c r="G1312" s="34" t="s">
        <v>792</v>
      </c>
      <c r="H1312" s="34" t="s">
        <v>2033</v>
      </c>
      <c r="I1312" s="33">
        <v>470040</v>
      </c>
      <c r="J1312" s="33">
        <v>901986</v>
      </c>
      <c r="K1312" s="33" t="s">
        <v>2620</v>
      </c>
      <c r="L1312" s="37">
        <f t="shared" si="249"/>
        <v>0.47888326426352512</v>
      </c>
      <c r="M1312" s="33"/>
      <c r="N1312" s="33" t="s">
        <v>24776</v>
      </c>
      <c r="O1312" s="33"/>
      <c r="P1312" s="153" t="s">
        <v>1336</v>
      </c>
      <c r="Q1312" s="33"/>
      <c r="R1312" s="33"/>
      <c r="S1312" s="33"/>
      <c r="T1312" s="33" t="s">
        <v>2744</v>
      </c>
      <c r="U1312" s="97" t="s">
        <v>2954</v>
      </c>
      <c r="V1312" s="97" t="s">
        <v>2954</v>
      </c>
      <c r="W1312" s="97" t="s">
        <v>2954</v>
      </c>
      <c r="X1312" s="97" t="s">
        <v>571</v>
      </c>
      <c r="Y1312" s="97" t="s">
        <v>2954</v>
      </c>
      <c r="Z1312" s="97" t="s">
        <v>571</v>
      </c>
      <c r="AA1312" s="97" t="s">
        <v>2954</v>
      </c>
      <c r="AB1312" s="126" t="s">
        <v>26219</v>
      </c>
      <c r="AC1312" s="29"/>
      <c r="AD1312" s="29"/>
      <c r="AE1312" s="29"/>
      <c r="AF1312" s="137" t="s">
        <v>1336</v>
      </c>
      <c r="AG1312" s="30">
        <f t="shared" si="250"/>
        <v>2</v>
      </c>
      <c r="AH1312" s="31" t="str">
        <f t="shared" si="251"/>
        <v>KK-120022</v>
      </c>
      <c r="AI1312" s="30">
        <v>28291000000</v>
      </c>
      <c r="AJ1312" s="102">
        <f>IFERROR(VLOOKUP($C1312,'分類(コード表)'!$A$3:$B$38,2,FALSE)*1000000000,0)+IFERROR(VLOOKUP($D1312,'分類(コード表)'!$C$3:$D$293,2,FALSE)*1000000,0)+IFERROR(VLOOKUP($E1312,'分類(コード表)'!$E$3:$F$353,2,FALSE)*1000,0)+IFERROR(VLOOKUP($F1312,'分類(コード表)'!$G$3:$H$255,2,FALSE),0)</f>
        <v>28291000000</v>
      </c>
    </row>
    <row r="1313" spans="1:36" s="30" customFormat="1" ht="27" customHeight="1" x14ac:dyDescent="0.15">
      <c r="A1313" s="32" t="s">
        <v>149</v>
      </c>
      <c r="B1313" s="33">
        <v>1309</v>
      </c>
      <c r="C1313" s="34" t="s">
        <v>538</v>
      </c>
      <c r="D1313" s="34" t="s">
        <v>150</v>
      </c>
      <c r="E1313" s="34"/>
      <c r="F1313" s="34"/>
      <c r="G1313" s="34" t="s">
        <v>815</v>
      </c>
      <c r="H1313" s="34" t="s">
        <v>2056</v>
      </c>
      <c r="I1313" s="33">
        <v>17507</v>
      </c>
      <c r="J1313" s="33">
        <v>154062</v>
      </c>
      <c r="K1313" s="33" t="s">
        <v>2451</v>
      </c>
      <c r="L1313" s="37">
        <f t="shared" si="249"/>
        <v>0.88636393140423986</v>
      </c>
      <c r="M1313" s="33"/>
      <c r="N1313" s="33" t="s">
        <v>24776</v>
      </c>
      <c r="O1313" s="33"/>
      <c r="P1313" s="153" t="s">
        <v>1357</v>
      </c>
      <c r="Q1313" s="33"/>
      <c r="R1313" s="33"/>
      <c r="S1313" s="33"/>
      <c r="T1313" s="33" t="s">
        <v>2744</v>
      </c>
      <c r="U1313" s="97" t="s">
        <v>2954</v>
      </c>
      <c r="V1313" s="97" t="s">
        <v>2953</v>
      </c>
      <c r="W1313" s="97" t="s">
        <v>2953</v>
      </c>
      <c r="X1313" s="97" t="s">
        <v>2954</v>
      </c>
      <c r="Y1313" s="97" t="s">
        <v>2954</v>
      </c>
      <c r="Z1313" s="97" t="s">
        <v>2953</v>
      </c>
      <c r="AA1313" s="97" t="s">
        <v>2954</v>
      </c>
      <c r="AB1313" s="126" t="s">
        <v>26220</v>
      </c>
      <c r="AC1313" s="29"/>
      <c r="AD1313" s="29"/>
      <c r="AE1313" s="29"/>
      <c r="AF1313" s="137" t="s">
        <v>1357</v>
      </c>
      <c r="AG1313" s="30">
        <f t="shared" si="250"/>
        <v>2</v>
      </c>
      <c r="AH1313" s="31" t="str">
        <f t="shared" si="251"/>
        <v>KK-130056</v>
      </c>
      <c r="AI1313" s="30">
        <v>28291000000</v>
      </c>
      <c r="AJ1313" s="102">
        <f>IFERROR(VLOOKUP($C1313,'分類(コード表)'!$A$3:$B$38,2,FALSE)*1000000000,0)+IFERROR(VLOOKUP($D1313,'分類(コード表)'!$C$3:$D$293,2,FALSE)*1000000,0)+IFERROR(VLOOKUP($E1313,'分類(コード表)'!$E$3:$F$353,2,FALSE)*1000,0)+IFERROR(VLOOKUP($F1313,'分類(コード表)'!$G$3:$H$255,2,FALSE),0)</f>
        <v>28291000000</v>
      </c>
    </row>
    <row r="1314" spans="1:36" s="30" customFormat="1" ht="27" customHeight="1" x14ac:dyDescent="0.15">
      <c r="A1314" s="32" t="s">
        <v>149</v>
      </c>
      <c r="B1314" s="33">
        <v>1310</v>
      </c>
      <c r="C1314" s="34" t="s">
        <v>538</v>
      </c>
      <c r="D1314" s="34" t="s">
        <v>150</v>
      </c>
      <c r="E1314" s="34"/>
      <c r="F1314" s="34"/>
      <c r="G1314" s="34" t="s">
        <v>15870</v>
      </c>
      <c r="H1314" s="34" t="s">
        <v>15871</v>
      </c>
      <c r="I1314" s="33">
        <v>438750</v>
      </c>
      <c r="J1314" s="33">
        <v>794400</v>
      </c>
      <c r="K1314" s="33" t="s">
        <v>22065</v>
      </c>
      <c r="L1314" s="37">
        <f t="shared" si="249"/>
        <v>0.44769637462235645</v>
      </c>
      <c r="M1314" s="33"/>
      <c r="N1314" s="33"/>
      <c r="O1314" s="33"/>
      <c r="P1314" s="153" t="s">
        <v>3047</v>
      </c>
      <c r="Q1314" s="33" t="s">
        <v>503</v>
      </c>
      <c r="R1314" s="33"/>
      <c r="S1314" s="33"/>
      <c r="T1314" s="33" t="s">
        <v>2744</v>
      </c>
      <c r="U1314" s="97" t="s">
        <v>2954</v>
      </c>
      <c r="V1314" s="97" t="s">
        <v>2954</v>
      </c>
      <c r="W1314" s="97" t="s">
        <v>571</v>
      </c>
      <c r="X1314" s="97" t="s">
        <v>571</v>
      </c>
      <c r="Y1314" s="97" t="s">
        <v>2953</v>
      </c>
      <c r="Z1314" s="97" t="s">
        <v>2953</v>
      </c>
      <c r="AA1314" s="97" t="s">
        <v>2954</v>
      </c>
      <c r="AB1314" s="126" t="s">
        <v>26221</v>
      </c>
      <c r="AC1314" s="29"/>
      <c r="AD1314" s="29"/>
      <c r="AE1314" s="29"/>
      <c r="AF1314" s="137" t="s">
        <v>3047</v>
      </c>
      <c r="AG1314" s="30">
        <f t="shared" si="250"/>
        <v>2</v>
      </c>
      <c r="AH1314" s="31" t="str">
        <f t="shared" si="251"/>
        <v>KK-160040</v>
      </c>
      <c r="AI1314" s="30">
        <v>28291000000</v>
      </c>
      <c r="AJ1314" s="102">
        <f>IFERROR(VLOOKUP($C1314,'分類(コード表)'!$A$3:$B$38,2,FALSE)*1000000000,0)+IFERROR(VLOOKUP($D1314,'分類(コード表)'!$C$3:$D$293,2,FALSE)*1000000,0)+IFERROR(VLOOKUP($E1314,'分類(コード表)'!$E$3:$F$353,2,FALSE)*1000,0)+IFERROR(VLOOKUP($F1314,'分類(コード表)'!$G$3:$H$255,2,FALSE),0)</f>
        <v>28291000000</v>
      </c>
    </row>
    <row r="1315" spans="1:36" s="30" customFormat="1" ht="27" customHeight="1" x14ac:dyDescent="0.15">
      <c r="A1315" s="32" t="s">
        <v>149</v>
      </c>
      <c r="B1315" s="33">
        <v>1311</v>
      </c>
      <c r="C1315" s="34" t="s">
        <v>538</v>
      </c>
      <c r="D1315" s="34" t="s">
        <v>150</v>
      </c>
      <c r="E1315" s="34"/>
      <c r="F1315" s="34"/>
      <c r="G1315" s="34" t="s">
        <v>17928</v>
      </c>
      <c r="H1315" s="34" t="s">
        <v>17929</v>
      </c>
      <c r="I1315" s="33">
        <v>225960</v>
      </c>
      <c r="J1315" s="33">
        <v>437650</v>
      </c>
      <c r="K1315" s="33" t="s">
        <v>22107</v>
      </c>
      <c r="L1315" s="37">
        <f t="shared" si="249"/>
        <v>0.4836970181652005</v>
      </c>
      <c r="M1315" s="33"/>
      <c r="N1315" s="33"/>
      <c r="O1315" s="33"/>
      <c r="P1315" s="153" t="s">
        <v>3087</v>
      </c>
      <c r="Q1315" s="33" t="s">
        <v>503</v>
      </c>
      <c r="R1315" s="33"/>
      <c r="S1315" s="33"/>
      <c r="T1315" s="33" t="s">
        <v>2744</v>
      </c>
      <c r="U1315" s="97" t="s">
        <v>2954</v>
      </c>
      <c r="V1315" s="97" t="s">
        <v>2954</v>
      </c>
      <c r="W1315" s="97" t="s">
        <v>2953</v>
      </c>
      <c r="X1315" s="97" t="s">
        <v>2954</v>
      </c>
      <c r="Y1315" s="97" t="s">
        <v>2954</v>
      </c>
      <c r="Z1315" s="97" t="s">
        <v>2953</v>
      </c>
      <c r="AA1315" s="97" t="s">
        <v>2954</v>
      </c>
      <c r="AB1315" s="126" t="s">
        <v>26222</v>
      </c>
      <c r="AC1315" s="29"/>
      <c r="AD1315" s="29"/>
      <c r="AE1315" s="29"/>
      <c r="AF1315" s="137" t="s">
        <v>3087</v>
      </c>
      <c r="AG1315" s="30">
        <f t="shared" si="250"/>
        <v>2</v>
      </c>
      <c r="AH1315" s="31" t="str">
        <f t="shared" si="251"/>
        <v>KT-160005</v>
      </c>
      <c r="AI1315" s="30">
        <v>28291000000</v>
      </c>
      <c r="AJ1315" s="102">
        <f>IFERROR(VLOOKUP($C1315,'分類(コード表)'!$A$3:$B$38,2,FALSE)*1000000000,0)+IFERROR(VLOOKUP($D1315,'分類(コード表)'!$C$3:$D$293,2,FALSE)*1000000,0)+IFERROR(VLOOKUP($E1315,'分類(コード表)'!$E$3:$F$353,2,FALSE)*1000,0)+IFERROR(VLOOKUP($F1315,'分類(コード表)'!$G$3:$H$255,2,FALSE),0)</f>
        <v>28291000000</v>
      </c>
    </row>
    <row r="1316" spans="1:36" s="30" customFormat="1" ht="27" customHeight="1" x14ac:dyDescent="0.15">
      <c r="A1316" s="32" t="s">
        <v>149</v>
      </c>
      <c r="B1316" s="33">
        <v>1312</v>
      </c>
      <c r="C1316" s="34" t="s">
        <v>538</v>
      </c>
      <c r="D1316" s="34" t="s">
        <v>150</v>
      </c>
      <c r="E1316" s="34" t="s">
        <v>503</v>
      </c>
      <c r="F1316" s="34" t="s">
        <v>503</v>
      </c>
      <c r="G1316" s="34" t="s">
        <v>20733</v>
      </c>
      <c r="H1316" s="34" t="s">
        <v>20734</v>
      </c>
      <c r="I1316" s="33">
        <v>179670</v>
      </c>
      <c r="J1316" s="33">
        <v>310625</v>
      </c>
      <c r="K1316" s="33" t="s">
        <v>22065</v>
      </c>
      <c r="L1316" s="37">
        <f t="shared" si="249"/>
        <v>0.42158551307847081</v>
      </c>
      <c r="M1316" s="33"/>
      <c r="N1316" s="33"/>
      <c r="O1316" s="33"/>
      <c r="P1316" s="153" t="s">
        <v>22407</v>
      </c>
      <c r="Q1316" s="33" t="s">
        <v>503</v>
      </c>
      <c r="R1316" s="33" t="s">
        <v>503</v>
      </c>
      <c r="S1316" s="33" t="s">
        <v>503</v>
      </c>
      <c r="T1316" s="33" t="s">
        <v>381</v>
      </c>
      <c r="U1316" s="97" t="s">
        <v>2954</v>
      </c>
      <c r="V1316" s="97" t="s">
        <v>2954</v>
      </c>
      <c r="W1316" s="97" t="s">
        <v>571</v>
      </c>
      <c r="X1316" s="97" t="s">
        <v>2954</v>
      </c>
      <c r="Y1316" s="97" t="s">
        <v>2954</v>
      </c>
      <c r="Z1316" s="97" t="s">
        <v>2954</v>
      </c>
      <c r="AA1316" s="97" t="s">
        <v>2954</v>
      </c>
      <c r="AB1316" s="126" t="s">
        <v>26223</v>
      </c>
      <c r="AC1316" s="29"/>
      <c r="AD1316" s="29"/>
      <c r="AE1316" s="29"/>
      <c r="AF1316" s="137" t="s">
        <v>22407</v>
      </c>
      <c r="AG1316" s="30">
        <f t="shared" si="250"/>
        <v>2</v>
      </c>
      <c r="AH1316" s="31" t="str">
        <f t="shared" si="251"/>
        <v>QS-190005</v>
      </c>
      <c r="AI1316" s="30">
        <v>28291000000</v>
      </c>
      <c r="AJ1316" s="102">
        <f>IFERROR(VLOOKUP($C1316,'分類(コード表)'!$A$3:$B$38,2,FALSE)*1000000000,0)+IFERROR(VLOOKUP($D1316,'分類(コード表)'!$C$3:$D$293,2,FALSE)*1000000,0)+IFERROR(VLOOKUP($E1316,'分類(コード表)'!$E$3:$F$353,2,FALSE)*1000,0)+IFERROR(VLOOKUP($F1316,'分類(コード表)'!$G$3:$H$255,2,FALSE),0)</f>
        <v>28291000000</v>
      </c>
    </row>
    <row r="1317" spans="1:36" s="30" customFormat="1" ht="27" customHeight="1" x14ac:dyDescent="0.15">
      <c r="A1317" s="32" t="s">
        <v>149</v>
      </c>
      <c r="B1317" s="33">
        <v>1313</v>
      </c>
      <c r="C1317" s="34" t="s">
        <v>538</v>
      </c>
      <c r="D1317" s="34" t="s">
        <v>150</v>
      </c>
      <c r="E1317" s="34" t="s">
        <v>503</v>
      </c>
      <c r="F1317" s="34" t="s">
        <v>503</v>
      </c>
      <c r="G1317" s="34" t="s">
        <v>15851</v>
      </c>
      <c r="H1317" s="34" t="s">
        <v>15852</v>
      </c>
      <c r="I1317" s="33">
        <v>85780</v>
      </c>
      <c r="J1317" s="33">
        <v>192400</v>
      </c>
      <c r="K1317" s="33" t="s">
        <v>24486</v>
      </c>
      <c r="L1317" s="37">
        <f t="shared" si="249"/>
        <v>0.55415800415800409</v>
      </c>
      <c r="M1317" s="33"/>
      <c r="N1317" s="33"/>
      <c r="O1317" s="33"/>
      <c r="P1317" s="153" t="s">
        <v>22485</v>
      </c>
      <c r="Q1317" s="33" t="s">
        <v>503</v>
      </c>
      <c r="R1317" s="33" t="s">
        <v>503</v>
      </c>
      <c r="S1317" s="33" t="s">
        <v>503</v>
      </c>
      <c r="T1317" s="33" t="s">
        <v>381</v>
      </c>
      <c r="U1317" s="97" t="s">
        <v>2953</v>
      </c>
      <c r="V1317" s="97" t="s">
        <v>2954</v>
      </c>
      <c r="W1317" s="97" t="s">
        <v>2954</v>
      </c>
      <c r="X1317" s="97" t="s">
        <v>571</v>
      </c>
      <c r="Y1317" s="97" t="s">
        <v>2954</v>
      </c>
      <c r="Z1317" s="97" t="s">
        <v>571</v>
      </c>
      <c r="AA1317" s="97" t="s">
        <v>2954</v>
      </c>
      <c r="AB1317" s="126" t="s">
        <v>26224</v>
      </c>
      <c r="AC1317" s="29"/>
      <c r="AD1317" s="29"/>
      <c r="AE1317" s="29"/>
      <c r="AF1317" s="137" t="s">
        <v>22485</v>
      </c>
      <c r="AG1317" s="30">
        <f t="shared" si="250"/>
        <v>2</v>
      </c>
      <c r="AH1317" s="31" t="str">
        <f t="shared" si="251"/>
        <v>KK-160030</v>
      </c>
      <c r="AI1317" s="30">
        <v>28291000000</v>
      </c>
      <c r="AJ1317" s="102">
        <f>IFERROR(VLOOKUP($C1317,'分類(コード表)'!$A$3:$B$38,2,FALSE)*1000000000,0)+IFERROR(VLOOKUP($D1317,'分類(コード表)'!$C$3:$D$293,2,FALSE)*1000000,0)+IFERROR(VLOOKUP($E1317,'分類(コード表)'!$E$3:$F$353,2,FALSE)*1000,0)+IFERROR(VLOOKUP($F1317,'分類(コード表)'!$G$3:$H$255,2,FALSE),0)</f>
        <v>28291000000</v>
      </c>
    </row>
    <row r="1318" spans="1:36" s="30" customFormat="1" ht="27" customHeight="1" x14ac:dyDescent="0.15">
      <c r="A1318" s="32" t="s">
        <v>149</v>
      </c>
      <c r="B1318" s="33">
        <v>1314</v>
      </c>
      <c r="C1318" s="34" t="s">
        <v>538</v>
      </c>
      <c r="D1318" s="34" t="s">
        <v>150</v>
      </c>
      <c r="E1318" s="34"/>
      <c r="F1318" s="34"/>
      <c r="G1318" s="34" t="s">
        <v>17976</v>
      </c>
      <c r="H1318" s="34" t="s">
        <v>17977</v>
      </c>
      <c r="I1318" s="33">
        <v>351118.82</v>
      </c>
      <c r="J1318" s="33">
        <v>485616.6</v>
      </c>
      <c r="K1318" s="33" t="s">
        <v>22065</v>
      </c>
      <c r="L1318" s="37">
        <f t="shared" si="249"/>
        <v>0.2769628962436621</v>
      </c>
      <c r="M1318" s="33" t="s">
        <v>24776</v>
      </c>
      <c r="N1318" s="33" t="s">
        <v>24776</v>
      </c>
      <c r="O1318" s="33"/>
      <c r="P1318" s="153" t="s">
        <v>26617</v>
      </c>
      <c r="Q1318" s="33"/>
      <c r="R1318" s="33"/>
      <c r="S1318" s="33"/>
      <c r="T1318" s="33" t="s">
        <v>381</v>
      </c>
      <c r="U1318" s="97" t="s">
        <v>26829</v>
      </c>
      <c r="V1318" s="97" t="s">
        <v>26829</v>
      </c>
      <c r="W1318" s="97" t="s">
        <v>26832</v>
      </c>
      <c r="X1318" s="97" t="s">
        <v>26829</v>
      </c>
      <c r="Y1318" s="97" t="s">
        <v>26829</v>
      </c>
      <c r="Z1318" s="97" t="s">
        <v>26829</v>
      </c>
      <c r="AA1318" s="97" t="s">
        <v>26829</v>
      </c>
      <c r="AB1318" s="126" t="s">
        <v>26841</v>
      </c>
      <c r="AC1318" s="29"/>
      <c r="AD1318" s="29"/>
      <c r="AE1318" s="29"/>
      <c r="AF1318" s="137" t="s">
        <v>26617</v>
      </c>
      <c r="AG1318" s="30">
        <f t="shared" ref="AG1318" si="256">LEN(LEFT(AF1318,FIND("-",AF1318)-1))</f>
        <v>2</v>
      </c>
      <c r="AH1318" s="31" t="str">
        <f t="shared" ref="AH1318" si="257">LEFT(AF1318,FIND("-",AF1318)+6)</f>
        <v>KT-160033</v>
      </c>
      <c r="AJ1318" s="102"/>
    </row>
    <row r="1319" spans="1:36" s="30" customFormat="1" ht="27" customHeight="1" x14ac:dyDescent="0.15">
      <c r="A1319" s="32" t="s">
        <v>149</v>
      </c>
      <c r="B1319" s="33">
        <v>1315</v>
      </c>
      <c r="C1319" s="34" t="s">
        <v>54</v>
      </c>
      <c r="D1319" s="34" t="s">
        <v>1632</v>
      </c>
      <c r="E1319" s="34" t="s">
        <v>2853</v>
      </c>
      <c r="F1319" s="34" t="s">
        <v>2854</v>
      </c>
      <c r="G1319" s="34" t="s">
        <v>630</v>
      </c>
      <c r="H1319" s="34" t="s">
        <v>1737</v>
      </c>
      <c r="I1319" s="33">
        <v>43760</v>
      </c>
      <c r="J1319" s="33">
        <v>83342</v>
      </c>
      <c r="K1319" s="33" t="s">
        <v>2436</v>
      </c>
      <c r="L1319" s="37">
        <f t="shared" si="249"/>
        <v>0.47493460680089272</v>
      </c>
      <c r="M1319" s="33"/>
      <c r="N1319" s="33" t="s">
        <v>24776</v>
      </c>
      <c r="O1319" s="33"/>
      <c r="P1319" s="153" t="s">
        <v>1132</v>
      </c>
      <c r="Q1319" s="33"/>
      <c r="R1319" s="33"/>
      <c r="S1319" s="33"/>
      <c r="T1319" s="33" t="s">
        <v>2744</v>
      </c>
      <c r="U1319" s="97" t="s">
        <v>2954</v>
      </c>
      <c r="V1319" s="97" t="s">
        <v>2954</v>
      </c>
      <c r="W1319" s="97" t="s">
        <v>2954</v>
      </c>
      <c r="X1319" s="97" t="s">
        <v>2953</v>
      </c>
      <c r="Y1319" s="97" t="s">
        <v>2954</v>
      </c>
      <c r="Z1319" s="97" t="s">
        <v>2953</v>
      </c>
      <c r="AA1319" s="97" t="s">
        <v>2954</v>
      </c>
      <c r="AB1319" s="126" t="s">
        <v>26225</v>
      </c>
      <c r="AC1319" s="29"/>
      <c r="AD1319" s="29"/>
      <c r="AE1319" s="29"/>
      <c r="AF1319" s="137" t="s">
        <v>1132</v>
      </c>
      <c r="AG1319" s="30">
        <f t="shared" si="250"/>
        <v>2</v>
      </c>
      <c r="AH1319" s="31" t="str">
        <f t="shared" si="251"/>
        <v>CB-120039</v>
      </c>
      <c r="AI1319" s="30">
        <v>29253243078</v>
      </c>
      <c r="AJ1319" s="102">
        <f>IFERROR(VLOOKUP($C1319,'分類(コード表)'!$A$3:$B$38,2,FALSE)*1000000000,0)+IFERROR(VLOOKUP($D1319,'分類(コード表)'!$C$3:$D$293,2,FALSE)*1000000,0)+IFERROR(VLOOKUP($E1319,'分類(コード表)'!$E$3:$F$353,2,FALSE)*1000,0)+IFERROR(VLOOKUP($F1319,'分類(コード表)'!$G$3:$H$255,2,FALSE),0)</f>
        <v>29253243078</v>
      </c>
    </row>
    <row r="1320" spans="1:36" s="30" customFormat="1" ht="27" customHeight="1" x14ac:dyDescent="0.15">
      <c r="A1320" s="32" t="s">
        <v>149</v>
      </c>
      <c r="B1320" s="33">
        <v>1316</v>
      </c>
      <c r="C1320" s="34" t="s">
        <v>54</v>
      </c>
      <c r="D1320" s="34" t="s">
        <v>1632</v>
      </c>
      <c r="E1320" s="34" t="s">
        <v>2853</v>
      </c>
      <c r="F1320" s="34" t="s">
        <v>2870</v>
      </c>
      <c r="G1320" s="34" t="s">
        <v>26226</v>
      </c>
      <c r="H1320" s="34" t="s">
        <v>1848</v>
      </c>
      <c r="I1320" s="33">
        <v>178806.39</v>
      </c>
      <c r="J1320" s="33">
        <v>199984</v>
      </c>
      <c r="K1320" s="33" t="s">
        <v>2542</v>
      </c>
      <c r="L1320" s="37">
        <f t="shared" si="249"/>
        <v>0.10589652172173769</v>
      </c>
      <c r="M1320" s="33"/>
      <c r="N1320" s="33" t="s">
        <v>24776</v>
      </c>
      <c r="O1320" s="33"/>
      <c r="P1320" s="153" t="s">
        <v>23709</v>
      </c>
      <c r="Q1320" s="33"/>
      <c r="R1320" s="33"/>
      <c r="S1320" s="33"/>
      <c r="T1320" s="33" t="s">
        <v>2744</v>
      </c>
      <c r="U1320" s="97" t="s">
        <v>2953</v>
      </c>
      <c r="V1320" s="97" t="s">
        <v>2953</v>
      </c>
      <c r="W1320" s="97" t="s">
        <v>2953</v>
      </c>
      <c r="X1320" s="97" t="s">
        <v>2954</v>
      </c>
      <c r="Y1320" s="97" t="s">
        <v>2953</v>
      </c>
      <c r="Z1320" s="97" t="s">
        <v>2953</v>
      </c>
      <c r="AA1320" s="97" t="s">
        <v>2953</v>
      </c>
      <c r="AB1320" s="126" t="s">
        <v>26227</v>
      </c>
      <c r="AC1320" s="29"/>
      <c r="AD1320" s="29"/>
      <c r="AE1320" s="29"/>
      <c r="AF1320" s="137" t="s">
        <v>1203</v>
      </c>
      <c r="AG1320" s="30">
        <f t="shared" si="250"/>
        <v>2</v>
      </c>
      <c r="AH1320" s="31" t="str">
        <f t="shared" si="251"/>
        <v>HK-100028</v>
      </c>
      <c r="AI1320" s="30">
        <v>29253243079</v>
      </c>
      <c r="AJ1320" s="102">
        <f>IFERROR(VLOOKUP($C1320,'分類(コード表)'!$A$3:$B$38,2,FALSE)*1000000000,0)+IFERROR(VLOOKUP($D1320,'分類(コード表)'!$C$3:$D$293,2,FALSE)*1000000,0)+IFERROR(VLOOKUP($E1320,'分類(コード表)'!$E$3:$F$353,2,FALSE)*1000,0)+IFERROR(VLOOKUP($F1320,'分類(コード表)'!$G$3:$H$255,2,FALSE),0)</f>
        <v>29253243079</v>
      </c>
    </row>
    <row r="1321" spans="1:36" s="30" customFormat="1" ht="27" customHeight="1" x14ac:dyDescent="0.15">
      <c r="A1321" s="32" t="s">
        <v>149</v>
      </c>
      <c r="B1321" s="33">
        <v>1317</v>
      </c>
      <c r="C1321" s="34" t="s">
        <v>54</v>
      </c>
      <c r="D1321" s="34" t="s">
        <v>1632</v>
      </c>
      <c r="E1321" s="34" t="s">
        <v>2853</v>
      </c>
      <c r="F1321" s="34" t="s">
        <v>2870</v>
      </c>
      <c r="G1321" s="34" t="s">
        <v>872</v>
      </c>
      <c r="H1321" s="34" t="s">
        <v>2175</v>
      </c>
      <c r="I1321" s="33">
        <v>42028</v>
      </c>
      <c r="J1321" s="33">
        <v>53388</v>
      </c>
      <c r="K1321" s="33" t="s">
        <v>2673</v>
      </c>
      <c r="L1321" s="37">
        <f t="shared" si="249"/>
        <v>0.21278189855398222</v>
      </c>
      <c r="M1321" s="33"/>
      <c r="N1321" s="33" t="s">
        <v>24776</v>
      </c>
      <c r="O1321" s="33"/>
      <c r="P1321" s="153" t="s">
        <v>1440</v>
      </c>
      <c r="Q1321" s="33"/>
      <c r="R1321" s="33"/>
      <c r="S1321" s="33"/>
      <c r="T1321" s="33" t="s">
        <v>2744</v>
      </c>
      <c r="U1321" s="97" t="s">
        <v>2954</v>
      </c>
      <c r="V1321" s="97" t="s">
        <v>2954</v>
      </c>
      <c r="W1321" s="97" t="s">
        <v>2953</v>
      </c>
      <c r="X1321" s="97" t="s">
        <v>2953</v>
      </c>
      <c r="Y1321" s="97" t="s">
        <v>2954</v>
      </c>
      <c r="Z1321" s="97" t="s">
        <v>2953</v>
      </c>
      <c r="AA1321" s="97" t="s">
        <v>2954</v>
      </c>
      <c r="AB1321" s="126" t="s">
        <v>26228</v>
      </c>
      <c r="AC1321" s="29"/>
      <c r="AD1321" s="29"/>
      <c r="AE1321" s="29"/>
      <c r="AF1321" s="137" t="s">
        <v>1440</v>
      </c>
      <c r="AG1321" s="30">
        <f t="shared" si="250"/>
        <v>2</v>
      </c>
      <c r="AH1321" s="31" t="str">
        <f t="shared" si="251"/>
        <v>KT-120056</v>
      </c>
      <c r="AI1321" s="30">
        <v>29253243079</v>
      </c>
      <c r="AJ1321" s="102">
        <f>IFERROR(VLOOKUP($C1321,'分類(コード表)'!$A$3:$B$38,2,FALSE)*1000000000,0)+IFERROR(VLOOKUP($D1321,'分類(コード表)'!$C$3:$D$293,2,FALSE)*1000000,0)+IFERROR(VLOOKUP($E1321,'分類(コード表)'!$E$3:$F$353,2,FALSE)*1000,0)+IFERROR(VLOOKUP($F1321,'分類(コード表)'!$G$3:$H$255,2,FALSE),0)</f>
        <v>29253243079</v>
      </c>
    </row>
    <row r="1322" spans="1:36" s="30" customFormat="1" ht="27" customHeight="1" x14ac:dyDescent="0.15">
      <c r="A1322" s="32" t="s">
        <v>149</v>
      </c>
      <c r="B1322" s="33">
        <v>1318</v>
      </c>
      <c r="C1322" s="34" t="s">
        <v>54</v>
      </c>
      <c r="D1322" s="34" t="s">
        <v>1632</v>
      </c>
      <c r="E1322" s="34" t="s">
        <v>2853</v>
      </c>
      <c r="F1322" s="34" t="s">
        <v>2870</v>
      </c>
      <c r="G1322" s="34" t="s">
        <v>13218</v>
      </c>
      <c r="H1322" s="34" t="s">
        <v>13219</v>
      </c>
      <c r="I1322" s="33">
        <v>345100</v>
      </c>
      <c r="J1322" s="33">
        <v>345100</v>
      </c>
      <c r="K1322" s="33" t="s">
        <v>22060</v>
      </c>
      <c r="L1322" s="37">
        <f t="shared" si="249"/>
        <v>0</v>
      </c>
      <c r="M1322" s="33"/>
      <c r="N1322" s="33" t="s">
        <v>24776</v>
      </c>
      <c r="O1322" s="33"/>
      <c r="P1322" s="153" t="s">
        <v>26547</v>
      </c>
      <c r="Q1322" s="33"/>
      <c r="R1322" s="33"/>
      <c r="S1322" s="33"/>
      <c r="T1322" s="33" t="s">
        <v>2744</v>
      </c>
      <c r="U1322" s="97" t="s">
        <v>26832</v>
      </c>
      <c r="V1322" s="97" t="s">
        <v>26829</v>
      </c>
      <c r="W1322" s="97" t="s">
        <v>26832</v>
      </c>
      <c r="X1322" s="97" t="s">
        <v>26829</v>
      </c>
      <c r="Y1322" s="97" t="s">
        <v>26829</v>
      </c>
      <c r="Z1322" s="97" t="s">
        <v>571</v>
      </c>
      <c r="AA1322" s="97" t="s">
        <v>26829</v>
      </c>
      <c r="AB1322" s="126" t="s">
        <v>26842</v>
      </c>
      <c r="AC1322" s="29"/>
      <c r="AD1322" s="29"/>
      <c r="AE1322" s="29"/>
      <c r="AF1322" s="137" t="s">
        <v>26547</v>
      </c>
      <c r="AG1322" s="30">
        <f t="shared" ref="AG1322" si="258">LEN(LEFT(AF1322,FIND("-",AF1322)-1))</f>
        <v>2</v>
      </c>
      <c r="AH1322" s="31" t="str">
        <f t="shared" ref="AH1322" si="259">LEFT(AF1322,FIND("-",AF1322)+6)</f>
        <v>CB-180032</v>
      </c>
      <c r="AJ1322" s="102"/>
    </row>
    <row r="1323" spans="1:36" s="30" customFormat="1" ht="27" customHeight="1" x14ac:dyDescent="0.15">
      <c r="A1323" s="32" t="s">
        <v>149</v>
      </c>
      <c r="B1323" s="33">
        <v>1319</v>
      </c>
      <c r="C1323" s="34" t="s">
        <v>54</v>
      </c>
      <c r="D1323" s="34" t="s">
        <v>1632</v>
      </c>
      <c r="E1323" s="34" t="s">
        <v>12321</v>
      </c>
      <c r="F1323" s="34"/>
      <c r="G1323" s="34" t="s">
        <v>742</v>
      </c>
      <c r="H1323" s="34" t="s">
        <v>1920</v>
      </c>
      <c r="I1323" s="33">
        <v>44261</v>
      </c>
      <c r="J1323" s="33">
        <v>45767</v>
      </c>
      <c r="K1323" s="33" t="s">
        <v>2440</v>
      </c>
      <c r="L1323" s="37">
        <f t="shared" si="249"/>
        <v>3.2905805493040785E-2</v>
      </c>
      <c r="M1323" s="33"/>
      <c r="N1323" s="33" t="s">
        <v>24776</v>
      </c>
      <c r="O1323" s="33"/>
      <c r="P1323" s="153" t="s">
        <v>29539</v>
      </c>
      <c r="Q1323" s="33"/>
      <c r="R1323" s="33"/>
      <c r="S1323" s="33"/>
      <c r="T1323" s="33" t="s">
        <v>2744</v>
      </c>
      <c r="U1323" s="97" t="s">
        <v>2953</v>
      </c>
      <c r="V1323" s="97" t="s">
        <v>2954</v>
      </c>
      <c r="W1323" s="97" t="s">
        <v>2954</v>
      </c>
      <c r="X1323" s="97" t="s">
        <v>2953</v>
      </c>
      <c r="Y1323" s="97" t="s">
        <v>2953</v>
      </c>
      <c r="Z1323" s="97" t="s">
        <v>2953</v>
      </c>
      <c r="AA1323" s="97" t="s">
        <v>2953</v>
      </c>
      <c r="AB1323" s="126" t="s">
        <v>26487</v>
      </c>
      <c r="AC1323" s="29"/>
      <c r="AD1323" s="29"/>
      <c r="AE1323" s="29"/>
      <c r="AF1323" s="137" t="s">
        <v>1258</v>
      </c>
      <c r="AG1323" s="30">
        <f t="shared" si="250"/>
        <v>2</v>
      </c>
      <c r="AH1323" s="31" t="str">
        <f t="shared" si="251"/>
        <v>HR-110014</v>
      </c>
      <c r="AI1323" s="30">
        <v>29253245000</v>
      </c>
      <c r="AJ1323" s="102">
        <f>IFERROR(VLOOKUP($C1323,'分類(コード表)'!$A$3:$B$38,2,FALSE)*1000000000,0)+IFERROR(VLOOKUP($D1323,'分類(コード表)'!$C$3:$D$293,2,FALSE)*1000000,0)+IFERROR(VLOOKUP($E1323,'分類(コード表)'!$E$3:$F$353,2,FALSE)*1000,0)+IFERROR(VLOOKUP($F1323,'分類(コード表)'!$G$3:$H$255,2,FALSE),0)</f>
        <v>29253245000</v>
      </c>
    </row>
    <row r="1324" spans="1:36" s="30" customFormat="1" ht="27" customHeight="1" x14ac:dyDescent="0.15">
      <c r="A1324" s="32" t="s">
        <v>149</v>
      </c>
      <c r="B1324" s="33">
        <v>1320</v>
      </c>
      <c r="C1324" s="34" t="s">
        <v>54</v>
      </c>
      <c r="D1324" s="34" t="s">
        <v>1632</v>
      </c>
      <c r="E1324" s="34" t="s">
        <v>12321</v>
      </c>
      <c r="F1324" s="34"/>
      <c r="G1324" s="34" t="s">
        <v>20447</v>
      </c>
      <c r="H1324" s="34" t="s">
        <v>20448</v>
      </c>
      <c r="I1324" s="33">
        <v>1034450</v>
      </c>
      <c r="J1324" s="33">
        <v>1104986</v>
      </c>
      <c r="K1324" s="33" t="s">
        <v>24502</v>
      </c>
      <c r="L1324" s="37">
        <f t="shared" si="249"/>
        <v>6.3834292923168223E-2</v>
      </c>
      <c r="M1324" s="33"/>
      <c r="N1324" s="33" t="s">
        <v>24776</v>
      </c>
      <c r="O1324" s="33"/>
      <c r="P1324" s="153" t="s">
        <v>26619</v>
      </c>
      <c r="Q1324" s="33"/>
      <c r="R1324" s="33"/>
      <c r="S1324" s="33"/>
      <c r="T1324" s="33" t="s">
        <v>2744</v>
      </c>
      <c r="U1324" s="97" t="s">
        <v>26829</v>
      </c>
      <c r="V1324" s="97" t="s">
        <v>26829</v>
      </c>
      <c r="W1324" s="97" t="s">
        <v>26829</v>
      </c>
      <c r="X1324" s="97" t="s">
        <v>26829</v>
      </c>
      <c r="Y1324" s="97" t="s">
        <v>26829</v>
      </c>
      <c r="Z1324" s="97" t="s">
        <v>26832</v>
      </c>
      <c r="AA1324" s="97" t="s">
        <v>26829</v>
      </c>
      <c r="AB1324" s="126" t="s">
        <v>26843</v>
      </c>
      <c r="AC1324" s="29"/>
      <c r="AD1324" s="29"/>
      <c r="AE1324" s="29"/>
      <c r="AF1324" s="137" t="s">
        <v>26619</v>
      </c>
      <c r="AG1324" s="30">
        <f t="shared" ref="AG1324:AG1325" si="260">LEN(LEFT(AF1324,FIND("-",AF1324)-1))</f>
        <v>2</v>
      </c>
      <c r="AH1324" s="31" t="str">
        <f t="shared" ref="AH1324:AH1325" si="261">LEFT(AF1324,FIND("-",AF1324)+6)</f>
        <v>QS-160001</v>
      </c>
      <c r="AJ1324" s="102"/>
    </row>
    <row r="1325" spans="1:36" s="30" customFormat="1" ht="27" customHeight="1" x14ac:dyDescent="0.15">
      <c r="A1325" s="32" t="s">
        <v>149</v>
      </c>
      <c r="B1325" s="33">
        <v>1321</v>
      </c>
      <c r="C1325" s="34" t="s">
        <v>54</v>
      </c>
      <c r="D1325" s="34" t="s">
        <v>55</v>
      </c>
      <c r="E1325" s="34" t="s">
        <v>12322</v>
      </c>
      <c r="F1325" s="34" t="s">
        <v>150</v>
      </c>
      <c r="G1325" s="34" t="s">
        <v>17805</v>
      </c>
      <c r="H1325" s="34" t="s">
        <v>17806</v>
      </c>
      <c r="I1325" s="33">
        <v>6220</v>
      </c>
      <c r="J1325" s="33">
        <v>9230</v>
      </c>
      <c r="K1325" s="33" t="s">
        <v>24663</v>
      </c>
      <c r="L1325" s="37">
        <f t="shared" si="249"/>
        <v>0.32611050920910079</v>
      </c>
      <c r="M1325" s="33"/>
      <c r="N1325" s="33" t="s">
        <v>24776</v>
      </c>
      <c r="O1325" s="33"/>
      <c r="P1325" s="153" t="s">
        <v>26646</v>
      </c>
      <c r="Q1325" s="33"/>
      <c r="R1325" s="33"/>
      <c r="S1325" s="33"/>
      <c r="T1325" s="33" t="s">
        <v>2744</v>
      </c>
      <c r="U1325" s="97" t="s">
        <v>26845</v>
      </c>
      <c r="V1325" s="97" t="s">
        <v>26845</v>
      </c>
      <c r="W1325" s="97" t="s">
        <v>26846</v>
      </c>
      <c r="X1325" s="97" t="s">
        <v>26846</v>
      </c>
      <c r="Y1325" s="97" t="s">
        <v>26845</v>
      </c>
      <c r="Z1325" s="97" t="s">
        <v>26846</v>
      </c>
      <c r="AA1325" s="97" t="s">
        <v>26845</v>
      </c>
      <c r="AB1325" s="126" t="s">
        <v>26844</v>
      </c>
      <c r="AC1325" s="29"/>
      <c r="AD1325" s="29"/>
      <c r="AE1325" s="29"/>
      <c r="AF1325" s="137" t="s">
        <v>26646</v>
      </c>
      <c r="AG1325" s="30">
        <f t="shared" si="260"/>
        <v>2</v>
      </c>
      <c r="AH1325" s="31" t="str">
        <f t="shared" si="261"/>
        <v>KT-150035</v>
      </c>
      <c r="AJ1325" s="102"/>
    </row>
    <row r="1326" spans="1:36" s="30" customFormat="1" ht="27" customHeight="1" x14ac:dyDescent="0.15">
      <c r="A1326" s="32" t="s">
        <v>149</v>
      </c>
      <c r="B1326" s="33">
        <v>1322</v>
      </c>
      <c r="C1326" s="34" t="s">
        <v>54</v>
      </c>
      <c r="D1326" s="34" t="s">
        <v>55</v>
      </c>
      <c r="E1326" s="34" t="s">
        <v>2843</v>
      </c>
      <c r="F1326" s="34" t="s">
        <v>2857</v>
      </c>
      <c r="G1326" s="34" t="s">
        <v>26229</v>
      </c>
      <c r="H1326" s="34" t="s">
        <v>1687</v>
      </c>
      <c r="I1326" s="33">
        <v>3900000</v>
      </c>
      <c r="J1326" s="33">
        <v>4050000</v>
      </c>
      <c r="K1326" s="33" t="s">
        <v>2461</v>
      </c>
      <c r="L1326" s="37">
        <f t="shared" si="249"/>
        <v>3.703703703703709E-2</v>
      </c>
      <c r="M1326" s="33"/>
      <c r="N1326" s="33" t="s">
        <v>24776</v>
      </c>
      <c r="O1326" s="33"/>
      <c r="P1326" s="153" t="s">
        <v>23607</v>
      </c>
      <c r="Q1326" s="33"/>
      <c r="R1326" s="33"/>
      <c r="S1326" s="33"/>
      <c r="T1326" s="33" t="s">
        <v>2744</v>
      </c>
      <c r="U1326" s="97" t="s">
        <v>2954</v>
      </c>
      <c r="V1326" s="97" t="s">
        <v>2953</v>
      </c>
      <c r="W1326" s="97" t="s">
        <v>2953</v>
      </c>
      <c r="X1326" s="97" t="s">
        <v>2954</v>
      </c>
      <c r="Y1326" s="97" t="s">
        <v>2954</v>
      </c>
      <c r="Z1326" s="97" t="s">
        <v>2954</v>
      </c>
      <c r="AA1326" s="97" t="s">
        <v>2954</v>
      </c>
      <c r="AB1326" s="126" t="s">
        <v>26230</v>
      </c>
      <c r="AC1326" s="29"/>
      <c r="AD1326" s="29"/>
      <c r="AE1326" s="29"/>
      <c r="AF1326" s="137" t="s">
        <v>1085</v>
      </c>
      <c r="AG1326" s="30">
        <f t="shared" si="250"/>
        <v>2</v>
      </c>
      <c r="AH1326" s="31" t="str">
        <f t="shared" si="251"/>
        <v>CB-100032</v>
      </c>
      <c r="AI1326" s="30">
        <v>29254247085</v>
      </c>
      <c r="AJ1326" s="102">
        <f>IFERROR(VLOOKUP($C1326,'分類(コード表)'!$A$3:$B$38,2,FALSE)*1000000000,0)+IFERROR(VLOOKUP($D1326,'分類(コード表)'!$C$3:$D$293,2,FALSE)*1000000,0)+IFERROR(VLOOKUP($E1326,'分類(コード表)'!$E$3:$F$353,2,FALSE)*1000,0)+IFERROR(VLOOKUP($F1326,'分類(コード表)'!$G$3:$H$255,2,FALSE),0)</f>
        <v>29254247085</v>
      </c>
    </row>
    <row r="1327" spans="1:36" s="30" customFormat="1" ht="27" customHeight="1" x14ac:dyDescent="0.15">
      <c r="A1327" s="32" t="s">
        <v>149</v>
      </c>
      <c r="B1327" s="33">
        <v>1323</v>
      </c>
      <c r="C1327" s="34" t="s">
        <v>54</v>
      </c>
      <c r="D1327" s="34" t="s">
        <v>55</v>
      </c>
      <c r="E1327" s="34" t="s">
        <v>2843</v>
      </c>
      <c r="F1327" s="34" t="s">
        <v>2857</v>
      </c>
      <c r="G1327" s="34" t="s">
        <v>26231</v>
      </c>
      <c r="H1327" s="34" t="s">
        <v>1759</v>
      </c>
      <c r="I1327" s="33">
        <v>3129000</v>
      </c>
      <c r="J1327" s="33">
        <v>3780000</v>
      </c>
      <c r="K1327" s="33" t="s">
        <v>2504</v>
      </c>
      <c r="L1327" s="37">
        <f t="shared" si="249"/>
        <v>0.17222222222222228</v>
      </c>
      <c r="M1327" s="33"/>
      <c r="N1327" s="33" t="s">
        <v>24776</v>
      </c>
      <c r="O1327" s="33"/>
      <c r="P1327" s="153" t="s">
        <v>4593</v>
      </c>
      <c r="Q1327" s="33" t="s">
        <v>2748</v>
      </c>
      <c r="R1327" s="33"/>
      <c r="S1327" s="33"/>
      <c r="T1327" s="33" t="s">
        <v>2744</v>
      </c>
      <c r="U1327" s="97" t="s">
        <v>2954</v>
      </c>
      <c r="V1327" s="97" t="s">
        <v>2953</v>
      </c>
      <c r="W1327" s="97" t="s">
        <v>2953</v>
      </c>
      <c r="X1327" s="97" t="s">
        <v>2954</v>
      </c>
      <c r="Y1327" s="97" t="s">
        <v>2954</v>
      </c>
      <c r="Z1327" s="97" t="s">
        <v>2954</v>
      </c>
      <c r="AA1327" s="97" t="s">
        <v>2954</v>
      </c>
      <c r="AB1327" s="126" t="s">
        <v>26232</v>
      </c>
      <c r="AC1327" s="29"/>
      <c r="AD1327" s="29"/>
      <c r="AE1327" s="29"/>
      <c r="AF1327" s="137" t="s">
        <v>4593</v>
      </c>
      <c r="AG1327" s="30">
        <f t="shared" si="250"/>
        <v>2</v>
      </c>
      <c r="AH1327" s="31" t="str">
        <f t="shared" si="251"/>
        <v>CG-090026</v>
      </c>
      <c r="AI1327" s="30">
        <v>29254247085</v>
      </c>
      <c r="AJ1327" s="102">
        <f>IFERROR(VLOOKUP($C1327,'分類(コード表)'!$A$3:$B$38,2,FALSE)*1000000000,0)+IFERROR(VLOOKUP($D1327,'分類(コード表)'!$C$3:$D$293,2,FALSE)*1000000,0)+IFERROR(VLOOKUP($E1327,'分類(コード表)'!$E$3:$F$353,2,FALSE)*1000,0)+IFERROR(VLOOKUP($F1327,'分類(コード表)'!$G$3:$H$255,2,FALSE),0)</f>
        <v>29254247085</v>
      </c>
    </row>
    <row r="1328" spans="1:36" s="30" customFormat="1" ht="27" customHeight="1" x14ac:dyDescent="0.15">
      <c r="A1328" s="32" t="s">
        <v>149</v>
      </c>
      <c r="B1328" s="33">
        <v>1324</v>
      </c>
      <c r="C1328" s="34" t="s">
        <v>54</v>
      </c>
      <c r="D1328" s="34" t="s">
        <v>55</v>
      </c>
      <c r="E1328" s="34" t="s">
        <v>2843</v>
      </c>
      <c r="F1328" s="34" t="s">
        <v>2857</v>
      </c>
      <c r="G1328" s="34" t="s">
        <v>26233</v>
      </c>
      <c r="H1328" s="34" t="s">
        <v>2094</v>
      </c>
      <c r="I1328" s="33">
        <v>4156000</v>
      </c>
      <c r="J1328" s="33">
        <v>4785000</v>
      </c>
      <c r="K1328" s="33" t="s">
        <v>2461</v>
      </c>
      <c r="L1328" s="37">
        <f t="shared" si="249"/>
        <v>0.13145245559038665</v>
      </c>
      <c r="M1328" s="33"/>
      <c r="N1328" s="33" t="s">
        <v>24776</v>
      </c>
      <c r="O1328" s="33"/>
      <c r="P1328" s="153" t="s">
        <v>7957</v>
      </c>
      <c r="Q1328" s="33"/>
      <c r="R1328" s="33"/>
      <c r="S1328" s="33"/>
      <c r="T1328" s="33" t="s">
        <v>2744</v>
      </c>
      <c r="U1328" s="97" t="s">
        <v>2953</v>
      </c>
      <c r="V1328" s="97" t="s">
        <v>2953</v>
      </c>
      <c r="W1328" s="97" t="s">
        <v>2953</v>
      </c>
      <c r="X1328" s="97" t="s">
        <v>2953</v>
      </c>
      <c r="Y1328" s="97" t="s">
        <v>2954</v>
      </c>
      <c r="Z1328" s="97" t="s">
        <v>2953</v>
      </c>
      <c r="AA1328" s="97" t="s">
        <v>2953</v>
      </c>
      <c r="AB1328" s="126" t="s">
        <v>26234</v>
      </c>
      <c r="AC1328" s="29"/>
      <c r="AD1328" s="29"/>
      <c r="AE1328" s="29"/>
      <c r="AF1328" s="137" t="s">
        <v>7957</v>
      </c>
      <c r="AG1328" s="30">
        <f t="shared" si="250"/>
        <v>2</v>
      </c>
      <c r="AH1328" s="31" t="str">
        <f t="shared" si="251"/>
        <v>KT-090071</v>
      </c>
      <c r="AI1328" s="30">
        <v>29254247085</v>
      </c>
      <c r="AJ1328" s="102">
        <f>IFERROR(VLOOKUP($C1328,'分類(コード表)'!$A$3:$B$38,2,FALSE)*1000000000,0)+IFERROR(VLOOKUP($D1328,'分類(コード表)'!$C$3:$D$293,2,FALSE)*1000000,0)+IFERROR(VLOOKUP($E1328,'分類(コード表)'!$E$3:$F$353,2,FALSE)*1000,0)+IFERROR(VLOOKUP($F1328,'分類(コード表)'!$G$3:$H$255,2,FALSE),0)</f>
        <v>29254247085</v>
      </c>
    </row>
    <row r="1329" spans="1:36" s="30" customFormat="1" ht="27" customHeight="1" x14ac:dyDescent="0.15">
      <c r="A1329" s="32" t="s">
        <v>149</v>
      </c>
      <c r="B1329" s="33">
        <v>1325</v>
      </c>
      <c r="C1329" s="34" t="s">
        <v>54</v>
      </c>
      <c r="D1329" s="34" t="s">
        <v>55</v>
      </c>
      <c r="E1329" s="34" t="s">
        <v>2843</v>
      </c>
      <c r="F1329" s="34" t="s">
        <v>2857</v>
      </c>
      <c r="G1329" s="34" t="s">
        <v>13780</v>
      </c>
      <c r="H1329" s="34" t="s">
        <v>13781</v>
      </c>
      <c r="I1329" s="33">
        <v>770000</v>
      </c>
      <c r="J1329" s="33">
        <v>958095</v>
      </c>
      <c r="K1329" s="33" t="s">
        <v>22103</v>
      </c>
      <c r="L1329" s="37">
        <f t="shared" si="249"/>
        <v>0.19632186787322758</v>
      </c>
      <c r="M1329" s="33"/>
      <c r="N1329" s="33"/>
      <c r="O1329" s="33"/>
      <c r="P1329" s="153" t="s">
        <v>3191</v>
      </c>
      <c r="Q1329" s="33" t="s">
        <v>503</v>
      </c>
      <c r="R1329" s="33"/>
      <c r="S1329" s="33"/>
      <c r="T1329" s="33" t="s">
        <v>2744</v>
      </c>
      <c r="U1329" s="97" t="s">
        <v>2954</v>
      </c>
      <c r="V1329" s="97" t="s">
        <v>2953</v>
      </c>
      <c r="W1329" s="97" t="s">
        <v>571</v>
      </c>
      <c r="X1329" s="97" t="s">
        <v>2954</v>
      </c>
      <c r="Y1329" s="97" t="s">
        <v>2954</v>
      </c>
      <c r="Z1329" s="97" t="s">
        <v>2953</v>
      </c>
      <c r="AA1329" s="97" t="s">
        <v>2954</v>
      </c>
      <c r="AB1329" s="126" t="s">
        <v>26235</v>
      </c>
      <c r="AC1329" s="29"/>
      <c r="AD1329" s="29"/>
      <c r="AE1329" s="29"/>
      <c r="AF1329" s="137" t="s">
        <v>3191</v>
      </c>
      <c r="AG1329" s="30">
        <f t="shared" si="250"/>
        <v>2</v>
      </c>
      <c r="AH1329" s="31" t="str">
        <f t="shared" si="251"/>
        <v>CG-140003</v>
      </c>
      <c r="AI1329" s="30">
        <v>29254247085</v>
      </c>
      <c r="AJ1329" s="102">
        <f>IFERROR(VLOOKUP($C1329,'分類(コード表)'!$A$3:$B$38,2,FALSE)*1000000000,0)+IFERROR(VLOOKUP($D1329,'分類(コード表)'!$C$3:$D$293,2,FALSE)*1000000,0)+IFERROR(VLOOKUP($E1329,'分類(コード表)'!$E$3:$F$353,2,FALSE)*1000,0)+IFERROR(VLOOKUP($F1329,'分類(コード表)'!$G$3:$H$255,2,FALSE),0)</f>
        <v>29254247085</v>
      </c>
    </row>
    <row r="1330" spans="1:36" s="30" customFormat="1" ht="27" customHeight="1" x14ac:dyDescent="0.15">
      <c r="A1330" s="32" t="s">
        <v>149</v>
      </c>
      <c r="B1330" s="33">
        <v>1326</v>
      </c>
      <c r="C1330" s="34" t="s">
        <v>54</v>
      </c>
      <c r="D1330" s="34" t="s">
        <v>55</v>
      </c>
      <c r="E1330" s="34" t="s">
        <v>2843</v>
      </c>
      <c r="F1330" s="34" t="s">
        <v>2857</v>
      </c>
      <c r="G1330" s="34" t="s">
        <v>13042</v>
      </c>
      <c r="H1330" s="34" t="s">
        <v>1687</v>
      </c>
      <c r="I1330" s="33">
        <v>267420</v>
      </c>
      <c r="J1330" s="33">
        <v>319680</v>
      </c>
      <c r="K1330" s="33" t="s">
        <v>22135</v>
      </c>
      <c r="L1330" s="37">
        <f t="shared" si="249"/>
        <v>0.16347597597597596</v>
      </c>
      <c r="M1330" s="33"/>
      <c r="N1330" s="33"/>
      <c r="O1330" s="33"/>
      <c r="P1330" s="153" t="s">
        <v>22499</v>
      </c>
      <c r="Q1330" s="33" t="s">
        <v>503</v>
      </c>
      <c r="R1330" s="33" t="s">
        <v>503</v>
      </c>
      <c r="S1330" s="33" t="s">
        <v>503</v>
      </c>
      <c r="T1330" s="33" t="s">
        <v>381</v>
      </c>
      <c r="U1330" s="97" t="s">
        <v>2954</v>
      </c>
      <c r="V1330" s="97" t="s">
        <v>2953</v>
      </c>
      <c r="W1330" s="97" t="s">
        <v>2953</v>
      </c>
      <c r="X1330" s="97" t="s">
        <v>2953</v>
      </c>
      <c r="Y1330" s="97" t="s">
        <v>2953</v>
      </c>
      <c r="Z1330" s="97" t="s">
        <v>2954</v>
      </c>
      <c r="AA1330" s="97" t="s">
        <v>2953</v>
      </c>
      <c r="AB1330" s="126" t="s">
        <v>26236</v>
      </c>
      <c r="AC1330" s="29"/>
      <c r="AD1330" s="29"/>
      <c r="AE1330" s="29"/>
      <c r="AF1330" s="137" t="s">
        <v>22499</v>
      </c>
      <c r="AG1330" s="30">
        <f t="shared" si="250"/>
        <v>2</v>
      </c>
      <c r="AH1330" s="31" t="str">
        <f t="shared" si="251"/>
        <v>CB-160003</v>
      </c>
      <c r="AI1330" s="30">
        <v>29254247085</v>
      </c>
      <c r="AJ1330" s="102">
        <f>IFERROR(VLOOKUP($C1330,'分類(コード表)'!$A$3:$B$38,2,FALSE)*1000000000,0)+IFERROR(VLOOKUP($D1330,'分類(コード表)'!$C$3:$D$293,2,FALSE)*1000000,0)+IFERROR(VLOOKUP($E1330,'分類(コード表)'!$E$3:$F$353,2,FALSE)*1000,0)+IFERROR(VLOOKUP($F1330,'分類(コード表)'!$G$3:$H$255,2,FALSE),0)</f>
        <v>29254247085</v>
      </c>
    </row>
    <row r="1331" spans="1:36" s="30" customFormat="1" ht="27" customHeight="1" x14ac:dyDescent="0.15">
      <c r="A1331" s="32" t="s">
        <v>149</v>
      </c>
      <c r="B1331" s="33">
        <v>1327</v>
      </c>
      <c r="C1331" s="34" t="s">
        <v>54</v>
      </c>
      <c r="D1331" s="34" t="s">
        <v>55</v>
      </c>
      <c r="E1331" s="34" t="s">
        <v>2843</v>
      </c>
      <c r="F1331" s="34" t="s">
        <v>2857</v>
      </c>
      <c r="G1331" s="34" t="s">
        <v>18591</v>
      </c>
      <c r="H1331" s="34" t="s">
        <v>18592</v>
      </c>
      <c r="I1331" s="33">
        <v>10606</v>
      </c>
      <c r="J1331" s="33">
        <v>180605</v>
      </c>
      <c r="K1331" s="33" t="s">
        <v>24711</v>
      </c>
      <c r="L1331" s="37">
        <f t="shared" si="249"/>
        <v>0.94127515849505827</v>
      </c>
      <c r="M1331" s="33"/>
      <c r="N1331" s="33" t="s">
        <v>24776</v>
      </c>
      <c r="O1331" s="33" t="s">
        <v>24776</v>
      </c>
      <c r="P1331" s="153" t="s">
        <v>26551</v>
      </c>
      <c r="Q1331" s="33"/>
      <c r="R1331" s="33"/>
      <c r="S1331" s="33"/>
      <c r="T1331" s="33" t="s">
        <v>381</v>
      </c>
      <c r="U1331" s="97" t="s">
        <v>2974</v>
      </c>
      <c r="V1331" s="97" t="s">
        <v>26846</v>
      </c>
      <c r="W1331" s="97" t="s">
        <v>2974</v>
      </c>
      <c r="X1331" s="97" t="s">
        <v>2974</v>
      </c>
      <c r="Y1331" s="97" t="s">
        <v>2974</v>
      </c>
      <c r="Z1331" s="97" t="s">
        <v>2974</v>
      </c>
      <c r="AA1331" s="97" t="s">
        <v>2974</v>
      </c>
      <c r="AB1331" s="126" t="s">
        <v>26847</v>
      </c>
      <c r="AC1331" s="29"/>
      <c r="AD1331" s="29"/>
      <c r="AE1331" s="29"/>
      <c r="AF1331" s="137" t="s">
        <v>26551</v>
      </c>
      <c r="AG1331" s="30">
        <f t="shared" ref="AG1331" si="262">LEN(LEFT(AF1331,FIND("-",AF1331)-1))</f>
        <v>2</v>
      </c>
      <c r="AH1331" s="31" t="str">
        <f t="shared" ref="AH1331" si="263">LEFT(AF1331,FIND("-",AF1331)+6)</f>
        <v>KT-180094</v>
      </c>
      <c r="AJ1331" s="102"/>
    </row>
    <row r="1332" spans="1:36" s="30" customFormat="1" ht="27" customHeight="1" x14ac:dyDescent="0.15">
      <c r="A1332" s="32" t="s">
        <v>149</v>
      </c>
      <c r="B1332" s="33">
        <v>1328</v>
      </c>
      <c r="C1332" s="34" t="s">
        <v>54</v>
      </c>
      <c r="D1332" s="34" t="s">
        <v>55</v>
      </c>
      <c r="E1332" s="34" t="s">
        <v>2843</v>
      </c>
      <c r="F1332" s="34" t="s">
        <v>2882</v>
      </c>
      <c r="G1332" s="34" t="s">
        <v>26237</v>
      </c>
      <c r="H1332" s="34" t="s">
        <v>2001</v>
      </c>
      <c r="I1332" s="33">
        <v>3124210</v>
      </c>
      <c r="J1332" s="33">
        <v>3185550</v>
      </c>
      <c r="K1332" s="33" t="s">
        <v>2461</v>
      </c>
      <c r="L1332" s="37">
        <f t="shared" si="249"/>
        <v>1.9255701527208791E-2</v>
      </c>
      <c r="M1332" s="33"/>
      <c r="N1332" s="33" t="s">
        <v>24776</v>
      </c>
      <c r="O1332" s="33"/>
      <c r="P1332" s="153" t="s">
        <v>23802</v>
      </c>
      <c r="Q1332" s="33"/>
      <c r="R1332" s="33"/>
      <c r="S1332" s="33"/>
      <c r="T1332" s="33" t="s">
        <v>2744</v>
      </c>
      <c r="U1332" s="97" t="s">
        <v>2953</v>
      </c>
      <c r="V1332" s="97" t="s">
        <v>2953</v>
      </c>
      <c r="W1332" s="97" t="s">
        <v>2954</v>
      </c>
      <c r="X1332" s="97" t="s">
        <v>2953</v>
      </c>
      <c r="Y1332" s="97" t="s">
        <v>2954</v>
      </c>
      <c r="Z1332" s="97" t="s">
        <v>2953</v>
      </c>
      <c r="AA1332" s="97" t="s">
        <v>2953</v>
      </c>
      <c r="AB1332" s="126" t="s">
        <v>26238</v>
      </c>
      <c r="AC1332" s="29"/>
      <c r="AD1332" s="29"/>
      <c r="AE1332" s="29"/>
      <c r="AF1332" s="137" t="s">
        <v>1306</v>
      </c>
      <c r="AG1332" s="30">
        <f t="shared" si="250"/>
        <v>2</v>
      </c>
      <c r="AH1332" s="31" t="str">
        <f t="shared" si="251"/>
        <v>KK-100094</v>
      </c>
      <c r="AI1332" s="30">
        <v>29254247086</v>
      </c>
      <c r="AJ1332" s="102">
        <f>IFERROR(VLOOKUP($C1332,'分類(コード表)'!$A$3:$B$38,2,FALSE)*1000000000,0)+IFERROR(VLOOKUP($D1332,'分類(コード表)'!$C$3:$D$293,2,FALSE)*1000000,0)+IFERROR(VLOOKUP($E1332,'分類(コード表)'!$E$3:$F$353,2,FALSE)*1000,0)+IFERROR(VLOOKUP($F1332,'分類(コード表)'!$G$3:$H$255,2,FALSE),0)</f>
        <v>29254247086</v>
      </c>
    </row>
    <row r="1333" spans="1:36" s="30" customFormat="1" ht="27" customHeight="1" x14ac:dyDescent="0.15">
      <c r="A1333" s="32" t="s">
        <v>149</v>
      </c>
      <c r="B1333" s="33">
        <v>1329</v>
      </c>
      <c r="C1333" s="34" t="s">
        <v>54</v>
      </c>
      <c r="D1333" s="34" t="s">
        <v>55</v>
      </c>
      <c r="E1333" s="34" t="s">
        <v>2883</v>
      </c>
      <c r="F1333" s="34"/>
      <c r="G1333" s="34" t="s">
        <v>775</v>
      </c>
      <c r="H1333" s="34" t="s">
        <v>2016</v>
      </c>
      <c r="I1333" s="33">
        <v>1922300</v>
      </c>
      <c r="J1333" s="33">
        <v>1922300</v>
      </c>
      <c r="K1333" s="33" t="s">
        <v>2611</v>
      </c>
      <c r="L1333" s="37">
        <f t="shared" si="249"/>
        <v>0</v>
      </c>
      <c r="M1333" s="33"/>
      <c r="N1333" s="33" t="s">
        <v>24776</v>
      </c>
      <c r="O1333" s="33"/>
      <c r="P1333" s="153" t="s">
        <v>30545</v>
      </c>
      <c r="Q1333" s="33"/>
      <c r="R1333" s="33"/>
      <c r="S1333" s="33"/>
      <c r="T1333" s="33" t="s">
        <v>2744</v>
      </c>
      <c r="U1333" s="97" t="s">
        <v>2953</v>
      </c>
      <c r="V1333" s="97" t="s">
        <v>2953</v>
      </c>
      <c r="W1333" s="97" t="s">
        <v>2954</v>
      </c>
      <c r="X1333" s="97" t="s">
        <v>2953</v>
      </c>
      <c r="Y1333" s="97" t="s">
        <v>2953</v>
      </c>
      <c r="Z1333" s="97" t="s">
        <v>2953</v>
      </c>
      <c r="AA1333" s="97" t="s">
        <v>2953</v>
      </c>
      <c r="AB1333" s="126" t="s">
        <v>26239</v>
      </c>
      <c r="AC1333" s="29"/>
      <c r="AD1333" s="29"/>
      <c r="AE1333" s="29"/>
      <c r="AF1333" s="137" t="s">
        <v>1320</v>
      </c>
      <c r="AG1333" s="30">
        <f t="shared" si="250"/>
        <v>2</v>
      </c>
      <c r="AH1333" s="31" t="str">
        <f t="shared" si="251"/>
        <v>KK-110025</v>
      </c>
      <c r="AI1333" s="30">
        <v>29254248000</v>
      </c>
      <c r="AJ1333" s="102">
        <f>IFERROR(VLOOKUP($C1333,'分類(コード表)'!$A$3:$B$38,2,FALSE)*1000000000,0)+IFERROR(VLOOKUP($D1333,'分類(コード表)'!$C$3:$D$293,2,FALSE)*1000000,0)+IFERROR(VLOOKUP($E1333,'分類(コード表)'!$E$3:$F$353,2,FALSE)*1000,0)+IFERROR(VLOOKUP($F1333,'分類(コード表)'!$G$3:$H$255,2,FALSE),0)</f>
        <v>29254248000</v>
      </c>
    </row>
    <row r="1334" spans="1:36" s="30" customFormat="1" ht="27" customHeight="1" x14ac:dyDescent="0.15">
      <c r="A1334" s="32" t="s">
        <v>149</v>
      </c>
      <c r="B1334" s="33">
        <v>1330</v>
      </c>
      <c r="C1334" s="34" t="s">
        <v>54</v>
      </c>
      <c r="D1334" s="34" t="s">
        <v>55</v>
      </c>
      <c r="E1334" s="34" t="s">
        <v>2883</v>
      </c>
      <c r="F1334" s="34"/>
      <c r="G1334" s="34" t="s">
        <v>26240</v>
      </c>
      <c r="H1334" s="34" t="s">
        <v>2289</v>
      </c>
      <c r="I1334" s="33">
        <v>413500</v>
      </c>
      <c r="J1334" s="33">
        <v>287640</v>
      </c>
      <c r="K1334" s="33" t="s">
        <v>2440</v>
      </c>
      <c r="L1334" s="37">
        <f t="shared" si="249"/>
        <v>-0.43756083993881245</v>
      </c>
      <c r="M1334" s="33"/>
      <c r="N1334" s="33" t="s">
        <v>24776</v>
      </c>
      <c r="O1334" s="33"/>
      <c r="P1334" s="153" t="s">
        <v>24271</v>
      </c>
      <c r="Q1334" s="33"/>
      <c r="R1334" s="33"/>
      <c r="S1334" s="33" t="s">
        <v>381</v>
      </c>
      <c r="T1334" s="33" t="s">
        <v>2744</v>
      </c>
      <c r="U1334" s="97" t="s">
        <v>2954</v>
      </c>
      <c r="V1334" s="97" t="s">
        <v>2953</v>
      </c>
      <c r="W1334" s="97" t="s">
        <v>2954</v>
      </c>
      <c r="X1334" s="97" t="s">
        <v>2953</v>
      </c>
      <c r="Y1334" s="97" t="s">
        <v>2953</v>
      </c>
      <c r="Z1334" s="97" t="s">
        <v>2954</v>
      </c>
      <c r="AA1334" s="97" t="s">
        <v>2954</v>
      </c>
      <c r="AB1334" s="126" t="s">
        <v>26241</v>
      </c>
      <c r="AC1334" s="29"/>
      <c r="AD1334" s="29"/>
      <c r="AE1334" s="29"/>
      <c r="AF1334" s="137" t="s">
        <v>1529</v>
      </c>
      <c r="AG1334" s="30">
        <f t="shared" si="250"/>
        <v>2</v>
      </c>
      <c r="AH1334" s="31" t="str">
        <f t="shared" si="251"/>
        <v>QS-100026</v>
      </c>
      <c r="AI1334" s="30">
        <v>29254248000</v>
      </c>
      <c r="AJ1334" s="102">
        <f>IFERROR(VLOOKUP($C1334,'分類(コード表)'!$A$3:$B$38,2,FALSE)*1000000000,0)+IFERROR(VLOOKUP($D1334,'分類(コード表)'!$C$3:$D$293,2,FALSE)*1000000,0)+IFERROR(VLOOKUP($E1334,'分類(コード表)'!$E$3:$F$353,2,FALSE)*1000,0)+IFERROR(VLOOKUP($F1334,'分類(コード表)'!$G$3:$H$255,2,FALSE),0)</f>
        <v>29254248000</v>
      </c>
    </row>
    <row r="1335" spans="1:36" s="30" customFormat="1" ht="27" customHeight="1" x14ac:dyDescent="0.15">
      <c r="A1335" s="32" t="s">
        <v>149</v>
      </c>
      <c r="B1335" s="33">
        <v>1331</v>
      </c>
      <c r="C1335" s="34" t="s">
        <v>54</v>
      </c>
      <c r="D1335" s="34" t="s">
        <v>55</v>
      </c>
      <c r="E1335" s="34" t="s">
        <v>2883</v>
      </c>
      <c r="F1335" s="34"/>
      <c r="G1335" s="34" t="s">
        <v>983</v>
      </c>
      <c r="H1335" s="34" t="s">
        <v>2307</v>
      </c>
      <c r="I1335" s="33">
        <v>6072000</v>
      </c>
      <c r="J1335" s="33">
        <v>7442960</v>
      </c>
      <c r="K1335" s="33" t="s">
        <v>2486</v>
      </c>
      <c r="L1335" s="37">
        <f t="shared" si="249"/>
        <v>0.18419553510968756</v>
      </c>
      <c r="M1335" s="33"/>
      <c r="N1335" s="33" t="s">
        <v>24776</v>
      </c>
      <c r="O1335" s="33"/>
      <c r="P1335" s="153" t="s">
        <v>35625</v>
      </c>
      <c r="Q1335" s="33"/>
      <c r="R1335" s="33"/>
      <c r="S1335" s="33"/>
      <c r="T1335" s="33" t="s">
        <v>2744</v>
      </c>
      <c r="U1335" s="97" t="s">
        <v>2953</v>
      </c>
      <c r="V1335" s="97" t="s">
        <v>2953</v>
      </c>
      <c r="W1335" s="97" t="s">
        <v>2954</v>
      </c>
      <c r="X1335" s="97" t="s">
        <v>2953</v>
      </c>
      <c r="Y1335" s="97" t="s">
        <v>2953</v>
      </c>
      <c r="Z1335" s="97" t="s">
        <v>2954</v>
      </c>
      <c r="AA1335" s="97" t="s">
        <v>2954</v>
      </c>
      <c r="AB1335" s="126" t="s">
        <v>26242</v>
      </c>
      <c r="AC1335" s="29"/>
      <c r="AD1335" s="29"/>
      <c r="AE1335" s="29"/>
      <c r="AF1335" s="137" t="s">
        <v>1545</v>
      </c>
      <c r="AG1335" s="30">
        <f t="shared" si="250"/>
        <v>2</v>
      </c>
      <c r="AH1335" s="31" t="str">
        <f t="shared" si="251"/>
        <v>QS-110032</v>
      </c>
      <c r="AI1335" s="30">
        <v>29254248000</v>
      </c>
      <c r="AJ1335" s="102">
        <f>IFERROR(VLOOKUP($C1335,'分類(コード表)'!$A$3:$B$38,2,FALSE)*1000000000,0)+IFERROR(VLOOKUP($D1335,'分類(コード表)'!$C$3:$D$293,2,FALSE)*1000000,0)+IFERROR(VLOOKUP($E1335,'分類(コード表)'!$E$3:$F$353,2,FALSE)*1000,0)+IFERROR(VLOOKUP($F1335,'分類(コード表)'!$G$3:$H$255,2,FALSE),0)</f>
        <v>29254248000</v>
      </c>
    </row>
    <row r="1336" spans="1:36" s="30" customFormat="1" ht="27" customHeight="1" x14ac:dyDescent="0.15">
      <c r="A1336" s="32" t="s">
        <v>149</v>
      </c>
      <c r="B1336" s="33">
        <v>1332</v>
      </c>
      <c r="C1336" s="34" t="s">
        <v>54</v>
      </c>
      <c r="D1336" s="34" t="s">
        <v>55</v>
      </c>
      <c r="E1336" s="34" t="s">
        <v>2883</v>
      </c>
      <c r="F1336" s="34"/>
      <c r="G1336" s="34" t="s">
        <v>17888</v>
      </c>
      <c r="H1336" s="34" t="s">
        <v>16006</v>
      </c>
      <c r="I1336" s="33">
        <v>997600</v>
      </c>
      <c r="J1336" s="33">
        <v>780100</v>
      </c>
      <c r="K1336" s="33" t="s">
        <v>22114</v>
      </c>
      <c r="L1336" s="37">
        <f t="shared" si="249"/>
        <v>-0.27881040892193298</v>
      </c>
      <c r="M1336" s="33"/>
      <c r="N1336" s="33"/>
      <c r="O1336" s="33"/>
      <c r="P1336" s="153" t="s">
        <v>3097</v>
      </c>
      <c r="Q1336" s="33" t="s">
        <v>503</v>
      </c>
      <c r="R1336" s="33"/>
      <c r="S1336" s="33"/>
      <c r="T1336" s="33" t="s">
        <v>2744</v>
      </c>
      <c r="U1336" s="97" t="s">
        <v>2954</v>
      </c>
      <c r="V1336" s="97" t="s">
        <v>2953</v>
      </c>
      <c r="W1336" s="97" t="s">
        <v>2954</v>
      </c>
      <c r="X1336" s="97" t="s">
        <v>2954</v>
      </c>
      <c r="Y1336" s="97" t="s">
        <v>2953</v>
      </c>
      <c r="Z1336" s="97" t="s">
        <v>2954</v>
      </c>
      <c r="AA1336" s="97" t="s">
        <v>2954</v>
      </c>
      <c r="AB1336" s="126" t="s">
        <v>26243</v>
      </c>
      <c r="AC1336" s="29"/>
      <c r="AD1336" s="29"/>
      <c r="AE1336" s="29"/>
      <c r="AF1336" s="137" t="s">
        <v>3097</v>
      </c>
      <c r="AG1336" s="30">
        <f t="shared" si="250"/>
        <v>2</v>
      </c>
      <c r="AH1336" s="31" t="str">
        <f t="shared" si="251"/>
        <v>KT-150105</v>
      </c>
      <c r="AI1336" s="30">
        <v>29254248000</v>
      </c>
      <c r="AJ1336" s="102">
        <f>IFERROR(VLOOKUP($C1336,'分類(コード表)'!$A$3:$B$38,2,FALSE)*1000000000,0)+IFERROR(VLOOKUP($D1336,'分類(コード表)'!$C$3:$D$293,2,FALSE)*1000000,0)+IFERROR(VLOOKUP($E1336,'分類(コード表)'!$E$3:$F$353,2,FALSE)*1000,0)+IFERROR(VLOOKUP($F1336,'分類(コード表)'!$G$3:$H$255,2,FALSE),0)</f>
        <v>29254248000</v>
      </c>
    </row>
    <row r="1337" spans="1:36" s="30" customFormat="1" ht="27" customHeight="1" x14ac:dyDescent="0.15">
      <c r="A1337" s="32" t="s">
        <v>149</v>
      </c>
      <c r="B1337" s="33">
        <v>1333</v>
      </c>
      <c r="C1337" s="34" t="s">
        <v>54</v>
      </c>
      <c r="D1337" s="34" t="s">
        <v>55</v>
      </c>
      <c r="E1337" s="34" t="s">
        <v>2883</v>
      </c>
      <c r="F1337" s="34"/>
      <c r="G1337" s="34" t="s">
        <v>21752</v>
      </c>
      <c r="H1337" s="34" t="s">
        <v>21753</v>
      </c>
      <c r="I1337" s="33">
        <v>6059000</v>
      </c>
      <c r="J1337" s="33">
        <v>8283000</v>
      </c>
      <c r="K1337" s="33" t="s">
        <v>22137</v>
      </c>
      <c r="L1337" s="37">
        <f t="shared" si="249"/>
        <v>0.2685017505734637</v>
      </c>
      <c r="M1337" s="33"/>
      <c r="N1337" s="33"/>
      <c r="O1337" s="33"/>
      <c r="P1337" s="153" t="s">
        <v>3140</v>
      </c>
      <c r="Q1337" s="38" t="s">
        <v>578</v>
      </c>
      <c r="R1337" s="33"/>
      <c r="S1337" s="33"/>
      <c r="T1337" s="33" t="s">
        <v>2744</v>
      </c>
      <c r="U1337" s="97" t="s">
        <v>2954</v>
      </c>
      <c r="V1337" s="97" t="s">
        <v>2955</v>
      </c>
      <c r="W1337" s="97" t="s">
        <v>2954</v>
      </c>
      <c r="X1337" s="97" t="s">
        <v>2954</v>
      </c>
      <c r="Y1337" s="97" t="s">
        <v>2955</v>
      </c>
      <c r="Z1337" s="97" t="s">
        <v>2954</v>
      </c>
      <c r="AA1337" s="97" t="s">
        <v>2954</v>
      </c>
      <c r="AB1337" s="126" t="s">
        <v>26244</v>
      </c>
      <c r="AC1337" s="29"/>
      <c r="AD1337" s="29"/>
      <c r="AE1337" s="29"/>
      <c r="AF1337" s="137" t="s">
        <v>3140</v>
      </c>
      <c r="AG1337" s="30">
        <f t="shared" si="250"/>
        <v>2</v>
      </c>
      <c r="AH1337" s="31" t="str">
        <f t="shared" si="251"/>
        <v>TH-150008</v>
      </c>
      <c r="AI1337" s="30">
        <v>29254248000</v>
      </c>
      <c r="AJ1337" s="102">
        <f>IFERROR(VLOOKUP($C1337,'分類(コード表)'!$A$3:$B$38,2,FALSE)*1000000000,0)+IFERROR(VLOOKUP($D1337,'分類(コード表)'!$C$3:$D$293,2,FALSE)*1000000,0)+IFERROR(VLOOKUP($E1337,'分類(コード表)'!$E$3:$F$353,2,FALSE)*1000,0)+IFERROR(VLOOKUP($F1337,'分類(コード表)'!$G$3:$H$255,2,FALSE),0)</f>
        <v>29254248000</v>
      </c>
    </row>
    <row r="1338" spans="1:36" s="30" customFormat="1" ht="27" customHeight="1" x14ac:dyDescent="0.15">
      <c r="A1338" s="32" t="s">
        <v>149</v>
      </c>
      <c r="B1338" s="33">
        <v>1334</v>
      </c>
      <c r="C1338" s="34" t="s">
        <v>54</v>
      </c>
      <c r="D1338" s="34" t="s">
        <v>55</v>
      </c>
      <c r="E1338" s="34" t="s">
        <v>2883</v>
      </c>
      <c r="F1338" s="34"/>
      <c r="G1338" s="34" t="s">
        <v>17642</v>
      </c>
      <c r="H1338" s="34" t="s">
        <v>17643</v>
      </c>
      <c r="I1338" s="33">
        <v>185800</v>
      </c>
      <c r="J1338" s="33">
        <v>210000</v>
      </c>
      <c r="K1338" s="33" t="s">
        <v>22060</v>
      </c>
      <c r="L1338" s="37">
        <f t="shared" si="249"/>
        <v>0.11523809523809525</v>
      </c>
      <c r="M1338" s="33"/>
      <c r="N1338" s="33"/>
      <c r="O1338" s="33"/>
      <c r="P1338" s="153" t="s">
        <v>3190</v>
      </c>
      <c r="Q1338" s="33" t="s">
        <v>503</v>
      </c>
      <c r="R1338" s="33"/>
      <c r="S1338" s="33"/>
      <c r="T1338" s="33" t="s">
        <v>2744</v>
      </c>
      <c r="U1338" s="97" t="s">
        <v>2954</v>
      </c>
      <c r="V1338" s="97" t="s">
        <v>2954</v>
      </c>
      <c r="W1338" s="97" t="s">
        <v>2953</v>
      </c>
      <c r="X1338" s="97" t="s">
        <v>2954</v>
      </c>
      <c r="Y1338" s="97" t="s">
        <v>2954</v>
      </c>
      <c r="Z1338" s="97" t="s">
        <v>2954</v>
      </c>
      <c r="AA1338" s="97" t="s">
        <v>2954</v>
      </c>
      <c r="AB1338" s="126" t="s">
        <v>26245</v>
      </c>
      <c r="AC1338" s="29"/>
      <c r="AD1338" s="29"/>
      <c r="AE1338" s="29"/>
      <c r="AF1338" s="137" t="s">
        <v>3190</v>
      </c>
      <c r="AG1338" s="30">
        <f t="shared" si="250"/>
        <v>2</v>
      </c>
      <c r="AH1338" s="31" t="str">
        <f t="shared" si="251"/>
        <v>KT-140006</v>
      </c>
      <c r="AI1338" s="30">
        <v>29254248000</v>
      </c>
      <c r="AJ1338" s="102">
        <f>IFERROR(VLOOKUP($C1338,'分類(コード表)'!$A$3:$B$38,2,FALSE)*1000000000,0)+IFERROR(VLOOKUP($D1338,'分類(コード表)'!$C$3:$D$293,2,FALSE)*1000000,0)+IFERROR(VLOOKUP($E1338,'分類(コード表)'!$E$3:$F$353,2,FALSE)*1000,0)+IFERROR(VLOOKUP($F1338,'分類(コード表)'!$G$3:$H$255,2,FALSE),0)</f>
        <v>29254248000</v>
      </c>
    </row>
    <row r="1339" spans="1:36" s="30" customFormat="1" ht="27" customHeight="1" x14ac:dyDescent="0.15">
      <c r="A1339" s="32" t="s">
        <v>149</v>
      </c>
      <c r="B1339" s="33">
        <v>1335</v>
      </c>
      <c r="C1339" s="34" t="s">
        <v>54</v>
      </c>
      <c r="D1339" s="34" t="s">
        <v>55</v>
      </c>
      <c r="E1339" s="34" t="s">
        <v>2883</v>
      </c>
      <c r="F1339" s="34" t="s">
        <v>503</v>
      </c>
      <c r="G1339" s="34" t="s">
        <v>16005</v>
      </c>
      <c r="H1339" s="34" t="s">
        <v>16006</v>
      </c>
      <c r="I1339" s="33">
        <v>462000</v>
      </c>
      <c r="J1339" s="33">
        <v>272000</v>
      </c>
      <c r="K1339" s="33" t="s">
        <v>24472</v>
      </c>
      <c r="L1339" s="37">
        <f t="shared" si="249"/>
        <v>-0.69852941176470584</v>
      </c>
      <c r="M1339" s="33"/>
      <c r="N1339" s="33"/>
      <c r="O1339" s="33"/>
      <c r="P1339" s="153" t="s">
        <v>22434</v>
      </c>
      <c r="Q1339" s="33" t="s">
        <v>503</v>
      </c>
      <c r="R1339" s="33" t="s">
        <v>503</v>
      </c>
      <c r="S1339" s="33" t="s">
        <v>503</v>
      </c>
      <c r="T1339" s="33" t="s">
        <v>381</v>
      </c>
      <c r="U1339" s="97" t="s">
        <v>2953</v>
      </c>
      <c r="V1339" s="97" t="s">
        <v>2953</v>
      </c>
      <c r="W1339" s="97" t="s">
        <v>2954</v>
      </c>
      <c r="X1339" s="97" t="s">
        <v>571</v>
      </c>
      <c r="Y1339" s="97" t="s">
        <v>2953</v>
      </c>
      <c r="Z1339" s="97" t="s">
        <v>2954</v>
      </c>
      <c r="AA1339" s="97" t="s">
        <v>2953</v>
      </c>
      <c r="AB1339" s="126" t="s">
        <v>26246</v>
      </c>
      <c r="AC1339" s="29"/>
      <c r="AD1339" s="29"/>
      <c r="AE1339" s="29"/>
      <c r="AF1339" s="137" t="s">
        <v>22434</v>
      </c>
      <c r="AG1339" s="30">
        <f t="shared" si="250"/>
        <v>2</v>
      </c>
      <c r="AH1339" s="31" t="str">
        <f t="shared" si="251"/>
        <v>KK-170053</v>
      </c>
      <c r="AI1339" s="30">
        <v>29254248000</v>
      </c>
      <c r="AJ1339" s="102">
        <f>IFERROR(VLOOKUP($C1339,'分類(コード表)'!$A$3:$B$38,2,FALSE)*1000000000,0)+IFERROR(VLOOKUP($D1339,'分類(コード表)'!$C$3:$D$293,2,FALSE)*1000000,0)+IFERROR(VLOOKUP($E1339,'分類(コード表)'!$E$3:$F$353,2,FALSE)*1000,0)+IFERROR(VLOOKUP($F1339,'分類(コード表)'!$G$3:$H$255,2,FALSE),0)</f>
        <v>29254248000</v>
      </c>
    </row>
    <row r="1340" spans="1:36" s="30" customFormat="1" ht="27" customHeight="1" x14ac:dyDescent="0.15">
      <c r="A1340" s="32" t="s">
        <v>149</v>
      </c>
      <c r="B1340" s="33">
        <v>1336</v>
      </c>
      <c r="C1340" s="34" t="s">
        <v>54</v>
      </c>
      <c r="D1340" s="34" t="s">
        <v>55</v>
      </c>
      <c r="E1340" s="34" t="s">
        <v>2883</v>
      </c>
      <c r="F1340" s="34"/>
      <c r="G1340" s="34" t="s">
        <v>20442</v>
      </c>
      <c r="H1340" s="34" t="s">
        <v>2289</v>
      </c>
      <c r="I1340" s="33">
        <v>441582</v>
      </c>
      <c r="J1340" s="33">
        <v>331322</v>
      </c>
      <c r="K1340" s="33" t="s">
        <v>22172</v>
      </c>
      <c r="L1340" s="37">
        <f t="shared" si="249"/>
        <v>-0.33278804305177445</v>
      </c>
      <c r="M1340" s="33"/>
      <c r="N1340" s="33" t="s">
        <v>24776</v>
      </c>
      <c r="O1340" s="33" t="s">
        <v>24776</v>
      </c>
      <c r="P1340" s="153" t="s">
        <v>26626</v>
      </c>
      <c r="Q1340" s="33"/>
      <c r="R1340" s="33"/>
      <c r="S1340" s="33"/>
      <c r="T1340" s="33" t="s">
        <v>381</v>
      </c>
      <c r="U1340" s="97" t="s">
        <v>2974</v>
      </c>
      <c r="V1340" s="97" t="s">
        <v>26846</v>
      </c>
      <c r="W1340" s="97" t="s">
        <v>26848</v>
      </c>
      <c r="X1340" s="97" t="s">
        <v>26845</v>
      </c>
      <c r="Y1340" s="97" t="s">
        <v>26845</v>
      </c>
      <c r="Z1340" s="97" t="s">
        <v>26848</v>
      </c>
      <c r="AA1340" s="97" t="s">
        <v>26845</v>
      </c>
      <c r="AB1340" s="126" t="s">
        <v>26849</v>
      </c>
      <c r="AC1340" s="29"/>
      <c r="AD1340" s="29"/>
      <c r="AE1340" s="29"/>
      <c r="AF1340" s="137" t="s">
        <v>26626</v>
      </c>
      <c r="AG1340" s="30">
        <f t="shared" ref="AG1340" si="264">LEN(LEFT(AF1340,FIND("-",AF1340)-1))</f>
        <v>2</v>
      </c>
      <c r="AH1340" s="31" t="str">
        <f t="shared" ref="AH1340" si="265">LEFT(AF1340,FIND("-",AF1340)+6)</f>
        <v>QS-150042</v>
      </c>
      <c r="AJ1340" s="102"/>
    </row>
    <row r="1341" spans="1:36" s="30" customFormat="1" ht="27" customHeight="1" x14ac:dyDescent="0.15">
      <c r="A1341" s="32" t="s">
        <v>149</v>
      </c>
      <c r="B1341" s="33">
        <v>1337</v>
      </c>
      <c r="C1341" s="34" t="s">
        <v>54</v>
      </c>
      <c r="D1341" s="34" t="s">
        <v>55</v>
      </c>
      <c r="E1341" s="34" t="s">
        <v>12325</v>
      </c>
      <c r="F1341" s="34"/>
      <c r="G1341" s="34" t="s">
        <v>12881</v>
      </c>
      <c r="H1341" s="34" t="s">
        <v>1667</v>
      </c>
      <c r="I1341" s="33">
        <v>26790</v>
      </c>
      <c r="J1341" s="33">
        <v>44976</v>
      </c>
      <c r="K1341" s="33" t="s">
        <v>2440</v>
      </c>
      <c r="L1341" s="37">
        <f t="shared" si="249"/>
        <v>0.40434898612593384</v>
      </c>
      <c r="M1341" s="33"/>
      <c r="N1341" s="33" t="s">
        <v>24776</v>
      </c>
      <c r="O1341" s="33"/>
      <c r="P1341" s="153" t="s">
        <v>22572</v>
      </c>
      <c r="Q1341" s="33" t="s">
        <v>2748</v>
      </c>
      <c r="R1341" s="33"/>
      <c r="S1341" s="33"/>
      <c r="T1341" s="33" t="s">
        <v>2744</v>
      </c>
      <c r="U1341" s="97" t="s">
        <v>2954</v>
      </c>
      <c r="V1341" s="97" t="s">
        <v>2954</v>
      </c>
      <c r="W1341" s="97" t="s">
        <v>2954</v>
      </c>
      <c r="X1341" s="97" t="s">
        <v>2953</v>
      </c>
      <c r="Y1341" s="97" t="s">
        <v>2954</v>
      </c>
      <c r="Z1341" s="97" t="s">
        <v>2954</v>
      </c>
      <c r="AA1341" s="97" t="s">
        <v>2954</v>
      </c>
      <c r="AB1341" s="126" t="s">
        <v>26247</v>
      </c>
      <c r="AC1341" s="29"/>
      <c r="AD1341" s="29"/>
      <c r="AE1341" s="29"/>
      <c r="AF1341" s="137" t="s">
        <v>22044</v>
      </c>
      <c r="AG1341" s="30">
        <f t="shared" si="250"/>
        <v>2</v>
      </c>
      <c r="AH1341" s="31" t="str">
        <f t="shared" si="251"/>
        <v>CB-090028</v>
      </c>
      <c r="AI1341" s="30">
        <v>29254249000</v>
      </c>
      <c r="AJ1341" s="102">
        <f>IFERROR(VLOOKUP($C1341,'分類(コード表)'!$A$3:$B$38,2,FALSE)*1000000000,0)+IFERROR(VLOOKUP($D1341,'分類(コード表)'!$C$3:$D$293,2,FALSE)*1000000,0)+IFERROR(VLOOKUP($E1341,'分類(コード表)'!$E$3:$F$353,2,FALSE)*1000,0)+IFERROR(VLOOKUP($F1341,'分類(コード表)'!$G$3:$H$255,2,FALSE),0)</f>
        <v>29254249000</v>
      </c>
    </row>
    <row r="1342" spans="1:36" s="30" customFormat="1" ht="27" customHeight="1" x14ac:dyDescent="0.15">
      <c r="A1342" s="32" t="s">
        <v>149</v>
      </c>
      <c r="B1342" s="33">
        <v>1338</v>
      </c>
      <c r="C1342" s="34" t="s">
        <v>54</v>
      </c>
      <c r="D1342" s="34" t="s">
        <v>175</v>
      </c>
      <c r="E1342" s="34" t="s">
        <v>12331</v>
      </c>
      <c r="F1342" s="34" t="s">
        <v>503</v>
      </c>
      <c r="G1342" s="34" t="s">
        <v>15814</v>
      </c>
      <c r="H1342" s="34" t="s">
        <v>15815</v>
      </c>
      <c r="I1342" s="33">
        <v>432000</v>
      </c>
      <c r="J1342" s="33">
        <v>487000</v>
      </c>
      <c r="K1342" s="33" t="s">
        <v>22103</v>
      </c>
      <c r="L1342" s="37">
        <f t="shared" si="249"/>
        <v>0.11293634496919913</v>
      </c>
      <c r="M1342" s="33"/>
      <c r="N1342" s="33"/>
      <c r="O1342" s="33"/>
      <c r="P1342" s="153" t="s">
        <v>22496</v>
      </c>
      <c r="Q1342" s="33" t="s">
        <v>503</v>
      </c>
      <c r="R1342" s="33" t="s">
        <v>503</v>
      </c>
      <c r="S1342" s="33" t="s">
        <v>503</v>
      </c>
      <c r="T1342" s="33" t="s">
        <v>381</v>
      </c>
      <c r="U1342" s="97" t="s">
        <v>2954</v>
      </c>
      <c r="V1342" s="97" t="s">
        <v>2953</v>
      </c>
      <c r="W1342" s="97" t="s">
        <v>2954</v>
      </c>
      <c r="X1342" s="97" t="s">
        <v>2953</v>
      </c>
      <c r="Y1342" s="97" t="s">
        <v>2953</v>
      </c>
      <c r="Z1342" s="97" t="s">
        <v>2953</v>
      </c>
      <c r="AA1342" s="97" t="s">
        <v>2953</v>
      </c>
      <c r="AB1342" s="126" t="s">
        <v>26248</v>
      </c>
      <c r="AC1342" s="29"/>
      <c r="AD1342" s="29"/>
      <c r="AE1342" s="29"/>
      <c r="AF1342" s="137" t="s">
        <v>22496</v>
      </c>
      <c r="AG1342" s="30">
        <f t="shared" si="250"/>
        <v>2</v>
      </c>
      <c r="AH1342" s="31" t="str">
        <f t="shared" si="251"/>
        <v>KK-160010</v>
      </c>
      <c r="AI1342" s="30">
        <v>29255252000</v>
      </c>
      <c r="AJ1342" s="102">
        <f>IFERROR(VLOOKUP($C1342,'分類(コード表)'!$A$3:$B$38,2,FALSE)*1000000000,0)+IFERROR(VLOOKUP($D1342,'分類(コード表)'!$C$3:$D$293,2,FALSE)*1000000,0)+IFERROR(VLOOKUP($E1342,'分類(コード表)'!$E$3:$F$353,2,FALSE)*1000,0)+IFERROR(VLOOKUP($F1342,'分類(コード表)'!$G$3:$H$255,2,FALSE),0)</f>
        <v>29255252000</v>
      </c>
    </row>
    <row r="1343" spans="1:36" s="30" customFormat="1" ht="27" customHeight="1" x14ac:dyDescent="0.15">
      <c r="A1343" s="32" t="s">
        <v>149</v>
      </c>
      <c r="B1343" s="33">
        <v>1339</v>
      </c>
      <c r="C1343" s="34" t="s">
        <v>54</v>
      </c>
      <c r="D1343" s="34" t="s">
        <v>175</v>
      </c>
      <c r="E1343" s="34" t="s">
        <v>12333</v>
      </c>
      <c r="F1343" s="34" t="s">
        <v>150</v>
      </c>
      <c r="G1343" s="34" t="s">
        <v>17821</v>
      </c>
      <c r="H1343" s="34" t="s">
        <v>17822</v>
      </c>
      <c r="I1343" s="33">
        <v>2575650</v>
      </c>
      <c r="J1343" s="33">
        <v>1263000</v>
      </c>
      <c r="K1343" s="33" t="s">
        <v>14062</v>
      </c>
      <c r="L1343" s="37">
        <f t="shared" si="249"/>
        <v>-1.0393111638954871</v>
      </c>
      <c r="M1343" s="33"/>
      <c r="N1343" s="33" t="s">
        <v>24776</v>
      </c>
      <c r="O1343" s="33" t="s">
        <v>24776</v>
      </c>
      <c r="P1343" s="153" t="s">
        <v>26643</v>
      </c>
      <c r="Q1343" s="33"/>
      <c r="R1343" s="33"/>
      <c r="S1343" s="33"/>
      <c r="T1343" s="33" t="s">
        <v>381</v>
      </c>
      <c r="U1343" s="97" t="s">
        <v>26851</v>
      </c>
      <c r="V1343" s="97" t="s">
        <v>26846</v>
      </c>
      <c r="W1343" s="97" t="s">
        <v>2974</v>
      </c>
      <c r="X1343" s="97" t="s">
        <v>2974</v>
      </c>
      <c r="Y1343" s="97" t="s">
        <v>2974</v>
      </c>
      <c r="Z1343" s="97" t="s">
        <v>2974</v>
      </c>
      <c r="AA1343" s="97" t="s">
        <v>2974</v>
      </c>
      <c r="AB1343" s="126" t="s">
        <v>26850</v>
      </c>
      <c r="AC1343" s="29"/>
      <c r="AD1343" s="29"/>
      <c r="AE1343" s="29"/>
      <c r="AF1343" s="137" t="s">
        <v>26643</v>
      </c>
      <c r="AG1343" s="30">
        <f t="shared" ref="AG1343" si="266">LEN(LEFT(AF1343,FIND("-",AF1343)-1))</f>
        <v>2</v>
      </c>
      <c r="AH1343" s="31" t="str">
        <f t="shared" ref="AH1343" si="267">LEFT(AF1343,FIND("-",AF1343)+6)</f>
        <v>KT-150048</v>
      </c>
      <c r="AJ1343" s="102"/>
    </row>
    <row r="1344" spans="1:36" s="30" customFormat="1" ht="27" customHeight="1" x14ac:dyDescent="0.15">
      <c r="A1344" s="32" t="s">
        <v>149</v>
      </c>
      <c r="B1344" s="33">
        <v>1340</v>
      </c>
      <c r="C1344" s="34" t="s">
        <v>54</v>
      </c>
      <c r="D1344" s="34" t="s">
        <v>175</v>
      </c>
      <c r="E1344" s="34" t="s">
        <v>2897</v>
      </c>
      <c r="F1344" s="34"/>
      <c r="G1344" s="34" t="s">
        <v>26249</v>
      </c>
      <c r="H1344" s="34" t="s">
        <v>2273</v>
      </c>
      <c r="I1344" s="33">
        <v>38116000</v>
      </c>
      <c r="J1344" s="33">
        <v>372337800</v>
      </c>
      <c r="K1344" s="33" t="s">
        <v>2701</v>
      </c>
      <c r="L1344" s="37">
        <f t="shared" si="249"/>
        <v>0.89763059243514898</v>
      </c>
      <c r="M1344" s="33"/>
      <c r="N1344" s="33" t="s">
        <v>24776</v>
      </c>
      <c r="O1344" s="33"/>
      <c r="P1344" s="153" t="s">
        <v>10410</v>
      </c>
      <c r="Q1344" s="33" t="s">
        <v>2760</v>
      </c>
      <c r="R1344" s="33" t="s">
        <v>381</v>
      </c>
      <c r="S1344" s="33" t="s">
        <v>381</v>
      </c>
      <c r="T1344" s="33" t="s">
        <v>2744</v>
      </c>
      <c r="U1344" s="97" t="s">
        <v>2954</v>
      </c>
      <c r="V1344" s="97" t="s">
        <v>2954</v>
      </c>
      <c r="W1344" s="97" t="s">
        <v>2953</v>
      </c>
      <c r="X1344" s="97" t="s">
        <v>2953</v>
      </c>
      <c r="Y1344" s="97" t="s">
        <v>2954</v>
      </c>
      <c r="Z1344" s="97" t="s">
        <v>2953</v>
      </c>
      <c r="AA1344" s="97" t="s">
        <v>2954</v>
      </c>
      <c r="AB1344" s="126" t="s">
        <v>26250</v>
      </c>
      <c r="AC1344" s="29"/>
      <c r="AD1344" s="29"/>
      <c r="AE1344" s="29"/>
      <c r="AF1344" s="137" t="s">
        <v>10410</v>
      </c>
      <c r="AG1344" s="30">
        <f t="shared" si="250"/>
        <v>2</v>
      </c>
      <c r="AH1344" s="31" t="str">
        <f t="shared" si="251"/>
        <v>QS-090024</v>
      </c>
      <c r="AI1344" s="30">
        <v>29255254000</v>
      </c>
      <c r="AJ1344" s="102">
        <f>IFERROR(VLOOKUP($C1344,'分類(コード表)'!$A$3:$B$38,2,FALSE)*1000000000,0)+IFERROR(VLOOKUP($D1344,'分類(コード表)'!$C$3:$D$293,2,FALSE)*1000000,0)+IFERROR(VLOOKUP($E1344,'分類(コード表)'!$E$3:$F$353,2,FALSE)*1000,0)+IFERROR(VLOOKUP($F1344,'分類(コード表)'!$G$3:$H$255,2,FALSE),0)</f>
        <v>29255254000</v>
      </c>
    </row>
    <row r="1345" spans="1:36" s="30" customFormat="1" ht="27" customHeight="1" x14ac:dyDescent="0.15">
      <c r="A1345" s="32" t="s">
        <v>149</v>
      </c>
      <c r="B1345" s="33">
        <v>1341</v>
      </c>
      <c r="C1345" s="34" t="s">
        <v>54</v>
      </c>
      <c r="D1345" s="34" t="s">
        <v>56</v>
      </c>
      <c r="E1345" s="34" t="s">
        <v>2865</v>
      </c>
      <c r="F1345" s="34" t="s">
        <v>2866</v>
      </c>
      <c r="G1345" s="34" t="s">
        <v>26251</v>
      </c>
      <c r="H1345" s="34" t="s">
        <v>1832</v>
      </c>
      <c r="I1345" s="33">
        <v>1540000</v>
      </c>
      <c r="J1345" s="33">
        <v>6492000</v>
      </c>
      <c r="K1345" s="33" t="s">
        <v>2535</v>
      </c>
      <c r="L1345" s="37">
        <f t="shared" si="249"/>
        <v>0.76278496611213797</v>
      </c>
      <c r="M1345" s="33"/>
      <c r="N1345" s="33" t="s">
        <v>24776</v>
      </c>
      <c r="O1345" s="33"/>
      <c r="P1345" s="153" t="s">
        <v>4987</v>
      </c>
      <c r="Q1345" s="33" t="s">
        <v>578</v>
      </c>
      <c r="R1345" s="33"/>
      <c r="S1345" s="33"/>
      <c r="T1345" s="33" t="s">
        <v>2744</v>
      </c>
      <c r="U1345" s="97" t="s">
        <v>2954</v>
      </c>
      <c r="V1345" s="97" t="s">
        <v>2953</v>
      </c>
      <c r="W1345" s="97" t="s">
        <v>2953</v>
      </c>
      <c r="X1345" s="97" t="s">
        <v>2954</v>
      </c>
      <c r="Y1345" s="97" t="s">
        <v>2954</v>
      </c>
      <c r="Z1345" s="97" t="s">
        <v>2954</v>
      </c>
      <c r="AA1345" s="97" t="s">
        <v>2954</v>
      </c>
      <c r="AB1345" s="126" t="s">
        <v>26252</v>
      </c>
      <c r="AC1345" s="29"/>
      <c r="AD1345" s="29"/>
      <c r="AE1345" s="29"/>
      <c r="AF1345" s="137" t="s">
        <v>4987</v>
      </c>
      <c r="AG1345" s="30">
        <f t="shared" si="250"/>
        <v>2</v>
      </c>
      <c r="AH1345" s="31" t="str">
        <f t="shared" si="251"/>
        <v>HK-090002</v>
      </c>
      <c r="AI1345" s="30">
        <v>29256258096</v>
      </c>
      <c r="AJ1345" s="102">
        <f>IFERROR(VLOOKUP($C1345,'分類(コード表)'!$A$3:$B$38,2,FALSE)*1000000000,0)+IFERROR(VLOOKUP($D1345,'分類(コード表)'!$C$3:$D$293,2,FALSE)*1000000,0)+IFERROR(VLOOKUP($E1345,'分類(コード表)'!$E$3:$F$353,2,FALSE)*1000,0)+IFERROR(VLOOKUP($F1345,'分類(コード表)'!$G$3:$H$255,2,FALSE),0)</f>
        <v>29256258096</v>
      </c>
    </row>
    <row r="1346" spans="1:36" s="30" customFormat="1" ht="27" customHeight="1" x14ac:dyDescent="0.15">
      <c r="A1346" s="32" t="s">
        <v>149</v>
      </c>
      <c r="B1346" s="33">
        <v>1342</v>
      </c>
      <c r="C1346" s="34" t="s">
        <v>54</v>
      </c>
      <c r="D1346" s="34" t="s">
        <v>56</v>
      </c>
      <c r="E1346" s="34" t="s">
        <v>2865</v>
      </c>
      <c r="F1346" s="34" t="s">
        <v>2866</v>
      </c>
      <c r="G1346" s="34" t="s">
        <v>26253</v>
      </c>
      <c r="H1346" s="34" t="s">
        <v>1842</v>
      </c>
      <c r="I1346" s="33">
        <v>707080</v>
      </c>
      <c r="J1346" s="33">
        <v>7392956</v>
      </c>
      <c r="K1346" s="33" t="s">
        <v>2539</v>
      </c>
      <c r="L1346" s="37">
        <f t="shared" si="249"/>
        <v>0.90435760743064075</v>
      </c>
      <c r="M1346" s="33"/>
      <c r="N1346" s="33" t="s">
        <v>24776</v>
      </c>
      <c r="O1346" s="33"/>
      <c r="P1346" s="153" t="s">
        <v>23703</v>
      </c>
      <c r="Q1346" s="33"/>
      <c r="R1346" s="33"/>
      <c r="S1346" s="33"/>
      <c r="T1346" s="33" t="s">
        <v>2744</v>
      </c>
      <c r="U1346" s="97" t="s">
        <v>2955</v>
      </c>
      <c r="V1346" s="97" t="s">
        <v>2955</v>
      </c>
      <c r="W1346" s="97" t="s">
        <v>2953</v>
      </c>
      <c r="X1346" s="97" t="s">
        <v>2954</v>
      </c>
      <c r="Y1346" s="97" t="s">
        <v>2954</v>
      </c>
      <c r="Z1346" s="97" t="s">
        <v>2954</v>
      </c>
      <c r="AA1346" s="97" t="s">
        <v>2954</v>
      </c>
      <c r="AB1346" s="126" t="s">
        <v>26254</v>
      </c>
      <c r="AC1346" s="29"/>
      <c r="AD1346" s="29"/>
      <c r="AE1346" s="29"/>
      <c r="AF1346" s="137" t="s">
        <v>1199</v>
      </c>
      <c r="AG1346" s="30">
        <f t="shared" si="250"/>
        <v>2</v>
      </c>
      <c r="AH1346" s="31" t="str">
        <f t="shared" si="251"/>
        <v>HK-100012</v>
      </c>
      <c r="AI1346" s="30">
        <v>29256258096</v>
      </c>
      <c r="AJ1346" s="102">
        <f>IFERROR(VLOOKUP($C1346,'分類(コード表)'!$A$3:$B$38,2,FALSE)*1000000000,0)+IFERROR(VLOOKUP($D1346,'分類(コード表)'!$C$3:$D$293,2,FALSE)*1000000,0)+IFERROR(VLOOKUP($E1346,'分類(コード表)'!$E$3:$F$353,2,FALSE)*1000,0)+IFERROR(VLOOKUP($F1346,'分類(コード表)'!$G$3:$H$255,2,FALSE),0)</f>
        <v>29256258096</v>
      </c>
    </row>
    <row r="1347" spans="1:36" s="30" customFormat="1" ht="27" customHeight="1" x14ac:dyDescent="0.15">
      <c r="A1347" s="32" t="s">
        <v>149</v>
      </c>
      <c r="B1347" s="33">
        <v>1343</v>
      </c>
      <c r="C1347" s="34" t="s">
        <v>54</v>
      </c>
      <c r="D1347" s="34" t="s">
        <v>56</v>
      </c>
      <c r="E1347" s="34" t="s">
        <v>2865</v>
      </c>
      <c r="F1347" s="34" t="s">
        <v>2866</v>
      </c>
      <c r="G1347" s="34" t="s">
        <v>978</v>
      </c>
      <c r="H1347" s="34" t="s">
        <v>2302</v>
      </c>
      <c r="I1347" s="33">
        <v>2069172</v>
      </c>
      <c r="J1347" s="33">
        <v>4076128</v>
      </c>
      <c r="K1347" s="33" t="s">
        <v>2539</v>
      </c>
      <c r="L1347" s="37">
        <f t="shared" si="249"/>
        <v>0.49236824751332642</v>
      </c>
      <c r="M1347" s="33"/>
      <c r="N1347" s="33" t="s">
        <v>24776</v>
      </c>
      <c r="O1347" s="33"/>
      <c r="P1347" s="153" t="s">
        <v>35616</v>
      </c>
      <c r="Q1347" s="33" t="s">
        <v>578</v>
      </c>
      <c r="R1347" s="33"/>
      <c r="S1347" s="33"/>
      <c r="T1347" s="33" t="s">
        <v>2744</v>
      </c>
      <c r="U1347" s="97" t="s">
        <v>2954</v>
      </c>
      <c r="V1347" s="97" t="s">
        <v>2954</v>
      </c>
      <c r="W1347" s="97" t="s">
        <v>2953</v>
      </c>
      <c r="X1347" s="97" t="s">
        <v>2954</v>
      </c>
      <c r="Y1347" s="97" t="s">
        <v>2954</v>
      </c>
      <c r="Z1347" s="97" t="s">
        <v>2953</v>
      </c>
      <c r="AA1347" s="97" t="s">
        <v>2954</v>
      </c>
      <c r="AB1347" s="126" t="s">
        <v>26255</v>
      </c>
      <c r="AC1347" s="29"/>
      <c r="AD1347" s="29"/>
      <c r="AE1347" s="29"/>
      <c r="AF1347" s="137" t="s">
        <v>1541</v>
      </c>
      <c r="AG1347" s="30">
        <f t="shared" si="250"/>
        <v>2</v>
      </c>
      <c r="AH1347" s="31" t="str">
        <f t="shared" si="251"/>
        <v>QS-110023</v>
      </c>
      <c r="AI1347" s="30">
        <v>29256258096</v>
      </c>
      <c r="AJ1347" s="102">
        <f>IFERROR(VLOOKUP($C1347,'分類(コード表)'!$A$3:$B$38,2,FALSE)*1000000000,0)+IFERROR(VLOOKUP($D1347,'分類(コード表)'!$C$3:$D$293,2,FALSE)*1000000,0)+IFERROR(VLOOKUP($E1347,'分類(コード表)'!$E$3:$F$353,2,FALSE)*1000,0)+IFERROR(VLOOKUP($F1347,'分類(コード表)'!$G$3:$H$255,2,FALSE),0)</f>
        <v>29256258096</v>
      </c>
    </row>
    <row r="1348" spans="1:36" s="30" customFormat="1" ht="27" customHeight="1" x14ac:dyDescent="0.15">
      <c r="A1348" s="32" t="s">
        <v>149</v>
      </c>
      <c r="B1348" s="33">
        <v>1344</v>
      </c>
      <c r="C1348" s="34" t="s">
        <v>54</v>
      </c>
      <c r="D1348" s="34" t="s">
        <v>56</v>
      </c>
      <c r="E1348" s="34" t="s">
        <v>2865</v>
      </c>
      <c r="F1348" s="34" t="s">
        <v>2866</v>
      </c>
      <c r="G1348" s="34" t="s">
        <v>18326</v>
      </c>
      <c r="H1348" s="34" t="s">
        <v>18327</v>
      </c>
      <c r="I1348" s="33">
        <v>437914</v>
      </c>
      <c r="J1348" s="33">
        <v>1261800</v>
      </c>
      <c r="K1348" s="33" t="s">
        <v>22048</v>
      </c>
      <c r="L1348" s="37">
        <f t="shared" si="249"/>
        <v>0.65294499920748139</v>
      </c>
      <c r="M1348" s="33"/>
      <c r="N1348" s="33"/>
      <c r="O1348" s="33"/>
      <c r="P1348" s="153" t="s">
        <v>2976</v>
      </c>
      <c r="Q1348" s="38" t="s">
        <v>578</v>
      </c>
      <c r="R1348" s="33"/>
      <c r="S1348" s="33"/>
      <c r="T1348" s="33" t="s">
        <v>2744</v>
      </c>
      <c r="U1348" s="97" t="s">
        <v>2954</v>
      </c>
      <c r="V1348" s="97" t="s">
        <v>2954</v>
      </c>
      <c r="W1348" s="97" t="s">
        <v>2954</v>
      </c>
      <c r="X1348" s="97" t="s">
        <v>2954</v>
      </c>
      <c r="Y1348" s="97" t="s">
        <v>2954</v>
      </c>
      <c r="Z1348" s="97" t="s">
        <v>2953</v>
      </c>
      <c r="AA1348" s="97" t="s">
        <v>2954</v>
      </c>
      <c r="AB1348" s="126" t="s">
        <v>26256</v>
      </c>
      <c r="AC1348" s="29"/>
      <c r="AD1348" s="29"/>
      <c r="AE1348" s="29"/>
      <c r="AF1348" s="137" t="s">
        <v>2976</v>
      </c>
      <c r="AG1348" s="30">
        <f t="shared" si="250"/>
        <v>2</v>
      </c>
      <c r="AH1348" s="31" t="str">
        <f t="shared" si="251"/>
        <v>KT-170076</v>
      </c>
      <c r="AI1348" s="30">
        <v>29256258096</v>
      </c>
      <c r="AJ1348" s="102">
        <f>IFERROR(VLOOKUP($C1348,'分類(コード表)'!$A$3:$B$38,2,FALSE)*1000000000,0)+IFERROR(VLOOKUP($D1348,'分類(コード表)'!$C$3:$D$293,2,FALSE)*1000000,0)+IFERROR(VLOOKUP($E1348,'分類(コード表)'!$E$3:$F$353,2,FALSE)*1000,0)+IFERROR(VLOOKUP($F1348,'分類(コード表)'!$G$3:$H$255,2,FALSE),0)</f>
        <v>29256258096</v>
      </c>
    </row>
    <row r="1349" spans="1:36" s="30" customFormat="1" ht="27" customHeight="1" x14ac:dyDescent="0.15">
      <c r="A1349" s="32" t="s">
        <v>149</v>
      </c>
      <c r="B1349" s="33">
        <v>1345</v>
      </c>
      <c r="C1349" s="34" t="s">
        <v>54</v>
      </c>
      <c r="D1349" s="34" t="s">
        <v>56</v>
      </c>
      <c r="E1349" s="34" t="s">
        <v>2865</v>
      </c>
      <c r="F1349" s="34" t="s">
        <v>2866</v>
      </c>
      <c r="G1349" s="34" t="s">
        <v>17792</v>
      </c>
      <c r="H1349" s="34" t="s">
        <v>17793</v>
      </c>
      <c r="I1349" s="33">
        <v>60000</v>
      </c>
      <c r="J1349" s="33">
        <v>170000</v>
      </c>
      <c r="K1349" s="33" t="s">
        <v>22108</v>
      </c>
      <c r="L1349" s="37">
        <f t="shared" si="249"/>
        <v>0.64705882352941169</v>
      </c>
      <c r="M1349" s="33"/>
      <c r="N1349" s="33"/>
      <c r="O1349" s="33"/>
      <c r="P1349" s="153" t="s">
        <v>3134</v>
      </c>
      <c r="Q1349" s="33" t="s">
        <v>503</v>
      </c>
      <c r="R1349" s="33"/>
      <c r="S1349" s="33"/>
      <c r="T1349" s="33" t="s">
        <v>2744</v>
      </c>
      <c r="U1349" s="97" t="s">
        <v>2954</v>
      </c>
      <c r="V1349" s="97" t="s">
        <v>2953</v>
      </c>
      <c r="W1349" s="97" t="s">
        <v>2953</v>
      </c>
      <c r="X1349" s="97" t="s">
        <v>2953</v>
      </c>
      <c r="Y1349" s="97" t="s">
        <v>2954</v>
      </c>
      <c r="Z1349" s="97" t="s">
        <v>2954</v>
      </c>
      <c r="AA1349" s="97" t="s">
        <v>2953</v>
      </c>
      <c r="AB1349" s="126" t="s">
        <v>26257</v>
      </c>
      <c r="AC1349" s="29"/>
      <c r="AD1349" s="29"/>
      <c r="AE1349" s="29"/>
      <c r="AF1349" s="137" t="s">
        <v>3134</v>
      </c>
      <c r="AG1349" s="30">
        <f t="shared" si="250"/>
        <v>2</v>
      </c>
      <c r="AH1349" s="31" t="str">
        <f t="shared" si="251"/>
        <v>KT-150019</v>
      </c>
      <c r="AI1349" s="30">
        <v>29256258096</v>
      </c>
      <c r="AJ1349" s="102">
        <f>IFERROR(VLOOKUP($C1349,'分類(コード表)'!$A$3:$B$38,2,FALSE)*1000000000,0)+IFERROR(VLOOKUP($D1349,'分類(コード表)'!$C$3:$D$293,2,FALSE)*1000000,0)+IFERROR(VLOOKUP($E1349,'分類(コード表)'!$E$3:$F$353,2,FALSE)*1000,0)+IFERROR(VLOOKUP($F1349,'分類(コード表)'!$G$3:$H$255,2,FALSE),0)</f>
        <v>29256258096</v>
      </c>
    </row>
    <row r="1350" spans="1:36" s="30" customFormat="1" ht="27" customHeight="1" x14ac:dyDescent="0.15">
      <c r="A1350" s="32" t="s">
        <v>149</v>
      </c>
      <c r="B1350" s="33">
        <v>1346</v>
      </c>
      <c r="C1350" s="34" t="s">
        <v>54</v>
      </c>
      <c r="D1350" s="34" t="s">
        <v>56</v>
      </c>
      <c r="E1350" s="34" t="s">
        <v>2865</v>
      </c>
      <c r="F1350" s="34" t="s">
        <v>2866</v>
      </c>
      <c r="G1350" s="34" t="s">
        <v>18626</v>
      </c>
      <c r="H1350" s="34" t="s">
        <v>2302</v>
      </c>
      <c r="I1350" s="33">
        <v>355000</v>
      </c>
      <c r="J1350" s="33">
        <v>3012000</v>
      </c>
      <c r="K1350" s="33" t="s">
        <v>24716</v>
      </c>
      <c r="L1350" s="37">
        <f t="shared" si="249"/>
        <v>0.88213811420982735</v>
      </c>
      <c r="M1350" s="33"/>
      <c r="N1350" s="33" t="s">
        <v>24776</v>
      </c>
      <c r="O1350" s="33" t="s">
        <v>24776</v>
      </c>
      <c r="P1350" s="153" t="s">
        <v>26545</v>
      </c>
      <c r="Q1350" s="33"/>
      <c r="R1350" s="33"/>
      <c r="S1350" s="33"/>
      <c r="T1350" s="33" t="s">
        <v>2744</v>
      </c>
      <c r="U1350" s="97" t="s">
        <v>26845</v>
      </c>
      <c r="V1350" s="97" t="s">
        <v>26845</v>
      </c>
      <c r="W1350" s="97" t="s">
        <v>26845</v>
      </c>
      <c r="X1350" s="97" t="s">
        <v>26845</v>
      </c>
      <c r="Y1350" s="97" t="s">
        <v>26845</v>
      </c>
      <c r="Z1350" s="97" t="s">
        <v>571</v>
      </c>
      <c r="AA1350" s="97" t="s">
        <v>26845</v>
      </c>
      <c r="AB1350" s="126" t="s">
        <v>26852</v>
      </c>
      <c r="AC1350" s="29"/>
      <c r="AD1350" s="29"/>
      <c r="AE1350" s="29"/>
      <c r="AF1350" s="137" t="s">
        <v>26545</v>
      </c>
      <c r="AG1350" s="30">
        <f t="shared" ref="AG1350" si="268">LEN(LEFT(AF1350,FIND("-",AF1350)-1))</f>
        <v>2</v>
      </c>
      <c r="AH1350" s="31" t="str">
        <f t="shared" ref="AH1350" si="269">LEFT(AF1350,FIND("-",AF1350)+6)</f>
        <v>KT-180113</v>
      </c>
      <c r="AJ1350" s="102"/>
    </row>
    <row r="1351" spans="1:36" s="30" customFormat="1" ht="27" customHeight="1" x14ac:dyDescent="0.15">
      <c r="A1351" s="32" t="s">
        <v>149</v>
      </c>
      <c r="B1351" s="33">
        <v>1347</v>
      </c>
      <c r="C1351" s="34" t="s">
        <v>54</v>
      </c>
      <c r="D1351" s="34" t="s">
        <v>56</v>
      </c>
      <c r="E1351" s="34" t="s">
        <v>2865</v>
      </c>
      <c r="F1351" s="34" t="s">
        <v>2878</v>
      </c>
      <c r="G1351" s="34" t="s">
        <v>725</v>
      </c>
      <c r="H1351" s="34" t="s">
        <v>1889</v>
      </c>
      <c r="I1351" s="33">
        <v>777200</v>
      </c>
      <c r="J1351" s="33">
        <v>1072152</v>
      </c>
      <c r="K1351" s="33" t="s">
        <v>2560</v>
      </c>
      <c r="L1351" s="37">
        <f t="shared" si="249"/>
        <v>0.27510278393362131</v>
      </c>
      <c r="M1351" s="33"/>
      <c r="N1351" s="33" t="s">
        <v>24776</v>
      </c>
      <c r="O1351" s="33"/>
      <c r="P1351" s="153" t="s">
        <v>1245</v>
      </c>
      <c r="Q1351" s="33"/>
      <c r="R1351" s="33"/>
      <c r="S1351" s="33"/>
      <c r="T1351" s="33" t="s">
        <v>2744</v>
      </c>
      <c r="U1351" s="97" t="s">
        <v>2954</v>
      </c>
      <c r="V1351" s="97" t="s">
        <v>2953</v>
      </c>
      <c r="W1351" s="97" t="s">
        <v>2953</v>
      </c>
      <c r="X1351" s="97" t="s">
        <v>2954</v>
      </c>
      <c r="Y1351" s="97" t="s">
        <v>2953</v>
      </c>
      <c r="Z1351" s="97" t="s">
        <v>2953</v>
      </c>
      <c r="AA1351" s="97" t="s">
        <v>2953</v>
      </c>
      <c r="AB1351" s="126" t="s">
        <v>26258</v>
      </c>
      <c r="AC1351" s="29"/>
      <c r="AD1351" s="29"/>
      <c r="AE1351" s="29"/>
      <c r="AF1351" s="137" t="s">
        <v>1245</v>
      </c>
      <c r="AG1351" s="30">
        <f t="shared" si="250"/>
        <v>2</v>
      </c>
      <c r="AH1351" s="31" t="str">
        <f t="shared" si="251"/>
        <v>HK-120035</v>
      </c>
      <c r="AI1351" s="30">
        <v>29256258097</v>
      </c>
      <c r="AJ1351" s="102">
        <f>IFERROR(VLOOKUP($C1351,'分類(コード表)'!$A$3:$B$38,2,FALSE)*1000000000,0)+IFERROR(VLOOKUP($D1351,'分類(コード表)'!$C$3:$D$293,2,FALSE)*1000000,0)+IFERROR(VLOOKUP($E1351,'分類(コード表)'!$E$3:$F$353,2,FALSE)*1000,0)+IFERROR(VLOOKUP($F1351,'分類(コード表)'!$G$3:$H$255,2,FALSE),0)</f>
        <v>29256258097</v>
      </c>
    </row>
    <row r="1352" spans="1:36" s="30" customFormat="1" ht="27" customHeight="1" x14ac:dyDescent="0.15">
      <c r="A1352" s="32" t="s">
        <v>149</v>
      </c>
      <c r="B1352" s="33">
        <v>1348</v>
      </c>
      <c r="C1352" s="34" t="s">
        <v>54</v>
      </c>
      <c r="D1352" s="34" t="s">
        <v>56</v>
      </c>
      <c r="E1352" s="34" t="s">
        <v>2865</v>
      </c>
      <c r="F1352" s="34" t="s">
        <v>2878</v>
      </c>
      <c r="G1352" s="34" t="s">
        <v>26259</v>
      </c>
      <c r="H1352" s="34" t="s">
        <v>1973</v>
      </c>
      <c r="I1352" s="33">
        <v>6092000</v>
      </c>
      <c r="J1352" s="33">
        <v>6927000</v>
      </c>
      <c r="K1352" s="33" t="s">
        <v>2554</v>
      </c>
      <c r="L1352" s="37">
        <f t="shared" si="249"/>
        <v>0.12054280352244839</v>
      </c>
      <c r="M1352" s="33"/>
      <c r="N1352" s="33" t="s">
        <v>24776</v>
      </c>
      <c r="O1352" s="33"/>
      <c r="P1352" s="153" t="s">
        <v>23773</v>
      </c>
      <c r="Q1352" s="33"/>
      <c r="R1352" s="33"/>
      <c r="S1352" s="33"/>
      <c r="T1352" s="33" t="s">
        <v>2744</v>
      </c>
      <c r="U1352" s="97" t="s">
        <v>2953</v>
      </c>
      <c r="V1352" s="97" t="s">
        <v>2954</v>
      </c>
      <c r="W1352" s="97" t="s">
        <v>2954</v>
      </c>
      <c r="X1352" s="97" t="s">
        <v>2954</v>
      </c>
      <c r="Y1352" s="97" t="s">
        <v>2954</v>
      </c>
      <c r="Z1352" s="97" t="s">
        <v>2953</v>
      </c>
      <c r="AA1352" s="97" t="s">
        <v>2954</v>
      </c>
      <c r="AB1352" s="126" t="s">
        <v>26260</v>
      </c>
      <c r="AC1352" s="29"/>
      <c r="AD1352" s="29"/>
      <c r="AE1352" s="29"/>
      <c r="AF1352" s="137" t="s">
        <v>1280</v>
      </c>
      <c r="AG1352" s="30">
        <f t="shared" si="250"/>
        <v>2</v>
      </c>
      <c r="AH1352" s="31" t="str">
        <f t="shared" si="251"/>
        <v>KK-100006</v>
      </c>
      <c r="AI1352" s="30">
        <v>29256258097</v>
      </c>
      <c r="AJ1352" s="102">
        <f>IFERROR(VLOOKUP($C1352,'分類(コード表)'!$A$3:$B$38,2,FALSE)*1000000000,0)+IFERROR(VLOOKUP($D1352,'分類(コード表)'!$C$3:$D$293,2,FALSE)*1000000,0)+IFERROR(VLOOKUP($E1352,'分類(コード表)'!$E$3:$F$353,2,FALSE)*1000,0)+IFERROR(VLOOKUP($F1352,'分類(コード表)'!$G$3:$H$255,2,FALSE),0)</f>
        <v>29256258097</v>
      </c>
    </row>
    <row r="1353" spans="1:36" s="30" customFormat="1" ht="27" customHeight="1" x14ac:dyDescent="0.15">
      <c r="A1353" s="32" t="s">
        <v>149</v>
      </c>
      <c r="B1353" s="33">
        <v>1349</v>
      </c>
      <c r="C1353" s="34" t="s">
        <v>54</v>
      </c>
      <c r="D1353" s="34" t="s">
        <v>56</v>
      </c>
      <c r="E1353" s="34" t="s">
        <v>2865</v>
      </c>
      <c r="F1353" s="34" t="s">
        <v>2878</v>
      </c>
      <c r="G1353" s="34" t="s">
        <v>17691</v>
      </c>
      <c r="H1353" s="34" t="s">
        <v>17692</v>
      </c>
      <c r="I1353" s="33">
        <v>1826600</v>
      </c>
      <c r="J1353" s="33">
        <v>2240265</v>
      </c>
      <c r="K1353" s="33" t="s">
        <v>24513</v>
      </c>
      <c r="L1353" s="37">
        <f t="shared" si="249"/>
        <v>0.18465003024195803</v>
      </c>
      <c r="M1353" s="33"/>
      <c r="N1353" s="33"/>
      <c r="O1353" s="33"/>
      <c r="P1353" s="153" t="s">
        <v>22556</v>
      </c>
      <c r="Q1353" s="33" t="s">
        <v>503</v>
      </c>
      <c r="R1353" s="33" t="s">
        <v>503</v>
      </c>
      <c r="S1353" s="33" t="s">
        <v>503</v>
      </c>
      <c r="T1353" s="33" t="s">
        <v>381</v>
      </c>
      <c r="U1353" s="97" t="s">
        <v>2954</v>
      </c>
      <c r="V1353" s="97" t="s">
        <v>571</v>
      </c>
      <c r="W1353" s="97" t="s">
        <v>2954</v>
      </c>
      <c r="X1353" s="97" t="s">
        <v>571</v>
      </c>
      <c r="Y1353" s="97" t="s">
        <v>2953</v>
      </c>
      <c r="Z1353" s="97" t="s">
        <v>571</v>
      </c>
      <c r="AA1353" s="97" t="s">
        <v>2954</v>
      </c>
      <c r="AB1353" s="126" t="s">
        <v>26261</v>
      </c>
      <c r="AC1353" s="29"/>
      <c r="AD1353" s="29"/>
      <c r="AE1353" s="29"/>
      <c r="AF1353" s="137" t="s">
        <v>22556</v>
      </c>
      <c r="AG1353" s="30">
        <f t="shared" si="250"/>
        <v>2</v>
      </c>
      <c r="AH1353" s="31" t="str">
        <f t="shared" si="251"/>
        <v>KT-140051</v>
      </c>
      <c r="AI1353" s="30">
        <v>29256258097</v>
      </c>
      <c r="AJ1353" s="102">
        <f>IFERROR(VLOOKUP($C1353,'分類(コード表)'!$A$3:$B$38,2,FALSE)*1000000000,0)+IFERROR(VLOOKUP($D1353,'分類(コード表)'!$C$3:$D$293,2,FALSE)*1000000,0)+IFERROR(VLOOKUP($E1353,'分類(コード表)'!$E$3:$F$353,2,FALSE)*1000,0)+IFERROR(VLOOKUP($F1353,'分類(コード表)'!$G$3:$H$255,2,FALSE),0)</f>
        <v>29256258097</v>
      </c>
    </row>
    <row r="1354" spans="1:36" s="30" customFormat="1" ht="27" customHeight="1" x14ac:dyDescent="0.15">
      <c r="A1354" s="32" t="s">
        <v>149</v>
      </c>
      <c r="B1354" s="33">
        <v>1350</v>
      </c>
      <c r="C1354" s="34" t="s">
        <v>54</v>
      </c>
      <c r="D1354" s="34" t="s">
        <v>56</v>
      </c>
      <c r="E1354" s="34" t="s">
        <v>2865</v>
      </c>
      <c r="F1354" s="34" t="s">
        <v>2878</v>
      </c>
      <c r="G1354" s="34" t="s">
        <v>24702</v>
      </c>
      <c r="H1354" s="34" t="s">
        <v>18419</v>
      </c>
      <c r="I1354" s="33">
        <v>337800</v>
      </c>
      <c r="J1354" s="33">
        <v>6153072</v>
      </c>
      <c r="K1354" s="33" t="s">
        <v>24703</v>
      </c>
      <c r="L1354" s="37">
        <f t="shared" si="249"/>
        <v>0.9451005936546818</v>
      </c>
      <c r="M1354" s="33"/>
      <c r="N1354" s="33" t="s">
        <v>24776</v>
      </c>
      <c r="O1354" s="33" t="s">
        <v>24776</v>
      </c>
      <c r="P1354" s="153" t="s">
        <v>26565</v>
      </c>
      <c r="Q1354" s="33"/>
      <c r="R1354" s="33"/>
      <c r="S1354" s="33"/>
      <c r="T1354" s="33" t="s">
        <v>381</v>
      </c>
      <c r="U1354" s="97" t="s">
        <v>26845</v>
      </c>
      <c r="V1354" s="97" t="s">
        <v>26846</v>
      </c>
      <c r="W1354" s="97" t="s">
        <v>26846</v>
      </c>
      <c r="X1354" s="97" t="s">
        <v>26845</v>
      </c>
      <c r="Y1354" s="97" t="s">
        <v>26845</v>
      </c>
      <c r="Z1354" s="97" t="s">
        <v>26846</v>
      </c>
      <c r="AA1354" s="97" t="s">
        <v>26845</v>
      </c>
      <c r="AB1354" s="126" t="s">
        <v>26853</v>
      </c>
      <c r="AC1354" s="29"/>
      <c r="AD1354" s="29"/>
      <c r="AE1354" s="29"/>
      <c r="AF1354" s="137" t="s">
        <v>26565</v>
      </c>
      <c r="AG1354" s="30">
        <f t="shared" ref="AG1354" si="270">LEN(LEFT(AF1354,FIND("-",AF1354)-1))</f>
        <v>2</v>
      </c>
      <c r="AH1354" s="31" t="str">
        <f t="shared" ref="AH1354" si="271">LEFT(AF1354,FIND("-",AF1354)+6)</f>
        <v>KT-180006</v>
      </c>
      <c r="AJ1354" s="102"/>
    </row>
    <row r="1355" spans="1:36" s="30" customFormat="1" ht="27" customHeight="1" x14ac:dyDescent="0.15">
      <c r="A1355" s="32" t="s">
        <v>149</v>
      </c>
      <c r="B1355" s="33">
        <v>1351</v>
      </c>
      <c r="C1355" s="34" t="s">
        <v>54</v>
      </c>
      <c r="D1355" s="34" t="s">
        <v>56</v>
      </c>
      <c r="E1355" s="34" t="s">
        <v>2865</v>
      </c>
      <c r="F1355" s="34" t="s">
        <v>150</v>
      </c>
      <c r="G1355" s="34" t="s">
        <v>977</v>
      </c>
      <c r="H1355" s="34" t="s">
        <v>2301</v>
      </c>
      <c r="I1355" s="33">
        <v>230000</v>
      </c>
      <c r="J1355" s="33">
        <v>254000</v>
      </c>
      <c r="K1355" s="33" t="s">
        <v>2713</v>
      </c>
      <c r="L1355" s="37">
        <f t="shared" si="249"/>
        <v>9.4488188976378007E-2</v>
      </c>
      <c r="M1355" s="33"/>
      <c r="N1355" s="33" t="s">
        <v>24776</v>
      </c>
      <c r="O1355" s="33"/>
      <c r="P1355" s="153" t="s">
        <v>35615</v>
      </c>
      <c r="Q1355" s="33"/>
      <c r="R1355" s="33"/>
      <c r="S1355" s="33"/>
      <c r="T1355" s="33" t="s">
        <v>2744</v>
      </c>
      <c r="U1355" s="97" t="s">
        <v>2954</v>
      </c>
      <c r="V1355" s="97" t="s">
        <v>2953</v>
      </c>
      <c r="W1355" s="97" t="s">
        <v>2953</v>
      </c>
      <c r="X1355" s="97" t="s">
        <v>2953</v>
      </c>
      <c r="Y1355" s="97" t="s">
        <v>2953</v>
      </c>
      <c r="Z1355" s="97" t="s">
        <v>2953</v>
      </c>
      <c r="AA1355" s="97" t="s">
        <v>2953</v>
      </c>
      <c r="AB1355" s="126" t="s">
        <v>26262</v>
      </c>
      <c r="AC1355" s="29"/>
      <c r="AD1355" s="29"/>
      <c r="AE1355" s="29"/>
      <c r="AF1355" s="137" t="s">
        <v>1540</v>
      </c>
      <c r="AG1355" s="30">
        <f t="shared" si="250"/>
        <v>2</v>
      </c>
      <c r="AH1355" s="31" t="str">
        <f t="shared" si="251"/>
        <v>QS-110022</v>
      </c>
      <c r="AI1355" s="30">
        <v>29256258253</v>
      </c>
      <c r="AJ1355" s="102">
        <f>IFERROR(VLOOKUP($C1355,'分類(コード表)'!$A$3:$B$38,2,FALSE)*1000000000,0)+IFERROR(VLOOKUP($D1355,'分類(コード表)'!$C$3:$D$293,2,FALSE)*1000000,0)+IFERROR(VLOOKUP($E1355,'分類(コード表)'!$E$3:$F$353,2,FALSE)*1000,0)+IFERROR(VLOOKUP($F1355,'分類(コード表)'!$G$3:$H$255,2,FALSE),0)</f>
        <v>29256258253</v>
      </c>
    </row>
    <row r="1356" spans="1:36" s="30" customFormat="1" ht="27" customHeight="1" x14ac:dyDescent="0.15">
      <c r="A1356" s="32" t="s">
        <v>149</v>
      </c>
      <c r="B1356" s="33">
        <v>1352</v>
      </c>
      <c r="C1356" s="34" t="s">
        <v>54</v>
      </c>
      <c r="D1356" s="34" t="s">
        <v>56</v>
      </c>
      <c r="E1356" s="34" t="s">
        <v>2865</v>
      </c>
      <c r="F1356" s="34" t="s">
        <v>150</v>
      </c>
      <c r="G1356" s="34" t="s">
        <v>15795</v>
      </c>
      <c r="H1356" s="34" t="s">
        <v>15796</v>
      </c>
      <c r="I1356" s="33">
        <v>22537700</v>
      </c>
      <c r="J1356" s="33">
        <v>26385500</v>
      </c>
      <c r="K1356" s="33" t="s">
        <v>24493</v>
      </c>
      <c r="L1356" s="37">
        <f t="shared" si="249"/>
        <v>0.14583009607549602</v>
      </c>
      <c r="M1356" s="33"/>
      <c r="N1356" s="33"/>
      <c r="O1356" s="33"/>
      <c r="P1356" s="153" t="s">
        <v>22506</v>
      </c>
      <c r="Q1356" s="33" t="s">
        <v>503</v>
      </c>
      <c r="R1356" s="33" t="s">
        <v>381</v>
      </c>
      <c r="S1356" s="33" t="s">
        <v>503</v>
      </c>
      <c r="T1356" s="33" t="s">
        <v>381</v>
      </c>
      <c r="U1356" s="97" t="s">
        <v>2954</v>
      </c>
      <c r="V1356" s="97" t="s">
        <v>2953</v>
      </c>
      <c r="W1356" s="97" t="s">
        <v>2954</v>
      </c>
      <c r="X1356" s="97" t="s">
        <v>2954</v>
      </c>
      <c r="Y1356" s="97" t="s">
        <v>2953</v>
      </c>
      <c r="Z1356" s="97" t="s">
        <v>571</v>
      </c>
      <c r="AA1356" s="97" t="s">
        <v>2953</v>
      </c>
      <c r="AB1356" s="126" t="s">
        <v>26263</v>
      </c>
      <c r="AC1356" s="29"/>
      <c r="AD1356" s="29"/>
      <c r="AE1356" s="29"/>
      <c r="AF1356" s="137" t="s">
        <v>22506</v>
      </c>
      <c r="AG1356" s="30">
        <f t="shared" si="250"/>
        <v>2</v>
      </c>
      <c r="AH1356" s="31" t="str">
        <f t="shared" si="251"/>
        <v>KK-150075</v>
      </c>
      <c r="AI1356" s="30">
        <v>29256258253</v>
      </c>
      <c r="AJ1356" s="102">
        <f>IFERROR(VLOOKUP($C1356,'分類(コード表)'!$A$3:$B$38,2,FALSE)*1000000000,0)+IFERROR(VLOOKUP($D1356,'分類(コード表)'!$C$3:$D$293,2,FALSE)*1000000,0)+IFERROR(VLOOKUP($E1356,'分類(コード表)'!$E$3:$F$353,2,FALSE)*1000,0)+IFERROR(VLOOKUP($F1356,'分類(コード表)'!$G$3:$H$255,2,FALSE),0)</f>
        <v>29256258253</v>
      </c>
    </row>
    <row r="1357" spans="1:36" s="30" customFormat="1" ht="27" customHeight="1" x14ac:dyDescent="0.15">
      <c r="A1357" s="32" t="s">
        <v>149</v>
      </c>
      <c r="B1357" s="33">
        <v>1353</v>
      </c>
      <c r="C1357" s="34" t="s">
        <v>54</v>
      </c>
      <c r="D1357" s="34" t="s">
        <v>56</v>
      </c>
      <c r="E1357" s="34" t="s">
        <v>12337</v>
      </c>
      <c r="F1357" s="34" t="s">
        <v>12154</v>
      </c>
      <c r="G1357" s="34" t="s">
        <v>20739</v>
      </c>
      <c r="H1357" s="34" t="s">
        <v>20740</v>
      </c>
      <c r="I1357" s="33">
        <v>11480000</v>
      </c>
      <c r="J1357" s="33">
        <v>14822000</v>
      </c>
      <c r="K1357" s="33" t="s">
        <v>24756</v>
      </c>
      <c r="L1357" s="37">
        <f t="shared" si="249"/>
        <v>0.22547564431250844</v>
      </c>
      <c r="M1357" s="33"/>
      <c r="N1357" s="33" t="s">
        <v>24776</v>
      </c>
      <c r="O1357" s="33" t="s">
        <v>24776</v>
      </c>
      <c r="P1357" s="153" t="s">
        <v>26536</v>
      </c>
      <c r="Q1357" s="33"/>
      <c r="R1357" s="33"/>
      <c r="S1357" s="33"/>
      <c r="T1357" s="33" t="s">
        <v>381</v>
      </c>
      <c r="U1357" s="97" t="s">
        <v>26845</v>
      </c>
      <c r="V1357" s="97" t="s">
        <v>26845</v>
      </c>
      <c r="W1357" s="97" t="s">
        <v>26845</v>
      </c>
      <c r="X1357" s="97" t="s">
        <v>26845</v>
      </c>
      <c r="Y1357" s="97" t="s">
        <v>26845</v>
      </c>
      <c r="Z1357" s="97" t="s">
        <v>26845</v>
      </c>
      <c r="AA1357" s="97" t="s">
        <v>26845</v>
      </c>
      <c r="AB1357" s="126" t="s">
        <v>26854</v>
      </c>
      <c r="AC1357" s="29"/>
      <c r="AD1357" s="29"/>
      <c r="AE1357" s="29"/>
      <c r="AF1357" s="137" t="s">
        <v>26536</v>
      </c>
      <c r="AG1357" s="30">
        <f t="shared" ref="AG1357:AG1358" si="272">LEN(LEFT(AF1357,FIND("-",AF1357)-1))</f>
        <v>2</v>
      </c>
      <c r="AH1357" s="31" t="str">
        <f t="shared" ref="AH1357:AH1358" si="273">LEFT(AF1357,FIND("-",AF1357)+6)</f>
        <v>QS-190008</v>
      </c>
      <c r="AJ1357" s="102"/>
    </row>
    <row r="1358" spans="1:36" s="30" customFormat="1" ht="27" customHeight="1" x14ac:dyDescent="0.15">
      <c r="A1358" s="32" t="s">
        <v>149</v>
      </c>
      <c r="B1358" s="33">
        <v>1354</v>
      </c>
      <c r="C1358" s="34" t="s">
        <v>54</v>
      </c>
      <c r="D1358" s="34" t="s">
        <v>56</v>
      </c>
      <c r="E1358" s="34" t="s">
        <v>12337</v>
      </c>
      <c r="F1358" s="34" t="s">
        <v>12156</v>
      </c>
      <c r="G1358" s="34" t="s">
        <v>16016</v>
      </c>
      <c r="H1358" s="34" t="s">
        <v>16017</v>
      </c>
      <c r="I1358" s="33">
        <v>16777338</v>
      </c>
      <c r="J1358" s="33">
        <v>17676357</v>
      </c>
      <c r="K1358" s="33" t="s">
        <v>24619</v>
      </c>
      <c r="L1358" s="37">
        <f t="shared" si="249"/>
        <v>5.085997075076043E-2</v>
      </c>
      <c r="M1358" s="33"/>
      <c r="N1358" s="33" t="s">
        <v>24776</v>
      </c>
      <c r="O1358" s="33"/>
      <c r="P1358" s="153" t="s">
        <v>26567</v>
      </c>
      <c r="Q1358" s="33"/>
      <c r="R1358" s="33"/>
      <c r="S1358" s="33"/>
      <c r="T1358" s="33" t="s">
        <v>381</v>
      </c>
      <c r="U1358" s="97" t="s">
        <v>26845</v>
      </c>
      <c r="V1358" s="97" t="s">
        <v>26845</v>
      </c>
      <c r="W1358" s="97" t="s">
        <v>26845</v>
      </c>
      <c r="X1358" s="97" t="s">
        <v>26845</v>
      </c>
      <c r="Y1358" s="97" t="s">
        <v>26845</v>
      </c>
      <c r="Z1358" s="97" t="s">
        <v>26846</v>
      </c>
      <c r="AA1358" s="97" t="s">
        <v>26845</v>
      </c>
      <c r="AB1358" s="126" t="s">
        <v>26855</v>
      </c>
      <c r="AC1358" s="29"/>
      <c r="AD1358" s="29"/>
      <c r="AE1358" s="29"/>
      <c r="AF1358" s="137" t="s">
        <v>26567</v>
      </c>
      <c r="AG1358" s="30">
        <f t="shared" si="272"/>
        <v>2</v>
      </c>
      <c r="AH1358" s="31" t="str">
        <f t="shared" si="273"/>
        <v>KK-180001</v>
      </c>
      <c r="AJ1358" s="102"/>
    </row>
    <row r="1359" spans="1:36" s="30" customFormat="1" ht="27" customHeight="1" x14ac:dyDescent="0.15">
      <c r="A1359" s="32" t="s">
        <v>149</v>
      </c>
      <c r="B1359" s="33">
        <v>1355</v>
      </c>
      <c r="C1359" s="98" t="s">
        <v>26675</v>
      </c>
      <c r="D1359" s="34" t="s">
        <v>150</v>
      </c>
      <c r="E1359" s="34"/>
      <c r="F1359" s="34"/>
      <c r="G1359" s="34" t="s">
        <v>26488</v>
      </c>
      <c r="H1359" s="34" t="s">
        <v>1907</v>
      </c>
      <c r="I1359" s="33">
        <v>73000</v>
      </c>
      <c r="J1359" s="33">
        <v>18200</v>
      </c>
      <c r="K1359" s="33" t="s">
        <v>2461</v>
      </c>
      <c r="L1359" s="37">
        <f t="shared" si="249"/>
        <v>-3.0109890109890109</v>
      </c>
      <c r="M1359" s="33"/>
      <c r="N1359" s="33" t="s">
        <v>24776</v>
      </c>
      <c r="O1359" s="33"/>
      <c r="P1359" s="153" t="s">
        <v>5432</v>
      </c>
      <c r="Q1359" s="33"/>
      <c r="R1359" s="33"/>
      <c r="S1359" s="33"/>
      <c r="T1359" s="33" t="s">
        <v>2744</v>
      </c>
      <c r="U1359" s="97" t="s">
        <v>2953</v>
      </c>
      <c r="V1359" s="97" t="s">
        <v>2953</v>
      </c>
      <c r="W1359" s="97" t="s">
        <v>2954</v>
      </c>
      <c r="X1359" s="97" t="s">
        <v>2953</v>
      </c>
      <c r="Y1359" s="97" t="s">
        <v>2953</v>
      </c>
      <c r="Z1359" s="97" t="s">
        <v>2953</v>
      </c>
      <c r="AA1359" s="97" t="s">
        <v>2953</v>
      </c>
      <c r="AB1359" s="126" t="s">
        <v>26489</v>
      </c>
      <c r="AC1359" s="29"/>
      <c r="AD1359" s="29"/>
      <c r="AE1359" s="29"/>
      <c r="AF1359" s="137" t="s">
        <v>5432</v>
      </c>
      <c r="AG1359" s="30">
        <f t="shared" si="250"/>
        <v>2</v>
      </c>
      <c r="AH1359" s="31" t="str">
        <f t="shared" si="251"/>
        <v>HR-090003</v>
      </c>
      <c r="AI1359" s="30">
        <v>29291000000</v>
      </c>
      <c r="AJ1359" s="102">
        <f>IFERROR(VLOOKUP($C1359,'分類(コード表)'!$A$3:$B$38,2,FALSE)*1000000000,0)+IFERROR(VLOOKUP($D1359,'分類(コード表)'!$C$3:$D$293,2,FALSE)*1000000,0)+IFERROR(VLOOKUP($E1359,'分類(コード表)'!$E$3:$F$353,2,FALSE)*1000,0)+IFERROR(VLOOKUP($F1359,'分類(コード表)'!$G$3:$H$255,2,FALSE),0)</f>
        <v>29291000000</v>
      </c>
    </row>
    <row r="1360" spans="1:36" s="30" customFormat="1" ht="27" customHeight="1" x14ac:dyDescent="0.15">
      <c r="A1360" s="32" t="s">
        <v>149</v>
      </c>
      <c r="B1360" s="33">
        <v>1356</v>
      </c>
      <c r="C1360" s="34" t="s">
        <v>57</v>
      </c>
      <c r="D1360" s="34" t="s">
        <v>506</v>
      </c>
      <c r="E1360" s="34" t="s">
        <v>2920</v>
      </c>
      <c r="F1360" s="34" t="s">
        <v>2921</v>
      </c>
      <c r="G1360" s="34" t="s">
        <v>26264</v>
      </c>
      <c r="H1360" s="34" t="s">
        <v>2920</v>
      </c>
      <c r="I1360" s="33">
        <v>917000000</v>
      </c>
      <c r="J1360" s="33">
        <v>1034500000</v>
      </c>
      <c r="K1360" s="33" t="s">
        <v>26265</v>
      </c>
      <c r="L1360" s="37">
        <f t="shared" si="249"/>
        <v>0.11358144030932815</v>
      </c>
      <c r="M1360" s="33"/>
      <c r="N1360" s="33" t="s">
        <v>24776</v>
      </c>
      <c r="O1360" s="33"/>
      <c r="P1360" s="153" t="s">
        <v>37349</v>
      </c>
      <c r="Q1360" s="33"/>
      <c r="R1360" s="33"/>
      <c r="S1360" s="33"/>
      <c r="T1360" s="33" t="s">
        <v>2744</v>
      </c>
      <c r="U1360" s="97" t="s">
        <v>2953</v>
      </c>
      <c r="V1360" s="97" t="s">
        <v>2953</v>
      </c>
      <c r="W1360" s="97" t="s">
        <v>2954</v>
      </c>
      <c r="X1360" s="97" t="s">
        <v>2953</v>
      </c>
      <c r="Y1360" s="97" t="s">
        <v>2953</v>
      </c>
      <c r="Z1360" s="97" t="s">
        <v>2954</v>
      </c>
      <c r="AA1360" s="97" t="s">
        <v>2953</v>
      </c>
      <c r="AB1360" s="126" t="s">
        <v>26266</v>
      </c>
      <c r="AC1360" s="29"/>
      <c r="AD1360" s="29"/>
      <c r="AE1360" s="29"/>
      <c r="AF1360" s="137" t="s">
        <v>2778</v>
      </c>
      <c r="AG1360" s="30">
        <f t="shared" si="250"/>
        <v>3</v>
      </c>
      <c r="AH1360" s="31" t="str">
        <f t="shared" si="251"/>
        <v>KTK-100002</v>
      </c>
      <c r="AI1360" s="30">
        <v>31040081104</v>
      </c>
      <c r="AJ1360" s="102">
        <f>IFERROR(VLOOKUP($C1360,'分類(コード表)'!$A$3:$B$38,2,FALSE)*1000000000,0)+IFERROR(VLOOKUP($D1360,'分類(コード表)'!$C$3:$D$293,2,FALSE)*1000000,0)+IFERROR(VLOOKUP($E1360,'分類(コード表)'!$E$3:$F$353,2,FALSE)*1000,0)+IFERROR(VLOOKUP($F1360,'分類(コード表)'!$G$3:$H$255,2,FALSE),0)</f>
        <v>31040081104</v>
      </c>
    </row>
    <row r="1361" spans="1:36" s="30" customFormat="1" ht="27" customHeight="1" x14ac:dyDescent="0.15">
      <c r="A1361" s="32" t="s">
        <v>149</v>
      </c>
      <c r="B1361" s="33">
        <v>1357</v>
      </c>
      <c r="C1361" s="34" t="s">
        <v>57</v>
      </c>
      <c r="D1361" s="34" t="s">
        <v>506</v>
      </c>
      <c r="E1361" s="34" t="s">
        <v>2920</v>
      </c>
      <c r="F1361" s="34" t="s">
        <v>2921</v>
      </c>
      <c r="G1361" s="34" t="s">
        <v>2813</v>
      </c>
      <c r="H1361" s="34" t="s">
        <v>26267</v>
      </c>
      <c r="I1361" s="33">
        <v>33178000</v>
      </c>
      <c r="J1361" s="33">
        <v>33315844</v>
      </c>
      <c r="K1361" s="33" t="s">
        <v>26268</v>
      </c>
      <c r="L1361" s="37">
        <f t="shared" si="249"/>
        <v>4.1374908587037407E-3</v>
      </c>
      <c r="M1361" s="33"/>
      <c r="N1361" s="33" t="s">
        <v>24776</v>
      </c>
      <c r="O1361" s="33"/>
      <c r="P1361" s="153" t="s">
        <v>2786</v>
      </c>
      <c r="Q1361" s="33"/>
      <c r="R1361" s="33"/>
      <c r="S1361" s="33"/>
      <c r="T1361" s="33" t="s">
        <v>2744</v>
      </c>
      <c r="U1361" s="97" t="s">
        <v>2953</v>
      </c>
      <c r="V1361" s="97" t="s">
        <v>2954</v>
      </c>
      <c r="W1361" s="97" t="s">
        <v>2954</v>
      </c>
      <c r="X1361" s="97" t="s">
        <v>2953</v>
      </c>
      <c r="Y1361" s="97" t="s">
        <v>2954</v>
      </c>
      <c r="Z1361" s="97" t="s">
        <v>2953</v>
      </c>
      <c r="AA1361" s="97" t="s">
        <v>2954</v>
      </c>
      <c r="AB1361" s="126" t="s">
        <v>26269</v>
      </c>
      <c r="AC1361" s="29"/>
      <c r="AD1361" s="29"/>
      <c r="AE1361" s="29"/>
      <c r="AF1361" s="137" t="s">
        <v>2786</v>
      </c>
      <c r="AG1361" s="30">
        <f t="shared" si="250"/>
        <v>3</v>
      </c>
      <c r="AH1361" s="31" t="str">
        <f t="shared" si="251"/>
        <v>KTK-120005</v>
      </c>
      <c r="AI1361" s="30">
        <v>31040081104</v>
      </c>
      <c r="AJ1361" s="102">
        <f>IFERROR(VLOOKUP($C1361,'分類(コード表)'!$A$3:$B$38,2,FALSE)*1000000000,0)+IFERROR(VLOOKUP($D1361,'分類(コード表)'!$C$3:$D$293,2,FALSE)*1000000,0)+IFERROR(VLOOKUP($E1361,'分類(コード表)'!$E$3:$F$353,2,FALSE)*1000,0)+IFERROR(VLOOKUP($F1361,'分類(コード表)'!$G$3:$H$255,2,FALSE),0)</f>
        <v>31040081104</v>
      </c>
    </row>
    <row r="1362" spans="1:36" s="30" customFormat="1" ht="27" customHeight="1" x14ac:dyDescent="0.15">
      <c r="A1362" s="32" t="s">
        <v>149</v>
      </c>
      <c r="B1362" s="33">
        <v>1358</v>
      </c>
      <c r="C1362" s="34" t="s">
        <v>57</v>
      </c>
      <c r="D1362" s="34" t="s">
        <v>506</v>
      </c>
      <c r="E1362" s="34" t="s">
        <v>2920</v>
      </c>
      <c r="F1362" s="34" t="s">
        <v>2921</v>
      </c>
      <c r="G1362" s="34" t="s">
        <v>2816</v>
      </c>
      <c r="H1362" s="34" t="s">
        <v>26270</v>
      </c>
      <c r="I1362" s="33">
        <v>151952426</v>
      </c>
      <c r="J1362" s="33">
        <v>151632426</v>
      </c>
      <c r="K1362" s="33" t="s">
        <v>26271</v>
      </c>
      <c r="L1362" s="37">
        <f t="shared" si="249"/>
        <v>-2.11036655180874E-3</v>
      </c>
      <c r="M1362" s="33"/>
      <c r="N1362" s="33" t="s">
        <v>24776</v>
      </c>
      <c r="O1362" s="33"/>
      <c r="P1362" s="153" t="s">
        <v>37350</v>
      </c>
      <c r="Q1362" s="33"/>
      <c r="R1362" s="33"/>
      <c r="S1362" s="33"/>
      <c r="T1362" s="33" t="s">
        <v>2744</v>
      </c>
      <c r="U1362" s="97" t="s">
        <v>2953</v>
      </c>
      <c r="V1362" s="97" t="s">
        <v>2953</v>
      </c>
      <c r="W1362" s="97" t="s">
        <v>2953</v>
      </c>
      <c r="X1362" s="97" t="s">
        <v>2954</v>
      </c>
      <c r="Y1362" s="97" t="s">
        <v>2953</v>
      </c>
      <c r="Z1362" s="97" t="s">
        <v>2954</v>
      </c>
      <c r="AA1362" s="97" t="s">
        <v>2953</v>
      </c>
      <c r="AB1362" s="126" t="s">
        <v>26272</v>
      </c>
      <c r="AC1362" s="29"/>
      <c r="AD1362" s="29"/>
      <c r="AE1362" s="29"/>
      <c r="AF1362" s="137" t="s">
        <v>2789</v>
      </c>
      <c r="AG1362" s="30">
        <f t="shared" si="250"/>
        <v>3</v>
      </c>
      <c r="AH1362" s="31" t="str">
        <f t="shared" si="251"/>
        <v>QSK-110003</v>
      </c>
      <c r="AI1362" s="30">
        <v>31040081104</v>
      </c>
      <c r="AJ1362" s="102">
        <f>IFERROR(VLOOKUP($C1362,'分類(コード表)'!$A$3:$B$38,2,FALSE)*1000000000,0)+IFERROR(VLOOKUP($D1362,'分類(コード表)'!$C$3:$D$293,2,FALSE)*1000000,0)+IFERROR(VLOOKUP($E1362,'分類(コード表)'!$E$3:$F$353,2,FALSE)*1000,0)+IFERROR(VLOOKUP($F1362,'分類(コード表)'!$G$3:$H$255,2,FALSE),0)</f>
        <v>31040081104</v>
      </c>
    </row>
    <row r="1363" spans="1:36" s="30" customFormat="1" ht="27" customHeight="1" x14ac:dyDescent="0.15">
      <c r="A1363" s="32" t="s">
        <v>149</v>
      </c>
      <c r="B1363" s="33">
        <v>1359</v>
      </c>
      <c r="C1363" s="34" t="s">
        <v>57</v>
      </c>
      <c r="D1363" s="34" t="s">
        <v>506</v>
      </c>
      <c r="E1363" s="34" t="s">
        <v>2920</v>
      </c>
      <c r="F1363" s="34" t="s">
        <v>2921</v>
      </c>
      <c r="G1363" s="34" t="s">
        <v>2818</v>
      </c>
      <c r="H1363" s="34" t="s">
        <v>26273</v>
      </c>
      <c r="I1363" s="33">
        <v>554389890</v>
      </c>
      <c r="J1363" s="33">
        <v>559681055</v>
      </c>
      <c r="K1363" s="33" t="s">
        <v>26274</v>
      </c>
      <c r="L1363" s="37">
        <f t="shared" si="249"/>
        <v>9.4538933428790495E-3</v>
      </c>
      <c r="M1363" s="33"/>
      <c r="N1363" s="33" t="s">
        <v>24776</v>
      </c>
      <c r="O1363" s="33"/>
      <c r="P1363" s="153" t="s">
        <v>2790</v>
      </c>
      <c r="Q1363" s="33" t="s">
        <v>2796</v>
      </c>
      <c r="R1363" s="33"/>
      <c r="S1363" s="33"/>
      <c r="T1363" s="33" t="s">
        <v>2744</v>
      </c>
      <c r="U1363" s="97" t="s">
        <v>2953</v>
      </c>
      <c r="V1363" s="97" t="s">
        <v>2953</v>
      </c>
      <c r="W1363" s="97" t="s">
        <v>2954</v>
      </c>
      <c r="X1363" s="97" t="s">
        <v>2953</v>
      </c>
      <c r="Y1363" s="97" t="s">
        <v>2953</v>
      </c>
      <c r="Z1363" s="97" t="s">
        <v>2954</v>
      </c>
      <c r="AA1363" s="97" t="s">
        <v>2953</v>
      </c>
      <c r="AB1363" s="126" t="s">
        <v>26275</v>
      </c>
      <c r="AC1363" s="29"/>
      <c r="AD1363" s="29"/>
      <c r="AE1363" s="29"/>
      <c r="AF1363" s="137" t="s">
        <v>2790</v>
      </c>
      <c r="AG1363" s="30">
        <f t="shared" si="250"/>
        <v>3</v>
      </c>
      <c r="AH1363" s="31" t="str">
        <f t="shared" si="251"/>
        <v>QSK-120003</v>
      </c>
      <c r="AI1363" s="30">
        <v>31040081104</v>
      </c>
      <c r="AJ1363" s="102">
        <f>IFERROR(VLOOKUP($C1363,'分類(コード表)'!$A$3:$B$38,2,FALSE)*1000000000,0)+IFERROR(VLOOKUP($D1363,'分類(コード表)'!$C$3:$D$293,2,FALSE)*1000000,0)+IFERROR(VLOOKUP($E1363,'分類(コード表)'!$E$3:$F$353,2,FALSE)*1000,0)+IFERROR(VLOOKUP($F1363,'分類(コード表)'!$G$3:$H$255,2,FALSE),0)</f>
        <v>31040081104</v>
      </c>
    </row>
    <row r="1364" spans="1:36" s="30" customFormat="1" ht="27" customHeight="1" x14ac:dyDescent="0.15">
      <c r="A1364" s="32" t="s">
        <v>149</v>
      </c>
      <c r="B1364" s="33">
        <v>1360</v>
      </c>
      <c r="C1364" s="34" t="s">
        <v>57</v>
      </c>
      <c r="D1364" s="34" t="s">
        <v>506</v>
      </c>
      <c r="E1364" s="34" t="s">
        <v>2920</v>
      </c>
      <c r="F1364" s="34" t="s">
        <v>2921</v>
      </c>
      <c r="G1364" s="34" t="s">
        <v>22017</v>
      </c>
      <c r="H1364" s="34" t="s">
        <v>26276</v>
      </c>
      <c r="I1364" s="33">
        <v>0</v>
      </c>
      <c r="J1364" s="33">
        <v>0</v>
      </c>
      <c r="K1364" s="33" t="s">
        <v>26277</v>
      </c>
      <c r="L1364" s="37">
        <v>0</v>
      </c>
      <c r="M1364" s="33"/>
      <c r="N1364" s="33"/>
      <c r="O1364" s="33"/>
      <c r="P1364" s="153" t="s">
        <v>3146</v>
      </c>
      <c r="Q1364" s="38" t="s">
        <v>578</v>
      </c>
      <c r="R1364" s="33"/>
      <c r="S1364" s="33"/>
      <c r="T1364" s="33" t="s">
        <v>2744</v>
      </c>
      <c r="U1364" s="97" t="s">
        <v>2953</v>
      </c>
      <c r="V1364" s="97" t="s">
        <v>2954</v>
      </c>
      <c r="W1364" s="97" t="s">
        <v>2954</v>
      </c>
      <c r="X1364" s="97" t="s">
        <v>2954</v>
      </c>
      <c r="Y1364" s="97" t="s">
        <v>2954</v>
      </c>
      <c r="Z1364" s="97" t="s">
        <v>2953</v>
      </c>
      <c r="AA1364" s="97" t="s">
        <v>2954</v>
      </c>
      <c r="AB1364" s="126" t="s">
        <v>26278</v>
      </c>
      <c r="AC1364" s="29"/>
      <c r="AD1364" s="29"/>
      <c r="AE1364" s="29"/>
      <c r="AF1364" s="137" t="s">
        <v>3146</v>
      </c>
      <c r="AG1364" s="30">
        <f t="shared" si="250"/>
        <v>3</v>
      </c>
      <c r="AH1364" s="31" t="str">
        <f t="shared" si="251"/>
        <v>KKK-140004</v>
      </c>
      <c r="AI1364" s="30">
        <v>31040081104</v>
      </c>
      <c r="AJ1364" s="102">
        <f>IFERROR(VLOOKUP($C1364,'分類(コード表)'!$A$3:$B$38,2,FALSE)*1000000000,0)+IFERROR(VLOOKUP($D1364,'分類(コード表)'!$C$3:$D$293,2,FALSE)*1000000,0)+IFERROR(VLOOKUP($E1364,'分類(コード表)'!$E$3:$F$353,2,FALSE)*1000,0)+IFERROR(VLOOKUP($F1364,'分類(コード表)'!$G$3:$H$255,2,FALSE),0)</f>
        <v>31040081104</v>
      </c>
    </row>
    <row r="1365" spans="1:36" s="30" customFormat="1" ht="27" customHeight="1" x14ac:dyDescent="0.15">
      <c r="A1365" s="32" t="s">
        <v>149</v>
      </c>
      <c r="B1365" s="33">
        <v>1361</v>
      </c>
      <c r="C1365" s="34" t="s">
        <v>57</v>
      </c>
      <c r="D1365" s="34" t="s">
        <v>506</v>
      </c>
      <c r="E1365" s="34" t="s">
        <v>2920</v>
      </c>
      <c r="F1365" s="34" t="s">
        <v>2933</v>
      </c>
      <c r="G1365" s="34" t="s">
        <v>2815</v>
      </c>
      <c r="H1365" s="34" t="s">
        <v>26279</v>
      </c>
      <c r="I1365" s="33">
        <v>75540979.299999997</v>
      </c>
      <c r="J1365" s="33">
        <v>73595979.299999997</v>
      </c>
      <c r="K1365" s="33" t="s">
        <v>26271</v>
      </c>
      <c r="L1365" s="37">
        <f t="shared" si="249"/>
        <v>-2.6428074176057637E-2</v>
      </c>
      <c r="M1365" s="33"/>
      <c r="N1365" s="33" t="s">
        <v>24776</v>
      </c>
      <c r="O1365" s="33"/>
      <c r="P1365" s="153" t="s">
        <v>37351</v>
      </c>
      <c r="Q1365" s="33"/>
      <c r="R1365" s="33"/>
      <c r="S1365" s="33"/>
      <c r="T1365" s="33" t="s">
        <v>2744</v>
      </c>
      <c r="U1365" s="97" t="s">
        <v>2953</v>
      </c>
      <c r="V1365" s="97" t="s">
        <v>2953</v>
      </c>
      <c r="W1365" s="97" t="s">
        <v>2953</v>
      </c>
      <c r="X1365" s="97" t="s">
        <v>2954</v>
      </c>
      <c r="Y1365" s="97" t="s">
        <v>2954</v>
      </c>
      <c r="Z1365" s="97" t="s">
        <v>2953</v>
      </c>
      <c r="AA1365" s="97" t="s">
        <v>2953</v>
      </c>
      <c r="AB1365" s="126" t="s">
        <v>26280</v>
      </c>
      <c r="AC1365" s="29"/>
      <c r="AD1365" s="29"/>
      <c r="AE1365" s="29"/>
      <c r="AF1365" s="137" t="s">
        <v>2788</v>
      </c>
      <c r="AG1365" s="30">
        <f t="shared" si="250"/>
        <v>3</v>
      </c>
      <c r="AH1365" s="31" t="str">
        <f t="shared" si="251"/>
        <v>QSK-110002</v>
      </c>
      <c r="AI1365" s="30">
        <v>31040081106</v>
      </c>
      <c r="AJ1365" s="102">
        <f>IFERROR(VLOOKUP($C1365,'分類(コード表)'!$A$3:$B$38,2,FALSE)*1000000000,0)+IFERROR(VLOOKUP($D1365,'分類(コード表)'!$C$3:$D$293,2,FALSE)*1000000,0)+IFERROR(VLOOKUP($E1365,'分類(コード表)'!$E$3:$F$353,2,FALSE)*1000,0)+IFERROR(VLOOKUP($F1365,'分類(コード表)'!$G$3:$H$255,2,FALSE),0)</f>
        <v>31040081106</v>
      </c>
    </row>
    <row r="1366" spans="1:36" s="30" customFormat="1" ht="27" customHeight="1" x14ac:dyDescent="0.15">
      <c r="A1366" s="32" t="s">
        <v>149</v>
      </c>
      <c r="B1366" s="33">
        <v>1362</v>
      </c>
      <c r="C1366" s="34" t="s">
        <v>57</v>
      </c>
      <c r="D1366" s="34" t="s">
        <v>506</v>
      </c>
      <c r="E1366" s="34" t="s">
        <v>2931</v>
      </c>
      <c r="F1366" s="34" t="s">
        <v>2932</v>
      </c>
      <c r="G1366" s="34" t="s">
        <v>26281</v>
      </c>
      <c r="H1366" s="34" t="s">
        <v>2932</v>
      </c>
      <c r="I1366" s="33">
        <v>55233161.799999997</v>
      </c>
      <c r="J1366" s="33">
        <v>56923546</v>
      </c>
      <c r="K1366" s="33" t="s">
        <v>26282</v>
      </c>
      <c r="L1366" s="37">
        <f t="shared" si="249"/>
        <v>2.9695693940078871E-2</v>
      </c>
      <c r="M1366" s="33"/>
      <c r="N1366" s="33" t="s">
        <v>24776</v>
      </c>
      <c r="O1366" s="33"/>
      <c r="P1366" s="153" t="s">
        <v>22039</v>
      </c>
      <c r="Q1366" s="33" t="s">
        <v>575</v>
      </c>
      <c r="R1366" s="33"/>
      <c r="S1366" s="33"/>
      <c r="T1366" s="33" t="s">
        <v>2744</v>
      </c>
      <c r="U1366" s="97" t="s">
        <v>2953</v>
      </c>
      <c r="V1366" s="97" t="s">
        <v>2953</v>
      </c>
      <c r="W1366" s="97" t="s">
        <v>2954</v>
      </c>
      <c r="X1366" s="97" t="s">
        <v>2954</v>
      </c>
      <c r="Y1366" s="97" t="s">
        <v>2954</v>
      </c>
      <c r="Z1366" s="97" t="s">
        <v>2953</v>
      </c>
      <c r="AA1366" s="97" t="s">
        <v>2953</v>
      </c>
      <c r="AB1366" s="126" t="s">
        <v>26283</v>
      </c>
      <c r="AC1366" s="29"/>
      <c r="AD1366" s="29"/>
      <c r="AE1366" s="29"/>
      <c r="AF1366" s="137" t="s">
        <v>22039</v>
      </c>
      <c r="AG1366" s="30">
        <f t="shared" si="250"/>
        <v>3</v>
      </c>
      <c r="AH1366" s="31" t="str">
        <f t="shared" si="251"/>
        <v>QSK-090005</v>
      </c>
      <c r="AI1366" s="30">
        <v>31040263107</v>
      </c>
      <c r="AJ1366" s="102">
        <f>IFERROR(VLOOKUP($C1366,'分類(コード表)'!$A$3:$B$38,2,FALSE)*1000000000,0)+IFERROR(VLOOKUP($D1366,'分類(コード表)'!$C$3:$D$293,2,FALSE)*1000000,0)+IFERROR(VLOOKUP($E1366,'分類(コード表)'!$E$3:$F$353,2,FALSE)*1000,0)+IFERROR(VLOOKUP($F1366,'分類(コード表)'!$G$3:$H$255,2,FALSE),0)</f>
        <v>31040263107</v>
      </c>
    </row>
    <row r="1367" spans="1:36" s="30" customFormat="1" ht="27" customHeight="1" x14ac:dyDescent="0.15">
      <c r="A1367" s="32" t="s">
        <v>149</v>
      </c>
      <c r="B1367" s="33">
        <v>1363</v>
      </c>
      <c r="C1367" s="34" t="s">
        <v>57</v>
      </c>
      <c r="D1367" s="34" t="s">
        <v>506</v>
      </c>
      <c r="E1367" s="34" t="s">
        <v>2934</v>
      </c>
      <c r="F1367" s="34" t="s">
        <v>2935</v>
      </c>
      <c r="G1367" s="34" t="s">
        <v>2821</v>
      </c>
      <c r="H1367" s="34" t="s">
        <v>26490</v>
      </c>
      <c r="I1367" s="33">
        <v>9500000</v>
      </c>
      <c r="J1367" s="33">
        <v>10500000</v>
      </c>
      <c r="K1367" s="33" t="s">
        <v>26491</v>
      </c>
      <c r="L1367" s="37">
        <f t="shared" si="249"/>
        <v>9.5238095238095233E-2</v>
      </c>
      <c r="M1367" s="33"/>
      <c r="N1367" s="33" t="s">
        <v>24776</v>
      </c>
      <c r="O1367" s="33"/>
      <c r="P1367" s="153" t="s">
        <v>2793</v>
      </c>
      <c r="Q1367" s="33"/>
      <c r="R1367" s="33"/>
      <c r="S1367" s="33"/>
      <c r="T1367" s="33" t="s">
        <v>2744</v>
      </c>
      <c r="U1367" s="97" t="s">
        <v>2953</v>
      </c>
      <c r="V1367" s="97" t="s">
        <v>2953</v>
      </c>
      <c r="W1367" s="97" t="s">
        <v>2953</v>
      </c>
      <c r="X1367" s="97" t="s">
        <v>2953</v>
      </c>
      <c r="Y1367" s="97" t="s">
        <v>2953</v>
      </c>
      <c r="Z1367" s="97" t="s">
        <v>2955</v>
      </c>
      <c r="AA1367" s="97" t="s">
        <v>2953</v>
      </c>
      <c r="AB1367" s="126" t="s">
        <v>26492</v>
      </c>
      <c r="AC1367" s="29"/>
      <c r="AD1367" s="29"/>
      <c r="AE1367" s="29"/>
      <c r="AF1367" s="137" t="s">
        <v>2793</v>
      </c>
      <c r="AG1367" s="30">
        <f t="shared" si="250"/>
        <v>3</v>
      </c>
      <c r="AH1367" s="31" t="str">
        <f t="shared" si="251"/>
        <v>SKK-120002</v>
      </c>
      <c r="AI1367" s="30">
        <v>31040264109</v>
      </c>
      <c r="AJ1367" s="102">
        <f>IFERROR(VLOOKUP($C1367,'分類(コード表)'!$A$3:$B$38,2,FALSE)*1000000000,0)+IFERROR(VLOOKUP($D1367,'分類(コード表)'!$C$3:$D$293,2,FALSE)*1000000,0)+IFERROR(VLOOKUP($E1367,'分類(コード表)'!$E$3:$F$353,2,FALSE)*1000,0)+IFERROR(VLOOKUP($F1367,'分類(コード表)'!$G$3:$H$255,2,FALSE),0)</f>
        <v>31040264109</v>
      </c>
    </row>
    <row r="1368" spans="1:36" s="30" customFormat="1" ht="27" customHeight="1" x14ac:dyDescent="0.15">
      <c r="A1368" s="32" t="s">
        <v>149</v>
      </c>
      <c r="B1368" s="33">
        <v>1364</v>
      </c>
      <c r="C1368" s="34" t="s">
        <v>57</v>
      </c>
      <c r="D1368" s="34" t="s">
        <v>506</v>
      </c>
      <c r="E1368" s="34" t="s">
        <v>390</v>
      </c>
      <c r="F1368" s="34"/>
      <c r="G1368" s="34" t="s">
        <v>2823</v>
      </c>
      <c r="H1368" s="34" t="s">
        <v>26284</v>
      </c>
      <c r="I1368" s="33">
        <v>208043</v>
      </c>
      <c r="J1368" s="33">
        <v>405923</v>
      </c>
      <c r="K1368" s="33" t="s">
        <v>26285</v>
      </c>
      <c r="L1368" s="37">
        <f t="shared" ref="L1368:L1440" si="274">1-I1368/J1368</f>
        <v>0.48748161597150197</v>
      </c>
      <c r="M1368" s="33"/>
      <c r="N1368" s="33" t="s">
        <v>24776</v>
      </c>
      <c r="O1368" s="33"/>
      <c r="P1368" s="153" t="s">
        <v>2795</v>
      </c>
      <c r="Q1368" s="33"/>
      <c r="R1368" s="33"/>
      <c r="S1368" s="33"/>
      <c r="T1368" s="33" t="s">
        <v>2744</v>
      </c>
      <c r="U1368" s="97" t="s">
        <v>2954</v>
      </c>
      <c r="V1368" s="97" t="s">
        <v>2954</v>
      </c>
      <c r="W1368" s="97" t="s">
        <v>2953</v>
      </c>
      <c r="X1368" s="97" t="s">
        <v>2953</v>
      </c>
      <c r="Y1368" s="97" t="s">
        <v>2953</v>
      </c>
      <c r="Z1368" s="97" t="s">
        <v>2953</v>
      </c>
      <c r="AA1368" s="97" t="s">
        <v>2954</v>
      </c>
      <c r="AB1368" s="126" t="s">
        <v>26286</v>
      </c>
      <c r="AC1368" s="29"/>
      <c r="AD1368" s="29"/>
      <c r="AE1368" s="29"/>
      <c r="AF1368" s="137" t="s">
        <v>2795</v>
      </c>
      <c r="AG1368" s="30">
        <f t="shared" ref="AG1368:AG1440" si="275">LEN(LEFT(AF1368,FIND("-",AF1368)-1))</f>
        <v>3</v>
      </c>
      <c r="AH1368" s="31" t="str">
        <f t="shared" ref="AH1368:AH1440" si="276">LEFT(AF1368,FIND("-",AF1368)+6)</f>
        <v>CBK-130005</v>
      </c>
      <c r="AI1368" s="30">
        <v>31040350000</v>
      </c>
      <c r="AJ1368" s="102">
        <f>IFERROR(VLOOKUP($C1368,'分類(コード表)'!$A$3:$B$38,2,FALSE)*1000000000,0)+IFERROR(VLOOKUP($D1368,'分類(コード表)'!$C$3:$D$293,2,FALSE)*1000000,0)+IFERROR(VLOOKUP($E1368,'分類(コード表)'!$E$3:$F$353,2,FALSE)*1000,0)+IFERROR(VLOOKUP($F1368,'分類(コード表)'!$G$3:$H$255,2,FALSE),0)</f>
        <v>31040350000</v>
      </c>
    </row>
    <row r="1369" spans="1:36" s="30" customFormat="1" ht="27" customHeight="1" x14ac:dyDescent="0.15">
      <c r="A1369" s="32" t="s">
        <v>149</v>
      </c>
      <c r="B1369" s="33">
        <v>1365</v>
      </c>
      <c r="C1369" s="34" t="s">
        <v>57</v>
      </c>
      <c r="D1369" s="34" t="s">
        <v>506</v>
      </c>
      <c r="E1369" s="34" t="s">
        <v>390</v>
      </c>
      <c r="F1369" s="34" t="s">
        <v>503</v>
      </c>
      <c r="G1369" s="34" t="s">
        <v>23484</v>
      </c>
      <c r="H1369" s="34" t="s">
        <v>26821</v>
      </c>
      <c r="I1369" s="129">
        <v>395960000</v>
      </c>
      <c r="J1369" s="129">
        <v>393760000</v>
      </c>
      <c r="K1369" s="97" t="s">
        <v>26822</v>
      </c>
      <c r="L1369" s="37">
        <f t="shared" si="274"/>
        <v>-5.5871596911825083E-3</v>
      </c>
      <c r="M1369" s="33"/>
      <c r="N1369" s="33"/>
      <c r="O1369" s="33"/>
      <c r="P1369" s="153" t="s">
        <v>22455</v>
      </c>
      <c r="Q1369" s="38" t="s">
        <v>578</v>
      </c>
      <c r="R1369" s="33" t="s">
        <v>503</v>
      </c>
      <c r="S1369" s="33" t="s">
        <v>503</v>
      </c>
      <c r="T1369" s="33" t="s">
        <v>381</v>
      </c>
      <c r="U1369" s="97" t="s">
        <v>2956</v>
      </c>
      <c r="V1369" s="97" t="s">
        <v>2954</v>
      </c>
      <c r="W1369" s="97" t="s">
        <v>2954</v>
      </c>
      <c r="X1369" s="97" t="s">
        <v>571</v>
      </c>
      <c r="Y1369" s="97" t="s">
        <v>2955</v>
      </c>
      <c r="Z1369" s="97" t="s">
        <v>571</v>
      </c>
      <c r="AA1369" s="97" t="s">
        <v>2953</v>
      </c>
      <c r="AB1369" s="126" t="s">
        <v>26287</v>
      </c>
      <c r="AC1369" s="29"/>
      <c r="AD1369" s="29"/>
      <c r="AE1369" s="29"/>
      <c r="AF1369" s="137" t="s">
        <v>22455</v>
      </c>
      <c r="AG1369" s="30">
        <f t="shared" si="275"/>
        <v>3</v>
      </c>
      <c r="AH1369" s="31" t="str">
        <f t="shared" si="276"/>
        <v>SKK-170001</v>
      </c>
      <c r="AI1369" s="30">
        <v>31040350000</v>
      </c>
      <c r="AJ1369" s="102">
        <f>IFERROR(VLOOKUP($C1369,'分類(コード表)'!$A$3:$B$38,2,FALSE)*1000000000,0)+IFERROR(VLOOKUP($D1369,'分類(コード表)'!$C$3:$D$293,2,FALSE)*1000000,0)+IFERROR(VLOOKUP($E1369,'分類(コード表)'!$E$3:$F$353,2,FALSE)*1000,0)+IFERROR(VLOOKUP($F1369,'分類(コード表)'!$G$3:$H$255,2,FALSE),0)</f>
        <v>31040350000</v>
      </c>
    </row>
    <row r="1370" spans="1:36" s="30" customFormat="1" ht="27" customHeight="1" x14ac:dyDescent="0.15">
      <c r="A1370" s="32" t="s">
        <v>149</v>
      </c>
      <c r="B1370" s="33">
        <v>1366</v>
      </c>
      <c r="C1370" s="34" t="s">
        <v>57</v>
      </c>
      <c r="D1370" s="34" t="s">
        <v>2928</v>
      </c>
      <c r="E1370" s="34" t="s">
        <v>22318</v>
      </c>
      <c r="F1370" s="34" t="s">
        <v>2933</v>
      </c>
      <c r="G1370" s="34" t="s">
        <v>23479</v>
      </c>
      <c r="H1370" s="34" t="s">
        <v>26819</v>
      </c>
      <c r="I1370" s="129">
        <v>2702900</v>
      </c>
      <c r="J1370" s="129">
        <v>950000</v>
      </c>
      <c r="K1370" s="97" t="s">
        <v>26820</v>
      </c>
      <c r="L1370" s="37">
        <f t="shared" si="274"/>
        <v>-1.8451578947368419</v>
      </c>
      <c r="M1370" s="33"/>
      <c r="N1370" s="33"/>
      <c r="O1370" s="33"/>
      <c r="P1370" s="153" t="s">
        <v>22450</v>
      </c>
      <c r="Q1370" s="33" t="s">
        <v>503</v>
      </c>
      <c r="R1370" s="33" t="s">
        <v>503</v>
      </c>
      <c r="S1370" s="33" t="s">
        <v>503</v>
      </c>
      <c r="T1370" s="33" t="s">
        <v>381</v>
      </c>
      <c r="U1370" s="97" t="s">
        <v>2953</v>
      </c>
      <c r="V1370" s="97" t="s">
        <v>571</v>
      </c>
      <c r="W1370" s="97" t="s">
        <v>571</v>
      </c>
      <c r="X1370" s="97" t="s">
        <v>2954</v>
      </c>
      <c r="Y1370" s="97" t="s">
        <v>571</v>
      </c>
      <c r="Z1370" s="97" t="s">
        <v>571</v>
      </c>
      <c r="AA1370" s="97" t="s">
        <v>2953</v>
      </c>
      <c r="AB1370" s="126" t="s">
        <v>26291</v>
      </c>
      <c r="AC1370" s="29"/>
      <c r="AD1370" s="29"/>
      <c r="AE1370" s="29"/>
      <c r="AF1370" s="137" t="s">
        <v>22450</v>
      </c>
      <c r="AG1370" s="30">
        <f t="shared" si="275"/>
        <v>3</v>
      </c>
      <c r="AH1370" s="31" t="str">
        <f t="shared" si="276"/>
        <v>HRK-170001</v>
      </c>
      <c r="AI1370" s="30">
        <v>31257267106</v>
      </c>
      <c r="AJ1370" s="102">
        <f>IFERROR(VLOOKUP($C1370,'分類(コード表)'!$A$3:$B$38,2,FALSE)*1000000000,0)+IFERROR(VLOOKUP($D1370,'分類(コード表)'!$C$3:$D$293,2,FALSE)*1000000,0)+IFERROR(VLOOKUP($E1370,'分類(コード表)'!$E$3:$F$353,2,FALSE)*1000,0)+IFERROR(VLOOKUP($F1370,'分類(コード表)'!$G$3:$H$255,2,FALSE),0)</f>
        <v>31257267106</v>
      </c>
    </row>
    <row r="1371" spans="1:36" s="30" customFormat="1" ht="27" customHeight="1" x14ac:dyDescent="0.15">
      <c r="A1371" s="32" t="s">
        <v>149</v>
      </c>
      <c r="B1371" s="33">
        <v>1367</v>
      </c>
      <c r="C1371" s="34" t="s">
        <v>57</v>
      </c>
      <c r="D1371" s="34" t="s">
        <v>2928</v>
      </c>
      <c r="E1371" s="34" t="s">
        <v>2929</v>
      </c>
      <c r="F1371" s="34" t="s">
        <v>2930</v>
      </c>
      <c r="G1371" s="34" t="s">
        <v>26288</v>
      </c>
      <c r="H1371" s="34" t="s">
        <v>26289</v>
      </c>
      <c r="I1371" s="33">
        <v>720</v>
      </c>
      <c r="J1371" s="33">
        <v>1965</v>
      </c>
      <c r="K1371" s="33" t="s">
        <v>22136</v>
      </c>
      <c r="L1371" s="37">
        <f t="shared" si="274"/>
        <v>0.63358778625954204</v>
      </c>
      <c r="M1371" s="33"/>
      <c r="N1371" s="33" t="s">
        <v>24776</v>
      </c>
      <c r="O1371" s="33"/>
      <c r="P1371" s="153" t="s">
        <v>22040</v>
      </c>
      <c r="Q1371" s="33" t="s">
        <v>578</v>
      </c>
      <c r="R1371" s="33"/>
      <c r="S1371" s="33"/>
      <c r="T1371" s="33" t="s">
        <v>2744</v>
      </c>
      <c r="U1371" s="97" t="s">
        <v>2954</v>
      </c>
      <c r="V1371" s="97" t="s">
        <v>2954</v>
      </c>
      <c r="W1371" s="97" t="s">
        <v>2953</v>
      </c>
      <c r="X1371" s="97" t="s">
        <v>2953</v>
      </c>
      <c r="Y1371" s="97" t="s">
        <v>2953</v>
      </c>
      <c r="Z1371" s="97" t="s">
        <v>2954</v>
      </c>
      <c r="AA1371" s="97" t="s">
        <v>2954</v>
      </c>
      <c r="AB1371" s="126" t="s">
        <v>26290</v>
      </c>
      <c r="AC1371" s="29"/>
      <c r="AD1371" s="29"/>
      <c r="AE1371" s="29"/>
      <c r="AF1371" s="137" t="s">
        <v>22040</v>
      </c>
      <c r="AG1371" s="30">
        <f t="shared" si="275"/>
        <v>3</v>
      </c>
      <c r="AH1371" s="31" t="str">
        <f t="shared" si="276"/>
        <v>QSK-090004</v>
      </c>
      <c r="AI1371" s="30">
        <v>31257268111</v>
      </c>
      <c r="AJ1371" s="102">
        <f>IFERROR(VLOOKUP($C1371,'分類(コード表)'!$A$3:$B$38,2,FALSE)*1000000000,0)+IFERROR(VLOOKUP($D1371,'分類(コード表)'!$C$3:$D$293,2,FALSE)*1000000,0)+IFERROR(VLOOKUP($E1371,'分類(コード表)'!$E$3:$F$353,2,FALSE)*1000,0)+IFERROR(VLOOKUP($F1371,'分類(コード表)'!$G$3:$H$255,2,FALSE),0)</f>
        <v>31257268111</v>
      </c>
    </row>
    <row r="1372" spans="1:36" s="30" customFormat="1" ht="27" customHeight="1" x14ac:dyDescent="0.15">
      <c r="A1372" s="32" t="s">
        <v>149</v>
      </c>
      <c r="B1372" s="33">
        <v>1368</v>
      </c>
      <c r="C1372" s="34" t="s">
        <v>57</v>
      </c>
      <c r="D1372" s="34" t="s">
        <v>58</v>
      </c>
      <c r="E1372" s="34" t="s">
        <v>2924</v>
      </c>
      <c r="F1372" s="34" t="s">
        <v>2925</v>
      </c>
      <c r="G1372" s="34" t="s">
        <v>2811</v>
      </c>
      <c r="H1372" s="34" t="s">
        <v>26292</v>
      </c>
      <c r="I1372" s="33">
        <v>7062416</v>
      </c>
      <c r="J1372" s="33">
        <v>7218535.1699999999</v>
      </c>
      <c r="K1372" s="33" t="s">
        <v>24465</v>
      </c>
      <c r="L1372" s="37">
        <f t="shared" si="274"/>
        <v>2.1627541644297366E-2</v>
      </c>
      <c r="M1372" s="33"/>
      <c r="N1372" s="33" t="s">
        <v>24776</v>
      </c>
      <c r="O1372" s="33"/>
      <c r="P1372" s="153" t="s">
        <v>37352</v>
      </c>
      <c r="Q1372" s="33"/>
      <c r="R1372" s="33"/>
      <c r="S1372" s="33"/>
      <c r="T1372" s="33" t="s">
        <v>2744</v>
      </c>
      <c r="U1372" s="97" t="s">
        <v>2953</v>
      </c>
      <c r="V1372" s="97" t="s">
        <v>2954</v>
      </c>
      <c r="W1372" s="97" t="s">
        <v>2954</v>
      </c>
      <c r="X1372" s="97" t="s">
        <v>2953</v>
      </c>
      <c r="Y1372" s="97" t="s">
        <v>2954</v>
      </c>
      <c r="Z1372" s="97" t="s">
        <v>2953</v>
      </c>
      <c r="AA1372" s="97" t="s">
        <v>2953</v>
      </c>
      <c r="AB1372" s="126" t="s">
        <v>26293</v>
      </c>
      <c r="AC1372" s="29"/>
      <c r="AD1372" s="29"/>
      <c r="AE1372" s="29"/>
      <c r="AF1372" s="137" t="s">
        <v>2784</v>
      </c>
      <c r="AG1372" s="30">
        <f t="shared" si="275"/>
        <v>3</v>
      </c>
      <c r="AH1372" s="31" t="str">
        <f t="shared" si="276"/>
        <v>KTK-110005</v>
      </c>
      <c r="AI1372" s="30">
        <v>31260277132</v>
      </c>
      <c r="AJ1372" s="102">
        <f>IFERROR(VLOOKUP($C1372,'分類(コード表)'!$A$3:$B$38,2,FALSE)*1000000000,0)+IFERROR(VLOOKUP($D1372,'分類(コード表)'!$C$3:$D$293,2,FALSE)*1000000,0)+IFERROR(VLOOKUP($E1372,'分類(コード表)'!$E$3:$F$353,2,FALSE)*1000,0)+IFERROR(VLOOKUP($F1372,'分類(コード表)'!$G$3:$H$255,2,FALSE),0)</f>
        <v>31260277132</v>
      </c>
    </row>
    <row r="1373" spans="1:36" s="30" customFormat="1" ht="27" customHeight="1" x14ac:dyDescent="0.15">
      <c r="A1373" s="32" t="s">
        <v>149</v>
      </c>
      <c r="B1373" s="33">
        <v>1369</v>
      </c>
      <c r="C1373" s="34" t="s">
        <v>57</v>
      </c>
      <c r="D1373" s="34" t="s">
        <v>58</v>
      </c>
      <c r="E1373" s="34" t="s">
        <v>2924</v>
      </c>
      <c r="F1373" s="34" t="s">
        <v>23572</v>
      </c>
      <c r="G1373" s="34" t="s">
        <v>23571</v>
      </c>
      <c r="H1373" s="34" t="s">
        <v>26690</v>
      </c>
      <c r="I1373" s="33">
        <v>128856</v>
      </c>
      <c r="J1373" s="33">
        <v>113856</v>
      </c>
      <c r="K1373" s="33" t="s">
        <v>26676</v>
      </c>
      <c r="L1373" s="37">
        <f t="shared" si="274"/>
        <v>-0.13174536256323788</v>
      </c>
      <c r="M1373" s="33"/>
      <c r="N1373" s="33" t="s">
        <v>24776</v>
      </c>
      <c r="O1373" s="33" t="s">
        <v>24776</v>
      </c>
      <c r="P1373" s="153" t="s">
        <v>26633</v>
      </c>
      <c r="Q1373" s="33"/>
      <c r="R1373" s="33"/>
      <c r="S1373" s="33"/>
      <c r="T1373" s="33" t="s">
        <v>381</v>
      </c>
      <c r="U1373" s="97" t="s">
        <v>26851</v>
      </c>
      <c r="V1373" s="97" t="s">
        <v>26846</v>
      </c>
      <c r="W1373" s="97" t="s">
        <v>571</v>
      </c>
      <c r="X1373" s="97" t="s">
        <v>26848</v>
      </c>
      <c r="Y1373" s="97" t="s">
        <v>26848</v>
      </c>
      <c r="Z1373" s="97" t="s">
        <v>571</v>
      </c>
      <c r="AA1373" s="97" t="s">
        <v>2974</v>
      </c>
      <c r="AB1373" s="126" t="s">
        <v>26856</v>
      </c>
      <c r="AC1373" s="29"/>
      <c r="AD1373" s="29"/>
      <c r="AE1373" s="29"/>
      <c r="AF1373" s="137" t="s">
        <v>26633</v>
      </c>
      <c r="AG1373" s="30">
        <f t="shared" ref="AG1373" si="277">LEN(LEFT(AF1373,FIND("-",AF1373)-1))</f>
        <v>3</v>
      </c>
      <c r="AH1373" s="31" t="str">
        <f t="shared" ref="AH1373" si="278">LEFT(AF1373,FIND("-",AF1373)+6)</f>
        <v>KTK-150009</v>
      </c>
      <c r="AJ1373" s="102"/>
    </row>
    <row r="1374" spans="1:36" s="30" customFormat="1" ht="27" customHeight="1" x14ac:dyDescent="0.15">
      <c r="A1374" s="32" t="s">
        <v>149</v>
      </c>
      <c r="B1374" s="33">
        <v>1370</v>
      </c>
      <c r="C1374" s="34" t="s">
        <v>57</v>
      </c>
      <c r="D1374" s="34" t="s">
        <v>58</v>
      </c>
      <c r="E1374" s="34" t="s">
        <v>2913</v>
      </c>
      <c r="F1374" s="34" t="s">
        <v>2914</v>
      </c>
      <c r="G1374" s="34" t="s">
        <v>2803</v>
      </c>
      <c r="H1374" s="34" t="s">
        <v>26294</v>
      </c>
      <c r="I1374" s="33">
        <v>50853</v>
      </c>
      <c r="J1374" s="33">
        <v>58236</v>
      </c>
      <c r="K1374" s="33" t="s">
        <v>22154</v>
      </c>
      <c r="L1374" s="37">
        <f t="shared" si="274"/>
        <v>0.12677725118483407</v>
      </c>
      <c r="M1374" s="33"/>
      <c r="N1374" s="33" t="s">
        <v>24776</v>
      </c>
      <c r="O1374" s="33"/>
      <c r="P1374" s="153" t="s">
        <v>37353</v>
      </c>
      <c r="Q1374" s="33"/>
      <c r="R1374" s="33"/>
      <c r="S1374" s="33"/>
      <c r="T1374" s="33" t="s">
        <v>2744</v>
      </c>
      <c r="U1374" s="97" t="s">
        <v>2953</v>
      </c>
      <c r="V1374" s="97" t="s">
        <v>2953</v>
      </c>
      <c r="W1374" s="97" t="s">
        <v>2954</v>
      </c>
      <c r="X1374" s="97" t="s">
        <v>2953</v>
      </c>
      <c r="Y1374" s="97" t="s">
        <v>2953</v>
      </c>
      <c r="Z1374" s="97" t="s">
        <v>2953</v>
      </c>
      <c r="AA1374" s="97" t="s">
        <v>2953</v>
      </c>
      <c r="AB1374" s="126" t="s">
        <v>26295</v>
      </c>
      <c r="AC1374" s="29"/>
      <c r="AD1374" s="29"/>
      <c r="AE1374" s="29"/>
      <c r="AF1374" s="137" t="s">
        <v>2771</v>
      </c>
      <c r="AG1374" s="30">
        <f t="shared" si="275"/>
        <v>3</v>
      </c>
      <c r="AH1374" s="31" t="str">
        <f t="shared" si="276"/>
        <v>HKK-110005</v>
      </c>
      <c r="AI1374" s="30">
        <v>31260295140</v>
      </c>
      <c r="AJ1374" s="102">
        <f>IFERROR(VLOOKUP($C1374,'分類(コード表)'!$A$3:$B$38,2,FALSE)*1000000000,0)+IFERROR(VLOOKUP($D1374,'分類(コード表)'!$C$3:$D$293,2,FALSE)*1000000,0)+IFERROR(VLOOKUP($E1374,'分類(コード表)'!$E$3:$F$353,2,FALSE)*1000,0)+IFERROR(VLOOKUP($F1374,'分類(コード表)'!$G$3:$H$255,2,FALSE),0)</f>
        <v>31260295140</v>
      </c>
    </row>
    <row r="1375" spans="1:36" s="30" customFormat="1" ht="27" customHeight="1" x14ac:dyDescent="0.15">
      <c r="A1375" s="32" t="s">
        <v>149</v>
      </c>
      <c r="B1375" s="33">
        <v>1371</v>
      </c>
      <c r="C1375" s="34" t="s">
        <v>57</v>
      </c>
      <c r="D1375" s="34" t="s">
        <v>58</v>
      </c>
      <c r="E1375" s="34" t="s">
        <v>390</v>
      </c>
      <c r="F1375" s="34"/>
      <c r="G1375" s="34" t="s">
        <v>22014</v>
      </c>
      <c r="H1375" s="34" t="s">
        <v>26296</v>
      </c>
      <c r="I1375" s="33">
        <v>1124800</v>
      </c>
      <c r="J1375" s="33">
        <v>900612</v>
      </c>
      <c r="K1375" s="33" t="s">
        <v>24545</v>
      </c>
      <c r="L1375" s="37">
        <f t="shared" si="274"/>
        <v>-0.24892850639343034</v>
      </c>
      <c r="M1375" s="33"/>
      <c r="N1375" s="33"/>
      <c r="O1375" s="33"/>
      <c r="P1375" s="153" t="s">
        <v>3124</v>
      </c>
      <c r="Q1375" s="33" t="s">
        <v>503</v>
      </c>
      <c r="R1375" s="33"/>
      <c r="S1375" s="33"/>
      <c r="T1375" s="33" t="s">
        <v>2744</v>
      </c>
      <c r="U1375" s="97" t="s">
        <v>2956</v>
      </c>
      <c r="V1375" s="97" t="s">
        <v>2954</v>
      </c>
      <c r="W1375" s="97" t="s">
        <v>2955</v>
      </c>
      <c r="X1375" s="97" t="s">
        <v>571</v>
      </c>
      <c r="Y1375" s="97" t="s">
        <v>2954</v>
      </c>
      <c r="Z1375" s="97" t="s">
        <v>571</v>
      </c>
      <c r="AA1375" s="97" t="s">
        <v>2954</v>
      </c>
      <c r="AB1375" s="126" t="s">
        <v>26297</v>
      </c>
      <c r="AC1375" s="29"/>
      <c r="AD1375" s="29"/>
      <c r="AE1375" s="29"/>
      <c r="AF1375" s="137" t="s">
        <v>3124</v>
      </c>
      <c r="AG1375" s="30">
        <f t="shared" si="275"/>
        <v>3</v>
      </c>
      <c r="AH1375" s="31" t="str">
        <f t="shared" si="276"/>
        <v>QSK-150003</v>
      </c>
      <c r="AI1375" s="30">
        <v>31260350000</v>
      </c>
      <c r="AJ1375" s="102">
        <f>IFERROR(VLOOKUP($C1375,'分類(コード表)'!$A$3:$B$38,2,FALSE)*1000000000,0)+IFERROR(VLOOKUP($D1375,'分類(コード表)'!$C$3:$D$293,2,FALSE)*1000000,0)+IFERROR(VLOOKUP($E1375,'分類(コード表)'!$E$3:$F$353,2,FALSE)*1000,0)+IFERROR(VLOOKUP($F1375,'分類(コード表)'!$G$3:$H$255,2,FALSE),0)</f>
        <v>31260350000</v>
      </c>
    </row>
    <row r="1376" spans="1:36" s="30" customFormat="1" ht="27" customHeight="1" x14ac:dyDescent="0.15">
      <c r="A1376" s="32" t="s">
        <v>149</v>
      </c>
      <c r="B1376" s="33">
        <v>1372</v>
      </c>
      <c r="C1376" s="34" t="s">
        <v>57</v>
      </c>
      <c r="D1376" s="34" t="s">
        <v>514</v>
      </c>
      <c r="E1376" s="34" t="s">
        <v>2917</v>
      </c>
      <c r="F1376" s="34" t="s">
        <v>2918</v>
      </c>
      <c r="G1376" s="34" t="s">
        <v>2805</v>
      </c>
      <c r="H1376" s="34" t="s">
        <v>26298</v>
      </c>
      <c r="I1376" s="33">
        <v>911700</v>
      </c>
      <c r="J1376" s="33">
        <v>859840</v>
      </c>
      <c r="K1376" s="33" t="s">
        <v>2942</v>
      </c>
      <c r="L1376" s="37">
        <f t="shared" si="274"/>
        <v>-6.0313546706364018E-2</v>
      </c>
      <c r="M1376" s="33"/>
      <c r="N1376" s="33" t="s">
        <v>24776</v>
      </c>
      <c r="O1376" s="33"/>
      <c r="P1376" s="153" t="s">
        <v>2773</v>
      </c>
      <c r="Q1376" s="33"/>
      <c r="R1376" s="33"/>
      <c r="S1376" s="33"/>
      <c r="T1376" s="33" t="s">
        <v>2744</v>
      </c>
      <c r="U1376" s="97" t="s">
        <v>2956</v>
      </c>
      <c r="V1376" s="97" t="s">
        <v>2953</v>
      </c>
      <c r="W1376" s="97" t="s">
        <v>2953</v>
      </c>
      <c r="X1376" s="97" t="s">
        <v>2955</v>
      </c>
      <c r="Y1376" s="97" t="s">
        <v>2953</v>
      </c>
      <c r="Z1376" s="97" t="s">
        <v>2953</v>
      </c>
      <c r="AA1376" s="97" t="s">
        <v>2953</v>
      </c>
      <c r="AB1376" s="126" t="s">
        <v>26299</v>
      </c>
      <c r="AC1376" s="29"/>
      <c r="AD1376" s="29"/>
      <c r="AE1376" s="29"/>
      <c r="AF1376" s="137" t="s">
        <v>2773</v>
      </c>
      <c r="AG1376" s="30">
        <f t="shared" si="275"/>
        <v>3</v>
      </c>
      <c r="AH1376" s="31" t="str">
        <f t="shared" si="276"/>
        <v>HKK-130001</v>
      </c>
      <c r="AI1376" s="30">
        <v>31261279146</v>
      </c>
      <c r="AJ1376" s="102">
        <f>IFERROR(VLOOKUP($C1376,'分類(コード表)'!$A$3:$B$38,2,FALSE)*1000000000,0)+IFERROR(VLOOKUP($D1376,'分類(コード表)'!$C$3:$D$293,2,FALSE)*1000000,0)+IFERROR(VLOOKUP($E1376,'分類(コード表)'!$E$3:$F$353,2,FALSE)*1000,0)+IFERROR(VLOOKUP($F1376,'分類(コード表)'!$G$3:$H$255,2,FALSE),0)</f>
        <v>31261279146</v>
      </c>
    </row>
    <row r="1377" spans="1:36" s="30" customFormat="1" ht="27" customHeight="1" x14ac:dyDescent="0.15">
      <c r="A1377" s="32" t="s">
        <v>149</v>
      </c>
      <c r="B1377" s="33">
        <v>1373</v>
      </c>
      <c r="C1377" s="34" t="s">
        <v>57</v>
      </c>
      <c r="D1377" s="34" t="s">
        <v>514</v>
      </c>
      <c r="E1377" s="34" t="s">
        <v>2917</v>
      </c>
      <c r="F1377" s="34" t="s">
        <v>22013</v>
      </c>
      <c r="G1377" s="34" t="s">
        <v>26300</v>
      </c>
      <c r="H1377" s="34" t="s">
        <v>14274</v>
      </c>
      <c r="I1377" s="33">
        <v>16274540</v>
      </c>
      <c r="J1377" s="33">
        <v>16502000</v>
      </c>
      <c r="K1377" s="33" t="s">
        <v>26301</v>
      </c>
      <c r="L1377" s="37">
        <f t="shared" si="274"/>
        <v>1.3783783783783754E-2</v>
      </c>
      <c r="M1377" s="33"/>
      <c r="N1377" s="33"/>
      <c r="O1377" s="33"/>
      <c r="P1377" s="153" t="s">
        <v>3103</v>
      </c>
      <c r="Q1377" s="33" t="s">
        <v>503</v>
      </c>
      <c r="R1377" s="33"/>
      <c r="S1377" s="33"/>
      <c r="T1377" s="33" t="s">
        <v>2744</v>
      </c>
      <c r="U1377" s="97" t="s">
        <v>2954</v>
      </c>
      <c r="V1377" s="97" t="s">
        <v>2954</v>
      </c>
      <c r="W1377" s="97" t="s">
        <v>2953</v>
      </c>
      <c r="X1377" s="97" t="s">
        <v>2954</v>
      </c>
      <c r="Y1377" s="97" t="s">
        <v>2954</v>
      </c>
      <c r="Z1377" s="97" t="s">
        <v>571</v>
      </c>
      <c r="AA1377" s="97" t="s">
        <v>2954</v>
      </c>
      <c r="AB1377" s="126" t="s">
        <v>26302</v>
      </c>
      <c r="AC1377" s="29"/>
      <c r="AD1377" s="29"/>
      <c r="AE1377" s="29"/>
      <c r="AF1377" s="137" t="s">
        <v>3103</v>
      </c>
      <c r="AG1377" s="30">
        <f t="shared" si="275"/>
        <v>3</v>
      </c>
      <c r="AH1377" s="31" t="str">
        <f t="shared" si="276"/>
        <v>HKK-150001</v>
      </c>
      <c r="AI1377" s="30">
        <v>31261279138</v>
      </c>
      <c r="AJ1377" s="102">
        <f>IFERROR(VLOOKUP($C1377,'分類(コード表)'!$A$3:$B$38,2,FALSE)*1000000000,0)+IFERROR(VLOOKUP($D1377,'分類(コード表)'!$C$3:$D$293,2,FALSE)*1000000,0)+IFERROR(VLOOKUP($E1377,'分類(コード表)'!$E$3:$F$353,2,FALSE)*1000,0)+IFERROR(VLOOKUP($F1377,'分類(コード表)'!$G$3:$H$255,2,FALSE),0)</f>
        <v>31261279138</v>
      </c>
    </row>
    <row r="1378" spans="1:36" s="30" customFormat="1" ht="27" customHeight="1" x14ac:dyDescent="0.15">
      <c r="A1378" s="32" t="s">
        <v>149</v>
      </c>
      <c r="B1378" s="33">
        <v>1374</v>
      </c>
      <c r="C1378" s="34" t="s">
        <v>57</v>
      </c>
      <c r="D1378" s="34" t="s">
        <v>514</v>
      </c>
      <c r="E1378" s="34" t="s">
        <v>2911</v>
      </c>
      <c r="F1378" s="34" t="s">
        <v>2912</v>
      </c>
      <c r="G1378" s="34" t="s">
        <v>2802</v>
      </c>
      <c r="H1378" s="34" t="s">
        <v>26303</v>
      </c>
      <c r="I1378" s="33">
        <v>4290096</v>
      </c>
      <c r="J1378" s="33">
        <v>3114090</v>
      </c>
      <c r="K1378" s="33" t="s">
        <v>2942</v>
      </c>
      <c r="L1378" s="37">
        <f t="shared" si="274"/>
        <v>-0.37764033794784346</v>
      </c>
      <c r="M1378" s="33"/>
      <c r="N1378" s="33" t="s">
        <v>24776</v>
      </c>
      <c r="O1378" s="33"/>
      <c r="P1378" s="153" t="s">
        <v>2770</v>
      </c>
      <c r="Q1378" s="33" t="s">
        <v>578</v>
      </c>
      <c r="R1378" s="33"/>
      <c r="S1378" s="33"/>
      <c r="T1378" s="33" t="s">
        <v>2744</v>
      </c>
      <c r="U1378" s="97" t="s">
        <v>2956</v>
      </c>
      <c r="V1378" s="97" t="s">
        <v>2954</v>
      </c>
      <c r="W1378" s="97" t="s">
        <v>2954</v>
      </c>
      <c r="X1378" s="97" t="s">
        <v>2954</v>
      </c>
      <c r="Y1378" s="97" t="s">
        <v>2955</v>
      </c>
      <c r="Z1378" s="97" t="s">
        <v>2954</v>
      </c>
      <c r="AA1378" s="97" t="s">
        <v>2954</v>
      </c>
      <c r="AB1378" s="126" t="s">
        <v>26304</v>
      </c>
      <c r="AC1378" s="29"/>
      <c r="AD1378" s="29"/>
      <c r="AE1378" s="29"/>
      <c r="AF1378" s="137" t="s">
        <v>2770</v>
      </c>
      <c r="AG1378" s="30">
        <f t="shared" si="275"/>
        <v>3</v>
      </c>
      <c r="AH1378" s="31" t="str">
        <f t="shared" si="276"/>
        <v>CBK-130002</v>
      </c>
      <c r="AI1378" s="30">
        <v>31261280155</v>
      </c>
      <c r="AJ1378" s="102">
        <f>IFERROR(VLOOKUP($C1378,'分類(コード表)'!$A$3:$B$38,2,FALSE)*1000000000,0)+IFERROR(VLOOKUP($D1378,'分類(コード表)'!$C$3:$D$293,2,FALSE)*1000000,0)+IFERROR(VLOOKUP($E1378,'分類(コード表)'!$E$3:$F$353,2,FALSE)*1000,0)+IFERROR(VLOOKUP($F1378,'分類(コード表)'!$G$3:$H$255,2,FALSE),0)</f>
        <v>31261280155</v>
      </c>
    </row>
    <row r="1379" spans="1:36" s="30" customFormat="1" ht="27" customHeight="1" x14ac:dyDescent="0.15">
      <c r="A1379" s="32" t="s">
        <v>149</v>
      </c>
      <c r="B1379" s="33">
        <v>1375</v>
      </c>
      <c r="C1379" s="34" t="s">
        <v>57</v>
      </c>
      <c r="D1379" s="34" t="s">
        <v>514</v>
      </c>
      <c r="E1379" s="34" t="s">
        <v>2911</v>
      </c>
      <c r="F1379" s="34" t="s">
        <v>2912</v>
      </c>
      <c r="G1379" s="34" t="s">
        <v>2809</v>
      </c>
      <c r="H1379" s="34" t="s">
        <v>26305</v>
      </c>
      <c r="I1379" s="33">
        <v>23736110</v>
      </c>
      <c r="J1379" s="33">
        <v>21197580</v>
      </c>
      <c r="K1379" s="33" t="s">
        <v>2942</v>
      </c>
      <c r="L1379" s="37">
        <f t="shared" si="274"/>
        <v>-0.11975565135265431</v>
      </c>
      <c r="M1379" s="33"/>
      <c r="N1379" s="33" t="s">
        <v>24776</v>
      </c>
      <c r="O1379" s="33"/>
      <c r="P1379" s="153" t="s">
        <v>2777</v>
      </c>
      <c r="Q1379" s="33"/>
      <c r="R1379" s="33"/>
      <c r="S1379" s="33"/>
      <c r="T1379" s="33" t="s">
        <v>2744</v>
      </c>
      <c r="U1379" s="97" t="s">
        <v>2956</v>
      </c>
      <c r="V1379" s="97" t="s">
        <v>2953</v>
      </c>
      <c r="W1379" s="97" t="s">
        <v>2954</v>
      </c>
      <c r="X1379" s="97" t="s">
        <v>2955</v>
      </c>
      <c r="Y1379" s="97" t="s">
        <v>2954</v>
      </c>
      <c r="Z1379" s="97" t="s">
        <v>2953</v>
      </c>
      <c r="AA1379" s="97" t="s">
        <v>2953</v>
      </c>
      <c r="AB1379" s="126" t="s">
        <v>26306</v>
      </c>
      <c r="AC1379" s="29"/>
      <c r="AD1379" s="29"/>
      <c r="AE1379" s="29"/>
      <c r="AF1379" s="137" t="s">
        <v>2777</v>
      </c>
      <c r="AG1379" s="30">
        <f t="shared" si="275"/>
        <v>3</v>
      </c>
      <c r="AH1379" s="31" t="str">
        <f t="shared" si="276"/>
        <v>KKK-120001</v>
      </c>
      <c r="AI1379" s="30">
        <v>31261280155</v>
      </c>
      <c r="AJ1379" s="102">
        <f>IFERROR(VLOOKUP($C1379,'分類(コード表)'!$A$3:$B$38,2,FALSE)*1000000000,0)+IFERROR(VLOOKUP($D1379,'分類(コード表)'!$C$3:$D$293,2,FALSE)*1000000,0)+IFERROR(VLOOKUP($E1379,'分類(コード表)'!$E$3:$F$353,2,FALSE)*1000,0)+IFERROR(VLOOKUP($F1379,'分類(コード表)'!$G$3:$H$255,2,FALSE),0)</f>
        <v>31261280155</v>
      </c>
    </row>
    <row r="1380" spans="1:36" s="30" customFormat="1" ht="27" customHeight="1" x14ac:dyDescent="0.15">
      <c r="A1380" s="32" t="s">
        <v>149</v>
      </c>
      <c r="B1380" s="33">
        <v>1376</v>
      </c>
      <c r="C1380" s="34" t="s">
        <v>57</v>
      </c>
      <c r="D1380" s="34" t="s">
        <v>514</v>
      </c>
      <c r="E1380" s="34" t="s">
        <v>2911</v>
      </c>
      <c r="F1380" s="34" t="s">
        <v>2912</v>
      </c>
      <c r="G1380" s="34" t="s">
        <v>23582</v>
      </c>
      <c r="H1380" s="34" t="s">
        <v>26305</v>
      </c>
      <c r="I1380" s="129">
        <v>22155965</v>
      </c>
      <c r="J1380" s="129">
        <v>19536595</v>
      </c>
      <c r="K1380" s="33" t="s">
        <v>2942</v>
      </c>
      <c r="L1380" s="37">
        <f t="shared" si="274"/>
        <v>-0.13407505248483687</v>
      </c>
      <c r="M1380" s="33"/>
      <c r="N1380" s="33"/>
      <c r="O1380" s="33"/>
      <c r="P1380" s="153" t="s">
        <v>22536</v>
      </c>
      <c r="Q1380" s="33" t="s">
        <v>503</v>
      </c>
      <c r="R1380" s="33" t="s">
        <v>503</v>
      </c>
      <c r="S1380" s="33" t="s">
        <v>503</v>
      </c>
      <c r="T1380" s="33" t="s">
        <v>381</v>
      </c>
      <c r="U1380" s="97" t="s">
        <v>2956</v>
      </c>
      <c r="V1380" s="97" t="s">
        <v>2953</v>
      </c>
      <c r="W1380" s="97" t="s">
        <v>2954</v>
      </c>
      <c r="X1380" s="97" t="s">
        <v>2954</v>
      </c>
      <c r="Y1380" s="97" t="s">
        <v>2954</v>
      </c>
      <c r="Z1380" s="97" t="s">
        <v>571</v>
      </c>
      <c r="AA1380" s="97" t="s">
        <v>2953</v>
      </c>
      <c r="AB1380" s="126" t="s">
        <v>26307</v>
      </c>
      <c r="AC1380" s="29"/>
      <c r="AD1380" s="29"/>
      <c r="AE1380" s="29"/>
      <c r="AF1380" s="137" t="s">
        <v>22536</v>
      </c>
      <c r="AG1380" s="30">
        <f t="shared" si="275"/>
        <v>3</v>
      </c>
      <c r="AH1380" s="31" t="str">
        <f t="shared" si="276"/>
        <v>KTK-150003</v>
      </c>
      <c r="AI1380" s="30">
        <v>31261280155</v>
      </c>
      <c r="AJ1380" s="102">
        <f>IFERROR(VLOOKUP($C1380,'分類(コード表)'!$A$3:$B$38,2,FALSE)*1000000000,0)+IFERROR(VLOOKUP($D1380,'分類(コード表)'!$C$3:$D$293,2,FALSE)*1000000,0)+IFERROR(VLOOKUP($E1380,'分類(コード表)'!$E$3:$F$353,2,FALSE)*1000,0)+IFERROR(VLOOKUP($F1380,'分類(コード表)'!$G$3:$H$255,2,FALSE),0)</f>
        <v>31261280155</v>
      </c>
    </row>
    <row r="1381" spans="1:36" s="30" customFormat="1" ht="27" customHeight="1" x14ac:dyDescent="0.15">
      <c r="A1381" s="32" t="s">
        <v>149</v>
      </c>
      <c r="B1381" s="33">
        <v>1377</v>
      </c>
      <c r="C1381" s="34" t="s">
        <v>57</v>
      </c>
      <c r="D1381" s="34" t="s">
        <v>514</v>
      </c>
      <c r="E1381" s="34" t="s">
        <v>2911</v>
      </c>
      <c r="F1381" s="34" t="s">
        <v>2912</v>
      </c>
      <c r="G1381" s="34" t="s">
        <v>23579</v>
      </c>
      <c r="H1381" s="34" t="s">
        <v>26696</v>
      </c>
      <c r="I1381" s="33">
        <v>753300</v>
      </c>
      <c r="J1381" s="33">
        <v>249100</v>
      </c>
      <c r="K1381" s="33" t="s">
        <v>26697</v>
      </c>
      <c r="L1381" s="37">
        <f t="shared" si="274"/>
        <v>-2.0240867121637898</v>
      </c>
      <c r="M1381" s="33"/>
      <c r="N1381" s="33" t="s">
        <v>24776</v>
      </c>
      <c r="O1381" s="33"/>
      <c r="P1381" s="153" t="s">
        <v>26647</v>
      </c>
      <c r="Q1381" s="33"/>
      <c r="R1381" s="33"/>
      <c r="S1381" s="33"/>
      <c r="T1381" s="33" t="s">
        <v>381</v>
      </c>
      <c r="U1381" s="97" t="s">
        <v>26851</v>
      </c>
      <c r="V1381" s="97" t="s">
        <v>26846</v>
      </c>
      <c r="W1381" s="97" t="s">
        <v>2974</v>
      </c>
      <c r="X1381" s="97" t="s">
        <v>26848</v>
      </c>
      <c r="Y1381" s="97" t="s">
        <v>26848</v>
      </c>
      <c r="Z1381" s="97" t="s">
        <v>571</v>
      </c>
      <c r="AA1381" s="97" t="s">
        <v>2974</v>
      </c>
      <c r="AB1381" s="126" t="s">
        <v>26857</v>
      </c>
      <c r="AC1381" s="29"/>
      <c r="AD1381" s="29"/>
      <c r="AE1381" s="29"/>
      <c r="AF1381" s="137" t="s">
        <v>26647</v>
      </c>
      <c r="AG1381" s="30">
        <f t="shared" ref="AG1381" si="279">LEN(LEFT(AF1381,FIND("-",AF1381)-1))</f>
        <v>3</v>
      </c>
      <c r="AH1381" s="31" t="str">
        <f t="shared" ref="AH1381" si="280">LEFT(AF1381,FIND("-",AF1381)+6)</f>
        <v>THK-150001</v>
      </c>
      <c r="AJ1381" s="102"/>
    </row>
    <row r="1382" spans="1:36" s="30" customFormat="1" ht="27" customHeight="1" x14ac:dyDescent="0.15">
      <c r="A1382" s="32" t="s">
        <v>149</v>
      </c>
      <c r="B1382" s="33">
        <v>1378</v>
      </c>
      <c r="C1382" s="34" t="s">
        <v>57</v>
      </c>
      <c r="D1382" s="34" t="s">
        <v>514</v>
      </c>
      <c r="E1382" s="34" t="s">
        <v>2926</v>
      </c>
      <c r="F1382" s="34" t="s">
        <v>2927</v>
      </c>
      <c r="G1382" s="34" t="s">
        <v>2812</v>
      </c>
      <c r="H1382" s="34" t="s">
        <v>26308</v>
      </c>
      <c r="I1382" s="33">
        <v>1122500</v>
      </c>
      <c r="J1382" s="33">
        <v>253000</v>
      </c>
      <c r="K1382" s="33" t="s">
        <v>2942</v>
      </c>
      <c r="L1382" s="37">
        <f t="shared" si="274"/>
        <v>-3.4367588932806328</v>
      </c>
      <c r="M1382" s="33"/>
      <c r="N1382" s="33" t="s">
        <v>24776</v>
      </c>
      <c r="O1382" s="33"/>
      <c r="P1382" s="153" t="s">
        <v>2785</v>
      </c>
      <c r="Q1382" s="33"/>
      <c r="R1382" s="33"/>
      <c r="S1382" s="33"/>
      <c r="T1382" s="33" t="s">
        <v>2744</v>
      </c>
      <c r="U1382" s="97" t="s">
        <v>2956</v>
      </c>
      <c r="V1382" s="97" t="s">
        <v>2953</v>
      </c>
      <c r="W1382" s="97" t="s">
        <v>2953</v>
      </c>
      <c r="X1382" s="97" t="s">
        <v>2954</v>
      </c>
      <c r="Y1382" s="97" t="s">
        <v>2954</v>
      </c>
      <c r="Z1382" s="97" t="s">
        <v>2953</v>
      </c>
      <c r="AA1382" s="97" t="s">
        <v>2953</v>
      </c>
      <c r="AB1382" s="126" t="s">
        <v>26309</v>
      </c>
      <c r="AC1382" s="29"/>
      <c r="AD1382" s="29"/>
      <c r="AE1382" s="29"/>
      <c r="AF1382" s="137" t="s">
        <v>2785</v>
      </c>
      <c r="AG1382" s="30">
        <f t="shared" si="275"/>
        <v>3</v>
      </c>
      <c r="AH1382" s="31" t="str">
        <f t="shared" si="276"/>
        <v>KTK-120002</v>
      </c>
      <c r="AI1382" s="30">
        <v>31261281156</v>
      </c>
      <c r="AJ1382" s="102">
        <f>IFERROR(VLOOKUP($C1382,'分類(コード表)'!$A$3:$B$38,2,FALSE)*1000000000,0)+IFERROR(VLOOKUP($D1382,'分類(コード表)'!$C$3:$D$293,2,FALSE)*1000000,0)+IFERROR(VLOOKUP($E1382,'分類(コード表)'!$E$3:$F$353,2,FALSE)*1000,0)+IFERROR(VLOOKUP($F1382,'分類(コード表)'!$G$3:$H$255,2,FALSE),0)</f>
        <v>31261281156</v>
      </c>
    </row>
    <row r="1383" spans="1:36" s="30" customFormat="1" ht="27" customHeight="1" x14ac:dyDescent="0.15">
      <c r="A1383" s="32" t="s">
        <v>149</v>
      </c>
      <c r="B1383" s="33">
        <v>1379</v>
      </c>
      <c r="C1383" s="34" t="s">
        <v>57</v>
      </c>
      <c r="D1383" s="34" t="s">
        <v>514</v>
      </c>
      <c r="E1383" s="34" t="s">
        <v>390</v>
      </c>
      <c r="F1383" s="34"/>
      <c r="G1383" s="34" t="s">
        <v>23390</v>
      </c>
      <c r="H1383" s="34" t="s">
        <v>26677</v>
      </c>
      <c r="I1383" s="33">
        <v>7039300</v>
      </c>
      <c r="J1383" s="33">
        <v>6708000</v>
      </c>
      <c r="K1383" s="33" t="s">
        <v>24487</v>
      </c>
      <c r="L1383" s="37">
        <f t="shared" si="274"/>
        <v>-4.9388789505068642E-2</v>
      </c>
      <c r="M1383" s="33"/>
      <c r="N1383" s="33" t="s">
        <v>24776</v>
      </c>
      <c r="O1383" s="33" t="s">
        <v>24776</v>
      </c>
      <c r="P1383" s="153" t="s">
        <v>26553</v>
      </c>
      <c r="Q1383" s="33"/>
      <c r="R1383" s="33"/>
      <c r="S1383" s="33"/>
      <c r="T1383" s="33" t="s">
        <v>2744</v>
      </c>
      <c r="U1383" s="97" t="s">
        <v>26851</v>
      </c>
      <c r="V1383" s="97" t="s">
        <v>26846</v>
      </c>
      <c r="W1383" s="97" t="s">
        <v>26845</v>
      </c>
      <c r="X1383" s="97" t="s">
        <v>26845</v>
      </c>
      <c r="Y1383" s="97" t="s">
        <v>26845</v>
      </c>
      <c r="Z1383" s="97" t="s">
        <v>26846</v>
      </c>
      <c r="AA1383" s="97" t="s">
        <v>26845</v>
      </c>
      <c r="AB1383" s="126" t="s">
        <v>26858</v>
      </c>
      <c r="AC1383" s="29"/>
      <c r="AD1383" s="29"/>
      <c r="AE1383" s="29"/>
      <c r="AF1383" s="137" t="s">
        <v>26553</v>
      </c>
      <c r="AG1383" s="30">
        <f t="shared" ref="AG1383" si="281">LEN(LEFT(AF1383,FIND("-",AF1383)-1))</f>
        <v>3</v>
      </c>
      <c r="AH1383" s="31" t="str">
        <f t="shared" ref="AH1383" si="282">LEFT(AF1383,FIND("-",AF1383)+6)</f>
        <v>THK-180002</v>
      </c>
      <c r="AJ1383" s="102"/>
    </row>
    <row r="1384" spans="1:36" s="30" customFormat="1" ht="27" customHeight="1" x14ac:dyDescent="0.15">
      <c r="A1384" s="32" t="s">
        <v>149</v>
      </c>
      <c r="B1384" s="33">
        <v>1380</v>
      </c>
      <c r="C1384" s="34" t="s">
        <v>57</v>
      </c>
      <c r="D1384" s="34" t="s">
        <v>2909</v>
      </c>
      <c r="E1384" s="34" t="s">
        <v>2910</v>
      </c>
      <c r="F1384" s="34" t="s">
        <v>2009</v>
      </c>
      <c r="G1384" s="34" t="s">
        <v>22023</v>
      </c>
      <c r="H1384" s="34" t="s">
        <v>26310</v>
      </c>
      <c r="I1384" s="33">
        <v>121053000</v>
      </c>
      <c r="J1384" s="33">
        <v>128223000</v>
      </c>
      <c r="K1384" s="97" t="s">
        <v>26872</v>
      </c>
      <c r="L1384" s="37">
        <f t="shared" si="274"/>
        <v>5.5918205002222665E-2</v>
      </c>
      <c r="M1384" s="33"/>
      <c r="N1384" s="33" t="s">
        <v>24776</v>
      </c>
      <c r="O1384" s="33"/>
      <c r="P1384" s="153" t="s">
        <v>2766</v>
      </c>
      <c r="Q1384" s="33"/>
      <c r="R1384" s="33" t="s">
        <v>381</v>
      </c>
      <c r="S1384" s="33" t="s">
        <v>381</v>
      </c>
      <c r="T1384" s="33" t="s">
        <v>2744</v>
      </c>
      <c r="U1384" s="97" t="s">
        <v>571</v>
      </c>
      <c r="V1384" s="97" t="s">
        <v>2954</v>
      </c>
      <c r="W1384" s="97" t="s">
        <v>2954</v>
      </c>
      <c r="X1384" s="97" t="s">
        <v>2953</v>
      </c>
      <c r="Y1384" s="97" t="s">
        <v>2954</v>
      </c>
      <c r="Z1384" s="97" t="s">
        <v>2953</v>
      </c>
      <c r="AA1384" s="97" t="s">
        <v>2954</v>
      </c>
      <c r="AB1384" s="126" t="s">
        <v>26311</v>
      </c>
      <c r="AC1384" s="29"/>
      <c r="AD1384" s="29"/>
      <c r="AE1384" s="29"/>
      <c r="AF1384" s="137" t="s">
        <v>2766</v>
      </c>
      <c r="AG1384" s="30">
        <f t="shared" si="275"/>
        <v>3</v>
      </c>
      <c r="AH1384" s="31" t="str">
        <f t="shared" si="276"/>
        <v>KTK-140001</v>
      </c>
      <c r="AI1384" s="30">
        <v>31262287148</v>
      </c>
      <c r="AJ1384" s="102">
        <f>IFERROR(VLOOKUP($C1384,'分類(コード表)'!$A$3:$B$38,2,FALSE)*1000000000,0)+IFERROR(VLOOKUP($D1384,'分類(コード表)'!$C$3:$D$293,2,FALSE)*1000000,0)+IFERROR(VLOOKUP($E1384,'分類(コード表)'!$E$3:$F$353,2,FALSE)*1000,0)+IFERROR(VLOOKUP($F1384,'分類(コード表)'!$G$3:$H$255,2,FALSE),0)</f>
        <v>31262287148</v>
      </c>
    </row>
    <row r="1385" spans="1:36" s="30" customFormat="1" ht="27" customHeight="1" x14ac:dyDescent="0.15">
      <c r="A1385" s="32" t="s">
        <v>149</v>
      </c>
      <c r="B1385" s="33">
        <v>1381</v>
      </c>
      <c r="C1385" s="34" t="s">
        <v>57</v>
      </c>
      <c r="D1385" s="34" t="s">
        <v>22313</v>
      </c>
      <c r="E1385" s="34" t="s">
        <v>22341</v>
      </c>
      <c r="F1385" s="34" t="s">
        <v>23486</v>
      </c>
      <c r="G1385" s="34" t="s">
        <v>23485</v>
      </c>
      <c r="H1385" s="34" t="s">
        <v>26817</v>
      </c>
      <c r="I1385" s="129">
        <v>451038</v>
      </c>
      <c r="J1385" s="129">
        <v>460536</v>
      </c>
      <c r="K1385" s="97" t="s">
        <v>26818</v>
      </c>
      <c r="L1385" s="37">
        <f t="shared" si="274"/>
        <v>2.0623794882484781E-2</v>
      </c>
      <c r="M1385" s="33"/>
      <c r="N1385" s="33"/>
      <c r="O1385" s="33"/>
      <c r="P1385" s="153" t="s">
        <v>22457</v>
      </c>
      <c r="Q1385" s="33" t="s">
        <v>503</v>
      </c>
      <c r="R1385" s="33" t="s">
        <v>503</v>
      </c>
      <c r="S1385" s="33" t="s">
        <v>503</v>
      </c>
      <c r="T1385" s="33" t="s">
        <v>381</v>
      </c>
      <c r="U1385" s="97" t="s">
        <v>2953</v>
      </c>
      <c r="V1385" s="97" t="s">
        <v>2954</v>
      </c>
      <c r="W1385" s="97" t="s">
        <v>571</v>
      </c>
      <c r="X1385" s="97" t="s">
        <v>2954</v>
      </c>
      <c r="Y1385" s="97" t="s">
        <v>2954</v>
      </c>
      <c r="Z1385" s="97" t="s">
        <v>571</v>
      </c>
      <c r="AA1385" s="97" t="s">
        <v>2954</v>
      </c>
      <c r="AB1385" s="126" t="s">
        <v>26312</v>
      </c>
      <c r="AC1385" s="29"/>
      <c r="AD1385" s="29"/>
      <c r="AE1385" s="29"/>
      <c r="AF1385" s="137" t="s">
        <v>22457</v>
      </c>
      <c r="AG1385" s="30">
        <f t="shared" si="275"/>
        <v>3</v>
      </c>
      <c r="AH1385" s="31" t="str">
        <f t="shared" si="276"/>
        <v>HKK-170002</v>
      </c>
      <c r="AI1385" s="30">
        <v>31263286172</v>
      </c>
      <c r="AJ1385" s="102">
        <f>IFERROR(VLOOKUP($C1385,'分類(コード表)'!$A$3:$B$38,2,FALSE)*1000000000,0)+IFERROR(VLOOKUP($D1385,'分類(コード表)'!$C$3:$D$293,2,FALSE)*1000000,0)+IFERROR(VLOOKUP($E1385,'分類(コード表)'!$E$3:$F$353,2,FALSE)*1000,0)+IFERROR(VLOOKUP($F1385,'分類(コード表)'!$G$3:$H$255,2,FALSE),0)</f>
        <v>31263286172</v>
      </c>
    </row>
    <row r="1386" spans="1:36" s="30" customFormat="1" ht="27" customHeight="1" x14ac:dyDescent="0.15">
      <c r="A1386" s="32" t="s">
        <v>149</v>
      </c>
      <c r="B1386" s="33">
        <v>1382</v>
      </c>
      <c r="C1386" s="34" t="s">
        <v>57</v>
      </c>
      <c r="D1386" s="34" t="s">
        <v>404</v>
      </c>
      <c r="E1386" s="34" t="s">
        <v>390</v>
      </c>
      <c r="F1386" s="34"/>
      <c r="G1386" s="34" t="s">
        <v>26313</v>
      </c>
      <c r="H1386" s="34" t="s">
        <v>26314</v>
      </c>
      <c r="I1386" s="33">
        <v>5750000</v>
      </c>
      <c r="J1386" s="33">
        <v>5776000</v>
      </c>
      <c r="K1386" s="33" t="s">
        <v>2946</v>
      </c>
      <c r="L1386" s="37">
        <f t="shared" si="274"/>
        <v>4.5013850415512868E-3</v>
      </c>
      <c r="M1386" s="33"/>
      <c r="N1386" s="33" t="s">
        <v>24776</v>
      </c>
      <c r="O1386" s="33"/>
      <c r="P1386" s="153" t="s">
        <v>37354</v>
      </c>
      <c r="Q1386" s="33"/>
      <c r="R1386" s="33"/>
      <c r="S1386" s="33"/>
      <c r="T1386" s="33" t="s">
        <v>2744</v>
      </c>
      <c r="U1386" s="97" t="s">
        <v>2953</v>
      </c>
      <c r="V1386" s="97" t="s">
        <v>2953</v>
      </c>
      <c r="W1386" s="97" t="s">
        <v>2954</v>
      </c>
      <c r="X1386" s="97" t="s">
        <v>2953</v>
      </c>
      <c r="Y1386" s="97" t="s">
        <v>2953</v>
      </c>
      <c r="Z1386" s="97" t="s">
        <v>571</v>
      </c>
      <c r="AA1386" s="97" t="s">
        <v>2953</v>
      </c>
      <c r="AB1386" s="126" t="s">
        <v>26315</v>
      </c>
      <c r="AC1386" s="29"/>
      <c r="AD1386" s="29"/>
      <c r="AE1386" s="29"/>
      <c r="AF1386" s="137" t="s">
        <v>2780</v>
      </c>
      <c r="AG1386" s="30">
        <f t="shared" si="275"/>
        <v>3</v>
      </c>
      <c r="AH1386" s="31" t="str">
        <f t="shared" si="276"/>
        <v>KTK-100009</v>
      </c>
      <c r="AI1386" s="30">
        <v>31265350000</v>
      </c>
      <c r="AJ1386" s="102">
        <f>IFERROR(VLOOKUP($C1386,'分類(コード表)'!$A$3:$B$38,2,FALSE)*1000000000,0)+IFERROR(VLOOKUP($D1386,'分類(コード表)'!$C$3:$D$293,2,FALSE)*1000000,0)+IFERROR(VLOOKUP($E1386,'分類(コード表)'!$E$3:$F$353,2,FALSE)*1000,0)+IFERROR(VLOOKUP($F1386,'分類(コード表)'!$G$3:$H$255,2,FALSE),0)</f>
        <v>31265350000</v>
      </c>
    </row>
    <row r="1387" spans="1:36" s="30" customFormat="1" ht="27" customHeight="1" x14ac:dyDescent="0.15">
      <c r="A1387" s="32" t="s">
        <v>149</v>
      </c>
      <c r="B1387" s="33">
        <v>1383</v>
      </c>
      <c r="C1387" s="34" t="s">
        <v>57</v>
      </c>
      <c r="D1387" s="34" t="s">
        <v>404</v>
      </c>
      <c r="E1387" s="34" t="s">
        <v>390</v>
      </c>
      <c r="F1387" s="34"/>
      <c r="G1387" s="34" t="s">
        <v>2814</v>
      </c>
      <c r="H1387" s="34" t="s">
        <v>26314</v>
      </c>
      <c r="I1387" s="33">
        <v>3000000</v>
      </c>
      <c r="J1387" s="33">
        <v>3220800</v>
      </c>
      <c r="K1387" s="33" t="s">
        <v>2949</v>
      </c>
      <c r="L1387" s="37">
        <f t="shared" si="274"/>
        <v>6.8554396423248898E-2</v>
      </c>
      <c r="M1387" s="33"/>
      <c r="N1387" s="33" t="s">
        <v>24776</v>
      </c>
      <c r="O1387" s="33"/>
      <c r="P1387" s="153" t="s">
        <v>22542</v>
      </c>
      <c r="Q1387" s="33"/>
      <c r="R1387" s="33"/>
      <c r="S1387" s="33"/>
      <c r="T1387" s="33" t="s">
        <v>2744</v>
      </c>
      <c r="U1387" s="97" t="s">
        <v>2953</v>
      </c>
      <c r="V1387" s="97" t="s">
        <v>2953</v>
      </c>
      <c r="W1387" s="97" t="s">
        <v>2954</v>
      </c>
      <c r="X1387" s="97" t="s">
        <v>2954</v>
      </c>
      <c r="Y1387" s="97" t="s">
        <v>2954</v>
      </c>
      <c r="Z1387" s="97" t="s">
        <v>2953</v>
      </c>
      <c r="AA1387" s="97" t="s">
        <v>2954</v>
      </c>
      <c r="AB1387" s="126" t="s">
        <v>26316</v>
      </c>
      <c r="AC1387" s="29"/>
      <c r="AD1387" s="29"/>
      <c r="AE1387" s="29"/>
      <c r="AF1387" s="137" t="s">
        <v>2787</v>
      </c>
      <c r="AG1387" s="30">
        <f t="shared" si="275"/>
        <v>3</v>
      </c>
      <c r="AH1387" s="31" t="str">
        <f t="shared" si="276"/>
        <v>KTK-140011</v>
      </c>
      <c r="AI1387" s="30">
        <v>31265350000</v>
      </c>
      <c r="AJ1387" s="102">
        <f>IFERROR(VLOOKUP($C1387,'分類(コード表)'!$A$3:$B$38,2,FALSE)*1000000000,0)+IFERROR(VLOOKUP($D1387,'分類(コード表)'!$C$3:$D$293,2,FALSE)*1000000,0)+IFERROR(VLOOKUP($E1387,'分類(コード表)'!$E$3:$F$353,2,FALSE)*1000,0)+IFERROR(VLOOKUP($F1387,'分類(コード表)'!$G$3:$H$255,2,FALSE),0)</f>
        <v>31265350000</v>
      </c>
    </row>
    <row r="1388" spans="1:36" s="30" customFormat="1" ht="27" customHeight="1" x14ac:dyDescent="0.15">
      <c r="A1388" s="32" t="s">
        <v>149</v>
      </c>
      <c r="B1388" s="33">
        <v>1384</v>
      </c>
      <c r="C1388" s="34" t="s">
        <v>57</v>
      </c>
      <c r="D1388" s="34" t="s">
        <v>404</v>
      </c>
      <c r="E1388" s="34" t="s">
        <v>390</v>
      </c>
      <c r="F1388" s="34" t="s">
        <v>503</v>
      </c>
      <c r="G1388" s="34" t="s">
        <v>23498</v>
      </c>
      <c r="H1388" s="34" t="s">
        <v>26816</v>
      </c>
      <c r="I1388" s="129">
        <v>6475000</v>
      </c>
      <c r="J1388" s="129">
        <v>8146200</v>
      </c>
      <c r="K1388" s="97" t="s">
        <v>2948</v>
      </c>
      <c r="L1388" s="37">
        <f t="shared" si="274"/>
        <v>0.20515086788932257</v>
      </c>
      <c r="M1388" s="33"/>
      <c r="N1388" s="33"/>
      <c r="O1388" s="33"/>
      <c r="P1388" s="153" t="s">
        <v>22462</v>
      </c>
      <c r="Q1388" s="38" t="s">
        <v>578</v>
      </c>
      <c r="R1388" s="33" t="s">
        <v>503</v>
      </c>
      <c r="S1388" s="33" t="s">
        <v>503</v>
      </c>
      <c r="T1388" s="33" t="s">
        <v>381</v>
      </c>
      <c r="U1388" s="97" t="s">
        <v>2953</v>
      </c>
      <c r="V1388" s="97" t="s">
        <v>571</v>
      </c>
      <c r="W1388" s="97" t="s">
        <v>2954</v>
      </c>
      <c r="X1388" s="97" t="s">
        <v>2954</v>
      </c>
      <c r="Y1388" s="97" t="s">
        <v>2954</v>
      </c>
      <c r="Z1388" s="97" t="s">
        <v>571</v>
      </c>
      <c r="AA1388" s="97" t="s">
        <v>2954</v>
      </c>
      <c r="AB1388" s="126" t="s">
        <v>26317</v>
      </c>
      <c r="AC1388" s="29"/>
      <c r="AD1388" s="29"/>
      <c r="AE1388" s="29"/>
      <c r="AF1388" s="137" t="s">
        <v>22462</v>
      </c>
      <c r="AG1388" s="30">
        <f t="shared" si="275"/>
        <v>3</v>
      </c>
      <c r="AH1388" s="31" t="str">
        <f t="shared" si="276"/>
        <v>KTK-160027</v>
      </c>
      <c r="AI1388" s="30">
        <v>31265350000</v>
      </c>
      <c r="AJ1388" s="102">
        <f>IFERROR(VLOOKUP($C1388,'分類(コード表)'!$A$3:$B$38,2,FALSE)*1000000000,0)+IFERROR(VLOOKUP($D1388,'分類(コード表)'!$C$3:$D$293,2,FALSE)*1000000,0)+IFERROR(VLOOKUP($E1388,'分類(コード表)'!$E$3:$F$353,2,FALSE)*1000,0)+IFERROR(VLOOKUP($F1388,'分類(コード表)'!$G$3:$H$255,2,FALSE),0)</f>
        <v>31265350000</v>
      </c>
    </row>
    <row r="1389" spans="1:36" s="30" customFormat="1" ht="27" customHeight="1" x14ac:dyDescent="0.15">
      <c r="A1389" s="32" t="s">
        <v>149</v>
      </c>
      <c r="B1389" s="33">
        <v>1385</v>
      </c>
      <c r="C1389" s="34" t="s">
        <v>57</v>
      </c>
      <c r="D1389" s="34" t="s">
        <v>404</v>
      </c>
      <c r="E1389" s="34" t="s">
        <v>390</v>
      </c>
      <c r="F1389" s="34"/>
      <c r="G1389" s="34" t="s">
        <v>23574</v>
      </c>
      <c r="H1389" s="34" t="s">
        <v>26691</v>
      </c>
      <c r="I1389" s="33">
        <v>942640</v>
      </c>
      <c r="J1389" s="33">
        <v>582600</v>
      </c>
      <c r="K1389" s="33" t="s">
        <v>26692</v>
      </c>
      <c r="L1389" s="37">
        <f t="shared" si="274"/>
        <v>-0.61798832818400284</v>
      </c>
      <c r="M1389" s="33"/>
      <c r="N1389" s="33" t="s">
        <v>24776</v>
      </c>
      <c r="O1389" s="33" t="s">
        <v>24776</v>
      </c>
      <c r="P1389" s="153" t="s">
        <v>26642</v>
      </c>
      <c r="Q1389" s="33"/>
      <c r="R1389" s="33"/>
      <c r="S1389" s="33"/>
      <c r="T1389" s="33" t="s">
        <v>381</v>
      </c>
      <c r="U1389" s="97" t="s">
        <v>26846</v>
      </c>
      <c r="V1389" s="97" t="s">
        <v>26846</v>
      </c>
      <c r="W1389" s="97" t="s">
        <v>26845</v>
      </c>
      <c r="X1389" s="97" t="s">
        <v>571</v>
      </c>
      <c r="Y1389" s="97" t="s">
        <v>26846</v>
      </c>
      <c r="Z1389" s="97" t="s">
        <v>571</v>
      </c>
      <c r="AA1389" s="97" t="s">
        <v>26846</v>
      </c>
      <c r="AB1389" s="126" t="s">
        <v>26859</v>
      </c>
      <c r="AC1389" s="29"/>
      <c r="AD1389" s="29"/>
      <c r="AE1389" s="29"/>
      <c r="AF1389" s="137" t="s">
        <v>26642</v>
      </c>
      <c r="AG1389" s="30">
        <f t="shared" ref="AG1389" si="283">LEN(LEFT(AF1389,FIND("-",AF1389)-1))</f>
        <v>3</v>
      </c>
      <c r="AH1389" s="31" t="str">
        <f t="shared" ref="AH1389" si="284">LEFT(AF1389,FIND("-",AF1389)+6)</f>
        <v>CBK-150003</v>
      </c>
      <c r="AJ1389" s="102"/>
    </row>
    <row r="1390" spans="1:36" s="30" customFormat="1" ht="27" customHeight="1" x14ac:dyDescent="0.15">
      <c r="A1390" s="32" t="s">
        <v>149</v>
      </c>
      <c r="B1390" s="33">
        <v>1386</v>
      </c>
      <c r="C1390" s="34" t="s">
        <v>57</v>
      </c>
      <c r="D1390" s="34" t="s">
        <v>59</v>
      </c>
      <c r="E1390" s="34" t="s">
        <v>390</v>
      </c>
      <c r="F1390" s="34"/>
      <c r="G1390" s="34" t="s">
        <v>26318</v>
      </c>
      <c r="H1390" s="34" t="s">
        <v>26319</v>
      </c>
      <c r="I1390" s="33">
        <v>887328.4</v>
      </c>
      <c r="J1390" s="33">
        <v>859443.4</v>
      </c>
      <c r="K1390" s="33" t="s">
        <v>75</v>
      </c>
      <c r="L1390" s="37">
        <f t="shared" si="274"/>
        <v>-3.2445417580727165E-2</v>
      </c>
      <c r="M1390" s="33"/>
      <c r="N1390" s="33" t="s">
        <v>24776</v>
      </c>
      <c r="O1390" s="33"/>
      <c r="P1390" s="153" t="s">
        <v>22041</v>
      </c>
      <c r="Q1390" s="33"/>
      <c r="R1390" s="33"/>
      <c r="S1390" s="33"/>
      <c r="T1390" s="33" t="s">
        <v>2744</v>
      </c>
      <c r="U1390" s="97" t="s">
        <v>2956</v>
      </c>
      <c r="V1390" s="97" t="s">
        <v>2953</v>
      </c>
      <c r="W1390" s="97" t="s">
        <v>2954</v>
      </c>
      <c r="X1390" s="97" t="s">
        <v>2954</v>
      </c>
      <c r="Y1390" s="97" t="s">
        <v>2954</v>
      </c>
      <c r="Z1390" s="97" t="s">
        <v>2953</v>
      </c>
      <c r="AA1390" s="97" t="s">
        <v>2953</v>
      </c>
      <c r="AB1390" s="126" t="s">
        <v>26320</v>
      </c>
      <c r="AC1390" s="29"/>
      <c r="AD1390" s="29"/>
      <c r="AE1390" s="29"/>
      <c r="AF1390" s="137" t="s">
        <v>22041</v>
      </c>
      <c r="AG1390" s="30">
        <f t="shared" si="275"/>
        <v>3</v>
      </c>
      <c r="AH1390" s="31" t="str">
        <f t="shared" si="276"/>
        <v>KTK-090004</v>
      </c>
      <c r="AI1390" s="30">
        <v>31267350000</v>
      </c>
      <c r="AJ1390" s="102">
        <f>IFERROR(VLOOKUP($C1390,'分類(コード表)'!$A$3:$B$38,2,FALSE)*1000000000,0)+IFERROR(VLOOKUP($D1390,'分類(コード表)'!$C$3:$D$293,2,FALSE)*1000000,0)+IFERROR(VLOOKUP($E1390,'分類(コード表)'!$E$3:$F$353,2,FALSE)*1000,0)+IFERROR(VLOOKUP($F1390,'分類(コード表)'!$G$3:$H$255,2,FALSE),0)</f>
        <v>31267350000</v>
      </c>
    </row>
    <row r="1391" spans="1:36" s="30" customFormat="1" ht="27" customHeight="1" x14ac:dyDescent="0.15">
      <c r="A1391" s="32" t="s">
        <v>149</v>
      </c>
      <c r="B1391" s="33">
        <v>1387</v>
      </c>
      <c r="C1391" s="34" t="s">
        <v>57</v>
      </c>
      <c r="D1391" s="34" t="s">
        <v>59</v>
      </c>
      <c r="E1391" s="34" t="s">
        <v>390</v>
      </c>
      <c r="F1391" s="34"/>
      <c r="G1391" s="34" t="s">
        <v>23473</v>
      </c>
      <c r="H1391" s="34" t="s">
        <v>26679</v>
      </c>
      <c r="I1391" s="33">
        <v>1356874.6</v>
      </c>
      <c r="J1391" s="33">
        <v>1319574.6000000001</v>
      </c>
      <c r="K1391" s="33" t="s">
        <v>26676</v>
      </c>
      <c r="L1391" s="37">
        <f t="shared" si="274"/>
        <v>-2.826668533935095E-2</v>
      </c>
      <c r="M1391" s="33"/>
      <c r="N1391" s="33" t="s">
        <v>24776</v>
      </c>
      <c r="O1391" s="33" t="s">
        <v>24776</v>
      </c>
      <c r="P1391" s="153" t="s">
        <v>26584</v>
      </c>
      <c r="Q1391" s="33"/>
      <c r="R1391" s="33"/>
      <c r="S1391" s="33"/>
      <c r="T1391" s="33" t="s">
        <v>2744</v>
      </c>
      <c r="U1391" s="97" t="s">
        <v>26851</v>
      </c>
      <c r="V1391" s="97" t="s">
        <v>26845</v>
      </c>
      <c r="W1391" s="97" t="s">
        <v>571</v>
      </c>
      <c r="X1391" s="97" t="s">
        <v>26848</v>
      </c>
      <c r="Y1391" s="97" t="s">
        <v>26845</v>
      </c>
      <c r="Z1391" s="97" t="s">
        <v>571</v>
      </c>
      <c r="AA1391" s="97" t="s">
        <v>26845</v>
      </c>
      <c r="AB1391" s="126" t="s">
        <v>26860</v>
      </c>
      <c r="AC1391" s="29"/>
      <c r="AD1391" s="29"/>
      <c r="AE1391" s="29"/>
      <c r="AF1391" s="137" t="s">
        <v>26584</v>
      </c>
      <c r="AG1391" s="30">
        <f t="shared" ref="AG1391" si="285">LEN(LEFT(AF1391,FIND("-",AF1391)-1))</f>
        <v>3</v>
      </c>
      <c r="AH1391" s="31" t="str">
        <f t="shared" ref="AH1391" si="286">LEFT(AF1391,FIND("-",AF1391)+6)</f>
        <v>CBK-170003</v>
      </c>
      <c r="AJ1391" s="102"/>
    </row>
    <row r="1392" spans="1:36" s="30" customFormat="1" ht="27" customHeight="1" x14ac:dyDescent="0.15">
      <c r="A1392" s="32" t="s">
        <v>149</v>
      </c>
      <c r="B1392" s="33">
        <v>1388</v>
      </c>
      <c r="C1392" s="34" t="s">
        <v>57</v>
      </c>
      <c r="D1392" s="34" t="s">
        <v>59</v>
      </c>
      <c r="E1392" s="34" t="s">
        <v>150</v>
      </c>
      <c r="F1392" s="34"/>
      <c r="G1392" s="34" t="s">
        <v>2801</v>
      </c>
      <c r="H1392" s="34" t="s">
        <v>26321</v>
      </c>
      <c r="I1392" s="33">
        <v>653500</v>
      </c>
      <c r="J1392" s="33">
        <v>1381900</v>
      </c>
      <c r="K1392" s="33" t="s">
        <v>22067</v>
      </c>
      <c r="L1392" s="37">
        <f t="shared" si="274"/>
        <v>0.52710036905709523</v>
      </c>
      <c r="M1392" s="33"/>
      <c r="N1392" s="33" t="s">
        <v>24776</v>
      </c>
      <c r="O1392" s="33"/>
      <c r="P1392" s="153" t="s">
        <v>22564</v>
      </c>
      <c r="Q1392" s="33"/>
      <c r="R1392" s="33"/>
      <c r="S1392" s="33"/>
      <c r="T1392" s="33" t="s">
        <v>2744</v>
      </c>
      <c r="U1392" s="97" t="s">
        <v>2954</v>
      </c>
      <c r="V1392" s="97" t="s">
        <v>2954</v>
      </c>
      <c r="W1392" s="97" t="s">
        <v>2954</v>
      </c>
      <c r="X1392" s="97" t="s">
        <v>2954</v>
      </c>
      <c r="Y1392" s="97" t="s">
        <v>2954</v>
      </c>
      <c r="Z1392" s="97" t="s">
        <v>2954</v>
      </c>
      <c r="AA1392" s="97" t="s">
        <v>2954</v>
      </c>
      <c r="AB1392" s="126" t="s">
        <v>26322</v>
      </c>
      <c r="AC1392" s="29"/>
      <c r="AD1392" s="29"/>
      <c r="AE1392" s="29"/>
      <c r="AF1392" s="137" t="s">
        <v>2769</v>
      </c>
      <c r="AG1392" s="30">
        <f t="shared" si="275"/>
        <v>3</v>
      </c>
      <c r="AH1392" s="31" t="str">
        <f t="shared" si="276"/>
        <v>CBK-120003</v>
      </c>
      <c r="AI1392" s="30">
        <v>31267351000</v>
      </c>
      <c r="AJ1392" s="102">
        <f>IFERROR(VLOOKUP($C1392,'分類(コード表)'!$A$3:$B$38,2,FALSE)*1000000000,0)+IFERROR(VLOOKUP($D1392,'分類(コード表)'!$C$3:$D$293,2,FALSE)*1000000,0)+IFERROR(VLOOKUP($E1392,'分類(コード表)'!$E$3:$F$353,2,FALSE)*1000,0)+IFERROR(VLOOKUP($F1392,'分類(コード表)'!$G$3:$H$255,2,FALSE),0)</f>
        <v>31267351000</v>
      </c>
    </row>
    <row r="1393" spans="1:36" s="30" customFormat="1" ht="27" customHeight="1" x14ac:dyDescent="0.15">
      <c r="A1393" s="32" t="s">
        <v>149</v>
      </c>
      <c r="B1393" s="33">
        <v>1389</v>
      </c>
      <c r="C1393" s="34" t="s">
        <v>57</v>
      </c>
      <c r="D1393" s="34" t="s">
        <v>515</v>
      </c>
      <c r="E1393" s="34" t="s">
        <v>2908</v>
      </c>
      <c r="F1393" s="34" t="s">
        <v>22025</v>
      </c>
      <c r="G1393" s="34" t="s">
        <v>22024</v>
      </c>
      <c r="H1393" s="34" t="s">
        <v>26323</v>
      </c>
      <c r="I1393" s="33">
        <v>2160</v>
      </c>
      <c r="J1393" s="33">
        <v>287</v>
      </c>
      <c r="K1393" s="33" t="s">
        <v>24529</v>
      </c>
      <c r="L1393" s="37">
        <f t="shared" si="274"/>
        <v>-6.526132404181185</v>
      </c>
      <c r="M1393" s="33"/>
      <c r="N1393" s="33"/>
      <c r="O1393" s="33"/>
      <c r="P1393" s="153" t="s">
        <v>3197</v>
      </c>
      <c r="Q1393" s="33" t="s">
        <v>503</v>
      </c>
      <c r="R1393" s="33"/>
      <c r="S1393" s="33"/>
      <c r="T1393" s="33" t="s">
        <v>2744</v>
      </c>
      <c r="U1393" s="97" t="s">
        <v>2953</v>
      </c>
      <c r="V1393" s="97" t="s">
        <v>2954</v>
      </c>
      <c r="W1393" s="97" t="s">
        <v>2955</v>
      </c>
      <c r="X1393" s="97" t="s">
        <v>2954</v>
      </c>
      <c r="Y1393" s="97" t="s">
        <v>2954</v>
      </c>
      <c r="Z1393" s="97" t="s">
        <v>2953</v>
      </c>
      <c r="AA1393" s="97" t="s">
        <v>2954</v>
      </c>
      <c r="AB1393" s="126" t="s">
        <v>26324</v>
      </c>
      <c r="AC1393" s="29"/>
      <c r="AD1393" s="29"/>
      <c r="AE1393" s="29"/>
      <c r="AF1393" s="137" t="s">
        <v>3197</v>
      </c>
      <c r="AG1393" s="30">
        <f t="shared" si="275"/>
        <v>3</v>
      </c>
      <c r="AH1393" s="31" t="str">
        <f t="shared" si="276"/>
        <v>CBK-130004</v>
      </c>
      <c r="AI1393" s="30">
        <v>31268297147</v>
      </c>
      <c r="AJ1393" s="102">
        <f>IFERROR(VLOOKUP($C1393,'分類(コード表)'!$A$3:$B$38,2,FALSE)*1000000000,0)+IFERROR(VLOOKUP($D1393,'分類(コード表)'!$C$3:$D$293,2,FALSE)*1000000,0)+IFERROR(VLOOKUP($E1393,'分類(コード表)'!$E$3:$F$353,2,FALSE)*1000,0)+IFERROR(VLOOKUP($F1393,'分類(コード表)'!$G$3:$H$255,2,FALSE),0)</f>
        <v>31268297147</v>
      </c>
    </row>
    <row r="1394" spans="1:36" s="30" customFormat="1" ht="27" customHeight="1" x14ac:dyDescent="0.15">
      <c r="A1394" s="32" t="s">
        <v>149</v>
      </c>
      <c r="B1394" s="33">
        <v>1390</v>
      </c>
      <c r="C1394" s="34" t="s">
        <v>57</v>
      </c>
      <c r="D1394" s="34" t="s">
        <v>515</v>
      </c>
      <c r="E1394" s="34" t="s">
        <v>2908</v>
      </c>
      <c r="F1394" s="34" t="s">
        <v>22025</v>
      </c>
      <c r="G1394" s="34" t="s">
        <v>26325</v>
      </c>
      <c r="H1394" s="34" t="s">
        <v>26326</v>
      </c>
      <c r="I1394" s="33">
        <v>1140</v>
      </c>
      <c r="J1394" s="33">
        <v>48</v>
      </c>
      <c r="K1394" s="33" t="s">
        <v>24529</v>
      </c>
      <c r="L1394" s="37">
        <f t="shared" si="274"/>
        <v>-22.75</v>
      </c>
      <c r="M1394" s="33"/>
      <c r="N1394" s="33"/>
      <c r="O1394" s="33"/>
      <c r="P1394" s="153" t="s">
        <v>3198</v>
      </c>
      <c r="Q1394" s="33" t="s">
        <v>503</v>
      </c>
      <c r="R1394" s="33"/>
      <c r="S1394" s="33"/>
      <c r="T1394" s="33" t="s">
        <v>2744</v>
      </c>
      <c r="U1394" s="97" t="s">
        <v>2953</v>
      </c>
      <c r="V1394" s="97" t="s">
        <v>2954</v>
      </c>
      <c r="W1394" s="97" t="s">
        <v>2954</v>
      </c>
      <c r="X1394" s="97" t="s">
        <v>2954</v>
      </c>
      <c r="Y1394" s="97" t="s">
        <v>2954</v>
      </c>
      <c r="Z1394" s="97" t="s">
        <v>2953</v>
      </c>
      <c r="AA1394" s="97" t="s">
        <v>2954</v>
      </c>
      <c r="AB1394" s="126" t="s">
        <v>26327</v>
      </c>
      <c r="AC1394" s="29"/>
      <c r="AD1394" s="29"/>
      <c r="AE1394" s="29"/>
      <c r="AF1394" s="137" t="s">
        <v>3198</v>
      </c>
      <c r="AG1394" s="30">
        <f t="shared" si="275"/>
        <v>3</v>
      </c>
      <c r="AH1394" s="31" t="str">
        <f t="shared" si="276"/>
        <v>CBK-130003</v>
      </c>
      <c r="AI1394" s="30">
        <v>31268297147</v>
      </c>
      <c r="AJ1394" s="102">
        <f>IFERROR(VLOOKUP($C1394,'分類(コード表)'!$A$3:$B$38,2,FALSE)*1000000000,0)+IFERROR(VLOOKUP($D1394,'分類(コード表)'!$C$3:$D$293,2,FALSE)*1000000,0)+IFERROR(VLOOKUP($E1394,'分類(コード表)'!$E$3:$F$353,2,FALSE)*1000,0)+IFERROR(VLOOKUP($F1394,'分類(コード表)'!$G$3:$H$255,2,FALSE),0)</f>
        <v>31268297147</v>
      </c>
    </row>
    <row r="1395" spans="1:36" s="30" customFormat="1" ht="27" customHeight="1" x14ac:dyDescent="0.15">
      <c r="A1395" s="32" t="s">
        <v>149</v>
      </c>
      <c r="B1395" s="33">
        <v>1391</v>
      </c>
      <c r="C1395" s="34" t="s">
        <v>57</v>
      </c>
      <c r="D1395" s="34" t="s">
        <v>515</v>
      </c>
      <c r="E1395" s="34" t="s">
        <v>2908</v>
      </c>
      <c r="F1395" s="34" t="s">
        <v>22013</v>
      </c>
      <c r="G1395" s="34" t="s">
        <v>23497</v>
      </c>
      <c r="H1395" s="34" t="s">
        <v>2394</v>
      </c>
      <c r="I1395" s="129">
        <v>88323</v>
      </c>
      <c r="J1395" s="129">
        <v>136960</v>
      </c>
      <c r="K1395" s="97" t="s">
        <v>26815</v>
      </c>
      <c r="L1395" s="37">
        <f t="shared" si="274"/>
        <v>0.35511828271028034</v>
      </c>
      <c r="M1395" s="33"/>
      <c r="N1395" s="33"/>
      <c r="O1395" s="33"/>
      <c r="P1395" s="153" t="s">
        <v>22461</v>
      </c>
      <c r="Q1395" s="33" t="s">
        <v>503</v>
      </c>
      <c r="R1395" s="33" t="s">
        <v>503</v>
      </c>
      <c r="S1395" s="33" t="s">
        <v>503</v>
      </c>
      <c r="T1395" s="33" t="s">
        <v>381</v>
      </c>
      <c r="U1395" s="97" t="s">
        <v>2953</v>
      </c>
      <c r="V1395" s="97" t="s">
        <v>571</v>
      </c>
      <c r="W1395" s="97" t="s">
        <v>2954</v>
      </c>
      <c r="X1395" s="97" t="s">
        <v>2954</v>
      </c>
      <c r="Y1395" s="97" t="s">
        <v>2954</v>
      </c>
      <c r="Z1395" s="97" t="s">
        <v>2954</v>
      </c>
      <c r="AA1395" s="97" t="s">
        <v>2954</v>
      </c>
      <c r="AB1395" s="126" t="s">
        <v>26328</v>
      </c>
      <c r="AC1395" s="29"/>
      <c r="AD1395" s="29"/>
      <c r="AE1395" s="29"/>
      <c r="AF1395" s="137" t="s">
        <v>22461</v>
      </c>
      <c r="AG1395" s="30">
        <f t="shared" si="275"/>
        <v>3</v>
      </c>
      <c r="AH1395" s="31" t="str">
        <f t="shared" si="276"/>
        <v>KTK-160028</v>
      </c>
      <c r="AI1395" s="30">
        <v>31268297138</v>
      </c>
      <c r="AJ1395" s="102">
        <f>IFERROR(VLOOKUP($C1395,'分類(コード表)'!$A$3:$B$38,2,FALSE)*1000000000,0)+IFERROR(VLOOKUP($D1395,'分類(コード表)'!$C$3:$D$293,2,FALSE)*1000000,0)+IFERROR(VLOOKUP($E1395,'分類(コード表)'!$E$3:$F$353,2,FALSE)*1000,0)+IFERROR(VLOOKUP($F1395,'分類(コード表)'!$G$3:$H$255,2,FALSE),0)</f>
        <v>31268297138</v>
      </c>
    </row>
    <row r="1396" spans="1:36" s="30" customFormat="1" ht="27" customHeight="1" x14ac:dyDescent="0.15">
      <c r="A1396" s="32" t="s">
        <v>149</v>
      </c>
      <c r="B1396" s="33">
        <v>1392</v>
      </c>
      <c r="C1396" s="34" t="s">
        <v>57</v>
      </c>
      <c r="D1396" s="34" t="s">
        <v>515</v>
      </c>
      <c r="E1396" s="34" t="s">
        <v>2908</v>
      </c>
      <c r="F1396" s="34" t="s">
        <v>2009</v>
      </c>
      <c r="G1396" s="34" t="s">
        <v>2798</v>
      </c>
      <c r="H1396" s="34" t="s">
        <v>26329</v>
      </c>
      <c r="I1396" s="33">
        <v>1470220</v>
      </c>
      <c r="J1396" s="33">
        <v>2550000</v>
      </c>
      <c r="K1396" s="33" t="s">
        <v>22058</v>
      </c>
      <c r="L1396" s="37">
        <f t="shared" si="274"/>
        <v>0.42344313725490201</v>
      </c>
      <c r="M1396" s="33"/>
      <c r="N1396" s="33" t="s">
        <v>24776</v>
      </c>
      <c r="O1396" s="33"/>
      <c r="P1396" s="153" t="s">
        <v>37355</v>
      </c>
      <c r="Q1396" s="33"/>
      <c r="R1396" s="33" t="s">
        <v>381</v>
      </c>
      <c r="S1396" s="33" t="s">
        <v>381</v>
      </c>
      <c r="T1396" s="33" t="s">
        <v>2744</v>
      </c>
      <c r="U1396" s="97" t="s">
        <v>571</v>
      </c>
      <c r="V1396" s="97" t="s">
        <v>571</v>
      </c>
      <c r="W1396" s="97" t="s">
        <v>571</v>
      </c>
      <c r="X1396" s="97" t="s">
        <v>571</v>
      </c>
      <c r="Y1396" s="97" t="s">
        <v>571</v>
      </c>
      <c r="Z1396" s="97" t="s">
        <v>571</v>
      </c>
      <c r="AA1396" s="97" t="s">
        <v>571</v>
      </c>
      <c r="AB1396" s="126" t="s">
        <v>26330</v>
      </c>
      <c r="AC1396" s="29"/>
      <c r="AD1396" s="29"/>
      <c r="AE1396" s="29"/>
      <c r="AF1396" s="137" t="s">
        <v>2765</v>
      </c>
      <c r="AG1396" s="30">
        <f t="shared" si="275"/>
        <v>3</v>
      </c>
      <c r="AH1396" s="31" t="str">
        <f t="shared" si="276"/>
        <v>HKK-110001</v>
      </c>
      <c r="AI1396" s="30">
        <v>31268297148</v>
      </c>
      <c r="AJ1396" s="102">
        <f>IFERROR(VLOOKUP($C1396,'分類(コード表)'!$A$3:$B$38,2,FALSE)*1000000000,0)+IFERROR(VLOOKUP($D1396,'分類(コード表)'!$C$3:$D$293,2,FALSE)*1000000,0)+IFERROR(VLOOKUP($E1396,'分類(コード表)'!$E$3:$F$353,2,FALSE)*1000,0)+IFERROR(VLOOKUP($F1396,'分類(コード表)'!$G$3:$H$255,2,FALSE),0)</f>
        <v>31268297148</v>
      </c>
    </row>
    <row r="1397" spans="1:36" s="30" customFormat="1" ht="27" customHeight="1" x14ac:dyDescent="0.15">
      <c r="A1397" s="32" t="s">
        <v>149</v>
      </c>
      <c r="B1397" s="33">
        <v>1393</v>
      </c>
      <c r="C1397" s="34" t="s">
        <v>57</v>
      </c>
      <c r="D1397" s="34" t="s">
        <v>515</v>
      </c>
      <c r="E1397" s="34" t="s">
        <v>2908</v>
      </c>
      <c r="F1397" s="34" t="s">
        <v>2009</v>
      </c>
      <c r="G1397" s="34" t="s">
        <v>22020</v>
      </c>
      <c r="H1397" s="34" t="s">
        <v>26331</v>
      </c>
      <c r="I1397" s="33">
        <v>185820</v>
      </c>
      <c r="J1397" s="33">
        <v>127020</v>
      </c>
      <c r="K1397" s="33" t="s">
        <v>22067</v>
      </c>
      <c r="L1397" s="37">
        <f t="shared" si="274"/>
        <v>-0.46291922531884744</v>
      </c>
      <c r="M1397" s="33"/>
      <c r="N1397" s="33"/>
      <c r="O1397" s="33"/>
      <c r="P1397" s="153" t="s">
        <v>3170</v>
      </c>
      <c r="Q1397" s="33" t="s">
        <v>503</v>
      </c>
      <c r="R1397" s="33"/>
      <c r="S1397" s="33"/>
      <c r="T1397" s="33" t="s">
        <v>2744</v>
      </c>
      <c r="U1397" s="97" t="s">
        <v>2956</v>
      </c>
      <c r="V1397" s="97" t="s">
        <v>2953</v>
      </c>
      <c r="W1397" s="97" t="s">
        <v>2954</v>
      </c>
      <c r="X1397" s="97" t="s">
        <v>571</v>
      </c>
      <c r="Y1397" s="97" t="s">
        <v>2953</v>
      </c>
      <c r="Z1397" s="97" t="s">
        <v>2953</v>
      </c>
      <c r="AA1397" s="97" t="s">
        <v>2953</v>
      </c>
      <c r="AB1397" s="126" t="s">
        <v>26332</v>
      </c>
      <c r="AC1397" s="29"/>
      <c r="AD1397" s="29"/>
      <c r="AE1397" s="29"/>
      <c r="AF1397" s="137" t="s">
        <v>3170</v>
      </c>
      <c r="AG1397" s="30">
        <f t="shared" si="275"/>
        <v>3</v>
      </c>
      <c r="AH1397" s="31" t="str">
        <f t="shared" si="276"/>
        <v>CBK-140003</v>
      </c>
      <c r="AI1397" s="30">
        <v>31268297148</v>
      </c>
      <c r="AJ1397" s="102">
        <f>IFERROR(VLOOKUP($C1397,'分類(コード表)'!$A$3:$B$38,2,FALSE)*1000000000,0)+IFERROR(VLOOKUP($D1397,'分類(コード表)'!$C$3:$D$293,2,FALSE)*1000000,0)+IFERROR(VLOOKUP($E1397,'分類(コード表)'!$E$3:$F$353,2,FALSE)*1000,0)+IFERROR(VLOOKUP($F1397,'分類(コード表)'!$G$3:$H$255,2,FALSE),0)</f>
        <v>31268297148</v>
      </c>
    </row>
    <row r="1398" spans="1:36" s="30" customFormat="1" ht="27" customHeight="1" x14ac:dyDescent="0.15">
      <c r="A1398" s="32" t="s">
        <v>149</v>
      </c>
      <c r="B1398" s="33">
        <v>1394</v>
      </c>
      <c r="C1398" s="34" t="s">
        <v>57</v>
      </c>
      <c r="D1398" s="34" t="s">
        <v>24</v>
      </c>
      <c r="E1398" s="34" t="s">
        <v>2915</v>
      </c>
      <c r="F1398" s="34" t="s">
        <v>2916</v>
      </c>
      <c r="G1398" s="34" t="s">
        <v>2804</v>
      </c>
      <c r="H1398" s="34" t="s">
        <v>26333</v>
      </c>
      <c r="I1398" s="33">
        <v>128000</v>
      </c>
      <c r="J1398" s="33">
        <v>269192</v>
      </c>
      <c r="K1398" s="33" t="s">
        <v>2943</v>
      </c>
      <c r="L1398" s="37">
        <f t="shared" si="274"/>
        <v>0.52450295699723615</v>
      </c>
      <c r="M1398" s="33"/>
      <c r="N1398" s="33" t="s">
        <v>24776</v>
      </c>
      <c r="O1398" s="33"/>
      <c r="P1398" s="153" t="s">
        <v>37356</v>
      </c>
      <c r="Q1398" s="33" t="s">
        <v>578</v>
      </c>
      <c r="R1398" s="33"/>
      <c r="S1398" s="33"/>
      <c r="T1398" s="33" t="s">
        <v>2744</v>
      </c>
      <c r="U1398" s="97" t="s">
        <v>2954</v>
      </c>
      <c r="V1398" s="97" t="s">
        <v>2955</v>
      </c>
      <c r="W1398" s="97" t="s">
        <v>2954</v>
      </c>
      <c r="X1398" s="97" t="s">
        <v>2953</v>
      </c>
      <c r="Y1398" s="97" t="s">
        <v>2953</v>
      </c>
      <c r="Z1398" s="97" t="s">
        <v>2953</v>
      </c>
      <c r="AA1398" s="97" t="s">
        <v>2954</v>
      </c>
      <c r="AB1398" s="126" t="s">
        <v>26334</v>
      </c>
      <c r="AC1398" s="29"/>
      <c r="AD1398" s="29"/>
      <c r="AE1398" s="29"/>
      <c r="AF1398" s="137" t="s">
        <v>2772</v>
      </c>
      <c r="AG1398" s="30">
        <f t="shared" si="275"/>
        <v>3</v>
      </c>
      <c r="AH1398" s="31" t="str">
        <f t="shared" si="276"/>
        <v>HKK-110007</v>
      </c>
      <c r="AI1398" s="30">
        <v>31039304200</v>
      </c>
      <c r="AJ1398" s="102">
        <f>IFERROR(VLOOKUP($C1398,'分類(コード表)'!$A$3:$B$38,2,FALSE)*1000000000,0)+IFERROR(VLOOKUP($D1398,'分類(コード表)'!$C$3:$D$293,2,FALSE)*1000000,0)+IFERROR(VLOOKUP($E1398,'分類(コード表)'!$E$3:$F$353,2,FALSE)*1000,0)+IFERROR(VLOOKUP($F1398,'分類(コード表)'!$G$3:$H$255,2,FALSE),0)</f>
        <v>31039304200</v>
      </c>
    </row>
    <row r="1399" spans="1:36" s="30" customFormat="1" ht="27" customHeight="1" x14ac:dyDescent="0.15">
      <c r="A1399" s="32" t="s">
        <v>149</v>
      </c>
      <c r="B1399" s="33">
        <v>1395</v>
      </c>
      <c r="C1399" s="34" t="s">
        <v>57</v>
      </c>
      <c r="D1399" s="34" t="s">
        <v>24</v>
      </c>
      <c r="E1399" s="34" t="s">
        <v>2915</v>
      </c>
      <c r="F1399" s="34" t="s">
        <v>2916</v>
      </c>
      <c r="G1399" s="34" t="s">
        <v>26335</v>
      </c>
      <c r="H1399" s="34" t="s">
        <v>26336</v>
      </c>
      <c r="I1399" s="33">
        <v>10280274.300000001</v>
      </c>
      <c r="J1399" s="33">
        <v>11540282</v>
      </c>
      <c r="K1399" s="33" t="s">
        <v>24465</v>
      </c>
      <c r="L1399" s="37">
        <f t="shared" si="274"/>
        <v>0.10918344109788647</v>
      </c>
      <c r="M1399" s="33"/>
      <c r="N1399" s="33" t="s">
        <v>24776</v>
      </c>
      <c r="O1399" s="33"/>
      <c r="P1399" s="153" t="s">
        <v>22045</v>
      </c>
      <c r="Q1399" s="33"/>
      <c r="R1399" s="33"/>
      <c r="S1399" s="33"/>
      <c r="T1399" s="33" t="s">
        <v>2744</v>
      </c>
      <c r="U1399" s="97" t="s">
        <v>2953</v>
      </c>
      <c r="V1399" s="97" t="s">
        <v>2953</v>
      </c>
      <c r="W1399" s="97" t="s">
        <v>2953</v>
      </c>
      <c r="X1399" s="97" t="s">
        <v>2953</v>
      </c>
      <c r="Y1399" s="97" t="s">
        <v>2953</v>
      </c>
      <c r="Z1399" s="97" t="s">
        <v>2953</v>
      </c>
      <c r="AA1399" s="97" t="s">
        <v>2953</v>
      </c>
      <c r="AB1399" s="126" t="s">
        <v>26337</v>
      </c>
      <c r="AC1399" s="29"/>
      <c r="AD1399" s="29"/>
      <c r="AE1399" s="29"/>
      <c r="AF1399" s="137" t="s">
        <v>22045</v>
      </c>
      <c r="AG1399" s="30">
        <f t="shared" si="275"/>
        <v>3</v>
      </c>
      <c r="AH1399" s="31" t="str">
        <f t="shared" si="276"/>
        <v>HRK-080001</v>
      </c>
      <c r="AI1399" s="30">
        <v>31039304200</v>
      </c>
      <c r="AJ1399" s="102">
        <f>IFERROR(VLOOKUP($C1399,'分類(コード表)'!$A$3:$B$38,2,FALSE)*1000000000,0)+IFERROR(VLOOKUP($D1399,'分類(コード表)'!$C$3:$D$293,2,FALSE)*1000000,0)+IFERROR(VLOOKUP($E1399,'分類(コード表)'!$E$3:$F$353,2,FALSE)*1000,0)+IFERROR(VLOOKUP($F1399,'分類(コード表)'!$G$3:$H$255,2,FALSE),0)</f>
        <v>31039304200</v>
      </c>
    </row>
    <row r="1400" spans="1:36" s="30" customFormat="1" ht="27" customHeight="1" x14ac:dyDescent="0.15">
      <c r="A1400" s="32" t="s">
        <v>149</v>
      </c>
      <c r="B1400" s="33">
        <v>1396</v>
      </c>
      <c r="C1400" s="34" t="s">
        <v>57</v>
      </c>
      <c r="D1400" s="34" t="s">
        <v>24</v>
      </c>
      <c r="E1400" s="34" t="s">
        <v>2915</v>
      </c>
      <c r="F1400" s="34" t="s">
        <v>2916</v>
      </c>
      <c r="G1400" s="34" t="s">
        <v>26338</v>
      </c>
      <c r="H1400" s="34" t="s">
        <v>26339</v>
      </c>
      <c r="I1400" s="33">
        <v>139630585</v>
      </c>
      <c r="J1400" s="33">
        <v>183691665</v>
      </c>
      <c r="K1400" s="33" t="s">
        <v>22060</v>
      </c>
      <c r="L1400" s="37">
        <f t="shared" si="274"/>
        <v>0.23986434006137403</v>
      </c>
      <c r="M1400" s="33"/>
      <c r="N1400" s="33" t="s">
        <v>24776</v>
      </c>
      <c r="O1400" s="33"/>
      <c r="P1400" s="153" t="s">
        <v>37357</v>
      </c>
      <c r="Q1400" s="33"/>
      <c r="R1400" s="33"/>
      <c r="S1400" s="33"/>
      <c r="T1400" s="33" t="s">
        <v>2744</v>
      </c>
      <c r="U1400" s="97" t="s">
        <v>2953</v>
      </c>
      <c r="V1400" s="97" t="s">
        <v>2953</v>
      </c>
      <c r="W1400" s="97" t="s">
        <v>2953</v>
      </c>
      <c r="X1400" s="97" t="s">
        <v>2953</v>
      </c>
      <c r="Y1400" s="97" t="s">
        <v>2953</v>
      </c>
      <c r="Z1400" s="97" t="s">
        <v>2953</v>
      </c>
      <c r="AA1400" s="97" t="s">
        <v>2953</v>
      </c>
      <c r="AB1400" s="126" t="s">
        <v>26340</v>
      </c>
      <c r="AC1400" s="29"/>
      <c r="AD1400" s="29"/>
      <c r="AE1400" s="29"/>
      <c r="AF1400" s="137" t="s">
        <v>2779</v>
      </c>
      <c r="AG1400" s="30">
        <f t="shared" si="275"/>
        <v>3</v>
      </c>
      <c r="AH1400" s="31" t="str">
        <f t="shared" si="276"/>
        <v>KTK-100005</v>
      </c>
      <c r="AI1400" s="30">
        <v>31039304200</v>
      </c>
      <c r="AJ1400" s="102">
        <f>IFERROR(VLOOKUP($C1400,'分類(コード表)'!$A$3:$B$38,2,FALSE)*1000000000,0)+IFERROR(VLOOKUP($D1400,'分類(コード表)'!$C$3:$D$293,2,FALSE)*1000000,0)+IFERROR(VLOOKUP($E1400,'分類(コード表)'!$E$3:$F$353,2,FALSE)*1000,0)+IFERROR(VLOOKUP($F1400,'分類(コード表)'!$G$3:$H$255,2,FALSE),0)</f>
        <v>31039304200</v>
      </c>
    </row>
    <row r="1401" spans="1:36" s="30" customFormat="1" ht="27" customHeight="1" x14ac:dyDescent="0.15">
      <c r="A1401" s="32" t="s">
        <v>149</v>
      </c>
      <c r="B1401" s="33">
        <v>1397</v>
      </c>
      <c r="C1401" s="34" t="s">
        <v>57</v>
      </c>
      <c r="D1401" s="34" t="s">
        <v>24</v>
      </c>
      <c r="E1401" s="34" t="s">
        <v>2915</v>
      </c>
      <c r="F1401" s="34" t="s">
        <v>2916</v>
      </c>
      <c r="G1401" s="34" t="s">
        <v>26341</v>
      </c>
      <c r="H1401" s="34" t="s">
        <v>26342</v>
      </c>
      <c r="I1401" s="33">
        <v>1027458</v>
      </c>
      <c r="J1401" s="33">
        <v>1983834</v>
      </c>
      <c r="K1401" s="33" t="s">
        <v>22394</v>
      </c>
      <c r="L1401" s="37">
        <f t="shared" si="274"/>
        <v>0.48208469055374592</v>
      </c>
      <c r="M1401" s="33"/>
      <c r="N1401" s="33"/>
      <c r="O1401" s="33"/>
      <c r="P1401" s="153" t="s">
        <v>3077</v>
      </c>
      <c r="Q1401" s="38" t="s">
        <v>578</v>
      </c>
      <c r="R1401" s="33"/>
      <c r="S1401" s="33"/>
      <c r="T1401" s="33" t="s">
        <v>2744</v>
      </c>
      <c r="U1401" s="97" t="s">
        <v>2954</v>
      </c>
      <c r="V1401" s="97" t="s">
        <v>2954</v>
      </c>
      <c r="W1401" s="97" t="s">
        <v>2954</v>
      </c>
      <c r="X1401" s="97" t="s">
        <v>2954</v>
      </c>
      <c r="Y1401" s="97" t="s">
        <v>2954</v>
      </c>
      <c r="Z1401" s="97" t="s">
        <v>2954</v>
      </c>
      <c r="AA1401" s="97" t="s">
        <v>2954</v>
      </c>
      <c r="AB1401" s="126" t="s">
        <v>26343</v>
      </c>
      <c r="AC1401" s="29"/>
      <c r="AD1401" s="29"/>
      <c r="AE1401" s="29"/>
      <c r="AF1401" s="137" t="s">
        <v>3077</v>
      </c>
      <c r="AG1401" s="30">
        <f t="shared" si="275"/>
        <v>3</v>
      </c>
      <c r="AH1401" s="31" t="str">
        <f t="shared" si="276"/>
        <v>OKK-160001</v>
      </c>
      <c r="AI1401" s="30">
        <v>31039304200</v>
      </c>
      <c r="AJ1401" s="102">
        <f>IFERROR(VLOOKUP($C1401,'分類(コード表)'!$A$3:$B$38,2,FALSE)*1000000000,0)+IFERROR(VLOOKUP($D1401,'分類(コード表)'!$C$3:$D$293,2,FALSE)*1000000,0)+IFERROR(VLOOKUP($E1401,'分類(コード表)'!$E$3:$F$353,2,FALSE)*1000,0)+IFERROR(VLOOKUP($F1401,'分類(コード表)'!$G$3:$H$255,2,FALSE),0)</f>
        <v>31039304200</v>
      </c>
    </row>
    <row r="1402" spans="1:36" s="30" customFormat="1" ht="27" customHeight="1" x14ac:dyDescent="0.15">
      <c r="A1402" s="32" t="s">
        <v>149</v>
      </c>
      <c r="B1402" s="33">
        <v>1398</v>
      </c>
      <c r="C1402" s="34" t="s">
        <v>57</v>
      </c>
      <c r="D1402" s="34" t="s">
        <v>24</v>
      </c>
      <c r="E1402" s="34" t="s">
        <v>2915</v>
      </c>
      <c r="F1402" s="34" t="s">
        <v>2916</v>
      </c>
      <c r="G1402" s="34" t="s">
        <v>23565</v>
      </c>
      <c r="H1402" s="34" t="s">
        <v>26333</v>
      </c>
      <c r="I1402" s="129">
        <v>500000</v>
      </c>
      <c r="J1402" s="129">
        <v>570662</v>
      </c>
      <c r="K1402" s="97" t="s">
        <v>26814</v>
      </c>
      <c r="L1402" s="37">
        <f t="shared" si="274"/>
        <v>0.12382461071527451</v>
      </c>
      <c r="M1402" s="33"/>
      <c r="N1402" s="33"/>
      <c r="O1402" s="33"/>
      <c r="P1402" s="153" t="s">
        <v>22498</v>
      </c>
      <c r="Q1402" s="33" t="s">
        <v>503</v>
      </c>
      <c r="R1402" s="33" t="s">
        <v>503</v>
      </c>
      <c r="S1402" s="33" t="s">
        <v>503</v>
      </c>
      <c r="T1402" s="33" t="s">
        <v>381</v>
      </c>
      <c r="U1402" s="97" t="s">
        <v>2954</v>
      </c>
      <c r="V1402" s="97" t="s">
        <v>2954</v>
      </c>
      <c r="W1402" s="97" t="s">
        <v>2954</v>
      </c>
      <c r="X1402" s="97" t="s">
        <v>2954</v>
      </c>
      <c r="Y1402" s="97" t="s">
        <v>2954</v>
      </c>
      <c r="Z1402" s="97" t="s">
        <v>571</v>
      </c>
      <c r="AA1402" s="97" t="s">
        <v>2954</v>
      </c>
      <c r="AB1402" s="126" t="s">
        <v>26344</v>
      </c>
      <c r="AC1402" s="29"/>
      <c r="AD1402" s="29"/>
      <c r="AE1402" s="29"/>
      <c r="AF1402" s="137" t="s">
        <v>22498</v>
      </c>
      <c r="AG1402" s="30">
        <f t="shared" si="275"/>
        <v>3</v>
      </c>
      <c r="AH1402" s="31" t="str">
        <f t="shared" si="276"/>
        <v>HRK-160001</v>
      </c>
      <c r="AI1402" s="30">
        <v>31039304200</v>
      </c>
      <c r="AJ1402" s="102">
        <f>IFERROR(VLOOKUP($C1402,'分類(コード表)'!$A$3:$B$38,2,FALSE)*1000000000,0)+IFERROR(VLOOKUP($D1402,'分類(コード表)'!$C$3:$D$293,2,FALSE)*1000000,0)+IFERROR(VLOOKUP($E1402,'分類(コード表)'!$E$3:$F$353,2,FALSE)*1000,0)+IFERROR(VLOOKUP($F1402,'分類(コード表)'!$G$3:$H$255,2,FALSE),0)</f>
        <v>31039304200</v>
      </c>
    </row>
    <row r="1403" spans="1:36" s="30" customFormat="1" ht="27" customHeight="1" x14ac:dyDescent="0.15">
      <c r="A1403" s="32" t="s">
        <v>149</v>
      </c>
      <c r="B1403" s="33">
        <v>1399</v>
      </c>
      <c r="C1403" s="34" t="s">
        <v>57</v>
      </c>
      <c r="D1403" s="34" t="s">
        <v>24</v>
      </c>
      <c r="E1403" s="34" t="s">
        <v>2915</v>
      </c>
      <c r="F1403" s="34" t="s">
        <v>2916</v>
      </c>
      <c r="G1403" s="34" t="s">
        <v>23585</v>
      </c>
      <c r="H1403" s="34" t="s">
        <v>26812</v>
      </c>
      <c r="I1403" s="129">
        <v>15140</v>
      </c>
      <c r="J1403" s="129">
        <v>18840</v>
      </c>
      <c r="K1403" s="97" t="s">
        <v>26813</v>
      </c>
      <c r="L1403" s="37">
        <f t="shared" si="274"/>
        <v>0.19639065817409762</v>
      </c>
      <c r="M1403" s="33"/>
      <c r="N1403" s="33"/>
      <c r="O1403" s="33"/>
      <c r="P1403" s="153" t="s">
        <v>22550</v>
      </c>
      <c r="Q1403" s="33" t="s">
        <v>503</v>
      </c>
      <c r="R1403" s="33" t="s">
        <v>503</v>
      </c>
      <c r="S1403" s="33" t="s">
        <v>503</v>
      </c>
      <c r="T1403" s="33" t="s">
        <v>381</v>
      </c>
      <c r="U1403" s="97" t="s">
        <v>2954</v>
      </c>
      <c r="V1403" s="97" t="s">
        <v>2954</v>
      </c>
      <c r="W1403" s="97" t="s">
        <v>2954</v>
      </c>
      <c r="X1403" s="97" t="s">
        <v>571</v>
      </c>
      <c r="Y1403" s="97" t="s">
        <v>2954</v>
      </c>
      <c r="Z1403" s="97" t="s">
        <v>2954</v>
      </c>
      <c r="AA1403" s="97" t="s">
        <v>2954</v>
      </c>
      <c r="AB1403" s="126" t="s">
        <v>26345</v>
      </c>
      <c r="AC1403" s="29"/>
      <c r="AD1403" s="29"/>
      <c r="AE1403" s="29"/>
      <c r="AF1403" s="137" t="s">
        <v>22550</v>
      </c>
      <c r="AG1403" s="30">
        <f t="shared" si="275"/>
        <v>3</v>
      </c>
      <c r="AH1403" s="31" t="str">
        <f t="shared" si="276"/>
        <v>QSK-140003</v>
      </c>
      <c r="AI1403" s="30">
        <v>31039304200</v>
      </c>
      <c r="AJ1403" s="102">
        <f>IFERROR(VLOOKUP($C1403,'分類(コード表)'!$A$3:$B$38,2,FALSE)*1000000000,0)+IFERROR(VLOOKUP($D1403,'分類(コード表)'!$C$3:$D$293,2,FALSE)*1000000,0)+IFERROR(VLOOKUP($E1403,'分類(コード表)'!$E$3:$F$353,2,FALSE)*1000,0)+IFERROR(VLOOKUP($F1403,'分類(コード表)'!$G$3:$H$255,2,FALSE),0)</f>
        <v>31039304200</v>
      </c>
    </row>
    <row r="1404" spans="1:36" s="30" customFormat="1" ht="27" customHeight="1" x14ac:dyDescent="0.15">
      <c r="A1404" s="32" t="s">
        <v>149</v>
      </c>
      <c r="B1404" s="33">
        <v>1400</v>
      </c>
      <c r="C1404" s="34" t="s">
        <v>57</v>
      </c>
      <c r="D1404" s="34" t="s">
        <v>24</v>
      </c>
      <c r="E1404" s="34" t="s">
        <v>2915</v>
      </c>
      <c r="F1404" s="34" t="s">
        <v>2919</v>
      </c>
      <c r="G1404" s="34" t="s">
        <v>2806</v>
      </c>
      <c r="H1404" s="34" t="s">
        <v>26346</v>
      </c>
      <c r="I1404" s="33">
        <v>964449</v>
      </c>
      <c r="J1404" s="33">
        <v>937619</v>
      </c>
      <c r="K1404" s="33" t="s">
        <v>75</v>
      </c>
      <c r="L1404" s="37">
        <f t="shared" si="274"/>
        <v>-2.86150344649585E-2</v>
      </c>
      <c r="M1404" s="33"/>
      <c r="N1404" s="33" t="s">
        <v>24776</v>
      </c>
      <c r="O1404" s="33"/>
      <c r="P1404" s="153" t="s">
        <v>2774</v>
      </c>
      <c r="Q1404" s="33" t="s">
        <v>578</v>
      </c>
      <c r="R1404" s="33"/>
      <c r="S1404" s="33"/>
      <c r="T1404" s="33" t="s">
        <v>2744</v>
      </c>
      <c r="U1404" s="97" t="s">
        <v>2956</v>
      </c>
      <c r="V1404" s="97" t="s">
        <v>2954</v>
      </c>
      <c r="W1404" s="97" t="s">
        <v>2953</v>
      </c>
      <c r="X1404" s="97" t="s">
        <v>2954</v>
      </c>
      <c r="Y1404" s="97" t="s">
        <v>2954</v>
      </c>
      <c r="Z1404" s="97" t="s">
        <v>2953</v>
      </c>
      <c r="AA1404" s="97" t="s">
        <v>2953</v>
      </c>
      <c r="AB1404" s="126" t="s">
        <v>26347</v>
      </c>
      <c r="AC1404" s="29"/>
      <c r="AD1404" s="29"/>
      <c r="AE1404" s="29"/>
      <c r="AF1404" s="137" t="s">
        <v>2774</v>
      </c>
      <c r="AG1404" s="30">
        <f t="shared" si="275"/>
        <v>3</v>
      </c>
      <c r="AH1404" s="31" t="str">
        <f t="shared" si="276"/>
        <v>HRK-120001</v>
      </c>
      <c r="AI1404" s="30">
        <v>31039304201</v>
      </c>
      <c r="AJ1404" s="102">
        <f>IFERROR(VLOOKUP($C1404,'分類(コード表)'!$A$3:$B$38,2,FALSE)*1000000000,0)+IFERROR(VLOOKUP($D1404,'分類(コード表)'!$C$3:$D$293,2,FALSE)*1000000,0)+IFERROR(VLOOKUP($E1404,'分類(コード表)'!$E$3:$F$353,2,FALSE)*1000,0)+IFERROR(VLOOKUP($F1404,'分類(コード表)'!$G$3:$H$255,2,FALSE),0)</f>
        <v>31039304201</v>
      </c>
    </row>
    <row r="1405" spans="1:36" s="30" customFormat="1" ht="27" customHeight="1" x14ac:dyDescent="0.15">
      <c r="A1405" s="32" t="s">
        <v>149</v>
      </c>
      <c r="B1405" s="33">
        <v>1401</v>
      </c>
      <c r="C1405" s="34" t="s">
        <v>57</v>
      </c>
      <c r="D1405" s="34" t="s">
        <v>24</v>
      </c>
      <c r="E1405" s="34" t="s">
        <v>2915</v>
      </c>
      <c r="F1405" s="34" t="s">
        <v>2919</v>
      </c>
      <c r="G1405" s="34" t="s">
        <v>23577</v>
      </c>
      <c r="H1405" s="34" t="s">
        <v>26810</v>
      </c>
      <c r="I1405" s="129">
        <v>263300</v>
      </c>
      <c r="J1405" s="129">
        <v>272000</v>
      </c>
      <c r="K1405" s="97" t="s">
        <v>26811</v>
      </c>
      <c r="L1405" s="37">
        <f t="shared" si="274"/>
        <v>3.1985294117647056E-2</v>
      </c>
      <c r="M1405" s="33"/>
      <c r="N1405" s="33"/>
      <c r="O1405" s="33"/>
      <c r="P1405" s="153" t="s">
        <v>22531</v>
      </c>
      <c r="Q1405" s="33" t="s">
        <v>503</v>
      </c>
      <c r="R1405" s="33" t="s">
        <v>503</v>
      </c>
      <c r="S1405" s="33" t="s">
        <v>381</v>
      </c>
      <c r="T1405" s="33" t="s">
        <v>381</v>
      </c>
      <c r="U1405" s="97" t="s">
        <v>2953</v>
      </c>
      <c r="V1405" s="97" t="s">
        <v>571</v>
      </c>
      <c r="W1405" s="97" t="s">
        <v>571</v>
      </c>
      <c r="X1405" s="97" t="s">
        <v>2954</v>
      </c>
      <c r="Y1405" s="97" t="s">
        <v>2954</v>
      </c>
      <c r="Z1405" s="97" t="s">
        <v>2954</v>
      </c>
      <c r="AA1405" s="97" t="s">
        <v>2954</v>
      </c>
      <c r="AB1405" s="126" t="s">
        <v>26348</v>
      </c>
      <c r="AC1405" s="29"/>
      <c r="AD1405" s="29"/>
      <c r="AE1405" s="29"/>
      <c r="AF1405" s="137" t="s">
        <v>22531</v>
      </c>
      <c r="AG1405" s="30">
        <f t="shared" si="275"/>
        <v>3</v>
      </c>
      <c r="AH1405" s="31" t="str">
        <f t="shared" si="276"/>
        <v>OKK-150001</v>
      </c>
      <c r="AI1405" s="30">
        <v>31039304201</v>
      </c>
      <c r="AJ1405" s="102">
        <f>IFERROR(VLOOKUP($C1405,'分類(コード表)'!$A$3:$B$38,2,FALSE)*1000000000,0)+IFERROR(VLOOKUP($D1405,'分類(コード表)'!$C$3:$D$293,2,FALSE)*1000000,0)+IFERROR(VLOOKUP($E1405,'分類(コード表)'!$E$3:$F$353,2,FALSE)*1000,0)+IFERROR(VLOOKUP($F1405,'分類(コード表)'!$G$3:$H$255,2,FALSE),0)</f>
        <v>31039304201</v>
      </c>
    </row>
    <row r="1406" spans="1:36" s="30" customFormat="1" ht="27" customHeight="1" x14ac:dyDescent="0.15">
      <c r="A1406" s="32" t="s">
        <v>149</v>
      </c>
      <c r="B1406" s="33">
        <v>1402</v>
      </c>
      <c r="C1406" s="34" t="s">
        <v>57</v>
      </c>
      <c r="D1406" s="34" t="s">
        <v>24</v>
      </c>
      <c r="E1406" s="34" t="s">
        <v>2915</v>
      </c>
      <c r="F1406" s="34" t="s">
        <v>2919</v>
      </c>
      <c r="G1406" s="34" t="s">
        <v>23505</v>
      </c>
      <c r="H1406" s="34" t="s">
        <v>26682</v>
      </c>
      <c r="I1406" s="33">
        <v>1388441</v>
      </c>
      <c r="J1406" s="33">
        <v>1493181</v>
      </c>
      <c r="K1406" s="33" t="s">
        <v>26683</v>
      </c>
      <c r="L1406" s="37">
        <f t="shared" si="274"/>
        <v>7.0145548329372032E-2</v>
      </c>
      <c r="M1406" s="33"/>
      <c r="N1406" s="33" t="s">
        <v>24776</v>
      </c>
      <c r="O1406" s="33"/>
      <c r="P1406" s="153" t="s">
        <v>26600</v>
      </c>
      <c r="Q1406" s="33"/>
      <c r="R1406" s="33"/>
      <c r="S1406" s="33"/>
      <c r="T1406" s="33" t="s">
        <v>381</v>
      </c>
      <c r="U1406" s="97" t="s">
        <v>26851</v>
      </c>
      <c r="V1406" s="97" t="s">
        <v>26845</v>
      </c>
      <c r="W1406" s="97" t="s">
        <v>26851</v>
      </c>
      <c r="X1406" s="97" t="s">
        <v>26848</v>
      </c>
      <c r="Y1406" s="97" t="s">
        <v>26845</v>
      </c>
      <c r="Z1406" s="97" t="s">
        <v>26845</v>
      </c>
      <c r="AA1406" s="97" t="s">
        <v>26846</v>
      </c>
      <c r="AB1406" s="126" t="s">
        <v>26861</v>
      </c>
      <c r="AC1406" s="29"/>
      <c r="AD1406" s="29"/>
      <c r="AE1406" s="29"/>
      <c r="AF1406" s="137" t="s">
        <v>26600</v>
      </c>
      <c r="AG1406" s="30">
        <f t="shared" ref="AG1406" si="287">LEN(LEFT(AF1406,FIND("-",AF1406)-1))</f>
        <v>3</v>
      </c>
      <c r="AH1406" s="31" t="str">
        <f t="shared" ref="AH1406" si="288">LEFT(AF1406,FIND("-",AF1406)+6)</f>
        <v>KKK-160001</v>
      </c>
      <c r="AJ1406" s="102"/>
    </row>
    <row r="1407" spans="1:36" s="30" customFormat="1" ht="27" customHeight="1" x14ac:dyDescent="0.15">
      <c r="A1407" s="32" t="s">
        <v>149</v>
      </c>
      <c r="B1407" s="33">
        <v>1403</v>
      </c>
      <c r="C1407" s="34" t="s">
        <v>57</v>
      </c>
      <c r="D1407" s="34" t="s">
        <v>24</v>
      </c>
      <c r="E1407" s="34" t="s">
        <v>390</v>
      </c>
      <c r="F1407" s="34"/>
      <c r="G1407" s="34" t="s">
        <v>26349</v>
      </c>
      <c r="H1407" s="34" t="s">
        <v>26350</v>
      </c>
      <c r="I1407" s="33">
        <v>1020147.52</v>
      </c>
      <c r="J1407" s="33">
        <v>1021212</v>
      </c>
      <c r="K1407" s="33" t="s">
        <v>75</v>
      </c>
      <c r="L1407" s="37">
        <f t="shared" si="274"/>
        <v>1.0423692631892356E-3</v>
      </c>
      <c r="M1407" s="33"/>
      <c r="N1407" s="33" t="s">
        <v>24776</v>
      </c>
      <c r="O1407" s="33"/>
      <c r="P1407" s="153" t="s">
        <v>37358</v>
      </c>
      <c r="Q1407" s="33"/>
      <c r="R1407" s="33"/>
      <c r="S1407" s="33"/>
      <c r="T1407" s="33" t="s">
        <v>2744</v>
      </c>
      <c r="U1407" s="97" t="s">
        <v>2953</v>
      </c>
      <c r="V1407" s="97" t="s">
        <v>2953</v>
      </c>
      <c r="W1407" s="97" t="s">
        <v>2953</v>
      </c>
      <c r="X1407" s="97" t="s">
        <v>2953</v>
      </c>
      <c r="Y1407" s="97" t="s">
        <v>2954</v>
      </c>
      <c r="Z1407" s="97" t="s">
        <v>2953</v>
      </c>
      <c r="AA1407" s="97" t="s">
        <v>2953</v>
      </c>
      <c r="AB1407" s="126" t="s">
        <v>26351</v>
      </c>
      <c r="AC1407" s="29"/>
      <c r="AD1407" s="29"/>
      <c r="AE1407" s="29"/>
      <c r="AF1407" s="137" t="s">
        <v>2782</v>
      </c>
      <c r="AG1407" s="30">
        <f t="shared" si="275"/>
        <v>3</v>
      </c>
      <c r="AH1407" s="31" t="str">
        <f t="shared" si="276"/>
        <v>KTK-100013</v>
      </c>
      <c r="AI1407" s="30">
        <v>31039350000</v>
      </c>
      <c r="AJ1407" s="102">
        <f>IFERROR(VLOOKUP($C1407,'分類(コード表)'!$A$3:$B$38,2,FALSE)*1000000000,0)+IFERROR(VLOOKUP($D1407,'分類(コード表)'!$C$3:$D$293,2,FALSE)*1000000,0)+IFERROR(VLOOKUP($E1407,'分類(コード表)'!$E$3:$F$353,2,FALSE)*1000,0)+IFERROR(VLOOKUP($F1407,'分類(コード表)'!$G$3:$H$255,2,FALSE),0)</f>
        <v>31039350000</v>
      </c>
    </row>
    <row r="1408" spans="1:36" s="30" customFormat="1" ht="27" customHeight="1" x14ac:dyDescent="0.15">
      <c r="A1408" s="32" t="s">
        <v>149</v>
      </c>
      <c r="B1408" s="33">
        <v>1404</v>
      </c>
      <c r="C1408" s="34" t="s">
        <v>57</v>
      </c>
      <c r="D1408" s="34" t="s">
        <v>207</v>
      </c>
      <c r="E1408" s="34" t="s">
        <v>2922</v>
      </c>
      <c r="F1408" s="34" t="s">
        <v>2923</v>
      </c>
      <c r="G1408" s="34" t="s">
        <v>26352</v>
      </c>
      <c r="H1408" s="34" t="s">
        <v>26353</v>
      </c>
      <c r="I1408" s="33">
        <v>148989402</v>
      </c>
      <c r="J1408" s="33">
        <v>240712159</v>
      </c>
      <c r="K1408" s="33" t="s">
        <v>24705</v>
      </c>
      <c r="L1408" s="37">
        <f t="shared" si="274"/>
        <v>0.3810474609219886</v>
      </c>
      <c r="M1408" s="33"/>
      <c r="N1408" s="33" t="s">
        <v>24776</v>
      </c>
      <c r="O1408" s="33"/>
      <c r="P1408" s="153" t="s">
        <v>37359</v>
      </c>
      <c r="Q1408" s="33" t="s">
        <v>578</v>
      </c>
      <c r="R1408" s="33"/>
      <c r="S1408" s="33"/>
      <c r="T1408" s="33" t="s">
        <v>2744</v>
      </c>
      <c r="U1408" s="97" t="s">
        <v>2954</v>
      </c>
      <c r="V1408" s="97" t="s">
        <v>2955</v>
      </c>
      <c r="W1408" s="97" t="s">
        <v>2954</v>
      </c>
      <c r="X1408" s="97" t="s">
        <v>2953</v>
      </c>
      <c r="Y1408" s="97" t="s">
        <v>2953</v>
      </c>
      <c r="Z1408" s="97" t="s">
        <v>2953</v>
      </c>
      <c r="AA1408" s="97" t="s">
        <v>2954</v>
      </c>
      <c r="AB1408" s="126" t="s">
        <v>26354</v>
      </c>
      <c r="AC1408" s="29"/>
      <c r="AD1408" s="29"/>
      <c r="AE1408" s="29"/>
      <c r="AF1408" s="137" t="s">
        <v>2781</v>
      </c>
      <c r="AG1408" s="30">
        <f t="shared" si="275"/>
        <v>3</v>
      </c>
      <c r="AH1408" s="31" t="str">
        <f t="shared" si="276"/>
        <v>KTK-100011</v>
      </c>
      <c r="AI1408" s="30">
        <v>31271309128</v>
      </c>
      <c r="AJ1408" s="102">
        <f>IFERROR(VLOOKUP($C1408,'分類(コード表)'!$A$3:$B$38,2,FALSE)*1000000000,0)+IFERROR(VLOOKUP($D1408,'分類(コード表)'!$C$3:$D$293,2,FALSE)*1000000,0)+IFERROR(VLOOKUP($E1408,'分類(コード表)'!$E$3:$F$353,2,FALSE)*1000,0)+IFERROR(VLOOKUP($F1408,'分類(コード表)'!$G$3:$H$255,2,FALSE),0)</f>
        <v>31271309128</v>
      </c>
    </row>
    <row r="1409" spans="1:36" s="30" customFormat="1" ht="27" customHeight="1" x14ac:dyDescent="0.15">
      <c r="A1409" s="32" t="s">
        <v>149</v>
      </c>
      <c r="B1409" s="33">
        <v>1405</v>
      </c>
      <c r="C1409" s="34" t="s">
        <v>57</v>
      </c>
      <c r="D1409" s="34" t="s">
        <v>207</v>
      </c>
      <c r="E1409" s="34" t="s">
        <v>208</v>
      </c>
      <c r="F1409" s="34" t="s">
        <v>209</v>
      </c>
      <c r="G1409" s="34" t="s">
        <v>26355</v>
      </c>
      <c r="H1409" s="34" t="s">
        <v>26356</v>
      </c>
      <c r="I1409" s="33">
        <v>56888312</v>
      </c>
      <c r="J1409" s="33">
        <v>113488692</v>
      </c>
      <c r="K1409" s="33" t="s">
        <v>24636</v>
      </c>
      <c r="L1409" s="37">
        <f t="shared" si="274"/>
        <v>0.49873145070700087</v>
      </c>
      <c r="M1409" s="33"/>
      <c r="N1409" s="33" t="s">
        <v>24776</v>
      </c>
      <c r="O1409" s="33"/>
      <c r="P1409" s="153" t="s">
        <v>22042</v>
      </c>
      <c r="Q1409" s="33" t="s">
        <v>26357</v>
      </c>
      <c r="R1409" s="33" t="s">
        <v>381</v>
      </c>
      <c r="S1409" s="33"/>
      <c r="T1409" s="33" t="s">
        <v>2744</v>
      </c>
      <c r="U1409" s="97" t="s">
        <v>2954</v>
      </c>
      <c r="V1409" s="97" t="s">
        <v>2954</v>
      </c>
      <c r="W1409" s="97" t="s">
        <v>2954</v>
      </c>
      <c r="X1409" s="97" t="s">
        <v>2954</v>
      </c>
      <c r="Y1409" s="97" t="s">
        <v>2954</v>
      </c>
      <c r="Z1409" s="97" t="s">
        <v>2954</v>
      </c>
      <c r="AA1409" s="97" t="s">
        <v>2954</v>
      </c>
      <c r="AB1409" s="126" t="s">
        <v>26358</v>
      </c>
      <c r="AC1409" s="29"/>
      <c r="AD1409" s="29"/>
      <c r="AE1409" s="29"/>
      <c r="AF1409" s="137" t="s">
        <v>22042</v>
      </c>
      <c r="AG1409" s="30">
        <f t="shared" si="275"/>
        <v>3</v>
      </c>
      <c r="AH1409" s="31" t="str">
        <f t="shared" si="276"/>
        <v>SKK-090002</v>
      </c>
      <c r="AI1409" s="30">
        <v>31271310126</v>
      </c>
      <c r="AJ1409" s="102">
        <f>IFERROR(VLOOKUP($C1409,'分類(コード表)'!$A$3:$B$38,2,FALSE)*1000000000,0)+IFERROR(VLOOKUP($D1409,'分類(コード表)'!$C$3:$D$293,2,FALSE)*1000000,0)+IFERROR(VLOOKUP($E1409,'分類(コード表)'!$E$3:$F$353,2,FALSE)*1000,0)+IFERROR(VLOOKUP($F1409,'分類(コード表)'!$G$3:$H$255,2,FALSE),0)</f>
        <v>31271310126</v>
      </c>
    </row>
    <row r="1410" spans="1:36" s="30" customFormat="1" ht="27" customHeight="1" x14ac:dyDescent="0.15">
      <c r="A1410" s="32" t="s">
        <v>149</v>
      </c>
      <c r="B1410" s="33">
        <v>1406</v>
      </c>
      <c r="C1410" s="34" t="s">
        <v>57</v>
      </c>
      <c r="D1410" s="34" t="s">
        <v>207</v>
      </c>
      <c r="E1410" s="34" t="s">
        <v>208</v>
      </c>
      <c r="F1410" s="34" t="s">
        <v>209</v>
      </c>
      <c r="G1410" s="34" t="s">
        <v>26359</v>
      </c>
      <c r="H1410" s="34" t="s">
        <v>15359</v>
      </c>
      <c r="I1410" s="33">
        <v>102380000</v>
      </c>
      <c r="J1410" s="33">
        <v>67010000</v>
      </c>
      <c r="K1410" s="33" t="s">
        <v>2947</v>
      </c>
      <c r="L1410" s="37">
        <f t="shared" si="274"/>
        <v>-0.52783166691538574</v>
      </c>
      <c r="M1410" s="33"/>
      <c r="N1410" s="33" t="s">
        <v>24776</v>
      </c>
      <c r="O1410" s="33"/>
      <c r="P1410" s="153" t="s">
        <v>22046</v>
      </c>
      <c r="Q1410" s="33"/>
      <c r="R1410" s="33"/>
      <c r="S1410" s="33"/>
      <c r="T1410" s="33" t="s">
        <v>2744</v>
      </c>
      <c r="U1410" s="97" t="s">
        <v>2956</v>
      </c>
      <c r="V1410" s="97" t="s">
        <v>2953</v>
      </c>
      <c r="W1410" s="97" t="s">
        <v>2953</v>
      </c>
      <c r="X1410" s="97" t="s">
        <v>2954</v>
      </c>
      <c r="Y1410" s="97" t="s">
        <v>2953</v>
      </c>
      <c r="Z1410" s="97" t="s">
        <v>2954</v>
      </c>
      <c r="AA1410" s="97" t="s">
        <v>2953</v>
      </c>
      <c r="AB1410" s="126" t="s">
        <v>26360</v>
      </c>
      <c r="AC1410" s="29"/>
      <c r="AD1410" s="29"/>
      <c r="AE1410" s="29"/>
      <c r="AF1410" s="137" t="s">
        <v>22046</v>
      </c>
      <c r="AG1410" s="30">
        <f t="shared" si="275"/>
        <v>3</v>
      </c>
      <c r="AH1410" s="31" t="str">
        <f t="shared" si="276"/>
        <v>KTK-100012</v>
      </c>
      <c r="AI1410" s="30">
        <v>31271310126</v>
      </c>
      <c r="AJ1410" s="102">
        <f>IFERROR(VLOOKUP($C1410,'分類(コード表)'!$A$3:$B$38,2,FALSE)*1000000000,0)+IFERROR(VLOOKUP($D1410,'分類(コード表)'!$C$3:$D$293,2,FALSE)*1000000,0)+IFERROR(VLOOKUP($E1410,'分類(コード表)'!$E$3:$F$353,2,FALSE)*1000,0)+IFERROR(VLOOKUP($F1410,'分類(コード表)'!$G$3:$H$255,2,FALSE),0)</f>
        <v>31271310126</v>
      </c>
    </row>
    <row r="1411" spans="1:36" s="30" customFormat="1" ht="27" customHeight="1" x14ac:dyDescent="0.15">
      <c r="A1411" s="32" t="s">
        <v>149</v>
      </c>
      <c r="B1411" s="33">
        <v>1407</v>
      </c>
      <c r="C1411" s="34" t="s">
        <v>57</v>
      </c>
      <c r="D1411" s="34" t="s">
        <v>380</v>
      </c>
      <c r="E1411" s="34" t="s">
        <v>390</v>
      </c>
      <c r="F1411" s="34"/>
      <c r="G1411" s="34" t="s">
        <v>26361</v>
      </c>
      <c r="H1411" s="34" t="s">
        <v>26362</v>
      </c>
      <c r="I1411" s="33">
        <v>48700.4</v>
      </c>
      <c r="J1411" s="33">
        <v>179544</v>
      </c>
      <c r="K1411" s="33" t="s">
        <v>22108</v>
      </c>
      <c r="L1411" s="37">
        <f t="shared" si="274"/>
        <v>0.72875506839549087</v>
      </c>
      <c r="M1411" s="33"/>
      <c r="N1411" s="33"/>
      <c r="O1411" s="33"/>
      <c r="P1411" s="153" t="s">
        <v>3034</v>
      </c>
      <c r="Q1411" s="38" t="s">
        <v>578</v>
      </c>
      <c r="R1411" s="33"/>
      <c r="S1411" s="33"/>
      <c r="T1411" s="33" t="s">
        <v>2744</v>
      </c>
      <c r="U1411" s="97" t="s">
        <v>2954</v>
      </c>
      <c r="V1411" s="97" t="s">
        <v>2954</v>
      </c>
      <c r="W1411" s="97" t="s">
        <v>2954</v>
      </c>
      <c r="X1411" s="97" t="s">
        <v>2954</v>
      </c>
      <c r="Y1411" s="97" t="s">
        <v>2954</v>
      </c>
      <c r="Z1411" s="97" t="s">
        <v>571</v>
      </c>
      <c r="AA1411" s="97" t="s">
        <v>2954</v>
      </c>
      <c r="AB1411" s="126" t="s">
        <v>26363</v>
      </c>
      <c r="AC1411" s="29"/>
      <c r="AD1411" s="29"/>
      <c r="AE1411" s="29"/>
      <c r="AF1411" s="137" t="s">
        <v>3034</v>
      </c>
      <c r="AG1411" s="30">
        <f t="shared" si="275"/>
        <v>3</v>
      </c>
      <c r="AH1411" s="31" t="str">
        <f t="shared" si="276"/>
        <v>KTK-160024</v>
      </c>
      <c r="AI1411" s="30">
        <v>31001350000</v>
      </c>
      <c r="AJ1411" s="102">
        <f>IFERROR(VLOOKUP($C1411,'分類(コード表)'!$A$3:$B$38,2,FALSE)*1000000000,0)+IFERROR(VLOOKUP($D1411,'分類(コード表)'!$C$3:$D$293,2,FALSE)*1000000,0)+IFERROR(VLOOKUP($E1411,'分類(コード表)'!$E$3:$F$353,2,FALSE)*1000,0)+IFERROR(VLOOKUP($F1411,'分類(コード表)'!$G$3:$H$255,2,FALSE),0)</f>
        <v>31001350000</v>
      </c>
    </row>
    <row r="1412" spans="1:36" s="30" customFormat="1" ht="27" customHeight="1" x14ac:dyDescent="0.15">
      <c r="A1412" s="32" t="s">
        <v>149</v>
      </c>
      <c r="B1412" s="33">
        <v>1408</v>
      </c>
      <c r="C1412" s="34" t="s">
        <v>57</v>
      </c>
      <c r="D1412" s="34" t="s">
        <v>380</v>
      </c>
      <c r="E1412" s="34" t="s">
        <v>150</v>
      </c>
      <c r="F1412" s="34"/>
      <c r="G1412" s="34" t="s">
        <v>23576</v>
      </c>
      <c r="H1412" s="34" t="s">
        <v>26693</v>
      </c>
      <c r="I1412" s="33">
        <v>5658356537</v>
      </c>
      <c r="J1412" s="33">
        <v>6376105942</v>
      </c>
      <c r="K1412" s="33" t="s">
        <v>26694</v>
      </c>
      <c r="L1412" s="37">
        <f t="shared" si="274"/>
        <v>0.11256861343412106</v>
      </c>
      <c r="M1412" s="33"/>
      <c r="N1412" s="33" t="s">
        <v>24776</v>
      </c>
      <c r="O1412" s="33"/>
      <c r="P1412" s="153" t="s">
        <v>26645</v>
      </c>
      <c r="Q1412" s="33"/>
      <c r="R1412" s="33"/>
      <c r="S1412" s="33"/>
      <c r="T1412" s="33" t="s">
        <v>381</v>
      </c>
      <c r="U1412" s="97" t="s">
        <v>26846</v>
      </c>
      <c r="V1412" s="97" t="s">
        <v>26845</v>
      </c>
      <c r="W1412" s="97" t="s">
        <v>26845</v>
      </c>
      <c r="X1412" s="97" t="s">
        <v>26846</v>
      </c>
      <c r="Y1412" s="97" t="s">
        <v>26846</v>
      </c>
      <c r="Z1412" s="97" t="s">
        <v>26845</v>
      </c>
      <c r="AA1412" s="97" t="s">
        <v>26845</v>
      </c>
      <c r="AB1412" s="126" t="s">
        <v>26862</v>
      </c>
      <c r="AC1412" s="29"/>
      <c r="AD1412" s="29"/>
      <c r="AE1412" s="29"/>
      <c r="AF1412" s="137" t="s">
        <v>26645</v>
      </c>
      <c r="AG1412" s="30">
        <f t="shared" ref="AG1412" si="289">LEN(LEFT(AF1412,FIND("-",AF1412)-1))</f>
        <v>3</v>
      </c>
      <c r="AH1412" s="31" t="str">
        <f t="shared" ref="AH1412" si="290">LEFT(AF1412,FIND("-",AF1412)+6)</f>
        <v>CBK-150001</v>
      </c>
      <c r="AJ1412" s="102"/>
    </row>
    <row r="1413" spans="1:36" s="30" customFormat="1" ht="27" customHeight="1" x14ac:dyDescent="0.15">
      <c r="A1413" s="32" t="s">
        <v>149</v>
      </c>
      <c r="B1413" s="33">
        <v>1409</v>
      </c>
      <c r="C1413" s="34" t="s">
        <v>57</v>
      </c>
      <c r="D1413" s="34" t="s">
        <v>425</v>
      </c>
      <c r="E1413" s="34" t="s">
        <v>427</v>
      </c>
      <c r="F1413" s="34" t="s">
        <v>22005</v>
      </c>
      <c r="G1413" s="34" t="s">
        <v>22004</v>
      </c>
      <c r="H1413" s="34" t="s">
        <v>26364</v>
      </c>
      <c r="I1413" s="33">
        <v>80600</v>
      </c>
      <c r="J1413" s="33">
        <v>192400</v>
      </c>
      <c r="K1413" s="33" t="s">
        <v>26365</v>
      </c>
      <c r="L1413" s="37">
        <f t="shared" si="274"/>
        <v>0.58108108108108114</v>
      </c>
      <c r="M1413" s="33"/>
      <c r="N1413" s="33"/>
      <c r="O1413" s="33"/>
      <c r="P1413" s="153" t="s">
        <v>3038</v>
      </c>
      <c r="Q1413" s="33" t="s">
        <v>503</v>
      </c>
      <c r="R1413" s="33"/>
      <c r="S1413" s="33"/>
      <c r="T1413" s="33" t="s">
        <v>2744</v>
      </c>
      <c r="U1413" s="97" t="s">
        <v>2953</v>
      </c>
      <c r="V1413" s="97" t="s">
        <v>2953</v>
      </c>
      <c r="W1413" s="97" t="s">
        <v>2954</v>
      </c>
      <c r="X1413" s="97" t="s">
        <v>2953</v>
      </c>
      <c r="Y1413" s="97" t="s">
        <v>2953</v>
      </c>
      <c r="Z1413" s="97" t="s">
        <v>2954</v>
      </c>
      <c r="AA1413" s="97" t="s">
        <v>2953</v>
      </c>
      <c r="AB1413" s="126" t="s">
        <v>26366</v>
      </c>
      <c r="AC1413" s="29"/>
      <c r="AD1413" s="29"/>
      <c r="AE1413" s="29"/>
      <c r="AF1413" s="137" t="s">
        <v>3038</v>
      </c>
      <c r="AG1413" s="30">
        <f t="shared" si="275"/>
        <v>3</v>
      </c>
      <c r="AH1413" s="31" t="str">
        <f t="shared" si="276"/>
        <v>KTK-160019</v>
      </c>
      <c r="AI1413" s="30">
        <v>31272111221</v>
      </c>
      <c r="AJ1413" s="102">
        <f>IFERROR(VLOOKUP($C1413,'分類(コード表)'!$A$3:$B$38,2,FALSE)*1000000000,0)+IFERROR(VLOOKUP($D1413,'分類(コード表)'!$C$3:$D$293,2,FALSE)*1000000,0)+IFERROR(VLOOKUP($E1413,'分類(コード表)'!$E$3:$F$353,2,FALSE)*1000,0)+IFERROR(VLOOKUP($F1413,'分類(コード表)'!$G$3:$H$255,2,FALSE),0)</f>
        <v>31272111221</v>
      </c>
    </row>
    <row r="1414" spans="1:36" s="30" customFormat="1" ht="27" customHeight="1" x14ac:dyDescent="0.15">
      <c r="A1414" s="32" t="s">
        <v>149</v>
      </c>
      <c r="B1414" s="33">
        <v>1410</v>
      </c>
      <c r="C1414" s="34" t="s">
        <v>57</v>
      </c>
      <c r="D1414" s="34" t="s">
        <v>425</v>
      </c>
      <c r="E1414" s="34" t="s">
        <v>150</v>
      </c>
      <c r="F1414" s="34"/>
      <c r="G1414" s="34" t="s">
        <v>22036</v>
      </c>
      <c r="H1414" s="34" t="s">
        <v>26367</v>
      </c>
      <c r="I1414" s="33">
        <v>169300</v>
      </c>
      <c r="J1414" s="33">
        <v>174800</v>
      </c>
      <c r="K1414" s="33" t="s">
        <v>22067</v>
      </c>
      <c r="L1414" s="37">
        <f t="shared" si="274"/>
        <v>3.1464530892448495E-2</v>
      </c>
      <c r="M1414" s="33"/>
      <c r="N1414" s="33"/>
      <c r="O1414" s="33"/>
      <c r="P1414" s="153" t="s">
        <v>37360</v>
      </c>
      <c r="Q1414" s="33" t="s">
        <v>503</v>
      </c>
      <c r="R1414" s="33"/>
      <c r="S1414" s="33"/>
      <c r="T1414" s="33" t="s">
        <v>22393</v>
      </c>
      <c r="U1414" s="97" t="s">
        <v>571</v>
      </c>
      <c r="V1414" s="97" t="s">
        <v>571</v>
      </c>
      <c r="W1414" s="97" t="s">
        <v>571</v>
      </c>
      <c r="X1414" s="97" t="s">
        <v>571</v>
      </c>
      <c r="Y1414" s="97" t="s">
        <v>571</v>
      </c>
      <c r="Z1414" s="97" t="s">
        <v>571</v>
      </c>
      <c r="AA1414" s="97" t="s">
        <v>571</v>
      </c>
      <c r="AB1414" s="126" t="s">
        <v>26368</v>
      </c>
      <c r="AC1414" s="29"/>
      <c r="AD1414" s="29"/>
      <c r="AE1414" s="29"/>
      <c r="AF1414" s="137" t="s">
        <v>3291</v>
      </c>
      <c r="AG1414" s="30">
        <f t="shared" si="275"/>
        <v>3</v>
      </c>
      <c r="AH1414" s="31" t="str">
        <f t="shared" si="276"/>
        <v>KTK-110003</v>
      </c>
      <c r="AI1414" s="30">
        <v>31272351000</v>
      </c>
      <c r="AJ1414" s="102">
        <f>IFERROR(VLOOKUP($C1414,'分類(コード表)'!$A$3:$B$38,2,FALSE)*1000000000,0)+IFERROR(VLOOKUP($D1414,'分類(コード表)'!$C$3:$D$293,2,FALSE)*1000000,0)+IFERROR(VLOOKUP($E1414,'分類(コード表)'!$E$3:$F$353,2,FALSE)*1000,0)+IFERROR(VLOOKUP($F1414,'分類(コード表)'!$G$3:$H$255,2,FALSE),0)</f>
        <v>31272351000</v>
      </c>
    </row>
    <row r="1415" spans="1:36" s="30" customFormat="1" ht="27" customHeight="1" x14ac:dyDescent="0.15">
      <c r="A1415" s="32" t="s">
        <v>149</v>
      </c>
      <c r="B1415" s="33">
        <v>1411</v>
      </c>
      <c r="C1415" s="34" t="s">
        <v>57</v>
      </c>
      <c r="D1415" s="34" t="s">
        <v>12</v>
      </c>
      <c r="E1415" s="34" t="s">
        <v>22007</v>
      </c>
      <c r="F1415" s="34" t="s">
        <v>22008</v>
      </c>
      <c r="G1415" s="34" t="s">
        <v>26369</v>
      </c>
      <c r="H1415" s="34" t="s">
        <v>26370</v>
      </c>
      <c r="I1415" s="33">
        <v>425180</v>
      </c>
      <c r="J1415" s="33">
        <v>605800</v>
      </c>
      <c r="K1415" s="33" t="s">
        <v>22058</v>
      </c>
      <c r="L1415" s="37">
        <f t="shared" si="274"/>
        <v>0.29815120501815784</v>
      </c>
      <c r="M1415" s="33"/>
      <c r="N1415" s="33"/>
      <c r="O1415" s="33"/>
      <c r="P1415" s="153" t="s">
        <v>3060</v>
      </c>
      <c r="Q1415" s="38" t="s">
        <v>578</v>
      </c>
      <c r="R1415" s="33"/>
      <c r="S1415" s="33"/>
      <c r="T1415" s="33" t="s">
        <v>2744</v>
      </c>
      <c r="U1415" s="97" t="s">
        <v>2954</v>
      </c>
      <c r="V1415" s="97" t="s">
        <v>2954</v>
      </c>
      <c r="W1415" s="97" t="s">
        <v>2953</v>
      </c>
      <c r="X1415" s="97" t="s">
        <v>2954</v>
      </c>
      <c r="Y1415" s="97" t="s">
        <v>2954</v>
      </c>
      <c r="Z1415" s="97" t="s">
        <v>2954</v>
      </c>
      <c r="AA1415" s="97" t="s">
        <v>2954</v>
      </c>
      <c r="AB1415" s="126" t="s">
        <v>26371</v>
      </c>
      <c r="AC1415" s="29"/>
      <c r="AD1415" s="29"/>
      <c r="AE1415" s="29"/>
      <c r="AF1415" s="137" t="s">
        <v>3060</v>
      </c>
      <c r="AG1415" s="30">
        <f t="shared" si="275"/>
        <v>3</v>
      </c>
      <c r="AH1415" s="31" t="str">
        <f t="shared" si="276"/>
        <v>KTK-160010</v>
      </c>
      <c r="AI1415" s="30">
        <v>31055332250</v>
      </c>
      <c r="AJ1415" s="102">
        <f>IFERROR(VLOOKUP($C1415,'分類(コード表)'!$A$3:$B$38,2,FALSE)*1000000000,0)+IFERROR(VLOOKUP($D1415,'分類(コード表)'!$C$3:$D$293,2,FALSE)*1000000,0)+IFERROR(VLOOKUP($E1415,'分類(コード表)'!$E$3:$F$353,2,FALSE)*1000,0)+IFERROR(VLOOKUP($F1415,'分類(コード表)'!$G$3:$H$255,2,FALSE),0)</f>
        <v>31055332250</v>
      </c>
    </row>
    <row r="1416" spans="1:36" s="30" customFormat="1" ht="27" customHeight="1" x14ac:dyDescent="0.15">
      <c r="A1416" s="32" t="s">
        <v>149</v>
      </c>
      <c r="B1416" s="33">
        <v>1412</v>
      </c>
      <c r="C1416" s="34" t="s">
        <v>57</v>
      </c>
      <c r="D1416" s="34" t="s">
        <v>12</v>
      </c>
      <c r="E1416" s="34" t="s">
        <v>22007</v>
      </c>
      <c r="F1416" s="34" t="s">
        <v>22008</v>
      </c>
      <c r="G1416" s="34" t="s">
        <v>22019</v>
      </c>
      <c r="H1416" s="34" t="s">
        <v>26370</v>
      </c>
      <c r="I1416" s="33">
        <v>341160</v>
      </c>
      <c r="J1416" s="33">
        <v>690630</v>
      </c>
      <c r="K1416" s="33" t="s">
        <v>22058</v>
      </c>
      <c r="L1416" s="37">
        <f t="shared" si="274"/>
        <v>0.50601624603622786</v>
      </c>
      <c r="M1416" s="33"/>
      <c r="N1416" s="33"/>
      <c r="O1416" s="33"/>
      <c r="P1416" s="153" t="s">
        <v>3168</v>
      </c>
      <c r="Q1416" s="38" t="s">
        <v>578</v>
      </c>
      <c r="R1416" s="33"/>
      <c r="S1416" s="33"/>
      <c r="T1416" s="33" t="s">
        <v>2744</v>
      </c>
      <c r="U1416" s="97" t="s">
        <v>2954</v>
      </c>
      <c r="V1416" s="97" t="s">
        <v>2953</v>
      </c>
      <c r="W1416" s="97" t="s">
        <v>2953</v>
      </c>
      <c r="X1416" s="97" t="s">
        <v>2954</v>
      </c>
      <c r="Y1416" s="97" t="s">
        <v>2954</v>
      </c>
      <c r="Z1416" s="97" t="s">
        <v>2954</v>
      </c>
      <c r="AA1416" s="97" t="s">
        <v>2954</v>
      </c>
      <c r="AB1416" s="126" t="s">
        <v>26372</v>
      </c>
      <c r="AC1416" s="29"/>
      <c r="AD1416" s="29"/>
      <c r="AE1416" s="29"/>
      <c r="AF1416" s="137" t="s">
        <v>3168</v>
      </c>
      <c r="AG1416" s="30">
        <f t="shared" si="275"/>
        <v>3</v>
      </c>
      <c r="AH1416" s="31" t="str">
        <f t="shared" si="276"/>
        <v>KTK-140006</v>
      </c>
      <c r="AI1416" s="30">
        <v>31055332250</v>
      </c>
      <c r="AJ1416" s="102">
        <f>IFERROR(VLOOKUP($C1416,'分類(コード表)'!$A$3:$B$38,2,FALSE)*1000000000,0)+IFERROR(VLOOKUP($D1416,'分類(コード表)'!$C$3:$D$293,2,FALSE)*1000000,0)+IFERROR(VLOOKUP($E1416,'分類(コード表)'!$E$3:$F$353,2,FALSE)*1000,0)+IFERROR(VLOOKUP($F1416,'分類(コード表)'!$G$3:$H$255,2,FALSE),0)</f>
        <v>31055332250</v>
      </c>
    </row>
    <row r="1417" spans="1:36" s="30" customFormat="1" ht="27" customHeight="1" x14ac:dyDescent="0.15">
      <c r="A1417" s="32" t="s">
        <v>149</v>
      </c>
      <c r="B1417" s="33">
        <v>1413</v>
      </c>
      <c r="C1417" s="34" t="s">
        <v>57</v>
      </c>
      <c r="D1417" s="34" t="s">
        <v>12</v>
      </c>
      <c r="E1417" s="34" t="s">
        <v>150</v>
      </c>
      <c r="F1417" s="34" t="s">
        <v>503</v>
      </c>
      <c r="G1417" s="34" t="s">
        <v>23467</v>
      </c>
      <c r="H1417" s="34" t="s">
        <v>26808</v>
      </c>
      <c r="I1417" s="129">
        <v>171930</v>
      </c>
      <c r="J1417" s="129">
        <v>171930</v>
      </c>
      <c r="K1417" s="97" t="s">
        <v>26809</v>
      </c>
      <c r="L1417" s="37">
        <f t="shared" si="274"/>
        <v>0</v>
      </c>
      <c r="M1417" s="33"/>
      <c r="N1417" s="33"/>
      <c r="O1417" s="33"/>
      <c r="P1417" s="153" t="s">
        <v>22438</v>
      </c>
      <c r="Q1417" s="38" t="s">
        <v>578</v>
      </c>
      <c r="R1417" s="33" t="s">
        <v>503</v>
      </c>
      <c r="S1417" s="33" t="s">
        <v>503</v>
      </c>
      <c r="T1417" s="33" t="s">
        <v>381</v>
      </c>
      <c r="U1417" s="97" t="s">
        <v>2954</v>
      </c>
      <c r="V1417" s="97" t="s">
        <v>2954</v>
      </c>
      <c r="W1417" s="97" t="s">
        <v>2953</v>
      </c>
      <c r="X1417" s="97" t="s">
        <v>2955</v>
      </c>
      <c r="Y1417" s="97" t="s">
        <v>2954</v>
      </c>
      <c r="Z1417" s="97" t="s">
        <v>571</v>
      </c>
      <c r="AA1417" s="97" t="s">
        <v>2954</v>
      </c>
      <c r="AB1417" s="126" t="s">
        <v>26373</v>
      </c>
      <c r="AC1417" s="29"/>
      <c r="AD1417" s="29"/>
      <c r="AE1417" s="29"/>
      <c r="AF1417" s="137" t="s">
        <v>22438</v>
      </c>
      <c r="AG1417" s="30">
        <f t="shared" si="275"/>
        <v>3</v>
      </c>
      <c r="AH1417" s="31" t="str">
        <f t="shared" si="276"/>
        <v>KKK-170004</v>
      </c>
      <c r="AI1417" s="30">
        <v>31055351000</v>
      </c>
      <c r="AJ1417" s="102">
        <f>IFERROR(VLOOKUP($C1417,'分類(コード表)'!$A$3:$B$38,2,FALSE)*1000000000,0)+IFERROR(VLOOKUP($D1417,'分類(コード表)'!$C$3:$D$293,2,FALSE)*1000000,0)+IFERROR(VLOOKUP($E1417,'分類(コード表)'!$E$3:$F$353,2,FALSE)*1000,0)+IFERROR(VLOOKUP($F1417,'分類(コード表)'!$G$3:$H$255,2,FALSE),0)</f>
        <v>31055351000</v>
      </c>
    </row>
    <row r="1418" spans="1:36" s="30" customFormat="1" ht="27" customHeight="1" x14ac:dyDescent="0.15">
      <c r="A1418" s="32" t="s">
        <v>149</v>
      </c>
      <c r="B1418" s="33">
        <v>1414</v>
      </c>
      <c r="C1418" s="34" t="s">
        <v>57</v>
      </c>
      <c r="D1418" s="34" t="s">
        <v>2907</v>
      </c>
      <c r="E1418" s="34" t="s">
        <v>46</v>
      </c>
      <c r="F1418" s="34"/>
      <c r="G1418" s="34" t="s">
        <v>2797</v>
      </c>
      <c r="H1418" s="34" t="s">
        <v>26374</v>
      </c>
      <c r="I1418" s="33">
        <v>2637900</v>
      </c>
      <c r="J1418" s="33">
        <v>25336000</v>
      </c>
      <c r="K1418" s="33" t="s">
        <v>2939</v>
      </c>
      <c r="L1418" s="37">
        <f t="shared" si="274"/>
        <v>0.89588332807072946</v>
      </c>
      <c r="M1418" s="33"/>
      <c r="N1418" s="33"/>
      <c r="O1418" s="33" t="s">
        <v>24776</v>
      </c>
      <c r="P1418" s="153" t="s">
        <v>2764</v>
      </c>
      <c r="Q1418" s="33"/>
      <c r="R1418" s="33" t="s">
        <v>381</v>
      </c>
      <c r="S1418" s="33" t="s">
        <v>381</v>
      </c>
      <c r="T1418" s="33" t="s">
        <v>2744</v>
      </c>
      <c r="U1418" s="97" t="s">
        <v>2956</v>
      </c>
      <c r="V1418" s="97" t="s">
        <v>2955</v>
      </c>
      <c r="W1418" s="97" t="s">
        <v>2955</v>
      </c>
      <c r="X1418" s="97" t="s">
        <v>2954</v>
      </c>
      <c r="Y1418" s="97" t="s">
        <v>2954</v>
      </c>
      <c r="Z1418" s="97" t="s">
        <v>2955</v>
      </c>
      <c r="AA1418" s="97" t="s">
        <v>2954</v>
      </c>
      <c r="AB1418" s="126" t="s">
        <v>26375</v>
      </c>
      <c r="AC1418" s="29"/>
      <c r="AD1418" s="29"/>
      <c r="AE1418" s="29"/>
      <c r="AF1418" s="137" t="s">
        <v>2764</v>
      </c>
      <c r="AG1418" s="30">
        <f t="shared" si="275"/>
        <v>3</v>
      </c>
      <c r="AH1418" s="31" t="str">
        <f t="shared" si="276"/>
        <v>KKK-140002</v>
      </c>
      <c r="AI1418" s="30">
        <v>31277343000</v>
      </c>
      <c r="AJ1418" s="102">
        <f>IFERROR(VLOOKUP($C1418,'分類(コード表)'!$A$3:$B$38,2,FALSE)*1000000000,0)+IFERROR(VLOOKUP($D1418,'分類(コード表)'!$C$3:$D$293,2,FALSE)*1000000,0)+IFERROR(VLOOKUP($E1418,'分類(コード表)'!$E$3:$F$353,2,FALSE)*1000,0)+IFERROR(VLOOKUP($F1418,'分類(コード表)'!$G$3:$H$255,2,FALSE),0)</f>
        <v>31277343000</v>
      </c>
    </row>
    <row r="1419" spans="1:36" s="30" customFormat="1" ht="27" customHeight="1" x14ac:dyDescent="0.15">
      <c r="A1419" s="32" t="s">
        <v>149</v>
      </c>
      <c r="B1419" s="33">
        <v>1415</v>
      </c>
      <c r="C1419" s="34" t="s">
        <v>57</v>
      </c>
      <c r="D1419" s="34" t="s">
        <v>2907</v>
      </c>
      <c r="E1419" s="34" t="s">
        <v>46</v>
      </c>
      <c r="F1419" s="34"/>
      <c r="G1419" s="34" t="s">
        <v>22010</v>
      </c>
      <c r="H1419" s="34" t="s">
        <v>26376</v>
      </c>
      <c r="I1419" s="33">
        <v>1522893</v>
      </c>
      <c r="J1419" s="33">
        <v>2582784.5</v>
      </c>
      <c r="K1419" s="33" t="s">
        <v>26377</v>
      </c>
      <c r="L1419" s="37">
        <f t="shared" si="274"/>
        <v>0.4103677639384935</v>
      </c>
      <c r="M1419" s="33"/>
      <c r="N1419" s="33"/>
      <c r="O1419" s="33"/>
      <c r="P1419" s="153" t="s">
        <v>3078</v>
      </c>
      <c r="Q1419" s="33" t="s">
        <v>503</v>
      </c>
      <c r="R1419" s="33"/>
      <c r="S1419" s="33"/>
      <c r="T1419" s="33" t="s">
        <v>22393</v>
      </c>
      <c r="U1419" s="97" t="s">
        <v>571</v>
      </c>
      <c r="V1419" s="97" t="s">
        <v>571</v>
      </c>
      <c r="W1419" s="97" t="s">
        <v>571</v>
      </c>
      <c r="X1419" s="97" t="s">
        <v>571</v>
      </c>
      <c r="Y1419" s="97" t="s">
        <v>571</v>
      </c>
      <c r="Z1419" s="97" t="s">
        <v>571</v>
      </c>
      <c r="AA1419" s="97" t="s">
        <v>571</v>
      </c>
      <c r="AB1419" s="126" t="s">
        <v>26378</v>
      </c>
      <c r="AC1419" s="29"/>
      <c r="AD1419" s="29"/>
      <c r="AE1419" s="29"/>
      <c r="AF1419" s="137" t="s">
        <v>3078</v>
      </c>
      <c r="AG1419" s="30">
        <f t="shared" si="275"/>
        <v>3</v>
      </c>
      <c r="AH1419" s="31" t="str">
        <f t="shared" si="276"/>
        <v>CBK-160003</v>
      </c>
      <c r="AI1419" s="30">
        <v>31277343000</v>
      </c>
      <c r="AJ1419" s="102">
        <f>IFERROR(VLOOKUP($C1419,'分類(コード表)'!$A$3:$B$38,2,FALSE)*1000000000,0)+IFERROR(VLOOKUP($D1419,'分類(コード表)'!$C$3:$D$293,2,FALSE)*1000000,0)+IFERROR(VLOOKUP($E1419,'分類(コード表)'!$E$3:$F$353,2,FALSE)*1000,0)+IFERROR(VLOOKUP($F1419,'分類(コード表)'!$G$3:$H$255,2,FALSE),0)</f>
        <v>31277343000</v>
      </c>
    </row>
    <row r="1420" spans="1:36" s="30" customFormat="1" ht="27" customHeight="1" x14ac:dyDescent="0.15">
      <c r="A1420" s="32" t="s">
        <v>149</v>
      </c>
      <c r="B1420" s="33">
        <v>1416</v>
      </c>
      <c r="C1420" s="34" t="s">
        <v>57</v>
      </c>
      <c r="D1420" s="34" t="s">
        <v>2907</v>
      </c>
      <c r="E1420" s="34" t="s">
        <v>46</v>
      </c>
      <c r="F1420" s="34"/>
      <c r="G1420" s="34" t="s">
        <v>26379</v>
      </c>
      <c r="H1420" s="34" t="s">
        <v>26380</v>
      </c>
      <c r="I1420" s="33">
        <v>337862</v>
      </c>
      <c r="J1420" s="33">
        <v>389413.6</v>
      </c>
      <c r="K1420" s="33" t="s">
        <v>75</v>
      </c>
      <c r="L1420" s="37">
        <f t="shared" si="274"/>
        <v>0.13238263892170166</v>
      </c>
      <c r="M1420" s="33"/>
      <c r="N1420" s="33"/>
      <c r="O1420" s="33"/>
      <c r="P1420" s="153" t="s">
        <v>3096</v>
      </c>
      <c r="Q1420" s="33" t="s">
        <v>503</v>
      </c>
      <c r="R1420" s="33"/>
      <c r="S1420" s="33"/>
      <c r="T1420" s="33" t="s">
        <v>2744</v>
      </c>
      <c r="U1420" s="97" t="s">
        <v>571</v>
      </c>
      <c r="V1420" s="97" t="s">
        <v>571</v>
      </c>
      <c r="W1420" s="97" t="s">
        <v>571</v>
      </c>
      <c r="X1420" s="97" t="s">
        <v>571</v>
      </c>
      <c r="Y1420" s="97" t="s">
        <v>571</v>
      </c>
      <c r="Z1420" s="97" t="s">
        <v>571</v>
      </c>
      <c r="AA1420" s="97" t="s">
        <v>571</v>
      </c>
      <c r="AB1420" s="126" t="s">
        <v>26381</v>
      </c>
      <c r="AC1420" s="29"/>
      <c r="AD1420" s="29"/>
      <c r="AE1420" s="29"/>
      <c r="AF1420" s="137" t="s">
        <v>3096</v>
      </c>
      <c r="AG1420" s="30">
        <f t="shared" si="275"/>
        <v>3</v>
      </c>
      <c r="AH1420" s="31" t="str">
        <f t="shared" si="276"/>
        <v>KTK-150011</v>
      </c>
      <c r="AI1420" s="30">
        <v>31277343000</v>
      </c>
      <c r="AJ1420" s="102">
        <f>IFERROR(VLOOKUP($C1420,'分類(コード表)'!$A$3:$B$38,2,FALSE)*1000000000,0)+IFERROR(VLOOKUP($D1420,'分類(コード表)'!$C$3:$D$293,2,FALSE)*1000000,0)+IFERROR(VLOOKUP($E1420,'分類(コード表)'!$E$3:$F$353,2,FALSE)*1000,0)+IFERROR(VLOOKUP($F1420,'分類(コード表)'!$G$3:$H$255,2,FALSE),0)</f>
        <v>31277343000</v>
      </c>
    </row>
    <row r="1421" spans="1:36" s="30" customFormat="1" ht="27" customHeight="1" x14ac:dyDescent="0.15">
      <c r="A1421" s="32" t="s">
        <v>149</v>
      </c>
      <c r="B1421" s="33">
        <v>1417</v>
      </c>
      <c r="C1421" s="34" t="s">
        <v>57</v>
      </c>
      <c r="D1421" s="34" t="s">
        <v>2907</v>
      </c>
      <c r="E1421" s="34" t="s">
        <v>46</v>
      </c>
      <c r="F1421" s="34"/>
      <c r="G1421" s="34" t="s">
        <v>26382</v>
      </c>
      <c r="H1421" s="34" t="s">
        <v>26383</v>
      </c>
      <c r="I1421" s="33">
        <v>1209500</v>
      </c>
      <c r="J1421" s="33">
        <v>1469700</v>
      </c>
      <c r="K1421" s="33" t="s">
        <v>24665</v>
      </c>
      <c r="L1421" s="37">
        <f t="shared" si="274"/>
        <v>0.17704293393209503</v>
      </c>
      <c r="M1421" s="33"/>
      <c r="N1421" s="33"/>
      <c r="O1421" s="33"/>
      <c r="P1421" s="153" t="s">
        <v>3205</v>
      </c>
      <c r="Q1421" s="33" t="s">
        <v>503</v>
      </c>
      <c r="R1421" s="33"/>
      <c r="S1421" s="33"/>
      <c r="T1421" s="33" t="s">
        <v>2744</v>
      </c>
      <c r="U1421" s="97" t="s">
        <v>2954</v>
      </c>
      <c r="V1421" s="97" t="s">
        <v>2953</v>
      </c>
      <c r="W1421" s="97" t="s">
        <v>2954</v>
      </c>
      <c r="X1421" s="97" t="s">
        <v>2954</v>
      </c>
      <c r="Y1421" s="97" t="s">
        <v>2953</v>
      </c>
      <c r="Z1421" s="97" t="s">
        <v>2953</v>
      </c>
      <c r="AA1421" s="97" t="s">
        <v>2953</v>
      </c>
      <c r="AB1421" s="126" t="s">
        <v>26384</v>
      </c>
      <c r="AC1421" s="29"/>
      <c r="AD1421" s="29"/>
      <c r="AE1421" s="29"/>
      <c r="AF1421" s="137" t="s">
        <v>3205</v>
      </c>
      <c r="AG1421" s="30">
        <f t="shared" si="275"/>
        <v>3</v>
      </c>
      <c r="AH1421" s="31" t="str">
        <f t="shared" si="276"/>
        <v>QSK-130006</v>
      </c>
      <c r="AI1421" s="30">
        <v>31277343000</v>
      </c>
      <c r="AJ1421" s="102">
        <f>IFERROR(VLOOKUP($C1421,'分類(コード表)'!$A$3:$B$38,2,FALSE)*1000000000,0)+IFERROR(VLOOKUP($D1421,'分類(コード表)'!$C$3:$D$293,2,FALSE)*1000000,0)+IFERROR(VLOOKUP($E1421,'分類(コード表)'!$E$3:$F$353,2,FALSE)*1000,0)+IFERROR(VLOOKUP($F1421,'分類(コード表)'!$G$3:$H$255,2,FALSE),0)</f>
        <v>31277343000</v>
      </c>
    </row>
    <row r="1422" spans="1:36" s="30" customFormat="1" ht="27" customHeight="1" x14ac:dyDescent="0.15">
      <c r="A1422" s="32" t="s">
        <v>149</v>
      </c>
      <c r="B1422" s="33">
        <v>1418</v>
      </c>
      <c r="C1422" s="34" t="s">
        <v>57</v>
      </c>
      <c r="D1422" s="34" t="s">
        <v>2907</v>
      </c>
      <c r="E1422" s="34" t="s">
        <v>46</v>
      </c>
      <c r="F1422" s="34"/>
      <c r="G1422" s="34" t="s">
        <v>23305</v>
      </c>
      <c r="H1422" s="34" t="s">
        <v>26380</v>
      </c>
      <c r="I1422" s="33">
        <v>252314</v>
      </c>
      <c r="J1422" s="33">
        <v>346494.4</v>
      </c>
      <c r="K1422" s="33" t="s">
        <v>26676</v>
      </c>
      <c r="L1422" s="37">
        <f t="shared" si="274"/>
        <v>0.2718092990824672</v>
      </c>
      <c r="M1422" s="33"/>
      <c r="N1422" s="33" t="s">
        <v>24776</v>
      </c>
      <c r="O1422" s="33"/>
      <c r="P1422" s="153" t="s">
        <v>26517</v>
      </c>
      <c r="Q1422" s="33"/>
      <c r="R1422" s="33"/>
      <c r="S1422" s="97" t="s">
        <v>26864</v>
      </c>
      <c r="T1422" s="33" t="s">
        <v>2744</v>
      </c>
      <c r="U1422" s="97" t="s">
        <v>571</v>
      </c>
      <c r="V1422" s="97" t="s">
        <v>571</v>
      </c>
      <c r="W1422" s="97" t="s">
        <v>571</v>
      </c>
      <c r="X1422" s="97" t="s">
        <v>571</v>
      </c>
      <c r="Y1422" s="97" t="s">
        <v>571</v>
      </c>
      <c r="Z1422" s="97" t="s">
        <v>571</v>
      </c>
      <c r="AA1422" s="97" t="s">
        <v>571</v>
      </c>
      <c r="AB1422" s="126" t="s">
        <v>26863</v>
      </c>
      <c r="AC1422" s="29"/>
      <c r="AD1422" s="29"/>
      <c r="AE1422" s="29"/>
      <c r="AF1422" s="137" t="s">
        <v>26517</v>
      </c>
      <c r="AG1422" s="30">
        <f t="shared" ref="AG1422:AG1423" si="291">LEN(LEFT(AF1422,FIND("-",AF1422)-1))</f>
        <v>3</v>
      </c>
      <c r="AH1422" s="31" t="str">
        <f t="shared" ref="AH1422:AH1423" si="292">LEFT(AF1422,FIND("-",AF1422)+6)</f>
        <v>KTK-200007</v>
      </c>
      <c r="AJ1422" s="102"/>
    </row>
    <row r="1423" spans="1:36" s="30" customFormat="1" ht="27" customHeight="1" x14ac:dyDescent="0.15">
      <c r="A1423" s="32" t="s">
        <v>149</v>
      </c>
      <c r="B1423" s="33">
        <v>1419</v>
      </c>
      <c r="C1423" s="34" t="s">
        <v>57</v>
      </c>
      <c r="D1423" s="34" t="s">
        <v>2907</v>
      </c>
      <c r="E1423" s="34" t="s">
        <v>46</v>
      </c>
      <c r="F1423" s="34"/>
      <c r="G1423" s="34" t="s">
        <v>23546</v>
      </c>
      <c r="H1423" s="34" t="s">
        <v>26686</v>
      </c>
      <c r="I1423" s="33">
        <v>249500</v>
      </c>
      <c r="J1423" s="33">
        <v>299000</v>
      </c>
      <c r="K1423" s="33" t="s">
        <v>26687</v>
      </c>
      <c r="L1423" s="37">
        <f t="shared" si="274"/>
        <v>0.16555183946488294</v>
      </c>
      <c r="M1423" s="33"/>
      <c r="N1423" s="33" t="s">
        <v>24776</v>
      </c>
      <c r="O1423" s="33"/>
      <c r="P1423" s="153" t="s">
        <v>26611</v>
      </c>
      <c r="Q1423" s="38" t="s">
        <v>578</v>
      </c>
      <c r="R1423" s="33"/>
      <c r="S1423" s="33"/>
      <c r="T1423" s="33" t="s">
        <v>2744</v>
      </c>
      <c r="U1423" s="97" t="s">
        <v>26845</v>
      </c>
      <c r="V1423" s="97" t="s">
        <v>26845</v>
      </c>
      <c r="W1423" s="97" t="s">
        <v>26848</v>
      </c>
      <c r="X1423" s="97" t="s">
        <v>26845</v>
      </c>
      <c r="Y1423" s="97" t="s">
        <v>26845</v>
      </c>
      <c r="Z1423" s="97" t="s">
        <v>571</v>
      </c>
      <c r="AA1423" s="97" t="s">
        <v>26845</v>
      </c>
      <c r="AB1423" s="126" t="s">
        <v>26865</v>
      </c>
      <c r="AC1423" s="29"/>
      <c r="AD1423" s="29"/>
      <c r="AE1423" s="29"/>
      <c r="AF1423" s="137" t="s">
        <v>26611</v>
      </c>
      <c r="AG1423" s="30">
        <f t="shared" si="291"/>
        <v>3</v>
      </c>
      <c r="AH1423" s="31" t="str">
        <f t="shared" si="292"/>
        <v>KTK-160006</v>
      </c>
      <c r="AJ1423" s="102"/>
    </row>
    <row r="1424" spans="1:36" s="30" customFormat="1" ht="27" customHeight="1" x14ac:dyDescent="0.15">
      <c r="A1424" s="32" t="s">
        <v>149</v>
      </c>
      <c r="B1424" s="33">
        <v>1420</v>
      </c>
      <c r="C1424" s="34" t="s">
        <v>57</v>
      </c>
      <c r="D1424" s="34" t="s">
        <v>533</v>
      </c>
      <c r="E1424" s="34" t="s">
        <v>533</v>
      </c>
      <c r="F1424" s="34"/>
      <c r="G1424" s="34" t="s">
        <v>2799</v>
      </c>
      <c r="H1424" s="34" t="s">
        <v>26385</v>
      </c>
      <c r="I1424" s="33">
        <v>4130000</v>
      </c>
      <c r="J1424" s="33">
        <v>6285000</v>
      </c>
      <c r="K1424" s="33" t="s">
        <v>2940</v>
      </c>
      <c r="L1424" s="37">
        <f t="shared" si="274"/>
        <v>0.34287987271280829</v>
      </c>
      <c r="M1424" s="33"/>
      <c r="N1424" s="33" t="s">
        <v>24776</v>
      </c>
      <c r="O1424" s="33"/>
      <c r="P1424" s="153" t="s">
        <v>2767</v>
      </c>
      <c r="Q1424" s="33"/>
      <c r="R1424" s="33"/>
      <c r="S1424" s="33"/>
      <c r="T1424" s="33" t="s">
        <v>2744</v>
      </c>
      <c r="U1424" s="97" t="s">
        <v>2954</v>
      </c>
      <c r="V1424" s="97" t="s">
        <v>2953</v>
      </c>
      <c r="W1424" s="97" t="s">
        <v>2953</v>
      </c>
      <c r="X1424" s="97" t="s">
        <v>2954</v>
      </c>
      <c r="Y1424" s="97" t="s">
        <v>2953</v>
      </c>
      <c r="Z1424" s="97" t="s">
        <v>2953</v>
      </c>
      <c r="AA1424" s="97" t="s">
        <v>2953</v>
      </c>
      <c r="AB1424" s="126" t="s">
        <v>26386</v>
      </c>
      <c r="AC1424" s="29"/>
      <c r="AD1424" s="29"/>
      <c r="AE1424" s="29"/>
      <c r="AF1424" s="137" t="s">
        <v>2767</v>
      </c>
      <c r="AG1424" s="30">
        <f t="shared" si="275"/>
        <v>3</v>
      </c>
      <c r="AH1424" s="31" t="str">
        <f t="shared" si="276"/>
        <v>CBK-120001</v>
      </c>
      <c r="AI1424" s="30">
        <v>31278347000</v>
      </c>
      <c r="AJ1424" s="102">
        <f>IFERROR(VLOOKUP($C1424,'分類(コード表)'!$A$3:$B$38,2,FALSE)*1000000000,0)+IFERROR(VLOOKUP($D1424,'分類(コード表)'!$C$3:$D$293,2,FALSE)*1000000,0)+IFERROR(VLOOKUP($E1424,'分類(コード表)'!$E$3:$F$353,2,FALSE)*1000,0)+IFERROR(VLOOKUP($F1424,'分類(コード表)'!$G$3:$H$255,2,FALSE),0)</f>
        <v>31278347000</v>
      </c>
    </row>
    <row r="1425" spans="1:36" s="30" customFormat="1" ht="27" customHeight="1" x14ac:dyDescent="0.15">
      <c r="A1425" s="32" t="s">
        <v>149</v>
      </c>
      <c r="B1425" s="33">
        <v>1421</v>
      </c>
      <c r="C1425" s="34" t="s">
        <v>57</v>
      </c>
      <c r="D1425" s="34" t="s">
        <v>533</v>
      </c>
      <c r="E1425" s="34" t="s">
        <v>533</v>
      </c>
      <c r="F1425" s="34"/>
      <c r="G1425" s="34" t="s">
        <v>2800</v>
      </c>
      <c r="H1425" s="34" t="s">
        <v>26387</v>
      </c>
      <c r="I1425" s="33">
        <v>2642500</v>
      </c>
      <c r="J1425" s="33">
        <v>8270500</v>
      </c>
      <c r="K1425" s="33" t="s">
        <v>2941</v>
      </c>
      <c r="L1425" s="37">
        <f t="shared" si="274"/>
        <v>0.6804909013965299</v>
      </c>
      <c r="M1425" s="33"/>
      <c r="N1425" s="33" t="s">
        <v>24776</v>
      </c>
      <c r="O1425" s="33"/>
      <c r="P1425" s="153" t="s">
        <v>2768</v>
      </c>
      <c r="Q1425" s="33"/>
      <c r="R1425" s="33"/>
      <c r="S1425" s="33"/>
      <c r="T1425" s="33" t="s">
        <v>2744</v>
      </c>
      <c r="U1425" s="97" t="s">
        <v>2954</v>
      </c>
      <c r="V1425" s="97" t="s">
        <v>2953</v>
      </c>
      <c r="W1425" s="97" t="s">
        <v>2953</v>
      </c>
      <c r="X1425" s="97" t="s">
        <v>2954</v>
      </c>
      <c r="Y1425" s="97" t="s">
        <v>2954</v>
      </c>
      <c r="Z1425" s="97" t="s">
        <v>2953</v>
      </c>
      <c r="AA1425" s="97" t="s">
        <v>2953</v>
      </c>
      <c r="AB1425" s="126" t="s">
        <v>26388</v>
      </c>
      <c r="AC1425" s="29"/>
      <c r="AD1425" s="29"/>
      <c r="AE1425" s="29"/>
      <c r="AF1425" s="137" t="s">
        <v>2768</v>
      </c>
      <c r="AG1425" s="30">
        <f t="shared" si="275"/>
        <v>3</v>
      </c>
      <c r="AH1425" s="31" t="str">
        <f t="shared" si="276"/>
        <v>CBK-120002</v>
      </c>
      <c r="AI1425" s="30">
        <v>31278347000</v>
      </c>
      <c r="AJ1425" s="102">
        <f>IFERROR(VLOOKUP($C1425,'分類(コード表)'!$A$3:$B$38,2,FALSE)*1000000000,0)+IFERROR(VLOOKUP($D1425,'分類(コード表)'!$C$3:$D$293,2,FALSE)*1000000,0)+IFERROR(VLOOKUP($E1425,'分類(コード表)'!$E$3:$F$353,2,FALSE)*1000,0)+IFERROR(VLOOKUP($F1425,'分類(コード表)'!$G$3:$H$255,2,FALSE),0)</f>
        <v>31278347000</v>
      </c>
    </row>
    <row r="1426" spans="1:36" s="30" customFormat="1" ht="27" customHeight="1" x14ac:dyDescent="0.15">
      <c r="A1426" s="32" t="s">
        <v>149</v>
      </c>
      <c r="B1426" s="33">
        <v>1422</v>
      </c>
      <c r="C1426" s="34" t="s">
        <v>57</v>
      </c>
      <c r="D1426" s="34" t="s">
        <v>533</v>
      </c>
      <c r="E1426" s="34" t="s">
        <v>533</v>
      </c>
      <c r="F1426" s="34"/>
      <c r="G1426" s="34" t="s">
        <v>2807</v>
      </c>
      <c r="H1426" s="34" t="s">
        <v>14847</v>
      </c>
      <c r="I1426" s="33">
        <v>8140</v>
      </c>
      <c r="J1426" s="33">
        <v>10170</v>
      </c>
      <c r="K1426" s="33" t="s">
        <v>454</v>
      </c>
      <c r="L1426" s="37">
        <f t="shared" si="274"/>
        <v>0.19960668633235001</v>
      </c>
      <c r="M1426" s="33"/>
      <c r="N1426" s="33" t="s">
        <v>24776</v>
      </c>
      <c r="O1426" s="33"/>
      <c r="P1426" s="153" t="s">
        <v>2775</v>
      </c>
      <c r="Q1426" s="33"/>
      <c r="R1426" s="33"/>
      <c r="S1426" s="33"/>
      <c r="T1426" s="33" t="s">
        <v>2744</v>
      </c>
      <c r="U1426" s="97" t="s">
        <v>2953</v>
      </c>
      <c r="V1426" s="97" t="s">
        <v>2953</v>
      </c>
      <c r="W1426" s="97" t="s">
        <v>2954</v>
      </c>
      <c r="X1426" s="97" t="s">
        <v>2954</v>
      </c>
      <c r="Y1426" s="97" t="s">
        <v>2954</v>
      </c>
      <c r="Z1426" s="97" t="s">
        <v>2954</v>
      </c>
      <c r="AA1426" s="97" t="s">
        <v>2954</v>
      </c>
      <c r="AB1426" s="126" t="s">
        <v>26389</v>
      </c>
      <c r="AC1426" s="29"/>
      <c r="AD1426" s="29"/>
      <c r="AE1426" s="29"/>
      <c r="AF1426" s="137" t="s">
        <v>2775</v>
      </c>
      <c r="AG1426" s="30">
        <f t="shared" si="275"/>
        <v>3</v>
      </c>
      <c r="AH1426" s="31" t="str">
        <f t="shared" si="276"/>
        <v>HRK-130001</v>
      </c>
      <c r="AI1426" s="30">
        <v>31278347000</v>
      </c>
      <c r="AJ1426" s="102">
        <f>IFERROR(VLOOKUP($C1426,'分類(コード表)'!$A$3:$B$38,2,FALSE)*1000000000,0)+IFERROR(VLOOKUP($D1426,'分類(コード表)'!$C$3:$D$293,2,FALSE)*1000000,0)+IFERROR(VLOOKUP($E1426,'分類(コード表)'!$E$3:$F$353,2,FALSE)*1000,0)+IFERROR(VLOOKUP($F1426,'分類(コード表)'!$G$3:$H$255,2,FALSE),0)</f>
        <v>31278347000</v>
      </c>
    </row>
    <row r="1427" spans="1:36" s="30" customFormat="1" ht="27" customHeight="1" x14ac:dyDescent="0.15">
      <c r="A1427" s="32" t="s">
        <v>149</v>
      </c>
      <c r="B1427" s="33">
        <v>1423</v>
      </c>
      <c r="C1427" s="34" t="s">
        <v>57</v>
      </c>
      <c r="D1427" s="34" t="s">
        <v>533</v>
      </c>
      <c r="E1427" s="34" t="s">
        <v>533</v>
      </c>
      <c r="F1427" s="34"/>
      <c r="G1427" s="34" t="s">
        <v>26390</v>
      </c>
      <c r="H1427" s="34" t="s">
        <v>26391</v>
      </c>
      <c r="I1427" s="33">
        <v>1272400</v>
      </c>
      <c r="J1427" s="33">
        <v>1352000</v>
      </c>
      <c r="K1427" s="33" t="s">
        <v>14062</v>
      </c>
      <c r="L1427" s="37">
        <f t="shared" si="274"/>
        <v>5.8875739644970393E-2</v>
      </c>
      <c r="M1427" s="33"/>
      <c r="N1427" s="33" t="s">
        <v>24776</v>
      </c>
      <c r="O1427" s="33"/>
      <c r="P1427" s="153" t="s">
        <v>22043</v>
      </c>
      <c r="Q1427" s="33"/>
      <c r="R1427" s="33"/>
      <c r="S1427" s="33"/>
      <c r="T1427" s="33" t="s">
        <v>2744</v>
      </c>
      <c r="U1427" s="97" t="s">
        <v>2953</v>
      </c>
      <c r="V1427" s="97" t="s">
        <v>2953</v>
      </c>
      <c r="W1427" s="97" t="s">
        <v>2953</v>
      </c>
      <c r="X1427" s="97" t="s">
        <v>2953</v>
      </c>
      <c r="Y1427" s="97" t="s">
        <v>2953</v>
      </c>
      <c r="Z1427" s="97" t="s">
        <v>2953</v>
      </c>
      <c r="AA1427" s="97" t="s">
        <v>2953</v>
      </c>
      <c r="AB1427" s="126" t="s">
        <v>26392</v>
      </c>
      <c r="AC1427" s="29"/>
      <c r="AD1427" s="29"/>
      <c r="AE1427" s="29"/>
      <c r="AF1427" s="137" t="s">
        <v>22043</v>
      </c>
      <c r="AG1427" s="30">
        <f t="shared" si="275"/>
        <v>3</v>
      </c>
      <c r="AH1427" s="31" t="str">
        <f t="shared" si="276"/>
        <v>KKK-090002</v>
      </c>
      <c r="AI1427" s="30">
        <v>31278347000</v>
      </c>
      <c r="AJ1427" s="102">
        <f>IFERROR(VLOOKUP($C1427,'分類(コード表)'!$A$3:$B$38,2,FALSE)*1000000000,0)+IFERROR(VLOOKUP($D1427,'分類(コード表)'!$C$3:$D$293,2,FALSE)*1000000,0)+IFERROR(VLOOKUP($E1427,'分類(コード表)'!$E$3:$F$353,2,FALSE)*1000,0)+IFERROR(VLOOKUP($F1427,'分類(コード表)'!$G$3:$H$255,2,FALSE),0)</f>
        <v>31278347000</v>
      </c>
    </row>
    <row r="1428" spans="1:36" s="30" customFormat="1" ht="27" customHeight="1" x14ac:dyDescent="0.15">
      <c r="A1428" s="32" t="s">
        <v>149</v>
      </c>
      <c r="B1428" s="33">
        <v>1424</v>
      </c>
      <c r="C1428" s="34" t="s">
        <v>57</v>
      </c>
      <c r="D1428" s="34" t="s">
        <v>533</v>
      </c>
      <c r="E1428" s="34" t="s">
        <v>533</v>
      </c>
      <c r="F1428" s="34"/>
      <c r="G1428" s="34" t="s">
        <v>2808</v>
      </c>
      <c r="H1428" s="34" t="s">
        <v>12357</v>
      </c>
      <c r="I1428" s="33">
        <v>317500</v>
      </c>
      <c r="J1428" s="33">
        <v>310000</v>
      </c>
      <c r="K1428" s="33" t="s">
        <v>75</v>
      </c>
      <c r="L1428" s="37">
        <f t="shared" si="274"/>
        <v>-2.4193548387096753E-2</v>
      </c>
      <c r="M1428" s="33"/>
      <c r="N1428" s="33" t="s">
        <v>24776</v>
      </c>
      <c r="O1428" s="33"/>
      <c r="P1428" s="153" t="s">
        <v>37361</v>
      </c>
      <c r="Q1428" s="33"/>
      <c r="R1428" s="33"/>
      <c r="S1428" s="33"/>
      <c r="T1428" s="33" t="s">
        <v>2744</v>
      </c>
      <c r="U1428" s="97" t="s">
        <v>2953</v>
      </c>
      <c r="V1428" s="97" t="s">
        <v>2953</v>
      </c>
      <c r="W1428" s="97" t="s">
        <v>2953</v>
      </c>
      <c r="X1428" s="97" t="s">
        <v>2954</v>
      </c>
      <c r="Y1428" s="97" t="s">
        <v>2953</v>
      </c>
      <c r="Z1428" s="97" t="s">
        <v>2953</v>
      </c>
      <c r="AA1428" s="97" t="s">
        <v>2953</v>
      </c>
      <c r="AB1428" s="126" t="s">
        <v>26393</v>
      </c>
      <c r="AC1428" s="29"/>
      <c r="AD1428" s="29"/>
      <c r="AE1428" s="29"/>
      <c r="AF1428" s="137" t="s">
        <v>2776</v>
      </c>
      <c r="AG1428" s="30">
        <f t="shared" si="275"/>
        <v>3</v>
      </c>
      <c r="AH1428" s="31" t="str">
        <f t="shared" si="276"/>
        <v>KKK-110001</v>
      </c>
      <c r="AI1428" s="30">
        <v>31278347000</v>
      </c>
      <c r="AJ1428" s="102">
        <f>IFERROR(VLOOKUP($C1428,'分類(コード表)'!$A$3:$B$38,2,FALSE)*1000000000,0)+IFERROR(VLOOKUP($D1428,'分類(コード表)'!$C$3:$D$293,2,FALSE)*1000000,0)+IFERROR(VLOOKUP($E1428,'分類(コード表)'!$E$3:$F$353,2,FALSE)*1000,0)+IFERROR(VLOOKUP($F1428,'分類(コード表)'!$G$3:$H$255,2,FALSE),0)</f>
        <v>31278347000</v>
      </c>
    </row>
    <row r="1429" spans="1:36" s="30" customFormat="1" ht="27" customHeight="1" x14ac:dyDescent="0.15">
      <c r="A1429" s="32" t="s">
        <v>149</v>
      </c>
      <c r="B1429" s="33">
        <v>1425</v>
      </c>
      <c r="C1429" s="34" t="s">
        <v>57</v>
      </c>
      <c r="D1429" s="34" t="s">
        <v>533</v>
      </c>
      <c r="E1429" s="34" t="s">
        <v>533</v>
      </c>
      <c r="F1429" s="34"/>
      <c r="G1429" s="34" t="s">
        <v>26394</v>
      </c>
      <c r="H1429" s="34" t="s">
        <v>26395</v>
      </c>
      <c r="I1429" s="33">
        <v>820000</v>
      </c>
      <c r="J1429" s="33">
        <v>10726000</v>
      </c>
      <c r="K1429" s="33" t="s">
        <v>2944</v>
      </c>
      <c r="L1429" s="37">
        <f t="shared" si="274"/>
        <v>0.92355025172478089</v>
      </c>
      <c r="M1429" s="33"/>
      <c r="N1429" s="33" t="s">
        <v>24776</v>
      </c>
      <c r="O1429" s="33"/>
      <c r="P1429" s="153" t="s">
        <v>22047</v>
      </c>
      <c r="Q1429" s="33" t="s">
        <v>401</v>
      </c>
      <c r="R1429" s="33"/>
      <c r="S1429" s="33"/>
      <c r="T1429" s="33" t="s">
        <v>2744</v>
      </c>
      <c r="U1429" s="97" t="s">
        <v>2955</v>
      </c>
      <c r="V1429" s="97" t="s">
        <v>2954</v>
      </c>
      <c r="W1429" s="97" t="s">
        <v>2953</v>
      </c>
      <c r="X1429" s="97" t="s">
        <v>2953</v>
      </c>
      <c r="Y1429" s="97" t="s">
        <v>2953</v>
      </c>
      <c r="Z1429" s="97" t="s">
        <v>2953</v>
      </c>
      <c r="AA1429" s="97" t="s">
        <v>2954</v>
      </c>
      <c r="AB1429" s="126" t="s">
        <v>26396</v>
      </c>
      <c r="AC1429" s="29"/>
      <c r="AD1429" s="29"/>
      <c r="AE1429" s="29"/>
      <c r="AF1429" s="137" t="s">
        <v>22047</v>
      </c>
      <c r="AG1429" s="30">
        <f t="shared" si="275"/>
        <v>3</v>
      </c>
      <c r="AH1429" s="31" t="str">
        <f t="shared" si="276"/>
        <v>KTK-090002</v>
      </c>
      <c r="AI1429" s="30">
        <v>31278347000</v>
      </c>
      <c r="AJ1429" s="102">
        <f>IFERROR(VLOOKUP($C1429,'分類(コード表)'!$A$3:$B$38,2,FALSE)*1000000000,0)+IFERROR(VLOOKUP($D1429,'分類(コード表)'!$C$3:$D$293,2,FALSE)*1000000,0)+IFERROR(VLOOKUP($E1429,'分類(コード表)'!$E$3:$F$353,2,FALSE)*1000,0)+IFERROR(VLOOKUP($F1429,'分類(コード表)'!$G$3:$H$255,2,FALSE),0)</f>
        <v>31278347000</v>
      </c>
    </row>
    <row r="1430" spans="1:36" s="30" customFormat="1" ht="27" customHeight="1" x14ac:dyDescent="0.15">
      <c r="A1430" s="32" t="s">
        <v>149</v>
      </c>
      <c r="B1430" s="33">
        <v>1426</v>
      </c>
      <c r="C1430" s="34" t="s">
        <v>57</v>
      </c>
      <c r="D1430" s="34" t="s">
        <v>533</v>
      </c>
      <c r="E1430" s="34" t="s">
        <v>533</v>
      </c>
      <c r="F1430" s="34"/>
      <c r="G1430" s="34" t="s">
        <v>26397</v>
      </c>
      <c r="H1430" s="34" t="s">
        <v>26398</v>
      </c>
      <c r="I1430" s="33">
        <v>3042500</v>
      </c>
      <c r="J1430" s="33">
        <v>7480000</v>
      </c>
      <c r="K1430" s="33" t="s">
        <v>2945</v>
      </c>
      <c r="L1430" s="37">
        <f t="shared" si="274"/>
        <v>0.59324866310160429</v>
      </c>
      <c r="M1430" s="33"/>
      <c r="N1430" s="33" t="s">
        <v>24776</v>
      </c>
      <c r="O1430" s="33"/>
      <c r="P1430" s="153" t="s">
        <v>37362</v>
      </c>
      <c r="Q1430" s="33"/>
      <c r="R1430" s="33"/>
      <c r="S1430" s="33"/>
      <c r="T1430" s="33" t="s">
        <v>2744</v>
      </c>
      <c r="U1430" s="97" t="s">
        <v>2954</v>
      </c>
      <c r="V1430" s="97" t="s">
        <v>2953</v>
      </c>
      <c r="W1430" s="97" t="s">
        <v>2953</v>
      </c>
      <c r="X1430" s="97" t="s">
        <v>2953</v>
      </c>
      <c r="Y1430" s="97" t="s">
        <v>2953</v>
      </c>
      <c r="Z1430" s="97" t="s">
        <v>2953</v>
      </c>
      <c r="AA1430" s="97" t="s">
        <v>2953</v>
      </c>
      <c r="AB1430" s="126" t="s">
        <v>26399</v>
      </c>
      <c r="AC1430" s="29"/>
      <c r="AD1430" s="29"/>
      <c r="AE1430" s="29"/>
      <c r="AF1430" s="137" t="s">
        <v>3310</v>
      </c>
      <c r="AG1430" s="30">
        <f t="shared" si="275"/>
        <v>3</v>
      </c>
      <c r="AH1430" s="31" t="str">
        <f t="shared" si="276"/>
        <v>KTK-100007</v>
      </c>
      <c r="AI1430" s="30">
        <v>31278347000</v>
      </c>
      <c r="AJ1430" s="102">
        <f>IFERROR(VLOOKUP($C1430,'分類(コード表)'!$A$3:$B$38,2,FALSE)*1000000000,0)+IFERROR(VLOOKUP($D1430,'分類(コード表)'!$C$3:$D$293,2,FALSE)*1000000,0)+IFERROR(VLOOKUP($E1430,'分類(コード表)'!$E$3:$F$353,2,FALSE)*1000,0)+IFERROR(VLOOKUP($F1430,'分類(コード表)'!$G$3:$H$255,2,FALSE),0)</f>
        <v>31278347000</v>
      </c>
    </row>
    <row r="1431" spans="1:36" s="30" customFormat="1" ht="27" customHeight="1" x14ac:dyDescent="0.15">
      <c r="A1431" s="32" t="s">
        <v>149</v>
      </c>
      <c r="B1431" s="33">
        <v>1427</v>
      </c>
      <c r="C1431" s="34" t="s">
        <v>57</v>
      </c>
      <c r="D1431" s="34" t="s">
        <v>533</v>
      </c>
      <c r="E1431" s="34" t="s">
        <v>533</v>
      </c>
      <c r="F1431" s="34"/>
      <c r="G1431" s="34" t="s">
        <v>2810</v>
      </c>
      <c r="H1431" s="34" t="s">
        <v>26400</v>
      </c>
      <c r="I1431" s="33">
        <v>1078000</v>
      </c>
      <c r="J1431" s="33">
        <v>1068000</v>
      </c>
      <c r="K1431" s="33" t="s">
        <v>2948</v>
      </c>
      <c r="L1431" s="37">
        <f t="shared" si="274"/>
        <v>-9.3632958801497246E-3</v>
      </c>
      <c r="M1431" s="33"/>
      <c r="N1431" s="33" t="s">
        <v>24776</v>
      </c>
      <c r="O1431" s="33"/>
      <c r="P1431" s="153" t="s">
        <v>37363</v>
      </c>
      <c r="Q1431" s="33"/>
      <c r="R1431" s="33"/>
      <c r="S1431" s="33"/>
      <c r="T1431" s="33" t="s">
        <v>2744</v>
      </c>
      <c r="U1431" s="97" t="s">
        <v>2953</v>
      </c>
      <c r="V1431" s="97" t="s">
        <v>2953</v>
      </c>
      <c r="W1431" s="97" t="s">
        <v>2953</v>
      </c>
      <c r="X1431" s="97" t="s">
        <v>2954</v>
      </c>
      <c r="Y1431" s="97" t="s">
        <v>2953</v>
      </c>
      <c r="Z1431" s="97" t="s">
        <v>2953</v>
      </c>
      <c r="AA1431" s="97" t="s">
        <v>2953</v>
      </c>
      <c r="AB1431" s="126" t="s">
        <v>26401</v>
      </c>
      <c r="AC1431" s="29"/>
      <c r="AD1431" s="29"/>
      <c r="AE1431" s="29"/>
      <c r="AF1431" s="137" t="s">
        <v>2783</v>
      </c>
      <c r="AG1431" s="30">
        <f t="shared" si="275"/>
        <v>3</v>
      </c>
      <c r="AH1431" s="31" t="str">
        <f t="shared" si="276"/>
        <v>KTK-110002</v>
      </c>
      <c r="AI1431" s="30">
        <v>31278347000</v>
      </c>
      <c r="AJ1431" s="102">
        <f>IFERROR(VLOOKUP($C1431,'分類(コード表)'!$A$3:$B$38,2,FALSE)*1000000000,0)+IFERROR(VLOOKUP($D1431,'分類(コード表)'!$C$3:$D$293,2,FALSE)*1000000,0)+IFERROR(VLOOKUP($E1431,'分類(コード表)'!$E$3:$F$353,2,FALSE)*1000,0)+IFERROR(VLOOKUP($F1431,'分類(コード表)'!$G$3:$H$255,2,FALSE),0)</f>
        <v>31278347000</v>
      </c>
    </row>
    <row r="1432" spans="1:36" s="30" customFormat="1" ht="27" customHeight="1" x14ac:dyDescent="0.15">
      <c r="A1432" s="32" t="s">
        <v>149</v>
      </c>
      <c r="B1432" s="33">
        <v>1428</v>
      </c>
      <c r="C1432" s="34" t="s">
        <v>57</v>
      </c>
      <c r="D1432" s="34" t="s">
        <v>533</v>
      </c>
      <c r="E1432" s="34" t="s">
        <v>533</v>
      </c>
      <c r="F1432" s="34"/>
      <c r="G1432" s="34" t="s">
        <v>2817</v>
      </c>
      <c r="H1432" s="34" t="s">
        <v>26402</v>
      </c>
      <c r="I1432" s="33">
        <v>1335400</v>
      </c>
      <c r="J1432" s="33">
        <v>5500000</v>
      </c>
      <c r="K1432" s="33" t="s">
        <v>2950</v>
      </c>
      <c r="L1432" s="37">
        <f t="shared" si="274"/>
        <v>0.75719999999999998</v>
      </c>
      <c r="M1432" s="33"/>
      <c r="N1432" s="33" t="s">
        <v>24776</v>
      </c>
      <c r="O1432" s="33"/>
      <c r="P1432" s="153" t="s">
        <v>37364</v>
      </c>
      <c r="Q1432" s="33" t="s">
        <v>401</v>
      </c>
      <c r="R1432" s="33"/>
      <c r="S1432" s="33"/>
      <c r="T1432" s="33" t="s">
        <v>2744</v>
      </c>
      <c r="U1432" s="97" t="s">
        <v>2955</v>
      </c>
      <c r="V1432" s="97" t="s">
        <v>2954</v>
      </c>
      <c r="W1432" s="97" t="s">
        <v>2953</v>
      </c>
      <c r="X1432" s="97" t="s">
        <v>2953</v>
      </c>
      <c r="Y1432" s="97" t="s">
        <v>2953</v>
      </c>
      <c r="Z1432" s="97" t="s">
        <v>2953</v>
      </c>
      <c r="AA1432" s="97" t="s">
        <v>2954</v>
      </c>
      <c r="AB1432" s="126" t="s">
        <v>26403</v>
      </c>
      <c r="AC1432" s="29"/>
      <c r="AD1432" s="29"/>
      <c r="AE1432" s="29"/>
      <c r="AF1432" s="137" t="s">
        <v>3289</v>
      </c>
      <c r="AG1432" s="30">
        <f t="shared" si="275"/>
        <v>3</v>
      </c>
      <c r="AH1432" s="31" t="str">
        <f t="shared" si="276"/>
        <v>QSK-110005</v>
      </c>
      <c r="AI1432" s="30">
        <v>31278347000</v>
      </c>
      <c r="AJ1432" s="102">
        <f>IFERROR(VLOOKUP($C1432,'分類(コード表)'!$A$3:$B$38,2,FALSE)*1000000000,0)+IFERROR(VLOOKUP($D1432,'分類(コード表)'!$C$3:$D$293,2,FALSE)*1000000,0)+IFERROR(VLOOKUP($E1432,'分類(コード表)'!$E$3:$F$353,2,FALSE)*1000,0)+IFERROR(VLOOKUP($F1432,'分類(コード表)'!$G$3:$H$255,2,FALSE),0)</f>
        <v>31278347000</v>
      </c>
    </row>
    <row r="1433" spans="1:36" s="30" customFormat="1" ht="27" customHeight="1" x14ac:dyDescent="0.15">
      <c r="A1433" s="32" t="s">
        <v>149</v>
      </c>
      <c r="B1433" s="33">
        <v>1429</v>
      </c>
      <c r="C1433" s="34" t="s">
        <v>57</v>
      </c>
      <c r="D1433" s="34" t="s">
        <v>533</v>
      </c>
      <c r="E1433" s="34" t="s">
        <v>533</v>
      </c>
      <c r="F1433" s="34"/>
      <c r="G1433" s="34" t="s">
        <v>2819</v>
      </c>
      <c r="H1433" s="34" t="s">
        <v>26404</v>
      </c>
      <c r="I1433" s="33">
        <v>722800</v>
      </c>
      <c r="J1433" s="33">
        <v>3240000</v>
      </c>
      <c r="K1433" s="33" t="s">
        <v>2951</v>
      </c>
      <c r="L1433" s="37">
        <f t="shared" si="274"/>
        <v>0.77691358024691359</v>
      </c>
      <c r="M1433" s="33"/>
      <c r="N1433" s="33" t="s">
        <v>24776</v>
      </c>
      <c r="O1433" s="33"/>
      <c r="P1433" s="153" t="s">
        <v>2791</v>
      </c>
      <c r="Q1433" s="33"/>
      <c r="R1433" s="33"/>
      <c r="S1433" s="33"/>
      <c r="T1433" s="33" t="s">
        <v>2744</v>
      </c>
      <c r="U1433" s="97" t="s">
        <v>2954</v>
      </c>
      <c r="V1433" s="97" t="s">
        <v>2953</v>
      </c>
      <c r="W1433" s="97" t="s">
        <v>2953</v>
      </c>
      <c r="X1433" s="97" t="s">
        <v>2954</v>
      </c>
      <c r="Y1433" s="97" t="s">
        <v>2953</v>
      </c>
      <c r="Z1433" s="97" t="s">
        <v>2953</v>
      </c>
      <c r="AA1433" s="97" t="s">
        <v>2953</v>
      </c>
      <c r="AB1433" s="126" t="s">
        <v>26405</v>
      </c>
      <c r="AC1433" s="29"/>
      <c r="AD1433" s="29"/>
      <c r="AE1433" s="29"/>
      <c r="AF1433" s="137" t="s">
        <v>2791</v>
      </c>
      <c r="AG1433" s="30">
        <f t="shared" si="275"/>
        <v>3</v>
      </c>
      <c r="AH1433" s="31" t="str">
        <f t="shared" si="276"/>
        <v>QSK-120008</v>
      </c>
      <c r="AI1433" s="30">
        <v>31278347000</v>
      </c>
      <c r="AJ1433" s="102">
        <f>IFERROR(VLOOKUP($C1433,'分類(コード表)'!$A$3:$B$38,2,FALSE)*1000000000,0)+IFERROR(VLOOKUP($D1433,'分類(コード表)'!$C$3:$D$293,2,FALSE)*1000000,0)+IFERROR(VLOOKUP($E1433,'分類(コード表)'!$E$3:$F$353,2,FALSE)*1000,0)+IFERROR(VLOOKUP($F1433,'分類(コード表)'!$G$3:$H$255,2,FALSE),0)</f>
        <v>31278347000</v>
      </c>
    </row>
    <row r="1434" spans="1:36" s="30" customFormat="1" ht="27" customHeight="1" x14ac:dyDescent="0.15">
      <c r="A1434" s="32" t="s">
        <v>149</v>
      </c>
      <c r="B1434" s="33">
        <v>1430</v>
      </c>
      <c r="C1434" s="34" t="s">
        <v>57</v>
      </c>
      <c r="D1434" s="34" t="s">
        <v>533</v>
      </c>
      <c r="E1434" s="34" t="s">
        <v>533</v>
      </c>
      <c r="F1434" s="34"/>
      <c r="G1434" s="34" t="s">
        <v>2820</v>
      </c>
      <c r="H1434" s="34" t="s">
        <v>26406</v>
      </c>
      <c r="I1434" s="33">
        <v>160000</v>
      </c>
      <c r="J1434" s="33">
        <v>740000</v>
      </c>
      <c r="K1434" s="33" t="s">
        <v>2952</v>
      </c>
      <c r="L1434" s="37">
        <f t="shared" si="274"/>
        <v>0.78378378378378377</v>
      </c>
      <c r="M1434" s="33"/>
      <c r="N1434" s="33" t="s">
        <v>24776</v>
      </c>
      <c r="O1434" s="33"/>
      <c r="P1434" s="153" t="s">
        <v>37365</v>
      </c>
      <c r="Q1434" s="33"/>
      <c r="R1434" s="33"/>
      <c r="S1434" s="33"/>
      <c r="T1434" s="33" t="s">
        <v>2744</v>
      </c>
      <c r="U1434" s="97" t="s">
        <v>2953</v>
      </c>
      <c r="V1434" s="97" t="s">
        <v>2954</v>
      </c>
      <c r="W1434" s="97" t="s">
        <v>2953</v>
      </c>
      <c r="X1434" s="97" t="s">
        <v>2954</v>
      </c>
      <c r="Y1434" s="97" t="s">
        <v>2953</v>
      </c>
      <c r="Z1434" s="97" t="s">
        <v>2953</v>
      </c>
      <c r="AA1434" s="97" t="s">
        <v>2953</v>
      </c>
      <c r="AB1434" s="126" t="s">
        <v>26407</v>
      </c>
      <c r="AC1434" s="29"/>
      <c r="AD1434" s="29"/>
      <c r="AE1434" s="29"/>
      <c r="AF1434" s="137" t="s">
        <v>2792</v>
      </c>
      <c r="AG1434" s="30">
        <f t="shared" si="275"/>
        <v>3</v>
      </c>
      <c r="AH1434" s="31" t="str">
        <f t="shared" si="276"/>
        <v>QSK-140001</v>
      </c>
      <c r="AI1434" s="30">
        <v>31278347000</v>
      </c>
      <c r="AJ1434" s="102">
        <f>IFERROR(VLOOKUP($C1434,'分類(コード表)'!$A$3:$B$38,2,FALSE)*1000000000,0)+IFERROR(VLOOKUP($D1434,'分類(コード表)'!$C$3:$D$293,2,FALSE)*1000000,0)+IFERROR(VLOOKUP($E1434,'分類(コード表)'!$E$3:$F$353,2,FALSE)*1000,0)+IFERROR(VLOOKUP($F1434,'分類(コード表)'!$G$3:$H$255,2,FALSE),0)</f>
        <v>31278347000</v>
      </c>
    </row>
    <row r="1435" spans="1:36" s="30" customFormat="1" ht="27" customHeight="1" x14ac:dyDescent="0.15">
      <c r="A1435" s="32" t="s">
        <v>149</v>
      </c>
      <c r="B1435" s="33">
        <v>1431</v>
      </c>
      <c r="C1435" s="34" t="s">
        <v>57</v>
      </c>
      <c r="D1435" s="34" t="s">
        <v>533</v>
      </c>
      <c r="E1435" s="34" t="s">
        <v>533</v>
      </c>
      <c r="F1435" s="34"/>
      <c r="G1435" s="34" t="s">
        <v>2822</v>
      </c>
      <c r="H1435" s="34" t="s">
        <v>26408</v>
      </c>
      <c r="I1435" s="33">
        <v>672370</v>
      </c>
      <c r="J1435" s="33">
        <v>655370</v>
      </c>
      <c r="K1435" s="33" t="s">
        <v>75</v>
      </c>
      <c r="L1435" s="37">
        <f t="shared" si="274"/>
        <v>-2.5939545600195402E-2</v>
      </c>
      <c r="M1435" s="33"/>
      <c r="N1435" s="33" t="s">
        <v>24776</v>
      </c>
      <c r="O1435" s="33"/>
      <c r="P1435" s="153" t="s">
        <v>37366</v>
      </c>
      <c r="Q1435" s="33"/>
      <c r="R1435" s="33"/>
      <c r="S1435" s="33"/>
      <c r="T1435" s="33" t="s">
        <v>2744</v>
      </c>
      <c r="U1435" s="97" t="s">
        <v>2953</v>
      </c>
      <c r="V1435" s="97" t="s">
        <v>2953</v>
      </c>
      <c r="W1435" s="97" t="s">
        <v>2953</v>
      </c>
      <c r="X1435" s="97" t="s">
        <v>2954</v>
      </c>
      <c r="Y1435" s="97" t="s">
        <v>2953</v>
      </c>
      <c r="Z1435" s="97" t="s">
        <v>2953</v>
      </c>
      <c r="AA1435" s="97" t="s">
        <v>2953</v>
      </c>
      <c r="AB1435" s="126" t="s">
        <v>26409</v>
      </c>
      <c r="AC1435" s="29"/>
      <c r="AD1435" s="29"/>
      <c r="AE1435" s="29"/>
      <c r="AF1435" s="137" t="s">
        <v>2794</v>
      </c>
      <c r="AG1435" s="30">
        <f t="shared" si="275"/>
        <v>3</v>
      </c>
      <c r="AH1435" s="31" t="str">
        <f t="shared" si="276"/>
        <v>THK-100001</v>
      </c>
      <c r="AI1435" s="30">
        <v>31278347000</v>
      </c>
      <c r="AJ1435" s="102">
        <f>IFERROR(VLOOKUP($C1435,'分類(コード表)'!$A$3:$B$38,2,FALSE)*1000000000,0)+IFERROR(VLOOKUP($D1435,'分類(コード表)'!$C$3:$D$293,2,FALSE)*1000000,0)+IFERROR(VLOOKUP($E1435,'分類(コード表)'!$E$3:$F$353,2,FALSE)*1000,0)+IFERROR(VLOOKUP($F1435,'分類(コード表)'!$G$3:$H$255,2,FALSE),0)</f>
        <v>31278347000</v>
      </c>
    </row>
    <row r="1436" spans="1:36" s="30" customFormat="1" ht="27" customHeight="1" x14ac:dyDescent="0.15">
      <c r="A1436" s="32" t="s">
        <v>149</v>
      </c>
      <c r="B1436" s="33">
        <v>1432</v>
      </c>
      <c r="C1436" s="34" t="s">
        <v>57</v>
      </c>
      <c r="D1436" s="34" t="s">
        <v>533</v>
      </c>
      <c r="E1436" s="34" t="s">
        <v>533</v>
      </c>
      <c r="F1436" s="34"/>
      <c r="G1436" s="34" t="s">
        <v>22000</v>
      </c>
      <c r="H1436" s="34" t="s">
        <v>26410</v>
      </c>
      <c r="I1436" s="33">
        <v>650000</v>
      </c>
      <c r="J1436" s="33">
        <v>820000</v>
      </c>
      <c r="K1436" s="33" t="s">
        <v>22135</v>
      </c>
      <c r="L1436" s="37">
        <f t="shared" si="274"/>
        <v>0.20731707317073167</v>
      </c>
      <c r="M1436" s="33"/>
      <c r="N1436" s="33"/>
      <c r="O1436" s="33"/>
      <c r="P1436" s="153" t="s">
        <v>2984</v>
      </c>
      <c r="Q1436" s="33" t="s">
        <v>503</v>
      </c>
      <c r="R1436" s="33"/>
      <c r="S1436" s="33"/>
      <c r="T1436" s="33" t="s">
        <v>22393</v>
      </c>
      <c r="U1436" s="97" t="s">
        <v>571</v>
      </c>
      <c r="V1436" s="97" t="s">
        <v>571</v>
      </c>
      <c r="W1436" s="97" t="s">
        <v>571</v>
      </c>
      <c r="X1436" s="97" t="s">
        <v>571</v>
      </c>
      <c r="Y1436" s="97" t="s">
        <v>571</v>
      </c>
      <c r="Z1436" s="97" t="s">
        <v>571</v>
      </c>
      <c r="AA1436" s="97" t="s">
        <v>571</v>
      </c>
      <c r="AB1436" s="126" t="s">
        <v>26411</v>
      </c>
      <c r="AC1436" s="29"/>
      <c r="AD1436" s="29"/>
      <c r="AE1436" s="29"/>
      <c r="AF1436" s="137" t="s">
        <v>2984</v>
      </c>
      <c r="AG1436" s="30">
        <f t="shared" si="275"/>
        <v>3</v>
      </c>
      <c r="AH1436" s="31" t="str">
        <f t="shared" si="276"/>
        <v>KTK-180007</v>
      </c>
      <c r="AI1436" s="30">
        <v>31278347000</v>
      </c>
      <c r="AJ1436" s="102">
        <f>IFERROR(VLOOKUP($C1436,'分類(コード表)'!$A$3:$B$38,2,FALSE)*1000000000,0)+IFERROR(VLOOKUP($D1436,'分類(コード表)'!$C$3:$D$293,2,FALSE)*1000000,0)+IFERROR(VLOOKUP($E1436,'分類(コード表)'!$E$3:$F$353,2,FALSE)*1000,0)+IFERROR(VLOOKUP($F1436,'分類(コード表)'!$G$3:$H$255,2,FALSE),0)</f>
        <v>31278347000</v>
      </c>
    </row>
    <row r="1437" spans="1:36" s="30" customFormat="1" ht="27" customHeight="1" x14ac:dyDescent="0.15">
      <c r="A1437" s="32" t="s">
        <v>149</v>
      </c>
      <c r="B1437" s="33">
        <v>1433</v>
      </c>
      <c r="C1437" s="34" t="s">
        <v>57</v>
      </c>
      <c r="D1437" s="34" t="s">
        <v>533</v>
      </c>
      <c r="E1437" s="34" t="s">
        <v>533</v>
      </c>
      <c r="F1437" s="34"/>
      <c r="G1437" s="34" t="s">
        <v>22012</v>
      </c>
      <c r="H1437" s="34" t="s">
        <v>26412</v>
      </c>
      <c r="I1437" s="33">
        <v>2057610</v>
      </c>
      <c r="J1437" s="33">
        <v>2126970</v>
      </c>
      <c r="K1437" s="33" t="s">
        <v>22135</v>
      </c>
      <c r="L1437" s="37">
        <f t="shared" si="274"/>
        <v>3.2609768826076579E-2</v>
      </c>
      <c r="M1437" s="33"/>
      <c r="N1437" s="33"/>
      <c r="O1437" s="33"/>
      <c r="P1437" s="153" t="s">
        <v>3102</v>
      </c>
      <c r="Q1437" s="33" t="s">
        <v>503</v>
      </c>
      <c r="R1437" s="33"/>
      <c r="S1437" s="33"/>
      <c r="T1437" s="33" t="s">
        <v>2744</v>
      </c>
      <c r="U1437" s="97" t="s">
        <v>2954</v>
      </c>
      <c r="V1437" s="97" t="s">
        <v>2954</v>
      </c>
      <c r="W1437" s="97" t="s">
        <v>2953</v>
      </c>
      <c r="X1437" s="97" t="s">
        <v>2954</v>
      </c>
      <c r="Y1437" s="97" t="s">
        <v>2953</v>
      </c>
      <c r="Z1437" s="97" t="s">
        <v>2953</v>
      </c>
      <c r="AA1437" s="97" t="s">
        <v>2954</v>
      </c>
      <c r="AB1437" s="126" t="s">
        <v>26413</v>
      </c>
      <c r="AC1437" s="29"/>
      <c r="AD1437" s="29"/>
      <c r="AE1437" s="29"/>
      <c r="AF1437" s="137" t="s">
        <v>3102</v>
      </c>
      <c r="AG1437" s="30">
        <f t="shared" si="275"/>
        <v>3</v>
      </c>
      <c r="AH1437" s="31" t="str">
        <f t="shared" si="276"/>
        <v>HKK-150002</v>
      </c>
      <c r="AI1437" s="30">
        <v>31278347000</v>
      </c>
      <c r="AJ1437" s="102">
        <f>IFERROR(VLOOKUP($C1437,'分類(コード表)'!$A$3:$B$38,2,FALSE)*1000000000,0)+IFERROR(VLOOKUP($D1437,'分類(コード表)'!$C$3:$D$293,2,FALSE)*1000000,0)+IFERROR(VLOOKUP($E1437,'分類(コード表)'!$E$3:$F$353,2,FALSE)*1000,0)+IFERROR(VLOOKUP($F1437,'分類(コード表)'!$G$3:$H$255,2,FALSE),0)</f>
        <v>31278347000</v>
      </c>
    </row>
    <row r="1438" spans="1:36" s="30" customFormat="1" ht="27" customHeight="1" x14ac:dyDescent="0.15">
      <c r="A1438" s="32" t="s">
        <v>149</v>
      </c>
      <c r="B1438" s="33">
        <v>1434</v>
      </c>
      <c r="C1438" s="34" t="s">
        <v>57</v>
      </c>
      <c r="D1438" s="34" t="s">
        <v>533</v>
      </c>
      <c r="E1438" s="34" t="s">
        <v>533</v>
      </c>
      <c r="F1438" s="34"/>
      <c r="G1438" s="34" t="s">
        <v>22015</v>
      </c>
      <c r="H1438" s="34" t="s">
        <v>26414</v>
      </c>
      <c r="I1438" s="33">
        <v>973337</v>
      </c>
      <c r="J1438" s="33">
        <v>958337</v>
      </c>
      <c r="K1438" s="33" t="s">
        <v>75</v>
      </c>
      <c r="L1438" s="37">
        <f t="shared" si="274"/>
        <v>-1.5652114026694086E-2</v>
      </c>
      <c r="M1438" s="33"/>
      <c r="N1438" s="33"/>
      <c r="O1438" s="33"/>
      <c r="P1438" s="153" t="s">
        <v>3136</v>
      </c>
      <c r="Q1438" s="33" t="s">
        <v>503</v>
      </c>
      <c r="R1438" s="33"/>
      <c r="S1438" s="33"/>
      <c r="T1438" s="33" t="s">
        <v>2744</v>
      </c>
      <c r="U1438" s="97" t="s">
        <v>2953</v>
      </c>
      <c r="V1438" s="97" t="s">
        <v>2953</v>
      </c>
      <c r="W1438" s="97" t="s">
        <v>2953</v>
      </c>
      <c r="X1438" s="97" t="s">
        <v>2954</v>
      </c>
      <c r="Y1438" s="97" t="s">
        <v>2953</v>
      </c>
      <c r="Z1438" s="97" t="s">
        <v>2953</v>
      </c>
      <c r="AA1438" s="97" t="s">
        <v>2953</v>
      </c>
      <c r="AB1438" s="126" t="s">
        <v>26415</v>
      </c>
      <c r="AC1438" s="29"/>
      <c r="AD1438" s="29"/>
      <c r="AE1438" s="29"/>
      <c r="AF1438" s="137" t="s">
        <v>3136</v>
      </c>
      <c r="AG1438" s="30">
        <f t="shared" si="275"/>
        <v>3</v>
      </c>
      <c r="AH1438" s="31" t="str">
        <f t="shared" si="276"/>
        <v>KTK-150006</v>
      </c>
      <c r="AI1438" s="30">
        <v>31278347000</v>
      </c>
      <c r="AJ1438" s="102">
        <f>IFERROR(VLOOKUP($C1438,'分類(コード表)'!$A$3:$B$38,2,FALSE)*1000000000,0)+IFERROR(VLOOKUP($D1438,'分類(コード表)'!$C$3:$D$293,2,FALSE)*1000000,0)+IFERROR(VLOOKUP($E1438,'分類(コード表)'!$E$3:$F$353,2,FALSE)*1000,0)+IFERROR(VLOOKUP($F1438,'分類(コード表)'!$G$3:$H$255,2,FALSE),0)</f>
        <v>31278347000</v>
      </c>
    </row>
    <row r="1439" spans="1:36" s="30" customFormat="1" ht="27" customHeight="1" x14ac:dyDescent="0.15">
      <c r="A1439" s="32" t="s">
        <v>149</v>
      </c>
      <c r="B1439" s="33">
        <v>1435</v>
      </c>
      <c r="C1439" s="34" t="s">
        <v>57</v>
      </c>
      <c r="D1439" s="34" t="s">
        <v>533</v>
      </c>
      <c r="E1439" s="34" t="s">
        <v>533</v>
      </c>
      <c r="F1439" s="34"/>
      <c r="G1439" s="34" t="s">
        <v>26416</v>
      </c>
      <c r="H1439" s="34" t="s">
        <v>26417</v>
      </c>
      <c r="I1439" s="33">
        <v>3911590</v>
      </c>
      <c r="J1439" s="33">
        <v>5011590</v>
      </c>
      <c r="K1439" s="33" t="s">
        <v>26418</v>
      </c>
      <c r="L1439" s="37">
        <f t="shared" si="274"/>
        <v>0.21949121935353855</v>
      </c>
      <c r="M1439" s="33"/>
      <c r="N1439" s="33"/>
      <c r="O1439" s="33"/>
      <c r="P1439" s="153" t="s">
        <v>3162</v>
      </c>
      <c r="Q1439" s="33" t="s">
        <v>503</v>
      </c>
      <c r="R1439" s="33"/>
      <c r="S1439" s="33"/>
      <c r="T1439" s="33" t="s">
        <v>2744</v>
      </c>
      <c r="U1439" s="97" t="s">
        <v>2954</v>
      </c>
      <c r="V1439" s="97" t="s">
        <v>2953</v>
      </c>
      <c r="W1439" s="97" t="s">
        <v>2953</v>
      </c>
      <c r="X1439" s="97" t="s">
        <v>2954</v>
      </c>
      <c r="Y1439" s="97" t="s">
        <v>2954</v>
      </c>
      <c r="Z1439" s="97" t="s">
        <v>2953</v>
      </c>
      <c r="AA1439" s="97" t="s">
        <v>2953</v>
      </c>
      <c r="AB1439" s="126" t="s">
        <v>26419</v>
      </c>
      <c r="AC1439" s="29"/>
      <c r="AD1439" s="29"/>
      <c r="AE1439" s="29"/>
      <c r="AF1439" s="137" t="s">
        <v>3162</v>
      </c>
      <c r="AG1439" s="30">
        <f t="shared" si="275"/>
        <v>3</v>
      </c>
      <c r="AH1439" s="31" t="str">
        <f t="shared" si="276"/>
        <v>KTK-140009</v>
      </c>
      <c r="AI1439" s="30">
        <v>31278347000</v>
      </c>
      <c r="AJ1439" s="102">
        <f>IFERROR(VLOOKUP($C1439,'分類(コード表)'!$A$3:$B$38,2,FALSE)*1000000000,0)+IFERROR(VLOOKUP($D1439,'分類(コード表)'!$C$3:$D$293,2,FALSE)*1000000,0)+IFERROR(VLOOKUP($E1439,'分類(コード表)'!$E$3:$F$353,2,FALSE)*1000,0)+IFERROR(VLOOKUP($F1439,'分類(コード表)'!$G$3:$H$255,2,FALSE),0)</f>
        <v>31278347000</v>
      </c>
    </row>
    <row r="1440" spans="1:36" s="30" customFormat="1" ht="27" customHeight="1" x14ac:dyDescent="0.15">
      <c r="A1440" s="32" t="s">
        <v>149</v>
      </c>
      <c r="B1440" s="33">
        <v>1436</v>
      </c>
      <c r="C1440" s="34" t="s">
        <v>57</v>
      </c>
      <c r="D1440" s="34" t="s">
        <v>533</v>
      </c>
      <c r="E1440" s="34" t="s">
        <v>533</v>
      </c>
      <c r="F1440" s="34"/>
      <c r="G1440" s="34" t="s">
        <v>22028</v>
      </c>
      <c r="H1440" s="34" t="s">
        <v>26420</v>
      </c>
      <c r="I1440" s="33">
        <v>1770000</v>
      </c>
      <c r="J1440" s="33">
        <v>2072000</v>
      </c>
      <c r="K1440" s="33" t="s">
        <v>26421</v>
      </c>
      <c r="L1440" s="37">
        <f t="shared" si="274"/>
        <v>0.14575289575289574</v>
      </c>
      <c r="M1440" s="33"/>
      <c r="N1440" s="33"/>
      <c r="O1440" s="33"/>
      <c r="P1440" s="153" t="s">
        <v>3236</v>
      </c>
      <c r="Q1440" s="33" t="s">
        <v>503</v>
      </c>
      <c r="R1440" s="33"/>
      <c r="S1440" s="33"/>
      <c r="T1440" s="33" t="s">
        <v>2744</v>
      </c>
      <c r="U1440" s="97" t="s">
        <v>2953</v>
      </c>
      <c r="V1440" s="97" t="s">
        <v>2953</v>
      </c>
      <c r="W1440" s="97" t="s">
        <v>2953</v>
      </c>
      <c r="X1440" s="97" t="s">
        <v>2954</v>
      </c>
      <c r="Y1440" s="97" t="s">
        <v>2954</v>
      </c>
      <c r="Z1440" s="97" t="s">
        <v>2953</v>
      </c>
      <c r="AA1440" s="97" t="s">
        <v>2953</v>
      </c>
      <c r="AB1440" s="126" t="s">
        <v>26422</v>
      </c>
      <c r="AC1440" s="29"/>
      <c r="AD1440" s="29"/>
      <c r="AE1440" s="29"/>
      <c r="AF1440" s="137" t="s">
        <v>3236</v>
      </c>
      <c r="AG1440" s="30">
        <f t="shared" si="275"/>
        <v>3</v>
      </c>
      <c r="AH1440" s="31" t="str">
        <f t="shared" si="276"/>
        <v>KTK-130001</v>
      </c>
      <c r="AI1440" s="30">
        <v>31278347000</v>
      </c>
      <c r="AJ1440" s="102">
        <f>IFERROR(VLOOKUP($C1440,'分類(コード表)'!$A$3:$B$38,2,FALSE)*1000000000,0)+IFERROR(VLOOKUP($D1440,'分類(コード表)'!$C$3:$D$293,2,FALSE)*1000000,0)+IFERROR(VLOOKUP($E1440,'分類(コード表)'!$E$3:$F$353,2,FALSE)*1000,0)+IFERROR(VLOOKUP($F1440,'分類(コード表)'!$G$3:$H$255,2,FALSE),0)</f>
        <v>31278347000</v>
      </c>
    </row>
    <row r="1441" spans="1:36" s="30" customFormat="1" ht="27" customHeight="1" x14ac:dyDescent="0.15">
      <c r="A1441" s="32" t="s">
        <v>149</v>
      </c>
      <c r="B1441" s="33">
        <v>1437</v>
      </c>
      <c r="C1441" s="34" t="s">
        <v>57</v>
      </c>
      <c r="D1441" s="34" t="s">
        <v>533</v>
      </c>
      <c r="E1441" s="34" t="s">
        <v>533</v>
      </c>
      <c r="F1441" s="34" t="s">
        <v>503</v>
      </c>
      <c r="G1441" s="34" t="s">
        <v>23580</v>
      </c>
      <c r="H1441" s="34" t="s">
        <v>26807</v>
      </c>
      <c r="I1441" s="129">
        <v>533590</v>
      </c>
      <c r="J1441" s="129">
        <v>518590</v>
      </c>
      <c r="K1441" s="33" t="s">
        <v>75</v>
      </c>
      <c r="L1441" s="37">
        <f t="shared" ref="L1441:L1463" si="293">1-I1441/J1441</f>
        <v>-2.8924583968067186E-2</v>
      </c>
      <c r="M1441" s="33"/>
      <c r="N1441" s="33"/>
      <c r="O1441" s="33"/>
      <c r="P1441" s="153" t="s">
        <v>22533</v>
      </c>
      <c r="Q1441" s="33" t="s">
        <v>503</v>
      </c>
      <c r="R1441" s="33" t="s">
        <v>503</v>
      </c>
      <c r="S1441" s="33" t="s">
        <v>503</v>
      </c>
      <c r="T1441" s="33" t="s">
        <v>381</v>
      </c>
      <c r="U1441" s="97" t="s">
        <v>2953</v>
      </c>
      <c r="V1441" s="97" t="s">
        <v>2954</v>
      </c>
      <c r="W1441" s="97" t="s">
        <v>2953</v>
      </c>
      <c r="X1441" s="97" t="s">
        <v>2954</v>
      </c>
      <c r="Y1441" s="97" t="s">
        <v>2954</v>
      </c>
      <c r="Z1441" s="97" t="s">
        <v>2954</v>
      </c>
      <c r="AA1441" s="97" t="s">
        <v>2954</v>
      </c>
      <c r="AB1441" s="126" t="s">
        <v>26423</v>
      </c>
      <c r="AC1441" s="29"/>
      <c r="AD1441" s="29"/>
      <c r="AE1441" s="29"/>
      <c r="AF1441" s="137" t="s">
        <v>22533</v>
      </c>
      <c r="AG1441" s="30">
        <f t="shared" ref="AG1441:AG1461" si="294">LEN(LEFT(AF1441,FIND("-",AF1441)-1))</f>
        <v>3</v>
      </c>
      <c r="AH1441" s="31" t="str">
        <f t="shared" ref="AH1441:AH1461" si="295">LEFT(AF1441,FIND("-",AF1441)+6)</f>
        <v>KTK-150005</v>
      </c>
      <c r="AI1441" s="30">
        <v>31278347000</v>
      </c>
      <c r="AJ1441" s="102">
        <f>IFERROR(VLOOKUP($C1441,'分類(コード表)'!$A$3:$B$38,2,FALSE)*1000000000,0)+IFERROR(VLOOKUP($D1441,'分類(コード表)'!$C$3:$D$293,2,FALSE)*1000000,0)+IFERROR(VLOOKUP($E1441,'分類(コード表)'!$E$3:$F$353,2,FALSE)*1000,0)+IFERROR(VLOOKUP($F1441,'分類(コード表)'!$G$3:$H$255,2,FALSE),0)</f>
        <v>31278347000</v>
      </c>
    </row>
    <row r="1442" spans="1:36" s="30" customFormat="1" ht="27" customHeight="1" x14ac:dyDescent="0.15">
      <c r="A1442" s="32" t="s">
        <v>149</v>
      </c>
      <c r="B1442" s="33">
        <v>1438</v>
      </c>
      <c r="C1442" s="34" t="s">
        <v>57</v>
      </c>
      <c r="D1442" s="34" t="s">
        <v>533</v>
      </c>
      <c r="E1442" s="34" t="s">
        <v>533</v>
      </c>
      <c r="F1442" s="34" t="s">
        <v>503</v>
      </c>
      <c r="G1442" s="34" t="s">
        <v>23581</v>
      </c>
      <c r="H1442" s="34" t="s">
        <v>26805</v>
      </c>
      <c r="I1442" s="128">
        <v>49245.72</v>
      </c>
      <c r="J1442" s="128">
        <v>38050.800000000003</v>
      </c>
      <c r="K1442" s="97" t="s">
        <v>26806</v>
      </c>
      <c r="L1442" s="37">
        <f t="shared" si="293"/>
        <v>-0.29420984578510834</v>
      </c>
      <c r="M1442" s="33"/>
      <c r="N1442" s="33"/>
      <c r="O1442" s="33"/>
      <c r="P1442" s="153" t="s">
        <v>22535</v>
      </c>
      <c r="Q1442" s="33" t="s">
        <v>503</v>
      </c>
      <c r="R1442" s="33" t="s">
        <v>503</v>
      </c>
      <c r="S1442" s="33" t="s">
        <v>503</v>
      </c>
      <c r="T1442" s="33" t="s">
        <v>381</v>
      </c>
      <c r="U1442" s="97" t="s">
        <v>2954</v>
      </c>
      <c r="V1442" s="97" t="s">
        <v>2954</v>
      </c>
      <c r="W1442" s="97" t="s">
        <v>571</v>
      </c>
      <c r="X1442" s="97" t="s">
        <v>2954</v>
      </c>
      <c r="Y1442" s="97" t="s">
        <v>2954</v>
      </c>
      <c r="Z1442" s="97" t="s">
        <v>571</v>
      </c>
      <c r="AA1442" s="97" t="s">
        <v>2954</v>
      </c>
      <c r="AB1442" s="126" t="s">
        <v>26424</v>
      </c>
      <c r="AC1442" s="29"/>
      <c r="AD1442" s="29"/>
      <c r="AE1442" s="29"/>
      <c r="AF1442" s="137" t="s">
        <v>22535</v>
      </c>
      <c r="AG1442" s="30">
        <f t="shared" si="294"/>
        <v>3</v>
      </c>
      <c r="AH1442" s="31" t="str">
        <f t="shared" si="295"/>
        <v>KTK-150004</v>
      </c>
      <c r="AI1442" s="30">
        <v>31278347000</v>
      </c>
      <c r="AJ1442" s="102">
        <f>IFERROR(VLOOKUP($C1442,'分類(コード表)'!$A$3:$B$38,2,FALSE)*1000000000,0)+IFERROR(VLOOKUP($D1442,'分類(コード表)'!$C$3:$D$293,2,FALSE)*1000000,0)+IFERROR(VLOOKUP($E1442,'分類(コード表)'!$E$3:$F$353,2,FALSE)*1000,0)+IFERROR(VLOOKUP($F1442,'分類(コード表)'!$G$3:$H$255,2,FALSE),0)</f>
        <v>31278347000</v>
      </c>
    </row>
    <row r="1443" spans="1:36" s="30" customFormat="1" ht="27" customHeight="1" x14ac:dyDescent="0.15">
      <c r="A1443" s="32" t="s">
        <v>149</v>
      </c>
      <c r="B1443" s="33">
        <v>1439</v>
      </c>
      <c r="C1443" s="34" t="s">
        <v>57</v>
      </c>
      <c r="D1443" s="34" t="s">
        <v>533</v>
      </c>
      <c r="E1443" s="34" t="s">
        <v>533</v>
      </c>
      <c r="F1443" s="34"/>
      <c r="G1443" s="34" t="s">
        <v>23502</v>
      </c>
      <c r="H1443" s="34" t="s">
        <v>26680</v>
      </c>
      <c r="I1443" s="33">
        <v>888400</v>
      </c>
      <c r="J1443" s="33">
        <v>1913750</v>
      </c>
      <c r="K1443" s="33" t="s">
        <v>26681</v>
      </c>
      <c r="L1443" s="37">
        <f t="shared" si="293"/>
        <v>0.5357805355976486</v>
      </c>
      <c r="M1443" s="33"/>
      <c r="N1443" s="33" t="s">
        <v>24776</v>
      </c>
      <c r="O1443" s="33" t="s">
        <v>24776</v>
      </c>
      <c r="P1443" s="153" t="s">
        <v>26599</v>
      </c>
      <c r="Q1443" s="33"/>
      <c r="R1443" s="33"/>
      <c r="S1443" s="33"/>
      <c r="T1443" s="33" t="s">
        <v>381</v>
      </c>
      <c r="U1443" s="97" t="s">
        <v>26848</v>
      </c>
      <c r="V1443" s="97" t="s">
        <v>26846</v>
      </c>
      <c r="W1443" s="97" t="s">
        <v>26846</v>
      </c>
      <c r="X1443" s="97" t="s">
        <v>26848</v>
      </c>
      <c r="Y1443" s="97" t="s">
        <v>26848</v>
      </c>
      <c r="Z1443" s="97" t="s">
        <v>26846</v>
      </c>
      <c r="AA1443" s="97" t="s">
        <v>26845</v>
      </c>
      <c r="AB1443" s="126" t="s">
        <v>26866</v>
      </c>
      <c r="AC1443" s="29"/>
      <c r="AD1443" s="29"/>
      <c r="AE1443" s="29"/>
      <c r="AF1443" s="137" t="s">
        <v>26599</v>
      </c>
      <c r="AG1443" s="30">
        <f t="shared" ref="AG1443:AG1445" si="296">LEN(LEFT(AF1443,FIND("-",AF1443)-1))</f>
        <v>3</v>
      </c>
      <c r="AH1443" s="31" t="str">
        <f t="shared" ref="AH1443:AH1445" si="297">LEFT(AF1443,FIND("-",AF1443)+6)</f>
        <v>CBK-160004</v>
      </c>
      <c r="AJ1443" s="102"/>
    </row>
    <row r="1444" spans="1:36" s="30" customFormat="1" ht="27" customHeight="1" x14ac:dyDescent="0.15">
      <c r="A1444" s="32" t="s">
        <v>149</v>
      </c>
      <c r="B1444" s="33">
        <v>1440</v>
      </c>
      <c r="C1444" s="34" t="s">
        <v>57</v>
      </c>
      <c r="D1444" s="34" t="s">
        <v>533</v>
      </c>
      <c r="E1444" s="34" t="s">
        <v>533</v>
      </c>
      <c r="F1444" s="34"/>
      <c r="G1444" s="34" t="s">
        <v>23526</v>
      </c>
      <c r="H1444" s="34" t="s">
        <v>26685</v>
      </c>
      <c r="I1444" s="33">
        <v>177569</v>
      </c>
      <c r="J1444" s="33">
        <v>148569</v>
      </c>
      <c r="K1444" s="33" t="s">
        <v>26676</v>
      </c>
      <c r="L1444" s="37">
        <f t="shared" si="293"/>
        <v>-0.19519549838795447</v>
      </c>
      <c r="M1444" s="33"/>
      <c r="N1444" s="33" t="s">
        <v>24776</v>
      </c>
      <c r="O1444" s="33"/>
      <c r="P1444" s="153" t="s">
        <v>26604</v>
      </c>
      <c r="Q1444" s="33"/>
      <c r="R1444" s="33"/>
      <c r="S1444" s="33"/>
      <c r="T1444" s="33" t="s">
        <v>381</v>
      </c>
      <c r="U1444" s="97" t="s">
        <v>26851</v>
      </c>
      <c r="V1444" s="97" t="s">
        <v>26846</v>
      </c>
      <c r="W1444" s="97" t="s">
        <v>26846</v>
      </c>
      <c r="X1444" s="97" t="s">
        <v>26848</v>
      </c>
      <c r="Y1444" s="97" t="s">
        <v>26846</v>
      </c>
      <c r="Z1444" s="97" t="s">
        <v>26846</v>
      </c>
      <c r="AA1444" s="97" t="s">
        <v>26846</v>
      </c>
      <c r="AB1444" s="126" t="s">
        <v>26867</v>
      </c>
      <c r="AC1444" s="29"/>
      <c r="AD1444" s="29"/>
      <c r="AE1444" s="29"/>
      <c r="AF1444" s="137" t="s">
        <v>26604</v>
      </c>
      <c r="AG1444" s="30">
        <f t="shared" si="296"/>
        <v>3</v>
      </c>
      <c r="AH1444" s="31" t="str">
        <f t="shared" si="297"/>
        <v>KTK-160014</v>
      </c>
      <c r="AJ1444" s="102"/>
    </row>
    <row r="1445" spans="1:36" s="30" customFormat="1" ht="27" customHeight="1" x14ac:dyDescent="0.15">
      <c r="A1445" s="32" t="s">
        <v>149</v>
      </c>
      <c r="B1445" s="33">
        <v>1441</v>
      </c>
      <c r="C1445" s="34" t="s">
        <v>57</v>
      </c>
      <c r="D1445" s="34" t="s">
        <v>533</v>
      </c>
      <c r="E1445" s="34" t="s">
        <v>533</v>
      </c>
      <c r="F1445" s="34"/>
      <c r="G1445" s="34" t="s">
        <v>23584</v>
      </c>
      <c r="H1445" s="34" t="s">
        <v>26699</v>
      </c>
      <c r="I1445" s="33">
        <v>120208</v>
      </c>
      <c r="J1445" s="33">
        <v>110208</v>
      </c>
      <c r="K1445" s="33" t="s">
        <v>26676</v>
      </c>
      <c r="L1445" s="37">
        <f t="shared" si="293"/>
        <v>-9.0737514518002271E-2</v>
      </c>
      <c r="M1445" s="33"/>
      <c r="N1445" s="33" t="s">
        <v>24776</v>
      </c>
      <c r="O1445" s="33"/>
      <c r="P1445" s="153" t="s">
        <v>26650</v>
      </c>
      <c r="Q1445" s="33"/>
      <c r="R1445" s="33"/>
      <c r="S1445" s="33"/>
      <c r="T1445" s="33" t="s">
        <v>381</v>
      </c>
      <c r="U1445" s="97" t="s">
        <v>26851</v>
      </c>
      <c r="V1445" s="97" t="s">
        <v>26846</v>
      </c>
      <c r="W1445" s="97" t="s">
        <v>26846</v>
      </c>
      <c r="X1445" s="97" t="s">
        <v>26848</v>
      </c>
      <c r="Y1445" s="97" t="s">
        <v>26845</v>
      </c>
      <c r="Z1445" s="97" t="s">
        <v>26846</v>
      </c>
      <c r="AA1445" s="97" t="s">
        <v>26846</v>
      </c>
      <c r="AB1445" s="126" t="s">
        <v>26868</v>
      </c>
      <c r="AC1445" s="29"/>
      <c r="AD1445" s="29"/>
      <c r="AE1445" s="29"/>
      <c r="AF1445" s="137" t="s">
        <v>26650</v>
      </c>
      <c r="AG1445" s="30">
        <f t="shared" si="296"/>
        <v>3</v>
      </c>
      <c r="AH1445" s="31" t="str">
        <f t="shared" si="297"/>
        <v>KTK-150002</v>
      </c>
      <c r="AJ1445" s="102"/>
    </row>
    <row r="1446" spans="1:36" s="30" customFormat="1" ht="27" customHeight="1" x14ac:dyDescent="0.15">
      <c r="A1446" s="32" t="s">
        <v>149</v>
      </c>
      <c r="B1446" s="33">
        <v>1442</v>
      </c>
      <c r="C1446" s="34" t="s">
        <v>57</v>
      </c>
      <c r="D1446" s="34" t="s">
        <v>150</v>
      </c>
      <c r="E1446" s="34"/>
      <c r="F1446" s="34"/>
      <c r="G1446" s="34" t="s">
        <v>26425</v>
      </c>
      <c r="H1446" s="34" t="s">
        <v>26426</v>
      </c>
      <c r="I1446" s="33">
        <v>22000</v>
      </c>
      <c r="J1446" s="33">
        <v>18000</v>
      </c>
      <c r="K1446" s="33" t="s">
        <v>22395</v>
      </c>
      <c r="L1446" s="37">
        <f t="shared" si="293"/>
        <v>-0.22222222222222232</v>
      </c>
      <c r="M1446" s="33"/>
      <c r="N1446" s="33"/>
      <c r="O1446" s="33"/>
      <c r="P1446" s="153" t="s">
        <v>3175</v>
      </c>
      <c r="Q1446" s="33" t="s">
        <v>503</v>
      </c>
      <c r="R1446" s="33"/>
      <c r="S1446" s="33"/>
      <c r="T1446" s="33" t="s">
        <v>2744</v>
      </c>
      <c r="U1446" s="97" t="s">
        <v>2953</v>
      </c>
      <c r="V1446" s="97" t="s">
        <v>2953</v>
      </c>
      <c r="W1446" s="97" t="s">
        <v>2953</v>
      </c>
      <c r="X1446" s="97" t="s">
        <v>2954</v>
      </c>
      <c r="Y1446" s="97" t="s">
        <v>2953</v>
      </c>
      <c r="Z1446" s="97" t="s">
        <v>2953</v>
      </c>
      <c r="AA1446" s="97" t="s">
        <v>2953</v>
      </c>
      <c r="AB1446" s="126" t="s">
        <v>26427</v>
      </c>
      <c r="AC1446" s="29"/>
      <c r="AD1446" s="29"/>
      <c r="AE1446" s="29"/>
      <c r="AF1446" s="137" t="s">
        <v>3175</v>
      </c>
      <c r="AG1446" s="30">
        <f t="shared" si="294"/>
        <v>3</v>
      </c>
      <c r="AH1446" s="31" t="str">
        <f t="shared" si="295"/>
        <v>KKK-140001</v>
      </c>
      <c r="AI1446" s="30">
        <v>31291000000</v>
      </c>
      <c r="AJ1446" s="102">
        <f>IFERROR(VLOOKUP($C1446,'分類(コード表)'!$A$3:$B$38,2,FALSE)*1000000000,0)+IFERROR(VLOOKUP($D1446,'分類(コード表)'!$C$3:$D$293,2,FALSE)*1000000,0)+IFERROR(VLOOKUP($E1446,'分類(コード表)'!$E$3:$F$353,2,FALSE)*1000,0)+IFERROR(VLOOKUP($F1446,'分類(コード表)'!$G$3:$H$255,2,FALSE),0)</f>
        <v>31291000000</v>
      </c>
    </row>
    <row r="1447" spans="1:36" s="30" customFormat="1" ht="27" customHeight="1" x14ac:dyDescent="0.15">
      <c r="A1447" s="32" t="s">
        <v>149</v>
      </c>
      <c r="B1447" s="33">
        <v>1443</v>
      </c>
      <c r="C1447" s="34" t="s">
        <v>57</v>
      </c>
      <c r="D1447" s="34" t="s">
        <v>150</v>
      </c>
      <c r="E1447" s="34"/>
      <c r="F1447" s="34"/>
      <c r="G1447" s="34" t="s">
        <v>23550</v>
      </c>
      <c r="H1447" s="34" t="s">
        <v>26689</v>
      </c>
      <c r="I1447" s="33">
        <v>0</v>
      </c>
      <c r="J1447" s="33">
        <v>0</v>
      </c>
      <c r="K1447" s="33">
        <v>0</v>
      </c>
      <c r="L1447" s="37">
        <v>0</v>
      </c>
      <c r="M1447" s="33"/>
      <c r="N1447" s="33" t="s">
        <v>24776</v>
      </c>
      <c r="O1447" s="33" t="s">
        <v>24776</v>
      </c>
      <c r="P1447" s="153" t="s">
        <v>26612</v>
      </c>
      <c r="Q1447" s="33"/>
      <c r="R1447" s="33"/>
      <c r="S1447" s="33"/>
      <c r="T1447" s="33" t="s">
        <v>2744</v>
      </c>
      <c r="U1447" s="97" t="s">
        <v>26846</v>
      </c>
      <c r="V1447" s="97" t="s">
        <v>26846</v>
      </c>
      <c r="W1447" s="97" t="s">
        <v>26846</v>
      </c>
      <c r="X1447" s="97" t="s">
        <v>26845</v>
      </c>
      <c r="Y1447" s="97" t="s">
        <v>26845</v>
      </c>
      <c r="Z1447" s="97" t="s">
        <v>571</v>
      </c>
      <c r="AA1447" s="97" t="s">
        <v>26846</v>
      </c>
      <c r="AB1447" s="126" t="s">
        <v>26869</v>
      </c>
      <c r="AC1447" s="29"/>
      <c r="AD1447" s="29"/>
      <c r="AE1447" s="29"/>
      <c r="AF1447" s="137" t="s">
        <v>26612</v>
      </c>
      <c r="AG1447" s="30">
        <f t="shared" ref="AG1447" si="298">LEN(LEFT(AF1447,FIND("-",AF1447)-1))</f>
        <v>3</v>
      </c>
      <c r="AH1447" s="31" t="str">
        <f t="shared" ref="AH1447" si="299">LEFT(AF1447,FIND("-",AF1447)+6)</f>
        <v>KTK-160004</v>
      </c>
      <c r="AJ1447" s="102"/>
    </row>
    <row r="1448" spans="1:36" s="30" customFormat="1" ht="27" customHeight="1" x14ac:dyDescent="0.15">
      <c r="A1448" s="32" t="s">
        <v>149</v>
      </c>
      <c r="B1448" s="33">
        <v>1444</v>
      </c>
      <c r="C1448" s="34" t="s">
        <v>21451</v>
      </c>
      <c r="D1448" s="34" t="s">
        <v>428</v>
      </c>
      <c r="E1448" s="34"/>
      <c r="F1448" s="34"/>
      <c r="G1448" s="34" t="s">
        <v>22021</v>
      </c>
      <c r="H1448" s="34" t="s">
        <v>26428</v>
      </c>
      <c r="I1448" s="33">
        <v>13183.2</v>
      </c>
      <c r="J1448" s="33">
        <v>16680</v>
      </c>
      <c r="K1448" s="33" t="s">
        <v>22103</v>
      </c>
      <c r="L1448" s="37">
        <f t="shared" si="293"/>
        <v>0.20964028776978416</v>
      </c>
      <c r="M1448" s="33"/>
      <c r="N1448" s="33"/>
      <c r="O1448" s="33"/>
      <c r="P1448" s="153" t="s">
        <v>3173</v>
      </c>
      <c r="Q1448" s="33" t="s">
        <v>503</v>
      </c>
      <c r="R1448" s="33"/>
      <c r="S1448" s="33"/>
      <c r="T1448" s="33" t="s">
        <v>2744</v>
      </c>
      <c r="U1448" s="97" t="s">
        <v>2953</v>
      </c>
      <c r="V1448" s="97" t="s">
        <v>2953</v>
      </c>
      <c r="W1448" s="97" t="s">
        <v>2953</v>
      </c>
      <c r="X1448" s="97" t="s">
        <v>2954</v>
      </c>
      <c r="Y1448" s="97" t="s">
        <v>2954</v>
      </c>
      <c r="Z1448" s="97" t="s">
        <v>2955</v>
      </c>
      <c r="AA1448" s="97" t="s">
        <v>2954</v>
      </c>
      <c r="AB1448" s="126" t="s">
        <v>26429</v>
      </c>
      <c r="AC1448" s="29"/>
      <c r="AD1448" s="29"/>
      <c r="AE1448" s="29"/>
      <c r="AF1448" s="137" t="s">
        <v>3173</v>
      </c>
      <c r="AG1448" s="30">
        <f t="shared" si="294"/>
        <v>3</v>
      </c>
      <c r="AH1448" s="31" t="str">
        <f t="shared" si="295"/>
        <v>HKK-140001</v>
      </c>
      <c r="AI1448" s="30">
        <v>33068000000</v>
      </c>
      <c r="AJ1448" s="102">
        <f>IFERROR(VLOOKUP($C1448,'分類(コード表)'!$A$3:$B$38,2,FALSE)*1000000000,0)+IFERROR(VLOOKUP($D1448,'分類(コード表)'!$C$3:$D$293,2,FALSE)*1000000,0)+IFERROR(VLOOKUP($E1448,'分類(コード表)'!$E$3:$F$353,2,FALSE)*1000,0)+IFERROR(VLOOKUP($F1448,'分類(コード表)'!$G$3:$H$255,2,FALSE),0)</f>
        <v>33068000000</v>
      </c>
    </row>
    <row r="1449" spans="1:36" s="30" customFormat="1" ht="27" customHeight="1" x14ac:dyDescent="0.15">
      <c r="A1449" s="32" t="s">
        <v>149</v>
      </c>
      <c r="B1449" s="33">
        <v>1445</v>
      </c>
      <c r="C1449" s="34" t="s">
        <v>150</v>
      </c>
      <c r="D1449" s="34" t="s">
        <v>150</v>
      </c>
      <c r="E1449" s="34"/>
      <c r="F1449" s="34"/>
      <c r="G1449" s="34" t="s">
        <v>26430</v>
      </c>
      <c r="H1449" s="34" t="s">
        <v>1775</v>
      </c>
      <c r="I1449" s="33">
        <v>3564520</v>
      </c>
      <c r="J1449" s="33">
        <v>3524520</v>
      </c>
      <c r="K1449" s="33" t="s">
        <v>2498</v>
      </c>
      <c r="L1449" s="37">
        <f t="shared" si="293"/>
        <v>-1.13490631348383E-2</v>
      </c>
      <c r="M1449" s="33"/>
      <c r="N1449" s="33" t="s">
        <v>24776</v>
      </c>
      <c r="O1449" s="33"/>
      <c r="P1449" s="153" t="s">
        <v>23656</v>
      </c>
      <c r="Q1449" s="33"/>
      <c r="R1449" s="33"/>
      <c r="S1449" s="33"/>
      <c r="T1449" s="33" t="s">
        <v>2744</v>
      </c>
      <c r="U1449" s="97" t="s">
        <v>2953</v>
      </c>
      <c r="V1449" s="97" t="s">
        <v>2953</v>
      </c>
      <c r="W1449" s="97" t="s">
        <v>2953</v>
      </c>
      <c r="X1449" s="97" t="s">
        <v>2954</v>
      </c>
      <c r="Y1449" s="97" t="s">
        <v>2953</v>
      </c>
      <c r="Z1449" s="97" t="s">
        <v>2953</v>
      </c>
      <c r="AA1449" s="97" t="s">
        <v>2953</v>
      </c>
      <c r="AB1449" s="126" t="s">
        <v>26431</v>
      </c>
      <c r="AC1449" s="29"/>
      <c r="AD1449" s="29"/>
      <c r="AE1449" s="29"/>
      <c r="AF1449" s="137" t="s">
        <v>1148</v>
      </c>
      <c r="AG1449" s="30">
        <f t="shared" si="294"/>
        <v>2</v>
      </c>
      <c r="AH1449" s="31" t="str">
        <f t="shared" si="295"/>
        <v>CG-100032</v>
      </c>
      <c r="AI1449" s="30">
        <v>36291000000</v>
      </c>
      <c r="AJ1449" s="102">
        <f>IFERROR(VLOOKUP($C1449,'分類(コード表)'!$A$3:$B$38,2,FALSE)*1000000000,0)+IFERROR(VLOOKUP($D1449,'分類(コード表)'!$C$3:$D$293,2,FALSE)*1000000,0)+IFERROR(VLOOKUP($E1449,'分類(コード表)'!$E$3:$F$353,2,FALSE)*1000,0)+IFERROR(VLOOKUP($F1449,'分類(コード表)'!$G$3:$H$255,2,FALSE),0)</f>
        <v>36291000000</v>
      </c>
    </row>
    <row r="1450" spans="1:36" s="30" customFormat="1" ht="27" customHeight="1" x14ac:dyDescent="0.15">
      <c r="A1450" s="32" t="s">
        <v>149</v>
      </c>
      <c r="B1450" s="33">
        <v>1446</v>
      </c>
      <c r="C1450" s="34" t="s">
        <v>150</v>
      </c>
      <c r="D1450" s="34" t="s">
        <v>150</v>
      </c>
      <c r="E1450" s="34"/>
      <c r="F1450" s="34"/>
      <c r="G1450" s="34" t="s">
        <v>26432</v>
      </c>
      <c r="H1450" s="34" t="s">
        <v>1845</v>
      </c>
      <c r="I1450" s="33">
        <v>432000</v>
      </c>
      <c r="J1450" s="33">
        <v>4050</v>
      </c>
      <c r="K1450" s="33" t="s">
        <v>2541</v>
      </c>
      <c r="L1450" s="37">
        <f t="shared" si="293"/>
        <v>-105.66666666666667</v>
      </c>
      <c r="M1450" s="33"/>
      <c r="N1450" s="33" t="s">
        <v>24776</v>
      </c>
      <c r="O1450" s="33"/>
      <c r="P1450" s="153" t="s">
        <v>23706</v>
      </c>
      <c r="Q1450" s="33"/>
      <c r="R1450" s="33"/>
      <c r="S1450" s="33"/>
      <c r="T1450" s="33" t="s">
        <v>2744</v>
      </c>
      <c r="U1450" s="97" t="s">
        <v>2956</v>
      </c>
      <c r="V1450" s="97" t="s">
        <v>2953</v>
      </c>
      <c r="W1450" s="97" t="s">
        <v>2953</v>
      </c>
      <c r="X1450" s="97" t="s">
        <v>2954</v>
      </c>
      <c r="Y1450" s="97" t="s">
        <v>2953</v>
      </c>
      <c r="Z1450" s="97" t="s">
        <v>2954</v>
      </c>
      <c r="AA1450" s="97" t="s">
        <v>2953</v>
      </c>
      <c r="AB1450" s="126" t="s">
        <v>26433</v>
      </c>
      <c r="AC1450" s="29"/>
      <c r="AD1450" s="29"/>
      <c r="AE1450" s="29"/>
      <c r="AF1450" s="137" t="s">
        <v>1202</v>
      </c>
      <c r="AG1450" s="30">
        <f t="shared" si="294"/>
        <v>2</v>
      </c>
      <c r="AH1450" s="31" t="str">
        <f t="shared" si="295"/>
        <v>HK-100022</v>
      </c>
      <c r="AI1450" s="30">
        <v>36291000000</v>
      </c>
      <c r="AJ1450" s="102">
        <f>IFERROR(VLOOKUP($C1450,'分類(コード表)'!$A$3:$B$38,2,FALSE)*1000000000,0)+IFERROR(VLOOKUP($D1450,'分類(コード表)'!$C$3:$D$293,2,FALSE)*1000000,0)+IFERROR(VLOOKUP($E1450,'分類(コード表)'!$E$3:$F$353,2,FALSE)*1000,0)+IFERROR(VLOOKUP($F1450,'分類(コード表)'!$G$3:$H$255,2,FALSE),0)</f>
        <v>36291000000</v>
      </c>
    </row>
    <row r="1451" spans="1:36" s="30" customFormat="1" ht="27" customHeight="1" x14ac:dyDescent="0.15">
      <c r="A1451" s="32" t="s">
        <v>149</v>
      </c>
      <c r="B1451" s="33">
        <v>1447</v>
      </c>
      <c r="C1451" s="34" t="s">
        <v>150</v>
      </c>
      <c r="D1451" s="34" t="s">
        <v>150</v>
      </c>
      <c r="E1451" s="34"/>
      <c r="F1451" s="34"/>
      <c r="G1451" s="34" t="s">
        <v>722</v>
      </c>
      <c r="H1451" s="34" t="s">
        <v>1886</v>
      </c>
      <c r="I1451" s="33">
        <v>9077200</v>
      </c>
      <c r="J1451" s="33">
        <v>11128500</v>
      </c>
      <c r="K1451" s="33" t="s">
        <v>2558</v>
      </c>
      <c r="L1451" s="37">
        <f t="shared" si="293"/>
        <v>0.18432852585703374</v>
      </c>
      <c r="M1451" s="33"/>
      <c r="N1451" s="33" t="s">
        <v>24776</v>
      </c>
      <c r="O1451" s="33"/>
      <c r="P1451" s="153" t="s">
        <v>1242</v>
      </c>
      <c r="Q1451" s="33"/>
      <c r="R1451" s="33"/>
      <c r="S1451" s="33"/>
      <c r="T1451" s="33" t="s">
        <v>2744</v>
      </c>
      <c r="U1451" s="97" t="s">
        <v>2953</v>
      </c>
      <c r="V1451" s="97" t="s">
        <v>2953</v>
      </c>
      <c r="W1451" s="97" t="s">
        <v>2953</v>
      </c>
      <c r="X1451" s="97" t="s">
        <v>2954</v>
      </c>
      <c r="Y1451" s="97" t="s">
        <v>2953</v>
      </c>
      <c r="Z1451" s="97" t="s">
        <v>2953</v>
      </c>
      <c r="AA1451" s="97" t="s">
        <v>2953</v>
      </c>
      <c r="AB1451" s="126" t="s">
        <v>26434</v>
      </c>
      <c r="AC1451" s="29"/>
      <c r="AD1451" s="29"/>
      <c r="AE1451" s="29"/>
      <c r="AF1451" s="137" t="s">
        <v>1242</v>
      </c>
      <c r="AG1451" s="30">
        <f t="shared" si="294"/>
        <v>2</v>
      </c>
      <c r="AH1451" s="31" t="str">
        <f t="shared" si="295"/>
        <v>HK-120024</v>
      </c>
      <c r="AI1451" s="30">
        <v>36291000000</v>
      </c>
      <c r="AJ1451" s="102">
        <f>IFERROR(VLOOKUP($C1451,'分類(コード表)'!$A$3:$B$38,2,FALSE)*1000000000,0)+IFERROR(VLOOKUP($D1451,'分類(コード表)'!$C$3:$D$293,2,FALSE)*1000000,0)+IFERROR(VLOOKUP($E1451,'分類(コード表)'!$E$3:$F$353,2,FALSE)*1000,0)+IFERROR(VLOOKUP($F1451,'分類(コード表)'!$G$3:$H$255,2,FALSE),0)</f>
        <v>36291000000</v>
      </c>
    </row>
    <row r="1452" spans="1:36" s="30" customFormat="1" ht="27" customHeight="1" x14ac:dyDescent="0.15">
      <c r="A1452" s="32" t="s">
        <v>149</v>
      </c>
      <c r="B1452" s="33">
        <v>1448</v>
      </c>
      <c r="C1452" s="34" t="s">
        <v>150</v>
      </c>
      <c r="D1452" s="34" t="s">
        <v>150</v>
      </c>
      <c r="E1452" s="34"/>
      <c r="F1452" s="34"/>
      <c r="G1452" s="34" t="s">
        <v>26435</v>
      </c>
      <c r="H1452" s="34" t="s">
        <v>1949</v>
      </c>
      <c r="I1452" s="33">
        <v>165000</v>
      </c>
      <c r="J1452" s="33">
        <v>120000</v>
      </c>
      <c r="K1452" s="33" t="s">
        <v>2588</v>
      </c>
      <c r="L1452" s="37">
        <f t="shared" si="293"/>
        <v>-0.375</v>
      </c>
      <c r="M1452" s="33"/>
      <c r="N1452" s="33" t="s">
        <v>24776</v>
      </c>
      <c r="O1452" s="33"/>
      <c r="P1452" s="153" t="s">
        <v>6157</v>
      </c>
      <c r="Q1452" s="33"/>
      <c r="R1452" s="33"/>
      <c r="S1452" s="33"/>
      <c r="T1452" s="33" t="s">
        <v>2744</v>
      </c>
      <c r="U1452" s="97" t="s">
        <v>2956</v>
      </c>
      <c r="V1452" s="97" t="s">
        <v>2953</v>
      </c>
      <c r="W1452" s="97" t="s">
        <v>2953</v>
      </c>
      <c r="X1452" s="97" t="s">
        <v>2953</v>
      </c>
      <c r="Y1452" s="97" t="s">
        <v>2953</v>
      </c>
      <c r="Z1452" s="97" t="s">
        <v>2954</v>
      </c>
      <c r="AA1452" s="97" t="s">
        <v>2953</v>
      </c>
      <c r="AB1452" s="126" t="s">
        <v>26436</v>
      </c>
      <c r="AC1452" s="29"/>
      <c r="AD1452" s="29"/>
      <c r="AE1452" s="29"/>
      <c r="AF1452" s="137" t="s">
        <v>6157</v>
      </c>
      <c r="AG1452" s="30">
        <f t="shared" si="294"/>
        <v>2</v>
      </c>
      <c r="AH1452" s="31" t="str">
        <f t="shared" si="295"/>
        <v>KK-080011</v>
      </c>
      <c r="AI1452" s="30">
        <v>36291000000</v>
      </c>
      <c r="AJ1452" s="102">
        <f>IFERROR(VLOOKUP($C1452,'分類(コード表)'!$A$3:$B$38,2,FALSE)*1000000000,0)+IFERROR(VLOOKUP($D1452,'分類(コード表)'!$C$3:$D$293,2,FALSE)*1000000,0)+IFERROR(VLOOKUP($E1452,'分類(コード表)'!$E$3:$F$353,2,FALSE)*1000,0)+IFERROR(VLOOKUP($F1452,'分類(コード表)'!$G$3:$H$255,2,FALSE),0)</f>
        <v>36291000000</v>
      </c>
    </row>
    <row r="1453" spans="1:36" s="30" customFormat="1" ht="27" customHeight="1" x14ac:dyDescent="0.15">
      <c r="A1453" s="32" t="s">
        <v>149</v>
      </c>
      <c r="B1453" s="33">
        <v>1449</v>
      </c>
      <c r="C1453" s="34" t="s">
        <v>150</v>
      </c>
      <c r="D1453" s="34" t="s">
        <v>150</v>
      </c>
      <c r="E1453" s="34"/>
      <c r="F1453" s="34"/>
      <c r="G1453" s="34" t="s">
        <v>26437</v>
      </c>
      <c r="H1453" s="34" t="s">
        <v>1977</v>
      </c>
      <c r="I1453" s="33">
        <v>900000</v>
      </c>
      <c r="J1453" s="33">
        <v>2282400</v>
      </c>
      <c r="K1453" s="33" t="s">
        <v>2588</v>
      </c>
      <c r="L1453" s="37">
        <f t="shared" si="293"/>
        <v>0.60567823343848581</v>
      </c>
      <c r="M1453" s="33"/>
      <c r="N1453" s="33" t="s">
        <v>24776</v>
      </c>
      <c r="O1453" s="33"/>
      <c r="P1453" s="153" t="s">
        <v>23777</v>
      </c>
      <c r="Q1453" s="33" t="s">
        <v>578</v>
      </c>
      <c r="R1453" s="33"/>
      <c r="S1453" s="33"/>
      <c r="T1453" s="33" t="s">
        <v>2744</v>
      </c>
      <c r="U1453" s="97" t="s">
        <v>2954</v>
      </c>
      <c r="V1453" s="97" t="s">
        <v>2953</v>
      </c>
      <c r="W1453" s="97" t="s">
        <v>2953</v>
      </c>
      <c r="X1453" s="97" t="s">
        <v>2954</v>
      </c>
      <c r="Y1453" s="97" t="s">
        <v>2953</v>
      </c>
      <c r="Z1453" s="97" t="s">
        <v>2954</v>
      </c>
      <c r="AA1453" s="97" t="s">
        <v>2954</v>
      </c>
      <c r="AB1453" s="126" t="s">
        <v>26438</v>
      </c>
      <c r="AC1453" s="29"/>
      <c r="AD1453" s="29"/>
      <c r="AE1453" s="29"/>
      <c r="AF1453" s="137" t="s">
        <v>1283</v>
      </c>
      <c r="AG1453" s="30">
        <f t="shared" si="294"/>
        <v>2</v>
      </c>
      <c r="AH1453" s="31" t="str">
        <f t="shared" si="295"/>
        <v>KK-100021</v>
      </c>
      <c r="AI1453" s="30">
        <v>36291000000</v>
      </c>
      <c r="AJ1453" s="102">
        <f>IFERROR(VLOOKUP($C1453,'分類(コード表)'!$A$3:$B$38,2,FALSE)*1000000000,0)+IFERROR(VLOOKUP($D1453,'分類(コード表)'!$C$3:$D$293,2,FALSE)*1000000,0)+IFERROR(VLOOKUP($E1453,'分類(コード表)'!$E$3:$F$353,2,FALSE)*1000,0)+IFERROR(VLOOKUP($F1453,'分類(コード表)'!$G$3:$H$255,2,FALSE),0)</f>
        <v>36291000000</v>
      </c>
    </row>
    <row r="1454" spans="1:36" s="30" customFormat="1" ht="27" customHeight="1" x14ac:dyDescent="0.15">
      <c r="A1454" s="32" t="s">
        <v>149</v>
      </c>
      <c r="B1454" s="33">
        <v>1450</v>
      </c>
      <c r="C1454" s="34" t="s">
        <v>150</v>
      </c>
      <c r="D1454" s="34" t="s">
        <v>150</v>
      </c>
      <c r="E1454" s="34"/>
      <c r="F1454" s="34"/>
      <c r="G1454" s="34" t="s">
        <v>774</v>
      </c>
      <c r="H1454" s="34" t="s">
        <v>2015</v>
      </c>
      <c r="I1454" s="33">
        <v>148000</v>
      </c>
      <c r="J1454" s="33">
        <v>119000</v>
      </c>
      <c r="K1454" s="33" t="s">
        <v>2580</v>
      </c>
      <c r="L1454" s="37">
        <f t="shared" si="293"/>
        <v>-0.24369747899159666</v>
      </c>
      <c r="M1454" s="33"/>
      <c r="N1454" s="33" t="s">
        <v>24776</v>
      </c>
      <c r="O1454" s="33"/>
      <c r="P1454" s="153" t="s">
        <v>30535</v>
      </c>
      <c r="Q1454" s="33"/>
      <c r="R1454" s="33"/>
      <c r="S1454" s="33"/>
      <c r="T1454" s="33" t="s">
        <v>2744</v>
      </c>
      <c r="U1454" s="97" t="s">
        <v>2956</v>
      </c>
      <c r="V1454" s="97" t="s">
        <v>2953</v>
      </c>
      <c r="W1454" s="97" t="s">
        <v>2953</v>
      </c>
      <c r="X1454" s="97" t="s">
        <v>2954</v>
      </c>
      <c r="Y1454" s="97" t="s">
        <v>2953</v>
      </c>
      <c r="Z1454" s="97" t="s">
        <v>2953</v>
      </c>
      <c r="AA1454" s="97" t="s">
        <v>2953</v>
      </c>
      <c r="AB1454" s="126" t="s">
        <v>26439</v>
      </c>
      <c r="AC1454" s="29"/>
      <c r="AD1454" s="29"/>
      <c r="AE1454" s="29"/>
      <c r="AF1454" s="137" t="s">
        <v>1319</v>
      </c>
      <c r="AG1454" s="30">
        <f t="shared" si="294"/>
        <v>2</v>
      </c>
      <c r="AH1454" s="31" t="str">
        <f t="shared" si="295"/>
        <v>KK-110016</v>
      </c>
      <c r="AI1454" s="30">
        <v>36291000000</v>
      </c>
      <c r="AJ1454" s="102">
        <f>IFERROR(VLOOKUP($C1454,'分類(コード表)'!$A$3:$B$38,2,FALSE)*1000000000,0)+IFERROR(VLOOKUP($D1454,'分類(コード表)'!$C$3:$D$293,2,FALSE)*1000000,0)+IFERROR(VLOOKUP($E1454,'分類(コード表)'!$E$3:$F$353,2,FALSE)*1000,0)+IFERROR(VLOOKUP($F1454,'分類(コード表)'!$G$3:$H$255,2,FALSE),0)</f>
        <v>36291000000</v>
      </c>
    </row>
    <row r="1455" spans="1:36" s="30" customFormat="1" ht="27" customHeight="1" x14ac:dyDescent="0.15">
      <c r="A1455" s="32" t="s">
        <v>149</v>
      </c>
      <c r="B1455" s="33">
        <v>1451</v>
      </c>
      <c r="C1455" s="34" t="s">
        <v>150</v>
      </c>
      <c r="D1455" s="34" t="s">
        <v>150</v>
      </c>
      <c r="E1455" s="34"/>
      <c r="F1455" s="34"/>
      <c r="G1455" s="34" t="s">
        <v>26440</v>
      </c>
      <c r="H1455" s="34" t="s">
        <v>2070</v>
      </c>
      <c r="I1455" s="33">
        <v>299000</v>
      </c>
      <c r="J1455" s="33">
        <v>28000</v>
      </c>
      <c r="K1455" s="33" t="s">
        <v>2461</v>
      </c>
      <c r="L1455" s="37">
        <f t="shared" si="293"/>
        <v>-9.6785714285714288</v>
      </c>
      <c r="M1455" s="33"/>
      <c r="N1455" s="33" t="s">
        <v>24776</v>
      </c>
      <c r="O1455" s="33"/>
      <c r="P1455" s="153" t="s">
        <v>7883</v>
      </c>
      <c r="Q1455" s="33"/>
      <c r="R1455" s="33"/>
      <c r="S1455" s="33"/>
      <c r="T1455" s="33" t="s">
        <v>2744</v>
      </c>
      <c r="U1455" s="97" t="s">
        <v>2956</v>
      </c>
      <c r="V1455" s="97" t="s">
        <v>2954</v>
      </c>
      <c r="W1455" s="97" t="s">
        <v>2953</v>
      </c>
      <c r="X1455" s="97" t="s">
        <v>2954</v>
      </c>
      <c r="Y1455" s="97" t="s">
        <v>2953</v>
      </c>
      <c r="Z1455" s="97" t="s">
        <v>2953</v>
      </c>
      <c r="AA1455" s="97" t="s">
        <v>2953</v>
      </c>
      <c r="AB1455" s="126" t="s">
        <v>26441</v>
      </c>
      <c r="AC1455" s="29"/>
      <c r="AD1455" s="29"/>
      <c r="AE1455" s="29"/>
      <c r="AF1455" s="137" t="s">
        <v>7883</v>
      </c>
      <c r="AG1455" s="30">
        <f t="shared" si="294"/>
        <v>2</v>
      </c>
      <c r="AH1455" s="31" t="str">
        <f t="shared" si="295"/>
        <v>KT-080029</v>
      </c>
      <c r="AI1455" s="30">
        <v>36291000000</v>
      </c>
      <c r="AJ1455" s="102">
        <f>IFERROR(VLOOKUP($C1455,'分類(コード表)'!$A$3:$B$38,2,FALSE)*1000000000,0)+IFERROR(VLOOKUP($D1455,'分類(コード表)'!$C$3:$D$293,2,FALSE)*1000000,0)+IFERROR(VLOOKUP($E1455,'分類(コード表)'!$E$3:$F$353,2,FALSE)*1000,0)+IFERROR(VLOOKUP($F1455,'分類(コード表)'!$G$3:$H$255,2,FALSE),0)</f>
        <v>36291000000</v>
      </c>
    </row>
    <row r="1456" spans="1:36" s="30" customFormat="1" ht="27" customHeight="1" x14ac:dyDescent="0.15">
      <c r="A1456" s="32" t="s">
        <v>149</v>
      </c>
      <c r="B1456" s="33">
        <v>1452</v>
      </c>
      <c r="C1456" s="34" t="s">
        <v>150</v>
      </c>
      <c r="D1456" s="34" t="s">
        <v>150</v>
      </c>
      <c r="E1456" s="34"/>
      <c r="F1456" s="34"/>
      <c r="G1456" s="34" t="s">
        <v>26442</v>
      </c>
      <c r="H1456" s="34" t="s">
        <v>2070</v>
      </c>
      <c r="I1456" s="33">
        <v>180000</v>
      </c>
      <c r="J1456" s="33">
        <v>5820</v>
      </c>
      <c r="K1456" s="33" t="s">
        <v>2461</v>
      </c>
      <c r="L1456" s="37">
        <f t="shared" si="293"/>
        <v>-29.927835051546392</v>
      </c>
      <c r="M1456" s="33"/>
      <c r="N1456" s="33" t="s">
        <v>24776</v>
      </c>
      <c r="O1456" s="33"/>
      <c r="P1456" s="153" t="s">
        <v>7943</v>
      </c>
      <c r="Q1456" s="33"/>
      <c r="R1456" s="33"/>
      <c r="S1456" s="33"/>
      <c r="T1456" s="33" t="s">
        <v>2744</v>
      </c>
      <c r="U1456" s="97" t="s">
        <v>2956</v>
      </c>
      <c r="V1456" s="97" t="s">
        <v>2954</v>
      </c>
      <c r="W1456" s="97" t="s">
        <v>2953</v>
      </c>
      <c r="X1456" s="97" t="s">
        <v>2954</v>
      </c>
      <c r="Y1456" s="97" t="s">
        <v>2953</v>
      </c>
      <c r="Z1456" s="97" t="s">
        <v>2953</v>
      </c>
      <c r="AA1456" s="97" t="s">
        <v>2953</v>
      </c>
      <c r="AB1456" s="126" t="s">
        <v>26443</v>
      </c>
      <c r="AC1456" s="29"/>
      <c r="AD1456" s="29"/>
      <c r="AE1456" s="29"/>
      <c r="AF1456" s="137" t="s">
        <v>7943</v>
      </c>
      <c r="AG1456" s="30">
        <f t="shared" si="294"/>
        <v>2</v>
      </c>
      <c r="AH1456" s="31" t="str">
        <f t="shared" si="295"/>
        <v>KT-090057</v>
      </c>
      <c r="AI1456" s="30">
        <v>36291000000</v>
      </c>
      <c r="AJ1456" s="102">
        <f>IFERROR(VLOOKUP($C1456,'分類(コード表)'!$A$3:$B$38,2,FALSE)*1000000000,0)+IFERROR(VLOOKUP($D1456,'分類(コード表)'!$C$3:$D$293,2,FALSE)*1000000,0)+IFERROR(VLOOKUP($E1456,'分類(コード表)'!$E$3:$F$353,2,FALSE)*1000,0)+IFERROR(VLOOKUP($F1456,'分類(コード表)'!$G$3:$H$255,2,FALSE),0)</f>
        <v>36291000000</v>
      </c>
    </row>
    <row r="1457" spans="1:36" s="30" customFormat="1" ht="27" customHeight="1" x14ac:dyDescent="0.15">
      <c r="A1457" s="32" t="s">
        <v>149</v>
      </c>
      <c r="B1457" s="33">
        <v>1453</v>
      </c>
      <c r="C1457" s="34" t="s">
        <v>150</v>
      </c>
      <c r="D1457" s="34" t="s">
        <v>150</v>
      </c>
      <c r="E1457" s="34"/>
      <c r="F1457" s="34"/>
      <c r="G1457" s="34" t="s">
        <v>26444</v>
      </c>
      <c r="H1457" s="34" t="s">
        <v>2132</v>
      </c>
      <c r="I1457" s="33">
        <v>331932</v>
      </c>
      <c r="J1457" s="33">
        <v>99202</v>
      </c>
      <c r="K1457" s="33" t="s">
        <v>2461</v>
      </c>
      <c r="L1457" s="37">
        <f t="shared" si="293"/>
        <v>-2.3460212495715811</v>
      </c>
      <c r="M1457" s="33"/>
      <c r="N1457" s="33" t="s">
        <v>24776</v>
      </c>
      <c r="O1457" s="33"/>
      <c r="P1457" s="153" t="s">
        <v>23975</v>
      </c>
      <c r="Q1457" s="97"/>
      <c r="R1457" s="33"/>
      <c r="S1457" s="33"/>
      <c r="T1457" s="33" t="s">
        <v>2744</v>
      </c>
      <c r="U1457" s="97" t="s">
        <v>2956</v>
      </c>
      <c r="V1457" s="97" t="s">
        <v>571</v>
      </c>
      <c r="W1457" s="97" t="s">
        <v>571</v>
      </c>
      <c r="X1457" s="97" t="s">
        <v>2954</v>
      </c>
      <c r="Y1457" s="97" t="s">
        <v>2954</v>
      </c>
      <c r="Z1457" s="97" t="s">
        <v>2953</v>
      </c>
      <c r="AA1457" s="97" t="s">
        <v>2953</v>
      </c>
      <c r="AB1457" s="126" t="s">
        <v>26445</v>
      </c>
      <c r="AC1457" s="29"/>
      <c r="AD1457" s="29"/>
      <c r="AE1457" s="29"/>
      <c r="AF1457" s="137" t="s">
        <v>3301</v>
      </c>
      <c r="AG1457" s="30">
        <f t="shared" si="294"/>
        <v>2</v>
      </c>
      <c r="AH1457" s="31" t="str">
        <f t="shared" si="295"/>
        <v>KT-100103</v>
      </c>
      <c r="AI1457" s="30">
        <v>36291000000</v>
      </c>
      <c r="AJ1457" s="102">
        <f>IFERROR(VLOOKUP($C1457,'分類(コード表)'!$A$3:$B$38,2,FALSE)*1000000000,0)+IFERROR(VLOOKUP($D1457,'分類(コード表)'!$C$3:$D$293,2,FALSE)*1000000,0)+IFERROR(VLOOKUP($E1457,'分類(コード表)'!$E$3:$F$353,2,FALSE)*1000,0)+IFERROR(VLOOKUP($F1457,'分類(コード表)'!$G$3:$H$255,2,FALSE),0)</f>
        <v>36291000000</v>
      </c>
    </row>
    <row r="1458" spans="1:36" s="30" customFormat="1" ht="27" customHeight="1" x14ac:dyDescent="0.15">
      <c r="A1458" s="32" t="s">
        <v>149</v>
      </c>
      <c r="B1458" s="33">
        <v>1454</v>
      </c>
      <c r="C1458" s="34" t="s">
        <v>150</v>
      </c>
      <c r="D1458" s="34" t="s">
        <v>150</v>
      </c>
      <c r="E1458" s="34"/>
      <c r="F1458" s="34"/>
      <c r="G1458" s="34" t="s">
        <v>20400</v>
      </c>
      <c r="H1458" s="34" t="s">
        <v>2202</v>
      </c>
      <c r="I1458" s="33">
        <v>3130940</v>
      </c>
      <c r="J1458" s="33">
        <v>3011040</v>
      </c>
      <c r="K1458" s="33" t="s">
        <v>22135</v>
      </c>
      <c r="L1458" s="37">
        <f t="shared" si="293"/>
        <v>-3.982012859344275E-2</v>
      </c>
      <c r="M1458" s="33"/>
      <c r="N1458" s="33"/>
      <c r="O1458" s="33"/>
      <c r="P1458" s="153" t="s">
        <v>3138</v>
      </c>
      <c r="Q1458" s="33" t="s">
        <v>503</v>
      </c>
      <c r="R1458" s="33"/>
      <c r="S1458" s="33"/>
      <c r="T1458" s="33" t="s">
        <v>2744</v>
      </c>
      <c r="U1458" s="97" t="s">
        <v>2953</v>
      </c>
      <c r="V1458" s="97" t="s">
        <v>2953</v>
      </c>
      <c r="W1458" s="97" t="s">
        <v>571</v>
      </c>
      <c r="X1458" s="97" t="s">
        <v>2954</v>
      </c>
      <c r="Y1458" s="97" t="s">
        <v>2954</v>
      </c>
      <c r="Z1458" s="97" t="s">
        <v>2953</v>
      </c>
      <c r="AA1458" s="97" t="s">
        <v>2953</v>
      </c>
      <c r="AB1458" s="126" t="s">
        <v>26446</v>
      </c>
      <c r="AC1458" s="29"/>
      <c r="AD1458" s="29"/>
      <c r="AE1458" s="29"/>
      <c r="AF1458" s="137" t="s">
        <v>3138</v>
      </c>
      <c r="AG1458" s="30">
        <f t="shared" si="294"/>
        <v>2</v>
      </c>
      <c r="AH1458" s="31" t="str">
        <f t="shared" si="295"/>
        <v>QS-150004</v>
      </c>
      <c r="AI1458" s="30">
        <v>36291000000</v>
      </c>
      <c r="AJ1458" s="102">
        <f>IFERROR(VLOOKUP($C1458,'分類(コード表)'!$A$3:$B$38,2,FALSE)*1000000000,0)+IFERROR(VLOOKUP($D1458,'分類(コード表)'!$C$3:$D$293,2,FALSE)*1000000,0)+IFERROR(VLOOKUP($E1458,'分類(コード表)'!$E$3:$F$353,2,FALSE)*1000,0)+IFERROR(VLOOKUP($F1458,'分類(コード表)'!$G$3:$H$255,2,FALSE),0)</f>
        <v>36291000000</v>
      </c>
    </row>
    <row r="1459" spans="1:36" s="30" customFormat="1" ht="27" customHeight="1" x14ac:dyDescent="0.15">
      <c r="A1459" s="32" t="s">
        <v>149</v>
      </c>
      <c r="B1459" s="33">
        <v>1455</v>
      </c>
      <c r="C1459" s="34" t="s">
        <v>150</v>
      </c>
      <c r="D1459" s="34" t="s">
        <v>150</v>
      </c>
      <c r="E1459" s="34"/>
      <c r="F1459" s="34"/>
      <c r="G1459" s="34" t="s">
        <v>17735</v>
      </c>
      <c r="H1459" s="34" t="s">
        <v>17150</v>
      </c>
      <c r="I1459" s="33">
        <v>3660000</v>
      </c>
      <c r="J1459" s="33">
        <v>14000000</v>
      </c>
      <c r="K1459" s="33" t="s">
        <v>22144</v>
      </c>
      <c r="L1459" s="37">
        <f t="shared" si="293"/>
        <v>0.73857142857142855</v>
      </c>
      <c r="M1459" s="33"/>
      <c r="N1459" s="33"/>
      <c r="O1459" s="33"/>
      <c r="P1459" s="153" t="s">
        <v>3163</v>
      </c>
      <c r="Q1459" s="33" t="s">
        <v>503</v>
      </c>
      <c r="R1459" s="33"/>
      <c r="S1459" s="33"/>
      <c r="T1459" s="33" t="s">
        <v>2744</v>
      </c>
      <c r="U1459" s="97" t="s">
        <v>2954</v>
      </c>
      <c r="V1459" s="97" t="s">
        <v>2954</v>
      </c>
      <c r="W1459" s="97" t="s">
        <v>2953</v>
      </c>
      <c r="X1459" s="97" t="s">
        <v>2954</v>
      </c>
      <c r="Y1459" s="97" t="s">
        <v>2953</v>
      </c>
      <c r="Z1459" s="97" t="s">
        <v>571</v>
      </c>
      <c r="AA1459" s="97" t="s">
        <v>2954</v>
      </c>
      <c r="AB1459" s="126" t="s">
        <v>26447</v>
      </c>
      <c r="AC1459" s="100"/>
      <c r="AD1459" s="29"/>
      <c r="AE1459" s="29"/>
      <c r="AF1459" s="137" t="s">
        <v>3163</v>
      </c>
      <c r="AG1459" s="30">
        <f t="shared" si="294"/>
        <v>2</v>
      </c>
      <c r="AH1459" s="31" t="str">
        <f t="shared" si="295"/>
        <v>KT-140096</v>
      </c>
      <c r="AI1459" s="30">
        <v>36291000000</v>
      </c>
      <c r="AJ1459" s="102">
        <f>IFERROR(VLOOKUP($C1459,'分類(コード表)'!$A$3:$B$38,2,FALSE)*1000000000,0)+IFERROR(VLOOKUP($D1459,'分類(コード表)'!$C$3:$D$293,2,FALSE)*1000000,0)+IFERROR(VLOOKUP($E1459,'分類(コード表)'!$E$3:$F$353,2,FALSE)*1000,0)+IFERROR(VLOOKUP($F1459,'分類(コード表)'!$G$3:$H$255,2,FALSE),0)</f>
        <v>36291000000</v>
      </c>
    </row>
    <row r="1460" spans="1:36" s="30" customFormat="1" ht="27" customHeight="1" x14ac:dyDescent="0.15">
      <c r="A1460" s="32" t="s">
        <v>149</v>
      </c>
      <c r="B1460" s="33">
        <v>1456</v>
      </c>
      <c r="C1460" s="34" t="s">
        <v>150</v>
      </c>
      <c r="D1460" s="34" t="s">
        <v>150</v>
      </c>
      <c r="E1460" s="34"/>
      <c r="F1460" s="34"/>
      <c r="G1460" s="34" t="s">
        <v>14793</v>
      </c>
      <c r="H1460" s="34" t="s">
        <v>14794</v>
      </c>
      <c r="I1460" s="33">
        <v>4900</v>
      </c>
      <c r="J1460" s="33">
        <v>2340</v>
      </c>
      <c r="K1460" s="33" t="s">
        <v>22102</v>
      </c>
      <c r="L1460" s="37">
        <f t="shared" si="293"/>
        <v>-1.0940170940170941</v>
      </c>
      <c r="M1460" s="33"/>
      <c r="N1460" s="33"/>
      <c r="O1460" s="33"/>
      <c r="P1460" s="153" t="s">
        <v>3165</v>
      </c>
      <c r="Q1460" s="33" t="s">
        <v>503</v>
      </c>
      <c r="R1460" s="33"/>
      <c r="S1460" s="33"/>
      <c r="T1460" s="33" t="s">
        <v>2744</v>
      </c>
      <c r="U1460" s="97" t="s">
        <v>2956</v>
      </c>
      <c r="V1460" s="97" t="s">
        <v>571</v>
      </c>
      <c r="W1460" s="97" t="s">
        <v>571</v>
      </c>
      <c r="X1460" s="97" t="s">
        <v>2954</v>
      </c>
      <c r="Y1460" s="97" t="s">
        <v>571</v>
      </c>
      <c r="Z1460" s="97" t="s">
        <v>571</v>
      </c>
      <c r="AA1460" s="97" t="s">
        <v>2953</v>
      </c>
      <c r="AB1460" s="126" t="s">
        <v>26448</v>
      </c>
      <c r="AC1460" s="29"/>
      <c r="AD1460" s="29"/>
      <c r="AE1460" s="29"/>
      <c r="AF1460" s="137" t="s">
        <v>3165</v>
      </c>
      <c r="AG1460" s="30">
        <f t="shared" si="294"/>
        <v>2</v>
      </c>
      <c r="AH1460" s="31" t="str">
        <f t="shared" si="295"/>
        <v>HR-140016</v>
      </c>
      <c r="AI1460" s="30">
        <v>36291000000</v>
      </c>
      <c r="AJ1460" s="102">
        <f>IFERROR(VLOOKUP($C1460,'分類(コード表)'!$A$3:$B$38,2,FALSE)*1000000000,0)+IFERROR(VLOOKUP($D1460,'分類(コード表)'!$C$3:$D$293,2,FALSE)*1000000,0)+IFERROR(VLOOKUP($E1460,'分類(コード表)'!$E$3:$F$353,2,FALSE)*1000,0)+IFERROR(VLOOKUP($F1460,'分類(コード表)'!$G$3:$H$255,2,FALSE),0)</f>
        <v>36291000000</v>
      </c>
    </row>
    <row r="1461" spans="1:36" s="30" customFormat="1" ht="27" customHeight="1" x14ac:dyDescent="0.15">
      <c r="A1461" s="32" t="s">
        <v>149</v>
      </c>
      <c r="B1461" s="33">
        <v>1457</v>
      </c>
      <c r="C1461" s="34" t="s">
        <v>150</v>
      </c>
      <c r="D1461" s="34" t="s">
        <v>150</v>
      </c>
      <c r="E1461" s="34" t="s">
        <v>503</v>
      </c>
      <c r="F1461" s="34" t="s">
        <v>503</v>
      </c>
      <c r="G1461" s="34" t="s">
        <v>20735</v>
      </c>
      <c r="H1461" s="34" t="s">
        <v>20736</v>
      </c>
      <c r="I1461" s="33">
        <v>351000</v>
      </c>
      <c r="J1461" s="33">
        <v>201000</v>
      </c>
      <c r="K1461" s="33" t="s">
        <v>24460</v>
      </c>
      <c r="L1461" s="37">
        <f t="shared" si="293"/>
        <v>-0.74626865671641784</v>
      </c>
      <c r="M1461" s="33"/>
      <c r="N1461" s="33"/>
      <c r="O1461" s="33"/>
      <c r="P1461" s="153" t="s">
        <v>22402</v>
      </c>
      <c r="Q1461" s="38" t="s">
        <v>578</v>
      </c>
      <c r="R1461" s="33" t="s">
        <v>503</v>
      </c>
      <c r="S1461" s="33" t="s">
        <v>503</v>
      </c>
      <c r="T1461" s="33" t="s">
        <v>381</v>
      </c>
      <c r="U1461" s="97" t="s">
        <v>2956</v>
      </c>
      <c r="V1461" s="97" t="s">
        <v>2953</v>
      </c>
      <c r="W1461" s="97" t="s">
        <v>2953</v>
      </c>
      <c r="X1461" s="97" t="s">
        <v>2955</v>
      </c>
      <c r="Y1461" s="97" t="s">
        <v>2953</v>
      </c>
      <c r="Z1461" s="97" t="s">
        <v>2953</v>
      </c>
      <c r="AA1461" s="97" t="s">
        <v>2953</v>
      </c>
      <c r="AB1461" s="126" t="s">
        <v>26449</v>
      </c>
      <c r="AC1461" s="29"/>
      <c r="AD1461" s="29"/>
      <c r="AE1461" s="29"/>
      <c r="AF1461" s="137" t="s">
        <v>22402</v>
      </c>
      <c r="AG1461" s="30">
        <f t="shared" si="294"/>
        <v>2</v>
      </c>
      <c r="AH1461" s="31" t="str">
        <f t="shared" si="295"/>
        <v>QS-190006</v>
      </c>
      <c r="AI1461" s="30">
        <v>36291000000</v>
      </c>
      <c r="AJ1461" s="102">
        <f>IFERROR(VLOOKUP($C1461,'分類(コード表)'!$A$3:$B$38,2,FALSE)*1000000000,0)+IFERROR(VLOOKUP($D1461,'分類(コード表)'!$C$3:$D$293,2,FALSE)*1000000,0)+IFERROR(VLOOKUP($E1461,'分類(コード表)'!$E$3:$F$353,2,FALSE)*1000,0)+IFERROR(VLOOKUP($F1461,'分類(コード表)'!$G$3:$H$255,2,FALSE),0)</f>
        <v>36291000000</v>
      </c>
    </row>
    <row r="1462" spans="1:36" s="30" customFormat="1" ht="27" customHeight="1" x14ac:dyDescent="0.15">
      <c r="A1462" s="32" t="s">
        <v>149</v>
      </c>
      <c r="B1462" s="33">
        <v>1458</v>
      </c>
      <c r="C1462" s="34" t="s">
        <v>150</v>
      </c>
      <c r="D1462" s="34" t="s">
        <v>150</v>
      </c>
      <c r="E1462" s="34"/>
      <c r="F1462" s="34"/>
      <c r="G1462" s="34" t="s">
        <v>14417</v>
      </c>
      <c r="H1462" s="34" t="s">
        <v>14418</v>
      </c>
      <c r="I1462" s="33">
        <v>218875</v>
      </c>
      <c r="J1462" s="33">
        <v>306075</v>
      </c>
      <c r="K1462" s="33" t="s">
        <v>24593</v>
      </c>
      <c r="L1462" s="37">
        <f t="shared" si="293"/>
        <v>0.28489749244466223</v>
      </c>
      <c r="M1462" s="33"/>
      <c r="N1462" s="33"/>
      <c r="O1462" s="33" t="s">
        <v>24776</v>
      </c>
      <c r="P1462" s="153" t="s">
        <v>26534</v>
      </c>
      <c r="Q1462" s="33"/>
      <c r="R1462" s="33"/>
      <c r="S1462" s="33"/>
      <c r="T1462" s="33" t="s">
        <v>381</v>
      </c>
      <c r="U1462" s="97" t="s">
        <v>26845</v>
      </c>
      <c r="V1462" s="97" t="s">
        <v>26845</v>
      </c>
      <c r="W1462" s="97" t="s">
        <v>26845</v>
      </c>
      <c r="X1462" s="97" t="s">
        <v>26845</v>
      </c>
      <c r="Y1462" s="97" t="s">
        <v>26845</v>
      </c>
      <c r="Z1462" s="97" t="s">
        <v>26846</v>
      </c>
      <c r="AA1462" s="97" t="s">
        <v>26845</v>
      </c>
      <c r="AB1462" s="126" t="s">
        <v>26870</v>
      </c>
      <c r="AC1462" s="29"/>
      <c r="AD1462" s="29"/>
      <c r="AE1462" s="29"/>
      <c r="AF1462" s="137" t="s">
        <v>26534</v>
      </c>
      <c r="AG1462" s="30">
        <f t="shared" ref="AG1462:AG1463" si="300">LEN(LEFT(AF1462,FIND("-",AF1462)-1))</f>
        <v>2</v>
      </c>
      <c r="AH1462" s="31" t="str">
        <f t="shared" ref="AH1462:AH1463" si="301">LEFT(AF1462,FIND("-",AF1462)+6)</f>
        <v>HK-190006</v>
      </c>
      <c r="AJ1462" s="102"/>
    </row>
    <row r="1463" spans="1:36" s="30" customFormat="1" ht="27" customHeight="1" x14ac:dyDescent="0.15">
      <c r="A1463" s="32" t="s">
        <v>149</v>
      </c>
      <c r="B1463" s="33">
        <v>1459</v>
      </c>
      <c r="C1463" s="34" t="s">
        <v>150</v>
      </c>
      <c r="D1463" s="34" t="s">
        <v>150</v>
      </c>
      <c r="E1463" s="34"/>
      <c r="F1463" s="34"/>
      <c r="G1463" s="34" t="s">
        <v>20737</v>
      </c>
      <c r="H1463" s="34" t="s">
        <v>20738</v>
      </c>
      <c r="I1463" s="33">
        <v>3041100</v>
      </c>
      <c r="J1463" s="33">
        <v>2965000</v>
      </c>
      <c r="K1463" s="33" t="s">
        <v>22107</v>
      </c>
      <c r="L1463" s="37">
        <f t="shared" si="293"/>
        <v>-2.5666104553119684E-2</v>
      </c>
      <c r="M1463" s="33"/>
      <c r="N1463" s="33"/>
      <c r="O1463" s="33" t="s">
        <v>24776</v>
      </c>
      <c r="P1463" s="153" t="s">
        <v>26537</v>
      </c>
      <c r="Q1463" s="33"/>
      <c r="R1463" s="33"/>
      <c r="S1463" s="33"/>
      <c r="T1463" s="33" t="s">
        <v>381</v>
      </c>
      <c r="U1463" s="97" t="s">
        <v>26851</v>
      </c>
      <c r="V1463" s="97" t="s">
        <v>26846</v>
      </c>
      <c r="W1463" s="97" t="s">
        <v>26846</v>
      </c>
      <c r="X1463" s="97" t="s">
        <v>26845</v>
      </c>
      <c r="Y1463" s="97" t="s">
        <v>26846</v>
      </c>
      <c r="Z1463" s="97" t="s">
        <v>26845</v>
      </c>
      <c r="AA1463" s="97" t="s">
        <v>26846</v>
      </c>
      <c r="AB1463" s="126" t="s">
        <v>26871</v>
      </c>
      <c r="AC1463" s="29"/>
      <c r="AD1463" s="29"/>
      <c r="AE1463" s="29"/>
      <c r="AF1463" s="137" t="s">
        <v>26537</v>
      </c>
      <c r="AG1463" s="30">
        <f t="shared" si="300"/>
        <v>2</v>
      </c>
      <c r="AH1463" s="31" t="str">
        <f t="shared" si="301"/>
        <v>QS-190007</v>
      </c>
      <c r="AJ1463" s="102"/>
    </row>
    <row r="1464" spans="1:36" ht="27" customHeight="1" x14ac:dyDescent="0.15">
      <c r="A1464" s="105" t="s">
        <v>37344</v>
      </c>
      <c r="B1464" s="43"/>
      <c r="C1464" s="43"/>
      <c r="D1464" s="43"/>
      <c r="E1464" s="43"/>
      <c r="F1464" s="43"/>
      <c r="G1464" s="43"/>
      <c r="H1464" s="43"/>
      <c r="I1464" s="116"/>
      <c r="J1464" s="116"/>
      <c r="K1464" s="116"/>
      <c r="L1464" s="43"/>
      <c r="M1464" s="43"/>
      <c r="N1464" s="43"/>
      <c r="O1464" s="43"/>
      <c r="P1464" s="122"/>
      <c r="Q1464" s="116"/>
      <c r="R1464" s="44"/>
      <c r="S1464" s="44"/>
      <c r="T1464" s="44"/>
      <c r="U1464" s="44"/>
      <c r="V1464" s="44"/>
      <c r="W1464" s="44"/>
      <c r="X1464" s="44"/>
      <c r="Y1464" s="44"/>
      <c r="Z1464" s="44"/>
      <c r="AA1464" s="44"/>
      <c r="AB1464" s="45"/>
      <c r="AC1464" s="29"/>
      <c r="AD1464" s="29"/>
      <c r="AE1464" s="29"/>
      <c r="AG1464" s="30"/>
      <c r="AH1464" s="31"/>
      <c r="AI1464" s="30"/>
      <c r="AJ1464" s="102"/>
    </row>
    <row r="1465" spans="1:36" s="13" customFormat="1" ht="27" x14ac:dyDescent="0.15">
      <c r="A1465" s="46" t="s">
        <v>345</v>
      </c>
      <c r="B1465" s="33">
        <v>1460</v>
      </c>
      <c r="C1465" s="47" t="s">
        <v>379</v>
      </c>
      <c r="D1465" s="48" t="s">
        <v>151</v>
      </c>
      <c r="E1465" s="48"/>
      <c r="F1465" s="48"/>
      <c r="G1465" s="49" t="s">
        <v>160</v>
      </c>
      <c r="H1465" s="50" t="s">
        <v>161</v>
      </c>
      <c r="I1465" s="51" t="s">
        <v>0</v>
      </c>
      <c r="J1465" s="51" t="s">
        <v>0</v>
      </c>
      <c r="K1465" s="51" t="s">
        <v>0</v>
      </c>
      <c r="L1465" s="37" t="str">
        <f>IFERROR(1-I1465/J1465,"")</f>
        <v/>
      </c>
      <c r="M1465" s="52">
        <v>3</v>
      </c>
      <c r="N1465" s="52"/>
      <c r="O1465" s="52"/>
      <c r="P1465" s="123"/>
      <c r="Q1465" s="33"/>
      <c r="R1465" s="33"/>
      <c r="S1465" s="33"/>
      <c r="T1465" s="33"/>
      <c r="U1465" s="53"/>
      <c r="V1465" s="53"/>
      <c r="W1465" s="53"/>
      <c r="X1465" s="53"/>
      <c r="Y1465" s="53"/>
      <c r="Z1465" s="53"/>
      <c r="AA1465" s="53"/>
      <c r="AB1465" s="54" t="s">
        <v>162</v>
      </c>
      <c r="AC1465" s="29"/>
      <c r="AD1465" s="29"/>
      <c r="AE1465" s="29"/>
      <c r="AF1465" s="12"/>
      <c r="AG1465" s="30"/>
      <c r="AH1465" s="31"/>
      <c r="AI1465" s="30"/>
      <c r="AJ1465" s="102"/>
    </row>
    <row r="1466" spans="1:36" s="13" customFormat="1" ht="27" x14ac:dyDescent="0.15">
      <c r="A1466" s="46" t="s">
        <v>345</v>
      </c>
      <c r="B1466" s="33">
        <v>1461</v>
      </c>
      <c r="C1466" s="47" t="s">
        <v>379</v>
      </c>
      <c r="D1466" s="48" t="s">
        <v>151</v>
      </c>
      <c r="E1466" s="48"/>
      <c r="F1466" s="48"/>
      <c r="G1466" s="49" t="s">
        <v>152</v>
      </c>
      <c r="H1466" s="55" t="s">
        <v>0</v>
      </c>
      <c r="I1466" s="51" t="s">
        <v>0</v>
      </c>
      <c r="J1466" s="51" t="s">
        <v>0</v>
      </c>
      <c r="K1466" s="51" t="s">
        <v>0</v>
      </c>
      <c r="L1466" s="37" t="str">
        <f t="shared" ref="L1466:L1471" si="302">IFERROR(1-I1466/J1466,"")</f>
        <v/>
      </c>
      <c r="M1466" s="52"/>
      <c r="N1466" s="52">
        <v>3</v>
      </c>
      <c r="O1466" s="52"/>
      <c r="P1466" s="123"/>
      <c r="Q1466" s="33"/>
      <c r="R1466" s="33"/>
      <c r="S1466" s="33"/>
      <c r="T1466" s="33"/>
      <c r="U1466" s="53"/>
      <c r="V1466" s="53"/>
      <c r="W1466" s="53"/>
      <c r="X1466" s="53"/>
      <c r="Y1466" s="53"/>
      <c r="Z1466" s="53"/>
      <c r="AA1466" s="53"/>
      <c r="AB1466" s="54" t="s">
        <v>153</v>
      </c>
      <c r="AC1466" s="29"/>
      <c r="AD1466" s="29"/>
      <c r="AE1466" s="29"/>
      <c r="AF1466" s="12"/>
      <c r="AG1466" s="30"/>
      <c r="AH1466" s="31"/>
      <c r="AI1466" s="30"/>
      <c r="AJ1466" s="102"/>
    </row>
    <row r="1467" spans="1:36" s="13" customFormat="1" ht="27" x14ac:dyDescent="0.15">
      <c r="A1467" s="46" t="s">
        <v>345</v>
      </c>
      <c r="B1467" s="33">
        <v>1462</v>
      </c>
      <c r="C1467" s="47" t="s">
        <v>379</v>
      </c>
      <c r="D1467" s="48" t="s">
        <v>151</v>
      </c>
      <c r="E1467" s="48"/>
      <c r="F1467" s="48"/>
      <c r="G1467" s="49" t="s">
        <v>157</v>
      </c>
      <c r="H1467" s="50" t="s">
        <v>158</v>
      </c>
      <c r="I1467" s="51" t="s">
        <v>0</v>
      </c>
      <c r="J1467" s="51" t="s">
        <v>0</v>
      </c>
      <c r="K1467" s="51" t="s">
        <v>0</v>
      </c>
      <c r="L1467" s="37" t="str">
        <f t="shared" si="302"/>
        <v/>
      </c>
      <c r="M1467" s="52"/>
      <c r="N1467" s="52">
        <v>3</v>
      </c>
      <c r="O1467" s="52"/>
      <c r="P1467" s="123"/>
      <c r="Q1467" s="33"/>
      <c r="R1467" s="33"/>
      <c r="S1467" s="33"/>
      <c r="T1467" s="33"/>
      <c r="U1467" s="53"/>
      <c r="V1467" s="53"/>
      <c r="W1467" s="53"/>
      <c r="X1467" s="53"/>
      <c r="Y1467" s="53"/>
      <c r="Z1467" s="53"/>
      <c r="AA1467" s="53"/>
      <c r="AB1467" s="54" t="s">
        <v>159</v>
      </c>
      <c r="AC1467" s="29"/>
      <c r="AD1467" s="29"/>
      <c r="AE1467" s="29"/>
      <c r="AF1467" s="12"/>
      <c r="AG1467" s="30"/>
      <c r="AH1467" s="31"/>
      <c r="AI1467" s="30"/>
      <c r="AJ1467" s="102"/>
    </row>
    <row r="1468" spans="1:36" s="13" customFormat="1" ht="27" x14ac:dyDescent="0.15">
      <c r="A1468" s="46" t="s">
        <v>345</v>
      </c>
      <c r="B1468" s="33">
        <v>1463</v>
      </c>
      <c r="C1468" s="47" t="s">
        <v>379</v>
      </c>
      <c r="D1468" s="56" t="s">
        <v>151</v>
      </c>
      <c r="E1468" s="48"/>
      <c r="F1468" s="48"/>
      <c r="G1468" s="49" t="s">
        <v>163</v>
      </c>
      <c r="H1468" s="33" t="s">
        <v>0</v>
      </c>
      <c r="I1468" s="51" t="s">
        <v>0</v>
      </c>
      <c r="J1468" s="51" t="s">
        <v>0</v>
      </c>
      <c r="K1468" s="51" t="s">
        <v>0</v>
      </c>
      <c r="L1468" s="37" t="str">
        <f t="shared" si="302"/>
        <v/>
      </c>
      <c r="M1468" s="57">
        <v>3</v>
      </c>
      <c r="N1468" s="57"/>
      <c r="O1468" s="57"/>
      <c r="P1468" s="123"/>
      <c r="Q1468" s="33"/>
      <c r="R1468" s="33"/>
      <c r="S1468" s="33"/>
      <c r="T1468" s="33"/>
      <c r="U1468" s="53"/>
      <c r="V1468" s="53"/>
      <c r="W1468" s="53"/>
      <c r="X1468" s="53"/>
      <c r="Y1468" s="53"/>
      <c r="Z1468" s="53"/>
      <c r="AA1468" s="53"/>
      <c r="AB1468" s="54" t="s">
        <v>164</v>
      </c>
      <c r="AC1468" s="29"/>
      <c r="AD1468" s="29"/>
      <c r="AE1468" s="29"/>
      <c r="AF1468" s="12"/>
      <c r="AG1468" s="30"/>
      <c r="AH1468" s="31"/>
      <c r="AI1468" s="30"/>
      <c r="AJ1468" s="102"/>
    </row>
    <row r="1469" spans="1:36" s="13" customFormat="1" ht="27" x14ac:dyDescent="0.15">
      <c r="A1469" s="46" t="s">
        <v>345</v>
      </c>
      <c r="B1469" s="33">
        <v>1464</v>
      </c>
      <c r="C1469" s="47" t="s">
        <v>379</v>
      </c>
      <c r="D1469" s="48" t="s">
        <v>151</v>
      </c>
      <c r="E1469" s="48"/>
      <c r="F1469" s="48"/>
      <c r="G1469" s="49" t="s">
        <v>154</v>
      </c>
      <c r="H1469" s="50" t="s">
        <v>155</v>
      </c>
      <c r="I1469" s="51" t="s">
        <v>0</v>
      </c>
      <c r="J1469" s="51" t="s">
        <v>0</v>
      </c>
      <c r="K1469" s="51" t="s">
        <v>0</v>
      </c>
      <c r="L1469" s="37" t="str">
        <f t="shared" si="302"/>
        <v/>
      </c>
      <c r="M1469" s="52">
        <v>3</v>
      </c>
      <c r="N1469" s="52"/>
      <c r="O1469" s="52"/>
      <c r="P1469" s="123"/>
      <c r="Q1469" s="33"/>
      <c r="R1469" s="33"/>
      <c r="S1469" s="33"/>
      <c r="T1469" s="33"/>
      <c r="U1469" s="53"/>
      <c r="V1469" s="53"/>
      <c r="W1469" s="53"/>
      <c r="X1469" s="53"/>
      <c r="Y1469" s="53"/>
      <c r="Z1469" s="53"/>
      <c r="AA1469" s="53"/>
      <c r="AB1469" s="54" t="s">
        <v>156</v>
      </c>
      <c r="AC1469" s="29"/>
      <c r="AD1469" s="29"/>
      <c r="AE1469" s="29"/>
      <c r="AF1469" s="12"/>
      <c r="AG1469" s="30"/>
      <c r="AH1469" s="31"/>
      <c r="AI1469" s="30"/>
      <c r="AJ1469" s="102"/>
    </row>
    <row r="1470" spans="1:36" s="13" customFormat="1" ht="27" x14ac:dyDescent="0.15">
      <c r="A1470" s="46" t="s">
        <v>345</v>
      </c>
      <c r="B1470" s="33">
        <v>1465</v>
      </c>
      <c r="C1470" s="47" t="s">
        <v>165</v>
      </c>
      <c r="D1470" s="48" t="s">
        <v>151</v>
      </c>
      <c r="E1470" s="48"/>
      <c r="F1470" s="48"/>
      <c r="G1470" s="49" t="s">
        <v>86</v>
      </c>
      <c r="H1470" s="34" t="s">
        <v>87</v>
      </c>
      <c r="I1470" s="58" t="s">
        <v>0</v>
      </c>
      <c r="J1470" s="58" t="s">
        <v>0</v>
      </c>
      <c r="K1470" s="58" t="s">
        <v>0</v>
      </c>
      <c r="L1470" s="37" t="str">
        <f t="shared" si="302"/>
        <v/>
      </c>
      <c r="M1470" s="57"/>
      <c r="N1470" s="57">
        <v>3</v>
      </c>
      <c r="O1470" s="57"/>
      <c r="P1470" s="123"/>
      <c r="Q1470" s="33"/>
      <c r="R1470" s="33"/>
      <c r="S1470" s="33"/>
      <c r="T1470" s="33"/>
      <c r="U1470" s="53"/>
      <c r="V1470" s="53"/>
      <c r="W1470" s="53"/>
      <c r="X1470" s="53"/>
      <c r="Y1470" s="53"/>
      <c r="Z1470" s="53"/>
      <c r="AA1470" s="53"/>
      <c r="AB1470" s="54" t="s">
        <v>88</v>
      </c>
      <c r="AC1470" s="29"/>
      <c r="AD1470" s="29"/>
      <c r="AE1470" s="29"/>
      <c r="AG1470" s="30"/>
      <c r="AH1470" s="31"/>
      <c r="AI1470" s="30"/>
      <c r="AJ1470" s="102"/>
    </row>
    <row r="1471" spans="1:36" s="13" customFormat="1" ht="27" x14ac:dyDescent="0.15">
      <c r="A1471" s="46" t="s">
        <v>345</v>
      </c>
      <c r="B1471" s="33">
        <v>1466</v>
      </c>
      <c r="C1471" s="47" t="s">
        <v>165</v>
      </c>
      <c r="D1471" s="48" t="s">
        <v>151</v>
      </c>
      <c r="E1471" s="48"/>
      <c r="F1471" s="48"/>
      <c r="G1471" s="49" t="s">
        <v>89</v>
      </c>
      <c r="H1471" s="34" t="s">
        <v>90</v>
      </c>
      <c r="I1471" s="58" t="s">
        <v>0</v>
      </c>
      <c r="J1471" s="58" t="s">
        <v>0</v>
      </c>
      <c r="K1471" s="58" t="s">
        <v>0</v>
      </c>
      <c r="L1471" s="37" t="str">
        <f t="shared" si="302"/>
        <v/>
      </c>
      <c r="M1471" s="57">
        <v>3</v>
      </c>
      <c r="N1471" s="57"/>
      <c r="O1471" s="57"/>
      <c r="P1471" s="123"/>
      <c r="Q1471" s="33"/>
      <c r="R1471" s="33"/>
      <c r="S1471" s="33"/>
      <c r="T1471" s="33"/>
      <c r="U1471" s="53"/>
      <c r="V1471" s="53"/>
      <c r="W1471" s="53"/>
      <c r="X1471" s="53"/>
      <c r="Y1471" s="53"/>
      <c r="Z1471" s="53"/>
      <c r="AA1471" s="53"/>
      <c r="AB1471" s="54" t="s">
        <v>91</v>
      </c>
      <c r="AC1471" s="29"/>
      <c r="AD1471" s="29"/>
      <c r="AE1471" s="29"/>
      <c r="AG1471" s="30"/>
      <c r="AH1471" s="31"/>
      <c r="AI1471" s="30"/>
      <c r="AJ1471" s="102"/>
    </row>
    <row r="1472" spans="1:36" s="13" customFormat="1" ht="27" x14ac:dyDescent="0.15">
      <c r="A1472" s="46" t="s">
        <v>345</v>
      </c>
      <c r="B1472" s="33">
        <v>1467</v>
      </c>
      <c r="C1472" s="47" t="s">
        <v>165</v>
      </c>
      <c r="D1472" s="48" t="s">
        <v>151</v>
      </c>
      <c r="E1472" s="48"/>
      <c r="F1472" s="48"/>
      <c r="G1472" s="49" t="s">
        <v>82</v>
      </c>
      <c r="H1472" s="34" t="s">
        <v>83</v>
      </c>
      <c r="I1472" s="58">
        <v>91000000</v>
      </c>
      <c r="J1472" s="58">
        <v>153000000</v>
      </c>
      <c r="K1472" s="58" t="s">
        <v>84</v>
      </c>
      <c r="L1472" s="37">
        <f>IFERROR(1-I1472/J1472,"")</f>
        <v>0.40522875816993464</v>
      </c>
      <c r="M1472" s="57"/>
      <c r="N1472" s="57">
        <v>3</v>
      </c>
      <c r="O1472" s="57"/>
      <c r="P1472" s="123"/>
      <c r="Q1472" s="33"/>
      <c r="R1472" s="33"/>
      <c r="S1472" s="33"/>
      <c r="T1472" s="33"/>
      <c r="U1472" s="53"/>
      <c r="V1472" s="53"/>
      <c r="W1472" s="53"/>
      <c r="X1472" s="53"/>
      <c r="Y1472" s="53"/>
      <c r="Z1472" s="53"/>
      <c r="AA1472" s="53"/>
      <c r="AB1472" s="54" t="s">
        <v>85</v>
      </c>
      <c r="AC1472" s="29"/>
      <c r="AD1472" s="29"/>
      <c r="AE1472" s="29"/>
      <c r="AG1472" s="30"/>
      <c r="AH1472" s="31"/>
      <c r="AI1472" s="30"/>
      <c r="AJ1472" s="102"/>
    </row>
    <row r="1473" spans="1:36" s="13" customFormat="1" ht="27" x14ac:dyDescent="0.15">
      <c r="A1473" s="46" t="s">
        <v>345</v>
      </c>
      <c r="B1473" s="33">
        <v>1468</v>
      </c>
      <c r="C1473" s="47" t="s">
        <v>165</v>
      </c>
      <c r="D1473" s="59" t="s">
        <v>132</v>
      </c>
      <c r="E1473" s="48" t="s">
        <v>151</v>
      </c>
      <c r="F1473" s="48"/>
      <c r="G1473" s="49" t="s">
        <v>133</v>
      </c>
      <c r="H1473" s="34" t="s">
        <v>134</v>
      </c>
      <c r="I1473" s="58">
        <v>88000000</v>
      </c>
      <c r="J1473" s="58">
        <v>109000000</v>
      </c>
      <c r="K1473" s="58" t="s">
        <v>0</v>
      </c>
      <c r="L1473" s="37">
        <f t="shared" ref="L1473:L1536" si="303">IFERROR(1-I1473/J1473,"")</f>
        <v>0.19266055045871555</v>
      </c>
      <c r="M1473" s="57">
        <v>3</v>
      </c>
      <c r="N1473" s="57"/>
      <c r="O1473" s="57"/>
      <c r="P1473" s="123"/>
      <c r="Q1473" s="33"/>
      <c r="R1473" s="33"/>
      <c r="S1473" s="33"/>
      <c r="T1473" s="33"/>
      <c r="U1473" s="53"/>
      <c r="V1473" s="53"/>
      <c r="W1473" s="53"/>
      <c r="X1473" s="53"/>
      <c r="Y1473" s="53"/>
      <c r="Z1473" s="53"/>
      <c r="AA1473" s="53"/>
      <c r="AB1473" s="54" t="s">
        <v>135</v>
      </c>
      <c r="AC1473" s="29"/>
      <c r="AD1473" s="29"/>
      <c r="AE1473" s="29"/>
      <c r="AG1473" s="30"/>
      <c r="AH1473" s="31"/>
      <c r="AI1473" s="30"/>
      <c r="AJ1473" s="102"/>
    </row>
    <row r="1474" spans="1:36" s="13" customFormat="1" ht="27" x14ac:dyDescent="0.15">
      <c r="A1474" s="46" t="s">
        <v>345</v>
      </c>
      <c r="B1474" s="33">
        <v>1469</v>
      </c>
      <c r="C1474" s="47" t="s">
        <v>165</v>
      </c>
      <c r="D1474" s="56" t="s">
        <v>132</v>
      </c>
      <c r="E1474" s="48" t="s">
        <v>151</v>
      </c>
      <c r="F1474" s="48"/>
      <c r="G1474" s="49" t="s">
        <v>585</v>
      </c>
      <c r="H1474" s="34" t="s">
        <v>136</v>
      </c>
      <c r="I1474" s="58">
        <v>28000000</v>
      </c>
      <c r="J1474" s="58">
        <v>42000000</v>
      </c>
      <c r="K1474" s="58" t="s">
        <v>0</v>
      </c>
      <c r="L1474" s="37">
        <f t="shared" si="303"/>
        <v>0.33333333333333337</v>
      </c>
      <c r="M1474" s="57">
        <v>3</v>
      </c>
      <c r="N1474" s="57"/>
      <c r="O1474" s="57"/>
      <c r="P1474" s="123"/>
      <c r="Q1474" s="33"/>
      <c r="R1474" s="33"/>
      <c r="S1474" s="33"/>
      <c r="T1474" s="33"/>
      <c r="U1474" s="53"/>
      <c r="V1474" s="53"/>
      <c r="W1474" s="53"/>
      <c r="X1474" s="53"/>
      <c r="Y1474" s="53"/>
      <c r="Z1474" s="53"/>
      <c r="AA1474" s="53"/>
      <c r="AB1474" s="54" t="s">
        <v>137</v>
      </c>
      <c r="AC1474" s="29"/>
      <c r="AD1474" s="29"/>
      <c r="AE1474" s="29"/>
      <c r="AG1474" s="30"/>
      <c r="AH1474" s="31"/>
      <c r="AI1474" s="30"/>
      <c r="AJ1474" s="102"/>
    </row>
    <row r="1475" spans="1:36" ht="27" x14ac:dyDescent="0.15">
      <c r="A1475" s="46" t="s">
        <v>345</v>
      </c>
      <c r="B1475" s="33">
        <v>1470</v>
      </c>
      <c r="C1475" s="47" t="s">
        <v>165</v>
      </c>
      <c r="D1475" s="56" t="s">
        <v>92</v>
      </c>
      <c r="E1475" s="48" t="s">
        <v>151</v>
      </c>
      <c r="F1475" s="48"/>
      <c r="G1475" s="49" t="s">
        <v>93</v>
      </c>
      <c r="H1475" s="34" t="s">
        <v>94</v>
      </c>
      <c r="I1475" s="58" t="s">
        <v>0</v>
      </c>
      <c r="J1475" s="58" t="s">
        <v>0</v>
      </c>
      <c r="K1475" s="58" t="s">
        <v>0</v>
      </c>
      <c r="L1475" s="37" t="str">
        <f t="shared" si="303"/>
        <v/>
      </c>
      <c r="M1475" s="57">
        <v>3</v>
      </c>
      <c r="N1475" s="57"/>
      <c r="O1475" s="57"/>
      <c r="P1475" s="123"/>
      <c r="Q1475" s="33"/>
      <c r="R1475" s="33"/>
      <c r="S1475" s="33"/>
      <c r="T1475" s="33"/>
      <c r="U1475" s="53"/>
      <c r="V1475" s="53"/>
      <c r="W1475" s="53"/>
      <c r="X1475" s="53"/>
      <c r="Y1475" s="53"/>
      <c r="Z1475" s="53"/>
      <c r="AA1475" s="53"/>
      <c r="AB1475" s="54" t="s">
        <v>95</v>
      </c>
      <c r="AC1475" s="29"/>
      <c r="AD1475" s="29"/>
      <c r="AE1475" s="29"/>
      <c r="AF1475" s="13"/>
      <c r="AG1475" s="30"/>
      <c r="AH1475" s="31"/>
      <c r="AI1475" s="30"/>
      <c r="AJ1475" s="102"/>
    </row>
    <row r="1476" spans="1:36" ht="27" x14ac:dyDescent="0.15">
      <c r="A1476" s="46" t="s">
        <v>345</v>
      </c>
      <c r="B1476" s="33">
        <v>1471</v>
      </c>
      <c r="C1476" s="47" t="s">
        <v>165</v>
      </c>
      <c r="D1476" s="56" t="s">
        <v>116</v>
      </c>
      <c r="E1476" s="48" t="s">
        <v>151</v>
      </c>
      <c r="F1476" s="48"/>
      <c r="G1476" s="49" t="s">
        <v>117</v>
      </c>
      <c r="H1476" s="34" t="s">
        <v>118</v>
      </c>
      <c r="I1476" s="58" t="s">
        <v>0</v>
      </c>
      <c r="J1476" s="58" t="s">
        <v>0</v>
      </c>
      <c r="K1476" s="58" t="s">
        <v>0</v>
      </c>
      <c r="L1476" s="37" t="str">
        <f t="shared" si="303"/>
        <v/>
      </c>
      <c r="M1476" s="57">
        <v>3</v>
      </c>
      <c r="N1476" s="57"/>
      <c r="O1476" s="57"/>
      <c r="P1476" s="123"/>
      <c r="Q1476" s="33"/>
      <c r="R1476" s="33"/>
      <c r="S1476" s="33"/>
      <c r="T1476" s="33"/>
      <c r="U1476" s="53"/>
      <c r="V1476" s="53"/>
      <c r="W1476" s="53"/>
      <c r="X1476" s="53"/>
      <c r="Y1476" s="53"/>
      <c r="Z1476" s="53"/>
      <c r="AA1476" s="53"/>
      <c r="AB1476" s="54" t="s">
        <v>131</v>
      </c>
      <c r="AC1476" s="29"/>
      <c r="AD1476" s="29"/>
      <c r="AE1476" s="29"/>
      <c r="AF1476" s="13"/>
      <c r="AG1476" s="30"/>
      <c r="AH1476" s="31"/>
      <c r="AI1476" s="30"/>
      <c r="AJ1476" s="102"/>
    </row>
    <row r="1477" spans="1:36" ht="27" x14ac:dyDescent="0.15">
      <c r="A1477" s="46" t="s">
        <v>345</v>
      </c>
      <c r="B1477" s="33">
        <v>1472</v>
      </c>
      <c r="C1477" s="47" t="s">
        <v>165</v>
      </c>
      <c r="D1477" s="56" t="s">
        <v>109</v>
      </c>
      <c r="E1477" s="48" t="s">
        <v>151</v>
      </c>
      <c r="F1477" s="48"/>
      <c r="G1477" s="49" t="s">
        <v>110</v>
      </c>
      <c r="H1477" s="34" t="s">
        <v>111</v>
      </c>
      <c r="I1477" s="58">
        <v>2000000</v>
      </c>
      <c r="J1477" s="58">
        <v>7000000</v>
      </c>
      <c r="K1477" s="33" t="s">
        <v>84</v>
      </c>
      <c r="L1477" s="37">
        <f t="shared" si="303"/>
        <v>0.7142857142857143</v>
      </c>
      <c r="M1477" s="57"/>
      <c r="N1477" s="57">
        <v>3</v>
      </c>
      <c r="O1477" s="57"/>
      <c r="P1477" s="123"/>
      <c r="Q1477" s="33"/>
      <c r="R1477" s="33"/>
      <c r="S1477" s="33"/>
      <c r="T1477" s="33"/>
      <c r="U1477" s="53"/>
      <c r="V1477" s="53"/>
      <c r="W1477" s="53"/>
      <c r="X1477" s="53"/>
      <c r="Y1477" s="53"/>
      <c r="Z1477" s="53"/>
      <c r="AA1477" s="53"/>
      <c r="AB1477" s="54" t="s">
        <v>112</v>
      </c>
      <c r="AC1477" s="29"/>
      <c r="AD1477" s="29"/>
      <c r="AE1477" s="29"/>
      <c r="AF1477" s="13"/>
      <c r="AG1477" s="30"/>
      <c r="AH1477" s="31"/>
      <c r="AI1477" s="30"/>
      <c r="AJ1477" s="102"/>
    </row>
    <row r="1478" spans="1:36" ht="27" x14ac:dyDescent="0.15">
      <c r="A1478" s="46" t="s">
        <v>345</v>
      </c>
      <c r="B1478" s="33">
        <v>1473</v>
      </c>
      <c r="C1478" s="47" t="s">
        <v>165</v>
      </c>
      <c r="D1478" s="56" t="s">
        <v>109</v>
      </c>
      <c r="E1478" s="48" t="s">
        <v>151</v>
      </c>
      <c r="F1478" s="48"/>
      <c r="G1478" s="49" t="s">
        <v>113</v>
      </c>
      <c r="H1478" s="34" t="s">
        <v>114</v>
      </c>
      <c r="I1478" s="58">
        <v>520</v>
      </c>
      <c r="J1478" s="58">
        <v>1520</v>
      </c>
      <c r="K1478" s="33" t="s">
        <v>320</v>
      </c>
      <c r="L1478" s="37">
        <f t="shared" si="303"/>
        <v>0.65789473684210531</v>
      </c>
      <c r="M1478" s="57"/>
      <c r="N1478" s="57"/>
      <c r="O1478" s="57">
        <v>3</v>
      </c>
      <c r="P1478" s="123"/>
      <c r="Q1478" s="33"/>
      <c r="R1478" s="33"/>
      <c r="S1478" s="33"/>
      <c r="T1478" s="33"/>
      <c r="U1478" s="53"/>
      <c r="V1478" s="53"/>
      <c r="W1478" s="53"/>
      <c r="X1478" s="53"/>
      <c r="Y1478" s="53"/>
      <c r="Z1478" s="53"/>
      <c r="AA1478" s="53"/>
      <c r="AB1478" s="54" t="s">
        <v>115</v>
      </c>
      <c r="AC1478" s="29"/>
      <c r="AD1478" s="29"/>
      <c r="AE1478" s="29"/>
      <c r="AF1478" s="13"/>
      <c r="AG1478" s="30"/>
      <c r="AH1478" s="31"/>
      <c r="AI1478" s="30"/>
      <c r="AJ1478" s="102"/>
    </row>
    <row r="1479" spans="1:36" ht="27" x14ac:dyDescent="0.15">
      <c r="A1479" s="46" t="s">
        <v>345</v>
      </c>
      <c r="B1479" s="33">
        <v>1474</v>
      </c>
      <c r="C1479" s="47" t="s">
        <v>165</v>
      </c>
      <c r="D1479" s="56" t="s">
        <v>96</v>
      </c>
      <c r="E1479" s="48" t="s">
        <v>151</v>
      </c>
      <c r="F1479" s="48"/>
      <c r="G1479" s="49" t="s">
        <v>97</v>
      </c>
      <c r="H1479" s="34" t="s">
        <v>98</v>
      </c>
      <c r="I1479" s="58">
        <v>631000</v>
      </c>
      <c r="J1479" s="58">
        <v>680000</v>
      </c>
      <c r="K1479" s="33" t="s">
        <v>319</v>
      </c>
      <c r="L1479" s="37">
        <f t="shared" si="303"/>
        <v>7.2058823529411731E-2</v>
      </c>
      <c r="M1479" s="57">
        <v>3</v>
      </c>
      <c r="N1479" s="57"/>
      <c r="O1479" s="57"/>
      <c r="P1479" s="123"/>
      <c r="Q1479" s="33"/>
      <c r="R1479" s="33"/>
      <c r="S1479" s="33"/>
      <c r="T1479" s="33"/>
      <c r="U1479" s="53"/>
      <c r="V1479" s="53"/>
      <c r="W1479" s="53"/>
      <c r="X1479" s="53"/>
      <c r="Y1479" s="53"/>
      <c r="Z1479" s="53"/>
      <c r="AA1479" s="53"/>
      <c r="AB1479" s="54" t="s">
        <v>99</v>
      </c>
      <c r="AC1479" s="29"/>
      <c r="AD1479" s="29"/>
      <c r="AE1479" s="29"/>
      <c r="AF1479" s="13"/>
      <c r="AG1479" s="30"/>
      <c r="AH1479" s="31"/>
      <c r="AI1479" s="30"/>
      <c r="AJ1479" s="102"/>
    </row>
    <row r="1480" spans="1:36" ht="27" x14ac:dyDescent="0.15">
      <c r="A1480" s="46" t="s">
        <v>345</v>
      </c>
      <c r="B1480" s="33">
        <v>1475</v>
      </c>
      <c r="C1480" s="47" t="s">
        <v>165</v>
      </c>
      <c r="D1480" s="56" t="s">
        <v>96</v>
      </c>
      <c r="E1480" s="48" t="s">
        <v>151</v>
      </c>
      <c r="F1480" s="48"/>
      <c r="G1480" s="49" t="s">
        <v>103</v>
      </c>
      <c r="H1480" s="34" t="s">
        <v>104</v>
      </c>
      <c r="I1480" s="58">
        <v>39100000</v>
      </c>
      <c r="J1480" s="58">
        <v>64900000</v>
      </c>
      <c r="K1480" s="33" t="s">
        <v>84</v>
      </c>
      <c r="L1480" s="37">
        <f t="shared" si="303"/>
        <v>0.39753466872110943</v>
      </c>
      <c r="M1480" s="57">
        <v>3</v>
      </c>
      <c r="N1480" s="57"/>
      <c r="O1480" s="57"/>
      <c r="P1480" s="123"/>
      <c r="Q1480" s="33"/>
      <c r="R1480" s="33"/>
      <c r="S1480" s="33"/>
      <c r="T1480" s="33"/>
      <c r="U1480" s="53"/>
      <c r="V1480" s="53"/>
      <c r="W1480" s="53"/>
      <c r="X1480" s="53"/>
      <c r="Y1480" s="53"/>
      <c r="Z1480" s="53"/>
      <c r="AA1480" s="53"/>
      <c r="AB1480" s="54" t="s">
        <v>105</v>
      </c>
      <c r="AC1480" s="29"/>
      <c r="AD1480" s="29"/>
      <c r="AE1480" s="29"/>
      <c r="AF1480" s="13"/>
      <c r="AG1480" s="30"/>
      <c r="AH1480" s="31"/>
      <c r="AI1480" s="30"/>
      <c r="AJ1480" s="102"/>
    </row>
    <row r="1481" spans="1:36" ht="27" x14ac:dyDescent="0.15">
      <c r="A1481" s="46" t="s">
        <v>345</v>
      </c>
      <c r="B1481" s="33">
        <v>1476</v>
      </c>
      <c r="C1481" s="47" t="s">
        <v>165</v>
      </c>
      <c r="D1481" s="56" t="s">
        <v>96</v>
      </c>
      <c r="E1481" s="48" t="s">
        <v>151</v>
      </c>
      <c r="F1481" s="48"/>
      <c r="G1481" s="49" t="s">
        <v>106</v>
      </c>
      <c r="H1481" s="34" t="s">
        <v>107</v>
      </c>
      <c r="I1481" s="58">
        <v>158000000</v>
      </c>
      <c r="J1481" s="58">
        <v>336000000</v>
      </c>
      <c r="K1481" s="33" t="s">
        <v>84</v>
      </c>
      <c r="L1481" s="37">
        <f t="shared" si="303"/>
        <v>0.52976190476190477</v>
      </c>
      <c r="M1481" s="57">
        <v>3</v>
      </c>
      <c r="N1481" s="57"/>
      <c r="O1481" s="57"/>
      <c r="P1481" s="123"/>
      <c r="Q1481" s="33"/>
      <c r="R1481" s="33"/>
      <c r="S1481" s="33"/>
      <c r="T1481" s="33"/>
      <c r="U1481" s="53"/>
      <c r="V1481" s="53"/>
      <c r="W1481" s="53"/>
      <c r="X1481" s="53"/>
      <c r="Y1481" s="53"/>
      <c r="Z1481" s="53"/>
      <c r="AA1481" s="53"/>
      <c r="AB1481" s="54" t="s">
        <v>108</v>
      </c>
      <c r="AC1481" s="29"/>
      <c r="AD1481" s="29"/>
      <c r="AE1481" s="29"/>
      <c r="AF1481" s="13"/>
      <c r="AG1481" s="30"/>
      <c r="AH1481" s="31"/>
      <c r="AI1481" s="30"/>
      <c r="AJ1481" s="102"/>
    </row>
    <row r="1482" spans="1:36" ht="27" x14ac:dyDescent="0.15">
      <c r="A1482" s="46" t="s">
        <v>345</v>
      </c>
      <c r="B1482" s="33">
        <v>1477</v>
      </c>
      <c r="C1482" s="47" t="s">
        <v>165</v>
      </c>
      <c r="D1482" s="56" t="s">
        <v>96</v>
      </c>
      <c r="E1482" s="48" t="s">
        <v>151</v>
      </c>
      <c r="F1482" s="48"/>
      <c r="G1482" s="49" t="s">
        <v>100</v>
      </c>
      <c r="H1482" s="34" t="s">
        <v>101</v>
      </c>
      <c r="I1482" s="58">
        <v>9226000</v>
      </c>
      <c r="J1482" s="58">
        <v>18762000</v>
      </c>
      <c r="K1482" s="33" t="s">
        <v>84</v>
      </c>
      <c r="L1482" s="37">
        <f t="shared" si="303"/>
        <v>0.50826137938386107</v>
      </c>
      <c r="M1482" s="57">
        <v>3</v>
      </c>
      <c r="N1482" s="57"/>
      <c r="O1482" s="57"/>
      <c r="P1482" s="123"/>
      <c r="Q1482" s="33"/>
      <c r="R1482" s="33"/>
      <c r="S1482" s="33"/>
      <c r="T1482" s="33"/>
      <c r="U1482" s="53"/>
      <c r="V1482" s="53"/>
      <c r="W1482" s="53"/>
      <c r="X1482" s="53"/>
      <c r="Y1482" s="53"/>
      <c r="Z1482" s="53"/>
      <c r="AA1482" s="53"/>
      <c r="AB1482" s="54" t="s">
        <v>102</v>
      </c>
      <c r="AC1482" s="29"/>
      <c r="AD1482" s="29"/>
      <c r="AE1482" s="29"/>
      <c r="AF1482" s="13"/>
      <c r="AG1482" s="30"/>
      <c r="AH1482" s="31"/>
      <c r="AI1482" s="30"/>
      <c r="AJ1482" s="102"/>
    </row>
    <row r="1483" spans="1:36" ht="27" x14ac:dyDescent="0.15">
      <c r="A1483" s="46" t="s">
        <v>345</v>
      </c>
      <c r="B1483" s="33">
        <v>1478</v>
      </c>
      <c r="C1483" s="47" t="s">
        <v>346</v>
      </c>
      <c r="D1483" s="48" t="s">
        <v>151</v>
      </c>
      <c r="E1483" s="48"/>
      <c r="F1483" s="48"/>
      <c r="G1483" s="49" t="s">
        <v>351</v>
      </c>
      <c r="H1483" s="33" t="s">
        <v>0</v>
      </c>
      <c r="I1483" s="58" t="s">
        <v>0</v>
      </c>
      <c r="J1483" s="58" t="s">
        <v>0</v>
      </c>
      <c r="K1483" s="33" t="s">
        <v>84</v>
      </c>
      <c r="L1483" s="37" t="str">
        <f t="shared" si="303"/>
        <v/>
      </c>
      <c r="M1483" s="60">
        <v>3</v>
      </c>
      <c r="N1483" s="60"/>
      <c r="O1483" s="60"/>
      <c r="P1483" s="123"/>
      <c r="Q1483" s="33"/>
      <c r="R1483" s="33"/>
      <c r="S1483" s="33"/>
      <c r="T1483" s="33"/>
      <c r="U1483" s="53"/>
      <c r="V1483" s="53"/>
      <c r="W1483" s="53"/>
      <c r="X1483" s="53"/>
      <c r="Y1483" s="53"/>
      <c r="Z1483" s="53"/>
      <c r="AA1483" s="53"/>
      <c r="AB1483" s="54" t="s">
        <v>8</v>
      </c>
      <c r="AC1483" s="29"/>
      <c r="AD1483" s="29"/>
      <c r="AE1483" s="29"/>
      <c r="AF1483" s="13"/>
      <c r="AG1483" s="30"/>
      <c r="AH1483" s="31"/>
      <c r="AI1483" s="30"/>
      <c r="AJ1483" s="102"/>
    </row>
    <row r="1484" spans="1:36" ht="27" x14ac:dyDescent="0.15">
      <c r="A1484" s="46" t="s">
        <v>345</v>
      </c>
      <c r="B1484" s="33">
        <v>1479</v>
      </c>
      <c r="C1484" s="47" t="s">
        <v>346</v>
      </c>
      <c r="D1484" s="48" t="s">
        <v>151</v>
      </c>
      <c r="E1484" s="48"/>
      <c r="F1484" s="48"/>
      <c r="G1484" s="49" t="s">
        <v>9</v>
      </c>
      <c r="H1484" s="33" t="s">
        <v>0</v>
      </c>
      <c r="I1484" s="58" t="s">
        <v>0</v>
      </c>
      <c r="J1484" s="58" t="s">
        <v>0</v>
      </c>
      <c r="K1484" s="33" t="s">
        <v>84</v>
      </c>
      <c r="L1484" s="37" t="str">
        <f t="shared" si="303"/>
        <v/>
      </c>
      <c r="M1484" s="60"/>
      <c r="N1484" s="60">
        <v>3</v>
      </c>
      <c r="O1484" s="60"/>
      <c r="P1484" s="123"/>
      <c r="Q1484" s="33"/>
      <c r="R1484" s="33"/>
      <c r="S1484" s="33"/>
      <c r="T1484" s="33"/>
      <c r="U1484" s="53"/>
      <c r="V1484" s="53"/>
      <c r="W1484" s="53"/>
      <c r="X1484" s="53"/>
      <c r="Y1484" s="53"/>
      <c r="Z1484" s="53"/>
      <c r="AA1484" s="53"/>
      <c r="AB1484" s="54" t="s">
        <v>10</v>
      </c>
      <c r="AC1484" s="29"/>
      <c r="AD1484" s="29"/>
      <c r="AE1484" s="29"/>
      <c r="AF1484" s="13"/>
      <c r="AG1484" s="30"/>
      <c r="AH1484" s="31"/>
      <c r="AI1484" s="30"/>
      <c r="AJ1484" s="102"/>
    </row>
    <row r="1485" spans="1:36" ht="27" x14ac:dyDescent="0.15">
      <c r="A1485" s="46" t="s">
        <v>345</v>
      </c>
      <c r="B1485" s="33">
        <v>1480</v>
      </c>
      <c r="C1485" s="47" t="s">
        <v>346</v>
      </c>
      <c r="D1485" s="48" t="s">
        <v>151</v>
      </c>
      <c r="E1485" s="48"/>
      <c r="F1485" s="48"/>
      <c r="G1485" s="49" t="s">
        <v>349</v>
      </c>
      <c r="H1485" s="33" t="s">
        <v>0</v>
      </c>
      <c r="I1485" s="58">
        <v>117000000</v>
      </c>
      <c r="J1485" s="58">
        <v>129000000</v>
      </c>
      <c r="K1485" s="33" t="s">
        <v>84</v>
      </c>
      <c r="L1485" s="37">
        <f t="shared" si="303"/>
        <v>9.3023255813953543E-2</v>
      </c>
      <c r="M1485" s="60">
        <v>3</v>
      </c>
      <c r="N1485" s="60"/>
      <c r="O1485" s="60"/>
      <c r="P1485" s="123"/>
      <c r="Q1485" s="33"/>
      <c r="R1485" s="33"/>
      <c r="S1485" s="33"/>
      <c r="T1485" s="33"/>
      <c r="U1485" s="53"/>
      <c r="V1485" s="53"/>
      <c r="W1485" s="53"/>
      <c r="X1485" s="53"/>
      <c r="Y1485" s="53"/>
      <c r="Z1485" s="53"/>
      <c r="AA1485" s="53"/>
      <c r="AB1485" s="54" t="s">
        <v>350</v>
      </c>
      <c r="AC1485" s="29"/>
      <c r="AD1485" s="29"/>
      <c r="AE1485" s="29"/>
      <c r="AF1485" s="13"/>
      <c r="AG1485" s="30"/>
      <c r="AH1485" s="31"/>
      <c r="AI1485" s="30"/>
      <c r="AJ1485" s="102"/>
    </row>
    <row r="1486" spans="1:36" ht="27" x14ac:dyDescent="0.15">
      <c r="A1486" s="46" t="s">
        <v>345</v>
      </c>
      <c r="B1486" s="33">
        <v>1481</v>
      </c>
      <c r="C1486" s="48" t="s">
        <v>17</v>
      </c>
      <c r="D1486" s="48" t="s">
        <v>151</v>
      </c>
      <c r="E1486" s="48"/>
      <c r="F1486" s="48"/>
      <c r="G1486" s="49" t="s">
        <v>20</v>
      </c>
      <c r="H1486" s="34" t="s">
        <v>430</v>
      </c>
      <c r="I1486" s="58">
        <v>5000000</v>
      </c>
      <c r="J1486" s="58">
        <v>14000000</v>
      </c>
      <c r="K1486" s="33" t="s">
        <v>84</v>
      </c>
      <c r="L1486" s="37">
        <f t="shared" si="303"/>
        <v>0.64285714285714279</v>
      </c>
      <c r="M1486" s="61"/>
      <c r="N1486" s="62">
        <v>3</v>
      </c>
      <c r="O1486" s="61"/>
      <c r="P1486" s="123"/>
      <c r="Q1486" s="33"/>
      <c r="R1486" s="33"/>
      <c r="S1486" s="33"/>
      <c r="T1486" s="33"/>
      <c r="U1486" s="53"/>
      <c r="V1486" s="53"/>
      <c r="W1486" s="53"/>
      <c r="X1486" s="53"/>
      <c r="Y1486" s="53"/>
      <c r="Z1486" s="53"/>
      <c r="AA1486" s="53"/>
      <c r="AB1486" s="54" t="s">
        <v>21</v>
      </c>
      <c r="AC1486" s="29"/>
      <c r="AD1486" s="29"/>
      <c r="AE1486" s="29"/>
      <c r="AF1486" s="13"/>
      <c r="AG1486" s="30"/>
      <c r="AH1486" s="31"/>
      <c r="AI1486" s="30"/>
      <c r="AJ1486" s="102"/>
    </row>
    <row r="1487" spans="1:36" ht="27" x14ac:dyDescent="0.15">
      <c r="A1487" s="46" t="s">
        <v>345</v>
      </c>
      <c r="B1487" s="33">
        <v>1482</v>
      </c>
      <c r="C1487" s="48" t="s">
        <v>17</v>
      </c>
      <c r="D1487" s="48" t="s">
        <v>151</v>
      </c>
      <c r="E1487" s="48"/>
      <c r="F1487" s="48"/>
      <c r="G1487" s="49" t="s">
        <v>18</v>
      </c>
      <c r="H1487" s="33" t="s">
        <v>429</v>
      </c>
      <c r="I1487" s="117">
        <v>4010000000</v>
      </c>
      <c r="J1487" s="117">
        <v>5440000000</v>
      </c>
      <c r="K1487" s="33" t="s">
        <v>84</v>
      </c>
      <c r="L1487" s="37">
        <f t="shared" si="303"/>
        <v>0.26286764705882348</v>
      </c>
      <c r="M1487" s="61"/>
      <c r="N1487" s="62">
        <v>3</v>
      </c>
      <c r="O1487" s="61"/>
      <c r="P1487" s="123"/>
      <c r="Q1487" s="33"/>
      <c r="R1487" s="33"/>
      <c r="S1487" s="33"/>
      <c r="T1487" s="33"/>
      <c r="U1487" s="53"/>
      <c r="V1487" s="53"/>
      <c r="W1487" s="53"/>
      <c r="X1487" s="53"/>
      <c r="Y1487" s="53"/>
      <c r="Z1487" s="53"/>
      <c r="AA1487" s="53"/>
      <c r="AB1487" s="54" t="s">
        <v>19</v>
      </c>
      <c r="AC1487" s="29"/>
      <c r="AD1487" s="29"/>
      <c r="AE1487" s="29"/>
      <c r="AF1487" s="13"/>
      <c r="AG1487" s="30"/>
      <c r="AH1487" s="31"/>
      <c r="AI1487" s="30"/>
      <c r="AJ1487" s="102"/>
    </row>
    <row r="1488" spans="1:36" ht="27" x14ac:dyDescent="0.15">
      <c r="A1488" s="46" t="s">
        <v>345</v>
      </c>
      <c r="B1488" s="33">
        <v>1483</v>
      </c>
      <c r="C1488" s="63" t="s">
        <v>22</v>
      </c>
      <c r="D1488" s="48" t="s">
        <v>151</v>
      </c>
      <c r="E1488" s="48"/>
      <c r="F1488" s="48"/>
      <c r="G1488" s="49" t="s">
        <v>224</v>
      </c>
      <c r="H1488" s="50" t="s">
        <v>225</v>
      </c>
      <c r="I1488" s="51">
        <v>70000</v>
      </c>
      <c r="J1488" s="51">
        <v>190000</v>
      </c>
      <c r="K1488" s="51" t="s">
        <v>84</v>
      </c>
      <c r="L1488" s="37">
        <f t="shared" si="303"/>
        <v>0.63157894736842102</v>
      </c>
      <c r="M1488" s="52"/>
      <c r="N1488" s="52">
        <v>3</v>
      </c>
      <c r="O1488" s="52"/>
      <c r="P1488" s="123"/>
      <c r="Q1488" s="33"/>
      <c r="R1488" s="33"/>
      <c r="S1488" s="33"/>
      <c r="T1488" s="33"/>
      <c r="U1488" s="53"/>
      <c r="V1488" s="53"/>
      <c r="W1488" s="53"/>
      <c r="X1488" s="53"/>
      <c r="Y1488" s="53"/>
      <c r="Z1488" s="53"/>
      <c r="AA1488" s="53"/>
      <c r="AB1488" s="54" t="s">
        <v>226</v>
      </c>
      <c r="AC1488" s="29"/>
      <c r="AD1488" s="29"/>
      <c r="AE1488" s="29"/>
      <c r="AF1488" s="13"/>
      <c r="AG1488" s="30"/>
      <c r="AH1488" s="31"/>
      <c r="AI1488" s="30"/>
      <c r="AJ1488" s="102"/>
    </row>
    <row r="1489" spans="1:36" ht="27" x14ac:dyDescent="0.15">
      <c r="A1489" s="46" t="s">
        <v>345</v>
      </c>
      <c r="B1489" s="33">
        <v>1484</v>
      </c>
      <c r="C1489" s="48" t="s">
        <v>227</v>
      </c>
      <c r="D1489" s="48" t="s">
        <v>151</v>
      </c>
      <c r="E1489" s="48"/>
      <c r="F1489" s="48"/>
      <c r="G1489" s="49" t="s">
        <v>263</v>
      </c>
      <c r="H1489" s="34" t="s">
        <v>264</v>
      </c>
      <c r="I1489" s="58">
        <v>4000000</v>
      </c>
      <c r="J1489" s="58" t="s">
        <v>0</v>
      </c>
      <c r="K1489" s="33" t="s">
        <v>84</v>
      </c>
      <c r="L1489" s="37" t="str">
        <f t="shared" si="303"/>
        <v/>
      </c>
      <c r="M1489" s="64"/>
      <c r="N1489" s="64"/>
      <c r="O1489" s="64">
        <v>3</v>
      </c>
      <c r="P1489" s="123"/>
      <c r="Q1489" s="33"/>
      <c r="R1489" s="33"/>
      <c r="S1489" s="33"/>
      <c r="T1489" s="33"/>
      <c r="U1489" s="53"/>
      <c r="V1489" s="53"/>
      <c r="W1489" s="53"/>
      <c r="X1489" s="53"/>
      <c r="Y1489" s="53"/>
      <c r="Z1489" s="53"/>
      <c r="AA1489" s="53"/>
      <c r="AB1489" s="54" t="s">
        <v>265</v>
      </c>
      <c r="AC1489" s="29"/>
      <c r="AD1489" s="29"/>
      <c r="AE1489" s="29"/>
      <c r="AF1489" s="13"/>
      <c r="AG1489" s="30"/>
      <c r="AH1489" s="31"/>
      <c r="AI1489" s="30"/>
      <c r="AJ1489" s="102"/>
    </row>
    <row r="1490" spans="1:36" ht="27" x14ac:dyDescent="0.15">
      <c r="A1490" s="46" t="s">
        <v>345</v>
      </c>
      <c r="B1490" s="33">
        <v>1485</v>
      </c>
      <c r="C1490" s="48" t="s">
        <v>227</v>
      </c>
      <c r="D1490" s="48" t="s">
        <v>151</v>
      </c>
      <c r="E1490" s="48"/>
      <c r="F1490" s="48"/>
      <c r="G1490" s="49" t="s">
        <v>231</v>
      </c>
      <c r="H1490" s="33" t="s">
        <v>0</v>
      </c>
      <c r="I1490" s="117">
        <v>65400000</v>
      </c>
      <c r="J1490" s="117">
        <v>83500000</v>
      </c>
      <c r="K1490" s="33" t="s">
        <v>84</v>
      </c>
      <c r="L1490" s="37">
        <f t="shared" si="303"/>
        <v>0.21676646706586822</v>
      </c>
      <c r="M1490" s="64"/>
      <c r="N1490" s="64">
        <v>3</v>
      </c>
      <c r="O1490" s="64"/>
      <c r="P1490" s="123"/>
      <c r="Q1490" s="33"/>
      <c r="R1490" s="33"/>
      <c r="S1490" s="33"/>
      <c r="T1490" s="33"/>
      <c r="U1490" s="53"/>
      <c r="V1490" s="53"/>
      <c r="W1490" s="53"/>
      <c r="X1490" s="53"/>
      <c r="Y1490" s="53"/>
      <c r="Z1490" s="53"/>
      <c r="AA1490" s="53"/>
      <c r="AB1490" s="54" t="s">
        <v>232</v>
      </c>
      <c r="AC1490" s="29"/>
      <c r="AD1490" s="29"/>
      <c r="AE1490" s="29"/>
      <c r="AF1490" s="13"/>
      <c r="AG1490" s="30"/>
      <c r="AH1490" s="31"/>
      <c r="AI1490" s="30"/>
      <c r="AJ1490" s="102"/>
    </row>
    <row r="1491" spans="1:36" ht="27" x14ac:dyDescent="0.15">
      <c r="A1491" s="46" t="s">
        <v>345</v>
      </c>
      <c r="B1491" s="33">
        <v>1486</v>
      </c>
      <c r="C1491" s="48" t="s">
        <v>227</v>
      </c>
      <c r="D1491" s="48" t="s">
        <v>151</v>
      </c>
      <c r="E1491" s="48"/>
      <c r="F1491" s="48"/>
      <c r="G1491" s="49" t="s">
        <v>323</v>
      </c>
      <c r="H1491" s="34" t="s">
        <v>324</v>
      </c>
      <c r="I1491" s="118">
        <v>1.8</v>
      </c>
      <c r="J1491" s="58" t="s">
        <v>0</v>
      </c>
      <c r="K1491" s="33" t="s">
        <v>84</v>
      </c>
      <c r="L1491" s="37" t="str">
        <f t="shared" si="303"/>
        <v/>
      </c>
      <c r="M1491" s="64"/>
      <c r="N1491" s="64">
        <v>3</v>
      </c>
      <c r="O1491" s="64"/>
      <c r="P1491" s="123"/>
      <c r="Q1491" s="33"/>
      <c r="R1491" s="33"/>
      <c r="S1491" s="33"/>
      <c r="T1491" s="33"/>
      <c r="U1491" s="53"/>
      <c r="V1491" s="53"/>
      <c r="W1491" s="53"/>
      <c r="X1491" s="53"/>
      <c r="Y1491" s="53"/>
      <c r="Z1491" s="53"/>
      <c r="AA1491" s="53"/>
      <c r="AB1491" s="54" t="s">
        <v>325</v>
      </c>
      <c r="AC1491" s="29"/>
      <c r="AD1491" s="29"/>
      <c r="AE1491" s="29"/>
      <c r="AF1491" s="13"/>
      <c r="AG1491" s="30"/>
      <c r="AH1491" s="31"/>
      <c r="AI1491" s="30"/>
      <c r="AJ1491" s="102"/>
    </row>
    <row r="1492" spans="1:36" ht="27" x14ac:dyDescent="0.15">
      <c r="A1492" s="46" t="s">
        <v>345</v>
      </c>
      <c r="B1492" s="33">
        <v>1487</v>
      </c>
      <c r="C1492" s="63" t="s">
        <v>22</v>
      </c>
      <c r="D1492" s="48" t="s">
        <v>151</v>
      </c>
      <c r="E1492" s="48"/>
      <c r="F1492" s="48"/>
      <c r="G1492" s="49" t="s">
        <v>221</v>
      </c>
      <c r="H1492" s="50" t="s">
        <v>222</v>
      </c>
      <c r="I1492" s="51" t="s">
        <v>0</v>
      </c>
      <c r="J1492" s="51" t="s">
        <v>0</v>
      </c>
      <c r="K1492" s="51" t="s">
        <v>0</v>
      </c>
      <c r="L1492" s="37" t="str">
        <f t="shared" si="303"/>
        <v/>
      </c>
      <c r="M1492" s="52"/>
      <c r="N1492" s="52">
        <v>3</v>
      </c>
      <c r="O1492" s="52"/>
      <c r="P1492" s="123"/>
      <c r="Q1492" s="33"/>
      <c r="R1492" s="33"/>
      <c r="S1492" s="33"/>
      <c r="T1492" s="33"/>
      <c r="U1492" s="53"/>
      <c r="V1492" s="53"/>
      <c r="W1492" s="53"/>
      <c r="X1492" s="53"/>
      <c r="Y1492" s="53"/>
      <c r="Z1492" s="53"/>
      <c r="AA1492" s="53"/>
      <c r="AB1492" s="54" t="s">
        <v>223</v>
      </c>
      <c r="AC1492" s="29"/>
      <c r="AD1492" s="29"/>
      <c r="AE1492" s="29"/>
      <c r="AF1492" s="13"/>
      <c r="AG1492" s="30"/>
      <c r="AH1492" s="31"/>
      <c r="AI1492" s="30"/>
      <c r="AJ1492" s="102"/>
    </row>
    <row r="1493" spans="1:36" ht="27" x14ac:dyDescent="0.15">
      <c r="A1493" s="46" t="s">
        <v>345</v>
      </c>
      <c r="B1493" s="33">
        <v>1488</v>
      </c>
      <c r="C1493" s="48" t="s">
        <v>227</v>
      </c>
      <c r="D1493" s="48" t="s">
        <v>151</v>
      </c>
      <c r="E1493" s="48"/>
      <c r="F1493" s="48"/>
      <c r="G1493" s="49" t="s">
        <v>236</v>
      </c>
      <c r="H1493" s="34" t="s">
        <v>237</v>
      </c>
      <c r="I1493" s="58">
        <v>2168000</v>
      </c>
      <c r="J1493" s="58">
        <v>2540000</v>
      </c>
      <c r="K1493" s="33" t="s">
        <v>84</v>
      </c>
      <c r="L1493" s="37">
        <f t="shared" si="303"/>
        <v>0.14645669291338581</v>
      </c>
      <c r="M1493" s="64"/>
      <c r="N1493" s="64">
        <v>3</v>
      </c>
      <c r="O1493" s="64"/>
      <c r="P1493" s="123"/>
      <c r="Q1493" s="33"/>
      <c r="R1493" s="33"/>
      <c r="S1493" s="33"/>
      <c r="T1493" s="33"/>
      <c r="U1493" s="53"/>
      <c r="V1493" s="53"/>
      <c r="W1493" s="53"/>
      <c r="X1493" s="53"/>
      <c r="Y1493" s="53"/>
      <c r="Z1493" s="53"/>
      <c r="AA1493" s="53"/>
      <c r="AB1493" s="54" t="s">
        <v>238</v>
      </c>
      <c r="AC1493" s="29"/>
      <c r="AD1493" s="29"/>
      <c r="AE1493" s="29"/>
      <c r="AF1493" s="13"/>
      <c r="AG1493" s="30"/>
      <c r="AH1493" s="31"/>
      <c r="AI1493" s="30"/>
      <c r="AJ1493" s="102"/>
    </row>
    <row r="1494" spans="1:36" ht="27" x14ac:dyDescent="0.15">
      <c r="A1494" s="46" t="s">
        <v>345</v>
      </c>
      <c r="B1494" s="33">
        <v>1489</v>
      </c>
      <c r="C1494" s="48" t="s">
        <v>227</v>
      </c>
      <c r="D1494" s="48" t="s">
        <v>151</v>
      </c>
      <c r="E1494" s="48"/>
      <c r="F1494" s="48"/>
      <c r="G1494" s="49" t="s">
        <v>241</v>
      </c>
      <c r="H1494" s="34" t="s">
        <v>242</v>
      </c>
      <c r="I1494" s="118">
        <v>1.88</v>
      </c>
      <c r="J1494" s="118">
        <v>2.58</v>
      </c>
      <c r="K1494" s="33" t="s">
        <v>84</v>
      </c>
      <c r="L1494" s="37">
        <f t="shared" si="303"/>
        <v>0.27131782945736438</v>
      </c>
      <c r="M1494" s="64">
        <v>3</v>
      </c>
      <c r="N1494" s="64"/>
      <c r="O1494" s="64"/>
      <c r="P1494" s="123"/>
      <c r="Q1494" s="33"/>
      <c r="R1494" s="33"/>
      <c r="S1494" s="33"/>
      <c r="T1494" s="33"/>
      <c r="U1494" s="53"/>
      <c r="V1494" s="53"/>
      <c r="W1494" s="53"/>
      <c r="X1494" s="53"/>
      <c r="Y1494" s="53"/>
      <c r="Z1494" s="53"/>
      <c r="AA1494" s="53"/>
      <c r="AB1494" s="54" t="s">
        <v>243</v>
      </c>
      <c r="AC1494" s="29"/>
      <c r="AD1494" s="29"/>
      <c r="AE1494" s="29"/>
      <c r="AF1494" s="13"/>
      <c r="AG1494" s="30"/>
      <c r="AH1494" s="31"/>
      <c r="AI1494" s="30"/>
      <c r="AJ1494" s="102"/>
    </row>
    <row r="1495" spans="1:36" ht="27" x14ac:dyDescent="0.15">
      <c r="A1495" s="46" t="s">
        <v>345</v>
      </c>
      <c r="B1495" s="33">
        <v>1490</v>
      </c>
      <c r="C1495" s="65" t="s">
        <v>32</v>
      </c>
      <c r="D1495" s="48" t="s">
        <v>151</v>
      </c>
      <c r="E1495" s="48"/>
      <c r="F1495" s="48"/>
      <c r="G1495" s="49" t="s">
        <v>38</v>
      </c>
      <c r="H1495" s="34" t="s">
        <v>39</v>
      </c>
      <c r="I1495" s="58">
        <v>580000</v>
      </c>
      <c r="J1495" s="58">
        <v>4510000</v>
      </c>
      <c r="K1495" s="33" t="s">
        <v>40</v>
      </c>
      <c r="L1495" s="37">
        <f t="shared" si="303"/>
        <v>0.87139689578713964</v>
      </c>
      <c r="M1495" s="66"/>
      <c r="N1495" s="66"/>
      <c r="O1495" s="66">
        <v>3</v>
      </c>
      <c r="P1495" s="123"/>
      <c r="Q1495" s="33"/>
      <c r="R1495" s="33"/>
      <c r="S1495" s="33"/>
      <c r="T1495" s="33"/>
      <c r="U1495" s="53"/>
      <c r="V1495" s="53"/>
      <c r="W1495" s="53"/>
      <c r="X1495" s="53"/>
      <c r="Y1495" s="53"/>
      <c r="Z1495" s="53"/>
      <c r="AA1495" s="53"/>
      <c r="AB1495" s="54" t="s">
        <v>41</v>
      </c>
      <c r="AC1495" s="29"/>
      <c r="AD1495" s="29"/>
      <c r="AE1495" s="29"/>
      <c r="AF1495" s="13"/>
      <c r="AG1495" s="30"/>
      <c r="AH1495" s="31"/>
      <c r="AI1495" s="30"/>
      <c r="AJ1495" s="102"/>
    </row>
    <row r="1496" spans="1:36" ht="27" x14ac:dyDescent="0.15">
      <c r="A1496" s="46" t="s">
        <v>345</v>
      </c>
      <c r="B1496" s="33">
        <v>1491</v>
      </c>
      <c r="C1496" s="48" t="s">
        <v>227</v>
      </c>
      <c r="D1496" s="48" t="s">
        <v>151</v>
      </c>
      <c r="E1496" s="48"/>
      <c r="F1496" s="48"/>
      <c r="G1496" s="49" t="s">
        <v>266</v>
      </c>
      <c r="H1496" s="34" t="s">
        <v>267</v>
      </c>
      <c r="I1496" s="58">
        <v>9000000</v>
      </c>
      <c r="J1496" s="58" t="s">
        <v>0</v>
      </c>
      <c r="K1496" s="58" t="s">
        <v>0</v>
      </c>
      <c r="L1496" s="37" t="str">
        <f t="shared" si="303"/>
        <v/>
      </c>
      <c r="M1496" s="64"/>
      <c r="N1496" s="64"/>
      <c r="O1496" s="64">
        <v>3</v>
      </c>
      <c r="P1496" s="123"/>
      <c r="Q1496" s="33"/>
      <c r="R1496" s="33"/>
      <c r="S1496" s="33"/>
      <c r="T1496" s="33"/>
      <c r="U1496" s="53"/>
      <c r="V1496" s="53"/>
      <c r="W1496" s="53"/>
      <c r="X1496" s="53"/>
      <c r="Y1496" s="53"/>
      <c r="Z1496" s="53"/>
      <c r="AA1496" s="53"/>
      <c r="AB1496" s="54" t="s">
        <v>268</v>
      </c>
      <c r="AC1496" s="29"/>
      <c r="AD1496" s="29"/>
      <c r="AE1496" s="29"/>
      <c r="AF1496" s="13"/>
      <c r="AG1496" s="30"/>
      <c r="AH1496" s="31"/>
      <c r="AI1496" s="30"/>
      <c r="AJ1496" s="102"/>
    </row>
    <row r="1497" spans="1:36" ht="27" x14ac:dyDescent="0.15">
      <c r="A1497" s="46" t="s">
        <v>345</v>
      </c>
      <c r="B1497" s="33">
        <v>1492</v>
      </c>
      <c r="C1497" s="48" t="s">
        <v>227</v>
      </c>
      <c r="D1497" s="48" t="s">
        <v>151</v>
      </c>
      <c r="E1497" s="48"/>
      <c r="F1497" s="48"/>
      <c r="G1497" s="49" t="s">
        <v>247</v>
      </c>
      <c r="H1497" s="34" t="s">
        <v>248</v>
      </c>
      <c r="I1497" s="58">
        <v>10400000</v>
      </c>
      <c r="J1497" s="58">
        <v>16400000</v>
      </c>
      <c r="K1497" s="33" t="s">
        <v>249</v>
      </c>
      <c r="L1497" s="37">
        <f t="shared" si="303"/>
        <v>0.36585365853658536</v>
      </c>
      <c r="M1497" s="64"/>
      <c r="N1497" s="64"/>
      <c r="O1497" s="64">
        <v>3</v>
      </c>
      <c r="P1497" s="123"/>
      <c r="Q1497" s="33"/>
      <c r="R1497" s="33"/>
      <c r="S1497" s="33"/>
      <c r="T1497" s="33"/>
      <c r="U1497" s="53"/>
      <c r="V1497" s="53"/>
      <c r="W1497" s="53"/>
      <c r="X1497" s="53"/>
      <c r="Y1497" s="53"/>
      <c r="Z1497" s="53"/>
      <c r="AA1497" s="53"/>
      <c r="AB1497" s="54" t="s">
        <v>250</v>
      </c>
      <c r="AC1497" s="29"/>
      <c r="AD1497" s="29"/>
      <c r="AE1497" s="29"/>
      <c r="AF1497" s="13"/>
      <c r="AG1497" s="30"/>
      <c r="AH1497" s="31"/>
      <c r="AI1497" s="30"/>
      <c r="AJ1497" s="102"/>
    </row>
    <row r="1498" spans="1:36" ht="27" x14ac:dyDescent="0.15">
      <c r="A1498" s="46" t="s">
        <v>345</v>
      </c>
      <c r="B1498" s="33">
        <v>1493</v>
      </c>
      <c r="C1498" s="48" t="s">
        <v>227</v>
      </c>
      <c r="D1498" s="48" t="s">
        <v>151</v>
      </c>
      <c r="E1498" s="48"/>
      <c r="F1498" s="48"/>
      <c r="G1498" s="49" t="s">
        <v>326</v>
      </c>
      <c r="H1498" s="34" t="s">
        <v>327</v>
      </c>
      <c r="I1498" s="118">
        <v>2.7</v>
      </c>
      <c r="J1498" s="118">
        <v>3.2</v>
      </c>
      <c r="K1498" s="33" t="s">
        <v>84</v>
      </c>
      <c r="L1498" s="37">
        <f t="shared" si="303"/>
        <v>0.15625</v>
      </c>
      <c r="M1498" s="64"/>
      <c r="N1498" s="64">
        <v>3</v>
      </c>
      <c r="O1498" s="64"/>
      <c r="P1498" s="123"/>
      <c r="Q1498" s="33"/>
      <c r="R1498" s="33"/>
      <c r="S1498" s="33"/>
      <c r="T1498" s="33"/>
      <c r="U1498" s="53"/>
      <c r="V1498" s="53"/>
      <c r="W1498" s="53"/>
      <c r="X1498" s="53"/>
      <c r="Y1498" s="53"/>
      <c r="Z1498" s="53"/>
      <c r="AA1498" s="53"/>
      <c r="AB1498" s="54" t="s">
        <v>27</v>
      </c>
      <c r="AC1498" s="29"/>
      <c r="AD1498" s="29"/>
      <c r="AE1498" s="29"/>
      <c r="AF1498" s="13"/>
      <c r="AG1498" s="30"/>
      <c r="AH1498" s="31"/>
      <c r="AI1498" s="30"/>
      <c r="AJ1498" s="102"/>
    </row>
    <row r="1499" spans="1:36" ht="27" x14ac:dyDescent="0.15">
      <c r="A1499" s="46" t="s">
        <v>345</v>
      </c>
      <c r="B1499" s="33">
        <v>1494</v>
      </c>
      <c r="C1499" s="48" t="s">
        <v>227</v>
      </c>
      <c r="D1499" s="48" t="s">
        <v>151</v>
      </c>
      <c r="E1499" s="48"/>
      <c r="F1499" s="48"/>
      <c r="G1499" s="49" t="s">
        <v>239</v>
      </c>
      <c r="H1499" s="33" t="s">
        <v>0</v>
      </c>
      <c r="I1499" s="118">
        <v>17.3</v>
      </c>
      <c r="J1499" s="118">
        <v>20.6</v>
      </c>
      <c r="K1499" s="33" t="s">
        <v>84</v>
      </c>
      <c r="L1499" s="37">
        <f t="shared" si="303"/>
        <v>0.16019417475728159</v>
      </c>
      <c r="M1499" s="64"/>
      <c r="N1499" s="64">
        <v>3</v>
      </c>
      <c r="O1499" s="64">
        <v>3</v>
      </c>
      <c r="P1499" s="123"/>
      <c r="Q1499" s="33"/>
      <c r="R1499" s="33"/>
      <c r="S1499" s="33"/>
      <c r="T1499" s="33"/>
      <c r="U1499" s="53"/>
      <c r="V1499" s="53"/>
      <c r="W1499" s="53"/>
      <c r="X1499" s="53"/>
      <c r="Y1499" s="53"/>
      <c r="Z1499" s="53"/>
      <c r="AA1499" s="53"/>
      <c r="AB1499" s="54" t="s">
        <v>240</v>
      </c>
      <c r="AC1499" s="29"/>
      <c r="AD1499" s="29"/>
      <c r="AE1499" s="29"/>
      <c r="AF1499" s="13"/>
      <c r="AG1499" s="30"/>
      <c r="AH1499" s="31"/>
      <c r="AI1499" s="30"/>
      <c r="AJ1499" s="102"/>
    </row>
    <row r="1500" spans="1:36" ht="27" x14ac:dyDescent="0.15">
      <c r="A1500" s="46" t="s">
        <v>345</v>
      </c>
      <c r="B1500" s="33">
        <v>1495</v>
      </c>
      <c r="C1500" s="47" t="s">
        <v>32</v>
      </c>
      <c r="D1500" s="48" t="s">
        <v>151</v>
      </c>
      <c r="E1500" s="48"/>
      <c r="F1500" s="48"/>
      <c r="G1500" s="49" t="s">
        <v>33</v>
      </c>
      <c r="H1500" s="33" t="s">
        <v>0</v>
      </c>
      <c r="I1500" s="58">
        <v>38000000</v>
      </c>
      <c r="J1500" s="58">
        <v>49000000</v>
      </c>
      <c r="K1500" s="33" t="s">
        <v>84</v>
      </c>
      <c r="L1500" s="37">
        <f t="shared" si="303"/>
        <v>0.22448979591836737</v>
      </c>
      <c r="M1500" s="60">
        <v>3</v>
      </c>
      <c r="N1500" s="60"/>
      <c r="O1500" s="60"/>
      <c r="P1500" s="123"/>
      <c r="Q1500" s="33"/>
      <c r="R1500" s="33"/>
      <c r="S1500" s="33"/>
      <c r="T1500" s="33"/>
      <c r="U1500" s="53"/>
      <c r="V1500" s="53"/>
      <c r="W1500" s="53"/>
      <c r="X1500" s="53"/>
      <c r="Y1500" s="53"/>
      <c r="Z1500" s="53"/>
      <c r="AA1500" s="53"/>
      <c r="AB1500" s="54" t="s">
        <v>34</v>
      </c>
      <c r="AC1500" s="29"/>
      <c r="AD1500" s="29"/>
      <c r="AE1500" s="29"/>
      <c r="AF1500" s="13"/>
      <c r="AG1500" s="30"/>
      <c r="AH1500" s="31"/>
      <c r="AI1500" s="30"/>
      <c r="AJ1500" s="102"/>
    </row>
    <row r="1501" spans="1:36" ht="27" x14ac:dyDescent="0.15">
      <c r="A1501" s="46" t="s">
        <v>345</v>
      </c>
      <c r="B1501" s="33">
        <v>1496</v>
      </c>
      <c r="C1501" s="67" t="s">
        <v>32</v>
      </c>
      <c r="D1501" s="48" t="s">
        <v>151</v>
      </c>
      <c r="E1501" s="48"/>
      <c r="F1501" s="48"/>
      <c r="G1501" s="49" t="s">
        <v>42</v>
      </c>
      <c r="H1501" s="34" t="s">
        <v>43</v>
      </c>
      <c r="I1501" s="58" t="s">
        <v>0</v>
      </c>
      <c r="J1501" s="58" t="s">
        <v>0</v>
      </c>
      <c r="K1501" s="58" t="s">
        <v>0</v>
      </c>
      <c r="L1501" s="37" t="str">
        <f t="shared" si="303"/>
        <v/>
      </c>
      <c r="M1501" s="61"/>
      <c r="N1501" s="61">
        <v>3</v>
      </c>
      <c r="O1501" s="61"/>
      <c r="P1501" s="123"/>
      <c r="Q1501" s="33"/>
      <c r="R1501" s="33"/>
      <c r="S1501" s="33"/>
      <c r="T1501" s="33"/>
      <c r="U1501" s="53"/>
      <c r="V1501" s="53"/>
      <c r="W1501" s="53"/>
      <c r="X1501" s="53"/>
      <c r="Y1501" s="53"/>
      <c r="Z1501" s="53"/>
      <c r="AA1501" s="53"/>
      <c r="AB1501" s="54" t="s">
        <v>44</v>
      </c>
      <c r="AC1501" s="29"/>
      <c r="AD1501" s="29"/>
      <c r="AE1501" s="29"/>
      <c r="AF1501" s="13"/>
      <c r="AG1501" s="30"/>
      <c r="AH1501" s="31"/>
      <c r="AI1501" s="30"/>
      <c r="AJ1501" s="102"/>
    </row>
    <row r="1502" spans="1:36" ht="27" x14ac:dyDescent="0.15">
      <c r="A1502" s="46" t="s">
        <v>345</v>
      </c>
      <c r="B1502" s="33">
        <v>1497</v>
      </c>
      <c r="C1502" s="48" t="s">
        <v>227</v>
      </c>
      <c r="D1502" s="48" t="s">
        <v>151</v>
      </c>
      <c r="E1502" s="48"/>
      <c r="F1502" s="48"/>
      <c r="G1502" s="49" t="s">
        <v>233</v>
      </c>
      <c r="H1502" s="34" t="s">
        <v>234</v>
      </c>
      <c r="I1502" s="58">
        <v>6000000</v>
      </c>
      <c r="J1502" s="58">
        <v>45000000</v>
      </c>
      <c r="K1502" s="33" t="s">
        <v>84</v>
      </c>
      <c r="L1502" s="37">
        <f t="shared" si="303"/>
        <v>0.8666666666666667</v>
      </c>
      <c r="M1502" s="64"/>
      <c r="N1502" s="64">
        <v>3</v>
      </c>
      <c r="O1502" s="64"/>
      <c r="P1502" s="123"/>
      <c r="Q1502" s="33"/>
      <c r="R1502" s="33"/>
      <c r="S1502" s="33"/>
      <c r="T1502" s="33"/>
      <c r="U1502" s="53"/>
      <c r="V1502" s="53"/>
      <c r="W1502" s="53"/>
      <c r="X1502" s="53"/>
      <c r="Y1502" s="53"/>
      <c r="Z1502" s="53"/>
      <c r="AA1502" s="53"/>
      <c r="AB1502" s="54" t="s">
        <v>235</v>
      </c>
      <c r="AC1502" s="29"/>
      <c r="AD1502" s="29"/>
      <c r="AE1502" s="29"/>
      <c r="AF1502" s="13"/>
      <c r="AG1502" s="30"/>
      <c r="AH1502" s="31"/>
      <c r="AI1502" s="30"/>
      <c r="AJ1502" s="102"/>
    </row>
    <row r="1503" spans="1:36" ht="27" x14ac:dyDescent="0.15">
      <c r="A1503" s="46" t="s">
        <v>345</v>
      </c>
      <c r="B1503" s="33">
        <v>1498</v>
      </c>
      <c r="C1503" s="48" t="s">
        <v>227</v>
      </c>
      <c r="D1503" s="48" t="s">
        <v>151</v>
      </c>
      <c r="E1503" s="48"/>
      <c r="F1503" s="48"/>
      <c r="G1503" s="49" t="s">
        <v>244</v>
      </c>
      <c r="H1503" s="34" t="s">
        <v>245</v>
      </c>
      <c r="I1503" s="58">
        <v>59600000</v>
      </c>
      <c r="J1503" s="58">
        <v>98600000</v>
      </c>
      <c r="K1503" s="33" t="s">
        <v>84</v>
      </c>
      <c r="L1503" s="37">
        <f t="shared" si="303"/>
        <v>0.39553752535496955</v>
      </c>
      <c r="M1503" s="64">
        <v>3</v>
      </c>
      <c r="N1503" s="64"/>
      <c r="O1503" s="64">
        <v>3</v>
      </c>
      <c r="P1503" s="123"/>
      <c r="Q1503" s="33"/>
      <c r="R1503" s="33"/>
      <c r="S1503" s="33"/>
      <c r="T1503" s="33"/>
      <c r="U1503" s="53"/>
      <c r="V1503" s="53"/>
      <c r="W1503" s="53"/>
      <c r="X1503" s="53"/>
      <c r="Y1503" s="53"/>
      <c r="Z1503" s="53"/>
      <c r="AA1503" s="53"/>
      <c r="AB1503" s="54" t="s">
        <v>246</v>
      </c>
      <c r="AC1503" s="29"/>
      <c r="AD1503" s="29"/>
      <c r="AE1503" s="29"/>
      <c r="AF1503" s="13"/>
      <c r="AG1503" s="30"/>
      <c r="AH1503" s="31"/>
      <c r="AI1503" s="30"/>
      <c r="AJ1503" s="102"/>
    </row>
    <row r="1504" spans="1:36" ht="27" x14ac:dyDescent="0.15">
      <c r="A1504" s="46" t="s">
        <v>345</v>
      </c>
      <c r="B1504" s="33">
        <v>1499</v>
      </c>
      <c r="C1504" s="48" t="s">
        <v>227</v>
      </c>
      <c r="D1504" s="48" t="s">
        <v>151</v>
      </c>
      <c r="E1504" s="48"/>
      <c r="F1504" s="48"/>
      <c r="G1504" s="49" t="s">
        <v>228</v>
      </c>
      <c r="H1504" s="34" t="s">
        <v>229</v>
      </c>
      <c r="I1504" s="117">
        <v>1450000000</v>
      </c>
      <c r="J1504" s="117">
        <v>1990000000</v>
      </c>
      <c r="K1504" s="33" t="s">
        <v>84</v>
      </c>
      <c r="L1504" s="37">
        <f t="shared" si="303"/>
        <v>0.27135678391959794</v>
      </c>
      <c r="M1504" s="64">
        <v>3</v>
      </c>
      <c r="N1504" s="64"/>
      <c r="O1504" s="64"/>
      <c r="P1504" s="123"/>
      <c r="Q1504" s="33"/>
      <c r="R1504" s="33"/>
      <c r="S1504" s="33"/>
      <c r="T1504" s="33"/>
      <c r="U1504" s="53"/>
      <c r="V1504" s="53"/>
      <c r="W1504" s="53"/>
      <c r="X1504" s="53"/>
      <c r="Y1504" s="53"/>
      <c r="Z1504" s="53"/>
      <c r="AA1504" s="53"/>
      <c r="AB1504" s="54" t="s">
        <v>230</v>
      </c>
      <c r="AC1504" s="29"/>
      <c r="AD1504" s="29"/>
      <c r="AE1504" s="29"/>
      <c r="AF1504" s="13"/>
      <c r="AG1504" s="30"/>
      <c r="AH1504" s="31"/>
      <c r="AI1504" s="30"/>
      <c r="AJ1504" s="102"/>
    </row>
    <row r="1505" spans="1:36" ht="27" x14ac:dyDescent="0.15">
      <c r="A1505" s="46" t="s">
        <v>345</v>
      </c>
      <c r="B1505" s="33">
        <v>1500</v>
      </c>
      <c r="C1505" s="47" t="s">
        <v>32</v>
      </c>
      <c r="D1505" s="48" t="s">
        <v>151</v>
      </c>
      <c r="E1505" s="48"/>
      <c r="F1505" s="48"/>
      <c r="G1505" s="49" t="s">
        <v>35</v>
      </c>
      <c r="H1505" s="35" t="s">
        <v>36</v>
      </c>
      <c r="I1505" s="58">
        <v>876000000</v>
      </c>
      <c r="J1505" s="58">
        <v>948000000</v>
      </c>
      <c r="K1505" s="33" t="s">
        <v>84</v>
      </c>
      <c r="L1505" s="37">
        <f t="shared" si="303"/>
        <v>7.5949367088607556E-2</v>
      </c>
      <c r="M1505" s="60"/>
      <c r="N1505" s="60">
        <v>3</v>
      </c>
      <c r="O1505" s="60"/>
      <c r="P1505" s="123"/>
      <c r="Q1505" s="33"/>
      <c r="R1505" s="33"/>
      <c r="S1505" s="33"/>
      <c r="T1505" s="33"/>
      <c r="U1505" s="53"/>
      <c r="V1505" s="53"/>
      <c r="W1505" s="53"/>
      <c r="X1505" s="53"/>
      <c r="Y1505" s="53"/>
      <c r="Z1505" s="53"/>
      <c r="AA1505" s="53"/>
      <c r="AB1505" s="54" t="s">
        <v>37</v>
      </c>
      <c r="AC1505" s="29"/>
      <c r="AD1505" s="29"/>
      <c r="AE1505" s="29"/>
      <c r="AF1505" s="13"/>
      <c r="AG1505" s="30"/>
      <c r="AH1505" s="31"/>
      <c r="AI1505" s="30"/>
      <c r="AJ1505" s="102"/>
    </row>
    <row r="1506" spans="1:36" ht="27" x14ac:dyDescent="0.15">
      <c r="A1506" s="46" t="s">
        <v>345</v>
      </c>
      <c r="B1506" s="33">
        <v>1501</v>
      </c>
      <c r="C1506" s="48" t="s">
        <v>227</v>
      </c>
      <c r="D1506" s="48" t="s">
        <v>151</v>
      </c>
      <c r="E1506" s="48"/>
      <c r="F1506" s="48"/>
      <c r="G1506" s="49" t="s">
        <v>269</v>
      </c>
      <c r="H1506" s="34" t="s">
        <v>321</v>
      </c>
      <c r="I1506" s="118">
        <v>1.6</v>
      </c>
      <c r="J1506" s="58" t="s">
        <v>0</v>
      </c>
      <c r="K1506" s="58" t="s">
        <v>0</v>
      </c>
      <c r="L1506" s="37" t="str">
        <f t="shared" si="303"/>
        <v/>
      </c>
      <c r="M1506" s="64"/>
      <c r="N1506" s="64">
        <v>3</v>
      </c>
      <c r="O1506" s="64"/>
      <c r="P1506" s="123"/>
      <c r="Q1506" s="33"/>
      <c r="R1506" s="33"/>
      <c r="S1506" s="33"/>
      <c r="T1506" s="33"/>
      <c r="U1506" s="53"/>
      <c r="V1506" s="53"/>
      <c r="W1506" s="53"/>
      <c r="X1506" s="53"/>
      <c r="Y1506" s="53"/>
      <c r="Z1506" s="53"/>
      <c r="AA1506" s="53"/>
      <c r="AB1506" s="54" t="s">
        <v>322</v>
      </c>
      <c r="AC1506" s="29"/>
      <c r="AD1506" s="29"/>
      <c r="AE1506" s="29"/>
      <c r="AF1506" s="13"/>
      <c r="AG1506" s="30"/>
      <c r="AH1506" s="31"/>
      <c r="AI1506" s="30"/>
      <c r="AJ1506" s="102"/>
    </row>
    <row r="1507" spans="1:36" ht="27" x14ac:dyDescent="0.15">
      <c r="A1507" s="46" t="s">
        <v>345</v>
      </c>
      <c r="B1507" s="33">
        <v>1502</v>
      </c>
      <c r="C1507" s="48" t="s">
        <v>227</v>
      </c>
      <c r="D1507" s="48" t="s">
        <v>151</v>
      </c>
      <c r="E1507" s="48"/>
      <c r="F1507" s="48"/>
      <c r="G1507" s="49" t="s">
        <v>251</v>
      </c>
      <c r="H1507" s="33" t="s">
        <v>0</v>
      </c>
      <c r="I1507" s="118">
        <v>3.4</v>
      </c>
      <c r="J1507" s="58" t="s">
        <v>0</v>
      </c>
      <c r="K1507" s="33" t="s">
        <v>252</v>
      </c>
      <c r="L1507" s="37" t="str">
        <f t="shared" si="303"/>
        <v/>
      </c>
      <c r="M1507" s="64"/>
      <c r="N1507" s="64">
        <v>3</v>
      </c>
      <c r="O1507" s="64"/>
      <c r="P1507" s="123"/>
      <c r="Q1507" s="33"/>
      <c r="R1507" s="33"/>
      <c r="S1507" s="33"/>
      <c r="T1507" s="33"/>
      <c r="U1507" s="53"/>
      <c r="V1507" s="53"/>
      <c r="W1507" s="53"/>
      <c r="X1507" s="53"/>
      <c r="Y1507" s="53"/>
      <c r="Z1507" s="53"/>
      <c r="AA1507" s="53"/>
      <c r="AB1507" s="54" t="s">
        <v>253</v>
      </c>
      <c r="AC1507" s="29"/>
      <c r="AD1507" s="29"/>
      <c r="AE1507" s="29"/>
      <c r="AF1507" s="13"/>
      <c r="AG1507" s="30"/>
      <c r="AH1507" s="31"/>
      <c r="AI1507" s="30"/>
      <c r="AJ1507" s="102"/>
    </row>
    <row r="1508" spans="1:36" ht="27" x14ac:dyDescent="0.15">
      <c r="A1508" s="46" t="s">
        <v>345</v>
      </c>
      <c r="B1508" s="33">
        <v>1503</v>
      </c>
      <c r="C1508" s="48" t="s">
        <v>227</v>
      </c>
      <c r="D1508" s="48" t="s">
        <v>151</v>
      </c>
      <c r="E1508" s="48"/>
      <c r="F1508" s="48"/>
      <c r="G1508" s="49" t="s">
        <v>260</v>
      </c>
      <c r="H1508" s="34" t="s">
        <v>261</v>
      </c>
      <c r="I1508" s="58" t="s">
        <v>0</v>
      </c>
      <c r="J1508" s="58" t="s">
        <v>0</v>
      </c>
      <c r="K1508" s="58" t="s">
        <v>0</v>
      </c>
      <c r="L1508" s="37" t="str">
        <f t="shared" si="303"/>
        <v/>
      </c>
      <c r="M1508" s="64"/>
      <c r="N1508" s="64">
        <v>3</v>
      </c>
      <c r="O1508" s="64"/>
      <c r="P1508" s="123"/>
      <c r="Q1508" s="33"/>
      <c r="R1508" s="33"/>
      <c r="S1508" s="33"/>
      <c r="T1508" s="33"/>
      <c r="U1508" s="53"/>
      <c r="V1508" s="53"/>
      <c r="W1508" s="53"/>
      <c r="X1508" s="53"/>
      <c r="Y1508" s="53"/>
      <c r="Z1508" s="53"/>
      <c r="AA1508" s="53"/>
      <c r="AB1508" s="54" t="s">
        <v>262</v>
      </c>
      <c r="AC1508" s="29"/>
      <c r="AD1508" s="29"/>
      <c r="AE1508" s="29"/>
      <c r="AF1508" s="13"/>
      <c r="AG1508" s="30"/>
      <c r="AH1508" s="31"/>
      <c r="AI1508" s="30"/>
      <c r="AJ1508" s="102"/>
    </row>
    <row r="1509" spans="1:36" ht="27" x14ac:dyDescent="0.15">
      <c r="A1509" s="46" t="s">
        <v>345</v>
      </c>
      <c r="B1509" s="33">
        <v>1504</v>
      </c>
      <c r="C1509" s="48" t="s">
        <v>227</v>
      </c>
      <c r="D1509" s="48" t="s">
        <v>151</v>
      </c>
      <c r="E1509" s="48"/>
      <c r="F1509" s="48"/>
      <c r="G1509" s="49" t="s">
        <v>257</v>
      </c>
      <c r="H1509" s="33" t="s">
        <v>0</v>
      </c>
      <c r="I1509" s="58">
        <v>93000000</v>
      </c>
      <c r="J1509" s="58" t="s">
        <v>0</v>
      </c>
      <c r="K1509" s="33" t="s">
        <v>258</v>
      </c>
      <c r="L1509" s="37" t="str">
        <f t="shared" si="303"/>
        <v/>
      </c>
      <c r="M1509" s="64"/>
      <c r="N1509" s="64">
        <v>3</v>
      </c>
      <c r="O1509" s="64"/>
      <c r="P1509" s="123"/>
      <c r="Q1509" s="33"/>
      <c r="R1509" s="33"/>
      <c r="S1509" s="33"/>
      <c r="T1509" s="33"/>
      <c r="U1509" s="53"/>
      <c r="V1509" s="53"/>
      <c r="W1509" s="53"/>
      <c r="X1509" s="53"/>
      <c r="Y1509" s="53"/>
      <c r="Z1509" s="53"/>
      <c r="AA1509" s="53"/>
      <c r="AB1509" s="54" t="s">
        <v>259</v>
      </c>
      <c r="AC1509" s="29"/>
      <c r="AD1509" s="29"/>
      <c r="AE1509" s="29"/>
      <c r="AF1509" s="13"/>
      <c r="AG1509" s="30"/>
      <c r="AH1509" s="31"/>
      <c r="AI1509" s="30"/>
      <c r="AJ1509" s="102"/>
    </row>
    <row r="1510" spans="1:36" ht="27" x14ac:dyDescent="0.15">
      <c r="A1510" s="46" t="s">
        <v>345</v>
      </c>
      <c r="B1510" s="33">
        <v>1505</v>
      </c>
      <c r="C1510" s="48" t="s">
        <v>227</v>
      </c>
      <c r="D1510" s="48" t="s">
        <v>151</v>
      </c>
      <c r="E1510" s="48"/>
      <c r="F1510" s="48"/>
      <c r="G1510" s="49" t="s">
        <v>254</v>
      </c>
      <c r="H1510" s="34" t="s">
        <v>255</v>
      </c>
      <c r="I1510" s="118">
        <v>4.4000000000000004</v>
      </c>
      <c r="J1510" s="118">
        <v>5.3</v>
      </c>
      <c r="K1510" s="33" t="s">
        <v>84</v>
      </c>
      <c r="L1510" s="37">
        <f t="shared" si="303"/>
        <v>0.16981132075471683</v>
      </c>
      <c r="M1510" s="64"/>
      <c r="N1510" s="64">
        <v>3</v>
      </c>
      <c r="O1510" s="64"/>
      <c r="P1510" s="123"/>
      <c r="Q1510" s="33"/>
      <c r="R1510" s="33"/>
      <c r="S1510" s="33"/>
      <c r="T1510" s="33"/>
      <c r="U1510" s="53"/>
      <c r="V1510" s="53"/>
      <c r="W1510" s="53"/>
      <c r="X1510" s="53"/>
      <c r="Y1510" s="53"/>
      <c r="Z1510" s="53"/>
      <c r="AA1510" s="53"/>
      <c r="AB1510" s="54" t="s">
        <v>256</v>
      </c>
      <c r="AC1510" s="29"/>
      <c r="AD1510" s="29"/>
      <c r="AE1510" s="29"/>
      <c r="AF1510" s="13"/>
      <c r="AG1510" s="30"/>
      <c r="AH1510" s="31"/>
      <c r="AI1510" s="30"/>
      <c r="AJ1510" s="102"/>
    </row>
    <row r="1511" spans="1:36" ht="27" x14ac:dyDescent="0.15">
      <c r="A1511" s="46" t="s">
        <v>345</v>
      </c>
      <c r="B1511" s="33">
        <v>1506</v>
      </c>
      <c r="C1511" s="48" t="s">
        <v>227</v>
      </c>
      <c r="D1511" s="48" t="s">
        <v>28</v>
      </c>
      <c r="E1511" s="48" t="s">
        <v>151</v>
      </c>
      <c r="F1511" s="48"/>
      <c r="G1511" s="49" t="s">
        <v>29</v>
      </c>
      <c r="H1511" s="34" t="s">
        <v>30</v>
      </c>
      <c r="I1511" s="58">
        <v>10493000</v>
      </c>
      <c r="J1511" s="58">
        <v>20000000</v>
      </c>
      <c r="K1511" s="33" t="s">
        <v>84</v>
      </c>
      <c r="L1511" s="37">
        <f t="shared" si="303"/>
        <v>0.47535000000000005</v>
      </c>
      <c r="M1511" s="61"/>
      <c r="N1511" s="64">
        <v>3</v>
      </c>
      <c r="O1511" s="61"/>
      <c r="P1511" s="123"/>
      <c r="Q1511" s="33"/>
      <c r="R1511" s="33"/>
      <c r="S1511" s="33"/>
      <c r="T1511" s="33"/>
      <c r="U1511" s="53"/>
      <c r="V1511" s="53"/>
      <c r="W1511" s="53"/>
      <c r="X1511" s="53"/>
      <c r="Y1511" s="53"/>
      <c r="Z1511" s="53"/>
      <c r="AA1511" s="53"/>
      <c r="AB1511" s="54" t="s">
        <v>31</v>
      </c>
      <c r="AC1511" s="29"/>
      <c r="AD1511" s="29"/>
      <c r="AE1511" s="29"/>
      <c r="AF1511" s="13"/>
      <c r="AG1511" s="30"/>
      <c r="AH1511" s="31"/>
      <c r="AI1511" s="30"/>
      <c r="AJ1511" s="102"/>
    </row>
    <row r="1512" spans="1:36" ht="27" x14ac:dyDescent="0.15">
      <c r="A1512" s="46" t="s">
        <v>345</v>
      </c>
      <c r="B1512" s="33">
        <v>1507</v>
      </c>
      <c r="C1512" s="68" t="s">
        <v>45</v>
      </c>
      <c r="D1512" s="48" t="s">
        <v>151</v>
      </c>
      <c r="E1512" s="48"/>
      <c r="F1512" s="48"/>
      <c r="G1512" s="49" t="s">
        <v>418</v>
      </c>
      <c r="H1512" s="34" t="s">
        <v>419</v>
      </c>
      <c r="I1512" s="119">
        <v>2.56</v>
      </c>
      <c r="J1512" s="119">
        <v>3.52</v>
      </c>
      <c r="K1512" s="33" t="s">
        <v>84</v>
      </c>
      <c r="L1512" s="37">
        <f t="shared" si="303"/>
        <v>0.27272727272727271</v>
      </c>
      <c r="M1512" s="69">
        <v>3</v>
      </c>
      <c r="N1512" s="61"/>
      <c r="O1512" s="61"/>
      <c r="P1512" s="123"/>
      <c r="Q1512" s="33"/>
      <c r="R1512" s="70"/>
      <c r="S1512" s="33"/>
      <c r="T1512" s="33"/>
      <c r="U1512" s="53"/>
      <c r="V1512" s="53"/>
      <c r="W1512" s="53"/>
      <c r="X1512" s="53"/>
      <c r="Y1512" s="53"/>
      <c r="Z1512" s="53"/>
      <c r="AA1512" s="53"/>
      <c r="AB1512" s="54" t="s">
        <v>420</v>
      </c>
      <c r="AC1512" s="29"/>
      <c r="AD1512" s="29"/>
      <c r="AE1512" s="29"/>
      <c r="AF1512" s="13"/>
      <c r="AG1512" s="30"/>
      <c r="AH1512" s="31"/>
      <c r="AI1512" s="30"/>
      <c r="AJ1512" s="102"/>
    </row>
    <row r="1513" spans="1:36" ht="27" x14ac:dyDescent="0.15">
      <c r="A1513" s="46" t="s">
        <v>345</v>
      </c>
      <c r="B1513" s="33">
        <v>1508</v>
      </c>
      <c r="C1513" s="48" t="s">
        <v>421</v>
      </c>
      <c r="D1513" s="48" t="s">
        <v>151</v>
      </c>
      <c r="E1513" s="48"/>
      <c r="F1513" s="48"/>
      <c r="G1513" s="49" t="s">
        <v>422</v>
      </c>
      <c r="H1513" s="34" t="s">
        <v>423</v>
      </c>
      <c r="I1513" s="58">
        <v>140000000</v>
      </c>
      <c r="J1513" s="58">
        <v>148000000</v>
      </c>
      <c r="K1513" s="33" t="s">
        <v>0</v>
      </c>
      <c r="L1513" s="37">
        <f t="shared" si="303"/>
        <v>5.4054054054054057E-2</v>
      </c>
      <c r="M1513" s="61"/>
      <c r="N1513" s="71">
        <v>3</v>
      </c>
      <c r="O1513" s="61"/>
      <c r="P1513" s="123"/>
      <c r="Q1513" s="33"/>
      <c r="R1513" s="33"/>
      <c r="S1513" s="33"/>
      <c r="T1513" s="33"/>
      <c r="U1513" s="53"/>
      <c r="V1513" s="53"/>
      <c r="W1513" s="53"/>
      <c r="X1513" s="53"/>
      <c r="Y1513" s="53"/>
      <c r="Z1513" s="53"/>
      <c r="AA1513" s="53"/>
      <c r="AB1513" s="54" t="s">
        <v>424</v>
      </c>
      <c r="AC1513" s="29"/>
      <c r="AD1513" s="29"/>
      <c r="AE1513" s="29"/>
      <c r="AF1513" s="13"/>
      <c r="AG1513" s="30"/>
      <c r="AH1513" s="31"/>
      <c r="AI1513" s="30"/>
      <c r="AJ1513" s="102"/>
    </row>
    <row r="1514" spans="1:36" ht="33.75" x14ac:dyDescent="0.15">
      <c r="A1514" s="46" t="s">
        <v>345</v>
      </c>
      <c r="B1514" s="33">
        <v>1509</v>
      </c>
      <c r="C1514" s="47" t="s">
        <v>414</v>
      </c>
      <c r="D1514" s="48" t="s">
        <v>151</v>
      </c>
      <c r="E1514" s="48"/>
      <c r="F1514" s="48"/>
      <c r="G1514" s="49" t="s">
        <v>415</v>
      </c>
      <c r="H1514" s="50" t="s">
        <v>416</v>
      </c>
      <c r="I1514" s="51" t="s">
        <v>0</v>
      </c>
      <c r="J1514" s="51" t="s">
        <v>0</v>
      </c>
      <c r="K1514" s="51" t="s">
        <v>0</v>
      </c>
      <c r="L1514" s="37" t="str">
        <f t="shared" si="303"/>
        <v/>
      </c>
      <c r="M1514" s="52"/>
      <c r="N1514" s="52">
        <v>3</v>
      </c>
      <c r="O1514" s="52"/>
      <c r="P1514" s="123"/>
      <c r="Q1514" s="33"/>
      <c r="R1514" s="33"/>
      <c r="S1514" s="33"/>
      <c r="T1514" s="33"/>
      <c r="U1514" s="53"/>
      <c r="V1514" s="53"/>
      <c r="W1514" s="53"/>
      <c r="X1514" s="53"/>
      <c r="Y1514" s="53"/>
      <c r="Z1514" s="53"/>
      <c r="AA1514" s="53"/>
      <c r="AB1514" s="54" t="s">
        <v>417</v>
      </c>
      <c r="AC1514" s="29"/>
      <c r="AD1514" s="29"/>
      <c r="AE1514" s="29"/>
      <c r="AF1514" s="13"/>
      <c r="AG1514" s="30"/>
      <c r="AH1514" s="31"/>
      <c r="AI1514" s="30"/>
      <c r="AJ1514" s="102"/>
    </row>
    <row r="1515" spans="1:36" ht="27" x14ac:dyDescent="0.15">
      <c r="A1515" s="46" t="s">
        <v>345</v>
      </c>
      <c r="B1515" s="33">
        <v>1510</v>
      </c>
      <c r="C1515" s="68" t="s">
        <v>45</v>
      </c>
      <c r="D1515" s="48" t="s">
        <v>151</v>
      </c>
      <c r="E1515" s="48"/>
      <c r="F1515" s="48"/>
      <c r="G1515" s="49" t="s">
        <v>476</v>
      </c>
      <c r="H1515" s="34" t="s">
        <v>477</v>
      </c>
      <c r="I1515" s="58">
        <v>7000000</v>
      </c>
      <c r="J1515" s="58">
        <v>17000000</v>
      </c>
      <c r="K1515" s="33" t="s">
        <v>84</v>
      </c>
      <c r="L1515" s="37">
        <f t="shared" si="303"/>
        <v>0.58823529411764708</v>
      </c>
      <c r="M1515" s="72">
        <v>3</v>
      </c>
      <c r="N1515" s="72"/>
      <c r="O1515" s="72"/>
      <c r="P1515" s="123"/>
      <c r="Q1515" s="33"/>
      <c r="R1515" s="33"/>
      <c r="S1515" s="33"/>
      <c r="T1515" s="33"/>
      <c r="U1515" s="53"/>
      <c r="V1515" s="53"/>
      <c r="W1515" s="53"/>
      <c r="X1515" s="53"/>
      <c r="Y1515" s="53"/>
      <c r="Z1515" s="53"/>
      <c r="AA1515" s="53"/>
      <c r="AB1515" s="54" t="s">
        <v>478</v>
      </c>
      <c r="AC1515" s="29"/>
      <c r="AD1515" s="29"/>
      <c r="AE1515" s="29"/>
      <c r="AF1515" s="13"/>
      <c r="AG1515" s="30"/>
      <c r="AH1515" s="31"/>
      <c r="AI1515" s="30"/>
      <c r="AJ1515" s="102"/>
    </row>
    <row r="1516" spans="1:36" ht="27" x14ac:dyDescent="0.15">
      <c r="A1516" s="46" t="s">
        <v>345</v>
      </c>
      <c r="B1516" s="33">
        <v>1511</v>
      </c>
      <c r="C1516" s="73" t="s">
        <v>425</v>
      </c>
      <c r="D1516" s="48" t="s">
        <v>151</v>
      </c>
      <c r="E1516" s="48"/>
      <c r="F1516" s="48"/>
      <c r="G1516" s="49" t="s">
        <v>437</v>
      </c>
      <c r="H1516" s="34" t="s">
        <v>438</v>
      </c>
      <c r="I1516" s="58">
        <v>1720000</v>
      </c>
      <c r="J1516" s="58">
        <v>2678000</v>
      </c>
      <c r="K1516" s="33" t="s">
        <v>84</v>
      </c>
      <c r="L1516" s="37">
        <f t="shared" si="303"/>
        <v>0.35772964899178494</v>
      </c>
      <c r="M1516" s="74"/>
      <c r="N1516" s="74">
        <v>3</v>
      </c>
      <c r="O1516" s="61"/>
      <c r="P1516" s="123"/>
      <c r="Q1516" s="33"/>
      <c r="R1516" s="33"/>
      <c r="S1516" s="33"/>
      <c r="T1516" s="33"/>
      <c r="U1516" s="53"/>
      <c r="V1516" s="53"/>
      <c r="W1516" s="53"/>
      <c r="X1516" s="53"/>
      <c r="Y1516" s="53"/>
      <c r="Z1516" s="53"/>
      <c r="AA1516" s="53"/>
      <c r="AB1516" s="54" t="s">
        <v>439</v>
      </c>
      <c r="AC1516" s="29"/>
      <c r="AD1516" s="29"/>
      <c r="AE1516" s="29"/>
      <c r="AF1516" s="13"/>
      <c r="AG1516" s="30"/>
      <c r="AH1516" s="31"/>
      <c r="AI1516" s="30"/>
      <c r="AJ1516" s="102"/>
    </row>
    <row r="1517" spans="1:36" ht="27" x14ac:dyDescent="0.15">
      <c r="A1517" s="46" t="s">
        <v>345</v>
      </c>
      <c r="B1517" s="33">
        <v>1512</v>
      </c>
      <c r="C1517" s="73" t="s">
        <v>425</v>
      </c>
      <c r="D1517" s="48" t="s">
        <v>151</v>
      </c>
      <c r="E1517" s="48"/>
      <c r="F1517" s="48"/>
      <c r="G1517" s="49" t="s">
        <v>434</v>
      </c>
      <c r="H1517" s="34" t="s">
        <v>435</v>
      </c>
      <c r="I1517" s="58" t="s">
        <v>0</v>
      </c>
      <c r="J1517" s="58" t="s">
        <v>0</v>
      </c>
      <c r="K1517" s="33" t="s">
        <v>320</v>
      </c>
      <c r="L1517" s="37" t="str">
        <f t="shared" si="303"/>
        <v/>
      </c>
      <c r="M1517" s="74"/>
      <c r="N1517" s="74">
        <v>3</v>
      </c>
      <c r="O1517" s="61"/>
      <c r="P1517" s="123"/>
      <c r="Q1517" s="33"/>
      <c r="R1517" s="33"/>
      <c r="S1517" s="33"/>
      <c r="T1517" s="33"/>
      <c r="U1517" s="53"/>
      <c r="V1517" s="53"/>
      <c r="W1517" s="53"/>
      <c r="X1517" s="53"/>
      <c r="Y1517" s="53"/>
      <c r="Z1517" s="53"/>
      <c r="AA1517" s="53"/>
      <c r="AB1517" s="54" t="s">
        <v>436</v>
      </c>
      <c r="AC1517" s="29"/>
      <c r="AD1517" s="29"/>
      <c r="AE1517" s="29"/>
      <c r="AF1517" s="13"/>
      <c r="AG1517" s="30"/>
      <c r="AH1517" s="31"/>
      <c r="AI1517" s="30"/>
      <c r="AJ1517" s="102"/>
    </row>
    <row r="1518" spans="1:36" ht="27" x14ac:dyDescent="0.15">
      <c r="A1518" s="46" t="s">
        <v>345</v>
      </c>
      <c r="B1518" s="33">
        <v>1513</v>
      </c>
      <c r="C1518" s="73" t="s">
        <v>425</v>
      </c>
      <c r="D1518" s="48" t="s">
        <v>151</v>
      </c>
      <c r="E1518" s="48"/>
      <c r="F1518" s="48"/>
      <c r="G1518" s="49" t="s">
        <v>440</v>
      </c>
      <c r="H1518" s="34" t="s">
        <v>441</v>
      </c>
      <c r="I1518" s="58">
        <v>1735</v>
      </c>
      <c r="J1518" s="58">
        <v>4467</v>
      </c>
      <c r="K1518" s="33" t="s">
        <v>452</v>
      </c>
      <c r="L1518" s="37">
        <f t="shared" si="303"/>
        <v>0.6115961495410791</v>
      </c>
      <c r="M1518" s="74"/>
      <c r="N1518" s="74">
        <v>3</v>
      </c>
      <c r="O1518" s="61"/>
      <c r="P1518" s="123"/>
      <c r="Q1518" s="33"/>
      <c r="R1518" s="33"/>
      <c r="S1518" s="33"/>
      <c r="T1518" s="33"/>
      <c r="U1518" s="53"/>
      <c r="V1518" s="53"/>
      <c r="W1518" s="53"/>
      <c r="X1518" s="53"/>
      <c r="Y1518" s="53"/>
      <c r="Z1518" s="53"/>
      <c r="AA1518" s="53"/>
      <c r="AB1518" s="54" t="s">
        <v>442</v>
      </c>
      <c r="AC1518" s="29"/>
      <c r="AD1518" s="29"/>
      <c r="AE1518" s="29"/>
      <c r="AF1518" s="13"/>
      <c r="AG1518" s="30"/>
      <c r="AH1518" s="31"/>
      <c r="AI1518" s="30"/>
      <c r="AJ1518" s="102"/>
    </row>
    <row r="1519" spans="1:36" ht="27" x14ac:dyDescent="0.15">
      <c r="A1519" s="46" t="s">
        <v>345</v>
      </c>
      <c r="B1519" s="33">
        <v>1514</v>
      </c>
      <c r="C1519" s="73" t="s">
        <v>425</v>
      </c>
      <c r="D1519" s="48" t="s">
        <v>151</v>
      </c>
      <c r="E1519" s="48"/>
      <c r="F1519" s="48"/>
      <c r="G1519" s="49" t="s">
        <v>394</v>
      </c>
      <c r="H1519" s="34" t="s">
        <v>395</v>
      </c>
      <c r="I1519" s="58">
        <v>25000000</v>
      </c>
      <c r="J1519" s="58">
        <v>31600000</v>
      </c>
      <c r="K1519" s="33" t="s">
        <v>84</v>
      </c>
      <c r="L1519" s="37">
        <f t="shared" si="303"/>
        <v>0.20886075949367089</v>
      </c>
      <c r="M1519" s="74">
        <v>3</v>
      </c>
      <c r="N1519" s="74"/>
      <c r="O1519" s="61"/>
      <c r="P1519" s="123"/>
      <c r="Q1519" s="33"/>
      <c r="R1519" s="33"/>
      <c r="S1519" s="33"/>
      <c r="T1519" s="33"/>
      <c r="U1519" s="53"/>
      <c r="V1519" s="53"/>
      <c r="W1519" s="53"/>
      <c r="X1519" s="53"/>
      <c r="Y1519" s="53"/>
      <c r="Z1519" s="53"/>
      <c r="AA1519" s="53"/>
      <c r="AB1519" s="54" t="s">
        <v>396</v>
      </c>
      <c r="AC1519" s="29"/>
      <c r="AD1519" s="29"/>
      <c r="AE1519" s="29"/>
      <c r="AF1519" s="13"/>
      <c r="AG1519" s="30"/>
      <c r="AH1519" s="31"/>
      <c r="AI1519" s="30"/>
      <c r="AJ1519" s="102"/>
    </row>
    <row r="1520" spans="1:36" ht="27" x14ac:dyDescent="0.15">
      <c r="A1520" s="46" t="s">
        <v>345</v>
      </c>
      <c r="B1520" s="33">
        <v>1515</v>
      </c>
      <c r="C1520" s="48" t="s">
        <v>187</v>
      </c>
      <c r="D1520" s="48" t="s">
        <v>151</v>
      </c>
      <c r="E1520" s="47"/>
      <c r="F1520" s="47"/>
      <c r="G1520" s="49" t="s">
        <v>191</v>
      </c>
      <c r="H1520" s="75" t="s">
        <v>192</v>
      </c>
      <c r="I1520" s="76" t="s">
        <v>0</v>
      </c>
      <c r="J1520" s="76" t="s">
        <v>0</v>
      </c>
      <c r="K1520" s="76" t="s">
        <v>0</v>
      </c>
      <c r="L1520" s="37" t="str">
        <f t="shared" si="303"/>
        <v/>
      </c>
      <c r="M1520" s="77"/>
      <c r="N1520" s="77">
        <v>3</v>
      </c>
      <c r="O1520" s="77"/>
      <c r="P1520" s="124"/>
      <c r="Q1520" s="78"/>
      <c r="R1520" s="78"/>
      <c r="S1520" s="78"/>
      <c r="T1520" s="78"/>
      <c r="U1520" s="79"/>
      <c r="V1520" s="79"/>
      <c r="W1520" s="79"/>
      <c r="X1520" s="79"/>
      <c r="Y1520" s="79"/>
      <c r="Z1520" s="79"/>
      <c r="AA1520" s="79"/>
      <c r="AB1520" s="54" t="s">
        <v>193</v>
      </c>
      <c r="AC1520" s="29"/>
      <c r="AD1520" s="29"/>
      <c r="AE1520" s="29"/>
      <c r="AF1520" s="13"/>
      <c r="AG1520" s="30"/>
      <c r="AH1520" s="31"/>
      <c r="AI1520" s="30"/>
      <c r="AJ1520" s="102"/>
    </row>
    <row r="1521" spans="1:36" ht="27" x14ac:dyDescent="0.15">
      <c r="A1521" s="46" t="s">
        <v>345</v>
      </c>
      <c r="B1521" s="33">
        <v>1516</v>
      </c>
      <c r="C1521" s="48" t="s">
        <v>187</v>
      </c>
      <c r="D1521" s="48" t="s">
        <v>151</v>
      </c>
      <c r="E1521" s="47"/>
      <c r="F1521" s="47"/>
      <c r="G1521" s="49" t="s">
        <v>194</v>
      </c>
      <c r="H1521" s="75" t="s">
        <v>195</v>
      </c>
      <c r="I1521" s="76" t="s">
        <v>0</v>
      </c>
      <c r="J1521" s="76" t="s">
        <v>0</v>
      </c>
      <c r="K1521" s="76" t="s">
        <v>0</v>
      </c>
      <c r="L1521" s="37" t="str">
        <f t="shared" si="303"/>
        <v/>
      </c>
      <c r="M1521" s="77"/>
      <c r="N1521" s="77"/>
      <c r="O1521" s="77" t="s">
        <v>453</v>
      </c>
      <c r="P1521" s="124"/>
      <c r="Q1521" s="78"/>
      <c r="R1521" s="78"/>
      <c r="S1521" s="78"/>
      <c r="T1521" s="78"/>
      <c r="U1521" s="79"/>
      <c r="V1521" s="79"/>
      <c r="W1521" s="79"/>
      <c r="X1521" s="79"/>
      <c r="Y1521" s="79"/>
      <c r="Z1521" s="79"/>
      <c r="AA1521" s="79"/>
      <c r="AB1521" s="54" t="s">
        <v>196</v>
      </c>
      <c r="AC1521" s="29"/>
      <c r="AD1521" s="29"/>
      <c r="AE1521" s="29"/>
      <c r="AF1521" s="13"/>
      <c r="AG1521" s="30"/>
      <c r="AH1521" s="31"/>
      <c r="AI1521" s="30"/>
      <c r="AJ1521" s="102"/>
    </row>
    <row r="1522" spans="1:36" ht="27" x14ac:dyDescent="0.15">
      <c r="A1522" s="46" t="s">
        <v>345</v>
      </c>
      <c r="B1522" s="33">
        <v>1517</v>
      </c>
      <c r="C1522" s="48" t="s">
        <v>187</v>
      </c>
      <c r="D1522" s="48" t="s">
        <v>151</v>
      </c>
      <c r="E1522" s="47"/>
      <c r="F1522" s="47"/>
      <c r="G1522" s="49" t="s">
        <v>188</v>
      </c>
      <c r="H1522" s="75" t="s">
        <v>189</v>
      </c>
      <c r="I1522" s="76">
        <v>9573000</v>
      </c>
      <c r="J1522" s="76">
        <v>11776000</v>
      </c>
      <c r="K1522" s="80" t="s">
        <v>84</v>
      </c>
      <c r="L1522" s="37">
        <f t="shared" si="303"/>
        <v>0.18707540760869568</v>
      </c>
      <c r="M1522" s="77"/>
      <c r="N1522" s="77"/>
      <c r="O1522" s="77">
        <v>3</v>
      </c>
      <c r="P1522" s="124"/>
      <c r="Q1522" s="78"/>
      <c r="R1522" s="78"/>
      <c r="S1522" s="78"/>
      <c r="T1522" s="78"/>
      <c r="U1522" s="79"/>
      <c r="V1522" s="79"/>
      <c r="W1522" s="79"/>
      <c r="X1522" s="79"/>
      <c r="Y1522" s="79"/>
      <c r="Z1522" s="79"/>
      <c r="AA1522" s="79"/>
      <c r="AB1522" s="54" t="s">
        <v>190</v>
      </c>
      <c r="AC1522" s="29"/>
      <c r="AD1522" s="29"/>
      <c r="AE1522" s="29"/>
      <c r="AF1522" s="13"/>
      <c r="AG1522" s="30"/>
      <c r="AH1522" s="31"/>
      <c r="AI1522" s="30"/>
      <c r="AJ1522" s="102"/>
    </row>
    <row r="1523" spans="1:36" ht="33.75" x14ac:dyDescent="0.15">
      <c r="A1523" s="46" t="s">
        <v>345</v>
      </c>
      <c r="B1523" s="33">
        <v>1518</v>
      </c>
      <c r="C1523" s="81" t="s">
        <v>197</v>
      </c>
      <c r="D1523" s="48" t="s">
        <v>151</v>
      </c>
      <c r="E1523" s="48"/>
      <c r="F1523" s="48"/>
      <c r="G1523" s="49" t="s">
        <v>451</v>
      </c>
      <c r="H1523" s="33" t="s">
        <v>328</v>
      </c>
      <c r="I1523" s="58" t="s">
        <v>0</v>
      </c>
      <c r="J1523" s="58" t="s">
        <v>0</v>
      </c>
      <c r="K1523" s="58" t="s">
        <v>0</v>
      </c>
      <c r="L1523" s="37" t="str">
        <f t="shared" si="303"/>
        <v/>
      </c>
      <c r="M1523" s="82"/>
      <c r="N1523" s="82"/>
      <c r="O1523" s="82">
        <v>3</v>
      </c>
      <c r="P1523" s="123"/>
      <c r="Q1523" s="33"/>
      <c r="R1523" s="33"/>
      <c r="S1523" s="33"/>
      <c r="T1523" s="33"/>
      <c r="U1523" s="53"/>
      <c r="V1523" s="53"/>
      <c r="W1523" s="53"/>
      <c r="X1523" s="53"/>
      <c r="Y1523" s="53"/>
      <c r="Z1523" s="53"/>
      <c r="AA1523" s="53"/>
      <c r="AB1523" s="54" t="s">
        <v>332</v>
      </c>
      <c r="AC1523" s="29"/>
      <c r="AD1523" s="29"/>
      <c r="AE1523" s="29"/>
      <c r="AF1523" s="13"/>
      <c r="AG1523" s="30"/>
      <c r="AH1523" s="31"/>
      <c r="AI1523" s="30"/>
      <c r="AJ1523" s="102"/>
    </row>
    <row r="1524" spans="1:36" ht="27" x14ac:dyDescent="0.15">
      <c r="A1524" s="46" t="s">
        <v>345</v>
      </c>
      <c r="B1524" s="33">
        <v>1519</v>
      </c>
      <c r="C1524" s="81" t="s">
        <v>197</v>
      </c>
      <c r="D1524" s="48" t="s">
        <v>151</v>
      </c>
      <c r="E1524" s="48"/>
      <c r="F1524" s="48"/>
      <c r="G1524" s="49" t="s">
        <v>339</v>
      </c>
      <c r="H1524" s="34" t="s">
        <v>340</v>
      </c>
      <c r="I1524" s="58" t="s">
        <v>0</v>
      </c>
      <c r="J1524" s="58" t="s">
        <v>0</v>
      </c>
      <c r="K1524" s="58" t="s">
        <v>0</v>
      </c>
      <c r="L1524" s="37" t="str">
        <f t="shared" si="303"/>
        <v/>
      </c>
      <c r="M1524" s="82"/>
      <c r="N1524" s="82"/>
      <c r="O1524" s="82">
        <v>3</v>
      </c>
      <c r="P1524" s="123"/>
      <c r="Q1524" s="33"/>
      <c r="R1524" s="33"/>
      <c r="S1524" s="33"/>
      <c r="T1524" s="33"/>
      <c r="U1524" s="53"/>
      <c r="V1524" s="53"/>
      <c r="W1524" s="53"/>
      <c r="X1524" s="53"/>
      <c r="Y1524" s="53"/>
      <c r="Z1524" s="53"/>
      <c r="AA1524" s="53"/>
      <c r="AB1524" s="54" t="s">
        <v>341</v>
      </c>
      <c r="AC1524" s="29"/>
      <c r="AD1524" s="29"/>
      <c r="AE1524" s="29"/>
      <c r="AF1524" s="13"/>
      <c r="AG1524" s="30"/>
      <c r="AH1524" s="31"/>
      <c r="AI1524" s="30"/>
      <c r="AJ1524" s="102"/>
    </row>
    <row r="1525" spans="1:36" ht="27" x14ac:dyDescent="0.15">
      <c r="A1525" s="46" t="s">
        <v>345</v>
      </c>
      <c r="B1525" s="33">
        <v>1520</v>
      </c>
      <c r="C1525" s="81" t="s">
        <v>197</v>
      </c>
      <c r="D1525" s="48" t="s">
        <v>151</v>
      </c>
      <c r="E1525" s="48"/>
      <c r="F1525" s="48"/>
      <c r="G1525" s="49" t="s">
        <v>333</v>
      </c>
      <c r="H1525" s="34" t="s">
        <v>334</v>
      </c>
      <c r="I1525" s="58" t="s">
        <v>0</v>
      </c>
      <c r="J1525" s="58" t="s">
        <v>0</v>
      </c>
      <c r="K1525" s="58" t="s">
        <v>0</v>
      </c>
      <c r="L1525" s="37" t="str">
        <f t="shared" si="303"/>
        <v/>
      </c>
      <c r="M1525" s="82"/>
      <c r="N1525" s="82"/>
      <c r="O1525" s="82">
        <v>3</v>
      </c>
      <c r="P1525" s="123"/>
      <c r="Q1525" s="33"/>
      <c r="R1525" s="33"/>
      <c r="S1525" s="33"/>
      <c r="T1525" s="33"/>
      <c r="U1525" s="53"/>
      <c r="V1525" s="53"/>
      <c r="W1525" s="53"/>
      <c r="X1525" s="53"/>
      <c r="Y1525" s="53"/>
      <c r="Z1525" s="53"/>
      <c r="AA1525" s="53"/>
      <c r="AB1525" s="54" t="s">
        <v>335</v>
      </c>
      <c r="AC1525" s="29"/>
      <c r="AD1525" s="29"/>
      <c r="AE1525" s="29"/>
      <c r="AF1525" s="13"/>
      <c r="AG1525" s="30"/>
      <c r="AH1525" s="31"/>
      <c r="AI1525" s="30"/>
      <c r="AJ1525" s="102"/>
    </row>
    <row r="1526" spans="1:36" ht="27" x14ac:dyDescent="0.15">
      <c r="A1526" s="46" t="s">
        <v>345</v>
      </c>
      <c r="B1526" s="33">
        <v>1521</v>
      </c>
      <c r="C1526" s="81" t="s">
        <v>197</v>
      </c>
      <c r="D1526" s="48" t="s">
        <v>336</v>
      </c>
      <c r="E1526" s="48" t="s">
        <v>151</v>
      </c>
      <c r="F1526" s="48"/>
      <c r="G1526" s="49" t="s">
        <v>337</v>
      </c>
      <c r="H1526" s="34" t="s">
        <v>1</v>
      </c>
      <c r="I1526" s="119">
        <v>2.37</v>
      </c>
      <c r="J1526" s="119">
        <v>4.3600000000000003</v>
      </c>
      <c r="K1526" s="33" t="s">
        <v>84</v>
      </c>
      <c r="L1526" s="37">
        <f t="shared" si="303"/>
        <v>0.45642201834862384</v>
      </c>
      <c r="M1526" s="82"/>
      <c r="N1526" s="82">
        <v>3</v>
      </c>
      <c r="O1526" s="82"/>
      <c r="P1526" s="123"/>
      <c r="Q1526" s="33"/>
      <c r="R1526" s="33"/>
      <c r="S1526" s="33"/>
      <c r="T1526" s="33"/>
      <c r="U1526" s="53"/>
      <c r="V1526" s="53"/>
      <c r="W1526" s="53"/>
      <c r="X1526" s="53"/>
      <c r="Y1526" s="53"/>
      <c r="Z1526" s="53"/>
      <c r="AA1526" s="53"/>
      <c r="AB1526" s="54" t="s">
        <v>338</v>
      </c>
      <c r="AC1526" s="29"/>
      <c r="AD1526" s="29"/>
      <c r="AE1526" s="29"/>
      <c r="AF1526" s="13"/>
      <c r="AG1526" s="30"/>
      <c r="AH1526" s="31"/>
      <c r="AI1526" s="30"/>
      <c r="AJ1526" s="102"/>
    </row>
    <row r="1527" spans="1:36" ht="27" x14ac:dyDescent="0.15">
      <c r="A1527" s="46" t="s">
        <v>345</v>
      </c>
      <c r="B1527" s="33">
        <v>1522</v>
      </c>
      <c r="C1527" s="83" t="s">
        <v>342</v>
      </c>
      <c r="D1527" s="48" t="s">
        <v>151</v>
      </c>
      <c r="E1527" s="48"/>
      <c r="F1527" s="48"/>
      <c r="G1527" s="49" t="s">
        <v>456</v>
      </c>
      <c r="H1527" s="34" t="s">
        <v>457</v>
      </c>
      <c r="I1527" s="119">
        <v>2.4</v>
      </c>
      <c r="J1527" s="58" t="s">
        <v>0</v>
      </c>
      <c r="K1527" s="33" t="s">
        <v>0</v>
      </c>
      <c r="L1527" s="37" t="str">
        <f t="shared" si="303"/>
        <v/>
      </c>
      <c r="M1527" s="84">
        <v>3</v>
      </c>
      <c r="N1527" s="84"/>
      <c r="O1527" s="84"/>
      <c r="P1527" s="123"/>
      <c r="Q1527" s="33"/>
      <c r="R1527" s="33"/>
      <c r="S1527" s="33"/>
      <c r="T1527" s="33"/>
      <c r="U1527" s="53"/>
      <c r="V1527" s="53"/>
      <c r="W1527" s="53"/>
      <c r="X1527" s="53"/>
      <c r="Y1527" s="53"/>
      <c r="Z1527" s="53"/>
      <c r="AA1527" s="53"/>
      <c r="AB1527" s="54" t="s">
        <v>458</v>
      </c>
      <c r="AC1527" s="29"/>
      <c r="AD1527" s="29"/>
      <c r="AE1527" s="29"/>
      <c r="AF1527" s="13"/>
      <c r="AG1527" s="30"/>
      <c r="AH1527" s="31"/>
      <c r="AI1527" s="30"/>
      <c r="AJ1527" s="102"/>
    </row>
    <row r="1528" spans="1:36" ht="27" x14ac:dyDescent="0.15">
      <c r="A1528" s="46" t="s">
        <v>345</v>
      </c>
      <c r="B1528" s="33">
        <v>1523</v>
      </c>
      <c r="C1528" s="83" t="s">
        <v>342</v>
      </c>
      <c r="D1528" s="48" t="s">
        <v>151</v>
      </c>
      <c r="E1528" s="48"/>
      <c r="F1528" s="48"/>
      <c r="G1528" s="49" t="s">
        <v>459</v>
      </c>
      <c r="H1528" s="34" t="s">
        <v>460</v>
      </c>
      <c r="I1528" s="58">
        <v>20000000</v>
      </c>
      <c r="J1528" s="58">
        <v>60000000</v>
      </c>
      <c r="K1528" s="33" t="s">
        <v>84</v>
      </c>
      <c r="L1528" s="37">
        <f t="shared" si="303"/>
        <v>0.66666666666666674</v>
      </c>
      <c r="M1528" s="84"/>
      <c r="N1528" s="84">
        <v>3</v>
      </c>
      <c r="O1528" s="84"/>
      <c r="P1528" s="123"/>
      <c r="Q1528" s="33"/>
      <c r="R1528" s="33"/>
      <c r="S1528" s="33"/>
      <c r="T1528" s="33"/>
      <c r="U1528" s="53"/>
      <c r="V1528" s="53"/>
      <c r="W1528" s="53"/>
      <c r="X1528" s="53"/>
      <c r="Y1528" s="53"/>
      <c r="Z1528" s="53"/>
      <c r="AA1528" s="53"/>
      <c r="AB1528" s="54" t="s">
        <v>461</v>
      </c>
      <c r="AC1528" s="29"/>
      <c r="AD1528" s="29"/>
      <c r="AE1528" s="29"/>
      <c r="AF1528" s="13"/>
      <c r="AG1528" s="30"/>
      <c r="AH1528" s="31"/>
      <c r="AI1528" s="30"/>
      <c r="AJ1528" s="102"/>
    </row>
    <row r="1529" spans="1:36" ht="27" x14ac:dyDescent="0.15">
      <c r="A1529" s="46" t="s">
        <v>345</v>
      </c>
      <c r="B1529" s="33">
        <v>1524</v>
      </c>
      <c r="C1529" s="83" t="s">
        <v>342</v>
      </c>
      <c r="D1529" s="48" t="s">
        <v>462</v>
      </c>
      <c r="E1529" s="48" t="s">
        <v>151</v>
      </c>
      <c r="F1529" s="48"/>
      <c r="G1529" s="49" t="s">
        <v>463</v>
      </c>
      <c r="H1529" s="34" t="s">
        <v>464</v>
      </c>
      <c r="I1529" s="58">
        <v>12350</v>
      </c>
      <c r="J1529" s="58">
        <v>24500</v>
      </c>
      <c r="K1529" s="33" t="s">
        <v>319</v>
      </c>
      <c r="L1529" s="37">
        <f t="shared" si="303"/>
        <v>0.49591836734693873</v>
      </c>
      <c r="M1529" s="61"/>
      <c r="N1529" s="84">
        <v>3</v>
      </c>
      <c r="O1529" s="61"/>
      <c r="P1529" s="123"/>
      <c r="Q1529" s="33"/>
      <c r="R1529" s="33"/>
      <c r="S1529" s="33"/>
      <c r="T1529" s="33"/>
      <c r="U1529" s="53"/>
      <c r="V1529" s="53"/>
      <c r="W1529" s="53"/>
      <c r="X1529" s="53"/>
      <c r="Y1529" s="53"/>
      <c r="Z1529" s="53"/>
      <c r="AA1529" s="53"/>
      <c r="AB1529" s="54" t="s">
        <v>465</v>
      </c>
      <c r="AC1529" s="29"/>
      <c r="AD1529" s="29"/>
      <c r="AE1529" s="29"/>
      <c r="AF1529" s="13"/>
      <c r="AG1529" s="30"/>
      <c r="AH1529" s="31"/>
      <c r="AI1529" s="30"/>
      <c r="AJ1529" s="102"/>
    </row>
    <row r="1530" spans="1:36" ht="27" x14ac:dyDescent="0.15">
      <c r="A1530" s="46" t="s">
        <v>345</v>
      </c>
      <c r="B1530" s="33">
        <v>1525</v>
      </c>
      <c r="C1530" s="65" t="s">
        <v>466</v>
      </c>
      <c r="D1530" s="48" t="s">
        <v>151</v>
      </c>
      <c r="E1530" s="48"/>
      <c r="F1530" s="48"/>
      <c r="G1530" s="49" t="s">
        <v>471</v>
      </c>
      <c r="H1530" s="33" t="s">
        <v>429</v>
      </c>
      <c r="I1530" s="58">
        <v>15586000</v>
      </c>
      <c r="J1530" s="58">
        <v>21330000</v>
      </c>
      <c r="K1530" s="33" t="s">
        <v>84</v>
      </c>
      <c r="L1530" s="37">
        <f t="shared" si="303"/>
        <v>0.26929207688701362</v>
      </c>
      <c r="M1530" s="66">
        <v>3</v>
      </c>
      <c r="N1530" s="66"/>
      <c r="O1530" s="66"/>
      <c r="P1530" s="123"/>
      <c r="Q1530" s="33"/>
      <c r="R1530" s="33"/>
      <c r="S1530" s="33"/>
      <c r="T1530" s="33"/>
      <c r="U1530" s="53"/>
      <c r="V1530" s="53"/>
      <c r="W1530" s="53"/>
      <c r="X1530" s="53"/>
      <c r="Y1530" s="53"/>
      <c r="Z1530" s="53"/>
      <c r="AA1530" s="53"/>
      <c r="AB1530" s="54" t="s">
        <v>472</v>
      </c>
      <c r="AC1530" s="29"/>
      <c r="AD1530" s="29"/>
      <c r="AE1530" s="29"/>
      <c r="AF1530" s="13"/>
      <c r="AG1530" s="30"/>
      <c r="AH1530" s="31"/>
      <c r="AI1530" s="30"/>
      <c r="AJ1530" s="102"/>
    </row>
    <row r="1531" spans="1:36" ht="27" x14ac:dyDescent="0.15">
      <c r="A1531" s="46" t="s">
        <v>345</v>
      </c>
      <c r="B1531" s="33">
        <v>1526</v>
      </c>
      <c r="C1531" s="85" t="s">
        <v>473</v>
      </c>
      <c r="D1531" s="48" t="s">
        <v>151</v>
      </c>
      <c r="E1531" s="48"/>
      <c r="F1531" s="48"/>
      <c r="G1531" s="49" t="s">
        <v>479</v>
      </c>
      <c r="H1531" s="34" t="s">
        <v>480</v>
      </c>
      <c r="I1531" s="58" t="s">
        <v>0</v>
      </c>
      <c r="J1531" s="58" t="s">
        <v>0</v>
      </c>
      <c r="K1531" s="58" t="s">
        <v>0</v>
      </c>
      <c r="L1531" s="37" t="str">
        <f t="shared" si="303"/>
        <v/>
      </c>
      <c r="M1531" s="72">
        <v>3</v>
      </c>
      <c r="N1531" s="72"/>
      <c r="O1531" s="72"/>
      <c r="P1531" s="123"/>
      <c r="Q1531" s="33"/>
      <c r="R1531" s="33"/>
      <c r="S1531" s="33"/>
      <c r="T1531" s="33"/>
      <c r="U1531" s="53"/>
      <c r="V1531" s="53"/>
      <c r="W1531" s="53"/>
      <c r="X1531" s="53"/>
      <c r="Y1531" s="53"/>
      <c r="Z1531" s="53"/>
      <c r="AA1531" s="53"/>
      <c r="AB1531" s="54" t="s">
        <v>481</v>
      </c>
      <c r="AC1531" s="29"/>
      <c r="AD1531" s="29"/>
      <c r="AE1531" s="29"/>
      <c r="AF1531" s="13"/>
      <c r="AG1531" s="30"/>
      <c r="AH1531" s="31"/>
      <c r="AI1531" s="30"/>
      <c r="AJ1531" s="102"/>
    </row>
    <row r="1532" spans="1:36" ht="27" x14ac:dyDescent="0.15">
      <c r="A1532" s="46" t="s">
        <v>345</v>
      </c>
      <c r="B1532" s="33">
        <v>1527</v>
      </c>
      <c r="C1532" s="85" t="s">
        <v>473</v>
      </c>
      <c r="D1532" s="48" t="s">
        <v>151</v>
      </c>
      <c r="E1532" s="48"/>
      <c r="F1532" s="48"/>
      <c r="G1532" s="49" t="s">
        <v>482</v>
      </c>
      <c r="H1532" s="33" t="s">
        <v>0</v>
      </c>
      <c r="I1532" s="58">
        <v>6981000</v>
      </c>
      <c r="J1532" s="58">
        <v>12309000</v>
      </c>
      <c r="K1532" s="33" t="s">
        <v>84</v>
      </c>
      <c r="L1532" s="37">
        <f t="shared" si="303"/>
        <v>0.43285400926151596</v>
      </c>
      <c r="M1532" s="72"/>
      <c r="N1532" s="72">
        <v>3</v>
      </c>
      <c r="O1532" s="72"/>
      <c r="P1532" s="123"/>
      <c r="Q1532" s="33"/>
      <c r="R1532" s="33"/>
      <c r="S1532" s="33"/>
      <c r="T1532" s="33"/>
      <c r="U1532" s="53"/>
      <c r="V1532" s="53"/>
      <c r="W1532" s="53"/>
      <c r="X1532" s="53"/>
      <c r="Y1532" s="53"/>
      <c r="Z1532" s="53"/>
      <c r="AA1532" s="53"/>
      <c r="AB1532" s="54" t="s">
        <v>483</v>
      </c>
      <c r="AC1532" s="29"/>
      <c r="AD1532" s="29"/>
      <c r="AE1532" s="29"/>
      <c r="AF1532" s="13"/>
      <c r="AG1532" s="30"/>
      <c r="AH1532" s="31"/>
      <c r="AI1532" s="30"/>
      <c r="AJ1532" s="102"/>
    </row>
    <row r="1533" spans="1:36" ht="27" x14ac:dyDescent="0.15">
      <c r="A1533" s="46" t="s">
        <v>345</v>
      </c>
      <c r="B1533" s="33">
        <v>1528</v>
      </c>
      <c r="C1533" s="86" t="s">
        <v>484</v>
      </c>
      <c r="D1533" s="48" t="s">
        <v>151</v>
      </c>
      <c r="E1533" s="48"/>
      <c r="F1533" s="48"/>
      <c r="G1533" s="49" t="s">
        <v>487</v>
      </c>
      <c r="H1533" s="33" t="s">
        <v>0</v>
      </c>
      <c r="I1533" s="58" t="s">
        <v>0</v>
      </c>
      <c r="J1533" s="58" t="s">
        <v>0</v>
      </c>
      <c r="K1533" s="58" t="s">
        <v>0</v>
      </c>
      <c r="L1533" s="37" t="str">
        <f t="shared" si="303"/>
        <v/>
      </c>
      <c r="M1533" s="61"/>
      <c r="N1533" s="87">
        <v>3</v>
      </c>
      <c r="O1533" s="61"/>
      <c r="P1533" s="123"/>
      <c r="Q1533" s="33"/>
      <c r="R1533" s="33"/>
      <c r="S1533" s="33"/>
      <c r="T1533" s="33"/>
      <c r="U1533" s="53"/>
      <c r="V1533" s="53"/>
      <c r="W1533" s="53"/>
      <c r="X1533" s="53"/>
      <c r="Y1533" s="53"/>
      <c r="Z1533" s="53"/>
      <c r="AA1533" s="53"/>
      <c r="AB1533" s="54" t="s">
        <v>488</v>
      </c>
      <c r="AC1533" s="29"/>
      <c r="AD1533" s="29"/>
      <c r="AE1533" s="29"/>
      <c r="AF1533" s="13"/>
      <c r="AG1533" s="30"/>
      <c r="AH1533" s="31"/>
      <c r="AI1533" s="30"/>
      <c r="AJ1533" s="102"/>
    </row>
    <row r="1534" spans="1:36" ht="27" x14ac:dyDescent="0.15">
      <c r="A1534" s="46" t="s">
        <v>345</v>
      </c>
      <c r="B1534" s="33">
        <v>1529</v>
      </c>
      <c r="C1534" s="88" t="s">
        <v>489</v>
      </c>
      <c r="D1534" s="48" t="s">
        <v>151</v>
      </c>
      <c r="E1534" s="48"/>
      <c r="F1534" s="48"/>
      <c r="G1534" s="49" t="s">
        <v>492</v>
      </c>
      <c r="H1534" s="34" t="s">
        <v>493</v>
      </c>
      <c r="I1534" s="58">
        <v>23000000</v>
      </c>
      <c r="J1534" s="58" t="s">
        <v>0</v>
      </c>
      <c r="K1534" s="33" t="s">
        <v>84</v>
      </c>
      <c r="L1534" s="37" t="str">
        <f t="shared" si="303"/>
        <v/>
      </c>
      <c r="M1534" s="61"/>
      <c r="N1534" s="61"/>
      <c r="O1534" s="89">
        <v>3</v>
      </c>
      <c r="P1534" s="123"/>
      <c r="Q1534" s="33"/>
      <c r="R1534" s="33"/>
      <c r="S1534" s="33"/>
      <c r="T1534" s="33"/>
      <c r="U1534" s="53"/>
      <c r="V1534" s="53"/>
      <c r="W1534" s="53"/>
      <c r="X1534" s="53"/>
      <c r="Y1534" s="53"/>
      <c r="Z1534" s="53"/>
      <c r="AA1534" s="53"/>
      <c r="AB1534" s="54" t="s">
        <v>494</v>
      </c>
      <c r="AC1534" s="29"/>
      <c r="AD1534" s="29"/>
      <c r="AE1534" s="29"/>
      <c r="AF1534" s="13"/>
      <c r="AG1534" s="30"/>
      <c r="AH1534" s="31"/>
      <c r="AI1534" s="30"/>
      <c r="AJ1534" s="102"/>
    </row>
    <row r="1535" spans="1:36" ht="27" x14ac:dyDescent="0.15">
      <c r="A1535" s="46" t="s">
        <v>345</v>
      </c>
      <c r="B1535" s="33">
        <v>1530</v>
      </c>
      <c r="C1535" s="47" t="s">
        <v>500</v>
      </c>
      <c r="D1535" s="48" t="s">
        <v>151</v>
      </c>
      <c r="E1535" s="48"/>
      <c r="F1535" s="48"/>
      <c r="G1535" s="49" t="s">
        <v>501</v>
      </c>
      <c r="H1535" s="35" t="s">
        <v>502</v>
      </c>
      <c r="I1535" s="58">
        <v>13000000</v>
      </c>
      <c r="J1535" s="58">
        <v>22100000</v>
      </c>
      <c r="K1535" s="33" t="s">
        <v>84</v>
      </c>
      <c r="L1535" s="37">
        <f t="shared" si="303"/>
        <v>0.41176470588235292</v>
      </c>
      <c r="M1535" s="60"/>
      <c r="N1535" s="60">
        <v>3</v>
      </c>
      <c r="O1535" s="60"/>
      <c r="P1535" s="123"/>
      <c r="Q1535" s="33"/>
      <c r="R1535" s="33"/>
      <c r="S1535" s="33"/>
      <c r="T1535" s="33"/>
      <c r="U1535" s="53"/>
      <c r="V1535" s="53"/>
      <c r="W1535" s="53"/>
      <c r="X1535" s="53"/>
      <c r="Y1535" s="53"/>
      <c r="Z1535" s="53"/>
      <c r="AA1535" s="53"/>
      <c r="AB1535" s="54" t="s">
        <v>71</v>
      </c>
      <c r="AC1535" s="29"/>
      <c r="AD1535" s="29"/>
      <c r="AE1535" s="29"/>
      <c r="AF1535" s="13"/>
      <c r="AG1535" s="30"/>
      <c r="AH1535" s="31"/>
      <c r="AI1535" s="30"/>
      <c r="AJ1535" s="102"/>
    </row>
    <row r="1536" spans="1:36" ht="27" x14ac:dyDescent="0.15">
      <c r="A1536" s="46" t="s">
        <v>345</v>
      </c>
      <c r="B1536" s="33">
        <v>1531</v>
      </c>
      <c r="C1536" s="90" t="s">
        <v>49</v>
      </c>
      <c r="D1536" s="48" t="s">
        <v>151</v>
      </c>
      <c r="E1536" s="48"/>
      <c r="F1536" s="48"/>
      <c r="G1536" s="49" t="s">
        <v>51</v>
      </c>
      <c r="H1536" s="34" t="s">
        <v>52</v>
      </c>
      <c r="I1536" s="58" t="s">
        <v>0</v>
      </c>
      <c r="J1536" s="58" t="s">
        <v>0</v>
      </c>
      <c r="K1536" s="58" t="s">
        <v>0</v>
      </c>
      <c r="L1536" s="37" t="str">
        <f t="shared" si="303"/>
        <v/>
      </c>
      <c r="M1536" s="61"/>
      <c r="N1536" s="61"/>
      <c r="O1536" s="61">
        <v>3</v>
      </c>
      <c r="P1536" s="123"/>
      <c r="Q1536" s="33"/>
      <c r="R1536" s="33"/>
      <c r="S1536" s="33"/>
      <c r="T1536" s="33"/>
      <c r="U1536" s="53"/>
      <c r="V1536" s="53"/>
      <c r="W1536" s="53"/>
      <c r="X1536" s="53"/>
      <c r="Y1536" s="53"/>
      <c r="Z1536" s="53"/>
      <c r="AA1536" s="53"/>
      <c r="AB1536" s="91" t="s">
        <v>53</v>
      </c>
      <c r="AC1536" s="29"/>
      <c r="AD1536" s="29"/>
      <c r="AE1536" s="29"/>
      <c r="AF1536" s="13"/>
      <c r="AG1536" s="30"/>
      <c r="AH1536" s="31"/>
      <c r="AI1536" s="30"/>
      <c r="AJ1536" s="102"/>
    </row>
    <row r="1537" spans="1:36" ht="27" x14ac:dyDescent="0.15">
      <c r="A1537" s="46" t="s">
        <v>345</v>
      </c>
      <c r="B1537" s="33">
        <v>1532</v>
      </c>
      <c r="C1537" s="92" t="s">
        <v>57</v>
      </c>
      <c r="D1537" s="48" t="s">
        <v>151</v>
      </c>
      <c r="E1537" s="48"/>
      <c r="F1537" s="48"/>
      <c r="G1537" s="49" t="s">
        <v>70</v>
      </c>
      <c r="H1537" s="34" t="s">
        <v>270</v>
      </c>
      <c r="I1537" s="119">
        <v>5.4</v>
      </c>
      <c r="J1537" s="119">
        <v>19.899999999999999</v>
      </c>
      <c r="K1537" s="33" t="s">
        <v>84</v>
      </c>
      <c r="L1537" s="37">
        <f t="shared" ref="L1537:L1557" si="304">IFERROR(1-I1537/J1537,"")</f>
        <v>0.72864321608040195</v>
      </c>
      <c r="M1537" s="93"/>
      <c r="N1537" s="93">
        <v>3</v>
      </c>
      <c r="O1537" s="93"/>
      <c r="P1537" s="123"/>
      <c r="Q1537" s="33"/>
      <c r="R1537" s="33"/>
      <c r="S1537" s="53"/>
      <c r="T1537" s="53"/>
      <c r="U1537" s="53"/>
      <c r="V1537" s="53"/>
      <c r="W1537" s="53"/>
      <c r="X1537" s="53"/>
      <c r="Y1537" s="53"/>
      <c r="Z1537" s="53"/>
      <c r="AA1537" s="53"/>
      <c r="AB1537" s="54" t="s">
        <v>271</v>
      </c>
      <c r="AC1537" s="29"/>
      <c r="AD1537" s="29"/>
      <c r="AE1537" s="29"/>
      <c r="AF1537" s="13"/>
      <c r="AG1537" s="30"/>
      <c r="AH1537" s="31"/>
      <c r="AI1537" s="30"/>
      <c r="AJ1537" s="102"/>
    </row>
    <row r="1538" spans="1:36" ht="27" x14ac:dyDescent="0.15">
      <c r="A1538" s="46" t="s">
        <v>345</v>
      </c>
      <c r="B1538" s="33">
        <v>1533</v>
      </c>
      <c r="C1538" s="92" t="s">
        <v>57</v>
      </c>
      <c r="D1538" s="48" t="s">
        <v>151</v>
      </c>
      <c r="E1538" s="48"/>
      <c r="F1538" s="48"/>
      <c r="G1538" s="49" t="s">
        <v>275</v>
      </c>
      <c r="H1538" s="34" t="s">
        <v>276</v>
      </c>
      <c r="I1538" s="119">
        <v>0.52</v>
      </c>
      <c r="J1538" s="119">
        <v>1.81</v>
      </c>
      <c r="K1538" s="33" t="s">
        <v>84</v>
      </c>
      <c r="L1538" s="37">
        <f t="shared" si="304"/>
        <v>0.71270718232044206</v>
      </c>
      <c r="M1538" s="93"/>
      <c r="N1538" s="93">
        <v>3</v>
      </c>
      <c r="O1538" s="93"/>
      <c r="P1538" s="123"/>
      <c r="Q1538" s="33"/>
      <c r="R1538" s="33"/>
      <c r="S1538" s="53"/>
      <c r="T1538" s="53"/>
      <c r="U1538" s="53"/>
      <c r="V1538" s="53"/>
      <c r="W1538" s="53"/>
      <c r="X1538" s="53"/>
      <c r="Y1538" s="53"/>
      <c r="Z1538" s="53"/>
      <c r="AA1538" s="53"/>
      <c r="AB1538" s="54" t="s">
        <v>277</v>
      </c>
      <c r="AC1538" s="29"/>
      <c r="AD1538" s="29"/>
      <c r="AE1538" s="29"/>
      <c r="AF1538" s="13"/>
      <c r="AG1538" s="30"/>
      <c r="AH1538" s="31"/>
      <c r="AI1538" s="30"/>
      <c r="AJ1538" s="102"/>
    </row>
    <row r="1539" spans="1:36" ht="27" x14ac:dyDescent="0.15">
      <c r="A1539" s="46" t="s">
        <v>345</v>
      </c>
      <c r="B1539" s="33">
        <v>1534</v>
      </c>
      <c r="C1539" s="92" t="s">
        <v>57</v>
      </c>
      <c r="D1539" s="48" t="s">
        <v>151</v>
      </c>
      <c r="E1539" s="48"/>
      <c r="F1539" s="48"/>
      <c r="G1539" s="49" t="s">
        <v>62</v>
      </c>
      <c r="H1539" s="50" t="s">
        <v>63</v>
      </c>
      <c r="I1539" s="51" t="s">
        <v>0</v>
      </c>
      <c r="J1539" s="51" t="s">
        <v>0</v>
      </c>
      <c r="K1539" s="51" t="s">
        <v>0</v>
      </c>
      <c r="L1539" s="37" t="str">
        <f t="shared" si="304"/>
        <v/>
      </c>
      <c r="M1539" s="52"/>
      <c r="N1539" s="52">
        <v>3</v>
      </c>
      <c r="O1539" s="52"/>
      <c r="P1539" s="123"/>
      <c r="Q1539" s="33"/>
      <c r="R1539" s="33"/>
      <c r="S1539" s="33"/>
      <c r="T1539" s="33"/>
      <c r="U1539" s="53"/>
      <c r="V1539" s="53"/>
      <c r="W1539" s="53"/>
      <c r="X1539" s="53"/>
      <c r="Y1539" s="53"/>
      <c r="Z1539" s="53"/>
      <c r="AA1539" s="53"/>
      <c r="AB1539" s="54" t="s">
        <v>64</v>
      </c>
      <c r="AC1539" s="29"/>
      <c r="AD1539" s="29"/>
      <c r="AE1539" s="29"/>
      <c r="AF1539" s="13"/>
      <c r="AG1539" s="30"/>
      <c r="AH1539" s="31"/>
      <c r="AI1539" s="30"/>
      <c r="AJ1539" s="102"/>
    </row>
    <row r="1540" spans="1:36" ht="27" x14ac:dyDescent="0.15">
      <c r="A1540" s="46" t="s">
        <v>345</v>
      </c>
      <c r="B1540" s="33">
        <v>1535</v>
      </c>
      <c r="C1540" s="92" t="s">
        <v>57</v>
      </c>
      <c r="D1540" s="48" t="s">
        <v>151</v>
      </c>
      <c r="E1540" s="48"/>
      <c r="F1540" s="48"/>
      <c r="G1540" s="49" t="s">
        <v>272</v>
      </c>
      <c r="H1540" s="34" t="s">
        <v>273</v>
      </c>
      <c r="I1540" s="119">
        <v>3.88</v>
      </c>
      <c r="J1540" s="119">
        <v>5.48</v>
      </c>
      <c r="K1540" s="33" t="s">
        <v>84</v>
      </c>
      <c r="L1540" s="37">
        <f t="shared" si="304"/>
        <v>0.29197080291970812</v>
      </c>
      <c r="M1540" s="93">
        <v>3</v>
      </c>
      <c r="N1540" s="93"/>
      <c r="O1540" s="93"/>
      <c r="P1540" s="123"/>
      <c r="Q1540" s="33"/>
      <c r="R1540" s="33"/>
      <c r="S1540" s="53"/>
      <c r="T1540" s="53"/>
      <c r="U1540" s="53"/>
      <c r="V1540" s="53"/>
      <c r="W1540" s="53"/>
      <c r="X1540" s="53"/>
      <c r="Y1540" s="53"/>
      <c r="Z1540" s="53"/>
      <c r="AA1540" s="53"/>
      <c r="AB1540" s="54" t="s">
        <v>274</v>
      </c>
      <c r="AC1540" s="29"/>
      <c r="AD1540" s="29"/>
      <c r="AE1540" s="29"/>
      <c r="AF1540" s="13"/>
      <c r="AG1540" s="30"/>
      <c r="AH1540" s="31"/>
      <c r="AI1540" s="30"/>
      <c r="AJ1540" s="102"/>
    </row>
    <row r="1541" spans="1:36" ht="27" x14ac:dyDescent="0.15">
      <c r="A1541" s="46" t="s">
        <v>345</v>
      </c>
      <c r="B1541" s="33">
        <v>1536</v>
      </c>
      <c r="C1541" s="92" t="s">
        <v>57</v>
      </c>
      <c r="D1541" s="48" t="s">
        <v>151</v>
      </c>
      <c r="E1541" s="48"/>
      <c r="F1541" s="48"/>
      <c r="G1541" s="49" t="s">
        <v>68</v>
      </c>
      <c r="H1541" s="55" t="s">
        <v>0</v>
      </c>
      <c r="I1541" s="51" t="s">
        <v>0</v>
      </c>
      <c r="J1541" s="51" t="s">
        <v>0</v>
      </c>
      <c r="K1541" s="51" t="s">
        <v>0</v>
      </c>
      <c r="L1541" s="37" t="str">
        <f t="shared" si="304"/>
        <v/>
      </c>
      <c r="M1541" s="52"/>
      <c r="N1541" s="52">
        <v>3</v>
      </c>
      <c r="O1541" s="52"/>
      <c r="P1541" s="123"/>
      <c r="Q1541" s="33"/>
      <c r="R1541" s="33"/>
      <c r="S1541" s="33"/>
      <c r="T1541" s="33"/>
      <c r="U1541" s="53"/>
      <c r="V1541" s="53"/>
      <c r="W1541" s="53"/>
      <c r="X1541" s="53"/>
      <c r="Y1541" s="53"/>
      <c r="Z1541" s="53"/>
      <c r="AA1541" s="53"/>
      <c r="AB1541" s="54" t="s">
        <v>69</v>
      </c>
      <c r="AC1541" s="29"/>
      <c r="AD1541" s="29"/>
      <c r="AE1541" s="29"/>
      <c r="AF1541" s="13"/>
      <c r="AG1541" s="30"/>
      <c r="AH1541" s="31"/>
      <c r="AI1541" s="30"/>
      <c r="AJ1541" s="102"/>
    </row>
    <row r="1542" spans="1:36" ht="27" x14ac:dyDescent="0.15">
      <c r="A1542" s="46" t="s">
        <v>345</v>
      </c>
      <c r="B1542" s="33">
        <v>1537</v>
      </c>
      <c r="C1542" s="92" t="s">
        <v>57</v>
      </c>
      <c r="D1542" s="48" t="s">
        <v>151</v>
      </c>
      <c r="E1542" s="48"/>
      <c r="F1542" s="48"/>
      <c r="G1542" s="49" t="s">
        <v>65</v>
      </c>
      <c r="H1542" s="50" t="s">
        <v>66</v>
      </c>
      <c r="I1542" s="51" t="s">
        <v>0</v>
      </c>
      <c r="J1542" s="51" t="s">
        <v>0</v>
      </c>
      <c r="K1542" s="51" t="s">
        <v>0</v>
      </c>
      <c r="L1542" s="37" t="str">
        <f t="shared" si="304"/>
        <v/>
      </c>
      <c r="M1542" s="52"/>
      <c r="N1542" s="52">
        <v>3</v>
      </c>
      <c r="O1542" s="52"/>
      <c r="P1542" s="123"/>
      <c r="Q1542" s="33"/>
      <c r="R1542" s="33"/>
      <c r="S1542" s="33"/>
      <c r="T1542" s="33"/>
      <c r="U1542" s="53"/>
      <c r="V1542" s="53"/>
      <c r="W1542" s="53"/>
      <c r="X1542" s="53"/>
      <c r="Y1542" s="53"/>
      <c r="Z1542" s="53"/>
      <c r="AA1542" s="53"/>
      <c r="AB1542" s="54" t="s">
        <v>67</v>
      </c>
      <c r="AC1542" s="29"/>
      <c r="AD1542" s="29"/>
      <c r="AE1542" s="29"/>
      <c r="AF1542" s="13"/>
      <c r="AG1542" s="30"/>
      <c r="AH1542" s="31"/>
      <c r="AI1542" s="30"/>
      <c r="AJ1542" s="102"/>
    </row>
    <row r="1543" spans="1:36" ht="27" x14ac:dyDescent="0.15">
      <c r="A1543" s="46" t="s">
        <v>345</v>
      </c>
      <c r="B1543" s="33">
        <v>1538</v>
      </c>
      <c r="C1543" s="94" t="s">
        <v>304</v>
      </c>
      <c r="D1543" s="48" t="s">
        <v>151</v>
      </c>
      <c r="E1543" s="48"/>
      <c r="F1543" s="48"/>
      <c r="G1543" s="49" t="s">
        <v>305</v>
      </c>
      <c r="H1543" s="34" t="s">
        <v>306</v>
      </c>
      <c r="I1543" s="58">
        <v>5389000</v>
      </c>
      <c r="J1543" s="58">
        <v>8068000</v>
      </c>
      <c r="K1543" s="33" t="s">
        <v>84</v>
      </c>
      <c r="L1543" s="37">
        <f t="shared" si="304"/>
        <v>0.33205255329697569</v>
      </c>
      <c r="M1543" s="95"/>
      <c r="N1543" s="95"/>
      <c r="O1543" s="95">
        <v>3</v>
      </c>
      <c r="P1543" s="123"/>
      <c r="Q1543" s="33"/>
      <c r="R1543" s="33"/>
      <c r="S1543" s="33"/>
      <c r="T1543" s="33"/>
      <c r="U1543" s="53"/>
      <c r="V1543" s="53"/>
      <c r="W1543" s="53"/>
      <c r="X1543" s="53"/>
      <c r="Y1543" s="53"/>
      <c r="Z1543" s="53"/>
      <c r="AA1543" s="53"/>
      <c r="AB1543" s="54" t="s">
        <v>307</v>
      </c>
      <c r="AC1543" s="29"/>
      <c r="AD1543" s="29"/>
      <c r="AE1543" s="29"/>
      <c r="AF1543" s="13"/>
      <c r="AG1543" s="30"/>
      <c r="AH1543" s="31"/>
      <c r="AI1543" s="30"/>
      <c r="AJ1543" s="102"/>
    </row>
    <row r="1544" spans="1:36" ht="27" x14ac:dyDescent="0.15">
      <c r="A1544" s="46" t="s">
        <v>345</v>
      </c>
      <c r="B1544" s="33">
        <v>1539</v>
      </c>
      <c r="C1544" s="94" t="s">
        <v>304</v>
      </c>
      <c r="D1544" s="48" t="s">
        <v>151</v>
      </c>
      <c r="E1544" s="48"/>
      <c r="F1544" s="48"/>
      <c r="G1544" s="49" t="s">
        <v>308</v>
      </c>
      <c r="H1544" s="34" t="s">
        <v>309</v>
      </c>
      <c r="I1544" s="58">
        <v>7000000</v>
      </c>
      <c r="J1544" s="58">
        <v>22000000</v>
      </c>
      <c r="K1544" s="33" t="s">
        <v>84</v>
      </c>
      <c r="L1544" s="37">
        <f t="shared" si="304"/>
        <v>0.68181818181818188</v>
      </c>
      <c r="M1544" s="95"/>
      <c r="N1544" s="95"/>
      <c r="O1544" s="95">
        <v>3</v>
      </c>
      <c r="P1544" s="123"/>
      <c r="Q1544" s="33"/>
      <c r="R1544" s="33"/>
      <c r="S1544" s="33"/>
      <c r="T1544" s="33"/>
      <c r="U1544" s="53"/>
      <c r="V1544" s="53"/>
      <c r="W1544" s="53"/>
      <c r="X1544" s="53"/>
      <c r="Y1544" s="53"/>
      <c r="Z1544" s="53"/>
      <c r="AA1544" s="53"/>
      <c r="AB1544" s="54" t="s">
        <v>310</v>
      </c>
      <c r="AC1544" s="29"/>
      <c r="AD1544" s="29"/>
      <c r="AE1544" s="29"/>
      <c r="AF1544" s="13"/>
      <c r="AG1544" s="30"/>
      <c r="AH1544" s="31"/>
      <c r="AI1544" s="30"/>
      <c r="AJ1544" s="102"/>
    </row>
    <row r="1545" spans="1:36" ht="27" x14ac:dyDescent="0.15">
      <c r="A1545" s="46" t="s">
        <v>345</v>
      </c>
      <c r="B1545" s="33">
        <v>1540</v>
      </c>
      <c r="C1545" s="94" t="s">
        <v>28</v>
      </c>
      <c r="D1545" s="48" t="s">
        <v>151</v>
      </c>
      <c r="E1545" s="48"/>
      <c r="F1545" s="48"/>
      <c r="G1545" s="49" t="s">
        <v>311</v>
      </c>
      <c r="H1545" s="34" t="s">
        <v>312</v>
      </c>
      <c r="I1545" s="58">
        <v>32000000</v>
      </c>
      <c r="J1545" s="58">
        <v>97000000</v>
      </c>
      <c r="K1545" s="33" t="s">
        <v>84</v>
      </c>
      <c r="L1545" s="37">
        <f t="shared" si="304"/>
        <v>0.67010309278350522</v>
      </c>
      <c r="M1545" s="96"/>
      <c r="N1545" s="96"/>
      <c r="O1545" s="96">
        <v>3</v>
      </c>
      <c r="P1545" s="123"/>
      <c r="Q1545" s="33"/>
      <c r="R1545" s="33"/>
      <c r="S1545" s="33"/>
      <c r="T1545" s="33"/>
      <c r="U1545" s="53"/>
      <c r="V1545" s="53"/>
      <c r="W1545" s="53"/>
      <c r="X1545" s="53"/>
      <c r="Y1545" s="53"/>
      <c r="Z1545" s="53"/>
      <c r="AA1545" s="53"/>
      <c r="AB1545" s="54" t="s">
        <v>313</v>
      </c>
      <c r="AC1545" s="29"/>
      <c r="AD1545" s="29"/>
      <c r="AE1545" s="29"/>
      <c r="AF1545" s="13"/>
      <c r="AG1545" s="30"/>
      <c r="AH1545" s="31"/>
      <c r="AI1545" s="30"/>
      <c r="AJ1545" s="102"/>
    </row>
    <row r="1546" spans="1:36" ht="27" x14ac:dyDescent="0.15">
      <c r="A1546" s="46" t="s">
        <v>345</v>
      </c>
      <c r="B1546" s="33">
        <v>1541</v>
      </c>
      <c r="C1546" s="94" t="s">
        <v>28</v>
      </c>
      <c r="D1546" s="48" t="s">
        <v>151</v>
      </c>
      <c r="E1546" s="48"/>
      <c r="F1546" s="48"/>
      <c r="G1546" s="49" t="s">
        <v>317</v>
      </c>
      <c r="H1546" s="33" t="s">
        <v>0</v>
      </c>
      <c r="I1546" s="58">
        <v>60000000</v>
      </c>
      <c r="J1546" s="58">
        <v>64000000</v>
      </c>
      <c r="K1546" s="33" t="s">
        <v>84</v>
      </c>
      <c r="L1546" s="37">
        <f t="shared" si="304"/>
        <v>6.25E-2</v>
      </c>
      <c r="M1546" s="96"/>
      <c r="N1546" s="96">
        <v>3</v>
      </c>
      <c r="O1546" s="96"/>
      <c r="P1546" s="123"/>
      <c r="Q1546" s="33"/>
      <c r="R1546" s="33"/>
      <c r="S1546" s="33"/>
      <c r="T1546" s="33"/>
      <c r="U1546" s="53"/>
      <c r="V1546" s="53"/>
      <c r="W1546" s="53"/>
      <c r="X1546" s="53"/>
      <c r="Y1546" s="53"/>
      <c r="Z1546" s="53"/>
      <c r="AA1546" s="53"/>
      <c r="AB1546" s="54" t="s">
        <v>318</v>
      </c>
      <c r="AC1546" s="29"/>
      <c r="AD1546" s="29"/>
      <c r="AE1546" s="29"/>
      <c r="AF1546" s="13"/>
      <c r="AG1546" s="30"/>
      <c r="AH1546" s="31"/>
      <c r="AI1546" s="30"/>
      <c r="AJ1546" s="102"/>
    </row>
    <row r="1547" spans="1:36" ht="27" x14ac:dyDescent="0.15">
      <c r="A1547" s="46" t="s">
        <v>345</v>
      </c>
      <c r="B1547" s="33">
        <v>1542</v>
      </c>
      <c r="C1547" s="94" t="s">
        <v>28</v>
      </c>
      <c r="D1547" s="48" t="s">
        <v>151</v>
      </c>
      <c r="E1547" s="48"/>
      <c r="F1547" s="48"/>
      <c r="G1547" s="49" t="s">
        <v>314</v>
      </c>
      <c r="H1547" s="34" t="s">
        <v>315</v>
      </c>
      <c r="I1547" s="58">
        <v>40000000</v>
      </c>
      <c r="J1547" s="58">
        <v>65000000</v>
      </c>
      <c r="K1547" s="33" t="s">
        <v>84</v>
      </c>
      <c r="L1547" s="37">
        <f t="shared" si="304"/>
        <v>0.38461538461538458</v>
      </c>
      <c r="M1547" s="96">
        <v>3</v>
      </c>
      <c r="N1547" s="96"/>
      <c r="O1547" s="96"/>
      <c r="P1547" s="123"/>
      <c r="Q1547" s="33"/>
      <c r="R1547" s="33"/>
      <c r="S1547" s="33"/>
      <c r="T1547" s="33"/>
      <c r="U1547" s="53"/>
      <c r="V1547" s="53"/>
      <c r="W1547" s="53"/>
      <c r="X1547" s="53"/>
      <c r="Y1547" s="53"/>
      <c r="Z1547" s="53"/>
      <c r="AA1547" s="53"/>
      <c r="AB1547" s="54" t="s">
        <v>316</v>
      </c>
      <c r="AC1547" s="29"/>
      <c r="AD1547" s="29"/>
      <c r="AE1547" s="29"/>
      <c r="AF1547" s="13"/>
      <c r="AG1547" s="30"/>
      <c r="AH1547" s="31"/>
      <c r="AI1547" s="30"/>
      <c r="AJ1547" s="102"/>
    </row>
    <row r="1548" spans="1:36" ht="27" x14ac:dyDescent="0.15">
      <c r="A1548" s="46" t="s">
        <v>345</v>
      </c>
      <c r="B1548" s="33">
        <v>1543</v>
      </c>
      <c r="C1548" s="94" t="s">
        <v>150</v>
      </c>
      <c r="D1548" s="48" t="s">
        <v>151</v>
      </c>
      <c r="E1548" s="48"/>
      <c r="F1548" s="48"/>
      <c r="G1548" s="49" t="s">
        <v>278</v>
      </c>
      <c r="H1548" s="33" t="s">
        <v>0</v>
      </c>
      <c r="I1548" s="58">
        <v>3300000</v>
      </c>
      <c r="J1548" s="58">
        <v>4300000</v>
      </c>
      <c r="K1548" s="33" t="s">
        <v>252</v>
      </c>
      <c r="L1548" s="37">
        <f t="shared" si="304"/>
        <v>0.23255813953488369</v>
      </c>
      <c r="M1548" s="95"/>
      <c r="N1548" s="95"/>
      <c r="O1548" s="95">
        <v>3</v>
      </c>
      <c r="P1548" s="123"/>
      <c r="Q1548" s="33"/>
      <c r="R1548" s="33"/>
      <c r="S1548" s="33"/>
      <c r="T1548" s="33"/>
      <c r="U1548" s="53"/>
      <c r="V1548" s="53"/>
      <c r="W1548" s="53"/>
      <c r="X1548" s="53"/>
      <c r="Y1548" s="53"/>
      <c r="Z1548" s="53"/>
      <c r="AA1548" s="53"/>
      <c r="AB1548" s="54" t="s">
        <v>279</v>
      </c>
      <c r="AC1548" s="29"/>
      <c r="AD1548" s="29"/>
      <c r="AE1548" s="29"/>
      <c r="AF1548" s="13"/>
      <c r="AG1548" s="30"/>
      <c r="AH1548" s="31"/>
      <c r="AI1548" s="30"/>
      <c r="AJ1548" s="102"/>
    </row>
    <row r="1549" spans="1:36" ht="27" x14ac:dyDescent="0.15">
      <c r="A1549" s="46" t="s">
        <v>345</v>
      </c>
      <c r="B1549" s="33">
        <v>1544</v>
      </c>
      <c r="C1549" s="94" t="s">
        <v>150</v>
      </c>
      <c r="D1549" s="48" t="s">
        <v>151</v>
      </c>
      <c r="E1549" s="48"/>
      <c r="F1549" s="48"/>
      <c r="G1549" s="49" t="s">
        <v>292</v>
      </c>
      <c r="H1549" s="33" t="s">
        <v>0</v>
      </c>
      <c r="I1549" s="119">
        <v>4.3</v>
      </c>
      <c r="J1549" s="119">
        <v>8.3000000000000007</v>
      </c>
      <c r="K1549" s="33" t="s">
        <v>84</v>
      </c>
      <c r="L1549" s="37">
        <f t="shared" si="304"/>
        <v>0.4819277108433736</v>
      </c>
      <c r="M1549" s="95">
        <v>3</v>
      </c>
      <c r="N1549" s="95"/>
      <c r="O1549" s="95"/>
      <c r="P1549" s="123"/>
      <c r="Q1549" s="33"/>
      <c r="R1549" s="33"/>
      <c r="S1549" s="33"/>
      <c r="T1549" s="33"/>
      <c r="U1549" s="53"/>
      <c r="V1549" s="53"/>
      <c r="W1549" s="53"/>
      <c r="X1549" s="53"/>
      <c r="Y1549" s="53"/>
      <c r="Z1549" s="53"/>
      <c r="AA1549" s="53"/>
      <c r="AB1549" s="54" t="s">
        <v>293</v>
      </c>
      <c r="AC1549" s="29"/>
      <c r="AD1549" s="29"/>
      <c r="AE1549" s="29"/>
      <c r="AF1549" s="13"/>
      <c r="AG1549" s="30"/>
      <c r="AH1549" s="31"/>
      <c r="AI1549" s="30"/>
      <c r="AJ1549" s="102"/>
    </row>
    <row r="1550" spans="1:36" ht="27" x14ac:dyDescent="0.15">
      <c r="A1550" s="46" t="s">
        <v>345</v>
      </c>
      <c r="B1550" s="33">
        <v>1545</v>
      </c>
      <c r="C1550" s="94" t="s">
        <v>150</v>
      </c>
      <c r="D1550" s="48" t="s">
        <v>151</v>
      </c>
      <c r="E1550" s="48"/>
      <c r="F1550" s="48"/>
      <c r="G1550" s="49" t="s">
        <v>286</v>
      </c>
      <c r="H1550" s="34" t="s">
        <v>287</v>
      </c>
      <c r="I1550" s="58">
        <v>3020000</v>
      </c>
      <c r="J1550" s="58">
        <v>3850000</v>
      </c>
      <c r="K1550" s="33" t="s">
        <v>252</v>
      </c>
      <c r="L1550" s="37">
        <f t="shared" si="304"/>
        <v>0.21558441558441555</v>
      </c>
      <c r="M1550" s="95"/>
      <c r="N1550" s="95"/>
      <c r="O1550" s="95">
        <v>3</v>
      </c>
      <c r="P1550" s="123"/>
      <c r="Q1550" s="33"/>
      <c r="R1550" s="33"/>
      <c r="S1550" s="33"/>
      <c r="T1550" s="33"/>
      <c r="U1550" s="53"/>
      <c r="V1550" s="53"/>
      <c r="W1550" s="53"/>
      <c r="X1550" s="53"/>
      <c r="Y1550" s="53"/>
      <c r="Z1550" s="53"/>
      <c r="AA1550" s="53"/>
      <c r="AB1550" s="54" t="s">
        <v>288</v>
      </c>
      <c r="AC1550" s="29"/>
      <c r="AD1550" s="29"/>
      <c r="AE1550" s="29"/>
      <c r="AF1550" s="13"/>
      <c r="AG1550" s="30"/>
      <c r="AH1550" s="31"/>
      <c r="AI1550" s="30"/>
      <c r="AJ1550" s="102"/>
    </row>
    <row r="1551" spans="1:36" ht="27" x14ac:dyDescent="0.15">
      <c r="A1551" s="46" t="s">
        <v>345</v>
      </c>
      <c r="B1551" s="33">
        <v>1546</v>
      </c>
      <c r="C1551" s="94" t="s">
        <v>150</v>
      </c>
      <c r="D1551" s="48" t="s">
        <v>151</v>
      </c>
      <c r="E1551" s="48"/>
      <c r="F1551" s="48"/>
      <c r="G1551" s="49" t="s">
        <v>283</v>
      </c>
      <c r="H1551" s="34" t="s">
        <v>284</v>
      </c>
      <c r="I1551" s="58">
        <v>2100</v>
      </c>
      <c r="J1551" s="58">
        <v>6500</v>
      </c>
      <c r="K1551" s="33" t="s">
        <v>329</v>
      </c>
      <c r="L1551" s="37">
        <f t="shared" si="304"/>
        <v>0.67692307692307696</v>
      </c>
      <c r="M1551" s="95"/>
      <c r="N1551" s="95">
        <v>3</v>
      </c>
      <c r="O1551" s="95"/>
      <c r="P1551" s="123"/>
      <c r="Q1551" s="33"/>
      <c r="R1551" s="33"/>
      <c r="S1551" s="33"/>
      <c r="T1551" s="33"/>
      <c r="U1551" s="53"/>
      <c r="V1551" s="53"/>
      <c r="W1551" s="53"/>
      <c r="X1551" s="53"/>
      <c r="Y1551" s="53"/>
      <c r="Z1551" s="53"/>
      <c r="AA1551" s="53"/>
      <c r="AB1551" s="54" t="s">
        <v>285</v>
      </c>
      <c r="AC1551" s="29"/>
      <c r="AD1551" s="29"/>
      <c r="AE1551" s="29"/>
      <c r="AF1551" s="13"/>
      <c r="AG1551" s="30"/>
      <c r="AH1551" s="31"/>
      <c r="AI1551" s="30"/>
      <c r="AJ1551" s="102"/>
    </row>
    <row r="1552" spans="1:36" ht="27" x14ac:dyDescent="0.15">
      <c r="A1552" s="46" t="s">
        <v>345</v>
      </c>
      <c r="B1552" s="33">
        <v>1547</v>
      </c>
      <c r="C1552" s="94" t="s">
        <v>150</v>
      </c>
      <c r="D1552" s="48" t="s">
        <v>151</v>
      </c>
      <c r="E1552" s="48"/>
      <c r="F1552" s="48"/>
      <c r="G1552" s="49" t="s">
        <v>302</v>
      </c>
      <c r="H1552" s="34" t="s">
        <v>300</v>
      </c>
      <c r="I1552" s="58">
        <v>1390000</v>
      </c>
      <c r="J1552" s="58">
        <v>2320000</v>
      </c>
      <c r="K1552" s="33" t="s">
        <v>84</v>
      </c>
      <c r="L1552" s="37">
        <f t="shared" si="304"/>
        <v>0.40086206896551724</v>
      </c>
      <c r="M1552" s="95"/>
      <c r="N1552" s="95">
        <v>3</v>
      </c>
      <c r="O1552" s="95"/>
      <c r="P1552" s="123"/>
      <c r="Q1552" s="33"/>
      <c r="R1552" s="33"/>
      <c r="S1552" s="33"/>
      <c r="T1552" s="33"/>
      <c r="U1552" s="53"/>
      <c r="V1552" s="53"/>
      <c r="W1552" s="53"/>
      <c r="X1552" s="53"/>
      <c r="Y1552" s="53"/>
      <c r="Z1552" s="53"/>
      <c r="AA1552" s="53"/>
      <c r="AB1552" s="54" t="s">
        <v>303</v>
      </c>
      <c r="AC1552" s="29"/>
      <c r="AD1552" s="29"/>
      <c r="AE1552" s="29"/>
      <c r="AF1552" s="13"/>
      <c r="AG1552" s="30"/>
      <c r="AH1552" s="31"/>
      <c r="AI1552" s="30"/>
      <c r="AJ1552" s="102"/>
    </row>
    <row r="1553" spans="1:36" ht="27" x14ac:dyDescent="0.15">
      <c r="A1553" s="46" t="s">
        <v>345</v>
      </c>
      <c r="B1553" s="33">
        <v>1548</v>
      </c>
      <c r="C1553" s="94" t="s">
        <v>150</v>
      </c>
      <c r="D1553" s="48" t="s">
        <v>151</v>
      </c>
      <c r="E1553" s="48"/>
      <c r="F1553" s="48"/>
      <c r="G1553" s="49" t="s">
        <v>280</v>
      </c>
      <c r="H1553" s="34" t="s">
        <v>281</v>
      </c>
      <c r="I1553" s="58" t="s">
        <v>0</v>
      </c>
      <c r="J1553" s="58" t="s">
        <v>0</v>
      </c>
      <c r="K1553" s="58" t="s">
        <v>0</v>
      </c>
      <c r="L1553" s="37" t="str">
        <f t="shared" si="304"/>
        <v/>
      </c>
      <c r="M1553" s="95"/>
      <c r="N1553" s="95"/>
      <c r="O1553" s="95">
        <v>3</v>
      </c>
      <c r="P1553" s="123"/>
      <c r="Q1553" s="33"/>
      <c r="R1553" s="33"/>
      <c r="S1553" s="33"/>
      <c r="T1553" s="33"/>
      <c r="U1553" s="53"/>
      <c r="V1553" s="53"/>
      <c r="W1553" s="53"/>
      <c r="X1553" s="53"/>
      <c r="Y1553" s="53"/>
      <c r="Z1553" s="53"/>
      <c r="AA1553" s="53"/>
      <c r="AB1553" s="54" t="s">
        <v>282</v>
      </c>
      <c r="AC1553" s="29"/>
      <c r="AD1553" s="29"/>
      <c r="AE1553" s="29"/>
      <c r="AF1553" s="13"/>
      <c r="AG1553" s="30"/>
      <c r="AH1553" s="31"/>
      <c r="AI1553" s="30"/>
      <c r="AJ1553" s="102"/>
    </row>
    <row r="1554" spans="1:36" ht="27" x14ac:dyDescent="0.15">
      <c r="A1554" s="46" t="s">
        <v>345</v>
      </c>
      <c r="B1554" s="33">
        <v>1549</v>
      </c>
      <c r="C1554" s="94" t="s">
        <v>150</v>
      </c>
      <c r="D1554" s="48" t="s">
        <v>151</v>
      </c>
      <c r="E1554" s="48"/>
      <c r="F1554" s="48"/>
      <c r="G1554" s="49" t="s">
        <v>289</v>
      </c>
      <c r="H1554" s="34" t="s">
        <v>290</v>
      </c>
      <c r="I1554" s="58" t="s">
        <v>0</v>
      </c>
      <c r="J1554" s="58" t="s">
        <v>0</v>
      </c>
      <c r="K1554" s="58" t="s">
        <v>0</v>
      </c>
      <c r="L1554" s="37" t="str">
        <f t="shared" si="304"/>
        <v/>
      </c>
      <c r="M1554" s="95">
        <v>3</v>
      </c>
      <c r="N1554" s="95"/>
      <c r="O1554" s="95"/>
      <c r="P1554" s="123"/>
      <c r="Q1554" s="33"/>
      <c r="R1554" s="33"/>
      <c r="S1554" s="33"/>
      <c r="T1554" s="33"/>
      <c r="U1554" s="53"/>
      <c r="V1554" s="53"/>
      <c r="W1554" s="53"/>
      <c r="X1554" s="53"/>
      <c r="Y1554" s="53"/>
      <c r="Z1554" s="53"/>
      <c r="AA1554" s="53"/>
      <c r="AB1554" s="54" t="s">
        <v>291</v>
      </c>
      <c r="AC1554" s="29"/>
      <c r="AD1554" s="29"/>
      <c r="AE1554" s="29"/>
      <c r="AF1554" s="13"/>
      <c r="AG1554" s="30"/>
      <c r="AH1554" s="31"/>
      <c r="AI1554" s="30"/>
      <c r="AJ1554" s="102"/>
    </row>
    <row r="1555" spans="1:36" ht="27" x14ac:dyDescent="0.15">
      <c r="A1555" s="46" t="s">
        <v>345</v>
      </c>
      <c r="B1555" s="33">
        <v>1550</v>
      </c>
      <c r="C1555" s="94" t="s">
        <v>150</v>
      </c>
      <c r="D1555" s="48" t="s">
        <v>151</v>
      </c>
      <c r="E1555" s="48"/>
      <c r="F1555" s="48"/>
      <c r="G1555" s="49" t="s">
        <v>297</v>
      </c>
      <c r="H1555" s="34" t="s">
        <v>295</v>
      </c>
      <c r="I1555" s="58" t="s">
        <v>0</v>
      </c>
      <c r="J1555" s="58" t="s">
        <v>0</v>
      </c>
      <c r="K1555" s="58" t="s">
        <v>0</v>
      </c>
      <c r="L1555" s="37" t="str">
        <f t="shared" si="304"/>
        <v/>
      </c>
      <c r="M1555" s="95"/>
      <c r="N1555" s="95">
        <v>3</v>
      </c>
      <c r="O1555" s="95"/>
      <c r="P1555" s="123"/>
      <c r="Q1555" s="33"/>
      <c r="R1555" s="33"/>
      <c r="S1555" s="33"/>
      <c r="T1555" s="33"/>
      <c r="U1555" s="53"/>
      <c r="V1555" s="53"/>
      <c r="W1555" s="53"/>
      <c r="X1555" s="53"/>
      <c r="Y1555" s="53"/>
      <c r="Z1555" s="53"/>
      <c r="AA1555" s="53"/>
      <c r="AB1555" s="54" t="s">
        <v>298</v>
      </c>
      <c r="AC1555" s="29"/>
      <c r="AD1555" s="29"/>
      <c r="AE1555" s="29"/>
      <c r="AF1555" s="13"/>
      <c r="AG1555" s="30"/>
      <c r="AH1555" s="31"/>
      <c r="AI1555" s="30"/>
      <c r="AJ1555" s="102"/>
    </row>
    <row r="1556" spans="1:36" ht="27" x14ac:dyDescent="0.15">
      <c r="A1556" s="46" t="s">
        <v>345</v>
      </c>
      <c r="B1556" s="33">
        <v>1551</v>
      </c>
      <c r="C1556" s="94" t="s">
        <v>150</v>
      </c>
      <c r="D1556" s="48" t="s">
        <v>151</v>
      </c>
      <c r="E1556" s="48"/>
      <c r="F1556" s="48"/>
      <c r="G1556" s="49" t="s">
        <v>294</v>
      </c>
      <c r="H1556" s="34" t="s">
        <v>295</v>
      </c>
      <c r="I1556" s="58" t="s">
        <v>0</v>
      </c>
      <c r="J1556" s="58" t="s">
        <v>0</v>
      </c>
      <c r="K1556" s="58" t="s">
        <v>0</v>
      </c>
      <c r="L1556" s="37" t="str">
        <f t="shared" si="304"/>
        <v/>
      </c>
      <c r="M1556" s="95"/>
      <c r="N1556" s="95">
        <v>3</v>
      </c>
      <c r="O1556" s="95"/>
      <c r="P1556" s="123"/>
      <c r="Q1556" s="33"/>
      <c r="R1556" s="33"/>
      <c r="S1556" s="33"/>
      <c r="T1556" s="33"/>
      <c r="U1556" s="53"/>
      <c r="V1556" s="53"/>
      <c r="W1556" s="53"/>
      <c r="X1556" s="53"/>
      <c r="Y1556" s="53"/>
      <c r="Z1556" s="53"/>
      <c r="AA1556" s="53"/>
      <c r="AB1556" s="54" t="s">
        <v>296</v>
      </c>
      <c r="AC1556" s="29"/>
      <c r="AD1556" s="29"/>
      <c r="AE1556" s="29"/>
      <c r="AF1556" s="13"/>
      <c r="AG1556" s="30"/>
      <c r="AH1556" s="31"/>
      <c r="AI1556" s="30"/>
      <c r="AJ1556" s="102"/>
    </row>
    <row r="1557" spans="1:36" ht="27" x14ac:dyDescent="0.15">
      <c r="A1557" s="46" t="s">
        <v>345</v>
      </c>
      <c r="B1557" s="33">
        <v>1552</v>
      </c>
      <c r="C1557" s="94" t="s">
        <v>150</v>
      </c>
      <c r="D1557" s="48" t="s">
        <v>151</v>
      </c>
      <c r="E1557" s="48"/>
      <c r="F1557" s="48"/>
      <c r="G1557" s="49" t="s">
        <v>299</v>
      </c>
      <c r="H1557" s="34" t="s">
        <v>300</v>
      </c>
      <c r="I1557" s="58">
        <v>4020000</v>
      </c>
      <c r="J1557" s="58">
        <v>6650000</v>
      </c>
      <c r="K1557" s="33" t="s">
        <v>84</v>
      </c>
      <c r="L1557" s="37">
        <f t="shared" si="304"/>
        <v>0.39548872180451122</v>
      </c>
      <c r="M1557" s="95"/>
      <c r="N1557" s="95">
        <v>3</v>
      </c>
      <c r="O1557" s="95"/>
      <c r="P1557" s="123"/>
      <c r="Q1557" s="33"/>
      <c r="R1557" s="33"/>
      <c r="S1557" s="33"/>
      <c r="T1557" s="33"/>
      <c r="U1557" s="53"/>
      <c r="V1557" s="53"/>
      <c r="W1557" s="53"/>
      <c r="X1557" s="53"/>
      <c r="Y1557" s="53"/>
      <c r="Z1557" s="53"/>
      <c r="AA1557" s="53"/>
      <c r="AB1557" s="54" t="s">
        <v>301</v>
      </c>
      <c r="AC1557" s="29"/>
      <c r="AD1557" s="29"/>
      <c r="AE1557" s="29"/>
      <c r="AF1557" s="13"/>
      <c r="AG1557" s="30"/>
      <c r="AH1557" s="31"/>
      <c r="AI1557" s="30"/>
      <c r="AJ1557" s="102"/>
    </row>
  </sheetData>
  <autoFilter ref="A4:AN1557" xr:uid="{00000000-0009-0000-0000-000000000000}"/>
  <sortState ref="A5:AI1275">
    <sortCondition ref="AI5:AI1275"/>
  </sortState>
  <mergeCells count="13">
    <mergeCell ref="M3:O3"/>
    <mergeCell ref="A3:A4"/>
    <mergeCell ref="C3:F3"/>
    <mergeCell ref="G3:G4"/>
    <mergeCell ref="H3:H4"/>
    <mergeCell ref="I3:L3"/>
    <mergeCell ref="AB3:AB4"/>
    <mergeCell ref="P3:P4"/>
    <mergeCell ref="Q3:Q4"/>
    <mergeCell ref="R3:R4"/>
    <mergeCell ref="S3:S4"/>
    <mergeCell ref="T3:T4"/>
    <mergeCell ref="U3:AA3"/>
  </mergeCells>
  <phoneticPr fontId="9"/>
  <conditionalFormatting sqref="U1465:AA1557">
    <cfRule type="cellIs" dxfId="90" priority="89" stopIfTrue="1" operator="equal">
      <formula>"A"</formula>
    </cfRule>
    <cfRule type="cellIs" dxfId="89" priority="90" stopIfTrue="1" operator="equal">
      <formula>"B"</formula>
    </cfRule>
    <cfRule type="cellIs" dxfId="88" priority="91" stopIfTrue="1" operator="equal">
      <formula>"C"</formula>
    </cfRule>
  </conditionalFormatting>
  <conditionalFormatting sqref="L1465:L1557 L5:L1463">
    <cfRule type="expression" dxfId="87" priority="86">
      <formula>L5&lt;0</formula>
    </cfRule>
  </conditionalFormatting>
  <conditionalFormatting sqref="U5:AA78 U94:Y94 AA94 V469:AA469 U95:AA109 U111:AA111 U113:AA124 U91:AA93 U470:AA842 U128:AA468 U845:AA1463">
    <cfRule type="expression" dxfId="86" priority="82">
      <formula>U5="Ｄ"</formula>
    </cfRule>
    <cfRule type="expression" dxfId="85" priority="83">
      <formula>U5="Ｃ"</formula>
    </cfRule>
    <cfRule type="expression" dxfId="84" priority="84">
      <formula>U5="Ｂ"</formula>
    </cfRule>
    <cfRule type="expression" dxfId="83" priority="85">
      <formula>U5="Ａ"</formula>
    </cfRule>
  </conditionalFormatting>
  <conditionalFormatting sqref="Z94">
    <cfRule type="expression" dxfId="82" priority="78">
      <formula>Z94="Ｄ"</formula>
    </cfRule>
    <cfRule type="expression" dxfId="81" priority="79">
      <formula>Z94="Ｃ"</formula>
    </cfRule>
    <cfRule type="expression" dxfId="80" priority="80">
      <formula>Z94="Ｂ"</formula>
    </cfRule>
    <cfRule type="expression" dxfId="79" priority="81">
      <formula>Z94="Ａ"</formula>
    </cfRule>
  </conditionalFormatting>
  <conditionalFormatting sqref="Z94">
    <cfRule type="expression" dxfId="78" priority="77">
      <formula>Z94=""</formula>
    </cfRule>
  </conditionalFormatting>
  <conditionalFormatting sqref="U469">
    <cfRule type="expression" dxfId="77" priority="73">
      <formula>U469="Ｄ"</formula>
    </cfRule>
    <cfRule type="expression" dxfId="76" priority="74">
      <formula>U469="Ｃ"</formula>
    </cfRule>
    <cfRule type="expression" dxfId="75" priority="75">
      <formula>U469="Ｂ"</formula>
    </cfRule>
    <cfRule type="expression" dxfId="74" priority="76">
      <formula>U469="Ａ"</formula>
    </cfRule>
  </conditionalFormatting>
  <conditionalFormatting sqref="U469">
    <cfRule type="expression" dxfId="73" priority="72">
      <formula>U469=""</formula>
    </cfRule>
  </conditionalFormatting>
  <conditionalFormatting sqref="N681:N682">
    <cfRule type="expression" dxfId="72" priority="71">
      <formula>N681=""</formula>
    </cfRule>
  </conditionalFormatting>
  <conditionalFormatting sqref="N683 N685:N686">
    <cfRule type="expression" dxfId="71" priority="70">
      <formula>N683=""</formula>
    </cfRule>
  </conditionalFormatting>
  <conditionalFormatting sqref="U843">
    <cfRule type="expression" dxfId="70" priority="64">
      <formula>U843="Ｄ"</formula>
    </cfRule>
    <cfRule type="expression" dxfId="69" priority="65">
      <formula>U843="Ｃ"</formula>
    </cfRule>
    <cfRule type="expression" dxfId="68" priority="66">
      <formula>U843="Ｂ"</formula>
    </cfRule>
    <cfRule type="expression" dxfId="67" priority="67">
      <formula>U843="Ａ"</formula>
    </cfRule>
  </conditionalFormatting>
  <conditionalFormatting sqref="U843">
    <cfRule type="expression" dxfId="66" priority="63">
      <formula>U843=""</formula>
    </cfRule>
  </conditionalFormatting>
  <conditionalFormatting sqref="X843">
    <cfRule type="expression" dxfId="65" priority="59">
      <formula>X843="Ｄ"</formula>
    </cfRule>
    <cfRule type="expression" dxfId="64" priority="60">
      <formula>X843="Ｃ"</formula>
    </cfRule>
    <cfRule type="expression" dxfId="63" priority="61">
      <formula>X843="Ｂ"</formula>
    </cfRule>
    <cfRule type="expression" dxfId="62" priority="62">
      <formula>X843="Ａ"</formula>
    </cfRule>
  </conditionalFormatting>
  <conditionalFormatting sqref="X843">
    <cfRule type="expression" dxfId="61" priority="58">
      <formula>X843=""</formula>
    </cfRule>
  </conditionalFormatting>
  <conditionalFormatting sqref="V843:W843">
    <cfRule type="expression" dxfId="60" priority="54">
      <formula>V843="Ｄ"</formula>
    </cfRule>
    <cfRule type="expression" dxfId="59" priority="55">
      <formula>V843="Ｃ"</formula>
    </cfRule>
    <cfRule type="expression" dxfId="58" priority="56">
      <formula>V843="Ｂ"</formula>
    </cfRule>
    <cfRule type="expression" dxfId="57" priority="57">
      <formula>V843="Ａ"</formula>
    </cfRule>
  </conditionalFormatting>
  <conditionalFormatting sqref="V843:W843">
    <cfRule type="expression" dxfId="56" priority="53">
      <formula>V843=""</formula>
    </cfRule>
  </conditionalFormatting>
  <conditionalFormatting sqref="Y843:AA843">
    <cfRule type="expression" dxfId="55" priority="49">
      <formula>Y843="Ｄ"</formula>
    </cfRule>
    <cfRule type="expression" dxfId="54" priority="50">
      <formula>Y843="Ｃ"</formula>
    </cfRule>
    <cfRule type="expression" dxfId="53" priority="51">
      <formula>Y843="Ｂ"</formula>
    </cfRule>
    <cfRule type="expression" dxfId="52" priority="52">
      <formula>Y843="Ａ"</formula>
    </cfRule>
  </conditionalFormatting>
  <conditionalFormatting sqref="Y843:AA843">
    <cfRule type="expression" dxfId="51" priority="48">
      <formula>Y843=""</formula>
    </cfRule>
  </conditionalFormatting>
  <conditionalFormatting sqref="U844:V844">
    <cfRule type="expression" dxfId="50" priority="44">
      <formula>U844="Ｄ"</formula>
    </cfRule>
    <cfRule type="expression" dxfId="49" priority="45">
      <formula>U844="Ｃ"</formula>
    </cfRule>
    <cfRule type="expression" dxfId="48" priority="46">
      <formula>U844="Ｂ"</formula>
    </cfRule>
    <cfRule type="expression" dxfId="47" priority="47">
      <formula>U844="Ａ"</formula>
    </cfRule>
  </conditionalFormatting>
  <conditionalFormatting sqref="U844:V844">
    <cfRule type="expression" dxfId="46" priority="43">
      <formula>U844=""</formula>
    </cfRule>
  </conditionalFormatting>
  <conditionalFormatting sqref="X844">
    <cfRule type="expression" dxfId="45" priority="39">
      <formula>X844="Ｄ"</formula>
    </cfRule>
    <cfRule type="expression" dxfId="44" priority="40">
      <formula>X844="Ｃ"</formula>
    </cfRule>
    <cfRule type="expression" dxfId="43" priority="41">
      <formula>X844="Ｂ"</formula>
    </cfRule>
    <cfRule type="expression" dxfId="42" priority="42">
      <formula>X844="Ａ"</formula>
    </cfRule>
  </conditionalFormatting>
  <conditionalFormatting sqref="X844">
    <cfRule type="expression" dxfId="41" priority="38">
      <formula>X844=""</formula>
    </cfRule>
  </conditionalFormatting>
  <conditionalFormatting sqref="AA844">
    <cfRule type="expression" dxfId="40" priority="34">
      <formula>AA844="Ｄ"</formula>
    </cfRule>
    <cfRule type="expression" dxfId="39" priority="35">
      <formula>AA844="Ｃ"</formula>
    </cfRule>
    <cfRule type="expression" dxfId="38" priority="36">
      <formula>AA844="Ｂ"</formula>
    </cfRule>
    <cfRule type="expression" dxfId="37" priority="37">
      <formula>AA844="Ａ"</formula>
    </cfRule>
  </conditionalFormatting>
  <conditionalFormatting sqref="AA844">
    <cfRule type="expression" dxfId="36" priority="33">
      <formula>AA844=""</formula>
    </cfRule>
  </conditionalFormatting>
  <conditionalFormatting sqref="W844">
    <cfRule type="expression" dxfId="35" priority="29">
      <formula>W844="Ｄ"</formula>
    </cfRule>
    <cfRule type="expression" dxfId="34" priority="30">
      <formula>W844="Ｃ"</formula>
    </cfRule>
    <cfRule type="expression" dxfId="33" priority="31">
      <formula>W844="Ｂ"</formula>
    </cfRule>
    <cfRule type="expression" dxfId="32" priority="32">
      <formula>W844="Ａ"</formula>
    </cfRule>
  </conditionalFormatting>
  <conditionalFormatting sqref="W844">
    <cfRule type="expression" dxfId="31" priority="28">
      <formula>W844=""</formula>
    </cfRule>
  </conditionalFormatting>
  <conditionalFormatting sqref="Y844:Z844">
    <cfRule type="expression" dxfId="30" priority="24">
      <formula>Y844="Ｄ"</formula>
    </cfRule>
    <cfRule type="expression" dxfId="29" priority="25">
      <formula>Y844="Ｃ"</formula>
    </cfRule>
    <cfRule type="expression" dxfId="28" priority="26">
      <formula>Y844="Ｂ"</formula>
    </cfRule>
    <cfRule type="expression" dxfId="27" priority="27">
      <formula>Y844="Ａ"</formula>
    </cfRule>
  </conditionalFormatting>
  <conditionalFormatting sqref="Y844:Z844">
    <cfRule type="expression" dxfId="26" priority="23">
      <formula>Y844=""</formula>
    </cfRule>
  </conditionalFormatting>
  <conditionalFormatting sqref="U110:AA110">
    <cfRule type="expression" dxfId="25" priority="18">
      <formula>U110="Ｄ"</formula>
    </cfRule>
    <cfRule type="expression" dxfId="24" priority="19">
      <formula>U110="Ｃ"</formula>
    </cfRule>
    <cfRule type="expression" dxfId="23" priority="20">
      <formula>U110="Ｂ"</formula>
    </cfRule>
    <cfRule type="expression" dxfId="22" priority="21">
      <formula>U110="Ａ"</formula>
    </cfRule>
  </conditionalFormatting>
  <conditionalFormatting sqref="U112:AA112">
    <cfRule type="expression" dxfId="21" priority="14">
      <formula>U112="Ｄ"</formula>
    </cfRule>
    <cfRule type="expression" dxfId="20" priority="15">
      <formula>U112="Ｃ"</formula>
    </cfRule>
    <cfRule type="expression" dxfId="19" priority="16">
      <formula>U112="Ｂ"</formula>
    </cfRule>
    <cfRule type="expression" dxfId="18" priority="17">
      <formula>U112="Ａ"</formula>
    </cfRule>
  </conditionalFormatting>
  <conditionalFormatting sqref="U125:AA125">
    <cfRule type="expression" dxfId="17" priority="10">
      <formula>U125="Ｄ"</formula>
    </cfRule>
    <cfRule type="expression" dxfId="16" priority="11">
      <formula>U125="Ｃ"</formula>
    </cfRule>
    <cfRule type="expression" dxfId="15" priority="12">
      <formula>U125="Ｂ"</formula>
    </cfRule>
    <cfRule type="expression" dxfId="14" priority="13">
      <formula>U125="Ａ"</formula>
    </cfRule>
  </conditionalFormatting>
  <conditionalFormatting sqref="U126:AA127">
    <cfRule type="expression" dxfId="13" priority="6">
      <formula>U126="Ｄ"</formula>
    </cfRule>
    <cfRule type="expression" dxfId="12" priority="7">
      <formula>U126="Ｃ"</formula>
    </cfRule>
    <cfRule type="expression" dxfId="11" priority="8">
      <formula>U126="Ｂ"</formula>
    </cfRule>
    <cfRule type="expression" dxfId="10" priority="9">
      <formula>U126="Ａ"</formula>
    </cfRule>
  </conditionalFormatting>
  <conditionalFormatting sqref="U79:AA90">
    <cfRule type="expression" dxfId="9" priority="1">
      <formula>U79="Ｄ"</formula>
    </cfRule>
    <cfRule type="expression" dxfId="8" priority="2">
      <formula>U79="Ｃ"</formula>
    </cfRule>
    <cfRule type="expression" dxfId="7" priority="3">
      <formula>U79="Ｂ"</formula>
    </cfRule>
    <cfRule type="expression" dxfId="6" priority="4">
      <formula>U79="Ａ"</formula>
    </cfRule>
  </conditionalFormatting>
  <pageMargins left="0.70866141732283472" right="0.31496062992125984" top="0.55118110236220474" bottom="0.35433070866141736" header="0.51181102362204722" footer="0.31496062992125984"/>
  <pageSetup paperSize="8" scale="46" fitToHeight="0" orientation="landscape" r:id="rId1"/>
  <headerFooter>
    <oddHeader>&amp;R&amp;14&amp;P/&amp;N</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C9D9-010E-4807-8DDB-381E873E289F}">
  <dimension ref="A1:H353"/>
  <sheetViews>
    <sheetView showGridLines="0" workbookViewId="0">
      <pane xSplit="2" ySplit="2" topLeftCell="C216" activePane="bottomRight" state="frozen"/>
      <selection activeCell="B594" sqref="B594"/>
      <selection pane="topRight" activeCell="B594" sqref="B594"/>
      <selection pane="bottomLeft" activeCell="B594" sqref="B594"/>
      <selection pane="bottomRight" activeCell="B594" sqref="B594"/>
    </sheetView>
  </sheetViews>
  <sheetFormatPr defaultRowHeight="13.5" x14ac:dyDescent="0.15"/>
  <cols>
    <col min="1" max="1" width="25.625" style="107" customWidth="1"/>
    <col min="2" max="2" width="4.625" style="114" customWidth="1"/>
    <col min="3" max="3" width="25.625" style="107" customWidth="1"/>
    <col min="4" max="4" width="4.625" style="114" customWidth="1"/>
    <col min="5" max="5" width="25.625" style="107" customWidth="1"/>
    <col min="6" max="6" width="4.625" style="114" customWidth="1"/>
    <col min="7" max="7" width="25.625" style="107" customWidth="1"/>
    <col min="8" max="8" width="4.625" style="114" customWidth="1"/>
    <col min="9" max="16384" width="9" style="107"/>
  </cols>
  <sheetData>
    <row r="1" spans="1:8" x14ac:dyDescent="0.15">
      <c r="A1" s="106" t="s">
        <v>12004</v>
      </c>
      <c r="B1" s="112"/>
      <c r="C1" s="106" t="s">
        <v>362</v>
      </c>
      <c r="D1" s="112"/>
      <c r="E1" s="106" t="s">
        <v>363</v>
      </c>
      <c r="F1" s="112"/>
      <c r="G1" s="106" t="s">
        <v>364</v>
      </c>
      <c r="H1" s="113"/>
    </row>
    <row r="2" spans="1:8" x14ac:dyDescent="0.15">
      <c r="A2" s="108"/>
      <c r="B2" s="113"/>
      <c r="C2" s="108"/>
      <c r="D2" s="113"/>
      <c r="E2" s="108"/>
      <c r="F2" s="113"/>
      <c r="G2" s="108"/>
      <c r="H2" s="113"/>
    </row>
    <row r="3" spans="1:8" x14ac:dyDescent="0.15">
      <c r="A3" s="101" t="s">
        <v>380</v>
      </c>
      <c r="B3" s="110">
        <v>1</v>
      </c>
      <c r="C3" s="101" t="s">
        <v>380</v>
      </c>
      <c r="D3" s="110">
        <v>1</v>
      </c>
      <c r="E3" s="101" t="s">
        <v>2849</v>
      </c>
      <c r="F3" s="111">
        <v>1</v>
      </c>
      <c r="G3" s="101" t="s">
        <v>12007</v>
      </c>
      <c r="H3" s="115">
        <v>1</v>
      </c>
    </row>
    <row r="4" spans="1:8" x14ac:dyDescent="0.15">
      <c r="A4" s="101" t="s">
        <v>382</v>
      </c>
      <c r="B4" s="110">
        <v>2</v>
      </c>
      <c r="C4" s="101" t="s">
        <v>431</v>
      </c>
      <c r="D4" s="110">
        <v>2</v>
      </c>
      <c r="E4" s="101" t="s">
        <v>2902</v>
      </c>
      <c r="F4" s="111">
        <v>2</v>
      </c>
      <c r="G4" s="101" t="s">
        <v>1675</v>
      </c>
      <c r="H4" s="115">
        <v>2</v>
      </c>
    </row>
    <row r="5" spans="1:8" x14ac:dyDescent="0.15">
      <c r="A5" s="101" t="s">
        <v>58</v>
      </c>
      <c r="B5" s="110">
        <v>3</v>
      </c>
      <c r="C5" s="101" t="s">
        <v>432</v>
      </c>
      <c r="D5" s="110">
        <v>3</v>
      </c>
      <c r="E5" s="101" t="s">
        <v>2894</v>
      </c>
      <c r="F5" s="111">
        <v>3</v>
      </c>
      <c r="G5" s="101" t="s">
        <v>2868</v>
      </c>
      <c r="H5" s="115">
        <v>3</v>
      </c>
    </row>
    <row r="6" spans="1:8" x14ac:dyDescent="0.15">
      <c r="A6" s="101" t="s">
        <v>11</v>
      </c>
      <c r="B6" s="110">
        <v>4</v>
      </c>
      <c r="C6" s="101" t="s">
        <v>433</v>
      </c>
      <c r="D6" s="110">
        <v>4</v>
      </c>
      <c r="E6" s="101" t="s">
        <v>2904</v>
      </c>
      <c r="F6" s="111">
        <v>4</v>
      </c>
      <c r="G6" s="101" t="s">
        <v>12010</v>
      </c>
      <c r="H6" s="115">
        <v>4</v>
      </c>
    </row>
    <row r="7" spans="1:8" x14ac:dyDescent="0.15">
      <c r="A7" s="101" t="s">
        <v>12</v>
      </c>
      <c r="B7" s="110">
        <v>5</v>
      </c>
      <c r="C7" s="101" t="s">
        <v>166</v>
      </c>
      <c r="D7" s="110">
        <v>5</v>
      </c>
      <c r="E7" s="101" t="s">
        <v>12008</v>
      </c>
      <c r="F7" s="111">
        <v>5</v>
      </c>
      <c r="G7" s="101" t="s">
        <v>2059</v>
      </c>
      <c r="H7" s="115">
        <v>5</v>
      </c>
    </row>
    <row r="8" spans="1:8" x14ac:dyDescent="0.15">
      <c r="A8" s="101" t="s">
        <v>22</v>
      </c>
      <c r="B8" s="110">
        <v>6</v>
      </c>
      <c r="C8" s="101" t="s">
        <v>2</v>
      </c>
      <c r="D8" s="110">
        <v>6</v>
      </c>
      <c r="E8" s="101" t="s">
        <v>119</v>
      </c>
      <c r="F8" s="111">
        <v>6</v>
      </c>
      <c r="G8" s="101" t="s">
        <v>412</v>
      </c>
      <c r="H8" s="115">
        <v>6</v>
      </c>
    </row>
    <row r="9" spans="1:8" x14ac:dyDescent="0.15">
      <c r="A9" s="101" t="s">
        <v>399</v>
      </c>
      <c r="B9" s="110">
        <v>7</v>
      </c>
      <c r="C9" s="101" t="s">
        <v>330</v>
      </c>
      <c r="D9" s="110">
        <v>7</v>
      </c>
      <c r="E9" s="101" t="s">
        <v>12009</v>
      </c>
      <c r="F9" s="111">
        <v>7</v>
      </c>
      <c r="G9" s="101" t="s">
        <v>12013</v>
      </c>
      <c r="H9" s="115">
        <v>7</v>
      </c>
    </row>
    <row r="10" spans="1:8" x14ac:dyDescent="0.15">
      <c r="A10" s="101" t="s">
        <v>45</v>
      </c>
      <c r="B10" s="110">
        <v>8</v>
      </c>
      <c r="C10" s="101" t="s">
        <v>557</v>
      </c>
      <c r="D10" s="110">
        <v>8</v>
      </c>
      <c r="E10" s="101" t="s">
        <v>12011</v>
      </c>
      <c r="F10" s="111">
        <v>8</v>
      </c>
      <c r="G10" s="101" t="s">
        <v>12014</v>
      </c>
      <c r="H10" s="115">
        <v>8</v>
      </c>
    </row>
    <row r="11" spans="1:8" x14ac:dyDescent="0.15">
      <c r="A11" s="101" t="s">
        <v>425</v>
      </c>
      <c r="B11" s="110">
        <v>9</v>
      </c>
      <c r="C11" s="101" t="s">
        <v>331</v>
      </c>
      <c r="D11" s="110">
        <v>9</v>
      </c>
      <c r="E11" s="101" t="s">
        <v>12012</v>
      </c>
      <c r="F11" s="111">
        <v>9</v>
      </c>
      <c r="G11" s="101" t="s">
        <v>12015</v>
      </c>
      <c r="H11" s="115">
        <v>9</v>
      </c>
    </row>
    <row r="12" spans="1:8" x14ac:dyDescent="0.15">
      <c r="A12" s="101" t="s">
        <v>443</v>
      </c>
      <c r="B12" s="110">
        <v>10</v>
      </c>
      <c r="C12" s="101" t="s">
        <v>60</v>
      </c>
      <c r="D12" s="110">
        <v>10</v>
      </c>
      <c r="E12" s="101" t="s">
        <v>2892</v>
      </c>
      <c r="F12" s="111">
        <v>10</v>
      </c>
      <c r="G12" s="101" t="s">
        <v>2833</v>
      </c>
      <c r="H12" s="115">
        <v>10</v>
      </c>
    </row>
    <row r="13" spans="1:8" x14ac:dyDescent="0.15">
      <c r="A13" s="101" t="s">
        <v>197</v>
      </c>
      <c r="B13" s="110">
        <v>11</v>
      </c>
      <c r="C13" s="101" t="s">
        <v>76</v>
      </c>
      <c r="D13" s="110">
        <v>11</v>
      </c>
      <c r="E13" s="101" t="s">
        <v>2838</v>
      </c>
      <c r="F13" s="111">
        <v>11</v>
      </c>
      <c r="G13" s="101" t="s">
        <v>387</v>
      </c>
      <c r="H13" s="115">
        <v>11</v>
      </c>
    </row>
    <row r="14" spans="1:8" x14ac:dyDescent="0.15">
      <c r="A14" s="101" t="s">
        <v>125</v>
      </c>
      <c r="B14" s="110">
        <v>12</v>
      </c>
      <c r="C14" s="101" t="s">
        <v>77</v>
      </c>
      <c r="D14" s="110">
        <v>12</v>
      </c>
      <c r="E14" s="101" t="s">
        <v>2867</v>
      </c>
      <c r="F14" s="111">
        <v>12</v>
      </c>
      <c r="G14" s="101" t="s">
        <v>12018</v>
      </c>
      <c r="H14" s="115">
        <v>12</v>
      </c>
    </row>
    <row r="15" spans="1:8" x14ac:dyDescent="0.15">
      <c r="A15" s="101" t="s">
        <v>342</v>
      </c>
      <c r="B15" s="110">
        <v>13</v>
      </c>
      <c r="C15" s="101" t="s">
        <v>78</v>
      </c>
      <c r="D15" s="110">
        <v>13</v>
      </c>
      <c r="E15" s="101" t="s">
        <v>12016</v>
      </c>
      <c r="F15" s="111">
        <v>13</v>
      </c>
      <c r="G15" s="101" t="s">
        <v>2827</v>
      </c>
      <c r="H15" s="115">
        <v>13</v>
      </c>
    </row>
    <row r="16" spans="1:8" x14ac:dyDescent="0.15">
      <c r="A16" s="101" t="s">
        <v>1634</v>
      </c>
      <c r="B16" s="110">
        <v>14</v>
      </c>
      <c r="C16" s="101" t="s">
        <v>79</v>
      </c>
      <c r="D16" s="110">
        <v>14</v>
      </c>
      <c r="E16" s="101" t="s">
        <v>12017</v>
      </c>
      <c r="F16" s="111">
        <v>14</v>
      </c>
      <c r="G16" s="101" t="s">
        <v>12020</v>
      </c>
      <c r="H16" s="115">
        <v>14</v>
      </c>
    </row>
    <row r="17" spans="1:8" x14ac:dyDescent="0.15">
      <c r="A17" s="101" t="s">
        <v>466</v>
      </c>
      <c r="B17" s="110">
        <v>15</v>
      </c>
      <c r="C17" s="101" t="s">
        <v>559</v>
      </c>
      <c r="D17" s="110">
        <v>15</v>
      </c>
      <c r="E17" s="101" t="s">
        <v>12019</v>
      </c>
      <c r="F17" s="111">
        <v>15</v>
      </c>
      <c r="G17" s="101" t="s">
        <v>12021</v>
      </c>
      <c r="H17" s="115">
        <v>15</v>
      </c>
    </row>
    <row r="18" spans="1:8" x14ac:dyDescent="0.15">
      <c r="A18" s="101" t="s">
        <v>408</v>
      </c>
      <c r="B18" s="110">
        <v>16</v>
      </c>
      <c r="C18" s="101" t="s">
        <v>80</v>
      </c>
      <c r="D18" s="110">
        <v>16</v>
      </c>
      <c r="E18" s="101" t="s">
        <v>411</v>
      </c>
      <c r="F18" s="111">
        <v>16</v>
      </c>
      <c r="G18" s="101" t="s">
        <v>12023</v>
      </c>
      <c r="H18" s="115">
        <v>16</v>
      </c>
    </row>
    <row r="19" spans="1:8" x14ac:dyDescent="0.15">
      <c r="A19" s="101" t="s">
        <v>473</v>
      </c>
      <c r="B19" s="110">
        <v>17</v>
      </c>
      <c r="C19" s="101" t="s">
        <v>12022</v>
      </c>
      <c r="D19" s="110">
        <v>17</v>
      </c>
      <c r="E19" s="101" t="s">
        <v>386</v>
      </c>
      <c r="F19" s="111">
        <v>17</v>
      </c>
      <c r="G19" s="101" t="s">
        <v>12024</v>
      </c>
      <c r="H19" s="115">
        <v>17</v>
      </c>
    </row>
    <row r="20" spans="1:8" x14ac:dyDescent="0.15">
      <c r="A20" s="101" t="s">
        <v>484</v>
      </c>
      <c r="B20" s="110">
        <v>18</v>
      </c>
      <c r="C20" s="101" t="s">
        <v>81</v>
      </c>
      <c r="D20" s="110">
        <v>18</v>
      </c>
      <c r="E20" s="101" t="s">
        <v>407</v>
      </c>
      <c r="F20" s="111">
        <v>18</v>
      </c>
      <c r="G20" s="101" t="s">
        <v>384</v>
      </c>
      <c r="H20" s="115">
        <v>18</v>
      </c>
    </row>
    <row r="21" spans="1:8" x14ac:dyDescent="0.15">
      <c r="A21" s="101" t="s">
        <v>173</v>
      </c>
      <c r="B21" s="110">
        <v>19</v>
      </c>
      <c r="C21" s="101" t="s">
        <v>12025</v>
      </c>
      <c r="D21" s="110">
        <v>19</v>
      </c>
      <c r="E21" s="101" t="s">
        <v>2840</v>
      </c>
      <c r="F21" s="111">
        <v>19</v>
      </c>
      <c r="G21" s="101" t="s">
        <v>12026</v>
      </c>
      <c r="H21" s="115">
        <v>19</v>
      </c>
    </row>
    <row r="22" spans="1:8" x14ac:dyDescent="0.15">
      <c r="A22" s="101" t="s">
        <v>526</v>
      </c>
      <c r="B22" s="110">
        <v>20</v>
      </c>
      <c r="C22" s="101" t="s">
        <v>543</v>
      </c>
      <c r="D22" s="110">
        <v>20</v>
      </c>
      <c r="E22" s="101" t="s">
        <v>2826</v>
      </c>
      <c r="F22" s="111">
        <v>20</v>
      </c>
      <c r="G22" s="101" t="s">
        <v>2891</v>
      </c>
      <c r="H22" s="115">
        <v>20</v>
      </c>
    </row>
    <row r="23" spans="1:8" x14ac:dyDescent="0.15">
      <c r="A23" s="101" t="s">
        <v>489</v>
      </c>
      <c r="B23" s="110">
        <v>21</v>
      </c>
      <c r="C23" s="101" t="s">
        <v>347</v>
      </c>
      <c r="D23" s="110">
        <v>21</v>
      </c>
      <c r="E23" s="101" t="s">
        <v>2837</v>
      </c>
      <c r="F23" s="111">
        <v>21</v>
      </c>
      <c r="G23" s="101" t="s">
        <v>2849</v>
      </c>
      <c r="H23" s="115">
        <v>21</v>
      </c>
    </row>
    <row r="24" spans="1:8" x14ac:dyDescent="0.15">
      <c r="A24" s="101" t="s">
        <v>495</v>
      </c>
      <c r="B24" s="110">
        <v>22</v>
      </c>
      <c r="C24" s="101" t="s">
        <v>348</v>
      </c>
      <c r="D24" s="110">
        <v>22</v>
      </c>
      <c r="E24" s="101" t="s">
        <v>12027</v>
      </c>
      <c r="F24" s="111">
        <v>22</v>
      </c>
      <c r="G24" s="101" t="s">
        <v>12029</v>
      </c>
      <c r="H24" s="115">
        <v>22</v>
      </c>
    </row>
    <row r="25" spans="1:8" x14ac:dyDescent="0.15">
      <c r="A25" s="101" t="s">
        <v>212</v>
      </c>
      <c r="B25" s="110">
        <v>23</v>
      </c>
      <c r="C25" s="101" t="s">
        <v>544</v>
      </c>
      <c r="D25" s="110">
        <v>23</v>
      </c>
      <c r="E25" s="101" t="s">
        <v>12028</v>
      </c>
      <c r="F25" s="111">
        <v>23</v>
      </c>
      <c r="G25" s="101" t="s">
        <v>12031</v>
      </c>
      <c r="H25" s="115">
        <v>23</v>
      </c>
    </row>
    <row r="26" spans="1:8" x14ac:dyDescent="0.15">
      <c r="A26" s="101" t="s">
        <v>508</v>
      </c>
      <c r="B26" s="110">
        <v>24</v>
      </c>
      <c r="C26" s="101" t="s">
        <v>402</v>
      </c>
      <c r="D26" s="110">
        <v>24</v>
      </c>
      <c r="E26" s="101" t="s">
        <v>383</v>
      </c>
      <c r="F26" s="111">
        <v>24</v>
      </c>
      <c r="G26" s="101" t="s">
        <v>126</v>
      </c>
      <c r="H26" s="115">
        <v>24</v>
      </c>
    </row>
    <row r="27" spans="1:8" x14ac:dyDescent="0.15">
      <c r="A27" s="101" t="s">
        <v>72</v>
      </c>
      <c r="B27" s="110">
        <v>25</v>
      </c>
      <c r="C27" s="101" t="s">
        <v>11</v>
      </c>
      <c r="D27" s="110">
        <v>25</v>
      </c>
      <c r="E27" s="101" t="s">
        <v>12030</v>
      </c>
      <c r="F27" s="111">
        <v>25</v>
      </c>
      <c r="G27" s="101" t="s">
        <v>12033</v>
      </c>
      <c r="H27" s="115">
        <v>25</v>
      </c>
    </row>
    <row r="28" spans="1:8" x14ac:dyDescent="0.15">
      <c r="A28" s="101" t="s">
        <v>127</v>
      </c>
      <c r="B28" s="110">
        <v>26</v>
      </c>
      <c r="C28" s="101" t="s">
        <v>13</v>
      </c>
      <c r="D28" s="110">
        <v>26</v>
      </c>
      <c r="E28" s="101" t="s">
        <v>330</v>
      </c>
      <c r="F28" s="111">
        <v>26</v>
      </c>
      <c r="G28" s="101" t="s">
        <v>12034</v>
      </c>
      <c r="H28" s="115">
        <v>26</v>
      </c>
    </row>
    <row r="29" spans="1:8" x14ac:dyDescent="0.15">
      <c r="A29" s="101" t="s">
        <v>49</v>
      </c>
      <c r="B29" s="110">
        <v>27</v>
      </c>
      <c r="C29" s="101" t="s">
        <v>14</v>
      </c>
      <c r="D29" s="110">
        <v>27</v>
      </c>
      <c r="E29" s="101" t="s">
        <v>12032</v>
      </c>
      <c r="F29" s="111">
        <v>27</v>
      </c>
      <c r="G29" s="101" t="s">
        <v>12035</v>
      </c>
      <c r="H29" s="115">
        <v>27</v>
      </c>
    </row>
    <row r="30" spans="1:8" x14ac:dyDescent="0.15">
      <c r="A30" s="101" t="s">
        <v>538</v>
      </c>
      <c r="B30" s="110">
        <v>28</v>
      </c>
      <c r="C30" s="101" t="s">
        <v>15</v>
      </c>
      <c r="D30" s="110">
        <v>28</v>
      </c>
      <c r="E30" s="101" t="s">
        <v>2834</v>
      </c>
      <c r="F30" s="111">
        <v>28</v>
      </c>
      <c r="G30" s="101" t="s">
        <v>2835</v>
      </c>
      <c r="H30" s="115">
        <v>28</v>
      </c>
    </row>
    <row r="31" spans="1:8" x14ac:dyDescent="0.15">
      <c r="A31" s="101" t="s">
        <v>54</v>
      </c>
      <c r="B31" s="110">
        <v>29</v>
      </c>
      <c r="C31" s="101" t="s">
        <v>16</v>
      </c>
      <c r="D31" s="110">
        <v>29</v>
      </c>
      <c r="E31" s="101" t="s">
        <v>2829</v>
      </c>
      <c r="F31" s="111">
        <v>29</v>
      </c>
      <c r="G31" s="101" t="s">
        <v>12037</v>
      </c>
      <c r="H31" s="115">
        <v>29</v>
      </c>
    </row>
    <row r="32" spans="1:8" x14ac:dyDescent="0.15">
      <c r="A32" s="101" t="s">
        <v>584</v>
      </c>
      <c r="B32" s="111">
        <v>30</v>
      </c>
      <c r="C32" s="101" t="s">
        <v>1638</v>
      </c>
      <c r="D32" s="110">
        <v>30</v>
      </c>
      <c r="E32" s="101" t="s">
        <v>130</v>
      </c>
      <c r="F32" s="111">
        <v>30</v>
      </c>
      <c r="G32" s="101" t="s">
        <v>12039</v>
      </c>
      <c r="H32" s="115">
        <v>30</v>
      </c>
    </row>
    <row r="33" spans="1:8" x14ac:dyDescent="0.15">
      <c r="A33" s="101" t="s">
        <v>57</v>
      </c>
      <c r="B33" s="111">
        <v>31</v>
      </c>
      <c r="C33" s="101" t="s">
        <v>168</v>
      </c>
      <c r="D33" s="110">
        <v>31</v>
      </c>
      <c r="E33" s="101" t="s">
        <v>12036</v>
      </c>
      <c r="F33" s="111">
        <v>31</v>
      </c>
      <c r="G33" s="101" t="s">
        <v>2830</v>
      </c>
      <c r="H33" s="115">
        <v>31</v>
      </c>
    </row>
    <row r="34" spans="1:8" x14ac:dyDescent="0.15">
      <c r="A34" s="103" t="s">
        <v>22177</v>
      </c>
      <c r="B34" s="111">
        <v>32</v>
      </c>
      <c r="C34" s="101" t="s">
        <v>12040</v>
      </c>
      <c r="D34" s="110">
        <v>32</v>
      </c>
      <c r="E34" s="101" t="s">
        <v>12038</v>
      </c>
      <c r="F34" s="111">
        <v>32</v>
      </c>
      <c r="G34" s="101" t="s">
        <v>2831</v>
      </c>
      <c r="H34" s="115">
        <v>32</v>
      </c>
    </row>
    <row r="35" spans="1:8" x14ac:dyDescent="0.15">
      <c r="A35" s="103" t="s">
        <v>21451</v>
      </c>
      <c r="B35" s="111">
        <v>33</v>
      </c>
      <c r="C35" s="101" t="s">
        <v>525</v>
      </c>
      <c r="D35" s="110">
        <v>33</v>
      </c>
      <c r="E35" s="101" t="s">
        <v>180</v>
      </c>
      <c r="F35" s="111">
        <v>33</v>
      </c>
      <c r="G35" s="101" t="s">
        <v>12043</v>
      </c>
      <c r="H35" s="115">
        <v>33</v>
      </c>
    </row>
    <row r="36" spans="1:8" x14ac:dyDescent="0.15">
      <c r="A36" s="103" t="s">
        <v>22178</v>
      </c>
      <c r="B36" s="111">
        <v>34</v>
      </c>
      <c r="C36" s="101" t="s">
        <v>528</v>
      </c>
      <c r="D36" s="110">
        <v>34</v>
      </c>
      <c r="E36" s="101" t="s">
        <v>12041</v>
      </c>
      <c r="F36" s="111">
        <v>34</v>
      </c>
      <c r="G36" s="101" t="s">
        <v>12045</v>
      </c>
      <c r="H36" s="115">
        <v>34</v>
      </c>
    </row>
    <row r="37" spans="1:8" x14ac:dyDescent="0.15">
      <c r="A37" s="103" t="s">
        <v>22179</v>
      </c>
      <c r="B37" s="111">
        <v>35</v>
      </c>
      <c r="C37" s="101" t="s">
        <v>447</v>
      </c>
      <c r="D37" s="110">
        <v>35</v>
      </c>
      <c r="E37" s="101" t="s">
        <v>12042</v>
      </c>
      <c r="F37" s="111">
        <v>35</v>
      </c>
      <c r="G37" s="101" t="s">
        <v>12046</v>
      </c>
      <c r="H37" s="115">
        <v>35</v>
      </c>
    </row>
    <row r="38" spans="1:8" x14ac:dyDescent="0.15">
      <c r="A38" s="103" t="s">
        <v>150</v>
      </c>
      <c r="B38" s="111">
        <v>36</v>
      </c>
      <c r="C38" s="101" t="s">
        <v>1631</v>
      </c>
      <c r="D38" s="110">
        <v>36</v>
      </c>
      <c r="E38" s="101" t="s">
        <v>12044</v>
      </c>
      <c r="F38" s="111">
        <v>36</v>
      </c>
      <c r="G38" s="101" t="s">
        <v>12048</v>
      </c>
      <c r="H38" s="115">
        <v>36</v>
      </c>
    </row>
    <row r="39" spans="1:8" x14ac:dyDescent="0.15">
      <c r="C39" s="101" t="s">
        <v>23</v>
      </c>
      <c r="D39" s="110">
        <v>37</v>
      </c>
      <c r="E39" s="101" t="s">
        <v>449</v>
      </c>
      <c r="F39" s="111">
        <v>37</v>
      </c>
      <c r="G39" s="101" t="s">
        <v>12051</v>
      </c>
      <c r="H39" s="115">
        <v>37</v>
      </c>
    </row>
    <row r="40" spans="1:8" x14ac:dyDescent="0.15">
      <c r="C40" s="101" t="s">
        <v>12049</v>
      </c>
      <c r="D40" s="110">
        <v>38</v>
      </c>
      <c r="E40" s="101" t="s">
        <v>12047</v>
      </c>
      <c r="F40" s="111">
        <v>38</v>
      </c>
      <c r="G40" s="101" t="s">
        <v>12052</v>
      </c>
      <c r="H40" s="115">
        <v>38</v>
      </c>
    </row>
    <row r="41" spans="1:8" x14ac:dyDescent="0.15">
      <c r="C41" s="101" t="s">
        <v>24</v>
      </c>
      <c r="D41" s="110">
        <v>39</v>
      </c>
      <c r="E41" s="101" t="s">
        <v>12050</v>
      </c>
      <c r="F41" s="111">
        <v>39</v>
      </c>
      <c r="G41" s="101" t="s">
        <v>12053</v>
      </c>
      <c r="H41" s="115">
        <v>39</v>
      </c>
    </row>
    <row r="42" spans="1:8" x14ac:dyDescent="0.15">
      <c r="C42" s="101" t="s">
        <v>506</v>
      </c>
      <c r="D42" s="110">
        <v>40</v>
      </c>
      <c r="E42" s="101" t="s">
        <v>2875</v>
      </c>
      <c r="F42" s="111">
        <v>40</v>
      </c>
      <c r="G42" s="101" t="s">
        <v>12055</v>
      </c>
      <c r="H42" s="115">
        <v>40</v>
      </c>
    </row>
    <row r="43" spans="1:8" x14ac:dyDescent="0.15">
      <c r="C43" s="101" t="s">
        <v>25</v>
      </c>
      <c r="D43" s="110">
        <v>41</v>
      </c>
      <c r="E43" s="101" t="s">
        <v>2841</v>
      </c>
      <c r="F43" s="111">
        <v>41</v>
      </c>
      <c r="G43" s="101" t="s">
        <v>12056</v>
      </c>
      <c r="H43" s="115">
        <v>41</v>
      </c>
    </row>
    <row r="44" spans="1:8" x14ac:dyDescent="0.15">
      <c r="C44" s="101" t="s">
        <v>26</v>
      </c>
      <c r="D44" s="110">
        <v>42</v>
      </c>
      <c r="E44" s="101" t="s">
        <v>12054</v>
      </c>
      <c r="F44" s="111">
        <v>42</v>
      </c>
      <c r="G44" s="101" t="s">
        <v>12058</v>
      </c>
      <c r="H44" s="115">
        <v>42</v>
      </c>
    </row>
    <row r="45" spans="1:8" x14ac:dyDescent="0.15">
      <c r="C45" s="101" t="s">
        <v>445</v>
      </c>
      <c r="D45" s="110">
        <v>43</v>
      </c>
      <c r="E45" s="101" t="s">
        <v>2856</v>
      </c>
      <c r="F45" s="111">
        <v>43</v>
      </c>
      <c r="G45" s="101" t="s">
        <v>450</v>
      </c>
      <c r="H45" s="115">
        <v>43</v>
      </c>
    </row>
    <row r="46" spans="1:8" x14ac:dyDescent="0.15">
      <c r="C46" s="101" t="s">
        <v>1637</v>
      </c>
      <c r="D46" s="110">
        <v>44</v>
      </c>
      <c r="E46" s="101" t="s">
        <v>12057</v>
      </c>
      <c r="F46" s="111">
        <v>44</v>
      </c>
      <c r="G46" s="101" t="s">
        <v>2903</v>
      </c>
      <c r="H46" s="115">
        <v>44</v>
      </c>
    </row>
    <row r="47" spans="1:8" x14ac:dyDescent="0.15">
      <c r="C47" s="101" t="s">
        <v>446</v>
      </c>
      <c r="D47" s="110">
        <v>45</v>
      </c>
      <c r="E47" s="101" t="s">
        <v>12059</v>
      </c>
      <c r="F47" s="111">
        <v>45</v>
      </c>
      <c r="G47" s="101" t="s">
        <v>12061</v>
      </c>
      <c r="H47" s="115">
        <v>45</v>
      </c>
    </row>
    <row r="48" spans="1:8" x14ac:dyDescent="0.15">
      <c r="C48" s="101" t="s">
        <v>1639</v>
      </c>
      <c r="D48" s="110">
        <v>46</v>
      </c>
      <c r="E48" s="101" t="s">
        <v>2847</v>
      </c>
      <c r="F48" s="111">
        <v>46</v>
      </c>
      <c r="G48" s="101" t="s">
        <v>12063</v>
      </c>
      <c r="H48" s="115">
        <v>46</v>
      </c>
    </row>
    <row r="49" spans="3:8" x14ac:dyDescent="0.15">
      <c r="C49" s="101" t="s">
        <v>540</v>
      </c>
      <c r="D49" s="110">
        <v>47</v>
      </c>
      <c r="E49" s="101" t="s">
        <v>12060</v>
      </c>
      <c r="F49" s="111">
        <v>47</v>
      </c>
      <c r="G49" s="101" t="s">
        <v>12066</v>
      </c>
      <c r="H49" s="115">
        <v>47</v>
      </c>
    </row>
    <row r="50" spans="3:8" x14ac:dyDescent="0.15">
      <c r="C50" s="101" t="s">
        <v>12064</v>
      </c>
      <c r="D50" s="110">
        <v>48</v>
      </c>
      <c r="E50" s="101" t="s">
        <v>12062</v>
      </c>
      <c r="F50" s="111">
        <v>48</v>
      </c>
      <c r="G50" s="101" t="s">
        <v>12068</v>
      </c>
      <c r="H50" s="115">
        <v>48</v>
      </c>
    </row>
    <row r="51" spans="3:8" x14ac:dyDescent="0.15">
      <c r="C51" s="101" t="s">
        <v>12067</v>
      </c>
      <c r="D51" s="110">
        <v>49</v>
      </c>
      <c r="E51" s="101" t="s">
        <v>12065</v>
      </c>
      <c r="F51" s="111">
        <v>49</v>
      </c>
      <c r="G51" s="101" t="s">
        <v>12069</v>
      </c>
      <c r="H51" s="115">
        <v>49</v>
      </c>
    </row>
    <row r="52" spans="3:8" x14ac:dyDescent="0.15">
      <c r="C52" s="101" t="s">
        <v>1643</v>
      </c>
      <c r="D52" s="110">
        <v>50</v>
      </c>
      <c r="E52" s="101" t="s">
        <v>2861</v>
      </c>
      <c r="F52" s="111">
        <v>50</v>
      </c>
      <c r="G52" s="101" t="s">
        <v>12071</v>
      </c>
      <c r="H52" s="115">
        <v>50</v>
      </c>
    </row>
    <row r="53" spans="3:8" x14ac:dyDescent="0.15">
      <c r="C53" s="101" t="s">
        <v>553</v>
      </c>
      <c r="D53" s="110">
        <v>51</v>
      </c>
      <c r="E53" s="101" t="s">
        <v>2890</v>
      </c>
      <c r="F53" s="111">
        <v>51</v>
      </c>
      <c r="G53" s="101" t="s">
        <v>12073</v>
      </c>
      <c r="H53" s="115">
        <v>51</v>
      </c>
    </row>
    <row r="54" spans="3:8" x14ac:dyDescent="0.15">
      <c r="C54" s="101" t="s">
        <v>518</v>
      </c>
      <c r="D54" s="110">
        <v>52</v>
      </c>
      <c r="E54" s="101" t="s">
        <v>12070</v>
      </c>
      <c r="F54" s="111">
        <v>52</v>
      </c>
      <c r="G54" s="101" t="s">
        <v>12076</v>
      </c>
      <c r="H54" s="115">
        <v>52</v>
      </c>
    </row>
    <row r="55" spans="3:8" x14ac:dyDescent="0.15">
      <c r="C55" s="101" t="s">
        <v>12074</v>
      </c>
      <c r="D55" s="110">
        <v>53</v>
      </c>
      <c r="E55" s="101" t="s">
        <v>12072</v>
      </c>
      <c r="F55" s="111">
        <v>53</v>
      </c>
      <c r="G55" s="101" t="s">
        <v>12078</v>
      </c>
      <c r="H55" s="115">
        <v>53</v>
      </c>
    </row>
    <row r="56" spans="3:8" x14ac:dyDescent="0.15">
      <c r="C56" s="101" t="s">
        <v>400</v>
      </c>
      <c r="D56" s="110">
        <v>54</v>
      </c>
      <c r="E56" s="101" t="s">
        <v>12075</v>
      </c>
      <c r="F56" s="111">
        <v>54</v>
      </c>
      <c r="G56" s="101" t="s">
        <v>12080</v>
      </c>
      <c r="H56" s="115">
        <v>54</v>
      </c>
    </row>
    <row r="57" spans="3:8" x14ac:dyDescent="0.15">
      <c r="C57" s="101" t="s">
        <v>12</v>
      </c>
      <c r="D57" s="110">
        <v>55</v>
      </c>
      <c r="E57" s="101" t="s">
        <v>12077</v>
      </c>
      <c r="F57" s="111">
        <v>55</v>
      </c>
      <c r="G57" s="101" t="s">
        <v>12083</v>
      </c>
      <c r="H57" s="115">
        <v>55</v>
      </c>
    </row>
    <row r="58" spans="3:8" x14ac:dyDescent="0.15">
      <c r="C58" s="101" t="s">
        <v>12081</v>
      </c>
      <c r="D58" s="110">
        <v>56</v>
      </c>
      <c r="E58" s="101" t="s">
        <v>12079</v>
      </c>
      <c r="F58" s="111">
        <v>56</v>
      </c>
      <c r="G58" s="101" t="s">
        <v>12086</v>
      </c>
      <c r="H58" s="115">
        <v>56</v>
      </c>
    </row>
    <row r="59" spans="3:8" x14ac:dyDescent="0.15">
      <c r="C59" s="101" t="s">
        <v>12084</v>
      </c>
      <c r="D59" s="110">
        <v>57</v>
      </c>
      <c r="E59" s="101" t="s">
        <v>12082</v>
      </c>
      <c r="F59" s="111">
        <v>57</v>
      </c>
      <c r="G59" s="101" t="s">
        <v>12089</v>
      </c>
      <c r="H59" s="115">
        <v>57</v>
      </c>
    </row>
    <row r="60" spans="3:8" x14ac:dyDescent="0.15">
      <c r="C60" s="101" t="s">
        <v>12087</v>
      </c>
      <c r="D60" s="110">
        <v>58</v>
      </c>
      <c r="E60" s="101" t="s">
        <v>12085</v>
      </c>
      <c r="F60" s="111">
        <v>58</v>
      </c>
      <c r="G60" s="101" t="s">
        <v>12091</v>
      </c>
      <c r="H60" s="115">
        <v>58</v>
      </c>
    </row>
    <row r="61" spans="3:8" x14ac:dyDescent="0.15">
      <c r="C61" s="101" t="s">
        <v>120</v>
      </c>
      <c r="D61" s="110">
        <v>59</v>
      </c>
      <c r="E61" s="101" t="s">
        <v>12088</v>
      </c>
      <c r="F61" s="111">
        <v>59</v>
      </c>
      <c r="G61" s="101" t="s">
        <v>2863</v>
      </c>
      <c r="H61" s="115">
        <v>59</v>
      </c>
    </row>
    <row r="62" spans="3:8" x14ac:dyDescent="0.15">
      <c r="C62" s="101" t="s">
        <v>534</v>
      </c>
      <c r="D62" s="110">
        <v>60</v>
      </c>
      <c r="E62" s="101" t="s">
        <v>12090</v>
      </c>
      <c r="F62" s="111">
        <v>60</v>
      </c>
      <c r="G62" s="101" t="s">
        <v>177</v>
      </c>
      <c r="H62" s="115">
        <v>60</v>
      </c>
    </row>
    <row r="63" spans="3:8" x14ac:dyDescent="0.15">
      <c r="C63" s="101" t="s">
        <v>12093</v>
      </c>
      <c r="D63" s="110">
        <v>61</v>
      </c>
      <c r="E63" s="101" t="s">
        <v>12092</v>
      </c>
      <c r="F63" s="111">
        <v>61</v>
      </c>
      <c r="G63" s="101" t="s">
        <v>2887</v>
      </c>
      <c r="H63" s="115">
        <v>61</v>
      </c>
    </row>
    <row r="64" spans="3:8" x14ac:dyDescent="0.15">
      <c r="C64" s="101" t="s">
        <v>12094</v>
      </c>
      <c r="D64" s="110">
        <v>62</v>
      </c>
      <c r="E64" s="101" t="s">
        <v>348</v>
      </c>
      <c r="F64" s="111">
        <v>62</v>
      </c>
      <c r="G64" s="101" t="s">
        <v>124</v>
      </c>
      <c r="H64" s="115">
        <v>62</v>
      </c>
    </row>
    <row r="65" spans="3:8" x14ac:dyDescent="0.15">
      <c r="C65" s="101" t="s">
        <v>12096</v>
      </c>
      <c r="D65" s="110">
        <v>63</v>
      </c>
      <c r="E65" s="101" t="s">
        <v>12095</v>
      </c>
      <c r="F65" s="111">
        <v>63</v>
      </c>
      <c r="G65" s="101" t="s">
        <v>2906</v>
      </c>
      <c r="H65" s="115">
        <v>63</v>
      </c>
    </row>
    <row r="66" spans="3:8" x14ac:dyDescent="0.15">
      <c r="C66" s="101" t="s">
        <v>130</v>
      </c>
      <c r="D66" s="110">
        <v>64</v>
      </c>
      <c r="E66" s="101" t="s">
        <v>2852</v>
      </c>
      <c r="F66" s="111">
        <v>64</v>
      </c>
      <c r="G66" s="101" t="s">
        <v>12097</v>
      </c>
      <c r="H66" s="115">
        <v>64</v>
      </c>
    </row>
    <row r="67" spans="3:8" x14ac:dyDescent="0.15">
      <c r="C67" s="101" t="s">
        <v>206</v>
      </c>
      <c r="D67" s="110">
        <v>65</v>
      </c>
      <c r="E67" s="101" t="s">
        <v>126</v>
      </c>
      <c r="F67" s="111">
        <v>65</v>
      </c>
      <c r="G67" s="101" t="s">
        <v>121</v>
      </c>
      <c r="H67" s="115">
        <v>65</v>
      </c>
    </row>
    <row r="68" spans="3:8" x14ac:dyDescent="0.15">
      <c r="C68" s="101" t="s">
        <v>426</v>
      </c>
      <c r="D68" s="110">
        <v>66</v>
      </c>
      <c r="E68" s="101" t="s">
        <v>410</v>
      </c>
      <c r="F68" s="111">
        <v>66</v>
      </c>
      <c r="G68" s="101" t="s">
        <v>2901</v>
      </c>
      <c r="H68" s="115">
        <v>66</v>
      </c>
    </row>
    <row r="69" spans="3:8" x14ac:dyDescent="0.15">
      <c r="C69" s="101" t="s">
        <v>427</v>
      </c>
      <c r="D69" s="110">
        <v>67</v>
      </c>
      <c r="E69" s="101" t="s">
        <v>12098</v>
      </c>
      <c r="F69" s="111">
        <v>67</v>
      </c>
      <c r="G69" s="101" t="s">
        <v>2880</v>
      </c>
      <c r="H69" s="115">
        <v>67</v>
      </c>
    </row>
    <row r="70" spans="3:8" x14ac:dyDescent="0.15">
      <c r="C70" s="101" t="s">
        <v>428</v>
      </c>
      <c r="D70" s="110">
        <v>68</v>
      </c>
      <c r="E70" s="101" t="s">
        <v>176</v>
      </c>
      <c r="F70" s="111">
        <v>68</v>
      </c>
      <c r="G70" s="101" t="s">
        <v>12100</v>
      </c>
      <c r="H70" s="115">
        <v>68</v>
      </c>
    </row>
    <row r="71" spans="3:8" x14ac:dyDescent="0.15">
      <c r="C71" s="101" t="s">
        <v>3</v>
      </c>
      <c r="D71" s="110">
        <v>69</v>
      </c>
      <c r="E71" s="101" t="s">
        <v>12099</v>
      </c>
      <c r="F71" s="111">
        <v>69</v>
      </c>
      <c r="G71" s="101" t="s">
        <v>12101</v>
      </c>
      <c r="H71" s="115">
        <v>69</v>
      </c>
    </row>
    <row r="72" spans="3:8" x14ac:dyDescent="0.15">
      <c r="C72" s="101" t="s">
        <v>4</v>
      </c>
      <c r="D72" s="110">
        <v>70</v>
      </c>
      <c r="E72" s="101" t="s">
        <v>124</v>
      </c>
      <c r="F72" s="111">
        <v>70</v>
      </c>
      <c r="G72" s="101" t="s">
        <v>12102</v>
      </c>
      <c r="H72" s="115">
        <v>70</v>
      </c>
    </row>
    <row r="73" spans="3:8" x14ac:dyDescent="0.15">
      <c r="C73" s="101" t="s">
        <v>5</v>
      </c>
      <c r="D73" s="110">
        <v>71</v>
      </c>
      <c r="E73" s="101" t="s">
        <v>389</v>
      </c>
      <c r="F73" s="111">
        <v>71</v>
      </c>
      <c r="G73" s="101" t="s">
        <v>12103</v>
      </c>
      <c r="H73" s="115">
        <v>71</v>
      </c>
    </row>
    <row r="74" spans="3:8" x14ac:dyDescent="0.15">
      <c r="C74" s="101" t="s">
        <v>444</v>
      </c>
      <c r="D74" s="110">
        <v>72</v>
      </c>
      <c r="E74" s="101" t="s">
        <v>2848</v>
      </c>
      <c r="F74" s="111">
        <v>72</v>
      </c>
      <c r="G74" s="101" t="s">
        <v>179</v>
      </c>
      <c r="H74" s="115">
        <v>72</v>
      </c>
    </row>
    <row r="75" spans="3:8" x14ac:dyDescent="0.15">
      <c r="C75" s="101" t="s">
        <v>12104</v>
      </c>
      <c r="D75" s="110">
        <v>73</v>
      </c>
      <c r="E75" s="101" t="s">
        <v>2881</v>
      </c>
      <c r="F75" s="111">
        <v>73</v>
      </c>
      <c r="G75" s="101" t="s">
        <v>2860</v>
      </c>
      <c r="H75" s="115">
        <v>73</v>
      </c>
    </row>
    <row r="76" spans="3:8" x14ac:dyDescent="0.15">
      <c r="C76" s="101" t="s">
        <v>567</v>
      </c>
      <c r="D76" s="110">
        <v>74</v>
      </c>
      <c r="E76" s="101" t="s">
        <v>12105</v>
      </c>
      <c r="F76" s="111">
        <v>74</v>
      </c>
      <c r="G76" s="101" t="s">
        <v>2869</v>
      </c>
      <c r="H76" s="115">
        <v>74</v>
      </c>
    </row>
    <row r="77" spans="3:8" x14ac:dyDescent="0.15">
      <c r="C77" s="101" t="s">
        <v>182</v>
      </c>
      <c r="D77" s="110">
        <v>75</v>
      </c>
      <c r="E77" s="101" t="s">
        <v>12106</v>
      </c>
      <c r="F77" s="111">
        <v>75</v>
      </c>
      <c r="G77" s="101" t="s">
        <v>12109</v>
      </c>
      <c r="H77" s="115">
        <v>75</v>
      </c>
    </row>
    <row r="78" spans="3:8" x14ac:dyDescent="0.15">
      <c r="C78" s="101" t="s">
        <v>183</v>
      </c>
      <c r="D78" s="110">
        <v>76</v>
      </c>
      <c r="E78" s="101" t="s">
        <v>12107</v>
      </c>
      <c r="F78" s="111">
        <v>76</v>
      </c>
      <c r="G78" s="101" t="s">
        <v>12112</v>
      </c>
      <c r="H78" s="115">
        <v>76</v>
      </c>
    </row>
    <row r="79" spans="3:8" x14ac:dyDescent="0.15">
      <c r="C79" s="101" t="s">
        <v>12110</v>
      </c>
      <c r="D79" s="110">
        <v>77</v>
      </c>
      <c r="E79" s="101" t="s">
        <v>12108</v>
      </c>
      <c r="F79" s="111">
        <v>77</v>
      </c>
      <c r="G79" s="101" t="s">
        <v>12114</v>
      </c>
      <c r="H79" s="115">
        <v>77</v>
      </c>
    </row>
    <row r="80" spans="3:8" x14ac:dyDescent="0.15">
      <c r="C80" s="101" t="s">
        <v>184</v>
      </c>
      <c r="D80" s="110">
        <v>78</v>
      </c>
      <c r="E80" s="101" t="s">
        <v>12111</v>
      </c>
      <c r="F80" s="111">
        <v>78</v>
      </c>
      <c r="G80" s="101" t="s">
        <v>2854</v>
      </c>
      <c r="H80" s="115">
        <v>78</v>
      </c>
    </row>
    <row r="81" spans="3:8" x14ac:dyDescent="0.15">
      <c r="C81" s="101" t="s">
        <v>554</v>
      </c>
      <c r="D81" s="110">
        <v>79</v>
      </c>
      <c r="E81" s="101" t="s">
        <v>12113</v>
      </c>
      <c r="F81" s="111">
        <v>79</v>
      </c>
      <c r="G81" s="101" t="s">
        <v>2870</v>
      </c>
      <c r="H81" s="115">
        <v>79</v>
      </c>
    </row>
    <row r="82" spans="3:8" x14ac:dyDescent="0.15">
      <c r="C82" s="101" t="s">
        <v>185</v>
      </c>
      <c r="D82" s="110">
        <v>80</v>
      </c>
      <c r="E82" s="101" t="s">
        <v>12115</v>
      </c>
      <c r="F82" s="111">
        <v>80</v>
      </c>
      <c r="G82" s="101" t="s">
        <v>12117</v>
      </c>
      <c r="H82" s="115">
        <v>80</v>
      </c>
    </row>
    <row r="83" spans="3:8" x14ac:dyDescent="0.15">
      <c r="C83" s="101" t="s">
        <v>186</v>
      </c>
      <c r="D83" s="110">
        <v>81</v>
      </c>
      <c r="E83" s="101" t="s">
        <v>2920</v>
      </c>
      <c r="F83" s="111">
        <v>81</v>
      </c>
      <c r="G83" s="101" t="s">
        <v>12119</v>
      </c>
      <c r="H83" s="115">
        <v>81</v>
      </c>
    </row>
    <row r="84" spans="3:8" x14ac:dyDescent="0.15">
      <c r="C84" s="101" t="s">
        <v>551</v>
      </c>
      <c r="D84" s="110">
        <v>82</v>
      </c>
      <c r="E84" s="101" t="s">
        <v>12116</v>
      </c>
      <c r="F84" s="111">
        <v>82</v>
      </c>
      <c r="G84" s="101" t="s">
        <v>12121</v>
      </c>
      <c r="H84" s="115">
        <v>82</v>
      </c>
    </row>
    <row r="85" spans="3:8" x14ac:dyDescent="0.15">
      <c r="C85" s="101" t="s">
        <v>563</v>
      </c>
      <c r="D85" s="110">
        <v>83</v>
      </c>
      <c r="E85" s="101" t="s">
        <v>12118</v>
      </c>
      <c r="F85" s="111">
        <v>83</v>
      </c>
      <c r="G85" s="101" t="s">
        <v>12123</v>
      </c>
      <c r="H85" s="115">
        <v>83</v>
      </c>
    </row>
    <row r="86" spans="3:8" x14ac:dyDescent="0.15">
      <c r="C86" s="101" t="s">
        <v>198</v>
      </c>
      <c r="D86" s="110">
        <v>84</v>
      </c>
      <c r="E86" s="101" t="s">
        <v>12120</v>
      </c>
      <c r="F86" s="111">
        <v>84</v>
      </c>
      <c r="G86" s="101" t="s">
        <v>12125</v>
      </c>
      <c r="H86" s="115">
        <v>84</v>
      </c>
    </row>
    <row r="87" spans="3:8" x14ac:dyDescent="0.15">
      <c r="C87" s="101" t="s">
        <v>539</v>
      </c>
      <c r="D87" s="110">
        <v>85</v>
      </c>
      <c r="E87" s="101" t="s">
        <v>12122</v>
      </c>
      <c r="F87" s="111">
        <v>85</v>
      </c>
      <c r="G87" s="101" t="s">
        <v>2857</v>
      </c>
      <c r="H87" s="115">
        <v>85</v>
      </c>
    </row>
    <row r="88" spans="3:8" x14ac:dyDescent="0.15">
      <c r="C88" s="101" t="s">
        <v>565</v>
      </c>
      <c r="D88" s="110">
        <v>86</v>
      </c>
      <c r="E88" s="101" t="s">
        <v>12124</v>
      </c>
      <c r="F88" s="111">
        <v>86</v>
      </c>
      <c r="G88" s="101" t="s">
        <v>2882</v>
      </c>
      <c r="H88" s="115">
        <v>86</v>
      </c>
    </row>
    <row r="89" spans="3:8" x14ac:dyDescent="0.15">
      <c r="C89" s="101" t="s">
        <v>12127</v>
      </c>
      <c r="D89" s="110">
        <v>87</v>
      </c>
      <c r="E89" s="101" t="s">
        <v>12126</v>
      </c>
      <c r="F89" s="111">
        <v>87</v>
      </c>
      <c r="G89" s="101" t="s">
        <v>12130</v>
      </c>
      <c r="H89" s="115">
        <v>87</v>
      </c>
    </row>
    <row r="90" spans="3:8" x14ac:dyDescent="0.15">
      <c r="C90" s="101" t="s">
        <v>505</v>
      </c>
      <c r="D90" s="110">
        <v>88</v>
      </c>
      <c r="E90" s="101" t="s">
        <v>12128</v>
      </c>
      <c r="F90" s="111">
        <v>88</v>
      </c>
      <c r="G90" s="101" t="s">
        <v>12133</v>
      </c>
      <c r="H90" s="115">
        <v>88</v>
      </c>
    </row>
    <row r="91" spans="3:8" x14ac:dyDescent="0.15">
      <c r="C91" s="101" t="s">
        <v>12131</v>
      </c>
      <c r="D91" s="110">
        <v>89</v>
      </c>
      <c r="E91" s="101" t="s">
        <v>12129</v>
      </c>
      <c r="F91" s="111">
        <v>89</v>
      </c>
      <c r="G91" s="101" t="s">
        <v>12136</v>
      </c>
      <c r="H91" s="115">
        <v>89</v>
      </c>
    </row>
    <row r="92" spans="3:8" x14ac:dyDescent="0.15">
      <c r="C92" s="101" t="s">
        <v>12134</v>
      </c>
      <c r="D92" s="110">
        <v>90</v>
      </c>
      <c r="E92" s="101" t="s">
        <v>12132</v>
      </c>
      <c r="F92" s="111">
        <v>90</v>
      </c>
      <c r="G92" s="101" t="s">
        <v>12138</v>
      </c>
      <c r="H92" s="115">
        <v>90</v>
      </c>
    </row>
    <row r="93" spans="3:8" x14ac:dyDescent="0.15">
      <c r="C93" s="101" t="s">
        <v>199</v>
      </c>
      <c r="D93" s="110">
        <v>91</v>
      </c>
      <c r="E93" s="101" t="s">
        <v>12135</v>
      </c>
      <c r="F93" s="111">
        <v>91</v>
      </c>
      <c r="G93" s="101" t="s">
        <v>12141</v>
      </c>
      <c r="H93" s="115">
        <v>91</v>
      </c>
    </row>
    <row r="94" spans="3:8" x14ac:dyDescent="0.15">
      <c r="C94" s="101" t="s">
        <v>12139</v>
      </c>
      <c r="D94" s="110">
        <v>92</v>
      </c>
      <c r="E94" s="101" t="s">
        <v>12137</v>
      </c>
      <c r="F94" s="111">
        <v>92</v>
      </c>
      <c r="G94" s="101" t="s">
        <v>12143</v>
      </c>
      <c r="H94" s="115">
        <v>92</v>
      </c>
    </row>
    <row r="95" spans="3:8" x14ac:dyDescent="0.15">
      <c r="C95" s="101" t="s">
        <v>12142</v>
      </c>
      <c r="D95" s="110">
        <v>93</v>
      </c>
      <c r="E95" s="101" t="s">
        <v>12140</v>
      </c>
      <c r="F95" s="111">
        <v>93</v>
      </c>
      <c r="G95" s="101" t="s">
        <v>12144</v>
      </c>
      <c r="H95" s="115">
        <v>93</v>
      </c>
    </row>
    <row r="96" spans="3:8" x14ac:dyDescent="0.15">
      <c r="C96" s="101" t="s">
        <v>200</v>
      </c>
      <c r="D96" s="110">
        <v>94</v>
      </c>
      <c r="E96" s="101" t="s">
        <v>181</v>
      </c>
      <c r="F96" s="111">
        <v>94</v>
      </c>
      <c r="G96" s="101" t="s">
        <v>12146</v>
      </c>
      <c r="H96" s="115">
        <v>94</v>
      </c>
    </row>
    <row r="97" spans="3:8" x14ac:dyDescent="0.15">
      <c r="C97" s="101" t="s">
        <v>201</v>
      </c>
      <c r="D97" s="110">
        <v>95</v>
      </c>
      <c r="E97" s="101" t="s">
        <v>2876</v>
      </c>
      <c r="F97" s="111">
        <v>95</v>
      </c>
      <c r="G97" s="101" t="s">
        <v>12147</v>
      </c>
      <c r="H97" s="115">
        <v>95</v>
      </c>
    </row>
    <row r="98" spans="3:8" x14ac:dyDescent="0.15">
      <c r="C98" s="101" t="s">
        <v>219</v>
      </c>
      <c r="D98" s="110">
        <v>96</v>
      </c>
      <c r="E98" s="101" t="s">
        <v>12145</v>
      </c>
      <c r="F98" s="111">
        <v>96</v>
      </c>
      <c r="G98" s="101" t="s">
        <v>2866</v>
      </c>
      <c r="H98" s="115">
        <v>96</v>
      </c>
    </row>
    <row r="99" spans="3:8" x14ac:dyDescent="0.15">
      <c r="C99" s="101" t="s">
        <v>527</v>
      </c>
      <c r="D99" s="110">
        <v>97</v>
      </c>
      <c r="E99" s="101" t="s">
        <v>397</v>
      </c>
      <c r="F99" s="111">
        <v>97</v>
      </c>
      <c r="G99" s="101" t="s">
        <v>2878</v>
      </c>
      <c r="H99" s="115">
        <v>97</v>
      </c>
    </row>
    <row r="100" spans="3:8" x14ac:dyDescent="0.15">
      <c r="C100" s="101" t="s">
        <v>12149</v>
      </c>
      <c r="D100" s="110">
        <v>98</v>
      </c>
      <c r="E100" s="101" t="s">
        <v>12148</v>
      </c>
      <c r="F100" s="111">
        <v>98</v>
      </c>
      <c r="G100" s="101" t="s">
        <v>12152</v>
      </c>
      <c r="H100" s="115">
        <v>98</v>
      </c>
    </row>
    <row r="101" spans="3:8" x14ac:dyDescent="0.15">
      <c r="C101" s="101" t="s">
        <v>560</v>
      </c>
      <c r="D101" s="110">
        <v>99</v>
      </c>
      <c r="E101" s="101" t="s">
        <v>12150</v>
      </c>
      <c r="F101" s="111">
        <v>99</v>
      </c>
      <c r="G101" s="101" t="s">
        <v>12154</v>
      </c>
      <c r="H101" s="115">
        <v>99</v>
      </c>
    </row>
    <row r="102" spans="3:8" x14ac:dyDescent="0.15">
      <c r="C102" s="101" t="s">
        <v>12153</v>
      </c>
      <c r="D102" s="110">
        <v>100</v>
      </c>
      <c r="E102" s="101" t="s">
        <v>12151</v>
      </c>
      <c r="F102" s="111">
        <v>100</v>
      </c>
      <c r="G102" s="101" t="s">
        <v>12156</v>
      </c>
      <c r="H102" s="115">
        <v>100</v>
      </c>
    </row>
    <row r="103" spans="3:8" x14ac:dyDescent="0.15">
      <c r="C103" s="101" t="s">
        <v>509</v>
      </c>
      <c r="D103" s="110">
        <v>101</v>
      </c>
      <c r="E103" s="101" t="s">
        <v>2858</v>
      </c>
      <c r="F103" s="111">
        <v>101</v>
      </c>
      <c r="G103" s="101" t="s">
        <v>12158</v>
      </c>
      <c r="H103" s="115">
        <v>101</v>
      </c>
    </row>
    <row r="104" spans="3:8" x14ac:dyDescent="0.15">
      <c r="C104" s="101" t="s">
        <v>220</v>
      </c>
      <c r="D104" s="110">
        <v>102</v>
      </c>
      <c r="E104" s="101" t="s">
        <v>12155</v>
      </c>
      <c r="F104" s="111">
        <v>102</v>
      </c>
      <c r="G104" s="101" t="s">
        <v>12161</v>
      </c>
      <c r="H104" s="115">
        <v>102</v>
      </c>
    </row>
    <row r="105" spans="3:8" x14ac:dyDescent="0.15">
      <c r="C105" s="101" t="s">
        <v>12159</v>
      </c>
      <c r="D105" s="110">
        <v>103</v>
      </c>
      <c r="E105" s="101" t="s">
        <v>12157</v>
      </c>
      <c r="F105" s="111">
        <v>103</v>
      </c>
      <c r="G105" s="103" t="s">
        <v>22180</v>
      </c>
      <c r="H105" s="115">
        <v>103</v>
      </c>
    </row>
    <row r="106" spans="3:8" x14ac:dyDescent="0.15">
      <c r="C106" s="101" t="s">
        <v>2240</v>
      </c>
      <c r="D106" s="110">
        <v>104</v>
      </c>
      <c r="E106" s="101" t="s">
        <v>12160</v>
      </c>
      <c r="F106" s="111">
        <v>104</v>
      </c>
      <c r="G106" s="103" t="s">
        <v>2921</v>
      </c>
      <c r="H106" s="115">
        <v>104</v>
      </c>
    </row>
    <row r="107" spans="3:8" x14ac:dyDescent="0.15">
      <c r="C107" s="101" t="s">
        <v>12163</v>
      </c>
      <c r="D107" s="110">
        <v>105</v>
      </c>
      <c r="E107" s="101" t="s">
        <v>12162</v>
      </c>
      <c r="F107" s="111">
        <v>105</v>
      </c>
      <c r="G107" s="103" t="s">
        <v>22181</v>
      </c>
      <c r="H107" s="115">
        <v>105</v>
      </c>
    </row>
    <row r="108" spans="3:8" x14ac:dyDescent="0.15">
      <c r="C108" s="101" t="s">
        <v>7</v>
      </c>
      <c r="D108" s="110">
        <v>106</v>
      </c>
      <c r="E108" s="101" t="s">
        <v>12164</v>
      </c>
      <c r="F108" s="111">
        <v>106</v>
      </c>
      <c r="G108" s="103" t="s">
        <v>2933</v>
      </c>
      <c r="H108" s="115">
        <v>106</v>
      </c>
    </row>
    <row r="109" spans="3:8" x14ac:dyDescent="0.15">
      <c r="C109" s="101" t="s">
        <v>12165</v>
      </c>
      <c r="D109" s="110">
        <v>107</v>
      </c>
      <c r="E109" s="101" t="s">
        <v>12</v>
      </c>
      <c r="F109" s="111">
        <v>107</v>
      </c>
      <c r="G109" s="103" t="s">
        <v>2932</v>
      </c>
      <c r="H109" s="115">
        <v>107</v>
      </c>
    </row>
    <row r="110" spans="3:8" x14ac:dyDescent="0.15">
      <c r="C110" s="101" t="s">
        <v>12167</v>
      </c>
      <c r="D110" s="110">
        <v>108</v>
      </c>
      <c r="E110" s="101" t="s">
        <v>12166</v>
      </c>
      <c r="F110" s="111">
        <v>108</v>
      </c>
      <c r="G110" s="103" t="s">
        <v>22182</v>
      </c>
      <c r="H110" s="115">
        <v>108</v>
      </c>
    </row>
    <row r="111" spans="3:8" x14ac:dyDescent="0.15">
      <c r="C111" s="101" t="s">
        <v>170</v>
      </c>
      <c r="D111" s="110">
        <v>109</v>
      </c>
      <c r="E111" s="101" t="s">
        <v>12168</v>
      </c>
      <c r="F111" s="111">
        <v>109</v>
      </c>
      <c r="G111" s="103" t="s">
        <v>2935</v>
      </c>
      <c r="H111" s="115">
        <v>109</v>
      </c>
    </row>
    <row r="112" spans="3:8" x14ac:dyDescent="0.15">
      <c r="C112" s="101" t="s">
        <v>12170</v>
      </c>
      <c r="D112" s="110">
        <v>110</v>
      </c>
      <c r="E112" s="101" t="s">
        <v>12169</v>
      </c>
      <c r="F112" s="111">
        <v>110</v>
      </c>
      <c r="G112" s="103" t="s">
        <v>22176</v>
      </c>
      <c r="H112" s="115">
        <v>110</v>
      </c>
    </row>
    <row r="113" spans="3:8" x14ac:dyDescent="0.15">
      <c r="C113" s="101" t="s">
        <v>12171</v>
      </c>
      <c r="D113" s="110">
        <v>111</v>
      </c>
      <c r="E113" s="101" t="s">
        <v>427</v>
      </c>
      <c r="F113" s="111">
        <v>111</v>
      </c>
      <c r="G113" s="103" t="s">
        <v>2930</v>
      </c>
      <c r="H113" s="115">
        <v>111</v>
      </c>
    </row>
    <row r="114" spans="3:8" x14ac:dyDescent="0.15">
      <c r="C114" s="101" t="s">
        <v>343</v>
      </c>
      <c r="D114" s="110">
        <v>112</v>
      </c>
      <c r="E114" s="101" t="s">
        <v>12172</v>
      </c>
      <c r="F114" s="111">
        <v>112</v>
      </c>
      <c r="G114" s="103" t="s">
        <v>22183</v>
      </c>
      <c r="H114" s="115">
        <v>112</v>
      </c>
    </row>
    <row r="115" spans="3:8" x14ac:dyDescent="0.15">
      <c r="C115" s="101" t="s">
        <v>2962</v>
      </c>
      <c r="D115" s="110">
        <v>113</v>
      </c>
      <c r="E115" s="101" t="s">
        <v>123</v>
      </c>
      <c r="F115" s="111">
        <v>113</v>
      </c>
      <c r="G115" s="103" t="s">
        <v>22184</v>
      </c>
      <c r="H115" s="115">
        <v>113</v>
      </c>
    </row>
    <row r="116" spans="3:8" x14ac:dyDescent="0.15">
      <c r="C116" s="101" t="s">
        <v>455</v>
      </c>
      <c r="D116" s="110">
        <v>114</v>
      </c>
      <c r="E116" s="101" t="s">
        <v>12173</v>
      </c>
      <c r="F116" s="111">
        <v>114</v>
      </c>
      <c r="G116" s="103" t="s">
        <v>22185</v>
      </c>
      <c r="H116" s="115">
        <v>114</v>
      </c>
    </row>
    <row r="117" spans="3:8" x14ac:dyDescent="0.15">
      <c r="C117" s="101" t="s">
        <v>12175</v>
      </c>
      <c r="D117" s="110">
        <v>115</v>
      </c>
      <c r="E117" s="101" t="s">
        <v>12174</v>
      </c>
      <c r="F117" s="111">
        <v>115</v>
      </c>
      <c r="G117" s="103" t="s">
        <v>22186</v>
      </c>
      <c r="H117" s="115">
        <v>115</v>
      </c>
    </row>
    <row r="118" spans="3:8" x14ac:dyDescent="0.15">
      <c r="C118" s="101" t="s">
        <v>516</v>
      </c>
      <c r="D118" s="110">
        <v>116</v>
      </c>
      <c r="E118" s="101" t="s">
        <v>428</v>
      </c>
      <c r="F118" s="111">
        <v>116</v>
      </c>
      <c r="G118" s="103" t="s">
        <v>22187</v>
      </c>
      <c r="H118" s="115">
        <v>116</v>
      </c>
    </row>
    <row r="119" spans="3:8" x14ac:dyDescent="0.15">
      <c r="C119" s="101" t="s">
        <v>1634</v>
      </c>
      <c r="D119" s="110">
        <v>117</v>
      </c>
      <c r="E119" s="101" t="s">
        <v>12176</v>
      </c>
      <c r="F119" s="111">
        <v>117</v>
      </c>
      <c r="G119" s="103" t="s">
        <v>22188</v>
      </c>
      <c r="H119" s="115">
        <v>117</v>
      </c>
    </row>
    <row r="120" spans="3:8" x14ac:dyDescent="0.15">
      <c r="C120" s="101" t="s">
        <v>1635</v>
      </c>
      <c r="D120" s="110">
        <v>118</v>
      </c>
      <c r="E120" s="101" t="s">
        <v>12177</v>
      </c>
      <c r="F120" s="111">
        <v>118</v>
      </c>
      <c r="G120" s="103" t="s">
        <v>22189</v>
      </c>
      <c r="H120" s="115">
        <v>118</v>
      </c>
    </row>
    <row r="121" spans="3:8" x14ac:dyDescent="0.15">
      <c r="C121" s="101" t="s">
        <v>122</v>
      </c>
      <c r="D121" s="110">
        <v>119</v>
      </c>
      <c r="E121" s="101" t="s">
        <v>12178</v>
      </c>
      <c r="F121" s="111">
        <v>119</v>
      </c>
      <c r="G121" s="103" t="s">
        <v>22190</v>
      </c>
      <c r="H121" s="115">
        <v>119</v>
      </c>
    </row>
    <row r="122" spans="3:8" x14ac:dyDescent="0.15">
      <c r="C122" s="101" t="s">
        <v>467</v>
      </c>
      <c r="D122" s="110">
        <v>120</v>
      </c>
      <c r="E122" s="101" t="s">
        <v>2898</v>
      </c>
      <c r="F122" s="111">
        <v>120</v>
      </c>
      <c r="G122" s="103" t="s">
        <v>22191</v>
      </c>
      <c r="H122" s="115">
        <v>120</v>
      </c>
    </row>
    <row r="123" spans="3:8" x14ac:dyDescent="0.15">
      <c r="C123" s="101" t="s">
        <v>468</v>
      </c>
      <c r="D123" s="110">
        <v>121</v>
      </c>
      <c r="E123" s="101" t="s">
        <v>4</v>
      </c>
      <c r="F123" s="111">
        <v>121</v>
      </c>
      <c r="G123" s="103" t="s">
        <v>22192</v>
      </c>
      <c r="H123" s="115">
        <v>121</v>
      </c>
    </row>
    <row r="124" spans="3:8" x14ac:dyDescent="0.15">
      <c r="C124" s="101" t="s">
        <v>12179</v>
      </c>
      <c r="D124" s="110">
        <v>122</v>
      </c>
      <c r="E124" s="101" t="s">
        <v>5</v>
      </c>
      <c r="F124" s="111">
        <v>122</v>
      </c>
      <c r="G124" s="103" t="s">
        <v>22193</v>
      </c>
      <c r="H124" s="115">
        <v>122</v>
      </c>
    </row>
    <row r="125" spans="3:8" x14ac:dyDescent="0.15">
      <c r="C125" s="101" t="s">
        <v>469</v>
      </c>
      <c r="D125" s="110">
        <v>123</v>
      </c>
      <c r="E125" s="101" t="s">
        <v>2839</v>
      </c>
      <c r="F125" s="111">
        <v>123</v>
      </c>
      <c r="G125" s="103" t="s">
        <v>22194</v>
      </c>
      <c r="H125" s="115">
        <v>123</v>
      </c>
    </row>
    <row r="126" spans="3:8" x14ac:dyDescent="0.15">
      <c r="C126" s="101" t="s">
        <v>12181</v>
      </c>
      <c r="D126" s="110">
        <v>124</v>
      </c>
      <c r="E126" s="101" t="s">
        <v>12180</v>
      </c>
      <c r="F126" s="111">
        <v>124</v>
      </c>
      <c r="G126" s="103" t="s">
        <v>22195</v>
      </c>
      <c r="H126" s="115">
        <v>124</v>
      </c>
    </row>
    <row r="127" spans="3:8" x14ac:dyDescent="0.15">
      <c r="C127" s="101" t="s">
        <v>555</v>
      </c>
      <c r="D127" s="110">
        <v>125</v>
      </c>
      <c r="E127" s="101" t="s">
        <v>12182</v>
      </c>
      <c r="F127" s="111">
        <v>125</v>
      </c>
      <c r="G127" s="103" t="s">
        <v>22196</v>
      </c>
      <c r="H127" s="115">
        <v>125</v>
      </c>
    </row>
    <row r="128" spans="3:8" x14ac:dyDescent="0.15">
      <c r="C128" s="101" t="s">
        <v>530</v>
      </c>
      <c r="D128" s="110">
        <v>126</v>
      </c>
      <c r="E128" s="101" t="s">
        <v>2879</v>
      </c>
      <c r="F128" s="111">
        <v>126</v>
      </c>
      <c r="G128" s="103" t="s">
        <v>209</v>
      </c>
      <c r="H128" s="115">
        <v>126</v>
      </c>
    </row>
    <row r="129" spans="3:8" x14ac:dyDescent="0.15">
      <c r="C129" s="101" t="s">
        <v>470</v>
      </c>
      <c r="D129" s="110">
        <v>127</v>
      </c>
      <c r="E129" s="101" t="s">
        <v>12183</v>
      </c>
      <c r="F129" s="111">
        <v>127</v>
      </c>
      <c r="G129" s="103" t="s">
        <v>22197</v>
      </c>
      <c r="H129" s="115">
        <v>127</v>
      </c>
    </row>
    <row r="130" spans="3:8" x14ac:dyDescent="0.15">
      <c r="C130" s="101" t="s">
        <v>1630</v>
      </c>
      <c r="D130" s="110">
        <v>128</v>
      </c>
      <c r="E130" s="101" t="s">
        <v>12184</v>
      </c>
      <c r="F130" s="111">
        <v>128</v>
      </c>
      <c r="G130" s="103" t="s">
        <v>2923</v>
      </c>
      <c r="H130" s="115">
        <v>128</v>
      </c>
    </row>
    <row r="131" spans="3:8" x14ac:dyDescent="0.15">
      <c r="C131" s="101" t="s">
        <v>12186</v>
      </c>
      <c r="D131" s="110">
        <v>129</v>
      </c>
      <c r="E131" s="101" t="s">
        <v>12185</v>
      </c>
      <c r="F131" s="111">
        <v>129</v>
      </c>
      <c r="G131" s="103" t="s">
        <v>22198</v>
      </c>
      <c r="H131" s="115">
        <v>129</v>
      </c>
    </row>
    <row r="132" spans="3:8" x14ac:dyDescent="0.15">
      <c r="C132" s="101" t="s">
        <v>12188</v>
      </c>
      <c r="D132" s="110">
        <v>130</v>
      </c>
      <c r="E132" s="101" t="s">
        <v>12187</v>
      </c>
      <c r="F132" s="111">
        <v>130</v>
      </c>
      <c r="G132" s="103" t="s">
        <v>22199</v>
      </c>
      <c r="H132" s="115">
        <v>130</v>
      </c>
    </row>
    <row r="133" spans="3:8" x14ac:dyDescent="0.15">
      <c r="C133" s="101" t="s">
        <v>572</v>
      </c>
      <c r="D133" s="110">
        <v>131</v>
      </c>
      <c r="E133" s="101" t="s">
        <v>216</v>
      </c>
      <c r="F133" s="111">
        <v>131</v>
      </c>
      <c r="G133" s="103" t="s">
        <v>22200</v>
      </c>
      <c r="H133" s="115">
        <v>131</v>
      </c>
    </row>
    <row r="134" spans="3:8" x14ac:dyDescent="0.15">
      <c r="C134" s="101" t="s">
        <v>12190</v>
      </c>
      <c r="D134" s="110">
        <v>132</v>
      </c>
      <c r="E134" s="101" t="s">
        <v>12189</v>
      </c>
      <c r="F134" s="111">
        <v>132</v>
      </c>
      <c r="G134" s="103" t="s">
        <v>2925</v>
      </c>
      <c r="H134" s="115">
        <v>132</v>
      </c>
    </row>
    <row r="135" spans="3:8" x14ac:dyDescent="0.15">
      <c r="C135" s="101" t="s">
        <v>556</v>
      </c>
      <c r="D135" s="110">
        <v>133</v>
      </c>
      <c r="E135" s="101" t="s">
        <v>12191</v>
      </c>
      <c r="F135" s="111">
        <v>133</v>
      </c>
      <c r="G135" s="103" t="s">
        <v>22201</v>
      </c>
      <c r="H135" s="115">
        <v>133</v>
      </c>
    </row>
    <row r="136" spans="3:8" x14ac:dyDescent="0.15">
      <c r="C136" s="101" t="s">
        <v>550</v>
      </c>
      <c r="D136" s="110">
        <v>134</v>
      </c>
      <c r="E136" s="101" t="s">
        <v>12192</v>
      </c>
      <c r="F136" s="111">
        <v>134</v>
      </c>
      <c r="G136" s="103" t="s">
        <v>22202</v>
      </c>
      <c r="H136" s="115">
        <v>134</v>
      </c>
    </row>
    <row r="137" spans="3:8" x14ac:dyDescent="0.15">
      <c r="C137" s="101" t="s">
        <v>12193</v>
      </c>
      <c r="D137" s="110">
        <v>135</v>
      </c>
      <c r="E137" s="101" t="s">
        <v>2886</v>
      </c>
      <c r="F137" s="111">
        <v>135</v>
      </c>
      <c r="G137" s="103" t="s">
        <v>22203</v>
      </c>
      <c r="H137" s="115">
        <v>135</v>
      </c>
    </row>
    <row r="138" spans="3:8" x14ac:dyDescent="0.15">
      <c r="C138" s="101" t="s">
        <v>12194</v>
      </c>
      <c r="D138" s="110">
        <v>136</v>
      </c>
      <c r="E138" s="101" t="s">
        <v>2893</v>
      </c>
      <c r="F138" s="111">
        <v>136</v>
      </c>
      <c r="G138" s="103" t="s">
        <v>22204</v>
      </c>
      <c r="H138" s="115">
        <v>136</v>
      </c>
    </row>
    <row r="139" spans="3:8" x14ac:dyDescent="0.15">
      <c r="C139" s="101" t="s">
        <v>1640</v>
      </c>
      <c r="D139" s="110">
        <v>137</v>
      </c>
      <c r="E139" s="101" t="s">
        <v>12195</v>
      </c>
      <c r="F139" s="111">
        <v>137</v>
      </c>
      <c r="G139" s="103" t="s">
        <v>22205</v>
      </c>
      <c r="H139" s="115">
        <v>137</v>
      </c>
    </row>
    <row r="140" spans="3:8" x14ac:dyDescent="0.15">
      <c r="C140" s="101" t="s">
        <v>217</v>
      </c>
      <c r="D140" s="110">
        <v>138</v>
      </c>
      <c r="E140" s="101" t="s">
        <v>12196</v>
      </c>
      <c r="F140" s="111">
        <v>138</v>
      </c>
      <c r="G140" s="103" t="s">
        <v>22013</v>
      </c>
      <c r="H140" s="115">
        <v>138</v>
      </c>
    </row>
    <row r="141" spans="3:8" x14ac:dyDescent="0.15">
      <c r="C141" s="101" t="s">
        <v>12198</v>
      </c>
      <c r="D141" s="110">
        <v>139</v>
      </c>
      <c r="E141" s="101" t="s">
        <v>12197</v>
      </c>
      <c r="F141" s="111">
        <v>139</v>
      </c>
      <c r="G141" s="103" t="s">
        <v>22206</v>
      </c>
      <c r="H141" s="115">
        <v>139</v>
      </c>
    </row>
    <row r="142" spans="3:8" x14ac:dyDescent="0.15">
      <c r="C142" s="101" t="s">
        <v>409</v>
      </c>
      <c r="D142" s="110">
        <v>140</v>
      </c>
      <c r="E142" s="101" t="s">
        <v>2900</v>
      </c>
      <c r="F142" s="111">
        <v>140</v>
      </c>
      <c r="G142" s="103" t="s">
        <v>2914</v>
      </c>
      <c r="H142" s="115">
        <v>140</v>
      </c>
    </row>
    <row r="143" spans="3:8" x14ac:dyDescent="0.15">
      <c r="C143" s="101" t="s">
        <v>517</v>
      </c>
      <c r="D143" s="110">
        <v>141</v>
      </c>
      <c r="E143" s="101" t="s">
        <v>12199</v>
      </c>
      <c r="F143" s="111">
        <v>141</v>
      </c>
      <c r="G143" s="103" t="s">
        <v>16739</v>
      </c>
      <c r="H143" s="115">
        <v>141</v>
      </c>
    </row>
    <row r="144" spans="3:8" x14ac:dyDescent="0.15">
      <c r="C144" s="101" t="s">
        <v>474</v>
      </c>
      <c r="D144" s="110">
        <v>142</v>
      </c>
      <c r="E144" s="101" t="s">
        <v>12200</v>
      </c>
      <c r="F144" s="111">
        <v>142</v>
      </c>
      <c r="G144" s="103" t="s">
        <v>22207</v>
      </c>
      <c r="H144" s="115">
        <v>142</v>
      </c>
    </row>
    <row r="145" spans="3:8" x14ac:dyDescent="0.15">
      <c r="C145" s="101" t="s">
        <v>12201</v>
      </c>
      <c r="D145" s="110">
        <v>143</v>
      </c>
      <c r="E145" s="101" t="s">
        <v>198</v>
      </c>
      <c r="F145" s="111">
        <v>143</v>
      </c>
      <c r="G145" s="103" t="s">
        <v>22208</v>
      </c>
      <c r="H145" s="115">
        <v>143</v>
      </c>
    </row>
    <row r="146" spans="3:8" x14ac:dyDescent="0.15">
      <c r="C146" s="101" t="s">
        <v>12202</v>
      </c>
      <c r="D146" s="110">
        <v>144</v>
      </c>
      <c r="E146" s="101" t="s">
        <v>2836</v>
      </c>
      <c r="F146" s="111">
        <v>144</v>
      </c>
      <c r="G146" s="103" t="s">
        <v>22209</v>
      </c>
      <c r="H146" s="115">
        <v>144</v>
      </c>
    </row>
    <row r="147" spans="3:8" x14ac:dyDescent="0.15">
      <c r="C147" s="101" t="s">
        <v>475</v>
      </c>
      <c r="D147" s="110">
        <v>145</v>
      </c>
      <c r="E147" s="101" t="s">
        <v>12203</v>
      </c>
      <c r="F147" s="111">
        <v>145</v>
      </c>
      <c r="G147" s="103" t="s">
        <v>22210</v>
      </c>
      <c r="H147" s="115">
        <v>145</v>
      </c>
    </row>
    <row r="148" spans="3:8" x14ac:dyDescent="0.15">
      <c r="C148" s="101" t="s">
        <v>12204</v>
      </c>
      <c r="D148" s="110">
        <v>146</v>
      </c>
      <c r="E148" s="101" t="s">
        <v>2851</v>
      </c>
      <c r="F148" s="111">
        <v>146</v>
      </c>
      <c r="G148" s="103" t="s">
        <v>2918</v>
      </c>
      <c r="H148" s="115">
        <v>146</v>
      </c>
    </row>
    <row r="149" spans="3:8" x14ac:dyDescent="0.15">
      <c r="C149" s="101" t="s">
        <v>520</v>
      </c>
      <c r="D149" s="110">
        <v>147</v>
      </c>
      <c r="E149" s="101" t="s">
        <v>178</v>
      </c>
      <c r="F149" s="111">
        <v>147</v>
      </c>
      <c r="G149" s="103" t="s">
        <v>22025</v>
      </c>
      <c r="H149" s="115">
        <v>147</v>
      </c>
    </row>
    <row r="150" spans="3:8" x14ac:dyDescent="0.15">
      <c r="C150" s="101" t="s">
        <v>2873</v>
      </c>
      <c r="D150" s="110">
        <v>148</v>
      </c>
      <c r="E150" s="101" t="s">
        <v>12205</v>
      </c>
      <c r="F150" s="111">
        <v>148</v>
      </c>
      <c r="G150" s="103" t="s">
        <v>2009</v>
      </c>
      <c r="H150" s="115">
        <v>148</v>
      </c>
    </row>
    <row r="151" spans="3:8" x14ac:dyDescent="0.15">
      <c r="C151" s="101" t="s">
        <v>485</v>
      </c>
      <c r="D151" s="110">
        <v>149</v>
      </c>
      <c r="E151" s="101" t="s">
        <v>210</v>
      </c>
      <c r="F151" s="111">
        <v>149</v>
      </c>
      <c r="G151" s="103" t="s">
        <v>22211</v>
      </c>
      <c r="H151" s="115">
        <v>149</v>
      </c>
    </row>
    <row r="152" spans="3:8" x14ac:dyDescent="0.15">
      <c r="C152" s="101" t="s">
        <v>12207</v>
      </c>
      <c r="D152" s="110">
        <v>150</v>
      </c>
      <c r="E152" s="101" t="s">
        <v>12206</v>
      </c>
      <c r="F152" s="111">
        <v>150</v>
      </c>
      <c r="G152" s="103" t="s">
        <v>22212</v>
      </c>
      <c r="H152" s="115">
        <v>150</v>
      </c>
    </row>
    <row r="153" spans="3:8" x14ac:dyDescent="0.15">
      <c r="C153" s="101" t="s">
        <v>12209</v>
      </c>
      <c r="D153" s="110">
        <v>151</v>
      </c>
      <c r="E153" s="101" t="s">
        <v>12208</v>
      </c>
      <c r="F153" s="111">
        <v>151</v>
      </c>
      <c r="G153" s="103" t="s">
        <v>22213</v>
      </c>
      <c r="H153" s="115">
        <v>151</v>
      </c>
    </row>
    <row r="154" spans="3:8" x14ac:dyDescent="0.15">
      <c r="C154" s="101" t="s">
        <v>12211</v>
      </c>
      <c r="D154" s="110">
        <v>152</v>
      </c>
      <c r="E154" s="101" t="s">
        <v>12210</v>
      </c>
      <c r="F154" s="111">
        <v>152</v>
      </c>
      <c r="G154" s="103" t="s">
        <v>22214</v>
      </c>
      <c r="H154" s="115">
        <v>152</v>
      </c>
    </row>
    <row r="155" spans="3:8" x14ac:dyDescent="0.15">
      <c r="C155" s="101" t="s">
        <v>541</v>
      </c>
      <c r="D155" s="110">
        <v>153</v>
      </c>
      <c r="E155" s="101" t="s">
        <v>2832</v>
      </c>
      <c r="F155" s="111">
        <v>153</v>
      </c>
      <c r="G155" s="103" t="s">
        <v>22215</v>
      </c>
      <c r="H155" s="115">
        <v>153</v>
      </c>
    </row>
    <row r="156" spans="3:8" x14ac:dyDescent="0.15">
      <c r="C156" s="101" t="s">
        <v>12212</v>
      </c>
      <c r="D156" s="110">
        <v>154</v>
      </c>
      <c r="E156" s="101" t="s">
        <v>405</v>
      </c>
      <c r="F156" s="111">
        <v>154</v>
      </c>
      <c r="G156" s="103" t="s">
        <v>22216</v>
      </c>
      <c r="H156" s="115">
        <v>154</v>
      </c>
    </row>
    <row r="157" spans="3:8" x14ac:dyDescent="0.15">
      <c r="C157" s="101" t="s">
        <v>522</v>
      </c>
      <c r="D157" s="110">
        <v>155</v>
      </c>
      <c r="E157" s="101" t="s">
        <v>12213</v>
      </c>
      <c r="F157" s="111">
        <v>155</v>
      </c>
      <c r="G157" s="103" t="s">
        <v>2912</v>
      </c>
      <c r="H157" s="115">
        <v>155</v>
      </c>
    </row>
    <row r="158" spans="3:8" x14ac:dyDescent="0.15">
      <c r="C158" s="101" t="s">
        <v>12215</v>
      </c>
      <c r="D158" s="110">
        <v>156</v>
      </c>
      <c r="E158" s="101" t="s">
        <v>12214</v>
      </c>
      <c r="F158" s="111">
        <v>156</v>
      </c>
      <c r="G158" s="103" t="s">
        <v>2927</v>
      </c>
      <c r="H158" s="115">
        <v>156</v>
      </c>
    </row>
    <row r="159" spans="3:8" x14ac:dyDescent="0.15">
      <c r="C159" s="101" t="s">
        <v>510</v>
      </c>
      <c r="D159" s="110">
        <v>157</v>
      </c>
      <c r="E159" s="101" t="s">
        <v>12216</v>
      </c>
      <c r="F159" s="111">
        <v>157</v>
      </c>
      <c r="G159" s="103" t="s">
        <v>22217</v>
      </c>
      <c r="H159" s="115">
        <v>157</v>
      </c>
    </row>
    <row r="160" spans="3:8" x14ac:dyDescent="0.15">
      <c r="C160" s="101" t="s">
        <v>486</v>
      </c>
      <c r="D160" s="110">
        <v>158</v>
      </c>
      <c r="E160" s="101" t="s">
        <v>201</v>
      </c>
      <c r="F160" s="111">
        <v>158</v>
      </c>
      <c r="G160" s="103" t="s">
        <v>22218</v>
      </c>
      <c r="H160" s="115">
        <v>158</v>
      </c>
    </row>
    <row r="161" spans="3:8" x14ac:dyDescent="0.15">
      <c r="C161" s="101" t="s">
        <v>521</v>
      </c>
      <c r="D161" s="110">
        <v>159</v>
      </c>
      <c r="E161" s="101" t="s">
        <v>12217</v>
      </c>
      <c r="F161" s="111">
        <v>159</v>
      </c>
      <c r="G161" s="103" t="s">
        <v>22219</v>
      </c>
      <c r="H161" s="115">
        <v>159</v>
      </c>
    </row>
    <row r="162" spans="3:8" x14ac:dyDescent="0.15">
      <c r="C162" s="101" t="s">
        <v>12219</v>
      </c>
      <c r="D162" s="110">
        <v>160</v>
      </c>
      <c r="E162" s="101" t="s">
        <v>12218</v>
      </c>
      <c r="F162" s="111">
        <v>160</v>
      </c>
      <c r="G162" s="103" t="s">
        <v>22220</v>
      </c>
      <c r="H162" s="115">
        <v>160</v>
      </c>
    </row>
    <row r="163" spans="3:8" x14ac:dyDescent="0.15">
      <c r="C163" s="101" t="s">
        <v>531</v>
      </c>
      <c r="D163" s="110">
        <v>161</v>
      </c>
      <c r="E163" s="101" t="s">
        <v>12220</v>
      </c>
      <c r="F163" s="111">
        <v>161</v>
      </c>
      <c r="G163" s="103" t="s">
        <v>22221</v>
      </c>
      <c r="H163" s="115">
        <v>161</v>
      </c>
    </row>
    <row r="164" spans="3:8" x14ac:dyDescent="0.15">
      <c r="C164" s="101" t="s">
        <v>512</v>
      </c>
      <c r="D164" s="110">
        <v>162</v>
      </c>
      <c r="E164" s="101" t="s">
        <v>12221</v>
      </c>
      <c r="F164" s="111">
        <v>162</v>
      </c>
      <c r="G164" s="103" t="s">
        <v>22222</v>
      </c>
      <c r="H164" s="115">
        <v>162</v>
      </c>
    </row>
    <row r="165" spans="3:8" x14ac:dyDescent="0.15">
      <c r="C165" s="101" t="s">
        <v>174</v>
      </c>
      <c r="D165" s="110">
        <v>163</v>
      </c>
      <c r="E165" s="101" t="s">
        <v>12222</v>
      </c>
      <c r="F165" s="111">
        <v>163</v>
      </c>
      <c r="G165" s="103" t="s">
        <v>22223</v>
      </c>
      <c r="H165" s="115">
        <v>163</v>
      </c>
    </row>
    <row r="166" spans="3:8" x14ac:dyDescent="0.15">
      <c r="C166" s="101" t="s">
        <v>12224</v>
      </c>
      <c r="D166" s="110">
        <v>164</v>
      </c>
      <c r="E166" s="101" t="s">
        <v>12223</v>
      </c>
      <c r="F166" s="111">
        <v>164</v>
      </c>
      <c r="G166" s="103" t="s">
        <v>22224</v>
      </c>
      <c r="H166" s="115">
        <v>164</v>
      </c>
    </row>
    <row r="167" spans="3:8" x14ac:dyDescent="0.15">
      <c r="C167" s="101" t="s">
        <v>12226</v>
      </c>
      <c r="D167" s="110">
        <v>165</v>
      </c>
      <c r="E167" s="101" t="s">
        <v>12225</v>
      </c>
      <c r="F167" s="111">
        <v>165</v>
      </c>
      <c r="G167" s="103" t="s">
        <v>22225</v>
      </c>
      <c r="H167" s="115">
        <v>165</v>
      </c>
    </row>
    <row r="168" spans="3:8" x14ac:dyDescent="0.15">
      <c r="C168" s="101" t="s">
        <v>12227</v>
      </c>
      <c r="D168" s="110">
        <v>166</v>
      </c>
      <c r="E168" s="101" t="s">
        <v>2873</v>
      </c>
      <c r="F168" s="111">
        <v>166</v>
      </c>
      <c r="G168" s="103" t="s">
        <v>22226</v>
      </c>
      <c r="H168" s="115">
        <v>166</v>
      </c>
    </row>
    <row r="169" spans="3:8" x14ac:dyDescent="0.15">
      <c r="C169" s="101" t="s">
        <v>12228</v>
      </c>
      <c r="D169" s="110">
        <v>167</v>
      </c>
      <c r="E169" s="101" t="s">
        <v>2842</v>
      </c>
      <c r="F169" s="111">
        <v>167</v>
      </c>
      <c r="G169" s="103" t="s">
        <v>22227</v>
      </c>
      <c r="H169" s="115">
        <v>167</v>
      </c>
    </row>
    <row r="170" spans="3:8" x14ac:dyDescent="0.15">
      <c r="C170" s="101" t="s">
        <v>12230</v>
      </c>
      <c r="D170" s="110">
        <v>168</v>
      </c>
      <c r="E170" s="101" t="s">
        <v>12229</v>
      </c>
      <c r="F170" s="111">
        <v>168</v>
      </c>
      <c r="G170" s="103" t="s">
        <v>22228</v>
      </c>
      <c r="H170" s="115">
        <v>168</v>
      </c>
    </row>
    <row r="171" spans="3:8" x14ac:dyDescent="0.15">
      <c r="C171" s="101" t="s">
        <v>12232</v>
      </c>
      <c r="D171" s="110">
        <v>169</v>
      </c>
      <c r="E171" s="101" t="s">
        <v>12231</v>
      </c>
      <c r="F171" s="111">
        <v>169</v>
      </c>
      <c r="G171" s="103" t="s">
        <v>22229</v>
      </c>
      <c r="H171" s="115">
        <v>169</v>
      </c>
    </row>
    <row r="172" spans="3:8" x14ac:dyDescent="0.15">
      <c r="C172" s="101" t="s">
        <v>12233</v>
      </c>
      <c r="D172" s="110">
        <v>170</v>
      </c>
      <c r="E172" s="101" t="s">
        <v>12033</v>
      </c>
      <c r="F172" s="111">
        <v>170</v>
      </c>
      <c r="G172" s="103" t="s">
        <v>22230</v>
      </c>
      <c r="H172" s="115">
        <v>170</v>
      </c>
    </row>
    <row r="173" spans="3:8" x14ac:dyDescent="0.15">
      <c r="C173" s="101" t="s">
        <v>12235</v>
      </c>
      <c r="D173" s="110">
        <v>171</v>
      </c>
      <c r="E173" s="101" t="s">
        <v>12234</v>
      </c>
      <c r="F173" s="111">
        <v>171</v>
      </c>
      <c r="G173" s="103" t="s">
        <v>22231</v>
      </c>
      <c r="H173" s="115">
        <v>171</v>
      </c>
    </row>
    <row r="174" spans="3:8" x14ac:dyDescent="0.15">
      <c r="C174" s="101" t="s">
        <v>566</v>
      </c>
      <c r="D174" s="110">
        <v>172</v>
      </c>
      <c r="E174" s="101" t="s">
        <v>12236</v>
      </c>
      <c r="F174" s="111">
        <v>172</v>
      </c>
      <c r="G174" s="103" t="s">
        <v>22232</v>
      </c>
      <c r="H174" s="115">
        <v>172</v>
      </c>
    </row>
    <row r="175" spans="3:8" x14ac:dyDescent="0.15">
      <c r="C175" s="101" t="s">
        <v>529</v>
      </c>
      <c r="D175" s="110">
        <v>173</v>
      </c>
      <c r="E175" s="101" t="s">
        <v>12013</v>
      </c>
      <c r="F175" s="111">
        <v>173</v>
      </c>
      <c r="G175" s="103" t="s">
        <v>22233</v>
      </c>
      <c r="H175" s="115">
        <v>173</v>
      </c>
    </row>
    <row r="176" spans="3:8" x14ac:dyDescent="0.15">
      <c r="C176" s="101" t="s">
        <v>490</v>
      </c>
      <c r="D176" s="110">
        <v>174</v>
      </c>
      <c r="E176" s="101" t="s">
        <v>204</v>
      </c>
      <c r="F176" s="111">
        <v>174</v>
      </c>
      <c r="G176" s="103" t="s">
        <v>22234</v>
      </c>
      <c r="H176" s="115">
        <v>174</v>
      </c>
    </row>
    <row r="177" spans="3:8" x14ac:dyDescent="0.15">
      <c r="C177" s="101" t="s">
        <v>172</v>
      </c>
      <c r="D177" s="110">
        <v>175</v>
      </c>
      <c r="E177" s="101" t="s">
        <v>12237</v>
      </c>
      <c r="F177" s="111">
        <v>175</v>
      </c>
      <c r="G177" s="103" t="s">
        <v>22235</v>
      </c>
      <c r="H177" s="115">
        <v>175</v>
      </c>
    </row>
    <row r="178" spans="3:8" x14ac:dyDescent="0.15">
      <c r="C178" s="101" t="s">
        <v>12239</v>
      </c>
      <c r="D178" s="110">
        <v>176</v>
      </c>
      <c r="E178" s="101" t="s">
        <v>12238</v>
      </c>
      <c r="F178" s="111">
        <v>176</v>
      </c>
      <c r="G178" s="103" t="s">
        <v>22236</v>
      </c>
      <c r="H178" s="115">
        <v>176</v>
      </c>
    </row>
    <row r="179" spans="3:8" x14ac:dyDescent="0.15">
      <c r="C179" s="101" t="s">
        <v>535</v>
      </c>
      <c r="D179" s="110">
        <v>177</v>
      </c>
      <c r="E179" s="101" t="s">
        <v>2855</v>
      </c>
      <c r="F179" s="111">
        <v>177</v>
      </c>
      <c r="G179" s="103" t="s">
        <v>22237</v>
      </c>
      <c r="H179" s="115">
        <v>177</v>
      </c>
    </row>
    <row r="180" spans="3:8" x14ac:dyDescent="0.15">
      <c r="C180" s="101" t="s">
        <v>562</v>
      </c>
      <c r="D180" s="110">
        <v>178</v>
      </c>
      <c r="E180" s="101" t="s">
        <v>12240</v>
      </c>
      <c r="F180" s="111">
        <v>178</v>
      </c>
      <c r="G180" s="103" t="s">
        <v>22238</v>
      </c>
      <c r="H180" s="115">
        <v>178</v>
      </c>
    </row>
    <row r="181" spans="3:8" x14ac:dyDescent="0.15">
      <c r="C181" s="101" t="s">
        <v>491</v>
      </c>
      <c r="D181" s="110">
        <v>179</v>
      </c>
      <c r="E181" s="101" t="s">
        <v>2874</v>
      </c>
      <c r="F181" s="111">
        <v>179</v>
      </c>
      <c r="G181" s="103" t="s">
        <v>22239</v>
      </c>
      <c r="H181" s="115">
        <v>179</v>
      </c>
    </row>
    <row r="182" spans="3:8" x14ac:dyDescent="0.15">
      <c r="C182" s="101" t="s">
        <v>12242</v>
      </c>
      <c r="D182" s="110">
        <v>180</v>
      </c>
      <c r="E182" s="101" t="s">
        <v>12241</v>
      </c>
      <c r="F182" s="111">
        <v>180</v>
      </c>
      <c r="G182" s="103" t="s">
        <v>22240</v>
      </c>
      <c r="H182" s="115">
        <v>180</v>
      </c>
    </row>
    <row r="183" spans="3:8" x14ac:dyDescent="0.15">
      <c r="C183" s="101" t="s">
        <v>12244</v>
      </c>
      <c r="D183" s="110">
        <v>181</v>
      </c>
      <c r="E183" s="101" t="s">
        <v>12243</v>
      </c>
      <c r="F183" s="111">
        <v>181</v>
      </c>
      <c r="G183" s="103" t="s">
        <v>22241</v>
      </c>
      <c r="H183" s="115">
        <v>181</v>
      </c>
    </row>
    <row r="184" spans="3:8" x14ac:dyDescent="0.15">
      <c r="C184" s="101" t="s">
        <v>12246</v>
      </c>
      <c r="D184" s="110">
        <v>182</v>
      </c>
      <c r="E184" s="101" t="s">
        <v>12245</v>
      </c>
      <c r="F184" s="111">
        <v>182</v>
      </c>
      <c r="G184" s="103" t="s">
        <v>22242</v>
      </c>
      <c r="H184" s="115">
        <v>182</v>
      </c>
    </row>
    <row r="185" spans="3:8" x14ac:dyDescent="0.15">
      <c r="C185" s="101" t="s">
        <v>12248</v>
      </c>
      <c r="D185" s="110">
        <v>183</v>
      </c>
      <c r="E185" s="101" t="s">
        <v>12247</v>
      </c>
      <c r="F185" s="111">
        <v>183</v>
      </c>
      <c r="G185" s="103" t="s">
        <v>22243</v>
      </c>
      <c r="H185" s="115">
        <v>183</v>
      </c>
    </row>
    <row r="186" spans="3:8" x14ac:dyDescent="0.15">
      <c r="C186" s="101" t="s">
        <v>12249</v>
      </c>
      <c r="D186" s="110">
        <v>184</v>
      </c>
      <c r="E186" s="101" t="s">
        <v>2905</v>
      </c>
      <c r="F186" s="111">
        <v>184</v>
      </c>
      <c r="G186" s="103" t="s">
        <v>22244</v>
      </c>
      <c r="H186" s="115">
        <v>184</v>
      </c>
    </row>
    <row r="187" spans="3:8" x14ac:dyDescent="0.15">
      <c r="C187" s="101" t="s">
        <v>511</v>
      </c>
      <c r="D187" s="110">
        <v>185</v>
      </c>
      <c r="E187" s="101" t="s">
        <v>12250</v>
      </c>
      <c r="F187" s="111">
        <v>185</v>
      </c>
      <c r="G187" s="103" t="s">
        <v>22245</v>
      </c>
      <c r="H187" s="115">
        <v>185</v>
      </c>
    </row>
    <row r="188" spans="3:8" x14ac:dyDescent="0.15">
      <c r="C188" s="101" t="s">
        <v>12252</v>
      </c>
      <c r="D188" s="110">
        <v>186</v>
      </c>
      <c r="E188" s="101" t="s">
        <v>12251</v>
      </c>
      <c r="F188" s="111">
        <v>186</v>
      </c>
      <c r="G188" s="103" t="s">
        <v>22246</v>
      </c>
      <c r="H188" s="115">
        <v>186</v>
      </c>
    </row>
    <row r="189" spans="3:8" x14ac:dyDescent="0.15">
      <c r="C189" s="101" t="s">
        <v>12254</v>
      </c>
      <c r="D189" s="110">
        <v>187</v>
      </c>
      <c r="E189" s="101" t="s">
        <v>12253</v>
      </c>
      <c r="F189" s="111">
        <v>187</v>
      </c>
      <c r="G189" s="103" t="s">
        <v>22247</v>
      </c>
      <c r="H189" s="115">
        <v>187</v>
      </c>
    </row>
    <row r="190" spans="3:8" x14ac:dyDescent="0.15">
      <c r="C190" s="101" t="s">
        <v>12256</v>
      </c>
      <c r="D190" s="110">
        <v>188</v>
      </c>
      <c r="E190" s="101" t="s">
        <v>12255</v>
      </c>
      <c r="F190" s="111">
        <v>188</v>
      </c>
      <c r="G190" s="103" t="s">
        <v>22248</v>
      </c>
      <c r="H190" s="115">
        <v>188</v>
      </c>
    </row>
    <row r="191" spans="3:8" x14ac:dyDescent="0.15">
      <c r="C191" s="101" t="s">
        <v>12257</v>
      </c>
      <c r="D191" s="110">
        <v>189</v>
      </c>
      <c r="E191" s="101" t="s">
        <v>2845</v>
      </c>
      <c r="F191" s="111">
        <v>189</v>
      </c>
      <c r="G191" s="103" t="s">
        <v>22249</v>
      </c>
      <c r="H191" s="115">
        <v>189</v>
      </c>
    </row>
    <row r="192" spans="3:8" x14ac:dyDescent="0.15">
      <c r="C192" s="101" t="s">
        <v>12258</v>
      </c>
      <c r="D192" s="110">
        <v>190</v>
      </c>
      <c r="E192" s="101" t="s">
        <v>78</v>
      </c>
      <c r="F192" s="111">
        <v>190</v>
      </c>
      <c r="G192" s="103" t="s">
        <v>22250</v>
      </c>
      <c r="H192" s="115">
        <v>190</v>
      </c>
    </row>
    <row r="193" spans="3:8" x14ac:dyDescent="0.15">
      <c r="C193" s="101" t="s">
        <v>524</v>
      </c>
      <c r="D193" s="110">
        <v>191</v>
      </c>
      <c r="E193" s="101" t="s">
        <v>12259</v>
      </c>
      <c r="F193" s="111">
        <v>191</v>
      </c>
      <c r="G193" s="103" t="s">
        <v>22251</v>
      </c>
      <c r="H193" s="115">
        <v>191</v>
      </c>
    </row>
    <row r="194" spans="3:8" x14ac:dyDescent="0.15">
      <c r="C194" s="101" t="s">
        <v>1633</v>
      </c>
      <c r="D194" s="110">
        <v>192</v>
      </c>
      <c r="E194" s="101" t="s">
        <v>12260</v>
      </c>
      <c r="F194" s="111">
        <v>192</v>
      </c>
      <c r="G194" s="103" t="s">
        <v>22252</v>
      </c>
      <c r="H194" s="115">
        <v>192</v>
      </c>
    </row>
    <row r="195" spans="3:8" x14ac:dyDescent="0.15">
      <c r="C195" s="101" t="s">
        <v>2966</v>
      </c>
      <c r="D195" s="110">
        <v>193</v>
      </c>
      <c r="E195" s="101" t="s">
        <v>2864</v>
      </c>
      <c r="F195" s="111">
        <v>193</v>
      </c>
      <c r="G195" s="103" t="s">
        <v>22253</v>
      </c>
      <c r="H195" s="115">
        <v>193</v>
      </c>
    </row>
    <row r="196" spans="3:8" x14ac:dyDescent="0.15">
      <c r="C196" s="101" t="s">
        <v>561</v>
      </c>
      <c r="D196" s="110">
        <v>194</v>
      </c>
      <c r="E196" s="101" t="s">
        <v>11</v>
      </c>
      <c r="F196" s="111">
        <v>194</v>
      </c>
      <c r="G196" s="103" t="s">
        <v>22254</v>
      </c>
      <c r="H196" s="115">
        <v>194</v>
      </c>
    </row>
    <row r="197" spans="3:8" x14ac:dyDescent="0.15">
      <c r="C197" s="101" t="s">
        <v>12262</v>
      </c>
      <c r="D197" s="110">
        <v>195</v>
      </c>
      <c r="E197" s="101" t="s">
        <v>12261</v>
      </c>
      <c r="F197" s="111">
        <v>195</v>
      </c>
      <c r="G197" s="103" t="s">
        <v>22255</v>
      </c>
      <c r="H197" s="115">
        <v>195</v>
      </c>
    </row>
    <row r="198" spans="3:8" x14ac:dyDescent="0.15">
      <c r="C198" s="101" t="s">
        <v>12264</v>
      </c>
      <c r="D198" s="110">
        <v>196</v>
      </c>
      <c r="E198" s="101" t="s">
        <v>12263</v>
      </c>
      <c r="F198" s="111">
        <v>196</v>
      </c>
      <c r="G198" s="103" t="s">
        <v>22256</v>
      </c>
      <c r="H198" s="115">
        <v>196</v>
      </c>
    </row>
    <row r="199" spans="3:8" x14ac:dyDescent="0.15">
      <c r="C199" s="101" t="s">
        <v>12266</v>
      </c>
      <c r="D199" s="110">
        <v>197</v>
      </c>
      <c r="E199" s="101" t="s">
        <v>12265</v>
      </c>
      <c r="F199" s="111">
        <v>197</v>
      </c>
      <c r="G199" s="103" t="s">
        <v>22257</v>
      </c>
      <c r="H199" s="115">
        <v>197</v>
      </c>
    </row>
    <row r="200" spans="3:8" x14ac:dyDescent="0.15">
      <c r="C200" s="101" t="s">
        <v>552</v>
      </c>
      <c r="D200" s="110">
        <v>198</v>
      </c>
      <c r="E200" s="101" t="s">
        <v>12267</v>
      </c>
      <c r="F200" s="111">
        <v>198</v>
      </c>
      <c r="G200" s="103" t="s">
        <v>22258</v>
      </c>
      <c r="H200" s="115">
        <v>198</v>
      </c>
    </row>
    <row r="201" spans="3:8" x14ac:dyDescent="0.15">
      <c r="C201" s="101" t="s">
        <v>564</v>
      </c>
      <c r="D201" s="110">
        <v>199</v>
      </c>
      <c r="E201" s="101" t="s">
        <v>12268</v>
      </c>
      <c r="F201" s="111">
        <v>199</v>
      </c>
      <c r="G201" s="103" t="s">
        <v>22259</v>
      </c>
      <c r="H201" s="115">
        <v>199</v>
      </c>
    </row>
    <row r="202" spans="3:8" x14ac:dyDescent="0.15">
      <c r="C202" s="101" t="s">
        <v>12270</v>
      </c>
      <c r="D202" s="110">
        <v>200</v>
      </c>
      <c r="E202" s="101" t="s">
        <v>12269</v>
      </c>
      <c r="F202" s="111">
        <v>200</v>
      </c>
      <c r="G202" s="103" t="s">
        <v>22260</v>
      </c>
      <c r="H202" s="115">
        <v>200</v>
      </c>
    </row>
    <row r="203" spans="3:8" x14ac:dyDescent="0.15">
      <c r="C203" s="101" t="s">
        <v>12272</v>
      </c>
      <c r="D203" s="110">
        <v>201</v>
      </c>
      <c r="E203" s="101" t="s">
        <v>12271</v>
      </c>
      <c r="F203" s="111">
        <v>201</v>
      </c>
      <c r="G203" s="103" t="s">
        <v>22261</v>
      </c>
      <c r="H203" s="115">
        <v>201</v>
      </c>
    </row>
    <row r="204" spans="3:8" x14ac:dyDescent="0.15">
      <c r="C204" s="101" t="s">
        <v>496</v>
      </c>
      <c r="D204" s="110">
        <v>202</v>
      </c>
      <c r="E204" s="101" t="s">
        <v>12273</v>
      </c>
      <c r="F204" s="111">
        <v>202</v>
      </c>
      <c r="G204" s="103" t="s">
        <v>22262</v>
      </c>
      <c r="H204" s="115">
        <v>202</v>
      </c>
    </row>
    <row r="205" spans="3:8" x14ac:dyDescent="0.15">
      <c r="C205" s="101" t="s">
        <v>2964</v>
      </c>
      <c r="D205" s="110">
        <v>203</v>
      </c>
      <c r="E205" s="101" t="s">
        <v>12274</v>
      </c>
      <c r="F205" s="111">
        <v>203</v>
      </c>
      <c r="G205" s="103" t="s">
        <v>22263</v>
      </c>
      <c r="H205" s="115">
        <v>203</v>
      </c>
    </row>
    <row r="206" spans="3:8" x14ac:dyDescent="0.15">
      <c r="C206" s="101" t="s">
        <v>12276</v>
      </c>
      <c r="D206" s="110">
        <v>204</v>
      </c>
      <c r="E206" s="101" t="s">
        <v>12275</v>
      </c>
      <c r="F206" s="111">
        <v>204</v>
      </c>
      <c r="G206" s="103" t="s">
        <v>22264</v>
      </c>
      <c r="H206" s="115">
        <v>204</v>
      </c>
    </row>
    <row r="207" spans="3:8" x14ac:dyDescent="0.15">
      <c r="C207" s="101" t="s">
        <v>497</v>
      </c>
      <c r="D207" s="110">
        <v>205</v>
      </c>
      <c r="E207" s="101" t="s">
        <v>12277</v>
      </c>
      <c r="F207" s="111">
        <v>205</v>
      </c>
      <c r="G207" s="103" t="s">
        <v>22265</v>
      </c>
      <c r="H207" s="115">
        <v>205</v>
      </c>
    </row>
    <row r="208" spans="3:8" x14ac:dyDescent="0.15">
      <c r="C208" s="101" t="s">
        <v>498</v>
      </c>
      <c r="D208" s="110">
        <v>206</v>
      </c>
      <c r="E208" s="101" t="s">
        <v>12278</v>
      </c>
      <c r="F208" s="111">
        <v>206</v>
      </c>
      <c r="G208" s="103" t="s">
        <v>22266</v>
      </c>
      <c r="H208" s="115">
        <v>206</v>
      </c>
    </row>
    <row r="209" spans="3:8" x14ac:dyDescent="0.15">
      <c r="C209" s="101" t="s">
        <v>12280</v>
      </c>
      <c r="D209" s="110">
        <v>207</v>
      </c>
      <c r="E209" s="101" t="s">
        <v>12279</v>
      </c>
      <c r="F209" s="111">
        <v>207</v>
      </c>
      <c r="G209" s="103" t="s">
        <v>22267</v>
      </c>
      <c r="H209" s="115">
        <v>207</v>
      </c>
    </row>
    <row r="210" spans="3:8" x14ac:dyDescent="0.15">
      <c r="C210" s="101" t="s">
        <v>12282</v>
      </c>
      <c r="D210" s="110">
        <v>208</v>
      </c>
      <c r="E210" s="101" t="s">
        <v>12281</v>
      </c>
      <c r="F210" s="111">
        <v>208</v>
      </c>
      <c r="G210" s="103" t="s">
        <v>22268</v>
      </c>
      <c r="H210" s="115">
        <v>208</v>
      </c>
    </row>
    <row r="211" spans="3:8" x14ac:dyDescent="0.15">
      <c r="C211" s="101" t="s">
        <v>504</v>
      </c>
      <c r="D211" s="110">
        <v>209</v>
      </c>
      <c r="E211" s="101" t="s">
        <v>12283</v>
      </c>
      <c r="F211" s="111">
        <v>209</v>
      </c>
      <c r="G211" s="103" t="s">
        <v>22269</v>
      </c>
      <c r="H211" s="115">
        <v>209</v>
      </c>
    </row>
    <row r="212" spans="3:8" x14ac:dyDescent="0.15">
      <c r="C212" s="101" t="s">
        <v>499</v>
      </c>
      <c r="D212" s="110">
        <v>210</v>
      </c>
      <c r="E212" s="101" t="s">
        <v>12284</v>
      </c>
      <c r="F212" s="111">
        <v>210</v>
      </c>
      <c r="G212" s="103" t="s">
        <v>22270</v>
      </c>
      <c r="H212" s="115">
        <v>210</v>
      </c>
    </row>
    <row r="213" spans="3:8" x14ac:dyDescent="0.15">
      <c r="C213" s="101" t="s">
        <v>12286</v>
      </c>
      <c r="D213" s="110">
        <v>211</v>
      </c>
      <c r="E213" s="101" t="s">
        <v>12285</v>
      </c>
      <c r="F213" s="111">
        <v>211</v>
      </c>
      <c r="G213" s="103" t="s">
        <v>22271</v>
      </c>
      <c r="H213" s="115">
        <v>211</v>
      </c>
    </row>
    <row r="214" spans="3:8" x14ac:dyDescent="0.15">
      <c r="C214" s="101" t="s">
        <v>12288</v>
      </c>
      <c r="D214" s="110">
        <v>212</v>
      </c>
      <c r="E214" s="101" t="s">
        <v>12287</v>
      </c>
      <c r="F214" s="111">
        <v>212</v>
      </c>
      <c r="G214" s="103" t="s">
        <v>22272</v>
      </c>
      <c r="H214" s="115">
        <v>212</v>
      </c>
    </row>
    <row r="215" spans="3:8" x14ac:dyDescent="0.15">
      <c r="C215" s="101" t="s">
        <v>12290</v>
      </c>
      <c r="D215" s="110">
        <v>213</v>
      </c>
      <c r="E215" s="101" t="s">
        <v>12289</v>
      </c>
      <c r="F215" s="111">
        <v>213</v>
      </c>
      <c r="G215" s="103" t="s">
        <v>22273</v>
      </c>
      <c r="H215" s="115">
        <v>213</v>
      </c>
    </row>
    <row r="216" spans="3:8" x14ac:dyDescent="0.15">
      <c r="C216" s="101" t="s">
        <v>2967</v>
      </c>
      <c r="D216" s="110">
        <v>214</v>
      </c>
      <c r="E216" s="101" t="s">
        <v>12291</v>
      </c>
      <c r="F216" s="111">
        <v>214</v>
      </c>
      <c r="G216" s="103" t="s">
        <v>22274</v>
      </c>
      <c r="H216" s="115">
        <v>214</v>
      </c>
    </row>
    <row r="217" spans="3:8" x14ac:dyDescent="0.15">
      <c r="C217" s="101" t="s">
        <v>213</v>
      </c>
      <c r="D217" s="110">
        <v>215</v>
      </c>
      <c r="E217" s="101" t="s">
        <v>12292</v>
      </c>
      <c r="F217" s="111">
        <v>215</v>
      </c>
      <c r="G217" s="103" t="s">
        <v>22275</v>
      </c>
      <c r="H217" s="115">
        <v>215</v>
      </c>
    </row>
    <row r="218" spans="3:8" x14ac:dyDescent="0.15">
      <c r="C218" s="101" t="s">
        <v>2965</v>
      </c>
      <c r="D218" s="110">
        <v>216</v>
      </c>
      <c r="E218" s="101" t="s">
        <v>12293</v>
      </c>
      <c r="F218" s="111">
        <v>216</v>
      </c>
      <c r="G218" s="103" t="s">
        <v>22276</v>
      </c>
      <c r="H218" s="115">
        <v>216</v>
      </c>
    </row>
    <row r="219" spans="3:8" x14ac:dyDescent="0.15">
      <c r="C219" s="101" t="s">
        <v>545</v>
      </c>
      <c r="D219" s="110">
        <v>217</v>
      </c>
      <c r="E219" s="101" t="s">
        <v>12294</v>
      </c>
      <c r="F219" s="111">
        <v>217</v>
      </c>
      <c r="G219" s="103" t="s">
        <v>22277</v>
      </c>
      <c r="H219" s="115">
        <v>217</v>
      </c>
    </row>
    <row r="220" spans="3:8" x14ac:dyDescent="0.15">
      <c r="C220" s="101" t="s">
        <v>2963</v>
      </c>
      <c r="D220" s="110">
        <v>218</v>
      </c>
      <c r="E220" s="101" t="s">
        <v>12295</v>
      </c>
      <c r="F220" s="111">
        <v>218</v>
      </c>
      <c r="G220" s="103" t="s">
        <v>22278</v>
      </c>
      <c r="H220" s="115">
        <v>218</v>
      </c>
    </row>
    <row r="221" spans="3:8" x14ac:dyDescent="0.15">
      <c r="C221" s="101" t="s">
        <v>12297</v>
      </c>
      <c r="D221" s="110">
        <v>219</v>
      </c>
      <c r="E221" s="101" t="s">
        <v>12296</v>
      </c>
      <c r="F221" s="111">
        <v>219</v>
      </c>
      <c r="G221" s="103" t="s">
        <v>22279</v>
      </c>
      <c r="H221" s="115">
        <v>219</v>
      </c>
    </row>
    <row r="222" spans="3:8" x14ac:dyDescent="0.15">
      <c r="C222" s="101" t="s">
        <v>507</v>
      </c>
      <c r="D222" s="110">
        <v>220</v>
      </c>
      <c r="E222" s="101" t="s">
        <v>12298</v>
      </c>
      <c r="F222" s="111">
        <v>220</v>
      </c>
      <c r="G222" s="103" t="s">
        <v>22280</v>
      </c>
      <c r="H222" s="115">
        <v>220</v>
      </c>
    </row>
    <row r="223" spans="3:8" x14ac:dyDescent="0.15">
      <c r="C223" s="101" t="s">
        <v>12299</v>
      </c>
      <c r="D223" s="110">
        <v>221</v>
      </c>
      <c r="E223" s="101" t="s">
        <v>2871</v>
      </c>
      <c r="F223" s="111">
        <v>221</v>
      </c>
      <c r="G223" s="103" t="s">
        <v>22281</v>
      </c>
      <c r="H223" s="115">
        <v>221</v>
      </c>
    </row>
    <row r="224" spans="3:8" x14ac:dyDescent="0.15">
      <c r="C224" s="101" t="s">
        <v>12300</v>
      </c>
      <c r="D224" s="110">
        <v>222</v>
      </c>
      <c r="E224" s="101" t="s">
        <v>2859</v>
      </c>
      <c r="F224" s="111">
        <v>222</v>
      </c>
      <c r="G224" s="103" t="s">
        <v>22282</v>
      </c>
      <c r="H224" s="115">
        <v>222</v>
      </c>
    </row>
    <row r="225" spans="3:8" x14ac:dyDescent="0.15">
      <c r="C225" s="101" t="s">
        <v>12301</v>
      </c>
      <c r="D225" s="110">
        <v>223</v>
      </c>
      <c r="E225" s="101" t="s">
        <v>2846</v>
      </c>
      <c r="F225" s="111">
        <v>223</v>
      </c>
      <c r="G225" s="103" t="s">
        <v>22283</v>
      </c>
      <c r="H225" s="115">
        <v>223</v>
      </c>
    </row>
    <row r="226" spans="3:8" x14ac:dyDescent="0.15">
      <c r="C226" s="101" t="s">
        <v>12303</v>
      </c>
      <c r="D226" s="110">
        <v>224</v>
      </c>
      <c r="E226" s="101" t="s">
        <v>12302</v>
      </c>
      <c r="F226" s="111">
        <v>224</v>
      </c>
      <c r="G226" s="103" t="s">
        <v>22284</v>
      </c>
      <c r="H226" s="115">
        <v>224</v>
      </c>
    </row>
    <row r="227" spans="3:8" x14ac:dyDescent="0.15">
      <c r="C227" s="101" t="s">
        <v>536</v>
      </c>
      <c r="D227" s="110">
        <v>225</v>
      </c>
      <c r="E227" s="101" t="s">
        <v>12304</v>
      </c>
      <c r="F227" s="111">
        <v>225</v>
      </c>
      <c r="G227" s="103" t="s">
        <v>22285</v>
      </c>
      <c r="H227" s="115">
        <v>225</v>
      </c>
    </row>
    <row r="228" spans="3:8" x14ac:dyDescent="0.15">
      <c r="C228" s="101" t="s">
        <v>577</v>
      </c>
      <c r="D228" s="110">
        <v>226</v>
      </c>
      <c r="E228" s="101" t="s">
        <v>12305</v>
      </c>
      <c r="F228" s="111">
        <v>226</v>
      </c>
      <c r="G228" s="103" t="s">
        <v>22286</v>
      </c>
      <c r="H228" s="115">
        <v>226</v>
      </c>
    </row>
    <row r="229" spans="3:8" x14ac:dyDescent="0.15">
      <c r="C229" s="101" t="s">
        <v>73</v>
      </c>
      <c r="D229" s="110">
        <v>227</v>
      </c>
      <c r="E229" s="101" t="s">
        <v>12306</v>
      </c>
      <c r="F229" s="111">
        <v>227</v>
      </c>
      <c r="G229" s="103" t="s">
        <v>22287</v>
      </c>
      <c r="H229" s="115">
        <v>227</v>
      </c>
    </row>
    <row r="230" spans="3:8" x14ac:dyDescent="0.15">
      <c r="C230" s="101" t="s">
        <v>548</v>
      </c>
      <c r="D230" s="110">
        <v>228</v>
      </c>
      <c r="E230" s="101" t="s">
        <v>12307</v>
      </c>
      <c r="F230" s="111">
        <v>228</v>
      </c>
      <c r="G230" s="103" t="s">
        <v>22288</v>
      </c>
      <c r="H230" s="115">
        <v>228</v>
      </c>
    </row>
    <row r="231" spans="3:8" x14ac:dyDescent="0.15">
      <c r="C231" s="101" t="s">
        <v>74</v>
      </c>
      <c r="D231" s="110">
        <v>229</v>
      </c>
      <c r="E231" s="101" t="s">
        <v>12308</v>
      </c>
      <c r="F231" s="111">
        <v>229</v>
      </c>
      <c r="G231" s="103" t="s">
        <v>22289</v>
      </c>
      <c r="H231" s="115">
        <v>229</v>
      </c>
    </row>
    <row r="232" spans="3:8" x14ac:dyDescent="0.15">
      <c r="C232" s="101" t="s">
        <v>12310</v>
      </c>
      <c r="D232" s="110">
        <v>230</v>
      </c>
      <c r="E232" s="101" t="s">
        <v>12309</v>
      </c>
      <c r="F232" s="111">
        <v>230</v>
      </c>
      <c r="G232" s="103" t="s">
        <v>22290</v>
      </c>
      <c r="H232" s="115">
        <v>230</v>
      </c>
    </row>
    <row r="233" spans="3:8" x14ac:dyDescent="0.15">
      <c r="C233" s="101" t="s">
        <v>391</v>
      </c>
      <c r="D233" s="110">
        <v>231</v>
      </c>
      <c r="E233" s="101" t="s">
        <v>448</v>
      </c>
      <c r="F233" s="111">
        <v>231</v>
      </c>
      <c r="G233" s="103" t="s">
        <v>22291</v>
      </c>
      <c r="H233" s="115">
        <v>231</v>
      </c>
    </row>
    <row r="234" spans="3:8" x14ac:dyDescent="0.15">
      <c r="C234" s="101" t="s">
        <v>542</v>
      </c>
      <c r="D234" s="110">
        <v>232</v>
      </c>
      <c r="E234" s="101" t="s">
        <v>12311</v>
      </c>
      <c r="F234" s="111">
        <v>232</v>
      </c>
      <c r="G234" s="103" t="s">
        <v>22292</v>
      </c>
      <c r="H234" s="115">
        <v>232</v>
      </c>
    </row>
    <row r="235" spans="3:8" x14ac:dyDescent="0.15">
      <c r="C235" s="101" t="s">
        <v>392</v>
      </c>
      <c r="D235" s="110">
        <v>233</v>
      </c>
      <c r="E235" s="101" t="s">
        <v>12312</v>
      </c>
      <c r="F235" s="111">
        <v>233</v>
      </c>
      <c r="G235" s="103" t="s">
        <v>22293</v>
      </c>
      <c r="H235" s="115">
        <v>233</v>
      </c>
    </row>
    <row r="236" spans="3:8" x14ac:dyDescent="0.15">
      <c r="C236" s="101" t="s">
        <v>393</v>
      </c>
      <c r="D236" s="110">
        <v>234</v>
      </c>
      <c r="E236" s="101" t="s">
        <v>2844</v>
      </c>
      <c r="F236" s="111">
        <v>234</v>
      </c>
      <c r="G236" s="103" t="s">
        <v>22294</v>
      </c>
      <c r="H236" s="115">
        <v>234</v>
      </c>
    </row>
    <row r="237" spans="3:8" x14ac:dyDescent="0.15">
      <c r="C237" s="101" t="s">
        <v>128</v>
      </c>
      <c r="D237" s="110">
        <v>235</v>
      </c>
      <c r="E237" s="101" t="s">
        <v>2899</v>
      </c>
      <c r="F237" s="111">
        <v>235</v>
      </c>
      <c r="G237" s="103" t="s">
        <v>22295</v>
      </c>
      <c r="H237" s="115">
        <v>235</v>
      </c>
    </row>
    <row r="238" spans="3:8" x14ac:dyDescent="0.15">
      <c r="C238" s="101" t="s">
        <v>129</v>
      </c>
      <c r="D238" s="110">
        <v>236</v>
      </c>
      <c r="E238" s="101" t="s">
        <v>12313</v>
      </c>
      <c r="F238" s="111">
        <v>236</v>
      </c>
      <c r="G238" s="103" t="s">
        <v>22296</v>
      </c>
      <c r="H238" s="115">
        <v>236</v>
      </c>
    </row>
    <row r="239" spans="3:8" x14ac:dyDescent="0.15">
      <c r="C239" s="101" t="s">
        <v>1641</v>
      </c>
      <c r="D239" s="110">
        <v>237</v>
      </c>
      <c r="E239" s="101" t="s">
        <v>12314</v>
      </c>
      <c r="F239" s="111">
        <v>237</v>
      </c>
      <c r="G239" s="103" t="s">
        <v>489</v>
      </c>
      <c r="H239" s="115">
        <v>237</v>
      </c>
    </row>
    <row r="240" spans="3:8" x14ac:dyDescent="0.15">
      <c r="C240" s="101" t="s">
        <v>513</v>
      </c>
      <c r="D240" s="110">
        <v>238</v>
      </c>
      <c r="E240" s="101" t="s">
        <v>12315</v>
      </c>
      <c r="F240" s="111">
        <v>238</v>
      </c>
      <c r="G240" s="103" t="s">
        <v>22297</v>
      </c>
      <c r="H240" s="115">
        <v>238</v>
      </c>
    </row>
    <row r="241" spans="3:8" x14ac:dyDescent="0.15">
      <c r="C241" s="101" t="s">
        <v>46</v>
      </c>
      <c r="D241" s="110">
        <v>239</v>
      </c>
      <c r="E241" s="101" t="s">
        <v>413</v>
      </c>
      <c r="F241" s="111">
        <v>239</v>
      </c>
      <c r="G241" s="103" t="s">
        <v>22298</v>
      </c>
      <c r="H241" s="115">
        <v>239</v>
      </c>
    </row>
    <row r="242" spans="3:8" x14ac:dyDescent="0.15">
      <c r="C242" s="101" t="s">
        <v>47</v>
      </c>
      <c r="D242" s="110">
        <v>240</v>
      </c>
      <c r="E242" s="101" t="s">
        <v>12316</v>
      </c>
      <c r="F242" s="111">
        <v>240</v>
      </c>
      <c r="G242" s="103" t="s">
        <v>22299</v>
      </c>
      <c r="H242" s="115">
        <v>240</v>
      </c>
    </row>
    <row r="243" spans="3:8" x14ac:dyDescent="0.15">
      <c r="C243" s="101" t="s">
        <v>48</v>
      </c>
      <c r="D243" s="110">
        <v>241</v>
      </c>
      <c r="E243" s="101" t="s">
        <v>2877</v>
      </c>
      <c r="F243" s="111">
        <v>241</v>
      </c>
      <c r="G243" s="103" t="s">
        <v>22300</v>
      </c>
      <c r="H243" s="115">
        <v>241</v>
      </c>
    </row>
    <row r="244" spans="3:8" x14ac:dyDescent="0.15">
      <c r="C244" s="101" t="s">
        <v>12318</v>
      </c>
      <c r="D244" s="110">
        <v>242</v>
      </c>
      <c r="E244" s="101" t="s">
        <v>12317</v>
      </c>
      <c r="F244" s="111">
        <v>242</v>
      </c>
      <c r="G244" s="103" t="s">
        <v>22301</v>
      </c>
      <c r="H244" s="115">
        <v>242</v>
      </c>
    </row>
    <row r="245" spans="3:8" x14ac:dyDescent="0.15">
      <c r="C245" s="101" t="s">
        <v>12320</v>
      </c>
      <c r="D245" s="110">
        <v>243</v>
      </c>
      <c r="E245" s="101" t="s">
        <v>2853</v>
      </c>
      <c r="F245" s="111">
        <v>243</v>
      </c>
      <c r="G245" s="103" t="s">
        <v>22302</v>
      </c>
      <c r="H245" s="115">
        <v>243</v>
      </c>
    </row>
    <row r="246" spans="3:8" x14ac:dyDescent="0.15">
      <c r="C246" s="101" t="s">
        <v>1642</v>
      </c>
      <c r="D246" s="110">
        <v>244</v>
      </c>
      <c r="E246" s="101" t="s">
        <v>12319</v>
      </c>
      <c r="F246" s="111">
        <v>244</v>
      </c>
      <c r="G246" s="103" t="s">
        <v>22303</v>
      </c>
      <c r="H246" s="115">
        <v>244</v>
      </c>
    </row>
    <row r="247" spans="3:8" x14ac:dyDescent="0.15">
      <c r="C247" s="101" t="s">
        <v>50</v>
      </c>
      <c r="D247" s="110">
        <v>245</v>
      </c>
      <c r="E247" s="101" t="s">
        <v>12321</v>
      </c>
      <c r="F247" s="111">
        <v>245</v>
      </c>
      <c r="G247" s="103" t="s">
        <v>22304</v>
      </c>
      <c r="H247" s="115">
        <v>245</v>
      </c>
    </row>
    <row r="248" spans="3:8" x14ac:dyDescent="0.15">
      <c r="C248" s="101" t="s">
        <v>12323</v>
      </c>
      <c r="D248" s="110">
        <v>246</v>
      </c>
      <c r="E248" s="101" t="s">
        <v>12322</v>
      </c>
      <c r="F248" s="111">
        <v>246</v>
      </c>
      <c r="G248" s="103" t="s">
        <v>22305</v>
      </c>
      <c r="H248" s="115">
        <v>246</v>
      </c>
    </row>
    <row r="249" spans="3:8" x14ac:dyDescent="0.15">
      <c r="C249" s="101" t="s">
        <v>12324</v>
      </c>
      <c r="D249" s="110">
        <v>247</v>
      </c>
      <c r="E249" s="101" t="s">
        <v>2843</v>
      </c>
      <c r="F249" s="111">
        <v>247</v>
      </c>
      <c r="G249" s="103" t="s">
        <v>22306</v>
      </c>
      <c r="H249" s="115">
        <v>247</v>
      </c>
    </row>
    <row r="250" spans="3:8" x14ac:dyDescent="0.15">
      <c r="C250" s="101" t="s">
        <v>12326</v>
      </c>
      <c r="D250" s="110">
        <v>248</v>
      </c>
      <c r="E250" s="101" t="s">
        <v>2883</v>
      </c>
      <c r="F250" s="111">
        <v>248</v>
      </c>
      <c r="G250" s="103" t="s">
        <v>22307</v>
      </c>
      <c r="H250" s="115">
        <v>248</v>
      </c>
    </row>
    <row r="251" spans="3:8" x14ac:dyDescent="0.15">
      <c r="C251" s="101" t="s">
        <v>12328</v>
      </c>
      <c r="D251" s="110">
        <v>249</v>
      </c>
      <c r="E251" s="101" t="s">
        <v>12325</v>
      </c>
      <c r="F251" s="111">
        <v>249</v>
      </c>
      <c r="G251" s="103" t="s">
        <v>22308</v>
      </c>
      <c r="H251" s="115">
        <v>249</v>
      </c>
    </row>
    <row r="252" spans="3:8" x14ac:dyDescent="0.15">
      <c r="C252" s="101" t="s">
        <v>12330</v>
      </c>
      <c r="D252" s="110">
        <v>250</v>
      </c>
      <c r="E252" s="101" t="s">
        <v>12327</v>
      </c>
      <c r="F252" s="111">
        <v>250</v>
      </c>
      <c r="G252" s="103" t="s">
        <v>22008</v>
      </c>
      <c r="H252" s="115">
        <v>250</v>
      </c>
    </row>
    <row r="253" spans="3:8" x14ac:dyDescent="0.15">
      <c r="C253" s="101" t="s">
        <v>12332</v>
      </c>
      <c r="D253" s="110">
        <v>251</v>
      </c>
      <c r="E253" s="101" t="s">
        <v>12329</v>
      </c>
      <c r="F253" s="111">
        <v>251</v>
      </c>
      <c r="G253" s="101" t="s">
        <v>12005</v>
      </c>
      <c r="H253" s="115">
        <v>251</v>
      </c>
    </row>
    <row r="254" spans="3:8" x14ac:dyDescent="0.15">
      <c r="C254" s="101" t="s">
        <v>537</v>
      </c>
      <c r="D254" s="110">
        <v>252</v>
      </c>
      <c r="E254" s="101" t="s">
        <v>12331</v>
      </c>
      <c r="F254" s="111">
        <v>252</v>
      </c>
      <c r="G254" s="101" t="s">
        <v>12006</v>
      </c>
      <c r="H254" s="115">
        <v>252</v>
      </c>
    </row>
    <row r="255" spans="3:8" x14ac:dyDescent="0.15">
      <c r="C255" s="101" t="s">
        <v>1632</v>
      </c>
      <c r="D255" s="110">
        <v>253</v>
      </c>
      <c r="E255" s="101" t="s">
        <v>12333</v>
      </c>
      <c r="F255" s="111">
        <v>253</v>
      </c>
      <c r="G255" s="101" t="s">
        <v>150</v>
      </c>
      <c r="H255" s="115">
        <v>253</v>
      </c>
    </row>
    <row r="256" spans="3:8" x14ac:dyDescent="0.15">
      <c r="C256" s="101" t="s">
        <v>55</v>
      </c>
      <c r="D256" s="110">
        <v>254</v>
      </c>
      <c r="E256" s="101" t="s">
        <v>2897</v>
      </c>
      <c r="F256" s="111">
        <v>254</v>
      </c>
    </row>
    <row r="257" spans="3:6" x14ac:dyDescent="0.15">
      <c r="C257" s="101" t="s">
        <v>175</v>
      </c>
      <c r="D257" s="110">
        <v>255</v>
      </c>
      <c r="E257" s="101" t="s">
        <v>12334</v>
      </c>
      <c r="F257" s="111">
        <v>255</v>
      </c>
    </row>
    <row r="258" spans="3:6" x14ac:dyDescent="0.15">
      <c r="C258" s="101" t="s">
        <v>56</v>
      </c>
      <c r="D258" s="110">
        <v>256</v>
      </c>
      <c r="E258" s="101" t="s">
        <v>12335</v>
      </c>
      <c r="F258" s="111">
        <v>256</v>
      </c>
    </row>
    <row r="259" spans="3:6" x14ac:dyDescent="0.15">
      <c r="C259" s="104" t="s">
        <v>2928</v>
      </c>
      <c r="D259" s="110">
        <v>257</v>
      </c>
      <c r="E259" s="101" t="s">
        <v>12336</v>
      </c>
      <c r="F259" s="111">
        <v>257</v>
      </c>
    </row>
    <row r="260" spans="3:6" x14ac:dyDescent="0.15">
      <c r="C260" s="104" t="s">
        <v>22309</v>
      </c>
      <c r="D260" s="110">
        <v>258</v>
      </c>
      <c r="E260" s="101" t="s">
        <v>2865</v>
      </c>
      <c r="F260" s="111">
        <v>258</v>
      </c>
    </row>
    <row r="261" spans="3:6" x14ac:dyDescent="0.15">
      <c r="C261" s="104" t="s">
        <v>22310</v>
      </c>
      <c r="D261" s="110">
        <v>259</v>
      </c>
      <c r="E261" s="101" t="s">
        <v>12337</v>
      </c>
      <c r="F261" s="111">
        <v>259</v>
      </c>
    </row>
    <row r="262" spans="3:6" x14ac:dyDescent="0.15">
      <c r="C262" s="104" t="s">
        <v>58</v>
      </c>
      <c r="D262" s="110">
        <v>260</v>
      </c>
      <c r="E262" s="101" t="s">
        <v>12338</v>
      </c>
      <c r="F262" s="111">
        <v>260</v>
      </c>
    </row>
    <row r="263" spans="3:6" x14ac:dyDescent="0.15">
      <c r="C263" s="104" t="s">
        <v>514</v>
      </c>
      <c r="D263" s="110">
        <v>261</v>
      </c>
      <c r="E263" s="103" t="s">
        <v>22311</v>
      </c>
      <c r="F263" s="111">
        <v>261</v>
      </c>
    </row>
    <row r="264" spans="3:6" x14ac:dyDescent="0.15">
      <c r="C264" s="104" t="s">
        <v>2909</v>
      </c>
      <c r="D264" s="110">
        <v>262</v>
      </c>
      <c r="E264" s="103" t="s">
        <v>22312</v>
      </c>
      <c r="F264" s="111">
        <v>262</v>
      </c>
    </row>
    <row r="265" spans="3:6" x14ac:dyDescent="0.15">
      <c r="C265" s="104" t="s">
        <v>22313</v>
      </c>
      <c r="D265" s="110">
        <v>263</v>
      </c>
      <c r="E265" s="103" t="s">
        <v>2931</v>
      </c>
      <c r="F265" s="111">
        <v>263</v>
      </c>
    </row>
    <row r="266" spans="3:6" x14ac:dyDescent="0.15">
      <c r="C266" s="104" t="s">
        <v>22314</v>
      </c>
      <c r="D266" s="110">
        <v>264</v>
      </c>
      <c r="E266" s="103" t="s">
        <v>2934</v>
      </c>
      <c r="F266" s="111">
        <v>264</v>
      </c>
    </row>
    <row r="267" spans="3:6" x14ac:dyDescent="0.15">
      <c r="C267" s="104" t="s">
        <v>404</v>
      </c>
      <c r="D267" s="110">
        <v>265</v>
      </c>
      <c r="E267" s="103" t="s">
        <v>22315</v>
      </c>
      <c r="F267" s="111">
        <v>265</v>
      </c>
    </row>
    <row r="268" spans="3:6" x14ac:dyDescent="0.15">
      <c r="C268" s="104" t="s">
        <v>22317</v>
      </c>
      <c r="D268" s="110">
        <v>266</v>
      </c>
      <c r="E268" s="103" t="s">
        <v>22316</v>
      </c>
      <c r="F268" s="111">
        <v>266</v>
      </c>
    </row>
    <row r="269" spans="3:6" x14ac:dyDescent="0.15">
      <c r="C269" s="104" t="s">
        <v>59</v>
      </c>
      <c r="D269" s="110">
        <v>267</v>
      </c>
      <c r="E269" s="103" t="s">
        <v>22318</v>
      </c>
      <c r="F269" s="111">
        <v>267</v>
      </c>
    </row>
    <row r="270" spans="3:6" x14ac:dyDescent="0.15">
      <c r="C270" s="104" t="s">
        <v>515</v>
      </c>
      <c r="D270" s="110">
        <v>268</v>
      </c>
      <c r="E270" s="103" t="s">
        <v>2929</v>
      </c>
      <c r="F270" s="111">
        <v>268</v>
      </c>
    </row>
    <row r="271" spans="3:6" x14ac:dyDescent="0.15">
      <c r="C271" s="104" t="s">
        <v>22320</v>
      </c>
      <c r="D271" s="110">
        <v>269</v>
      </c>
      <c r="E271" s="103" t="s">
        <v>22319</v>
      </c>
      <c r="F271" s="111">
        <v>269</v>
      </c>
    </row>
    <row r="272" spans="3:6" x14ac:dyDescent="0.15">
      <c r="C272" s="104" t="s">
        <v>22322</v>
      </c>
      <c r="D272" s="110">
        <v>270</v>
      </c>
      <c r="E272" s="103" t="s">
        <v>22321</v>
      </c>
      <c r="F272" s="111">
        <v>270</v>
      </c>
    </row>
    <row r="273" spans="3:6" x14ac:dyDescent="0.15">
      <c r="C273" s="104" t="s">
        <v>207</v>
      </c>
      <c r="D273" s="110">
        <v>271</v>
      </c>
      <c r="E273" s="103" t="s">
        <v>22323</v>
      </c>
      <c r="F273" s="111">
        <v>271</v>
      </c>
    </row>
    <row r="274" spans="3:6" x14ac:dyDescent="0.15">
      <c r="C274" s="104" t="s">
        <v>425</v>
      </c>
      <c r="D274" s="110">
        <v>272</v>
      </c>
      <c r="E274" s="103" t="s">
        <v>22309</v>
      </c>
      <c r="F274" s="111">
        <v>272</v>
      </c>
    </row>
    <row r="275" spans="3:6" x14ac:dyDescent="0.15">
      <c r="C275" s="104" t="s">
        <v>22325</v>
      </c>
      <c r="D275" s="110">
        <v>273</v>
      </c>
      <c r="E275" s="103" t="s">
        <v>22324</v>
      </c>
      <c r="F275" s="111">
        <v>273</v>
      </c>
    </row>
    <row r="276" spans="3:6" x14ac:dyDescent="0.15">
      <c r="C276" s="104" t="s">
        <v>22327</v>
      </c>
      <c r="D276" s="110">
        <v>274</v>
      </c>
      <c r="E276" s="103" t="s">
        <v>22326</v>
      </c>
      <c r="F276" s="111">
        <v>274</v>
      </c>
    </row>
    <row r="277" spans="3:6" x14ac:dyDescent="0.15">
      <c r="C277" s="104" t="s">
        <v>22329</v>
      </c>
      <c r="D277" s="110">
        <v>275</v>
      </c>
      <c r="E277" s="103" t="s">
        <v>22328</v>
      </c>
      <c r="F277" s="111">
        <v>275</v>
      </c>
    </row>
    <row r="278" spans="3:6" x14ac:dyDescent="0.15">
      <c r="C278" s="104" t="s">
        <v>72</v>
      </c>
      <c r="D278" s="110">
        <v>276</v>
      </c>
      <c r="E278" s="103" t="s">
        <v>22330</v>
      </c>
      <c r="F278" s="111">
        <v>276</v>
      </c>
    </row>
    <row r="279" spans="3:6" x14ac:dyDescent="0.15">
      <c r="C279" s="104" t="s">
        <v>2907</v>
      </c>
      <c r="D279" s="110">
        <v>277</v>
      </c>
      <c r="E279" s="103" t="s">
        <v>2924</v>
      </c>
      <c r="F279" s="111">
        <v>277</v>
      </c>
    </row>
    <row r="280" spans="3:6" x14ac:dyDescent="0.15">
      <c r="C280" s="104" t="s">
        <v>533</v>
      </c>
      <c r="D280" s="110">
        <v>278</v>
      </c>
      <c r="E280" s="103" t="s">
        <v>22331</v>
      </c>
      <c r="F280" s="111">
        <v>278</v>
      </c>
    </row>
    <row r="281" spans="3:6" x14ac:dyDescent="0.15">
      <c r="C281" s="104" t="s">
        <v>2849</v>
      </c>
      <c r="D281" s="110">
        <v>279</v>
      </c>
      <c r="E281" s="103" t="s">
        <v>2917</v>
      </c>
      <c r="F281" s="111">
        <v>279</v>
      </c>
    </row>
    <row r="282" spans="3:6" x14ac:dyDescent="0.15">
      <c r="C282" s="104" t="s">
        <v>2902</v>
      </c>
      <c r="D282" s="110">
        <v>280</v>
      </c>
      <c r="E282" s="103" t="s">
        <v>2911</v>
      </c>
      <c r="F282" s="111">
        <v>280</v>
      </c>
    </row>
    <row r="283" spans="3:6" x14ac:dyDescent="0.15">
      <c r="C283" s="104" t="s">
        <v>22332</v>
      </c>
      <c r="D283" s="110">
        <v>281</v>
      </c>
      <c r="E283" s="103" t="s">
        <v>2926</v>
      </c>
      <c r="F283" s="111">
        <v>281</v>
      </c>
    </row>
    <row r="284" spans="3:6" x14ac:dyDescent="0.15">
      <c r="C284" s="104" t="s">
        <v>22334</v>
      </c>
      <c r="D284" s="110">
        <v>282</v>
      </c>
      <c r="E284" s="103" t="s">
        <v>22333</v>
      </c>
      <c r="F284" s="111">
        <v>282</v>
      </c>
    </row>
    <row r="285" spans="3:6" x14ac:dyDescent="0.15">
      <c r="C285" s="104" t="s">
        <v>22336</v>
      </c>
      <c r="D285" s="110">
        <v>283</v>
      </c>
      <c r="E285" s="103" t="s">
        <v>22335</v>
      </c>
      <c r="F285" s="111">
        <v>283</v>
      </c>
    </row>
    <row r="286" spans="3:6" x14ac:dyDescent="0.15">
      <c r="C286" s="104" t="s">
        <v>22338</v>
      </c>
      <c r="D286" s="110">
        <v>284</v>
      </c>
      <c r="E286" s="103" t="s">
        <v>22337</v>
      </c>
      <c r="F286" s="111">
        <v>284</v>
      </c>
    </row>
    <row r="287" spans="3:6" x14ac:dyDescent="0.15">
      <c r="C287" s="104" t="s">
        <v>22340</v>
      </c>
      <c r="D287" s="110">
        <v>285</v>
      </c>
      <c r="E287" s="103" t="s">
        <v>22339</v>
      </c>
      <c r="F287" s="111">
        <v>285</v>
      </c>
    </row>
    <row r="288" spans="3:6" x14ac:dyDescent="0.15">
      <c r="C288" s="104" t="s">
        <v>22342</v>
      </c>
      <c r="D288" s="110">
        <v>286</v>
      </c>
      <c r="E288" s="103" t="s">
        <v>22341</v>
      </c>
      <c r="F288" s="111">
        <v>286</v>
      </c>
    </row>
    <row r="289" spans="3:6" x14ac:dyDescent="0.15">
      <c r="C289" s="104" t="s">
        <v>22343</v>
      </c>
      <c r="D289" s="110">
        <v>287</v>
      </c>
      <c r="E289" s="103" t="s">
        <v>2910</v>
      </c>
      <c r="F289" s="111">
        <v>287</v>
      </c>
    </row>
    <row r="290" spans="3:6" x14ac:dyDescent="0.15">
      <c r="C290" s="104" t="s">
        <v>22345</v>
      </c>
      <c r="D290" s="110">
        <v>288</v>
      </c>
      <c r="E290" s="103" t="s">
        <v>22344</v>
      </c>
      <c r="F290" s="111">
        <v>288</v>
      </c>
    </row>
    <row r="291" spans="3:6" x14ac:dyDescent="0.15">
      <c r="C291" s="104" t="s">
        <v>22347</v>
      </c>
      <c r="D291" s="110">
        <v>289</v>
      </c>
      <c r="E291" s="103" t="s">
        <v>22346</v>
      </c>
      <c r="F291" s="111">
        <v>289</v>
      </c>
    </row>
    <row r="292" spans="3:6" x14ac:dyDescent="0.15">
      <c r="C292" s="101" t="s">
        <v>390</v>
      </c>
      <c r="D292" s="110">
        <v>290</v>
      </c>
      <c r="E292" s="103" t="s">
        <v>22348</v>
      </c>
      <c r="F292" s="111">
        <v>290</v>
      </c>
    </row>
    <row r="293" spans="3:6" x14ac:dyDescent="0.15">
      <c r="C293" s="101" t="s">
        <v>150</v>
      </c>
      <c r="D293" s="110">
        <v>291</v>
      </c>
      <c r="E293" s="103" t="s">
        <v>22349</v>
      </c>
      <c r="F293" s="111">
        <v>291</v>
      </c>
    </row>
    <row r="294" spans="3:6" x14ac:dyDescent="0.15">
      <c r="E294" s="103" t="s">
        <v>22350</v>
      </c>
      <c r="F294" s="111">
        <v>292</v>
      </c>
    </row>
    <row r="295" spans="3:6" x14ac:dyDescent="0.15">
      <c r="E295" s="103" t="s">
        <v>22351</v>
      </c>
      <c r="F295" s="111">
        <v>293</v>
      </c>
    </row>
    <row r="296" spans="3:6" x14ac:dyDescent="0.15">
      <c r="E296" s="103" t="s">
        <v>22352</v>
      </c>
      <c r="F296" s="111">
        <v>294</v>
      </c>
    </row>
    <row r="297" spans="3:6" x14ac:dyDescent="0.15">
      <c r="E297" s="103" t="s">
        <v>2913</v>
      </c>
      <c r="F297" s="111">
        <v>295</v>
      </c>
    </row>
    <row r="298" spans="3:6" x14ac:dyDescent="0.15">
      <c r="E298" s="103" t="s">
        <v>22353</v>
      </c>
      <c r="F298" s="111">
        <v>296</v>
      </c>
    </row>
    <row r="299" spans="3:6" x14ac:dyDescent="0.15">
      <c r="E299" s="103" t="s">
        <v>2908</v>
      </c>
      <c r="F299" s="111">
        <v>297</v>
      </c>
    </row>
    <row r="300" spans="3:6" x14ac:dyDescent="0.15">
      <c r="E300" s="103" t="s">
        <v>22354</v>
      </c>
      <c r="F300" s="111">
        <v>298</v>
      </c>
    </row>
    <row r="301" spans="3:6" x14ac:dyDescent="0.15">
      <c r="E301" s="103" t="s">
        <v>22355</v>
      </c>
      <c r="F301" s="111">
        <v>299</v>
      </c>
    </row>
    <row r="302" spans="3:6" x14ac:dyDescent="0.15">
      <c r="E302" s="103" t="s">
        <v>22356</v>
      </c>
      <c r="F302" s="111">
        <v>300</v>
      </c>
    </row>
    <row r="303" spans="3:6" x14ac:dyDescent="0.15">
      <c r="E303" s="103" t="s">
        <v>22357</v>
      </c>
      <c r="F303" s="111">
        <v>301</v>
      </c>
    </row>
    <row r="304" spans="3:6" x14ac:dyDescent="0.15">
      <c r="E304" s="103" t="s">
        <v>22358</v>
      </c>
      <c r="F304" s="111">
        <v>302</v>
      </c>
    </row>
    <row r="305" spans="5:6" x14ac:dyDescent="0.15">
      <c r="E305" s="103" t="s">
        <v>22359</v>
      </c>
      <c r="F305" s="111">
        <v>303</v>
      </c>
    </row>
    <row r="306" spans="5:6" x14ac:dyDescent="0.15">
      <c r="E306" s="103" t="s">
        <v>2915</v>
      </c>
      <c r="F306" s="111">
        <v>304</v>
      </c>
    </row>
    <row r="307" spans="5:6" x14ac:dyDescent="0.15">
      <c r="E307" s="103" t="s">
        <v>22360</v>
      </c>
      <c r="F307" s="111">
        <v>305</v>
      </c>
    </row>
    <row r="308" spans="5:6" x14ac:dyDescent="0.15">
      <c r="E308" s="103" t="s">
        <v>22361</v>
      </c>
      <c r="F308" s="111">
        <v>306</v>
      </c>
    </row>
    <row r="309" spans="5:6" x14ac:dyDescent="0.15">
      <c r="E309" s="103" t="s">
        <v>22362</v>
      </c>
      <c r="F309" s="111">
        <v>307</v>
      </c>
    </row>
    <row r="310" spans="5:6" x14ac:dyDescent="0.15">
      <c r="E310" s="103" t="s">
        <v>22363</v>
      </c>
      <c r="F310" s="111">
        <v>308</v>
      </c>
    </row>
    <row r="311" spans="5:6" x14ac:dyDescent="0.15">
      <c r="E311" s="103" t="s">
        <v>2922</v>
      </c>
      <c r="F311" s="111">
        <v>309</v>
      </c>
    </row>
    <row r="312" spans="5:6" x14ac:dyDescent="0.15">
      <c r="E312" s="103" t="s">
        <v>208</v>
      </c>
      <c r="F312" s="111">
        <v>310</v>
      </c>
    </row>
    <row r="313" spans="5:6" x14ac:dyDescent="0.15">
      <c r="E313" s="103" t="s">
        <v>22334</v>
      </c>
      <c r="F313" s="111">
        <v>311</v>
      </c>
    </row>
    <row r="314" spans="5:6" x14ac:dyDescent="0.15">
      <c r="E314" s="103" t="s">
        <v>22336</v>
      </c>
      <c r="F314" s="111">
        <v>312</v>
      </c>
    </row>
    <row r="315" spans="5:6" x14ac:dyDescent="0.15">
      <c r="E315" s="103" t="s">
        <v>22364</v>
      </c>
      <c r="F315" s="111">
        <v>313</v>
      </c>
    </row>
    <row r="316" spans="5:6" x14ac:dyDescent="0.15">
      <c r="E316" s="103" t="s">
        <v>22365</v>
      </c>
      <c r="F316" s="111">
        <v>314</v>
      </c>
    </row>
    <row r="317" spans="5:6" x14ac:dyDescent="0.15">
      <c r="E317" s="103" t="s">
        <v>22366</v>
      </c>
      <c r="F317" s="111">
        <v>315</v>
      </c>
    </row>
    <row r="318" spans="5:6" x14ac:dyDescent="0.15">
      <c r="E318" s="103" t="s">
        <v>22367</v>
      </c>
      <c r="F318" s="111">
        <v>316</v>
      </c>
    </row>
    <row r="319" spans="5:6" x14ac:dyDescent="0.15">
      <c r="E319" s="103" t="s">
        <v>22368</v>
      </c>
      <c r="F319" s="111">
        <v>317</v>
      </c>
    </row>
    <row r="320" spans="5:6" x14ac:dyDescent="0.15">
      <c r="E320" s="103" t="s">
        <v>22369</v>
      </c>
      <c r="F320" s="111">
        <v>318</v>
      </c>
    </row>
    <row r="321" spans="5:6" x14ac:dyDescent="0.15">
      <c r="E321" s="103" t="s">
        <v>22370</v>
      </c>
      <c r="F321" s="111">
        <v>319</v>
      </c>
    </row>
    <row r="322" spans="5:6" x14ac:dyDescent="0.15">
      <c r="E322" s="103" t="s">
        <v>22371</v>
      </c>
      <c r="F322" s="111">
        <v>320</v>
      </c>
    </row>
    <row r="323" spans="5:6" x14ac:dyDescent="0.15">
      <c r="E323" s="103" t="s">
        <v>22372</v>
      </c>
      <c r="F323" s="111">
        <v>321</v>
      </c>
    </row>
    <row r="324" spans="5:6" x14ac:dyDescent="0.15">
      <c r="E324" s="103" t="s">
        <v>22373</v>
      </c>
      <c r="F324" s="111">
        <v>322</v>
      </c>
    </row>
    <row r="325" spans="5:6" x14ac:dyDescent="0.15">
      <c r="E325" s="103" t="s">
        <v>22374</v>
      </c>
      <c r="F325" s="111">
        <v>323</v>
      </c>
    </row>
    <row r="326" spans="5:6" x14ac:dyDescent="0.15">
      <c r="E326" s="103" t="s">
        <v>22375</v>
      </c>
      <c r="F326" s="111">
        <v>324</v>
      </c>
    </row>
    <row r="327" spans="5:6" x14ac:dyDescent="0.15">
      <c r="E327" s="103" t="s">
        <v>22376</v>
      </c>
      <c r="F327" s="111">
        <v>325</v>
      </c>
    </row>
    <row r="328" spans="5:6" x14ac:dyDescent="0.15">
      <c r="E328" s="103" t="s">
        <v>22377</v>
      </c>
      <c r="F328" s="111">
        <v>326</v>
      </c>
    </row>
    <row r="329" spans="5:6" x14ac:dyDescent="0.15">
      <c r="E329" s="103" t="s">
        <v>22378</v>
      </c>
      <c r="F329" s="111">
        <v>327</v>
      </c>
    </row>
    <row r="330" spans="5:6" x14ac:dyDescent="0.15">
      <c r="E330" s="103" t="s">
        <v>22379</v>
      </c>
      <c r="F330" s="111">
        <v>328</v>
      </c>
    </row>
    <row r="331" spans="5:6" x14ac:dyDescent="0.15">
      <c r="E331" s="103" t="s">
        <v>22179</v>
      </c>
      <c r="F331" s="111">
        <v>329</v>
      </c>
    </row>
    <row r="332" spans="5:6" x14ac:dyDescent="0.15">
      <c r="E332" s="103" t="s">
        <v>22380</v>
      </c>
      <c r="F332" s="111">
        <v>330</v>
      </c>
    </row>
    <row r="333" spans="5:6" x14ac:dyDescent="0.15">
      <c r="E333" s="103" t="s">
        <v>22381</v>
      </c>
      <c r="F333" s="111">
        <v>331</v>
      </c>
    </row>
    <row r="334" spans="5:6" x14ac:dyDescent="0.15">
      <c r="E334" s="103" t="s">
        <v>22007</v>
      </c>
      <c r="F334" s="111">
        <v>332</v>
      </c>
    </row>
    <row r="335" spans="5:6" x14ac:dyDescent="0.15">
      <c r="E335" s="103" t="s">
        <v>22382</v>
      </c>
      <c r="F335" s="111">
        <v>333</v>
      </c>
    </row>
    <row r="336" spans="5:6" x14ac:dyDescent="0.15">
      <c r="E336" s="103" t="s">
        <v>22383</v>
      </c>
      <c r="F336" s="111">
        <v>334</v>
      </c>
    </row>
    <row r="337" spans="5:6" x14ac:dyDescent="0.15">
      <c r="E337" s="103" t="s">
        <v>18377</v>
      </c>
      <c r="F337" s="111">
        <v>335</v>
      </c>
    </row>
    <row r="338" spans="5:6" x14ac:dyDescent="0.15">
      <c r="E338" s="103" t="s">
        <v>22384</v>
      </c>
      <c r="F338" s="111">
        <v>336</v>
      </c>
    </row>
    <row r="339" spans="5:6" x14ac:dyDescent="0.15">
      <c r="E339" s="103" t="s">
        <v>22385</v>
      </c>
      <c r="F339" s="111">
        <v>337</v>
      </c>
    </row>
    <row r="340" spans="5:6" x14ac:dyDescent="0.15">
      <c r="E340" s="103" t="s">
        <v>548</v>
      </c>
      <c r="F340" s="111">
        <v>338</v>
      </c>
    </row>
    <row r="341" spans="5:6" x14ac:dyDescent="0.15">
      <c r="E341" s="103" t="s">
        <v>22386</v>
      </c>
      <c r="F341" s="111">
        <v>339</v>
      </c>
    </row>
    <row r="342" spans="5:6" x14ac:dyDescent="0.15">
      <c r="E342" s="103" t="s">
        <v>22387</v>
      </c>
      <c r="F342" s="111">
        <v>340</v>
      </c>
    </row>
    <row r="343" spans="5:6" x14ac:dyDescent="0.15">
      <c r="E343" s="103" t="s">
        <v>128</v>
      </c>
      <c r="F343" s="111">
        <v>341</v>
      </c>
    </row>
    <row r="344" spans="5:6" x14ac:dyDescent="0.15">
      <c r="E344" s="103" t="s">
        <v>22388</v>
      </c>
      <c r="F344" s="111">
        <v>342</v>
      </c>
    </row>
    <row r="345" spans="5:6" x14ac:dyDescent="0.15">
      <c r="E345" s="103" t="s">
        <v>46</v>
      </c>
      <c r="F345" s="111">
        <v>343</v>
      </c>
    </row>
    <row r="346" spans="5:6" x14ac:dyDescent="0.15">
      <c r="E346" s="103" t="s">
        <v>47</v>
      </c>
      <c r="F346" s="111">
        <v>344</v>
      </c>
    </row>
    <row r="347" spans="5:6" x14ac:dyDescent="0.15">
      <c r="E347" s="103" t="s">
        <v>22389</v>
      </c>
      <c r="F347" s="111">
        <v>345</v>
      </c>
    </row>
    <row r="348" spans="5:6" x14ac:dyDescent="0.15">
      <c r="E348" s="103" t="s">
        <v>22390</v>
      </c>
      <c r="F348" s="111">
        <v>346</v>
      </c>
    </row>
    <row r="349" spans="5:6" x14ac:dyDescent="0.15">
      <c r="E349" s="103" t="s">
        <v>533</v>
      </c>
      <c r="F349" s="111">
        <v>347</v>
      </c>
    </row>
    <row r="350" spans="5:6" x14ac:dyDescent="0.15">
      <c r="E350" s="103" t="s">
        <v>22391</v>
      </c>
      <c r="F350" s="111">
        <v>348</v>
      </c>
    </row>
    <row r="351" spans="5:6" x14ac:dyDescent="0.15">
      <c r="E351" s="103" t="s">
        <v>13344</v>
      </c>
      <c r="F351" s="111">
        <v>349</v>
      </c>
    </row>
    <row r="352" spans="5:6" x14ac:dyDescent="0.15">
      <c r="E352" s="103" t="s">
        <v>390</v>
      </c>
      <c r="F352" s="111">
        <v>350</v>
      </c>
    </row>
    <row r="353" spans="5:6" x14ac:dyDescent="0.15">
      <c r="E353" s="101" t="s">
        <v>150</v>
      </c>
      <c r="F353" s="111">
        <v>351</v>
      </c>
    </row>
  </sheetData>
  <autoFilter ref="A2:G590" xr:uid="{6F90A425-C228-453B-B626-934C31E1FFC6}"/>
  <phoneticPr fontId="9"/>
  <conditionalFormatting sqref="C292:C293">
    <cfRule type="duplicateValues" dxfId="5" priority="3"/>
  </conditionalFormatting>
  <conditionalFormatting sqref="C3:C291">
    <cfRule type="duplicateValues" dxfId="4" priority="73"/>
  </conditionalFormatting>
  <conditionalFormatting sqref="E353">
    <cfRule type="duplicateValues" dxfId="3" priority="2"/>
  </conditionalFormatting>
  <conditionalFormatting sqref="E3:E352">
    <cfRule type="duplicateValues" dxfId="2" priority="74"/>
  </conditionalFormatting>
  <conditionalFormatting sqref="G253:G255">
    <cfRule type="duplicateValues" dxfId="1" priority="1"/>
  </conditionalFormatting>
  <conditionalFormatting sqref="G3:G252">
    <cfRule type="duplicateValues" dxfId="0" priority="75"/>
  </conditionalFormatting>
  <pageMargins left="0.75" right="0.75" top="1" bottom="1" header="0.51200000000000001" footer="0.5120000000000000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C6BA6-BEE1-4B88-8C28-0F2B2124FED9}">
  <dimension ref="A1:C221"/>
  <sheetViews>
    <sheetView topLeftCell="A175" workbookViewId="0">
      <selection activeCell="B594" sqref="B594"/>
    </sheetView>
  </sheetViews>
  <sheetFormatPr defaultRowHeight="12" x14ac:dyDescent="0.15"/>
  <cols>
    <col min="1" max="16384" width="9" style="138"/>
  </cols>
  <sheetData>
    <row r="1" spans="1:3" x14ac:dyDescent="0.15">
      <c r="A1" s="138" t="s">
        <v>12339</v>
      </c>
      <c r="B1" s="138" t="s">
        <v>21994</v>
      </c>
      <c r="C1" s="138" t="s">
        <v>12343</v>
      </c>
    </row>
    <row r="2" spans="1:3" x14ac:dyDescent="0.15">
      <c r="A2" s="138">
        <v>1</v>
      </c>
      <c r="B2" s="138" t="s">
        <v>22401</v>
      </c>
      <c r="C2" s="138" t="s">
        <v>21999</v>
      </c>
    </row>
    <row r="3" spans="1:3" x14ac:dyDescent="0.15">
      <c r="A3" s="138">
        <v>2</v>
      </c>
      <c r="B3" s="138" t="s">
        <v>22402</v>
      </c>
      <c r="C3" s="138" t="s">
        <v>21999</v>
      </c>
    </row>
    <row r="4" spans="1:3" x14ac:dyDescent="0.15">
      <c r="A4" s="138">
        <v>3</v>
      </c>
      <c r="B4" s="138" t="s">
        <v>8610</v>
      </c>
      <c r="C4" s="138" t="s">
        <v>24514</v>
      </c>
    </row>
    <row r="5" spans="1:3" x14ac:dyDescent="0.15">
      <c r="A5" s="138">
        <v>4</v>
      </c>
      <c r="B5" s="138" t="s">
        <v>22409</v>
      </c>
      <c r="C5" s="138" t="s">
        <v>21999</v>
      </c>
    </row>
    <row r="6" spans="1:3" x14ac:dyDescent="0.15">
      <c r="A6" s="138">
        <v>5</v>
      </c>
      <c r="B6" s="138" t="s">
        <v>22412</v>
      </c>
      <c r="C6" s="138" t="s">
        <v>21999</v>
      </c>
    </row>
    <row r="7" spans="1:3" x14ac:dyDescent="0.15">
      <c r="A7" s="138">
        <v>6</v>
      </c>
      <c r="B7" s="138" t="s">
        <v>22413</v>
      </c>
      <c r="C7" s="138" t="s">
        <v>21999</v>
      </c>
    </row>
    <row r="8" spans="1:3" x14ac:dyDescent="0.15">
      <c r="A8" s="138">
        <v>7</v>
      </c>
      <c r="B8" s="138" t="s">
        <v>22417</v>
      </c>
      <c r="C8" s="138" t="s">
        <v>21999</v>
      </c>
    </row>
    <row r="9" spans="1:3" x14ac:dyDescent="0.15">
      <c r="A9" s="138">
        <v>8</v>
      </c>
      <c r="B9" s="138" t="s">
        <v>22418</v>
      </c>
      <c r="C9" s="138" t="s">
        <v>21999</v>
      </c>
    </row>
    <row r="10" spans="1:3" x14ac:dyDescent="0.15">
      <c r="A10" s="138">
        <v>9</v>
      </c>
      <c r="B10" s="138" t="s">
        <v>22419</v>
      </c>
      <c r="C10" s="138" t="s">
        <v>21999</v>
      </c>
    </row>
    <row r="11" spans="1:3" x14ac:dyDescent="0.15">
      <c r="A11" s="138">
        <v>10</v>
      </c>
      <c r="B11" s="138" t="s">
        <v>22420</v>
      </c>
      <c r="C11" s="138" t="s">
        <v>21999</v>
      </c>
    </row>
    <row r="12" spans="1:3" x14ac:dyDescent="0.15">
      <c r="A12" s="138">
        <v>11</v>
      </c>
      <c r="B12" s="138" t="s">
        <v>22421</v>
      </c>
      <c r="C12" s="138" t="s">
        <v>21999</v>
      </c>
    </row>
    <row r="13" spans="1:3" x14ac:dyDescent="0.15">
      <c r="A13" s="138">
        <v>12</v>
      </c>
      <c r="B13" s="138" t="s">
        <v>2991</v>
      </c>
      <c r="C13" s="138" t="s">
        <v>21999</v>
      </c>
    </row>
    <row r="14" spans="1:3" x14ac:dyDescent="0.15">
      <c r="A14" s="138">
        <v>13</v>
      </c>
      <c r="B14" s="138" t="s">
        <v>22423</v>
      </c>
      <c r="C14" s="138" t="s">
        <v>21999</v>
      </c>
    </row>
    <row r="15" spans="1:3" x14ac:dyDescent="0.15">
      <c r="A15" s="138">
        <v>14</v>
      </c>
      <c r="B15" s="138" t="s">
        <v>22426</v>
      </c>
      <c r="C15" s="138" t="s">
        <v>21999</v>
      </c>
    </row>
    <row r="16" spans="1:3" x14ac:dyDescent="0.15">
      <c r="A16" s="138">
        <v>15</v>
      </c>
      <c r="B16" s="138" t="s">
        <v>22427</v>
      </c>
      <c r="C16" s="138" t="s">
        <v>21999</v>
      </c>
    </row>
    <row r="17" spans="1:3" x14ac:dyDescent="0.15">
      <c r="A17" s="138">
        <v>16</v>
      </c>
      <c r="B17" s="138" t="s">
        <v>22428</v>
      </c>
      <c r="C17" s="138" t="s">
        <v>21999</v>
      </c>
    </row>
    <row r="18" spans="1:3" x14ac:dyDescent="0.15">
      <c r="A18" s="138">
        <v>17</v>
      </c>
      <c r="B18" s="138" t="s">
        <v>22431</v>
      </c>
      <c r="C18" s="138" t="s">
        <v>21999</v>
      </c>
    </row>
    <row r="19" spans="1:3" x14ac:dyDescent="0.15">
      <c r="A19" s="138">
        <v>18</v>
      </c>
      <c r="B19" s="138" t="s">
        <v>22433</v>
      </c>
      <c r="C19" s="138" t="s">
        <v>21999</v>
      </c>
    </row>
    <row r="20" spans="1:3" x14ac:dyDescent="0.15">
      <c r="A20" s="138">
        <v>19</v>
      </c>
      <c r="B20" s="138" t="s">
        <v>3001</v>
      </c>
      <c r="C20" s="138" t="s">
        <v>21999</v>
      </c>
    </row>
    <row r="21" spans="1:3" x14ac:dyDescent="0.15">
      <c r="A21" s="138">
        <v>20</v>
      </c>
      <c r="B21" s="138" t="s">
        <v>22437</v>
      </c>
      <c r="C21" s="138" t="s">
        <v>21999</v>
      </c>
    </row>
    <row r="22" spans="1:3" x14ac:dyDescent="0.15">
      <c r="A22" s="138">
        <v>21</v>
      </c>
      <c r="B22" s="138" t="s">
        <v>22438</v>
      </c>
      <c r="C22" s="138" t="s">
        <v>21999</v>
      </c>
    </row>
    <row r="23" spans="1:3" x14ac:dyDescent="0.15">
      <c r="A23" s="138">
        <v>22</v>
      </c>
      <c r="B23" s="138" t="s">
        <v>10590</v>
      </c>
      <c r="C23" s="138" t="s">
        <v>22038</v>
      </c>
    </row>
    <row r="24" spans="1:3" x14ac:dyDescent="0.15">
      <c r="A24" s="138">
        <v>23</v>
      </c>
      <c r="B24" s="138" t="s">
        <v>2976</v>
      </c>
      <c r="C24" s="138" t="s">
        <v>21999</v>
      </c>
    </row>
    <row r="25" spans="1:3" x14ac:dyDescent="0.15">
      <c r="A25" s="138">
        <v>24</v>
      </c>
      <c r="B25" s="138" t="s">
        <v>3008</v>
      </c>
      <c r="C25" s="138" t="s">
        <v>21999</v>
      </c>
    </row>
    <row r="26" spans="1:3" x14ac:dyDescent="0.15">
      <c r="A26" s="138">
        <v>25</v>
      </c>
      <c r="B26" s="138" t="s">
        <v>3009</v>
      </c>
      <c r="C26" s="138" t="s">
        <v>21999</v>
      </c>
    </row>
    <row r="27" spans="1:3" x14ac:dyDescent="0.15">
      <c r="A27" s="138">
        <v>26</v>
      </c>
      <c r="B27" s="138" t="s">
        <v>22444</v>
      </c>
      <c r="C27" s="138" t="s">
        <v>21999</v>
      </c>
    </row>
    <row r="28" spans="1:3" x14ac:dyDescent="0.15">
      <c r="A28" s="138">
        <v>27</v>
      </c>
      <c r="B28" s="138" t="s">
        <v>3011</v>
      </c>
      <c r="C28" s="138" t="s">
        <v>21999</v>
      </c>
    </row>
    <row r="29" spans="1:3" x14ac:dyDescent="0.15">
      <c r="A29" s="138">
        <v>28</v>
      </c>
      <c r="B29" s="138" t="s">
        <v>3022</v>
      </c>
      <c r="C29" s="138" t="s">
        <v>22001</v>
      </c>
    </row>
    <row r="30" spans="1:3" x14ac:dyDescent="0.15">
      <c r="A30" s="138">
        <v>29</v>
      </c>
      <c r="B30" s="138" t="s">
        <v>22449</v>
      </c>
      <c r="C30" s="138" t="s">
        <v>21999</v>
      </c>
    </row>
    <row r="31" spans="1:3" x14ac:dyDescent="0.15">
      <c r="A31" s="138">
        <v>30</v>
      </c>
      <c r="B31" s="138" t="s">
        <v>22455</v>
      </c>
      <c r="C31" s="138" t="s">
        <v>21999</v>
      </c>
    </row>
    <row r="32" spans="1:3" x14ac:dyDescent="0.15">
      <c r="A32" s="138">
        <v>31</v>
      </c>
      <c r="B32" s="138" t="s">
        <v>3025</v>
      </c>
      <c r="C32" s="138" t="s">
        <v>21999</v>
      </c>
    </row>
    <row r="33" spans="1:3" x14ac:dyDescent="0.15">
      <c r="A33" s="138">
        <v>32</v>
      </c>
      <c r="B33" s="138" t="s">
        <v>3029</v>
      </c>
      <c r="C33" s="138" t="s">
        <v>22002</v>
      </c>
    </row>
    <row r="34" spans="1:3" x14ac:dyDescent="0.15">
      <c r="A34" s="138">
        <v>33</v>
      </c>
      <c r="B34" s="138" t="s">
        <v>22462</v>
      </c>
      <c r="C34" s="138" t="s">
        <v>21999</v>
      </c>
    </row>
    <row r="35" spans="1:3" x14ac:dyDescent="0.15">
      <c r="A35" s="138">
        <v>34</v>
      </c>
      <c r="B35" s="138" t="s">
        <v>3032</v>
      </c>
      <c r="C35" s="138" t="s">
        <v>21999</v>
      </c>
    </row>
    <row r="36" spans="1:3" x14ac:dyDescent="0.15">
      <c r="A36" s="138">
        <v>35</v>
      </c>
      <c r="B36" s="138" t="s">
        <v>22466</v>
      </c>
      <c r="C36" s="138" t="s">
        <v>21999</v>
      </c>
    </row>
    <row r="37" spans="1:3" x14ac:dyDescent="0.15">
      <c r="A37" s="138">
        <v>36</v>
      </c>
      <c r="B37" s="138" t="s">
        <v>3034</v>
      </c>
      <c r="C37" s="138" t="s">
        <v>21999</v>
      </c>
    </row>
    <row r="38" spans="1:3" x14ac:dyDescent="0.15">
      <c r="A38" s="138">
        <v>37</v>
      </c>
      <c r="B38" s="138" t="s">
        <v>22467</v>
      </c>
      <c r="C38" s="138" t="s">
        <v>21999</v>
      </c>
    </row>
    <row r="39" spans="1:3" x14ac:dyDescent="0.15">
      <c r="A39" s="138">
        <v>38</v>
      </c>
      <c r="B39" s="138" t="s">
        <v>3035</v>
      </c>
      <c r="C39" s="138" t="s">
        <v>21999</v>
      </c>
    </row>
    <row r="40" spans="1:3" x14ac:dyDescent="0.15">
      <c r="A40" s="138">
        <v>39</v>
      </c>
      <c r="B40" s="138" t="s">
        <v>3037</v>
      </c>
      <c r="C40" s="138" t="s">
        <v>22002</v>
      </c>
    </row>
    <row r="41" spans="1:3" x14ac:dyDescent="0.15">
      <c r="A41" s="138">
        <v>40</v>
      </c>
      <c r="B41" s="138" t="s">
        <v>1194</v>
      </c>
      <c r="C41" s="138" t="s">
        <v>21999</v>
      </c>
    </row>
    <row r="42" spans="1:3" x14ac:dyDescent="0.15">
      <c r="A42" s="138">
        <v>41</v>
      </c>
      <c r="B42" s="138" t="s">
        <v>3039</v>
      </c>
      <c r="C42" s="138" t="s">
        <v>21999</v>
      </c>
    </row>
    <row r="43" spans="1:3" x14ac:dyDescent="0.15">
      <c r="A43" s="138">
        <v>42</v>
      </c>
      <c r="B43" s="138" t="s">
        <v>22468</v>
      </c>
      <c r="C43" s="138" t="s">
        <v>21999</v>
      </c>
    </row>
    <row r="44" spans="1:3" x14ac:dyDescent="0.15">
      <c r="A44" s="138">
        <v>43</v>
      </c>
      <c r="B44" s="138" t="s">
        <v>3044</v>
      </c>
      <c r="C44" s="138" t="s">
        <v>21999</v>
      </c>
    </row>
    <row r="45" spans="1:3" x14ac:dyDescent="0.15">
      <c r="A45" s="138">
        <v>44</v>
      </c>
      <c r="B45" s="138" t="s">
        <v>22471</v>
      </c>
      <c r="C45" s="138" t="s">
        <v>21999</v>
      </c>
    </row>
    <row r="46" spans="1:3" x14ac:dyDescent="0.15">
      <c r="A46" s="138">
        <v>45</v>
      </c>
      <c r="B46" s="138" t="s">
        <v>22472</v>
      </c>
      <c r="C46" s="138" t="s">
        <v>21999</v>
      </c>
    </row>
    <row r="47" spans="1:3" x14ac:dyDescent="0.15">
      <c r="A47" s="138">
        <v>46</v>
      </c>
      <c r="B47" s="138" t="s">
        <v>22473</v>
      </c>
      <c r="C47" s="138" t="s">
        <v>21999</v>
      </c>
    </row>
    <row r="48" spans="1:3" x14ac:dyDescent="0.15">
      <c r="A48" s="138">
        <v>47</v>
      </c>
      <c r="B48" s="138" t="s">
        <v>3046</v>
      </c>
      <c r="C48" s="138" t="s">
        <v>21999</v>
      </c>
    </row>
    <row r="49" spans="1:3" x14ac:dyDescent="0.15">
      <c r="A49" s="138">
        <v>48</v>
      </c>
      <c r="B49" s="138" t="s">
        <v>22475</v>
      </c>
      <c r="C49" s="138" t="s">
        <v>21999</v>
      </c>
    </row>
    <row r="50" spans="1:3" x14ac:dyDescent="0.15">
      <c r="A50" s="138">
        <v>49</v>
      </c>
      <c r="B50" s="138" t="s">
        <v>3050</v>
      </c>
      <c r="C50" s="138" t="s">
        <v>21999</v>
      </c>
    </row>
    <row r="51" spans="1:3" x14ac:dyDescent="0.15">
      <c r="A51" s="138">
        <v>50</v>
      </c>
      <c r="B51" s="138" t="s">
        <v>22481</v>
      </c>
      <c r="C51" s="138" t="s">
        <v>21999</v>
      </c>
    </row>
    <row r="52" spans="1:3" x14ac:dyDescent="0.15">
      <c r="A52" s="138">
        <v>51</v>
      </c>
      <c r="B52" s="138" t="s">
        <v>3057</v>
      </c>
      <c r="C52" s="138" t="s">
        <v>21999</v>
      </c>
    </row>
    <row r="53" spans="1:3" x14ac:dyDescent="0.15">
      <c r="A53" s="138">
        <v>52</v>
      </c>
      <c r="B53" s="138" t="s">
        <v>3058</v>
      </c>
      <c r="C53" s="138" t="s">
        <v>21999</v>
      </c>
    </row>
    <row r="54" spans="1:3" x14ac:dyDescent="0.15">
      <c r="A54" s="138">
        <v>53</v>
      </c>
      <c r="B54" s="138" t="s">
        <v>3060</v>
      </c>
      <c r="C54" s="138" t="s">
        <v>21999</v>
      </c>
    </row>
    <row r="55" spans="1:3" x14ac:dyDescent="0.15">
      <c r="A55" s="138">
        <v>54</v>
      </c>
      <c r="B55" s="138" t="s">
        <v>3062</v>
      </c>
      <c r="C55" s="138" t="s">
        <v>21999</v>
      </c>
    </row>
    <row r="56" spans="1:3" x14ac:dyDescent="0.15">
      <c r="A56" s="138">
        <v>55</v>
      </c>
      <c r="B56" s="138" t="s">
        <v>3063</v>
      </c>
      <c r="C56" s="138" t="s">
        <v>21999</v>
      </c>
    </row>
    <row r="57" spans="1:3" x14ac:dyDescent="0.15">
      <c r="A57" s="138">
        <v>56</v>
      </c>
      <c r="B57" s="138" t="s">
        <v>3065</v>
      </c>
      <c r="C57" s="138" t="s">
        <v>21999</v>
      </c>
    </row>
    <row r="58" spans="1:3" x14ac:dyDescent="0.15">
      <c r="A58" s="138">
        <v>57</v>
      </c>
      <c r="B58" s="138" t="s">
        <v>1517</v>
      </c>
      <c r="C58" s="138" t="s">
        <v>21999</v>
      </c>
    </row>
    <row r="59" spans="1:3" x14ac:dyDescent="0.15">
      <c r="A59" s="138">
        <v>58</v>
      </c>
      <c r="B59" s="138" t="s">
        <v>22489</v>
      </c>
      <c r="C59" s="138" t="s">
        <v>21999</v>
      </c>
    </row>
    <row r="60" spans="1:3" x14ac:dyDescent="0.15">
      <c r="A60" s="138">
        <v>59</v>
      </c>
      <c r="B60" s="138" t="s">
        <v>3072</v>
      </c>
      <c r="C60" s="138" t="s">
        <v>21999</v>
      </c>
    </row>
    <row r="61" spans="1:3" x14ac:dyDescent="0.15">
      <c r="A61" s="138">
        <v>60</v>
      </c>
      <c r="B61" s="138" t="s">
        <v>3074</v>
      </c>
      <c r="C61" s="138" t="s">
        <v>21999</v>
      </c>
    </row>
    <row r="62" spans="1:3" x14ac:dyDescent="0.15">
      <c r="A62" s="138">
        <v>61</v>
      </c>
      <c r="B62" s="138" t="s">
        <v>22492</v>
      </c>
      <c r="C62" s="138" t="s">
        <v>21999</v>
      </c>
    </row>
    <row r="63" spans="1:3" x14ac:dyDescent="0.15">
      <c r="A63" s="138">
        <v>62</v>
      </c>
      <c r="B63" s="138" t="s">
        <v>3076</v>
      </c>
      <c r="C63" s="138" t="s">
        <v>21999</v>
      </c>
    </row>
    <row r="64" spans="1:3" x14ac:dyDescent="0.15">
      <c r="A64" s="138">
        <v>63</v>
      </c>
      <c r="B64" s="138" t="s">
        <v>22494</v>
      </c>
      <c r="C64" s="138" t="s">
        <v>21999</v>
      </c>
    </row>
    <row r="65" spans="1:3" x14ac:dyDescent="0.15">
      <c r="A65" s="138">
        <v>64</v>
      </c>
      <c r="B65" s="138" t="s">
        <v>3077</v>
      </c>
      <c r="C65" s="138" t="s">
        <v>21999</v>
      </c>
    </row>
    <row r="66" spans="1:3" x14ac:dyDescent="0.15">
      <c r="A66" s="138">
        <v>65</v>
      </c>
      <c r="B66" s="138" t="s">
        <v>22495</v>
      </c>
      <c r="C66" s="138" t="s">
        <v>21999</v>
      </c>
    </row>
    <row r="67" spans="1:3" x14ac:dyDescent="0.15">
      <c r="A67" s="138">
        <v>66</v>
      </c>
      <c r="B67" s="138" t="s">
        <v>3083</v>
      </c>
      <c r="C67" s="138" t="s">
        <v>21999</v>
      </c>
    </row>
    <row r="68" spans="1:3" x14ac:dyDescent="0.15">
      <c r="A68" s="138">
        <v>67</v>
      </c>
      <c r="B68" s="138" t="s">
        <v>22501</v>
      </c>
      <c r="C68" s="138" t="s">
        <v>21999</v>
      </c>
    </row>
    <row r="69" spans="1:3" x14ac:dyDescent="0.15">
      <c r="A69" s="138">
        <v>68</v>
      </c>
      <c r="B69" s="138" t="s">
        <v>22503</v>
      </c>
      <c r="C69" s="138" t="s">
        <v>21999</v>
      </c>
    </row>
    <row r="70" spans="1:3" x14ac:dyDescent="0.15">
      <c r="A70" s="138">
        <v>69</v>
      </c>
      <c r="B70" s="138" t="s">
        <v>3091</v>
      </c>
      <c r="C70" s="138" t="s">
        <v>24515</v>
      </c>
    </row>
    <row r="71" spans="1:3" x14ac:dyDescent="0.15">
      <c r="A71" s="138">
        <v>70</v>
      </c>
      <c r="B71" s="138" t="s">
        <v>22509</v>
      </c>
      <c r="C71" s="138" t="s">
        <v>21999</v>
      </c>
    </row>
    <row r="72" spans="1:3" x14ac:dyDescent="0.15">
      <c r="A72" s="138">
        <v>71</v>
      </c>
      <c r="B72" s="138" t="s">
        <v>3095</v>
      </c>
      <c r="C72" s="138" t="s">
        <v>21999</v>
      </c>
    </row>
    <row r="73" spans="1:3" x14ac:dyDescent="0.15">
      <c r="A73" s="138">
        <v>72</v>
      </c>
      <c r="B73" s="138" t="s">
        <v>1362</v>
      </c>
      <c r="C73" s="138" t="s">
        <v>21999</v>
      </c>
    </row>
    <row r="74" spans="1:3" x14ac:dyDescent="0.15">
      <c r="A74" s="138">
        <v>73</v>
      </c>
      <c r="B74" s="138" t="s">
        <v>22515</v>
      </c>
      <c r="C74" s="138" t="s">
        <v>21999</v>
      </c>
    </row>
    <row r="75" spans="1:3" x14ac:dyDescent="0.15">
      <c r="A75" s="138">
        <v>74</v>
      </c>
      <c r="B75" s="138" t="s">
        <v>3098</v>
      </c>
      <c r="C75" s="138" t="s">
        <v>21999</v>
      </c>
    </row>
    <row r="76" spans="1:3" x14ac:dyDescent="0.15">
      <c r="A76" s="138">
        <v>75</v>
      </c>
      <c r="B76" s="138" t="s">
        <v>3099</v>
      </c>
      <c r="C76" s="138" t="s">
        <v>21999</v>
      </c>
    </row>
    <row r="77" spans="1:3" x14ac:dyDescent="0.15">
      <c r="A77" s="138">
        <v>76</v>
      </c>
      <c r="B77" s="138" t="s">
        <v>3101</v>
      </c>
      <c r="C77" s="138" t="s">
        <v>21999</v>
      </c>
    </row>
    <row r="78" spans="1:3" x14ac:dyDescent="0.15">
      <c r="A78" s="138">
        <v>77</v>
      </c>
      <c r="B78" s="138" t="s">
        <v>1515</v>
      </c>
      <c r="C78" s="138" t="s">
        <v>21999</v>
      </c>
    </row>
    <row r="79" spans="1:3" x14ac:dyDescent="0.15">
      <c r="A79" s="138">
        <v>78</v>
      </c>
      <c r="B79" s="138" t="s">
        <v>22519</v>
      </c>
      <c r="C79" s="138" t="s">
        <v>21999</v>
      </c>
    </row>
    <row r="80" spans="1:3" x14ac:dyDescent="0.15">
      <c r="A80" s="138">
        <v>79</v>
      </c>
      <c r="B80" s="138" t="s">
        <v>3107</v>
      </c>
      <c r="C80" s="138" t="s">
        <v>21999</v>
      </c>
    </row>
    <row r="81" spans="1:3" x14ac:dyDescent="0.15">
      <c r="A81" s="138">
        <v>80</v>
      </c>
      <c r="B81" s="138" t="s">
        <v>3108</v>
      </c>
      <c r="C81" s="138" t="s">
        <v>24515</v>
      </c>
    </row>
    <row r="82" spans="1:3" x14ac:dyDescent="0.15">
      <c r="A82" s="138">
        <v>81</v>
      </c>
      <c r="B82" s="138" t="s">
        <v>3109</v>
      </c>
      <c r="C82" s="138" t="s">
        <v>21999</v>
      </c>
    </row>
    <row r="83" spans="1:3" x14ac:dyDescent="0.15">
      <c r="A83" s="138">
        <v>82</v>
      </c>
      <c r="B83" s="138" t="s">
        <v>3112</v>
      </c>
      <c r="C83" s="138" t="s">
        <v>21999</v>
      </c>
    </row>
    <row r="84" spans="1:3" x14ac:dyDescent="0.15">
      <c r="A84" s="138">
        <v>83</v>
      </c>
      <c r="B84" s="138" t="s">
        <v>3113</v>
      </c>
      <c r="C84" s="138" t="s">
        <v>21999</v>
      </c>
    </row>
    <row r="85" spans="1:3" x14ac:dyDescent="0.15">
      <c r="A85" s="138">
        <v>84</v>
      </c>
      <c r="B85" s="138" t="s">
        <v>22524</v>
      </c>
      <c r="C85" s="138" t="s">
        <v>21999</v>
      </c>
    </row>
    <row r="86" spans="1:3" x14ac:dyDescent="0.15">
      <c r="A86" s="138">
        <v>85</v>
      </c>
      <c r="B86" s="138" t="s">
        <v>3122</v>
      </c>
      <c r="C86" s="138" t="s">
        <v>21999</v>
      </c>
    </row>
    <row r="87" spans="1:3" x14ac:dyDescent="0.15">
      <c r="A87" s="138">
        <v>86</v>
      </c>
      <c r="B87" s="138" t="s">
        <v>22525</v>
      </c>
      <c r="C87" s="138" t="s">
        <v>21999</v>
      </c>
    </row>
    <row r="88" spans="1:3" x14ac:dyDescent="0.15">
      <c r="A88" s="138">
        <v>87</v>
      </c>
      <c r="B88" s="138" t="s">
        <v>3125</v>
      </c>
      <c r="C88" s="138" t="s">
        <v>21999</v>
      </c>
    </row>
    <row r="89" spans="1:3" x14ac:dyDescent="0.15">
      <c r="A89" s="138">
        <v>88</v>
      </c>
      <c r="B89" s="138" t="s">
        <v>3126</v>
      </c>
      <c r="C89" s="138" t="s">
        <v>21999</v>
      </c>
    </row>
    <row r="90" spans="1:3" x14ac:dyDescent="0.15">
      <c r="A90" s="138">
        <v>89</v>
      </c>
      <c r="B90" s="138" t="s">
        <v>3128</v>
      </c>
      <c r="C90" s="138" t="s">
        <v>21999</v>
      </c>
    </row>
    <row r="91" spans="1:3" x14ac:dyDescent="0.15">
      <c r="A91" s="138">
        <v>90</v>
      </c>
      <c r="B91" s="138" t="s">
        <v>1360</v>
      </c>
      <c r="C91" s="138" t="s">
        <v>21999</v>
      </c>
    </row>
    <row r="92" spans="1:3" x14ac:dyDescent="0.15">
      <c r="A92" s="138">
        <v>91</v>
      </c>
      <c r="B92" s="138" t="s">
        <v>3139</v>
      </c>
      <c r="C92" s="138" t="s">
        <v>21999</v>
      </c>
    </row>
    <row r="93" spans="1:3" x14ac:dyDescent="0.15">
      <c r="A93" s="138">
        <v>92</v>
      </c>
      <c r="B93" s="138" t="s">
        <v>3140</v>
      </c>
      <c r="C93" s="138" t="s">
        <v>21999</v>
      </c>
    </row>
    <row r="94" spans="1:3" x14ac:dyDescent="0.15">
      <c r="A94" s="138">
        <v>93</v>
      </c>
      <c r="B94" s="138" t="s">
        <v>1359</v>
      </c>
      <c r="C94" s="138" t="s">
        <v>21999</v>
      </c>
    </row>
    <row r="95" spans="1:3" x14ac:dyDescent="0.15">
      <c r="A95" s="138">
        <v>94</v>
      </c>
      <c r="B95" s="138" t="s">
        <v>1628</v>
      </c>
      <c r="C95" s="138" t="s">
        <v>22016</v>
      </c>
    </row>
    <row r="96" spans="1:3" x14ac:dyDescent="0.15">
      <c r="A96" s="138">
        <v>95</v>
      </c>
      <c r="B96" s="138" t="s">
        <v>3141</v>
      </c>
      <c r="C96" s="138" t="s">
        <v>21999</v>
      </c>
    </row>
    <row r="97" spans="1:3" x14ac:dyDescent="0.15">
      <c r="A97" s="138">
        <v>96</v>
      </c>
      <c r="B97" s="138" t="s">
        <v>1507</v>
      </c>
      <c r="C97" s="138" t="s">
        <v>21999</v>
      </c>
    </row>
    <row r="98" spans="1:3" x14ac:dyDescent="0.15">
      <c r="A98" s="138">
        <v>97</v>
      </c>
      <c r="B98" s="138" t="s">
        <v>1277</v>
      </c>
      <c r="C98" s="138" t="s">
        <v>21999</v>
      </c>
    </row>
    <row r="99" spans="1:3" x14ac:dyDescent="0.15">
      <c r="A99" s="138">
        <v>98</v>
      </c>
      <c r="B99" s="138" t="s">
        <v>3145</v>
      </c>
      <c r="C99" s="138" t="s">
        <v>21999</v>
      </c>
    </row>
    <row r="100" spans="1:3" x14ac:dyDescent="0.15">
      <c r="A100" s="138">
        <v>99</v>
      </c>
      <c r="B100" s="138" t="s">
        <v>3146</v>
      </c>
      <c r="C100" s="138" t="s">
        <v>21999</v>
      </c>
    </row>
    <row r="101" spans="1:3" x14ac:dyDescent="0.15">
      <c r="A101" s="138">
        <v>100</v>
      </c>
      <c r="B101" s="138" t="s">
        <v>22540</v>
      </c>
      <c r="C101" s="138" t="s">
        <v>21999</v>
      </c>
    </row>
    <row r="102" spans="1:3" x14ac:dyDescent="0.15">
      <c r="A102" s="138">
        <v>101</v>
      </c>
      <c r="B102" s="138" t="s">
        <v>3151</v>
      </c>
      <c r="C102" s="138" t="s">
        <v>21999</v>
      </c>
    </row>
    <row r="103" spans="1:3" x14ac:dyDescent="0.15">
      <c r="A103" s="138">
        <v>102</v>
      </c>
      <c r="B103" s="138" t="s">
        <v>22548</v>
      </c>
      <c r="C103" s="138" t="s">
        <v>21999</v>
      </c>
    </row>
    <row r="104" spans="1:3" x14ac:dyDescent="0.15">
      <c r="A104" s="138">
        <v>103</v>
      </c>
      <c r="B104" s="138" t="s">
        <v>1626</v>
      </c>
      <c r="C104" s="138" t="s">
        <v>21999</v>
      </c>
    </row>
    <row r="105" spans="1:3" x14ac:dyDescent="0.15">
      <c r="A105" s="138">
        <v>104</v>
      </c>
      <c r="B105" s="138" t="s">
        <v>3161</v>
      </c>
      <c r="C105" s="138" t="s">
        <v>21999</v>
      </c>
    </row>
    <row r="106" spans="1:3" x14ac:dyDescent="0.15">
      <c r="A106" s="138">
        <v>105</v>
      </c>
      <c r="B106" s="138" t="s">
        <v>1502</v>
      </c>
      <c r="C106" s="138" t="s">
        <v>21999</v>
      </c>
    </row>
    <row r="107" spans="1:3" x14ac:dyDescent="0.15">
      <c r="A107" s="138">
        <v>106</v>
      </c>
      <c r="B107" s="138" t="s">
        <v>1587</v>
      </c>
      <c r="C107" s="138" t="s">
        <v>21999</v>
      </c>
    </row>
    <row r="108" spans="1:3" x14ac:dyDescent="0.15">
      <c r="A108" s="138">
        <v>107</v>
      </c>
      <c r="B108" s="138" t="s">
        <v>22551</v>
      </c>
      <c r="C108" s="138" t="s">
        <v>21999</v>
      </c>
    </row>
    <row r="109" spans="1:3" x14ac:dyDescent="0.15">
      <c r="A109" s="138">
        <v>108</v>
      </c>
      <c r="B109" s="138" t="s">
        <v>3168</v>
      </c>
      <c r="C109" s="138" t="s">
        <v>21999</v>
      </c>
    </row>
    <row r="110" spans="1:3" x14ac:dyDescent="0.15">
      <c r="A110" s="138">
        <v>109</v>
      </c>
      <c r="B110" s="138" t="s">
        <v>1252</v>
      </c>
      <c r="C110" s="138" t="s">
        <v>21999</v>
      </c>
    </row>
    <row r="111" spans="1:3" x14ac:dyDescent="0.15">
      <c r="A111" s="138">
        <v>110</v>
      </c>
      <c r="B111" s="138" t="s">
        <v>3176</v>
      </c>
      <c r="C111" s="138" t="s">
        <v>21999</v>
      </c>
    </row>
    <row r="112" spans="1:3" x14ac:dyDescent="0.15">
      <c r="A112" s="138">
        <v>111</v>
      </c>
      <c r="B112" s="138" t="s">
        <v>22557</v>
      </c>
      <c r="C112" s="138" t="s">
        <v>21999</v>
      </c>
    </row>
    <row r="113" spans="1:3" x14ac:dyDescent="0.15">
      <c r="A113" s="138">
        <v>112</v>
      </c>
      <c r="B113" s="138" t="s">
        <v>1251</v>
      </c>
      <c r="C113" s="138" t="s">
        <v>22016</v>
      </c>
    </row>
    <row r="114" spans="1:3" x14ac:dyDescent="0.15">
      <c r="A114" s="138">
        <v>113</v>
      </c>
      <c r="B114" s="138" t="s">
        <v>1495</v>
      </c>
      <c r="C114" s="138" t="s">
        <v>21999</v>
      </c>
    </row>
    <row r="115" spans="1:3" x14ac:dyDescent="0.15">
      <c r="A115" s="138">
        <v>114</v>
      </c>
      <c r="B115" s="138" t="s">
        <v>3188</v>
      </c>
      <c r="C115" s="138" t="s">
        <v>21999</v>
      </c>
    </row>
    <row r="116" spans="1:3" x14ac:dyDescent="0.15">
      <c r="A116" s="138">
        <v>115</v>
      </c>
      <c r="B116" s="138" t="s">
        <v>1494</v>
      </c>
      <c r="C116" s="138" t="s">
        <v>21999</v>
      </c>
    </row>
    <row r="117" spans="1:3" x14ac:dyDescent="0.15">
      <c r="A117" s="138">
        <v>116</v>
      </c>
      <c r="B117" s="138" t="s">
        <v>1586</v>
      </c>
      <c r="C117" s="138" t="s">
        <v>21999</v>
      </c>
    </row>
    <row r="118" spans="1:3" x14ac:dyDescent="0.15">
      <c r="A118" s="138">
        <v>117</v>
      </c>
      <c r="B118" s="138" t="s">
        <v>1489</v>
      </c>
      <c r="C118" s="138" t="s">
        <v>21999</v>
      </c>
    </row>
    <row r="119" spans="1:3" x14ac:dyDescent="0.15">
      <c r="A119" s="138">
        <v>118</v>
      </c>
      <c r="B119" s="138" t="s">
        <v>3199</v>
      </c>
      <c r="C119" s="138" t="s">
        <v>21999</v>
      </c>
    </row>
    <row r="120" spans="1:3" x14ac:dyDescent="0.15">
      <c r="A120" s="138">
        <v>119</v>
      </c>
      <c r="B120" s="138" t="s">
        <v>22559</v>
      </c>
      <c r="C120" s="138" t="s">
        <v>21999</v>
      </c>
    </row>
    <row r="121" spans="1:3" x14ac:dyDescent="0.15">
      <c r="A121" s="138">
        <v>120</v>
      </c>
      <c r="B121" s="138" t="s">
        <v>1191</v>
      </c>
      <c r="C121" s="138" t="s">
        <v>21999</v>
      </c>
    </row>
    <row r="122" spans="1:3" x14ac:dyDescent="0.15">
      <c r="A122" s="138">
        <v>121</v>
      </c>
      <c r="B122" s="138" t="s">
        <v>1488</v>
      </c>
      <c r="C122" s="138" t="s">
        <v>21999</v>
      </c>
    </row>
    <row r="123" spans="1:3" x14ac:dyDescent="0.15">
      <c r="A123" s="138">
        <v>122</v>
      </c>
      <c r="B123" s="138" t="s">
        <v>2770</v>
      </c>
      <c r="C123" s="138" t="s">
        <v>21999</v>
      </c>
    </row>
    <row r="124" spans="1:3" x14ac:dyDescent="0.15">
      <c r="A124" s="138">
        <v>123</v>
      </c>
      <c r="B124" s="138" t="s">
        <v>1485</v>
      </c>
      <c r="C124" s="138" t="s">
        <v>21999</v>
      </c>
    </row>
    <row r="125" spans="1:3" x14ac:dyDescent="0.15">
      <c r="A125" s="138">
        <v>124</v>
      </c>
      <c r="B125" s="138" t="s">
        <v>1484</v>
      </c>
      <c r="C125" s="138" t="s">
        <v>21999</v>
      </c>
    </row>
    <row r="126" spans="1:3" x14ac:dyDescent="0.15">
      <c r="A126" s="138">
        <v>125</v>
      </c>
      <c r="B126" s="138" t="s">
        <v>3208</v>
      </c>
      <c r="C126" s="138" t="s">
        <v>21999</v>
      </c>
    </row>
    <row r="127" spans="1:3" x14ac:dyDescent="0.15">
      <c r="A127" s="138">
        <v>126</v>
      </c>
      <c r="B127" s="138" t="s">
        <v>3209</v>
      </c>
      <c r="C127" s="138" t="s">
        <v>21999</v>
      </c>
    </row>
    <row r="128" spans="1:3" x14ac:dyDescent="0.15">
      <c r="A128" s="138">
        <v>127</v>
      </c>
      <c r="B128" s="138" t="s">
        <v>1273</v>
      </c>
      <c r="C128" s="138" t="s">
        <v>21999</v>
      </c>
    </row>
    <row r="129" spans="1:3" x14ac:dyDescent="0.15">
      <c r="A129" s="138">
        <v>128</v>
      </c>
      <c r="B129" s="138" t="s">
        <v>1483</v>
      </c>
      <c r="C129" s="138" t="s">
        <v>21999</v>
      </c>
    </row>
    <row r="130" spans="1:3" x14ac:dyDescent="0.15">
      <c r="A130" s="138">
        <v>129</v>
      </c>
      <c r="B130" s="138" t="s">
        <v>1481</v>
      </c>
      <c r="C130" s="138" t="s">
        <v>21999</v>
      </c>
    </row>
    <row r="131" spans="1:3" x14ac:dyDescent="0.15">
      <c r="A131" s="138">
        <v>130</v>
      </c>
      <c r="B131" s="138" t="s">
        <v>1353</v>
      </c>
      <c r="C131" s="138" t="s">
        <v>21999</v>
      </c>
    </row>
    <row r="132" spans="1:3" x14ac:dyDescent="0.15">
      <c r="A132" s="138">
        <v>131</v>
      </c>
      <c r="B132" s="138" t="s">
        <v>22560</v>
      </c>
      <c r="C132" s="138" t="s">
        <v>24515</v>
      </c>
    </row>
    <row r="133" spans="1:3" x14ac:dyDescent="0.15">
      <c r="A133" s="138">
        <v>132</v>
      </c>
      <c r="B133" s="138" t="s">
        <v>22561</v>
      </c>
      <c r="C133" s="138" t="s">
        <v>21999</v>
      </c>
    </row>
    <row r="134" spans="1:3" x14ac:dyDescent="0.15">
      <c r="A134" s="138">
        <v>133</v>
      </c>
      <c r="B134" s="138" t="s">
        <v>3218</v>
      </c>
      <c r="C134" s="138" t="s">
        <v>21999</v>
      </c>
    </row>
    <row r="135" spans="1:3" x14ac:dyDescent="0.15">
      <c r="A135" s="138">
        <v>134</v>
      </c>
      <c r="B135" s="138" t="s">
        <v>1560</v>
      </c>
      <c r="C135" s="138" t="s">
        <v>21999</v>
      </c>
    </row>
    <row r="136" spans="1:3" x14ac:dyDescent="0.15">
      <c r="A136" s="138">
        <v>135</v>
      </c>
      <c r="B136" s="138" t="s">
        <v>3222</v>
      </c>
      <c r="C136" s="138" t="s">
        <v>21999</v>
      </c>
    </row>
    <row r="137" spans="1:3" x14ac:dyDescent="0.15">
      <c r="A137" s="138">
        <v>136</v>
      </c>
      <c r="B137" s="138" t="s">
        <v>3226</v>
      </c>
      <c r="C137" s="138" t="s">
        <v>21999</v>
      </c>
    </row>
    <row r="138" spans="1:3" x14ac:dyDescent="0.15">
      <c r="A138" s="138">
        <v>137</v>
      </c>
      <c r="B138" s="138" t="s">
        <v>3233</v>
      </c>
      <c r="C138" s="138" t="s">
        <v>21999</v>
      </c>
    </row>
    <row r="139" spans="1:3" x14ac:dyDescent="0.15">
      <c r="A139" s="138">
        <v>138</v>
      </c>
      <c r="B139" s="138" t="s">
        <v>1469</v>
      </c>
      <c r="C139" s="138" t="s">
        <v>21999</v>
      </c>
    </row>
    <row r="140" spans="1:3" x14ac:dyDescent="0.15">
      <c r="A140" s="138">
        <v>139</v>
      </c>
      <c r="B140" s="138" t="s">
        <v>22562</v>
      </c>
      <c r="C140" s="138" t="s">
        <v>21999</v>
      </c>
    </row>
    <row r="141" spans="1:3" x14ac:dyDescent="0.15">
      <c r="A141" s="138">
        <v>140</v>
      </c>
      <c r="B141" s="138" t="s">
        <v>2775</v>
      </c>
      <c r="C141" s="138" t="s">
        <v>21999</v>
      </c>
    </row>
    <row r="142" spans="1:3" x14ac:dyDescent="0.15">
      <c r="A142" s="138">
        <v>141</v>
      </c>
      <c r="B142" s="138" t="s">
        <v>3239</v>
      </c>
      <c r="C142" s="138" t="s">
        <v>21999</v>
      </c>
    </row>
    <row r="143" spans="1:3" x14ac:dyDescent="0.15">
      <c r="A143" s="138">
        <v>142</v>
      </c>
      <c r="B143" s="138" t="s">
        <v>3245</v>
      </c>
      <c r="C143" s="138" t="s">
        <v>21999</v>
      </c>
    </row>
    <row r="144" spans="1:3" x14ac:dyDescent="0.15">
      <c r="A144" s="138">
        <v>143</v>
      </c>
      <c r="B144" s="138" t="s">
        <v>3247</v>
      </c>
      <c r="C144" s="138" t="s">
        <v>21999</v>
      </c>
    </row>
    <row r="145" spans="1:3" x14ac:dyDescent="0.15">
      <c r="A145" s="138">
        <v>144</v>
      </c>
      <c r="B145" s="138" t="s">
        <v>1270</v>
      </c>
      <c r="C145" s="138" t="s">
        <v>21999</v>
      </c>
    </row>
    <row r="146" spans="1:3" x14ac:dyDescent="0.15">
      <c r="A146" s="138">
        <v>145</v>
      </c>
      <c r="B146" s="138" t="s">
        <v>1622</v>
      </c>
      <c r="C146" s="138" t="s">
        <v>21999</v>
      </c>
    </row>
    <row r="147" spans="1:3" x14ac:dyDescent="0.15">
      <c r="A147" s="138">
        <v>146</v>
      </c>
      <c r="B147" s="138" t="s">
        <v>1584</v>
      </c>
      <c r="C147" s="138" t="s">
        <v>21999</v>
      </c>
    </row>
    <row r="148" spans="1:3" x14ac:dyDescent="0.15">
      <c r="A148" s="138">
        <v>147</v>
      </c>
      <c r="B148" s="138" t="s">
        <v>1346</v>
      </c>
      <c r="C148" s="138" t="s">
        <v>21999</v>
      </c>
    </row>
    <row r="149" spans="1:3" x14ac:dyDescent="0.15">
      <c r="A149" s="138">
        <v>148</v>
      </c>
      <c r="B149" s="138" t="s">
        <v>22563</v>
      </c>
      <c r="C149" s="138" t="s">
        <v>21999</v>
      </c>
    </row>
    <row r="150" spans="1:3" x14ac:dyDescent="0.15">
      <c r="A150" s="138">
        <v>149</v>
      </c>
      <c r="B150" s="138" t="s">
        <v>1267</v>
      </c>
      <c r="C150" s="138" t="s">
        <v>21999</v>
      </c>
    </row>
    <row r="151" spans="1:3" x14ac:dyDescent="0.15">
      <c r="A151" s="138">
        <v>150</v>
      </c>
      <c r="B151" s="138" t="s">
        <v>1558</v>
      </c>
      <c r="C151" s="138" t="s">
        <v>21999</v>
      </c>
    </row>
    <row r="152" spans="1:3" x14ac:dyDescent="0.15">
      <c r="A152" s="138">
        <v>151</v>
      </c>
      <c r="B152" s="138" t="s">
        <v>1454</v>
      </c>
      <c r="C152" s="138" t="s">
        <v>21999</v>
      </c>
    </row>
    <row r="153" spans="1:3" x14ac:dyDescent="0.15">
      <c r="A153" s="138">
        <v>152</v>
      </c>
      <c r="B153" s="138" t="s">
        <v>1342</v>
      </c>
      <c r="C153" s="138" t="s">
        <v>21999</v>
      </c>
    </row>
    <row r="154" spans="1:3" x14ac:dyDescent="0.15">
      <c r="A154" s="138">
        <v>153</v>
      </c>
      <c r="B154" s="138" t="s">
        <v>2774</v>
      </c>
      <c r="C154" s="138" t="s">
        <v>21999</v>
      </c>
    </row>
    <row r="155" spans="1:3" x14ac:dyDescent="0.15">
      <c r="A155" s="138">
        <v>154</v>
      </c>
      <c r="B155" s="138" t="s">
        <v>1450</v>
      </c>
      <c r="C155" s="138" t="s">
        <v>21999</v>
      </c>
    </row>
    <row r="156" spans="1:3" x14ac:dyDescent="0.15">
      <c r="A156" s="138">
        <v>155</v>
      </c>
      <c r="B156" s="138" t="s">
        <v>1449</v>
      </c>
      <c r="C156" s="138" t="s">
        <v>21999</v>
      </c>
    </row>
    <row r="157" spans="1:3" x14ac:dyDescent="0.15">
      <c r="A157" s="138">
        <v>156</v>
      </c>
      <c r="B157" s="138" t="s">
        <v>3258</v>
      </c>
      <c r="C157" s="138" t="s">
        <v>21999</v>
      </c>
    </row>
    <row r="158" spans="1:3" x14ac:dyDescent="0.15">
      <c r="A158" s="138">
        <v>157</v>
      </c>
      <c r="B158" s="138" t="s">
        <v>1185</v>
      </c>
      <c r="C158" s="138" t="s">
        <v>21999</v>
      </c>
    </row>
    <row r="159" spans="1:3" x14ac:dyDescent="0.15">
      <c r="A159" s="138">
        <v>158</v>
      </c>
      <c r="B159" s="138" t="s">
        <v>3259</v>
      </c>
      <c r="C159" s="138" t="s">
        <v>21999</v>
      </c>
    </row>
    <row r="160" spans="1:3" x14ac:dyDescent="0.15">
      <c r="A160" s="138">
        <v>159</v>
      </c>
      <c r="B160" s="138" t="s">
        <v>3260</v>
      </c>
      <c r="C160" s="138" t="s">
        <v>21999</v>
      </c>
    </row>
    <row r="161" spans="1:3" x14ac:dyDescent="0.15">
      <c r="A161" s="138">
        <v>160</v>
      </c>
      <c r="B161" s="138" t="s">
        <v>3261</v>
      </c>
      <c r="C161" s="138" t="s">
        <v>21999</v>
      </c>
    </row>
    <row r="162" spans="1:3" x14ac:dyDescent="0.15">
      <c r="A162" s="138">
        <v>161</v>
      </c>
      <c r="B162" s="138" t="s">
        <v>1553</v>
      </c>
      <c r="C162" s="138" t="s">
        <v>22029</v>
      </c>
    </row>
    <row r="163" spans="1:3" x14ac:dyDescent="0.15">
      <c r="A163" s="138">
        <v>162</v>
      </c>
      <c r="B163" s="138" t="s">
        <v>1442</v>
      </c>
      <c r="C163" s="138" t="s">
        <v>21999</v>
      </c>
    </row>
    <row r="164" spans="1:3" x14ac:dyDescent="0.15">
      <c r="A164" s="138">
        <v>163</v>
      </c>
      <c r="B164" s="138" t="s">
        <v>1335</v>
      </c>
      <c r="C164" s="138" t="s">
        <v>21999</v>
      </c>
    </row>
    <row r="165" spans="1:3" x14ac:dyDescent="0.15">
      <c r="A165" s="138">
        <v>164</v>
      </c>
      <c r="B165" s="138" t="s">
        <v>2790</v>
      </c>
      <c r="C165" s="138" t="s">
        <v>22030</v>
      </c>
    </row>
    <row r="166" spans="1:3" x14ac:dyDescent="0.15">
      <c r="A166" s="138">
        <v>165</v>
      </c>
      <c r="B166" s="138" t="s">
        <v>1124</v>
      </c>
      <c r="C166" s="138" t="s">
        <v>21999</v>
      </c>
    </row>
    <row r="167" spans="1:3" x14ac:dyDescent="0.15">
      <c r="A167" s="138">
        <v>166</v>
      </c>
      <c r="B167" s="138" t="s">
        <v>3269</v>
      </c>
      <c r="C167" s="138" t="s">
        <v>21999</v>
      </c>
    </row>
    <row r="168" spans="1:3" x14ac:dyDescent="0.15">
      <c r="A168" s="138">
        <v>167</v>
      </c>
      <c r="B168" s="138" t="s">
        <v>1433</v>
      </c>
      <c r="C168" s="138" t="s">
        <v>21999</v>
      </c>
    </row>
    <row r="169" spans="1:3" x14ac:dyDescent="0.15">
      <c r="A169" s="138">
        <v>168</v>
      </c>
      <c r="B169" s="138" t="s">
        <v>1120</v>
      </c>
      <c r="C169" s="138" t="s">
        <v>21999</v>
      </c>
    </row>
    <row r="170" spans="1:3" x14ac:dyDescent="0.15">
      <c r="A170" s="138">
        <v>169</v>
      </c>
      <c r="B170" s="138" t="s">
        <v>1119</v>
      </c>
      <c r="C170" s="138" t="s">
        <v>21999</v>
      </c>
    </row>
    <row r="171" spans="1:3" x14ac:dyDescent="0.15">
      <c r="A171" s="138">
        <v>170</v>
      </c>
      <c r="B171" s="138" t="s">
        <v>1616</v>
      </c>
      <c r="C171" s="138" t="s">
        <v>21999</v>
      </c>
    </row>
    <row r="172" spans="1:3" x14ac:dyDescent="0.15">
      <c r="A172" s="138">
        <v>171</v>
      </c>
      <c r="B172" s="138" t="s">
        <v>1332</v>
      </c>
      <c r="C172" s="138" t="s">
        <v>21999</v>
      </c>
    </row>
    <row r="173" spans="1:3" x14ac:dyDescent="0.15">
      <c r="A173" s="138">
        <v>172</v>
      </c>
      <c r="B173" s="138" t="s">
        <v>1429</v>
      </c>
      <c r="C173" s="138" t="s">
        <v>21999</v>
      </c>
    </row>
    <row r="174" spans="1:3" x14ac:dyDescent="0.15">
      <c r="A174" s="138">
        <v>173</v>
      </c>
      <c r="B174" s="138" t="s">
        <v>3274</v>
      </c>
      <c r="C174" s="138" t="s">
        <v>21999</v>
      </c>
    </row>
    <row r="175" spans="1:3" x14ac:dyDescent="0.15">
      <c r="A175" s="138">
        <v>174</v>
      </c>
      <c r="B175" s="138" t="s">
        <v>3275</v>
      </c>
      <c r="C175" s="138" t="s">
        <v>21999</v>
      </c>
    </row>
    <row r="176" spans="1:3" x14ac:dyDescent="0.15">
      <c r="A176" s="138">
        <v>175</v>
      </c>
      <c r="B176" s="138" t="s">
        <v>1238</v>
      </c>
      <c r="C176" s="138" t="s">
        <v>21999</v>
      </c>
    </row>
    <row r="177" spans="1:3" x14ac:dyDescent="0.15">
      <c r="A177" s="138">
        <v>176</v>
      </c>
      <c r="B177" s="138" t="s">
        <v>3277</v>
      </c>
      <c r="C177" s="138" t="s">
        <v>21999</v>
      </c>
    </row>
    <row r="178" spans="1:3" x14ac:dyDescent="0.15">
      <c r="A178" s="138">
        <v>177</v>
      </c>
      <c r="B178" s="138" t="s">
        <v>22566</v>
      </c>
      <c r="C178" s="138" t="s">
        <v>21999</v>
      </c>
    </row>
    <row r="179" spans="1:3" x14ac:dyDescent="0.15">
      <c r="A179" s="138">
        <v>178</v>
      </c>
      <c r="B179" s="138" t="s">
        <v>1328</v>
      </c>
      <c r="C179" s="138" t="s">
        <v>21999</v>
      </c>
    </row>
    <row r="180" spans="1:3" x14ac:dyDescent="0.15">
      <c r="A180" s="138">
        <v>179</v>
      </c>
      <c r="B180" s="138" t="s">
        <v>2772</v>
      </c>
      <c r="C180" s="138" t="s">
        <v>21999</v>
      </c>
    </row>
    <row r="181" spans="1:3" x14ac:dyDescent="0.15">
      <c r="A181" s="138">
        <v>180</v>
      </c>
      <c r="B181" s="138" t="s">
        <v>1173</v>
      </c>
      <c r="C181" s="138" t="s">
        <v>21999</v>
      </c>
    </row>
    <row r="182" spans="1:3" x14ac:dyDescent="0.15">
      <c r="A182" s="138">
        <v>181</v>
      </c>
      <c r="B182" s="138" t="s">
        <v>1547</v>
      </c>
      <c r="C182" s="138" t="s">
        <v>21999</v>
      </c>
    </row>
    <row r="183" spans="1:3" x14ac:dyDescent="0.15">
      <c r="A183" s="138">
        <v>182</v>
      </c>
      <c r="B183" s="138" t="s">
        <v>1546</v>
      </c>
      <c r="C183" s="138" t="s">
        <v>22031</v>
      </c>
    </row>
    <row r="184" spans="1:3" x14ac:dyDescent="0.15">
      <c r="A184" s="138">
        <v>183</v>
      </c>
      <c r="B184" s="138" t="s">
        <v>1115</v>
      </c>
      <c r="C184" s="138" t="s">
        <v>21999</v>
      </c>
    </row>
    <row r="185" spans="1:3" x14ac:dyDescent="0.15">
      <c r="A185" s="138">
        <v>184</v>
      </c>
      <c r="B185" s="138" t="s">
        <v>1582</v>
      </c>
      <c r="C185" s="138" t="s">
        <v>21999</v>
      </c>
    </row>
    <row r="186" spans="1:3" x14ac:dyDescent="0.15">
      <c r="A186" s="138">
        <v>185</v>
      </c>
      <c r="B186" s="138" t="s">
        <v>1581</v>
      </c>
      <c r="C186" s="138" t="s">
        <v>22032</v>
      </c>
    </row>
    <row r="187" spans="1:3" x14ac:dyDescent="0.15">
      <c r="A187" s="138">
        <v>186</v>
      </c>
      <c r="B187" s="138" t="s">
        <v>1580</v>
      </c>
      <c r="C187" s="138" t="s">
        <v>21999</v>
      </c>
    </row>
    <row r="188" spans="1:3" x14ac:dyDescent="0.15">
      <c r="A188" s="138">
        <v>187</v>
      </c>
      <c r="B188" s="138" t="s">
        <v>1234</v>
      </c>
      <c r="C188" s="138" t="s">
        <v>21999</v>
      </c>
    </row>
    <row r="189" spans="1:3" x14ac:dyDescent="0.15">
      <c r="A189" s="138">
        <v>188</v>
      </c>
      <c r="B189" s="138" t="s">
        <v>3280</v>
      </c>
      <c r="C189" s="138" t="s">
        <v>21999</v>
      </c>
    </row>
    <row r="190" spans="1:3" x14ac:dyDescent="0.15">
      <c r="A190" s="138">
        <v>189</v>
      </c>
      <c r="B190" s="138" t="s">
        <v>1544</v>
      </c>
      <c r="C190" s="138" t="s">
        <v>22031</v>
      </c>
    </row>
    <row r="191" spans="1:3" x14ac:dyDescent="0.15">
      <c r="A191" s="138">
        <v>190</v>
      </c>
      <c r="B191" s="138" t="s">
        <v>1542</v>
      </c>
      <c r="C191" s="138" t="s">
        <v>21999</v>
      </c>
    </row>
    <row r="192" spans="1:3" x14ac:dyDescent="0.15">
      <c r="A192" s="138">
        <v>191</v>
      </c>
      <c r="B192" s="138" t="s">
        <v>3281</v>
      </c>
      <c r="C192" s="138" t="s">
        <v>22033</v>
      </c>
    </row>
    <row r="193" spans="1:3" x14ac:dyDescent="0.15">
      <c r="A193" s="138">
        <v>192</v>
      </c>
      <c r="B193" s="138" t="s">
        <v>1232</v>
      </c>
      <c r="C193" s="138" t="s">
        <v>21999</v>
      </c>
    </row>
    <row r="194" spans="1:3" x14ac:dyDescent="0.15">
      <c r="A194" s="138">
        <v>193</v>
      </c>
      <c r="B194" s="138" t="s">
        <v>1110</v>
      </c>
      <c r="C194" s="138" t="s">
        <v>21999</v>
      </c>
    </row>
    <row r="195" spans="1:3" x14ac:dyDescent="0.15">
      <c r="A195" s="138">
        <v>194</v>
      </c>
      <c r="B195" s="138" t="s">
        <v>1109</v>
      </c>
      <c r="C195" s="138" t="s">
        <v>21999</v>
      </c>
    </row>
    <row r="196" spans="1:3" x14ac:dyDescent="0.15">
      <c r="A196" s="138">
        <v>195</v>
      </c>
      <c r="B196" s="138" t="s">
        <v>1579</v>
      </c>
      <c r="C196" s="138" t="s">
        <v>21999</v>
      </c>
    </row>
    <row r="197" spans="1:3" x14ac:dyDescent="0.15">
      <c r="A197" s="138">
        <v>196</v>
      </c>
      <c r="B197" s="138" t="s">
        <v>1578</v>
      </c>
      <c r="C197" s="138" t="s">
        <v>21999</v>
      </c>
    </row>
    <row r="198" spans="1:3" x14ac:dyDescent="0.15">
      <c r="A198" s="138">
        <v>197</v>
      </c>
      <c r="B198" s="138" t="s">
        <v>22568</v>
      </c>
      <c r="C198" s="138" t="s">
        <v>21999</v>
      </c>
    </row>
    <row r="199" spans="1:3" x14ac:dyDescent="0.15">
      <c r="A199" s="138">
        <v>198</v>
      </c>
      <c r="B199" s="138" t="s">
        <v>1229</v>
      </c>
      <c r="C199" s="138" t="s">
        <v>21999</v>
      </c>
    </row>
    <row r="200" spans="1:3" x14ac:dyDescent="0.15">
      <c r="A200" s="138">
        <v>199</v>
      </c>
      <c r="B200" s="138" t="s">
        <v>1609</v>
      </c>
      <c r="C200" s="138" t="s">
        <v>22031</v>
      </c>
    </row>
    <row r="201" spans="1:3" x14ac:dyDescent="0.15">
      <c r="A201" s="138">
        <v>200</v>
      </c>
      <c r="B201" s="138" t="s">
        <v>1608</v>
      </c>
      <c r="C201" s="138" t="s">
        <v>21999</v>
      </c>
    </row>
    <row r="202" spans="1:3" x14ac:dyDescent="0.15">
      <c r="A202" s="138">
        <v>201</v>
      </c>
      <c r="B202" s="138" t="s">
        <v>1541</v>
      </c>
      <c r="C202" s="138" t="s">
        <v>21999</v>
      </c>
    </row>
    <row r="203" spans="1:3" x14ac:dyDescent="0.15">
      <c r="A203" s="138">
        <v>202</v>
      </c>
      <c r="B203" s="138" t="s">
        <v>3286</v>
      </c>
      <c r="C203" s="138" t="s">
        <v>21999</v>
      </c>
    </row>
    <row r="204" spans="1:3" x14ac:dyDescent="0.15">
      <c r="A204" s="138">
        <v>203</v>
      </c>
      <c r="B204" s="138" t="s">
        <v>1162</v>
      </c>
      <c r="C204" s="138" t="s">
        <v>22034</v>
      </c>
    </row>
    <row r="205" spans="1:3" x14ac:dyDescent="0.15">
      <c r="A205" s="138">
        <v>204</v>
      </c>
      <c r="B205" s="138" t="s">
        <v>1224</v>
      </c>
      <c r="C205" s="138" t="s">
        <v>22035</v>
      </c>
    </row>
    <row r="206" spans="1:3" x14ac:dyDescent="0.15">
      <c r="A206" s="138">
        <v>205</v>
      </c>
      <c r="B206" s="138" t="s">
        <v>1100</v>
      </c>
      <c r="C206" s="138" t="s">
        <v>22031</v>
      </c>
    </row>
    <row r="207" spans="1:3" x14ac:dyDescent="0.15">
      <c r="A207" s="138">
        <v>206</v>
      </c>
      <c r="B207" s="138" t="s">
        <v>1318</v>
      </c>
      <c r="C207" s="138" t="s">
        <v>21999</v>
      </c>
    </row>
    <row r="208" spans="1:3" x14ac:dyDescent="0.15">
      <c r="A208" s="138">
        <v>207</v>
      </c>
      <c r="B208" s="138" t="s">
        <v>1411</v>
      </c>
      <c r="C208" s="138" t="s">
        <v>22037</v>
      </c>
    </row>
    <row r="209" spans="1:3" x14ac:dyDescent="0.15">
      <c r="A209" s="138">
        <v>208</v>
      </c>
      <c r="B209" s="138" t="s">
        <v>1536</v>
      </c>
      <c r="C209" s="138" t="s">
        <v>21999</v>
      </c>
    </row>
    <row r="210" spans="1:3" x14ac:dyDescent="0.15">
      <c r="A210" s="138">
        <v>209</v>
      </c>
      <c r="B210" s="138" t="s">
        <v>1219</v>
      </c>
      <c r="C210" s="138" t="s">
        <v>21999</v>
      </c>
    </row>
    <row r="211" spans="1:3" x14ac:dyDescent="0.15">
      <c r="A211" s="138">
        <v>210</v>
      </c>
      <c r="B211" s="138" t="s">
        <v>1405</v>
      </c>
      <c r="C211" s="138" t="s">
        <v>21999</v>
      </c>
    </row>
    <row r="212" spans="1:3" x14ac:dyDescent="0.15">
      <c r="A212" s="138">
        <v>211</v>
      </c>
      <c r="B212" s="138" t="s">
        <v>1153</v>
      </c>
      <c r="C212" s="138" t="s">
        <v>21999</v>
      </c>
    </row>
    <row r="213" spans="1:3" x14ac:dyDescent="0.15">
      <c r="A213" s="138">
        <v>212</v>
      </c>
      <c r="B213" s="138" t="s">
        <v>22571</v>
      </c>
      <c r="C213" s="138" t="s">
        <v>21999</v>
      </c>
    </row>
    <row r="214" spans="1:3" x14ac:dyDescent="0.15">
      <c r="A214" s="138">
        <v>213</v>
      </c>
      <c r="B214" s="138" t="s">
        <v>1607</v>
      </c>
      <c r="C214" s="138" t="s">
        <v>21999</v>
      </c>
    </row>
    <row r="215" spans="1:3" x14ac:dyDescent="0.15">
      <c r="A215" s="138">
        <v>214</v>
      </c>
      <c r="B215" s="138" t="s">
        <v>1606</v>
      </c>
      <c r="C215" s="138" t="s">
        <v>21999</v>
      </c>
    </row>
    <row r="216" spans="1:3" x14ac:dyDescent="0.15">
      <c r="A216" s="138">
        <v>215</v>
      </c>
      <c r="B216" s="138" t="s">
        <v>1534</v>
      </c>
      <c r="C216" s="138" t="s">
        <v>21999</v>
      </c>
    </row>
    <row r="217" spans="1:3" x14ac:dyDescent="0.15">
      <c r="A217" s="138">
        <v>216</v>
      </c>
      <c r="B217" s="138" t="s">
        <v>1150</v>
      </c>
      <c r="C217" s="138" t="s">
        <v>21999</v>
      </c>
    </row>
    <row r="218" spans="1:3" x14ac:dyDescent="0.15">
      <c r="A218" s="138">
        <v>217</v>
      </c>
      <c r="B218" s="138" t="s">
        <v>1605</v>
      </c>
      <c r="C218" s="138" t="s">
        <v>21999</v>
      </c>
    </row>
    <row r="219" spans="1:3" x14ac:dyDescent="0.15">
      <c r="A219" s="138">
        <v>218</v>
      </c>
      <c r="B219" s="138" t="s">
        <v>1603</v>
      </c>
      <c r="C219" s="138" t="s">
        <v>22033</v>
      </c>
    </row>
    <row r="220" spans="1:3" x14ac:dyDescent="0.15">
      <c r="A220" s="138">
        <v>219</v>
      </c>
      <c r="B220" s="138" t="s">
        <v>1401</v>
      </c>
      <c r="C220" s="138" t="s">
        <v>21999</v>
      </c>
    </row>
    <row r="221" spans="1:3" x14ac:dyDescent="0.15">
      <c r="A221" s="138">
        <v>220</v>
      </c>
      <c r="B221" s="138" t="s">
        <v>22572</v>
      </c>
      <c r="C221" s="138" t="s">
        <v>24516</v>
      </c>
    </row>
  </sheetData>
  <phoneticPr fontId="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J6"/>
  <sheetViews>
    <sheetView workbookViewId="0">
      <selection activeCell="A5" sqref="A5:J6"/>
    </sheetView>
  </sheetViews>
  <sheetFormatPr defaultRowHeight="13.5" x14ac:dyDescent="0.15"/>
  <cols>
    <col min="1" max="1" width="13.625" customWidth="1"/>
    <col min="2" max="2" width="19.25" bestFit="1" customWidth="1"/>
    <col min="3" max="3" width="2.625" bestFit="1" customWidth="1"/>
    <col min="4" max="4" width="26.625" customWidth="1"/>
    <col min="5" max="5" width="2.75" bestFit="1" customWidth="1"/>
    <col min="6" max="6" width="26.625" customWidth="1"/>
    <col min="7" max="7" width="2.75" bestFit="1" customWidth="1"/>
    <col min="8" max="8" width="26.625" customWidth="1"/>
    <col min="9" max="9" width="2.75" bestFit="1" customWidth="1"/>
    <col min="10" max="10" width="26.625" customWidth="1"/>
  </cols>
  <sheetData>
    <row r="1" spans="1:10" ht="14.25" thickBot="1" x14ac:dyDescent="0.2"/>
    <row r="2" spans="1:10" x14ac:dyDescent="0.15">
      <c r="A2" s="177" t="s">
        <v>143</v>
      </c>
      <c r="B2" s="3" t="s">
        <v>144</v>
      </c>
      <c r="C2" s="5" t="s">
        <v>138</v>
      </c>
      <c r="D2" s="6" t="s">
        <v>2968</v>
      </c>
      <c r="E2" s="7" t="s">
        <v>139</v>
      </c>
      <c r="F2" s="8" t="s">
        <v>2969</v>
      </c>
      <c r="G2" s="10" t="s">
        <v>140</v>
      </c>
      <c r="H2" s="11" t="s">
        <v>2971</v>
      </c>
      <c r="I2" s="9" t="s">
        <v>141</v>
      </c>
      <c r="J2" s="2" t="s">
        <v>2970</v>
      </c>
    </row>
    <row r="3" spans="1:10" ht="14.25" thickBot="1" x14ac:dyDescent="0.2">
      <c r="A3" s="177"/>
      <c r="B3" s="4" t="s">
        <v>145</v>
      </c>
      <c r="C3" s="178" t="s">
        <v>142</v>
      </c>
      <c r="D3" s="179"/>
      <c r="E3" s="178" t="s">
        <v>146</v>
      </c>
      <c r="F3" s="179"/>
      <c r="G3" s="178" t="s">
        <v>147</v>
      </c>
      <c r="H3" s="179"/>
      <c r="I3" s="180" t="s">
        <v>148</v>
      </c>
      <c r="J3" s="179"/>
    </row>
    <row r="4" spans="1:10" ht="14.25" thickBot="1" x14ac:dyDescent="0.2"/>
    <row r="5" spans="1:10" x14ac:dyDescent="0.15">
      <c r="A5" s="177" t="s">
        <v>143</v>
      </c>
      <c r="B5" s="3" t="s">
        <v>144</v>
      </c>
      <c r="C5" s="181" t="s">
        <v>138</v>
      </c>
      <c r="D5" s="182"/>
      <c r="E5" s="183" t="s">
        <v>139</v>
      </c>
      <c r="F5" s="184"/>
      <c r="G5" s="185" t="s">
        <v>140</v>
      </c>
      <c r="H5" s="186"/>
      <c r="I5" s="187" t="s">
        <v>141</v>
      </c>
      <c r="J5" s="188"/>
    </row>
    <row r="6" spans="1:10" ht="14.25" thickBot="1" x14ac:dyDescent="0.2">
      <c r="A6" s="177"/>
      <c r="B6" s="4" t="s">
        <v>145</v>
      </c>
      <c r="C6" s="178" t="s">
        <v>142</v>
      </c>
      <c r="D6" s="179"/>
      <c r="E6" s="178" t="s">
        <v>146</v>
      </c>
      <c r="F6" s="179"/>
      <c r="G6" s="178" t="s">
        <v>147</v>
      </c>
      <c r="H6" s="179"/>
      <c r="I6" s="180" t="s">
        <v>148</v>
      </c>
      <c r="J6" s="179"/>
    </row>
  </sheetData>
  <mergeCells count="14">
    <mergeCell ref="I3:J3"/>
    <mergeCell ref="A2:A3"/>
    <mergeCell ref="C3:D3"/>
    <mergeCell ref="E3:F3"/>
    <mergeCell ref="G3:H3"/>
    <mergeCell ref="A5:A6"/>
    <mergeCell ref="C6:D6"/>
    <mergeCell ref="E6:F6"/>
    <mergeCell ref="G6:H6"/>
    <mergeCell ref="I6:J6"/>
    <mergeCell ref="C5:D5"/>
    <mergeCell ref="E5:F5"/>
    <mergeCell ref="G5:H5"/>
    <mergeCell ref="I5:J5"/>
  </mergeCells>
  <phoneticPr fontId="9"/>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7B2B5-16E5-4C82-A5BB-70DF9088B378}">
  <dimension ref="A1:F10858"/>
  <sheetViews>
    <sheetView workbookViewId="0">
      <selection activeCell="I6" sqref="I6"/>
    </sheetView>
  </sheetViews>
  <sheetFormatPr defaultRowHeight="13.5" x14ac:dyDescent="0.15"/>
  <cols>
    <col min="1" max="1" width="15" style="150" bestFit="1" customWidth="1"/>
    <col min="2" max="2" width="61.125" style="150" customWidth="1"/>
    <col min="3" max="16384" width="9" style="150"/>
  </cols>
  <sheetData>
    <row r="1" spans="1:6" x14ac:dyDescent="0.15">
      <c r="A1" s="150" t="s">
        <v>12340</v>
      </c>
      <c r="B1" s="150" t="s">
        <v>26940</v>
      </c>
      <c r="C1" s="150" t="s">
        <v>26941</v>
      </c>
      <c r="D1" s="189" t="s">
        <v>26942</v>
      </c>
      <c r="E1" s="189"/>
      <c r="F1" s="150" t="s">
        <v>26943</v>
      </c>
    </row>
    <row r="2" spans="1:6" x14ac:dyDescent="0.15">
      <c r="D2" s="150" t="s">
        <v>26661</v>
      </c>
      <c r="E2" s="150" t="s">
        <v>26941</v>
      </c>
    </row>
    <row r="3" spans="1:6" x14ac:dyDescent="0.15">
      <c r="A3" s="150" t="s">
        <v>3322</v>
      </c>
      <c r="B3" s="150" t="s">
        <v>26944</v>
      </c>
      <c r="C3" s="150" t="s">
        <v>12354</v>
      </c>
      <c r="D3" s="150">
        <v>24959</v>
      </c>
      <c r="E3" s="150">
        <v>28554</v>
      </c>
      <c r="F3" s="150" t="s">
        <v>24529</v>
      </c>
    </row>
    <row r="4" spans="1:6" x14ac:dyDescent="0.15">
      <c r="A4" s="150" t="s">
        <v>3323</v>
      </c>
      <c r="B4" s="150" t="s">
        <v>26945</v>
      </c>
      <c r="C4" s="150" t="s">
        <v>12358</v>
      </c>
      <c r="D4" s="150">
        <v>5500</v>
      </c>
      <c r="E4" s="150">
        <v>9100</v>
      </c>
      <c r="F4" t="s">
        <v>37306</v>
      </c>
    </row>
    <row r="5" spans="1:6" x14ac:dyDescent="0.15">
      <c r="A5" s="150" t="s">
        <v>3324</v>
      </c>
      <c r="B5" s="150" t="s">
        <v>26946</v>
      </c>
      <c r="C5" s="150" t="s">
        <v>12360</v>
      </c>
      <c r="D5" s="150">
        <v>785400</v>
      </c>
      <c r="E5" s="150">
        <v>1910000</v>
      </c>
      <c r="F5" s="150" t="s">
        <v>22154</v>
      </c>
    </row>
    <row r="6" spans="1:6" x14ac:dyDescent="0.15">
      <c r="A6" s="150" t="s">
        <v>3325</v>
      </c>
      <c r="B6" s="150" t="s">
        <v>26947</v>
      </c>
      <c r="C6" s="150" t="s">
        <v>12362</v>
      </c>
      <c r="D6" s="150">
        <v>129190.39</v>
      </c>
      <c r="E6" s="150">
        <v>124290.39</v>
      </c>
      <c r="F6" s="150" t="s">
        <v>22078</v>
      </c>
    </row>
    <row r="7" spans="1:6" x14ac:dyDescent="0.15">
      <c r="A7" s="150" t="s">
        <v>3326</v>
      </c>
      <c r="B7" s="150" t="s">
        <v>26948</v>
      </c>
      <c r="C7" s="150" t="s">
        <v>12363</v>
      </c>
      <c r="D7" s="150">
        <v>3720000</v>
      </c>
      <c r="E7" s="150">
        <v>4700000</v>
      </c>
      <c r="F7" s="150" t="s">
        <v>26949</v>
      </c>
    </row>
    <row r="8" spans="1:6" x14ac:dyDescent="0.15">
      <c r="A8" s="150" t="s">
        <v>3327</v>
      </c>
      <c r="B8" s="150" t="s">
        <v>26950</v>
      </c>
      <c r="C8" s="150" t="s">
        <v>12365</v>
      </c>
      <c r="D8" s="150">
        <v>667</v>
      </c>
      <c r="E8" s="150">
        <v>1400</v>
      </c>
      <c r="F8" s="150" t="s">
        <v>26951</v>
      </c>
    </row>
    <row r="9" spans="1:6" x14ac:dyDescent="0.15">
      <c r="A9" s="150" t="s">
        <v>3328</v>
      </c>
      <c r="B9" s="150" t="s">
        <v>26952</v>
      </c>
      <c r="C9" s="150" t="s">
        <v>12367</v>
      </c>
      <c r="D9" s="150">
        <v>656500</v>
      </c>
      <c r="E9" s="150">
        <v>849500</v>
      </c>
      <c r="F9" s="150" t="s">
        <v>22060</v>
      </c>
    </row>
    <row r="10" spans="1:6" x14ac:dyDescent="0.15">
      <c r="A10" s="150" t="s">
        <v>3329</v>
      </c>
      <c r="B10" s="150" t="s">
        <v>26953</v>
      </c>
      <c r="C10" s="150" t="s">
        <v>1961</v>
      </c>
      <c r="D10" s="150">
        <v>685713.6</v>
      </c>
      <c r="E10" s="150">
        <v>719814.2</v>
      </c>
      <c r="F10" s="150" t="s">
        <v>22067</v>
      </c>
    </row>
    <row r="11" spans="1:6" x14ac:dyDescent="0.15">
      <c r="A11" s="150" t="s">
        <v>3330</v>
      </c>
      <c r="B11" s="150" t="s">
        <v>26954</v>
      </c>
      <c r="C11" s="150" t="s">
        <v>12369</v>
      </c>
      <c r="D11" s="150">
        <v>707903.76</v>
      </c>
      <c r="E11" s="150">
        <v>901707.52</v>
      </c>
      <c r="F11" s="150" t="s">
        <v>22110</v>
      </c>
    </row>
    <row r="12" spans="1:6" x14ac:dyDescent="0.15">
      <c r="A12" s="150" t="s">
        <v>3331</v>
      </c>
      <c r="B12" s="150" t="s">
        <v>26955</v>
      </c>
      <c r="C12" s="150" t="s">
        <v>12371</v>
      </c>
      <c r="D12" s="150">
        <v>9256225</v>
      </c>
      <c r="E12" s="150">
        <v>9902762</v>
      </c>
      <c r="F12" s="150" t="s">
        <v>26956</v>
      </c>
    </row>
    <row r="13" spans="1:6" x14ac:dyDescent="0.15">
      <c r="A13" s="150" t="s">
        <v>3332</v>
      </c>
      <c r="B13" s="150" t="s">
        <v>26957</v>
      </c>
      <c r="C13" s="150" t="s">
        <v>12373</v>
      </c>
      <c r="D13" s="150">
        <v>4600000</v>
      </c>
      <c r="E13" s="150">
        <v>5600000</v>
      </c>
      <c r="F13" s="150" t="s">
        <v>18774</v>
      </c>
    </row>
    <row r="14" spans="1:6" x14ac:dyDescent="0.15">
      <c r="A14" s="150" t="s">
        <v>3333</v>
      </c>
      <c r="B14" s="150" t="s">
        <v>26958</v>
      </c>
      <c r="C14" s="150" t="s">
        <v>12374</v>
      </c>
      <c r="D14" s="150">
        <v>395300.7</v>
      </c>
      <c r="E14" s="150">
        <v>419800.9</v>
      </c>
      <c r="F14" s="150" t="s">
        <v>22060</v>
      </c>
    </row>
    <row r="15" spans="1:6" x14ac:dyDescent="0.15">
      <c r="A15" s="150" t="s">
        <v>3334</v>
      </c>
      <c r="B15" s="150" t="s">
        <v>26959</v>
      </c>
      <c r="C15" s="150" t="s">
        <v>12375</v>
      </c>
      <c r="D15" s="150">
        <v>450432.5</v>
      </c>
      <c r="E15" s="150">
        <v>336000</v>
      </c>
      <c r="F15" s="150" t="s">
        <v>26960</v>
      </c>
    </row>
    <row r="16" spans="1:6" x14ac:dyDescent="0.15">
      <c r="A16" s="150" t="s">
        <v>3335</v>
      </c>
      <c r="B16" s="150" t="s">
        <v>26961</v>
      </c>
      <c r="C16" s="150" t="s">
        <v>12376</v>
      </c>
      <c r="D16" s="150">
        <v>2500</v>
      </c>
      <c r="E16" s="150">
        <v>2700</v>
      </c>
      <c r="F16" s="150" t="s">
        <v>22088</v>
      </c>
    </row>
    <row r="17" spans="1:6" x14ac:dyDescent="0.15">
      <c r="A17" s="150" t="s">
        <v>3336</v>
      </c>
      <c r="B17" s="150" t="s">
        <v>26962</v>
      </c>
      <c r="C17" s="150" t="s">
        <v>12377</v>
      </c>
      <c r="D17" s="150">
        <v>339100</v>
      </c>
      <c r="E17" s="150">
        <v>326900</v>
      </c>
      <c r="F17" s="150" t="s">
        <v>26963</v>
      </c>
    </row>
    <row r="18" spans="1:6" x14ac:dyDescent="0.15">
      <c r="A18" s="150" t="s">
        <v>3337</v>
      </c>
      <c r="B18" s="150" t="s">
        <v>26964</v>
      </c>
      <c r="C18" s="150" t="s">
        <v>2868</v>
      </c>
      <c r="D18" s="150">
        <v>1482848.66</v>
      </c>
      <c r="E18" s="150">
        <v>747122.36</v>
      </c>
      <c r="F18" s="150" t="s">
        <v>18774</v>
      </c>
    </row>
    <row r="19" spans="1:6" x14ac:dyDescent="0.15">
      <c r="A19" s="150" t="s">
        <v>3338</v>
      </c>
      <c r="B19" s="150" t="s">
        <v>26965</v>
      </c>
      <c r="C19" s="150" t="s">
        <v>12378</v>
      </c>
      <c r="F19" s="150" t="s">
        <v>503</v>
      </c>
    </row>
    <row r="20" spans="1:6" x14ac:dyDescent="0.15">
      <c r="A20" s="150" t="s">
        <v>3339</v>
      </c>
      <c r="B20" s="150" t="s">
        <v>26966</v>
      </c>
      <c r="C20" s="150" t="s">
        <v>2080</v>
      </c>
      <c r="D20" s="150">
        <v>1779424</v>
      </c>
      <c r="E20" s="150">
        <v>2005960</v>
      </c>
      <c r="F20" s="150" t="s">
        <v>18774</v>
      </c>
    </row>
    <row r="21" spans="1:6" x14ac:dyDescent="0.15">
      <c r="A21" s="150" t="s">
        <v>3340</v>
      </c>
      <c r="B21" s="150" t="s">
        <v>26967</v>
      </c>
      <c r="C21" s="150" t="s">
        <v>12379</v>
      </c>
      <c r="D21" s="150">
        <v>816700</v>
      </c>
      <c r="E21" s="150">
        <v>826700</v>
      </c>
      <c r="F21" s="150" t="s">
        <v>26968</v>
      </c>
    </row>
    <row r="22" spans="1:6" x14ac:dyDescent="0.15">
      <c r="A22" s="150" t="s">
        <v>3341</v>
      </c>
      <c r="B22" s="150" t="s">
        <v>26969</v>
      </c>
      <c r="C22" s="150" t="s">
        <v>12381</v>
      </c>
      <c r="D22" s="150">
        <v>1989984</v>
      </c>
      <c r="E22" s="150">
        <v>2062929</v>
      </c>
      <c r="F22" s="150" t="s">
        <v>18774</v>
      </c>
    </row>
    <row r="23" spans="1:6" x14ac:dyDescent="0.15">
      <c r="A23" s="150" t="s">
        <v>3342</v>
      </c>
      <c r="B23" s="150" t="s">
        <v>26970</v>
      </c>
      <c r="C23" s="150" t="s">
        <v>12383</v>
      </c>
      <c r="D23" s="150">
        <v>7261100</v>
      </c>
      <c r="E23" s="150">
        <v>8262293</v>
      </c>
      <c r="F23" s="150" t="s">
        <v>26971</v>
      </c>
    </row>
    <row r="24" spans="1:6" x14ac:dyDescent="0.15">
      <c r="A24" s="150" t="s">
        <v>3343</v>
      </c>
      <c r="B24" s="150" t="s">
        <v>26972</v>
      </c>
      <c r="C24" s="150" t="s">
        <v>547</v>
      </c>
      <c r="D24" s="150">
        <v>133405</v>
      </c>
      <c r="E24" s="150">
        <v>173800</v>
      </c>
      <c r="F24" s="150" t="s">
        <v>26973</v>
      </c>
    </row>
    <row r="25" spans="1:6" x14ac:dyDescent="0.15">
      <c r="A25" s="150" t="s">
        <v>3344</v>
      </c>
      <c r="B25" s="150" t="s">
        <v>26974</v>
      </c>
      <c r="C25" s="150" t="s">
        <v>12386</v>
      </c>
      <c r="D25" s="150">
        <v>20198</v>
      </c>
      <c r="E25" s="150">
        <v>25670</v>
      </c>
      <c r="F25" s="150" t="s">
        <v>22136</v>
      </c>
    </row>
    <row r="26" spans="1:6" x14ac:dyDescent="0.15">
      <c r="A26" s="150" t="s">
        <v>3345</v>
      </c>
      <c r="B26" s="150" t="s">
        <v>26975</v>
      </c>
      <c r="C26" s="150" t="s">
        <v>12387</v>
      </c>
      <c r="D26" s="150">
        <v>33485000</v>
      </c>
      <c r="E26" s="150">
        <v>42040000</v>
      </c>
      <c r="F26" s="150" t="s">
        <v>22053</v>
      </c>
    </row>
    <row r="27" spans="1:6" x14ac:dyDescent="0.15">
      <c r="A27" s="150" t="s">
        <v>3346</v>
      </c>
      <c r="B27" s="150" t="s">
        <v>26976</v>
      </c>
      <c r="C27" s="150" t="s">
        <v>12388</v>
      </c>
      <c r="D27" s="150">
        <v>1613100</v>
      </c>
      <c r="E27" s="150">
        <v>1072500.3</v>
      </c>
      <c r="F27" s="150" t="s">
        <v>18774</v>
      </c>
    </row>
    <row r="28" spans="1:6" x14ac:dyDescent="0.15">
      <c r="A28" s="150" t="s">
        <v>3347</v>
      </c>
      <c r="B28" s="150" t="s">
        <v>26977</v>
      </c>
      <c r="C28" s="150" t="s">
        <v>12389</v>
      </c>
      <c r="D28" s="150">
        <v>4605000</v>
      </c>
      <c r="E28" s="150">
        <v>4730000</v>
      </c>
      <c r="F28" s="150" t="s">
        <v>22053</v>
      </c>
    </row>
    <row r="29" spans="1:6" x14ac:dyDescent="0.15">
      <c r="A29" s="150" t="s">
        <v>3348</v>
      </c>
      <c r="B29" s="150" t="s">
        <v>26978</v>
      </c>
      <c r="C29" s="150" t="s">
        <v>12390</v>
      </c>
      <c r="D29" s="150">
        <v>0</v>
      </c>
      <c r="E29" s="150">
        <v>0</v>
      </c>
      <c r="F29" s="150" t="s">
        <v>22098</v>
      </c>
    </row>
    <row r="30" spans="1:6" x14ac:dyDescent="0.15">
      <c r="A30" s="150" t="s">
        <v>3349</v>
      </c>
      <c r="B30" s="150" t="s">
        <v>26979</v>
      </c>
      <c r="C30" s="150" t="s">
        <v>12392</v>
      </c>
      <c r="D30" s="150">
        <v>818100</v>
      </c>
      <c r="E30" s="150">
        <v>1419600</v>
      </c>
      <c r="F30" s="150" t="s">
        <v>22067</v>
      </c>
    </row>
    <row r="31" spans="1:6" x14ac:dyDescent="0.15">
      <c r="A31" s="150" t="s">
        <v>3350</v>
      </c>
      <c r="B31" s="150" t="s">
        <v>26980</v>
      </c>
      <c r="C31" s="150" t="s">
        <v>12393</v>
      </c>
      <c r="D31" s="150">
        <v>71574</v>
      </c>
      <c r="E31" s="150">
        <v>73474</v>
      </c>
      <c r="F31" s="150" t="s">
        <v>24529</v>
      </c>
    </row>
    <row r="32" spans="1:6" x14ac:dyDescent="0.15">
      <c r="A32" s="150" t="s">
        <v>3351</v>
      </c>
      <c r="B32" s="150" t="s">
        <v>26981</v>
      </c>
      <c r="C32" s="150" t="s">
        <v>12394</v>
      </c>
      <c r="D32" s="150">
        <v>743293</v>
      </c>
      <c r="E32" s="150">
        <v>704000</v>
      </c>
      <c r="F32" s="150" t="s">
        <v>18774</v>
      </c>
    </row>
    <row r="33" spans="1:6" x14ac:dyDescent="0.15">
      <c r="A33" s="150" t="s">
        <v>3352</v>
      </c>
      <c r="B33" s="150" t="s">
        <v>26982</v>
      </c>
      <c r="C33" s="150" t="s">
        <v>12395</v>
      </c>
      <c r="D33" s="150">
        <v>80730000</v>
      </c>
      <c r="E33" s="150">
        <v>97240000</v>
      </c>
      <c r="F33" s="150" t="s">
        <v>26983</v>
      </c>
    </row>
    <row r="34" spans="1:6" x14ac:dyDescent="0.15">
      <c r="A34" s="150" t="s">
        <v>3353</v>
      </c>
      <c r="B34" s="150" t="s">
        <v>26984</v>
      </c>
      <c r="C34" s="150" t="s">
        <v>12396</v>
      </c>
      <c r="D34" s="150">
        <v>138510</v>
      </c>
      <c r="E34" s="150">
        <v>120750</v>
      </c>
      <c r="F34" s="150" t="s">
        <v>22082</v>
      </c>
    </row>
    <row r="35" spans="1:6" x14ac:dyDescent="0.15">
      <c r="A35" s="150" t="s">
        <v>3354</v>
      </c>
      <c r="B35" s="150" t="s">
        <v>26985</v>
      </c>
      <c r="C35" s="150" t="s">
        <v>12397</v>
      </c>
      <c r="F35" s="150" t="s">
        <v>503</v>
      </c>
    </row>
    <row r="36" spans="1:6" x14ac:dyDescent="0.15">
      <c r="A36" s="150" t="s">
        <v>3355</v>
      </c>
      <c r="B36" s="150" t="s">
        <v>26986</v>
      </c>
      <c r="C36" s="150" t="s">
        <v>12398</v>
      </c>
      <c r="D36" s="150">
        <v>18428300</v>
      </c>
      <c r="E36" s="150">
        <v>20238420</v>
      </c>
      <c r="F36" s="150" t="s">
        <v>26987</v>
      </c>
    </row>
    <row r="37" spans="1:6" x14ac:dyDescent="0.15">
      <c r="A37" s="150" t="s">
        <v>3356</v>
      </c>
      <c r="B37" s="150" t="s">
        <v>26988</v>
      </c>
      <c r="F37" s="150" t="s">
        <v>503</v>
      </c>
    </row>
    <row r="38" spans="1:6" x14ac:dyDescent="0.15">
      <c r="A38" s="150" t="s">
        <v>3357</v>
      </c>
      <c r="B38" s="150" t="s">
        <v>26989</v>
      </c>
      <c r="C38" s="150" t="s">
        <v>582</v>
      </c>
      <c r="D38" s="150">
        <v>23685500</v>
      </c>
      <c r="E38" s="150">
        <v>25200000</v>
      </c>
      <c r="F38" s="150" t="s">
        <v>26990</v>
      </c>
    </row>
    <row r="39" spans="1:6" x14ac:dyDescent="0.15">
      <c r="A39" s="150" t="s">
        <v>3358</v>
      </c>
      <c r="B39" s="150" t="s">
        <v>26991</v>
      </c>
      <c r="C39" s="150" t="s">
        <v>12399</v>
      </c>
      <c r="D39" s="150">
        <v>6452123</v>
      </c>
      <c r="E39" s="150">
        <v>8311211</v>
      </c>
      <c r="F39" s="150" t="s">
        <v>24465</v>
      </c>
    </row>
    <row r="40" spans="1:6" x14ac:dyDescent="0.15">
      <c r="A40" s="150" t="s">
        <v>3359</v>
      </c>
      <c r="B40" s="150" t="s">
        <v>26992</v>
      </c>
      <c r="C40" s="150" t="s">
        <v>12400</v>
      </c>
      <c r="D40" s="150">
        <v>268919</v>
      </c>
      <c r="E40" s="150">
        <v>315000</v>
      </c>
      <c r="F40" s="150" t="s">
        <v>18774</v>
      </c>
    </row>
    <row r="41" spans="1:6" x14ac:dyDescent="0.15">
      <c r="A41" s="150" t="s">
        <v>3360</v>
      </c>
      <c r="B41" s="150" t="s">
        <v>26993</v>
      </c>
      <c r="C41" s="150" t="s">
        <v>12401</v>
      </c>
      <c r="D41" s="150">
        <v>80000000</v>
      </c>
      <c r="E41" s="150">
        <v>112000000</v>
      </c>
      <c r="F41" s="150" t="s">
        <v>22103</v>
      </c>
    </row>
    <row r="42" spans="1:6" x14ac:dyDescent="0.15">
      <c r="A42" s="150" t="s">
        <v>3361</v>
      </c>
      <c r="B42" s="150" t="s">
        <v>26994</v>
      </c>
      <c r="C42" s="150" t="s">
        <v>12357</v>
      </c>
      <c r="D42" s="150">
        <v>120000</v>
      </c>
      <c r="E42" s="150">
        <v>257000</v>
      </c>
      <c r="F42" s="150" t="s">
        <v>22172</v>
      </c>
    </row>
    <row r="43" spans="1:6" x14ac:dyDescent="0.15">
      <c r="A43" s="150" t="s">
        <v>3362</v>
      </c>
      <c r="B43" s="150" t="s">
        <v>26995</v>
      </c>
      <c r="C43" s="150" t="s">
        <v>12404</v>
      </c>
      <c r="D43" s="150">
        <v>4200</v>
      </c>
      <c r="E43" s="150">
        <v>6000</v>
      </c>
      <c r="F43" s="150" t="s">
        <v>26996</v>
      </c>
    </row>
    <row r="44" spans="1:6" x14ac:dyDescent="0.15">
      <c r="A44" s="150" t="s">
        <v>3363</v>
      </c>
      <c r="B44" s="150" t="s">
        <v>26997</v>
      </c>
      <c r="C44" s="150" t="s">
        <v>12406</v>
      </c>
      <c r="D44" s="150">
        <v>290000</v>
      </c>
      <c r="E44" s="150">
        <v>300000</v>
      </c>
      <c r="F44" s="150" t="s">
        <v>22088</v>
      </c>
    </row>
    <row r="45" spans="1:6" x14ac:dyDescent="0.15">
      <c r="A45" s="150" t="s">
        <v>3364</v>
      </c>
      <c r="B45" s="150" t="s">
        <v>26998</v>
      </c>
      <c r="C45" s="150" t="s">
        <v>12407</v>
      </c>
      <c r="D45" s="150">
        <v>22200000</v>
      </c>
      <c r="E45" s="150">
        <v>27450000</v>
      </c>
      <c r="F45" s="150" t="s">
        <v>22061</v>
      </c>
    </row>
    <row r="46" spans="1:6" x14ac:dyDescent="0.15">
      <c r="A46" s="150" t="s">
        <v>3365</v>
      </c>
      <c r="B46" s="150" t="s">
        <v>26999</v>
      </c>
      <c r="C46" s="150" t="s">
        <v>12409</v>
      </c>
      <c r="D46" s="150">
        <v>126400</v>
      </c>
      <c r="E46" s="150">
        <v>261000</v>
      </c>
      <c r="F46" s="150" t="s">
        <v>24529</v>
      </c>
    </row>
    <row r="47" spans="1:6" x14ac:dyDescent="0.15">
      <c r="A47" s="150" t="s">
        <v>3366</v>
      </c>
      <c r="B47" s="150" t="s">
        <v>27000</v>
      </c>
      <c r="C47" s="150" t="s">
        <v>12411</v>
      </c>
      <c r="D47" s="150">
        <v>0</v>
      </c>
      <c r="E47" s="150">
        <v>0</v>
      </c>
      <c r="F47" s="150" t="s">
        <v>22078</v>
      </c>
    </row>
    <row r="48" spans="1:6" x14ac:dyDescent="0.15">
      <c r="A48" s="150" t="s">
        <v>3367</v>
      </c>
      <c r="B48" s="150" t="s">
        <v>27001</v>
      </c>
      <c r="C48" s="150" t="s">
        <v>12412</v>
      </c>
      <c r="D48" s="150">
        <v>142051</v>
      </c>
      <c r="E48" s="150">
        <v>121951</v>
      </c>
      <c r="F48" s="150" t="s">
        <v>24529</v>
      </c>
    </row>
    <row r="49" spans="1:6" x14ac:dyDescent="0.15">
      <c r="A49" s="150" t="s">
        <v>3368</v>
      </c>
      <c r="B49" s="150" t="s">
        <v>27002</v>
      </c>
      <c r="C49" s="150" t="s">
        <v>12406</v>
      </c>
      <c r="D49" s="150">
        <v>5404</v>
      </c>
      <c r="E49" s="150">
        <v>5704</v>
      </c>
      <c r="F49" s="150" t="s">
        <v>22088</v>
      </c>
    </row>
    <row r="50" spans="1:6" x14ac:dyDescent="0.15">
      <c r="A50" s="150" t="s">
        <v>3369</v>
      </c>
      <c r="B50" s="150" t="s">
        <v>27003</v>
      </c>
      <c r="C50" s="150" t="s">
        <v>12413</v>
      </c>
      <c r="D50" s="150">
        <v>40200000</v>
      </c>
      <c r="E50" s="150">
        <v>48710000</v>
      </c>
      <c r="F50" s="150" t="s">
        <v>24581</v>
      </c>
    </row>
    <row r="51" spans="1:6" x14ac:dyDescent="0.15">
      <c r="A51" s="150" t="s">
        <v>3370</v>
      </c>
      <c r="B51" s="150" t="s">
        <v>27004</v>
      </c>
      <c r="C51" s="150" t="s">
        <v>12414</v>
      </c>
      <c r="D51" s="150">
        <v>11140</v>
      </c>
      <c r="E51" s="150">
        <v>52050</v>
      </c>
      <c r="F51" s="150" t="s">
        <v>15506</v>
      </c>
    </row>
    <row r="52" spans="1:6" x14ac:dyDescent="0.15">
      <c r="A52" s="150" t="s">
        <v>3371</v>
      </c>
      <c r="B52" s="150" t="s">
        <v>27005</v>
      </c>
      <c r="C52" s="150" t="s">
        <v>12415</v>
      </c>
      <c r="D52" s="150">
        <v>4300</v>
      </c>
      <c r="E52" s="150">
        <v>2500</v>
      </c>
      <c r="F52" s="150" t="s">
        <v>22088</v>
      </c>
    </row>
    <row r="53" spans="1:6" x14ac:dyDescent="0.15">
      <c r="A53" s="150" t="s">
        <v>3372</v>
      </c>
      <c r="B53" s="150" t="s">
        <v>27006</v>
      </c>
      <c r="C53" s="150" t="s">
        <v>12416</v>
      </c>
      <c r="D53" s="150">
        <v>33500</v>
      </c>
      <c r="E53" s="150">
        <v>38000</v>
      </c>
      <c r="F53" s="150" t="s">
        <v>22088</v>
      </c>
    </row>
    <row r="54" spans="1:6" x14ac:dyDescent="0.15">
      <c r="A54" s="150" t="s">
        <v>3373</v>
      </c>
      <c r="B54" s="150" t="s">
        <v>27007</v>
      </c>
      <c r="C54" s="150" t="s">
        <v>12417</v>
      </c>
      <c r="D54" s="150">
        <v>1117564</v>
      </c>
      <c r="E54" s="150">
        <v>1723492</v>
      </c>
      <c r="F54" s="150" t="s">
        <v>22060</v>
      </c>
    </row>
    <row r="55" spans="1:6" x14ac:dyDescent="0.15">
      <c r="A55" s="150" t="s">
        <v>3374</v>
      </c>
      <c r="B55" s="150" t="s">
        <v>27008</v>
      </c>
      <c r="C55" s="150" t="s">
        <v>12418</v>
      </c>
      <c r="F55" s="150" t="s">
        <v>503</v>
      </c>
    </row>
    <row r="56" spans="1:6" x14ac:dyDescent="0.15">
      <c r="A56" s="150" t="s">
        <v>3375</v>
      </c>
      <c r="B56" s="150" t="s">
        <v>27009</v>
      </c>
      <c r="C56" s="150" t="s">
        <v>12419</v>
      </c>
      <c r="D56" s="150">
        <v>231194.04</v>
      </c>
      <c r="E56" s="150">
        <v>305285.96000000002</v>
      </c>
      <c r="F56" s="150" t="s">
        <v>22078</v>
      </c>
    </row>
    <row r="57" spans="1:6" x14ac:dyDescent="0.15">
      <c r="A57" s="150" t="s">
        <v>3376</v>
      </c>
      <c r="B57" s="150" t="s">
        <v>27010</v>
      </c>
      <c r="C57" s="150" t="s">
        <v>12420</v>
      </c>
      <c r="D57" s="150">
        <v>50000000</v>
      </c>
      <c r="E57" s="150">
        <v>51000000</v>
      </c>
      <c r="F57" s="150" t="s">
        <v>27011</v>
      </c>
    </row>
    <row r="58" spans="1:6" x14ac:dyDescent="0.15">
      <c r="A58" s="150" t="s">
        <v>3377</v>
      </c>
      <c r="B58" s="150" t="s">
        <v>27012</v>
      </c>
      <c r="C58" s="150" t="s">
        <v>12422</v>
      </c>
      <c r="D58" s="150">
        <v>1450</v>
      </c>
      <c r="E58" s="150">
        <v>2123</v>
      </c>
      <c r="F58" s="150" t="s">
        <v>22172</v>
      </c>
    </row>
    <row r="59" spans="1:6" x14ac:dyDescent="0.15">
      <c r="A59" s="150" t="s">
        <v>3378</v>
      </c>
      <c r="B59" s="150" t="s">
        <v>27013</v>
      </c>
      <c r="C59" s="150" t="s">
        <v>12423</v>
      </c>
      <c r="D59" s="150">
        <v>360000</v>
      </c>
      <c r="E59" s="150">
        <v>330000</v>
      </c>
      <c r="F59" s="150" t="s">
        <v>18774</v>
      </c>
    </row>
    <row r="60" spans="1:6" x14ac:dyDescent="0.15">
      <c r="A60" s="150" t="s">
        <v>3379</v>
      </c>
      <c r="B60" s="150" t="s">
        <v>27014</v>
      </c>
      <c r="C60" s="150" t="s">
        <v>12424</v>
      </c>
      <c r="D60" s="150">
        <v>16980000</v>
      </c>
      <c r="E60" s="150">
        <v>24165000</v>
      </c>
      <c r="F60" s="150" t="s">
        <v>27015</v>
      </c>
    </row>
    <row r="61" spans="1:6" x14ac:dyDescent="0.15">
      <c r="A61" s="150" t="s">
        <v>3380</v>
      </c>
      <c r="B61" s="150" t="s">
        <v>27016</v>
      </c>
      <c r="C61" s="150" t="s">
        <v>12425</v>
      </c>
      <c r="D61" s="150">
        <v>41430000</v>
      </c>
      <c r="E61" s="150">
        <v>64170000</v>
      </c>
      <c r="F61" s="150" t="s">
        <v>27015</v>
      </c>
    </row>
    <row r="62" spans="1:6" x14ac:dyDescent="0.15">
      <c r="A62" s="150" t="s">
        <v>3381</v>
      </c>
      <c r="B62" s="150" t="s">
        <v>27017</v>
      </c>
      <c r="C62" s="150" t="s">
        <v>12426</v>
      </c>
      <c r="D62" s="150">
        <v>330000</v>
      </c>
      <c r="E62" s="150">
        <v>330000</v>
      </c>
      <c r="F62" s="150" t="s">
        <v>18774</v>
      </c>
    </row>
    <row r="63" spans="1:6" x14ac:dyDescent="0.15">
      <c r="A63" s="150" t="s">
        <v>3382</v>
      </c>
      <c r="B63" s="150" t="s">
        <v>27018</v>
      </c>
      <c r="C63" s="150" t="s">
        <v>12427</v>
      </c>
      <c r="D63" s="150">
        <v>0</v>
      </c>
      <c r="E63" s="150">
        <v>0</v>
      </c>
      <c r="F63" s="150" t="s">
        <v>24605</v>
      </c>
    </row>
    <row r="64" spans="1:6" x14ac:dyDescent="0.15">
      <c r="A64" s="150" t="s">
        <v>3383</v>
      </c>
      <c r="B64" s="150" t="s">
        <v>27019</v>
      </c>
      <c r="F64" s="150" t="s">
        <v>503</v>
      </c>
    </row>
    <row r="65" spans="1:6" x14ac:dyDescent="0.15">
      <c r="A65" s="150" t="s">
        <v>3384</v>
      </c>
      <c r="B65" s="150" t="s">
        <v>27020</v>
      </c>
      <c r="C65" s="150" t="s">
        <v>387</v>
      </c>
      <c r="D65" s="150">
        <v>214679</v>
      </c>
      <c r="E65" s="150">
        <v>307000</v>
      </c>
      <c r="F65" s="150" t="s">
        <v>18774</v>
      </c>
    </row>
    <row r="66" spans="1:6" x14ac:dyDescent="0.15">
      <c r="A66" s="150" t="s">
        <v>3385</v>
      </c>
      <c r="B66" s="150" t="s">
        <v>27021</v>
      </c>
      <c r="C66" s="150" t="s">
        <v>12428</v>
      </c>
      <c r="D66" s="150">
        <v>45558916.700000003</v>
      </c>
      <c r="E66" s="150">
        <v>55022188.700000003</v>
      </c>
      <c r="F66" s="150" t="s">
        <v>27022</v>
      </c>
    </row>
    <row r="67" spans="1:6" x14ac:dyDescent="0.15">
      <c r="A67" s="150" t="s">
        <v>3386</v>
      </c>
      <c r="B67" s="150" t="s">
        <v>27023</v>
      </c>
      <c r="C67" s="150" t="s">
        <v>12429</v>
      </c>
      <c r="D67" s="150">
        <v>15050000</v>
      </c>
      <c r="E67" s="150">
        <v>14050000</v>
      </c>
      <c r="F67" s="150" t="s">
        <v>27024</v>
      </c>
    </row>
    <row r="68" spans="1:6" x14ac:dyDescent="0.15">
      <c r="A68" s="150" t="s">
        <v>3387</v>
      </c>
      <c r="B68" s="150" t="s">
        <v>27025</v>
      </c>
      <c r="C68" s="150" t="s">
        <v>12430</v>
      </c>
      <c r="D68" s="150">
        <v>19500</v>
      </c>
      <c r="E68" s="150">
        <v>30000</v>
      </c>
      <c r="F68" s="150" t="s">
        <v>24498</v>
      </c>
    </row>
    <row r="69" spans="1:6" x14ac:dyDescent="0.15">
      <c r="A69" s="150" t="s">
        <v>3388</v>
      </c>
      <c r="B69" s="150" t="s">
        <v>27026</v>
      </c>
      <c r="C69" s="150" t="s">
        <v>12431</v>
      </c>
      <c r="D69" s="150">
        <v>8000000</v>
      </c>
      <c r="E69" s="150">
        <v>15000000</v>
      </c>
      <c r="F69" s="150" t="s">
        <v>27027</v>
      </c>
    </row>
    <row r="70" spans="1:6" x14ac:dyDescent="0.15">
      <c r="A70" s="150" t="s">
        <v>3389</v>
      </c>
      <c r="B70" s="150" t="s">
        <v>27028</v>
      </c>
      <c r="C70" s="150" t="s">
        <v>12433</v>
      </c>
      <c r="D70" s="150">
        <v>1690</v>
      </c>
      <c r="E70" s="150">
        <v>1630</v>
      </c>
      <c r="F70" s="150" t="s">
        <v>22071</v>
      </c>
    </row>
    <row r="71" spans="1:6" x14ac:dyDescent="0.15">
      <c r="A71" s="150" t="s">
        <v>3390</v>
      </c>
      <c r="B71" s="150" t="s">
        <v>27029</v>
      </c>
      <c r="C71" s="150" t="s">
        <v>12435</v>
      </c>
      <c r="D71" s="150">
        <v>7209000</v>
      </c>
      <c r="E71" s="150">
        <v>7132000</v>
      </c>
      <c r="F71" s="150" t="s">
        <v>22053</v>
      </c>
    </row>
    <row r="72" spans="1:6" x14ac:dyDescent="0.15">
      <c r="A72" s="150" t="s">
        <v>3391</v>
      </c>
      <c r="B72" s="150" t="s">
        <v>27030</v>
      </c>
      <c r="C72" s="150" t="s">
        <v>12436</v>
      </c>
      <c r="D72" s="150">
        <v>8113216.6600000001</v>
      </c>
      <c r="E72" s="150">
        <v>10971779.6</v>
      </c>
      <c r="F72" s="150" t="s">
        <v>27031</v>
      </c>
    </row>
    <row r="73" spans="1:6" x14ac:dyDescent="0.15">
      <c r="A73" s="150" t="s">
        <v>3392</v>
      </c>
      <c r="B73" s="150" t="s">
        <v>27032</v>
      </c>
      <c r="C73" s="150" t="s">
        <v>12437</v>
      </c>
      <c r="D73" s="150">
        <v>11655</v>
      </c>
      <c r="E73" s="150">
        <v>11655</v>
      </c>
      <c r="F73" s="150" t="s">
        <v>22088</v>
      </c>
    </row>
    <row r="74" spans="1:6" x14ac:dyDescent="0.15">
      <c r="A74" s="150" t="s">
        <v>3393</v>
      </c>
      <c r="B74" s="150" t="s">
        <v>27033</v>
      </c>
      <c r="C74" s="150" t="s">
        <v>12438</v>
      </c>
      <c r="D74" s="150">
        <v>605700</v>
      </c>
      <c r="E74" s="150">
        <v>0</v>
      </c>
      <c r="F74" s="150" t="s">
        <v>22060</v>
      </c>
    </row>
    <row r="75" spans="1:6" x14ac:dyDescent="0.15">
      <c r="A75" s="150" t="s">
        <v>3394</v>
      </c>
      <c r="B75" s="150" t="s">
        <v>27034</v>
      </c>
      <c r="C75" s="150" t="s">
        <v>12439</v>
      </c>
      <c r="D75" s="150">
        <v>3267000</v>
      </c>
      <c r="E75" s="150">
        <v>4170000</v>
      </c>
      <c r="F75" s="150" t="s">
        <v>24724</v>
      </c>
    </row>
    <row r="76" spans="1:6" x14ac:dyDescent="0.15">
      <c r="A76" s="150" t="s">
        <v>3395</v>
      </c>
      <c r="B76" s="150" t="s">
        <v>27035</v>
      </c>
      <c r="C76" s="150" t="s">
        <v>12440</v>
      </c>
      <c r="D76" s="150">
        <v>0</v>
      </c>
      <c r="E76" s="150">
        <v>0</v>
      </c>
      <c r="F76" s="150" t="s">
        <v>22103</v>
      </c>
    </row>
    <row r="77" spans="1:6" x14ac:dyDescent="0.15">
      <c r="A77" s="150" t="s">
        <v>3396</v>
      </c>
      <c r="B77" s="150" t="s">
        <v>27036</v>
      </c>
      <c r="C77" s="150" t="s">
        <v>12441</v>
      </c>
      <c r="D77" s="150">
        <v>450000</v>
      </c>
      <c r="E77" s="150">
        <v>840000</v>
      </c>
      <c r="F77" s="150" t="s">
        <v>24635</v>
      </c>
    </row>
    <row r="78" spans="1:6" x14ac:dyDescent="0.15">
      <c r="A78" s="150" t="s">
        <v>3397</v>
      </c>
      <c r="B78" s="150" t="s">
        <v>27037</v>
      </c>
      <c r="C78" s="150" t="s">
        <v>12442</v>
      </c>
      <c r="D78" s="150">
        <v>1902498.6</v>
      </c>
      <c r="E78" s="150">
        <v>2437572</v>
      </c>
      <c r="F78" s="150" t="s">
        <v>22053</v>
      </c>
    </row>
    <row r="79" spans="1:6" x14ac:dyDescent="0.15">
      <c r="A79" s="150" t="s">
        <v>3398</v>
      </c>
      <c r="B79" s="150" t="s">
        <v>27038</v>
      </c>
      <c r="C79" s="150" t="s">
        <v>12443</v>
      </c>
      <c r="D79" s="150">
        <v>41000</v>
      </c>
      <c r="E79" s="150">
        <v>41000</v>
      </c>
      <c r="F79" s="150" t="s">
        <v>22088</v>
      </c>
    </row>
    <row r="80" spans="1:6" x14ac:dyDescent="0.15">
      <c r="A80" s="150" t="s">
        <v>3399</v>
      </c>
      <c r="B80" s="150" t="s">
        <v>27039</v>
      </c>
      <c r="C80" s="150" t="s">
        <v>1668</v>
      </c>
      <c r="D80" s="150">
        <v>5035000</v>
      </c>
      <c r="E80" s="150">
        <v>3100000</v>
      </c>
      <c r="F80" s="150" t="s">
        <v>22053</v>
      </c>
    </row>
    <row r="81" spans="1:6" x14ac:dyDescent="0.15">
      <c r="A81" s="150" t="s">
        <v>3400</v>
      </c>
      <c r="B81" s="150" t="s">
        <v>27040</v>
      </c>
      <c r="C81" s="150" t="s">
        <v>12444</v>
      </c>
      <c r="D81" s="150">
        <v>233</v>
      </c>
      <c r="E81" s="150">
        <v>433</v>
      </c>
      <c r="F81" s="150" t="s">
        <v>22100</v>
      </c>
    </row>
    <row r="82" spans="1:6" x14ac:dyDescent="0.15">
      <c r="A82" s="150" t="s">
        <v>3401</v>
      </c>
      <c r="B82" s="150" t="s">
        <v>27041</v>
      </c>
      <c r="C82" s="150" t="s">
        <v>12445</v>
      </c>
      <c r="D82" s="150">
        <v>4780000</v>
      </c>
      <c r="E82" s="150">
        <v>8500000</v>
      </c>
      <c r="F82" s="150" t="s">
        <v>14062</v>
      </c>
    </row>
    <row r="83" spans="1:6" x14ac:dyDescent="0.15">
      <c r="A83" s="150" t="s">
        <v>3402</v>
      </c>
      <c r="B83" s="150" t="s">
        <v>27042</v>
      </c>
      <c r="C83" s="150" t="s">
        <v>12447</v>
      </c>
      <c r="D83" s="150">
        <v>267000000</v>
      </c>
      <c r="E83" s="150">
        <v>288000000</v>
      </c>
      <c r="F83" s="150" t="s">
        <v>27015</v>
      </c>
    </row>
    <row r="84" spans="1:6" x14ac:dyDescent="0.15">
      <c r="A84" s="150" t="s">
        <v>3403</v>
      </c>
      <c r="B84" s="150" t="s">
        <v>27043</v>
      </c>
      <c r="C84" s="150" t="s">
        <v>12448</v>
      </c>
      <c r="D84" s="150">
        <v>11700</v>
      </c>
      <c r="E84" s="150">
        <v>13000</v>
      </c>
      <c r="F84" s="150" t="s">
        <v>22071</v>
      </c>
    </row>
    <row r="85" spans="1:6" x14ac:dyDescent="0.15">
      <c r="A85" s="150" t="s">
        <v>3404</v>
      </c>
      <c r="B85" s="150" t="s">
        <v>27044</v>
      </c>
      <c r="C85" s="150" t="s">
        <v>12449</v>
      </c>
      <c r="D85" s="150">
        <v>1820000</v>
      </c>
      <c r="E85" s="150">
        <v>1820000</v>
      </c>
      <c r="F85" s="150" t="s">
        <v>22053</v>
      </c>
    </row>
    <row r="86" spans="1:6" x14ac:dyDescent="0.15">
      <c r="A86" s="150" t="s">
        <v>3405</v>
      </c>
      <c r="B86" s="150" t="s">
        <v>27045</v>
      </c>
      <c r="C86" s="150" t="s">
        <v>12450</v>
      </c>
      <c r="D86" s="150">
        <v>4713000</v>
      </c>
      <c r="E86" s="150">
        <v>3723000</v>
      </c>
      <c r="F86" s="150" t="s">
        <v>26668</v>
      </c>
    </row>
    <row r="87" spans="1:6" x14ac:dyDescent="0.15">
      <c r="A87" s="150" t="s">
        <v>3406</v>
      </c>
      <c r="B87" s="150" t="s">
        <v>27046</v>
      </c>
      <c r="C87" s="150" t="s">
        <v>12451</v>
      </c>
      <c r="D87" s="150">
        <v>15340291</v>
      </c>
      <c r="E87" s="150">
        <v>15027920.6</v>
      </c>
      <c r="F87" s="150" t="s">
        <v>22060</v>
      </c>
    </row>
    <row r="88" spans="1:6" x14ac:dyDescent="0.15">
      <c r="A88" s="150" t="s">
        <v>3407</v>
      </c>
      <c r="B88" s="150" t="s">
        <v>27047</v>
      </c>
      <c r="C88" s="150" t="s">
        <v>2204</v>
      </c>
      <c r="D88" s="150">
        <v>2700000</v>
      </c>
      <c r="E88" s="150">
        <v>1640000</v>
      </c>
      <c r="F88" s="150" t="s">
        <v>24642</v>
      </c>
    </row>
    <row r="89" spans="1:6" x14ac:dyDescent="0.15">
      <c r="A89" s="150" t="s">
        <v>3408</v>
      </c>
      <c r="B89" s="150" t="s">
        <v>27048</v>
      </c>
      <c r="C89" s="150" t="s">
        <v>12452</v>
      </c>
      <c r="D89" s="150">
        <v>5550</v>
      </c>
      <c r="E89" s="150">
        <v>5690</v>
      </c>
      <c r="F89" s="150" t="s">
        <v>22088</v>
      </c>
    </row>
    <row r="90" spans="1:6" x14ac:dyDescent="0.15">
      <c r="A90" s="150" t="s">
        <v>3409</v>
      </c>
      <c r="B90" s="150" t="s">
        <v>27049</v>
      </c>
      <c r="C90" s="150" t="s">
        <v>12453</v>
      </c>
      <c r="D90" s="150">
        <v>2972520</v>
      </c>
      <c r="E90" s="150">
        <v>1826337</v>
      </c>
      <c r="F90" s="150" t="s">
        <v>18774</v>
      </c>
    </row>
    <row r="91" spans="1:6" x14ac:dyDescent="0.15">
      <c r="A91" s="150" t="s">
        <v>3410</v>
      </c>
      <c r="B91" s="150" t="s">
        <v>12454</v>
      </c>
      <c r="C91" s="150" t="s">
        <v>12455</v>
      </c>
      <c r="D91" s="150">
        <v>1476800</v>
      </c>
      <c r="E91" s="150">
        <v>1465100</v>
      </c>
      <c r="F91" s="150" t="s">
        <v>22060</v>
      </c>
    </row>
    <row r="92" spans="1:6" x14ac:dyDescent="0.15">
      <c r="A92" s="150" t="s">
        <v>3411</v>
      </c>
      <c r="B92" s="150" t="s">
        <v>27050</v>
      </c>
      <c r="C92" s="150" t="s">
        <v>12456</v>
      </c>
      <c r="D92" s="150">
        <v>11080800.060000001</v>
      </c>
      <c r="E92" s="150">
        <v>14355873.199999999</v>
      </c>
      <c r="F92" s="150" t="s">
        <v>22171</v>
      </c>
    </row>
    <row r="93" spans="1:6" x14ac:dyDescent="0.15">
      <c r="A93" s="150" t="s">
        <v>3412</v>
      </c>
      <c r="B93" s="150" t="s">
        <v>27051</v>
      </c>
      <c r="C93" s="150" t="s">
        <v>12458</v>
      </c>
      <c r="D93" s="150">
        <v>4086704</v>
      </c>
      <c r="E93" s="150">
        <v>5371073</v>
      </c>
      <c r="F93" s="150" t="s">
        <v>22060</v>
      </c>
    </row>
    <row r="94" spans="1:6" x14ac:dyDescent="0.15">
      <c r="A94" s="150" t="s">
        <v>3413</v>
      </c>
      <c r="B94" s="150" t="s">
        <v>27052</v>
      </c>
      <c r="F94" s="150" t="s">
        <v>503</v>
      </c>
    </row>
    <row r="95" spans="1:6" x14ac:dyDescent="0.15">
      <c r="A95" s="150" t="s">
        <v>3414</v>
      </c>
      <c r="B95" s="150" t="s">
        <v>27053</v>
      </c>
      <c r="C95" s="150" t="s">
        <v>12459</v>
      </c>
      <c r="D95" s="150">
        <v>6549500</v>
      </c>
      <c r="E95" s="150">
        <v>6728300</v>
      </c>
      <c r="F95" s="150" t="s">
        <v>22060</v>
      </c>
    </row>
    <row r="96" spans="1:6" x14ac:dyDescent="0.15">
      <c r="A96" s="150" t="s">
        <v>3415</v>
      </c>
      <c r="B96" s="150" t="s">
        <v>27054</v>
      </c>
      <c r="C96" s="150" t="s">
        <v>12460</v>
      </c>
      <c r="D96" s="150">
        <v>5840000</v>
      </c>
      <c r="E96" s="150">
        <v>15000000</v>
      </c>
      <c r="F96" s="150" t="s">
        <v>22160</v>
      </c>
    </row>
    <row r="97" spans="1:6" x14ac:dyDescent="0.15">
      <c r="A97" s="150" t="s">
        <v>3416</v>
      </c>
      <c r="B97" s="150" t="s">
        <v>27055</v>
      </c>
      <c r="C97" s="150" t="s">
        <v>12461</v>
      </c>
      <c r="D97" s="150">
        <v>109575</v>
      </c>
      <c r="E97" s="150">
        <v>140175</v>
      </c>
      <c r="F97" s="150" t="s">
        <v>27056</v>
      </c>
    </row>
    <row r="98" spans="1:6" x14ac:dyDescent="0.15">
      <c r="A98" s="150" t="s">
        <v>3417</v>
      </c>
      <c r="B98" s="150" t="s">
        <v>27057</v>
      </c>
      <c r="C98" s="150" t="s">
        <v>12463</v>
      </c>
      <c r="D98" s="150">
        <v>219000000</v>
      </c>
      <c r="E98" s="150">
        <v>231000000</v>
      </c>
      <c r="F98" s="150" t="s">
        <v>27015</v>
      </c>
    </row>
    <row r="99" spans="1:6" x14ac:dyDescent="0.15">
      <c r="A99" s="150" t="s">
        <v>3418</v>
      </c>
      <c r="B99" s="150" t="s">
        <v>27058</v>
      </c>
      <c r="C99" s="150" t="s">
        <v>12464</v>
      </c>
      <c r="D99" s="150">
        <v>614540</v>
      </c>
      <c r="E99" s="150">
        <v>702000</v>
      </c>
      <c r="F99" s="150" t="s">
        <v>22172</v>
      </c>
    </row>
    <row r="100" spans="1:6" x14ac:dyDescent="0.15">
      <c r="A100" s="150" t="s">
        <v>3419</v>
      </c>
      <c r="B100" s="150" t="s">
        <v>27059</v>
      </c>
      <c r="C100" s="150" t="s">
        <v>12465</v>
      </c>
      <c r="D100" s="150">
        <v>36797000</v>
      </c>
      <c r="E100" s="150">
        <v>38760000</v>
      </c>
      <c r="F100" s="150" t="s">
        <v>22053</v>
      </c>
    </row>
    <row r="101" spans="1:6" x14ac:dyDescent="0.15">
      <c r="A101" s="150" t="s">
        <v>3420</v>
      </c>
      <c r="B101" s="150" t="s">
        <v>27060</v>
      </c>
      <c r="C101" s="150" t="s">
        <v>12466</v>
      </c>
      <c r="D101" s="150">
        <v>1066000</v>
      </c>
      <c r="E101" s="150">
        <v>2120250</v>
      </c>
      <c r="F101" s="150" t="s">
        <v>27061</v>
      </c>
    </row>
    <row r="102" spans="1:6" x14ac:dyDescent="0.15">
      <c r="A102" s="150" t="s">
        <v>3421</v>
      </c>
      <c r="B102" s="150" t="s">
        <v>27062</v>
      </c>
      <c r="C102" s="150" t="s">
        <v>12468</v>
      </c>
      <c r="D102" s="150">
        <v>36230000</v>
      </c>
      <c r="E102" s="150">
        <v>37300000</v>
      </c>
      <c r="F102" s="150" t="s">
        <v>22082</v>
      </c>
    </row>
    <row r="103" spans="1:6" x14ac:dyDescent="0.15">
      <c r="A103" s="150" t="s">
        <v>3422</v>
      </c>
      <c r="B103" s="150" t="s">
        <v>27063</v>
      </c>
      <c r="C103" s="150" t="s">
        <v>12469</v>
      </c>
      <c r="D103" s="150">
        <v>3000</v>
      </c>
      <c r="E103" s="150">
        <v>4500</v>
      </c>
      <c r="F103" s="150" t="s">
        <v>24498</v>
      </c>
    </row>
    <row r="104" spans="1:6" x14ac:dyDescent="0.15">
      <c r="A104" s="150" t="s">
        <v>3423</v>
      </c>
      <c r="B104" s="150" t="s">
        <v>27064</v>
      </c>
      <c r="C104" s="150" t="s">
        <v>12470</v>
      </c>
      <c r="D104" s="150">
        <v>700000</v>
      </c>
      <c r="E104" s="150">
        <v>4500000</v>
      </c>
      <c r="F104" s="150" t="s">
        <v>27065</v>
      </c>
    </row>
    <row r="105" spans="1:6" x14ac:dyDescent="0.15">
      <c r="A105" s="150" t="s">
        <v>3424</v>
      </c>
      <c r="B105" s="150" t="s">
        <v>27066</v>
      </c>
      <c r="C105" s="150" t="s">
        <v>12472</v>
      </c>
      <c r="D105" s="150">
        <v>1310000</v>
      </c>
      <c r="E105" s="150">
        <v>740000</v>
      </c>
      <c r="F105" s="150" t="s">
        <v>27067</v>
      </c>
    </row>
    <row r="106" spans="1:6" x14ac:dyDescent="0.15">
      <c r="A106" s="150" t="s">
        <v>3425</v>
      </c>
      <c r="B106" s="150" t="s">
        <v>27068</v>
      </c>
      <c r="C106" s="150" t="s">
        <v>388</v>
      </c>
      <c r="D106" s="150">
        <v>513000</v>
      </c>
      <c r="E106" s="150">
        <v>405000</v>
      </c>
      <c r="F106" s="150" t="s">
        <v>18774</v>
      </c>
    </row>
    <row r="107" spans="1:6" x14ac:dyDescent="0.15">
      <c r="A107" s="150" t="s">
        <v>3426</v>
      </c>
      <c r="B107" s="150" t="s">
        <v>27069</v>
      </c>
      <c r="C107" s="150" t="s">
        <v>12474</v>
      </c>
      <c r="D107" s="150">
        <v>10534</v>
      </c>
      <c r="E107" s="150">
        <v>14450</v>
      </c>
      <c r="F107" s="150" t="s">
        <v>22088</v>
      </c>
    </row>
    <row r="108" spans="1:6" x14ac:dyDescent="0.15">
      <c r="A108" s="150" t="s">
        <v>3427</v>
      </c>
      <c r="B108" s="150" t="s">
        <v>27070</v>
      </c>
      <c r="C108" s="150" t="s">
        <v>12475</v>
      </c>
      <c r="D108" s="150">
        <v>789050</v>
      </c>
      <c r="E108" s="150">
        <v>1613640</v>
      </c>
      <c r="F108" s="150" t="s">
        <v>18774</v>
      </c>
    </row>
    <row r="109" spans="1:6" x14ac:dyDescent="0.15">
      <c r="A109" s="150" t="s">
        <v>3428</v>
      </c>
      <c r="B109" s="150" t="s">
        <v>27071</v>
      </c>
      <c r="C109" s="150" t="s">
        <v>12476</v>
      </c>
      <c r="D109" s="150">
        <v>29517.18</v>
      </c>
      <c r="E109" s="150">
        <v>37486.94</v>
      </c>
      <c r="F109" s="150" t="s">
        <v>22136</v>
      </c>
    </row>
    <row r="110" spans="1:6" x14ac:dyDescent="0.15">
      <c r="A110" s="150" t="s">
        <v>3429</v>
      </c>
      <c r="B110" s="150" t="s">
        <v>27072</v>
      </c>
      <c r="C110" s="150" t="s">
        <v>12477</v>
      </c>
      <c r="D110" s="150">
        <v>10862000</v>
      </c>
      <c r="E110" s="150">
        <v>12682000</v>
      </c>
      <c r="F110" s="150" t="s">
        <v>27073</v>
      </c>
    </row>
    <row r="111" spans="1:6" x14ac:dyDescent="0.15">
      <c r="A111" s="150" t="s">
        <v>3430</v>
      </c>
      <c r="B111" s="150" t="s">
        <v>27074</v>
      </c>
      <c r="C111" s="150" t="s">
        <v>12479</v>
      </c>
      <c r="D111" s="150">
        <v>5200000</v>
      </c>
      <c r="E111" s="150">
        <v>5900000</v>
      </c>
      <c r="F111" s="150" t="s">
        <v>22060</v>
      </c>
    </row>
    <row r="112" spans="1:6" x14ac:dyDescent="0.15">
      <c r="A112" s="150" t="s">
        <v>3431</v>
      </c>
      <c r="B112" s="150" t="s">
        <v>27075</v>
      </c>
      <c r="C112" s="150" t="s">
        <v>12480</v>
      </c>
      <c r="D112" s="150">
        <v>707060</v>
      </c>
      <c r="E112" s="150">
        <v>707060</v>
      </c>
      <c r="F112" s="150" t="s">
        <v>22078</v>
      </c>
    </row>
    <row r="113" spans="1:6" x14ac:dyDescent="0.15">
      <c r="A113" s="150" t="s">
        <v>3432</v>
      </c>
      <c r="B113" s="150" t="s">
        <v>27076</v>
      </c>
      <c r="C113" s="150" t="s">
        <v>12481</v>
      </c>
      <c r="D113" s="150">
        <v>376000</v>
      </c>
      <c r="E113" s="150">
        <v>1500000</v>
      </c>
      <c r="F113" s="150" t="s">
        <v>24477</v>
      </c>
    </row>
    <row r="114" spans="1:6" x14ac:dyDescent="0.15">
      <c r="A114" s="150" t="s">
        <v>3433</v>
      </c>
      <c r="B114" s="150" t="s">
        <v>27077</v>
      </c>
      <c r="C114" s="150" t="s">
        <v>12482</v>
      </c>
      <c r="D114" s="150">
        <v>131873223</v>
      </c>
      <c r="E114" s="150">
        <v>219994512</v>
      </c>
      <c r="F114" s="150" t="s">
        <v>24760</v>
      </c>
    </row>
    <row r="115" spans="1:6" x14ac:dyDescent="0.15">
      <c r="A115" s="150" t="s">
        <v>3434</v>
      </c>
      <c r="B115" s="150" t="s">
        <v>27078</v>
      </c>
      <c r="C115" s="150" t="s">
        <v>12483</v>
      </c>
      <c r="D115" s="150">
        <v>3285</v>
      </c>
      <c r="E115" s="150">
        <v>4646</v>
      </c>
      <c r="F115" s="150" t="s">
        <v>22088</v>
      </c>
    </row>
    <row r="116" spans="1:6" x14ac:dyDescent="0.15">
      <c r="A116" s="150" t="s">
        <v>3435</v>
      </c>
      <c r="B116" s="150" t="s">
        <v>27079</v>
      </c>
      <c r="C116" s="150" t="s">
        <v>12481</v>
      </c>
      <c r="D116" s="150">
        <v>2000000</v>
      </c>
      <c r="E116" s="150">
        <v>5000000</v>
      </c>
      <c r="F116" s="150" t="s">
        <v>22060</v>
      </c>
    </row>
    <row r="117" spans="1:6" x14ac:dyDescent="0.15">
      <c r="A117" s="150" t="s">
        <v>3436</v>
      </c>
      <c r="B117" s="150" t="s">
        <v>27080</v>
      </c>
      <c r="C117" s="150" t="s">
        <v>12485</v>
      </c>
      <c r="D117" s="150">
        <v>23697066</v>
      </c>
      <c r="E117" s="150">
        <v>42244139.950000003</v>
      </c>
      <c r="F117" s="150" t="s">
        <v>27081</v>
      </c>
    </row>
    <row r="118" spans="1:6" x14ac:dyDescent="0.15">
      <c r="A118" s="150" t="s">
        <v>3437</v>
      </c>
      <c r="B118" s="150" t="s">
        <v>27082</v>
      </c>
      <c r="C118" s="150" t="s">
        <v>12486</v>
      </c>
      <c r="D118" s="150">
        <v>788400</v>
      </c>
      <c r="E118" s="150">
        <v>1248000</v>
      </c>
      <c r="F118" s="150" t="s">
        <v>24545</v>
      </c>
    </row>
    <row r="119" spans="1:6" x14ac:dyDescent="0.15">
      <c r="A119" s="150" t="s">
        <v>3438</v>
      </c>
      <c r="B119" s="150" t="s">
        <v>27083</v>
      </c>
      <c r="C119" s="150" t="s">
        <v>12487</v>
      </c>
      <c r="D119" s="150">
        <v>3401585</v>
      </c>
      <c r="E119" s="150">
        <v>3301696</v>
      </c>
      <c r="F119" s="150" t="s">
        <v>27084</v>
      </c>
    </row>
    <row r="120" spans="1:6" x14ac:dyDescent="0.15">
      <c r="A120" s="150" t="s">
        <v>3439</v>
      </c>
      <c r="B120" s="150" t="s">
        <v>27085</v>
      </c>
      <c r="C120" s="150" t="s">
        <v>12488</v>
      </c>
      <c r="D120" s="150">
        <v>0</v>
      </c>
      <c r="E120" s="150">
        <v>0</v>
      </c>
      <c r="F120" s="150" t="s">
        <v>24605</v>
      </c>
    </row>
    <row r="121" spans="1:6" x14ac:dyDescent="0.15">
      <c r="A121" s="150" t="s">
        <v>3440</v>
      </c>
      <c r="B121" s="150" t="s">
        <v>27086</v>
      </c>
      <c r="C121" s="150" t="s">
        <v>12489</v>
      </c>
      <c r="D121" s="150">
        <v>500000</v>
      </c>
      <c r="E121" s="150">
        <v>1020000</v>
      </c>
      <c r="F121" s="150" t="s">
        <v>22138</v>
      </c>
    </row>
    <row r="122" spans="1:6" x14ac:dyDescent="0.15">
      <c r="A122" s="150" t="s">
        <v>3441</v>
      </c>
      <c r="B122" s="150" t="s">
        <v>27087</v>
      </c>
      <c r="C122" s="150" t="s">
        <v>12491</v>
      </c>
      <c r="D122" s="150">
        <v>2400</v>
      </c>
      <c r="E122" s="150">
        <v>4000</v>
      </c>
      <c r="F122" s="150" t="s">
        <v>15506</v>
      </c>
    </row>
    <row r="123" spans="1:6" x14ac:dyDescent="0.15">
      <c r="A123" s="150" t="s">
        <v>3442</v>
      </c>
      <c r="B123" s="150" t="s">
        <v>27088</v>
      </c>
      <c r="C123" s="150" t="s">
        <v>12492</v>
      </c>
      <c r="D123" s="150">
        <v>131454303</v>
      </c>
      <c r="E123" s="150">
        <v>141516100</v>
      </c>
      <c r="F123" s="150" t="s">
        <v>24581</v>
      </c>
    </row>
    <row r="124" spans="1:6" x14ac:dyDescent="0.15">
      <c r="A124" s="150" t="s">
        <v>3443</v>
      </c>
      <c r="B124" s="150" t="s">
        <v>27089</v>
      </c>
      <c r="C124" s="150" t="s">
        <v>12493</v>
      </c>
      <c r="D124" s="150">
        <v>308892</v>
      </c>
      <c r="E124" s="150">
        <v>392500</v>
      </c>
      <c r="F124" s="150" t="s">
        <v>18774</v>
      </c>
    </row>
    <row r="125" spans="1:6" x14ac:dyDescent="0.15">
      <c r="A125" s="150" t="s">
        <v>3444</v>
      </c>
      <c r="B125" s="150" t="s">
        <v>27090</v>
      </c>
      <c r="C125" s="150" t="s">
        <v>12494</v>
      </c>
      <c r="D125" s="150">
        <v>2015700</v>
      </c>
      <c r="E125" s="150">
        <v>2182620</v>
      </c>
      <c r="F125" s="150" t="s">
        <v>14062</v>
      </c>
    </row>
    <row r="126" spans="1:6" x14ac:dyDescent="0.15">
      <c r="A126" s="150" t="s">
        <v>3445</v>
      </c>
      <c r="B126" s="150" t="s">
        <v>27091</v>
      </c>
      <c r="C126" s="150" t="s">
        <v>12495</v>
      </c>
      <c r="D126" s="150">
        <v>80715</v>
      </c>
      <c r="E126" s="150">
        <v>143610</v>
      </c>
      <c r="F126" s="150" t="s">
        <v>22136</v>
      </c>
    </row>
    <row r="127" spans="1:6" x14ac:dyDescent="0.15">
      <c r="A127" s="150" t="s">
        <v>3446</v>
      </c>
      <c r="B127" s="150" t="s">
        <v>27092</v>
      </c>
      <c r="C127" s="150" t="s">
        <v>12496</v>
      </c>
      <c r="D127" s="150">
        <v>2040000</v>
      </c>
      <c r="E127" s="150">
        <v>2180000</v>
      </c>
      <c r="F127" s="150" t="s">
        <v>24493</v>
      </c>
    </row>
    <row r="128" spans="1:6" x14ac:dyDescent="0.15">
      <c r="A128" s="150" t="s">
        <v>3447</v>
      </c>
      <c r="B128" s="150" t="s">
        <v>27093</v>
      </c>
      <c r="C128" s="150" t="s">
        <v>12498</v>
      </c>
      <c r="D128" s="150">
        <v>126424</v>
      </c>
      <c r="E128" s="150">
        <v>144029</v>
      </c>
      <c r="F128" s="150" t="s">
        <v>15506</v>
      </c>
    </row>
    <row r="129" spans="1:6" x14ac:dyDescent="0.15">
      <c r="A129" s="150" t="s">
        <v>3448</v>
      </c>
      <c r="B129" s="150" t="s">
        <v>27094</v>
      </c>
      <c r="C129" s="150" t="s">
        <v>12499</v>
      </c>
      <c r="D129" s="150">
        <v>1641270</v>
      </c>
      <c r="E129" s="150">
        <v>1662100</v>
      </c>
      <c r="F129" s="150" t="s">
        <v>24459</v>
      </c>
    </row>
    <row r="130" spans="1:6" x14ac:dyDescent="0.15">
      <c r="A130" s="150" t="s">
        <v>3449</v>
      </c>
      <c r="B130" s="150" t="s">
        <v>27095</v>
      </c>
      <c r="C130" s="150" t="s">
        <v>12500</v>
      </c>
      <c r="D130" s="150">
        <v>35400000</v>
      </c>
      <c r="E130" s="150">
        <v>50759000</v>
      </c>
      <c r="F130" s="150" t="s">
        <v>27096</v>
      </c>
    </row>
    <row r="131" spans="1:6" x14ac:dyDescent="0.15">
      <c r="A131" s="150" t="s">
        <v>3450</v>
      </c>
      <c r="B131" s="150" t="s">
        <v>27097</v>
      </c>
      <c r="C131" s="150" t="s">
        <v>12501</v>
      </c>
      <c r="D131" s="150">
        <v>322</v>
      </c>
      <c r="E131" s="150">
        <v>388</v>
      </c>
      <c r="F131" s="150" t="s">
        <v>24529</v>
      </c>
    </row>
    <row r="132" spans="1:6" x14ac:dyDescent="0.15">
      <c r="A132" s="150" t="s">
        <v>3451</v>
      </c>
      <c r="B132" s="150" t="s">
        <v>27098</v>
      </c>
      <c r="C132" s="150" t="s">
        <v>12502</v>
      </c>
      <c r="D132" s="150">
        <v>5864000</v>
      </c>
      <c r="E132" s="150">
        <v>7500000</v>
      </c>
      <c r="F132" s="150" t="s">
        <v>18774</v>
      </c>
    </row>
    <row r="133" spans="1:6" x14ac:dyDescent="0.15">
      <c r="A133" s="150" t="s">
        <v>3452</v>
      </c>
      <c r="B133" s="150" t="s">
        <v>27099</v>
      </c>
      <c r="C133" s="150" t="s">
        <v>12503</v>
      </c>
      <c r="D133" s="150">
        <v>26281950</v>
      </c>
      <c r="E133" s="150">
        <v>7174500</v>
      </c>
      <c r="F133" s="150" t="s">
        <v>22051</v>
      </c>
    </row>
    <row r="134" spans="1:6" x14ac:dyDescent="0.15">
      <c r="A134" s="150" t="s">
        <v>3453</v>
      </c>
      <c r="B134" s="150" t="s">
        <v>27100</v>
      </c>
      <c r="C134" s="150" t="s">
        <v>12504</v>
      </c>
      <c r="D134" s="150">
        <v>600000</v>
      </c>
      <c r="E134" s="150">
        <v>425000</v>
      </c>
      <c r="F134" s="150" t="s">
        <v>22157</v>
      </c>
    </row>
    <row r="135" spans="1:6" x14ac:dyDescent="0.15">
      <c r="A135" s="150" t="s">
        <v>3454</v>
      </c>
      <c r="B135" s="150" t="s">
        <v>27101</v>
      </c>
      <c r="C135" s="150" t="s">
        <v>2920</v>
      </c>
      <c r="D135" s="150">
        <v>35043700</v>
      </c>
      <c r="E135" s="150">
        <v>139998200</v>
      </c>
      <c r="F135" s="150" t="s">
        <v>24470</v>
      </c>
    </row>
    <row r="136" spans="1:6" x14ac:dyDescent="0.15">
      <c r="A136" s="150" t="s">
        <v>3455</v>
      </c>
      <c r="B136" s="150" t="s">
        <v>27102</v>
      </c>
      <c r="C136" s="150" t="s">
        <v>12505</v>
      </c>
      <c r="D136" s="150">
        <v>748950</v>
      </c>
      <c r="E136" s="150">
        <v>841022</v>
      </c>
      <c r="F136" s="150" t="s">
        <v>22060</v>
      </c>
    </row>
    <row r="137" spans="1:6" x14ac:dyDescent="0.15">
      <c r="A137" s="150" t="s">
        <v>3456</v>
      </c>
      <c r="B137" s="150" t="s">
        <v>27103</v>
      </c>
      <c r="C137" s="150" t="s">
        <v>12506</v>
      </c>
      <c r="D137" s="150">
        <v>12226470</v>
      </c>
      <c r="E137" s="150">
        <v>22049840</v>
      </c>
      <c r="F137" s="150" t="s">
        <v>22098</v>
      </c>
    </row>
    <row r="138" spans="1:6" x14ac:dyDescent="0.15">
      <c r="A138" s="150" t="s">
        <v>3457</v>
      </c>
      <c r="B138" s="150" t="s">
        <v>27104</v>
      </c>
      <c r="C138" s="150" t="s">
        <v>12507</v>
      </c>
      <c r="D138" s="150">
        <v>874</v>
      </c>
      <c r="E138" s="150">
        <v>893</v>
      </c>
      <c r="F138" s="150" t="s">
        <v>27105</v>
      </c>
    </row>
    <row r="139" spans="1:6" x14ac:dyDescent="0.15">
      <c r="A139" s="150" t="s">
        <v>3458</v>
      </c>
      <c r="B139" s="150" t="s">
        <v>27106</v>
      </c>
      <c r="C139" s="150" t="s">
        <v>12509</v>
      </c>
      <c r="D139" s="150">
        <v>38790</v>
      </c>
      <c r="E139" s="150">
        <v>45630</v>
      </c>
      <c r="F139" s="150" t="s">
        <v>22078</v>
      </c>
    </row>
    <row r="140" spans="1:6" x14ac:dyDescent="0.15">
      <c r="A140" s="150" t="s">
        <v>3459</v>
      </c>
      <c r="B140" s="150" t="s">
        <v>27107</v>
      </c>
      <c r="C140" s="150" t="s">
        <v>12510</v>
      </c>
      <c r="D140" s="150">
        <v>6202</v>
      </c>
      <c r="E140" s="150">
        <v>7700</v>
      </c>
      <c r="F140" s="150" t="s">
        <v>22088</v>
      </c>
    </row>
    <row r="141" spans="1:6" x14ac:dyDescent="0.15">
      <c r="A141" s="150" t="s">
        <v>3460</v>
      </c>
      <c r="B141" s="150" t="s">
        <v>27108</v>
      </c>
      <c r="C141" s="150" t="s">
        <v>12511</v>
      </c>
      <c r="D141" s="150">
        <v>1437380</v>
      </c>
      <c r="E141" s="150">
        <v>1707900</v>
      </c>
      <c r="F141" s="150" t="s">
        <v>27109</v>
      </c>
    </row>
    <row r="142" spans="1:6" x14ac:dyDescent="0.15">
      <c r="A142" s="150" t="s">
        <v>3461</v>
      </c>
      <c r="B142" s="150" t="s">
        <v>27110</v>
      </c>
      <c r="C142" s="150" t="s">
        <v>12513</v>
      </c>
      <c r="D142" s="150">
        <v>26433660</v>
      </c>
      <c r="E142" s="150">
        <v>31464430</v>
      </c>
      <c r="F142" s="150" t="s">
        <v>22093</v>
      </c>
    </row>
    <row r="143" spans="1:6" x14ac:dyDescent="0.15">
      <c r="A143" s="150" t="s">
        <v>3462</v>
      </c>
      <c r="B143" s="150" t="s">
        <v>27111</v>
      </c>
      <c r="C143" s="150" t="s">
        <v>12514</v>
      </c>
      <c r="D143" s="150">
        <v>30200050</v>
      </c>
      <c r="E143" s="150">
        <v>34560960</v>
      </c>
      <c r="F143" s="150" t="s">
        <v>22172</v>
      </c>
    </row>
    <row r="144" spans="1:6" x14ac:dyDescent="0.15">
      <c r="A144" s="150" t="s">
        <v>3463</v>
      </c>
      <c r="B144" s="150" t="s">
        <v>27112</v>
      </c>
      <c r="C144" s="150" t="s">
        <v>12515</v>
      </c>
      <c r="D144" s="150">
        <v>1071000</v>
      </c>
      <c r="E144" s="150">
        <v>1021000</v>
      </c>
      <c r="F144" s="150" t="s">
        <v>27113</v>
      </c>
    </row>
    <row r="145" spans="1:6" x14ac:dyDescent="0.15">
      <c r="A145" s="150" t="s">
        <v>3464</v>
      </c>
      <c r="B145" s="150" t="s">
        <v>27114</v>
      </c>
      <c r="C145" s="150" t="s">
        <v>12516</v>
      </c>
      <c r="D145" s="150">
        <v>807500</v>
      </c>
      <c r="E145" s="150">
        <v>350000</v>
      </c>
      <c r="F145" s="150" t="s">
        <v>18774</v>
      </c>
    </row>
    <row r="146" spans="1:6" x14ac:dyDescent="0.15">
      <c r="A146" s="150" t="s">
        <v>3465</v>
      </c>
      <c r="B146" s="150" t="s">
        <v>27115</v>
      </c>
      <c r="C146" s="150" t="s">
        <v>12517</v>
      </c>
      <c r="D146" s="150">
        <v>6502000</v>
      </c>
      <c r="E146" s="150">
        <v>6650000</v>
      </c>
      <c r="F146" s="150" t="s">
        <v>22078</v>
      </c>
    </row>
    <row r="147" spans="1:6" x14ac:dyDescent="0.15">
      <c r="A147" s="150" t="s">
        <v>3466</v>
      </c>
      <c r="B147" s="150" t="s">
        <v>27116</v>
      </c>
      <c r="C147" s="150" t="s">
        <v>1860</v>
      </c>
      <c r="D147" s="150">
        <v>750000</v>
      </c>
      <c r="E147" s="150">
        <v>1861210</v>
      </c>
      <c r="F147" s="150" t="s">
        <v>22052</v>
      </c>
    </row>
    <row r="148" spans="1:6" x14ac:dyDescent="0.15">
      <c r="A148" s="150" t="s">
        <v>3467</v>
      </c>
      <c r="B148" s="150" t="s">
        <v>27117</v>
      </c>
      <c r="C148" s="150" t="s">
        <v>12518</v>
      </c>
      <c r="D148" s="150">
        <v>16290</v>
      </c>
      <c r="E148" s="150">
        <v>13960</v>
      </c>
      <c r="F148" s="150" t="s">
        <v>22090</v>
      </c>
    </row>
    <row r="149" spans="1:6" x14ac:dyDescent="0.15">
      <c r="A149" s="150" t="s">
        <v>3468</v>
      </c>
      <c r="B149" s="150" t="s">
        <v>27118</v>
      </c>
      <c r="C149" s="150" t="s">
        <v>12519</v>
      </c>
      <c r="D149" s="150">
        <v>440700</v>
      </c>
      <c r="E149" s="150">
        <v>499900</v>
      </c>
      <c r="F149" s="150" t="s">
        <v>22067</v>
      </c>
    </row>
    <row r="150" spans="1:6" x14ac:dyDescent="0.15">
      <c r="A150" s="150" t="s">
        <v>3469</v>
      </c>
      <c r="B150" s="150" t="s">
        <v>27119</v>
      </c>
      <c r="C150" s="150" t="s">
        <v>12520</v>
      </c>
      <c r="D150" s="150">
        <v>7555339.6900000004</v>
      </c>
      <c r="E150" s="150">
        <v>9812725.7100000009</v>
      </c>
      <c r="F150" s="150" t="s">
        <v>24529</v>
      </c>
    </row>
    <row r="151" spans="1:6" x14ac:dyDescent="0.15">
      <c r="A151" s="150" t="s">
        <v>3470</v>
      </c>
      <c r="B151" s="150" t="s">
        <v>27120</v>
      </c>
      <c r="C151" s="150" t="s">
        <v>12521</v>
      </c>
      <c r="D151" s="150">
        <v>167000</v>
      </c>
      <c r="E151" s="150">
        <v>167000</v>
      </c>
      <c r="F151" s="150" t="s">
        <v>24727</v>
      </c>
    </row>
    <row r="152" spans="1:6" x14ac:dyDescent="0.15">
      <c r="A152" s="150" t="s">
        <v>3471</v>
      </c>
      <c r="B152" s="150" t="s">
        <v>27121</v>
      </c>
      <c r="C152" s="150" t="s">
        <v>12522</v>
      </c>
      <c r="D152" s="150">
        <v>4800000</v>
      </c>
      <c r="E152" s="150">
        <v>6395000</v>
      </c>
      <c r="F152" s="150" t="s">
        <v>22103</v>
      </c>
    </row>
    <row r="153" spans="1:6" x14ac:dyDescent="0.15">
      <c r="A153" s="150" t="s">
        <v>3472</v>
      </c>
      <c r="B153" s="150" t="s">
        <v>27122</v>
      </c>
      <c r="C153" s="150" t="s">
        <v>2204</v>
      </c>
      <c r="D153" s="150">
        <v>0</v>
      </c>
      <c r="E153" s="150">
        <v>0</v>
      </c>
      <c r="F153" s="150" t="s">
        <v>22060</v>
      </c>
    </row>
    <row r="154" spans="1:6" x14ac:dyDescent="0.15">
      <c r="A154" s="150" t="s">
        <v>3473</v>
      </c>
      <c r="B154" s="150" t="s">
        <v>27123</v>
      </c>
      <c r="C154" s="150" t="s">
        <v>2204</v>
      </c>
      <c r="D154" s="150">
        <v>7151700</v>
      </c>
      <c r="E154" s="150">
        <v>2263</v>
      </c>
      <c r="F154" s="150" t="s">
        <v>22052</v>
      </c>
    </row>
    <row r="155" spans="1:6" x14ac:dyDescent="0.15">
      <c r="A155" s="150" t="s">
        <v>3474</v>
      </c>
      <c r="B155" s="150" t="s">
        <v>27124</v>
      </c>
      <c r="C155" s="150" t="s">
        <v>2204</v>
      </c>
      <c r="D155" s="150">
        <v>0</v>
      </c>
      <c r="E155" s="150">
        <v>0</v>
      </c>
      <c r="F155" s="150" t="s">
        <v>22060</v>
      </c>
    </row>
    <row r="156" spans="1:6" x14ac:dyDescent="0.15">
      <c r="A156" s="150" t="s">
        <v>3475</v>
      </c>
      <c r="B156" s="150" t="s">
        <v>27125</v>
      </c>
      <c r="C156" s="150" t="s">
        <v>12523</v>
      </c>
      <c r="D156" s="150">
        <v>581041</v>
      </c>
      <c r="E156" s="150">
        <v>785900</v>
      </c>
      <c r="F156" s="150" t="s">
        <v>26668</v>
      </c>
    </row>
    <row r="157" spans="1:6" x14ac:dyDescent="0.15">
      <c r="A157" s="150" t="s">
        <v>3476</v>
      </c>
      <c r="B157" s="150" t="s">
        <v>27126</v>
      </c>
      <c r="C157" s="150" t="s">
        <v>12524</v>
      </c>
      <c r="D157" s="150">
        <v>288900</v>
      </c>
      <c r="E157" s="150">
        <v>253600</v>
      </c>
      <c r="F157" s="150" t="s">
        <v>22088</v>
      </c>
    </row>
    <row r="158" spans="1:6" x14ac:dyDescent="0.15">
      <c r="A158" s="150" t="s">
        <v>3477</v>
      </c>
      <c r="B158" s="150" t="s">
        <v>27127</v>
      </c>
      <c r="C158" s="150" t="s">
        <v>12525</v>
      </c>
      <c r="D158" s="150">
        <v>2440867</v>
      </c>
      <c r="E158" s="150">
        <v>2717613.3</v>
      </c>
      <c r="F158" s="150" t="s">
        <v>22060</v>
      </c>
    </row>
    <row r="159" spans="1:6" x14ac:dyDescent="0.15">
      <c r="A159" s="150" t="s">
        <v>3478</v>
      </c>
      <c r="B159" s="150" t="s">
        <v>27128</v>
      </c>
      <c r="C159" s="150" t="s">
        <v>12526</v>
      </c>
      <c r="D159" s="150">
        <v>2487664</v>
      </c>
      <c r="E159" s="150">
        <v>2572358</v>
      </c>
      <c r="F159" s="150" t="s">
        <v>27129</v>
      </c>
    </row>
    <row r="160" spans="1:6" x14ac:dyDescent="0.15">
      <c r="A160" s="150" t="s">
        <v>3479</v>
      </c>
      <c r="B160" s="150" t="s">
        <v>27130</v>
      </c>
      <c r="C160" s="150" t="s">
        <v>12528</v>
      </c>
      <c r="D160" s="150">
        <v>592600</v>
      </c>
      <c r="E160" s="150">
        <v>776880</v>
      </c>
      <c r="F160" s="150" t="s">
        <v>27131</v>
      </c>
    </row>
    <row r="161" spans="1:6" x14ac:dyDescent="0.15">
      <c r="A161" s="150" t="s">
        <v>3480</v>
      </c>
      <c r="B161" s="150" t="s">
        <v>27132</v>
      </c>
      <c r="C161" s="150" t="s">
        <v>12530</v>
      </c>
      <c r="D161" s="150">
        <v>615700</v>
      </c>
      <c r="E161" s="150">
        <v>839400</v>
      </c>
      <c r="F161" s="150" t="s">
        <v>24582</v>
      </c>
    </row>
    <row r="162" spans="1:6" x14ac:dyDescent="0.15">
      <c r="A162" s="150" t="s">
        <v>3481</v>
      </c>
      <c r="B162" s="150" t="s">
        <v>27133</v>
      </c>
      <c r="C162" s="150" t="s">
        <v>12532</v>
      </c>
      <c r="D162" s="150">
        <v>17000</v>
      </c>
      <c r="E162" s="150">
        <v>12000</v>
      </c>
      <c r="F162" s="150" t="s">
        <v>22136</v>
      </c>
    </row>
    <row r="163" spans="1:6" x14ac:dyDescent="0.15">
      <c r="A163" s="150" t="s">
        <v>3482</v>
      </c>
      <c r="B163" s="150" t="s">
        <v>27134</v>
      </c>
      <c r="C163" s="150" t="s">
        <v>12533</v>
      </c>
      <c r="D163" s="150">
        <v>306180</v>
      </c>
      <c r="E163" s="150">
        <v>1050609</v>
      </c>
      <c r="F163" s="150" t="s">
        <v>18774</v>
      </c>
    </row>
    <row r="164" spans="1:6" x14ac:dyDescent="0.15">
      <c r="A164" s="150" t="s">
        <v>3483</v>
      </c>
      <c r="B164" s="150" t="s">
        <v>27135</v>
      </c>
      <c r="C164" s="150" t="s">
        <v>12534</v>
      </c>
      <c r="D164" s="150">
        <v>107100</v>
      </c>
      <c r="E164" s="150">
        <v>93550.25</v>
      </c>
      <c r="F164" s="150" t="s">
        <v>24459</v>
      </c>
    </row>
    <row r="165" spans="1:6" x14ac:dyDescent="0.15">
      <c r="A165" s="150" t="s">
        <v>3484</v>
      </c>
      <c r="B165" s="150" t="s">
        <v>27136</v>
      </c>
      <c r="C165" s="150" t="s">
        <v>12535</v>
      </c>
      <c r="D165" s="150">
        <v>3287200</v>
      </c>
      <c r="E165" s="150">
        <v>3509100</v>
      </c>
      <c r="F165" s="150" t="s">
        <v>27137</v>
      </c>
    </row>
    <row r="166" spans="1:6" x14ac:dyDescent="0.15">
      <c r="A166" s="150" t="s">
        <v>3485</v>
      </c>
      <c r="B166" s="150" t="s">
        <v>27138</v>
      </c>
      <c r="C166" s="150" t="s">
        <v>12536</v>
      </c>
      <c r="D166" s="150">
        <v>30000</v>
      </c>
      <c r="E166" s="150">
        <v>35000</v>
      </c>
      <c r="F166" s="150" t="s">
        <v>14062</v>
      </c>
    </row>
    <row r="167" spans="1:6" x14ac:dyDescent="0.15">
      <c r="A167" s="150" t="s">
        <v>3486</v>
      </c>
      <c r="B167" s="150" t="s">
        <v>27139</v>
      </c>
      <c r="C167" s="150" t="s">
        <v>12537</v>
      </c>
      <c r="D167" s="150">
        <v>150000</v>
      </c>
      <c r="E167" s="150">
        <v>204000</v>
      </c>
      <c r="F167" s="150" t="s">
        <v>22098</v>
      </c>
    </row>
    <row r="168" spans="1:6" x14ac:dyDescent="0.15">
      <c r="A168" s="150" t="s">
        <v>3487</v>
      </c>
      <c r="B168" s="150" t="s">
        <v>27140</v>
      </c>
      <c r="C168" s="150" t="s">
        <v>12538</v>
      </c>
      <c r="D168" s="150">
        <v>426325</v>
      </c>
      <c r="E168" s="150">
        <v>535800</v>
      </c>
      <c r="F168" s="150" t="s">
        <v>22067</v>
      </c>
    </row>
    <row r="169" spans="1:6" x14ac:dyDescent="0.15">
      <c r="A169" s="150" t="s">
        <v>3488</v>
      </c>
      <c r="B169" s="150" t="s">
        <v>27141</v>
      </c>
      <c r="C169" s="150" t="s">
        <v>12539</v>
      </c>
      <c r="D169" s="150">
        <v>17517000</v>
      </c>
      <c r="E169" s="150">
        <v>15224000</v>
      </c>
      <c r="F169" s="150" t="s">
        <v>22172</v>
      </c>
    </row>
    <row r="170" spans="1:6" x14ac:dyDescent="0.15">
      <c r="A170" s="150" t="s">
        <v>3489</v>
      </c>
      <c r="B170" s="150" t="s">
        <v>27142</v>
      </c>
      <c r="C170" s="150" t="s">
        <v>12540</v>
      </c>
      <c r="D170" s="150">
        <v>162079.37</v>
      </c>
      <c r="E170" s="150">
        <v>166525</v>
      </c>
      <c r="F170" s="150" t="s">
        <v>15506</v>
      </c>
    </row>
    <row r="171" spans="1:6" x14ac:dyDescent="0.15">
      <c r="A171" s="150" t="s">
        <v>3490</v>
      </c>
      <c r="B171" s="150" t="s">
        <v>27143</v>
      </c>
      <c r="C171" s="150" t="s">
        <v>12541</v>
      </c>
      <c r="D171" s="150">
        <v>4467500</v>
      </c>
      <c r="E171" s="150">
        <v>5294000</v>
      </c>
      <c r="F171" s="150" t="s">
        <v>22078</v>
      </c>
    </row>
    <row r="172" spans="1:6" x14ac:dyDescent="0.15">
      <c r="A172" s="150" t="s">
        <v>3491</v>
      </c>
      <c r="B172" s="150" t="s">
        <v>27144</v>
      </c>
      <c r="C172" s="150" t="s">
        <v>12542</v>
      </c>
      <c r="D172" s="150">
        <v>144000</v>
      </c>
      <c r="E172" s="150">
        <v>144000</v>
      </c>
      <c r="F172" s="150" t="s">
        <v>22104</v>
      </c>
    </row>
    <row r="173" spans="1:6" x14ac:dyDescent="0.15">
      <c r="A173" s="150" t="s">
        <v>3492</v>
      </c>
      <c r="B173" s="150" t="s">
        <v>27145</v>
      </c>
      <c r="C173" s="150" t="s">
        <v>12543</v>
      </c>
      <c r="D173" s="150">
        <v>422288000</v>
      </c>
      <c r="E173" s="150">
        <v>494529000</v>
      </c>
      <c r="F173" s="150" t="s">
        <v>22098</v>
      </c>
    </row>
    <row r="174" spans="1:6" x14ac:dyDescent="0.15">
      <c r="A174" s="150" t="s">
        <v>3493</v>
      </c>
      <c r="B174" s="150" t="s">
        <v>27146</v>
      </c>
      <c r="C174" s="150" t="s">
        <v>12544</v>
      </c>
      <c r="D174" s="150">
        <v>38100000</v>
      </c>
      <c r="E174" s="150">
        <v>47100000</v>
      </c>
      <c r="F174" s="150" t="s">
        <v>22103</v>
      </c>
    </row>
    <row r="175" spans="1:6" x14ac:dyDescent="0.15">
      <c r="A175" s="150" t="s">
        <v>3494</v>
      </c>
      <c r="B175" s="150" t="s">
        <v>27147</v>
      </c>
      <c r="C175" s="150" t="s">
        <v>2325</v>
      </c>
      <c r="D175" s="150">
        <v>586160</v>
      </c>
      <c r="E175" s="150">
        <v>580000</v>
      </c>
      <c r="F175" s="150" t="s">
        <v>18774</v>
      </c>
    </row>
    <row r="176" spans="1:6" x14ac:dyDescent="0.15">
      <c r="A176" s="150" t="s">
        <v>3495</v>
      </c>
      <c r="B176" s="150" t="s">
        <v>27148</v>
      </c>
      <c r="C176" s="150" t="s">
        <v>12545</v>
      </c>
      <c r="D176" s="150">
        <v>2850000</v>
      </c>
      <c r="E176" s="150">
        <v>2873955</v>
      </c>
      <c r="F176" s="150" t="s">
        <v>27129</v>
      </c>
    </row>
    <row r="177" spans="1:6" x14ac:dyDescent="0.15">
      <c r="A177" s="150" t="s">
        <v>3496</v>
      </c>
      <c r="B177" s="150" t="s">
        <v>27149</v>
      </c>
      <c r="C177" s="150" t="s">
        <v>12546</v>
      </c>
      <c r="D177" s="150">
        <v>460000</v>
      </c>
      <c r="E177" s="150">
        <v>95000</v>
      </c>
      <c r="F177" s="150" t="s">
        <v>27150</v>
      </c>
    </row>
    <row r="178" spans="1:6" x14ac:dyDescent="0.15">
      <c r="A178" s="150" t="s">
        <v>3497</v>
      </c>
      <c r="B178" s="150" t="s">
        <v>27151</v>
      </c>
      <c r="C178" s="150" t="s">
        <v>12548</v>
      </c>
      <c r="D178" s="150">
        <v>12229313.4</v>
      </c>
      <c r="E178" s="150">
        <v>12440163.699999999</v>
      </c>
      <c r="F178" s="150" t="s">
        <v>22060</v>
      </c>
    </row>
    <row r="179" spans="1:6" x14ac:dyDescent="0.15">
      <c r="A179" s="150" t="s">
        <v>3498</v>
      </c>
      <c r="B179" s="150" t="s">
        <v>27152</v>
      </c>
      <c r="C179" s="150" t="s">
        <v>12549</v>
      </c>
      <c r="D179" s="150">
        <v>9535300</v>
      </c>
      <c r="E179" s="150">
        <v>13854700</v>
      </c>
      <c r="F179" s="150" t="s">
        <v>22060</v>
      </c>
    </row>
    <row r="180" spans="1:6" x14ac:dyDescent="0.15">
      <c r="A180" s="150" t="s">
        <v>3499</v>
      </c>
      <c r="B180" s="150" t="s">
        <v>27153</v>
      </c>
      <c r="C180" s="150" t="s">
        <v>12550</v>
      </c>
      <c r="D180" s="150">
        <v>1051</v>
      </c>
      <c r="E180" s="150">
        <v>1591</v>
      </c>
      <c r="F180" s="150" t="s">
        <v>22088</v>
      </c>
    </row>
    <row r="181" spans="1:6" x14ac:dyDescent="0.15">
      <c r="A181" s="150" t="s">
        <v>3500</v>
      </c>
      <c r="B181" s="150" t="s">
        <v>27154</v>
      </c>
      <c r="C181" s="150" t="s">
        <v>387</v>
      </c>
      <c r="D181" s="150">
        <v>3862000</v>
      </c>
      <c r="E181" s="150">
        <v>4250000</v>
      </c>
      <c r="F181" s="150" t="s">
        <v>22093</v>
      </c>
    </row>
    <row r="182" spans="1:6" x14ac:dyDescent="0.15">
      <c r="A182" s="150" t="s">
        <v>3501</v>
      </c>
      <c r="B182" s="150" t="s">
        <v>27155</v>
      </c>
      <c r="C182" s="150" t="s">
        <v>12551</v>
      </c>
      <c r="D182" s="150">
        <v>116822.08</v>
      </c>
      <c r="E182" s="150">
        <v>146252.66</v>
      </c>
      <c r="F182" s="150" t="s">
        <v>22078</v>
      </c>
    </row>
    <row r="183" spans="1:6" x14ac:dyDescent="0.15">
      <c r="A183" s="150" t="s">
        <v>3502</v>
      </c>
      <c r="B183" s="150" t="s">
        <v>27156</v>
      </c>
      <c r="C183" s="150" t="s">
        <v>12552</v>
      </c>
      <c r="D183" s="150">
        <v>2936000</v>
      </c>
      <c r="E183" s="150">
        <v>3445460</v>
      </c>
      <c r="F183" s="150" t="s">
        <v>27157</v>
      </c>
    </row>
    <row r="184" spans="1:6" x14ac:dyDescent="0.15">
      <c r="A184" s="150" t="s">
        <v>3503</v>
      </c>
      <c r="B184" s="150" t="s">
        <v>27158</v>
      </c>
      <c r="C184" s="150" t="s">
        <v>12553</v>
      </c>
      <c r="D184" s="150">
        <v>7226327.6799999997</v>
      </c>
      <c r="E184" s="150">
        <v>8043189.4400000004</v>
      </c>
      <c r="F184" s="150" t="s">
        <v>27159</v>
      </c>
    </row>
    <row r="185" spans="1:6" x14ac:dyDescent="0.15">
      <c r="A185" s="150" t="s">
        <v>3504</v>
      </c>
      <c r="B185" s="150" t="s">
        <v>27160</v>
      </c>
      <c r="C185" s="150" t="s">
        <v>12555</v>
      </c>
      <c r="D185" s="150">
        <v>441200</v>
      </c>
      <c r="E185" s="150">
        <v>3000000</v>
      </c>
      <c r="F185" s="150" t="s">
        <v>27161</v>
      </c>
    </row>
    <row r="186" spans="1:6" x14ac:dyDescent="0.15">
      <c r="A186" s="150" t="s">
        <v>3505</v>
      </c>
      <c r="B186" s="150" t="s">
        <v>27162</v>
      </c>
      <c r="C186" s="150" t="s">
        <v>12556</v>
      </c>
      <c r="D186" s="150">
        <v>1183400</v>
      </c>
      <c r="E186" s="150">
        <v>1123200</v>
      </c>
      <c r="F186" s="150" t="s">
        <v>14062</v>
      </c>
    </row>
    <row r="187" spans="1:6" x14ac:dyDescent="0.15">
      <c r="A187" s="150" t="s">
        <v>3506</v>
      </c>
      <c r="B187" s="150" t="s">
        <v>27163</v>
      </c>
      <c r="C187" s="150" t="s">
        <v>12557</v>
      </c>
      <c r="D187" s="150">
        <v>17520000</v>
      </c>
      <c r="E187" s="150">
        <v>3180000</v>
      </c>
      <c r="F187" s="150" t="s">
        <v>24575</v>
      </c>
    </row>
    <row r="188" spans="1:6" x14ac:dyDescent="0.15">
      <c r="A188" s="150" t="s">
        <v>3507</v>
      </c>
      <c r="B188" s="150" t="s">
        <v>27164</v>
      </c>
      <c r="C188" s="150" t="s">
        <v>12558</v>
      </c>
      <c r="D188" s="150">
        <v>12328</v>
      </c>
      <c r="E188" s="150">
        <v>46815</v>
      </c>
      <c r="F188" s="150" t="s">
        <v>27165</v>
      </c>
    </row>
    <row r="189" spans="1:6" x14ac:dyDescent="0.15">
      <c r="A189" s="150" t="s">
        <v>3508</v>
      </c>
      <c r="B189" s="150" t="s">
        <v>27166</v>
      </c>
      <c r="C189" s="150" t="s">
        <v>12559</v>
      </c>
      <c r="D189" s="150">
        <v>14448</v>
      </c>
      <c r="E189" s="150">
        <v>29200</v>
      </c>
      <c r="F189" s="150" t="s">
        <v>22071</v>
      </c>
    </row>
    <row r="190" spans="1:6" x14ac:dyDescent="0.15">
      <c r="A190" s="150" t="s">
        <v>3509</v>
      </c>
      <c r="B190" s="150" t="s">
        <v>27167</v>
      </c>
      <c r="C190" s="150" t="s">
        <v>12560</v>
      </c>
      <c r="D190" s="150">
        <v>317651.84000000003</v>
      </c>
      <c r="E190" s="150">
        <v>866064.96</v>
      </c>
      <c r="F190" s="150" t="s">
        <v>22161</v>
      </c>
    </row>
    <row r="191" spans="1:6" x14ac:dyDescent="0.15">
      <c r="A191" s="150" t="s">
        <v>3510</v>
      </c>
      <c r="B191" s="150" t="s">
        <v>27168</v>
      </c>
      <c r="C191" s="150" t="s">
        <v>12519</v>
      </c>
      <c r="D191" s="150">
        <v>600000</v>
      </c>
      <c r="E191" s="150">
        <v>480000</v>
      </c>
      <c r="F191" s="150" t="s">
        <v>18774</v>
      </c>
    </row>
    <row r="192" spans="1:6" x14ac:dyDescent="0.15">
      <c r="A192" s="150" t="s">
        <v>3511</v>
      </c>
      <c r="B192" s="150" t="s">
        <v>27169</v>
      </c>
      <c r="C192" s="150" t="s">
        <v>12561</v>
      </c>
      <c r="D192" s="150">
        <v>102161.4</v>
      </c>
      <c r="E192" s="150">
        <v>132900</v>
      </c>
      <c r="F192" s="150" t="s">
        <v>22078</v>
      </c>
    </row>
    <row r="193" spans="1:6" x14ac:dyDescent="0.15">
      <c r="A193" s="150" t="s">
        <v>3512</v>
      </c>
      <c r="B193" s="150" t="s">
        <v>27170</v>
      </c>
      <c r="C193" s="150" t="s">
        <v>12562</v>
      </c>
      <c r="D193" s="150">
        <v>5300000</v>
      </c>
      <c r="E193" s="150">
        <v>6200000</v>
      </c>
      <c r="F193" s="150" t="s">
        <v>22078</v>
      </c>
    </row>
    <row r="194" spans="1:6" x14ac:dyDescent="0.15">
      <c r="A194" s="150" t="s">
        <v>3513</v>
      </c>
      <c r="B194" s="150" t="s">
        <v>27171</v>
      </c>
      <c r="C194" s="150" t="s">
        <v>12563</v>
      </c>
      <c r="D194" s="150">
        <v>2587814</v>
      </c>
      <c r="E194" s="150">
        <v>2656676</v>
      </c>
      <c r="F194" s="150" t="s">
        <v>24497</v>
      </c>
    </row>
    <row r="195" spans="1:6" x14ac:dyDescent="0.15">
      <c r="A195" s="150" t="s">
        <v>3514</v>
      </c>
      <c r="B195" s="150" t="s">
        <v>27172</v>
      </c>
      <c r="C195" s="150" t="s">
        <v>12564</v>
      </c>
      <c r="D195" s="150">
        <v>409158</v>
      </c>
      <c r="E195" s="150">
        <v>603971</v>
      </c>
      <c r="F195" s="150" t="s">
        <v>24527</v>
      </c>
    </row>
    <row r="196" spans="1:6" x14ac:dyDescent="0.15">
      <c r="A196" s="150" t="s">
        <v>3515</v>
      </c>
      <c r="B196" s="150" t="s">
        <v>27173</v>
      </c>
      <c r="C196" s="150" t="s">
        <v>12565</v>
      </c>
      <c r="D196" s="150">
        <v>359100</v>
      </c>
      <c r="E196" s="150">
        <v>390000</v>
      </c>
      <c r="F196" s="150" t="s">
        <v>18774</v>
      </c>
    </row>
    <row r="197" spans="1:6" x14ac:dyDescent="0.15">
      <c r="A197" s="150" t="s">
        <v>3516</v>
      </c>
      <c r="B197" s="150" t="s">
        <v>27174</v>
      </c>
      <c r="C197" s="150" t="s">
        <v>1668</v>
      </c>
      <c r="D197" s="150">
        <v>31450000</v>
      </c>
      <c r="E197" s="150">
        <v>31500000</v>
      </c>
      <c r="F197" s="150" t="s">
        <v>18774</v>
      </c>
    </row>
    <row r="198" spans="1:6" x14ac:dyDescent="0.15">
      <c r="A198" s="150" t="s">
        <v>3517</v>
      </c>
      <c r="B198" s="150" t="s">
        <v>27175</v>
      </c>
      <c r="C198" s="150" t="s">
        <v>1953</v>
      </c>
      <c r="D198" s="150">
        <v>10915200</v>
      </c>
      <c r="E198" s="150">
        <v>13042700</v>
      </c>
      <c r="F198" s="150" t="s">
        <v>22060</v>
      </c>
    </row>
    <row r="199" spans="1:6" x14ac:dyDescent="0.15">
      <c r="A199" s="150" t="s">
        <v>3518</v>
      </c>
      <c r="B199" s="150" t="s">
        <v>27176</v>
      </c>
      <c r="C199" s="150" t="s">
        <v>12566</v>
      </c>
      <c r="D199" s="150">
        <v>1007198.2</v>
      </c>
      <c r="E199" s="150">
        <v>1161398.2</v>
      </c>
      <c r="F199" s="150" t="s">
        <v>18774</v>
      </c>
    </row>
    <row r="200" spans="1:6" x14ac:dyDescent="0.15">
      <c r="A200" s="150" t="s">
        <v>3519</v>
      </c>
      <c r="B200" s="150" t="s">
        <v>27177</v>
      </c>
      <c r="C200" s="150" t="s">
        <v>12567</v>
      </c>
      <c r="D200" s="150">
        <v>203802</v>
      </c>
      <c r="E200" s="150">
        <v>210021</v>
      </c>
      <c r="F200" s="150" t="s">
        <v>24459</v>
      </c>
    </row>
    <row r="201" spans="1:6" x14ac:dyDescent="0.15">
      <c r="A201" s="150" t="s">
        <v>3520</v>
      </c>
      <c r="B201" s="150" t="s">
        <v>27178</v>
      </c>
      <c r="C201" s="150" t="s">
        <v>12568</v>
      </c>
      <c r="D201" s="150">
        <v>31782</v>
      </c>
      <c r="E201" s="150">
        <v>47624</v>
      </c>
      <c r="F201" s="150" t="s">
        <v>27179</v>
      </c>
    </row>
    <row r="202" spans="1:6" x14ac:dyDescent="0.15">
      <c r="A202" s="150" t="s">
        <v>3521</v>
      </c>
      <c r="B202" s="150" t="s">
        <v>27180</v>
      </c>
      <c r="C202" s="150" t="s">
        <v>12570</v>
      </c>
      <c r="D202" s="150">
        <v>70000</v>
      </c>
      <c r="E202" s="150">
        <v>25000</v>
      </c>
      <c r="F202" s="150" t="s">
        <v>22088</v>
      </c>
    </row>
    <row r="203" spans="1:6" x14ac:dyDescent="0.15">
      <c r="A203" s="150" t="s">
        <v>3522</v>
      </c>
      <c r="B203" s="150" t="s">
        <v>27181</v>
      </c>
      <c r="C203" s="150" t="s">
        <v>12571</v>
      </c>
      <c r="D203" s="150">
        <v>1140200</v>
      </c>
      <c r="E203" s="150">
        <v>1376200</v>
      </c>
      <c r="F203" s="150" t="s">
        <v>18774</v>
      </c>
    </row>
    <row r="204" spans="1:6" x14ac:dyDescent="0.15">
      <c r="A204" s="150" t="s">
        <v>3523</v>
      </c>
      <c r="B204" s="150" t="s">
        <v>27182</v>
      </c>
      <c r="C204" s="150" t="s">
        <v>12572</v>
      </c>
      <c r="D204" s="150">
        <v>7625</v>
      </c>
      <c r="E204" s="150">
        <v>8450</v>
      </c>
      <c r="F204" s="150" t="s">
        <v>22136</v>
      </c>
    </row>
    <row r="205" spans="1:6" x14ac:dyDescent="0.15">
      <c r="A205" s="150" t="s">
        <v>3524</v>
      </c>
      <c r="B205" s="150" t="s">
        <v>27183</v>
      </c>
      <c r="C205" s="150" t="s">
        <v>12573</v>
      </c>
      <c r="D205" s="150">
        <v>6477950</v>
      </c>
      <c r="E205" s="150">
        <v>3217950</v>
      </c>
      <c r="F205" s="150" t="s">
        <v>22067</v>
      </c>
    </row>
    <row r="206" spans="1:6" x14ac:dyDescent="0.15">
      <c r="A206" s="150" t="s">
        <v>3525</v>
      </c>
      <c r="B206" s="150" t="s">
        <v>27184</v>
      </c>
      <c r="C206" s="150" t="s">
        <v>12574</v>
      </c>
      <c r="D206" s="150">
        <v>419860000</v>
      </c>
      <c r="E206" s="150">
        <v>609460000</v>
      </c>
      <c r="F206" s="150" t="s">
        <v>27185</v>
      </c>
    </row>
    <row r="207" spans="1:6" x14ac:dyDescent="0.15">
      <c r="A207" s="150" t="s">
        <v>3526</v>
      </c>
      <c r="B207" s="150" t="s">
        <v>27186</v>
      </c>
      <c r="C207" s="150" t="s">
        <v>12576</v>
      </c>
      <c r="D207" s="150">
        <v>3327000</v>
      </c>
      <c r="E207" s="150">
        <v>3883000</v>
      </c>
      <c r="F207" s="150" t="s">
        <v>22060</v>
      </c>
    </row>
    <row r="208" spans="1:6" x14ac:dyDescent="0.15">
      <c r="A208" s="150" t="s">
        <v>3527</v>
      </c>
      <c r="B208" s="150" t="s">
        <v>27187</v>
      </c>
      <c r="C208" s="150" t="s">
        <v>12577</v>
      </c>
      <c r="D208" s="150">
        <v>2150312</v>
      </c>
      <c r="E208" s="150">
        <v>2510516</v>
      </c>
      <c r="F208" s="150" t="s">
        <v>22067</v>
      </c>
    </row>
    <row r="209" spans="1:6" x14ac:dyDescent="0.15">
      <c r="A209" s="150" t="s">
        <v>3528</v>
      </c>
      <c r="B209" s="150" t="s">
        <v>27188</v>
      </c>
      <c r="C209" s="150" t="s">
        <v>12578</v>
      </c>
      <c r="D209" s="150">
        <v>2325891.71</v>
      </c>
      <c r="E209" s="150">
        <v>1653357.87</v>
      </c>
      <c r="F209" s="150" t="s">
        <v>27189</v>
      </c>
    </row>
    <row r="210" spans="1:6" x14ac:dyDescent="0.15">
      <c r="A210" s="150" t="s">
        <v>3529</v>
      </c>
      <c r="B210" s="150" t="s">
        <v>27190</v>
      </c>
      <c r="C210" s="150" t="s">
        <v>12579</v>
      </c>
      <c r="D210" s="150">
        <v>1185180</v>
      </c>
      <c r="E210" s="150">
        <v>871602.96</v>
      </c>
      <c r="F210" s="150" t="s">
        <v>22060</v>
      </c>
    </row>
    <row r="211" spans="1:6" x14ac:dyDescent="0.15">
      <c r="A211" s="150" t="s">
        <v>3530</v>
      </c>
      <c r="B211" s="150" t="s">
        <v>27191</v>
      </c>
      <c r="C211" s="150" t="s">
        <v>12580</v>
      </c>
      <c r="D211" s="150">
        <v>99500</v>
      </c>
      <c r="E211" s="150">
        <v>132500</v>
      </c>
      <c r="F211" s="150" t="s">
        <v>27192</v>
      </c>
    </row>
    <row r="212" spans="1:6" x14ac:dyDescent="0.15">
      <c r="A212" s="150" t="s">
        <v>3531</v>
      </c>
      <c r="B212" s="150" t="s">
        <v>27193</v>
      </c>
      <c r="C212" s="150" t="s">
        <v>12582</v>
      </c>
      <c r="D212" s="150">
        <v>939778.4</v>
      </c>
      <c r="E212" s="150">
        <v>632209.6</v>
      </c>
      <c r="F212" s="150" t="s">
        <v>18774</v>
      </c>
    </row>
    <row r="213" spans="1:6" x14ac:dyDescent="0.15">
      <c r="A213" s="150" t="s">
        <v>3532</v>
      </c>
      <c r="B213" s="150" t="s">
        <v>27194</v>
      </c>
      <c r="C213" s="150" t="s">
        <v>12583</v>
      </c>
      <c r="D213" s="150">
        <v>698170</v>
      </c>
      <c r="E213" s="150">
        <v>680000</v>
      </c>
      <c r="F213" s="150" t="s">
        <v>18774</v>
      </c>
    </row>
    <row r="214" spans="1:6" x14ac:dyDescent="0.15">
      <c r="A214" s="150" t="s">
        <v>3533</v>
      </c>
      <c r="B214" s="150" t="s">
        <v>2327</v>
      </c>
      <c r="C214" s="150" t="s">
        <v>12584</v>
      </c>
      <c r="D214" s="150">
        <v>950</v>
      </c>
      <c r="E214" s="150">
        <v>1100</v>
      </c>
      <c r="F214" s="150" t="s">
        <v>22136</v>
      </c>
    </row>
    <row r="215" spans="1:6" x14ac:dyDescent="0.15">
      <c r="A215" s="150" t="s">
        <v>3534</v>
      </c>
      <c r="B215" s="150" t="s">
        <v>27195</v>
      </c>
      <c r="C215" s="150" t="s">
        <v>12585</v>
      </c>
      <c r="D215" s="150">
        <v>921600</v>
      </c>
      <c r="E215" s="150">
        <v>1200000</v>
      </c>
      <c r="F215" s="150" t="s">
        <v>27196</v>
      </c>
    </row>
    <row r="216" spans="1:6" x14ac:dyDescent="0.15">
      <c r="A216" s="150" t="s">
        <v>3535</v>
      </c>
      <c r="B216" s="150" t="s">
        <v>27197</v>
      </c>
      <c r="C216" s="150" t="s">
        <v>12587</v>
      </c>
      <c r="D216" s="150">
        <v>869988</v>
      </c>
      <c r="E216" s="150">
        <v>771450</v>
      </c>
      <c r="F216" s="150" t="s">
        <v>18774</v>
      </c>
    </row>
    <row r="217" spans="1:6" x14ac:dyDescent="0.15">
      <c r="A217" s="150" t="s">
        <v>3536</v>
      </c>
      <c r="B217" s="150" t="s">
        <v>27198</v>
      </c>
      <c r="C217" s="150" t="s">
        <v>12588</v>
      </c>
      <c r="D217" s="150">
        <v>82000000</v>
      </c>
      <c r="E217" s="150">
        <v>188000000</v>
      </c>
      <c r="F217" s="150" t="s">
        <v>24581</v>
      </c>
    </row>
    <row r="218" spans="1:6" x14ac:dyDescent="0.15">
      <c r="A218" s="150" t="s">
        <v>3537</v>
      </c>
      <c r="B218" s="150" t="s">
        <v>27199</v>
      </c>
      <c r="C218" s="150" t="s">
        <v>12589</v>
      </c>
      <c r="D218" s="150">
        <v>5340000</v>
      </c>
      <c r="E218" s="150">
        <v>6795000</v>
      </c>
      <c r="F218" s="150" t="s">
        <v>22053</v>
      </c>
    </row>
    <row r="219" spans="1:6" x14ac:dyDescent="0.15">
      <c r="A219" s="150" t="s">
        <v>3538</v>
      </c>
      <c r="B219" s="150" t="s">
        <v>27200</v>
      </c>
      <c r="C219" s="150" t="s">
        <v>1804</v>
      </c>
      <c r="D219" s="150">
        <v>1450</v>
      </c>
      <c r="E219" s="150">
        <v>1200</v>
      </c>
      <c r="F219" s="150" t="s">
        <v>22071</v>
      </c>
    </row>
    <row r="220" spans="1:6" x14ac:dyDescent="0.15">
      <c r="A220" s="150" t="s">
        <v>3539</v>
      </c>
      <c r="B220" s="150" t="s">
        <v>27201</v>
      </c>
      <c r="C220" s="150" t="s">
        <v>198</v>
      </c>
      <c r="D220" s="150">
        <v>950000</v>
      </c>
      <c r="E220" s="150">
        <v>421000</v>
      </c>
      <c r="F220" s="150" t="s">
        <v>22093</v>
      </c>
    </row>
    <row r="221" spans="1:6" x14ac:dyDescent="0.15">
      <c r="A221" s="150" t="s">
        <v>3540</v>
      </c>
      <c r="B221" s="150" t="s">
        <v>27202</v>
      </c>
      <c r="C221" s="150" t="s">
        <v>12590</v>
      </c>
      <c r="D221" s="150">
        <v>32.4</v>
      </c>
      <c r="E221" s="150">
        <v>1200</v>
      </c>
      <c r="F221" s="150" t="s">
        <v>27203</v>
      </c>
    </row>
    <row r="222" spans="1:6" x14ac:dyDescent="0.15">
      <c r="A222" s="150" t="s">
        <v>3541</v>
      </c>
      <c r="B222" s="150" t="s">
        <v>27204</v>
      </c>
      <c r="C222" s="150" t="s">
        <v>12592</v>
      </c>
      <c r="D222" s="150">
        <v>566</v>
      </c>
      <c r="E222" s="150">
        <v>1083</v>
      </c>
      <c r="F222" s="150" t="s">
        <v>24529</v>
      </c>
    </row>
    <row r="223" spans="1:6" x14ac:dyDescent="0.15">
      <c r="A223" s="150" t="s">
        <v>3542</v>
      </c>
      <c r="B223" s="150" t="s">
        <v>27205</v>
      </c>
      <c r="C223" s="150" t="s">
        <v>12593</v>
      </c>
      <c r="D223" s="150">
        <v>2870000</v>
      </c>
      <c r="E223" s="150">
        <v>2870000</v>
      </c>
      <c r="F223" s="150" t="s">
        <v>18774</v>
      </c>
    </row>
    <row r="224" spans="1:6" x14ac:dyDescent="0.15">
      <c r="A224" s="150" t="s">
        <v>3543</v>
      </c>
      <c r="B224" s="150" t="s">
        <v>27206</v>
      </c>
      <c r="C224" s="150" t="s">
        <v>2296</v>
      </c>
      <c r="D224" s="150">
        <v>10800600</v>
      </c>
      <c r="E224" s="150">
        <v>8649600</v>
      </c>
      <c r="F224" s="150" t="s">
        <v>24575</v>
      </c>
    </row>
    <row r="225" spans="1:6" x14ac:dyDescent="0.15">
      <c r="A225" s="150" t="s">
        <v>3544</v>
      </c>
      <c r="B225" s="150" t="s">
        <v>12594</v>
      </c>
      <c r="C225" s="150" t="s">
        <v>12595</v>
      </c>
      <c r="D225" s="150">
        <v>6069600</v>
      </c>
      <c r="E225" s="150">
        <v>7263000</v>
      </c>
      <c r="F225" s="150" t="s">
        <v>27207</v>
      </c>
    </row>
    <row r="226" spans="1:6" x14ac:dyDescent="0.15">
      <c r="A226" s="150" t="s">
        <v>3545</v>
      </c>
      <c r="B226" s="150" t="s">
        <v>27208</v>
      </c>
      <c r="C226" s="150" t="s">
        <v>12597</v>
      </c>
      <c r="D226" s="150">
        <v>8423299</v>
      </c>
      <c r="E226" s="150">
        <v>6054104.4000000004</v>
      </c>
      <c r="F226" s="150" t="s">
        <v>22160</v>
      </c>
    </row>
    <row r="227" spans="1:6" x14ac:dyDescent="0.15">
      <c r="A227" s="150" t="s">
        <v>3546</v>
      </c>
      <c r="B227" s="150" t="s">
        <v>27209</v>
      </c>
      <c r="C227" s="150" t="s">
        <v>12598</v>
      </c>
      <c r="D227" s="150">
        <v>3689958</v>
      </c>
      <c r="E227" s="150">
        <v>3501246</v>
      </c>
      <c r="F227" s="150" t="s">
        <v>22060</v>
      </c>
    </row>
    <row r="228" spans="1:6" x14ac:dyDescent="0.15">
      <c r="A228" s="150" t="s">
        <v>3547</v>
      </c>
      <c r="B228" s="150" t="s">
        <v>27210</v>
      </c>
      <c r="C228" s="150" t="s">
        <v>12599</v>
      </c>
      <c r="D228" s="150">
        <v>116460</v>
      </c>
      <c r="E228" s="150">
        <v>107060.57</v>
      </c>
      <c r="F228" s="150" t="s">
        <v>22078</v>
      </c>
    </row>
    <row r="229" spans="1:6" x14ac:dyDescent="0.15">
      <c r="A229" s="150" t="s">
        <v>3548</v>
      </c>
      <c r="B229" s="150" t="s">
        <v>27211</v>
      </c>
      <c r="C229" s="150" t="s">
        <v>12600</v>
      </c>
      <c r="D229" s="150">
        <v>6177910</v>
      </c>
      <c r="E229" s="150">
        <v>5405182.5</v>
      </c>
      <c r="F229" s="150" t="s">
        <v>22060</v>
      </c>
    </row>
    <row r="230" spans="1:6" x14ac:dyDescent="0.15">
      <c r="A230" s="150" t="s">
        <v>3549</v>
      </c>
      <c r="B230" s="150" t="s">
        <v>27212</v>
      </c>
      <c r="C230" s="150" t="s">
        <v>12601</v>
      </c>
      <c r="D230" s="150">
        <v>366050</v>
      </c>
      <c r="E230" s="150">
        <v>366050</v>
      </c>
      <c r="F230" s="150" t="s">
        <v>24459</v>
      </c>
    </row>
    <row r="231" spans="1:6" x14ac:dyDescent="0.15">
      <c r="A231" s="150" t="s">
        <v>3550</v>
      </c>
      <c r="B231" s="150" t="s">
        <v>27213</v>
      </c>
      <c r="C231" s="150" t="s">
        <v>12601</v>
      </c>
      <c r="D231" s="150">
        <v>142423</v>
      </c>
      <c r="E231" s="150">
        <v>154193</v>
      </c>
      <c r="F231" s="150" t="s">
        <v>24459</v>
      </c>
    </row>
    <row r="232" spans="1:6" x14ac:dyDescent="0.15">
      <c r="A232" s="150" t="s">
        <v>3551</v>
      </c>
      <c r="B232" s="150" t="s">
        <v>27214</v>
      </c>
      <c r="C232" s="150" t="s">
        <v>12602</v>
      </c>
      <c r="D232" s="150">
        <v>4798775</v>
      </c>
      <c r="E232" s="150">
        <v>4808991</v>
      </c>
      <c r="F232" s="150" t="s">
        <v>22067</v>
      </c>
    </row>
    <row r="233" spans="1:6" x14ac:dyDescent="0.15">
      <c r="A233" s="150" t="s">
        <v>3552</v>
      </c>
      <c r="B233" s="150" t="s">
        <v>27215</v>
      </c>
      <c r="C233" s="150" t="s">
        <v>12603</v>
      </c>
      <c r="D233" s="150">
        <v>1140000</v>
      </c>
      <c r="E233" s="150">
        <v>2230000</v>
      </c>
      <c r="F233" s="150" t="s">
        <v>22154</v>
      </c>
    </row>
    <row r="234" spans="1:6" x14ac:dyDescent="0.15">
      <c r="A234" s="150" t="s">
        <v>3553</v>
      </c>
      <c r="B234" s="150" t="s">
        <v>27216</v>
      </c>
      <c r="C234" s="150" t="s">
        <v>12604</v>
      </c>
      <c r="D234" s="150">
        <v>436700</v>
      </c>
      <c r="E234" s="150">
        <v>500000</v>
      </c>
      <c r="F234" s="150" t="s">
        <v>18774</v>
      </c>
    </row>
    <row r="235" spans="1:6" x14ac:dyDescent="0.15">
      <c r="A235" s="150" t="s">
        <v>3554</v>
      </c>
      <c r="B235" s="150" t="s">
        <v>27217</v>
      </c>
      <c r="C235" s="150" t="s">
        <v>12605</v>
      </c>
      <c r="D235" s="150">
        <v>69424700</v>
      </c>
      <c r="E235" s="150">
        <v>116817000</v>
      </c>
      <c r="F235" s="150" t="s">
        <v>22172</v>
      </c>
    </row>
    <row r="236" spans="1:6" x14ac:dyDescent="0.15">
      <c r="A236" s="150" t="s">
        <v>3555</v>
      </c>
      <c r="B236" s="150" t="s">
        <v>27218</v>
      </c>
      <c r="C236" s="150" t="s">
        <v>12606</v>
      </c>
      <c r="D236" s="150">
        <v>4157.95</v>
      </c>
      <c r="E236" s="150">
        <v>4845.96</v>
      </c>
      <c r="F236" s="150" t="s">
        <v>22088</v>
      </c>
    </row>
    <row r="237" spans="1:6" x14ac:dyDescent="0.15">
      <c r="A237" s="150" t="s">
        <v>3556</v>
      </c>
      <c r="B237" s="150" t="s">
        <v>27219</v>
      </c>
      <c r="C237" s="150" t="s">
        <v>12607</v>
      </c>
      <c r="D237" s="150">
        <v>1909900</v>
      </c>
      <c r="E237" s="150">
        <v>2669040</v>
      </c>
      <c r="F237" s="150" t="s">
        <v>22052</v>
      </c>
    </row>
    <row r="238" spans="1:6" x14ac:dyDescent="0.15">
      <c r="A238" s="150" t="s">
        <v>3557</v>
      </c>
      <c r="B238" s="150" t="s">
        <v>27220</v>
      </c>
      <c r="F238" s="150" t="s">
        <v>503</v>
      </c>
    </row>
    <row r="239" spans="1:6" x14ac:dyDescent="0.15">
      <c r="A239" s="150" t="s">
        <v>3558</v>
      </c>
      <c r="B239" s="150" t="s">
        <v>27221</v>
      </c>
      <c r="C239" s="150" t="s">
        <v>12608</v>
      </c>
      <c r="D239" s="150">
        <v>1542691</v>
      </c>
      <c r="E239" s="150">
        <v>1733612</v>
      </c>
      <c r="F239" s="150" t="s">
        <v>18774</v>
      </c>
    </row>
    <row r="240" spans="1:6" x14ac:dyDescent="0.15">
      <c r="A240" s="150" t="s">
        <v>3559</v>
      </c>
      <c r="B240" s="150" t="s">
        <v>27222</v>
      </c>
      <c r="C240" s="150" t="s">
        <v>12609</v>
      </c>
      <c r="D240" s="150">
        <v>4092118</v>
      </c>
      <c r="E240" s="150">
        <v>2465318</v>
      </c>
      <c r="F240" s="150" t="s">
        <v>24485</v>
      </c>
    </row>
    <row r="241" spans="1:6" x14ac:dyDescent="0.15">
      <c r="A241" s="150" t="s">
        <v>3560</v>
      </c>
      <c r="B241" s="150" t="s">
        <v>27223</v>
      </c>
      <c r="C241" s="150" t="s">
        <v>12611</v>
      </c>
      <c r="D241" s="150">
        <v>1387360</v>
      </c>
      <c r="E241" s="150">
        <v>0</v>
      </c>
      <c r="F241" s="150" t="s">
        <v>18774</v>
      </c>
    </row>
    <row r="242" spans="1:6" x14ac:dyDescent="0.15">
      <c r="A242" s="150" t="s">
        <v>3561</v>
      </c>
      <c r="B242" s="150" t="s">
        <v>27224</v>
      </c>
      <c r="C242" s="150" t="s">
        <v>12612</v>
      </c>
      <c r="D242" s="150">
        <v>1874014.5</v>
      </c>
      <c r="E242" s="150">
        <v>1885764.5</v>
      </c>
      <c r="F242" s="150" t="s">
        <v>22067</v>
      </c>
    </row>
    <row r="243" spans="1:6" x14ac:dyDescent="0.15">
      <c r="A243" s="150" t="s">
        <v>3562</v>
      </c>
      <c r="B243" s="150" t="s">
        <v>27225</v>
      </c>
      <c r="C243" s="150" t="s">
        <v>12613</v>
      </c>
      <c r="D243" s="150">
        <v>2838670</v>
      </c>
      <c r="E243" s="150">
        <v>3771140</v>
      </c>
      <c r="F243" s="150" t="s">
        <v>22161</v>
      </c>
    </row>
    <row r="244" spans="1:6" x14ac:dyDescent="0.15">
      <c r="A244" s="150" t="s">
        <v>3563</v>
      </c>
      <c r="B244" s="150" t="s">
        <v>27226</v>
      </c>
      <c r="C244" s="150" t="s">
        <v>12614</v>
      </c>
      <c r="D244" s="150">
        <v>127556</v>
      </c>
      <c r="E244" s="150">
        <v>94995</v>
      </c>
      <c r="F244" s="150" t="s">
        <v>22078</v>
      </c>
    </row>
    <row r="245" spans="1:6" x14ac:dyDescent="0.15">
      <c r="A245" s="150" t="s">
        <v>3564</v>
      </c>
      <c r="B245" s="150" t="s">
        <v>27227</v>
      </c>
      <c r="C245" s="150" t="s">
        <v>12615</v>
      </c>
      <c r="D245" s="150">
        <v>1441</v>
      </c>
      <c r="E245" s="150">
        <v>1945</v>
      </c>
      <c r="F245" s="150" t="s">
        <v>27228</v>
      </c>
    </row>
    <row r="246" spans="1:6" x14ac:dyDescent="0.15">
      <c r="A246" s="150" t="s">
        <v>3565</v>
      </c>
      <c r="B246" s="150" t="s">
        <v>27229</v>
      </c>
      <c r="C246" s="150" t="s">
        <v>12617</v>
      </c>
      <c r="D246" s="150">
        <v>4889447</v>
      </c>
      <c r="E246" s="150">
        <v>5064987</v>
      </c>
      <c r="F246" s="150" t="s">
        <v>27129</v>
      </c>
    </row>
    <row r="247" spans="1:6" x14ac:dyDescent="0.15">
      <c r="A247" s="150" t="s">
        <v>3566</v>
      </c>
      <c r="B247" s="150" t="s">
        <v>27230</v>
      </c>
      <c r="C247" s="150" t="s">
        <v>12618</v>
      </c>
      <c r="D247" s="150">
        <v>100670</v>
      </c>
      <c r="E247" s="150">
        <v>103170</v>
      </c>
      <c r="F247" s="150" t="s">
        <v>27231</v>
      </c>
    </row>
    <row r="248" spans="1:6" x14ac:dyDescent="0.15">
      <c r="A248" s="150" t="s">
        <v>3567</v>
      </c>
      <c r="B248" s="150" t="s">
        <v>27232</v>
      </c>
      <c r="C248" s="150" t="s">
        <v>12620</v>
      </c>
      <c r="D248" s="150">
        <v>3396400</v>
      </c>
      <c r="E248" s="150">
        <v>3406000</v>
      </c>
      <c r="F248" s="150" t="s">
        <v>22067</v>
      </c>
    </row>
    <row r="249" spans="1:6" x14ac:dyDescent="0.15">
      <c r="A249" s="150" t="s">
        <v>3568</v>
      </c>
      <c r="B249" s="150" t="s">
        <v>27233</v>
      </c>
      <c r="C249" s="150" t="s">
        <v>12150</v>
      </c>
      <c r="D249" s="150">
        <v>527520</v>
      </c>
      <c r="E249" s="150">
        <v>576920</v>
      </c>
      <c r="F249" s="150" t="s">
        <v>27234</v>
      </c>
    </row>
    <row r="250" spans="1:6" x14ac:dyDescent="0.15">
      <c r="A250" s="150" t="s">
        <v>3569</v>
      </c>
      <c r="B250" s="150" t="s">
        <v>27235</v>
      </c>
      <c r="C250" s="150" t="s">
        <v>412</v>
      </c>
      <c r="D250" s="150">
        <v>10584000</v>
      </c>
      <c r="E250" s="150">
        <v>14176647</v>
      </c>
      <c r="F250" s="150" t="s">
        <v>22093</v>
      </c>
    </row>
    <row r="251" spans="1:6" x14ac:dyDescent="0.15">
      <c r="A251" s="150" t="s">
        <v>3570</v>
      </c>
      <c r="B251" s="150" t="s">
        <v>27236</v>
      </c>
      <c r="C251" s="150" t="s">
        <v>12621</v>
      </c>
      <c r="D251" s="150">
        <v>1760624.4</v>
      </c>
      <c r="E251" s="150">
        <v>1786522.56</v>
      </c>
      <c r="F251" s="150" t="s">
        <v>27237</v>
      </c>
    </row>
    <row r="252" spans="1:6" x14ac:dyDescent="0.15">
      <c r="A252" s="150" t="s">
        <v>3571</v>
      </c>
      <c r="B252" s="150" t="s">
        <v>27238</v>
      </c>
      <c r="C252" s="150" t="s">
        <v>12622</v>
      </c>
      <c r="D252" s="150">
        <v>666366.5</v>
      </c>
      <c r="E252" s="150">
        <v>752988.98</v>
      </c>
      <c r="F252" s="150" t="s">
        <v>22078</v>
      </c>
    </row>
    <row r="253" spans="1:6" x14ac:dyDescent="0.15">
      <c r="A253" s="150" t="s">
        <v>3572</v>
      </c>
      <c r="B253" s="150" t="s">
        <v>27239</v>
      </c>
      <c r="C253" s="150" t="s">
        <v>12623</v>
      </c>
      <c r="D253" s="150">
        <v>675</v>
      </c>
      <c r="E253" s="150">
        <v>680</v>
      </c>
      <c r="F253" s="150" t="s">
        <v>22088</v>
      </c>
    </row>
    <row r="254" spans="1:6" x14ac:dyDescent="0.15">
      <c r="A254" s="150" t="s">
        <v>3573</v>
      </c>
      <c r="B254" s="150" t="s">
        <v>27240</v>
      </c>
      <c r="C254" s="150" t="s">
        <v>12624</v>
      </c>
      <c r="D254" s="150">
        <v>1074750</v>
      </c>
      <c r="E254" s="150">
        <v>921400</v>
      </c>
      <c r="F254" s="150" t="s">
        <v>18774</v>
      </c>
    </row>
    <row r="255" spans="1:6" x14ac:dyDescent="0.15">
      <c r="A255" s="150" t="s">
        <v>3574</v>
      </c>
      <c r="B255" s="150" t="s">
        <v>27241</v>
      </c>
      <c r="C255" s="150" t="s">
        <v>12625</v>
      </c>
      <c r="D255" s="150">
        <v>1109220.3999999999</v>
      </c>
      <c r="E255" s="150">
        <v>900643.1</v>
      </c>
      <c r="F255" s="150" t="s">
        <v>22067</v>
      </c>
    </row>
    <row r="256" spans="1:6" x14ac:dyDescent="0.15">
      <c r="A256" s="150" t="s">
        <v>3575</v>
      </c>
      <c r="B256" s="150" t="s">
        <v>27242</v>
      </c>
      <c r="C256" s="150" t="s">
        <v>12626</v>
      </c>
      <c r="D256" s="150">
        <v>277119</v>
      </c>
      <c r="E256" s="150">
        <v>300934</v>
      </c>
      <c r="F256" s="150" t="s">
        <v>24582</v>
      </c>
    </row>
    <row r="257" spans="1:6" x14ac:dyDescent="0.15">
      <c r="A257" s="150" t="s">
        <v>3576</v>
      </c>
      <c r="B257" s="150" t="s">
        <v>27243</v>
      </c>
      <c r="C257" s="150" t="s">
        <v>12627</v>
      </c>
      <c r="D257" s="150">
        <v>147295441</v>
      </c>
      <c r="E257" s="150">
        <v>144929208.40000001</v>
      </c>
      <c r="F257" s="150" t="s">
        <v>27244</v>
      </c>
    </row>
    <row r="258" spans="1:6" x14ac:dyDescent="0.15">
      <c r="A258" s="150" t="s">
        <v>3577</v>
      </c>
      <c r="B258" s="150" t="s">
        <v>12629</v>
      </c>
      <c r="C258" s="150" t="s">
        <v>12630</v>
      </c>
      <c r="D258" s="150">
        <v>527949.80000000005</v>
      </c>
      <c r="E258" s="150">
        <v>630050.69999999995</v>
      </c>
      <c r="F258" s="150" t="s">
        <v>18774</v>
      </c>
    </row>
    <row r="259" spans="1:6" x14ac:dyDescent="0.15">
      <c r="A259" s="150" t="s">
        <v>3578</v>
      </c>
      <c r="B259" s="150" t="s">
        <v>27245</v>
      </c>
      <c r="C259" s="150" t="s">
        <v>12631</v>
      </c>
      <c r="D259" s="150">
        <v>10500</v>
      </c>
      <c r="E259" s="150">
        <v>10000</v>
      </c>
      <c r="F259" s="150" t="s">
        <v>22136</v>
      </c>
    </row>
    <row r="260" spans="1:6" x14ac:dyDescent="0.15">
      <c r="A260" s="150" t="s">
        <v>3579</v>
      </c>
      <c r="B260" s="150" t="s">
        <v>27246</v>
      </c>
      <c r="C260" s="150" t="s">
        <v>12632</v>
      </c>
      <c r="D260" s="150">
        <v>118443.04</v>
      </c>
      <c r="E260" s="150">
        <v>122443.04</v>
      </c>
      <c r="F260" s="150" t="s">
        <v>22078</v>
      </c>
    </row>
    <row r="261" spans="1:6" x14ac:dyDescent="0.15">
      <c r="A261" s="150" t="s">
        <v>3580</v>
      </c>
      <c r="B261" s="150" t="s">
        <v>27247</v>
      </c>
      <c r="C261" s="150" t="s">
        <v>12633</v>
      </c>
      <c r="D261" s="150">
        <v>4170000</v>
      </c>
      <c r="E261" s="150">
        <v>4170000</v>
      </c>
      <c r="F261" s="150" t="s">
        <v>22058</v>
      </c>
    </row>
    <row r="262" spans="1:6" x14ac:dyDescent="0.15">
      <c r="A262" s="150" t="s">
        <v>3581</v>
      </c>
      <c r="B262" s="150" t="s">
        <v>27248</v>
      </c>
      <c r="C262" s="150" t="s">
        <v>12634</v>
      </c>
      <c r="D262" s="150">
        <v>338698</v>
      </c>
      <c r="E262" s="150">
        <v>368852</v>
      </c>
      <c r="F262" s="150" t="s">
        <v>18774</v>
      </c>
    </row>
    <row r="263" spans="1:6" x14ac:dyDescent="0.15">
      <c r="A263" s="150" t="s">
        <v>3582</v>
      </c>
      <c r="B263" s="150" t="s">
        <v>27249</v>
      </c>
      <c r="C263" s="150" t="s">
        <v>12635</v>
      </c>
      <c r="D263" s="150">
        <v>669255</v>
      </c>
      <c r="E263" s="150">
        <v>727492</v>
      </c>
      <c r="F263" s="150" t="s">
        <v>18774</v>
      </c>
    </row>
    <row r="264" spans="1:6" x14ac:dyDescent="0.15">
      <c r="A264" s="150" t="s">
        <v>3583</v>
      </c>
      <c r="B264" s="150" t="s">
        <v>27250</v>
      </c>
      <c r="C264" s="150" t="s">
        <v>12636</v>
      </c>
      <c r="D264" s="150">
        <v>1685900</v>
      </c>
      <c r="E264" s="150">
        <v>2368000</v>
      </c>
      <c r="F264" s="150" t="s">
        <v>18774</v>
      </c>
    </row>
    <row r="265" spans="1:6" x14ac:dyDescent="0.15">
      <c r="A265" s="150" t="s">
        <v>3584</v>
      </c>
      <c r="B265" s="150" t="s">
        <v>27251</v>
      </c>
      <c r="C265" s="150" t="s">
        <v>12637</v>
      </c>
      <c r="D265" s="150">
        <v>287000000</v>
      </c>
      <c r="E265" s="150">
        <v>242500000</v>
      </c>
      <c r="F265" s="150" t="s">
        <v>22098</v>
      </c>
    </row>
    <row r="266" spans="1:6" x14ac:dyDescent="0.15">
      <c r="A266" s="150" t="s">
        <v>3585</v>
      </c>
      <c r="B266" s="150" t="s">
        <v>27252</v>
      </c>
      <c r="C266" s="150" t="s">
        <v>12638</v>
      </c>
      <c r="D266" s="150">
        <v>0</v>
      </c>
      <c r="E266" s="150">
        <v>0</v>
      </c>
      <c r="F266" s="150" t="s">
        <v>22160</v>
      </c>
    </row>
    <row r="267" spans="1:6" x14ac:dyDescent="0.15">
      <c r="A267" s="150" t="s">
        <v>3586</v>
      </c>
      <c r="B267" s="150" t="s">
        <v>27253</v>
      </c>
      <c r="C267" s="150" t="s">
        <v>554</v>
      </c>
      <c r="D267" s="150">
        <v>858000</v>
      </c>
      <c r="E267" s="150">
        <v>1186300</v>
      </c>
      <c r="F267" s="150" t="s">
        <v>18774</v>
      </c>
    </row>
    <row r="268" spans="1:6" x14ac:dyDescent="0.15">
      <c r="A268" s="150" t="s">
        <v>3587</v>
      </c>
      <c r="B268" s="150" t="s">
        <v>27254</v>
      </c>
      <c r="C268" s="150" t="s">
        <v>12639</v>
      </c>
      <c r="D268" s="150">
        <v>1311336</v>
      </c>
      <c r="E268" s="150">
        <v>1311336</v>
      </c>
      <c r="F268" s="150" t="s">
        <v>22067</v>
      </c>
    </row>
    <row r="269" spans="1:6" x14ac:dyDescent="0.15">
      <c r="A269" s="150" t="s">
        <v>3588</v>
      </c>
      <c r="B269" s="150" t="s">
        <v>27255</v>
      </c>
      <c r="C269" s="150" t="s">
        <v>12640</v>
      </c>
      <c r="D269" s="150">
        <v>36846</v>
      </c>
      <c r="E269" s="150">
        <v>42834</v>
      </c>
      <c r="F269" s="150" t="s">
        <v>27256</v>
      </c>
    </row>
    <row r="270" spans="1:6" x14ac:dyDescent="0.15">
      <c r="A270" s="150" t="s">
        <v>3589</v>
      </c>
      <c r="B270" s="150" t="s">
        <v>27257</v>
      </c>
      <c r="C270" s="150" t="s">
        <v>12642</v>
      </c>
      <c r="D270" s="150">
        <v>766040</v>
      </c>
      <c r="E270" s="150">
        <v>1175130</v>
      </c>
      <c r="F270" s="150" t="s">
        <v>22172</v>
      </c>
    </row>
    <row r="271" spans="1:6" x14ac:dyDescent="0.15">
      <c r="A271" s="150" t="s">
        <v>3590</v>
      </c>
      <c r="B271" s="150" t="s">
        <v>27258</v>
      </c>
      <c r="C271" s="150" t="s">
        <v>1707</v>
      </c>
      <c r="D271" s="150">
        <v>59760000</v>
      </c>
      <c r="E271" s="150">
        <v>69200000</v>
      </c>
      <c r="F271" s="150" t="s">
        <v>22171</v>
      </c>
    </row>
    <row r="272" spans="1:6" x14ac:dyDescent="0.15">
      <c r="A272" s="150" t="s">
        <v>3591</v>
      </c>
      <c r="B272" s="150" t="s">
        <v>27259</v>
      </c>
      <c r="C272" s="150" t="s">
        <v>12643</v>
      </c>
      <c r="D272" s="150">
        <v>9683000</v>
      </c>
      <c r="E272" s="150">
        <v>12245000</v>
      </c>
      <c r="F272" s="150" t="s">
        <v>27260</v>
      </c>
    </row>
    <row r="273" spans="1:6" x14ac:dyDescent="0.15">
      <c r="A273" s="150" t="s">
        <v>3592</v>
      </c>
      <c r="B273" s="150" t="s">
        <v>27261</v>
      </c>
      <c r="C273" s="150" t="s">
        <v>12644</v>
      </c>
      <c r="D273" s="150">
        <v>5250000</v>
      </c>
      <c r="E273" s="150">
        <v>8360000</v>
      </c>
      <c r="F273" s="150" t="s">
        <v>24465</v>
      </c>
    </row>
    <row r="274" spans="1:6" x14ac:dyDescent="0.15">
      <c r="A274" s="150" t="s">
        <v>3593</v>
      </c>
      <c r="B274" s="150" t="s">
        <v>27262</v>
      </c>
      <c r="C274" s="150" t="s">
        <v>12645</v>
      </c>
      <c r="D274" s="150">
        <v>7500</v>
      </c>
      <c r="E274" s="150">
        <v>7700</v>
      </c>
      <c r="F274" s="150" t="s">
        <v>22136</v>
      </c>
    </row>
    <row r="275" spans="1:6" x14ac:dyDescent="0.15">
      <c r="A275" s="150" t="s">
        <v>3594</v>
      </c>
      <c r="B275" s="150" t="s">
        <v>27263</v>
      </c>
      <c r="C275" s="150" t="s">
        <v>12646</v>
      </c>
      <c r="D275" s="150">
        <v>3532440</v>
      </c>
      <c r="E275" s="150">
        <v>4012140</v>
      </c>
      <c r="F275" s="150" t="s">
        <v>27264</v>
      </c>
    </row>
    <row r="276" spans="1:6" x14ac:dyDescent="0.15">
      <c r="A276" s="150" t="s">
        <v>3595</v>
      </c>
      <c r="B276" s="150" t="s">
        <v>27265</v>
      </c>
      <c r="C276" s="150" t="s">
        <v>12647</v>
      </c>
      <c r="D276" s="150">
        <v>1398357</v>
      </c>
      <c r="E276" s="150">
        <v>2489209</v>
      </c>
      <c r="F276" s="150" t="s">
        <v>22110</v>
      </c>
    </row>
    <row r="277" spans="1:6" x14ac:dyDescent="0.15">
      <c r="A277" s="150" t="s">
        <v>3596</v>
      </c>
      <c r="B277" s="150" t="s">
        <v>27266</v>
      </c>
      <c r="C277" s="150" t="s">
        <v>2204</v>
      </c>
      <c r="D277" s="150">
        <v>4100</v>
      </c>
      <c r="E277" s="150">
        <v>1700</v>
      </c>
      <c r="F277" s="150" t="s">
        <v>24498</v>
      </c>
    </row>
    <row r="278" spans="1:6" x14ac:dyDescent="0.15">
      <c r="A278" s="150" t="s">
        <v>3597</v>
      </c>
      <c r="B278" s="150" t="s">
        <v>27267</v>
      </c>
      <c r="C278" s="150" t="s">
        <v>12649</v>
      </c>
      <c r="D278" s="150">
        <v>2656000</v>
      </c>
      <c r="E278" s="150">
        <v>2677000</v>
      </c>
      <c r="F278" s="150" t="s">
        <v>22082</v>
      </c>
    </row>
    <row r="279" spans="1:6" x14ac:dyDescent="0.15">
      <c r="A279" s="150" t="s">
        <v>3598</v>
      </c>
      <c r="B279" s="150" t="s">
        <v>27268</v>
      </c>
      <c r="C279" s="150" t="s">
        <v>12650</v>
      </c>
      <c r="D279" s="150">
        <v>0</v>
      </c>
      <c r="E279" s="150">
        <v>0</v>
      </c>
      <c r="F279" s="150" t="s">
        <v>24529</v>
      </c>
    </row>
    <row r="280" spans="1:6" x14ac:dyDescent="0.15">
      <c r="A280" s="150" t="s">
        <v>3599</v>
      </c>
      <c r="B280" s="150" t="s">
        <v>27269</v>
      </c>
      <c r="C280" s="150" t="s">
        <v>12651</v>
      </c>
      <c r="D280" s="150">
        <v>19060000</v>
      </c>
      <c r="E280" s="150">
        <v>33410000</v>
      </c>
      <c r="F280" s="150" t="s">
        <v>22172</v>
      </c>
    </row>
    <row r="281" spans="1:6" x14ac:dyDescent="0.15">
      <c r="A281" s="150" t="s">
        <v>3600</v>
      </c>
      <c r="B281" s="150" t="s">
        <v>27270</v>
      </c>
      <c r="C281" s="150" t="s">
        <v>12652</v>
      </c>
      <c r="D281" s="150">
        <v>2276400</v>
      </c>
      <c r="E281" s="150">
        <v>2941200</v>
      </c>
      <c r="F281" s="150" t="s">
        <v>27271</v>
      </c>
    </row>
    <row r="282" spans="1:6" x14ac:dyDescent="0.15">
      <c r="A282" s="150" t="s">
        <v>3601</v>
      </c>
      <c r="B282" s="150" t="s">
        <v>27272</v>
      </c>
      <c r="C282" s="150" t="s">
        <v>12654</v>
      </c>
      <c r="D282" s="150">
        <v>4690000</v>
      </c>
      <c r="E282" s="150">
        <v>5160000</v>
      </c>
      <c r="F282" s="150" t="s">
        <v>22078</v>
      </c>
    </row>
    <row r="283" spans="1:6" x14ac:dyDescent="0.15">
      <c r="A283" s="150" t="s">
        <v>3602</v>
      </c>
      <c r="B283" s="150" t="s">
        <v>27273</v>
      </c>
      <c r="C283" s="150" t="s">
        <v>12655</v>
      </c>
      <c r="D283" s="150">
        <v>8000</v>
      </c>
      <c r="E283" s="150">
        <v>12000</v>
      </c>
      <c r="F283" s="150" t="s">
        <v>22088</v>
      </c>
    </row>
    <row r="284" spans="1:6" x14ac:dyDescent="0.15">
      <c r="A284" s="150" t="s">
        <v>3603</v>
      </c>
      <c r="B284" s="150" t="s">
        <v>27274</v>
      </c>
      <c r="C284" s="150" t="s">
        <v>12656</v>
      </c>
      <c r="D284" s="150">
        <v>1195883</v>
      </c>
      <c r="E284" s="150">
        <v>1217679</v>
      </c>
      <c r="F284" s="150" t="s">
        <v>18774</v>
      </c>
    </row>
    <row r="285" spans="1:6" x14ac:dyDescent="0.15">
      <c r="A285" s="150" t="s">
        <v>3604</v>
      </c>
      <c r="B285" s="150" t="s">
        <v>27275</v>
      </c>
      <c r="C285" s="150" t="s">
        <v>12657</v>
      </c>
      <c r="D285" s="150">
        <v>25</v>
      </c>
      <c r="E285" s="150">
        <v>28</v>
      </c>
      <c r="F285" s="150" t="s">
        <v>24498</v>
      </c>
    </row>
    <row r="286" spans="1:6" x14ac:dyDescent="0.15">
      <c r="A286" s="150" t="s">
        <v>3605</v>
      </c>
      <c r="B286" s="150" t="s">
        <v>27276</v>
      </c>
      <c r="C286" s="150" t="s">
        <v>12658</v>
      </c>
      <c r="D286" s="150">
        <v>7600000</v>
      </c>
      <c r="E286" s="150">
        <v>8730000</v>
      </c>
      <c r="F286" s="150" t="s">
        <v>22098</v>
      </c>
    </row>
    <row r="287" spans="1:6" x14ac:dyDescent="0.15">
      <c r="A287" s="150" t="s">
        <v>3606</v>
      </c>
      <c r="B287" s="150" t="s">
        <v>27277</v>
      </c>
      <c r="C287" s="150" t="s">
        <v>12659</v>
      </c>
      <c r="D287" s="150">
        <v>1353762</v>
      </c>
      <c r="E287" s="150">
        <v>1385650</v>
      </c>
      <c r="F287" s="150" t="s">
        <v>22053</v>
      </c>
    </row>
    <row r="288" spans="1:6" x14ac:dyDescent="0.15">
      <c r="A288" s="150" t="s">
        <v>3607</v>
      </c>
      <c r="B288" s="150" t="s">
        <v>27278</v>
      </c>
      <c r="C288" s="150" t="s">
        <v>12660</v>
      </c>
      <c r="D288" s="150">
        <v>362046</v>
      </c>
      <c r="E288" s="150">
        <v>975000</v>
      </c>
      <c r="F288" s="150" t="s">
        <v>18774</v>
      </c>
    </row>
    <row r="289" spans="1:6" x14ac:dyDescent="0.15">
      <c r="A289" s="150" t="s">
        <v>3608</v>
      </c>
      <c r="B289" s="150" t="s">
        <v>27279</v>
      </c>
      <c r="C289" s="150" t="s">
        <v>387</v>
      </c>
      <c r="D289" s="150">
        <v>222884.72</v>
      </c>
      <c r="E289" s="150">
        <v>315000</v>
      </c>
      <c r="F289" s="150" t="s">
        <v>18774</v>
      </c>
    </row>
    <row r="290" spans="1:6" x14ac:dyDescent="0.15">
      <c r="A290" s="150" t="s">
        <v>3609</v>
      </c>
      <c r="B290" s="150" t="s">
        <v>27280</v>
      </c>
      <c r="C290" s="150" t="s">
        <v>12661</v>
      </c>
      <c r="D290" s="150">
        <v>1150</v>
      </c>
      <c r="E290" s="150">
        <v>770</v>
      </c>
      <c r="F290" s="150" t="s">
        <v>24529</v>
      </c>
    </row>
    <row r="291" spans="1:6" x14ac:dyDescent="0.15">
      <c r="A291" s="150" t="s">
        <v>3610</v>
      </c>
      <c r="B291" s="150" t="s">
        <v>27281</v>
      </c>
      <c r="C291" s="150" t="s">
        <v>12662</v>
      </c>
      <c r="D291" s="150">
        <v>4800</v>
      </c>
      <c r="E291" s="150">
        <v>0</v>
      </c>
      <c r="F291" s="150" t="s">
        <v>27282</v>
      </c>
    </row>
    <row r="292" spans="1:6" x14ac:dyDescent="0.15">
      <c r="A292" s="150" t="s">
        <v>3611</v>
      </c>
      <c r="B292" s="150" t="s">
        <v>27283</v>
      </c>
      <c r="C292" s="150" t="s">
        <v>12663</v>
      </c>
      <c r="D292" s="150">
        <v>24500000</v>
      </c>
      <c r="E292" s="150">
        <v>27000000</v>
      </c>
      <c r="F292" s="150" t="s">
        <v>27284</v>
      </c>
    </row>
    <row r="293" spans="1:6" x14ac:dyDescent="0.15">
      <c r="A293" s="150" t="s">
        <v>3612</v>
      </c>
      <c r="B293" s="150" t="s">
        <v>27285</v>
      </c>
      <c r="C293" s="150" t="s">
        <v>12664</v>
      </c>
      <c r="D293" s="150">
        <v>1700000</v>
      </c>
      <c r="E293" s="150">
        <v>2010000</v>
      </c>
      <c r="F293" s="150" t="s">
        <v>18774</v>
      </c>
    </row>
    <row r="294" spans="1:6" x14ac:dyDescent="0.15">
      <c r="A294" s="150" t="s">
        <v>3613</v>
      </c>
      <c r="B294" s="150" t="s">
        <v>27286</v>
      </c>
      <c r="C294" s="150" t="s">
        <v>12665</v>
      </c>
      <c r="D294" s="150">
        <v>85808.75</v>
      </c>
      <c r="E294" s="150">
        <v>51363.3</v>
      </c>
      <c r="F294" s="150" t="s">
        <v>18774</v>
      </c>
    </row>
    <row r="295" spans="1:6" x14ac:dyDescent="0.15">
      <c r="A295" s="150" t="s">
        <v>3614</v>
      </c>
      <c r="B295" s="150" t="s">
        <v>27287</v>
      </c>
      <c r="C295" s="150" t="s">
        <v>12666</v>
      </c>
      <c r="D295" s="150">
        <v>1303680</v>
      </c>
      <c r="E295" s="150">
        <v>1493980</v>
      </c>
      <c r="F295" s="150" t="s">
        <v>22067</v>
      </c>
    </row>
    <row r="296" spans="1:6" x14ac:dyDescent="0.15">
      <c r="A296" s="150" t="s">
        <v>3615</v>
      </c>
      <c r="B296" s="150" t="s">
        <v>27288</v>
      </c>
      <c r="C296" s="150" t="s">
        <v>12667</v>
      </c>
      <c r="D296" s="150">
        <v>1351722</v>
      </c>
      <c r="E296" s="150">
        <v>882472</v>
      </c>
      <c r="F296" s="150" t="s">
        <v>22067</v>
      </c>
    </row>
    <row r="297" spans="1:6" x14ac:dyDescent="0.15">
      <c r="A297" s="150" t="s">
        <v>3616</v>
      </c>
      <c r="B297" s="150" t="s">
        <v>27289</v>
      </c>
      <c r="C297" s="150" t="s">
        <v>12668</v>
      </c>
      <c r="D297" s="150">
        <v>1827500</v>
      </c>
      <c r="E297" s="150">
        <v>2780145</v>
      </c>
      <c r="F297" s="150" t="s">
        <v>22058</v>
      </c>
    </row>
    <row r="298" spans="1:6" x14ac:dyDescent="0.15">
      <c r="A298" s="150" t="s">
        <v>3617</v>
      </c>
      <c r="B298" s="150" t="s">
        <v>27290</v>
      </c>
      <c r="C298" s="150" t="s">
        <v>12669</v>
      </c>
      <c r="D298" s="150">
        <v>1650600</v>
      </c>
      <c r="E298" s="150">
        <v>1679700</v>
      </c>
      <c r="F298" s="150" t="s">
        <v>22052</v>
      </c>
    </row>
    <row r="299" spans="1:6" x14ac:dyDescent="0.15">
      <c r="A299" s="150" t="s">
        <v>3618</v>
      </c>
      <c r="B299" s="150" t="s">
        <v>27291</v>
      </c>
      <c r="C299" s="150" t="s">
        <v>12670</v>
      </c>
      <c r="D299" s="150">
        <v>4205072.0999999996</v>
      </c>
      <c r="E299" s="150">
        <v>7339649.0700000003</v>
      </c>
      <c r="F299" s="150" t="s">
        <v>22078</v>
      </c>
    </row>
    <row r="300" spans="1:6" x14ac:dyDescent="0.15">
      <c r="A300" s="150" t="s">
        <v>3619</v>
      </c>
      <c r="B300" s="150" t="s">
        <v>27292</v>
      </c>
      <c r="C300" s="150" t="s">
        <v>12671</v>
      </c>
      <c r="D300" s="150">
        <v>1270000</v>
      </c>
      <c r="E300" s="150">
        <v>1344500</v>
      </c>
      <c r="F300" s="150" t="s">
        <v>24497</v>
      </c>
    </row>
    <row r="301" spans="1:6" x14ac:dyDescent="0.15">
      <c r="A301" s="150" t="s">
        <v>3620</v>
      </c>
      <c r="B301" s="150" t="s">
        <v>27293</v>
      </c>
      <c r="C301" s="150" t="s">
        <v>12672</v>
      </c>
      <c r="D301" s="150">
        <v>65950000</v>
      </c>
      <c r="E301" s="150">
        <v>91050000</v>
      </c>
      <c r="F301" s="150" t="s">
        <v>22060</v>
      </c>
    </row>
    <row r="302" spans="1:6" x14ac:dyDescent="0.15">
      <c r="A302" s="150" t="s">
        <v>3621</v>
      </c>
      <c r="B302" s="150" t="s">
        <v>27294</v>
      </c>
      <c r="C302" s="150" t="s">
        <v>12673</v>
      </c>
      <c r="D302" s="150">
        <v>803255.5</v>
      </c>
      <c r="E302" s="150">
        <v>936174.6</v>
      </c>
      <c r="F302" s="150" t="s">
        <v>27295</v>
      </c>
    </row>
    <row r="303" spans="1:6" x14ac:dyDescent="0.15">
      <c r="A303" s="150" t="s">
        <v>3622</v>
      </c>
      <c r="B303" s="150" t="s">
        <v>27296</v>
      </c>
      <c r="C303" s="150" t="s">
        <v>12674</v>
      </c>
      <c r="D303" s="150">
        <v>4140541</v>
      </c>
      <c r="E303" s="150">
        <v>12998707.449999999</v>
      </c>
      <c r="F303" s="150" t="s">
        <v>22172</v>
      </c>
    </row>
    <row r="304" spans="1:6" x14ac:dyDescent="0.15">
      <c r="A304" s="150" t="s">
        <v>3623</v>
      </c>
      <c r="B304" s="150" t="s">
        <v>27297</v>
      </c>
      <c r="C304" s="150" t="s">
        <v>12675</v>
      </c>
      <c r="D304" s="150">
        <v>409581.5</v>
      </c>
      <c r="E304" s="150">
        <v>789230</v>
      </c>
      <c r="F304" s="150" t="s">
        <v>22132</v>
      </c>
    </row>
    <row r="305" spans="1:6" x14ac:dyDescent="0.15">
      <c r="A305" s="150" t="s">
        <v>3624</v>
      </c>
      <c r="B305" s="150" t="s">
        <v>27298</v>
      </c>
      <c r="C305" s="150" t="s">
        <v>12677</v>
      </c>
      <c r="D305" s="150">
        <v>2804000</v>
      </c>
      <c r="E305" s="150">
        <v>1037200</v>
      </c>
      <c r="F305" s="150" t="s">
        <v>18774</v>
      </c>
    </row>
    <row r="306" spans="1:6" x14ac:dyDescent="0.15">
      <c r="A306" s="150" t="s">
        <v>3625</v>
      </c>
      <c r="B306" s="150" t="s">
        <v>27299</v>
      </c>
      <c r="C306" s="150" t="s">
        <v>12678</v>
      </c>
      <c r="D306" s="150">
        <v>12000</v>
      </c>
      <c r="E306" s="150">
        <v>6900</v>
      </c>
      <c r="F306" s="150" t="s">
        <v>22088</v>
      </c>
    </row>
    <row r="307" spans="1:6" x14ac:dyDescent="0.15">
      <c r="A307" s="150" t="s">
        <v>3626</v>
      </c>
      <c r="B307" s="150" t="s">
        <v>27300</v>
      </c>
      <c r="C307" s="150" t="s">
        <v>12679</v>
      </c>
      <c r="D307" s="150">
        <v>50557500</v>
      </c>
      <c r="E307" s="150">
        <v>53316900</v>
      </c>
      <c r="F307" s="150" t="s">
        <v>27301</v>
      </c>
    </row>
    <row r="308" spans="1:6" x14ac:dyDescent="0.15">
      <c r="A308" s="150" t="s">
        <v>3627</v>
      </c>
      <c r="B308" s="150" t="s">
        <v>27302</v>
      </c>
      <c r="C308" s="150" t="s">
        <v>12680</v>
      </c>
      <c r="D308" s="150">
        <v>34910000</v>
      </c>
      <c r="E308" s="150">
        <v>35100000</v>
      </c>
      <c r="F308" s="150" t="s">
        <v>21896</v>
      </c>
    </row>
    <row r="309" spans="1:6" x14ac:dyDescent="0.15">
      <c r="A309" s="150" t="s">
        <v>3628</v>
      </c>
      <c r="B309" s="150" t="s">
        <v>27303</v>
      </c>
      <c r="C309" s="150" t="s">
        <v>12681</v>
      </c>
      <c r="D309" s="150">
        <v>70045000</v>
      </c>
      <c r="E309" s="150">
        <v>75457000</v>
      </c>
      <c r="F309" s="150" t="s">
        <v>21896</v>
      </c>
    </row>
    <row r="310" spans="1:6" x14ac:dyDescent="0.15">
      <c r="A310" s="150" t="s">
        <v>3629</v>
      </c>
      <c r="B310" s="150" t="s">
        <v>27304</v>
      </c>
      <c r="C310" s="150" t="s">
        <v>12682</v>
      </c>
      <c r="D310" s="150">
        <v>11243500</v>
      </c>
      <c r="E310" s="150">
        <v>8859052</v>
      </c>
      <c r="F310" s="150" t="s">
        <v>22067</v>
      </c>
    </row>
    <row r="311" spans="1:6" x14ac:dyDescent="0.15">
      <c r="A311" s="150" t="s">
        <v>3630</v>
      </c>
      <c r="B311" s="150" t="s">
        <v>27305</v>
      </c>
      <c r="C311" s="150" t="s">
        <v>12683</v>
      </c>
      <c r="D311" s="150">
        <v>5320000</v>
      </c>
      <c r="E311" s="150">
        <v>7335000</v>
      </c>
      <c r="F311" s="150" t="s">
        <v>27306</v>
      </c>
    </row>
    <row r="312" spans="1:6" x14ac:dyDescent="0.15">
      <c r="A312" s="150" t="s">
        <v>3631</v>
      </c>
      <c r="B312" s="150" t="s">
        <v>27307</v>
      </c>
      <c r="C312" s="150" t="s">
        <v>12684</v>
      </c>
      <c r="D312" s="150">
        <v>583750</v>
      </c>
      <c r="E312" s="150">
        <v>261450</v>
      </c>
      <c r="F312" s="150" t="s">
        <v>22078</v>
      </c>
    </row>
    <row r="313" spans="1:6" x14ac:dyDescent="0.15">
      <c r="A313" s="150" t="s">
        <v>3632</v>
      </c>
      <c r="B313" s="150" t="s">
        <v>27308</v>
      </c>
      <c r="C313" s="150" t="s">
        <v>215</v>
      </c>
      <c r="D313" s="150">
        <v>0</v>
      </c>
      <c r="E313" s="150">
        <v>0</v>
      </c>
      <c r="F313" s="150" t="s">
        <v>22172</v>
      </c>
    </row>
    <row r="314" spans="1:6" x14ac:dyDescent="0.15">
      <c r="A314" s="150" t="s">
        <v>3633</v>
      </c>
      <c r="B314" s="150" t="s">
        <v>27309</v>
      </c>
      <c r="C314" s="150" t="s">
        <v>12685</v>
      </c>
      <c r="D314" s="150">
        <v>6993000</v>
      </c>
      <c r="E314" s="150">
        <v>6965000</v>
      </c>
      <c r="F314" s="150" t="s">
        <v>22093</v>
      </c>
    </row>
    <row r="315" spans="1:6" x14ac:dyDescent="0.15">
      <c r="A315" s="150" t="s">
        <v>3634</v>
      </c>
      <c r="B315" s="150" t="s">
        <v>27310</v>
      </c>
      <c r="C315" s="150" t="s">
        <v>12686</v>
      </c>
      <c r="D315" s="150">
        <v>23400000</v>
      </c>
      <c r="E315" s="150">
        <v>47900000</v>
      </c>
      <c r="F315" s="150" t="s">
        <v>14062</v>
      </c>
    </row>
    <row r="316" spans="1:6" x14ac:dyDescent="0.15">
      <c r="A316" s="150" t="s">
        <v>3635</v>
      </c>
      <c r="B316" s="150" t="s">
        <v>27311</v>
      </c>
      <c r="C316" s="150" t="s">
        <v>12687</v>
      </c>
      <c r="D316" s="150">
        <v>104200000</v>
      </c>
      <c r="E316" s="150">
        <v>131200000</v>
      </c>
      <c r="F316" s="150" t="s">
        <v>24594</v>
      </c>
    </row>
    <row r="317" spans="1:6" x14ac:dyDescent="0.15">
      <c r="A317" s="150" t="s">
        <v>3636</v>
      </c>
      <c r="B317" s="150" t="s">
        <v>27312</v>
      </c>
      <c r="C317" s="150" t="s">
        <v>12689</v>
      </c>
      <c r="D317" s="150">
        <v>1510000</v>
      </c>
      <c r="E317" s="150">
        <v>543600</v>
      </c>
      <c r="F317" s="150" t="s">
        <v>22172</v>
      </c>
    </row>
    <row r="318" spans="1:6" x14ac:dyDescent="0.15">
      <c r="A318" s="150" t="s">
        <v>3637</v>
      </c>
      <c r="B318" s="150" t="s">
        <v>27313</v>
      </c>
      <c r="C318" s="150" t="s">
        <v>12599</v>
      </c>
      <c r="D318" s="150">
        <v>209248.4</v>
      </c>
      <c r="E318" s="150">
        <v>210942.35</v>
      </c>
      <c r="F318" s="150" t="s">
        <v>22078</v>
      </c>
    </row>
    <row r="319" spans="1:6" x14ac:dyDescent="0.15">
      <c r="A319" s="150" t="s">
        <v>3638</v>
      </c>
      <c r="B319" s="150" t="s">
        <v>27314</v>
      </c>
      <c r="C319" s="150" t="s">
        <v>12690</v>
      </c>
      <c r="D319" s="150">
        <v>7446000</v>
      </c>
      <c r="E319" s="150">
        <v>14633028.800000001</v>
      </c>
      <c r="F319" s="150" t="s">
        <v>27315</v>
      </c>
    </row>
    <row r="320" spans="1:6" x14ac:dyDescent="0.15">
      <c r="A320" s="150" t="s">
        <v>3639</v>
      </c>
      <c r="B320" s="150" t="s">
        <v>27316</v>
      </c>
      <c r="C320" s="150" t="s">
        <v>12692</v>
      </c>
      <c r="D320" s="150">
        <v>798494</v>
      </c>
      <c r="E320" s="150">
        <v>739484</v>
      </c>
      <c r="F320" s="150" t="s">
        <v>22095</v>
      </c>
    </row>
    <row r="321" spans="1:6" x14ac:dyDescent="0.15">
      <c r="A321" s="150" t="s">
        <v>3640</v>
      </c>
      <c r="B321" s="150" t="s">
        <v>27317</v>
      </c>
      <c r="C321" s="150" t="s">
        <v>12693</v>
      </c>
      <c r="D321" s="150">
        <v>5589900</v>
      </c>
      <c r="E321" s="150">
        <v>6787300</v>
      </c>
      <c r="F321" s="150" t="s">
        <v>22154</v>
      </c>
    </row>
    <row r="322" spans="1:6" x14ac:dyDescent="0.15">
      <c r="A322" s="150" t="s">
        <v>3641</v>
      </c>
      <c r="B322" s="150" t="s">
        <v>27318</v>
      </c>
      <c r="C322" s="150" t="s">
        <v>12694</v>
      </c>
      <c r="D322" s="150">
        <v>2500</v>
      </c>
      <c r="E322" s="150">
        <v>2500</v>
      </c>
      <c r="F322" s="150" t="s">
        <v>26996</v>
      </c>
    </row>
    <row r="323" spans="1:6" x14ac:dyDescent="0.15">
      <c r="A323" s="150" t="s">
        <v>3642</v>
      </c>
      <c r="B323" s="150" t="s">
        <v>27319</v>
      </c>
      <c r="C323" s="150" t="s">
        <v>385</v>
      </c>
      <c r="D323" s="150">
        <v>885970</v>
      </c>
      <c r="E323" s="150">
        <v>928880</v>
      </c>
      <c r="F323" s="150" t="s">
        <v>24484</v>
      </c>
    </row>
    <row r="324" spans="1:6" x14ac:dyDescent="0.15">
      <c r="A324" s="150" t="s">
        <v>3643</v>
      </c>
      <c r="B324" s="150" t="s">
        <v>27320</v>
      </c>
      <c r="C324" s="150" t="s">
        <v>12695</v>
      </c>
      <c r="D324" s="150">
        <v>342000</v>
      </c>
      <c r="E324" s="150">
        <v>361851.5</v>
      </c>
      <c r="F324" s="150" t="s">
        <v>18774</v>
      </c>
    </row>
    <row r="325" spans="1:6" x14ac:dyDescent="0.15">
      <c r="A325" s="150" t="s">
        <v>3644</v>
      </c>
      <c r="B325" s="150" t="s">
        <v>27321</v>
      </c>
      <c r="C325" s="150" t="s">
        <v>12696</v>
      </c>
      <c r="D325" s="150">
        <v>22878</v>
      </c>
      <c r="E325" s="150">
        <v>22900.5</v>
      </c>
      <c r="F325" s="150" t="s">
        <v>24509</v>
      </c>
    </row>
    <row r="326" spans="1:6" x14ac:dyDescent="0.15">
      <c r="A326" s="150" t="s">
        <v>3645</v>
      </c>
      <c r="B326" s="150" t="s">
        <v>27322</v>
      </c>
      <c r="C326" s="150" t="s">
        <v>12697</v>
      </c>
      <c r="D326" s="150">
        <v>1135862.6399999999</v>
      </c>
      <c r="E326" s="150">
        <v>829952.64</v>
      </c>
      <c r="F326" s="150" t="s">
        <v>18774</v>
      </c>
    </row>
    <row r="327" spans="1:6" x14ac:dyDescent="0.15">
      <c r="A327" s="150" t="s">
        <v>3646</v>
      </c>
      <c r="B327" s="150" t="s">
        <v>27323</v>
      </c>
      <c r="C327" s="150" t="s">
        <v>211</v>
      </c>
      <c r="D327" s="150">
        <v>990400</v>
      </c>
      <c r="E327" s="150">
        <v>1270300</v>
      </c>
      <c r="F327" s="150" t="s">
        <v>18774</v>
      </c>
    </row>
    <row r="328" spans="1:6" x14ac:dyDescent="0.15">
      <c r="A328" s="150" t="s">
        <v>3647</v>
      </c>
      <c r="B328" s="150" t="s">
        <v>27324</v>
      </c>
      <c r="C328" s="150" t="s">
        <v>12698</v>
      </c>
      <c r="D328" s="150">
        <v>4120000</v>
      </c>
      <c r="E328" s="150">
        <v>4575000</v>
      </c>
      <c r="F328" s="150" t="s">
        <v>22060</v>
      </c>
    </row>
    <row r="329" spans="1:6" x14ac:dyDescent="0.15">
      <c r="A329" s="150" t="s">
        <v>3648</v>
      </c>
      <c r="B329" s="150" t="s">
        <v>27325</v>
      </c>
      <c r="C329" s="150" t="s">
        <v>388</v>
      </c>
      <c r="D329" s="150">
        <v>439400</v>
      </c>
      <c r="E329" s="150">
        <v>440000</v>
      </c>
      <c r="F329" s="150" t="s">
        <v>22067</v>
      </c>
    </row>
    <row r="330" spans="1:6" x14ac:dyDescent="0.15">
      <c r="A330" s="150" t="s">
        <v>3649</v>
      </c>
      <c r="B330" s="150" t="s">
        <v>27326</v>
      </c>
      <c r="C330" s="150" t="s">
        <v>12699</v>
      </c>
      <c r="D330" s="150">
        <v>182100000</v>
      </c>
      <c r="E330" s="150">
        <v>402900000</v>
      </c>
      <c r="F330" s="150" t="s">
        <v>27327</v>
      </c>
    </row>
    <row r="331" spans="1:6" x14ac:dyDescent="0.15">
      <c r="A331" s="150" t="s">
        <v>3650</v>
      </c>
      <c r="B331" s="150" t="s">
        <v>27328</v>
      </c>
      <c r="C331" s="150" t="s">
        <v>12700</v>
      </c>
      <c r="D331" s="150">
        <v>141503</v>
      </c>
      <c r="E331" s="150">
        <v>342780</v>
      </c>
      <c r="F331" s="150" t="s">
        <v>22053</v>
      </c>
    </row>
    <row r="332" spans="1:6" x14ac:dyDescent="0.15">
      <c r="A332" s="150" t="s">
        <v>3651</v>
      </c>
      <c r="B332" s="150" t="s">
        <v>27329</v>
      </c>
      <c r="C332" s="150" t="s">
        <v>12701</v>
      </c>
      <c r="D332" s="150">
        <v>21740</v>
      </c>
      <c r="E332" s="150">
        <v>4893</v>
      </c>
      <c r="F332" s="150" t="s">
        <v>24529</v>
      </c>
    </row>
    <row r="333" spans="1:6" x14ac:dyDescent="0.15">
      <c r="A333" s="150" t="s">
        <v>3652</v>
      </c>
      <c r="B333" s="150" t="s">
        <v>27330</v>
      </c>
      <c r="C333" s="150" t="s">
        <v>12702</v>
      </c>
      <c r="D333" s="150">
        <v>1067250</v>
      </c>
      <c r="E333" s="150">
        <v>909635.5</v>
      </c>
      <c r="F333" s="150" t="s">
        <v>18774</v>
      </c>
    </row>
    <row r="334" spans="1:6" x14ac:dyDescent="0.15">
      <c r="A334" s="150" t="s">
        <v>3653</v>
      </c>
      <c r="B334" s="150" t="s">
        <v>27331</v>
      </c>
      <c r="C334" s="150" t="s">
        <v>12703</v>
      </c>
      <c r="D334" s="150">
        <v>1196648.7</v>
      </c>
      <c r="E334" s="150">
        <v>2560444.9</v>
      </c>
      <c r="F334" s="150" t="s">
        <v>22060</v>
      </c>
    </row>
    <row r="335" spans="1:6" x14ac:dyDescent="0.15">
      <c r="A335" s="150" t="s">
        <v>3654</v>
      </c>
      <c r="B335" s="150" t="s">
        <v>27332</v>
      </c>
      <c r="C335" s="150" t="s">
        <v>12704</v>
      </c>
      <c r="D335" s="150">
        <v>2799480</v>
      </c>
      <c r="E335" s="150">
        <v>3448539</v>
      </c>
      <c r="F335" s="150" t="s">
        <v>22078</v>
      </c>
    </row>
    <row r="336" spans="1:6" x14ac:dyDescent="0.15">
      <c r="A336" s="150" t="s">
        <v>3655</v>
      </c>
      <c r="B336" s="150" t="s">
        <v>27333</v>
      </c>
      <c r="C336" s="150" t="s">
        <v>12705</v>
      </c>
      <c r="D336" s="150">
        <v>3500</v>
      </c>
      <c r="E336" s="150">
        <v>6164</v>
      </c>
      <c r="F336" s="150" t="s">
        <v>22102</v>
      </c>
    </row>
    <row r="337" spans="1:6" x14ac:dyDescent="0.15">
      <c r="A337" s="150" t="s">
        <v>3656</v>
      </c>
      <c r="B337" s="150" t="s">
        <v>27334</v>
      </c>
      <c r="C337" s="150" t="s">
        <v>12706</v>
      </c>
      <c r="D337" s="150">
        <v>104466</v>
      </c>
      <c r="E337" s="150">
        <v>116916.4</v>
      </c>
      <c r="F337" s="150" t="s">
        <v>22078</v>
      </c>
    </row>
    <row r="338" spans="1:6" x14ac:dyDescent="0.15">
      <c r="A338" s="150" t="s">
        <v>3657</v>
      </c>
      <c r="B338" s="150" t="s">
        <v>27335</v>
      </c>
      <c r="C338" s="150" t="s">
        <v>12707</v>
      </c>
      <c r="D338" s="150">
        <v>5100000</v>
      </c>
      <c r="E338" s="150">
        <v>5000000</v>
      </c>
      <c r="F338" s="150" t="s">
        <v>22172</v>
      </c>
    </row>
    <row r="339" spans="1:6" x14ac:dyDescent="0.15">
      <c r="A339" s="150" t="s">
        <v>3658</v>
      </c>
      <c r="B339" s="150" t="s">
        <v>27336</v>
      </c>
      <c r="C339" s="150" t="s">
        <v>12708</v>
      </c>
      <c r="D339" s="150">
        <v>10000</v>
      </c>
      <c r="E339" s="150">
        <v>10700</v>
      </c>
      <c r="F339" s="150" t="s">
        <v>22138</v>
      </c>
    </row>
    <row r="340" spans="1:6" x14ac:dyDescent="0.15">
      <c r="A340" s="150" t="s">
        <v>3659</v>
      </c>
      <c r="B340" s="150" t="s">
        <v>27337</v>
      </c>
      <c r="C340" s="150" t="s">
        <v>12709</v>
      </c>
      <c r="D340" s="150">
        <v>64447002</v>
      </c>
      <c r="E340" s="150">
        <v>81770672</v>
      </c>
      <c r="F340" s="150" t="s">
        <v>27338</v>
      </c>
    </row>
    <row r="341" spans="1:6" x14ac:dyDescent="0.15">
      <c r="A341" s="150" t="s">
        <v>3660</v>
      </c>
      <c r="B341" s="150" t="s">
        <v>27339</v>
      </c>
      <c r="C341" s="150" t="s">
        <v>12710</v>
      </c>
      <c r="D341" s="150">
        <v>816506</v>
      </c>
      <c r="E341" s="150">
        <v>179147</v>
      </c>
      <c r="F341" s="150" t="s">
        <v>22067</v>
      </c>
    </row>
    <row r="342" spans="1:6" x14ac:dyDescent="0.15">
      <c r="A342" s="150" t="s">
        <v>3661</v>
      </c>
      <c r="B342" s="150" t="s">
        <v>27340</v>
      </c>
      <c r="C342" s="150" t="s">
        <v>12711</v>
      </c>
      <c r="D342" s="150">
        <v>848133</v>
      </c>
      <c r="E342" s="150">
        <v>194466</v>
      </c>
      <c r="F342" s="150" t="s">
        <v>22078</v>
      </c>
    </row>
    <row r="343" spans="1:6" x14ac:dyDescent="0.15">
      <c r="A343" s="150" t="s">
        <v>3662</v>
      </c>
      <c r="B343" s="150" t="s">
        <v>27341</v>
      </c>
      <c r="C343" s="150" t="s">
        <v>12712</v>
      </c>
      <c r="D343" s="150">
        <v>231840</v>
      </c>
      <c r="E343" s="150">
        <v>251328</v>
      </c>
      <c r="F343" s="150" t="s">
        <v>27342</v>
      </c>
    </row>
    <row r="344" spans="1:6" x14ac:dyDescent="0.15">
      <c r="A344" s="150" t="s">
        <v>3663</v>
      </c>
      <c r="B344" s="150" t="s">
        <v>27343</v>
      </c>
      <c r="C344" s="150" t="s">
        <v>12636</v>
      </c>
      <c r="D344" s="150">
        <v>3238757.5</v>
      </c>
      <c r="E344" s="150">
        <v>2438562.5</v>
      </c>
      <c r="F344" s="150" t="s">
        <v>22088</v>
      </c>
    </row>
    <row r="345" spans="1:6" x14ac:dyDescent="0.15">
      <c r="A345" s="150" t="s">
        <v>3664</v>
      </c>
      <c r="B345" s="150" t="s">
        <v>27344</v>
      </c>
      <c r="C345" s="150" t="s">
        <v>12636</v>
      </c>
      <c r="D345" s="150">
        <v>2791200</v>
      </c>
      <c r="E345" s="150">
        <v>2438537.5</v>
      </c>
      <c r="F345" s="150" t="s">
        <v>22088</v>
      </c>
    </row>
    <row r="346" spans="1:6" x14ac:dyDescent="0.15">
      <c r="A346" s="150" t="s">
        <v>3665</v>
      </c>
      <c r="B346" s="150" t="s">
        <v>27345</v>
      </c>
      <c r="C346" s="150" t="s">
        <v>12713</v>
      </c>
      <c r="D346" s="150">
        <v>880242.5</v>
      </c>
      <c r="E346" s="150">
        <v>460000</v>
      </c>
      <c r="F346" s="150" t="s">
        <v>18774</v>
      </c>
    </row>
    <row r="347" spans="1:6" x14ac:dyDescent="0.15">
      <c r="A347" s="150" t="s">
        <v>3666</v>
      </c>
      <c r="B347" s="150" t="s">
        <v>27346</v>
      </c>
      <c r="C347" s="150" t="s">
        <v>12714</v>
      </c>
      <c r="D347" s="150">
        <v>29000</v>
      </c>
      <c r="E347" s="150">
        <v>33000</v>
      </c>
      <c r="F347" s="150" t="s">
        <v>22136</v>
      </c>
    </row>
    <row r="348" spans="1:6" x14ac:dyDescent="0.15">
      <c r="A348" s="150" t="s">
        <v>3667</v>
      </c>
      <c r="B348" s="150" t="s">
        <v>27347</v>
      </c>
      <c r="C348" s="150" t="s">
        <v>12715</v>
      </c>
      <c r="D348" s="150">
        <v>53500</v>
      </c>
      <c r="E348" s="150">
        <v>105120</v>
      </c>
      <c r="F348" s="150" t="s">
        <v>22102</v>
      </c>
    </row>
    <row r="349" spans="1:6" x14ac:dyDescent="0.15">
      <c r="A349" s="150" t="s">
        <v>3668</v>
      </c>
      <c r="B349" s="150" t="s">
        <v>27348</v>
      </c>
      <c r="C349" s="150" t="s">
        <v>12716</v>
      </c>
      <c r="D349" s="150">
        <v>561067.64</v>
      </c>
      <c r="E349" s="150">
        <v>253952.64000000001</v>
      </c>
      <c r="F349" s="150" t="s">
        <v>18774</v>
      </c>
    </row>
    <row r="350" spans="1:6" x14ac:dyDescent="0.15">
      <c r="A350" s="150" t="s">
        <v>3669</v>
      </c>
      <c r="B350" s="150" t="s">
        <v>27349</v>
      </c>
      <c r="C350" s="150" t="s">
        <v>12717</v>
      </c>
      <c r="D350" s="150">
        <v>860000</v>
      </c>
      <c r="E350" s="150">
        <v>1500000</v>
      </c>
      <c r="F350" s="150" t="s">
        <v>22154</v>
      </c>
    </row>
    <row r="351" spans="1:6" x14ac:dyDescent="0.15">
      <c r="A351" s="150" t="s">
        <v>3670</v>
      </c>
      <c r="B351" s="150" t="s">
        <v>27350</v>
      </c>
      <c r="C351" s="150" t="s">
        <v>12718</v>
      </c>
      <c r="D351" s="150">
        <v>6230000</v>
      </c>
      <c r="E351" s="150">
        <v>7531000</v>
      </c>
      <c r="F351" s="150" t="s">
        <v>24465</v>
      </c>
    </row>
    <row r="352" spans="1:6" x14ac:dyDescent="0.15">
      <c r="A352" s="150" t="s">
        <v>3671</v>
      </c>
      <c r="B352" s="150" t="s">
        <v>27351</v>
      </c>
      <c r="C352" s="150" t="s">
        <v>12719</v>
      </c>
      <c r="D352" s="150">
        <v>77850000</v>
      </c>
      <c r="E352" s="150">
        <v>14000000</v>
      </c>
      <c r="F352" s="150" t="s">
        <v>22103</v>
      </c>
    </row>
    <row r="353" spans="1:6" x14ac:dyDescent="0.15">
      <c r="A353" s="150" t="s">
        <v>3672</v>
      </c>
      <c r="B353" s="150" t="s">
        <v>27352</v>
      </c>
      <c r="C353" s="150" t="s">
        <v>12720</v>
      </c>
      <c r="D353" s="150">
        <v>267000</v>
      </c>
      <c r="E353" s="150">
        <v>623000</v>
      </c>
      <c r="F353" s="150" t="s">
        <v>22051</v>
      </c>
    </row>
    <row r="354" spans="1:6" x14ac:dyDescent="0.15">
      <c r="A354" s="150" t="s">
        <v>3673</v>
      </c>
      <c r="B354" s="150" t="s">
        <v>27353</v>
      </c>
      <c r="C354" s="150" t="s">
        <v>12721</v>
      </c>
      <c r="D354" s="150">
        <v>16000000</v>
      </c>
      <c r="E354" s="150">
        <v>16680000</v>
      </c>
      <c r="F354" s="150" t="s">
        <v>27129</v>
      </c>
    </row>
    <row r="355" spans="1:6" x14ac:dyDescent="0.15">
      <c r="A355" s="150" t="s">
        <v>3674</v>
      </c>
      <c r="B355" s="150" t="s">
        <v>27354</v>
      </c>
      <c r="C355" s="150" t="s">
        <v>12722</v>
      </c>
      <c r="D355" s="150">
        <v>966995</v>
      </c>
      <c r="E355" s="150">
        <v>819500</v>
      </c>
      <c r="F355" s="150" t="s">
        <v>18774</v>
      </c>
    </row>
    <row r="356" spans="1:6" x14ac:dyDescent="0.15">
      <c r="A356" s="150" t="s">
        <v>3675</v>
      </c>
      <c r="B356" s="150" t="s">
        <v>27355</v>
      </c>
      <c r="C356" s="150" t="s">
        <v>12723</v>
      </c>
      <c r="D356" s="150">
        <v>2302992.7000000002</v>
      </c>
      <c r="E356" s="150">
        <v>3059180</v>
      </c>
      <c r="F356" s="150" t="s">
        <v>18774</v>
      </c>
    </row>
    <row r="357" spans="1:6" x14ac:dyDescent="0.15">
      <c r="A357" s="150" t="s">
        <v>3676</v>
      </c>
      <c r="B357" s="150" t="s">
        <v>27356</v>
      </c>
      <c r="C357" s="150" t="s">
        <v>12724</v>
      </c>
      <c r="D357" s="150">
        <v>111492</v>
      </c>
      <c r="E357" s="150">
        <v>135944</v>
      </c>
      <c r="F357" s="150" t="s">
        <v>15506</v>
      </c>
    </row>
    <row r="358" spans="1:6" x14ac:dyDescent="0.15">
      <c r="A358" s="150" t="s">
        <v>3677</v>
      </c>
      <c r="B358" s="150" t="s">
        <v>27357</v>
      </c>
      <c r="C358" s="150" t="s">
        <v>12725</v>
      </c>
      <c r="D358" s="150">
        <v>129432</v>
      </c>
      <c r="E358" s="150">
        <v>146778</v>
      </c>
      <c r="F358" s="150" t="s">
        <v>15506</v>
      </c>
    </row>
    <row r="359" spans="1:6" x14ac:dyDescent="0.15">
      <c r="A359" s="150" t="s">
        <v>3678</v>
      </c>
      <c r="B359" s="150" t="s">
        <v>27358</v>
      </c>
      <c r="C359" s="150" t="s">
        <v>1644</v>
      </c>
      <c r="D359" s="150">
        <v>114634</v>
      </c>
      <c r="E359" s="150">
        <v>119264</v>
      </c>
      <c r="F359" s="150" t="s">
        <v>15506</v>
      </c>
    </row>
    <row r="360" spans="1:6" x14ac:dyDescent="0.15">
      <c r="A360" s="150" t="s">
        <v>3679</v>
      </c>
      <c r="B360" s="150" t="s">
        <v>27359</v>
      </c>
      <c r="C360" s="150" t="s">
        <v>1644</v>
      </c>
      <c r="D360" s="150">
        <v>130027</v>
      </c>
      <c r="E360" s="150">
        <v>138259</v>
      </c>
      <c r="F360" s="150" t="s">
        <v>26963</v>
      </c>
    </row>
    <row r="361" spans="1:6" x14ac:dyDescent="0.15">
      <c r="A361" s="150" t="s">
        <v>3680</v>
      </c>
      <c r="B361" s="150" t="s">
        <v>27360</v>
      </c>
      <c r="C361" s="150" t="s">
        <v>12726</v>
      </c>
      <c r="D361" s="150">
        <v>11133300</v>
      </c>
      <c r="E361" s="150">
        <v>7316800</v>
      </c>
      <c r="F361" s="150" t="s">
        <v>27361</v>
      </c>
    </row>
    <row r="362" spans="1:6" x14ac:dyDescent="0.15">
      <c r="A362" s="150" t="s">
        <v>3681</v>
      </c>
      <c r="B362" s="150" t="s">
        <v>27362</v>
      </c>
      <c r="C362" s="150" t="s">
        <v>12727</v>
      </c>
      <c r="D362" s="150">
        <v>6535880</v>
      </c>
      <c r="E362" s="150">
        <v>8146036</v>
      </c>
      <c r="F362" s="150" t="s">
        <v>22053</v>
      </c>
    </row>
    <row r="363" spans="1:6" x14ac:dyDescent="0.15">
      <c r="A363" s="150" t="s">
        <v>3682</v>
      </c>
      <c r="B363" s="150" t="s">
        <v>27363</v>
      </c>
      <c r="C363" s="150" t="s">
        <v>12095</v>
      </c>
      <c r="D363" s="150">
        <v>43792280</v>
      </c>
      <c r="E363" s="150">
        <v>51855580</v>
      </c>
      <c r="F363" s="150" t="s">
        <v>27364</v>
      </c>
    </row>
    <row r="364" spans="1:6" x14ac:dyDescent="0.15">
      <c r="A364" s="150" t="s">
        <v>3683</v>
      </c>
      <c r="B364" s="150" t="s">
        <v>27365</v>
      </c>
      <c r="C364" s="150" t="s">
        <v>12728</v>
      </c>
      <c r="D364" s="150">
        <v>360000</v>
      </c>
      <c r="E364" s="150">
        <v>430000</v>
      </c>
      <c r="F364" s="150" t="s">
        <v>27366</v>
      </c>
    </row>
    <row r="365" spans="1:6" x14ac:dyDescent="0.15">
      <c r="A365" s="150" t="s">
        <v>3684</v>
      </c>
      <c r="B365" s="150" t="s">
        <v>27367</v>
      </c>
      <c r="C365" s="150" t="s">
        <v>12729</v>
      </c>
      <c r="D365" s="150">
        <v>3828900</v>
      </c>
      <c r="E365" s="150">
        <v>4588000</v>
      </c>
      <c r="F365" s="150" t="s">
        <v>27368</v>
      </c>
    </row>
    <row r="366" spans="1:6" x14ac:dyDescent="0.15">
      <c r="A366" s="150" t="s">
        <v>3685</v>
      </c>
      <c r="B366" s="150" t="s">
        <v>27369</v>
      </c>
      <c r="C366" s="150" t="s">
        <v>12730</v>
      </c>
      <c r="D366" s="150">
        <v>33600</v>
      </c>
      <c r="E366" s="150">
        <v>43000</v>
      </c>
      <c r="F366" s="150" t="s">
        <v>22088</v>
      </c>
    </row>
    <row r="367" spans="1:6" x14ac:dyDescent="0.15">
      <c r="A367" s="150" t="s">
        <v>3686</v>
      </c>
      <c r="B367" s="150" t="s">
        <v>27370</v>
      </c>
      <c r="C367" s="150" t="s">
        <v>12731</v>
      </c>
      <c r="D367" s="150">
        <v>1534138</v>
      </c>
      <c r="E367" s="150">
        <v>2177668</v>
      </c>
      <c r="F367" s="150" t="s">
        <v>18774</v>
      </c>
    </row>
    <row r="368" spans="1:6" x14ac:dyDescent="0.15">
      <c r="A368" s="150" t="s">
        <v>3687</v>
      </c>
      <c r="B368" s="150" t="s">
        <v>27371</v>
      </c>
      <c r="C368" s="150" t="s">
        <v>12732</v>
      </c>
      <c r="D368" s="150">
        <v>755100</v>
      </c>
      <c r="E368" s="150">
        <v>960000</v>
      </c>
      <c r="F368" s="150" t="s">
        <v>22067</v>
      </c>
    </row>
    <row r="369" spans="1:6" x14ac:dyDescent="0.15">
      <c r="A369" s="150" t="s">
        <v>3688</v>
      </c>
      <c r="B369" s="150" t="s">
        <v>27372</v>
      </c>
      <c r="C369" s="150" t="s">
        <v>198</v>
      </c>
      <c r="D369" s="150">
        <v>624000</v>
      </c>
      <c r="E369" s="150">
        <v>544000</v>
      </c>
      <c r="F369" s="150" t="s">
        <v>27373</v>
      </c>
    </row>
    <row r="370" spans="1:6" x14ac:dyDescent="0.15">
      <c r="A370" s="150" t="s">
        <v>3689</v>
      </c>
      <c r="B370" s="150" t="s">
        <v>27374</v>
      </c>
      <c r="C370" s="150" t="s">
        <v>12733</v>
      </c>
      <c r="D370" s="150">
        <v>377520</v>
      </c>
      <c r="E370" s="150">
        <v>51620</v>
      </c>
      <c r="F370" s="150" t="s">
        <v>22103</v>
      </c>
    </row>
    <row r="371" spans="1:6" x14ac:dyDescent="0.15">
      <c r="A371" s="150" t="s">
        <v>3690</v>
      </c>
      <c r="B371" s="150" t="s">
        <v>27375</v>
      </c>
      <c r="C371" s="150" t="s">
        <v>12734</v>
      </c>
      <c r="D371" s="150">
        <v>7235935</v>
      </c>
      <c r="E371" s="150">
        <v>8713259</v>
      </c>
      <c r="F371" s="150" t="s">
        <v>22098</v>
      </c>
    </row>
    <row r="372" spans="1:6" x14ac:dyDescent="0.15">
      <c r="A372" s="150" t="s">
        <v>3691</v>
      </c>
      <c r="B372" s="150" t="s">
        <v>27376</v>
      </c>
      <c r="C372" s="150" t="s">
        <v>12735</v>
      </c>
      <c r="D372" s="150">
        <v>5121850</v>
      </c>
      <c r="E372" s="150">
        <v>5375100</v>
      </c>
      <c r="F372" s="150" t="s">
        <v>22077</v>
      </c>
    </row>
    <row r="373" spans="1:6" x14ac:dyDescent="0.15">
      <c r="A373" s="150" t="s">
        <v>3692</v>
      </c>
      <c r="B373" s="150" t="s">
        <v>27377</v>
      </c>
      <c r="C373" s="150" t="s">
        <v>12736</v>
      </c>
      <c r="D373" s="150">
        <v>326390</v>
      </c>
      <c r="E373" s="150">
        <v>292850</v>
      </c>
      <c r="F373" s="150" t="s">
        <v>27378</v>
      </c>
    </row>
    <row r="374" spans="1:6" x14ac:dyDescent="0.15">
      <c r="A374" s="150" t="s">
        <v>3693</v>
      </c>
      <c r="B374" s="150" t="s">
        <v>27379</v>
      </c>
      <c r="C374" s="150" t="s">
        <v>12738</v>
      </c>
      <c r="D374" s="150">
        <v>1113214</v>
      </c>
      <c r="E374" s="150">
        <v>913214</v>
      </c>
      <c r="F374" s="150" t="s">
        <v>18774</v>
      </c>
    </row>
    <row r="375" spans="1:6" x14ac:dyDescent="0.15">
      <c r="A375" s="150" t="s">
        <v>3694</v>
      </c>
      <c r="B375" s="150" t="s">
        <v>27380</v>
      </c>
      <c r="C375" s="150" t="s">
        <v>12739</v>
      </c>
      <c r="D375" s="150">
        <v>72356</v>
      </c>
      <c r="E375" s="150">
        <v>0</v>
      </c>
      <c r="F375" s="150" t="s">
        <v>22088</v>
      </c>
    </row>
    <row r="376" spans="1:6" x14ac:dyDescent="0.15">
      <c r="A376" s="150" t="s">
        <v>3695</v>
      </c>
      <c r="B376" s="150" t="s">
        <v>27381</v>
      </c>
      <c r="C376" s="150" t="s">
        <v>12670</v>
      </c>
      <c r="D376" s="150">
        <v>40460</v>
      </c>
      <c r="E376" s="150">
        <v>44910</v>
      </c>
      <c r="F376" s="150" t="s">
        <v>22088</v>
      </c>
    </row>
    <row r="377" spans="1:6" x14ac:dyDescent="0.15">
      <c r="A377" s="150" t="s">
        <v>3696</v>
      </c>
      <c r="B377" s="150" t="s">
        <v>27382</v>
      </c>
      <c r="C377" s="150" t="s">
        <v>12740</v>
      </c>
      <c r="D377" s="150">
        <v>85370</v>
      </c>
      <c r="E377" s="150">
        <v>79600</v>
      </c>
      <c r="F377" s="150" t="s">
        <v>22102</v>
      </c>
    </row>
    <row r="378" spans="1:6" x14ac:dyDescent="0.15">
      <c r="A378" s="150" t="s">
        <v>3697</v>
      </c>
      <c r="B378" s="150" t="s">
        <v>27383</v>
      </c>
      <c r="C378" s="150" t="s">
        <v>12741</v>
      </c>
      <c r="D378" s="150">
        <v>9900</v>
      </c>
      <c r="E378" s="150">
        <v>8250</v>
      </c>
      <c r="F378" s="150" t="s">
        <v>22160</v>
      </c>
    </row>
    <row r="379" spans="1:6" x14ac:dyDescent="0.15">
      <c r="A379" s="150" t="s">
        <v>3698</v>
      </c>
      <c r="B379" s="150" t="s">
        <v>27384</v>
      </c>
      <c r="C379" s="150" t="s">
        <v>12186</v>
      </c>
      <c r="D379" s="150">
        <v>37870000</v>
      </c>
      <c r="E379" s="150">
        <v>39430000</v>
      </c>
      <c r="F379" s="150" t="s">
        <v>22171</v>
      </c>
    </row>
    <row r="380" spans="1:6" x14ac:dyDescent="0.15">
      <c r="A380" s="150" t="s">
        <v>3699</v>
      </c>
      <c r="B380" s="150" t="s">
        <v>27385</v>
      </c>
      <c r="C380" s="150" t="s">
        <v>12742</v>
      </c>
      <c r="D380" s="150">
        <v>2016000</v>
      </c>
      <c r="E380" s="150">
        <v>2692000</v>
      </c>
      <c r="F380" s="150" t="s">
        <v>27386</v>
      </c>
    </row>
    <row r="381" spans="1:6" x14ac:dyDescent="0.15">
      <c r="A381" s="150" t="s">
        <v>3700</v>
      </c>
      <c r="B381" s="150" t="s">
        <v>27387</v>
      </c>
      <c r="C381" s="150" t="s">
        <v>12549</v>
      </c>
      <c r="D381" s="150">
        <v>9639300</v>
      </c>
      <c r="E381" s="150">
        <v>13854700</v>
      </c>
      <c r="F381" s="150" t="s">
        <v>22060</v>
      </c>
    </row>
    <row r="382" spans="1:6" x14ac:dyDescent="0.15">
      <c r="A382" s="150" t="s">
        <v>3701</v>
      </c>
      <c r="B382" s="150" t="s">
        <v>27388</v>
      </c>
      <c r="C382" s="150" t="s">
        <v>12744</v>
      </c>
      <c r="D382" s="150">
        <v>140800</v>
      </c>
      <c r="E382" s="150">
        <v>281300</v>
      </c>
      <c r="F382" s="150" t="s">
        <v>27389</v>
      </c>
    </row>
    <row r="383" spans="1:6" x14ac:dyDescent="0.15">
      <c r="A383" s="150" t="s">
        <v>3702</v>
      </c>
      <c r="B383" s="150" t="s">
        <v>27390</v>
      </c>
      <c r="C383" s="150" t="s">
        <v>12745</v>
      </c>
      <c r="D383" s="150">
        <v>21715000</v>
      </c>
      <c r="E383" s="150">
        <v>54000000</v>
      </c>
      <c r="F383" s="150" t="s">
        <v>24497</v>
      </c>
    </row>
    <row r="384" spans="1:6" x14ac:dyDescent="0.15">
      <c r="A384" s="150" t="s">
        <v>3703</v>
      </c>
      <c r="B384" s="150" t="s">
        <v>27391</v>
      </c>
      <c r="C384" s="150" t="s">
        <v>1953</v>
      </c>
      <c r="D384" s="150">
        <v>18600000</v>
      </c>
      <c r="E384" s="150">
        <v>12600000</v>
      </c>
      <c r="F384" s="150" t="s">
        <v>24478</v>
      </c>
    </row>
    <row r="385" spans="1:6" x14ac:dyDescent="0.15">
      <c r="A385" s="150" t="s">
        <v>3704</v>
      </c>
      <c r="B385" s="150" t="s">
        <v>27392</v>
      </c>
      <c r="C385" s="150" t="s">
        <v>12486</v>
      </c>
      <c r="D385" s="150">
        <v>1388700</v>
      </c>
      <c r="E385" s="150">
        <v>2491200</v>
      </c>
      <c r="F385" s="150" t="s">
        <v>27368</v>
      </c>
    </row>
    <row r="386" spans="1:6" x14ac:dyDescent="0.15">
      <c r="A386" s="150" t="s">
        <v>3705</v>
      </c>
      <c r="B386" s="150" t="s">
        <v>27393</v>
      </c>
      <c r="C386" s="150" t="s">
        <v>12479</v>
      </c>
      <c r="D386" s="150">
        <v>5514993</v>
      </c>
      <c r="E386" s="150">
        <v>5922993</v>
      </c>
      <c r="F386" s="150" t="s">
        <v>22060</v>
      </c>
    </row>
    <row r="387" spans="1:6" x14ac:dyDescent="0.15">
      <c r="A387" s="150" t="s">
        <v>3706</v>
      </c>
      <c r="B387" s="150" t="s">
        <v>27394</v>
      </c>
      <c r="C387" s="150" t="s">
        <v>12746</v>
      </c>
      <c r="D387" s="150">
        <v>4591000</v>
      </c>
      <c r="E387" s="150">
        <v>6986000</v>
      </c>
      <c r="F387" s="150" t="s">
        <v>27061</v>
      </c>
    </row>
    <row r="388" spans="1:6" x14ac:dyDescent="0.15">
      <c r="A388" s="150" t="s">
        <v>3707</v>
      </c>
      <c r="B388" s="150" t="s">
        <v>27395</v>
      </c>
      <c r="C388" s="150" t="s">
        <v>12549</v>
      </c>
      <c r="D388" s="150">
        <v>9431300</v>
      </c>
      <c r="E388" s="150">
        <v>13369300</v>
      </c>
      <c r="F388" s="150" t="s">
        <v>22060</v>
      </c>
    </row>
    <row r="389" spans="1:6" x14ac:dyDescent="0.15">
      <c r="A389" s="150" t="s">
        <v>3708</v>
      </c>
      <c r="B389" s="150" t="s">
        <v>27396</v>
      </c>
      <c r="C389" s="150" t="s">
        <v>12747</v>
      </c>
      <c r="D389" s="150">
        <v>1650000</v>
      </c>
      <c r="E389" s="150">
        <v>1697000</v>
      </c>
      <c r="F389" s="150" t="s">
        <v>27397</v>
      </c>
    </row>
    <row r="390" spans="1:6" x14ac:dyDescent="0.15">
      <c r="A390" s="150" t="s">
        <v>3709</v>
      </c>
      <c r="B390" s="150" t="s">
        <v>27398</v>
      </c>
      <c r="C390" s="150" t="s">
        <v>12749</v>
      </c>
      <c r="D390" s="150">
        <v>703820</v>
      </c>
      <c r="E390" s="150">
        <v>734330</v>
      </c>
      <c r="F390" s="150" t="s">
        <v>22060</v>
      </c>
    </row>
    <row r="391" spans="1:6" x14ac:dyDescent="0.15">
      <c r="A391" s="150" t="s">
        <v>3710</v>
      </c>
      <c r="B391" s="150" t="s">
        <v>27399</v>
      </c>
      <c r="C391" s="150" t="s">
        <v>12618</v>
      </c>
      <c r="D391" s="150">
        <v>8913520</v>
      </c>
      <c r="E391" s="150">
        <v>9078520</v>
      </c>
      <c r="F391" s="150" t="s">
        <v>27400</v>
      </c>
    </row>
    <row r="392" spans="1:6" x14ac:dyDescent="0.15">
      <c r="A392" s="150" t="s">
        <v>3711</v>
      </c>
      <c r="B392" s="150" t="s">
        <v>27401</v>
      </c>
      <c r="C392" s="150" t="s">
        <v>12750</v>
      </c>
      <c r="D392" s="150">
        <v>2601000</v>
      </c>
      <c r="E392" s="150">
        <v>2700000</v>
      </c>
      <c r="F392" s="150" t="s">
        <v>22052</v>
      </c>
    </row>
    <row r="393" spans="1:6" x14ac:dyDescent="0.15">
      <c r="A393" s="150" t="s">
        <v>3712</v>
      </c>
      <c r="B393" s="150" t="s">
        <v>27402</v>
      </c>
      <c r="C393" s="150" t="s">
        <v>12751</v>
      </c>
      <c r="D393" s="150">
        <v>0</v>
      </c>
      <c r="E393" s="150">
        <v>0</v>
      </c>
      <c r="F393" s="150" t="s">
        <v>24498</v>
      </c>
    </row>
    <row r="394" spans="1:6" x14ac:dyDescent="0.15">
      <c r="A394" s="150" t="s">
        <v>3713</v>
      </c>
      <c r="B394" s="150" t="s">
        <v>27403</v>
      </c>
      <c r="C394" s="150" t="s">
        <v>12752</v>
      </c>
      <c r="D394" s="150">
        <v>415125</v>
      </c>
      <c r="E394" s="150">
        <v>590862</v>
      </c>
      <c r="F394" s="150" t="s">
        <v>22078</v>
      </c>
    </row>
    <row r="395" spans="1:6" x14ac:dyDescent="0.15">
      <c r="A395" s="150" t="s">
        <v>3714</v>
      </c>
      <c r="B395" s="150" t="s">
        <v>27404</v>
      </c>
      <c r="C395" s="150" t="s">
        <v>12753</v>
      </c>
      <c r="D395" s="150">
        <v>40229815.299999997</v>
      </c>
      <c r="E395" s="150">
        <v>47590852.799999997</v>
      </c>
      <c r="F395" s="150" t="s">
        <v>22060</v>
      </c>
    </row>
    <row r="396" spans="1:6" x14ac:dyDescent="0.15">
      <c r="A396" s="150" t="s">
        <v>3715</v>
      </c>
      <c r="B396" s="150" t="s">
        <v>27405</v>
      </c>
      <c r="C396" s="150" t="s">
        <v>12754</v>
      </c>
      <c r="D396" s="150">
        <v>800000</v>
      </c>
      <c r="E396" s="150">
        <v>10144972.5</v>
      </c>
      <c r="F396" s="150" t="s">
        <v>27406</v>
      </c>
    </row>
    <row r="397" spans="1:6" x14ac:dyDescent="0.15">
      <c r="A397" s="150" t="s">
        <v>3716</v>
      </c>
      <c r="B397" s="150" t="s">
        <v>27407</v>
      </c>
      <c r="C397" s="150" t="s">
        <v>12755</v>
      </c>
      <c r="D397" s="150">
        <v>1016361</v>
      </c>
      <c r="E397" s="150">
        <v>1242000</v>
      </c>
      <c r="F397" s="150" t="s">
        <v>22078</v>
      </c>
    </row>
    <row r="398" spans="1:6" x14ac:dyDescent="0.15">
      <c r="A398" s="150" t="s">
        <v>3717</v>
      </c>
      <c r="B398" s="150" t="s">
        <v>27408</v>
      </c>
      <c r="C398" s="150" t="s">
        <v>12756</v>
      </c>
      <c r="D398" s="150">
        <v>286851.59999999998</v>
      </c>
      <c r="E398" s="150">
        <v>178489.60000000001</v>
      </c>
      <c r="F398" s="150" t="s">
        <v>22067</v>
      </c>
    </row>
    <row r="399" spans="1:6" x14ac:dyDescent="0.15">
      <c r="A399" s="150" t="s">
        <v>3718</v>
      </c>
      <c r="B399" s="150" t="s">
        <v>27409</v>
      </c>
      <c r="C399" s="150" t="s">
        <v>12757</v>
      </c>
      <c r="D399" s="150">
        <v>1080723.6000000001</v>
      </c>
      <c r="E399" s="150">
        <v>1253600</v>
      </c>
      <c r="F399" s="150" t="s">
        <v>27410</v>
      </c>
    </row>
    <row r="400" spans="1:6" x14ac:dyDescent="0.15">
      <c r="A400" s="150" t="s">
        <v>3719</v>
      </c>
      <c r="B400" s="150" t="s">
        <v>27411</v>
      </c>
      <c r="C400" s="150" t="s">
        <v>12758</v>
      </c>
      <c r="D400" s="150">
        <v>31000</v>
      </c>
      <c r="E400" s="150">
        <v>38850</v>
      </c>
      <c r="F400" s="150" t="s">
        <v>22102</v>
      </c>
    </row>
    <row r="401" spans="1:6" x14ac:dyDescent="0.15">
      <c r="A401" s="150" t="s">
        <v>3720</v>
      </c>
      <c r="B401" s="150" t="s">
        <v>27412</v>
      </c>
      <c r="C401" s="150" t="s">
        <v>12759</v>
      </c>
      <c r="D401" s="150">
        <v>440532</v>
      </c>
      <c r="E401" s="150">
        <v>1398564</v>
      </c>
      <c r="F401" s="150" t="s">
        <v>27413</v>
      </c>
    </row>
    <row r="402" spans="1:6" x14ac:dyDescent="0.15">
      <c r="A402" s="150" t="s">
        <v>3721</v>
      </c>
      <c r="B402" s="150" t="s">
        <v>27414</v>
      </c>
      <c r="C402" s="150" t="s">
        <v>12599</v>
      </c>
      <c r="D402" s="150">
        <v>438622.34</v>
      </c>
      <c r="E402" s="150">
        <v>271087.96000000002</v>
      </c>
      <c r="F402" s="150" t="s">
        <v>22078</v>
      </c>
    </row>
    <row r="403" spans="1:6" x14ac:dyDescent="0.15">
      <c r="A403" s="150" t="s">
        <v>3722</v>
      </c>
      <c r="B403" s="150" t="s">
        <v>27415</v>
      </c>
      <c r="C403" s="150" t="s">
        <v>12760</v>
      </c>
      <c r="D403" s="150">
        <v>351750</v>
      </c>
      <c r="E403" s="150">
        <v>563433</v>
      </c>
      <c r="F403" s="150" t="s">
        <v>22060</v>
      </c>
    </row>
    <row r="404" spans="1:6" x14ac:dyDescent="0.15">
      <c r="A404" s="150" t="s">
        <v>3723</v>
      </c>
      <c r="B404" s="150" t="s">
        <v>27416</v>
      </c>
      <c r="C404" s="150" t="s">
        <v>12761</v>
      </c>
      <c r="D404" s="150">
        <v>66237800</v>
      </c>
      <c r="E404" s="150">
        <v>99042000</v>
      </c>
      <c r="F404" s="150" t="s">
        <v>24581</v>
      </c>
    </row>
    <row r="405" spans="1:6" x14ac:dyDescent="0.15">
      <c r="A405" s="150" t="s">
        <v>3724</v>
      </c>
      <c r="B405" s="150" t="s">
        <v>27417</v>
      </c>
      <c r="C405" s="150" t="s">
        <v>12762</v>
      </c>
      <c r="D405" s="150">
        <v>1096900</v>
      </c>
      <c r="E405" s="150">
        <v>1218900</v>
      </c>
      <c r="F405" s="150" t="s">
        <v>22060</v>
      </c>
    </row>
    <row r="406" spans="1:6" x14ac:dyDescent="0.15">
      <c r="A406" s="150" t="s">
        <v>3725</v>
      </c>
      <c r="B406" s="150" t="s">
        <v>27418</v>
      </c>
      <c r="C406" s="150" t="s">
        <v>12763</v>
      </c>
      <c r="D406" s="150">
        <v>0</v>
      </c>
      <c r="E406" s="150">
        <v>0</v>
      </c>
      <c r="F406" s="150" t="s">
        <v>27419</v>
      </c>
    </row>
    <row r="407" spans="1:6" x14ac:dyDescent="0.15">
      <c r="A407" s="150" t="s">
        <v>3726</v>
      </c>
      <c r="B407" s="150" t="s">
        <v>27314</v>
      </c>
      <c r="C407" s="150" t="s">
        <v>12690</v>
      </c>
      <c r="D407" s="150">
        <v>7446000</v>
      </c>
      <c r="E407" s="150">
        <v>14630200</v>
      </c>
      <c r="F407" s="150" t="s">
        <v>22067</v>
      </c>
    </row>
    <row r="408" spans="1:6" x14ac:dyDescent="0.15">
      <c r="A408" s="150" t="s">
        <v>3727</v>
      </c>
      <c r="B408" s="150" t="s">
        <v>27420</v>
      </c>
      <c r="C408" s="150" t="s">
        <v>12764</v>
      </c>
      <c r="D408" s="150">
        <v>198180</v>
      </c>
      <c r="E408" s="150">
        <v>236830</v>
      </c>
      <c r="F408" s="150" t="s">
        <v>22078</v>
      </c>
    </row>
    <row r="409" spans="1:6" x14ac:dyDescent="0.15">
      <c r="A409" s="150" t="s">
        <v>3728</v>
      </c>
      <c r="B409" s="150" t="s">
        <v>27421</v>
      </c>
      <c r="C409" s="150" t="s">
        <v>12765</v>
      </c>
      <c r="D409" s="150">
        <v>2250000</v>
      </c>
      <c r="E409" s="150">
        <v>2550000</v>
      </c>
      <c r="F409" s="150" t="s">
        <v>22098</v>
      </c>
    </row>
    <row r="410" spans="1:6" x14ac:dyDescent="0.15">
      <c r="A410" s="150" t="s">
        <v>3729</v>
      </c>
      <c r="B410" s="150" t="s">
        <v>27422</v>
      </c>
      <c r="C410" s="150" t="s">
        <v>12357</v>
      </c>
      <c r="D410" s="150">
        <v>300</v>
      </c>
      <c r="E410" s="150">
        <v>0</v>
      </c>
      <c r="F410" s="150" t="s">
        <v>24529</v>
      </c>
    </row>
    <row r="411" spans="1:6" x14ac:dyDescent="0.15">
      <c r="A411" s="150" t="s">
        <v>3730</v>
      </c>
      <c r="B411" s="150" t="s">
        <v>27423</v>
      </c>
      <c r="C411" s="150" t="s">
        <v>12766</v>
      </c>
      <c r="D411" s="150">
        <v>3100000</v>
      </c>
      <c r="E411" s="150">
        <v>4100000</v>
      </c>
      <c r="F411" s="150" t="s">
        <v>24497</v>
      </c>
    </row>
    <row r="412" spans="1:6" x14ac:dyDescent="0.15">
      <c r="A412" s="150" t="s">
        <v>3731</v>
      </c>
      <c r="B412" s="150" t="s">
        <v>27424</v>
      </c>
      <c r="C412" s="150" t="s">
        <v>12767</v>
      </c>
      <c r="D412" s="150">
        <v>10792.6</v>
      </c>
      <c r="E412" s="150">
        <v>12455.4</v>
      </c>
      <c r="F412" s="150" t="s">
        <v>22088</v>
      </c>
    </row>
    <row r="413" spans="1:6" x14ac:dyDescent="0.15">
      <c r="A413" s="150" t="s">
        <v>3732</v>
      </c>
      <c r="B413" s="150" t="s">
        <v>27425</v>
      </c>
      <c r="C413" s="150" t="s">
        <v>12768</v>
      </c>
      <c r="D413" s="150">
        <v>15500000</v>
      </c>
      <c r="E413" s="150">
        <v>29000000</v>
      </c>
      <c r="F413" s="150" t="s">
        <v>24635</v>
      </c>
    </row>
    <row r="414" spans="1:6" x14ac:dyDescent="0.15">
      <c r="A414" s="150" t="s">
        <v>3733</v>
      </c>
      <c r="B414" s="150" t="s">
        <v>27426</v>
      </c>
      <c r="C414" s="150" t="s">
        <v>12769</v>
      </c>
      <c r="D414" s="150">
        <v>1536878</v>
      </c>
      <c r="E414" s="150">
        <v>1591210</v>
      </c>
      <c r="F414" s="150" t="s">
        <v>22129</v>
      </c>
    </row>
    <row r="415" spans="1:6" x14ac:dyDescent="0.15">
      <c r="A415" s="150" t="s">
        <v>3734</v>
      </c>
      <c r="B415" s="150" t="s">
        <v>27427</v>
      </c>
      <c r="C415" s="150" t="s">
        <v>12770</v>
      </c>
      <c r="D415" s="150">
        <v>5354200</v>
      </c>
      <c r="E415" s="150">
        <v>6108455</v>
      </c>
      <c r="F415" s="150" t="s">
        <v>22053</v>
      </c>
    </row>
    <row r="416" spans="1:6" x14ac:dyDescent="0.15">
      <c r="A416" s="150" t="s">
        <v>3735</v>
      </c>
      <c r="B416" s="150" t="s">
        <v>27428</v>
      </c>
      <c r="C416" s="150" t="s">
        <v>2920</v>
      </c>
      <c r="D416" s="150">
        <v>52988000</v>
      </c>
      <c r="E416" s="150">
        <v>139998200</v>
      </c>
      <c r="F416" s="150" t="s">
        <v>24470</v>
      </c>
    </row>
    <row r="417" spans="1:6" x14ac:dyDescent="0.15">
      <c r="A417" s="150" t="s">
        <v>3736</v>
      </c>
      <c r="B417" s="150" t="s">
        <v>27429</v>
      </c>
      <c r="C417" s="150" t="s">
        <v>123</v>
      </c>
      <c r="D417" s="150">
        <v>1741</v>
      </c>
      <c r="E417" s="150">
        <v>1517</v>
      </c>
      <c r="F417" s="150" t="s">
        <v>24498</v>
      </c>
    </row>
    <row r="418" spans="1:6" x14ac:dyDescent="0.15">
      <c r="A418" s="150" t="s">
        <v>3737</v>
      </c>
      <c r="B418" s="150" t="s">
        <v>27430</v>
      </c>
      <c r="C418" s="150" t="s">
        <v>12771</v>
      </c>
      <c r="D418" s="150">
        <v>1395</v>
      </c>
      <c r="E418" s="150">
        <v>1146</v>
      </c>
      <c r="F418" s="150" t="s">
        <v>24498</v>
      </c>
    </row>
    <row r="419" spans="1:6" x14ac:dyDescent="0.15">
      <c r="A419" s="150" t="s">
        <v>3738</v>
      </c>
      <c r="B419" s="150" t="s">
        <v>27431</v>
      </c>
      <c r="C419" s="150" t="s">
        <v>1713</v>
      </c>
      <c r="D419" s="150">
        <v>2865675</v>
      </c>
      <c r="E419" s="150">
        <v>4357175</v>
      </c>
      <c r="F419" s="150" t="s">
        <v>27432</v>
      </c>
    </row>
    <row r="420" spans="1:6" x14ac:dyDescent="0.15">
      <c r="A420" s="150" t="s">
        <v>3739</v>
      </c>
      <c r="B420" s="150" t="s">
        <v>27433</v>
      </c>
      <c r="C420" s="150" t="s">
        <v>12599</v>
      </c>
      <c r="D420" s="150">
        <v>291068.53999999998</v>
      </c>
      <c r="E420" s="150">
        <v>238157.06</v>
      </c>
      <c r="F420" s="150" t="s">
        <v>22078</v>
      </c>
    </row>
    <row r="421" spans="1:6" x14ac:dyDescent="0.15">
      <c r="A421" s="150" t="s">
        <v>3740</v>
      </c>
      <c r="B421" s="150" t="s">
        <v>27434</v>
      </c>
      <c r="C421" s="150" t="s">
        <v>12772</v>
      </c>
      <c r="D421" s="150">
        <v>268850</v>
      </c>
      <c r="E421" s="150">
        <v>305000</v>
      </c>
      <c r="F421" s="150" t="s">
        <v>18774</v>
      </c>
    </row>
    <row r="422" spans="1:6" x14ac:dyDescent="0.15">
      <c r="A422" s="150" t="s">
        <v>3741</v>
      </c>
      <c r="B422" s="150" t="s">
        <v>27435</v>
      </c>
      <c r="C422" s="150" t="s">
        <v>12773</v>
      </c>
      <c r="D422" s="150">
        <v>4639495</v>
      </c>
      <c r="E422" s="150">
        <v>4763105</v>
      </c>
      <c r="F422" s="150" t="s">
        <v>22078</v>
      </c>
    </row>
    <row r="423" spans="1:6" x14ac:dyDescent="0.15">
      <c r="A423" s="150" t="s">
        <v>3742</v>
      </c>
      <c r="B423" s="150" t="s">
        <v>27436</v>
      </c>
      <c r="C423" s="150" t="s">
        <v>12774</v>
      </c>
      <c r="D423" s="150">
        <v>5715400</v>
      </c>
      <c r="E423" s="150">
        <v>4000000</v>
      </c>
      <c r="F423" s="150" t="s">
        <v>22093</v>
      </c>
    </row>
    <row r="424" spans="1:6" x14ac:dyDescent="0.15">
      <c r="A424" s="150" t="s">
        <v>3743</v>
      </c>
      <c r="B424" s="150" t="s">
        <v>27437</v>
      </c>
      <c r="C424" s="150" t="s">
        <v>12095</v>
      </c>
      <c r="D424" s="150">
        <v>236298000</v>
      </c>
      <c r="E424" s="150">
        <v>238252000</v>
      </c>
      <c r="F424" s="150" t="s">
        <v>22172</v>
      </c>
    </row>
    <row r="425" spans="1:6" x14ac:dyDescent="0.15">
      <c r="A425" s="150" t="s">
        <v>3744</v>
      </c>
      <c r="B425" s="150" t="s">
        <v>27438</v>
      </c>
      <c r="C425" s="150" t="s">
        <v>12775</v>
      </c>
      <c r="D425" s="150">
        <v>321000</v>
      </c>
      <c r="E425" s="150">
        <v>182990</v>
      </c>
      <c r="F425" s="150" t="s">
        <v>27439</v>
      </c>
    </row>
    <row r="426" spans="1:6" x14ac:dyDescent="0.15">
      <c r="A426" s="150" t="s">
        <v>3745</v>
      </c>
      <c r="B426" s="150" t="s">
        <v>27440</v>
      </c>
      <c r="C426" s="150" t="s">
        <v>12668</v>
      </c>
      <c r="D426" s="150">
        <v>1273062.8</v>
      </c>
      <c r="E426" s="150">
        <v>1081385.04</v>
      </c>
      <c r="F426" s="150" t="s">
        <v>22067</v>
      </c>
    </row>
    <row r="427" spans="1:6" x14ac:dyDescent="0.15">
      <c r="A427" s="150" t="s">
        <v>3746</v>
      </c>
      <c r="B427" s="150" t="s">
        <v>27441</v>
      </c>
      <c r="C427" s="150" t="s">
        <v>12777</v>
      </c>
      <c r="D427" s="150">
        <v>458970.01</v>
      </c>
      <c r="E427" s="150">
        <v>479000</v>
      </c>
      <c r="F427" s="150" t="s">
        <v>22060</v>
      </c>
    </row>
    <row r="428" spans="1:6" x14ac:dyDescent="0.15">
      <c r="A428" s="150" t="s">
        <v>3747</v>
      </c>
      <c r="B428" s="150" t="s">
        <v>27442</v>
      </c>
      <c r="C428" s="150" t="s">
        <v>12778</v>
      </c>
      <c r="D428" s="150">
        <v>10357000</v>
      </c>
      <c r="E428" s="150">
        <v>24233000</v>
      </c>
      <c r="F428" s="150" t="s">
        <v>27443</v>
      </c>
    </row>
    <row r="429" spans="1:6" x14ac:dyDescent="0.15">
      <c r="A429" s="150" t="s">
        <v>3748</v>
      </c>
      <c r="B429" s="150" t="s">
        <v>27444</v>
      </c>
      <c r="C429" s="150" t="s">
        <v>12780</v>
      </c>
      <c r="D429" s="150">
        <v>0</v>
      </c>
      <c r="E429" s="150">
        <v>0</v>
      </c>
      <c r="F429" s="150" t="s">
        <v>27445</v>
      </c>
    </row>
    <row r="430" spans="1:6" x14ac:dyDescent="0.15">
      <c r="A430" s="150" t="s">
        <v>3749</v>
      </c>
      <c r="B430" s="150" t="s">
        <v>27446</v>
      </c>
      <c r="C430" s="150" t="s">
        <v>12782</v>
      </c>
      <c r="D430" s="150">
        <v>862253</v>
      </c>
      <c r="E430" s="150">
        <v>1024614</v>
      </c>
      <c r="F430" s="150" t="s">
        <v>18774</v>
      </c>
    </row>
    <row r="431" spans="1:6" x14ac:dyDescent="0.15">
      <c r="A431" s="150" t="s">
        <v>3750</v>
      </c>
      <c r="B431" s="150" t="s">
        <v>27447</v>
      </c>
      <c r="C431" s="150" t="s">
        <v>12783</v>
      </c>
      <c r="D431" s="150">
        <v>109800000</v>
      </c>
      <c r="E431" s="150">
        <v>140360000</v>
      </c>
      <c r="F431" s="150" t="s">
        <v>27448</v>
      </c>
    </row>
    <row r="432" spans="1:6" x14ac:dyDescent="0.15">
      <c r="A432" s="150" t="s">
        <v>3751</v>
      </c>
      <c r="B432" s="150" t="s">
        <v>27449</v>
      </c>
      <c r="C432" s="150" t="s">
        <v>12785</v>
      </c>
      <c r="D432" s="150">
        <v>2444198</v>
      </c>
      <c r="E432" s="150">
        <v>1598445</v>
      </c>
      <c r="F432" s="150" t="s">
        <v>24575</v>
      </c>
    </row>
    <row r="433" spans="1:6" x14ac:dyDescent="0.15">
      <c r="A433" s="150" t="s">
        <v>3752</v>
      </c>
      <c r="B433" s="150" t="s">
        <v>27450</v>
      </c>
      <c r="C433" s="150" t="s">
        <v>12786</v>
      </c>
      <c r="D433" s="150">
        <v>168715.32</v>
      </c>
      <c r="E433" s="150">
        <v>246168.36</v>
      </c>
      <c r="F433" s="150" t="s">
        <v>22078</v>
      </c>
    </row>
    <row r="434" spans="1:6" x14ac:dyDescent="0.15">
      <c r="A434" s="150" t="s">
        <v>3753</v>
      </c>
      <c r="B434" s="150" t="s">
        <v>27451</v>
      </c>
      <c r="C434" s="150" t="s">
        <v>12787</v>
      </c>
      <c r="D434" s="150">
        <v>260000</v>
      </c>
      <c r="E434" s="150">
        <v>180000</v>
      </c>
      <c r="F434" s="150" t="s">
        <v>27452</v>
      </c>
    </row>
    <row r="435" spans="1:6" x14ac:dyDescent="0.15">
      <c r="A435" s="150" t="s">
        <v>3754</v>
      </c>
      <c r="B435" s="150" t="s">
        <v>27453</v>
      </c>
      <c r="C435" s="150" t="s">
        <v>12789</v>
      </c>
      <c r="D435" s="150">
        <v>159000</v>
      </c>
      <c r="E435" s="150">
        <v>159000</v>
      </c>
      <c r="F435" s="150" t="s">
        <v>24727</v>
      </c>
    </row>
    <row r="436" spans="1:6" x14ac:dyDescent="0.15">
      <c r="A436" s="150" t="s">
        <v>3755</v>
      </c>
      <c r="B436" s="150" t="s">
        <v>27454</v>
      </c>
      <c r="C436" s="150" t="s">
        <v>12790</v>
      </c>
      <c r="D436" s="150">
        <v>1566022.5</v>
      </c>
      <c r="E436" s="150">
        <v>1589676.48</v>
      </c>
      <c r="F436" s="150" t="s">
        <v>22078</v>
      </c>
    </row>
    <row r="437" spans="1:6" x14ac:dyDescent="0.15">
      <c r="A437" s="150" t="s">
        <v>3756</v>
      </c>
      <c r="B437" s="150" t="s">
        <v>27455</v>
      </c>
      <c r="C437" s="150" t="s">
        <v>12791</v>
      </c>
      <c r="D437" s="150">
        <v>81100</v>
      </c>
      <c r="E437" s="150">
        <v>97012</v>
      </c>
      <c r="F437" s="150" t="s">
        <v>22078</v>
      </c>
    </row>
    <row r="438" spans="1:6" x14ac:dyDescent="0.15">
      <c r="A438" s="150" t="s">
        <v>3757</v>
      </c>
      <c r="B438" s="150" t="s">
        <v>27456</v>
      </c>
      <c r="C438" s="150" t="s">
        <v>12792</v>
      </c>
      <c r="D438" s="150">
        <v>5377300</v>
      </c>
      <c r="E438" s="150">
        <v>20447700</v>
      </c>
      <c r="F438" s="150" t="s">
        <v>22078</v>
      </c>
    </row>
    <row r="439" spans="1:6" x14ac:dyDescent="0.15">
      <c r="A439" s="150" t="s">
        <v>3758</v>
      </c>
      <c r="B439" s="150" t="s">
        <v>27457</v>
      </c>
      <c r="C439" s="150" t="s">
        <v>12793</v>
      </c>
      <c r="D439" s="150">
        <v>356000</v>
      </c>
      <c r="E439" s="150">
        <v>498000</v>
      </c>
      <c r="F439" s="150" t="s">
        <v>24571</v>
      </c>
    </row>
    <row r="440" spans="1:6" x14ac:dyDescent="0.15">
      <c r="A440" s="150" t="s">
        <v>3759</v>
      </c>
      <c r="B440" s="150" t="s">
        <v>27458</v>
      </c>
      <c r="C440" s="150" t="s">
        <v>12794</v>
      </c>
      <c r="D440" s="150">
        <v>132550</v>
      </c>
      <c r="E440" s="150">
        <v>218500</v>
      </c>
      <c r="F440" s="150" t="s">
        <v>27378</v>
      </c>
    </row>
    <row r="441" spans="1:6" x14ac:dyDescent="0.15">
      <c r="A441" s="150" t="s">
        <v>3760</v>
      </c>
      <c r="B441" s="150" t="s">
        <v>27459</v>
      </c>
      <c r="C441" s="150" t="s">
        <v>12795</v>
      </c>
      <c r="D441" s="150">
        <v>9455129</v>
      </c>
      <c r="E441" s="150">
        <v>11151724</v>
      </c>
      <c r="F441" s="150" t="s">
        <v>27368</v>
      </c>
    </row>
    <row r="442" spans="1:6" x14ac:dyDescent="0.15">
      <c r="A442" s="150" t="s">
        <v>3761</v>
      </c>
      <c r="B442" s="150" t="s">
        <v>27460</v>
      </c>
      <c r="C442" s="150" t="s">
        <v>12662</v>
      </c>
      <c r="D442" s="150">
        <v>0</v>
      </c>
      <c r="E442" s="150">
        <v>0</v>
      </c>
      <c r="F442" s="150" t="s">
        <v>14062</v>
      </c>
    </row>
    <row r="443" spans="1:6" x14ac:dyDescent="0.15">
      <c r="A443" s="150" t="s">
        <v>3762</v>
      </c>
      <c r="B443" s="150" t="s">
        <v>27461</v>
      </c>
      <c r="C443" s="150" t="s">
        <v>12796</v>
      </c>
      <c r="D443" s="150">
        <v>1101004.8</v>
      </c>
      <c r="E443" s="150">
        <v>1018264.8</v>
      </c>
      <c r="F443" s="150" t="s">
        <v>18774</v>
      </c>
    </row>
    <row r="444" spans="1:6" x14ac:dyDescent="0.15">
      <c r="A444" s="150" t="s">
        <v>3763</v>
      </c>
      <c r="B444" s="150" t="s">
        <v>27462</v>
      </c>
      <c r="C444" s="150" t="s">
        <v>12797</v>
      </c>
      <c r="D444" s="150">
        <v>2050913.33</v>
      </c>
      <c r="E444" s="150">
        <v>1959432.28</v>
      </c>
      <c r="F444" s="150" t="s">
        <v>18774</v>
      </c>
    </row>
    <row r="445" spans="1:6" x14ac:dyDescent="0.15">
      <c r="A445" s="150" t="s">
        <v>3764</v>
      </c>
      <c r="B445" s="150" t="s">
        <v>27463</v>
      </c>
      <c r="C445" s="150" t="s">
        <v>12798</v>
      </c>
      <c r="D445" s="150">
        <v>107700</v>
      </c>
      <c r="E445" s="150">
        <v>118710</v>
      </c>
      <c r="F445" s="150" t="s">
        <v>22078</v>
      </c>
    </row>
    <row r="446" spans="1:6" x14ac:dyDescent="0.15">
      <c r="A446" s="150" t="s">
        <v>3765</v>
      </c>
      <c r="B446" s="150" t="s">
        <v>27464</v>
      </c>
      <c r="C446" s="150" t="s">
        <v>12799</v>
      </c>
      <c r="D446" s="150">
        <v>2677710</v>
      </c>
      <c r="E446" s="150">
        <v>1887449</v>
      </c>
      <c r="F446" s="150" t="s">
        <v>18774</v>
      </c>
    </row>
    <row r="447" spans="1:6" x14ac:dyDescent="0.15">
      <c r="A447" s="150" t="s">
        <v>3766</v>
      </c>
      <c r="B447" s="150" t="s">
        <v>27465</v>
      </c>
      <c r="C447" s="150" t="s">
        <v>12800</v>
      </c>
      <c r="D447" s="150">
        <v>3660473</v>
      </c>
      <c r="E447" s="150">
        <v>5363067</v>
      </c>
      <c r="F447" s="150" t="s">
        <v>22154</v>
      </c>
    </row>
    <row r="448" spans="1:6" x14ac:dyDescent="0.15">
      <c r="A448" s="150" t="s">
        <v>3767</v>
      </c>
      <c r="B448" s="150" t="s">
        <v>27466</v>
      </c>
      <c r="C448" s="150" t="s">
        <v>12627</v>
      </c>
      <c r="D448" s="150">
        <v>4506049</v>
      </c>
      <c r="E448" s="150">
        <v>5230812</v>
      </c>
      <c r="F448" s="150" t="s">
        <v>22154</v>
      </c>
    </row>
    <row r="449" spans="1:6" x14ac:dyDescent="0.15">
      <c r="A449" s="150" t="s">
        <v>3768</v>
      </c>
      <c r="B449" s="150" t="s">
        <v>27467</v>
      </c>
      <c r="C449" s="150" t="s">
        <v>12801</v>
      </c>
      <c r="D449" s="150">
        <v>10700</v>
      </c>
      <c r="E449" s="150">
        <v>10800</v>
      </c>
      <c r="F449" s="150" t="s">
        <v>22088</v>
      </c>
    </row>
    <row r="450" spans="1:6" x14ac:dyDescent="0.15">
      <c r="A450" s="150" t="s">
        <v>3769</v>
      </c>
      <c r="B450" s="150" t="s">
        <v>27468</v>
      </c>
      <c r="C450" s="150" t="s">
        <v>12802</v>
      </c>
      <c r="D450" s="150">
        <v>9708800</v>
      </c>
      <c r="E450" s="150">
        <v>10399310</v>
      </c>
      <c r="F450" s="150" t="s">
        <v>22060</v>
      </c>
    </row>
    <row r="451" spans="1:6" x14ac:dyDescent="0.15">
      <c r="A451" s="150" t="s">
        <v>3770</v>
      </c>
      <c r="B451" s="150" t="s">
        <v>27469</v>
      </c>
      <c r="C451" s="150" t="s">
        <v>12803</v>
      </c>
      <c r="D451" s="150">
        <v>1454571</v>
      </c>
      <c r="E451" s="150">
        <v>1569020</v>
      </c>
      <c r="F451" s="150" t="s">
        <v>22103</v>
      </c>
    </row>
    <row r="452" spans="1:6" x14ac:dyDescent="0.15">
      <c r="A452" s="150" t="s">
        <v>3771</v>
      </c>
      <c r="B452" s="150" t="s">
        <v>27470</v>
      </c>
      <c r="C452" s="150" t="s">
        <v>12804</v>
      </c>
      <c r="D452" s="150">
        <v>112400</v>
      </c>
      <c r="E452" s="150">
        <v>96000</v>
      </c>
      <c r="F452" s="150" t="s">
        <v>24529</v>
      </c>
    </row>
    <row r="453" spans="1:6" x14ac:dyDescent="0.15">
      <c r="A453" s="150" t="s">
        <v>3772</v>
      </c>
      <c r="B453" s="150" t="s">
        <v>27471</v>
      </c>
      <c r="C453" s="150" t="s">
        <v>12805</v>
      </c>
      <c r="D453" s="150">
        <v>1562310</v>
      </c>
      <c r="E453" s="150">
        <v>662756.4</v>
      </c>
      <c r="F453" s="150" t="s">
        <v>27234</v>
      </c>
    </row>
    <row r="454" spans="1:6" x14ac:dyDescent="0.15">
      <c r="A454" s="150" t="s">
        <v>3773</v>
      </c>
      <c r="B454" s="150" t="s">
        <v>27472</v>
      </c>
      <c r="C454" s="150" t="s">
        <v>12806</v>
      </c>
      <c r="D454" s="150">
        <v>372240</v>
      </c>
      <c r="E454" s="150">
        <v>738320</v>
      </c>
      <c r="F454" s="150" t="s">
        <v>24502</v>
      </c>
    </row>
    <row r="455" spans="1:6" x14ac:dyDescent="0.15">
      <c r="A455" s="150" t="s">
        <v>3774</v>
      </c>
      <c r="B455" s="150" t="s">
        <v>27473</v>
      </c>
      <c r="C455" s="150" t="s">
        <v>12807</v>
      </c>
      <c r="D455" s="150">
        <v>198450</v>
      </c>
      <c r="E455" s="150">
        <v>207228</v>
      </c>
      <c r="F455" s="150" t="s">
        <v>24477</v>
      </c>
    </row>
    <row r="456" spans="1:6" x14ac:dyDescent="0.15">
      <c r="A456" s="150" t="s">
        <v>3775</v>
      </c>
      <c r="B456" s="150" t="s">
        <v>27474</v>
      </c>
      <c r="C456" s="150" t="s">
        <v>12808</v>
      </c>
      <c r="D456" s="150">
        <v>1111312</v>
      </c>
      <c r="E456" s="150">
        <v>1165723.1100000001</v>
      </c>
      <c r="F456" s="150" t="s">
        <v>22082</v>
      </c>
    </row>
    <row r="457" spans="1:6" x14ac:dyDescent="0.15">
      <c r="A457" s="150" t="s">
        <v>3776</v>
      </c>
      <c r="B457" s="150" t="s">
        <v>27475</v>
      </c>
      <c r="C457" s="150" t="s">
        <v>12809</v>
      </c>
      <c r="D457" s="150">
        <v>1015000</v>
      </c>
      <c r="E457" s="150">
        <v>965200</v>
      </c>
      <c r="F457" s="150" t="s">
        <v>22058</v>
      </c>
    </row>
    <row r="458" spans="1:6" x14ac:dyDescent="0.15">
      <c r="A458" s="150" t="s">
        <v>3777</v>
      </c>
      <c r="B458" s="150" t="s">
        <v>27476</v>
      </c>
      <c r="C458" s="150" t="s">
        <v>12810</v>
      </c>
      <c r="D458" s="150">
        <v>353700</v>
      </c>
      <c r="E458" s="150">
        <v>207000</v>
      </c>
      <c r="F458" s="150" t="s">
        <v>27477</v>
      </c>
    </row>
    <row r="459" spans="1:6" x14ac:dyDescent="0.15">
      <c r="A459" s="150" t="s">
        <v>3778</v>
      </c>
      <c r="B459" s="150" t="s">
        <v>27478</v>
      </c>
      <c r="C459" s="150" t="s">
        <v>12811</v>
      </c>
      <c r="D459" s="150">
        <v>2316606.4</v>
      </c>
      <c r="E459" s="150">
        <v>2440347.1</v>
      </c>
      <c r="F459" s="150" t="s">
        <v>22060</v>
      </c>
    </row>
    <row r="460" spans="1:6" x14ac:dyDescent="0.15">
      <c r="A460" s="150" t="s">
        <v>3779</v>
      </c>
      <c r="B460" s="150" t="s">
        <v>27479</v>
      </c>
      <c r="C460" s="150" t="s">
        <v>12812</v>
      </c>
      <c r="D460" s="150">
        <v>546182600</v>
      </c>
      <c r="E460" s="150">
        <v>610161600</v>
      </c>
      <c r="F460" s="150" t="s">
        <v>22098</v>
      </c>
    </row>
    <row r="461" spans="1:6" x14ac:dyDescent="0.15">
      <c r="A461" s="150" t="s">
        <v>3780</v>
      </c>
      <c r="B461" s="150" t="s">
        <v>27480</v>
      </c>
      <c r="C461" s="150" t="s">
        <v>12813</v>
      </c>
      <c r="D461" s="150">
        <v>6073</v>
      </c>
      <c r="E461" s="150">
        <v>5694</v>
      </c>
      <c r="F461" s="150" t="s">
        <v>27481</v>
      </c>
    </row>
    <row r="462" spans="1:6" x14ac:dyDescent="0.15">
      <c r="A462" s="150" t="s">
        <v>3781</v>
      </c>
      <c r="B462" s="150" t="s">
        <v>27482</v>
      </c>
      <c r="C462" s="150" t="s">
        <v>12815</v>
      </c>
      <c r="D462" s="150">
        <v>9879</v>
      </c>
      <c r="E462" s="150">
        <v>10079</v>
      </c>
      <c r="F462" s="150" t="s">
        <v>24529</v>
      </c>
    </row>
    <row r="463" spans="1:6" x14ac:dyDescent="0.15">
      <c r="A463" s="150" t="s">
        <v>3782</v>
      </c>
      <c r="B463" s="150" t="s">
        <v>27483</v>
      </c>
      <c r="C463" s="150" t="s">
        <v>12816</v>
      </c>
      <c r="D463" s="150">
        <v>1048000</v>
      </c>
      <c r="E463" s="150">
        <v>1174000</v>
      </c>
      <c r="F463" s="150" t="s">
        <v>18774</v>
      </c>
    </row>
    <row r="464" spans="1:6" x14ac:dyDescent="0.15">
      <c r="A464" s="150" t="s">
        <v>3783</v>
      </c>
      <c r="B464" s="150" t="s">
        <v>27484</v>
      </c>
      <c r="C464" s="150" t="s">
        <v>12817</v>
      </c>
      <c r="D464" s="150">
        <v>289857</v>
      </c>
      <c r="E464" s="150">
        <v>597165.69999999995</v>
      </c>
      <c r="F464" s="150" t="s">
        <v>27485</v>
      </c>
    </row>
    <row r="465" spans="1:6" x14ac:dyDescent="0.15">
      <c r="A465" s="150" t="s">
        <v>3784</v>
      </c>
      <c r="B465" s="150" t="s">
        <v>27486</v>
      </c>
      <c r="C465" s="150" t="s">
        <v>12816</v>
      </c>
      <c r="D465" s="150">
        <v>919000</v>
      </c>
      <c r="E465" s="150">
        <v>1307000</v>
      </c>
      <c r="F465" s="150" t="s">
        <v>18774</v>
      </c>
    </row>
    <row r="466" spans="1:6" x14ac:dyDescent="0.15">
      <c r="A466" s="150" t="s">
        <v>3785</v>
      </c>
      <c r="B466" s="150" t="s">
        <v>27487</v>
      </c>
      <c r="C466" s="150" t="s">
        <v>12602</v>
      </c>
      <c r="D466" s="150">
        <v>1842756</v>
      </c>
      <c r="E466" s="150">
        <v>1628329</v>
      </c>
      <c r="F466" s="150" t="s">
        <v>22067</v>
      </c>
    </row>
    <row r="467" spans="1:6" x14ac:dyDescent="0.15">
      <c r="A467" s="150" t="s">
        <v>3786</v>
      </c>
      <c r="B467" s="150" t="s">
        <v>27488</v>
      </c>
      <c r="C467" s="150" t="s">
        <v>12818</v>
      </c>
      <c r="D467" s="150">
        <v>2040513</v>
      </c>
      <c r="E467" s="150">
        <v>2040513</v>
      </c>
      <c r="F467" s="150" t="s">
        <v>22067</v>
      </c>
    </row>
    <row r="468" spans="1:6" x14ac:dyDescent="0.15">
      <c r="A468" s="150" t="s">
        <v>3787</v>
      </c>
      <c r="B468" s="150" t="s">
        <v>27489</v>
      </c>
      <c r="C468" s="150" t="s">
        <v>12819</v>
      </c>
      <c r="D468" s="150">
        <v>105582791.8</v>
      </c>
      <c r="E468" s="150">
        <v>128090000</v>
      </c>
      <c r="F468" s="150" t="s">
        <v>27327</v>
      </c>
    </row>
    <row r="469" spans="1:6" x14ac:dyDescent="0.15">
      <c r="A469" s="150" t="s">
        <v>3788</v>
      </c>
      <c r="B469" s="150" t="s">
        <v>27490</v>
      </c>
      <c r="C469" s="150" t="s">
        <v>12820</v>
      </c>
      <c r="D469" s="150">
        <v>7500</v>
      </c>
      <c r="E469" s="150">
        <v>5040</v>
      </c>
      <c r="F469" s="150" t="s">
        <v>22110</v>
      </c>
    </row>
    <row r="470" spans="1:6" x14ac:dyDescent="0.15">
      <c r="A470" s="150" t="s">
        <v>3789</v>
      </c>
      <c r="B470" s="150" t="s">
        <v>27491</v>
      </c>
      <c r="C470" s="150" t="s">
        <v>12821</v>
      </c>
      <c r="D470" s="150">
        <v>42107450</v>
      </c>
      <c r="E470" s="150">
        <v>19431300</v>
      </c>
      <c r="F470" s="150" t="s">
        <v>27492</v>
      </c>
    </row>
    <row r="471" spans="1:6" x14ac:dyDescent="0.15">
      <c r="A471" s="150" t="s">
        <v>3790</v>
      </c>
      <c r="B471" s="150" t="s">
        <v>27493</v>
      </c>
      <c r="C471" s="150" t="s">
        <v>12822</v>
      </c>
      <c r="D471" s="150">
        <v>2600000</v>
      </c>
      <c r="E471" s="150">
        <v>3000000</v>
      </c>
      <c r="F471" s="150" t="s">
        <v>22053</v>
      </c>
    </row>
    <row r="472" spans="1:6" x14ac:dyDescent="0.15">
      <c r="A472" s="150" t="s">
        <v>3791</v>
      </c>
      <c r="B472" s="150" t="s">
        <v>27494</v>
      </c>
      <c r="C472" s="150" t="s">
        <v>1940</v>
      </c>
      <c r="D472" s="150">
        <v>5889000</v>
      </c>
      <c r="E472" s="150">
        <v>1716000</v>
      </c>
      <c r="F472" s="150" t="s">
        <v>22092</v>
      </c>
    </row>
    <row r="473" spans="1:6" x14ac:dyDescent="0.15">
      <c r="A473" s="150" t="s">
        <v>3792</v>
      </c>
      <c r="B473" s="150" t="s">
        <v>27495</v>
      </c>
      <c r="C473" s="150" t="s">
        <v>12823</v>
      </c>
      <c r="D473" s="150">
        <v>146350.12</v>
      </c>
      <c r="E473" s="150">
        <v>122474.78</v>
      </c>
      <c r="F473" s="150" t="s">
        <v>15506</v>
      </c>
    </row>
    <row r="474" spans="1:6" x14ac:dyDescent="0.15">
      <c r="A474" s="150" t="s">
        <v>3793</v>
      </c>
      <c r="B474" s="150" t="s">
        <v>27496</v>
      </c>
      <c r="C474" s="150" t="s">
        <v>12824</v>
      </c>
      <c r="D474" s="150">
        <v>6600565</v>
      </c>
      <c r="E474" s="150">
        <v>1503705</v>
      </c>
      <c r="F474" s="150" t="s">
        <v>27497</v>
      </c>
    </row>
    <row r="475" spans="1:6" x14ac:dyDescent="0.15">
      <c r="A475" s="150" t="s">
        <v>3794</v>
      </c>
      <c r="B475" s="150" t="s">
        <v>27498</v>
      </c>
      <c r="C475" s="150" t="s">
        <v>12825</v>
      </c>
      <c r="D475" s="150">
        <v>10239735.6</v>
      </c>
      <c r="E475" s="150">
        <v>19695380</v>
      </c>
      <c r="F475" s="150" t="s">
        <v>22053</v>
      </c>
    </row>
    <row r="476" spans="1:6" x14ac:dyDescent="0.15">
      <c r="A476" s="150" t="s">
        <v>3795</v>
      </c>
      <c r="B476" s="150" t="s">
        <v>27499</v>
      </c>
      <c r="C476" s="150" t="s">
        <v>12826</v>
      </c>
      <c r="D476" s="150">
        <v>327950</v>
      </c>
      <c r="E476" s="150">
        <v>596400</v>
      </c>
      <c r="F476" s="150" t="s">
        <v>27500</v>
      </c>
    </row>
    <row r="477" spans="1:6" x14ac:dyDescent="0.15">
      <c r="A477" s="150" t="s">
        <v>3796</v>
      </c>
      <c r="B477" s="150" t="s">
        <v>27501</v>
      </c>
      <c r="C477" s="150" t="s">
        <v>12827</v>
      </c>
      <c r="D477" s="150">
        <v>17478</v>
      </c>
      <c r="E477" s="150">
        <v>13895</v>
      </c>
      <c r="F477" s="150" t="s">
        <v>22088</v>
      </c>
    </row>
    <row r="478" spans="1:6" x14ac:dyDescent="0.15">
      <c r="A478" s="150" t="s">
        <v>3797</v>
      </c>
      <c r="B478" s="150" t="s">
        <v>27502</v>
      </c>
      <c r="C478" s="150" t="s">
        <v>12828</v>
      </c>
      <c r="D478" s="150">
        <v>15970</v>
      </c>
      <c r="E478" s="150">
        <v>23470</v>
      </c>
      <c r="F478" s="150" t="s">
        <v>22088</v>
      </c>
    </row>
    <row r="479" spans="1:6" x14ac:dyDescent="0.15">
      <c r="A479" s="150" t="s">
        <v>3798</v>
      </c>
      <c r="B479" s="150" t="s">
        <v>27503</v>
      </c>
      <c r="C479" s="150" t="s">
        <v>12828</v>
      </c>
      <c r="D479" s="150">
        <v>18240</v>
      </c>
      <c r="E479" s="150">
        <v>24870</v>
      </c>
      <c r="F479" s="150" t="s">
        <v>22088</v>
      </c>
    </row>
    <row r="480" spans="1:6" x14ac:dyDescent="0.15">
      <c r="A480" s="150" t="s">
        <v>3799</v>
      </c>
      <c r="B480" s="150" t="s">
        <v>27504</v>
      </c>
      <c r="C480" s="150" t="s">
        <v>12828</v>
      </c>
      <c r="D480" s="150">
        <v>4199839</v>
      </c>
      <c r="E480" s="150">
        <v>4801000</v>
      </c>
      <c r="F480" s="150" t="s">
        <v>18774</v>
      </c>
    </row>
    <row r="481" spans="1:6" x14ac:dyDescent="0.15">
      <c r="A481" s="150" t="s">
        <v>3800</v>
      </c>
      <c r="B481" s="150" t="s">
        <v>27505</v>
      </c>
      <c r="C481" s="150" t="s">
        <v>12829</v>
      </c>
      <c r="D481" s="150">
        <v>1500000</v>
      </c>
      <c r="E481" s="150">
        <v>1600000</v>
      </c>
      <c r="F481" s="150" t="s">
        <v>18774</v>
      </c>
    </row>
    <row r="482" spans="1:6" x14ac:dyDescent="0.15">
      <c r="A482" s="150" t="s">
        <v>3801</v>
      </c>
      <c r="B482" s="150" t="s">
        <v>27506</v>
      </c>
      <c r="C482" s="150" t="s">
        <v>12830</v>
      </c>
      <c r="D482" s="150">
        <v>900000</v>
      </c>
      <c r="E482" s="150">
        <v>1071000</v>
      </c>
      <c r="F482" s="150" t="s">
        <v>22052</v>
      </c>
    </row>
    <row r="483" spans="1:6" x14ac:dyDescent="0.15">
      <c r="A483" s="150" t="s">
        <v>3802</v>
      </c>
      <c r="B483" s="150" t="s">
        <v>27507</v>
      </c>
      <c r="C483" s="150" t="s">
        <v>12831</v>
      </c>
      <c r="D483" s="150">
        <v>184562</v>
      </c>
      <c r="E483" s="150">
        <v>283917</v>
      </c>
      <c r="F483" s="150" t="s">
        <v>27508</v>
      </c>
    </row>
    <row r="484" spans="1:6" x14ac:dyDescent="0.15">
      <c r="A484" s="150" t="s">
        <v>3803</v>
      </c>
      <c r="B484" s="150" t="s">
        <v>27509</v>
      </c>
      <c r="C484" s="150" t="s">
        <v>12832</v>
      </c>
      <c r="D484" s="150">
        <v>2185519</v>
      </c>
      <c r="E484" s="150">
        <v>2529829</v>
      </c>
      <c r="F484" s="150" t="s">
        <v>18774</v>
      </c>
    </row>
    <row r="485" spans="1:6" x14ac:dyDescent="0.15">
      <c r="A485" s="150" t="s">
        <v>3804</v>
      </c>
      <c r="B485" s="150" t="s">
        <v>27510</v>
      </c>
      <c r="C485" s="150" t="s">
        <v>12833</v>
      </c>
      <c r="D485" s="150">
        <v>45729691.600000001</v>
      </c>
      <c r="E485" s="150">
        <v>123215973.2</v>
      </c>
      <c r="F485" s="150" t="s">
        <v>27511</v>
      </c>
    </row>
    <row r="486" spans="1:6" x14ac:dyDescent="0.15">
      <c r="A486" s="150" t="s">
        <v>3805</v>
      </c>
      <c r="B486" s="150" t="s">
        <v>27512</v>
      </c>
      <c r="C486" s="150" t="s">
        <v>12834</v>
      </c>
      <c r="D486" s="150">
        <v>8753000</v>
      </c>
      <c r="E486" s="150">
        <v>6158000</v>
      </c>
      <c r="F486" s="150" t="s">
        <v>24497</v>
      </c>
    </row>
    <row r="487" spans="1:6" x14ac:dyDescent="0.15">
      <c r="A487" s="150" t="s">
        <v>3806</v>
      </c>
      <c r="B487" s="150" t="s">
        <v>27513</v>
      </c>
      <c r="C487" s="150" t="s">
        <v>12835</v>
      </c>
      <c r="D487" s="150">
        <v>226500</v>
      </c>
      <c r="E487" s="150">
        <v>276000</v>
      </c>
      <c r="F487" s="150" t="s">
        <v>22057</v>
      </c>
    </row>
    <row r="488" spans="1:6" x14ac:dyDescent="0.15">
      <c r="A488" s="150" t="s">
        <v>3807</v>
      </c>
      <c r="B488" s="150" t="s">
        <v>27514</v>
      </c>
      <c r="C488" s="150" t="s">
        <v>12836</v>
      </c>
      <c r="D488" s="150">
        <v>3427589</v>
      </c>
      <c r="E488" s="150">
        <v>7960480</v>
      </c>
      <c r="F488" s="150" t="s">
        <v>27515</v>
      </c>
    </row>
    <row r="489" spans="1:6" x14ac:dyDescent="0.15">
      <c r="A489" s="150" t="s">
        <v>3808</v>
      </c>
      <c r="B489" s="150" t="s">
        <v>27516</v>
      </c>
      <c r="C489" s="150" t="s">
        <v>12837</v>
      </c>
      <c r="D489" s="150">
        <v>1170580</v>
      </c>
      <c r="E489" s="150">
        <v>1274200</v>
      </c>
      <c r="F489" s="150" t="s">
        <v>22060</v>
      </c>
    </row>
    <row r="490" spans="1:6" x14ac:dyDescent="0.15">
      <c r="A490" s="150" t="s">
        <v>3809</v>
      </c>
      <c r="B490" s="150" t="s">
        <v>27517</v>
      </c>
      <c r="C490" s="150" t="s">
        <v>12838</v>
      </c>
      <c r="D490" s="150">
        <v>1428330</v>
      </c>
      <c r="E490" s="150">
        <v>2100448</v>
      </c>
      <c r="F490" s="150" t="s">
        <v>18774</v>
      </c>
    </row>
    <row r="491" spans="1:6" x14ac:dyDescent="0.15">
      <c r="A491" s="150" t="s">
        <v>3810</v>
      </c>
      <c r="B491" s="150" t="s">
        <v>27518</v>
      </c>
      <c r="C491" s="150" t="s">
        <v>12839</v>
      </c>
      <c r="D491" s="150">
        <v>2896165</v>
      </c>
      <c r="E491" s="150">
        <v>2623232</v>
      </c>
      <c r="F491" s="150" t="s">
        <v>18774</v>
      </c>
    </row>
    <row r="492" spans="1:6" x14ac:dyDescent="0.15">
      <c r="A492" s="150" t="s">
        <v>3811</v>
      </c>
      <c r="B492" s="150" t="s">
        <v>27519</v>
      </c>
      <c r="C492" s="150" t="s">
        <v>12840</v>
      </c>
      <c r="D492" s="150">
        <v>7000</v>
      </c>
      <c r="E492" s="150">
        <v>6470</v>
      </c>
      <c r="F492" s="150" t="s">
        <v>22088</v>
      </c>
    </row>
    <row r="493" spans="1:6" x14ac:dyDescent="0.15">
      <c r="A493" s="150" t="s">
        <v>3812</v>
      </c>
      <c r="B493" s="150" t="s">
        <v>27520</v>
      </c>
      <c r="C493" s="150" t="s">
        <v>12828</v>
      </c>
      <c r="D493" s="150">
        <v>24820</v>
      </c>
      <c r="E493" s="150">
        <v>23470</v>
      </c>
      <c r="F493" s="150" t="s">
        <v>22088</v>
      </c>
    </row>
    <row r="494" spans="1:6" x14ac:dyDescent="0.15">
      <c r="A494" s="150" t="s">
        <v>3813</v>
      </c>
      <c r="B494" s="150" t="s">
        <v>27521</v>
      </c>
      <c r="C494" s="150" t="s">
        <v>12841</v>
      </c>
      <c r="D494" s="150">
        <v>24720</v>
      </c>
      <c r="E494" s="150">
        <v>30320</v>
      </c>
      <c r="F494" s="150" t="s">
        <v>22110</v>
      </c>
    </row>
    <row r="495" spans="1:6" x14ac:dyDescent="0.15">
      <c r="A495" s="150" t="s">
        <v>3814</v>
      </c>
      <c r="B495" s="150" t="s">
        <v>27522</v>
      </c>
      <c r="C495" s="150" t="s">
        <v>12842</v>
      </c>
      <c r="D495" s="150">
        <v>2377838</v>
      </c>
      <c r="E495" s="150">
        <v>1901250</v>
      </c>
      <c r="F495" s="150" t="s">
        <v>22060</v>
      </c>
    </row>
    <row r="496" spans="1:6" x14ac:dyDescent="0.15">
      <c r="A496" s="150" t="s">
        <v>3815</v>
      </c>
      <c r="B496" s="150" t="s">
        <v>27523</v>
      </c>
      <c r="C496" s="150" t="s">
        <v>12843</v>
      </c>
      <c r="D496" s="150">
        <v>1239575.1000000001</v>
      </c>
      <c r="E496" s="150">
        <v>1375675.1</v>
      </c>
      <c r="F496" s="150" t="s">
        <v>22060</v>
      </c>
    </row>
    <row r="497" spans="1:6" x14ac:dyDescent="0.15">
      <c r="A497" s="150" t="s">
        <v>3816</v>
      </c>
      <c r="B497" s="150" t="s">
        <v>27524</v>
      </c>
      <c r="C497" s="150" t="s">
        <v>12844</v>
      </c>
      <c r="D497" s="150">
        <v>21870</v>
      </c>
      <c r="E497" s="150">
        <v>29532</v>
      </c>
      <c r="F497" s="150" t="s">
        <v>22088</v>
      </c>
    </row>
    <row r="498" spans="1:6" x14ac:dyDescent="0.15">
      <c r="A498" s="150" t="s">
        <v>3817</v>
      </c>
      <c r="B498" s="150" t="s">
        <v>27525</v>
      </c>
      <c r="C498" s="150" t="s">
        <v>12845</v>
      </c>
      <c r="D498" s="150">
        <v>2734004.6</v>
      </c>
      <c r="E498" s="150">
        <v>2860886.5</v>
      </c>
      <c r="F498" s="150" t="s">
        <v>27526</v>
      </c>
    </row>
    <row r="499" spans="1:6" x14ac:dyDescent="0.15">
      <c r="A499" s="150" t="s">
        <v>3818</v>
      </c>
      <c r="B499" s="150" t="s">
        <v>27527</v>
      </c>
      <c r="C499" s="150" t="s">
        <v>12846</v>
      </c>
      <c r="D499" s="150">
        <v>1131000</v>
      </c>
      <c r="E499" s="150">
        <v>851210</v>
      </c>
      <c r="F499" s="150" t="s">
        <v>18774</v>
      </c>
    </row>
    <row r="500" spans="1:6" x14ac:dyDescent="0.15">
      <c r="A500" s="150" t="s">
        <v>3819</v>
      </c>
      <c r="B500" s="150" t="s">
        <v>587</v>
      </c>
      <c r="C500" s="150" t="s">
        <v>1644</v>
      </c>
      <c r="D500" s="150">
        <v>116195</v>
      </c>
      <c r="E500" s="150">
        <v>107247</v>
      </c>
      <c r="F500" s="150" t="s">
        <v>27528</v>
      </c>
    </row>
    <row r="501" spans="1:6" x14ac:dyDescent="0.15">
      <c r="A501" s="150" t="s">
        <v>3820</v>
      </c>
      <c r="B501" s="150" t="s">
        <v>27529</v>
      </c>
      <c r="C501" s="150" t="s">
        <v>2296</v>
      </c>
      <c r="D501" s="150">
        <v>66513910</v>
      </c>
      <c r="E501" s="150">
        <v>69967131.599999994</v>
      </c>
      <c r="F501" s="150" t="s">
        <v>24477</v>
      </c>
    </row>
    <row r="502" spans="1:6" x14ac:dyDescent="0.15">
      <c r="A502" s="150" t="s">
        <v>3821</v>
      </c>
      <c r="B502" s="150" t="s">
        <v>25834</v>
      </c>
      <c r="C502" s="150" t="s">
        <v>1645</v>
      </c>
      <c r="D502" s="150">
        <v>190000</v>
      </c>
      <c r="E502" s="150">
        <v>236000</v>
      </c>
      <c r="F502" s="150" t="s">
        <v>22060</v>
      </c>
    </row>
    <row r="503" spans="1:6" x14ac:dyDescent="0.15">
      <c r="A503" s="150" t="s">
        <v>3822</v>
      </c>
      <c r="B503" s="150" t="s">
        <v>27530</v>
      </c>
      <c r="C503" s="150" t="s">
        <v>12847</v>
      </c>
      <c r="D503" s="150">
        <v>3050</v>
      </c>
      <c r="E503" s="150">
        <v>3100</v>
      </c>
      <c r="F503" s="150" t="s">
        <v>22136</v>
      </c>
    </row>
    <row r="504" spans="1:6" x14ac:dyDescent="0.15">
      <c r="A504" s="150" t="s">
        <v>3823</v>
      </c>
      <c r="B504" s="150" t="s">
        <v>27531</v>
      </c>
      <c r="C504" s="150" t="s">
        <v>12848</v>
      </c>
      <c r="D504" s="150">
        <v>1549015</v>
      </c>
      <c r="E504" s="150">
        <v>1427058</v>
      </c>
      <c r="F504" s="150" t="s">
        <v>22067</v>
      </c>
    </row>
    <row r="505" spans="1:6" x14ac:dyDescent="0.15">
      <c r="A505" s="150" t="s">
        <v>3824</v>
      </c>
      <c r="B505" s="150" t="s">
        <v>25510</v>
      </c>
      <c r="C505" s="150" t="s">
        <v>1646</v>
      </c>
      <c r="D505" s="150">
        <v>9960</v>
      </c>
      <c r="E505" s="150">
        <v>4784</v>
      </c>
      <c r="F505" s="150" t="s">
        <v>24529</v>
      </c>
    </row>
    <row r="506" spans="1:6" x14ac:dyDescent="0.15">
      <c r="A506" s="150" t="s">
        <v>3825</v>
      </c>
      <c r="B506" s="150" t="s">
        <v>24917</v>
      </c>
      <c r="C506" s="150" t="s">
        <v>1647</v>
      </c>
      <c r="D506" s="150">
        <v>19554</v>
      </c>
      <c r="E506" s="150">
        <v>29588</v>
      </c>
      <c r="F506" s="150" t="s">
        <v>22078</v>
      </c>
    </row>
    <row r="507" spans="1:6" x14ac:dyDescent="0.15">
      <c r="A507" s="150" t="s">
        <v>3826</v>
      </c>
      <c r="B507" s="150" t="s">
        <v>27532</v>
      </c>
      <c r="C507" s="150" t="s">
        <v>12849</v>
      </c>
      <c r="D507" s="150">
        <v>3579334</v>
      </c>
      <c r="E507" s="150">
        <v>4640470</v>
      </c>
      <c r="F507" s="150" t="s">
        <v>22060</v>
      </c>
    </row>
    <row r="508" spans="1:6" x14ac:dyDescent="0.15">
      <c r="A508" s="150" t="s">
        <v>3827</v>
      </c>
      <c r="B508" s="150" t="s">
        <v>588</v>
      </c>
      <c r="C508" s="150" t="s">
        <v>1648</v>
      </c>
      <c r="D508" s="150">
        <v>4941930</v>
      </c>
      <c r="E508" s="150">
        <v>5354020</v>
      </c>
      <c r="F508" s="150" t="s">
        <v>24477</v>
      </c>
    </row>
    <row r="509" spans="1:6" x14ac:dyDescent="0.15">
      <c r="A509" s="150" t="s">
        <v>3828</v>
      </c>
      <c r="B509" s="150" t="s">
        <v>25250</v>
      </c>
      <c r="C509" s="150" t="s">
        <v>1649</v>
      </c>
      <c r="D509" s="150">
        <v>21636310</v>
      </c>
      <c r="E509" s="150">
        <v>23130840</v>
      </c>
      <c r="F509" s="150" t="s">
        <v>22060</v>
      </c>
    </row>
    <row r="510" spans="1:6" x14ac:dyDescent="0.15">
      <c r="A510" s="150" t="s">
        <v>3829</v>
      </c>
      <c r="B510" s="150" t="s">
        <v>25773</v>
      </c>
      <c r="C510" s="150" t="s">
        <v>1650</v>
      </c>
      <c r="D510" s="150">
        <v>7614</v>
      </c>
      <c r="E510" s="150">
        <v>10198</v>
      </c>
      <c r="F510" s="150" t="s">
        <v>22088</v>
      </c>
    </row>
    <row r="511" spans="1:6" x14ac:dyDescent="0.15">
      <c r="A511" s="150" t="s">
        <v>3830</v>
      </c>
      <c r="B511" s="150" t="s">
        <v>27533</v>
      </c>
      <c r="C511" s="150" t="s">
        <v>12850</v>
      </c>
      <c r="D511" s="150">
        <v>38599972</v>
      </c>
      <c r="E511" s="150">
        <v>40972473</v>
      </c>
      <c r="F511" s="150" t="s">
        <v>22171</v>
      </c>
    </row>
    <row r="512" spans="1:6" x14ac:dyDescent="0.15">
      <c r="A512" s="150" t="s">
        <v>3831</v>
      </c>
      <c r="B512" s="150" t="s">
        <v>25176</v>
      </c>
      <c r="C512" s="150" t="s">
        <v>1651</v>
      </c>
      <c r="D512" s="150">
        <v>8920</v>
      </c>
      <c r="E512" s="150">
        <v>8200</v>
      </c>
      <c r="F512" s="150" t="s">
        <v>22136</v>
      </c>
    </row>
    <row r="513" spans="1:6" x14ac:dyDescent="0.15">
      <c r="A513" s="150" t="s">
        <v>3832</v>
      </c>
      <c r="B513" s="150" t="s">
        <v>27534</v>
      </c>
      <c r="C513" s="150" t="s">
        <v>12851</v>
      </c>
      <c r="D513" s="150">
        <v>7132770</v>
      </c>
      <c r="E513" s="150">
        <v>8019940.2000000002</v>
      </c>
      <c r="F513" s="150" t="s">
        <v>22078</v>
      </c>
    </row>
    <row r="514" spans="1:6" x14ac:dyDescent="0.15">
      <c r="A514" s="150" t="s">
        <v>3833</v>
      </c>
      <c r="B514" s="150" t="s">
        <v>27535</v>
      </c>
      <c r="C514" s="150" t="s">
        <v>12845</v>
      </c>
      <c r="D514" s="150">
        <v>801000</v>
      </c>
      <c r="E514" s="150">
        <v>713000.5</v>
      </c>
      <c r="F514" s="150" t="s">
        <v>27536</v>
      </c>
    </row>
    <row r="515" spans="1:6" x14ac:dyDescent="0.15">
      <c r="A515" s="150" t="s">
        <v>3834</v>
      </c>
      <c r="B515" s="150" t="s">
        <v>27537</v>
      </c>
      <c r="C515" s="150" t="s">
        <v>12852</v>
      </c>
      <c r="D515" s="150">
        <v>416970</v>
      </c>
      <c r="E515" s="150">
        <v>458430</v>
      </c>
      <c r="F515" s="150" t="s">
        <v>22060</v>
      </c>
    </row>
    <row r="516" spans="1:6" x14ac:dyDescent="0.15">
      <c r="A516" s="150" t="s">
        <v>3835</v>
      </c>
      <c r="B516" s="150" t="s">
        <v>27538</v>
      </c>
      <c r="C516" s="150" t="s">
        <v>12853</v>
      </c>
      <c r="D516" s="150">
        <v>440750</v>
      </c>
      <c r="E516" s="150">
        <v>291750</v>
      </c>
      <c r="F516" s="150" t="s">
        <v>22098</v>
      </c>
    </row>
    <row r="517" spans="1:6" x14ac:dyDescent="0.15">
      <c r="A517" s="150" t="s">
        <v>3836</v>
      </c>
      <c r="B517" s="150" t="s">
        <v>27539</v>
      </c>
      <c r="C517" s="150" t="s">
        <v>12854</v>
      </c>
      <c r="D517" s="150">
        <v>867000</v>
      </c>
      <c r="E517" s="150">
        <v>1856000</v>
      </c>
      <c r="F517" s="150" t="s">
        <v>18774</v>
      </c>
    </row>
    <row r="518" spans="1:6" x14ac:dyDescent="0.15">
      <c r="A518" s="150" t="s">
        <v>3837</v>
      </c>
      <c r="B518" s="150" t="s">
        <v>27540</v>
      </c>
      <c r="C518" s="150" t="s">
        <v>12855</v>
      </c>
      <c r="D518" s="150">
        <v>10800000</v>
      </c>
      <c r="E518" s="150">
        <v>13200000</v>
      </c>
      <c r="F518" s="150" t="s">
        <v>22098</v>
      </c>
    </row>
    <row r="519" spans="1:6" x14ac:dyDescent="0.15">
      <c r="A519" s="150" t="s">
        <v>3838</v>
      </c>
      <c r="B519" s="150" t="s">
        <v>27541</v>
      </c>
      <c r="C519" s="150" t="s">
        <v>12856</v>
      </c>
      <c r="D519" s="150">
        <v>429956.27</v>
      </c>
      <c r="E519" s="150">
        <v>462170</v>
      </c>
      <c r="F519" s="150" t="s">
        <v>27378</v>
      </c>
    </row>
    <row r="520" spans="1:6" x14ac:dyDescent="0.15">
      <c r="A520" s="150" t="s">
        <v>3839</v>
      </c>
      <c r="B520" s="150" t="s">
        <v>27542</v>
      </c>
      <c r="C520" s="150" t="s">
        <v>12857</v>
      </c>
      <c r="D520" s="150">
        <v>2014740.8</v>
      </c>
      <c r="E520" s="150">
        <v>2129093</v>
      </c>
      <c r="F520" s="150" t="s">
        <v>27543</v>
      </c>
    </row>
    <row r="521" spans="1:6" x14ac:dyDescent="0.15">
      <c r="A521" s="150" t="s">
        <v>3840</v>
      </c>
      <c r="B521" s="150" t="s">
        <v>25032</v>
      </c>
      <c r="C521" s="150" t="s">
        <v>1652</v>
      </c>
      <c r="D521" s="150">
        <v>13850</v>
      </c>
      <c r="E521" s="150">
        <v>12600</v>
      </c>
      <c r="F521" s="150" t="s">
        <v>22136</v>
      </c>
    </row>
    <row r="522" spans="1:6" x14ac:dyDescent="0.15">
      <c r="A522" s="150" t="s">
        <v>3841</v>
      </c>
      <c r="B522" s="150" t="s">
        <v>27544</v>
      </c>
      <c r="C522" s="150" t="s">
        <v>1712</v>
      </c>
      <c r="D522" s="150">
        <v>6610</v>
      </c>
      <c r="E522" s="150">
        <v>21506</v>
      </c>
      <c r="F522" s="150" t="s">
        <v>22136</v>
      </c>
    </row>
    <row r="523" spans="1:6" x14ac:dyDescent="0.15">
      <c r="A523" s="150" t="s">
        <v>3842</v>
      </c>
      <c r="B523" s="150" t="s">
        <v>27545</v>
      </c>
      <c r="C523" s="150" t="s">
        <v>12828</v>
      </c>
      <c r="D523" s="150">
        <v>23490</v>
      </c>
      <c r="E523" s="150">
        <v>23240</v>
      </c>
      <c r="F523" s="150" t="s">
        <v>22088</v>
      </c>
    </row>
    <row r="524" spans="1:6" x14ac:dyDescent="0.15">
      <c r="A524" s="150" t="s">
        <v>3843</v>
      </c>
      <c r="B524" s="150" t="s">
        <v>27546</v>
      </c>
      <c r="C524" s="150" t="s">
        <v>12858</v>
      </c>
      <c r="D524" s="150">
        <v>180000</v>
      </c>
      <c r="E524" s="150">
        <v>240000</v>
      </c>
      <c r="F524" s="150" t="s">
        <v>22154</v>
      </c>
    </row>
    <row r="525" spans="1:6" x14ac:dyDescent="0.15">
      <c r="A525" s="150" t="s">
        <v>3844</v>
      </c>
      <c r="B525" s="150" t="s">
        <v>27547</v>
      </c>
      <c r="C525" s="150" t="s">
        <v>12859</v>
      </c>
      <c r="D525" s="150">
        <v>50054500</v>
      </c>
      <c r="E525" s="150">
        <v>51866100</v>
      </c>
      <c r="F525" s="150" t="s">
        <v>27548</v>
      </c>
    </row>
    <row r="526" spans="1:6" x14ac:dyDescent="0.15">
      <c r="A526" s="150" t="s">
        <v>3845</v>
      </c>
      <c r="B526" s="150" t="s">
        <v>27549</v>
      </c>
      <c r="C526" s="150" t="s">
        <v>215</v>
      </c>
      <c r="D526" s="150">
        <v>950000</v>
      </c>
      <c r="E526" s="150">
        <v>240000</v>
      </c>
      <c r="F526" s="150" t="s">
        <v>22172</v>
      </c>
    </row>
    <row r="527" spans="1:6" x14ac:dyDescent="0.15">
      <c r="A527" s="150" t="s">
        <v>3846</v>
      </c>
      <c r="B527" s="150" t="s">
        <v>26462</v>
      </c>
      <c r="C527" s="150" t="s">
        <v>215</v>
      </c>
      <c r="D527" s="150">
        <v>250000</v>
      </c>
      <c r="E527" s="150">
        <v>80000</v>
      </c>
      <c r="F527" s="150" t="s">
        <v>22172</v>
      </c>
    </row>
    <row r="528" spans="1:6" x14ac:dyDescent="0.15">
      <c r="A528" s="150" t="s">
        <v>3847</v>
      </c>
      <c r="B528" s="150" t="s">
        <v>27550</v>
      </c>
      <c r="C528" s="150" t="s">
        <v>12861</v>
      </c>
      <c r="D528" s="150">
        <v>37929000</v>
      </c>
      <c r="E528" s="150">
        <v>69430000</v>
      </c>
      <c r="F528" s="150" t="s">
        <v>27551</v>
      </c>
    </row>
    <row r="529" spans="1:6" x14ac:dyDescent="0.15">
      <c r="A529" s="150" t="s">
        <v>3848</v>
      </c>
      <c r="B529" s="150" t="s">
        <v>27552</v>
      </c>
      <c r="C529" s="150" t="s">
        <v>12862</v>
      </c>
      <c r="D529" s="150">
        <v>30892637.899999999</v>
      </c>
      <c r="E529" s="150">
        <v>35539769.5</v>
      </c>
      <c r="F529" s="150" t="s">
        <v>24465</v>
      </c>
    </row>
    <row r="530" spans="1:6" x14ac:dyDescent="0.15">
      <c r="A530" s="150" t="s">
        <v>3849</v>
      </c>
      <c r="B530" s="150" t="s">
        <v>27553</v>
      </c>
      <c r="C530" s="150" t="s">
        <v>12863</v>
      </c>
      <c r="D530" s="150">
        <v>355000</v>
      </c>
      <c r="E530" s="150">
        <v>219000</v>
      </c>
      <c r="F530" s="150" t="s">
        <v>22067</v>
      </c>
    </row>
    <row r="531" spans="1:6" x14ac:dyDescent="0.15">
      <c r="A531" s="150" t="s">
        <v>3850</v>
      </c>
      <c r="B531" s="150" t="s">
        <v>25907</v>
      </c>
      <c r="C531" s="150" t="s">
        <v>1653</v>
      </c>
      <c r="D531" s="150">
        <v>42240600</v>
      </c>
      <c r="E531" s="150">
        <v>47913000</v>
      </c>
      <c r="F531" s="150" t="s">
        <v>24477</v>
      </c>
    </row>
    <row r="532" spans="1:6" x14ac:dyDescent="0.15">
      <c r="A532" s="150" t="s">
        <v>3851</v>
      </c>
      <c r="B532" s="150" t="s">
        <v>27554</v>
      </c>
      <c r="C532" s="150" t="s">
        <v>12864</v>
      </c>
      <c r="D532" s="150">
        <v>658800</v>
      </c>
      <c r="E532" s="150">
        <v>162900</v>
      </c>
      <c r="F532" s="150" t="s">
        <v>18774</v>
      </c>
    </row>
    <row r="533" spans="1:6" x14ac:dyDescent="0.15">
      <c r="A533" s="150" t="s">
        <v>3852</v>
      </c>
      <c r="B533" s="150" t="s">
        <v>26053</v>
      </c>
      <c r="C533" s="150" t="s">
        <v>1654</v>
      </c>
      <c r="D533" s="150">
        <v>60000</v>
      </c>
      <c r="E533" s="150">
        <v>33680</v>
      </c>
      <c r="F533" s="150" t="s">
        <v>22172</v>
      </c>
    </row>
    <row r="534" spans="1:6" x14ac:dyDescent="0.15">
      <c r="A534" s="150" t="s">
        <v>3853</v>
      </c>
      <c r="B534" s="150" t="s">
        <v>26055</v>
      </c>
      <c r="C534" s="150" t="s">
        <v>1654</v>
      </c>
      <c r="D534" s="150">
        <v>160000</v>
      </c>
      <c r="E534" s="150">
        <v>33680</v>
      </c>
      <c r="F534" s="150" t="s">
        <v>22172</v>
      </c>
    </row>
    <row r="535" spans="1:6" x14ac:dyDescent="0.15">
      <c r="A535" s="150" t="s">
        <v>3854</v>
      </c>
      <c r="B535" s="150" t="s">
        <v>26057</v>
      </c>
      <c r="C535" s="150" t="s">
        <v>1654</v>
      </c>
      <c r="D535" s="150">
        <v>290000</v>
      </c>
      <c r="E535" s="150">
        <v>40900</v>
      </c>
      <c r="F535" s="150" t="s">
        <v>22172</v>
      </c>
    </row>
    <row r="536" spans="1:6" x14ac:dyDescent="0.15">
      <c r="A536" s="150" t="s">
        <v>3855</v>
      </c>
      <c r="B536" s="150" t="s">
        <v>27555</v>
      </c>
      <c r="C536" s="150" t="s">
        <v>12865</v>
      </c>
      <c r="D536" s="150">
        <v>2082500</v>
      </c>
      <c r="E536" s="150">
        <v>2460000</v>
      </c>
      <c r="F536" s="150" t="s">
        <v>27282</v>
      </c>
    </row>
    <row r="537" spans="1:6" x14ac:dyDescent="0.15">
      <c r="A537" s="150" t="s">
        <v>3856</v>
      </c>
      <c r="B537" s="150" t="s">
        <v>27556</v>
      </c>
      <c r="C537" s="150" t="s">
        <v>12866</v>
      </c>
      <c r="D537" s="150">
        <v>588800</v>
      </c>
      <c r="E537" s="150">
        <v>638679</v>
      </c>
      <c r="F537" s="150" t="s">
        <v>24477</v>
      </c>
    </row>
    <row r="538" spans="1:6" x14ac:dyDescent="0.15">
      <c r="A538" s="150" t="s">
        <v>3857</v>
      </c>
      <c r="B538" s="150" t="s">
        <v>589</v>
      </c>
      <c r="C538" s="150" t="s">
        <v>1655</v>
      </c>
      <c r="D538" s="150">
        <v>913320</v>
      </c>
      <c r="E538" s="150">
        <v>1000000</v>
      </c>
      <c r="F538" s="150" t="s">
        <v>22053</v>
      </c>
    </row>
    <row r="539" spans="1:6" x14ac:dyDescent="0.15">
      <c r="A539" s="150" t="s">
        <v>3858</v>
      </c>
      <c r="B539" s="150" t="s">
        <v>25073</v>
      </c>
      <c r="C539" s="150" t="s">
        <v>1656</v>
      </c>
      <c r="D539" s="150">
        <v>8330000</v>
      </c>
      <c r="E539" s="150">
        <v>16000000</v>
      </c>
      <c r="F539" s="150" t="s">
        <v>22082</v>
      </c>
    </row>
    <row r="540" spans="1:6" x14ac:dyDescent="0.15">
      <c r="A540" s="150" t="s">
        <v>3859</v>
      </c>
      <c r="B540" s="150" t="s">
        <v>25886</v>
      </c>
      <c r="C540" s="150" t="s">
        <v>1657</v>
      </c>
      <c r="D540" s="150">
        <v>44750</v>
      </c>
      <c r="E540" s="150">
        <v>61580</v>
      </c>
      <c r="F540" s="150" t="s">
        <v>27557</v>
      </c>
    </row>
    <row r="541" spans="1:6" x14ac:dyDescent="0.15">
      <c r="A541" s="150" t="s">
        <v>3860</v>
      </c>
      <c r="B541" s="150" t="s">
        <v>25888</v>
      </c>
      <c r="C541" s="150" t="s">
        <v>1658</v>
      </c>
      <c r="D541" s="150">
        <v>45000</v>
      </c>
      <c r="E541" s="150">
        <v>46050</v>
      </c>
      <c r="F541" s="150" t="s">
        <v>27558</v>
      </c>
    </row>
    <row r="542" spans="1:6" x14ac:dyDescent="0.15">
      <c r="A542" s="150" t="s">
        <v>3861</v>
      </c>
      <c r="B542" s="150" t="s">
        <v>25519</v>
      </c>
      <c r="C542" s="150" t="s">
        <v>1659</v>
      </c>
      <c r="D542" s="150">
        <v>2920000</v>
      </c>
      <c r="E542" s="150">
        <v>3096689</v>
      </c>
      <c r="F542" s="150" t="s">
        <v>22060</v>
      </c>
    </row>
    <row r="543" spans="1:6" x14ac:dyDescent="0.15">
      <c r="A543" s="150" t="s">
        <v>3862</v>
      </c>
      <c r="B543" s="150" t="s">
        <v>27559</v>
      </c>
      <c r="C543" s="150" t="s">
        <v>12868</v>
      </c>
      <c r="D543" s="150">
        <v>956160</v>
      </c>
      <c r="E543" s="150">
        <v>955656</v>
      </c>
      <c r="F543" s="150" t="s">
        <v>24501</v>
      </c>
    </row>
    <row r="544" spans="1:6" x14ac:dyDescent="0.15">
      <c r="A544" s="150" t="s">
        <v>3863</v>
      </c>
      <c r="B544" s="150" t="s">
        <v>590</v>
      </c>
      <c r="C544" s="150" t="s">
        <v>1660</v>
      </c>
      <c r="D544" s="150">
        <v>620000</v>
      </c>
      <c r="E544" s="150">
        <v>658000</v>
      </c>
      <c r="F544" s="150" t="s">
        <v>24727</v>
      </c>
    </row>
    <row r="545" spans="1:6" x14ac:dyDescent="0.15">
      <c r="A545" s="150" t="s">
        <v>3864</v>
      </c>
      <c r="B545" s="150" t="s">
        <v>25958</v>
      </c>
      <c r="C545" s="150" t="s">
        <v>1661</v>
      </c>
      <c r="D545" s="150">
        <v>292000</v>
      </c>
      <c r="E545" s="150">
        <v>298934</v>
      </c>
      <c r="F545" s="150" t="s">
        <v>24472</v>
      </c>
    </row>
    <row r="546" spans="1:6" x14ac:dyDescent="0.15">
      <c r="A546" s="150" t="s">
        <v>3865</v>
      </c>
      <c r="B546" s="150" t="s">
        <v>27560</v>
      </c>
      <c r="C546" s="150" t="s">
        <v>12869</v>
      </c>
      <c r="D546" s="150">
        <v>8300000</v>
      </c>
      <c r="E546" s="150">
        <v>5800000</v>
      </c>
      <c r="F546" s="150" t="s">
        <v>22098</v>
      </c>
    </row>
    <row r="547" spans="1:6" x14ac:dyDescent="0.15">
      <c r="A547" s="150" t="s">
        <v>3866</v>
      </c>
      <c r="B547" s="150" t="s">
        <v>27561</v>
      </c>
      <c r="C547" s="150" t="s">
        <v>12870</v>
      </c>
      <c r="D547" s="150">
        <v>3413280</v>
      </c>
      <c r="E547" s="150">
        <v>2680080</v>
      </c>
      <c r="F547" s="150" t="s">
        <v>22093</v>
      </c>
    </row>
    <row r="548" spans="1:6" x14ac:dyDescent="0.15">
      <c r="A548" s="150" t="s">
        <v>3867</v>
      </c>
      <c r="B548" s="150" t="s">
        <v>27562</v>
      </c>
      <c r="C548" s="150" t="s">
        <v>12871</v>
      </c>
      <c r="D548" s="150">
        <v>2294250</v>
      </c>
      <c r="E548" s="150">
        <v>6875050</v>
      </c>
      <c r="F548" s="150" t="s">
        <v>22093</v>
      </c>
    </row>
    <row r="549" spans="1:6" x14ac:dyDescent="0.15">
      <c r="A549" s="150" t="s">
        <v>3868</v>
      </c>
      <c r="B549" s="150" t="s">
        <v>27563</v>
      </c>
      <c r="C549" s="150" t="s">
        <v>12872</v>
      </c>
      <c r="D549" s="150">
        <v>1330068</v>
      </c>
      <c r="E549" s="150">
        <v>4516248</v>
      </c>
      <c r="F549" s="150" t="s">
        <v>27564</v>
      </c>
    </row>
    <row r="550" spans="1:6" x14ac:dyDescent="0.15">
      <c r="A550" s="150" t="s">
        <v>3869</v>
      </c>
      <c r="B550" s="150" t="s">
        <v>25142</v>
      </c>
      <c r="C550" s="150" t="s">
        <v>1662</v>
      </c>
      <c r="D550" s="150">
        <v>1645220</v>
      </c>
      <c r="E550" s="150">
        <v>1676920</v>
      </c>
      <c r="F550" s="150" t="s">
        <v>27565</v>
      </c>
    </row>
    <row r="551" spans="1:6" x14ac:dyDescent="0.15">
      <c r="A551" s="150" t="s">
        <v>3870</v>
      </c>
      <c r="B551" s="150" t="s">
        <v>27566</v>
      </c>
      <c r="C551" s="150" t="s">
        <v>12874</v>
      </c>
      <c r="D551" s="150">
        <v>1898000</v>
      </c>
      <c r="E551" s="150">
        <v>2250000</v>
      </c>
      <c r="F551" s="150" t="s">
        <v>22067</v>
      </c>
    </row>
    <row r="552" spans="1:6" x14ac:dyDescent="0.15">
      <c r="A552" s="150" t="s">
        <v>3871</v>
      </c>
      <c r="B552" s="150" t="s">
        <v>27567</v>
      </c>
      <c r="C552" s="150" t="s">
        <v>12875</v>
      </c>
      <c r="D552" s="150">
        <v>25481300</v>
      </c>
      <c r="E552" s="150">
        <v>70294800</v>
      </c>
      <c r="F552" s="150" t="s">
        <v>27568</v>
      </c>
    </row>
    <row r="553" spans="1:6" x14ac:dyDescent="0.15">
      <c r="A553" s="150" t="s">
        <v>3872</v>
      </c>
      <c r="B553" s="150" t="s">
        <v>27569</v>
      </c>
      <c r="C553" s="150" t="s">
        <v>12877</v>
      </c>
      <c r="D553" s="150">
        <v>3252530</v>
      </c>
      <c r="E553" s="150">
        <v>3500000</v>
      </c>
      <c r="F553" s="150" t="s">
        <v>18774</v>
      </c>
    </row>
    <row r="554" spans="1:6" x14ac:dyDescent="0.15">
      <c r="A554" s="150" t="s">
        <v>3873</v>
      </c>
      <c r="B554" s="150" t="s">
        <v>25492</v>
      </c>
      <c r="C554" s="150" t="s">
        <v>1663</v>
      </c>
      <c r="D554" s="150">
        <v>953444</v>
      </c>
      <c r="E554" s="150">
        <v>1024975</v>
      </c>
      <c r="F554" s="150" t="s">
        <v>22067</v>
      </c>
    </row>
    <row r="555" spans="1:6" x14ac:dyDescent="0.15">
      <c r="A555" s="150" t="s">
        <v>3874</v>
      </c>
      <c r="B555" s="150" t="s">
        <v>27570</v>
      </c>
      <c r="C555" s="150" t="s">
        <v>12878</v>
      </c>
      <c r="D555" s="150">
        <v>1457280</v>
      </c>
      <c r="E555" s="150">
        <v>1569220</v>
      </c>
      <c r="F555" s="150" t="s">
        <v>22103</v>
      </c>
    </row>
    <row r="556" spans="1:6" x14ac:dyDescent="0.15">
      <c r="A556" s="150" t="s">
        <v>3875</v>
      </c>
      <c r="B556" s="150" t="s">
        <v>25723</v>
      </c>
      <c r="C556" s="150" t="s">
        <v>1664</v>
      </c>
      <c r="D556" s="150">
        <v>37200</v>
      </c>
      <c r="E556" s="150">
        <v>35100</v>
      </c>
      <c r="F556" s="150" t="s">
        <v>18774</v>
      </c>
    </row>
    <row r="557" spans="1:6" x14ac:dyDescent="0.15">
      <c r="A557" s="150" t="s">
        <v>3876</v>
      </c>
      <c r="B557" s="150" t="s">
        <v>27571</v>
      </c>
      <c r="C557" s="150" t="s">
        <v>385</v>
      </c>
      <c r="D557" s="150">
        <v>4825200</v>
      </c>
      <c r="E557" s="150">
        <v>5573700</v>
      </c>
      <c r="F557" s="150" t="s">
        <v>18774</v>
      </c>
    </row>
    <row r="558" spans="1:6" x14ac:dyDescent="0.15">
      <c r="A558" s="150" t="s">
        <v>3877</v>
      </c>
      <c r="B558" s="150" t="s">
        <v>27572</v>
      </c>
      <c r="C558" s="150" t="s">
        <v>12879</v>
      </c>
      <c r="D558" s="150">
        <v>146790</v>
      </c>
      <c r="E558" s="150">
        <v>180915</v>
      </c>
      <c r="F558" s="150" t="s">
        <v>24485</v>
      </c>
    </row>
    <row r="559" spans="1:6" x14ac:dyDescent="0.15">
      <c r="A559" s="150" t="s">
        <v>3878</v>
      </c>
      <c r="B559" s="150" t="s">
        <v>25144</v>
      </c>
      <c r="C559" s="150" t="s">
        <v>1665</v>
      </c>
      <c r="D559" s="150">
        <v>1163864</v>
      </c>
      <c r="E559" s="150">
        <v>1149356</v>
      </c>
      <c r="F559" s="150" t="s">
        <v>27573</v>
      </c>
    </row>
    <row r="560" spans="1:6" x14ac:dyDescent="0.15">
      <c r="A560" s="150" t="s">
        <v>3879</v>
      </c>
      <c r="B560" s="150" t="s">
        <v>27574</v>
      </c>
      <c r="C560" s="150" t="s">
        <v>12599</v>
      </c>
      <c r="D560" s="150">
        <v>206103.9</v>
      </c>
      <c r="E560" s="150">
        <v>130298.6</v>
      </c>
      <c r="F560" s="150" t="s">
        <v>22078</v>
      </c>
    </row>
    <row r="561" spans="1:6" x14ac:dyDescent="0.15">
      <c r="A561" s="150" t="s">
        <v>3880</v>
      </c>
      <c r="B561" s="150" t="s">
        <v>591</v>
      </c>
      <c r="C561" s="150" t="s">
        <v>1666</v>
      </c>
      <c r="D561" s="150">
        <v>539890</v>
      </c>
      <c r="E561" s="150">
        <v>713000</v>
      </c>
      <c r="F561" s="150" t="s">
        <v>22078</v>
      </c>
    </row>
    <row r="562" spans="1:6" x14ac:dyDescent="0.15">
      <c r="A562" s="150" t="s">
        <v>3881</v>
      </c>
      <c r="B562" s="150" t="s">
        <v>27575</v>
      </c>
      <c r="C562" s="150" t="s">
        <v>2296</v>
      </c>
      <c r="D562" s="150">
        <v>13881882</v>
      </c>
      <c r="E562" s="150">
        <v>14412850.720000001</v>
      </c>
      <c r="F562" s="150" t="s">
        <v>22078</v>
      </c>
    </row>
    <row r="563" spans="1:6" x14ac:dyDescent="0.15">
      <c r="A563" s="150" t="s">
        <v>3882</v>
      </c>
      <c r="B563" s="150" t="s">
        <v>27576</v>
      </c>
      <c r="C563" s="150" t="s">
        <v>12880</v>
      </c>
      <c r="D563" s="150">
        <v>10226858.720000001</v>
      </c>
      <c r="E563" s="150">
        <v>3646118.72</v>
      </c>
      <c r="F563" s="150" t="s">
        <v>22093</v>
      </c>
    </row>
    <row r="564" spans="1:6" x14ac:dyDescent="0.15">
      <c r="A564" s="150" t="s">
        <v>22572</v>
      </c>
      <c r="B564" s="150" t="s">
        <v>12881</v>
      </c>
      <c r="C564" s="150" t="s">
        <v>1667</v>
      </c>
      <c r="D564" s="150">
        <v>26790</v>
      </c>
      <c r="E564" s="150">
        <v>44976</v>
      </c>
      <c r="F564" s="150" t="s">
        <v>22172</v>
      </c>
    </row>
    <row r="565" spans="1:6" x14ac:dyDescent="0.15">
      <c r="A565" s="150" t="s">
        <v>3883</v>
      </c>
      <c r="B565" s="150" t="s">
        <v>592</v>
      </c>
      <c r="C565" s="150" t="s">
        <v>1668</v>
      </c>
      <c r="D565" s="150">
        <v>2764000</v>
      </c>
      <c r="E565" s="150">
        <v>3150000</v>
      </c>
      <c r="F565" s="150" t="s">
        <v>22053</v>
      </c>
    </row>
    <row r="566" spans="1:6" x14ac:dyDescent="0.15">
      <c r="A566" s="150" t="s">
        <v>3884</v>
      </c>
      <c r="B566" s="150" t="s">
        <v>27577</v>
      </c>
      <c r="C566" s="150" t="s">
        <v>12882</v>
      </c>
      <c r="D566" s="150">
        <v>1639500</v>
      </c>
      <c r="E566" s="150">
        <v>1890000</v>
      </c>
      <c r="F566" s="150" t="s">
        <v>22058</v>
      </c>
    </row>
    <row r="567" spans="1:6" x14ac:dyDescent="0.15">
      <c r="A567" s="150" t="s">
        <v>3885</v>
      </c>
      <c r="B567" s="150" t="s">
        <v>27578</v>
      </c>
      <c r="C567" s="150" t="s">
        <v>12827</v>
      </c>
      <c r="D567" s="150">
        <v>1086037.5</v>
      </c>
      <c r="E567" s="150">
        <v>1508046</v>
      </c>
      <c r="F567" s="150" t="s">
        <v>18774</v>
      </c>
    </row>
    <row r="568" spans="1:6" x14ac:dyDescent="0.15">
      <c r="A568" s="150" t="s">
        <v>3886</v>
      </c>
      <c r="B568" s="150" t="s">
        <v>27579</v>
      </c>
      <c r="C568" s="150" t="s">
        <v>12883</v>
      </c>
      <c r="D568" s="150">
        <v>1274259</v>
      </c>
      <c r="E568" s="150">
        <v>2630499.7000000002</v>
      </c>
      <c r="F568" s="150" t="s">
        <v>22053</v>
      </c>
    </row>
    <row r="569" spans="1:6" x14ac:dyDescent="0.15">
      <c r="A569" s="150" t="s">
        <v>3887</v>
      </c>
      <c r="B569" s="150" t="s">
        <v>25740</v>
      </c>
      <c r="C569" s="150" t="s">
        <v>1669</v>
      </c>
      <c r="D569" s="150">
        <v>336113</v>
      </c>
      <c r="E569" s="150">
        <v>381997.4</v>
      </c>
      <c r="F569" s="150" t="s">
        <v>22067</v>
      </c>
    </row>
    <row r="570" spans="1:6" x14ac:dyDescent="0.15">
      <c r="A570" s="150" t="s">
        <v>3888</v>
      </c>
      <c r="B570" s="150" t="s">
        <v>27580</v>
      </c>
      <c r="C570" s="150" t="s">
        <v>12884</v>
      </c>
      <c r="D570" s="150">
        <v>13700</v>
      </c>
      <c r="E570" s="150">
        <v>12000</v>
      </c>
      <c r="F570" s="150" t="s">
        <v>22090</v>
      </c>
    </row>
    <row r="571" spans="1:6" x14ac:dyDescent="0.15">
      <c r="A571" s="150" t="s">
        <v>3889</v>
      </c>
      <c r="B571" s="150" t="s">
        <v>27581</v>
      </c>
      <c r="C571" s="150" t="s">
        <v>12279</v>
      </c>
      <c r="D571" s="150">
        <v>337227</v>
      </c>
      <c r="E571" s="150">
        <v>344404</v>
      </c>
      <c r="F571" s="150" t="s">
        <v>18774</v>
      </c>
    </row>
    <row r="572" spans="1:6" x14ac:dyDescent="0.15">
      <c r="A572" s="150" t="s">
        <v>3890</v>
      </c>
      <c r="B572" s="150" t="s">
        <v>27582</v>
      </c>
      <c r="C572" s="150" t="s">
        <v>12885</v>
      </c>
      <c r="D572" s="150">
        <v>15177272</v>
      </c>
      <c r="E572" s="150">
        <v>18068182</v>
      </c>
      <c r="F572" s="150" t="s">
        <v>22160</v>
      </c>
    </row>
    <row r="573" spans="1:6" x14ac:dyDescent="0.15">
      <c r="A573" s="150" t="s">
        <v>3891</v>
      </c>
      <c r="B573" s="150" t="s">
        <v>25512</v>
      </c>
      <c r="C573" s="150" t="s">
        <v>1670</v>
      </c>
      <c r="D573" s="150">
        <v>397620</v>
      </c>
      <c r="E573" s="150">
        <v>408858</v>
      </c>
      <c r="F573" s="150" t="s">
        <v>22078</v>
      </c>
    </row>
    <row r="574" spans="1:6" x14ac:dyDescent="0.15">
      <c r="A574" s="150" t="s">
        <v>3892</v>
      </c>
      <c r="B574" s="150" t="s">
        <v>27583</v>
      </c>
      <c r="C574" s="150" t="s">
        <v>12886</v>
      </c>
      <c r="D574" s="150">
        <v>20659442.780000001</v>
      </c>
      <c r="E574" s="150">
        <v>21986504.02</v>
      </c>
      <c r="F574" s="150" t="s">
        <v>27584</v>
      </c>
    </row>
    <row r="575" spans="1:6" x14ac:dyDescent="0.15">
      <c r="A575" s="150" t="s">
        <v>3893</v>
      </c>
      <c r="B575" s="150" t="s">
        <v>27585</v>
      </c>
      <c r="C575" s="150" t="s">
        <v>1831</v>
      </c>
      <c r="D575" s="150">
        <v>831648</v>
      </c>
      <c r="E575" s="150">
        <v>448916</v>
      </c>
      <c r="F575" s="150" t="s">
        <v>27586</v>
      </c>
    </row>
    <row r="576" spans="1:6" x14ac:dyDescent="0.15">
      <c r="A576" s="150" t="s">
        <v>3894</v>
      </c>
      <c r="B576" s="150" t="s">
        <v>27587</v>
      </c>
      <c r="C576" s="150" t="s">
        <v>12888</v>
      </c>
      <c r="D576" s="150">
        <v>79170</v>
      </c>
      <c r="E576" s="150">
        <v>93608</v>
      </c>
      <c r="F576" s="150" t="s">
        <v>18774</v>
      </c>
    </row>
    <row r="577" spans="1:6" x14ac:dyDescent="0.15">
      <c r="A577" s="150" t="s">
        <v>3895</v>
      </c>
      <c r="B577" s="150" t="s">
        <v>27588</v>
      </c>
      <c r="C577" s="150" t="s">
        <v>12889</v>
      </c>
      <c r="D577" s="150">
        <v>8832203</v>
      </c>
      <c r="E577" s="150">
        <v>2563340</v>
      </c>
      <c r="F577" s="150" t="s">
        <v>27129</v>
      </c>
    </row>
    <row r="578" spans="1:6" x14ac:dyDescent="0.15">
      <c r="A578" s="150" t="s">
        <v>3896</v>
      </c>
      <c r="B578" s="150" t="s">
        <v>27589</v>
      </c>
      <c r="C578" s="150" t="s">
        <v>12890</v>
      </c>
      <c r="D578" s="150">
        <v>5553537</v>
      </c>
      <c r="E578" s="150">
        <v>5064987</v>
      </c>
      <c r="F578" s="150" t="s">
        <v>27129</v>
      </c>
    </row>
    <row r="579" spans="1:6" x14ac:dyDescent="0.15">
      <c r="A579" s="150" t="s">
        <v>3897</v>
      </c>
      <c r="B579" s="150" t="s">
        <v>27590</v>
      </c>
      <c r="C579" s="150" t="s">
        <v>12891</v>
      </c>
      <c r="D579" s="150">
        <v>2760000</v>
      </c>
      <c r="E579" s="150">
        <v>2800000</v>
      </c>
      <c r="F579" s="150" t="s">
        <v>18774</v>
      </c>
    </row>
    <row r="580" spans="1:6" x14ac:dyDescent="0.15">
      <c r="A580" s="150" t="s">
        <v>3898</v>
      </c>
      <c r="B580" s="150" t="s">
        <v>27591</v>
      </c>
      <c r="C580" s="150" t="s">
        <v>12892</v>
      </c>
      <c r="D580" s="150">
        <v>2570417</v>
      </c>
      <c r="E580" s="150">
        <v>2654976</v>
      </c>
      <c r="F580" s="150" t="s">
        <v>22160</v>
      </c>
    </row>
    <row r="581" spans="1:6" x14ac:dyDescent="0.15">
      <c r="A581" s="150" t="s">
        <v>23589</v>
      </c>
      <c r="B581" s="150" t="s">
        <v>25367</v>
      </c>
      <c r="C581" s="150" t="s">
        <v>1671</v>
      </c>
      <c r="D581" s="150">
        <v>145000</v>
      </c>
      <c r="E581" s="150">
        <v>168000</v>
      </c>
      <c r="F581" s="150" t="s">
        <v>22107</v>
      </c>
    </row>
    <row r="582" spans="1:6" x14ac:dyDescent="0.15">
      <c r="A582" s="150" t="s">
        <v>23590</v>
      </c>
      <c r="B582" s="150" t="s">
        <v>593</v>
      </c>
      <c r="C582" s="150" t="s">
        <v>1672</v>
      </c>
      <c r="D582" s="150">
        <v>6857.4</v>
      </c>
      <c r="E582" s="150">
        <v>8200</v>
      </c>
      <c r="F582" s="150" t="s">
        <v>27592</v>
      </c>
    </row>
    <row r="583" spans="1:6" x14ac:dyDescent="0.15">
      <c r="A583" s="150" t="s">
        <v>3899</v>
      </c>
      <c r="B583" s="150" t="s">
        <v>27593</v>
      </c>
      <c r="C583" s="150" t="s">
        <v>12894</v>
      </c>
      <c r="D583" s="150">
        <v>1626561.6</v>
      </c>
      <c r="E583" s="150">
        <v>1450683.8</v>
      </c>
      <c r="F583" s="150" t="s">
        <v>22067</v>
      </c>
    </row>
    <row r="584" spans="1:6" x14ac:dyDescent="0.15">
      <c r="A584" s="150" t="s">
        <v>3900</v>
      </c>
      <c r="B584" s="150" t="s">
        <v>27594</v>
      </c>
      <c r="C584" s="150" t="s">
        <v>12895</v>
      </c>
      <c r="D584" s="150">
        <v>20309200</v>
      </c>
      <c r="E584" s="150">
        <v>29163800</v>
      </c>
      <c r="F584" s="150" t="s">
        <v>22111</v>
      </c>
    </row>
    <row r="585" spans="1:6" x14ac:dyDescent="0.15">
      <c r="A585" s="150" t="s">
        <v>23591</v>
      </c>
      <c r="B585" s="150" t="s">
        <v>594</v>
      </c>
      <c r="C585" s="150" t="s">
        <v>388</v>
      </c>
      <c r="D585" s="150">
        <v>4313000</v>
      </c>
      <c r="E585" s="150">
        <v>4000000</v>
      </c>
      <c r="F585" s="150" t="s">
        <v>22093</v>
      </c>
    </row>
    <row r="586" spans="1:6" x14ac:dyDescent="0.15">
      <c r="A586" s="150" t="s">
        <v>23592</v>
      </c>
      <c r="B586" s="150" t="s">
        <v>25482</v>
      </c>
      <c r="C586" s="150" t="s">
        <v>1673</v>
      </c>
      <c r="D586" s="150">
        <v>19749325</v>
      </c>
      <c r="E586" s="150">
        <v>17122629</v>
      </c>
      <c r="F586" s="150" t="s">
        <v>22060</v>
      </c>
    </row>
    <row r="587" spans="1:6" x14ac:dyDescent="0.15">
      <c r="A587" s="150" t="s">
        <v>3901</v>
      </c>
      <c r="B587" s="150" t="s">
        <v>27595</v>
      </c>
      <c r="C587" s="150" t="s">
        <v>12896</v>
      </c>
      <c r="D587" s="150">
        <v>38000</v>
      </c>
      <c r="E587" s="150">
        <v>55000</v>
      </c>
      <c r="F587" s="150" t="s">
        <v>22116</v>
      </c>
    </row>
    <row r="588" spans="1:6" x14ac:dyDescent="0.15">
      <c r="A588" s="150" t="s">
        <v>3902</v>
      </c>
      <c r="B588" s="150" t="s">
        <v>27596</v>
      </c>
      <c r="C588" s="150" t="s">
        <v>12897</v>
      </c>
      <c r="D588" s="150">
        <v>3000</v>
      </c>
      <c r="E588" s="150">
        <v>0</v>
      </c>
      <c r="F588" s="150" t="s">
        <v>22102</v>
      </c>
    </row>
    <row r="589" spans="1:6" x14ac:dyDescent="0.15">
      <c r="A589" s="150" t="s">
        <v>23593</v>
      </c>
      <c r="B589" s="150" t="s">
        <v>25640</v>
      </c>
      <c r="C589" s="150" t="s">
        <v>1674</v>
      </c>
      <c r="D589" s="150">
        <v>14900000</v>
      </c>
      <c r="E589" s="150">
        <v>20516360</v>
      </c>
      <c r="F589" s="150" t="s">
        <v>22060</v>
      </c>
    </row>
    <row r="590" spans="1:6" x14ac:dyDescent="0.15">
      <c r="A590" s="150" t="s">
        <v>23594</v>
      </c>
      <c r="B590" s="150" t="s">
        <v>595</v>
      </c>
      <c r="C590" s="150" t="s">
        <v>1675</v>
      </c>
      <c r="D590" s="150">
        <v>321600</v>
      </c>
      <c r="E590" s="150">
        <v>160000</v>
      </c>
      <c r="F590" s="150" t="s">
        <v>18774</v>
      </c>
    </row>
    <row r="591" spans="1:6" x14ac:dyDescent="0.15">
      <c r="A591" s="150" t="s">
        <v>3903</v>
      </c>
      <c r="B591" s="150" t="s">
        <v>27597</v>
      </c>
      <c r="C591" s="150" t="s">
        <v>61</v>
      </c>
      <c r="D591" s="150">
        <v>22955000</v>
      </c>
      <c r="E591" s="150">
        <v>25362500</v>
      </c>
      <c r="F591" s="150" t="s">
        <v>26491</v>
      </c>
    </row>
    <row r="592" spans="1:6" x14ac:dyDescent="0.15">
      <c r="A592" s="150" t="s">
        <v>23595</v>
      </c>
      <c r="B592" s="150" t="s">
        <v>25628</v>
      </c>
      <c r="C592" s="150" t="s">
        <v>1676</v>
      </c>
      <c r="D592" s="150">
        <v>1120000</v>
      </c>
      <c r="E592" s="150">
        <v>1120000</v>
      </c>
      <c r="F592" s="150" t="s">
        <v>22060</v>
      </c>
    </row>
    <row r="593" spans="1:6" x14ac:dyDescent="0.15">
      <c r="A593" s="150" t="s">
        <v>23596</v>
      </c>
      <c r="B593" s="150" t="s">
        <v>596</v>
      </c>
      <c r="C593" s="150" t="s">
        <v>1646</v>
      </c>
      <c r="D593" s="150">
        <v>627918.27</v>
      </c>
      <c r="E593" s="150">
        <v>410295</v>
      </c>
      <c r="F593" s="150" t="s">
        <v>22060</v>
      </c>
    </row>
    <row r="594" spans="1:6" x14ac:dyDescent="0.15">
      <c r="A594" s="150" t="s">
        <v>3904</v>
      </c>
      <c r="B594" s="150" t="s">
        <v>27598</v>
      </c>
      <c r="C594" s="150" t="s">
        <v>12898</v>
      </c>
      <c r="D594" s="150">
        <v>1577400</v>
      </c>
      <c r="E594" s="150">
        <v>1420440</v>
      </c>
      <c r="F594" s="150" t="s">
        <v>18774</v>
      </c>
    </row>
    <row r="595" spans="1:6" x14ac:dyDescent="0.15">
      <c r="A595" s="150" t="s">
        <v>23597</v>
      </c>
      <c r="B595" s="150" t="s">
        <v>24888</v>
      </c>
      <c r="C595" s="150" t="s">
        <v>1677</v>
      </c>
      <c r="D595" s="150">
        <v>417336</v>
      </c>
      <c r="E595" s="150">
        <v>185327.3</v>
      </c>
      <c r="F595" s="150" t="s">
        <v>22160</v>
      </c>
    </row>
    <row r="596" spans="1:6" x14ac:dyDescent="0.15">
      <c r="A596" s="150" t="s">
        <v>3905</v>
      </c>
      <c r="B596" s="150" t="s">
        <v>27599</v>
      </c>
      <c r="C596" s="150" t="s">
        <v>12899</v>
      </c>
      <c r="D596" s="150">
        <v>23170574</v>
      </c>
      <c r="E596" s="150">
        <v>28410894</v>
      </c>
      <c r="F596" s="150" t="s">
        <v>22098</v>
      </c>
    </row>
    <row r="597" spans="1:6" x14ac:dyDescent="0.15">
      <c r="A597" s="150" t="s">
        <v>23598</v>
      </c>
      <c r="B597" s="150" t="s">
        <v>26059</v>
      </c>
      <c r="C597" s="150" t="s">
        <v>1678</v>
      </c>
      <c r="D597" s="150">
        <v>1900</v>
      </c>
      <c r="E597" s="150">
        <v>700</v>
      </c>
      <c r="F597" s="150" t="s">
        <v>22172</v>
      </c>
    </row>
    <row r="598" spans="1:6" x14ac:dyDescent="0.15">
      <c r="A598" s="150" t="s">
        <v>23599</v>
      </c>
      <c r="B598" s="150" t="s">
        <v>25561</v>
      </c>
      <c r="C598" s="150" t="s">
        <v>1679</v>
      </c>
      <c r="D598" s="150">
        <v>807</v>
      </c>
      <c r="E598" s="150">
        <v>718</v>
      </c>
      <c r="F598" s="150" t="s">
        <v>22140</v>
      </c>
    </row>
    <row r="599" spans="1:6" x14ac:dyDescent="0.15">
      <c r="A599" s="150" t="s">
        <v>23600</v>
      </c>
      <c r="B599" s="150" t="s">
        <v>25792</v>
      </c>
      <c r="C599" s="150" t="s">
        <v>1680</v>
      </c>
      <c r="D599" s="150">
        <v>436863.95</v>
      </c>
      <c r="E599" s="150">
        <v>400000</v>
      </c>
      <c r="F599" s="150" t="s">
        <v>18774</v>
      </c>
    </row>
    <row r="600" spans="1:6" x14ac:dyDescent="0.15">
      <c r="A600" s="150" t="s">
        <v>23601</v>
      </c>
      <c r="B600" s="150" t="s">
        <v>24950</v>
      </c>
      <c r="C600" s="150" t="s">
        <v>1681</v>
      </c>
      <c r="D600" s="150">
        <v>212337</v>
      </c>
      <c r="E600" s="150">
        <v>220511</v>
      </c>
      <c r="F600" s="150" t="s">
        <v>22104</v>
      </c>
    </row>
    <row r="601" spans="1:6" x14ac:dyDescent="0.15">
      <c r="A601" s="150" t="s">
        <v>3906</v>
      </c>
      <c r="B601" s="150" t="s">
        <v>27600</v>
      </c>
      <c r="C601" s="150" t="s">
        <v>12900</v>
      </c>
      <c r="D601" s="150">
        <v>4247350</v>
      </c>
      <c r="E601" s="150">
        <v>4091290</v>
      </c>
      <c r="F601" s="150" t="s">
        <v>22093</v>
      </c>
    </row>
    <row r="602" spans="1:6" x14ac:dyDescent="0.15">
      <c r="A602" s="150" t="s">
        <v>23602</v>
      </c>
      <c r="B602" s="150" t="s">
        <v>25293</v>
      </c>
      <c r="C602" s="150" t="s">
        <v>1682</v>
      </c>
      <c r="D602" s="150">
        <v>26448.400000000001</v>
      </c>
      <c r="E602" s="150">
        <v>35467.4</v>
      </c>
      <c r="F602" s="150" t="s">
        <v>22155</v>
      </c>
    </row>
    <row r="603" spans="1:6" x14ac:dyDescent="0.15">
      <c r="A603" s="150" t="s">
        <v>3907</v>
      </c>
      <c r="B603" s="150" t="s">
        <v>27601</v>
      </c>
      <c r="C603" s="150" t="s">
        <v>12902</v>
      </c>
      <c r="D603" s="150">
        <v>673200</v>
      </c>
      <c r="E603" s="150">
        <v>559300</v>
      </c>
      <c r="F603" s="150" t="s">
        <v>18774</v>
      </c>
    </row>
    <row r="604" spans="1:6" x14ac:dyDescent="0.15">
      <c r="A604" s="150" t="s">
        <v>23603</v>
      </c>
      <c r="B604" s="150" t="s">
        <v>25514</v>
      </c>
      <c r="C604" s="150" t="s">
        <v>1683</v>
      </c>
      <c r="D604" s="150">
        <v>2547204</v>
      </c>
      <c r="E604" s="150">
        <v>2728833</v>
      </c>
      <c r="F604" s="150" t="s">
        <v>22060</v>
      </c>
    </row>
    <row r="605" spans="1:6" x14ac:dyDescent="0.15">
      <c r="A605" s="150" t="s">
        <v>3908</v>
      </c>
      <c r="B605" s="150" t="s">
        <v>27602</v>
      </c>
      <c r="C605" s="150" t="s">
        <v>12903</v>
      </c>
      <c r="D605" s="150">
        <v>1390440</v>
      </c>
      <c r="E605" s="150">
        <v>1248314</v>
      </c>
      <c r="F605" s="150" t="s">
        <v>22129</v>
      </c>
    </row>
    <row r="606" spans="1:6" x14ac:dyDescent="0.15">
      <c r="A606" s="150" t="s">
        <v>23604</v>
      </c>
      <c r="B606" s="150" t="s">
        <v>597</v>
      </c>
      <c r="C606" s="150" t="s">
        <v>1684</v>
      </c>
      <c r="D606" s="150">
        <v>8532361.5600000005</v>
      </c>
      <c r="E606" s="150">
        <v>9634056.3000000007</v>
      </c>
      <c r="F606" s="150" t="s">
        <v>27603</v>
      </c>
    </row>
    <row r="607" spans="1:6" x14ac:dyDescent="0.15">
      <c r="A607" s="150" t="s">
        <v>3909</v>
      </c>
      <c r="B607" s="150" t="s">
        <v>27604</v>
      </c>
      <c r="C607" s="150" t="s">
        <v>12904</v>
      </c>
      <c r="D607" s="150">
        <v>5241090</v>
      </c>
      <c r="E607" s="150">
        <v>5800000</v>
      </c>
      <c r="F607" s="150" t="s">
        <v>22093</v>
      </c>
    </row>
    <row r="608" spans="1:6" x14ac:dyDescent="0.15">
      <c r="A608" s="150" t="s">
        <v>23605</v>
      </c>
      <c r="B608" s="150" t="s">
        <v>25852</v>
      </c>
      <c r="C608" s="150" t="s">
        <v>1685</v>
      </c>
      <c r="D608" s="150">
        <v>147500</v>
      </c>
      <c r="E608" s="150">
        <v>168900</v>
      </c>
      <c r="F608" s="150" t="s">
        <v>27605</v>
      </c>
    </row>
    <row r="609" spans="1:6" x14ac:dyDescent="0.15">
      <c r="A609" s="150" t="s">
        <v>23606</v>
      </c>
      <c r="B609" s="150" t="s">
        <v>26085</v>
      </c>
      <c r="C609" s="150" t="s">
        <v>1686</v>
      </c>
      <c r="D609" s="150">
        <v>1962999.06</v>
      </c>
      <c r="E609" s="150">
        <v>7330754.0800000001</v>
      </c>
      <c r="F609" s="150" t="s">
        <v>27606</v>
      </c>
    </row>
    <row r="610" spans="1:6" x14ac:dyDescent="0.15">
      <c r="A610" s="150" t="s">
        <v>23607</v>
      </c>
      <c r="B610" s="150" t="s">
        <v>26229</v>
      </c>
      <c r="C610" s="150" t="s">
        <v>1687</v>
      </c>
      <c r="D610" s="150">
        <v>3900000</v>
      </c>
      <c r="E610" s="150">
        <v>4050000</v>
      </c>
      <c r="F610" s="150" t="s">
        <v>22103</v>
      </c>
    </row>
    <row r="611" spans="1:6" x14ac:dyDescent="0.15">
      <c r="A611" s="150" t="s">
        <v>23608</v>
      </c>
      <c r="B611" s="150" t="s">
        <v>25075</v>
      </c>
      <c r="C611" s="150" t="s">
        <v>1688</v>
      </c>
      <c r="D611" s="150">
        <v>720000</v>
      </c>
      <c r="E611" s="150">
        <v>189000</v>
      </c>
      <c r="F611" s="150" t="s">
        <v>22052</v>
      </c>
    </row>
    <row r="612" spans="1:6" x14ac:dyDescent="0.15">
      <c r="A612" s="150" t="s">
        <v>3910</v>
      </c>
      <c r="B612" s="150" t="s">
        <v>27607</v>
      </c>
      <c r="C612" s="150" t="s">
        <v>12906</v>
      </c>
      <c r="D612" s="150">
        <v>5310000</v>
      </c>
      <c r="E612" s="150">
        <v>5320000</v>
      </c>
      <c r="F612" s="150" t="s">
        <v>22067</v>
      </c>
    </row>
    <row r="613" spans="1:6" x14ac:dyDescent="0.15">
      <c r="A613" s="150" t="s">
        <v>3911</v>
      </c>
      <c r="B613" s="150" t="s">
        <v>27608</v>
      </c>
      <c r="C613" s="150" t="s">
        <v>12908</v>
      </c>
      <c r="D613" s="150">
        <v>540372</v>
      </c>
      <c r="E613" s="150">
        <v>595172</v>
      </c>
      <c r="F613" s="150" t="s">
        <v>18774</v>
      </c>
    </row>
    <row r="614" spans="1:6" x14ac:dyDescent="0.15">
      <c r="A614" s="150" t="s">
        <v>3912</v>
      </c>
      <c r="B614" s="150" t="s">
        <v>27609</v>
      </c>
      <c r="C614" s="150" t="s">
        <v>12909</v>
      </c>
      <c r="D614" s="150">
        <v>3316960</v>
      </c>
      <c r="E614" s="150">
        <v>4536626</v>
      </c>
      <c r="F614" s="150" t="s">
        <v>27610</v>
      </c>
    </row>
    <row r="615" spans="1:6" x14ac:dyDescent="0.15">
      <c r="A615" s="150" t="s">
        <v>23609</v>
      </c>
      <c r="B615" s="150" t="s">
        <v>25369</v>
      </c>
      <c r="C615" s="150" t="s">
        <v>1689</v>
      </c>
      <c r="D615" s="150">
        <v>177000</v>
      </c>
      <c r="E615" s="150">
        <v>246500</v>
      </c>
      <c r="F615" s="150" t="s">
        <v>22133</v>
      </c>
    </row>
    <row r="616" spans="1:6" x14ac:dyDescent="0.15">
      <c r="A616" s="150" t="s">
        <v>23610</v>
      </c>
      <c r="B616" s="150" t="s">
        <v>26116</v>
      </c>
      <c r="C616" s="150" t="s">
        <v>1690</v>
      </c>
      <c r="D616" s="150">
        <v>2252100</v>
      </c>
      <c r="E616" s="150">
        <v>3947200</v>
      </c>
      <c r="F616" s="150" t="s">
        <v>27611</v>
      </c>
    </row>
    <row r="617" spans="1:6" x14ac:dyDescent="0.15">
      <c r="A617" s="150" t="s">
        <v>3913</v>
      </c>
      <c r="B617" s="150" t="s">
        <v>27612</v>
      </c>
      <c r="C617" s="150" t="s">
        <v>12911</v>
      </c>
      <c r="D617" s="150">
        <v>272000</v>
      </c>
      <c r="E617" s="150">
        <v>83000</v>
      </c>
      <c r="F617" s="150" t="s">
        <v>22102</v>
      </c>
    </row>
    <row r="618" spans="1:6" x14ac:dyDescent="0.15">
      <c r="A618" s="150" t="s">
        <v>3914</v>
      </c>
      <c r="B618" s="150" t="s">
        <v>27613</v>
      </c>
      <c r="C618" s="150" t="s">
        <v>12912</v>
      </c>
      <c r="D618" s="150">
        <v>114497</v>
      </c>
      <c r="E618" s="150">
        <v>198497</v>
      </c>
      <c r="F618" s="150" t="s">
        <v>22078</v>
      </c>
    </row>
    <row r="619" spans="1:6" x14ac:dyDescent="0.15">
      <c r="A619" s="150" t="s">
        <v>23611</v>
      </c>
      <c r="B619" s="150" t="s">
        <v>598</v>
      </c>
      <c r="C619" s="150" t="s">
        <v>1691</v>
      </c>
      <c r="D619" s="150">
        <v>1060000</v>
      </c>
      <c r="E619" s="150">
        <v>1148260</v>
      </c>
      <c r="F619" s="150" t="s">
        <v>24581</v>
      </c>
    </row>
    <row r="620" spans="1:6" x14ac:dyDescent="0.15">
      <c r="A620" s="150" t="s">
        <v>23612</v>
      </c>
      <c r="B620" s="150" t="s">
        <v>599</v>
      </c>
      <c r="C620" s="150" t="s">
        <v>1692</v>
      </c>
      <c r="D620" s="150">
        <v>263004</v>
      </c>
      <c r="E620" s="150">
        <v>381000</v>
      </c>
      <c r="F620" s="150" t="s">
        <v>18774</v>
      </c>
    </row>
    <row r="621" spans="1:6" x14ac:dyDescent="0.15">
      <c r="A621" s="150" t="s">
        <v>3915</v>
      </c>
      <c r="B621" s="150" t="s">
        <v>27614</v>
      </c>
      <c r="C621" s="150" t="s">
        <v>12913</v>
      </c>
      <c r="D621" s="150">
        <v>2837959.45</v>
      </c>
      <c r="E621" s="150">
        <v>3956989.73</v>
      </c>
      <c r="F621" s="150" t="s">
        <v>22078</v>
      </c>
    </row>
    <row r="622" spans="1:6" x14ac:dyDescent="0.15">
      <c r="A622" s="150" t="s">
        <v>3916</v>
      </c>
      <c r="B622" s="150" t="s">
        <v>27615</v>
      </c>
      <c r="C622" s="150" t="s">
        <v>12914</v>
      </c>
      <c r="D622" s="150">
        <v>1247900</v>
      </c>
      <c r="E622" s="150">
        <v>1437300</v>
      </c>
      <c r="F622" s="150" t="s">
        <v>27616</v>
      </c>
    </row>
    <row r="623" spans="1:6" x14ac:dyDescent="0.15">
      <c r="A623" s="150" t="s">
        <v>3917</v>
      </c>
      <c r="B623" s="150" t="s">
        <v>27617</v>
      </c>
      <c r="C623" s="150" t="s">
        <v>12915</v>
      </c>
      <c r="D623" s="150">
        <v>500642</v>
      </c>
      <c r="E623" s="150">
        <v>705395</v>
      </c>
      <c r="F623" s="150" t="s">
        <v>22078</v>
      </c>
    </row>
    <row r="624" spans="1:6" x14ac:dyDescent="0.15">
      <c r="A624" s="150" t="s">
        <v>3918</v>
      </c>
      <c r="B624" s="150" t="s">
        <v>27618</v>
      </c>
      <c r="C624" s="150" t="s">
        <v>12916</v>
      </c>
      <c r="D624" s="150">
        <v>332022.8</v>
      </c>
      <c r="E624" s="150">
        <v>346361.8</v>
      </c>
      <c r="F624" s="150" t="s">
        <v>24502</v>
      </c>
    </row>
    <row r="625" spans="1:6" x14ac:dyDescent="0.15">
      <c r="A625" s="150" t="s">
        <v>23613</v>
      </c>
      <c r="B625" s="150" t="s">
        <v>25800</v>
      </c>
      <c r="C625" s="150" t="s">
        <v>1693</v>
      </c>
      <c r="D625" s="150">
        <v>13362431</v>
      </c>
      <c r="E625" s="150">
        <v>22660000</v>
      </c>
      <c r="F625" s="150" t="s">
        <v>22053</v>
      </c>
    </row>
    <row r="626" spans="1:6" x14ac:dyDescent="0.15">
      <c r="A626" s="150" t="s">
        <v>23614</v>
      </c>
      <c r="B626" s="150" t="s">
        <v>25954</v>
      </c>
      <c r="C626" s="150" t="s">
        <v>1694</v>
      </c>
      <c r="D626" s="150">
        <v>20104005</v>
      </c>
      <c r="E626" s="150">
        <v>16302279.84</v>
      </c>
      <c r="F626" s="150" t="s">
        <v>27619</v>
      </c>
    </row>
    <row r="627" spans="1:6" x14ac:dyDescent="0.15">
      <c r="A627" s="150" t="s">
        <v>3919</v>
      </c>
      <c r="B627" s="150" t="s">
        <v>27620</v>
      </c>
      <c r="C627" s="150" t="s">
        <v>427</v>
      </c>
      <c r="D627" s="150">
        <v>2831022</v>
      </c>
      <c r="E627" s="150">
        <v>191966.24</v>
      </c>
      <c r="F627" s="150" t="s">
        <v>18774</v>
      </c>
    </row>
    <row r="628" spans="1:6" x14ac:dyDescent="0.15">
      <c r="A628" s="150" t="s">
        <v>3920</v>
      </c>
      <c r="B628" s="150" t="s">
        <v>27621</v>
      </c>
      <c r="C628" s="150" t="s">
        <v>12917</v>
      </c>
      <c r="D628" s="150">
        <v>24040000</v>
      </c>
      <c r="E628" s="150">
        <v>27729300</v>
      </c>
      <c r="F628" s="150" t="s">
        <v>27622</v>
      </c>
    </row>
    <row r="629" spans="1:6" x14ac:dyDescent="0.15">
      <c r="A629" s="150" t="s">
        <v>3921</v>
      </c>
      <c r="B629" s="150" t="s">
        <v>27623</v>
      </c>
      <c r="C629" s="150" t="s">
        <v>12918</v>
      </c>
      <c r="D629" s="150">
        <v>2832575.6</v>
      </c>
      <c r="E629" s="150">
        <v>3546751.64</v>
      </c>
      <c r="F629" s="150" t="s">
        <v>24502</v>
      </c>
    </row>
    <row r="630" spans="1:6" x14ac:dyDescent="0.15">
      <c r="A630" s="150" t="s">
        <v>23615</v>
      </c>
      <c r="B630" s="150" t="s">
        <v>600</v>
      </c>
      <c r="C630" s="150" t="s">
        <v>1695</v>
      </c>
      <c r="D630" s="150">
        <v>44400</v>
      </c>
      <c r="E630" s="150">
        <v>93350</v>
      </c>
      <c r="F630" s="150" t="s">
        <v>27624</v>
      </c>
    </row>
    <row r="631" spans="1:6" x14ac:dyDescent="0.15">
      <c r="A631" s="150" t="s">
        <v>3922</v>
      </c>
      <c r="B631" s="150" t="s">
        <v>27625</v>
      </c>
      <c r="C631" s="150" t="s">
        <v>12919</v>
      </c>
      <c r="D631" s="150">
        <v>385000</v>
      </c>
      <c r="E631" s="150">
        <v>344000</v>
      </c>
      <c r="F631" s="150" t="s">
        <v>22103</v>
      </c>
    </row>
    <row r="632" spans="1:6" x14ac:dyDescent="0.15">
      <c r="A632" s="150" t="s">
        <v>3923</v>
      </c>
      <c r="B632" s="150" t="s">
        <v>27626</v>
      </c>
      <c r="C632" s="150" t="s">
        <v>12920</v>
      </c>
      <c r="D632" s="150">
        <v>293702</v>
      </c>
      <c r="E632" s="150">
        <v>337569</v>
      </c>
      <c r="F632" s="150" t="s">
        <v>22078</v>
      </c>
    </row>
    <row r="633" spans="1:6" x14ac:dyDescent="0.15">
      <c r="A633" s="150" t="s">
        <v>3924</v>
      </c>
      <c r="B633" s="150" t="s">
        <v>27627</v>
      </c>
      <c r="C633" s="150" t="s">
        <v>12921</v>
      </c>
      <c r="D633" s="150">
        <v>27200</v>
      </c>
      <c r="E633" s="150">
        <v>22400</v>
      </c>
      <c r="F633" s="150" t="s">
        <v>24529</v>
      </c>
    </row>
    <row r="634" spans="1:6" x14ac:dyDescent="0.15">
      <c r="A634" s="150" t="s">
        <v>23616</v>
      </c>
      <c r="B634" s="150" t="s">
        <v>24984</v>
      </c>
      <c r="C634" s="150" t="s">
        <v>1696</v>
      </c>
      <c r="D634" s="150">
        <v>577495</v>
      </c>
      <c r="E634" s="150">
        <v>539008</v>
      </c>
      <c r="F634" s="150" t="s">
        <v>22135</v>
      </c>
    </row>
    <row r="635" spans="1:6" x14ac:dyDescent="0.15">
      <c r="A635" s="150" t="s">
        <v>23617</v>
      </c>
      <c r="B635" s="150" t="s">
        <v>25549</v>
      </c>
      <c r="C635" s="150" t="s">
        <v>1697</v>
      </c>
      <c r="D635" s="150">
        <v>412400</v>
      </c>
      <c r="E635" s="150">
        <v>461300</v>
      </c>
      <c r="F635" s="150" t="s">
        <v>22067</v>
      </c>
    </row>
    <row r="636" spans="1:6" x14ac:dyDescent="0.15">
      <c r="A636" s="150" t="s">
        <v>3925</v>
      </c>
      <c r="B636" s="150" t="s">
        <v>27628</v>
      </c>
      <c r="C636" s="150" t="s">
        <v>12922</v>
      </c>
      <c r="D636" s="150">
        <v>115854</v>
      </c>
      <c r="E636" s="150">
        <v>243922</v>
      </c>
      <c r="F636" s="150" t="s">
        <v>27629</v>
      </c>
    </row>
    <row r="637" spans="1:6" x14ac:dyDescent="0.15">
      <c r="A637" s="150" t="s">
        <v>3926</v>
      </c>
      <c r="B637" s="150" t="s">
        <v>27630</v>
      </c>
      <c r="C637" s="150" t="s">
        <v>12923</v>
      </c>
      <c r="D637" s="150">
        <v>1423071</v>
      </c>
      <c r="E637" s="150">
        <v>1456933</v>
      </c>
      <c r="F637" s="150" t="s">
        <v>22067</v>
      </c>
    </row>
    <row r="638" spans="1:6" x14ac:dyDescent="0.15">
      <c r="A638" s="150" t="s">
        <v>3927</v>
      </c>
      <c r="B638" s="150" t="s">
        <v>27631</v>
      </c>
      <c r="C638" s="150" t="s">
        <v>12039</v>
      </c>
      <c r="D638" s="150">
        <v>572040</v>
      </c>
      <c r="E638" s="150">
        <v>572040</v>
      </c>
      <c r="F638" s="150" t="s">
        <v>22160</v>
      </c>
    </row>
    <row r="639" spans="1:6" x14ac:dyDescent="0.15">
      <c r="A639" s="150" t="s">
        <v>3928</v>
      </c>
      <c r="B639" s="150" t="s">
        <v>27632</v>
      </c>
      <c r="C639" s="150" t="s">
        <v>12924</v>
      </c>
      <c r="D639" s="150">
        <v>1600000</v>
      </c>
      <c r="E639" s="150">
        <v>1170000</v>
      </c>
      <c r="F639" s="150" t="s">
        <v>27633</v>
      </c>
    </row>
    <row r="640" spans="1:6" x14ac:dyDescent="0.15">
      <c r="A640" s="150" t="s">
        <v>3929</v>
      </c>
      <c r="B640" s="150" t="s">
        <v>27634</v>
      </c>
      <c r="C640" s="150" t="s">
        <v>1723</v>
      </c>
      <c r="D640" s="150">
        <v>216244.61</v>
      </c>
      <c r="E640" s="150">
        <v>231273.84</v>
      </c>
      <c r="F640" s="150" t="s">
        <v>22060</v>
      </c>
    </row>
    <row r="641" spans="1:6" x14ac:dyDescent="0.15">
      <c r="A641" s="150" t="s">
        <v>23618</v>
      </c>
      <c r="B641" s="150" t="s">
        <v>25591</v>
      </c>
      <c r="C641" s="150" t="s">
        <v>1698</v>
      </c>
      <c r="D641" s="150">
        <v>2321000</v>
      </c>
      <c r="E641" s="150">
        <v>915500</v>
      </c>
      <c r="F641" s="150" t="s">
        <v>24636</v>
      </c>
    </row>
    <row r="642" spans="1:6" x14ac:dyDescent="0.15">
      <c r="A642" s="150" t="s">
        <v>23619</v>
      </c>
      <c r="B642" s="150" t="s">
        <v>25672</v>
      </c>
      <c r="C642" s="150" t="s">
        <v>1699</v>
      </c>
      <c r="D642" s="150">
        <v>1300000</v>
      </c>
      <c r="E642" s="150">
        <v>1340000</v>
      </c>
      <c r="F642" s="150" t="s">
        <v>22124</v>
      </c>
    </row>
    <row r="643" spans="1:6" x14ac:dyDescent="0.15">
      <c r="A643" s="150" t="s">
        <v>3930</v>
      </c>
      <c r="B643" s="150" t="s">
        <v>27635</v>
      </c>
      <c r="C643" s="150" t="s">
        <v>12926</v>
      </c>
      <c r="D643" s="150">
        <v>16801539</v>
      </c>
      <c r="E643" s="150">
        <v>7182639.7999999998</v>
      </c>
      <c r="F643" s="150" t="s">
        <v>24582</v>
      </c>
    </row>
    <row r="644" spans="1:6" x14ac:dyDescent="0.15">
      <c r="A644" s="150" t="s">
        <v>3931</v>
      </c>
      <c r="B644" s="150" t="s">
        <v>27636</v>
      </c>
      <c r="C644" s="150" t="s">
        <v>12927</v>
      </c>
      <c r="D644" s="150">
        <v>929968970</v>
      </c>
      <c r="E644" s="150">
        <v>1043801000</v>
      </c>
      <c r="F644" s="150" t="s">
        <v>22172</v>
      </c>
    </row>
    <row r="645" spans="1:6" x14ac:dyDescent="0.15">
      <c r="A645" s="150" t="s">
        <v>3932</v>
      </c>
      <c r="B645" s="150" t="s">
        <v>27637</v>
      </c>
      <c r="C645" s="150" t="s">
        <v>12928</v>
      </c>
      <c r="D645" s="150">
        <v>473076.17</v>
      </c>
      <c r="E645" s="150">
        <v>1771855</v>
      </c>
      <c r="F645" s="150" t="s">
        <v>15506</v>
      </c>
    </row>
    <row r="646" spans="1:6" x14ac:dyDescent="0.15">
      <c r="A646" s="150" t="s">
        <v>3933</v>
      </c>
      <c r="B646" s="150" t="s">
        <v>27638</v>
      </c>
      <c r="C646" s="150" t="s">
        <v>12929</v>
      </c>
      <c r="D646" s="150">
        <v>44398400</v>
      </c>
      <c r="E646" s="150">
        <v>47328400</v>
      </c>
      <c r="F646" s="150" t="s">
        <v>24581</v>
      </c>
    </row>
    <row r="647" spans="1:6" x14ac:dyDescent="0.15">
      <c r="A647" s="150" t="s">
        <v>3934</v>
      </c>
      <c r="B647" s="150" t="s">
        <v>27639</v>
      </c>
      <c r="C647" s="150" t="s">
        <v>12930</v>
      </c>
      <c r="D647" s="150">
        <v>231200</v>
      </c>
      <c r="E647" s="150">
        <v>336000</v>
      </c>
      <c r="F647" s="150" t="s">
        <v>22067</v>
      </c>
    </row>
    <row r="648" spans="1:6" x14ac:dyDescent="0.15">
      <c r="A648" s="150" t="s">
        <v>27640</v>
      </c>
      <c r="B648" s="150" t="s">
        <v>601</v>
      </c>
      <c r="C648" s="150" t="s">
        <v>1700</v>
      </c>
      <c r="D648" s="150">
        <v>4918297.95</v>
      </c>
      <c r="E648" s="150">
        <v>5290720</v>
      </c>
      <c r="F648" s="150" t="s">
        <v>24497</v>
      </c>
    </row>
    <row r="649" spans="1:6" x14ac:dyDescent="0.15">
      <c r="A649" s="150" t="s">
        <v>3935</v>
      </c>
      <c r="B649" s="150" t="s">
        <v>27641</v>
      </c>
      <c r="C649" s="150" t="s">
        <v>12931</v>
      </c>
      <c r="D649" s="150">
        <v>6155000</v>
      </c>
      <c r="E649" s="150">
        <v>7205000</v>
      </c>
      <c r="F649" s="150" t="s">
        <v>24465</v>
      </c>
    </row>
    <row r="650" spans="1:6" x14ac:dyDescent="0.15">
      <c r="A650" s="150" t="s">
        <v>27642</v>
      </c>
      <c r="B650" s="150" t="s">
        <v>602</v>
      </c>
      <c r="C650" s="150" t="s">
        <v>1701</v>
      </c>
      <c r="D650" s="150">
        <v>1190000</v>
      </c>
      <c r="E650" s="150">
        <v>1300000</v>
      </c>
      <c r="F650" s="150" t="s">
        <v>22103</v>
      </c>
    </row>
    <row r="651" spans="1:6" x14ac:dyDescent="0.15">
      <c r="A651" s="150" t="s">
        <v>3936</v>
      </c>
      <c r="B651" s="150" t="s">
        <v>27643</v>
      </c>
      <c r="C651" s="150" t="s">
        <v>12932</v>
      </c>
      <c r="D651" s="150">
        <v>25000</v>
      </c>
      <c r="E651" s="150">
        <v>9600</v>
      </c>
      <c r="F651" s="150" t="s">
        <v>27644</v>
      </c>
    </row>
    <row r="652" spans="1:6" x14ac:dyDescent="0.15">
      <c r="A652" s="150" t="s">
        <v>3937</v>
      </c>
      <c r="B652" s="150" t="s">
        <v>27645</v>
      </c>
      <c r="C652" s="150" t="s">
        <v>12933</v>
      </c>
      <c r="D652" s="150">
        <v>2712437</v>
      </c>
      <c r="E652" s="150">
        <v>2713161</v>
      </c>
      <c r="F652" s="150" t="s">
        <v>22129</v>
      </c>
    </row>
    <row r="653" spans="1:6" x14ac:dyDescent="0.15">
      <c r="A653" s="150" t="s">
        <v>27646</v>
      </c>
      <c r="B653" s="150" t="s">
        <v>12934</v>
      </c>
      <c r="C653" s="150" t="s">
        <v>1702</v>
      </c>
      <c r="D653" s="150">
        <v>4703811.96</v>
      </c>
      <c r="E653" s="150">
        <v>3403820</v>
      </c>
      <c r="F653" s="150" t="s">
        <v>22129</v>
      </c>
    </row>
    <row r="654" spans="1:6" x14ac:dyDescent="0.15">
      <c r="A654" s="150" t="s">
        <v>27647</v>
      </c>
      <c r="B654" s="150" t="s">
        <v>12935</v>
      </c>
      <c r="C654" s="150" t="s">
        <v>1703</v>
      </c>
      <c r="D654" s="150">
        <v>23229686.5</v>
      </c>
      <c r="E654" s="150">
        <v>28964442.300000001</v>
      </c>
      <c r="F654" s="150" t="s">
        <v>24571</v>
      </c>
    </row>
    <row r="655" spans="1:6" x14ac:dyDescent="0.15">
      <c r="A655" s="150" t="s">
        <v>3938</v>
      </c>
      <c r="B655" s="150" t="s">
        <v>27648</v>
      </c>
      <c r="C655" s="150" t="s">
        <v>12936</v>
      </c>
      <c r="D655" s="150">
        <v>947679.5</v>
      </c>
      <c r="E655" s="150">
        <v>1005275</v>
      </c>
      <c r="F655" s="150" t="s">
        <v>22136</v>
      </c>
    </row>
    <row r="656" spans="1:6" x14ac:dyDescent="0.15">
      <c r="A656" s="150" t="s">
        <v>3939</v>
      </c>
      <c r="B656" s="150" t="s">
        <v>27649</v>
      </c>
      <c r="C656" s="150" t="s">
        <v>12937</v>
      </c>
      <c r="D656" s="150">
        <v>340488</v>
      </c>
      <c r="E656" s="150">
        <v>203381</v>
      </c>
      <c r="F656" s="150" t="s">
        <v>24459</v>
      </c>
    </row>
    <row r="657" spans="1:6" x14ac:dyDescent="0.15">
      <c r="A657" s="150" t="s">
        <v>3940</v>
      </c>
      <c r="B657" s="150" t="s">
        <v>27650</v>
      </c>
      <c r="C657" s="150" t="s">
        <v>12938</v>
      </c>
      <c r="D657" s="150">
        <v>1834560</v>
      </c>
      <c r="E657" s="150">
        <v>2618600</v>
      </c>
      <c r="F657" s="150" t="s">
        <v>24635</v>
      </c>
    </row>
    <row r="658" spans="1:6" x14ac:dyDescent="0.15">
      <c r="A658" s="150" t="s">
        <v>27651</v>
      </c>
      <c r="B658" s="150" t="s">
        <v>603</v>
      </c>
      <c r="C658" s="150" t="s">
        <v>1704</v>
      </c>
      <c r="D658" s="150">
        <v>135735.84</v>
      </c>
      <c r="E658" s="150">
        <v>170985.36</v>
      </c>
      <c r="F658" s="150" t="s">
        <v>22175</v>
      </c>
    </row>
    <row r="659" spans="1:6" x14ac:dyDescent="0.15">
      <c r="A659" s="150" t="s">
        <v>27652</v>
      </c>
      <c r="B659" s="150" t="s">
        <v>12939</v>
      </c>
      <c r="C659" s="150" t="s">
        <v>1705</v>
      </c>
      <c r="D659" s="150">
        <v>1215690</v>
      </c>
      <c r="E659" s="150">
        <v>1245739</v>
      </c>
      <c r="F659" s="150" t="s">
        <v>22104</v>
      </c>
    </row>
    <row r="660" spans="1:6" x14ac:dyDescent="0.15">
      <c r="A660" s="150" t="s">
        <v>3941</v>
      </c>
      <c r="B660" s="150" t="s">
        <v>27653</v>
      </c>
      <c r="C660" s="150" t="s">
        <v>12940</v>
      </c>
      <c r="D660" s="150">
        <v>6000000</v>
      </c>
      <c r="E660" s="150">
        <v>8001000</v>
      </c>
      <c r="F660" s="150" t="s">
        <v>22172</v>
      </c>
    </row>
    <row r="661" spans="1:6" x14ac:dyDescent="0.15">
      <c r="A661" s="150" t="s">
        <v>27654</v>
      </c>
      <c r="B661" s="150" t="s">
        <v>604</v>
      </c>
      <c r="C661" s="150" t="s">
        <v>1706</v>
      </c>
      <c r="D661" s="150">
        <v>25254</v>
      </c>
      <c r="E661" s="150">
        <v>24954</v>
      </c>
      <c r="F661" s="150" t="s">
        <v>24459</v>
      </c>
    </row>
    <row r="662" spans="1:6" x14ac:dyDescent="0.15">
      <c r="A662" s="150" t="s">
        <v>3942</v>
      </c>
      <c r="B662" s="150" t="s">
        <v>27655</v>
      </c>
      <c r="C662" s="150" t="s">
        <v>12941</v>
      </c>
      <c r="D662" s="150">
        <v>980072</v>
      </c>
      <c r="E662" s="150">
        <v>990233</v>
      </c>
      <c r="F662" s="150" t="s">
        <v>22067</v>
      </c>
    </row>
    <row r="663" spans="1:6" x14ac:dyDescent="0.15">
      <c r="A663" s="150" t="s">
        <v>3943</v>
      </c>
      <c r="B663" s="150" t="s">
        <v>27656</v>
      </c>
      <c r="C663" s="150" t="s">
        <v>12942</v>
      </c>
      <c r="D663" s="150">
        <v>1030020</v>
      </c>
      <c r="E663" s="150">
        <v>378710.89</v>
      </c>
      <c r="F663" s="150" t="s">
        <v>27657</v>
      </c>
    </row>
    <row r="664" spans="1:6" x14ac:dyDescent="0.15">
      <c r="A664" s="150" t="s">
        <v>27658</v>
      </c>
      <c r="B664" s="150" t="s">
        <v>12943</v>
      </c>
      <c r="C664" s="150" t="s">
        <v>1707</v>
      </c>
      <c r="D664" s="150">
        <v>10442600</v>
      </c>
      <c r="E664" s="150">
        <v>12482900</v>
      </c>
      <c r="F664" s="150" t="s">
        <v>22172</v>
      </c>
    </row>
    <row r="665" spans="1:6" x14ac:dyDescent="0.15">
      <c r="A665" s="150" t="s">
        <v>3944</v>
      </c>
      <c r="B665" s="150" t="s">
        <v>27659</v>
      </c>
      <c r="C665" s="150" t="s">
        <v>12944</v>
      </c>
      <c r="D665" s="150">
        <v>72000</v>
      </c>
      <c r="E665" s="150">
        <v>160177</v>
      </c>
      <c r="F665" s="150" t="s">
        <v>14062</v>
      </c>
    </row>
    <row r="666" spans="1:6" x14ac:dyDescent="0.15">
      <c r="A666" s="150" t="s">
        <v>27660</v>
      </c>
      <c r="B666" s="150" t="s">
        <v>12945</v>
      </c>
      <c r="C666" s="150" t="s">
        <v>1708</v>
      </c>
      <c r="D666" s="150">
        <v>590112</v>
      </c>
      <c r="E666" s="150">
        <v>541870</v>
      </c>
      <c r="F666" s="150" t="s">
        <v>22135</v>
      </c>
    </row>
    <row r="667" spans="1:6" x14ac:dyDescent="0.15">
      <c r="A667" s="150" t="s">
        <v>3945</v>
      </c>
      <c r="B667" s="150" t="s">
        <v>27661</v>
      </c>
      <c r="C667" s="150" t="s">
        <v>12946</v>
      </c>
      <c r="D667" s="150">
        <v>2143650</v>
      </c>
      <c r="E667" s="150">
        <v>3293000</v>
      </c>
      <c r="F667" s="150" t="s">
        <v>22093</v>
      </c>
    </row>
    <row r="668" spans="1:6" x14ac:dyDescent="0.15">
      <c r="A668" s="150" t="s">
        <v>27662</v>
      </c>
      <c r="B668" s="150" t="s">
        <v>605</v>
      </c>
      <c r="C668" s="150" t="s">
        <v>1709</v>
      </c>
      <c r="D668" s="150">
        <v>11868</v>
      </c>
      <c r="E668" s="150">
        <v>10500</v>
      </c>
      <c r="F668" s="150" t="s">
        <v>22136</v>
      </c>
    </row>
    <row r="669" spans="1:6" x14ac:dyDescent="0.15">
      <c r="A669" s="150" t="s">
        <v>3946</v>
      </c>
      <c r="B669" s="150" t="s">
        <v>27663</v>
      </c>
      <c r="C669" s="150" t="s">
        <v>12947</v>
      </c>
      <c r="D669" s="150">
        <v>1464500</v>
      </c>
      <c r="E669" s="150">
        <v>866660</v>
      </c>
      <c r="F669" s="150" t="s">
        <v>22172</v>
      </c>
    </row>
    <row r="670" spans="1:6" x14ac:dyDescent="0.15">
      <c r="A670" s="150" t="s">
        <v>3947</v>
      </c>
      <c r="B670" s="150" t="s">
        <v>27664</v>
      </c>
      <c r="C670" s="150" t="s">
        <v>12948</v>
      </c>
      <c r="D670" s="150">
        <v>4266540</v>
      </c>
      <c r="E670" s="150">
        <v>5795390</v>
      </c>
      <c r="F670" s="150" t="s">
        <v>22067</v>
      </c>
    </row>
    <row r="671" spans="1:6" x14ac:dyDescent="0.15">
      <c r="A671" s="150" t="s">
        <v>27665</v>
      </c>
      <c r="B671" s="150" t="s">
        <v>12949</v>
      </c>
      <c r="C671" s="150" t="s">
        <v>1710</v>
      </c>
      <c r="D671" s="150">
        <v>554600</v>
      </c>
      <c r="E671" s="150">
        <v>619600</v>
      </c>
      <c r="F671" s="150" t="s">
        <v>18774</v>
      </c>
    </row>
    <row r="672" spans="1:6" x14ac:dyDescent="0.15">
      <c r="A672" s="150" t="s">
        <v>27666</v>
      </c>
      <c r="B672" s="150" t="s">
        <v>606</v>
      </c>
      <c r="C672" s="150" t="s">
        <v>1711</v>
      </c>
      <c r="D672" s="150">
        <v>750000</v>
      </c>
      <c r="E672" s="150">
        <v>1250000</v>
      </c>
      <c r="F672" s="150" t="s">
        <v>27667</v>
      </c>
    </row>
    <row r="673" spans="1:6" x14ac:dyDescent="0.15">
      <c r="A673" s="150" t="s">
        <v>27668</v>
      </c>
      <c r="B673" s="150" t="s">
        <v>607</v>
      </c>
      <c r="C673" s="150" t="s">
        <v>1712</v>
      </c>
      <c r="D673" s="150">
        <v>1156920</v>
      </c>
      <c r="E673" s="150">
        <v>2045910</v>
      </c>
      <c r="F673" s="150" t="s">
        <v>22154</v>
      </c>
    </row>
    <row r="674" spans="1:6" x14ac:dyDescent="0.15">
      <c r="A674" s="150" t="s">
        <v>3948</v>
      </c>
      <c r="B674" s="150" t="s">
        <v>27669</v>
      </c>
      <c r="C674" s="150" t="s">
        <v>12950</v>
      </c>
      <c r="D674" s="150">
        <v>142951.25</v>
      </c>
      <c r="E674" s="150">
        <v>215343.1</v>
      </c>
      <c r="F674" s="150" t="s">
        <v>22078</v>
      </c>
    </row>
    <row r="675" spans="1:6" x14ac:dyDescent="0.15">
      <c r="A675" s="150" t="s">
        <v>3949</v>
      </c>
      <c r="B675" s="150" t="s">
        <v>27670</v>
      </c>
      <c r="C675" s="150" t="s">
        <v>12951</v>
      </c>
      <c r="D675" s="150">
        <v>1783667.54</v>
      </c>
      <c r="E675" s="150">
        <v>141992.54</v>
      </c>
      <c r="F675" s="150" t="s">
        <v>22082</v>
      </c>
    </row>
    <row r="676" spans="1:6" x14ac:dyDescent="0.15">
      <c r="A676" s="150" t="s">
        <v>27671</v>
      </c>
      <c r="B676" s="150" t="s">
        <v>12952</v>
      </c>
      <c r="C676" s="150" t="s">
        <v>1713</v>
      </c>
      <c r="D676" s="150">
        <v>1849600</v>
      </c>
      <c r="E676" s="150">
        <v>1992900</v>
      </c>
      <c r="F676" s="150" t="s">
        <v>24541</v>
      </c>
    </row>
    <row r="677" spans="1:6" x14ac:dyDescent="0.15">
      <c r="A677" s="150" t="s">
        <v>27672</v>
      </c>
      <c r="B677" s="150" t="s">
        <v>12953</v>
      </c>
      <c r="C677" s="150" t="s">
        <v>1714</v>
      </c>
      <c r="D677" s="150">
        <v>230557</v>
      </c>
      <c r="E677" s="150">
        <v>424664</v>
      </c>
      <c r="F677" s="150" t="s">
        <v>22051</v>
      </c>
    </row>
    <row r="678" spans="1:6" x14ac:dyDescent="0.15">
      <c r="A678" s="150" t="s">
        <v>3950</v>
      </c>
      <c r="B678" s="150" t="s">
        <v>27673</v>
      </c>
      <c r="C678" s="150" t="s">
        <v>12954</v>
      </c>
      <c r="D678" s="150">
        <v>389040</v>
      </c>
      <c r="E678" s="150">
        <v>477800</v>
      </c>
      <c r="F678" s="150" t="s">
        <v>24460</v>
      </c>
    </row>
    <row r="679" spans="1:6" x14ac:dyDescent="0.15">
      <c r="A679" s="150" t="s">
        <v>3951</v>
      </c>
      <c r="B679" s="150" t="s">
        <v>27674</v>
      </c>
      <c r="C679" s="150" t="s">
        <v>12955</v>
      </c>
      <c r="D679" s="150">
        <v>116590404</v>
      </c>
      <c r="E679" s="150">
        <v>137236040</v>
      </c>
      <c r="F679" s="150" t="s">
        <v>22111</v>
      </c>
    </row>
    <row r="680" spans="1:6" x14ac:dyDescent="0.15">
      <c r="A680" s="150" t="s">
        <v>3952</v>
      </c>
      <c r="B680" s="150" t="s">
        <v>27675</v>
      </c>
      <c r="C680" s="150" t="s">
        <v>12956</v>
      </c>
      <c r="D680" s="150">
        <v>191950</v>
      </c>
      <c r="E680" s="150">
        <v>167850</v>
      </c>
      <c r="F680" s="150" t="s">
        <v>22160</v>
      </c>
    </row>
    <row r="681" spans="1:6" x14ac:dyDescent="0.15">
      <c r="A681" s="150" t="s">
        <v>3953</v>
      </c>
      <c r="B681" s="150" t="s">
        <v>27676</v>
      </c>
      <c r="C681" s="150" t="s">
        <v>12957</v>
      </c>
      <c r="D681" s="150">
        <v>426900.56</v>
      </c>
      <c r="E681" s="150">
        <v>480400.2</v>
      </c>
      <c r="F681" s="150" t="s">
        <v>24459</v>
      </c>
    </row>
    <row r="682" spans="1:6" x14ac:dyDescent="0.15">
      <c r="A682" s="150" t="s">
        <v>27677</v>
      </c>
      <c r="B682" s="150" t="s">
        <v>608</v>
      </c>
      <c r="C682" s="150" t="s">
        <v>1715</v>
      </c>
      <c r="D682" s="150">
        <v>6187620</v>
      </c>
      <c r="E682" s="150">
        <v>6602400</v>
      </c>
      <c r="F682" s="150" t="s">
        <v>21896</v>
      </c>
    </row>
    <row r="683" spans="1:6" x14ac:dyDescent="0.15">
      <c r="A683" s="150" t="s">
        <v>27678</v>
      </c>
      <c r="B683" s="150" t="s">
        <v>609</v>
      </c>
      <c r="C683" s="150" t="s">
        <v>1716</v>
      </c>
      <c r="D683" s="150">
        <v>53800</v>
      </c>
      <c r="E683" s="150">
        <v>54200</v>
      </c>
      <c r="F683" s="150" t="s">
        <v>14062</v>
      </c>
    </row>
    <row r="684" spans="1:6" x14ac:dyDescent="0.15">
      <c r="A684" s="150" t="s">
        <v>3954</v>
      </c>
      <c r="B684" s="150" t="s">
        <v>27679</v>
      </c>
      <c r="C684" s="150" t="s">
        <v>12958</v>
      </c>
      <c r="D684" s="150">
        <v>626575.9</v>
      </c>
      <c r="E684" s="150">
        <v>648575.19999999995</v>
      </c>
      <c r="F684" s="150" t="s">
        <v>22067</v>
      </c>
    </row>
    <row r="685" spans="1:6" x14ac:dyDescent="0.15">
      <c r="A685" s="150" t="s">
        <v>3955</v>
      </c>
      <c r="B685" s="150" t="s">
        <v>27680</v>
      </c>
      <c r="C685" s="150" t="s">
        <v>12959</v>
      </c>
      <c r="D685" s="150">
        <v>107291</v>
      </c>
      <c r="E685" s="150">
        <v>113139</v>
      </c>
      <c r="F685" s="150" t="s">
        <v>24459</v>
      </c>
    </row>
    <row r="686" spans="1:6" x14ac:dyDescent="0.15">
      <c r="A686" s="150" t="s">
        <v>3956</v>
      </c>
      <c r="B686" s="150" t="s">
        <v>27681</v>
      </c>
      <c r="C686" s="150" t="s">
        <v>12612</v>
      </c>
      <c r="D686" s="150">
        <v>816073.54</v>
      </c>
      <c r="E686" s="150">
        <v>968594.32</v>
      </c>
      <c r="F686" s="150" t="s">
        <v>18774</v>
      </c>
    </row>
    <row r="687" spans="1:6" x14ac:dyDescent="0.15">
      <c r="A687" s="150" t="s">
        <v>27682</v>
      </c>
      <c r="B687" s="150" t="s">
        <v>610</v>
      </c>
      <c r="C687" s="150" t="s">
        <v>1717</v>
      </c>
      <c r="D687" s="150">
        <v>40000</v>
      </c>
      <c r="E687" s="150">
        <v>61250</v>
      </c>
      <c r="F687" s="150" t="s">
        <v>22107</v>
      </c>
    </row>
    <row r="688" spans="1:6" x14ac:dyDescent="0.15">
      <c r="A688" s="150" t="s">
        <v>3957</v>
      </c>
      <c r="B688" s="150" t="s">
        <v>27683</v>
      </c>
      <c r="C688" s="150" t="s">
        <v>1738</v>
      </c>
      <c r="D688" s="150">
        <v>18700</v>
      </c>
      <c r="E688" s="150">
        <v>18700</v>
      </c>
      <c r="F688" s="150" t="s">
        <v>24477</v>
      </c>
    </row>
    <row r="689" spans="1:6" x14ac:dyDescent="0.15">
      <c r="A689" s="150" t="s">
        <v>27684</v>
      </c>
      <c r="B689" s="150" t="s">
        <v>611</v>
      </c>
      <c r="C689" s="150" t="s">
        <v>1718</v>
      </c>
      <c r="D689" s="150">
        <v>22000000</v>
      </c>
      <c r="E689" s="150">
        <v>22000000</v>
      </c>
      <c r="F689" s="150" t="s">
        <v>27685</v>
      </c>
    </row>
    <row r="690" spans="1:6" x14ac:dyDescent="0.15">
      <c r="A690" s="150" t="s">
        <v>3958</v>
      </c>
      <c r="B690" s="150" t="s">
        <v>27686</v>
      </c>
      <c r="C690" s="150" t="s">
        <v>12960</v>
      </c>
      <c r="D690" s="150">
        <v>130000</v>
      </c>
      <c r="E690" s="150">
        <v>45000</v>
      </c>
      <c r="F690" s="150" t="s">
        <v>22088</v>
      </c>
    </row>
    <row r="691" spans="1:6" x14ac:dyDescent="0.15">
      <c r="A691" s="150" t="s">
        <v>27687</v>
      </c>
      <c r="B691" s="150" t="s">
        <v>612</v>
      </c>
      <c r="C691" s="150" t="s">
        <v>1719</v>
      </c>
      <c r="D691" s="150">
        <v>101556</v>
      </c>
      <c r="E691" s="150">
        <v>160534.39999999999</v>
      </c>
      <c r="F691" s="150" t="s">
        <v>22154</v>
      </c>
    </row>
    <row r="692" spans="1:6" x14ac:dyDescent="0.15">
      <c r="A692" s="150" t="s">
        <v>3959</v>
      </c>
      <c r="B692" s="150" t="s">
        <v>27688</v>
      </c>
      <c r="C692" s="150" t="s">
        <v>12961</v>
      </c>
      <c r="D692" s="150">
        <v>3000000</v>
      </c>
      <c r="E692" s="150">
        <v>5750000</v>
      </c>
      <c r="F692" s="150" t="s">
        <v>24575</v>
      </c>
    </row>
    <row r="693" spans="1:6" x14ac:dyDescent="0.15">
      <c r="A693" s="150" t="s">
        <v>3960</v>
      </c>
      <c r="B693" s="150" t="s">
        <v>27689</v>
      </c>
      <c r="C693" s="150" t="s">
        <v>12962</v>
      </c>
      <c r="D693" s="150">
        <v>2437500</v>
      </c>
      <c r="E693" s="150">
        <v>2333500</v>
      </c>
      <c r="F693" s="150" t="s">
        <v>22128</v>
      </c>
    </row>
    <row r="694" spans="1:6" x14ac:dyDescent="0.15">
      <c r="A694" s="150" t="s">
        <v>3961</v>
      </c>
      <c r="B694" s="150" t="s">
        <v>27690</v>
      </c>
      <c r="C694" s="150" t="s">
        <v>23</v>
      </c>
      <c r="D694" s="150">
        <v>141251.5</v>
      </c>
      <c r="E694" s="150">
        <v>138174.5</v>
      </c>
      <c r="F694" s="150" t="s">
        <v>24459</v>
      </c>
    </row>
    <row r="695" spans="1:6" x14ac:dyDescent="0.15">
      <c r="A695" s="150" t="s">
        <v>3962</v>
      </c>
      <c r="B695" s="150" t="s">
        <v>27691</v>
      </c>
      <c r="C695" s="150" t="s">
        <v>12963</v>
      </c>
      <c r="D695" s="150">
        <v>904848</v>
      </c>
      <c r="E695" s="150">
        <v>665371.6</v>
      </c>
      <c r="F695" s="150" t="s">
        <v>22078</v>
      </c>
    </row>
    <row r="696" spans="1:6" x14ac:dyDescent="0.15">
      <c r="A696" s="150" t="s">
        <v>3963</v>
      </c>
      <c r="B696" s="150" t="s">
        <v>27692</v>
      </c>
      <c r="C696" s="150" t="s">
        <v>12964</v>
      </c>
      <c r="D696" s="150">
        <v>442970</v>
      </c>
      <c r="E696" s="150">
        <v>846732</v>
      </c>
      <c r="F696" s="150" t="s">
        <v>22060</v>
      </c>
    </row>
    <row r="697" spans="1:6" x14ac:dyDescent="0.15">
      <c r="A697" s="150" t="s">
        <v>3964</v>
      </c>
      <c r="B697" s="150" t="s">
        <v>27693</v>
      </c>
      <c r="C697" s="150" t="s">
        <v>12966</v>
      </c>
      <c r="D697" s="150">
        <v>9089300</v>
      </c>
      <c r="E697" s="150">
        <v>17532000</v>
      </c>
      <c r="F697" s="150" t="s">
        <v>22051</v>
      </c>
    </row>
    <row r="698" spans="1:6" x14ac:dyDescent="0.15">
      <c r="A698" s="150" t="s">
        <v>1116</v>
      </c>
      <c r="B698" s="150" t="s">
        <v>613</v>
      </c>
      <c r="C698" s="150" t="s">
        <v>1720</v>
      </c>
      <c r="D698" s="150">
        <v>148185</v>
      </c>
      <c r="E698" s="150">
        <v>203880</v>
      </c>
      <c r="F698" s="150" t="s">
        <v>22085</v>
      </c>
    </row>
    <row r="699" spans="1:6" x14ac:dyDescent="0.15">
      <c r="A699" s="150" t="s">
        <v>3965</v>
      </c>
      <c r="B699" s="150" t="s">
        <v>27694</v>
      </c>
      <c r="C699" s="150" t="s">
        <v>12967</v>
      </c>
      <c r="D699" s="150">
        <v>870400</v>
      </c>
      <c r="E699" s="150">
        <v>1070650</v>
      </c>
      <c r="F699" s="150" t="s">
        <v>27695</v>
      </c>
    </row>
    <row r="700" spans="1:6" x14ac:dyDescent="0.15">
      <c r="A700" s="150" t="s">
        <v>1117</v>
      </c>
      <c r="B700" s="150" t="s">
        <v>614</v>
      </c>
      <c r="C700" s="150" t="s">
        <v>1721</v>
      </c>
      <c r="D700" s="150">
        <v>1460</v>
      </c>
      <c r="E700" s="150">
        <v>0</v>
      </c>
      <c r="F700" s="150" t="s">
        <v>24524</v>
      </c>
    </row>
    <row r="701" spans="1:6" x14ac:dyDescent="0.15">
      <c r="A701" s="150" t="s">
        <v>1118</v>
      </c>
      <c r="B701" s="150" t="s">
        <v>615</v>
      </c>
      <c r="C701" s="150" t="s">
        <v>1722</v>
      </c>
      <c r="D701" s="150">
        <v>2375</v>
      </c>
      <c r="E701" s="150">
        <v>8500</v>
      </c>
      <c r="F701" s="150" t="s">
        <v>22102</v>
      </c>
    </row>
    <row r="702" spans="1:6" x14ac:dyDescent="0.15">
      <c r="A702" s="150" t="s">
        <v>3966</v>
      </c>
      <c r="B702" s="150" t="s">
        <v>27696</v>
      </c>
      <c r="C702" s="150" t="s">
        <v>12968</v>
      </c>
      <c r="D702" s="150">
        <v>1623800</v>
      </c>
      <c r="E702" s="150">
        <v>1061500</v>
      </c>
      <c r="F702" s="150" t="s">
        <v>22060</v>
      </c>
    </row>
    <row r="703" spans="1:6" x14ac:dyDescent="0.15">
      <c r="A703" s="150" t="s">
        <v>3967</v>
      </c>
      <c r="B703" s="150" t="s">
        <v>27697</v>
      </c>
      <c r="C703" s="150" t="s">
        <v>12969</v>
      </c>
      <c r="D703" s="150">
        <v>1711632</v>
      </c>
      <c r="E703" s="150">
        <v>1650000</v>
      </c>
      <c r="F703" s="150" t="s">
        <v>22052</v>
      </c>
    </row>
    <row r="704" spans="1:6" x14ac:dyDescent="0.15">
      <c r="A704" s="150" t="s">
        <v>3968</v>
      </c>
      <c r="B704" s="150" t="s">
        <v>27698</v>
      </c>
      <c r="C704" s="150" t="s">
        <v>12970</v>
      </c>
      <c r="D704" s="150">
        <v>670305</v>
      </c>
      <c r="E704" s="150">
        <v>813944</v>
      </c>
      <c r="F704" s="150" t="s">
        <v>18774</v>
      </c>
    </row>
    <row r="705" spans="1:6" x14ac:dyDescent="0.15">
      <c r="A705" s="150" t="s">
        <v>3969</v>
      </c>
      <c r="B705" s="150" t="s">
        <v>27699</v>
      </c>
      <c r="C705" s="150" t="s">
        <v>12971</v>
      </c>
      <c r="D705" s="150">
        <v>65059</v>
      </c>
      <c r="E705" s="150">
        <v>77000</v>
      </c>
      <c r="F705" s="150" t="s">
        <v>27700</v>
      </c>
    </row>
    <row r="706" spans="1:6" x14ac:dyDescent="0.15">
      <c r="A706" s="150" t="s">
        <v>1119</v>
      </c>
      <c r="B706" s="150" t="s">
        <v>616</v>
      </c>
      <c r="C706" s="150" t="s">
        <v>1723</v>
      </c>
      <c r="D706" s="150">
        <v>1077053.8</v>
      </c>
      <c r="E706" s="150">
        <v>960806.03</v>
      </c>
      <c r="F706" s="150" t="s">
        <v>22137</v>
      </c>
    </row>
    <row r="707" spans="1:6" x14ac:dyDescent="0.15">
      <c r="A707" s="150" t="s">
        <v>3970</v>
      </c>
      <c r="B707" s="150" t="s">
        <v>27701</v>
      </c>
      <c r="C707" s="150" t="s">
        <v>12973</v>
      </c>
      <c r="D707" s="150">
        <v>76648</v>
      </c>
      <c r="E707" s="150">
        <v>163664.9</v>
      </c>
      <c r="F707" s="150" t="s">
        <v>22060</v>
      </c>
    </row>
    <row r="708" spans="1:6" x14ac:dyDescent="0.15">
      <c r="A708" s="150" t="s">
        <v>1120</v>
      </c>
      <c r="B708" s="150" t="s">
        <v>617</v>
      </c>
      <c r="C708" s="150" t="s">
        <v>1724</v>
      </c>
      <c r="D708" s="150">
        <v>854353</v>
      </c>
      <c r="E708" s="150">
        <v>925169</v>
      </c>
      <c r="F708" s="150" t="s">
        <v>18774</v>
      </c>
    </row>
    <row r="709" spans="1:6" x14ac:dyDescent="0.15">
      <c r="A709" s="150" t="s">
        <v>1121</v>
      </c>
      <c r="B709" s="150" t="s">
        <v>618</v>
      </c>
      <c r="C709" s="150" t="s">
        <v>1725</v>
      </c>
      <c r="D709" s="150">
        <v>1303230</v>
      </c>
      <c r="E709" s="150">
        <v>1305453</v>
      </c>
      <c r="F709" s="150" t="s">
        <v>22067</v>
      </c>
    </row>
    <row r="710" spans="1:6" x14ac:dyDescent="0.15">
      <c r="A710" s="150" t="s">
        <v>3971</v>
      </c>
      <c r="B710" s="150" t="s">
        <v>27702</v>
      </c>
      <c r="C710" s="150" t="s">
        <v>12974</v>
      </c>
      <c r="D710" s="150">
        <v>591245</v>
      </c>
      <c r="E710" s="150">
        <v>638904.88</v>
      </c>
      <c r="F710" s="150" t="s">
        <v>18774</v>
      </c>
    </row>
    <row r="711" spans="1:6" x14ac:dyDescent="0.15">
      <c r="A711" s="150" t="s">
        <v>1122</v>
      </c>
      <c r="B711" s="150" t="s">
        <v>619</v>
      </c>
      <c r="C711" s="150" t="s">
        <v>1726</v>
      </c>
      <c r="D711" s="150">
        <v>380000</v>
      </c>
      <c r="E711" s="150">
        <v>537960</v>
      </c>
      <c r="F711" s="150" t="s">
        <v>24525</v>
      </c>
    </row>
    <row r="712" spans="1:6" x14ac:dyDescent="0.15">
      <c r="A712" s="150" t="s">
        <v>1123</v>
      </c>
      <c r="B712" s="150" t="s">
        <v>620</v>
      </c>
      <c r="C712" s="150" t="s">
        <v>1727</v>
      </c>
      <c r="D712" s="150">
        <v>567500</v>
      </c>
      <c r="E712" s="150">
        <v>387500</v>
      </c>
      <c r="F712" s="150" t="s">
        <v>24526</v>
      </c>
    </row>
    <row r="713" spans="1:6" x14ac:dyDescent="0.15">
      <c r="A713" s="150" t="s">
        <v>3972</v>
      </c>
      <c r="B713" s="150" t="s">
        <v>27703</v>
      </c>
      <c r="C713" s="150" t="s">
        <v>12977</v>
      </c>
      <c r="D713" s="150">
        <v>154173</v>
      </c>
      <c r="E713" s="150">
        <v>157880</v>
      </c>
      <c r="F713" s="150" t="s">
        <v>24459</v>
      </c>
    </row>
    <row r="714" spans="1:6" x14ac:dyDescent="0.15">
      <c r="A714" s="150" t="s">
        <v>3973</v>
      </c>
      <c r="B714" s="150" t="s">
        <v>27704</v>
      </c>
      <c r="C714" s="150" t="s">
        <v>12978</v>
      </c>
      <c r="D714" s="150">
        <v>3820000</v>
      </c>
      <c r="E714" s="150">
        <v>2830000</v>
      </c>
      <c r="F714" s="150" t="s">
        <v>27129</v>
      </c>
    </row>
    <row r="715" spans="1:6" x14ac:dyDescent="0.15">
      <c r="A715" s="150" t="s">
        <v>3974</v>
      </c>
      <c r="B715" s="150" t="s">
        <v>27705</v>
      </c>
      <c r="C715" s="150" t="s">
        <v>12979</v>
      </c>
      <c r="D715" s="150">
        <v>3464845</v>
      </c>
      <c r="E715" s="150">
        <v>4897253</v>
      </c>
      <c r="F715" s="150" t="s">
        <v>18774</v>
      </c>
    </row>
    <row r="716" spans="1:6" x14ac:dyDescent="0.15">
      <c r="A716" s="150" t="s">
        <v>3975</v>
      </c>
      <c r="B716" s="150" t="s">
        <v>27706</v>
      </c>
      <c r="C716" s="150" t="s">
        <v>12980</v>
      </c>
      <c r="D716" s="150">
        <v>378000</v>
      </c>
      <c r="E716" s="150">
        <v>320000</v>
      </c>
      <c r="F716" s="150" t="s">
        <v>22103</v>
      </c>
    </row>
    <row r="717" spans="1:6" x14ac:dyDescent="0.15">
      <c r="A717" s="150" t="s">
        <v>3976</v>
      </c>
      <c r="B717" s="150" t="s">
        <v>27707</v>
      </c>
      <c r="C717" s="150" t="s">
        <v>12981</v>
      </c>
      <c r="D717" s="150">
        <v>675800</v>
      </c>
      <c r="E717" s="150">
        <v>597600</v>
      </c>
      <c r="F717" s="150" t="s">
        <v>22052</v>
      </c>
    </row>
    <row r="718" spans="1:6" x14ac:dyDescent="0.15">
      <c r="A718" s="150" t="s">
        <v>3977</v>
      </c>
      <c r="B718" s="150" t="s">
        <v>27708</v>
      </c>
      <c r="C718" s="150" t="s">
        <v>12982</v>
      </c>
      <c r="D718" s="150">
        <v>5540174</v>
      </c>
      <c r="E718" s="150">
        <v>5873758</v>
      </c>
      <c r="F718" s="150" t="s">
        <v>27709</v>
      </c>
    </row>
    <row r="719" spans="1:6" x14ac:dyDescent="0.15">
      <c r="A719" s="150" t="s">
        <v>1124</v>
      </c>
      <c r="B719" s="150" t="s">
        <v>621</v>
      </c>
      <c r="C719" s="150" t="s">
        <v>215</v>
      </c>
      <c r="D719" s="150">
        <v>5137</v>
      </c>
      <c r="E719" s="150">
        <v>6497</v>
      </c>
      <c r="F719" s="150" t="s">
        <v>22140</v>
      </c>
    </row>
    <row r="720" spans="1:6" x14ac:dyDescent="0.15">
      <c r="A720" s="150" t="s">
        <v>1125</v>
      </c>
      <c r="B720" s="150" t="s">
        <v>622</v>
      </c>
      <c r="C720" s="150" t="s">
        <v>1728</v>
      </c>
      <c r="D720" s="150">
        <v>65000</v>
      </c>
      <c r="E720" s="150">
        <v>187000</v>
      </c>
      <c r="F720" s="150" t="s">
        <v>22107</v>
      </c>
    </row>
    <row r="721" spans="1:6" x14ac:dyDescent="0.15">
      <c r="A721" s="150" t="s">
        <v>1126</v>
      </c>
      <c r="B721" s="150" t="s">
        <v>623</v>
      </c>
      <c r="C721" s="150" t="s">
        <v>1729</v>
      </c>
      <c r="D721" s="150">
        <v>311994</v>
      </c>
      <c r="E721" s="150">
        <v>370008</v>
      </c>
      <c r="F721" s="150" t="s">
        <v>24527</v>
      </c>
    </row>
    <row r="722" spans="1:6" x14ac:dyDescent="0.15">
      <c r="A722" s="150" t="s">
        <v>1127</v>
      </c>
      <c r="B722" s="150" t="s">
        <v>624</v>
      </c>
      <c r="C722" s="150" t="s">
        <v>1730</v>
      </c>
      <c r="D722" s="150">
        <v>917937</v>
      </c>
      <c r="E722" s="150">
        <v>988545</v>
      </c>
      <c r="F722" s="150" t="s">
        <v>22082</v>
      </c>
    </row>
    <row r="723" spans="1:6" x14ac:dyDescent="0.15">
      <c r="A723" s="150" t="s">
        <v>1128</v>
      </c>
      <c r="B723" s="150" t="s">
        <v>625</v>
      </c>
      <c r="C723" s="150" t="s">
        <v>1731</v>
      </c>
      <c r="D723" s="150">
        <v>3632000</v>
      </c>
      <c r="E723" s="150">
        <v>23600000</v>
      </c>
      <c r="F723" s="150" t="s">
        <v>24465</v>
      </c>
    </row>
    <row r="724" spans="1:6" x14ac:dyDescent="0.15">
      <c r="A724" s="150" t="s">
        <v>3978</v>
      </c>
      <c r="B724" s="150" t="s">
        <v>27710</v>
      </c>
      <c r="C724" s="150" t="s">
        <v>12983</v>
      </c>
      <c r="D724" s="150">
        <v>210000</v>
      </c>
      <c r="E724" s="150">
        <v>222450</v>
      </c>
      <c r="F724" s="150" t="s">
        <v>24497</v>
      </c>
    </row>
    <row r="725" spans="1:6" x14ac:dyDescent="0.15">
      <c r="A725" s="150" t="s">
        <v>1129</v>
      </c>
      <c r="B725" s="150" t="s">
        <v>626</v>
      </c>
      <c r="C725" s="150" t="s">
        <v>1732</v>
      </c>
      <c r="D725" s="150">
        <v>609163.4</v>
      </c>
      <c r="E725" s="150">
        <v>896532.4</v>
      </c>
      <c r="F725" s="150" t="s">
        <v>24528</v>
      </c>
    </row>
    <row r="726" spans="1:6" x14ac:dyDescent="0.15">
      <c r="A726" s="150" t="s">
        <v>3979</v>
      </c>
      <c r="B726" s="150" t="s">
        <v>27711</v>
      </c>
      <c r="C726" s="150" t="s">
        <v>12984</v>
      </c>
      <c r="D726" s="150">
        <v>3203</v>
      </c>
      <c r="E726" s="150">
        <v>27550</v>
      </c>
      <c r="F726" s="150" t="s">
        <v>27712</v>
      </c>
    </row>
    <row r="727" spans="1:6" x14ac:dyDescent="0.15">
      <c r="A727" s="150" t="s">
        <v>3262</v>
      </c>
      <c r="B727" s="150" t="s">
        <v>12985</v>
      </c>
      <c r="C727" s="150" t="s">
        <v>12986</v>
      </c>
      <c r="D727" s="150">
        <v>32253473</v>
      </c>
      <c r="E727" s="150">
        <v>30156384</v>
      </c>
      <c r="F727" s="150" t="s">
        <v>22167</v>
      </c>
    </row>
    <row r="728" spans="1:6" x14ac:dyDescent="0.15">
      <c r="A728" s="150" t="s">
        <v>3261</v>
      </c>
      <c r="B728" s="150" t="s">
        <v>627</v>
      </c>
      <c r="C728" s="150" t="s">
        <v>1733</v>
      </c>
      <c r="D728" s="150">
        <v>137000</v>
      </c>
      <c r="E728" s="150">
        <v>291000</v>
      </c>
      <c r="F728" s="150" t="s">
        <v>24529</v>
      </c>
    </row>
    <row r="729" spans="1:6" x14ac:dyDescent="0.15">
      <c r="A729" s="150" t="s">
        <v>3980</v>
      </c>
      <c r="B729" s="150" t="s">
        <v>27713</v>
      </c>
      <c r="C729" s="150" t="s">
        <v>12988</v>
      </c>
      <c r="D729" s="150">
        <v>400500</v>
      </c>
      <c r="E729" s="150">
        <v>451000</v>
      </c>
      <c r="F729" s="150" t="s">
        <v>22065</v>
      </c>
    </row>
    <row r="730" spans="1:6" x14ac:dyDescent="0.15">
      <c r="A730" s="150" t="s">
        <v>3981</v>
      </c>
      <c r="B730" s="150" t="s">
        <v>27714</v>
      </c>
      <c r="C730" s="150" t="s">
        <v>12990</v>
      </c>
      <c r="D730" s="150">
        <v>1237845</v>
      </c>
      <c r="E730" s="150">
        <v>1418270</v>
      </c>
      <c r="F730" s="150" t="s">
        <v>27715</v>
      </c>
    </row>
    <row r="731" spans="1:6" x14ac:dyDescent="0.15">
      <c r="A731" s="150" t="s">
        <v>3255</v>
      </c>
      <c r="B731" s="150" t="s">
        <v>628</v>
      </c>
      <c r="C731" s="150" t="s">
        <v>1734</v>
      </c>
      <c r="D731" s="150">
        <v>14800</v>
      </c>
      <c r="E731" s="150">
        <v>47600</v>
      </c>
      <c r="F731" s="150" t="s">
        <v>22140</v>
      </c>
    </row>
    <row r="732" spans="1:6" x14ac:dyDescent="0.15">
      <c r="A732" s="150" t="s">
        <v>26658</v>
      </c>
      <c r="B732" s="150" t="s">
        <v>629</v>
      </c>
      <c r="C732" s="150" t="s">
        <v>1735</v>
      </c>
      <c r="D732" s="150">
        <v>177682.4</v>
      </c>
      <c r="E732" s="150">
        <v>394685</v>
      </c>
      <c r="F732" s="150" t="s">
        <v>24530</v>
      </c>
    </row>
    <row r="733" spans="1:6" x14ac:dyDescent="0.15">
      <c r="A733" s="150" t="s">
        <v>1131</v>
      </c>
      <c r="B733" s="150" t="s">
        <v>12991</v>
      </c>
      <c r="C733" s="150" t="s">
        <v>1736</v>
      </c>
      <c r="D733" s="150">
        <v>1802</v>
      </c>
      <c r="E733" s="150">
        <v>2074</v>
      </c>
      <c r="F733" s="150" t="s">
        <v>22140</v>
      </c>
    </row>
    <row r="734" spans="1:6" x14ac:dyDescent="0.15">
      <c r="A734" s="150" t="s">
        <v>1132</v>
      </c>
      <c r="B734" s="150" t="s">
        <v>630</v>
      </c>
      <c r="C734" s="150" t="s">
        <v>1737</v>
      </c>
      <c r="D734" s="150">
        <v>43760</v>
      </c>
      <c r="E734" s="150">
        <v>83342</v>
      </c>
      <c r="F734" s="150" t="s">
        <v>22078</v>
      </c>
    </row>
    <row r="735" spans="1:6" x14ac:dyDescent="0.15">
      <c r="A735" s="150" t="s">
        <v>3982</v>
      </c>
      <c r="B735" s="150" t="s">
        <v>27716</v>
      </c>
      <c r="C735" s="150" t="s">
        <v>12992</v>
      </c>
      <c r="D735" s="150">
        <v>396700</v>
      </c>
      <c r="E735" s="150">
        <v>397000</v>
      </c>
      <c r="F735" s="150" t="s">
        <v>22104</v>
      </c>
    </row>
    <row r="736" spans="1:6" x14ac:dyDescent="0.15">
      <c r="A736" s="150" t="s">
        <v>3983</v>
      </c>
      <c r="B736" s="150" t="s">
        <v>27717</v>
      </c>
      <c r="C736" s="150" t="s">
        <v>12993</v>
      </c>
      <c r="D736" s="150">
        <v>59362</v>
      </c>
      <c r="E736" s="150">
        <v>70046</v>
      </c>
      <c r="F736" s="150" t="s">
        <v>22078</v>
      </c>
    </row>
    <row r="737" spans="1:6" x14ac:dyDescent="0.15">
      <c r="A737" s="150" t="s">
        <v>3984</v>
      </c>
      <c r="B737" s="150" t="s">
        <v>27718</v>
      </c>
      <c r="C737" s="150" t="s">
        <v>2075</v>
      </c>
      <c r="D737" s="150">
        <v>623000</v>
      </c>
      <c r="E737" s="150">
        <v>408000</v>
      </c>
      <c r="F737" s="150" t="s">
        <v>18774</v>
      </c>
    </row>
    <row r="738" spans="1:6" x14ac:dyDescent="0.15">
      <c r="A738" s="150" t="s">
        <v>3985</v>
      </c>
      <c r="B738" s="150" t="s">
        <v>27719</v>
      </c>
      <c r="C738" s="150" t="s">
        <v>12994</v>
      </c>
      <c r="D738" s="150">
        <v>692400</v>
      </c>
      <c r="E738" s="150">
        <v>1501000</v>
      </c>
      <c r="F738" s="150" t="s">
        <v>22067</v>
      </c>
    </row>
    <row r="739" spans="1:6" x14ac:dyDescent="0.15">
      <c r="A739" s="150" t="s">
        <v>3986</v>
      </c>
      <c r="B739" s="150" t="s">
        <v>27720</v>
      </c>
      <c r="C739" s="150" t="s">
        <v>12995</v>
      </c>
      <c r="D739" s="150">
        <v>488000</v>
      </c>
      <c r="E739" s="150">
        <v>425000</v>
      </c>
      <c r="F739" s="150" t="s">
        <v>18774</v>
      </c>
    </row>
    <row r="740" spans="1:6" x14ac:dyDescent="0.15">
      <c r="A740" s="150" t="s">
        <v>1133</v>
      </c>
      <c r="B740" s="150" t="s">
        <v>631</v>
      </c>
      <c r="C740" s="150" t="s">
        <v>1738</v>
      </c>
      <c r="D740" s="150">
        <v>18700</v>
      </c>
      <c r="E740" s="150">
        <v>18700</v>
      </c>
      <c r="F740" s="150" t="s">
        <v>24477</v>
      </c>
    </row>
    <row r="741" spans="1:6" x14ac:dyDescent="0.15">
      <c r="A741" s="150" t="s">
        <v>3987</v>
      </c>
      <c r="B741" s="150" t="s">
        <v>27721</v>
      </c>
      <c r="C741" s="150" t="s">
        <v>12996</v>
      </c>
      <c r="D741" s="150">
        <v>610000</v>
      </c>
      <c r="E741" s="150">
        <v>960000</v>
      </c>
      <c r="F741" s="150" t="s">
        <v>24493</v>
      </c>
    </row>
    <row r="742" spans="1:6" x14ac:dyDescent="0.15">
      <c r="A742" s="150" t="s">
        <v>3988</v>
      </c>
      <c r="B742" s="150" t="s">
        <v>27722</v>
      </c>
      <c r="C742" s="150" t="s">
        <v>12997</v>
      </c>
      <c r="D742" s="150">
        <v>7895310</v>
      </c>
      <c r="E742" s="150">
        <v>9784711.8000000007</v>
      </c>
      <c r="F742" s="150" t="s">
        <v>22078</v>
      </c>
    </row>
    <row r="743" spans="1:6" x14ac:dyDescent="0.15">
      <c r="A743" s="150" t="s">
        <v>3989</v>
      </c>
      <c r="B743" s="150" t="s">
        <v>27723</v>
      </c>
      <c r="C743" s="150" t="s">
        <v>12998</v>
      </c>
      <c r="D743" s="150">
        <v>3914000</v>
      </c>
      <c r="E743" s="150">
        <v>6890000</v>
      </c>
      <c r="F743" s="150" t="s">
        <v>24497</v>
      </c>
    </row>
    <row r="744" spans="1:6" x14ac:dyDescent="0.15">
      <c r="A744" s="150" t="s">
        <v>3226</v>
      </c>
      <c r="B744" s="150" t="s">
        <v>12999</v>
      </c>
      <c r="C744" s="150" t="s">
        <v>13000</v>
      </c>
      <c r="D744" s="150">
        <v>292000</v>
      </c>
      <c r="E744" s="150">
        <v>623100</v>
      </c>
      <c r="F744" s="150" t="s">
        <v>22060</v>
      </c>
    </row>
    <row r="745" spans="1:6" x14ac:dyDescent="0.15">
      <c r="A745" s="150" t="s">
        <v>3990</v>
      </c>
      <c r="B745" s="150" t="s">
        <v>27724</v>
      </c>
      <c r="C745" s="150" t="s">
        <v>13001</v>
      </c>
      <c r="D745" s="150">
        <v>990000</v>
      </c>
      <c r="E745" s="150">
        <v>954817</v>
      </c>
      <c r="F745" s="150" t="s">
        <v>27725</v>
      </c>
    </row>
    <row r="746" spans="1:6" x14ac:dyDescent="0.15">
      <c r="A746" s="150" t="s">
        <v>3991</v>
      </c>
      <c r="B746" s="150" t="s">
        <v>27726</v>
      </c>
      <c r="C746" s="150" t="s">
        <v>13002</v>
      </c>
      <c r="D746" s="150">
        <v>25328</v>
      </c>
      <c r="E746" s="150">
        <v>44896</v>
      </c>
      <c r="F746" s="150" t="s">
        <v>26983</v>
      </c>
    </row>
    <row r="747" spans="1:6" x14ac:dyDescent="0.15">
      <c r="A747" s="150" t="s">
        <v>3992</v>
      </c>
      <c r="B747" s="150" t="s">
        <v>27727</v>
      </c>
      <c r="C747" s="150" t="s">
        <v>1821</v>
      </c>
      <c r="D747" s="150">
        <v>1450000</v>
      </c>
      <c r="E747" s="150">
        <v>1700000</v>
      </c>
      <c r="F747" s="150" t="s">
        <v>18774</v>
      </c>
    </row>
    <row r="748" spans="1:6" x14ac:dyDescent="0.15">
      <c r="A748" s="150" t="s">
        <v>3225</v>
      </c>
      <c r="B748" s="150" t="s">
        <v>13003</v>
      </c>
      <c r="C748" s="150" t="s">
        <v>13004</v>
      </c>
      <c r="D748" s="150">
        <v>10761154</v>
      </c>
      <c r="E748" s="150">
        <v>12339000</v>
      </c>
      <c r="F748" s="150" t="s">
        <v>22093</v>
      </c>
    </row>
    <row r="749" spans="1:6" x14ac:dyDescent="0.15">
      <c r="A749" s="150" t="s">
        <v>3993</v>
      </c>
      <c r="B749" s="150" t="s">
        <v>27728</v>
      </c>
      <c r="C749" s="150" t="s">
        <v>13005</v>
      </c>
      <c r="D749" s="150">
        <v>4273990</v>
      </c>
      <c r="E749" s="150">
        <v>4409277</v>
      </c>
      <c r="F749" s="150" t="s">
        <v>22160</v>
      </c>
    </row>
    <row r="750" spans="1:6" x14ac:dyDescent="0.15">
      <c r="A750" s="150" t="s">
        <v>1134</v>
      </c>
      <c r="B750" s="150" t="s">
        <v>632</v>
      </c>
      <c r="C750" s="150" t="s">
        <v>593</v>
      </c>
      <c r="D750" s="150">
        <v>720</v>
      </c>
      <c r="E750" s="150">
        <v>720</v>
      </c>
      <c r="F750" s="150" t="s">
        <v>24524</v>
      </c>
    </row>
    <row r="751" spans="1:6" x14ac:dyDescent="0.15">
      <c r="A751" s="150" t="s">
        <v>3210</v>
      </c>
      <c r="B751" s="150" t="s">
        <v>13006</v>
      </c>
      <c r="C751" s="150" t="s">
        <v>13007</v>
      </c>
      <c r="D751" s="150">
        <v>61600</v>
      </c>
      <c r="E751" s="150">
        <v>273500</v>
      </c>
      <c r="F751" s="150" t="s">
        <v>22104</v>
      </c>
    </row>
    <row r="752" spans="1:6" x14ac:dyDescent="0.15">
      <c r="A752" s="150" t="s">
        <v>1135</v>
      </c>
      <c r="B752" s="150" t="s">
        <v>633</v>
      </c>
      <c r="C752" s="150" t="s">
        <v>1739</v>
      </c>
      <c r="D752" s="150">
        <v>283522</v>
      </c>
      <c r="E752" s="150">
        <v>497200</v>
      </c>
      <c r="F752" s="150" t="s">
        <v>18774</v>
      </c>
    </row>
    <row r="753" spans="1:6" x14ac:dyDescent="0.15">
      <c r="A753" s="150" t="s">
        <v>3184</v>
      </c>
      <c r="B753" s="150" t="s">
        <v>13008</v>
      </c>
      <c r="C753" s="150" t="s">
        <v>13009</v>
      </c>
      <c r="D753" s="150">
        <v>2200000</v>
      </c>
      <c r="E753" s="150">
        <v>436000</v>
      </c>
      <c r="F753" s="150" t="s">
        <v>14062</v>
      </c>
    </row>
    <row r="754" spans="1:6" x14ac:dyDescent="0.15">
      <c r="A754" s="150" t="s">
        <v>23620</v>
      </c>
      <c r="B754" s="150" t="s">
        <v>27729</v>
      </c>
      <c r="C754" s="150" t="s">
        <v>13010</v>
      </c>
      <c r="D754" s="150">
        <v>99390508</v>
      </c>
      <c r="E754" s="150">
        <v>133860895</v>
      </c>
      <c r="F754" s="150" t="s">
        <v>22060</v>
      </c>
    </row>
    <row r="755" spans="1:6" x14ac:dyDescent="0.15">
      <c r="A755" s="150" t="s">
        <v>23621</v>
      </c>
      <c r="B755" s="150" t="s">
        <v>27730</v>
      </c>
      <c r="C755" s="150" t="s">
        <v>13011</v>
      </c>
      <c r="D755" s="150">
        <v>53346.3</v>
      </c>
      <c r="E755" s="150">
        <v>56640.800000000003</v>
      </c>
      <c r="F755" s="150" t="s">
        <v>21479</v>
      </c>
    </row>
    <row r="756" spans="1:6" x14ac:dyDescent="0.15">
      <c r="A756" s="150" t="s">
        <v>23622</v>
      </c>
      <c r="B756" s="150" t="s">
        <v>27731</v>
      </c>
      <c r="C756" s="150" t="s">
        <v>13012</v>
      </c>
      <c r="D756" s="150">
        <v>392000</v>
      </c>
      <c r="E756" s="150">
        <v>752000</v>
      </c>
      <c r="F756" s="150" t="s">
        <v>27732</v>
      </c>
    </row>
    <row r="757" spans="1:6" x14ac:dyDescent="0.15">
      <c r="A757" s="150" t="s">
        <v>23623</v>
      </c>
      <c r="B757" s="150" t="s">
        <v>27733</v>
      </c>
      <c r="C757" s="150" t="s">
        <v>13013</v>
      </c>
      <c r="D757" s="150">
        <v>575828</v>
      </c>
      <c r="E757" s="150">
        <v>714004.2</v>
      </c>
      <c r="F757" s="150" t="s">
        <v>27734</v>
      </c>
    </row>
    <row r="758" spans="1:6" x14ac:dyDescent="0.15">
      <c r="A758" s="150" t="s">
        <v>3171</v>
      </c>
      <c r="B758" s="150" t="s">
        <v>13015</v>
      </c>
      <c r="C758" s="150" t="s">
        <v>13016</v>
      </c>
      <c r="D758" s="150">
        <v>612295</v>
      </c>
      <c r="E758" s="150">
        <v>434078.96</v>
      </c>
      <c r="F758" s="150" t="s">
        <v>22078</v>
      </c>
    </row>
    <row r="759" spans="1:6" x14ac:dyDescent="0.15">
      <c r="A759" s="150" t="s">
        <v>23624</v>
      </c>
      <c r="B759" s="150" t="s">
        <v>27735</v>
      </c>
      <c r="C759" s="150" t="s">
        <v>13017</v>
      </c>
      <c r="D759" s="150">
        <v>2000</v>
      </c>
      <c r="E759" s="150">
        <v>3300</v>
      </c>
      <c r="F759" s="150" t="s">
        <v>22102</v>
      </c>
    </row>
    <row r="760" spans="1:6" x14ac:dyDescent="0.15">
      <c r="A760" s="150" t="s">
        <v>23625</v>
      </c>
      <c r="B760" s="150" t="s">
        <v>27736</v>
      </c>
      <c r="C760" s="150" t="s">
        <v>13018</v>
      </c>
      <c r="D760" s="150">
        <v>1141000</v>
      </c>
      <c r="E760" s="150">
        <v>1442700</v>
      </c>
      <c r="F760" s="150" t="s">
        <v>27737</v>
      </c>
    </row>
    <row r="761" spans="1:6" x14ac:dyDescent="0.15">
      <c r="A761" s="150" t="s">
        <v>23626</v>
      </c>
      <c r="B761" s="150" t="s">
        <v>27738</v>
      </c>
      <c r="C761" s="150" t="s">
        <v>13019</v>
      </c>
      <c r="D761" s="150">
        <v>408650</v>
      </c>
      <c r="E761" s="150">
        <v>748356.8</v>
      </c>
      <c r="F761" s="150" t="s">
        <v>27739</v>
      </c>
    </row>
    <row r="762" spans="1:6" x14ac:dyDescent="0.15">
      <c r="A762" s="150" t="s">
        <v>22527</v>
      </c>
      <c r="B762" s="150" t="s">
        <v>13020</v>
      </c>
      <c r="C762" s="150" t="s">
        <v>13021</v>
      </c>
      <c r="D762" s="150">
        <v>115547000</v>
      </c>
      <c r="E762" s="150">
        <v>118455000</v>
      </c>
      <c r="F762" s="150" t="s">
        <v>22060</v>
      </c>
    </row>
    <row r="763" spans="1:6" x14ac:dyDescent="0.15">
      <c r="A763" s="150" t="s">
        <v>23627</v>
      </c>
      <c r="B763" s="150" t="s">
        <v>27740</v>
      </c>
      <c r="C763" s="150" t="s">
        <v>13022</v>
      </c>
      <c r="D763" s="150">
        <v>277100000</v>
      </c>
      <c r="E763" s="150">
        <v>285895000</v>
      </c>
      <c r="F763" s="150" t="s">
        <v>22082</v>
      </c>
    </row>
    <row r="764" spans="1:6" x14ac:dyDescent="0.15">
      <c r="A764" s="150" t="s">
        <v>26905</v>
      </c>
      <c r="B764" s="150" t="s">
        <v>634</v>
      </c>
      <c r="C764" s="150" t="s">
        <v>1740</v>
      </c>
      <c r="D764" s="150">
        <v>1784870</v>
      </c>
      <c r="E764" s="150">
        <v>1950000</v>
      </c>
      <c r="F764" s="150" t="s">
        <v>22053</v>
      </c>
    </row>
    <row r="765" spans="1:6" x14ac:dyDescent="0.15">
      <c r="A765" s="150" t="s">
        <v>3126</v>
      </c>
      <c r="B765" s="150" t="s">
        <v>13023</v>
      </c>
      <c r="C765" s="150" t="s">
        <v>13024</v>
      </c>
      <c r="D765" s="150">
        <v>1425380</v>
      </c>
      <c r="E765" s="150">
        <v>7649842</v>
      </c>
      <c r="F765" s="150" t="s">
        <v>22127</v>
      </c>
    </row>
    <row r="766" spans="1:6" x14ac:dyDescent="0.15">
      <c r="A766" s="150" t="s">
        <v>26640</v>
      </c>
      <c r="B766" s="150" t="s">
        <v>13025</v>
      </c>
      <c r="C766" s="150" t="s">
        <v>13026</v>
      </c>
      <c r="D766" s="150">
        <v>18760</v>
      </c>
      <c r="E766" s="150">
        <v>35000</v>
      </c>
      <c r="F766" s="150" t="s">
        <v>22051</v>
      </c>
    </row>
    <row r="767" spans="1:6" x14ac:dyDescent="0.15">
      <c r="A767" s="150" t="s">
        <v>23628</v>
      </c>
      <c r="B767" s="150" t="s">
        <v>27741</v>
      </c>
      <c r="C767" s="150" t="s">
        <v>13027</v>
      </c>
      <c r="D767" s="150">
        <v>2885263</v>
      </c>
      <c r="E767" s="150">
        <v>3819305</v>
      </c>
      <c r="F767" s="150" t="s">
        <v>27742</v>
      </c>
    </row>
    <row r="768" spans="1:6" x14ac:dyDescent="0.15">
      <c r="A768" s="150" t="s">
        <v>23629</v>
      </c>
      <c r="B768" s="150" t="s">
        <v>27743</v>
      </c>
      <c r="C768" s="150" t="s">
        <v>13028</v>
      </c>
      <c r="D768" s="150">
        <v>1140003.6000000001</v>
      </c>
      <c r="E768" s="150">
        <v>1385522</v>
      </c>
      <c r="F768" s="150" t="s">
        <v>22052</v>
      </c>
    </row>
    <row r="769" spans="1:6" x14ac:dyDescent="0.15">
      <c r="A769" s="150" t="s">
        <v>3111</v>
      </c>
      <c r="B769" s="150" t="s">
        <v>13029</v>
      </c>
      <c r="C769" s="150" t="s">
        <v>13030</v>
      </c>
      <c r="D769" s="150">
        <v>1080000</v>
      </c>
      <c r="E769" s="150">
        <v>1077000</v>
      </c>
      <c r="F769" s="150" t="s">
        <v>22052</v>
      </c>
    </row>
    <row r="770" spans="1:6" x14ac:dyDescent="0.15">
      <c r="A770" s="150" t="s">
        <v>26632</v>
      </c>
      <c r="B770" s="150" t="s">
        <v>13031</v>
      </c>
      <c r="C770" s="150" t="s">
        <v>12481</v>
      </c>
      <c r="D770" s="150">
        <v>2484700</v>
      </c>
      <c r="E770" s="150">
        <v>4916260</v>
      </c>
      <c r="F770" s="150" t="s">
        <v>22060</v>
      </c>
    </row>
    <row r="771" spans="1:6" x14ac:dyDescent="0.15">
      <c r="A771" s="150" t="s">
        <v>23630</v>
      </c>
      <c r="B771" s="150" t="s">
        <v>27744</v>
      </c>
      <c r="C771" s="150" t="s">
        <v>13032</v>
      </c>
      <c r="D771" s="150">
        <v>2755235</v>
      </c>
      <c r="E771" s="150">
        <v>5343300</v>
      </c>
      <c r="F771" s="150" t="s">
        <v>22160</v>
      </c>
    </row>
    <row r="772" spans="1:6" x14ac:dyDescent="0.15">
      <c r="A772" s="150" t="s">
        <v>23631</v>
      </c>
      <c r="B772" s="150" t="s">
        <v>27745</v>
      </c>
      <c r="C772" s="150" t="s">
        <v>13033</v>
      </c>
      <c r="D772" s="150">
        <v>22617903.399999999</v>
      </c>
      <c r="E772" s="150">
        <v>26481444</v>
      </c>
      <c r="F772" s="150" t="s">
        <v>22053</v>
      </c>
    </row>
    <row r="773" spans="1:6" x14ac:dyDescent="0.15">
      <c r="A773" s="150" t="s">
        <v>26630</v>
      </c>
      <c r="B773" s="150" t="s">
        <v>13034</v>
      </c>
      <c r="C773" s="150" t="s">
        <v>24534</v>
      </c>
      <c r="D773" s="150">
        <v>11560879.119999999</v>
      </c>
      <c r="E773" s="150">
        <v>16119333.960000001</v>
      </c>
      <c r="F773" s="150" t="s">
        <v>22078</v>
      </c>
    </row>
    <row r="774" spans="1:6" x14ac:dyDescent="0.15">
      <c r="A774" s="150" t="s">
        <v>23632</v>
      </c>
      <c r="B774" s="150" t="s">
        <v>27746</v>
      </c>
      <c r="C774" s="150" t="s">
        <v>13036</v>
      </c>
      <c r="D774" s="150">
        <v>188403.15</v>
      </c>
      <c r="E774" s="150">
        <v>287309.59999999998</v>
      </c>
      <c r="F774" s="150" t="s">
        <v>22108</v>
      </c>
    </row>
    <row r="775" spans="1:6" x14ac:dyDescent="0.15">
      <c r="A775" s="150" t="s">
        <v>27747</v>
      </c>
      <c r="B775" s="150" t="s">
        <v>13037</v>
      </c>
      <c r="C775" s="150" t="s">
        <v>13038</v>
      </c>
      <c r="D775" s="150">
        <v>197000</v>
      </c>
      <c r="E775" s="150">
        <v>231800</v>
      </c>
      <c r="F775" s="150" t="s">
        <v>22140</v>
      </c>
    </row>
    <row r="776" spans="1:6" x14ac:dyDescent="0.15">
      <c r="A776" s="150" t="s">
        <v>27748</v>
      </c>
      <c r="B776" s="150" t="s">
        <v>13039</v>
      </c>
      <c r="C776" s="150" t="s">
        <v>13040</v>
      </c>
      <c r="D776" s="150">
        <v>609300</v>
      </c>
      <c r="E776" s="150">
        <v>756000</v>
      </c>
      <c r="F776" s="150" t="s">
        <v>24488</v>
      </c>
    </row>
    <row r="777" spans="1:6" x14ac:dyDescent="0.15">
      <c r="A777" s="150" t="s">
        <v>22499</v>
      </c>
      <c r="B777" s="150" t="s">
        <v>13042</v>
      </c>
      <c r="C777" s="150" t="s">
        <v>1687</v>
      </c>
      <c r="D777" s="150">
        <v>267420</v>
      </c>
      <c r="E777" s="150">
        <v>319680</v>
      </c>
      <c r="F777" s="150" t="s">
        <v>22135</v>
      </c>
    </row>
    <row r="778" spans="1:6" x14ac:dyDescent="0.15">
      <c r="A778" s="150" t="s">
        <v>27749</v>
      </c>
      <c r="B778" s="150" t="s">
        <v>13043</v>
      </c>
      <c r="C778" s="150" t="s">
        <v>13044</v>
      </c>
      <c r="D778" s="150">
        <v>1617020</v>
      </c>
      <c r="E778" s="150">
        <v>1819943</v>
      </c>
      <c r="F778" s="150" t="s">
        <v>24497</v>
      </c>
    </row>
    <row r="779" spans="1:6" x14ac:dyDescent="0.15">
      <c r="A779" s="150" t="s">
        <v>3081</v>
      </c>
      <c r="B779" s="150" t="s">
        <v>13045</v>
      </c>
      <c r="C779" s="150" t="s">
        <v>13046</v>
      </c>
      <c r="D779" s="150">
        <v>150</v>
      </c>
      <c r="E779" s="150">
        <v>20000</v>
      </c>
      <c r="F779" s="150" t="s">
        <v>22103</v>
      </c>
    </row>
    <row r="780" spans="1:6" x14ac:dyDescent="0.15">
      <c r="A780" s="150" t="s">
        <v>27750</v>
      </c>
      <c r="B780" s="150" t="s">
        <v>13047</v>
      </c>
      <c r="C780" s="150" t="s">
        <v>1985</v>
      </c>
      <c r="D780" s="150">
        <v>1833.74</v>
      </c>
      <c r="E780" s="150">
        <v>1885.82</v>
      </c>
      <c r="F780" s="150" t="s">
        <v>27751</v>
      </c>
    </row>
    <row r="781" spans="1:6" x14ac:dyDescent="0.15">
      <c r="A781" s="150" t="s">
        <v>27752</v>
      </c>
      <c r="B781" s="150" t="s">
        <v>13049</v>
      </c>
      <c r="C781" s="150" t="s">
        <v>13050</v>
      </c>
      <c r="D781" s="150">
        <v>767000.8</v>
      </c>
      <c r="E781" s="150">
        <v>1200000.3</v>
      </c>
      <c r="F781" s="150" t="s">
        <v>22161</v>
      </c>
    </row>
    <row r="782" spans="1:6" x14ac:dyDescent="0.15">
      <c r="A782" s="150" t="s">
        <v>27753</v>
      </c>
      <c r="B782" s="150" t="s">
        <v>13051</v>
      </c>
      <c r="C782" s="150" t="s">
        <v>13052</v>
      </c>
      <c r="D782" s="150">
        <v>76420950</v>
      </c>
      <c r="E782" s="150">
        <v>77538750</v>
      </c>
      <c r="F782" s="150" t="s">
        <v>22171</v>
      </c>
    </row>
    <row r="783" spans="1:6" x14ac:dyDescent="0.15">
      <c r="A783" s="150" t="s">
        <v>3075</v>
      </c>
      <c r="B783" s="150" t="s">
        <v>13053</v>
      </c>
      <c r="C783" s="150" t="s">
        <v>13054</v>
      </c>
      <c r="D783" s="150">
        <v>20236</v>
      </c>
      <c r="E783" s="150">
        <v>224920</v>
      </c>
      <c r="F783" s="150" t="s">
        <v>22071</v>
      </c>
    </row>
    <row r="784" spans="1:6" x14ac:dyDescent="0.15">
      <c r="A784" s="150" t="s">
        <v>22492</v>
      </c>
      <c r="B784" s="150" t="s">
        <v>13055</v>
      </c>
      <c r="C784" s="150" t="s">
        <v>13056</v>
      </c>
      <c r="D784" s="150">
        <v>46100</v>
      </c>
      <c r="E784" s="150">
        <v>186100</v>
      </c>
      <c r="F784" s="150" t="s">
        <v>24488</v>
      </c>
    </row>
    <row r="785" spans="1:6" x14ac:dyDescent="0.15">
      <c r="A785" s="150" t="s">
        <v>27754</v>
      </c>
      <c r="B785" s="150" t="s">
        <v>13057</v>
      </c>
      <c r="C785" s="150" t="s">
        <v>13058</v>
      </c>
      <c r="D785" s="150">
        <v>268935457</v>
      </c>
      <c r="E785" s="150">
        <v>278889608</v>
      </c>
      <c r="F785" s="150" t="s">
        <v>27755</v>
      </c>
    </row>
    <row r="786" spans="1:6" x14ac:dyDescent="0.15">
      <c r="A786" s="150" t="s">
        <v>27756</v>
      </c>
      <c r="B786" s="150" t="s">
        <v>13059</v>
      </c>
      <c r="C786" s="150" t="s">
        <v>13060</v>
      </c>
      <c r="D786" s="150">
        <v>4627781</v>
      </c>
      <c r="E786" s="150">
        <v>17274418.399999999</v>
      </c>
      <c r="F786" s="150" t="s">
        <v>24465</v>
      </c>
    </row>
    <row r="787" spans="1:6" x14ac:dyDescent="0.15">
      <c r="A787" s="150" t="s">
        <v>4005</v>
      </c>
      <c r="B787" s="150" t="s">
        <v>13061</v>
      </c>
      <c r="C787" s="150" t="s">
        <v>13062</v>
      </c>
      <c r="D787" s="150">
        <v>2171782</v>
      </c>
      <c r="E787" s="150">
        <v>2562386</v>
      </c>
      <c r="F787" s="150" t="s">
        <v>22060</v>
      </c>
    </row>
    <row r="788" spans="1:6" x14ac:dyDescent="0.15">
      <c r="A788" s="150" t="s">
        <v>27757</v>
      </c>
      <c r="B788" s="150" t="s">
        <v>13063</v>
      </c>
      <c r="C788" s="150" t="s">
        <v>13064</v>
      </c>
      <c r="D788" s="150">
        <v>744</v>
      </c>
      <c r="E788" s="150">
        <v>1116</v>
      </c>
      <c r="F788" s="150" t="s">
        <v>22116</v>
      </c>
    </row>
    <row r="789" spans="1:6" x14ac:dyDescent="0.15">
      <c r="A789" s="150" t="s">
        <v>27758</v>
      </c>
      <c r="B789" s="150" t="s">
        <v>13065</v>
      </c>
      <c r="C789" s="150" t="s">
        <v>13066</v>
      </c>
      <c r="D789" s="150">
        <v>145677</v>
      </c>
      <c r="E789" s="150">
        <v>97659</v>
      </c>
      <c r="F789" s="150" t="s">
        <v>24488</v>
      </c>
    </row>
    <row r="790" spans="1:6" x14ac:dyDescent="0.15">
      <c r="A790" s="150" t="s">
        <v>27759</v>
      </c>
      <c r="B790" s="150" t="s">
        <v>13067</v>
      </c>
      <c r="C790" s="150" t="s">
        <v>13068</v>
      </c>
      <c r="D790" s="150">
        <v>14104</v>
      </c>
      <c r="E790" s="150">
        <v>18707</v>
      </c>
      <c r="F790" s="150" t="s">
        <v>22140</v>
      </c>
    </row>
    <row r="791" spans="1:6" x14ac:dyDescent="0.15">
      <c r="A791" s="150" t="s">
        <v>27760</v>
      </c>
      <c r="B791" s="150" t="s">
        <v>13069</v>
      </c>
      <c r="C791" s="150" t="s">
        <v>13070</v>
      </c>
      <c r="D791" s="150">
        <v>27123</v>
      </c>
      <c r="E791" s="150">
        <v>34060</v>
      </c>
      <c r="F791" s="150" t="s">
        <v>22110</v>
      </c>
    </row>
    <row r="792" spans="1:6" x14ac:dyDescent="0.15">
      <c r="A792" s="150" t="s">
        <v>27761</v>
      </c>
      <c r="B792" s="150" t="s">
        <v>13071</v>
      </c>
      <c r="C792" s="150" t="s">
        <v>13072</v>
      </c>
      <c r="D792" s="150">
        <v>301727</v>
      </c>
      <c r="E792" s="150">
        <v>440519.5</v>
      </c>
      <c r="F792" s="150" t="s">
        <v>18774</v>
      </c>
    </row>
    <row r="793" spans="1:6" x14ac:dyDescent="0.15">
      <c r="A793" s="150" t="s">
        <v>26605</v>
      </c>
      <c r="B793" s="150" t="s">
        <v>13073</v>
      </c>
      <c r="C793" s="150" t="s">
        <v>13074</v>
      </c>
      <c r="D793" s="150">
        <v>1938000</v>
      </c>
      <c r="E793" s="150">
        <v>3244800</v>
      </c>
      <c r="F793" s="150" t="s">
        <v>24536</v>
      </c>
    </row>
    <row r="794" spans="1:6" x14ac:dyDescent="0.15">
      <c r="A794" s="150" t="s">
        <v>27762</v>
      </c>
      <c r="B794" s="150" t="s">
        <v>13075</v>
      </c>
      <c r="C794" s="150" t="s">
        <v>13076</v>
      </c>
      <c r="D794" s="150">
        <v>6667</v>
      </c>
      <c r="E794" s="150">
        <v>3338</v>
      </c>
      <c r="F794" s="150" t="s">
        <v>22071</v>
      </c>
    </row>
    <row r="795" spans="1:6" x14ac:dyDescent="0.15">
      <c r="A795" s="150" t="s">
        <v>27763</v>
      </c>
      <c r="B795" s="150" t="s">
        <v>13077</v>
      </c>
      <c r="C795" s="150" t="s">
        <v>13078</v>
      </c>
      <c r="D795" s="150">
        <v>182000</v>
      </c>
      <c r="E795" s="150">
        <v>190000</v>
      </c>
      <c r="F795" s="150" t="s">
        <v>18774</v>
      </c>
    </row>
    <row r="796" spans="1:6" x14ac:dyDescent="0.15">
      <c r="A796" s="150" t="s">
        <v>27764</v>
      </c>
      <c r="B796" s="150" t="s">
        <v>13079</v>
      </c>
      <c r="C796" s="150" t="s">
        <v>12039</v>
      </c>
      <c r="D796" s="150">
        <v>786195.5</v>
      </c>
      <c r="E796" s="150">
        <v>830945.7</v>
      </c>
      <c r="F796" s="150" t="s">
        <v>22160</v>
      </c>
    </row>
    <row r="797" spans="1:6" x14ac:dyDescent="0.15">
      <c r="A797" s="150" t="s">
        <v>27765</v>
      </c>
      <c r="B797" s="150" t="s">
        <v>13080</v>
      </c>
      <c r="C797" s="150" t="s">
        <v>13081</v>
      </c>
      <c r="D797" s="150">
        <v>9440</v>
      </c>
      <c r="E797" s="150">
        <v>10937.6</v>
      </c>
      <c r="F797" s="150" t="s">
        <v>22110</v>
      </c>
    </row>
    <row r="798" spans="1:6" x14ac:dyDescent="0.15">
      <c r="A798" s="150" t="s">
        <v>27766</v>
      </c>
      <c r="B798" s="150" t="s">
        <v>13082</v>
      </c>
      <c r="C798" s="150" t="s">
        <v>13083</v>
      </c>
      <c r="D798" s="150">
        <v>18122</v>
      </c>
      <c r="E798" s="150">
        <v>85222</v>
      </c>
      <c r="F798" s="150" t="s">
        <v>24469</v>
      </c>
    </row>
    <row r="799" spans="1:6" x14ac:dyDescent="0.15">
      <c r="A799" s="150" t="s">
        <v>22469</v>
      </c>
      <c r="B799" s="150" t="s">
        <v>13084</v>
      </c>
      <c r="C799" s="150" t="s">
        <v>13085</v>
      </c>
      <c r="D799" s="150">
        <v>348180</v>
      </c>
      <c r="E799" s="150">
        <v>332940</v>
      </c>
      <c r="F799" s="150" t="s">
        <v>22169</v>
      </c>
    </row>
    <row r="800" spans="1:6" x14ac:dyDescent="0.15">
      <c r="A800" s="150" t="s">
        <v>22468</v>
      </c>
      <c r="B800" s="150" t="s">
        <v>13086</v>
      </c>
      <c r="C800" s="150" t="s">
        <v>13087</v>
      </c>
      <c r="D800" s="150">
        <v>42757702</v>
      </c>
      <c r="E800" s="150">
        <v>55445912</v>
      </c>
      <c r="F800" s="150" t="s">
        <v>22093</v>
      </c>
    </row>
    <row r="801" spans="1:6" x14ac:dyDescent="0.15">
      <c r="A801" s="150" t="s">
        <v>27767</v>
      </c>
      <c r="B801" s="150" t="s">
        <v>13088</v>
      </c>
      <c r="C801" s="150" t="s">
        <v>13089</v>
      </c>
      <c r="D801" s="150">
        <v>178608</v>
      </c>
      <c r="E801" s="150">
        <v>228121</v>
      </c>
      <c r="F801" s="150" t="s">
        <v>24478</v>
      </c>
    </row>
    <row r="802" spans="1:6" x14ac:dyDescent="0.15">
      <c r="A802" s="150" t="s">
        <v>26598</v>
      </c>
      <c r="B802" s="150" t="s">
        <v>13090</v>
      </c>
      <c r="C802" s="150" t="s">
        <v>13091</v>
      </c>
      <c r="D802" s="150">
        <v>62000</v>
      </c>
      <c r="E802" s="150">
        <v>10000</v>
      </c>
      <c r="F802" s="150" t="s">
        <v>22172</v>
      </c>
    </row>
    <row r="803" spans="1:6" x14ac:dyDescent="0.15">
      <c r="A803" s="150" t="s">
        <v>27768</v>
      </c>
      <c r="B803" s="150" t="s">
        <v>13092</v>
      </c>
      <c r="C803" s="150" t="s">
        <v>13093</v>
      </c>
      <c r="D803" s="150">
        <v>2175996</v>
      </c>
      <c r="E803" s="150">
        <v>3713812</v>
      </c>
      <c r="F803" s="150" t="s">
        <v>18774</v>
      </c>
    </row>
    <row r="804" spans="1:6" x14ac:dyDescent="0.15">
      <c r="A804" s="150" t="s">
        <v>26900</v>
      </c>
      <c r="B804" s="150" t="s">
        <v>13094</v>
      </c>
      <c r="C804" s="150" t="s">
        <v>13095</v>
      </c>
      <c r="D804" s="150">
        <v>393500</v>
      </c>
      <c r="E804" s="150">
        <v>651600</v>
      </c>
      <c r="F804" s="150" t="s">
        <v>27769</v>
      </c>
    </row>
    <row r="805" spans="1:6" x14ac:dyDescent="0.15">
      <c r="A805" s="150" t="s">
        <v>4020</v>
      </c>
      <c r="B805" s="150" t="s">
        <v>13096</v>
      </c>
      <c r="C805" s="150" t="s">
        <v>13097</v>
      </c>
      <c r="D805" s="150">
        <v>15919385</v>
      </c>
      <c r="E805" s="150">
        <v>20178000</v>
      </c>
      <c r="F805" s="150" t="s">
        <v>22060</v>
      </c>
    </row>
    <row r="806" spans="1:6" x14ac:dyDescent="0.15">
      <c r="A806" s="150" t="s">
        <v>4021</v>
      </c>
      <c r="B806" s="150" t="s">
        <v>13098</v>
      </c>
      <c r="C806" s="150" t="s">
        <v>13099</v>
      </c>
      <c r="D806" s="150">
        <v>7324</v>
      </c>
      <c r="E806" s="150">
        <v>10212.799999999999</v>
      </c>
      <c r="F806" s="150" t="s">
        <v>22088</v>
      </c>
    </row>
    <row r="807" spans="1:6" x14ac:dyDescent="0.15">
      <c r="A807" s="150" t="s">
        <v>4022</v>
      </c>
      <c r="B807" s="150" t="s">
        <v>13100</v>
      </c>
      <c r="C807" s="150" t="s">
        <v>13101</v>
      </c>
      <c r="D807" s="150">
        <v>20332</v>
      </c>
      <c r="E807" s="150">
        <v>26604</v>
      </c>
      <c r="F807" s="150" t="s">
        <v>22078</v>
      </c>
    </row>
    <row r="808" spans="1:6" x14ac:dyDescent="0.15">
      <c r="A808" s="150" t="s">
        <v>4023</v>
      </c>
      <c r="B808" s="150" t="s">
        <v>13102</v>
      </c>
      <c r="C808" s="150" t="s">
        <v>13103</v>
      </c>
      <c r="D808" s="150">
        <v>215800</v>
      </c>
      <c r="E808" s="150">
        <v>251550</v>
      </c>
      <c r="F808" s="150" t="s">
        <v>27770</v>
      </c>
    </row>
    <row r="809" spans="1:6" x14ac:dyDescent="0.15">
      <c r="A809" s="150" t="s">
        <v>4024</v>
      </c>
      <c r="B809" s="150" t="s">
        <v>13105</v>
      </c>
      <c r="C809" s="150" t="s">
        <v>13106</v>
      </c>
      <c r="D809" s="150">
        <v>293456320</v>
      </c>
      <c r="E809" s="150">
        <v>292199000</v>
      </c>
      <c r="F809" s="150" t="s">
        <v>22082</v>
      </c>
    </row>
    <row r="810" spans="1:6" x14ac:dyDescent="0.15">
      <c r="A810" s="150" t="s">
        <v>4025</v>
      </c>
      <c r="B810" s="150" t="s">
        <v>13107</v>
      </c>
      <c r="C810" s="150" t="s">
        <v>12799</v>
      </c>
      <c r="D810" s="150">
        <v>655047.85</v>
      </c>
      <c r="E810" s="150">
        <v>1364663.4</v>
      </c>
      <c r="F810" s="150" t="s">
        <v>22067</v>
      </c>
    </row>
    <row r="811" spans="1:6" x14ac:dyDescent="0.15">
      <c r="A811" s="150" t="s">
        <v>4026</v>
      </c>
      <c r="B811" s="150" t="s">
        <v>13108</v>
      </c>
      <c r="C811" s="150" t="s">
        <v>12039</v>
      </c>
      <c r="D811" s="150">
        <v>482172</v>
      </c>
      <c r="E811" s="150">
        <v>484830</v>
      </c>
      <c r="F811" s="150" t="s">
        <v>24477</v>
      </c>
    </row>
    <row r="812" spans="1:6" x14ac:dyDescent="0.15">
      <c r="A812" s="150" t="s">
        <v>26596</v>
      </c>
      <c r="B812" s="150" t="s">
        <v>13109</v>
      </c>
      <c r="C812" s="150" t="s">
        <v>13110</v>
      </c>
      <c r="D812" s="150">
        <v>178000</v>
      </c>
      <c r="E812" s="150">
        <v>148000</v>
      </c>
      <c r="F812" s="150" t="s">
        <v>22103</v>
      </c>
    </row>
    <row r="813" spans="1:6" x14ac:dyDescent="0.15">
      <c r="A813" s="150" t="s">
        <v>26595</v>
      </c>
      <c r="B813" s="150" t="s">
        <v>13111</v>
      </c>
      <c r="C813" s="150" t="s">
        <v>13112</v>
      </c>
      <c r="D813" s="150">
        <v>759405</v>
      </c>
      <c r="E813" s="150">
        <v>2032696</v>
      </c>
      <c r="F813" s="150" t="s">
        <v>22076</v>
      </c>
    </row>
    <row r="814" spans="1:6" x14ac:dyDescent="0.15">
      <c r="A814" s="150" t="s">
        <v>4028</v>
      </c>
      <c r="B814" s="150" t="s">
        <v>13114</v>
      </c>
      <c r="C814" s="150" t="s">
        <v>13115</v>
      </c>
      <c r="D814" s="150">
        <v>438580</v>
      </c>
      <c r="E814" s="150">
        <v>255424.06</v>
      </c>
      <c r="F814" s="150" t="s">
        <v>18774</v>
      </c>
    </row>
    <row r="815" spans="1:6" x14ac:dyDescent="0.15">
      <c r="A815" s="150" t="s">
        <v>4029</v>
      </c>
      <c r="B815" s="150" t="s">
        <v>13116</v>
      </c>
      <c r="C815" s="150" t="s">
        <v>13117</v>
      </c>
      <c r="D815" s="150">
        <v>1454828</v>
      </c>
      <c r="E815" s="150">
        <v>2108738.5</v>
      </c>
      <c r="F815" s="150" t="s">
        <v>22060</v>
      </c>
    </row>
    <row r="816" spans="1:6" x14ac:dyDescent="0.15">
      <c r="A816" s="150" t="s">
        <v>22451</v>
      </c>
      <c r="B816" s="150" t="s">
        <v>13118</v>
      </c>
      <c r="C816" s="150" t="s">
        <v>13119</v>
      </c>
      <c r="D816" s="150">
        <v>1167500</v>
      </c>
      <c r="E816" s="150">
        <v>1947000</v>
      </c>
      <c r="F816" s="150" t="s">
        <v>22067</v>
      </c>
    </row>
    <row r="817" spans="1:6" x14ac:dyDescent="0.15">
      <c r="A817" s="150" t="s">
        <v>4030</v>
      </c>
      <c r="B817" s="150" t="s">
        <v>13120</v>
      </c>
      <c r="C817" s="150" t="s">
        <v>12946</v>
      </c>
      <c r="D817" s="150">
        <v>2143700</v>
      </c>
      <c r="E817" s="150">
        <v>2238896</v>
      </c>
      <c r="F817" s="150" t="s">
        <v>22053</v>
      </c>
    </row>
    <row r="818" spans="1:6" x14ac:dyDescent="0.15">
      <c r="A818" s="150" t="s">
        <v>26589</v>
      </c>
      <c r="B818" s="150" t="s">
        <v>13121</v>
      </c>
      <c r="C818" s="150" t="s">
        <v>13122</v>
      </c>
      <c r="D818" s="150">
        <v>15936850</v>
      </c>
      <c r="E818" s="150">
        <v>24375190</v>
      </c>
      <c r="F818" s="150" t="s">
        <v>24539</v>
      </c>
    </row>
    <row r="819" spans="1:6" x14ac:dyDescent="0.15">
      <c r="A819" s="150" t="s">
        <v>4032</v>
      </c>
      <c r="B819" s="150" t="s">
        <v>13123</v>
      </c>
      <c r="C819" s="150" t="s">
        <v>1674</v>
      </c>
      <c r="D819" s="150">
        <v>14085368</v>
      </c>
      <c r="E819" s="150">
        <v>19324080</v>
      </c>
      <c r="F819" s="150" t="s">
        <v>22060</v>
      </c>
    </row>
    <row r="820" spans="1:6" x14ac:dyDescent="0.15">
      <c r="A820" s="150" t="s">
        <v>4033</v>
      </c>
      <c r="B820" s="150" t="s">
        <v>13124</v>
      </c>
      <c r="C820" s="150" t="s">
        <v>2265</v>
      </c>
      <c r="D820" s="150">
        <v>5278</v>
      </c>
      <c r="E820" s="150">
        <v>6031</v>
      </c>
      <c r="F820" s="150" t="s">
        <v>2439</v>
      </c>
    </row>
    <row r="821" spans="1:6" x14ac:dyDescent="0.15">
      <c r="A821" s="150" t="s">
        <v>4034</v>
      </c>
      <c r="B821" s="150" t="s">
        <v>13126</v>
      </c>
      <c r="C821" s="150" t="s">
        <v>13127</v>
      </c>
      <c r="D821" s="150">
        <v>996580</v>
      </c>
      <c r="E821" s="150">
        <v>1047500</v>
      </c>
      <c r="F821" s="150" t="s">
        <v>24579</v>
      </c>
    </row>
    <row r="822" spans="1:6" x14ac:dyDescent="0.15">
      <c r="A822" s="150" t="s">
        <v>4035</v>
      </c>
      <c r="B822" s="150" t="s">
        <v>13128</v>
      </c>
      <c r="C822" s="150" t="s">
        <v>13129</v>
      </c>
      <c r="D822" s="150">
        <v>105544000</v>
      </c>
      <c r="E822" s="150">
        <v>134650900</v>
      </c>
      <c r="F822" s="150" t="s">
        <v>22060</v>
      </c>
    </row>
    <row r="823" spans="1:6" x14ac:dyDescent="0.15">
      <c r="A823" s="150" t="s">
        <v>4036</v>
      </c>
      <c r="B823" s="150" t="s">
        <v>13130</v>
      </c>
      <c r="C823" s="150" t="s">
        <v>13131</v>
      </c>
      <c r="D823" s="150">
        <v>2372478</v>
      </c>
      <c r="E823" s="150">
        <v>3797708.6</v>
      </c>
      <c r="F823" s="150" t="s">
        <v>24566</v>
      </c>
    </row>
    <row r="824" spans="1:6" x14ac:dyDescent="0.15">
      <c r="A824" s="150" t="s">
        <v>4037</v>
      </c>
      <c r="B824" s="150" t="s">
        <v>13133</v>
      </c>
      <c r="C824" s="150" t="s">
        <v>13134</v>
      </c>
      <c r="D824" s="150">
        <v>822869.2</v>
      </c>
      <c r="E824" s="150">
        <v>970800</v>
      </c>
      <c r="F824" s="150" t="s">
        <v>22098</v>
      </c>
    </row>
    <row r="825" spans="1:6" x14ac:dyDescent="0.15">
      <c r="A825" s="150" t="s">
        <v>4038</v>
      </c>
      <c r="B825" s="150" t="s">
        <v>13135</v>
      </c>
      <c r="C825" s="150" t="s">
        <v>13136</v>
      </c>
      <c r="D825" s="150">
        <v>535580</v>
      </c>
      <c r="E825" s="150">
        <v>548680</v>
      </c>
      <c r="F825" s="150" t="s">
        <v>14062</v>
      </c>
    </row>
    <row r="826" spans="1:6" x14ac:dyDescent="0.15">
      <c r="A826" s="150" t="s">
        <v>4039</v>
      </c>
      <c r="B826" s="150" t="s">
        <v>13137</v>
      </c>
      <c r="C826" s="150" t="s">
        <v>13138</v>
      </c>
      <c r="D826" s="150">
        <v>3559400</v>
      </c>
      <c r="E826" s="150">
        <v>3575700</v>
      </c>
      <c r="F826" s="150" t="s">
        <v>22060</v>
      </c>
    </row>
    <row r="827" spans="1:6" x14ac:dyDescent="0.15">
      <c r="A827" s="150" t="s">
        <v>4040</v>
      </c>
      <c r="B827" s="150" t="s">
        <v>13139</v>
      </c>
      <c r="C827" s="150" t="s">
        <v>2049</v>
      </c>
      <c r="D827" s="150">
        <v>3472</v>
      </c>
      <c r="E827" s="150">
        <v>4836</v>
      </c>
      <c r="F827" s="150" t="s">
        <v>22130</v>
      </c>
    </row>
    <row r="828" spans="1:6" x14ac:dyDescent="0.15">
      <c r="A828" s="150" t="s">
        <v>4041</v>
      </c>
      <c r="B828" s="150" t="s">
        <v>13140</v>
      </c>
      <c r="C828" s="150" t="s">
        <v>13141</v>
      </c>
      <c r="D828" s="150">
        <v>260000</v>
      </c>
      <c r="E828" s="150">
        <v>350000</v>
      </c>
      <c r="F828" s="150" t="s">
        <v>22098</v>
      </c>
    </row>
    <row r="829" spans="1:6" x14ac:dyDescent="0.15">
      <c r="A829" s="150" t="s">
        <v>26580</v>
      </c>
      <c r="B829" s="150" t="s">
        <v>13142</v>
      </c>
      <c r="C829" s="150" t="s">
        <v>1713</v>
      </c>
      <c r="D829" s="150">
        <v>12415600</v>
      </c>
      <c r="E829" s="150">
        <v>12689600</v>
      </c>
      <c r="F829" s="150" t="s">
        <v>24541</v>
      </c>
    </row>
    <row r="830" spans="1:6" x14ac:dyDescent="0.15">
      <c r="A830" s="150" t="s">
        <v>4043</v>
      </c>
      <c r="B830" s="150" t="s">
        <v>13143</v>
      </c>
      <c r="C830" s="150" t="s">
        <v>13144</v>
      </c>
      <c r="D830" s="150">
        <v>255000</v>
      </c>
      <c r="E830" s="150">
        <v>200000</v>
      </c>
      <c r="F830" s="150" t="s">
        <v>22104</v>
      </c>
    </row>
    <row r="831" spans="1:6" x14ac:dyDescent="0.15">
      <c r="A831" s="150" t="s">
        <v>4044</v>
      </c>
      <c r="B831" s="150" t="s">
        <v>13145</v>
      </c>
      <c r="C831" s="150" t="s">
        <v>13146</v>
      </c>
      <c r="D831" s="150">
        <v>890000</v>
      </c>
      <c r="E831" s="150">
        <v>889000</v>
      </c>
      <c r="F831" s="150" t="s">
        <v>18774</v>
      </c>
    </row>
    <row r="832" spans="1:6" x14ac:dyDescent="0.15">
      <c r="A832" s="150" t="s">
        <v>4045</v>
      </c>
      <c r="B832" s="150" t="s">
        <v>13147</v>
      </c>
      <c r="C832" s="150" t="s">
        <v>13148</v>
      </c>
      <c r="D832" s="150">
        <v>5900</v>
      </c>
      <c r="E832" s="150">
        <v>1170</v>
      </c>
      <c r="F832" s="150" t="s">
        <v>22102</v>
      </c>
    </row>
    <row r="833" spans="1:6" x14ac:dyDescent="0.15">
      <c r="A833" s="150" t="s">
        <v>3004</v>
      </c>
      <c r="B833" s="150" t="s">
        <v>13149</v>
      </c>
      <c r="C833" s="150" t="s">
        <v>13150</v>
      </c>
      <c r="D833" s="150">
        <v>5517800</v>
      </c>
      <c r="E833" s="150">
        <v>6759000</v>
      </c>
      <c r="F833" s="150" t="s">
        <v>22053</v>
      </c>
    </row>
    <row r="834" spans="1:6" x14ac:dyDescent="0.15">
      <c r="A834" s="150" t="s">
        <v>4046</v>
      </c>
      <c r="B834" s="150" t="s">
        <v>13151</v>
      </c>
      <c r="C834" s="150" t="s">
        <v>13152</v>
      </c>
      <c r="D834" s="150">
        <v>2117045</v>
      </c>
      <c r="E834" s="150">
        <v>3440800</v>
      </c>
      <c r="F834" s="150" t="s">
        <v>22067</v>
      </c>
    </row>
    <row r="835" spans="1:6" x14ac:dyDescent="0.15">
      <c r="A835" s="150" t="s">
        <v>4047</v>
      </c>
      <c r="B835" s="150" t="s">
        <v>13153</v>
      </c>
      <c r="C835" s="150" t="s">
        <v>13154</v>
      </c>
      <c r="D835" s="150">
        <v>6417560</v>
      </c>
      <c r="E835" s="150">
        <v>7103000</v>
      </c>
      <c r="F835" s="150" t="s">
        <v>22052</v>
      </c>
    </row>
    <row r="836" spans="1:6" x14ac:dyDescent="0.15">
      <c r="A836" s="150" t="s">
        <v>4048</v>
      </c>
      <c r="B836" s="150" t="s">
        <v>13155</v>
      </c>
      <c r="C836" s="150" t="s">
        <v>13156</v>
      </c>
      <c r="D836" s="150">
        <v>85646</v>
      </c>
      <c r="E836" s="150">
        <v>171150</v>
      </c>
      <c r="F836" s="150" t="s">
        <v>27771</v>
      </c>
    </row>
    <row r="837" spans="1:6" x14ac:dyDescent="0.15">
      <c r="A837" s="150" t="s">
        <v>4049</v>
      </c>
      <c r="B837" s="150" t="s">
        <v>13158</v>
      </c>
      <c r="C837" s="150" t="s">
        <v>13159</v>
      </c>
      <c r="D837" s="150">
        <v>70000</v>
      </c>
      <c r="E837" s="150">
        <v>150000</v>
      </c>
      <c r="F837" s="150" t="s">
        <v>14062</v>
      </c>
    </row>
    <row r="838" spans="1:6" x14ac:dyDescent="0.15">
      <c r="A838" s="150" t="s">
        <v>22425</v>
      </c>
      <c r="B838" s="150" t="s">
        <v>13160</v>
      </c>
      <c r="C838" s="150" t="s">
        <v>13161</v>
      </c>
      <c r="D838" s="150">
        <v>57900</v>
      </c>
      <c r="E838" s="150">
        <v>62300</v>
      </c>
      <c r="F838" s="150" t="s">
        <v>22098</v>
      </c>
    </row>
    <row r="839" spans="1:6" x14ac:dyDescent="0.15">
      <c r="A839" s="150" t="s">
        <v>4050</v>
      </c>
      <c r="B839" s="150" t="s">
        <v>13162</v>
      </c>
      <c r="C839" s="150" t="s">
        <v>13163</v>
      </c>
      <c r="D839" s="150">
        <v>91740</v>
      </c>
      <c r="E839" s="150">
        <v>109544</v>
      </c>
      <c r="F839" s="150" t="s">
        <v>22129</v>
      </c>
    </row>
    <row r="840" spans="1:6" x14ac:dyDescent="0.15">
      <c r="A840" s="150" t="s">
        <v>4051</v>
      </c>
      <c r="B840" s="150" t="s">
        <v>13164</v>
      </c>
      <c r="C840" s="150" t="s">
        <v>13165</v>
      </c>
      <c r="D840" s="150">
        <v>1031700</v>
      </c>
      <c r="E840" s="150">
        <v>567000</v>
      </c>
      <c r="F840" s="150" t="s">
        <v>24661</v>
      </c>
    </row>
    <row r="841" spans="1:6" x14ac:dyDescent="0.15">
      <c r="A841" s="150" t="s">
        <v>22424</v>
      </c>
      <c r="B841" s="150" t="s">
        <v>13167</v>
      </c>
      <c r="C841" s="150" t="s">
        <v>2055</v>
      </c>
      <c r="D841" s="150">
        <v>55387</v>
      </c>
      <c r="E841" s="150">
        <v>40219</v>
      </c>
      <c r="F841" s="150" t="s">
        <v>22067</v>
      </c>
    </row>
    <row r="842" spans="1:6" x14ac:dyDescent="0.15">
      <c r="A842" s="150" t="s">
        <v>4052</v>
      </c>
      <c r="B842" s="150" t="s">
        <v>13168</v>
      </c>
      <c r="C842" s="150" t="s">
        <v>412</v>
      </c>
      <c r="D842" s="150">
        <v>9450000</v>
      </c>
      <c r="E842" s="150">
        <v>6120000</v>
      </c>
      <c r="F842" s="150" t="s">
        <v>22053</v>
      </c>
    </row>
    <row r="843" spans="1:6" x14ac:dyDescent="0.15">
      <c r="A843" s="150" t="s">
        <v>22423</v>
      </c>
      <c r="B843" s="150" t="s">
        <v>13169</v>
      </c>
      <c r="C843" s="150" t="s">
        <v>13170</v>
      </c>
      <c r="D843" s="150">
        <v>24535</v>
      </c>
      <c r="E843" s="150">
        <v>94785</v>
      </c>
      <c r="F843" s="150" t="s">
        <v>22049</v>
      </c>
    </row>
    <row r="844" spans="1:6" x14ac:dyDescent="0.15">
      <c r="A844" s="150" t="s">
        <v>26564</v>
      </c>
      <c r="B844" s="150" t="s">
        <v>13171</v>
      </c>
      <c r="C844" s="150" t="s">
        <v>13172</v>
      </c>
      <c r="D844" s="150">
        <v>7786.6</v>
      </c>
      <c r="E844" s="150">
        <v>8089</v>
      </c>
      <c r="F844" s="150" t="s">
        <v>22053</v>
      </c>
    </row>
    <row r="845" spans="1:6" x14ac:dyDescent="0.15">
      <c r="A845" s="150" t="s">
        <v>4054</v>
      </c>
      <c r="B845" s="150" t="s">
        <v>13173</v>
      </c>
      <c r="C845" s="150" t="s">
        <v>13174</v>
      </c>
      <c r="D845" s="150">
        <v>358440000</v>
      </c>
      <c r="E845" s="150">
        <v>410440000</v>
      </c>
      <c r="F845" s="150" t="s">
        <v>24581</v>
      </c>
    </row>
    <row r="846" spans="1:6" x14ac:dyDescent="0.15">
      <c r="A846" s="150" t="s">
        <v>4055</v>
      </c>
      <c r="B846" s="150" t="s">
        <v>13175</v>
      </c>
      <c r="C846" s="150" t="s">
        <v>13176</v>
      </c>
      <c r="D846" s="150">
        <v>3661000</v>
      </c>
      <c r="E846" s="150">
        <v>3723700</v>
      </c>
      <c r="F846" s="150" t="s">
        <v>27772</v>
      </c>
    </row>
    <row r="847" spans="1:6" x14ac:dyDescent="0.15">
      <c r="A847" s="150" t="s">
        <v>2988</v>
      </c>
      <c r="B847" s="150" t="s">
        <v>13177</v>
      </c>
      <c r="C847" s="150" t="s">
        <v>13119</v>
      </c>
      <c r="D847" s="150">
        <v>902100</v>
      </c>
      <c r="E847" s="150">
        <v>1354200</v>
      </c>
      <c r="F847" s="150" t="s">
        <v>18774</v>
      </c>
    </row>
    <row r="848" spans="1:6" x14ac:dyDescent="0.15">
      <c r="A848" s="150" t="s">
        <v>4056</v>
      </c>
      <c r="B848" s="150" t="s">
        <v>13178</v>
      </c>
      <c r="C848" s="150" t="s">
        <v>13179</v>
      </c>
      <c r="D848" s="150">
        <v>1378626</v>
      </c>
      <c r="E848" s="150">
        <v>1480155</v>
      </c>
      <c r="F848" s="150" t="s">
        <v>22060</v>
      </c>
    </row>
    <row r="849" spans="1:6" x14ac:dyDescent="0.15">
      <c r="A849" s="150" t="s">
        <v>4057</v>
      </c>
      <c r="B849" s="150" t="s">
        <v>13180</v>
      </c>
      <c r="C849" s="150" t="s">
        <v>13119</v>
      </c>
      <c r="D849" s="150">
        <v>7561000</v>
      </c>
      <c r="E849" s="150">
        <v>9059000</v>
      </c>
      <c r="F849" s="150" t="s">
        <v>22053</v>
      </c>
    </row>
    <row r="850" spans="1:6" x14ac:dyDescent="0.15">
      <c r="A850" s="150" t="s">
        <v>4058</v>
      </c>
      <c r="B850" s="150" t="s">
        <v>13181</v>
      </c>
      <c r="C850" s="150" t="s">
        <v>13182</v>
      </c>
      <c r="D850" s="150">
        <v>2175600</v>
      </c>
      <c r="E850" s="150">
        <v>8882230</v>
      </c>
      <c r="F850" s="150" t="s">
        <v>27773</v>
      </c>
    </row>
    <row r="851" spans="1:6" x14ac:dyDescent="0.15">
      <c r="A851" s="150" t="s">
        <v>4059</v>
      </c>
      <c r="B851" s="150" t="s">
        <v>13183</v>
      </c>
      <c r="C851" s="150" t="s">
        <v>13184</v>
      </c>
      <c r="D851" s="150">
        <v>2461180</v>
      </c>
      <c r="E851" s="150">
        <v>2259680</v>
      </c>
      <c r="F851" s="150" t="s">
        <v>22154</v>
      </c>
    </row>
    <row r="852" spans="1:6" x14ac:dyDescent="0.15">
      <c r="A852" s="150" t="s">
        <v>4060</v>
      </c>
      <c r="B852" s="150" t="s">
        <v>13185</v>
      </c>
      <c r="C852" s="150" t="s">
        <v>13186</v>
      </c>
      <c r="D852" s="150">
        <v>223966651</v>
      </c>
      <c r="E852" s="150">
        <v>219746651</v>
      </c>
      <c r="F852" s="150" t="s">
        <v>27774</v>
      </c>
    </row>
    <row r="853" spans="1:6" x14ac:dyDescent="0.15">
      <c r="A853" s="150" t="s">
        <v>4061</v>
      </c>
      <c r="B853" s="150" t="s">
        <v>13188</v>
      </c>
      <c r="C853" s="150" t="s">
        <v>13189</v>
      </c>
      <c r="D853" s="150">
        <v>41200000</v>
      </c>
      <c r="E853" s="150">
        <v>82100000</v>
      </c>
      <c r="F853" s="150" t="s">
        <v>22060</v>
      </c>
    </row>
    <row r="854" spans="1:6" x14ac:dyDescent="0.15">
      <c r="A854" s="150" t="s">
        <v>4062</v>
      </c>
      <c r="B854" s="150" t="s">
        <v>13190</v>
      </c>
      <c r="C854" s="150" t="s">
        <v>13191</v>
      </c>
      <c r="D854" s="150">
        <v>1617576</v>
      </c>
      <c r="E854" s="150">
        <v>2759091</v>
      </c>
      <c r="F854" s="150" t="s">
        <v>22067</v>
      </c>
    </row>
    <row r="855" spans="1:6" x14ac:dyDescent="0.15">
      <c r="A855" s="150" t="s">
        <v>4063</v>
      </c>
      <c r="B855" s="150" t="s">
        <v>13192</v>
      </c>
      <c r="C855" s="150" t="s">
        <v>13193</v>
      </c>
      <c r="D855" s="150">
        <v>914219.2</v>
      </c>
      <c r="E855" s="150">
        <v>550000</v>
      </c>
      <c r="F855" s="150" t="s">
        <v>18774</v>
      </c>
    </row>
    <row r="856" spans="1:6" x14ac:dyDescent="0.15">
      <c r="A856" s="150" t="s">
        <v>4064</v>
      </c>
      <c r="B856" s="150" t="s">
        <v>13194</v>
      </c>
      <c r="C856" s="150" t="s">
        <v>13195</v>
      </c>
      <c r="D856" s="150">
        <v>104191.6</v>
      </c>
      <c r="E856" s="150">
        <v>118244</v>
      </c>
      <c r="F856" s="150" t="s">
        <v>22175</v>
      </c>
    </row>
    <row r="857" spans="1:6" x14ac:dyDescent="0.15">
      <c r="A857" s="150" t="s">
        <v>4065</v>
      </c>
      <c r="B857" s="150" t="s">
        <v>13196</v>
      </c>
      <c r="C857" s="150" t="s">
        <v>13197</v>
      </c>
      <c r="D857" s="150">
        <v>94482600</v>
      </c>
      <c r="E857" s="150">
        <v>93855600</v>
      </c>
      <c r="F857" s="150" t="s">
        <v>22172</v>
      </c>
    </row>
    <row r="858" spans="1:6" x14ac:dyDescent="0.15">
      <c r="A858" s="150" t="s">
        <v>26555</v>
      </c>
      <c r="B858" s="150" t="s">
        <v>13198</v>
      </c>
      <c r="C858" s="150" t="s">
        <v>13199</v>
      </c>
      <c r="D858" s="150">
        <v>61380</v>
      </c>
      <c r="E858" s="150">
        <v>2400</v>
      </c>
      <c r="F858" s="150" t="s">
        <v>22140</v>
      </c>
    </row>
    <row r="859" spans="1:6" x14ac:dyDescent="0.15">
      <c r="A859" s="150" t="s">
        <v>26554</v>
      </c>
      <c r="B859" s="150" t="s">
        <v>13200</v>
      </c>
      <c r="C859" s="150" t="s">
        <v>13201</v>
      </c>
      <c r="D859" s="150">
        <v>144383</v>
      </c>
      <c r="E859" s="150">
        <v>143888</v>
      </c>
      <c r="F859" s="150" t="s">
        <v>24545</v>
      </c>
    </row>
    <row r="860" spans="1:6" x14ac:dyDescent="0.15">
      <c r="A860" s="150" t="s">
        <v>4068</v>
      </c>
      <c r="B860" s="150" t="s">
        <v>13202</v>
      </c>
      <c r="C860" s="150" t="s">
        <v>13203</v>
      </c>
      <c r="D860" s="150">
        <v>108289672</v>
      </c>
      <c r="E860" s="150">
        <v>117601005</v>
      </c>
      <c r="F860" s="150" t="s">
        <v>27775</v>
      </c>
    </row>
    <row r="861" spans="1:6" x14ac:dyDescent="0.15">
      <c r="A861" s="150" t="s">
        <v>4069</v>
      </c>
      <c r="B861" s="150" t="s">
        <v>13204</v>
      </c>
      <c r="C861" s="150" t="s">
        <v>13205</v>
      </c>
      <c r="D861" s="150">
        <v>3061000</v>
      </c>
      <c r="E861" s="150">
        <v>7222280</v>
      </c>
      <c r="F861" s="150" t="s">
        <v>22060</v>
      </c>
    </row>
    <row r="862" spans="1:6" x14ac:dyDescent="0.15">
      <c r="A862" s="150" t="s">
        <v>4070</v>
      </c>
      <c r="B862" s="150" t="s">
        <v>13206</v>
      </c>
      <c r="C862" s="150" t="s">
        <v>13207</v>
      </c>
      <c r="D862" s="150">
        <v>2652400</v>
      </c>
      <c r="E862" s="150">
        <v>2685000</v>
      </c>
      <c r="F862" s="150" t="s">
        <v>24727</v>
      </c>
    </row>
    <row r="863" spans="1:6" x14ac:dyDescent="0.15">
      <c r="A863" s="150" t="s">
        <v>4071</v>
      </c>
      <c r="B863" s="150" t="s">
        <v>13208</v>
      </c>
      <c r="C863" s="150" t="s">
        <v>13209</v>
      </c>
      <c r="D863" s="150">
        <v>630000</v>
      </c>
      <c r="E863" s="150">
        <v>1174200</v>
      </c>
      <c r="F863" s="150" t="s">
        <v>22052</v>
      </c>
    </row>
    <row r="864" spans="1:6" x14ac:dyDescent="0.15">
      <c r="A864" s="150" t="s">
        <v>4072</v>
      </c>
      <c r="B864" s="150" t="s">
        <v>13210</v>
      </c>
      <c r="C864" s="150" t="s">
        <v>13211</v>
      </c>
      <c r="D864" s="150">
        <v>14964900</v>
      </c>
      <c r="E864" s="150">
        <v>15738100</v>
      </c>
      <c r="F864" s="150" t="s">
        <v>27776</v>
      </c>
    </row>
    <row r="865" spans="1:6" x14ac:dyDescent="0.15">
      <c r="A865" s="150" t="s">
        <v>4073</v>
      </c>
      <c r="B865" s="150" t="s">
        <v>13212</v>
      </c>
      <c r="C865" s="150" t="s">
        <v>13174</v>
      </c>
      <c r="D865" s="150">
        <v>231900470</v>
      </c>
      <c r="E865" s="150">
        <v>333685204</v>
      </c>
      <c r="F865" s="150" t="s">
        <v>27777</v>
      </c>
    </row>
    <row r="866" spans="1:6" x14ac:dyDescent="0.15">
      <c r="A866" s="150" t="s">
        <v>4074</v>
      </c>
      <c r="B866" s="150" t="s">
        <v>13213</v>
      </c>
      <c r="C866" s="150" t="s">
        <v>13214</v>
      </c>
      <c r="D866" s="150">
        <v>37742</v>
      </c>
      <c r="E866" s="150">
        <v>37742</v>
      </c>
      <c r="F866" s="150" t="s">
        <v>22078</v>
      </c>
    </row>
    <row r="867" spans="1:6" x14ac:dyDescent="0.15">
      <c r="A867" s="150" t="s">
        <v>4075</v>
      </c>
      <c r="B867" s="150" t="s">
        <v>13215</v>
      </c>
      <c r="C867" s="150" t="s">
        <v>13216</v>
      </c>
      <c r="D867" s="150">
        <v>907612</v>
      </c>
      <c r="E867" s="150">
        <v>1039948</v>
      </c>
      <c r="F867" s="150" t="s">
        <v>27778</v>
      </c>
    </row>
    <row r="868" spans="1:6" x14ac:dyDescent="0.15">
      <c r="A868" s="150" t="s">
        <v>4076</v>
      </c>
      <c r="B868" s="150" t="s">
        <v>27779</v>
      </c>
      <c r="C868" s="150" t="s">
        <v>13217</v>
      </c>
      <c r="D868" s="150">
        <v>16422530</v>
      </c>
      <c r="E868" s="150">
        <v>55374890</v>
      </c>
      <c r="F868" s="150" t="s">
        <v>27780</v>
      </c>
    </row>
    <row r="869" spans="1:6" x14ac:dyDescent="0.15">
      <c r="A869" s="150" t="s">
        <v>26547</v>
      </c>
      <c r="B869" s="150" t="s">
        <v>13218</v>
      </c>
      <c r="C869" s="150" t="s">
        <v>13219</v>
      </c>
      <c r="D869" s="150">
        <v>345100</v>
      </c>
      <c r="E869" s="150">
        <v>345100</v>
      </c>
      <c r="F869" s="150" t="s">
        <v>22060</v>
      </c>
    </row>
    <row r="870" spans="1:6" x14ac:dyDescent="0.15">
      <c r="A870" s="150" t="s">
        <v>4078</v>
      </c>
      <c r="B870" s="150" t="s">
        <v>13220</v>
      </c>
      <c r="C870" s="150" t="s">
        <v>13221</v>
      </c>
      <c r="D870" s="150">
        <v>18935</v>
      </c>
      <c r="E870" s="150">
        <v>50035</v>
      </c>
      <c r="F870" s="150" t="s">
        <v>27781</v>
      </c>
    </row>
    <row r="871" spans="1:6" x14ac:dyDescent="0.15">
      <c r="A871" s="150" t="s">
        <v>4079</v>
      </c>
      <c r="B871" s="150" t="s">
        <v>13222</v>
      </c>
      <c r="C871" s="150" t="s">
        <v>13223</v>
      </c>
      <c r="D871" s="150">
        <v>879000</v>
      </c>
      <c r="E871" s="150">
        <v>702000</v>
      </c>
      <c r="F871" s="150" t="s">
        <v>27782</v>
      </c>
    </row>
    <row r="872" spans="1:6" x14ac:dyDescent="0.15">
      <c r="A872" s="150" t="s">
        <v>4080</v>
      </c>
      <c r="B872" s="150" t="s">
        <v>13224</v>
      </c>
      <c r="C872" s="150" t="s">
        <v>13225</v>
      </c>
      <c r="D872" s="150">
        <v>3233200</v>
      </c>
      <c r="E872" s="150">
        <v>3538100</v>
      </c>
      <c r="F872" s="150" t="s">
        <v>22053</v>
      </c>
    </row>
    <row r="873" spans="1:6" x14ac:dyDescent="0.15">
      <c r="A873" s="150" t="s">
        <v>4081</v>
      </c>
      <c r="B873" s="150" t="s">
        <v>13226</v>
      </c>
      <c r="C873" s="150" t="s">
        <v>13227</v>
      </c>
      <c r="D873" s="150">
        <v>629300</v>
      </c>
      <c r="E873" s="150">
        <v>789700</v>
      </c>
      <c r="F873" s="150" t="s">
        <v>24502</v>
      </c>
    </row>
    <row r="874" spans="1:6" x14ac:dyDescent="0.15">
      <c r="A874" s="150" t="s">
        <v>4082</v>
      </c>
      <c r="B874" s="150" t="s">
        <v>13228</v>
      </c>
      <c r="C874" s="150" t="s">
        <v>13119</v>
      </c>
      <c r="D874" s="150">
        <v>792300</v>
      </c>
      <c r="E874" s="150">
        <v>1159321</v>
      </c>
      <c r="F874" s="150" t="s">
        <v>18774</v>
      </c>
    </row>
    <row r="875" spans="1:6" x14ac:dyDescent="0.15">
      <c r="A875" s="150" t="s">
        <v>4083</v>
      </c>
      <c r="B875" s="150" t="s">
        <v>13229</v>
      </c>
      <c r="C875" s="150" t="s">
        <v>13230</v>
      </c>
      <c r="D875" s="150">
        <v>610977.4</v>
      </c>
      <c r="E875" s="150">
        <v>710000</v>
      </c>
      <c r="F875" s="150" t="s">
        <v>18774</v>
      </c>
    </row>
    <row r="876" spans="1:6" x14ac:dyDescent="0.15">
      <c r="A876" s="150" t="s">
        <v>4084</v>
      </c>
      <c r="B876" s="150" t="s">
        <v>13231</v>
      </c>
      <c r="C876" s="150" t="s">
        <v>13232</v>
      </c>
      <c r="D876" s="150">
        <v>24000</v>
      </c>
      <c r="E876" s="150">
        <v>26000</v>
      </c>
      <c r="F876" s="150" t="s">
        <v>22078</v>
      </c>
    </row>
    <row r="877" spans="1:6" x14ac:dyDescent="0.15">
      <c r="A877" s="150" t="s">
        <v>4085</v>
      </c>
      <c r="B877" s="150" t="s">
        <v>13233</v>
      </c>
      <c r="C877" s="150" t="s">
        <v>13234</v>
      </c>
      <c r="D877" s="150">
        <v>73410</v>
      </c>
      <c r="E877" s="150">
        <v>83425</v>
      </c>
      <c r="F877" s="150" t="s">
        <v>22078</v>
      </c>
    </row>
    <row r="878" spans="1:6" x14ac:dyDescent="0.15">
      <c r="A878" s="150" t="s">
        <v>4086</v>
      </c>
      <c r="B878" s="150" t="s">
        <v>13235</v>
      </c>
      <c r="C878" s="150" t="s">
        <v>13236</v>
      </c>
      <c r="D878" s="150">
        <v>53200000</v>
      </c>
      <c r="E878" s="150">
        <v>84000000</v>
      </c>
      <c r="F878" s="150" t="s">
        <v>22103</v>
      </c>
    </row>
    <row r="879" spans="1:6" x14ac:dyDescent="0.15">
      <c r="A879" s="150" t="s">
        <v>26541</v>
      </c>
      <c r="B879" s="150" t="s">
        <v>13237</v>
      </c>
      <c r="C879" s="150" t="s">
        <v>13238</v>
      </c>
      <c r="D879" s="150">
        <v>3618040</v>
      </c>
      <c r="E879" s="150">
        <v>7862424</v>
      </c>
      <c r="F879" s="150" t="s">
        <v>24548</v>
      </c>
    </row>
    <row r="880" spans="1:6" x14ac:dyDescent="0.15">
      <c r="A880" s="150" t="s">
        <v>4088</v>
      </c>
      <c r="B880" s="150" t="s">
        <v>13239</v>
      </c>
      <c r="C880" s="150" t="s">
        <v>13240</v>
      </c>
      <c r="D880" s="150">
        <v>2583813</v>
      </c>
      <c r="E880" s="150">
        <v>2804407</v>
      </c>
      <c r="F880" s="150" t="s">
        <v>18774</v>
      </c>
    </row>
    <row r="881" spans="1:6" x14ac:dyDescent="0.15">
      <c r="A881" s="150" t="s">
        <v>4089</v>
      </c>
      <c r="B881" s="150" t="s">
        <v>13241</v>
      </c>
      <c r="C881" s="150" t="s">
        <v>13242</v>
      </c>
      <c r="D881" s="150">
        <v>121056</v>
      </c>
      <c r="E881" s="150">
        <v>136521.79999999999</v>
      </c>
      <c r="F881" s="150" t="s">
        <v>22135</v>
      </c>
    </row>
    <row r="882" spans="1:6" x14ac:dyDescent="0.15">
      <c r="A882" s="150" t="s">
        <v>4090</v>
      </c>
      <c r="B882" s="150" t="s">
        <v>13243</v>
      </c>
      <c r="C882" s="150" t="s">
        <v>13244</v>
      </c>
      <c r="D882" s="150">
        <v>94966000</v>
      </c>
      <c r="E882" s="150">
        <v>93856000</v>
      </c>
      <c r="F882" s="150" t="s">
        <v>22172</v>
      </c>
    </row>
    <row r="883" spans="1:6" x14ac:dyDescent="0.15">
      <c r="A883" s="150" t="s">
        <v>4091</v>
      </c>
      <c r="B883" s="150" t="s">
        <v>13245</v>
      </c>
      <c r="C883" s="150" t="s">
        <v>13246</v>
      </c>
      <c r="D883" s="150">
        <v>791733</v>
      </c>
      <c r="E883" s="150">
        <v>1057000</v>
      </c>
      <c r="F883" s="150" t="s">
        <v>18774</v>
      </c>
    </row>
    <row r="884" spans="1:6" x14ac:dyDescent="0.15">
      <c r="A884" s="150" t="s">
        <v>4092</v>
      </c>
      <c r="B884" s="150" t="s">
        <v>13247</v>
      </c>
      <c r="C884" s="150" t="s">
        <v>13248</v>
      </c>
      <c r="D884" s="150">
        <v>2781640</v>
      </c>
      <c r="E884" s="150">
        <v>2301918</v>
      </c>
      <c r="F884" s="150" t="s">
        <v>22053</v>
      </c>
    </row>
    <row r="885" spans="1:6" x14ac:dyDescent="0.15">
      <c r="A885" s="150" t="s">
        <v>4093</v>
      </c>
      <c r="B885" s="150" t="s">
        <v>13249</v>
      </c>
      <c r="C885" s="150" t="s">
        <v>13250</v>
      </c>
      <c r="D885" s="150">
        <v>25915800</v>
      </c>
      <c r="E885" s="150">
        <v>27913800</v>
      </c>
      <c r="F885" s="150" t="s">
        <v>24581</v>
      </c>
    </row>
    <row r="886" spans="1:6" x14ac:dyDescent="0.15">
      <c r="A886" s="150" t="s">
        <v>4094</v>
      </c>
      <c r="B886" s="150" t="s">
        <v>13251</v>
      </c>
      <c r="C886" s="150" t="s">
        <v>13030</v>
      </c>
      <c r="D886" s="150">
        <v>895308</v>
      </c>
      <c r="E886" s="150">
        <v>1313051</v>
      </c>
      <c r="F886" s="150" t="s">
        <v>22058</v>
      </c>
    </row>
    <row r="887" spans="1:6" x14ac:dyDescent="0.15">
      <c r="A887" s="150" t="s">
        <v>4095</v>
      </c>
      <c r="B887" s="150" t="s">
        <v>13252</v>
      </c>
      <c r="C887" s="150" t="s">
        <v>13253</v>
      </c>
      <c r="D887" s="150">
        <v>312950</v>
      </c>
      <c r="E887" s="150">
        <v>22400</v>
      </c>
      <c r="F887" s="150" t="s">
        <v>22135</v>
      </c>
    </row>
    <row r="888" spans="1:6" x14ac:dyDescent="0.15">
      <c r="A888" s="150" t="s">
        <v>4096</v>
      </c>
      <c r="B888" s="150" t="s">
        <v>13254</v>
      </c>
      <c r="C888" s="150" t="s">
        <v>13255</v>
      </c>
      <c r="D888" s="150">
        <v>10890</v>
      </c>
      <c r="E888" s="150">
        <v>11120</v>
      </c>
      <c r="F888" s="150" t="s">
        <v>22136</v>
      </c>
    </row>
    <row r="889" spans="1:6" x14ac:dyDescent="0.15">
      <c r="A889" s="150" t="s">
        <v>4097</v>
      </c>
      <c r="B889" s="150" t="s">
        <v>13256</v>
      </c>
      <c r="C889" s="150" t="s">
        <v>13257</v>
      </c>
      <c r="D889" s="150">
        <v>14006001</v>
      </c>
      <c r="E889" s="150">
        <v>16362459</v>
      </c>
      <c r="F889" s="150" t="s">
        <v>22078</v>
      </c>
    </row>
    <row r="890" spans="1:6" x14ac:dyDescent="0.15">
      <c r="A890" s="150" t="s">
        <v>22405</v>
      </c>
      <c r="B890" s="150" t="s">
        <v>13258</v>
      </c>
      <c r="C890" s="150" t="s">
        <v>13259</v>
      </c>
      <c r="D890" s="150">
        <v>3421360</v>
      </c>
      <c r="E890" s="150">
        <v>1518100</v>
      </c>
      <c r="F890" s="150" t="s">
        <v>24463</v>
      </c>
    </row>
    <row r="891" spans="1:6" x14ac:dyDescent="0.15">
      <c r="A891" s="150" t="s">
        <v>22404</v>
      </c>
      <c r="B891" s="150" t="s">
        <v>13261</v>
      </c>
      <c r="C891" s="150" t="s">
        <v>2072</v>
      </c>
      <c r="D891" s="150">
        <v>251031</v>
      </c>
      <c r="E891" s="150">
        <v>254661</v>
      </c>
      <c r="F891" s="150" t="s">
        <v>24462</v>
      </c>
    </row>
    <row r="892" spans="1:6" x14ac:dyDescent="0.15">
      <c r="A892" s="150" t="s">
        <v>4098</v>
      </c>
      <c r="B892" s="150" t="s">
        <v>13262</v>
      </c>
      <c r="C892" s="150" t="s">
        <v>13263</v>
      </c>
      <c r="D892" s="150">
        <v>173100</v>
      </c>
      <c r="E892" s="150">
        <v>188170</v>
      </c>
      <c r="F892" s="150" t="s">
        <v>22078</v>
      </c>
    </row>
    <row r="893" spans="1:6" x14ac:dyDescent="0.15">
      <c r="A893" s="150" t="s">
        <v>26531</v>
      </c>
      <c r="B893" s="150" t="s">
        <v>13264</v>
      </c>
      <c r="C893" s="150" t="s">
        <v>13265</v>
      </c>
      <c r="D893" s="150">
        <v>711500</v>
      </c>
      <c r="E893" s="150">
        <v>727450</v>
      </c>
      <c r="F893" s="150" t="s">
        <v>22053</v>
      </c>
    </row>
    <row r="894" spans="1:6" x14ac:dyDescent="0.15">
      <c r="A894" s="150" t="s">
        <v>4100</v>
      </c>
      <c r="B894" s="150" t="s">
        <v>13266</v>
      </c>
      <c r="C894" s="150" t="s">
        <v>388</v>
      </c>
      <c r="D894" s="150">
        <v>4855500</v>
      </c>
      <c r="E894" s="150">
        <v>4870000</v>
      </c>
      <c r="F894" s="150" t="s">
        <v>22093</v>
      </c>
    </row>
    <row r="895" spans="1:6" x14ac:dyDescent="0.15">
      <c r="A895" s="150" t="s">
        <v>4101</v>
      </c>
      <c r="B895" s="150" t="s">
        <v>13267</v>
      </c>
      <c r="C895" s="150" t="s">
        <v>549</v>
      </c>
      <c r="D895" s="150">
        <v>31309800</v>
      </c>
      <c r="E895" s="150">
        <v>36580400</v>
      </c>
      <c r="F895" s="150" t="s">
        <v>27783</v>
      </c>
    </row>
    <row r="896" spans="1:6" x14ac:dyDescent="0.15">
      <c r="A896" s="150" t="s">
        <v>4102</v>
      </c>
      <c r="B896" s="150" t="s">
        <v>13268</v>
      </c>
      <c r="C896" s="150" t="s">
        <v>13269</v>
      </c>
      <c r="D896" s="150">
        <v>222411.45</v>
      </c>
      <c r="E896" s="150">
        <v>149538.03</v>
      </c>
      <c r="F896" s="150" t="s">
        <v>22149</v>
      </c>
    </row>
    <row r="897" spans="1:6" x14ac:dyDescent="0.15">
      <c r="A897" s="150" t="s">
        <v>4103</v>
      </c>
      <c r="B897" s="150" t="s">
        <v>27784</v>
      </c>
      <c r="C897" s="150" t="s">
        <v>2072</v>
      </c>
      <c r="D897" s="150">
        <v>1050000</v>
      </c>
      <c r="E897" s="150">
        <v>1012935</v>
      </c>
      <c r="F897" s="150" t="s">
        <v>22052</v>
      </c>
    </row>
    <row r="898" spans="1:6" x14ac:dyDescent="0.15">
      <c r="A898" s="150" t="s">
        <v>4104</v>
      </c>
      <c r="B898" s="150" t="s">
        <v>13271</v>
      </c>
      <c r="C898" s="150" t="s">
        <v>13272</v>
      </c>
      <c r="D898" s="150">
        <v>1127400</v>
      </c>
      <c r="E898" s="150">
        <v>1825200</v>
      </c>
      <c r="F898" s="150" t="s">
        <v>22060</v>
      </c>
    </row>
    <row r="899" spans="1:6" x14ac:dyDescent="0.15">
      <c r="A899" s="150" t="s">
        <v>4105</v>
      </c>
      <c r="B899" s="150" t="s">
        <v>13273</v>
      </c>
      <c r="C899" s="150" t="s">
        <v>13274</v>
      </c>
      <c r="D899" s="150">
        <v>1363700</v>
      </c>
      <c r="E899" s="150">
        <v>1825200</v>
      </c>
      <c r="F899" s="150" t="s">
        <v>22060</v>
      </c>
    </row>
    <row r="900" spans="1:6" x14ac:dyDescent="0.15">
      <c r="A900" s="150" t="s">
        <v>4106</v>
      </c>
      <c r="B900" s="150" t="s">
        <v>13275</v>
      </c>
      <c r="C900" s="150" t="s">
        <v>13276</v>
      </c>
      <c r="D900" s="150">
        <v>42105</v>
      </c>
      <c r="E900" s="150">
        <v>100394</v>
      </c>
      <c r="F900" s="150" t="s">
        <v>22060</v>
      </c>
    </row>
    <row r="901" spans="1:6" x14ac:dyDescent="0.15">
      <c r="A901" s="150" t="s">
        <v>4107</v>
      </c>
      <c r="B901" s="150" t="s">
        <v>13277</v>
      </c>
      <c r="C901" s="150" t="s">
        <v>13278</v>
      </c>
      <c r="D901" s="150">
        <v>66437</v>
      </c>
      <c r="E901" s="150">
        <v>147966</v>
      </c>
      <c r="F901" s="150" t="s">
        <v>27785</v>
      </c>
    </row>
    <row r="902" spans="1:6" x14ac:dyDescent="0.15">
      <c r="A902" s="150" t="s">
        <v>4108</v>
      </c>
      <c r="B902" s="150" t="s">
        <v>13280</v>
      </c>
      <c r="C902" s="150" t="s">
        <v>13281</v>
      </c>
      <c r="D902" s="150">
        <v>50007000</v>
      </c>
      <c r="E902" s="150">
        <v>132761000</v>
      </c>
      <c r="F902" s="150" t="s">
        <v>22053</v>
      </c>
    </row>
    <row r="903" spans="1:6" x14ac:dyDescent="0.15">
      <c r="A903" s="150" t="s">
        <v>4109</v>
      </c>
      <c r="B903" s="150" t="s">
        <v>13282</v>
      </c>
      <c r="C903" s="150" t="s">
        <v>13283</v>
      </c>
      <c r="D903" s="150">
        <v>2247624</v>
      </c>
      <c r="E903" s="150">
        <v>2582702</v>
      </c>
      <c r="F903" s="150" t="s">
        <v>27378</v>
      </c>
    </row>
    <row r="904" spans="1:6" x14ac:dyDescent="0.15">
      <c r="A904" s="150" t="s">
        <v>23188</v>
      </c>
      <c r="B904" s="150" t="s">
        <v>23189</v>
      </c>
      <c r="C904" s="150" t="s">
        <v>23633</v>
      </c>
      <c r="D904" s="150">
        <v>2858310</v>
      </c>
      <c r="E904" s="150">
        <v>2878529.76</v>
      </c>
      <c r="F904" s="150" t="s">
        <v>27786</v>
      </c>
    </row>
    <row r="905" spans="1:6" x14ac:dyDescent="0.15">
      <c r="A905" s="150" t="s">
        <v>23118</v>
      </c>
      <c r="B905" s="150" t="s">
        <v>23119</v>
      </c>
      <c r="C905" s="150" t="s">
        <v>23634</v>
      </c>
      <c r="D905" s="150">
        <v>35580.800000000003</v>
      </c>
      <c r="E905" s="150">
        <v>56139.8</v>
      </c>
      <c r="F905" s="150" t="s">
        <v>22053</v>
      </c>
    </row>
    <row r="906" spans="1:6" x14ac:dyDescent="0.15">
      <c r="A906" s="150" t="s">
        <v>23100</v>
      </c>
      <c r="B906" s="150" t="s">
        <v>23101</v>
      </c>
      <c r="C906" s="150" t="s">
        <v>23635</v>
      </c>
      <c r="D906" s="150">
        <v>145831</v>
      </c>
      <c r="E906" s="150">
        <v>143445</v>
      </c>
      <c r="F906" s="150" t="s">
        <v>22049</v>
      </c>
    </row>
    <row r="907" spans="1:6" x14ac:dyDescent="0.15">
      <c r="A907" s="150" t="s">
        <v>22955</v>
      </c>
      <c r="B907" s="150" t="s">
        <v>22956</v>
      </c>
      <c r="C907" s="150" t="s">
        <v>23636</v>
      </c>
      <c r="D907" s="150">
        <v>51340</v>
      </c>
      <c r="E907" s="150">
        <v>67670</v>
      </c>
      <c r="F907" s="150" t="s">
        <v>24529</v>
      </c>
    </row>
    <row r="908" spans="1:6" x14ac:dyDescent="0.15">
      <c r="A908" s="150" t="s">
        <v>22777</v>
      </c>
      <c r="B908" s="150" t="s">
        <v>22778</v>
      </c>
      <c r="C908" s="150" t="s">
        <v>23637</v>
      </c>
      <c r="D908" s="150">
        <v>596263</v>
      </c>
      <c r="E908" s="150">
        <v>1252358</v>
      </c>
      <c r="F908" s="150" t="s">
        <v>27787</v>
      </c>
    </row>
    <row r="909" spans="1:6" x14ac:dyDescent="0.15">
      <c r="A909" s="150" t="s">
        <v>22767</v>
      </c>
      <c r="B909" s="150" t="s">
        <v>22768</v>
      </c>
      <c r="C909" s="150" t="s">
        <v>23638</v>
      </c>
      <c r="D909" s="150">
        <v>17304373</v>
      </c>
      <c r="E909" s="150">
        <v>21960465</v>
      </c>
      <c r="F909" s="150" t="s">
        <v>22077</v>
      </c>
    </row>
    <row r="910" spans="1:6" x14ac:dyDescent="0.15">
      <c r="A910" s="150" t="s">
        <v>22751</v>
      </c>
      <c r="B910" s="150" t="s">
        <v>22752</v>
      </c>
      <c r="C910" s="150" t="s">
        <v>23639</v>
      </c>
      <c r="D910" s="150">
        <v>7309111</v>
      </c>
      <c r="E910" s="150">
        <v>7910754</v>
      </c>
      <c r="F910" s="150" t="s">
        <v>24575</v>
      </c>
    </row>
    <row r="911" spans="1:6" x14ac:dyDescent="0.15">
      <c r="A911" s="150" t="s">
        <v>22710</v>
      </c>
      <c r="B911" s="150" t="s">
        <v>22711</v>
      </c>
      <c r="C911" s="150" t="s">
        <v>23640</v>
      </c>
      <c r="D911" s="150">
        <v>3233195.1</v>
      </c>
      <c r="E911" s="150">
        <v>1934444</v>
      </c>
      <c r="F911" s="150" t="s">
        <v>27788</v>
      </c>
    </row>
    <row r="912" spans="1:6" x14ac:dyDescent="0.15">
      <c r="A912" s="150" t="s">
        <v>22704</v>
      </c>
      <c r="B912" s="150" t="s">
        <v>22705</v>
      </c>
      <c r="C912" s="150" t="s">
        <v>23641</v>
      </c>
      <c r="D912" s="150">
        <v>1232833.5</v>
      </c>
      <c r="E912" s="150">
        <v>1044013.4</v>
      </c>
      <c r="F912" s="150" t="s">
        <v>22067</v>
      </c>
    </row>
    <row r="913" spans="1:6" x14ac:dyDescent="0.15">
      <c r="A913" s="150" t="s">
        <v>22660</v>
      </c>
      <c r="B913" s="150" t="s">
        <v>22661</v>
      </c>
      <c r="C913" s="150" t="s">
        <v>23642</v>
      </c>
      <c r="D913" s="150">
        <v>1444400</v>
      </c>
      <c r="E913" s="150">
        <v>1814400</v>
      </c>
      <c r="F913" s="150" t="s">
        <v>27789</v>
      </c>
    </row>
    <row r="914" spans="1:6" x14ac:dyDescent="0.15">
      <c r="A914" s="150" t="s">
        <v>22592</v>
      </c>
      <c r="B914" s="150" t="s">
        <v>22593</v>
      </c>
      <c r="C914" s="150" t="s">
        <v>23643</v>
      </c>
      <c r="D914" s="150">
        <v>108003</v>
      </c>
      <c r="E914" s="150">
        <v>42030</v>
      </c>
      <c r="F914" s="150" t="s">
        <v>27790</v>
      </c>
    </row>
    <row r="915" spans="1:6" x14ac:dyDescent="0.15">
      <c r="A915" s="150" t="s">
        <v>27791</v>
      </c>
      <c r="B915" s="150" t="s">
        <v>27792</v>
      </c>
      <c r="C915" s="150" t="s">
        <v>27793</v>
      </c>
      <c r="D915" s="150">
        <v>536967</v>
      </c>
      <c r="E915" s="150">
        <v>563784.5</v>
      </c>
      <c r="F915" s="150" t="s">
        <v>27378</v>
      </c>
    </row>
    <row r="916" spans="1:6" x14ac:dyDescent="0.15">
      <c r="A916" s="150" t="s">
        <v>27794</v>
      </c>
      <c r="B916" s="150" t="s">
        <v>27795</v>
      </c>
      <c r="C916" s="150" t="s">
        <v>27796</v>
      </c>
      <c r="D916" s="150">
        <v>1459828</v>
      </c>
      <c r="E916" s="150">
        <v>2554748</v>
      </c>
      <c r="F916" s="150" t="s">
        <v>27157</v>
      </c>
    </row>
    <row r="917" spans="1:6" x14ac:dyDescent="0.15">
      <c r="A917" s="150" t="s">
        <v>27797</v>
      </c>
      <c r="B917" s="150" t="s">
        <v>27798</v>
      </c>
      <c r="C917" s="150" t="s">
        <v>27799</v>
      </c>
      <c r="D917" s="150">
        <v>8858400</v>
      </c>
      <c r="E917" s="150">
        <v>9713300</v>
      </c>
      <c r="F917" s="150" t="s">
        <v>22172</v>
      </c>
    </row>
    <row r="918" spans="1:6" x14ac:dyDescent="0.15">
      <c r="A918" s="150" t="s">
        <v>27800</v>
      </c>
      <c r="B918" s="150" t="s">
        <v>27801</v>
      </c>
      <c r="C918" s="150" t="s">
        <v>27802</v>
      </c>
      <c r="D918" s="150">
        <v>9050</v>
      </c>
      <c r="E918" s="150">
        <v>9150</v>
      </c>
      <c r="F918" s="150" t="s">
        <v>27105</v>
      </c>
    </row>
    <row r="919" spans="1:6" x14ac:dyDescent="0.15">
      <c r="A919" s="150" t="s">
        <v>27803</v>
      </c>
      <c r="B919" s="150" t="s">
        <v>27804</v>
      </c>
      <c r="C919" s="150" t="s">
        <v>27805</v>
      </c>
      <c r="D919" s="150">
        <v>840750</v>
      </c>
      <c r="E919" s="150">
        <v>210650</v>
      </c>
      <c r="F919" s="150" t="s">
        <v>22052</v>
      </c>
    </row>
    <row r="920" spans="1:6" x14ac:dyDescent="0.15">
      <c r="A920" s="150" t="s">
        <v>27806</v>
      </c>
      <c r="B920" s="150" t="s">
        <v>27807</v>
      </c>
      <c r="C920" s="150" t="s">
        <v>13119</v>
      </c>
      <c r="D920" s="150">
        <v>907490</v>
      </c>
      <c r="E920" s="150">
        <v>1035900</v>
      </c>
      <c r="F920" s="150" t="s">
        <v>18774</v>
      </c>
    </row>
    <row r="921" spans="1:6" x14ac:dyDescent="0.15">
      <c r="A921" s="150" t="s">
        <v>27808</v>
      </c>
      <c r="B921" s="150" t="s">
        <v>27809</v>
      </c>
      <c r="C921" s="150" t="s">
        <v>27810</v>
      </c>
      <c r="D921" s="150">
        <v>15869225</v>
      </c>
      <c r="E921" s="150">
        <v>20513332</v>
      </c>
      <c r="F921" s="150" t="s">
        <v>22053</v>
      </c>
    </row>
    <row r="922" spans="1:6" x14ac:dyDescent="0.15">
      <c r="A922" s="150" t="s">
        <v>27811</v>
      </c>
      <c r="B922" s="150" t="s">
        <v>27812</v>
      </c>
      <c r="C922" s="150" t="s">
        <v>27813</v>
      </c>
      <c r="D922" s="150">
        <v>72203</v>
      </c>
      <c r="E922" s="150">
        <v>31068</v>
      </c>
      <c r="F922" s="150" t="s">
        <v>27814</v>
      </c>
    </row>
    <row r="923" spans="1:6" x14ac:dyDescent="0.15">
      <c r="A923" s="150" t="s">
        <v>27815</v>
      </c>
      <c r="B923" s="150" t="s">
        <v>27816</v>
      </c>
      <c r="C923" s="150" t="s">
        <v>27817</v>
      </c>
      <c r="D923" s="150">
        <v>289953</v>
      </c>
      <c r="E923" s="150">
        <v>292500</v>
      </c>
      <c r="F923" s="150" t="s">
        <v>24502</v>
      </c>
    </row>
    <row r="924" spans="1:6" x14ac:dyDescent="0.15">
      <c r="A924" s="150" t="s">
        <v>27818</v>
      </c>
      <c r="B924" s="150" t="s">
        <v>27819</v>
      </c>
      <c r="C924" s="150" t="s">
        <v>27820</v>
      </c>
      <c r="D924" s="150">
        <v>308116</v>
      </c>
      <c r="E924" s="150">
        <v>296800</v>
      </c>
      <c r="F924" s="150" t="s">
        <v>18774</v>
      </c>
    </row>
    <row r="925" spans="1:6" x14ac:dyDescent="0.15">
      <c r="A925" s="150" t="s">
        <v>27821</v>
      </c>
      <c r="B925" s="150" t="s">
        <v>27822</v>
      </c>
      <c r="C925" s="150" t="s">
        <v>27823</v>
      </c>
      <c r="D925" s="150">
        <v>321933</v>
      </c>
      <c r="E925" s="150">
        <v>290500</v>
      </c>
      <c r="F925" s="150" t="s">
        <v>18774</v>
      </c>
    </row>
    <row r="926" spans="1:6" x14ac:dyDescent="0.15">
      <c r="A926" s="150" t="s">
        <v>27824</v>
      </c>
      <c r="B926" s="150" t="s">
        <v>27825</v>
      </c>
      <c r="C926" s="150" t="s">
        <v>27826</v>
      </c>
      <c r="D926" s="150">
        <v>12284871</v>
      </c>
      <c r="E926" s="150">
        <v>4528071</v>
      </c>
      <c r="F926" s="150" t="s">
        <v>18774</v>
      </c>
    </row>
    <row r="927" spans="1:6" x14ac:dyDescent="0.15">
      <c r="A927" s="150" t="s">
        <v>27827</v>
      </c>
      <c r="B927" s="150" t="s">
        <v>27828</v>
      </c>
      <c r="C927" s="150" t="s">
        <v>27829</v>
      </c>
      <c r="D927" s="150">
        <v>2325900</v>
      </c>
      <c r="E927" s="150">
        <v>2746880</v>
      </c>
      <c r="F927" s="150" t="s">
        <v>18774</v>
      </c>
    </row>
    <row r="928" spans="1:6" x14ac:dyDescent="0.15">
      <c r="A928" s="150" t="s">
        <v>27830</v>
      </c>
      <c r="B928" s="150" t="s">
        <v>27831</v>
      </c>
      <c r="C928" s="150" t="s">
        <v>27832</v>
      </c>
      <c r="D928" s="150">
        <v>750867</v>
      </c>
      <c r="E928" s="150">
        <v>2408900</v>
      </c>
      <c r="F928" s="150" t="s">
        <v>22059</v>
      </c>
    </row>
    <row r="929" spans="1:6" x14ac:dyDescent="0.15">
      <c r="A929" s="150" t="s">
        <v>27833</v>
      </c>
      <c r="B929" s="150" t="s">
        <v>27834</v>
      </c>
      <c r="C929" s="150" t="s">
        <v>27835</v>
      </c>
      <c r="D929" s="150">
        <v>69204</v>
      </c>
      <c r="E929" s="150">
        <v>375364</v>
      </c>
      <c r="F929" s="150" t="s">
        <v>24472</v>
      </c>
    </row>
    <row r="930" spans="1:6" x14ac:dyDescent="0.15">
      <c r="A930" s="150" t="s">
        <v>27836</v>
      </c>
      <c r="B930" s="150" t="s">
        <v>27837</v>
      </c>
      <c r="C930" s="150" t="s">
        <v>27838</v>
      </c>
      <c r="D930" s="150">
        <v>202250</v>
      </c>
      <c r="E930" s="150">
        <v>236500</v>
      </c>
      <c r="F930" s="150" t="s">
        <v>22095</v>
      </c>
    </row>
    <row r="931" spans="1:6" x14ac:dyDescent="0.15">
      <c r="A931" s="150" t="s">
        <v>27839</v>
      </c>
      <c r="B931" s="150" t="s">
        <v>27840</v>
      </c>
      <c r="C931" s="150" t="s">
        <v>27841</v>
      </c>
      <c r="D931" s="150">
        <v>108510</v>
      </c>
      <c r="E931" s="150">
        <v>108510</v>
      </c>
      <c r="F931" s="150" t="s">
        <v>27378</v>
      </c>
    </row>
    <row r="932" spans="1:6" x14ac:dyDescent="0.15">
      <c r="A932" s="150" t="s">
        <v>27842</v>
      </c>
      <c r="B932" s="150" t="s">
        <v>27843</v>
      </c>
      <c r="C932" s="150" t="s">
        <v>27844</v>
      </c>
      <c r="D932" s="150">
        <v>519274</v>
      </c>
      <c r="E932" s="150">
        <v>254454</v>
      </c>
      <c r="F932" s="150" t="s">
        <v>18774</v>
      </c>
    </row>
    <row r="933" spans="1:6" x14ac:dyDescent="0.15">
      <c r="A933" s="150" t="s">
        <v>27845</v>
      </c>
      <c r="B933" s="150" t="s">
        <v>27846</v>
      </c>
      <c r="C933" s="150" t="s">
        <v>16150</v>
      </c>
      <c r="D933" s="150">
        <v>484340</v>
      </c>
      <c r="E933" s="150">
        <v>890288</v>
      </c>
      <c r="F933" s="150" t="s">
        <v>22103</v>
      </c>
    </row>
    <row r="934" spans="1:6" x14ac:dyDescent="0.15">
      <c r="A934" s="150" t="s">
        <v>27847</v>
      </c>
      <c r="B934" s="150" t="s">
        <v>27848</v>
      </c>
      <c r="C934" s="150" t="s">
        <v>27849</v>
      </c>
      <c r="D934" s="150">
        <v>13240124</v>
      </c>
      <c r="E934" s="150">
        <v>13493924</v>
      </c>
      <c r="F934" s="150" t="s">
        <v>22053</v>
      </c>
    </row>
    <row r="935" spans="1:6" x14ac:dyDescent="0.15">
      <c r="A935" s="150" t="s">
        <v>27850</v>
      </c>
      <c r="B935" s="150" t="s">
        <v>27851</v>
      </c>
      <c r="C935" s="150" t="s">
        <v>27852</v>
      </c>
      <c r="D935" s="150">
        <v>47735000</v>
      </c>
      <c r="E935" s="150">
        <v>58050000</v>
      </c>
      <c r="F935" s="150" t="s">
        <v>27853</v>
      </c>
    </row>
    <row r="936" spans="1:6" x14ac:dyDescent="0.15">
      <c r="A936" s="150" t="s">
        <v>27854</v>
      </c>
      <c r="B936" s="150" t="s">
        <v>27855</v>
      </c>
      <c r="C936" s="150" t="s">
        <v>18332</v>
      </c>
      <c r="D936" s="150">
        <v>5521300</v>
      </c>
      <c r="E936" s="150">
        <v>8940300</v>
      </c>
      <c r="F936" s="150" t="s">
        <v>22053</v>
      </c>
    </row>
    <row r="937" spans="1:6" x14ac:dyDescent="0.15">
      <c r="A937" s="150" t="s">
        <v>27856</v>
      </c>
      <c r="B937" s="150" t="s">
        <v>27857</v>
      </c>
      <c r="C937" s="150" t="s">
        <v>27858</v>
      </c>
      <c r="D937" s="150">
        <v>665786.4</v>
      </c>
      <c r="E937" s="150">
        <v>1149134.3999999999</v>
      </c>
      <c r="F937" s="150" t="s">
        <v>27859</v>
      </c>
    </row>
    <row r="938" spans="1:6" x14ac:dyDescent="0.15">
      <c r="A938" s="150" t="s">
        <v>27860</v>
      </c>
      <c r="B938" s="150" t="s">
        <v>27861</v>
      </c>
      <c r="C938" s="150" t="s">
        <v>20728</v>
      </c>
      <c r="D938" s="150">
        <v>612780</v>
      </c>
      <c r="E938" s="150">
        <v>516025</v>
      </c>
      <c r="F938" s="150" t="s">
        <v>22053</v>
      </c>
    </row>
    <row r="939" spans="1:6" x14ac:dyDescent="0.15">
      <c r="A939" s="150" t="s">
        <v>27862</v>
      </c>
      <c r="B939" s="150" t="s">
        <v>27863</v>
      </c>
      <c r="C939" s="150" t="s">
        <v>27864</v>
      </c>
      <c r="D939" s="150">
        <v>1089520</v>
      </c>
      <c r="E939" s="150">
        <v>814533.6</v>
      </c>
      <c r="F939" s="150" t="s">
        <v>27865</v>
      </c>
    </row>
    <row r="940" spans="1:6" x14ac:dyDescent="0.15">
      <c r="A940" s="150" t="s">
        <v>27866</v>
      </c>
      <c r="B940" s="150" t="s">
        <v>27867</v>
      </c>
      <c r="C940" s="150" t="s">
        <v>27868</v>
      </c>
      <c r="D940" s="150">
        <v>1905681</v>
      </c>
      <c r="E940" s="150">
        <v>2007065</v>
      </c>
      <c r="F940" s="150" t="s">
        <v>24530</v>
      </c>
    </row>
    <row r="941" spans="1:6" x14ac:dyDescent="0.15">
      <c r="A941" s="150" t="s">
        <v>27869</v>
      </c>
      <c r="B941" s="150" t="s">
        <v>27870</v>
      </c>
      <c r="C941" s="150" t="s">
        <v>27871</v>
      </c>
      <c r="D941" s="150">
        <v>5874.9</v>
      </c>
      <c r="E941" s="150">
        <v>6241</v>
      </c>
      <c r="F941" s="150" t="s">
        <v>22093</v>
      </c>
    </row>
    <row r="942" spans="1:6" x14ac:dyDescent="0.15">
      <c r="A942" s="150" t="s">
        <v>27872</v>
      </c>
      <c r="B942" s="150" t="s">
        <v>27873</v>
      </c>
      <c r="C942" s="150" t="s">
        <v>27874</v>
      </c>
      <c r="D942" s="150">
        <v>178920</v>
      </c>
      <c r="E942" s="150">
        <v>246440</v>
      </c>
      <c r="F942" s="150" t="s">
        <v>22078</v>
      </c>
    </row>
    <row r="943" spans="1:6" x14ac:dyDescent="0.15">
      <c r="A943" s="150" t="s">
        <v>27875</v>
      </c>
      <c r="B943" s="150" t="s">
        <v>27876</v>
      </c>
      <c r="C943" s="150" t="s">
        <v>27877</v>
      </c>
      <c r="D943" s="150">
        <v>111837</v>
      </c>
      <c r="E943" s="150">
        <v>126684</v>
      </c>
      <c r="F943" s="150" t="s">
        <v>27878</v>
      </c>
    </row>
    <row r="944" spans="1:6" x14ac:dyDescent="0.15">
      <c r="A944" s="150" t="s">
        <v>27879</v>
      </c>
      <c r="B944" s="150" t="s">
        <v>27880</v>
      </c>
      <c r="C944" s="150" t="s">
        <v>27881</v>
      </c>
      <c r="D944" s="150">
        <v>924436</v>
      </c>
      <c r="E944" s="150">
        <v>1240700</v>
      </c>
      <c r="F944" s="150" t="s">
        <v>27739</v>
      </c>
    </row>
    <row r="945" spans="1:6" x14ac:dyDescent="0.15">
      <c r="A945" s="150" t="s">
        <v>27882</v>
      </c>
      <c r="B945" s="150" t="s">
        <v>27883</v>
      </c>
      <c r="C945" s="150" t="s">
        <v>27884</v>
      </c>
      <c r="D945" s="150">
        <v>215040</v>
      </c>
      <c r="E945" s="150">
        <v>1128640</v>
      </c>
      <c r="F945" s="150" t="s">
        <v>27878</v>
      </c>
    </row>
    <row r="946" spans="1:6" x14ac:dyDescent="0.15">
      <c r="A946" s="150" t="s">
        <v>27885</v>
      </c>
      <c r="B946" s="150" t="s">
        <v>27886</v>
      </c>
      <c r="C946" s="150" t="s">
        <v>27887</v>
      </c>
      <c r="D946" s="150">
        <v>2392289.2999999998</v>
      </c>
      <c r="E946" s="150">
        <v>3982272.3</v>
      </c>
      <c r="F946" s="150" t="s">
        <v>27888</v>
      </c>
    </row>
    <row r="947" spans="1:6" x14ac:dyDescent="0.15">
      <c r="A947" s="150" t="s">
        <v>27889</v>
      </c>
      <c r="B947" s="150" t="s">
        <v>27890</v>
      </c>
      <c r="C947" s="150" t="s">
        <v>27891</v>
      </c>
      <c r="D947" s="150">
        <v>24500</v>
      </c>
      <c r="E947" s="150">
        <v>342750</v>
      </c>
      <c r="F947" s="150" t="s">
        <v>22068</v>
      </c>
    </row>
    <row r="948" spans="1:6" x14ac:dyDescent="0.15">
      <c r="A948" s="150" t="s">
        <v>27892</v>
      </c>
      <c r="B948" s="150" t="s">
        <v>27893</v>
      </c>
      <c r="C948" s="150" t="s">
        <v>27894</v>
      </c>
      <c r="D948" s="150">
        <v>99416.5</v>
      </c>
      <c r="E948" s="150">
        <v>101100</v>
      </c>
      <c r="F948" s="150" t="s">
        <v>27895</v>
      </c>
    </row>
    <row r="949" spans="1:6" x14ac:dyDescent="0.15">
      <c r="A949" s="150" t="s">
        <v>27896</v>
      </c>
      <c r="B949" s="150" t="s">
        <v>27897</v>
      </c>
      <c r="C949" s="150" t="s">
        <v>27898</v>
      </c>
      <c r="D949" s="150">
        <v>5096.8</v>
      </c>
      <c r="E949" s="150">
        <v>7400.4</v>
      </c>
      <c r="F949" s="150" t="s">
        <v>14062</v>
      </c>
    </row>
    <row r="950" spans="1:6" x14ac:dyDescent="0.15">
      <c r="A950" s="150" t="s">
        <v>4110</v>
      </c>
      <c r="B950" s="150" t="s">
        <v>27899</v>
      </c>
      <c r="C950" s="150" t="s">
        <v>13284</v>
      </c>
      <c r="D950" s="150">
        <v>2384373</v>
      </c>
      <c r="E950" s="150">
        <v>2699846</v>
      </c>
      <c r="F950" s="150" t="s">
        <v>27739</v>
      </c>
    </row>
    <row r="951" spans="1:6" x14ac:dyDescent="0.15">
      <c r="A951" s="150" t="s">
        <v>4111</v>
      </c>
      <c r="B951" s="150" t="s">
        <v>27900</v>
      </c>
      <c r="C951" s="150" t="s">
        <v>12465</v>
      </c>
      <c r="D951" s="150">
        <v>0</v>
      </c>
      <c r="E951" s="150">
        <v>0</v>
      </c>
      <c r="F951" s="150" t="s">
        <v>22053</v>
      </c>
    </row>
    <row r="952" spans="1:6" x14ac:dyDescent="0.15">
      <c r="A952" s="150" t="s">
        <v>4112</v>
      </c>
      <c r="B952" s="150" t="s">
        <v>27901</v>
      </c>
      <c r="C952" s="150" t="s">
        <v>12150</v>
      </c>
      <c r="D952" s="150">
        <v>6513970</v>
      </c>
      <c r="E952" s="150">
        <v>8025000</v>
      </c>
      <c r="F952" s="150" t="s">
        <v>22100</v>
      </c>
    </row>
    <row r="953" spans="1:6" x14ac:dyDescent="0.15">
      <c r="A953" s="150" t="s">
        <v>4113</v>
      </c>
      <c r="B953" s="150" t="s">
        <v>27902</v>
      </c>
      <c r="C953" s="150" t="s">
        <v>2858</v>
      </c>
      <c r="D953" s="150">
        <v>2406500</v>
      </c>
      <c r="E953" s="150">
        <v>2512100</v>
      </c>
      <c r="F953" s="150" t="s">
        <v>18774</v>
      </c>
    </row>
    <row r="954" spans="1:6" x14ac:dyDescent="0.15">
      <c r="A954" s="150" t="s">
        <v>4114</v>
      </c>
      <c r="B954" s="150" t="s">
        <v>27903</v>
      </c>
      <c r="C954" s="150" t="s">
        <v>13285</v>
      </c>
      <c r="D954" s="150">
        <v>59245</v>
      </c>
      <c r="E954" s="150">
        <v>83925</v>
      </c>
      <c r="F954" s="150" t="s">
        <v>24459</v>
      </c>
    </row>
    <row r="955" spans="1:6" x14ac:dyDescent="0.15">
      <c r="A955" s="150" t="s">
        <v>4115</v>
      </c>
      <c r="B955" s="150" t="s">
        <v>2005</v>
      </c>
      <c r="C955" s="150" t="s">
        <v>13286</v>
      </c>
      <c r="D955" s="150">
        <v>977915</v>
      </c>
      <c r="E955" s="150">
        <v>1684800</v>
      </c>
      <c r="F955" s="150" t="s">
        <v>22053</v>
      </c>
    </row>
    <row r="956" spans="1:6" x14ac:dyDescent="0.15">
      <c r="A956" s="150" t="s">
        <v>4116</v>
      </c>
      <c r="B956" s="150" t="s">
        <v>27904</v>
      </c>
      <c r="C956" s="150" t="s">
        <v>13287</v>
      </c>
      <c r="D956" s="150">
        <v>1243300</v>
      </c>
      <c r="E956" s="150">
        <v>1506200</v>
      </c>
      <c r="F956" s="150" t="s">
        <v>18774</v>
      </c>
    </row>
    <row r="957" spans="1:6" x14ac:dyDescent="0.15">
      <c r="A957" s="150" t="s">
        <v>4117</v>
      </c>
      <c r="B957" s="150" t="s">
        <v>27905</v>
      </c>
      <c r="C957" s="150" t="s">
        <v>13288</v>
      </c>
      <c r="D957" s="150">
        <v>718140</v>
      </c>
      <c r="E957" s="150">
        <v>854425</v>
      </c>
      <c r="F957" s="150" t="s">
        <v>18774</v>
      </c>
    </row>
    <row r="958" spans="1:6" x14ac:dyDescent="0.15">
      <c r="A958" s="150" t="s">
        <v>4118</v>
      </c>
      <c r="B958" s="150" t="s">
        <v>27906</v>
      </c>
      <c r="C958" s="150" t="s">
        <v>13289</v>
      </c>
      <c r="D958" s="150">
        <v>250000</v>
      </c>
      <c r="E958" s="150">
        <v>1050000</v>
      </c>
      <c r="F958" s="150" t="s">
        <v>22172</v>
      </c>
    </row>
    <row r="959" spans="1:6" x14ac:dyDescent="0.15">
      <c r="A959" s="150" t="s">
        <v>4119</v>
      </c>
      <c r="B959" s="150" t="s">
        <v>27907</v>
      </c>
      <c r="C959" s="150" t="s">
        <v>13290</v>
      </c>
      <c r="D959" s="150">
        <v>39793000</v>
      </c>
      <c r="E959" s="150">
        <v>46674000</v>
      </c>
      <c r="F959" s="150" t="s">
        <v>22110</v>
      </c>
    </row>
    <row r="960" spans="1:6" x14ac:dyDescent="0.15">
      <c r="A960" s="150" t="s">
        <v>4120</v>
      </c>
      <c r="B960" s="150" t="s">
        <v>61</v>
      </c>
      <c r="C960" s="150" t="s">
        <v>13291</v>
      </c>
      <c r="D960" s="150">
        <v>55675000</v>
      </c>
      <c r="E960" s="150">
        <v>61945670</v>
      </c>
      <c r="F960" s="150" t="s">
        <v>27908</v>
      </c>
    </row>
    <row r="961" spans="1:6" x14ac:dyDescent="0.15">
      <c r="A961" s="150" t="s">
        <v>4121</v>
      </c>
      <c r="B961" s="150" t="s">
        <v>27909</v>
      </c>
      <c r="C961" s="150" t="s">
        <v>13292</v>
      </c>
      <c r="D961" s="150">
        <v>2216500</v>
      </c>
      <c r="E961" s="150">
        <v>3225600</v>
      </c>
      <c r="F961" s="150" t="s">
        <v>22060</v>
      </c>
    </row>
    <row r="962" spans="1:6" x14ac:dyDescent="0.15">
      <c r="A962" s="150" t="s">
        <v>4122</v>
      </c>
      <c r="B962" s="150" t="s">
        <v>27910</v>
      </c>
      <c r="C962" s="150" t="s">
        <v>13293</v>
      </c>
      <c r="D962" s="150">
        <v>39012000</v>
      </c>
      <c r="E962" s="150">
        <v>53892000</v>
      </c>
      <c r="F962" s="150" t="s">
        <v>27911</v>
      </c>
    </row>
    <row r="963" spans="1:6" x14ac:dyDescent="0.15">
      <c r="A963" s="150" t="s">
        <v>4123</v>
      </c>
      <c r="B963" s="150" t="s">
        <v>27912</v>
      </c>
      <c r="C963" s="150" t="s">
        <v>13295</v>
      </c>
      <c r="D963" s="150">
        <v>106794.08</v>
      </c>
      <c r="E963" s="150">
        <v>109161</v>
      </c>
      <c r="F963" s="150" t="s">
        <v>21479</v>
      </c>
    </row>
    <row r="964" spans="1:6" x14ac:dyDescent="0.15">
      <c r="A964" s="150" t="s">
        <v>4124</v>
      </c>
      <c r="B964" s="150" t="s">
        <v>27913</v>
      </c>
      <c r="C964" s="150" t="s">
        <v>13296</v>
      </c>
      <c r="D964" s="150">
        <v>7040982</v>
      </c>
      <c r="E964" s="150">
        <v>7761994</v>
      </c>
      <c r="F964" s="150" t="s">
        <v>22172</v>
      </c>
    </row>
    <row r="965" spans="1:6" x14ac:dyDescent="0.15">
      <c r="A965" s="150" t="s">
        <v>4125</v>
      </c>
      <c r="B965" s="150" t="s">
        <v>27914</v>
      </c>
      <c r="C965" s="150" t="s">
        <v>13297</v>
      </c>
      <c r="D965" s="150">
        <v>11500</v>
      </c>
      <c r="E965" s="150">
        <v>9900</v>
      </c>
      <c r="F965" s="150" t="s">
        <v>27915</v>
      </c>
    </row>
    <row r="966" spans="1:6" x14ac:dyDescent="0.15">
      <c r="A966" s="150" t="s">
        <v>4126</v>
      </c>
      <c r="B966" s="150" t="s">
        <v>27916</v>
      </c>
      <c r="C966" s="150" t="s">
        <v>13299</v>
      </c>
      <c r="D966" s="150">
        <v>800</v>
      </c>
      <c r="E966" s="150">
        <v>1800</v>
      </c>
      <c r="F966" s="150" t="s">
        <v>22136</v>
      </c>
    </row>
    <row r="967" spans="1:6" x14ac:dyDescent="0.15">
      <c r="A967" s="150" t="s">
        <v>4127</v>
      </c>
      <c r="B967" s="150" t="s">
        <v>27917</v>
      </c>
      <c r="C967" s="150" t="s">
        <v>13300</v>
      </c>
      <c r="D967" s="150">
        <v>136335000</v>
      </c>
      <c r="E967" s="150">
        <v>155743538</v>
      </c>
      <c r="F967" s="150" t="s">
        <v>24669</v>
      </c>
    </row>
    <row r="968" spans="1:6" x14ac:dyDescent="0.15">
      <c r="A968" s="150" t="s">
        <v>4128</v>
      </c>
      <c r="B968" s="150" t="s">
        <v>27918</v>
      </c>
      <c r="C968" s="150" t="s">
        <v>2204</v>
      </c>
      <c r="D968" s="150">
        <v>2487000</v>
      </c>
      <c r="E968" s="150">
        <v>4317000</v>
      </c>
      <c r="F968" s="150" t="s">
        <v>27015</v>
      </c>
    </row>
    <row r="969" spans="1:6" x14ac:dyDescent="0.15">
      <c r="A969" s="150" t="s">
        <v>4129</v>
      </c>
      <c r="B969" s="150" t="s">
        <v>27919</v>
      </c>
      <c r="C969" s="150" t="s">
        <v>123</v>
      </c>
      <c r="D969" s="150">
        <v>1121</v>
      </c>
      <c r="E969" s="150">
        <v>1517</v>
      </c>
      <c r="F969" s="150" t="s">
        <v>24498</v>
      </c>
    </row>
    <row r="970" spans="1:6" x14ac:dyDescent="0.15">
      <c r="A970" s="150" t="s">
        <v>4130</v>
      </c>
      <c r="B970" s="150" t="s">
        <v>27920</v>
      </c>
      <c r="C970" s="150" t="s">
        <v>13301</v>
      </c>
      <c r="D970" s="150">
        <v>18772500</v>
      </c>
      <c r="E970" s="150">
        <v>21755000</v>
      </c>
      <c r="F970" s="150" t="s">
        <v>27921</v>
      </c>
    </row>
    <row r="971" spans="1:6" x14ac:dyDescent="0.15">
      <c r="A971" s="150" t="s">
        <v>4131</v>
      </c>
      <c r="B971" s="150" t="s">
        <v>27922</v>
      </c>
      <c r="C971" s="150" t="s">
        <v>13302</v>
      </c>
      <c r="D971" s="150">
        <v>9622062.6999999993</v>
      </c>
      <c r="E971" s="150">
        <v>16119875</v>
      </c>
      <c r="F971" s="150" t="s">
        <v>22093</v>
      </c>
    </row>
    <row r="972" spans="1:6" x14ac:dyDescent="0.15">
      <c r="A972" s="150" t="s">
        <v>4132</v>
      </c>
      <c r="B972" s="150" t="s">
        <v>27923</v>
      </c>
      <c r="C972" s="150" t="s">
        <v>13303</v>
      </c>
      <c r="D972" s="150">
        <v>8774390</v>
      </c>
      <c r="E972" s="150">
        <v>11513450</v>
      </c>
      <c r="F972" s="150" t="s">
        <v>22129</v>
      </c>
    </row>
    <row r="973" spans="1:6" x14ac:dyDescent="0.15">
      <c r="A973" s="150" t="s">
        <v>4133</v>
      </c>
      <c r="B973" s="150" t="s">
        <v>27924</v>
      </c>
      <c r="C973" s="150" t="s">
        <v>13304</v>
      </c>
      <c r="D973" s="150">
        <v>2247077.29</v>
      </c>
      <c r="E973" s="150">
        <v>2389137.7999999998</v>
      </c>
      <c r="F973" s="150" t="s">
        <v>22078</v>
      </c>
    </row>
    <row r="974" spans="1:6" x14ac:dyDescent="0.15">
      <c r="A974" s="150" t="s">
        <v>4134</v>
      </c>
      <c r="B974" s="150" t="s">
        <v>27925</v>
      </c>
      <c r="C974" s="150" t="s">
        <v>13305</v>
      </c>
      <c r="D974" s="150">
        <v>8800</v>
      </c>
      <c r="E974" s="150">
        <v>5960</v>
      </c>
      <c r="F974" s="150" t="s">
        <v>24498</v>
      </c>
    </row>
    <row r="975" spans="1:6" x14ac:dyDescent="0.15">
      <c r="A975" s="150" t="s">
        <v>4135</v>
      </c>
      <c r="B975" s="150" t="s">
        <v>27926</v>
      </c>
      <c r="C975" s="150" t="s">
        <v>13306</v>
      </c>
      <c r="D975" s="150">
        <v>0</v>
      </c>
      <c r="E975" s="150">
        <v>0</v>
      </c>
      <c r="F975" s="150" t="s">
        <v>22058</v>
      </c>
    </row>
    <row r="976" spans="1:6" x14ac:dyDescent="0.15">
      <c r="A976" s="150" t="s">
        <v>4136</v>
      </c>
      <c r="B976" s="150" t="s">
        <v>27927</v>
      </c>
      <c r="C976" s="150" t="s">
        <v>123</v>
      </c>
      <c r="D976" s="150">
        <v>7032.4</v>
      </c>
      <c r="E976" s="150">
        <v>1580.72</v>
      </c>
      <c r="F976" s="150" t="s">
        <v>24498</v>
      </c>
    </row>
    <row r="977" spans="1:6" x14ac:dyDescent="0.15">
      <c r="A977" s="150" t="s">
        <v>4137</v>
      </c>
      <c r="B977" s="150" t="s">
        <v>27928</v>
      </c>
      <c r="C977" s="150" t="s">
        <v>12780</v>
      </c>
      <c r="D977" s="150">
        <v>0</v>
      </c>
      <c r="E977" s="150">
        <v>0</v>
      </c>
      <c r="F977" s="150" t="s">
        <v>24605</v>
      </c>
    </row>
    <row r="978" spans="1:6" x14ac:dyDescent="0.15">
      <c r="A978" s="150" t="s">
        <v>4138</v>
      </c>
      <c r="B978" s="150" t="s">
        <v>27929</v>
      </c>
      <c r="C978" s="150" t="s">
        <v>13307</v>
      </c>
      <c r="F978" s="150" t="s">
        <v>503</v>
      </c>
    </row>
    <row r="979" spans="1:6" x14ac:dyDescent="0.15">
      <c r="A979" s="150" t="s">
        <v>4139</v>
      </c>
      <c r="B979" s="150" t="s">
        <v>27930</v>
      </c>
      <c r="C979" s="150" t="s">
        <v>123</v>
      </c>
      <c r="D979" s="150">
        <v>4000</v>
      </c>
      <c r="E979" s="150">
        <v>1700</v>
      </c>
      <c r="F979" s="150" t="s">
        <v>24498</v>
      </c>
    </row>
    <row r="980" spans="1:6" x14ac:dyDescent="0.15">
      <c r="A980" s="150" t="s">
        <v>4140</v>
      </c>
      <c r="B980" s="150" t="s">
        <v>576</v>
      </c>
      <c r="C980" s="150" t="s">
        <v>12557</v>
      </c>
      <c r="D980" s="150">
        <v>19740000</v>
      </c>
      <c r="E980" s="150">
        <v>3180000</v>
      </c>
      <c r="F980" s="150" t="s">
        <v>24575</v>
      </c>
    </row>
    <row r="981" spans="1:6" x14ac:dyDescent="0.15">
      <c r="A981" s="150" t="s">
        <v>4141</v>
      </c>
      <c r="B981" s="150" t="s">
        <v>27931</v>
      </c>
      <c r="C981" s="150" t="s">
        <v>13308</v>
      </c>
      <c r="D981" s="150">
        <v>14440000</v>
      </c>
      <c r="E981" s="150">
        <v>25600000</v>
      </c>
      <c r="F981" s="150" t="s">
        <v>27932</v>
      </c>
    </row>
    <row r="982" spans="1:6" x14ac:dyDescent="0.15">
      <c r="A982" s="150" t="s">
        <v>4142</v>
      </c>
      <c r="B982" s="150" t="s">
        <v>27933</v>
      </c>
      <c r="C982" s="150" t="s">
        <v>13308</v>
      </c>
      <c r="D982" s="150">
        <v>14440000</v>
      </c>
      <c r="E982" s="150">
        <v>25600000</v>
      </c>
      <c r="F982" s="150" t="s">
        <v>27932</v>
      </c>
    </row>
    <row r="983" spans="1:6" x14ac:dyDescent="0.15">
      <c r="A983" s="150" t="s">
        <v>4143</v>
      </c>
      <c r="B983" s="150" t="s">
        <v>27934</v>
      </c>
      <c r="C983" s="150" t="s">
        <v>13309</v>
      </c>
      <c r="D983" s="150">
        <v>181738137</v>
      </c>
      <c r="E983" s="150">
        <v>256761364</v>
      </c>
      <c r="F983" s="150" t="s">
        <v>27935</v>
      </c>
    </row>
    <row r="984" spans="1:6" x14ac:dyDescent="0.15">
      <c r="A984" s="150" t="s">
        <v>4144</v>
      </c>
      <c r="B984" s="150" t="s">
        <v>27936</v>
      </c>
      <c r="C984" s="150" t="s">
        <v>13310</v>
      </c>
      <c r="D984" s="150">
        <v>149972.28</v>
      </c>
      <c r="E984" s="150">
        <v>153143.54999999999</v>
      </c>
      <c r="F984" s="150" t="s">
        <v>22078</v>
      </c>
    </row>
    <row r="985" spans="1:6" x14ac:dyDescent="0.15">
      <c r="A985" s="150" t="s">
        <v>4145</v>
      </c>
      <c r="B985" s="150" t="s">
        <v>27937</v>
      </c>
      <c r="C985" s="150" t="s">
        <v>2153</v>
      </c>
      <c r="F985" s="150" t="s">
        <v>503</v>
      </c>
    </row>
    <row r="986" spans="1:6" x14ac:dyDescent="0.15">
      <c r="A986" s="150" t="s">
        <v>4146</v>
      </c>
      <c r="B986" s="150" t="s">
        <v>27938</v>
      </c>
      <c r="C986" s="150" t="s">
        <v>13311</v>
      </c>
      <c r="D986" s="150">
        <v>8745</v>
      </c>
      <c r="E986" s="150">
        <v>11356</v>
      </c>
      <c r="F986" s="150" t="s">
        <v>24529</v>
      </c>
    </row>
    <row r="987" spans="1:6" x14ac:dyDescent="0.15">
      <c r="A987" s="150" t="s">
        <v>4147</v>
      </c>
      <c r="B987" s="150" t="s">
        <v>27939</v>
      </c>
      <c r="C987" s="150" t="s">
        <v>13312</v>
      </c>
      <c r="D987" s="150">
        <v>2089400</v>
      </c>
      <c r="E987" s="150">
        <v>5614000</v>
      </c>
      <c r="F987" s="150" t="s">
        <v>22067</v>
      </c>
    </row>
    <row r="988" spans="1:6" x14ac:dyDescent="0.15">
      <c r="A988" s="150" t="s">
        <v>4148</v>
      </c>
      <c r="B988" s="150" t="s">
        <v>27940</v>
      </c>
      <c r="C988" s="150" t="s">
        <v>13313</v>
      </c>
      <c r="D988" s="150">
        <v>1500500</v>
      </c>
      <c r="E988" s="150">
        <v>2165700</v>
      </c>
      <c r="F988" s="150" t="s">
        <v>22160</v>
      </c>
    </row>
    <row r="989" spans="1:6" x14ac:dyDescent="0.15">
      <c r="A989" s="150" t="s">
        <v>4149</v>
      </c>
      <c r="B989" s="150" t="s">
        <v>27941</v>
      </c>
      <c r="C989" s="150" t="s">
        <v>13314</v>
      </c>
      <c r="D989" s="150">
        <v>5403144.7599999998</v>
      </c>
      <c r="E989" s="150">
        <v>5415225.9199999999</v>
      </c>
      <c r="F989" s="150" t="s">
        <v>27942</v>
      </c>
    </row>
    <row r="990" spans="1:6" x14ac:dyDescent="0.15">
      <c r="A990" s="150" t="s">
        <v>4150</v>
      </c>
      <c r="B990" s="150" t="s">
        <v>27943</v>
      </c>
      <c r="C990" s="150" t="s">
        <v>13315</v>
      </c>
      <c r="D990" s="150">
        <v>60610040.100000001</v>
      </c>
      <c r="E990" s="150">
        <v>78903822.400000006</v>
      </c>
      <c r="F990" s="150" t="s">
        <v>27942</v>
      </c>
    </row>
    <row r="991" spans="1:6" x14ac:dyDescent="0.15">
      <c r="A991" s="150" t="s">
        <v>4151</v>
      </c>
      <c r="B991" s="150" t="s">
        <v>27944</v>
      </c>
      <c r="C991" s="150" t="s">
        <v>13316</v>
      </c>
      <c r="D991" s="150">
        <v>1097735</v>
      </c>
      <c r="E991" s="150">
        <v>1532992</v>
      </c>
      <c r="F991" s="150" t="s">
        <v>18774</v>
      </c>
    </row>
    <row r="992" spans="1:6" x14ac:dyDescent="0.15">
      <c r="A992" s="150" t="s">
        <v>4152</v>
      </c>
      <c r="B992" s="150" t="s">
        <v>27945</v>
      </c>
      <c r="C992" s="150" t="s">
        <v>13317</v>
      </c>
      <c r="D992" s="150">
        <v>3948329.6</v>
      </c>
      <c r="E992" s="150">
        <v>4649743</v>
      </c>
      <c r="F992" s="150" t="s">
        <v>14062</v>
      </c>
    </row>
    <row r="993" spans="1:6" x14ac:dyDescent="0.15">
      <c r="A993" s="150" t="s">
        <v>4153</v>
      </c>
      <c r="B993" s="150" t="s">
        <v>27946</v>
      </c>
      <c r="C993" s="150" t="s">
        <v>13318</v>
      </c>
      <c r="F993" s="150" t="s">
        <v>503</v>
      </c>
    </row>
    <row r="994" spans="1:6" x14ac:dyDescent="0.15">
      <c r="A994" s="150" t="s">
        <v>4154</v>
      </c>
      <c r="B994" s="150" t="s">
        <v>27947</v>
      </c>
      <c r="C994" s="150" t="s">
        <v>13319</v>
      </c>
      <c r="F994" s="150" t="s">
        <v>503</v>
      </c>
    </row>
    <row r="995" spans="1:6" x14ac:dyDescent="0.15">
      <c r="A995" s="150" t="s">
        <v>4155</v>
      </c>
      <c r="B995" s="150" t="s">
        <v>27948</v>
      </c>
      <c r="C995" s="150" t="s">
        <v>13320</v>
      </c>
      <c r="F995" s="150" t="s">
        <v>503</v>
      </c>
    </row>
    <row r="996" spans="1:6" x14ac:dyDescent="0.15">
      <c r="A996" s="150" t="s">
        <v>4156</v>
      </c>
      <c r="B996" s="150" t="s">
        <v>583</v>
      </c>
      <c r="C996" s="150" t="s">
        <v>13321</v>
      </c>
      <c r="D996" s="150">
        <v>200000</v>
      </c>
      <c r="E996" s="150">
        <v>240000</v>
      </c>
      <c r="F996" s="150" t="s">
        <v>24582</v>
      </c>
    </row>
    <row r="997" spans="1:6" x14ac:dyDescent="0.15">
      <c r="A997" s="150" t="s">
        <v>4157</v>
      </c>
      <c r="B997" s="150" t="s">
        <v>27949</v>
      </c>
      <c r="C997" s="150" t="s">
        <v>13322</v>
      </c>
      <c r="D997" s="150">
        <v>21826499</v>
      </c>
      <c r="E997" s="150">
        <v>22218164.199999999</v>
      </c>
      <c r="F997" s="150" t="s">
        <v>22060</v>
      </c>
    </row>
    <row r="998" spans="1:6" x14ac:dyDescent="0.15">
      <c r="A998" s="150" t="s">
        <v>4158</v>
      </c>
      <c r="B998" s="150" t="s">
        <v>27950</v>
      </c>
      <c r="C998" s="150" t="s">
        <v>1923</v>
      </c>
      <c r="D998" s="150">
        <v>8500</v>
      </c>
      <c r="E998" s="150">
        <v>1850</v>
      </c>
      <c r="F998" s="150" t="s">
        <v>22116</v>
      </c>
    </row>
    <row r="999" spans="1:6" x14ac:dyDescent="0.15">
      <c r="A999" s="150" t="s">
        <v>4159</v>
      </c>
      <c r="B999" s="150" t="s">
        <v>27951</v>
      </c>
      <c r="C999" s="150" t="s">
        <v>13323</v>
      </c>
      <c r="D999" s="150">
        <v>25500</v>
      </c>
      <c r="E999" s="150">
        <v>11000</v>
      </c>
      <c r="F999" s="150" t="s">
        <v>27915</v>
      </c>
    </row>
    <row r="1000" spans="1:6" x14ac:dyDescent="0.15">
      <c r="A1000" s="150" t="s">
        <v>4160</v>
      </c>
      <c r="B1000" s="150" t="s">
        <v>27952</v>
      </c>
      <c r="C1000" s="150" t="s">
        <v>13324</v>
      </c>
      <c r="D1000" s="150">
        <v>1800000</v>
      </c>
      <c r="E1000" s="150">
        <v>960000</v>
      </c>
      <c r="F1000" s="150" t="s">
        <v>27953</v>
      </c>
    </row>
    <row r="1001" spans="1:6" x14ac:dyDescent="0.15">
      <c r="A1001" s="150" t="s">
        <v>4161</v>
      </c>
      <c r="B1001" s="150" t="s">
        <v>27954</v>
      </c>
      <c r="C1001" s="150" t="s">
        <v>13325</v>
      </c>
      <c r="D1001" s="150">
        <v>164900</v>
      </c>
      <c r="E1001" s="150">
        <v>170600</v>
      </c>
      <c r="F1001" s="150" t="s">
        <v>24529</v>
      </c>
    </row>
    <row r="1002" spans="1:6" x14ac:dyDescent="0.15">
      <c r="A1002" s="150" t="s">
        <v>4162</v>
      </c>
      <c r="B1002" s="150" t="s">
        <v>27955</v>
      </c>
      <c r="C1002" s="150" t="s">
        <v>13326</v>
      </c>
      <c r="D1002" s="150">
        <v>680000</v>
      </c>
      <c r="E1002" s="150">
        <v>720000</v>
      </c>
      <c r="F1002" s="150" t="s">
        <v>24751</v>
      </c>
    </row>
    <row r="1003" spans="1:6" x14ac:dyDescent="0.15">
      <c r="A1003" s="150" t="s">
        <v>4163</v>
      </c>
      <c r="B1003" s="150" t="s">
        <v>27956</v>
      </c>
      <c r="C1003" s="150" t="s">
        <v>13327</v>
      </c>
      <c r="D1003" s="150">
        <v>0</v>
      </c>
      <c r="E1003" s="150">
        <v>0</v>
      </c>
      <c r="F1003" s="150" t="s">
        <v>24605</v>
      </c>
    </row>
    <row r="1004" spans="1:6" x14ac:dyDescent="0.15">
      <c r="A1004" s="150" t="s">
        <v>4164</v>
      </c>
      <c r="B1004" s="150" t="s">
        <v>27957</v>
      </c>
      <c r="C1004" s="150" t="s">
        <v>13328</v>
      </c>
      <c r="D1004" s="150">
        <v>55847020</v>
      </c>
      <c r="E1004" s="150">
        <v>64858400</v>
      </c>
      <c r="F1004" s="150" t="s">
        <v>24581</v>
      </c>
    </row>
    <row r="1005" spans="1:6" x14ac:dyDescent="0.15">
      <c r="A1005" s="150" t="s">
        <v>4165</v>
      </c>
      <c r="B1005" s="150" t="s">
        <v>27958</v>
      </c>
      <c r="C1005" s="150" t="s">
        <v>12357</v>
      </c>
      <c r="D1005" s="150">
        <v>0</v>
      </c>
      <c r="E1005" s="150">
        <v>0</v>
      </c>
      <c r="F1005" s="150" t="s">
        <v>27959</v>
      </c>
    </row>
    <row r="1006" spans="1:6" x14ac:dyDescent="0.15">
      <c r="A1006" s="150" t="s">
        <v>4166</v>
      </c>
      <c r="B1006" s="150" t="s">
        <v>27960</v>
      </c>
      <c r="C1006" s="150" t="s">
        <v>13329</v>
      </c>
      <c r="D1006" s="150">
        <v>21362</v>
      </c>
      <c r="E1006" s="150">
        <v>25000</v>
      </c>
      <c r="F1006" s="150" t="s">
        <v>27961</v>
      </c>
    </row>
    <row r="1007" spans="1:6" x14ac:dyDescent="0.15">
      <c r="A1007" s="150" t="s">
        <v>4167</v>
      </c>
      <c r="B1007" s="150" t="s">
        <v>27962</v>
      </c>
      <c r="C1007" s="150" t="s">
        <v>13331</v>
      </c>
      <c r="D1007" s="150">
        <v>423000</v>
      </c>
      <c r="E1007" s="150">
        <v>422500</v>
      </c>
      <c r="F1007" s="150" t="s">
        <v>18774</v>
      </c>
    </row>
    <row r="1008" spans="1:6" x14ac:dyDescent="0.15">
      <c r="A1008" s="150" t="s">
        <v>4168</v>
      </c>
      <c r="B1008" s="150" t="s">
        <v>27963</v>
      </c>
      <c r="C1008" s="150" t="s">
        <v>13332</v>
      </c>
      <c r="D1008" s="150">
        <v>72103900</v>
      </c>
      <c r="E1008" s="150">
        <v>73075800</v>
      </c>
      <c r="F1008" s="150" t="s">
        <v>27964</v>
      </c>
    </row>
    <row r="1009" spans="1:6" x14ac:dyDescent="0.15">
      <c r="A1009" s="150" t="s">
        <v>4169</v>
      </c>
      <c r="B1009" s="150" t="s">
        <v>27965</v>
      </c>
      <c r="C1009" s="150" t="s">
        <v>13333</v>
      </c>
      <c r="D1009" s="150">
        <v>1144929.98</v>
      </c>
      <c r="E1009" s="150">
        <v>1233578</v>
      </c>
      <c r="F1009" s="150" t="s">
        <v>22078</v>
      </c>
    </row>
    <row r="1010" spans="1:6" x14ac:dyDescent="0.15">
      <c r="A1010" s="150" t="s">
        <v>4170</v>
      </c>
      <c r="B1010" s="150" t="s">
        <v>27966</v>
      </c>
      <c r="C1010" s="150" t="s">
        <v>13334</v>
      </c>
      <c r="D1010" s="150">
        <v>6160</v>
      </c>
      <c r="E1010" s="150">
        <v>7710</v>
      </c>
      <c r="F1010" s="150" t="s">
        <v>22052</v>
      </c>
    </row>
    <row r="1011" spans="1:6" x14ac:dyDescent="0.15">
      <c r="A1011" s="150" t="s">
        <v>4171</v>
      </c>
      <c r="B1011" s="150" t="s">
        <v>27967</v>
      </c>
      <c r="F1011" s="150" t="s">
        <v>503</v>
      </c>
    </row>
    <row r="1012" spans="1:6" x14ac:dyDescent="0.15">
      <c r="A1012" s="150" t="s">
        <v>4172</v>
      </c>
      <c r="B1012" s="150" t="s">
        <v>27968</v>
      </c>
      <c r="C1012" s="150" t="s">
        <v>13335</v>
      </c>
      <c r="D1012" s="150">
        <v>1018700</v>
      </c>
      <c r="E1012" s="150">
        <v>590000</v>
      </c>
      <c r="F1012" s="150" t="s">
        <v>18774</v>
      </c>
    </row>
    <row r="1013" spans="1:6" x14ac:dyDescent="0.15">
      <c r="A1013" s="150" t="s">
        <v>4173</v>
      </c>
      <c r="B1013" s="150" t="s">
        <v>27969</v>
      </c>
      <c r="C1013" s="150" t="s">
        <v>13336</v>
      </c>
      <c r="F1013" s="150" t="s">
        <v>503</v>
      </c>
    </row>
    <row r="1014" spans="1:6" x14ac:dyDescent="0.15">
      <c r="A1014" s="150" t="s">
        <v>4174</v>
      </c>
      <c r="B1014" s="150" t="s">
        <v>27970</v>
      </c>
      <c r="F1014" s="150" t="s">
        <v>503</v>
      </c>
    </row>
    <row r="1015" spans="1:6" x14ac:dyDescent="0.15">
      <c r="A1015" s="150" t="s">
        <v>4175</v>
      </c>
      <c r="B1015" s="150" t="s">
        <v>167</v>
      </c>
      <c r="C1015" s="150" t="s">
        <v>387</v>
      </c>
      <c r="D1015" s="150">
        <v>11793609</v>
      </c>
      <c r="E1015" s="150">
        <v>14550000</v>
      </c>
      <c r="F1015" s="150" t="s">
        <v>27015</v>
      </c>
    </row>
    <row r="1016" spans="1:6" x14ac:dyDescent="0.15">
      <c r="A1016" s="150" t="s">
        <v>4176</v>
      </c>
      <c r="B1016" s="150" t="s">
        <v>27971</v>
      </c>
      <c r="C1016" s="150" t="s">
        <v>13337</v>
      </c>
      <c r="D1016" s="150">
        <v>106000000</v>
      </c>
      <c r="E1016" s="150">
        <v>130000000</v>
      </c>
      <c r="F1016" s="150" t="s">
        <v>24470</v>
      </c>
    </row>
    <row r="1017" spans="1:6" x14ac:dyDescent="0.15">
      <c r="A1017" s="150" t="s">
        <v>4177</v>
      </c>
      <c r="B1017" s="150" t="s">
        <v>27972</v>
      </c>
      <c r="C1017" s="150" t="s">
        <v>13338</v>
      </c>
      <c r="D1017" s="150">
        <v>0</v>
      </c>
      <c r="E1017" s="150">
        <v>0</v>
      </c>
      <c r="F1017" s="150" t="s">
        <v>24460</v>
      </c>
    </row>
    <row r="1018" spans="1:6" x14ac:dyDescent="0.15">
      <c r="A1018" s="150" t="s">
        <v>4178</v>
      </c>
      <c r="B1018" s="150" t="s">
        <v>27973</v>
      </c>
      <c r="C1018" s="150" t="s">
        <v>1940</v>
      </c>
      <c r="D1018" s="150">
        <v>146600</v>
      </c>
      <c r="E1018" s="150">
        <v>127500</v>
      </c>
      <c r="F1018" s="150" t="s">
        <v>18774</v>
      </c>
    </row>
    <row r="1019" spans="1:6" x14ac:dyDescent="0.15">
      <c r="A1019" s="150" t="s">
        <v>4179</v>
      </c>
      <c r="B1019" s="150" t="s">
        <v>27974</v>
      </c>
      <c r="C1019" s="150" t="s">
        <v>13339</v>
      </c>
      <c r="F1019" s="150" t="s">
        <v>503</v>
      </c>
    </row>
    <row r="1020" spans="1:6" x14ac:dyDescent="0.15">
      <c r="A1020" s="150" t="s">
        <v>4180</v>
      </c>
      <c r="B1020" s="150" t="s">
        <v>27975</v>
      </c>
      <c r="C1020" s="150" t="s">
        <v>13340</v>
      </c>
      <c r="D1020" s="150">
        <v>3412800</v>
      </c>
      <c r="E1020" s="150">
        <v>4772800</v>
      </c>
      <c r="F1020" s="150" t="s">
        <v>22163</v>
      </c>
    </row>
    <row r="1021" spans="1:6" x14ac:dyDescent="0.15">
      <c r="A1021" s="150" t="s">
        <v>4181</v>
      </c>
      <c r="B1021" s="150" t="s">
        <v>27976</v>
      </c>
      <c r="C1021" s="150" t="s">
        <v>12357</v>
      </c>
      <c r="F1021" s="150" t="s">
        <v>503</v>
      </c>
    </row>
    <row r="1022" spans="1:6" x14ac:dyDescent="0.15">
      <c r="A1022" s="150" t="s">
        <v>4182</v>
      </c>
      <c r="B1022" s="150" t="s">
        <v>27977</v>
      </c>
      <c r="C1022" s="150" t="s">
        <v>428</v>
      </c>
      <c r="D1022" s="150">
        <v>9520</v>
      </c>
      <c r="E1022" s="150">
        <v>8400</v>
      </c>
      <c r="F1022" s="150" t="s">
        <v>22088</v>
      </c>
    </row>
    <row r="1023" spans="1:6" x14ac:dyDescent="0.15">
      <c r="A1023" s="150" t="s">
        <v>4183</v>
      </c>
      <c r="B1023" s="150" t="s">
        <v>27978</v>
      </c>
      <c r="C1023" s="150" t="s">
        <v>13341</v>
      </c>
      <c r="D1023" s="150">
        <v>9257250</v>
      </c>
      <c r="E1023" s="150">
        <v>12692398</v>
      </c>
      <c r="F1023" s="150" t="s">
        <v>24465</v>
      </c>
    </row>
    <row r="1024" spans="1:6" x14ac:dyDescent="0.15">
      <c r="A1024" s="150" t="s">
        <v>4184</v>
      </c>
      <c r="B1024" s="150" t="s">
        <v>27979</v>
      </c>
      <c r="C1024" s="150" t="s">
        <v>13342</v>
      </c>
      <c r="D1024" s="150">
        <v>55080000</v>
      </c>
      <c r="E1024" s="150">
        <v>36910600</v>
      </c>
      <c r="F1024" s="150" t="s">
        <v>27980</v>
      </c>
    </row>
    <row r="1025" spans="1:6" x14ac:dyDescent="0.15">
      <c r="A1025" s="150" t="s">
        <v>4185</v>
      </c>
      <c r="B1025" s="150" t="s">
        <v>27981</v>
      </c>
      <c r="C1025" s="150" t="s">
        <v>13343</v>
      </c>
      <c r="D1025" s="150">
        <v>753800000</v>
      </c>
      <c r="E1025" s="150">
        <v>819320000</v>
      </c>
      <c r="F1025" s="150" t="s">
        <v>27982</v>
      </c>
    </row>
    <row r="1026" spans="1:6" x14ac:dyDescent="0.15">
      <c r="A1026" s="150" t="s">
        <v>4186</v>
      </c>
      <c r="B1026" s="150" t="s">
        <v>27983</v>
      </c>
      <c r="C1026" s="150" t="s">
        <v>13344</v>
      </c>
      <c r="D1026" s="150">
        <v>209551.6</v>
      </c>
      <c r="E1026" s="150">
        <v>184033.6</v>
      </c>
      <c r="F1026" s="150" t="s">
        <v>24459</v>
      </c>
    </row>
    <row r="1027" spans="1:6" x14ac:dyDescent="0.15">
      <c r="A1027" s="150" t="s">
        <v>4187</v>
      </c>
      <c r="B1027" s="150" t="s">
        <v>27984</v>
      </c>
      <c r="C1027" s="150" t="s">
        <v>13345</v>
      </c>
      <c r="D1027" s="150">
        <v>91314.5</v>
      </c>
      <c r="E1027" s="150">
        <v>91499</v>
      </c>
      <c r="F1027" s="150" t="s">
        <v>24459</v>
      </c>
    </row>
    <row r="1028" spans="1:6" x14ac:dyDescent="0.15">
      <c r="A1028" s="150" t="s">
        <v>4188</v>
      </c>
      <c r="B1028" s="150" t="s">
        <v>27985</v>
      </c>
      <c r="C1028" s="150" t="s">
        <v>13346</v>
      </c>
      <c r="F1028" s="150" t="s">
        <v>503</v>
      </c>
    </row>
    <row r="1029" spans="1:6" x14ac:dyDescent="0.15">
      <c r="A1029" s="150" t="s">
        <v>4189</v>
      </c>
      <c r="B1029" s="150" t="s">
        <v>27986</v>
      </c>
      <c r="C1029" s="150" t="s">
        <v>13347</v>
      </c>
      <c r="D1029" s="150">
        <v>735000000</v>
      </c>
      <c r="E1029" s="150">
        <v>816000000</v>
      </c>
      <c r="F1029" s="150" t="s">
        <v>22098</v>
      </c>
    </row>
    <row r="1030" spans="1:6" x14ac:dyDescent="0.15">
      <c r="A1030" s="150" t="s">
        <v>4190</v>
      </c>
      <c r="B1030" s="150" t="s">
        <v>27987</v>
      </c>
      <c r="C1030" s="150" t="s">
        <v>13348</v>
      </c>
      <c r="D1030" s="150">
        <v>495365</v>
      </c>
      <c r="E1030" s="150">
        <v>506242</v>
      </c>
      <c r="F1030" s="150" t="s">
        <v>27988</v>
      </c>
    </row>
    <row r="1031" spans="1:6" x14ac:dyDescent="0.15">
      <c r="A1031" s="150" t="s">
        <v>4191</v>
      </c>
      <c r="B1031" s="150" t="s">
        <v>27989</v>
      </c>
      <c r="C1031" s="150" t="s">
        <v>13350</v>
      </c>
      <c r="D1031" s="150">
        <v>560000</v>
      </c>
      <c r="E1031" s="150">
        <v>207098</v>
      </c>
      <c r="F1031" s="150" t="s">
        <v>18774</v>
      </c>
    </row>
    <row r="1032" spans="1:6" x14ac:dyDescent="0.15">
      <c r="A1032" s="150" t="s">
        <v>4192</v>
      </c>
      <c r="B1032" s="150" t="s">
        <v>27990</v>
      </c>
      <c r="C1032" s="150" t="s">
        <v>13351</v>
      </c>
      <c r="D1032" s="150">
        <v>2236037000</v>
      </c>
      <c r="E1032" s="150">
        <v>2554360000</v>
      </c>
      <c r="F1032" s="150" t="s">
        <v>22051</v>
      </c>
    </row>
    <row r="1033" spans="1:6" x14ac:dyDescent="0.15">
      <c r="A1033" s="150" t="s">
        <v>4193</v>
      </c>
      <c r="B1033" s="150" t="s">
        <v>27991</v>
      </c>
      <c r="C1033" s="150" t="s">
        <v>13352</v>
      </c>
      <c r="F1033" s="150" t="s">
        <v>503</v>
      </c>
    </row>
    <row r="1034" spans="1:6" x14ac:dyDescent="0.15">
      <c r="A1034" s="150" t="s">
        <v>4194</v>
      </c>
      <c r="B1034" s="150" t="s">
        <v>27992</v>
      </c>
      <c r="C1034" s="150" t="s">
        <v>13353</v>
      </c>
      <c r="D1034" s="150">
        <v>228000</v>
      </c>
      <c r="E1034" s="150">
        <v>178000</v>
      </c>
      <c r="F1034" s="150" t="s">
        <v>18774</v>
      </c>
    </row>
    <row r="1035" spans="1:6" x14ac:dyDescent="0.15">
      <c r="A1035" s="150" t="s">
        <v>4195</v>
      </c>
      <c r="B1035" s="150" t="s">
        <v>27993</v>
      </c>
      <c r="C1035" s="150" t="s">
        <v>13352</v>
      </c>
      <c r="F1035" s="150" t="s">
        <v>503</v>
      </c>
    </row>
    <row r="1036" spans="1:6" x14ac:dyDescent="0.15">
      <c r="A1036" s="150" t="s">
        <v>4196</v>
      </c>
      <c r="B1036" s="150" t="s">
        <v>27994</v>
      </c>
      <c r="C1036" s="150" t="s">
        <v>13354</v>
      </c>
      <c r="D1036" s="150">
        <v>6621523.2000000002</v>
      </c>
      <c r="E1036" s="150">
        <v>8088969.7999999998</v>
      </c>
      <c r="F1036" s="150" t="s">
        <v>27995</v>
      </c>
    </row>
    <row r="1037" spans="1:6" x14ac:dyDescent="0.15">
      <c r="A1037" s="150" t="s">
        <v>4197</v>
      </c>
      <c r="B1037" s="150" t="s">
        <v>27996</v>
      </c>
      <c r="C1037" s="150" t="s">
        <v>13355</v>
      </c>
      <c r="F1037" s="150" t="s">
        <v>503</v>
      </c>
    </row>
    <row r="1038" spans="1:6" x14ac:dyDescent="0.15">
      <c r="A1038" s="150" t="s">
        <v>4198</v>
      </c>
      <c r="B1038" s="150" t="s">
        <v>27997</v>
      </c>
      <c r="C1038" s="150" t="s">
        <v>13356</v>
      </c>
      <c r="D1038" s="150">
        <v>139900</v>
      </c>
      <c r="E1038" s="150">
        <v>194100</v>
      </c>
      <c r="F1038" s="150" t="s">
        <v>18774</v>
      </c>
    </row>
    <row r="1039" spans="1:6" x14ac:dyDescent="0.15">
      <c r="A1039" s="150" t="s">
        <v>4199</v>
      </c>
      <c r="B1039" s="150" t="s">
        <v>27998</v>
      </c>
      <c r="C1039" s="150" t="s">
        <v>13342</v>
      </c>
      <c r="D1039" s="150">
        <v>10350000</v>
      </c>
      <c r="E1039" s="150">
        <v>5044000</v>
      </c>
      <c r="F1039" s="150" t="s">
        <v>22115</v>
      </c>
    </row>
    <row r="1040" spans="1:6" x14ac:dyDescent="0.15">
      <c r="A1040" s="150" t="s">
        <v>4200</v>
      </c>
      <c r="B1040" s="150" t="s">
        <v>27999</v>
      </c>
      <c r="C1040" s="150" t="s">
        <v>13357</v>
      </c>
      <c r="D1040" s="150">
        <v>3727</v>
      </c>
      <c r="E1040" s="150">
        <v>3507</v>
      </c>
      <c r="F1040" s="150" t="s">
        <v>22088</v>
      </c>
    </row>
    <row r="1041" spans="1:6" x14ac:dyDescent="0.15">
      <c r="A1041" s="150" t="s">
        <v>4201</v>
      </c>
      <c r="B1041" s="150" t="s">
        <v>28000</v>
      </c>
      <c r="C1041" s="150" t="s">
        <v>13358</v>
      </c>
      <c r="D1041" s="150">
        <v>25283374.050000001</v>
      </c>
      <c r="E1041" s="150">
        <v>35385644.200000003</v>
      </c>
      <c r="F1041" s="150" t="s">
        <v>28001</v>
      </c>
    </row>
    <row r="1042" spans="1:6" x14ac:dyDescent="0.15">
      <c r="A1042" s="150" t="s">
        <v>4202</v>
      </c>
      <c r="B1042" s="150" t="s">
        <v>28002</v>
      </c>
      <c r="C1042" s="150" t="s">
        <v>13359</v>
      </c>
      <c r="D1042" s="150">
        <v>30871400</v>
      </c>
      <c r="E1042" s="150">
        <v>37628800</v>
      </c>
      <c r="F1042" s="150" t="s">
        <v>22060</v>
      </c>
    </row>
    <row r="1043" spans="1:6" x14ac:dyDescent="0.15">
      <c r="A1043" s="150" t="s">
        <v>4203</v>
      </c>
      <c r="B1043" s="150" t="s">
        <v>28003</v>
      </c>
      <c r="C1043" s="150" t="s">
        <v>1804</v>
      </c>
      <c r="D1043" s="150">
        <v>0</v>
      </c>
      <c r="E1043" s="150">
        <v>0</v>
      </c>
      <c r="F1043" s="150" t="s">
        <v>22088</v>
      </c>
    </row>
    <row r="1044" spans="1:6" x14ac:dyDescent="0.15">
      <c r="A1044" s="150" t="s">
        <v>4204</v>
      </c>
      <c r="B1044" s="150" t="s">
        <v>28004</v>
      </c>
      <c r="C1044" s="150" t="s">
        <v>13360</v>
      </c>
      <c r="D1044" s="150">
        <v>22627</v>
      </c>
      <c r="E1044" s="150">
        <v>50750</v>
      </c>
      <c r="F1044" s="150" t="s">
        <v>22088</v>
      </c>
    </row>
    <row r="1045" spans="1:6" x14ac:dyDescent="0.15">
      <c r="A1045" s="150" t="s">
        <v>4205</v>
      </c>
      <c r="B1045" s="150" t="s">
        <v>28005</v>
      </c>
      <c r="C1045" s="150" t="s">
        <v>13361</v>
      </c>
      <c r="F1045" s="150" t="s">
        <v>503</v>
      </c>
    </row>
    <row r="1046" spans="1:6" x14ac:dyDescent="0.15">
      <c r="A1046" s="150" t="s">
        <v>4206</v>
      </c>
      <c r="B1046" s="150" t="s">
        <v>28006</v>
      </c>
      <c r="C1046" s="150" t="s">
        <v>13362</v>
      </c>
      <c r="F1046" s="150" t="s">
        <v>503</v>
      </c>
    </row>
    <row r="1047" spans="1:6" x14ac:dyDescent="0.15">
      <c r="A1047" s="150" t="s">
        <v>4207</v>
      </c>
      <c r="B1047" s="150" t="s">
        <v>28007</v>
      </c>
      <c r="C1047" s="150" t="s">
        <v>13363</v>
      </c>
      <c r="F1047" s="150" t="s">
        <v>503</v>
      </c>
    </row>
    <row r="1048" spans="1:6" x14ac:dyDescent="0.15">
      <c r="A1048" s="150" t="s">
        <v>4208</v>
      </c>
      <c r="B1048" s="150" t="s">
        <v>28008</v>
      </c>
      <c r="C1048" s="150" t="s">
        <v>13364</v>
      </c>
      <c r="D1048" s="150">
        <v>27836000</v>
      </c>
      <c r="E1048" s="150">
        <v>29000000</v>
      </c>
      <c r="F1048" s="150" t="s">
        <v>27157</v>
      </c>
    </row>
    <row r="1049" spans="1:6" x14ac:dyDescent="0.15">
      <c r="A1049" s="150" t="s">
        <v>4209</v>
      </c>
      <c r="B1049" s="150" t="s">
        <v>27000</v>
      </c>
      <c r="C1049" s="150" t="s">
        <v>12411</v>
      </c>
      <c r="D1049" s="150">
        <v>1677370.8</v>
      </c>
      <c r="E1049" s="150">
        <v>2753046</v>
      </c>
      <c r="F1049" s="150" t="s">
        <v>22078</v>
      </c>
    </row>
    <row r="1050" spans="1:6" x14ac:dyDescent="0.15">
      <c r="A1050" s="150" t="s">
        <v>4210</v>
      </c>
      <c r="B1050" s="150" t="s">
        <v>28009</v>
      </c>
      <c r="C1050" s="150" t="s">
        <v>13365</v>
      </c>
      <c r="D1050" s="150">
        <v>9400</v>
      </c>
      <c r="E1050" s="150">
        <v>9700</v>
      </c>
      <c r="F1050" s="150" t="s">
        <v>22090</v>
      </c>
    </row>
    <row r="1051" spans="1:6" x14ac:dyDescent="0.15">
      <c r="A1051" s="150" t="s">
        <v>4211</v>
      </c>
      <c r="B1051" s="150" t="s">
        <v>28010</v>
      </c>
      <c r="C1051" s="150" t="s">
        <v>13366</v>
      </c>
      <c r="D1051" s="150">
        <v>650000</v>
      </c>
      <c r="E1051" s="150">
        <v>736000</v>
      </c>
      <c r="F1051" s="150" t="s">
        <v>18774</v>
      </c>
    </row>
    <row r="1052" spans="1:6" x14ac:dyDescent="0.15">
      <c r="A1052" s="150" t="s">
        <v>4212</v>
      </c>
      <c r="B1052" s="150" t="s">
        <v>28011</v>
      </c>
      <c r="C1052" s="150" t="s">
        <v>13367</v>
      </c>
      <c r="D1052" s="150">
        <v>1152974</v>
      </c>
      <c r="E1052" s="150">
        <v>1156688</v>
      </c>
      <c r="F1052" s="150" t="s">
        <v>28012</v>
      </c>
    </row>
    <row r="1053" spans="1:6" x14ac:dyDescent="0.15">
      <c r="A1053" s="150" t="s">
        <v>4213</v>
      </c>
      <c r="B1053" s="150" t="s">
        <v>28013</v>
      </c>
      <c r="C1053" s="150" t="s">
        <v>2898</v>
      </c>
      <c r="D1053" s="150">
        <v>608460</v>
      </c>
      <c r="E1053" s="150">
        <v>608460</v>
      </c>
      <c r="F1053" s="150" t="s">
        <v>18774</v>
      </c>
    </row>
    <row r="1054" spans="1:6" x14ac:dyDescent="0.15">
      <c r="A1054" s="150" t="s">
        <v>4214</v>
      </c>
      <c r="B1054" s="150" t="s">
        <v>28014</v>
      </c>
      <c r="C1054" s="150" t="s">
        <v>13369</v>
      </c>
      <c r="F1054" s="150" t="s">
        <v>503</v>
      </c>
    </row>
    <row r="1055" spans="1:6" x14ac:dyDescent="0.15">
      <c r="A1055" s="150" t="s">
        <v>4215</v>
      </c>
      <c r="B1055" s="150" t="s">
        <v>28015</v>
      </c>
      <c r="C1055" s="150" t="s">
        <v>13370</v>
      </c>
      <c r="D1055" s="150">
        <v>106000</v>
      </c>
      <c r="E1055" s="150">
        <v>139000</v>
      </c>
      <c r="F1055" s="150" t="s">
        <v>22140</v>
      </c>
    </row>
    <row r="1056" spans="1:6" x14ac:dyDescent="0.15">
      <c r="A1056" s="150" t="s">
        <v>4216</v>
      </c>
      <c r="B1056" s="150" t="s">
        <v>28016</v>
      </c>
      <c r="C1056" s="150" t="s">
        <v>13371</v>
      </c>
      <c r="D1056" s="150">
        <v>320467</v>
      </c>
      <c r="E1056" s="150">
        <v>402792</v>
      </c>
      <c r="F1056" s="150" t="s">
        <v>22078</v>
      </c>
    </row>
    <row r="1057" spans="1:6" x14ac:dyDescent="0.15">
      <c r="A1057" s="150" t="s">
        <v>4217</v>
      </c>
      <c r="B1057" s="150" t="s">
        <v>28017</v>
      </c>
      <c r="C1057" s="150" t="s">
        <v>12412</v>
      </c>
      <c r="D1057" s="150">
        <v>142050.5</v>
      </c>
      <c r="E1057" s="150">
        <v>121950.5</v>
      </c>
      <c r="F1057" s="150" t="s">
        <v>24529</v>
      </c>
    </row>
    <row r="1058" spans="1:6" x14ac:dyDescent="0.15">
      <c r="A1058" s="150" t="s">
        <v>4218</v>
      </c>
      <c r="B1058" s="150" t="s">
        <v>28018</v>
      </c>
      <c r="C1058" s="150" t="s">
        <v>13372</v>
      </c>
      <c r="D1058" s="150">
        <v>1127000</v>
      </c>
      <c r="E1058" s="150">
        <v>2000000</v>
      </c>
      <c r="F1058" s="150" t="s">
        <v>24727</v>
      </c>
    </row>
    <row r="1059" spans="1:6" x14ac:dyDescent="0.15">
      <c r="A1059" s="150" t="s">
        <v>4219</v>
      </c>
      <c r="B1059" s="150" t="s">
        <v>28019</v>
      </c>
      <c r="C1059" s="150" t="s">
        <v>13373</v>
      </c>
      <c r="D1059" s="150">
        <v>140</v>
      </c>
      <c r="E1059" s="150">
        <v>150</v>
      </c>
      <c r="F1059" s="150" t="s">
        <v>22088</v>
      </c>
    </row>
    <row r="1060" spans="1:6" x14ac:dyDescent="0.15">
      <c r="A1060" s="150" t="s">
        <v>4220</v>
      </c>
      <c r="B1060" s="150" t="s">
        <v>28020</v>
      </c>
      <c r="C1060" s="150" t="s">
        <v>12409</v>
      </c>
      <c r="D1060" s="150">
        <v>126400</v>
      </c>
      <c r="E1060" s="150">
        <v>260999.5</v>
      </c>
      <c r="F1060" s="150" t="s">
        <v>24529</v>
      </c>
    </row>
    <row r="1061" spans="1:6" x14ac:dyDescent="0.15">
      <c r="A1061" s="150" t="s">
        <v>4221</v>
      </c>
      <c r="B1061" s="150" t="s">
        <v>28021</v>
      </c>
      <c r="C1061" s="150" t="s">
        <v>13374</v>
      </c>
      <c r="D1061" s="150">
        <v>85000</v>
      </c>
      <c r="E1061" s="150">
        <v>112000</v>
      </c>
      <c r="F1061" s="150" t="s">
        <v>28022</v>
      </c>
    </row>
    <row r="1062" spans="1:6" x14ac:dyDescent="0.15">
      <c r="A1062" s="150" t="s">
        <v>4222</v>
      </c>
      <c r="B1062" s="150" t="s">
        <v>28023</v>
      </c>
      <c r="C1062" s="150" t="s">
        <v>13375</v>
      </c>
      <c r="D1062" s="150">
        <v>8844080</v>
      </c>
      <c r="E1062" s="150">
        <v>9673240</v>
      </c>
      <c r="F1062" s="150" t="s">
        <v>22060</v>
      </c>
    </row>
    <row r="1063" spans="1:6" x14ac:dyDescent="0.15">
      <c r="A1063" s="150" t="s">
        <v>4223</v>
      </c>
      <c r="B1063" s="150" t="s">
        <v>28024</v>
      </c>
      <c r="C1063" s="150" t="s">
        <v>13376</v>
      </c>
      <c r="D1063" s="150">
        <v>23590</v>
      </c>
      <c r="E1063" s="150">
        <v>36373.5</v>
      </c>
      <c r="F1063" s="150" t="s">
        <v>28025</v>
      </c>
    </row>
    <row r="1064" spans="1:6" x14ac:dyDescent="0.15">
      <c r="A1064" s="150" t="s">
        <v>4224</v>
      </c>
      <c r="B1064" s="150" t="s">
        <v>28026</v>
      </c>
      <c r="C1064" s="150" t="s">
        <v>13378</v>
      </c>
      <c r="D1064" s="150">
        <v>25000</v>
      </c>
      <c r="E1064" s="150">
        <v>47500</v>
      </c>
      <c r="F1064" s="150" t="s">
        <v>28027</v>
      </c>
    </row>
    <row r="1065" spans="1:6" x14ac:dyDescent="0.15">
      <c r="A1065" s="150" t="s">
        <v>4225</v>
      </c>
      <c r="B1065" s="150" t="s">
        <v>28028</v>
      </c>
      <c r="C1065" s="150" t="s">
        <v>13380</v>
      </c>
      <c r="D1065" s="150">
        <v>13764000</v>
      </c>
      <c r="E1065" s="150">
        <v>18913995</v>
      </c>
      <c r="F1065" s="150" t="s">
        <v>22078</v>
      </c>
    </row>
    <row r="1066" spans="1:6" x14ac:dyDescent="0.15">
      <c r="A1066" s="150" t="s">
        <v>4226</v>
      </c>
      <c r="B1066" s="150" t="s">
        <v>28029</v>
      </c>
      <c r="C1066" s="150" t="s">
        <v>12751</v>
      </c>
      <c r="D1066" s="150">
        <v>0</v>
      </c>
      <c r="E1066" s="150">
        <v>0</v>
      </c>
      <c r="F1066" s="150" t="s">
        <v>28030</v>
      </c>
    </row>
    <row r="1067" spans="1:6" x14ac:dyDescent="0.15">
      <c r="A1067" s="150" t="s">
        <v>4227</v>
      </c>
      <c r="B1067" s="150" t="s">
        <v>28031</v>
      </c>
      <c r="C1067" s="150" t="s">
        <v>13381</v>
      </c>
      <c r="D1067" s="150">
        <v>1011606</v>
      </c>
      <c r="E1067" s="150">
        <v>3659336.1</v>
      </c>
      <c r="F1067" s="150" t="s">
        <v>22078</v>
      </c>
    </row>
    <row r="1068" spans="1:6" x14ac:dyDescent="0.15">
      <c r="A1068" s="150" t="s">
        <v>4228</v>
      </c>
      <c r="B1068" s="150" t="s">
        <v>28032</v>
      </c>
      <c r="C1068" s="150" t="s">
        <v>13382</v>
      </c>
      <c r="F1068" s="150" t="s">
        <v>503</v>
      </c>
    </row>
    <row r="1069" spans="1:6" x14ac:dyDescent="0.15">
      <c r="A1069" s="150" t="s">
        <v>4229</v>
      </c>
      <c r="B1069" s="150" t="s">
        <v>28033</v>
      </c>
      <c r="C1069" s="150" t="s">
        <v>387</v>
      </c>
      <c r="D1069" s="150">
        <v>5300000</v>
      </c>
      <c r="E1069" s="150">
        <v>5300000</v>
      </c>
      <c r="F1069" s="150" t="s">
        <v>22093</v>
      </c>
    </row>
    <row r="1070" spans="1:6" x14ac:dyDescent="0.15">
      <c r="A1070" s="150" t="s">
        <v>4230</v>
      </c>
      <c r="B1070" s="150" t="s">
        <v>28034</v>
      </c>
      <c r="C1070" s="150" t="s">
        <v>13383</v>
      </c>
      <c r="D1070" s="150">
        <v>4077000</v>
      </c>
      <c r="E1070" s="150">
        <v>2917000</v>
      </c>
      <c r="F1070" s="150" t="s">
        <v>24493</v>
      </c>
    </row>
    <row r="1071" spans="1:6" x14ac:dyDescent="0.15">
      <c r="A1071" s="150" t="s">
        <v>4231</v>
      </c>
      <c r="B1071" s="150" t="s">
        <v>28035</v>
      </c>
      <c r="C1071" s="150" t="s">
        <v>1668</v>
      </c>
      <c r="D1071" s="150">
        <v>3267000</v>
      </c>
      <c r="E1071" s="150">
        <v>3800000</v>
      </c>
      <c r="F1071" s="150" t="s">
        <v>22093</v>
      </c>
    </row>
    <row r="1072" spans="1:6" x14ac:dyDescent="0.15">
      <c r="A1072" s="150" t="s">
        <v>4232</v>
      </c>
      <c r="B1072" s="150" t="s">
        <v>28036</v>
      </c>
      <c r="C1072" s="150" t="s">
        <v>13384</v>
      </c>
      <c r="D1072" s="150">
        <v>193</v>
      </c>
      <c r="E1072" s="150">
        <v>220</v>
      </c>
      <c r="F1072" s="150" t="s">
        <v>22088</v>
      </c>
    </row>
    <row r="1073" spans="1:6" x14ac:dyDescent="0.15">
      <c r="A1073" s="150" t="s">
        <v>4233</v>
      </c>
      <c r="B1073" s="150" t="s">
        <v>28037</v>
      </c>
      <c r="C1073" s="150" t="s">
        <v>13385</v>
      </c>
      <c r="D1073" s="150">
        <v>30711534</v>
      </c>
      <c r="E1073" s="150">
        <v>33643997.899999999</v>
      </c>
      <c r="F1073" s="150" t="s">
        <v>28038</v>
      </c>
    </row>
    <row r="1074" spans="1:6" x14ac:dyDescent="0.15">
      <c r="A1074" s="150" t="s">
        <v>4234</v>
      </c>
      <c r="B1074" s="150" t="s">
        <v>28039</v>
      </c>
      <c r="C1074" s="150" t="s">
        <v>13387</v>
      </c>
      <c r="F1074" s="150" t="s">
        <v>503</v>
      </c>
    </row>
    <row r="1075" spans="1:6" x14ac:dyDescent="0.15">
      <c r="A1075" s="150" t="s">
        <v>4235</v>
      </c>
      <c r="B1075" s="150" t="s">
        <v>28040</v>
      </c>
      <c r="C1075" s="150" t="s">
        <v>1940</v>
      </c>
      <c r="D1075" s="150">
        <v>341665</v>
      </c>
      <c r="E1075" s="150">
        <v>114431</v>
      </c>
      <c r="F1075" s="150" t="s">
        <v>18774</v>
      </c>
    </row>
    <row r="1076" spans="1:6" x14ac:dyDescent="0.15">
      <c r="A1076" s="150" t="s">
        <v>4236</v>
      </c>
      <c r="B1076" s="150" t="s">
        <v>28041</v>
      </c>
      <c r="C1076" s="150" t="s">
        <v>13388</v>
      </c>
      <c r="D1076" s="150">
        <v>12329696.34</v>
      </c>
      <c r="E1076" s="150">
        <v>14822340</v>
      </c>
      <c r="F1076" s="150" t="s">
        <v>28042</v>
      </c>
    </row>
    <row r="1077" spans="1:6" x14ac:dyDescent="0.15">
      <c r="A1077" s="150" t="s">
        <v>4237</v>
      </c>
      <c r="B1077" s="150" t="s">
        <v>28043</v>
      </c>
      <c r="C1077" s="150" t="s">
        <v>13389</v>
      </c>
      <c r="D1077" s="150">
        <v>500</v>
      </c>
      <c r="E1077" s="150">
        <v>2500</v>
      </c>
      <c r="F1077" s="150" t="s">
        <v>28044</v>
      </c>
    </row>
    <row r="1078" spans="1:6" x14ac:dyDescent="0.15">
      <c r="A1078" s="150" t="s">
        <v>4238</v>
      </c>
      <c r="B1078" s="150" t="s">
        <v>28045</v>
      </c>
      <c r="C1078" s="150" t="s">
        <v>13390</v>
      </c>
      <c r="D1078" s="150">
        <v>7000</v>
      </c>
      <c r="E1078" s="150">
        <v>8640</v>
      </c>
      <c r="F1078" s="150" t="s">
        <v>22136</v>
      </c>
    </row>
    <row r="1079" spans="1:6" x14ac:dyDescent="0.15">
      <c r="A1079" s="150" t="s">
        <v>4239</v>
      </c>
      <c r="B1079" s="150" t="s">
        <v>28046</v>
      </c>
      <c r="C1079" s="150" t="s">
        <v>13391</v>
      </c>
      <c r="D1079" s="150">
        <v>30116008</v>
      </c>
      <c r="E1079" s="150">
        <v>38313555</v>
      </c>
      <c r="F1079" s="150" t="s">
        <v>22175</v>
      </c>
    </row>
    <row r="1080" spans="1:6" x14ac:dyDescent="0.15">
      <c r="A1080" s="150" t="s">
        <v>4240</v>
      </c>
      <c r="B1080" s="150" t="s">
        <v>28046</v>
      </c>
      <c r="C1080" s="150" t="s">
        <v>13392</v>
      </c>
      <c r="D1080" s="150">
        <v>7000</v>
      </c>
      <c r="E1080" s="150">
        <v>8640</v>
      </c>
      <c r="F1080" s="150" t="s">
        <v>22136</v>
      </c>
    </row>
    <row r="1081" spans="1:6" x14ac:dyDescent="0.15">
      <c r="A1081" s="150" t="s">
        <v>4241</v>
      </c>
      <c r="B1081" s="150" t="s">
        <v>28047</v>
      </c>
      <c r="C1081" s="150" t="s">
        <v>12476</v>
      </c>
      <c r="D1081" s="150">
        <v>16584.7</v>
      </c>
      <c r="E1081" s="150">
        <v>21084.91</v>
      </c>
      <c r="F1081" s="150" t="s">
        <v>22136</v>
      </c>
    </row>
    <row r="1082" spans="1:6" x14ac:dyDescent="0.15">
      <c r="A1082" s="150" t="s">
        <v>4242</v>
      </c>
      <c r="B1082" s="150" t="s">
        <v>28048</v>
      </c>
      <c r="C1082" s="150" t="s">
        <v>13393</v>
      </c>
      <c r="D1082" s="150">
        <v>23000</v>
      </c>
      <c r="E1082" s="150">
        <v>38190</v>
      </c>
      <c r="F1082" s="150" t="s">
        <v>22136</v>
      </c>
    </row>
    <row r="1083" spans="1:6" x14ac:dyDescent="0.15">
      <c r="A1083" s="150" t="s">
        <v>4243</v>
      </c>
      <c r="B1083" s="150" t="s">
        <v>28049</v>
      </c>
      <c r="F1083" s="150" t="s">
        <v>503</v>
      </c>
    </row>
    <row r="1084" spans="1:6" x14ac:dyDescent="0.15">
      <c r="A1084" s="150" t="s">
        <v>4244</v>
      </c>
      <c r="B1084" s="150" t="s">
        <v>28050</v>
      </c>
      <c r="C1084" s="150" t="s">
        <v>13394</v>
      </c>
      <c r="D1084" s="150">
        <v>1179831.28</v>
      </c>
      <c r="E1084" s="150">
        <v>1059938</v>
      </c>
      <c r="F1084" s="150" t="s">
        <v>18774</v>
      </c>
    </row>
    <row r="1085" spans="1:6" x14ac:dyDescent="0.15">
      <c r="A1085" s="150" t="s">
        <v>4245</v>
      </c>
      <c r="B1085" s="150" t="s">
        <v>28051</v>
      </c>
      <c r="C1085" s="150" t="s">
        <v>13395</v>
      </c>
      <c r="D1085" s="150">
        <v>2681</v>
      </c>
      <c r="E1085" s="150">
        <v>2800</v>
      </c>
      <c r="F1085" s="150" t="s">
        <v>28052</v>
      </c>
    </row>
    <row r="1086" spans="1:6" x14ac:dyDescent="0.15">
      <c r="A1086" s="150" t="s">
        <v>4246</v>
      </c>
      <c r="B1086" s="150" t="s">
        <v>28053</v>
      </c>
      <c r="C1086" s="150" t="s">
        <v>13397</v>
      </c>
      <c r="D1086" s="150">
        <v>6738000</v>
      </c>
      <c r="E1086" s="150">
        <v>8050000</v>
      </c>
      <c r="F1086" s="150" t="s">
        <v>22082</v>
      </c>
    </row>
    <row r="1087" spans="1:6" x14ac:dyDescent="0.15">
      <c r="A1087" s="150" t="s">
        <v>4247</v>
      </c>
      <c r="B1087" s="150" t="s">
        <v>28054</v>
      </c>
      <c r="C1087" s="150" t="s">
        <v>13398</v>
      </c>
      <c r="D1087" s="150">
        <v>2981000</v>
      </c>
      <c r="E1087" s="150">
        <v>7500000</v>
      </c>
      <c r="F1087" s="150" t="s">
        <v>22082</v>
      </c>
    </row>
    <row r="1088" spans="1:6" x14ac:dyDescent="0.15">
      <c r="A1088" s="150" t="s">
        <v>4248</v>
      </c>
      <c r="B1088" s="150" t="s">
        <v>28055</v>
      </c>
      <c r="C1088" s="150" t="s">
        <v>13399</v>
      </c>
      <c r="D1088" s="150">
        <v>5962000</v>
      </c>
      <c r="E1088" s="150">
        <v>6480000</v>
      </c>
      <c r="F1088" s="150" t="s">
        <v>22082</v>
      </c>
    </row>
    <row r="1089" spans="1:6" x14ac:dyDescent="0.15">
      <c r="A1089" s="150" t="s">
        <v>4249</v>
      </c>
      <c r="B1089" s="150" t="s">
        <v>28056</v>
      </c>
      <c r="C1089" s="150" t="s">
        <v>13400</v>
      </c>
      <c r="D1089" s="150">
        <v>57300000</v>
      </c>
      <c r="E1089" s="150">
        <v>62710000</v>
      </c>
      <c r="F1089" s="150" t="s">
        <v>24545</v>
      </c>
    </row>
    <row r="1090" spans="1:6" x14ac:dyDescent="0.15">
      <c r="A1090" s="150" t="s">
        <v>4250</v>
      </c>
      <c r="B1090" s="150" t="s">
        <v>28057</v>
      </c>
      <c r="C1090" s="150" t="s">
        <v>13401</v>
      </c>
      <c r="D1090" s="150">
        <v>21652000</v>
      </c>
      <c r="E1090" s="150">
        <v>24160000</v>
      </c>
      <c r="F1090" s="150" t="s">
        <v>28058</v>
      </c>
    </row>
    <row r="1091" spans="1:6" x14ac:dyDescent="0.15">
      <c r="A1091" s="150" t="s">
        <v>4251</v>
      </c>
      <c r="B1091" s="150" t="s">
        <v>28059</v>
      </c>
      <c r="C1091" s="150" t="s">
        <v>13403</v>
      </c>
      <c r="D1091" s="150">
        <v>1150000</v>
      </c>
      <c r="E1091" s="150">
        <v>850000</v>
      </c>
      <c r="F1091" s="150" t="s">
        <v>22172</v>
      </c>
    </row>
    <row r="1092" spans="1:6" x14ac:dyDescent="0.15">
      <c r="A1092" s="150" t="s">
        <v>4252</v>
      </c>
      <c r="B1092" s="150" t="s">
        <v>28060</v>
      </c>
      <c r="C1092" s="150" t="s">
        <v>13404</v>
      </c>
      <c r="D1092" s="150">
        <v>83300</v>
      </c>
      <c r="E1092" s="150">
        <v>106000</v>
      </c>
      <c r="F1092" s="150" t="s">
        <v>28061</v>
      </c>
    </row>
    <row r="1093" spans="1:6" x14ac:dyDescent="0.15">
      <c r="A1093" s="150" t="s">
        <v>4253</v>
      </c>
      <c r="B1093" s="150" t="s">
        <v>28062</v>
      </c>
      <c r="C1093" s="150" t="s">
        <v>13405</v>
      </c>
      <c r="D1093" s="150">
        <v>4000000</v>
      </c>
      <c r="E1093" s="150">
        <v>1200000</v>
      </c>
      <c r="F1093" s="150" t="s">
        <v>22098</v>
      </c>
    </row>
    <row r="1094" spans="1:6" x14ac:dyDescent="0.15">
      <c r="A1094" s="150" t="s">
        <v>4254</v>
      </c>
      <c r="B1094" s="150" t="s">
        <v>28063</v>
      </c>
      <c r="C1094" s="150" t="s">
        <v>12550</v>
      </c>
      <c r="D1094" s="150">
        <v>13530</v>
      </c>
      <c r="E1094" s="150">
        <v>20000</v>
      </c>
      <c r="F1094" s="150" t="s">
        <v>28064</v>
      </c>
    </row>
    <row r="1095" spans="1:6" x14ac:dyDescent="0.15">
      <c r="A1095" s="150" t="s">
        <v>4255</v>
      </c>
      <c r="B1095" s="150" t="s">
        <v>28065</v>
      </c>
      <c r="C1095" s="150" t="s">
        <v>13406</v>
      </c>
      <c r="D1095" s="150">
        <v>861286.1</v>
      </c>
      <c r="E1095" s="150">
        <v>1443955</v>
      </c>
      <c r="F1095" s="150" t="s">
        <v>22053</v>
      </c>
    </row>
    <row r="1096" spans="1:6" x14ac:dyDescent="0.15">
      <c r="A1096" s="150" t="s">
        <v>4256</v>
      </c>
      <c r="B1096" s="150" t="s">
        <v>28066</v>
      </c>
      <c r="C1096" s="150" t="s">
        <v>13407</v>
      </c>
      <c r="D1096" s="150">
        <v>1592140</v>
      </c>
      <c r="E1096" s="150">
        <v>1540445</v>
      </c>
      <c r="F1096" s="150" t="s">
        <v>22060</v>
      </c>
    </row>
    <row r="1097" spans="1:6" x14ac:dyDescent="0.15">
      <c r="A1097" s="150" t="s">
        <v>4257</v>
      </c>
      <c r="B1097" s="150" t="s">
        <v>28067</v>
      </c>
      <c r="C1097" s="150" t="s">
        <v>1873</v>
      </c>
      <c r="D1097" s="150">
        <v>1581084</v>
      </c>
      <c r="E1097" s="150">
        <v>1324470</v>
      </c>
      <c r="F1097" s="150" t="s">
        <v>22060</v>
      </c>
    </row>
    <row r="1098" spans="1:6" x14ac:dyDescent="0.15">
      <c r="A1098" s="150" t="s">
        <v>4258</v>
      </c>
      <c r="B1098" s="150" t="s">
        <v>28068</v>
      </c>
      <c r="C1098" s="150" t="s">
        <v>13408</v>
      </c>
      <c r="D1098" s="150">
        <v>229800</v>
      </c>
      <c r="E1098" s="150">
        <v>252100</v>
      </c>
      <c r="F1098" s="150" t="s">
        <v>22140</v>
      </c>
    </row>
    <row r="1099" spans="1:6" x14ac:dyDescent="0.15">
      <c r="A1099" s="150" t="s">
        <v>4259</v>
      </c>
      <c r="B1099" s="150" t="s">
        <v>28069</v>
      </c>
      <c r="C1099" s="150" t="s">
        <v>13409</v>
      </c>
      <c r="D1099" s="150">
        <v>500818</v>
      </c>
      <c r="E1099" s="150">
        <v>380800</v>
      </c>
      <c r="F1099" s="150" t="s">
        <v>22140</v>
      </c>
    </row>
    <row r="1100" spans="1:6" x14ac:dyDescent="0.15">
      <c r="A1100" s="150" t="s">
        <v>4260</v>
      </c>
      <c r="B1100" s="150" t="s">
        <v>28070</v>
      </c>
      <c r="C1100" s="150" t="s">
        <v>12816</v>
      </c>
      <c r="D1100" s="150">
        <v>18820</v>
      </c>
      <c r="E1100" s="150">
        <v>12550</v>
      </c>
      <c r="F1100" s="150" t="s">
        <v>22088</v>
      </c>
    </row>
    <row r="1101" spans="1:6" x14ac:dyDescent="0.15">
      <c r="A1101" s="150" t="s">
        <v>4261</v>
      </c>
      <c r="B1101" s="150" t="s">
        <v>28071</v>
      </c>
      <c r="C1101" s="150" t="s">
        <v>13410</v>
      </c>
      <c r="D1101" s="150">
        <v>1367353</v>
      </c>
      <c r="E1101" s="150">
        <v>1381150</v>
      </c>
      <c r="F1101" s="150" t="s">
        <v>18774</v>
      </c>
    </row>
    <row r="1102" spans="1:6" x14ac:dyDescent="0.15">
      <c r="A1102" s="150" t="s">
        <v>4262</v>
      </c>
      <c r="B1102" s="150" t="s">
        <v>28072</v>
      </c>
      <c r="C1102" s="150" t="s">
        <v>13411</v>
      </c>
      <c r="F1102" s="150" t="s">
        <v>503</v>
      </c>
    </row>
    <row r="1103" spans="1:6" x14ac:dyDescent="0.15">
      <c r="A1103" s="150" t="s">
        <v>4263</v>
      </c>
      <c r="B1103" s="150" t="s">
        <v>28073</v>
      </c>
      <c r="C1103" s="150" t="s">
        <v>12578</v>
      </c>
      <c r="D1103" s="150">
        <v>945977.7</v>
      </c>
      <c r="E1103" s="150">
        <v>985310.6</v>
      </c>
      <c r="F1103" s="150" t="s">
        <v>18774</v>
      </c>
    </row>
    <row r="1104" spans="1:6" x14ac:dyDescent="0.15">
      <c r="A1104" s="150" t="s">
        <v>4264</v>
      </c>
      <c r="B1104" s="150" t="s">
        <v>28074</v>
      </c>
      <c r="C1104" s="150" t="s">
        <v>13412</v>
      </c>
      <c r="F1104" s="150" t="s">
        <v>503</v>
      </c>
    </row>
    <row r="1105" spans="1:6" x14ac:dyDescent="0.15">
      <c r="A1105" s="150" t="s">
        <v>4265</v>
      </c>
      <c r="B1105" s="150" t="s">
        <v>403</v>
      </c>
      <c r="C1105" s="150" t="s">
        <v>13413</v>
      </c>
      <c r="D1105" s="150">
        <v>181979.51999999999</v>
      </c>
      <c r="E1105" s="150">
        <v>199364.8</v>
      </c>
      <c r="F1105" s="150" t="s">
        <v>24459</v>
      </c>
    </row>
    <row r="1106" spans="1:6" x14ac:dyDescent="0.15">
      <c r="A1106" s="150" t="s">
        <v>4266</v>
      </c>
      <c r="B1106" s="150" t="s">
        <v>28075</v>
      </c>
      <c r="C1106" s="150" t="s">
        <v>13414</v>
      </c>
      <c r="D1106" s="150">
        <v>2730000</v>
      </c>
      <c r="E1106" s="150">
        <v>2960000</v>
      </c>
      <c r="F1106" s="150" t="s">
        <v>22103</v>
      </c>
    </row>
    <row r="1107" spans="1:6" x14ac:dyDescent="0.15">
      <c r="A1107" s="150" t="s">
        <v>4267</v>
      </c>
      <c r="B1107" s="150" t="s">
        <v>28076</v>
      </c>
      <c r="C1107" s="150" t="s">
        <v>13415</v>
      </c>
      <c r="D1107" s="150">
        <v>2400563</v>
      </c>
      <c r="E1107" s="150">
        <v>2302653</v>
      </c>
      <c r="F1107" s="150" t="s">
        <v>18774</v>
      </c>
    </row>
    <row r="1108" spans="1:6" x14ac:dyDescent="0.15">
      <c r="A1108" s="150" t="s">
        <v>4268</v>
      </c>
      <c r="B1108" s="150" t="s">
        <v>27107</v>
      </c>
      <c r="C1108" s="150" t="s">
        <v>13416</v>
      </c>
      <c r="D1108" s="150">
        <v>632200</v>
      </c>
      <c r="E1108" s="150">
        <v>687600</v>
      </c>
      <c r="F1108" s="150" t="s">
        <v>22067</v>
      </c>
    </row>
    <row r="1109" spans="1:6" x14ac:dyDescent="0.15">
      <c r="A1109" s="150" t="s">
        <v>4269</v>
      </c>
      <c r="B1109" s="150" t="s">
        <v>28077</v>
      </c>
      <c r="C1109" s="150" t="s">
        <v>13417</v>
      </c>
      <c r="F1109" s="150" t="s">
        <v>503</v>
      </c>
    </row>
    <row r="1110" spans="1:6" x14ac:dyDescent="0.15">
      <c r="A1110" s="150" t="s">
        <v>4270</v>
      </c>
      <c r="B1110" s="150" t="s">
        <v>27048</v>
      </c>
      <c r="C1110" s="150" t="s">
        <v>12452</v>
      </c>
      <c r="D1110" s="150">
        <v>5550</v>
      </c>
      <c r="E1110" s="150">
        <v>5690</v>
      </c>
      <c r="F1110" s="150" t="s">
        <v>22088</v>
      </c>
    </row>
    <row r="1111" spans="1:6" x14ac:dyDescent="0.15">
      <c r="A1111" s="150" t="s">
        <v>4271</v>
      </c>
      <c r="B1111" s="150" t="s">
        <v>28078</v>
      </c>
      <c r="C1111" s="150" t="s">
        <v>12912</v>
      </c>
      <c r="D1111" s="150">
        <v>123900</v>
      </c>
      <c r="E1111" s="150">
        <v>199400</v>
      </c>
      <c r="F1111" s="150" t="s">
        <v>27378</v>
      </c>
    </row>
    <row r="1112" spans="1:6" x14ac:dyDescent="0.15">
      <c r="A1112" s="150" t="s">
        <v>4272</v>
      </c>
      <c r="B1112" s="150" t="s">
        <v>28079</v>
      </c>
      <c r="C1112" s="150" t="s">
        <v>12612</v>
      </c>
      <c r="D1112" s="150">
        <v>1033070</v>
      </c>
      <c r="E1112" s="150">
        <v>960194</v>
      </c>
      <c r="F1112" s="150" t="s">
        <v>22067</v>
      </c>
    </row>
    <row r="1113" spans="1:6" x14ac:dyDescent="0.15">
      <c r="A1113" s="150" t="s">
        <v>4273</v>
      </c>
      <c r="B1113" s="150" t="s">
        <v>28080</v>
      </c>
      <c r="C1113" s="150" t="s">
        <v>13418</v>
      </c>
      <c r="D1113" s="150">
        <v>3616650</v>
      </c>
      <c r="E1113" s="150">
        <v>4377655</v>
      </c>
      <c r="F1113" s="150" t="s">
        <v>18774</v>
      </c>
    </row>
    <row r="1114" spans="1:6" x14ac:dyDescent="0.15">
      <c r="A1114" s="150" t="s">
        <v>4274</v>
      </c>
      <c r="B1114" s="150" t="s">
        <v>28081</v>
      </c>
      <c r="C1114" s="150" t="s">
        <v>13419</v>
      </c>
      <c r="D1114" s="150">
        <v>3067350</v>
      </c>
      <c r="E1114" s="150">
        <v>3616650</v>
      </c>
      <c r="F1114" s="150" t="s">
        <v>18774</v>
      </c>
    </row>
    <row r="1115" spans="1:6" x14ac:dyDescent="0.15">
      <c r="A1115" s="150" t="s">
        <v>4275</v>
      </c>
      <c r="B1115" s="150" t="s">
        <v>28082</v>
      </c>
      <c r="C1115" s="150" t="s">
        <v>13420</v>
      </c>
      <c r="D1115" s="150">
        <v>395540</v>
      </c>
      <c r="E1115" s="150">
        <v>539980</v>
      </c>
      <c r="F1115" s="150" t="s">
        <v>18774</v>
      </c>
    </row>
    <row r="1116" spans="1:6" x14ac:dyDescent="0.15">
      <c r="A1116" s="150" t="s">
        <v>4276</v>
      </c>
      <c r="B1116" s="150" t="s">
        <v>28083</v>
      </c>
      <c r="C1116" s="150" t="s">
        <v>12957</v>
      </c>
      <c r="D1116" s="150">
        <v>44152</v>
      </c>
      <c r="E1116" s="150">
        <v>48798</v>
      </c>
      <c r="F1116" s="150" t="s">
        <v>22088</v>
      </c>
    </row>
    <row r="1117" spans="1:6" x14ac:dyDescent="0.15">
      <c r="A1117" s="150" t="s">
        <v>4277</v>
      </c>
      <c r="B1117" s="150" t="s">
        <v>28084</v>
      </c>
      <c r="C1117" s="150" t="s">
        <v>13421</v>
      </c>
      <c r="F1117" s="150" t="s">
        <v>503</v>
      </c>
    </row>
    <row r="1118" spans="1:6" x14ac:dyDescent="0.15">
      <c r="A1118" s="150" t="s">
        <v>4278</v>
      </c>
      <c r="B1118" s="150" t="s">
        <v>28085</v>
      </c>
      <c r="C1118" s="150" t="s">
        <v>13422</v>
      </c>
      <c r="F1118" s="150" t="s">
        <v>503</v>
      </c>
    </row>
    <row r="1119" spans="1:6" x14ac:dyDescent="0.15">
      <c r="A1119" s="150" t="s">
        <v>4279</v>
      </c>
      <c r="B1119" s="150" t="s">
        <v>28084</v>
      </c>
      <c r="C1119" s="150" t="s">
        <v>13421</v>
      </c>
      <c r="D1119" s="150">
        <v>239900</v>
      </c>
      <c r="E1119" s="150">
        <v>532000</v>
      </c>
      <c r="F1119" s="150" t="s">
        <v>22154</v>
      </c>
    </row>
    <row r="1120" spans="1:6" x14ac:dyDescent="0.15">
      <c r="A1120" s="150" t="s">
        <v>4280</v>
      </c>
      <c r="B1120" s="150" t="s">
        <v>28086</v>
      </c>
      <c r="C1120" s="150" t="s">
        <v>13422</v>
      </c>
      <c r="D1120" s="150">
        <v>10500000</v>
      </c>
      <c r="E1120" s="150">
        <v>16400000</v>
      </c>
      <c r="F1120" s="150" t="s">
        <v>26491</v>
      </c>
    </row>
    <row r="1121" spans="1:6" x14ac:dyDescent="0.15">
      <c r="A1121" s="150" t="s">
        <v>4281</v>
      </c>
      <c r="B1121" s="150" t="s">
        <v>28087</v>
      </c>
      <c r="C1121" s="150" t="s">
        <v>13423</v>
      </c>
      <c r="D1121" s="150">
        <v>10085856</v>
      </c>
      <c r="E1121" s="150">
        <v>13817088</v>
      </c>
      <c r="F1121" s="150" t="s">
        <v>28088</v>
      </c>
    </row>
    <row r="1122" spans="1:6" x14ac:dyDescent="0.15">
      <c r="A1122" s="150" t="s">
        <v>4282</v>
      </c>
      <c r="B1122" s="150" t="s">
        <v>28089</v>
      </c>
      <c r="C1122" s="150" t="s">
        <v>13425</v>
      </c>
      <c r="D1122" s="150">
        <v>226710</v>
      </c>
      <c r="E1122" s="150">
        <v>310413</v>
      </c>
      <c r="F1122" s="150" t="s">
        <v>28090</v>
      </c>
    </row>
    <row r="1123" spans="1:6" x14ac:dyDescent="0.15">
      <c r="A1123" s="150" t="s">
        <v>4283</v>
      </c>
      <c r="B1123" s="150" t="s">
        <v>28091</v>
      </c>
      <c r="C1123" s="150" t="s">
        <v>13426</v>
      </c>
      <c r="F1123" s="150" t="s">
        <v>503</v>
      </c>
    </row>
    <row r="1124" spans="1:6" x14ac:dyDescent="0.15">
      <c r="A1124" s="150" t="s">
        <v>4284</v>
      </c>
      <c r="B1124" s="150" t="s">
        <v>28092</v>
      </c>
      <c r="C1124" s="150" t="s">
        <v>13427</v>
      </c>
      <c r="D1124" s="150">
        <v>50000</v>
      </c>
      <c r="E1124" s="150">
        <v>131000</v>
      </c>
      <c r="F1124" s="150" t="s">
        <v>28022</v>
      </c>
    </row>
    <row r="1125" spans="1:6" x14ac:dyDescent="0.15">
      <c r="A1125" s="150" t="s">
        <v>4285</v>
      </c>
      <c r="B1125" s="150" t="s">
        <v>28093</v>
      </c>
      <c r="C1125" s="150" t="s">
        <v>12484</v>
      </c>
      <c r="F1125" s="150" t="s">
        <v>503</v>
      </c>
    </row>
    <row r="1126" spans="1:6" x14ac:dyDescent="0.15">
      <c r="A1126" s="150" t="s">
        <v>4286</v>
      </c>
      <c r="B1126" s="150" t="s">
        <v>28094</v>
      </c>
      <c r="C1126" s="150" t="s">
        <v>13428</v>
      </c>
      <c r="D1126" s="150">
        <v>5150000</v>
      </c>
      <c r="E1126" s="150">
        <v>9500000</v>
      </c>
      <c r="F1126" s="150" t="s">
        <v>22093</v>
      </c>
    </row>
    <row r="1127" spans="1:6" x14ac:dyDescent="0.15">
      <c r="A1127" s="150" t="s">
        <v>4287</v>
      </c>
      <c r="B1127" s="150" t="s">
        <v>28095</v>
      </c>
      <c r="C1127" s="150" t="s">
        <v>13429</v>
      </c>
      <c r="D1127" s="150">
        <v>13963062</v>
      </c>
      <c r="E1127" s="150">
        <v>24177185</v>
      </c>
      <c r="F1127" s="150" t="s">
        <v>22060</v>
      </c>
    </row>
    <row r="1128" spans="1:6" x14ac:dyDescent="0.15">
      <c r="A1128" s="150" t="s">
        <v>4288</v>
      </c>
      <c r="B1128" s="150" t="s">
        <v>28096</v>
      </c>
      <c r="C1128" s="150" t="s">
        <v>13430</v>
      </c>
      <c r="F1128" s="150" t="s">
        <v>503</v>
      </c>
    </row>
    <row r="1129" spans="1:6" x14ac:dyDescent="0.15">
      <c r="A1129" s="150" t="s">
        <v>4289</v>
      </c>
      <c r="B1129" s="150" t="s">
        <v>28097</v>
      </c>
      <c r="C1129" s="150" t="s">
        <v>13431</v>
      </c>
      <c r="F1129" s="150" t="s">
        <v>503</v>
      </c>
    </row>
    <row r="1130" spans="1:6" x14ac:dyDescent="0.15">
      <c r="A1130" s="150" t="s">
        <v>4290</v>
      </c>
      <c r="B1130" s="150" t="s">
        <v>28098</v>
      </c>
      <c r="C1130" s="150" t="s">
        <v>13432</v>
      </c>
      <c r="F1130" s="150" t="s">
        <v>503</v>
      </c>
    </row>
    <row r="1131" spans="1:6" x14ac:dyDescent="0.15">
      <c r="A1131" s="150" t="s">
        <v>4291</v>
      </c>
      <c r="B1131" s="150" t="s">
        <v>28099</v>
      </c>
      <c r="C1131" s="150" t="s">
        <v>13433</v>
      </c>
      <c r="F1131" s="150" t="s">
        <v>503</v>
      </c>
    </row>
    <row r="1132" spans="1:6" x14ac:dyDescent="0.15">
      <c r="A1132" s="150" t="s">
        <v>4292</v>
      </c>
      <c r="B1132" s="150" t="s">
        <v>28100</v>
      </c>
      <c r="C1132" s="150" t="s">
        <v>13434</v>
      </c>
      <c r="F1132" s="150" t="s">
        <v>503</v>
      </c>
    </row>
    <row r="1133" spans="1:6" x14ac:dyDescent="0.15">
      <c r="A1133" s="150" t="s">
        <v>4293</v>
      </c>
      <c r="B1133" s="150" t="s">
        <v>28101</v>
      </c>
      <c r="C1133" s="150" t="s">
        <v>13435</v>
      </c>
      <c r="F1133" s="150" t="s">
        <v>503</v>
      </c>
    </row>
    <row r="1134" spans="1:6" x14ac:dyDescent="0.15">
      <c r="A1134" s="150" t="s">
        <v>4294</v>
      </c>
      <c r="B1134" s="150" t="s">
        <v>28102</v>
      </c>
      <c r="C1134" s="150" t="s">
        <v>13436</v>
      </c>
      <c r="F1134" s="150" t="s">
        <v>503</v>
      </c>
    </row>
    <row r="1135" spans="1:6" x14ac:dyDescent="0.15">
      <c r="A1135" s="150" t="s">
        <v>4295</v>
      </c>
      <c r="B1135" s="150" t="s">
        <v>28103</v>
      </c>
      <c r="C1135" s="150" t="s">
        <v>13437</v>
      </c>
      <c r="F1135" s="150" t="s">
        <v>503</v>
      </c>
    </row>
    <row r="1136" spans="1:6" x14ac:dyDescent="0.15">
      <c r="A1136" s="150" t="s">
        <v>4296</v>
      </c>
      <c r="B1136" s="150" t="s">
        <v>28104</v>
      </c>
      <c r="C1136" s="150" t="s">
        <v>13438</v>
      </c>
      <c r="D1136" s="150">
        <v>24527280</v>
      </c>
      <c r="E1136" s="150">
        <v>25726330</v>
      </c>
      <c r="F1136" s="150" t="s">
        <v>22060</v>
      </c>
    </row>
    <row r="1137" spans="1:6" x14ac:dyDescent="0.15">
      <c r="A1137" s="150" t="s">
        <v>4297</v>
      </c>
      <c r="B1137" s="150" t="s">
        <v>28105</v>
      </c>
      <c r="C1137" s="150" t="s">
        <v>13439</v>
      </c>
      <c r="D1137" s="150">
        <v>41007000</v>
      </c>
      <c r="E1137" s="150">
        <v>41827000</v>
      </c>
      <c r="F1137" s="150" t="s">
        <v>27061</v>
      </c>
    </row>
    <row r="1138" spans="1:6" x14ac:dyDescent="0.15">
      <c r="A1138" s="150" t="s">
        <v>4298</v>
      </c>
      <c r="B1138" s="150" t="s">
        <v>28106</v>
      </c>
      <c r="C1138" s="150" t="s">
        <v>1804</v>
      </c>
      <c r="D1138" s="150">
        <v>3284000</v>
      </c>
      <c r="E1138" s="150">
        <v>3510000</v>
      </c>
      <c r="F1138" s="150" t="s">
        <v>22053</v>
      </c>
    </row>
    <row r="1139" spans="1:6" x14ac:dyDescent="0.15">
      <c r="A1139" s="150" t="s">
        <v>4299</v>
      </c>
      <c r="B1139" s="150" t="s">
        <v>28107</v>
      </c>
      <c r="C1139" s="150" t="s">
        <v>13440</v>
      </c>
      <c r="D1139" s="150">
        <v>188765.99</v>
      </c>
      <c r="E1139" s="150">
        <v>248266.78</v>
      </c>
      <c r="F1139" s="150" t="s">
        <v>24529</v>
      </c>
    </row>
    <row r="1140" spans="1:6" x14ac:dyDescent="0.15">
      <c r="A1140" s="150" t="s">
        <v>4300</v>
      </c>
      <c r="B1140" s="150" t="s">
        <v>28108</v>
      </c>
      <c r="C1140" s="150" t="s">
        <v>13441</v>
      </c>
      <c r="D1140" s="150">
        <v>0</v>
      </c>
      <c r="E1140" s="150">
        <v>0</v>
      </c>
      <c r="F1140" s="150" t="s">
        <v>28109</v>
      </c>
    </row>
    <row r="1141" spans="1:6" x14ac:dyDescent="0.15">
      <c r="A1141" s="150" t="s">
        <v>4301</v>
      </c>
      <c r="B1141" s="150" t="s">
        <v>28110</v>
      </c>
      <c r="C1141" s="150" t="s">
        <v>13443</v>
      </c>
      <c r="D1141" s="150">
        <v>12384000</v>
      </c>
      <c r="E1141" s="150">
        <v>14577400</v>
      </c>
      <c r="F1141" s="150" t="s">
        <v>22093</v>
      </c>
    </row>
    <row r="1142" spans="1:6" x14ac:dyDescent="0.15">
      <c r="A1142" s="150" t="s">
        <v>4302</v>
      </c>
      <c r="B1142" s="150" t="s">
        <v>28111</v>
      </c>
      <c r="C1142" s="150" t="s">
        <v>13444</v>
      </c>
      <c r="D1142" s="150">
        <v>35000000</v>
      </c>
      <c r="E1142" s="150">
        <v>40000000</v>
      </c>
      <c r="F1142" s="150" t="s">
        <v>27061</v>
      </c>
    </row>
    <row r="1143" spans="1:6" x14ac:dyDescent="0.15">
      <c r="A1143" s="150" t="s">
        <v>4303</v>
      </c>
      <c r="B1143" s="150" t="s">
        <v>28112</v>
      </c>
      <c r="C1143" s="150" t="s">
        <v>13445</v>
      </c>
      <c r="D1143" s="150">
        <v>18440</v>
      </c>
      <c r="E1143" s="150">
        <v>22034</v>
      </c>
      <c r="F1143" s="150" t="s">
        <v>22172</v>
      </c>
    </row>
    <row r="1144" spans="1:6" x14ac:dyDescent="0.15">
      <c r="A1144" s="150" t="s">
        <v>4304</v>
      </c>
      <c r="B1144" s="150" t="s">
        <v>28113</v>
      </c>
      <c r="C1144" s="150" t="s">
        <v>13446</v>
      </c>
      <c r="D1144" s="150">
        <v>6000</v>
      </c>
      <c r="E1144" s="150">
        <v>8571</v>
      </c>
      <c r="F1144" s="150" t="s">
        <v>22136</v>
      </c>
    </row>
    <row r="1145" spans="1:6" x14ac:dyDescent="0.15">
      <c r="A1145" s="150" t="s">
        <v>4305</v>
      </c>
      <c r="B1145" s="150" t="s">
        <v>28114</v>
      </c>
      <c r="C1145" s="150" t="s">
        <v>12751</v>
      </c>
      <c r="D1145" s="150">
        <v>0</v>
      </c>
      <c r="E1145" s="150">
        <v>0</v>
      </c>
      <c r="F1145" s="150" t="s">
        <v>28115</v>
      </c>
    </row>
    <row r="1146" spans="1:6" x14ac:dyDescent="0.15">
      <c r="A1146" s="150" t="s">
        <v>4306</v>
      </c>
      <c r="B1146" s="150" t="s">
        <v>28116</v>
      </c>
      <c r="C1146" s="150" t="s">
        <v>13447</v>
      </c>
      <c r="D1146" s="150">
        <v>110767200</v>
      </c>
      <c r="E1146" s="150">
        <v>203566400</v>
      </c>
      <c r="F1146" s="150" t="s">
        <v>22067</v>
      </c>
    </row>
    <row r="1147" spans="1:6" x14ac:dyDescent="0.15">
      <c r="A1147" s="150" t="s">
        <v>4307</v>
      </c>
      <c r="B1147" s="150" t="s">
        <v>28117</v>
      </c>
      <c r="C1147" s="150" t="s">
        <v>13448</v>
      </c>
      <c r="D1147" s="150">
        <v>300</v>
      </c>
      <c r="E1147" s="150">
        <v>5400</v>
      </c>
      <c r="F1147" s="150" t="s">
        <v>24498</v>
      </c>
    </row>
    <row r="1148" spans="1:6" x14ac:dyDescent="0.15">
      <c r="A1148" s="150" t="s">
        <v>4308</v>
      </c>
      <c r="B1148" s="150" t="s">
        <v>28118</v>
      </c>
      <c r="C1148" s="150" t="s">
        <v>13449</v>
      </c>
      <c r="D1148" s="150">
        <v>0</v>
      </c>
      <c r="E1148" s="150">
        <v>0</v>
      </c>
      <c r="F1148" s="150" t="s">
        <v>22136</v>
      </c>
    </row>
    <row r="1149" spans="1:6" x14ac:dyDescent="0.15">
      <c r="A1149" s="150" t="s">
        <v>4309</v>
      </c>
      <c r="B1149" s="150" t="s">
        <v>28119</v>
      </c>
      <c r="C1149" s="150" t="s">
        <v>13450</v>
      </c>
      <c r="D1149" s="150">
        <v>1706</v>
      </c>
      <c r="E1149" s="150">
        <v>1902</v>
      </c>
      <c r="F1149" s="150" t="s">
        <v>22103</v>
      </c>
    </row>
    <row r="1150" spans="1:6" x14ac:dyDescent="0.15">
      <c r="A1150" s="150" t="s">
        <v>4310</v>
      </c>
      <c r="B1150" s="150" t="s">
        <v>28120</v>
      </c>
      <c r="C1150" s="150" t="s">
        <v>13451</v>
      </c>
      <c r="D1150" s="150">
        <v>1997200</v>
      </c>
      <c r="E1150" s="150">
        <v>1006700</v>
      </c>
      <c r="F1150" s="150" t="s">
        <v>22067</v>
      </c>
    </row>
    <row r="1151" spans="1:6" x14ac:dyDescent="0.15">
      <c r="A1151" s="150" t="s">
        <v>4311</v>
      </c>
      <c r="B1151" s="150" t="s">
        <v>28121</v>
      </c>
      <c r="C1151" s="150" t="s">
        <v>13452</v>
      </c>
      <c r="D1151" s="150">
        <v>40000</v>
      </c>
      <c r="E1151" s="150">
        <v>16200</v>
      </c>
      <c r="F1151" s="150" t="s">
        <v>22136</v>
      </c>
    </row>
    <row r="1152" spans="1:6" x14ac:dyDescent="0.15">
      <c r="A1152" s="150" t="s">
        <v>4312</v>
      </c>
      <c r="B1152" s="150" t="s">
        <v>28122</v>
      </c>
      <c r="C1152" s="150" t="s">
        <v>13453</v>
      </c>
      <c r="D1152" s="150">
        <v>325860</v>
      </c>
      <c r="E1152" s="150">
        <v>208562</v>
      </c>
      <c r="F1152" s="150" t="s">
        <v>18774</v>
      </c>
    </row>
    <row r="1153" spans="1:6" x14ac:dyDescent="0.15">
      <c r="A1153" s="150" t="s">
        <v>4313</v>
      </c>
      <c r="B1153" s="150" t="s">
        <v>28123</v>
      </c>
      <c r="C1153" s="150" t="s">
        <v>13454</v>
      </c>
      <c r="D1153" s="150">
        <v>8023</v>
      </c>
      <c r="E1153" s="150">
        <v>15568</v>
      </c>
      <c r="F1153" s="150" t="s">
        <v>28124</v>
      </c>
    </row>
    <row r="1154" spans="1:6" x14ac:dyDescent="0.15">
      <c r="A1154" s="150" t="s">
        <v>4314</v>
      </c>
      <c r="B1154" s="150" t="s">
        <v>28125</v>
      </c>
      <c r="C1154" s="150" t="s">
        <v>13456</v>
      </c>
      <c r="D1154" s="150">
        <v>35619000</v>
      </c>
      <c r="E1154" s="150">
        <v>41494600</v>
      </c>
      <c r="F1154" s="150" t="s">
        <v>28126</v>
      </c>
    </row>
    <row r="1155" spans="1:6" x14ac:dyDescent="0.15">
      <c r="A1155" s="150" t="s">
        <v>4315</v>
      </c>
      <c r="B1155" s="150" t="s">
        <v>28127</v>
      </c>
      <c r="C1155" s="150" t="s">
        <v>13457</v>
      </c>
      <c r="D1155" s="150">
        <v>11970102.710000001</v>
      </c>
      <c r="E1155" s="150">
        <v>29119055.93</v>
      </c>
      <c r="F1155" s="150" t="s">
        <v>28128</v>
      </c>
    </row>
    <row r="1156" spans="1:6" x14ac:dyDescent="0.15">
      <c r="A1156" s="150" t="s">
        <v>4316</v>
      </c>
      <c r="B1156" s="150" t="s">
        <v>28129</v>
      </c>
      <c r="C1156" s="150" t="s">
        <v>387</v>
      </c>
      <c r="D1156" s="150">
        <v>1728019</v>
      </c>
      <c r="E1156" s="150">
        <v>632963</v>
      </c>
      <c r="F1156" s="150" t="s">
        <v>18774</v>
      </c>
    </row>
    <row r="1157" spans="1:6" x14ac:dyDescent="0.15">
      <c r="A1157" s="150" t="s">
        <v>4317</v>
      </c>
      <c r="B1157" s="150" t="s">
        <v>28130</v>
      </c>
      <c r="C1157" s="150" t="s">
        <v>13458</v>
      </c>
      <c r="F1157" s="150" t="s">
        <v>503</v>
      </c>
    </row>
    <row r="1158" spans="1:6" x14ac:dyDescent="0.15">
      <c r="A1158" s="150" t="s">
        <v>4318</v>
      </c>
      <c r="B1158" s="150" t="s">
        <v>28131</v>
      </c>
      <c r="C1158" s="150" t="s">
        <v>13459</v>
      </c>
      <c r="D1158" s="150">
        <v>12115500</v>
      </c>
      <c r="E1158" s="150">
        <v>15000000</v>
      </c>
      <c r="F1158" s="150" t="s">
        <v>22067</v>
      </c>
    </row>
    <row r="1159" spans="1:6" x14ac:dyDescent="0.15">
      <c r="A1159" s="150" t="s">
        <v>4319</v>
      </c>
      <c r="B1159" s="150" t="s">
        <v>28132</v>
      </c>
      <c r="C1159" s="150" t="s">
        <v>13460</v>
      </c>
      <c r="D1159" s="150">
        <v>443872</v>
      </c>
      <c r="E1159" s="150">
        <v>895000</v>
      </c>
      <c r="F1159" s="150" t="s">
        <v>28133</v>
      </c>
    </row>
    <row r="1160" spans="1:6" x14ac:dyDescent="0.15">
      <c r="A1160" s="150" t="s">
        <v>4320</v>
      </c>
      <c r="B1160" s="150" t="s">
        <v>28134</v>
      </c>
      <c r="C1160" s="150" t="s">
        <v>13461</v>
      </c>
      <c r="D1160" s="150">
        <v>32199000</v>
      </c>
      <c r="E1160" s="150">
        <v>46606500</v>
      </c>
      <c r="F1160" s="150" t="s">
        <v>26697</v>
      </c>
    </row>
    <row r="1161" spans="1:6" x14ac:dyDescent="0.15">
      <c r="A1161" s="150" t="s">
        <v>4321</v>
      </c>
      <c r="B1161" s="150" t="s">
        <v>28135</v>
      </c>
      <c r="C1161" s="150" t="s">
        <v>13463</v>
      </c>
      <c r="D1161" s="150">
        <v>6512438</v>
      </c>
      <c r="E1161" s="150">
        <v>6694188</v>
      </c>
      <c r="F1161" s="150" t="s">
        <v>22093</v>
      </c>
    </row>
    <row r="1162" spans="1:6" x14ac:dyDescent="0.15">
      <c r="A1162" s="150" t="s">
        <v>4322</v>
      </c>
      <c r="B1162" s="150" t="s">
        <v>28136</v>
      </c>
      <c r="C1162" s="150" t="s">
        <v>13415</v>
      </c>
      <c r="D1162" s="150">
        <v>1091440</v>
      </c>
      <c r="E1162" s="150">
        <v>1289620</v>
      </c>
      <c r="F1162" s="150" t="s">
        <v>22067</v>
      </c>
    </row>
    <row r="1163" spans="1:6" x14ac:dyDescent="0.15">
      <c r="A1163" s="150" t="s">
        <v>4323</v>
      </c>
      <c r="B1163" s="150" t="s">
        <v>28137</v>
      </c>
      <c r="C1163" s="150" t="s">
        <v>13464</v>
      </c>
      <c r="D1163" s="150">
        <v>43000</v>
      </c>
      <c r="E1163" s="150">
        <v>47500</v>
      </c>
      <c r="F1163" s="150" t="s">
        <v>22093</v>
      </c>
    </row>
    <row r="1164" spans="1:6" x14ac:dyDescent="0.15">
      <c r="A1164" s="150" t="s">
        <v>4324</v>
      </c>
      <c r="B1164" s="150" t="s">
        <v>28138</v>
      </c>
      <c r="C1164" s="150" t="s">
        <v>13027</v>
      </c>
      <c r="D1164" s="150">
        <v>-23125</v>
      </c>
      <c r="E1164" s="150">
        <v>-23750</v>
      </c>
      <c r="F1164" s="150" t="s">
        <v>22093</v>
      </c>
    </row>
    <row r="1165" spans="1:6" x14ac:dyDescent="0.15">
      <c r="A1165" s="150" t="s">
        <v>4325</v>
      </c>
      <c r="B1165" s="150" t="s">
        <v>28139</v>
      </c>
      <c r="C1165" s="150" t="s">
        <v>13465</v>
      </c>
      <c r="D1165" s="150">
        <v>140671</v>
      </c>
      <c r="E1165" s="150">
        <v>165618</v>
      </c>
      <c r="F1165" s="150" t="s">
        <v>22060</v>
      </c>
    </row>
    <row r="1166" spans="1:6" x14ac:dyDescent="0.15">
      <c r="A1166" s="150" t="s">
        <v>4326</v>
      </c>
      <c r="B1166" s="150" t="s">
        <v>28140</v>
      </c>
      <c r="C1166" s="150" t="s">
        <v>13466</v>
      </c>
      <c r="D1166" s="150">
        <v>173460</v>
      </c>
      <c r="E1166" s="150">
        <v>191100</v>
      </c>
      <c r="F1166" s="150" t="s">
        <v>22093</v>
      </c>
    </row>
    <row r="1167" spans="1:6" x14ac:dyDescent="0.15">
      <c r="A1167" s="150" t="s">
        <v>4327</v>
      </c>
      <c r="B1167" s="150" t="s">
        <v>28141</v>
      </c>
      <c r="C1167" s="150" t="s">
        <v>13467</v>
      </c>
      <c r="D1167" s="150">
        <v>49500</v>
      </c>
      <c r="E1167" s="150">
        <v>72000</v>
      </c>
      <c r="F1167" s="150" t="s">
        <v>24465</v>
      </c>
    </row>
    <row r="1168" spans="1:6" x14ac:dyDescent="0.15">
      <c r="A1168" s="150" t="s">
        <v>4328</v>
      </c>
      <c r="B1168" s="150" t="s">
        <v>28142</v>
      </c>
      <c r="F1168" s="150" t="s">
        <v>503</v>
      </c>
    </row>
    <row r="1169" spans="1:6" x14ac:dyDescent="0.15">
      <c r="A1169" s="150" t="s">
        <v>4329</v>
      </c>
      <c r="B1169" s="150" t="s">
        <v>28143</v>
      </c>
      <c r="C1169" s="150" t="s">
        <v>13468</v>
      </c>
      <c r="F1169" s="150" t="s">
        <v>503</v>
      </c>
    </row>
    <row r="1170" spans="1:6" x14ac:dyDescent="0.15">
      <c r="A1170" s="150" t="s">
        <v>4330</v>
      </c>
      <c r="B1170" s="150" t="s">
        <v>28144</v>
      </c>
      <c r="C1170" s="150" t="s">
        <v>13469</v>
      </c>
      <c r="F1170" s="150" t="s">
        <v>503</v>
      </c>
    </row>
    <row r="1171" spans="1:6" x14ac:dyDescent="0.15">
      <c r="A1171" s="150" t="s">
        <v>4331</v>
      </c>
      <c r="B1171" s="150" t="s">
        <v>28145</v>
      </c>
      <c r="C1171" s="150" t="s">
        <v>13470</v>
      </c>
      <c r="F1171" s="150" t="s">
        <v>503</v>
      </c>
    </row>
    <row r="1172" spans="1:6" x14ac:dyDescent="0.15">
      <c r="A1172" s="150" t="s">
        <v>4332</v>
      </c>
      <c r="B1172" s="150" t="s">
        <v>28146</v>
      </c>
      <c r="C1172" s="150" t="s">
        <v>13471</v>
      </c>
      <c r="D1172" s="150">
        <v>120902</v>
      </c>
      <c r="E1172" s="150">
        <v>61800</v>
      </c>
      <c r="F1172" s="150" t="s">
        <v>24474</v>
      </c>
    </row>
    <row r="1173" spans="1:6" x14ac:dyDescent="0.15">
      <c r="A1173" s="150" t="s">
        <v>4333</v>
      </c>
      <c r="B1173" s="150" t="s">
        <v>28147</v>
      </c>
      <c r="C1173" s="150" t="s">
        <v>13472</v>
      </c>
      <c r="F1173" s="150" t="s">
        <v>503</v>
      </c>
    </row>
    <row r="1174" spans="1:6" x14ac:dyDescent="0.15">
      <c r="A1174" s="150" t="s">
        <v>4334</v>
      </c>
      <c r="B1174" s="150" t="s">
        <v>28148</v>
      </c>
      <c r="C1174" s="150" t="s">
        <v>13473</v>
      </c>
      <c r="F1174" s="150" t="s">
        <v>503</v>
      </c>
    </row>
    <row r="1175" spans="1:6" x14ac:dyDescent="0.15">
      <c r="A1175" s="150" t="s">
        <v>4335</v>
      </c>
      <c r="B1175" s="150" t="s">
        <v>28149</v>
      </c>
      <c r="C1175" s="150" t="s">
        <v>13474</v>
      </c>
      <c r="D1175" s="150">
        <v>16000</v>
      </c>
      <c r="E1175" s="150">
        <v>5760</v>
      </c>
      <c r="F1175" s="150" t="s">
        <v>22088</v>
      </c>
    </row>
    <row r="1176" spans="1:6" x14ac:dyDescent="0.15">
      <c r="A1176" s="150" t="s">
        <v>4336</v>
      </c>
      <c r="B1176" s="150" t="s">
        <v>28150</v>
      </c>
      <c r="C1176" s="150" t="s">
        <v>13475</v>
      </c>
      <c r="F1176" s="150" t="s">
        <v>503</v>
      </c>
    </row>
    <row r="1177" spans="1:6" x14ac:dyDescent="0.15">
      <c r="A1177" s="150" t="s">
        <v>4337</v>
      </c>
      <c r="B1177" s="150" t="s">
        <v>28151</v>
      </c>
      <c r="C1177" s="150" t="s">
        <v>13476</v>
      </c>
      <c r="D1177" s="150">
        <v>9454680.1799999997</v>
      </c>
      <c r="E1177" s="150">
        <v>9496293</v>
      </c>
      <c r="F1177" s="150" t="s">
        <v>28152</v>
      </c>
    </row>
    <row r="1178" spans="1:6" x14ac:dyDescent="0.15">
      <c r="A1178" s="150" t="s">
        <v>4338</v>
      </c>
      <c r="B1178" s="150" t="s">
        <v>28153</v>
      </c>
      <c r="C1178" s="150" t="s">
        <v>13477</v>
      </c>
      <c r="D1178" s="150">
        <v>20315</v>
      </c>
      <c r="E1178" s="150">
        <v>34067</v>
      </c>
      <c r="F1178" s="150" t="s">
        <v>24498</v>
      </c>
    </row>
    <row r="1179" spans="1:6" x14ac:dyDescent="0.15">
      <c r="A1179" s="150" t="s">
        <v>4339</v>
      </c>
      <c r="B1179" s="150" t="s">
        <v>28096</v>
      </c>
      <c r="C1179" s="150" t="s">
        <v>13430</v>
      </c>
      <c r="F1179" s="150" t="s">
        <v>503</v>
      </c>
    </row>
    <row r="1180" spans="1:6" x14ac:dyDescent="0.15">
      <c r="A1180" s="150" t="s">
        <v>4340</v>
      </c>
      <c r="B1180" s="150" t="s">
        <v>28154</v>
      </c>
      <c r="C1180" s="150" t="s">
        <v>13478</v>
      </c>
      <c r="D1180" s="150">
        <v>14159.3</v>
      </c>
      <c r="E1180" s="150">
        <v>52377</v>
      </c>
      <c r="F1180" s="150" t="s">
        <v>22136</v>
      </c>
    </row>
    <row r="1181" spans="1:6" x14ac:dyDescent="0.15">
      <c r="A1181" s="150" t="s">
        <v>4341</v>
      </c>
      <c r="B1181" s="150" t="s">
        <v>28155</v>
      </c>
      <c r="C1181" s="150" t="s">
        <v>13479</v>
      </c>
      <c r="D1181" s="150">
        <v>130724212.3</v>
      </c>
      <c r="E1181" s="150">
        <v>160702000.59999999</v>
      </c>
      <c r="F1181" s="150" t="s">
        <v>22098</v>
      </c>
    </row>
    <row r="1182" spans="1:6" x14ac:dyDescent="0.15">
      <c r="A1182" s="150" t="s">
        <v>4342</v>
      </c>
      <c r="B1182" s="150" t="s">
        <v>28156</v>
      </c>
      <c r="C1182" s="150" t="s">
        <v>13480</v>
      </c>
      <c r="D1182" s="150">
        <v>204136.18</v>
      </c>
      <c r="E1182" s="150">
        <v>217146.38</v>
      </c>
      <c r="F1182" s="150" t="s">
        <v>28157</v>
      </c>
    </row>
    <row r="1183" spans="1:6" x14ac:dyDescent="0.15">
      <c r="A1183" s="150" t="s">
        <v>4343</v>
      </c>
      <c r="B1183" s="150" t="s">
        <v>28158</v>
      </c>
      <c r="C1183" s="150" t="s">
        <v>13481</v>
      </c>
      <c r="F1183" s="150" t="s">
        <v>503</v>
      </c>
    </row>
    <row r="1184" spans="1:6" x14ac:dyDescent="0.15">
      <c r="A1184" s="150" t="s">
        <v>4344</v>
      </c>
      <c r="B1184" s="150" t="s">
        <v>28159</v>
      </c>
      <c r="C1184" s="150" t="s">
        <v>13482</v>
      </c>
      <c r="D1184" s="150">
        <v>290000</v>
      </c>
      <c r="E1184" s="150">
        <v>360000</v>
      </c>
      <c r="F1184" s="150" t="s">
        <v>28160</v>
      </c>
    </row>
    <row r="1185" spans="1:6" x14ac:dyDescent="0.15">
      <c r="A1185" s="150" t="s">
        <v>4345</v>
      </c>
      <c r="B1185" s="150" t="s">
        <v>28161</v>
      </c>
      <c r="C1185" s="150" t="s">
        <v>201</v>
      </c>
      <c r="D1185" s="150">
        <v>95100</v>
      </c>
      <c r="E1185" s="150">
        <v>119400</v>
      </c>
      <c r="F1185" s="150" t="s">
        <v>18774</v>
      </c>
    </row>
    <row r="1186" spans="1:6" x14ac:dyDescent="0.15">
      <c r="A1186" s="150" t="s">
        <v>4346</v>
      </c>
      <c r="B1186" s="150" t="s">
        <v>28162</v>
      </c>
      <c r="C1186" s="150" t="s">
        <v>13484</v>
      </c>
      <c r="F1186" s="150" t="s">
        <v>503</v>
      </c>
    </row>
    <row r="1187" spans="1:6" x14ac:dyDescent="0.15">
      <c r="A1187" s="150" t="s">
        <v>4347</v>
      </c>
      <c r="B1187" s="150" t="s">
        <v>28163</v>
      </c>
      <c r="C1187" s="150" t="s">
        <v>13485</v>
      </c>
      <c r="D1187" s="150">
        <v>518427.85</v>
      </c>
      <c r="E1187" s="150">
        <v>539405.47</v>
      </c>
      <c r="F1187" s="150" t="s">
        <v>22078</v>
      </c>
    </row>
    <row r="1188" spans="1:6" x14ac:dyDescent="0.15">
      <c r="A1188" s="150" t="s">
        <v>4348</v>
      </c>
      <c r="B1188" s="150" t="s">
        <v>28164</v>
      </c>
      <c r="C1188" s="150" t="s">
        <v>13486</v>
      </c>
      <c r="D1188" s="150">
        <v>405614.1</v>
      </c>
      <c r="E1188" s="150">
        <v>487982.65</v>
      </c>
      <c r="F1188" s="150" t="s">
        <v>22078</v>
      </c>
    </row>
    <row r="1189" spans="1:6" x14ac:dyDescent="0.15">
      <c r="A1189" s="150" t="s">
        <v>4349</v>
      </c>
      <c r="B1189" s="150" t="s">
        <v>28165</v>
      </c>
      <c r="C1189" s="150" t="s">
        <v>13487</v>
      </c>
      <c r="D1189" s="150">
        <v>28906754</v>
      </c>
      <c r="E1189" s="150">
        <v>40949592</v>
      </c>
      <c r="F1189" s="150" t="s">
        <v>24635</v>
      </c>
    </row>
    <row r="1190" spans="1:6" x14ac:dyDescent="0.15">
      <c r="A1190" s="150" t="s">
        <v>4350</v>
      </c>
      <c r="B1190" s="150" t="s">
        <v>28166</v>
      </c>
      <c r="C1190" s="150" t="s">
        <v>13488</v>
      </c>
      <c r="F1190" s="150" t="s">
        <v>503</v>
      </c>
    </row>
    <row r="1191" spans="1:6" x14ac:dyDescent="0.15">
      <c r="A1191" s="150" t="s">
        <v>4351</v>
      </c>
      <c r="B1191" s="150" t="s">
        <v>28167</v>
      </c>
      <c r="C1191" s="150" t="s">
        <v>123</v>
      </c>
      <c r="D1191" s="150">
        <v>18500</v>
      </c>
      <c r="E1191" s="150">
        <v>13000</v>
      </c>
      <c r="F1191" s="150" t="s">
        <v>22090</v>
      </c>
    </row>
    <row r="1192" spans="1:6" x14ac:dyDescent="0.15">
      <c r="A1192" s="150" t="s">
        <v>4352</v>
      </c>
      <c r="B1192" s="150" t="s">
        <v>28168</v>
      </c>
      <c r="C1192" s="150" t="s">
        <v>13489</v>
      </c>
      <c r="D1192" s="150">
        <v>2098.7199999999998</v>
      </c>
      <c r="E1192" s="150">
        <v>1580.72</v>
      </c>
      <c r="F1192" s="150" t="s">
        <v>24498</v>
      </c>
    </row>
    <row r="1193" spans="1:6" x14ac:dyDescent="0.15">
      <c r="A1193" s="150" t="s">
        <v>4353</v>
      </c>
      <c r="B1193" s="150" t="s">
        <v>28169</v>
      </c>
      <c r="C1193" s="150" t="s">
        <v>13490</v>
      </c>
      <c r="D1193" s="150">
        <v>16500</v>
      </c>
      <c r="E1193" s="150">
        <v>31500</v>
      </c>
      <c r="F1193" s="150" t="s">
        <v>22093</v>
      </c>
    </row>
    <row r="1194" spans="1:6" x14ac:dyDescent="0.15">
      <c r="A1194" s="150" t="s">
        <v>4354</v>
      </c>
      <c r="B1194" s="150" t="s">
        <v>28170</v>
      </c>
      <c r="C1194" s="150" t="s">
        <v>13491</v>
      </c>
      <c r="D1194" s="150">
        <v>150</v>
      </c>
      <c r="E1194" s="150">
        <v>720</v>
      </c>
      <c r="F1194" s="150" t="s">
        <v>22140</v>
      </c>
    </row>
    <row r="1195" spans="1:6" x14ac:dyDescent="0.15">
      <c r="A1195" s="150" t="s">
        <v>4355</v>
      </c>
      <c r="B1195" s="150" t="s">
        <v>28171</v>
      </c>
      <c r="C1195" s="150" t="s">
        <v>13492</v>
      </c>
      <c r="D1195" s="150">
        <v>38100</v>
      </c>
      <c r="E1195" s="150">
        <v>48100</v>
      </c>
      <c r="F1195" s="150" t="s">
        <v>22102</v>
      </c>
    </row>
    <row r="1196" spans="1:6" x14ac:dyDescent="0.15">
      <c r="A1196" s="150" t="s">
        <v>4356</v>
      </c>
      <c r="B1196" s="150" t="s">
        <v>28172</v>
      </c>
      <c r="C1196" s="150" t="s">
        <v>13493</v>
      </c>
      <c r="D1196" s="150">
        <v>5110400</v>
      </c>
      <c r="E1196" s="150">
        <v>5436240</v>
      </c>
      <c r="F1196" s="150" t="s">
        <v>22060</v>
      </c>
    </row>
    <row r="1197" spans="1:6" x14ac:dyDescent="0.15">
      <c r="A1197" s="150" t="s">
        <v>4357</v>
      </c>
      <c r="B1197" s="150" t="s">
        <v>28173</v>
      </c>
      <c r="C1197" s="150" t="s">
        <v>13494</v>
      </c>
      <c r="F1197" s="150" t="s">
        <v>503</v>
      </c>
    </row>
    <row r="1198" spans="1:6" x14ac:dyDescent="0.15">
      <c r="A1198" s="150" t="s">
        <v>4358</v>
      </c>
      <c r="B1198" s="150" t="s">
        <v>28174</v>
      </c>
      <c r="C1198" s="150" t="s">
        <v>13495</v>
      </c>
      <c r="D1198" s="150">
        <v>1819617</v>
      </c>
      <c r="E1198" s="150">
        <v>1984369</v>
      </c>
      <c r="F1198" s="150" t="s">
        <v>26668</v>
      </c>
    </row>
    <row r="1199" spans="1:6" x14ac:dyDescent="0.15">
      <c r="A1199" s="150" t="s">
        <v>4359</v>
      </c>
      <c r="B1199" s="150" t="s">
        <v>28175</v>
      </c>
      <c r="C1199" s="150" t="s">
        <v>13496</v>
      </c>
      <c r="D1199" s="150">
        <v>105000</v>
      </c>
      <c r="E1199" s="150">
        <v>3000000</v>
      </c>
      <c r="F1199" s="150" t="s">
        <v>22049</v>
      </c>
    </row>
    <row r="1200" spans="1:6" x14ac:dyDescent="0.15">
      <c r="A1200" s="150" t="s">
        <v>4360</v>
      </c>
      <c r="B1200" s="150" t="s">
        <v>28176</v>
      </c>
      <c r="C1200" s="150" t="s">
        <v>13497</v>
      </c>
      <c r="D1200" s="150">
        <v>26357553</v>
      </c>
      <c r="E1200" s="150">
        <v>37277973</v>
      </c>
      <c r="F1200" s="150" t="s">
        <v>28177</v>
      </c>
    </row>
    <row r="1201" spans="1:6" x14ac:dyDescent="0.15">
      <c r="A1201" s="150" t="s">
        <v>4361</v>
      </c>
      <c r="B1201" s="150" t="s">
        <v>28178</v>
      </c>
      <c r="C1201" s="150" t="s">
        <v>406</v>
      </c>
      <c r="D1201" s="150">
        <v>4009033.5</v>
      </c>
      <c r="E1201" s="150">
        <v>4707900</v>
      </c>
      <c r="F1201" s="150" t="s">
        <v>18774</v>
      </c>
    </row>
    <row r="1202" spans="1:6" x14ac:dyDescent="0.15">
      <c r="A1202" s="150" t="s">
        <v>4362</v>
      </c>
      <c r="B1202" s="150" t="s">
        <v>28179</v>
      </c>
      <c r="C1202" s="150" t="s">
        <v>13499</v>
      </c>
      <c r="D1202" s="150">
        <v>11560</v>
      </c>
      <c r="E1202" s="150">
        <v>12360</v>
      </c>
      <c r="F1202" s="150" t="s">
        <v>28180</v>
      </c>
    </row>
    <row r="1203" spans="1:6" x14ac:dyDescent="0.15">
      <c r="A1203" s="150" t="s">
        <v>4363</v>
      </c>
      <c r="B1203" s="150" t="s">
        <v>28181</v>
      </c>
      <c r="C1203" s="150" t="s">
        <v>13501</v>
      </c>
      <c r="D1203" s="150">
        <v>3808</v>
      </c>
      <c r="E1203" s="150">
        <v>5355</v>
      </c>
      <c r="F1203" s="150" t="s">
        <v>22088</v>
      </c>
    </row>
    <row r="1204" spans="1:6" x14ac:dyDescent="0.15">
      <c r="A1204" s="150" t="s">
        <v>4364</v>
      </c>
      <c r="B1204" s="150" t="s">
        <v>28182</v>
      </c>
      <c r="C1204" s="150" t="s">
        <v>13502</v>
      </c>
      <c r="D1204" s="150">
        <v>3436500</v>
      </c>
      <c r="E1204" s="150">
        <v>3442248</v>
      </c>
      <c r="F1204" s="150" t="s">
        <v>22052</v>
      </c>
    </row>
    <row r="1205" spans="1:6" x14ac:dyDescent="0.15">
      <c r="A1205" s="150" t="s">
        <v>4365</v>
      </c>
      <c r="B1205" s="150" t="s">
        <v>28183</v>
      </c>
      <c r="C1205" s="150" t="s">
        <v>13503</v>
      </c>
      <c r="D1205" s="150">
        <v>601577.5</v>
      </c>
      <c r="E1205" s="150">
        <v>602057.5</v>
      </c>
      <c r="F1205" s="150" t="s">
        <v>22060</v>
      </c>
    </row>
    <row r="1206" spans="1:6" x14ac:dyDescent="0.15">
      <c r="A1206" s="150" t="s">
        <v>4366</v>
      </c>
      <c r="B1206" s="150" t="s">
        <v>28184</v>
      </c>
      <c r="C1206" s="150" t="s">
        <v>13504</v>
      </c>
      <c r="D1206" s="150">
        <v>34334852</v>
      </c>
      <c r="E1206" s="150">
        <v>39405506</v>
      </c>
      <c r="F1206" s="150" t="s">
        <v>22172</v>
      </c>
    </row>
    <row r="1207" spans="1:6" x14ac:dyDescent="0.15">
      <c r="A1207" s="150" t="s">
        <v>4367</v>
      </c>
      <c r="B1207" s="150" t="s">
        <v>28185</v>
      </c>
      <c r="C1207" s="150" t="s">
        <v>13505</v>
      </c>
      <c r="D1207" s="150">
        <v>16280</v>
      </c>
      <c r="E1207" s="150">
        <v>17000</v>
      </c>
      <c r="F1207" s="150" t="s">
        <v>22136</v>
      </c>
    </row>
    <row r="1208" spans="1:6" x14ac:dyDescent="0.15">
      <c r="A1208" s="150" t="s">
        <v>4368</v>
      </c>
      <c r="B1208" s="150" t="s">
        <v>28186</v>
      </c>
      <c r="C1208" s="150" t="s">
        <v>13506</v>
      </c>
      <c r="D1208" s="150">
        <v>258694</v>
      </c>
      <c r="E1208" s="150">
        <v>52286</v>
      </c>
      <c r="F1208" s="150" t="s">
        <v>24495</v>
      </c>
    </row>
    <row r="1209" spans="1:6" x14ac:dyDescent="0.15">
      <c r="A1209" s="150" t="s">
        <v>4369</v>
      </c>
      <c r="B1209" s="150" t="s">
        <v>28187</v>
      </c>
      <c r="C1209" s="150" t="s">
        <v>13507</v>
      </c>
      <c r="F1209" s="150" t="s">
        <v>503</v>
      </c>
    </row>
    <row r="1210" spans="1:6" x14ac:dyDescent="0.15">
      <c r="A1210" s="150" t="s">
        <v>4370</v>
      </c>
      <c r="B1210" s="150" t="s">
        <v>28188</v>
      </c>
      <c r="C1210" s="150" t="s">
        <v>13508</v>
      </c>
      <c r="D1210" s="150">
        <v>0</v>
      </c>
      <c r="E1210" s="150">
        <v>0</v>
      </c>
      <c r="F1210" s="150" t="s">
        <v>22098</v>
      </c>
    </row>
    <row r="1211" spans="1:6" x14ac:dyDescent="0.15">
      <c r="A1211" s="150" t="s">
        <v>4371</v>
      </c>
      <c r="B1211" s="150" t="s">
        <v>28189</v>
      </c>
      <c r="C1211" s="150" t="s">
        <v>13509</v>
      </c>
      <c r="F1211" s="150" t="s">
        <v>503</v>
      </c>
    </row>
    <row r="1212" spans="1:6" x14ac:dyDescent="0.15">
      <c r="A1212" s="150" t="s">
        <v>4372</v>
      </c>
      <c r="B1212" s="150" t="s">
        <v>28190</v>
      </c>
      <c r="C1212" s="150" t="s">
        <v>13510</v>
      </c>
      <c r="D1212" s="150">
        <v>1362000</v>
      </c>
      <c r="E1212" s="150">
        <v>1527000</v>
      </c>
      <c r="F1212" s="150" t="s">
        <v>28191</v>
      </c>
    </row>
    <row r="1213" spans="1:6" x14ac:dyDescent="0.15">
      <c r="A1213" s="150" t="s">
        <v>4373</v>
      </c>
      <c r="B1213" s="150" t="s">
        <v>28192</v>
      </c>
      <c r="C1213" s="150" t="s">
        <v>13512</v>
      </c>
      <c r="D1213" s="150">
        <v>200</v>
      </c>
      <c r="E1213" s="150">
        <v>9100</v>
      </c>
      <c r="F1213" s="150" t="s">
        <v>28193</v>
      </c>
    </row>
    <row r="1214" spans="1:6" x14ac:dyDescent="0.15">
      <c r="A1214" s="150" t="s">
        <v>4374</v>
      </c>
      <c r="B1214" s="150" t="s">
        <v>28194</v>
      </c>
      <c r="C1214" s="150" t="s">
        <v>13514</v>
      </c>
      <c r="D1214" s="150">
        <v>4242000</v>
      </c>
      <c r="E1214" s="150">
        <v>4157240</v>
      </c>
      <c r="F1214" s="150" t="s">
        <v>22052</v>
      </c>
    </row>
    <row r="1215" spans="1:6" x14ac:dyDescent="0.15">
      <c r="A1215" s="150" t="s">
        <v>4375</v>
      </c>
      <c r="B1215" s="150" t="s">
        <v>28195</v>
      </c>
      <c r="C1215" s="150" t="s">
        <v>13515</v>
      </c>
      <c r="D1215" s="150">
        <v>20200540</v>
      </c>
      <c r="E1215" s="150">
        <v>17500000</v>
      </c>
      <c r="F1215" s="150" t="s">
        <v>24497</v>
      </c>
    </row>
    <row r="1216" spans="1:6" x14ac:dyDescent="0.15">
      <c r="A1216" s="150" t="s">
        <v>4376</v>
      </c>
      <c r="B1216" s="150" t="s">
        <v>28196</v>
      </c>
      <c r="C1216" s="150" t="s">
        <v>13516</v>
      </c>
      <c r="D1216" s="150">
        <v>4300</v>
      </c>
      <c r="E1216" s="150">
        <v>4400</v>
      </c>
      <c r="F1216" s="150" t="s">
        <v>22136</v>
      </c>
    </row>
    <row r="1217" spans="1:6" x14ac:dyDescent="0.15">
      <c r="A1217" s="150" t="s">
        <v>4377</v>
      </c>
      <c r="B1217" s="150" t="s">
        <v>28197</v>
      </c>
      <c r="C1217" s="150" t="s">
        <v>13517</v>
      </c>
      <c r="D1217" s="150">
        <v>15650</v>
      </c>
      <c r="E1217" s="150">
        <v>14640</v>
      </c>
      <c r="F1217" s="150" t="s">
        <v>24498</v>
      </c>
    </row>
    <row r="1218" spans="1:6" x14ac:dyDescent="0.15">
      <c r="A1218" s="150" t="s">
        <v>4378</v>
      </c>
      <c r="B1218" s="150" t="s">
        <v>28198</v>
      </c>
      <c r="C1218" s="150" t="s">
        <v>13518</v>
      </c>
      <c r="D1218" s="150">
        <v>1593250</v>
      </c>
      <c r="E1218" s="150">
        <v>2282585</v>
      </c>
      <c r="F1218" s="150" t="s">
        <v>18774</v>
      </c>
    </row>
    <row r="1219" spans="1:6" x14ac:dyDescent="0.15">
      <c r="A1219" s="150" t="s">
        <v>4379</v>
      </c>
      <c r="B1219" s="150" t="s">
        <v>28199</v>
      </c>
      <c r="C1219" s="150" t="s">
        <v>13519</v>
      </c>
      <c r="D1219" s="150">
        <v>32619</v>
      </c>
      <c r="E1219" s="150">
        <v>26653</v>
      </c>
      <c r="F1219" s="150" t="s">
        <v>24459</v>
      </c>
    </row>
    <row r="1220" spans="1:6" x14ac:dyDescent="0.15">
      <c r="A1220" s="150" t="s">
        <v>4380</v>
      </c>
      <c r="B1220" s="150" t="s">
        <v>28200</v>
      </c>
      <c r="C1220" s="150" t="s">
        <v>12140</v>
      </c>
      <c r="D1220" s="150">
        <v>1198056</v>
      </c>
      <c r="E1220" s="150">
        <v>1382049.5</v>
      </c>
      <c r="F1220" s="150" t="s">
        <v>18774</v>
      </c>
    </row>
    <row r="1221" spans="1:6" x14ac:dyDescent="0.15">
      <c r="A1221" s="150" t="s">
        <v>4381</v>
      </c>
      <c r="B1221" s="150" t="s">
        <v>28201</v>
      </c>
      <c r="C1221" s="150" t="s">
        <v>13520</v>
      </c>
      <c r="D1221" s="150">
        <v>726000</v>
      </c>
      <c r="E1221" s="150">
        <v>1120000</v>
      </c>
      <c r="F1221" s="150" t="s">
        <v>22082</v>
      </c>
    </row>
    <row r="1222" spans="1:6" x14ac:dyDescent="0.15">
      <c r="A1222" s="150" t="s">
        <v>4382</v>
      </c>
      <c r="B1222" s="150" t="s">
        <v>28202</v>
      </c>
      <c r="C1222" s="150" t="s">
        <v>13521</v>
      </c>
      <c r="D1222" s="150">
        <v>100000000</v>
      </c>
      <c r="E1222" s="150">
        <v>130000000</v>
      </c>
      <c r="F1222" s="150" t="s">
        <v>24581</v>
      </c>
    </row>
    <row r="1223" spans="1:6" x14ac:dyDescent="0.15">
      <c r="A1223" s="150" t="s">
        <v>4383</v>
      </c>
      <c r="B1223" s="150" t="s">
        <v>28203</v>
      </c>
      <c r="C1223" s="150" t="s">
        <v>13522</v>
      </c>
      <c r="D1223" s="150">
        <v>2864352</v>
      </c>
      <c r="E1223" s="150">
        <v>42256910</v>
      </c>
      <c r="F1223" s="150" t="s">
        <v>28204</v>
      </c>
    </row>
    <row r="1224" spans="1:6" x14ac:dyDescent="0.15">
      <c r="A1224" s="150" t="s">
        <v>4384</v>
      </c>
      <c r="B1224" s="150" t="s">
        <v>28205</v>
      </c>
      <c r="C1224" s="150" t="s">
        <v>13523</v>
      </c>
      <c r="D1224" s="150">
        <v>0</v>
      </c>
      <c r="E1224" s="150">
        <v>0</v>
      </c>
      <c r="F1224" s="150" t="s">
        <v>22098</v>
      </c>
    </row>
    <row r="1225" spans="1:6" x14ac:dyDescent="0.15">
      <c r="A1225" s="150" t="s">
        <v>4385</v>
      </c>
      <c r="B1225" s="150" t="s">
        <v>28206</v>
      </c>
      <c r="C1225" s="150" t="s">
        <v>13524</v>
      </c>
      <c r="D1225" s="150">
        <v>13000000</v>
      </c>
      <c r="E1225" s="150">
        <v>15000000</v>
      </c>
      <c r="F1225" s="150" t="s">
        <v>27061</v>
      </c>
    </row>
    <row r="1226" spans="1:6" x14ac:dyDescent="0.15">
      <c r="A1226" s="150" t="s">
        <v>4386</v>
      </c>
      <c r="B1226" s="150" t="s">
        <v>28207</v>
      </c>
      <c r="C1226" s="150" t="s">
        <v>13508</v>
      </c>
      <c r="D1226" s="150">
        <v>0</v>
      </c>
      <c r="E1226" s="150">
        <v>0</v>
      </c>
      <c r="F1226" s="150" t="s">
        <v>22098</v>
      </c>
    </row>
    <row r="1227" spans="1:6" x14ac:dyDescent="0.15">
      <c r="A1227" s="150" t="s">
        <v>4387</v>
      </c>
      <c r="B1227" s="150" t="s">
        <v>28208</v>
      </c>
      <c r="C1227" s="150" t="s">
        <v>2059</v>
      </c>
      <c r="D1227" s="150">
        <v>9451116</v>
      </c>
      <c r="E1227" s="150">
        <v>10407562</v>
      </c>
      <c r="F1227" s="150" t="s">
        <v>28209</v>
      </c>
    </row>
    <row r="1228" spans="1:6" x14ac:dyDescent="0.15">
      <c r="A1228" s="150" t="s">
        <v>4388</v>
      </c>
      <c r="B1228" s="150" t="s">
        <v>28210</v>
      </c>
      <c r="C1228" s="150" t="s">
        <v>13525</v>
      </c>
      <c r="D1228" s="150">
        <v>1792616</v>
      </c>
      <c r="E1228" s="150">
        <v>2038402</v>
      </c>
      <c r="F1228" s="150" t="s">
        <v>18774</v>
      </c>
    </row>
    <row r="1229" spans="1:6" x14ac:dyDescent="0.15">
      <c r="A1229" s="150" t="s">
        <v>4389</v>
      </c>
      <c r="B1229" s="150" t="s">
        <v>28211</v>
      </c>
      <c r="C1229" s="150" t="s">
        <v>13526</v>
      </c>
      <c r="D1229" s="150">
        <v>2790</v>
      </c>
      <c r="E1229" s="150">
        <v>3510</v>
      </c>
      <c r="F1229" s="150" t="s">
        <v>28212</v>
      </c>
    </row>
    <row r="1230" spans="1:6" x14ac:dyDescent="0.15">
      <c r="A1230" s="150" t="s">
        <v>4390</v>
      </c>
      <c r="B1230" s="150" t="s">
        <v>28213</v>
      </c>
      <c r="C1230" s="150" t="s">
        <v>13528</v>
      </c>
      <c r="D1230" s="150">
        <v>2400</v>
      </c>
      <c r="E1230" s="150">
        <v>3000</v>
      </c>
      <c r="F1230" s="150" t="s">
        <v>22088</v>
      </c>
    </row>
    <row r="1231" spans="1:6" x14ac:dyDescent="0.15">
      <c r="A1231" s="150" t="s">
        <v>4391</v>
      </c>
      <c r="B1231" s="150" t="s">
        <v>28214</v>
      </c>
      <c r="C1231" s="150" t="s">
        <v>13529</v>
      </c>
      <c r="D1231" s="150">
        <v>404798</v>
      </c>
      <c r="E1231" s="150">
        <v>657646</v>
      </c>
      <c r="F1231" s="150" t="s">
        <v>14062</v>
      </c>
    </row>
    <row r="1232" spans="1:6" x14ac:dyDescent="0.15">
      <c r="A1232" s="150" t="s">
        <v>4392</v>
      </c>
      <c r="B1232" s="150" t="s">
        <v>28215</v>
      </c>
      <c r="C1232" s="150" t="s">
        <v>13530</v>
      </c>
      <c r="D1232" s="150">
        <v>127039200</v>
      </c>
      <c r="E1232" s="150">
        <v>294585980</v>
      </c>
      <c r="F1232" s="150" t="s">
        <v>28216</v>
      </c>
    </row>
    <row r="1233" spans="1:6" x14ac:dyDescent="0.15">
      <c r="A1233" s="150" t="s">
        <v>4393</v>
      </c>
      <c r="B1233" s="150" t="s">
        <v>27967</v>
      </c>
      <c r="C1233" s="150" t="s">
        <v>13531</v>
      </c>
      <c r="D1233" s="150">
        <v>2198670</v>
      </c>
      <c r="E1233" s="150">
        <v>2373242.5</v>
      </c>
      <c r="F1233" s="150" t="s">
        <v>26668</v>
      </c>
    </row>
    <row r="1234" spans="1:6" x14ac:dyDescent="0.15">
      <c r="A1234" s="150" t="s">
        <v>4394</v>
      </c>
      <c r="B1234" s="150" t="s">
        <v>28217</v>
      </c>
      <c r="C1234" s="150" t="s">
        <v>13532</v>
      </c>
      <c r="D1234" s="150">
        <v>37</v>
      </c>
      <c r="E1234" s="150">
        <v>50</v>
      </c>
      <c r="F1234" s="150" t="s">
        <v>28218</v>
      </c>
    </row>
    <row r="1235" spans="1:6" x14ac:dyDescent="0.15">
      <c r="A1235" s="150" t="s">
        <v>4395</v>
      </c>
      <c r="B1235" s="150" t="s">
        <v>28219</v>
      </c>
      <c r="C1235" s="150" t="s">
        <v>13312</v>
      </c>
      <c r="D1235" s="150">
        <v>67135500</v>
      </c>
      <c r="E1235" s="150">
        <v>87623326</v>
      </c>
      <c r="F1235" s="150" t="s">
        <v>22093</v>
      </c>
    </row>
    <row r="1236" spans="1:6" x14ac:dyDescent="0.15">
      <c r="A1236" s="150" t="s">
        <v>4396</v>
      </c>
      <c r="B1236" s="150" t="s">
        <v>28220</v>
      </c>
      <c r="C1236" s="150" t="s">
        <v>13534</v>
      </c>
      <c r="D1236" s="150">
        <v>173890000</v>
      </c>
      <c r="E1236" s="150">
        <v>318625000</v>
      </c>
      <c r="F1236" s="150" t="s">
        <v>24545</v>
      </c>
    </row>
    <row r="1237" spans="1:6" x14ac:dyDescent="0.15">
      <c r="A1237" s="150" t="s">
        <v>4397</v>
      </c>
      <c r="B1237" s="150" t="s">
        <v>28221</v>
      </c>
      <c r="C1237" s="150" t="s">
        <v>13535</v>
      </c>
      <c r="D1237" s="150">
        <v>3519666</v>
      </c>
      <c r="E1237" s="150">
        <v>3766254</v>
      </c>
      <c r="F1237" s="150" t="s">
        <v>24502</v>
      </c>
    </row>
    <row r="1238" spans="1:6" x14ac:dyDescent="0.15">
      <c r="A1238" s="150" t="s">
        <v>4398</v>
      </c>
      <c r="B1238" s="150" t="s">
        <v>28222</v>
      </c>
      <c r="C1238" s="150" t="s">
        <v>13536</v>
      </c>
      <c r="D1238" s="150">
        <v>1293</v>
      </c>
      <c r="E1238" s="150">
        <v>48553</v>
      </c>
      <c r="F1238" s="150" t="s">
        <v>22088</v>
      </c>
    </row>
    <row r="1239" spans="1:6" x14ac:dyDescent="0.15">
      <c r="A1239" s="150" t="s">
        <v>4399</v>
      </c>
      <c r="B1239" s="150" t="s">
        <v>28223</v>
      </c>
      <c r="C1239" s="150" t="s">
        <v>13537</v>
      </c>
      <c r="D1239" s="150">
        <v>271336</v>
      </c>
      <c r="E1239" s="150">
        <v>210876</v>
      </c>
      <c r="F1239" s="150" t="s">
        <v>22161</v>
      </c>
    </row>
    <row r="1240" spans="1:6" x14ac:dyDescent="0.15">
      <c r="A1240" s="150" t="s">
        <v>4400</v>
      </c>
      <c r="B1240" s="150" t="s">
        <v>28224</v>
      </c>
      <c r="C1240" s="150" t="s">
        <v>13538</v>
      </c>
      <c r="D1240" s="150">
        <v>7658000</v>
      </c>
      <c r="E1240" s="150">
        <v>10500000</v>
      </c>
      <c r="F1240" s="150" t="s">
        <v>28225</v>
      </c>
    </row>
    <row r="1241" spans="1:6" x14ac:dyDescent="0.15">
      <c r="A1241" s="150" t="s">
        <v>4401</v>
      </c>
      <c r="B1241" s="150" t="s">
        <v>28226</v>
      </c>
      <c r="C1241" s="150" t="s">
        <v>13540</v>
      </c>
      <c r="D1241" s="150">
        <v>2200000</v>
      </c>
      <c r="E1241" s="150">
        <v>6000000</v>
      </c>
      <c r="F1241" s="150" t="s">
        <v>22053</v>
      </c>
    </row>
    <row r="1242" spans="1:6" x14ac:dyDescent="0.15">
      <c r="A1242" s="150" t="s">
        <v>4402</v>
      </c>
      <c r="B1242" s="150" t="s">
        <v>28227</v>
      </c>
      <c r="C1242" s="150" t="s">
        <v>13541</v>
      </c>
      <c r="D1242" s="150">
        <v>4008000</v>
      </c>
      <c r="E1242" s="150">
        <v>4340000</v>
      </c>
      <c r="F1242" s="150" t="s">
        <v>22098</v>
      </c>
    </row>
    <row r="1243" spans="1:6" x14ac:dyDescent="0.15">
      <c r="A1243" s="150" t="s">
        <v>4403</v>
      </c>
      <c r="B1243" s="150" t="s">
        <v>28228</v>
      </c>
      <c r="C1243" s="150" t="s">
        <v>13542</v>
      </c>
      <c r="D1243" s="150">
        <v>40367288</v>
      </c>
      <c r="E1243" s="150">
        <v>51943538</v>
      </c>
      <c r="F1243" s="150" t="s">
        <v>14062</v>
      </c>
    </row>
    <row r="1244" spans="1:6" x14ac:dyDescent="0.15">
      <c r="A1244" s="150" t="s">
        <v>4404</v>
      </c>
      <c r="B1244" s="150" t="s">
        <v>28229</v>
      </c>
      <c r="C1244" s="150" t="s">
        <v>13543</v>
      </c>
      <c r="D1244" s="150">
        <v>7704318</v>
      </c>
      <c r="E1244" s="150">
        <v>12090886</v>
      </c>
      <c r="F1244" s="150" t="s">
        <v>21896</v>
      </c>
    </row>
    <row r="1245" spans="1:6" x14ac:dyDescent="0.15">
      <c r="A1245" s="150" t="s">
        <v>4405</v>
      </c>
      <c r="B1245" s="150" t="s">
        <v>28230</v>
      </c>
      <c r="C1245" s="150" t="s">
        <v>13544</v>
      </c>
      <c r="D1245" s="150">
        <v>23121000</v>
      </c>
      <c r="E1245" s="150">
        <v>23661400</v>
      </c>
      <c r="F1245" s="150" t="s">
        <v>28231</v>
      </c>
    </row>
    <row r="1246" spans="1:6" x14ac:dyDescent="0.15">
      <c r="A1246" s="150" t="s">
        <v>4406</v>
      </c>
      <c r="B1246" s="150" t="s">
        <v>28232</v>
      </c>
      <c r="C1246" s="150" t="s">
        <v>13545</v>
      </c>
      <c r="D1246" s="150">
        <v>63000</v>
      </c>
      <c r="E1246" s="150">
        <v>89000</v>
      </c>
      <c r="F1246" s="150" t="s">
        <v>24498</v>
      </c>
    </row>
    <row r="1247" spans="1:6" x14ac:dyDescent="0.15">
      <c r="A1247" s="150" t="s">
        <v>4407</v>
      </c>
      <c r="B1247" s="150" t="s">
        <v>28233</v>
      </c>
      <c r="C1247" s="150" t="s">
        <v>13546</v>
      </c>
      <c r="D1247" s="150">
        <v>8200</v>
      </c>
      <c r="E1247" s="150">
        <v>8200</v>
      </c>
      <c r="F1247" s="150" t="s">
        <v>22090</v>
      </c>
    </row>
    <row r="1248" spans="1:6" x14ac:dyDescent="0.15">
      <c r="A1248" s="150" t="s">
        <v>4408</v>
      </c>
      <c r="B1248" s="150" t="s">
        <v>28234</v>
      </c>
      <c r="C1248" s="150" t="s">
        <v>12357</v>
      </c>
      <c r="D1248" s="150">
        <v>0</v>
      </c>
      <c r="E1248" s="150">
        <v>0</v>
      </c>
      <c r="F1248" s="150" t="s">
        <v>24605</v>
      </c>
    </row>
    <row r="1249" spans="1:6" x14ac:dyDescent="0.15">
      <c r="A1249" s="150" t="s">
        <v>4409</v>
      </c>
      <c r="B1249" s="150" t="s">
        <v>28235</v>
      </c>
      <c r="C1249" s="150" t="s">
        <v>13547</v>
      </c>
      <c r="D1249" s="150">
        <v>300000</v>
      </c>
      <c r="E1249" s="150">
        <v>321240</v>
      </c>
      <c r="F1249" s="150" t="s">
        <v>22078</v>
      </c>
    </row>
    <row r="1250" spans="1:6" x14ac:dyDescent="0.15">
      <c r="A1250" s="150" t="s">
        <v>4410</v>
      </c>
      <c r="B1250" s="150" t="s">
        <v>28236</v>
      </c>
      <c r="C1250" s="150" t="s">
        <v>13548</v>
      </c>
      <c r="D1250" s="150">
        <v>2923190</v>
      </c>
      <c r="E1250" s="150">
        <v>2734158.5</v>
      </c>
      <c r="F1250" s="150" t="s">
        <v>22060</v>
      </c>
    </row>
    <row r="1251" spans="1:6" x14ac:dyDescent="0.15">
      <c r="A1251" s="150" t="s">
        <v>4411</v>
      </c>
      <c r="B1251" s="150" t="s">
        <v>28237</v>
      </c>
      <c r="C1251" s="150" t="s">
        <v>12572</v>
      </c>
      <c r="D1251" s="150">
        <v>1120</v>
      </c>
      <c r="E1251" s="150">
        <v>1235</v>
      </c>
      <c r="F1251" s="150" t="s">
        <v>22136</v>
      </c>
    </row>
    <row r="1252" spans="1:6" x14ac:dyDescent="0.15">
      <c r="A1252" s="150" t="s">
        <v>4412</v>
      </c>
      <c r="B1252" s="150" t="s">
        <v>28238</v>
      </c>
      <c r="C1252" s="150" t="s">
        <v>13549</v>
      </c>
      <c r="D1252" s="150">
        <v>2788300</v>
      </c>
      <c r="E1252" s="150">
        <v>2933850</v>
      </c>
      <c r="F1252" s="150" t="s">
        <v>22098</v>
      </c>
    </row>
    <row r="1253" spans="1:6" x14ac:dyDescent="0.15">
      <c r="A1253" s="150" t="s">
        <v>4413</v>
      </c>
      <c r="B1253" s="150" t="s">
        <v>28239</v>
      </c>
      <c r="C1253" s="150" t="s">
        <v>13550</v>
      </c>
      <c r="D1253" s="150">
        <v>4437000</v>
      </c>
      <c r="E1253" s="150">
        <v>8505000</v>
      </c>
      <c r="F1253" s="150" t="s">
        <v>28240</v>
      </c>
    </row>
    <row r="1254" spans="1:6" x14ac:dyDescent="0.15">
      <c r="A1254" s="150" t="s">
        <v>4414</v>
      </c>
      <c r="B1254" s="150" t="s">
        <v>28241</v>
      </c>
      <c r="C1254" s="150" t="s">
        <v>2861</v>
      </c>
      <c r="D1254" s="150">
        <v>4105420</v>
      </c>
      <c r="E1254" s="150">
        <v>4291200</v>
      </c>
      <c r="F1254" s="150" t="s">
        <v>28242</v>
      </c>
    </row>
    <row r="1255" spans="1:6" x14ac:dyDescent="0.15">
      <c r="A1255" s="150" t="s">
        <v>4415</v>
      </c>
      <c r="B1255" s="150" t="s">
        <v>28243</v>
      </c>
      <c r="C1255" s="150" t="s">
        <v>13551</v>
      </c>
      <c r="D1255" s="150">
        <v>237034</v>
      </c>
      <c r="E1255" s="150">
        <v>368020</v>
      </c>
      <c r="F1255" s="150" t="s">
        <v>28244</v>
      </c>
    </row>
    <row r="1256" spans="1:6" x14ac:dyDescent="0.15">
      <c r="A1256" s="150" t="s">
        <v>4416</v>
      </c>
      <c r="B1256" s="150" t="s">
        <v>28245</v>
      </c>
      <c r="C1256" s="150" t="s">
        <v>13552</v>
      </c>
      <c r="D1256" s="150">
        <v>5941948</v>
      </c>
      <c r="E1256" s="150">
        <v>5148938</v>
      </c>
      <c r="F1256" s="150" t="s">
        <v>28246</v>
      </c>
    </row>
    <row r="1257" spans="1:6" x14ac:dyDescent="0.15">
      <c r="A1257" s="150" t="s">
        <v>4417</v>
      </c>
      <c r="B1257" s="150" t="s">
        <v>28247</v>
      </c>
      <c r="C1257" s="150" t="s">
        <v>13553</v>
      </c>
      <c r="D1257" s="150">
        <v>1800</v>
      </c>
      <c r="E1257" s="150">
        <v>2000</v>
      </c>
      <c r="F1257" s="150" t="s">
        <v>22136</v>
      </c>
    </row>
    <row r="1258" spans="1:6" x14ac:dyDescent="0.15">
      <c r="A1258" s="150" t="s">
        <v>4418</v>
      </c>
      <c r="B1258" s="150" t="s">
        <v>28248</v>
      </c>
      <c r="C1258" s="150" t="s">
        <v>2265</v>
      </c>
      <c r="D1258" s="150">
        <v>12254</v>
      </c>
      <c r="E1258" s="150">
        <v>13395</v>
      </c>
      <c r="F1258" s="150" t="s">
        <v>22136</v>
      </c>
    </row>
    <row r="1259" spans="1:6" x14ac:dyDescent="0.15">
      <c r="A1259" s="150" t="s">
        <v>4419</v>
      </c>
      <c r="B1259" s="150" t="s">
        <v>28249</v>
      </c>
      <c r="C1259" s="150" t="s">
        <v>13554</v>
      </c>
      <c r="D1259" s="150">
        <v>12145000</v>
      </c>
      <c r="E1259" s="150">
        <v>18392000</v>
      </c>
      <c r="F1259" s="150" t="s">
        <v>22053</v>
      </c>
    </row>
    <row r="1260" spans="1:6" x14ac:dyDescent="0.15">
      <c r="A1260" s="150" t="s">
        <v>4420</v>
      </c>
      <c r="B1260" s="150" t="s">
        <v>28250</v>
      </c>
      <c r="C1260" s="150" t="s">
        <v>13555</v>
      </c>
      <c r="D1260" s="150">
        <v>5901912</v>
      </c>
      <c r="E1260" s="150">
        <v>6210000</v>
      </c>
      <c r="F1260" s="150" t="s">
        <v>22053</v>
      </c>
    </row>
    <row r="1261" spans="1:6" x14ac:dyDescent="0.15">
      <c r="A1261" s="150" t="s">
        <v>4421</v>
      </c>
      <c r="B1261" s="150" t="s">
        <v>28251</v>
      </c>
      <c r="C1261" s="150" t="s">
        <v>13556</v>
      </c>
      <c r="D1261" s="150">
        <v>80000</v>
      </c>
      <c r="E1261" s="150">
        <v>101000</v>
      </c>
      <c r="F1261" s="150" t="s">
        <v>22060</v>
      </c>
    </row>
    <row r="1262" spans="1:6" x14ac:dyDescent="0.15">
      <c r="A1262" s="150" t="s">
        <v>4422</v>
      </c>
      <c r="B1262" s="150" t="s">
        <v>28252</v>
      </c>
      <c r="C1262" s="150" t="s">
        <v>12357</v>
      </c>
      <c r="D1262" s="150">
        <v>0</v>
      </c>
      <c r="E1262" s="150">
        <v>0</v>
      </c>
      <c r="F1262" s="150" t="s">
        <v>24605</v>
      </c>
    </row>
    <row r="1263" spans="1:6" x14ac:dyDescent="0.15">
      <c r="A1263" s="150" t="s">
        <v>4423</v>
      </c>
      <c r="B1263" s="150" t="s">
        <v>28253</v>
      </c>
      <c r="C1263" s="150" t="s">
        <v>13557</v>
      </c>
      <c r="D1263" s="150">
        <v>1728000</v>
      </c>
      <c r="E1263" s="150">
        <v>1835000</v>
      </c>
      <c r="F1263" s="150" t="s">
        <v>22067</v>
      </c>
    </row>
    <row r="1264" spans="1:6" x14ac:dyDescent="0.15">
      <c r="A1264" s="150" t="s">
        <v>4424</v>
      </c>
      <c r="B1264" s="150" t="s">
        <v>28254</v>
      </c>
      <c r="C1264" s="150" t="s">
        <v>13558</v>
      </c>
      <c r="D1264" s="150">
        <v>378444.26</v>
      </c>
      <c r="E1264" s="150">
        <v>400000</v>
      </c>
      <c r="F1264" s="150" t="s">
        <v>18774</v>
      </c>
    </row>
    <row r="1265" spans="1:6" x14ac:dyDescent="0.15">
      <c r="A1265" s="150" t="s">
        <v>4425</v>
      </c>
      <c r="B1265" s="150" t="s">
        <v>28255</v>
      </c>
      <c r="C1265" s="150" t="s">
        <v>13559</v>
      </c>
      <c r="D1265" s="150">
        <v>45440</v>
      </c>
      <c r="E1265" s="150">
        <v>104960</v>
      </c>
      <c r="F1265" s="150" t="s">
        <v>24498</v>
      </c>
    </row>
    <row r="1266" spans="1:6" x14ac:dyDescent="0.15">
      <c r="A1266" s="150" t="s">
        <v>4426</v>
      </c>
      <c r="B1266" s="150" t="s">
        <v>28256</v>
      </c>
      <c r="C1266" s="150" t="s">
        <v>13560</v>
      </c>
      <c r="D1266" s="150">
        <v>679390</v>
      </c>
      <c r="E1266" s="150">
        <v>683982.5</v>
      </c>
      <c r="F1266" s="150" t="s">
        <v>22060</v>
      </c>
    </row>
    <row r="1267" spans="1:6" x14ac:dyDescent="0.15">
      <c r="A1267" s="150" t="s">
        <v>4427</v>
      </c>
      <c r="B1267" s="150" t="s">
        <v>28257</v>
      </c>
      <c r="C1267" s="150" t="s">
        <v>13561</v>
      </c>
      <c r="D1267" s="150">
        <v>2130000</v>
      </c>
      <c r="E1267" s="150">
        <v>6420000</v>
      </c>
      <c r="F1267" s="150" t="s">
        <v>22093</v>
      </c>
    </row>
    <row r="1268" spans="1:6" x14ac:dyDescent="0.15">
      <c r="A1268" s="150" t="s">
        <v>4428</v>
      </c>
      <c r="B1268" s="150" t="s">
        <v>28258</v>
      </c>
      <c r="C1268" s="150" t="s">
        <v>13562</v>
      </c>
      <c r="D1268" s="150">
        <v>50743000</v>
      </c>
      <c r="E1268" s="150">
        <v>50743000</v>
      </c>
      <c r="F1268" s="150" t="s">
        <v>28259</v>
      </c>
    </row>
    <row r="1269" spans="1:6" x14ac:dyDescent="0.15">
      <c r="A1269" s="150" t="s">
        <v>4429</v>
      </c>
      <c r="B1269" s="150" t="s">
        <v>28260</v>
      </c>
      <c r="C1269" s="150" t="s">
        <v>13563</v>
      </c>
      <c r="D1269" s="150">
        <v>120920</v>
      </c>
      <c r="E1269" s="150">
        <v>135000</v>
      </c>
      <c r="F1269" s="150" t="s">
        <v>18774</v>
      </c>
    </row>
    <row r="1270" spans="1:6" x14ac:dyDescent="0.15">
      <c r="A1270" s="150" t="s">
        <v>4430</v>
      </c>
      <c r="B1270" s="150" t="s">
        <v>28261</v>
      </c>
      <c r="C1270" s="150" t="s">
        <v>13564</v>
      </c>
      <c r="D1270" s="150">
        <v>6942303.5</v>
      </c>
      <c r="E1270" s="150">
        <v>8640000</v>
      </c>
      <c r="F1270" s="150" t="s">
        <v>22053</v>
      </c>
    </row>
    <row r="1271" spans="1:6" x14ac:dyDescent="0.15">
      <c r="A1271" s="150" t="s">
        <v>4431</v>
      </c>
      <c r="B1271" s="150" t="s">
        <v>28262</v>
      </c>
      <c r="C1271" s="150" t="s">
        <v>13565</v>
      </c>
      <c r="D1271" s="150">
        <v>560</v>
      </c>
      <c r="E1271" s="150">
        <v>560</v>
      </c>
      <c r="F1271" s="150" t="s">
        <v>24529</v>
      </c>
    </row>
    <row r="1272" spans="1:6" x14ac:dyDescent="0.15">
      <c r="A1272" s="150" t="s">
        <v>4432</v>
      </c>
      <c r="B1272" s="150" t="s">
        <v>28263</v>
      </c>
      <c r="C1272" s="150" t="s">
        <v>13566</v>
      </c>
      <c r="D1272" s="150">
        <v>3940000</v>
      </c>
      <c r="E1272" s="150">
        <v>6400000</v>
      </c>
      <c r="F1272" s="150" t="s">
        <v>28264</v>
      </c>
    </row>
    <row r="1273" spans="1:6" x14ac:dyDescent="0.15">
      <c r="A1273" s="150" t="s">
        <v>4433</v>
      </c>
      <c r="B1273" s="150" t="s">
        <v>28265</v>
      </c>
      <c r="C1273" s="150" t="s">
        <v>13568</v>
      </c>
      <c r="D1273" s="150">
        <v>7781</v>
      </c>
      <c r="E1273" s="150">
        <v>6813</v>
      </c>
      <c r="F1273" s="150" t="s">
        <v>22088</v>
      </c>
    </row>
    <row r="1274" spans="1:6" x14ac:dyDescent="0.15">
      <c r="A1274" s="150" t="s">
        <v>4434</v>
      </c>
      <c r="B1274" s="150" t="s">
        <v>28266</v>
      </c>
      <c r="C1274" s="150" t="s">
        <v>13569</v>
      </c>
      <c r="D1274" s="150">
        <v>22448000</v>
      </c>
      <c r="E1274" s="150">
        <v>28321750</v>
      </c>
      <c r="F1274" s="150" t="s">
        <v>28267</v>
      </c>
    </row>
    <row r="1275" spans="1:6" x14ac:dyDescent="0.15">
      <c r="A1275" s="150" t="s">
        <v>4435</v>
      </c>
      <c r="B1275" s="150" t="s">
        <v>28268</v>
      </c>
      <c r="C1275" s="150" t="s">
        <v>13570</v>
      </c>
      <c r="D1275" s="150">
        <v>87929000</v>
      </c>
      <c r="E1275" s="150">
        <v>123044000</v>
      </c>
      <c r="F1275" s="150" t="s">
        <v>22171</v>
      </c>
    </row>
    <row r="1276" spans="1:6" x14ac:dyDescent="0.15">
      <c r="A1276" s="150" t="s">
        <v>4436</v>
      </c>
      <c r="B1276" s="150" t="s">
        <v>28269</v>
      </c>
      <c r="C1276" s="150" t="s">
        <v>13571</v>
      </c>
      <c r="D1276" s="150">
        <v>7246854</v>
      </c>
      <c r="E1276" s="150">
        <v>8289586</v>
      </c>
      <c r="F1276" s="150" t="s">
        <v>28270</v>
      </c>
    </row>
    <row r="1277" spans="1:6" x14ac:dyDescent="0.15">
      <c r="A1277" s="150" t="s">
        <v>4437</v>
      </c>
      <c r="B1277" s="150" t="s">
        <v>28271</v>
      </c>
      <c r="C1277" s="150" t="s">
        <v>13572</v>
      </c>
      <c r="D1277" s="150">
        <v>9940</v>
      </c>
      <c r="E1277" s="150">
        <v>29735</v>
      </c>
      <c r="F1277" s="150" t="s">
        <v>28272</v>
      </c>
    </row>
    <row r="1278" spans="1:6" x14ac:dyDescent="0.15">
      <c r="A1278" s="150" t="s">
        <v>4438</v>
      </c>
      <c r="B1278" s="150" t="s">
        <v>28273</v>
      </c>
      <c r="C1278" s="150" t="s">
        <v>13573</v>
      </c>
      <c r="D1278" s="150">
        <v>15199.4</v>
      </c>
      <c r="E1278" s="150">
        <v>17136.77</v>
      </c>
      <c r="F1278" s="150" t="s">
        <v>22110</v>
      </c>
    </row>
    <row r="1279" spans="1:6" x14ac:dyDescent="0.15">
      <c r="A1279" s="150" t="s">
        <v>4439</v>
      </c>
      <c r="B1279" s="150" t="s">
        <v>28274</v>
      </c>
      <c r="C1279" s="150" t="s">
        <v>13574</v>
      </c>
      <c r="D1279" s="150">
        <v>4357352</v>
      </c>
      <c r="E1279" s="150">
        <v>5126980</v>
      </c>
      <c r="F1279" s="150" t="s">
        <v>22093</v>
      </c>
    </row>
    <row r="1280" spans="1:6" x14ac:dyDescent="0.15">
      <c r="A1280" s="150" t="s">
        <v>4440</v>
      </c>
      <c r="B1280" s="150" t="s">
        <v>28275</v>
      </c>
      <c r="C1280" s="150" t="s">
        <v>13575</v>
      </c>
      <c r="D1280" s="150">
        <v>11648</v>
      </c>
      <c r="E1280" s="150">
        <v>11550</v>
      </c>
      <c r="F1280" s="150" t="s">
        <v>22136</v>
      </c>
    </row>
    <row r="1281" spans="1:6" x14ac:dyDescent="0.15">
      <c r="A1281" s="150" t="s">
        <v>4441</v>
      </c>
      <c r="B1281" s="150" t="s">
        <v>28276</v>
      </c>
      <c r="C1281" s="150" t="s">
        <v>13576</v>
      </c>
      <c r="D1281" s="150">
        <v>2357280</v>
      </c>
      <c r="E1281" s="150">
        <v>2267269.7000000002</v>
      </c>
      <c r="F1281" s="150" t="s">
        <v>22067</v>
      </c>
    </row>
    <row r="1282" spans="1:6" x14ac:dyDescent="0.15">
      <c r="A1282" s="150" t="s">
        <v>4442</v>
      </c>
      <c r="B1282" s="150" t="s">
        <v>28277</v>
      </c>
      <c r="C1282" s="150" t="s">
        <v>12357</v>
      </c>
      <c r="D1282" s="150">
        <v>0</v>
      </c>
      <c r="E1282" s="150">
        <v>0</v>
      </c>
      <c r="F1282" s="150" t="s">
        <v>24605</v>
      </c>
    </row>
    <row r="1283" spans="1:6" x14ac:dyDescent="0.15">
      <c r="A1283" s="150" t="s">
        <v>4443</v>
      </c>
      <c r="B1283" s="150" t="s">
        <v>28278</v>
      </c>
      <c r="C1283" s="150" t="s">
        <v>12357</v>
      </c>
      <c r="D1283" s="150">
        <v>0</v>
      </c>
      <c r="E1283" s="150">
        <v>0</v>
      </c>
      <c r="F1283" s="150" t="s">
        <v>24605</v>
      </c>
    </row>
    <row r="1284" spans="1:6" x14ac:dyDescent="0.15">
      <c r="A1284" s="150" t="s">
        <v>4444</v>
      </c>
      <c r="B1284" s="150" t="s">
        <v>28279</v>
      </c>
      <c r="C1284" s="150" t="s">
        <v>13577</v>
      </c>
      <c r="D1284" s="150">
        <v>1365000</v>
      </c>
      <c r="E1284" s="150">
        <v>1940000</v>
      </c>
      <c r="F1284" s="150" t="s">
        <v>28280</v>
      </c>
    </row>
    <row r="1285" spans="1:6" x14ac:dyDescent="0.15">
      <c r="A1285" s="150" t="s">
        <v>4445</v>
      </c>
      <c r="B1285" s="150" t="s">
        <v>28281</v>
      </c>
      <c r="C1285" s="150" t="s">
        <v>13578</v>
      </c>
      <c r="D1285" s="150">
        <v>329600</v>
      </c>
      <c r="E1285" s="150">
        <v>141120</v>
      </c>
      <c r="F1285" s="150" t="s">
        <v>28282</v>
      </c>
    </row>
    <row r="1286" spans="1:6" x14ac:dyDescent="0.15">
      <c r="A1286" s="150" t="s">
        <v>4446</v>
      </c>
      <c r="B1286" s="150" t="s">
        <v>28283</v>
      </c>
      <c r="C1286" s="150" t="s">
        <v>13579</v>
      </c>
      <c r="D1286" s="150">
        <v>12415700</v>
      </c>
      <c r="E1286" s="150">
        <v>14667700</v>
      </c>
      <c r="F1286" s="150" t="s">
        <v>22053</v>
      </c>
    </row>
    <row r="1287" spans="1:6" x14ac:dyDescent="0.15">
      <c r="A1287" s="150" t="s">
        <v>4447</v>
      </c>
      <c r="B1287" s="150" t="s">
        <v>28284</v>
      </c>
      <c r="C1287" s="150" t="s">
        <v>13580</v>
      </c>
      <c r="D1287" s="150">
        <v>2300000</v>
      </c>
      <c r="E1287" s="150">
        <v>10000000</v>
      </c>
      <c r="F1287" s="150" t="s">
        <v>22103</v>
      </c>
    </row>
    <row r="1288" spans="1:6" x14ac:dyDescent="0.15">
      <c r="A1288" s="150" t="s">
        <v>4448</v>
      </c>
      <c r="B1288" s="150" t="s">
        <v>28285</v>
      </c>
      <c r="C1288" s="150" t="s">
        <v>13581</v>
      </c>
      <c r="D1288" s="150">
        <v>1198250</v>
      </c>
      <c r="E1288" s="150">
        <v>1840420</v>
      </c>
      <c r="F1288" s="150" t="s">
        <v>22108</v>
      </c>
    </row>
    <row r="1289" spans="1:6" x14ac:dyDescent="0.15">
      <c r="A1289" s="150" t="s">
        <v>4449</v>
      </c>
      <c r="B1289" s="150" t="s">
        <v>28286</v>
      </c>
      <c r="C1289" s="150" t="s">
        <v>406</v>
      </c>
      <c r="D1289" s="150">
        <v>111000</v>
      </c>
      <c r="E1289" s="150">
        <v>90000</v>
      </c>
      <c r="F1289" s="150" t="s">
        <v>24498</v>
      </c>
    </row>
    <row r="1290" spans="1:6" x14ac:dyDescent="0.15">
      <c r="A1290" s="150" t="s">
        <v>4450</v>
      </c>
      <c r="B1290" s="150" t="s">
        <v>28287</v>
      </c>
      <c r="C1290" s="150" t="s">
        <v>13582</v>
      </c>
      <c r="D1290" s="150">
        <v>575000</v>
      </c>
      <c r="E1290" s="150">
        <v>877000</v>
      </c>
      <c r="F1290" s="150" t="s">
        <v>24529</v>
      </c>
    </row>
    <row r="1291" spans="1:6" x14ac:dyDescent="0.15">
      <c r="A1291" s="150" t="s">
        <v>4451</v>
      </c>
      <c r="B1291" s="150" t="s">
        <v>28288</v>
      </c>
      <c r="C1291" s="150" t="s">
        <v>13583</v>
      </c>
      <c r="D1291" s="150">
        <v>4195780</v>
      </c>
      <c r="E1291" s="150">
        <v>4903660</v>
      </c>
      <c r="F1291" s="150" t="s">
        <v>24465</v>
      </c>
    </row>
    <row r="1292" spans="1:6" x14ac:dyDescent="0.15">
      <c r="A1292" s="150" t="s">
        <v>4452</v>
      </c>
      <c r="B1292" s="150" t="s">
        <v>28289</v>
      </c>
      <c r="C1292" s="150" t="s">
        <v>13584</v>
      </c>
      <c r="D1292" s="150">
        <v>31668000</v>
      </c>
      <c r="E1292" s="150">
        <v>41603000</v>
      </c>
      <c r="F1292" s="150" t="s">
        <v>22103</v>
      </c>
    </row>
    <row r="1293" spans="1:6" x14ac:dyDescent="0.15">
      <c r="A1293" s="150" t="s">
        <v>4453</v>
      </c>
      <c r="B1293" s="150" t="s">
        <v>28290</v>
      </c>
      <c r="C1293" s="150" t="s">
        <v>13585</v>
      </c>
      <c r="D1293" s="150">
        <v>54000</v>
      </c>
      <c r="E1293" s="150">
        <v>54000</v>
      </c>
      <c r="F1293" s="150" t="s">
        <v>22110</v>
      </c>
    </row>
    <row r="1294" spans="1:6" x14ac:dyDescent="0.15">
      <c r="A1294" s="150" t="s">
        <v>4454</v>
      </c>
      <c r="B1294" s="150" t="s">
        <v>13586</v>
      </c>
      <c r="C1294" s="150" t="s">
        <v>13246</v>
      </c>
      <c r="D1294" s="150">
        <v>1466000</v>
      </c>
      <c r="E1294" s="150">
        <v>1908000</v>
      </c>
      <c r="F1294" s="150" t="s">
        <v>18774</v>
      </c>
    </row>
    <row r="1295" spans="1:6" x14ac:dyDescent="0.15">
      <c r="A1295" s="150" t="s">
        <v>4455</v>
      </c>
      <c r="B1295" s="150" t="s">
        <v>28291</v>
      </c>
      <c r="C1295" s="150" t="s">
        <v>13583</v>
      </c>
      <c r="D1295" s="150">
        <v>69762.5</v>
      </c>
      <c r="E1295" s="150">
        <v>70942.5</v>
      </c>
      <c r="F1295" s="150" t="s">
        <v>21479</v>
      </c>
    </row>
    <row r="1296" spans="1:6" x14ac:dyDescent="0.15">
      <c r="A1296" s="150" t="s">
        <v>4456</v>
      </c>
      <c r="B1296" s="150" t="s">
        <v>28292</v>
      </c>
      <c r="C1296" s="150" t="s">
        <v>13587</v>
      </c>
      <c r="D1296" s="150">
        <v>3670000</v>
      </c>
      <c r="E1296" s="150">
        <v>4175000</v>
      </c>
      <c r="F1296" s="150" t="s">
        <v>27788</v>
      </c>
    </row>
    <row r="1297" spans="1:6" x14ac:dyDescent="0.15">
      <c r="A1297" s="150" t="s">
        <v>4457</v>
      </c>
      <c r="B1297" s="150" t="s">
        <v>28293</v>
      </c>
      <c r="C1297" s="150" t="s">
        <v>1742</v>
      </c>
      <c r="D1297" s="150">
        <v>1865670.5</v>
      </c>
      <c r="E1297" s="150">
        <v>2127460</v>
      </c>
      <c r="F1297" s="150" t="s">
        <v>22172</v>
      </c>
    </row>
    <row r="1298" spans="1:6" x14ac:dyDescent="0.15">
      <c r="A1298" s="150" t="s">
        <v>4458</v>
      </c>
      <c r="B1298" s="150" t="s">
        <v>28294</v>
      </c>
      <c r="C1298" s="150" t="s">
        <v>13588</v>
      </c>
      <c r="D1298" s="150">
        <v>19959</v>
      </c>
      <c r="E1298" s="150">
        <v>21188.5</v>
      </c>
      <c r="F1298" s="150" t="s">
        <v>22051</v>
      </c>
    </row>
    <row r="1299" spans="1:6" x14ac:dyDescent="0.15">
      <c r="A1299" s="150" t="s">
        <v>4459</v>
      </c>
      <c r="B1299" s="150" t="s">
        <v>28295</v>
      </c>
      <c r="C1299" s="150" t="s">
        <v>13589</v>
      </c>
      <c r="D1299" s="150">
        <v>91009300</v>
      </c>
      <c r="E1299" s="150">
        <v>91810160</v>
      </c>
      <c r="F1299" s="150" t="s">
        <v>22175</v>
      </c>
    </row>
    <row r="1300" spans="1:6" x14ac:dyDescent="0.15">
      <c r="A1300" s="150" t="s">
        <v>4460</v>
      </c>
      <c r="B1300" s="150" t="s">
        <v>28296</v>
      </c>
      <c r="C1300" s="150" t="s">
        <v>13590</v>
      </c>
      <c r="D1300" s="150">
        <v>162</v>
      </c>
      <c r="E1300" s="150">
        <v>172.8</v>
      </c>
      <c r="F1300" s="150" t="s">
        <v>24529</v>
      </c>
    </row>
    <row r="1301" spans="1:6" x14ac:dyDescent="0.15">
      <c r="A1301" s="150" t="s">
        <v>4461</v>
      </c>
      <c r="B1301" s="150" t="s">
        <v>28297</v>
      </c>
      <c r="C1301" s="150" t="s">
        <v>13591</v>
      </c>
      <c r="D1301" s="150">
        <v>0</v>
      </c>
      <c r="E1301" s="150">
        <v>0</v>
      </c>
      <c r="F1301" s="150" t="s">
        <v>28298</v>
      </c>
    </row>
    <row r="1302" spans="1:6" x14ac:dyDescent="0.15">
      <c r="A1302" s="150" t="s">
        <v>4462</v>
      </c>
      <c r="B1302" s="150" t="s">
        <v>28299</v>
      </c>
      <c r="C1302" s="150" t="s">
        <v>13592</v>
      </c>
      <c r="D1302" s="150">
        <v>771030</v>
      </c>
      <c r="E1302" s="150">
        <v>1093670</v>
      </c>
      <c r="F1302" s="150" t="s">
        <v>22060</v>
      </c>
    </row>
    <row r="1303" spans="1:6" x14ac:dyDescent="0.15">
      <c r="A1303" s="150" t="s">
        <v>4463</v>
      </c>
      <c r="B1303" s="150" t="s">
        <v>28300</v>
      </c>
      <c r="C1303" s="150" t="s">
        <v>13593</v>
      </c>
      <c r="D1303" s="150">
        <v>437430</v>
      </c>
      <c r="E1303" s="150">
        <v>524000</v>
      </c>
      <c r="F1303" s="150" t="s">
        <v>18774</v>
      </c>
    </row>
    <row r="1304" spans="1:6" x14ac:dyDescent="0.15">
      <c r="A1304" s="150" t="s">
        <v>4464</v>
      </c>
      <c r="B1304" s="150" t="s">
        <v>28301</v>
      </c>
      <c r="C1304" s="150" t="s">
        <v>427</v>
      </c>
      <c r="D1304" s="150">
        <v>48100</v>
      </c>
      <c r="E1304" s="150">
        <v>83400</v>
      </c>
      <c r="F1304" s="150" t="s">
        <v>28302</v>
      </c>
    </row>
    <row r="1305" spans="1:6" x14ac:dyDescent="0.15">
      <c r="A1305" s="150" t="s">
        <v>4465</v>
      </c>
      <c r="B1305" s="150" t="s">
        <v>28303</v>
      </c>
      <c r="C1305" s="150" t="s">
        <v>13594</v>
      </c>
      <c r="D1305" s="150">
        <v>7611573</v>
      </c>
      <c r="E1305" s="150">
        <v>13968282.6</v>
      </c>
      <c r="F1305" s="150" t="s">
        <v>28304</v>
      </c>
    </row>
    <row r="1306" spans="1:6" x14ac:dyDescent="0.15">
      <c r="A1306" s="150" t="s">
        <v>4466</v>
      </c>
      <c r="B1306" s="150" t="s">
        <v>28305</v>
      </c>
      <c r="C1306" s="150" t="s">
        <v>13595</v>
      </c>
      <c r="D1306" s="150">
        <v>3394599.1</v>
      </c>
      <c r="E1306" s="150">
        <v>3900936.94</v>
      </c>
      <c r="F1306" s="150" t="s">
        <v>22078</v>
      </c>
    </row>
    <row r="1307" spans="1:6" x14ac:dyDescent="0.15">
      <c r="A1307" s="150" t="s">
        <v>4467</v>
      </c>
      <c r="B1307" s="150" t="s">
        <v>28306</v>
      </c>
      <c r="C1307" s="150" t="s">
        <v>13596</v>
      </c>
      <c r="D1307" s="150">
        <v>8234</v>
      </c>
      <c r="E1307" s="150">
        <v>12774</v>
      </c>
      <c r="F1307" s="150" t="s">
        <v>22088</v>
      </c>
    </row>
    <row r="1308" spans="1:6" x14ac:dyDescent="0.15">
      <c r="A1308" s="150" t="s">
        <v>4468</v>
      </c>
      <c r="B1308" s="150" t="s">
        <v>28307</v>
      </c>
      <c r="C1308" s="150" t="s">
        <v>13597</v>
      </c>
      <c r="D1308" s="150">
        <v>6411609</v>
      </c>
      <c r="E1308" s="150">
        <v>11331000</v>
      </c>
      <c r="F1308" s="150" t="s">
        <v>22053</v>
      </c>
    </row>
    <row r="1309" spans="1:6" x14ac:dyDescent="0.15">
      <c r="A1309" s="150" t="s">
        <v>4469</v>
      </c>
      <c r="B1309" s="150" t="s">
        <v>28308</v>
      </c>
      <c r="C1309" s="150" t="s">
        <v>13598</v>
      </c>
      <c r="D1309" s="150">
        <v>1877110</v>
      </c>
      <c r="E1309" s="150">
        <v>192780</v>
      </c>
      <c r="F1309" s="150" t="s">
        <v>22060</v>
      </c>
    </row>
    <row r="1310" spans="1:6" x14ac:dyDescent="0.15">
      <c r="A1310" s="150" t="s">
        <v>4470</v>
      </c>
      <c r="B1310" s="150" t="s">
        <v>28277</v>
      </c>
      <c r="F1310" s="150" t="s">
        <v>503</v>
      </c>
    </row>
    <row r="1311" spans="1:6" x14ac:dyDescent="0.15">
      <c r="A1311" s="150" t="s">
        <v>4471</v>
      </c>
      <c r="B1311" s="150" t="s">
        <v>28309</v>
      </c>
      <c r="C1311" s="150" t="s">
        <v>13599</v>
      </c>
      <c r="D1311" s="150">
        <v>2925000</v>
      </c>
      <c r="E1311" s="150">
        <v>4480000</v>
      </c>
      <c r="F1311" s="150" t="s">
        <v>18774</v>
      </c>
    </row>
    <row r="1312" spans="1:6" x14ac:dyDescent="0.15">
      <c r="A1312" s="150" t="s">
        <v>4472</v>
      </c>
      <c r="B1312" s="150" t="s">
        <v>28310</v>
      </c>
      <c r="C1312" s="150" t="s">
        <v>13600</v>
      </c>
      <c r="D1312" s="150">
        <v>2171408</v>
      </c>
      <c r="E1312" s="150">
        <v>3197836</v>
      </c>
      <c r="F1312" s="150" t="s">
        <v>28311</v>
      </c>
    </row>
    <row r="1313" spans="1:6" x14ac:dyDescent="0.15">
      <c r="A1313" s="150" t="s">
        <v>4473</v>
      </c>
      <c r="B1313" s="150" t="s">
        <v>28312</v>
      </c>
      <c r="C1313" s="150" t="s">
        <v>12357</v>
      </c>
      <c r="D1313" s="150">
        <v>0</v>
      </c>
      <c r="E1313" s="150">
        <v>0</v>
      </c>
      <c r="F1313" s="150" t="s">
        <v>28298</v>
      </c>
    </row>
    <row r="1314" spans="1:6" x14ac:dyDescent="0.15">
      <c r="A1314" s="150" t="s">
        <v>4474</v>
      </c>
      <c r="B1314" s="150" t="s">
        <v>28313</v>
      </c>
      <c r="C1314" s="150" t="s">
        <v>13601</v>
      </c>
      <c r="D1314" s="150">
        <v>2400</v>
      </c>
      <c r="E1314" s="150">
        <v>2600</v>
      </c>
      <c r="F1314" s="150" t="s">
        <v>22136</v>
      </c>
    </row>
    <row r="1315" spans="1:6" x14ac:dyDescent="0.15">
      <c r="A1315" s="150" t="s">
        <v>4475</v>
      </c>
      <c r="B1315" s="150" t="s">
        <v>28314</v>
      </c>
      <c r="C1315" s="150" t="s">
        <v>13602</v>
      </c>
      <c r="D1315" s="150">
        <v>1160927</v>
      </c>
      <c r="E1315" s="150">
        <v>1180500</v>
      </c>
      <c r="F1315" s="150" t="s">
        <v>22060</v>
      </c>
    </row>
    <row r="1316" spans="1:6" x14ac:dyDescent="0.15">
      <c r="A1316" s="150" t="s">
        <v>4476</v>
      </c>
      <c r="B1316" s="150" t="s">
        <v>28315</v>
      </c>
      <c r="C1316" s="150" t="s">
        <v>13603</v>
      </c>
      <c r="D1316" s="150">
        <v>36294.300000000003</v>
      </c>
      <c r="E1316" s="150">
        <v>106722.5</v>
      </c>
      <c r="F1316" s="150" t="s">
        <v>22161</v>
      </c>
    </row>
    <row r="1317" spans="1:6" x14ac:dyDescent="0.15">
      <c r="A1317" s="150" t="s">
        <v>4477</v>
      </c>
      <c r="B1317" s="150" t="s">
        <v>28316</v>
      </c>
      <c r="C1317" s="150" t="s">
        <v>13604</v>
      </c>
      <c r="D1317" s="150">
        <v>2694565</v>
      </c>
      <c r="E1317" s="150">
        <v>3091306</v>
      </c>
      <c r="F1317" s="150" t="s">
        <v>22078</v>
      </c>
    </row>
    <row r="1318" spans="1:6" x14ac:dyDescent="0.15">
      <c r="A1318" s="150" t="s">
        <v>4478</v>
      </c>
      <c r="B1318" s="150" t="s">
        <v>28317</v>
      </c>
      <c r="C1318" s="150" t="s">
        <v>13605</v>
      </c>
      <c r="D1318" s="150">
        <v>17480</v>
      </c>
      <c r="E1318" s="150">
        <v>36628</v>
      </c>
      <c r="F1318" s="150" t="s">
        <v>22059</v>
      </c>
    </row>
    <row r="1319" spans="1:6" x14ac:dyDescent="0.15">
      <c r="A1319" s="150" t="s">
        <v>4479</v>
      </c>
      <c r="B1319" s="150" t="s">
        <v>28318</v>
      </c>
      <c r="C1319" s="150" t="s">
        <v>12611</v>
      </c>
      <c r="D1319" s="150">
        <v>0</v>
      </c>
      <c r="E1319" s="150">
        <v>0</v>
      </c>
      <c r="F1319" s="150" t="s">
        <v>28319</v>
      </c>
    </row>
    <row r="1320" spans="1:6" x14ac:dyDescent="0.15">
      <c r="A1320" s="150" t="s">
        <v>4480</v>
      </c>
      <c r="B1320" s="150" t="s">
        <v>28320</v>
      </c>
      <c r="C1320" s="150" t="s">
        <v>13491</v>
      </c>
      <c r="D1320" s="150">
        <v>60</v>
      </c>
      <c r="E1320" s="150">
        <v>50</v>
      </c>
      <c r="F1320" s="150" t="s">
        <v>28321</v>
      </c>
    </row>
    <row r="1321" spans="1:6" x14ac:dyDescent="0.15">
      <c r="A1321" s="150" t="s">
        <v>4481</v>
      </c>
      <c r="B1321" s="150" t="s">
        <v>28322</v>
      </c>
      <c r="C1321" s="150" t="s">
        <v>13607</v>
      </c>
      <c r="D1321" s="150">
        <v>2600000</v>
      </c>
      <c r="E1321" s="150">
        <v>4450000</v>
      </c>
      <c r="F1321" s="150" t="s">
        <v>22053</v>
      </c>
    </row>
    <row r="1322" spans="1:6" x14ac:dyDescent="0.15">
      <c r="A1322" s="150" t="s">
        <v>4482</v>
      </c>
      <c r="B1322" s="150" t="s">
        <v>28323</v>
      </c>
      <c r="C1322" s="150" t="s">
        <v>13608</v>
      </c>
      <c r="D1322" s="150">
        <v>8680</v>
      </c>
      <c r="E1322" s="150">
        <v>9000</v>
      </c>
      <c r="F1322" s="150" t="s">
        <v>22088</v>
      </c>
    </row>
    <row r="1323" spans="1:6" x14ac:dyDescent="0.15">
      <c r="A1323" s="150" t="s">
        <v>4483</v>
      </c>
      <c r="B1323" s="150" t="s">
        <v>28324</v>
      </c>
      <c r="C1323" s="150" t="s">
        <v>13609</v>
      </c>
      <c r="D1323" s="150">
        <v>466496</v>
      </c>
      <c r="E1323" s="150">
        <v>521842.4</v>
      </c>
      <c r="F1323" s="150" t="s">
        <v>22110</v>
      </c>
    </row>
    <row r="1324" spans="1:6" x14ac:dyDescent="0.15">
      <c r="A1324" s="150" t="s">
        <v>4484</v>
      </c>
      <c r="B1324" s="150" t="s">
        <v>28325</v>
      </c>
      <c r="C1324" s="150" t="s">
        <v>13610</v>
      </c>
      <c r="D1324" s="150">
        <v>1650000</v>
      </c>
      <c r="E1324" s="150">
        <v>1500000</v>
      </c>
      <c r="F1324" s="150" t="s">
        <v>22052</v>
      </c>
    </row>
    <row r="1325" spans="1:6" x14ac:dyDescent="0.15">
      <c r="A1325" s="150" t="s">
        <v>4485</v>
      </c>
      <c r="B1325" s="150" t="s">
        <v>28326</v>
      </c>
      <c r="C1325" s="150" t="s">
        <v>13611</v>
      </c>
      <c r="D1325" s="150">
        <v>133519.79999999999</v>
      </c>
      <c r="E1325" s="150">
        <v>137779.79999999999</v>
      </c>
      <c r="F1325" s="150" t="s">
        <v>22067</v>
      </c>
    </row>
    <row r="1326" spans="1:6" x14ac:dyDescent="0.15">
      <c r="A1326" s="150" t="s">
        <v>4486</v>
      </c>
      <c r="B1326" s="150" t="s">
        <v>28327</v>
      </c>
      <c r="C1326" s="150" t="s">
        <v>13612</v>
      </c>
      <c r="D1326" s="150">
        <v>69900</v>
      </c>
      <c r="E1326" s="150">
        <v>135200</v>
      </c>
      <c r="F1326" s="150" t="s">
        <v>14062</v>
      </c>
    </row>
    <row r="1327" spans="1:6" x14ac:dyDescent="0.15">
      <c r="A1327" s="150" t="s">
        <v>4487</v>
      </c>
      <c r="B1327" s="150" t="s">
        <v>28328</v>
      </c>
      <c r="C1327" s="150" t="s">
        <v>12845</v>
      </c>
      <c r="D1327" s="150">
        <v>3205682.4</v>
      </c>
      <c r="E1327" s="150">
        <v>3011346.56</v>
      </c>
      <c r="F1327" s="150" t="s">
        <v>22067</v>
      </c>
    </row>
    <row r="1328" spans="1:6" x14ac:dyDescent="0.15">
      <c r="A1328" s="150" t="s">
        <v>4488</v>
      </c>
      <c r="B1328" s="150" t="s">
        <v>28329</v>
      </c>
      <c r="C1328" s="150" t="s">
        <v>13555</v>
      </c>
      <c r="D1328" s="150">
        <v>4445000</v>
      </c>
      <c r="E1328" s="150">
        <v>4700000</v>
      </c>
      <c r="F1328" s="150" t="s">
        <v>28330</v>
      </c>
    </row>
    <row r="1329" spans="1:6" x14ac:dyDescent="0.15">
      <c r="A1329" s="150" t="s">
        <v>4489</v>
      </c>
      <c r="B1329" s="150" t="s">
        <v>28331</v>
      </c>
      <c r="C1329" s="150" t="s">
        <v>13614</v>
      </c>
      <c r="D1329" s="150">
        <v>78464</v>
      </c>
      <c r="E1329" s="150">
        <v>93232</v>
      </c>
      <c r="F1329" s="150" t="s">
        <v>14062</v>
      </c>
    </row>
    <row r="1330" spans="1:6" x14ac:dyDescent="0.15">
      <c r="A1330" s="150" t="s">
        <v>4490</v>
      </c>
      <c r="B1330" s="150" t="s">
        <v>28332</v>
      </c>
      <c r="C1330" s="150" t="s">
        <v>13615</v>
      </c>
      <c r="D1330" s="150">
        <v>7804923</v>
      </c>
      <c r="E1330" s="150">
        <v>10523165</v>
      </c>
      <c r="F1330" s="150" t="s">
        <v>28333</v>
      </c>
    </row>
    <row r="1331" spans="1:6" x14ac:dyDescent="0.15">
      <c r="A1331" s="150" t="s">
        <v>4491</v>
      </c>
      <c r="B1331" s="150" t="s">
        <v>28334</v>
      </c>
      <c r="C1331" s="150" t="s">
        <v>13616</v>
      </c>
      <c r="D1331" s="150">
        <v>757050</v>
      </c>
      <c r="E1331" s="150">
        <v>867866</v>
      </c>
      <c r="F1331" s="150" t="s">
        <v>22060</v>
      </c>
    </row>
    <row r="1332" spans="1:6" x14ac:dyDescent="0.15">
      <c r="A1332" s="150" t="s">
        <v>4492</v>
      </c>
      <c r="B1332" s="150" t="s">
        <v>28335</v>
      </c>
      <c r="C1332" s="150" t="s">
        <v>13617</v>
      </c>
      <c r="D1332" s="150">
        <v>52126100</v>
      </c>
      <c r="E1332" s="150">
        <v>77343780</v>
      </c>
      <c r="F1332" s="150" t="s">
        <v>28336</v>
      </c>
    </row>
    <row r="1333" spans="1:6" x14ac:dyDescent="0.15">
      <c r="A1333" s="150" t="s">
        <v>4493</v>
      </c>
      <c r="B1333" s="150" t="s">
        <v>28337</v>
      </c>
      <c r="C1333" s="150" t="s">
        <v>13618</v>
      </c>
      <c r="D1333" s="150">
        <v>26000</v>
      </c>
      <c r="E1333" s="150">
        <v>20200</v>
      </c>
      <c r="F1333" s="150" t="s">
        <v>28157</v>
      </c>
    </row>
    <row r="1334" spans="1:6" x14ac:dyDescent="0.15">
      <c r="A1334" s="150" t="s">
        <v>4494</v>
      </c>
      <c r="B1334" s="150" t="s">
        <v>28338</v>
      </c>
      <c r="C1334" s="150" t="s">
        <v>13619</v>
      </c>
      <c r="D1334" s="150">
        <v>50550</v>
      </c>
      <c r="E1334" s="150">
        <v>105150</v>
      </c>
      <c r="F1334" s="150" t="s">
        <v>22116</v>
      </c>
    </row>
    <row r="1335" spans="1:6" x14ac:dyDescent="0.15">
      <c r="A1335" s="150" t="s">
        <v>4495</v>
      </c>
      <c r="B1335" s="150" t="s">
        <v>28339</v>
      </c>
      <c r="F1335" s="150" t="s">
        <v>503</v>
      </c>
    </row>
    <row r="1336" spans="1:6" x14ac:dyDescent="0.15">
      <c r="A1336" s="150" t="s">
        <v>4496</v>
      </c>
      <c r="B1336" s="150" t="s">
        <v>28340</v>
      </c>
      <c r="C1336" s="150" t="s">
        <v>13620</v>
      </c>
      <c r="D1336" s="150">
        <v>17700000</v>
      </c>
      <c r="E1336" s="150">
        <v>0</v>
      </c>
      <c r="F1336" s="150" t="s">
        <v>28341</v>
      </c>
    </row>
    <row r="1337" spans="1:6" x14ac:dyDescent="0.15">
      <c r="A1337" s="150" t="s">
        <v>4497</v>
      </c>
      <c r="B1337" s="150" t="s">
        <v>28342</v>
      </c>
      <c r="C1337" s="150" t="s">
        <v>13621</v>
      </c>
      <c r="D1337" s="150">
        <v>888238</v>
      </c>
      <c r="E1337" s="150">
        <v>1380085</v>
      </c>
      <c r="F1337" s="150" t="s">
        <v>27015</v>
      </c>
    </row>
    <row r="1338" spans="1:6" x14ac:dyDescent="0.15">
      <c r="A1338" s="150" t="s">
        <v>4498</v>
      </c>
      <c r="B1338" s="150" t="s">
        <v>28343</v>
      </c>
      <c r="C1338" s="150" t="s">
        <v>13622</v>
      </c>
      <c r="D1338" s="150">
        <v>14693</v>
      </c>
      <c r="E1338" s="150">
        <v>25007</v>
      </c>
      <c r="F1338" s="150" t="s">
        <v>22172</v>
      </c>
    </row>
    <row r="1339" spans="1:6" x14ac:dyDescent="0.15">
      <c r="A1339" s="150" t="s">
        <v>4499</v>
      </c>
      <c r="B1339" s="150" t="s">
        <v>28344</v>
      </c>
      <c r="C1339" s="150" t="s">
        <v>13623</v>
      </c>
      <c r="D1339" s="150">
        <v>63800</v>
      </c>
      <c r="E1339" s="150">
        <v>53700</v>
      </c>
      <c r="F1339" s="150" t="s">
        <v>28345</v>
      </c>
    </row>
    <row r="1340" spans="1:6" x14ac:dyDescent="0.15">
      <c r="A1340" s="150" t="s">
        <v>4500</v>
      </c>
      <c r="B1340" s="150" t="s">
        <v>28346</v>
      </c>
      <c r="C1340" s="150" t="s">
        <v>81</v>
      </c>
      <c r="D1340" s="150">
        <v>10171805</v>
      </c>
      <c r="E1340" s="150">
        <v>14289000</v>
      </c>
      <c r="F1340" s="150" t="s">
        <v>22160</v>
      </c>
    </row>
    <row r="1341" spans="1:6" x14ac:dyDescent="0.15">
      <c r="A1341" s="150" t="s">
        <v>4501</v>
      </c>
      <c r="B1341" s="150" t="s">
        <v>28347</v>
      </c>
      <c r="C1341" s="150" t="s">
        <v>13625</v>
      </c>
      <c r="D1341" s="150">
        <v>11070900</v>
      </c>
      <c r="E1341" s="150">
        <v>18224580</v>
      </c>
      <c r="F1341" s="150" t="s">
        <v>28348</v>
      </c>
    </row>
    <row r="1342" spans="1:6" x14ac:dyDescent="0.15">
      <c r="A1342" s="150" t="s">
        <v>4502</v>
      </c>
      <c r="B1342" s="150" t="s">
        <v>28349</v>
      </c>
      <c r="C1342" s="150" t="s">
        <v>12013</v>
      </c>
      <c r="D1342" s="150">
        <v>12074.5</v>
      </c>
      <c r="E1342" s="150">
        <v>13519</v>
      </c>
      <c r="F1342" s="150" t="s">
        <v>22136</v>
      </c>
    </row>
    <row r="1343" spans="1:6" x14ac:dyDescent="0.15">
      <c r="A1343" s="150" t="s">
        <v>4503</v>
      </c>
      <c r="B1343" s="150" t="s">
        <v>28350</v>
      </c>
      <c r="C1343" s="150" t="s">
        <v>13627</v>
      </c>
      <c r="D1343" s="150">
        <v>11761</v>
      </c>
      <c r="E1343" s="150">
        <v>2745</v>
      </c>
      <c r="F1343" s="150" t="s">
        <v>24459</v>
      </c>
    </row>
    <row r="1344" spans="1:6" x14ac:dyDescent="0.15">
      <c r="A1344" s="150" t="s">
        <v>4504</v>
      </c>
      <c r="B1344" s="150" t="s">
        <v>28351</v>
      </c>
      <c r="C1344" s="150" t="s">
        <v>13628</v>
      </c>
      <c r="D1344" s="150">
        <v>6747900</v>
      </c>
      <c r="E1344" s="150">
        <v>10461900</v>
      </c>
      <c r="F1344" s="150" t="s">
        <v>22052</v>
      </c>
    </row>
    <row r="1345" spans="1:6" x14ac:dyDescent="0.15">
      <c r="A1345" s="150" t="s">
        <v>4505</v>
      </c>
      <c r="B1345" s="150" t="s">
        <v>28352</v>
      </c>
      <c r="C1345" s="150" t="s">
        <v>13629</v>
      </c>
      <c r="D1345" s="150">
        <v>58500000</v>
      </c>
      <c r="E1345" s="150">
        <v>80600000</v>
      </c>
      <c r="F1345" s="150" t="s">
        <v>28353</v>
      </c>
    </row>
    <row r="1346" spans="1:6" x14ac:dyDescent="0.15">
      <c r="A1346" s="150" t="s">
        <v>4506</v>
      </c>
      <c r="B1346" s="150" t="s">
        <v>28354</v>
      </c>
      <c r="C1346" s="150" t="s">
        <v>13630</v>
      </c>
      <c r="D1346" s="150">
        <v>2818725.92</v>
      </c>
      <c r="E1346" s="150">
        <v>4156519.63</v>
      </c>
      <c r="F1346" s="150" t="s">
        <v>22078</v>
      </c>
    </row>
    <row r="1347" spans="1:6" x14ac:dyDescent="0.15">
      <c r="A1347" s="150" t="s">
        <v>4507</v>
      </c>
      <c r="B1347" s="150" t="s">
        <v>28355</v>
      </c>
      <c r="C1347" s="150" t="s">
        <v>13631</v>
      </c>
      <c r="D1347" s="150">
        <v>18916.8</v>
      </c>
      <c r="E1347" s="150">
        <v>23166</v>
      </c>
      <c r="F1347" s="150" t="s">
        <v>18774</v>
      </c>
    </row>
    <row r="1348" spans="1:6" x14ac:dyDescent="0.15">
      <c r="A1348" s="150" t="s">
        <v>4508</v>
      </c>
      <c r="B1348" s="150" t="s">
        <v>28356</v>
      </c>
      <c r="C1348" s="150" t="s">
        <v>13632</v>
      </c>
      <c r="D1348" s="150">
        <v>98903.5</v>
      </c>
      <c r="E1348" s="150">
        <v>99697.5</v>
      </c>
      <c r="F1348" s="150" t="s">
        <v>22060</v>
      </c>
    </row>
    <row r="1349" spans="1:6" x14ac:dyDescent="0.15">
      <c r="A1349" s="150" t="s">
        <v>4509</v>
      </c>
      <c r="B1349" s="150" t="s">
        <v>28357</v>
      </c>
      <c r="C1349" s="150" t="s">
        <v>13633</v>
      </c>
      <c r="D1349" s="150">
        <v>18388</v>
      </c>
      <c r="E1349" s="150">
        <v>37400</v>
      </c>
      <c r="F1349" s="150" t="s">
        <v>24495</v>
      </c>
    </row>
    <row r="1350" spans="1:6" x14ac:dyDescent="0.15">
      <c r="A1350" s="150" t="s">
        <v>4510</v>
      </c>
      <c r="B1350" s="150" t="s">
        <v>28358</v>
      </c>
      <c r="C1350" s="150" t="s">
        <v>13634</v>
      </c>
      <c r="D1350" s="150">
        <v>20325.599999999999</v>
      </c>
      <c r="E1350" s="150">
        <v>24018.5</v>
      </c>
      <c r="F1350" s="150" t="s">
        <v>28359</v>
      </c>
    </row>
    <row r="1351" spans="1:6" x14ac:dyDescent="0.15">
      <c r="A1351" s="150" t="s">
        <v>4511</v>
      </c>
      <c r="B1351" s="150" t="s">
        <v>28360</v>
      </c>
      <c r="C1351" s="150" t="s">
        <v>13635</v>
      </c>
      <c r="D1351" s="150">
        <v>6964</v>
      </c>
      <c r="E1351" s="150">
        <v>4907</v>
      </c>
      <c r="F1351" s="150" t="s">
        <v>24498</v>
      </c>
    </row>
    <row r="1352" spans="1:6" x14ac:dyDescent="0.15">
      <c r="A1352" s="150" t="s">
        <v>4512</v>
      </c>
      <c r="B1352" s="150" t="s">
        <v>28361</v>
      </c>
      <c r="C1352" s="150" t="s">
        <v>13636</v>
      </c>
      <c r="D1352" s="150">
        <v>4541712</v>
      </c>
      <c r="E1352" s="150">
        <v>5243430</v>
      </c>
      <c r="F1352" s="150" t="s">
        <v>22078</v>
      </c>
    </row>
    <row r="1353" spans="1:6" x14ac:dyDescent="0.15">
      <c r="A1353" s="150" t="s">
        <v>4513</v>
      </c>
      <c r="B1353" s="150" t="s">
        <v>28362</v>
      </c>
      <c r="C1353" s="150" t="s">
        <v>13637</v>
      </c>
      <c r="D1353" s="150">
        <v>1404189</v>
      </c>
      <c r="E1353" s="150">
        <v>1553745</v>
      </c>
      <c r="F1353" s="150" t="s">
        <v>18774</v>
      </c>
    </row>
    <row r="1354" spans="1:6" x14ac:dyDescent="0.15">
      <c r="A1354" s="150" t="s">
        <v>4514</v>
      </c>
      <c r="B1354" s="150" t="s">
        <v>28363</v>
      </c>
      <c r="C1354" s="150" t="s">
        <v>13638</v>
      </c>
      <c r="D1354" s="150">
        <v>17313720</v>
      </c>
      <c r="E1354" s="150">
        <v>18424121.5</v>
      </c>
      <c r="F1354" s="150" t="s">
        <v>22160</v>
      </c>
    </row>
    <row r="1355" spans="1:6" x14ac:dyDescent="0.15">
      <c r="A1355" s="150" t="s">
        <v>4515</v>
      </c>
      <c r="B1355" s="150" t="s">
        <v>28364</v>
      </c>
      <c r="C1355" s="150" t="s">
        <v>13639</v>
      </c>
      <c r="D1355" s="150">
        <v>5360470</v>
      </c>
      <c r="E1355" s="150">
        <v>19700050</v>
      </c>
      <c r="F1355" s="150" t="s">
        <v>24460</v>
      </c>
    </row>
    <row r="1356" spans="1:6" x14ac:dyDescent="0.15">
      <c r="A1356" s="150" t="s">
        <v>4516</v>
      </c>
      <c r="B1356" s="150" t="s">
        <v>28365</v>
      </c>
      <c r="C1356" s="150" t="s">
        <v>12357</v>
      </c>
      <c r="D1356" s="150">
        <v>132500</v>
      </c>
      <c r="E1356" s="150">
        <v>0</v>
      </c>
      <c r="F1356" s="150" t="s">
        <v>22067</v>
      </c>
    </row>
    <row r="1357" spans="1:6" x14ac:dyDescent="0.15">
      <c r="A1357" s="150" t="s">
        <v>4517</v>
      </c>
      <c r="B1357" s="150" t="s">
        <v>28366</v>
      </c>
      <c r="C1357" s="150" t="s">
        <v>13640</v>
      </c>
      <c r="D1357" s="150">
        <v>3109249</v>
      </c>
      <c r="E1357" s="150">
        <v>0</v>
      </c>
      <c r="F1357" s="150" t="s">
        <v>22098</v>
      </c>
    </row>
    <row r="1358" spans="1:6" x14ac:dyDescent="0.15">
      <c r="A1358" s="150" t="s">
        <v>4518</v>
      </c>
      <c r="B1358" s="150" t="s">
        <v>28367</v>
      </c>
      <c r="C1358" s="150" t="s">
        <v>13641</v>
      </c>
      <c r="D1358" s="150">
        <v>671500</v>
      </c>
      <c r="E1358" s="150">
        <v>672800</v>
      </c>
      <c r="F1358" s="150" t="s">
        <v>22110</v>
      </c>
    </row>
    <row r="1359" spans="1:6" x14ac:dyDescent="0.15">
      <c r="A1359" s="150" t="s">
        <v>4519</v>
      </c>
      <c r="B1359" s="150" t="s">
        <v>28368</v>
      </c>
      <c r="C1359" s="150" t="s">
        <v>13642</v>
      </c>
      <c r="D1359" s="150">
        <v>2600000</v>
      </c>
      <c r="E1359" s="150">
        <v>0</v>
      </c>
      <c r="F1359" s="150" t="s">
        <v>22067</v>
      </c>
    </row>
    <row r="1360" spans="1:6" x14ac:dyDescent="0.15">
      <c r="A1360" s="150" t="s">
        <v>4520</v>
      </c>
      <c r="B1360" s="150" t="s">
        <v>28369</v>
      </c>
      <c r="C1360" s="150" t="s">
        <v>13643</v>
      </c>
      <c r="D1360" s="150">
        <v>1628466</v>
      </c>
      <c r="E1360" s="150">
        <v>1506946.2</v>
      </c>
      <c r="F1360" s="150" t="s">
        <v>22078</v>
      </c>
    </row>
    <row r="1361" spans="1:6" x14ac:dyDescent="0.15">
      <c r="A1361" s="150" t="s">
        <v>4521</v>
      </c>
      <c r="B1361" s="150" t="s">
        <v>28370</v>
      </c>
      <c r="C1361" s="150" t="s">
        <v>13644</v>
      </c>
      <c r="D1361" s="150">
        <v>1401740</v>
      </c>
      <c r="E1361" s="150">
        <v>924000</v>
      </c>
      <c r="F1361" s="150" t="s">
        <v>22172</v>
      </c>
    </row>
    <row r="1362" spans="1:6" x14ac:dyDescent="0.15">
      <c r="A1362" s="150" t="s">
        <v>4522</v>
      </c>
      <c r="B1362" s="150" t="s">
        <v>28371</v>
      </c>
      <c r="C1362" s="150" t="s">
        <v>13645</v>
      </c>
      <c r="D1362" s="150">
        <v>574080</v>
      </c>
      <c r="E1362" s="150">
        <v>639600</v>
      </c>
      <c r="F1362" s="150" t="s">
        <v>28372</v>
      </c>
    </row>
    <row r="1363" spans="1:6" x14ac:dyDescent="0.15">
      <c r="A1363" s="150" t="s">
        <v>4523</v>
      </c>
      <c r="B1363" s="150" t="s">
        <v>28373</v>
      </c>
      <c r="C1363" s="150" t="s">
        <v>13646</v>
      </c>
      <c r="D1363" s="150">
        <v>4397280</v>
      </c>
      <c r="E1363" s="150">
        <v>4845500</v>
      </c>
      <c r="F1363" s="150" t="s">
        <v>24635</v>
      </c>
    </row>
    <row r="1364" spans="1:6" x14ac:dyDescent="0.15">
      <c r="A1364" s="150" t="s">
        <v>4524</v>
      </c>
      <c r="B1364" s="150" t="s">
        <v>28374</v>
      </c>
      <c r="C1364" s="150" t="s">
        <v>13647</v>
      </c>
      <c r="D1364" s="150">
        <v>2233880</v>
      </c>
      <c r="E1364" s="150">
        <v>3064954</v>
      </c>
      <c r="F1364" s="150" t="s">
        <v>22053</v>
      </c>
    </row>
    <row r="1365" spans="1:6" x14ac:dyDescent="0.15">
      <c r="A1365" s="150" t="s">
        <v>4525</v>
      </c>
      <c r="B1365" s="150" t="s">
        <v>28375</v>
      </c>
      <c r="C1365" s="150" t="s">
        <v>13648</v>
      </c>
      <c r="D1365" s="150">
        <v>20000000</v>
      </c>
      <c r="E1365" s="150">
        <v>36400000</v>
      </c>
      <c r="F1365" s="150" t="s">
        <v>28376</v>
      </c>
    </row>
    <row r="1366" spans="1:6" x14ac:dyDescent="0.15">
      <c r="A1366" s="150" t="s">
        <v>4526</v>
      </c>
      <c r="B1366" s="150" t="s">
        <v>28377</v>
      </c>
      <c r="C1366" s="150" t="s">
        <v>13650</v>
      </c>
      <c r="D1366" s="150">
        <v>8601100</v>
      </c>
      <c r="E1366" s="150">
        <v>9050000</v>
      </c>
      <c r="F1366" s="150" t="s">
        <v>24693</v>
      </c>
    </row>
    <row r="1367" spans="1:6" x14ac:dyDescent="0.15">
      <c r="A1367" s="150" t="s">
        <v>4527</v>
      </c>
      <c r="B1367" s="150" t="s">
        <v>28378</v>
      </c>
      <c r="C1367" s="150" t="s">
        <v>13651</v>
      </c>
      <c r="D1367" s="150">
        <v>999440</v>
      </c>
      <c r="E1367" s="150">
        <v>1400800</v>
      </c>
      <c r="F1367" s="150" t="s">
        <v>24459</v>
      </c>
    </row>
    <row r="1368" spans="1:6" x14ac:dyDescent="0.15">
      <c r="A1368" s="150" t="s">
        <v>4528</v>
      </c>
      <c r="B1368" s="150" t="s">
        <v>28379</v>
      </c>
      <c r="C1368" s="150" t="s">
        <v>13652</v>
      </c>
      <c r="D1368" s="150">
        <v>32137547.93</v>
      </c>
      <c r="E1368" s="150">
        <v>36089938.039999999</v>
      </c>
      <c r="F1368" s="150" t="s">
        <v>28380</v>
      </c>
    </row>
    <row r="1369" spans="1:6" x14ac:dyDescent="0.15">
      <c r="A1369" s="150" t="s">
        <v>4529</v>
      </c>
      <c r="B1369" s="150" t="s">
        <v>28381</v>
      </c>
      <c r="C1369" s="150" t="s">
        <v>13301</v>
      </c>
      <c r="D1369" s="150">
        <v>198381.6</v>
      </c>
      <c r="E1369" s="150">
        <v>204338</v>
      </c>
      <c r="F1369" s="150" t="s">
        <v>22154</v>
      </c>
    </row>
    <row r="1370" spans="1:6" x14ac:dyDescent="0.15">
      <c r="A1370" s="150" t="s">
        <v>4530</v>
      </c>
      <c r="B1370" s="150" t="s">
        <v>28382</v>
      </c>
      <c r="C1370" s="150" t="s">
        <v>412</v>
      </c>
      <c r="D1370" s="150">
        <v>3716030</v>
      </c>
      <c r="E1370" s="150">
        <v>3800000</v>
      </c>
      <c r="F1370" s="150" t="s">
        <v>22093</v>
      </c>
    </row>
    <row r="1371" spans="1:6" x14ac:dyDescent="0.15">
      <c r="A1371" s="150" t="s">
        <v>4531</v>
      </c>
      <c r="B1371" s="150" t="s">
        <v>28383</v>
      </c>
      <c r="C1371" s="150" t="s">
        <v>2081</v>
      </c>
      <c r="D1371" s="150">
        <v>4252113</v>
      </c>
      <c r="E1371" s="150">
        <v>6511000</v>
      </c>
      <c r="F1371" s="150" t="s">
        <v>18774</v>
      </c>
    </row>
    <row r="1372" spans="1:6" x14ac:dyDescent="0.15">
      <c r="A1372" s="150" t="s">
        <v>4532</v>
      </c>
      <c r="B1372" s="150" t="s">
        <v>28384</v>
      </c>
      <c r="C1372" s="150" t="s">
        <v>13653</v>
      </c>
      <c r="D1372" s="150">
        <v>4145900</v>
      </c>
      <c r="E1372" s="150">
        <v>3522425</v>
      </c>
      <c r="F1372" s="150" t="s">
        <v>28385</v>
      </c>
    </row>
    <row r="1373" spans="1:6" x14ac:dyDescent="0.15">
      <c r="A1373" s="150" t="s">
        <v>4533</v>
      </c>
      <c r="B1373" s="150" t="s">
        <v>28386</v>
      </c>
      <c r="C1373" s="150" t="s">
        <v>13654</v>
      </c>
      <c r="D1373" s="150">
        <v>21300</v>
      </c>
      <c r="E1373" s="150">
        <v>27168</v>
      </c>
      <c r="F1373" s="150" t="s">
        <v>22102</v>
      </c>
    </row>
    <row r="1374" spans="1:6" x14ac:dyDescent="0.15">
      <c r="A1374" s="150" t="s">
        <v>4534</v>
      </c>
      <c r="B1374" s="150" t="s">
        <v>28387</v>
      </c>
      <c r="C1374" s="150" t="s">
        <v>13655</v>
      </c>
      <c r="D1374" s="150">
        <v>3511000</v>
      </c>
      <c r="E1374" s="150">
        <v>1891000</v>
      </c>
      <c r="F1374" s="150" t="s">
        <v>18774</v>
      </c>
    </row>
    <row r="1375" spans="1:6" x14ac:dyDescent="0.15">
      <c r="A1375" s="150" t="s">
        <v>4535</v>
      </c>
      <c r="B1375" s="150" t="s">
        <v>28388</v>
      </c>
      <c r="C1375" s="150" t="s">
        <v>13656</v>
      </c>
      <c r="D1375" s="150">
        <v>29862</v>
      </c>
      <c r="E1375" s="150">
        <v>31486.95</v>
      </c>
      <c r="F1375" s="150" t="s">
        <v>22102</v>
      </c>
    </row>
    <row r="1376" spans="1:6" x14ac:dyDescent="0.15">
      <c r="A1376" s="150" t="s">
        <v>4536</v>
      </c>
      <c r="B1376" s="150" t="s">
        <v>28389</v>
      </c>
      <c r="C1376" s="150" t="s">
        <v>13657</v>
      </c>
      <c r="D1376" s="150">
        <v>2356520</v>
      </c>
      <c r="E1376" s="150">
        <v>2926504</v>
      </c>
      <c r="F1376" s="150" t="s">
        <v>22098</v>
      </c>
    </row>
    <row r="1377" spans="1:6" x14ac:dyDescent="0.15">
      <c r="A1377" s="150" t="s">
        <v>4537</v>
      </c>
      <c r="B1377" s="150" t="s">
        <v>28390</v>
      </c>
      <c r="C1377" s="150" t="s">
        <v>13658</v>
      </c>
      <c r="D1377" s="150">
        <v>115860</v>
      </c>
      <c r="E1377" s="150">
        <v>120190</v>
      </c>
      <c r="F1377" s="150" t="s">
        <v>22090</v>
      </c>
    </row>
    <row r="1378" spans="1:6" x14ac:dyDescent="0.15">
      <c r="A1378" s="150" t="s">
        <v>4538</v>
      </c>
      <c r="B1378" s="150" t="s">
        <v>28391</v>
      </c>
      <c r="C1378" s="150" t="s">
        <v>13659</v>
      </c>
      <c r="D1378" s="150">
        <v>998000</v>
      </c>
      <c r="E1378" s="150">
        <v>946200</v>
      </c>
      <c r="F1378" s="150" t="s">
        <v>22060</v>
      </c>
    </row>
    <row r="1379" spans="1:6" x14ac:dyDescent="0.15">
      <c r="A1379" s="150" t="s">
        <v>4539</v>
      </c>
      <c r="B1379" s="150" t="s">
        <v>28392</v>
      </c>
      <c r="C1379" s="150" t="s">
        <v>1827</v>
      </c>
      <c r="D1379" s="150">
        <v>14150</v>
      </c>
      <c r="E1379" s="150">
        <v>13050</v>
      </c>
      <c r="F1379" s="150" t="s">
        <v>22136</v>
      </c>
    </row>
    <row r="1380" spans="1:6" x14ac:dyDescent="0.15">
      <c r="A1380" s="150" t="s">
        <v>4540</v>
      </c>
      <c r="B1380" s="150" t="s">
        <v>28393</v>
      </c>
      <c r="C1380" s="150" t="s">
        <v>13660</v>
      </c>
      <c r="D1380" s="150">
        <v>79000</v>
      </c>
      <c r="E1380" s="150">
        <v>90000</v>
      </c>
      <c r="F1380" s="150" t="s">
        <v>28394</v>
      </c>
    </row>
    <row r="1381" spans="1:6" x14ac:dyDescent="0.15">
      <c r="A1381" s="150" t="s">
        <v>4541</v>
      </c>
      <c r="B1381" s="150" t="s">
        <v>28395</v>
      </c>
      <c r="C1381" s="150" t="s">
        <v>13662</v>
      </c>
      <c r="D1381" s="150">
        <v>988860</v>
      </c>
      <c r="E1381" s="150">
        <v>1098531</v>
      </c>
      <c r="F1381" s="150" t="s">
        <v>28396</v>
      </c>
    </row>
    <row r="1382" spans="1:6" x14ac:dyDescent="0.15">
      <c r="A1382" s="150" t="s">
        <v>4542</v>
      </c>
      <c r="B1382" s="150" t="s">
        <v>28397</v>
      </c>
      <c r="C1382" s="150" t="s">
        <v>13663</v>
      </c>
      <c r="D1382" s="150">
        <v>187265</v>
      </c>
      <c r="E1382" s="150">
        <v>180280</v>
      </c>
      <c r="F1382" s="150" t="s">
        <v>22067</v>
      </c>
    </row>
    <row r="1383" spans="1:6" x14ac:dyDescent="0.15">
      <c r="A1383" s="150" t="s">
        <v>4543</v>
      </c>
      <c r="B1383" s="150" t="s">
        <v>28398</v>
      </c>
      <c r="C1383" s="150" t="s">
        <v>388</v>
      </c>
      <c r="D1383" s="150">
        <v>5719000</v>
      </c>
      <c r="E1383" s="150">
        <v>4000000</v>
      </c>
      <c r="F1383" s="150" t="s">
        <v>22093</v>
      </c>
    </row>
    <row r="1384" spans="1:6" x14ac:dyDescent="0.15">
      <c r="A1384" s="150" t="s">
        <v>4544</v>
      </c>
      <c r="B1384" s="150" t="s">
        <v>28399</v>
      </c>
      <c r="C1384" s="150" t="s">
        <v>13664</v>
      </c>
      <c r="D1384" s="150">
        <v>696656.56</v>
      </c>
      <c r="E1384" s="150">
        <v>710659.44</v>
      </c>
      <c r="F1384" s="150" t="s">
        <v>22154</v>
      </c>
    </row>
    <row r="1385" spans="1:6" x14ac:dyDescent="0.15">
      <c r="A1385" s="150" t="s">
        <v>4545</v>
      </c>
      <c r="B1385" s="150" t="s">
        <v>28400</v>
      </c>
      <c r="C1385" s="150" t="s">
        <v>13665</v>
      </c>
      <c r="D1385" s="150">
        <v>5204400</v>
      </c>
      <c r="E1385" s="150">
        <v>2539300</v>
      </c>
      <c r="F1385" s="150" t="s">
        <v>22060</v>
      </c>
    </row>
    <row r="1386" spans="1:6" x14ac:dyDescent="0.15">
      <c r="A1386" s="150" t="s">
        <v>4546</v>
      </c>
      <c r="B1386" s="150" t="s">
        <v>635</v>
      </c>
      <c r="C1386" s="150" t="s">
        <v>1741</v>
      </c>
      <c r="D1386" s="150">
        <v>318490</v>
      </c>
      <c r="E1386" s="150">
        <v>318300</v>
      </c>
      <c r="F1386" s="150" t="s">
        <v>28401</v>
      </c>
    </row>
    <row r="1387" spans="1:6" x14ac:dyDescent="0.15">
      <c r="A1387" s="150" t="s">
        <v>4547</v>
      </c>
      <c r="B1387" s="150" t="s">
        <v>25260</v>
      </c>
      <c r="C1387" s="150" t="s">
        <v>1742</v>
      </c>
      <c r="D1387" s="150">
        <v>11914520</v>
      </c>
      <c r="E1387" s="150">
        <v>13118130</v>
      </c>
      <c r="F1387" s="150" t="s">
        <v>22172</v>
      </c>
    </row>
    <row r="1388" spans="1:6" x14ac:dyDescent="0.15">
      <c r="A1388" s="150" t="s">
        <v>4548</v>
      </c>
      <c r="B1388" s="150" t="s">
        <v>25494</v>
      </c>
      <c r="C1388" s="150" t="s">
        <v>1743</v>
      </c>
      <c r="D1388" s="150">
        <v>98763</v>
      </c>
      <c r="E1388" s="150">
        <v>109462</v>
      </c>
      <c r="F1388" s="150" t="s">
        <v>15506</v>
      </c>
    </row>
    <row r="1389" spans="1:6" x14ac:dyDescent="0.15">
      <c r="A1389" s="150" t="s">
        <v>4549</v>
      </c>
      <c r="B1389" s="150" t="s">
        <v>28402</v>
      </c>
      <c r="C1389" s="150" t="s">
        <v>13666</v>
      </c>
      <c r="D1389" s="150">
        <v>3325385</v>
      </c>
      <c r="E1389" s="150">
        <v>3150000</v>
      </c>
      <c r="F1389" s="150" t="s">
        <v>22093</v>
      </c>
    </row>
    <row r="1390" spans="1:6" x14ac:dyDescent="0.15">
      <c r="A1390" s="150" t="s">
        <v>4550</v>
      </c>
      <c r="B1390" s="150" t="s">
        <v>28403</v>
      </c>
      <c r="C1390" s="150" t="s">
        <v>13667</v>
      </c>
      <c r="D1390" s="150">
        <v>3692000</v>
      </c>
      <c r="E1390" s="150">
        <v>4263800</v>
      </c>
      <c r="F1390" s="150" t="s">
        <v>24485</v>
      </c>
    </row>
    <row r="1391" spans="1:6" x14ac:dyDescent="0.15">
      <c r="A1391" s="150" t="s">
        <v>4551</v>
      </c>
      <c r="B1391" s="150" t="s">
        <v>25890</v>
      </c>
      <c r="C1391" s="150" t="s">
        <v>1744</v>
      </c>
      <c r="D1391" s="150">
        <v>13766800</v>
      </c>
      <c r="E1391" s="150">
        <v>16413280</v>
      </c>
      <c r="F1391" s="150" t="s">
        <v>28404</v>
      </c>
    </row>
    <row r="1392" spans="1:6" x14ac:dyDescent="0.15">
      <c r="A1392" s="150" t="s">
        <v>4552</v>
      </c>
      <c r="B1392" s="150" t="s">
        <v>28405</v>
      </c>
      <c r="C1392" s="150" t="s">
        <v>13668</v>
      </c>
      <c r="D1392" s="150">
        <v>119202800</v>
      </c>
      <c r="E1392" s="150">
        <v>127375250</v>
      </c>
      <c r="F1392" s="150" t="s">
        <v>28406</v>
      </c>
    </row>
    <row r="1393" spans="1:6" x14ac:dyDescent="0.15">
      <c r="A1393" s="150" t="s">
        <v>4553</v>
      </c>
      <c r="B1393" s="150" t="s">
        <v>25179</v>
      </c>
      <c r="C1393" s="150" t="s">
        <v>1745</v>
      </c>
      <c r="D1393" s="150">
        <v>409550</v>
      </c>
      <c r="E1393" s="150">
        <v>464900</v>
      </c>
      <c r="F1393" s="150" t="s">
        <v>28407</v>
      </c>
    </row>
    <row r="1394" spans="1:6" x14ac:dyDescent="0.15">
      <c r="A1394" s="150" t="s">
        <v>4554</v>
      </c>
      <c r="B1394" s="150" t="s">
        <v>28408</v>
      </c>
      <c r="C1394" s="150" t="s">
        <v>13669</v>
      </c>
      <c r="D1394" s="150">
        <v>1000000</v>
      </c>
      <c r="E1394" s="150">
        <v>1250000</v>
      </c>
      <c r="F1394" s="150" t="s">
        <v>28409</v>
      </c>
    </row>
    <row r="1395" spans="1:6" x14ac:dyDescent="0.15">
      <c r="A1395" s="150" t="s">
        <v>4555</v>
      </c>
      <c r="B1395" s="150" t="s">
        <v>28410</v>
      </c>
      <c r="C1395" s="150" t="s">
        <v>13670</v>
      </c>
      <c r="D1395" s="150">
        <v>48000000</v>
      </c>
      <c r="E1395" s="150">
        <v>80000000</v>
      </c>
      <c r="F1395" s="150" t="s">
        <v>28411</v>
      </c>
    </row>
    <row r="1396" spans="1:6" x14ac:dyDescent="0.15">
      <c r="A1396" s="150" t="s">
        <v>4556</v>
      </c>
      <c r="B1396" s="150" t="s">
        <v>28412</v>
      </c>
      <c r="C1396" s="150" t="s">
        <v>13672</v>
      </c>
      <c r="D1396" s="150">
        <v>3340250</v>
      </c>
      <c r="E1396" s="150">
        <v>12490900</v>
      </c>
      <c r="F1396" s="150" t="s">
        <v>28413</v>
      </c>
    </row>
    <row r="1397" spans="1:6" x14ac:dyDescent="0.15">
      <c r="A1397" s="150" t="s">
        <v>4557</v>
      </c>
      <c r="B1397" s="150" t="s">
        <v>28414</v>
      </c>
      <c r="C1397" s="150" t="s">
        <v>13673</v>
      </c>
      <c r="D1397" s="150">
        <v>219427.5</v>
      </c>
      <c r="E1397" s="150">
        <v>253023.7</v>
      </c>
      <c r="F1397" s="150" t="s">
        <v>18774</v>
      </c>
    </row>
    <row r="1398" spans="1:6" x14ac:dyDescent="0.15">
      <c r="A1398" s="150" t="s">
        <v>4558</v>
      </c>
      <c r="B1398" s="150" t="s">
        <v>28415</v>
      </c>
      <c r="C1398" s="150" t="s">
        <v>13674</v>
      </c>
      <c r="D1398" s="150">
        <v>147000</v>
      </c>
      <c r="E1398" s="150">
        <v>162000</v>
      </c>
      <c r="F1398" s="150" t="s">
        <v>22090</v>
      </c>
    </row>
    <row r="1399" spans="1:6" x14ac:dyDescent="0.15">
      <c r="A1399" s="150" t="s">
        <v>4559</v>
      </c>
      <c r="B1399" s="150" t="s">
        <v>25110</v>
      </c>
      <c r="C1399" s="150" t="s">
        <v>1746</v>
      </c>
      <c r="D1399" s="150">
        <v>19550</v>
      </c>
      <c r="E1399" s="150">
        <v>26430</v>
      </c>
      <c r="F1399" s="150" t="s">
        <v>18774</v>
      </c>
    </row>
    <row r="1400" spans="1:6" x14ac:dyDescent="0.15">
      <c r="A1400" s="150" t="s">
        <v>4560</v>
      </c>
      <c r="B1400" s="150" t="s">
        <v>28416</v>
      </c>
      <c r="C1400" s="150" t="s">
        <v>13675</v>
      </c>
      <c r="D1400" s="150">
        <v>6639000</v>
      </c>
      <c r="E1400" s="150">
        <v>6860000</v>
      </c>
      <c r="F1400" s="150" t="s">
        <v>28417</v>
      </c>
    </row>
    <row r="1401" spans="1:6" x14ac:dyDescent="0.15">
      <c r="A1401" s="150" t="s">
        <v>4561</v>
      </c>
      <c r="B1401" s="150" t="s">
        <v>28418</v>
      </c>
      <c r="C1401" s="150" t="s">
        <v>13677</v>
      </c>
      <c r="D1401" s="150">
        <v>3530000</v>
      </c>
      <c r="E1401" s="150">
        <v>2190000</v>
      </c>
      <c r="F1401" s="150" t="s">
        <v>28419</v>
      </c>
    </row>
    <row r="1402" spans="1:6" x14ac:dyDescent="0.15">
      <c r="A1402" s="150" t="s">
        <v>4562</v>
      </c>
      <c r="B1402" s="150" t="s">
        <v>636</v>
      </c>
      <c r="C1402" s="150" t="s">
        <v>1747</v>
      </c>
      <c r="D1402" s="150">
        <v>69800</v>
      </c>
      <c r="E1402" s="150">
        <v>150000</v>
      </c>
      <c r="F1402" s="150" t="s">
        <v>24645</v>
      </c>
    </row>
    <row r="1403" spans="1:6" x14ac:dyDescent="0.15">
      <c r="A1403" s="150" t="s">
        <v>4563</v>
      </c>
      <c r="B1403" s="150" t="s">
        <v>28420</v>
      </c>
      <c r="C1403" s="150" t="s">
        <v>13678</v>
      </c>
      <c r="D1403" s="150">
        <v>145000</v>
      </c>
      <c r="E1403" s="150">
        <v>975000</v>
      </c>
      <c r="F1403" s="150" t="s">
        <v>26662</v>
      </c>
    </row>
    <row r="1404" spans="1:6" x14ac:dyDescent="0.15">
      <c r="A1404" s="150" t="s">
        <v>4564</v>
      </c>
      <c r="B1404" s="150" t="s">
        <v>26088</v>
      </c>
      <c r="C1404" s="150" t="s">
        <v>1748</v>
      </c>
      <c r="D1404" s="150">
        <v>390000</v>
      </c>
      <c r="E1404" s="150">
        <v>510380</v>
      </c>
      <c r="F1404" s="150" t="s">
        <v>28421</v>
      </c>
    </row>
    <row r="1405" spans="1:6" x14ac:dyDescent="0.15">
      <c r="A1405" s="150" t="s">
        <v>4565</v>
      </c>
      <c r="B1405" s="150" t="s">
        <v>28422</v>
      </c>
      <c r="C1405" s="150" t="s">
        <v>13679</v>
      </c>
      <c r="D1405" s="150">
        <v>509638.40000000002</v>
      </c>
      <c r="E1405" s="150">
        <v>352977.91</v>
      </c>
      <c r="F1405" s="150" t="s">
        <v>27282</v>
      </c>
    </row>
    <row r="1406" spans="1:6" x14ac:dyDescent="0.15">
      <c r="A1406" s="150" t="s">
        <v>4566</v>
      </c>
      <c r="B1406" s="150" t="s">
        <v>28423</v>
      </c>
      <c r="C1406" s="150" t="s">
        <v>13680</v>
      </c>
      <c r="D1406" s="150">
        <v>38960800</v>
      </c>
      <c r="E1406" s="150">
        <v>132213480</v>
      </c>
      <c r="F1406" s="150" t="s">
        <v>24705</v>
      </c>
    </row>
    <row r="1407" spans="1:6" x14ac:dyDescent="0.15">
      <c r="A1407" s="150" t="s">
        <v>4567</v>
      </c>
      <c r="B1407" s="150" t="s">
        <v>28424</v>
      </c>
      <c r="C1407" s="150" t="s">
        <v>13681</v>
      </c>
      <c r="D1407" s="150">
        <v>91417159</v>
      </c>
      <c r="E1407" s="150">
        <v>71390061</v>
      </c>
      <c r="F1407" s="150" t="s">
        <v>28425</v>
      </c>
    </row>
    <row r="1408" spans="1:6" x14ac:dyDescent="0.15">
      <c r="A1408" s="150" t="s">
        <v>4568</v>
      </c>
      <c r="B1408" s="150" t="s">
        <v>28426</v>
      </c>
      <c r="C1408" s="150" t="s">
        <v>13682</v>
      </c>
      <c r="D1408" s="150">
        <v>21049960</v>
      </c>
      <c r="E1408" s="150">
        <v>26396000</v>
      </c>
      <c r="F1408" s="150" t="s">
        <v>24465</v>
      </c>
    </row>
    <row r="1409" spans="1:6" x14ac:dyDescent="0.15">
      <c r="A1409" s="150" t="s">
        <v>4569</v>
      </c>
      <c r="B1409" s="150" t="s">
        <v>25375</v>
      </c>
      <c r="C1409" s="150" t="s">
        <v>1749</v>
      </c>
      <c r="D1409" s="150">
        <v>873000</v>
      </c>
      <c r="E1409" s="150">
        <v>957000</v>
      </c>
      <c r="F1409" s="150" t="s">
        <v>22108</v>
      </c>
    </row>
    <row r="1410" spans="1:6" x14ac:dyDescent="0.15">
      <c r="A1410" s="150" t="s">
        <v>4570</v>
      </c>
      <c r="B1410" s="150" t="s">
        <v>28427</v>
      </c>
      <c r="C1410" s="150" t="s">
        <v>13683</v>
      </c>
      <c r="D1410" s="150">
        <v>241521</v>
      </c>
      <c r="E1410" s="150">
        <v>450803</v>
      </c>
      <c r="F1410" s="150" t="s">
        <v>15506</v>
      </c>
    </row>
    <row r="1411" spans="1:6" x14ac:dyDescent="0.15">
      <c r="A1411" s="150" t="s">
        <v>4571</v>
      </c>
      <c r="B1411" s="150" t="s">
        <v>637</v>
      </c>
      <c r="C1411" s="150" t="s">
        <v>1750</v>
      </c>
      <c r="D1411" s="150">
        <v>3014230</v>
      </c>
      <c r="E1411" s="150">
        <v>5222307</v>
      </c>
      <c r="F1411" s="150" t="s">
        <v>28428</v>
      </c>
    </row>
    <row r="1412" spans="1:6" x14ac:dyDescent="0.15">
      <c r="A1412" s="150" t="s">
        <v>4572</v>
      </c>
      <c r="B1412" s="150" t="s">
        <v>28429</v>
      </c>
      <c r="C1412" s="150" t="s">
        <v>13684</v>
      </c>
      <c r="D1412" s="150">
        <v>716660</v>
      </c>
      <c r="E1412" s="150">
        <v>440000</v>
      </c>
      <c r="F1412" s="150" t="s">
        <v>18774</v>
      </c>
    </row>
    <row r="1413" spans="1:6" x14ac:dyDescent="0.15">
      <c r="A1413" s="150" t="s">
        <v>4573</v>
      </c>
      <c r="B1413" s="150" t="s">
        <v>28430</v>
      </c>
      <c r="C1413" s="150" t="s">
        <v>13685</v>
      </c>
      <c r="D1413" s="150">
        <v>741104.25</v>
      </c>
      <c r="E1413" s="150">
        <v>848632.64</v>
      </c>
      <c r="F1413" s="150" t="s">
        <v>22052</v>
      </c>
    </row>
    <row r="1414" spans="1:6" x14ac:dyDescent="0.15">
      <c r="A1414" s="150" t="s">
        <v>4574</v>
      </c>
      <c r="B1414" s="150" t="s">
        <v>25338</v>
      </c>
      <c r="C1414" s="150" t="s">
        <v>1751</v>
      </c>
      <c r="D1414" s="150">
        <v>4844895</v>
      </c>
      <c r="E1414" s="150">
        <v>6292289</v>
      </c>
      <c r="F1414" s="150" t="s">
        <v>28431</v>
      </c>
    </row>
    <row r="1415" spans="1:6" x14ac:dyDescent="0.15">
      <c r="A1415" s="150" t="s">
        <v>4575</v>
      </c>
      <c r="B1415" s="150" t="s">
        <v>28432</v>
      </c>
      <c r="C1415" s="150" t="s">
        <v>13686</v>
      </c>
      <c r="D1415" s="150">
        <v>2108436.92</v>
      </c>
      <c r="E1415" s="150">
        <v>5601575</v>
      </c>
      <c r="F1415" s="150" t="s">
        <v>28433</v>
      </c>
    </row>
    <row r="1416" spans="1:6" x14ac:dyDescent="0.15">
      <c r="A1416" s="150" t="s">
        <v>4576</v>
      </c>
      <c r="B1416" s="150" t="s">
        <v>25679</v>
      </c>
      <c r="C1416" s="150" t="s">
        <v>1752</v>
      </c>
      <c r="D1416" s="150">
        <v>424280</v>
      </c>
      <c r="E1416" s="150">
        <v>287085.40000000002</v>
      </c>
      <c r="F1416" s="150" t="s">
        <v>22160</v>
      </c>
    </row>
    <row r="1417" spans="1:6" x14ac:dyDescent="0.15">
      <c r="A1417" s="150" t="s">
        <v>4577</v>
      </c>
      <c r="B1417" s="150" t="s">
        <v>28434</v>
      </c>
      <c r="C1417" s="150" t="s">
        <v>13687</v>
      </c>
      <c r="D1417" s="150">
        <v>394995</v>
      </c>
      <c r="E1417" s="150">
        <v>840000</v>
      </c>
      <c r="F1417" s="150" t="s">
        <v>18774</v>
      </c>
    </row>
    <row r="1418" spans="1:6" x14ac:dyDescent="0.15">
      <c r="A1418" s="150" t="s">
        <v>4578</v>
      </c>
      <c r="B1418" s="150" t="s">
        <v>28435</v>
      </c>
      <c r="C1418" s="150" t="s">
        <v>13688</v>
      </c>
      <c r="D1418" s="150">
        <v>115680</v>
      </c>
      <c r="E1418" s="150">
        <v>122000</v>
      </c>
      <c r="F1418" s="150" t="s">
        <v>28436</v>
      </c>
    </row>
    <row r="1419" spans="1:6" x14ac:dyDescent="0.15">
      <c r="A1419" s="150" t="s">
        <v>4579</v>
      </c>
      <c r="B1419" s="150" t="s">
        <v>28437</v>
      </c>
      <c r="C1419" s="150" t="s">
        <v>13689</v>
      </c>
      <c r="D1419" s="150">
        <v>3948440</v>
      </c>
      <c r="E1419" s="150">
        <v>4394300</v>
      </c>
      <c r="F1419" s="150" t="s">
        <v>22053</v>
      </c>
    </row>
    <row r="1420" spans="1:6" x14ac:dyDescent="0.15">
      <c r="A1420" s="150" t="s">
        <v>4580</v>
      </c>
      <c r="B1420" s="150" t="s">
        <v>28438</v>
      </c>
      <c r="C1420" s="150" t="s">
        <v>13690</v>
      </c>
      <c r="D1420" s="150">
        <v>3833559.84</v>
      </c>
      <c r="E1420" s="150">
        <v>3996100</v>
      </c>
      <c r="F1420" s="150" t="s">
        <v>27368</v>
      </c>
    </row>
    <row r="1421" spans="1:6" x14ac:dyDescent="0.15">
      <c r="A1421" s="150" t="s">
        <v>4581</v>
      </c>
      <c r="B1421" s="150" t="s">
        <v>28439</v>
      </c>
      <c r="C1421" s="150" t="s">
        <v>13691</v>
      </c>
      <c r="D1421" s="150">
        <v>273923.7</v>
      </c>
      <c r="E1421" s="150">
        <v>184327.58</v>
      </c>
      <c r="F1421" s="150" t="s">
        <v>28440</v>
      </c>
    </row>
    <row r="1422" spans="1:6" x14ac:dyDescent="0.15">
      <c r="A1422" s="150" t="s">
        <v>4582</v>
      </c>
      <c r="B1422" s="150" t="s">
        <v>28441</v>
      </c>
      <c r="C1422" s="150" t="s">
        <v>13692</v>
      </c>
      <c r="D1422" s="150">
        <v>1921562</v>
      </c>
      <c r="E1422" s="150">
        <v>3180090</v>
      </c>
      <c r="F1422" s="150" t="s">
        <v>22060</v>
      </c>
    </row>
    <row r="1423" spans="1:6" x14ac:dyDescent="0.15">
      <c r="A1423" s="150" t="s">
        <v>4583</v>
      </c>
      <c r="B1423" s="150" t="s">
        <v>25377</v>
      </c>
      <c r="C1423" s="150" t="s">
        <v>1753</v>
      </c>
      <c r="D1423" s="150">
        <v>30000</v>
      </c>
      <c r="E1423" s="150">
        <v>50570</v>
      </c>
      <c r="F1423" s="150" t="s">
        <v>22108</v>
      </c>
    </row>
    <row r="1424" spans="1:6" x14ac:dyDescent="0.15">
      <c r="A1424" s="150" t="s">
        <v>3321</v>
      </c>
      <c r="B1424" s="150" t="s">
        <v>638</v>
      </c>
      <c r="C1424" s="150" t="s">
        <v>1754</v>
      </c>
      <c r="D1424" s="150">
        <v>4380020</v>
      </c>
      <c r="E1424" s="150">
        <v>5298500</v>
      </c>
      <c r="F1424" s="150" t="s">
        <v>24635</v>
      </c>
    </row>
    <row r="1425" spans="1:6" x14ac:dyDescent="0.15">
      <c r="A1425" s="150" t="s">
        <v>4584</v>
      </c>
      <c r="B1425" s="150" t="s">
        <v>25262</v>
      </c>
      <c r="C1425" s="150" t="s">
        <v>1755</v>
      </c>
      <c r="D1425" s="150">
        <v>55000</v>
      </c>
      <c r="E1425" s="150">
        <v>30000</v>
      </c>
      <c r="F1425" s="150" t="s">
        <v>22071</v>
      </c>
    </row>
    <row r="1426" spans="1:6" x14ac:dyDescent="0.15">
      <c r="A1426" s="150" t="s">
        <v>4585</v>
      </c>
      <c r="B1426" s="150" t="s">
        <v>28442</v>
      </c>
      <c r="C1426" s="150" t="s">
        <v>13693</v>
      </c>
      <c r="D1426" s="150">
        <v>264339</v>
      </c>
      <c r="E1426" s="150">
        <v>235949</v>
      </c>
      <c r="F1426" s="150" t="s">
        <v>22060</v>
      </c>
    </row>
    <row r="1427" spans="1:6" x14ac:dyDescent="0.15">
      <c r="A1427" s="150" t="s">
        <v>4586</v>
      </c>
      <c r="B1427" s="150" t="s">
        <v>28443</v>
      </c>
      <c r="C1427" s="150" t="s">
        <v>13694</v>
      </c>
      <c r="D1427" s="150">
        <v>3230000</v>
      </c>
      <c r="E1427" s="150">
        <v>4811000</v>
      </c>
      <c r="F1427" s="150" t="s">
        <v>27935</v>
      </c>
    </row>
    <row r="1428" spans="1:6" x14ac:dyDescent="0.15">
      <c r="A1428" s="150" t="s">
        <v>4587</v>
      </c>
      <c r="B1428" s="150" t="s">
        <v>28444</v>
      </c>
      <c r="C1428" s="150" t="s">
        <v>13695</v>
      </c>
      <c r="D1428" s="150">
        <v>692700</v>
      </c>
      <c r="E1428" s="150">
        <v>554040</v>
      </c>
      <c r="F1428" s="150" t="s">
        <v>22067</v>
      </c>
    </row>
    <row r="1429" spans="1:6" x14ac:dyDescent="0.15">
      <c r="A1429" s="150" t="s">
        <v>4588</v>
      </c>
      <c r="B1429" s="150" t="s">
        <v>28445</v>
      </c>
      <c r="C1429" s="150" t="s">
        <v>13696</v>
      </c>
      <c r="D1429" s="150">
        <v>50860000</v>
      </c>
      <c r="E1429" s="150">
        <v>104708000</v>
      </c>
      <c r="F1429" s="150" t="s">
        <v>28446</v>
      </c>
    </row>
    <row r="1430" spans="1:6" x14ac:dyDescent="0.15">
      <c r="A1430" s="150" t="s">
        <v>4589</v>
      </c>
      <c r="B1430" s="150" t="s">
        <v>25837</v>
      </c>
      <c r="C1430" s="150" t="s">
        <v>1756</v>
      </c>
      <c r="D1430" s="150">
        <v>351246</v>
      </c>
      <c r="E1430" s="150">
        <v>168464</v>
      </c>
      <c r="F1430" s="150" t="s">
        <v>18774</v>
      </c>
    </row>
    <row r="1431" spans="1:6" x14ac:dyDescent="0.15">
      <c r="A1431" s="150" t="s">
        <v>4590</v>
      </c>
      <c r="B1431" s="150" t="s">
        <v>28447</v>
      </c>
      <c r="C1431" s="150" t="s">
        <v>13698</v>
      </c>
      <c r="D1431" s="150">
        <v>618206</v>
      </c>
      <c r="E1431" s="150">
        <v>3081436</v>
      </c>
      <c r="F1431" s="150" t="s">
        <v>28448</v>
      </c>
    </row>
    <row r="1432" spans="1:6" x14ac:dyDescent="0.15">
      <c r="A1432" s="150" t="s">
        <v>4591</v>
      </c>
      <c r="B1432" s="150" t="s">
        <v>25079</v>
      </c>
      <c r="C1432" s="150" t="s">
        <v>1757</v>
      </c>
      <c r="D1432" s="150">
        <v>52131</v>
      </c>
      <c r="E1432" s="150">
        <v>46300</v>
      </c>
      <c r="F1432" s="150" t="s">
        <v>18774</v>
      </c>
    </row>
    <row r="1433" spans="1:6" x14ac:dyDescent="0.15">
      <c r="A1433" s="150" t="s">
        <v>4592</v>
      </c>
      <c r="B1433" s="150" t="s">
        <v>25146</v>
      </c>
      <c r="C1433" s="150" t="s">
        <v>1758</v>
      </c>
      <c r="D1433" s="150">
        <v>115000</v>
      </c>
      <c r="E1433" s="150">
        <v>85000</v>
      </c>
      <c r="F1433" s="150" t="s">
        <v>24604</v>
      </c>
    </row>
    <row r="1434" spans="1:6" x14ac:dyDescent="0.15">
      <c r="A1434" s="150" t="s">
        <v>4593</v>
      </c>
      <c r="B1434" s="150" t="s">
        <v>26231</v>
      </c>
      <c r="C1434" s="150" t="s">
        <v>1759</v>
      </c>
      <c r="D1434" s="150">
        <v>3129000</v>
      </c>
      <c r="E1434" s="150">
        <v>3780000</v>
      </c>
      <c r="F1434" s="150" t="s">
        <v>22074</v>
      </c>
    </row>
    <row r="1435" spans="1:6" x14ac:dyDescent="0.15">
      <c r="A1435" s="150" t="s">
        <v>4594</v>
      </c>
      <c r="B1435" s="150" t="s">
        <v>25081</v>
      </c>
      <c r="C1435" s="150" t="s">
        <v>1760</v>
      </c>
      <c r="D1435" s="150">
        <v>32076</v>
      </c>
      <c r="E1435" s="150">
        <v>27831</v>
      </c>
      <c r="F1435" s="150" t="s">
        <v>18774</v>
      </c>
    </row>
    <row r="1436" spans="1:6" x14ac:dyDescent="0.15">
      <c r="A1436" s="150" t="s">
        <v>4595</v>
      </c>
      <c r="B1436" s="150" t="s">
        <v>25547</v>
      </c>
      <c r="C1436" s="150" t="s">
        <v>1761</v>
      </c>
      <c r="D1436" s="150">
        <v>1331871</v>
      </c>
      <c r="E1436" s="150">
        <v>1377172</v>
      </c>
      <c r="F1436" s="150" t="s">
        <v>22067</v>
      </c>
    </row>
    <row r="1437" spans="1:6" x14ac:dyDescent="0.15">
      <c r="A1437" s="150" t="s">
        <v>4596</v>
      </c>
      <c r="B1437" s="150" t="s">
        <v>28449</v>
      </c>
      <c r="C1437" s="150" t="s">
        <v>13700</v>
      </c>
      <c r="D1437" s="150">
        <v>1330711</v>
      </c>
      <c r="E1437" s="150">
        <v>2239013</v>
      </c>
      <c r="F1437" s="150" t="s">
        <v>28450</v>
      </c>
    </row>
    <row r="1438" spans="1:6" x14ac:dyDescent="0.15">
      <c r="A1438" s="150" t="s">
        <v>4597</v>
      </c>
      <c r="B1438" s="150" t="s">
        <v>28451</v>
      </c>
      <c r="C1438" s="150" t="s">
        <v>13701</v>
      </c>
      <c r="D1438" s="150">
        <v>166814.6</v>
      </c>
      <c r="E1438" s="150">
        <v>119468.2</v>
      </c>
      <c r="F1438" s="150" t="s">
        <v>22078</v>
      </c>
    </row>
    <row r="1439" spans="1:6" x14ac:dyDescent="0.15">
      <c r="A1439" s="150" t="s">
        <v>4598</v>
      </c>
      <c r="B1439" s="150" t="s">
        <v>28452</v>
      </c>
      <c r="C1439" s="150" t="s">
        <v>1794</v>
      </c>
      <c r="D1439" s="150">
        <v>694000</v>
      </c>
      <c r="E1439" s="150">
        <v>826000</v>
      </c>
      <c r="F1439" s="150" t="s">
        <v>18774</v>
      </c>
    </row>
    <row r="1440" spans="1:6" x14ac:dyDescent="0.15">
      <c r="A1440" s="150" t="s">
        <v>4599</v>
      </c>
      <c r="B1440" s="150" t="s">
        <v>28453</v>
      </c>
      <c r="C1440" s="150" t="s">
        <v>13702</v>
      </c>
      <c r="D1440" s="150">
        <v>308422</v>
      </c>
      <c r="E1440" s="150">
        <v>661556</v>
      </c>
      <c r="F1440" s="150" t="s">
        <v>28454</v>
      </c>
    </row>
    <row r="1441" spans="1:6" x14ac:dyDescent="0.15">
      <c r="A1441" s="150" t="s">
        <v>23644</v>
      </c>
      <c r="B1441" s="150" t="s">
        <v>24835</v>
      </c>
      <c r="C1441" s="150" t="s">
        <v>1762</v>
      </c>
      <c r="D1441" s="150">
        <v>952163</v>
      </c>
      <c r="E1441" s="150">
        <v>956803</v>
      </c>
      <c r="F1441" s="150" t="s">
        <v>24581</v>
      </c>
    </row>
    <row r="1442" spans="1:6" x14ac:dyDescent="0.15">
      <c r="A1442" s="150" t="s">
        <v>4600</v>
      </c>
      <c r="B1442" s="150" t="s">
        <v>28455</v>
      </c>
      <c r="C1442" s="150" t="s">
        <v>13704</v>
      </c>
      <c r="D1442" s="150">
        <v>5762320</v>
      </c>
      <c r="E1442" s="150">
        <v>15876400</v>
      </c>
      <c r="F1442" s="150" t="s">
        <v>22172</v>
      </c>
    </row>
    <row r="1443" spans="1:6" x14ac:dyDescent="0.15">
      <c r="A1443" s="150" t="s">
        <v>23645</v>
      </c>
      <c r="B1443" s="150" t="s">
        <v>25083</v>
      </c>
      <c r="C1443" s="150" t="s">
        <v>1763</v>
      </c>
      <c r="D1443" s="150">
        <v>93192</v>
      </c>
      <c r="E1443" s="150">
        <v>95900</v>
      </c>
      <c r="F1443" s="150" t="s">
        <v>28456</v>
      </c>
    </row>
    <row r="1444" spans="1:6" x14ac:dyDescent="0.15">
      <c r="A1444" s="150" t="s">
        <v>4601</v>
      </c>
      <c r="B1444" s="150" t="s">
        <v>28457</v>
      </c>
      <c r="C1444" s="150" t="s">
        <v>13705</v>
      </c>
      <c r="D1444" s="150">
        <v>26413280</v>
      </c>
      <c r="E1444" s="150">
        <v>65261382</v>
      </c>
      <c r="F1444" s="150" t="s">
        <v>28458</v>
      </c>
    </row>
    <row r="1445" spans="1:6" x14ac:dyDescent="0.15">
      <c r="A1445" s="150" t="s">
        <v>4602</v>
      </c>
      <c r="B1445" s="150" t="s">
        <v>28459</v>
      </c>
      <c r="C1445" s="150" t="s">
        <v>2392</v>
      </c>
      <c r="D1445" s="150">
        <v>10922770</v>
      </c>
      <c r="E1445" s="150">
        <v>14600620</v>
      </c>
      <c r="F1445" s="150" t="s">
        <v>22053</v>
      </c>
    </row>
    <row r="1446" spans="1:6" x14ac:dyDescent="0.15">
      <c r="A1446" s="150" t="s">
        <v>4603</v>
      </c>
      <c r="B1446" s="150" t="s">
        <v>28460</v>
      </c>
      <c r="C1446" s="150" t="s">
        <v>13706</v>
      </c>
      <c r="D1446" s="150">
        <v>10923500</v>
      </c>
      <c r="E1446" s="150">
        <v>11665400</v>
      </c>
      <c r="F1446" s="150" t="s">
        <v>27073</v>
      </c>
    </row>
    <row r="1447" spans="1:6" x14ac:dyDescent="0.15">
      <c r="A1447" s="150" t="s">
        <v>23646</v>
      </c>
      <c r="B1447" s="150" t="s">
        <v>25035</v>
      </c>
      <c r="C1447" s="150" t="s">
        <v>1764</v>
      </c>
      <c r="D1447" s="150">
        <v>33900</v>
      </c>
      <c r="E1447" s="150">
        <v>36100</v>
      </c>
      <c r="F1447" s="150" t="s">
        <v>22175</v>
      </c>
    </row>
    <row r="1448" spans="1:6" x14ac:dyDescent="0.15">
      <c r="A1448" s="150" t="s">
        <v>4604</v>
      </c>
      <c r="B1448" s="150" t="s">
        <v>28461</v>
      </c>
      <c r="C1448" s="150" t="s">
        <v>13707</v>
      </c>
      <c r="D1448" s="150">
        <v>68500</v>
      </c>
      <c r="E1448" s="150">
        <v>66400</v>
      </c>
      <c r="F1448" s="150" t="s">
        <v>24493</v>
      </c>
    </row>
    <row r="1449" spans="1:6" x14ac:dyDescent="0.15">
      <c r="A1449" s="150" t="s">
        <v>23647</v>
      </c>
      <c r="B1449" s="150" t="s">
        <v>639</v>
      </c>
      <c r="C1449" s="150" t="s">
        <v>1765</v>
      </c>
      <c r="D1449" s="150">
        <v>935600</v>
      </c>
      <c r="E1449" s="150">
        <v>752000</v>
      </c>
      <c r="F1449" s="150" t="s">
        <v>24581</v>
      </c>
    </row>
    <row r="1450" spans="1:6" x14ac:dyDescent="0.15">
      <c r="A1450" s="150" t="s">
        <v>23648</v>
      </c>
      <c r="B1450" s="150" t="s">
        <v>25593</v>
      </c>
      <c r="C1450" s="150" t="s">
        <v>1766</v>
      </c>
      <c r="D1450" s="150">
        <v>173724</v>
      </c>
      <c r="E1450" s="150">
        <v>169811</v>
      </c>
      <c r="F1450" s="150" t="s">
        <v>18774</v>
      </c>
    </row>
    <row r="1451" spans="1:6" x14ac:dyDescent="0.15">
      <c r="A1451" s="150" t="s">
        <v>23649</v>
      </c>
      <c r="B1451" s="150" t="s">
        <v>640</v>
      </c>
      <c r="C1451" s="150" t="s">
        <v>1767</v>
      </c>
      <c r="D1451" s="150">
        <v>45835</v>
      </c>
      <c r="E1451" s="150">
        <v>43351</v>
      </c>
      <c r="F1451" s="150" t="s">
        <v>22154</v>
      </c>
    </row>
    <row r="1452" spans="1:6" x14ac:dyDescent="0.15">
      <c r="A1452" s="150" t="s">
        <v>4605</v>
      </c>
      <c r="B1452" s="150" t="s">
        <v>28462</v>
      </c>
      <c r="C1452" s="150" t="s">
        <v>13708</v>
      </c>
      <c r="D1452" s="150">
        <v>729480</v>
      </c>
      <c r="E1452" s="150">
        <v>1039040</v>
      </c>
      <c r="F1452" s="150" t="s">
        <v>28463</v>
      </c>
    </row>
    <row r="1453" spans="1:6" x14ac:dyDescent="0.15">
      <c r="A1453" s="150" t="s">
        <v>4606</v>
      </c>
      <c r="B1453" s="150" t="s">
        <v>28464</v>
      </c>
      <c r="C1453" s="150" t="s">
        <v>12794</v>
      </c>
      <c r="D1453" s="150">
        <v>1370310</v>
      </c>
      <c r="E1453" s="150">
        <v>1780500</v>
      </c>
      <c r="F1453" s="150" t="s">
        <v>22060</v>
      </c>
    </row>
    <row r="1454" spans="1:6" x14ac:dyDescent="0.15">
      <c r="A1454" s="150" t="s">
        <v>4607</v>
      </c>
      <c r="B1454" s="150" t="s">
        <v>26022</v>
      </c>
      <c r="C1454" s="150" t="s">
        <v>1768</v>
      </c>
      <c r="D1454" s="150">
        <v>233200</v>
      </c>
      <c r="E1454" s="150">
        <v>482700</v>
      </c>
      <c r="F1454" s="150" t="s">
        <v>22172</v>
      </c>
    </row>
    <row r="1455" spans="1:6" x14ac:dyDescent="0.15">
      <c r="A1455" s="150" t="s">
        <v>4608</v>
      </c>
      <c r="B1455" s="150" t="s">
        <v>28465</v>
      </c>
      <c r="C1455" s="150" t="s">
        <v>13709</v>
      </c>
      <c r="D1455" s="150">
        <v>2074800</v>
      </c>
      <c r="E1455" s="150">
        <v>2310000</v>
      </c>
      <c r="F1455" s="150" t="s">
        <v>24497</v>
      </c>
    </row>
    <row r="1456" spans="1:6" x14ac:dyDescent="0.15">
      <c r="A1456" s="150" t="s">
        <v>23650</v>
      </c>
      <c r="B1456" s="150" t="s">
        <v>641</v>
      </c>
      <c r="C1456" s="150" t="s">
        <v>1769</v>
      </c>
      <c r="D1456" s="150">
        <v>4184823.2</v>
      </c>
      <c r="E1456" s="150">
        <v>5194937.5999999996</v>
      </c>
      <c r="F1456" s="150" t="s">
        <v>22078</v>
      </c>
    </row>
    <row r="1457" spans="1:6" x14ac:dyDescent="0.15">
      <c r="A1457" s="150" t="s">
        <v>23651</v>
      </c>
      <c r="B1457" s="150" t="s">
        <v>25879</v>
      </c>
      <c r="C1457" s="150" t="s">
        <v>1770</v>
      </c>
      <c r="D1457" s="150">
        <v>1172480</v>
      </c>
      <c r="E1457" s="150">
        <v>230830</v>
      </c>
      <c r="F1457" s="150" t="s">
        <v>28466</v>
      </c>
    </row>
    <row r="1458" spans="1:6" x14ac:dyDescent="0.15">
      <c r="A1458" s="150" t="s">
        <v>4609</v>
      </c>
      <c r="B1458" s="150" t="s">
        <v>28467</v>
      </c>
      <c r="C1458" s="150" t="s">
        <v>13710</v>
      </c>
      <c r="D1458" s="150">
        <v>945624</v>
      </c>
      <c r="E1458" s="150">
        <v>1054824</v>
      </c>
      <c r="F1458" s="150" t="s">
        <v>22060</v>
      </c>
    </row>
    <row r="1459" spans="1:6" x14ac:dyDescent="0.15">
      <c r="A1459" s="150" t="s">
        <v>4610</v>
      </c>
      <c r="B1459" s="150" t="s">
        <v>28468</v>
      </c>
      <c r="C1459" s="150" t="s">
        <v>13711</v>
      </c>
      <c r="D1459" s="150">
        <v>642522</v>
      </c>
      <c r="E1459" s="150">
        <v>1018537</v>
      </c>
      <c r="F1459" s="150" t="s">
        <v>28469</v>
      </c>
    </row>
    <row r="1460" spans="1:6" x14ac:dyDescent="0.15">
      <c r="A1460" s="150" t="s">
        <v>4611</v>
      </c>
      <c r="B1460" s="150" t="s">
        <v>28470</v>
      </c>
      <c r="C1460" s="150" t="s">
        <v>1813</v>
      </c>
      <c r="D1460" s="150">
        <v>1999000</v>
      </c>
      <c r="E1460" s="150">
        <v>1290000</v>
      </c>
      <c r="F1460" s="150" t="s">
        <v>18774</v>
      </c>
    </row>
    <row r="1461" spans="1:6" x14ac:dyDescent="0.15">
      <c r="A1461" s="150" t="s">
        <v>23652</v>
      </c>
      <c r="B1461" s="150" t="s">
        <v>25379</v>
      </c>
      <c r="C1461" s="150" t="s">
        <v>1771</v>
      </c>
      <c r="D1461" s="150">
        <v>1482300</v>
      </c>
      <c r="E1461" s="150">
        <v>1946500</v>
      </c>
      <c r="F1461" s="150" t="s">
        <v>28471</v>
      </c>
    </row>
    <row r="1462" spans="1:6" x14ac:dyDescent="0.15">
      <c r="A1462" s="150" t="s">
        <v>23653</v>
      </c>
      <c r="B1462" s="150" t="s">
        <v>25264</v>
      </c>
      <c r="C1462" s="150" t="s">
        <v>1772</v>
      </c>
      <c r="D1462" s="150">
        <v>115000</v>
      </c>
      <c r="E1462" s="150">
        <v>116000</v>
      </c>
      <c r="F1462" s="150" t="s">
        <v>28157</v>
      </c>
    </row>
    <row r="1463" spans="1:6" x14ac:dyDescent="0.15">
      <c r="A1463" s="150" t="s">
        <v>23654</v>
      </c>
      <c r="B1463" s="150" t="s">
        <v>25534</v>
      </c>
      <c r="C1463" s="150" t="s">
        <v>1773</v>
      </c>
      <c r="D1463" s="150">
        <v>151677</v>
      </c>
      <c r="E1463" s="150">
        <v>30800</v>
      </c>
      <c r="F1463" s="150" t="s">
        <v>24495</v>
      </c>
    </row>
    <row r="1464" spans="1:6" x14ac:dyDescent="0.15">
      <c r="A1464" s="150" t="s">
        <v>4612</v>
      </c>
      <c r="B1464" s="150" t="s">
        <v>28472</v>
      </c>
      <c r="C1464" s="150" t="s">
        <v>1796</v>
      </c>
      <c r="D1464" s="150">
        <v>47722</v>
      </c>
      <c r="E1464" s="150">
        <v>81232</v>
      </c>
      <c r="F1464" s="150" t="s">
        <v>28473</v>
      </c>
    </row>
    <row r="1465" spans="1:6" x14ac:dyDescent="0.15">
      <c r="A1465" s="150" t="s">
        <v>23655</v>
      </c>
      <c r="B1465" s="150" t="s">
        <v>642</v>
      </c>
      <c r="C1465" s="150" t="s">
        <v>1774</v>
      </c>
      <c r="D1465" s="150">
        <v>6600000</v>
      </c>
      <c r="E1465" s="150">
        <v>5000000</v>
      </c>
      <c r="F1465" s="150" t="s">
        <v>22103</v>
      </c>
    </row>
    <row r="1466" spans="1:6" x14ac:dyDescent="0.15">
      <c r="A1466" s="150" t="s">
        <v>4613</v>
      </c>
      <c r="B1466" s="150" t="s">
        <v>28474</v>
      </c>
      <c r="C1466" s="150" t="s">
        <v>13713</v>
      </c>
      <c r="D1466" s="150">
        <v>128000</v>
      </c>
      <c r="E1466" s="150">
        <v>90000</v>
      </c>
      <c r="F1466" s="150" t="s">
        <v>28475</v>
      </c>
    </row>
    <row r="1467" spans="1:6" x14ac:dyDescent="0.15">
      <c r="A1467" s="150" t="s">
        <v>4614</v>
      </c>
      <c r="B1467" s="150" t="s">
        <v>28476</v>
      </c>
      <c r="C1467" s="150" t="s">
        <v>13715</v>
      </c>
      <c r="D1467" s="150">
        <v>3153045.8</v>
      </c>
      <c r="E1467" s="150">
        <v>1705936</v>
      </c>
      <c r="F1467" s="150" t="s">
        <v>28152</v>
      </c>
    </row>
    <row r="1468" spans="1:6" x14ac:dyDescent="0.15">
      <c r="A1468" s="150" t="s">
        <v>23656</v>
      </c>
      <c r="B1468" s="150" t="s">
        <v>26430</v>
      </c>
      <c r="C1468" s="150" t="s">
        <v>1775</v>
      </c>
      <c r="D1468" s="150">
        <v>3564520</v>
      </c>
      <c r="E1468" s="150">
        <v>3524520</v>
      </c>
      <c r="F1468" s="150" t="s">
        <v>22108</v>
      </c>
    </row>
    <row r="1469" spans="1:6" x14ac:dyDescent="0.15">
      <c r="A1469" s="150" t="s">
        <v>4615</v>
      </c>
      <c r="B1469" s="150" t="s">
        <v>28477</v>
      </c>
      <c r="C1469" s="150" t="s">
        <v>13716</v>
      </c>
      <c r="D1469" s="150">
        <v>25065187</v>
      </c>
      <c r="E1469" s="150">
        <v>33180848</v>
      </c>
      <c r="F1469" s="150" t="s">
        <v>24724</v>
      </c>
    </row>
    <row r="1470" spans="1:6" x14ac:dyDescent="0.15">
      <c r="A1470" s="150" t="s">
        <v>4616</v>
      </c>
      <c r="B1470" s="150" t="s">
        <v>28478</v>
      </c>
      <c r="C1470" s="150" t="s">
        <v>431</v>
      </c>
      <c r="D1470" s="150">
        <v>385284.8</v>
      </c>
      <c r="E1470" s="150">
        <v>594179.82999999996</v>
      </c>
      <c r="F1470" s="150" t="s">
        <v>22154</v>
      </c>
    </row>
    <row r="1471" spans="1:6" x14ac:dyDescent="0.15">
      <c r="A1471" s="150" t="s">
        <v>4617</v>
      </c>
      <c r="B1471" s="150" t="s">
        <v>28479</v>
      </c>
      <c r="C1471" s="150" t="s">
        <v>13717</v>
      </c>
      <c r="D1471" s="150">
        <v>145465</v>
      </c>
      <c r="E1471" s="150">
        <v>169225</v>
      </c>
      <c r="F1471" s="150" t="s">
        <v>28480</v>
      </c>
    </row>
    <row r="1472" spans="1:6" x14ac:dyDescent="0.15">
      <c r="A1472" s="150" t="s">
        <v>28481</v>
      </c>
      <c r="B1472" s="150" t="s">
        <v>643</v>
      </c>
      <c r="C1472" s="150" t="s">
        <v>1776</v>
      </c>
      <c r="D1472" s="150">
        <v>370000</v>
      </c>
      <c r="E1472" s="150">
        <v>563000</v>
      </c>
      <c r="F1472" s="150" t="s">
        <v>22103</v>
      </c>
    </row>
    <row r="1473" spans="1:6" x14ac:dyDescent="0.15">
      <c r="A1473" s="150" t="s">
        <v>4618</v>
      </c>
      <c r="B1473" s="150" t="s">
        <v>28482</v>
      </c>
      <c r="C1473" s="150" t="s">
        <v>13673</v>
      </c>
      <c r="D1473" s="150">
        <v>351940</v>
      </c>
      <c r="E1473" s="150">
        <v>238725.48</v>
      </c>
      <c r="F1473" s="150" t="s">
        <v>18774</v>
      </c>
    </row>
    <row r="1474" spans="1:6" x14ac:dyDescent="0.15">
      <c r="A1474" s="150" t="s">
        <v>28483</v>
      </c>
      <c r="B1474" s="150" t="s">
        <v>644</v>
      </c>
      <c r="C1474" s="150" t="s">
        <v>1777</v>
      </c>
      <c r="D1474" s="150">
        <v>168450</v>
      </c>
      <c r="E1474" s="150">
        <v>802830</v>
      </c>
      <c r="F1474" s="150" t="s">
        <v>18774</v>
      </c>
    </row>
    <row r="1475" spans="1:6" x14ac:dyDescent="0.15">
      <c r="A1475" s="150" t="s">
        <v>4619</v>
      </c>
      <c r="B1475" s="150" t="s">
        <v>28484</v>
      </c>
      <c r="C1475" s="150" t="s">
        <v>13718</v>
      </c>
      <c r="D1475" s="150">
        <v>113876</v>
      </c>
      <c r="E1475" s="150">
        <v>126906</v>
      </c>
      <c r="F1475" s="150" t="s">
        <v>24459</v>
      </c>
    </row>
    <row r="1476" spans="1:6" x14ac:dyDescent="0.15">
      <c r="A1476" s="150" t="s">
        <v>4620</v>
      </c>
      <c r="B1476" s="150" t="s">
        <v>28485</v>
      </c>
      <c r="C1476" s="150" t="s">
        <v>13719</v>
      </c>
      <c r="D1476" s="150">
        <v>5736600</v>
      </c>
      <c r="E1476" s="150">
        <v>6569600</v>
      </c>
      <c r="F1476" s="150" t="s">
        <v>14062</v>
      </c>
    </row>
    <row r="1477" spans="1:6" x14ac:dyDescent="0.15">
      <c r="A1477" s="150" t="s">
        <v>28486</v>
      </c>
      <c r="B1477" s="150" t="s">
        <v>13720</v>
      </c>
      <c r="C1477" s="150" t="s">
        <v>1778</v>
      </c>
      <c r="D1477" s="150">
        <v>1012805</v>
      </c>
      <c r="E1477" s="150">
        <v>1232923</v>
      </c>
      <c r="F1477" s="150" t="s">
        <v>22078</v>
      </c>
    </row>
    <row r="1478" spans="1:6" x14ac:dyDescent="0.15">
      <c r="A1478" s="150" t="s">
        <v>28487</v>
      </c>
      <c r="B1478" s="150" t="s">
        <v>645</v>
      </c>
      <c r="C1478" s="150" t="s">
        <v>1779</v>
      </c>
      <c r="D1478" s="150">
        <v>95834.2</v>
      </c>
      <c r="E1478" s="150">
        <v>198485.8</v>
      </c>
      <c r="F1478" s="150" t="s">
        <v>28488</v>
      </c>
    </row>
    <row r="1479" spans="1:6" x14ac:dyDescent="0.15">
      <c r="A1479" s="150" t="s">
        <v>28489</v>
      </c>
      <c r="B1479" s="150" t="s">
        <v>646</v>
      </c>
      <c r="C1479" s="150" t="s">
        <v>1780</v>
      </c>
      <c r="D1479" s="150">
        <v>4970000</v>
      </c>
      <c r="E1479" s="150">
        <v>5070000</v>
      </c>
      <c r="F1479" s="150" t="s">
        <v>24465</v>
      </c>
    </row>
    <row r="1480" spans="1:6" x14ac:dyDescent="0.15">
      <c r="A1480" s="150" t="s">
        <v>28490</v>
      </c>
      <c r="B1480" s="150" t="s">
        <v>647</v>
      </c>
      <c r="C1480" s="150" t="s">
        <v>1781</v>
      </c>
      <c r="D1480" s="150">
        <v>800000</v>
      </c>
      <c r="E1480" s="150">
        <v>1274000</v>
      </c>
      <c r="F1480" s="150" t="s">
        <v>24731</v>
      </c>
    </row>
    <row r="1481" spans="1:6" x14ac:dyDescent="0.15">
      <c r="A1481" s="150" t="s">
        <v>4621</v>
      </c>
      <c r="B1481" s="150" t="s">
        <v>28491</v>
      </c>
      <c r="C1481" s="150" t="s">
        <v>13721</v>
      </c>
      <c r="D1481" s="150">
        <v>11707574</v>
      </c>
      <c r="E1481" s="150">
        <v>15136143</v>
      </c>
      <c r="F1481" s="150" t="s">
        <v>22100</v>
      </c>
    </row>
    <row r="1482" spans="1:6" x14ac:dyDescent="0.15">
      <c r="A1482" s="150" t="s">
        <v>28492</v>
      </c>
      <c r="B1482" s="150" t="s">
        <v>648</v>
      </c>
      <c r="C1482" s="150" t="s">
        <v>1782</v>
      </c>
      <c r="D1482" s="150">
        <v>64848</v>
      </c>
      <c r="E1482" s="150">
        <v>62804</v>
      </c>
      <c r="F1482" s="150" t="s">
        <v>22128</v>
      </c>
    </row>
    <row r="1483" spans="1:6" x14ac:dyDescent="0.15">
      <c r="A1483" s="150" t="s">
        <v>28493</v>
      </c>
      <c r="B1483" s="150" t="s">
        <v>649</v>
      </c>
      <c r="C1483" s="150" t="s">
        <v>1783</v>
      </c>
      <c r="D1483" s="150">
        <v>17153844</v>
      </c>
      <c r="E1483" s="150">
        <v>16658844</v>
      </c>
      <c r="F1483" s="150" t="s">
        <v>28494</v>
      </c>
    </row>
    <row r="1484" spans="1:6" x14ac:dyDescent="0.15">
      <c r="A1484" s="150" t="s">
        <v>28495</v>
      </c>
      <c r="B1484" s="150" t="s">
        <v>650</v>
      </c>
      <c r="C1484" s="150" t="s">
        <v>1784</v>
      </c>
      <c r="D1484" s="150">
        <v>213658.4</v>
      </c>
      <c r="E1484" s="150">
        <v>233605.4</v>
      </c>
      <c r="F1484" s="150" t="s">
        <v>22135</v>
      </c>
    </row>
    <row r="1485" spans="1:6" x14ac:dyDescent="0.15">
      <c r="A1485" s="150" t="s">
        <v>4622</v>
      </c>
      <c r="B1485" s="150" t="s">
        <v>28496</v>
      </c>
      <c r="C1485" s="150" t="s">
        <v>13722</v>
      </c>
      <c r="D1485" s="150">
        <v>140752.12</v>
      </c>
      <c r="E1485" s="150">
        <v>144200</v>
      </c>
      <c r="F1485" s="150" t="s">
        <v>24459</v>
      </c>
    </row>
    <row r="1486" spans="1:6" x14ac:dyDescent="0.15">
      <c r="A1486" s="150" t="s">
        <v>28497</v>
      </c>
      <c r="B1486" s="150" t="s">
        <v>651</v>
      </c>
      <c r="C1486" s="150" t="s">
        <v>1785</v>
      </c>
      <c r="D1486" s="150">
        <v>8422000</v>
      </c>
      <c r="E1486" s="150">
        <v>13248000</v>
      </c>
      <c r="F1486" s="150" t="s">
        <v>22082</v>
      </c>
    </row>
    <row r="1487" spans="1:6" x14ac:dyDescent="0.15">
      <c r="A1487" s="150" t="s">
        <v>28498</v>
      </c>
      <c r="B1487" s="150" t="s">
        <v>652</v>
      </c>
      <c r="C1487" s="150" t="s">
        <v>1782</v>
      </c>
      <c r="D1487" s="150">
        <v>68861</v>
      </c>
      <c r="E1487" s="150">
        <v>62804</v>
      </c>
      <c r="F1487" s="150" t="s">
        <v>22128</v>
      </c>
    </row>
    <row r="1488" spans="1:6" x14ac:dyDescent="0.15">
      <c r="A1488" s="150" t="s">
        <v>28499</v>
      </c>
      <c r="B1488" s="150" t="s">
        <v>653</v>
      </c>
      <c r="C1488" s="150" t="s">
        <v>1786</v>
      </c>
      <c r="D1488" s="150">
        <v>991400</v>
      </c>
      <c r="E1488" s="150">
        <v>1025000</v>
      </c>
      <c r="F1488" s="150" t="s">
        <v>22060</v>
      </c>
    </row>
    <row r="1489" spans="1:6" x14ac:dyDescent="0.15">
      <c r="A1489" s="150" t="s">
        <v>28500</v>
      </c>
      <c r="B1489" s="150" t="s">
        <v>654</v>
      </c>
      <c r="C1489" s="150" t="s">
        <v>1787</v>
      </c>
      <c r="D1489" s="150">
        <v>160000</v>
      </c>
      <c r="E1489" s="150">
        <v>220000</v>
      </c>
      <c r="F1489" s="150" t="s">
        <v>22133</v>
      </c>
    </row>
    <row r="1490" spans="1:6" x14ac:dyDescent="0.15">
      <c r="A1490" s="150" t="s">
        <v>28501</v>
      </c>
      <c r="B1490" s="150" t="s">
        <v>655</v>
      </c>
      <c r="C1490" s="150" t="s">
        <v>1788</v>
      </c>
      <c r="D1490" s="150">
        <v>22910</v>
      </c>
      <c r="E1490" s="150">
        <v>27864</v>
      </c>
      <c r="F1490" s="150" t="s">
        <v>27995</v>
      </c>
    </row>
    <row r="1491" spans="1:6" x14ac:dyDescent="0.15">
      <c r="A1491" s="150" t="s">
        <v>4623</v>
      </c>
      <c r="B1491" s="150" t="s">
        <v>28502</v>
      </c>
      <c r="C1491" s="150" t="s">
        <v>13723</v>
      </c>
      <c r="D1491" s="150">
        <v>623364</v>
      </c>
      <c r="E1491" s="150">
        <v>176474.6</v>
      </c>
      <c r="F1491" s="150" t="s">
        <v>28503</v>
      </c>
    </row>
    <row r="1492" spans="1:6" x14ac:dyDescent="0.15">
      <c r="A1492" s="150" t="s">
        <v>28504</v>
      </c>
      <c r="B1492" s="150" t="s">
        <v>656</v>
      </c>
      <c r="C1492" s="150" t="s">
        <v>1789</v>
      </c>
      <c r="D1492" s="150">
        <v>681217.2</v>
      </c>
      <c r="E1492" s="150">
        <v>1717437.84</v>
      </c>
      <c r="F1492" s="150" t="s">
        <v>18774</v>
      </c>
    </row>
    <row r="1493" spans="1:6" x14ac:dyDescent="0.15">
      <c r="A1493" s="150" t="s">
        <v>28505</v>
      </c>
      <c r="B1493" s="150" t="s">
        <v>657</v>
      </c>
      <c r="C1493" s="150" t="s">
        <v>1790</v>
      </c>
      <c r="D1493" s="150">
        <v>3510013</v>
      </c>
      <c r="E1493" s="150">
        <v>3687573</v>
      </c>
      <c r="F1493" s="150" t="s">
        <v>22060</v>
      </c>
    </row>
    <row r="1494" spans="1:6" x14ac:dyDescent="0.15">
      <c r="A1494" s="150" t="s">
        <v>28506</v>
      </c>
      <c r="B1494" s="150" t="s">
        <v>658</v>
      </c>
      <c r="C1494" s="150" t="s">
        <v>1791</v>
      </c>
      <c r="D1494" s="150">
        <v>2450000</v>
      </c>
      <c r="E1494" s="150">
        <v>2628095</v>
      </c>
      <c r="F1494" s="150" t="s">
        <v>22103</v>
      </c>
    </row>
    <row r="1495" spans="1:6" x14ac:dyDescent="0.15">
      <c r="A1495" s="150" t="s">
        <v>4624</v>
      </c>
      <c r="B1495" s="150" t="s">
        <v>28507</v>
      </c>
      <c r="C1495" s="150" t="s">
        <v>13724</v>
      </c>
      <c r="D1495" s="150">
        <v>847736.8</v>
      </c>
      <c r="E1495" s="150">
        <v>934136.8</v>
      </c>
      <c r="F1495" s="150" t="s">
        <v>28508</v>
      </c>
    </row>
    <row r="1496" spans="1:6" x14ac:dyDescent="0.15">
      <c r="A1496" s="150" t="s">
        <v>28509</v>
      </c>
      <c r="B1496" s="150" t="s">
        <v>659</v>
      </c>
      <c r="C1496" s="150" t="s">
        <v>1792</v>
      </c>
      <c r="D1496" s="150">
        <v>8800</v>
      </c>
      <c r="E1496" s="150">
        <v>4760</v>
      </c>
      <c r="F1496" s="150" t="s">
        <v>22071</v>
      </c>
    </row>
    <row r="1497" spans="1:6" x14ac:dyDescent="0.15">
      <c r="A1497" s="150" t="s">
        <v>28510</v>
      </c>
      <c r="B1497" s="150" t="s">
        <v>660</v>
      </c>
      <c r="C1497" s="150" t="s">
        <v>1793</v>
      </c>
      <c r="D1497" s="150">
        <v>779820</v>
      </c>
      <c r="E1497" s="150">
        <v>871364.4</v>
      </c>
      <c r="F1497" s="150" t="s">
        <v>24528</v>
      </c>
    </row>
    <row r="1498" spans="1:6" x14ac:dyDescent="0.15">
      <c r="A1498" s="150" t="s">
        <v>28511</v>
      </c>
      <c r="B1498" s="150" t="s">
        <v>661</v>
      </c>
      <c r="C1498" s="150" t="s">
        <v>1794</v>
      </c>
      <c r="D1498" s="150">
        <v>4423500</v>
      </c>
      <c r="E1498" s="150">
        <v>4594500</v>
      </c>
      <c r="F1498" s="150" t="s">
        <v>28512</v>
      </c>
    </row>
    <row r="1499" spans="1:6" x14ac:dyDescent="0.15">
      <c r="A1499" s="150" t="s">
        <v>28513</v>
      </c>
      <c r="B1499" s="150" t="s">
        <v>662</v>
      </c>
      <c r="C1499" s="150" t="s">
        <v>1795</v>
      </c>
      <c r="D1499" s="150">
        <v>2807700</v>
      </c>
      <c r="E1499" s="150">
        <v>2702200</v>
      </c>
      <c r="F1499" s="150" t="s">
        <v>28473</v>
      </c>
    </row>
    <row r="1500" spans="1:6" x14ac:dyDescent="0.15">
      <c r="A1500" s="150" t="s">
        <v>4625</v>
      </c>
      <c r="B1500" s="150" t="s">
        <v>28514</v>
      </c>
      <c r="C1500" s="150" t="s">
        <v>13725</v>
      </c>
      <c r="D1500" s="150">
        <v>6031600</v>
      </c>
      <c r="E1500" s="150">
        <v>6098800</v>
      </c>
      <c r="F1500" s="150" t="s">
        <v>22060</v>
      </c>
    </row>
    <row r="1501" spans="1:6" x14ac:dyDescent="0.15">
      <c r="A1501" s="150" t="s">
        <v>4626</v>
      </c>
      <c r="B1501" s="150" t="s">
        <v>28515</v>
      </c>
      <c r="C1501" s="150" t="s">
        <v>13726</v>
      </c>
      <c r="D1501" s="150">
        <v>2346924</v>
      </c>
      <c r="E1501" s="150">
        <v>3825406</v>
      </c>
      <c r="F1501" s="150" t="s">
        <v>22067</v>
      </c>
    </row>
    <row r="1502" spans="1:6" x14ac:dyDescent="0.15">
      <c r="A1502" s="150" t="s">
        <v>28516</v>
      </c>
      <c r="B1502" s="150" t="s">
        <v>663</v>
      </c>
      <c r="C1502" s="150" t="s">
        <v>1796</v>
      </c>
      <c r="D1502" s="150">
        <v>405812</v>
      </c>
      <c r="E1502" s="150">
        <v>492752</v>
      </c>
      <c r="F1502" s="150" t="s">
        <v>22137</v>
      </c>
    </row>
    <row r="1503" spans="1:6" x14ac:dyDescent="0.15">
      <c r="A1503" s="150" t="s">
        <v>4627</v>
      </c>
      <c r="B1503" s="150" t="s">
        <v>28517</v>
      </c>
      <c r="C1503" s="150" t="s">
        <v>13727</v>
      </c>
      <c r="D1503" s="150">
        <v>4172216</v>
      </c>
      <c r="E1503" s="150">
        <v>16200000</v>
      </c>
      <c r="F1503" s="150" t="s">
        <v>22082</v>
      </c>
    </row>
    <row r="1504" spans="1:6" x14ac:dyDescent="0.15">
      <c r="A1504" s="150" t="s">
        <v>28518</v>
      </c>
      <c r="B1504" s="150" t="s">
        <v>664</v>
      </c>
      <c r="C1504" s="150" t="s">
        <v>1797</v>
      </c>
      <c r="D1504" s="150">
        <v>300000</v>
      </c>
      <c r="E1504" s="150">
        <v>206000</v>
      </c>
      <c r="F1504" s="150" t="s">
        <v>28519</v>
      </c>
    </row>
    <row r="1505" spans="1:6" x14ac:dyDescent="0.15">
      <c r="A1505" s="150" t="s">
        <v>4628</v>
      </c>
      <c r="B1505" s="150" t="s">
        <v>28520</v>
      </c>
      <c r="C1505" s="150" t="s">
        <v>13729</v>
      </c>
      <c r="D1505" s="150">
        <v>788790</v>
      </c>
      <c r="E1505" s="150">
        <v>948920</v>
      </c>
      <c r="F1505" s="150" t="s">
        <v>28304</v>
      </c>
    </row>
    <row r="1506" spans="1:6" x14ac:dyDescent="0.15">
      <c r="A1506" s="150" t="s">
        <v>28521</v>
      </c>
      <c r="B1506" s="150" t="s">
        <v>665</v>
      </c>
      <c r="C1506" s="150" t="s">
        <v>1798</v>
      </c>
      <c r="D1506" s="150">
        <v>794812</v>
      </c>
      <c r="E1506" s="150">
        <v>1083314</v>
      </c>
      <c r="F1506" s="150" t="s">
        <v>22131</v>
      </c>
    </row>
    <row r="1507" spans="1:6" x14ac:dyDescent="0.15">
      <c r="A1507" s="150" t="s">
        <v>28522</v>
      </c>
      <c r="B1507" s="150" t="s">
        <v>666</v>
      </c>
      <c r="C1507" s="150" t="s">
        <v>1799</v>
      </c>
      <c r="D1507" s="150">
        <v>75235</v>
      </c>
      <c r="E1507" s="150">
        <v>82516.399999999994</v>
      </c>
      <c r="F1507" s="150" t="s">
        <v>22103</v>
      </c>
    </row>
    <row r="1508" spans="1:6" x14ac:dyDescent="0.15">
      <c r="A1508" s="150" t="s">
        <v>28523</v>
      </c>
      <c r="B1508" s="150" t="s">
        <v>667</v>
      </c>
      <c r="C1508" s="150" t="s">
        <v>1800</v>
      </c>
      <c r="D1508" s="150">
        <v>1700</v>
      </c>
      <c r="E1508" s="150">
        <v>1000</v>
      </c>
      <c r="F1508" s="150" t="s">
        <v>22088</v>
      </c>
    </row>
    <row r="1509" spans="1:6" x14ac:dyDescent="0.15">
      <c r="A1509" s="150" t="s">
        <v>28524</v>
      </c>
      <c r="B1509" s="150" t="s">
        <v>668</v>
      </c>
      <c r="C1509" s="150" t="s">
        <v>406</v>
      </c>
      <c r="D1509" s="150">
        <v>5725729</v>
      </c>
      <c r="E1509" s="150">
        <v>5900106</v>
      </c>
      <c r="F1509" s="150" t="s">
        <v>22067</v>
      </c>
    </row>
    <row r="1510" spans="1:6" x14ac:dyDescent="0.15">
      <c r="A1510" s="150" t="s">
        <v>4629</v>
      </c>
      <c r="B1510" s="150" t="s">
        <v>28525</v>
      </c>
      <c r="C1510" s="150" t="s">
        <v>13730</v>
      </c>
      <c r="D1510" s="150">
        <v>593189.92000000004</v>
      </c>
      <c r="E1510" s="150">
        <v>886379.84</v>
      </c>
      <c r="F1510" s="150" t="s">
        <v>24495</v>
      </c>
    </row>
    <row r="1511" spans="1:6" x14ac:dyDescent="0.15">
      <c r="A1511" s="150" t="s">
        <v>4630</v>
      </c>
      <c r="B1511" s="150" t="s">
        <v>28526</v>
      </c>
      <c r="C1511" s="150" t="s">
        <v>13731</v>
      </c>
      <c r="D1511" s="150">
        <v>288116</v>
      </c>
      <c r="E1511" s="150">
        <v>341000</v>
      </c>
      <c r="F1511" s="150" t="s">
        <v>22082</v>
      </c>
    </row>
    <row r="1512" spans="1:6" x14ac:dyDescent="0.15">
      <c r="A1512" s="150" t="s">
        <v>4631</v>
      </c>
      <c r="B1512" s="150" t="s">
        <v>28527</v>
      </c>
      <c r="C1512" s="150" t="s">
        <v>13732</v>
      </c>
      <c r="D1512" s="150">
        <v>563680</v>
      </c>
      <c r="E1512" s="150">
        <v>571910</v>
      </c>
      <c r="F1512" s="150" t="s">
        <v>22067</v>
      </c>
    </row>
    <row r="1513" spans="1:6" x14ac:dyDescent="0.15">
      <c r="A1513" s="150" t="s">
        <v>1174</v>
      </c>
      <c r="B1513" s="150" t="s">
        <v>669</v>
      </c>
      <c r="C1513" s="150" t="s">
        <v>1801</v>
      </c>
      <c r="D1513" s="150">
        <v>508120</v>
      </c>
      <c r="E1513" s="150">
        <v>525830</v>
      </c>
      <c r="F1513" s="150" t="s">
        <v>24550</v>
      </c>
    </row>
    <row r="1514" spans="1:6" x14ac:dyDescent="0.15">
      <c r="A1514" s="150" t="s">
        <v>1175</v>
      </c>
      <c r="B1514" s="150" t="s">
        <v>670</v>
      </c>
      <c r="C1514" s="150" t="s">
        <v>1802</v>
      </c>
      <c r="D1514" s="150">
        <v>3000</v>
      </c>
      <c r="E1514" s="150">
        <v>1150</v>
      </c>
      <c r="F1514" s="150" t="s">
        <v>22067</v>
      </c>
    </row>
    <row r="1515" spans="1:6" x14ac:dyDescent="0.15">
      <c r="A1515" s="150" t="s">
        <v>3274</v>
      </c>
      <c r="B1515" s="150" t="s">
        <v>13733</v>
      </c>
      <c r="C1515" s="150" t="s">
        <v>13734</v>
      </c>
      <c r="D1515" s="150">
        <v>490000</v>
      </c>
      <c r="E1515" s="150">
        <v>1036700</v>
      </c>
      <c r="F1515" s="150" t="s">
        <v>18774</v>
      </c>
    </row>
    <row r="1516" spans="1:6" x14ac:dyDescent="0.15">
      <c r="A1516" s="150" t="s">
        <v>1176</v>
      </c>
      <c r="B1516" s="150" t="s">
        <v>671</v>
      </c>
      <c r="C1516" s="150" t="s">
        <v>1803</v>
      </c>
      <c r="D1516" s="150">
        <v>7432927</v>
      </c>
      <c r="E1516" s="150">
        <v>2919800</v>
      </c>
      <c r="F1516" s="150" t="s">
        <v>22067</v>
      </c>
    </row>
    <row r="1517" spans="1:6" x14ac:dyDescent="0.15">
      <c r="A1517" s="150" t="s">
        <v>1177</v>
      </c>
      <c r="B1517" s="150" t="s">
        <v>672</v>
      </c>
      <c r="C1517" s="150" t="s">
        <v>1804</v>
      </c>
      <c r="D1517" s="150">
        <v>520112.4</v>
      </c>
      <c r="E1517" s="150">
        <v>325934.28000000003</v>
      </c>
      <c r="F1517" s="150" t="s">
        <v>24551</v>
      </c>
    </row>
    <row r="1518" spans="1:6" x14ac:dyDescent="0.15">
      <c r="A1518" s="150" t="s">
        <v>4632</v>
      </c>
      <c r="B1518" s="150" t="s">
        <v>28528</v>
      </c>
      <c r="C1518" s="150" t="s">
        <v>13736</v>
      </c>
      <c r="D1518" s="150">
        <v>1244836</v>
      </c>
      <c r="E1518" s="150">
        <v>4635274</v>
      </c>
      <c r="F1518" s="150" t="s">
        <v>28529</v>
      </c>
    </row>
    <row r="1519" spans="1:6" x14ac:dyDescent="0.15">
      <c r="A1519" s="150" t="s">
        <v>4633</v>
      </c>
      <c r="B1519" s="150" t="s">
        <v>28530</v>
      </c>
      <c r="C1519" s="150" t="s">
        <v>13738</v>
      </c>
      <c r="D1519" s="150">
        <v>16569000</v>
      </c>
      <c r="E1519" s="150">
        <v>16569000</v>
      </c>
      <c r="F1519" s="150" t="s">
        <v>28531</v>
      </c>
    </row>
    <row r="1520" spans="1:6" x14ac:dyDescent="0.15">
      <c r="A1520" s="150" t="s">
        <v>4634</v>
      </c>
      <c r="B1520" s="150" t="s">
        <v>28532</v>
      </c>
      <c r="C1520" s="150" t="s">
        <v>13739</v>
      </c>
      <c r="D1520" s="150">
        <v>173436.5</v>
      </c>
      <c r="E1520" s="150">
        <v>176579</v>
      </c>
      <c r="F1520" s="150" t="s">
        <v>18774</v>
      </c>
    </row>
    <row r="1521" spans="1:6" x14ac:dyDescent="0.15">
      <c r="A1521" s="150" t="s">
        <v>4635</v>
      </c>
      <c r="B1521" s="150" t="s">
        <v>28533</v>
      </c>
      <c r="C1521" s="150" t="s">
        <v>13740</v>
      </c>
      <c r="D1521" s="150">
        <v>48214400</v>
      </c>
      <c r="E1521" s="150">
        <v>50285920</v>
      </c>
      <c r="F1521" s="150" t="s">
        <v>24465</v>
      </c>
    </row>
    <row r="1522" spans="1:6" x14ac:dyDescent="0.15">
      <c r="A1522" s="150" t="s">
        <v>1178</v>
      </c>
      <c r="B1522" s="150" t="s">
        <v>673</v>
      </c>
      <c r="C1522" s="150" t="s">
        <v>387</v>
      </c>
      <c r="D1522" s="150">
        <v>396376.78</v>
      </c>
      <c r="E1522" s="150">
        <v>530045.30000000005</v>
      </c>
      <c r="F1522" s="150" t="s">
        <v>22154</v>
      </c>
    </row>
    <row r="1523" spans="1:6" x14ac:dyDescent="0.15">
      <c r="A1523" s="150" t="s">
        <v>4636</v>
      </c>
      <c r="B1523" s="150" t="s">
        <v>28534</v>
      </c>
      <c r="C1523" s="150" t="s">
        <v>13741</v>
      </c>
      <c r="D1523" s="150">
        <v>101691</v>
      </c>
      <c r="E1523" s="150">
        <v>836993</v>
      </c>
      <c r="F1523" s="150" t="s">
        <v>28535</v>
      </c>
    </row>
    <row r="1524" spans="1:6" x14ac:dyDescent="0.15">
      <c r="A1524" s="150" t="s">
        <v>1179</v>
      </c>
      <c r="B1524" s="150" t="s">
        <v>674</v>
      </c>
      <c r="C1524" s="150" t="s">
        <v>1805</v>
      </c>
      <c r="D1524" s="150">
        <v>141600</v>
      </c>
      <c r="E1524" s="150">
        <v>2416000</v>
      </c>
      <c r="F1524" s="150" t="s">
        <v>24552</v>
      </c>
    </row>
    <row r="1525" spans="1:6" x14ac:dyDescent="0.15">
      <c r="A1525" s="150" t="s">
        <v>1180</v>
      </c>
      <c r="B1525" s="150" t="s">
        <v>13743</v>
      </c>
      <c r="C1525" s="150" t="s">
        <v>1806</v>
      </c>
      <c r="D1525" s="150">
        <v>282000</v>
      </c>
      <c r="E1525" s="150">
        <v>563000</v>
      </c>
      <c r="F1525" s="150" t="s">
        <v>22103</v>
      </c>
    </row>
    <row r="1526" spans="1:6" x14ac:dyDescent="0.15">
      <c r="A1526" s="150" t="s">
        <v>4637</v>
      </c>
      <c r="B1526" s="150" t="s">
        <v>28536</v>
      </c>
      <c r="C1526" s="150" t="s">
        <v>13744</v>
      </c>
      <c r="D1526" s="150">
        <v>491296</v>
      </c>
      <c r="E1526" s="150">
        <v>509466</v>
      </c>
      <c r="F1526" s="150" t="s">
        <v>18774</v>
      </c>
    </row>
    <row r="1527" spans="1:6" x14ac:dyDescent="0.15">
      <c r="A1527" s="150" t="s">
        <v>1181</v>
      </c>
      <c r="B1527" s="150" t="s">
        <v>675</v>
      </c>
      <c r="C1527" s="150" t="s">
        <v>1807</v>
      </c>
      <c r="D1527" s="150">
        <v>1413312</v>
      </c>
      <c r="E1527" s="150">
        <v>1911300</v>
      </c>
      <c r="F1527" s="150" t="s">
        <v>18774</v>
      </c>
    </row>
    <row r="1528" spans="1:6" x14ac:dyDescent="0.15">
      <c r="A1528" s="150" t="s">
        <v>1182</v>
      </c>
      <c r="B1528" s="150" t="s">
        <v>676</v>
      </c>
      <c r="C1528" s="150" t="s">
        <v>1808</v>
      </c>
      <c r="D1528" s="150">
        <v>121976</v>
      </c>
      <c r="E1528" s="150">
        <v>66960</v>
      </c>
      <c r="F1528" s="150" t="s">
        <v>22107</v>
      </c>
    </row>
    <row r="1529" spans="1:6" x14ac:dyDescent="0.15">
      <c r="A1529" s="150" t="s">
        <v>1183</v>
      </c>
      <c r="B1529" s="150" t="s">
        <v>677</v>
      </c>
      <c r="C1529" s="150" t="s">
        <v>1809</v>
      </c>
      <c r="D1529" s="150">
        <v>11917700</v>
      </c>
      <c r="E1529" s="150">
        <v>10707700</v>
      </c>
      <c r="F1529" s="150" t="s">
        <v>22103</v>
      </c>
    </row>
    <row r="1530" spans="1:6" x14ac:dyDescent="0.15">
      <c r="A1530" s="150" t="s">
        <v>1184</v>
      </c>
      <c r="B1530" s="150" t="s">
        <v>678</v>
      </c>
      <c r="C1530" s="150" t="s">
        <v>1810</v>
      </c>
      <c r="D1530" s="150">
        <v>174000</v>
      </c>
      <c r="E1530" s="150">
        <v>384000</v>
      </c>
      <c r="F1530" s="150" t="s">
        <v>24553</v>
      </c>
    </row>
    <row r="1531" spans="1:6" x14ac:dyDescent="0.15">
      <c r="A1531" s="150" t="s">
        <v>1185</v>
      </c>
      <c r="B1531" s="150" t="s">
        <v>679</v>
      </c>
      <c r="C1531" s="150" t="s">
        <v>1811</v>
      </c>
      <c r="D1531" s="150">
        <v>995420</v>
      </c>
      <c r="E1531" s="150">
        <v>438700</v>
      </c>
      <c r="F1531" s="150" t="s">
        <v>24554</v>
      </c>
    </row>
    <row r="1532" spans="1:6" x14ac:dyDescent="0.15">
      <c r="A1532" s="150" t="s">
        <v>4638</v>
      </c>
      <c r="B1532" s="150" t="s">
        <v>28537</v>
      </c>
      <c r="C1532" s="150" t="s">
        <v>1805</v>
      </c>
      <c r="D1532" s="150">
        <v>133600</v>
      </c>
      <c r="E1532" s="150">
        <v>966400</v>
      </c>
      <c r="F1532" s="150" t="s">
        <v>24552</v>
      </c>
    </row>
    <row r="1533" spans="1:6" x14ac:dyDescent="0.15">
      <c r="A1533" s="150" t="s">
        <v>4639</v>
      </c>
      <c r="B1533" s="150" t="s">
        <v>28538</v>
      </c>
      <c r="C1533" s="150" t="s">
        <v>13746</v>
      </c>
      <c r="D1533" s="150">
        <v>4736868</v>
      </c>
      <c r="E1533" s="150">
        <v>7191700</v>
      </c>
      <c r="F1533" s="150" t="s">
        <v>22060</v>
      </c>
    </row>
    <row r="1534" spans="1:6" x14ac:dyDescent="0.15">
      <c r="A1534" s="150" t="s">
        <v>3257</v>
      </c>
      <c r="B1534" s="150" t="s">
        <v>680</v>
      </c>
      <c r="C1534" s="150" t="s">
        <v>1812</v>
      </c>
      <c r="D1534" s="150">
        <v>636800</v>
      </c>
      <c r="E1534" s="150">
        <v>89600</v>
      </c>
      <c r="F1534" s="150" t="s">
        <v>14062</v>
      </c>
    </row>
    <row r="1535" spans="1:6" x14ac:dyDescent="0.15">
      <c r="A1535" s="150" t="s">
        <v>4640</v>
      </c>
      <c r="B1535" s="150" t="s">
        <v>28539</v>
      </c>
      <c r="C1535" s="150" t="s">
        <v>13747</v>
      </c>
      <c r="D1535" s="150">
        <v>18300</v>
      </c>
      <c r="E1535" s="150">
        <v>19100</v>
      </c>
      <c r="F1535" s="150" t="s">
        <v>22071</v>
      </c>
    </row>
    <row r="1536" spans="1:6" x14ac:dyDescent="0.15">
      <c r="A1536" s="150" t="s">
        <v>22563</v>
      </c>
      <c r="B1536" s="150" t="s">
        <v>681</v>
      </c>
      <c r="C1536" s="150" t="s">
        <v>1813</v>
      </c>
      <c r="D1536" s="150">
        <v>1290000</v>
      </c>
      <c r="E1536" s="150">
        <v>1338300</v>
      </c>
      <c r="F1536" s="150" t="s">
        <v>18774</v>
      </c>
    </row>
    <row r="1537" spans="1:6" x14ac:dyDescent="0.15">
      <c r="A1537" s="150" t="s">
        <v>4641</v>
      </c>
      <c r="B1537" s="150" t="s">
        <v>28540</v>
      </c>
      <c r="C1537" s="150" t="s">
        <v>13748</v>
      </c>
      <c r="D1537" s="150">
        <v>6062432</v>
      </c>
      <c r="E1537" s="150">
        <v>11146966</v>
      </c>
      <c r="F1537" s="150" t="s">
        <v>22132</v>
      </c>
    </row>
    <row r="1538" spans="1:6" x14ac:dyDescent="0.15">
      <c r="A1538" s="150" t="s">
        <v>4642</v>
      </c>
      <c r="B1538" s="150" t="s">
        <v>28541</v>
      </c>
      <c r="C1538" s="150" t="s">
        <v>13749</v>
      </c>
      <c r="D1538" s="150">
        <v>3026085</v>
      </c>
      <c r="E1538" s="150">
        <v>4533780</v>
      </c>
      <c r="F1538" s="150" t="s">
        <v>28542</v>
      </c>
    </row>
    <row r="1539" spans="1:6" x14ac:dyDescent="0.15">
      <c r="A1539" s="150" t="s">
        <v>4643</v>
      </c>
      <c r="B1539" s="150" t="s">
        <v>28543</v>
      </c>
      <c r="C1539" s="150" t="s">
        <v>13750</v>
      </c>
      <c r="D1539" s="150">
        <v>2871688</v>
      </c>
      <c r="E1539" s="150">
        <v>3060000</v>
      </c>
      <c r="F1539" s="150" t="s">
        <v>24545</v>
      </c>
    </row>
    <row r="1540" spans="1:6" x14ac:dyDescent="0.15">
      <c r="A1540" s="150" t="s">
        <v>3252</v>
      </c>
      <c r="B1540" s="150" t="s">
        <v>682</v>
      </c>
      <c r="C1540" s="150" t="s">
        <v>1814</v>
      </c>
      <c r="D1540" s="150">
        <v>20000</v>
      </c>
      <c r="E1540" s="150">
        <v>20000</v>
      </c>
      <c r="F1540" s="150" t="s">
        <v>21479</v>
      </c>
    </row>
    <row r="1541" spans="1:6" x14ac:dyDescent="0.15">
      <c r="A1541" s="150" t="s">
        <v>4644</v>
      </c>
      <c r="B1541" s="150" t="s">
        <v>28544</v>
      </c>
      <c r="C1541" s="150" t="s">
        <v>13751</v>
      </c>
      <c r="D1541" s="150">
        <v>642407.5</v>
      </c>
      <c r="E1541" s="150">
        <v>708195</v>
      </c>
      <c r="F1541" s="150" t="s">
        <v>22053</v>
      </c>
    </row>
    <row r="1542" spans="1:6" x14ac:dyDescent="0.15">
      <c r="A1542" s="150" t="s">
        <v>4645</v>
      </c>
      <c r="B1542" s="150" t="s">
        <v>28545</v>
      </c>
      <c r="C1542" s="150" t="s">
        <v>13752</v>
      </c>
      <c r="D1542" s="150">
        <v>2073574</v>
      </c>
      <c r="E1542" s="150">
        <v>2153000</v>
      </c>
      <c r="F1542" s="150" t="s">
        <v>18774</v>
      </c>
    </row>
    <row r="1543" spans="1:6" x14ac:dyDescent="0.15">
      <c r="A1543" s="150" t="s">
        <v>4646</v>
      </c>
      <c r="B1543" s="150" t="s">
        <v>28546</v>
      </c>
      <c r="C1543" s="150" t="s">
        <v>13753</v>
      </c>
      <c r="D1543" s="150">
        <v>425399.42</v>
      </c>
      <c r="E1543" s="150">
        <v>50669.68</v>
      </c>
      <c r="F1543" s="150" t="s">
        <v>18774</v>
      </c>
    </row>
    <row r="1544" spans="1:6" x14ac:dyDescent="0.15">
      <c r="A1544" s="150" t="s">
        <v>4647</v>
      </c>
      <c r="B1544" s="150" t="s">
        <v>28547</v>
      </c>
      <c r="C1544" s="150" t="s">
        <v>13754</v>
      </c>
      <c r="D1544" s="150">
        <v>117253.2</v>
      </c>
      <c r="E1544" s="150">
        <v>171600</v>
      </c>
      <c r="F1544" s="150" t="s">
        <v>28548</v>
      </c>
    </row>
    <row r="1545" spans="1:6" x14ac:dyDescent="0.15">
      <c r="A1545" s="150" t="s">
        <v>4648</v>
      </c>
      <c r="B1545" s="150" t="s">
        <v>28549</v>
      </c>
      <c r="C1545" s="150" t="s">
        <v>13755</v>
      </c>
      <c r="D1545" s="150">
        <v>749320</v>
      </c>
      <c r="E1545" s="150">
        <v>594619.14</v>
      </c>
      <c r="F1545" s="150" t="s">
        <v>22129</v>
      </c>
    </row>
    <row r="1546" spans="1:6" x14ac:dyDescent="0.15">
      <c r="A1546" s="150" t="s">
        <v>4649</v>
      </c>
      <c r="B1546" s="150" t="s">
        <v>28550</v>
      </c>
      <c r="C1546" s="150" t="s">
        <v>1740</v>
      </c>
      <c r="D1546" s="150">
        <v>1925000</v>
      </c>
      <c r="E1546" s="150">
        <v>1295000</v>
      </c>
      <c r="F1546" s="150" t="s">
        <v>24636</v>
      </c>
    </row>
    <row r="1547" spans="1:6" x14ac:dyDescent="0.15">
      <c r="A1547" s="150" t="s">
        <v>1187</v>
      </c>
      <c r="B1547" s="150" t="s">
        <v>683</v>
      </c>
      <c r="C1547" s="150" t="s">
        <v>1815</v>
      </c>
      <c r="D1547" s="150">
        <v>988144</v>
      </c>
      <c r="E1547" s="150">
        <v>1060720</v>
      </c>
      <c r="F1547" s="150" t="s">
        <v>22103</v>
      </c>
    </row>
    <row r="1548" spans="1:6" x14ac:dyDescent="0.15">
      <c r="A1548" s="150" t="s">
        <v>4650</v>
      </c>
      <c r="B1548" s="150" t="s">
        <v>28551</v>
      </c>
      <c r="C1548" s="150" t="s">
        <v>2296</v>
      </c>
      <c r="D1548" s="150">
        <v>17823565.649999999</v>
      </c>
      <c r="E1548" s="150">
        <v>6902805.4000000004</v>
      </c>
      <c r="F1548" s="150" t="s">
        <v>22129</v>
      </c>
    </row>
    <row r="1549" spans="1:6" x14ac:dyDescent="0.15">
      <c r="A1549" s="150" t="s">
        <v>4651</v>
      </c>
      <c r="B1549" s="150" t="s">
        <v>28552</v>
      </c>
      <c r="C1549" s="150" t="s">
        <v>13756</v>
      </c>
      <c r="D1549" s="150">
        <v>13000</v>
      </c>
      <c r="E1549" s="150">
        <v>17900</v>
      </c>
      <c r="F1549" s="150" t="s">
        <v>22110</v>
      </c>
    </row>
    <row r="1550" spans="1:6" x14ac:dyDescent="0.15">
      <c r="A1550" s="150" t="s">
        <v>4652</v>
      </c>
      <c r="B1550" s="150" t="s">
        <v>28553</v>
      </c>
      <c r="C1550" s="150" t="s">
        <v>1827</v>
      </c>
      <c r="D1550" s="150">
        <v>16750</v>
      </c>
      <c r="E1550" s="150">
        <v>15250</v>
      </c>
      <c r="F1550" s="150" t="s">
        <v>22136</v>
      </c>
    </row>
    <row r="1551" spans="1:6" x14ac:dyDescent="0.15">
      <c r="A1551" s="150" t="s">
        <v>4653</v>
      </c>
      <c r="B1551" s="150" t="s">
        <v>28554</v>
      </c>
      <c r="C1551" s="150" t="s">
        <v>13757</v>
      </c>
      <c r="D1551" s="150">
        <v>23300</v>
      </c>
      <c r="E1551" s="150">
        <v>19420</v>
      </c>
      <c r="F1551" s="150" t="s">
        <v>22110</v>
      </c>
    </row>
    <row r="1552" spans="1:6" x14ac:dyDescent="0.15">
      <c r="A1552" s="150" t="s">
        <v>4654</v>
      </c>
      <c r="B1552" s="150" t="s">
        <v>28555</v>
      </c>
      <c r="C1552" s="150" t="s">
        <v>13758</v>
      </c>
      <c r="D1552" s="150">
        <v>40220</v>
      </c>
      <c r="E1552" s="150">
        <v>33510</v>
      </c>
      <c r="F1552" s="150" t="s">
        <v>22110</v>
      </c>
    </row>
    <row r="1553" spans="1:6" x14ac:dyDescent="0.15">
      <c r="A1553" s="150" t="s">
        <v>4655</v>
      </c>
      <c r="B1553" s="150" t="s">
        <v>28556</v>
      </c>
      <c r="C1553" s="150" t="s">
        <v>13759</v>
      </c>
      <c r="D1553" s="150">
        <v>8149000</v>
      </c>
      <c r="E1553" s="150">
        <v>8949000</v>
      </c>
      <c r="F1553" s="150" t="s">
        <v>27061</v>
      </c>
    </row>
    <row r="1554" spans="1:6" x14ac:dyDescent="0.15">
      <c r="A1554" s="150" t="s">
        <v>4656</v>
      </c>
      <c r="B1554" s="150" t="s">
        <v>28557</v>
      </c>
      <c r="C1554" s="150" t="s">
        <v>13760</v>
      </c>
      <c r="D1554" s="150">
        <v>1892259</v>
      </c>
      <c r="E1554" s="150">
        <v>2420488</v>
      </c>
      <c r="F1554" s="150" t="s">
        <v>27953</v>
      </c>
    </row>
    <row r="1555" spans="1:6" x14ac:dyDescent="0.15">
      <c r="A1555" s="150" t="s">
        <v>4657</v>
      </c>
      <c r="B1555" s="150" t="s">
        <v>28558</v>
      </c>
      <c r="C1555" s="150" t="s">
        <v>1679</v>
      </c>
      <c r="D1555" s="150">
        <v>536</v>
      </c>
      <c r="E1555" s="150">
        <v>536</v>
      </c>
      <c r="F1555" s="150" t="s">
        <v>22140</v>
      </c>
    </row>
    <row r="1556" spans="1:6" x14ac:dyDescent="0.15">
      <c r="A1556" s="150" t="s">
        <v>1188</v>
      </c>
      <c r="B1556" s="150" t="s">
        <v>684</v>
      </c>
      <c r="C1556" s="150" t="s">
        <v>1816</v>
      </c>
      <c r="D1556" s="150">
        <v>57656</v>
      </c>
      <c r="E1556" s="150">
        <v>59190</v>
      </c>
      <c r="F1556" s="150" t="s">
        <v>22128</v>
      </c>
    </row>
    <row r="1557" spans="1:6" x14ac:dyDescent="0.15">
      <c r="A1557" s="150" t="s">
        <v>4658</v>
      </c>
      <c r="B1557" s="150" t="s">
        <v>28559</v>
      </c>
      <c r="C1557" s="150" t="s">
        <v>13761</v>
      </c>
      <c r="D1557" s="150">
        <v>29040</v>
      </c>
      <c r="E1557" s="150">
        <v>24200</v>
      </c>
      <c r="F1557" s="150" t="s">
        <v>22110</v>
      </c>
    </row>
    <row r="1558" spans="1:6" x14ac:dyDescent="0.15">
      <c r="A1558" s="150" t="s">
        <v>3240</v>
      </c>
      <c r="B1558" s="150" t="s">
        <v>13762</v>
      </c>
      <c r="C1558" s="150" t="s">
        <v>13763</v>
      </c>
      <c r="D1558" s="150">
        <v>76560</v>
      </c>
      <c r="E1558" s="150">
        <v>63800</v>
      </c>
      <c r="F1558" s="150" t="s">
        <v>22110</v>
      </c>
    </row>
    <row r="1559" spans="1:6" x14ac:dyDescent="0.15">
      <c r="A1559" s="150" t="s">
        <v>3238</v>
      </c>
      <c r="B1559" s="150" t="s">
        <v>685</v>
      </c>
      <c r="C1559" s="150" t="s">
        <v>1817</v>
      </c>
      <c r="D1559" s="150">
        <v>651000</v>
      </c>
      <c r="E1559" s="150">
        <v>701816</v>
      </c>
      <c r="F1559" s="150" t="s">
        <v>22103</v>
      </c>
    </row>
    <row r="1560" spans="1:6" x14ac:dyDescent="0.15">
      <c r="A1560" s="150" t="s">
        <v>4659</v>
      </c>
      <c r="B1560" s="150" t="s">
        <v>28560</v>
      </c>
      <c r="C1560" s="150" t="s">
        <v>13764</v>
      </c>
      <c r="D1560" s="150">
        <v>1004400</v>
      </c>
      <c r="E1560" s="150">
        <v>1249000</v>
      </c>
      <c r="F1560" s="150" t="s">
        <v>22067</v>
      </c>
    </row>
    <row r="1561" spans="1:6" x14ac:dyDescent="0.15">
      <c r="A1561" s="150" t="s">
        <v>4660</v>
      </c>
      <c r="B1561" s="150" t="s">
        <v>28561</v>
      </c>
      <c r="C1561" s="150" t="s">
        <v>2281</v>
      </c>
      <c r="D1561" s="150">
        <v>647136</v>
      </c>
      <c r="E1561" s="150">
        <v>897300</v>
      </c>
      <c r="F1561" s="150" t="s">
        <v>28562</v>
      </c>
    </row>
    <row r="1562" spans="1:6" x14ac:dyDescent="0.15">
      <c r="A1562" s="150" t="s">
        <v>4661</v>
      </c>
      <c r="B1562" s="150" t="s">
        <v>28563</v>
      </c>
      <c r="C1562" s="150" t="s">
        <v>13765</v>
      </c>
      <c r="D1562" s="150">
        <v>22555552</v>
      </c>
      <c r="E1562" s="150">
        <v>43402346.200000003</v>
      </c>
      <c r="F1562" s="150" t="s">
        <v>22060</v>
      </c>
    </row>
    <row r="1563" spans="1:6" x14ac:dyDescent="0.15">
      <c r="A1563" s="150" t="s">
        <v>4662</v>
      </c>
      <c r="B1563" s="150" t="s">
        <v>28564</v>
      </c>
      <c r="C1563" s="150" t="s">
        <v>13766</v>
      </c>
      <c r="D1563" s="150">
        <v>75300</v>
      </c>
      <c r="E1563" s="150">
        <v>64000</v>
      </c>
      <c r="F1563" s="150" t="s">
        <v>14062</v>
      </c>
    </row>
    <row r="1564" spans="1:6" x14ac:dyDescent="0.15">
      <c r="A1564" s="150" t="s">
        <v>3215</v>
      </c>
      <c r="B1564" s="150" t="s">
        <v>13767</v>
      </c>
      <c r="C1564" s="150" t="s">
        <v>13768</v>
      </c>
      <c r="D1564" s="150">
        <v>500391.65</v>
      </c>
      <c r="E1564" s="150">
        <v>384519.18</v>
      </c>
      <c r="F1564" s="150" t="s">
        <v>14062</v>
      </c>
    </row>
    <row r="1565" spans="1:6" x14ac:dyDescent="0.15">
      <c r="A1565" s="150" t="s">
        <v>1189</v>
      </c>
      <c r="B1565" s="150" t="s">
        <v>686</v>
      </c>
      <c r="C1565" s="150" t="s">
        <v>1818</v>
      </c>
      <c r="D1565" s="150">
        <v>73710</v>
      </c>
      <c r="E1565" s="150">
        <v>76650</v>
      </c>
      <c r="F1565" s="150" t="s">
        <v>24555</v>
      </c>
    </row>
    <row r="1566" spans="1:6" x14ac:dyDescent="0.15">
      <c r="A1566" s="150" t="s">
        <v>1190</v>
      </c>
      <c r="B1566" s="150" t="s">
        <v>687</v>
      </c>
      <c r="C1566" s="150" t="s">
        <v>1819</v>
      </c>
      <c r="D1566" s="150">
        <v>2882837.9</v>
      </c>
      <c r="E1566" s="150">
        <v>3199135.9</v>
      </c>
      <c r="F1566" s="150" t="s">
        <v>24556</v>
      </c>
    </row>
    <row r="1567" spans="1:6" x14ac:dyDescent="0.15">
      <c r="A1567" s="150" t="s">
        <v>4663</v>
      </c>
      <c r="B1567" s="150" t="s">
        <v>28565</v>
      </c>
      <c r="C1567" s="150" t="s">
        <v>13769</v>
      </c>
      <c r="D1567" s="150">
        <v>18507</v>
      </c>
      <c r="E1567" s="150">
        <v>20322</v>
      </c>
      <c r="F1567" s="150" t="s">
        <v>28566</v>
      </c>
    </row>
    <row r="1568" spans="1:6" x14ac:dyDescent="0.15">
      <c r="A1568" s="150" t="s">
        <v>4664</v>
      </c>
      <c r="B1568" s="150" t="s">
        <v>28567</v>
      </c>
      <c r="C1568" s="150" t="s">
        <v>13771</v>
      </c>
      <c r="D1568" s="150">
        <v>2061352</v>
      </c>
      <c r="E1568" s="150">
        <v>3615788</v>
      </c>
      <c r="F1568" s="150" t="s">
        <v>22082</v>
      </c>
    </row>
    <row r="1569" spans="1:6" x14ac:dyDescent="0.15">
      <c r="A1569" s="150" t="s">
        <v>4665</v>
      </c>
      <c r="B1569" s="150" t="s">
        <v>28568</v>
      </c>
      <c r="C1569" s="150" t="s">
        <v>1790</v>
      </c>
      <c r="D1569" s="150">
        <v>3337000</v>
      </c>
      <c r="E1569" s="150">
        <v>3933000</v>
      </c>
      <c r="F1569" s="150" t="s">
        <v>27368</v>
      </c>
    </row>
    <row r="1570" spans="1:6" x14ac:dyDescent="0.15">
      <c r="A1570" s="150" t="s">
        <v>4666</v>
      </c>
      <c r="B1570" s="150" t="s">
        <v>28569</v>
      </c>
      <c r="C1570" s="150" t="s">
        <v>2081</v>
      </c>
      <c r="D1570" s="150">
        <v>6116930</v>
      </c>
      <c r="E1570" s="150">
        <v>8552500</v>
      </c>
      <c r="F1570" s="150" t="s">
        <v>18774</v>
      </c>
    </row>
    <row r="1571" spans="1:6" x14ac:dyDescent="0.15">
      <c r="A1571" s="150" t="s">
        <v>4667</v>
      </c>
      <c r="B1571" s="150" t="s">
        <v>28570</v>
      </c>
      <c r="C1571" s="150" t="s">
        <v>13772</v>
      </c>
      <c r="D1571" s="150">
        <v>3310</v>
      </c>
      <c r="E1571" s="150">
        <v>2760</v>
      </c>
      <c r="F1571" s="150" t="s">
        <v>22110</v>
      </c>
    </row>
    <row r="1572" spans="1:6" x14ac:dyDescent="0.15">
      <c r="A1572" s="150" t="s">
        <v>4668</v>
      </c>
      <c r="B1572" s="150" t="s">
        <v>28571</v>
      </c>
      <c r="C1572" s="150" t="s">
        <v>13773</v>
      </c>
      <c r="D1572" s="150">
        <v>2854300</v>
      </c>
      <c r="E1572" s="150">
        <v>7252000</v>
      </c>
      <c r="F1572" s="150" t="s">
        <v>22082</v>
      </c>
    </row>
    <row r="1573" spans="1:6" x14ac:dyDescent="0.15">
      <c r="A1573" s="150" t="s">
        <v>1191</v>
      </c>
      <c r="B1573" s="150" t="s">
        <v>13774</v>
      </c>
      <c r="C1573" s="150" t="s">
        <v>1820</v>
      </c>
      <c r="D1573" s="150">
        <v>37136</v>
      </c>
      <c r="E1573" s="150">
        <v>44176</v>
      </c>
      <c r="F1573" s="150" t="s">
        <v>24502</v>
      </c>
    </row>
    <row r="1574" spans="1:6" x14ac:dyDescent="0.15">
      <c r="A1574" s="150" t="s">
        <v>4669</v>
      </c>
      <c r="B1574" s="150" t="s">
        <v>28572</v>
      </c>
      <c r="C1574" s="150" t="s">
        <v>13775</v>
      </c>
      <c r="D1574" s="150">
        <v>32372120</v>
      </c>
      <c r="E1574" s="150">
        <v>100000000</v>
      </c>
      <c r="F1574" s="150" t="s">
        <v>22172</v>
      </c>
    </row>
    <row r="1575" spans="1:6" x14ac:dyDescent="0.15">
      <c r="A1575" s="150" t="s">
        <v>4670</v>
      </c>
      <c r="B1575" s="150" t="s">
        <v>28573</v>
      </c>
      <c r="C1575" s="150" t="s">
        <v>13776</v>
      </c>
      <c r="D1575" s="150">
        <v>5452810</v>
      </c>
      <c r="E1575" s="150">
        <v>9130624</v>
      </c>
      <c r="F1575" s="150" t="s">
        <v>28574</v>
      </c>
    </row>
    <row r="1576" spans="1:6" x14ac:dyDescent="0.15">
      <c r="A1576" s="150" t="s">
        <v>4671</v>
      </c>
      <c r="B1576" s="150" t="s">
        <v>28575</v>
      </c>
      <c r="C1576" s="150" t="s">
        <v>13021</v>
      </c>
      <c r="D1576" s="150">
        <v>113502600</v>
      </c>
      <c r="E1576" s="150">
        <v>117658000</v>
      </c>
      <c r="F1576" s="150" t="s">
        <v>28576</v>
      </c>
    </row>
    <row r="1577" spans="1:6" x14ac:dyDescent="0.15">
      <c r="A1577" s="150" t="s">
        <v>4672</v>
      </c>
      <c r="B1577" s="150" t="s">
        <v>28577</v>
      </c>
      <c r="C1577" s="150" t="s">
        <v>13777</v>
      </c>
      <c r="D1577" s="150">
        <v>6292000</v>
      </c>
      <c r="E1577" s="150">
        <v>5212400</v>
      </c>
      <c r="F1577" s="150" t="s">
        <v>22060</v>
      </c>
    </row>
    <row r="1578" spans="1:6" x14ac:dyDescent="0.15">
      <c r="A1578" s="150" t="s">
        <v>4673</v>
      </c>
      <c r="B1578" s="150" t="s">
        <v>28578</v>
      </c>
      <c r="C1578" s="150" t="s">
        <v>1917</v>
      </c>
      <c r="D1578" s="150">
        <v>1705440</v>
      </c>
      <c r="E1578" s="150">
        <v>1851240</v>
      </c>
      <c r="F1578" s="150" t="s">
        <v>28579</v>
      </c>
    </row>
    <row r="1579" spans="1:6" x14ac:dyDescent="0.15">
      <c r="A1579" s="150" t="s">
        <v>4674</v>
      </c>
      <c r="B1579" s="150" t="s">
        <v>28580</v>
      </c>
      <c r="C1579" s="150" t="s">
        <v>13778</v>
      </c>
      <c r="D1579" s="150">
        <v>12933880</v>
      </c>
      <c r="E1579" s="150">
        <v>26491880</v>
      </c>
      <c r="F1579" s="150" t="s">
        <v>22060</v>
      </c>
    </row>
    <row r="1580" spans="1:6" x14ac:dyDescent="0.15">
      <c r="A1580" s="150" t="s">
        <v>1192</v>
      </c>
      <c r="B1580" s="150" t="s">
        <v>688</v>
      </c>
      <c r="C1580" s="150" t="s">
        <v>1821</v>
      </c>
      <c r="D1580" s="150">
        <v>287000</v>
      </c>
      <c r="E1580" s="150">
        <v>347500</v>
      </c>
      <c r="F1580" s="150" t="s">
        <v>24557</v>
      </c>
    </row>
    <row r="1581" spans="1:6" x14ac:dyDescent="0.15">
      <c r="A1581" s="150" t="s">
        <v>3192</v>
      </c>
      <c r="B1581" s="150" t="s">
        <v>689</v>
      </c>
      <c r="C1581" s="150" t="s">
        <v>1822</v>
      </c>
      <c r="D1581" s="150">
        <v>1220134</v>
      </c>
      <c r="E1581" s="150">
        <v>1236851</v>
      </c>
      <c r="F1581" s="150" t="s">
        <v>24558</v>
      </c>
    </row>
    <row r="1582" spans="1:6" x14ac:dyDescent="0.15">
      <c r="A1582" s="150" t="s">
        <v>3191</v>
      </c>
      <c r="B1582" s="150" t="s">
        <v>13780</v>
      </c>
      <c r="C1582" s="150" t="s">
        <v>13781</v>
      </c>
      <c r="D1582" s="150">
        <v>770000</v>
      </c>
      <c r="E1582" s="150">
        <v>958095</v>
      </c>
      <c r="F1582" s="150" t="s">
        <v>22103</v>
      </c>
    </row>
    <row r="1583" spans="1:6" x14ac:dyDescent="0.15">
      <c r="A1583" s="150" t="s">
        <v>23657</v>
      </c>
      <c r="B1583" s="150" t="s">
        <v>28581</v>
      </c>
      <c r="C1583" s="150" t="s">
        <v>13782</v>
      </c>
      <c r="D1583" s="150">
        <v>1517000</v>
      </c>
      <c r="E1583" s="150">
        <v>2268275</v>
      </c>
      <c r="F1583" s="150" t="s">
        <v>22060</v>
      </c>
    </row>
    <row r="1584" spans="1:6" x14ac:dyDescent="0.15">
      <c r="A1584" s="150" t="s">
        <v>23658</v>
      </c>
      <c r="B1584" s="150" t="s">
        <v>28582</v>
      </c>
      <c r="C1584" s="150" t="s">
        <v>13783</v>
      </c>
      <c r="D1584" s="150">
        <v>282564</v>
      </c>
      <c r="E1584" s="150">
        <v>188376</v>
      </c>
      <c r="F1584" s="150" t="s">
        <v>22060</v>
      </c>
    </row>
    <row r="1585" spans="1:6" x14ac:dyDescent="0.15">
      <c r="A1585" s="150" t="s">
        <v>23659</v>
      </c>
      <c r="B1585" s="150" t="s">
        <v>28583</v>
      </c>
      <c r="C1585" s="150" t="s">
        <v>13784</v>
      </c>
      <c r="D1585" s="150">
        <v>542000</v>
      </c>
      <c r="E1585" s="150">
        <v>38700</v>
      </c>
      <c r="F1585" s="150" t="s">
        <v>22103</v>
      </c>
    </row>
    <row r="1586" spans="1:6" x14ac:dyDescent="0.15">
      <c r="A1586" s="150" t="s">
        <v>22557</v>
      </c>
      <c r="B1586" s="150" t="s">
        <v>13785</v>
      </c>
      <c r="C1586" s="150" t="s">
        <v>13786</v>
      </c>
      <c r="D1586" s="150">
        <v>2937000</v>
      </c>
      <c r="E1586" s="150">
        <v>3118000</v>
      </c>
      <c r="F1586" s="150" t="s">
        <v>22082</v>
      </c>
    </row>
    <row r="1587" spans="1:6" x14ac:dyDescent="0.15">
      <c r="A1587" s="150" t="s">
        <v>23660</v>
      </c>
      <c r="B1587" s="150" t="s">
        <v>28584</v>
      </c>
      <c r="C1587" s="150" t="s">
        <v>1805</v>
      </c>
      <c r="D1587" s="150">
        <v>131280</v>
      </c>
      <c r="E1587" s="150">
        <v>489920</v>
      </c>
      <c r="F1587" s="150" t="s">
        <v>24552</v>
      </c>
    </row>
    <row r="1588" spans="1:6" x14ac:dyDescent="0.15">
      <c r="A1588" s="150" t="s">
        <v>23661</v>
      </c>
      <c r="B1588" s="150" t="s">
        <v>28585</v>
      </c>
      <c r="C1588" s="150" t="s">
        <v>13787</v>
      </c>
      <c r="D1588" s="150">
        <v>125700</v>
      </c>
      <c r="E1588" s="150">
        <v>152300</v>
      </c>
      <c r="F1588" s="150" t="s">
        <v>22154</v>
      </c>
    </row>
    <row r="1589" spans="1:6" x14ac:dyDescent="0.15">
      <c r="A1589" s="150" t="s">
        <v>23662</v>
      </c>
      <c r="B1589" s="150" t="s">
        <v>28586</v>
      </c>
      <c r="C1589" s="150" t="s">
        <v>13788</v>
      </c>
      <c r="D1589" s="150">
        <v>1388000</v>
      </c>
      <c r="E1589" s="150">
        <v>823000</v>
      </c>
      <c r="F1589" s="150" t="s">
        <v>22067</v>
      </c>
    </row>
    <row r="1590" spans="1:6" x14ac:dyDescent="0.15">
      <c r="A1590" s="150" t="s">
        <v>23663</v>
      </c>
      <c r="B1590" s="150" t="s">
        <v>28587</v>
      </c>
      <c r="C1590" s="150" t="s">
        <v>13789</v>
      </c>
      <c r="D1590" s="150">
        <v>1056200</v>
      </c>
      <c r="E1590" s="150">
        <v>530800</v>
      </c>
      <c r="F1590" s="150" t="s">
        <v>24642</v>
      </c>
    </row>
    <row r="1591" spans="1:6" x14ac:dyDescent="0.15">
      <c r="A1591" s="150" t="s">
        <v>23664</v>
      </c>
      <c r="B1591" s="150" t="s">
        <v>28588</v>
      </c>
      <c r="C1591" s="150" t="s">
        <v>13790</v>
      </c>
      <c r="D1591" s="150">
        <v>579100</v>
      </c>
      <c r="E1591" s="150">
        <v>579400</v>
      </c>
      <c r="F1591" s="150" t="s">
        <v>22078</v>
      </c>
    </row>
    <row r="1592" spans="1:6" x14ac:dyDescent="0.15">
      <c r="A1592" s="150" t="s">
        <v>22552</v>
      </c>
      <c r="B1592" s="150" t="s">
        <v>13791</v>
      </c>
      <c r="C1592" s="150" t="s">
        <v>13792</v>
      </c>
      <c r="D1592" s="150">
        <v>43300</v>
      </c>
      <c r="E1592" s="150">
        <v>49300</v>
      </c>
      <c r="F1592" s="150" t="s">
        <v>18774</v>
      </c>
    </row>
    <row r="1593" spans="1:6" x14ac:dyDescent="0.15">
      <c r="A1593" s="150" t="s">
        <v>23665</v>
      </c>
      <c r="B1593" s="150" t="s">
        <v>28589</v>
      </c>
      <c r="C1593" s="150" t="s">
        <v>13793</v>
      </c>
      <c r="D1593" s="150">
        <v>566237</v>
      </c>
      <c r="E1593" s="150">
        <v>559238</v>
      </c>
      <c r="F1593" s="150" t="s">
        <v>18774</v>
      </c>
    </row>
    <row r="1594" spans="1:6" x14ac:dyDescent="0.15">
      <c r="A1594" s="150" t="s">
        <v>23666</v>
      </c>
      <c r="B1594" s="150" t="s">
        <v>28590</v>
      </c>
      <c r="C1594" s="150" t="s">
        <v>13794</v>
      </c>
      <c r="D1594" s="150">
        <v>734350</v>
      </c>
      <c r="E1594" s="150">
        <v>850300</v>
      </c>
      <c r="F1594" s="150" t="s">
        <v>18774</v>
      </c>
    </row>
    <row r="1595" spans="1:6" x14ac:dyDescent="0.15">
      <c r="A1595" s="150" t="s">
        <v>1193</v>
      </c>
      <c r="B1595" s="150" t="s">
        <v>690</v>
      </c>
      <c r="C1595" s="150" t="s">
        <v>1823</v>
      </c>
      <c r="D1595" s="150">
        <v>1672800</v>
      </c>
      <c r="E1595" s="150">
        <v>1296471</v>
      </c>
      <c r="F1595" s="150" t="s">
        <v>24559</v>
      </c>
    </row>
    <row r="1596" spans="1:6" x14ac:dyDescent="0.15">
      <c r="A1596" s="150" t="s">
        <v>28591</v>
      </c>
      <c r="B1596" s="150" t="s">
        <v>13795</v>
      </c>
      <c r="C1596" s="150" t="s">
        <v>13796</v>
      </c>
      <c r="D1596" s="150">
        <v>538550</v>
      </c>
      <c r="E1596" s="150">
        <v>745350</v>
      </c>
      <c r="F1596" s="150" t="s">
        <v>22143</v>
      </c>
    </row>
    <row r="1597" spans="1:6" x14ac:dyDescent="0.15">
      <c r="A1597" s="150" t="s">
        <v>28592</v>
      </c>
      <c r="B1597" s="150" t="s">
        <v>13797</v>
      </c>
      <c r="C1597" s="150" t="s">
        <v>13798</v>
      </c>
      <c r="D1597" s="150">
        <v>434100</v>
      </c>
      <c r="E1597" s="150">
        <v>685400</v>
      </c>
      <c r="F1597" s="150" t="s">
        <v>22059</v>
      </c>
    </row>
    <row r="1598" spans="1:6" x14ac:dyDescent="0.15">
      <c r="A1598" s="150" t="s">
        <v>23667</v>
      </c>
      <c r="B1598" s="150" t="s">
        <v>28593</v>
      </c>
      <c r="C1598" s="150" t="s">
        <v>13799</v>
      </c>
      <c r="D1598" s="150">
        <v>222500</v>
      </c>
      <c r="E1598" s="150">
        <v>191000</v>
      </c>
      <c r="F1598" s="150" t="s">
        <v>18774</v>
      </c>
    </row>
    <row r="1599" spans="1:6" x14ac:dyDescent="0.15">
      <c r="A1599" s="150" t="s">
        <v>3153</v>
      </c>
      <c r="B1599" s="150" t="s">
        <v>691</v>
      </c>
      <c r="C1599" s="150" t="s">
        <v>1824</v>
      </c>
      <c r="D1599" s="150">
        <v>1079700</v>
      </c>
      <c r="E1599" s="150">
        <v>1089700</v>
      </c>
      <c r="F1599" s="150" t="s">
        <v>24560</v>
      </c>
    </row>
    <row r="1600" spans="1:6" x14ac:dyDescent="0.15">
      <c r="A1600" s="150" t="s">
        <v>23668</v>
      </c>
      <c r="B1600" s="150" t="s">
        <v>28594</v>
      </c>
      <c r="C1600" s="150" t="s">
        <v>13800</v>
      </c>
      <c r="D1600" s="150">
        <v>15248800</v>
      </c>
      <c r="E1600" s="150">
        <v>30993500</v>
      </c>
      <c r="F1600" s="150" t="s">
        <v>24465</v>
      </c>
    </row>
    <row r="1601" spans="1:6" x14ac:dyDescent="0.15">
      <c r="A1601" s="150" t="s">
        <v>23669</v>
      </c>
      <c r="B1601" s="150" t="s">
        <v>28595</v>
      </c>
      <c r="C1601" s="150" t="s">
        <v>13801</v>
      </c>
      <c r="D1601" s="150">
        <v>1037400</v>
      </c>
      <c r="E1601" s="150">
        <v>1480400</v>
      </c>
      <c r="F1601" s="150" t="s">
        <v>22060</v>
      </c>
    </row>
    <row r="1602" spans="1:6" x14ac:dyDescent="0.15">
      <c r="A1602" s="150" t="s">
        <v>23670</v>
      </c>
      <c r="B1602" s="150" t="s">
        <v>28596</v>
      </c>
      <c r="C1602" s="150" t="s">
        <v>13802</v>
      </c>
      <c r="D1602" s="150">
        <v>764000</v>
      </c>
      <c r="E1602" s="150">
        <v>1590000</v>
      </c>
      <c r="F1602" s="150" t="s">
        <v>22052</v>
      </c>
    </row>
    <row r="1603" spans="1:6" x14ac:dyDescent="0.15">
      <c r="A1603" s="150" t="s">
        <v>23671</v>
      </c>
      <c r="B1603" s="150" t="s">
        <v>28597</v>
      </c>
      <c r="C1603" s="150" t="s">
        <v>13803</v>
      </c>
      <c r="D1603" s="150">
        <v>5270000</v>
      </c>
      <c r="E1603" s="150">
        <v>5270000</v>
      </c>
      <c r="F1603" s="150" t="s">
        <v>24497</v>
      </c>
    </row>
    <row r="1604" spans="1:6" x14ac:dyDescent="0.15">
      <c r="A1604" s="150" t="s">
        <v>3137</v>
      </c>
      <c r="B1604" s="150" t="s">
        <v>13804</v>
      </c>
      <c r="C1604" s="150" t="s">
        <v>13805</v>
      </c>
      <c r="D1604" s="150">
        <v>273250</v>
      </c>
      <c r="E1604" s="150">
        <v>706500</v>
      </c>
      <c r="F1604" s="150" t="s">
        <v>22134</v>
      </c>
    </row>
    <row r="1605" spans="1:6" x14ac:dyDescent="0.15">
      <c r="A1605" s="150" t="s">
        <v>23672</v>
      </c>
      <c r="B1605" s="150" t="s">
        <v>28598</v>
      </c>
      <c r="C1605" s="150" t="s">
        <v>13806</v>
      </c>
      <c r="D1605" s="150">
        <v>470140</v>
      </c>
      <c r="E1605" s="150">
        <v>612741</v>
      </c>
      <c r="F1605" s="150" t="s">
        <v>28353</v>
      </c>
    </row>
    <row r="1606" spans="1:6" x14ac:dyDescent="0.15">
      <c r="A1606" s="150" t="s">
        <v>22530</v>
      </c>
      <c r="B1606" s="150" t="s">
        <v>13807</v>
      </c>
      <c r="C1606" s="150" t="s">
        <v>13808</v>
      </c>
      <c r="D1606" s="150">
        <v>803820</v>
      </c>
      <c r="E1606" s="150">
        <v>639920</v>
      </c>
      <c r="F1606" s="150" t="s">
        <v>22082</v>
      </c>
    </row>
    <row r="1607" spans="1:6" x14ac:dyDescent="0.15">
      <c r="A1607" s="150" t="s">
        <v>23673</v>
      </c>
      <c r="B1607" s="150" t="s">
        <v>28599</v>
      </c>
      <c r="C1607" s="150" t="s">
        <v>13809</v>
      </c>
      <c r="D1607" s="150">
        <v>348400</v>
      </c>
      <c r="E1607" s="150">
        <v>361400</v>
      </c>
      <c r="F1607" s="150" t="s">
        <v>18774</v>
      </c>
    </row>
    <row r="1608" spans="1:6" x14ac:dyDescent="0.15">
      <c r="A1608" s="150" t="s">
        <v>22526</v>
      </c>
      <c r="B1608" s="150" t="s">
        <v>13810</v>
      </c>
      <c r="C1608" s="150" t="s">
        <v>13811</v>
      </c>
      <c r="D1608" s="150">
        <v>302166</v>
      </c>
      <c r="E1608" s="150">
        <v>292602</v>
      </c>
      <c r="F1608" s="150" t="s">
        <v>18774</v>
      </c>
    </row>
    <row r="1609" spans="1:6" x14ac:dyDescent="0.15">
      <c r="A1609" s="150" t="s">
        <v>22523</v>
      </c>
      <c r="B1609" s="150" t="s">
        <v>13812</v>
      </c>
      <c r="C1609" s="150" t="s">
        <v>13813</v>
      </c>
      <c r="D1609" s="150">
        <v>2162700</v>
      </c>
      <c r="E1609" s="150">
        <v>2125700</v>
      </c>
      <c r="F1609" s="150" t="s">
        <v>24500</v>
      </c>
    </row>
    <row r="1610" spans="1:6" x14ac:dyDescent="0.15">
      <c r="A1610" s="150" t="s">
        <v>23674</v>
      </c>
      <c r="B1610" s="150" t="s">
        <v>28600</v>
      </c>
      <c r="C1610" s="150" t="s">
        <v>13814</v>
      </c>
      <c r="D1610" s="150">
        <v>35200</v>
      </c>
      <c r="E1610" s="150">
        <v>17400</v>
      </c>
      <c r="F1610" s="150" t="s">
        <v>22136</v>
      </c>
    </row>
    <row r="1611" spans="1:6" x14ac:dyDescent="0.15">
      <c r="A1611" s="150" t="s">
        <v>3104</v>
      </c>
      <c r="B1611" s="150" t="s">
        <v>13815</v>
      </c>
      <c r="C1611" s="150" t="s">
        <v>565</v>
      </c>
      <c r="D1611" s="150">
        <v>164920</v>
      </c>
      <c r="E1611" s="150">
        <v>193320</v>
      </c>
      <c r="F1611" s="150" t="s">
        <v>22117</v>
      </c>
    </row>
    <row r="1612" spans="1:6" x14ac:dyDescent="0.15">
      <c r="A1612" s="150" t="s">
        <v>23675</v>
      </c>
      <c r="B1612" s="150" t="s">
        <v>28601</v>
      </c>
      <c r="C1612" s="150" t="s">
        <v>13816</v>
      </c>
      <c r="D1612" s="150">
        <v>11000000</v>
      </c>
      <c r="E1612" s="150">
        <v>20080000</v>
      </c>
      <c r="F1612" s="150" t="s">
        <v>28602</v>
      </c>
    </row>
    <row r="1613" spans="1:6" x14ac:dyDescent="0.15">
      <c r="A1613" s="150" t="s">
        <v>23676</v>
      </c>
      <c r="B1613" s="150" t="s">
        <v>28603</v>
      </c>
      <c r="C1613" s="150" t="s">
        <v>13818</v>
      </c>
      <c r="D1613" s="150">
        <v>1846800</v>
      </c>
      <c r="E1613" s="150">
        <v>1982000</v>
      </c>
      <c r="F1613" s="150" t="s">
        <v>28604</v>
      </c>
    </row>
    <row r="1614" spans="1:6" x14ac:dyDescent="0.15">
      <c r="A1614" s="150" t="s">
        <v>23677</v>
      </c>
      <c r="B1614" s="150" t="s">
        <v>28605</v>
      </c>
      <c r="C1614" s="150" t="s">
        <v>218</v>
      </c>
      <c r="D1614" s="150">
        <v>476900</v>
      </c>
      <c r="E1614" s="150">
        <v>551540</v>
      </c>
      <c r="F1614" s="150" t="s">
        <v>22067</v>
      </c>
    </row>
    <row r="1615" spans="1:6" x14ac:dyDescent="0.15">
      <c r="A1615" s="150" t="s">
        <v>23678</v>
      </c>
      <c r="B1615" s="150" t="s">
        <v>28606</v>
      </c>
      <c r="C1615" s="150" t="s">
        <v>12827</v>
      </c>
      <c r="D1615" s="150">
        <v>1331500</v>
      </c>
      <c r="E1615" s="150">
        <v>1841000</v>
      </c>
      <c r="F1615" s="150" t="s">
        <v>18774</v>
      </c>
    </row>
    <row r="1616" spans="1:6" x14ac:dyDescent="0.15">
      <c r="A1616" s="150" t="s">
        <v>26627</v>
      </c>
      <c r="B1616" s="150" t="s">
        <v>13819</v>
      </c>
      <c r="C1616" s="150" t="s">
        <v>13820</v>
      </c>
      <c r="D1616" s="150">
        <v>35500</v>
      </c>
      <c r="E1616" s="150">
        <v>17900</v>
      </c>
      <c r="F1616" s="150" t="s">
        <v>22172</v>
      </c>
    </row>
    <row r="1617" spans="1:6" x14ac:dyDescent="0.15">
      <c r="A1617" s="150" t="s">
        <v>22508</v>
      </c>
      <c r="B1617" s="150" t="s">
        <v>13821</v>
      </c>
      <c r="C1617" s="150" t="s">
        <v>13822</v>
      </c>
      <c r="D1617" s="150">
        <v>570400</v>
      </c>
      <c r="E1617" s="150">
        <v>680400</v>
      </c>
      <c r="F1617" s="150" t="s">
        <v>24495</v>
      </c>
    </row>
    <row r="1618" spans="1:6" x14ac:dyDescent="0.15">
      <c r="A1618" s="150" t="s">
        <v>23679</v>
      </c>
      <c r="B1618" s="150" t="s">
        <v>28607</v>
      </c>
      <c r="C1618" s="150" t="s">
        <v>13823</v>
      </c>
      <c r="D1618" s="150">
        <v>1523420</v>
      </c>
      <c r="E1618" s="150">
        <v>1538280</v>
      </c>
      <c r="F1618" s="150" t="s">
        <v>28608</v>
      </c>
    </row>
    <row r="1619" spans="1:6" x14ac:dyDescent="0.15">
      <c r="A1619" s="150" t="s">
        <v>28609</v>
      </c>
      <c r="B1619" s="150" t="s">
        <v>13824</v>
      </c>
      <c r="C1619" s="150" t="s">
        <v>13825</v>
      </c>
      <c r="D1619" s="150">
        <v>450000</v>
      </c>
      <c r="E1619" s="150">
        <v>300000</v>
      </c>
      <c r="F1619" s="150" t="s">
        <v>22067</v>
      </c>
    </row>
    <row r="1620" spans="1:6" x14ac:dyDescent="0.15">
      <c r="A1620" s="150" t="s">
        <v>4677</v>
      </c>
      <c r="B1620" s="150" t="s">
        <v>28610</v>
      </c>
      <c r="C1620" s="150" t="s">
        <v>13826</v>
      </c>
      <c r="D1620" s="150">
        <v>2161800</v>
      </c>
      <c r="E1620" s="150">
        <v>2403400</v>
      </c>
      <c r="F1620" s="150" t="s">
        <v>24563</v>
      </c>
    </row>
    <row r="1621" spans="1:6" x14ac:dyDescent="0.15">
      <c r="A1621" s="150" t="s">
        <v>4678</v>
      </c>
      <c r="B1621" s="150" t="s">
        <v>28611</v>
      </c>
      <c r="C1621" s="150" t="s">
        <v>13827</v>
      </c>
      <c r="D1621" s="150">
        <v>3975400</v>
      </c>
      <c r="E1621" s="150">
        <v>4730700</v>
      </c>
      <c r="F1621" s="150" t="s">
        <v>22052</v>
      </c>
    </row>
    <row r="1622" spans="1:6" x14ac:dyDescent="0.15">
      <c r="A1622" s="150" t="s">
        <v>28612</v>
      </c>
      <c r="B1622" s="150" t="s">
        <v>13828</v>
      </c>
      <c r="C1622" s="150" t="s">
        <v>13829</v>
      </c>
      <c r="D1622" s="150">
        <v>7750000</v>
      </c>
      <c r="E1622" s="150">
        <v>37500000</v>
      </c>
      <c r="F1622" s="150" t="s">
        <v>24465</v>
      </c>
    </row>
    <row r="1623" spans="1:6" x14ac:dyDescent="0.15">
      <c r="A1623" s="150" t="s">
        <v>4680</v>
      </c>
      <c r="B1623" s="150" t="s">
        <v>28613</v>
      </c>
      <c r="C1623" s="150" t="s">
        <v>13830</v>
      </c>
      <c r="D1623" s="150">
        <v>1779900</v>
      </c>
      <c r="E1623" s="150">
        <v>3451640</v>
      </c>
      <c r="F1623" s="150" t="s">
        <v>24502</v>
      </c>
    </row>
    <row r="1624" spans="1:6" x14ac:dyDescent="0.15">
      <c r="A1624" s="150" t="s">
        <v>4681</v>
      </c>
      <c r="B1624" s="150" t="s">
        <v>13831</v>
      </c>
      <c r="C1624" s="150" t="s">
        <v>13832</v>
      </c>
      <c r="D1624" s="150">
        <v>139600</v>
      </c>
      <c r="E1624" s="150">
        <v>165900</v>
      </c>
      <c r="F1624" s="150" t="s">
        <v>22078</v>
      </c>
    </row>
    <row r="1625" spans="1:6" x14ac:dyDescent="0.15">
      <c r="A1625" s="150" t="s">
        <v>3057</v>
      </c>
      <c r="B1625" s="150" t="s">
        <v>13833</v>
      </c>
      <c r="C1625" s="150" t="s">
        <v>13834</v>
      </c>
      <c r="D1625" s="150">
        <v>2793443</v>
      </c>
      <c r="E1625" s="150">
        <v>2799108</v>
      </c>
      <c r="F1625" s="150" t="s">
        <v>22092</v>
      </c>
    </row>
    <row r="1626" spans="1:6" x14ac:dyDescent="0.15">
      <c r="A1626" s="150" t="s">
        <v>22481</v>
      </c>
      <c r="B1626" s="150" t="s">
        <v>13835</v>
      </c>
      <c r="C1626" s="150" t="s">
        <v>13836</v>
      </c>
      <c r="D1626" s="150">
        <v>16335</v>
      </c>
      <c r="E1626" s="150">
        <v>15660</v>
      </c>
      <c r="F1626" s="150" t="s">
        <v>24483</v>
      </c>
    </row>
    <row r="1627" spans="1:6" x14ac:dyDescent="0.15">
      <c r="A1627" s="150" t="s">
        <v>28614</v>
      </c>
      <c r="B1627" s="150" t="s">
        <v>13838</v>
      </c>
      <c r="C1627" s="150" t="s">
        <v>13839</v>
      </c>
      <c r="D1627" s="150">
        <v>332100</v>
      </c>
      <c r="E1627" s="150">
        <v>243790</v>
      </c>
      <c r="F1627" s="150" t="s">
        <v>14062</v>
      </c>
    </row>
    <row r="1628" spans="1:6" x14ac:dyDescent="0.15">
      <c r="A1628" s="150" t="s">
        <v>26901</v>
      </c>
      <c r="B1628" s="150" t="s">
        <v>13840</v>
      </c>
      <c r="C1628" s="150" t="s">
        <v>2080</v>
      </c>
      <c r="D1628" s="150">
        <v>3505200</v>
      </c>
      <c r="E1628" s="150">
        <v>4534200</v>
      </c>
      <c r="F1628" s="150" t="s">
        <v>24642</v>
      </c>
    </row>
    <row r="1629" spans="1:6" x14ac:dyDescent="0.15">
      <c r="A1629" s="150" t="s">
        <v>28615</v>
      </c>
      <c r="B1629" s="150" t="s">
        <v>13841</v>
      </c>
      <c r="C1629" s="150" t="s">
        <v>13842</v>
      </c>
      <c r="D1629" s="150">
        <v>2313200</v>
      </c>
      <c r="E1629" s="150">
        <v>5737400</v>
      </c>
      <c r="F1629" s="150" t="s">
        <v>22129</v>
      </c>
    </row>
    <row r="1630" spans="1:6" x14ac:dyDescent="0.15">
      <c r="A1630" s="150" t="s">
        <v>26602</v>
      </c>
      <c r="B1630" s="150" t="s">
        <v>13843</v>
      </c>
      <c r="C1630" s="150" t="s">
        <v>204</v>
      </c>
      <c r="D1630" s="150">
        <v>2173000</v>
      </c>
      <c r="E1630" s="150">
        <v>1499000</v>
      </c>
      <c r="F1630" s="150" t="s">
        <v>24563</v>
      </c>
    </row>
    <row r="1631" spans="1:6" x14ac:dyDescent="0.15">
      <c r="A1631" s="150" t="s">
        <v>1194</v>
      </c>
      <c r="B1631" s="150" t="s">
        <v>692</v>
      </c>
      <c r="C1631" s="150" t="s">
        <v>1825</v>
      </c>
      <c r="D1631" s="150">
        <v>413500</v>
      </c>
      <c r="E1631" s="150">
        <v>998700</v>
      </c>
      <c r="F1631" s="150" t="s">
        <v>22052</v>
      </c>
    </row>
    <row r="1632" spans="1:6" x14ac:dyDescent="0.15">
      <c r="A1632" s="150" t="s">
        <v>28616</v>
      </c>
      <c r="B1632" s="150" t="s">
        <v>13844</v>
      </c>
      <c r="C1632" s="150" t="s">
        <v>13845</v>
      </c>
      <c r="D1632" s="150">
        <v>1912900</v>
      </c>
      <c r="E1632" s="150">
        <v>3786000</v>
      </c>
      <c r="F1632" s="150" t="s">
        <v>28617</v>
      </c>
    </row>
    <row r="1633" spans="1:6" x14ac:dyDescent="0.15">
      <c r="A1633" s="150" t="s">
        <v>3031</v>
      </c>
      <c r="B1633" s="150" t="s">
        <v>2417</v>
      </c>
      <c r="C1633" s="150" t="s">
        <v>2425</v>
      </c>
      <c r="D1633" s="150">
        <v>31400</v>
      </c>
      <c r="E1633" s="150">
        <v>28600</v>
      </c>
      <c r="F1633" s="150" t="s">
        <v>22067</v>
      </c>
    </row>
    <row r="1634" spans="1:6" x14ac:dyDescent="0.15">
      <c r="A1634" s="150" t="s">
        <v>3030</v>
      </c>
      <c r="B1634" s="150" t="s">
        <v>13847</v>
      </c>
      <c r="C1634" s="150" t="s">
        <v>13848</v>
      </c>
      <c r="D1634" s="150">
        <v>367000</v>
      </c>
      <c r="E1634" s="150">
        <v>482000</v>
      </c>
      <c r="F1634" s="150" t="s">
        <v>22078</v>
      </c>
    </row>
    <row r="1635" spans="1:6" x14ac:dyDescent="0.15">
      <c r="A1635" s="150" t="s">
        <v>28618</v>
      </c>
      <c r="B1635" s="150" t="s">
        <v>13849</v>
      </c>
      <c r="C1635" s="150" t="s">
        <v>13850</v>
      </c>
      <c r="D1635" s="150">
        <v>1600300</v>
      </c>
      <c r="E1635" s="150">
        <v>1553200</v>
      </c>
      <c r="F1635" s="150" t="s">
        <v>22060</v>
      </c>
    </row>
    <row r="1636" spans="1:6" x14ac:dyDescent="0.15">
      <c r="A1636" s="150" t="s">
        <v>28619</v>
      </c>
      <c r="B1636" s="150" t="s">
        <v>13851</v>
      </c>
      <c r="C1636" s="150" t="s">
        <v>13852</v>
      </c>
      <c r="D1636" s="150">
        <v>218000</v>
      </c>
      <c r="E1636" s="150">
        <v>325000</v>
      </c>
      <c r="F1636" s="150" t="s">
        <v>22149</v>
      </c>
    </row>
    <row r="1637" spans="1:6" x14ac:dyDescent="0.15">
      <c r="A1637" s="150" t="s">
        <v>28620</v>
      </c>
      <c r="B1637" s="150" t="s">
        <v>13853</v>
      </c>
      <c r="C1637" s="150" t="s">
        <v>13854</v>
      </c>
      <c r="D1637" s="150">
        <v>6689000</v>
      </c>
      <c r="E1637" s="150">
        <v>5741000</v>
      </c>
      <c r="F1637" s="150" t="s">
        <v>22060</v>
      </c>
    </row>
    <row r="1638" spans="1:6" x14ac:dyDescent="0.15">
      <c r="A1638" s="150" t="s">
        <v>4690</v>
      </c>
      <c r="B1638" s="150" t="s">
        <v>13855</v>
      </c>
      <c r="C1638" s="150" t="s">
        <v>13856</v>
      </c>
      <c r="D1638" s="150">
        <v>391000</v>
      </c>
      <c r="E1638" s="150">
        <v>356500</v>
      </c>
      <c r="F1638" s="150" t="s">
        <v>22078</v>
      </c>
    </row>
    <row r="1639" spans="1:6" x14ac:dyDescent="0.15">
      <c r="A1639" s="150" t="s">
        <v>4691</v>
      </c>
      <c r="B1639" s="150" t="s">
        <v>13857</v>
      </c>
      <c r="C1639" s="150" t="s">
        <v>13858</v>
      </c>
      <c r="D1639" s="150">
        <v>23855000</v>
      </c>
      <c r="E1639" s="150">
        <v>30315000</v>
      </c>
      <c r="F1639" s="150" t="s">
        <v>22098</v>
      </c>
    </row>
    <row r="1640" spans="1:6" x14ac:dyDescent="0.15">
      <c r="A1640" s="150" t="s">
        <v>4692</v>
      </c>
      <c r="B1640" s="150" t="s">
        <v>13859</v>
      </c>
      <c r="C1640" s="150" t="s">
        <v>388</v>
      </c>
      <c r="D1640" s="150">
        <v>7024000</v>
      </c>
      <c r="E1640" s="150">
        <v>4900000</v>
      </c>
      <c r="F1640" s="150" t="s">
        <v>22053</v>
      </c>
    </row>
    <row r="1641" spans="1:6" x14ac:dyDescent="0.15">
      <c r="A1641" s="150" t="s">
        <v>4693</v>
      </c>
      <c r="B1641" s="150" t="s">
        <v>13860</v>
      </c>
      <c r="C1641" s="150" t="s">
        <v>13861</v>
      </c>
      <c r="D1641" s="150">
        <v>694600</v>
      </c>
      <c r="E1641" s="150">
        <v>567500</v>
      </c>
      <c r="F1641" s="150" t="s">
        <v>22067</v>
      </c>
    </row>
    <row r="1642" spans="1:6" x14ac:dyDescent="0.15">
      <c r="A1642" s="150" t="s">
        <v>26591</v>
      </c>
      <c r="B1642" s="150" t="s">
        <v>13862</v>
      </c>
      <c r="C1642" s="150" t="s">
        <v>13863</v>
      </c>
      <c r="D1642" s="150">
        <v>186200</v>
      </c>
      <c r="E1642" s="150">
        <v>226500</v>
      </c>
      <c r="F1642" s="150" t="s">
        <v>24497</v>
      </c>
    </row>
    <row r="1643" spans="1:6" x14ac:dyDescent="0.15">
      <c r="A1643" s="150" t="s">
        <v>3019</v>
      </c>
      <c r="B1643" s="150" t="s">
        <v>13864</v>
      </c>
      <c r="C1643" s="150" t="s">
        <v>13865</v>
      </c>
      <c r="D1643" s="150">
        <v>866600</v>
      </c>
      <c r="E1643" s="150">
        <v>1523000</v>
      </c>
      <c r="F1643" s="150" t="s">
        <v>18774</v>
      </c>
    </row>
    <row r="1644" spans="1:6" x14ac:dyDescent="0.15">
      <c r="A1644" s="150" t="s">
        <v>4695</v>
      </c>
      <c r="B1644" s="150" t="s">
        <v>13866</v>
      </c>
      <c r="C1644" s="150" t="s">
        <v>13867</v>
      </c>
      <c r="D1644" s="150">
        <v>11759000</v>
      </c>
      <c r="E1644" s="150">
        <v>10285000</v>
      </c>
      <c r="F1644" s="150" t="s">
        <v>24563</v>
      </c>
    </row>
    <row r="1645" spans="1:6" x14ac:dyDescent="0.15">
      <c r="A1645" s="150" t="s">
        <v>4696</v>
      </c>
      <c r="B1645" s="150" t="s">
        <v>13868</v>
      </c>
      <c r="C1645" s="150" t="s">
        <v>13869</v>
      </c>
      <c r="D1645" s="150">
        <v>85079900</v>
      </c>
      <c r="E1645" s="150">
        <v>111007100</v>
      </c>
      <c r="F1645" s="150" t="s">
        <v>28621</v>
      </c>
    </row>
    <row r="1646" spans="1:6" x14ac:dyDescent="0.15">
      <c r="A1646" s="150" t="s">
        <v>4697</v>
      </c>
      <c r="B1646" s="150" t="s">
        <v>13870</v>
      </c>
      <c r="C1646" s="150" t="s">
        <v>13871</v>
      </c>
      <c r="D1646" s="150">
        <v>943100</v>
      </c>
      <c r="E1646" s="150">
        <v>1497800</v>
      </c>
      <c r="F1646" s="150" t="s">
        <v>22052</v>
      </c>
    </row>
    <row r="1647" spans="1:6" x14ac:dyDescent="0.15">
      <c r="A1647" s="150" t="s">
        <v>3011</v>
      </c>
      <c r="B1647" s="150" t="s">
        <v>13872</v>
      </c>
      <c r="C1647" s="150" t="s">
        <v>13873</v>
      </c>
      <c r="D1647" s="150">
        <v>1114900</v>
      </c>
      <c r="E1647" s="150">
        <v>15919700</v>
      </c>
      <c r="F1647" s="150" t="s">
        <v>22063</v>
      </c>
    </row>
    <row r="1648" spans="1:6" x14ac:dyDescent="0.15">
      <c r="A1648" s="150" t="s">
        <v>4698</v>
      </c>
      <c r="B1648" s="150" t="s">
        <v>13874</v>
      </c>
      <c r="C1648" s="150" t="s">
        <v>13875</v>
      </c>
      <c r="D1648" s="150">
        <v>627300</v>
      </c>
      <c r="E1648" s="150">
        <v>532300</v>
      </c>
      <c r="F1648" s="150" t="s">
        <v>22154</v>
      </c>
    </row>
    <row r="1649" spans="1:6" x14ac:dyDescent="0.15">
      <c r="A1649" s="150" t="s">
        <v>4699</v>
      </c>
      <c r="B1649" s="150" t="s">
        <v>13876</v>
      </c>
      <c r="C1649" s="150" t="s">
        <v>13877</v>
      </c>
      <c r="D1649" s="150">
        <v>2531000</v>
      </c>
      <c r="E1649" s="150">
        <v>2249500</v>
      </c>
      <c r="F1649" s="150" t="s">
        <v>24497</v>
      </c>
    </row>
    <row r="1650" spans="1:6" x14ac:dyDescent="0.15">
      <c r="A1650" s="150" t="s">
        <v>4700</v>
      </c>
      <c r="B1650" s="150" t="s">
        <v>13878</v>
      </c>
      <c r="C1650" s="150" t="s">
        <v>13879</v>
      </c>
      <c r="D1650" s="150">
        <v>27980000</v>
      </c>
      <c r="E1650" s="150">
        <v>19719400</v>
      </c>
      <c r="F1650" s="150" t="s">
        <v>22060</v>
      </c>
    </row>
    <row r="1651" spans="1:6" x14ac:dyDescent="0.15">
      <c r="A1651" s="150" t="s">
        <v>4701</v>
      </c>
      <c r="B1651" s="150" t="s">
        <v>13880</v>
      </c>
      <c r="C1651" s="150" t="s">
        <v>13881</v>
      </c>
      <c r="D1651" s="150">
        <v>27300</v>
      </c>
      <c r="E1651" s="150">
        <v>26800</v>
      </c>
      <c r="F1651" s="150" t="s">
        <v>28622</v>
      </c>
    </row>
    <row r="1652" spans="1:6" x14ac:dyDescent="0.15">
      <c r="A1652" s="150" t="s">
        <v>4702</v>
      </c>
      <c r="B1652" s="150" t="s">
        <v>13882</v>
      </c>
      <c r="C1652" s="150" t="s">
        <v>13883</v>
      </c>
      <c r="D1652" s="150">
        <v>4817000</v>
      </c>
      <c r="E1652" s="150">
        <v>4570000</v>
      </c>
      <c r="F1652" s="150" t="s">
        <v>22093</v>
      </c>
    </row>
    <row r="1653" spans="1:6" x14ac:dyDescent="0.15">
      <c r="A1653" s="150" t="s">
        <v>26558</v>
      </c>
      <c r="B1653" s="150" t="s">
        <v>13884</v>
      </c>
      <c r="C1653" s="150" t="s">
        <v>13885</v>
      </c>
      <c r="D1653" s="150">
        <v>1083600</v>
      </c>
      <c r="E1653" s="150">
        <v>2039700</v>
      </c>
      <c r="F1653" s="150" t="s">
        <v>24566</v>
      </c>
    </row>
    <row r="1654" spans="1:6" x14ac:dyDescent="0.15">
      <c r="A1654" s="150" t="s">
        <v>4704</v>
      </c>
      <c r="B1654" s="150" t="s">
        <v>13886</v>
      </c>
      <c r="C1654" s="150" t="s">
        <v>13887</v>
      </c>
      <c r="D1654" s="150">
        <v>2090000</v>
      </c>
      <c r="E1654" s="150">
        <v>3560000</v>
      </c>
      <c r="F1654" s="150" t="s">
        <v>22060</v>
      </c>
    </row>
    <row r="1655" spans="1:6" x14ac:dyDescent="0.15">
      <c r="A1655" s="150" t="s">
        <v>4705</v>
      </c>
      <c r="B1655" s="150" t="s">
        <v>13888</v>
      </c>
      <c r="C1655" s="150" t="s">
        <v>13889</v>
      </c>
      <c r="D1655" s="150">
        <v>719400</v>
      </c>
      <c r="E1655" s="150">
        <v>774300</v>
      </c>
      <c r="F1655" s="150" t="s">
        <v>22154</v>
      </c>
    </row>
    <row r="1656" spans="1:6" x14ac:dyDescent="0.15">
      <c r="A1656" s="150" t="s">
        <v>4706</v>
      </c>
      <c r="B1656" s="150" t="s">
        <v>13890</v>
      </c>
      <c r="C1656" s="150" t="s">
        <v>1656</v>
      </c>
      <c r="D1656" s="150">
        <v>7073300</v>
      </c>
      <c r="E1656" s="150">
        <v>22260000</v>
      </c>
      <c r="F1656" s="150" t="s">
        <v>22082</v>
      </c>
    </row>
    <row r="1657" spans="1:6" x14ac:dyDescent="0.15">
      <c r="A1657" s="150" t="s">
        <v>4707</v>
      </c>
      <c r="B1657" s="150" t="s">
        <v>13891</v>
      </c>
      <c r="C1657" s="150" t="s">
        <v>13892</v>
      </c>
      <c r="D1657" s="150">
        <v>1200000</v>
      </c>
      <c r="E1657" s="150">
        <v>1350000</v>
      </c>
      <c r="F1657" s="150" t="s">
        <v>22069</v>
      </c>
    </row>
    <row r="1658" spans="1:6" x14ac:dyDescent="0.15">
      <c r="A1658" s="150" t="s">
        <v>4708</v>
      </c>
      <c r="B1658" s="150" t="s">
        <v>13893</v>
      </c>
      <c r="C1658" s="150" t="s">
        <v>13894</v>
      </c>
      <c r="D1658" s="150">
        <v>244000</v>
      </c>
      <c r="E1658" s="150">
        <v>588000</v>
      </c>
      <c r="F1658" s="150" t="s">
        <v>22110</v>
      </c>
    </row>
    <row r="1659" spans="1:6" x14ac:dyDescent="0.15">
      <c r="A1659" s="150" t="s">
        <v>4709</v>
      </c>
      <c r="B1659" s="150" t="s">
        <v>13895</v>
      </c>
      <c r="C1659" s="150" t="s">
        <v>13896</v>
      </c>
      <c r="D1659" s="150">
        <v>460000</v>
      </c>
      <c r="E1659" s="150">
        <v>675000</v>
      </c>
      <c r="F1659" s="150" t="s">
        <v>22103</v>
      </c>
    </row>
    <row r="1660" spans="1:6" x14ac:dyDescent="0.15">
      <c r="A1660" s="150" t="s">
        <v>4710</v>
      </c>
      <c r="B1660" s="150" t="s">
        <v>13897</v>
      </c>
      <c r="C1660" s="150" t="s">
        <v>13898</v>
      </c>
      <c r="D1660" s="150">
        <v>408800</v>
      </c>
      <c r="E1660" s="150">
        <v>2414000</v>
      </c>
      <c r="F1660" s="150" t="s">
        <v>24687</v>
      </c>
    </row>
    <row r="1661" spans="1:6" x14ac:dyDescent="0.15">
      <c r="A1661" s="150" t="s">
        <v>22406</v>
      </c>
      <c r="B1661" s="150" t="s">
        <v>13899</v>
      </c>
      <c r="C1661" s="150" t="s">
        <v>13900</v>
      </c>
      <c r="D1661" s="150">
        <v>33000</v>
      </c>
      <c r="E1661" s="150">
        <v>81000</v>
      </c>
      <c r="F1661" s="150" t="s">
        <v>22085</v>
      </c>
    </row>
    <row r="1662" spans="1:6" x14ac:dyDescent="0.15">
      <c r="A1662" s="150" t="s">
        <v>4711</v>
      </c>
      <c r="B1662" s="150" t="s">
        <v>13901</v>
      </c>
      <c r="C1662" s="150" t="s">
        <v>13902</v>
      </c>
      <c r="D1662" s="150">
        <v>6405</v>
      </c>
      <c r="E1662" s="150">
        <v>6100</v>
      </c>
      <c r="F1662" s="150" t="s">
        <v>24498</v>
      </c>
    </row>
    <row r="1663" spans="1:6" x14ac:dyDescent="0.15">
      <c r="A1663" s="150" t="s">
        <v>4712</v>
      </c>
      <c r="B1663" s="150" t="s">
        <v>13903</v>
      </c>
      <c r="C1663" s="150" t="s">
        <v>13904</v>
      </c>
      <c r="D1663" s="150">
        <v>485900</v>
      </c>
      <c r="E1663" s="150">
        <v>710000</v>
      </c>
      <c r="F1663" s="150" t="s">
        <v>18774</v>
      </c>
    </row>
    <row r="1664" spans="1:6" x14ac:dyDescent="0.15">
      <c r="A1664" s="150" t="s">
        <v>4713</v>
      </c>
      <c r="B1664" s="150" t="s">
        <v>28623</v>
      </c>
      <c r="C1664" s="150" t="s">
        <v>13905</v>
      </c>
      <c r="D1664" s="150">
        <v>3563000</v>
      </c>
      <c r="E1664" s="150">
        <v>17952000</v>
      </c>
      <c r="F1664" s="150" t="s">
        <v>24465</v>
      </c>
    </row>
    <row r="1665" spans="1:6" x14ac:dyDescent="0.15">
      <c r="A1665" s="150" t="s">
        <v>4714</v>
      </c>
      <c r="B1665" s="150" t="s">
        <v>13906</v>
      </c>
      <c r="C1665" s="150" t="s">
        <v>13907</v>
      </c>
      <c r="D1665" s="150">
        <v>140530.98000000001</v>
      </c>
      <c r="E1665" s="150">
        <v>203031.6</v>
      </c>
      <c r="F1665" s="150" t="s">
        <v>18774</v>
      </c>
    </row>
    <row r="1666" spans="1:6" x14ac:dyDescent="0.15">
      <c r="A1666" s="150" t="s">
        <v>4715</v>
      </c>
      <c r="B1666" s="150" t="s">
        <v>13908</v>
      </c>
      <c r="C1666" s="150" t="s">
        <v>12607</v>
      </c>
      <c r="D1666" s="150">
        <v>1535400</v>
      </c>
      <c r="E1666" s="150">
        <v>1191000</v>
      </c>
      <c r="F1666" s="150" t="s">
        <v>24477</v>
      </c>
    </row>
    <row r="1667" spans="1:6" x14ac:dyDescent="0.15">
      <c r="A1667" s="150" t="s">
        <v>26530</v>
      </c>
      <c r="B1667" s="150" t="s">
        <v>13909</v>
      </c>
      <c r="C1667" s="150" t="s">
        <v>1821</v>
      </c>
      <c r="D1667" s="150">
        <v>3527923</v>
      </c>
      <c r="E1667" s="150">
        <v>4858983</v>
      </c>
      <c r="F1667" s="150" t="s">
        <v>22052</v>
      </c>
    </row>
    <row r="1668" spans="1:6" x14ac:dyDescent="0.15">
      <c r="A1668" s="150" t="s">
        <v>4717</v>
      </c>
      <c r="B1668" s="150" t="s">
        <v>13910</v>
      </c>
      <c r="C1668" s="150" t="s">
        <v>13911</v>
      </c>
      <c r="D1668" s="150">
        <v>331800000</v>
      </c>
      <c r="E1668" s="150">
        <v>286670000</v>
      </c>
      <c r="F1668" s="150" t="s">
        <v>27061</v>
      </c>
    </row>
    <row r="1669" spans="1:6" x14ac:dyDescent="0.15">
      <c r="A1669" s="150" t="s">
        <v>4718</v>
      </c>
      <c r="B1669" s="150" t="s">
        <v>13912</v>
      </c>
      <c r="C1669" s="150" t="s">
        <v>13913</v>
      </c>
      <c r="D1669" s="150">
        <v>1128000</v>
      </c>
      <c r="E1669" s="150">
        <v>1304000</v>
      </c>
      <c r="F1669" s="150" t="s">
        <v>28624</v>
      </c>
    </row>
    <row r="1670" spans="1:6" x14ac:dyDescent="0.15">
      <c r="A1670" s="150" t="s">
        <v>4719</v>
      </c>
      <c r="B1670" s="150" t="s">
        <v>13915</v>
      </c>
      <c r="C1670" s="150" t="s">
        <v>13916</v>
      </c>
      <c r="D1670" s="150">
        <v>31200</v>
      </c>
      <c r="E1670" s="150">
        <v>21920</v>
      </c>
      <c r="F1670" s="150" t="s">
        <v>18774</v>
      </c>
    </row>
    <row r="1671" spans="1:6" x14ac:dyDescent="0.15">
      <c r="A1671" s="150" t="s">
        <v>4720</v>
      </c>
      <c r="B1671" s="150" t="s">
        <v>13917</v>
      </c>
      <c r="C1671" s="150" t="s">
        <v>13918</v>
      </c>
      <c r="D1671" s="150">
        <v>123752</v>
      </c>
      <c r="E1671" s="150">
        <v>123923</v>
      </c>
      <c r="F1671" s="150" t="s">
        <v>28625</v>
      </c>
    </row>
    <row r="1672" spans="1:6" x14ac:dyDescent="0.15">
      <c r="A1672" s="150" t="s">
        <v>26527</v>
      </c>
      <c r="B1672" s="150" t="s">
        <v>13919</v>
      </c>
      <c r="C1672" s="150" t="s">
        <v>13920</v>
      </c>
      <c r="D1672" s="150">
        <v>96500</v>
      </c>
      <c r="E1672" s="150">
        <v>425000</v>
      </c>
      <c r="F1672" s="150" t="s">
        <v>22063</v>
      </c>
    </row>
    <row r="1673" spans="1:6" x14ac:dyDescent="0.15">
      <c r="A1673" s="150" t="s">
        <v>4722</v>
      </c>
      <c r="B1673" s="150" t="s">
        <v>13921</v>
      </c>
      <c r="C1673" s="150" t="s">
        <v>13922</v>
      </c>
      <c r="F1673" s="150" t="s">
        <v>503</v>
      </c>
    </row>
    <row r="1674" spans="1:6" x14ac:dyDescent="0.15">
      <c r="A1674" s="150" t="s">
        <v>4723</v>
      </c>
      <c r="B1674" s="150" t="s">
        <v>13923</v>
      </c>
      <c r="C1674" s="150" t="s">
        <v>13924</v>
      </c>
      <c r="D1674" s="150">
        <v>764560</v>
      </c>
      <c r="E1674" s="150">
        <v>746140</v>
      </c>
      <c r="F1674" s="150" t="s">
        <v>22160</v>
      </c>
    </row>
    <row r="1675" spans="1:6" x14ac:dyDescent="0.15">
      <c r="A1675" s="150" t="s">
        <v>4724</v>
      </c>
      <c r="B1675" s="150" t="s">
        <v>13925</v>
      </c>
      <c r="C1675" s="150" t="s">
        <v>13926</v>
      </c>
      <c r="D1675" s="150">
        <v>495500</v>
      </c>
      <c r="E1675" s="150">
        <v>328100</v>
      </c>
      <c r="F1675" s="150" t="s">
        <v>22067</v>
      </c>
    </row>
    <row r="1676" spans="1:6" x14ac:dyDescent="0.15">
      <c r="A1676" s="150" t="s">
        <v>4725</v>
      </c>
      <c r="B1676" s="150" t="s">
        <v>13921</v>
      </c>
      <c r="C1676" s="150" t="s">
        <v>13922</v>
      </c>
      <c r="F1676" s="150" t="s">
        <v>503</v>
      </c>
    </row>
    <row r="1677" spans="1:6" x14ac:dyDescent="0.15">
      <c r="A1677" s="150" t="s">
        <v>4726</v>
      </c>
      <c r="B1677" s="150" t="s">
        <v>13921</v>
      </c>
      <c r="C1677" s="150" t="s">
        <v>13922</v>
      </c>
      <c r="F1677" s="150" t="s">
        <v>503</v>
      </c>
    </row>
    <row r="1678" spans="1:6" x14ac:dyDescent="0.15">
      <c r="A1678" s="150" t="s">
        <v>4727</v>
      </c>
      <c r="B1678" s="150" t="s">
        <v>13921</v>
      </c>
      <c r="C1678" s="150" t="s">
        <v>13922</v>
      </c>
      <c r="F1678" s="150" t="s">
        <v>503</v>
      </c>
    </row>
    <row r="1679" spans="1:6" x14ac:dyDescent="0.15">
      <c r="A1679" s="150" t="s">
        <v>4728</v>
      </c>
      <c r="B1679" s="150" t="s">
        <v>13921</v>
      </c>
      <c r="C1679" s="150" t="s">
        <v>13922</v>
      </c>
      <c r="D1679" s="150">
        <v>13758</v>
      </c>
      <c r="E1679" s="150">
        <v>14026</v>
      </c>
      <c r="F1679" s="150" t="s">
        <v>22110</v>
      </c>
    </row>
    <row r="1680" spans="1:6" x14ac:dyDescent="0.15">
      <c r="A1680" s="150" t="s">
        <v>4729</v>
      </c>
      <c r="B1680" s="150" t="s">
        <v>13923</v>
      </c>
      <c r="C1680" s="150" t="s">
        <v>13924</v>
      </c>
      <c r="D1680" s="150">
        <v>764560</v>
      </c>
      <c r="E1680" s="150">
        <v>746140</v>
      </c>
      <c r="F1680" s="150" t="s">
        <v>22160</v>
      </c>
    </row>
    <row r="1681" spans="1:6" x14ac:dyDescent="0.15">
      <c r="A1681" s="150" t="s">
        <v>4730</v>
      </c>
      <c r="B1681" s="150" t="s">
        <v>13925</v>
      </c>
      <c r="C1681" s="150" t="s">
        <v>13926</v>
      </c>
      <c r="D1681" s="150">
        <v>495500</v>
      </c>
      <c r="E1681" s="150">
        <v>328100</v>
      </c>
      <c r="F1681" s="150" t="s">
        <v>22067</v>
      </c>
    </row>
    <row r="1682" spans="1:6" x14ac:dyDescent="0.15">
      <c r="A1682" s="150" t="s">
        <v>4731</v>
      </c>
      <c r="B1682" s="150" t="s">
        <v>13927</v>
      </c>
      <c r="C1682" s="150" t="s">
        <v>13928</v>
      </c>
      <c r="D1682" s="150">
        <v>1456000</v>
      </c>
      <c r="E1682" s="150">
        <v>2288000</v>
      </c>
      <c r="F1682" s="150" t="s">
        <v>21896</v>
      </c>
    </row>
    <row r="1683" spans="1:6" x14ac:dyDescent="0.15">
      <c r="A1683" s="150" t="s">
        <v>4732</v>
      </c>
      <c r="B1683" s="150" t="s">
        <v>13929</v>
      </c>
      <c r="C1683" s="150" t="s">
        <v>13930</v>
      </c>
      <c r="F1683" s="150" t="s">
        <v>503</v>
      </c>
    </row>
    <row r="1684" spans="1:6" x14ac:dyDescent="0.15">
      <c r="A1684" s="150" t="s">
        <v>4733</v>
      </c>
      <c r="B1684" s="150" t="s">
        <v>13929</v>
      </c>
      <c r="C1684" s="150" t="s">
        <v>13930</v>
      </c>
      <c r="F1684" s="150" t="s">
        <v>503</v>
      </c>
    </row>
    <row r="1685" spans="1:6" x14ac:dyDescent="0.15">
      <c r="A1685" s="150" t="s">
        <v>4734</v>
      </c>
      <c r="B1685" s="150" t="s">
        <v>13929</v>
      </c>
      <c r="C1685" s="150" t="s">
        <v>13931</v>
      </c>
      <c r="D1685" s="150">
        <v>631962</v>
      </c>
      <c r="E1685" s="150">
        <v>703190</v>
      </c>
      <c r="F1685" s="150" t="s">
        <v>22067</v>
      </c>
    </row>
    <row r="1686" spans="1:6" x14ac:dyDescent="0.15">
      <c r="A1686" s="150" t="s">
        <v>4735</v>
      </c>
      <c r="B1686" s="150" t="s">
        <v>13932</v>
      </c>
      <c r="C1686" s="150" t="s">
        <v>13933</v>
      </c>
      <c r="D1686" s="150">
        <v>105770000</v>
      </c>
      <c r="E1686" s="150">
        <v>87323000</v>
      </c>
      <c r="F1686" s="150" t="s">
        <v>27061</v>
      </c>
    </row>
    <row r="1687" spans="1:6" x14ac:dyDescent="0.15">
      <c r="A1687" s="150" t="s">
        <v>4736</v>
      </c>
      <c r="B1687" s="150" t="s">
        <v>13934</v>
      </c>
      <c r="C1687" s="150" t="s">
        <v>13344</v>
      </c>
      <c r="D1687" s="150">
        <v>2123300</v>
      </c>
      <c r="E1687" s="150">
        <v>3071300</v>
      </c>
      <c r="F1687" s="150" t="s">
        <v>18774</v>
      </c>
    </row>
    <row r="1688" spans="1:6" x14ac:dyDescent="0.15">
      <c r="A1688" s="150" t="s">
        <v>4737</v>
      </c>
      <c r="B1688" s="150" t="s">
        <v>13935</v>
      </c>
      <c r="C1688" s="150" t="s">
        <v>13905</v>
      </c>
      <c r="D1688" s="150">
        <v>11832309</v>
      </c>
      <c r="E1688" s="150">
        <v>14756400</v>
      </c>
      <c r="F1688" s="150" t="s">
        <v>24465</v>
      </c>
    </row>
    <row r="1689" spans="1:6" x14ac:dyDescent="0.15">
      <c r="A1689" s="150" t="s">
        <v>4738</v>
      </c>
      <c r="B1689" s="150" t="s">
        <v>28626</v>
      </c>
      <c r="C1689" s="150" t="s">
        <v>13936</v>
      </c>
      <c r="D1689" s="150">
        <v>2573852</v>
      </c>
      <c r="E1689" s="150">
        <v>6152756</v>
      </c>
      <c r="F1689" s="150" t="s">
        <v>22063</v>
      </c>
    </row>
    <row r="1690" spans="1:6" x14ac:dyDescent="0.15">
      <c r="A1690" s="150" t="s">
        <v>4739</v>
      </c>
      <c r="B1690" s="150" t="s">
        <v>13937</v>
      </c>
      <c r="C1690" s="150" t="s">
        <v>13938</v>
      </c>
      <c r="D1690" s="150">
        <v>1255140</v>
      </c>
      <c r="E1690" s="150">
        <v>2541327</v>
      </c>
      <c r="F1690" s="150" t="s">
        <v>14062</v>
      </c>
    </row>
    <row r="1691" spans="1:6" x14ac:dyDescent="0.15">
      <c r="A1691" s="150" t="s">
        <v>4740</v>
      </c>
      <c r="B1691" s="150" t="s">
        <v>13939</v>
      </c>
      <c r="C1691" s="150" t="s">
        <v>13941</v>
      </c>
      <c r="D1691" s="150">
        <v>3597200</v>
      </c>
      <c r="E1691" s="150">
        <v>1287000</v>
      </c>
      <c r="F1691" s="150" t="s">
        <v>22072</v>
      </c>
    </row>
    <row r="1692" spans="1:6" x14ac:dyDescent="0.15">
      <c r="A1692" s="150" t="s">
        <v>4741</v>
      </c>
      <c r="B1692" s="150" t="s">
        <v>13942</v>
      </c>
      <c r="C1692" s="150" t="s">
        <v>13943</v>
      </c>
      <c r="D1692" s="150">
        <v>7044620</v>
      </c>
      <c r="E1692" s="150">
        <v>6944620</v>
      </c>
      <c r="F1692" s="150" t="s">
        <v>22172</v>
      </c>
    </row>
    <row r="1693" spans="1:6" x14ac:dyDescent="0.15">
      <c r="A1693" s="150" t="s">
        <v>4742</v>
      </c>
      <c r="B1693" s="150" t="s">
        <v>13944</v>
      </c>
      <c r="C1693" s="150" t="s">
        <v>13945</v>
      </c>
      <c r="D1693" s="150">
        <v>892</v>
      </c>
      <c r="E1693" s="150">
        <v>1130</v>
      </c>
      <c r="F1693" s="150" t="s">
        <v>22110</v>
      </c>
    </row>
    <row r="1694" spans="1:6" x14ac:dyDescent="0.15">
      <c r="A1694" s="150" t="s">
        <v>4743</v>
      </c>
      <c r="B1694" s="150" t="s">
        <v>13946</v>
      </c>
      <c r="C1694" s="150" t="s">
        <v>13947</v>
      </c>
      <c r="D1694" s="150">
        <v>128000</v>
      </c>
      <c r="E1694" s="150">
        <v>164400</v>
      </c>
      <c r="F1694" s="150" t="s">
        <v>24602</v>
      </c>
    </row>
    <row r="1695" spans="1:6" x14ac:dyDescent="0.15">
      <c r="A1695" s="150" t="s">
        <v>4744</v>
      </c>
      <c r="B1695" s="150" t="s">
        <v>13948</v>
      </c>
      <c r="C1695" s="150" t="s">
        <v>13949</v>
      </c>
      <c r="D1695" s="150">
        <v>110435</v>
      </c>
      <c r="E1695" s="150">
        <v>95435</v>
      </c>
      <c r="F1695" s="150" t="s">
        <v>22172</v>
      </c>
    </row>
    <row r="1696" spans="1:6" x14ac:dyDescent="0.15">
      <c r="A1696" s="150" t="s">
        <v>4745</v>
      </c>
      <c r="B1696" s="150" t="s">
        <v>13950</v>
      </c>
      <c r="C1696" s="150" t="s">
        <v>1754</v>
      </c>
      <c r="D1696" s="150">
        <v>11642552</v>
      </c>
      <c r="E1696" s="150">
        <v>13784000</v>
      </c>
      <c r="F1696" s="150" t="s">
        <v>28627</v>
      </c>
    </row>
    <row r="1697" spans="1:6" x14ac:dyDescent="0.15">
      <c r="A1697" s="150" t="s">
        <v>4746</v>
      </c>
      <c r="B1697" s="150" t="s">
        <v>13952</v>
      </c>
      <c r="C1697" s="150" t="s">
        <v>13953</v>
      </c>
      <c r="D1697" s="150">
        <v>2381283</v>
      </c>
      <c r="E1697" s="150">
        <v>2691983.5</v>
      </c>
      <c r="F1697" s="150" t="s">
        <v>22172</v>
      </c>
    </row>
    <row r="1698" spans="1:6" x14ac:dyDescent="0.15">
      <c r="A1698" s="150" t="s">
        <v>23300</v>
      </c>
      <c r="B1698" s="150" t="s">
        <v>23301</v>
      </c>
      <c r="C1698" s="150" t="s">
        <v>23680</v>
      </c>
      <c r="D1698" s="150">
        <v>40878391.32</v>
      </c>
      <c r="E1698" s="150">
        <v>56385111.149999999</v>
      </c>
      <c r="F1698" s="150" t="s">
        <v>28628</v>
      </c>
    </row>
    <row r="1699" spans="1:6" x14ac:dyDescent="0.15">
      <c r="A1699" s="150" t="s">
        <v>23262</v>
      </c>
      <c r="B1699" s="150" t="s">
        <v>23263</v>
      </c>
      <c r="C1699" s="150" t="s">
        <v>23681</v>
      </c>
      <c r="D1699" s="150">
        <v>10869000</v>
      </c>
      <c r="E1699" s="150">
        <v>3187000</v>
      </c>
      <c r="F1699" s="150" t="s">
        <v>14062</v>
      </c>
    </row>
    <row r="1700" spans="1:6" x14ac:dyDescent="0.15">
      <c r="A1700" s="150" t="s">
        <v>23244</v>
      </c>
      <c r="B1700" s="150" t="s">
        <v>23245</v>
      </c>
      <c r="C1700" s="150" t="s">
        <v>23682</v>
      </c>
      <c r="D1700" s="150">
        <v>718330</v>
      </c>
      <c r="E1700" s="150">
        <v>614830</v>
      </c>
      <c r="F1700" s="150" t="s">
        <v>22078</v>
      </c>
    </row>
    <row r="1701" spans="1:6" x14ac:dyDescent="0.15">
      <c r="A1701" s="150" t="s">
        <v>23156</v>
      </c>
      <c r="B1701" s="150" t="s">
        <v>23157</v>
      </c>
      <c r="C1701" s="150" t="s">
        <v>23683</v>
      </c>
      <c r="D1701" s="150">
        <v>1476187</v>
      </c>
      <c r="E1701" s="150">
        <v>1561883</v>
      </c>
      <c r="F1701" s="150" t="s">
        <v>24559</v>
      </c>
    </row>
    <row r="1702" spans="1:6" x14ac:dyDescent="0.15">
      <c r="A1702" s="150" t="s">
        <v>23152</v>
      </c>
      <c r="B1702" s="150" t="s">
        <v>23153</v>
      </c>
      <c r="C1702" s="150" t="s">
        <v>23684</v>
      </c>
      <c r="D1702" s="150">
        <v>169900</v>
      </c>
      <c r="E1702" s="150">
        <v>205800</v>
      </c>
      <c r="F1702" s="150" t="s">
        <v>22060</v>
      </c>
    </row>
    <row r="1703" spans="1:6" x14ac:dyDescent="0.15">
      <c r="A1703" s="150" t="s">
        <v>23080</v>
      </c>
      <c r="B1703" s="150" t="s">
        <v>23081</v>
      </c>
      <c r="C1703" s="150" t="s">
        <v>23685</v>
      </c>
      <c r="D1703" s="150">
        <v>125000</v>
      </c>
      <c r="E1703" s="150">
        <v>123360</v>
      </c>
      <c r="F1703" s="150" t="s">
        <v>22103</v>
      </c>
    </row>
    <row r="1704" spans="1:6" x14ac:dyDescent="0.15">
      <c r="A1704" s="150" t="s">
        <v>22983</v>
      </c>
      <c r="B1704" s="150" t="s">
        <v>22984</v>
      </c>
      <c r="C1704" s="150" t="s">
        <v>23686</v>
      </c>
      <c r="D1704" s="150">
        <v>68610</v>
      </c>
      <c r="E1704" s="150">
        <v>79670</v>
      </c>
      <c r="F1704" s="150" t="s">
        <v>22154</v>
      </c>
    </row>
    <row r="1705" spans="1:6" x14ac:dyDescent="0.15">
      <c r="A1705" s="150" t="s">
        <v>22981</v>
      </c>
      <c r="B1705" s="150" t="s">
        <v>22982</v>
      </c>
      <c r="C1705" s="150" t="s">
        <v>23687</v>
      </c>
      <c r="D1705" s="150">
        <v>1341522</v>
      </c>
      <c r="E1705" s="150">
        <v>1445522</v>
      </c>
      <c r="F1705" s="150" t="s">
        <v>27771</v>
      </c>
    </row>
    <row r="1706" spans="1:6" x14ac:dyDescent="0.15">
      <c r="A1706" s="150" t="s">
        <v>22979</v>
      </c>
      <c r="B1706" s="150" t="s">
        <v>22980</v>
      </c>
      <c r="C1706" s="150" t="s">
        <v>23688</v>
      </c>
      <c r="D1706" s="150">
        <v>651400</v>
      </c>
      <c r="E1706" s="150">
        <v>1327200</v>
      </c>
      <c r="F1706" s="150" t="s">
        <v>22053</v>
      </c>
    </row>
    <row r="1707" spans="1:6" x14ac:dyDescent="0.15">
      <c r="A1707" s="150" t="s">
        <v>22949</v>
      </c>
      <c r="B1707" s="150" t="s">
        <v>22950</v>
      </c>
      <c r="C1707" s="150" t="s">
        <v>18833</v>
      </c>
      <c r="D1707" s="150">
        <v>1349440</v>
      </c>
      <c r="E1707" s="150">
        <v>860800</v>
      </c>
      <c r="F1707" s="150" t="s">
        <v>22067</v>
      </c>
    </row>
    <row r="1708" spans="1:6" x14ac:dyDescent="0.15">
      <c r="A1708" s="150" t="s">
        <v>22937</v>
      </c>
      <c r="B1708" s="150" t="s">
        <v>22938</v>
      </c>
      <c r="C1708" s="150" t="s">
        <v>23689</v>
      </c>
      <c r="D1708" s="150">
        <v>117224</v>
      </c>
      <c r="E1708" s="150">
        <v>65648</v>
      </c>
      <c r="F1708" s="150" t="s">
        <v>22108</v>
      </c>
    </row>
    <row r="1709" spans="1:6" x14ac:dyDescent="0.15">
      <c r="A1709" s="150" t="s">
        <v>22933</v>
      </c>
      <c r="B1709" s="150" t="s">
        <v>22934</v>
      </c>
      <c r="C1709" s="150" t="s">
        <v>23690</v>
      </c>
      <c r="D1709" s="150">
        <v>1260910</v>
      </c>
      <c r="E1709" s="150">
        <v>1057710</v>
      </c>
      <c r="F1709" s="150" t="s">
        <v>28157</v>
      </c>
    </row>
    <row r="1710" spans="1:6" x14ac:dyDescent="0.15">
      <c r="A1710" s="150" t="s">
        <v>22903</v>
      </c>
      <c r="B1710" s="150" t="s">
        <v>22904</v>
      </c>
      <c r="C1710" s="150" t="s">
        <v>23691</v>
      </c>
      <c r="D1710" s="150">
        <v>349200</v>
      </c>
      <c r="E1710" s="150">
        <v>729000</v>
      </c>
      <c r="F1710" s="150" t="s">
        <v>22108</v>
      </c>
    </row>
    <row r="1711" spans="1:6" x14ac:dyDescent="0.15">
      <c r="A1711" s="150" t="s">
        <v>22861</v>
      </c>
      <c r="B1711" s="150" t="s">
        <v>22862</v>
      </c>
      <c r="C1711" s="150" t="s">
        <v>23692</v>
      </c>
      <c r="D1711" s="150">
        <v>4655220</v>
      </c>
      <c r="E1711" s="150">
        <v>4800000</v>
      </c>
      <c r="F1711" s="150" t="s">
        <v>22093</v>
      </c>
    </row>
    <row r="1712" spans="1:6" x14ac:dyDescent="0.15">
      <c r="A1712" s="150" t="s">
        <v>22855</v>
      </c>
      <c r="B1712" s="150" t="s">
        <v>22856</v>
      </c>
      <c r="C1712" s="150" t="s">
        <v>1770</v>
      </c>
      <c r="D1712" s="150">
        <v>1054425</v>
      </c>
      <c r="E1712" s="150">
        <v>535870</v>
      </c>
      <c r="F1712" s="150" t="s">
        <v>28629</v>
      </c>
    </row>
    <row r="1713" spans="1:6" x14ac:dyDescent="0.15">
      <c r="A1713" s="150" t="s">
        <v>22829</v>
      </c>
      <c r="B1713" s="150" t="s">
        <v>22830</v>
      </c>
      <c r="C1713" s="150" t="s">
        <v>23693</v>
      </c>
      <c r="D1713" s="150">
        <v>35114604</v>
      </c>
      <c r="E1713" s="150">
        <v>42886190</v>
      </c>
      <c r="F1713" s="150" t="s">
        <v>28630</v>
      </c>
    </row>
    <row r="1714" spans="1:6" x14ac:dyDescent="0.15">
      <c r="A1714" s="150" t="s">
        <v>22811</v>
      </c>
      <c r="B1714" s="150" t="s">
        <v>22812</v>
      </c>
      <c r="C1714" s="150" t="s">
        <v>23694</v>
      </c>
      <c r="D1714" s="150">
        <v>90000</v>
      </c>
      <c r="E1714" s="150">
        <v>123500</v>
      </c>
      <c r="F1714" s="150" t="s">
        <v>22103</v>
      </c>
    </row>
    <row r="1715" spans="1:6" x14ac:dyDescent="0.15">
      <c r="A1715" s="150" t="s">
        <v>22763</v>
      </c>
      <c r="B1715" s="150" t="s">
        <v>22764</v>
      </c>
      <c r="C1715" s="150" t="s">
        <v>23695</v>
      </c>
      <c r="D1715" s="150">
        <v>3330000</v>
      </c>
      <c r="E1715" s="150">
        <v>3620000</v>
      </c>
      <c r="F1715" s="150" t="s">
        <v>22051</v>
      </c>
    </row>
    <row r="1716" spans="1:6" x14ac:dyDescent="0.15">
      <c r="A1716" s="150" t="s">
        <v>22759</v>
      </c>
      <c r="B1716" s="150" t="s">
        <v>22760</v>
      </c>
      <c r="C1716" s="150" t="s">
        <v>23696</v>
      </c>
      <c r="D1716" s="150">
        <v>144144</v>
      </c>
      <c r="E1716" s="150">
        <v>148500</v>
      </c>
      <c r="F1716" s="150" t="s">
        <v>18774</v>
      </c>
    </row>
    <row r="1717" spans="1:6" x14ac:dyDescent="0.15">
      <c r="A1717" s="150" t="s">
        <v>22658</v>
      </c>
      <c r="B1717" s="150" t="s">
        <v>22659</v>
      </c>
      <c r="C1717" s="150" t="s">
        <v>23697</v>
      </c>
      <c r="D1717" s="150">
        <v>12164227.9</v>
      </c>
      <c r="E1717" s="150">
        <v>13435800</v>
      </c>
      <c r="F1717" s="150" t="s">
        <v>22093</v>
      </c>
    </row>
    <row r="1718" spans="1:6" x14ac:dyDescent="0.15">
      <c r="A1718" s="150" t="s">
        <v>22618</v>
      </c>
      <c r="B1718" s="150" t="s">
        <v>22619</v>
      </c>
      <c r="C1718" s="150" t="s">
        <v>2271</v>
      </c>
      <c r="D1718" s="150">
        <v>457020</v>
      </c>
      <c r="E1718" s="150">
        <v>524520</v>
      </c>
      <c r="F1718" s="150" t="s">
        <v>24641</v>
      </c>
    </row>
    <row r="1719" spans="1:6" x14ac:dyDescent="0.15">
      <c r="A1719" s="150" t="s">
        <v>22610</v>
      </c>
      <c r="B1719" s="150" t="s">
        <v>22611</v>
      </c>
      <c r="C1719" s="150" t="s">
        <v>23698</v>
      </c>
      <c r="D1719" s="150">
        <v>1170760</v>
      </c>
      <c r="E1719" s="150">
        <v>1079160</v>
      </c>
      <c r="F1719" s="150" t="s">
        <v>22129</v>
      </c>
    </row>
    <row r="1720" spans="1:6" x14ac:dyDescent="0.15">
      <c r="A1720" s="150" t="s">
        <v>28631</v>
      </c>
      <c r="B1720" s="150" t="s">
        <v>28632</v>
      </c>
      <c r="C1720" s="150" t="s">
        <v>28633</v>
      </c>
      <c r="D1720" s="150">
        <v>2901870</v>
      </c>
      <c r="E1720" s="150">
        <v>3340270</v>
      </c>
      <c r="F1720" s="150" t="s">
        <v>28634</v>
      </c>
    </row>
    <row r="1721" spans="1:6" x14ac:dyDescent="0.15">
      <c r="A1721" s="150" t="s">
        <v>28635</v>
      </c>
      <c r="B1721" s="150" t="s">
        <v>28636</v>
      </c>
      <c r="C1721" s="150" t="s">
        <v>28637</v>
      </c>
      <c r="D1721" s="150">
        <v>1217000</v>
      </c>
      <c r="E1721" s="150">
        <v>5117000</v>
      </c>
      <c r="F1721" s="150" t="s">
        <v>22093</v>
      </c>
    </row>
    <row r="1722" spans="1:6" x14ac:dyDescent="0.15">
      <c r="A1722" s="150" t="s">
        <v>28638</v>
      </c>
      <c r="B1722" s="150" t="s">
        <v>28639</v>
      </c>
      <c r="C1722" s="150" t="s">
        <v>28640</v>
      </c>
      <c r="D1722" s="150">
        <v>31600</v>
      </c>
      <c r="E1722" s="150">
        <v>42000</v>
      </c>
      <c r="F1722" s="150" t="s">
        <v>22108</v>
      </c>
    </row>
    <row r="1723" spans="1:6" x14ac:dyDescent="0.15">
      <c r="A1723" s="150" t="s">
        <v>28641</v>
      </c>
      <c r="B1723" s="150" t="s">
        <v>28642</v>
      </c>
      <c r="C1723" s="150" t="s">
        <v>28643</v>
      </c>
      <c r="D1723" s="150">
        <v>22925</v>
      </c>
      <c r="E1723" s="150">
        <v>17575</v>
      </c>
      <c r="F1723" s="150" t="s">
        <v>22108</v>
      </c>
    </row>
    <row r="1724" spans="1:6" x14ac:dyDescent="0.15">
      <c r="A1724" s="150" t="s">
        <v>28644</v>
      </c>
      <c r="B1724" s="150" t="s">
        <v>28645</v>
      </c>
      <c r="C1724" s="150" t="s">
        <v>28646</v>
      </c>
      <c r="D1724" s="150">
        <v>6054000</v>
      </c>
      <c r="E1724" s="150">
        <v>6300000</v>
      </c>
      <c r="F1724" s="150" t="s">
        <v>22093</v>
      </c>
    </row>
    <row r="1725" spans="1:6" x14ac:dyDescent="0.15">
      <c r="A1725" s="150" t="s">
        <v>28647</v>
      </c>
      <c r="B1725" s="150" t="s">
        <v>28648</v>
      </c>
      <c r="C1725" s="150" t="s">
        <v>28649</v>
      </c>
      <c r="D1725" s="150">
        <v>1287044</v>
      </c>
      <c r="E1725" s="150">
        <v>4255805</v>
      </c>
      <c r="F1725" s="150" t="s">
        <v>24497</v>
      </c>
    </row>
    <row r="1726" spans="1:6" x14ac:dyDescent="0.15">
      <c r="A1726" s="150" t="s">
        <v>28650</v>
      </c>
      <c r="B1726" s="150" t="s">
        <v>28651</v>
      </c>
      <c r="C1726" s="150" t="s">
        <v>28652</v>
      </c>
      <c r="D1726" s="150">
        <v>8704000</v>
      </c>
      <c r="E1726" s="150">
        <v>8336000</v>
      </c>
      <c r="F1726" s="150" t="s">
        <v>24502</v>
      </c>
    </row>
    <row r="1727" spans="1:6" x14ac:dyDescent="0.15">
      <c r="A1727" s="150" t="s">
        <v>28653</v>
      </c>
      <c r="B1727" s="150" t="s">
        <v>28654</v>
      </c>
      <c r="C1727" s="150" t="s">
        <v>28655</v>
      </c>
      <c r="D1727" s="150">
        <v>684000</v>
      </c>
      <c r="E1727" s="150">
        <v>840000</v>
      </c>
      <c r="F1727" s="150" t="s">
        <v>24703</v>
      </c>
    </row>
    <row r="1728" spans="1:6" x14ac:dyDescent="0.15">
      <c r="A1728" s="150" t="s">
        <v>28656</v>
      </c>
      <c r="B1728" s="150" t="s">
        <v>28657</v>
      </c>
      <c r="C1728" s="150" t="s">
        <v>28658</v>
      </c>
      <c r="D1728" s="150">
        <v>1751850</v>
      </c>
      <c r="E1728" s="150">
        <v>2439000</v>
      </c>
      <c r="F1728" s="150" t="s">
        <v>15506</v>
      </c>
    </row>
    <row r="1729" spans="1:6" x14ac:dyDescent="0.15">
      <c r="A1729" s="150" t="s">
        <v>28659</v>
      </c>
      <c r="B1729" s="150" t="s">
        <v>28660</v>
      </c>
      <c r="C1729" s="150" t="s">
        <v>28661</v>
      </c>
      <c r="D1729" s="150">
        <v>2029282.5</v>
      </c>
      <c r="E1729" s="150">
        <v>1718682.5</v>
      </c>
      <c r="F1729" s="150" t="s">
        <v>27378</v>
      </c>
    </row>
    <row r="1730" spans="1:6" x14ac:dyDescent="0.15">
      <c r="A1730" s="150" t="s">
        <v>28662</v>
      </c>
      <c r="B1730" s="150" t="s">
        <v>28663</v>
      </c>
      <c r="C1730" s="150" t="s">
        <v>28664</v>
      </c>
      <c r="D1730" s="150">
        <v>4693950</v>
      </c>
      <c r="E1730" s="150">
        <v>4648500</v>
      </c>
      <c r="F1730" s="150" t="s">
        <v>22060</v>
      </c>
    </row>
    <row r="1731" spans="1:6" x14ac:dyDescent="0.15">
      <c r="A1731" s="150" t="s">
        <v>28665</v>
      </c>
      <c r="B1731" s="150" t="s">
        <v>28666</v>
      </c>
      <c r="C1731" s="150" t="s">
        <v>28667</v>
      </c>
      <c r="D1731" s="150">
        <v>3495420</v>
      </c>
      <c r="E1731" s="150">
        <v>2200000</v>
      </c>
      <c r="F1731" s="150" t="s">
        <v>22053</v>
      </c>
    </row>
    <row r="1732" spans="1:6" x14ac:dyDescent="0.15">
      <c r="A1732" s="150" t="s">
        <v>28668</v>
      </c>
      <c r="B1732" s="150" t="s">
        <v>28669</v>
      </c>
      <c r="C1732" s="150" t="s">
        <v>18617</v>
      </c>
      <c r="D1732" s="150">
        <v>167910000</v>
      </c>
      <c r="E1732" s="150">
        <v>173100000</v>
      </c>
      <c r="F1732" s="150" t="s">
        <v>28670</v>
      </c>
    </row>
    <row r="1733" spans="1:6" x14ac:dyDescent="0.15">
      <c r="A1733" s="150" t="s">
        <v>28671</v>
      </c>
      <c r="B1733" s="150" t="s">
        <v>28672</v>
      </c>
      <c r="C1733" s="150" t="s">
        <v>28673</v>
      </c>
      <c r="D1733" s="150">
        <v>1079900</v>
      </c>
      <c r="E1733" s="150">
        <v>1199672</v>
      </c>
      <c r="F1733" s="150" t="s">
        <v>28674</v>
      </c>
    </row>
    <row r="1734" spans="1:6" x14ac:dyDescent="0.15">
      <c r="A1734" s="150" t="s">
        <v>28675</v>
      </c>
      <c r="B1734" s="150" t="s">
        <v>28676</v>
      </c>
      <c r="C1734" s="150" t="s">
        <v>28677</v>
      </c>
      <c r="D1734" s="150">
        <v>1191000</v>
      </c>
      <c r="E1734" s="150">
        <v>624000</v>
      </c>
      <c r="F1734" s="150" t="s">
        <v>22067</v>
      </c>
    </row>
    <row r="1735" spans="1:6" x14ac:dyDescent="0.15">
      <c r="A1735" s="150" t="s">
        <v>28678</v>
      </c>
      <c r="B1735" s="150" t="s">
        <v>28679</v>
      </c>
      <c r="C1735" s="150" t="s">
        <v>28680</v>
      </c>
      <c r="D1735" s="150">
        <v>2300000</v>
      </c>
      <c r="E1735" s="150">
        <v>917000</v>
      </c>
      <c r="F1735" s="150" t="s">
        <v>28681</v>
      </c>
    </row>
    <row r="1736" spans="1:6" x14ac:dyDescent="0.15">
      <c r="A1736" s="150" t="s">
        <v>28682</v>
      </c>
      <c r="B1736" s="150" t="s">
        <v>28683</v>
      </c>
      <c r="C1736" s="150" t="s">
        <v>28684</v>
      </c>
      <c r="D1736" s="150">
        <v>654658.30000000005</v>
      </c>
      <c r="E1736" s="150">
        <v>580600</v>
      </c>
      <c r="F1736" s="150" t="s">
        <v>18774</v>
      </c>
    </row>
    <row r="1737" spans="1:6" x14ac:dyDescent="0.15">
      <c r="A1737" s="150" t="s">
        <v>28685</v>
      </c>
      <c r="B1737" s="150" t="s">
        <v>28686</v>
      </c>
      <c r="C1737" s="150" t="s">
        <v>28687</v>
      </c>
      <c r="D1737" s="150">
        <v>4458500</v>
      </c>
      <c r="E1737" s="150">
        <v>4390250</v>
      </c>
      <c r="F1737" s="150" t="s">
        <v>22116</v>
      </c>
    </row>
    <row r="1738" spans="1:6" x14ac:dyDescent="0.15">
      <c r="A1738" s="150" t="s">
        <v>28688</v>
      </c>
      <c r="B1738" s="150" t="s">
        <v>28689</v>
      </c>
      <c r="C1738" s="150" t="s">
        <v>28690</v>
      </c>
      <c r="D1738" s="150">
        <v>8394305</v>
      </c>
      <c r="E1738" s="150">
        <v>3537705</v>
      </c>
      <c r="F1738" s="150" t="s">
        <v>28691</v>
      </c>
    </row>
    <row r="1739" spans="1:6" x14ac:dyDescent="0.15">
      <c r="A1739" s="150" t="s">
        <v>28692</v>
      </c>
      <c r="B1739" s="150" t="s">
        <v>28693</v>
      </c>
      <c r="C1739" s="150" t="s">
        <v>28694</v>
      </c>
      <c r="D1739" s="150">
        <v>856060</v>
      </c>
      <c r="E1739" s="150">
        <v>993604</v>
      </c>
      <c r="F1739" s="150" t="s">
        <v>28695</v>
      </c>
    </row>
    <row r="1740" spans="1:6" x14ac:dyDescent="0.15">
      <c r="A1740" s="150" t="s">
        <v>28696</v>
      </c>
      <c r="B1740" s="150" t="s">
        <v>28697</v>
      </c>
      <c r="C1740" s="150" t="s">
        <v>28698</v>
      </c>
      <c r="D1740" s="150">
        <v>54940000</v>
      </c>
      <c r="E1740" s="150">
        <v>72430000</v>
      </c>
      <c r="F1740" s="150" t="s">
        <v>27061</v>
      </c>
    </row>
    <row r="1741" spans="1:6" x14ac:dyDescent="0.15">
      <c r="A1741" s="150" t="s">
        <v>28699</v>
      </c>
      <c r="B1741" s="150" t="s">
        <v>28700</v>
      </c>
      <c r="C1741" s="150" t="s">
        <v>28701</v>
      </c>
      <c r="D1741" s="150">
        <v>2467050</v>
      </c>
      <c r="E1741" s="150">
        <v>1681400</v>
      </c>
      <c r="F1741" s="150" t="s">
        <v>22116</v>
      </c>
    </row>
    <row r="1742" spans="1:6" x14ac:dyDescent="0.15">
      <c r="A1742" s="150" t="s">
        <v>28702</v>
      </c>
      <c r="B1742" s="150" t="s">
        <v>28703</v>
      </c>
      <c r="C1742" s="150" t="s">
        <v>28704</v>
      </c>
      <c r="D1742" s="150">
        <v>1097155</v>
      </c>
      <c r="E1742" s="150">
        <v>1115000</v>
      </c>
      <c r="F1742" s="150" t="s">
        <v>22082</v>
      </c>
    </row>
    <row r="1743" spans="1:6" x14ac:dyDescent="0.15">
      <c r="A1743" s="150" t="s">
        <v>28705</v>
      </c>
      <c r="B1743" s="150" t="s">
        <v>28706</v>
      </c>
      <c r="C1743" s="150" t="s">
        <v>28707</v>
      </c>
      <c r="D1743" s="150">
        <v>6633483.54</v>
      </c>
      <c r="E1743" s="150">
        <v>6911617.6200000001</v>
      </c>
      <c r="F1743" s="150" t="s">
        <v>24642</v>
      </c>
    </row>
    <row r="1744" spans="1:6" x14ac:dyDescent="0.15">
      <c r="A1744" s="150" t="s">
        <v>4747</v>
      </c>
      <c r="B1744" s="150" t="s">
        <v>28708</v>
      </c>
      <c r="C1744" s="150" t="s">
        <v>13954</v>
      </c>
      <c r="F1744" s="150" t="s">
        <v>503</v>
      </c>
    </row>
    <row r="1745" spans="1:6" x14ac:dyDescent="0.15">
      <c r="A1745" s="150" t="s">
        <v>4748</v>
      </c>
      <c r="B1745" s="150" t="s">
        <v>28709</v>
      </c>
      <c r="C1745" s="150" t="s">
        <v>13955</v>
      </c>
      <c r="D1745" s="150">
        <v>800000</v>
      </c>
      <c r="E1745" s="150">
        <v>250000</v>
      </c>
      <c r="F1745" s="150" t="s">
        <v>22103</v>
      </c>
    </row>
    <row r="1746" spans="1:6" x14ac:dyDescent="0.15">
      <c r="A1746" s="150" t="s">
        <v>4749</v>
      </c>
      <c r="B1746" s="150" t="s">
        <v>28710</v>
      </c>
      <c r="C1746" s="150" t="s">
        <v>13956</v>
      </c>
      <c r="F1746" s="150" t="s">
        <v>503</v>
      </c>
    </row>
    <row r="1747" spans="1:6" x14ac:dyDescent="0.15">
      <c r="A1747" s="150" t="s">
        <v>4750</v>
      </c>
      <c r="B1747" s="150" t="s">
        <v>28711</v>
      </c>
      <c r="C1747" s="150" t="s">
        <v>13957</v>
      </c>
      <c r="D1747" s="150">
        <v>4974885</v>
      </c>
      <c r="E1747" s="150">
        <v>5330437.2</v>
      </c>
      <c r="F1747" s="150" t="s">
        <v>22078</v>
      </c>
    </row>
    <row r="1748" spans="1:6" x14ac:dyDescent="0.15">
      <c r="A1748" s="150" t="s">
        <v>4751</v>
      </c>
      <c r="B1748" s="150" t="s">
        <v>28712</v>
      </c>
      <c r="F1748" s="150" t="s">
        <v>503</v>
      </c>
    </row>
    <row r="1749" spans="1:6" x14ac:dyDescent="0.15">
      <c r="A1749" s="150" t="s">
        <v>4752</v>
      </c>
      <c r="B1749" s="150" t="s">
        <v>28713</v>
      </c>
      <c r="C1749" s="150" t="s">
        <v>13958</v>
      </c>
      <c r="D1749" s="150">
        <v>13916040</v>
      </c>
      <c r="E1749" s="150">
        <v>14334000</v>
      </c>
      <c r="F1749" s="150" t="s">
        <v>22053</v>
      </c>
    </row>
    <row r="1750" spans="1:6" x14ac:dyDescent="0.15">
      <c r="A1750" s="150" t="s">
        <v>4753</v>
      </c>
      <c r="B1750" s="150" t="s">
        <v>28714</v>
      </c>
      <c r="C1750" s="150" t="s">
        <v>13959</v>
      </c>
      <c r="D1750" s="150">
        <v>320000</v>
      </c>
      <c r="E1750" s="150">
        <v>385000</v>
      </c>
      <c r="F1750" s="150" t="s">
        <v>22060</v>
      </c>
    </row>
    <row r="1751" spans="1:6" x14ac:dyDescent="0.15">
      <c r="A1751" s="150" t="s">
        <v>4754</v>
      </c>
      <c r="B1751" s="150" t="s">
        <v>28715</v>
      </c>
      <c r="C1751" s="150" t="s">
        <v>13960</v>
      </c>
      <c r="D1751" s="150">
        <v>602000</v>
      </c>
      <c r="E1751" s="150">
        <v>472000</v>
      </c>
      <c r="F1751" s="150" t="s">
        <v>22129</v>
      </c>
    </row>
    <row r="1752" spans="1:6" x14ac:dyDescent="0.15">
      <c r="A1752" s="150" t="s">
        <v>4755</v>
      </c>
      <c r="B1752" s="150" t="s">
        <v>28716</v>
      </c>
      <c r="C1752" s="150" t="s">
        <v>13961</v>
      </c>
      <c r="D1752" s="150">
        <v>4340000</v>
      </c>
      <c r="E1752" s="150">
        <v>6710000</v>
      </c>
      <c r="F1752" s="150" t="s">
        <v>28717</v>
      </c>
    </row>
    <row r="1753" spans="1:6" x14ac:dyDescent="0.15">
      <c r="A1753" s="150" t="s">
        <v>4756</v>
      </c>
      <c r="B1753" s="150" t="s">
        <v>28718</v>
      </c>
      <c r="C1753" s="150" t="s">
        <v>13963</v>
      </c>
      <c r="D1753" s="150">
        <v>97566</v>
      </c>
      <c r="E1753" s="150">
        <v>97566</v>
      </c>
      <c r="F1753" s="150" t="s">
        <v>22078</v>
      </c>
    </row>
    <row r="1754" spans="1:6" x14ac:dyDescent="0.15">
      <c r="A1754" s="150" t="s">
        <v>4757</v>
      </c>
      <c r="B1754" s="150" t="s">
        <v>28719</v>
      </c>
      <c r="C1754" s="150" t="s">
        <v>13964</v>
      </c>
      <c r="F1754" s="150" t="s">
        <v>503</v>
      </c>
    </row>
    <row r="1755" spans="1:6" x14ac:dyDescent="0.15">
      <c r="A1755" s="150" t="s">
        <v>4758</v>
      </c>
      <c r="B1755" s="150" t="s">
        <v>28720</v>
      </c>
      <c r="C1755" s="150" t="s">
        <v>13965</v>
      </c>
      <c r="D1755" s="150">
        <v>327000000</v>
      </c>
      <c r="E1755" s="150">
        <v>414000000</v>
      </c>
      <c r="F1755" s="150" t="s">
        <v>28721</v>
      </c>
    </row>
    <row r="1756" spans="1:6" x14ac:dyDescent="0.15">
      <c r="A1756" s="150" t="s">
        <v>4759</v>
      </c>
      <c r="B1756" s="150" t="s">
        <v>28722</v>
      </c>
      <c r="C1756" s="150" t="s">
        <v>12804</v>
      </c>
      <c r="D1756" s="150">
        <v>289000</v>
      </c>
      <c r="E1756" s="150">
        <v>298500</v>
      </c>
      <c r="F1756" s="150" t="s">
        <v>24529</v>
      </c>
    </row>
    <row r="1757" spans="1:6" x14ac:dyDescent="0.15">
      <c r="A1757" s="150" t="s">
        <v>4760</v>
      </c>
      <c r="B1757" s="150" t="s">
        <v>28723</v>
      </c>
      <c r="C1757" s="150" t="s">
        <v>13966</v>
      </c>
      <c r="D1757" s="150">
        <v>295446</v>
      </c>
      <c r="E1757" s="150">
        <v>315000</v>
      </c>
      <c r="F1757" s="150" t="s">
        <v>18774</v>
      </c>
    </row>
    <row r="1758" spans="1:6" x14ac:dyDescent="0.15">
      <c r="A1758" s="150" t="s">
        <v>4761</v>
      </c>
      <c r="B1758" s="150" t="s">
        <v>28724</v>
      </c>
      <c r="C1758" s="150" t="s">
        <v>13967</v>
      </c>
      <c r="D1758" s="150">
        <v>2068000000</v>
      </c>
      <c r="E1758" s="150">
        <v>1969000000</v>
      </c>
      <c r="F1758" s="150" t="s">
        <v>28725</v>
      </c>
    </row>
    <row r="1759" spans="1:6" x14ac:dyDescent="0.15">
      <c r="A1759" s="150" t="s">
        <v>4762</v>
      </c>
      <c r="B1759" s="150" t="s">
        <v>28726</v>
      </c>
      <c r="C1759" s="150" t="s">
        <v>387</v>
      </c>
      <c r="D1759" s="150">
        <v>4800000</v>
      </c>
      <c r="E1759" s="150">
        <v>4000000</v>
      </c>
      <c r="F1759" s="150" t="s">
        <v>22053</v>
      </c>
    </row>
    <row r="1760" spans="1:6" x14ac:dyDescent="0.15">
      <c r="A1760" s="150" t="s">
        <v>4763</v>
      </c>
      <c r="B1760" s="150" t="s">
        <v>28727</v>
      </c>
      <c r="C1760" s="150" t="s">
        <v>13969</v>
      </c>
      <c r="F1760" s="150" t="s">
        <v>503</v>
      </c>
    </row>
    <row r="1761" spans="1:6" x14ac:dyDescent="0.15">
      <c r="A1761" s="150" t="s">
        <v>4764</v>
      </c>
      <c r="B1761" s="150" t="s">
        <v>28728</v>
      </c>
      <c r="C1761" s="150" t="s">
        <v>13970</v>
      </c>
      <c r="D1761" s="150">
        <v>528000</v>
      </c>
      <c r="E1761" s="150">
        <v>228000</v>
      </c>
      <c r="F1761" s="150" t="s">
        <v>18774</v>
      </c>
    </row>
    <row r="1762" spans="1:6" x14ac:dyDescent="0.15">
      <c r="A1762" s="150" t="s">
        <v>4765</v>
      </c>
      <c r="B1762" s="150" t="s">
        <v>28729</v>
      </c>
      <c r="C1762" s="150" t="s">
        <v>13971</v>
      </c>
      <c r="D1762" s="150">
        <v>378000000</v>
      </c>
      <c r="E1762" s="150">
        <v>385000000</v>
      </c>
      <c r="F1762" s="150" t="s">
        <v>28730</v>
      </c>
    </row>
    <row r="1763" spans="1:6" x14ac:dyDescent="0.15">
      <c r="A1763" s="150" t="s">
        <v>4766</v>
      </c>
      <c r="B1763" s="150" t="s">
        <v>28731</v>
      </c>
      <c r="C1763" s="150" t="s">
        <v>13972</v>
      </c>
      <c r="D1763" s="150">
        <v>245900</v>
      </c>
      <c r="E1763" s="150">
        <v>264900</v>
      </c>
      <c r="F1763" s="150" t="s">
        <v>24459</v>
      </c>
    </row>
    <row r="1764" spans="1:6" x14ac:dyDescent="0.15">
      <c r="A1764" s="150" t="s">
        <v>4767</v>
      </c>
      <c r="B1764" s="150" t="s">
        <v>28732</v>
      </c>
      <c r="C1764" s="150" t="s">
        <v>13973</v>
      </c>
      <c r="D1764" s="150">
        <v>7569804</v>
      </c>
      <c r="E1764" s="150">
        <v>7820772</v>
      </c>
      <c r="F1764" s="150" t="s">
        <v>22060</v>
      </c>
    </row>
    <row r="1765" spans="1:6" x14ac:dyDescent="0.15">
      <c r="A1765" s="150" t="s">
        <v>4768</v>
      </c>
      <c r="B1765" s="150" t="s">
        <v>28733</v>
      </c>
      <c r="C1765" s="150" t="s">
        <v>13974</v>
      </c>
      <c r="D1765" s="150">
        <v>983610</v>
      </c>
      <c r="E1765" s="150">
        <v>771000</v>
      </c>
      <c r="F1765" s="150" t="s">
        <v>18774</v>
      </c>
    </row>
    <row r="1766" spans="1:6" x14ac:dyDescent="0.15">
      <c r="A1766" s="150" t="s">
        <v>4769</v>
      </c>
      <c r="B1766" s="150" t="s">
        <v>28734</v>
      </c>
      <c r="C1766" s="150" t="s">
        <v>13975</v>
      </c>
      <c r="D1766" s="150">
        <v>1107088</v>
      </c>
      <c r="E1766" s="150">
        <v>962472.2</v>
      </c>
      <c r="F1766" s="150" t="s">
        <v>24530</v>
      </c>
    </row>
    <row r="1767" spans="1:6" x14ac:dyDescent="0.15">
      <c r="A1767" s="150" t="s">
        <v>4770</v>
      </c>
      <c r="B1767" s="150" t="s">
        <v>28735</v>
      </c>
      <c r="C1767" s="150" t="s">
        <v>13976</v>
      </c>
      <c r="D1767" s="150">
        <v>2433693</v>
      </c>
      <c r="E1767" s="150">
        <v>1055842</v>
      </c>
      <c r="F1767" s="150" t="s">
        <v>18774</v>
      </c>
    </row>
    <row r="1768" spans="1:6" x14ac:dyDescent="0.15">
      <c r="A1768" s="150" t="s">
        <v>4771</v>
      </c>
      <c r="B1768" s="150" t="s">
        <v>28736</v>
      </c>
      <c r="C1768" s="150" t="s">
        <v>13977</v>
      </c>
      <c r="D1768" s="150">
        <v>12290</v>
      </c>
      <c r="E1768" s="150">
        <v>26540</v>
      </c>
      <c r="F1768" s="150" t="s">
        <v>14062</v>
      </c>
    </row>
    <row r="1769" spans="1:6" x14ac:dyDescent="0.15">
      <c r="A1769" s="150" t="s">
        <v>4772</v>
      </c>
      <c r="B1769" s="150" t="s">
        <v>28737</v>
      </c>
      <c r="C1769" s="150" t="s">
        <v>13978</v>
      </c>
      <c r="D1769" s="150">
        <v>3438000</v>
      </c>
      <c r="E1769" s="150">
        <v>4921200</v>
      </c>
      <c r="F1769" s="150" t="s">
        <v>28738</v>
      </c>
    </row>
    <row r="1770" spans="1:6" x14ac:dyDescent="0.15">
      <c r="A1770" s="150" t="s">
        <v>4773</v>
      </c>
      <c r="B1770" s="150" t="s">
        <v>28739</v>
      </c>
      <c r="C1770" s="150" t="s">
        <v>13979</v>
      </c>
      <c r="D1770" s="150">
        <v>98000000</v>
      </c>
      <c r="E1770" s="150">
        <v>141960000</v>
      </c>
      <c r="F1770" s="150" t="s">
        <v>22103</v>
      </c>
    </row>
    <row r="1771" spans="1:6" x14ac:dyDescent="0.15">
      <c r="A1771" s="150" t="s">
        <v>4774</v>
      </c>
      <c r="B1771" s="150" t="s">
        <v>28740</v>
      </c>
      <c r="C1771" s="150" t="s">
        <v>12357</v>
      </c>
      <c r="F1771" s="150" t="s">
        <v>503</v>
      </c>
    </row>
    <row r="1772" spans="1:6" x14ac:dyDescent="0.15">
      <c r="A1772" s="150" t="s">
        <v>4775</v>
      </c>
      <c r="B1772" s="150" t="s">
        <v>28741</v>
      </c>
      <c r="C1772" s="150" t="s">
        <v>13980</v>
      </c>
      <c r="D1772" s="150">
        <v>745286.9</v>
      </c>
      <c r="E1772" s="150">
        <v>762781.46</v>
      </c>
      <c r="F1772" s="150" t="s">
        <v>24469</v>
      </c>
    </row>
    <row r="1773" spans="1:6" x14ac:dyDescent="0.15">
      <c r="A1773" s="150" t="s">
        <v>4776</v>
      </c>
      <c r="B1773" s="150" t="s">
        <v>28742</v>
      </c>
      <c r="C1773" s="150" t="s">
        <v>13981</v>
      </c>
      <c r="D1773" s="150">
        <v>95826000</v>
      </c>
      <c r="E1773" s="150">
        <v>23605800</v>
      </c>
      <c r="F1773" s="150" t="s">
        <v>24581</v>
      </c>
    </row>
    <row r="1774" spans="1:6" x14ac:dyDescent="0.15">
      <c r="A1774" s="150" t="s">
        <v>4777</v>
      </c>
      <c r="B1774" s="150" t="s">
        <v>28743</v>
      </c>
      <c r="C1774" s="150" t="s">
        <v>2296</v>
      </c>
      <c r="D1774" s="150">
        <v>133372280</v>
      </c>
      <c r="E1774" s="150">
        <v>173458164</v>
      </c>
      <c r="F1774" s="150" t="s">
        <v>22060</v>
      </c>
    </row>
    <row r="1775" spans="1:6" x14ac:dyDescent="0.15">
      <c r="A1775" s="150" t="s">
        <v>4778</v>
      </c>
      <c r="B1775" s="150" t="s">
        <v>28744</v>
      </c>
      <c r="C1775" s="150" t="s">
        <v>13982</v>
      </c>
      <c r="F1775" s="150" t="s">
        <v>503</v>
      </c>
    </row>
    <row r="1776" spans="1:6" x14ac:dyDescent="0.15">
      <c r="A1776" s="150" t="s">
        <v>4779</v>
      </c>
      <c r="B1776" s="150" t="s">
        <v>28745</v>
      </c>
      <c r="C1776" s="150" t="s">
        <v>570</v>
      </c>
      <c r="F1776" s="150" t="s">
        <v>503</v>
      </c>
    </row>
    <row r="1777" spans="1:6" x14ac:dyDescent="0.15">
      <c r="A1777" s="150" t="s">
        <v>4780</v>
      </c>
      <c r="B1777" s="150" t="s">
        <v>28746</v>
      </c>
      <c r="C1777" s="150" t="s">
        <v>13983</v>
      </c>
      <c r="D1777" s="150">
        <v>822000</v>
      </c>
      <c r="E1777" s="150">
        <v>103200</v>
      </c>
      <c r="F1777" s="150" t="s">
        <v>18774</v>
      </c>
    </row>
    <row r="1778" spans="1:6" x14ac:dyDescent="0.15">
      <c r="A1778" s="150" t="s">
        <v>4781</v>
      </c>
      <c r="B1778" s="150" t="s">
        <v>28747</v>
      </c>
      <c r="C1778" s="150" t="s">
        <v>13984</v>
      </c>
      <c r="D1778" s="150">
        <v>1719900</v>
      </c>
      <c r="E1778" s="150">
        <v>1525300</v>
      </c>
      <c r="F1778" s="150" t="s">
        <v>27772</v>
      </c>
    </row>
    <row r="1779" spans="1:6" x14ac:dyDescent="0.15">
      <c r="A1779" s="150" t="s">
        <v>4782</v>
      </c>
      <c r="B1779" s="150" t="s">
        <v>28748</v>
      </c>
      <c r="C1779" s="150" t="s">
        <v>13985</v>
      </c>
      <c r="D1779" s="150">
        <v>1780000</v>
      </c>
      <c r="E1779" s="150">
        <v>621000</v>
      </c>
      <c r="F1779" s="150" t="s">
        <v>18774</v>
      </c>
    </row>
    <row r="1780" spans="1:6" x14ac:dyDescent="0.15">
      <c r="A1780" s="150" t="s">
        <v>4783</v>
      </c>
      <c r="B1780" s="150" t="s">
        <v>28749</v>
      </c>
      <c r="C1780" s="150" t="s">
        <v>13986</v>
      </c>
      <c r="D1780" s="150">
        <v>24984460</v>
      </c>
      <c r="E1780" s="150">
        <v>27746713</v>
      </c>
      <c r="F1780" s="150" t="s">
        <v>28750</v>
      </c>
    </row>
    <row r="1781" spans="1:6" x14ac:dyDescent="0.15">
      <c r="A1781" s="150" t="s">
        <v>4784</v>
      </c>
      <c r="B1781" s="150" t="s">
        <v>28751</v>
      </c>
      <c r="C1781" s="150" t="s">
        <v>13988</v>
      </c>
      <c r="D1781" s="150">
        <v>7500</v>
      </c>
      <c r="E1781" s="150">
        <v>3000</v>
      </c>
      <c r="F1781" s="150" t="s">
        <v>22071</v>
      </c>
    </row>
    <row r="1782" spans="1:6" x14ac:dyDescent="0.15">
      <c r="A1782" s="150" t="s">
        <v>4785</v>
      </c>
      <c r="B1782" s="150" t="s">
        <v>28752</v>
      </c>
      <c r="C1782" s="150" t="s">
        <v>13989</v>
      </c>
      <c r="D1782" s="150">
        <v>26900</v>
      </c>
      <c r="E1782" s="150">
        <v>5200</v>
      </c>
      <c r="F1782" s="150" t="s">
        <v>22136</v>
      </c>
    </row>
    <row r="1783" spans="1:6" x14ac:dyDescent="0.15">
      <c r="A1783" s="150" t="s">
        <v>4786</v>
      </c>
      <c r="B1783" s="150" t="s">
        <v>28753</v>
      </c>
      <c r="C1783" s="150" t="s">
        <v>13990</v>
      </c>
      <c r="D1783" s="150">
        <v>13550000</v>
      </c>
      <c r="E1783" s="150">
        <v>13050000</v>
      </c>
      <c r="F1783" s="150" t="s">
        <v>22053</v>
      </c>
    </row>
    <row r="1784" spans="1:6" x14ac:dyDescent="0.15">
      <c r="A1784" s="150" t="s">
        <v>4787</v>
      </c>
      <c r="B1784" s="150" t="s">
        <v>28754</v>
      </c>
      <c r="C1784" s="150" t="s">
        <v>13991</v>
      </c>
      <c r="D1784" s="150">
        <v>11900</v>
      </c>
      <c r="E1784" s="150">
        <v>11100</v>
      </c>
      <c r="F1784" s="150" t="s">
        <v>14062</v>
      </c>
    </row>
    <row r="1785" spans="1:6" x14ac:dyDescent="0.15">
      <c r="A1785" s="150" t="s">
        <v>4788</v>
      </c>
      <c r="B1785" s="150" t="s">
        <v>28755</v>
      </c>
      <c r="C1785" s="150" t="s">
        <v>13992</v>
      </c>
      <c r="D1785" s="150">
        <v>9700</v>
      </c>
      <c r="E1785" s="150">
        <v>6690</v>
      </c>
      <c r="F1785" s="150" t="s">
        <v>14062</v>
      </c>
    </row>
    <row r="1786" spans="1:6" x14ac:dyDescent="0.15">
      <c r="A1786" s="150" t="s">
        <v>4789</v>
      </c>
      <c r="B1786" s="150" t="s">
        <v>28756</v>
      </c>
      <c r="C1786" s="150" t="s">
        <v>13991</v>
      </c>
      <c r="D1786" s="150">
        <v>10500</v>
      </c>
      <c r="E1786" s="150">
        <v>8730</v>
      </c>
      <c r="F1786" s="150" t="s">
        <v>14062</v>
      </c>
    </row>
    <row r="1787" spans="1:6" x14ac:dyDescent="0.15">
      <c r="A1787" s="150" t="s">
        <v>4790</v>
      </c>
      <c r="B1787" s="150" t="s">
        <v>28757</v>
      </c>
      <c r="C1787" s="150" t="s">
        <v>13991</v>
      </c>
      <c r="D1787" s="150">
        <v>56000</v>
      </c>
      <c r="E1787" s="150">
        <v>38300</v>
      </c>
      <c r="F1787" s="150" t="s">
        <v>14062</v>
      </c>
    </row>
    <row r="1788" spans="1:6" x14ac:dyDescent="0.15">
      <c r="A1788" s="150" t="s">
        <v>4791</v>
      </c>
      <c r="B1788" s="150" t="s">
        <v>28758</v>
      </c>
      <c r="C1788" s="150" t="s">
        <v>13993</v>
      </c>
      <c r="D1788" s="150">
        <v>1090861.8999999999</v>
      </c>
      <c r="E1788" s="150">
        <v>1310000</v>
      </c>
      <c r="F1788" s="150" t="s">
        <v>22067</v>
      </c>
    </row>
    <row r="1789" spans="1:6" x14ac:dyDescent="0.15">
      <c r="A1789" s="150" t="s">
        <v>4792</v>
      </c>
      <c r="B1789" s="150" t="s">
        <v>28759</v>
      </c>
      <c r="C1789" s="150" t="s">
        <v>13994</v>
      </c>
      <c r="D1789" s="150">
        <v>12021</v>
      </c>
      <c r="E1789" s="150">
        <v>8813</v>
      </c>
      <c r="F1789" s="150" t="s">
        <v>28760</v>
      </c>
    </row>
    <row r="1790" spans="1:6" x14ac:dyDescent="0.15">
      <c r="A1790" s="150" t="s">
        <v>4793</v>
      </c>
      <c r="B1790" s="150" t="s">
        <v>28761</v>
      </c>
      <c r="C1790" s="150" t="s">
        <v>13996</v>
      </c>
      <c r="D1790" s="150">
        <v>19400</v>
      </c>
      <c r="E1790" s="150">
        <v>19500</v>
      </c>
      <c r="F1790" s="150" t="s">
        <v>22136</v>
      </c>
    </row>
    <row r="1791" spans="1:6" x14ac:dyDescent="0.15">
      <c r="A1791" s="150" t="s">
        <v>4794</v>
      </c>
      <c r="B1791" s="150" t="s">
        <v>28762</v>
      </c>
      <c r="C1791" s="150" t="s">
        <v>13997</v>
      </c>
      <c r="D1791" s="150">
        <v>69516.5</v>
      </c>
      <c r="E1791" s="150">
        <v>100745.24</v>
      </c>
      <c r="F1791" s="150" t="s">
        <v>22078</v>
      </c>
    </row>
    <row r="1792" spans="1:6" x14ac:dyDescent="0.15">
      <c r="A1792" s="150" t="s">
        <v>4795</v>
      </c>
      <c r="B1792" s="150" t="s">
        <v>28763</v>
      </c>
      <c r="C1792" s="150" t="s">
        <v>13998</v>
      </c>
      <c r="D1792" s="150">
        <v>15902000</v>
      </c>
      <c r="E1792" s="150">
        <v>1893700</v>
      </c>
      <c r="F1792" s="150" t="s">
        <v>28764</v>
      </c>
    </row>
    <row r="1793" spans="1:6" x14ac:dyDescent="0.15">
      <c r="A1793" s="150" t="s">
        <v>4796</v>
      </c>
      <c r="B1793" s="150" t="s">
        <v>28765</v>
      </c>
      <c r="C1793" s="150" t="s">
        <v>14000</v>
      </c>
      <c r="D1793" s="150">
        <v>21870000</v>
      </c>
      <c r="E1793" s="150">
        <v>7720000</v>
      </c>
      <c r="F1793" s="150" t="s">
        <v>28413</v>
      </c>
    </row>
    <row r="1794" spans="1:6" x14ac:dyDescent="0.15">
      <c r="A1794" s="150" t="s">
        <v>4797</v>
      </c>
      <c r="B1794" s="150" t="s">
        <v>28766</v>
      </c>
      <c r="C1794" s="150" t="s">
        <v>14001</v>
      </c>
      <c r="F1794" s="150" t="s">
        <v>503</v>
      </c>
    </row>
    <row r="1795" spans="1:6" x14ac:dyDescent="0.15">
      <c r="A1795" s="150" t="s">
        <v>4798</v>
      </c>
      <c r="B1795" s="150" t="s">
        <v>28767</v>
      </c>
      <c r="C1795" s="150" t="s">
        <v>14002</v>
      </c>
      <c r="D1795" s="150">
        <v>42400000</v>
      </c>
      <c r="E1795" s="150">
        <v>41600000</v>
      </c>
      <c r="F1795" s="150" t="s">
        <v>28768</v>
      </c>
    </row>
    <row r="1796" spans="1:6" x14ac:dyDescent="0.15">
      <c r="A1796" s="150" t="s">
        <v>4799</v>
      </c>
      <c r="B1796" s="150" t="s">
        <v>28769</v>
      </c>
      <c r="C1796" s="150" t="s">
        <v>14003</v>
      </c>
      <c r="D1796" s="150">
        <v>131000</v>
      </c>
      <c r="E1796" s="150">
        <v>488400</v>
      </c>
      <c r="F1796" s="150" t="s">
        <v>27558</v>
      </c>
    </row>
    <row r="1797" spans="1:6" x14ac:dyDescent="0.15">
      <c r="A1797" s="150" t="s">
        <v>4800</v>
      </c>
      <c r="B1797" s="150" t="s">
        <v>28770</v>
      </c>
      <c r="C1797" s="150" t="s">
        <v>14004</v>
      </c>
      <c r="D1797" s="150">
        <v>45465</v>
      </c>
      <c r="E1797" s="150">
        <v>43868</v>
      </c>
      <c r="F1797" s="150" t="s">
        <v>24529</v>
      </c>
    </row>
    <row r="1798" spans="1:6" x14ac:dyDescent="0.15">
      <c r="A1798" s="150" t="s">
        <v>4801</v>
      </c>
      <c r="B1798" s="150" t="s">
        <v>28771</v>
      </c>
      <c r="C1798" s="150" t="s">
        <v>14005</v>
      </c>
      <c r="D1798" s="150">
        <v>6322000</v>
      </c>
      <c r="E1798" s="150">
        <v>12051620</v>
      </c>
      <c r="F1798" s="150" t="s">
        <v>22093</v>
      </c>
    </row>
    <row r="1799" spans="1:6" x14ac:dyDescent="0.15">
      <c r="A1799" s="150" t="s">
        <v>4802</v>
      </c>
      <c r="B1799" s="150" t="s">
        <v>28772</v>
      </c>
      <c r="C1799" s="150" t="s">
        <v>14006</v>
      </c>
      <c r="F1799" s="150" t="s">
        <v>503</v>
      </c>
    </row>
    <row r="1800" spans="1:6" x14ac:dyDescent="0.15">
      <c r="A1800" s="150" t="s">
        <v>4803</v>
      </c>
      <c r="B1800" s="150" t="s">
        <v>28773</v>
      </c>
      <c r="C1800" s="150" t="s">
        <v>14007</v>
      </c>
      <c r="D1800" s="150">
        <v>4597.2</v>
      </c>
      <c r="E1800" s="150">
        <v>4293</v>
      </c>
      <c r="F1800" s="150" t="s">
        <v>28774</v>
      </c>
    </row>
    <row r="1801" spans="1:6" x14ac:dyDescent="0.15">
      <c r="A1801" s="150" t="s">
        <v>4804</v>
      </c>
      <c r="B1801" s="150" t="s">
        <v>28773</v>
      </c>
      <c r="C1801" s="150" t="s">
        <v>14007</v>
      </c>
      <c r="F1801" s="150" t="s">
        <v>503</v>
      </c>
    </row>
    <row r="1802" spans="1:6" x14ac:dyDescent="0.15">
      <c r="A1802" s="150" t="s">
        <v>4805</v>
      </c>
      <c r="B1802" s="150" t="s">
        <v>28724</v>
      </c>
      <c r="C1802" s="150" t="s">
        <v>13967</v>
      </c>
      <c r="D1802" s="150">
        <v>2068000000</v>
      </c>
      <c r="E1802" s="150">
        <v>1969000000</v>
      </c>
      <c r="F1802" s="150" t="s">
        <v>28725</v>
      </c>
    </row>
    <row r="1803" spans="1:6" x14ac:dyDescent="0.15">
      <c r="A1803" s="150" t="s">
        <v>4806</v>
      </c>
      <c r="B1803" s="150" t="s">
        <v>28775</v>
      </c>
      <c r="C1803" s="150" t="s">
        <v>14009</v>
      </c>
      <c r="D1803" s="150">
        <v>20700000</v>
      </c>
      <c r="E1803" s="150">
        <v>24000000</v>
      </c>
      <c r="F1803" s="150" t="s">
        <v>27061</v>
      </c>
    </row>
    <row r="1804" spans="1:6" x14ac:dyDescent="0.15">
      <c r="A1804" s="150" t="s">
        <v>4807</v>
      </c>
      <c r="B1804" s="150" t="s">
        <v>28776</v>
      </c>
      <c r="C1804" s="150" t="s">
        <v>14010</v>
      </c>
      <c r="D1804" s="150">
        <v>772476</v>
      </c>
      <c r="E1804" s="150">
        <v>1447570</v>
      </c>
      <c r="F1804" s="150" t="s">
        <v>27234</v>
      </c>
    </row>
    <row r="1805" spans="1:6" x14ac:dyDescent="0.15">
      <c r="A1805" s="150" t="s">
        <v>4808</v>
      </c>
      <c r="B1805" s="150" t="s">
        <v>28777</v>
      </c>
      <c r="C1805" s="150" t="s">
        <v>14011</v>
      </c>
      <c r="D1805" s="150">
        <v>1397509.55</v>
      </c>
      <c r="E1805" s="150">
        <v>1453477.47</v>
      </c>
      <c r="F1805" s="150" t="s">
        <v>22078</v>
      </c>
    </row>
    <row r="1806" spans="1:6" x14ac:dyDescent="0.15">
      <c r="A1806" s="150" t="s">
        <v>4809</v>
      </c>
      <c r="B1806" s="150" t="s">
        <v>28778</v>
      </c>
      <c r="C1806" s="150" t="s">
        <v>14012</v>
      </c>
      <c r="D1806" s="150">
        <v>7000</v>
      </c>
      <c r="E1806" s="150">
        <v>8000</v>
      </c>
      <c r="F1806" s="150" t="s">
        <v>24529</v>
      </c>
    </row>
    <row r="1807" spans="1:6" x14ac:dyDescent="0.15">
      <c r="A1807" s="150" t="s">
        <v>4810</v>
      </c>
      <c r="B1807" s="150" t="s">
        <v>28779</v>
      </c>
      <c r="C1807" s="150" t="s">
        <v>14013</v>
      </c>
      <c r="F1807" s="150" t="s">
        <v>503</v>
      </c>
    </row>
    <row r="1808" spans="1:6" x14ac:dyDescent="0.15">
      <c r="A1808" s="150" t="s">
        <v>4811</v>
      </c>
      <c r="B1808" s="150" t="s">
        <v>28780</v>
      </c>
      <c r="C1808" s="150" t="s">
        <v>14014</v>
      </c>
      <c r="D1808" s="150">
        <v>1700000</v>
      </c>
      <c r="E1808" s="150">
        <v>3357000</v>
      </c>
      <c r="F1808" s="150" t="s">
        <v>14062</v>
      </c>
    </row>
    <row r="1809" spans="1:6" x14ac:dyDescent="0.15">
      <c r="A1809" s="150" t="s">
        <v>4812</v>
      </c>
      <c r="B1809" s="150" t="s">
        <v>28781</v>
      </c>
      <c r="C1809" s="150" t="s">
        <v>14015</v>
      </c>
      <c r="D1809" s="150">
        <v>8469600</v>
      </c>
      <c r="E1809" s="150">
        <v>11232000</v>
      </c>
      <c r="F1809" s="150" t="s">
        <v>28433</v>
      </c>
    </row>
    <row r="1810" spans="1:6" x14ac:dyDescent="0.15">
      <c r="A1810" s="150" t="s">
        <v>4813</v>
      </c>
      <c r="B1810" s="150" t="s">
        <v>28782</v>
      </c>
      <c r="C1810" s="150" t="s">
        <v>14016</v>
      </c>
      <c r="D1810" s="150">
        <v>509391</v>
      </c>
      <c r="E1810" s="150">
        <v>1219179</v>
      </c>
      <c r="F1810" s="150" t="s">
        <v>22172</v>
      </c>
    </row>
    <row r="1811" spans="1:6" x14ac:dyDescent="0.15">
      <c r="A1811" s="150" t="s">
        <v>4814</v>
      </c>
      <c r="B1811" s="150" t="s">
        <v>28783</v>
      </c>
      <c r="C1811" s="150" t="s">
        <v>14017</v>
      </c>
      <c r="F1811" s="150" t="s">
        <v>503</v>
      </c>
    </row>
    <row r="1812" spans="1:6" x14ac:dyDescent="0.15">
      <c r="A1812" s="150" t="s">
        <v>4815</v>
      </c>
      <c r="B1812" s="150" t="s">
        <v>28784</v>
      </c>
      <c r="C1812" s="150" t="s">
        <v>14018</v>
      </c>
      <c r="D1812" s="150">
        <v>44411772</v>
      </c>
      <c r="E1812" s="150">
        <v>48497776</v>
      </c>
      <c r="F1812" s="150" t="s">
        <v>28785</v>
      </c>
    </row>
    <row r="1813" spans="1:6" x14ac:dyDescent="0.15">
      <c r="A1813" s="150" t="s">
        <v>4816</v>
      </c>
      <c r="B1813" s="150" t="s">
        <v>28786</v>
      </c>
      <c r="C1813" s="150" t="s">
        <v>14019</v>
      </c>
      <c r="D1813" s="150">
        <v>4840000</v>
      </c>
      <c r="E1813" s="150">
        <v>14700000</v>
      </c>
      <c r="F1813" s="150" t="s">
        <v>21479</v>
      </c>
    </row>
    <row r="1814" spans="1:6" x14ac:dyDescent="0.15">
      <c r="A1814" s="150" t="s">
        <v>4817</v>
      </c>
      <c r="B1814" s="150" t="s">
        <v>28787</v>
      </c>
      <c r="C1814" s="150" t="s">
        <v>14020</v>
      </c>
      <c r="D1814" s="150">
        <v>405000</v>
      </c>
      <c r="E1814" s="150">
        <v>1215000</v>
      </c>
      <c r="F1814" s="150" t="s">
        <v>22053</v>
      </c>
    </row>
    <row r="1815" spans="1:6" x14ac:dyDescent="0.15">
      <c r="A1815" s="150" t="s">
        <v>4818</v>
      </c>
      <c r="B1815" s="150" t="s">
        <v>28788</v>
      </c>
      <c r="C1815" s="150" t="s">
        <v>14021</v>
      </c>
      <c r="D1815" s="150">
        <v>182162.4</v>
      </c>
      <c r="E1815" s="150">
        <v>169213.8</v>
      </c>
      <c r="F1815" s="150" t="s">
        <v>24529</v>
      </c>
    </row>
    <row r="1816" spans="1:6" x14ac:dyDescent="0.15">
      <c r="A1816" s="150" t="s">
        <v>4819</v>
      </c>
      <c r="B1816" s="150" t="s">
        <v>28789</v>
      </c>
      <c r="C1816" s="150" t="s">
        <v>2081</v>
      </c>
      <c r="D1816" s="150">
        <v>41930</v>
      </c>
      <c r="E1816" s="150">
        <v>65125</v>
      </c>
      <c r="F1816" s="150" t="s">
        <v>22088</v>
      </c>
    </row>
    <row r="1817" spans="1:6" x14ac:dyDescent="0.15">
      <c r="A1817" s="150" t="s">
        <v>4820</v>
      </c>
      <c r="B1817" s="150" t="s">
        <v>28790</v>
      </c>
      <c r="C1817" s="150" t="s">
        <v>14022</v>
      </c>
      <c r="F1817" s="150" t="s">
        <v>503</v>
      </c>
    </row>
    <row r="1818" spans="1:6" x14ac:dyDescent="0.15">
      <c r="A1818" s="150" t="s">
        <v>4821</v>
      </c>
      <c r="B1818" s="150" t="s">
        <v>28791</v>
      </c>
      <c r="C1818" s="150" t="s">
        <v>14023</v>
      </c>
      <c r="D1818" s="150">
        <v>1880000</v>
      </c>
      <c r="E1818" s="150">
        <v>3250000</v>
      </c>
      <c r="F1818" s="150" t="s">
        <v>22103</v>
      </c>
    </row>
    <row r="1819" spans="1:6" x14ac:dyDescent="0.15">
      <c r="A1819" s="150" t="s">
        <v>4822</v>
      </c>
      <c r="B1819" s="150" t="s">
        <v>28792</v>
      </c>
      <c r="C1819" s="150" t="s">
        <v>14024</v>
      </c>
      <c r="D1819" s="150">
        <v>4000980</v>
      </c>
      <c r="E1819" s="150">
        <v>4460340</v>
      </c>
      <c r="F1819" s="150" t="s">
        <v>24460</v>
      </c>
    </row>
    <row r="1820" spans="1:6" x14ac:dyDescent="0.15">
      <c r="A1820" s="150" t="s">
        <v>4823</v>
      </c>
      <c r="B1820" s="150" t="s">
        <v>28793</v>
      </c>
      <c r="C1820" s="150" t="s">
        <v>14025</v>
      </c>
      <c r="D1820" s="150">
        <v>2661575</v>
      </c>
      <c r="E1820" s="150">
        <v>2377149.7999999998</v>
      </c>
      <c r="F1820" s="150" t="s">
        <v>18774</v>
      </c>
    </row>
    <row r="1821" spans="1:6" x14ac:dyDescent="0.15">
      <c r="A1821" s="150" t="s">
        <v>4824</v>
      </c>
      <c r="B1821" s="150" t="s">
        <v>28794</v>
      </c>
      <c r="C1821" s="150" t="s">
        <v>14027</v>
      </c>
      <c r="D1821" s="150">
        <v>168889.56</v>
      </c>
      <c r="E1821" s="150">
        <v>171719.01</v>
      </c>
      <c r="F1821" s="150" t="s">
        <v>15506</v>
      </c>
    </row>
    <row r="1822" spans="1:6" x14ac:dyDescent="0.15">
      <c r="A1822" s="150" t="s">
        <v>4825</v>
      </c>
      <c r="B1822" s="150" t="s">
        <v>28795</v>
      </c>
      <c r="C1822" s="150" t="s">
        <v>14028</v>
      </c>
      <c r="D1822" s="150">
        <v>534043</v>
      </c>
      <c r="E1822" s="150">
        <v>505919</v>
      </c>
      <c r="F1822" s="150" t="s">
        <v>22067</v>
      </c>
    </row>
    <row r="1823" spans="1:6" x14ac:dyDescent="0.15">
      <c r="A1823" s="150" t="s">
        <v>4826</v>
      </c>
      <c r="B1823" s="150" t="s">
        <v>28796</v>
      </c>
      <c r="C1823" s="150" t="s">
        <v>14029</v>
      </c>
      <c r="D1823" s="150">
        <v>303800</v>
      </c>
      <c r="E1823" s="150">
        <v>303800</v>
      </c>
      <c r="F1823" s="150" t="s">
        <v>22104</v>
      </c>
    </row>
    <row r="1824" spans="1:6" x14ac:dyDescent="0.15">
      <c r="A1824" s="150" t="s">
        <v>4827</v>
      </c>
      <c r="B1824" s="150" t="s">
        <v>28797</v>
      </c>
      <c r="C1824" s="150" t="s">
        <v>14030</v>
      </c>
      <c r="F1824" s="150" t="s">
        <v>503</v>
      </c>
    </row>
    <row r="1825" spans="1:6" x14ac:dyDescent="0.15">
      <c r="A1825" s="150" t="s">
        <v>4828</v>
      </c>
      <c r="B1825" s="150" t="s">
        <v>28798</v>
      </c>
      <c r="C1825" s="150" t="s">
        <v>14031</v>
      </c>
      <c r="D1825" s="150">
        <v>286890</v>
      </c>
      <c r="E1825" s="150">
        <v>397450</v>
      </c>
      <c r="F1825" s="150" t="s">
        <v>28799</v>
      </c>
    </row>
    <row r="1826" spans="1:6" x14ac:dyDescent="0.15">
      <c r="A1826" s="150" t="s">
        <v>4829</v>
      </c>
      <c r="B1826" s="150" t="s">
        <v>28800</v>
      </c>
      <c r="C1826" s="150" t="s">
        <v>14033</v>
      </c>
      <c r="D1826" s="150">
        <v>9605000</v>
      </c>
      <c r="E1826" s="150">
        <v>9590000</v>
      </c>
      <c r="F1826" s="150" t="s">
        <v>28801</v>
      </c>
    </row>
    <row r="1827" spans="1:6" x14ac:dyDescent="0.15">
      <c r="A1827" s="150" t="s">
        <v>4830</v>
      </c>
      <c r="B1827" s="150" t="s">
        <v>28802</v>
      </c>
      <c r="C1827" s="150" t="s">
        <v>14034</v>
      </c>
      <c r="D1827" s="150">
        <v>2270861.85</v>
      </c>
      <c r="E1827" s="150">
        <v>2019986.9</v>
      </c>
      <c r="F1827" s="150" t="s">
        <v>22172</v>
      </c>
    </row>
    <row r="1828" spans="1:6" x14ac:dyDescent="0.15">
      <c r="A1828" s="150" t="s">
        <v>4831</v>
      </c>
      <c r="B1828" s="150" t="s">
        <v>28803</v>
      </c>
      <c r="C1828" s="150" t="s">
        <v>14035</v>
      </c>
      <c r="D1828" s="150">
        <v>70400</v>
      </c>
      <c r="E1828" s="150">
        <v>178000</v>
      </c>
      <c r="F1828" s="150" t="s">
        <v>28804</v>
      </c>
    </row>
    <row r="1829" spans="1:6" x14ac:dyDescent="0.15">
      <c r="A1829" s="150" t="s">
        <v>4832</v>
      </c>
      <c r="B1829" s="150" t="s">
        <v>28805</v>
      </c>
      <c r="C1829" s="150" t="s">
        <v>14037</v>
      </c>
      <c r="D1829" s="150">
        <v>29000</v>
      </c>
      <c r="E1829" s="150">
        <v>28500</v>
      </c>
      <c r="F1829" s="150" t="s">
        <v>28806</v>
      </c>
    </row>
    <row r="1830" spans="1:6" x14ac:dyDescent="0.15">
      <c r="A1830" s="150" t="s">
        <v>4833</v>
      </c>
      <c r="B1830" s="150" t="s">
        <v>28807</v>
      </c>
      <c r="C1830" s="150" t="s">
        <v>14039</v>
      </c>
      <c r="D1830" s="150">
        <v>0</v>
      </c>
      <c r="E1830" s="150">
        <v>0</v>
      </c>
      <c r="F1830" s="150" t="s">
        <v>28353</v>
      </c>
    </row>
    <row r="1831" spans="1:6" x14ac:dyDescent="0.15">
      <c r="A1831" s="150" t="s">
        <v>4834</v>
      </c>
      <c r="B1831" s="150" t="s">
        <v>28808</v>
      </c>
      <c r="C1831" s="150" t="s">
        <v>14040</v>
      </c>
      <c r="D1831" s="150">
        <v>0</v>
      </c>
      <c r="E1831" s="150">
        <v>0</v>
      </c>
      <c r="F1831" s="150" t="s">
        <v>22052</v>
      </c>
    </row>
    <row r="1832" spans="1:6" x14ac:dyDescent="0.15">
      <c r="A1832" s="150" t="s">
        <v>4835</v>
      </c>
      <c r="B1832" s="150" t="s">
        <v>28809</v>
      </c>
      <c r="C1832" s="150" t="s">
        <v>14041</v>
      </c>
      <c r="D1832" s="150">
        <v>0</v>
      </c>
      <c r="E1832" s="150">
        <v>0</v>
      </c>
      <c r="F1832" s="150" t="s">
        <v>22052</v>
      </c>
    </row>
    <row r="1833" spans="1:6" x14ac:dyDescent="0.15">
      <c r="A1833" s="150" t="s">
        <v>4836</v>
      </c>
      <c r="B1833" s="150" t="s">
        <v>28809</v>
      </c>
      <c r="C1833" s="150" t="s">
        <v>14041</v>
      </c>
      <c r="D1833" s="150">
        <v>0</v>
      </c>
      <c r="E1833" s="150">
        <v>0</v>
      </c>
      <c r="F1833" s="150" t="s">
        <v>22052</v>
      </c>
    </row>
    <row r="1834" spans="1:6" x14ac:dyDescent="0.15">
      <c r="A1834" s="150" t="s">
        <v>4837</v>
      </c>
      <c r="B1834" s="150" t="s">
        <v>28809</v>
      </c>
      <c r="C1834" s="150" t="s">
        <v>14041</v>
      </c>
      <c r="D1834" s="150">
        <v>0</v>
      </c>
      <c r="E1834" s="150">
        <v>0</v>
      </c>
      <c r="F1834" s="150" t="s">
        <v>22052</v>
      </c>
    </row>
    <row r="1835" spans="1:6" x14ac:dyDescent="0.15">
      <c r="A1835" s="150" t="s">
        <v>4838</v>
      </c>
      <c r="B1835" s="150" t="s">
        <v>28808</v>
      </c>
      <c r="C1835" s="150" t="s">
        <v>14040</v>
      </c>
      <c r="D1835" s="150">
        <v>0</v>
      </c>
      <c r="E1835" s="150">
        <v>0</v>
      </c>
      <c r="F1835" s="150" t="s">
        <v>22052</v>
      </c>
    </row>
    <row r="1836" spans="1:6" x14ac:dyDescent="0.15">
      <c r="A1836" s="150" t="s">
        <v>4839</v>
      </c>
      <c r="B1836" s="150" t="s">
        <v>28808</v>
      </c>
      <c r="C1836" s="150" t="s">
        <v>14040</v>
      </c>
      <c r="D1836" s="150">
        <v>0</v>
      </c>
      <c r="E1836" s="150">
        <v>0</v>
      </c>
      <c r="F1836" s="150" t="s">
        <v>22052</v>
      </c>
    </row>
    <row r="1837" spans="1:6" x14ac:dyDescent="0.15">
      <c r="A1837" s="150" t="s">
        <v>4840</v>
      </c>
      <c r="B1837" s="150" t="s">
        <v>28807</v>
      </c>
      <c r="C1837" s="150" t="s">
        <v>14039</v>
      </c>
      <c r="D1837" s="150">
        <v>0</v>
      </c>
      <c r="E1837" s="150">
        <v>0</v>
      </c>
      <c r="F1837" s="150" t="s">
        <v>28353</v>
      </c>
    </row>
    <row r="1838" spans="1:6" x14ac:dyDescent="0.15">
      <c r="A1838" s="150" t="s">
        <v>4841</v>
      </c>
      <c r="B1838" s="150" t="s">
        <v>28810</v>
      </c>
      <c r="C1838" s="150" t="s">
        <v>14039</v>
      </c>
      <c r="D1838" s="150">
        <v>0</v>
      </c>
      <c r="E1838" s="150">
        <v>0</v>
      </c>
      <c r="F1838" s="150" t="s">
        <v>28353</v>
      </c>
    </row>
    <row r="1839" spans="1:6" x14ac:dyDescent="0.15">
      <c r="A1839" s="150" t="s">
        <v>4842</v>
      </c>
      <c r="B1839" s="150" t="s">
        <v>28811</v>
      </c>
      <c r="C1839" s="150" t="s">
        <v>14039</v>
      </c>
      <c r="D1839" s="150">
        <v>0</v>
      </c>
      <c r="E1839" s="150">
        <v>0</v>
      </c>
      <c r="F1839" s="150" t="s">
        <v>28353</v>
      </c>
    </row>
    <row r="1840" spans="1:6" x14ac:dyDescent="0.15">
      <c r="A1840" s="150" t="s">
        <v>4843</v>
      </c>
      <c r="B1840" s="150" t="s">
        <v>28811</v>
      </c>
      <c r="C1840" s="150" t="s">
        <v>14039</v>
      </c>
      <c r="D1840" s="150">
        <v>0</v>
      </c>
      <c r="E1840" s="150">
        <v>0</v>
      </c>
      <c r="F1840" s="150" t="s">
        <v>28353</v>
      </c>
    </row>
    <row r="1841" spans="1:6" x14ac:dyDescent="0.15">
      <c r="A1841" s="150" t="s">
        <v>4844</v>
      </c>
      <c r="B1841" s="150" t="s">
        <v>28811</v>
      </c>
      <c r="C1841" s="150" t="s">
        <v>14039</v>
      </c>
      <c r="D1841" s="150">
        <v>0</v>
      </c>
      <c r="E1841" s="150">
        <v>0</v>
      </c>
      <c r="F1841" s="150" t="s">
        <v>28353</v>
      </c>
    </row>
    <row r="1842" spans="1:6" x14ac:dyDescent="0.15">
      <c r="A1842" s="150" t="s">
        <v>4845</v>
      </c>
      <c r="B1842" s="150" t="s">
        <v>28811</v>
      </c>
      <c r="C1842" s="150" t="s">
        <v>14039</v>
      </c>
      <c r="D1842" s="150">
        <v>0</v>
      </c>
      <c r="E1842" s="150">
        <v>0</v>
      </c>
      <c r="F1842" s="150" t="s">
        <v>28353</v>
      </c>
    </row>
    <row r="1843" spans="1:6" x14ac:dyDescent="0.15">
      <c r="A1843" s="150" t="s">
        <v>4846</v>
      </c>
      <c r="B1843" s="150" t="s">
        <v>28811</v>
      </c>
      <c r="C1843" s="150" t="s">
        <v>14039</v>
      </c>
      <c r="D1843" s="150">
        <v>0</v>
      </c>
      <c r="E1843" s="150">
        <v>0</v>
      </c>
      <c r="F1843" s="150" t="s">
        <v>28353</v>
      </c>
    </row>
    <row r="1844" spans="1:6" x14ac:dyDescent="0.15">
      <c r="A1844" s="150" t="s">
        <v>4847</v>
      </c>
      <c r="B1844" s="150" t="s">
        <v>28811</v>
      </c>
      <c r="C1844" s="150" t="s">
        <v>14039</v>
      </c>
      <c r="D1844" s="150">
        <v>0</v>
      </c>
      <c r="E1844" s="150">
        <v>0</v>
      </c>
      <c r="F1844" s="150" t="s">
        <v>28353</v>
      </c>
    </row>
    <row r="1845" spans="1:6" x14ac:dyDescent="0.15">
      <c r="A1845" s="150" t="s">
        <v>4848</v>
      </c>
      <c r="B1845" s="150" t="s">
        <v>28811</v>
      </c>
      <c r="C1845" s="150" t="s">
        <v>14039</v>
      </c>
      <c r="D1845" s="150">
        <v>0</v>
      </c>
      <c r="E1845" s="150">
        <v>0</v>
      </c>
      <c r="F1845" s="150" t="s">
        <v>28353</v>
      </c>
    </row>
    <row r="1846" spans="1:6" x14ac:dyDescent="0.15">
      <c r="A1846" s="150" t="s">
        <v>4849</v>
      </c>
      <c r="B1846" s="150" t="s">
        <v>28812</v>
      </c>
      <c r="C1846" s="150" t="s">
        <v>14039</v>
      </c>
      <c r="D1846" s="150">
        <v>0</v>
      </c>
      <c r="E1846" s="150">
        <v>0</v>
      </c>
      <c r="F1846" s="150" t="s">
        <v>28353</v>
      </c>
    </row>
    <row r="1847" spans="1:6" x14ac:dyDescent="0.15">
      <c r="A1847" s="150" t="s">
        <v>4850</v>
      </c>
      <c r="B1847" s="150" t="s">
        <v>28813</v>
      </c>
      <c r="C1847" s="150" t="s">
        <v>14039</v>
      </c>
      <c r="D1847" s="150">
        <v>0</v>
      </c>
      <c r="E1847" s="150">
        <v>0</v>
      </c>
      <c r="F1847" s="150" t="s">
        <v>28353</v>
      </c>
    </row>
    <row r="1848" spans="1:6" x14ac:dyDescent="0.15">
      <c r="A1848" s="150" t="s">
        <v>4851</v>
      </c>
      <c r="B1848" s="150" t="s">
        <v>28814</v>
      </c>
      <c r="C1848" s="150" t="s">
        <v>14039</v>
      </c>
      <c r="D1848" s="150">
        <v>0</v>
      </c>
      <c r="E1848" s="150">
        <v>0</v>
      </c>
      <c r="F1848" s="150" t="s">
        <v>28353</v>
      </c>
    </row>
    <row r="1849" spans="1:6" x14ac:dyDescent="0.15">
      <c r="A1849" s="150" t="s">
        <v>4852</v>
      </c>
      <c r="B1849" s="150" t="s">
        <v>28814</v>
      </c>
      <c r="C1849" s="150" t="s">
        <v>14039</v>
      </c>
      <c r="D1849" s="150">
        <v>0</v>
      </c>
      <c r="E1849" s="150">
        <v>0</v>
      </c>
      <c r="F1849" s="150" t="s">
        <v>28353</v>
      </c>
    </row>
    <row r="1850" spans="1:6" x14ac:dyDescent="0.15">
      <c r="A1850" s="150" t="s">
        <v>4853</v>
      </c>
      <c r="B1850" s="150" t="s">
        <v>28815</v>
      </c>
      <c r="C1850" s="150" t="s">
        <v>14039</v>
      </c>
      <c r="D1850" s="150">
        <v>0</v>
      </c>
      <c r="E1850" s="150">
        <v>0</v>
      </c>
      <c r="F1850" s="150" t="s">
        <v>28353</v>
      </c>
    </row>
    <row r="1851" spans="1:6" x14ac:dyDescent="0.15">
      <c r="A1851" s="150" t="s">
        <v>4854</v>
      </c>
      <c r="B1851" s="150" t="s">
        <v>28816</v>
      </c>
      <c r="C1851" s="150" t="s">
        <v>14042</v>
      </c>
      <c r="D1851" s="150">
        <v>47016125.899999999</v>
      </c>
      <c r="E1851" s="150">
        <v>54676739</v>
      </c>
      <c r="F1851" s="150" t="s">
        <v>28817</v>
      </c>
    </row>
    <row r="1852" spans="1:6" x14ac:dyDescent="0.15">
      <c r="A1852" s="150" t="s">
        <v>4855</v>
      </c>
      <c r="B1852" s="150" t="s">
        <v>28818</v>
      </c>
      <c r="C1852" s="150" t="s">
        <v>14044</v>
      </c>
      <c r="D1852" s="150">
        <v>16942.400000000001</v>
      </c>
      <c r="E1852" s="150">
        <v>1796559.5</v>
      </c>
      <c r="F1852" s="150" t="s">
        <v>22093</v>
      </c>
    </row>
    <row r="1853" spans="1:6" x14ac:dyDescent="0.15">
      <c r="A1853" s="150" t="s">
        <v>4856</v>
      </c>
      <c r="B1853" s="150" t="s">
        <v>28819</v>
      </c>
      <c r="C1853" s="150" t="s">
        <v>14045</v>
      </c>
      <c r="D1853" s="150">
        <v>1388000</v>
      </c>
      <c r="E1853" s="150">
        <v>2200000</v>
      </c>
      <c r="F1853" s="150" t="s">
        <v>22163</v>
      </c>
    </row>
    <row r="1854" spans="1:6" x14ac:dyDescent="0.15">
      <c r="A1854" s="150" t="s">
        <v>4857</v>
      </c>
      <c r="B1854" s="150" t="s">
        <v>28820</v>
      </c>
      <c r="C1854" s="150" t="s">
        <v>14046</v>
      </c>
      <c r="D1854" s="150">
        <v>5000</v>
      </c>
      <c r="E1854" s="150">
        <v>39830</v>
      </c>
      <c r="F1854" s="150" t="s">
        <v>22049</v>
      </c>
    </row>
    <row r="1855" spans="1:6" x14ac:dyDescent="0.15">
      <c r="A1855" s="150" t="s">
        <v>4858</v>
      </c>
      <c r="B1855" s="150" t="s">
        <v>28821</v>
      </c>
      <c r="C1855" s="150" t="s">
        <v>14047</v>
      </c>
      <c r="D1855" s="150">
        <v>0</v>
      </c>
      <c r="E1855" s="150">
        <v>0</v>
      </c>
      <c r="F1855" s="150" t="s">
        <v>22086</v>
      </c>
    </row>
    <row r="1856" spans="1:6" x14ac:dyDescent="0.15">
      <c r="A1856" s="150" t="s">
        <v>4859</v>
      </c>
      <c r="B1856" s="150" t="s">
        <v>28822</v>
      </c>
      <c r="C1856" s="150" t="s">
        <v>14049</v>
      </c>
      <c r="D1856" s="150">
        <v>284000</v>
      </c>
      <c r="E1856" s="150">
        <v>710000</v>
      </c>
      <c r="F1856" s="150" t="s">
        <v>18774</v>
      </c>
    </row>
    <row r="1857" spans="1:6" x14ac:dyDescent="0.15">
      <c r="A1857" s="150" t="s">
        <v>4860</v>
      </c>
      <c r="B1857" s="150" t="s">
        <v>28823</v>
      </c>
      <c r="C1857" s="150" t="s">
        <v>1827</v>
      </c>
      <c r="D1857" s="150">
        <v>12846.8</v>
      </c>
      <c r="E1857" s="150">
        <v>11500</v>
      </c>
      <c r="F1857" s="150" t="s">
        <v>22136</v>
      </c>
    </row>
    <row r="1858" spans="1:6" x14ac:dyDescent="0.15">
      <c r="A1858" s="150" t="s">
        <v>4861</v>
      </c>
      <c r="B1858" s="150" t="s">
        <v>28824</v>
      </c>
      <c r="C1858" s="150" t="s">
        <v>14050</v>
      </c>
      <c r="D1858" s="150">
        <v>56000</v>
      </c>
      <c r="E1858" s="150">
        <v>33500</v>
      </c>
      <c r="F1858" s="150" t="s">
        <v>28825</v>
      </c>
    </row>
    <row r="1859" spans="1:6" x14ac:dyDescent="0.15">
      <c r="A1859" s="150" t="s">
        <v>4862</v>
      </c>
      <c r="B1859" s="150" t="s">
        <v>28826</v>
      </c>
      <c r="C1859" s="150" t="s">
        <v>14052</v>
      </c>
      <c r="D1859" s="150">
        <v>11270</v>
      </c>
      <c r="E1859" s="150">
        <v>11250</v>
      </c>
      <c r="F1859" s="150" t="s">
        <v>22110</v>
      </c>
    </row>
    <row r="1860" spans="1:6" x14ac:dyDescent="0.15">
      <c r="A1860" s="150" t="s">
        <v>4863</v>
      </c>
      <c r="B1860" s="150" t="s">
        <v>28827</v>
      </c>
      <c r="C1860" s="150" t="s">
        <v>14053</v>
      </c>
      <c r="D1860" s="150">
        <v>2200</v>
      </c>
      <c r="E1860" s="150">
        <v>1960</v>
      </c>
      <c r="F1860" s="150" t="s">
        <v>24597</v>
      </c>
    </row>
    <row r="1861" spans="1:6" x14ac:dyDescent="0.15">
      <c r="A1861" s="150" t="s">
        <v>4864</v>
      </c>
      <c r="B1861" s="150" t="s">
        <v>28828</v>
      </c>
      <c r="C1861" s="150" t="s">
        <v>14054</v>
      </c>
      <c r="D1861" s="150">
        <v>0</v>
      </c>
      <c r="E1861" s="150">
        <v>0</v>
      </c>
      <c r="F1861" s="150" t="s">
        <v>24597</v>
      </c>
    </row>
    <row r="1862" spans="1:6" x14ac:dyDescent="0.15">
      <c r="A1862" s="150" t="s">
        <v>4865</v>
      </c>
      <c r="B1862" s="150" t="s">
        <v>28829</v>
      </c>
      <c r="C1862" s="150" t="s">
        <v>14055</v>
      </c>
      <c r="D1862" s="150">
        <v>414000</v>
      </c>
      <c r="E1862" s="150">
        <v>430000</v>
      </c>
      <c r="F1862" s="150" t="s">
        <v>18774</v>
      </c>
    </row>
    <row r="1863" spans="1:6" x14ac:dyDescent="0.15">
      <c r="A1863" s="150" t="s">
        <v>4866</v>
      </c>
      <c r="B1863" s="150" t="s">
        <v>28830</v>
      </c>
      <c r="C1863" s="150" t="s">
        <v>14056</v>
      </c>
      <c r="D1863" s="150">
        <v>0</v>
      </c>
      <c r="E1863" s="150">
        <v>0</v>
      </c>
      <c r="F1863" s="150" t="s">
        <v>24460</v>
      </c>
    </row>
    <row r="1864" spans="1:6" x14ac:dyDescent="0.15">
      <c r="A1864" s="150" t="s">
        <v>4867</v>
      </c>
      <c r="B1864" s="150" t="s">
        <v>28831</v>
      </c>
      <c r="C1864" s="150" t="s">
        <v>14057</v>
      </c>
      <c r="D1864" s="150">
        <v>37420.5</v>
      </c>
      <c r="E1864" s="150">
        <v>183960</v>
      </c>
      <c r="F1864" s="150" t="s">
        <v>22104</v>
      </c>
    </row>
    <row r="1865" spans="1:6" x14ac:dyDescent="0.15">
      <c r="A1865" s="150" t="s">
        <v>4868</v>
      </c>
      <c r="B1865" s="150" t="s">
        <v>28832</v>
      </c>
      <c r="C1865" s="150" t="s">
        <v>14058</v>
      </c>
      <c r="D1865" s="150">
        <v>27000</v>
      </c>
      <c r="E1865" s="150">
        <v>270000</v>
      </c>
      <c r="F1865" s="150" t="s">
        <v>22172</v>
      </c>
    </row>
    <row r="1866" spans="1:6" x14ac:dyDescent="0.15">
      <c r="A1866" s="150" t="s">
        <v>4869</v>
      </c>
      <c r="B1866" s="150" t="s">
        <v>28833</v>
      </c>
      <c r="C1866" s="150" t="s">
        <v>14059</v>
      </c>
      <c r="D1866" s="150">
        <v>8000</v>
      </c>
      <c r="E1866" s="150">
        <v>9350</v>
      </c>
      <c r="F1866" s="150" t="s">
        <v>22088</v>
      </c>
    </row>
    <row r="1867" spans="1:6" x14ac:dyDescent="0.15">
      <c r="A1867" s="150" t="s">
        <v>4870</v>
      </c>
      <c r="B1867" s="150" t="s">
        <v>28834</v>
      </c>
      <c r="C1867" s="150" t="s">
        <v>14060</v>
      </c>
      <c r="D1867" s="150">
        <v>44397400</v>
      </c>
      <c r="E1867" s="150">
        <v>58942500</v>
      </c>
      <c r="F1867" s="150" t="s">
        <v>24581</v>
      </c>
    </row>
    <row r="1868" spans="1:6" x14ac:dyDescent="0.15">
      <c r="A1868" s="150" t="s">
        <v>4871</v>
      </c>
      <c r="B1868" s="150" t="s">
        <v>28835</v>
      </c>
      <c r="C1868" s="150" t="s">
        <v>14061</v>
      </c>
      <c r="D1868" s="150">
        <v>334590.59999999998</v>
      </c>
      <c r="E1868" s="150">
        <v>154265</v>
      </c>
      <c r="F1868" s="150" t="s">
        <v>22067</v>
      </c>
    </row>
    <row r="1869" spans="1:6" x14ac:dyDescent="0.15">
      <c r="A1869" s="150" t="s">
        <v>4872</v>
      </c>
      <c r="B1869" s="150" t="s">
        <v>28836</v>
      </c>
      <c r="C1869" s="150" t="s">
        <v>12114</v>
      </c>
      <c r="D1869" s="150">
        <v>0</v>
      </c>
      <c r="E1869" s="150">
        <v>0</v>
      </c>
      <c r="F1869" s="150" t="s">
        <v>28837</v>
      </c>
    </row>
    <row r="1870" spans="1:6" x14ac:dyDescent="0.15">
      <c r="A1870" s="150" t="s">
        <v>4873</v>
      </c>
      <c r="B1870" s="150" t="s">
        <v>28838</v>
      </c>
      <c r="C1870" s="150" t="s">
        <v>14063</v>
      </c>
      <c r="D1870" s="150">
        <v>5130000</v>
      </c>
      <c r="E1870" s="150">
        <v>38429590</v>
      </c>
      <c r="F1870" s="150" t="s">
        <v>27056</v>
      </c>
    </row>
    <row r="1871" spans="1:6" x14ac:dyDescent="0.15">
      <c r="A1871" s="150" t="s">
        <v>4874</v>
      </c>
      <c r="B1871" s="150" t="s">
        <v>28839</v>
      </c>
      <c r="C1871" s="150" t="s">
        <v>14064</v>
      </c>
      <c r="D1871" s="150">
        <v>5160</v>
      </c>
      <c r="E1871" s="150">
        <v>3210</v>
      </c>
      <c r="F1871" s="150" t="s">
        <v>24529</v>
      </c>
    </row>
    <row r="1872" spans="1:6" x14ac:dyDescent="0.15">
      <c r="A1872" s="150" t="s">
        <v>4875</v>
      </c>
      <c r="B1872" s="150" t="s">
        <v>28840</v>
      </c>
      <c r="C1872" s="150" t="s">
        <v>14065</v>
      </c>
      <c r="D1872" s="150">
        <v>48200</v>
      </c>
      <c r="E1872" s="150">
        <v>119600</v>
      </c>
      <c r="F1872" s="150" t="s">
        <v>24529</v>
      </c>
    </row>
    <row r="1873" spans="1:6" x14ac:dyDescent="0.15">
      <c r="A1873" s="150" t="s">
        <v>4876</v>
      </c>
      <c r="B1873" s="150" t="s">
        <v>28841</v>
      </c>
      <c r="C1873" s="150" t="s">
        <v>14066</v>
      </c>
      <c r="D1873" s="150">
        <v>76429.8</v>
      </c>
      <c r="E1873" s="150">
        <v>79449.3</v>
      </c>
      <c r="F1873" s="150" t="s">
        <v>22067</v>
      </c>
    </row>
    <row r="1874" spans="1:6" x14ac:dyDescent="0.15">
      <c r="A1874" s="150" t="s">
        <v>4877</v>
      </c>
      <c r="B1874" s="150" t="s">
        <v>28842</v>
      </c>
      <c r="C1874" s="150" t="s">
        <v>14067</v>
      </c>
      <c r="D1874" s="150">
        <v>250000</v>
      </c>
      <c r="E1874" s="150">
        <v>430000</v>
      </c>
      <c r="F1874" s="150" t="s">
        <v>18774</v>
      </c>
    </row>
    <row r="1875" spans="1:6" x14ac:dyDescent="0.15">
      <c r="A1875" s="150" t="s">
        <v>4878</v>
      </c>
      <c r="B1875" s="150" t="s">
        <v>28843</v>
      </c>
      <c r="C1875" s="150" t="s">
        <v>387</v>
      </c>
      <c r="D1875" s="150">
        <v>2739000</v>
      </c>
      <c r="E1875" s="150">
        <v>3226572.5</v>
      </c>
      <c r="F1875" s="150" t="s">
        <v>22053</v>
      </c>
    </row>
    <row r="1876" spans="1:6" x14ac:dyDescent="0.15">
      <c r="A1876" s="150" t="s">
        <v>4879</v>
      </c>
      <c r="B1876" s="150" t="s">
        <v>28844</v>
      </c>
      <c r="C1876" s="150" t="s">
        <v>14068</v>
      </c>
      <c r="D1876" s="150">
        <v>545400</v>
      </c>
      <c r="E1876" s="150">
        <v>620640</v>
      </c>
      <c r="F1876" s="150" t="s">
        <v>28845</v>
      </c>
    </row>
    <row r="1877" spans="1:6" x14ac:dyDescent="0.15">
      <c r="A1877" s="150" t="s">
        <v>4880</v>
      </c>
      <c r="B1877" s="150" t="s">
        <v>28846</v>
      </c>
      <c r="C1877" s="150" t="s">
        <v>14069</v>
      </c>
      <c r="D1877" s="150">
        <v>2502154</v>
      </c>
      <c r="E1877" s="150">
        <v>3324650</v>
      </c>
      <c r="F1877" s="150" t="s">
        <v>22160</v>
      </c>
    </row>
    <row r="1878" spans="1:6" x14ac:dyDescent="0.15">
      <c r="A1878" s="150" t="s">
        <v>4881</v>
      </c>
      <c r="B1878" s="150" t="s">
        <v>28847</v>
      </c>
      <c r="C1878" s="150" t="s">
        <v>14070</v>
      </c>
      <c r="D1878" s="150">
        <v>32104000</v>
      </c>
      <c r="E1878" s="150">
        <v>114049000</v>
      </c>
      <c r="F1878" s="150" t="s">
        <v>27113</v>
      </c>
    </row>
    <row r="1879" spans="1:6" x14ac:dyDescent="0.15">
      <c r="A1879" s="150" t="s">
        <v>4882</v>
      </c>
      <c r="B1879" s="150" t="s">
        <v>28848</v>
      </c>
      <c r="C1879" s="150" t="s">
        <v>12015</v>
      </c>
      <c r="D1879" s="150">
        <v>75600</v>
      </c>
      <c r="E1879" s="150">
        <v>74500</v>
      </c>
      <c r="F1879" s="150" t="s">
        <v>18774</v>
      </c>
    </row>
    <row r="1880" spans="1:6" x14ac:dyDescent="0.15">
      <c r="A1880" s="150" t="s">
        <v>4883</v>
      </c>
      <c r="B1880" s="150" t="s">
        <v>28849</v>
      </c>
      <c r="C1880" s="150" t="s">
        <v>14071</v>
      </c>
      <c r="D1880" s="150">
        <v>1262514</v>
      </c>
      <c r="E1880" s="150">
        <v>959750</v>
      </c>
      <c r="F1880" s="150" t="s">
        <v>22078</v>
      </c>
    </row>
    <row r="1881" spans="1:6" x14ac:dyDescent="0.15">
      <c r="A1881" s="150" t="s">
        <v>4884</v>
      </c>
      <c r="B1881" s="150" t="s">
        <v>28850</v>
      </c>
      <c r="C1881" s="150" t="s">
        <v>387</v>
      </c>
      <c r="D1881" s="150">
        <v>2533000</v>
      </c>
      <c r="E1881" s="150">
        <v>3184764</v>
      </c>
      <c r="F1881" s="150" t="s">
        <v>22053</v>
      </c>
    </row>
    <row r="1882" spans="1:6" x14ac:dyDescent="0.15">
      <c r="A1882" s="150" t="s">
        <v>4885</v>
      </c>
      <c r="B1882" s="150" t="s">
        <v>28851</v>
      </c>
      <c r="C1882" s="150" t="s">
        <v>14072</v>
      </c>
      <c r="D1882" s="150">
        <v>1500000</v>
      </c>
      <c r="E1882" s="150">
        <v>8300000</v>
      </c>
      <c r="F1882" s="150" t="s">
        <v>22082</v>
      </c>
    </row>
    <row r="1883" spans="1:6" x14ac:dyDescent="0.15">
      <c r="A1883" s="150" t="s">
        <v>4886</v>
      </c>
      <c r="B1883" s="150" t="s">
        <v>28852</v>
      </c>
      <c r="C1883" s="150" t="s">
        <v>14073</v>
      </c>
      <c r="D1883" s="150">
        <v>526502000</v>
      </c>
      <c r="E1883" s="150">
        <v>537547000</v>
      </c>
      <c r="F1883" s="150" t="s">
        <v>22060</v>
      </c>
    </row>
    <row r="1884" spans="1:6" x14ac:dyDescent="0.15">
      <c r="A1884" s="150" t="s">
        <v>4887</v>
      </c>
      <c r="B1884" s="150" t="s">
        <v>28853</v>
      </c>
      <c r="C1884" s="150" t="s">
        <v>14074</v>
      </c>
      <c r="D1884" s="150">
        <v>57000</v>
      </c>
      <c r="E1884" s="150">
        <v>74000</v>
      </c>
      <c r="F1884" s="150" t="s">
        <v>24529</v>
      </c>
    </row>
    <row r="1885" spans="1:6" x14ac:dyDescent="0.15">
      <c r="A1885" s="150" t="s">
        <v>4888</v>
      </c>
      <c r="B1885" s="150" t="s">
        <v>28854</v>
      </c>
      <c r="C1885" s="150" t="s">
        <v>2265</v>
      </c>
      <c r="D1885" s="150">
        <v>10582.1</v>
      </c>
      <c r="E1885" s="150">
        <v>9169.7999999999993</v>
      </c>
      <c r="F1885" s="150" t="s">
        <v>24529</v>
      </c>
    </row>
    <row r="1886" spans="1:6" x14ac:dyDescent="0.15">
      <c r="A1886" s="150" t="s">
        <v>4889</v>
      </c>
      <c r="B1886" s="150" t="s">
        <v>28855</v>
      </c>
      <c r="C1886" s="150" t="s">
        <v>14075</v>
      </c>
      <c r="D1886" s="150">
        <v>21332</v>
      </c>
      <c r="E1886" s="150">
        <v>40737</v>
      </c>
      <c r="F1886" s="150" t="s">
        <v>24498</v>
      </c>
    </row>
    <row r="1887" spans="1:6" x14ac:dyDescent="0.15">
      <c r="A1887" s="150" t="s">
        <v>4890</v>
      </c>
      <c r="B1887" s="150" t="s">
        <v>28856</v>
      </c>
      <c r="C1887" s="150" t="s">
        <v>14076</v>
      </c>
      <c r="D1887" s="150">
        <v>512649.81</v>
      </c>
      <c r="E1887" s="150">
        <v>3916759.52</v>
      </c>
      <c r="F1887" s="150" t="s">
        <v>27739</v>
      </c>
    </row>
    <row r="1888" spans="1:6" x14ac:dyDescent="0.15">
      <c r="A1888" s="150" t="s">
        <v>4891</v>
      </c>
      <c r="B1888" s="150" t="s">
        <v>28857</v>
      </c>
      <c r="C1888" s="150" t="s">
        <v>14077</v>
      </c>
      <c r="D1888" s="150">
        <v>0</v>
      </c>
      <c r="E1888" s="150">
        <v>0</v>
      </c>
      <c r="F1888" s="150" t="s">
        <v>18774</v>
      </c>
    </row>
    <row r="1889" spans="1:6" x14ac:dyDescent="0.15">
      <c r="A1889" s="150" t="s">
        <v>4892</v>
      </c>
      <c r="B1889" s="150" t="s">
        <v>28858</v>
      </c>
      <c r="C1889" s="150" t="s">
        <v>14078</v>
      </c>
      <c r="D1889" s="150">
        <v>1561000</v>
      </c>
      <c r="E1889" s="150">
        <v>1720000</v>
      </c>
      <c r="F1889" s="150" t="s">
        <v>22053</v>
      </c>
    </row>
    <row r="1890" spans="1:6" x14ac:dyDescent="0.15">
      <c r="A1890" s="150" t="s">
        <v>4893</v>
      </c>
      <c r="B1890" s="150" t="s">
        <v>28859</v>
      </c>
      <c r="C1890" s="150" t="s">
        <v>14079</v>
      </c>
      <c r="D1890" s="150">
        <v>19106</v>
      </c>
      <c r="E1890" s="150">
        <v>21090</v>
      </c>
      <c r="F1890" s="150" t="s">
        <v>24529</v>
      </c>
    </row>
    <row r="1891" spans="1:6" x14ac:dyDescent="0.15">
      <c r="A1891" s="150" t="s">
        <v>4894</v>
      </c>
      <c r="B1891" s="150" t="s">
        <v>28819</v>
      </c>
      <c r="C1891" s="150" t="s">
        <v>14080</v>
      </c>
      <c r="D1891" s="150">
        <v>2134400</v>
      </c>
      <c r="E1891" s="150">
        <v>3224000</v>
      </c>
      <c r="F1891" s="150" t="s">
        <v>22163</v>
      </c>
    </row>
    <row r="1892" spans="1:6" x14ac:dyDescent="0.15">
      <c r="A1892" s="150" t="s">
        <v>4895</v>
      </c>
      <c r="B1892" s="150" t="s">
        <v>28860</v>
      </c>
      <c r="C1892" s="150" t="s">
        <v>14081</v>
      </c>
      <c r="D1892" s="150">
        <v>4645000</v>
      </c>
      <c r="E1892" s="150">
        <v>6705000</v>
      </c>
      <c r="F1892" s="150" t="s">
        <v>28861</v>
      </c>
    </row>
    <row r="1893" spans="1:6" x14ac:dyDescent="0.15">
      <c r="A1893" s="150" t="s">
        <v>4896</v>
      </c>
      <c r="B1893" s="150" t="s">
        <v>28862</v>
      </c>
      <c r="C1893" s="150" t="s">
        <v>14083</v>
      </c>
      <c r="D1893" s="150">
        <v>636636</v>
      </c>
      <c r="E1893" s="150">
        <v>941850</v>
      </c>
      <c r="F1893" s="150" t="s">
        <v>22136</v>
      </c>
    </row>
    <row r="1894" spans="1:6" x14ac:dyDescent="0.15">
      <c r="A1894" s="150" t="s">
        <v>4897</v>
      </c>
      <c r="B1894" s="150" t="s">
        <v>28863</v>
      </c>
      <c r="C1894" s="150" t="s">
        <v>14084</v>
      </c>
      <c r="D1894" s="150">
        <v>228000000</v>
      </c>
      <c r="E1894" s="150">
        <v>323000000</v>
      </c>
      <c r="F1894" s="150" t="s">
        <v>22136</v>
      </c>
    </row>
    <row r="1895" spans="1:6" x14ac:dyDescent="0.15">
      <c r="A1895" s="150" t="s">
        <v>4898</v>
      </c>
      <c r="B1895" s="150" t="s">
        <v>28864</v>
      </c>
      <c r="C1895" s="150" t="s">
        <v>14085</v>
      </c>
      <c r="D1895" s="150">
        <v>1000</v>
      </c>
      <c r="E1895" s="150">
        <v>2150</v>
      </c>
      <c r="F1895" s="150" t="s">
        <v>22088</v>
      </c>
    </row>
    <row r="1896" spans="1:6" x14ac:dyDescent="0.15">
      <c r="A1896" s="150" t="s">
        <v>4899</v>
      </c>
      <c r="B1896" s="150" t="s">
        <v>28865</v>
      </c>
      <c r="C1896" s="150" t="s">
        <v>14086</v>
      </c>
      <c r="D1896" s="150">
        <v>16011480</v>
      </c>
      <c r="E1896" s="150">
        <v>30719620</v>
      </c>
      <c r="F1896" s="150" t="s">
        <v>22060</v>
      </c>
    </row>
    <row r="1897" spans="1:6" x14ac:dyDescent="0.15">
      <c r="A1897" s="150" t="s">
        <v>4900</v>
      </c>
      <c r="B1897" s="150" t="s">
        <v>28866</v>
      </c>
      <c r="C1897" s="150" t="s">
        <v>13517</v>
      </c>
      <c r="D1897" s="150">
        <v>40000</v>
      </c>
      <c r="E1897" s="150">
        <v>26500</v>
      </c>
      <c r="F1897" s="150" t="s">
        <v>22102</v>
      </c>
    </row>
    <row r="1898" spans="1:6" x14ac:dyDescent="0.15">
      <c r="A1898" s="150" t="s">
        <v>4901</v>
      </c>
      <c r="B1898" s="150" t="s">
        <v>28867</v>
      </c>
      <c r="C1898" s="150" t="s">
        <v>14087</v>
      </c>
      <c r="D1898" s="150">
        <v>4422000</v>
      </c>
      <c r="E1898" s="150">
        <v>3762000</v>
      </c>
      <c r="F1898" s="150" t="s">
        <v>22060</v>
      </c>
    </row>
    <row r="1899" spans="1:6" x14ac:dyDescent="0.15">
      <c r="A1899" s="150" t="s">
        <v>4902</v>
      </c>
      <c r="B1899" s="150" t="s">
        <v>28868</v>
      </c>
      <c r="C1899" s="150" t="s">
        <v>14088</v>
      </c>
      <c r="D1899" s="150">
        <v>3132692</v>
      </c>
      <c r="E1899" s="150">
        <v>4254027</v>
      </c>
      <c r="F1899" s="150" t="s">
        <v>22098</v>
      </c>
    </row>
    <row r="1900" spans="1:6" x14ac:dyDescent="0.15">
      <c r="A1900" s="150" t="s">
        <v>4903</v>
      </c>
      <c r="B1900" s="150" t="s">
        <v>28869</v>
      </c>
      <c r="C1900" s="150" t="s">
        <v>387</v>
      </c>
      <c r="D1900" s="150">
        <v>424500</v>
      </c>
      <c r="E1900" s="150">
        <v>430000</v>
      </c>
      <c r="F1900" s="150" t="s">
        <v>18774</v>
      </c>
    </row>
    <row r="1901" spans="1:6" x14ac:dyDescent="0.15">
      <c r="A1901" s="150" t="s">
        <v>4904</v>
      </c>
      <c r="B1901" s="150" t="s">
        <v>28870</v>
      </c>
      <c r="C1901" s="150" t="s">
        <v>14089</v>
      </c>
      <c r="D1901" s="150">
        <v>1566600</v>
      </c>
      <c r="E1901" s="150">
        <v>1657054</v>
      </c>
      <c r="F1901" s="150" t="s">
        <v>28871</v>
      </c>
    </row>
    <row r="1902" spans="1:6" x14ac:dyDescent="0.15">
      <c r="A1902" s="150" t="s">
        <v>4905</v>
      </c>
      <c r="B1902" s="150" t="s">
        <v>28872</v>
      </c>
      <c r="C1902" s="150" t="s">
        <v>14091</v>
      </c>
      <c r="D1902" s="150">
        <v>6750000</v>
      </c>
      <c r="E1902" s="150">
        <v>9000000</v>
      </c>
      <c r="F1902" s="150" t="s">
        <v>24581</v>
      </c>
    </row>
    <row r="1903" spans="1:6" x14ac:dyDescent="0.15">
      <c r="A1903" s="150" t="s">
        <v>4906</v>
      </c>
      <c r="B1903" s="150" t="s">
        <v>28873</v>
      </c>
      <c r="C1903" s="150" t="s">
        <v>14092</v>
      </c>
      <c r="D1903" s="150">
        <v>720300</v>
      </c>
      <c r="E1903" s="150">
        <v>1627500</v>
      </c>
      <c r="F1903" s="150" t="s">
        <v>28874</v>
      </c>
    </row>
    <row r="1904" spans="1:6" x14ac:dyDescent="0.15">
      <c r="A1904" s="150" t="s">
        <v>4907</v>
      </c>
      <c r="B1904" s="150" t="s">
        <v>28875</v>
      </c>
      <c r="C1904" s="150" t="s">
        <v>14093</v>
      </c>
      <c r="D1904" s="150">
        <v>2000000</v>
      </c>
      <c r="E1904" s="150">
        <v>0</v>
      </c>
      <c r="F1904" s="150" t="s">
        <v>22103</v>
      </c>
    </row>
    <row r="1905" spans="1:6" x14ac:dyDescent="0.15">
      <c r="A1905" s="150" t="s">
        <v>4908</v>
      </c>
      <c r="B1905" s="150" t="s">
        <v>28876</v>
      </c>
      <c r="C1905" s="150" t="s">
        <v>14094</v>
      </c>
      <c r="D1905" s="150">
        <v>6750</v>
      </c>
      <c r="E1905" s="150">
        <v>5740</v>
      </c>
      <c r="F1905" s="150" t="s">
        <v>22088</v>
      </c>
    </row>
    <row r="1906" spans="1:6" x14ac:dyDescent="0.15">
      <c r="A1906" s="150" t="s">
        <v>4909</v>
      </c>
      <c r="B1906" s="150" t="s">
        <v>28877</v>
      </c>
      <c r="C1906" s="150" t="s">
        <v>14095</v>
      </c>
      <c r="D1906" s="150">
        <v>30000</v>
      </c>
      <c r="E1906" s="150">
        <v>38000</v>
      </c>
      <c r="F1906" s="150" t="s">
        <v>28878</v>
      </c>
    </row>
    <row r="1907" spans="1:6" x14ac:dyDescent="0.15">
      <c r="A1907" s="150" t="s">
        <v>4910</v>
      </c>
      <c r="B1907" s="150" t="s">
        <v>28879</v>
      </c>
      <c r="C1907" s="150" t="s">
        <v>14097</v>
      </c>
      <c r="D1907" s="150">
        <v>4000</v>
      </c>
      <c r="E1907" s="150">
        <v>4130</v>
      </c>
      <c r="F1907" s="150" t="s">
        <v>22088</v>
      </c>
    </row>
    <row r="1908" spans="1:6" x14ac:dyDescent="0.15">
      <c r="A1908" s="150" t="s">
        <v>4911</v>
      </c>
      <c r="B1908" s="150" t="s">
        <v>28880</v>
      </c>
      <c r="C1908" s="150" t="s">
        <v>14098</v>
      </c>
      <c r="D1908" s="150">
        <v>5215000</v>
      </c>
      <c r="E1908" s="150">
        <v>5086900</v>
      </c>
      <c r="F1908" s="150" t="s">
        <v>28881</v>
      </c>
    </row>
    <row r="1909" spans="1:6" x14ac:dyDescent="0.15">
      <c r="A1909" s="150" t="s">
        <v>4912</v>
      </c>
      <c r="B1909" s="150" t="s">
        <v>28882</v>
      </c>
      <c r="C1909" s="150" t="s">
        <v>14099</v>
      </c>
      <c r="D1909" s="150">
        <v>51700000</v>
      </c>
      <c r="E1909" s="150">
        <v>65700000</v>
      </c>
      <c r="F1909" s="150" t="s">
        <v>27565</v>
      </c>
    </row>
    <row r="1910" spans="1:6" x14ac:dyDescent="0.15">
      <c r="A1910" s="150" t="s">
        <v>4913</v>
      </c>
      <c r="B1910" s="150" t="s">
        <v>28883</v>
      </c>
      <c r="C1910" s="150" t="s">
        <v>388</v>
      </c>
      <c r="D1910" s="150">
        <v>2980000</v>
      </c>
      <c r="E1910" s="150">
        <v>3748400</v>
      </c>
      <c r="F1910" s="150" t="s">
        <v>22093</v>
      </c>
    </row>
    <row r="1911" spans="1:6" x14ac:dyDescent="0.15">
      <c r="A1911" s="150" t="s">
        <v>4914</v>
      </c>
      <c r="B1911" s="150" t="s">
        <v>28884</v>
      </c>
      <c r="C1911" s="150" t="s">
        <v>14100</v>
      </c>
      <c r="D1911" s="150">
        <v>616767</v>
      </c>
      <c r="E1911" s="150">
        <v>699374</v>
      </c>
      <c r="F1911" s="150" t="s">
        <v>27942</v>
      </c>
    </row>
    <row r="1912" spans="1:6" x14ac:dyDescent="0.15">
      <c r="A1912" s="150" t="s">
        <v>4915</v>
      </c>
      <c r="B1912" s="150" t="s">
        <v>28885</v>
      </c>
      <c r="C1912" s="150" t="s">
        <v>14101</v>
      </c>
      <c r="D1912" s="150">
        <v>5360000</v>
      </c>
      <c r="E1912" s="150">
        <v>5740000</v>
      </c>
      <c r="F1912" s="150" t="s">
        <v>22172</v>
      </c>
    </row>
    <row r="1913" spans="1:6" x14ac:dyDescent="0.15">
      <c r="A1913" s="150" t="s">
        <v>4916</v>
      </c>
      <c r="B1913" s="150" t="s">
        <v>28886</v>
      </c>
      <c r="C1913" s="150" t="s">
        <v>14102</v>
      </c>
      <c r="D1913" s="150">
        <v>19199500</v>
      </c>
      <c r="E1913" s="150">
        <v>37941660</v>
      </c>
      <c r="F1913" s="150" t="s">
        <v>22115</v>
      </c>
    </row>
    <row r="1914" spans="1:6" x14ac:dyDescent="0.15">
      <c r="A1914" s="150" t="s">
        <v>4917</v>
      </c>
      <c r="B1914" s="150" t="s">
        <v>28887</v>
      </c>
      <c r="C1914" s="150" t="s">
        <v>14103</v>
      </c>
      <c r="D1914" s="150">
        <v>300000</v>
      </c>
      <c r="E1914" s="150">
        <v>0</v>
      </c>
      <c r="F1914" s="150" t="s">
        <v>22098</v>
      </c>
    </row>
    <row r="1915" spans="1:6" x14ac:dyDescent="0.15">
      <c r="A1915" s="150" t="s">
        <v>4918</v>
      </c>
      <c r="B1915" s="150" t="s">
        <v>28888</v>
      </c>
      <c r="C1915" s="150" t="s">
        <v>14104</v>
      </c>
      <c r="D1915" s="150">
        <v>22500000</v>
      </c>
      <c r="E1915" s="150">
        <v>28000000</v>
      </c>
      <c r="F1915" s="150" t="s">
        <v>27061</v>
      </c>
    </row>
    <row r="1916" spans="1:6" x14ac:dyDescent="0.15">
      <c r="A1916" s="150" t="s">
        <v>4919</v>
      </c>
      <c r="B1916" s="150" t="s">
        <v>28889</v>
      </c>
      <c r="C1916" s="150" t="s">
        <v>14105</v>
      </c>
      <c r="D1916" s="150">
        <v>32500</v>
      </c>
      <c r="E1916" s="150">
        <v>14800</v>
      </c>
      <c r="F1916" s="150" t="s">
        <v>24529</v>
      </c>
    </row>
    <row r="1917" spans="1:6" x14ac:dyDescent="0.15">
      <c r="A1917" s="150" t="s">
        <v>4920</v>
      </c>
      <c r="B1917" s="150" t="s">
        <v>28890</v>
      </c>
      <c r="C1917" s="150" t="s">
        <v>14106</v>
      </c>
      <c r="D1917" s="150">
        <v>791787.96</v>
      </c>
      <c r="E1917" s="150">
        <v>643565.6</v>
      </c>
      <c r="F1917" s="150" t="s">
        <v>18774</v>
      </c>
    </row>
    <row r="1918" spans="1:6" x14ac:dyDescent="0.15">
      <c r="A1918" s="150" t="s">
        <v>4921</v>
      </c>
      <c r="B1918" s="150" t="s">
        <v>28891</v>
      </c>
      <c r="C1918" s="150" t="s">
        <v>14107</v>
      </c>
      <c r="D1918" s="150">
        <v>4725</v>
      </c>
      <c r="E1918" s="150">
        <v>51500</v>
      </c>
      <c r="F1918" s="150" t="s">
        <v>22088</v>
      </c>
    </row>
    <row r="1919" spans="1:6" x14ac:dyDescent="0.15">
      <c r="A1919" s="150" t="s">
        <v>4922</v>
      </c>
      <c r="B1919" s="150" t="s">
        <v>28892</v>
      </c>
      <c r="C1919" s="150" t="s">
        <v>14094</v>
      </c>
      <c r="D1919" s="150">
        <v>6740</v>
      </c>
      <c r="E1919" s="150">
        <v>5738</v>
      </c>
      <c r="F1919" s="150" t="s">
        <v>22088</v>
      </c>
    </row>
    <row r="1920" spans="1:6" x14ac:dyDescent="0.15">
      <c r="A1920" s="150" t="s">
        <v>4923</v>
      </c>
      <c r="B1920" s="150" t="s">
        <v>28893</v>
      </c>
      <c r="C1920" s="150" t="s">
        <v>14108</v>
      </c>
      <c r="D1920" s="150">
        <v>7200</v>
      </c>
      <c r="E1920" s="150">
        <v>5600</v>
      </c>
      <c r="F1920" s="150" t="s">
        <v>22088</v>
      </c>
    </row>
    <row r="1921" spans="1:6" x14ac:dyDescent="0.15">
      <c r="A1921" s="150" t="s">
        <v>4924</v>
      </c>
      <c r="B1921" s="150" t="s">
        <v>28894</v>
      </c>
      <c r="C1921" s="150" t="s">
        <v>388</v>
      </c>
      <c r="D1921" s="150">
        <v>301559</v>
      </c>
      <c r="E1921" s="150">
        <v>325000</v>
      </c>
      <c r="F1921" s="150" t="s">
        <v>18774</v>
      </c>
    </row>
    <row r="1922" spans="1:6" x14ac:dyDescent="0.15">
      <c r="A1922" s="150" t="s">
        <v>4925</v>
      </c>
      <c r="B1922" s="150" t="s">
        <v>28895</v>
      </c>
      <c r="C1922" s="150" t="s">
        <v>14109</v>
      </c>
      <c r="D1922" s="150">
        <v>135700000</v>
      </c>
      <c r="E1922" s="150">
        <v>148600000</v>
      </c>
      <c r="F1922" s="150" t="s">
        <v>22111</v>
      </c>
    </row>
    <row r="1923" spans="1:6" x14ac:dyDescent="0.15">
      <c r="A1923" s="150" t="s">
        <v>4926</v>
      </c>
      <c r="B1923" s="150" t="s">
        <v>28896</v>
      </c>
      <c r="C1923" s="150" t="s">
        <v>14110</v>
      </c>
      <c r="D1923" s="150">
        <v>2800</v>
      </c>
      <c r="E1923" s="150">
        <v>3060</v>
      </c>
      <c r="F1923" s="150" t="s">
        <v>22136</v>
      </c>
    </row>
    <row r="1924" spans="1:6" x14ac:dyDescent="0.15">
      <c r="A1924" s="150" t="s">
        <v>4927</v>
      </c>
      <c r="B1924" s="150" t="s">
        <v>28897</v>
      </c>
      <c r="C1924" s="150" t="s">
        <v>14111</v>
      </c>
      <c r="D1924" s="150">
        <v>2925000</v>
      </c>
      <c r="E1924" s="150">
        <v>4826700</v>
      </c>
      <c r="F1924" s="150" t="s">
        <v>22060</v>
      </c>
    </row>
    <row r="1925" spans="1:6" x14ac:dyDescent="0.15">
      <c r="A1925" s="150" t="s">
        <v>4928</v>
      </c>
      <c r="B1925" s="150" t="s">
        <v>28898</v>
      </c>
      <c r="C1925" s="150" t="s">
        <v>14112</v>
      </c>
      <c r="D1925" s="150">
        <v>922</v>
      </c>
      <c r="E1925" s="150">
        <v>1538</v>
      </c>
      <c r="F1925" s="150" t="s">
        <v>22136</v>
      </c>
    </row>
    <row r="1926" spans="1:6" x14ac:dyDescent="0.15">
      <c r="A1926" s="150" t="s">
        <v>4929</v>
      </c>
      <c r="B1926" s="150" t="s">
        <v>28899</v>
      </c>
      <c r="C1926" s="150" t="s">
        <v>14113</v>
      </c>
      <c r="D1926" s="150">
        <v>936109</v>
      </c>
      <c r="E1926" s="150">
        <v>5757769</v>
      </c>
      <c r="F1926" s="150" t="s">
        <v>28900</v>
      </c>
    </row>
    <row r="1927" spans="1:6" x14ac:dyDescent="0.15">
      <c r="A1927" s="150" t="s">
        <v>4930</v>
      </c>
      <c r="B1927" s="150" t="s">
        <v>28901</v>
      </c>
      <c r="C1927" s="150" t="s">
        <v>14114</v>
      </c>
      <c r="D1927" s="150">
        <v>154730</v>
      </c>
      <c r="E1927" s="150">
        <v>469300</v>
      </c>
      <c r="F1927" s="150" t="s">
        <v>28902</v>
      </c>
    </row>
    <row r="1928" spans="1:6" x14ac:dyDescent="0.15">
      <c r="A1928" s="150" t="s">
        <v>4931</v>
      </c>
      <c r="B1928" s="150" t="s">
        <v>28839</v>
      </c>
      <c r="C1928" s="150" t="s">
        <v>14115</v>
      </c>
      <c r="D1928" s="150">
        <v>133800</v>
      </c>
      <c r="E1928" s="150">
        <v>155700</v>
      </c>
      <c r="F1928" s="150" t="s">
        <v>22060</v>
      </c>
    </row>
    <row r="1929" spans="1:6" x14ac:dyDescent="0.15">
      <c r="A1929" s="150" t="s">
        <v>4932</v>
      </c>
      <c r="B1929" s="150" t="s">
        <v>28903</v>
      </c>
      <c r="C1929" s="150" t="s">
        <v>14116</v>
      </c>
      <c r="D1929" s="150">
        <v>2340000</v>
      </c>
      <c r="E1929" s="150">
        <v>1710000</v>
      </c>
      <c r="F1929" s="150" t="s">
        <v>22052</v>
      </c>
    </row>
    <row r="1930" spans="1:6" x14ac:dyDescent="0.15">
      <c r="A1930" s="150" t="s">
        <v>4933</v>
      </c>
      <c r="B1930" s="150" t="s">
        <v>28904</v>
      </c>
      <c r="C1930" s="150" t="s">
        <v>14117</v>
      </c>
      <c r="D1930" s="150">
        <v>3650000</v>
      </c>
      <c r="E1930" s="150">
        <v>3850000</v>
      </c>
      <c r="F1930" s="150" t="s">
        <v>22053</v>
      </c>
    </row>
    <row r="1931" spans="1:6" x14ac:dyDescent="0.15">
      <c r="A1931" s="150" t="s">
        <v>4934</v>
      </c>
      <c r="B1931" s="150" t="s">
        <v>28905</v>
      </c>
      <c r="C1931" s="150" t="s">
        <v>14118</v>
      </c>
      <c r="D1931" s="150">
        <v>4135</v>
      </c>
      <c r="E1931" s="150">
        <v>6650</v>
      </c>
      <c r="F1931" s="150" t="s">
        <v>22136</v>
      </c>
    </row>
    <row r="1932" spans="1:6" x14ac:dyDescent="0.15">
      <c r="A1932" s="150" t="s">
        <v>4935</v>
      </c>
      <c r="B1932" s="150" t="s">
        <v>28906</v>
      </c>
      <c r="C1932" s="150" t="s">
        <v>14119</v>
      </c>
      <c r="D1932" s="150">
        <v>2540689</v>
      </c>
      <c r="E1932" s="150">
        <v>2657100</v>
      </c>
      <c r="F1932" s="150" t="s">
        <v>22053</v>
      </c>
    </row>
    <row r="1933" spans="1:6" x14ac:dyDescent="0.15">
      <c r="A1933" s="150" t="s">
        <v>4936</v>
      </c>
      <c r="B1933" s="150" t="s">
        <v>28907</v>
      </c>
      <c r="C1933" s="150" t="s">
        <v>14120</v>
      </c>
      <c r="D1933" s="150">
        <v>155300</v>
      </c>
      <c r="E1933" s="150">
        <v>382500</v>
      </c>
      <c r="F1933" s="150" t="s">
        <v>28908</v>
      </c>
    </row>
    <row r="1934" spans="1:6" x14ac:dyDescent="0.15">
      <c r="A1934" s="150" t="s">
        <v>4937</v>
      </c>
      <c r="B1934" s="150" t="s">
        <v>28909</v>
      </c>
      <c r="C1934" s="150" t="s">
        <v>14122</v>
      </c>
      <c r="D1934" s="150">
        <v>65000</v>
      </c>
      <c r="E1934" s="150">
        <v>69000</v>
      </c>
      <c r="F1934" s="150" t="s">
        <v>22103</v>
      </c>
    </row>
    <row r="1935" spans="1:6" x14ac:dyDescent="0.15">
      <c r="A1935" s="150" t="s">
        <v>4938</v>
      </c>
      <c r="B1935" s="150" t="s">
        <v>28910</v>
      </c>
      <c r="C1935" s="150" t="s">
        <v>14107</v>
      </c>
      <c r="D1935" s="150">
        <v>11320</v>
      </c>
      <c r="E1935" s="150">
        <v>51500</v>
      </c>
      <c r="F1935" s="150" t="s">
        <v>22088</v>
      </c>
    </row>
    <row r="1936" spans="1:6" x14ac:dyDescent="0.15">
      <c r="A1936" s="150" t="s">
        <v>4939</v>
      </c>
      <c r="B1936" s="150" t="s">
        <v>28911</v>
      </c>
      <c r="C1936" s="150" t="s">
        <v>14123</v>
      </c>
      <c r="D1936" s="150">
        <v>40930</v>
      </c>
      <c r="E1936" s="150">
        <v>50560</v>
      </c>
      <c r="F1936" s="150" t="s">
        <v>22160</v>
      </c>
    </row>
    <row r="1937" spans="1:6" x14ac:dyDescent="0.15">
      <c r="A1937" s="150" t="s">
        <v>4940</v>
      </c>
      <c r="B1937" s="150" t="s">
        <v>28912</v>
      </c>
      <c r="C1937" s="150" t="s">
        <v>14124</v>
      </c>
      <c r="D1937" s="150">
        <v>1200</v>
      </c>
      <c r="E1937" s="150">
        <v>2840</v>
      </c>
      <c r="F1937" s="150" t="s">
        <v>24498</v>
      </c>
    </row>
    <row r="1938" spans="1:6" x14ac:dyDescent="0.15">
      <c r="A1938" s="150" t="s">
        <v>4941</v>
      </c>
      <c r="B1938" s="150" t="s">
        <v>28913</v>
      </c>
      <c r="C1938" s="150" t="s">
        <v>14125</v>
      </c>
      <c r="D1938" s="150">
        <v>25296000</v>
      </c>
      <c r="E1938" s="150">
        <v>40839800</v>
      </c>
      <c r="F1938" s="150" t="s">
        <v>26491</v>
      </c>
    </row>
    <row r="1939" spans="1:6" x14ac:dyDescent="0.15">
      <c r="A1939" s="150" t="s">
        <v>4942</v>
      </c>
      <c r="B1939" s="150" t="s">
        <v>28914</v>
      </c>
      <c r="C1939" s="150" t="s">
        <v>14126</v>
      </c>
      <c r="D1939" s="150">
        <v>2830000</v>
      </c>
      <c r="E1939" s="150">
        <v>3280000</v>
      </c>
      <c r="F1939" s="150" t="s">
        <v>24469</v>
      </c>
    </row>
    <row r="1940" spans="1:6" x14ac:dyDescent="0.15">
      <c r="A1940" s="150" t="s">
        <v>4943</v>
      </c>
      <c r="B1940" s="150" t="s">
        <v>28915</v>
      </c>
      <c r="C1940" s="150" t="s">
        <v>388</v>
      </c>
      <c r="D1940" s="150">
        <v>2183000</v>
      </c>
      <c r="E1940" s="150">
        <v>3490000</v>
      </c>
      <c r="F1940" s="150" t="s">
        <v>22053</v>
      </c>
    </row>
    <row r="1941" spans="1:6" x14ac:dyDescent="0.15">
      <c r="A1941" s="150" t="s">
        <v>4944</v>
      </c>
      <c r="B1941" s="150" t="s">
        <v>28916</v>
      </c>
      <c r="C1941" s="150" t="s">
        <v>14127</v>
      </c>
      <c r="D1941" s="150">
        <v>5300000</v>
      </c>
      <c r="E1941" s="150">
        <v>0</v>
      </c>
      <c r="F1941" s="150" t="s">
        <v>22172</v>
      </c>
    </row>
    <row r="1942" spans="1:6" x14ac:dyDescent="0.15">
      <c r="A1942" s="150" t="s">
        <v>4945</v>
      </c>
      <c r="B1942" s="150" t="s">
        <v>28917</v>
      </c>
      <c r="C1942" s="150" t="s">
        <v>14128</v>
      </c>
      <c r="D1942" s="150">
        <v>2058</v>
      </c>
      <c r="E1942" s="150">
        <v>1503</v>
      </c>
      <c r="F1942" s="150" t="s">
        <v>22088</v>
      </c>
    </row>
    <row r="1943" spans="1:6" x14ac:dyDescent="0.15">
      <c r="A1943" s="150" t="s">
        <v>4946</v>
      </c>
      <c r="B1943" s="150" t="s">
        <v>28918</v>
      </c>
      <c r="C1943" s="150" t="s">
        <v>14129</v>
      </c>
      <c r="D1943" s="150">
        <v>7675000</v>
      </c>
      <c r="E1943" s="150">
        <v>8145000</v>
      </c>
      <c r="F1943" s="150" t="s">
        <v>24497</v>
      </c>
    </row>
    <row r="1944" spans="1:6" x14ac:dyDescent="0.15">
      <c r="A1944" s="150" t="s">
        <v>4947</v>
      </c>
      <c r="B1944" s="150" t="s">
        <v>28919</v>
      </c>
      <c r="C1944" s="150" t="s">
        <v>14130</v>
      </c>
      <c r="D1944" s="150">
        <v>68500</v>
      </c>
      <c r="E1944" s="150">
        <v>571000</v>
      </c>
      <c r="F1944" s="150" t="s">
        <v>22161</v>
      </c>
    </row>
    <row r="1945" spans="1:6" x14ac:dyDescent="0.15">
      <c r="A1945" s="150" t="s">
        <v>4948</v>
      </c>
      <c r="B1945" s="150" t="s">
        <v>28920</v>
      </c>
      <c r="C1945" s="150" t="s">
        <v>14131</v>
      </c>
      <c r="D1945" s="150">
        <v>28460000</v>
      </c>
      <c r="E1945" s="150">
        <v>32830000</v>
      </c>
      <c r="F1945" s="150" t="s">
        <v>24581</v>
      </c>
    </row>
    <row r="1946" spans="1:6" x14ac:dyDescent="0.15">
      <c r="A1946" s="150" t="s">
        <v>4949</v>
      </c>
      <c r="B1946" s="150" t="s">
        <v>28921</v>
      </c>
      <c r="C1946" s="150" t="s">
        <v>14132</v>
      </c>
      <c r="D1946" s="150">
        <v>63941</v>
      </c>
      <c r="E1946" s="150">
        <v>72800</v>
      </c>
      <c r="F1946" s="150" t="s">
        <v>22110</v>
      </c>
    </row>
    <row r="1947" spans="1:6" x14ac:dyDescent="0.15">
      <c r="A1947" s="150" t="s">
        <v>4950</v>
      </c>
      <c r="B1947" s="150" t="s">
        <v>28922</v>
      </c>
      <c r="C1947" s="150" t="s">
        <v>14133</v>
      </c>
      <c r="D1947" s="150">
        <v>67715</v>
      </c>
      <c r="E1947" s="150">
        <v>69813</v>
      </c>
      <c r="F1947" s="150" t="s">
        <v>22110</v>
      </c>
    </row>
    <row r="1948" spans="1:6" x14ac:dyDescent="0.15">
      <c r="A1948" s="150" t="s">
        <v>4951</v>
      </c>
      <c r="B1948" s="150" t="s">
        <v>28923</v>
      </c>
      <c r="C1948" s="150" t="s">
        <v>14134</v>
      </c>
      <c r="D1948" s="150">
        <v>64740</v>
      </c>
      <c r="E1948" s="150">
        <v>72580</v>
      </c>
      <c r="F1948" s="150" t="s">
        <v>22088</v>
      </c>
    </row>
    <row r="1949" spans="1:6" x14ac:dyDescent="0.15">
      <c r="A1949" s="150" t="s">
        <v>4952</v>
      </c>
      <c r="B1949" s="150" t="s">
        <v>28924</v>
      </c>
      <c r="C1949" s="150" t="s">
        <v>14135</v>
      </c>
      <c r="D1949" s="150">
        <v>1095200</v>
      </c>
      <c r="E1949" s="150">
        <v>769400</v>
      </c>
      <c r="F1949" s="150" t="s">
        <v>18774</v>
      </c>
    </row>
    <row r="1950" spans="1:6" x14ac:dyDescent="0.15">
      <c r="A1950" s="150" t="s">
        <v>4953</v>
      </c>
      <c r="B1950" s="150" t="s">
        <v>28925</v>
      </c>
      <c r="C1950" s="150" t="s">
        <v>1862</v>
      </c>
      <c r="D1950" s="150">
        <v>21500000</v>
      </c>
      <c r="E1950" s="150">
        <v>28000000</v>
      </c>
      <c r="F1950" s="150" t="s">
        <v>27061</v>
      </c>
    </row>
    <row r="1951" spans="1:6" x14ac:dyDescent="0.15">
      <c r="A1951" s="150" t="s">
        <v>4954</v>
      </c>
      <c r="B1951" s="150" t="s">
        <v>28926</v>
      </c>
      <c r="C1951" s="150" t="s">
        <v>14136</v>
      </c>
      <c r="D1951" s="150">
        <v>131130000</v>
      </c>
      <c r="E1951" s="150">
        <v>149235000</v>
      </c>
      <c r="F1951" s="150" t="s">
        <v>21896</v>
      </c>
    </row>
    <row r="1952" spans="1:6" x14ac:dyDescent="0.15">
      <c r="A1952" s="150" t="s">
        <v>4955</v>
      </c>
      <c r="B1952" s="150" t="s">
        <v>28927</v>
      </c>
      <c r="C1952" s="150" t="s">
        <v>14137</v>
      </c>
      <c r="D1952" s="150">
        <v>15073934.6</v>
      </c>
      <c r="E1952" s="150">
        <v>13984076.6</v>
      </c>
      <c r="F1952" s="150" t="s">
        <v>28928</v>
      </c>
    </row>
    <row r="1953" spans="1:6" x14ac:dyDescent="0.15">
      <c r="A1953" s="150" t="s">
        <v>4956</v>
      </c>
      <c r="B1953" s="150" t="s">
        <v>28929</v>
      </c>
      <c r="C1953" s="150" t="s">
        <v>14139</v>
      </c>
      <c r="D1953" s="150">
        <v>13309676</v>
      </c>
      <c r="E1953" s="150">
        <v>10743743</v>
      </c>
      <c r="F1953" s="150" t="s">
        <v>22060</v>
      </c>
    </row>
    <row r="1954" spans="1:6" x14ac:dyDescent="0.15">
      <c r="A1954" s="150" t="s">
        <v>4957</v>
      </c>
      <c r="B1954" s="150" t="s">
        <v>28930</v>
      </c>
      <c r="C1954" s="150" t="s">
        <v>14140</v>
      </c>
      <c r="D1954" s="150">
        <v>11439955</v>
      </c>
      <c r="E1954" s="150">
        <v>11762348.039999999</v>
      </c>
      <c r="F1954" s="150" t="s">
        <v>28931</v>
      </c>
    </row>
    <row r="1955" spans="1:6" x14ac:dyDescent="0.15">
      <c r="A1955" s="150" t="s">
        <v>4958</v>
      </c>
      <c r="B1955" s="150" t="s">
        <v>28932</v>
      </c>
      <c r="C1955" s="150" t="s">
        <v>14141</v>
      </c>
      <c r="D1955" s="150">
        <v>4660000</v>
      </c>
      <c r="E1955" s="150">
        <v>5160000</v>
      </c>
      <c r="F1955" s="150" t="s">
        <v>27061</v>
      </c>
    </row>
    <row r="1956" spans="1:6" x14ac:dyDescent="0.15">
      <c r="A1956" s="150" t="s">
        <v>4959</v>
      </c>
      <c r="B1956" s="150" t="s">
        <v>28933</v>
      </c>
      <c r="C1956" s="150" t="s">
        <v>14142</v>
      </c>
      <c r="D1956" s="150">
        <v>104546</v>
      </c>
      <c r="E1956" s="150">
        <v>88246</v>
      </c>
      <c r="F1956" s="150" t="s">
        <v>24529</v>
      </c>
    </row>
    <row r="1957" spans="1:6" x14ac:dyDescent="0.15">
      <c r="A1957" s="150" t="s">
        <v>4960</v>
      </c>
      <c r="B1957" s="150" t="s">
        <v>28934</v>
      </c>
      <c r="C1957" s="150" t="s">
        <v>14143</v>
      </c>
      <c r="D1957" s="150">
        <v>4040000</v>
      </c>
      <c r="E1957" s="150">
        <v>6780000</v>
      </c>
      <c r="F1957" s="150" t="s">
        <v>22078</v>
      </c>
    </row>
    <row r="1958" spans="1:6" x14ac:dyDescent="0.15">
      <c r="A1958" s="150" t="s">
        <v>4961</v>
      </c>
      <c r="B1958" s="150" t="s">
        <v>28935</v>
      </c>
      <c r="C1958" s="150" t="s">
        <v>14144</v>
      </c>
      <c r="D1958" s="150">
        <v>15054</v>
      </c>
      <c r="E1958" s="150">
        <v>54212.4</v>
      </c>
      <c r="F1958" s="150" t="s">
        <v>28936</v>
      </c>
    </row>
    <row r="1959" spans="1:6" x14ac:dyDescent="0.15">
      <c r="A1959" s="150" t="s">
        <v>4962</v>
      </c>
      <c r="B1959" s="150" t="s">
        <v>28937</v>
      </c>
      <c r="C1959" s="150" t="s">
        <v>218</v>
      </c>
      <c r="D1959" s="150">
        <v>1050000</v>
      </c>
      <c r="E1959" s="150">
        <v>2790000</v>
      </c>
      <c r="F1959" s="150" t="s">
        <v>22052</v>
      </c>
    </row>
    <row r="1960" spans="1:6" x14ac:dyDescent="0.15">
      <c r="A1960" s="150" t="s">
        <v>4963</v>
      </c>
      <c r="B1960" s="150" t="s">
        <v>28938</v>
      </c>
      <c r="C1960" s="150" t="s">
        <v>14145</v>
      </c>
      <c r="D1960" s="150">
        <v>46700</v>
      </c>
      <c r="E1960" s="150">
        <v>62600</v>
      </c>
      <c r="F1960" s="150" t="s">
        <v>22067</v>
      </c>
    </row>
    <row r="1961" spans="1:6" x14ac:dyDescent="0.15">
      <c r="A1961" s="150" t="s">
        <v>4964</v>
      </c>
      <c r="B1961" s="150" t="s">
        <v>28939</v>
      </c>
      <c r="C1961" s="150" t="s">
        <v>14146</v>
      </c>
      <c r="D1961" s="150">
        <v>40500000</v>
      </c>
      <c r="E1961" s="150">
        <v>3700000</v>
      </c>
      <c r="F1961" s="150" t="s">
        <v>22093</v>
      </c>
    </row>
    <row r="1962" spans="1:6" x14ac:dyDescent="0.15">
      <c r="A1962" s="150" t="s">
        <v>4965</v>
      </c>
      <c r="B1962" s="150" t="s">
        <v>28940</v>
      </c>
      <c r="C1962" s="150" t="s">
        <v>14147</v>
      </c>
      <c r="D1962" s="150">
        <v>180115.5</v>
      </c>
      <c r="E1962" s="150">
        <v>222359.36</v>
      </c>
      <c r="F1962" s="150" t="s">
        <v>28941</v>
      </c>
    </row>
    <row r="1963" spans="1:6" x14ac:dyDescent="0.15">
      <c r="A1963" s="150" t="s">
        <v>4966</v>
      </c>
      <c r="B1963" s="150" t="s">
        <v>693</v>
      </c>
      <c r="C1963" s="150" t="s">
        <v>1826</v>
      </c>
      <c r="D1963" s="150">
        <v>269000</v>
      </c>
      <c r="E1963" s="150">
        <v>886400</v>
      </c>
      <c r="F1963" s="150" t="s">
        <v>22154</v>
      </c>
    </row>
    <row r="1964" spans="1:6" x14ac:dyDescent="0.15">
      <c r="A1964" s="150" t="s">
        <v>4967</v>
      </c>
      <c r="B1964" s="150" t="s">
        <v>28942</v>
      </c>
      <c r="C1964" s="150" t="s">
        <v>14149</v>
      </c>
      <c r="D1964" s="150">
        <v>1315270</v>
      </c>
      <c r="E1964" s="150">
        <v>778470</v>
      </c>
      <c r="F1964" s="150" t="s">
        <v>22060</v>
      </c>
    </row>
    <row r="1965" spans="1:6" x14ac:dyDescent="0.15">
      <c r="A1965" s="150" t="s">
        <v>4968</v>
      </c>
      <c r="B1965" s="150" t="s">
        <v>28943</v>
      </c>
      <c r="C1965" s="150" t="s">
        <v>14150</v>
      </c>
      <c r="D1965" s="150">
        <v>14868671</v>
      </c>
      <c r="E1965" s="150">
        <v>15471056</v>
      </c>
      <c r="F1965" s="150" t="s">
        <v>22065</v>
      </c>
    </row>
    <row r="1966" spans="1:6" x14ac:dyDescent="0.15">
      <c r="A1966" s="150" t="s">
        <v>4969</v>
      </c>
      <c r="B1966" s="150" t="s">
        <v>25037</v>
      </c>
      <c r="C1966" s="150" t="s">
        <v>1827</v>
      </c>
      <c r="D1966" s="150">
        <v>16800</v>
      </c>
      <c r="E1966" s="150">
        <v>15300</v>
      </c>
      <c r="F1966" s="150" t="s">
        <v>22136</v>
      </c>
    </row>
    <row r="1967" spans="1:6" x14ac:dyDescent="0.15">
      <c r="A1967" s="150" t="s">
        <v>4970</v>
      </c>
      <c r="B1967" s="150" t="s">
        <v>28944</v>
      </c>
      <c r="C1967" s="150" t="s">
        <v>14151</v>
      </c>
      <c r="D1967" s="150">
        <v>2859239.18</v>
      </c>
      <c r="E1967" s="150">
        <v>3572877.26</v>
      </c>
      <c r="F1967" s="150" t="s">
        <v>22154</v>
      </c>
    </row>
    <row r="1968" spans="1:6" x14ac:dyDescent="0.15">
      <c r="A1968" s="150" t="s">
        <v>4971</v>
      </c>
      <c r="B1968" s="150" t="s">
        <v>28945</v>
      </c>
      <c r="C1968" s="150" t="s">
        <v>1827</v>
      </c>
      <c r="D1968" s="150">
        <v>11140</v>
      </c>
      <c r="E1968" s="150">
        <v>10150</v>
      </c>
      <c r="F1968" s="150" t="s">
        <v>22136</v>
      </c>
    </row>
    <row r="1969" spans="1:6" x14ac:dyDescent="0.15">
      <c r="A1969" s="150" t="s">
        <v>4972</v>
      </c>
      <c r="B1969" s="150" t="s">
        <v>28946</v>
      </c>
      <c r="C1969" s="150" t="s">
        <v>14152</v>
      </c>
      <c r="D1969" s="150">
        <v>68500</v>
      </c>
      <c r="E1969" s="150">
        <v>61700</v>
      </c>
      <c r="F1969" s="150" t="s">
        <v>24529</v>
      </c>
    </row>
    <row r="1970" spans="1:6" x14ac:dyDescent="0.15">
      <c r="A1970" s="150" t="s">
        <v>4973</v>
      </c>
      <c r="B1970" s="150" t="s">
        <v>28947</v>
      </c>
      <c r="C1970" s="150" t="s">
        <v>14153</v>
      </c>
      <c r="D1970" s="150">
        <v>41152</v>
      </c>
      <c r="E1970" s="150">
        <v>42422</v>
      </c>
      <c r="F1970" s="150" t="s">
        <v>18774</v>
      </c>
    </row>
    <row r="1971" spans="1:6" x14ac:dyDescent="0.15">
      <c r="A1971" s="150" t="s">
        <v>4974</v>
      </c>
      <c r="B1971" s="150" t="s">
        <v>25651</v>
      </c>
      <c r="C1971" s="150" t="s">
        <v>1828</v>
      </c>
      <c r="D1971" s="150">
        <v>19740000</v>
      </c>
      <c r="E1971" s="150">
        <v>21770000</v>
      </c>
      <c r="F1971" s="150" t="s">
        <v>28948</v>
      </c>
    </row>
    <row r="1972" spans="1:6" x14ac:dyDescent="0.15">
      <c r="A1972" s="150" t="s">
        <v>4975</v>
      </c>
      <c r="B1972" s="150" t="s">
        <v>28949</v>
      </c>
      <c r="C1972" s="150" t="s">
        <v>14154</v>
      </c>
      <c r="D1972" s="150">
        <v>138000</v>
      </c>
      <c r="E1972" s="150">
        <v>132000</v>
      </c>
      <c r="F1972" s="150" t="s">
        <v>22060</v>
      </c>
    </row>
    <row r="1973" spans="1:6" x14ac:dyDescent="0.15">
      <c r="A1973" s="150" t="s">
        <v>4976</v>
      </c>
      <c r="B1973" s="150" t="s">
        <v>28950</v>
      </c>
      <c r="C1973" s="150" t="s">
        <v>14155</v>
      </c>
      <c r="D1973" s="150">
        <v>58346785</v>
      </c>
      <c r="E1973" s="150">
        <v>107285255</v>
      </c>
      <c r="F1973" s="150" t="s">
        <v>24581</v>
      </c>
    </row>
    <row r="1974" spans="1:6" x14ac:dyDescent="0.15">
      <c r="A1974" s="150" t="s">
        <v>4977</v>
      </c>
      <c r="B1974" s="150" t="s">
        <v>28951</v>
      </c>
      <c r="C1974" s="150" t="s">
        <v>14156</v>
      </c>
      <c r="D1974" s="150">
        <v>20479800</v>
      </c>
      <c r="E1974" s="150">
        <v>20339100</v>
      </c>
      <c r="F1974" s="150" t="s">
        <v>22060</v>
      </c>
    </row>
    <row r="1975" spans="1:6" x14ac:dyDescent="0.15">
      <c r="A1975" s="150" t="s">
        <v>4978</v>
      </c>
      <c r="B1975" s="150" t="s">
        <v>28952</v>
      </c>
      <c r="C1975" s="150" t="s">
        <v>14157</v>
      </c>
      <c r="D1975" s="150">
        <v>3040853914</v>
      </c>
      <c r="E1975" s="150">
        <v>3261576445</v>
      </c>
      <c r="F1975" s="150" t="s">
        <v>22137</v>
      </c>
    </row>
    <row r="1976" spans="1:6" x14ac:dyDescent="0.15">
      <c r="A1976" s="150" t="s">
        <v>4979</v>
      </c>
      <c r="B1976" s="150" t="s">
        <v>25340</v>
      </c>
      <c r="C1976" s="150" t="s">
        <v>1829</v>
      </c>
      <c r="D1976" s="150">
        <v>2785060</v>
      </c>
      <c r="E1976" s="150">
        <v>4404840</v>
      </c>
      <c r="F1976" s="150" t="s">
        <v>28953</v>
      </c>
    </row>
    <row r="1977" spans="1:6" x14ac:dyDescent="0.15">
      <c r="A1977" s="150" t="s">
        <v>4980</v>
      </c>
      <c r="B1977" s="150" t="s">
        <v>26067</v>
      </c>
      <c r="C1977" s="150" t="s">
        <v>1830</v>
      </c>
      <c r="D1977" s="150">
        <v>12900</v>
      </c>
      <c r="E1977" s="150">
        <v>13000</v>
      </c>
      <c r="F1977" s="150" t="s">
        <v>24465</v>
      </c>
    </row>
    <row r="1978" spans="1:6" x14ac:dyDescent="0.15">
      <c r="A1978" s="150" t="s">
        <v>4981</v>
      </c>
      <c r="B1978" s="150" t="s">
        <v>28954</v>
      </c>
      <c r="C1978" s="150" t="s">
        <v>14158</v>
      </c>
      <c r="D1978" s="150">
        <v>750000</v>
      </c>
      <c r="E1978" s="150">
        <v>819000</v>
      </c>
      <c r="F1978" s="150" t="s">
        <v>22053</v>
      </c>
    </row>
    <row r="1979" spans="1:6" x14ac:dyDescent="0.15">
      <c r="A1979" s="150" t="s">
        <v>4982</v>
      </c>
      <c r="B1979" s="150" t="s">
        <v>28955</v>
      </c>
      <c r="C1979" s="150" t="s">
        <v>14159</v>
      </c>
      <c r="D1979" s="150">
        <v>791770</v>
      </c>
      <c r="E1979" s="150">
        <v>832271</v>
      </c>
      <c r="F1979" s="150" t="s">
        <v>22067</v>
      </c>
    </row>
    <row r="1980" spans="1:6" x14ac:dyDescent="0.15">
      <c r="A1980" s="150" t="s">
        <v>4983</v>
      </c>
      <c r="B1980" s="150" t="s">
        <v>26076</v>
      </c>
      <c r="C1980" s="150" t="s">
        <v>1831</v>
      </c>
      <c r="D1980" s="150">
        <v>1570000</v>
      </c>
      <c r="E1980" s="150">
        <v>1595000</v>
      </c>
      <c r="F1980" s="150" t="s">
        <v>22103</v>
      </c>
    </row>
    <row r="1981" spans="1:6" x14ac:dyDescent="0.15">
      <c r="A1981" s="150" t="s">
        <v>4984</v>
      </c>
      <c r="B1981" s="150" t="s">
        <v>28956</v>
      </c>
      <c r="C1981" s="150" t="s">
        <v>14160</v>
      </c>
      <c r="D1981" s="150">
        <v>32332</v>
      </c>
      <c r="E1981" s="150">
        <v>42014</v>
      </c>
      <c r="F1981" s="150" t="s">
        <v>22110</v>
      </c>
    </row>
    <row r="1982" spans="1:6" x14ac:dyDescent="0.15">
      <c r="A1982" s="150" t="s">
        <v>4985</v>
      </c>
      <c r="B1982" s="150" t="s">
        <v>28957</v>
      </c>
      <c r="C1982" s="150" t="s">
        <v>14161</v>
      </c>
      <c r="D1982" s="150">
        <v>3651900</v>
      </c>
      <c r="E1982" s="150">
        <v>6116000</v>
      </c>
      <c r="F1982" s="150" t="s">
        <v>22093</v>
      </c>
    </row>
    <row r="1983" spans="1:6" x14ac:dyDescent="0.15">
      <c r="A1983" s="150" t="s">
        <v>4986</v>
      </c>
      <c r="B1983" s="150" t="s">
        <v>28958</v>
      </c>
      <c r="C1983" s="150" t="s">
        <v>14162</v>
      </c>
      <c r="D1983" s="150">
        <v>2606578</v>
      </c>
      <c r="E1983" s="150">
        <v>5090074</v>
      </c>
      <c r="F1983" s="150" t="s">
        <v>28959</v>
      </c>
    </row>
    <row r="1984" spans="1:6" x14ac:dyDescent="0.15">
      <c r="A1984" s="150" t="s">
        <v>4987</v>
      </c>
      <c r="B1984" s="150" t="s">
        <v>26251</v>
      </c>
      <c r="C1984" s="150" t="s">
        <v>1832</v>
      </c>
      <c r="D1984" s="150">
        <v>1540000</v>
      </c>
      <c r="E1984" s="150">
        <v>6492000</v>
      </c>
      <c r="F1984" s="150" t="s">
        <v>28960</v>
      </c>
    </row>
    <row r="1985" spans="1:6" x14ac:dyDescent="0.15">
      <c r="A1985" s="150" t="s">
        <v>4988</v>
      </c>
      <c r="B1985" s="150" t="s">
        <v>28961</v>
      </c>
      <c r="C1985" s="150" t="s">
        <v>14165</v>
      </c>
      <c r="D1985" s="150">
        <v>18123000</v>
      </c>
      <c r="E1985" s="150">
        <v>25075000</v>
      </c>
      <c r="F1985" s="150" t="s">
        <v>24497</v>
      </c>
    </row>
    <row r="1986" spans="1:6" x14ac:dyDescent="0.15">
      <c r="A1986" s="150" t="s">
        <v>4989</v>
      </c>
      <c r="B1986" s="150" t="s">
        <v>28962</v>
      </c>
      <c r="C1986" s="150" t="s">
        <v>14166</v>
      </c>
      <c r="D1986" s="150">
        <v>3823956</v>
      </c>
      <c r="E1986" s="150">
        <v>5442630</v>
      </c>
      <c r="F1986" s="150" t="s">
        <v>22172</v>
      </c>
    </row>
    <row r="1987" spans="1:6" x14ac:dyDescent="0.15">
      <c r="A1987" s="150" t="s">
        <v>4990</v>
      </c>
      <c r="B1987" s="150" t="s">
        <v>25893</v>
      </c>
      <c r="C1987" s="150" t="s">
        <v>1833</v>
      </c>
      <c r="D1987" s="150">
        <v>14000000</v>
      </c>
      <c r="E1987" s="150">
        <v>22176000</v>
      </c>
      <c r="F1987" s="150" t="s">
        <v>22082</v>
      </c>
    </row>
    <row r="1988" spans="1:6" x14ac:dyDescent="0.15">
      <c r="A1988" s="150" t="s">
        <v>4991</v>
      </c>
      <c r="B1988" s="150" t="s">
        <v>694</v>
      </c>
      <c r="C1988" s="150" t="s">
        <v>1834</v>
      </c>
      <c r="D1988" s="150">
        <v>312400</v>
      </c>
      <c r="E1988" s="150">
        <v>609100</v>
      </c>
      <c r="F1988" s="150" t="s">
        <v>22067</v>
      </c>
    </row>
    <row r="1989" spans="1:6" x14ac:dyDescent="0.15">
      <c r="A1989" s="150" t="s">
        <v>4992</v>
      </c>
      <c r="B1989" s="150" t="s">
        <v>28963</v>
      </c>
      <c r="C1989" s="150" t="s">
        <v>14167</v>
      </c>
      <c r="D1989" s="150">
        <v>388000</v>
      </c>
      <c r="E1989" s="150">
        <v>465000</v>
      </c>
      <c r="F1989" s="150" t="s">
        <v>22053</v>
      </c>
    </row>
    <row r="1990" spans="1:6" x14ac:dyDescent="0.15">
      <c r="A1990" s="150" t="s">
        <v>4993</v>
      </c>
      <c r="B1990" s="150" t="s">
        <v>24569</v>
      </c>
      <c r="C1990" s="150" t="s">
        <v>14041</v>
      </c>
      <c r="D1990" s="150">
        <v>281810</v>
      </c>
      <c r="E1990" s="150">
        <v>706790</v>
      </c>
      <c r="F1990" s="150" t="s">
        <v>18774</v>
      </c>
    </row>
    <row r="1991" spans="1:6" x14ac:dyDescent="0.15">
      <c r="A1991" s="150" t="s">
        <v>4994</v>
      </c>
      <c r="B1991" s="150" t="s">
        <v>28964</v>
      </c>
      <c r="C1991" s="150" t="s">
        <v>1669</v>
      </c>
      <c r="D1991" s="150">
        <v>1223976</v>
      </c>
      <c r="E1991" s="150">
        <v>2050020</v>
      </c>
      <c r="F1991" s="150" t="s">
        <v>22052</v>
      </c>
    </row>
    <row r="1992" spans="1:6" x14ac:dyDescent="0.15">
      <c r="A1992" s="150" t="s">
        <v>4995</v>
      </c>
      <c r="B1992" s="150" t="s">
        <v>28965</v>
      </c>
      <c r="C1992" s="150" t="s">
        <v>14168</v>
      </c>
      <c r="D1992" s="150">
        <v>210805</v>
      </c>
      <c r="E1992" s="150">
        <v>234641</v>
      </c>
      <c r="F1992" s="150" t="s">
        <v>24459</v>
      </c>
    </row>
    <row r="1993" spans="1:6" x14ac:dyDescent="0.15">
      <c r="A1993" s="150" t="s">
        <v>4996</v>
      </c>
      <c r="B1993" s="150" t="s">
        <v>28966</v>
      </c>
      <c r="C1993" s="150" t="s">
        <v>1831</v>
      </c>
      <c r="D1993" s="150">
        <v>3920540</v>
      </c>
      <c r="E1993" s="150">
        <v>4404836.8</v>
      </c>
      <c r="F1993" s="150" t="s">
        <v>22172</v>
      </c>
    </row>
    <row r="1994" spans="1:6" x14ac:dyDescent="0.15">
      <c r="A1994" s="150" t="s">
        <v>4997</v>
      </c>
      <c r="B1994" s="150" t="s">
        <v>28967</v>
      </c>
      <c r="C1994" s="150" t="s">
        <v>14169</v>
      </c>
      <c r="D1994" s="150">
        <v>412832</v>
      </c>
      <c r="E1994" s="150">
        <v>542734</v>
      </c>
      <c r="F1994" s="150" t="s">
        <v>18774</v>
      </c>
    </row>
    <row r="1995" spans="1:6" x14ac:dyDescent="0.15">
      <c r="A1995" s="150" t="s">
        <v>4998</v>
      </c>
      <c r="B1995" s="150" t="s">
        <v>28968</v>
      </c>
      <c r="C1995" s="150" t="s">
        <v>387</v>
      </c>
      <c r="D1995" s="150">
        <v>2479000</v>
      </c>
      <c r="E1995" s="150">
        <v>3050000</v>
      </c>
      <c r="F1995" s="150" t="s">
        <v>22053</v>
      </c>
    </row>
    <row r="1996" spans="1:6" x14ac:dyDescent="0.15">
      <c r="A1996" s="150" t="s">
        <v>4999</v>
      </c>
      <c r="B1996" s="150" t="s">
        <v>28969</v>
      </c>
      <c r="C1996" s="150" t="s">
        <v>14170</v>
      </c>
      <c r="D1996" s="150">
        <v>1372000</v>
      </c>
      <c r="E1996" s="150">
        <v>3426500</v>
      </c>
      <c r="F1996" s="150" t="s">
        <v>28970</v>
      </c>
    </row>
    <row r="1997" spans="1:6" x14ac:dyDescent="0.15">
      <c r="A1997" s="150" t="s">
        <v>5000</v>
      </c>
      <c r="B1997" s="150" t="s">
        <v>25391</v>
      </c>
      <c r="C1997" s="150" t="s">
        <v>1835</v>
      </c>
      <c r="D1997" s="150">
        <v>40500</v>
      </c>
      <c r="E1997" s="150">
        <v>17400</v>
      </c>
      <c r="F1997" s="150" t="s">
        <v>22172</v>
      </c>
    </row>
    <row r="1998" spans="1:6" x14ac:dyDescent="0.15">
      <c r="A1998" s="150" t="s">
        <v>5001</v>
      </c>
      <c r="B1998" s="150" t="s">
        <v>28971</v>
      </c>
      <c r="C1998" s="150" t="s">
        <v>14171</v>
      </c>
      <c r="D1998" s="150">
        <v>42340</v>
      </c>
      <c r="E1998" s="150">
        <v>89284</v>
      </c>
      <c r="F1998" s="150" t="s">
        <v>22110</v>
      </c>
    </row>
    <row r="1999" spans="1:6" x14ac:dyDescent="0.15">
      <c r="A1999" s="150" t="s">
        <v>5002</v>
      </c>
      <c r="B1999" s="150" t="s">
        <v>25342</v>
      </c>
      <c r="C1999" s="150" t="s">
        <v>1836</v>
      </c>
      <c r="D1999" s="150">
        <v>5992249.5999999996</v>
      </c>
      <c r="E1999" s="150">
        <v>9075448</v>
      </c>
      <c r="F1999" s="150" t="s">
        <v>28972</v>
      </c>
    </row>
    <row r="2000" spans="1:6" x14ac:dyDescent="0.15">
      <c r="A2000" s="150" t="s">
        <v>5003</v>
      </c>
      <c r="B2000" s="150" t="s">
        <v>28973</v>
      </c>
      <c r="C2000" s="150" t="s">
        <v>14172</v>
      </c>
      <c r="D2000" s="150">
        <v>372000</v>
      </c>
      <c r="E2000" s="150">
        <v>402000</v>
      </c>
      <c r="F2000" s="150" t="s">
        <v>24642</v>
      </c>
    </row>
    <row r="2001" spans="1:6" x14ac:dyDescent="0.15">
      <c r="A2001" s="150" t="s">
        <v>5004</v>
      </c>
      <c r="B2001" s="150" t="s">
        <v>25344</v>
      </c>
      <c r="C2001" s="150" t="s">
        <v>1837</v>
      </c>
      <c r="D2001" s="150">
        <v>2219500</v>
      </c>
      <c r="E2001" s="150">
        <v>3539148</v>
      </c>
      <c r="F2001" s="150" t="s">
        <v>28974</v>
      </c>
    </row>
    <row r="2002" spans="1:6" x14ac:dyDescent="0.15">
      <c r="A2002" s="150" t="s">
        <v>5005</v>
      </c>
      <c r="B2002" s="150" t="s">
        <v>28975</v>
      </c>
      <c r="C2002" s="150" t="s">
        <v>2080</v>
      </c>
      <c r="D2002" s="150">
        <v>169270</v>
      </c>
      <c r="E2002" s="150">
        <v>179866</v>
      </c>
      <c r="F2002" s="150" t="s">
        <v>24459</v>
      </c>
    </row>
    <row r="2003" spans="1:6" x14ac:dyDescent="0.15">
      <c r="A2003" s="150" t="s">
        <v>5006</v>
      </c>
      <c r="B2003" s="150" t="s">
        <v>28976</v>
      </c>
      <c r="C2003" s="150" t="s">
        <v>14173</v>
      </c>
      <c r="D2003" s="150">
        <v>43009000</v>
      </c>
      <c r="E2003" s="150">
        <v>52645000</v>
      </c>
      <c r="F2003" s="150" t="s">
        <v>22157</v>
      </c>
    </row>
    <row r="2004" spans="1:6" x14ac:dyDescent="0.15">
      <c r="A2004" s="150" t="s">
        <v>5007</v>
      </c>
      <c r="B2004" s="150" t="s">
        <v>28977</v>
      </c>
      <c r="C2004" s="150" t="s">
        <v>12643</v>
      </c>
      <c r="D2004" s="150">
        <v>5328000</v>
      </c>
      <c r="E2004" s="150">
        <v>3003000</v>
      </c>
      <c r="F2004" s="150" t="s">
        <v>22103</v>
      </c>
    </row>
    <row r="2005" spans="1:6" x14ac:dyDescent="0.15">
      <c r="A2005" s="150" t="s">
        <v>5008</v>
      </c>
      <c r="B2005" s="150" t="s">
        <v>28978</v>
      </c>
      <c r="C2005" s="150" t="s">
        <v>14174</v>
      </c>
      <c r="D2005" s="150">
        <v>416461</v>
      </c>
      <c r="E2005" s="150">
        <v>412600</v>
      </c>
      <c r="F2005" s="150" t="s">
        <v>24529</v>
      </c>
    </row>
    <row r="2006" spans="1:6" x14ac:dyDescent="0.15">
      <c r="A2006" s="150" t="s">
        <v>5009</v>
      </c>
      <c r="B2006" s="150" t="s">
        <v>28979</v>
      </c>
      <c r="C2006" s="150" t="s">
        <v>14175</v>
      </c>
      <c r="D2006" s="150">
        <v>3634794.4</v>
      </c>
      <c r="E2006" s="150">
        <v>4108578.4</v>
      </c>
      <c r="F2006" s="150" t="s">
        <v>22103</v>
      </c>
    </row>
    <row r="2007" spans="1:6" x14ac:dyDescent="0.15">
      <c r="A2007" s="150" t="s">
        <v>5010</v>
      </c>
      <c r="B2007" s="150" t="s">
        <v>24570</v>
      </c>
      <c r="C2007" s="150" t="s">
        <v>14176</v>
      </c>
      <c r="D2007" s="150">
        <v>103190</v>
      </c>
      <c r="E2007" s="150">
        <v>126800</v>
      </c>
      <c r="F2007" s="150" t="s">
        <v>24529</v>
      </c>
    </row>
    <row r="2008" spans="1:6" x14ac:dyDescent="0.15">
      <c r="A2008" s="150" t="s">
        <v>23699</v>
      </c>
      <c r="B2008" s="150" t="s">
        <v>25827</v>
      </c>
      <c r="C2008" s="150" t="s">
        <v>1838</v>
      </c>
      <c r="D2008" s="150">
        <v>640000</v>
      </c>
      <c r="E2008" s="150">
        <v>261800</v>
      </c>
      <c r="F2008" s="150" t="s">
        <v>18774</v>
      </c>
    </row>
    <row r="2009" spans="1:6" x14ac:dyDescent="0.15">
      <c r="A2009" s="150" t="s">
        <v>23700</v>
      </c>
      <c r="B2009" s="150" t="s">
        <v>25925</v>
      </c>
      <c r="C2009" s="150" t="s">
        <v>1839</v>
      </c>
      <c r="D2009" s="150">
        <v>2411490</v>
      </c>
      <c r="E2009" s="150">
        <v>3600000</v>
      </c>
      <c r="F2009" s="150" t="s">
        <v>22082</v>
      </c>
    </row>
    <row r="2010" spans="1:6" x14ac:dyDescent="0.15">
      <c r="A2010" s="150" t="s">
        <v>5011</v>
      </c>
      <c r="B2010" s="150" t="s">
        <v>28980</v>
      </c>
      <c r="C2010" s="150" t="s">
        <v>14177</v>
      </c>
      <c r="D2010" s="150">
        <v>1740</v>
      </c>
      <c r="E2010" s="150">
        <v>1740</v>
      </c>
      <c r="F2010" s="150" t="s">
        <v>22110</v>
      </c>
    </row>
    <row r="2011" spans="1:6" x14ac:dyDescent="0.15">
      <c r="A2011" s="150" t="s">
        <v>23701</v>
      </c>
      <c r="B2011" s="150" t="s">
        <v>24782</v>
      </c>
      <c r="C2011" s="150" t="s">
        <v>1840</v>
      </c>
      <c r="D2011" s="150">
        <v>3855000</v>
      </c>
      <c r="E2011" s="150">
        <v>7077120</v>
      </c>
      <c r="F2011" s="150" t="s">
        <v>28981</v>
      </c>
    </row>
    <row r="2012" spans="1:6" x14ac:dyDescent="0.15">
      <c r="A2012" s="150" t="s">
        <v>5012</v>
      </c>
      <c r="B2012" s="150" t="s">
        <v>28982</v>
      </c>
      <c r="C2012" s="150" t="s">
        <v>14178</v>
      </c>
      <c r="D2012" s="150">
        <v>448</v>
      </c>
      <c r="E2012" s="150">
        <v>550</v>
      </c>
      <c r="F2012" s="150" t="s">
        <v>22102</v>
      </c>
    </row>
    <row r="2013" spans="1:6" x14ac:dyDescent="0.15">
      <c r="A2013" s="150" t="s">
        <v>23702</v>
      </c>
      <c r="B2013" s="150" t="s">
        <v>25148</v>
      </c>
      <c r="C2013" s="150" t="s">
        <v>1841</v>
      </c>
      <c r="D2013" s="150">
        <v>18600</v>
      </c>
      <c r="E2013" s="150">
        <v>32800</v>
      </c>
      <c r="F2013" s="150" t="s">
        <v>18774</v>
      </c>
    </row>
    <row r="2014" spans="1:6" x14ac:dyDescent="0.15">
      <c r="A2014" s="150" t="s">
        <v>23703</v>
      </c>
      <c r="B2014" s="150" t="s">
        <v>26253</v>
      </c>
      <c r="C2014" s="150" t="s">
        <v>1842</v>
      </c>
      <c r="D2014" s="150">
        <v>707080</v>
      </c>
      <c r="E2014" s="150">
        <v>7392956</v>
      </c>
      <c r="F2014" s="150" t="s">
        <v>24703</v>
      </c>
    </row>
    <row r="2015" spans="1:6" x14ac:dyDescent="0.15">
      <c r="A2015" s="150" t="s">
        <v>5013</v>
      </c>
      <c r="B2015" s="150" t="s">
        <v>28983</v>
      </c>
      <c r="C2015" s="150" t="s">
        <v>14179</v>
      </c>
      <c r="D2015" s="150">
        <v>5399000</v>
      </c>
      <c r="E2015" s="150">
        <v>5563800</v>
      </c>
      <c r="F2015" s="150" t="s">
        <v>22060</v>
      </c>
    </row>
    <row r="2016" spans="1:6" x14ac:dyDescent="0.15">
      <c r="A2016" s="150" t="s">
        <v>5014</v>
      </c>
      <c r="B2016" s="150" t="s">
        <v>28984</v>
      </c>
      <c r="C2016" s="150" t="s">
        <v>14180</v>
      </c>
      <c r="D2016" s="150">
        <v>1019000</v>
      </c>
      <c r="E2016" s="150">
        <v>1022900</v>
      </c>
      <c r="F2016" s="150" t="s">
        <v>18774</v>
      </c>
    </row>
    <row r="2017" spans="1:6" x14ac:dyDescent="0.15">
      <c r="A2017" s="150" t="s">
        <v>5015</v>
      </c>
      <c r="B2017" s="150" t="s">
        <v>28985</v>
      </c>
      <c r="C2017" s="150" t="s">
        <v>14181</v>
      </c>
      <c r="D2017" s="150">
        <v>22351900</v>
      </c>
      <c r="E2017" s="150">
        <v>36430000</v>
      </c>
      <c r="F2017" s="150" t="s">
        <v>24581</v>
      </c>
    </row>
    <row r="2018" spans="1:6" x14ac:dyDescent="0.15">
      <c r="A2018" s="150" t="s">
        <v>5016</v>
      </c>
      <c r="B2018" s="150" t="s">
        <v>28986</v>
      </c>
      <c r="C2018" s="150" t="s">
        <v>14182</v>
      </c>
      <c r="D2018" s="150">
        <v>797000</v>
      </c>
      <c r="E2018" s="150">
        <v>938000</v>
      </c>
      <c r="F2018" s="150" t="s">
        <v>22053</v>
      </c>
    </row>
    <row r="2019" spans="1:6" x14ac:dyDescent="0.15">
      <c r="A2019" s="150" t="s">
        <v>23704</v>
      </c>
      <c r="B2019" s="150" t="s">
        <v>25393</v>
      </c>
      <c r="C2019" s="150" t="s">
        <v>1843</v>
      </c>
      <c r="D2019" s="150">
        <v>69000</v>
      </c>
      <c r="E2019" s="150">
        <v>78000</v>
      </c>
      <c r="F2019" s="150" t="s">
        <v>22107</v>
      </c>
    </row>
    <row r="2020" spans="1:6" x14ac:dyDescent="0.15">
      <c r="A2020" s="150" t="s">
        <v>5017</v>
      </c>
      <c r="B2020" s="150" t="s">
        <v>28987</v>
      </c>
      <c r="C2020" s="150" t="s">
        <v>14183</v>
      </c>
      <c r="D2020" s="150">
        <v>70311</v>
      </c>
      <c r="E2020" s="150">
        <v>70311</v>
      </c>
      <c r="F2020" s="150" t="s">
        <v>22067</v>
      </c>
    </row>
    <row r="2021" spans="1:6" x14ac:dyDescent="0.15">
      <c r="A2021" s="150" t="s">
        <v>5018</v>
      </c>
      <c r="B2021" s="150" t="s">
        <v>28988</v>
      </c>
      <c r="C2021" s="150" t="s">
        <v>14184</v>
      </c>
      <c r="D2021" s="150">
        <v>916000</v>
      </c>
      <c r="E2021" s="150">
        <v>1168000</v>
      </c>
      <c r="F2021" s="150" t="s">
        <v>22129</v>
      </c>
    </row>
    <row r="2022" spans="1:6" x14ac:dyDescent="0.15">
      <c r="A2022" s="150" t="s">
        <v>5019</v>
      </c>
      <c r="B2022" s="150" t="s">
        <v>28989</v>
      </c>
      <c r="C2022" s="150" t="s">
        <v>14185</v>
      </c>
      <c r="D2022" s="150">
        <v>545370</v>
      </c>
      <c r="E2022" s="150">
        <v>960947.1</v>
      </c>
      <c r="F2022" s="150" t="s">
        <v>22078</v>
      </c>
    </row>
    <row r="2023" spans="1:6" x14ac:dyDescent="0.15">
      <c r="A2023" s="150" t="s">
        <v>23705</v>
      </c>
      <c r="B2023" s="150" t="s">
        <v>25231</v>
      </c>
      <c r="C2023" s="150" t="s">
        <v>1844</v>
      </c>
      <c r="D2023" s="150">
        <v>353000</v>
      </c>
      <c r="E2023" s="150">
        <v>174450</v>
      </c>
      <c r="F2023" s="150" t="s">
        <v>27878</v>
      </c>
    </row>
    <row r="2024" spans="1:6" x14ac:dyDescent="0.15">
      <c r="A2024" s="150" t="s">
        <v>23706</v>
      </c>
      <c r="B2024" s="150" t="s">
        <v>26432</v>
      </c>
      <c r="C2024" s="150" t="s">
        <v>1845</v>
      </c>
      <c r="D2024" s="150">
        <v>432000</v>
      </c>
      <c r="E2024" s="150">
        <v>4050</v>
      </c>
      <c r="F2024" s="150" t="s">
        <v>28990</v>
      </c>
    </row>
    <row r="2025" spans="1:6" x14ac:dyDescent="0.15">
      <c r="A2025" s="150" t="s">
        <v>5020</v>
      </c>
      <c r="B2025" s="150" t="s">
        <v>28991</v>
      </c>
      <c r="C2025" s="150" t="s">
        <v>14186</v>
      </c>
      <c r="D2025" s="150">
        <v>878030</v>
      </c>
      <c r="E2025" s="150">
        <v>889800</v>
      </c>
      <c r="F2025" s="150" t="s">
        <v>28992</v>
      </c>
    </row>
    <row r="2026" spans="1:6" x14ac:dyDescent="0.15">
      <c r="A2026" s="150" t="s">
        <v>5021</v>
      </c>
      <c r="B2026" s="150" t="s">
        <v>28993</v>
      </c>
      <c r="C2026" s="150" t="s">
        <v>14188</v>
      </c>
      <c r="D2026" s="150">
        <v>4724800</v>
      </c>
      <c r="E2026" s="150">
        <v>5760100</v>
      </c>
      <c r="F2026" s="150" t="s">
        <v>24525</v>
      </c>
    </row>
    <row r="2027" spans="1:6" x14ac:dyDescent="0.15">
      <c r="A2027" s="150" t="s">
        <v>23707</v>
      </c>
      <c r="B2027" s="150" t="s">
        <v>25496</v>
      </c>
      <c r="C2027" s="150" t="s">
        <v>1846</v>
      </c>
      <c r="D2027" s="150">
        <v>917000</v>
      </c>
      <c r="E2027" s="150">
        <v>941700</v>
      </c>
      <c r="F2027" s="150" t="s">
        <v>22067</v>
      </c>
    </row>
    <row r="2028" spans="1:6" x14ac:dyDescent="0.15">
      <c r="A2028" s="150" t="s">
        <v>23708</v>
      </c>
      <c r="B2028" s="150" t="s">
        <v>24987</v>
      </c>
      <c r="C2028" s="150" t="s">
        <v>1847</v>
      </c>
      <c r="D2028" s="150">
        <v>6185000</v>
      </c>
      <c r="E2028" s="150">
        <v>7610000</v>
      </c>
      <c r="F2028" s="150" t="s">
        <v>22103</v>
      </c>
    </row>
    <row r="2029" spans="1:6" x14ac:dyDescent="0.15">
      <c r="A2029" s="150" t="s">
        <v>5022</v>
      </c>
      <c r="B2029" s="150" t="s">
        <v>28994</v>
      </c>
      <c r="C2029" s="150" t="s">
        <v>1839</v>
      </c>
      <c r="D2029" s="150">
        <v>2500</v>
      </c>
      <c r="E2029" s="150">
        <v>2870</v>
      </c>
      <c r="F2029" s="150" t="s">
        <v>22136</v>
      </c>
    </row>
    <row r="2030" spans="1:6" x14ac:dyDescent="0.15">
      <c r="A2030" s="150" t="s">
        <v>23709</v>
      </c>
      <c r="B2030" s="150" t="s">
        <v>26226</v>
      </c>
      <c r="C2030" s="150" t="s">
        <v>1848</v>
      </c>
      <c r="D2030" s="150">
        <v>178806.39</v>
      </c>
      <c r="E2030" s="150">
        <v>199984</v>
      </c>
      <c r="F2030" s="150" t="s">
        <v>28995</v>
      </c>
    </row>
    <row r="2031" spans="1:6" x14ac:dyDescent="0.15">
      <c r="A2031" s="150" t="s">
        <v>23710</v>
      </c>
      <c r="B2031" s="150" t="s">
        <v>24973</v>
      </c>
      <c r="C2031" s="150" t="s">
        <v>1849</v>
      </c>
      <c r="D2031" s="150">
        <v>1062000</v>
      </c>
      <c r="E2031" s="150">
        <v>1145700</v>
      </c>
      <c r="F2031" s="150" t="s">
        <v>28990</v>
      </c>
    </row>
    <row r="2032" spans="1:6" x14ac:dyDescent="0.15">
      <c r="A2032" s="150" t="s">
        <v>23711</v>
      </c>
      <c r="B2032" s="150" t="s">
        <v>25395</v>
      </c>
      <c r="C2032" s="150" t="s">
        <v>1850</v>
      </c>
      <c r="D2032" s="150">
        <v>100125</v>
      </c>
      <c r="E2032" s="150">
        <v>150625</v>
      </c>
      <c r="F2032" s="150" t="s">
        <v>22107</v>
      </c>
    </row>
    <row r="2033" spans="1:6" x14ac:dyDescent="0.15">
      <c r="A2033" s="150" t="s">
        <v>23712</v>
      </c>
      <c r="B2033" s="150" t="s">
        <v>25397</v>
      </c>
      <c r="C2033" s="150" t="s">
        <v>1851</v>
      </c>
      <c r="D2033" s="150">
        <v>374184</v>
      </c>
      <c r="E2033" s="150">
        <v>468000</v>
      </c>
      <c r="F2033" s="150" t="s">
        <v>28996</v>
      </c>
    </row>
    <row r="2034" spans="1:6" x14ac:dyDescent="0.15">
      <c r="A2034" s="150" t="s">
        <v>5023</v>
      </c>
      <c r="B2034" s="150" t="s">
        <v>28997</v>
      </c>
      <c r="C2034" s="150" t="s">
        <v>14191</v>
      </c>
      <c r="D2034" s="150">
        <v>2974280</v>
      </c>
      <c r="E2034" s="150">
        <v>9760998</v>
      </c>
      <c r="F2034" s="150" t="s">
        <v>14062</v>
      </c>
    </row>
    <row r="2035" spans="1:6" x14ac:dyDescent="0.15">
      <c r="A2035" s="150" t="s">
        <v>5024</v>
      </c>
      <c r="B2035" s="150" t="s">
        <v>28998</v>
      </c>
      <c r="C2035" s="150" t="s">
        <v>14192</v>
      </c>
      <c r="D2035" s="150">
        <v>20000</v>
      </c>
      <c r="E2035" s="150">
        <v>32900</v>
      </c>
      <c r="F2035" s="150" t="s">
        <v>22172</v>
      </c>
    </row>
    <row r="2036" spans="1:6" x14ac:dyDescent="0.15">
      <c r="A2036" s="150" t="s">
        <v>5025</v>
      </c>
      <c r="B2036" s="150" t="s">
        <v>28999</v>
      </c>
      <c r="C2036" s="150" t="s">
        <v>14193</v>
      </c>
      <c r="D2036" s="150">
        <v>2685000</v>
      </c>
      <c r="E2036" s="150">
        <v>2800000</v>
      </c>
      <c r="F2036" s="150" t="s">
        <v>22053</v>
      </c>
    </row>
    <row r="2037" spans="1:6" x14ac:dyDescent="0.15">
      <c r="A2037" s="150" t="s">
        <v>5026</v>
      </c>
      <c r="B2037" s="150" t="s">
        <v>29000</v>
      </c>
      <c r="C2037" s="150" t="s">
        <v>14194</v>
      </c>
      <c r="D2037" s="150">
        <v>583700</v>
      </c>
      <c r="E2037" s="150">
        <v>765300</v>
      </c>
      <c r="F2037" s="150" t="s">
        <v>22172</v>
      </c>
    </row>
    <row r="2038" spans="1:6" x14ac:dyDescent="0.15">
      <c r="A2038" s="150" t="s">
        <v>23713</v>
      </c>
      <c r="B2038" s="150" t="s">
        <v>25682</v>
      </c>
      <c r="C2038" s="150" t="s">
        <v>6</v>
      </c>
      <c r="D2038" s="150">
        <v>6000</v>
      </c>
      <c r="E2038" s="150">
        <v>26600</v>
      </c>
      <c r="F2038" s="150" t="s">
        <v>22102</v>
      </c>
    </row>
    <row r="2039" spans="1:6" x14ac:dyDescent="0.15">
      <c r="A2039" s="150" t="s">
        <v>23714</v>
      </c>
      <c r="B2039" s="150" t="s">
        <v>25184</v>
      </c>
      <c r="C2039" s="150" t="s">
        <v>1852</v>
      </c>
      <c r="D2039" s="150">
        <v>19554</v>
      </c>
      <c r="E2039" s="150">
        <v>20872</v>
      </c>
      <c r="F2039" s="150" t="s">
        <v>24529</v>
      </c>
    </row>
    <row r="2040" spans="1:6" x14ac:dyDescent="0.15">
      <c r="A2040" s="150" t="s">
        <v>23715</v>
      </c>
      <c r="B2040" s="150" t="s">
        <v>25399</v>
      </c>
      <c r="C2040" s="150" t="s">
        <v>1853</v>
      </c>
      <c r="D2040" s="150">
        <v>20400</v>
      </c>
      <c r="E2040" s="150">
        <v>11900</v>
      </c>
      <c r="F2040" s="150" t="s">
        <v>22071</v>
      </c>
    </row>
    <row r="2041" spans="1:6" x14ac:dyDescent="0.15">
      <c r="A2041" s="150" t="s">
        <v>23716</v>
      </c>
      <c r="B2041" s="150" t="s">
        <v>25267</v>
      </c>
      <c r="C2041" s="150" t="s">
        <v>1854</v>
      </c>
      <c r="D2041" s="150">
        <v>155835.5</v>
      </c>
      <c r="E2041" s="150">
        <v>135078.5</v>
      </c>
      <c r="F2041" s="150" t="s">
        <v>29001</v>
      </c>
    </row>
    <row r="2042" spans="1:6" x14ac:dyDescent="0.15">
      <c r="A2042" s="150" t="s">
        <v>5027</v>
      </c>
      <c r="B2042" s="150" t="s">
        <v>29002</v>
      </c>
      <c r="C2042" s="150" t="s">
        <v>1826</v>
      </c>
      <c r="D2042" s="150">
        <v>153200</v>
      </c>
      <c r="E2042" s="150">
        <v>695500</v>
      </c>
      <c r="F2042" s="150" t="s">
        <v>22154</v>
      </c>
    </row>
    <row r="2043" spans="1:6" x14ac:dyDescent="0.15">
      <c r="A2043" s="150" t="s">
        <v>5028</v>
      </c>
      <c r="B2043" s="150" t="s">
        <v>29003</v>
      </c>
      <c r="C2043" s="150" t="s">
        <v>1878</v>
      </c>
      <c r="D2043" s="150">
        <v>727000</v>
      </c>
      <c r="E2043" s="150">
        <v>261800</v>
      </c>
      <c r="F2043" s="150" t="s">
        <v>22067</v>
      </c>
    </row>
    <row r="2044" spans="1:6" x14ac:dyDescent="0.15">
      <c r="A2044" s="150" t="s">
        <v>23717</v>
      </c>
      <c r="B2044" s="150" t="s">
        <v>25401</v>
      </c>
      <c r="C2044" s="150" t="s">
        <v>1853</v>
      </c>
      <c r="D2044" s="150">
        <v>20400</v>
      </c>
      <c r="E2044" s="150">
        <v>11900</v>
      </c>
      <c r="F2044" s="150" t="s">
        <v>22071</v>
      </c>
    </row>
    <row r="2045" spans="1:6" x14ac:dyDescent="0.15">
      <c r="A2045" s="150" t="s">
        <v>23718</v>
      </c>
      <c r="B2045" s="150" t="s">
        <v>25269</v>
      </c>
      <c r="C2045" s="150" t="s">
        <v>1855</v>
      </c>
      <c r="D2045" s="150">
        <v>32000</v>
      </c>
      <c r="E2045" s="150">
        <v>10700</v>
      </c>
      <c r="F2045" s="150" t="s">
        <v>22071</v>
      </c>
    </row>
    <row r="2046" spans="1:6" x14ac:dyDescent="0.15">
      <c r="A2046" s="150" t="s">
        <v>5029</v>
      </c>
      <c r="B2046" s="150" t="s">
        <v>29004</v>
      </c>
      <c r="C2046" s="150" t="s">
        <v>14196</v>
      </c>
      <c r="D2046" s="150">
        <v>9209015</v>
      </c>
      <c r="E2046" s="150">
        <v>4305900</v>
      </c>
      <c r="F2046" s="150" t="s">
        <v>24478</v>
      </c>
    </row>
    <row r="2047" spans="1:6" x14ac:dyDescent="0.15">
      <c r="A2047" s="150" t="s">
        <v>23719</v>
      </c>
      <c r="B2047" s="150" t="s">
        <v>24975</v>
      </c>
      <c r="C2047" s="150" t="s">
        <v>1856</v>
      </c>
      <c r="D2047" s="150">
        <v>98570.6</v>
      </c>
      <c r="E2047" s="150">
        <v>117071.4</v>
      </c>
      <c r="F2047" s="150" t="s">
        <v>22067</v>
      </c>
    </row>
    <row r="2048" spans="1:6" x14ac:dyDescent="0.15">
      <c r="A2048" s="150" t="s">
        <v>5030</v>
      </c>
      <c r="B2048" s="150" t="s">
        <v>29005</v>
      </c>
      <c r="C2048" s="150" t="s">
        <v>14197</v>
      </c>
      <c r="D2048" s="150">
        <v>261000</v>
      </c>
      <c r="E2048" s="150">
        <v>382790</v>
      </c>
      <c r="F2048" s="150" t="s">
        <v>24604</v>
      </c>
    </row>
    <row r="2049" spans="1:6" x14ac:dyDescent="0.15">
      <c r="A2049" s="150" t="s">
        <v>23720</v>
      </c>
      <c r="B2049" s="150" t="s">
        <v>25067</v>
      </c>
      <c r="C2049" s="150" t="s">
        <v>14198</v>
      </c>
      <c r="D2049" s="150">
        <v>18250</v>
      </c>
      <c r="E2049" s="150">
        <v>16058</v>
      </c>
      <c r="F2049" s="150" t="s">
        <v>22174</v>
      </c>
    </row>
    <row r="2050" spans="1:6" x14ac:dyDescent="0.15">
      <c r="A2050" s="150" t="s">
        <v>5031</v>
      </c>
      <c r="B2050" s="150" t="s">
        <v>29006</v>
      </c>
      <c r="C2050" s="150" t="s">
        <v>14180</v>
      </c>
      <c r="D2050" s="150">
        <v>126000</v>
      </c>
      <c r="E2050" s="150">
        <v>84000</v>
      </c>
      <c r="F2050" s="150" t="s">
        <v>29007</v>
      </c>
    </row>
    <row r="2051" spans="1:6" x14ac:dyDescent="0.15">
      <c r="A2051" s="150" t="s">
        <v>5032</v>
      </c>
      <c r="B2051" s="150" t="s">
        <v>29008</v>
      </c>
      <c r="C2051" s="150" t="s">
        <v>14199</v>
      </c>
      <c r="D2051" s="150">
        <v>149326.5</v>
      </c>
      <c r="E2051" s="150">
        <v>95430</v>
      </c>
      <c r="F2051" s="150" t="s">
        <v>22067</v>
      </c>
    </row>
    <row r="2052" spans="1:6" x14ac:dyDescent="0.15">
      <c r="A2052" s="150" t="s">
        <v>5033</v>
      </c>
      <c r="B2052" s="150" t="s">
        <v>29009</v>
      </c>
      <c r="C2052" s="150" t="s">
        <v>14200</v>
      </c>
      <c r="D2052" s="150">
        <v>864000</v>
      </c>
      <c r="E2052" s="150">
        <v>1328000</v>
      </c>
      <c r="F2052" s="150" t="s">
        <v>22103</v>
      </c>
    </row>
    <row r="2053" spans="1:6" x14ac:dyDescent="0.15">
      <c r="A2053" s="150" t="s">
        <v>29010</v>
      </c>
      <c r="B2053" s="150" t="s">
        <v>695</v>
      </c>
      <c r="C2053" s="150" t="s">
        <v>1857</v>
      </c>
      <c r="D2053" s="150">
        <v>51000</v>
      </c>
      <c r="E2053" s="150">
        <v>87000</v>
      </c>
      <c r="F2053" s="150" t="s">
        <v>22049</v>
      </c>
    </row>
    <row r="2054" spans="1:6" x14ac:dyDescent="0.15">
      <c r="A2054" s="150" t="s">
        <v>29011</v>
      </c>
      <c r="B2054" s="150" t="s">
        <v>696</v>
      </c>
      <c r="C2054" s="150" t="s">
        <v>1858</v>
      </c>
      <c r="D2054" s="150">
        <v>28100</v>
      </c>
      <c r="E2054" s="150">
        <v>28100</v>
      </c>
      <c r="F2054" s="150" t="s">
        <v>22140</v>
      </c>
    </row>
    <row r="2055" spans="1:6" x14ac:dyDescent="0.15">
      <c r="A2055" s="150" t="s">
        <v>29012</v>
      </c>
      <c r="B2055" s="150" t="s">
        <v>697</v>
      </c>
      <c r="C2055" s="150" t="s">
        <v>1859</v>
      </c>
      <c r="D2055" s="150">
        <v>38300</v>
      </c>
      <c r="E2055" s="150">
        <v>38300</v>
      </c>
      <c r="F2055" s="150" t="s">
        <v>22140</v>
      </c>
    </row>
    <row r="2056" spans="1:6" x14ac:dyDescent="0.15">
      <c r="A2056" s="150" t="s">
        <v>29013</v>
      </c>
      <c r="B2056" s="150" t="s">
        <v>698</v>
      </c>
      <c r="C2056" s="150" t="s">
        <v>1860</v>
      </c>
      <c r="D2056" s="150">
        <v>5150</v>
      </c>
      <c r="E2056" s="150">
        <v>6000</v>
      </c>
      <c r="F2056" s="150" t="s">
        <v>24498</v>
      </c>
    </row>
    <row r="2057" spans="1:6" x14ac:dyDescent="0.15">
      <c r="A2057" s="150" t="s">
        <v>5034</v>
      </c>
      <c r="B2057" s="150" t="s">
        <v>29014</v>
      </c>
      <c r="C2057" s="150" t="s">
        <v>14201</v>
      </c>
      <c r="D2057" s="150">
        <v>565525</v>
      </c>
      <c r="E2057" s="150">
        <v>1161471</v>
      </c>
      <c r="F2057" s="150" t="s">
        <v>22067</v>
      </c>
    </row>
    <row r="2058" spans="1:6" x14ac:dyDescent="0.15">
      <c r="A2058" s="150" t="s">
        <v>5035</v>
      </c>
      <c r="B2058" s="150" t="s">
        <v>29015</v>
      </c>
      <c r="C2058" s="150" t="s">
        <v>14202</v>
      </c>
      <c r="D2058" s="150">
        <v>811900</v>
      </c>
      <c r="E2058" s="150">
        <v>815750</v>
      </c>
      <c r="F2058" s="150" t="s">
        <v>22060</v>
      </c>
    </row>
    <row r="2059" spans="1:6" x14ac:dyDescent="0.15">
      <c r="A2059" s="150" t="s">
        <v>5036</v>
      </c>
      <c r="B2059" s="150" t="s">
        <v>29016</v>
      </c>
      <c r="C2059" s="150" t="s">
        <v>14203</v>
      </c>
      <c r="D2059" s="150">
        <v>6537918</v>
      </c>
      <c r="E2059" s="150">
        <v>6125420</v>
      </c>
      <c r="F2059" s="150" t="s">
        <v>22060</v>
      </c>
    </row>
    <row r="2060" spans="1:6" x14ac:dyDescent="0.15">
      <c r="A2060" s="150" t="s">
        <v>29017</v>
      </c>
      <c r="B2060" s="150" t="s">
        <v>699</v>
      </c>
      <c r="C2060" s="150" t="s">
        <v>1861</v>
      </c>
      <c r="D2060" s="150">
        <v>12749728</v>
      </c>
      <c r="E2060" s="150">
        <v>11520000</v>
      </c>
      <c r="F2060" s="150" t="s">
        <v>29018</v>
      </c>
    </row>
    <row r="2061" spans="1:6" x14ac:dyDescent="0.15">
      <c r="A2061" s="150" t="s">
        <v>29019</v>
      </c>
      <c r="B2061" s="150" t="s">
        <v>700</v>
      </c>
      <c r="C2061" s="150" t="s">
        <v>1862</v>
      </c>
      <c r="D2061" s="150">
        <v>22490000</v>
      </c>
      <c r="E2061" s="150">
        <v>28000000</v>
      </c>
      <c r="F2061" s="150" t="s">
        <v>27061</v>
      </c>
    </row>
    <row r="2062" spans="1:6" x14ac:dyDescent="0.15">
      <c r="A2062" s="150" t="s">
        <v>5037</v>
      </c>
      <c r="B2062" s="150" t="s">
        <v>29020</v>
      </c>
      <c r="C2062" s="150" t="s">
        <v>14204</v>
      </c>
      <c r="D2062" s="150">
        <v>67212</v>
      </c>
      <c r="E2062" s="150">
        <v>71014</v>
      </c>
      <c r="F2062" s="150" t="s">
        <v>22110</v>
      </c>
    </row>
    <row r="2063" spans="1:6" x14ac:dyDescent="0.15">
      <c r="A2063" s="150" t="s">
        <v>29021</v>
      </c>
      <c r="B2063" s="150" t="s">
        <v>701</v>
      </c>
      <c r="C2063" s="150" t="s">
        <v>1863</v>
      </c>
      <c r="D2063" s="150">
        <v>42100</v>
      </c>
      <c r="E2063" s="150">
        <v>42100</v>
      </c>
      <c r="F2063" s="150" t="s">
        <v>22140</v>
      </c>
    </row>
    <row r="2064" spans="1:6" x14ac:dyDescent="0.15">
      <c r="A2064" s="150" t="s">
        <v>5038</v>
      </c>
      <c r="B2064" s="150" t="s">
        <v>29022</v>
      </c>
      <c r="C2064" s="150" t="s">
        <v>14205</v>
      </c>
      <c r="D2064" s="150">
        <v>732156</v>
      </c>
      <c r="E2064" s="150">
        <v>867156</v>
      </c>
      <c r="F2064" s="150" t="s">
        <v>22060</v>
      </c>
    </row>
    <row r="2065" spans="1:6" x14ac:dyDescent="0.15">
      <c r="A2065" s="150" t="s">
        <v>5039</v>
      </c>
      <c r="B2065" s="150" t="s">
        <v>29023</v>
      </c>
      <c r="C2065" s="150" t="s">
        <v>14206</v>
      </c>
      <c r="D2065" s="150">
        <v>666700</v>
      </c>
      <c r="E2065" s="150">
        <v>754700</v>
      </c>
      <c r="F2065" s="150" t="s">
        <v>22098</v>
      </c>
    </row>
    <row r="2066" spans="1:6" x14ac:dyDescent="0.15">
      <c r="A2066" s="150" t="s">
        <v>5040</v>
      </c>
      <c r="B2066" s="150" t="s">
        <v>29024</v>
      </c>
      <c r="C2066" s="150" t="s">
        <v>14207</v>
      </c>
      <c r="D2066" s="150">
        <v>21940000</v>
      </c>
      <c r="E2066" s="150">
        <v>30400000</v>
      </c>
      <c r="F2066" s="150" t="s">
        <v>22118</v>
      </c>
    </row>
    <row r="2067" spans="1:6" x14ac:dyDescent="0.15">
      <c r="A2067" s="150" t="s">
        <v>5041</v>
      </c>
      <c r="B2067" s="150" t="s">
        <v>29025</v>
      </c>
      <c r="C2067" s="150" t="s">
        <v>218</v>
      </c>
      <c r="D2067" s="150">
        <v>3480175</v>
      </c>
      <c r="E2067" s="150">
        <v>6797130</v>
      </c>
      <c r="F2067" s="150" t="s">
        <v>22053</v>
      </c>
    </row>
    <row r="2068" spans="1:6" x14ac:dyDescent="0.15">
      <c r="A2068" s="150" t="s">
        <v>5042</v>
      </c>
      <c r="B2068" s="150" t="s">
        <v>29026</v>
      </c>
      <c r="C2068" s="150" t="s">
        <v>14208</v>
      </c>
      <c r="D2068" s="150">
        <v>180000</v>
      </c>
      <c r="E2068" s="150">
        <v>1065000</v>
      </c>
      <c r="F2068" s="150" t="s">
        <v>22086</v>
      </c>
    </row>
    <row r="2069" spans="1:6" x14ac:dyDescent="0.15">
      <c r="A2069" s="150" t="s">
        <v>29027</v>
      </c>
      <c r="B2069" s="150" t="s">
        <v>702</v>
      </c>
      <c r="C2069" s="150" t="s">
        <v>1864</v>
      </c>
      <c r="D2069" s="150">
        <v>300000</v>
      </c>
      <c r="E2069" s="150">
        <v>1006000</v>
      </c>
      <c r="F2069" s="150" t="s">
        <v>22103</v>
      </c>
    </row>
    <row r="2070" spans="1:6" x14ac:dyDescent="0.15">
      <c r="A2070" s="150" t="s">
        <v>29028</v>
      </c>
      <c r="B2070" s="150" t="s">
        <v>703</v>
      </c>
      <c r="C2070" s="150" t="s">
        <v>1865</v>
      </c>
      <c r="D2070" s="150">
        <v>1672000</v>
      </c>
      <c r="E2070" s="150">
        <v>1270800</v>
      </c>
      <c r="F2070" s="150" t="s">
        <v>29029</v>
      </c>
    </row>
    <row r="2071" spans="1:6" x14ac:dyDescent="0.15">
      <c r="A2071" s="150" t="s">
        <v>29030</v>
      </c>
      <c r="B2071" s="150" t="s">
        <v>704</v>
      </c>
      <c r="C2071" s="150" t="s">
        <v>1866</v>
      </c>
      <c r="D2071" s="150">
        <v>1536000</v>
      </c>
      <c r="E2071" s="150">
        <v>3207290</v>
      </c>
      <c r="F2071" s="150" t="s">
        <v>22132</v>
      </c>
    </row>
    <row r="2072" spans="1:6" x14ac:dyDescent="0.15">
      <c r="A2072" s="150" t="s">
        <v>29031</v>
      </c>
      <c r="B2072" s="150" t="s">
        <v>705</v>
      </c>
      <c r="C2072" s="150" t="s">
        <v>1867</v>
      </c>
      <c r="D2072" s="150">
        <v>63578.400000000001</v>
      </c>
      <c r="E2072" s="150">
        <v>52510</v>
      </c>
      <c r="F2072" s="150" t="s">
        <v>22067</v>
      </c>
    </row>
    <row r="2073" spans="1:6" x14ac:dyDescent="0.15">
      <c r="A2073" s="150" t="s">
        <v>29032</v>
      </c>
      <c r="B2073" s="150" t="s">
        <v>14209</v>
      </c>
      <c r="C2073" s="150" t="s">
        <v>1868</v>
      </c>
      <c r="D2073" s="150">
        <v>1525600</v>
      </c>
      <c r="E2073" s="150">
        <v>1497600</v>
      </c>
      <c r="F2073" s="150" t="s">
        <v>29033</v>
      </c>
    </row>
    <row r="2074" spans="1:6" x14ac:dyDescent="0.15">
      <c r="A2074" s="150" t="s">
        <v>29034</v>
      </c>
      <c r="B2074" s="150" t="s">
        <v>706</v>
      </c>
      <c r="C2074" s="150" t="s">
        <v>1869</v>
      </c>
      <c r="D2074" s="150">
        <v>520000</v>
      </c>
      <c r="E2074" s="150">
        <v>3002000</v>
      </c>
      <c r="F2074" s="150" t="s">
        <v>29035</v>
      </c>
    </row>
    <row r="2075" spans="1:6" x14ac:dyDescent="0.15">
      <c r="A2075" s="150" t="s">
        <v>29036</v>
      </c>
      <c r="B2075" s="150" t="s">
        <v>14210</v>
      </c>
      <c r="C2075" s="150" t="s">
        <v>1870</v>
      </c>
      <c r="D2075" s="150">
        <v>1594.46</v>
      </c>
      <c r="E2075" s="150">
        <v>1590.52</v>
      </c>
      <c r="F2075" s="150" t="s">
        <v>22088</v>
      </c>
    </row>
    <row r="2076" spans="1:6" x14ac:dyDescent="0.15">
      <c r="A2076" s="150" t="s">
        <v>5043</v>
      </c>
      <c r="B2076" s="150" t="s">
        <v>29037</v>
      </c>
      <c r="C2076" s="150" t="s">
        <v>14161</v>
      </c>
      <c r="D2076" s="150">
        <v>2765000</v>
      </c>
      <c r="E2076" s="150">
        <v>7110000</v>
      </c>
      <c r="F2076" s="150" t="s">
        <v>22093</v>
      </c>
    </row>
    <row r="2077" spans="1:6" x14ac:dyDescent="0.15">
      <c r="A2077" s="150" t="s">
        <v>5044</v>
      </c>
      <c r="B2077" s="150" t="s">
        <v>29038</v>
      </c>
      <c r="C2077" s="150" t="s">
        <v>14211</v>
      </c>
      <c r="D2077" s="150">
        <v>25671200</v>
      </c>
      <c r="E2077" s="150">
        <v>26750400</v>
      </c>
      <c r="F2077" s="150" t="s">
        <v>29039</v>
      </c>
    </row>
    <row r="2078" spans="1:6" x14ac:dyDescent="0.15">
      <c r="A2078" s="150" t="s">
        <v>5045</v>
      </c>
      <c r="B2078" s="150" t="s">
        <v>29040</v>
      </c>
      <c r="C2078" s="150" t="s">
        <v>14213</v>
      </c>
      <c r="D2078" s="150">
        <v>640000</v>
      </c>
      <c r="E2078" s="150">
        <v>650000</v>
      </c>
      <c r="F2078" s="150" t="s">
        <v>24727</v>
      </c>
    </row>
    <row r="2079" spans="1:6" x14ac:dyDescent="0.15">
      <c r="A2079" s="150" t="s">
        <v>29041</v>
      </c>
      <c r="B2079" s="150" t="s">
        <v>707</v>
      </c>
      <c r="C2079" s="150" t="s">
        <v>1871</v>
      </c>
      <c r="D2079" s="150">
        <v>60000</v>
      </c>
      <c r="E2079" s="150">
        <v>54000</v>
      </c>
      <c r="F2079" s="150" t="s">
        <v>22103</v>
      </c>
    </row>
    <row r="2080" spans="1:6" x14ac:dyDescent="0.15">
      <c r="A2080" s="150" t="s">
        <v>5046</v>
      </c>
      <c r="B2080" s="150" t="s">
        <v>25485</v>
      </c>
      <c r="C2080" s="150" t="s">
        <v>1872</v>
      </c>
      <c r="D2080" s="150">
        <v>60392</v>
      </c>
      <c r="E2080" s="150">
        <v>61263</v>
      </c>
      <c r="F2080" s="150" t="s">
        <v>22110</v>
      </c>
    </row>
    <row r="2081" spans="1:6" x14ac:dyDescent="0.15">
      <c r="A2081" s="150" t="s">
        <v>5047</v>
      </c>
      <c r="B2081" s="150" t="s">
        <v>29042</v>
      </c>
      <c r="C2081" s="150" t="s">
        <v>14214</v>
      </c>
      <c r="D2081" s="150">
        <v>85389</v>
      </c>
      <c r="E2081" s="150">
        <v>326020.40000000002</v>
      </c>
      <c r="F2081" s="150" t="s">
        <v>22110</v>
      </c>
    </row>
    <row r="2082" spans="1:6" x14ac:dyDescent="0.15">
      <c r="A2082" s="150" t="s">
        <v>5048</v>
      </c>
      <c r="B2082" s="150" t="s">
        <v>29043</v>
      </c>
      <c r="C2082" s="150" t="s">
        <v>14215</v>
      </c>
      <c r="D2082" s="150">
        <v>4912500</v>
      </c>
      <c r="E2082" s="150">
        <v>6927000</v>
      </c>
      <c r="F2082" s="150" t="s">
        <v>22098</v>
      </c>
    </row>
    <row r="2083" spans="1:6" x14ac:dyDescent="0.15">
      <c r="A2083" s="150" t="s">
        <v>5049</v>
      </c>
      <c r="B2083" s="150" t="s">
        <v>29044</v>
      </c>
      <c r="C2083" s="150" t="s">
        <v>14216</v>
      </c>
      <c r="D2083" s="150">
        <v>20068</v>
      </c>
      <c r="E2083" s="150">
        <v>23541</v>
      </c>
      <c r="F2083" s="150" t="s">
        <v>22110</v>
      </c>
    </row>
    <row r="2084" spans="1:6" x14ac:dyDescent="0.15">
      <c r="A2084" s="150" t="s">
        <v>29045</v>
      </c>
      <c r="B2084" s="150" t="s">
        <v>708</v>
      </c>
      <c r="C2084" s="150" t="s">
        <v>1873</v>
      </c>
      <c r="D2084" s="150">
        <v>1773500</v>
      </c>
      <c r="E2084" s="150">
        <v>1234990</v>
      </c>
      <c r="F2084" s="150" t="s">
        <v>22060</v>
      </c>
    </row>
    <row r="2085" spans="1:6" x14ac:dyDescent="0.15">
      <c r="A2085" s="150" t="s">
        <v>5050</v>
      </c>
      <c r="B2085" s="150" t="s">
        <v>29046</v>
      </c>
      <c r="C2085" s="150" t="s">
        <v>14217</v>
      </c>
      <c r="D2085" s="150">
        <v>2305350</v>
      </c>
      <c r="E2085" s="150">
        <v>960000</v>
      </c>
      <c r="F2085" s="150" t="s">
        <v>29047</v>
      </c>
    </row>
    <row r="2086" spans="1:6" x14ac:dyDescent="0.15">
      <c r="A2086" s="150" t="s">
        <v>29048</v>
      </c>
      <c r="B2086" s="150" t="s">
        <v>709</v>
      </c>
      <c r="C2086" s="150" t="s">
        <v>1874</v>
      </c>
      <c r="D2086" s="150">
        <v>3000</v>
      </c>
      <c r="E2086" s="150">
        <v>600</v>
      </c>
      <c r="F2086" s="150" t="s">
        <v>22067</v>
      </c>
    </row>
    <row r="2087" spans="1:6" x14ac:dyDescent="0.15">
      <c r="A2087" s="150" t="s">
        <v>29049</v>
      </c>
      <c r="B2087" s="150" t="s">
        <v>710</v>
      </c>
      <c r="C2087" s="150" t="s">
        <v>1875</v>
      </c>
      <c r="D2087" s="150">
        <v>323400</v>
      </c>
      <c r="E2087" s="150">
        <v>474000</v>
      </c>
      <c r="F2087" s="150" t="s">
        <v>22098</v>
      </c>
    </row>
    <row r="2088" spans="1:6" x14ac:dyDescent="0.15">
      <c r="A2088" s="150" t="s">
        <v>29050</v>
      </c>
      <c r="B2088" s="150" t="s">
        <v>711</v>
      </c>
      <c r="C2088" s="150" t="s">
        <v>1876</v>
      </c>
      <c r="D2088" s="150">
        <v>1949804</v>
      </c>
      <c r="E2088" s="150">
        <v>3766464</v>
      </c>
      <c r="F2088" s="150" t="s">
        <v>29051</v>
      </c>
    </row>
    <row r="2089" spans="1:6" x14ac:dyDescent="0.15">
      <c r="A2089" s="150" t="s">
        <v>5051</v>
      </c>
      <c r="B2089" s="150" t="s">
        <v>29052</v>
      </c>
      <c r="C2089" s="150" t="s">
        <v>14220</v>
      </c>
      <c r="D2089" s="150">
        <v>1020000</v>
      </c>
      <c r="E2089" s="150">
        <v>5300000</v>
      </c>
      <c r="F2089" s="150" t="s">
        <v>22098</v>
      </c>
    </row>
    <row r="2090" spans="1:6" x14ac:dyDescent="0.15">
      <c r="A2090" s="150" t="s">
        <v>5052</v>
      </c>
      <c r="B2090" s="150" t="s">
        <v>29053</v>
      </c>
      <c r="C2090" s="150" t="s">
        <v>14221</v>
      </c>
      <c r="D2090" s="150">
        <v>5123000</v>
      </c>
      <c r="E2090" s="150">
        <v>5492000</v>
      </c>
      <c r="F2090" s="150" t="s">
        <v>22060</v>
      </c>
    </row>
    <row r="2091" spans="1:6" x14ac:dyDescent="0.15">
      <c r="A2091" s="150" t="s">
        <v>29054</v>
      </c>
      <c r="B2091" s="150" t="s">
        <v>712</v>
      </c>
      <c r="C2091" s="150" t="s">
        <v>1877</v>
      </c>
      <c r="D2091" s="150">
        <v>4996000</v>
      </c>
      <c r="E2091" s="150">
        <v>5316200</v>
      </c>
      <c r="F2091" s="150" t="s">
        <v>22053</v>
      </c>
    </row>
    <row r="2092" spans="1:6" x14ac:dyDescent="0.15">
      <c r="A2092" s="150" t="s">
        <v>5053</v>
      </c>
      <c r="B2092" s="150" t="s">
        <v>29055</v>
      </c>
      <c r="C2092" s="150" t="s">
        <v>14222</v>
      </c>
      <c r="D2092" s="150">
        <v>1319000</v>
      </c>
      <c r="E2092" s="150">
        <v>3145000</v>
      </c>
      <c r="F2092" s="150" t="s">
        <v>29056</v>
      </c>
    </row>
    <row r="2093" spans="1:6" x14ac:dyDescent="0.15">
      <c r="A2093" s="150" t="s">
        <v>5054</v>
      </c>
      <c r="B2093" s="150" t="s">
        <v>29057</v>
      </c>
      <c r="C2093" s="150" t="s">
        <v>14224</v>
      </c>
      <c r="D2093" s="150">
        <v>1677456.72</v>
      </c>
      <c r="E2093" s="150">
        <v>286740</v>
      </c>
      <c r="F2093" s="150" t="s">
        <v>24460</v>
      </c>
    </row>
    <row r="2094" spans="1:6" x14ac:dyDescent="0.15">
      <c r="A2094" s="150" t="s">
        <v>29058</v>
      </c>
      <c r="B2094" s="150" t="s">
        <v>713</v>
      </c>
      <c r="C2094" s="150" t="s">
        <v>1878</v>
      </c>
      <c r="D2094" s="150">
        <v>5198000</v>
      </c>
      <c r="E2094" s="150">
        <v>3752640</v>
      </c>
      <c r="F2094" s="150" t="s">
        <v>22118</v>
      </c>
    </row>
    <row r="2095" spans="1:6" x14ac:dyDescent="0.15">
      <c r="A2095" s="150" t="s">
        <v>5055</v>
      </c>
      <c r="B2095" s="150" t="s">
        <v>29059</v>
      </c>
      <c r="C2095" s="150" t="s">
        <v>14225</v>
      </c>
      <c r="D2095" s="150">
        <v>2295000</v>
      </c>
      <c r="E2095" s="150">
        <v>2950000</v>
      </c>
      <c r="F2095" s="150" t="s">
        <v>22053</v>
      </c>
    </row>
    <row r="2096" spans="1:6" x14ac:dyDescent="0.15">
      <c r="A2096" s="150" t="s">
        <v>5056</v>
      </c>
      <c r="B2096" s="150" t="s">
        <v>29060</v>
      </c>
      <c r="C2096" s="150" t="s">
        <v>81</v>
      </c>
      <c r="D2096" s="150">
        <v>91529</v>
      </c>
      <c r="E2096" s="150">
        <v>91633</v>
      </c>
      <c r="F2096" s="150" t="s">
        <v>22161</v>
      </c>
    </row>
    <row r="2097" spans="1:6" x14ac:dyDescent="0.15">
      <c r="A2097" s="150" t="s">
        <v>29061</v>
      </c>
      <c r="B2097" s="150" t="s">
        <v>714</v>
      </c>
      <c r="C2097" s="150" t="s">
        <v>1879</v>
      </c>
      <c r="D2097" s="150">
        <v>975725</v>
      </c>
      <c r="E2097" s="150">
        <v>1080205</v>
      </c>
      <c r="F2097" s="150" t="s">
        <v>22136</v>
      </c>
    </row>
    <row r="2098" spans="1:6" x14ac:dyDescent="0.15">
      <c r="A2098" s="150" t="s">
        <v>5057</v>
      </c>
      <c r="B2098" s="150" t="s">
        <v>29062</v>
      </c>
      <c r="C2098" s="150" t="s">
        <v>14226</v>
      </c>
      <c r="D2098" s="150">
        <v>123580</v>
      </c>
      <c r="E2098" s="150">
        <v>126196</v>
      </c>
      <c r="F2098" s="150" t="s">
        <v>24502</v>
      </c>
    </row>
    <row r="2099" spans="1:6" x14ac:dyDescent="0.15">
      <c r="A2099" s="150" t="s">
        <v>1236</v>
      </c>
      <c r="B2099" s="150" t="s">
        <v>715</v>
      </c>
      <c r="C2099" s="150" t="s">
        <v>1880</v>
      </c>
      <c r="D2099" s="150">
        <v>33600</v>
      </c>
      <c r="E2099" s="150">
        <v>31600</v>
      </c>
      <c r="F2099" s="150" t="s">
        <v>22140</v>
      </c>
    </row>
    <row r="2100" spans="1:6" x14ac:dyDescent="0.15">
      <c r="A2100" s="150" t="s">
        <v>1237</v>
      </c>
      <c r="B2100" s="150" t="s">
        <v>716</v>
      </c>
      <c r="C2100" s="150" t="s">
        <v>1881</v>
      </c>
      <c r="D2100" s="150">
        <v>2387642.59</v>
      </c>
      <c r="E2100" s="150">
        <v>2563687</v>
      </c>
      <c r="F2100" s="150" t="s">
        <v>24571</v>
      </c>
    </row>
    <row r="2101" spans="1:6" x14ac:dyDescent="0.15">
      <c r="A2101" s="150" t="s">
        <v>5058</v>
      </c>
      <c r="B2101" s="150" t="s">
        <v>29063</v>
      </c>
      <c r="C2101" s="150" t="s">
        <v>14227</v>
      </c>
      <c r="D2101" s="150">
        <v>4760705</v>
      </c>
      <c r="E2101" s="150">
        <v>6941410</v>
      </c>
      <c r="F2101" s="150" t="s">
        <v>27935</v>
      </c>
    </row>
    <row r="2102" spans="1:6" x14ac:dyDescent="0.15">
      <c r="A2102" s="150" t="s">
        <v>1238</v>
      </c>
      <c r="B2102" s="150" t="s">
        <v>717</v>
      </c>
      <c r="C2102" s="150" t="s">
        <v>1882</v>
      </c>
      <c r="D2102" s="150">
        <v>71</v>
      </c>
      <c r="E2102" s="150">
        <v>113</v>
      </c>
      <c r="F2102" s="150" t="s">
        <v>24572</v>
      </c>
    </row>
    <row r="2103" spans="1:6" x14ac:dyDescent="0.15">
      <c r="A2103" s="150" t="s">
        <v>5059</v>
      </c>
      <c r="B2103" s="150" t="s">
        <v>29064</v>
      </c>
      <c r="C2103" s="150" t="s">
        <v>14228</v>
      </c>
      <c r="D2103" s="150">
        <v>336587932</v>
      </c>
      <c r="E2103" s="150">
        <v>377832080</v>
      </c>
      <c r="F2103" s="150" t="s">
        <v>24751</v>
      </c>
    </row>
    <row r="2104" spans="1:6" x14ac:dyDescent="0.15">
      <c r="A2104" s="150" t="s">
        <v>5060</v>
      </c>
      <c r="B2104" s="150" t="s">
        <v>29065</v>
      </c>
      <c r="C2104" s="150" t="s">
        <v>14229</v>
      </c>
      <c r="D2104" s="150">
        <v>120000</v>
      </c>
      <c r="E2104" s="150">
        <v>30000</v>
      </c>
      <c r="F2104" s="150" t="s">
        <v>22098</v>
      </c>
    </row>
    <row r="2105" spans="1:6" x14ac:dyDescent="0.15">
      <c r="A2105" s="150" t="s">
        <v>1239</v>
      </c>
      <c r="B2105" s="150" t="s">
        <v>718</v>
      </c>
      <c r="C2105" s="150" t="s">
        <v>1883</v>
      </c>
      <c r="D2105" s="150">
        <v>269063600</v>
      </c>
      <c r="E2105" s="150">
        <v>247309600</v>
      </c>
      <c r="F2105" s="150" t="s">
        <v>22082</v>
      </c>
    </row>
    <row r="2106" spans="1:6" x14ac:dyDescent="0.15">
      <c r="A2106" s="150" t="s">
        <v>5061</v>
      </c>
      <c r="B2106" s="150" t="s">
        <v>29066</v>
      </c>
      <c r="C2106" s="150" t="s">
        <v>14230</v>
      </c>
      <c r="D2106" s="150">
        <v>12600500</v>
      </c>
      <c r="E2106" s="150">
        <v>39200000</v>
      </c>
      <c r="F2106" s="150" t="s">
        <v>24581</v>
      </c>
    </row>
    <row r="2107" spans="1:6" x14ac:dyDescent="0.15">
      <c r="A2107" s="150" t="s">
        <v>1240</v>
      </c>
      <c r="B2107" s="150" t="s">
        <v>719</v>
      </c>
      <c r="C2107" s="150" t="s">
        <v>1884</v>
      </c>
      <c r="D2107" s="150">
        <v>142000</v>
      </c>
      <c r="E2107" s="150">
        <v>175000</v>
      </c>
      <c r="F2107" s="150" t="s">
        <v>24529</v>
      </c>
    </row>
    <row r="2108" spans="1:6" x14ac:dyDescent="0.15">
      <c r="A2108" s="150" t="s">
        <v>5062</v>
      </c>
      <c r="B2108" s="150" t="s">
        <v>29067</v>
      </c>
      <c r="C2108" s="150" t="s">
        <v>14231</v>
      </c>
      <c r="D2108" s="150">
        <v>2917900</v>
      </c>
      <c r="E2108" s="150">
        <v>4617866</v>
      </c>
      <c r="F2108" s="150" t="s">
        <v>22098</v>
      </c>
    </row>
    <row r="2109" spans="1:6" x14ac:dyDescent="0.15">
      <c r="A2109" s="150" t="s">
        <v>5063</v>
      </c>
      <c r="B2109" s="150" t="s">
        <v>29068</v>
      </c>
      <c r="C2109" s="150" t="s">
        <v>14232</v>
      </c>
      <c r="D2109" s="150">
        <v>14401.06</v>
      </c>
      <c r="E2109" s="150">
        <v>630</v>
      </c>
      <c r="F2109" s="150" t="s">
        <v>29069</v>
      </c>
    </row>
    <row r="2110" spans="1:6" x14ac:dyDescent="0.15">
      <c r="A2110" s="150" t="s">
        <v>5064</v>
      </c>
      <c r="B2110" s="150" t="s">
        <v>29070</v>
      </c>
      <c r="C2110" s="150" t="s">
        <v>14233</v>
      </c>
      <c r="D2110" s="150">
        <v>1363704</v>
      </c>
      <c r="E2110" s="150">
        <v>2302160</v>
      </c>
      <c r="F2110" s="150" t="s">
        <v>24465</v>
      </c>
    </row>
    <row r="2111" spans="1:6" x14ac:dyDescent="0.15">
      <c r="A2111" s="150" t="s">
        <v>5065</v>
      </c>
      <c r="B2111" s="150" t="s">
        <v>29071</v>
      </c>
      <c r="C2111" s="150" t="s">
        <v>218</v>
      </c>
      <c r="D2111" s="150">
        <v>1050000</v>
      </c>
      <c r="E2111" s="150">
        <v>2790000</v>
      </c>
      <c r="F2111" s="150" t="s">
        <v>22052</v>
      </c>
    </row>
    <row r="2112" spans="1:6" x14ac:dyDescent="0.15">
      <c r="A2112" s="150" t="s">
        <v>5066</v>
      </c>
      <c r="B2112" s="150" t="s">
        <v>29072</v>
      </c>
      <c r="C2112" s="150" t="s">
        <v>218</v>
      </c>
      <c r="D2112" s="150">
        <v>500000</v>
      </c>
      <c r="E2112" s="150">
        <v>174700</v>
      </c>
      <c r="F2112" s="150" t="s">
        <v>22060</v>
      </c>
    </row>
    <row r="2113" spans="1:6" x14ac:dyDescent="0.15">
      <c r="A2113" s="150" t="s">
        <v>5067</v>
      </c>
      <c r="B2113" s="150" t="s">
        <v>29073</v>
      </c>
      <c r="C2113" s="150" t="s">
        <v>12014</v>
      </c>
      <c r="D2113" s="150">
        <v>346000</v>
      </c>
      <c r="E2113" s="150">
        <v>175000</v>
      </c>
      <c r="F2113" s="150" t="s">
        <v>22053</v>
      </c>
    </row>
    <row r="2114" spans="1:6" x14ac:dyDescent="0.15">
      <c r="A2114" s="150" t="s">
        <v>1241</v>
      </c>
      <c r="B2114" s="150" t="s">
        <v>720</v>
      </c>
      <c r="C2114" s="150" t="s">
        <v>1857</v>
      </c>
      <c r="D2114" s="150">
        <v>36000</v>
      </c>
      <c r="E2114" s="150">
        <v>87000</v>
      </c>
      <c r="F2114" s="150" t="s">
        <v>22108</v>
      </c>
    </row>
    <row r="2115" spans="1:6" x14ac:dyDescent="0.15">
      <c r="A2115" s="150" t="s">
        <v>5068</v>
      </c>
      <c r="B2115" s="150" t="s">
        <v>29074</v>
      </c>
      <c r="C2115" s="150" t="s">
        <v>14222</v>
      </c>
      <c r="D2115" s="150">
        <v>1543000</v>
      </c>
      <c r="E2115" s="150">
        <v>3145000</v>
      </c>
      <c r="F2115" s="150" t="s">
        <v>29056</v>
      </c>
    </row>
    <row r="2116" spans="1:6" x14ac:dyDescent="0.15">
      <c r="A2116" s="150" t="s">
        <v>5069</v>
      </c>
      <c r="B2116" s="150" t="s">
        <v>29075</v>
      </c>
      <c r="C2116" s="150" t="s">
        <v>14234</v>
      </c>
      <c r="D2116" s="150">
        <v>377075.6</v>
      </c>
      <c r="E2116" s="150">
        <v>295754.96000000002</v>
      </c>
      <c r="F2116" s="150" t="s">
        <v>22078</v>
      </c>
    </row>
    <row r="2117" spans="1:6" x14ac:dyDescent="0.15">
      <c r="A2117" s="150" t="s">
        <v>5070</v>
      </c>
      <c r="B2117" s="150" t="s">
        <v>24573</v>
      </c>
      <c r="C2117" s="150" t="s">
        <v>14235</v>
      </c>
      <c r="D2117" s="150">
        <v>147053</v>
      </c>
      <c r="E2117" s="150">
        <v>155592</v>
      </c>
      <c r="F2117" s="150" t="s">
        <v>18774</v>
      </c>
    </row>
    <row r="2118" spans="1:6" x14ac:dyDescent="0.15">
      <c r="A2118" s="150" t="s">
        <v>5071</v>
      </c>
      <c r="B2118" s="150" t="s">
        <v>29076</v>
      </c>
      <c r="C2118" s="150" t="s">
        <v>14236</v>
      </c>
      <c r="D2118" s="150">
        <v>8284642</v>
      </c>
      <c r="E2118" s="150">
        <v>8861712</v>
      </c>
      <c r="F2118" s="150" t="s">
        <v>29077</v>
      </c>
    </row>
    <row r="2119" spans="1:6" x14ac:dyDescent="0.15">
      <c r="A2119" s="150" t="s">
        <v>3269</v>
      </c>
      <c r="B2119" s="150" t="s">
        <v>721</v>
      </c>
      <c r="C2119" s="150" t="s">
        <v>1885</v>
      </c>
      <c r="D2119" s="150">
        <v>37059</v>
      </c>
      <c r="E2119" s="150">
        <v>43011</v>
      </c>
      <c r="F2119" s="150" t="s">
        <v>24529</v>
      </c>
    </row>
    <row r="2120" spans="1:6" x14ac:dyDescent="0.15">
      <c r="A2120" s="150" t="s">
        <v>5072</v>
      </c>
      <c r="B2120" s="150" t="s">
        <v>29078</v>
      </c>
      <c r="C2120" s="150" t="s">
        <v>218</v>
      </c>
      <c r="D2120" s="150">
        <v>1050000</v>
      </c>
      <c r="E2120" s="150">
        <v>2790000</v>
      </c>
      <c r="F2120" s="150" t="s">
        <v>22052</v>
      </c>
    </row>
    <row r="2121" spans="1:6" x14ac:dyDescent="0.15">
      <c r="A2121" s="150" t="s">
        <v>5073</v>
      </c>
      <c r="B2121" s="150" t="s">
        <v>29079</v>
      </c>
      <c r="C2121" s="150" t="s">
        <v>14201</v>
      </c>
      <c r="D2121" s="150">
        <v>886352</v>
      </c>
      <c r="E2121" s="150">
        <v>1009400</v>
      </c>
      <c r="F2121" s="150" t="s">
        <v>22067</v>
      </c>
    </row>
    <row r="2122" spans="1:6" x14ac:dyDescent="0.15">
      <c r="A2122" s="150" t="s">
        <v>1242</v>
      </c>
      <c r="B2122" s="150" t="s">
        <v>722</v>
      </c>
      <c r="C2122" s="150" t="s">
        <v>1886</v>
      </c>
      <c r="D2122" s="150">
        <v>9077200</v>
      </c>
      <c r="E2122" s="150">
        <v>11128500</v>
      </c>
      <c r="F2122" s="150" t="s">
        <v>24574</v>
      </c>
    </row>
    <row r="2123" spans="1:6" x14ac:dyDescent="0.15">
      <c r="A2123" s="150" t="s">
        <v>1243</v>
      </c>
      <c r="B2123" s="150" t="s">
        <v>723</v>
      </c>
      <c r="C2123" s="150" t="s">
        <v>1887</v>
      </c>
      <c r="D2123" s="150">
        <v>6000</v>
      </c>
      <c r="E2123" s="150">
        <v>3400</v>
      </c>
      <c r="F2123" s="150" t="s">
        <v>22110</v>
      </c>
    </row>
    <row r="2124" spans="1:6" x14ac:dyDescent="0.15">
      <c r="A2124" s="150" t="s">
        <v>5074</v>
      </c>
      <c r="B2124" s="150" t="s">
        <v>29080</v>
      </c>
      <c r="C2124" s="150" t="s">
        <v>14237</v>
      </c>
      <c r="D2124" s="150">
        <v>45000</v>
      </c>
      <c r="E2124" s="150">
        <v>14000</v>
      </c>
      <c r="F2124" s="150" t="s">
        <v>24529</v>
      </c>
    </row>
    <row r="2125" spans="1:6" x14ac:dyDescent="0.15">
      <c r="A2125" s="150" t="s">
        <v>5075</v>
      </c>
      <c r="B2125" s="150" t="s">
        <v>29081</v>
      </c>
      <c r="C2125" s="150" t="s">
        <v>14238</v>
      </c>
      <c r="D2125" s="150">
        <v>514500</v>
      </c>
      <c r="E2125" s="150">
        <v>242200</v>
      </c>
      <c r="F2125" s="150" t="s">
        <v>22098</v>
      </c>
    </row>
    <row r="2126" spans="1:6" x14ac:dyDescent="0.15">
      <c r="A2126" s="150" t="s">
        <v>1244</v>
      </c>
      <c r="B2126" s="150" t="s">
        <v>724</v>
      </c>
      <c r="C2126" s="150" t="s">
        <v>1888</v>
      </c>
      <c r="D2126" s="150">
        <v>5090820</v>
      </c>
      <c r="E2126" s="150">
        <v>5557192</v>
      </c>
      <c r="F2126" s="150" t="s">
        <v>24575</v>
      </c>
    </row>
    <row r="2127" spans="1:6" x14ac:dyDescent="0.15">
      <c r="A2127" s="150" t="s">
        <v>5076</v>
      </c>
      <c r="B2127" s="150" t="s">
        <v>29082</v>
      </c>
      <c r="C2127" s="150" t="s">
        <v>14239</v>
      </c>
      <c r="D2127" s="150">
        <v>460340</v>
      </c>
      <c r="E2127" s="150">
        <v>95170</v>
      </c>
      <c r="F2127" s="150" t="s">
        <v>29083</v>
      </c>
    </row>
    <row r="2128" spans="1:6" x14ac:dyDescent="0.15">
      <c r="A2128" s="150" t="s">
        <v>5077</v>
      </c>
      <c r="B2128" s="150" t="s">
        <v>29084</v>
      </c>
      <c r="C2128" s="150" t="s">
        <v>14241</v>
      </c>
      <c r="D2128" s="150">
        <v>37218</v>
      </c>
      <c r="E2128" s="150">
        <v>38943</v>
      </c>
      <c r="F2128" s="150" t="s">
        <v>22157</v>
      </c>
    </row>
    <row r="2129" spans="1:6" x14ac:dyDescent="0.15">
      <c r="A2129" s="150" t="s">
        <v>5078</v>
      </c>
      <c r="B2129" s="150" t="s">
        <v>29085</v>
      </c>
      <c r="C2129" s="150" t="s">
        <v>14242</v>
      </c>
      <c r="D2129" s="150">
        <v>1800000</v>
      </c>
      <c r="E2129" s="150">
        <v>1027800</v>
      </c>
      <c r="F2129" s="150" t="s">
        <v>24460</v>
      </c>
    </row>
    <row r="2130" spans="1:6" x14ac:dyDescent="0.15">
      <c r="A2130" s="150" t="s">
        <v>5079</v>
      </c>
      <c r="B2130" s="150" t="s">
        <v>29086</v>
      </c>
      <c r="C2130" s="150" t="s">
        <v>14243</v>
      </c>
      <c r="D2130" s="150">
        <v>1012000</v>
      </c>
      <c r="E2130" s="150">
        <v>1701616</v>
      </c>
      <c r="F2130" s="150" t="s">
        <v>29087</v>
      </c>
    </row>
    <row r="2131" spans="1:6" x14ac:dyDescent="0.15">
      <c r="A2131" s="150" t="s">
        <v>5080</v>
      </c>
      <c r="B2131" s="150" t="s">
        <v>29088</v>
      </c>
      <c r="C2131" s="150" t="s">
        <v>14194</v>
      </c>
      <c r="D2131" s="150">
        <v>589000</v>
      </c>
      <c r="E2131" s="150">
        <v>722900</v>
      </c>
      <c r="F2131" s="150" t="s">
        <v>22172</v>
      </c>
    </row>
    <row r="2132" spans="1:6" x14ac:dyDescent="0.15">
      <c r="A2132" s="150" t="s">
        <v>5081</v>
      </c>
      <c r="B2132" s="150" t="s">
        <v>29089</v>
      </c>
      <c r="C2132" s="150" t="s">
        <v>13182</v>
      </c>
      <c r="D2132" s="150">
        <v>2320075</v>
      </c>
      <c r="E2132" s="150">
        <v>2320075</v>
      </c>
      <c r="F2132" s="150" t="s">
        <v>22136</v>
      </c>
    </row>
    <row r="2133" spans="1:6" x14ac:dyDescent="0.15">
      <c r="A2133" s="150" t="s">
        <v>1245</v>
      </c>
      <c r="B2133" s="150" t="s">
        <v>725</v>
      </c>
      <c r="C2133" s="150" t="s">
        <v>1889</v>
      </c>
      <c r="D2133" s="150">
        <v>777200</v>
      </c>
      <c r="E2133" s="150">
        <v>1072152</v>
      </c>
      <c r="F2133" s="150" t="s">
        <v>24576</v>
      </c>
    </row>
    <row r="2134" spans="1:6" x14ac:dyDescent="0.15">
      <c r="A2134" s="150" t="s">
        <v>3256</v>
      </c>
      <c r="B2134" s="150" t="s">
        <v>726</v>
      </c>
      <c r="C2134" s="150" t="s">
        <v>1890</v>
      </c>
      <c r="D2134" s="150">
        <v>4649</v>
      </c>
      <c r="E2134" s="150">
        <v>43</v>
      </c>
      <c r="F2134" s="150" t="s">
        <v>22140</v>
      </c>
    </row>
    <row r="2135" spans="1:6" x14ac:dyDescent="0.15">
      <c r="A2135" s="150" t="s">
        <v>29090</v>
      </c>
      <c r="B2135" s="150" t="s">
        <v>727</v>
      </c>
      <c r="C2135" s="150" t="s">
        <v>1891</v>
      </c>
      <c r="D2135" s="150">
        <v>36928141</v>
      </c>
      <c r="E2135" s="150">
        <v>37917049</v>
      </c>
      <c r="F2135" s="150" t="s">
        <v>24465</v>
      </c>
    </row>
    <row r="2136" spans="1:6" x14ac:dyDescent="0.15">
      <c r="A2136" s="150" t="s">
        <v>26659</v>
      </c>
      <c r="B2136" s="150" t="s">
        <v>728</v>
      </c>
      <c r="C2136" s="150" t="s">
        <v>1892</v>
      </c>
      <c r="D2136" s="150">
        <v>31936</v>
      </c>
      <c r="E2136" s="150">
        <v>11049</v>
      </c>
      <c r="F2136" s="150" t="s">
        <v>24577</v>
      </c>
    </row>
    <row r="2137" spans="1:6" x14ac:dyDescent="0.15">
      <c r="A2137" s="150" t="s">
        <v>5082</v>
      </c>
      <c r="B2137" s="150" t="s">
        <v>29091</v>
      </c>
      <c r="C2137" s="150" t="s">
        <v>14245</v>
      </c>
      <c r="D2137" s="150">
        <v>6800300</v>
      </c>
      <c r="E2137" s="150">
        <v>6889000</v>
      </c>
      <c r="F2137" s="150" t="s">
        <v>24575</v>
      </c>
    </row>
    <row r="2138" spans="1:6" x14ac:dyDescent="0.15">
      <c r="A2138" s="150" t="s">
        <v>5083</v>
      </c>
      <c r="B2138" s="150" t="s">
        <v>29092</v>
      </c>
      <c r="C2138" s="150" t="s">
        <v>14246</v>
      </c>
      <c r="D2138" s="150">
        <v>41953296</v>
      </c>
      <c r="E2138" s="150">
        <v>36459600</v>
      </c>
      <c r="F2138" s="150" t="s">
        <v>27586</v>
      </c>
    </row>
    <row r="2139" spans="1:6" x14ac:dyDescent="0.15">
      <c r="A2139" s="150" t="s">
        <v>5084</v>
      </c>
      <c r="B2139" s="150" t="s">
        <v>29093</v>
      </c>
      <c r="C2139" s="150" t="s">
        <v>14247</v>
      </c>
      <c r="D2139" s="150">
        <v>42500</v>
      </c>
      <c r="E2139" s="150">
        <v>38000</v>
      </c>
      <c r="F2139" s="150" t="s">
        <v>24529</v>
      </c>
    </row>
    <row r="2140" spans="1:6" x14ac:dyDescent="0.15">
      <c r="A2140" s="150" t="s">
        <v>5085</v>
      </c>
      <c r="B2140" s="150" t="s">
        <v>29094</v>
      </c>
      <c r="C2140" s="150" t="s">
        <v>1838</v>
      </c>
      <c r="D2140" s="150">
        <v>301620</v>
      </c>
      <c r="E2140" s="150">
        <v>322996</v>
      </c>
      <c r="F2140" s="150" t="s">
        <v>22078</v>
      </c>
    </row>
    <row r="2141" spans="1:6" x14ac:dyDescent="0.15">
      <c r="A2141" s="150" t="s">
        <v>5086</v>
      </c>
      <c r="B2141" s="150" t="s">
        <v>29095</v>
      </c>
      <c r="C2141" s="150" t="s">
        <v>14248</v>
      </c>
      <c r="D2141" s="150">
        <v>208055</v>
      </c>
      <c r="E2141" s="150">
        <v>240707.11</v>
      </c>
      <c r="F2141" s="150" t="s">
        <v>15506</v>
      </c>
    </row>
    <row r="2142" spans="1:6" x14ac:dyDescent="0.15">
      <c r="A2142" s="150" t="s">
        <v>5087</v>
      </c>
      <c r="B2142" s="150" t="s">
        <v>29096</v>
      </c>
      <c r="C2142" s="150" t="s">
        <v>14249</v>
      </c>
      <c r="D2142" s="150">
        <v>5392073.5999999996</v>
      </c>
      <c r="E2142" s="150">
        <v>13195686</v>
      </c>
      <c r="F2142" s="150" t="s">
        <v>29097</v>
      </c>
    </row>
    <row r="2143" spans="1:6" x14ac:dyDescent="0.15">
      <c r="A2143" s="150" t="s">
        <v>29098</v>
      </c>
      <c r="B2143" s="150" t="s">
        <v>729</v>
      </c>
      <c r="C2143" s="150" t="s">
        <v>1893</v>
      </c>
      <c r="D2143" s="150">
        <v>3509700</v>
      </c>
      <c r="E2143" s="150">
        <v>4610000</v>
      </c>
      <c r="F2143" s="150" t="s">
        <v>24578</v>
      </c>
    </row>
    <row r="2144" spans="1:6" x14ac:dyDescent="0.15">
      <c r="A2144" s="150" t="s">
        <v>29099</v>
      </c>
      <c r="B2144" s="150" t="s">
        <v>730</v>
      </c>
      <c r="C2144" s="150" t="s">
        <v>218</v>
      </c>
      <c r="D2144" s="150">
        <v>3500000</v>
      </c>
      <c r="E2144" s="150">
        <v>12570000</v>
      </c>
      <c r="F2144" s="150" t="s">
        <v>22053</v>
      </c>
    </row>
    <row r="2145" spans="1:6" x14ac:dyDescent="0.15">
      <c r="A2145" s="150" t="s">
        <v>5088</v>
      </c>
      <c r="B2145" s="150" t="s">
        <v>29100</v>
      </c>
      <c r="C2145" s="150" t="s">
        <v>14252</v>
      </c>
      <c r="D2145" s="150">
        <v>572770.31999999995</v>
      </c>
      <c r="E2145" s="150">
        <v>161940.32</v>
      </c>
      <c r="F2145" s="150" t="s">
        <v>22172</v>
      </c>
    </row>
    <row r="2146" spans="1:6" x14ac:dyDescent="0.15">
      <c r="A2146" s="150" t="s">
        <v>5089</v>
      </c>
      <c r="B2146" s="150" t="s">
        <v>29101</v>
      </c>
      <c r="C2146" s="150" t="s">
        <v>14253</v>
      </c>
      <c r="D2146" s="150">
        <v>8068310</v>
      </c>
      <c r="E2146" s="150">
        <v>8462002</v>
      </c>
      <c r="F2146" s="150" t="s">
        <v>22060</v>
      </c>
    </row>
    <row r="2147" spans="1:6" x14ac:dyDescent="0.15">
      <c r="A2147" s="150" t="s">
        <v>1250</v>
      </c>
      <c r="B2147" s="150" t="s">
        <v>731</v>
      </c>
      <c r="C2147" s="150" t="s">
        <v>1894</v>
      </c>
      <c r="D2147" s="150">
        <v>20258.88</v>
      </c>
      <c r="E2147" s="150">
        <v>23088</v>
      </c>
      <c r="F2147" s="150" t="s">
        <v>24579</v>
      </c>
    </row>
    <row r="2148" spans="1:6" x14ac:dyDescent="0.15">
      <c r="A2148" s="150" t="s">
        <v>5090</v>
      </c>
      <c r="B2148" s="150" t="s">
        <v>29102</v>
      </c>
      <c r="C2148" s="150" t="s">
        <v>14254</v>
      </c>
      <c r="D2148" s="150">
        <v>690000000</v>
      </c>
      <c r="E2148" s="150">
        <v>5000000000</v>
      </c>
      <c r="F2148" s="150" t="s">
        <v>29103</v>
      </c>
    </row>
    <row r="2149" spans="1:6" x14ac:dyDescent="0.15">
      <c r="A2149" s="150" t="s">
        <v>5091</v>
      </c>
      <c r="B2149" s="150" t="s">
        <v>29104</v>
      </c>
      <c r="C2149" s="150" t="s">
        <v>14255</v>
      </c>
      <c r="D2149" s="150">
        <v>40646880</v>
      </c>
      <c r="E2149" s="150">
        <v>67483970</v>
      </c>
      <c r="F2149" s="150" t="s">
        <v>22172</v>
      </c>
    </row>
    <row r="2150" spans="1:6" x14ac:dyDescent="0.15">
      <c r="A2150" s="150" t="s">
        <v>3208</v>
      </c>
      <c r="B2150" s="150" t="s">
        <v>732</v>
      </c>
      <c r="C2150" s="150" t="s">
        <v>1895</v>
      </c>
      <c r="D2150" s="150">
        <v>3511584</v>
      </c>
      <c r="E2150" s="150">
        <v>6244508</v>
      </c>
      <c r="F2150" s="150" t="s">
        <v>24580</v>
      </c>
    </row>
    <row r="2151" spans="1:6" x14ac:dyDescent="0.15">
      <c r="A2151" s="150" t="s">
        <v>5092</v>
      </c>
      <c r="B2151" s="150" t="s">
        <v>29105</v>
      </c>
      <c r="C2151" s="150" t="s">
        <v>14257</v>
      </c>
      <c r="D2151" s="150">
        <v>12745000</v>
      </c>
      <c r="E2151" s="150">
        <v>15870000</v>
      </c>
      <c r="F2151" s="150" t="s">
        <v>22063</v>
      </c>
    </row>
    <row r="2152" spans="1:6" x14ac:dyDescent="0.15">
      <c r="A2152" s="150" t="s">
        <v>3203</v>
      </c>
      <c r="B2152" s="150" t="s">
        <v>733</v>
      </c>
      <c r="C2152" s="150" t="s">
        <v>1896</v>
      </c>
      <c r="D2152" s="150">
        <v>41820</v>
      </c>
      <c r="E2152" s="150">
        <v>182000</v>
      </c>
      <c r="F2152" s="150" t="s">
        <v>24581</v>
      </c>
    </row>
    <row r="2153" spans="1:6" x14ac:dyDescent="0.15">
      <c r="A2153" s="150" t="s">
        <v>23721</v>
      </c>
      <c r="B2153" s="150" t="s">
        <v>29106</v>
      </c>
      <c r="C2153" s="150" t="s">
        <v>14258</v>
      </c>
      <c r="D2153" s="150">
        <v>4201240</v>
      </c>
      <c r="E2153" s="150">
        <v>6124190</v>
      </c>
      <c r="F2153" s="150" t="s">
        <v>22098</v>
      </c>
    </row>
    <row r="2154" spans="1:6" x14ac:dyDescent="0.15">
      <c r="A2154" s="150" t="s">
        <v>1251</v>
      </c>
      <c r="B2154" s="150" t="s">
        <v>734</v>
      </c>
      <c r="C2154" s="150" t="s">
        <v>1897</v>
      </c>
      <c r="D2154" s="150">
        <v>59537</v>
      </c>
      <c r="E2154" s="150">
        <v>71848</v>
      </c>
      <c r="F2154" s="150" t="s">
        <v>24582</v>
      </c>
    </row>
    <row r="2155" spans="1:6" x14ac:dyDescent="0.15">
      <c r="A2155" s="150" t="s">
        <v>1252</v>
      </c>
      <c r="B2155" s="150" t="s">
        <v>735</v>
      </c>
      <c r="C2155" s="150" t="s">
        <v>1898</v>
      </c>
      <c r="D2155" s="150">
        <v>3058020</v>
      </c>
      <c r="E2155" s="150">
        <v>3301808</v>
      </c>
      <c r="F2155" s="150" t="s">
        <v>24583</v>
      </c>
    </row>
    <row r="2156" spans="1:6" x14ac:dyDescent="0.15">
      <c r="A2156" s="150" t="s">
        <v>23722</v>
      </c>
      <c r="B2156" s="150" t="s">
        <v>29107</v>
      </c>
      <c r="C2156" s="150" t="s">
        <v>14260</v>
      </c>
      <c r="D2156" s="150">
        <v>328463007</v>
      </c>
      <c r="E2156" s="150">
        <v>340465940</v>
      </c>
      <c r="F2156" s="150" t="s">
        <v>29108</v>
      </c>
    </row>
    <row r="2157" spans="1:6" x14ac:dyDescent="0.15">
      <c r="A2157" s="150" t="s">
        <v>23723</v>
      </c>
      <c r="B2157" s="150" t="s">
        <v>29109</v>
      </c>
      <c r="C2157" s="150" t="s">
        <v>14261</v>
      </c>
      <c r="D2157" s="150">
        <v>81362.5</v>
      </c>
      <c r="E2157" s="150">
        <v>87000</v>
      </c>
      <c r="F2157" s="150" t="s">
        <v>22082</v>
      </c>
    </row>
    <row r="2158" spans="1:6" x14ac:dyDescent="0.15">
      <c r="A2158" s="150" t="s">
        <v>23724</v>
      </c>
      <c r="B2158" s="150" t="s">
        <v>29110</v>
      </c>
      <c r="C2158" s="150" t="s">
        <v>2196</v>
      </c>
      <c r="D2158" s="150">
        <v>3898197</v>
      </c>
      <c r="E2158" s="150">
        <v>4625479</v>
      </c>
      <c r="F2158" s="150" t="s">
        <v>22067</v>
      </c>
    </row>
    <row r="2159" spans="1:6" x14ac:dyDescent="0.15">
      <c r="A2159" s="150" t="s">
        <v>23725</v>
      </c>
      <c r="B2159" s="150" t="s">
        <v>29111</v>
      </c>
      <c r="C2159" s="150" t="s">
        <v>14262</v>
      </c>
      <c r="D2159" s="150">
        <v>421681</v>
      </c>
      <c r="E2159" s="150">
        <v>438488</v>
      </c>
      <c r="F2159" s="150" t="s">
        <v>22074</v>
      </c>
    </row>
    <row r="2160" spans="1:6" x14ac:dyDescent="0.15">
      <c r="A2160" s="150" t="s">
        <v>1253</v>
      </c>
      <c r="B2160" s="150" t="s">
        <v>736</v>
      </c>
      <c r="C2160" s="150" t="s">
        <v>1899</v>
      </c>
      <c r="D2160" s="150">
        <v>46360063.68</v>
      </c>
      <c r="E2160" s="150">
        <v>45223518.479999997</v>
      </c>
      <c r="F2160" s="150" t="s">
        <v>24584</v>
      </c>
    </row>
    <row r="2161" spans="1:6" x14ac:dyDescent="0.15">
      <c r="A2161" s="150" t="s">
        <v>3132</v>
      </c>
      <c r="B2161" s="150" t="s">
        <v>14264</v>
      </c>
      <c r="C2161" s="150" t="s">
        <v>14265</v>
      </c>
      <c r="D2161" s="150">
        <v>2685000</v>
      </c>
      <c r="E2161" s="150">
        <v>3168000</v>
      </c>
      <c r="F2161" s="150" t="s">
        <v>18774</v>
      </c>
    </row>
    <row r="2162" spans="1:6" x14ac:dyDescent="0.15">
      <c r="A2162" s="150" t="s">
        <v>22525</v>
      </c>
      <c r="B2162" s="150" t="s">
        <v>14266</v>
      </c>
      <c r="C2162" s="150" t="s">
        <v>14267</v>
      </c>
      <c r="D2162" s="150">
        <v>676940</v>
      </c>
      <c r="E2162" s="150">
        <v>1281350</v>
      </c>
      <c r="F2162" s="150" t="s">
        <v>24502</v>
      </c>
    </row>
    <row r="2163" spans="1:6" x14ac:dyDescent="0.15">
      <c r="A2163" s="150" t="s">
        <v>23726</v>
      </c>
      <c r="B2163" s="150" t="s">
        <v>29112</v>
      </c>
      <c r="C2163" s="150" t="s">
        <v>14268</v>
      </c>
      <c r="D2163" s="150">
        <v>523520</v>
      </c>
      <c r="E2163" s="150">
        <v>637330</v>
      </c>
      <c r="F2163" s="150" t="s">
        <v>29113</v>
      </c>
    </row>
    <row r="2164" spans="1:6" x14ac:dyDescent="0.15">
      <c r="A2164" s="150" t="s">
        <v>23727</v>
      </c>
      <c r="B2164" s="150" t="s">
        <v>29114</v>
      </c>
      <c r="C2164" s="150" t="s">
        <v>14269</v>
      </c>
      <c r="D2164" s="150">
        <v>395090</v>
      </c>
      <c r="E2164" s="150">
        <v>401833</v>
      </c>
      <c r="F2164" s="150" t="s">
        <v>27739</v>
      </c>
    </row>
    <row r="2165" spans="1:6" x14ac:dyDescent="0.15">
      <c r="A2165" s="150" t="s">
        <v>26636</v>
      </c>
      <c r="B2165" s="150" t="s">
        <v>737</v>
      </c>
      <c r="C2165" s="150" t="s">
        <v>1900</v>
      </c>
      <c r="D2165" s="150">
        <v>10260</v>
      </c>
      <c r="E2165" s="150">
        <v>20940</v>
      </c>
      <c r="F2165" s="150" t="s">
        <v>22067</v>
      </c>
    </row>
    <row r="2166" spans="1:6" x14ac:dyDescent="0.15">
      <c r="A2166" s="150" t="s">
        <v>23728</v>
      </c>
      <c r="B2166" s="150" t="s">
        <v>29115</v>
      </c>
      <c r="C2166" s="150" t="s">
        <v>14270</v>
      </c>
      <c r="D2166" s="150">
        <v>176586</v>
      </c>
      <c r="E2166" s="150">
        <v>64456</v>
      </c>
      <c r="F2166" s="150" t="s">
        <v>22160</v>
      </c>
    </row>
    <row r="2167" spans="1:6" x14ac:dyDescent="0.15">
      <c r="A2167" s="150" t="s">
        <v>23729</v>
      </c>
      <c r="B2167" s="150" t="s">
        <v>29116</v>
      </c>
      <c r="C2167" s="150" t="s">
        <v>14271</v>
      </c>
      <c r="D2167" s="150">
        <v>430126.2</v>
      </c>
      <c r="E2167" s="150">
        <v>210067.20000000001</v>
      </c>
      <c r="F2167" s="150" t="s">
        <v>29117</v>
      </c>
    </row>
    <row r="2168" spans="1:6" x14ac:dyDescent="0.15">
      <c r="A2168" s="150" t="s">
        <v>23730</v>
      </c>
      <c r="B2168" s="150" t="s">
        <v>29118</v>
      </c>
      <c r="C2168" s="150" t="s">
        <v>14272</v>
      </c>
      <c r="D2168" s="150">
        <v>32909660</v>
      </c>
      <c r="E2168" s="150">
        <v>68470000</v>
      </c>
      <c r="F2168" s="150" t="s">
        <v>24581</v>
      </c>
    </row>
    <row r="2169" spans="1:6" x14ac:dyDescent="0.15">
      <c r="A2169" s="150" t="s">
        <v>5093</v>
      </c>
      <c r="B2169" s="150" t="s">
        <v>14273</v>
      </c>
      <c r="C2169" s="150" t="s">
        <v>14274</v>
      </c>
      <c r="D2169" s="150">
        <v>16274540</v>
      </c>
      <c r="E2169" s="150">
        <v>16502000</v>
      </c>
      <c r="F2169" s="150" t="s">
        <v>29119</v>
      </c>
    </row>
    <row r="2170" spans="1:6" x14ac:dyDescent="0.15">
      <c r="A2170" s="150" t="s">
        <v>23731</v>
      </c>
      <c r="B2170" s="150" t="s">
        <v>29120</v>
      </c>
      <c r="C2170" s="150" t="s">
        <v>14275</v>
      </c>
      <c r="D2170" s="150">
        <v>1075150</v>
      </c>
      <c r="E2170" s="150">
        <v>2110530</v>
      </c>
      <c r="F2170" s="150" t="s">
        <v>27739</v>
      </c>
    </row>
    <row r="2171" spans="1:6" x14ac:dyDescent="0.15">
      <c r="A2171" s="150" t="s">
        <v>23732</v>
      </c>
      <c r="B2171" s="150" t="s">
        <v>29121</v>
      </c>
      <c r="C2171" s="150" t="s">
        <v>14276</v>
      </c>
      <c r="D2171" s="150">
        <v>282985</v>
      </c>
      <c r="E2171" s="150">
        <v>320000</v>
      </c>
      <c r="F2171" s="150" t="s">
        <v>22067</v>
      </c>
    </row>
    <row r="2172" spans="1:6" x14ac:dyDescent="0.15">
      <c r="A2172" s="150" t="s">
        <v>22507</v>
      </c>
      <c r="B2172" s="150" t="s">
        <v>14277</v>
      </c>
      <c r="C2172" s="150" t="s">
        <v>14278</v>
      </c>
      <c r="D2172" s="150">
        <v>69225</v>
      </c>
      <c r="E2172" s="150">
        <v>74575</v>
      </c>
      <c r="F2172" s="150" t="s">
        <v>24494</v>
      </c>
    </row>
    <row r="2173" spans="1:6" x14ac:dyDescent="0.15">
      <c r="A2173" s="150" t="s">
        <v>3083</v>
      </c>
      <c r="B2173" s="150" t="s">
        <v>14279</v>
      </c>
      <c r="C2173" s="150" t="s">
        <v>2122</v>
      </c>
      <c r="D2173" s="150">
        <v>4350716</v>
      </c>
      <c r="E2173" s="150">
        <v>4603160</v>
      </c>
      <c r="F2173" s="150" t="s">
        <v>22105</v>
      </c>
    </row>
    <row r="2174" spans="1:6" x14ac:dyDescent="0.15">
      <c r="A2174" s="150" t="s">
        <v>5094</v>
      </c>
      <c r="B2174" s="150" t="s">
        <v>14280</v>
      </c>
      <c r="C2174" s="150" t="s">
        <v>14281</v>
      </c>
      <c r="D2174" s="150">
        <v>3619540</v>
      </c>
      <c r="E2174" s="150">
        <v>3621540</v>
      </c>
      <c r="F2174" s="150" t="s">
        <v>27739</v>
      </c>
    </row>
    <row r="2175" spans="1:6" x14ac:dyDescent="0.15">
      <c r="A2175" s="150" t="s">
        <v>29122</v>
      </c>
      <c r="B2175" s="150" t="s">
        <v>14282</v>
      </c>
      <c r="C2175" s="150" t="s">
        <v>14283</v>
      </c>
      <c r="D2175" s="150">
        <v>3915600</v>
      </c>
      <c r="E2175" s="150">
        <v>4236560</v>
      </c>
      <c r="F2175" s="150" t="s">
        <v>28970</v>
      </c>
    </row>
    <row r="2176" spans="1:6" x14ac:dyDescent="0.15">
      <c r="A2176" s="150" t="s">
        <v>29123</v>
      </c>
      <c r="B2176" s="150" t="s">
        <v>14284</v>
      </c>
      <c r="C2176" s="150" t="s">
        <v>14285</v>
      </c>
      <c r="D2176" s="150">
        <v>0</v>
      </c>
      <c r="E2176" s="150">
        <v>0</v>
      </c>
      <c r="F2176" s="150" t="s">
        <v>27061</v>
      </c>
    </row>
    <row r="2177" spans="1:6" x14ac:dyDescent="0.15">
      <c r="A2177" s="150" t="s">
        <v>29124</v>
      </c>
      <c r="B2177" s="150" t="s">
        <v>14286</v>
      </c>
      <c r="C2177" s="150" t="s">
        <v>14287</v>
      </c>
      <c r="D2177" s="150">
        <v>885004</v>
      </c>
      <c r="E2177" s="150">
        <v>991482</v>
      </c>
      <c r="F2177" s="150" t="s">
        <v>22060</v>
      </c>
    </row>
    <row r="2178" spans="1:6" x14ac:dyDescent="0.15">
      <c r="A2178" s="150" t="s">
        <v>29125</v>
      </c>
      <c r="B2178" s="150" t="s">
        <v>14288</v>
      </c>
      <c r="C2178" s="150" t="s">
        <v>14181</v>
      </c>
      <c r="D2178" s="150">
        <v>13922960</v>
      </c>
      <c r="E2178" s="150">
        <v>54840000</v>
      </c>
      <c r="F2178" s="150" t="s">
        <v>24581</v>
      </c>
    </row>
    <row r="2179" spans="1:6" x14ac:dyDescent="0.15">
      <c r="A2179" s="150" t="s">
        <v>5099</v>
      </c>
      <c r="B2179" s="150" t="s">
        <v>14289</v>
      </c>
      <c r="C2179" s="150" t="s">
        <v>14290</v>
      </c>
      <c r="D2179" s="150">
        <v>753410</v>
      </c>
      <c r="E2179" s="150">
        <v>513820</v>
      </c>
      <c r="F2179" s="150" t="s">
        <v>24502</v>
      </c>
    </row>
    <row r="2180" spans="1:6" x14ac:dyDescent="0.15">
      <c r="A2180" s="150" t="s">
        <v>29126</v>
      </c>
      <c r="B2180" s="150" t="s">
        <v>14291</v>
      </c>
      <c r="C2180" s="150" t="s">
        <v>14292</v>
      </c>
      <c r="D2180" s="150">
        <v>3045000</v>
      </c>
      <c r="E2180" s="150">
        <v>1128520</v>
      </c>
      <c r="F2180" s="150" t="s">
        <v>22052</v>
      </c>
    </row>
    <row r="2181" spans="1:6" x14ac:dyDescent="0.15">
      <c r="A2181" s="150" t="s">
        <v>22490</v>
      </c>
      <c r="B2181" s="150" t="s">
        <v>14293</v>
      </c>
      <c r="C2181" s="150" t="s">
        <v>14294</v>
      </c>
      <c r="D2181" s="150">
        <v>23782.799999999999</v>
      </c>
      <c r="E2181" s="150">
        <v>81102</v>
      </c>
      <c r="F2181" s="150" t="s">
        <v>21896</v>
      </c>
    </row>
    <row r="2182" spans="1:6" x14ac:dyDescent="0.15">
      <c r="A2182" s="150" t="s">
        <v>29127</v>
      </c>
      <c r="B2182" s="150" t="s">
        <v>14295</v>
      </c>
      <c r="C2182" s="150" t="s">
        <v>14296</v>
      </c>
      <c r="D2182" s="150">
        <v>19008871.199999999</v>
      </c>
      <c r="E2182" s="150">
        <v>29544596</v>
      </c>
      <c r="F2182" s="150" t="s">
        <v>29128</v>
      </c>
    </row>
    <row r="2183" spans="1:6" x14ac:dyDescent="0.15">
      <c r="A2183" s="150" t="s">
        <v>3059</v>
      </c>
      <c r="B2183" s="150" t="s">
        <v>14297</v>
      </c>
      <c r="C2183" s="150" t="s">
        <v>14298</v>
      </c>
      <c r="D2183" s="150">
        <v>1667000</v>
      </c>
      <c r="E2183" s="150">
        <v>1614332</v>
      </c>
      <c r="F2183" s="150" t="s">
        <v>22093</v>
      </c>
    </row>
    <row r="2184" spans="1:6" x14ac:dyDescent="0.15">
      <c r="A2184" s="150" t="s">
        <v>5102</v>
      </c>
      <c r="B2184" s="150" t="s">
        <v>14299</v>
      </c>
      <c r="C2184" s="150" t="s">
        <v>14300</v>
      </c>
      <c r="D2184" s="150">
        <v>2955446</v>
      </c>
      <c r="E2184" s="150">
        <v>2500626</v>
      </c>
      <c r="F2184" s="150" t="s">
        <v>26697</v>
      </c>
    </row>
    <row r="2185" spans="1:6" x14ac:dyDescent="0.15">
      <c r="A2185" s="150" t="s">
        <v>5103</v>
      </c>
      <c r="B2185" s="150" t="s">
        <v>14301</v>
      </c>
      <c r="C2185" s="150" t="s">
        <v>2080</v>
      </c>
      <c r="D2185" s="150">
        <v>4422635</v>
      </c>
      <c r="E2185" s="150">
        <v>3384500</v>
      </c>
      <c r="F2185" s="150" t="s">
        <v>22160</v>
      </c>
    </row>
    <row r="2186" spans="1:6" x14ac:dyDescent="0.15">
      <c r="A2186" s="150" t="s">
        <v>3058</v>
      </c>
      <c r="B2186" s="150" t="s">
        <v>14302</v>
      </c>
      <c r="C2186" s="150" t="s">
        <v>14303</v>
      </c>
      <c r="D2186" s="150">
        <v>70200</v>
      </c>
      <c r="E2186" s="150">
        <v>130100</v>
      </c>
      <c r="F2186" s="150" t="s">
        <v>22063</v>
      </c>
    </row>
    <row r="2187" spans="1:6" x14ac:dyDescent="0.15">
      <c r="A2187" s="150" t="s">
        <v>22487</v>
      </c>
      <c r="B2187" s="150" t="s">
        <v>14304</v>
      </c>
      <c r="C2187" s="150" t="s">
        <v>14305</v>
      </c>
      <c r="D2187" s="150">
        <v>16693300</v>
      </c>
      <c r="E2187" s="150">
        <v>17054200</v>
      </c>
      <c r="F2187" s="150" t="s">
        <v>22069</v>
      </c>
    </row>
    <row r="2188" spans="1:6" x14ac:dyDescent="0.15">
      <c r="A2188" s="150" t="s">
        <v>22483</v>
      </c>
      <c r="B2188" s="150" t="s">
        <v>14306</v>
      </c>
      <c r="C2188" s="150" t="s">
        <v>14307</v>
      </c>
      <c r="D2188" s="150">
        <v>1014320</v>
      </c>
      <c r="E2188" s="150">
        <v>839539</v>
      </c>
      <c r="F2188" s="150" t="s">
        <v>24485</v>
      </c>
    </row>
    <row r="2189" spans="1:6" x14ac:dyDescent="0.15">
      <c r="A2189" s="150" t="s">
        <v>29129</v>
      </c>
      <c r="B2189" s="150" t="s">
        <v>14308</v>
      </c>
      <c r="C2189" s="150" t="s">
        <v>14309</v>
      </c>
      <c r="D2189" s="150">
        <v>11019668</v>
      </c>
      <c r="E2189" s="150">
        <v>16175050</v>
      </c>
      <c r="F2189" s="150" t="s">
        <v>22160</v>
      </c>
    </row>
    <row r="2190" spans="1:6" x14ac:dyDescent="0.15">
      <c r="A2190" s="150" t="s">
        <v>5105</v>
      </c>
      <c r="B2190" s="150" t="s">
        <v>14310</v>
      </c>
      <c r="C2190" s="150" t="s">
        <v>13440</v>
      </c>
      <c r="D2190" s="150">
        <v>1204999.6000000001</v>
      </c>
      <c r="E2190" s="150">
        <v>1502315</v>
      </c>
      <c r="F2190" s="150" t="s">
        <v>22078</v>
      </c>
    </row>
    <row r="2191" spans="1:6" x14ac:dyDescent="0.15">
      <c r="A2191" s="150" t="s">
        <v>26606</v>
      </c>
      <c r="B2191" s="150" t="s">
        <v>14311</v>
      </c>
      <c r="C2191" s="150" t="s">
        <v>14312</v>
      </c>
      <c r="D2191" s="150">
        <v>158315</v>
      </c>
      <c r="E2191" s="150">
        <v>182065</v>
      </c>
      <c r="F2191" s="150" t="s">
        <v>18774</v>
      </c>
    </row>
    <row r="2192" spans="1:6" x14ac:dyDescent="0.15">
      <c r="A2192" s="150" t="s">
        <v>29130</v>
      </c>
      <c r="B2192" s="150" t="s">
        <v>14313</v>
      </c>
      <c r="C2192" s="150" t="s">
        <v>14314</v>
      </c>
      <c r="D2192" s="150">
        <v>672150</v>
      </c>
      <c r="E2192" s="150">
        <v>110700</v>
      </c>
      <c r="F2192" s="150" t="s">
        <v>22135</v>
      </c>
    </row>
    <row r="2193" spans="1:6" x14ac:dyDescent="0.15">
      <c r="A2193" s="150" t="s">
        <v>3044</v>
      </c>
      <c r="B2193" s="150" t="s">
        <v>14315</v>
      </c>
      <c r="C2193" s="150" t="s">
        <v>14316</v>
      </c>
      <c r="D2193" s="150">
        <v>71647</v>
      </c>
      <c r="E2193" s="150">
        <v>173059</v>
      </c>
      <c r="F2193" s="150" t="s">
        <v>14062</v>
      </c>
    </row>
    <row r="2194" spans="1:6" x14ac:dyDescent="0.15">
      <c r="A2194" s="150" t="s">
        <v>29131</v>
      </c>
      <c r="B2194" s="150" t="s">
        <v>14317</v>
      </c>
      <c r="C2194" s="150" t="s">
        <v>14318</v>
      </c>
      <c r="D2194" s="150">
        <v>469793.38</v>
      </c>
      <c r="E2194" s="150">
        <v>570619.39</v>
      </c>
      <c r="F2194" s="150" t="s">
        <v>24559</v>
      </c>
    </row>
    <row r="2195" spans="1:6" x14ac:dyDescent="0.15">
      <c r="A2195" s="150" t="s">
        <v>29132</v>
      </c>
      <c r="B2195" s="150" t="s">
        <v>14319</v>
      </c>
      <c r="C2195" s="150" t="s">
        <v>14205</v>
      </c>
      <c r="D2195" s="150">
        <v>704368</v>
      </c>
      <c r="E2195" s="150">
        <v>1076686</v>
      </c>
      <c r="F2195" s="150" t="s">
        <v>22060</v>
      </c>
    </row>
    <row r="2196" spans="1:6" x14ac:dyDescent="0.15">
      <c r="A2196" s="150" t="s">
        <v>3036</v>
      </c>
      <c r="B2196" s="150" t="s">
        <v>14320</v>
      </c>
      <c r="C2196" s="150" t="s">
        <v>14321</v>
      </c>
      <c r="D2196" s="150">
        <v>3268990</v>
      </c>
      <c r="E2196" s="150">
        <v>3229936</v>
      </c>
      <c r="F2196" s="150" t="s">
        <v>22081</v>
      </c>
    </row>
    <row r="2197" spans="1:6" x14ac:dyDescent="0.15">
      <c r="A2197" s="150" t="s">
        <v>26899</v>
      </c>
      <c r="B2197" s="150" t="s">
        <v>14322</v>
      </c>
      <c r="C2197" s="150" t="s">
        <v>14323</v>
      </c>
      <c r="D2197" s="150">
        <v>57800</v>
      </c>
      <c r="E2197" s="150">
        <v>61240</v>
      </c>
      <c r="F2197" s="150" t="s">
        <v>29133</v>
      </c>
    </row>
    <row r="2198" spans="1:6" x14ac:dyDescent="0.15">
      <c r="A2198" s="150" t="s">
        <v>26593</v>
      </c>
      <c r="B2198" s="150" t="s">
        <v>14324</v>
      </c>
      <c r="C2198" s="150" t="s">
        <v>1656</v>
      </c>
      <c r="D2198" s="150">
        <v>21604200</v>
      </c>
      <c r="E2198" s="150">
        <v>22176000</v>
      </c>
      <c r="F2198" s="150" t="s">
        <v>22082</v>
      </c>
    </row>
    <row r="2199" spans="1:6" x14ac:dyDescent="0.15">
      <c r="A2199" s="150" t="s">
        <v>5112</v>
      </c>
      <c r="B2199" s="150" t="s">
        <v>14325</v>
      </c>
      <c r="C2199" s="150" t="s">
        <v>14326</v>
      </c>
      <c r="D2199" s="150">
        <v>2159884</v>
      </c>
      <c r="E2199" s="150">
        <v>2751729</v>
      </c>
      <c r="F2199" s="150" t="s">
        <v>22078</v>
      </c>
    </row>
    <row r="2200" spans="1:6" x14ac:dyDescent="0.15">
      <c r="A2200" s="150" t="s">
        <v>5113</v>
      </c>
      <c r="B2200" s="150" t="s">
        <v>14327</v>
      </c>
      <c r="C2200" s="150" t="s">
        <v>14328</v>
      </c>
      <c r="D2200" s="150">
        <v>4462560</v>
      </c>
      <c r="E2200" s="150">
        <v>4344060</v>
      </c>
      <c r="F2200" s="150" t="s">
        <v>29134</v>
      </c>
    </row>
    <row r="2201" spans="1:6" x14ac:dyDescent="0.15">
      <c r="A2201" s="150" t="s">
        <v>5114</v>
      </c>
      <c r="B2201" s="150" t="s">
        <v>14329</v>
      </c>
      <c r="C2201" s="150" t="s">
        <v>14205</v>
      </c>
      <c r="D2201" s="150">
        <v>912111</v>
      </c>
      <c r="E2201" s="150">
        <v>807111</v>
      </c>
      <c r="F2201" s="150" t="s">
        <v>22060</v>
      </c>
    </row>
    <row r="2202" spans="1:6" x14ac:dyDescent="0.15">
      <c r="A2202" s="150" t="s">
        <v>5115</v>
      </c>
      <c r="B2202" s="150" t="s">
        <v>14330</v>
      </c>
      <c r="C2202" s="150" t="s">
        <v>14331</v>
      </c>
      <c r="D2202" s="150">
        <v>70719</v>
      </c>
      <c r="E2202" s="150">
        <v>75058</v>
      </c>
      <c r="F2202" s="150" t="s">
        <v>22111</v>
      </c>
    </row>
    <row r="2203" spans="1:6" x14ac:dyDescent="0.15">
      <c r="A2203" s="150" t="s">
        <v>5116</v>
      </c>
      <c r="B2203" s="150" t="s">
        <v>14332</v>
      </c>
      <c r="C2203" s="150" t="s">
        <v>14333</v>
      </c>
      <c r="D2203" s="150">
        <v>747300.9</v>
      </c>
      <c r="E2203" s="150">
        <v>1015174</v>
      </c>
      <c r="F2203" s="150" t="s">
        <v>14062</v>
      </c>
    </row>
    <row r="2204" spans="1:6" x14ac:dyDescent="0.15">
      <c r="A2204" s="150" t="s">
        <v>5117</v>
      </c>
      <c r="B2204" s="150" t="s">
        <v>14334</v>
      </c>
      <c r="C2204" s="150" t="s">
        <v>14335</v>
      </c>
      <c r="D2204" s="150">
        <v>7395800</v>
      </c>
      <c r="E2204" s="150">
        <v>7375800</v>
      </c>
      <c r="F2204" s="150" t="s">
        <v>22060</v>
      </c>
    </row>
    <row r="2205" spans="1:6" x14ac:dyDescent="0.15">
      <c r="A2205" s="150" t="s">
        <v>26590</v>
      </c>
      <c r="B2205" s="150" t="s">
        <v>14336</v>
      </c>
      <c r="C2205" s="150" t="s">
        <v>14337</v>
      </c>
      <c r="D2205" s="150">
        <v>3674888</v>
      </c>
      <c r="E2205" s="150">
        <v>9463369</v>
      </c>
      <c r="F2205" s="150" t="s">
        <v>24477</v>
      </c>
    </row>
    <row r="2206" spans="1:6" x14ac:dyDescent="0.15">
      <c r="A2206" s="150" t="s">
        <v>26587</v>
      </c>
      <c r="B2206" s="150" t="s">
        <v>14338</v>
      </c>
      <c r="C2206" s="150" t="s">
        <v>14339</v>
      </c>
      <c r="D2206" s="150">
        <v>20693000</v>
      </c>
      <c r="E2206" s="150">
        <v>24417000</v>
      </c>
      <c r="F2206" s="150" t="s">
        <v>22082</v>
      </c>
    </row>
    <row r="2207" spans="1:6" x14ac:dyDescent="0.15">
      <c r="A2207" s="150" t="s">
        <v>23474</v>
      </c>
      <c r="B2207" s="150" t="s">
        <v>14340</v>
      </c>
      <c r="C2207" s="150" t="s">
        <v>14341</v>
      </c>
      <c r="D2207" s="150">
        <v>1065320</v>
      </c>
      <c r="E2207" s="150">
        <v>1178932</v>
      </c>
      <c r="F2207" s="150" t="s">
        <v>22172</v>
      </c>
    </row>
    <row r="2208" spans="1:6" x14ac:dyDescent="0.15">
      <c r="A2208" s="150" t="s">
        <v>5120</v>
      </c>
      <c r="B2208" s="150" t="s">
        <v>14342</v>
      </c>
      <c r="C2208" s="150" t="s">
        <v>14343</v>
      </c>
      <c r="D2208" s="150">
        <v>274975.62</v>
      </c>
      <c r="E2208" s="150">
        <v>292836</v>
      </c>
      <c r="F2208" s="150" t="s">
        <v>29135</v>
      </c>
    </row>
    <row r="2209" spans="1:6" x14ac:dyDescent="0.15">
      <c r="A2209" s="150" t="s">
        <v>5121</v>
      </c>
      <c r="B2209" s="150" t="s">
        <v>14344</v>
      </c>
      <c r="C2209" s="150" t="s">
        <v>14345</v>
      </c>
      <c r="D2209" s="150">
        <v>835100</v>
      </c>
      <c r="E2209" s="150">
        <v>4651100</v>
      </c>
      <c r="F2209" s="150" t="s">
        <v>22060</v>
      </c>
    </row>
    <row r="2210" spans="1:6" x14ac:dyDescent="0.15">
      <c r="A2210" s="150" t="s">
        <v>5122</v>
      </c>
      <c r="B2210" s="150" t="s">
        <v>14346</v>
      </c>
      <c r="C2210" s="150" t="s">
        <v>14347</v>
      </c>
      <c r="D2210" s="150">
        <v>4157200</v>
      </c>
      <c r="E2210" s="150">
        <v>5735000</v>
      </c>
      <c r="F2210" s="150" t="s">
        <v>22160</v>
      </c>
    </row>
    <row r="2211" spans="1:6" x14ac:dyDescent="0.15">
      <c r="A2211" s="150" t="s">
        <v>5123</v>
      </c>
      <c r="B2211" s="150" t="s">
        <v>14348</v>
      </c>
      <c r="C2211" s="150" t="s">
        <v>14349</v>
      </c>
      <c r="D2211" s="150">
        <v>18306</v>
      </c>
      <c r="E2211" s="150">
        <v>22340</v>
      </c>
      <c r="F2211" s="150" t="s">
        <v>22103</v>
      </c>
    </row>
    <row r="2212" spans="1:6" x14ac:dyDescent="0.15">
      <c r="A2212" s="150" t="s">
        <v>22441</v>
      </c>
      <c r="B2212" s="150" t="s">
        <v>14350</v>
      </c>
      <c r="C2212" s="150" t="s">
        <v>14351</v>
      </c>
      <c r="D2212" s="150">
        <v>720862</v>
      </c>
      <c r="E2212" s="150">
        <v>634783</v>
      </c>
      <c r="F2212" s="150" t="s">
        <v>22140</v>
      </c>
    </row>
    <row r="2213" spans="1:6" x14ac:dyDescent="0.15">
      <c r="A2213" s="150" t="s">
        <v>5124</v>
      </c>
      <c r="B2213" s="150" t="s">
        <v>14352</v>
      </c>
      <c r="C2213" s="150" t="s">
        <v>14353</v>
      </c>
      <c r="D2213" s="150">
        <v>852860</v>
      </c>
      <c r="E2213" s="150">
        <v>949219</v>
      </c>
      <c r="F2213" s="150" t="s">
        <v>18774</v>
      </c>
    </row>
    <row r="2214" spans="1:6" x14ac:dyDescent="0.15">
      <c r="A2214" s="150" t="s">
        <v>26566</v>
      </c>
      <c r="B2214" s="150" t="s">
        <v>14354</v>
      </c>
      <c r="C2214" s="150" t="s">
        <v>14355</v>
      </c>
      <c r="D2214" s="150">
        <v>199725</v>
      </c>
      <c r="E2214" s="150">
        <v>1009725</v>
      </c>
      <c r="F2214" s="150" t="s">
        <v>24591</v>
      </c>
    </row>
    <row r="2215" spans="1:6" x14ac:dyDescent="0.15">
      <c r="A2215" s="150" t="s">
        <v>5126</v>
      </c>
      <c r="B2215" s="150" t="s">
        <v>14356</v>
      </c>
      <c r="C2215" s="150" t="s">
        <v>14357</v>
      </c>
      <c r="D2215" s="150">
        <v>2989.52</v>
      </c>
      <c r="E2215" s="150">
        <v>3567.2</v>
      </c>
      <c r="F2215" s="150" t="s">
        <v>22067</v>
      </c>
    </row>
    <row r="2216" spans="1:6" x14ac:dyDescent="0.15">
      <c r="A2216" s="150" t="s">
        <v>22428</v>
      </c>
      <c r="B2216" s="150" t="s">
        <v>14358</v>
      </c>
      <c r="C2216" s="150" t="s">
        <v>14359</v>
      </c>
      <c r="D2216" s="150">
        <v>1311350</v>
      </c>
      <c r="E2216" s="150">
        <v>1418000</v>
      </c>
      <c r="F2216" s="150" t="s">
        <v>22111</v>
      </c>
    </row>
    <row r="2217" spans="1:6" x14ac:dyDescent="0.15">
      <c r="A2217" s="150" t="s">
        <v>22427</v>
      </c>
      <c r="B2217" s="150" t="s">
        <v>14361</v>
      </c>
      <c r="C2217" s="150" t="s">
        <v>14362</v>
      </c>
      <c r="D2217" s="150">
        <v>2174023</v>
      </c>
      <c r="E2217" s="150">
        <v>2253067</v>
      </c>
      <c r="F2217" s="150" t="s">
        <v>22111</v>
      </c>
    </row>
    <row r="2218" spans="1:6" x14ac:dyDescent="0.15">
      <c r="A2218" s="150" t="s">
        <v>22426</v>
      </c>
      <c r="B2218" s="150" t="s">
        <v>14363</v>
      </c>
      <c r="C2218" s="150" t="s">
        <v>14364</v>
      </c>
      <c r="D2218" s="150">
        <v>48534</v>
      </c>
      <c r="E2218" s="150">
        <v>77470</v>
      </c>
      <c r="F2218" s="150" t="s">
        <v>22059</v>
      </c>
    </row>
    <row r="2219" spans="1:6" x14ac:dyDescent="0.15">
      <c r="A2219" s="150" t="s">
        <v>5127</v>
      </c>
      <c r="B2219" s="150" t="s">
        <v>14365</v>
      </c>
      <c r="C2219" s="150" t="s">
        <v>14366</v>
      </c>
      <c r="D2219" s="150">
        <v>7585</v>
      </c>
      <c r="E2219" s="150">
        <v>8325</v>
      </c>
      <c r="F2219" s="150" t="s">
        <v>29136</v>
      </c>
    </row>
    <row r="2220" spans="1:6" x14ac:dyDescent="0.15">
      <c r="A2220" s="150" t="s">
        <v>5128</v>
      </c>
      <c r="B2220" s="150" t="s">
        <v>14368</v>
      </c>
      <c r="C2220" s="150" t="s">
        <v>14369</v>
      </c>
      <c r="D2220" s="150">
        <v>248226</v>
      </c>
      <c r="E2220" s="150">
        <v>374410.78</v>
      </c>
      <c r="F2220" s="150" t="s">
        <v>28576</v>
      </c>
    </row>
    <row r="2221" spans="1:6" x14ac:dyDescent="0.15">
      <c r="A2221" s="150" t="s">
        <v>5129</v>
      </c>
      <c r="B2221" s="150" t="s">
        <v>14370</v>
      </c>
      <c r="C2221" s="150" t="s">
        <v>14371</v>
      </c>
      <c r="D2221" s="150">
        <v>183500</v>
      </c>
      <c r="E2221" s="150">
        <v>246463</v>
      </c>
      <c r="F2221" s="150" t="s">
        <v>22060</v>
      </c>
    </row>
    <row r="2222" spans="1:6" x14ac:dyDescent="0.15">
      <c r="A2222" s="150" t="s">
        <v>5130</v>
      </c>
      <c r="B2222" s="150" t="s">
        <v>14372</v>
      </c>
      <c r="C2222" s="150" t="s">
        <v>14337</v>
      </c>
      <c r="D2222" s="150">
        <v>4899080</v>
      </c>
      <c r="E2222" s="150">
        <v>9281733</v>
      </c>
      <c r="F2222" s="150" t="s">
        <v>22074</v>
      </c>
    </row>
    <row r="2223" spans="1:6" x14ac:dyDescent="0.15">
      <c r="A2223" s="150" t="s">
        <v>5131</v>
      </c>
      <c r="B2223" s="150" t="s">
        <v>14373</v>
      </c>
      <c r="C2223" s="150" t="s">
        <v>14374</v>
      </c>
      <c r="D2223" s="150">
        <v>28060</v>
      </c>
      <c r="E2223" s="150">
        <v>27235</v>
      </c>
      <c r="F2223" s="150" t="s">
        <v>27751</v>
      </c>
    </row>
    <row r="2224" spans="1:6" x14ac:dyDescent="0.15">
      <c r="A2224" s="150" t="s">
        <v>5132</v>
      </c>
      <c r="B2224" s="150" t="s">
        <v>14375</v>
      </c>
      <c r="C2224" s="150" t="s">
        <v>14376</v>
      </c>
      <c r="D2224" s="150">
        <v>319335</v>
      </c>
      <c r="E2224" s="150">
        <v>103740</v>
      </c>
      <c r="F2224" s="150" t="s">
        <v>24477</v>
      </c>
    </row>
    <row r="2225" spans="1:6" x14ac:dyDescent="0.15">
      <c r="A2225" s="150" t="s">
        <v>5133</v>
      </c>
      <c r="B2225" s="150" t="s">
        <v>14377</v>
      </c>
      <c r="C2225" s="150" t="s">
        <v>14378</v>
      </c>
      <c r="D2225" s="150">
        <v>18082798</v>
      </c>
      <c r="E2225" s="150">
        <v>18936483.199999999</v>
      </c>
      <c r="F2225" s="150" t="s">
        <v>29137</v>
      </c>
    </row>
    <row r="2226" spans="1:6" x14ac:dyDescent="0.15">
      <c r="A2226" s="150" t="s">
        <v>5134</v>
      </c>
      <c r="B2226" s="150" t="s">
        <v>14379</v>
      </c>
      <c r="C2226" s="150" t="s">
        <v>14380</v>
      </c>
      <c r="D2226" s="150">
        <v>898700</v>
      </c>
      <c r="E2226" s="150">
        <v>1470080</v>
      </c>
      <c r="F2226" s="150" t="s">
        <v>29138</v>
      </c>
    </row>
    <row r="2227" spans="1:6" x14ac:dyDescent="0.15">
      <c r="A2227" s="150" t="s">
        <v>5135</v>
      </c>
      <c r="B2227" s="150" t="s">
        <v>14381</v>
      </c>
      <c r="C2227" s="150" t="s">
        <v>14382</v>
      </c>
      <c r="D2227" s="150">
        <v>2174000</v>
      </c>
      <c r="E2227" s="150">
        <v>2567700</v>
      </c>
      <c r="F2227" s="150" t="s">
        <v>22060</v>
      </c>
    </row>
    <row r="2228" spans="1:6" x14ac:dyDescent="0.15">
      <c r="A2228" s="150" t="s">
        <v>5136</v>
      </c>
      <c r="B2228" s="150" t="s">
        <v>14383</v>
      </c>
      <c r="C2228" s="150" t="s">
        <v>14384</v>
      </c>
      <c r="D2228" s="150">
        <v>158563</v>
      </c>
      <c r="E2228" s="150">
        <v>150334</v>
      </c>
      <c r="F2228" s="150" t="s">
        <v>28519</v>
      </c>
    </row>
    <row r="2229" spans="1:6" x14ac:dyDescent="0.15">
      <c r="A2229" s="150" t="s">
        <v>22414</v>
      </c>
      <c r="B2229" s="150" t="s">
        <v>14385</v>
      </c>
      <c r="C2229" s="150" t="s">
        <v>14386</v>
      </c>
      <c r="D2229" s="150">
        <v>141000</v>
      </c>
      <c r="E2229" s="150">
        <v>9600</v>
      </c>
      <c r="F2229" s="150" t="s">
        <v>22108</v>
      </c>
    </row>
    <row r="2230" spans="1:6" x14ac:dyDescent="0.15">
      <c r="A2230" s="150" t="s">
        <v>5137</v>
      </c>
      <c r="B2230" s="150" t="s">
        <v>14387</v>
      </c>
      <c r="C2230" s="150" t="s">
        <v>14388</v>
      </c>
      <c r="D2230" s="150">
        <v>221960</v>
      </c>
      <c r="E2230" s="150">
        <v>474910</v>
      </c>
      <c r="F2230" s="150" t="s">
        <v>22060</v>
      </c>
    </row>
    <row r="2231" spans="1:6" x14ac:dyDescent="0.15">
      <c r="A2231" s="150" t="s">
        <v>5138</v>
      </c>
      <c r="B2231" s="150" t="s">
        <v>14389</v>
      </c>
      <c r="C2231" s="150" t="s">
        <v>14390</v>
      </c>
      <c r="D2231" s="150">
        <v>1075600</v>
      </c>
      <c r="E2231" s="150">
        <v>1102400</v>
      </c>
      <c r="F2231" s="150" t="s">
        <v>24502</v>
      </c>
    </row>
    <row r="2232" spans="1:6" x14ac:dyDescent="0.15">
      <c r="A2232" s="150" t="s">
        <v>5139</v>
      </c>
      <c r="B2232" s="150" t="s">
        <v>14391</v>
      </c>
      <c r="C2232" s="150" t="s">
        <v>14392</v>
      </c>
      <c r="D2232" s="150">
        <v>1578300</v>
      </c>
      <c r="E2232" s="150">
        <v>159110</v>
      </c>
      <c r="F2232" s="150" t="s">
        <v>29139</v>
      </c>
    </row>
    <row r="2233" spans="1:6" x14ac:dyDescent="0.15">
      <c r="A2233" s="150" t="s">
        <v>5140</v>
      </c>
      <c r="B2233" s="150" t="s">
        <v>14394</v>
      </c>
      <c r="C2233" s="150" t="s">
        <v>14395</v>
      </c>
      <c r="D2233" s="150">
        <v>4171687</v>
      </c>
      <c r="E2233" s="150">
        <v>4738390.4000000004</v>
      </c>
      <c r="F2233" s="150" t="s">
        <v>24462</v>
      </c>
    </row>
    <row r="2234" spans="1:6" x14ac:dyDescent="0.15">
      <c r="A2234" s="150" t="s">
        <v>5141</v>
      </c>
      <c r="B2234" s="150" t="s">
        <v>14396</v>
      </c>
      <c r="C2234" s="150" t="s">
        <v>14397</v>
      </c>
      <c r="D2234" s="150">
        <v>808933.8</v>
      </c>
      <c r="E2234" s="150">
        <v>979867.6</v>
      </c>
      <c r="F2234" s="150" t="s">
        <v>24495</v>
      </c>
    </row>
    <row r="2235" spans="1:6" x14ac:dyDescent="0.15">
      <c r="A2235" s="150" t="s">
        <v>5142</v>
      </c>
      <c r="B2235" s="150" t="s">
        <v>14398</v>
      </c>
      <c r="C2235" s="150" t="s">
        <v>14399</v>
      </c>
      <c r="D2235" s="150">
        <v>261915</v>
      </c>
      <c r="E2235" s="150">
        <v>344106</v>
      </c>
      <c r="F2235" s="150" t="s">
        <v>29140</v>
      </c>
    </row>
    <row r="2236" spans="1:6" x14ac:dyDescent="0.15">
      <c r="A2236" s="150" t="s">
        <v>5143</v>
      </c>
      <c r="B2236" s="150" t="s">
        <v>14400</v>
      </c>
      <c r="C2236" s="150" t="s">
        <v>14401</v>
      </c>
      <c r="D2236" s="150">
        <v>173150</v>
      </c>
      <c r="E2236" s="150">
        <v>189750</v>
      </c>
      <c r="F2236" s="150" t="s">
        <v>22160</v>
      </c>
    </row>
    <row r="2237" spans="1:6" x14ac:dyDescent="0.15">
      <c r="A2237" s="150" t="s">
        <v>22410</v>
      </c>
      <c r="B2237" s="150" t="s">
        <v>14402</v>
      </c>
      <c r="C2237" s="150" t="s">
        <v>14403</v>
      </c>
      <c r="D2237" s="150">
        <v>701156</v>
      </c>
      <c r="E2237" s="150">
        <v>707313</v>
      </c>
      <c r="F2237" s="150" t="s">
        <v>22140</v>
      </c>
    </row>
    <row r="2238" spans="1:6" x14ac:dyDescent="0.15">
      <c r="A2238" s="150" t="s">
        <v>5144</v>
      </c>
      <c r="B2238" s="150" t="s">
        <v>14404</v>
      </c>
      <c r="C2238" s="150" t="s">
        <v>14405</v>
      </c>
      <c r="D2238" s="150">
        <v>5167769.75</v>
      </c>
      <c r="E2238" s="150">
        <v>7955000</v>
      </c>
      <c r="F2238" s="150" t="s">
        <v>24530</v>
      </c>
    </row>
    <row r="2239" spans="1:6" x14ac:dyDescent="0.15">
      <c r="A2239" s="150" t="s">
        <v>5145</v>
      </c>
      <c r="B2239" s="150" t="s">
        <v>14406</v>
      </c>
      <c r="C2239" s="150" t="s">
        <v>14407</v>
      </c>
      <c r="D2239" s="150">
        <v>56400</v>
      </c>
      <c r="E2239" s="150">
        <v>97800</v>
      </c>
      <c r="F2239" s="150" t="s">
        <v>22154</v>
      </c>
    </row>
    <row r="2240" spans="1:6" x14ac:dyDescent="0.15">
      <c r="A2240" s="150" t="s">
        <v>5146</v>
      </c>
      <c r="B2240" s="150" t="s">
        <v>14408</v>
      </c>
      <c r="C2240" s="150" t="s">
        <v>2111</v>
      </c>
      <c r="D2240" s="150">
        <v>17641600</v>
      </c>
      <c r="E2240" s="150">
        <v>22176000</v>
      </c>
      <c r="F2240" s="150" t="s">
        <v>22082</v>
      </c>
    </row>
    <row r="2241" spans="1:6" x14ac:dyDescent="0.15">
      <c r="A2241" s="150" t="s">
        <v>5147</v>
      </c>
      <c r="B2241" s="150" t="s">
        <v>14409</v>
      </c>
      <c r="C2241" s="150" t="s">
        <v>14410</v>
      </c>
      <c r="D2241" s="150">
        <v>1485000</v>
      </c>
      <c r="E2241" s="150">
        <v>1656000</v>
      </c>
      <c r="F2241" s="150" t="s">
        <v>29141</v>
      </c>
    </row>
    <row r="2242" spans="1:6" x14ac:dyDescent="0.15">
      <c r="A2242" s="150" t="s">
        <v>5148</v>
      </c>
      <c r="B2242" s="150" t="s">
        <v>14411</v>
      </c>
      <c r="C2242" s="150" t="s">
        <v>1917</v>
      </c>
      <c r="D2242" s="150">
        <v>11680000</v>
      </c>
      <c r="E2242" s="150">
        <v>16936000</v>
      </c>
      <c r="F2242" s="150" t="s">
        <v>22053</v>
      </c>
    </row>
    <row r="2243" spans="1:6" x14ac:dyDescent="0.15">
      <c r="A2243" s="150" t="s">
        <v>5149</v>
      </c>
      <c r="B2243" s="150" t="s">
        <v>14412</v>
      </c>
      <c r="C2243" s="150" t="s">
        <v>14413</v>
      </c>
      <c r="D2243" s="150">
        <v>260944</v>
      </c>
      <c r="E2243" s="150">
        <v>284569</v>
      </c>
      <c r="F2243" s="150" t="s">
        <v>22093</v>
      </c>
    </row>
    <row r="2244" spans="1:6" x14ac:dyDescent="0.15">
      <c r="A2244" s="150" t="s">
        <v>22403</v>
      </c>
      <c r="B2244" s="150" t="s">
        <v>14414</v>
      </c>
      <c r="C2244" s="150" t="s">
        <v>14415</v>
      </c>
      <c r="D2244" s="150">
        <v>346806</v>
      </c>
      <c r="E2244" s="150">
        <v>325806</v>
      </c>
      <c r="F2244" s="150" t="s">
        <v>24461</v>
      </c>
    </row>
    <row r="2245" spans="1:6" x14ac:dyDescent="0.15">
      <c r="A2245" s="150" t="s">
        <v>26534</v>
      </c>
      <c r="B2245" s="150" t="s">
        <v>14417</v>
      </c>
      <c r="C2245" s="150" t="s">
        <v>14418</v>
      </c>
      <c r="D2245" s="150">
        <v>218875</v>
      </c>
      <c r="E2245" s="150">
        <v>306075</v>
      </c>
      <c r="F2245" s="150" t="s">
        <v>24593</v>
      </c>
    </row>
    <row r="2246" spans="1:6" x14ac:dyDescent="0.15">
      <c r="A2246" s="150" t="s">
        <v>5151</v>
      </c>
      <c r="B2246" s="150" t="s">
        <v>14420</v>
      </c>
      <c r="C2246" s="150" t="s">
        <v>14421</v>
      </c>
      <c r="D2246" s="150">
        <v>1249650</v>
      </c>
      <c r="E2246" s="150">
        <v>3817330</v>
      </c>
      <c r="F2246" s="150" t="s">
        <v>22161</v>
      </c>
    </row>
    <row r="2247" spans="1:6" x14ac:dyDescent="0.15">
      <c r="A2247" s="150" t="s">
        <v>5152</v>
      </c>
      <c r="B2247" s="150" t="s">
        <v>14422</v>
      </c>
      <c r="C2247" s="150" t="s">
        <v>14423</v>
      </c>
      <c r="D2247" s="150">
        <v>1114196</v>
      </c>
      <c r="E2247" s="150">
        <v>1136852</v>
      </c>
      <c r="F2247" s="150" t="s">
        <v>24545</v>
      </c>
    </row>
    <row r="2248" spans="1:6" x14ac:dyDescent="0.15">
      <c r="A2248" s="150" t="s">
        <v>5153</v>
      </c>
      <c r="B2248" s="150" t="s">
        <v>14424</v>
      </c>
      <c r="C2248" s="150" t="s">
        <v>14425</v>
      </c>
      <c r="D2248" s="150">
        <v>839232</v>
      </c>
      <c r="E2248" s="150">
        <v>1023176</v>
      </c>
      <c r="F2248" s="150" t="s">
        <v>29142</v>
      </c>
    </row>
    <row r="2249" spans="1:6" x14ac:dyDescent="0.15">
      <c r="A2249" s="150" t="s">
        <v>5154</v>
      </c>
      <c r="B2249" s="150" t="s">
        <v>14426</v>
      </c>
      <c r="C2249" s="150" t="s">
        <v>14427</v>
      </c>
      <c r="D2249" s="150">
        <v>6119610</v>
      </c>
      <c r="E2249" s="150">
        <v>18680359</v>
      </c>
      <c r="F2249" s="150" t="s">
        <v>27061</v>
      </c>
    </row>
    <row r="2250" spans="1:6" x14ac:dyDescent="0.15">
      <c r="A2250" s="150" t="s">
        <v>5155</v>
      </c>
      <c r="B2250" s="150" t="s">
        <v>14428</v>
      </c>
      <c r="C2250" s="150" t="s">
        <v>14078</v>
      </c>
      <c r="D2250" s="150">
        <v>5861869</v>
      </c>
      <c r="E2250" s="150">
        <v>5165248</v>
      </c>
      <c r="F2250" s="150" t="s">
        <v>18774</v>
      </c>
    </row>
    <row r="2251" spans="1:6" x14ac:dyDescent="0.15">
      <c r="A2251" s="150" t="s">
        <v>5156</v>
      </c>
      <c r="B2251" s="150" t="s">
        <v>14429</v>
      </c>
      <c r="C2251" s="150" t="s">
        <v>14430</v>
      </c>
      <c r="D2251" s="150">
        <v>145762</v>
      </c>
      <c r="E2251" s="150">
        <v>221594</v>
      </c>
      <c r="F2251" s="150" t="s">
        <v>29143</v>
      </c>
    </row>
    <row r="2252" spans="1:6" x14ac:dyDescent="0.15">
      <c r="A2252" s="150" t="s">
        <v>5157</v>
      </c>
      <c r="B2252" s="150" t="s">
        <v>14431</v>
      </c>
      <c r="C2252" s="150" t="s">
        <v>14432</v>
      </c>
      <c r="D2252" s="150">
        <v>5511900</v>
      </c>
      <c r="E2252" s="150">
        <v>4336800</v>
      </c>
      <c r="F2252" s="150" t="s">
        <v>22118</v>
      </c>
    </row>
    <row r="2253" spans="1:6" x14ac:dyDescent="0.15">
      <c r="A2253" s="150" t="s">
        <v>5158</v>
      </c>
      <c r="B2253" s="150" t="s">
        <v>14433</v>
      </c>
      <c r="C2253" s="150" t="s">
        <v>14434</v>
      </c>
      <c r="D2253" s="150">
        <v>2569773</v>
      </c>
      <c r="E2253" s="150">
        <v>3188015</v>
      </c>
      <c r="F2253" s="150" t="s">
        <v>22074</v>
      </c>
    </row>
    <row r="2254" spans="1:6" x14ac:dyDescent="0.15">
      <c r="A2254" s="150" t="s">
        <v>5159</v>
      </c>
      <c r="B2254" s="150" t="s">
        <v>14435</v>
      </c>
      <c r="C2254" s="150" t="s">
        <v>14436</v>
      </c>
      <c r="D2254" s="150">
        <v>60811</v>
      </c>
      <c r="E2254" s="150">
        <v>69533</v>
      </c>
      <c r="F2254" s="150" t="s">
        <v>22107</v>
      </c>
    </row>
    <row r="2255" spans="1:6" x14ac:dyDescent="0.15">
      <c r="A2255" s="150" t="s">
        <v>5160</v>
      </c>
      <c r="B2255" s="150" t="s">
        <v>14437</v>
      </c>
      <c r="C2255" s="150" t="s">
        <v>2842</v>
      </c>
      <c r="D2255" s="150">
        <v>177318</v>
      </c>
      <c r="E2255" s="150">
        <v>241777</v>
      </c>
      <c r="F2255" s="150" t="s">
        <v>18774</v>
      </c>
    </row>
    <row r="2256" spans="1:6" x14ac:dyDescent="0.15">
      <c r="A2256" s="150" t="s">
        <v>5161</v>
      </c>
      <c r="B2256" s="150" t="s">
        <v>14438</v>
      </c>
      <c r="C2256" s="150" t="s">
        <v>14439</v>
      </c>
      <c r="D2256" s="150">
        <v>5659962</v>
      </c>
      <c r="E2256" s="150">
        <v>6485402</v>
      </c>
      <c r="F2256" s="150" t="s">
        <v>29144</v>
      </c>
    </row>
    <row r="2257" spans="1:6" x14ac:dyDescent="0.15">
      <c r="A2257" s="150" t="s">
        <v>5162</v>
      </c>
      <c r="B2257" s="150" t="s">
        <v>14440</v>
      </c>
      <c r="C2257" s="150" t="s">
        <v>14176</v>
      </c>
      <c r="D2257" s="150">
        <v>39170356</v>
      </c>
      <c r="E2257" s="150">
        <v>39170356</v>
      </c>
      <c r="F2257" s="150" t="s">
        <v>22082</v>
      </c>
    </row>
    <row r="2258" spans="1:6" x14ac:dyDescent="0.15">
      <c r="A2258" s="150" t="s">
        <v>5163</v>
      </c>
      <c r="B2258" s="150" t="s">
        <v>14441</v>
      </c>
      <c r="C2258" s="150" t="s">
        <v>14442</v>
      </c>
      <c r="D2258" s="150">
        <v>154810</v>
      </c>
      <c r="E2258" s="150">
        <v>126924</v>
      </c>
      <c r="F2258" s="150" t="s">
        <v>24460</v>
      </c>
    </row>
    <row r="2259" spans="1:6" x14ac:dyDescent="0.15">
      <c r="A2259" s="150" t="s">
        <v>5164</v>
      </c>
      <c r="B2259" s="150" t="s">
        <v>14443</v>
      </c>
      <c r="C2259" s="150" t="s">
        <v>14444</v>
      </c>
      <c r="D2259" s="150">
        <v>2118580</v>
      </c>
      <c r="E2259" s="150">
        <v>2378076</v>
      </c>
      <c r="F2259" s="150" t="s">
        <v>29145</v>
      </c>
    </row>
    <row r="2260" spans="1:6" x14ac:dyDescent="0.15">
      <c r="A2260" s="150" t="s">
        <v>5165</v>
      </c>
      <c r="B2260" s="150" t="s">
        <v>14445</v>
      </c>
      <c r="C2260" s="150" t="s">
        <v>14446</v>
      </c>
      <c r="D2260" s="150">
        <v>1966000</v>
      </c>
      <c r="E2260" s="150">
        <v>1936000</v>
      </c>
      <c r="F2260" s="150" t="s">
        <v>22060</v>
      </c>
    </row>
    <row r="2261" spans="1:6" x14ac:dyDescent="0.15">
      <c r="A2261" s="150" t="s">
        <v>5166</v>
      </c>
      <c r="B2261" s="150" t="s">
        <v>14447</v>
      </c>
      <c r="C2261" s="150" t="s">
        <v>14448</v>
      </c>
      <c r="D2261" s="150">
        <v>7443395</v>
      </c>
      <c r="E2261" s="150">
        <v>9775054</v>
      </c>
      <c r="F2261" s="150" t="s">
        <v>27061</v>
      </c>
    </row>
    <row r="2262" spans="1:6" x14ac:dyDescent="0.15">
      <c r="A2262" s="150" t="s">
        <v>5167</v>
      </c>
      <c r="B2262" s="150" t="s">
        <v>14449</v>
      </c>
      <c r="C2262" s="150" t="s">
        <v>14450</v>
      </c>
      <c r="D2262" s="150">
        <v>1015200</v>
      </c>
      <c r="E2262" s="150">
        <v>1256400</v>
      </c>
      <c r="F2262" s="150" t="s">
        <v>24641</v>
      </c>
    </row>
    <row r="2263" spans="1:6" x14ac:dyDescent="0.15">
      <c r="A2263" s="150" t="s">
        <v>5168</v>
      </c>
      <c r="B2263" s="150" t="s">
        <v>14451</v>
      </c>
      <c r="C2263" s="150" t="s">
        <v>14452</v>
      </c>
      <c r="D2263" s="150">
        <v>370000</v>
      </c>
      <c r="E2263" s="150">
        <v>1891360</v>
      </c>
      <c r="F2263" s="150" t="s">
        <v>29146</v>
      </c>
    </row>
    <row r="2264" spans="1:6" x14ac:dyDescent="0.15">
      <c r="A2264" s="150" t="s">
        <v>5169</v>
      </c>
      <c r="B2264" s="150" t="s">
        <v>14454</v>
      </c>
      <c r="C2264" s="150" t="s">
        <v>14455</v>
      </c>
      <c r="D2264" s="150">
        <v>236128.52</v>
      </c>
      <c r="E2264" s="150">
        <v>320436</v>
      </c>
      <c r="F2264" s="150" t="s">
        <v>27157</v>
      </c>
    </row>
    <row r="2265" spans="1:6" x14ac:dyDescent="0.15">
      <c r="A2265" s="150" t="s">
        <v>5170</v>
      </c>
      <c r="B2265" s="150" t="s">
        <v>14456</v>
      </c>
      <c r="C2265" s="150" t="s">
        <v>14457</v>
      </c>
      <c r="D2265" s="150">
        <v>1041700</v>
      </c>
      <c r="E2265" s="150">
        <v>1744100</v>
      </c>
      <c r="F2265" s="150" t="s">
        <v>29147</v>
      </c>
    </row>
    <row r="2266" spans="1:6" x14ac:dyDescent="0.15">
      <c r="A2266" s="150" t="s">
        <v>5171</v>
      </c>
      <c r="B2266" s="150" t="s">
        <v>14458</v>
      </c>
      <c r="C2266" s="150" t="s">
        <v>14459</v>
      </c>
      <c r="D2266" s="150">
        <v>254742.5</v>
      </c>
      <c r="E2266" s="150">
        <v>373161.74</v>
      </c>
      <c r="F2266" s="150" t="s">
        <v>29148</v>
      </c>
    </row>
    <row r="2267" spans="1:6" x14ac:dyDescent="0.15">
      <c r="A2267" s="150" t="s">
        <v>5172</v>
      </c>
      <c r="B2267" s="150" t="s">
        <v>14461</v>
      </c>
      <c r="C2267" s="150" t="s">
        <v>14462</v>
      </c>
      <c r="D2267" s="150">
        <v>11005610</v>
      </c>
      <c r="E2267" s="150">
        <v>11639750</v>
      </c>
      <c r="F2267" s="150" t="s">
        <v>29149</v>
      </c>
    </row>
    <row r="2268" spans="1:6" x14ac:dyDescent="0.15">
      <c r="A2268" s="150" t="s">
        <v>5173</v>
      </c>
      <c r="B2268" s="150" t="s">
        <v>23311</v>
      </c>
      <c r="C2268" s="150" t="s">
        <v>14464</v>
      </c>
      <c r="D2268" s="150">
        <v>248197.2</v>
      </c>
      <c r="E2268" s="150">
        <v>504277.43</v>
      </c>
      <c r="F2268" s="150" t="s">
        <v>24529</v>
      </c>
    </row>
    <row r="2269" spans="1:6" x14ac:dyDescent="0.15">
      <c r="A2269" s="150" t="s">
        <v>5174</v>
      </c>
      <c r="B2269" s="150" t="s">
        <v>14465</v>
      </c>
      <c r="C2269" s="150" t="s">
        <v>14466</v>
      </c>
      <c r="D2269" s="150">
        <v>3082700</v>
      </c>
      <c r="E2269" s="150">
        <v>6239500</v>
      </c>
      <c r="F2269" s="150" t="s">
        <v>24530</v>
      </c>
    </row>
    <row r="2270" spans="1:6" x14ac:dyDescent="0.15">
      <c r="A2270" s="150" t="s">
        <v>5175</v>
      </c>
      <c r="B2270" s="150" t="s">
        <v>14467</v>
      </c>
      <c r="C2270" s="150" t="s">
        <v>14468</v>
      </c>
      <c r="D2270" s="150">
        <v>146000</v>
      </c>
      <c r="E2270" s="150">
        <v>15090</v>
      </c>
      <c r="F2270" s="150" t="s">
        <v>22102</v>
      </c>
    </row>
    <row r="2271" spans="1:6" x14ac:dyDescent="0.15">
      <c r="A2271" s="150" t="s">
        <v>5176</v>
      </c>
      <c r="B2271" s="150" t="s">
        <v>14469</v>
      </c>
      <c r="C2271" s="150" t="s">
        <v>14470</v>
      </c>
      <c r="D2271" s="150">
        <v>218600</v>
      </c>
      <c r="E2271" s="150">
        <v>758325</v>
      </c>
      <c r="F2271" s="150" t="s">
        <v>22107</v>
      </c>
    </row>
    <row r="2272" spans="1:6" x14ac:dyDescent="0.15">
      <c r="A2272" s="150" t="s">
        <v>23290</v>
      </c>
      <c r="B2272" s="150" t="s">
        <v>23291</v>
      </c>
      <c r="C2272" s="150" t="s">
        <v>23733</v>
      </c>
      <c r="D2272" s="150">
        <v>9234432</v>
      </c>
      <c r="E2272" s="150">
        <v>16002882</v>
      </c>
      <c r="F2272" s="150" t="s">
        <v>24530</v>
      </c>
    </row>
    <row r="2273" spans="1:6" x14ac:dyDescent="0.15">
      <c r="A2273" s="150" t="s">
        <v>23236</v>
      </c>
      <c r="B2273" s="150" t="s">
        <v>23237</v>
      </c>
      <c r="C2273" s="150" t="s">
        <v>23734</v>
      </c>
      <c r="D2273" s="150">
        <v>4770000</v>
      </c>
      <c r="E2273" s="150">
        <v>7130000.0999999996</v>
      </c>
      <c r="F2273" s="150" t="s">
        <v>29150</v>
      </c>
    </row>
    <row r="2274" spans="1:6" x14ac:dyDescent="0.15">
      <c r="A2274" s="150" t="s">
        <v>23158</v>
      </c>
      <c r="B2274" s="150" t="s">
        <v>23159</v>
      </c>
      <c r="C2274" s="150" t="s">
        <v>23736</v>
      </c>
      <c r="D2274" s="150">
        <v>55613675</v>
      </c>
      <c r="E2274" s="150">
        <v>59750350</v>
      </c>
      <c r="F2274" s="150" t="s">
        <v>29151</v>
      </c>
    </row>
    <row r="2275" spans="1:6" x14ac:dyDescent="0.15">
      <c r="A2275" s="150" t="s">
        <v>23128</v>
      </c>
      <c r="B2275" s="150" t="s">
        <v>23129</v>
      </c>
      <c r="C2275" s="150" t="s">
        <v>23737</v>
      </c>
      <c r="D2275" s="150">
        <v>321050</v>
      </c>
      <c r="E2275" s="150">
        <v>297000</v>
      </c>
      <c r="F2275" s="150" t="s">
        <v>22049</v>
      </c>
    </row>
    <row r="2276" spans="1:6" x14ac:dyDescent="0.15">
      <c r="A2276" s="150" t="s">
        <v>22959</v>
      </c>
      <c r="B2276" s="150" t="s">
        <v>22960</v>
      </c>
      <c r="C2276" s="150" t="s">
        <v>23738</v>
      </c>
      <c r="D2276" s="150">
        <v>5367000</v>
      </c>
      <c r="E2276" s="150">
        <v>7533000</v>
      </c>
      <c r="F2276" s="150" t="s">
        <v>22093</v>
      </c>
    </row>
    <row r="2277" spans="1:6" x14ac:dyDescent="0.15">
      <c r="A2277" s="150" t="s">
        <v>22957</v>
      </c>
      <c r="B2277" s="150" t="s">
        <v>22958</v>
      </c>
      <c r="C2277" s="150" t="s">
        <v>23739</v>
      </c>
      <c r="D2277" s="150">
        <v>2356819.87</v>
      </c>
      <c r="E2277" s="150">
        <v>2022774.38</v>
      </c>
      <c r="F2277" s="150" t="s">
        <v>29152</v>
      </c>
    </row>
    <row r="2278" spans="1:6" x14ac:dyDescent="0.15">
      <c r="A2278" s="150" t="s">
        <v>22901</v>
      </c>
      <c r="B2278" s="150" t="s">
        <v>22902</v>
      </c>
      <c r="C2278" s="150" t="s">
        <v>23740</v>
      </c>
      <c r="D2278" s="150">
        <v>67018</v>
      </c>
      <c r="E2278" s="150">
        <v>70718</v>
      </c>
      <c r="F2278" s="150" t="s">
        <v>24493</v>
      </c>
    </row>
    <row r="2279" spans="1:6" x14ac:dyDescent="0.15">
      <c r="A2279" s="150" t="s">
        <v>22857</v>
      </c>
      <c r="B2279" s="150" t="s">
        <v>22858</v>
      </c>
      <c r="C2279" s="150" t="s">
        <v>23741</v>
      </c>
      <c r="D2279" s="150">
        <v>48122</v>
      </c>
      <c r="E2279" s="150">
        <v>57404</v>
      </c>
      <c r="F2279" s="150" t="s">
        <v>29153</v>
      </c>
    </row>
    <row r="2280" spans="1:6" x14ac:dyDescent="0.15">
      <c r="A2280" s="150" t="s">
        <v>22769</v>
      </c>
      <c r="B2280" s="150" t="s">
        <v>22770</v>
      </c>
      <c r="C2280" s="150" t="s">
        <v>23742</v>
      </c>
      <c r="D2280" s="150">
        <v>515040</v>
      </c>
      <c r="E2280" s="150">
        <v>210900</v>
      </c>
      <c r="F2280" s="150" t="s">
        <v>22098</v>
      </c>
    </row>
    <row r="2281" spans="1:6" x14ac:dyDescent="0.15">
      <c r="A2281" s="150" t="s">
        <v>22757</v>
      </c>
      <c r="B2281" s="150" t="s">
        <v>22758</v>
      </c>
      <c r="C2281" s="150" t="s">
        <v>23743</v>
      </c>
      <c r="D2281" s="150">
        <v>964800</v>
      </c>
      <c r="E2281" s="150">
        <v>567400</v>
      </c>
      <c r="F2281" s="150" t="s">
        <v>22067</v>
      </c>
    </row>
    <row r="2282" spans="1:6" x14ac:dyDescent="0.15">
      <c r="A2282" s="150" t="s">
        <v>29154</v>
      </c>
      <c r="B2282" s="150" t="s">
        <v>29155</v>
      </c>
      <c r="C2282" s="150" t="s">
        <v>29156</v>
      </c>
      <c r="D2282" s="150">
        <v>1464000</v>
      </c>
      <c r="E2282" s="150">
        <v>1774000</v>
      </c>
      <c r="F2282" s="150" t="s">
        <v>22107</v>
      </c>
    </row>
    <row r="2283" spans="1:6" x14ac:dyDescent="0.15">
      <c r="A2283" s="150" t="s">
        <v>29157</v>
      </c>
      <c r="B2283" s="150" t="s">
        <v>29158</v>
      </c>
      <c r="C2283" s="150" t="s">
        <v>29159</v>
      </c>
      <c r="D2283" s="150">
        <v>552278</v>
      </c>
      <c r="E2283" s="150">
        <v>258121</v>
      </c>
      <c r="F2283" s="150" t="s">
        <v>24545</v>
      </c>
    </row>
    <row r="2284" spans="1:6" x14ac:dyDescent="0.15">
      <c r="A2284" s="150" t="s">
        <v>29160</v>
      </c>
      <c r="B2284" s="150" t="s">
        <v>29161</v>
      </c>
      <c r="C2284" s="150" t="s">
        <v>29162</v>
      </c>
      <c r="D2284" s="150">
        <v>1992412</v>
      </c>
      <c r="E2284" s="150">
        <v>514212</v>
      </c>
      <c r="F2284" s="150" t="s">
        <v>22060</v>
      </c>
    </row>
    <row r="2285" spans="1:6" x14ac:dyDescent="0.15">
      <c r="A2285" s="150" t="s">
        <v>29163</v>
      </c>
      <c r="B2285" s="150" t="s">
        <v>29164</v>
      </c>
      <c r="C2285" s="150" t="s">
        <v>29165</v>
      </c>
      <c r="D2285" s="150">
        <v>238250</v>
      </c>
      <c r="E2285" s="150">
        <v>2664480</v>
      </c>
      <c r="F2285" s="150" t="s">
        <v>22078</v>
      </c>
    </row>
    <row r="2286" spans="1:6" x14ac:dyDescent="0.15">
      <c r="A2286" s="150" t="s">
        <v>29166</v>
      </c>
      <c r="B2286" s="150" t="s">
        <v>29167</v>
      </c>
      <c r="C2286" s="150" t="s">
        <v>29168</v>
      </c>
      <c r="D2286" s="150">
        <v>3782640</v>
      </c>
      <c r="E2286" s="150">
        <v>5151300</v>
      </c>
      <c r="F2286" s="150" t="s">
        <v>22060</v>
      </c>
    </row>
    <row r="2287" spans="1:6" x14ac:dyDescent="0.15">
      <c r="A2287" s="150" t="s">
        <v>29169</v>
      </c>
      <c r="B2287" s="150" t="s">
        <v>29170</v>
      </c>
      <c r="C2287" s="150" t="s">
        <v>29171</v>
      </c>
      <c r="D2287" s="150">
        <v>1722500</v>
      </c>
      <c r="E2287" s="150">
        <v>1791000</v>
      </c>
      <c r="F2287" s="150" t="s">
        <v>29172</v>
      </c>
    </row>
    <row r="2288" spans="1:6" x14ac:dyDescent="0.15">
      <c r="A2288" s="150" t="s">
        <v>29173</v>
      </c>
      <c r="B2288" s="150" t="s">
        <v>29174</v>
      </c>
      <c r="C2288" s="150" t="s">
        <v>29175</v>
      </c>
      <c r="D2288" s="150">
        <v>22847549</v>
      </c>
      <c r="E2288" s="150">
        <v>21781445</v>
      </c>
      <c r="F2288" s="150" t="s">
        <v>29176</v>
      </c>
    </row>
    <row r="2289" spans="1:6" x14ac:dyDescent="0.15">
      <c r="A2289" s="150" t="s">
        <v>29177</v>
      </c>
      <c r="B2289" s="150" t="s">
        <v>29178</v>
      </c>
      <c r="C2289" s="150" t="s">
        <v>29179</v>
      </c>
      <c r="D2289" s="150">
        <v>465905</v>
      </c>
      <c r="E2289" s="150">
        <v>543900</v>
      </c>
      <c r="F2289" s="150" t="s">
        <v>22067</v>
      </c>
    </row>
    <row r="2290" spans="1:6" x14ac:dyDescent="0.15">
      <c r="A2290" s="150" t="s">
        <v>29180</v>
      </c>
      <c r="B2290" s="150" t="s">
        <v>29181</v>
      </c>
      <c r="C2290" s="150" t="s">
        <v>29182</v>
      </c>
      <c r="D2290" s="150">
        <v>261350</v>
      </c>
      <c r="E2290" s="150">
        <v>200150</v>
      </c>
      <c r="F2290" s="150" t="s">
        <v>21479</v>
      </c>
    </row>
    <row r="2291" spans="1:6" x14ac:dyDescent="0.15">
      <c r="A2291" s="150" t="s">
        <v>29183</v>
      </c>
      <c r="B2291" s="150" t="s">
        <v>29184</v>
      </c>
      <c r="C2291" s="150" t="s">
        <v>29185</v>
      </c>
      <c r="D2291" s="150">
        <v>3076980</v>
      </c>
      <c r="E2291" s="150">
        <v>2816000</v>
      </c>
      <c r="F2291" s="150" t="s">
        <v>29186</v>
      </c>
    </row>
    <row r="2292" spans="1:6" x14ac:dyDescent="0.15">
      <c r="A2292" s="150" t="s">
        <v>29187</v>
      </c>
      <c r="B2292" s="150" t="s">
        <v>29188</v>
      </c>
      <c r="C2292" s="150" t="s">
        <v>29189</v>
      </c>
      <c r="D2292" s="150">
        <v>4137000</v>
      </c>
      <c r="E2292" s="150">
        <v>38187578</v>
      </c>
      <c r="F2292" s="150" t="s">
        <v>29190</v>
      </c>
    </row>
    <row r="2293" spans="1:6" x14ac:dyDescent="0.15">
      <c r="A2293" s="150" t="s">
        <v>29191</v>
      </c>
      <c r="B2293" s="150" t="s">
        <v>29192</v>
      </c>
      <c r="C2293" s="150" t="s">
        <v>29193</v>
      </c>
      <c r="D2293" s="150">
        <v>3145726</v>
      </c>
      <c r="E2293" s="150">
        <v>3076606</v>
      </c>
      <c r="F2293" s="150" t="s">
        <v>29194</v>
      </c>
    </row>
    <row r="2294" spans="1:6" x14ac:dyDescent="0.15">
      <c r="A2294" s="150" t="s">
        <v>29195</v>
      </c>
      <c r="B2294" s="150" t="s">
        <v>29196</v>
      </c>
      <c r="C2294" s="150" t="s">
        <v>29197</v>
      </c>
      <c r="D2294" s="150">
        <v>1024720</v>
      </c>
      <c r="E2294" s="150">
        <v>1831600</v>
      </c>
      <c r="F2294" s="150" t="s">
        <v>14062</v>
      </c>
    </row>
    <row r="2295" spans="1:6" x14ac:dyDescent="0.15">
      <c r="A2295" s="150" t="s">
        <v>29198</v>
      </c>
      <c r="B2295" s="150" t="s">
        <v>29199</v>
      </c>
      <c r="C2295" s="150" t="s">
        <v>29200</v>
      </c>
      <c r="D2295" s="150">
        <v>189325</v>
      </c>
      <c r="E2295" s="150">
        <v>40409</v>
      </c>
      <c r="F2295" s="150" t="s">
        <v>22107</v>
      </c>
    </row>
    <row r="2296" spans="1:6" x14ac:dyDescent="0.15">
      <c r="A2296" s="150" t="s">
        <v>5177</v>
      </c>
      <c r="B2296" s="150" t="s">
        <v>29201</v>
      </c>
      <c r="C2296" s="150" t="s">
        <v>14471</v>
      </c>
      <c r="D2296" s="150">
        <v>47000000</v>
      </c>
      <c r="E2296" s="150">
        <v>50500000</v>
      </c>
      <c r="F2296" s="150" t="s">
        <v>24497</v>
      </c>
    </row>
    <row r="2297" spans="1:6" x14ac:dyDescent="0.15">
      <c r="A2297" s="150" t="s">
        <v>5178</v>
      </c>
      <c r="B2297" s="150" t="s">
        <v>29202</v>
      </c>
      <c r="C2297" s="150" t="s">
        <v>14472</v>
      </c>
      <c r="D2297" s="150">
        <v>13700</v>
      </c>
      <c r="E2297" s="150">
        <v>14000</v>
      </c>
      <c r="F2297" s="150" t="s">
        <v>22136</v>
      </c>
    </row>
    <row r="2298" spans="1:6" x14ac:dyDescent="0.15">
      <c r="A2298" s="150" t="s">
        <v>5179</v>
      </c>
      <c r="B2298" s="150" t="s">
        <v>29203</v>
      </c>
      <c r="C2298" s="150" t="s">
        <v>14473</v>
      </c>
      <c r="F2298" s="150" t="s">
        <v>503</v>
      </c>
    </row>
    <row r="2299" spans="1:6" x14ac:dyDescent="0.15">
      <c r="A2299" s="150" t="s">
        <v>5180</v>
      </c>
      <c r="B2299" s="150" t="s">
        <v>29204</v>
      </c>
      <c r="C2299" s="150" t="s">
        <v>14474</v>
      </c>
      <c r="D2299" s="150">
        <v>70929000</v>
      </c>
      <c r="E2299" s="150">
        <v>76661800</v>
      </c>
      <c r="F2299" s="150" t="s">
        <v>29205</v>
      </c>
    </row>
    <row r="2300" spans="1:6" x14ac:dyDescent="0.15">
      <c r="A2300" s="150" t="s">
        <v>5181</v>
      </c>
      <c r="B2300" s="150" t="s">
        <v>29206</v>
      </c>
      <c r="C2300" s="150" t="s">
        <v>14475</v>
      </c>
      <c r="D2300" s="150">
        <v>308457</v>
      </c>
      <c r="E2300" s="150">
        <v>300000</v>
      </c>
      <c r="F2300" s="150" t="s">
        <v>22067</v>
      </c>
    </row>
    <row r="2301" spans="1:6" x14ac:dyDescent="0.15">
      <c r="A2301" s="150" t="s">
        <v>5182</v>
      </c>
      <c r="B2301" s="150" t="s">
        <v>29207</v>
      </c>
      <c r="C2301" s="150" t="s">
        <v>2005</v>
      </c>
      <c r="D2301" s="150">
        <v>29534</v>
      </c>
      <c r="E2301" s="150">
        <v>29534</v>
      </c>
      <c r="F2301" s="150" t="s">
        <v>22067</v>
      </c>
    </row>
    <row r="2302" spans="1:6" x14ac:dyDescent="0.15">
      <c r="A2302" s="150" t="s">
        <v>5183</v>
      </c>
      <c r="B2302" s="150" t="s">
        <v>29208</v>
      </c>
      <c r="C2302" s="150" t="s">
        <v>14476</v>
      </c>
      <c r="D2302" s="150">
        <v>16003000</v>
      </c>
      <c r="E2302" s="150">
        <v>23364000</v>
      </c>
      <c r="F2302" s="150" t="s">
        <v>24465</v>
      </c>
    </row>
    <row r="2303" spans="1:6" x14ac:dyDescent="0.15">
      <c r="A2303" s="150" t="s">
        <v>5184</v>
      </c>
      <c r="B2303" s="150" t="s">
        <v>29209</v>
      </c>
      <c r="C2303" s="150" t="s">
        <v>14477</v>
      </c>
      <c r="D2303" s="150">
        <v>225000</v>
      </c>
      <c r="E2303" s="150">
        <v>600000</v>
      </c>
      <c r="F2303" s="150" t="s">
        <v>29210</v>
      </c>
    </row>
    <row r="2304" spans="1:6" x14ac:dyDescent="0.15">
      <c r="A2304" s="150" t="s">
        <v>5185</v>
      </c>
      <c r="B2304" s="150" t="s">
        <v>29211</v>
      </c>
      <c r="C2304" s="150" t="s">
        <v>14479</v>
      </c>
      <c r="D2304" s="150">
        <v>200000</v>
      </c>
      <c r="E2304" s="150">
        <v>604000</v>
      </c>
      <c r="F2304" s="150" t="s">
        <v>22093</v>
      </c>
    </row>
    <row r="2305" spans="1:6" x14ac:dyDescent="0.15">
      <c r="A2305" s="150" t="s">
        <v>5186</v>
      </c>
      <c r="B2305" s="150" t="s">
        <v>29212</v>
      </c>
      <c r="C2305" s="150" t="s">
        <v>14024</v>
      </c>
      <c r="D2305" s="150">
        <v>585500</v>
      </c>
      <c r="E2305" s="150">
        <v>1305000</v>
      </c>
      <c r="F2305" s="150" t="s">
        <v>29213</v>
      </c>
    </row>
    <row r="2306" spans="1:6" x14ac:dyDescent="0.15">
      <c r="A2306" s="150" t="s">
        <v>5187</v>
      </c>
      <c r="B2306" s="150" t="s">
        <v>29214</v>
      </c>
      <c r="C2306" s="150" t="s">
        <v>14481</v>
      </c>
      <c r="D2306" s="150">
        <v>0</v>
      </c>
      <c r="E2306" s="150">
        <v>0</v>
      </c>
      <c r="F2306" s="150" t="s">
        <v>28030</v>
      </c>
    </row>
    <row r="2307" spans="1:6" x14ac:dyDescent="0.15">
      <c r="A2307" s="150" t="s">
        <v>5188</v>
      </c>
      <c r="B2307" s="150" t="s">
        <v>29215</v>
      </c>
      <c r="C2307" s="150" t="s">
        <v>14482</v>
      </c>
      <c r="D2307" s="150">
        <v>304928</v>
      </c>
      <c r="E2307" s="150">
        <v>407456</v>
      </c>
      <c r="F2307" s="150" t="s">
        <v>27015</v>
      </c>
    </row>
    <row r="2308" spans="1:6" x14ac:dyDescent="0.15">
      <c r="A2308" s="150" t="s">
        <v>5189</v>
      </c>
      <c r="B2308" s="150" t="s">
        <v>29216</v>
      </c>
      <c r="C2308" s="150" t="s">
        <v>14483</v>
      </c>
      <c r="D2308" s="150">
        <v>202003</v>
      </c>
      <c r="E2308" s="150">
        <v>286538</v>
      </c>
      <c r="F2308" s="150" t="s">
        <v>24469</v>
      </c>
    </row>
    <row r="2309" spans="1:6" x14ac:dyDescent="0.15">
      <c r="A2309" s="150" t="s">
        <v>5190</v>
      </c>
      <c r="B2309" s="150" t="s">
        <v>29217</v>
      </c>
      <c r="C2309" s="150" t="s">
        <v>14484</v>
      </c>
      <c r="F2309" s="150" t="s">
        <v>503</v>
      </c>
    </row>
    <row r="2310" spans="1:6" x14ac:dyDescent="0.15">
      <c r="A2310" s="150" t="s">
        <v>5191</v>
      </c>
      <c r="B2310" s="150" t="s">
        <v>29218</v>
      </c>
      <c r="C2310" s="150" t="s">
        <v>14485</v>
      </c>
      <c r="D2310" s="150">
        <v>40500</v>
      </c>
      <c r="E2310" s="150">
        <v>19000</v>
      </c>
      <c r="F2310" s="150" t="s">
        <v>22154</v>
      </c>
    </row>
    <row r="2311" spans="1:6" x14ac:dyDescent="0.15">
      <c r="A2311" s="150" t="s">
        <v>5192</v>
      </c>
      <c r="B2311" s="150" t="s">
        <v>29219</v>
      </c>
      <c r="C2311" s="150" t="s">
        <v>14486</v>
      </c>
      <c r="F2311" s="150" t="s">
        <v>503</v>
      </c>
    </row>
    <row r="2312" spans="1:6" x14ac:dyDescent="0.15">
      <c r="A2312" s="150" t="s">
        <v>5193</v>
      </c>
      <c r="B2312" s="150" t="s">
        <v>29220</v>
      </c>
      <c r="C2312" s="150" t="s">
        <v>14487</v>
      </c>
      <c r="D2312" s="150">
        <v>288610</v>
      </c>
      <c r="E2312" s="150">
        <v>330600</v>
      </c>
      <c r="F2312" s="150" t="s">
        <v>22060</v>
      </c>
    </row>
    <row r="2313" spans="1:6" x14ac:dyDescent="0.15">
      <c r="A2313" s="150" t="s">
        <v>5194</v>
      </c>
      <c r="B2313" s="150" t="s">
        <v>29221</v>
      </c>
      <c r="C2313" s="150" t="s">
        <v>14488</v>
      </c>
      <c r="D2313" s="150">
        <v>262500000</v>
      </c>
      <c r="E2313" s="150">
        <v>395000000</v>
      </c>
      <c r="F2313" s="150" t="s">
        <v>24693</v>
      </c>
    </row>
    <row r="2314" spans="1:6" x14ac:dyDescent="0.15">
      <c r="A2314" s="150" t="s">
        <v>5195</v>
      </c>
      <c r="B2314" s="150" t="s">
        <v>29222</v>
      </c>
      <c r="C2314" s="150" t="s">
        <v>14489</v>
      </c>
      <c r="D2314" s="150">
        <v>140232000</v>
      </c>
      <c r="E2314" s="150">
        <v>168200000</v>
      </c>
      <c r="F2314" s="150" t="s">
        <v>22060</v>
      </c>
    </row>
    <row r="2315" spans="1:6" x14ac:dyDescent="0.15">
      <c r="A2315" s="150" t="s">
        <v>5196</v>
      </c>
      <c r="B2315" s="150" t="s">
        <v>29223</v>
      </c>
      <c r="C2315" s="150" t="s">
        <v>14490</v>
      </c>
      <c r="D2315" s="150">
        <v>179900</v>
      </c>
      <c r="E2315" s="150">
        <v>186800</v>
      </c>
      <c r="F2315" s="150" t="s">
        <v>22154</v>
      </c>
    </row>
    <row r="2316" spans="1:6" x14ac:dyDescent="0.15">
      <c r="A2316" s="150" t="s">
        <v>5197</v>
      </c>
      <c r="B2316" s="150" t="s">
        <v>29224</v>
      </c>
      <c r="C2316" s="150" t="s">
        <v>14491</v>
      </c>
      <c r="D2316" s="150">
        <v>705298.01</v>
      </c>
      <c r="E2316" s="150">
        <v>989158.6</v>
      </c>
      <c r="F2316" s="150" t="s">
        <v>18774</v>
      </c>
    </row>
    <row r="2317" spans="1:6" x14ac:dyDescent="0.15">
      <c r="A2317" s="150" t="s">
        <v>5198</v>
      </c>
      <c r="B2317" s="150" t="s">
        <v>29225</v>
      </c>
      <c r="C2317" s="150" t="s">
        <v>14492</v>
      </c>
      <c r="D2317" s="150">
        <v>2400</v>
      </c>
      <c r="E2317" s="150">
        <v>3000</v>
      </c>
      <c r="F2317" s="150" t="s">
        <v>29226</v>
      </c>
    </row>
    <row r="2318" spans="1:6" x14ac:dyDescent="0.15">
      <c r="A2318" s="150" t="s">
        <v>5199</v>
      </c>
      <c r="B2318" s="150" t="s">
        <v>29227</v>
      </c>
      <c r="C2318" s="150" t="s">
        <v>14494</v>
      </c>
      <c r="D2318" s="150">
        <v>48975</v>
      </c>
      <c r="E2318" s="150">
        <v>50000</v>
      </c>
      <c r="F2318" s="150" t="s">
        <v>29228</v>
      </c>
    </row>
    <row r="2319" spans="1:6" x14ac:dyDescent="0.15">
      <c r="A2319" s="150" t="s">
        <v>5200</v>
      </c>
      <c r="B2319" s="150" t="s">
        <v>29229</v>
      </c>
      <c r="C2319" s="150" t="s">
        <v>14496</v>
      </c>
      <c r="D2319" s="150">
        <v>550200</v>
      </c>
      <c r="E2319" s="150">
        <v>2403850</v>
      </c>
      <c r="F2319" s="150" t="s">
        <v>24529</v>
      </c>
    </row>
    <row r="2320" spans="1:6" x14ac:dyDescent="0.15">
      <c r="A2320" s="150" t="s">
        <v>5201</v>
      </c>
      <c r="B2320" s="150" t="s">
        <v>29230</v>
      </c>
      <c r="C2320" s="150" t="s">
        <v>14497</v>
      </c>
      <c r="D2320" s="150">
        <v>69680000</v>
      </c>
      <c r="E2320" s="150">
        <v>43500000</v>
      </c>
      <c r="F2320" s="150" t="s">
        <v>22053</v>
      </c>
    </row>
    <row r="2321" spans="1:6" x14ac:dyDescent="0.15">
      <c r="A2321" s="150" t="s">
        <v>5202</v>
      </c>
      <c r="B2321" s="150" t="s">
        <v>29231</v>
      </c>
      <c r="C2321" s="150" t="s">
        <v>576</v>
      </c>
      <c r="D2321" s="150">
        <v>17940000</v>
      </c>
      <c r="E2321" s="150">
        <v>28620000</v>
      </c>
      <c r="F2321" s="150" t="s">
        <v>24575</v>
      </c>
    </row>
    <row r="2322" spans="1:6" x14ac:dyDescent="0.15">
      <c r="A2322" s="150" t="s">
        <v>5203</v>
      </c>
      <c r="B2322" s="150" t="s">
        <v>29232</v>
      </c>
      <c r="C2322" s="150" t="s">
        <v>14498</v>
      </c>
      <c r="D2322" s="150">
        <v>20400000</v>
      </c>
      <c r="E2322" s="150">
        <v>35520000</v>
      </c>
      <c r="F2322" s="150" t="s">
        <v>24575</v>
      </c>
    </row>
    <row r="2323" spans="1:6" x14ac:dyDescent="0.15">
      <c r="A2323" s="150" t="s">
        <v>5204</v>
      </c>
      <c r="B2323" s="150" t="s">
        <v>29233</v>
      </c>
      <c r="C2323" s="150" t="s">
        <v>14499</v>
      </c>
      <c r="D2323" s="150">
        <v>757800</v>
      </c>
      <c r="E2323" s="150">
        <v>779700</v>
      </c>
      <c r="F2323" s="150" t="s">
        <v>22089</v>
      </c>
    </row>
    <row r="2324" spans="1:6" x14ac:dyDescent="0.15">
      <c r="A2324" s="150" t="s">
        <v>5205</v>
      </c>
      <c r="B2324" s="150" t="s">
        <v>29234</v>
      </c>
      <c r="C2324" s="150" t="s">
        <v>14500</v>
      </c>
      <c r="D2324" s="150">
        <v>2702000</v>
      </c>
      <c r="E2324" s="150">
        <v>2751000</v>
      </c>
      <c r="F2324" s="150" t="s">
        <v>24460</v>
      </c>
    </row>
    <row r="2325" spans="1:6" x14ac:dyDescent="0.15">
      <c r="A2325" s="150" t="s">
        <v>5206</v>
      </c>
      <c r="B2325" s="150" t="s">
        <v>29235</v>
      </c>
      <c r="C2325" s="150" t="s">
        <v>14501</v>
      </c>
      <c r="D2325" s="150">
        <v>4040000</v>
      </c>
      <c r="E2325" s="150">
        <v>5410000</v>
      </c>
      <c r="F2325" s="150" t="s">
        <v>24529</v>
      </c>
    </row>
    <row r="2326" spans="1:6" x14ac:dyDescent="0.15">
      <c r="A2326" s="150" t="s">
        <v>5207</v>
      </c>
      <c r="B2326" s="150" t="s">
        <v>29236</v>
      </c>
      <c r="C2326" s="150" t="s">
        <v>14502</v>
      </c>
      <c r="D2326" s="150">
        <v>700</v>
      </c>
      <c r="E2326" s="150">
        <v>1023500</v>
      </c>
      <c r="F2326" s="150" t="s">
        <v>24582</v>
      </c>
    </row>
    <row r="2327" spans="1:6" x14ac:dyDescent="0.15">
      <c r="A2327" s="150" t="s">
        <v>5208</v>
      </c>
      <c r="B2327" s="150" t="s">
        <v>29237</v>
      </c>
      <c r="C2327" s="150" t="s">
        <v>14503</v>
      </c>
      <c r="D2327" s="150">
        <v>2941000</v>
      </c>
      <c r="E2327" s="150">
        <v>3001000</v>
      </c>
      <c r="F2327" s="150" t="s">
        <v>27739</v>
      </c>
    </row>
    <row r="2328" spans="1:6" x14ac:dyDescent="0.15">
      <c r="A2328" s="150" t="s">
        <v>5209</v>
      </c>
      <c r="B2328" s="150" t="s">
        <v>29238</v>
      </c>
      <c r="C2328" s="150" t="s">
        <v>14504</v>
      </c>
      <c r="D2328" s="150">
        <v>178789.84</v>
      </c>
      <c r="E2328" s="150">
        <v>158677.84</v>
      </c>
      <c r="F2328" s="150" t="s">
        <v>22067</v>
      </c>
    </row>
    <row r="2329" spans="1:6" x14ac:dyDescent="0.15">
      <c r="A2329" s="150" t="s">
        <v>5210</v>
      </c>
      <c r="B2329" s="150" t="s">
        <v>29239</v>
      </c>
      <c r="C2329" s="150" t="s">
        <v>14505</v>
      </c>
      <c r="D2329" s="150">
        <v>731604</v>
      </c>
      <c r="E2329" s="150">
        <v>380461.6</v>
      </c>
      <c r="F2329" s="150" t="s">
        <v>22067</v>
      </c>
    </row>
    <row r="2330" spans="1:6" x14ac:dyDescent="0.15">
      <c r="A2330" s="150" t="s">
        <v>5211</v>
      </c>
      <c r="B2330" s="150" t="s">
        <v>29240</v>
      </c>
      <c r="C2330" s="150" t="s">
        <v>14506</v>
      </c>
      <c r="D2330" s="150">
        <v>66304000</v>
      </c>
      <c r="E2330" s="150">
        <v>31634000</v>
      </c>
      <c r="F2330" s="150" t="s">
        <v>22051</v>
      </c>
    </row>
    <row r="2331" spans="1:6" x14ac:dyDescent="0.15">
      <c r="A2331" s="150" t="s">
        <v>5212</v>
      </c>
      <c r="B2331" s="150" t="s">
        <v>29241</v>
      </c>
      <c r="C2331" s="150" t="s">
        <v>14507</v>
      </c>
      <c r="D2331" s="150">
        <v>2500000</v>
      </c>
      <c r="E2331" s="150">
        <v>3100000</v>
      </c>
      <c r="F2331" s="150" t="s">
        <v>22103</v>
      </c>
    </row>
    <row r="2332" spans="1:6" x14ac:dyDescent="0.15">
      <c r="A2332" s="150" t="s">
        <v>5213</v>
      </c>
      <c r="B2332" s="150" t="s">
        <v>29242</v>
      </c>
      <c r="C2332" s="150" t="s">
        <v>14508</v>
      </c>
      <c r="D2332" s="150">
        <v>424731.2</v>
      </c>
      <c r="E2332" s="150">
        <v>455140.2</v>
      </c>
      <c r="F2332" s="150" t="s">
        <v>28304</v>
      </c>
    </row>
    <row r="2333" spans="1:6" x14ac:dyDescent="0.15">
      <c r="A2333" s="150" t="s">
        <v>5214</v>
      </c>
      <c r="B2333" s="150" t="s">
        <v>29243</v>
      </c>
      <c r="C2333" s="150" t="s">
        <v>14509</v>
      </c>
      <c r="D2333" s="150">
        <v>21984000</v>
      </c>
      <c r="E2333" s="150">
        <v>20975000</v>
      </c>
      <c r="F2333" s="150" t="s">
        <v>22171</v>
      </c>
    </row>
    <row r="2334" spans="1:6" x14ac:dyDescent="0.15">
      <c r="A2334" s="150" t="s">
        <v>5215</v>
      </c>
      <c r="B2334" s="150" t="s">
        <v>27083</v>
      </c>
      <c r="C2334" s="150" t="s">
        <v>14510</v>
      </c>
      <c r="D2334" s="150">
        <v>8065950</v>
      </c>
      <c r="E2334" s="150">
        <v>7863850</v>
      </c>
      <c r="F2334" s="150" t="s">
        <v>29244</v>
      </c>
    </row>
    <row r="2335" spans="1:6" x14ac:dyDescent="0.15">
      <c r="A2335" s="150" t="s">
        <v>5216</v>
      </c>
      <c r="B2335" s="150" t="s">
        <v>29245</v>
      </c>
      <c r="C2335" s="150" t="s">
        <v>14511</v>
      </c>
      <c r="D2335" s="150">
        <v>308105.26</v>
      </c>
      <c r="E2335" s="150">
        <v>225051</v>
      </c>
      <c r="F2335" s="150" t="s">
        <v>18774</v>
      </c>
    </row>
    <row r="2336" spans="1:6" x14ac:dyDescent="0.15">
      <c r="A2336" s="150" t="s">
        <v>5217</v>
      </c>
      <c r="B2336" s="150" t="s">
        <v>29246</v>
      </c>
      <c r="C2336" s="150" t="s">
        <v>14512</v>
      </c>
      <c r="D2336" s="150">
        <v>36087069</v>
      </c>
      <c r="E2336" s="150">
        <v>43733000</v>
      </c>
      <c r="F2336" s="150" t="s">
        <v>29247</v>
      </c>
    </row>
    <row r="2337" spans="1:6" x14ac:dyDescent="0.15">
      <c r="A2337" s="150" t="s">
        <v>5218</v>
      </c>
      <c r="B2337" s="150" t="s">
        <v>29248</v>
      </c>
      <c r="C2337" s="150" t="s">
        <v>14513</v>
      </c>
      <c r="D2337" s="150">
        <v>4680</v>
      </c>
      <c r="E2337" s="150">
        <v>8000</v>
      </c>
      <c r="F2337" s="150" t="s">
        <v>22088</v>
      </c>
    </row>
    <row r="2338" spans="1:6" x14ac:dyDescent="0.15">
      <c r="A2338" s="150" t="s">
        <v>5219</v>
      </c>
      <c r="B2338" s="150" t="s">
        <v>29249</v>
      </c>
      <c r="C2338" s="150" t="s">
        <v>14514</v>
      </c>
      <c r="D2338" s="150">
        <v>8300</v>
      </c>
      <c r="E2338" s="150">
        <v>8270</v>
      </c>
      <c r="F2338" s="150" t="s">
        <v>28022</v>
      </c>
    </row>
    <row r="2339" spans="1:6" x14ac:dyDescent="0.15">
      <c r="A2339" s="150" t="s">
        <v>5220</v>
      </c>
      <c r="B2339" s="150" t="s">
        <v>29250</v>
      </c>
      <c r="C2339" s="150" t="s">
        <v>14515</v>
      </c>
      <c r="D2339" s="150">
        <v>351950</v>
      </c>
      <c r="E2339" s="150">
        <v>371670</v>
      </c>
      <c r="F2339" s="150" t="s">
        <v>28304</v>
      </c>
    </row>
    <row r="2340" spans="1:6" x14ac:dyDescent="0.15">
      <c r="A2340" s="150" t="s">
        <v>5221</v>
      </c>
      <c r="B2340" s="150" t="s">
        <v>29251</v>
      </c>
      <c r="C2340" s="150" t="s">
        <v>14516</v>
      </c>
      <c r="D2340" s="150">
        <v>929600</v>
      </c>
      <c r="E2340" s="150">
        <v>929600</v>
      </c>
      <c r="F2340" s="150" t="s">
        <v>29252</v>
      </c>
    </row>
    <row r="2341" spans="1:6" x14ac:dyDescent="0.15">
      <c r="A2341" s="150" t="s">
        <v>5222</v>
      </c>
      <c r="B2341" s="150" t="s">
        <v>29253</v>
      </c>
      <c r="C2341" s="150" t="s">
        <v>14517</v>
      </c>
      <c r="D2341" s="150">
        <v>2720000</v>
      </c>
      <c r="E2341" s="150">
        <v>3280000</v>
      </c>
      <c r="F2341" s="150" t="s">
        <v>22067</v>
      </c>
    </row>
    <row r="2342" spans="1:6" x14ac:dyDescent="0.15">
      <c r="A2342" s="150" t="s">
        <v>5223</v>
      </c>
      <c r="B2342" s="150" t="s">
        <v>29254</v>
      </c>
      <c r="C2342" s="150" t="s">
        <v>14518</v>
      </c>
      <c r="D2342" s="150">
        <v>463892</v>
      </c>
      <c r="E2342" s="150">
        <v>1311329</v>
      </c>
      <c r="F2342" s="150" t="s">
        <v>27015</v>
      </c>
    </row>
    <row r="2343" spans="1:6" x14ac:dyDescent="0.15">
      <c r="A2343" s="150" t="s">
        <v>5224</v>
      </c>
      <c r="B2343" s="150" t="s">
        <v>29255</v>
      </c>
      <c r="C2343" s="150" t="s">
        <v>14519</v>
      </c>
      <c r="D2343" s="150">
        <v>4280000</v>
      </c>
      <c r="E2343" s="150">
        <v>10400000</v>
      </c>
      <c r="F2343" s="150" t="s">
        <v>27234</v>
      </c>
    </row>
    <row r="2344" spans="1:6" x14ac:dyDescent="0.15">
      <c r="A2344" s="150" t="s">
        <v>5225</v>
      </c>
      <c r="B2344" s="150" t="s">
        <v>29256</v>
      </c>
      <c r="C2344" s="150" t="s">
        <v>14520</v>
      </c>
      <c r="D2344" s="150">
        <v>18306</v>
      </c>
      <c r="E2344" s="150">
        <v>24000</v>
      </c>
      <c r="F2344" s="150" t="s">
        <v>22136</v>
      </c>
    </row>
    <row r="2345" spans="1:6" x14ac:dyDescent="0.15">
      <c r="A2345" s="150" t="s">
        <v>5226</v>
      </c>
      <c r="B2345" s="150" t="s">
        <v>29257</v>
      </c>
      <c r="C2345" s="150" t="s">
        <v>14521</v>
      </c>
      <c r="D2345" s="150">
        <v>2370000</v>
      </c>
      <c r="E2345" s="150">
        <v>2500000</v>
      </c>
      <c r="F2345" s="150" t="s">
        <v>24493</v>
      </c>
    </row>
    <row r="2346" spans="1:6" x14ac:dyDescent="0.15">
      <c r="A2346" s="150" t="s">
        <v>5227</v>
      </c>
      <c r="B2346" s="150" t="s">
        <v>29258</v>
      </c>
      <c r="C2346" s="150" t="s">
        <v>14522</v>
      </c>
      <c r="D2346" s="150">
        <v>18094750</v>
      </c>
      <c r="E2346" s="150">
        <v>22331555</v>
      </c>
      <c r="F2346" s="150" t="s">
        <v>22098</v>
      </c>
    </row>
    <row r="2347" spans="1:6" x14ac:dyDescent="0.15">
      <c r="A2347" s="150" t="s">
        <v>5228</v>
      </c>
      <c r="B2347" s="150" t="s">
        <v>29259</v>
      </c>
      <c r="C2347" s="150" t="s">
        <v>14523</v>
      </c>
      <c r="D2347" s="150">
        <v>2944000</v>
      </c>
      <c r="E2347" s="150">
        <v>4269618</v>
      </c>
      <c r="F2347" s="150" t="s">
        <v>22103</v>
      </c>
    </row>
    <row r="2348" spans="1:6" x14ac:dyDescent="0.15">
      <c r="A2348" s="150" t="s">
        <v>5229</v>
      </c>
      <c r="B2348" s="150" t="s">
        <v>29260</v>
      </c>
      <c r="C2348" s="150" t="s">
        <v>14524</v>
      </c>
      <c r="D2348" s="150">
        <v>78208900</v>
      </c>
      <c r="E2348" s="150">
        <v>86422600</v>
      </c>
      <c r="F2348" s="150" t="s">
        <v>24477</v>
      </c>
    </row>
    <row r="2349" spans="1:6" x14ac:dyDescent="0.15">
      <c r="A2349" s="150" t="s">
        <v>5230</v>
      </c>
      <c r="B2349" s="150" t="s">
        <v>29261</v>
      </c>
      <c r="C2349" s="150" t="s">
        <v>14525</v>
      </c>
      <c r="D2349" s="150">
        <v>3875000</v>
      </c>
      <c r="E2349" s="150">
        <v>1727000</v>
      </c>
      <c r="F2349" s="150" t="s">
        <v>22160</v>
      </c>
    </row>
    <row r="2350" spans="1:6" x14ac:dyDescent="0.15">
      <c r="A2350" s="150" t="s">
        <v>5231</v>
      </c>
      <c r="B2350" s="150" t="s">
        <v>29262</v>
      </c>
      <c r="C2350" s="150" t="s">
        <v>14526</v>
      </c>
      <c r="D2350" s="150">
        <v>40770000</v>
      </c>
      <c r="E2350" s="150">
        <v>67830000</v>
      </c>
      <c r="F2350" s="150" t="s">
        <v>24581</v>
      </c>
    </row>
    <row r="2351" spans="1:6" x14ac:dyDescent="0.15">
      <c r="A2351" s="150" t="s">
        <v>5232</v>
      </c>
      <c r="B2351" s="150" t="s">
        <v>29263</v>
      </c>
      <c r="C2351" s="150" t="s">
        <v>14527</v>
      </c>
      <c r="D2351" s="150">
        <v>420000</v>
      </c>
      <c r="E2351" s="150">
        <v>576000</v>
      </c>
      <c r="F2351" s="150" t="s">
        <v>24575</v>
      </c>
    </row>
    <row r="2352" spans="1:6" x14ac:dyDescent="0.15">
      <c r="A2352" s="150" t="s">
        <v>5233</v>
      </c>
      <c r="B2352" s="150" t="s">
        <v>29264</v>
      </c>
      <c r="C2352" s="150" t="s">
        <v>14528</v>
      </c>
      <c r="D2352" s="150">
        <v>247300.2</v>
      </c>
      <c r="E2352" s="150">
        <v>236106</v>
      </c>
      <c r="F2352" s="150" t="s">
        <v>24469</v>
      </c>
    </row>
    <row r="2353" spans="1:6" x14ac:dyDescent="0.15">
      <c r="A2353" s="150" t="s">
        <v>5234</v>
      </c>
      <c r="B2353" s="150" t="s">
        <v>29265</v>
      </c>
      <c r="C2353" s="150" t="s">
        <v>14529</v>
      </c>
      <c r="D2353" s="150">
        <v>0</v>
      </c>
      <c r="E2353" s="150">
        <v>0</v>
      </c>
      <c r="F2353" s="150" t="s">
        <v>29266</v>
      </c>
    </row>
    <row r="2354" spans="1:6" x14ac:dyDescent="0.15">
      <c r="A2354" s="150" t="s">
        <v>5235</v>
      </c>
      <c r="B2354" s="150" t="s">
        <v>14530</v>
      </c>
      <c r="C2354" s="150" t="s">
        <v>14531</v>
      </c>
      <c r="D2354" s="150">
        <v>3080996</v>
      </c>
      <c r="E2354" s="150">
        <v>3936000</v>
      </c>
      <c r="F2354" s="150" t="s">
        <v>28242</v>
      </c>
    </row>
    <row r="2355" spans="1:6" x14ac:dyDescent="0.15">
      <c r="A2355" s="150" t="s">
        <v>5236</v>
      </c>
      <c r="B2355" s="150" t="s">
        <v>29267</v>
      </c>
      <c r="C2355" s="150" t="s">
        <v>14532</v>
      </c>
      <c r="D2355" s="150">
        <v>8837640</v>
      </c>
      <c r="E2355" s="150">
        <v>9601200</v>
      </c>
      <c r="F2355" s="150" t="s">
        <v>22171</v>
      </c>
    </row>
    <row r="2356" spans="1:6" x14ac:dyDescent="0.15">
      <c r="A2356" s="150" t="s">
        <v>5237</v>
      </c>
      <c r="B2356" s="150" t="s">
        <v>29268</v>
      </c>
      <c r="C2356" s="150" t="s">
        <v>14533</v>
      </c>
      <c r="D2356" s="150">
        <v>11639000</v>
      </c>
      <c r="E2356" s="150">
        <v>12200000</v>
      </c>
      <c r="F2356" s="150" t="s">
        <v>22098</v>
      </c>
    </row>
    <row r="2357" spans="1:6" x14ac:dyDescent="0.15">
      <c r="A2357" s="150" t="s">
        <v>5238</v>
      </c>
      <c r="B2357" s="150" t="s">
        <v>29269</v>
      </c>
      <c r="C2357" s="150" t="s">
        <v>14534</v>
      </c>
      <c r="D2357" s="150">
        <v>4180000</v>
      </c>
      <c r="E2357" s="150">
        <v>12136000</v>
      </c>
      <c r="F2357" s="150" t="s">
        <v>24465</v>
      </c>
    </row>
    <row r="2358" spans="1:6" x14ac:dyDescent="0.15">
      <c r="A2358" s="150" t="s">
        <v>5239</v>
      </c>
      <c r="B2358" s="150" t="s">
        <v>29270</v>
      </c>
      <c r="C2358" s="150" t="s">
        <v>14535</v>
      </c>
      <c r="D2358" s="150">
        <v>1605720</v>
      </c>
      <c r="E2358" s="150">
        <v>9000000</v>
      </c>
      <c r="F2358" s="150" t="s">
        <v>24597</v>
      </c>
    </row>
    <row r="2359" spans="1:6" x14ac:dyDescent="0.15">
      <c r="A2359" s="150" t="s">
        <v>5240</v>
      </c>
      <c r="B2359" s="150" t="s">
        <v>29271</v>
      </c>
      <c r="C2359" s="150" t="s">
        <v>14536</v>
      </c>
      <c r="D2359" s="150">
        <v>11592</v>
      </c>
      <c r="E2359" s="150">
        <v>19814</v>
      </c>
      <c r="F2359" s="150" t="s">
        <v>22136</v>
      </c>
    </row>
    <row r="2360" spans="1:6" x14ac:dyDescent="0.15">
      <c r="A2360" s="150" t="s">
        <v>5241</v>
      </c>
      <c r="B2360" s="150" t="s">
        <v>29272</v>
      </c>
      <c r="C2360" s="150" t="s">
        <v>14537</v>
      </c>
      <c r="D2360" s="150">
        <v>645000</v>
      </c>
      <c r="E2360" s="150">
        <v>650000</v>
      </c>
      <c r="F2360" s="150" t="s">
        <v>18774</v>
      </c>
    </row>
    <row r="2361" spans="1:6" x14ac:dyDescent="0.15">
      <c r="A2361" s="150" t="s">
        <v>5242</v>
      </c>
      <c r="B2361" s="150" t="s">
        <v>29273</v>
      </c>
      <c r="C2361" s="150" t="s">
        <v>12969</v>
      </c>
      <c r="D2361" s="150">
        <v>764000</v>
      </c>
      <c r="E2361" s="150">
        <v>650000</v>
      </c>
      <c r="F2361" s="150" t="s">
        <v>18774</v>
      </c>
    </row>
    <row r="2362" spans="1:6" x14ac:dyDescent="0.15">
      <c r="A2362" s="150" t="s">
        <v>5243</v>
      </c>
      <c r="B2362" s="150" t="s">
        <v>29274</v>
      </c>
      <c r="C2362" s="150" t="s">
        <v>14538</v>
      </c>
      <c r="D2362" s="150">
        <v>78670000</v>
      </c>
      <c r="E2362" s="150">
        <v>94672000</v>
      </c>
      <c r="F2362" s="150" t="s">
        <v>24477</v>
      </c>
    </row>
    <row r="2363" spans="1:6" x14ac:dyDescent="0.15">
      <c r="A2363" s="150" t="s">
        <v>5244</v>
      </c>
      <c r="B2363" s="150" t="s">
        <v>29275</v>
      </c>
      <c r="C2363" s="150" t="s">
        <v>14539</v>
      </c>
      <c r="D2363" s="150">
        <v>17260</v>
      </c>
      <c r="E2363" s="150">
        <v>21720</v>
      </c>
      <c r="F2363" s="150" t="s">
        <v>22071</v>
      </c>
    </row>
    <row r="2364" spans="1:6" x14ac:dyDescent="0.15">
      <c r="A2364" s="150" t="s">
        <v>5245</v>
      </c>
      <c r="B2364" s="150" t="s">
        <v>29276</v>
      </c>
      <c r="C2364" s="150" t="s">
        <v>14540</v>
      </c>
      <c r="D2364" s="150">
        <v>19102980</v>
      </c>
      <c r="E2364" s="150">
        <v>26967480</v>
      </c>
      <c r="F2364" s="150" t="s">
        <v>24477</v>
      </c>
    </row>
    <row r="2365" spans="1:6" x14ac:dyDescent="0.15">
      <c r="A2365" s="150" t="s">
        <v>5246</v>
      </c>
      <c r="B2365" s="150" t="s">
        <v>29277</v>
      </c>
      <c r="C2365" s="150" t="s">
        <v>14541</v>
      </c>
      <c r="D2365" s="150">
        <v>1130000</v>
      </c>
      <c r="E2365" s="150">
        <v>3600000</v>
      </c>
      <c r="F2365" s="150" t="s">
        <v>22098</v>
      </c>
    </row>
    <row r="2366" spans="1:6" x14ac:dyDescent="0.15">
      <c r="A2366" s="150" t="s">
        <v>5247</v>
      </c>
      <c r="B2366" s="150" t="s">
        <v>29278</v>
      </c>
      <c r="C2366" s="150" t="s">
        <v>14542</v>
      </c>
      <c r="D2366" s="150">
        <v>250000</v>
      </c>
      <c r="E2366" s="150">
        <v>1100000</v>
      </c>
      <c r="F2366" s="150" t="s">
        <v>22049</v>
      </c>
    </row>
    <row r="2367" spans="1:6" x14ac:dyDescent="0.15">
      <c r="A2367" s="150" t="s">
        <v>5248</v>
      </c>
      <c r="B2367" s="150" t="s">
        <v>29279</v>
      </c>
      <c r="C2367" s="150" t="s">
        <v>14543</v>
      </c>
      <c r="D2367" s="150">
        <v>21500000</v>
      </c>
      <c r="E2367" s="150">
        <v>0</v>
      </c>
      <c r="F2367" s="150" t="s">
        <v>22111</v>
      </c>
    </row>
    <row r="2368" spans="1:6" x14ac:dyDescent="0.15">
      <c r="A2368" s="150" t="s">
        <v>5249</v>
      </c>
      <c r="B2368" s="150" t="s">
        <v>29280</v>
      </c>
      <c r="C2368" s="150" t="s">
        <v>14544</v>
      </c>
      <c r="D2368" s="150">
        <v>3660000</v>
      </c>
      <c r="E2368" s="150">
        <v>6250000</v>
      </c>
      <c r="F2368" s="150" t="s">
        <v>22111</v>
      </c>
    </row>
    <row r="2369" spans="1:6" x14ac:dyDescent="0.15">
      <c r="A2369" s="150" t="s">
        <v>5250</v>
      </c>
      <c r="B2369" s="150" t="s">
        <v>29281</v>
      </c>
      <c r="C2369" s="150" t="s">
        <v>14545</v>
      </c>
      <c r="D2369" s="150">
        <v>97820</v>
      </c>
      <c r="E2369" s="150">
        <v>61625</v>
      </c>
      <c r="F2369" s="150" t="s">
        <v>14062</v>
      </c>
    </row>
    <row r="2370" spans="1:6" x14ac:dyDescent="0.15">
      <c r="A2370" s="150" t="s">
        <v>5251</v>
      </c>
      <c r="B2370" s="150" t="s">
        <v>29282</v>
      </c>
      <c r="C2370" s="150" t="s">
        <v>14546</v>
      </c>
      <c r="D2370" s="150">
        <v>76100</v>
      </c>
      <c r="E2370" s="150">
        <v>84600</v>
      </c>
      <c r="F2370" s="150" t="s">
        <v>22098</v>
      </c>
    </row>
    <row r="2371" spans="1:6" x14ac:dyDescent="0.15">
      <c r="A2371" s="150" t="s">
        <v>5252</v>
      </c>
      <c r="B2371" s="150" t="s">
        <v>29283</v>
      </c>
      <c r="C2371" s="150" t="s">
        <v>14547</v>
      </c>
      <c r="D2371" s="150">
        <v>1939200</v>
      </c>
      <c r="E2371" s="150">
        <v>2592000</v>
      </c>
      <c r="F2371" s="150" t="s">
        <v>29284</v>
      </c>
    </row>
    <row r="2372" spans="1:6" x14ac:dyDescent="0.15">
      <c r="A2372" s="150" t="s">
        <v>5253</v>
      </c>
      <c r="B2372" s="150" t="s">
        <v>29285</v>
      </c>
      <c r="C2372" s="150" t="s">
        <v>14548</v>
      </c>
      <c r="D2372" s="150">
        <v>17711750</v>
      </c>
      <c r="E2372" s="150">
        <v>22170000</v>
      </c>
      <c r="F2372" s="150" t="s">
        <v>29286</v>
      </c>
    </row>
    <row r="2373" spans="1:6" x14ac:dyDescent="0.15">
      <c r="A2373" s="150" t="s">
        <v>5254</v>
      </c>
      <c r="B2373" s="150" t="s">
        <v>29287</v>
      </c>
      <c r="C2373" s="150" t="s">
        <v>14549</v>
      </c>
      <c r="D2373" s="150">
        <v>8748000</v>
      </c>
      <c r="E2373" s="150">
        <v>11623500</v>
      </c>
      <c r="F2373" s="150" t="s">
        <v>29288</v>
      </c>
    </row>
    <row r="2374" spans="1:6" x14ac:dyDescent="0.15">
      <c r="A2374" s="150" t="s">
        <v>5255</v>
      </c>
      <c r="B2374" s="150" t="s">
        <v>29289</v>
      </c>
      <c r="C2374" s="150" t="s">
        <v>14551</v>
      </c>
      <c r="D2374" s="150">
        <v>1042625</v>
      </c>
      <c r="E2374" s="150">
        <v>1032320</v>
      </c>
      <c r="F2374" s="150" t="s">
        <v>22078</v>
      </c>
    </row>
    <row r="2375" spans="1:6" x14ac:dyDescent="0.15">
      <c r="A2375" s="150" t="s">
        <v>5256</v>
      </c>
      <c r="B2375" s="150" t="s">
        <v>29290</v>
      </c>
      <c r="C2375" s="150" t="s">
        <v>14552</v>
      </c>
      <c r="D2375" s="150">
        <v>36076666</v>
      </c>
      <c r="E2375" s="150">
        <v>56580000</v>
      </c>
      <c r="F2375" s="150" t="s">
        <v>29291</v>
      </c>
    </row>
    <row r="2376" spans="1:6" x14ac:dyDescent="0.15">
      <c r="A2376" s="150" t="s">
        <v>5257</v>
      </c>
      <c r="B2376" s="150" t="s">
        <v>29292</v>
      </c>
      <c r="C2376" s="150" t="s">
        <v>14553</v>
      </c>
      <c r="D2376" s="150">
        <v>9225936</v>
      </c>
      <c r="E2376" s="150">
        <v>21851632</v>
      </c>
      <c r="F2376" s="150" t="s">
        <v>29293</v>
      </c>
    </row>
    <row r="2377" spans="1:6" x14ac:dyDescent="0.15">
      <c r="A2377" s="150" t="s">
        <v>5258</v>
      </c>
      <c r="B2377" s="150" t="s">
        <v>29294</v>
      </c>
      <c r="C2377" s="150" t="s">
        <v>14554</v>
      </c>
      <c r="D2377" s="150">
        <v>10952000</v>
      </c>
      <c r="E2377" s="150">
        <v>12430000</v>
      </c>
      <c r="F2377" s="150" t="s">
        <v>22129</v>
      </c>
    </row>
    <row r="2378" spans="1:6" x14ac:dyDescent="0.15">
      <c r="A2378" s="150" t="s">
        <v>5259</v>
      </c>
      <c r="B2378" s="150" t="s">
        <v>29295</v>
      </c>
      <c r="C2378" s="150" t="s">
        <v>14555</v>
      </c>
      <c r="D2378" s="150">
        <v>162725000</v>
      </c>
      <c r="E2378" s="150">
        <v>177919000</v>
      </c>
      <c r="F2378" s="150" t="s">
        <v>24478</v>
      </c>
    </row>
    <row r="2379" spans="1:6" x14ac:dyDescent="0.15">
      <c r="A2379" s="150" t="s">
        <v>5260</v>
      </c>
      <c r="B2379" s="150" t="s">
        <v>29296</v>
      </c>
      <c r="C2379" s="150" t="s">
        <v>14556</v>
      </c>
      <c r="D2379" s="150">
        <v>3210000</v>
      </c>
      <c r="E2379" s="150">
        <v>5040000</v>
      </c>
      <c r="F2379" s="150" t="s">
        <v>27715</v>
      </c>
    </row>
    <row r="2380" spans="1:6" x14ac:dyDescent="0.15">
      <c r="A2380" s="150" t="s">
        <v>5261</v>
      </c>
      <c r="B2380" s="150" t="s">
        <v>29297</v>
      </c>
      <c r="C2380" s="150" t="s">
        <v>14551</v>
      </c>
      <c r="D2380" s="150">
        <v>1359440</v>
      </c>
      <c r="E2380" s="150">
        <v>1032320</v>
      </c>
      <c r="F2380" s="150" t="s">
        <v>22078</v>
      </c>
    </row>
    <row r="2381" spans="1:6" x14ac:dyDescent="0.15">
      <c r="A2381" s="150" t="s">
        <v>5262</v>
      </c>
      <c r="B2381" s="150" t="s">
        <v>29298</v>
      </c>
      <c r="C2381" s="150" t="s">
        <v>14557</v>
      </c>
      <c r="D2381" s="150">
        <v>44495</v>
      </c>
      <c r="E2381" s="150">
        <v>40000</v>
      </c>
      <c r="F2381" s="150" t="s">
        <v>22149</v>
      </c>
    </row>
    <row r="2382" spans="1:6" x14ac:dyDescent="0.15">
      <c r="A2382" s="150" t="s">
        <v>5263</v>
      </c>
      <c r="B2382" s="150" t="s">
        <v>29299</v>
      </c>
      <c r="C2382" s="150" t="s">
        <v>388</v>
      </c>
      <c r="D2382" s="150">
        <v>3752000</v>
      </c>
      <c r="E2382" s="150">
        <v>4432797</v>
      </c>
      <c r="F2382" s="150" t="s">
        <v>22093</v>
      </c>
    </row>
    <row r="2383" spans="1:6" x14ac:dyDescent="0.15">
      <c r="A2383" s="150" t="s">
        <v>5264</v>
      </c>
      <c r="B2383" s="150" t="s">
        <v>29300</v>
      </c>
      <c r="C2383" s="150" t="s">
        <v>14558</v>
      </c>
      <c r="D2383" s="150">
        <v>991099</v>
      </c>
      <c r="E2383" s="150">
        <v>946164</v>
      </c>
      <c r="F2383" s="150" t="s">
        <v>24529</v>
      </c>
    </row>
    <row r="2384" spans="1:6" x14ac:dyDescent="0.15">
      <c r="A2384" s="150" t="s">
        <v>5265</v>
      </c>
      <c r="B2384" s="150" t="s">
        <v>29301</v>
      </c>
      <c r="C2384" s="150" t="s">
        <v>14559</v>
      </c>
      <c r="D2384" s="150">
        <v>39000</v>
      </c>
      <c r="E2384" s="150">
        <v>40000</v>
      </c>
      <c r="F2384" s="150" t="s">
        <v>29302</v>
      </c>
    </row>
    <row r="2385" spans="1:6" x14ac:dyDescent="0.15">
      <c r="A2385" s="150" t="s">
        <v>5266</v>
      </c>
      <c r="B2385" s="150" t="s">
        <v>29303</v>
      </c>
      <c r="C2385" s="150" t="s">
        <v>14549</v>
      </c>
      <c r="D2385" s="150">
        <v>28976000</v>
      </c>
      <c r="E2385" s="150">
        <v>36528000</v>
      </c>
      <c r="F2385" s="150" t="s">
        <v>29304</v>
      </c>
    </row>
    <row r="2386" spans="1:6" x14ac:dyDescent="0.15">
      <c r="A2386" s="150" t="s">
        <v>5267</v>
      </c>
      <c r="B2386" s="150" t="s">
        <v>29305</v>
      </c>
      <c r="C2386" s="150" t="s">
        <v>14562</v>
      </c>
      <c r="D2386" s="150">
        <v>17184458</v>
      </c>
      <c r="E2386" s="150">
        <v>20836828</v>
      </c>
      <c r="F2386" s="150" t="s">
        <v>22172</v>
      </c>
    </row>
    <row r="2387" spans="1:6" x14ac:dyDescent="0.15">
      <c r="A2387" s="150" t="s">
        <v>5268</v>
      </c>
      <c r="B2387" s="150" t="s">
        <v>29306</v>
      </c>
      <c r="C2387" s="150" t="s">
        <v>14563</v>
      </c>
      <c r="D2387" s="150">
        <v>24000.22</v>
      </c>
      <c r="E2387" s="150">
        <v>32000</v>
      </c>
      <c r="F2387" s="150" t="s">
        <v>22088</v>
      </c>
    </row>
    <row r="2388" spans="1:6" x14ac:dyDescent="0.15">
      <c r="A2388" s="150" t="s">
        <v>5269</v>
      </c>
      <c r="B2388" s="150" t="s">
        <v>29307</v>
      </c>
      <c r="C2388" s="150" t="s">
        <v>14564</v>
      </c>
      <c r="D2388" s="150">
        <v>63847.199999999997</v>
      </c>
      <c r="E2388" s="150">
        <v>125254.5</v>
      </c>
      <c r="F2388" s="150" t="s">
        <v>22088</v>
      </c>
    </row>
    <row r="2389" spans="1:6" x14ac:dyDescent="0.15">
      <c r="A2389" s="150" t="s">
        <v>5270</v>
      </c>
      <c r="B2389" s="150" t="s">
        <v>29308</v>
      </c>
      <c r="C2389" s="150" t="s">
        <v>14565</v>
      </c>
      <c r="D2389" s="150">
        <v>31036725</v>
      </c>
      <c r="E2389" s="150">
        <v>31268466</v>
      </c>
      <c r="F2389" s="150" t="s">
        <v>22098</v>
      </c>
    </row>
    <row r="2390" spans="1:6" x14ac:dyDescent="0.15">
      <c r="A2390" s="150" t="s">
        <v>5271</v>
      </c>
      <c r="B2390" s="150" t="s">
        <v>29309</v>
      </c>
      <c r="C2390" s="150" t="s">
        <v>14566</v>
      </c>
      <c r="D2390" s="150">
        <v>167900000</v>
      </c>
      <c r="E2390" s="150">
        <v>181500000</v>
      </c>
      <c r="F2390" s="150" t="s">
        <v>24477</v>
      </c>
    </row>
    <row r="2391" spans="1:6" x14ac:dyDescent="0.15">
      <c r="A2391" s="150" t="s">
        <v>5272</v>
      </c>
      <c r="B2391" s="150" t="s">
        <v>29310</v>
      </c>
      <c r="C2391" s="150" t="s">
        <v>14567</v>
      </c>
      <c r="D2391" s="150">
        <v>63400000</v>
      </c>
      <c r="E2391" s="150">
        <v>54750000</v>
      </c>
      <c r="F2391" s="150" t="s">
        <v>22098</v>
      </c>
    </row>
    <row r="2392" spans="1:6" x14ac:dyDescent="0.15">
      <c r="A2392" s="150" t="s">
        <v>5273</v>
      </c>
      <c r="B2392" s="150" t="s">
        <v>29311</v>
      </c>
      <c r="C2392" s="150" t="s">
        <v>14568</v>
      </c>
      <c r="D2392" s="150">
        <v>19716315.600000001</v>
      </c>
      <c r="E2392" s="150">
        <v>23689606.199999999</v>
      </c>
      <c r="F2392" s="150" t="s">
        <v>29312</v>
      </c>
    </row>
    <row r="2393" spans="1:6" x14ac:dyDescent="0.15">
      <c r="A2393" s="150" t="s">
        <v>5274</v>
      </c>
      <c r="B2393" s="150" t="s">
        <v>29313</v>
      </c>
      <c r="C2393" s="150" t="s">
        <v>14570</v>
      </c>
      <c r="D2393" s="150">
        <v>112098500</v>
      </c>
      <c r="E2393" s="150">
        <v>124389000</v>
      </c>
      <c r="F2393" s="150" t="s">
        <v>27565</v>
      </c>
    </row>
    <row r="2394" spans="1:6" x14ac:dyDescent="0.15">
      <c r="A2394" s="150" t="s">
        <v>5275</v>
      </c>
      <c r="B2394" s="150" t="s">
        <v>29314</v>
      </c>
      <c r="C2394" s="150" t="s">
        <v>12498</v>
      </c>
      <c r="D2394" s="150">
        <v>497000</v>
      </c>
      <c r="E2394" s="150">
        <v>583200</v>
      </c>
      <c r="F2394" s="150" t="s">
        <v>22136</v>
      </c>
    </row>
    <row r="2395" spans="1:6" x14ac:dyDescent="0.15">
      <c r="A2395" s="150" t="s">
        <v>5276</v>
      </c>
      <c r="B2395" s="150" t="s">
        <v>29315</v>
      </c>
      <c r="C2395" s="150" t="s">
        <v>14571</v>
      </c>
      <c r="D2395" s="150">
        <v>5179</v>
      </c>
      <c r="E2395" s="150">
        <v>5500</v>
      </c>
      <c r="F2395" s="150" t="s">
        <v>22088</v>
      </c>
    </row>
    <row r="2396" spans="1:6" x14ac:dyDescent="0.15">
      <c r="A2396" s="150" t="s">
        <v>5277</v>
      </c>
      <c r="B2396" s="150" t="s">
        <v>29316</v>
      </c>
      <c r="C2396" s="150" t="s">
        <v>14572</v>
      </c>
      <c r="D2396" s="150">
        <v>18315</v>
      </c>
      <c r="E2396" s="150">
        <v>46789.18</v>
      </c>
      <c r="F2396" s="150" t="s">
        <v>14062</v>
      </c>
    </row>
    <row r="2397" spans="1:6" x14ac:dyDescent="0.15">
      <c r="A2397" s="150" t="s">
        <v>5278</v>
      </c>
      <c r="B2397" s="150" t="s">
        <v>29317</v>
      </c>
      <c r="C2397" s="150" t="s">
        <v>14573</v>
      </c>
      <c r="D2397" s="150">
        <v>10100</v>
      </c>
      <c r="E2397" s="150">
        <v>18130</v>
      </c>
      <c r="F2397" s="150" t="s">
        <v>22088</v>
      </c>
    </row>
    <row r="2398" spans="1:6" x14ac:dyDescent="0.15">
      <c r="A2398" s="150" t="s">
        <v>5279</v>
      </c>
      <c r="B2398" s="150" t="s">
        <v>29318</v>
      </c>
      <c r="C2398" s="150" t="s">
        <v>14574</v>
      </c>
      <c r="D2398" s="150">
        <v>610000</v>
      </c>
      <c r="E2398" s="150">
        <v>600000</v>
      </c>
      <c r="F2398" s="150" t="s">
        <v>22082</v>
      </c>
    </row>
    <row r="2399" spans="1:6" x14ac:dyDescent="0.15">
      <c r="A2399" s="150" t="s">
        <v>5280</v>
      </c>
      <c r="B2399" s="150" t="s">
        <v>29319</v>
      </c>
      <c r="C2399" s="150" t="s">
        <v>14575</v>
      </c>
      <c r="D2399" s="150">
        <v>278800</v>
      </c>
      <c r="E2399" s="150">
        <v>300000</v>
      </c>
      <c r="F2399" s="150" t="s">
        <v>22082</v>
      </c>
    </row>
    <row r="2400" spans="1:6" x14ac:dyDescent="0.15">
      <c r="A2400" s="150" t="s">
        <v>5281</v>
      </c>
      <c r="B2400" s="150" t="s">
        <v>29320</v>
      </c>
      <c r="C2400" s="150" t="s">
        <v>14576</v>
      </c>
      <c r="D2400" s="150">
        <v>4506000</v>
      </c>
      <c r="E2400" s="150">
        <v>8000000</v>
      </c>
      <c r="F2400" s="150" t="s">
        <v>22082</v>
      </c>
    </row>
    <row r="2401" spans="1:6" x14ac:dyDescent="0.15">
      <c r="A2401" s="150" t="s">
        <v>5282</v>
      </c>
      <c r="B2401" s="150" t="s">
        <v>29321</v>
      </c>
      <c r="C2401" s="150" t="s">
        <v>14577</v>
      </c>
      <c r="D2401" s="150">
        <v>21000000</v>
      </c>
      <c r="E2401" s="150">
        <v>21504000</v>
      </c>
      <c r="F2401" s="150" t="s">
        <v>26990</v>
      </c>
    </row>
    <row r="2402" spans="1:6" x14ac:dyDescent="0.15">
      <c r="A2402" s="150" t="s">
        <v>5283</v>
      </c>
      <c r="B2402" s="150" t="s">
        <v>29322</v>
      </c>
      <c r="C2402" s="150" t="s">
        <v>14578</v>
      </c>
      <c r="D2402" s="150">
        <v>288294</v>
      </c>
      <c r="E2402" s="150">
        <v>334124</v>
      </c>
      <c r="F2402" s="150" t="s">
        <v>22082</v>
      </c>
    </row>
    <row r="2403" spans="1:6" x14ac:dyDescent="0.15">
      <c r="A2403" s="150" t="s">
        <v>5284</v>
      </c>
      <c r="B2403" s="150" t="s">
        <v>29323</v>
      </c>
      <c r="C2403" s="150" t="s">
        <v>14579</v>
      </c>
      <c r="D2403" s="150">
        <v>3538500</v>
      </c>
      <c r="E2403" s="150">
        <v>4292500</v>
      </c>
      <c r="F2403" s="150" t="s">
        <v>18774</v>
      </c>
    </row>
    <row r="2404" spans="1:6" x14ac:dyDescent="0.15">
      <c r="A2404" s="150" t="s">
        <v>5285</v>
      </c>
      <c r="B2404" s="150" t="s">
        <v>29324</v>
      </c>
      <c r="C2404" s="150" t="s">
        <v>14580</v>
      </c>
      <c r="D2404" s="150">
        <v>28799500</v>
      </c>
      <c r="E2404" s="150">
        <v>34031520</v>
      </c>
      <c r="F2404" s="150" t="s">
        <v>29325</v>
      </c>
    </row>
    <row r="2405" spans="1:6" x14ac:dyDescent="0.15">
      <c r="A2405" s="150" t="s">
        <v>5286</v>
      </c>
      <c r="B2405" s="150" t="s">
        <v>29326</v>
      </c>
      <c r="C2405" s="150" t="s">
        <v>14581</v>
      </c>
      <c r="D2405" s="150">
        <v>9050000</v>
      </c>
      <c r="E2405" s="150">
        <v>9400000</v>
      </c>
      <c r="F2405" s="150" t="s">
        <v>29327</v>
      </c>
    </row>
    <row r="2406" spans="1:6" x14ac:dyDescent="0.15">
      <c r="A2406" s="150" t="s">
        <v>5287</v>
      </c>
      <c r="B2406" s="150" t="s">
        <v>29328</v>
      </c>
      <c r="C2406" s="150" t="s">
        <v>14582</v>
      </c>
      <c r="D2406" s="150">
        <v>1906927</v>
      </c>
      <c r="E2406" s="150">
        <v>2166184</v>
      </c>
      <c r="F2406" s="150" t="s">
        <v>18774</v>
      </c>
    </row>
    <row r="2407" spans="1:6" x14ac:dyDescent="0.15">
      <c r="A2407" s="150" t="s">
        <v>5288</v>
      </c>
      <c r="B2407" s="150" t="s">
        <v>29329</v>
      </c>
      <c r="C2407" s="150" t="s">
        <v>14168</v>
      </c>
      <c r="D2407" s="150">
        <v>235890</v>
      </c>
      <c r="E2407" s="150">
        <v>240000</v>
      </c>
      <c r="F2407" s="150" t="s">
        <v>24459</v>
      </c>
    </row>
    <row r="2408" spans="1:6" x14ac:dyDescent="0.15">
      <c r="A2408" s="150" t="s">
        <v>5289</v>
      </c>
      <c r="B2408" s="150" t="s">
        <v>29330</v>
      </c>
      <c r="C2408" s="150" t="s">
        <v>14583</v>
      </c>
      <c r="D2408" s="150">
        <v>2027870</v>
      </c>
      <c r="E2408" s="150">
        <v>3341645.4</v>
      </c>
      <c r="F2408" s="150" t="s">
        <v>18774</v>
      </c>
    </row>
    <row r="2409" spans="1:6" x14ac:dyDescent="0.15">
      <c r="A2409" s="150" t="s">
        <v>5290</v>
      </c>
      <c r="B2409" s="150" t="s">
        <v>29331</v>
      </c>
      <c r="C2409" s="150" t="s">
        <v>14584</v>
      </c>
      <c r="D2409" s="150">
        <v>2000000</v>
      </c>
      <c r="E2409" s="150">
        <v>3800000</v>
      </c>
      <c r="F2409" s="150" t="s">
        <v>22051</v>
      </c>
    </row>
    <row r="2410" spans="1:6" x14ac:dyDescent="0.15">
      <c r="A2410" s="150" t="s">
        <v>5291</v>
      </c>
      <c r="B2410" s="150" t="s">
        <v>29332</v>
      </c>
      <c r="C2410" s="150" t="s">
        <v>14585</v>
      </c>
      <c r="D2410" s="150">
        <v>12113500</v>
      </c>
      <c r="E2410" s="150">
        <v>15263000</v>
      </c>
      <c r="F2410" s="150" t="s">
        <v>29333</v>
      </c>
    </row>
    <row r="2411" spans="1:6" x14ac:dyDescent="0.15">
      <c r="A2411" s="150" t="s">
        <v>5292</v>
      </c>
      <c r="B2411" s="150" t="s">
        <v>29334</v>
      </c>
      <c r="C2411" s="150" t="s">
        <v>2059</v>
      </c>
      <c r="D2411" s="150">
        <v>6506427.25</v>
      </c>
      <c r="E2411" s="150">
        <v>10065332.369999999</v>
      </c>
      <c r="F2411" s="150" t="s">
        <v>22053</v>
      </c>
    </row>
    <row r="2412" spans="1:6" x14ac:dyDescent="0.15">
      <c r="A2412" s="150" t="s">
        <v>5293</v>
      </c>
      <c r="B2412" s="150" t="s">
        <v>29335</v>
      </c>
      <c r="C2412" s="150" t="s">
        <v>14586</v>
      </c>
      <c r="D2412" s="150">
        <v>106593800</v>
      </c>
      <c r="E2412" s="150">
        <v>110640000</v>
      </c>
      <c r="F2412" s="150" t="s">
        <v>29336</v>
      </c>
    </row>
    <row r="2413" spans="1:6" x14ac:dyDescent="0.15">
      <c r="A2413" s="150" t="s">
        <v>5294</v>
      </c>
      <c r="B2413" s="150" t="s">
        <v>29337</v>
      </c>
      <c r="C2413" s="150" t="s">
        <v>14588</v>
      </c>
      <c r="D2413" s="150">
        <v>10200</v>
      </c>
      <c r="E2413" s="150">
        <v>10200</v>
      </c>
      <c r="F2413" s="150" t="s">
        <v>22090</v>
      </c>
    </row>
    <row r="2414" spans="1:6" x14ac:dyDescent="0.15">
      <c r="A2414" s="150" t="s">
        <v>5295</v>
      </c>
      <c r="B2414" s="150" t="s">
        <v>29338</v>
      </c>
      <c r="C2414" s="150" t="s">
        <v>166</v>
      </c>
      <c r="D2414" s="150">
        <v>17500</v>
      </c>
      <c r="E2414" s="150">
        <v>41860</v>
      </c>
      <c r="F2414" s="150" t="s">
        <v>18774</v>
      </c>
    </row>
    <row r="2415" spans="1:6" x14ac:dyDescent="0.15">
      <c r="A2415" s="150" t="s">
        <v>5296</v>
      </c>
      <c r="B2415" s="150" t="s">
        <v>29339</v>
      </c>
      <c r="C2415" s="150" t="s">
        <v>14589</v>
      </c>
      <c r="D2415" s="150">
        <v>8500</v>
      </c>
      <c r="E2415" s="150">
        <v>8500</v>
      </c>
      <c r="F2415" s="150" t="s">
        <v>22090</v>
      </c>
    </row>
    <row r="2416" spans="1:6" x14ac:dyDescent="0.15">
      <c r="A2416" s="150" t="s">
        <v>5297</v>
      </c>
      <c r="B2416" s="150" t="s">
        <v>29340</v>
      </c>
      <c r="C2416" s="150" t="s">
        <v>14590</v>
      </c>
      <c r="D2416" s="150">
        <v>1272790800</v>
      </c>
      <c r="E2416" s="150">
        <v>1363512197</v>
      </c>
      <c r="F2416" s="150" t="s">
        <v>22082</v>
      </c>
    </row>
    <row r="2417" spans="1:6" x14ac:dyDescent="0.15">
      <c r="A2417" s="150" t="s">
        <v>5298</v>
      </c>
      <c r="B2417" s="150" t="s">
        <v>29341</v>
      </c>
      <c r="C2417" s="150" t="s">
        <v>14591</v>
      </c>
      <c r="D2417" s="150">
        <v>25558</v>
      </c>
      <c r="E2417" s="150">
        <v>26058</v>
      </c>
      <c r="F2417" s="150" t="s">
        <v>22172</v>
      </c>
    </row>
    <row r="2418" spans="1:6" x14ac:dyDescent="0.15">
      <c r="A2418" s="150" t="s">
        <v>5299</v>
      </c>
      <c r="B2418" s="150" t="s">
        <v>29342</v>
      </c>
      <c r="C2418" s="150" t="s">
        <v>2837</v>
      </c>
      <c r="D2418" s="150">
        <v>319593</v>
      </c>
      <c r="E2418" s="150">
        <v>445000</v>
      </c>
      <c r="F2418" s="150" t="s">
        <v>22078</v>
      </c>
    </row>
    <row r="2419" spans="1:6" x14ac:dyDescent="0.15">
      <c r="A2419" s="150" t="s">
        <v>5300</v>
      </c>
      <c r="B2419" s="150" t="s">
        <v>29343</v>
      </c>
      <c r="C2419" s="150" t="s">
        <v>14592</v>
      </c>
      <c r="D2419" s="150">
        <v>4361800</v>
      </c>
      <c r="E2419" s="150">
        <v>4361800</v>
      </c>
      <c r="F2419" s="150" t="s">
        <v>29344</v>
      </c>
    </row>
    <row r="2420" spans="1:6" x14ac:dyDescent="0.15">
      <c r="A2420" s="150" t="s">
        <v>5301</v>
      </c>
      <c r="B2420" s="150" t="s">
        <v>29345</v>
      </c>
      <c r="C2420" s="150" t="s">
        <v>14157</v>
      </c>
      <c r="D2420" s="150">
        <v>137000.56</v>
      </c>
      <c r="E2420" s="150">
        <v>57399.33</v>
      </c>
      <c r="F2420" s="150" t="s">
        <v>14062</v>
      </c>
    </row>
    <row r="2421" spans="1:6" x14ac:dyDescent="0.15">
      <c r="A2421" s="150" t="s">
        <v>5302</v>
      </c>
      <c r="B2421" s="150" t="s">
        <v>29346</v>
      </c>
      <c r="C2421" s="150" t="s">
        <v>14593</v>
      </c>
      <c r="D2421" s="150">
        <v>37313350</v>
      </c>
      <c r="E2421" s="150">
        <v>43817300</v>
      </c>
      <c r="F2421" s="150" t="s">
        <v>24497</v>
      </c>
    </row>
    <row r="2422" spans="1:6" x14ac:dyDescent="0.15">
      <c r="A2422" s="150" t="s">
        <v>5303</v>
      </c>
      <c r="B2422" s="150" t="s">
        <v>29347</v>
      </c>
      <c r="C2422" s="150" t="s">
        <v>14594</v>
      </c>
      <c r="D2422" s="150">
        <v>2170000</v>
      </c>
      <c r="E2422" s="150">
        <v>2200000</v>
      </c>
      <c r="F2422" s="150" t="s">
        <v>18774</v>
      </c>
    </row>
    <row r="2423" spans="1:6" x14ac:dyDescent="0.15">
      <c r="A2423" s="150" t="s">
        <v>5304</v>
      </c>
      <c r="B2423" s="150" t="s">
        <v>29348</v>
      </c>
      <c r="C2423" s="150" t="s">
        <v>14595</v>
      </c>
      <c r="D2423" s="150">
        <v>6730000</v>
      </c>
      <c r="E2423" s="150">
        <v>11860000</v>
      </c>
      <c r="F2423" s="150" t="s">
        <v>22098</v>
      </c>
    </row>
    <row r="2424" spans="1:6" x14ac:dyDescent="0.15">
      <c r="A2424" s="150" t="s">
        <v>5305</v>
      </c>
      <c r="B2424" s="150" t="s">
        <v>29349</v>
      </c>
      <c r="C2424" s="150" t="s">
        <v>14596</v>
      </c>
      <c r="D2424" s="150">
        <v>48265.2</v>
      </c>
      <c r="E2424" s="150">
        <v>48460.800000000003</v>
      </c>
      <c r="F2424" s="150" t="s">
        <v>24498</v>
      </c>
    </row>
    <row r="2425" spans="1:6" x14ac:dyDescent="0.15">
      <c r="A2425" s="150" t="s">
        <v>5306</v>
      </c>
      <c r="B2425" s="150" t="s">
        <v>29350</v>
      </c>
      <c r="C2425" s="150" t="s">
        <v>14597</v>
      </c>
      <c r="D2425" s="150">
        <v>424333000</v>
      </c>
      <c r="E2425" s="150">
        <v>432523000</v>
      </c>
      <c r="F2425" s="150" t="s">
        <v>24581</v>
      </c>
    </row>
    <row r="2426" spans="1:6" x14ac:dyDescent="0.15">
      <c r="A2426" s="150" t="s">
        <v>5307</v>
      </c>
      <c r="B2426" s="150" t="s">
        <v>29351</v>
      </c>
      <c r="C2426" s="150" t="s">
        <v>14598</v>
      </c>
      <c r="D2426" s="150">
        <v>1760000</v>
      </c>
      <c r="E2426" s="150">
        <v>2038000</v>
      </c>
      <c r="F2426" s="150" t="s">
        <v>22067</v>
      </c>
    </row>
    <row r="2427" spans="1:6" x14ac:dyDescent="0.15">
      <c r="A2427" s="150" t="s">
        <v>5308</v>
      </c>
      <c r="B2427" s="150" t="s">
        <v>29352</v>
      </c>
      <c r="C2427" s="150" t="s">
        <v>14599</v>
      </c>
      <c r="D2427" s="150">
        <v>192000</v>
      </c>
      <c r="E2427" s="150">
        <v>210000</v>
      </c>
      <c r="F2427" s="150" t="s">
        <v>24498</v>
      </c>
    </row>
    <row r="2428" spans="1:6" x14ac:dyDescent="0.15">
      <c r="A2428" s="150" t="s">
        <v>5309</v>
      </c>
      <c r="B2428" s="150" t="s">
        <v>29353</v>
      </c>
      <c r="C2428" s="150" t="s">
        <v>14600</v>
      </c>
      <c r="D2428" s="150">
        <v>7149220</v>
      </c>
      <c r="E2428" s="150">
        <v>10234860</v>
      </c>
      <c r="F2428" s="150" t="s">
        <v>29354</v>
      </c>
    </row>
    <row r="2429" spans="1:6" x14ac:dyDescent="0.15">
      <c r="A2429" s="150" t="s">
        <v>5310</v>
      </c>
      <c r="B2429" s="150" t="s">
        <v>29353</v>
      </c>
      <c r="C2429" s="150" t="s">
        <v>14601</v>
      </c>
      <c r="D2429" s="150">
        <v>4815200</v>
      </c>
      <c r="E2429" s="150">
        <v>6717600</v>
      </c>
      <c r="F2429" s="150" t="s">
        <v>24559</v>
      </c>
    </row>
    <row r="2430" spans="1:6" x14ac:dyDescent="0.15">
      <c r="A2430" s="150" t="s">
        <v>5311</v>
      </c>
      <c r="B2430" s="150" t="s">
        <v>29355</v>
      </c>
      <c r="C2430" s="150" t="s">
        <v>14602</v>
      </c>
      <c r="D2430" s="150">
        <v>6700000</v>
      </c>
      <c r="E2430" s="150">
        <v>110000</v>
      </c>
      <c r="F2430" s="150" t="s">
        <v>22172</v>
      </c>
    </row>
    <row r="2431" spans="1:6" x14ac:dyDescent="0.15">
      <c r="A2431" s="150" t="s">
        <v>5312</v>
      </c>
      <c r="B2431" s="150" t="s">
        <v>29356</v>
      </c>
      <c r="C2431" s="150" t="s">
        <v>14603</v>
      </c>
      <c r="D2431" s="150">
        <v>365976</v>
      </c>
      <c r="E2431" s="150">
        <v>426654.96</v>
      </c>
      <c r="F2431" s="150" t="s">
        <v>22078</v>
      </c>
    </row>
    <row r="2432" spans="1:6" x14ac:dyDescent="0.15">
      <c r="A2432" s="150" t="s">
        <v>5313</v>
      </c>
      <c r="B2432" s="150" t="s">
        <v>29357</v>
      </c>
      <c r="C2432" s="150" t="s">
        <v>14604</v>
      </c>
      <c r="D2432" s="150">
        <v>1724500</v>
      </c>
      <c r="E2432" s="150">
        <v>1785000</v>
      </c>
      <c r="F2432" s="150" t="s">
        <v>24529</v>
      </c>
    </row>
    <row r="2433" spans="1:6" x14ac:dyDescent="0.15">
      <c r="A2433" s="150" t="s">
        <v>5314</v>
      </c>
      <c r="B2433" s="150" t="s">
        <v>29358</v>
      </c>
      <c r="C2433" s="150" t="s">
        <v>14605</v>
      </c>
      <c r="D2433" s="150">
        <v>435041.7</v>
      </c>
      <c r="E2433" s="150">
        <v>543765.19999999995</v>
      </c>
      <c r="F2433" s="150" t="s">
        <v>22129</v>
      </c>
    </row>
    <row r="2434" spans="1:6" x14ac:dyDescent="0.15">
      <c r="A2434" s="150" t="s">
        <v>5315</v>
      </c>
      <c r="B2434" s="150" t="s">
        <v>29359</v>
      </c>
      <c r="C2434" s="150" t="s">
        <v>14606</v>
      </c>
      <c r="D2434" s="150">
        <v>852200</v>
      </c>
      <c r="E2434" s="150">
        <v>840000</v>
      </c>
      <c r="F2434" s="150" t="s">
        <v>18774</v>
      </c>
    </row>
    <row r="2435" spans="1:6" x14ac:dyDescent="0.15">
      <c r="A2435" s="150" t="s">
        <v>5316</v>
      </c>
      <c r="B2435" s="150" t="s">
        <v>29360</v>
      </c>
      <c r="C2435" s="150" t="s">
        <v>14607</v>
      </c>
      <c r="D2435" s="150">
        <v>206847.2</v>
      </c>
      <c r="E2435" s="150">
        <v>223662.8</v>
      </c>
      <c r="F2435" s="150" t="s">
        <v>24459</v>
      </c>
    </row>
    <row r="2436" spans="1:6" x14ac:dyDescent="0.15">
      <c r="A2436" s="150" t="s">
        <v>5317</v>
      </c>
      <c r="B2436" s="150" t="s">
        <v>29361</v>
      </c>
      <c r="C2436" s="150" t="s">
        <v>14608</v>
      </c>
      <c r="D2436" s="150">
        <v>570000</v>
      </c>
      <c r="E2436" s="150">
        <v>856200</v>
      </c>
      <c r="F2436" s="150" t="s">
        <v>18774</v>
      </c>
    </row>
    <row r="2437" spans="1:6" x14ac:dyDescent="0.15">
      <c r="A2437" s="150" t="s">
        <v>5318</v>
      </c>
      <c r="B2437" s="150" t="s">
        <v>29362</v>
      </c>
      <c r="C2437" s="150" t="s">
        <v>14609</v>
      </c>
      <c r="D2437" s="150">
        <v>24117000</v>
      </c>
      <c r="E2437" s="150">
        <v>25200000</v>
      </c>
      <c r="F2437" s="150" t="s">
        <v>22111</v>
      </c>
    </row>
    <row r="2438" spans="1:6" x14ac:dyDescent="0.15">
      <c r="A2438" s="150" t="s">
        <v>5319</v>
      </c>
      <c r="B2438" s="150" t="s">
        <v>29363</v>
      </c>
      <c r="C2438" s="150" t="s">
        <v>14610</v>
      </c>
      <c r="D2438" s="150">
        <v>684054000</v>
      </c>
      <c r="E2438" s="150">
        <v>621570000</v>
      </c>
      <c r="F2438" s="150" t="s">
        <v>22115</v>
      </c>
    </row>
    <row r="2439" spans="1:6" x14ac:dyDescent="0.15">
      <c r="A2439" s="150" t="s">
        <v>5320</v>
      </c>
      <c r="B2439" s="150" t="s">
        <v>29364</v>
      </c>
      <c r="C2439" s="150" t="s">
        <v>14611</v>
      </c>
      <c r="D2439" s="150">
        <v>600000</v>
      </c>
      <c r="E2439" s="150">
        <v>5976000</v>
      </c>
      <c r="F2439" s="150" t="s">
        <v>22129</v>
      </c>
    </row>
    <row r="2440" spans="1:6" x14ac:dyDescent="0.15">
      <c r="A2440" s="150" t="s">
        <v>5321</v>
      </c>
      <c r="B2440" s="150" t="s">
        <v>29365</v>
      </c>
      <c r="C2440" s="150" t="s">
        <v>14612</v>
      </c>
      <c r="D2440" s="150">
        <v>1131800</v>
      </c>
      <c r="E2440" s="150">
        <v>1029500</v>
      </c>
      <c r="F2440" s="150" t="s">
        <v>22060</v>
      </c>
    </row>
    <row r="2441" spans="1:6" x14ac:dyDescent="0.15">
      <c r="A2441" s="150" t="s">
        <v>5322</v>
      </c>
      <c r="B2441" s="150" t="s">
        <v>29366</v>
      </c>
      <c r="C2441" s="150" t="s">
        <v>14613</v>
      </c>
      <c r="D2441" s="150">
        <v>619500</v>
      </c>
      <c r="E2441" s="150">
        <v>2339500</v>
      </c>
      <c r="F2441" s="150" t="s">
        <v>27096</v>
      </c>
    </row>
    <row r="2442" spans="1:6" x14ac:dyDescent="0.15">
      <c r="A2442" s="150" t="s">
        <v>5323</v>
      </c>
      <c r="B2442" s="150" t="s">
        <v>29367</v>
      </c>
      <c r="C2442" s="150" t="s">
        <v>14614</v>
      </c>
      <c r="D2442" s="150">
        <v>4500</v>
      </c>
      <c r="E2442" s="150">
        <v>1575</v>
      </c>
      <c r="F2442" s="150" t="s">
        <v>29368</v>
      </c>
    </row>
    <row r="2443" spans="1:6" x14ac:dyDescent="0.15">
      <c r="A2443" s="150" t="s">
        <v>5324</v>
      </c>
      <c r="B2443" s="150" t="s">
        <v>29369</v>
      </c>
      <c r="C2443" s="150" t="s">
        <v>14269</v>
      </c>
      <c r="D2443" s="150">
        <v>1495010</v>
      </c>
      <c r="E2443" s="150">
        <v>1785876</v>
      </c>
      <c r="F2443" s="150" t="s">
        <v>22067</v>
      </c>
    </row>
    <row r="2444" spans="1:6" x14ac:dyDescent="0.15">
      <c r="A2444" s="150" t="s">
        <v>5325</v>
      </c>
      <c r="B2444" s="150" t="s">
        <v>29370</v>
      </c>
      <c r="C2444" s="150" t="s">
        <v>14616</v>
      </c>
      <c r="D2444" s="150">
        <v>6835195</v>
      </c>
      <c r="E2444" s="150">
        <v>16735163</v>
      </c>
      <c r="F2444" s="150" t="s">
        <v>28152</v>
      </c>
    </row>
    <row r="2445" spans="1:6" x14ac:dyDescent="0.15">
      <c r="A2445" s="150" t="s">
        <v>5326</v>
      </c>
      <c r="B2445" s="150" t="s">
        <v>29371</v>
      </c>
      <c r="C2445" s="150" t="s">
        <v>14617</v>
      </c>
      <c r="D2445" s="150">
        <v>207900000</v>
      </c>
      <c r="E2445" s="150">
        <v>309900000</v>
      </c>
      <c r="F2445" s="150" t="s">
        <v>27015</v>
      </c>
    </row>
    <row r="2446" spans="1:6" x14ac:dyDescent="0.15">
      <c r="A2446" s="150" t="s">
        <v>5327</v>
      </c>
      <c r="B2446" s="150" t="s">
        <v>29372</v>
      </c>
      <c r="C2446" s="150" t="s">
        <v>14618</v>
      </c>
      <c r="D2446" s="150">
        <v>19115</v>
      </c>
      <c r="E2446" s="150">
        <v>73184.19</v>
      </c>
      <c r="F2446" s="150" t="s">
        <v>14062</v>
      </c>
    </row>
    <row r="2447" spans="1:6" x14ac:dyDescent="0.15">
      <c r="A2447" s="150" t="s">
        <v>5328</v>
      </c>
      <c r="B2447" s="150" t="s">
        <v>29373</v>
      </c>
      <c r="C2447" s="150" t="s">
        <v>14619</v>
      </c>
      <c r="D2447" s="150">
        <v>6000000</v>
      </c>
      <c r="E2447" s="150">
        <v>4100000</v>
      </c>
      <c r="F2447" s="150" t="s">
        <v>22053</v>
      </c>
    </row>
    <row r="2448" spans="1:6" x14ac:dyDescent="0.15">
      <c r="A2448" s="150" t="s">
        <v>5329</v>
      </c>
      <c r="B2448" s="150" t="s">
        <v>29374</v>
      </c>
      <c r="C2448" s="150" t="s">
        <v>14620</v>
      </c>
      <c r="D2448" s="150">
        <v>74000000</v>
      </c>
      <c r="E2448" s="150">
        <v>81500000</v>
      </c>
      <c r="F2448" s="150" t="s">
        <v>22137</v>
      </c>
    </row>
    <row r="2449" spans="1:6" x14ac:dyDescent="0.15">
      <c r="A2449" s="150" t="s">
        <v>5330</v>
      </c>
      <c r="B2449" s="150" t="s">
        <v>29375</v>
      </c>
      <c r="C2449" s="150" t="s">
        <v>14621</v>
      </c>
      <c r="D2449" s="150">
        <v>90000000</v>
      </c>
      <c r="E2449" s="150">
        <v>100000000</v>
      </c>
      <c r="F2449" s="150" t="s">
        <v>24529</v>
      </c>
    </row>
    <row r="2450" spans="1:6" x14ac:dyDescent="0.15">
      <c r="A2450" s="150" t="s">
        <v>5331</v>
      </c>
      <c r="B2450" s="150" t="s">
        <v>29376</v>
      </c>
      <c r="C2450" s="150" t="s">
        <v>14622</v>
      </c>
      <c r="D2450" s="150">
        <v>229000</v>
      </c>
      <c r="E2450" s="150">
        <v>262000</v>
      </c>
      <c r="F2450" s="150" t="s">
        <v>24498</v>
      </c>
    </row>
    <row r="2451" spans="1:6" x14ac:dyDescent="0.15">
      <c r="A2451" s="150" t="s">
        <v>5332</v>
      </c>
      <c r="B2451" s="150" t="s">
        <v>29377</v>
      </c>
      <c r="C2451" s="150" t="s">
        <v>12624</v>
      </c>
      <c r="D2451" s="150">
        <v>850000</v>
      </c>
      <c r="E2451" s="150">
        <v>1380000</v>
      </c>
      <c r="F2451" s="150" t="s">
        <v>18774</v>
      </c>
    </row>
    <row r="2452" spans="1:6" x14ac:dyDescent="0.15">
      <c r="A2452" s="150" t="s">
        <v>5333</v>
      </c>
      <c r="B2452" s="150" t="s">
        <v>29378</v>
      </c>
      <c r="C2452" s="150" t="s">
        <v>14623</v>
      </c>
      <c r="D2452" s="150">
        <v>663000</v>
      </c>
      <c r="E2452" s="150">
        <v>699000</v>
      </c>
      <c r="F2452" s="150" t="s">
        <v>28304</v>
      </c>
    </row>
    <row r="2453" spans="1:6" x14ac:dyDescent="0.15">
      <c r="A2453" s="150" t="s">
        <v>5334</v>
      </c>
      <c r="B2453" s="150" t="s">
        <v>29379</v>
      </c>
      <c r="C2453" s="150" t="s">
        <v>14624</v>
      </c>
      <c r="D2453" s="150">
        <v>25921</v>
      </c>
      <c r="E2453" s="150">
        <v>20282</v>
      </c>
      <c r="F2453" s="150" t="s">
        <v>28022</v>
      </c>
    </row>
    <row r="2454" spans="1:6" x14ac:dyDescent="0.15">
      <c r="A2454" s="150" t="s">
        <v>5335</v>
      </c>
      <c r="B2454" s="150" t="s">
        <v>29380</v>
      </c>
      <c r="C2454" s="150" t="s">
        <v>14625</v>
      </c>
      <c r="D2454" s="150">
        <v>1164920</v>
      </c>
      <c r="E2454" s="150">
        <v>873144.9</v>
      </c>
      <c r="F2454" s="150" t="s">
        <v>22060</v>
      </c>
    </row>
    <row r="2455" spans="1:6" x14ac:dyDescent="0.15">
      <c r="A2455" s="150" t="s">
        <v>5336</v>
      </c>
      <c r="B2455" s="150" t="s">
        <v>29381</v>
      </c>
      <c r="C2455" s="150" t="s">
        <v>13301</v>
      </c>
      <c r="D2455" s="150">
        <v>237000</v>
      </c>
      <c r="E2455" s="150">
        <v>261200</v>
      </c>
      <c r="F2455" s="150" t="s">
        <v>22154</v>
      </c>
    </row>
    <row r="2456" spans="1:6" x14ac:dyDescent="0.15">
      <c r="A2456" s="150" t="s">
        <v>5337</v>
      </c>
      <c r="B2456" s="150" t="s">
        <v>29382</v>
      </c>
      <c r="C2456" s="150" t="s">
        <v>2392</v>
      </c>
      <c r="D2456" s="150">
        <v>16796130</v>
      </c>
      <c r="E2456" s="150">
        <v>20053330</v>
      </c>
      <c r="F2456" s="150" t="s">
        <v>29383</v>
      </c>
    </row>
    <row r="2457" spans="1:6" x14ac:dyDescent="0.15">
      <c r="A2457" s="150" t="s">
        <v>5338</v>
      </c>
      <c r="B2457" s="150" t="s">
        <v>29384</v>
      </c>
      <c r="C2457" s="150" t="s">
        <v>14626</v>
      </c>
      <c r="D2457" s="150">
        <v>6000</v>
      </c>
      <c r="E2457" s="150">
        <v>58450</v>
      </c>
      <c r="F2457" s="150" t="s">
        <v>22088</v>
      </c>
    </row>
    <row r="2458" spans="1:6" x14ac:dyDescent="0.15">
      <c r="A2458" s="150" t="s">
        <v>5339</v>
      </c>
      <c r="B2458" s="150" t="s">
        <v>29385</v>
      </c>
      <c r="C2458" s="150" t="s">
        <v>14627</v>
      </c>
      <c r="D2458" s="150">
        <v>466850</v>
      </c>
      <c r="E2458" s="150">
        <v>456159</v>
      </c>
      <c r="F2458" s="150" t="s">
        <v>18774</v>
      </c>
    </row>
    <row r="2459" spans="1:6" x14ac:dyDescent="0.15">
      <c r="A2459" s="150" t="s">
        <v>5340</v>
      </c>
      <c r="B2459" s="150" t="s">
        <v>29386</v>
      </c>
      <c r="C2459" s="150" t="s">
        <v>14628</v>
      </c>
      <c r="D2459" s="150">
        <v>6000</v>
      </c>
      <c r="E2459" s="150">
        <v>17000</v>
      </c>
      <c r="F2459" s="150" t="s">
        <v>22136</v>
      </c>
    </row>
    <row r="2460" spans="1:6" x14ac:dyDescent="0.15">
      <c r="A2460" s="150" t="s">
        <v>5341</v>
      </c>
      <c r="B2460" s="150" t="s">
        <v>29387</v>
      </c>
      <c r="C2460" s="150" t="s">
        <v>14629</v>
      </c>
      <c r="D2460" s="150">
        <v>347666853</v>
      </c>
      <c r="E2460" s="150">
        <v>400053583</v>
      </c>
      <c r="F2460" s="150" t="s">
        <v>29388</v>
      </c>
    </row>
    <row r="2461" spans="1:6" x14ac:dyDescent="0.15">
      <c r="A2461" s="150" t="s">
        <v>5342</v>
      </c>
      <c r="B2461" s="150" t="s">
        <v>29389</v>
      </c>
      <c r="C2461" s="150" t="s">
        <v>14630</v>
      </c>
      <c r="D2461" s="150">
        <v>891111</v>
      </c>
      <c r="E2461" s="150">
        <v>938700</v>
      </c>
      <c r="F2461" s="150" t="s">
        <v>18774</v>
      </c>
    </row>
    <row r="2462" spans="1:6" x14ac:dyDescent="0.15">
      <c r="A2462" s="150" t="s">
        <v>5343</v>
      </c>
      <c r="B2462" s="150" t="s">
        <v>29390</v>
      </c>
      <c r="C2462" s="150" t="s">
        <v>14631</v>
      </c>
      <c r="D2462" s="150">
        <v>6473000</v>
      </c>
      <c r="E2462" s="150">
        <v>7303000</v>
      </c>
      <c r="F2462" s="150" t="s">
        <v>29391</v>
      </c>
    </row>
    <row r="2463" spans="1:6" x14ac:dyDescent="0.15">
      <c r="A2463" s="150" t="s">
        <v>5344</v>
      </c>
      <c r="B2463" s="150" t="s">
        <v>29392</v>
      </c>
      <c r="C2463" s="150" t="s">
        <v>14633</v>
      </c>
      <c r="D2463" s="150">
        <v>264400</v>
      </c>
      <c r="E2463" s="150">
        <v>32000</v>
      </c>
      <c r="F2463" s="150" t="s">
        <v>22103</v>
      </c>
    </row>
    <row r="2464" spans="1:6" x14ac:dyDescent="0.15">
      <c r="A2464" s="150" t="s">
        <v>5345</v>
      </c>
      <c r="B2464" s="150" t="s">
        <v>29393</v>
      </c>
      <c r="F2464" s="150" t="s">
        <v>503</v>
      </c>
    </row>
    <row r="2465" spans="1:6" x14ac:dyDescent="0.15">
      <c r="A2465" s="150" t="s">
        <v>5346</v>
      </c>
      <c r="B2465" s="150" t="s">
        <v>29394</v>
      </c>
      <c r="C2465" s="150" t="s">
        <v>14634</v>
      </c>
      <c r="D2465" s="150">
        <v>26453219.5</v>
      </c>
      <c r="E2465" s="150">
        <v>34761641.799999997</v>
      </c>
      <c r="F2465" s="150" t="s">
        <v>22060</v>
      </c>
    </row>
    <row r="2466" spans="1:6" x14ac:dyDescent="0.15">
      <c r="A2466" s="150" t="s">
        <v>5347</v>
      </c>
      <c r="B2466" s="150" t="s">
        <v>29395</v>
      </c>
      <c r="C2466" s="150" t="s">
        <v>576</v>
      </c>
      <c r="D2466" s="150">
        <v>40914000</v>
      </c>
      <c r="E2466" s="150">
        <v>43156000</v>
      </c>
      <c r="F2466" s="150" t="s">
        <v>24575</v>
      </c>
    </row>
    <row r="2467" spans="1:6" x14ac:dyDescent="0.15">
      <c r="A2467" s="150" t="s">
        <v>5348</v>
      </c>
      <c r="B2467" s="150" t="s">
        <v>29396</v>
      </c>
      <c r="C2467" s="150" t="s">
        <v>14635</v>
      </c>
      <c r="D2467" s="150">
        <v>375362</v>
      </c>
      <c r="E2467" s="150">
        <v>222520</v>
      </c>
      <c r="F2467" s="150" t="s">
        <v>18774</v>
      </c>
    </row>
    <row r="2468" spans="1:6" x14ac:dyDescent="0.15">
      <c r="A2468" s="150" t="s">
        <v>5349</v>
      </c>
      <c r="B2468" s="150" t="s">
        <v>29397</v>
      </c>
      <c r="C2468" s="150" t="s">
        <v>12864</v>
      </c>
      <c r="D2468" s="150">
        <v>865590</v>
      </c>
      <c r="E2468" s="150">
        <v>172386.84</v>
      </c>
      <c r="F2468" s="150" t="s">
        <v>18774</v>
      </c>
    </row>
    <row r="2469" spans="1:6" x14ac:dyDescent="0.15">
      <c r="A2469" s="150" t="s">
        <v>5350</v>
      </c>
      <c r="B2469" s="150" t="s">
        <v>29398</v>
      </c>
      <c r="C2469" s="150" t="s">
        <v>427</v>
      </c>
      <c r="D2469" s="150">
        <v>900000</v>
      </c>
      <c r="E2469" s="150">
        <v>440000</v>
      </c>
      <c r="F2469" s="150" t="s">
        <v>18774</v>
      </c>
    </row>
    <row r="2470" spans="1:6" x14ac:dyDescent="0.15">
      <c r="A2470" s="150" t="s">
        <v>5351</v>
      </c>
      <c r="B2470" s="150" t="s">
        <v>29399</v>
      </c>
      <c r="C2470" s="150" t="s">
        <v>14636</v>
      </c>
      <c r="D2470" s="150">
        <v>20364165</v>
      </c>
      <c r="E2470" s="150">
        <v>20702115</v>
      </c>
      <c r="F2470" s="150" t="s">
        <v>29400</v>
      </c>
    </row>
    <row r="2471" spans="1:6" x14ac:dyDescent="0.15">
      <c r="A2471" s="150" t="s">
        <v>5352</v>
      </c>
      <c r="B2471" s="150" t="s">
        <v>29401</v>
      </c>
      <c r="C2471" s="150" t="s">
        <v>12643</v>
      </c>
      <c r="D2471" s="150">
        <v>374200</v>
      </c>
      <c r="E2471" s="150">
        <v>529410</v>
      </c>
      <c r="F2471" s="150" t="s">
        <v>24460</v>
      </c>
    </row>
    <row r="2472" spans="1:6" x14ac:dyDescent="0.15">
      <c r="A2472" s="150" t="s">
        <v>5353</v>
      </c>
      <c r="B2472" s="150" t="s">
        <v>29402</v>
      </c>
      <c r="C2472" s="150" t="s">
        <v>14637</v>
      </c>
      <c r="D2472" s="150">
        <v>1028000</v>
      </c>
      <c r="E2472" s="150">
        <v>1049830</v>
      </c>
      <c r="F2472" s="150" t="s">
        <v>26668</v>
      </c>
    </row>
    <row r="2473" spans="1:6" x14ac:dyDescent="0.15">
      <c r="A2473" s="150" t="s">
        <v>5354</v>
      </c>
      <c r="B2473" s="150" t="s">
        <v>29403</v>
      </c>
      <c r="C2473" s="150" t="s">
        <v>13327</v>
      </c>
      <c r="D2473" s="150">
        <v>3694475.52</v>
      </c>
      <c r="E2473" s="150">
        <v>3694475.52</v>
      </c>
      <c r="F2473" s="150" t="s">
        <v>24467</v>
      </c>
    </row>
    <row r="2474" spans="1:6" x14ac:dyDescent="0.15">
      <c r="A2474" s="150" t="s">
        <v>5355</v>
      </c>
      <c r="B2474" s="150" t="s">
        <v>29404</v>
      </c>
      <c r="C2474" s="150" t="s">
        <v>14638</v>
      </c>
      <c r="D2474" s="150">
        <v>350827</v>
      </c>
      <c r="E2474" s="150">
        <v>371386</v>
      </c>
      <c r="F2474" s="150" t="s">
        <v>22078</v>
      </c>
    </row>
    <row r="2475" spans="1:6" x14ac:dyDescent="0.15">
      <c r="A2475" s="150" t="s">
        <v>5356</v>
      </c>
      <c r="B2475" s="150" t="s">
        <v>29405</v>
      </c>
      <c r="C2475" s="150" t="s">
        <v>14639</v>
      </c>
      <c r="D2475" s="150">
        <v>2865400</v>
      </c>
      <c r="E2475" s="150">
        <v>2096715</v>
      </c>
      <c r="F2475" s="150" t="s">
        <v>22053</v>
      </c>
    </row>
    <row r="2476" spans="1:6" x14ac:dyDescent="0.15">
      <c r="A2476" s="150" t="s">
        <v>5357</v>
      </c>
      <c r="B2476" s="150" t="s">
        <v>29406</v>
      </c>
      <c r="C2476" s="150" t="s">
        <v>12592</v>
      </c>
      <c r="D2476" s="150">
        <v>12510000</v>
      </c>
      <c r="E2476" s="150">
        <v>8948000</v>
      </c>
      <c r="F2476" s="150" t="s">
        <v>22060</v>
      </c>
    </row>
    <row r="2477" spans="1:6" x14ac:dyDescent="0.15">
      <c r="A2477" s="150" t="s">
        <v>5358</v>
      </c>
      <c r="B2477" s="150" t="s">
        <v>29407</v>
      </c>
      <c r="C2477" s="150" t="s">
        <v>14640</v>
      </c>
      <c r="D2477" s="150">
        <v>13800</v>
      </c>
      <c r="E2477" s="150">
        <v>13800</v>
      </c>
      <c r="F2477" s="150" t="s">
        <v>22136</v>
      </c>
    </row>
    <row r="2478" spans="1:6" x14ac:dyDescent="0.15">
      <c r="A2478" s="150" t="s">
        <v>5359</v>
      </c>
      <c r="B2478" s="150" t="s">
        <v>29408</v>
      </c>
      <c r="C2478" s="150" t="s">
        <v>14641</v>
      </c>
      <c r="D2478" s="150">
        <v>95000</v>
      </c>
      <c r="E2478" s="150">
        <v>109720</v>
      </c>
      <c r="F2478" s="150" t="s">
        <v>29409</v>
      </c>
    </row>
    <row r="2479" spans="1:6" x14ac:dyDescent="0.15">
      <c r="A2479" s="150" t="s">
        <v>5360</v>
      </c>
      <c r="B2479" s="150" t="s">
        <v>29410</v>
      </c>
      <c r="C2479" s="150" t="s">
        <v>14157</v>
      </c>
      <c r="D2479" s="150">
        <v>18472423</v>
      </c>
      <c r="E2479" s="150">
        <v>27915983.5</v>
      </c>
      <c r="F2479" s="150" t="s">
        <v>29411</v>
      </c>
    </row>
    <row r="2480" spans="1:6" x14ac:dyDescent="0.15">
      <c r="A2480" s="150" t="s">
        <v>5361</v>
      </c>
      <c r="B2480" s="150" t="s">
        <v>29412</v>
      </c>
      <c r="C2480" s="150" t="s">
        <v>12592</v>
      </c>
      <c r="D2480" s="150">
        <v>85</v>
      </c>
      <c r="E2480" s="150">
        <v>85</v>
      </c>
      <c r="F2480" s="150" t="s">
        <v>24739</v>
      </c>
    </row>
    <row r="2481" spans="1:6" x14ac:dyDescent="0.15">
      <c r="A2481" s="150" t="s">
        <v>5362</v>
      </c>
      <c r="B2481" s="150" t="s">
        <v>29413</v>
      </c>
      <c r="C2481" s="150" t="s">
        <v>14643</v>
      </c>
      <c r="D2481" s="150">
        <v>1510410</v>
      </c>
      <c r="E2481" s="150">
        <v>2649109.5</v>
      </c>
      <c r="F2481" s="150" t="s">
        <v>29414</v>
      </c>
    </row>
    <row r="2482" spans="1:6" x14ac:dyDescent="0.15">
      <c r="A2482" s="150" t="s">
        <v>5363</v>
      </c>
      <c r="B2482" s="150" t="s">
        <v>29415</v>
      </c>
      <c r="C2482" s="150" t="s">
        <v>14644</v>
      </c>
      <c r="D2482" s="150">
        <v>605000</v>
      </c>
      <c r="E2482" s="150">
        <v>367500</v>
      </c>
      <c r="F2482" s="150" t="s">
        <v>22137</v>
      </c>
    </row>
    <row r="2483" spans="1:6" x14ac:dyDescent="0.15">
      <c r="A2483" s="150" t="s">
        <v>5364</v>
      </c>
      <c r="B2483" s="150" t="s">
        <v>29416</v>
      </c>
      <c r="C2483" s="150" t="s">
        <v>14645</v>
      </c>
      <c r="D2483" s="150">
        <v>27406800</v>
      </c>
      <c r="E2483" s="150">
        <v>31121500</v>
      </c>
      <c r="F2483" s="150" t="s">
        <v>27964</v>
      </c>
    </row>
    <row r="2484" spans="1:6" x14ac:dyDescent="0.15">
      <c r="A2484" s="150" t="s">
        <v>5365</v>
      </c>
      <c r="B2484" s="150" t="s">
        <v>29417</v>
      </c>
      <c r="C2484" s="150" t="s">
        <v>14646</v>
      </c>
      <c r="D2484" s="150">
        <v>27200066</v>
      </c>
      <c r="E2484" s="150">
        <v>40650000</v>
      </c>
      <c r="F2484" s="150" t="s">
        <v>29418</v>
      </c>
    </row>
    <row r="2485" spans="1:6" x14ac:dyDescent="0.15">
      <c r="A2485" s="150" t="s">
        <v>5366</v>
      </c>
      <c r="B2485" s="150" t="s">
        <v>29419</v>
      </c>
      <c r="C2485" s="150" t="s">
        <v>14647</v>
      </c>
      <c r="D2485" s="150">
        <v>961908</v>
      </c>
      <c r="E2485" s="150">
        <v>1406600</v>
      </c>
      <c r="F2485" s="150" t="s">
        <v>18774</v>
      </c>
    </row>
    <row r="2486" spans="1:6" x14ac:dyDescent="0.15">
      <c r="A2486" s="150" t="s">
        <v>5367</v>
      </c>
      <c r="B2486" s="150" t="s">
        <v>29420</v>
      </c>
      <c r="C2486" s="150" t="s">
        <v>14648</v>
      </c>
      <c r="D2486" s="150">
        <v>22410000</v>
      </c>
      <c r="E2486" s="150">
        <v>33520000</v>
      </c>
      <c r="F2486" s="150" t="s">
        <v>27477</v>
      </c>
    </row>
    <row r="2487" spans="1:6" x14ac:dyDescent="0.15">
      <c r="A2487" s="150" t="s">
        <v>5368</v>
      </c>
      <c r="B2487" s="150" t="s">
        <v>29421</v>
      </c>
      <c r="C2487" s="150" t="s">
        <v>14649</v>
      </c>
      <c r="D2487" s="150">
        <v>1293236.8</v>
      </c>
      <c r="E2487" s="150">
        <v>1494012.8</v>
      </c>
      <c r="F2487" s="150" t="s">
        <v>22078</v>
      </c>
    </row>
    <row r="2488" spans="1:6" x14ac:dyDescent="0.15">
      <c r="A2488" s="150" t="s">
        <v>5369</v>
      </c>
      <c r="B2488" s="150" t="s">
        <v>29422</v>
      </c>
      <c r="C2488" s="150" t="s">
        <v>14650</v>
      </c>
      <c r="D2488" s="150">
        <v>11735078.09</v>
      </c>
      <c r="E2488" s="150">
        <v>13957591.91</v>
      </c>
      <c r="F2488" s="150" t="s">
        <v>22078</v>
      </c>
    </row>
    <row r="2489" spans="1:6" x14ac:dyDescent="0.15">
      <c r="A2489" s="150" t="s">
        <v>5370</v>
      </c>
      <c r="B2489" s="150" t="s">
        <v>29423</v>
      </c>
      <c r="C2489" s="150" t="s">
        <v>14651</v>
      </c>
      <c r="D2489" s="150">
        <v>123200</v>
      </c>
      <c r="E2489" s="150">
        <v>137500</v>
      </c>
      <c r="F2489" s="150" t="s">
        <v>22110</v>
      </c>
    </row>
    <row r="2490" spans="1:6" x14ac:dyDescent="0.15">
      <c r="A2490" s="150" t="s">
        <v>5371</v>
      </c>
      <c r="B2490" s="150" t="s">
        <v>29424</v>
      </c>
      <c r="C2490" s="150" t="s">
        <v>14652</v>
      </c>
      <c r="D2490" s="150">
        <v>7155300</v>
      </c>
      <c r="E2490" s="150">
        <v>9894000</v>
      </c>
      <c r="F2490" s="150" t="s">
        <v>29425</v>
      </c>
    </row>
    <row r="2491" spans="1:6" x14ac:dyDescent="0.15">
      <c r="A2491" s="150" t="s">
        <v>5372</v>
      </c>
      <c r="B2491" s="150" t="s">
        <v>29426</v>
      </c>
      <c r="C2491" s="150" t="s">
        <v>14653</v>
      </c>
      <c r="D2491" s="150">
        <v>13274567</v>
      </c>
      <c r="E2491" s="150">
        <v>5705506</v>
      </c>
      <c r="F2491" s="150" t="s">
        <v>29427</v>
      </c>
    </row>
    <row r="2492" spans="1:6" x14ac:dyDescent="0.15">
      <c r="A2492" s="150" t="s">
        <v>5373</v>
      </c>
      <c r="B2492" s="150" t="s">
        <v>29428</v>
      </c>
      <c r="C2492" s="150" t="s">
        <v>123</v>
      </c>
      <c r="D2492" s="150">
        <v>3901500</v>
      </c>
      <c r="E2492" s="150">
        <v>2883000</v>
      </c>
      <c r="F2492" s="150" t="s">
        <v>22057</v>
      </c>
    </row>
    <row r="2493" spans="1:6" x14ac:dyDescent="0.15">
      <c r="A2493" s="150" t="s">
        <v>5374</v>
      </c>
      <c r="B2493" s="150" t="s">
        <v>29429</v>
      </c>
      <c r="C2493" s="150" t="s">
        <v>14654</v>
      </c>
      <c r="D2493" s="150">
        <v>191352</v>
      </c>
      <c r="E2493" s="150">
        <v>126315</v>
      </c>
      <c r="F2493" s="150" t="s">
        <v>22078</v>
      </c>
    </row>
    <row r="2494" spans="1:6" x14ac:dyDescent="0.15">
      <c r="A2494" s="150" t="s">
        <v>5375</v>
      </c>
      <c r="B2494" s="150" t="s">
        <v>29430</v>
      </c>
      <c r="C2494" s="150" t="s">
        <v>14655</v>
      </c>
      <c r="D2494" s="150">
        <v>3222600</v>
      </c>
      <c r="E2494" s="150">
        <v>4132128.4</v>
      </c>
      <c r="F2494" s="150" t="s">
        <v>22078</v>
      </c>
    </row>
    <row r="2495" spans="1:6" x14ac:dyDescent="0.15">
      <c r="A2495" s="150" t="s">
        <v>5376</v>
      </c>
      <c r="B2495" s="150" t="s">
        <v>29431</v>
      </c>
      <c r="C2495" s="150" t="s">
        <v>14656</v>
      </c>
      <c r="D2495" s="150">
        <v>407586319</v>
      </c>
      <c r="E2495" s="150">
        <v>380000000</v>
      </c>
      <c r="F2495" s="150" t="s">
        <v>29432</v>
      </c>
    </row>
    <row r="2496" spans="1:6" x14ac:dyDescent="0.15">
      <c r="A2496" s="150" t="s">
        <v>5377</v>
      </c>
      <c r="B2496" s="150" t="s">
        <v>29433</v>
      </c>
      <c r="C2496" s="150" t="s">
        <v>14658</v>
      </c>
      <c r="D2496" s="150">
        <v>198541000</v>
      </c>
      <c r="E2496" s="150">
        <v>92549000</v>
      </c>
      <c r="F2496" s="150" t="s">
        <v>29434</v>
      </c>
    </row>
    <row r="2497" spans="1:6" x14ac:dyDescent="0.15">
      <c r="A2497" s="150" t="s">
        <v>5378</v>
      </c>
      <c r="B2497" s="150" t="s">
        <v>29435</v>
      </c>
      <c r="C2497" s="150" t="s">
        <v>14660</v>
      </c>
      <c r="D2497" s="150">
        <v>221275.97</v>
      </c>
      <c r="E2497" s="150">
        <v>302000</v>
      </c>
      <c r="F2497" s="150" t="s">
        <v>22067</v>
      </c>
    </row>
    <row r="2498" spans="1:6" x14ac:dyDescent="0.15">
      <c r="A2498" s="150" t="s">
        <v>5379</v>
      </c>
      <c r="B2498" s="150" t="s">
        <v>29436</v>
      </c>
      <c r="C2498" s="150" t="s">
        <v>14661</v>
      </c>
      <c r="D2498" s="150">
        <v>885000</v>
      </c>
      <c r="E2498" s="150">
        <v>150000</v>
      </c>
      <c r="F2498" s="150" t="s">
        <v>22053</v>
      </c>
    </row>
    <row r="2499" spans="1:6" x14ac:dyDescent="0.15">
      <c r="A2499" s="150" t="s">
        <v>5380</v>
      </c>
      <c r="B2499" s="150" t="s">
        <v>29437</v>
      </c>
      <c r="C2499" s="150" t="s">
        <v>14662</v>
      </c>
      <c r="D2499" s="150">
        <v>4640000</v>
      </c>
      <c r="E2499" s="150">
        <v>3400000</v>
      </c>
      <c r="F2499" s="150" t="s">
        <v>29438</v>
      </c>
    </row>
    <row r="2500" spans="1:6" x14ac:dyDescent="0.15">
      <c r="A2500" s="150" t="s">
        <v>5381</v>
      </c>
      <c r="B2500" s="150" t="s">
        <v>29439</v>
      </c>
      <c r="C2500" s="150" t="s">
        <v>14664</v>
      </c>
      <c r="D2500" s="150">
        <v>6000</v>
      </c>
      <c r="E2500" s="150">
        <v>2000</v>
      </c>
      <c r="F2500" s="150" t="s">
        <v>22088</v>
      </c>
    </row>
    <row r="2501" spans="1:6" x14ac:dyDescent="0.15">
      <c r="A2501" s="150" t="s">
        <v>5382</v>
      </c>
      <c r="B2501" s="150" t="s">
        <v>29440</v>
      </c>
      <c r="C2501" s="150" t="s">
        <v>14665</v>
      </c>
      <c r="D2501" s="150">
        <v>760000</v>
      </c>
      <c r="E2501" s="150">
        <v>770000</v>
      </c>
      <c r="F2501" s="150" t="s">
        <v>22067</v>
      </c>
    </row>
    <row r="2502" spans="1:6" x14ac:dyDescent="0.15">
      <c r="A2502" s="150" t="s">
        <v>5383</v>
      </c>
      <c r="B2502" s="150" t="s">
        <v>29441</v>
      </c>
      <c r="C2502" s="150" t="s">
        <v>14666</v>
      </c>
      <c r="D2502" s="150">
        <v>106018</v>
      </c>
      <c r="E2502" s="150">
        <v>110514</v>
      </c>
      <c r="F2502" s="150" t="s">
        <v>22116</v>
      </c>
    </row>
    <row r="2503" spans="1:6" x14ac:dyDescent="0.15">
      <c r="A2503" s="150" t="s">
        <v>5384</v>
      </c>
      <c r="B2503" s="150" t="s">
        <v>29442</v>
      </c>
      <c r="C2503" s="150" t="s">
        <v>14667</v>
      </c>
      <c r="D2503" s="150">
        <v>950</v>
      </c>
      <c r="E2503" s="150">
        <v>5200</v>
      </c>
      <c r="F2503" s="150" t="s">
        <v>22110</v>
      </c>
    </row>
    <row r="2504" spans="1:6" x14ac:dyDescent="0.15">
      <c r="A2504" s="150" t="s">
        <v>5385</v>
      </c>
      <c r="B2504" s="150" t="s">
        <v>29443</v>
      </c>
      <c r="C2504" s="150" t="s">
        <v>14668</v>
      </c>
      <c r="D2504" s="150">
        <v>951997.4</v>
      </c>
      <c r="E2504" s="150">
        <v>1060256</v>
      </c>
      <c r="F2504" s="150" t="s">
        <v>29444</v>
      </c>
    </row>
    <row r="2505" spans="1:6" x14ac:dyDescent="0.15">
      <c r="A2505" s="150" t="s">
        <v>5386</v>
      </c>
      <c r="B2505" s="150" t="s">
        <v>29445</v>
      </c>
      <c r="C2505" s="150" t="s">
        <v>14670</v>
      </c>
      <c r="D2505" s="150">
        <v>17989600</v>
      </c>
      <c r="E2505" s="150">
        <v>20481000</v>
      </c>
      <c r="F2505" s="150" t="s">
        <v>24575</v>
      </c>
    </row>
    <row r="2506" spans="1:6" x14ac:dyDescent="0.15">
      <c r="A2506" s="150" t="s">
        <v>5387</v>
      </c>
      <c r="B2506" s="150" t="s">
        <v>29446</v>
      </c>
      <c r="C2506" s="150" t="s">
        <v>14671</v>
      </c>
      <c r="D2506" s="150">
        <v>15228854.140000001</v>
      </c>
      <c r="E2506" s="150">
        <v>25095410.239999998</v>
      </c>
      <c r="F2506" s="150" t="s">
        <v>22078</v>
      </c>
    </row>
    <row r="2507" spans="1:6" x14ac:dyDescent="0.15">
      <c r="A2507" s="150" t="s">
        <v>5388</v>
      </c>
      <c r="B2507" s="150" t="s">
        <v>29447</v>
      </c>
      <c r="C2507" s="150" t="s">
        <v>2310</v>
      </c>
      <c r="D2507" s="150">
        <v>56540000</v>
      </c>
      <c r="E2507" s="150">
        <v>56830000</v>
      </c>
      <c r="F2507" s="150" t="s">
        <v>22082</v>
      </c>
    </row>
    <row r="2508" spans="1:6" x14ac:dyDescent="0.15">
      <c r="A2508" s="150" t="s">
        <v>5389</v>
      </c>
      <c r="B2508" s="150" t="s">
        <v>29448</v>
      </c>
      <c r="C2508" s="150" t="s">
        <v>14672</v>
      </c>
      <c r="D2508" s="150">
        <v>15300</v>
      </c>
      <c r="E2508" s="150">
        <v>27100</v>
      </c>
      <c r="F2508" s="150" t="s">
        <v>29449</v>
      </c>
    </row>
    <row r="2509" spans="1:6" x14ac:dyDescent="0.15">
      <c r="A2509" s="150" t="s">
        <v>5390</v>
      </c>
      <c r="B2509" s="150" t="s">
        <v>29450</v>
      </c>
      <c r="C2509" s="150" t="s">
        <v>14674</v>
      </c>
      <c r="D2509" s="150">
        <v>809966.4</v>
      </c>
      <c r="E2509" s="150">
        <v>273972</v>
      </c>
      <c r="F2509" s="150" t="s">
        <v>22067</v>
      </c>
    </row>
    <row r="2510" spans="1:6" x14ac:dyDescent="0.15">
      <c r="A2510" s="150" t="s">
        <v>5391</v>
      </c>
      <c r="B2510" s="150" t="s">
        <v>29451</v>
      </c>
      <c r="C2510" s="150" t="s">
        <v>2059</v>
      </c>
      <c r="D2510" s="150">
        <v>5744585</v>
      </c>
      <c r="E2510" s="150">
        <v>7480615</v>
      </c>
      <c r="F2510" s="150" t="s">
        <v>22077</v>
      </c>
    </row>
    <row r="2511" spans="1:6" x14ac:dyDescent="0.15">
      <c r="A2511" s="150" t="s">
        <v>5392</v>
      </c>
      <c r="B2511" s="150" t="s">
        <v>29452</v>
      </c>
      <c r="C2511" s="150" t="s">
        <v>14675</v>
      </c>
      <c r="D2511" s="150">
        <v>490000</v>
      </c>
      <c r="E2511" s="150">
        <v>1300000</v>
      </c>
      <c r="F2511" s="150" t="s">
        <v>29453</v>
      </c>
    </row>
    <row r="2512" spans="1:6" x14ac:dyDescent="0.15">
      <c r="A2512" s="150" t="s">
        <v>5393</v>
      </c>
      <c r="B2512" s="150" t="s">
        <v>29454</v>
      </c>
      <c r="C2512" s="150" t="s">
        <v>14677</v>
      </c>
      <c r="D2512" s="150">
        <v>212647.8</v>
      </c>
      <c r="E2512" s="150">
        <v>163850.79999999999</v>
      </c>
      <c r="F2512" s="150" t="s">
        <v>18774</v>
      </c>
    </row>
    <row r="2513" spans="1:6" x14ac:dyDescent="0.15">
      <c r="A2513" s="150" t="s">
        <v>5394</v>
      </c>
      <c r="B2513" s="150" t="s">
        <v>29455</v>
      </c>
      <c r="C2513" s="150" t="s">
        <v>14678</v>
      </c>
      <c r="D2513" s="150">
        <v>5128770</v>
      </c>
      <c r="E2513" s="150">
        <v>5510000</v>
      </c>
      <c r="F2513" s="150" t="s">
        <v>29456</v>
      </c>
    </row>
    <row r="2514" spans="1:6" x14ac:dyDescent="0.15">
      <c r="A2514" s="150" t="s">
        <v>5395</v>
      </c>
      <c r="B2514" s="150" t="s">
        <v>29457</v>
      </c>
      <c r="C2514" s="150" t="s">
        <v>14592</v>
      </c>
      <c r="D2514" s="150">
        <v>29065964</v>
      </c>
      <c r="E2514" s="150">
        <v>4539600</v>
      </c>
      <c r="F2514" s="150" t="s">
        <v>22098</v>
      </c>
    </row>
    <row r="2515" spans="1:6" x14ac:dyDescent="0.15">
      <c r="A2515" s="150" t="s">
        <v>5396</v>
      </c>
      <c r="B2515" s="150" t="s">
        <v>29458</v>
      </c>
      <c r="C2515" s="150" t="s">
        <v>14157</v>
      </c>
      <c r="D2515" s="150">
        <v>16371800</v>
      </c>
      <c r="E2515" s="150">
        <v>29570205</v>
      </c>
      <c r="F2515" s="150" t="s">
        <v>22060</v>
      </c>
    </row>
    <row r="2516" spans="1:6" x14ac:dyDescent="0.15">
      <c r="A2516" s="150" t="s">
        <v>5397</v>
      </c>
      <c r="B2516" s="150" t="s">
        <v>29459</v>
      </c>
      <c r="C2516" s="150" t="s">
        <v>14679</v>
      </c>
      <c r="D2516" s="150">
        <v>1954000</v>
      </c>
      <c r="E2516" s="150">
        <v>2846000</v>
      </c>
      <c r="F2516" s="150" t="s">
        <v>22108</v>
      </c>
    </row>
    <row r="2517" spans="1:6" x14ac:dyDescent="0.15">
      <c r="A2517" s="150" t="s">
        <v>5398</v>
      </c>
      <c r="B2517" s="150" t="s">
        <v>29460</v>
      </c>
      <c r="C2517" s="150" t="s">
        <v>14680</v>
      </c>
      <c r="D2517" s="150">
        <v>738000</v>
      </c>
      <c r="E2517" s="150">
        <v>762510</v>
      </c>
      <c r="F2517" s="150" t="s">
        <v>29461</v>
      </c>
    </row>
    <row r="2518" spans="1:6" x14ac:dyDescent="0.15">
      <c r="A2518" s="150" t="s">
        <v>5399</v>
      </c>
      <c r="B2518" s="150" t="s">
        <v>29462</v>
      </c>
      <c r="C2518" s="150" t="s">
        <v>14681</v>
      </c>
      <c r="D2518" s="150">
        <v>548074</v>
      </c>
      <c r="E2518" s="150">
        <v>755118</v>
      </c>
      <c r="F2518" s="150" t="s">
        <v>22065</v>
      </c>
    </row>
    <row r="2519" spans="1:6" x14ac:dyDescent="0.15">
      <c r="A2519" s="150" t="s">
        <v>5400</v>
      </c>
      <c r="B2519" s="150" t="s">
        <v>29463</v>
      </c>
      <c r="C2519" s="150" t="s">
        <v>14682</v>
      </c>
      <c r="D2519" s="150">
        <v>1404000</v>
      </c>
      <c r="E2519" s="150">
        <v>1583000</v>
      </c>
      <c r="F2519" s="150" t="s">
        <v>22060</v>
      </c>
    </row>
    <row r="2520" spans="1:6" x14ac:dyDescent="0.15">
      <c r="A2520" s="150" t="s">
        <v>5401</v>
      </c>
      <c r="B2520" s="150" t="s">
        <v>29464</v>
      </c>
      <c r="C2520" s="150" t="s">
        <v>14683</v>
      </c>
      <c r="D2520" s="150">
        <v>39930000</v>
      </c>
      <c r="E2520" s="150">
        <v>61847000</v>
      </c>
      <c r="F2520" s="150" t="s">
        <v>24575</v>
      </c>
    </row>
    <row r="2521" spans="1:6" x14ac:dyDescent="0.15">
      <c r="A2521" s="150" t="s">
        <v>5402</v>
      </c>
      <c r="B2521" s="150" t="s">
        <v>29465</v>
      </c>
      <c r="C2521" s="150" t="s">
        <v>14684</v>
      </c>
      <c r="D2521" s="150">
        <v>40976000</v>
      </c>
      <c r="E2521" s="150">
        <v>27648000</v>
      </c>
      <c r="F2521" s="150" t="s">
        <v>22082</v>
      </c>
    </row>
    <row r="2522" spans="1:6" x14ac:dyDescent="0.15">
      <c r="A2522" s="150" t="s">
        <v>5403</v>
      </c>
      <c r="B2522" s="150" t="s">
        <v>29466</v>
      </c>
      <c r="C2522" s="150" t="s">
        <v>14685</v>
      </c>
      <c r="D2522" s="150">
        <v>12309300</v>
      </c>
      <c r="E2522" s="150">
        <v>10145160</v>
      </c>
      <c r="F2522" s="150" t="s">
        <v>22082</v>
      </c>
    </row>
    <row r="2523" spans="1:6" x14ac:dyDescent="0.15">
      <c r="A2523" s="150" t="s">
        <v>5404</v>
      </c>
      <c r="B2523" s="150" t="s">
        <v>29467</v>
      </c>
      <c r="C2523" s="150" t="s">
        <v>14686</v>
      </c>
      <c r="D2523" s="150">
        <v>133380</v>
      </c>
      <c r="E2523" s="150">
        <v>138480</v>
      </c>
      <c r="F2523" s="150" t="s">
        <v>22078</v>
      </c>
    </row>
    <row r="2524" spans="1:6" x14ac:dyDescent="0.15">
      <c r="A2524" s="150" t="s">
        <v>5405</v>
      </c>
      <c r="B2524" s="150" t="s">
        <v>29468</v>
      </c>
      <c r="C2524" s="150" t="s">
        <v>14687</v>
      </c>
      <c r="D2524" s="150">
        <v>1146460</v>
      </c>
      <c r="E2524" s="150">
        <v>2087030</v>
      </c>
      <c r="F2524" s="150" t="s">
        <v>22154</v>
      </c>
    </row>
    <row r="2525" spans="1:6" x14ac:dyDescent="0.15">
      <c r="A2525" s="150" t="s">
        <v>5406</v>
      </c>
      <c r="B2525" s="150" t="s">
        <v>29469</v>
      </c>
      <c r="C2525" s="150" t="s">
        <v>1930</v>
      </c>
      <c r="D2525" s="150">
        <v>9919400</v>
      </c>
      <c r="E2525" s="150">
        <v>9369400</v>
      </c>
      <c r="F2525" s="150" t="s">
        <v>22060</v>
      </c>
    </row>
    <row r="2526" spans="1:6" x14ac:dyDescent="0.15">
      <c r="A2526" s="150" t="s">
        <v>5407</v>
      </c>
      <c r="B2526" s="150" t="s">
        <v>738</v>
      </c>
      <c r="C2526" s="150" t="s">
        <v>1901</v>
      </c>
      <c r="D2526" s="150">
        <v>3177300</v>
      </c>
      <c r="E2526" s="150">
        <v>4305600</v>
      </c>
      <c r="F2526" s="150" t="s">
        <v>22078</v>
      </c>
    </row>
    <row r="2527" spans="1:6" x14ac:dyDescent="0.15">
      <c r="A2527" s="150" t="s">
        <v>5408</v>
      </c>
      <c r="B2527" s="150" t="s">
        <v>29470</v>
      </c>
      <c r="C2527" s="150" t="s">
        <v>14688</v>
      </c>
      <c r="D2527" s="150">
        <v>169770</v>
      </c>
      <c r="E2527" s="150">
        <v>180140</v>
      </c>
      <c r="F2527" s="150" t="s">
        <v>22110</v>
      </c>
    </row>
    <row r="2528" spans="1:6" x14ac:dyDescent="0.15">
      <c r="A2528" s="150" t="s">
        <v>5409</v>
      </c>
      <c r="B2528" s="150" t="s">
        <v>29471</v>
      </c>
      <c r="C2528" s="150" t="s">
        <v>14689</v>
      </c>
      <c r="D2528" s="150">
        <v>123880</v>
      </c>
      <c r="E2528" s="150">
        <v>146598</v>
      </c>
      <c r="F2528" s="150" t="s">
        <v>22078</v>
      </c>
    </row>
    <row r="2529" spans="1:6" x14ac:dyDescent="0.15">
      <c r="A2529" s="150" t="s">
        <v>5410</v>
      </c>
      <c r="B2529" s="150" t="s">
        <v>25557</v>
      </c>
      <c r="C2529" s="150" t="s">
        <v>1902</v>
      </c>
      <c r="D2529" s="150">
        <v>2387913</v>
      </c>
      <c r="E2529" s="150">
        <v>2676655</v>
      </c>
      <c r="F2529" s="150" t="s">
        <v>22098</v>
      </c>
    </row>
    <row r="2530" spans="1:6" x14ac:dyDescent="0.15">
      <c r="A2530" s="150" t="s">
        <v>5411</v>
      </c>
      <c r="B2530" s="150" t="s">
        <v>29472</v>
      </c>
      <c r="C2530" s="150" t="s">
        <v>14690</v>
      </c>
      <c r="D2530" s="150">
        <v>1044684</v>
      </c>
      <c r="E2530" s="150">
        <v>1065100</v>
      </c>
      <c r="F2530" s="150" t="s">
        <v>27771</v>
      </c>
    </row>
    <row r="2531" spans="1:6" x14ac:dyDescent="0.15">
      <c r="A2531" s="150" t="s">
        <v>5412</v>
      </c>
      <c r="B2531" s="150" t="s">
        <v>739</v>
      </c>
      <c r="C2531" s="150" t="s">
        <v>1903</v>
      </c>
      <c r="D2531" s="150">
        <v>60100</v>
      </c>
      <c r="E2531" s="150">
        <v>65500</v>
      </c>
      <c r="F2531" s="150" t="s">
        <v>22067</v>
      </c>
    </row>
    <row r="2532" spans="1:6" x14ac:dyDescent="0.15">
      <c r="A2532" s="150" t="s">
        <v>5413</v>
      </c>
      <c r="B2532" s="150" t="s">
        <v>25653</v>
      </c>
      <c r="C2532" s="150" t="s">
        <v>1904</v>
      </c>
      <c r="D2532" s="150">
        <v>4630000</v>
      </c>
      <c r="E2532" s="150">
        <v>6620000</v>
      </c>
      <c r="F2532" s="150" t="s">
        <v>29473</v>
      </c>
    </row>
    <row r="2533" spans="1:6" x14ac:dyDescent="0.15">
      <c r="A2533" s="150" t="s">
        <v>5414</v>
      </c>
      <c r="B2533" s="150" t="s">
        <v>29474</v>
      </c>
      <c r="C2533" s="150" t="s">
        <v>388</v>
      </c>
      <c r="D2533" s="150">
        <v>2689000</v>
      </c>
      <c r="E2533" s="150">
        <v>2877000</v>
      </c>
      <c r="F2533" s="150" t="s">
        <v>22093</v>
      </c>
    </row>
    <row r="2534" spans="1:6" x14ac:dyDescent="0.15">
      <c r="A2534" s="150" t="s">
        <v>5415</v>
      </c>
      <c r="B2534" s="150" t="s">
        <v>26091</v>
      </c>
      <c r="C2534" s="150" t="s">
        <v>1905</v>
      </c>
      <c r="D2534" s="150">
        <v>419200</v>
      </c>
      <c r="E2534" s="150">
        <v>707400</v>
      </c>
      <c r="F2534" s="150" t="s">
        <v>22129</v>
      </c>
    </row>
    <row r="2535" spans="1:6" x14ac:dyDescent="0.15">
      <c r="A2535" s="150" t="s">
        <v>5416</v>
      </c>
      <c r="B2535" s="150" t="s">
        <v>29475</v>
      </c>
      <c r="C2535" s="150" t="s">
        <v>14692</v>
      </c>
      <c r="D2535" s="150">
        <v>187292</v>
      </c>
      <c r="E2535" s="150">
        <v>187581</v>
      </c>
      <c r="F2535" s="150" t="s">
        <v>18774</v>
      </c>
    </row>
    <row r="2536" spans="1:6" x14ac:dyDescent="0.15">
      <c r="A2536" s="150" t="s">
        <v>5417</v>
      </c>
      <c r="B2536" s="150" t="s">
        <v>29476</v>
      </c>
      <c r="C2536" s="150" t="s">
        <v>14693</v>
      </c>
      <c r="D2536" s="150">
        <v>14433000</v>
      </c>
      <c r="E2536" s="150">
        <v>20411000</v>
      </c>
      <c r="F2536" s="150" t="s">
        <v>22078</v>
      </c>
    </row>
    <row r="2537" spans="1:6" x14ac:dyDescent="0.15">
      <c r="A2537" s="150" t="s">
        <v>5418</v>
      </c>
      <c r="B2537" s="150" t="s">
        <v>29477</v>
      </c>
      <c r="C2537" s="150" t="s">
        <v>14694</v>
      </c>
      <c r="D2537" s="150">
        <v>143632.79999999999</v>
      </c>
      <c r="E2537" s="150">
        <v>94836.3</v>
      </c>
      <c r="F2537" s="150" t="s">
        <v>18774</v>
      </c>
    </row>
    <row r="2538" spans="1:6" x14ac:dyDescent="0.15">
      <c r="A2538" s="150" t="s">
        <v>5419</v>
      </c>
      <c r="B2538" s="150" t="s">
        <v>29478</v>
      </c>
      <c r="C2538" s="150" t="s">
        <v>14695</v>
      </c>
      <c r="D2538" s="150">
        <v>201751.2</v>
      </c>
      <c r="E2538" s="150">
        <v>388104.3</v>
      </c>
      <c r="F2538" s="150" t="s">
        <v>18774</v>
      </c>
    </row>
    <row r="2539" spans="1:6" x14ac:dyDescent="0.15">
      <c r="A2539" s="150" t="s">
        <v>5420</v>
      </c>
      <c r="B2539" s="150" t="s">
        <v>29479</v>
      </c>
      <c r="C2539" s="150" t="s">
        <v>14696</v>
      </c>
      <c r="D2539" s="150">
        <v>1275900</v>
      </c>
      <c r="E2539" s="150">
        <v>677630</v>
      </c>
      <c r="F2539" s="150" t="s">
        <v>22104</v>
      </c>
    </row>
    <row r="2540" spans="1:6" x14ac:dyDescent="0.15">
      <c r="A2540" s="150" t="s">
        <v>5421</v>
      </c>
      <c r="B2540" s="150" t="s">
        <v>29480</v>
      </c>
      <c r="C2540" s="150" t="s">
        <v>1930</v>
      </c>
      <c r="D2540" s="150">
        <v>132811000</v>
      </c>
      <c r="E2540" s="150">
        <v>92973000</v>
      </c>
      <c r="F2540" s="150" t="s">
        <v>22082</v>
      </c>
    </row>
    <row r="2541" spans="1:6" x14ac:dyDescent="0.15">
      <c r="A2541" s="150" t="s">
        <v>5422</v>
      </c>
      <c r="B2541" s="150" t="s">
        <v>29481</v>
      </c>
      <c r="C2541" s="150" t="s">
        <v>11</v>
      </c>
      <c r="D2541" s="150">
        <v>563000</v>
      </c>
      <c r="E2541" s="150">
        <v>1499000</v>
      </c>
      <c r="F2541" s="150" t="s">
        <v>22154</v>
      </c>
    </row>
    <row r="2542" spans="1:6" x14ac:dyDescent="0.15">
      <c r="A2542" s="150" t="s">
        <v>5423</v>
      </c>
      <c r="B2542" s="150" t="s">
        <v>29482</v>
      </c>
      <c r="C2542" s="150" t="s">
        <v>14697</v>
      </c>
      <c r="D2542" s="150">
        <v>2964340</v>
      </c>
      <c r="E2542" s="150">
        <v>4153301.9</v>
      </c>
      <c r="F2542" s="150" t="s">
        <v>22060</v>
      </c>
    </row>
    <row r="2543" spans="1:6" x14ac:dyDescent="0.15">
      <c r="A2543" s="150" t="s">
        <v>5424</v>
      </c>
      <c r="B2543" s="150" t="s">
        <v>25537</v>
      </c>
      <c r="C2543" s="150" t="s">
        <v>1906</v>
      </c>
      <c r="D2543" s="150">
        <v>185828</v>
      </c>
      <c r="E2543" s="150">
        <v>33000</v>
      </c>
      <c r="F2543" s="150" t="s">
        <v>24727</v>
      </c>
    </row>
    <row r="2544" spans="1:6" x14ac:dyDescent="0.15">
      <c r="A2544" s="150" t="s">
        <v>5425</v>
      </c>
      <c r="B2544" s="150" t="s">
        <v>29483</v>
      </c>
      <c r="C2544" s="150" t="s">
        <v>14698</v>
      </c>
      <c r="D2544" s="150">
        <v>1368757</v>
      </c>
      <c r="E2544" s="150">
        <v>1369316</v>
      </c>
      <c r="F2544" s="150" t="s">
        <v>22060</v>
      </c>
    </row>
    <row r="2545" spans="1:6" x14ac:dyDescent="0.15">
      <c r="A2545" s="150" t="s">
        <v>5426</v>
      </c>
      <c r="B2545" s="150" t="s">
        <v>29484</v>
      </c>
      <c r="C2545" s="150" t="s">
        <v>14699</v>
      </c>
      <c r="D2545" s="150">
        <v>10200</v>
      </c>
      <c r="E2545" s="150">
        <v>10200</v>
      </c>
      <c r="F2545" s="150" t="s">
        <v>22090</v>
      </c>
    </row>
    <row r="2546" spans="1:6" x14ac:dyDescent="0.15">
      <c r="A2546" s="150" t="s">
        <v>5427</v>
      </c>
      <c r="B2546" s="150" t="s">
        <v>29485</v>
      </c>
      <c r="C2546" s="150" t="s">
        <v>14700</v>
      </c>
      <c r="D2546" s="150">
        <v>1309000</v>
      </c>
      <c r="E2546" s="150">
        <v>1725000</v>
      </c>
      <c r="F2546" s="150" t="s">
        <v>18774</v>
      </c>
    </row>
    <row r="2547" spans="1:6" x14ac:dyDescent="0.15">
      <c r="A2547" s="150" t="s">
        <v>5428</v>
      </c>
      <c r="B2547" s="150" t="s">
        <v>29486</v>
      </c>
      <c r="C2547" s="150" t="s">
        <v>14701</v>
      </c>
      <c r="D2547" s="150">
        <v>62920</v>
      </c>
      <c r="E2547" s="150">
        <v>81512</v>
      </c>
      <c r="F2547" s="150" t="s">
        <v>22110</v>
      </c>
    </row>
    <row r="2548" spans="1:6" x14ac:dyDescent="0.15">
      <c r="A2548" s="150" t="s">
        <v>5429</v>
      </c>
      <c r="B2548" s="150" t="s">
        <v>29487</v>
      </c>
      <c r="C2548" s="150" t="s">
        <v>14702</v>
      </c>
      <c r="D2548" s="150">
        <v>1043720</v>
      </c>
      <c r="E2548" s="150">
        <v>1098800</v>
      </c>
      <c r="F2548" s="150" t="s">
        <v>29488</v>
      </c>
    </row>
    <row r="2549" spans="1:6" x14ac:dyDescent="0.15">
      <c r="A2549" s="150" t="s">
        <v>5430</v>
      </c>
      <c r="B2549" s="150" t="s">
        <v>29489</v>
      </c>
      <c r="C2549" s="150" t="s">
        <v>14704</v>
      </c>
      <c r="D2549" s="150">
        <v>1000000</v>
      </c>
      <c r="E2549" s="150">
        <v>1264000</v>
      </c>
      <c r="F2549" s="150" t="s">
        <v>18774</v>
      </c>
    </row>
    <row r="2550" spans="1:6" x14ac:dyDescent="0.15">
      <c r="A2550" s="150" t="s">
        <v>5431</v>
      </c>
      <c r="B2550" s="150" t="s">
        <v>29490</v>
      </c>
      <c r="C2550" s="150" t="s">
        <v>14705</v>
      </c>
      <c r="D2550" s="150">
        <v>826574</v>
      </c>
      <c r="E2550" s="150">
        <v>1031400</v>
      </c>
      <c r="F2550" s="150" t="s">
        <v>18774</v>
      </c>
    </row>
    <row r="2551" spans="1:6" x14ac:dyDescent="0.15">
      <c r="A2551" s="150" t="s">
        <v>5432</v>
      </c>
      <c r="B2551" s="150" t="s">
        <v>26488</v>
      </c>
      <c r="C2551" s="150" t="s">
        <v>1907</v>
      </c>
      <c r="D2551" s="150">
        <v>73000</v>
      </c>
      <c r="E2551" s="150">
        <v>18200</v>
      </c>
      <c r="F2551" s="150" t="s">
        <v>22103</v>
      </c>
    </row>
    <row r="2552" spans="1:6" x14ac:dyDescent="0.15">
      <c r="A2552" s="150" t="s">
        <v>5433</v>
      </c>
      <c r="B2552" s="150" t="s">
        <v>26029</v>
      </c>
      <c r="C2552" s="150" t="s">
        <v>1908</v>
      </c>
      <c r="D2552" s="150">
        <v>386260</v>
      </c>
      <c r="E2552" s="150">
        <v>603300</v>
      </c>
      <c r="F2552" s="150" t="s">
        <v>29491</v>
      </c>
    </row>
    <row r="2553" spans="1:6" x14ac:dyDescent="0.15">
      <c r="A2553" s="150" t="s">
        <v>5434</v>
      </c>
      <c r="B2553" s="150" t="s">
        <v>29492</v>
      </c>
      <c r="C2553" s="150" t="s">
        <v>14707</v>
      </c>
      <c r="D2553" s="150">
        <v>372370</v>
      </c>
      <c r="E2553" s="150">
        <v>765372</v>
      </c>
      <c r="F2553" s="150" t="s">
        <v>29493</v>
      </c>
    </row>
    <row r="2554" spans="1:6" x14ac:dyDescent="0.15">
      <c r="A2554" s="150" t="s">
        <v>5435</v>
      </c>
      <c r="B2554" s="150" t="s">
        <v>29494</v>
      </c>
      <c r="C2554" s="150" t="s">
        <v>14685</v>
      </c>
      <c r="D2554" s="150">
        <v>12237800</v>
      </c>
      <c r="E2554" s="150">
        <v>8341200</v>
      </c>
      <c r="F2554" s="150" t="s">
        <v>22082</v>
      </c>
    </row>
    <row r="2555" spans="1:6" x14ac:dyDescent="0.15">
      <c r="A2555" s="150" t="s">
        <v>5436</v>
      </c>
      <c r="B2555" s="150" t="s">
        <v>29495</v>
      </c>
      <c r="C2555" s="150" t="s">
        <v>14709</v>
      </c>
      <c r="D2555" s="150">
        <v>10674539</v>
      </c>
      <c r="E2555" s="150">
        <v>72909630</v>
      </c>
      <c r="F2555" s="150" t="s">
        <v>24477</v>
      </c>
    </row>
    <row r="2556" spans="1:6" x14ac:dyDescent="0.15">
      <c r="A2556" s="150" t="s">
        <v>5437</v>
      </c>
      <c r="B2556" s="150" t="s">
        <v>26033</v>
      </c>
      <c r="C2556" s="150" t="s">
        <v>1909</v>
      </c>
      <c r="D2556" s="150">
        <v>1141750</v>
      </c>
      <c r="E2556" s="150">
        <v>1066760</v>
      </c>
      <c r="F2556" s="150" t="s">
        <v>22110</v>
      </c>
    </row>
    <row r="2557" spans="1:6" x14ac:dyDescent="0.15">
      <c r="A2557" s="150" t="s">
        <v>5438</v>
      </c>
      <c r="B2557" s="150" t="s">
        <v>25684</v>
      </c>
      <c r="C2557" s="150" t="s">
        <v>1910</v>
      </c>
      <c r="D2557" s="150">
        <v>370000</v>
      </c>
      <c r="E2557" s="150">
        <v>479000</v>
      </c>
      <c r="F2557" s="150" t="s">
        <v>22132</v>
      </c>
    </row>
    <row r="2558" spans="1:6" x14ac:dyDescent="0.15">
      <c r="A2558" s="150" t="s">
        <v>5439</v>
      </c>
      <c r="B2558" s="150" t="s">
        <v>25905</v>
      </c>
      <c r="C2558" s="150" t="s">
        <v>1911</v>
      </c>
      <c r="D2558" s="150">
        <v>13850</v>
      </c>
      <c r="E2558" s="150">
        <v>13980</v>
      </c>
      <c r="F2558" s="150" t="s">
        <v>22078</v>
      </c>
    </row>
    <row r="2559" spans="1:6" x14ac:dyDescent="0.15">
      <c r="A2559" s="150" t="s">
        <v>5440</v>
      </c>
      <c r="B2559" s="150" t="s">
        <v>29496</v>
      </c>
      <c r="C2559" s="150" t="s">
        <v>14710</v>
      </c>
      <c r="D2559" s="150">
        <v>9586000</v>
      </c>
      <c r="E2559" s="150">
        <v>16328000</v>
      </c>
      <c r="F2559" s="150" t="s">
        <v>28473</v>
      </c>
    </row>
    <row r="2560" spans="1:6" x14ac:dyDescent="0.15">
      <c r="A2560" s="150" t="s">
        <v>5441</v>
      </c>
      <c r="B2560" s="150" t="s">
        <v>26003</v>
      </c>
      <c r="C2560" s="150" t="s">
        <v>1912</v>
      </c>
      <c r="D2560" s="150">
        <v>59686000</v>
      </c>
      <c r="E2560" s="150">
        <v>85218000</v>
      </c>
      <c r="F2560" s="150" t="s">
        <v>22171</v>
      </c>
    </row>
    <row r="2561" spans="1:6" x14ac:dyDescent="0.15">
      <c r="A2561" s="150" t="s">
        <v>5442</v>
      </c>
      <c r="B2561" s="150" t="s">
        <v>29497</v>
      </c>
      <c r="C2561" s="150" t="s">
        <v>14711</v>
      </c>
      <c r="D2561" s="150">
        <v>4301880</v>
      </c>
      <c r="E2561" s="150">
        <v>4888884</v>
      </c>
      <c r="F2561" s="150" t="s">
        <v>29498</v>
      </c>
    </row>
    <row r="2562" spans="1:6" x14ac:dyDescent="0.15">
      <c r="A2562" s="150" t="s">
        <v>5443</v>
      </c>
      <c r="B2562" s="150" t="s">
        <v>29499</v>
      </c>
      <c r="C2562" s="150" t="s">
        <v>14712</v>
      </c>
      <c r="D2562" s="150">
        <v>7827826</v>
      </c>
      <c r="E2562" s="150">
        <v>8721218</v>
      </c>
      <c r="F2562" s="150" t="s">
        <v>29500</v>
      </c>
    </row>
    <row r="2563" spans="1:6" x14ac:dyDescent="0.15">
      <c r="A2563" s="150" t="s">
        <v>5444</v>
      </c>
      <c r="B2563" s="150" t="s">
        <v>29501</v>
      </c>
      <c r="C2563" s="150" t="s">
        <v>14713</v>
      </c>
      <c r="D2563" s="150">
        <v>1315500</v>
      </c>
      <c r="E2563" s="150">
        <v>1176984</v>
      </c>
      <c r="F2563" s="150" t="s">
        <v>29502</v>
      </c>
    </row>
    <row r="2564" spans="1:6" x14ac:dyDescent="0.15">
      <c r="A2564" s="150" t="s">
        <v>5445</v>
      </c>
      <c r="B2564" s="150" t="s">
        <v>29503</v>
      </c>
      <c r="C2564" s="150" t="s">
        <v>14714</v>
      </c>
      <c r="D2564" s="150">
        <v>776000</v>
      </c>
      <c r="E2564" s="150">
        <v>948000</v>
      </c>
      <c r="F2564" s="150" t="s">
        <v>22067</v>
      </c>
    </row>
    <row r="2565" spans="1:6" x14ac:dyDescent="0.15">
      <c r="A2565" s="150" t="s">
        <v>5446</v>
      </c>
      <c r="B2565" s="150" t="s">
        <v>25686</v>
      </c>
      <c r="C2565" s="150" t="s">
        <v>1913</v>
      </c>
      <c r="D2565" s="150">
        <v>135000</v>
      </c>
      <c r="E2565" s="150">
        <v>191700</v>
      </c>
      <c r="F2565" s="150" t="s">
        <v>29504</v>
      </c>
    </row>
    <row r="2566" spans="1:6" x14ac:dyDescent="0.15">
      <c r="A2566" s="150" t="s">
        <v>5447</v>
      </c>
      <c r="B2566" s="150" t="s">
        <v>29505</v>
      </c>
      <c r="C2566" s="150" t="s">
        <v>14716</v>
      </c>
      <c r="D2566" s="150">
        <v>8696000</v>
      </c>
      <c r="E2566" s="150">
        <v>10061000</v>
      </c>
      <c r="F2566" s="150" t="s">
        <v>29506</v>
      </c>
    </row>
    <row r="2567" spans="1:6" x14ac:dyDescent="0.15">
      <c r="A2567" s="150" t="s">
        <v>5448</v>
      </c>
      <c r="B2567" s="150" t="s">
        <v>29507</v>
      </c>
      <c r="C2567" s="150" t="s">
        <v>14717</v>
      </c>
      <c r="D2567" s="150">
        <v>1371100</v>
      </c>
      <c r="E2567" s="150">
        <v>1815300</v>
      </c>
      <c r="F2567" s="150" t="s">
        <v>22108</v>
      </c>
    </row>
    <row r="2568" spans="1:6" x14ac:dyDescent="0.15">
      <c r="A2568" s="150" t="s">
        <v>5449</v>
      </c>
      <c r="B2568" s="150" t="s">
        <v>29508</v>
      </c>
      <c r="C2568" s="150" t="s">
        <v>14718</v>
      </c>
      <c r="D2568" s="150">
        <v>1000</v>
      </c>
      <c r="E2568" s="150">
        <v>1495</v>
      </c>
      <c r="F2568" s="150" t="s">
        <v>22136</v>
      </c>
    </row>
    <row r="2569" spans="1:6" x14ac:dyDescent="0.15">
      <c r="A2569" s="150" t="s">
        <v>5450</v>
      </c>
      <c r="B2569" s="150" t="s">
        <v>29509</v>
      </c>
      <c r="C2569" s="150" t="s">
        <v>14719</v>
      </c>
      <c r="D2569" s="150">
        <v>53880</v>
      </c>
      <c r="E2569" s="150">
        <v>40040</v>
      </c>
      <c r="F2569" s="150" t="s">
        <v>29510</v>
      </c>
    </row>
    <row r="2570" spans="1:6" x14ac:dyDescent="0.15">
      <c r="A2570" s="150" t="s">
        <v>5451</v>
      </c>
      <c r="B2570" s="150" t="s">
        <v>29511</v>
      </c>
      <c r="C2570" s="150" t="s">
        <v>14721</v>
      </c>
      <c r="D2570" s="150">
        <v>106200</v>
      </c>
      <c r="E2570" s="150">
        <v>26456</v>
      </c>
      <c r="F2570" s="150" t="s">
        <v>29512</v>
      </c>
    </row>
    <row r="2571" spans="1:6" x14ac:dyDescent="0.15">
      <c r="A2571" s="150" t="s">
        <v>23744</v>
      </c>
      <c r="B2571" s="150" t="s">
        <v>25409</v>
      </c>
      <c r="C2571" s="150" t="s">
        <v>1914</v>
      </c>
      <c r="D2571" s="150">
        <v>615560</v>
      </c>
      <c r="E2571" s="150">
        <v>613260</v>
      </c>
      <c r="F2571" s="150" t="s">
        <v>22135</v>
      </c>
    </row>
    <row r="2572" spans="1:6" x14ac:dyDescent="0.15">
      <c r="A2572" s="150" t="s">
        <v>5452</v>
      </c>
      <c r="B2572" s="150" t="s">
        <v>29513</v>
      </c>
      <c r="C2572" s="150" t="s">
        <v>14722</v>
      </c>
      <c r="D2572" s="150">
        <v>24689420</v>
      </c>
      <c r="E2572" s="150">
        <v>157147000</v>
      </c>
      <c r="F2572" s="150" t="s">
        <v>24575</v>
      </c>
    </row>
    <row r="2573" spans="1:6" x14ac:dyDescent="0.15">
      <c r="A2573" s="150" t="s">
        <v>5453</v>
      </c>
      <c r="B2573" s="150" t="s">
        <v>29514</v>
      </c>
      <c r="C2573" s="150" t="s">
        <v>14723</v>
      </c>
      <c r="D2573" s="150">
        <v>13122050</v>
      </c>
      <c r="E2573" s="150">
        <v>15100000</v>
      </c>
      <c r="F2573" s="150" t="s">
        <v>22053</v>
      </c>
    </row>
    <row r="2574" spans="1:6" x14ac:dyDescent="0.15">
      <c r="A2574" s="150" t="s">
        <v>5454</v>
      </c>
      <c r="B2574" s="150" t="s">
        <v>29515</v>
      </c>
      <c r="C2574" s="150" t="s">
        <v>14724</v>
      </c>
      <c r="D2574" s="150">
        <v>6426000</v>
      </c>
      <c r="E2574" s="150">
        <v>9080000</v>
      </c>
      <c r="F2574" s="150" t="s">
        <v>29516</v>
      </c>
    </row>
    <row r="2575" spans="1:6" x14ac:dyDescent="0.15">
      <c r="A2575" s="150" t="s">
        <v>23745</v>
      </c>
      <c r="B2575" s="150" t="s">
        <v>26078</v>
      </c>
      <c r="C2575" s="150" t="s">
        <v>1915</v>
      </c>
      <c r="D2575" s="150">
        <v>20423.2</v>
      </c>
      <c r="E2575" s="150">
        <v>21500</v>
      </c>
      <c r="F2575" s="150" t="s">
        <v>29517</v>
      </c>
    </row>
    <row r="2576" spans="1:6" x14ac:dyDescent="0.15">
      <c r="A2576" s="150" t="s">
        <v>23746</v>
      </c>
      <c r="B2576" s="150" t="s">
        <v>25643</v>
      </c>
      <c r="C2576" s="150" t="s">
        <v>1916</v>
      </c>
      <c r="D2576" s="150">
        <v>22755900</v>
      </c>
      <c r="E2576" s="150">
        <v>27090000</v>
      </c>
      <c r="F2576" s="150" t="s">
        <v>24575</v>
      </c>
    </row>
    <row r="2577" spans="1:6" x14ac:dyDescent="0.15">
      <c r="A2577" s="150" t="s">
        <v>5455</v>
      </c>
      <c r="B2577" s="150" t="s">
        <v>29518</v>
      </c>
      <c r="C2577" s="150" t="s">
        <v>14726</v>
      </c>
      <c r="D2577" s="150">
        <v>1175999</v>
      </c>
      <c r="E2577" s="150">
        <v>1427711.78</v>
      </c>
      <c r="F2577" s="150" t="s">
        <v>24642</v>
      </c>
    </row>
    <row r="2578" spans="1:6" x14ac:dyDescent="0.15">
      <c r="A2578" s="150" t="s">
        <v>5456</v>
      </c>
      <c r="B2578" s="150" t="s">
        <v>29519</v>
      </c>
      <c r="C2578" s="150" t="s">
        <v>14727</v>
      </c>
      <c r="D2578" s="150">
        <v>57355080</v>
      </c>
      <c r="E2578" s="150">
        <v>64298914</v>
      </c>
      <c r="F2578" s="150" t="s">
        <v>24470</v>
      </c>
    </row>
    <row r="2579" spans="1:6" x14ac:dyDescent="0.15">
      <c r="A2579" s="150" t="s">
        <v>5457</v>
      </c>
      <c r="B2579" s="150" t="s">
        <v>29520</v>
      </c>
      <c r="C2579" s="150" t="s">
        <v>14728</v>
      </c>
      <c r="D2579" s="150">
        <v>1147750</v>
      </c>
      <c r="E2579" s="150">
        <v>445000</v>
      </c>
      <c r="F2579" s="150" t="s">
        <v>22095</v>
      </c>
    </row>
    <row r="2580" spans="1:6" x14ac:dyDescent="0.15">
      <c r="A2580" s="150" t="s">
        <v>5458</v>
      </c>
      <c r="B2580" s="150" t="s">
        <v>29521</v>
      </c>
      <c r="C2580" s="150" t="s">
        <v>14729</v>
      </c>
      <c r="D2580" s="150">
        <v>163350</v>
      </c>
      <c r="E2580" s="150">
        <v>183590</v>
      </c>
      <c r="F2580" s="150" t="s">
        <v>29522</v>
      </c>
    </row>
    <row r="2581" spans="1:6" x14ac:dyDescent="0.15">
      <c r="A2581" s="150" t="s">
        <v>23747</v>
      </c>
      <c r="B2581" s="150" t="s">
        <v>25777</v>
      </c>
      <c r="C2581" s="150" t="s">
        <v>1917</v>
      </c>
      <c r="D2581" s="150">
        <v>3408150</v>
      </c>
      <c r="E2581" s="150">
        <v>2654950</v>
      </c>
      <c r="F2581" s="150" t="s">
        <v>29523</v>
      </c>
    </row>
    <row r="2582" spans="1:6" x14ac:dyDescent="0.15">
      <c r="A2582" s="150" t="s">
        <v>5459</v>
      </c>
      <c r="B2582" s="150" t="s">
        <v>29524</v>
      </c>
      <c r="C2582" s="150" t="s">
        <v>14730</v>
      </c>
      <c r="D2582" s="150">
        <v>212000</v>
      </c>
      <c r="E2582" s="150">
        <v>192000</v>
      </c>
      <c r="F2582" s="150" t="s">
        <v>22067</v>
      </c>
    </row>
    <row r="2583" spans="1:6" x14ac:dyDescent="0.15">
      <c r="A2583" s="150" t="s">
        <v>5460</v>
      </c>
      <c r="B2583" s="150" t="s">
        <v>29525</v>
      </c>
      <c r="C2583" s="150" t="s">
        <v>14731</v>
      </c>
      <c r="D2583" s="150">
        <v>754100</v>
      </c>
      <c r="E2583" s="150">
        <v>841600</v>
      </c>
      <c r="F2583" s="150" t="s">
        <v>22116</v>
      </c>
    </row>
    <row r="2584" spans="1:6" x14ac:dyDescent="0.15">
      <c r="A2584" s="150" t="s">
        <v>5461</v>
      </c>
      <c r="B2584" s="150" t="s">
        <v>29526</v>
      </c>
      <c r="C2584" s="150" t="s">
        <v>14732</v>
      </c>
      <c r="D2584" s="150">
        <v>3588300</v>
      </c>
      <c r="E2584" s="150">
        <v>3885300</v>
      </c>
      <c r="F2584" s="150" t="s">
        <v>22058</v>
      </c>
    </row>
    <row r="2585" spans="1:6" x14ac:dyDescent="0.15">
      <c r="A2585" s="150" t="s">
        <v>5462</v>
      </c>
      <c r="B2585" s="150" t="s">
        <v>29527</v>
      </c>
      <c r="C2585" s="150" t="s">
        <v>14733</v>
      </c>
      <c r="D2585" s="150">
        <v>1210240</v>
      </c>
      <c r="E2585" s="150">
        <v>2030200</v>
      </c>
      <c r="F2585" s="150" t="s">
        <v>22175</v>
      </c>
    </row>
    <row r="2586" spans="1:6" x14ac:dyDescent="0.15">
      <c r="A2586" s="150" t="s">
        <v>5463</v>
      </c>
      <c r="B2586" s="150" t="s">
        <v>29528</v>
      </c>
      <c r="C2586" s="150" t="s">
        <v>14734</v>
      </c>
      <c r="D2586" s="150">
        <v>3109300</v>
      </c>
      <c r="E2586" s="150">
        <v>3662600</v>
      </c>
      <c r="F2586" s="150" t="s">
        <v>22098</v>
      </c>
    </row>
    <row r="2587" spans="1:6" x14ac:dyDescent="0.15">
      <c r="A2587" s="150" t="s">
        <v>5464</v>
      </c>
      <c r="B2587" s="150" t="s">
        <v>29529</v>
      </c>
      <c r="C2587" s="150" t="s">
        <v>14735</v>
      </c>
      <c r="D2587" s="150">
        <v>157524.06</v>
      </c>
      <c r="E2587" s="150">
        <v>229958.66</v>
      </c>
      <c r="F2587" s="150" t="s">
        <v>22154</v>
      </c>
    </row>
    <row r="2588" spans="1:6" x14ac:dyDescent="0.15">
      <c r="A2588" s="150" t="s">
        <v>5465</v>
      </c>
      <c r="B2588" s="150" t="s">
        <v>29530</v>
      </c>
      <c r="C2588" s="150" t="s">
        <v>14736</v>
      </c>
      <c r="D2588" s="150">
        <v>30638000</v>
      </c>
      <c r="E2588" s="150">
        <v>36683000</v>
      </c>
      <c r="F2588" s="150" t="s">
        <v>22104</v>
      </c>
    </row>
    <row r="2589" spans="1:6" x14ac:dyDescent="0.15">
      <c r="A2589" s="150" t="s">
        <v>5466</v>
      </c>
      <c r="B2589" s="150" t="s">
        <v>29531</v>
      </c>
      <c r="C2589" s="150" t="s">
        <v>14737</v>
      </c>
      <c r="D2589" s="150">
        <v>7742590</v>
      </c>
      <c r="E2589" s="150">
        <v>7802372</v>
      </c>
      <c r="F2589" s="150" t="s">
        <v>29532</v>
      </c>
    </row>
    <row r="2590" spans="1:6" x14ac:dyDescent="0.15">
      <c r="A2590" s="150" t="s">
        <v>5467</v>
      </c>
      <c r="B2590" s="150" t="s">
        <v>29533</v>
      </c>
      <c r="C2590" s="150" t="s">
        <v>14738</v>
      </c>
      <c r="D2590" s="150">
        <v>12737304</v>
      </c>
      <c r="E2590" s="150">
        <v>11654047</v>
      </c>
      <c r="F2590" s="150" t="s">
        <v>22078</v>
      </c>
    </row>
    <row r="2591" spans="1:6" x14ac:dyDescent="0.15">
      <c r="A2591" s="150" t="s">
        <v>5468</v>
      </c>
      <c r="B2591" s="150" t="s">
        <v>29534</v>
      </c>
      <c r="C2591" s="150" t="s">
        <v>14153</v>
      </c>
      <c r="D2591" s="150">
        <v>500</v>
      </c>
      <c r="E2591" s="150">
        <v>1080</v>
      </c>
      <c r="F2591" s="150" t="s">
        <v>22136</v>
      </c>
    </row>
    <row r="2592" spans="1:6" x14ac:dyDescent="0.15">
      <c r="A2592" s="150" t="s">
        <v>5469</v>
      </c>
      <c r="B2592" s="150" t="s">
        <v>29535</v>
      </c>
      <c r="C2592" s="150" t="s">
        <v>14739</v>
      </c>
      <c r="D2592" s="150">
        <v>406000</v>
      </c>
      <c r="E2592" s="150">
        <v>166000</v>
      </c>
      <c r="F2592" s="150" t="s">
        <v>18774</v>
      </c>
    </row>
    <row r="2593" spans="1:6" x14ac:dyDescent="0.15">
      <c r="A2593" s="150" t="s">
        <v>29536</v>
      </c>
      <c r="B2593" s="150" t="s">
        <v>740</v>
      </c>
      <c r="C2593" s="150" t="s">
        <v>1918</v>
      </c>
      <c r="D2593" s="150">
        <v>128207</v>
      </c>
      <c r="E2593" s="150">
        <v>36996</v>
      </c>
      <c r="F2593" s="150" t="s">
        <v>28242</v>
      </c>
    </row>
    <row r="2594" spans="1:6" x14ac:dyDescent="0.15">
      <c r="A2594" s="150" t="s">
        <v>5470</v>
      </c>
      <c r="B2594" s="150" t="s">
        <v>29537</v>
      </c>
      <c r="C2594" s="150" t="s">
        <v>14740</v>
      </c>
      <c r="D2594" s="150">
        <v>1742063</v>
      </c>
      <c r="E2594" s="150">
        <v>1822063</v>
      </c>
      <c r="F2594" s="150" t="s">
        <v>22067</v>
      </c>
    </row>
    <row r="2595" spans="1:6" x14ac:dyDescent="0.15">
      <c r="A2595" s="150" t="s">
        <v>29538</v>
      </c>
      <c r="B2595" s="150" t="s">
        <v>741</v>
      </c>
      <c r="C2595" s="150" t="s">
        <v>1919</v>
      </c>
      <c r="D2595" s="150">
        <v>2064000</v>
      </c>
      <c r="E2595" s="150">
        <v>2055000</v>
      </c>
      <c r="F2595" s="150" t="s">
        <v>22058</v>
      </c>
    </row>
    <row r="2596" spans="1:6" x14ac:dyDescent="0.15">
      <c r="A2596" s="150" t="s">
        <v>29539</v>
      </c>
      <c r="B2596" s="150" t="s">
        <v>742</v>
      </c>
      <c r="C2596" s="150" t="s">
        <v>1920</v>
      </c>
      <c r="D2596" s="150">
        <v>44261</v>
      </c>
      <c r="E2596" s="150">
        <v>45767</v>
      </c>
      <c r="F2596" s="150" t="s">
        <v>22172</v>
      </c>
    </row>
    <row r="2597" spans="1:6" x14ac:dyDescent="0.15">
      <c r="A2597" s="150" t="s">
        <v>29540</v>
      </c>
      <c r="B2597" s="150" t="s">
        <v>743</v>
      </c>
      <c r="C2597" s="150" t="s">
        <v>1921</v>
      </c>
      <c r="D2597" s="150">
        <v>75000</v>
      </c>
      <c r="E2597" s="150">
        <v>171360</v>
      </c>
      <c r="F2597" s="150" t="s">
        <v>22107</v>
      </c>
    </row>
    <row r="2598" spans="1:6" x14ac:dyDescent="0.15">
      <c r="A2598" s="150" t="s">
        <v>29541</v>
      </c>
      <c r="B2598" s="150" t="s">
        <v>744</v>
      </c>
      <c r="C2598" s="150" t="s">
        <v>1922</v>
      </c>
      <c r="D2598" s="150">
        <v>94700</v>
      </c>
      <c r="E2598" s="150">
        <v>77700</v>
      </c>
      <c r="F2598" s="150" t="s">
        <v>22098</v>
      </c>
    </row>
    <row r="2599" spans="1:6" x14ac:dyDescent="0.15">
      <c r="A2599" s="150" t="s">
        <v>5471</v>
      </c>
      <c r="B2599" s="150" t="s">
        <v>29542</v>
      </c>
      <c r="C2599" s="150" t="s">
        <v>14741</v>
      </c>
      <c r="D2599" s="150">
        <v>144226</v>
      </c>
      <c r="E2599" s="150">
        <v>144226</v>
      </c>
      <c r="F2599" s="150" t="s">
        <v>22078</v>
      </c>
    </row>
    <row r="2600" spans="1:6" x14ac:dyDescent="0.15">
      <c r="A2600" s="150" t="s">
        <v>5472</v>
      </c>
      <c r="B2600" s="150" t="s">
        <v>29543</v>
      </c>
      <c r="C2600" s="150" t="s">
        <v>14742</v>
      </c>
      <c r="D2600" s="150">
        <v>758195</v>
      </c>
      <c r="E2600" s="150">
        <v>246052</v>
      </c>
      <c r="F2600" s="150" t="s">
        <v>22098</v>
      </c>
    </row>
    <row r="2601" spans="1:6" x14ac:dyDescent="0.15">
      <c r="A2601" s="150" t="s">
        <v>29544</v>
      </c>
      <c r="B2601" s="150" t="s">
        <v>745</v>
      </c>
      <c r="C2601" s="150" t="s">
        <v>1656</v>
      </c>
      <c r="D2601" s="150">
        <v>11684098</v>
      </c>
      <c r="E2601" s="150">
        <v>21060000</v>
      </c>
      <c r="F2601" s="150" t="s">
        <v>22082</v>
      </c>
    </row>
    <row r="2602" spans="1:6" x14ac:dyDescent="0.15">
      <c r="A2602" s="150" t="s">
        <v>29545</v>
      </c>
      <c r="B2602" s="150" t="s">
        <v>746</v>
      </c>
      <c r="C2602" s="150" t="s">
        <v>1923</v>
      </c>
      <c r="D2602" s="150">
        <v>131440</v>
      </c>
      <c r="E2602" s="150">
        <v>53878</v>
      </c>
      <c r="F2602" s="150" t="s">
        <v>22090</v>
      </c>
    </row>
    <row r="2603" spans="1:6" x14ac:dyDescent="0.15">
      <c r="A2603" s="150" t="s">
        <v>29546</v>
      </c>
      <c r="B2603" s="150" t="s">
        <v>14743</v>
      </c>
      <c r="C2603" s="150" t="s">
        <v>1924</v>
      </c>
      <c r="D2603" s="150">
        <v>55830</v>
      </c>
      <c r="E2603" s="150">
        <v>36270</v>
      </c>
      <c r="F2603" s="150" t="s">
        <v>14062</v>
      </c>
    </row>
    <row r="2604" spans="1:6" x14ac:dyDescent="0.15">
      <c r="A2604" s="150" t="s">
        <v>29547</v>
      </c>
      <c r="B2604" s="150" t="s">
        <v>747</v>
      </c>
      <c r="C2604" s="150" t="s">
        <v>1925</v>
      </c>
      <c r="D2604" s="150">
        <v>571200</v>
      </c>
      <c r="E2604" s="150">
        <v>852000</v>
      </c>
      <c r="F2604" s="150" t="s">
        <v>29548</v>
      </c>
    </row>
    <row r="2605" spans="1:6" x14ac:dyDescent="0.15">
      <c r="A2605" s="150" t="s">
        <v>5473</v>
      </c>
      <c r="B2605" s="150" t="s">
        <v>29549</v>
      </c>
      <c r="C2605" s="150" t="s">
        <v>14744</v>
      </c>
      <c r="D2605" s="150">
        <v>444072</v>
      </c>
      <c r="E2605" s="150">
        <v>151980</v>
      </c>
      <c r="F2605" s="150" t="s">
        <v>22067</v>
      </c>
    </row>
    <row r="2606" spans="1:6" x14ac:dyDescent="0.15">
      <c r="A2606" s="150" t="s">
        <v>29550</v>
      </c>
      <c r="B2606" s="150" t="s">
        <v>748</v>
      </c>
      <c r="C2606" s="150" t="s">
        <v>1926</v>
      </c>
      <c r="D2606" s="150">
        <v>45542</v>
      </c>
      <c r="E2606" s="150">
        <v>59435</v>
      </c>
      <c r="F2606" s="150" t="s">
        <v>29551</v>
      </c>
    </row>
    <row r="2607" spans="1:6" x14ac:dyDescent="0.15">
      <c r="A2607" s="150" t="s">
        <v>5474</v>
      </c>
      <c r="B2607" s="150" t="s">
        <v>29552</v>
      </c>
      <c r="C2607" s="150" t="s">
        <v>14745</v>
      </c>
      <c r="D2607" s="150">
        <v>16303820</v>
      </c>
      <c r="E2607" s="150">
        <v>16934294</v>
      </c>
      <c r="F2607" s="150" t="s">
        <v>24575</v>
      </c>
    </row>
    <row r="2608" spans="1:6" x14ac:dyDescent="0.15">
      <c r="A2608" s="150" t="s">
        <v>5475</v>
      </c>
      <c r="B2608" s="150" t="s">
        <v>29553</v>
      </c>
      <c r="C2608" s="150" t="s">
        <v>14746</v>
      </c>
      <c r="D2608" s="150">
        <v>4081900</v>
      </c>
      <c r="E2608" s="150">
        <v>4986300</v>
      </c>
      <c r="F2608" s="150" t="s">
        <v>24703</v>
      </c>
    </row>
    <row r="2609" spans="1:6" x14ac:dyDescent="0.15">
      <c r="A2609" s="150" t="s">
        <v>5476</v>
      </c>
      <c r="B2609" s="150" t="s">
        <v>29554</v>
      </c>
      <c r="C2609" s="150" t="s">
        <v>14747</v>
      </c>
      <c r="D2609" s="150">
        <v>2881900</v>
      </c>
      <c r="E2609" s="150">
        <v>3877600</v>
      </c>
      <c r="F2609" s="150" t="s">
        <v>24703</v>
      </c>
    </row>
    <row r="2610" spans="1:6" x14ac:dyDescent="0.15">
      <c r="A2610" s="150" t="s">
        <v>5477</v>
      </c>
      <c r="B2610" s="150" t="s">
        <v>29555</v>
      </c>
      <c r="C2610" s="150" t="s">
        <v>14748</v>
      </c>
      <c r="D2610" s="150">
        <v>15070176</v>
      </c>
      <c r="E2610" s="150">
        <v>19868502</v>
      </c>
      <c r="F2610" s="150" t="s">
        <v>24575</v>
      </c>
    </row>
    <row r="2611" spans="1:6" x14ac:dyDescent="0.15">
      <c r="A2611" s="150" t="s">
        <v>29556</v>
      </c>
      <c r="B2611" s="150" t="s">
        <v>749</v>
      </c>
      <c r="C2611" s="150" t="s">
        <v>1927</v>
      </c>
      <c r="D2611" s="150">
        <v>2453964.98</v>
      </c>
      <c r="E2611" s="150">
        <v>2801473.78</v>
      </c>
      <c r="F2611" s="150" t="s">
        <v>18774</v>
      </c>
    </row>
    <row r="2612" spans="1:6" x14ac:dyDescent="0.15">
      <c r="A2612" s="150" t="s">
        <v>5478</v>
      </c>
      <c r="B2612" s="150" t="s">
        <v>29557</v>
      </c>
      <c r="C2612" s="150" t="s">
        <v>14749</v>
      </c>
      <c r="D2612" s="150">
        <v>580133.92000000004</v>
      </c>
      <c r="E2612" s="150">
        <v>1110745.32</v>
      </c>
      <c r="F2612" s="150" t="s">
        <v>24460</v>
      </c>
    </row>
    <row r="2613" spans="1:6" x14ac:dyDescent="0.15">
      <c r="A2613" s="150" t="s">
        <v>1264</v>
      </c>
      <c r="B2613" s="150" t="s">
        <v>750</v>
      </c>
      <c r="C2613" s="150" t="s">
        <v>1928</v>
      </c>
      <c r="D2613" s="150">
        <v>36000</v>
      </c>
      <c r="E2613" s="150">
        <v>21200</v>
      </c>
      <c r="F2613" s="150" t="s">
        <v>24469</v>
      </c>
    </row>
    <row r="2614" spans="1:6" x14ac:dyDescent="0.15">
      <c r="A2614" s="150" t="s">
        <v>5479</v>
      </c>
      <c r="B2614" s="150" t="s">
        <v>29558</v>
      </c>
      <c r="C2614" s="150" t="s">
        <v>14750</v>
      </c>
      <c r="D2614" s="150">
        <v>7439039.9800000004</v>
      </c>
      <c r="E2614" s="150">
        <v>7819051.6500000004</v>
      </c>
      <c r="F2614" s="150" t="s">
        <v>29559</v>
      </c>
    </row>
    <row r="2615" spans="1:6" x14ac:dyDescent="0.15">
      <c r="A2615" s="150" t="s">
        <v>5480</v>
      </c>
      <c r="B2615" s="150" t="s">
        <v>29560</v>
      </c>
      <c r="C2615" s="150" t="s">
        <v>14751</v>
      </c>
      <c r="D2615" s="150">
        <v>205618.2</v>
      </c>
      <c r="E2615" s="150">
        <v>339716.95</v>
      </c>
      <c r="F2615" s="150" t="s">
        <v>22078</v>
      </c>
    </row>
    <row r="2616" spans="1:6" x14ac:dyDescent="0.15">
      <c r="A2616" s="150" t="s">
        <v>5481</v>
      </c>
      <c r="B2616" s="150" t="s">
        <v>29561</v>
      </c>
      <c r="C2616" s="150" t="s">
        <v>13601</v>
      </c>
      <c r="D2616" s="150">
        <v>252518</v>
      </c>
      <c r="E2616" s="150">
        <v>280911</v>
      </c>
      <c r="F2616" s="150" t="s">
        <v>18774</v>
      </c>
    </row>
    <row r="2617" spans="1:6" x14ac:dyDescent="0.15">
      <c r="A2617" s="150" t="s">
        <v>5482</v>
      </c>
      <c r="B2617" s="150" t="s">
        <v>29562</v>
      </c>
      <c r="C2617" s="150" t="s">
        <v>14752</v>
      </c>
      <c r="D2617" s="150">
        <v>1063000</v>
      </c>
      <c r="E2617" s="150">
        <v>667260</v>
      </c>
      <c r="F2617" s="150" t="s">
        <v>22098</v>
      </c>
    </row>
    <row r="2618" spans="1:6" x14ac:dyDescent="0.15">
      <c r="A2618" s="150" t="s">
        <v>5483</v>
      </c>
      <c r="B2618" s="150" t="s">
        <v>29563</v>
      </c>
      <c r="C2618" s="150" t="s">
        <v>14753</v>
      </c>
      <c r="D2618" s="150">
        <v>180860</v>
      </c>
      <c r="E2618" s="150">
        <v>255460</v>
      </c>
      <c r="F2618" s="150" t="s">
        <v>22074</v>
      </c>
    </row>
    <row r="2619" spans="1:6" x14ac:dyDescent="0.15">
      <c r="A2619" s="150" t="s">
        <v>1265</v>
      </c>
      <c r="B2619" s="150" t="s">
        <v>751</v>
      </c>
      <c r="C2619" s="150" t="s">
        <v>1929</v>
      </c>
      <c r="D2619" s="150">
        <v>117240</v>
      </c>
      <c r="E2619" s="150">
        <v>120000</v>
      </c>
      <c r="F2619" s="150" t="s">
        <v>22082</v>
      </c>
    </row>
    <row r="2620" spans="1:6" x14ac:dyDescent="0.15">
      <c r="A2620" s="150" t="s">
        <v>3264</v>
      </c>
      <c r="B2620" s="150" t="s">
        <v>752</v>
      </c>
      <c r="C2620" s="150" t="s">
        <v>1930</v>
      </c>
      <c r="D2620" s="150">
        <v>11490541</v>
      </c>
      <c r="E2620" s="150">
        <v>12390541</v>
      </c>
      <c r="F2620" s="150" t="s">
        <v>22060</v>
      </c>
    </row>
    <row r="2621" spans="1:6" x14ac:dyDescent="0.15">
      <c r="A2621" s="150" t="s">
        <v>1266</v>
      </c>
      <c r="B2621" s="150" t="s">
        <v>753</v>
      </c>
      <c r="C2621" s="150" t="s">
        <v>1931</v>
      </c>
      <c r="D2621" s="150">
        <v>130100</v>
      </c>
      <c r="E2621" s="150">
        <v>211700</v>
      </c>
      <c r="F2621" s="150" t="s">
        <v>22065</v>
      </c>
    </row>
    <row r="2622" spans="1:6" x14ac:dyDescent="0.15">
      <c r="A2622" s="150" t="s">
        <v>2975</v>
      </c>
      <c r="B2622" s="150" t="s">
        <v>2418</v>
      </c>
      <c r="C2622" s="150" t="s">
        <v>2426</v>
      </c>
      <c r="D2622" s="150">
        <v>919</v>
      </c>
      <c r="E2622" s="150">
        <v>851</v>
      </c>
      <c r="F2622" s="150" t="s">
        <v>22140</v>
      </c>
    </row>
    <row r="2623" spans="1:6" x14ac:dyDescent="0.15">
      <c r="A2623" s="150" t="s">
        <v>5484</v>
      </c>
      <c r="B2623" s="150" t="s">
        <v>29564</v>
      </c>
      <c r="C2623" s="150" t="s">
        <v>14754</v>
      </c>
      <c r="D2623" s="150">
        <v>2638546</v>
      </c>
      <c r="E2623" s="150">
        <v>3987020</v>
      </c>
      <c r="F2623" s="150" t="s">
        <v>24477</v>
      </c>
    </row>
    <row r="2624" spans="1:6" x14ac:dyDescent="0.15">
      <c r="A2624" s="150" t="s">
        <v>1267</v>
      </c>
      <c r="B2624" s="150" t="s">
        <v>754</v>
      </c>
      <c r="C2624" s="150" t="s">
        <v>1932</v>
      </c>
      <c r="D2624" s="150">
        <v>13752040.710000001</v>
      </c>
      <c r="E2624" s="150">
        <v>18457883.66</v>
      </c>
      <c r="F2624" s="150" t="s">
        <v>24575</v>
      </c>
    </row>
    <row r="2625" spans="1:6" x14ac:dyDescent="0.15">
      <c r="A2625" s="150" t="s">
        <v>5485</v>
      </c>
      <c r="B2625" s="150" t="s">
        <v>29565</v>
      </c>
      <c r="C2625" s="150" t="s">
        <v>14755</v>
      </c>
      <c r="D2625" s="150">
        <v>172000</v>
      </c>
      <c r="E2625" s="150">
        <v>137000</v>
      </c>
      <c r="F2625" s="150" t="s">
        <v>22157</v>
      </c>
    </row>
    <row r="2626" spans="1:6" x14ac:dyDescent="0.15">
      <c r="A2626" s="150" t="s">
        <v>1268</v>
      </c>
      <c r="B2626" s="150" t="s">
        <v>755</v>
      </c>
      <c r="C2626" s="150" t="s">
        <v>1933</v>
      </c>
      <c r="D2626" s="150">
        <v>165428.85999999999</v>
      </c>
      <c r="E2626" s="150">
        <v>14456.86</v>
      </c>
      <c r="F2626" s="150" t="s">
        <v>18774</v>
      </c>
    </row>
    <row r="2627" spans="1:6" x14ac:dyDescent="0.15">
      <c r="A2627" s="150" t="s">
        <v>5486</v>
      </c>
      <c r="B2627" s="150" t="s">
        <v>29566</v>
      </c>
      <c r="C2627" s="150" t="s">
        <v>14756</v>
      </c>
      <c r="D2627" s="150">
        <v>418468</v>
      </c>
      <c r="E2627" s="150">
        <v>602767.12</v>
      </c>
      <c r="F2627" s="150" t="s">
        <v>22129</v>
      </c>
    </row>
    <row r="2628" spans="1:6" x14ac:dyDescent="0.15">
      <c r="A2628" s="150" t="s">
        <v>5487</v>
      </c>
      <c r="B2628" s="150" t="s">
        <v>29567</v>
      </c>
      <c r="C2628" s="150" t="s">
        <v>14757</v>
      </c>
      <c r="D2628" s="150">
        <v>940000</v>
      </c>
      <c r="E2628" s="150">
        <v>3123510</v>
      </c>
      <c r="F2628" s="150" t="s">
        <v>22067</v>
      </c>
    </row>
    <row r="2629" spans="1:6" x14ac:dyDescent="0.15">
      <c r="A2629" s="150" t="s">
        <v>1269</v>
      </c>
      <c r="B2629" s="150" t="s">
        <v>756</v>
      </c>
      <c r="C2629" s="150" t="s">
        <v>1934</v>
      </c>
      <c r="D2629" s="150">
        <v>205210</v>
      </c>
      <c r="E2629" s="150">
        <v>165210</v>
      </c>
      <c r="F2629" s="150" t="s">
        <v>24594</v>
      </c>
    </row>
    <row r="2630" spans="1:6" x14ac:dyDescent="0.15">
      <c r="A2630" s="150" t="s">
        <v>5488</v>
      </c>
      <c r="B2630" s="150" t="s">
        <v>29568</v>
      </c>
      <c r="C2630" s="150" t="s">
        <v>14758</v>
      </c>
      <c r="D2630" s="150">
        <v>4740606</v>
      </c>
      <c r="E2630" s="150">
        <v>4811278.5</v>
      </c>
      <c r="F2630" s="150" t="s">
        <v>29569</v>
      </c>
    </row>
    <row r="2631" spans="1:6" x14ac:dyDescent="0.15">
      <c r="A2631" s="150" t="s">
        <v>1270</v>
      </c>
      <c r="B2631" s="150" t="s">
        <v>757</v>
      </c>
      <c r="C2631" s="150" t="s">
        <v>1935</v>
      </c>
      <c r="D2631" s="150">
        <v>405447</v>
      </c>
      <c r="E2631" s="150">
        <v>386370</v>
      </c>
      <c r="F2631" s="150" t="s">
        <v>24595</v>
      </c>
    </row>
    <row r="2632" spans="1:6" x14ac:dyDescent="0.15">
      <c r="A2632" s="150" t="s">
        <v>1271</v>
      </c>
      <c r="B2632" s="150" t="s">
        <v>758</v>
      </c>
      <c r="C2632" s="150" t="s">
        <v>1936</v>
      </c>
      <c r="D2632" s="150">
        <v>1666664.45</v>
      </c>
      <c r="E2632" s="150">
        <v>2115904.25</v>
      </c>
      <c r="F2632" s="150" t="s">
        <v>22110</v>
      </c>
    </row>
    <row r="2633" spans="1:6" x14ac:dyDescent="0.15">
      <c r="A2633" s="150" t="s">
        <v>1272</v>
      </c>
      <c r="B2633" s="150" t="s">
        <v>759</v>
      </c>
      <c r="C2633" s="150" t="s">
        <v>1937</v>
      </c>
      <c r="D2633" s="150">
        <v>188</v>
      </c>
      <c r="E2633" s="150">
        <v>89</v>
      </c>
      <c r="F2633" s="150" t="s">
        <v>24596</v>
      </c>
    </row>
    <row r="2634" spans="1:6" x14ac:dyDescent="0.15">
      <c r="A2634" s="150" t="s">
        <v>5489</v>
      </c>
      <c r="B2634" s="150" t="s">
        <v>29570</v>
      </c>
      <c r="C2634" s="150" t="s">
        <v>14761</v>
      </c>
      <c r="D2634" s="150">
        <v>961278</v>
      </c>
      <c r="E2634" s="150">
        <v>1191714</v>
      </c>
      <c r="F2634" s="150" t="s">
        <v>22060</v>
      </c>
    </row>
    <row r="2635" spans="1:6" x14ac:dyDescent="0.15">
      <c r="A2635" s="150" t="s">
        <v>5490</v>
      </c>
      <c r="B2635" s="150" t="s">
        <v>29571</v>
      </c>
      <c r="C2635" s="150" t="s">
        <v>14762</v>
      </c>
      <c r="D2635" s="150">
        <v>2983400</v>
      </c>
      <c r="E2635" s="150">
        <v>4202500</v>
      </c>
      <c r="F2635" s="150" t="s">
        <v>29572</v>
      </c>
    </row>
    <row r="2636" spans="1:6" x14ac:dyDescent="0.15">
      <c r="A2636" s="150" t="s">
        <v>3228</v>
      </c>
      <c r="B2636" s="150" t="s">
        <v>2419</v>
      </c>
      <c r="C2636" s="150" t="s">
        <v>2427</v>
      </c>
      <c r="D2636" s="150">
        <v>17012</v>
      </c>
      <c r="E2636" s="150">
        <v>5658</v>
      </c>
      <c r="F2636" s="150" t="s">
        <v>22140</v>
      </c>
    </row>
    <row r="2637" spans="1:6" x14ac:dyDescent="0.15">
      <c r="A2637" s="150" t="s">
        <v>5491</v>
      </c>
      <c r="B2637" s="150" t="s">
        <v>29573</v>
      </c>
      <c r="C2637" s="150" t="s">
        <v>14763</v>
      </c>
      <c r="D2637" s="150">
        <v>3409875</v>
      </c>
      <c r="E2637" s="150">
        <v>3099270</v>
      </c>
      <c r="F2637" s="150" t="s">
        <v>22051</v>
      </c>
    </row>
    <row r="2638" spans="1:6" x14ac:dyDescent="0.15">
      <c r="A2638" s="150" t="s">
        <v>5492</v>
      </c>
      <c r="B2638" s="150" t="s">
        <v>29574</v>
      </c>
      <c r="C2638" s="150" t="s">
        <v>14764</v>
      </c>
      <c r="D2638" s="150">
        <v>49800</v>
      </c>
      <c r="E2638" s="150">
        <v>22000</v>
      </c>
      <c r="F2638" s="150" t="s">
        <v>14062</v>
      </c>
    </row>
    <row r="2639" spans="1:6" x14ac:dyDescent="0.15">
      <c r="A2639" s="150" t="s">
        <v>5493</v>
      </c>
      <c r="B2639" s="150" t="s">
        <v>29575</v>
      </c>
      <c r="C2639" s="150" t="s">
        <v>14765</v>
      </c>
      <c r="D2639" s="150">
        <v>3663506</v>
      </c>
      <c r="E2639" s="150">
        <v>8134725.1200000001</v>
      </c>
      <c r="F2639" s="150" t="s">
        <v>22160</v>
      </c>
    </row>
    <row r="2640" spans="1:6" x14ac:dyDescent="0.15">
      <c r="A2640" s="150" t="s">
        <v>5494</v>
      </c>
      <c r="B2640" s="150" t="s">
        <v>29576</v>
      </c>
      <c r="C2640" s="150" t="s">
        <v>14748</v>
      </c>
      <c r="D2640" s="150">
        <v>12761179</v>
      </c>
      <c r="E2640" s="150">
        <v>15477788</v>
      </c>
      <c r="F2640" s="150" t="s">
        <v>24575</v>
      </c>
    </row>
    <row r="2641" spans="1:6" x14ac:dyDescent="0.15">
      <c r="A2641" s="150" t="s">
        <v>5495</v>
      </c>
      <c r="B2641" s="150" t="s">
        <v>29577</v>
      </c>
      <c r="C2641" s="150" t="s">
        <v>14766</v>
      </c>
      <c r="D2641" s="150">
        <v>1866512.26</v>
      </c>
      <c r="E2641" s="150">
        <v>1801283.36</v>
      </c>
      <c r="F2641" s="150" t="s">
        <v>22110</v>
      </c>
    </row>
    <row r="2642" spans="1:6" x14ac:dyDescent="0.15">
      <c r="A2642" s="150" t="s">
        <v>5496</v>
      </c>
      <c r="B2642" s="150" t="s">
        <v>29578</v>
      </c>
      <c r="C2642" s="150" t="s">
        <v>14767</v>
      </c>
      <c r="D2642" s="150">
        <v>676048</v>
      </c>
      <c r="E2642" s="150">
        <v>547140</v>
      </c>
      <c r="F2642" s="150" t="s">
        <v>29488</v>
      </c>
    </row>
    <row r="2643" spans="1:6" x14ac:dyDescent="0.15">
      <c r="A2643" s="150" t="s">
        <v>5497</v>
      </c>
      <c r="B2643" s="150" t="s">
        <v>29579</v>
      </c>
      <c r="C2643" s="150" t="s">
        <v>14768</v>
      </c>
      <c r="D2643" s="150">
        <v>400000</v>
      </c>
      <c r="E2643" s="150">
        <v>534300</v>
      </c>
      <c r="F2643" s="150" t="s">
        <v>18774</v>
      </c>
    </row>
    <row r="2644" spans="1:6" x14ac:dyDescent="0.15">
      <c r="A2644" s="150" t="s">
        <v>5498</v>
      </c>
      <c r="B2644" s="150" t="s">
        <v>29580</v>
      </c>
      <c r="C2644" s="150" t="s">
        <v>14769</v>
      </c>
      <c r="D2644" s="150">
        <v>681879</v>
      </c>
      <c r="E2644" s="150">
        <v>1029573</v>
      </c>
      <c r="F2644" s="150" t="s">
        <v>22172</v>
      </c>
    </row>
    <row r="2645" spans="1:6" x14ac:dyDescent="0.15">
      <c r="A2645" s="150" t="s">
        <v>1273</v>
      </c>
      <c r="B2645" s="150" t="s">
        <v>760</v>
      </c>
      <c r="C2645" s="150" t="s">
        <v>1938</v>
      </c>
      <c r="D2645" s="150">
        <v>1152200</v>
      </c>
      <c r="E2645" s="150">
        <v>1436940</v>
      </c>
      <c r="F2645" s="150" t="s">
        <v>24597</v>
      </c>
    </row>
    <row r="2646" spans="1:6" x14ac:dyDescent="0.15">
      <c r="A2646" s="150" t="s">
        <v>5499</v>
      </c>
      <c r="B2646" s="150" t="s">
        <v>29581</v>
      </c>
      <c r="C2646" s="150" t="s">
        <v>14770</v>
      </c>
      <c r="D2646" s="150">
        <v>24520260</v>
      </c>
      <c r="E2646" s="150">
        <v>22790960</v>
      </c>
      <c r="F2646" s="150" t="s">
        <v>24575</v>
      </c>
    </row>
    <row r="2647" spans="1:6" x14ac:dyDescent="0.15">
      <c r="A2647" s="150" t="s">
        <v>5500</v>
      </c>
      <c r="B2647" s="150" t="s">
        <v>29582</v>
      </c>
      <c r="C2647" s="150" t="s">
        <v>14771</v>
      </c>
      <c r="D2647" s="150">
        <v>1669220</v>
      </c>
      <c r="E2647" s="150">
        <v>2160620</v>
      </c>
      <c r="F2647" s="150" t="s">
        <v>22060</v>
      </c>
    </row>
    <row r="2648" spans="1:6" x14ac:dyDescent="0.15">
      <c r="A2648" s="150" t="s">
        <v>5501</v>
      </c>
      <c r="B2648" s="150" t="s">
        <v>29583</v>
      </c>
      <c r="C2648" s="150" t="s">
        <v>12039</v>
      </c>
      <c r="D2648" s="150">
        <v>57000</v>
      </c>
      <c r="E2648" s="150">
        <v>57400</v>
      </c>
      <c r="F2648" s="150" t="s">
        <v>22078</v>
      </c>
    </row>
    <row r="2649" spans="1:6" x14ac:dyDescent="0.15">
      <c r="A2649" s="150" t="s">
        <v>5502</v>
      </c>
      <c r="B2649" s="150" t="s">
        <v>29584</v>
      </c>
      <c r="C2649" s="150" t="s">
        <v>14772</v>
      </c>
      <c r="D2649" s="150">
        <v>2624000</v>
      </c>
      <c r="E2649" s="150">
        <v>3347900</v>
      </c>
      <c r="F2649" s="150" t="s">
        <v>29585</v>
      </c>
    </row>
    <row r="2650" spans="1:6" x14ac:dyDescent="0.15">
      <c r="A2650" s="150" t="s">
        <v>5503</v>
      </c>
      <c r="B2650" s="150" t="s">
        <v>29586</v>
      </c>
      <c r="C2650" s="150" t="s">
        <v>14774</v>
      </c>
      <c r="D2650" s="150">
        <v>20518596</v>
      </c>
      <c r="E2650" s="150">
        <v>11136460</v>
      </c>
      <c r="F2650" s="150" t="s">
        <v>24575</v>
      </c>
    </row>
    <row r="2651" spans="1:6" x14ac:dyDescent="0.15">
      <c r="A2651" s="150" t="s">
        <v>5504</v>
      </c>
      <c r="B2651" s="150" t="s">
        <v>29587</v>
      </c>
      <c r="C2651" s="150" t="s">
        <v>14775</v>
      </c>
      <c r="D2651" s="150">
        <v>29720000</v>
      </c>
      <c r="E2651" s="150">
        <v>23040000</v>
      </c>
      <c r="F2651" s="150" t="s">
        <v>29588</v>
      </c>
    </row>
    <row r="2652" spans="1:6" x14ac:dyDescent="0.15">
      <c r="A2652" s="150" t="s">
        <v>5505</v>
      </c>
      <c r="B2652" s="150" t="s">
        <v>29589</v>
      </c>
      <c r="C2652" s="150" t="s">
        <v>14776</v>
      </c>
      <c r="D2652" s="150">
        <v>1371095</v>
      </c>
      <c r="E2652" s="150">
        <v>1215942</v>
      </c>
      <c r="F2652" s="150" t="s">
        <v>22065</v>
      </c>
    </row>
    <row r="2653" spans="1:6" x14ac:dyDescent="0.15">
      <c r="A2653" s="150" t="s">
        <v>5506</v>
      </c>
      <c r="B2653" s="150" t="s">
        <v>29590</v>
      </c>
      <c r="C2653" s="150" t="s">
        <v>14777</v>
      </c>
      <c r="D2653" s="150">
        <v>3000</v>
      </c>
      <c r="E2653" s="150">
        <v>4000</v>
      </c>
      <c r="F2653" s="150" t="s">
        <v>22140</v>
      </c>
    </row>
    <row r="2654" spans="1:6" x14ac:dyDescent="0.15">
      <c r="A2654" s="150" t="s">
        <v>5507</v>
      </c>
      <c r="B2654" s="150" t="s">
        <v>29591</v>
      </c>
      <c r="C2654" s="150" t="s">
        <v>14778</v>
      </c>
      <c r="D2654" s="150">
        <v>270946</v>
      </c>
      <c r="E2654" s="150">
        <v>142640</v>
      </c>
      <c r="F2654" s="150" t="s">
        <v>22067</v>
      </c>
    </row>
    <row r="2655" spans="1:6" x14ac:dyDescent="0.15">
      <c r="A2655" s="150" t="s">
        <v>3200</v>
      </c>
      <c r="B2655" s="150" t="s">
        <v>761</v>
      </c>
      <c r="C2655" s="150" t="s">
        <v>1939</v>
      </c>
      <c r="D2655" s="150">
        <v>36840</v>
      </c>
      <c r="E2655" s="150">
        <v>21840</v>
      </c>
      <c r="F2655" s="150" t="s">
        <v>22110</v>
      </c>
    </row>
    <row r="2656" spans="1:6" x14ac:dyDescent="0.15">
      <c r="A2656" s="150" t="s">
        <v>23748</v>
      </c>
      <c r="B2656" s="150" t="s">
        <v>25568</v>
      </c>
      <c r="C2656" s="150" t="s">
        <v>1940</v>
      </c>
      <c r="D2656" s="150">
        <v>629600</v>
      </c>
      <c r="E2656" s="150">
        <v>159400</v>
      </c>
      <c r="F2656" s="150" t="s">
        <v>22067</v>
      </c>
    </row>
    <row r="2657" spans="1:6" x14ac:dyDescent="0.15">
      <c r="A2657" s="150" t="s">
        <v>3194</v>
      </c>
      <c r="B2657" s="150" t="s">
        <v>14779</v>
      </c>
      <c r="C2657" s="150" t="s">
        <v>14780</v>
      </c>
      <c r="D2657" s="150">
        <v>29000</v>
      </c>
      <c r="E2657" s="150">
        <v>14700</v>
      </c>
      <c r="F2657" s="150" t="s">
        <v>22140</v>
      </c>
    </row>
    <row r="2658" spans="1:6" x14ac:dyDescent="0.15">
      <c r="A2658" s="150" t="s">
        <v>23749</v>
      </c>
      <c r="B2658" s="150" t="s">
        <v>25626</v>
      </c>
      <c r="C2658" s="150" t="s">
        <v>14781</v>
      </c>
      <c r="D2658" s="150">
        <v>380000</v>
      </c>
      <c r="E2658" s="150">
        <v>414000</v>
      </c>
      <c r="F2658" s="150" t="s">
        <v>18774</v>
      </c>
    </row>
    <row r="2659" spans="1:6" x14ac:dyDescent="0.15">
      <c r="A2659" s="150" t="s">
        <v>23750</v>
      </c>
      <c r="B2659" s="150" t="s">
        <v>29592</v>
      </c>
      <c r="C2659" s="150" t="s">
        <v>14782</v>
      </c>
      <c r="D2659" s="150">
        <v>3704400</v>
      </c>
      <c r="E2659" s="150">
        <v>5093700</v>
      </c>
      <c r="F2659" s="150" t="s">
        <v>24575</v>
      </c>
    </row>
    <row r="2660" spans="1:6" x14ac:dyDescent="0.15">
      <c r="A2660" s="150" t="s">
        <v>23751</v>
      </c>
      <c r="B2660" s="150" t="s">
        <v>29593</v>
      </c>
      <c r="C2660" s="150" t="s">
        <v>12481</v>
      </c>
      <c r="D2660" s="150">
        <v>1914600</v>
      </c>
      <c r="E2660" s="150">
        <v>1522920</v>
      </c>
      <c r="F2660" s="150" t="s">
        <v>29594</v>
      </c>
    </row>
    <row r="2661" spans="1:6" x14ac:dyDescent="0.15">
      <c r="A2661" s="150" t="s">
        <v>3182</v>
      </c>
      <c r="B2661" s="150" t="s">
        <v>14783</v>
      </c>
      <c r="C2661" s="150" t="s">
        <v>14784</v>
      </c>
      <c r="D2661" s="150">
        <v>1327055</v>
      </c>
      <c r="E2661" s="150">
        <v>90585</v>
      </c>
      <c r="F2661" s="150" t="s">
        <v>22082</v>
      </c>
    </row>
    <row r="2662" spans="1:6" x14ac:dyDescent="0.15">
      <c r="A2662" s="150" t="s">
        <v>3181</v>
      </c>
      <c r="B2662" s="150" t="s">
        <v>14785</v>
      </c>
      <c r="C2662" s="150" t="s">
        <v>14786</v>
      </c>
      <c r="D2662" s="150">
        <v>730</v>
      </c>
      <c r="E2662" s="150">
        <v>730</v>
      </c>
      <c r="F2662" s="150" t="s">
        <v>22140</v>
      </c>
    </row>
    <row r="2663" spans="1:6" x14ac:dyDescent="0.15">
      <c r="A2663" s="150" t="s">
        <v>23752</v>
      </c>
      <c r="B2663" s="150" t="s">
        <v>29595</v>
      </c>
      <c r="C2663" s="150" t="s">
        <v>14787</v>
      </c>
      <c r="D2663" s="150">
        <v>1988300</v>
      </c>
      <c r="E2663" s="150">
        <v>1988300</v>
      </c>
      <c r="F2663" s="150" t="s">
        <v>27739</v>
      </c>
    </row>
    <row r="2664" spans="1:6" x14ac:dyDescent="0.15">
      <c r="A2664" s="150" t="s">
        <v>23753</v>
      </c>
      <c r="B2664" s="150" t="s">
        <v>25570</v>
      </c>
      <c r="C2664" s="150" t="s">
        <v>1941</v>
      </c>
      <c r="D2664" s="150">
        <v>433600</v>
      </c>
      <c r="E2664" s="150">
        <v>322600</v>
      </c>
      <c r="F2664" s="150" t="s">
        <v>22067</v>
      </c>
    </row>
    <row r="2665" spans="1:6" x14ac:dyDescent="0.15">
      <c r="A2665" s="150" t="s">
        <v>23754</v>
      </c>
      <c r="B2665" s="150" t="s">
        <v>25572</v>
      </c>
      <c r="C2665" s="150" t="s">
        <v>1940</v>
      </c>
      <c r="D2665" s="150">
        <v>875300</v>
      </c>
      <c r="E2665" s="150">
        <v>169700</v>
      </c>
      <c r="F2665" s="150" t="s">
        <v>18774</v>
      </c>
    </row>
    <row r="2666" spans="1:6" x14ac:dyDescent="0.15">
      <c r="A2666" s="150" t="s">
        <v>3172</v>
      </c>
      <c r="B2666" s="150" t="s">
        <v>14788</v>
      </c>
      <c r="C2666" s="150" t="s">
        <v>14789</v>
      </c>
      <c r="D2666" s="150">
        <v>126100</v>
      </c>
      <c r="E2666" s="150">
        <v>128400</v>
      </c>
      <c r="F2666" s="150" t="s">
        <v>22147</v>
      </c>
    </row>
    <row r="2667" spans="1:6" x14ac:dyDescent="0.15">
      <c r="A2667" s="150" t="s">
        <v>23755</v>
      </c>
      <c r="B2667" s="150" t="s">
        <v>29596</v>
      </c>
      <c r="C2667" s="150" t="s">
        <v>14714</v>
      </c>
      <c r="D2667" s="150">
        <v>645720</v>
      </c>
      <c r="E2667" s="150">
        <v>758935</v>
      </c>
      <c r="F2667" s="150" t="s">
        <v>22067</v>
      </c>
    </row>
    <row r="2668" spans="1:6" x14ac:dyDescent="0.15">
      <c r="A2668" s="150" t="s">
        <v>23756</v>
      </c>
      <c r="B2668" s="150" t="s">
        <v>29597</v>
      </c>
      <c r="C2668" s="150" t="s">
        <v>14791</v>
      </c>
      <c r="D2668" s="150">
        <v>994430</v>
      </c>
      <c r="E2668" s="150">
        <v>1051213</v>
      </c>
      <c r="F2668" s="150" t="s">
        <v>29598</v>
      </c>
    </row>
    <row r="2669" spans="1:6" x14ac:dyDescent="0.15">
      <c r="A2669" s="150" t="s">
        <v>23757</v>
      </c>
      <c r="B2669" s="150" t="s">
        <v>29599</v>
      </c>
      <c r="C2669" s="150" t="s">
        <v>427</v>
      </c>
      <c r="D2669" s="150">
        <v>298163</v>
      </c>
      <c r="E2669" s="150">
        <v>166000</v>
      </c>
      <c r="F2669" s="150" t="s">
        <v>22067</v>
      </c>
    </row>
    <row r="2670" spans="1:6" x14ac:dyDescent="0.15">
      <c r="A2670" s="150" t="s">
        <v>26656</v>
      </c>
      <c r="B2670" s="150" t="s">
        <v>14792</v>
      </c>
      <c r="C2670" s="150" t="s">
        <v>12768</v>
      </c>
      <c r="D2670" s="150">
        <v>13615410</v>
      </c>
      <c r="E2670" s="150">
        <v>14273186</v>
      </c>
      <c r="F2670" s="150" t="s">
        <v>24511</v>
      </c>
    </row>
    <row r="2671" spans="1:6" x14ac:dyDescent="0.15">
      <c r="A2671" s="150" t="s">
        <v>3165</v>
      </c>
      <c r="B2671" s="150" t="s">
        <v>14793</v>
      </c>
      <c r="C2671" s="150" t="s">
        <v>14794</v>
      </c>
      <c r="D2671" s="150">
        <v>4900</v>
      </c>
      <c r="E2671" s="150">
        <v>2340</v>
      </c>
      <c r="F2671" s="150" t="s">
        <v>22102</v>
      </c>
    </row>
    <row r="2672" spans="1:6" x14ac:dyDescent="0.15">
      <c r="A2672" s="150" t="s">
        <v>23758</v>
      </c>
      <c r="B2672" s="150" t="s">
        <v>29600</v>
      </c>
      <c r="C2672" s="150" t="s">
        <v>14795</v>
      </c>
      <c r="D2672" s="150">
        <v>6343123</v>
      </c>
      <c r="E2672" s="150">
        <v>1812020</v>
      </c>
      <c r="F2672" s="150" t="s">
        <v>29601</v>
      </c>
    </row>
    <row r="2673" spans="1:6" x14ac:dyDescent="0.15">
      <c r="A2673" s="150" t="s">
        <v>23759</v>
      </c>
      <c r="B2673" s="150" t="s">
        <v>29602</v>
      </c>
      <c r="C2673" s="150" t="s">
        <v>14796</v>
      </c>
      <c r="D2673" s="150">
        <v>648000</v>
      </c>
      <c r="E2673" s="150">
        <v>198750</v>
      </c>
      <c r="F2673" s="150" t="s">
        <v>22132</v>
      </c>
    </row>
    <row r="2674" spans="1:6" x14ac:dyDescent="0.15">
      <c r="A2674" s="150" t="s">
        <v>23760</v>
      </c>
      <c r="B2674" s="150" t="s">
        <v>29603</v>
      </c>
      <c r="C2674" s="150" t="s">
        <v>14797</v>
      </c>
      <c r="D2674" s="150">
        <v>24742610</v>
      </c>
      <c r="E2674" s="150">
        <v>21262330</v>
      </c>
      <c r="F2674" s="150" t="s">
        <v>24636</v>
      </c>
    </row>
    <row r="2675" spans="1:6" x14ac:dyDescent="0.15">
      <c r="A2675" s="150" t="s">
        <v>22539</v>
      </c>
      <c r="B2675" s="150" t="s">
        <v>14798</v>
      </c>
      <c r="C2675" s="150" t="s">
        <v>14799</v>
      </c>
      <c r="D2675" s="150">
        <v>98990059</v>
      </c>
      <c r="E2675" s="150">
        <v>122242547</v>
      </c>
      <c r="F2675" s="150" t="s">
        <v>22060</v>
      </c>
    </row>
    <row r="2676" spans="1:6" x14ac:dyDescent="0.15">
      <c r="A2676" s="150" t="s">
        <v>23761</v>
      </c>
      <c r="B2676" s="150" t="s">
        <v>29604</v>
      </c>
      <c r="C2676" s="150" t="s">
        <v>14800</v>
      </c>
      <c r="D2676" s="150">
        <v>675711</v>
      </c>
      <c r="E2676" s="150">
        <v>771430</v>
      </c>
      <c r="F2676" s="150" t="s">
        <v>24460</v>
      </c>
    </row>
    <row r="2677" spans="1:6" x14ac:dyDescent="0.15">
      <c r="A2677" s="150" t="s">
        <v>23762</v>
      </c>
      <c r="B2677" s="150" t="s">
        <v>29605</v>
      </c>
      <c r="C2677" s="150" t="s">
        <v>14801</v>
      </c>
      <c r="D2677" s="150">
        <v>513665</v>
      </c>
      <c r="E2677" s="150">
        <v>982657</v>
      </c>
      <c r="F2677" s="150" t="s">
        <v>22149</v>
      </c>
    </row>
    <row r="2678" spans="1:6" x14ac:dyDescent="0.15">
      <c r="A2678" s="150" t="s">
        <v>23763</v>
      </c>
      <c r="B2678" s="150" t="s">
        <v>29606</v>
      </c>
      <c r="C2678" s="150" t="s">
        <v>14802</v>
      </c>
      <c r="D2678" s="150">
        <v>3109000</v>
      </c>
      <c r="E2678" s="150">
        <v>2572000</v>
      </c>
      <c r="F2678" s="150" t="s">
        <v>22053</v>
      </c>
    </row>
    <row r="2679" spans="1:6" x14ac:dyDescent="0.15">
      <c r="A2679" s="150" t="s">
        <v>23764</v>
      </c>
      <c r="B2679" s="150" t="s">
        <v>29607</v>
      </c>
      <c r="C2679" s="150" t="s">
        <v>14803</v>
      </c>
      <c r="D2679" s="150">
        <v>14392200</v>
      </c>
      <c r="E2679" s="150">
        <v>9546840</v>
      </c>
      <c r="F2679" s="150" t="s">
        <v>29284</v>
      </c>
    </row>
    <row r="2680" spans="1:6" x14ac:dyDescent="0.15">
      <c r="A2680" s="150" t="s">
        <v>23765</v>
      </c>
      <c r="B2680" s="150" t="s">
        <v>29608</v>
      </c>
      <c r="C2680" s="150" t="s">
        <v>14804</v>
      </c>
      <c r="D2680" s="150">
        <v>8431298</v>
      </c>
      <c r="E2680" s="150">
        <v>8651194</v>
      </c>
      <c r="F2680" s="150" t="s">
        <v>22067</v>
      </c>
    </row>
    <row r="2681" spans="1:6" x14ac:dyDescent="0.15">
      <c r="A2681" s="150" t="s">
        <v>1277</v>
      </c>
      <c r="B2681" s="150" t="s">
        <v>762</v>
      </c>
      <c r="C2681" s="150" t="s">
        <v>1942</v>
      </c>
      <c r="D2681" s="150">
        <v>9592600</v>
      </c>
      <c r="E2681" s="150">
        <v>9857216</v>
      </c>
      <c r="F2681" s="150" t="s">
        <v>21896</v>
      </c>
    </row>
    <row r="2682" spans="1:6" x14ac:dyDescent="0.15">
      <c r="A2682" s="150" t="s">
        <v>29609</v>
      </c>
      <c r="B2682" s="150" t="s">
        <v>763</v>
      </c>
      <c r="C2682" s="150" t="s">
        <v>1943</v>
      </c>
      <c r="D2682" s="150">
        <v>232530</v>
      </c>
      <c r="E2682" s="150">
        <v>2456000</v>
      </c>
      <c r="F2682" s="150" t="s">
        <v>24496</v>
      </c>
    </row>
    <row r="2683" spans="1:6" x14ac:dyDescent="0.15">
      <c r="A2683" s="150" t="s">
        <v>3114</v>
      </c>
      <c r="B2683" s="150" t="s">
        <v>14805</v>
      </c>
      <c r="C2683" s="150" t="s">
        <v>14806</v>
      </c>
      <c r="D2683" s="150">
        <v>44600</v>
      </c>
      <c r="E2683" s="150">
        <v>147712</v>
      </c>
      <c r="F2683" s="150" t="s">
        <v>22060</v>
      </c>
    </row>
    <row r="2684" spans="1:6" x14ac:dyDescent="0.15">
      <c r="A2684" s="150" t="s">
        <v>23766</v>
      </c>
      <c r="B2684" s="150" t="s">
        <v>29610</v>
      </c>
      <c r="C2684" s="150" t="s">
        <v>14807</v>
      </c>
      <c r="D2684" s="150">
        <v>963144</v>
      </c>
      <c r="E2684" s="150">
        <v>4996100</v>
      </c>
      <c r="F2684" s="150" t="s">
        <v>22067</v>
      </c>
    </row>
    <row r="2685" spans="1:6" x14ac:dyDescent="0.15">
      <c r="A2685" s="150" t="s">
        <v>3088</v>
      </c>
      <c r="B2685" s="150" t="s">
        <v>14808</v>
      </c>
      <c r="C2685" s="150" t="s">
        <v>14809</v>
      </c>
      <c r="D2685" s="150">
        <v>111612</v>
      </c>
      <c r="E2685" s="150">
        <v>136025</v>
      </c>
      <c r="F2685" s="150" t="s">
        <v>22108</v>
      </c>
    </row>
    <row r="2686" spans="1:6" x14ac:dyDescent="0.15">
      <c r="A2686" s="150" t="s">
        <v>23767</v>
      </c>
      <c r="B2686" s="150" t="s">
        <v>29611</v>
      </c>
      <c r="C2686" s="150" t="s">
        <v>14810</v>
      </c>
      <c r="D2686" s="150">
        <v>5750959</v>
      </c>
      <c r="E2686" s="150">
        <v>24090809</v>
      </c>
      <c r="F2686" s="150" t="s">
        <v>22136</v>
      </c>
    </row>
    <row r="2687" spans="1:6" x14ac:dyDescent="0.15">
      <c r="A2687" s="150" t="s">
        <v>23768</v>
      </c>
      <c r="B2687" s="150" t="s">
        <v>29612</v>
      </c>
      <c r="C2687" s="150" t="s">
        <v>12460</v>
      </c>
      <c r="D2687" s="150">
        <v>17400948</v>
      </c>
      <c r="E2687" s="150">
        <v>36269000</v>
      </c>
      <c r="F2687" s="150" t="s">
        <v>22060</v>
      </c>
    </row>
    <row r="2688" spans="1:6" x14ac:dyDescent="0.15">
      <c r="A2688" s="150" t="s">
        <v>29613</v>
      </c>
      <c r="B2688" s="150" t="s">
        <v>14811</v>
      </c>
      <c r="C2688" s="150" t="s">
        <v>14812</v>
      </c>
      <c r="D2688" s="150">
        <v>1415688</v>
      </c>
      <c r="E2688" s="150">
        <v>2915688</v>
      </c>
      <c r="F2688" s="150" t="s">
        <v>22172</v>
      </c>
    </row>
    <row r="2689" spans="1:6" x14ac:dyDescent="0.15">
      <c r="A2689" s="150" t="s">
        <v>29614</v>
      </c>
      <c r="B2689" s="150" t="s">
        <v>14813</v>
      </c>
      <c r="C2689" s="150" t="s">
        <v>14814</v>
      </c>
      <c r="D2689" s="150">
        <v>149500</v>
      </c>
      <c r="E2689" s="150">
        <v>280300</v>
      </c>
      <c r="F2689" s="150" t="s">
        <v>22171</v>
      </c>
    </row>
    <row r="2690" spans="1:6" x14ac:dyDescent="0.15">
      <c r="A2690" s="150" t="s">
        <v>3052</v>
      </c>
      <c r="B2690" s="150" t="s">
        <v>14815</v>
      </c>
      <c r="C2690" s="150" t="s">
        <v>2089</v>
      </c>
      <c r="D2690" s="150">
        <v>316796</v>
      </c>
      <c r="E2690" s="150">
        <v>281446</v>
      </c>
      <c r="F2690" s="150" t="s">
        <v>22090</v>
      </c>
    </row>
    <row r="2691" spans="1:6" x14ac:dyDescent="0.15">
      <c r="A2691" s="150" t="s">
        <v>22472</v>
      </c>
      <c r="B2691" s="150" t="s">
        <v>14816</v>
      </c>
      <c r="C2691" s="150" t="s">
        <v>12742</v>
      </c>
      <c r="D2691" s="150">
        <v>1522365</v>
      </c>
      <c r="E2691" s="150">
        <v>2447661</v>
      </c>
      <c r="F2691" s="150" t="s">
        <v>24481</v>
      </c>
    </row>
    <row r="2692" spans="1:6" x14ac:dyDescent="0.15">
      <c r="A2692" s="150" t="s">
        <v>29615</v>
      </c>
      <c r="B2692" s="150" t="s">
        <v>14817</v>
      </c>
      <c r="C2692" s="150" t="s">
        <v>218</v>
      </c>
      <c r="D2692" s="150">
        <v>2293553.2000000002</v>
      </c>
      <c r="E2692" s="150">
        <v>2711872</v>
      </c>
      <c r="F2692" s="150" t="s">
        <v>22067</v>
      </c>
    </row>
    <row r="2693" spans="1:6" x14ac:dyDescent="0.15">
      <c r="A2693" s="150" t="s">
        <v>5512</v>
      </c>
      <c r="B2693" s="150" t="s">
        <v>14818</v>
      </c>
      <c r="C2693" s="150" t="s">
        <v>14819</v>
      </c>
      <c r="D2693" s="150">
        <v>1780000</v>
      </c>
      <c r="E2693" s="150">
        <v>1654600</v>
      </c>
      <c r="F2693" s="150" t="s">
        <v>22067</v>
      </c>
    </row>
    <row r="2694" spans="1:6" x14ac:dyDescent="0.15">
      <c r="A2694" s="150" t="s">
        <v>22440</v>
      </c>
      <c r="B2694" s="150" t="s">
        <v>14820</v>
      </c>
      <c r="C2694" s="150" t="s">
        <v>14821</v>
      </c>
      <c r="D2694" s="150">
        <v>94800</v>
      </c>
      <c r="E2694" s="150">
        <v>94800</v>
      </c>
      <c r="F2694" s="150" t="s">
        <v>22090</v>
      </c>
    </row>
    <row r="2695" spans="1:6" x14ac:dyDescent="0.15">
      <c r="A2695" s="150" t="s">
        <v>3003</v>
      </c>
      <c r="B2695" s="150" t="s">
        <v>14822</v>
      </c>
      <c r="C2695" s="150" t="s">
        <v>14823</v>
      </c>
      <c r="D2695" s="150">
        <v>900000</v>
      </c>
      <c r="E2695" s="150">
        <v>5000000</v>
      </c>
      <c r="F2695" s="150" t="s">
        <v>22063</v>
      </c>
    </row>
    <row r="2696" spans="1:6" x14ac:dyDescent="0.15">
      <c r="A2696" s="150" t="s">
        <v>5513</v>
      </c>
      <c r="B2696" s="150" t="s">
        <v>14824</v>
      </c>
      <c r="C2696" s="150" t="s">
        <v>14825</v>
      </c>
      <c r="D2696" s="150">
        <v>640675</v>
      </c>
      <c r="E2696" s="150">
        <v>1185830.1599999999</v>
      </c>
      <c r="F2696" s="150" t="s">
        <v>18774</v>
      </c>
    </row>
    <row r="2697" spans="1:6" x14ac:dyDescent="0.15">
      <c r="A2697" s="150" t="s">
        <v>5514</v>
      </c>
      <c r="B2697" s="150" t="s">
        <v>14826</v>
      </c>
      <c r="C2697" s="150" t="s">
        <v>14827</v>
      </c>
      <c r="D2697" s="150">
        <v>42654</v>
      </c>
      <c r="E2697" s="150">
        <v>113154</v>
      </c>
      <c r="F2697" s="150" t="s">
        <v>22172</v>
      </c>
    </row>
    <row r="2698" spans="1:6" x14ac:dyDescent="0.15">
      <c r="A2698" s="150" t="s">
        <v>5515</v>
      </c>
      <c r="B2698" s="150" t="s">
        <v>14828</v>
      </c>
      <c r="C2698" s="150" t="s">
        <v>14829</v>
      </c>
      <c r="D2698" s="150">
        <v>4821595</v>
      </c>
      <c r="E2698" s="150">
        <v>4549521</v>
      </c>
      <c r="F2698" s="150" t="s">
        <v>22060</v>
      </c>
    </row>
    <row r="2699" spans="1:6" x14ac:dyDescent="0.15">
      <c r="A2699" s="150" t="s">
        <v>2985</v>
      </c>
      <c r="B2699" s="150" t="s">
        <v>14830</v>
      </c>
      <c r="C2699" s="150" t="s">
        <v>14831</v>
      </c>
      <c r="D2699" s="150">
        <v>55327101</v>
      </c>
      <c r="E2699" s="150">
        <v>56738416.799999997</v>
      </c>
      <c r="F2699" s="150" t="s">
        <v>22055</v>
      </c>
    </row>
    <row r="2700" spans="1:6" x14ac:dyDescent="0.15">
      <c r="A2700" s="150" t="s">
        <v>5516</v>
      </c>
      <c r="B2700" s="150" t="s">
        <v>14833</v>
      </c>
      <c r="C2700" s="150" t="s">
        <v>14834</v>
      </c>
      <c r="D2700" s="150">
        <v>15002</v>
      </c>
      <c r="E2700" s="150">
        <v>45649</v>
      </c>
      <c r="F2700" s="150" t="s">
        <v>22108</v>
      </c>
    </row>
    <row r="2701" spans="1:6" x14ac:dyDescent="0.15">
      <c r="A2701" s="150" t="s">
        <v>5517</v>
      </c>
      <c r="B2701" s="150" t="s">
        <v>14835</v>
      </c>
      <c r="C2701" s="150" t="s">
        <v>14836</v>
      </c>
      <c r="D2701" s="150">
        <v>20168915.399999999</v>
      </c>
      <c r="E2701" s="150">
        <v>29650717.699999999</v>
      </c>
      <c r="F2701" s="150" t="s">
        <v>24575</v>
      </c>
    </row>
    <row r="2702" spans="1:6" x14ac:dyDescent="0.15">
      <c r="A2702" s="150" t="s">
        <v>5518</v>
      </c>
      <c r="B2702" s="150" t="s">
        <v>14837</v>
      </c>
      <c r="C2702" s="150" t="s">
        <v>14337</v>
      </c>
      <c r="D2702" s="150">
        <v>9874720</v>
      </c>
      <c r="E2702" s="150">
        <v>7637804</v>
      </c>
      <c r="F2702" s="150" t="s">
        <v>29616</v>
      </c>
    </row>
    <row r="2703" spans="1:6" x14ac:dyDescent="0.15">
      <c r="A2703" s="150" t="s">
        <v>22400</v>
      </c>
      <c r="B2703" s="150" t="s">
        <v>14838</v>
      </c>
      <c r="C2703" s="150" t="s">
        <v>14839</v>
      </c>
      <c r="D2703" s="150">
        <v>162500</v>
      </c>
      <c r="E2703" s="150">
        <v>124000</v>
      </c>
      <c r="F2703" s="150" t="s">
        <v>22085</v>
      </c>
    </row>
    <row r="2704" spans="1:6" x14ac:dyDescent="0.15">
      <c r="A2704" s="150" t="s">
        <v>5519</v>
      </c>
      <c r="B2704" s="150" t="s">
        <v>14840</v>
      </c>
      <c r="C2704" s="150" t="s">
        <v>14841</v>
      </c>
      <c r="D2704" s="150">
        <v>1541789.3</v>
      </c>
      <c r="E2704" s="150">
        <v>1018761.7</v>
      </c>
      <c r="F2704" s="150" t="s">
        <v>22067</v>
      </c>
    </row>
    <row r="2705" spans="1:6" x14ac:dyDescent="0.15">
      <c r="A2705" s="150" t="s">
        <v>5520</v>
      </c>
      <c r="B2705" s="150" t="s">
        <v>14842</v>
      </c>
      <c r="C2705" s="150" t="s">
        <v>14843</v>
      </c>
      <c r="D2705" s="150">
        <v>83162</v>
      </c>
      <c r="E2705" s="150">
        <v>122323</v>
      </c>
      <c r="F2705" s="150" t="s">
        <v>29617</v>
      </c>
    </row>
    <row r="2706" spans="1:6" x14ac:dyDescent="0.15">
      <c r="A2706" s="150" t="s">
        <v>5521</v>
      </c>
      <c r="B2706" s="150" t="s">
        <v>14844</v>
      </c>
      <c r="C2706" s="150" t="s">
        <v>14845</v>
      </c>
      <c r="D2706" s="150">
        <v>29718.75</v>
      </c>
      <c r="E2706" s="150">
        <v>34846.5</v>
      </c>
      <c r="F2706" s="150" t="s">
        <v>22108</v>
      </c>
    </row>
    <row r="2707" spans="1:6" x14ac:dyDescent="0.15">
      <c r="A2707" s="150" t="s">
        <v>5522</v>
      </c>
      <c r="B2707" s="150" t="s">
        <v>14846</v>
      </c>
      <c r="C2707" s="150" t="s">
        <v>14847</v>
      </c>
      <c r="D2707" s="150">
        <v>1038500</v>
      </c>
      <c r="E2707" s="150">
        <v>636900</v>
      </c>
      <c r="F2707" s="150" t="s">
        <v>24485</v>
      </c>
    </row>
    <row r="2708" spans="1:6" x14ac:dyDescent="0.15">
      <c r="A2708" s="150" t="s">
        <v>5523</v>
      </c>
      <c r="B2708" s="150" t="s">
        <v>14848</v>
      </c>
      <c r="C2708" s="150" t="s">
        <v>14849</v>
      </c>
      <c r="D2708" s="150">
        <v>10411480.58</v>
      </c>
      <c r="E2708" s="150">
        <v>12056544</v>
      </c>
      <c r="F2708" s="150" t="s">
        <v>24575</v>
      </c>
    </row>
    <row r="2709" spans="1:6" x14ac:dyDescent="0.15">
      <c r="A2709" s="150" t="s">
        <v>5524</v>
      </c>
      <c r="B2709" s="150" t="s">
        <v>14850</v>
      </c>
      <c r="C2709" s="150" t="s">
        <v>14851</v>
      </c>
      <c r="D2709" s="150">
        <v>1996988</v>
      </c>
      <c r="E2709" s="150">
        <v>2392888</v>
      </c>
      <c r="F2709" s="150" t="s">
        <v>22067</v>
      </c>
    </row>
    <row r="2710" spans="1:6" x14ac:dyDescent="0.15">
      <c r="A2710" s="150" t="s">
        <v>5525</v>
      </c>
      <c r="B2710" s="150" t="s">
        <v>14852</v>
      </c>
      <c r="C2710" s="150" t="s">
        <v>14853</v>
      </c>
      <c r="D2710" s="150">
        <v>75335</v>
      </c>
      <c r="E2710" s="150">
        <v>85581</v>
      </c>
      <c r="F2710" s="150" t="s">
        <v>22051</v>
      </c>
    </row>
    <row r="2711" spans="1:6" x14ac:dyDescent="0.15">
      <c r="A2711" s="150" t="s">
        <v>5526</v>
      </c>
      <c r="B2711" s="150" t="s">
        <v>14854</v>
      </c>
      <c r="C2711" s="150" t="s">
        <v>14855</v>
      </c>
      <c r="D2711" s="150">
        <v>270</v>
      </c>
      <c r="E2711" s="150">
        <v>1256</v>
      </c>
      <c r="F2711" s="150" t="s">
        <v>27378</v>
      </c>
    </row>
    <row r="2712" spans="1:6" x14ac:dyDescent="0.15">
      <c r="A2712" s="150" t="s">
        <v>5527</v>
      </c>
      <c r="B2712" s="150" t="s">
        <v>14856</v>
      </c>
      <c r="C2712" s="150" t="s">
        <v>14857</v>
      </c>
      <c r="D2712" s="150">
        <v>2531300</v>
      </c>
      <c r="E2712" s="150">
        <v>2590800</v>
      </c>
      <c r="F2712" s="150" t="s">
        <v>22060</v>
      </c>
    </row>
    <row r="2713" spans="1:6" x14ac:dyDescent="0.15">
      <c r="A2713" s="150" t="s">
        <v>22977</v>
      </c>
      <c r="B2713" s="150" t="s">
        <v>22978</v>
      </c>
      <c r="C2713" s="150" t="s">
        <v>23769</v>
      </c>
      <c r="D2713" s="150">
        <v>1880000</v>
      </c>
      <c r="E2713" s="150">
        <v>1868000</v>
      </c>
      <c r="F2713" s="150" t="s">
        <v>18774</v>
      </c>
    </row>
    <row r="2714" spans="1:6" x14ac:dyDescent="0.15">
      <c r="A2714" s="150" t="s">
        <v>22815</v>
      </c>
      <c r="B2714" s="150" t="s">
        <v>22816</v>
      </c>
      <c r="C2714" s="150" t="s">
        <v>23770</v>
      </c>
      <c r="D2714" s="150">
        <v>444108</v>
      </c>
      <c r="E2714" s="150">
        <v>486744</v>
      </c>
      <c r="F2714" s="150" t="s">
        <v>22112</v>
      </c>
    </row>
    <row r="2715" spans="1:6" x14ac:dyDescent="0.15">
      <c r="A2715" s="150" t="s">
        <v>22749</v>
      </c>
      <c r="B2715" s="150" t="s">
        <v>22750</v>
      </c>
      <c r="C2715" s="150" t="s">
        <v>23771</v>
      </c>
      <c r="D2715" s="150">
        <v>14627440</v>
      </c>
      <c r="E2715" s="150">
        <v>14199900</v>
      </c>
      <c r="F2715" s="150" t="s">
        <v>22060</v>
      </c>
    </row>
    <row r="2716" spans="1:6" x14ac:dyDescent="0.15">
      <c r="A2716" s="150" t="s">
        <v>29618</v>
      </c>
      <c r="B2716" s="150" t="s">
        <v>29619</v>
      </c>
      <c r="C2716" s="150" t="s">
        <v>29620</v>
      </c>
      <c r="D2716" s="150">
        <v>37121.74</v>
      </c>
      <c r="E2716" s="150">
        <v>87999.2</v>
      </c>
      <c r="F2716" s="150" t="s">
        <v>22103</v>
      </c>
    </row>
    <row r="2717" spans="1:6" x14ac:dyDescent="0.15">
      <c r="A2717" s="150" t="s">
        <v>29621</v>
      </c>
      <c r="B2717" s="150" t="s">
        <v>29622</v>
      </c>
      <c r="C2717" s="150" t="s">
        <v>29623</v>
      </c>
      <c r="D2717" s="150">
        <v>34231628</v>
      </c>
      <c r="E2717" s="150">
        <v>40896128</v>
      </c>
      <c r="F2717" s="150" t="s">
        <v>29624</v>
      </c>
    </row>
    <row r="2718" spans="1:6" x14ac:dyDescent="0.15">
      <c r="A2718" s="150" t="s">
        <v>29625</v>
      </c>
      <c r="B2718" s="150" t="s">
        <v>29626</v>
      </c>
      <c r="C2718" s="150" t="s">
        <v>29627</v>
      </c>
      <c r="D2718" s="150">
        <v>1561840</v>
      </c>
      <c r="E2718" s="150">
        <v>1451651.8</v>
      </c>
      <c r="F2718" s="150" t="s">
        <v>29628</v>
      </c>
    </row>
    <row r="2719" spans="1:6" x14ac:dyDescent="0.15">
      <c r="A2719" s="150" t="s">
        <v>29629</v>
      </c>
      <c r="B2719" s="150" t="s">
        <v>29626</v>
      </c>
      <c r="C2719" s="150" t="s">
        <v>29627</v>
      </c>
      <c r="D2719" s="150">
        <v>1561840</v>
      </c>
      <c r="E2719" s="150">
        <v>1451651.8</v>
      </c>
      <c r="F2719" s="150" t="s">
        <v>29628</v>
      </c>
    </row>
    <row r="2720" spans="1:6" x14ac:dyDescent="0.15">
      <c r="A2720" s="150" t="s">
        <v>29630</v>
      </c>
      <c r="B2720" s="150" t="s">
        <v>29631</v>
      </c>
      <c r="C2720" s="150" t="s">
        <v>29632</v>
      </c>
      <c r="D2720" s="150">
        <v>96680</v>
      </c>
      <c r="E2720" s="150">
        <v>275344</v>
      </c>
      <c r="F2720" s="150" t="s">
        <v>24530</v>
      </c>
    </row>
    <row r="2721" spans="1:6" x14ac:dyDescent="0.15">
      <c r="A2721" s="150" t="s">
        <v>29633</v>
      </c>
      <c r="B2721" s="150" t="s">
        <v>29634</v>
      </c>
      <c r="C2721" s="150" t="s">
        <v>29635</v>
      </c>
      <c r="D2721" s="150">
        <v>196388.43</v>
      </c>
      <c r="E2721" s="150">
        <v>83251.149999999994</v>
      </c>
      <c r="F2721" s="150" t="s">
        <v>24491</v>
      </c>
    </row>
    <row r="2722" spans="1:6" x14ac:dyDescent="0.15">
      <c r="A2722" s="150" t="s">
        <v>29636</v>
      </c>
      <c r="B2722" s="150" t="s">
        <v>29637</v>
      </c>
      <c r="C2722" s="150" t="s">
        <v>29638</v>
      </c>
      <c r="D2722" s="150">
        <v>19086008.039999999</v>
      </c>
      <c r="E2722" s="150">
        <v>21630402</v>
      </c>
      <c r="F2722" s="150" t="s">
        <v>27378</v>
      </c>
    </row>
    <row r="2723" spans="1:6" x14ac:dyDescent="0.15">
      <c r="A2723" s="150" t="s">
        <v>5528</v>
      </c>
      <c r="B2723" s="150" t="s">
        <v>29639</v>
      </c>
      <c r="C2723" s="150" t="s">
        <v>14858</v>
      </c>
      <c r="D2723" s="150">
        <v>20420868</v>
      </c>
      <c r="E2723" s="150">
        <v>22600000</v>
      </c>
      <c r="F2723" s="150" t="s">
        <v>22053</v>
      </c>
    </row>
    <row r="2724" spans="1:6" x14ac:dyDescent="0.15">
      <c r="A2724" s="150" t="s">
        <v>5529</v>
      </c>
      <c r="B2724" s="150" t="s">
        <v>29640</v>
      </c>
      <c r="C2724" s="150" t="s">
        <v>14859</v>
      </c>
      <c r="F2724" s="150" t="s">
        <v>503</v>
      </c>
    </row>
    <row r="2725" spans="1:6" x14ac:dyDescent="0.15">
      <c r="A2725" s="150" t="s">
        <v>5530</v>
      </c>
      <c r="B2725" s="150" t="s">
        <v>29641</v>
      </c>
      <c r="C2725" s="150" t="s">
        <v>14860</v>
      </c>
      <c r="D2725" s="150">
        <v>233080</v>
      </c>
      <c r="E2725" s="150">
        <v>273425</v>
      </c>
      <c r="F2725" s="150" t="s">
        <v>18774</v>
      </c>
    </row>
    <row r="2726" spans="1:6" x14ac:dyDescent="0.15">
      <c r="A2726" s="150" t="s">
        <v>5531</v>
      </c>
      <c r="B2726" s="150" t="s">
        <v>29642</v>
      </c>
      <c r="C2726" s="150" t="s">
        <v>14722</v>
      </c>
      <c r="D2726" s="150">
        <v>29175000</v>
      </c>
      <c r="E2726" s="150">
        <v>144000000</v>
      </c>
      <c r="F2726" s="150" t="s">
        <v>24575</v>
      </c>
    </row>
    <row r="2727" spans="1:6" x14ac:dyDescent="0.15">
      <c r="A2727" s="150" t="s">
        <v>5532</v>
      </c>
      <c r="B2727" s="150" t="s">
        <v>29643</v>
      </c>
      <c r="C2727" s="150" t="s">
        <v>14861</v>
      </c>
      <c r="D2727" s="150">
        <v>8800</v>
      </c>
      <c r="E2727" s="150">
        <v>27700</v>
      </c>
      <c r="F2727" s="150" t="s">
        <v>24498</v>
      </c>
    </row>
    <row r="2728" spans="1:6" x14ac:dyDescent="0.15">
      <c r="A2728" s="150" t="s">
        <v>5533</v>
      </c>
      <c r="B2728" s="150" t="s">
        <v>29644</v>
      </c>
      <c r="C2728" s="150" t="s">
        <v>14861</v>
      </c>
      <c r="D2728" s="150">
        <v>31600</v>
      </c>
      <c r="E2728" s="150">
        <v>76700</v>
      </c>
      <c r="F2728" s="150" t="s">
        <v>24498</v>
      </c>
    </row>
    <row r="2729" spans="1:6" x14ac:dyDescent="0.15">
      <c r="A2729" s="150" t="s">
        <v>5534</v>
      </c>
      <c r="B2729" s="150" t="s">
        <v>29645</v>
      </c>
      <c r="C2729" s="150" t="s">
        <v>14862</v>
      </c>
      <c r="D2729" s="150">
        <v>569400</v>
      </c>
      <c r="E2729" s="150">
        <v>999960</v>
      </c>
      <c r="F2729" s="150" t="s">
        <v>24636</v>
      </c>
    </row>
    <row r="2730" spans="1:6" x14ac:dyDescent="0.15">
      <c r="A2730" s="150" t="s">
        <v>5535</v>
      </c>
      <c r="B2730" s="150" t="s">
        <v>29646</v>
      </c>
      <c r="C2730" s="150" t="s">
        <v>14863</v>
      </c>
      <c r="D2730" s="150">
        <v>145360</v>
      </c>
      <c r="E2730" s="150">
        <v>214100</v>
      </c>
      <c r="F2730" s="150" t="s">
        <v>22078</v>
      </c>
    </row>
    <row r="2731" spans="1:6" x14ac:dyDescent="0.15">
      <c r="A2731" s="150" t="s">
        <v>5536</v>
      </c>
      <c r="B2731" s="150" t="s">
        <v>29647</v>
      </c>
      <c r="C2731" s="150" t="s">
        <v>14864</v>
      </c>
      <c r="D2731" s="150">
        <v>9500000</v>
      </c>
      <c r="E2731" s="150">
        <v>7000000</v>
      </c>
      <c r="F2731" s="150" t="s">
        <v>18774</v>
      </c>
    </row>
    <row r="2732" spans="1:6" x14ac:dyDescent="0.15">
      <c r="A2732" s="150" t="s">
        <v>5537</v>
      </c>
      <c r="B2732" s="150" t="s">
        <v>29648</v>
      </c>
      <c r="C2732" s="150" t="s">
        <v>14865</v>
      </c>
      <c r="D2732" s="150">
        <v>389880</v>
      </c>
      <c r="E2732" s="150">
        <v>399912</v>
      </c>
      <c r="F2732" s="150" t="s">
        <v>29649</v>
      </c>
    </row>
    <row r="2733" spans="1:6" x14ac:dyDescent="0.15">
      <c r="A2733" s="150" t="s">
        <v>5538</v>
      </c>
      <c r="B2733" s="150" t="s">
        <v>29650</v>
      </c>
      <c r="C2733" s="150" t="s">
        <v>14867</v>
      </c>
      <c r="D2733" s="150">
        <v>2263392</v>
      </c>
      <c r="E2733" s="150">
        <v>2062929</v>
      </c>
      <c r="F2733" s="150" t="s">
        <v>18774</v>
      </c>
    </row>
    <row r="2734" spans="1:6" x14ac:dyDescent="0.15">
      <c r="A2734" s="150" t="s">
        <v>5539</v>
      </c>
      <c r="B2734" s="150" t="s">
        <v>29651</v>
      </c>
      <c r="C2734" s="150" t="s">
        <v>12460</v>
      </c>
      <c r="D2734" s="150">
        <v>23586000</v>
      </c>
      <c r="E2734" s="150">
        <v>33858000</v>
      </c>
      <c r="F2734" s="150" t="s">
        <v>22160</v>
      </c>
    </row>
    <row r="2735" spans="1:6" x14ac:dyDescent="0.15">
      <c r="A2735" s="150" t="s">
        <v>5540</v>
      </c>
      <c r="B2735" s="150" t="s">
        <v>29652</v>
      </c>
      <c r="C2735" s="150" t="s">
        <v>14868</v>
      </c>
      <c r="F2735" s="150" t="s">
        <v>503</v>
      </c>
    </row>
    <row r="2736" spans="1:6" x14ac:dyDescent="0.15">
      <c r="A2736" s="150" t="s">
        <v>5541</v>
      </c>
      <c r="B2736" s="150" t="s">
        <v>29653</v>
      </c>
      <c r="C2736" s="150" t="s">
        <v>14869</v>
      </c>
      <c r="D2736" s="150">
        <v>163733200</v>
      </c>
      <c r="E2736" s="150">
        <v>175620000</v>
      </c>
      <c r="F2736" s="150" t="s">
        <v>24470</v>
      </c>
    </row>
    <row r="2737" spans="1:6" x14ac:dyDescent="0.15">
      <c r="A2737" s="150" t="s">
        <v>5542</v>
      </c>
      <c r="B2737" s="150" t="s">
        <v>29654</v>
      </c>
      <c r="C2737" s="150" t="s">
        <v>14870</v>
      </c>
      <c r="D2737" s="150">
        <v>2120</v>
      </c>
      <c r="E2737" s="150">
        <v>2480</v>
      </c>
      <c r="F2737" s="150" t="s">
        <v>22088</v>
      </c>
    </row>
    <row r="2738" spans="1:6" x14ac:dyDescent="0.15">
      <c r="A2738" s="150" t="s">
        <v>5543</v>
      </c>
      <c r="B2738" s="150" t="s">
        <v>29655</v>
      </c>
      <c r="C2738" s="150" t="s">
        <v>14871</v>
      </c>
      <c r="D2738" s="150">
        <v>0</v>
      </c>
      <c r="E2738" s="150">
        <v>0</v>
      </c>
      <c r="F2738" s="150" t="s">
        <v>18774</v>
      </c>
    </row>
    <row r="2739" spans="1:6" x14ac:dyDescent="0.15">
      <c r="A2739" s="150" t="s">
        <v>5544</v>
      </c>
      <c r="B2739" s="150" t="s">
        <v>29656</v>
      </c>
      <c r="D2739" s="150">
        <v>3000000</v>
      </c>
      <c r="E2739" s="150">
        <v>0</v>
      </c>
      <c r="F2739" s="150" t="s">
        <v>18774</v>
      </c>
    </row>
    <row r="2740" spans="1:6" x14ac:dyDescent="0.15">
      <c r="A2740" s="150" t="s">
        <v>5545</v>
      </c>
      <c r="B2740" s="150" t="s">
        <v>29657</v>
      </c>
      <c r="C2740" s="150" t="s">
        <v>14872</v>
      </c>
      <c r="D2740" s="150">
        <v>267250</v>
      </c>
      <c r="E2740" s="150">
        <v>234000</v>
      </c>
      <c r="F2740" s="150" t="s">
        <v>22110</v>
      </c>
    </row>
    <row r="2741" spans="1:6" x14ac:dyDescent="0.15">
      <c r="A2741" s="150" t="s">
        <v>5546</v>
      </c>
      <c r="B2741" s="150" t="s">
        <v>29641</v>
      </c>
      <c r="C2741" s="150" t="s">
        <v>14860</v>
      </c>
      <c r="D2741" s="150">
        <v>233080</v>
      </c>
      <c r="E2741" s="150">
        <v>273425</v>
      </c>
      <c r="F2741" s="150" t="s">
        <v>18774</v>
      </c>
    </row>
    <row r="2742" spans="1:6" x14ac:dyDescent="0.15">
      <c r="A2742" s="150" t="s">
        <v>5547</v>
      </c>
      <c r="B2742" s="150" t="s">
        <v>29658</v>
      </c>
      <c r="C2742" s="150" t="s">
        <v>14873</v>
      </c>
      <c r="D2742" s="150">
        <v>1432718</v>
      </c>
      <c r="E2742" s="150">
        <v>619591</v>
      </c>
      <c r="F2742" s="150" t="s">
        <v>18774</v>
      </c>
    </row>
    <row r="2743" spans="1:6" x14ac:dyDescent="0.15">
      <c r="A2743" s="150" t="s">
        <v>5548</v>
      </c>
      <c r="B2743" s="150" t="s">
        <v>29659</v>
      </c>
      <c r="C2743" s="150" t="s">
        <v>14874</v>
      </c>
      <c r="D2743" s="150">
        <v>2500000</v>
      </c>
      <c r="E2743" s="150">
        <v>230000</v>
      </c>
      <c r="F2743" s="150" t="s">
        <v>18774</v>
      </c>
    </row>
    <row r="2744" spans="1:6" x14ac:dyDescent="0.15">
      <c r="A2744" s="150" t="s">
        <v>5549</v>
      </c>
      <c r="B2744" s="150" t="s">
        <v>29660</v>
      </c>
      <c r="C2744" s="150" t="s">
        <v>14875</v>
      </c>
      <c r="D2744" s="150">
        <v>323349</v>
      </c>
      <c r="E2744" s="150">
        <v>383150</v>
      </c>
      <c r="F2744" s="150" t="s">
        <v>28157</v>
      </c>
    </row>
    <row r="2745" spans="1:6" x14ac:dyDescent="0.15">
      <c r="A2745" s="150" t="s">
        <v>5550</v>
      </c>
      <c r="B2745" s="150" t="s">
        <v>29661</v>
      </c>
      <c r="C2745" s="150" t="s">
        <v>14876</v>
      </c>
      <c r="D2745" s="150">
        <v>4340440</v>
      </c>
      <c r="E2745" s="150">
        <v>4737156</v>
      </c>
      <c r="F2745" s="150" t="s">
        <v>22160</v>
      </c>
    </row>
    <row r="2746" spans="1:6" x14ac:dyDescent="0.15">
      <c r="A2746" s="150" t="s">
        <v>5551</v>
      </c>
      <c r="B2746" s="150" t="s">
        <v>29662</v>
      </c>
      <c r="C2746" s="150" t="s">
        <v>14877</v>
      </c>
      <c r="F2746" s="150" t="s">
        <v>503</v>
      </c>
    </row>
    <row r="2747" spans="1:6" x14ac:dyDescent="0.15">
      <c r="A2747" s="150" t="s">
        <v>5552</v>
      </c>
      <c r="B2747" s="150" t="s">
        <v>29663</v>
      </c>
      <c r="C2747" s="150" t="s">
        <v>14878</v>
      </c>
      <c r="D2747" s="150">
        <v>0</v>
      </c>
      <c r="E2747" s="150">
        <v>0</v>
      </c>
      <c r="F2747" s="150" t="s">
        <v>24605</v>
      </c>
    </row>
    <row r="2748" spans="1:6" x14ac:dyDescent="0.15">
      <c r="A2748" s="150" t="s">
        <v>5553</v>
      </c>
      <c r="B2748" s="150" t="s">
        <v>29664</v>
      </c>
      <c r="C2748" s="150" t="s">
        <v>14879</v>
      </c>
      <c r="D2748" s="150">
        <v>0</v>
      </c>
      <c r="E2748" s="150">
        <v>0</v>
      </c>
      <c r="F2748" s="150" t="s">
        <v>28090</v>
      </c>
    </row>
    <row r="2749" spans="1:6" x14ac:dyDescent="0.15">
      <c r="A2749" s="150" t="s">
        <v>5554</v>
      </c>
      <c r="B2749" s="150" t="s">
        <v>29665</v>
      </c>
      <c r="C2749" s="150" t="s">
        <v>14880</v>
      </c>
      <c r="F2749" s="150" t="s">
        <v>503</v>
      </c>
    </row>
    <row r="2750" spans="1:6" x14ac:dyDescent="0.15">
      <c r="A2750" s="150" t="s">
        <v>5555</v>
      </c>
      <c r="B2750" s="150" t="s">
        <v>29666</v>
      </c>
      <c r="C2750" s="150" t="s">
        <v>14881</v>
      </c>
      <c r="D2750" s="150">
        <v>8900</v>
      </c>
      <c r="E2750" s="150">
        <v>27000</v>
      </c>
      <c r="F2750" s="150" t="s">
        <v>22049</v>
      </c>
    </row>
    <row r="2751" spans="1:6" x14ac:dyDescent="0.15">
      <c r="A2751" s="150" t="s">
        <v>5556</v>
      </c>
      <c r="B2751" s="150" t="s">
        <v>29667</v>
      </c>
      <c r="C2751" s="150" t="s">
        <v>14882</v>
      </c>
      <c r="F2751" s="150" t="s">
        <v>503</v>
      </c>
    </row>
    <row r="2752" spans="1:6" x14ac:dyDescent="0.15">
      <c r="A2752" s="150" t="s">
        <v>5557</v>
      </c>
      <c r="B2752" s="150" t="s">
        <v>29668</v>
      </c>
      <c r="C2752" s="150" t="s">
        <v>14883</v>
      </c>
      <c r="D2752" s="150">
        <v>73362000</v>
      </c>
      <c r="E2752" s="150">
        <v>81930000</v>
      </c>
      <c r="F2752" s="150" t="s">
        <v>29669</v>
      </c>
    </row>
    <row r="2753" spans="1:6" x14ac:dyDescent="0.15">
      <c r="A2753" s="150" t="s">
        <v>5558</v>
      </c>
      <c r="B2753" s="150" t="s">
        <v>29670</v>
      </c>
      <c r="C2753" s="150" t="s">
        <v>14885</v>
      </c>
      <c r="D2753" s="150">
        <v>454000.4</v>
      </c>
      <c r="E2753" s="150">
        <v>483000.4</v>
      </c>
      <c r="F2753" s="150" t="s">
        <v>22067</v>
      </c>
    </row>
    <row r="2754" spans="1:6" x14ac:dyDescent="0.15">
      <c r="A2754" s="150" t="s">
        <v>5559</v>
      </c>
      <c r="B2754" s="150" t="s">
        <v>29671</v>
      </c>
      <c r="C2754" s="150" t="s">
        <v>14886</v>
      </c>
      <c r="D2754" s="150">
        <v>64490</v>
      </c>
      <c r="E2754" s="150">
        <v>64000</v>
      </c>
      <c r="F2754" s="150" t="s">
        <v>22155</v>
      </c>
    </row>
    <row r="2755" spans="1:6" x14ac:dyDescent="0.15">
      <c r="A2755" s="150" t="s">
        <v>5560</v>
      </c>
      <c r="B2755" s="150" t="s">
        <v>29672</v>
      </c>
      <c r="C2755" s="150" t="s">
        <v>14887</v>
      </c>
      <c r="D2755" s="150">
        <v>655</v>
      </c>
      <c r="E2755" s="150">
        <v>855</v>
      </c>
      <c r="F2755" s="150" t="s">
        <v>29673</v>
      </c>
    </row>
    <row r="2756" spans="1:6" x14ac:dyDescent="0.15">
      <c r="A2756" s="150" t="s">
        <v>5561</v>
      </c>
      <c r="B2756" s="150" t="s">
        <v>29674</v>
      </c>
      <c r="C2756" s="150" t="s">
        <v>14889</v>
      </c>
      <c r="D2756" s="150">
        <v>53500</v>
      </c>
      <c r="E2756" s="150">
        <v>83734.59</v>
      </c>
      <c r="F2756" s="150" t="s">
        <v>24529</v>
      </c>
    </row>
    <row r="2757" spans="1:6" x14ac:dyDescent="0.15">
      <c r="A2757" s="150" t="s">
        <v>5562</v>
      </c>
      <c r="B2757" s="150" t="s">
        <v>29675</v>
      </c>
      <c r="C2757" s="150" t="s">
        <v>14890</v>
      </c>
      <c r="D2757" s="150">
        <v>18810000</v>
      </c>
      <c r="E2757" s="150">
        <v>21600000</v>
      </c>
      <c r="F2757" s="150" t="s">
        <v>22078</v>
      </c>
    </row>
    <row r="2758" spans="1:6" x14ac:dyDescent="0.15">
      <c r="A2758" s="150" t="s">
        <v>5563</v>
      </c>
      <c r="B2758" s="150" t="s">
        <v>29676</v>
      </c>
      <c r="C2758" s="150" t="s">
        <v>14891</v>
      </c>
      <c r="D2758" s="150">
        <v>21000</v>
      </c>
      <c r="E2758" s="150">
        <v>12000</v>
      </c>
      <c r="F2758" s="150" t="s">
        <v>24498</v>
      </c>
    </row>
    <row r="2759" spans="1:6" x14ac:dyDescent="0.15">
      <c r="A2759" s="150" t="s">
        <v>5564</v>
      </c>
      <c r="B2759" s="150" t="s">
        <v>29677</v>
      </c>
      <c r="C2759" s="150" t="s">
        <v>12516</v>
      </c>
      <c r="D2759" s="150">
        <v>89627</v>
      </c>
      <c r="E2759" s="150">
        <v>85296</v>
      </c>
      <c r="F2759" s="150" t="s">
        <v>22088</v>
      </c>
    </row>
    <row r="2760" spans="1:6" x14ac:dyDescent="0.15">
      <c r="A2760" s="150" t="s">
        <v>5565</v>
      </c>
      <c r="B2760" s="150" t="s">
        <v>29678</v>
      </c>
      <c r="C2760" s="150" t="s">
        <v>385</v>
      </c>
      <c r="D2760" s="150">
        <v>4467300</v>
      </c>
      <c r="E2760" s="150">
        <v>4471900</v>
      </c>
      <c r="F2760" s="150" t="s">
        <v>24529</v>
      </c>
    </row>
    <row r="2761" spans="1:6" x14ac:dyDescent="0.15">
      <c r="A2761" s="150" t="s">
        <v>5566</v>
      </c>
      <c r="B2761" s="150" t="s">
        <v>29679</v>
      </c>
      <c r="C2761" s="150" t="s">
        <v>14892</v>
      </c>
      <c r="D2761" s="150">
        <v>202800</v>
      </c>
      <c r="E2761" s="150">
        <v>208090</v>
      </c>
      <c r="F2761" s="150" t="s">
        <v>29680</v>
      </c>
    </row>
    <row r="2762" spans="1:6" x14ac:dyDescent="0.15">
      <c r="A2762" s="150" t="s">
        <v>5567</v>
      </c>
      <c r="B2762" s="150" t="s">
        <v>29681</v>
      </c>
      <c r="C2762" s="150" t="s">
        <v>14893</v>
      </c>
      <c r="D2762" s="150">
        <v>58500000</v>
      </c>
      <c r="E2762" s="150">
        <v>45000000</v>
      </c>
      <c r="F2762" s="150" t="s">
        <v>28738</v>
      </c>
    </row>
    <row r="2763" spans="1:6" x14ac:dyDescent="0.15">
      <c r="A2763" s="150" t="s">
        <v>5568</v>
      </c>
      <c r="B2763" s="150" t="s">
        <v>29682</v>
      </c>
      <c r="C2763" s="150" t="s">
        <v>14894</v>
      </c>
      <c r="D2763" s="150">
        <v>88682600</v>
      </c>
      <c r="E2763" s="150">
        <v>104450000</v>
      </c>
      <c r="F2763" s="150" t="s">
        <v>22053</v>
      </c>
    </row>
    <row r="2764" spans="1:6" x14ac:dyDescent="0.15">
      <c r="A2764" s="150" t="s">
        <v>5569</v>
      </c>
      <c r="B2764" s="150" t="s">
        <v>29683</v>
      </c>
      <c r="C2764" s="150" t="s">
        <v>13352</v>
      </c>
      <c r="F2764" s="150" t="s">
        <v>503</v>
      </c>
    </row>
    <row r="2765" spans="1:6" x14ac:dyDescent="0.15">
      <c r="A2765" s="150" t="s">
        <v>5570</v>
      </c>
      <c r="B2765" s="150" t="s">
        <v>29684</v>
      </c>
      <c r="C2765" s="150" t="s">
        <v>14895</v>
      </c>
      <c r="D2765" s="150">
        <v>18278888</v>
      </c>
      <c r="E2765" s="150">
        <v>19184438</v>
      </c>
      <c r="F2765" s="150" t="s">
        <v>29685</v>
      </c>
    </row>
    <row r="2766" spans="1:6" x14ac:dyDescent="0.15">
      <c r="A2766" s="150" t="s">
        <v>5571</v>
      </c>
      <c r="B2766" s="150" t="s">
        <v>29686</v>
      </c>
      <c r="C2766" s="150" t="s">
        <v>14896</v>
      </c>
      <c r="F2766" s="150" t="s">
        <v>503</v>
      </c>
    </row>
    <row r="2767" spans="1:6" x14ac:dyDescent="0.15">
      <c r="A2767" s="150" t="s">
        <v>5572</v>
      </c>
      <c r="B2767" s="150" t="s">
        <v>29687</v>
      </c>
      <c r="C2767" s="150" t="s">
        <v>14897</v>
      </c>
      <c r="D2767" s="150">
        <v>55808000</v>
      </c>
      <c r="E2767" s="150">
        <v>81100000</v>
      </c>
      <c r="F2767" s="150" t="s">
        <v>22060</v>
      </c>
    </row>
    <row r="2768" spans="1:6" x14ac:dyDescent="0.15">
      <c r="A2768" s="150" t="s">
        <v>5573</v>
      </c>
      <c r="B2768" s="150" t="s">
        <v>29688</v>
      </c>
      <c r="C2768" s="150" t="s">
        <v>14898</v>
      </c>
      <c r="D2768" s="150">
        <v>7261899</v>
      </c>
      <c r="E2768" s="150">
        <v>8400019</v>
      </c>
      <c r="F2768" s="150" t="s">
        <v>22110</v>
      </c>
    </row>
    <row r="2769" spans="1:6" x14ac:dyDescent="0.15">
      <c r="A2769" s="150" t="s">
        <v>5574</v>
      </c>
      <c r="B2769" s="150" t="s">
        <v>29689</v>
      </c>
      <c r="C2769" s="150" t="s">
        <v>14899</v>
      </c>
      <c r="F2769" s="150" t="s">
        <v>503</v>
      </c>
    </row>
    <row r="2770" spans="1:6" x14ac:dyDescent="0.15">
      <c r="A2770" s="150" t="s">
        <v>5575</v>
      </c>
      <c r="B2770" s="150" t="s">
        <v>29690</v>
      </c>
      <c r="C2770" s="150" t="s">
        <v>14900</v>
      </c>
      <c r="F2770" s="150" t="s">
        <v>503</v>
      </c>
    </row>
    <row r="2771" spans="1:6" x14ac:dyDescent="0.15">
      <c r="A2771" s="150" t="s">
        <v>5576</v>
      </c>
      <c r="B2771" s="150" t="s">
        <v>29691</v>
      </c>
      <c r="C2771" s="150" t="s">
        <v>14901</v>
      </c>
      <c r="F2771" s="150" t="s">
        <v>503</v>
      </c>
    </row>
    <row r="2772" spans="1:6" x14ac:dyDescent="0.15">
      <c r="A2772" s="150" t="s">
        <v>5577</v>
      </c>
      <c r="B2772" s="150" t="s">
        <v>29692</v>
      </c>
      <c r="C2772" s="150" t="s">
        <v>12611</v>
      </c>
      <c r="F2772" s="150" t="s">
        <v>503</v>
      </c>
    </row>
    <row r="2773" spans="1:6" x14ac:dyDescent="0.15">
      <c r="A2773" s="150" t="s">
        <v>5578</v>
      </c>
      <c r="B2773" s="150" t="s">
        <v>29693</v>
      </c>
      <c r="D2773" s="150">
        <v>560000</v>
      </c>
      <c r="E2773" s="150">
        <v>132000</v>
      </c>
      <c r="F2773" s="150" t="s">
        <v>18774</v>
      </c>
    </row>
    <row r="2774" spans="1:6" x14ac:dyDescent="0.15">
      <c r="A2774" s="150" t="s">
        <v>5579</v>
      </c>
      <c r="B2774" s="150" t="s">
        <v>29694</v>
      </c>
      <c r="C2774" s="150" t="s">
        <v>13352</v>
      </c>
      <c r="D2774" s="150">
        <v>12500</v>
      </c>
      <c r="E2774" s="150">
        <v>13500</v>
      </c>
      <c r="F2774" s="150" t="s">
        <v>22136</v>
      </c>
    </row>
    <row r="2775" spans="1:6" x14ac:dyDescent="0.15">
      <c r="A2775" s="150" t="s">
        <v>5580</v>
      </c>
      <c r="B2775" s="150" t="s">
        <v>29695</v>
      </c>
      <c r="C2775" s="150" t="s">
        <v>14902</v>
      </c>
      <c r="D2775" s="150">
        <v>915267</v>
      </c>
      <c r="E2775" s="150">
        <v>1139667</v>
      </c>
      <c r="F2775" s="150" t="s">
        <v>18774</v>
      </c>
    </row>
    <row r="2776" spans="1:6" x14ac:dyDescent="0.15">
      <c r="A2776" s="150" t="s">
        <v>5581</v>
      </c>
      <c r="B2776" s="150" t="s">
        <v>29696</v>
      </c>
      <c r="D2776" s="150">
        <v>450000.2</v>
      </c>
      <c r="E2776" s="150">
        <v>465000</v>
      </c>
      <c r="F2776" s="150" t="s">
        <v>18774</v>
      </c>
    </row>
    <row r="2777" spans="1:6" x14ac:dyDescent="0.15">
      <c r="A2777" s="150" t="s">
        <v>5582</v>
      </c>
      <c r="B2777" s="150" t="s">
        <v>29697</v>
      </c>
      <c r="C2777" s="150" t="s">
        <v>14903</v>
      </c>
      <c r="D2777" s="150">
        <v>800000</v>
      </c>
      <c r="E2777" s="150">
        <v>800000</v>
      </c>
      <c r="F2777" s="150" t="s">
        <v>18774</v>
      </c>
    </row>
    <row r="2778" spans="1:6" x14ac:dyDescent="0.15">
      <c r="A2778" s="150" t="s">
        <v>5583</v>
      </c>
      <c r="B2778" s="150" t="s">
        <v>29698</v>
      </c>
      <c r="C2778" s="150" t="s">
        <v>14904</v>
      </c>
      <c r="D2778" s="150">
        <v>25200000</v>
      </c>
      <c r="E2778" s="150">
        <v>29250000</v>
      </c>
      <c r="F2778" s="150" t="s">
        <v>29699</v>
      </c>
    </row>
    <row r="2779" spans="1:6" x14ac:dyDescent="0.15">
      <c r="A2779" s="150" t="s">
        <v>5584</v>
      </c>
      <c r="B2779" s="150" t="s">
        <v>29700</v>
      </c>
      <c r="C2779" s="150" t="s">
        <v>14905</v>
      </c>
      <c r="D2779" s="150">
        <v>770000</v>
      </c>
      <c r="E2779" s="150">
        <v>0</v>
      </c>
      <c r="F2779" s="150" t="s">
        <v>22060</v>
      </c>
    </row>
    <row r="2780" spans="1:6" x14ac:dyDescent="0.15">
      <c r="A2780" s="150" t="s">
        <v>5585</v>
      </c>
      <c r="B2780" s="150" t="s">
        <v>29701</v>
      </c>
      <c r="C2780" s="150" t="s">
        <v>14906</v>
      </c>
      <c r="D2780" s="150">
        <v>6427</v>
      </c>
      <c r="E2780" s="150">
        <v>5981</v>
      </c>
      <c r="F2780" s="150" t="s">
        <v>24498</v>
      </c>
    </row>
    <row r="2781" spans="1:6" x14ac:dyDescent="0.15">
      <c r="A2781" s="150" t="s">
        <v>5586</v>
      </c>
      <c r="B2781" s="150" t="s">
        <v>29702</v>
      </c>
      <c r="C2781" s="150" t="s">
        <v>14907</v>
      </c>
      <c r="F2781" s="150" t="s">
        <v>503</v>
      </c>
    </row>
    <row r="2782" spans="1:6" x14ac:dyDescent="0.15">
      <c r="A2782" s="150" t="s">
        <v>5587</v>
      </c>
      <c r="B2782" s="150" t="s">
        <v>29703</v>
      </c>
      <c r="C2782" s="150" t="s">
        <v>14908</v>
      </c>
      <c r="F2782" s="150" t="s">
        <v>503</v>
      </c>
    </row>
    <row r="2783" spans="1:6" x14ac:dyDescent="0.15">
      <c r="A2783" s="150" t="s">
        <v>5588</v>
      </c>
      <c r="B2783" s="150" t="s">
        <v>29704</v>
      </c>
      <c r="C2783" s="150" t="s">
        <v>13529</v>
      </c>
      <c r="F2783" s="150" t="s">
        <v>503</v>
      </c>
    </row>
    <row r="2784" spans="1:6" x14ac:dyDescent="0.15">
      <c r="A2784" s="150" t="s">
        <v>5589</v>
      </c>
      <c r="B2784" s="150" t="s">
        <v>29705</v>
      </c>
      <c r="C2784" s="150" t="s">
        <v>14909</v>
      </c>
      <c r="F2784" s="150" t="s">
        <v>503</v>
      </c>
    </row>
    <row r="2785" spans="1:6" x14ac:dyDescent="0.15">
      <c r="A2785" s="150" t="s">
        <v>5590</v>
      </c>
      <c r="B2785" s="150" t="s">
        <v>14622</v>
      </c>
      <c r="C2785" s="150" t="s">
        <v>14910</v>
      </c>
      <c r="D2785" s="150">
        <v>6532451.0099999998</v>
      </c>
      <c r="E2785" s="150">
        <v>4390919.24</v>
      </c>
      <c r="F2785" s="150" t="s">
        <v>22078</v>
      </c>
    </row>
    <row r="2786" spans="1:6" x14ac:dyDescent="0.15">
      <c r="A2786" s="150" t="s">
        <v>5591</v>
      </c>
      <c r="B2786" s="150" t="s">
        <v>29706</v>
      </c>
      <c r="C2786" s="150" t="s">
        <v>14911</v>
      </c>
      <c r="F2786" s="150" t="s">
        <v>503</v>
      </c>
    </row>
    <row r="2787" spans="1:6" x14ac:dyDescent="0.15">
      <c r="A2787" s="150" t="s">
        <v>5592</v>
      </c>
      <c r="B2787" s="150" t="s">
        <v>29707</v>
      </c>
      <c r="C2787" s="150" t="s">
        <v>14912</v>
      </c>
      <c r="F2787" s="150" t="s">
        <v>503</v>
      </c>
    </row>
    <row r="2788" spans="1:6" x14ac:dyDescent="0.15">
      <c r="A2788" s="150" t="s">
        <v>5593</v>
      </c>
      <c r="B2788" s="150" t="s">
        <v>29708</v>
      </c>
      <c r="C2788" s="150" t="s">
        <v>14913</v>
      </c>
      <c r="F2788" s="150" t="s">
        <v>503</v>
      </c>
    </row>
    <row r="2789" spans="1:6" x14ac:dyDescent="0.15">
      <c r="A2789" s="150" t="s">
        <v>5594</v>
      </c>
      <c r="B2789" s="150" t="s">
        <v>29709</v>
      </c>
      <c r="C2789" s="150" t="s">
        <v>14914</v>
      </c>
      <c r="F2789" s="150" t="s">
        <v>503</v>
      </c>
    </row>
    <row r="2790" spans="1:6" x14ac:dyDescent="0.15">
      <c r="A2790" s="150" t="s">
        <v>5595</v>
      </c>
      <c r="B2790" s="150" t="s">
        <v>29710</v>
      </c>
      <c r="C2790" s="150" t="s">
        <v>14915</v>
      </c>
      <c r="F2790" s="150" t="s">
        <v>503</v>
      </c>
    </row>
    <row r="2791" spans="1:6" x14ac:dyDescent="0.15">
      <c r="A2791" s="150" t="s">
        <v>5596</v>
      </c>
      <c r="B2791" s="150" t="s">
        <v>29711</v>
      </c>
      <c r="F2791" s="150" t="s">
        <v>503</v>
      </c>
    </row>
    <row r="2792" spans="1:6" x14ac:dyDescent="0.15">
      <c r="A2792" s="150" t="s">
        <v>5597</v>
      </c>
      <c r="B2792" s="150" t="s">
        <v>29712</v>
      </c>
      <c r="C2792" s="150" t="s">
        <v>14916</v>
      </c>
      <c r="D2792" s="150">
        <v>100000</v>
      </c>
      <c r="E2792" s="150">
        <v>120000</v>
      </c>
      <c r="F2792" s="150" t="s">
        <v>24529</v>
      </c>
    </row>
    <row r="2793" spans="1:6" x14ac:dyDescent="0.15">
      <c r="A2793" s="150" t="s">
        <v>5598</v>
      </c>
      <c r="B2793" s="150" t="s">
        <v>29713</v>
      </c>
      <c r="F2793" s="150" t="s">
        <v>503</v>
      </c>
    </row>
    <row r="2794" spans="1:6" x14ac:dyDescent="0.15">
      <c r="A2794" s="150" t="s">
        <v>5599</v>
      </c>
      <c r="B2794" s="150" t="s">
        <v>29714</v>
      </c>
      <c r="F2794" s="150" t="s">
        <v>503</v>
      </c>
    </row>
    <row r="2795" spans="1:6" x14ac:dyDescent="0.15">
      <c r="A2795" s="150" t="s">
        <v>5600</v>
      </c>
      <c r="B2795" s="150" t="s">
        <v>29715</v>
      </c>
      <c r="C2795" s="150" t="s">
        <v>14917</v>
      </c>
      <c r="F2795" s="150" t="s">
        <v>503</v>
      </c>
    </row>
    <row r="2796" spans="1:6" x14ac:dyDescent="0.15">
      <c r="A2796" s="150" t="s">
        <v>5601</v>
      </c>
      <c r="B2796" s="150" t="s">
        <v>14918</v>
      </c>
      <c r="C2796" s="150" t="s">
        <v>14919</v>
      </c>
      <c r="D2796" s="150">
        <v>309420</v>
      </c>
      <c r="E2796" s="150">
        <v>319700</v>
      </c>
      <c r="F2796" s="150" t="s">
        <v>29716</v>
      </c>
    </row>
    <row r="2797" spans="1:6" x14ac:dyDescent="0.15">
      <c r="A2797" s="150" t="s">
        <v>5602</v>
      </c>
      <c r="B2797" s="150" t="s">
        <v>29717</v>
      </c>
      <c r="D2797" s="150">
        <v>25300000</v>
      </c>
      <c r="E2797" s="150">
        <v>24300000</v>
      </c>
      <c r="F2797" s="150" t="s">
        <v>22098</v>
      </c>
    </row>
    <row r="2798" spans="1:6" x14ac:dyDescent="0.15">
      <c r="A2798" s="150" t="s">
        <v>5603</v>
      </c>
      <c r="B2798" s="150" t="s">
        <v>29718</v>
      </c>
      <c r="C2798" s="150" t="s">
        <v>14920</v>
      </c>
      <c r="F2798" s="150" t="s">
        <v>503</v>
      </c>
    </row>
    <row r="2799" spans="1:6" x14ac:dyDescent="0.15">
      <c r="A2799" s="150" t="s">
        <v>5604</v>
      </c>
      <c r="B2799" s="150" t="s">
        <v>29719</v>
      </c>
      <c r="C2799" s="150" t="s">
        <v>14025</v>
      </c>
      <c r="F2799" s="150" t="s">
        <v>503</v>
      </c>
    </row>
    <row r="2800" spans="1:6" x14ac:dyDescent="0.15">
      <c r="A2800" s="150" t="s">
        <v>5605</v>
      </c>
      <c r="B2800" s="150" t="s">
        <v>29720</v>
      </c>
      <c r="C2800" s="150" t="s">
        <v>14921</v>
      </c>
      <c r="F2800" s="150" t="s">
        <v>503</v>
      </c>
    </row>
    <row r="2801" spans="1:6" x14ac:dyDescent="0.15">
      <c r="A2801" s="150" t="s">
        <v>5606</v>
      </c>
      <c r="B2801" s="150" t="s">
        <v>29721</v>
      </c>
      <c r="C2801" s="150" t="s">
        <v>14922</v>
      </c>
      <c r="F2801" s="150" t="s">
        <v>503</v>
      </c>
    </row>
    <row r="2802" spans="1:6" x14ac:dyDescent="0.15">
      <c r="A2802" s="150" t="s">
        <v>5607</v>
      </c>
      <c r="B2802" s="150" t="s">
        <v>29358</v>
      </c>
      <c r="C2802" s="150" t="s">
        <v>14605</v>
      </c>
      <c r="D2802" s="150">
        <v>439100</v>
      </c>
      <c r="E2802" s="150">
        <v>538770</v>
      </c>
      <c r="F2802" s="150" t="s">
        <v>22129</v>
      </c>
    </row>
    <row r="2803" spans="1:6" x14ac:dyDescent="0.15">
      <c r="A2803" s="150" t="s">
        <v>5608</v>
      </c>
      <c r="B2803" s="150" t="s">
        <v>29722</v>
      </c>
      <c r="C2803" s="150" t="s">
        <v>12652</v>
      </c>
      <c r="D2803" s="150">
        <v>0</v>
      </c>
      <c r="E2803" s="150">
        <v>0</v>
      </c>
      <c r="F2803" s="150" t="s">
        <v>29723</v>
      </c>
    </row>
    <row r="2804" spans="1:6" x14ac:dyDescent="0.15">
      <c r="A2804" s="150" t="s">
        <v>5609</v>
      </c>
      <c r="B2804" s="150" t="s">
        <v>29724</v>
      </c>
      <c r="C2804" s="150" t="s">
        <v>14923</v>
      </c>
      <c r="D2804" s="150">
        <v>407754.7</v>
      </c>
      <c r="E2804" s="150">
        <v>519685.9</v>
      </c>
      <c r="F2804" s="150" t="s">
        <v>18774</v>
      </c>
    </row>
    <row r="2805" spans="1:6" x14ac:dyDescent="0.15">
      <c r="A2805" s="150" t="s">
        <v>5610</v>
      </c>
      <c r="B2805" s="150" t="s">
        <v>29725</v>
      </c>
      <c r="F2805" s="150" t="s">
        <v>503</v>
      </c>
    </row>
    <row r="2806" spans="1:6" x14ac:dyDescent="0.15">
      <c r="A2806" s="150" t="s">
        <v>5611</v>
      </c>
      <c r="B2806" s="150" t="s">
        <v>29726</v>
      </c>
      <c r="C2806" s="150" t="s">
        <v>14924</v>
      </c>
      <c r="D2806" s="150">
        <v>54547.6</v>
      </c>
      <c r="E2806" s="150">
        <v>70300</v>
      </c>
      <c r="F2806" s="150" t="s">
        <v>24529</v>
      </c>
    </row>
    <row r="2807" spans="1:6" x14ac:dyDescent="0.15">
      <c r="A2807" s="150" t="s">
        <v>5612</v>
      </c>
      <c r="B2807" s="150" t="s">
        <v>29727</v>
      </c>
      <c r="C2807" s="150" t="s">
        <v>14925</v>
      </c>
      <c r="F2807" s="150" t="s">
        <v>503</v>
      </c>
    </row>
    <row r="2808" spans="1:6" x14ac:dyDescent="0.15">
      <c r="A2808" s="150" t="s">
        <v>5613</v>
      </c>
      <c r="B2808" s="150" t="s">
        <v>29728</v>
      </c>
      <c r="C2808" s="150" t="s">
        <v>14926</v>
      </c>
      <c r="D2808" s="150">
        <v>530496</v>
      </c>
      <c r="E2808" s="150">
        <v>743128.5</v>
      </c>
      <c r="F2808" s="150" t="s">
        <v>22078</v>
      </c>
    </row>
    <row r="2809" spans="1:6" x14ac:dyDescent="0.15">
      <c r="A2809" s="150" t="s">
        <v>5614</v>
      </c>
      <c r="B2809" s="150" t="s">
        <v>29729</v>
      </c>
      <c r="C2809" s="150" t="s">
        <v>14927</v>
      </c>
      <c r="F2809" s="150" t="s">
        <v>503</v>
      </c>
    </row>
    <row r="2810" spans="1:6" x14ac:dyDescent="0.15">
      <c r="A2810" s="150" t="s">
        <v>5615</v>
      </c>
      <c r="B2810" s="150" t="s">
        <v>29730</v>
      </c>
      <c r="C2810" s="150" t="s">
        <v>14928</v>
      </c>
      <c r="F2810" s="150" t="s">
        <v>503</v>
      </c>
    </row>
    <row r="2811" spans="1:6" x14ac:dyDescent="0.15">
      <c r="A2811" s="150" t="s">
        <v>5616</v>
      </c>
      <c r="B2811" s="150" t="s">
        <v>13459</v>
      </c>
      <c r="C2811" s="150" t="s">
        <v>14929</v>
      </c>
      <c r="F2811" s="150" t="s">
        <v>503</v>
      </c>
    </row>
    <row r="2812" spans="1:6" x14ac:dyDescent="0.15">
      <c r="A2812" s="150" t="s">
        <v>5617</v>
      </c>
      <c r="B2812" s="150" t="s">
        <v>29731</v>
      </c>
      <c r="C2812" s="150" t="s">
        <v>14930</v>
      </c>
      <c r="D2812" s="150">
        <v>2170000</v>
      </c>
      <c r="E2812" s="150">
        <v>2100000</v>
      </c>
      <c r="F2812" s="150" t="s">
        <v>28881</v>
      </c>
    </row>
    <row r="2813" spans="1:6" x14ac:dyDescent="0.15">
      <c r="A2813" s="150" t="s">
        <v>5618</v>
      </c>
      <c r="B2813" s="150" t="s">
        <v>29732</v>
      </c>
      <c r="F2813" s="150" t="s">
        <v>503</v>
      </c>
    </row>
    <row r="2814" spans="1:6" x14ac:dyDescent="0.15">
      <c r="A2814" s="150" t="s">
        <v>5619</v>
      </c>
      <c r="B2814" s="150" t="s">
        <v>29733</v>
      </c>
      <c r="C2814" s="150" t="s">
        <v>14931</v>
      </c>
      <c r="D2814" s="150">
        <v>7570</v>
      </c>
      <c r="E2814" s="150">
        <v>6650</v>
      </c>
      <c r="F2814" s="150" t="s">
        <v>22088</v>
      </c>
    </row>
    <row r="2815" spans="1:6" x14ac:dyDescent="0.15">
      <c r="A2815" s="150" t="s">
        <v>5620</v>
      </c>
      <c r="B2815" s="150" t="s">
        <v>29734</v>
      </c>
      <c r="C2815" s="150" t="s">
        <v>14932</v>
      </c>
      <c r="D2815" s="150">
        <v>100</v>
      </c>
      <c r="E2815" s="150">
        <v>50</v>
      </c>
      <c r="F2815" s="150" t="s">
        <v>24739</v>
      </c>
    </row>
    <row r="2816" spans="1:6" x14ac:dyDescent="0.15">
      <c r="A2816" s="150" t="s">
        <v>5621</v>
      </c>
      <c r="B2816" s="150" t="s">
        <v>29735</v>
      </c>
      <c r="C2816" s="150" t="s">
        <v>14933</v>
      </c>
      <c r="D2816" s="150">
        <v>3343600</v>
      </c>
      <c r="E2816" s="150">
        <v>2095703</v>
      </c>
      <c r="F2816" s="150" t="s">
        <v>29736</v>
      </c>
    </row>
    <row r="2817" spans="1:6" x14ac:dyDescent="0.15">
      <c r="A2817" s="150" t="s">
        <v>5622</v>
      </c>
      <c r="B2817" s="150" t="s">
        <v>29737</v>
      </c>
      <c r="C2817" s="150" t="s">
        <v>14903</v>
      </c>
      <c r="D2817" s="150">
        <v>825000</v>
      </c>
      <c r="E2817" s="150">
        <v>875000</v>
      </c>
      <c r="F2817" s="150" t="s">
        <v>27657</v>
      </c>
    </row>
    <row r="2818" spans="1:6" x14ac:dyDescent="0.15">
      <c r="A2818" s="150" t="s">
        <v>5623</v>
      </c>
      <c r="B2818" s="150" t="s">
        <v>29738</v>
      </c>
      <c r="C2818" s="150" t="s">
        <v>14934</v>
      </c>
      <c r="D2818" s="150">
        <v>1720000</v>
      </c>
      <c r="E2818" s="150">
        <v>1900000</v>
      </c>
      <c r="F2818" s="150" t="s">
        <v>26668</v>
      </c>
    </row>
    <row r="2819" spans="1:6" x14ac:dyDescent="0.15">
      <c r="A2819" s="150" t="s">
        <v>5624</v>
      </c>
      <c r="B2819" s="150" t="s">
        <v>29739</v>
      </c>
      <c r="C2819" s="150" t="s">
        <v>14935</v>
      </c>
      <c r="D2819" s="150">
        <v>920383.7</v>
      </c>
      <c r="E2819" s="150">
        <v>681806</v>
      </c>
      <c r="F2819" s="150" t="s">
        <v>22067</v>
      </c>
    </row>
    <row r="2820" spans="1:6" x14ac:dyDescent="0.15">
      <c r="A2820" s="150" t="s">
        <v>5625</v>
      </c>
      <c r="B2820" s="150" t="s">
        <v>29740</v>
      </c>
      <c r="C2820" s="150" t="s">
        <v>14936</v>
      </c>
      <c r="D2820" s="150">
        <v>20000</v>
      </c>
      <c r="E2820" s="150">
        <v>140000</v>
      </c>
      <c r="F2820" s="150" t="s">
        <v>22049</v>
      </c>
    </row>
    <row r="2821" spans="1:6" x14ac:dyDescent="0.15">
      <c r="A2821" s="150" t="s">
        <v>5626</v>
      </c>
      <c r="B2821" s="150" t="s">
        <v>29741</v>
      </c>
      <c r="C2821" s="150" t="s">
        <v>14937</v>
      </c>
      <c r="F2821" s="150" t="s">
        <v>503</v>
      </c>
    </row>
    <row r="2822" spans="1:6" x14ac:dyDescent="0.15">
      <c r="A2822" s="150" t="s">
        <v>5627</v>
      </c>
      <c r="B2822" s="150" t="s">
        <v>29742</v>
      </c>
      <c r="C2822" s="150" t="s">
        <v>14938</v>
      </c>
      <c r="D2822" s="150">
        <v>206628.12</v>
      </c>
      <c r="E2822" s="150">
        <v>160005.12</v>
      </c>
      <c r="F2822" s="150" t="s">
        <v>18774</v>
      </c>
    </row>
    <row r="2823" spans="1:6" x14ac:dyDescent="0.15">
      <c r="A2823" s="150" t="s">
        <v>5628</v>
      </c>
      <c r="B2823" s="150" t="s">
        <v>29743</v>
      </c>
      <c r="C2823" s="150" t="s">
        <v>2204</v>
      </c>
      <c r="D2823" s="150">
        <v>530</v>
      </c>
      <c r="E2823" s="150">
        <v>628</v>
      </c>
      <c r="F2823" s="150" t="s">
        <v>18774</v>
      </c>
    </row>
    <row r="2824" spans="1:6" x14ac:dyDescent="0.15">
      <c r="A2824" s="150" t="s">
        <v>5629</v>
      </c>
      <c r="B2824" s="150" t="s">
        <v>29744</v>
      </c>
      <c r="C2824" s="150" t="s">
        <v>14939</v>
      </c>
      <c r="D2824" s="150">
        <v>864000</v>
      </c>
      <c r="E2824" s="150">
        <v>2592000</v>
      </c>
      <c r="F2824" s="150" t="s">
        <v>29745</v>
      </c>
    </row>
    <row r="2825" spans="1:6" x14ac:dyDescent="0.15">
      <c r="A2825" s="150" t="s">
        <v>5630</v>
      </c>
      <c r="B2825" s="150" t="s">
        <v>29746</v>
      </c>
      <c r="C2825" s="150" t="s">
        <v>14941</v>
      </c>
      <c r="D2825" s="150">
        <v>0</v>
      </c>
      <c r="E2825" s="150">
        <v>0</v>
      </c>
      <c r="F2825" s="150" t="s">
        <v>22160</v>
      </c>
    </row>
    <row r="2826" spans="1:6" x14ac:dyDescent="0.15">
      <c r="A2826" s="150" t="s">
        <v>5631</v>
      </c>
      <c r="B2826" s="150" t="s">
        <v>29747</v>
      </c>
      <c r="C2826" s="150" t="s">
        <v>14942</v>
      </c>
      <c r="D2826" s="150">
        <v>153920</v>
      </c>
      <c r="E2826" s="150">
        <v>147860</v>
      </c>
      <c r="F2826" s="150" t="s">
        <v>24459</v>
      </c>
    </row>
    <row r="2827" spans="1:6" x14ac:dyDescent="0.15">
      <c r="A2827" s="150" t="s">
        <v>5632</v>
      </c>
      <c r="B2827" s="150" t="s">
        <v>29748</v>
      </c>
      <c r="C2827" s="150" t="s">
        <v>14943</v>
      </c>
      <c r="D2827" s="150">
        <v>5000000</v>
      </c>
      <c r="E2827" s="150">
        <v>6700000</v>
      </c>
      <c r="F2827" s="150" t="s">
        <v>29749</v>
      </c>
    </row>
    <row r="2828" spans="1:6" x14ac:dyDescent="0.15">
      <c r="A2828" s="150" t="s">
        <v>5633</v>
      </c>
      <c r="B2828" s="150" t="s">
        <v>29750</v>
      </c>
      <c r="C2828" s="150" t="s">
        <v>14945</v>
      </c>
      <c r="D2828" s="150">
        <v>4500000</v>
      </c>
      <c r="E2828" s="150">
        <v>5180000</v>
      </c>
      <c r="F2828" s="150" t="s">
        <v>22079</v>
      </c>
    </row>
    <row r="2829" spans="1:6" x14ac:dyDescent="0.15">
      <c r="A2829" s="150" t="s">
        <v>5634</v>
      </c>
      <c r="B2829" s="150" t="s">
        <v>29751</v>
      </c>
      <c r="C2829" s="150" t="s">
        <v>14946</v>
      </c>
      <c r="D2829" s="150">
        <v>24400000</v>
      </c>
      <c r="E2829" s="150">
        <v>93607000</v>
      </c>
      <c r="F2829" s="150" t="s">
        <v>29752</v>
      </c>
    </row>
    <row r="2830" spans="1:6" x14ac:dyDescent="0.15">
      <c r="A2830" s="150" t="s">
        <v>5635</v>
      </c>
      <c r="B2830" s="150" t="s">
        <v>29753</v>
      </c>
      <c r="F2830" s="150" t="s">
        <v>503</v>
      </c>
    </row>
    <row r="2831" spans="1:6" x14ac:dyDescent="0.15">
      <c r="A2831" s="150" t="s">
        <v>5636</v>
      </c>
      <c r="B2831" s="150" t="s">
        <v>29754</v>
      </c>
      <c r="C2831" s="150" t="s">
        <v>14948</v>
      </c>
      <c r="F2831" s="150" t="s">
        <v>503</v>
      </c>
    </row>
    <row r="2832" spans="1:6" x14ac:dyDescent="0.15">
      <c r="A2832" s="150" t="s">
        <v>5637</v>
      </c>
      <c r="B2832" s="150" t="s">
        <v>29755</v>
      </c>
      <c r="C2832" s="150" t="s">
        <v>14949</v>
      </c>
      <c r="F2832" s="150" t="s">
        <v>503</v>
      </c>
    </row>
    <row r="2833" spans="1:6" x14ac:dyDescent="0.15">
      <c r="A2833" s="150" t="s">
        <v>5638</v>
      </c>
      <c r="B2833" s="150" t="s">
        <v>29756</v>
      </c>
      <c r="C2833" s="150" t="s">
        <v>14950</v>
      </c>
      <c r="D2833" s="150">
        <v>21280</v>
      </c>
      <c r="E2833" s="150">
        <v>21598.7</v>
      </c>
      <c r="F2833" s="150" t="s">
        <v>24529</v>
      </c>
    </row>
    <row r="2834" spans="1:6" x14ac:dyDescent="0.15">
      <c r="A2834" s="150" t="s">
        <v>5639</v>
      </c>
      <c r="B2834" s="150" t="s">
        <v>29757</v>
      </c>
      <c r="C2834" s="150" t="s">
        <v>14566</v>
      </c>
      <c r="D2834" s="150">
        <v>5670000</v>
      </c>
      <c r="E2834" s="150">
        <v>5670000</v>
      </c>
      <c r="F2834" s="150" t="s">
        <v>28304</v>
      </c>
    </row>
    <row r="2835" spans="1:6" x14ac:dyDescent="0.15">
      <c r="A2835" s="150" t="s">
        <v>5640</v>
      </c>
      <c r="B2835" s="150" t="s">
        <v>29758</v>
      </c>
      <c r="C2835" s="150" t="s">
        <v>13005</v>
      </c>
      <c r="D2835" s="150">
        <v>2538520</v>
      </c>
      <c r="E2835" s="150">
        <v>2471638.6</v>
      </c>
      <c r="F2835" s="150" t="s">
        <v>22078</v>
      </c>
    </row>
    <row r="2836" spans="1:6" x14ac:dyDescent="0.15">
      <c r="A2836" s="150" t="s">
        <v>5641</v>
      </c>
      <c r="B2836" s="150" t="s">
        <v>29759</v>
      </c>
      <c r="C2836" s="150" t="s">
        <v>14951</v>
      </c>
      <c r="D2836" s="150">
        <v>5458320</v>
      </c>
      <c r="E2836" s="150">
        <v>7266350</v>
      </c>
      <c r="F2836" s="150" t="s">
        <v>27378</v>
      </c>
    </row>
    <row r="2837" spans="1:6" x14ac:dyDescent="0.15">
      <c r="A2837" s="150" t="s">
        <v>5642</v>
      </c>
      <c r="B2837" s="150" t="s">
        <v>29760</v>
      </c>
      <c r="C2837" s="150" t="s">
        <v>14952</v>
      </c>
      <c r="F2837" s="150" t="s">
        <v>503</v>
      </c>
    </row>
    <row r="2838" spans="1:6" x14ac:dyDescent="0.15">
      <c r="A2838" s="150" t="s">
        <v>5643</v>
      </c>
      <c r="B2838" s="150" t="s">
        <v>29761</v>
      </c>
      <c r="C2838" s="150" t="s">
        <v>14953</v>
      </c>
      <c r="D2838" s="150">
        <v>3500000</v>
      </c>
      <c r="E2838" s="150">
        <v>7000000</v>
      </c>
      <c r="F2838" s="150" t="s">
        <v>22171</v>
      </c>
    </row>
    <row r="2839" spans="1:6" x14ac:dyDescent="0.15">
      <c r="A2839" s="150" t="s">
        <v>5644</v>
      </c>
      <c r="B2839" s="150" t="s">
        <v>29762</v>
      </c>
      <c r="C2839" s="150" t="s">
        <v>14954</v>
      </c>
      <c r="D2839" s="150">
        <v>100000</v>
      </c>
      <c r="E2839" s="150">
        <v>500000</v>
      </c>
      <c r="F2839" s="150" t="s">
        <v>22171</v>
      </c>
    </row>
    <row r="2840" spans="1:6" x14ac:dyDescent="0.15">
      <c r="A2840" s="150" t="s">
        <v>5645</v>
      </c>
      <c r="B2840" s="150" t="s">
        <v>29763</v>
      </c>
      <c r="C2840" s="150" t="s">
        <v>14955</v>
      </c>
      <c r="D2840" s="150">
        <v>0</v>
      </c>
      <c r="E2840" s="150">
        <v>0</v>
      </c>
      <c r="F2840" s="150" t="s">
        <v>22171</v>
      </c>
    </row>
    <row r="2841" spans="1:6" x14ac:dyDescent="0.15">
      <c r="A2841" s="150" t="s">
        <v>5646</v>
      </c>
      <c r="B2841" s="150" t="s">
        <v>29764</v>
      </c>
      <c r="C2841" s="150" t="s">
        <v>14956</v>
      </c>
      <c r="D2841" s="150">
        <v>25000</v>
      </c>
      <c r="E2841" s="150">
        <v>50000</v>
      </c>
      <c r="F2841" s="150" t="s">
        <v>22171</v>
      </c>
    </row>
    <row r="2842" spans="1:6" x14ac:dyDescent="0.15">
      <c r="A2842" s="150" t="s">
        <v>5647</v>
      </c>
      <c r="B2842" s="150" t="s">
        <v>29765</v>
      </c>
      <c r="C2842" s="150" t="s">
        <v>14722</v>
      </c>
      <c r="D2842" s="150">
        <v>18670200</v>
      </c>
      <c r="E2842" s="150">
        <v>42900000</v>
      </c>
      <c r="F2842" s="150" t="s">
        <v>24477</v>
      </c>
    </row>
    <row r="2843" spans="1:6" x14ac:dyDescent="0.15">
      <c r="A2843" s="150" t="s">
        <v>5648</v>
      </c>
      <c r="B2843" s="150" t="s">
        <v>29766</v>
      </c>
      <c r="C2843" s="150" t="s">
        <v>14957</v>
      </c>
      <c r="D2843" s="150">
        <v>0</v>
      </c>
      <c r="E2843" s="150">
        <v>0</v>
      </c>
      <c r="F2843" s="150" t="s">
        <v>24498</v>
      </c>
    </row>
    <row r="2844" spans="1:6" x14ac:dyDescent="0.15">
      <c r="A2844" s="150" t="s">
        <v>5649</v>
      </c>
      <c r="B2844" s="150" t="s">
        <v>29767</v>
      </c>
      <c r="C2844" s="150" t="s">
        <v>14958</v>
      </c>
      <c r="D2844" s="150">
        <v>1053000</v>
      </c>
      <c r="E2844" s="150">
        <v>1119300.8999999999</v>
      </c>
      <c r="F2844" s="150" t="s">
        <v>18774</v>
      </c>
    </row>
    <row r="2845" spans="1:6" x14ac:dyDescent="0.15">
      <c r="A2845" s="150" t="s">
        <v>5650</v>
      </c>
      <c r="B2845" s="150" t="s">
        <v>29768</v>
      </c>
      <c r="C2845" s="150" t="s">
        <v>14959</v>
      </c>
      <c r="D2845" s="150">
        <v>144821</v>
      </c>
      <c r="E2845" s="150">
        <v>334932</v>
      </c>
      <c r="F2845" s="150" t="s">
        <v>29284</v>
      </c>
    </row>
    <row r="2846" spans="1:6" x14ac:dyDescent="0.15">
      <c r="A2846" s="150" t="s">
        <v>5651</v>
      </c>
      <c r="B2846" s="150" t="s">
        <v>29769</v>
      </c>
      <c r="C2846" s="150" t="s">
        <v>14960</v>
      </c>
      <c r="D2846" s="150">
        <v>2410000</v>
      </c>
      <c r="E2846" s="150">
        <v>2910000</v>
      </c>
      <c r="F2846" s="150" t="s">
        <v>18774</v>
      </c>
    </row>
    <row r="2847" spans="1:6" x14ac:dyDescent="0.15">
      <c r="A2847" s="150" t="s">
        <v>5652</v>
      </c>
      <c r="B2847" s="150" t="s">
        <v>29770</v>
      </c>
      <c r="C2847" s="150" t="s">
        <v>14961</v>
      </c>
      <c r="D2847" s="150">
        <v>29190</v>
      </c>
      <c r="E2847" s="150">
        <v>0</v>
      </c>
      <c r="F2847" s="150" t="s">
        <v>22078</v>
      </c>
    </row>
    <row r="2848" spans="1:6" x14ac:dyDescent="0.15">
      <c r="A2848" s="150" t="s">
        <v>5653</v>
      </c>
      <c r="B2848" s="150" t="s">
        <v>29771</v>
      </c>
      <c r="C2848" s="150" t="s">
        <v>14962</v>
      </c>
      <c r="D2848" s="150">
        <v>1324048.3999999999</v>
      </c>
      <c r="E2848" s="150">
        <v>1377724.4</v>
      </c>
      <c r="F2848" s="150" t="s">
        <v>24459</v>
      </c>
    </row>
    <row r="2849" spans="1:6" x14ac:dyDescent="0.15">
      <c r="A2849" s="150" t="s">
        <v>5654</v>
      </c>
      <c r="B2849" s="150" t="s">
        <v>29772</v>
      </c>
      <c r="C2849" s="150" t="s">
        <v>14963</v>
      </c>
      <c r="D2849" s="150">
        <v>38930</v>
      </c>
      <c r="E2849" s="150">
        <v>51110</v>
      </c>
      <c r="F2849" s="150" t="s">
        <v>22104</v>
      </c>
    </row>
    <row r="2850" spans="1:6" x14ac:dyDescent="0.15">
      <c r="A2850" s="150" t="s">
        <v>5655</v>
      </c>
      <c r="B2850" s="150" t="s">
        <v>29773</v>
      </c>
      <c r="C2850" s="150" t="s">
        <v>14964</v>
      </c>
      <c r="D2850" s="150">
        <v>26710000</v>
      </c>
      <c r="E2850" s="150">
        <v>25810000</v>
      </c>
      <c r="F2850" s="150" t="s">
        <v>22103</v>
      </c>
    </row>
    <row r="2851" spans="1:6" x14ac:dyDescent="0.15">
      <c r="A2851" s="150" t="s">
        <v>5656</v>
      </c>
      <c r="B2851" s="150" t="s">
        <v>29774</v>
      </c>
      <c r="C2851" s="150" t="s">
        <v>12092</v>
      </c>
      <c r="F2851" s="150" t="s">
        <v>503</v>
      </c>
    </row>
    <row r="2852" spans="1:6" x14ac:dyDescent="0.15">
      <c r="A2852" s="150" t="s">
        <v>5657</v>
      </c>
      <c r="B2852" s="150" t="s">
        <v>29775</v>
      </c>
      <c r="C2852" s="150" t="s">
        <v>14965</v>
      </c>
      <c r="D2852" s="150">
        <v>34925</v>
      </c>
      <c r="E2852" s="150">
        <v>39110</v>
      </c>
      <c r="F2852" s="150" t="s">
        <v>27378</v>
      </c>
    </row>
    <row r="2853" spans="1:6" x14ac:dyDescent="0.15">
      <c r="A2853" s="150" t="s">
        <v>5658</v>
      </c>
      <c r="B2853" s="150" t="s">
        <v>29776</v>
      </c>
      <c r="C2853" s="150" t="s">
        <v>14966</v>
      </c>
      <c r="D2853" s="150">
        <v>377209</v>
      </c>
      <c r="E2853" s="150">
        <v>666538</v>
      </c>
      <c r="F2853" s="150" t="s">
        <v>29777</v>
      </c>
    </row>
    <row r="2854" spans="1:6" x14ac:dyDescent="0.15">
      <c r="A2854" s="150" t="s">
        <v>5659</v>
      </c>
      <c r="B2854" s="150" t="s">
        <v>29778</v>
      </c>
      <c r="C2854" s="150" t="s">
        <v>14968</v>
      </c>
      <c r="F2854" s="150" t="s">
        <v>503</v>
      </c>
    </row>
    <row r="2855" spans="1:6" x14ac:dyDescent="0.15">
      <c r="A2855" s="150" t="s">
        <v>5660</v>
      </c>
      <c r="B2855" s="150" t="s">
        <v>29779</v>
      </c>
      <c r="C2855" s="150" t="s">
        <v>14969</v>
      </c>
      <c r="D2855" s="150">
        <v>74400</v>
      </c>
      <c r="E2855" s="150">
        <v>142500</v>
      </c>
      <c r="F2855" s="150" t="s">
        <v>29780</v>
      </c>
    </row>
    <row r="2856" spans="1:6" x14ac:dyDescent="0.15">
      <c r="A2856" s="150" t="s">
        <v>5661</v>
      </c>
      <c r="B2856" s="150" t="s">
        <v>29781</v>
      </c>
      <c r="C2856" s="150" t="s">
        <v>14970</v>
      </c>
      <c r="D2856" s="150">
        <v>211500</v>
      </c>
      <c r="E2856" s="150">
        <v>170000</v>
      </c>
      <c r="F2856" s="150" t="s">
        <v>22161</v>
      </c>
    </row>
    <row r="2857" spans="1:6" x14ac:dyDescent="0.15">
      <c r="A2857" s="150" t="s">
        <v>5662</v>
      </c>
      <c r="B2857" s="150" t="s">
        <v>29782</v>
      </c>
      <c r="C2857" s="150" t="s">
        <v>14971</v>
      </c>
      <c r="F2857" s="150" t="s">
        <v>503</v>
      </c>
    </row>
    <row r="2858" spans="1:6" x14ac:dyDescent="0.15">
      <c r="A2858" s="150" t="s">
        <v>5663</v>
      </c>
      <c r="B2858" s="150" t="s">
        <v>29783</v>
      </c>
      <c r="C2858" s="150" t="s">
        <v>14972</v>
      </c>
      <c r="D2858" s="150">
        <v>21594378</v>
      </c>
      <c r="E2858" s="150">
        <v>183431584</v>
      </c>
      <c r="F2858" s="150" t="s">
        <v>22063</v>
      </c>
    </row>
    <row r="2859" spans="1:6" x14ac:dyDescent="0.15">
      <c r="A2859" s="150" t="s">
        <v>5664</v>
      </c>
      <c r="B2859" s="150" t="s">
        <v>29784</v>
      </c>
      <c r="C2859" s="150" t="s">
        <v>14973</v>
      </c>
      <c r="D2859" s="150">
        <v>139400</v>
      </c>
      <c r="E2859" s="150">
        <v>37800</v>
      </c>
      <c r="F2859" s="150" t="s">
        <v>24495</v>
      </c>
    </row>
    <row r="2860" spans="1:6" x14ac:dyDescent="0.15">
      <c r="A2860" s="150" t="s">
        <v>5665</v>
      </c>
      <c r="B2860" s="150" t="s">
        <v>29785</v>
      </c>
      <c r="C2860" s="150" t="s">
        <v>14974</v>
      </c>
      <c r="D2860" s="150">
        <v>141563</v>
      </c>
      <c r="E2860" s="150">
        <v>50763</v>
      </c>
      <c r="F2860" s="150" t="s">
        <v>22090</v>
      </c>
    </row>
    <row r="2861" spans="1:6" x14ac:dyDescent="0.15">
      <c r="A2861" s="150" t="s">
        <v>5666</v>
      </c>
      <c r="B2861" s="150" t="s">
        <v>29786</v>
      </c>
      <c r="C2861" s="150" t="s">
        <v>14975</v>
      </c>
      <c r="D2861" s="150">
        <v>600000</v>
      </c>
      <c r="E2861" s="150">
        <v>784000</v>
      </c>
      <c r="F2861" s="150" t="s">
        <v>22138</v>
      </c>
    </row>
    <row r="2862" spans="1:6" x14ac:dyDescent="0.15">
      <c r="A2862" s="150" t="s">
        <v>5667</v>
      </c>
      <c r="B2862" s="150" t="s">
        <v>29787</v>
      </c>
      <c r="C2862" s="150" t="s">
        <v>14976</v>
      </c>
      <c r="D2862" s="150">
        <v>497738</v>
      </c>
      <c r="E2862" s="150">
        <v>50763</v>
      </c>
      <c r="F2862" s="150" t="s">
        <v>22090</v>
      </c>
    </row>
    <row r="2863" spans="1:6" x14ac:dyDescent="0.15">
      <c r="A2863" s="150" t="s">
        <v>5668</v>
      </c>
      <c r="B2863" s="150" t="s">
        <v>29788</v>
      </c>
      <c r="C2863" s="150" t="s">
        <v>14974</v>
      </c>
      <c r="D2863" s="150">
        <v>297563</v>
      </c>
      <c r="E2863" s="150">
        <v>50763</v>
      </c>
      <c r="F2863" s="150" t="s">
        <v>22090</v>
      </c>
    </row>
    <row r="2864" spans="1:6" x14ac:dyDescent="0.15">
      <c r="A2864" s="150" t="s">
        <v>5669</v>
      </c>
      <c r="B2864" s="150" t="s">
        <v>29789</v>
      </c>
      <c r="C2864" s="150" t="s">
        <v>1804</v>
      </c>
      <c r="D2864" s="150">
        <v>520722</v>
      </c>
      <c r="E2864" s="150">
        <v>520722</v>
      </c>
      <c r="F2864" s="150" t="s">
        <v>18774</v>
      </c>
    </row>
    <row r="2865" spans="1:6" x14ac:dyDescent="0.15">
      <c r="A2865" s="150" t="s">
        <v>5670</v>
      </c>
      <c r="B2865" s="150" t="s">
        <v>29790</v>
      </c>
      <c r="C2865" s="150" t="s">
        <v>14977</v>
      </c>
      <c r="D2865" s="150">
        <v>3064300</v>
      </c>
      <c r="E2865" s="150">
        <v>3100000</v>
      </c>
      <c r="F2865" s="150" t="s">
        <v>18774</v>
      </c>
    </row>
    <row r="2866" spans="1:6" x14ac:dyDescent="0.15">
      <c r="A2866" s="150" t="s">
        <v>5671</v>
      </c>
      <c r="B2866" s="150" t="s">
        <v>29791</v>
      </c>
      <c r="C2866" s="150" t="s">
        <v>215</v>
      </c>
      <c r="D2866" s="150">
        <v>480000</v>
      </c>
      <c r="E2866" s="150">
        <v>703392</v>
      </c>
      <c r="F2866" s="150" t="s">
        <v>28304</v>
      </c>
    </row>
    <row r="2867" spans="1:6" x14ac:dyDescent="0.15">
      <c r="A2867" s="150" t="s">
        <v>5672</v>
      </c>
      <c r="B2867" s="150" t="s">
        <v>29792</v>
      </c>
      <c r="F2867" s="150" t="s">
        <v>503</v>
      </c>
    </row>
    <row r="2868" spans="1:6" x14ac:dyDescent="0.15">
      <c r="A2868" s="150" t="s">
        <v>5673</v>
      </c>
      <c r="B2868" s="150" t="s">
        <v>29793</v>
      </c>
      <c r="C2868" s="150" t="s">
        <v>14978</v>
      </c>
      <c r="D2868" s="150">
        <v>68800</v>
      </c>
      <c r="E2868" s="150">
        <v>73000</v>
      </c>
      <c r="F2868" s="150" t="s">
        <v>24459</v>
      </c>
    </row>
    <row r="2869" spans="1:6" x14ac:dyDescent="0.15">
      <c r="A2869" s="150" t="s">
        <v>5674</v>
      </c>
      <c r="B2869" s="150" t="s">
        <v>29794</v>
      </c>
      <c r="C2869" s="150" t="s">
        <v>14979</v>
      </c>
      <c r="D2869" s="150">
        <v>9440</v>
      </c>
      <c r="E2869" s="150">
        <v>9885</v>
      </c>
      <c r="F2869" s="150" t="s">
        <v>22088</v>
      </c>
    </row>
    <row r="2870" spans="1:6" x14ac:dyDescent="0.15">
      <c r="A2870" s="150" t="s">
        <v>5675</v>
      </c>
      <c r="B2870" s="150" t="s">
        <v>29795</v>
      </c>
      <c r="C2870" s="150" t="s">
        <v>14980</v>
      </c>
      <c r="D2870" s="150">
        <v>5000</v>
      </c>
      <c r="E2870" s="150">
        <v>5000</v>
      </c>
      <c r="F2870" s="150" t="s">
        <v>22136</v>
      </c>
    </row>
    <row r="2871" spans="1:6" x14ac:dyDescent="0.15">
      <c r="A2871" s="150" t="s">
        <v>5676</v>
      </c>
      <c r="B2871" s="150" t="s">
        <v>29796</v>
      </c>
      <c r="F2871" s="150" t="s">
        <v>503</v>
      </c>
    </row>
    <row r="2872" spans="1:6" x14ac:dyDescent="0.15">
      <c r="A2872" s="150" t="s">
        <v>5677</v>
      </c>
      <c r="B2872" s="150" t="s">
        <v>29797</v>
      </c>
      <c r="C2872" s="150" t="s">
        <v>14981</v>
      </c>
      <c r="D2872" s="150">
        <v>10460000</v>
      </c>
      <c r="E2872" s="150">
        <v>14660000</v>
      </c>
      <c r="F2872" s="150" t="s">
        <v>24571</v>
      </c>
    </row>
    <row r="2873" spans="1:6" x14ac:dyDescent="0.15">
      <c r="A2873" s="150" t="s">
        <v>5678</v>
      </c>
      <c r="B2873" s="150" t="s">
        <v>29798</v>
      </c>
      <c r="C2873" s="150" t="s">
        <v>14982</v>
      </c>
      <c r="F2873" s="150" t="s">
        <v>503</v>
      </c>
    </row>
    <row r="2874" spans="1:6" x14ac:dyDescent="0.15">
      <c r="A2874" s="150" t="s">
        <v>5679</v>
      </c>
      <c r="B2874" s="150" t="s">
        <v>29799</v>
      </c>
      <c r="C2874" s="150" t="s">
        <v>14983</v>
      </c>
      <c r="D2874" s="150">
        <v>42000</v>
      </c>
      <c r="E2874" s="150">
        <v>65000</v>
      </c>
      <c r="F2874" s="150" t="s">
        <v>22088</v>
      </c>
    </row>
    <row r="2875" spans="1:6" x14ac:dyDescent="0.15">
      <c r="A2875" s="150" t="s">
        <v>5680</v>
      </c>
      <c r="B2875" s="150" t="s">
        <v>29800</v>
      </c>
      <c r="C2875" s="150" t="s">
        <v>14984</v>
      </c>
      <c r="F2875" s="150" t="s">
        <v>503</v>
      </c>
    </row>
    <row r="2876" spans="1:6" x14ac:dyDescent="0.15">
      <c r="A2876" s="150" t="s">
        <v>5681</v>
      </c>
      <c r="B2876" s="150" t="s">
        <v>29801</v>
      </c>
      <c r="C2876" s="150" t="s">
        <v>14985</v>
      </c>
      <c r="F2876" s="150" t="s">
        <v>503</v>
      </c>
    </row>
    <row r="2877" spans="1:6" x14ac:dyDescent="0.15">
      <c r="A2877" s="150" t="s">
        <v>5682</v>
      </c>
      <c r="B2877" s="150" t="s">
        <v>29802</v>
      </c>
      <c r="F2877" s="150" t="s">
        <v>503</v>
      </c>
    </row>
    <row r="2878" spans="1:6" x14ac:dyDescent="0.15">
      <c r="A2878" s="150" t="s">
        <v>5683</v>
      </c>
      <c r="B2878" s="150" t="s">
        <v>29803</v>
      </c>
      <c r="C2878" s="150" t="s">
        <v>14986</v>
      </c>
      <c r="F2878" s="150" t="s">
        <v>503</v>
      </c>
    </row>
    <row r="2879" spans="1:6" x14ac:dyDescent="0.15">
      <c r="A2879" s="150" t="s">
        <v>5684</v>
      </c>
      <c r="B2879" s="150" t="s">
        <v>29804</v>
      </c>
      <c r="C2879" s="150" t="s">
        <v>14987</v>
      </c>
      <c r="D2879" s="150">
        <v>40</v>
      </c>
      <c r="E2879" s="150">
        <v>75</v>
      </c>
      <c r="F2879" s="150" t="s">
        <v>24498</v>
      </c>
    </row>
    <row r="2880" spans="1:6" x14ac:dyDescent="0.15">
      <c r="A2880" s="150" t="s">
        <v>5685</v>
      </c>
      <c r="B2880" s="150" t="s">
        <v>29805</v>
      </c>
      <c r="C2880" s="150" t="s">
        <v>14988</v>
      </c>
      <c r="D2880" s="150">
        <v>11740200</v>
      </c>
      <c r="E2880" s="150">
        <v>7671300</v>
      </c>
      <c r="F2880" s="150" t="s">
        <v>29806</v>
      </c>
    </row>
    <row r="2881" spans="1:6" x14ac:dyDescent="0.15">
      <c r="A2881" s="150" t="s">
        <v>5686</v>
      </c>
      <c r="B2881" s="150" t="s">
        <v>29807</v>
      </c>
      <c r="C2881" s="150" t="s">
        <v>14990</v>
      </c>
      <c r="D2881" s="150">
        <v>1025976.2</v>
      </c>
      <c r="E2881" s="150">
        <v>1524874.4</v>
      </c>
      <c r="F2881" s="150" t="s">
        <v>22067</v>
      </c>
    </row>
    <row r="2882" spans="1:6" x14ac:dyDescent="0.15">
      <c r="A2882" s="150" t="s">
        <v>5687</v>
      </c>
      <c r="B2882" s="150" t="s">
        <v>29808</v>
      </c>
      <c r="C2882" s="150" t="s">
        <v>14991</v>
      </c>
      <c r="D2882" s="150">
        <v>3100</v>
      </c>
      <c r="E2882" s="150">
        <v>3100</v>
      </c>
      <c r="F2882" s="150" t="s">
        <v>24498</v>
      </c>
    </row>
    <row r="2883" spans="1:6" x14ac:dyDescent="0.15">
      <c r="A2883" s="150" t="s">
        <v>5688</v>
      </c>
      <c r="B2883" s="150" t="s">
        <v>29809</v>
      </c>
      <c r="C2883" s="150" t="s">
        <v>14992</v>
      </c>
      <c r="D2883" s="150">
        <v>3623000</v>
      </c>
      <c r="E2883" s="150">
        <v>3970200</v>
      </c>
      <c r="F2883" s="150" t="s">
        <v>18774</v>
      </c>
    </row>
    <row r="2884" spans="1:6" x14ac:dyDescent="0.15">
      <c r="A2884" s="150" t="s">
        <v>5689</v>
      </c>
      <c r="B2884" s="150" t="s">
        <v>29810</v>
      </c>
      <c r="C2884" s="150" t="s">
        <v>14993</v>
      </c>
      <c r="D2884" s="150">
        <v>512560</v>
      </c>
      <c r="E2884" s="150">
        <v>338760</v>
      </c>
      <c r="F2884" s="150" t="s">
        <v>24459</v>
      </c>
    </row>
    <row r="2885" spans="1:6" x14ac:dyDescent="0.15">
      <c r="A2885" s="150" t="s">
        <v>5690</v>
      </c>
      <c r="B2885" s="150" t="s">
        <v>29811</v>
      </c>
      <c r="C2885" s="150" t="s">
        <v>14994</v>
      </c>
      <c r="D2885" s="150">
        <v>29769976</v>
      </c>
      <c r="E2885" s="150">
        <v>44019938</v>
      </c>
      <c r="F2885" s="150" t="s">
        <v>22137</v>
      </c>
    </row>
    <row r="2886" spans="1:6" x14ac:dyDescent="0.15">
      <c r="A2886" s="150" t="s">
        <v>5691</v>
      </c>
      <c r="B2886" s="150" t="s">
        <v>29812</v>
      </c>
      <c r="C2886" s="150" t="s">
        <v>14995</v>
      </c>
      <c r="D2886" s="150">
        <v>165300.68</v>
      </c>
      <c r="E2886" s="150">
        <v>188500.68</v>
      </c>
      <c r="F2886" s="150" t="s">
        <v>22154</v>
      </c>
    </row>
    <row r="2887" spans="1:6" x14ac:dyDescent="0.15">
      <c r="A2887" s="150" t="s">
        <v>5692</v>
      </c>
      <c r="B2887" s="150" t="s">
        <v>29813</v>
      </c>
      <c r="C2887" s="150" t="s">
        <v>14996</v>
      </c>
      <c r="F2887" s="150" t="s">
        <v>503</v>
      </c>
    </row>
    <row r="2888" spans="1:6" x14ac:dyDescent="0.15">
      <c r="A2888" s="150" t="s">
        <v>5693</v>
      </c>
      <c r="B2888" s="150" t="s">
        <v>29814</v>
      </c>
      <c r="C2888" s="150" t="s">
        <v>14997</v>
      </c>
      <c r="D2888" s="150">
        <v>31300000</v>
      </c>
      <c r="E2888" s="150">
        <v>39000000</v>
      </c>
      <c r="F2888" s="150" t="s">
        <v>22124</v>
      </c>
    </row>
    <row r="2889" spans="1:6" x14ac:dyDescent="0.15">
      <c r="A2889" s="150" t="s">
        <v>5694</v>
      </c>
      <c r="B2889" s="150" t="s">
        <v>29815</v>
      </c>
      <c r="C2889" s="150" t="s">
        <v>14024</v>
      </c>
      <c r="D2889" s="150">
        <v>63000000</v>
      </c>
      <c r="E2889" s="150">
        <v>145803600</v>
      </c>
      <c r="F2889" s="150" t="s">
        <v>29816</v>
      </c>
    </row>
    <row r="2890" spans="1:6" x14ac:dyDescent="0.15">
      <c r="A2890" s="150" t="s">
        <v>5695</v>
      </c>
      <c r="B2890" s="150" t="s">
        <v>29817</v>
      </c>
      <c r="C2890" s="150" t="s">
        <v>14998</v>
      </c>
      <c r="D2890" s="150">
        <v>3750000</v>
      </c>
      <c r="E2890" s="150">
        <v>3900000</v>
      </c>
      <c r="F2890" s="150" t="s">
        <v>22058</v>
      </c>
    </row>
    <row r="2891" spans="1:6" x14ac:dyDescent="0.15">
      <c r="A2891" s="150" t="s">
        <v>5696</v>
      </c>
      <c r="B2891" s="150" t="s">
        <v>29818</v>
      </c>
      <c r="C2891" s="150" t="s">
        <v>14999</v>
      </c>
      <c r="D2891" s="150">
        <v>44000</v>
      </c>
      <c r="E2891" s="150">
        <v>44000</v>
      </c>
      <c r="F2891" s="150" t="s">
        <v>22172</v>
      </c>
    </row>
    <row r="2892" spans="1:6" x14ac:dyDescent="0.15">
      <c r="A2892" s="150" t="s">
        <v>5697</v>
      </c>
      <c r="B2892" s="150" t="s">
        <v>29819</v>
      </c>
      <c r="C2892" s="150" t="s">
        <v>15000</v>
      </c>
      <c r="D2892" s="150">
        <v>39700</v>
      </c>
      <c r="E2892" s="150">
        <v>30300</v>
      </c>
      <c r="F2892" s="150" t="s">
        <v>22172</v>
      </c>
    </row>
    <row r="2893" spans="1:6" x14ac:dyDescent="0.15">
      <c r="A2893" s="150" t="s">
        <v>5698</v>
      </c>
      <c r="B2893" s="150" t="s">
        <v>29820</v>
      </c>
      <c r="C2893" s="150" t="s">
        <v>15001</v>
      </c>
      <c r="D2893" s="150">
        <v>1919800</v>
      </c>
      <c r="E2893" s="150">
        <v>1966900</v>
      </c>
      <c r="F2893" s="150" t="s">
        <v>18774</v>
      </c>
    </row>
    <row r="2894" spans="1:6" x14ac:dyDescent="0.15">
      <c r="A2894" s="150" t="s">
        <v>5699</v>
      </c>
      <c r="B2894" s="150" t="s">
        <v>29821</v>
      </c>
      <c r="C2894" s="150" t="s">
        <v>15002</v>
      </c>
      <c r="D2894" s="150">
        <v>299090</v>
      </c>
      <c r="E2894" s="150">
        <v>559672</v>
      </c>
      <c r="F2894" s="150" t="s">
        <v>21479</v>
      </c>
    </row>
    <row r="2895" spans="1:6" x14ac:dyDescent="0.15">
      <c r="A2895" s="150" t="s">
        <v>5700</v>
      </c>
      <c r="B2895" s="150" t="s">
        <v>29822</v>
      </c>
      <c r="C2895" s="150" t="s">
        <v>15003</v>
      </c>
      <c r="D2895" s="150">
        <v>120455</v>
      </c>
      <c r="E2895" s="150">
        <v>173505</v>
      </c>
      <c r="F2895" s="150" t="s">
        <v>22161</v>
      </c>
    </row>
    <row r="2896" spans="1:6" x14ac:dyDescent="0.15">
      <c r="A2896" s="150" t="s">
        <v>5701</v>
      </c>
      <c r="B2896" s="150" t="s">
        <v>29823</v>
      </c>
      <c r="C2896" s="150" t="s">
        <v>15004</v>
      </c>
      <c r="D2896" s="150">
        <v>104900</v>
      </c>
      <c r="E2896" s="150">
        <v>39602</v>
      </c>
      <c r="F2896" s="150" t="s">
        <v>22078</v>
      </c>
    </row>
    <row r="2897" spans="1:6" x14ac:dyDescent="0.15">
      <c r="A2897" s="150" t="s">
        <v>5702</v>
      </c>
      <c r="B2897" s="150" t="s">
        <v>29824</v>
      </c>
      <c r="C2897" s="150" t="s">
        <v>15005</v>
      </c>
      <c r="D2897" s="150">
        <v>10320000</v>
      </c>
      <c r="E2897" s="150">
        <v>113200000</v>
      </c>
      <c r="F2897" s="150" t="s">
        <v>22098</v>
      </c>
    </row>
    <row r="2898" spans="1:6" x14ac:dyDescent="0.15">
      <c r="A2898" s="150" t="s">
        <v>5703</v>
      </c>
      <c r="B2898" s="150" t="s">
        <v>29825</v>
      </c>
      <c r="C2898" s="150" t="s">
        <v>15006</v>
      </c>
      <c r="D2898" s="150">
        <v>32900</v>
      </c>
      <c r="E2898" s="150">
        <v>54600</v>
      </c>
      <c r="F2898" s="150" t="s">
        <v>29826</v>
      </c>
    </row>
    <row r="2899" spans="1:6" x14ac:dyDescent="0.15">
      <c r="A2899" s="150" t="s">
        <v>5704</v>
      </c>
      <c r="B2899" s="150" t="s">
        <v>29827</v>
      </c>
      <c r="C2899" s="150" t="s">
        <v>15007</v>
      </c>
      <c r="D2899" s="150">
        <v>26182</v>
      </c>
      <c r="E2899" s="150">
        <v>19382</v>
      </c>
      <c r="F2899" s="150" t="s">
        <v>22110</v>
      </c>
    </row>
    <row r="2900" spans="1:6" x14ac:dyDescent="0.15">
      <c r="A2900" s="150" t="s">
        <v>5705</v>
      </c>
      <c r="B2900" s="150" t="s">
        <v>29828</v>
      </c>
      <c r="C2900" s="150" t="s">
        <v>15008</v>
      </c>
      <c r="D2900" s="150">
        <v>2461440</v>
      </c>
      <c r="E2900" s="150">
        <v>2078720</v>
      </c>
      <c r="F2900" s="150" t="s">
        <v>29829</v>
      </c>
    </row>
    <row r="2901" spans="1:6" x14ac:dyDescent="0.15">
      <c r="A2901" s="150" t="s">
        <v>5706</v>
      </c>
      <c r="B2901" s="150" t="s">
        <v>29830</v>
      </c>
      <c r="C2901" s="150" t="s">
        <v>15009</v>
      </c>
      <c r="D2901" s="150">
        <v>670261</v>
      </c>
      <c r="E2901" s="150">
        <v>371330</v>
      </c>
      <c r="F2901" s="150" t="s">
        <v>29831</v>
      </c>
    </row>
    <row r="2902" spans="1:6" x14ac:dyDescent="0.15">
      <c r="A2902" s="150" t="s">
        <v>5707</v>
      </c>
      <c r="B2902" s="150" t="s">
        <v>29832</v>
      </c>
      <c r="C2902" s="150" t="s">
        <v>15010</v>
      </c>
      <c r="D2902" s="150">
        <v>2970000</v>
      </c>
      <c r="E2902" s="150">
        <v>9430000</v>
      </c>
      <c r="F2902" s="150" t="s">
        <v>27700</v>
      </c>
    </row>
    <row r="2903" spans="1:6" x14ac:dyDescent="0.15">
      <c r="A2903" s="150" t="s">
        <v>5708</v>
      </c>
      <c r="B2903" s="150" t="s">
        <v>29833</v>
      </c>
      <c r="C2903" s="150" t="s">
        <v>15011</v>
      </c>
      <c r="D2903" s="150">
        <v>360480</v>
      </c>
      <c r="E2903" s="150">
        <v>378000</v>
      </c>
      <c r="F2903" s="150" t="s">
        <v>22052</v>
      </c>
    </row>
    <row r="2904" spans="1:6" x14ac:dyDescent="0.15">
      <c r="A2904" s="150" t="s">
        <v>5709</v>
      </c>
      <c r="B2904" s="150" t="s">
        <v>29834</v>
      </c>
      <c r="C2904" s="150" t="s">
        <v>406</v>
      </c>
      <c r="D2904" s="150">
        <v>14753036</v>
      </c>
      <c r="E2904" s="150">
        <v>15539520</v>
      </c>
      <c r="F2904" s="150" t="s">
        <v>22067</v>
      </c>
    </row>
    <row r="2905" spans="1:6" x14ac:dyDescent="0.15">
      <c r="A2905" s="150" t="s">
        <v>5710</v>
      </c>
      <c r="B2905" s="150" t="s">
        <v>29835</v>
      </c>
      <c r="C2905" s="150" t="s">
        <v>15012</v>
      </c>
      <c r="D2905" s="150">
        <v>1700000</v>
      </c>
      <c r="E2905" s="150">
        <v>2890000</v>
      </c>
      <c r="F2905" s="150" t="s">
        <v>22103</v>
      </c>
    </row>
    <row r="2906" spans="1:6" x14ac:dyDescent="0.15">
      <c r="A2906" s="150" t="s">
        <v>5711</v>
      </c>
      <c r="B2906" s="150" t="s">
        <v>29836</v>
      </c>
      <c r="C2906" s="150" t="s">
        <v>15013</v>
      </c>
      <c r="D2906" s="150">
        <v>0</v>
      </c>
      <c r="E2906" s="150">
        <v>0</v>
      </c>
      <c r="F2906" s="150" t="s">
        <v>22088</v>
      </c>
    </row>
    <row r="2907" spans="1:6" x14ac:dyDescent="0.15">
      <c r="A2907" s="150" t="s">
        <v>5712</v>
      </c>
      <c r="B2907" s="150" t="s">
        <v>29837</v>
      </c>
      <c r="C2907" s="150" t="s">
        <v>15014</v>
      </c>
      <c r="D2907" s="150">
        <v>318855</v>
      </c>
      <c r="E2907" s="150">
        <v>429732</v>
      </c>
      <c r="F2907" s="150" t="s">
        <v>22078</v>
      </c>
    </row>
    <row r="2908" spans="1:6" x14ac:dyDescent="0.15">
      <c r="A2908" s="150" t="s">
        <v>5713</v>
      </c>
      <c r="B2908" s="150" t="s">
        <v>29838</v>
      </c>
      <c r="C2908" s="150" t="s">
        <v>15015</v>
      </c>
      <c r="D2908" s="150">
        <v>0</v>
      </c>
      <c r="E2908" s="150">
        <v>0</v>
      </c>
      <c r="F2908" s="150" t="s">
        <v>29839</v>
      </c>
    </row>
    <row r="2909" spans="1:6" x14ac:dyDescent="0.15">
      <c r="A2909" s="150" t="s">
        <v>5714</v>
      </c>
      <c r="B2909" s="150" t="s">
        <v>29840</v>
      </c>
      <c r="C2909" s="150" t="s">
        <v>15016</v>
      </c>
      <c r="D2909" s="150">
        <v>110000</v>
      </c>
      <c r="E2909" s="150">
        <v>36400</v>
      </c>
      <c r="F2909" s="150" t="s">
        <v>24495</v>
      </c>
    </row>
    <row r="2910" spans="1:6" x14ac:dyDescent="0.15">
      <c r="A2910" s="150" t="s">
        <v>5715</v>
      </c>
      <c r="B2910" s="150" t="s">
        <v>29841</v>
      </c>
      <c r="C2910" s="150" t="s">
        <v>15017</v>
      </c>
      <c r="D2910" s="150">
        <v>24700000</v>
      </c>
      <c r="E2910" s="150">
        <v>29100000</v>
      </c>
      <c r="F2910" s="150" t="s">
        <v>22098</v>
      </c>
    </row>
    <row r="2911" spans="1:6" x14ac:dyDescent="0.15">
      <c r="A2911" s="150" t="s">
        <v>5716</v>
      </c>
      <c r="B2911" s="150" t="s">
        <v>29842</v>
      </c>
      <c r="C2911" s="150" t="s">
        <v>15018</v>
      </c>
      <c r="D2911" s="150">
        <v>50000000</v>
      </c>
      <c r="E2911" s="150">
        <v>51000000</v>
      </c>
      <c r="F2911" s="150" t="s">
        <v>22172</v>
      </c>
    </row>
    <row r="2912" spans="1:6" x14ac:dyDescent="0.15">
      <c r="A2912" s="150" t="s">
        <v>5717</v>
      </c>
      <c r="B2912" s="150" t="s">
        <v>29843</v>
      </c>
      <c r="C2912" s="150" t="s">
        <v>14952</v>
      </c>
      <c r="D2912" s="150">
        <v>0</v>
      </c>
      <c r="E2912" s="150">
        <v>0</v>
      </c>
      <c r="F2912" s="150" t="s">
        <v>24605</v>
      </c>
    </row>
    <row r="2913" spans="1:6" x14ac:dyDescent="0.15">
      <c r="A2913" s="150" t="s">
        <v>5718</v>
      </c>
      <c r="B2913" s="150" t="s">
        <v>29844</v>
      </c>
      <c r="C2913" s="150" t="s">
        <v>15019</v>
      </c>
      <c r="D2913" s="150">
        <v>1660000</v>
      </c>
      <c r="E2913" s="150">
        <v>428400</v>
      </c>
      <c r="F2913" s="150" t="s">
        <v>22060</v>
      </c>
    </row>
    <row r="2914" spans="1:6" x14ac:dyDescent="0.15">
      <c r="A2914" s="150" t="s">
        <v>5719</v>
      </c>
      <c r="B2914" s="150" t="s">
        <v>29845</v>
      </c>
      <c r="C2914" s="150" t="s">
        <v>15020</v>
      </c>
      <c r="D2914" s="150">
        <v>407610</v>
      </c>
      <c r="E2914" s="150">
        <v>2677920</v>
      </c>
      <c r="F2914" s="150" t="s">
        <v>22058</v>
      </c>
    </row>
    <row r="2915" spans="1:6" x14ac:dyDescent="0.15">
      <c r="A2915" s="150" t="s">
        <v>5720</v>
      </c>
      <c r="B2915" s="150" t="s">
        <v>29846</v>
      </c>
      <c r="C2915" s="150" t="s">
        <v>15021</v>
      </c>
      <c r="D2915" s="150">
        <v>5550</v>
      </c>
      <c r="E2915" s="150">
        <v>6600</v>
      </c>
      <c r="F2915" s="150" t="s">
        <v>22088</v>
      </c>
    </row>
    <row r="2916" spans="1:6" x14ac:dyDescent="0.15">
      <c r="A2916" s="150" t="s">
        <v>5721</v>
      </c>
      <c r="B2916" s="150" t="s">
        <v>29847</v>
      </c>
      <c r="C2916" s="150" t="s">
        <v>15022</v>
      </c>
      <c r="D2916" s="150">
        <v>4803777</v>
      </c>
      <c r="E2916" s="150">
        <v>991777</v>
      </c>
      <c r="F2916" s="150" t="s">
        <v>18774</v>
      </c>
    </row>
    <row r="2917" spans="1:6" x14ac:dyDescent="0.15">
      <c r="A2917" s="150" t="s">
        <v>5722</v>
      </c>
      <c r="B2917" s="150" t="s">
        <v>29848</v>
      </c>
      <c r="C2917" s="150" t="s">
        <v>15023</v>
      </c>
      <c r="D2917" s="150">
        <v>650000</v>
      </c>
      <c r="E2917" s="150">
        <v>1100000</v>
      </c>
      <c r="F2917" s="150" t="s">
        <v>22053</v>
      </c>
    </row>
    <row r="2918" spans="1:6" x14ac:dyDescent="0.15">
      <c r="A2918" s="150" t="s">
        <v>5723</v>
      </c>
      <c r="B2918" s="150" t="s">
        <v>29849</v>
      </c>
      <c r="F2918" s="150" t="s">
        <v>503</v>
      </c>
    </row>
    <row r="2919" spans="1:6" x14ac:dyDescent="0.15">
      <c r="A2919" s="150" t="s">
        <v>5724</v>
      </c>
      <c r="B2919" s="150" t="s">
        <v>29850</v>
      </c>
      <c r="F2919" s="150" t="s">
        <v>503</v>
      </c>
    </row>
    <row r="2920" spans="1:6" x14ac:dyDescent="0.15">
      <c r="A2920" s="150" t="s">
        <v>5725</v>
      </c>
      <c r="B2920" s="150" t="s">
        <v>29851</v>
      </c>
      <c r="C2920" s="150" t="s">
        <v>15024</v>
      </c>
      <c r="D2920" s="150">
        <v>0</v>
      </c>
      <c r="E2920" s="150">
        <v>0</v>
      </c>
      <c r="F2920" s="150" t="s">
        <v>28030</v>
      </c>
    </row>
    <row r="2921" spans="1:6" x14ac:dyDescent="0.15">
      <c r="A2921" s="150" t="s">
        <v>5726</v>
      </c>
      <c r="B2921" s="150" t="s">
        <v>29852</v>
      </c>
      <c r="C2921" s="150" t="s">
        <v>15025</v>
      </c>
      <c r="D2921" s="150">
        <v>160500</v>
      </c>
      <c r="E2921" s="150">
        <v>37485</v>
      </c>
      <c r="F2921" s="150" t="s">
        <v>28304</v>
      </c>
    </row>
    <row r="2922" spans="1:6" x14ac:dyDescent="0.15">
      <c r="A2922" s="150" t="s">
        <v>5727</v>
      </c>
      <c r="B2922" s="150" t="s">
        <v>29853</v>
      </c>
      <c r="C2922" s="150" t="s">
        <v>14952</v>
      </c>
      <c r="D2922" s="150">
        <v>0</v>
      </c>
      <c r="E2922" s="150">
        <v>0</v>
      </c>
      <c r="F2922" s="150" t="s">
        <v>24605</v>
      </c>
    </row>
    <row r="2923" spans="1:6" x14ac:dyDescent="0.15">
      <c r="A2923" s="150" t="s">
        <v>5728</v>
      </c>
      <c r="B2923" s="150" t="s">
        <v>29854</v>
      </c>
      <c r="F2923" s="150" t="s">
        <v>503</v>
      </c>
    </row>
    <row r="2924" spans="1:6" x14ac:dyDescent="0.15">
      <c r="A2924" s="150" t="s">
        <v>5729</v>
      </c>
      <c r="B2924" s="150" t="s">
        <v>29855</v>
      </c>
      <c r="C2924" s="150" t="s">
        <v>15026</v>
      </c>
      <c r="D2924" s="150">
        <v>2373800.9500000002</v>
      </c>
      <c r="E2924" s="150">
        <v>3286810</v>
      </c>
      <c r="F2924" s="150" t="s">
        <v>22078</v>
      </c>
    </row>
    <row r="2925" spans="1:6" x14ac:dyDescent="0.15">
      <c r="A2925" s="150" t="s">
        <v>5730</v>
      </c>
      <c r="B2925" s="150" t="s">
        <v>29856</v>
      </c>
      <c r="C2925" s="150" t="s">
        <v>15027</v>
      </c>
      <c r="D2925" s="150">
        <v>480</v>
      </c>
      <c r="E2925" s="150">
        <v>390</v>
      </c>
      <c r="F2925" s="150" t="s">
        <v>29857</v>
      </c>
    </row>
    <row r="2926" spans="1:6" x14ac:dyDescent="0.15">
      <c r="A2926" s="150" t="s">
        <v>5731</v>
      </c>
      <c r="B2926" s="150" t="s">
        <v>29858</v>
      </c>
      <c r="C2926" s="150" t="s">
        <v>15029</v>
      </c>
      <c r="D2926" s="150">
        <v>1439694.41</v>
      </c>
      <c r="E2926" s="150">
        <v>1134745.44</v>
      </c>
      <c r="F2926" s="150" t="s">
        <v>29859</v>
      </c>
    </row>
    <row r="2927" spans="1:6" x14ac:dyDescent="0.15">
      <c r="A2927" s="150" t="s">
        <v>5732</v>
      </c>
      <c r="B2927" s="150" t="s">
        <v>29860</v>
      </c>
      <c r="C2927" s="150" t="s">
        <v>387</v>
      </c>
      <c r="D2927" s="150">
        <v>3930000</v>
      </c>
      <c r="E2927" s="150">
        <v>4350000</v>
      </c>
      <c r="F2927" s="150" t="s">
        <v>22053</v>
      </c>
    </row>
    <row r="2928" spans="1:6" x14ac:dyDescent="0.15">
      <c r="A2928" s="150" t="s">
        <v>5733</v>
      </c>
      <c r="B2928" s="150" t="s">
        <v>29861</v>
      </c>
      <c r="C2928" s="150" t="s">
        <v>15030</v>
      </c>
      <c r="D2928" s="150">
        <v>4700000</v>
      </c>
      <c r="E2928" s="150">
        <v>40089</v>
      </c>
      <c r="F2928" s="150" t="s">
        <v>29862</v>
      </c>
    </row>
    <row r="2929" spans="1:6" x14ac:dyDescent="0.15">
      <c r="A2929" s="150" t="s">
        <v>5734</v>
      </c>
      <c r="B2929" s="150" t="s">
        <v>29863</v>
      </c>
      <c r="C2929" s="150" t="s">
        <v>15031</v>
      </c>
      <c r="D2929" s="150">
        <v>7766729</v>
      </c>
      <c r="E2929" s="150">
        <v>9729744.1999999993</v>
      </c>
      <c r="F2929" s="150" t="s">
        <v>29864</v>
      </c>
    </row>
    <row r="2930" spans="1:6" x14ac:dyDescent="0.15">
      <c r="A2930" s="150" t="s">
        <v>5735</v>
      </c>
      <c r="B2930" s="150" t="s">
        <v>29865</v>
      </c>
      <c r="C2930" s="150" t="s">
        <v>15032</v>
      </c>
      <c r="D2930" s="150">
        <v>3936000</v>
      </c>
      <c r="E2930" s="150">
        <v>7000000</v>
      </c>
      <c r="F2930" s="150" t="s">
        <v>22053</v>
      </c>
    </row>
    <row r="2931" spans="1:6" x14ac:dyDescent="0.15">
      <c r="A2931" s="150" t="s">
        <v>5736</v>
      </c>
      <c r="B2931" s="150" t="s">
        <v>29866</v>
      </c>
      <c r="C2931" s="150" t="s">
        <v>15034</v>
      </c>
      <c r="D2931" s="150">
        <v>1566000</v>
      </c>
      <c r="E2931" s="150">
        <v>2680480</v>
      </c>
      <c r="F2931" s="150" t="s">
        <v>29867</v>
      </c>
    </row>
    <row r="2932" spans="1:6" x14ac:dyDescent="0.15">
      <c r="A2932" s="150" t="s">
        <v>5737</v>
      </c>
      <c r="B2932" s="150" t="s">
        <v>29868</v>
      </c>
      <c r="C2932" s="150" t="s">
        <v>15035</v>
      </c>
      <c r="D2932" s="150">
        <v>9765740</v>
      </c>
      <c r="E2932" s="150">
        <v>9387319</v>
      </c>
      <c r="F2932" s="150" t="s">
        <v>28508</v>
      </c>
    </row>
    <row r="2933" spans="1:6" x14ac:dyDescent="0.15">
      <c r="A2933" s="150" t="s">
        <v>5738</v>
      </c>
      <c r="B2933" s="150" t="s">
        <v>29869</v>
      </c>
      <c r="C2933" s="150" t="s">
        <v>15036</v>
      </c>
      <c r="D2933" s="150">
        <v>319700</v>
      </c>
      <c r="E2933" s="150">
        <v>650000</v>
      </c>
      <c r="F2933" s="150" t="s">
        <v>18774</v>
      </c>
    </row>
    <row r="2934" spans="1:6" x14ac:dyDescent="0.15">
      <c r="A2934" s="150" t="s">
        <v>5739</v>
      </c>
      <c r="B2934" s="150" t="s">
        <v>29870</v>
      </c>
      <c r="C2934" s="150" t="s">
        <v>15037</v>
      </c>
      <c r="D2934" s="150">
        <v>608403.6</v>
      </c>
      <c r="E2934" s="150">
        <v>646560</v>
      </c>
      <c r="F2934" s="150" t="s">
        <v>29871</v>
      </c>
    </row>
    <row r="2935" spans="1:6" x14ac:dyDescent="0.15">
      <c r="A2935" s="150" t="s">
        <v>5740</v>
      </c>
      <c r="B2935" s="150" t="s">
        <v>29872</v>
      </c>
      <c r="C2935" s="150" t="s">
        <v>2876</v>
      </c>
      <c r="D2935" s="150">
        <v>5300000</v>
      </c>
      <c r="E2935" s="150">
        <v>108000</v>
      </c>
      <c r="F2935" s="150" t="s">
        <v>22053</v>
      </c>
    </row>
    <row r="2936" spans="1:6" x14ac:dyDescent="0.15">
      <c r="A2936" s="150" t="s">
        <v>5741</v>
      </c>
      <c r="B2936" s="150" t="s">
        <v>29873</v>
      </c>
      <c r="C2936" s="150" t="s">
        <v>12582</v>
      </c>
      <c r="D2936" s="150">
        <v>2556120</v>
      </c>
      <c r="E2936" s="150">
        <v>2750140</v>
      </c>
      <c r="F2936" s="150" t="s">
        <v>22052</v>
      </c>
    </row>
    <row r="2937" spans="1:6" x14ac:dyDescent="0.15">
      <c r="A2937" s="150" t="s">
        <v>5742</v>
      </c>
      <c r="B2937" s="150" t="s">
        <v>29874</v>
      </c>
      <c r="C2937" s="150" t="s">
        <v>15038</v>
      </c>
      <c r="D2937" s="150">
        <v>778600</v>
      </c>
      <c r="E2937" s="150">
        <v>3904000</v>
      </c>
      <c r="F2937" s="150" t="s">
        <v>22098</v>
      </c>
    </row>
    <row r="2938" spans="1:6" x14ac:dyDescent="0.15">
      <c r="A2938" s="150" t="s">
        <v>5743</v>
      </c>
      <c r="B2938" s="150" t="s">
        <v>29875</v>
      </c>
      <c r="C2938" s="150" t="s">
        <v>15039</v>
      </c>
      <c r="D2938" s="150">
        <v>20400</v>
      </c>
      <c r="E2938" s="150">
        <v>31400</v>
      </c>
      <c r="F2938" s="150" t="s">
        <v>22088</v>
      </c>
    </row>
    <row r="2939" spans="1:6" x14ac:dyDescent="0.15">
      <c r="A2939" s="150" t="s">
        <v>5744</v>
      </c>
      <c r="B2939" s="150" t="s">
        <v>29876</v>
      </c>
      <c r="C2939" s="150" t="s">
        <v>15040</v>
      </c>
      <c r="D2939" s="150">
        <v>86023.679999999993</v>
      </c>
      <c r="E2939" s="150">
        <v>101634.8</v>
      </c>
      <c r="F2939" s="150" t="s">
        <v>28244</v>
      </c>
    </row>
    <row r="2940" spans="1:6" x14ac:dyDescent="0.15">
      <c r="A2940" s="150" t="s">
        <v>5745</v>
      </c>
      <c r="B2940" s="150" t="s">
        <v>29877</v>
      </c>
      <c r="C2940" s="150" t="s">
        <v>15041</v>
      </c>
      <c r="D2940" s="150">
        <v>2545200</v>
      </c>
      <c r="E2940" s="150">
        <v>2921100</v>
      </c>
      <c r="F2940" s="150" t="s">
        <v>29878</v>
      </c>
    </row>
    <row r="2941" spans="1:6" x14ac:dyDescent="0.15">
      <c r="A2941" s="150" t="s">
        <v>5746</v>
      </c>
      <c r="B2941" s="150" t="s">
        <v>29879</v>
      </c>
      <c r="C2941" s="150" t="s">
        <v>15042</v>
      </c>
      <c r="D2941" s="150">
        <v>528066</v>
      </c>
      <c r="E2941" s="150">
        <v>121149</v>
      </c>
      <c r="F2941" s="150" t="s">
        <v>29880</v>
      </c>
    </row>
    <row r="2942" spans="1:6" x14ac:dyDescent="0.15">
      <c r="A2942" s="150" t="s">
        <v>5747</v>
      </c>
      <c r="B2942" s="150" t="s">
        <v>29881</v>
      </c>
      <c r="C2942" s="150" t="s">
        <v>15043</v>
      </c>
      <c r="D2942" s="150">
        <v>89520</v>
      </c>
      <c r="E2942" s="150">
        <v>56200</v>
      </c>
      <c r="F2942" s="150" t="s">
        <v>24495</v>
      </c>
    </row>
    <row r="2943" spans="1:6" x14ac:dyDescent="0.15">
      <c r="A2943" s="150" t="s">
        <v>5748</v>
      </c>
      <c r="B2943" s="150" t="s">
        <v>29882</v>
      </c>
      <c r="C2943" s="150" t="s">
        <v>15044</v>
      </c>
      <c r="D2943" s="150">
        <v>658272</v>
      </c>
      <c r="E2943" s="150">
        <v>672669.85</v>
      </c>
      <c r="F2943" s="150" t="s">
        <v>18774</v>
      </c>
    </row>
    <row r="2944" spans="1:6" x14ac:dyDescent="0.15">
      <c r="A2944" s="150" t="s">
        <v>5749</v>
      </c>
      <c r="B2944" s="150" t="s">
        <v>29883</v>
      </c>
      <c r="C2944" s="150" t="s">
        <v>15045</v>
      </c>
      <c r="D2944" s="150">
        <v>12000000</v>
      </c>
      <c r="E2944" s="150">
        <v>19140000</v>
      </c>
      <c r="F2944" s="150" t="s">
        <v>22053</v>
      </c>
    </row>
    <row r="2945" spans="1:6" x14ac:dyDescent="0.15">
      <c r="A2945" s="150" t="s">
        <v>5750</v>
      </c>
      <c r="B2945" s="150" t="s">
        <v>29884</v>
      </c>
      <c r="C2945" s="150" t="s">
        <v>15046</v>
      </c>
      <c r="D2945" s="150">
        <v>1181046</v>
      </c>
      <c r="E2945" s="150">
        <v>984496</v>
      </c>
      <c r="F2945" s="150" t="s">
        <v>18774</v>
      </c>
    </row>
    <row r="2946" spans="1:6" x14ac:dyDescent="0.15">
      <c r="A2946" s="150" t="s">
        <v>5751</v>
      </c>
      <c r="B2946" s="150" t="s">
        <v>29885</v>
      </c>
      <c r="C2946" s="150" t="s">
        <v>15047</v>
      </c>
      <c r="D2946" s="150">
        <v>21912765.5</v>
      </c>
      <c r="E2946" s="150">
        <v>24386916</v>
      </c>
      <c r="F2946" s="150" t="s">
        <v>22053</v>
      </c>
    </row>
    <row r="2947" spans="1:6" x14ac:dyDescent="0.15">
      <c r="A2947" s="150" t="s">
        <v>5752</v>
      </c>
      <c r="B2947" s="150" t="s">
        <v>29886</v>
      </c>
      <c r="C2947" s="150" t="s">
        <v>15048</v>
      </c>
      <c r="D2947" s="150">
        <v>2799475</v>
      </c>
      <c r="E2947" s="150">
        <v>4594596</v>
      </c>
      <c r="F2947" s="150" t="s">
        <v>27477</v>
      </c>
    </row>
    <row r="2948" spans="1:6" x14ac:dyDescent="0.15">
      <c r="A2948" s="150" t="s">
        <v>5753</v>
      </c>
      <c r="B2948" s="150" t="s">
        <v>29887</v>
      </c>
      <c r="C2948" s="150" t="s">
        <v>15049</v>
      </c>
      <c r="D2948" s="150">
        <v>350</v>
      </c>
      <c r="E2948" s="150">
        <v>350</v>
      </c>
      <c r="F2948" s="150" t="s">
        <v>24529</v>
      </c>
    </row>
    <row r="2949" spans="1:6" x14ac:dyDescent="0.15">
      <c r="A2949" s="150" t="s">
        <v>5754</v>
      </c>
      <c r="B2949" s="150" t="s">
        <v>29888</v>
      </c>
      <c r="C2949" s="150" t="s">
        <v>15050</v>
      </c>
      <c r="D2949" s="150">
        <v>2239400</v>
      </c>
      <c r="E2949" s="150">
        <v>1002626</v>
      </c>
      <c r="F2949" s="150" t="s">
        <v>22060</v>
      </c>
    </row>
    <row r="2950" spans="1:6" x14ac:dyDescent="0.15">
      <c r="A2950" s="150" t="s">
        <v>5755</v>
      </c>
      <c r="B2950" s="150" t="s">
        <v>29889</v>
      </c>
      <c r="C2950" s="150" t="s">
        <v>15051</v>
      </c>
      <c r="D2950" s="150">
        <v>1018940</v>
      </c>
      <c r="E2950" s="150">
        <v>980662.6</v>
      </c>
      <c r="F2950" s="150" t="s">
        <v>22060</v>
      </c>
    </row>
    <row r="2951" spans="1:6" x14ac:dyDescent="0.15">
      <c r="A2951" s="150" t="s">
        <v>5756</v>
      </c>
      <c r="B2951" s="150" t="s">
        <v>29890</v>
      </c>
      <c r="C2951" s="150" t="s">
        <v>15052</v>
      </c>
      <c r="D2951" s="150">
        <v>594800</v>
      </c>
      <c r="E2951" s="150">
        <v>1216900</v>
      </c>
      <c r="F2951" s="150" t="s">
        <v>18774</v>
      </c>
    </row>
    <row r="2952" spans="1:6" x14ac:dyDescent="0.15">
      <c r="A2952" s="150" t="s">
        <v>5757</v>
      </c>
      <c r="B2952" s="150" t="s">
        <v>29891</v>
      </c>
      <c r="C2952" s="150" t="s">
        <v>15053</v>
      </c>
      <c r="D2952" s="150">
        <v>352165</v>
      </c>
      <c r="E2952" s="150">
        <v>352165</v>
      </c>
      <c r="F2952" s="150" t="s">
        <v>18774</v>
      </c>
    </row>
    <row r="2953" spans="1:6" x14ac:dyDescent="0.15">
      <c r="A2953" s="150" t="s">
        <v>5758</v>
      </c>
      <c r="B2953" s="150" t="s">
        <v>29892</v>
      </c>
      <c r="C2953" s="150" t="s">
        <v>15054</v>
      </c>
      <c r="D2953" s="150">
        <v>9124000</v>
      </c>
      <c r="E2953" s="150">
        <v>3563000</v>
      </c>
      <c r="F2953" s="150" t="s">
        <v>22093</v>
      </c>
    </row>
    <row r="2954" spans="1:6" x14ac:dyDescent="0.15">
      <c r="A2954" s="150" t="s">
        <v>5759</v>
      </c>
      <c r="B2954" s="150" t="s">
        <v>29893</v>
      </c>
      <c r="F2954" s="150" t="s">
        <v>503</v>
      </c>
    </row>
    <row r="2955" spans="1:6" x14ac:dyDescent="0.15">
      <c r="A2955" s="150" t="s">
        <v>5760</v>
      </c>
      <c r="B2955" s="150" t="s">
        <v>29894</v>
      </c>
      <c r="C2955" s="150" t="s">
        <v>15055</v>
      </c>
      <c r="D2955" s="150">
        <v>28000</v>
      </c>
      <c r="E2955" s="150">
        <v>30600</v>
      </c>
      <c r="F2955" s="150" t="s">
        <v>22102</v>
      </c>
    </row>
    <row r="2956" spans="1:6" x14ac:dyDescent="0.15">
      <c r="A2956" s="150" t="s">
        <v>5761</v>
      </c>
      <c r="B2956" s="150" t="s">
        <v>29895</v>
      </c>
      <c r="C2956" s="150" t="s">
        <v>15056</v>
      </c>
      <c r="D2956" s="150">
        <v>120078000</v>
      </c>
      <c r="E2956" s="150">
        <v>135210000</v>
      </c>
      <c r="F2956" s="150" t="s">
        <v>22171</v>
      </c>
    </row>
    <row r="2957" spans="1:6" x14ac:dyDescent="0.15">
      <c r="A2957" s="150" t="s">
        <v>5762</v>
      </c>
      <c r="B2957" s="150" t="s">
        <v>29896</v>
      </c>
      <c r="C2957" s="150" t="s">
        <v>15057</v>
      </c>
      <c r="D2957" s="150">
        <v>61838780</v>
      </c>
      <c r="E2957" s="150">
        <v>72057010</v>
      </c>
      <c r="F2957" s="150" t="s">
        <v>29897</v>
      </c>
    </row>
    <row r="2958" spans="1:6" x14ac:dyDescent="0.15">
      <c r="A2958" s="150" t="s">
        <v>5763</v>
      </c>
      <c r="B2958" s="150" t="s">
        <v>15058</v>
      </c>
      <c r="F2958" s="150" t="s">
        <v>503</v>
      </c>
    </row>
    <row r="2959" spans="1:6" x14ac:dyDescent="0.15">
      <c r="A2959" s="150" t="s">
        <v>5764</v>
      </c>
      <c r="B2959" s="150" t="s">
        <v>29898</v>
      </c>
      <c r="C2959" s="150" t="s">
        <v>15059</v>
      </c>
      <c r="D2959" s="150">
        <v>8032800</v>
      </c>
      <c r="E2959" s="150">
        <v>13027800</v>
      </c>
      <c r="F2959" s="150" t="s">
        <v>29899</v>
      </c>
    </row>
    <row r="2960" spans="1:6" x14ac:dyDescent="0.15">
      <c r="A2960" s="150" t="s">
        <v>5765</v>
      </c>
      <c r="B2960" s="150" t="s">
        <v>29900</v>
      </c>
      <c r="C2960" s="150" t="s">
        <v>15060</v>
      </c>
      <c r="D2960" s="150">
        <v>0</v>
      </c>
      <c r="E2960" s="150">
        <v>0</v>
      </c>
      <c r="F2960" s="150" t="s">
        <v>22060</v>
      </c>
    </row>
    <row r="2961" spans="1:6" x14ac:dyDescent="0.15">
      <c r="A2961" s="150" t="s">
        <v>5766</v>
      </c>
      <c r="B2961" s="150" t="s">
        <v>29901</v>
      </c>
      <c r="C2961" s="150" t="s">
        <v>15061</v>
      </c>
      <c r="D2961" s="150">
        <v>6523200</v>
      </c>
      <c r="E2961" s="150">
        <v>5145000</v>
      </c>
      <c r="F2961" s="150" t="s">
        <v>22060</v>
      </c>
    </row>
    <row r="2962" spans="1:6" x14ac:dyDescent="0.15">
      <c r="A2962" s="150" t="s">
        <v>5767</v>
      </c>
      <c r="B2962" s="150" t="s">
        <v>29902</v>
      </c>
      <c r="C2962" s="150" t="s">
        <v>15062</v>
      </c>
      <c r="D2962" s="150">
        <v>0</v>
      </c>
      <c r="E2962" s="150">
        <v>0</v>
      </c>
      <c r="F2962" s="150" t="s">
        <v>22060</v>
      </c>
    </row>
    <row r="2963" spans="1:6" x14ac:dyDescent="0.15">
      <c r="A2963" s="150" t="s">
        <v>5768</v>
      </c>
      <c r="B2963" s="150" t="s">
        <v>29903</v>
      </c>
      <c r="C2963" s="150" t="s">
        <v>12388</v>
      </c>
      <c r="D2963" s="150">
        <v>730101.8</v>
      </c>
      <c r="E2963" s="150">
        <v>873000</v>
      </c>
      <c r="F2963" s="150" t="s">
        <v>18774</v>
      </c>
    </row>
    <row r="2964" spans="1:6" x14ac:dyDescent="0.15">
      <c r="A2964" s="150" t="s">
        <v>5769</v>
      </c>
      <c r="B2964" s="150" t="s">
        <v>29904</v>
      </c>
      <c r="C2964" s="150" t="s">
        <v>15063</v>
      </c>
      <c r="D2964" s="150">
        <v>9131040</v>
      </c>
      <c r="E2964" s="150">
        <v>10432800</v>
      </c>
      <c r="F2964" s="150" t="s">
        <v>29905</v>
      </c>
    </row>
    <row r="2965" spans="1:6" x14ac:dyDescent="0.15">
      <c r="A2965" s="150" t="s">
        <v>5770</v>
      </c>
      <c r="B2965" s="150" t="s">
        <v>29906</v>
      </c>
      <c r="C2965" s="150" t="s">
        <v>15064</v>
      </c>
      <c r="D2965" s="150">
        <v>1090584</v>
      </c>
      <c r="E2965" s="150">
        <v>1176238</v>
      </c>
      <c r="F2965" s="150" t="s">
        <v>29907</v>
      </c>
    </row>
    <row r="2966" spans="1:6" x14ac:dyDescent="0.15">
      <c r="A2966" s="150" t="s">
        <v>5771</v>
      </c>
      <c r="B2966" s="150" t="s">
        <v>29908</v>
      </c>
      <c r="C2966" s="150" t="s">
        <v>15065</v>
      </c>
      <c r="D2966" s="150">
        <v>228800</v>
      </c>
      <c r="E2966" s="150">
        <v>1334000</v>
      </c>
      <c r="F2966" s="150" t="s">
        <v>18774</v>
      </c>
    </row>
    <row r="2967" spans="1:6" x14ac:dyDescent="0.15">
      <c r="A2967" s="150" t="s">
        <v>5772</v>
      </c>
      <c r="B2967" s="150" t="s">
        <v>29909</v>
      </c>
      <c r="C2967" s="150" t="s">
        <v>15066</v>
      </c>
      <c r="D2967" s="150">
        <v>35686</v>
      </c>
      <c r="E2967" s="150">
        <v>8808</v>
      </c>
      <c r="F2967" s="150" t="s">
        <v>24498</v>
      </c>
    </row>
    <row r="2968" spans="1:6" x14ac:dyDescent="0.15">
      <c r="A2968" s="150" t="s">
        <v>5773</v>
      </c>
      <c r="B2968" s="150" t="s">
        <v>29910</v>
      </c>
      <c r="C2968" s="150" t="s">
        <v>15067</v>
      </c>
      <c r="D2968" s="150">
        <v>296986</v>
      </c>
      <c r="E2968" s="150">
        <v>298301</v>
      </c>
      <c r="F2968" s="150" t="s">
        <v>18774</v>
      </c>
    </row>
    <row r="2969" spans="1:6" x14ac:dyDescent="0.15">
      <c r="A2969" s="150" t="s">
        <v>5774</v>
      </c>
      <c r="B2969" s="150" t="s">
        <v>29911</v>
      </c>
      <c r="C2969" s="150" t="s">
        <v>15068</v>
      </c>
      <c r="D2969" s="150">
        <v>32520</v>
      </c>
      <c r="E2969" s="150">
        <v>37720</v>
      </c>
      <c r="F2969" s="150" t="s">
        <v>22110</v>
      </c>
    </row>
    <row r="2970" spans="1:6" x14ac:dyDescent="0.15">
      <c r="A2970" s="150" t="s">
        <v>5775</v>
      </c>
      <c r="B2970" s="150" t="s">
        <v>29912</v>
      </c>
      <c r="C2970" s="150" t="s">
        <v>15069</v>
      </c>
      <c r="D2970" s="150">
        <v>188000</v>
      </c>
      <c r="E2970" s="150">
        <v>126000</v>
      </c>
      <c r="F2970" s="150" t="s">
        <v>22078</v>
      </c>
    </row>
    <row r="2971" spans="1:6" x14ac:dyDescent="0.15">
      <c r="A2971" s="150" t="s">
        <v>5776</v>
      </c>
      <c r="B2971" s="150" t="s">
        <v>29913</v>
      </c>
      <c r="C2971" s="150" t="s">
        <v>13653</v>
      </c>
      <c r="D2971" s="150">
        <v>17999100</v>
      </c>
      <c r="E2971" s="150">
        <v>16421310</v>
      </c>
      <c r="F2971" s="150" t="s">
        <v>29914</v>
      </c>
    </row>
    <row r="2972" spans="1:6" x14ac:dyDescent="0.15">
      <c r="A2972" s="150" t="s">
        <v>5777</v>
      </c>
      <c r="B2972" s="150" t="s">
        <v>29915</v>
      </c>
      <c r="C2972" s="150" t="s">
        <v>15070</v>
      </c>
      <c r="D2972" s="150">
        <v>2163200</v>
      </c>
      <c r="E2972" s="150">
        <v>2443900</v>
      </c>
      <c r="F2972" s="150" t="s">
        <v>22078</v>
      </c>
    </row>
    <row r="2973" spans="1:6" x14ac:dyDescent="0.15">
      <c r="A2973" s="150" t="s">
        <v>5778</v>
      </c>
      <c r="B2973" s="150" t="s">
        <v>29916</v>
      </c>
      <c r="C2973" s="150" t="s">
        <v>15071</v>
      </c>
      <c r="D2973" s="150">
        <v>384780</v>
      </c>
      <c r="E2973" s="150">
        <v>644100</v>
      </c>
      <c r="F2973" s="150" t="s">
        <v>18774</v>
      </c>
    </row>
    <row r="2974" spans="1:6" x14ac:dyDescent="0.15">
      <c r="A2974" s="150" t="s">
        <v>5779</v>
      </c>
      <c r="B2974" s="150" t="s">
        <v>29917</v>
      </c>
      <c r="C2974" s="150" t="s">
        <v>14182</v>
      </c>
      <c r="D2974" s="150">
        <v>1440000</v>
      </c>
      <c r="E2974" s="150">
        <v>1350000</v>
      </c>
      <c r="F2974" s="150" t="s">
        <v>22053</v>
      </c>
    </row>
    <row r="2975" spans="1:6" x14ac:dyDescent="0.15">
      <c r="A2975" s="150" t="s">
        <v>5780</v>
      </c>
      <c r="B2975" s="150" t="s">
        <v>29918</v>
      </c>
      <c r="C2975" s="150" t="s">
        <v>15072</v>
      </c>
      <c r="D2975" s="150">
        <v>11000</v>
      </c>
      <c r="E2975" s="150">
        <v>26180</v>
      </c>
      <c r="F2975" s="150" t="s">
        <v>29919</v>
      </c>
    </row>
    <row r="2976" spans="1:6" x14ac:dyDescent="0.15">
      <c r="A2976" s="150" t="s">
        <v>5781</v>
      </c>
      <c r="B2976" s="150" t="s">
        <v>29920</v>
      </c>
      <c r="C2976" s="150" t="s">
        <v>15073</v>
      </c>
      <c r="D2976" s="150">
        <v>84096</v>
      </c>
      <c r="E2976" s="150">
        <v>144000</v>
      </c>
      <c r="F2976" s="150" t="s">
        <v>29921</v>
      </c>
    </row>
    <row r="2977" spans="1:6" x14ac:dyDescent="0.15">
      <c r="A2977" s="150" t="s">
        <v>5782</v>
      </c>
      <c r="B2977" s="150" t="s">
        <v>29922</v>
      </c>
      <c r="C2977" s="150" t="s">
        <v>15074</v>
      </c>
      <c r="D2977" s="150">
        <v>65890.8</v>
      </c>
      <c r="E2977" s="150">
        <v>73900.800000000003</v>
      </c>
      <c r="F2977" s="150" t="s">
        <v>22053</v>
      </c>
    </row>
    <row r="2978" spans="1:6" x14ac:dyDescent="0.15">
      <c r="A2978" s="150" t="s">
        <v>5783</v>
      </c>
      <c r="B2978" s="150" t="s">
        <v>29923</v>
      </c>
      <c r="C2978" s="150" t="s">
        <v>15075</v>
      </c>
      <c r="D2978" s="150">
        <v>4083915.8</v>
      </c>
      <c r="E2978" s="150">
        <v>4682218.3</v>
      </c>
      <c r="F2978" s="150" t="s">
        <v>22110</v>
      </c>
    </row>
    <row r="2979" spans="1:6" x14ac:dyDescent="0.15">
      <c r="A2979" s="150" t="s">
        <v>5784</v>
      </c>
      <c r="B2979" s="150" t="s">
        <v>29924</v>
      </c>
      <c r="C2979" s="150" t="s">
        <v>15076</v>
      </c>
      <c r="D2979" s="150">
        <v>560000</v>
      </c>
      <c r="E2979" s="150">
        <v>1648000</v>
      </c>
      <c r="F2979" s="150" t="s">
        <v>29925</v>
      </c>
    </row>
    <row r="2980" spans="1:6" x14ac:dyDescent="0.15">
      <c r="A2980" s="150" t="s">
        <v>5785</v>
      </c>
      <c r="B2980" s="150" t="s">
        <v>29926</v>
      </c>
      <c r="C2980" s="150" t="s">
        <v>15077</v>
      </c>
      <c r="D2980" s="150">
        <v>14300</v>
      </c>
      <c r="E2980" s="150">
        <v>32000</v>
      </c>
      <c r="F2980" s="150" t="s">
        <v>28244</v>
      </c>
    </row>
    <row r="2981" spans="1:6" x14ac:dyDescent="0.15">
      <c r="A2981" s="150" t="s">
        <v>5786</v>
      </c>
      <c r="B2981" s="150" t="s">
        <v>29927</v>
      </c>
      <c r="C2981" s="150" t="s">
        <v>13583</v>
      </c>
      <c r="D2981" s="150">
        <v>10864100</v>
      </c>
      <c r="E2981" s="150">
        <v>15943200</v>
      </c>
      <c r="F2981" s="150" t="s">
        <v>27096</v>
      </c>
    </row>
    <row r="2982" spans="1:6" x14ac:dyDescent="0.15">
      <c r="A2982" s="150" t="s">
        <v>5787</v>
      </c>
      <c r="B2982" s="150" t="s">
        <v>29928</v>
      </c>
      <c r="C2982" s="150" t="s">
        <v>15078</v>
      </c>
      <c r="D2982" s="150">
        <v>1231066.78</v>
      </c>
      <c r="E2982" s="150">
        <v>1127935.57</v>
      </c>
      <c r="F2982" s="150" t="s">
        <v>29929</v>
      </c>
    </row>
    <row r="2983" spans="1:6" x14ac:dyDescent="0.15">
      <c r="A2983" s="150" t="s">
        <v>5788</v>
      </c>
      <c r="B2983" s="150" t="s">
        <v>29930</v>
      </c>
      <c r="C2983" s="150" t="s">
        <v>15080</v>
      </c>
      <c r="D2983" s="150">
        <v>1100</v>
      </c>
      <c r="E2983" s="150">
        <v>1250</v>
      </c>
      <c r="F2983" s="150" t="s">
        <v>29931</v>
      </c>
    </row>
    <row r="2984" spans="1:6" x14ac:dyDescent="0.15">
      <c r="A2984" s="150" t="s">
        <v>5789</v>
      </c>
      <c r="B2984" s="150" t="s">
        <v>29932</v>
      </c>
      <c r="C2984" s="150" t="s">
        <v>12357</v>
      </c>
      <c r="D2984" s="150">
        <v>0</v>
      </c>
      <c r="E2984" s="150">
        <v>0</v>
      </c>
      <c r="F2984" s="150" t="s">
        <v>28030</v>
      </c>
    </row>
    <row r="2985" spans="1:6" x14ac:dyDescent="0.15">
      <c r="A2985" s="150" t="s">
        <v>5790</v>
      </c>
      <c r="B2985" s="150" t="s">
        <v>29933</v>
      </c>
      <c r="C2985" s="150" t="s">
        <v>12357</v>
      </c>
      <c r="D2985" s="150">
        <v>0</v>
      </c>
      <c r="E2985" s="150">
        <v>0</v>
      </c>
      <c r="F2985" s="150" t="s">
        <v>29934</v>
      </c>
    </row>
    <row r="2986" spans="1:6" x14ac:dyDescent="0.15">
      <c r="A2986" s="150" t="s">
        <v>5791</v>
      </c>
      <c r="B2986" s="150" t="s">
        <v>29935</v>
      </c>
      <c r="C2986" s="150" t="s">
        <v>1940</v>
      </c>
      <c r="D2986" s="150">
        <v>3864000</v>
      </c>
      <c r="E2986" s="150">
        <v>2737000</v>
      </c>
      <c r="F2986" s="150" t="s">
        <v>24467</v>
      </c>
    </row>
    <row r="2987" spans="1:6" x14ac:dyDescent="0.15">
      <c r="A2987" s="150" t="s">
        <v>5792</v>
      </c>
      <c r="B2987" s="150" t="s">
        <v>29936</v>
      </c>
      <c r="C2987" s="150" t="s">
        <v>15083</v>
      </c>
      <c r="D2987" s="150">
        <v>515292</v>
      </c>
      <c r="E2987" s="150">
        <v>1792785</v>
      </c>
      <c r="F2987" s="150" t="s">
        <v>29937</v>
      </c>
    </row>
    <row r="2988" spans="1:6" x14ac:dyDescent="0.15">
      <c r="A2988" s="150" t="s">
        <v>5793</v>
      </c>
      <c r="B2988" s="150" t="s">
        <v>29938</v>
      </c>
      <c r="C2988" s="150" t="s">
        <v>15084</v>
      </c>
      <c r="D2988" s="150">
        <v>7500000</v>
      </c>
      <c r="E2988" s="150">
        <v>9349000</v>
      </c>
      <c r="F2988" s="150" t="s">
        <v>22093</v>
      </c>
    </row>
    <row r="2989" spans="1:6" x14ac:dyDescent="0.15">
      <c r="A2989" s="150" t="s">
        <v>5794</v>
      </c>
      <c r="B2989" s="150" t="s">
        <v>29939</v>
      </c>
      <c r="C2989" s="150" t="s">
        <v>15085</v>
      </c>
      <c r="D2989" s="150">
        <v>3068000</v>
      </c>
      <c r="E2989" s="150">
        <v>2292000</v>
      </c>
      <c r="F2989" s="150" t="s">
        <v>18774</v>
      </c>
    </row>
    <row r="2990" spans="1:6" x14ac:dyDescent="0.15">
      <c r="A2990" s="150" t="s">
        <v>5795</v>
      </c>
      <c r="B2990" s="150" t="s">
        <v>29940</v>
      </c>
      <c r="C2990" s="150" t="s">
        <v>15086</v>
      </c>
      <c r="D2990" s="150">
        <v>5905000</v>
      </c>
      <c r="E2990" s="150">
        <v>6000000</v>
      </c>
      <c r="F2990" s="150" t="s">
        <v>22137</v>
      </c>
    </row>
    <row r="2991" spans="1:6" x14ac:dyDescent="0.15">
      <c r="A2991" s="150" t="s">
        <v>5796</v>
      </c>
      <c r="B2991" s="150" t="s">
        <v>29941</v>
      </c>
      <c r="C2991" s="150" t="s">
        <v>15087</v>
      </c>
      <c r="D2991" s="150">
        <v>2696262.5</v>
      </c>
      <c r="E2991" s="150">
        <v>3858250</v>
      </c>
      <c r="F2991" s="150" t="s">
        <v>22067</v>
      </c>
    </row>
    <row r="2992" spans="1:6" x14ac:dyDescent="0.15">
      <c r="A2992" s="150" t="s">
        <v>5797</v>
      </c>
      <c r="B2992" s="150" t="s">
        <v>29942</v>
      </c>
      <c r="C2992" s="150" t="s">
        <v>15088</v>
      </c>
      <c r="D2992" s="150">
        <v>8920000</v>
      </c>
      <c r="E2992" s="150">
        <v>9528000</v>
      </c>
      <c r="F2992" s="150" t="s">
        <v>22171</v>
      </c>
    </row>
    <row r="2993" spans="1:6" x14ac:dyDescent="0.15">
      <c r="A2993" s="150" t="s">
        <v>5798</v>
      </c>
      <c r="B2993" s="150" t="s">
        <v>29943</v>
      </c>
      <c r="F2993" s="150" t="s">
        <v>503</v>
      </c>
    </row>
    <row r="2994" spans="1:6" x14ac:dyDescent="0.15">
      <c r="A2994" s="150" t="s">
        <v>5799</v>
      </c>
      <c r="B2994" s="150" t="s">
        <v>29944</v>
      </c>
      <c r="C2994" s="150" t="s">
        <v>15089</v>
      </c>
      <c r="D2994" s="150">
        <v>1723830</v>
      </c>
      <c r="E2994" s="150">
        <v>2276691</v>
      </c>
      <c r="F2994" s="150" t="s">
        <v>24582</v>
      </c>
    </row>
    <row r="2995" spans="1:6" x14ac:dyDescent="0.15">
      <c r="A2995" s="150" t="s">
        <v>5800</v>
      </c>
      <c r="B2995" s="150" t="s">
        <v>29945</v>
      </c>
      <c r="C2995" s="150" t="s">
        <v>15090</v>
      </c>
      <c r="D2995" s="150">
        <v>0</v>
      </c>
      <c r="E2995" s="150">
        <v>0</v>
      </c>
      <c r="F2995" s="150" t="s">
        <v>21479</v>
      </c>
    </row>
    <row r="2996" spans="1:6" x14ac:dyDescent="0.15">
      <c r="A2996" s="150" t="s">
        <v>5801</v>
      </c>
      <c r="B2996" s="150" t="s">
        <v>29946</v>
      </c>
      <c r="F2996" s="150" t="s">
        <v>503</v>
      </c>
    </row>
    <row r="2997" spans="1:6" x14ac:dyDescent="0.15">
      <c r="A2997" s="150" t="s">
        <v>5802</v>
      </c>
      <c r="B2997" s="150" t="s">
        <v>29947</v>
      </c>
      <c r="C2997" s="150" t="s">
        <v>15091</v>
      </c>
      <c r="D2997" s="150">
        <v>179932</v>
      </c>
      <c r="E2997" s="150">
        <v>160910</v>
      </c>
      <c r="F2997" s="150" t="s">
        <v>29948</v>
      </c>
    </row>
    <row r="2998" spans="1:6" x14ac:dyDescent="0.15">
      <c r="A2998" s="150" t="s">
        <v>5803</v>
      </c>
      <c r="B2998" s="150" t="s">
        <v>29949</v>
      </c>
      <c r="C2998" s="150" t="s">
        <v>385</v>
      </c>
      <c r="D2998" s="150">
        <v>247579</v>
      </c>
      <c r="E2998" s="150">
        <v>258224</v>
      </c>
      <c r="F2998" s="150" t="s">
        <v>29950</v>
      </c>
    </row>
    <row r="2999" spans="1:6" x14ac:dyDescent="0.15">
      <c r="A2999" s="150" t="s">
        <v>5804</v>
      </c>
      <c r="B2999" s="150" t="s">
        <v>29951</v>
      </c>
      <c r="C2999" s="150" t="s">
        <v>15094</v>
      </c>
      <c r="D2999" s="150">
        <v>985560</v>
      </c>
      <c r="E2999" s="150">
        <v>681360</v>
      </c>
      <c r="F2999" s="150" t="s">
        <v>22082</v>
      </c>
    </row>
    <row r="3000" spans="1:6" x14ac:dyDescent="0.15">
      <c r="A3000" s="150" t="s">
        <v>5805</v>
      </c>
      <c r="B3000" s="150" t="s">
        <v>29952</v>
      </c>
      <c r="C3000" s="150" t="s">
        <v>15095</v>
      </c>
      <c r="D3000" s="150">
        <v>17050</v>
      </c>
      <c r="E3000" s="150">
        <v>17950</v>
      </c>
      <c r="F3000" s="150" t="s">
        <v>22088</v>
      </c>
    </row>
    <row r="3001" spans="1:6" x14ac:dyDescent="0.15">
      <c r="A3001" s="150" t="s">
        <v>5806</v>
      </c>
      <c r="B3001" s="150" t="s">
        <v>29953</v>
      </c>
      <c r="D3001" s="150">
        <v>0</v>
      </c>
      <c r="E3001" s="150">
        <v>0</v>
      </c>
      <c r="F3001" s="150" t="s">
        <v>503</v>
      </c>
    </row>
    <row r="3002" spans="1:6" x14ac:dyDescent="0.15">
      <c r="A3002" s="150" t="s">
        <v>5807</v>
      </c>
      <c r="B3002" s="150" t="s">
        <v>29954</v>
      </c>
      <c r="C3002" s="150" t="s">
        <v>15096</v>
      </c>
      <c r="D3002" s="150">
        <v>617000</v>
      </c>
      <c r="E3002" s="150">
        <v>650000</v>
      </c>
      <c r="F3002" s="150" t="s">
        <v>22172</v>
      </c>
    </row>
    <row r="3003" spans="1:6" x14ac:dyDescent="0.15">
      <c r="A3003" s="150" t="s">
        <v>5808</v>
      </c>
      <c r="B3003" s="150" t="s">
        <v>29955</v>
      </c>
      <c r="F3003" s="150" t="s">
        <v>503</v>
      </c>
    </row>
    <row r="3004" spans="1:6" x14ac:dyDescent="0.15">
      <c r="A3004" s="150" t="s">
        <v>5809</v>
      </c>
      <c r="B3004" s="150" t="s">
        <v>29956</v>
      </c>
      <c r="C3004" s="150" t="s">
        <v>15097</v>
      </c>
      <c r="D3004" s="150">
        <v>8434055</v>
      </c>
      <c r="E3004" s="150">
        <v>6138028</v>
      </c>
      <c r="F3004" s="150" t="s">
        <v>29957</v>
      </c>
    </row>
    <row r="3005" spans="1:6" x14ac:dyDescent="0.15">
      <c r="A3005" s="150" t="s">
        <v>5810</v>
      </c>
      <c r="B3005" s="150" t="s">
        <v>29958</v>
      </c>
      <c r="C3005" s="150" t="s">
        <v>15098</v>
      </c>
      <c r="D3005" s="150">
        <v>3570</v>
      </c>
      <c r="E3005" s="150">
        <v>7800</v>
      </c>
      <c r="F3005" s="150" t="s">
        <v>22110</v>
      </c>
    </row>
    <row r="3006" spans="1:6" x14ac:dyDescent="0.15">
      <c r="A3006" s="150" t="s">
        <v>5811</v>
      </c>
      <c r="B3006" s="150" t="s">
        <v>29959</v>
      </c>
      <c r="C3006" s="150" t="s">
        <v>15099</v>
      </c>
      <c r="D3006" s="150">
        <v>5363820</v>
      </c>
      <c r="E3006" s="150">
        <v>5550000</v>
      </c>
      <c r="F3006" s="150" t="s">
        <v>22053</v>
      </c>
    </row>
    <row r="3007" spans="1:6" x14ac:dyDescent="0.15">
      <c r="A3007" s="150" t="s">
        <v>5812</v>
      </c>
      <c r="B3007" s="150" t="s">
        <v>29960</v>
      </c>
      <c r="C3007" s="150" t="s">
        <v>385</v>
      </c>
      <c r="D3007" s="150">
        <v>2551363.11</v>
      </c>
      <c r="E3007" s="150">
        <v>3715011.2</v>
      </c>
      <c r="F3007" s="150" t="s">
        <v>29961</v>
      </c>
    </row>
    <row r="3008" spans="1:6" x14ac:dyDescent="0.15">
      <c r="A3008" s="150" t="s">
        <v>5813</v>
      </c>
      <c r="B3008" s="150" t="s">
        <v>29962</v>
      </c>
      <c r="C3008" s="150" t="s">
        <v>15101</v>
      </c>
      <c r="D3008" s="150">
        <v>1039157</v>
      </c>
      <c r="E3008" s="150">
        <v>565000</v>
      </c>
      <c r="F3008" s="150" t="s">
        <v>14062</v>
      </c>
    </row>
    <row r="3009" spans="1:6" x14ac:dyDescent="0.15">
      <c r="A3009" s="150" t="s">
        <v>5814</v>
      </c>
      <c r="B3009" s="150" t="s">
        <v>29963</v>
      </c>
      <c r="C3009" s="150" t="s">
        <v>15102</v>
      </c>
      <c r="D3009" s="150">
        <v>2370866.2799999998</v>
      </c>
      <c r="E3009" s="150">
        <v>3286810</v>
      </c>
      <c r="F3009" s="150" t="s">
        <v>22078</v>
      </c>
    </row>
    <row r="3010" spans="1:6" x14ac:dyDescent="0.15">
      <c r="A3010" s="150" t="s">
        <v>5815</v>
      </c>
      <c r="B3010" s="150" t="s">
        <v>29964</v>
      </c>
      <c r="C3010" s="150" t="s">
        <v>15103</v>
      </c>
      <c r="D3010" s="150">
        <v>3170700</v>
      </c>
      <c r="E3010" s="150">
        <v>9277080</v>
      </c>
      <c r="F3010" s="150" t="s">
        <v>27709</v>
      </c>
    </row>
    <row r="3011" spans="1:6" x14ac:dyDescent="0.15">
      <c r="A3011" s="150" t="s">
        <v>5816</v>
      </c>
      <c r="B3011" s="150" t="s">
        <v>29965</v>
      </c>
      <c r="C3011" s="150" t="s">
        <v>15104</v>
      </c>
      <c r="D3011" s="150">
        <v>6710</v>
      </c>
      <c r="E3011" s="150">
        <v>8000</v>
      </c>
      <c r="F3011" s="150" t="s">
        <v>22090</v>
      </c>
    </row>
    <row r="3012" spans="1:6" x14ac:dyDescent="0.15">
      <c r="A3012" s="150" t="s">
        <v>5817</v>
      </c>
      <c r="B3012" s="150" t="s">
        <v>29966</v>
      </c>
      <c r="C3012" s="150" t="s">
        <v>15105</v>
      </c>
      <c r="D3012" s="150">
        <v>40400</v>
      </c>
      <c r="E3012" s="150">
        <v>40100</v>
      </c>
      <c r="F3012" s="150" t="s">
        <v>22060</v>
      </c>
    </row>
    <row r="3013" spans="1:6" x14ac:dyDescent="0.15">
      <c r="A3013" s="150" t="s">
        <v>5818</v>
      </c>
      <c r="B3013" s="150" t="s">
        <v>29967</v>
      </c>
      <c r="C3013" s="150" t="s">
        <v>15106</v>
      </c>
      <c r="D3013" s="150">
        <v>20800</v>
      </c>
      <c r="E3013" s="150">
        <v>218373</v>
      </c>
      <c r="F3013" s="150" t="s">
        <v>24484</v>
      </c>
    </row>
    <row r="3014" spans="1:6" x14ac:dyDescent="0.15">
      <c r="A3014" s="150" t="s">
        <v>5819</v>
      </c>
      <c r="B3014" s="150" t="s">
        <v>29968</v>
      </c>
      <c r="C3014" s="150" t="s">
        <v>15107</v>
      </c>
      <c r="D3014" s="150">
        <v>1313250</v>
      </c>
      <c r="E3014" s="150">
        <v>869600</v>
      </c>
      <c r="F3014" s="150" t="s">
        <v>22060</v>
      </c>
    </row>
    <row r="3015" spans="1:6" x14ac:dyDescent="0.15">
      <c r="A3015" s="150" t="s">
        <v>5820</v>
      </c>
      <c r="B3015" s="150" t="s">
        <v>29969</v>
      </c>
      <c r="C3015" s="150" t="s">
        <v>15108</v>
      </c>
      <c r="D3015" s="150">
        <v>389559.09</v>
      </c>
      <c r="E3015" s="150">
        <v>436273.5</v>
      </c>
      <c r="F3015" s="150" t="s">
        <v>22110</v>
      </c>
    </row>
    <row r="3016" spans="1:6" x14ac:dyDescent="0.15">
      <c r="A3016" s="150" t="s">
        <v>5821</v>
      </c>
      <c r="B3016" s="150" t="s">
        <v>29970</v>
      </c>
      <c r="C3016" s="150" t="s">
        <v>15109</v>
      </c>
      <c r="D3016" s="150">
        <v>16741599</v>
      </c>
      <c r="E3016" s="150">
        <v>28381892</v>
      </c>
      <c r="F3016" s="150" t="s">
        <v>22060</v>
      </c>
    </row>
    <row r="3017" spans="1:6" x14ac:dyDescent="0.15">
      <c r="A3017" s="150" t="s">
        <v>5822</v>
      </c>
      <c r="B3017" s="150" t="s">
        <v>29971</v>
      </c>
      <c r="C3017" s="150" t="s">
        <v>14111</v>
      </c>
      <c r="D3017" s="150">
        <v>19452800</v>
      </c>
      <c r="E3017" s="150">
        <v>20024000</v>
      </c>
      <c r="F3017" s="150" t="s">
        <v>24465</v>
      </c>
    </row>
    <row r="3018" spans="1:6" x14ac:dyDescent="0.15">
      <c r="A3018" s="150" t="s">
        <v>5823</v>
      </c>
      <c r="B3018" s="150" t="s">
        <v>29972</v>
      </c>
      <c r="F3018" s="150" t="s">
        <v>503</v>
      </c>
    </row>
    <row r="3019" spans="1:6" x14ac:dyDescent="0.15">
      <c r="A3019" s="150" t="s">
        <v>5824</v>
      </c>
      <c r="B3019" s="150" t="s">
        <v>29973</v>
      </c>
      <c r="C3019" s="150" t="s">
        <v>15110</v>
      </c>
      <c r="D3019" s="150">
        <v>89000</v>
      </c>
      <c r="E3019" s="150">
        <v>50000</v>
      </c>
      <c r="F3019" s="150" t="s">
        <v>22140</v>
      </c>
    </row>
    <row r="3020" spans="1:6" x14ac:dyDescent="0.15">
      <c r="A3020" s="150" t="s">
        <v>5825</v>
      </c>
      <c r="B3020" s="150" t="s">
        <v>29974</v>
      </c>
      <c r="C3020" s="150" t="s">
        <v>15111</v>
      </c>
      <c r="D3020" s="150">
        <v>400000</v>
      </c>
      <c r="E3020" s="150">
        <v>409000</v>
      </c>
      <c r="F3020" s="150" t="s">
        <v>29975</v>
      </c>
    </row>
    <row r="3021" spans="1:6" x14ac:dyDescent="0.15">
      <c r="A3021" s="150" t="s">
        <v>5826</v>
      </c>
      <c r="B3021" s="150" t="s">
        <v>29976</v>
      </c>
      <c r="C3021" s="150" t="s">
        <v>15112</v>
      </c>
      <c r="D3021" s="150">
        <v>582973</v>
      </c>
      <c r="E3021" s="150">
        <v>140558</v>
      </c>
      <c r="F3021" s="150" t="s">
        <v>22067</v>
      </c>
    </row>
    <row r="3022" spans="1:6" x14ac:dyDescent="0.15">
      <c r="A3022" s="150" t="s">
        <v>5827</v>
      </c>
      <c r="B3022" s="150" t="s">
        <v>29977</v>
      </c>
      <c r="C3022" s="150" t="s">
        <v>15113</v>
      </c>
      <c r="D3022" s="150">
        <v>9125</v>
      </c>
      <c r="E3022" s="150">
        <v>10250</v>
      </c>
      <c r="F3022" s="150" t="s">
        <v>24545</v>
      </c>
    </row>
    <row r="3023" spans="1:6" x14ac:dyDescent="0.15">
      <c r="A3023" s="150" t="s">
        <v>5828</v>
      </c>
      <c r="B3023" s="150" t="s">
        <v>29823</v>
      </c>
      <c r="F3023" s="150" t="s">
        <v>503</v>
      </c>
    </row>
    <row r="3024" spans="1:6" x14ac:dyDescent="0.15">
      <c r="A3024" s="150" t="s">
        <v>5829</v>
      </c>
      <c r="B3024" s="150" t="s">
        <v>29823</v>
      </c>
      <c r="F3024" s="150" t="s">
        <v>503</v>
      </c>
    </row>
    <row r="3025" spans="1:6" x14ac:dyDescent="0.15">
      <c r="A3025" s="150" t="s">
        <v>5830</v>
      </c>
      <c r="B3025" s="150" t="s">
        <v>29978</v>
      </c>
      <c r="C3025" s="150" t="s">
        <v>15114</v>
      </c>
      <c r="D3025" s="150">
        <v>2488200</v>
      </c>
      <c r="E3025" s="150">
        <v>2524522</v>
      </c>
      <c r="F3025" s="150" t="s">
        <v>22098</v>
      </c>
    </row>
    <row r="3026" spans="1:6" x14ac:dyDescent="0.15">
      <c r="A3026" s="150" t="s">
        <v>5831</v>
      </c>
      <c r="B3026" s="150" t="s">
        <v>29979</v>
      </c>
      <c r="F3026" s="150" t="s">
        <v>503</v>
      </c>
    </row>
    <row r="3027" spans="1:6" x14ac:dyDescent="0.15">
      <c r="A3027" s="150" t="s">
        <v>5832</v>
      </c>
      <c r="B3027" s="150" t="s">
        <v>29980</v>
      </c>
      <c r="F3027" s="150" t="s">
        <v>503</v>
      </c>
    </row>
    <row r="3028" spans="1:6" x14ac:dyDescent="0.15">
      <c r="A3028" s="150" t="s">
        <v>5833</v>
      </c>
      <c r="B3028" s="150" t="s">
        <v>29981</v>
      </c>
      <c r="C3028" s="150" t="s">
        <v>15115</v>
      </c>
      <c r="D3028" s="150">
        <v>1609564</v>
      </c>
      <c r="E3028" s="150">
        <v>1371800</v>
      </c>
      <c r="F3028" s="150" t="s">
        <v>18774</v>
      </c>
    </row>
    <row r="3029" spans="1:6" x14ac:dyDescent="0.15">
      <c r="A3029" s="150" t="s">
        <v>5834</v>
      </c>
      <c r="B3029" s="150" t="s">
        <v>29982</v>
      </c>
      <c r="C3029" s="150" t="s">
        <v>12356</v>
      </c>
      <c r="D3029" s="150">
        <v>0</v>
      </c>
      <c r="E3029" s="150">
        <v>0</v>
      </c>
      <c r="F3029" s="150" t="s">
        <v>29983</v>
      </c>
    </row>
    <row r="3030" spans="1:6" x14ac:dyDescent="0.15">
      <c r="A3030" s="150" t="s">
        <v>5835</v>
      </c>
      <c r="B3030" s="150" t="s">
        <v>29984</v>
      </c>
      <c r="C3030" s="150" t="s">
        <v>15116</v>
      </c>
      <c r="D3030" s="150">
        <v>857300</v>
      </c>
      <c r="E3030" s="150">
        <v>580000</v>
      </c>
      <c r="F3030" s="150" t="s">
        <v>22053</v>
      </c>
    </row>
    <row r="3031" spans="1:6" x14ac:dyDescent="0.15">
      <c r="A3031" s="150" t="s">
        <v>5836</v>
      </c>
      <c r="B3031" s="150" t="s">
        <v>29985</v>
      </c>
      <c r="C3031" s="150" t="s">
        <v>15117</v>
      </c>
      <c r="D3031" s="150">
        <v>423020</v>
      </c>
      <c r="E3031" s="150">
        <v>335500</v>
      </c>
      <c r="F3031" s="150" t="s">
        <v>18774</v>
      </c>
    </row>
    <row r="3032" spans="1:6" x14ac:dyDescent="0.15">
      <c r="A3032" s="150" t="s">
        <v>5837</v>
      </c>
      <c r="B3032" s="150" t="s">
        <v>29986</v>
      </c>
      <c r="F3032" s="150" t="s">
        <v>503</v>
      </c>
    </row>
    <row r="3033" spans="1:6" x14ac:dyDescent="0.15">
      <c r="A3033" s="150" t="s">
        <v>5838</v>
      </c>
      <c r="B3033" s="150" t="s">
        <v>29987</v>
      </c>
      <c r="C3033" s="150" t="s">
        <v>15118</v>
      </c>
      <c r="D3033" s="150">
        <v>1600000</v>
      </c>
      <c r="E3033" s="150">
        <v>1580000</v>
      </c>
      <c r="F3033" s="150" t="s">
        <v>22053</v>
      </c>
    </row>
    <row r="3034" spans="1:6" x14ac:dyDescent="0.15">
      <c r="A3034" s="150" t="s">
        <v>5839</v>
      </c>
      <c r="B3034" s="150" t="s">
        <v>29988</v>
      </c>
      <c r="C3034" s="150" t="s">
        <v>15119</v>
      </c>
      <c r="D3034" s="150">
        <v>645174</v>
      </c>
      <c r="E3034" s="150">
        <v>771556</v>
      </c>
      <c r="F3034" s="150" t="s">
        <v>22157</v>
      </c>
    </row>
    <row r="3035" spans="1:6" x14ac:dyDescent="0.15">
      <c r="A3035" s="150" t="s">
        <v>5840</v>
      </c>
      <c r="B3035" s="150" t="s">
        <v>29989</v>
      </c>
      <c r="C3035" s="150" t="s">
        <v>15120</v>
      </c>
      <c r="D3035" s="150">
        <v>637050</v>
      </c>
      <c r="E3035" s="150">
        <v>550000</v>
      </c>
      <c r="F3035" s="150" t="s">
        <v>22160</v>
      </c>
    </row>
    <row r="3036" spans="1:6" x14ac:dyDescent="0.15">
      <c r="A3036" s="150" t="s">
        <v>5841</v>
      </c>
      <c r="B3036" s="150" t="s">
        <v>29990</v>
      </c>
      <c r="C3036" s="150" t="s">
        <v>15121</v>
      </c>
      <c r="D3036" s="150">
        <v>243031.14</v>
      </c>
      <c r="E3036" s="150">
        <v>515320</v>
      </c>
      <c r="F3036" s="150" t="s">
        <v>27739</v>
      </c>
    </row>
    <row r="3037" spans="1:6" x14ac:dyDescent="0.15">
      <c r="A3037" s="150" t="s">
        <v>5842</v>
      </c>
      <c r="B3037" s="150" t="s">
        <v>29991</v>
      </c>
      <c r="C3037" s="150" t="s">
        <v>13985</v>
      </c>
      <c r="D3037" s="150">
        <v>2072020</v>
      </c>
      <c r="E3037" s="150">
        <v>686620</v>
      </c>
      <c r="F3037" s="150" t="s">
        <v>22067</v>
      </c>
    </row>
    <row r="3038" spans="1:6" x14ac:dyDescent="0.15">
      <c r="A3038" s="150" t="s">
        <v>5843</v>
      </c>
      <c r="B3038" s="150" t="s">
        <v>29992</v>
      </c>
      <c r="C3038" s="150" t="s">
        <v>15122</v>
      </c>
      <c r="D3038" s="150">
        <v>5700</v>
      </c>
      <c r="E3038" s="150">
        <v>1600</v>
      </c>
      <c r="F3038" s="150" t="s">
        <v>22110</v>
      </c>
    </row>
    <row r="3039" spans="1:6" x14ac:dyDescent="0.15">
      <c r="A3039" s="150" t="s">
        <v>5844</v>
      </c>
      <c r="B3039" s="150" t="s">
        <v>29993</v>
      </c>
      <c r="F3039" s="150" t="s">
        <v>503</v>
      </c>
    </row>
    <row r="3040" spans="1:6" x14ac:dyDescent="0.15">
      <c r="A3040" s="150" t="s">
        <v>5845</v>
      </c>
      <c r="B3040" s="150" t="s">
        <v>29994</v>
      </c>
      <c r="C3040" s="150" t="s">
        <v>15123</v>
      </c>
      <c r="D3040" s="150">
        <v>1120111.2</v>
      </c>
      <c r="E3040" s="150">
        <v>991411.19999999995</v>
      </c>
      <c r="F3040" s="150" t="s">
        <v>24636</v>
      </c>
    </row>
    <row r="3041" spans="1:6" x14ac:dyDescent="0.15">
      <c r="A3041" s="150" t="s">
        <v>5846</v>
      </c>
      <c r="B3041" s="150" t="s">
        <v>29995</v>
      </c>
      <c r="C3041" s="150" t="s">
        <v>15124</v>
      </c>
      <c r="F3041" s="150" t="s">
        <v>503</v>
      </c>
    </row>
    <row r="3042" spans="1:6" x14ac:dyDescent="0.15">
      <c r="A3042" s="150" t="s">
        <v>5847</v>
      </c>
      <c r="B3042" s="150" t="s">
        <v>29996</v>
      </c>
      <c r="C3042" s="150" t="s">
        <v>15125</v>
      </c>
      <c r="D3042" s="150">
        <v>90445</v>
      </c>
      <c r="E3042" s="150">
        <v>106000</v>
      </c>
      <c r="F3042" s="150" t="s">
        <v>24493</v>
      </c>
    </row>
    <row r="3043" spans="1:6" x14ac:dyDescent="0.15">
      <c r="A3043" s="150" t="s">
        <v>5848</v>
      </c>
      <c r="B3043" s="150" t="s">
        <v>29997</v>
      </c>
      <c r="C3043" s="150" t="s">
        <v>14553</v>
      </c>
      <c r="D3043" s="150">
        <v>4837600</v>
      </c>
      <c r="E3043" s="150">
        <v>7198000</v>
      </c>
      <c r="F3043" s="150" t="s">
        <v>18774</v>
      </c>
    </row>
    <row r="3044" spans="1:6" x14ac:dyDescent="0.15">
      <c r="A3044" s="150" t="s">
        <v>5849</v>
      </c>
      <c r="B3044" s="150" t="s">
        <v>29998</v>
      </c>
      <c r="C3044" s="150" t="s">
        <v>15073</v>
      </c>
      <c r="D3044" s="150">
        <v>82760</v>
      </c>
      <c r="E3044" s="150">
        <v>140000</v>
      </c>
      <c r="F3044" s="150" t="s">
        <v>29921</v>
      </c>
    </row>
    <row r="3045" spans="1:6" x14ac:dyDescent="0.15">
      <c r="A3045" s="150" t="s">
        <v>5850</v>
      </c>
      <c r="B3045" s="150" t="s">
        <v>29999</v>
      </c>
      <c r="C3045" s="150" t="s">
        <v>15126</v>
      </c>
      <c r="D3045" s="150">
        <v>8219100</v>
      </c>
      <c r="E3045" s="150">
        <v>14820000</v>
      </c>
      <c r="F3045" s="150" t="s">
        <v>22172</v>
      </c>
    </row>
    <row r="3046" spans="1:6" x14ac:dyDescent="0.15">
      <c r="A3046" s="150" t="s">
        <v>5851</v>
      </c>
      <c r="B3046" s="150" t="s">
        <v>30000</v>
      </c>
      <c r="C3046" s="150" t="s">
        <v>15127</v>
      </c>
      <c r="D3046" s="150">
        <v>14316400</v>
      </c>
      <c r="E3046" s="150">
        <v>19460000</v>
      </c>
      <c r="F3046" s="150" t="s">
        <v>22060</v>
      </c>
    </row>
    <row r="3047" spans="1:6" x14ac:dyDescent="0.15">
      <c r="A3047" s="150" t="s">
        <v>5852</v>
      </c>
      <c r="B3047" s="150" t="s">
        <v>29927</v>
      </c>
      <c r="C3047" s="150" t="s">
        <v>15128</v>
      </c>
      <c r="D3047" s="150">
        <v>10875215</v>
      </c>
      <c r="E3047" s="150">
        <v>14432724</v>
      </c>
      <c r="F3047" s="150" t="s">
        <v>27096</v>
      </c>
    </row>
    <row r="3048" spans="1:6" x14ac:dyDescent="0.15">
      <c r="A3048" s="150" t="s">
        <v>5853</v>
      </c>
      <c r="B3048" s="150" t="s">
        <v>30001</v>
      </c>
      <c r="C3048" s="150" t="s">
        <v>15129</v>
      </c>
      <c r="D3048" s="150">
        <v>3666000</v>
      </c>
      <c r="E3048" s="150">
        <v>3838000</v>
      </c>
      <c r="F3048" s="150" t="s">
        <v>18774</v>
      </c>
    </row>
    <row r="3049" spans="1:6" x14ac:dyDescent="0.15">
      <c r="A3049" s="150" t="s">
        <v>5854</v>
      </c>
      <c r="B3049" s="150" t="s">
        <v>30002</v>
      </c>
      <c r="C3049" s="150" t="s">
        <v>15130</v>
      </c>
      <c r="D3049" s="150">
        <v>1350</v>
      </c>
      <c r="E3049" s="150">
        <v>1350</v>
      </c>
      <c r="F3049" s="150" t="s">
        <v>22088</v>
      </c>
    </row>
    <row r="3050" spans="1:6" x14ac:dyDescent="0.15">
      <c r="A3050" s="150" t="s">
        <v>5855</v>
      </c>
      <c r="B3050" s="150" t="s">
        <v>30003</v>
      </c>
      <c r="C3050" s="150" t="s">
        <v>15131</v>
      </c>
      <c r="D3050" s="150">
        <v>1350</v>
      </c>
      <c r="E3050" s="150">
        <v>1350</v>
      </c>
      <c r="F3050" s="150" t="s">
        <v>22088</v>
      </c>
    </row>
    <row r="3051" spans="1:6" x14ac:dyDescent="0.15">
      <c r="A3051" s="150" t="s">
        <v>5856</v>
      </c>
      <c r="B3051" s="150" t="s">
        <v>30004</v>
      </c>
      <c r="C3051" s="150" t="s">
        <v>15132</v>
      </c>
      <c r="D3051" s="150">
        <v>5609282</v>
      </c>
      <c r="E3051" s="150">
        <v>6807392</v>
      </c>
      <c r="F3051" s="150" t="s">
        <v>22154</v>
      </c>
    </row>
    <row r="3052" spans="1:6" x14ac:dyDescent="0.15">
      <c r="A3052" s="150" t="s">
        <v>5857</v>
      </c>
      <c r="B3052" s="150" t="s">
        <v>30005</v>
      </c>
      <c r="C3052" s="150" t="s">
        <v>15133</v>
      </c>
      <c r="D3052" s="150">
        <v>24122284</v>
      </c>
      <c r="E3052" s="150">
        <v>24853020</v>
      </c>
      <c r="F3052" s="150" t="s">
        <v>30006</v>
      </c>
    </row>
    <row r="3053" spans="1:6" x14ac:dyDescent="0.15">
      <c r="A3053" s="150" t="s">
        <v>5858</v>
      </c>
      <c r="B3053" s="150" t="s">
        <v>30007</v>
      </c>
      <c r="C3053" s="150" t="s">
        <v>15134</v>
      </c>
      <c r="D3053" s="150">
        <v>100000</v>
      </c>
      <c r="E3053" s="150">
        <v>176000</v>
      </c>
      <c r="F3053" s="150" t="s">
        <v>28244</v>
      </c>
    </row>
    <row r="3054" spans="1:6" x14ac:dyDescent="0.15">
      <c r="A3054" s="150" t="s">
        <v>5859</v>
      </c>
      <c r="B3054" s="150" t="s">
        <v>30008</v>
      </c>
      <c r="C3054" s="150" t="s">
        <v>12592</v>
      </c>
      <c r="D3054" s="150">
        <v>163</v>
      </c>
      <c r="E3054" s="150">
        <v>70</v>
      </c>
      <c r="F3054" s="150" t="s">
        <v>24739</v>
      </c>
    </row>
    <row r="3055" spans="1:6" x14ac:dyDescent="0.15">
      <c r="A3055" s="150" t="s">
        <v>5860</v>
      </c>
      <c r="B3055" s="150" t="s">
        <v>30009</v>
      </c>
      <c r="C3055" s="150" t="s">
        <v>15135</v>
      </c>
      <c r="D3055" s="150">
        <v>160</v>
      </c>
      <c r="E3055" s="150">
        <v>210</v>
      </c>
      <c r="F3055" s="150" t="s">
        <v>24739</v>
      </c>
    </row>
    <row r="3056" spans="1:6" x14ac:dyDescent="0.15">
      <c r="A3056" s="150" t="s">
        <v>5861</v>
      </c>
      <c r="B3056" s="150" t="s">
        <v>30010</v>
      </c>
      <c r="C3056" s="150" t="s">
        <v>15136</v>
      </c>
      <c r="D3056" s="150">
        <v>313314</v>
      </c>
      <c r="E3056" s="150">
        <v>419232</v>
      </c>
      <c r="F3056" s="150" t="s">
        <v>22172</v>
      </c>
    </row>
    <row r="3057" spans="1:6" x14ac:dyDescent="0.15">
      <c r="A3057" s="150" t="s">
        <v>5862</v>
      </c>
      <c r="B3057" s="150" t="s">
        <v>30011</v>
      </c>
      <c r="C3057" s="150" t="s">
        <v>15137</v>
      </c>
      <c r="D3057" s="150">
        <v>19140000</v>
      </c>
      <c r="E3057" s="150">
        <v>30080000</v>
      </c>
      <c r="F3057" s="150" t="s">
        <v>22098</v>
      </c>
    </row>
    <row r="3058" spans="1:6" x14ac:dyDescent="0.15">
      <c r="A3058" s="150" t="s">
        <v>5863</v>
      </c>
      <c r="B3058" s="150" t="s">
        <v>30012</v>
      </c>
      <c r="C3058" s="150" t="s">
        <v>15138</v>
      </c>
      <c r="D3058" s="150">
        <v>17694040</v>
      </c>
      <c r="E3058" s="150">
        <v>37710000</v>
      </c>
      <c r="F3058" s="150" t="s">
        <v>30013</v>
      </c>
    </row>
    <row r="3059" spans="1:6" x14ac:dyDescent="0.15">
      <c r="A3059" s="150" t="s">
        <v>5864</v>
      </c>
      <c r="B3059" s="150" t="s">
        <v>30014</v>
      </c>
      <c r="C3059" s="150" t="s">
        <v>15139</v>
      </c>
      <c r="D3059" s="150">
        <v>163927282.40000001</v>
      </c>
      <c r="E3059" s="150">
        <v>204926719</v>
      </c>
      <c r="F3059" s="150" t="s">
        <v>30015</v>
      </c>
    </row>
    <row r="3060" spans="1:6" x14ac:dyDescent="0.15">
      <c r="A3060" s="150" t="s">
        <v>5865</v>
      </c>
      <c r="B3060" s="150" t="s">
        <v>30016</v>
      </c>
      <c r="C3060" s="150" t="s">
        <v>15140</v>
      </c>
      <c r="D3060" s="150">
        <v>104300</v>
      </c>
      <c r="E3060" s="150">
        <v>114000</v>
      </c>
      <c r="F3060" s="150" t="s">
        <v>22102</v>
      </c>
    </row>
    <row r="3061" spans="1:6" x14ac:dyDescent="0.15">
      <c r="A3061" s="150" t="s">
        <v>5866</v>
      </c>
      <c r="B3061" s="150" t="s">
        <v>30017</v>
      </c>
      <c r="C3061" s="150" t="s">
        <v>15141</v>
      </c>
      <c r="D3061" s="150">
        <v>25000</v>
      </c>
      <c r="E3061" s="150">
        <v>23500</v>
      </c>
      <c r="F3061" s="150" t="s">
        <v>22110</v>
      </c>
    </row>
    <row r="3062" spans="1:6" x14ac:dyDescent="0.15">
      <c r="A3062" s="150" t="s">
        <v>5867</v>
      </c>
      <c r="B3062" s="150" t="s">
        <v>30018</v>
      </c>
      <c r="C3062" s="150" t="s">
        <v>15142</v>
      </c>
      <c r="D3062" s="150">
        <v>1719736</v>
      </c>
      <c r="E3062" s="150">
        <v>1897296</v>
      </c>
      <c r="F3062" s="150" t="s">
        <v>22078</v>
      </c>
    </row>
    <row r="3063" spans="1:6" x14ac:dyDescent="0.15">
      <c r="A3063" s="150" t="s">
        <v>5868</v>
      </c>
      <c r="B3063" s="150" t="s">
        <v>30019</v>
      </c>
      <c r="C3063" s="150" t="s">
        <v>15143</v>
      </c>
      <c r="D3063" s="150">
        <v>150000</v>
      </c>
      <c r="E3063" s="150">
        <v>120000</v>
      </c>
      <c r="F3063" s="150" t="s">
        <v>22172</v>
      </c>
    </row>
    <row r="3064" spans="1:6" x14ac:dyDescent="0.15">
      <c r="A3064" s="150" t="s">
        <v>5869</v>
      </c>
      <c r="B3064" s="150" t="s">
        <v>30020</v>
      </c>
      <c r="C3064" s="150" t="s">
        <v>15144</v>
      </c>
      <c r="D3064" s="150">
        <v>19681600</v>
      </c>
      <c r="E3064" s="150">
        <v>21828100</v>
      </c>
      <c r="F3064" s="150" t="s">
        <v>30021</v>
      </c>
    </row>
    <row r="3065" spans="1:6" x14ac:dyDescent="0.15">
      <c r="A3065" s="150" t="s">
        <v>5870</v>
      </c>
      <c r="B3065" s="150" t="s">
        <v>30022</v>
      </c>
      <c r="C3065" s="150" t="s">
        <v>15145</v>
      </c>
      <c r="D3065" s="150">
        <v>638400</v>
      </c>
      <c r="E3065" s="150">
        <v>705460</v>
      </c>
      <c r="F3065" s="150" t="s">
        <v>24529</v>
      </c>
    </row>
    <row r="3066" spans="1:6" x14ac:dyDescent="0.15">
      <c r="A3066" s="150" t="s">
        <v>5871</v>
      </c>
      <c r="B3066" s="150" t="s">
        <v>30023</v>
      </c>
      <c r="C3066" s="150" t="s">
        <v>15146</v>
      </c>
      <c r="D3066" s="150">
        <v>241500000</v>
      </c>
      <c r="E3066" s="150">
        <v>264300000</v>
      </c>
      <c r="F3066" s="150" t="s">
        <v>30024</v>
      </c>
    </row>
    <row r="3067" spans="1:6" x14ac:dyDescent="0.15">
      <c r="A3067" s="150" t="s">
        <v>5872</v>
      </c>
      <c r="B3067" s="150" t="s">
        <v>30025</v>
      </c>
      <c r="C3067" s="150" t="s">
        <v>15147</v>
      </c>
      <c r="D3067" s="150">
        <v>23452185.5</v>
      </c>
      <c r="E3067" s="150">
        <v>27833848.100000001</v>
      </c>
      <c r="F3067" s="150" t="s">
        <v>22161</v>
      </c>
    </row>
    <row r="3068" spans="1:6" x14ac:dyDescent="0.15">
      <c r="A3068" s="150" t="s">
        <v>5873</v>
      </c>
      <c r="B3068" s="150" t="s">
        <v>30026</v>
      </c>
      <c r="C3068" s="150" t="s">
        <v>15148</v>
      </c>
      <c r="D3068" s="150">
        <v>4261654.8899999997</v>
      </c>
      <c r="E3068" s="150">
        <v>4803953.87</v>
      </c>
      <c r="F3068" s="150" t="s">
        <v>22110</v>
      </c>
    </row>
    <row r="3069" spans="1:6" x14ac:dyDescent="0.15">
      <c r="A3069" s="150" t="s">
        <v>5874</v>
      </c>
      <c r="B3069" s="150" t="s">
        <v>30027</v>
      </c>
      <c r="C3069" s="150" t="s">
        <v>348</v>
      </c>
      <c r="D3069" s="150">
        <v>2959792.15</v>
      </c>
      <c r="E3069" s="150">
        <v>4090331.45</v>
      </c>
      <c r="F3069" s="150" t="s">
        <v>22110</v>
      </c>
    </row>
    <row r="3070" spans="1:6" x14ac:dyDescent="0.15">
      <c r="A3070" s="150" t="s">
        <v>5875</v>
      </c>
      <c r="B3070" s="150" t="s">
        <v>29945</v>
      </c>
      <c r="C3070" s="150" t="s">
        <v>15149</v>
      </c>
      <c r="D3070" s="150">
        <v>1468000</v>
      </c>
      <c r="E3070" s="150">
        <v>493922</v>
      </c>
      <c r="F3070" s="150" t="s">
        <v>22154</v>
      </c>
    </row>
    <row r="3071" spans="1:6" x14ac:dyDescent="0.15">
      <c r="A3071" s="150" t="s">
        <v>5876</v>
      </c>
      <c r="B3071" s="150" t="s">
        <v>30028</v>
      </c>
      <c r="C3071" s="150" t="s">
        <v>15150</v>
      </c>
      <c r="D3071" s="150">
        <v>2748000</v>
      </c>
      <c r="E3071" s="150">
        <v>3780000</v>
      </c>
      <c r="F3071" s="150" t="s">
        <v>30029</v>
      </c>
    </row>
    <row r="3072" spans="1:6" x14ac:dyDescent="0.15">
      <c r="A3072" s="150" t="s">
        <v>5877</v>
      </c>
      <c r="B3072" s="150" t="s">
        <v>30030</v>
      </c>
      <c r="C3072" s="150" t="s">
        <v>15152</v>
      </c>
      <c r="D3072" s="150">
        <v>13433</v>
      </c>
      <c r="E3072" s="150">
        <v>81040</v>
      </c>
      <c r="F3072" s="150" t="s">
        <v>14062</v>
      </c>
    </row>
    <row r="3073" spans="1:6" x14ac:dyDescent="0.15">
      <c r="A3073" s="150" t="s">
        <v>5878</v>
      </c>
      <c r="B3073" s="150" t="s">
        <v>30031</v>
      </c>
      <c r="C3073" s="150" t="s">
        <v>15153</v>
      </c>
      <c r="D3073" s="150">
        <v>915569</v>
      </c>
      <c r="E3073" s="150">
        <v>440000</v>
      </c>
      <c r="F3073" s="150" t="s">
        <v>22067</v>
      </c>
    </row>
    <row r="3074" spans="1:6" x14ac:dyDescent="0.15">
      <c r="A3074" s="150" t="s">
        <v>5879</v>
      </c>
      <c r="B3074" s="150" t="s">
        <v>30032</v>
      </c>
      <c r="C3074" s="150" t="s">
        <v>1836</v>
      </c>
      <c r="D3074" s="150">
        <v>6233000</v>
      </c>
      <c r="E3074" s="150">
        <v>10930000</v>
      </c>
      <c r="F3074" s="150" t="s">
        <v>28431</v>
      </c>
    </row>
    <row r="3075" spans="1:6" x14ac:dyDescent="0.15">
      <c r="A3075" s="150" t="s">
        <v>5880</v>
      </c>
      <c r="B3075" s="150" t="s">
        <v>30033</v>
      </c>
      <c r="C3075" s="150" t="s">
        <v>15154</v>
      </c>
      <c r="D3075" s="150">
        <v>1049680.56</v>
      </c>
      <c r="E3075" s="150">
        <v>1135427.75</v>
      </c>
      <c r="F3075" s="150" t="s">
        <v>22172</v>
      </c>
    </row>
    <row r="3076" spans="1:6" x14ac:dyDescent="0.15">
      <c r="A3076" s="150" t="s">
        <v>5881</v>
      </c>
      <c r="B3076" s="150" t="s">
        <v>30034</v>
      </c>
      <c r="C3076" s="150" t="s">
        <v>15155</v>
      </c>
      <c r="D3076" s="150">
        <v>15280</v>
      </c>
      <c r="E3076" s="150">
        <v>17310</v>
      </c>
      <c r="F3076" s="150" t="s">
        <v>22136</v>
      </c>
    </row>
    <row r="3077" spans="1:6" x14ac:dyDescent="0.15">
      <c r="A3077" s="150" t="s">
        <v>5882</v>
      </c>
      <c r="B3077" s="150" t="s">
        <v>30035</v>
      </c>
      <c r="C3077" s="150" t="s">
        <v>15156</v>
      </c>
      <c r="D3077" s="150">
        <v>3253750</v>
      </c>
      <c r="E3077" s="150">
        <v>7517856.4000000004</v>
      </c>
      <c r="F3077" s="150" t="s">
        <v>22060</v>
      </c>
    </row>
    <row r="3078" spans="1:6" x14ac:dyDescent="0.15">
      <c r="A3078" s="150" t="s">
        <v>5883</v>
      </c>
      <c r="B3078" s="150" t="s">
        <v>30036</v>
      </c>
      <c r="C3078" s="150" t="s">
        <v>14670</v>
      </c>
      <c r="D3078" s="150">
        <v>16757220</v>
      </c>
      <c r="E3078" s="150">
        <v>3898690</v>
      </c>
      <c r="F3078" s="150" t="s">
        <v>24575</v>
      </c>
    </row>
    <row r="3079" spans="1:6" x14ac:dyDescent="0.15">
      <c r="A3079" s="150" t="s">
        <v>5884</v>
      </c>
      <c r="B3079" s="150" t="s">
        <v>30037</v>
      </c>
      <c r="F3079" s="150" t="s">
        <v>503</v>
      </c>
    </row>
    <row r="3080" spans="1:6" x14ac:dyDescent="0.15">
      <c r="A3080" s="150" t="s">
        <v>5885</v>
      </c>
      <c r="B3080" s="150" t="s">
        <v>30038</v>
      </c>
      <c r="C3080" s="150" t="s">
        <v>15157</v>
      </c>
      <c r="D3080" s="150">
        <v>2815670</v>
      </c>
      <c r="E3080" s="150">
        <v>5454142</v>
      </c>
      <c r="F3080" s="150" t="s">
        <v>30039</v>
      </c>
    </row>
    <row r="3081" spans="1:6" x14ac:dyDescent="0.15">
      <c r="A3081" s="150" t="s">
        <v>5886</v>
      </c>
      <c r="B3081" s="150" t="s">
        <v>30040</v>
      </c>
      <c r="C3081" s="150" t="s">
        <v>15159</v>
      </c>
      <c r="D3081" s="150">
        <v>7020000</v>
      </c>
      <c r="E3081" s="150">
        <v>7250000</v>
      </c>
      <c r="F3081" s="150" t="s">
        <v>30041</v>
      </c>
    </row>
    <row r="3082" spans="1:6" x14ac:dyDescent="0.15">
      <c r="A3082" s="150" t="s">
        <v>5887</v>
      </c>
      <c r="B3082" s="150" t="s">
        <v>30042</v>
      </c>
      <c r="C3082" s="150" t="s">
        <v>15161</v>
      </c>
      <c r="D3082" s="150">
        <v>10236000</v>
      </c>
      <c r="E3082" s="150">
        <v>5354000</v>
      </c>
      <c r="F3082" s="150" t="s">
        <v>26668</v>
      </c>
    </row>
    <row r="3083" spans="1:6" x14ac:dyDescent="0.15">
      <c r="A3083" s="150" t="s">
        <v>5888</v>
      </c>
      <c r="B3083" s="150" t="s">
        <v>30043</v>
      </c>
      <c r="C3083" s="150" t="s">
        <v>15162</v>
      </c>
      <c r="D3083" s="150">
        <v>38400000</v>
      </c>
      <c r="E3083" s="150">
        <v>291000000</v>
      </c>
      <c r="F3083" s="150" t="s">
        <v>30044</v>
      </c>
    </row>
    <row r="3084" spans="1:6" x14ac:dyDescent="0.15">
      <c r="A3084" s="150" t="s">
        <v>5889</v>
      </c>
      <c r="B3084" s="150" t="s">
        <v>30045</v>
      </c>
      <c r="C3084" s="150" t="s">
        <v>15164</v>
      </c>
      <c r="D3084" s="150">
        <v>3332451.4</v>
      </c>
      <c r="E3084" s="150">
        <v>3821706.72</v>
      </c>
      <c r="F3084" s="150" t="s">
        <v>30046</v>
      </c>
    </row>
    <row r="3085" spans="1:6" x14ac:dyDescent="0.15">
      <c r="A3085" s="150" t="s">
        <v>5890</v>
      </c>
      <c r="B3085" s="150" t="s">
        <v>30047</v>
      </c>
      <c r="C3085" s="150" t="s">
        <v>15166</v>
      </c>
      <c r="D3085" s="150">
        <v>7270229.9100000001</v>
      </c>
      <c r="E3085" s="150">
        <v>10132000.84</v>
      </c>
      <c r="F3085" s="150" t="s">
        <v>22137</v>
      </c>
    </row>
    <row r="3086" spans="1:6" x14ac:dyDescent="0.15">
      <c r="A3086" s="150" t="s">
        <v>5891</v>
      </c>
      <c r="B3086" s="150" t="s">
        <v>30048</v>
      </c>
      <c r="C3086" s="150" t="s">
        <v>15167</v>
      </c>
      <c r="D3086" s="150">
        <v>121000</v>
      </c>
      <c r="E3086" s="150">
        <v>119000</v>
      </c>
      <c r="F3086" s="150" t="s">
        <v>22088</v>
      </c>
    </row>
    <row r="3087" spans="1:6" x14ac:dyDescent="0.15">
      <c r="A3087" s="150" t="s">
        <v>5892</v>
      </c>
      <c r="B3087" s="150" t="s">
        <v>30049</v>
      </c>
      <c r="C3087" s="150" t="s">
        <v>1740</v>
      </c>
      <c r="D3087" s="150">
        <v>204110</v>
      </c>
      <c r="E3087" s="150">
        <v>200100</v>
      </c>
      <c r="F3087" s="150" t="s">
        <v>18774</v>
      </c>
    </row>
    <row r="3088" spans="1:6" x14ac:dyDescent="0.15">
      <c r="A3088" s="150" t="s">
        <v>5893</v>
      </c>
      <c r="B3088" s="150" t="s">
        <v>30050</v>
      </c>
      <c r="C3088" s="150" t="s">
        <v>15168</v>
      </c>
      <c r="D3088" s="150">
        <v>418968</v>
      </c>
      <c r="E3088" s="150">
        <v>419436</v>
      </c>
      <c r="F3088" s="150" t="s">
        <v>30051</v>
      </c>
    </row>
    <row r="3089" spans="1:6" x14ac:dyDescent="0.15">
      <c r="A3089" s="150" t="s">
        <v>5894</v>
      </c>
      <c r="B3089" s="150" t="s">
        <v>30052</v>
      </c>
      <c r="C3089" s="150" t="s">
        <v>15169</v>
      </c>
      <c r="D3089" s="150">
        <v>398478</v>
      </c>
      <c r="E3089" s="150">
        <v>113765</v>
      </c>
      <c r="F3089" s="150" t="s">
        <v>18774</v>
      </c>
    </row>
    <row r="3090" spans="1:6" x14ac:dyDescent="0.15">
      <c r="A3090" s="150" t="s">
        <v>5895</v>
      </c>
      <c r="B3090" s="150" t="s">
        <v>30053</v>
      </c>
      <c r="C3090" s="150" t="s">
        <v>15170</v>
      </c>
      <c r="D3090" s="150">
        <v>631967.4</v>
      </c>
      <c r="E3090" s="150">
        <v>582421.9</v>
      </c>
      <c r="F3090" s="150" t="s">
        <v>22154</v>
      </c>
    </row>
    <row r="3091" spans="1:6" x14ac:dyDescent="0.15">
      <c r="A3091" s="150" t="s">
        <v>5896</v>
      </c>
      <c r="B3091" s="150" t="s">
        <v>30054</v>
      </c>
      <c r="C3091" s="150" t="s">
        <v>15171</v>
      </c>
      <c r="D3091" s="150">
        <v>471420</v>
      </c>
      <c r="E3091" s="150">
        <v>356869</v>
      </c>
      <c r="F3091" s="150" t="s">
        <v>22161</v>
      </c>
    </row>
    <row r="3092" spans="1:6" x14ac:dyDescent="0.15">
      <c r="A3092" s="150" t="s">
        <v>5897</v>
      </c>
      <c r="B3092" s="150" t="s">
        <v>30055</v>
      </c>
      <c r="C3092" s="150" t="s">
        <v>15172</v>
      </c>
      <c r="D3092" s="150">
        <v>62470</v>
      </c>
      <c r="E3092" s="150">
        <v>62821.7</v>
      </c>
      <c r="F3092" s="150" t="s">
        <v>22053</v>
      </c>
    </row>
    <row r="3093" spans="1:6" x14ac:dyDescent="0.15">
      <c r="A3093" s="150" t="s">
        <v>5898</v>
      </c>
      <c r="B3093" s="150" t="s">
        <v>30056</v>
      </c>
      <c r="C3093" s="150" t="s">
        <v>15173</v>
      </c>
      <c r="D3093" s="150">
        <v>18480194</v>
      </c>
      <c r="E3093" s="150">
        <v>18940117</v>
      </c>
      <c r="F3093" s="150" t="s">
        <v>30057</v>
      </c>
    </row>
    <row r="3094" spans="1:6" x14ac:dyDescent="0.15">
      <c r="A3094" s="150" t="s">
        <v>5899</v>
      </c>
      <c r="B3094" s="150" t="s">
        <v>30058</v>
      </c>
      <c r="C3094" s="150" t="s">
        <v>15174</v>
      </c>
      <c r="D3094" s="150">
        <v>1596000</v>
      </c>
      <c r="E3094" s="150">
        <v>2670000</v>
      </c>
      <c r="F3094" s="150" t="s">
        <v>22093</v>
      </c>
    </row>
    <row r="3095" spans="1:6" x14ac:dyDescent="0.15">
      <c r="A3095" s="150" t="s">
        <v>5900</v>
      </c>
      <c r="B3095" s="150" t="s">
        <v>30059</v>
      </c>
      <c r="C3095" s="150" t="s">
        <v>15175</v>
      </c>
      <c r="D3095" s="150">
        <v>2900</v>
      </c>
      <c r="E3095" s="150">
        <v>3000</v>
      </c>
      <c r="F3095" s="150" t="s">
        <v>27773</v>
      </c>
    </row>
    <row r="3096" spans="1:6" x14ac:dyDescent="0.15">
      <c r="A3096" s="150" t="s">
        <v>5901</v>
      </c>
      <c r="B3096" s="150" t="s">
        <v>30060</v>
      </c>
      <c r="C3096" s="150" t="s">
        <v>15144</v>
      </c>
      <c r="D3096" s="150">
        <v>20356600</v>
      </c>
      <c r="E3096" s="150">
        <v>22275900</v>
      </c>
      <c r="F3096" s="150" t="s">
        <v>30061</v>
      </c>
    </row>
    <row r="3097" spans="1:6" x14ac:dyDescent="0.15">
      <c r="A3097" s="150" t="s">
        <v>5902</v>
      </c>
      <c r="B3097" s="150" t="s">
        <v>30062</v>
      </c>
      <c r="C3097" s="150" t="s">
        <v>15176</v>
      </c>
      <c r="D3097" s="150">
        <v>2170000</v>
      </c>
      <c r="E3097" s="150">
        <v>3770000</v>
      </c>
      <c r="F3097" s="150" t="s">
        <v>24493</v>
      </c>
    </row>
    <row r="3098" spans="1:6" x14ac:dyDescent="0.15">
      <c r="A3098" s="150" t="s">
        <v>5903</v>
      </c>
      <c r="B3098" s="150" t="s">
        <v>30063</v>
      </c>
      <c r="C3098" s="150" t="s">
        <v>15177</v>
      </c>
      <c r="D3098" s="150">
        <v>448000</v>
      </c>
      <c r="E3098" s="150">
        <v>135545</v>
      </c>
      <c r="F3098" s="150" t="s">
        <v>24529</v>
      </c>
    </row>
    <row r="3099" spans="1:6" x14ac:dyDescent="0.15">
      <c r="A3099" s="150" t="s">
        <v>5904</v>
      </c>
      <c r="B3099" s="150" t="s">
        <v>30064</v>
      </c>
      <c r="C3099" s="150" t="s">
        <v>12804</v>
      </c>
      <c r="D3099" s="150">
        <v>897199.66</v>
      </c>
      <c r="E3099" s="150">
        <v>1081080</v>
      </c>
      <c r="F3099" s="150" t="s">
        <v>29871</v>
      </c>
    </row>
    <row r="3100" spans="1:6" x14ac:dyDescent="0.15">
      <c r="A3100" s="150" t="s">
        <v>5905</v>
      </c>
      <c r="B3100" s="150" t="s">
        <v>30065</v>
      </c>
      <c r="C3100" s="150" t="s">
        <v>2148</v>
      </c>
      <c r="D3100" s="150">
        <v>728343</v>
      </c>
      <c r="E3100" s="150">
        <v>1665433</v>
      </c>
      <c r="F3100" s="150" t="s">
        <v>22157</v>
      </c>
    </row>
    <row r="3101" spans="1:6" x14ac:dyDescent="0.15">
      <c r="A3101" s="150" t="s">
        <v>5906</v>
      </c>
      <c r="B3101" s="150" t="s">
        <v>30066</v>
      </c>
      <c r="C3101" s="150" t="s">
        <v>12582</v>
      </c>
      <c r="D3101" s="150">
        <v>115435.75</v>
      </c>
      <c r="E3101" s="150">
        <v>91780.3</v>
      </c>
      <c r="F3101" s="150" t="s">
        <v>22078</v>
      </c>
    </row>
    <row r="3102" spans="1:6" x14ac:dyDescent="0.15">
      <c r="A3102" s="150" t="s">
        <v>5907</v>
      </c>
      <c r="B3102" s="150" t="s">
        <v>30067</v>
      </c>
      <c r="C3102" s="150" t="s">
        <v>15178</v>
      </c>
      <c r="D3102" s="150">
        <v>33774590.25</v>
      </c>
      <c r="E3102" s="150">
        <v>33359339.219999999</v>
      </c>
      <c r="F3102" s="150" t="s">
        <v>30068</v>
      </c>
    </row>
    <row r="3103" spans="1:6" x14ac:dyDescent="0.15">
      <c r="A3103" s="150" t="s">
        <v>5908</v>
      </c>
      <c r="B3103" s="150" t="s">
        <v>30069</v>
      </c>
      <c r="C3103" s="150" t="s">
        <v>15180</v>
      </c>
      <c r="D3103" s="150">
        <v>64600</v>
      </c>
      <c r="E3103" s="150">
        <v>42990.49</v>
      </c>
      <c r="F3103" s="150" t="s">
        <v>22088</v>
      </c>
    </row>
    <row r="3104" spans="1:6" x14ac:dyDescent="0.15">
      <c r="A3104" s="150" t="s">
        <v>5909</v>
      </c>
      <c r="B3104" s="150" t="s">
        <v>30070</v>
      </c>
      <c r="C3104" s="150" t="s">
        <v>15181</v>
      </c>
      <c r="D3104" s="150">
        <v>91410</v>
      </c>
      <c r="E3104" s="150">
        <v>117612</v>
      </c>
      <c r="F3104" s="150" t="s">
        <v>22172</v>
      </c>
    </row>
    <row r="3105" spans="1:6" x14ac:dyDescent="0.15">
      <c r="A3105" s="150" t="s">
        <v>5910</v>
      </c>
      <c r="B3105" s="150" t="s">
        <v>30071</v>
      </c>
      <c r="C3105" s="150" t="s">
        <v>15182</v>
      </c>
      <c r="D3105" s="150">
        <v>8927750</v>
      </c>
      <c r="E3105" s="150">
        <v>4886600</v>
      </c>
      <c r="F3105" s="150" t="s">
        <v>30072</v>
      </c>
    </row>
    <row r="3106" spans="1:6" x14ac:dyDescent="0.15">
      <c r="A3106" s="150" t="s">
        <v>5911</v>
      </c>
      <c r="B3106" s="150" t="s">
        <v>30073</v>
      </c>
      <c r="C3106" s="150" t="s">
        <v>15183</v>
      </c>
      <c r="D3106" s="150">
        <v>971399</v>
      </c>
      <c r="E3106" s="150">
        <v>251966</v>
      </c>
      <c r="F3106" s="150" t="s">
        <v>30074</v>
      </c>
    </row>
    <row r="3107" spans="1:6" x14ac:dyDescent="0.15">
      <c r="A3107" s="150" t="s">
        <v>5912</v>
      </c>
      <c r="B3107" s="150" t="s">
        <v>30075</v>
      </c>
      <c r="C3107" s="150" t="s">
        <v>15185</v>
      </c>
      <c r="D3107" s="150">
        <v>326760</v>
      </c>
      <c r="E3107" s="150">
        <v>354510</v>
      </c>
      <c r="F3107" s="150" t="s">
        <v>22098</v>
      </c>
    </row>
    <row r="3108" spans="1:6" x14ac:dyDescent="0.15">
      <c r="A3108" s="150" t="s">
        <v>5913</v>
      </c>
      <c r="B3108" s="150" t="s">
        <v>30076</v>
      </c>
      <c r="F3108" s="150" t="s">
        <v>503</v>
      </c>
    </row>
    <row r="3109" spans="1:6" x14ac:dyDescent="0.15">
      <c r="A3109" s="150" t="s">
        <v>5914</v>
      </c>
      <c r="B3109" s="150" t="s">
        <v>30077</v>
      </c>
      <c r="C3109" s="150" t="s">
        <v>15068</v>
      </c>
      <c r="D3109" s="150">
        <v>21438</v>
      </c>
      <c r="E3109" s="150">
        <v>36720</v>
      </c>
      <c r="F3109" s="150" t="s">
        <v>22110</v>
      </c>
    </row>
    <row r="3110" spans="1:6" x14ac:dyDescent="0.15">
      <c r="A3110" s="150" t="s">
        <v>5915</v>
      </c>
      <c r="B3110" s="150" t="s">
        <v>30078</v>
      </c>
      <c r="C3110" s="150" t="s">
        <v>15186</v>
      </c>
      <c r="D3110" s="150">
        <v>39287089.5</v>
      </c>
      <c r="E3110" s="150">
        <v>40864673.799999997</v>
      </c>
      <c r="F3110" s="150" t="s">
        <v>22082</v>
      </c>
    </row>
    <row r="3111" spans="1:6" x14ac:dyDescent="0.15">
      <c r="A3111" s="150" t="s">
        <v>5916</v>
      </c>
      <c r="B3111" s="150" t="s">
        <v>30079</v>
      </c>
      <c r="C3111" s="150" t="s">
        <v>15187</v>
      </c>
      <c r="D3111" s="150">
        <v>15849000</v>
      </c>
      <c r="E3111" s="150">
        <v>19821455.800000001</v>
      </c>
      <c r="F3111" s="150" t="s">
        <v>22082</v>
      </c>
    </row>
    <row r="3112" spans="1:6" x14ac:dyDescent="0.15">
      <c r="A3112" s="150" t="s">
        <v>5917</v>
      </c>
      <c r="B3112" s="150" t="s">
        <v>30080</v>
      </c>
      <c r="C3112" s="150" t="s">
        <v>15188</v>
      </c>
      <c r="D3112" s="150">
        <v>179200</v>
      </c>
      <c r="E3112" s="150">
        <v>196000</v>
      </c>
      <c r="F3112" s="150" t="s">
        <v>18774</v>
      </c>
    </row>
    <row r="3113" spans="1:6" x14ac:dyDescent="0.15">
      <c r="A3113" s="150" t="s">
        <v>5918</v>
      </c>
      <c r="B3113" s="150" t="s">
        <v>30081</v>
      </c>
      <c r="C3113" s="150" t="s">
        <v>15189</v>
      </c>
      <c r="D3113" s="150">
        <v>235508.97</v>
      </c>
      <c r="E3113" s="150">
        <v>269635.90000000002</v>
      </c>
      <c r="F3113" s="150" t="s">
        <v>30082</v>
      </c>
    </row>
    <row r="3114" spans="1:6" x14ac:dyDescent="0.15">
      <c r="A3114" s="150" t="s">
        <v>5919</v>
      </c>
      <c r="B3114" s="150" t="s">
        <v>30083</v>
      </c>
      <c r="C3114" s="150" t="s">
        <v>15191</v>
      </c>
      <c r="D3114" s="150">
        <v>17732000</v>
      </c>
      <c r="E3114" s="150">
        <v>21771000</v>
      </c>
      <c r="F3114" s="150" t="s">
        <v>30084</v>
      </c>
    </row>
    <row r="3115" spans="1:6" x14ac:dyDescent="0.15">
      <c r="A3115" s="150" t="s">
        <v>5920</v>
      </c>
      <c r="B3115" s="150" t="s">
        <v>30085</v>
      </c>
      <c r="C3115" s="150" t="s">
        <v>15193</v>
      </c>
      <c r="D3115" s="150">
        <v>27430000</v>
      </c>
      <c r="E3115" s="150">
        <v>27130000</v>
      </c>
      <c r="F3115" s="150" t="s">
        <v>30086</v>
      </c>
    </row>
    <row r="3116" spans="1:6" x14ac:dyDescent="0.15">
      <c r="A3116" s="150" t="s">
        <v>5921</v>
      </c>
      <c r="B3116" s="150" t="s">
        <v>30087</v>
      </c>
      <c r="C3116" s="150" t="s">
        <v>15194</v>
      </c>
      <c r="D3116" s="150">
        <v>2468856</v>
      </c>
      <c r="E3116" s="150">
        <v>1895492</v>
      </c>
      <c r="F3116" s="150" t="s">
        <v>22060</v>
      </c>
    </row>
    <row r="3117" spans="1:6" x14ac:dyDescent="0.15">
      <c r="A3117" s="150" t="s">
        <v>5922</v>
      </c>
      <c r="B3117" s="150" t="s">
        <v>30088</v>
      </c>
      <c r="C3117" s="150" t="s">
        <v>13668</v>
      </c>
      <c r="D3117" s="150">
        <v>47045000</v>
      </c>
      <c r="E3117" s="150">
        <v>45151000</v>
      </c>
      <c r="F3117" s="150" t="s">
        <v>22053</v>
      </c>
    </row>
    <row r="3118" spans="1:6" x14ac:dyDescent="0.15">
      <c r="A3118" s="150" t="s">
        <v>5923</v>
      </c>
      <c r="B3118" s="150" t="s">
        <v>30089</v>
      </c>
      <c r="C3118" s="150" t="s">
        <v>14710</v>
      </c>
      <c r="D3118" s="150">
        <v>8664424</v>
      </c>
      <c r="E3118" s="150">
        <v>9176340</v>
      </c>
      <c r="F3118" s="150" t="s">
        <v>28542</v>
      </c>
    </row>
    <row r="3119" spans="1:6" x14ac:dyDescent="0.15">
      <c r="A3119" s="150" t="s">
        <v>5924</v>
      </c>
      <c r="B3119" s="150" t="s">
        <v>30090</v>
      </c>
      <c r="C3119" s="150" t="s">
        <v>15195</v>
      </c>
      <c r="D3119" s="150">
        <v>311512</v>
      </c>
      <c r="E3119" s="150">
        <v>422374.40000000002</v>
      </c>
      <c r="F3119" s="150" t="s">
        <v>2449</v>
      </c>
    </row>
    <row r="3120" spans="1:6" x14ac:dyDescent="0.15">
      <c r="A3120" s="150" t="s">
        <v>5925</v>
      </c>
      <c r="B3120" s="150" t="s">
        <v>30091</v>
      </c>
      <c r="C3120" s="150" t="s">
        <v>15197</v>
      </c>
      <c r="D3120" s="150">
        <v>333352.25</v>
      </c>
      <c r="E3120" s="150">
        <v>348314.13</v>
      </c>
      <c r="F3120" s="150" t="s">
        <v>27492</v>
      </c>
    </row>
    <row r="3121" spans="1:6" x14ac:dyDescent="0.15">
      <c r="A3121" s="150" t="s">
        <v>5926</v>
      </c>
      <c r="B3121" s="150" t="s">
        <v>30092</v>
      </c>
      <c r="C3121" s="150" t="s">
        <v>15198</v>
      </c>
      <c r="D3121" s="150">
        <v>460000</v>
      </c>
      <c r="E3121" s="150">
        <v>360000</v>
      </c>
      <c r="F3121" s="150" t="s">
        <v>22102</v>
      </c>
    </row>
    <row r="3122" spans="1:6" x14ac:dyDescent="0.15">
      <c r="A3122" s="150" t="s">
        <v>5927</v>
      </c>
      <c r="B3122" s="150" t="s">
        <v>30093</v>
      </c>
      <c r="C3122" s="150" t="s">
        <v>15199</v>
      </c>
      <c r="D3122" s="150">
        <v>54000</v>
      </c>
      <c r="E3122" s="150">
        <v>43800</v>
      </c>
      <c r="F3122" s="150" t="s">
        <v>27551</v>
      </c>
    </row>
    <row r="3123" spans="1:6" x14ac:dyDescent="0.15">
      <c r="A3123" s="150" t="s">
        <v>5928</v>
      </c>
      <c r="B3123" s="150" t="s">
        <v>30094</v>
      </c>
      <c r="C3123" s="150" t="s">
        <v>15200</v>
      </c>
      <c r="D3123" s="150">
        <v>2500</v>
      </c>
      <c r="E3123" s="150">
        <v>7584</v>
      </c>
      <c r="F3123" s="150" t="s">
        <v>22088</v>
      </c>
    </row>
    <row r="3124" spans="1:6" x14ac:dyDescent="0.15">
      <c r="A3124" s="150" t="s">
        <v>5929</v>
      </c>
      <c r="B3124" s="150" t="s">
        <v>30095</v>
      </c>
      <c r="C3124" s="150" t="s">
        <v>15201</v>
      </c>
      <c r="D3124" s="150">
        <v>1550000</v>
      </c>
      <c r="E3124" s="150">
        <v>3500000</v>
      </c>
      <c r="F3124" s="150" t="s">
        <v>22116</v>
      </c>
    </row>
    <row r="3125" spans="1:6" x14ac:dyDescent="0.15">
      <c r="A3125" s="150" t="s">
        <v>5930</v>
      </c>
      <c r="B3125" s="150" t="s">
        <v>30096</v>
      </c>
      <c r="C3125" s="150" t="s">
        <v>15202</v>
      </c>
      <c r="D3125" s="150">
        <v>121005000</v>
      </c>
      <c r="E3125" s="150">
        <v>147500000</v>
      </c>
      <c r="F3125" s="150" t="s">
        <v>26491</v>
      </c>
    </row>
    <row r="3126" spans="1:6" x14ac:dyDescent="0.15">
      <c r="A3126" s="150" t="s">
        <v>5931</v>
      </c>
      <c r="B3126" s="150" t="s">
        <v>30097</v>
      </c>
      <c r="C3126" s="150" t="s">
        <v>15203</v>
      </c>
      <c r="D3126" s="150">
        <v>123500000</v>
      </c>
      <c r="E3126" s="150">
        <v>240500000</v>
      </c>
      <c r="F3126" s="150" t="s">
        <v>30098</v>
      </c>
    </row>
    <row r="3127" spans="1:6" x14ac:dyDescent="0.15">
      <c r="A3127" s="150" t="s">
        <v>5932</v>
      </c>
      <c r="B3127" s="150" t="s">
        <v>30099</v>
      </c>
      <c r="C3127" s="150" t="s">
        <v>15204</v>
      </c>
      <c r="D3127" s="150">
        <v>52000000</v>
      </c>
      <c r="E3127" s="150">
        <v>9810000</v>
      </c>
      <c r="F3127" s="150" t="s">
        <v>30100</v>
      </c>
    </row>
    <row r="3128" spans="1:6" x14ac:dyDescent="0.15">
      <c r="A3128" s="150" t="s">
        <v>5933</v>
      </c>
      <c r="B3128" s="150" t="s">
        <v>29940</v>
      </c>
      <c r="C3128" s="150" t="s">
        <v>15086</v>
      </c>
      <c r="D3128" s="150">
        <v>14275000</v>
      </c>
      <c r="E3128" s="150">
        <v>9808100</v>
      </c>
      <c r="F3128" s="150" t="s">
        <v>30101</v>
      </c>
    </row>
    <row r="3129" spans="1:6" x14ac:dyDescent="0.15">
      <c r="A3129" s="150" t="s">
        <v>5934</v>
      </c>
      <c r="B3129" s="150" t="s">
        <v>30102</v>
      </c>
      <c r="C3129" s="150" t="s">
        <v>14360</v>
      </c>
      <c r="D3129" s="150">
        <v>6569860</v>
      </c>
      <c r="E3129" s="150">
        <v>8678427</v>
      </c>
      <c r="F3129" s="150" t="s">
        <v>30103</v>
      </c>
    </row>
    <row r="3130" spans="1:6" x14ac:dyDescent="0.15">
      <c r="A3130" s="150" t="s">
        <v>5935</v>
      </c>
      <c r="B3130" s="150" t="s">
        <v>30104</v>
      </c>
      <c r="C3130" s="150" t="s">
        <v>15206</v>
      </c>
      <c r="D3130" s="150">
        <v>12189700</v>
      </c>
      <c r="E3130" s="150">
        <v>13324200</v>
      </c>
      <c r="F3130" s="150" t="s">
        <v>22120</v>
      </c>
    </row>
    <row r="3131" spans="1:6" x14ac:dyDescent="0.15">
      <c r="A3131" s="150" t="s">
        <v>5936</v>
      </c>
      <c r="B3131" s="150" t="s">
        <v>30105</v>
      </c>
      <c r="C3131" s="150" t="s">
        <v>12774</v>
      </c>
      <c r="D3131" s="150">
        <v>517559</v>
      </c>
      <c r="E3131" s="150">
        <v>440000</v>
      </c>
      <c r="F3131" s="150" t="s">
        <v>18774</v>
      </c>
    </row>
    <row r="3132" spans="1:6" x14ac:dyDescent="0.15">
      <c r="A3132" s="150" t="s">
        <v>5937</v>
      </c>
      <c r="B3132" s="150" t="s">
        <v>30106</v>
      </c>
      <c r="C3132" s="150" t="s">
        <v>15207</v>
      </c>
      <c r="D3132" s="150">
        <v>8158800</v>
      </c>
      <c r="E3132" s="150">
        <v>9596400</v>
      </c>
      <c r="F3132" s="150" t="s">
        <v>24487</v>
      </c>
    </row>
    <row r="3133" spans="1:6" x14ac:dyDescent="0.15">
      <c r="A3133" s="150" t="s">
        <v>5938</v>
      </c>
      <c r="B3133" s="150" t="s">
        <v>30107</v>
      </c>
      <c r="C3133" s="150" t="s">
        <v>13327</v>
      </c>
      <c r="D3133" s="150">
        <v>500552</v>
      </c>
      <c r="E3133" s="150">
        <v>116670</v>
      </c>
      <c r="F3133" s="150" t="s">
        <v>18774</v>
      </c>
    </row>
    <row r="3134" spans="1:6" x14ac:dyDescent="0.15">
      <c r="A3134" s="150" t="s">
        <v>5939</v>
      </c>
      <c r="B3134" s="150" t="s">
        <v>30108</v>
      </c>
      <c r="C3134" s="150" t="s">
        <v>15208</v>
      </c>
      <c r="D3134" s="150">
        <v>536900</v>
      </c>
      <c r="E3134" s="150">
        <v>849800</v>
      </c>
      <c r="F3134" s="150" t="s">
        <v>18774</v>
      </c>
    </row>
    <row r="3135" spans="1:6" x14ac:dyDescent="0.15">
      <c r="A3135" s="150" t="s">
        <v>5940</v>
      </c>
      <c r="B3135" s="150" t="s">
        <v>30109</v>
      </c>
      <c r="C3135" s="150" t="s">
        <v>15209</v>
      </c>
      <c r="D3135" s="150">
        <v>716400000</v>
      </c>
      <c r="E3135" s="150">
        <v>4950000000</v>
      </c>
      <c r="F3135" s="150" t="s">
        <v>30110</v>
      </c>
    </row>
    <row r="3136" spans="1:6" x14ac:dyDescent="0.15">
      <c r="A3136" s="150" t="s">
        <v>5941</v>
      </c>
      <c r="B3136" s="150" t="s">
        <v>30111</v>
      </c>
      <c r="C3136" s="150" t="s">
        <v>15210</v>
      </c>
      <c r="D3136" s="150">
        <v>6000</v>
      </c>
      <c r="E3136" s="150">
        <v>4200</v>
      </c>
      <c r="F3136" s="150" t="s">
        <v>22102</v>
      </c>
    </row>
    <row r="3137" spans="1:6" x14ac:dyDescent="0.15">
      <c r="A3137" s="150" t="s">
        <v>5942</v>
      </c>
      <c r="B3137" s="150" t="s">
        <v>30112</v>
      </c>
      <c r="C3137" s="150" t="s">
        <v>15211</v>
      </c>
      <c r="D3137" s="150">
        <v>3130800</v>
      </c>
      <c r="E3137" s="150">
        <v>5194320</v>
      </c>
      <c r="F3137" s="150" t="s">
        <v>30113</v>
      </c>
    </row>
    <row r="3138" spans="1:6" x14ac:dyDescent="0.15">
      <c r="A3138" s="150" t="s">
        <v>5943</v>
      </c>
      <c r="B3138" s="150" t="s">
        <v>30114</v>
      </c>
      <c r="C3138" s="150" t="s">
        <v>15212</v>
      </c>
      <c r="D3138" s="150">
        <v>295600</v>
      </c>
      <c r="E3138" s="150">
        <v>330380</v>
      </c>
      <c r="F3138" s="150" t="s">
        <v>22074</v>
      </c>
    </row>
    <row r="3139" spans="1:6" x14ac:dyDescent="0.15">
      <c r="A3139" s="150" t="s">
        <v>5944</v>
      </c>
      <c r="B3139" s="150" t="s">
        <v>30115</v>
      </c>
      <c r="C3139" s="150" t="s">
        <v>15213</v>
      </c>
      <c r="D3139" s="150">
        <v>1975000</v>
      </c>
      <c r="E3139" s="150">
        <v>2897200</v>
      </c>
      <c r="F3139" s="150" t="s">
        <v>22060</v>
      </c>
    </row>
    <row r="3140" spans="1:6" x14ac:dyDescent="0.15">
      <c r="A3140" s="150" t="s">
        <v>5945</v>
      </c>
      <c r="B3140" s="150" t="s">
        <v>30116</v>
      </c>
      <c r="C3140" s="150" t="s">
        <v>15214</v>
      </c>
      <c r="D3140" s="150">
        <v>5670000</v>
      </c>
      <c r="E3140" s="150">
        <v>2940000</v>
      </c>
      <c r="F3140" s="150" t="s">
        <v>30117</v>
      </c>
    </row>
    <row r="3141" spans="1:6" x14ac:dyDescent="0.15">
      <c r="A3141" s="150" t="s">
        <v>5946</v>
      </c>
      <c r="B3141" s="150" t="s">
        <v>30118</v>
      </c>
      <c r="C3141" s="150" t="s">
        <v>15215</v>
      </c>
      <c r="D3141" s="150">
        <v>9533800</v>
      </c>
      <c r="E3141" s="150">
        <v>10569700</v>
      </c>
      <c r="F3141" s="150" t="s">
        <v>24635</v>
      </c>
    </row>
    <row r="3142" spans="1:6" x14ac:dyDescent="0.15">
      <c r="A3142" s="150" t="s">
        <v>5947</v>
      </c>
      <c r="B3142" s="150" t="s">
        <v>30119</v>
      </c>
      <c r="C3142" s="150" t="s">
        <v>14957</v>
      </c>
      <c r="D3142" s="150">
        <v>563069</v>
      </c>
      <c r="E3142" s="150">
        <v>1354410</v>
      </c>
      <c r="F3142" s="150" t="s">
        <v>27234</v>
      </c>
    </row>
    <row r="3143" spans="1:6" x14ac:dyDescent="0.15">
      <c r="A3143" s="150" t="s">
        <v>5948</v>
      </c>
      <c r="B3143" s="150" t="s">
        <v>30120</v>
      </c>
      <c r="C3143" s="150" t="s">
        <v>15216</v>
      </c>
      <c r="D3143" s="150">
        <v>675000</v>
      </c>
      <c r="E3143" s="150">
        <v>675000</v>
      </c>
      <c r="F3143" s="150" t="s">
        <v>22060</v>
      </c>
    </row>
    <row r="3144" spans="1:6" x14ac:dyDescent="0.15">
      <c r="A3144" s="150" t="s">
        <v>5949</v>
      </c>
      <c r="B3144" s="150" t="s">
        <v>30121</v>
      </c>
      <c r="C3144" s="150" t="s">
        <v>205</v>
      </c>
      <c r="D3144" s="150">
        <v>382000</v>
      </c>
      <c r="E3144" s="150">
        <v>392000</v>
      </c>
      <c r="F3144" s="150" t="s">
        <v>22116</v>
      </c>
    </row>
    <row r="3145" spans="1:6" x14ac:dyDescent="0.15">
      <c r="A3145" s="150" t="s">
        <v>5950</v>
      </c>
      <c r="B3145" s="150" t="s">
        <v>30122</v>
      </c>
      <c r="C3145" s="150" t="s">
        <v>15217</v>
      </c>
      <c r="D3145" s="150">
        <v>1200000</v>
      </c>
      <c r="E3145" s="150">
        <v>2160000</v>
      </c>
      <c r="F3145" s="150" t="s">
        <v>30123</v>
      </c>
    </row>
    <row r="3146" spans="1:6" x14ac:dyDescent="0.15">
      <c r="A3146" s="150" t="s">
        <v>5951</v>
      </c>
      <c r="B3146" s="150" t="s">
        <v>30124</v>
      </c>
      <c r="C3146" s="150" t="s">
        <v>15219</v>
      </c>
      <c r="D3146" s="150">
        <v>1254923.2</v>
      </c>
      <c r="E3146" s="150">
        <v>1327527.1000000001</v>
      </c>
      <c r="F3146" s="150" t="s">
        <v>22067</v>
      </c>
    </row>
    <row r="3147" spans="1:6" x14ac:dyDescent="0.15">
      <c r="A3147" s="150" t="s">
        <v>5952</v>
      </c>
      <c r="B3147" s="150" t="s">
        <v>30125</v>
      </c>
      <c r="C3147" s="150" t="s">
        <v>15219</v>
      </c>
      <c r="D3147" s="150">
        <v>841070.8</v>
      </c>
      <c r="E3147" s="150">
        <v>1213758</v>
      </c>
      <c r="F3147" s="150" t="s">
        <v>22067</v>
      </c>
    </row>
    <row r="3148" spans="1:6" x14ac:dyDescent="0.15">
      <c r="A3148" s="150" t="s">
        <v>5953</v>
      </c>
      <c r="B3148" s="150" t="s">
        <v>30126</v>
      </c>
      <c r="C3148" s="150" t="s">
        <v>15220</v>
      </c>
      <c r="D3148" s="150">
        <v>98770</v>
      </c>
      <c r="E3148" s="150">
        <v>97810.7</v>
      </c>
      <c r="F3148" s="150" t="s">
        <v>22078</v>
      </c>
    </row>
    <row r="3149" spans="1:6" x14ac:dyDescent="0.15">
      <c r="A3149" s="150" t="s">
        <v>5954</v>
      </c>
      <c r="B3149" s="150" t="s">
        <v>30127</v>
      </c>
      <c r="C3149" s="150" t="s">
        <v>15221</v>
      </c>
      <c r="D3149" s="150">
        <v>41782842</v>
      </c>
      <c r="E3149" s="150">
        <v>56236762.799999997</v>
      </c>
      <c r="F3149" s="150" t="s">
        <v>22089</v>
      </c>
    </row>
    <row r="3150" spans="1:6" x14ac:dyDescent="0.15">
      <c r="A3150" s="150" t="s">
        <v>5955</v>
      </c>
      <c r="B3150" s="150" t="s">
        <v>30128</v>
      </c>
      <c r="C3150" s="150" t="s">
        <v>15222</v>
      </c>
      <c r="D3150" s="150">
        <v>1673362</v>
      </c>
      <c r="E3150" s="150">
        <v>1427562</v>
      </c>
      <c r="F3150" s="150" t="s">
        <v>24477</v>
      </c>
    </row>
    <row r="3151" spans="1:6" x14ac:dyDescent="0.15">
      <c r="A3151" s="150" t="s">
        <v>5956</v>
      </c>
      <c r="B3151" s="150" t="s">
        <v>30129</v>
      </c>
      <c r="C3151" s="150" t="s">
        <v>15223</v>
      </c>
      <c r="D3151" s="150">
        <v>26500000</v>
      </c>
      <c r="E3151" s="150">
        <v>24000000</v>
      </c>
      <c r="F3151" s="150" t="s">
        <v>22098</v>
      </c>
    </row>
    <row r="3152" spans="1:6" x14ac:dyDescent="0.15">
      <c r="A3152" s="150" t="s">
        <v>5957</v>
      </c>
      <c r="B3152" s="150" t="s">
        <v>580</v>
      </c>
      <c r="C3152" s="150" t="s">
        <v>15224</v>
      </c>
      <c r="D3152" s="150">
        <v>1680</v>
      </c>
      <c r="E3152" s="150">
        <v>1995</v>
      </c>
      <c r="F3152" s="150" t="s">
        <v>22110</v>
      </c>
    </row>
    <row r="3153" spans="1:6" x14ac:dyDescent="0.15">
      <c r="A3153" s="150" t="s">
        <v>5958</v>
      </c>
      <c r="B3153" s="150" t="s">
        <v>30130</v>
      </c>
      <c r="C3153" s="150" t="s">
        <v>15225</v>
      </c>
      <c r="D3153" s="150">
        <v>20350</v>
      </c>
      <c r="E3153" s="150">
        <v>11700</v>
      </c>
      <c r="F3153" s="150" t="s">
        <v>30131</v>
      </c>
    </row>
    <row r="3154" spans="1:6" x14ac:dyDescent="0.15">
      <c r="A3154" s="150" t="s">
        <v>5959</v>
      </c>
      <c r="B3154" s="150" t="s">
        <v>30132</v>
      </c>
      <c r="C3154" s="150" t="s">
        <v>15226</v>
      </c>
      <c r="D3154" s="150">
        <v>551024</v>
      </c>
      <c r="E3154" s="150">
        <v>640836</v>
      </c>
      <c r="F3154" s="150" t="s">
        <v>24560</v>
      </c>
    </row>
    <row r="3155" spans="1:6" x14ac:dyDescent="0.15">
      <c r="A3155" s="150" t="s">
        <v>5960</v>
      </c>
      <c r="B3155" s="150" t="s">
        <v>30133</v>
      </c>
      <c r="F3155" s="150" t="s">
        <v>503</v>
      </c>
    </row>
    <row r="3156" spans="1:6" x14ac:dyDescent="0.15">
      <c r="A3156" s="150" t="s">
        <v>5961</v>
      </c>
      <c r="B3156" s="150" t="s">
        <v>30134</v>
      </c>
      <c r="C3156" s="150" t="s">
        <v>15227</v>
      </c>
      <c r="D3156" s="150">
        <v>377730</v>
      </c>
      <c r="E3156" s="150">
        <v>483920.2</v>
      </c>
      <c r="F3156" s="150" t="s">
        <v>22060</v>
      </c>
    </row>
    <row r="3157" spans="1:6" x14ac:dyDescent="0.15">
      <c r="A3157" s="150" t="s">
        <v>5962</v>
      </c>
      <c r="B3157" s="150" t="s">
        <v>30135</v>
      </c>
      <c r="C3157" s="150" t="s">
        <v>15228</v>
      </c>
      <c r="D3157" s="150">
        <v>450</v>
      </c>
      <c r="E3157" s="150">
        <v>200</v>
      </c>
      <c r="F3157" s="150" t="s">
        <v>22102</v>
      </c>
    </row>
    <row r="3158" spans="1:6" x14ac:dyDescent="0.15">
      <c r="A3158" s="150" t="s">
        <v>5963</v>
      </c>
      <c r="B3158" s="150" t="s">
        <v>30136</v>
      </c>
      <c r="C3158" s="150" t="s">
        <v>15229</v>
      </c>
      <c r="D3158" s="150">
        <v>501440</v>
      </c>
      <c r="E3158" s="150">
        <v>381740</v>
      </c>
      <c r="F3158" s="150" t="s">
        <v>18774</v>
      </c>
    </row>
    <row r="3159" spans="1:6" x14ac:dyDescent="0.15">
      <c r="A3159" s="150" t="s">
        <v>5964</v>
      </c>
      <c r="B3159" s="150" t="s">
        <v>30137</v>
      </c>
      <c r="C3159" s="150" t="s">
        <v>15230</v>
      </c>
      <c r="D3159" s="150">
        <v>5980</v>
      </c>
      <c r="E3159" s="150">
        <v>4980</v>
      </c>
      <c r="F3159" s="150" t="s">
        <v>22071</v>
      </c>
    </row>
    <row r="3160" spans="1:6" x14ac:dyDescent="0.15">
      <c r="A3160" s="150" t="s">
        <v>5965</v>
      </c>
      <c r="B3160" s="150" t="s">
        <v>30138</v>
      </c>
      <c r="C3160" s="150" t="s">
        <v>2841</v>
      </c>
      <c r="D3160" s="150">
        <v>1700595</v>
      </c>
      <c r="E3160" s="150">
        <v>2058448.8</v>
      </c>
      <c r="F3160" s="150" t="s">
        <v>22104</v>
      </c>
    </row>
    <row r="3161" spans="1:6" x14ac:dyDescent="0.15">
      <c r="A3161" s="150" t="s">
        <v>5966</v>
      </c>
      <c r="B3161" s="150" t="s">
        <v>30139</v>
      </c>
      <c r="C3161" s="150" t="s">
        <v>15231</v>
      </c>
      <c r="D3161" s="150">
        <v>6500</v>
      </c>
      <c r="E3161" s="150">
        <v>6600</v>
      </c>
      <c r="F3161" s="150" t="s">
        <v>22088</v>
      </c>
    </row>
    <row r="3162" spans="1:6" x14ac:dyDescent="0.15">
      <c r="A3162" s="150" t="s">
        <v>5967</v>
      </c>
      <c r="B3162" s="150" t="s">
        <v>30140</v>
      </c>
      <c r="C3162" s="150" t="s">
        <v>15232</v>
      </c>
      <c r="D3162" s="150">
        <v>922000</v>
      </c>
      <c r="E3162" s="150">
        <v>1117000</v>
      </c>
      <c r="F3162" s="150" t="s">
        <v>22053</v>
      </c>
    </row>
    <row r="3163" spans="1:6" x14ac:dyDescent="0.15">
      <c r="A3163" s="150" t="s">
        <v>5968</v>
      </c>
      <c r="B3163" s="150" t="s">
        <v>30141</v>
      </c>
      <c r="C3163" s="150" t="s">
        <v>15233</v>
      </c>
      <c r="D3163" s="150">
        <v>909045</v>
      </c>
      <c r="E3163" s="150">
        <v>1843810</v>
      </c>
      <c r="F3163" s="150" t="s">
        <v>22057</v>
      </c>
    </row>
    <row r="3164" spans="1:6" x14ac:dyDescent="0.15">
      <c r="A3164" s="150" t="s">
        <v>5969</v>
      </c>
      <c r="B3164" s="150" t="s">
        <v>30142</v>
      </c>
      <c r="C3164" s="150" t="s">
        <v>15234</v>
      </c>
      <c r="D3164" s="150">
        <v>517134</v>
      </c>
      <c r="E3164" s="150">
        <v>203552.2</v>
      </c>
      <c r="F3164" s="150" t="s">
        <v>21479</v>
      </c>
    </row>
    <row r="3165" spans="1:6" x14ac:dyDescent="0.15">
      <c r="A3165" s="150" t="s">
        <v>5970</v>
      </c>
      <c r="B3165" s="150" t="s">
        <v>30143</v>
      </c>
      <c r="C3165" s="150" t="s">
        <v>15235</v>
      </c>
      <c r="D3165" s="150">
        <v>2744406</v>
      </c>
      <c r="E3165" s="150">
        <v>1774256</v>
      </c>
      <c r="F3165" s="150" t="s">
        <v>22172</v>
      </c>
    </row>
    <row r="3166" spans="1:6" x14ac:dyDescent="0.15">
      <c r="A3166" s="150" t="s">
        <v>5971</v>
      </c>
      <c r="B3166" s="150" t="s">
        <v>30144</v>
      </c>
      <c r="C3166" s="150" t="s">
        <v>15236</v>
      </c>
      <c r="D3166" s="150">
        <v>15037000</v>
      </c>
      <c r="E3166" s="150">
        <v>41781600</v>
      </c>
      <c r="F3166" s="150" t="s">
        <v>22104</v>
      </c>
    </row>
    <row r="3167" spans="1:6" x14ac:dyDescent="0.15">
      <c r="A3167" s="150" t="s">
        <v>5972</v>
      </c>
      <c r="B3167" s="150" t="s">
        <v>30145</v>
      </c>
      <c r="C3167" s="150" t="s">
        <v>15237</v>
      </c>
      <c r="D3167" s="150">
        <v>2412350</v>
      </c>
      <c r="E3167" s="150">
        <v>907031</v>
      </c>
      <c r="F3167" s="150" t="s">
        <v>22052</v>
      </c>
    </row>
    <row r="3168" spans="1:6" x14ac:dyDescent="0.15">
      <c r="A3168" s="150" t="s">
        <v>5973</v>
      </c>
      <c r="B3168" s="150" t="s">
        <v>30146</v>
      </c>
      <c r="C3168" s="150" t="s">
        <v>15238</v>
      </c>
      <c r="D3168" s="150">
        <v>559754</v>
      </c>
      <c r="E3168" s="150">
        <v>827974</v>
      </c>
      <c r="F3168" s="150" t="s">
        <v>30147</v>
      </c>
    </row>
    <row r="3169" spans="1:6" x14ac:dyDescent="0.15">
      <c r="A3169" s="150" t="s">
        <v>5974</v>
      </c>
      <c r="B3169" s="150" t="s">
        <v>30148</v>
      </c>
      <c r="C3169" s="150" t="s">
        <v>15240</v>
      </c>
      <c r="D3169" s="150">
        <v>1286342812</v>
      </c>
      <c r="E3169" s="150">
        <v>1106603573</v>
      </c>
      <c r="F3169" s="150" t="s">
        <v>22098</v>
      </c>
    </row>
    <row r="3170" spans="1:6" x14ac:dyDescent="0.15">
      <c r="A3170" s="150" t="s">
        <v>5975</v>
      </c>
      <c r="B3170" s="150" t="s">
        <v>30149</v>
      </c>
      <c r="C3170" s="150" t="s">
        <v>15241</v>
      </c>
      <c r="D3170" s="150">
        <v>661000</v>
      </c>
      <c r="E3170" s="150">
        <v>711400</v>
      </c>
      <c r="F3170" s="150" t="s">
        <v>18774</v>
      </c>
    </row>
    <row r="3171" spans="1:6" x14ac:dyDescent="0.15">
      <c r="A3171" s="150" t="s">
        <v>5976</v>
      </c>
      <c r="B3171" s="150" t="s">
        <v>30150</v>
      </c>
      <c r="C3171" s="150" t="s">
        <v>15242</v>
      </c>
      <c r="D3171" s="150">
        <v>56000000</v>
      </c>
      <c r="E3171" s="150">
        <v>60287000</v>
      </c>
      <c r="F3171" s="150" t="s">
        <v>22098</v>
      </c>
    </row>
    <row r="3172" spans="1:6" x14ac:dyDescent="0.15">
      <c r="A3172" s="150" t="s">
        <v>5977</v>
      </c>
      <c r="B3172" s="150" t="s">
        <v>30151</v>
      </c>
      <c r="C3172" s="150" t="s">
        <v>15243</v>
      </c>
      <c r="D3172" s="150">
        <v>2037684</v>
      </c>
      <c r="E3172" s="150">
        <v>2465400</v>
      </c>
      <c r="F3172" s="150" t="s">
        <v>27953</v>
      </c>
    </row>
    <row r="3173" spans="1:6" x14ac:dyDescent="0.15">
      <c r="A3173" s="150" t="s">
        <v>5978</v>
      </c>
      <c r="B3173" s="150" t="s">
        <v>30152</v>
      </c>
      <c r="C3173" s="150" t="s">
        <v>15244</v>
      </c>
      <c r="D3173" s="150">
        <v>3215000</v>
      </c>
      <c r="E3173" s="150">
        <v>6190000</v>
      </c>
      <c r="F3173" s="150" t="s">
        <v>22082</v>
      </c>
    </row>
    <row r="3174" spans="1:6" x14ac:dyDescent="0.15">
      <c r="A3174" s="150" t="s">
        <v>5979</v>
      </c>
      <c r="B3174" s="150" t="s">
        <v>30153</v>
      </c>
      <c r="C3174" s="150" t="s">
        <v>2148</v>
      </c>
      <c r="D3174" s="150">
        <v>1145585</v>
      </c>
      <c r="E3174" s="150">
        <v>3244037</v>
      </c>
      <c r="F3174" s="150" t="s">
        <v>22067</v>
      </c>
    </row>
    <row r="3175" spans="1:6" x14ac:dyDescent="0.15">
      <c r="A3175" s="150" t="s">
        <v>5980</v>
      </c>
      <c r="B3175" s="150" t="s">
        <v>30154</v>
      </c>
      <c r="C3175" s="150" t="s">
        <v>12592</v>
      </c>
      <c r="D3175" s="150">
        <v>159300</v>
      </c>
      <c r="E3175" s="150">
        <v>88500</v>
      </c>
      <c r="F3175" s="150" t="s">
        <v>28022</v>
      </c>
    </row>
    <row r="3176" spans="1:6" x14ac:dyDescent="0.15">
      <c r="A3176" s="150" t="s">
        <v>5981</v>
      </c>
      <c r="B3176" s="150" t="s">
        <v>30155</v>
      </c>
      <c r="C3176" s="150" t="s">
        <v>15245</v>
      </c>
      <c r="D3176" s="150">
        <v>3201900</v>
      </c>
      <c r="E3176" s="150">
        <v>3913800</v>
      </c>
      <c r="F3176" s="150" t="s">
        <v>22137</v>
      </c>
    </row>
    <row r="3177" spans="1:6" x14ac:dyDescent="0.15">
      <c r="A3177" s="150" t="s">
        <v>5982</v>
      </c>
      <c r="B3177" s="150" t="s">
        <v>30156</v>
      </c>
      <c r="C3177" s="150" t="s">
        <v>15246</v>
      </c>
      <c r="D3177" s="150">
        <v>6685200</v>
      </c>
      <c r="E3177" s="150">
        <v>208800</v>
      </c>
      <c r="F3177" s="150" t="s">
        <v>22154</v>
      </c>
    </row>
    <row r="3178" spans="1:6" x14ac:dyDescent="0.15">
      <c r="A3178" s="150" t="s">
        <v>5983</v>
      </c>
      <c r="B3178" s="150" t="s">
        <v>30157</v>
      </c>
      <c r="C3178" s="150" t="s">
        <v>15247</v>
      </c>
      <c r="D3178" s="150">
        <v>113200</v>
      </c>
      <c r="E3178" s="150">
        <v>128400</v>
      </c>
      <c r="F3178" s="150" t="s">
        <v>30158</v>
      </c>
    </row>
    <row r="3179" spans="1:6" x14ac:dyDescent="0.15">
      <c r="A3179" s="150" t="s">
        <v>5984</v>
      </c>
      <c r="B3179" s="150" t="s">
        <v>30159</v>
      </c>
      <c r="C3179" s="150" t="s">
        <v>15248</v>
      </c>
      <c r="D3179" s="150">
        <v>467413.5</v>
      </c>
      <c r="E3179" s="150">
        <v>490788.06</v>
      </c>
      <c r="F3179" s="150" t="s">
        <v>22078</v>
      </c>
    </row>
    <row r="3180" spans="1:6" x14ac:dyDescent="0.15">
      <c r="A3180" s="150" t="s">
        <v>5985</v>
      </c>
      <c r="B3180" s="150" t="s">
        <v>30160</v>
      </c>
      <c r="C3180" s="150" t="s">
        <v>15249</v>
      </c>
      <c r="D3180" s="150">
        <v>1041265.23</v>
      </c>
      <c r="E3180" s="150">
        <v>1164752.28</v>
      </c>
      <c r="F3180" s="150" t="s">
        <v>22078</v>
      </c>
    </row>
    <row r="3181" spans="1:6" x14ac:dyDescent="0.15">
      <c r="A3181" s="150" t="s">
        <v>5986</v>
      </c>
      <c r="B3181" s="150" t="s">
        <v>30161</v>
      </c>
      <c r="C3181" s="150" t="s">
        <v>15250</v>
      </c>
      <c r="D3181" s="150">
        <v>258.89999999999998</v>
      </c>
      <c r="E3181" s="150">
        <v>279</v>
      </c>
      <c r="F3181" s="150" t="s">
        <v>30162</v>
      </c>
    </row>
    <row r="3182" spans="1:6" x14ac:dyDescent="0.15">
      <c r="A3182" s="150" t="s">
        <v>5987</v>
      </c>
      <c r="B3182" s="150" t="s">
        <v>30163</v>
      </c>
      <c r="C3182" s="150" t="s">
        <v>15252</v>
      </c>
      <c r="D3182" s="150">
        <v>3000</v>
      </c>
      <c r="E3182" s="150">
        <v>1800</v>
      </c>
      <c r="F3182" s="150" t="s">
        <v>27725</v>
      </c>
    </row>
    <row r="3183" spans="1:6" x14ac:dyDescent="0.15">
      <c r="A3183" s="150" t="s">
        <v>5988</v>
      </c>
      <c r="B3183" s="150" t="s">
        <v>30164</v>
      </c>
      <c r="C3183" s="150" t="s">
        <v>14974</v>
      </c>
      <c r="D3183" s="150">
        <v>31650</v>
      </c>
      <c r="E3183" s="150">
        <v>37823</v>
      </c>
      <c r="F3183" s="150" t="s">
        <v>24502</v>
      </c>
    </row>
    <row r="3184" spans="1:6" x14ac:dyDescent="0.15">
      <c r="A3184" s="150" t="s">
        <v>5989</v>
      </c>
      <c r="B3184" s="150" t="s">
        <v>30165</v>
      </c>
      <c r="C3184" s="150" t="s">
        <v>15253</v>
      </c>
      <c r="D3184" s="150">
        <v>5084896.84</v>
      </c>
      <c r="E3184" s="150">
        <v>9821257</v>
      </c>
      <c r="F3184" s="150" t="s">
        <v>30166</v>
      </c>
    </row>
    <row r="3185" spans="1:6" x14ac:dyDescent="0.15">
      <c r="A3185" s="150" t="s">
        <v>5990</v>
      </c>
      <c r="B3185" s="150" t="s">
        <v>30167</v>
      </c>
      <c r="C3185" s="150" t="s">
        <v>15254</v>
      </c>
      <c r="D3185" s="150">
        <v>346715</v>
      </c>
      <c r="E3185" s="150">
        <v>259715</v>
      </c>
      <c r="F3185" s="150" t="s">
        <v>22172</v>
      </c>
    </row>
    <row r="3186" spans="1:6" x14ac:dyDescent="0.15">
      <c r="A3186" s="150" t="s">
        <v>5991</v>
      </c>
      <c r="B3186" s="150" t="s">
        <v>30168</v>
      </c>
      <c r="C3186" s="150" t="s">
        <v>1837</v>
      </c>
      <c r="D3186" s="150">
        <v>5281</v>
      </c>
      <c r="E3186" s="150">
        <v>12762</v>
      </c>
      <c r="F3186" s="150" t="s">
        <v>22140</v>
      </c>
    </row>
    <row r="3187" spans="1:6" x14ac:dyDescent="0.15">
      <c r="A3187" s="150" t="s">
        <v>5992</v>
      </c>
      <c r="B3187" s="150" t="s">
        <v>30169</v>
      </c>
      <c r="C3187" s="150" t="s">
        <v>15255</v>
      </c>
      <c r="D3187" s="150">
        <v>4620150</v>
      </c>
      <c r="E3187" s="150">
        <v>48000000</v>
      </c>
      <c r="F3187" s="150" t="s">
        <v>30170</v>
      </c>
    </row>
    <row r="3188" spans="1:6" x14ac:dyDescent="0.15">
      <c r="A3188" s="150" t="s">
        <v>5993</v>
      </c>
      <c r="B3188" s="150" t="s">
        <v>30171</v>
      </c>
      <c r="C3188" s="150" t="s">
        <v>15256</v>
      </c>
      <c r="D3188" s="150">
        <v>3996142.2</v>
      </c>
      <c r="E3188" s="150">
        <v>13273196.9</v>
      </c>
      <c r="F3188" s="150" t="s">
        <v>22172</v>
      </c>
    </row>
    <row r="3189" spans="1:6" x14ac:dyDescent="0.15">
      <c r="A3189" s="150" t="s">
        <v>5994</v>
      </c>
      <c r="B3189" s="150" t="s">
        <v>30172</v>
      </c>
      <c r="C3189" s="150" t="s">
        <v>15257</v>
      </c>
      <c r="D3189" s="150">
        <v>12040000</v>
      </c>
      <c r="E3189" s="150">
        <v>22985000</v>
      </c>
      <c r="F3189" s="150" t="s">
        <v>30173</v>
      </c>
    </row>
    <row r="3190" spans="1:6" x14ac:dyDescent="0.15">
      <c r="A3190" s="150" t="s">
        <v>5995</v>
      </c>
      <c r="B3190" s="150" t="s">
        <v>30174</v>
      </c>
      <c r="C3190" s="150" t="s">
        <v>15258</v>
      </c>
      <c r="D3190" s="150">
        <v>690150</v>
      </c>
      <c r="E3190" s="150">
        <v>1070000</v>
      </c>
      <c r="F3190" s="150" t="s">
        <v>30175</v>
      </c>
    </row>
    <row r="3191" spans="1:6" x14ac:dyDescent="0.15">
      <c r="A3191" s="150" t="s">
        <v>5996</v>
      </c>
      <c r="B3191" s="150" t="s">
        <v>30176</v>
      </c>
      <c r="C3191" s="150" t="s">
        <v>15259</v>
      </c>
      <c r="D3191" s="150">
        <v>3600000</v>
      </c>
      <c r="E3191" s="150">
        <v>11400000</v>
      </c>
      <c r="F3191" s="150" t="s">
        <v>30013</v>
      </c>
    </row>
    <row r="3192" spans="1:6" x14ac:dyDescent="0.15">
      <c r="A3192" s="150" t="s">
        <v>5997</v>
      </c>
      <c r="B3192" s="150" t="s">
        <v>30177</v>
      </c>
      <c r="C3192" s="150" t="s">
        <v>15260</v>
      </c>
      <c r="D3192" s="150">
        <v>1565643</v>
      </c>
      <c r="E3192" s="150">
        <v>1749643</v>
      </c>
      <c r="F3192" s="150" t="s">
        <v>22172</v>
      </c>
    </row>
    <row r="3193" spans="1:6" x14ac:dyDescent="0.15">
      <c r="A3193" s="150" t="s">
        <v>5998</v>
      </c>
      <c r="B3193" s="150" t="s">
        <v>30178</v>
      </c>
      <c r="C3193" s="150" t="s">
        <v>15261</v>
      </c>
      <c r="D3193" s="150">
        <v>1900</v>
      </c>
      <c r="E3193" s="150">
        <v>1900</v>
      </c>
      <c r="F3193" s="150" t="s">
        <v>26996</v>
      </c>
    </row>
    <row r="3194" spans="1:6" x14ac:dyDescent="0.15">
      <c r="A3194" s="150" t="s">
        <v>5999</v>
      </c>
      <c r="B3194" s="150" t="s">
        <v>30179</v>
      </c>
      <c r="C3194" s="150" t="s">
        <v>15262</v>
      </c>
      <c r="D3194" s="150">
        <v>729085</v>
      </c>
      <c r="E3194" s="150">
        <v>865828</v>
      </c>
      <c r="F3194" s="150" t="s">
        <v>22067</v>
      </c>
    </row>
    <row r="3195" spans="1:6" x14ac:dyDescent="0.15">
      <c r="A3195" s="150" t="s">
        <v>6000</v>
      </c>
      <c r="B3195" s="150" t="s">
        <v>30180</v>
      </c>
      <c r="C3195" s="150" t="s">
        <v>15263</v>
      </c>
      <c r="D3195" s="150">
        <v>570000</v>
      </c>
      <c r="E3195" s="150">
        <v>510000</v>
      </c>
      <c r="F3195" s="150" t="s">
        <v>22172</v>
      </c>
    </row>
    <row r="3196" spans="1:6" x14ac:dyDescent="0.15">
      <c r="A3196" s="150" t="s">
        <v>6001</v>
      </c>
      <c r="B3196" s="150" t="s">
        <v>30181</v>
      </c>
      <c r="C3196" s="150" t="s">
        <v>15264</v>
      </c>
      <c r="D3196" s="150">
        <v>98000</v>
      </c>
      <c r="E3196" s="150">
        <v>75000</v>
      </c>
      <c r="F3196" s="150" t="s">
        <v>22172</v>
      </c>
    </row>
    <row r="3197" spans="1:6" x14ac:dyDescent="0.15">
      <c r="A3197" s="150" t="s">
        <v>6002</v>
      </c>
      <c r="B3197" s="150" t="s">
        <v>30182</v>
      </c>
      <c r="C3197" s="150" t="s">
        <v>15265</v>
      </c>
      <c r="D3197" s="150">
        <v>93000</v>
      </c>
      <c r="E3197" s="150">
        <v>118800</v>
      </c>
      <c r="F3197" s="150" t="s">
        <v>14062</v>
      </c>
    </row>
    <row r="3198" spans="1:6" x14ac:dyDescent="0.15">
      <c r="A3198" s="150" t="s">
        <v>6003</v>
      </c>
      <c r="B3198" s="150" t="s">
        <v>30183</v>
      </c>
      <c r="C3198" s="150" t="s">
        <v>15266</v>
      </c>
      <c r="D3198" s="150">
        <v>360800</v>
      </c>
      <c r="E3198" s="150">
        <v>660000</v>
      </c>
      <c r="F3198" s="150" t="s">
        <v>22172</v>
      </c>
    </row>
    <row r="3199" spans="1:6" x14ac:dyDescent="0.15">
      <c r="A3199" s="150" t="s">
        <v>6004</v>
      </c>
      <c r="B3199" s="150" t="s">
        <v>30184</v>
      </c>
      <c r="C3199" s="150" t="s">
        <v>15267</v>
      </c>
      <c r="D3199" s="150">
        <v>2880534</v>
      </c>
      <c r="E3199" s="150">
        <v>4386800</v>
      </c>
      <c r="F3199" s="150" t="s">
        <v>22060</v>
      </c>
    </row>
    <row r="3200" spans="1:6" x14ac:dyDescent="0.15">
      <c r="A3200" s="150" t="s">
        <v>6005</v>
      </c>
      <c r="B3200" s="150" t="s">
        <v>30185</v>
      </c>
      <c r="C3200" s="150" t="s">
        <v>15268</v>
      </c>
      <c r="D3200" s="150">
        <v>32500000</v>
      </c>
      <c r="E3200" s="150">
        <v>40000000</v>
      </c>
      <c r="F3200" s="150" t="s">
        <v>22172</v>
      </c>
    </row>
    <row r="3201" spans="1:6" x14ac:dyDescent="0.15">
      <c r="A3201" s="150" t="s">
        <v>6006</v>
      </c>
      <c r="B3201" s="150" t="s">
        <v>30186</v>
      </c>
      <c r="C3201" s="150" t="s">
        <v>15269</v>
      </c>
      <c r="D3201" s="150">
        <v>39000</v>
      </c>
      <c r="E3201" s="150">
        <v>11000</v>
      </c>
      <c r="F3201" s="150" t="s">
        <v>30187</v>
      </c>
    </row>
    <row r="3202" spans="1:6" x14ac:dyDescent="0.15">
      <c r="A3202" s="150" t="s">
        <v>6007</v>
      </c>
      <c r="B3202" s="150" t="s">
        <v>30188</v>
      </c>
      <c r="C3202" s="150" t="s">
        <v>14957</v>
      </c>
      <c r="D3202" s="150">
        <v>699820</v>
      </c>
      <c r="E3202" s="150">
        <v>736228</v>
      </c>
      <c r="F3202" s="150" t="s">
        <v>27234</v>
      </c>
    </row>
    <row r="3203" spans="1:6" x14ac:dyDescent="0.15">
      <c r="A3203" s="150" t="s">
        <v>6008</v>
      </c>
      <c r="B3203" s="150" t="s">
        <v>30189</v>
      </c>
      <c r="C3203" s="150" t="s">
        <v>15270</v>
      </c>
      <c r="D3203" s="150">
        <v>4250000</v>
      </c>
      <c r="E3203" s="150">
        <v>3830000</v>
      </c>
      <c r="F3203" s="150" t="s">
        <v>22060</v>
      </c>
    </row>
    <row r="3204" spans="1:6" x14ac:dyDescent="0.15">
      <c r="A3204" s="150" t="s">
        <v>6009</v>
      </c>
      <c r="B3204" s="150" t="s">
        <v>30190</v>
      </c>
      <c r="C3204" s="150" t="s">
        <v>15271</v>
      </c>
      <c r="D3204" s="150">
        <v>1100200</v>
      </c>
      <c r="E3204" s="150">
        <v>3446166</v>
      </c>
      <c r="F3204" s="150" t="s">
        <v>22136</v>
      </c>
    </row>
    <row r="3205" spans="1:6" x14ac:dyDescent="0.15">
      <c r="A3205" s="150" t="s">
        <v>6010</v>
      </c>
      <c r="B3205" s="150" t="s">
        <v>30191</v>
      </c>
      <c r="C3205" s="150" t="s">
        <v>15272</v>
      </c>
      <c r="D3205" s="150">
        <v>60860</v>
      </c>
      <c r="E3205" s="150">
        <v>114150</v>
      </c>
      <c r="F3205" s="150" t="s">
        <v>24529</v>
      </c>
    </row>
    <row r="3206" spans="1:6" x14ac:dyDescent="0.15">
      <c r="A3206" s="150" t="s">
        <v>6011</v>
      </c>
      <c r="B3206" s="150" t="s">
        <v>30192</v>
      </c>
      <c r="C3206" s="150" t="s">
        <v>15273</v>
      </c>
      <c r="D3206" s="150">
        <v>219975</v>
      </c>
      <c r="E3206" s="150">
        <v>363875</v>
      </c>
      <c r="F3206" s="150" t="s">
        <v>22110</v>
      </c>
    </row>
    <row r="3207" spans="1:6" x14ac:dyDescent="0.15">
      <c r="A3207" s="150" t="s">
        <v>6012</v>
      </c>
      <c r="B3207" s="150" t="s">
        <v>30193</v>
      </c>
      <c r="C3207" s="150" t="s">
        <v>2122</v>
      </c>
      <c r="D3207" s="150">
        <v>3680480</v>
      </c>
      <c r="E3207" s="150">
        <v>6737280</v>
      </c>
      <c r="F3207" s="150" t="s">
        <v>30194</v>
      </c>
    </row>
    <row r="3208" spans="1:6" x14ac:dyDescent="0.15">
      <c r="A3208" s="150" t="s">
        <v>6013</v>
      </c>
      <c r="B3208" s="150" t="s">
        <v>30195</v>
      </c>
      <c r="C3208" s="150" t="s">
        <v>15275</v>
      </c>
      <c r="D3208" s="150">
        <v>11617810</v>
      </c>
      <c r="E3208" s="150">
        <v>22320000</v>
      </c>
      <c r="F3208" s="150" t="s">
        <v>30196</v>
      </c>
    </row>
    <row r="3209" spans="1:6" x14ac:dyDescent="0.15">
      <c r="A3209" s="150" t="s">
        <v>6014</v>
      </c>
      <c r="B3209" s="150" t="s">
        <v>30197</v>
      </c>
      <c r="C3209" s="150" t="s">
        <v>15276</v>
      </c>
      <c r="D3209" s="150">
        <v>29780000</v>
      </c>
      <c r="E3209" s="150">
        <v>34000000</v>
      </c>
      <c r="F3209" s="150" t="s">
        <v>22171</v>
      </c>
    </row>
    <row r="3210" spans="1:6" x14ac:dyDescent="0.15">
      <c r="A3210" s="150" t="s">
        <v>6015</v>
      </c>
      <c r="B3210" s="150" t="s">
        <v>30198</v>
      </c>
      <c r="C3210" s="150" t="s">
        <v>15267</v>
      </c>
      <c r="D3210" s="150">
        <v>4206042.9000000004</v>
      </c>
      <c r="E3210" s="150">
        <v>4386800</v>
      </c>
      <c r="F3210" s="150" t="s">
        <v>22060</v>
      </c>
    </row>
    <row r="3211" spans="1:6" x14ac:dyDescent="0.15">
      <c r="A3211" s="150" t="s">
        <v>6016</v>
      </c>
      <c r="B3211" s="150" t="s">
        <v>30199</v>
      </c>
      <c r="C3211" s="150" t="s">
        <v>13344</v>
      </c>
      <c r="D3211" s="150">
        <v>13860</v>
      </c>
      <c r="E3211" s="150">
        <v>13860</v>
      </c>
      <c r="F3211" s="150" t="s">
        <v>22088</v>
      </c>
    </row>
    <row r="3212" spans="1:6" x14ac:dyDescent="0.15">
      <c r="A3212" s="150" t="s">
        <v>6017</v>
      </c>
      <c r="B3212" s="150" t="s">
        <v>30200</v>
      </c>
      <c r="C3212" s="150" t="s">
        <v>15277</v>
      </c>
      <c r="D3212" s="150">
        <v>42781952</v>
      </c>
      <c r="E3212" s="150">
        <v>46761053</v>
      </c>
      <c r="F3212" s="150" t="s">
        <v>22175</v>
      </c>
    </row>
    <row r="3213" spans="1:6" x14ac:dyDescent="0.15">
      <c r="A3213" s="150" t="s">
        <v>6018</v>
      </c>
      <c r="B3213" s="150" t="s">
        <v>30201</v>
      </c>
      <c r="C3213" s="150" t="s">
        <v>15278</v>
      </c>
      <c r="D3213" s="150">
        <v>3698000</v>
      </c>
      <c r="E3213" s="150">
        <v>5223000</v>
      </c>
      <c r="F3213" s="150" t="s">
        <v>22051</v>
      </c>
    </row>
    <row r="3214" spans="1:6" x14ac:dyDescent="0.15">
      <c r="A3214" s="150" t="s">
        <v>6019</v>
      </c>
      <c r="B3214" s="150" t="s">
        <v>30202</v>
      </c>
      <c r="C3214" s="150" t="s">
        <v>15240</v>
      </c>
      <c r="D3214" s="150">
        <v>38297000</v>
      </c>
      <c r="E3214" s="150">
        <v>42441000</v>
      </c>
      <c r="F3214" s="150" t="s">
        <v>22098</v>
      </c>
    </row>
    <row r="3215" spans="1:6" x14ac:dyDescent="0.15">
      <c r="A3215" s="150" t="s">
        <v>6020</v>
      </c>
      <c r="B3215" s="150" t="s">
        <v>30203</v>
      </c>
      <c r="C3215" s="150" t="s">
        <v>15279</v>
      </c>
      <c r="D3215" s="150">
        <v>6650000</v>
      </c>
      <c r="E3215" s="150">
        <v>6332104</v>
      </c>
      <c r="F3215" s="150" t="s">
        <v>18774</v>
      </c>
    </row>
    <row r="3216" spans="1:6" x14ac:dyDescent="0.15">
      <c r="A3216" s="150" t="s">
        <v>6021</v>
      </c>
      <c r="B3216" s="150" t="s">
        <v>30204</v>
      </c>
      <c r="C3216" s="150" t="s">
        <v>15280</v>
      </c>
      <c r="D3216" s="150">
        <v>17000</v>
      </c>
      <c r="E3216" s="150">
        <v>21700</v>
      </c>
      <c r="F3216" s="150" t="s">
        <v>22110</v>
      </c>
    </row>
    <row r="3217" spans="1:6" x14ac:dyDescent="0.15">
      <c r="A3217" s="150" t="s">
        <v>6022</v>
      </c>
      <c r="B3217" s="150" t="s">
        <v>30205</v>
      </c>
      <c r="C3217" s="150" t="s">
        <v>15281</v>
      </c>
      <c r="D3217" s="150">
        <v>4997348</v>
      </c>
      <c r="E3217" s="150">
        <v>5706869</v>
      </c>
      <c r="F3217" s="150" t="s">
        <v>27073</v>
      </c>
    </row>
    <row r="3218" spans="1:6" x14ac:dyDescent="0.15">
      <c r="A3218" s="150" t="s">
        <v>6023</v>
      </c>
      <c r="B3218" s="150" t="s">
        <v>30206</v>
      </c>
      <c r="C3218" s="150" t="s">
        <v>15282</v>
      </c>
      <c r="D3218" s="150">
        <v>82000</v>
      </c>
      <c r="E3218" s="150">
        <v>50000</v>
      </c>
      <c r="F3218" s="150" t="s">
        <v>22172</v>
      </c>
    </row>
    <row r="3219" spans="1:6" x14ac:dyDescent="0.15">
      <c r="A3219" s="150" t="s">
        <v>6024</v>
      </c>
      <c r="B3219" s="150" t="s">
        <v>30207</v>
      </c>
      <c r="C3219" s="150" t="s">
        <v>15283</v>
      </c>
      <c r="D3219" s="150">
        <v>1250000</v>
      </c>
      <c r="E3219" s="150">
        <v>1930000</v>
      </c>
      <c r="F3219" s="150" t="s">
        <v>24478</v>
      </c>
    </row>
    <row r="3220" spans="1:6" x14ac:dyDescent="0.15">
      <c r="A3220" s="150" t="s">
        <v>6025</v>
      </c>
      <c r="B3220" s="150" t="s">
        <v>30208</v>
      </c>
      <c r="C3220" s="150" t="s">
        <v>15284</v>
      </c>
      <c r="D3220" s="150">
        <v>722700</v>
      </c>
      <c r="E3220" s="150">
        <v>646200</v>
      </c>
      <c r="F3220" s="150" t="s">
        <v>22067</v>
      </c>
    </row>
    <row r="3221" spans="1:6" x14ac:dyDescent="0.15">
      <c r="A3221" s="150" t="s">
        <v>6026</v>
      </c>
      <c r="B3221" s="150" t="s">
        <v>30209</v>
      </c>
      <c r="C3221" s="150" t="s">
        <v>15285</v>
      </c>
      <c r="D3221" s="150">
        <v>17200</v>
      </c>
      <c r="E3221" s="150">
        <v>125000</v>
      </c>
      <c r="F3221" s="150" t="s">
        <v>22161</v>
      </c>
    </row>
    <row r="3222" spans="1:6" x14ac:dyDescent="0.15">
      <c r="A3222" s="150" t="s">
        <v>6027</v>
      </c>
      <c r="B3222" s="150" t="s">
        <v>30210</v>
      </c>
      <c r="C3222" s="150" t="s">
        <v>15286</v>
      </c>
      <c r="D3222" s="150">
        <v>2667520</v>
      </c>
      <c r="E3222" s="150">
        <v>2513280</v>
      </c>
      <c r="F3222" s="150" t="s">
        <v>29829</v>
      </c>
    </row>
    <row r="3223" spans="1:6" x14ac:dyDescent="0.15">
      <c r="A3223" s="150" t="s">
        <v>6028</v>
      </c>
      <c r="B3223" s="150" t="s">
        <v>30211</v>
      </c>
      <c r="C3223" s="150" t="s">
        <v>15286</v>
      </c>
      <c r="D3223" s="150">
        <v>2814720</v>
      </c>
      <c r="E3223" s="150">
        <v>2513280</v>
      </c>
      <c r="F3223" s="150" t="s">
        <v>29829</v>
      </c>
    </row>
    <row r="3224" spans="1:6" x14ac:dyDescent="0.15">
      <c r="A3224" s="150" t="s">
        <v>6029</v>
      </c>
      <c r="B3224" s="150" t="s">
        <v>30212</v>
      </c>
      <c r="C3224" s="150" t="s">
        <v>15287</v>
      </c>
      <c r="D3224" s="150">
        <v>58054</v>
      </c>
      <c r="E3224" s="150">
        <v>79840</v>
      </c>
      <c r="F3224" s="150" t="s">
        <v>22136</v>
      </c>
    </row>
    <row r="3225" spans="1:6" x14ac:dyDescent="0.15">
      <c r="A3225" s="150" t="s">
        <v>6030</v>
      </c>
      <c r="B3225" s="150" t="s">
        <v>30213</v>
      </c>
      <c r="C3225" s="150" t="s">
        <v>15288</v>
      </c>
      <c r="D3225" s="150">
        <v>6452500</v>
      </c>
      <c r="E3225" s="150">
        <v>7854000</v>
      </c>
      <c r="F3225" s="150" t="s">
        <v>22128</v>
      </c>
    </row>
    <row r="3226" spans="1:6" x14ac:dyDescent="0.15">
      <c r="A3226" s="150" t="s">
        <v>6031</v>
      </c>
      <c r="B3226" s="150" t="s">
        <v>30214</v>
      </c>
      <c r="C3226" s="150" t="s">
        <v>1789</v>
      </c>
      <c r="D3226" s="150">
        <v>8000</v>
      </c>
      <c r="E3226" s="150">
        <v>20000</v>
      </c>
      <c r="F3226" s="150" t="s">
        <v>28022</v>
      </c>
    </row>
    <row r="3227" spans="1:6" x14ac:dyDescent="0.15">
      <c r="A3227" s="150" t="s">
        <v>6032</v>
      </c>
      <c r="B3227" s="150" t="s">
        <v>30215</v>
      </c>
      <c r="C3227" s="150" t="s">
        <v>15289</v>
      </c>
      <c r="D3227" s="150">
        <v>6346000</v>
      </c>
      <c r="E3227" s="150">
        <v>8406000</v>
      </c>
      <c r="F3227" s="150" t="s">
        <v>27935</v>
      </c>
    </row>
    <row r="3228" spans="1:6" x14ac:dyDescent="0.15">
      <c r="A3228" s="150" t="s">
        <v>6033</v>
      </c>
      <c r="B3228" s="150" t="s">
        <v>30216</v>
      </c>
      <c r="C3228" s="150" t="s">
        <v>12423</v>
      </c>
      <c r="D3228" s="150">
        <v>6250</v>
      </c>
      <c r="E3228" s="150">
        <v>2500</v>
      </c>
      <c r="F3228" s="150" t="s">
        <v>22088</v>
      </c>
    </row>
    <row r="3229" spans="1:6" x14ac:dyDescent="0.15">
      <c r="A3229" s="150" t="s">
        <v>6034</v>
      </c>
      <c r="B3229" s="150" t="s">
        <v>30217</v>
      </c>
      <c r="C3229" s="150" t="s">
        <v>15290</v>
      </c>
      <c r="D3229" s="150">
        <v>37280</v>
      </c>
      <c r="E3229" s="150">
        <v>37280</v>
      </c>
      <c r="F3229" s="150" t="s">
        <v>22140</v>
      </c>
    </row>
    <row r="3230" spans="1:6" x14ac:dyDescent="0.15">
      <c r="A3230" s="150" t="s">
        <v>6035</v>
      </c>
      <c r="B3230" s="150" t="s">
        <v>30218</v>
      </c>
      <c r="C3230" s="150" t="s">
        <v>15291</v>
      </c>
      <c r="D3230" s="150">
        <v>96660000</v>
      </c>
      <c r="E3230" s="150">
        <v>113720000</v>
      </c>
      <c r="F3230" s="150" t="s">
        <v>30219</v>
      </c>
    </row>
    <row r="3231" spans="1:6" x14ac:dyDescent="0.15">
      <c r="A3231" s="150" t="s">
        <v>6036</v>
      </c>
      <c r="B3231" s="150" t="s">
        <v>30220</v>
      </c>
      <c r="C3231" s="150" t="s">
        <v>15293</v>
      </c>
      <c r="D3231" s="150">
        <v>1390800</v>
      </c>
      <c r="E3231" s="150">
        <v>1582948</v>
      </c>
      <c r="F3231" s="150" t="s">
        <v>30221</v>
      </c>
    </row>
    <row r="3232" spans="1:6" x14ac:dyDescent="0.15">
      <c r="A3232" s="150" t="s">
        <v>6037</v>
      </c>
      <c r="B3232" s="150" t="s">
        <v>30222</v>
      </c>
      <c r="C3232" s="150" t="s">
        <v>15294</v>
      </c>
      <c r="D3232" s="150">
        <v>26060</v>
      </c>
      <c r="E3232" s="150">
        <v>16500</v>
      </c>
      <c r="F3232" s="150" t="s">
        <v>22088</v>
      </c>
    </row>
    <row r="3233" spans="1:6" x14ac:dyDescent="0.15">
      <c r="A3233" s="150" t="s">
        <v>6038</v>
      </c>
      <c r="B3233" s="150" t="s">
        <v>30223</v>
      </c>
      <c r="C3233" s="150" t="s">
        <v>15295</v>
      </c>
      <c r="D3233" s="150">
        <v>223309.9</v>
      </c>
      <c r="E3233" s="150">
        <v>377000</v>
      </c>
      <c r="F3233" s="150" t="s">
        <v>18774</v>
      </c>
    </row>
    <row r="3234" spans="1:6" x14ac:dyDescent="0.15">
      <c r="A3234" s="150" t="s">
        <v>6039</v>
      </c>
      <c r="B3234" s="150" t="s">
        <v>30224</v>
      </c>
      <c r="C3234" s="150" t="s">
        <v>15296</v>
      </c>
      <c r="D3234" s="150">
        <v>356860</v>
      </c>
      <c r="E3234" s="150">
        <v>576500</v>
      </c>
      <c r="F3234" s="150" t="s">
        <v>30225</v>
      </c>
    </row>
    <row r="3235" spans="1:6" x14ac:dyDescent="0.15">
      <c r="A3235" s="150" t="s">
        <v>6040</v>
      </c>
      <c r="B3235" s="150" t="s">
        <v>30226</v>
      </c>
      <c r="C3235" s="150" t="s">
        <v>15298</v>
      </c>
      <c r="D3235" s="150">
        <v>921687.5</v>
      </c>
      <c r="E3235" s="150">
        <v>1889306.4</v>
      </c>
      <c r="F3235" s="150" t="s">
        <v>30227</v>
      </c>
    </row>
    <row r="3236" spans="1:6" x14ac:dyDescent="0.15">
      <c r="A3236" s="150" t="s">
        <v>6041</v>
      </c>
      <c r="B3236" s="150" t="s">
        <v>30228</v>
      </c>
      <c r="C3236" s="150" t="s">
        <v>15299</v>
      </c>
      <c r="D3236" s="150">
        <v>2343350.2400000002</v>
      </c>
      <c r="E3236" s="150">
        <v>2508218.3199999998</v>
      </c>
      <c r="F3236" s="150" t="s">
        <v>30229</v>
      </c>
    </row>
    <row r="3237" spans="1:6" x14ac:dyDescent="0.15">
      <c r="A3237" s="150" t="s">
        <v>6042</v>
      </c>
      <c r="B3237" s="150" t="s">
        <v>30230</v>
      </c>
      <c r="C3237" s="150" t="s">
        <v>13668</v>
      </c>
      <c r="D3237" s="150">
        <v>51000</v>
      </c>
      <c r="E3237" s="150">
        <v>47000</v>
      </c>
      <c r="F3237" s="150" t="s">
        <v>24498</v>
      </c>
    </row>
    <row r="3238" spans="1:6" x14ac:dyDescent="0.15">
      <c r="A3238" s="150" t="s">
        <v>6043</v>
      </c>
      <c r="B3238" s="150" t="s">
        <v>30231</v>
      </c>
      <c r="C3238" s="150" t="s">
        <v>15301</v>
      </c>
      <c r="D3238" s="150">
        <v>1746000</v>
      </c>
      <c r="E3238" s="150">
        <v>3008000</v>
      </c>
      <c r="F3238" s="150" t="s">
        <v>30232</v>
      </c>
    </row>
    <row r="3239" spans="1:6" x14ac:dyDescent="0.15">
      <c r="A3239" s="150" t="s">
        <v>6044</v>
      </c>
      <c r="B3239" s="150" t="s">
        <v>30233</v>
      </c>
      <c r="C3239" s="150" t="s">
        <v>15302</v>
      </c>
      <c r="D3239" s="150">
        <v>1359500</v>
      </c>
      <c r="E3239" s="150">
        <v>1359400</v>
      </c>
      <c r="F3239" s="150" t="s">
        <v>18774</v>
      </c>
    </row>
    <row r="3240" spans="1:6" x14ac:dyDescent="0.15">
      <c r="A3240" s="150" t="s">
        <v>6045</v>
      </c>
      <c r="B3240" s="150" t="s">
        <v>30234</v>
      </c>
      <c r="C3240" s="150" t="s">
        <v>518</v>
      </c>
      <c r="D3240" s="150">
        <v>546000</v>
      </c>
      <c r="E3240" s="150">
        <v>616000</v>
      </c>
      <c r="F3240" s="150" t="s">
        <v>30235</v>
      </c>
    </row>
    <row r="3241" spans="1:6" x14ac:dyDescent="0.15">
      <c r="A3241" s="150" t="s">
        <v>6046</v>
      </c>
      <c r="B3241" s="150" t="s">
        <v>30236</v>
      </c>
      <c r="C3241" s="150" t="s">
        <v>15304</v>
      </c>
      <c r="D3241" s="150">
        <v>3300</v>
      </c>
      <c r="E3241" s="150">
        <v>3300</v>
      </c>
      <c r="F3241" s="150" t="s">
        <v>22136</v>
      </c>
    </row>
    <row r="3242" spans="1:6" x14ac:dyDescent="0.15">
      <c r="A3242" s="150" t="s">
        <v>6047</v>
      </c>
      <c r="B3242" s="150" t="s">
        <v>30237</v>
      </c>
      <c r="C3242" s="150" t="s">
        <v>13793</v>
      </c>
      <c r="D3242" s="150">
        <v>399620</v>
      </c>
      <c r="E3242" s="150">
        <v>369620</v>
      </c>
      <c r="F3242" s="150" t="s">
        <v>18774</v>
      </c>
    </row>
    <row r="3243" spans="1:6" x14ac:dyDescent="0.15">
      <c r="A3243" s="150" t="s">
        <v>6048</v>
      </c>
      <c r="B3243" s="150" t="s">
        <v>30238</v>
      </c>
      <c r="C3243" s="150" t="s">
        <v>15305</v>
      </c>
      <c r="D3243" s="150">
        <v>312500</v>
      </c>
      <c r="E3243" s="150">
        <v>210780</v>
      </c>
      <c r="F3243" s="150" t="s">
        <v>18774</v>
      </c>
    </row>
    <row r="3244" spans="1:6" x14ac:dyDescent="0.15">
      <c r="A3244" s="150" t="s">
        <v>6049</v>
      </c>
      <c r="B3244" s="150" t="s">
        <v>30239</v>
      </c>
      <c r="C3244" s="150" t="s">
        <v>15306</v>
      </c>
      <c r="D3244" s="150">
        <v>780000</v>
      </c>
      <c r="E3244" s="150">
        <v>8200000</v>
      </c>
      <c r="F3244" s="150" t="s">
        <v>22103</v>
      </c>
    </row>
    <row r="3245" spans="1:6" x14ac:dyDescent="0.15">
      <c r="A3245" s="150" t="s">
        <v>6050</v>
      </c>
      <c r="B3245" s="150" t="s">
        <v>30240</v>
      </c>
      <c r="C3245" s="150" t="s">
        <v>15307</v>
      </c>
      <c r="D3245" s="150">
        <v>795600</v>
      </c>
      <c r="E3245" s="150">
        <v>2465700</v>
      </c>
      <c r="F3245" s="150" t="s">
        <v>22154</v>
      </c>
    </row>
    <row r="3246" spans="1:6" x14ac:dyDescent="0.15">
      <c r="A3246" s="150" t="s">
        <v>6051</v>
      </c>
      <c r="B3246" s="150" t="s">
        <v>30241</v>
      </c>
      <c r="C3246" s="150" t="s">
        <v>15308</v>
      </c>
      <c r="D3246" s="150">
        <v>2267480</v>
      </c>
      <c r="E3246" s="150">
        <v>2916060</v>
      </c>
      <c r="F3246" s="150" t="s">
        <v>22078</v>
      </c>
    </row>
    <row r="3247" spans="1:6" x14ac:dyDescent="0.15">
      <c r="A3247" s="150" t="s">
        <v>6052</v>
      </c>
      <c r="B3247" s="150" t="s">
        <v>30242</v>
      </c>
      <c r="C3247" s="150" t="s">
        <v>14157</v>
      </c>
      <c r="D3247" s="150">
        <v>4250000000</v>
      </c>
      <c r="E3247" s="150">
        <v>4270000000</v>
      </c>
      <c r="F3247" s="150" t="s">
        <v>30243</v>
      </c>
    </row>
    <row r="3248" spans="1:6" x14ac:dyDescent="0.15">
      <c r="A3248" s="150" t="s">
        <v>6053</v>
      </c>
      <c r="B3248" s="150" t="s">
        <v>30244</v>
      </c>
      <c r="C3248" s="150" t="s">
        <v>15309</v>
      </c>
      <c r="D3248" s="150">
        <v>144000</v>
      </c>
      <c r="E3248" s="150">
        <v>144000</v>
      </c>
      <c r="F3248" s="150" t="s">
        <v>22172</v>
      </c>
    </row>
    <row r="3249" spans="1:6" x14ac:dyDescent="0.15">
      <c r="A3249" s="150" t="s">
        <v>6054</v>
      </c>
      <c r="B3249" s="150" t="s">
        <v>30245</v>
      </c>
      <c r="C3249" s="150" t="s">
        <v>15225</v>
      </c>
      <c r="D3249" s="150">
        <v>4236360.72</v>
      </c>
      <c r="E3249" s="150">
        <v>1486090.18</v>
      </c>
      <c r="F3249" s="150" t="s">
        <v>30246</v>
      </c>
    </row>
    <row r="3250" spans="1:6" x14ac:dyDescent="0.15">
      <c r="A3250" s="150" t="s">
        <v>6055</v>
      </c>
      <c r="B3250" s="150" t="s">
        <v>30247</v>
      </c>
      <c r="C3250" s="150" t="s">
        <v>15311</v>
      </c>
      <c r="D3250" s="150">
        <v>16200000</v>
      </c>
      <c r="E3250" s="150">
        <v>24000000</v>
      </c>
      <c r="F3250" s="150" t="s">
        <v>22052</v>
      </c>
    </row>
    <row r="3251" spans="1:6" x14ac:dyDescent="0.15">
      <c r="A3251" s="150" t="s">
        <v>6056</v>
      </c>
      <c r="B3251" s="150" t="s">
        <v>30248</v>
      </c>
      <c r="C3251" s="150" t="s">
        <v>15312</v>
      </c>
      <c r="D3251" s="150">
        <v>120000</v>
      </c>
      <c r="E3251" s="150">
        <v>150000</v>
      </c>
      <c r="F3251" s="150" t="s">
        <v>22078</v>
      </c>
    </row>
    <row r="3252" spans="1:6" x14ac:dyDescent="0.15">
      <c r="A3252" s="150" t="s">
        <v>6057</v>
      </c>
      <c r="B3252" s="150" t="s">
        <v>30249</v>
      </c>
      <c r="C3252" s="150" t="s">
        <v>15313</v>
      </c>
      <c r="D3252" s="150">
        <v>47906.400000000001</v>
      </c>
      <c r="E3252" s="150">
        <v>65566</v>
      </c>
      <c r="F3252" s="150" t="s">
        <v>30250</v>
      </c>
    </row>
    <row r="3253" spans="1:6" x14ac:dyDescent="0.15">
      <c r="A3253" s="150" t="s">
        <v>6058</v>
      </c>
      <c r="B3253" s="150" t="s">
        <v>30251</v>
      </c>
      <c r="C3253" s="150" t="s">
        <v>15314</v>
      </c>
      <c r="D3253" s="150">
        <v>30000</v>
      </c>
      <c r="E3253" s="150">
        <v>25000</v>
      </c>
      <c r="F3253" s="150" t="s">
        <v>30252</v>
      </c>
    </row>
    <row r="3254" spans="1:6" x14ac:dyDescent="0.15">
      <c r="A3254" s="150" t="s">
        <v>6059</v>
      </c>
      <c r="B3254" s="150" t="s">
        <v>30253</v>
      </c>
      <c r="C3254" s="150" t="s">
        <v>15315</v>
      </c>
      <c r="D3254" s="150">
        <v>3800</v>
      </c>
      <c r="E3254" s="150">
        <v>5073</v>
      </c>
      <c r="F3254" s="150" t="s">
        <v>22088</v>
      </c>
    </row>
    <row r="3255" spans="1:6" x14ac:dyDescent="0.15">
      <c r="A3255" s="150" t="s">
        <v>6060</v>
      </c>
      <c r="B3255" s="150" t="s">
        <v>30254</v>
      </c>
      <c r="C3255" s="150" t="s">
        <v>15316</v>
      </c>
      <c r="D3255" s="150">
        <v>81900</v>
      </c>
      <c r="E3255" s="150">
        <v>89211</v>
      </c>
      <c r="F3255" s="150" t="s">
        <v>24606</v>
      </c>
    </row>
    <row r="3256" spans="1:6" x14ac:dyDescent="0.15">
      <c r="A3256" s="150" t="s">
        <v>6061</v>
      </c>
      <c r="B3256" s="150" t="s">
        <v>30255</v>
      </c>
      <c r="C3256" s="150" t="s">
        <v>15317</v>
      </c>
      <c r="D3256" s="150">
        <v>5560000</v>
      </c>
      <c r="E3256" s="150">
        <v>6482000</v>
      </c>
      <c r="F3256" s="150" t="s">
        <v>22060</v>
      </c>
    </row>
    <row r="3257" spans="1:6" x14ac:dyDescent="0.15">
      <c r="A3257" s="150" t="s">
        <v>6062</v>
      </c>
      <c r="B3257" s="150" t="s">
        <v>30256</v>
      </c>
      <c r="C3257" s="150" t="s">
        <v>15318</v>
      </c>
      <c r="D3257" s="150">
        <v>33299402</v>
      </c>
      <c r="E3257" s="150">
        <v>80695000</v>
      </c>
      <c r="F3257" s="150" t="s">
        <v>24581</v>
      </c>
    </row>
    <row r="3258" spans="1:6" x14ac:dyDescent="0.15">
      <c r="A3258" s="150" t="s">
        <v>6063</v>
      </c>
      <c r="B3258" s="150" t="s">
        <v>30257</v>
      </c>
      <c r="C3258" s="150" t="s">
        <v>15319</v>
      </c>
      <c r="D3258" s="150">
        <v>76200</v>
      </c>
      <c r="E3258" s="150">
        <v>147512</v>
      </c>
      <c r="F3258" s="150" t="s">
        <v>29839</v>
      </c>
    </row>
    <row r="3259" spans="1:6" x14ac:dyDescent="0.15">
      <c r="A3259" s="150" t="s">
        <v>6064</v>
      </c>
      <c r="B3259" s="150" t="s">
        <v>30258</v>
      </c>
      <c r="C3259" s="150" t="s">
        <v>15320</v>
      </c>
      <c r="D3259" s="150">
        <v>91655</v>
      </c>
      <c r="E3259" s="150">
        <v>65000</v>
      </c>
      <c r="F3259" s="150" t="s">
        <v>18774</v>
      </c>
    </row>
    <row r="3260" spans="1:6" x14ac:dyDescent="0.15">
      <c r="A3260" s="150" t="s">
        <v>6065</v>
      </c>
      <c r="B3260" s="150" t="s">
        <v>30259</v>
      </c>
      <c r="C3260" s="150" t="s">
        <v>15321</v>
      </c>
      <c r="D3260" s="150">
        <v>776023000</v>
      </c>
      <c r="E3260" s="150">
        <v>626363998</v>
      </c>
      <c r="F3260" s="150" t="s">
        <v>22171</v>
      </c>
    </row>
    <row r="3261" spans="1:6" x14ac:dyDescent="0.15">
      <c r="A3261" s="150" t="s">
        <v>6066</v>
      </c>
      <c r="B3261" s="150" t="s">
        <v>30260</v>
      </c>
      <c r="C3261" s="150" t="s">
        <v>15322</v>
      </c>
      <c r="D3261" s="150">
        <v>16915</v>
      </c>
      <c r="E3261" s="150">
        <v>14600</v>
      </c>
      <c r="F3261" s="150" t="s">
        <v>22136</v>
      </c>
    </row>
    <row r="3262" spans="1:6" x14ac:dyDescent="0.15">
      <c r="A3262" s="150" t="s">
        <v>6067</v>
      </c>
      <c r="B3262" s="150" t="s">
        <v>30261</v>
      </c>
      <c r="C3262" s="150" t="s">
        <v>15323</v>
      </c>
      <c r="D3262" s="150">
        <v>36754214</v>
      </c>
      <c r="E3262" s="150">
        <v>43626634</v>
      </c>
      <c r="F3262" s="150" t="s">
        <v>22051</v>
      </c>
    </row>
    <row r="3263" spans="1:6" x14ac:dyDescent="0.15">
      <c r="A3263" s="150" t="s">
        <v>6068</v>
      </c>
      <c r="B3263" s="150" t="s">
        <v>30262</v>
      </c>
      <c r="C3263" s="150" t="s">
        <v>15324</v>
      </c>
      <c r="D3263" s="150">
        <v>3675000</v>
      </c>
      <c r="E3263" s="150">
        <v>3430000</v>
      </c>
      <c r="F3263" s="150" t="s">
        <v>22137</v>
      </c>
    </row>
    <row r="3264" spans="1:6" x14ac:dyDescent="0.15">
      <c r="A3264" s="150" t="s">
        <v>6069</v>
      </c>
      <c r="B3264" s="150" t="s">
        <v>30263</v>
      </c>
      <c r="C3264" s="150" t="s">
        <v>15325</v>
      </c>
      <c r="D3264" s="150">
        <v>285000</v>
      </c>
      <c r="E3264" s="150">
        <v>700000</v>
      </c>
      <c r="F3264" s="150" t="s">
        <v>22154</v>
      </c>
    </row>
    <row r="3265" spans="1:6" x14ac:dyDescent="0.15">
      <c r="A3265" s="150" t="s">
        <v>6070</v>
      </c>
      <c r="B3265" s="150" t="s">
        <v>30264</v>
      </c>
      <c r="C3265" s="150" t="s">
        <v>15326</v>
      </c>
      <c r="D3265" s="150">
        <v>7600</v>
      </c>
      <c r="E3265" s="150">
        <v>7600</v>
      </c>
      <c r="F3265" s="150" t="s">
        <v>22088</v>
      </c>
    </row>
    <row r="3266" spans="1:6" x14ac:dyDescent="0.15">
      <c r="A3266" s="150" t="s">
        <v>6071</v>
      </c>
      <c r="B3266" s="150" t="s">
        <v>30265</v>
      </c>
      <c r="C3266" s="150" t="s">
        <v>15327</v>
      </c>
      <c r="D3266" s="150">
        <v>500000</v>
      </c>
      <c r="E3266" s="150">
        <v>533200</v>
      </c>
      <c r="F3266" s="150" t="s">
        <v>18774</v>
      </c>
    </row>
    <row r="3267" spans="1:6" x14ac:dyDescent="0.15">
      <c r="A3267" s="150" t="s">
        <v>6072</v>
      </c>
      <c r="B3267" s="150" t="s">
        <v>30266</v>
      </c>
      <c r="C3267" s="150" t="s">
        <v>15328</v>
      </c>
      <c r="D3267" s="150">
        <v>51227200</v>
      </c>
      <c r="E3267" s="150">
        <v>81564400</v>
      </c>
      <c r="F3267" s="150" t="s">
        <v>22098</v>
      </c>
    </row>
    <row r="3268" spans="1:6" x14ac:dyDescent="0.15">
      <c r="A3268" s="150" t="s">
        <v>6073</v>
      </c>
      <c r="B3268" s="150" t="s">
        <v>30267</v>
      </c>
      <c r="C3268" s="150" t="s">
        <v>15329</v>
      </c>
      <c r="D3268" s="150">
        <v>53392100</v>
      </c>
      <c r="E3268" s="150">
        <v>70768000</v>
      </c>
      <c r="F3268" s="150" t="s">
        <v>27448</v>
      </c>
    </row>
    <row r="3269" spans="1:6" x14ac:dyDescent="0.15">
      <c r="A3269" s="150" t="s">
        <v>6074</v>
      </c>
      <c r="B3269" s="150" t="s">
        <v>30268</v>
      </c>
      <c r="C3269" s="150" t="s">
        <v>15330</v>
      </c>
      <c r="D3269" s="150">
        <v>77000</v>
      </c>
      <c r="E3269" s="150">
        <v>101000</v>
      </c>
      <c r="F3269" s="150" t="s">
        <v>22060</v>
      </c>
    </row>
    <row r="3270" spans="1:6" x14ac:dyDescent="0.15">
      <c r="A3270" s="150" t="s">
        <v>6075</v>
      </c>
      <c r="B3270" s="150" t="s">
        <v>30269</v>
      </c>
      <c r="C3270" s="150" t="s">
        <v>15331</v>
      </c>
      <c r="D3270" s="150">
        <v>15480000</v>
      </c>
      <c r="E3270" s="150">
        <v>24760000</v>
      </c>
      <c r="F3270" s="150" t="s">
        <v>22098</v>
      </c>
    </row>
    <row r="3271" spans="1:6" x14ac:dyDescent="0.15">
      <c r="A3271" s="150" t="s">
        <v>6076</v>
      </c>
      <c r="B3271" s="150" t="s">
        <v>30270</v>
      </c>
      <c r="C3271" s="150" t="s">
        <v>15332</v>
      </c>
      <c r="D3271" s="150">
        <v>25740</v>
      </c>
      <c r="E3271" s="150">
        <v>31860</v>
      </c>
      <c r="F3271" s="150" t="s">
        <v>24485</v>
      </c>
    </row>
    <row r="3272" spans="1:6" x14ac:dyDescent="0.15">
      <c r="A3272" s="150" t="s">
        <v>6077</v>
      </c>
      <c r="B3272" s="150" t="s">
        <v>30271</v>
      </c>
      <c r="C3272" s="150" t="s">
        <v>15333</v>
      </c>
      <c r="D3272" s="150">
        <v>32550</v>
      </c>
      <c r="E3272" s="150">
        <v>36383</v>
      </c>
      <c r="F3272" s="150" t="s">
        <v>24485</v>
      </c>
    </row>
    <row r="3273" spans="1:6" x14ac:dyDescent="0.15">
      <c r="A3273" s="150" t="s">
        <v>6078</v>
      </c>
      <c r="B3273" s="150" t="s">
        <v>30272</v>
      </c>
      <c r="C3273" s="150" t="s">
        <v>15334</v>
      </c>
      <c r="D3273" s="150">
        <v>7200000</v>
      </c>
      <c r="E3273" s="150">
        <v>8750000</v>
      </c>
      <c r="F3273" s="150" t="s">
        <v>22067</v>
      </c>
    </row>
    <row r="3274" spans="1:6" x14ac:dyDescent="0.15">
      <c r="A3274" s="150" t="s">
        <v>6079</v>
      </c>
      <c r="B3274" s="150" t="s">
        <v>30273</v>
      </c>
      <c r="C3274" s="150" t="s">
        <v>15335</v>
      </c>
      <c r="D3274" s="150">
        <v>11247000</v>
      </c>
      <c r="E3274" s="150">
        <v>13870000</v>
      </c>
      <c r="F3274" s="150" t="s">
        <v>22060</v>
      </c>
    </row>
    <row r="3275" spans="1:6" x14ac:dyDescent="0.15">
      <c r="A3275" s="150" t="s">
        <v>6080</v>
      </c>
      <c r="B3275" s="150" t="s">
        <v>30274</v>
      </c>
      <c r="C3275" s="150" t="s">
        <v>15336</v>
      </c>
      <c r="D3275" s="150">
        <v>74387000</v>
      </c>
      <c r="E3275" s="150">
        <v>79391000</v>
      </c>
      <c r="F3275" s="150" t="s">
        <v>30275</v>
      </c>
    </row>
    <row r="3276" spans="1:6" x14ac:dyDescent="0.15">
      <c r="A3276" s="150" t="s">
        <v>6081</v>
      </c>
      <c r="B3276" s="150" t="s">
        <v>30276</v>
      </c>
      <c r="C3276" s="150" t="s">
        <v>12807</v>
      </c>
      <c r="D3276" s="150">
        <v>116815</v>
      </c>
      <c r="E3276" s="150">
        <v>141793</v>
      </c>
      <c r="F3276" s="150" t="s">
        <v>22078</v>
      </c>
    </row>
    <row r="3277" spans="1:6" x14ac:dyDescent="0.15">
      <c r="A3277" s="150" t="s">
        <v>6082</v>
      </c>
      <c r="B3277" s="150" t="s">
        <v>30277</v>
      </c>
      <c r="C3277" s="150" t="s">
        <v>15338</v>
      </c>
      <c r="D3277" s="150">
        <v>3203610</v>
      </c>
      <c r="E3277" s="150">
        <v>1800000</v>
      </c>
      <c r="F3277" s="150" t="s">
        <v>22093</v>
      </c>
    </row>
    <row r="3278" spans="1:6" x14ac:dyDescent="0.15">
      <c r="A3278" s="150" t="s">
        <v>6083</v>
      </c>
      <c r="B3278" s="150" t="s">
        <v>30278</v>
      </c>
      <c r="C3278" s="150" t="s">
        <v>15339</v>
      </c>
      <c r="D3278" s="150">
        <v>5741400</v>
      </c>
      <c r="E3278" s="150">
        <v>7578917</v>
      </c>
      <c r="F3278" s="150" t="s">
        <v>22172</v>
      </c>
    </row>
    <row r="3279" spans="1:6" x14ac:dyDescent="0.15">
      <c r="A3279" s="150" t="s">
        <v>6084</v>
      </c>
      <c r="B3279" s="150" t="s">
        <v>30279</v>
      </c>
      <c r="C3279" s="150" t="s">
        <v>15340</v>
      </c>
      <c r="D3279" s="150">
        <v>321967750</v>
      </c>
      <c r="E3279" s="150">
        <v>339842538</v>
      </c>
      <c r="F3279" s="150" t="s">
        <v>29244</v>
      </c>
    </row>
    <row r="3280" spans="1:6" x14ac:dyDescent="0.15">
      <c r="A3280" s="150" t="s">
        <v>6085</v>
      </c>
      <c r="B3280" s="150" t="s">
        <v>30280</v>
      </c>
      <c r="C3280" s="150" t="s">
        <v>15341</v>
      </c>
      <c r="D3280" s="150">
        <v>1867</v>
      </c>
      <c r="E3280" s="150">
        <v>5243</v>
      </c>
      <c r="F3280" s="150" t="s">
        <v>24739</v>
      </c>
    </row>
    <row r="3281" spans="1:6" x14ac:dyDescent="0.15">
      <c r="A3281" s="150" t="s">
        <v>6086</v>
      </c>
      <c r="B3281" s="150" t="s">
        <v>30281</v>
      </c>
      <c r="C3281" s="150" t="s">
        <v>15342</v>
      </c>
      <c r="D3281" s="150">
        <v>246000.8</v>
      </c>
      <c r="E3281" s="150">
        <v>286000.8</v>
      </c>
      <c r="F3281" s="150" t="s">
        <v>22067</v>
      </c>
    </row>
    <row r="3282" spans="1:6" x14ac:dyDescent="0.15">
      <c r="A3282" s="150" t="s">
        <v>6087</v>
      </c>
      <c r="B3282" s="150" t="s">
        <v>30282</v>
      </c>
      <c r="C3282" s="150" t="s">
        <v>15343</v>
      </c>
      <c r="D3282" s="150">
        <v>1264364</v>
      </c>
      <c r="E3282" s="150">
        <v>3324440</v>
      </c>
      <c r="F3282" s="150" t="s">
        <v>21896</v>
      </c>
    </row>
    <row r="3283" spans="1:6" x14ac:dyDescent="0.15">
      <c r="A3283" s="150" t="s">
        <v>6088</v>
      </c>
      <c r="B3283" s="150" t="s">
        <v>30283</v>
      </c>
      <c r="C3283" s="150" t="s">
        <v>15344</v>
      </c>
      <c r="D3283" s="150">
        <v>871150</v>
      </c>
      <c r="E3283" s="150">
        <v>921800</v>
      </c>
      <c r="F3283" s="150" t="s">
        <v>22161</v>
      </c>
    </row>
    <row r="3284" spans="1:6" x14ac:dyDescent="0.15">
      <c r="A3284" s="150" t="s">
        <v>6089</v>
      </c>
      <c r="B3284" s="150" t="s">
        <v>30284</v>
      </c>
      <c r="C3284" s="150" t="s">
        <v>15345</v>
      </c>
      <c r="D3284" s="150">
        <v>600</v>
      </c>
      <c r="E3284" s="150">
        <v>306</v>
      </c>
      <c r="F3284" s="150" t="s">
        <v>24572</v>
      </c>
    </row>
    <row r="3285" spans="1:6" x14ac:dyDescent="0.15">
      <c r="A3285" s="150" t="s">
        <v>6090</v>
      </c>
      <c r="B3285" s="150" t="s">
        <v>30285</v>
      </c>
      <c r="C3285" s="150" t="s">
        <v>15346</v>
      </c>
      <c r="D3285" s="150">
        <v>423600</v>
      </c>
      <c r="E3285" s="150">
        <v>415200</v>
      </c>
      <c r="F3285" s="150" t="s">
        <v>22067</v>
      </c>
    </row>
    <row r="3286" spans="1:6" x14ac:dyDescent="0.15">
      <c r="A3286" s="150" t="s">
        <v>6091</v>
      </c>
      <c r="B3286" s="150" t="s">
        <v>30286</v>
      </c>
      <c r="C3286" s="150" t="s">
        <v>385</v>
      </c>
      <c r="D3286" s="150">
        <v>526436.69999999995</v>
      </c>
      <c r="E3286" s="150">
        <v>734923.91</v>
      </c>
      <c r="F3286" s="150" t="s">
        <v>24527</v>
      </c>
    </row>
    <row r="3287" spans="1:6" x14ac:dyDescent="0.15">
      <c r="A3287" s="150" t="s">
        <v>6092</v>
      </c>
      <c r="B3287" s="150" t="s">
        <v>30287</v>
      </c>
      <c r="C3287" s="150" t="s">
        <v>15347</v>
      </c>
      <c r="D3287" s="150">
        <v>181130</v>
      </c>
      <c r="E3287" s="150">
        <v>215962.25</v>
      </c>
      <c r="F3287" s="150" t="s">
        <v>22078</v>
      </c>
    </row>
    <row r="3288" spans="1:6" x14ac:dyDescent="0.15">
      <c r="A3288" s="150" t="s">
        <v>6093</v>
      </c>
      <c r="B3288" s="150" t="s">
        <v>30288</v>
      </c>
      <c r="C3288" s="150" t="s">
        <v>15348</v>
      </c>
      <c r="D3288" s="150">
        <v>242030</v>
      </c>
      <c r="E3288" s="150">
        <v>245265</v>
      </c>
      <c r="F3288" s="150" t="s">
        <v>22078</v>
      </c>
    </row>
    <row r="3289" spans="1:6" x14ac:dyDescent="0.15">
      <c r="A3289" s="150" t="s">
        <v>6094</v>
      </c>
      <c r="B3289" s="150" t="s">
        <v>30289</v>
      </c>
      <c r="C3289" s="150" t="s">
        <v>15349</v>
      </c>
      <c r="D3289" s="150">
        <v>1122200</v>
      </c>
      <c r="E3289" s="150">
        <v>914000</v>
      </c>
      <c r="F3289" s="150" t="s">
        <v>22060</v>
      </c>
    </row>
    <row r="3290" spans="1:6" x14ac:dyDescent="0.15">
      <c r="A3290" s="150" t="s">
        <v>6095</v>
      </c>
      <c r="B3290" s="150" t="s">
        <v>30290</v>
      </c>
      <c r="C3290" s="150" t="s">
        <v>15350</v>
      </c>
      <c r="D3290" s="150">
        <v>6041500</v>
      </c>
      <c r="E3290" s="150">
        <v>63500</v>
      </c>
      <c r="F3290" s="150" t="s">
        <v>30291</v>
      </c>
    </row>
    <row r="3291" spans="1:6" x14ac:dyDescent="0.15">
      <c r="A3291" s="150" t="s">
        <v>6096</v>
      </c>
      <c r="B3291" s="150" t="s">
        <v>30292</v>
      </c>
      <c r="C3291" s="150" t="s">
        <v>15352</v>
      </c>
      <c r="D3291" s="150">
        <v>76880</v>
      </c>
      <c r="E3291" s="150">
        <v>62040</v>
      </c>
      <c r="F3291" s="150" t="s">
        <v>18774</v>
      </c>
    </row>
    <row r="3292" spans="1:6" x14ac:dyDescent="0.15">
      <c r="A3292" s="150" t="s">
        <v>6097</v>
      </c>
      <c r="B3292" s="150" t="s">
        <v>30293</v>
      </c>
      <c r="C3292" s="150" t="s">
        <v>15353</v>
      </c>
      <c r="D3292" s="150">
        <v>11494</v>
      </c>
      <c r="E3292" s="150">
        <v>7448</v>
      </c>
      <c r="F3292" s="150" t="s">
        <v>24493</v>
      </c>
    </row>
    <row r="3293" spans="1:6" x14ac:dyDescent="0.15">
      <c r="A3293" s="150" t="s">
        <v>6098</v>
      </c>
      <c r="B3293" s="150" t="s">
        <v>30294</v>
      </c>
      <c r="C3293" s="150" t="s">
        <v>15354</v>
      </c>
      <c r="D3293" s="150">
        <v>1910000</v>
      </c>
      <c r="E3293" s="150">
        <v>2097000</v>
      </c>
      <c r="F3293" s="150" t="s">
        <v>22103</v>
      </c>
    </row>
    <row r="3294" spans="1:6" x14ac:dyDescent="0.15">
      <c r="A3294" s="150" t="s">
        <v>6099</v>
      </c>
      <c r="B3294" s="150" t="s">
        <v>30295</v>
      </c>
      <c r="C3294" s="150" t="s">
        <v>15355</v>
      </c>
      <c r="D3294" s="150">
        <v>61710</v>
      </c>
      <c r="E3294" s="150">
        <v>600000</v>
      </c>
      <c r="F3294" s="150" t="s">
        <v>30296</v>
      </c>
    </row>
    <row r="3295" spans="1:6" x14ac:dyDescent="0.15">
      <c r="A3295" s="150" t="s">
        <v>6100</v>
      </c>
      <c r="B3295" s="150" t="s">
        <v>30297</v>
      </c>
      <c r="C3295" s="150" t="s">
        <v>15356</v>
      </c>
      <c r="D3295" s="150">
        <v>435000</v>
      </c>
      <c r="E3295" s="150">
        <v>500454</v>
      </c>
      <c r="F3295" s="150" t="s">
        <v>22067</v>
      </c>
    </row>
    <row r="3296" spans="1:6" x14ac:dyDescent="0.15">
      <c r="A3296" s="150" t="s">
        <v>6101</v>
      </c>
      <c r="B3296" s="150" t="s">
        <v>30298</v>
      </c>
      <c r="C3296" s="150" t="s">
        <v>15357</v>
      </c>
      <c r="D3296" s="150">
        <v>459396.46</v>
      </c>
      <c r="E3296" s="150">
        <v>461434.84</v>
      </c>
      <c r="F3296" s="150" t="s">
        <v>14062</v>
      </c>
    </row>
    <row r="3297" spans="1:6" x14ac:dyDescent="0.15">
      <c r="A3297" s="150" t="s">
        <v>6102</v>
      </c>
      <c r="B3297" s="150" t="s">
        <v>30299</v>
      </c>
      <c r="C3297" s="150" t="s">
        <v>15358</v>
      </c>
      <c r="D3297" s="150">
        <v>8732500</v>
      </c>
      <c r="E3297" s="150">
        <v>19564800</v>
      </c>
      <c r="F3297" s="150" t="s">
        <v>30300</v>
      </c>
    </row>
    <row r="3298" spans="1:6" x14ac:dyDescent="0.15">
      <c r="A3298" s="150" t="s">
        <v>6103</v>
      </c>
      <c r="B3298" s="150" t="s">
        <v>30301</v>
      </c>
      <c r="C3298" s="150" t="s">
        <v>15359</v>
      </c>
      <c r="D3298" s="150">
        <v>3111000</v>
      </c>
      <c r="E3298" s="150">
        <v>1257000</v>
      </c>
      <c r="F3298" s="150" t="s">
        <v>24465</v>
      </c>
    </row>
    <row r="3299" spans="1:6" x14ac:dyDescent="0.15">
      <c r="A3299" s="150" t="s">
        <v>6104</v>
      </c>
      <c r="B3299" s="150" t="s">
        <v>30302</v>
      </c>
      <c r="C3299" s="150" t="s">
        <v>15360</v>
      </c>
      <c r="D3299" s="150">
        <v>327209</v>
      </c>
      <c r="E3299" s="150">
        <v>896250</v>
      </c>
      <c r="F3299" s="150" t="s">
        <v>30303</v>
      </c>
    </row>
    <row r="3300" spans="1:6" x14ac:dyDescent="0.15">
      <c r="A3300" s="150" t="s">
        <v>6105</v>
      </c>
      <c r="B3300" s="150" t="s">
        <v>30304</v>
      </c>
      <c r="C3300" s="150" t="s">
        <v>15361</v>
      </c>
      <c r="D3300" s="150">
        <v>11155350</v>
      </c>
      <c r="E3300" s="150">
        <v>12581060</v>
      </c>
      <c r="F3300" s="150" t="s">
        <v>30305</v>
      </c>
    </row>
    <row r="3301" spans="1:6" x14ac:dyDescent="0.15">
      <c r="A3301" s="150" t="s">
        <v>6106</v>
      </c>
      <c r="B3301" s="150" t="s">
        <v>30306</v>
      </c>
      <c r="C3301" s="150" t="s">
        <v>15363</v>
      </c>
      <c r="D3301" s="150">
        <v>3360000</v>
      </c>
      <c r="E3301" s="150">
        <v>3228000</v>
      </c>
      <c r="F3301" s="150" t="s">
        <v>24478</v>
      </c>
    </row>
    <row r="3302" spans="1:6" x14ac:dyDescent="0.15">
      <c r="A3302" s="150" t="s">
        <v>6107</v>
      </c>
      <c r="B3302" s="150" t="s">
        <v>30307</v>
      </c>
      <c r="C3302" s="150" t="s">
        <v>14035</v>
      </c>
      <c r="D3302" s="150">
        <v>21130</v>
      </c>
      <c r="E3302" s="150">
        <v>23570</v>
      </c>
      <c r="F3302" s="150" t="s">
        <v>22071</v>
      </c>
    </row>
    <row r="3303" spans="1:6" x14ac:dyDescent="0.15">
      <c r="A3303" s="150" t="s">
        <v>6108</v>
      </c>
      <c r="B3303" s="150" t="s">
        <v>30308</v>
      </c>
      <c r="C3303" s="150" t="s">
        <v>15364</v>
      </c>
      <c r="D3303" s="150">
        <v>2069000</v>
      </c>
      <c r="E3303" s="150">
        <v>2440000</v>
      </c>
      <c r="F3303" s="150" t="s">
        <v>22060</v>
      </c>
    </row>
    <row r="3304" spans="1:6" x14ac:dyDescent="0.15">
      <c r="A3304" s="150" t="s">
        <v>6109</v>
      </c>
      <c r="B3304" s="150" t="s">
        <v>30309</v>
      </c>
      <c r="C3304" s="150" t="s">
        <v>15365</v>
      </c>
      <c r="D3304" s="150">
        <v>4455000</v>
      </c>
      <c r="E3304" s="150">
        <v>21984.400000000001</v>
      </c>
      <c r="F3304" s="150" t="s">
        <v>24509</v>
      </c>
    </row>
    <row r="3305" spans="1:6" x14ac:dyDescent="0.15">
      <c r="A3305" s="150" t="s">
        <v>6110</v>
      </c>
      <c r="B3305" s="150" t="s">
        <v>30310</v>
      </c>
      <c r="C3305" s="150" t="s">
        <v>15366</v>
      </c>
      <c r="D3305" s="150">
        <v>2600000</v>
      </c>
      <c r="E3305" s="150">
        <v>1189000</v>
      </c>
      <c r="F3305" s="150" t="s">
        <v>22060</v>
      </c>
    </row>
    <row r="3306" spans="1:6" x14ac:dyDescent="0.15">
      <c r="A3306" s="150" t="s">
        <v>6111</v>
      </c>
      <c r="B3306" s="150" t="s">
        <v>30311</v>
      </c>
      <c r="C3306" s="150" t="s">
        <v>15367</v>
      </c>
      <c r="D3306" s="150">
        <v>1442400</v>
      </c>
      <c r="E3306" s="150">
        <v>1371800</v>
      </c>
      <c r="F3306" s="150" t="s">
        <v>18774</v>
      </c>
    </row>
    <row r="3307" spans="1:6" x14ac:dyDescent="0.15">
      <c r="A3307" s="150" t="s">
        <v>6112</v>
      </c>
      <c r="B3307" s="150" t="s">
        <v>30312</v>
      </c>
      <c r="C3307" s="150" t="s">
        <v>15368</v>
      </c>
      <c r="D3307" s="150">
        <v>5296388</v>
      </c>
      <c r="E3307" s="150">
        <v>5995453</v>
      </c>
      <c r="F3307" s="150" t="s">
        <v>22160</v>
      </c>
    </row>
    <row r="3308" spans="1:6" x14ac:dyDescent="0.15">
      <c r="A3308" s="150" t="s">
        <v>6113</v>
      </c>
      <c r="B3308" s="150" t="s">
        <v>30313</v>
      </c>
      <c r="C3308" s="150" t="s">
        <v>12079</v>
      </c>
      <c r="D3308" s="150">
        <v>1111570</v>
      </c>
      <c r="E3308" s="150">
        <v>1227583.2</v>
      </c>
      <c r="F3308" s="150" t="s">
        <v>22110</v>
      </c>
    </row>
    <row r="3309" spans="1:6" x14ac:dyDescent="0.15">
      <c r="A3309" s="150" t="s">
        <v>6114</v>
      </c>
      <c r="B3309" s="150" t="s">
        <v>30314</v>
      </c>
      <c r="C3309" s="150" t="s">
        <v>2310</v>
      </c>
      <c r="D3309" s="150">
        <v>5735000</v>
      </c>
      <c r="E3309" s="150">
        <v>6100000</v>
      </c>
      <c r="F3309" s="150" t="s">
        <v>22060</v>
      </c>
    </row>
    <row r="3310" spans="1:6" x14ac:dyDescent="0.15">
      <c r="A3310" s="150" t="s">
        <v>6115</v>
      </c>
      <c r="B3310" s="150" t="s">
        <v>30315</v>
      </c>
      <c r="C3310" s="150" t="s">
        <v>15369</v>
      </c>
      <c r="D3310" s="150">
        <v>152107.54</v>
      </c>
      <c r="E3310" s="150">
        <v>168991.44</v>
      </c>
      <c r="F3310" s="150" t="s">
        <v>14062</v>
      </c>
    </row>
    <row r="3311" spans="1:6" x14ac:dyDescent="0.15">
      <c r="A3311" s="150" t="s">
        <v>6116</v>
      </c>
      <c r="B3311" s="150" t="s">
        <v>30316</v>
      </c>
      <c r="C3311" s="150" t="s">
        <v>15370</v>
      </c>
      <c r="D3311" s="150">
        <v>472875</v>
      </c>
      <c r="E3311" s="150">
        <v>558705</v>
      </c>
      <c r="F3311" s="150" t="s">
        <v>22172</v>
      </c>
    </row>
    <row r="3312" spans="1:6" x14ac:dyDescent="0.15">
      <c r="A3312" s="150" t="s">
        <v>6117</v>
      </c>
      <c r="B3312" s="150" t="s">
        <v>30317</v>
      </c>
      <c r="C3312" s="150" t="s">
        <v>15371</v>
      </c>
      <c r="D3312" s="150">
        <v>306250</v>
      </c>
      <c r="E3312" s="150">
        <v>306250</v>
      </c>
      <c r="F3312" s="150" t="s">
        <v>30318</v>
      </c>
    </row>
    <row r="3313" spans="1:6" x14ac:dyDescent="0.15">
      <c r="A3313" s="150" t="s">
        <v>6118</v>
      </c>
      <c r="B3313" s="150" t="s">
        <v>30319</v>
      </c>
      <c r="C3313" s="150" t="s">
        <v>15373</v>
      </c>
      <c r="D3313" s="150">
        <v>91022</v>
      </c>
      <c r="E3313" s="150">
        <v>16474.14</v>
      </c>
      <c r="F3313" s="150" t="s">
        <v>22060</v>
      </c>
    </row>
    <row r="3314" spans="1:6" x14ac:dyDescent="0.15">
      <c r="A3314" s="150" t="s">
        <v>6119</v>
      </c>
      <c r="B3314" s="150" t="s">
        <v>30320</v>
      </c>
      <c r="C3314" s="150" t="s">
        <v>15374</v>
      </c>
      <c r="D3314" s="150">
        <v>134274</v>
      </c>
      <c r="E3314" s="150">
        <v>134274</v>
      </c>
      <c r="F3314" s="150" t="s">
        <v>15506</v>
      </c>
    </row>
    <row r="3315" spans="1:6" x14ac:dyDescent="0.15">
      <c r="A3315" s="150" t="s">
        <v>6120</v>
      </c>
      <c r="B3315" s="150" t="s">
        <v>30321</v>
      </c>
      <c r="C3315" s="150" t="s">
        <v>15375</v>
      </c>
      <c r="D3315" s="150">
        <v>2109043</v>
      </c>
      <c r="E3315" s="150">
        <v>2671888</v>
      </c>
      <c r="F3315" s="150" t="s">
        <v>30322</v>
      </c>
    </row>
    <row r="3316" spans="1:6" x14ac:dyDescent="0.15">
      <c r="A3316" s="150" t="s">
        <v>6121</v>
      </c>
      <c r="B3316" s="150" t="s">
        <v>30323</v>
      </c>
      <c r="C3316" s="150" t="s">
        <v>15376</v>
      </c>
      <c r="D3316" s="150">
        <v>1060370</v>
      </c>
      <c r="E3316" s="150">
        <v>2034200</v>
      </c>
      <c r="F3316" s="150" t="s">
        <v>22140</v>
      </c>
    </row>
    <row r="3317" spans="1:6" x14ac:dyDescent="0.15">
      <c r="A3317" s="150" t="s">
        <v>6122</v>
      </c>
      <c r="B3317" s="150" t="s">
        <v>30324</v>
      </c>
      <c r="C3317" s="150" t="s">
        <v>1964</v>
      </c>
      <c r="D3317" s="150">
        <v>775000</v>
      </c>
      <c r="E3317" s="150">
        <v>867900</v>
      </c>
      <c r="F3317" s="150" t="s">
        <v>22060</v>
      </c>
    </row>
    <row r="3318" spans="1:6" x14ac:dyDescent="0.15">
      <c r="A3318" s="150" t="s">
        <v>6123</v>
      </c>
      <c r="B3318" s="150" t="s">
        <v>30325</v>
      </c>
      <c r="C3318" s="150" t="s">
        <v>15377</v>
      </c>
      <c r="D3318" s="150">
        <v>162967</v>
      </c>
      <c r="E3318" s="150">
        <v>234904</v>
      </c>
      <c r="F3318" s="150" t="s">
        <v>24459</v>
      </c>
    </row>
    <row r="3319" spans="1:6" x14ac:dyDescent="0.15">
      <c r="A3319" s="150" t="s">
        <v>6124</v>
      </c>
      <c r="B3319" s="150" t="s">
        <v>30326</v>
      </c>
      <c r="C3319" s="150" t="s">
        <v>15378</v>
      </c>
      <c r="D3319" s="150">
        <v>5717903</v>
      </c>
      <c r="E3319" s="150">
        <v>8888350</v>
      </c>
      <c r="F3319" s="150" t="s">
        <v>30327</v>
      </c>
    </row>
    <row r="3320" spans="1:6" x14ac:dyDescent="0.15">
      <c r="A3320" s="150" t="s">
        <v>6125</v>
      </c>
      <c r="B3320" s="150" t="s">
        <v>30328</v>
      </c>
      <c r="C3320" s="150" t="s">
        <v>15380</v>
      </c>
      <c r="D3320" s="150">
        <v>2868559</v>
      </c>
      <c r="E3320" s="150">
        <v>5283590</v>
      </c>
      <c r="F3320" s="150" t="s">
        <v>24493</v>
      </c>
    </row>
    <row r="3321" spans="1:6" x14ac:dyDescent="0.15">
      <c r="A3321" s="150" t="s">
        <v>6126</v>
      </c>
      <c r="B3321" s="150" t="s">
        <v>30329</v>
      </c>
      <c r="C3321" s="150" t="s">
        <v>15381</v>
      </c>
      <c r="D3321" s="150">
        <v>34574000</v>
      </c>
      <c r="E3321" s="150">
        <v>56773620</v>
      </c>
      <c r="F3321" s="150" t="s">
        <v>22059</v>
      </c>
    </row>
    <row r="3322" spans="1:6" x14ac:dyDescent="0.15">
      <c r="A3322" s="150" t="s">
        <v>6127</v>
      </c>
      <c r="B3322" s="150" t="s">
        <v>30330</v>
      </c>
      <c r="C3322" s="150" t="s">
        <v>15382</v>
      </c>
      <c r="D3322" s="150">
        <v>1723000</v>
      </c>
      <c r="E3322" s="150">
        <v>1421000</v>
      </c>
      <c r="F3322" s="150" t="s">
        <v>22067</v>
      </c>
    </row>
    <row r="3323" spans="1:6" x14ac:dyDescent="0.15">
      <c r="A3323" s="150" t="s">
        <v>6128</v>
      </c>
      <c r="B3323" s="150" t="s">
        <v>30331</v>
      </c>
      <c r="C3323" s="150" t="s">
        <v>15383</v>
      </c>
      <c r="D3323" s="150">
        <v>30961425</v>
      </c>
      <c r="E3323" s="150">
        <v>30394458</v>
      </c>
      <c r="F3323" s="150" t="s">
        <v>22171</v>
      </c>
    </row>
    <row r="3324" spans="1:6" x14ac:dyDescent="0.15">
      <c r="A3324" s="150" t="s">
        <v>6129</v>
      </c>
      <c r="B3324" s="150" t="s">
        <v>30332</v>
      </c>
      <c r="C3324" s="150" t="s">
        <v>15384</v>
      </c>
      <c r="D3324" s="150">
        <v>6367022.5</v>
      </c>
      <c r="E3324" s="150">
        <v>538687.5</v>
      </c>
      <c r="F3324" s="150" t="s">
        <v>24460</v>
      </c>
    </row>
    <row r="3325" spans="1:6" x14ac:dyDescent="0.15">
      <c r="A3325" s="150" t="s">
        <v>6130</v>
      </c>
      <c r="B3325" s="150" t="s">
        <v>30333</v>
      </c>
      <c r="C3325" s="150" t="s">
        <v>15385</v>
      </c>
      <c r="D3325" s="150">
        <v>35700</v>
      </c>
      <c r="E3325" s="150">
        <v>21100</v>
      </c>
      <c r="F3325" s="150" t="s">
        <v>22172</v>
      </c>
    </row>
    <row r="3326" spans="1:6" x14ac:dyDescent="0.15">
      <c r="A3326" s="150" t="s">
        <v>6131</v>
      </c>
      <c r="B3326" s="150" t="s">
        <v>30334</v>
      </c>
      <c r="C3326" s="150" t="s">
        <v>15386</v>
      </c>
      <c r="D3326" s="150">
        <v>129000</v>
      </c>
      <c r="E3326" s="150">
        <v>129000</v>
      </c>
      <c r="F3326" s="150" t="s">
        <v>22090</v>
      </c>
    </row>
    <row r="3327" spans="1:6" x14ac:dyDescent="0.15">
      <c r="A3327" s="150" t="s">
        <v>6132</v>
      </c>
      <c r="B3327" s="150" t="s">
        <v>30335</v>
      </c>
      <c r="C3327" s="150" t="s">
        <v>15387</v>
      </c>
      <c r="D3327" s="150">
        <v>944754.5</v>
      </c>
      <c r="E3327" s="150">
        <v>143790</v>
      </c>
      <c r="F3327" s="150" t="s">
        <v>30336</v>
      </c>
    </row>
    <row r="3328" spans="1:6" x14ac:dyDescent="0.15">
      <c r="A3328" s="150" t="s">
        <v>6133</v>
      </c>
      <c r="B3328" s="150" t="s">
        <v>30337</v>
      </c>
      <c r="C3328" s="150" t="s">
        <v>15388</v>
      </c>
      <c r="D3328" s="150">
        <v>583000</v>
      </c>
      <c r="E3328" s="150">
        <v>583000</v>
      </c>
      <c r="F3328" s="150" t="s">
        <v>22060</v>
      </c>
    </row>
    <row r="3329" spans="1:6" x14ac:dyDescent="0.15">
      <c r="A3329" s="150" t="s">
        <v>6134</v>
      </c>
      <c r="B3329" s="150" t="s">
        <v>30338</v>
      </c>
      <c r="C3329" s="150" t="s">
        <v>15389</v>
      </c>
      <c r="D3329" s="150">
        <v>131250</v>
      </c>
      <c r="E3329" s="150">
        <v>46400</v>
      </c>
      <c r="F3329" s="150" t="s">
        <v>22078</v>
      </c>
    </row>
    <row r="3330" spans="1:6" x14ac:dyDescent="0.15">
      <c r="A3330" s="150" t="s">
        <v>6135</v>
      </c>
      <c r="B3330" s="150" t="s">
        <v>30339</v>
      </c>
      <c r="C3330" s="150" t="s">
        <v>15390</v>
      </c>
      <c r="D3330" s="150">
        <v>45195600</v>
      </c>
      <c r="E3330" s="150">
        <v>25032600</v>
      </c>
      <c r="F3330" s="150" t="s">
        <v>22098</v>
      </c>
    </row>
    <row r="3331" spans="1:6" x14ac:dyDescent="0.15">
      <c r="A3331" s="150" t="s">
        <v>6136</v>
      </c>
      <c r="B3331" s="150" t="s">
        <v>30340</v>
      </c>
      <c r="C3331" s="150" t="s">
        <v>15391</v>
      </c>
      <c r="D3331" s="150">
        <v>54543072</v>
      </c>
      <c r="E3331" s="150">
        <v>148838400</v>
      </c>
      <c r="F3331" s="150" t="s">
        <v>30341</v>
      </c>
    </row>
    <row r="3332" spans="1:6" x14ac:dyDescent="0.15">
      <c r="A3332" s="150" t="s">
        <v>6137</v>
      </c>
      <c r="B3332" s="150" t="s">
        <v>30342</v>
      </c>
      <c r="C3332" s="150" t="s">
        <v>2886</v>
      </c>
      <c r="D3332" s="150">
        <v>764825</v>
      </c>
      <c r="E3332" s="150">
        <v>561000</v>
      </c>
      <c r="F3332" s="150" t="s">
        <v>22060</v>
      </c>
    </row>
    <row r="3333" spans="1:6" x14ac:dyDescent="0.15">
      <c r="A3333" s="150" t="s">
        <v>6138</v>
      </c>
      <c r="B3333" s="150" t="s">
        <v>30343</v>
      </c>
      <c r="C3333" s="150" t="s">
        <v>15392</v>
      </c>
      <c r="D3333" s="150">
        <v>591600</v>
      </c>
      <c r="E3333" s="150">
        <v>182200</v>
      </c>
      <c r="F3333" s="150" t="s">
        <v>18774</v>
      </c>
    </row>
    <row r="3334" spans="1:6" x14ac:dyDescent="0.15">
      <c r="A3334" s="150" t="s">
        <v>6139</v>
      </c>
      <c r="B3334" s="150" t="s">
        <v>30344</v>
      </c>
      <c r="C3334" s="150" t="s">
        <v>15393</v>
      </c>
      <c r="D3334" s="150">
        <v>1622000</v>
      </c>
      <c r="E3334" s="150">
        <v>1785700</v>
      </c>
      <c r="F3334" s="150" t="s">
        <v>22172</v>
      </c>
    </row>
    <row r="3335" spans="1:6" x14ac:dyDescent="0.15">
      <c r="A3335" s="150" t="s">
        <v>6140</v>
      </c>
      <c r="B3335" s="150" t="s">
        <v>30345</v>
      </c>
      <c r="C3335" s="150" t="s">
        <v>15394</v>
      </c>
      <c r="D3335" s="150">
        <v>1547050</v>
      </c>
      <c r="E3335" s="150">
        <v>1152180</v>
      </c>
      <c r="F3335" s="150" t="s">
        <v>18774</v>
      </c>
    </row>
    <row r="3336" spans="1:6" x14ac:dyDescent="0.15">
      <c r="A3336" s="150" t="s">
        <v>6141</v>
      </c>
      <c r="B3336" s="150" t="s">
        <v>30346</v>
      </c>
      <c r="C3336" s="150" t="s">
        <v>1989</v>
      </c>
      <c r="D3336" s="150">
        <v>6759</v>
      </c>
      <c r="E3336" s="150">
        <v>17045</v>
      </c>
      <c r="F3336" s="150" t="s">
        <v>22049</v>
      </c>
    </row>
    <row r="3337" spans="1:6" x14ac:dyDescent="0.15">
      <c r="A3337" s="150" t="s">
        <v>6142</v>
      </c>
      <c r="B3337" s="150" t="s">
        <v>30347</v>
      </c>
      <c r="C3337" s="150" t="s">
        <v>15395</v>
      </c>
      <c r="D3337" s="150">
        <v>1478830</v>
      </c>
      <c r="E3337" s="150">
        <v>240210</v>
      </c>
      <c r="F3337" s="150" t="s">
        <v>22078</v>
      </c>
    </row>
    <row r="3338" spans="1:6" x14ac:dyDescent="0.15">
      <c r="A3338" s="150" t="s">
        <v>6143</v>
      </c>
      <c r="B3338" s="150" t="s">
        <v>30348</v>
      </c>
      <c r="C3338" s="150" t="s">
        <v>15396</v>
      </c>
      <c r="D3338" s="150">
        <v>783000</v>
      </c>
      <c r="E3338" s="150">
        <v>783000</v>
      </c>
      <c r="F3338" s="150" t="s">
        <v>22060</v>
      </c>
    </row>
    <row r="3339" spans="1:6" x14ac:dyDescent="0.15">
      <c r="A3339" s="150" t="s">
        <v>6144</v>
      </c>
      <c r="B3339" s="150" t="s">
        <v>30349</v>
      </c>
      <c r="C3339" s="150" t="s">
        <v>15397</v>
      </c>
      <c r="D3339" s="150">
        <v>53700</v>
      </c>
      <c r="E3339" s="150">
        <v>21100</v>
      </c>
      <c r="F3339" s="150" t="s">
        <v>22110</v>
      </c>
    </row>
    <row r="3340" spans="1:6" x14ac:dyDescent="0.15">
      <c r="A3340" s="150" t="s">
        <v>6145</v>
      </c>
      <c r="B3340" s="150" t="s">
        <v>30350</v>
      </c>
      <c r="C3340" s="150" t="s">
        <v>15398</v>
      </c>
      <c r="D3340" s="150">
        <v>831812</v>
      </c>
      <c r="E3340" s="150">
        <v>1627196</v>
      </c>
      <c r="F3340" s="150" t="s">
        <v>18774</v>
      </c>
    </row>
    <row r="3341" spans="1:6" x14ac:dyDescent="0.15">
      <c r="A3341" s="150" t="s">
        <v>6146</v>
      </c>
      <c r="B3341" s="150" t="s">
        <v>30351</v>
      </c>
      <c r="C3341" s="150" t="s">
        <v>2000</v>
      </c>
      <c r="D3341" s="150">
        <v>133300</v>
      </c>
      <c r="E3341" s="150">
        <v>40537</v>
      </c>
      <c r="F3341" s="150" t="s">
        <v>24459</v>
      </c>
    </row>
    <row r="3342" spans="1:6" x14ac:dyDescent="0.15">
      <c r="A3342" s="150" t="s">
        <v>6147</v>
      </c>
      <c r="B3342" s="150" t="s">
        <v>25966</v>
      </c>
      <c r="C3342" s="150" t="s">
        <v>1944</v>
      </c>
      <c r="D3342" s="150">
        <v>250400</v>
      </c>
      <c r="E3342" s="150">
        <v>189900</v>
      </c>
      <c r="F3342" s="150" t="s">
        <v>22060</v>
      </c>
    </row>
    <row r="3343" spans="1:6" x14ac:dyDescent="0.15">
      <c r="A3343" s="150" t="s">
        <v>6148</v>
      </c>
      <c r="B3343" s="150" t="s">
        <v>30352</v>
      </c>
      <c r="C3343" s="150" t="s">
        <v>1945</v>
      </c>
      <c r="D3343" s="150">
        <v>66.7</v>
      </c>
      <c r="E3343" s="150">
        <v>123.6</v>
      </c>
      <c r="F3343" s="150" t="s">
        <v>24572</v>
      </c>
    </row>
    <row r="3344" spans="1:6" x14ac:dyDescent="0.15">
      <c r="A3344" s="150" t="s">
        <v>6149</v>
      </c>
      <c r="B3344" s="150" t="s">
        <v>764</v>
      </c>
      <c r="C3344" s="150" t="s">
        <v>1946</v>
      </c>
      <c r="D3344" s="150">
        <v>797562.31</v>
      </c>
      <c r="E3344" s="150">
        <v>814824.91</v>
      </c>
      <c r="F3344" s="150" t="s">
        <v>30353</v>
      </c>
    </row>
    <row r="3345" spans="1:6" x14ac:dyDescent="0.15">
      <c r="A3345" s="150" t="s">
        <v>6150</v>
      </c>
      <c r="B3345" s="150" t="s">
        <v>25968</v>
      </c>
      <c r="C3345" s="150" t="s">
        <v>1947</v>
      </c>
      <c r="D3345" s="150">
        <v>4420762</v>
      </c>
      <c r="E3345" s="150">
        <v>4474382</v>
      </c>
      <c r="F3345" s="150" t="s">
        <v>30354</v>
      </c>
    </row>
    <row r="3346" spans="1:6" x14ac:dyDescent="0.15">
      <c r="A3346" s="150" t="s">
        <v>6151</v>
      </c>
      <c r="B3346" s="150" t="s">
        <v>30355</v>
      </c>
      <c r="C3346" s="150" t="s">
        <v>15400</v>
      </c>
      <c r="D3346" s="150">
        <v>70678440</v>
      </c>
      <c r="E3346" s="150">
        <v>73327860</v>
      </c>
      <c r="F3346" s="150" t="s">
        <v>22172</v>
      </c>
    </row>
    <row r="3347" spans="1:6" x14ac:dyDescent="0.15">
      <c r="A3347" s="150" t="s">
        <v>6152</v>
      </c>
      <c r="B3347" s="150" t="s">
        <v>765</v>
      </c>
      <c r="C3347" s="150" t="s">
        <v>1948</v>
      </c>
      <c r="D3347" s="150">
        <v>1500</v>
      </c>
      <c r="E3347" s="150">
        <v>230</v>
      </c>
      <c r="F3347" s="150" t="s">
        <v>24572</v>
      </c>
    </row>
    <row r="3348" spans="1:6" x14ac:dyDescent="0.15">
      <c r="A3348" s="150" t="s">
        <v>6153</v>
      </c>
      <c r="B3348" s="150" t="s">
        <v>30356</v>
      </c>
      <c r="C3348" s="150" t="s">
        <v>15401</v>
      </c>
      <c r="D3348" s="150">
        <v>4615961.5999999996</v>
      </c>
      <c r="E3348" s="150">
        <v>2086109.45</v>
      </c>
      <c r="F3348" s="150" t="s">
        <v>18774</v>
      </c>
    </row>
    <row r="3349" spans="1:6" x14ac:dyDescent="0.15">
      <c r="A3349" s="150" t="s">
        <v>6154</v>
      </c>
      <c r="B3349" s="150" t="s">
        <v>30357</v>
      </c>
      <c r="C3349" s="150" t="s">
        <v>15402</v>
      </c>
      <c r="D3349" s="150">
        <v>3554408.04</v>
      </c>
      <c r="E3349" s="150">
        <v>417955.3</v>
      </c>
      <c r="F3349" s="150" t="s">
        <v>22067</v>
      </c>
    </row>
    <row r="3350" spans="1:6" x14ac:dyDescent="0.15">
      <c r="A3350" s="150" t="s">
        <v>6155</v>
      </c>
      <c r="B3350" s="150" t="s">
        <v>30358</v>
      </c>
      <c r="C3350" s="150" t="s">
        <v>15403</v>
      </c>
      <c r="D3350" s="150">
        <v>4500000</v>
      </c>
      <c r="E3350" s="150">
        <v>7400000</v>
      </c>
      <c r="F3350" s="150" t="s">
        <v>30359</v>
      </c>
    </row>
    <row r="3351" spans="1:6" x14ac:dyDescent="0.15">
      <c r="A3351" s="150" t="s">
        <v>6156</v>
      </c>
      <c r="B3351" s="150" t="s">
        <v>30360</v>
      </c>
      <c r="C3351" s="150" t="s">
        <v>15405</v>
      </c>
      <c r="D3351" s="150">
        <v>20792400</v>
      </c>
      <c r="E3351" s="150">
        <v>23760750</v>
      </c>
      <c r="F3351" s="150" t="s">
        <v>22098</v>
      </c>
    </row>
    <row r="3352" spans="1:6" x14ac:dyDescent="0.15">
      <c r="A3352" s="150" t="s">
        <v>6157</v>
      </c>
      <c r="B3352" s="150" t="s">
        <v>26435</v>
      </c>
      <c r="C3352" s="150" t="s">
        <v>1949</v>
      </c>
      <c r="D3352" s="150">
        <v>165000</v>
      </c>
      <c r="E3352" s="150">
        <v>120000</v>
      </c>
      <c r="F3352" s="150" t="s">
        <v>30361</v>
      </c>
    </row>
    <row r="3353" spans="1:6" x14ac:dyDescent="0.15">
      <c r="A3353" s="150" t="s">
        <v>6158</v>
      </c>
      <c r="B3353" s="150" t="s">
        <v>30362</v>
      </c>
      <c r="C3353" s="150" t="s">
        <v>15406</v>
      </c>
      <c r="D3353" s="150">
        <v>178512</v>
      </c>
      <c r="E3353" s="150">
        <v>157112</v>
      </c>
      <c r="F3353" s="150" t="s">
        <v>22172</v>
      </c>
    </row>
    <row r="3354" spans="1:6" x14ac:dyDescent="0.15">
      <c r="A3354" s="150" t="s">
        <v>6159</v>
      </c>
      <c r="B3354" s="150" t="s">
        <v>30363</v>
      </c>
      <c r="C3354" s="150" t="s">
        <v>15407</v>
      </c>
      <c r="D3354" s="150">
        <v>10650000</v>
      </c>
      <c r="E3354" s="150">
        <v>18000000</v>
      </c>
      <c r="F3354" s="150" t="s">
        <v>22052</v>
      </c>
    </row>
    <row r="3355" spans="1:6" x14ac:dyDescent="0.15">
      <c r="A3355" s="150" t="s">
        <v>6160</v>
      </c>
      <c r="B3355" s="150" t="s">
        <v>30364</v>
      </c>
      <c r="C3355" s="150" t="s">
        <v>15408</v>
      </c>
      <c r="D3355" s="150">
        <v>2686800</v>
      </c>
      <c r="E3355" s="150">
        <v>2580000</v>
      </c>
      <c r="F3355" s="150" t="s">
        <v>24724</v>
      </c>
    </row>
    <row r="3356" spans="1:6" x14ac:dyDescent="0.15">
      <c r="A3356" s="150" t="s">
        <v>6161</v>
      </c>
      <c r="B3356" s="150" t="s">
        <v>30365</v>
      </c>
      <c r="C3356" s="150" t="s">
        <v>15409</v>
      </c>
      <c r="D3356" s="150">
        <v>905905</v>
      </c>
      <c r="E3356" s="150">
        <v>255905</v>
      </c>
      <c r="F3356" s="150" t="s">
        <v>22172</v>
      </c>
    </row>
    <row r="3357" spans="1:6" x14ac:dyDescent="0.15">
      <c r="A3357" s="150" t="s">
        <v>6162</v>
      </c>
      <c r="B3357" s="150" t="s">
        <v>30366</v>
      </c>
      <c r="C3357" s="150" t="s">
        <v>15410</v>
      </c>
      <c r="D3357" s="150">
        <v>2050000</v>
      </c>
      <c r="E3357" s="150">
        <v>2210100</v>
      </c>
      <c r="F3357" s="150" t="s">
        <v>24497</v>
      </c>
    </row>
    <row r="3358" spans="1:6" x14ac:dyDescent="0.15">
      <c r="A3358" s="150" t="s">
        <v>6163</v>
      </c>
      <c r="B3358" s="150" t="s">
        <v>25298</v>
      </c>
      <c r="C3358" s="150" t="s">
        <v>169</v>
      </c>
      <c r="D3358" s="150">
        <v>1435200</v>
      </c>
      <c r="E3358" s="150">
        <v>1735150</v>
      </c>
      <c r="F3358" s="150" t="s">
        <v>30367</v>
      </c>
    </row>
    <row r="3359" spans="1:6" x14ac:dyDescent="0.15">
      <c r="A3359" s="150" t="s">
        <v>6164</v>
      </c>
      <c r="B3359" s="150" t="s">
        <v>26013</v>
      </c>
      <c r="C3359" s="150" t="s">
        <v>1950</v>
      </c>
      <c r="D3359" s="150">
        <v>21804652</v>
      </c>
      <c r="E3359" s="150">
        <v>57090815</v>
      </c>
      <c r="F3359" s="150" t="s">
        <v>22060</v>
      </c>
    </row>
    <row r="3360" spans="1:6" x14ac:dyDescent="0.15">
      <c r="A3360" s="150" t="s">
        <v>6165</v>
      </c>
      <c r="B3360" s="150" t="s">
        <v>26129</v>
      </c>
      <c r="C3360" s="150" t="s">
        <v>1951</v>
      </c>
      <c r="D3360" s="150">
        <v>564250</v>
      </c>
      <c r="E3360" s="150">
        <v>710500</v>
      </c>
      <c r="F3360" s="150" t="s">
        <v>22053</v>
      </c>
    </row>
    <row r="3361" spans="1:6" x14ac:dyDescent="0.15">
      <c r="A3361" s="150" t="s">
        <v>6166</v>
      </c>
      <c r="B3361" s="150" t="s">
        <v>30368</v>
      </c>
      <c r="C3361" s="150" t="s">
        <v>15411</v>
      </c>
      <c r="D3361" s="150">
        <v>6241943</v>
      </c>
      <c r="E3361" s="150">
        <v>7121948</v>
      </c>
      <c r="F3361" s="150" t="s">
        <v>22093</v>
      </c>
    </row>
    <row r="3362" spans="1:6" x14ac:dyDescent="0.15">
      <c r="A3362" s="150" t="s">
        <v>6167</v>
      </c>
      <c r="B3362" s="150" t="s">
        <v>26131</v>
      </c>
      <c r="C3362" s="150" t="s">
        <v>1952</v>
      </c>
      <c r="D3362" s="150">
        <v>6784000</v>
      </c>
      <c r="E3362" s="150">
        <v>7707765</v>
      </c>
      <c r="F3362" s="150" t="s">
        <v>22082</v>
      </c>
    </row>
    <row r="3363" spans="1:6" x14ac:dyDescent="0.15">
      <c r="A3363" s="150" t="s">
        <v>6168</v>
      </c>
      <c r="B3363" s="150" t="s">
        <v>30369</v>
      </c>
      <c r="C3363" s="150" t="s">
        <v>15412</v>
      </c>
      <c r="D3363" s="150">
        <v>6008634</v>
      </c>
      <c r="E3363" s="150">
        <v>7847922</v>
      </c>
      <c r="F3363" s="150" t="s">
        <v>30370</v>
      </c>
    </row>
    <row r="3364" spans="1:6" x14ac:dyDescent="0.15">
      <c r="A3364" s="150" t="s">
        <v>6169</v>
      </c>
      <c r="B3364" s="150" t="s">
        <v>25667</v>
      </c>
      <c r="C3364" s="150" t="s">
        <v>1953</v>
      </c>
      <c r="D3364" s="150">
        <v>13477720</v>
      </c>
      <c r="E3364" s="150">
        <v>13477720</v>
      </c>
      <c r="F3364" s="150" t="s">
        <v>22060</v>
      </c>
    </row>
    <row r="3365" spans="1:6" x14ac:dyDescent="0.15">
      <c r="A3365" s="150" t="s">
        <v>6170</v>
      </c>
      <c r="B3365" s="150" t="s">
        <v>25595</v>
      </c>
      <c r="C3365" s="150" t="s">
        <v>1954</v>
      </c>
      <c r="D3365" s="150">
        <v>187.5</v>
      </c>
      <c r="E3365" s="150">
        <v>504</v>
      </c>
      <c r="F3365" s="150" t="s">
        <v>30162</v>
      </c>
    </row>
    <row r="3366" spans="1:6" x14ac:dyDescent="0.15">
      <c r="A3366" s="150" t="s">
        <v>6171</v>
      </c>
      <c r="B3366" s="150" t="s">
        <v>30371</v>
      </c>
      <c r="C3366" s="150" t="s">
        <v>15177</v>
      </c>
      <c r="D3366" s="150">
        <v>546000</v>
      </c>
      <c r="E3366" s="150">
        <v>135545</v>
      </c>
      <c r="F3366" s="150" t="s">
        <v>24529</v>
      </c>
    </row>
    <row r="3367" spans="1:6" x14ac:dyDescent="0.15">
      <c r="A3367" s="150" t="s">
        <v>6172</v>
      </c>
      <c r="B3367" s="150" t="s">
        <v>26133</v>
      </c>
      <c r="C3367" s="150" t="s">
        <v>1955</v>
      </c>
      <c r="D3367" s="150">
        <v>4365</v>
      </c>
      <c r="E3367" s="150">
        <v>9012</v>
      </c>
      <c r="F3367" s="150" t="s">
        <v>22172</v>
      </c>
    </row>
    <row r="3368" spans="1:6" x14ac:dyDescent="0.15">
      <c r="A3368" s="150" t="s">
        <v>6173</v>
      </c>
      <c r="B3368" s="150" t="s">
        <v>30372</v>
      </c>
      <c r="C3368" s="150" t="s">
        <v>15413</v>
      </c>
      <c r="D3368" s="150">
        <v>2790000</v>
      </c>
      <c r="E3368" s="150">
        <v>3060000</v>
      </c>
      <c r="F3368" s="150" t="s">
        <v>22052</v>
      </c>
    </row>
    <row r="3369" spans="1:6" x14ac:dyDescent="0.15">
      <c r="A3369" s="150" t="s">
        <v>6174</v>
      </c>
      <c r="B3369" s="150" t="s">
        <v>25796</v>
      </c>
      <c r="C3369" s="150" t="s">
        <v>1956</v>
      </c>
      <c r="D3369" s="150">
        <v>3052575</v>
      </c>
      <c r="E3369" s="150">
        <v>4670141</v>
      </c>
      <c r="F3369" s="150" t="s">
        <v>29907</v>
      </c>
    </row>
    <row r="3370" spans="1:6" x14ac:dyDescent="0.15">
      <c r="A3370" s="150" t="s">
        <v>6175</v>
      </c>
      <c r="B3370" s="150" t="s">
        <v>25869</v>
      </c>
      <c r="C3370" s="150" t="s">
        <v>1957</v>
      </c>
      <c r="D3370" s="150">
        <v>529627.23</v>
      </c>
      <c r="E3370" s="150">
        <v>194855</v>
      </c>
      <c r="F3370" s="150" t="s">
        <v>22082</v>
      </c>
    </row>
    <row r="3371" spans="1:6" x14ac:dyDescent="0.15">
      <c r="A3371" s="150" t="s">
        <v>6176</v>
      </c>
      <c r="B3371" s="150" t="s">
        <v>30373</v>
      </c>
      <c r="C3371" s="150" t="s">
        <v>15414</v>
      </c>
      <c r="D3371" s="150">
        <v>36785</v>
      </c>
      <c r="E3371" s="150">
        <v>27600</v>
      </c>
      <c r="F3371" s="150" t="s">
        <v>22078</v>
      </c>
    </row>
    <row r="3372" spans="1:6" x14ac:dyDescent="0.15">
      <c r="A3372" s="150" t="s">
        <v>6177</v>
      </c>
      <c r="B3372" s="150" t="s">
        <v>30374</v>
      </c>
      <c r="C3372" s="150" t="s">
        <v>15414</v>
      </c>
      <c r="D3372" s="150">
        <v>36785</v>
      </c>
      <c r="E3372" s="150">
        <v>27600</v>
      </c>
      <c r="F3372" s="150" t="s">
        <v>22078</v>
      </c>
    </row>
    <row r="3373" spans="1:6" x14ac:dyDescent="0.15">
      <c r="A3373" s="150" t="s">
        <v>6178</v>
      </c>
      <c r="B3373" s="150" t="s">
        <v>30375</v>
      </c>
      <c r="C3373" s="150" t="s">
        <v>15075</v>
      </c>
      <c r="D3373" s="150">
        <v>1226000</v>
      </c>
      <c r="E3373" s="150">
        <v>1080000</v>
      </c>
      <c r="F3373" s="150" t="s">
        <v>22110</v>
      </c>
    </row>
    <row r="3374" spans="1:6" x14ac:dyDescent="0.15">
      <c r="A3374" s="150" t="s">
        <v>6179</v>
      </c>
      <c r="B3374" s="150" t="s">
        <v>30376</v>
      </c>
      <c r="C3374" s="150" t="s">
        <v>15415</v>
      </c>
      <c r="D3374" s="150">
        <v>56000</v>
      </c>
      <c r="E3374" s="150">
        <v>72600</v>
      </c>
      <c r="F3374" s="150" t="s">
        <v>24606</v>
      </c>
    </row>
    <row r="3375" spans="1:6" x14ac:dyDescent="0.15">
      <c r="A3375" s="150" t="s">
        <v>6180</v>
      </c>
      <c r="B3375" s="150" t="s">
        <v>30377</v>
      </c>
      <c r="C3375" s="150" t="s">
        <v>15416</v>
      </c>
      <c r="D3375" s="150">
        <v>1832610</v>
      </c>
      <c r="E3375" s="150">
        <v>2199830</v>
      </c>
      <c r="F3375" s="150" t="s">
        <v>22078</v>
      </c>
    </row>
    <row r="3376" spans="1:6" x14ac:dyDescent="0.15">
      <c r="A3376" s="150" t="s">
        <v>6181</v>
      </c>
      <c r="B3376" s="150" t="s">
        <v>26135</v>
      </c>
      <c r="C3376" s="150" t="s">
        <v>1958</v>
      </c>
      <c r="D3376" s="150">
        <v>266400</v>
      </c>
      <c r="E3376" s="150">
        <v>360020</v>
      </c>
      <c r="F3376" s="150" t="s">
        <v>30378</v>
      </c>
    </row>
    <row r="3377" spans="1:6" x14ac:dyDescent="0.15">
      <c r="A3377" s="150" t="s">
        <v>6182</v>
      </c>
      <c r="B3377" s="150" t="s">
        <v>25301</v>
      </c>
      <c r="C3377" s="150" t="s">
        <v>1959</v>
      </c>
      <c r="D3377" s="150">
        <v>146400</v>
      </c>
      <c r="E3377" s="150">
        <v>146400</v>
      </c>
      <c r="F3377" s="150" t="s">
        <v>22155</v>
      </c>
    </row>
    <row r="3378" spans="1:6" x14ac:dyDescent="0.15">
      <c r="A3378" s="150" t="s">
        <v>6183</v>
      </c>
      <c r="B3378" s="150" t="s">
        <v>30379</v>
      </c>
      <c r="C3378" s="150" t="s">
        <v>15418</v>
      </c>
      <c r="D3378" s="150">
        <v>691996</v>
      </c>
      <c r="E3378" s="150">
        <v>707592</v>
      </c>
      <c r="F3378" s="150" t="s">
        <v>22067</v>
      </c>
    </row>
    <row r="3379" spans="1:6" x14ac:dyDescent="0.15">
      <c r="A3379" s="150" t="s">
        <v>6184</v>
      </c>
      <c r="B3379" s="150" t="s">
        <v>766</v>
      </c>
      <c r="C3379" s="150" t="s">
        <v>1960</v>
      </c>
      <c r="D3379" s="150">
        <v>11015981</v>
      </c>
      <c r="E3379" s="150">
        <v>15190000</v>
      </c>
      <c r="F3379" s="150" t="s">
        <v>26491</v>
      </c>
    </row>
    <row r="3380" spans="1:6" x14ac:dyDescent="0.15">
      <c r="A3380" s="150" t="s">
        <v>6185</v>
      </c>
      <c r="B3380" s="150" t="s">
        <v>30380</v>
      </c>
      <c r="C3380" s="150" t="s">
        <v>15419</v>
      </c>
      <c r="D3380" s="150">
        <v>990000</v>
      </c>
      <c r="E3380" s="150">
        <v>1290000</v>
      </c>
      <c r="F3380" s="150" t="s">
        <v>22052</v>
      </c>
    </row>
    <row r="3381" spans="1:6" x14ac:dyDescent="0.15">
      <c r="A3381" s="150" t="s">
        <v>6186</v>
      </c>
      <c r="B3381" s="150" t="s">
        <v>30381</v>
      </c>
      <c r="C3381" s="150" t="s">
        <v>15420</v>
      </c>
      <c r="D3381" s="150">
        <v>227508400</v>
      </c>
      <c r="E3381" s="150">
        <v>360991000</v>
      </c>
      <c r="F3381" s="150" t="s">
        <v>30382</v>
      </c>
    </row>
    <row r="3382" spans="1:6" x14ac:dyDescent="0.15">
      <c r="A3382" s="150" t="s">
        <v>6187</v>
      </c>
      <c r="B3382" s="150" t="s">
        <v>30383</v>
      </c>
      <c r="C3382" s="150" t="s">
        <v>15421</v>
      </c>
      <c r="D3382" s="150">
        <v>4800000</v>
      </c>
      <c r="E3382" s="150">
        <v>5900000</v>
      </c>
      <c r="F3382" s="150" t="s">
        <v>24493</v>
      </c>
    </row>
    <row r="3383" spans="1:6" x14ac:dyDescent="0.15">
      <c r="A3383" s="150" t="s">
        <v>6188</v>
      </c>
      <c r="B3383" s="150" t="s">
        <v>30384</v>
      </c>
      <c r="C3383" s="150" t="s">
        <v>15422</v>
      </c>
      <c r="D3383" s="150">
        <v>16860000</v>
      </c>
      <c r="E3383" s="150">
        <v>18660000</v>
      </c>
      <c r="F3383" s="150" t="s">
        <v>24545</v>
      </c>
    </row>
    <row r="3384" spans="1:6" x14ac:dyDescent="0.15">
      <c r="A3384" s="150" t="s">
        <v>6189</v>
      </c>
      <c r="B3384" s="150" t="s">
        <v>30385</v>
      </c>
      <c r="C3384" s="150" t="s">
        <v>15388</v>
      </c>
      <c r="D3384" s="150">
        <v>1290000</v>
      </c>
      <c r="E3384" s="150">
        <v>700000</v>
      </c>
      <c r="F3384" s="150" t="s">
        <v>22060</v>
      </c>
    </row>
    <row r="3385" spans="1:6" x14ac:dyDescent="0.15">
      <c r="A3385" s="150" t="s">
        <v>6190</v>
      </c>
      <c r="B3385" s="150" t="s">
        <v>25114</v>
      </c>
      <c r="C3385" s="150" t="s">
        <v>1961</v>
      </c>
      <c r="D3385" s="150">
        <v>5158285.5</v>
      </c>
      <c r="E3385" s="150">
        <v>5139800</v>
      </c>
      <c r="F3385" s="150" t="s">
        <v>22053</v>
      </c>
    </row>
    <row r="3386" spans="1:6" x14ac:dyDescent="0.15">
      <c r="A3386" s="150" t="s">
        <v>6191</v>
      </c>
      <c r="B3386" s="150" t="s">
        <v>30386</v>
      </c>
      <c r="C3386" s="150" t="s">
        <v>15423</v>
      </c>
      <c r="D3386" s="150">
        <v>2000000</v>
      </c>
      <c r="E3386" s="150">
        <v>936000</v>
      </c>
      <c r="F3386" s="150" t="s">
        <v>22154</v>
      </c>
    </row>
    <row r="3387" spans="1:6" x14ac:dyDescent="0.15">
      <c r="A3387" s="150" t="s">
        <v>6192</v>
      </c>
      <c r="B3387" s="150" t="s">
        <v>30387</v>
      </c>
      <c r="C3387" s="150" t="s">
        <v>15424</v>
      </c>
      <c r="D3387" s="150">
        <v>1500000</v>
      </c>
      <c r="E3387" s="150">
        <v>1490000</v>
      </c>
      <c r="F3387" s="150" t="s">
        <v>22172</v>
      </c>
    </row>
    <row r="3388" spans="1:6" x14ac:dyDescent="0.15">
      <c r="A3388" s="150" t="s">
        <v>6193</v>
      </c>
      <c r="B3388" s="150" t="s">
        <v>25412</v>
      </c>
      <c r="C3388" s="150" t="s">
        <v>1962</v>
      </c>
      <c r="D3388" s="150">
        <v>115622.72</v>
      </c>
      <c r="E3388" s="150">
        <v>220573.18</v>
      </c>
      <c r="F3388" s="150" t="s">
        <v>21479</v>
      </c>
    </row>
    <row r="3389" spans="1:6" x14ac:dyDescent="0.15">
      <c r="A3389" s="150" t="s">
        <v>6194</v>
      </c>
      <c r="B3389" s="150" t="s">
        <v>26031</v>
      </c>
      <c r="C3389" s="150" t="s">
        <v>1963</v>
      </c>
      <c r="D3389" s="150">
        <v>13380920</v>
      </c>
      <c r="E3389" s="150">
        <v>16500305</v>
      </c>
      <c r="F3389" s="150" t="s">
        <v>22082</v>
      </c>
    </row>
    <row r="3390" spans="1:6" x14ac:dyDescent="0.15">
      <c r="A3390" s="150" t="s">
        <v>6195</v>
      </c>
      <c r="B3390" s="150" t="s">
        <v>25664</v>
      </c>
      <c r="C3390" s="150" t="s">
        <v>1964</v>
      </c>
      <c r="D3390" s="150">
        <v>1525000</v>
      </c>
      <c r="E3390" s="150">
        <v>1826000</v>
      </c>
      <c r="F3390" s="150" t="s">
        <v>22060</v>
      </c>
    </row>
    <row r="3391" spans="1:6" x14ac:dyDescent="0.15">
      <c r="A3391" s="150" t="s">
        <v>6196</v>
      </c>
      <c r="B3391" s="150" t="s">
        <v>26108</v>
      </c>
      <c r="C3391" s="150" t="s">
        <v>1965</v>
      </c>
      <c r="D3391" s="150">
        <v>208296</v>
      </c>
      <c r="E3391" s="150">
        <v>345236</v>
      </c>
      <c r="F3391" s="150" t="s">
        <v>24482</v>
      </c>
    </row>
    <row r="3392" spans="1:6" x14ac:dyDescent="0.15">
      <c r="A3392" s="150" t="s">
        <v>6197</v>
      </c>
      <c r="B3392" s="150" t="s">
        <v>30388</v>
      </c>
      <c r="C3392" s="150" t="s">
        <v>15425</v>
      </c>
      <c r="D3392" s="150">
        <v>31806000</v>
      </c>
      <c r="E3392" s="150">
        <v>189000000</v>
      </c>
      <c r="F3392" s="150" t="s">
        <v>24477</v>
      </c>
    </row>
    <row r="3393" spans="1:6" x14ac:dyDescent="0.15">
      <c r="A3393" s="150" t="s">
        <v>6198</v>
      </c>
      <c r="B3393" s="150" t="s">
        <v>30389</v>
      </c>
      <c r="C3393" s="150" t="s">
        <v>15426</v>
      </c>
      <c r="D3393" s="150">
        <v>2370130</v>
      </c>
      <c r="E3393" s="150">
        <v>3195680</v>
      </c>
      <c r="F3393" s="150" t="s">
        <v>27452</v>
      </c>
    </row>
    <row r="3394" spans="1:6" x14ac:dyDescent="0.15">
      <c r="A3394" s="150" t="s">
        <v>6199</v>
      </c>
      <c r="B3394" s="150" t="s">
        <v>25234</v>
      </c>
      <c r="C3394" s="150" t="s">
        <v>1966</v>
      </c>
      <c r="D3394" s="150">
        <v>970020</v>
      </c>
      <c r="E3394" s="150">
        <v>850000</v>
      </c>
      <c r="F3394" s="150" t="s">
        <v>27022</v>
      </c>
    </row>
    <row r="3395" spans="1:6" x14ac:dyDescent="0.15">
      <c r="A3395" s="150" t="s">
        <v>6200</v>
      </c>
      <c r="B3395" s="150" t="s">
        <v>30390</v>
      </c>
      <c r="C3395" s="150" t="s">
        <v>15427</v>
      </c>
      <c r="D3395" s="150">
        <v>12725010</v>
      </c>
      <c r="E3395" s="150">
        <v>13160295</v>
      </c>
      <c r="F3395" s="150" t="s">
        <v>30391</v>
      </c>
    </row>
    <row r="3396" spans="1:6" x14ac:dyDescent="0.15">
      <c r="A3396" s="150" t="s">
        <v>6201</v>
      </c>
      <c r="B3396" s="150" t="s">
        <v>30392</v>
      </c>
      <c r="C3396" s="150" t="s">
        <v>15428</v>
      </c>
      <c r="D3396" s="150">
        <v>9771000</v>
      </c>
      <c r="E3396" s="150">
        <v>1631000</v>
      </c>
      <c r="F3396" s="150" t="s">
        <v>18774</v>
      </c>
    </row>
    <row r="3397" spans="1:6" x14ac:dyDescent="0.15">
      <c r="A3397" s="150" t="s">
        <v>6202</v>
      </c>
      <c r="B3397" s="150" t="s">
        <v>30393</v>
      </c>
      <c r="C3397" s="150" t="s">
        <v>15429</v>
      </c>
      <c r="D3397" s="150">
        <v>7100000</v>
      </c>
      <c r="E3397" s="150">
        <v>7236800</v>
      </c>
      <c r="F3397" s="150" t="s">
        <v>22060</v>
      </c>
    </row>
    <row r="3398" spans="1:6" x14ac:dyDescent="0.15">
      <c r="A3398" s="150" t="s">
        <v>6203</v>
      </c>
      <c r="B3398" s="150" t="s">
        <v>30394</v>
      </c>
      <c r="C3398" s="150" t="s">
        <v>15430</v>
      </c>
      <c r="D3398" s="150">
        <v>143053</v>
      </c>
      <c r="E3398" s="150">
        <v>203753</v>
      </c>
      <c r="F3398" s="150" t="s">
        <v>22078</v>
      </c>
    </row>
    <row r="3399" spans="1:6" x14ac:dyDescent="0.15">
      <c r="A3399" s="150" t="s">
        <v>6204</v>
      </c>
      <c r="B3399" s="150" t="s">
        <v>30395</v>
      </c>
      <c r="C3399" s="150" t="s">
        <v>15431</v>
      </c>
      <c r="D3399" s="150">
        <v>17200</v>
      </c>
      <c r="E3399" s="150">
        <v>18000</v>
      </c>
      <c r="F3399" s="150" t="s">
        <v>22110</v>
      </c>
    </row>
    <row r="3400" spans="1:6" x14ac:dyDescent="0.15">
      <c r="A3400" s="150" t="s">
        <v>6205</v>
      </c>
      <c r="B3400" s="150" t="s">
        <v>30396</v>
      </c>
      <c r="C3400" s="150" t="s">
        <v>15432</v>
      </c>
      <c r="D3400" s="150">
        <v>1039000</v>
      </c>
      <c r="E3400" s="150">
        <v>896500</v>
      </c>
      <c r="F3400" s="150" t="s">
        <v>22060</v>
      </c>
    </row>
    <row r="3401" spans="1:6" x14ac:dyDescent="0.15">
      <c r="A3401" s="150" t="s">
        <v>6206</v>
      </c>
      <c r="B3401" s="150" t="s">
        <v>30397</v>
      </c>
      <c r="C3401" s="150" t="s">
        <v>15433</v>
      </c>
      <c r="D3401" s="150">
        <v>523224.42</v>
      </c>
      <c r="E3401" s="150">
        <v>1220480.3999999999</v>
      </c>
      <c r="F3401" s="150" t="s">
        <v>18774</v>
      </c>
    </row>
    <row r="3402" spans="1:6" x14ac:dyDescent="0.15">
      <c r="A3402" s="150" t="s">
        <v>6207</v>
      </c>
      <c r="B3402" s="150" t="s">
        <v>30398</v>
      </c>
      <c r="C3402" s="150" t="s">
        <v>15434</v>
      </c>
      <c r="D3402" s="150">
        <v>685700</v>
      </c>
      <c r="E3402" s="150">
        <v>7989.13</v>
      </c>
      <c r="F3402" s="150" t="s">
        <v>18774</v>
      </c>
    </row>
    <row r="3403" spans="1:6" x14ac:dyDescent="0.15">
      <c r="A3403" s="150" t="s">
        <v>6208</v>
      </c>
      <c r="B3403" s="150" t="s">
        <v>30399</v>
      </c>
      <c r="C3403" s="150" t="s">
        <v>15435</v>
      </c>
      <c r="D3403" s="150">
        <v>1920000</v>
      </c>
      <c r="E3403" s="150">
        <v>1976700</v>
      </c>
      <c r="F3403" s="150" t="s">
        <v>24459</v>
      </c>
    </row>
    <row r="3404" spans="1:6" x14ac:dyDescent="0.15">
      <c r="A3404" s="150" t="s">
        <v>6209</v>
      </c>
      <c r="B3404" s="150" t="s">
        <v>30400</v>
      </c>
      <c r="C3404" s="150" t="s">
        <v>15436</v>
      </c>
      <c r="D3404" s="150">
        <v>497820</v>
      </c>
      <c r="E3404" s="150">
        <v>1805300</v>
      </c>
      <c r="F3404" s="150" t="s">
        <v>24481</v>
      </c>
    </row>
    <row r="3405" spans="1:6" x14ac:dyDescent="0.15">
      <c r="A3405" s="150" t="s">
        <v>6210</v>
      </c>
      <c r="B3405" s="150" t="s">
        <v>30401</v>
      </c>
      <c r="C3405" s="150" t="s">
        <v>15437</v>
      </c>
      <c r="D3405" s="150">
        <v>149882</v>
      </c>
      <c r="E3405" s="150">
        <v>88800</v>
      </c>
      <c r="F3405" s="150" t="s">
        <v>22078</v>
      </c>
    </row>
    <row r="3406" spans="1:6" x14ac:dyDescent="0.15">
      <c r="A3406" s="150" t="s">
        <v>6211</v>
      </c>
      <c r="B3406" s="150" t="s">
        <v>30402</v>
      </c>
      <c r="C3406" s="150" t="s">
        <v>15438</v>
      </c>
      <c r="D3406" s="150">
        <v>82560</v>
      </c>
      <c r="E3406" s="150">
        <v>82560</v>
      </c>
      <c r="F3406" s="150" t="s">
        <v>22078</v>
      </c>
    </row>
    <row r="3407" spans="1:6" x14ac:dyDescent="0.15">
      <c r="A3407" s="150" t="s">
        <v>6212</v>
      </c>
      <c r="B3407" s="150" t="s">
        <v>25938</v>
      </c>
      <c r="C3407" s="150" t="s">
        <v>1967</v>
      </c>
      <c r="D3407" s="150">
        <v>3454</v>
      </c>
      <c r="E3407" s="150">
        <v>5495</v>
      </c>
      <c r="F3407" s="150" t="s">
        <v>22088</v>
      </c>
    </row>
    <row r="3408" spans="1:6" x14ac:dyDescent="0.15">
      <c r="A3408" s="150" t="s">
        <v>6213</v>
      </c>
      <c r="B3408" s="150" t="s">
        <v>25414</v>
      </c>
      <c r="C3408" s="150" t="s">
        <v>1968</v>
      </c>
      <c r="D3408" s="150">
        <v>1974000</v>
      </c>
      <c r="E3408" s="150">
        <v>1574000</v>
      </c>
      <c r="F3408" s="150" t="s">
        <v>24513</v>
      </c>
    </row>
    <row r="3409" spans="1:6" x14ac:dyDescent="0.15">
      <c r="A3409" s="150" t="s">
        <v>6214</v>
      </c>
      <c r="B3409" s="150" t="s">
        <v>30403</v>
      </c>
      <c r="C3409" s="150" t="s">
        <v>15440</v>
      </c>
      <c r="D3409" s="150">
        <v>2430650</v>
      </c>
      <c r="E3409" s="150">
        <v>2751513</v>
      </c>
      <c r="F3409" s="150" t="s">
        <v>22060</v>
      </c>
    </row>
    <row r="3410" spans="1:6" x14ac:dyDescent="0.15">
      <c r="A3410" s="150" t="s">
        <v>6215</v>
      </c>
      <c r="B3410" s="150" t="s">
        <v>30404</v>
      </c>
      <c r="C3410" s="150" t="s">
        <v>15441</v>
      </c>
      <c r="D3410" s="150">
        <v>511129.66</v>
      </c>
      <c r="E3410" s="150">
        <v>274137</v>
      </c>
      <c r="F3410" s="150" t="s">
        <v>22172</v>
      </c>
    </row>
    <row r="3411" spans="1:6" x14ac:dyDescent="0.15">
      <c r="A3411" s="150" t="s">
        <v>6216</v>
      </c>
      <c r="B3411" s="150" t="s">
        <v>30405</v>
      </c>
      <c r="C3411" s="150" t="s">
        <v>15442</v>
      </c>
      <c r="D3411" s="150">
        <v>250600</v>
      </c>
      <c r="E3411" s="150">
        <v>285800</v>
      </c>
      <c r="F3411" s="150" t="s">
        <v>26668</v>
      </c>
    </row>
    <row r="3412" spans="1:6" x14ac:dyDescent="0.15">
      <c r="A3412" s="150" t="s">
        <v>6217</v>
      </c>
      <c r="B3412" s="150" t="s">
        <v>25688</v>
      </c>
      <c r="C3412" s="150" t="s">
        <v>1969</v>
      </c>
      <c r="D3412" s="150">
        <v>993747.5</v>
      </c>
      <c r="E3412" s="150">
        <v>759797.2</v>
      </c>
      <c r="F3412" s="150" t="s">
        <v>22060</v>
      </c>
    </row>
    <row r="3413" spans="1:6" x14ac:dyDescent="0.15">
      <c r="A3413" s="150" t="s">
        <v>6218</v>
      </c>
      <c r="B3413" s="150" t="s">
        <v>30406</v>
      </c>
      <c r="C3413" s="150" t="s">
        <v>15443</v>
      </c>
      <c r="D3413" s="150">
        <v>338855.1</v>
      </c>
      <c r="E3413" s="150">
        <v>416874</v>
      </c>
      <c r="F3413" s="150" t="s">
        <v>30407</v>
      </c>
    </row>
    <row r="3414" spans="1:6" x14ac:dyDescent="0.15">
      <c r="A3414" s="150" t="s">
        <v>6219</v>
      </c>
      <c r="B3414" s="150" t="s">
        <v>30408</v>
      </c>
      <c r="C3414" s="150" t="s">
        <v>15444</v>
      </c>
      <c r="D3414" s="150">
        <v>427951.98</v>
      </c>
      <c r="E3414" s="150">
        <v>421897.76</v>
      </c>
      <c r="F3414" s="150" t="s">
        <v>22060</v>
      </c>
    </row>
    <row r="3415" spans="1:6" x14ac:dyDescent="0.15">
      <c r="A3415" s="150" t="s">
        <v>6220</v>
      </c>
      <c r="B3415" s="150" t="s">
        <v>25330</v>
      </c>
      <c r="C3415" s="150" t="s">
        <v>1970</v>
      </c>
      <c r="D3415" s="150">
        <v>1294000</v>
      </c>
      <c r="E3415" s="150">
        <v>572000</v>
      </c>
      <c r="F3415" s="150" t="s">
        <v>30409</v>
      </c>
    </row>
    <row r="3416" spans="1:6" x14ac:dyDescent="0.15">
      <c r="A3416" s="150" t="s">
        <v>6221</v>
      </c>
      <c r="B3416" s="150" t="s">
        <v>30410</v>
      </c>
      <c r="C3416" s="150" t="s">
        <v>15446</v>
      </c>
      <c r="D3416" s="150">
        <v>12070</v>
      </c>
      <c r="E3416" s="150">
        <v>8020</v>
      </c>
      <c r="F3416" s="150" t="s">
        <v>22088</v>
      </c>
    </row>
    <row r="3417" spans="1:6" x14ac:dyDescent="0.15">
      <c r="A3417" s="150" t="s">
        <v>6222</v>
      </c>
      <c r="B3417" s="150" t="s">
        <v>30411</v>
      </c>
      <c r="C3417" s="150" t="s">
        <v>15447</v>
      </c>
      <c r="D3417" s="150">
        <v>266772.26</v>
      </c>
      <c r="E3417" s="150">
        <v>249081.86</v>
      </c>
      <c r="F3417" s="150" t="s">
        <v>22078</v>
      </c>
    </row>
    <row r="3418" spans="1:6" x14ac:dyDescent="0.15">
      <c r="A3418" s="150" t="s">
        <v>6223</v>
      </c>
      <c r="B3418" s="150" t="s">
        <v>25970</v>
      </c>
      <c r="C3418" s="150" t="s">
        <v>1971</v>
      </c>
      <c r="D3418" s="150">
        <v>257326</v>
      </c>
      <c r="E3418" s="150">
        <v>173810</v>
      </c>
      <c r="F3418" s="150" t="s">
        <v>22060</v>
      </c>
    </row>
    <row r="3419" spans="1:6" x14ac:dyDescent="0.15">
      <c r="A3419" s="150" t="s">
        <v>6224</v>
      </c>
      <c r="B3419" s="150" t="s">
        <v>30412</v>
      </c>
      <c r="C3419" s="150" t="s">
        <v>15448</v>
      </c>
      <c r="D3419" s="150">
        <v>40708490</v>
      </c>
      <c r="E3419" s="150">
        <v>29122650</v>
      </c>
      <c r="F3419" s="150" t="s">
        <v>24465</v>
      </c>
    </row>
    <row r="3420" spans="1:6" x14ac:dyDescent="0.15">
      <c r="A3420" s="150" t="s">
        <v>6225</v>
      </c>
      <c r="B3420" s="150" t="s">
        <v>30413</v>
      </c>
      <c r="C3420" s="150" t="s">
        <v>15449</v>
      </c>
      <c r="D3420" s="150">
        <v>11055500</v>
      </c>
      <c r="E3420" s="150">
        <v>7105900</v>
      </c>
      <c r="F3420" s="150" t="s">
        <v>22060</v>
      </c>
    </row>
    <row r="3421" spans="1:6" x14ac:dyDescent="0.15">
      <c r="A3421" s="150" t="s">
        <v>6226</v>
      </c>
      <c r="B3421" s="150" t="s">
        <v>30414</v>
      </c>
      <c r="C3421" s="150" t="s">
        <v>15450</v>
      </c>
      <c r="D3421" s="150">
        <v>6200000</v>
      </c>
      <c r="E3421" s="150">
        <v>3600000</v>
      </c>
      <c r="F3421" s="150" t="s">
        <v>24501</v>
      </c>
    </row>
    <row r="3422" spans="1:6" x14ac:dyDescent="0.15">
      <c r="A3422" s="150" t="s">
        <v>23772</v>
      </c>
      <c r="B3422" s="150" t="s">
        <v>25551</v>
      </c>
      <c r="C3422" s="150" t="s">
        <v>1972</v>
      </c>
      <c r="D3422" s="150">
        <v>1767620</v>
      </c>
      <c r="E3422" s="150">
        <v>335270</v>
      </c>
      <c r="F3422" s="150" t="s">
        <v>15506</v>
      </c>
    </row>
    <row r="3423" spans="1:6" x14ac:dyDescent="0.15">
      <c r="A3423" s="150" t="s">
        <v>6227</v>
      </c>
      <c r="B3423" s="150" t="s">
        <v>30415</v>
      </c>
      <c r="C3423" s="150" t="s">
        <v>15177</v>
      </c>
      <c r="D3423" s="150">
        <v>414069</v>
      </c>
      <c r="E3423" s="150">
        <v>135538</v>
      </c>
      <c r="F3423" s="150" t="s">
        <v>24529</v>
      </c>
    </row>
    <row r="3424" spans="1:6" x14ac:dyDescent="0.15">
      <c r="A3424" s="150" t="s">
        <v>23773</v>
      </c>
      <c r="B3424" s="150" t="s">
        <v>26259</v>
      </c>
      <c r="C3424" s="150" t="s">
        <v>1973</v>
      </c>
      <c r="D3424" s="150">
        <v>6092000</v>
      </c>
      <c r="E3424" s="150">
        <v>6927000</v>
      </c>
      <c r="F3424" s="150" t="s">
        <v>22098</v>
      </c>
    </row>
    <row r="3425" spans="1:6" x14ac:dyDescent="0.15">
      <c r="A3425" s="150" t="s">
        <v>6228</v>
      </c>
      <c r="B3425" s="150" t="s">
        <v>30416</v>
      </c>
      <c r="C3425" s="150" t="s">
        <v>15451</v>
      </c>
      <c r="D3425" s="150">
        <v>8913756</v>
      </c>
      <c r="E3425" s="150">
        <v>13286805</v>
      </c>
      <c r="F3425" s="150" t="s">
        <v>22060</v>
      </c>
    </row>
    <row r="3426" spans="1:6" x14ac:dyDescent="0.15">
      <c r="A3426" s="150" t="s">
        <v>6229</v>
      </c>
      <c r="B3426" s="150" t="s">
        <v>30417</v>
      </c>
      <c r="C3426" s="150" t="s">
        <v>15452</v>
      </c>
      <c r="D3426" s="150">
        <v>1515432</v>
      </c>
      <c r="E3426" s="150">
        <v>900705</v>
      </c>
      <c r="F3426" s="150" t="s">
        <v>22052</v>
      </c>
    </row>
    <row r="3427" spans="1:6" x14ac:dyDescent="0.15">
      <c r="A3427" s="150" t="s">
        <v>23774</v>
      </c>
      <c r="B3427" s="150" t="s">
        <v>25734</v>
      </c>
      <c r="C3427" s="150" t="s">
        <v>1974</v>
      </c>
      <c r="D3427" s="150">
        <v>13027300</v>
      </c>
      <c r="E3427" s="150">
        <v>19774000</v>
      </c>
      <c r="F3427" s="150" t="s">
        <v>22067</v>
      </c>
    </row>
    <row r="3428" spans="1:6" x14ac:dyDescent="0.15">
      <c r="A3428" s="150" t="s">
        <v>6230</v>
      </c>
      <c r="B3428" s="150" t="s">
        <v>30418</v>
      </c>
      <c r="C3428" s="150" t="s">
        <v>2122</v>
      </c>
      <c r="D3428" s="150">
        <v>331360</v>
      </c>
      <c r="E3428" s="150">
        <v>459459</v>
      </c>
      <c r="F3428" s="150" t="s">
        <v>30419</v>
      </c>
    </row>
    <row r="3429" spans="1:6" x14ac:dyDescent="0.15">
      <c r="A3429" s="150" t="s">
        <v>6231</v>
      </c>
      <c r="B3429" s="150" t="s">
        <v>30420</v>
      </c>
      <c r="C3429" s="150" t="s">
        <v>15453</v>
      </c>
      <c r="D3429" s="150">
        <v>18556500</v>
      </c>
      <c r="E3429" s="150">
        <v>17126400</v>
      </c>
      <c r="F3429" s="150" t="s">
        <v>24478</v>
      </c>
    </row>
    <row r="3430" spans="1:6" x14ac:dyDescent="0.15">
      <c r="A3430" s="150" t="s">
        <v>23775</v>
      </c>
      <c r="B3430" s="150" t="s">
        <v>25416</v>
      </c>
      <c r="C3430" s="150" t="s">
        <v>1975</v>
      </c>
      <c r="D3430" s="150">
        <v>109901</v>
      </c>
      <c r="E3430" s="150">
        <v>317702</v>
      </c>
      <c r="F3430" s="150" t="s">
        <v>28488</v>
      </c>
    </row>
    <row r="3431" spans="1:6" x14ac:dyDescent="0.15">
      <c r="A3431" s="150" t="s">
        <v>23776</v>
      </c>
      <c r="B3431" s="150" t="s">
        <v>25089</v>
      </c>
      <c r="C3431" s="150" t="s">
        <v>1976</v>
      </c>
      <c r="D3431" s="150">
        <v>1020000</v>
      </c>
      <c r="E3431" s="150">
        <v>2772000</v>
      </c>
      <c r="F3431" s="150" t="s">
        <v>22052</v>
      </c>
    </row>
    <row r="3432" spans="1:6" x14ac:dyDescent="0.15">
      <c r="A3432" s="150" t="s">
        <v>6232</v>
      </c>
      <c r="B3432" s="150" t="s">
        <v>30421</v>
      </c>
      <c r="C3432" s="150" t="s">
        <v>15454</v>
      </c>
      <c r="D3432" s="150">
        <v>1466588</v>
      </c>
      <c r="E3432" s="150">
        <v>2127588</v>
      </c>
      <c r="F3432" s="150" t="s">
        <v>22060</v>
      </c>
    </row>
    <row r="3433" spans="1:6" x14ac:dyDescent="0.15">
      <c r="A3433" s="150" t="s">
        <v>6233</v>
      </c>
      <c r="B3433" s="150" t="s">
        <v>30422</v>
      </c>
      <c r="C3433" s="150" t="s">
        <v>15455</v>
      </c>
      <c r="D3433" s="150">
        <v>736946</v>
      </c>
      <c r="E3433" s="150">
        <v>360598.88</v>
      </c>
      <c r="F3433" s="150" t="s">
        <v>22067</v>
      </c>
    </row>
    <row r="3434" spans="1:6" x14ac:dyDescent="0.15">
      <c r="A3434" s="150" t="s">
        <v>6234</v>
      </c>
      <c r="B3434" s="150" t="s">
        <v>30423</v>
      </c>
      <c r="C3434" s="150" t="s">
        <v>15456</v>
      </c>
      <c r="D3434" s="150">
        <v>2300000</v>
      </c>
      <c r="E3434" s="150">
        <v>7000000</v>
      </c>
      <c r="F3434" s="150" t="s">
        <v>22103</v>
      </c>
    </row>
    <row r="3435" spans="1:6" x14ac:dyDescent="0.15">
      <c r="A3435" s="150" t="s">
        <v>6235</v>
      </c>
      <c r="B3435" s="150" t="s">
        <v>30424</v>
      </c>
      <c r="C3435" s="150" t="s">
        <v>15457</v>
      </c>
      <c r="D3435" s="150">
        <v>117001.7</v>
      </c>
      <c r="E3435" s="150">
        <v>111901.7</v>
      </c>
      <c r="F3435" s="150" t="s">
        <v>30425</v>
      </c>
    </row>
    <row r="3436" spans="1:6" x14ac:dyDescent="0.15">
      <c r="A3436" s="150" t="s">
        <v>6236</v>
      </c>
      <c r="B3436" s="150" t="s">
        <v>30426</v>
      </c>
      <c r="C3436" s="150" t="s">
        <v>15459</v>
      </c>
      <c r="D3436" s="150">
        <v>285867</v>
      </c>
      <c r="E3436" s="150">
        <v>59234</v>
      </c>
      <c r="F3436" s="150" t="s">
        <v>14062</v>
      </c>
    </row>
    <row r="3437" spans="1:6" x14ac:dyDescent="0.15">
      <c r="A3437" s="150" t="s">
        <v>6237</v>
      </c>
      <c r="B3437" s="150" t="s">
        <v>30427</v>
      </c>
      <c r="C3437" s="150" t="s">
        <v>13424</v>
      </c>
      <c r="D3437" s="150">
        <v>196576</v>
      </c>
      <c r="E3437" s="150">
        <v>198010</v>
      </c>
      <c r="F3437" s="150" t="s">
        <v>22078</v>
      </c>
    </row>
    <row r="3438" spans="1:6" x14ac:dyDescent="0.15">
      <c r="A3438" s="150" t="s">
        <v>6238</v>
      </c>
      <c r="B3438" s="150" t="s">
        <v>30428</v>
      </c>
      <c r="C3438" s="150" t="s">
        <v>15460</v>
      </c>
      <c r="D3438" s="150">
        <v>2730000</v>
      </c>
      <c r="E3438" s="150">
        <v>1465000</v>
      </c>
      <c r="F3438" s="150" t="s">
        <v>18774</v>
      </c>
    </row>
    <row r="3439" spans="1:6" x14ac:dyDescent="0.15">
      <c r="A3439" s="150" t="s">
        <v>23777</v>
      </c>
      <c r="B3439" s="150" t="s">
        <v>26437</v>
      </c>
      <c r="C3439" s="150" t="s">
        <v>1977</v>
      </c>
      <c r="D3439" s="150">
        <v>900000</v>
      </c>
      <c r="E3439" s="150">
        <v>2282400</v>
      </c>
      <c r="F3439" s="150" t="s">
        <v>30361</v>
      </c>
    </row>
    <row r="3440" spans="1:6" x14ac:dyDescent="0.15">
      <c r="A3440" s="150" t="s">
        <v>23778</v>
      </c>
      <c r="B3440" s="150" t="s">
        <v>25798</v>
      </c>
      <c r="C3440" s="150" t="s">
        <v>1978</v>
      </c>
      <c r="D3440" s="150">
        <v>772775</v>
      </c>
      <c r="E3440" s="150">
        <v>1080078</v>
      </c>
      <c r="F3440" s="150" t="s">
        <v>22172</v>
      </c>
    </row>
    <row r="3441" spans="1:6" x14ac:dyDescent="0.15">
      <c r="A3441" s="150" t="s">
        <v>23779</v>
      </c>
      <c r="B3441" s="150" t="s">
        <v>25940</v>
      </c>
      <c r="C3441" s="150" t="s">
        <v>1979</v>
      </c>
      <c r="D3441" s="150">
        <v>3771300</v>
      </c>
      <c r="E3441" s="150">
        <v>3860410</v>
      </c>
      <c r="F3441" s="150" t="s">
        <v>22053</v>
      </c>
    </row>
    <row r="3442" spans="1:6" x14ac:dyDescent="0.15">
      <c r="A3442" s="150" t="s">
        <v>23780</v>
      </c>
      <c r="B3442" s="150" t="s">
        <v>25091</v>
      </c>
      <c r="C3442" s="150" t="s">
        <v>1980</v>
      </c>
      <c r="D3442" s="150">
        <v>49425</v>
      </c>
      <c r="E3442" s="150">
        <v>28300</v>
      </c>
      <c r="F3442" s="150" t="s">
        <v>22067</v>
      </c>
    </row>
    <row r="3443" spans="1:6" x14ac:dyDescent="0.15">
      <c r="A3443" s="150" t="s">
        <v>23781</v>
      </c>
      <c r="B3443" s="150" t="s">
        <v>25188</v>
      </c>
      <c r="C3443" s="150" t="s">
        <v>1981</v>
      </c>
      <c r="D3443" s="150">
        <v>249700</v>
      </c>
      <c r="E3443" s="150">
        <v>824085.67</v>
      </c>
      <c r="F3443" s="150" t="s">
        <v>22067</v>
      </c>
    </row>
    <row r="3444" spans="1:6" x14ac:dyDescent="0.15">
      <c r="A3444" s="150" t="s">
        <v>6239</v>
      </c>
      <c r="B3444" s="150" t="s">
        <v>30429</v>
      </c>
      <c r="C3444" s="150" t="s">
        <v>15461</v>
      </c>
      <c r="D3444" s="150">
        <v>69990</v>
      </c>
      <c r="E3444" s="150">
        <v>7710</v>
      </c>
      <c r="F3444" s="150" t="s">
        <v>14062</v>
      </c>
    </row>
    <row r="3445" spans="1:6" x14ac:dyDescent="0.15">
      <c r="A3445" s="150" t="s">
        <v>23782</v>
      </c>
      <c r="B3445" s="150" t="s">
        <v>25952</v>
      </c>
      <c r="C3445" s="150" t="s">
        <v>1982</v>
      </c>
      <c r="D3445" s="150">
        <v>3115640</v>
      </c>
      <c r="E3445" s="150">
        <v>6887327</v>
      </c>
      <c r="F3445" s="150" t="s">
        <v>22172</v>
      </c>
    </row>
    <row r="3446" spans="1:6" x14ac:dyDescent="0.15">
      <c r="A3446" s="150" t="s">
        <v>6240</v>
      </c>
      <c r="B3446" s="150" t="s">
        <v>30430</v>
      </c>
      <c r="C3446" s="150" t="s">
        <v>15462</v>
      </c>
      <c r="D3446" s="150">
        <v>2580000</v>
      </c>
      <c r="E3446" s="150">
        <v>1740000</v>
      </c>
      <c r="F3446" s="150" t="s">
        <v>22053</v>
      </c>
    </row>
    <row r="3447" spans="1:6" x14ac:dyDescent="0.15">
      <c r="A3447" s="150" t="s">
        <v>6241</v>
      </c>
      <c r="B3447" s="150" t="s">
        <v>30431</v>
      </c>
      <c r="C3447" s="150" t="s">
        <v>15463</v>
      </c>
      <c r="D3447" s="150">
        <v>49012.28</v>
      </c>
      <c r="E3447" s="150">
        <v>96765.4</v>
      </c>
      <c r="F3447" s="150" t="s">
        <v>22078</v>
      </c>
    </row>
    <row r="3448" spans="1:6" x14ac:dyDescent="0.15">
      <c r="A3448" s="150" t="s">
        <v>23783</v>
      </c>
      <c r="B3448" s="150" t="s">
        <v>25631</v>
      </c>
      <c r="C3448" s="150" t="s">
        <v>1983</v>
      </c>
      <c r="D3448" s="150">
        <v>15138570.300000001</v>
      </c>
      <c r="E3448" s="150">
        <v>15881360</v>
      </c>
      <c r="F3448" s="150" t="s">
        <v>28738</v>
      </c>
    </row>
    <row r="3449" spans="1:6" x14ac:dyDescent="0.15">
      <c r="A3449" s="150" t="s">
        <v>6242</v>
      </c>
      <c r="B3449" s="150" t="s">
        <v>30432</v>
      </c>
      <c r="C3449" s="150" t="s">
        <v>15464</v>
      </c>
      <c r="D3449" s="150">
        <v>1033239</v>
      </c>
      <c r="E3449" s="150">
        <v>116776</v>
      </c>
      <c r="F3449" s="150" t="s">
        <v>22090</v>
      </c>
    </row>
    <row r="3450" spans="1:6" x14ac:dyDescent="0.15">
      <c r="A3450" s="150" t="s">
        <v>6243</v>
      </c>
      <c r="B3450" s="150" t="s">
        <v>30433</v>
      </c>
      <c r="C3450" s="150" t="s">
        <v>15465</v>
      </c>
      <c r="D3450" s="150">
        <v>2582398</v>
      </c>
      <c r="E3450" s="150">
        <v>2595000</v>
      </c>
      <c r="F3450" s="150" t="s">
        <v>22053</v>
      </c>
    </row>
    <row r="3451" spans="1:6" x14ac:dyDescent="0.15">
      <c r="A3451" s="150" t="s">
        <v>6244</v>
      </c>
      <c r="B3451" s="150" t="s">
        <v>30434</v>
      </c>
      <c r="C3451" s="150" t="s">
        <v>15466</v>
      </c>
      <c r="D3451" s="150">
        <v>59908500</v>
      </c>
      <c r="E3451" s="150">
        <v>77051550</v>
      </c>
      <c r="F3451" s="150" t="s">
        <v>22171</v>
      </c>
    </row>
    <row r="3452" spans="1:6" x14ac:dyDescent="0.15">
      <c r="A3452" s="150" t="s">
        <v>6245</v>
      </c>
      <c r="B3452" s="150" t="s">
        <v>30435</v>
      </c>
      <c r="C3452" s="150" t="s">
        <v>15467</v>
      </c>
      <c r="D3452" s="150">
        <v>220600000</v>
      </c>
      <c r="E3452" s="150">
        <v>276000000</v>
      </c>
      <c r="F3452" s="150" t="s">
        <v>30436</v>
      </c>
    </row>
    <row r="3453" spans="1:6" x14ac:dyDescent="0.15">
      <c r="A3453" s="150" t="s">
        <v>6246</v>
      </c>
      <c r="B3453" s="150" t="s">
        <v>30437</v>
      </c>
      <c r="C3453" s="150" t="s">
        <v>15469</v>
      </c>
      <c r="D3453" s="150">
        <v>35000</v>
      </c>
      <c r="E3453" s="150">
        <v>60000</v>
      </c>
      <c r="F3453" s="150" t="s">
        <v>28022</v>
      </c>
    </row>
    <row r="3454" spans="1:6" x14ac:dyDescent="0.15">
      <c r="A3454" s="150" t="s">
        <v>6247</v>
      </c>
      <c r="B3454" s="150" t="s">
        <v>30438</v>
      </c>
      <c r="C3454" s="150" t="s">
        <v>15470</v>
      </c>
      <c r="D3454" s="150">
        <v>27475500</v>
      </c>
      <c r="E3454" s="150">
        <v>32930000</v>
      </c>
      <c r="F3454" s="150" t="s">
        <v>22098</v>
      </c>
    </row>
    <row r="3455" spans="1:6" x14ac:dyDescent="0.15">
      <c r="A3455" s="150" t="s">
        <v>23784</v>
      </c>
      <c r="B3455" s="150" t="s">
        <v>25354</v>
      </c>
      <c r="C3455" s="150" t="s">
        <v>1984</v>
      </c>
      <c r="D3455" s="150">
        <v>381604</v>
      </c>
      <c r="E3455" s="150">
        <v>526961.5</v>
      </c>
      <c r="F3455" s="150" t="s">
        <v>27935</v>
      </c>
    </row>
    <row r="3456" spans="1:6" x14ac:dyDescent="0.15">
      <c r="A3456" s="150" t="s">
        <v>6248</v>
      </c>
      <c r="B3456" s="150" t="s">
        <v>30439</v>
      </c>
      <c r="C3456" s="150" t="s">
        <v>15471</v>
      </c>
      <c r="D3456" s="150">
        <v>181530</v>
      </c>
      <c r="E3456" s="150">
        <v>181530</v>
      </c>
      <c r="F3456" s="150" t="s">
        <v>28304</v>
      </c>
    </row>
    <row r="3457" spans="1:6" x14ac:dyDescent="0.15">
      <c r="A3457" s="150" t="s">
        <v>23785</v>
      </c>
      <c r="B3457" s="150" t="s">
        <v>25607</v>
      </c>
      <c r="C3457" s="150" t="s">
        <v>1985</v>
      </c>
      <c r="D3457" s="150">
        <v>2634.41</v>
      </c>
      <c r="E3457" s="150">
        <v>4569</v>
      </c>
      <c r="F3457" s="150" t="s">
        <v>30440</v>
      </c>
    </row>
    <row r="3458" spans="1:6" x14ac:dyDescent="0.15">
      <c r="A3458" s="150" t="s">
        <v>6249</v>
      </c>
      <c r="B3458" s="150" t="s">
        <v>30441</v>
      </c>
      <c r="C3458" s="150" t="s">
        <v>15473</v>
      </c>
      <c r="D3458" s="150">
        <v>405576</v>
      </c>
      <c r="E3458" s="150">
        <v>5416276</v>
      </c>
      <c r="F3458" s="150" t="s">
        <v>22110</v>
      </c>
    </row>
    <row r="3459" spans="1:6" x14ac:dyDescent="0.15">
      <c r="A3459" s="150" t="s">
        <v>23786</v>
      </c>
      <c r="B3459" s="150" t="s">
        <v>25027</v>
      </c>
      <c r="C3459" s="150" t="s">
        <v>1986</v>
      </c>
      <c r="D3459" s="150">
        <v>4371010.3</v>
      </c>
      <c r="E3459" s="150">
        <v>5202261.0999999996</v>
      </c>
      <c r="F3459" s="150" t="s">
        <v>27413</v>
      </c>
    </row>
    <row r="3460" spans="1:6" x14ac:dyDescent="0.15">
      <c r="A3460" s="150" t="s">
        <v>6250</v>
      </c>
      <c r="B3460" s="150" t="s">
        <v>30442</v>
      </c>
      <c r="C3460" s="150" t="s">
        <v>15474</v>
      </c>
      <c r="D3460" s="150">
        <v>695000</v>
      </c>
      <c r="E3460" s="150">
        <v>945000</v>
      </c>
      <c r="F3460" s="150" t="s">
        <v>22110</v>
      </c>
    </row>
    <row r="3461" spans="1:6" x14ac:dyDescent="0.15">
      <c r="A3461" s="150" t="s">
        <v>6251</v>
      </c>
      <c r="B3461" s="150" t="s">
        <v>30443</v>
      </c>
      <c r="C3461" s="150" t="s">
        <v>1982</v>
      </c>
      <c r="D3461" s="150">
        <v>2565814</v>
      </c>
      <c r="E3461" s="150">
        <v>3841589</v>
      </c>
      <c r="F3461" s="150" t="s">
        <v>22172</v>
      </c>
    </row>
    <row r="3462" spans="1:6" x14ac:dyDescent="0.15">
      <c r="A3462" s="150" t="s">
        <v>6252</v>
      </c>
      <c r="B3462" s="150" t="s">
        <v>30444</v>
      </c>
      <c r="C3462" s="150" t="s">
        <v>15475</v>
      </c>
      <c r="D3462" s="150">
        <v>342818</v>
      </c>
      <c r="E3462" s="150">
        <v>422300</v>
      </c>
      <c r="F3462" s="150" t="s">
        <v>18774</v>
      </c>
    </row>
    <row r="3463" spans="1:6" x14ac:dyDescent="0.15">
      <c r="A3463" s="150" t="s">
        <v>6253</v>
      </c>
      <c r="B3463" s="150" t="s">
        <v>30445</v>
      </c>
      <c r="C3463" s="150" t="s">
        <v>15476</v>
      </c>
      <c r="D3463" s="150">
        <v>330900</v>
      </c>
      <c r="E3463" s="150">
        <v>342400</v>
      </c>
      <c r="F3463" s="150" t="s">
        <v>18774</v>
      </c>
    </row>
    <row r="3464" spans="1:6" x14ac:dyDescent="0.15">
      <c r="A3464" s="150" t="s">
        <v>6254</v>
      </c>
      <c r="B3464" s="150" t="s">
        <v>30446</v>
      </c>
      <c r="C3464" s="150" t="s">
        <v>15477</v>
      </c>
      <c r="D3464" s="150">
        <v>115500</v>
      </c>
      <c r="E3464" s="150">
        <v>319500</v>
      </c>
      <c r="F3464" s="150" t="s">
        <v>24460</v>
      </c>
    </row>
    <row r="3465" spans="1:6" x14ac:dyDescent="0.15">
      <c r="A3465" s="150" t="s">
        <v>23787</v>
      </c>
      <c r="B3465" s="150" t="s">
        <v>25332</v>
      </c>
      <c r="C3465" s="150" t="s">
        <v>1987</v>
      </c>
      <c r="D3465" s="150">
        <v>1835263</v>
      </c>
      <c r="E3465" s="150">
        <v>2105243</v>
      </c>
      <c r="F3465" s="150" t="s">
        <v>22060</v>
      </c>
    </row>
    <row r="3466" spans="1:6" x14ac:dyDescent="0.15">
      <c r="A3466" s="150" t="s">
        <v>6255</v>
      </c>
      <c r="B3466" s="150" t="s">
        <v>30447</v>
      </c>
      <c r="C3466" s="150" t="s">
        <v>15478</v>
      </c>
      <c r="D3466" s="150">
        <v>2097200</v>
      </c>
      <c r="E3466" s="150">
        <v>3130880</v>
      </c>
      <c r="F3466" s="150" t="s">
        <v>30448</v>
      </c>
    </row>
    <row r="3467" spans="1:6" x14ac:dyDescent="0.15">
      <c r="A3467" s="150" t="s">
        <v>6256</v>
      </c>
      <c r="B3467" s="150" t="s">
        <v>30449</v>
      </c>
      <c r="C3467" s="150" t="s">
        <v>15480</v>
      </c>
      <c r="D3467" s="150">
        <v>457405378</v>
      </c>
      <c r="E3467" s="150">
        <v>471917090</v>
      </c>
      <c r="F3467" s="150" t="s">
        <v>22137</v>
      </c>
    </row>
    <row r="3468" spans="1:6" x14ac:dyDescent="0.15">
      <c r="A3468" s="150" t="s">
        <v>23788</v>
      </c>
      <c r="B3468" s="150" t="s">
        <v>25817</v>
      </c>
      <c r="C3468" s="150" t="s">
        <v>1988</v>
      </c>
      <c r="D3468" s="150">
        <v>41340.86</v>
      </c>
      <c r="E3468" s="150">
        <v>46925.53</v>
      </c>
      <c r="F3468" s="150" t="s">
        <v>22053</v>
      </c>
    </row>
    <row r="3469" spans="1:6" x14ac:dyDescent="0.15">
      <c r="A3469" s="150" t="s">
        <v>6257</v>
      </c>
      <c r="B3469" s="150" t="s">
        <v>30450</v>
      </c>
      <c r="C3469" s="150" t="s">
        <v>15481</v>
      </c>
      <c r="D3469" s="150">
        <v>42147889.539999999</v>
      </c>
      <c r="E3469" s="150">
        <v>66860114</v>
      </c>
      <c r="F3469" s="150" t="s">
        <v>22171</v>
      </c>
    </row>
    <row r="3470" spans="1:6" x14ac:dyDescent="0.15">
      <c r="A3470" s="150" t="s">
        <v>23789</v>
      </c>
      <c r="B3470" s="150" t="s">
        <v>25041</v>
      </c>
      <c r="C3470" s="150" t="s">
        <v>1989</v>
      </c>
      <c r="D3470" s="150">
        <v>7609</v>
      </c>
      <c r="E3470" s="150">
        <v>19970</v>
      </c>
      <c r="F3470" s="150" t="s">
        <v>22049</v>
      </c>
    </row>
    <row r="3471" spans="1:6" x14ac:dyDescent="0.15">
      <c r="A3471" s="150" t="s">
        <v>6258</v>
      </c>
      <c r="B3471" s="150" t="s">
        <v>30451</v>
      </c>
      <c r="C3471" s="150" t="s">
        <v>15482</v>
      </c>
      <c r="D3471" s="150">
        <v>105597</v>
      </c>
      <c r="E3471" s="150">
        <v>117944</v>
      </c>
      <c r="F3471" s="150" t="s">
        <v>22078</v>
      </c>
    </row>
    <row r="3472" spans="1:6" x14ac:dyDescent="0.15">
      <c r="A3472" s="150" t="s">
        <v>6259</v>
      </c>
      <c r="B3472" s="150" t="s">
        <v>30452</v>
      </c>
      <c r="C3472" s="150" t="s">
        <v>15483</v>
      </c>
      <c r="D3472" s="150">
        <v>33950000</v>
      </c>
      <c r="E3472" s="150">
        <v>50750000</v>
      </c>
      <c r="F3472" s="150" t="s">
        <v>24581</v>
      </c>
    </row>
    <row r="3473" spans="1:6" x14ac:dyDescent="0.15">
      <c r="A3473" s="150" t="s">
        <v>6260</v>
      </c>
      <c r="B3473" s="150" t="s">
        <v>30453</v>
      </c>
      <c r="C3473" s="150" t="s">
        <v>15484</v>
      </c>
      <c r="D3473" s="150">
        <v>4991230</v>
      </c>
      <c r="E3473" s="150">
        <v>2836830</v>
      </c>
      <c r="F3473" s="150" t="s">
        <v>22124</v>
      </c>
    </row>
    <row r="3474" spans="1:6" x14ac:dyDescent="0.15">
      <c r="A3474" s="150" t="s">
        <v>6261</v>
      </c>
      <c r="B3474" s="150" t="s">
        <v>30454</v>
      </c>
      <c r="C3474" s="150" t="s">
        <v>15485</v>
      </c>
      <c r="D3474" s="150">
        <v>38450</v>
      </c>
      <c r="E3474" s="150">
        <v>32500</v>
      </c>
      <c r="F3474" s="150" t="s">
        <v>22160</v>
      </c>
    </row>
    <row r="3475" spans="1:6" x14ac:dyDescent="0.15">
      <c r="A3475" s="150" t="s">
        <v>6262</v>
      </c>
      <c r="B3475" s="150" t="s">
        <v>30455</v>
      </c>
      <c r="C3475" s="150" t="s">
        <v>15486</v>
      </c>
      <c r="D3475" s="150">
        <v>2863000</v>
      </c>
      <c r="E3475" s="150">
        <v>4206200</v>
      </c>
      <c r="F3475" s="150" t="s">
        <v>28473</v>
      </c>
    </row>
    <row r="3476" spans="1:6" x14ac:dyDescent="0.15">
      <c r="A3476" s="150" t="s">
        <v>6263</v>
      </c>
      <c r="B3476" s="150" t="s">
        <v>30456</v>
      </c>
      <c r="C3476" s="150" t="s">
        <v>388</v>
      </c>
      <c r="D3476" s="150">
        <v>2299725</v>
      </c>
      <c r="E3476" s="150">
        <v>671000</v>
      </c>
      <c r="F3476" s="150" t="s">
        <v>22067</v>
      </c>
    </row>
    <row r="3477" spans="1:6" x14ac:dyDescent="0.15">
      <c r="A3477" s="150" t="s">
        <v>6264</v>
      </c>
      <c r="B3477" s="150" t="s">
        <v>30457</v>
      </c>
      <c r="C3477" s="150" t="s">
        <v>15487</v>
      </c>
      <c r="D3477" s="150">
        <v>5440</v>
      </c>
      <c r="E3477" s="150">
        <v>7803</v>
      </c>
      <c r="F3477" s="150" t="s">
        <v>30458</v>
      </c>
    </row>
    <row r="3478" spans="1:6" x14ac:dyDescent="0.15">
      <c r="A3478" s="150" t="s">
        <v>23790</v>
      </c>
      <c r="B3478" s="150" t="s">
        <v>26036</v>
      </c>
      <c r="C3478" s="150" t="s">
        <v>1990</v>
      </c>
      <c r="D3478" s="150">
        <v>116400</v>
      </c>
      <c r="E3478" s="150">
        <v>125378</v>
      </c>
      <c r="F3478" s="150" t="s">
        <v>24606</v>
      </c>
    </row>
    <row r="3479" spans="1:6" x14ac:dyDescent="0.15">
      <c r="A3479" s="150" t="s">
        <v>6265</v>
      </c>
      <c r="B3479" s="150" t="s">
        <v>30459</v>
      </c>
      <c r="C3479" s="150" t="s">
        <v>15488</v>
      </c>
      <c r="D3479" s="150">
        <v>26700</v>
      </c>
      <c r="E3479" s="150">
        <v>25700</v>
      </c>
      <c r="F3479" s="150" t="s">
        <v>22110</v>
      </c>
    </row>
    <row r="3480" spans="1:6" x14ac:dyDescent="0.15">
      <c r="A3480" s="150" t="s">
        <v>6266</v>
      </c>
      <c r="B3480" s="150" t="s">
        <v>30460</v>
      </c>
      <c r="C3480" s="150" t="s">
        <v>15489</v>
      </c>
      <c r="D3480" s="150">
        <v>5863000</v>
      </c>
      <c r="E3480" s="150">
        <v>7858000</v>
      </c>
      <c r="F3480" s="150" t="s">
        <v>22060</v>
      </c>
    </row>
    <row r="3481" spans="1:6" x14ac:dyDescent="0.15">
      <c r="A3481" s="150" t="s">
        <v>6267</v>
      </c>
      <c r="B3481" s="150" t="s">
        <v>30461</v>
      </c>
      <c r="C3481" s="150" t="s">
        <v>1676</v>
      </c>
      <c r="D3481" s="150">
        <v>879000</v>
      </c>
      <c r="E3481" s="150">
        <v>879000</v>
      </c>
      <c r="F3481" s="150" t="s">
        <v>22060</v>
      </c>
    </row>
    <row r="3482" spans="1:6" x14ac:dyDescent="0.15">
      <c r="A3482" s="150" t="s">
        <v>6268</v>
      </c>
      <c r="B3482" s="150" t="s">
        <v>30462</v>
      </c>
      <c r="C3482" s="150" t="s">
        <v>15490</v>
      </c>
      <c r="D3482" s="150">
        <v>1549524</v>
      </c>
      <c r="E3482" s="150">
        <v>1951433</v>
      </c>
      <c r="F3482" s="150" t="s">
        <v>22060</v>
      </c>
    </row>
    <row r="3483" spans="1:6" x14ac:dyDescent="0.15">
      <c r="A3483" s="150" t="s">
        <v>23791</v>
      </c>
      <c r="B3483" s="150" t="s">
        <v>767</v>
      </c>
      <c r="C3483" s="150" t="s">
        <v>1991</v>
      </c>
      <c r="D3483" s="150">
        <v>53406</v>
      </c>
      <c r="E3483" s="150">
        <v>51070</v>
      </c>
      <c r="F3483" s="150" t="s">
        <v>22128</v>
      </c>
    </row>
    <row r="3484" spans="1:6" x14ac:dyDescent="0.15">
      <c r="A3484" s="150" t="s">
        <v>6269</v>
      </c>
      <c r="B3484" s="150" t="s">
        <v>30463</v>
      </c>
      <c r="C3484" s="150" t="s">
        <v>13725</v>
      </c>
      <c r="D3484" s="150">
        <v>5974000</v>
      </c>
      <c r="E3484" s="150">
        <v>6200000</v>
      </c>
      <c r="F3484" s="150" t="s">
        <v>22060</v>
      </c>
    </row>
    <row r="3485" spans="1:6" x14ac:dyDescent="0.15">
      <c r="A3485" s="150" t="s">
        <v>6270</v>
      </c>
      <c r="B3485" s="150" t="s">
        <v>30464</v>
      </c>
      <c r="C3485" s="150" t="s">
        <v>15491</v>
      </c>
      <c r="D3485" s="150">
        <v>101400</v>
      </c>
      <c r="E3485" s="150">
        <v>168080</v>
      </c>
      <c r="F3485" s="150" t="s">
        <v>30465</v>
      </c>
    </row>
    <row r="3486" spans="1:6" x14ac:dyDescent="0.15">
      <c r="A3486" s="150" t="s">
        <v>6271</v>
      </c>
      <c r="B3486" s="150" t="s">
        <v>30466</v>
      </c>
      <c r="C3486" s="150" t="s">
        <v>15492</v>
      </c>
      <c r="D3486" s="150">
        <v>2185899</v>
      </c>
      <c r="E3486" s="150">
        <v>1576239</v>
      </c>
      <c r="F3486" s="150" t="s">
        <v>18774</v>
      </c>
    </row>
    <row r="3487" spans="1:6" x14ac:dyDescent="0.15">
      <c r="A3487" s="150" t="s">
        <v>6272</v>
      </c>
      <c r="B3487" s="150" t="s">
        <v>30467</v>
      </c>
      <c r="C3487" s="150" t="s">
        <v>15493</v>
      </c>
      <c r="D3487" s="150">
        <v>61501800</v>
      </c>
      <c r="E3487" s="150">
        <v>127800000</v>
      </c>
      <c r="F3487" s="150" t="s">
        <v>22098</v>
      </c>
    </row>
    <row r="3488" spans="1:6" x14ac:dyDescent="0.15">
      <c r="A3488" s="150" t="s">
        <v>6273</v>
      </c>
      <c r="B3488" s="150" t="s">
        <v>30468</v>
      </c>
      <c r="C3488" s="150" t="s">
        <v>15494</v>
      </c>
      <c r="D3488" s="150">
        <v>10215840</v>
      </c>
      <c r="E3488" s="150">
        <v>28992191.620000001</v>
      </c>
      <c r="F3488" s="150" t="s">
        <v>30469</v>
      </c>
    </row>
    <row r="3489" spans="1:6" x14ac:dyDescent="0.15">
      <c r="A3489" s="150" t="s">
        <v>23792</v>
      </c>
      <c r="B3489" s="150" t="s">
        <v>768</v>
      </c>
      <c r="C3489" s="150" t="s">
        <v>1992</v>
      </c>
      <c r="D3489" s="150">
        <v>24690</v>
      </c>
      <c r="E3489" s="150">
        <v>22963</v>
      </c>
      <c r="F3489" s="150" t="s">
        <v>21479</v>
      </c>
    </row>
    <row r="3490" spans="1:6" x14ac:dyDescent="0.15">
      <c r="A3490" s="150" t="s">
        <v>6274</v>
      </c>
      <c r="B3490" s="150" t="s">
        <v>30470</v>
      </c>
      <c r="C3490" s="150" t="s">
        <v>15495</v>
      </c>
      <c r="D3490" s="150">
        <v>17300</v>
      </c>
      <c r="E3490" s="150">
        <v>9610</v>
      </c>
      <c r="F3490" s="150" t="s">
        <v>24459</v>
      </c>
    </row>
    <row r="3491" spans="1:6" x14ac:dyDescent="0.15">
      <c r="A3491" s="150" t="s">
        <v>6275</v>
      </c>
      <c r="B3491" s="150" t="s">
        <v>30471</v>
      </c>
      <c r="C3491" s="150" t="s">
        <v>15496</v>
      </c>
      <c r="D3491" s="150">
        <v>68824000</v>
      </c>
      <c r="E3491" s="150">
        <v>59034000</v>
      </c>
      <c r="F3491" s="150" t="s">
        <v>30472</v>
      </c>
    </row>
    <row r="3492" spans="1:6" x14ac:dyDescent="0.15">
      <c r="A3492" s="150" t="s">
        <v>23793</v>
      </c>
      <c r="B3492" s="150" t="s">
        <v>25981</v>
      </c>
      <c r="C3492" s="150" t="s">
        <v>1993</v>
      </c>
      <c r="D3492" s="150">
        <v>380</v>
      </c>
      <c r="E3492" s="150">
        <v>340</v>
      </c>
      <c r="F3492" s="150" t="s">
        <v>14062</v>
      </c>
    </row>
    <row r="3493" spans="1:6" x14ac:dyDescent="0.15">
      <c r="A3493" s="150" t="s">
        <v>6276</v>
      </c>
      <c r="B3493" s="150" t="s">
        <v>30473</v>
      </c>
      <c r="C3493" s="150" t="s">
        <v>15497</v>
      </c>
      <c r="D3493" s="150">
        <v>9678400</v>
      </c>
      <c r="E3493" s="150">
        <v>11933000</v>
      </c>
      <c r="F3493" s="150" t="s">
        <v>27056</v>
      </c>
    </row>
    <row r="3494" spans="1:6" x14ac:dyDescent="0.15">
      <c r="A3494" s="150" t="s">
        <v>6277</v>
      </c>
      <c r="B3494" s="150" t="s">
        <v>30474</v>
      </c>
      <c r="C3494" s="150" t="s">
        <v>15498</v>
      </c>
      <c r="D3494" s="150">
        <v>22000</v>
      </c>
      <c r="E3494" s="150">
        <v>16500</v>
      </c>
      <c r="F3494" s="150" t="s">
        <v>30475</v>
      </c>
    </row>
    <row r="3495" spans="1:6" x14ac:dyDescent="0.15">
      <c r="A3495" s="150" t="s">
        <v>23794</v>
      </c>
      <c r="B3495" s="150" t="s">
        <v>26216</v>
      </c>
      <c r="C3495" s="150" t="s">
        <v>1994</v>
      </c>
      <c r="D3495" s="150">
        <v>254210</v>
      </c>
      <c r="E3495" s="150">
        <v>265260</v>
      </c>
      <c r="F3495" s="150" t="s">
        <v>30476</v>
      </c>
    </row>
    <row r="3496" spans="1:6" x14ac:dyDescent="0.15">
      <c r="A3496" s="150" t="s">
        <v>6278</v>
      </c>
      <c r="B3496" s="150" t="s">
        <v>30477</v>
      </c>
      <c r="C3496" s="150" t="s">
        <v>15499</v>
      </c>
      <c r="D3496" s="150">
        <v>917538</v>
      </c>
      <c r="E3496" s="150">
        <v>1236119</v>
      </c>
      <c r="F3496" s="150" t="s">
        <v>18774</v>
      </c>
    </row>
    <row r="3497" spans="1:6" x14ac:dyDescent="0.15">
      <c r="A3497" s="150" t="s">
        <v>6279</v>
      </c>
      <c r="B3497" s="150" t="s">
        <v>30478</v>
      </c>
      <c r="C3497" s="150" t="s">
        <v>15500</v>
      </c>
      <c r="D3497" s="150">
        <v>557883.1</v>
      </c>
      <c r="E3497" s="150">
        <v>768222.8</v>
      </c>
      <c r="F3497" s="150" t="s">
        <v>22154</v>
      </c>
    </row>
    <row r="3498" spans="1:6" x14ac:dyDescent="0.15">
      <c r="A3498" s="150" t="s">
        <v>23795</v>
      </c>
      <c r="B3498" s="150" t="s">
        <v>25272</v>
      </c>
      <c r="C3498" s="150" t="s">
        <v>1995</v>
      </c>
      <c r="D3498" s="150">
        <v>18377610</v>
      </c>
      <c r="E3498" s="150">
        <v>22683403</v>
      </c>
      <c r="F3498" s="150" t="s">
        <v>30479</v>
      </c>
    </row>
    <row r="3499" spans="1:6" x14ac:dyDescent="0.15">
      <c r="A3499" s="150" t="s">
        <v>23796</v>
      </c>
      <c r="B3499" s="150" t="s">
        <v>25303</v>
      </c>
      <c r="C3499" s="150" t="s">
        <v>1898</v>
      </c>
      <c r="D3499" s="150">
        <v>356360</v>
      </c>
      <c r="E3499" s="150">
        <v>365278</v>
      </c>
      <c r="F3499" s="150" t="s">
        <v>22155</v>
      </c>
    </row>
    <row r="3500" spans="1:6" x14ac:dyDescent="0.15">
      <c r="A3500" s="150" t="s">
        <v>6280</v>
      </c>
      <c r="B3500" s="150" t="s">
        <v>30480</v>
      </c>
      <c r="C3500" s="150" t="s">
        <v>15501</v>
      </c>
      <c r="D3500" s="150">
        <v>2949500</v>
      </c>
      <c r="E3500" s="150">
        <v>10387710</v>
      </c>
      <c r="F3500" s="150" t="s">
        <v>28431</v>
      </c>
    </row>
    <row r="3501" spans="1:6" x14ac:dyDescent="0.15">
      <c r="A3501" s="150" t="s">
        <v>23797</v>
      </c>
      <c r="B3501" s="150" t="s">
        <v>25914</v>
      </c>
      <c r="C3501" s="150" t="s">
        <v>1996</v>
      </c>
      <c r="D3501" s="150">
        <v>28165</v>
      </c>
      <c r="E3501" s="150">
        <v>21355</v>
      </c>
      <c r="F3501" s="150" t="s">
        <v>24459</v>
      </c>
    </row>
    <row r="3502" spans="1:6" x14ac:dyDescent="0.15">
      <c r="A3502" s="150" t="s">
        <v>6281</v>
      </c>
      <c r="B3502" s="150" t="s">
        <v>30481</v>
      </c>
      <c r="C3502" s="150" t="s">
        <v>15502</v>
      </c>
      <c r="D3502" s="150">
        <v>1419500</v>
      </c>
      <c r="E3502" s="150">
        <v>1750500</v>
      </c>
      <c r="F3502" s="150" t="s">
        <v>18774</v>
      </c>
    </row>
    <row r="3503" spans="1:6" x14ac:dyDescent="0.15">
      <c r="A3503" s="150" t="s">
        <v>6282</v>
      </c>
      <c r="B3503" s="150" t="s">
        <v>30482</v>
      </c>
      <c r="C3503" s="150" t="s">
        <v>15503</v>
      </c>
      <c r="D3503" s="150">
        <v>90452</v>
      </c>
      <c r="E3503" s="150">
        <v>76739</v>
      </c>
      <c r="F3503" s="150" t="s">
        <v>24498</v>
      </c>
    </row>
    <row r="3504" spans="1:6" x14ac:dyDescent="0.15">
      <c r="A3504" s="150" t="s">
        <v>6283</v>
      </c>
      <c r="B3504" s="150" t="s">
        <v>30483</v>
      </c>
      <c r="C3504" s="150" t="s">
        <v>15504</v>
      </c>
      <c r="D3504" s="150">
        <v>260332</v>
      </c>
      <c r="E3504" s="150">
        <v>416480</v>
      </c>
      <c r="F3504" s="150" t="s">
        <v>24477</v>
      </c>
    </row>
    <row r="3505" spans="1:6" x14ac:dyDescent="0.15">
      <c r="A3505" s="150" t="s">
        <v>6284</v>
      </c>
      <c r="B3505" s="150" t="s">
        <v>30484</v>
      </c>
      <c r="C3505" s="150" t="s">
        <v>15505</v>
      </c>
      <c r="D3505" s="150">
        <v>42400</v>
      </c>
      <c r="E3505" s="150">
        <v>36071.9</v>
      </c>
      <c r="F3505" s="150" t="s">
        <v>22059</v>
      </c>
    </row>
    <row r="3506" spans="1:6" x14ac:dyDescent="0.15">
      <c r="A3506" s="150" t="s">
        <v>23798</v>
      </c>
      <c r="B3506" s="150" t="s">
        <v>25150</v>
      </c>
      <c r="C3506" s="150" t="s">
        <v>1997</v>
      </c>
      <c r="D3506" s="150">
        <v>7800</v>
      </c>
      <c r="E3506" s="150">
        <v>9000</v>
      </c>
      <c r="F3506" s="150" t="s">
        <v>30485</v>
      </c>
    </row>
    <row r="3507" spans="1:6" x14ac:dyDescent="0.15">
      <c r="A3507" s="150" t="s">
        <v>23799</v>
      </c>
      <c r="B3507" s="150" t="s">
        <v>26041</v>
      </c>
      <c r="C3507" s="150" t="s">
        <v>1998</v>
      </c>
      <c r="D3507" s="150">
        <v>75000</v>
      </c>
      <c r="E3507" s="150">
        <v>39000</v>
      </c>
      <c r="F3507" s="150" t="s">
        <v>22059</v>
      </c>
    </row>
    <row r="3508" spans="1:6" x14ac:dyDescent="0.15">
      <c r="A3508" s="150" t="s">
        <v>6285</v>
      </c>
      <c r="B3508" s="150" t="s">
        <v>30486</v>
      </c>
      <c r="C3508" s="150" t="s">
        <v>15507</v>
      </c>
      <c r="D3508" s="150">
        <v>171000</v>
      </c>
      <c r="E3508" s="150">
        <v>231394</v>
      </c>
      <c r="F3508" s="150" t="s">
        <v>22108</v>
      </c>
    </row>
    <row r="3509" spans="1:6" x14ac:dyDescent="0.15">
      <c r="A3509" s="150" t="s">
        <v>23800</v>
      </c>
      <c r="B3509" s="150" t="s">
        <v>25709</v>
      </c>
      <c r="C3509" s="150" t="s">
        <v>1999</v>
      </c>
      <c r="D3509" s="150">
        <v>8300</v>
      </c>
      <c r="E3509" s="150">
        <v>10000</v>
      </c>
      <c r="F3509" s="150" t="s">
        <v>18774</v>
      </c>
    </row>
    <row r="3510" spans="1:6" x14ac:dyDescent="0.15">
      <c r="A3510" s="150" t="s">
        <v>23801</v>
      </c>
      <c r="B3510" s="150" t="s">
        <v>25855</v>
      </c>
      <c r="C3510" s="150" t="s">
        <v>2000</v>
      </c>
      <c r="D3510" s="150">
        <v>32260</v>
      </c>
      <c r="E3510" s="150">
        <v>40886</v>
      </c>
      <c r="F3510" s="150" t="s">
        <v>24509</v>
      </c>
    </row>
    <row r="3511" spans="1:6" x14ac:dyDescent="0.15">
      <c r="A3511" s="150" t="s">
        <v>6286</v>
      </c>
      <c r="B3511" s="150" t="s">
        <v>30487</v>
      </c>
      <c r="C3511" s="150" t="s">
        <v>15508</v>
      </c>
      <c r="D3511" s="150">
        <v>2733070</v>
      </c>
      <c r="E3511" s="150">
        <v>2302430</v>
      </c>
      <c r="F3511" s="150" t="s">
        <v>30488</v>
      </c>
    </row>
    <row r="3512" spans="1:6" x14ac:dyDescent="0.15">
      <c r="A3512" s="150" t="s">
        <v>23802</v>
      </c>
      <c r="B3512" s="150" t="s">
        <v>26237</v>
      </c>
      <c r="C3512" s="150" t="s">
        <v>2001</v>
      </c>
      <c r="D3512" s="150">
        <v>3124210</v>
      </c>
      <c r="E3512" s="150">
        <v>3185550</v>
      </c>
      <c r="F3512" s="150" t="s">
        <v>22103</v>
      </c>
    </row>
    <row r="3513" spans="1:6" x14ac:dyDescent="0.15">
      <c r="A3513" s="150" t="s">
        <v>6287</v>
      </c>
      <c r="B3513" s="150" t="s">
        <v>30489</v>
      </c>
      <c r="C3513" s="150" t="s">
        <v>15509</v>
      </c>
      <c r="D3513" s="150">
        <v>229800</v>
      </c>
      <c r="E3513" s="150">
        <v>230895</v>
      </c>
      <c r="F3513" s="150" t="s">
        <v>22078</v>
      </c>
    </row>
    <row r="3514" spans="1:6" x14ac:dyDescent="0.15">
      <c r="A3514" s="150" t="s">
        <v>23803</v>
      </c>
      <c r="B3514" s="150" t="s">
        <v>25019</v>
      </c>
      <c r="C3514" s="150" t="s">
        <v>2002</v>
      </c>
      <c r="D3514" s="150">
        <v>2000000</v>
      </c>
      <c r="E3514" s="150">
        <v>17256000</v>
      </c>
      <c r="F3514" s="150" t="s">
        <v>14062</v>
      </c>
    </row>
    <row r="3515" spans="1:6" x14ac:dyDescent="0.15">
      <c r="A3515" s="150" t="s">
        <v>23804</v>
      </c>
      <c r="B3515" s="150" t="s">
        <v>26069</v>
      </c>
      <c r="C3515" s="150" t="s">
        <v>2003</v>
      </c>
      <c r="D3515" s="150">
        <v>357000</v>
      </c>
      <c r="E3515" s="150">
        <v>580000</v>
      </c>
      <c r="F3515" s="150" t="s">
        <v>22060</v>
      </c>
    </row>
    <row r="3516" spans="1:6" x14ac:dyDescent="0.15">
      <c r="A3516" s="150" t="s">
        <v>6288</v>
      </c>
      <c r="B3516" s="150" t="s">
        <v>30490</v>
      </c>
      <c r="C3516" s="150" t="s">
        <v>14064</v>
      </c>
      <c r="D3516" s="150">
        <v>3524840</v>
      </c>
      <c r="E3516" s="150">
        <v>4100800</v>
      </c>
      <c r="F3516" s="150" t="s">
        <v>30491</v>
      </c>
    </row>
    <row r="3517" spans="1:6" x14ac:dyDescent="0.15">
      <c r="A3517" s="150" t="s">
        <v>23805</v>
      </c>
      <c r="B3517" s="150" t="s">
        <v>25819</v>
      </c>
      <c r="C3517" s="150" t="s">
        <v>2004</v>
      </c>
      <c r="D3517" s="150">
        <v>15330</v>
      </c>
      <c r="E3517" s="150">
        <v>30000</v>
      </c>
      <c r="F3517" s="150" t="s">
        <v>30492</v>
      </c>
    </row>
    <row r="3518" spans="1:6" x14ac:dyDescent="0.15">
      <c r="A3518" s="150" t="s">
        <v>23806</v>
      </c>
      <c r="B3518" s="150" t="s">
        <v>25516</v>
      </c>
      <c r="C3518" s="150" t="s">
        <v>2005</v>
      </c>
      <c r="D3518" s="150">
        <v>500040</v>
      </c>
      <c r="E3518" s="150">
        <v>525740</v>
      </c>
      <c r="F3518" s="150" t="s">
        <v>22053</v>
      </c>
    </row>
    <row r="3519" spans="1:6" x14ac:dyDescent="0.15">
      <c r="A3519" s="150" t="s">
        <v>23807</v>
      </c>
      <c r="B3519" s="150" t="s">
        <v>25190</v>
      </c>
      <c r="C3519" s="150" t="s">
        <v>2006</v>
      </c>
      <c r="D3519" s="150">
        <v>44192</v>
      </c>
      <c r="E3519" s="150">
        <v>20735.66</v>
      </c>
      <c r="F3519" s="150" t="s">
        <v>24606</v>
      </c>
    </row>
    <row r="3520" spans="1:6" x14ac:dyDescent="0.15">
      <c r="A3520" s="150" t="s">
        <v>6289</v>
      </c>
      <c r="B3520" s="150" t="s">
        <v>30493</v>
      </c>
      <c r="C3520" s="150" t="s">
        <v>15511</v>
      </c>
      <c r="D3520" s="150">
        <v>1280000</v>
      </c>
      <c r="E3520" s="150">
        <v>1025000</v>
      </c>
      <c r="F3520" s="150" t="s">
        <v>30494</v>
      </c>
    </row>
    <row r="3521" spans="1:6" x14ac:dyDescent="0.15">
      <c r="A3521" s="150" t="s">
        <v>6290</v>
      </c>
      <c r="B3521" s="150" t="s">
        <v>30495</v>
      </c>
      <c r="C3521" s="150" t="s">
        <v>15513</v>
      </c>
      <c r="D3521" s="150">
        <v>12568800</v>
      </c>
      <c r="E3521" s="150">
        <v>14410000</v>
      </c>
      <c r="F3521" s="150" t="s">
        <v>30496</v>
      </c>
    </row>
    <row r="3522" spans="1:6" x14ac:dyDescent="0.15">
      <c r="A3522" s="150" t="s">
        <v>6291</v>
      </c>
      <c r="B3522" s="150" t="s">
        <v>30497</v>
      </c>
      <c r="C3522" s="150" t="s">
        <v>15515</v>
      </c>
      <c r="D3522" s="150">
        <v>3874800</v>
      </c>
      <c r="E3522" s="150">
        <v>4965760</v>
      </c>
      <c r="F3522" s="150" t="s">
        <v>30498</v>
      </c>
    </row>
    <row r="3523" spans="1:6" x14ac:dyDescent="0.15">
      <c r="A3523" s="150" t="s">
        <v>23808</v>
      </c>
      <c r="B3523" s="150" t="s">
        <v>25930</v>
      </c>
      <c r="C3523" s="150" t="s">
        <v>2007</v>
      </c>
      <c r="D3523" s="150">
        <v>431500</v>
      </c>
      <c r="E3523" s="150">
        <v>543000</v>
      </c>
      <c r="F3523" s="150" t="s">
        <v>22171</v>
      </c>
    </row>
    <row r="3524" spans="1:6" x14ac:dyDescent="0.15">
      <c r="A3524" s="150" t="s">
        <v>6292</v>
      </c>
      <c r="B3524" s="150" t="s">
        <v>30499</v>
      </c>
      <c r="C3524" s="150" t="s">
        <v>15517</v>
      </c>
      <c r="D3524" s="150">
        <v>35052000</v>
      </c>
      <c r="E3524" s="150">
        <v>30000000</v>
      </c>
      <c r="F3524" s="150" t="s">
        <v>22082</v>
      </c>
    </row>
    <row r="3525" spans="1:6" x14ac:dyDescent="0.15">
      <c r="A3525" s="150" t="s">
        <v>6293</v>
      </c>
      <c r="B3525" s="150" t="s">
        <v>30500</v>
      </c>
      <c r="C3525" s="150" t="s">
        <v>15210</v>
      </c>
      <c r="D3525" s="150">
        <v>1275000</v>
      </c>
      <c r="E3525" s="150">
        <v>540000</v>
      </c>
      <c r="F3525" s="150" t="s">
        <v>30501</v>
      </c>
    </row>
    <row r="3526" spans="1:6" x14ac:dyDescent="0.15">
      <c r="A3526" s="150" t="s">
        <v>6294</v>
      </c>
      <c r="B3526" s="150" t="s">
        <v>30502</v>
      </c>
      <c r="C3526" s="150" t="s">
        <v>15518</v>
      </c>
      <c r="D3526" s="150">
        <v>178200</v>
      </c>
      <c r="E3526" s="150">
        <v>258800</v>
      </c>
      <c r="F3526" s="150" t="s">
        <v>18774</v>
      </c>
    </row>
    <row r="3527" spans="1:6" x14ac:dyDescent="0.15">
      <c r="A3527" s="150" t="s">
        <v>23809</v>
      </c>
      <c r="B3527" s="150" t="s">
        <v>26137</v>
      </c>
      <c r="C3527" s="150" t="s">
        <v>2008</v>
      </c>
      <c r="D3527" s="150">
        <v>177300</v>
      </c>
      <c r="E3527" s="150">
        <v>1890000</v>
      </c>
      <c r="F3527" s="150" t="s">
        <v>30503</v>
      </c>
    </row>
    <row r="3528" spans="1:6" x14ac:dyDescent="0.15">
      <c r="A3528" s="150" t="s">
        <v>6295</v>
      </c>
      <c r="B3528" s="150" t="s">
        <v>30504</v>
      </c>
      <c r="C3528" s="150" t="s">
        <v>15519</v>
      </c>
      <c r="D3528" s="150">
        <v>310488</v>
      </c>
      <c r="E3528" s="150">
        <v>330000</v>
      </c>
      <c r="F3528" s="150" t="s">
        <v>18774</v>
      </c>
    </row>
    <row r="3529" spans="1:6" x14ac:dyDescent="0.15">
      <c r="A3529" s="150" t="s">
        <v>6296</v>
      </c>
      <c r="B3529" s="150" t="s">
        <v>30505</v>
      </c>
      <c r="C3529" s="150" t="s">
        <v>15520</v>
      </c>
      <c r="D3529" s="150">
        <v>31740</v>
      </c>
      <c r="E3529" s="150">
        <v>31740</v>
      </c>
      <c r="F3529" s="150" t="s">
        <v>22161</v>
      </c>
    </row>
    <row r="3530" spans="1:6" x14ac:dyDescent="0.15">
      <c r="A3530" s="150" t="s">
        <v>6297</v>
      </c>
      <c r="B3530" s="150" t="s">
        <v>30506</v>
      </c>
      <c r="C3530" s="150" t="s">
        <v>15521</v>
      </c>
      <c r="D3530" s="150">
        <v>1521000</v>
      </c>
      <c r="E3530" s="150">
        <v>1648000</v>
      </c>
      <c r="F3530" s="150" t="s">
        <v>27061</v>
      </c>
    </row>
    <row r="3531" spans="1:6" x14ac:dyDescent="0.15">
      <c r="A3531" s="150" t="s">
        <v>6298</v>
      </c>
      <c r="B3531" s="150" t="s">
        <v>30507</v>
      </c>
      <c r="C3531" s="150" t="s">
        <v>14809</v>
      </c>
      <c r="D3531" s="150">
        <v>14840000</v>
      </c>
      <c r="E3531" s="150">
        <v>14476000</v>
      </c>
      <c r="F3531" s="150" t="s">
        <v>30508</v>
      </c>
    </row>
    <row r="3532" spans="1:6" x14ac:dyDescent="0.15">
      <c r="A3532" s="150" t="s">
        <v>6299</v>
      </c>
      <c r="B3532" s="150" t="s">
        <v>30509</v>
      </c>
      <c r="C3532" s="150" t="s">
        <v>15522</v>
      </c>
      <c r="D3532" s="150">
        <v>93200</v>
      </c>
      <c r="E3532" s="150">
        <v>98994</v>
      </c>
      <c r="F3532" s="150" t="s">
        <v>30510</v>
      </c>
    </row>
    <row r="3533" spans="1:6" x14ac:dyDescent="0.15">
      <c r="A3533" s="150" t="s">
        <v>6300</v>
      </c>
      <c r="B3533" s="150" t="s">
        <v>30511</v>
      </c>
      <c r="C3533" s="150" t="s">
        <v>15523</v>
      </c>
      <c r="D3533" s="150">
        <v>2950299</v>
      </c>
      <c r="E3533" s="150">
        <v>8296088.4199999999</v>
      </c>
      <c r="F3533" s="150" t="s">
        <v>30512</v>
      </c>
    </row>
    <row r="3534" spans="1:6" x14ac:dyDescent="0.15">
      <c r="A3534" s="150" t="s">
        <v>6301</v>
      </c>
      <c r="B3534" s="150" t="s">
        <v>30513</v>
      </c>
      <c r="C3534" s="150" t="s">
        <v>15524</v>
      </c>
      <c r="D3534" s="150">
        <v>21676.2</v>
      </c>
      <c r="E3534" s="150">
        <v>20872.599999999999</v>
      </c>
      <c r="F3534" s="150" t="s">
        <v>24529</v>
      </c>
    </row>
    <row r="3535" spans="1:6" x14ac:dyDescent="0.15">
      <c r="A3535" s="150" t="s">
        <v>23810</v>
      </c>
      <c r="B3535" s="150" t="s">
        <v>25043</v>
      </c>
      <c r="C3535" s="150" t="s">
        <v>2009</v>
      </c>
      <c r="D3535" s="150">
        <v>13600</v>
      </c>
      <c r="E3535" s="150">
        <v>12500</v>
      </c>
      <c r="F3535" s="150" t="s">
        <v>22136</v>
      </c>
    </row>
    <row r="3536" spans="1:6" x14ac:dyDescent="0.15">
      <c r="A3536" s="150" t="s">
        <v>6302</v>
      </c>
      <c r="B3536" s="150" t="s">
        <v>30514</v>
      </c>
      <c r="C3536" s="150" t="s">
        <v>15525</v>
      </c>
      <c r="D3536" s="150">
        <v>2001346</v>
      </c>
      <c r="E3536" s="150">
        <v>1716480</v>
      </c>
      <c r="F3536" s="150" t="s">
        <v>18774</v>
      </c>
    </row>
    <row r="3537" spans="1:6" x14ac:dyDescent="0.15">
      <c r="A3537" s="150" t="s">
        <v>6303</v>
      </c>
      <c r="B3537" s="150" t="s">
        <v>30515</v>
      </c>
      <c r="C3537" s="150" t="s">
        <v>15526</v>
      </c>
      <c r="D3537" s="150">
        <v>314</v>
      </c>
      <c r="E3537" s="150">
        <v>4711</v>
      </c>
      <c r="F3537" s="150" t="s">
        <v>28244</v>
      </c>
    </row>
    <row r="3538" spans="1:6" x14ac:dyDescent="0.15">
      <c r="A3538" s="150" t="s">
        <v>6304</v>
      </c>
      <c r="B3538" s="150" t="s">
        <v>30516</v>
      </c>
      <c r="C3538" s="150" t="s">
        <v>15527</v>
      </c>
      <c r="D3538" s="150">
        <v>222970</v>
      </c>
      <c r="E3538" s="150">
        <v>212970</v>
      </c>
      <c r="F3538" s="150" t="s">
        <v>18774</v>
      </c>
    </row>
    <row r="3539" spans="1:6" x14ac:dyDescent="0.15">
      <c r="A3539" s="150" t="s">
        <v>30517</v>
      </c>
      <c r="B3539" s="150" t="s">
        <v>769</v>
      </c>
      <c r="C3539" s="150" t="s">
        <v>2010</v>
      </c>
      <c r="D3539" s="150">
        <v>293556</v>
      </c>
      <c r="E3539" s="150">
        <v>104800</v>
      </c>
      <c r="F3539" s="150" t="s">
        <v>30518</v>
      </c>
    </row>
    <row r="3540" spans="1:6" x14ac:dyDescent="0.15">
      <c r="A3540" s="150" t="s">
        <v>6305</v>
      </c>
      <c r="B3540" s="150" t="s">
        <v>30519</v>
      </c>
      <c r="C3540" s="150" t="s">
        <v>15529</v>
      </c>
      <c r="D3540" s="150">
        <v>202175</v>
      </c>
      <c r="E3540" s="150">
        <v>205475</v>
      </c>
      <c r="F3540" s="150" t="s">
        <v>22060</v>
      </c>
    </row>
    <row r="3541" spans="1:6" x14ac:dyDescent="0.15">
      <c r="A3541" s="150" t="s">
        <v>6306</v>
      </c>
      <c r="B3541" s="150" t="s">
        <v>30520</v>
      </c>
      <c r="C3541" s="150" t="s">
        <v>15530</v>
      </c>
      <c r="D3541" s="150">
        <v>1029000</v>
      </c>
      <c r="E3541" s="150">
        <v>1308000</v>
      </c>
      <c r="F3541" s="150" t="s">
        <v>22060</v>
      </c>
    </row>
    <row r="3542" spans="1:6" x14ac:dyDescent="0.15">
      <c r="A3542" s="150" t="s">
        <v>6307</v>
      </c>
      <c r="B3542" s="150" t="s">
        <v>30521</v>
      </c>
      <c r="C3542" s="150" t="s">
        <v>15531</v>
      </c>
      <c r="D3542" s="150">
        <v>47777432.560000002</v>
      </c>
      <c r="E3542" s="150">
        <v>50732456.210000001</v>
      </c>
      <c r="F3542" s="150" t="s">
        <v>30522</v>
      </c>
    </row>
    <row r="3543" spans="1:6" x14ac:dyDescent="0.15">
      <c r="A3543" s="150" t="s">
        <v>30523</v>
      </c>
      <c r="B3543" s="150" t="s">
        <v>770</v>
      </c>
      <c r="C3543" s="150" t="s">
        <v>2011</v>
      </c>
      <c r="D3543" s="150">
        <v>5931661</v>
      </c>
      <c r="E3543" s="150">
        <v>1994538</v>
      </c>
      <c r="F3543" s="150" t="s">
        <v>22060</v>
      </c>
    </row>
    <row r="3544" spans="1:6" x14ac:dyDescent="0.15">
      <c r="A3544" s="150" t="s">
        <v>6308</v>
      </c>
      <c r="B3544" s="150" t="s">
        <v>30524</v>
      </c>
      <c r="C3544" s="150" t="s">
        <v>15532</v>
      </c>
      <c r="D3544" s="150">
        <v>247900</v>
      </c>
      <c r="E3544" s="150">
        <v>368000</v>
      </c>
      <c r="F3544" s="150" t="s">
        <v>30525</v>
      </c>
    </row>
    <row r="3545" spans="1:6" x14ac:dyDescent="0.15">
      <c r="A3545" s="150" t="s">
        <v>6309</v>
      </c>
      <c r="B3545" s="150" t="s">
        <v>30526</v>
      </c>
      <c r="C3545" s="150" t="s">
        <v>15533</v>
      </c>
      <c r="D3545" s="150">
        <v>3535100</v>
      </c>
      <c r="E3545" s="150">
        <v>3535100</v>
      </c>
      <c r="F3545" s="150" t="s">
        <v>30527</v>
      </c>
    </row>
    <row r="3546" spans="1:6" x14ac:dyDescent="0.15">
      <c r="A3546" s="150" t="s">
        <v>6310</v>
      </c>
      <c r="B3546" s="150" t="s">
        <v>30528</v>
      </c>
      <c r="C3546" s="150" t="s">
        <v>15534</v>
      </c>
      <c r="D3546" s="150">
        <v>1767.57</v>
      </c>
      <c r="E3546" s="150">
        <v>2319</v>
      </c>
      <c r="F3546" s="150" t="s">
        <v>22067</v>
      </c>
    </row>
    <row r="3547" spans="1:6" x14ac:dyDescent="0.15">
      <c r="A3547" s="150" t="s">
        <v>6311</v>
      </c>
      <c r="B3547" s="150" t="s">
        <v>30529</v>
      </c>
      <c r="C3547" s="150" t="s">
        <v>15535</v>
      </c>
      <c r="D3547" s="150">
        <v>8553200</v>
      </c>
      <c r="E3547" s="150">
        <v>853200</v>
      </c>
      <c r="F3547" s="150" t="s">
        <v>24460</v>
      </c>
    </row>
    <row r="3548" spans="1:6" x14ac:dyDescent="0.15">
      <c r="A3548" s="150" t="s">
        <v>30530</v>
      </c>
      <c r="B3548" s="150" t="s">
        <v>771</v>
      </c>
      <c r="C3548" s="150" t="s">
        <v>2012</v>
      </c>
      <c r="D3548" s="150">
        <v>2500</v>
      </c>
      <c r="E3548" s="150">
        <v>4000</v>
      </c>
      <c r="F3548" s="150" t="s">
        <v>22103</v>
      </c>
    </row>
    <row r="3549" spans="1:6" x14ac:dyDescent="0.15">
      <c r="A3549" s="150" t="s">
        <v>30531</v>
      </c>
      <c r="B3549" s="150" t="s">
        <v>772</v>
      </c>
      <c r="C3549" s="150" t="s">
        <v>2013</v>
      </c>
      <c r="D3549" s="150">
        <v>79790</v>
      </c>
      <c r="E3549" s="150">
        <v>95540</v>
      </c>
      <c r="F3549" s="150" t="s">
        <v>24459</v>
      </c>
    </row>
    <row r="3550" spans="1:6" x14ac:dyDescent="0.15">
      <c r="A3550" s="150" t="s">
        <v>6312</v>
      </c>
      <c r="B3550" s="150" t="s">
        <v>30532</v>
      </c>
      <c r="C3550" s="150" t="s">
        <v>15536</v>
      </c>
      <c r="D3550" s="150">
        <v>4042000</v>
      </c>
      <c r="E3550" s="150">
        <v>4936000</v>
      </c>
      <c r="F3550" s="150" t="s">
        <v>22060</v>
      </c>
    </row>
    <row r="3551" spans="1:6" x14ac:dyDescent="0.15">
      <c r="A3551" s="150" t="s">
        <v>6313</v>
      </c>
      <c r="B3551" s="150" t="s">
        <v>30533</v>
      </c>
      <c r="C3551" s="150" t="s">
        <v>15537</v>
      </c>
      <c r="D3551" s="150">
        <v>1710132</v>
      </c>
      <c r="E3551" s="150">
        <v>2515132</v>
      </c>
      <c r="F3551" s="150" t="s">
        <v>22060</v>
      </c>
    </row>
    <row r="3552" spans="1:6" x14ac:dyDescent="0.15">
      <c r="A3552" s="150" t="s">
        <v>30534</v>
      </c>
      <c r="B3552" s="150" t="s">
        <v>773</v>
      </c>
      <c r="C3552" s="150" t="s">
        <v>2014</v>
      </c>
      <c r="D3552" s="150">
        <v>126600</v>
      </c>
      <c r="E3552" s="150">
        <v>1276560</v>
      </c>
      <c r="F3552" s="150" t="s">
        <v>29780</v>
      </c>
    </row>
    <row r="3553" spans="1:6" x14ac:dyDescent="0.15">
      <c r="A3553" s="150" t="s">
        <v>30535</v>
      </c>
      <c r="B3553" s="150" t="s">
        <v>774</v>
      </c>
      <c r="C3553" s="150" t="s">
        <v>2015</v>
      </c>
      <c r="D3553" s="150">
        <v>148000</v>
      </c>
      <c r="E3553" s="150">
        <v>119000</v>
      </c>
      <c r="F3553" s="150" t="s">
        <v>22065</v>
      </c>
    </row>
    <row r="3554" spans="1:6" x14ac:dyDescent="0.15">
      <c r="A3554" s="150" t="s">
        <v>6314</v>
      </c>
      <c r="B3554" s="150" t="s">
        <v>30536</v>
      </c>
      <c r="C3554" s="150" t="s">
        <v>15538</v>
      </c>
      <c r="D3554" s="150">
        <v>4116099</v>
      </c>
      <c r="E3554" s="150">
        <v>5079823</v>
      </c>
      <c r="F3554" s="150" t="s">
        <v>24477</v>
      </c>
    </row>
    <row r="3555" spans="1:6" x14ac:dyDescent="0.15">
      <c r="A3555" s="150" t="s">
        <v>6315</v>
      </c>
      <c r="B3555" s="150" t="s">
        <v>30537</v>
      </c>
      <c r="C3555" s="150" t="s">
        <v>15539</v>
      </c>
      <c r="D3555" s="150">
        <v>225143</v>
      </c>
      <c r="E3555" s="150">
        <v>232067</v>
      </c>
      <c r="F3555" s="150" t="s">
        <v>21479</v>
      </c>
    </row>
    <row r="3556" spans="1:6" x14ac:dyDescent="0.15">
      <c r="A3556" s="150" t="s">
        <v>6316</v>
      </c>
      <c r="B3556" s="150" t="s">
        <v>30538</v>
      </c>
      <c r="C3556" s="150" t="s">
        <v>15540</v>
      </c>
      <c r="D3556" s="150">
        <v>1137645</v>
      </c>
      <c r="E3556" s="150">
        <v>1215236</v>
      </c>
      <c r="F3556" s="150" t="s">
        <v>22067</v>
      </c>
    </row>
    <row r="3557" spans="1:6" x14ac:dyDescent="0.15">
      <c r="A3557" s="150" t="s">
        <v>6317</v>
      </c>
      <c r="B3557" s="150" t="s">
        <v>30539</v>
      </c>
      <c r="C3557" s="150" t="s">
        <v>15541</v>
      </c>
      <c r="D3557" s="150">
        <v>2437184</v>
      </c>
      <c r="E3557" s="150">
        <v>2467920</v>
      </c>
      <c r="F3557" s="150" t="s">
        <v>30527</v>
      </c>
    </row>
    <row r="3558" spans="1:6" x14ac:dyDescent="0.15">
      <c r="A3558" s="150" t="s">
        <v>6318</v>
      </c>
      <c r="B3558" s="150" t="s">
        <v>30540</v>
      </c>
      <c r="C3558" s="150" t="s">
        <v>15542</v>
      </c>
      <c r="D3558" s="150">
        <v>70867</v>
      </c>
      <c r="E3558" s="150">
        <v>70867</v>
      </c>
      <c r="F3558" s="150" t="s">
        <v>22110</v>
      </c>
    </row>
    <row r="3559" spans="1:6" x14ac:dyDescent="0.15">
      <c r="A3559" s="150" t="s">
        <v>6319</v>
      </c>
      <c r="B3559" s="150" t="s">
        <v>30541</v>
      </c>
      <c r="C3559" s="150" t="s">
        <v>15543</v>
      </c>
      <c r="D3559" s="150">
        <v>4720000</v>
      </c>
      <c r="E3559" s="150">
        <v>3550000</v>
      </c>
      <c r="F3559" s="150" t="s">
        <v>28413</v>
      </c>
    </row>
    <row r="3560" spans="1:6" x14ac:dyDescent="0.15">
      <c r="A3560" s="150" t="s">
        <v>6320</v>
      </c>
      <c r="B3560" s="150" t="s">
        <v>30542</v>
      </c>
      <c r="C3560" s="150" t="s">
        <v>15544</v>
      </c>
      <c r="D3560" s="150">
        <v>191333</v>
      </c>
      <c r="E3560" s="150">
        <v>199084</v>
      </c>
      <c r="F3560" s="150" t="s">
        <v>22104</v>
      </c>
    </row>
    <row r="3561" spans="1:6" x14ac:dyDescent="0.15">
      <c r="A3561" s="150" t="s">
        <v>6321</v>
      </c>
      <c r="B3561" s="150" t="s">
        <v>30543</v>
      </c>
      <c r="C3561" s="150" t="s">
        <v>15545</v>
      </c>
      <c r="D3561" s="150">
        <v>16410</v>
      </c>
      <c r="E3561" s="150">
        <v>31150</v>
      </c>
      <c r="F3561" s="150" t="s">
        <v>30544</v>
      </c>
    </row>
    <row r="3562" spans="1:6" x14ac:dyDescent="0.15">
      <c r="A3562" s="150" t="s">
        <v>30545</v>
      </c>
      <c r="B3562" s="150" t="s">
        <v>775</v>
      </c>
      <c r="C3562" s="150" t="s">
        <v>2016</v>
      </c>
      <c r="D3562" s="150">
        <v>1922300</v>
      </c>
      <c r="E3562" s="150">
        <v>1922300</v>
      </c>
      <c r="F3562" s="150" t="s">
        <v>27739</v>
      </c>
    </row>
    <row r="3563" spans="1:6" x14ac:dyDescent="0.15">
      <c r="A3563" s="150" t="s">
        <v>6322</v>
      </c>
      <c r="B3563" s="150" t="s">
        <v>30546</v>
      </c>
      <c r="C3563" s="150" t="s">
        <v>388</v>
      </c>
      <c r="D3563" s="150">
        <v>343000</v>
      </c>
      <c r="E3563" s="150">
        <v>473500</v>
      </c>
      <c r="F3563" s="150" t="s">
        <v>22067</v>
      </c>
    </row>
    <row r="3564" spans="1:6" x14ac:dyDescent="0.15">
      <c r="A3564" s="150" t="s">
        <v>6323</v>
      </c>
      <c r="B3564" s="150" t="s">
        <v>30547</v>
      </c>
      <c r="C3564" s="150" t="s">
        <v>15546</v>
      </c>
      <c r="D3564" s="150">
        <v>290000</v>
      </c>
      <c r="E3564" s="150">
        <v>230000</v>
      </c>
      <c r="F3564" s="150" t="s">
        <v>14062</v>
      </c>
    </row>
    <row r="3565" spans="1:6" x14ac:dyDescent="0.15">
      <c r="A3565" s="150" t="s">
        <v>6324</v>
      </c>
      <c r="B3565" s="150" t="s">
        <v>30548</v>
      </c>
      <c r="C3565" s="150" t="s">
        <v>15547</v>
      </c>
      <c r="D3565" s="150">
        <v>8650</v>
      </c>
      <c r="E3565" s="150">
        <v>7850</v>
      </c>
      <c r="F3565" s="150" t="s">
        <v>22088</v>
      </c>
    </row>
    <row r="3566" spans="1:6" x14ac:dyDescent="0.15">
      <c r="A3566" s="150" t="s">
        <v>6325</v>
      </c>
      <c r="B3566" s="150" t="s">
        <v>30549</v>
      </c>
      <c r="C3566" s="150" t="s">
        <v>13312</v>
      </c>
      <c r="D3566" s="150">
        <v>3483000</v>
      </c>
      <c r="E3566" s="150">
        <v>8098800</v>
      </c>
      <c r="F3566" s="150" t="s">
        <v>22067</v>
      </c>
    </row>
    <row r="3567" spans="1:6" x14ac:dyDescent="0.15">
      <c r="A3567" s="150" t="s">
        <v>6326</v>
      </c>
      <c r="B3567" s="150" t="s">
        <v>30550</v>
      </c>
      <c r="C3567" s="150" t="s">
        <v>15548</v>
      </c>
      <c r="D3567" s="150">
        <v>882000</v>
      </c>
      <c r="E3567" s="150">
        <v>1988275</v>
      </c>
      <c r="F3567" s="150" t="s">
        <v>24705</v>
      </c>
    </row>
    <row r="3568" spans="1:6" x14ac:dyDescent="0.15">
      <c r="A3568" s="150" t="s">
        <v>6327</v>
      </c>
      <c r="B3568" s="150" t="s">
        <v>30551</v>
      </c>
      <c r="C3568" s="150" t="s">
        <v>15549</v>
      </c>
      <c r="D3568" s="150">
        <v>1635986</v>
      </c>
      <c r="E3568" s="150">
        <v>1690432</v>
      </c>
      <c r="F3568" s="150" t="s">
        <v>18774</v>
      </c>
    </row>
    <row r="3569" spans="1:6" x14ac:dyDescent="0.15">
      <c r="A3569" s="150" t="s">
        <v>6328</v>
      </c>
      <c r="B3569" s="150" t="s">
        <v>30552</v>
      </c>
      <c r="C3569" s="150" t="s">
        <v>15550</v>
      </c>
      <c r="D3569" s="150">
        <v>698830.8</v>
      </c>
      <c r="E3569" s="150">
        <v>715846.45</v>
      </c>
      <c r="F3569" s="150" t="s">
        <v>22110</v>
      </c>
    </row>
    <row r="3570" spans="1:6" x14ac:dyDescent="0.15">
      <c r="A3570" s="150" t="s">
        <v>6329</v>
      </c>
      <c r="B3570" s="150" t="s">
        <v>30553</v>
      </c>
      <c r="C3570" s="150" t="s">
        <v>15551</v>
      </c>
      <c r="D3570" s="150">
        <v>40000000</v>
      </c>
      <c r="E3570" s="150">
        <v>50000000</v>
      </c>
      <c r="F3570" s="150" t="s">
        <v>22172</v>
      </c>
    </row>
    <row r="3571" spans="1:6" x14ac:dyDescent="0.15">
      <c r="A3571" s="150" t="s">
        <v>6330</v>
      </c>
      <c r="B3571" s="150" t="s">
        <v>30554</v>
      </c>
      <c r="C3571" s="150" t="s">
        <v>15552</v>
      </c>
      <c r="D3571" s="150">
        <v>16182068</v>
      </c>
      <c r="E3571" s="150">
        <v>17940147</v>
      </c>
      <c r="F3571" s="150" t="s">
        <v>22110</v>
      </c>
    </row>
    <row r="3572" spans="1:6" x14ac:dyDescent="0.15">
      <c r="A3572" s="150" t="s">
        <v>6331</v>
      </c>
      <c r="B3572" s="150" t="s">
        <v>30555</v>
      </c>
      <c r="C3572" s="150" t="s">
        <v>580</v>
      </c>
      <c r="D3572" s="150">
        <v>45600</v>
      </c>
      <c r="E3572" s="150">
        <v>52600</v>
      </c>
      <c r="F3572" s="150" t="s">
        <v>22161</v>
      </c>
    </row>
    <row r="3573" spans="1:6" x14ac:dyDescent="0.15">
      <c r="A3573" s="150" t="s">
        <v>6332</v>
      </c>
      <c r="B3573" s="150" t="s">
        <v>30556</v>
      </c>
      <c r="C3573" s="150" t="s">
        <v>15553</v>
      </c>
      <c r="D3573" s="150">
        <v>700000</v>
      </c>
      <c r="E3573" s="150">
        <v>800000</v>
      </c>
      <c r="F3573" s="150" t="s">
        <v>22060</v>
      </c>
    </row>
    <row r="3574" spans="1:6" x14ac:dyDescent="0.15">
      <c r="A3574" s="150" t="s">
        <v>30557</v>
      </c>
      <c r="B3574" s="150" t="s">
        <v>776</v>
      </c>
      <c r="C3574" s="150" t="s">
        <v>1989</v>
      </c>
      <c r="D3574" s="150">
        <v>9598</v>
      </c>
      <c r="E3574" s="150">
        <v>22220</v>
      </c>
      <c r="F3574" s="150" t="s">
        <v>24464</v>
      </c>
    </row>
    <row r="3575" spans="1:6" x14ac:dyDescent="0.15">
      <c r="A3575" s="150" t="s">
        <v>6333</v>
      </c>
      <c r="B3575" s="150" t="s">
        <v>30558</v>
      </c>
      <c r="C3575" s="150" t="s">
        <v>14995</v>
      </c>
      <c r="D3575" s="150">
        <v>314200</v>
      </c>
      <c r="E3575" s="150">
        <v>272200</v>
      </c>
      <c r="F3575" s="150" t="s">
        <v>22154</v>
      </c>
    </row>
    <row r="3576" spans="1:6" x14ac:dyDescent="0.15">
      <c r="A3576" s="150" t="s">
        <v>30559</v>
      </c>
      <c r="B3576" s="150" t="s">
        <v>777</v>
      </c>
      <c r="C3576" s="150" t="s">
        <v>2017</v>
      </c>
      <c r="D3576" s="150">
        <v>1444445</v>
      </c>
      <c r="E3576" s="150">
        <v>1403653</v>
      </c>
      <c r="F3576" s="150" t="s">
        <v>27366</v>
      </c>
    </row>
    <row r="3577" spans="1:6" x14ac:dyDescent="0.15">
      <c r="A3577" s="150" t="s">
        <v>6334</v>
      </c>
      <c r="B3577" s="150" t="s">
        <v>30560</v>
      </c>
      <c r="C3577" s="150" t="s">
        <v>15035</v>
      </c>
      <c r="D3577" s="150">
        <v>6986300</v>
      </c>
      <c r="E3577" s="150">
        <v>7119760</v>
      </c>
      <c r="F3577" s="150" t="s">
        <v>22154</v>
      </c>
    </row>
    <row r="3578" spans="1:6" x14ac:dyDescent="0.15">
      <c r="A3578" s="150" t="s">
        <v>30561</v>
      </c>
      <c r="B3578" s="150" t="s">
        <v>778</v>
      </c>
      <c r="C3578" s="150" t="s">
        <v>2018</v>
      </c>
      <c r="D3578" s="150">
        <v>422420</v>
      </c>
      <c r="E3578" s="150">
        <v>422420</v>
      </c>
      <c r="F3578" s="150" t="s">
        <v>22060</v>
      </c>
    </row>
    <row r="3579" spans="1:6" x14ac:dyDescent="0.15">
      <c r="A3579" s="150" t="s">
        <v>6335</v>
      </c>
      <c r="B3579" s="150" t="s">
        <v>30562</v>
      </c>
      <c r="C3579" s="150" t="s">
        <v>15555</v>
      </c>
      <c r="D3579" s="150">
        <v>10132890</v>
      </c>
      <c r="E3579" s="150">
        <v>12405930</v>
      </c>
      <c r="F3579" s="150" t="s">
        <v>22067</v>
      </c>
    </row>
    <row r="3580" spans="1:6" x14ac:dyDescent="0.15">
      <c r="A3580" s="150" t="s">
        <v>30563</v>
      </c>
      <c r="B3580" s="150" t="s">
        <v>779</v>
      </c>
      <c r="C3580" s="150" t="s">
        <v>2019</v>
      </c>
      <c r="D3580" s="150">
        <v>96000</v>
      </c>
      <c r="E3580" s="150">
        <v>474000</v>
      </c>
      <c r="F3580" s="150" t="s">
        <v>22079</v>
      </c>
    </row>
    <row r="3581" spans="1:6" x14ac:dyDescent="0.15">
      <c r="A3581" s="150" t="s">
        <v>6336</v>
      </c>
      <c r="B3581" s="150" t="s">
        <v>30564</v>
      </c>
      <c r="C3581" s="150" t="s">
        <v>15556</v>
      </c>
      <c r="D3581" s="150">
        <v>4983000</v>
      </c>
      <c r="E3581" s="150">
        <v>9126000</v>
      </c>
      <c r="F3581" s="150" t="s">
        <v>30565</v>
      </c>
    </row>
    <row r="3582" spans="1:6" x14ac:dyDescent="0.15">
      <c r="A3582" s="150" t="s">
        <v>6337</v>
      </c>
      <c r="B3582" s="150" t="s">
        <v>30566</v>
      </c>
      <c r="C3582" s="150" t="s">
        <v>15558</v>
      </c>
      <c r="D3582" s="150">
        <v>4282688.68</v>
      </c>
      <c r="E3582" s="150">
        <v>4630134.03</v>
      </c>
      <c r="F3582" s="150" t="s">
        <v>30567</v>
      </c>
    </row>
    <row r="3583" spans="1:6" x14ac:dyDescent="0.15">
      <c r="A3583" s="150" t="s">
        <v>6338</v>
      </c>
      <c r="B3583" s="150" t="s">
        <v>30568</v>
      </c>
      <c r="C3583" s="150" t="s">
        <v>15560</v>
      </c>
      <c r="D3583" s="150">
        <v>121620</v>
      </c>
      <c r="E3583" s="150">
        <v>131660</v>
      </c>
      <c r="F3583" s="150" t="s">
        <v>18774</v>
      </c>
    </row>
    <row r="3584" spans="1:6" x14ac:dyDescent="0.15">
      <c r="A3584" s="150" t="s">
        <v>30569</v>
      </c>
      <c r="B3584" s="150" t="s">
        <v>780</v>
      </c>
      <c r="C3584" s="150" t="s">
        <v>2020</v>
      </c>
      <c r="D3584" s="150">
        <v>34202</v>
      </c>
      <c r="E3584" s="150">
        <v>34202</v>
      </c>
      <c r="F3584" s="150" t="s">
        <v>22154</v>
      </c>
    </row>
    <row r="3585" spans="1:6" x14ac:dyDescent="0.15">
      <c r="A3585" s="150" t="s">
        <v>6339</v>
      </c>
      <c r="B3585" s="150" t="s">
        <v>30570</v>
      </c>
      <c r="C3585" s="150" t="s">
        <v>15561</v>
      </c>
      <c r="D3585" s="150">
        <v>276810</v>
      </c>
      <c r="E3585" s="150">
        <v>176240</v>
      </c>
      <c r="F3585" s="150" t="s">
        <v>24459</v>
      </c>
    </row>
    <row r="3586" spans="1:6" x14ac:dyDescent="0.15">
      <c r="A3586" s="150" t="s">
        <v>30571</v>
      </c>
      <c r="B3586" s="150" t="s">
        <v>781</v>
      </c>
      <c r="C3586" s="150" t="s">
        <v>2021</v>
      </c>
      <c r="D3586" s="150">
        <v>82940</v>
      </c>
      <c r="E3586" s="150">
        <v>85626</v>
      </c>
      <c r="F3586" s="150" t="s">
        <v>30572</v>
      </c>
    </row>
    <row r="3587" spans="1:6" x14ac:dyDescent="0.15">
      <c r="A3587" s="150" t="s">
        <v>30573</v>
      </c>
      <c r="B3587" s="150" t="s">
        <v>782</v>
      </c>
      <c r="C3587" s="150" t="s">
        <v>2022</v>
      </c>
      <c r="D3587" s="150">
        <v>516082</v>
      </c>
      <c r="E3587" s="150">
        <v>981036</v>
      </c>
      <c r="F3587" s="150" t="s">
        <v>30574</v>
      </c>
    </row>
    <row r="3588" spans="1:6" x14ac:dyDescent="0.15">
      <c r="A3588" s="150" t="s">
        <v>6340</v>
      </c>
      <c r="B3588" s="150" t="s">
        <v>30575</v>
      </c>
      <c r="C3588" s="150" t="s">
        <v>15562</v>
      </c>
      <c r="D3588" s="150">
        <v>1462510</v>
      </c>
      <c r="E3588" s="150">
        <v>262542</v>
      </c>
      <c r="F3588" s="150" t="s">
        <v>22053</v>
      </c>
    </row>
    <row r="3589" spans="1:6" x14ac:dyDescent="0.15">
      <c r="A3589" s="150" t="s">
        <v>30576</v>
      </c>
      <c r="B3589" s="150" t="s">
        <v>783</v>
      </c>
      <c r="C3589" s="150" t="s">
        <v>2023</v>
      </c>
      <c r="D3589" s="150">
        <v>2155016</v>
      </c>
      <c r="E3589" s="150">
        <v>3276250</v>
      </c>
      <c r="F3589" s="150" t="s">
        <v>30577</v>
      </c>
    </row>
    <row r="3590" spans="1:6" x14ac:dyDescent="0.15">
      <c r="A3590" s="150" t="s">
        <v>6341</v>
      </c>
      <c r="B3590" s="150" t="s">
        <v>30578</v>
      </c>
      <c r="C3590" s="150" t="s">
        <v>13668</v>
      </c>
      <c r="D3590" s="150">
        <v>81648000</v>
      </c>
      <c r="E3590" s="150">
        <v>73144620</v>
      </c>
      <c r="F3590" s="150" t="s">
        <v>30579</v>
      </c>
    </row>
    <row r="3591" spans="1:6" x14ac:dyDescent="0.15">
      <c r="A3591" s="150" t="s">
        <v>6342</v>
      </c>
      <c r="B3591" s="150" t="s">
        <v>30580</v>
      </c>
      <c r="C3591" s="150" t="s">
        <v>15564</v>
      </c>
      <c r="D3591" s="150">
        <v>251810</v>
      </c>
      <c r="E3591" s="150">
        <v>151810</v>
      </c>
      <c r="F3591" s="150" t="s">
        <v>14062</v>
      </c>
    </row>
    <row r="3592" spans="1:6" x14ac:dyDescent="0.15">
      <c r="A3592" s="150" t="s">
        <v>6343</v>
      </c>
      <c r="B3592" s="150" t="s">
        <v>30581</v>
      </c>
      <c r="C3592" s="150" t="s">
        <v>15565</v>
      </c>
      <c r="D3592" s="150">
        <v>96006</v>
      </c>
      <c r="E3592" s="150">
        <v>235528</v>
      </c>
      <c r="F3592" s="150" t="s">
        <v>30582</v>
      </c>
    </row>
    <row r="3593" spans="1:6" x14ac:dyDescent="0.15">
      <c r="A3593" s="150" t="s">
        <v>30583</v>
      </c>
      <c r="B3593" s="150" t="s">
        <v>15567</v>
      </c>
      <c r="C3593" s="150" t="s">
        <v>15568</v>
      </c>
      <c r="D3593" s="150">
        <v>6330000</v>
      </c>
      <c r="E3593" s="150">
        <v>8050000</v>
      </c>
      <c r="F3593" s="150" t="s">
        <v>22053</v>
      </c>
    </row>
    <row r="3594" spans="1:6" x14ac:dyDescent="0.15">
      <c r="A3594" s="150" t="s">
        <v>30584</v>
      </c>
      <c r="B3594" s="150" t="s">
        <v>784</v>
      </c>
      <c r="C3594" s="150" t="s">
        <v>2024</v>
      </c>
      <c r="D3594" s="150">
        <v>160000</v>
      </c>
      <c r="E3594" s="150">
        <v>240000</v>
      </c>
      <c r="F3594" s="150" t="s">
        <v>30585</v>
      </c>
    </row>
    <row r="3595" spans="1:6" x14ac:dyDescent="0.15">
      <c r="A3595" s="150" t="s">
        <v>30586</v>
      </c>
      <c r="B3595" s="150" t="s">
        <v>785</v>
      </c>
      <c r="C3595" s="150" t="s">
        <v>2025</v>
      </c>
      <c r="D3595" s="150">
        <v>667668</v>
      </c>
      <c r="E3595" s="150">
        <v>905134</v>
      </c>
      <c r="F3595" s="150" t="s">
        <v>22104</v>
      </c>
    </row>
    <row r="3596" spans="1:6" x14ac:dyDescent="0.15">
      <c r="A3596" s="150" t="s">
        <v>6344</v>
      </c>
      <c r="B3596" s="150" t="s">
        <v>30587</v>
      </c>
      <c r="C3596" s="150" t="s">
        <v>15569</v>
      </c>
      <c r="D3596" s="150">
        <v>10755205</v>
      </c>
      <c r="E3596" s="150">
        <v>19166952</v>
      </c>
      <c r="F3596" s="150" t="s">
        <v>30588</v>
      </c>
    </row>
    <row r="3597" spans="1:6" x14ac:dyDescent="0.15">
      <c r="A3597" s="150" t="s">
        <v>30589</v>
      </c>
      <c r="B3597" s="150" t="s">
        <v>786</v>
      </c>
      <c r="C3597" s="150" t="s">
        <v>2026</v>
      </c>
      <c r="D3597" s="150">
        <v>10200</v>
      </c>
      <c r="E3597" s="150">
        <v>10200</v>
      </c>
      <c r="F3597" s="150" t="s">
        <v>22103</v>
      </c>
    </row>
    <row r="3598" spans="1:6" x14ac:dyDescent="0.15">
      <c r="A3598" s="150" t="s">
        <v>30590</v>
      </c>
      <c r="B3598" s="150" t="s">
        <v>787</v>
      </c>
      <c r="C3598" s="150" t="s">
        <v>2027</v>
      </c>
      <c r="D3598" s="150">
        <v>68550</v>
      </c>
      <c r="E3598" s="150">
        <v>179540</v>
      </c>
      <c r="F3598" s="150" t="s">
        <v>14062</v>
      </c>
    </row>
    <row r="3599" spans="1:6" x14ac:dyDescent="0.15">
      <c r="A3599" s="150" t="s">
        <v>6345</v>
      </c>
      <c r="B3599" s="150" t="s">
        <v>30591</v>
      </c>
      <c r="C3599" s="150" t="s">
        <v>14159</v>
      </c>
      <c r="D3599" s="150">
        <v>1145018</v>
      </c>
      <c r="E3599" s="150">
        <v>1153771</v>
      </c>
      <c r="F3599" s="150" t="s">
        <v>18774</v>
      </c>
    </row>
    <row r="3600" spans="1:6" x14ac:dyDescent="0.15">
      <c r="A3600" s="150" t="s">
        <v>30592</v>
      </c>
      <c r="B3600" s="150" t="s">
        <v>788</v>
      </c>
      <c r="C3600" s="150" t="s">
        <v>2028</v>
      </c>
      <c r="D3600" s="150">
        <v>246700</v>
      </c>
      <c r="E3600" s="150">
        <v>302275</v>
      </c>
      <c r="F3600" s="150" t="s">
        <v>22052</v>
      </c>
    </row>
    <row r="3601" spans="1:6" x14ac:dyDescent="0.15">
      <c r="A3601" s="150" t="s">
        <v>6346</v>
      </c>
      <c r="B3601" s="150" t="s">
        <v>30593</v>
      </c>
      <c r="C3601" s="150" t="s">
        <v>15571</v>
      </c>
      <c r="D3601" s="150">
        <v>2500000</v>
      </c>
      <c r="E3601" s="150">
        <v>3350000</v>
      </c>
      <c r="F3601" s="150" t="s">
        <v>24492</v>
      </c>
    </row>
    <row r="3602" spans="1:6" x14ac:dyDescent="0.15">
      <c r="A3602" s="150" t="s">
        <v>6347</v>
      </c>
      <c r="B3602" s="150" t="s">
        <v>30594</v>
      </c>
      <c r="C3602" s="150" t="s">
        <v>15573</v>
      </c>
      <c r="D3602" s="150">
        <v>600000</v>
      </c>
      <c r="E3602" s="150">
        <v>700000</v>
      </c>
      <c r="F3602" s="150" t="s">
        <v>24492</v>
      </c>
    </row>
    <row r="3603" spans="1:6" x14ac:dyDescent="0.15">
      <c r="A3603" s="150" t="s">
        <v>6348</v>
      </c>
      <c r="B3603" s="150" t="s">
        <v>30595</v>
      </c>
      <c r="C3603" s="150" t="s">
        <v>15574</v>
      </c>
      <c r="D3603" s="150">
        <v>215499</v>
      </c>
      <c r="E3603" s="150">
        <v>239888</v>
      </c>
      <c r="F3603" s="150" t="s">
        <v>14062</v>
      </c>
    </row>
    <row r="3604" spans="1:6" x14ac:dyDescent="0.15">
      <c r="A3604" s="150" t="s">
        <v>6349</v>
      </c>
      <c r="B3604" s="150" t="s">
        <v>30596</v>
      </c>
      <c r="C3604" s="150" t="s">
        <v>1712</v>
      </c>
      <c r="D3604" s="150">
        <v>795052</v>
      </c>
      <c r="E3604" s="150">
        <v>2049274</v>
      </c>
      <c r="F3604" s="150" t="s">
        <v>22154</v>
      </c>
    </row>
    <row r="3605" spans="1:6" x14ac:dyDescent="0.15">
      <c r="A3605" s="150" t="s">
        <v>6350</v>
      </c>
      <c r="B3605" s="150" t="s">
        <v>30597</v>
      </c>
      <c r="C3605" s="150" t="s">
        <v>15575</v>
      </c>
      <c r="D3605" s="150">
        <v>1502000</v>
      </c>
      <c r="E3605" s="150">
        <v>1303900</v>
      </c>
      <c r="F3605" s="150" t="s">
        <v>22078</v>
      </c>
    </row>
    <row r="3606" spans="1:6" x14ac:dyDescent="0.15">
      <c r="A3606" s="150" t="s">
        <v>6351</v>
      </c>
      <c r="B3606" s="150" t="s">
        <v>30598</v>
      </c>
      <c r="C3606" s="150" t="s">
        <v>15576</v>
      </c>
      <c r="D3606" s="150">
        <v>2700000</v>
      </c>
      <c r="E3606" s="150">
        <v>400000</v>
      </c>
      <c r="F3606" s="150" t="s">
        <v>22053</v>
      </c>
    </row>
    <row r="3607" spans="1:6" x14ac:dyDescent="0.15">
      <c r="A3607" s="150" t="s">
        <v>6352</v>
      </c>
      <c r="B3607" s="150" t="s">
        <v>30599</v>
      </c>
      <c r="C3607" s="150" t="s">
        <v>15577</v>
      </c>
      <c r="D3607" s="150">
        <v>2798970</v>
      </c>
      <c r="E3607" s="150">
        <v>989520</v>
      </c>
      <c r="F3607" s="150" t="s">
        <v>27096</v>
      </c>
    </row>
    <row r="3608" spans="1:6" x14ac:dyDescent="0.15">
      <c r="A3608" s="150" t="s">
        <v>6353</v>
      </c>
      <c r="B3608" s="150" t="s">
        <v>30600</v>
      </c>
      <c r="C3608" s="150" t="s">
        <v>15578</v>
      </c>
      <c r="D3608" s="150">
        <v>3409645</v>
      </c>
      <c r="E3608" s="150">
        <v>3687460</v>
      </c>
      <c r="F3608" s="150" t="s">
        <v>22060</v>
      </c>
    </row>
    <row r="3609" spans="1:6" x14ac:dyDescent="0.15">
      <c r="A3609" s="150" t="s">
        <v>6354</v>
      </c>
      <c r="B3609" s="150" t="s">
        <v>30601</v>
      </c>
      <c r="C3609" s="150" t="s">
        <v>15237</v>
      </c>
      <c r="D3609" s="150">
        <v>16458589</v>
      </c>
      <c r="E3609" s="150">
        <v>9652530</v>
      </c>
      <c r="F3609" s="150" t="s">
        <v>22053</v>
      </c>
    </row>
    <row r="3610" spans="1:6" x14ac:dyDescent="0.15">
      <c r="A3610" s="150" t="s">
        <v>6355</v>
      </c>
      <c r="B3610" s="150" t="s">
        <v>30602</v>
      </c>
      <c r="C3610" s="150" t="s">
        <v>15579</v>
      </c>
      <c r="D3610" s="150">
        <v>693919</v>
      </c>
      <c r="E3610" s="150">
        <v>616091.19999999995</v>
      </c>
      <c r="F3610" s="150" t="s">
        <v>22060</v>
      </c>
    </row>
    <row r="3611" spans="1:6" x14ac:dyDescent="0.15">
      <c r="A3611" s="150" t="s">
        <v>6356</v>
      </c>
      <c r="B3611" s="150" t="s">
        <v>30603</v>
      </c>
      <c r="C3611" s="150" t="s">
        <v>15580</v>
      </c>
      <c r="D3611" s="150">
        <v>32738288</v>
      </c>
      <c r="E3611" s="150">
        <v>25854400</v>
      </c>
      <c r="F3611" s="150" t="s">
        <v>22082</v>
      </c>
    </row>
    <row r="3612" spans="1:6" x14ac:dyDescent="0.15">
      <c r="A3612" s="150" t="s">
        <v>1332</v>
      </c>
      <c r="B3612" s="150" t="s">
        <v>789</v>
      </c>
      <c r="C3612" s="150" t="s">
        <v>2029</v>
      </c>
      <c r="D3612" s="150">
        <v>50200</v>
      </c>
      <c r="E3612" s="150">
        <v>109820</v>
      </c>
      <c r="F3612" s="150" t="s">
        <v>24598</v>
      </c>
    </row>
    <row r="3613" spans="1:6" x14ac:dyDescent="0.15">
      <c r="A3613" s="150" t="s">
        <v>6357</v>
      </c>
      <c r="B3613" s="150" t="s">
        <v>30604</v>
      </c>
      <c r="C3613" s="150" t="s">
        <v>15581</v>
      </c>
      <c r="D3613" s="150">
        <v>431931.86</v>
      </c>
      <c r="E3613" s="150">
        <v>388161.2</v>
      </c>
      <c r="F3613" s="150" t="s">
        <v>22067</v>
      </c>
    </row>
    <row r="3614" spans="1:6" x14ac:dyDescent="0.15">
      <c r="A3614" s="150" t="s">
        <v>3270</v>
      </c>
      <c r="B3614" s="150" t="s">
        <v>15582</v>
      </c>
      <c r="C3614" s="150" t="s">
        <v>15583</v>
      </c>
      <c r="D3614" s="150">
        <v>272700</v>
      </c>
      <c r="E3614" s="150">
        <v>439820</v>
      </c>
      <c r="F3614" s="150" t="s">
        <v>22169</v>
      </c>
    </row>
    <row r="3615" spans="1:6" x14ac:dyDescent="0.15">
      <c r="A3615" s="150" t="s">
        <v>6358</v>
      </c>
      <c r="B3615" s="150" t="s">
        <v>30605</v>
      </c>
      <c r="C3615" s="150" t="s">
        <v>15584</v>
      </c>
      <c r="D3615" s="150">
        <v>6000000</v>
      </c>
      <c r="E3615" s="150">
        <v>12000000</v>
      </c>
      <c r="F3615" s="150" t="s">
        <v>22103</v>
      </c>
    </row>
    <row r="3616" spans="1:6" x14ac:dyDescent="0.15">
      <c r="A3616" s="150" t="s">
        <v>6359</v>
      </c>
      <c r="B3616" s="150" t="s">
        <v>30606</v>
      </c>
      <c r="C3616" s="150" t="s">
        <v>15585</v>
      </c>
      <c r="D3616" s="150">
        <v>1118325</v>
      </c>
      <c r="E3616" s="150">
        <v>1391027.04</v>
      </c>
      <c r="F3616" s="150" t="s">
        <v>22078</v>
      </c>
    </row>
    <row r="3617" spans="1:6" x14ac:dyDescent="0.15">
      <c r="A3617" s="150" t="s">
        <v>3268</v>
      </c>
      <c r="B3617" s="150" t="s">
        <v>15586</v>
      </c>
      <c r="C3617" s="150" t="s">
        <v>15587</v>
      </c>
      <c r="D3617" s="150">
        <v>6036000</v>
      </c>
      <c r="E3617" s="150">
        <v>7503000</v>
      </c>
      <c r="F3617" s="150" t="s">
        <v>22089</v>
      </c>
    </row>
    <row r="3618" spans="1:6" x14ac:dyDescent="0.15">
      <c r="A3618" s="150" t="s">
        <v>6360</v>
      </c>
      <c r="B3618" s="150" t="s">
        <v>30607</v>
      </c>
      <c r="C3618" s="150" t="s">
        <v>15588</v>
      </c>
      <c r="D3618" s="150">
        <v>1109377</v>
      </c>
      <c r="E3618" s="150">
        <v>802300</v>
      </c>
      <c r="F3618" s="150" t="s">
        <v>30527</v>
      </c>
    </row>
    <row r="3619" spans="1:6" x14ac:dyDescent="0.15">
      <c r="A3619" s="150" t="s">
        <v>6361</v>
      </c>
      <c r="B3619" s="150" t="s">
        <v>30608</v>
      </c>
      <c r="C3619" s="150" t="s">
        <v>15589</v>
      </c>
      <c r="D3619" s="150">
        <v>2220000</v>
      </c>
      <c r="E3619" s="150">
        <v>2110000</v>
      </c>
      <c r="F3619" s="150" t="s">
        <v>22060</v>
      </c>
    </row>
    <row r="3620" spans="1:6" x14ac:dyDescent="0.15">
      <c r="A3620" s="150" t="s">
        <v>1333</v>
      </c>
      <c r="B3620" s="150" t="s">
        <v>23587</v>
      </c>
      <c r="C3620" s="150" t="s">
        <v>2030</v>
      </c>
      <c r="D3620" s="150">
        <v>38000</v>
      </c>
      <c r="E3620" s="150">
        <v>57497.599999999999</v>
      </c>
      <c r="F3620" s="150" t="s">
        <v>22132</v>
      </c>
    </row>
    <row r="3621" spans="1:6" x14ac:dyDescent="0.15">
      <c r="A3621" s="150" t="s">
        <v>6362</v>
      </c>
      <c r="B3621" s="150" t="s">
        <v>30609</v>
      </c>
      <c r="C3621" s="150" t="s">
        <v>15590</v>
      </c>
      <c r="D3621" s="150">
        <v>1864000</v>
      </c>
      <c r="E3621" s="150">
        <v>2185600</v>
      </c>
      <c r="F3621" s="150" t="s">
        <v>24492</v>
      </c>
    </row>
    <row r="3622" spans="1:6" x14ac:dyDescent="0.15">
      <c r="A3622" s="150" t="s">
        <v>6363</v>
      </c>
      <c r="B3622" s="150" t="s">
        <v>30610</v>
      </c>
      <c r="C3622" s="150" t="s">
        <v>15591</v>
      </c>
      <c r="D3622" s="150">
        <v>2080000</v>
      </c>
      <c r="E3622" s="150">
        <v>3134700</v>
      </c>
      <c r="F3622" s="150" t="s">
        <v>18774</v>
      </c>
    </row>
    <row r="3623" spans="1:6" x14ac:dyDescent="0.15">
      <c r="A3623" s="150" t="s">
        <v>6364</v>
      </c>
      <c r="B3623" s="150" t="s">
        <v>30611</v>
      </c>
      <c r="C3623" s="150" t="s">
        <v>15592</v>
      </c>
      <c r="D3623" s="150">
        <v>1755000</v>
      </c>
      <c r="E3623" s="150">
        <v>3252000</v>
      </c>
      <c r="F3623" s="150" t="s">
        <v>22172</v>
      </c>
    </row>
    <row r="3624" spans="1:6" x14ac:dyDescent="0.15">
      <c r="A3624" s="150" t="s">
        <v>1334</v>
      </c>
      <c r="B3624" s="150" t="s">
        <v>790</v>
      </c>
      <c r="C3624" s="150" t="s">
        <v>2031</v>
      </c>
      <c r="D3624" s="150">
        <v>132270</v>
      </c>
      <c r="E3624" s="150">
        <v>66700</v>
      </c>
      <c r="F3624" s="150" t="s">
        <v>18774</v>
      </c>
    </row>
    <row r="3625" spans="1:6" x14ac:dyDescent="0.15">
      <c r="A3625" s="150" t="s">
        <v>6365</v>
      </c>
      <c r="B3625" s="150" t="s">
        <v>30612</v>
      </c>
      <c r="C3625" s="150" t="s">
        <v>15593</v>
      </c>
      <c r="D3625" s="150">
        <v>199930</v>
      </c>
      <c r="E3625" s="150">
        <v>395200</v>
      </c>
      <c r="F3625" s="150" t="s">
        <v>18774</v>
      </c>
    </row>
    <row r="3626" spans="1:6" x14ac:dyDescent="0.15">
      <c r="A3626" s="150" t="s">
        <v>6366</v>
      </c>
      <c r="B3626" s="150" t="s">
        <v>30613</v>
      </c>
      <c r="C3626" s="150" t="s">
        <v>15594</v>
      </c>
      <c r="D3626" s="150">
        <v>33255076</v>
      </c>
      <c r="E3626" s="150">
        <v>34387820</v>
      </c>
      <c r="F3626" s="150" t="s">
        <v>30013</v>
      </c>
    </row>
    <row r="3627" spans="1:6" x14ac:dyDescent="0.15">
      <c r="A3627" s="150" t="s">
        <v>1335</v>
      </c>
      <c r="B3627" s="150" t="s">
        <v>791</v>
      </c>
      <c r="C3627" s="150" t="s">
        <v>2032</v>
      </c>
      <c r="D3627" s="150">
        <v>731303.78</v>
      </c>
      <c r="E3627" s="150">
        <v>617041.4</v>
      </c>
      <c r="F3627" s="150" t="s">
        <v>22154</v>
      </c>
    </row>
    <row r="3628" spans="1:6" x14ac:dyDescent="0.15">
      <c r="A3628" s="150" t="s">
        <v>6367</v>
      </c>
      <c r="B3628" s="150" t="s">
        <v>30614</v>
      </c>
      <c r="C3628" s="150" t="s">
        <v>15595</v>
      </c>
      <c r="D3628" s="150">
        <v>22557688</v>
      </c>
      <c r="E3628" s="150">
        <v>28935225</v>
      </c>
      <c r="F3628" s="150" t="s">
        <v>22161</v>
      </c>
    </row>
    <row r="3629" spans="1:6" x14ac:dyDescent="0.15">
      <c r="A3629" s="150" t="s">
        <v>6368</v>
      </c>
      <c r="B3629" s="150" t="s">
        <v>30615</v>
      </c>
      <c r="C3629" s="150" t="s">
        <v>15596</v>
      </c>
      <c r="D3629" s="150">
        <v>41420989.600000001</v>
      </c>
      <c r="E3629" s="150">
        <v>65349941.600000001</v>
      </c>
      <c r="F3629" s="150" t="s">
        <v>30616</v>
      </c>
    </row>
    <row r="3630" spans="1:6" x14ac:dyDescent="0.15">
      <c r="A3630" s="150" t="s">
        <v>1336</v>
      </c>
      <c r="B3630" s="150" t="s">
        <v>792</v>
      </c>
      <c r="C3630" s="150" t="s">
        <v>2033</v>
      </c>
      <c r="D3630" s="150">
        <v>470040</v>
      </c>
      <c r="E3630" s="150">
        <v>901986</v>
      </c>
      <c r="F3630" s="150" t="s">
        <v>24599</v>
      </c>
    </row>
    <row r="3631" spans="1:6" x14ac:dyDescent="0.15">
      <c r="A3631" s="150" t="s">
        <v>6369</v>
      </c>
      <c r="B3631" s="150" t="s">
        <v>30617</v>
      </c>
      <c r="C3631" s="150" t="s">
        <v>15598</v>
      </c>
      <c r="D3631" s="150">
        <v>5484099</v>
      </c>
      <c r="E3631" s="150">
        <v>5520200</v>
      </c>
      <c r="F3631" s="150" t="s">
        <v>22154</v>
      </c>
    </row>
    <row r="3632" spans="1:6" x14ac:dyDescent="0.15">
      <c r="A3632" s="150" t="s">
        <v>6370</v>
      </c>
      <c r="B3632" s="150" t="s">
        <v>30618</v>
      </c>
      <c r="C3632" s="150" t="s">
        <v>15599</v>
      </c>
      <c r="D3632" s="150">
        <v>352371</v>
      </c>
      <c r="E3632" s="150">
        <v>527960</v>
      </c>
      <c r="F3632" s="150" t="s">
        <v>22060</v>
      </c>
    </row>
    <row r="3633" spans="1:6" x14ac:dyDescent="0.15">
      <c r="A3633" s="150" t="s">
        <v>6371</v>
      </c>
      <c r="B3633" s="150" t="s">
        <v>30619</v>
      </c>
      <c r="C3633" s="150" t="s">
        <v>15600</v>
      </c>
      <c r="D3633" s="150">
        <v>866770</v>
      </c>
      <c r="E3633" s="150">
        <v>1255800</v>
      </c>
      <c r="F3633" s="150" t="s">
        <v>22137</v>
      </c>
    </row>
    <row r="3634" spans="1:6" x14ac:dyDescent="0.15">
      <c r="A3634" s="150" t="s">
        <v>6372</v>
      </c>
      <c r="B3634" s="150" t="s">
        <v>30620</v>
      </c>
      <c r="C3634" s="150" t="s">
        <v>15601</v>
      </c>
      <c r="D3634" s="150">
        <v>120687</v>
      </c>
      <c r="E3634" s="150">
        <v>122268</v>
      </c>
      <c r="F3634" s="150" t="s">
        <v>22078</v>
      </c>
    </row>
    <row r="3635" spans="1:6" x14ac:dyDescent="0.15">
      <c r="A3635" s="150" t="s">
        <v>1337</v>
      </c>
      <c r="B3635" s="150" t="s">
        <v>793</v>
      </c>
      <c r="C3635" s="150" t="s">
        <v>2034</v>
      </c>
      <c r="D3635" s="150">
        <v>53252000</v>
      </c>
      <c r="E3635" s="150">
        <v>48978000</v>
      </c>
      <c r="F3635" s="150" t="s">
        <v>30621</v>
      </c>
    </row>
    <row r="3636" spans="1:6" x14ac:dyDescent="0.15">
      <c r="A3636" s="150" t="s">
        <v>6373</v>
      </c>
      <c r="B3636" s="150" t="s">
        <v>30622</v>
      </c>
      <c r="C3636" s="150" t="s">
        <v>15602</v>
      </c>
      <c r="D3636" s="150">
        <v>1901537.7</v>
      </c>
      <c r="E3636" s="150">
        <v>2014564</v>
      </c>
      <c r="F3636" s="150" t="s">
        <v>22078</v>
      </c>
    </row>
    <row r="3637" spans="1:6" x14ac:dyDescent="0.15">
      <c r="A3637" s="150" t="s">
        <v>6374</v>
      </c>
      <c r="B3637" s="150" t="s">
        <v>30623</v>
      </c>
      <c r="C3637" s="150" t="s">
        <v>15603</v>
      </c>
      <c r="D3637" s="150">
        <v>1125374</v>
      </c>
      <c r="E3637" s="150">
        <v>2311960</v>
      </c>
      <c r="F3637" s="150" t="s">
        <v>30624</v>
      </c>
    </row>
    <row r="3638" spans="1:6" x14ac:dyDescent="0.15">
      <c r="A3638" s="150" t="s">
        <v>6375</v>
      </c>
      <c r="B3638" s="150" t="s">
        <v>30625</v>
      </c>
      <c r="C3638" s="150" t="s">
        <v>15605</v>
      </c>
      <c r="D3638" s="150">
        <v>1631080</v>
      </c>
      <c r="E3638" s="150">
        <v>2059080</v>
      </c>
      <c r="F3638" s="150" t="s">
        <v>30626</v>
      </c>
    </row>
    <row r="3639" spans="1:6" x14ac:dyDescent="0.15">
      <c r="A3639" s="150" t="s">
        <v>1338</v>
      </c>
      <c r="B3639" s="150" t="s">
        <v>794</v>
      </c>
      <c r="C3639" s="150" t="s">
        <v>2035</v>
      </c>
      <c r="D3639" s="150">
        <v>484275</v>
      </c>
      <c r="E3639" s="150">
        <v>607683.25</v>
      </c>
      <c r="F3639" s="150" t="s">
        <v>24552</v>
      </c>
    </row>
    <row r="3640" spans="1:6" x14ac:dyDescent="0.15">
      <c r="A3640" s="150" t="s">
        <v>1339</v>
      </c>
      <c r="B3640" s="150" t="s">
        <v>795</v>
      </c>
      <c r="C3640" s="150" t="s">
        <v>2036</v>
      </c>
      <c r="D3640" s="150">
        <v>69830</v>
      </c>
      <c r="E3640" s="150">
        <v>293210</v>
      </c>
      <c r="F3640" s="150" t="s">
        <v>24600</v>
      </c>
    </row>
    <row r="3641" spans="1:6" x14ac:dyDescent="0.15">
      <c r="A3641" s="150" t="s">
        <v>3258</v>
      </c>
      <c r="B3641" s="150" t="s">
        <v>796</v>
      </c>
      <c r="C3641" s="150" t="s">
        <v>2037</v>
      </c>
      <c r="D3641" s="150">
        <v>834750</v>
      </c>
      <c r="E3641" s="150">
        <v>1789468</v>
      </c>
      <c r="F3641" s="150" t="s">
        <v>24601</v>
      </c>
    </row>
    <row r="3642" spans="1:6" x14ac:dyDescent="0.15">
      <c r="A3642" s="150" t="s">
        <v>6376</v>
      </c>
      <c r="B3642" s="150" t="s">
        <v>30627</v>
      </c>
      <c r="C3642" s="150" t="s">
        <v>15607</v>
      </c>
      <c r="D3642" s="150">
        <v>149274</v>
      </c>
      <c r="E3642" s="150">
        <v>213623</v>
      </c>
      <c r="F3642" s="150" t="s">
        <v>30628</v>
      </c>
    </row>
    <row r="3643" spans="1:6" x14ac:dyDescent="0.15">
      <c r="A3643" s="150" t="s">
        <v>6377</v>
      </c>
      <c r="B3643" s="150" t="s">
        <v>30629</v>
      </c>
      <c r="C3643" s="150" t="s">
        <v>15608</v>
      </c>
      <c r="D3643" s="150">
        <v>1550900</v>
      </c>
      <c r="E3643" s="150">
        <v>4414600</v>
      </c>
      <c r="F3643" s="150" t="s">
        <v>22161</v>
      </c>
    </row>
    <row r="3644" spans="1:6" x14ac:dyDescent="0.15">
      <c r="A3644" s="150" t="s">
        <v>6378</v>
      </c>
      <c r="B3644" s="150" t="s">
        <v>30630</v>
      </c>
      <c r="C3644" s="150" t="s">
        <v>15609</v>
      </c>
      <c r="D3644" s="150">
        <v>3540000</v>
      </c>
      <c r="E3644" s="150">
        <v>6350000</v>
      </c>
      <c r="F3644" s="150" t="s">
        <v>24492</v>
      </c>
    </row>
    <row r="3645" spans="1:6" x14ac:dyDescent="0.15">
      <c r="A3645" s="150" t="s">
        <v>6379</v>
      </c>
      <c r="B3645" s="150" t="s">
        <v>30631</v>
      </c>
      <c r="C3645" s="150" t="s">
        <v>12656</v>
      </c>
      <c r="D3645" s="150">
        <v>1261382</v>
      </c>
      <c r="E3645" s="150">
        <v>1220269</v>
      </c>
      <c r="F3645" s="150" t="s">
        <v>18774</v>
      </c>
    </row>
    <row r="3646" spans="1:6" x14ac:dyDescent="0.15">
      <c r="A3646" s="150" t="s">
        <v>6380</v>
      </c>
      <c r="B3646" s="150" t="s">
        <v>30632</v>
      </c>
      <c r="C3646" s="150" t="s">
        <v>15610</v>
      </c>
      <c r="D3646" s="150">
        <v>1030000</v>
      </c>
      <c r="E3646" s="150">
        <v>3550000</v>
      </c>
      <c r="F3646" s="150" t="s">
        <v>27511</v>
      </c>
    </row>
    <row r="3647" spans="1:6" x14ac:dyDescent="0.15">
      <c r="A3647" s="150" t="s">
        <v>1340</v>
      </c>
      <c r="B3647" s="150" t="s">
        <v>797</v>
      </c>
      <c r="C3647" s="150" t="s">
        <v>2038</v>
      </c>
      <c r="D3647" s="150">
        <v>2983800</v>
      </c>
      <c r="E3647" s="150">
        <v>3656000</v>
      </c>
      <c r="F3647" s="150" t="s">
        <v>24465</v>
      </c>
    </row>
    <row r="3648" spans="1:6" x14ac:dyDescent="0.15">
      <c r="A3648" s="150" t="s">
        <v>6381</v>
      </c>
      <c r="B3648" s="150" t="s">
        <v>30633</v>
      </c>
      <c r="C3648" s="150" t="s">
        <v>15611</v>
      </c>
      <c r="D3648" s="150">
        <v>2455300</v>
      </c>
      <c r="E3648" s="150">
        <v>2071500</v>
      </c>
      <c r="F3648" s="150" t="s">
        <v>30634</v>
      </c>
    </row>
    <row r="3649" spans="1:6" x14ac:dyDescent="0.15">
      <c r="A3649" s="150" t="s">
        <v>1341</v>
      </c>
      <c r="B3649" s="150" t="s">
        <v>798</v>
      </c>
      <c r="C3649" s="150" t="s">
        <v>2039</v>
      </c>
      <c r="D3649" s="150">
        <v>1816536</v>
      </c>
      <c r="E3649" s="150">
        <v>1975000</v>
      </c>
      <c r="F3649" s="150" t="s">
        <v>24602</v>
      </c>
    </row>
    <row r="3650" spans="1:6" x14ac:dyDescent="0.15">
      <c r="A3650" s="150" t="s">
        <v>6382</v>
      </c>
      <c r="B3650" s="150" t="s">
        <v>30635</v>
      </c>
      <c r="C3650" s="150" t="s">
        <v>15612</v>
      </c>
      <c r="D3650" s="150">
        <v>2275508.1800000002</v>
      </c>
      <c r="E3650" s="150">
        <v>3126460</v>
      </c>
      <c r="F3650" s="150" t="s">
        <v>30636</v>
      </c>
    </row>
    <row r="3651" spans="1:6" x14ac:dyDescent="0.15">
      <c r="A3651" s="150" t="s">
        <v>1342</v>
      </c>
      <c r="B3651" s="150" t="s">
        <v>799</v>
      </c>
      <c r="C3651" s="150" t="s">
        <v>2040</v>
      </c>
      <c r="D3651" s="150">
        <v>1713171</v>
      </c>
      <c r="E3651" s="150">
        <v>2661245</v>
      </c>
      <c r="F3651" s="150" t="s">
        <v>22060</v>
      </c>
    </row>
    <row r="3652" spans="1:6" x14ac:dyDescent="0.15">
      <c r="A3652" s="150" t="s">
        <v>1343</v>
      </c>
      <c r="B3652" s="150" t="s">
        <v>800</v>
      </c>
      <c r="C3652" s="150" t="s">
        <v>2041</v>
      </c>
      <c r="D3652" s="150">
        <v>8030625.4000000004</v>
      </c>
      <c r="E3652" s="150">
        <v>3824184</v>
      </c>
      <c r="F3652" s="150" t="s">
        <v>24603</v>
      </c>
    </row>
    <row r="3653" spans="1:6" x14ac:dyDescent="0.15">
      <c r="A3653" s="150" t="s">
        <v>6383</v>
      </c>
      <c r="B3653" s="150" t="s">
        <v>30637</v>
      </c>
      <c r="C3653" s="150" t="s">
        <v>15614</v>
      </c>
      <c r="D3653" s="150">
        <v>4527072</v>
      </c>
      <c r="E3653" s="150">
        <v>7452174</v>
      </c>
      <c r="F3653" s="150" t="s">
        <v>28406</v>
      </c>
    </row>
    <row r="3654" spans="1:6" x14ac:dyDescent="0.15">
      <c r="A3654" s="150" t="s">
        <v>6384</v>
      </c>
      <c r="B3654" s="150" t="s">
        <v>30638</v>
      </c>
      <c r="C3654" s="150" t="s">
        <v>15615</v>
      </c>
      <c r="D3654" s="150">
        <v>28212268</v>
      </c>
      <c r="E3654" s="150">
        <v>35439996</v>
      </c>
      <c r="F3654" s="150" t="s">
        <v>14062</v>
      </c>
    </row>
    <row r="3655" spans="1:6" x14ac:dyDescent="0.15">
      <c r="A3655" s="150" t="s">
        <v>1344</v>
      </c>
      <c r="B3655" s="150" t="s">
        <v>801</v>
      </c>
      <c r="C3655" s="150" t="s">
        <v>2042</v>
      </c>
      <c r="D3655" s="150">
        <v>996000</v>
      </c>
      <c r="E3655" s="150">
        <v>1893000</v>
      </c>
      <c r="F3655" s="150" t="s">
        <v>22052</v>
      </c>
    </row>
    <row r="3656" spans="1:6" x14ac:dyDescent="0.15">
      <c r="A3656" s="150" t="s">
        <v>6385</v>
      </c>
      <c r="B3656" s="150" t="s">
        <v>30639</v>
      </c>
      <c r="C3656" s="150" t="s">
        <v>15616</v>
      </c>
      <c r="D3656" s="150">
        <v>778.6</v>
      </c>
      <c r="E3656" s="150">
        <v>818</v>
      </c>
      <c r="F3656" s="150" t="s">
        <v>30640</v>
      </c>
    </row>
    <row r="3657" spans="1:6" x14ac:dyDescent="0.15">
      <c r="A3657" s="150" t="s">
        <v>6386</v>
      </c>
      <c r="B3657" s="150" t="s">
        <v>30641</v>
      </c>
      <c r="C3657" s="150" t="s">
        <v>15618</v>
      </c>
      <c r="D3657" s="150">
        <v>18002850</v>
      </c>
      <c r="E3657" s="150">
        <v>19129880</v>
      </c>
      <c r="F3657" s="150" t="s">
        <v>30498</v>
      </c>
    </row>
    <row r="3658" spans="1:6" x14ac:dyDescent="0.15">
      <c r="A3658" s="150" t="s">
        <v>6387</v>
      </c>
      <c r="B3658" s="150" t="s">
        <v>30642</v>
      </c>
      <c r="C3658" s="150" t="s">
        <v>15619</v>
      </c>
      <c r="D3658" s="150">
        <v>228083590</v>
      </c>
      <c r="E3658" s="150">
        <v>357226000</v>
      </c>
      <c r="F3658" s="150" t="s">
        <v>24581</v>
      </c>
    </row>
    <row r="3659" spans="1:6" x14ac:dyDescent="0.15">
      <c r="A3659" s="150" t="s">
        <v>1345</v>
      </c>
      <c r="B3659" s="150" t="s">
        <v>802</v>
      </c>
      <c r="C3659" s="150" t="s">
        <v>2043</v>
      </c>
      <c r="D3659" s="150">
        <v>750480</v>
      </c>
      <c r="E3659" s="150">
        <v>820040</v>
      </c>
      <c r="F3659" s="150" t="s">
        <v>24604</v>
      </c>
    </row>
    <row r="3660" spans="1:6" x14ac:dyDescent="0.15">
      <c r="A3660" s="150" t="s">
        <v>6388</v>
      </c>
      <c r="B3660" s="150" t="s">
        <v>30643</v>
      </c>
      <c r="C3660" s="150" t="s">
        <v>15620</v>
      </c>
      <c r="D3660" s="150">
        <v>4571589.2</v>
      </c>
      <c r="E3660" s="150">
        <v>6457159.7000000002</v>
      </c>
      <c r="F3660" s="150" t="s">
        <v>24545</v>
      </c>
    </row>
    <row r="3661" spans="1:6" x14ac:dyDescent="0.15">
      <c r="A3661" s="150" t="s">
        <v>6389</v>
      </c>
      <c r="B3661" s="150" t="s">
        <v>30644</v>
      </c>
      <c r="C3661" s="150" t="s">
        <v>15621</v>
      </c>
      <c r="D3661" s="150">
        <v>64257.599999999999</v>
      </c>
      <c r="E3661" s="150">
        <v>74635.78</v>
      </c>
      <c r="F3661" s="150" t="s">
        <v>14062</v>
      </c>
    </row>
    <row r="3662" spans="1:6" x14ac:dyDescent="0.15">
      <c r="A3662" s="150" t="s">
        <v>6390</v>
      </c>
      <c r="B3662" s="150" t="s">
        <v>30645</v>
      </c>
      <c r="C3662" s="150" t="s">
        <v>15600</v>
      </c>
      <c r="D3662" s="150">
        <v>1116770</v>
      </c>
      <c r="E3662" s="150">
        <v>1255800</v>
      </c>
      <c r="F3662" s="150" t="s">
        <v>22137</v>
      </c>
    </row>
    <row r="3663" spans="1:6" x14ac:dyDescent="0.15">
      <c r="A3663" s="150" t="s">
        <v>6391</v>
      </c>
      <c r="B3663" s="150" t="s">
        <v>30646</v>
      </c>
      <c r="C3663" s="150" t="s">
        <v>15622</v>
      </c>
      <c r="D3663" s="150">
        <v>39094000</v>
      </c>
      <c r="E3663" s="150">
        <v>55335000</v>
      </c>
      <c r="F3663" s="150" t="s">
        <v>27061</v>
      </c>
    </row>
    <row r="3664" spans="1:6" x14ac:dyDescent="0.15">
      <c r="A3664" s="150" t="s">
        <v>6392</v>
      </c>
      <c r="B3664" s="150" t="s">
        <v>30647</v>
      </c>
      <c r="C3664" s="150" t="s">
        <v>15623</v>
      </c>
      <c r="D3664" s="150">
        <v>1419880.11</v>
      </c>
      <c r="E3664" s="150">
        <v>1197813.3400000001</v>
      </c>
      <c r="F3664" s="150" t="s">
        <v>30648</v>
      </c>
    </row>
    <row r="3665" spans="1:6" x14ac:dyDescent="0.15">
      <c r="A3665" s="150" t="s">
        <v>1346</v>
      </c>
      <c r="B3665" s="150" t="s">
        <v>803</v>
      </c>
      <c r="C3665" s="150" t="s">
        <v>2044</v>
      </c>
      <c r="D3665" s="150">
        <v>8818046.8000000007</v>
      </c>
      <c r="E3665" s="150">
        <v>9084603</v>
      </c>
      <c r="F3665" s="150" t="s">
        <v>22077</v>
      </c>
    </row>
    <row r="3666" spans="1:6" x14ac:dyDescent="0.15">
      <c r="A3666" s="150" t="s">
        <v>6393</v>
      </c>
      <c r="B3666" s="150" t="s">
        <v>30649</v>
      </c>
      <c r="C3666" s="150" t="s">
        <v>15624</v>
      </c>
      <c r="D3666" s="150">
        <v>22941000</v>
      </c>
      <c r="E3666" s="150">
        <v>29220000</v>
      </c>
      <c r="F3666" s="150" t="s">
        <v>30650</v>
      </c>
    </row>
    <row r="3667" spans="1:6" x14ac:dyDescent="0.15">
      <c r="A3667" s="150" t="s">
        <v>6394</v>
      </c>
      <c r="B3667" s="150" t="s">
        <v>30651</v>
      </c>
      <c r="C3667" s="150" t="s">
        <v>14825</v>
      </c>
      <c r="D3667" s="150">
        <v>2468400</v>
      </c>
      <c r="E3667" s="150">
        <v>641900</v>
      </c>
      <c r="F3667" s="150" t="s">
        <v>22053</v>
      </c>
    </row>
    <row r="3668" spans="1:6" x14ac:dyDescent="0.15">
      <c r="A3668" s="150" t="s">
        <v>6395</v>
      </c>
      <c r="B3668" s="150" t="s">
        <v>30652</v>
      </c>
      <c r="C3668" s="150" t="s">
        <v>15626</v>
      </c>
      <c r="D3668" s="150">
        <v>2717830</v>
      </c>
      <c r="E3668" s="150">
        <v>4113620</v>
      </c>
      <c r="F3668" s="150" t="s">
        <v>22136</v>
      </c>
    </row>
    <row r="3669" spans="1:6" x14ac:dyDescent="0.15">
      <c r="A3669" s="150" t="s">
        <v>6396</v>
      </c>
      <c r="B3669" s="150" t="s">
        <v>30653</v>
      </c>
      <c r="C3669" s="150" t="s">
        <v>15627</v>
      </c>
      <c r="D3669" s="150">
        <v>547911.12</v>
      </c>
      <c r="E3669" s="150">
        <v>233379</v>
      </c>
      <c r="F3669" s="150" t="s">
        <v>22154</v>
      </c>
    </row>
    <row r="3670" spans="1:6" x14ac:dyDescent="0.15">
      <c r="A3670" s="150" t="s">
        <v>6397</v>
      </c>
      <c r="B3670" s="150" t="s">
        <v>30654</v>
      </c>
      <c r="C3670" s="150" t="s">
        <v>15628</v>
      </c>
      <c r="D3670" s="150">
        <v>855221</v>
      </c>
      <c r="E3670" s="150">
        <v>769761</v>
      </c>
      <c r="F3670" s="150" t="s">
        <v>24645</v>
      </c>
    </row>
    <row r="3671" spans="1:6" x14ac:dyDescent="0.15">
      <c r="A3671" s="150" t="s">
        <v>6398</v>
      </c>
      <c r="B3671" s="150" t="s">
        <v>30655</v>
      </c>
      <c r="C3671" s="150" t="s">
        <v>15629</v>
      </c>
      <c r="D3671" s="150">
        <v>29221913</v>
      </c>
      <c r="E3671" s="150">
        <v>36140000</v>
      </c>
      <c r="F3671" s="150" t="s">
        <v>24581</v>
      </c>
    </row>
    <row r="3672" spans="1:6" x14ac:dyDescent="0.15">
      <c r="A3672" s="150" t="s">
        <v>6399</v>
      </c>
      <c r="B3672" s="150" t="s">
        <v>30656</v>
      </c>
      <c r="C3672" s="150" t="s">
        <v>15630</v>
      </c>
      <c r="D3672" s="150">
        <v>5875000</v>
      </c>
      <c r="E3672" s="150">
        <v>5214000</v>
      </c>
      <c r="F3672" s="150" t="s">
        <v>22093</v>
      </c>
    </row>
    <row r="3673" spans="1:6" x14ac:dyDescent="0.15">
      <c r="A3673" s="150" t="s">
        <v>6400</v>
      </c>
      <c r="B3673" s="150" t="s">
        <v>30657</v>
      </c>
      <c r="C3673" s="150" t="s">
        <v>15631</v>
      </c>
      <c r="D3673" s="150">
        <v>362431</v>
      </c>
      <c r="E3673" s="150">
        <v>543740</v>
      </c>
      <c r="F3673" s="150" t="s">
        <v>18774</v>
      </c>
    </row>
    <row r="3674" spans="1:6" x14ac:dyDescent="0.15">
      <c r="A3674" s="150" t="s">
        <v>1347</v>
      </c>
      <c r="B3674" s="150" t="s">
        <v>804</v>
      </c>
      <c r="C3674" s="150" t="s">
        <v>2045</v>
      </c>
      <c r="D3674" s="150">
        <v>1157767</v>
      </c>
      <c r="E3674" s="150">
        <v>637767</v>
      </c>
      <c r="F3674" s="150" t="s">
        <v>24495</v>
      </c>
    </row>
    <row r="3675" spans="1:6" x14ac:dyDescent="0.15">
      <c r="A3675" s="150" t="s">
        <v>1348</v>
      </c>
      <c r="B3675" s="150" t="s">
        <v>805</v>
      </c>
      <c r="C3675" s="150" t="s">
        <v>2046</v>
      </c>
      <c r="D3675" s="150">
        <v>357000</v>
      </c>
      <c r="E3675" s="150">
        <v>314000</v>
      </c>
      <c r="F3675" s="150" t="s">
        <v>22172</v>
      </c>
    </row>
    <row r="3676" spans="1:6" x14ac:dyDescent="0.15">
      <c r="A3676" s="150" t="s">
        <v>6401</v>
      </c>
      <c r="B3676" s="150" t="s">
        <v>30658</v>
      </c>
      <c r="C3676" s="150" t="s">
        <v>15632</v>
      </c>
      <c r="D3676" s="150">
        <v>49051950</v>
      </c>
      <c r="E3676" s="150">
        <v>57804000</v>
      </c>
      <c r="F3676" s="150" t="s">
        <v>30659</v>
      </c>
    </row>
    <row r="3677" spans="1:6" x14ac:dyDescent="0.15">
      <c r="A3677" s="150" t="s">
        <v>6402</v>
      </c>
      <c r="B3677" s="150" t="s">
        <v>30660</v>
      </c>
      <c r="C3677" s="150" t="s">
        <v>15633</v>
      </c>
      <c r="D3677" s="150">
        <v>46885</v>
      </c>
      <c r="E3677" s="150">
        <v>89057.5</v>
      </c>
      <c r="F3677" s="150" t="s">
        <v>30661</v>
      </c>
    </row>
    <row r="3678" spans="1:6" x14ac:dyDescent="0.15">
      <c r="A3678" s="150" t="s">
        <v>6403</v>
      </c>
      <c r="B3678" s="150" t="s">
        <v>30662</v>
      </c>
      <c r="C3678" s="150" t="s">
        <v>15634</v>
      </c>
      <c r="D3678" s="150">
        <v>27606000</v>
      </c>
      <c r="E3678" s="150">
        <v>19779000</v>
      </c>
      <c r="F3678" s="150" t="s">
        <v>27015</v>
      </c>
    </row>
    <row r="3679" spans="1:6" x14ac:dyDescent="0.15">
      <c r="A3679" s="150" t="s">
        <v>6404</v>
      </c>
      <c r="B3679" s="150" t="s">
        <v>30663</v>
      </c>
      <c r="C3679" s="150" t="s">
        <v>15635</v>
      </c>
      <c r="D3679" s="150">
        <v>2495015</v>
      </c>
      <c r="E3679" s="150">
        <v>2904575</v>
      </c>
      <c r="F3679" s="150" t="s">
        <v>22060</v>
      </c>
    </row>
    <row r="3680" spans="1:6" x14ac:dyDescent="0.15">
      <c r="A3680" s="150" t="s">
        <v>6405</v>
      </c>
      <c r="B3680" s="150" t="s">
        <v>30664</v>
      </c>
      <c r="C3680" s="150" t="s">
        <v>15636</v>
      </c>
      <c r="D3680" s="150">
        <v>208045</v>
      </c>
      <c r="E3680" s="150">
        <v>276700</v>
      </c>
      <c r="F3680" s="150" t="s">
        <v>22060</v>
      </c>
    </row>
    <row r="3681" spans="1:6" x14ac:dyDescent="0.15">
      <c r="A3681" s="150" t="s">
        <v>6406</v>
      </c>
      <c r="B3681" s="150" t="s">
        <v>30665</v>
      </c>
      <c r="C3681" s="150" t="s">
        <v>15637</v>
      </c>
      <c r="D3681" s="150">
        <v>96720.5</v>
      </c>
      <c r="E3681" s="150">
        <v>340057.8</v>
      </c>
      <c r="F3681" s="150" t="s">
        <v>30666</v>
      </c>
    </row>
    <row r="3682" spans="1:6" x14ac:dyDescent="0.15">
      <c r="A3682" s="150" t="s">
        <v>6407</v>
      </c>
      <c r="B3682" s="150" t="s">
        <v>30667</v>
      </c>
      <c r="C3682" s="150" t="s">
        <v>15638</v>
      </c>
      <c r="D3682" s="150">
        <v>240260</v>
      </c>
      <c r="E3682" s="150">
        <v>396390</v>
      </c>
      <c r="F3682" s="150" t="s">
        <v>22103</v>
      </c>
    </row>
    <row r="3683" spans="1:6" x14ac:dyDescent="0.15">
      <c r="A3683" s="150" t="s">
        <v>1349</v>
      </c>
      <c r="B3683" s="150" t="s">
        <v>806</v>
      </c>
      <c r="C3683" s="150" t="s">
        <v>2047</v>
      </c>
      <c r="D3683" s="150">
        <v>303782</v>
      </c>
      <c r="E3683" s="150">
        <v>484402</v>
      </c>
      <c r="F3683" s="150" t="s">
        <v>22110</v>
      </c>
    </row>
    <row r="3684" spans="1:6" x14ac:dyDescent="0.15">
      <c r="A3684" s="150" t="s">
        <v>1350</v>
      </c>
      <c r="B3684" s="150" t="s">
        <v>807</v>
      </c>
      <c r="C3684" s="150" t="s">
        <v>2048</v>
      </c>
      <c r="D3684" s="150">
        <v>29332.48</v>
      </c>
      <c r="E3684" s="150">
        <v>30112</v>
      </c>
      <c r="F3684" s="150" t="s">
        <v>24605</v>
      </c>
    </row>
    <row r="3685" spans="1:6" x14ac:dyDescent="0.15">
      <c r="A3685" s="150" t="s">
        <v>6408</v>
      </c>
      <c r="B3685" s="150" t="s">
        <v>30668</v>
      </c>
      <c r="C3685" s="150" t="s">
        <v>15639</v>
      </c>
      <c r="D3685" s="150">
        <v>1358712</v>
      </c>
      <c r="E3685" s="150">
        <v>1423176</v>
      </c>
      <c r="F3685" s="150" t="s">
        <v>22067</v>
      </c>
    </row>
    <row r="3686" spans="1:6" x14ac:dyDescent="0.15">
      <c r="A3686" s="150" t="s">
        <v>6409</v>
      </c>
      <c r="B3686" s="150" t="s">
        <v>30669</v>
      </c>
      <c r="C3686" s="150" t="s">
        <v>15640</v>
      </c>
      <c r="D3686" s="150">
        <v>19020000</v>
      </c>
      <c r="E3686" s="150">
        <v>3160000</v>
      </c>
      <c r="F3686" s="150" t="s">
        <v>22104</v>
      </c>
    </row>
    <row r="3687" spans="1:6" x14ac:dyDescent="0.15">
      <c r="A3687" s="150" t="s">
        <v>6410</v>
      </c>
      <c r="B3687" s="150" t="s">
        <v>30670</v>
      </c>
      <c r="C3687" s="150" t="s">
        <v>15641</v>
      </c>
      <c r="D3687" s="150">
        <v>1082244.56</v>
      </c>
      <c r="E3687" s="150">
        <v>1098022.8</v>
      </c>
      <c r="F3687" s="150" t="s">
        <v>30671</v>
      </c>
    </row>
    <row r="3688" spans="1:6" x14ac:dyDescent="0.15">
      <c r="A3688" s="150" t="s">
        <v>6411</v>
      </c>
      <c r="B3688" s="150" t="s">
        <v>30672</v>
      </c>
      <c r="C3688" s="150" t="s">
        <v>15642</v>
      </c>
      <c r="D3688" s="150">
        <v>61907</v>
      </c>
      <c r="E3688" s="150">
        <v>184775</v>
      </c>
      <c r="F3688" s="150" t="s">
        <v>28411</v>
      </c>
    </row>
    <row r="3689" spans="1:6" x14ac:dyDescent="0.15">
      <c r="A3689" s="150" t="s">
        <v>6412</v>
      </c>
      <c r="B3689" s="150" t="s">
        <v>30673</v>
      </c>
      <c r="C3689" s="150" t="s">
        <v>15643</v>
      </c>
      <c r="D3689" s="150">
        <v>1529350</v>
      </c>
      <c r="E3689" s="150">
        <v>3401666</v>
      </c>
      <c r="F3689" s="150" t="s">
        <v>22067</v>
      </c>
    </row>
    <row r="3690" spans="1:6" x14ac:dyDescent="0.15">
      <c r="A3690" s="150" t="s">
        <v>1351</v>
      </c>
      <c r="B3690" s="150" t="s">
        <v>808</v>
      </c>
      <c r="C3690" s="150" t="s">
        <v>2049</v>
      </c>
      <c r="D3690" s="150">
        <v>20770</v>
      </c>
      <c r="E3690" s="150">
        <v>12250</v>
      </c>
      <c r="F3690" s="150" t="s">
        <v>22130</v>
      </c>
    </row>
    <row r="3691" spans="1:6" x14ac:dyDescent="0.15">
      <c r="A3691" s="150" t="s">
        <v>1352</v>
      </c>
      <c r="B3691" s="150" t="s">
        <v>809</v>
      </c>
      <c r="C3691" s="150" t="s">
        <v>2050</v>
      </c>
      <c r="D3691" s="150">
        <v>169724</v>
      </c>
      <c r="E3691" s="150">
        <v>99448</v>
      </c>
      <c r="F3691" s="150" t="s">
        <v>24497</v>
      </c>
    </row>
    <row r="3692" spans="1:6" x14ac:dyDescent="0.15">
      <c r="A3692" s="150" t="s">
        <v>6413</v>
      </c>
      <c r="B3692" s="150" t="s">
        <v>30674</v>
      </c>
      <c r="C3692" s="150" t="s">
        <v>15644</v>
      </c>
      <c r="D3692" s="150">
        <v>23640</v>
      </c>
      <c r="E3692" s="150">
        <v>53200</v>
      </c>
      <c r="F3692" s="150" t="s">
        <v>22104</v>
      </c>
    </row>
    <row r="3693" spans="1:6" x14ac:dyDescent="0.15">
      <c r="A3693" s="150" t="s">
        <v>6414</v>
      </c>
      <c r="B3693" s="150" t="s">
        <v>30675</v>
      </c>
      <c r="C3693" s="150" t="s">
        <v>15645</v>
      </c>
      <c r="D3693" s="150">
        <v>22177576</v>
      </c>
      <c r="E3693" s="150">
        <v>22803203.300000001</v>
      </c>
      <c r="F3693" s="150" t="s">
        <v>22082</v>
      </c>
    </row>
    <row r="3694" spans="1:6" x14ac:dyDescent="0.15">
      <c r="A3694" s="150" t="s">
        <v>6415</v>
      </c>
      <c r="B3694" s="150" t="s">
        <v>30676</v>
      </c>
      <c r="C3694" s="150" t="s">
        <v>14487</v>
      </c>
      <c r="D3694" s="150">
        <v>289253</v>
      </c>
      <c r="E3694" s="150">
        <v>299390</v>
      </c>
      <c r="F3694" s="150" t="s">
        <v>22060</v>
      </c>
    </row>
    <row r="3695" spans="1:6" x14ac:dyDescent="0.15">
      <c r="A3695" s="150" t="s">
        <v>6416</v>
      </c>
      <c r="B3695" s="150" t="s">
        <v>30677</v>
      </c>
      <c r="C3695" s="150" t="s">
        <v>15646</v>
      </c>
      <c r="D3695" s="150">
        <v>6297000</v>
      </c>
      <c r="E3695" s="150">
        <v>7520000</v>
      </c>
      <c r="F3695" s="150" t="s">
        <v>28562</v>
      </c>
    </row>
    <row r="3696" spans="1:6" x14ac:dyDescent="0.15">
      <c r="A3696" s="150" t="s">
        <v>6417</v>
      </c>
      <c r="B3696" s="150" t="s">
        <v>30678</v>
      </c>
      <c r="C3696" s="150" t="s">
        <v>15647</v>
      </c>
      <c r="D3696" s="150">
        <v>1013430</v>
      </c>
      <c r="E3696" s="150">
        <v>1168080</v>
      </c>
      <c r="F3696" s="150" t="s">
        <v>30679</v>
      </c>
    </row>
    <row r="3697" spans="1:6" x14ac:dyDescent="0.15">
      <c r="A3697" s="150" t="s">
        <v>6418</v>
      </c>
      <c r="B3697" s="150" t="s">
        <v>30680</v>
      </c>
      <c r="C3697" s="150" t="s">
        <v>15648</v>
      </c>
      <c r="D3697" s="150">
        <v>885800</v>
      </c>
      <c r="E3697" s="150">
        <v>1272200</v>
      </c>
      <c r="F3697" s="150" t="s">
        <v>24492</v>
      </c>
    </row>
    <row r="3698" spans="1:6" x14ac:dyDescent="0.15">
      <c r="A3698" s="150" t="s">
        <v>6419</v>
      </c>
      <c r="B3698" s="150" t="s">
        <v>30681</v>
      </c>
      <c r="C3698" s="150" t="s">
        <v>15649</v>
      </c>
      <c r="D3698" s="150">
        <v>8000000</v>
      </c>
      <c r="E3698" s="150">
        <v>4000000</v>
      </c>
      <c r="F3698" s="150" t="s">
        <v>22172</v>
      </c>
    </row>
    <row r="3699" spans="1:6" x14ac:dyDescent="0.15">
      <c r="A3699" s="150" t="s">
        <v>6420</v>
      </c>
      <c r="B3699" s="150" t="s">
        <v>30682</v>
      </c>
      <c r="C3699" s="150" t="s">
        <v>15650</v>
      </c>
      <c r="D3699" s="150">
        <v>1146420</v>
      </c>
      <c r="E3699" s="150">
        <v>5818405.7000000002</v>
      </c>
      <c r="F3699" s="150" t="s">
        <v>24645</v>
      </c>
    </row>
    <row r="3700" spans="1:6" x14ac:dyDescent="0.15">
      <c r="A3700" s="150" t="s">
        <v>6421</v>
      </c>
      <c r="B3700" s="150" t="s">
        <v>30683</v>
      </c>
      <c r="C3700" s="150" t="s">
        <v>15651</v>
      </c>
      <c r="D3700" s="150">
        <v>18307787</v>
      </c>
      <c r="E3700" s="150">
        <v>47583554</v>
      </c>
      <c r="F3700" s="150" t="s">
        <v>24477</v>
      </c>
    </row>
    <row r="3701" spans="1:6" x14ac:dyDescent="0.15">
      <c r="A3701" s="150" t="s">
        <v>6422</v>
      </c>
      <c r="B3701" s="150" t="s">
        <v>30684</v>
      </c>
      <c r="C3701" s="150" t="s">
        <v>15652</v>
      </c>
      <c r="D3701" s="150">
        <v>470400</v>
      </c>
      <c r="E3701" s="150">
        <v>567600</v>
      </c>
      <c r="F3701" s="150" t="s">
        <v>28825</v>
      </c>
    </row>
    <row r="3702" spans="1:6" x14ac:dyDescent="0.15">
      <c r="A3702" s="150" t="s">
        <v>6423</v>
      </c>
      <c r="B3702" s="150" t="s">
        <v>30685</v>
      </c>
      <c r="C3702" s="150" t="s">
        <v>15653</v>
      </c>
      <c r="D3702" s="150">
        <v>42751170</v>
      </c>
      <c r="E3702" s="150">
        <v>52795740</v>
      </c>
      <c r="F3702" s="150" t="s">
        <v>30013</v>
      </c>
    </row>
    <row r="3703" spans="1:6" x14ac:dyDescent="0.15">
      <c r="A3703" s="150" t="s">
        <v>3220</v>
      </c>
      <c r="B3703" s="150" t="s">
        <v>15654</v>
      </c>
      <c r="C3703" s="150" t="s">
        <v>15655</v>
      </c>
      <c r="D3703" s="150">
        <v>20024</v>
      </c>
      <c r="E3703" s="150">
        <v>8578</v>
      </c>
      <c r="F3703" s="150" t="s">
        <v>22160</v>
      </c>
    </row>
    <row r="3704" spans="1:6" x14ac:dyDescent="0.15">
      <c r="A3704" s="150" t="s">
        <v>6424</v>
      </c>
      <c r="B3704" s="150" t="s">
        <v>30686</v>
      </c>
      <c r="C3704" s="150" t="s">
        <v>15656</v>
      </c>
      <c r="D3704" s="150">
        <v>3566822</v>
      </c>
      <c r="E3704" s="150">
        <v>4145140</v>
      </c>
      <c r="F3704" s="150" t="s">
        <v>30687</v>
      </c>
    </row>
    <row r="3705" spans="1:6" x14ac:dyDescent="0.15">
      <c r="A3705" s="150" t="s">
        <v>6425</v>
      </c>
      <c r="B3705" s="150" t="s">
        <v>30688</v>
      </c>
      <c r="C3705" s="150" t="s">
        <v>15657</v>
      </c>
      <c r="D3705" s="150">
        <v>700000.43</v>
      </c>
      <c r="E3705" s="150">
        <v>1757066.77</v>
      </c>
      <c r="F3705" s="150" t="s">
        <v>22053</v>
      </c>
    </row>
    <row r="3706" spans="1:6" x14ac:dyDescent="0.15">
      <c r="A3706" s="150" t="s">
        <v>6426</v>
      </c>
      <c r="B3706" s="150" t="s">
        <v>30689</v>
      </c>
      <c r="C3706" s="150" t="s">
        <v>1946</v>
      </c>
      <c r="D3706" s="150">
        <v>637651.5</v>
      </c>
      <c r="E3706" s="150">
        <v>635124</v>
      </c>
      <c r="F3706" s="150" t="s">
        <v>30690</v>
      </c>
    </row>
    <row r="3707" spans="1:6" x14ac:dyDescent="0.15">
      <c r="A3707" s="150" t="s">
        <v>6427</v>
      </c>
      <c r="B3707" s="150" t="s">
        <v>30691</v>
      </c>
      <c r="C3707" s="150" t="s">
        <v>15658</v>
      </c>
      <c r="D3707" s="150">
        <v>453132</v>
      </c>
      <c r="E3707" s="150">
        <v>445733</v>
      </c>
      <c r="F3707" s="150" t="s">
        <v>22107</v>
      </c>
    </row>
    <row r="3708" spans="1:6" x14ac:dyDescent="0.15">
      <c r="A3708" s="150" t="s">
        <v>3218</v>
      </c>
      <c r="B3708" s="150" t="s">
        <v>15659</v>
      </c>
      <c r="C3708" s="150" t="s">
        <v>15660</v>
      </c>
      <c r="D3708" s="150">
        <v>211000</v>
      </c>
      <c r="E3708" s="150">
        <v>270000</v>
      </c>
      <c r="F3708" s="150" t="s">
        <v>22159</v>
      </c>
    </row>
    <row r="3709" spans="1:6" x14ac:dyDescent="0.15">
      <c r="A3709" s="150" t="s">
        <v>6428</v>
      </c>
      <c r="B3709" s="150" t="s">
        <v>30692</v>
      </c>
      <c r="C3709" s="150" t="s">
        <v>15661</v>
      </c>
      <c r="D3709" s="150">
        <v>349800</v>
      </c>
      <c r="E3709" s="150">
        <v>616542</v>
      </c>
      <c r="F3709" s="150" t="s">
        <v>30013</v>
      </c>
    </row>
    <row r="3710" spans="1:6" x14ac:dyDescent="0.15">
      <c r="A3710" s="150" t="s">
        <v>22561</v>
      </c>
      <c r="B3710" s="150" t="s">
        <v>810</v>
      </c>
      <c r="C3710" s="150" t="s">
        <v>2051</v>
      </c>
      <c r="D3710" s="150">
        <v>3990000</v>
      </c>
      <c r="E3710" s="150">
        <v>5017006</v>
      </c>
      <c r="F3710" s="150" t="s">
        <v>22051</v>
      </c>
    </row>
    <row r="3711" spans="1:6" x14ac:dyDescent="0.15">
      <c r="A3711" s="150" t="s">
        <v>1353</v>
      </c>
      <c r="B3711" s="150" t="s">
        <v>811</v>
      </c>
      <c r="C3711" s="150" t="s">
        <v>2052</v>
      </c>
      <c r="D3711" s="150">
        <v>229269.25</v>
      </c>
      <c r="E3711" s="150">
        <v>518731</v>
      </c>
      <c r="F3711" s="150" t="s">
        <v>22095</v>
      </c>
    </row>
    <row r="3712" spans="1:6" x14ac:dyDescent="0.15">
      <c r="A3712" s="150" t="s">
        <v>6429</v>
      </c>
      <c r="B3712" s="150" t="s">
        <v>30693</v>
      </c>
      <c r="C3712" s="150" t="s">
        <v>15662</v>
      </c>
      <c r="D3712" s="150">
        <v>451300</v>
      </c>
      <c r="E3712" s="150">
        <v>467800</v>
      </c>
      <c r="F3712" s="150" t="s">
        <v>18774</v>
      </c>
    </row>
    <row r="3713" spans="1:6" x14ac:dyDescent="0.15">
      <c r="A3713" s="150" t="s">
        <v>3209</v>
      </c>
      <c r="B3713" s="150" t="s">
        <v>15663</v>
      </c>
      <c r="C3713" s="150" t="s">
        <v>15664</v>
      </c>
      <c r="D3713" s="150">
        <v>12593180</v>
      </c>
      <c r="E3713" s="150">
        <v>21942360</v>
      </c>
      <c r="F3713" s="150" t="s">
        <v>22060</v>
      </c>
    </row>
    <row r="3714" spans="1:6" x14ac:dyDescent="0.15">
      <c r="A3714" s="150" t="s">
        <v>6430</v>
      </c>
      <c r="B3714" s="150" t="s">
        <v>30694</v>
      </c>
      <c r="C3714" s="150" t="s">
        <v>15665</v>
      </c>
      <c r="D3714" s="150">
        <v>91900</v>
      </c>
      <c r="E3714" s="150">
        <v>1096650</v>
      </c>
      <c r="F3714" s="150" t="s">
        <v>22132</v>
      </c>
    </row>
    <row r="3715" spans="1:6" x14ac:dyDescent="0.15">
      <c r="A3715" s="150" t="s">
        <v>6431</v>
      </c>
      <c r="B3715" s="150" t="s">
        <v>30695</v>
      </c>
      <c r="C3715" s="150" t="s">
        <v>15666</v>
      </c>
      <c r="D3715" s="150">
        <v>4953</v>
      </c>
      <c r="E3715" s="150">
        <v>4633</v>
      </c>
      <c r="F3715" s="150" t="s">
        <v>26960</v>
      </c>
    </row>
    <row r="3716" spans="1:6" x14ac:dyDescent="0.15">
      <c r="A3716" s="150" t="s">
        <v>6432</v>
      </c>
      <c r="B3716" s="150" t="s">
        <v>30696</v>
      </c>
      <c r="C3716" s="150" t="s">
        <v>15667</v>
      </c>
      <c r="D3716" s="150">
        <v>30296948</v>
      </c>
      <c r="E3716" s="150">
        <v>18794948</v>
      </c>
      <c r="F3716" s="150" t="s">
        <v>29925</v>
      </c>
    </row>
    <row r="3717" spans="1:6" x14ac:dyDescent="0.15">
      <c r="A3717" s="150" t="s">
        <v>6433</v>
      </c>
      <c r="B3717" s="150" t="s">
        <v>30697</v>
      </c>
      <c r="C3717" s="150" t="s">
        <v>15668</v>
      </c>
      <c r="D3717" s="150">
        <v>16444536</v>
      </c>
      <c r="E3717" s="150">
        <v>21257070</v>
      </c>
      <c r="F3717" s="150" t="s">
        <v>22060</v>
      </c>
    </row>
    <row r="3718" spans="1:6" x14ac:dyDescent="0.15">
      <c r="A3718" s="150" t="s">
        <v>6434</v>
      </c>
      <c r="B3718" s="150" t="s">
        <v>30698</v>
      </c>
      <c r="C3718" s="150" t="s">
        <v>15669</v>
      </c>
      <c r="D3718" s="150">
        <v>1024400</v>
      </c>
      <c r="E3718" s="150">
        <v>627900</v>
      </c>
      <c r="F3718" s="150" t="s">
        <v>30699</v>
      </c>
    </row>
    <row r="3719" spans="1:6" x14ac:dyDescent="0.15">
      <c r="A3719" s="150" t="s">
        <v>6435</v>
      </c>
      <c r="B3719" s="150" t="s">
        <v>30700</v>
      </c>
      <c r="C3719" s="150" t="s">
        <v>2045</v>
      </c>
      <c r="D3719" s="150">
        <v>1714130</v>
      </c>
      <c r="E3719" s="150">
        <v>711104</v>
      </c>
      <c r="F3719" s="150" t="s">
        <v>22154</v>
      </c>
    </row>
    <row r="3720" spans="1:6" x14ac:dyDescent="0.15">
      <c r="A3720" s="150" t="s">
        <v>3207</v>
      </c>
      <c r="B3720" s="150" t="s">
        <v>15670</v>
      </c>
      <c r="C3720" s="150" t="s">
        <v>12408</v>
      </c>
      <c r="D3720" s="150">
        <v>1372017</v>
      </c>
      <c r="E3720" s="150">
        <v>1489238</v>
      </c>
      <c r="F3720" s="150" t="s">
        <v>22157</v>
      </c>
    </row>
    <row r="3721" spans="1:6" x14ac:dyDescent="0.15">
      <c r="A3721" s="150" t="s">
        <v>6436</v>
      </c>
      <c r="B3721" s="150" t="s">
        <v>30701</v>
      </c>
      <c r="C3721" s="150" t="s">
        <v>15671</v>
      </c>
      <c r="D3721" s="150">
        <v>386630</v>
      </c>
      <c r="E3721" s="150">
        <v>254920</v>
      </c>
      <c r="F3721" s="150" t="s">
        <v>22172</v>
      </c>
    </row>
    <row r="3722" spans="1:6" x14ac:dyDescent="0.15">
      <c r="A3722" s="150" t="s">
        <v>6437</v>
      </c>
      <c r="B3722" s="150" t="s">
        <v>30702</v>
      </c>
      <c r="C3722" s="150" t="s">
        <v>15672</v>
      </c>
      <c r="D3722" s="150">
        <v>4333800</v>
      </c>
      <c r="E3722" s="150">
        <v>3920700</v>
      </c>
      <c r="F3722" s="150" t="s">
        <v>22052</v>
      </c>
    </row>
    <row r="3723" spans="1:6" x14ac:dyDescent="0.15">
      <c r="A3723" s="150" t="s">
        <v>6438</v>
      </c>
      <c r="B3723" s="150" t="s">
        <v>30703</v>
      </c>
      <c r="C3723" s="150" t="s">
        <v>15673</v>
      </c>
      <c r="D3723" s="150">
        <v>6350000</v>
      </c>
      <c r="E3723" s="150">
        <v>7700000</v>
      </c>
      <c r="F3723" s="150" t="s">
        <v>30704</v>
      </c>
    </row>
    <row r="3724" spans="1:6" x14ac:dyDescent="0.15">
      <c r="A3724" s="150" t="s">
        <v>6439</v>
      </c>
      <c r="B3724" s="150" t="s">
        <v>30705</v>
      </c>
      <c r="C3724" s="150" t="s">
        <v>15674</v>
      </c>
      <c r="D3724" s="150">
        <v>625532</v>
      </c>
      <c r="E3724" s="150">
        <v>566791</v>
      </c>
      <c r="F3724" s="150" t="s">
        <v>18774</v>
      </c>
    </row>
    <row r="3725" spans="1:6" x14ac:dyDescent="0.15">
      <c r="A3725" s="150" t="s">
        <v>6440</v>
      </c>
      <c r="B3725" s="150" t="s">
        <v>30706</v>
      </c>
      <c r="C3725" s="150" t="s">
        <v>1888</v>
      </c>
      <c r="D3725" s="150">
        <v>4034161</v>
      </c>
      <c r="E3725" s="150">
        <v>4207100</v>
      </c>
      <c r="F3725" s="150" t="s">
        <v>24477</v>
      </c>
    </row>
    <row r="3726" spans="1:6" x14ac:dyDescent="0.15">
      <c r="A3726" s="150" t="s">
        <v>6441</v>
      </c>
      <c r="B3726" s="150" t="s">
        <v>30707</v>
      </c>
      <c r="C3726" s="150" t="s">
        <v>15675</v>
      </c>
      <c r="D3726" s="150">
        <v>60272</v>
      </c>
      <c r="E3726" s="150">
        <v>75170</v>
      </c>
      <c r="F3726" s="150" t="s">
        <v>22123</v>
      </c>
    </row>
    <row r="3727" spans="1:6" x14ac:dyDescent="0.15">
      <c r="A3727" s="150" t="s">
        <v>1354</v>
      </c>
      <c r="B3727" s="150" t="s">
        <v>812</v>
      </c>
      <c r="C3727" s="150" t="s">
        <v>2053</v>
      </c>
      <c r="D3727" s="150">
        <v>477625</v>
      </c>
      <c r="E3727" s="150">
        <v>419190</v>
      </c>
      <c r="F3727" s="150" t="s">
        <v>18774</v>
      </c>
    </row>
    <row r="3728" spans="1:6" x14ac:dyDescent="0.15">
      <c r="A3728" s="150" t="s">
        <v>1355</v>
      </c>
      <c r="B3728" s="150" t="s">
        <v>813</v>
      </c>
      <c r="C3728" s="150" t="s">
        <v>2054</v>
      </c>
      <c r="D3728" s="150">
        <v>170410</v>
      </c>
      <c r="E3728" s="150">
        <v>158400</v>
      </c>
      <c r="F3728" s="150" t="s">
        <v>22053</v>
      </c>
    </row>
    <row r="3729" spans="1:6" x14ac:dyDescent="0.15">
      <c r="A3729" s="150" t="s">
        <v>6442</v>
      </c>
      <c r="B3729" s="150" t="s">
        <v>30708</v>
      </c>
      <c r="C3729" s="150" t="s">
        <v>15677</v>
      </c>
      <c r="D3729" s="150">
        <v>6785000</v>
      </c>
      <c r="E3729" s="150">
        <v>7610000</v>
      </c>
      <c r="F3729" s="150" t="s">
        <v>22093</v>
      </c>
    </row>
    <row r="3730" spans="1:6" x14ac:dyDescent="0.15">
      <c r="A3730" s="150" t="s">
        <v>1356</v>
      </c>
      <c r="B3730" s="150" t="s">
        <v>814</v>
      </c>
      <c r="C3730" s="150" t="s">
        <v>2055</v>
      </c>
      <c r="D3730" s="150">
        <v>1675113</v>
      </c>
      <c r="E3730" s="150">
        <v>1615657</v>
      </c>
      <c r="F3730" s="150" t="s">
        <v>22154</v>
      </c>
    </row>
    <row r="3731" spans="1:6" x14ac:dyDescent="0.15">
      <c r="A3731" s="150" t="s">
        <v>6443</v>
      </c>
      <c r="B3731" s="150" t="s">
        <v>30709</v>
      </c>
      <c r="C3731" s="150" t="s">
        <v>15678</v>
      </c>
      <c r="D3731" s="150">
        <v>1642000</v>
      </c>
      <c r="E3731" s="150">
        <v>1164000</v>
      </c>
      <c r="F3731" s="150" t="s">
        <v>27061</v>
      </c>
    </row>
    <row r="3732" spans="1:6" x14ac:dyDescent="0.15">
      <c r="A3732" s="150" t="s">
        <v>6444</v>
      </c>
      <c r="B3732" s="150" t="s">
        <v>30710</v>
      </c>
      <c r="C3732" s="150" t="s">
        <v>15679</v>
      </c>
      <c r="D3732" s="150">
        <v>362112</v>
      </c>
      <c r="E3732" s="150">
        <v>399310</v>
      </c>
      <c r="F3732" s="150" t="s">
        <v>18774</v>
      </c>
    </row>
    <row r="3733" spans="1:6" x14ac:dyDescent="0.15">
      <c r="A3733" s="150" t="s">
        <v>6445</v>
      </c>
      <c r="B3733" s="150" t="s">
        <v>30711</v>
      </c>
      <c r="C3733" s="150" t="s">
        <v>15680</v>
      </c>
      <c r="D3733" s="150">
        <v>870000</v>
      </c>
      <c r="E3733" s="150">
        <v>977636</v>
      </c>
      <c r="F3733" s="150" t="s">
        <v>24748</v>
      </c>
    </row>
    <row r="3734" spans="1:6" x14ac:dyDescent="0.15">
      <c r="A3734" s="150" t="s">
        <v>22559</v>
      </c>
      <c r="B3734" s="150" t="s">
        <v>15681</v>
      </c>
      <c r="C3734" s="150" t="s">
        <v>15682</v>
      </c>
      <c r="D3734" s="150">
        <v>780246</v>
      </c>
      <c r="E3734" s="150">
        <v>2321440</v>
      </c>
      <c r="F3734" s="150" t="s">
        <v>22135</v>
      </c>
    </row>
    <row r="3735" spans="1:6" x14ac:dyDescent="0.15">
      <c r="A3735" s="150" t="s">
        <v>6446</v>
      </c>
      <c r="B3735" s="150" t="s">
        <v>30712</v>
      </c>
      <c r="C3735" s="150" t="s">
        <v>15683</v>
      </c>
      <c r="D3735" s="150">
        <v>7208000</v>
      </c>
      <c r="E3735" s="150">
        <v>7760000</v>
      </c>
      <c r="F3735" s="150" t="s">
        <v>18774</v>
      </c>
    </row>
    <row r="3736" spans="1:6" x14ac:dyDescent="0.15">
      <c r="A3736" s="150" t="s">
        <v>6447</v>
      </c>
      <c r="B3736" s="150" t="s">
        <v>30713</v>
      </c>
      <c r="C3736" s="150" t="s">
        <v>12015</v>
      </c>
      <c r="D3736" s="150">
        <v>697184</v>
      </c>
      <c r="E3736" s="150">
        <v>800000</v>
      </c>
      <c r="F3736" s="150" t="s">
        <v>22093</v>
      </c>
    </row>
    <row r="3737" spans="1:6" x14ac:dyDescent="0.15">
      <c r="A3737" s="150" t="s">
        <v>6448</v>
      </c>
      <c r="B3737" s="150" t="s">
        <v>30714</v>
      </c>
      <c r="C3737" s="150" t="s">
        <v>15684</v>
      </c>
      <c r="D3737" s="150">
        <v>1023000</v>
      </c>
      <c r="E3737" s="150">
        <v>2250000</v>
      </c>
      <c r="F3737" s="150" t="s">
        <v>22104</v>
      </c>
    </row>
    <row r="3738" spans="1:6" x14ac:dyDescent="0.15">
      <c r="A3738" s="150" t="s">
        <v>6449</v>
      </c>
      <c r="B3738" s="150" t="s">
        <v>30715</v>
      </c>
      <c r="C3738" s="150" t="s">
        <v>15685</v>
      </c>
      <c r="D3738" s="150">
        <v>157546976</v>
      </c>
      <c r="E3738" s="150">
        <v>158383085</v>
      </c>
      <c r="F3738" s="150" t="s">
        <v>30716</v>
      </c>
    </row>
    <row r="3739" spans="1:6" x14ac:dyDescent="0.15">
      <c r="A3739" s="150" t="s">
        <v>6450</v>
      </c>
      <c r="B3739" s="150" t="s">
        <v>30717</v>
      </c>
      <c r="C3739" s="150" t="s">
        <v>15686</v>
      </c>
      <c r="D3739" s="150">
        <v>441120</v>
      </c>
      <c r="E3739" s="150">
        <v>105629</v>
      </c>
      <c r="F3739" s="150" t="s">
        <v>18774</v>
      </c>
    </row>
    <row r="3740" spans="1:6" x14ac:dyDescent="0.15">
      <c r="A3740" s="150" t="s">
        <v>1357</v>
      </c>
      <c r="B3740" s="150" t="s">
        <v>815</v>
      </c>
      <c r="C3740" s="150" t="s">
        <v>2056</v>
      </c>
      <c r="D3740" s="150">
        <v>17507</v>
      </c>
      <c r="E3740" s="150">
        <v>154062</v>
      </c>
      <c r="F3740" s="150" t="s">
        <v>22107</v>
      </c>
    </row>
    <row r="3741" spans="1:6" x14ac:dyDescent="0.15">
      <c r="A3741" s="150" t="s">
        <v>6451</v>
      </c>
      <c r="B3741" s="150" t="s">
        <v>30718</v>
      </c>
      <c r="C3741" s="150" t="s">
        <v>15687</v>
      </c>
      <c r="D3741" s="150">
        <v>253177959</v>
      </c>
      <c r="E3741" s="150">
        <v>278541600</v>
      </c>
      <c r="F3741" s="150" t="s">
        <v>22137</v>
      </c>
    </row>
    <row r="3742" spans="1:6" x14ac:dyDescent="0.15">
      <c r="A3742" s="150" t="s">
        <v>6452</v>
      </c>
      <c r="B3742" s="150" t="s">
        <v>30719</v>
      </c>
      <c r="C3742" s="150" t="s">
        <v>15688</v>
      </c>
      <c r="D3742" s="150">
        <v>4908737</v>
      </c>
      <c r="E3742" s="150">
        <v>4908737</v>
      </c>
      <c r="F3742" s="150" t="s">
        <v>18774</v>
      </c>
    </row>
    <row r="3743" spans="1:6" x14ac:dyDescent="0.15">
      <c r="A3743" s="150" t="s">
        <v>23811</v>
      </c>
      <c r="B3743" s="150" t="s">
        <v>30720</v>
      </c>
      <c r="C3743" s="150" t="s">
        <v>15689</v>
      </c>
      <c r="D3743" s="150">
        <v>13558800</v>
      </c>
      <c r="E3743" s="150">
        <v>315000</v>
      </c>
      <c r="F3743" s="150" t="s">
        <v>24740</v>
      </c>
    </row>
    <row r="3744" spans="1:6" x14ac:dyDescent="0.15">
      <c r="A3744" s="150" t="s">
        <v>23812</v>
      </c>
      <c r="B3744" s="150" t="s">
        <v>30721</v>
      </c>
      <c r="C3744" s="150" t="s">
        <v>15690</v>
      </c>
      <c r="D3744" s="150">
        <v>146780</v>
      </c>
      <c r="E3744" s="150">
        <v>77000</v>
      </c>
      <c r="F3744" s="150" t="s">
        <v>22067</v>
      </c>
    </row>
    <row r="3745" spans="1:6" x14ac:dyDescent="0.15">
      <c r="A3745" s="150" t="s">
        <v>23813</v>
      </c>
      <c r="B3745" s="150" t="s">
        <v>30722</v>
      </c>
      <c r="C3745" s="150" t="s">
        <v>15691</v>
      </c>
      <c r="D3745" s="150">
        <v>411600</v>
      </c>
      <c r="E3745" s="150">
        <v>780000</v>
      </c>
      <c r="F3745" s="150" t="s">
        <v>22053</v>
      </c>
    </row>
    <row r="3746" spans="1:6" x14ac:dyDescent="0.15">
      <c r="A3746" s="150" t="s">
        <v>23814</v>
      </c>
      <c r="B3746" s="150" t="s">
        <v>30723</v>
      </c>
      <c r="C3746" s="150" t="s">
        <v>15692</v>
      </c>
      <c r="D3746" s="150">
        <v>681000</v>
      </c>
      <c r="E3746" s="150">
        <v>285964</v>
      </c>
      <c r="F3746" s="150" t="s">
        <v>30724</v>
      </c>
    </row>
    <row r="3747" spans="1:6" x14ac:dyDescent="0.15">
      <c r="A3747" s="150" t="s">
        <v>23815</v>
      </c>
      <c r="B3747" s="150" t="s">
        <v>30725</v>
      </c>
      <c r="C3747" s="150" t="s">
        <v>15693</v>
      </c>
      <c r="D3747" s="150">
        <v>635500</v>
      </c>
      <c r="E3747" s="150">
        <v>187500</v>
      </c>
      <c r="F3747" s="150" t="s">
        <v>24460</v>
      </c>
    </row>
    <row r="3748" spans="1:6" x14ac:dyDescent="0.15">
      <c r="A3748" s="150" t="s">
        <v>23816</v>
      </c>
      <c r="B3748" s="150" t="s">
        <v>30726</v>
      </c>
      <c r="C3748" s="150" t="s">
        <v>15694</v>
      </c>
      <c r="D3748" s="150">
        <v>874239</v>
      </c>
      <c r="E3748" s="150">
        <v>1010150</v>
      </c>
      <c r="F3748" s="150" t="s">
        <v>24477</v>
      </c>
    </row>
    <row r="3749" spans="1:6" x14ac:dyDescent="0.15">
      <c r="A3749" s="150" t="s">
        <v>6453</v>
      </c>
      <c r="B3749" s="150" t="s">
        <v>30727</v>
      </c>
      <c r="C3749" s="150" t="s">
        <v>15695</v>
      </c>
      <c r="D3749" s="150">
        <v>363000</v>
      </c>
      <c r="E3749" s="150">
        <v>138675</v>
      </c>
      <c r="F3749" s="150" t="s">
        <v>22132</v>
      </c>
    </row>
    <row r="3750" spans="1:6" x14ac:dyDescent="0.15">
      <c r="A3750" s="150" t="s">
        <v>1358</v>
      </c>
      <c r="B3750" s="150" t="s">
        <v>816</v>
      </c>
      <c r="C3750" s="150" t="s">
        <v>2057</v>
      </c>
      <c r="D3750" s="150">
        <v>52070</v>
      </c>
      <c r="E3750" s="150">
        <v>47614</v>
      </c>
      <c r="F3750" s="150" t="s">
        <v>24459</v>
      </c>
    </row>
    <row r="3751" spans="1:6" x14ac:dyDescent="0.15">
      <c r="A3751" s="150" t="s">
        <v>23817</v>
      </c>
      <c r="B3751" s="150" t="s">
        <v>30728</v>
      </c>
      <c r="C3751" s="150" t="s">
        <v>15275</v>
      </c>
      <c r="D3751" s="150">
        <v>6180000</v>
      </c>
      <c r="E3751" s="150">
        <v>7790000</v>
      </c>
      <c r="F3751" s="150" t="s">
        <v>30729</v>
      </c>
    </row>
    <row r="3752" spans="1:6" x14ac:dyDescent="0.15">
      <c r="A3752" s="150" t="s">
        <v>23818</v>
      </c>
      <c r="B3752" s="150" t="s">
        <v>30730</v>
      </c>
      <c r="C3752" s="150" t="s">
        <v>15696</v>
      </c>
      <c r="D3752" s="150">
        <v>188200000</v>
      </c>
      <c r="E3752" s="150">
        <v>141300000</v>
      </c>
      <c r="F3752" s="150" t="s">
        <v>30731</v>
      </c>
    </row>
    <row r="3753" spans="1:6" x14ac:dyDescent="0.15">
      <c r="A3753" s="150" t="s">
        <v>3176</v>
      </c>
      <c r="B3753" s="150" t="s">
        <v>15697</v>
      </c>
      <c r="C3753" s="150" t="s">
        <v>12914</v>
      </c>
      <c r="D3753" s="150">
        <v>4142232</v>
      </c>
      <c r="E3753" s="150">
        <v>4490732</v>
      </c>
      <c r="F3753" s="150" t="s">
        <v>22148</v>
      </c>
    </row>
    <row r="3754" spans="1:6" x14ac:dyDescent="0.15">
      <c r="A3754" s="150" t="s">
        <v>23819</v>
      </c>
      <c r="B3754" s="150" t="s">
        <v>30732</v>
      </c>
      <c r="C3754" s="150" t="s">
        <v>15698</v>
      </c>
      <c r="D3754" s="150">
        <v>2450770</v>
      </c>
      <c r="E3754" s="150">
        <v>2616750</v>
      </c>
      <c r="F3754" s="150" t="s">
        <v>22132</v>
      </c>
    </row>
    <row r="3755" spans="1:6" x14ac:dyDescent="0.15">
      <c r="A3755" s="150" t="s">
        <v>23820</v>
      </c>
      <c r="B3755" s="150" t="s">
        <v>30733</v>
      </c>
      <c r="C3755" s="150" t="s">
        <v>15699</v>
      </c>
      <c r="D3755" s="150">
        <v>312000</v>
      </c>
      <c r="E3755" s="150">
        <v>541984</v>
      </c>
      <c r="F3755" s="150" t="s">
        <v>30734</v>
      </c>
    </row>
    <row r="3756" spans="1:6" x14ac:dyDescent="0.15">
      <c r="A3756" s="150" t="s">
        <v>22551</v>
      </c>
      <c r="B3756" s="150" t="s">
        <v>15700</v>
      </c>
      <c r="C3756" s="150" t="s">
        <v>15701</v>
      </c>
      <c r="D3756" s="150">
        <v>1243690</v>
      </c>
      <c r="E3756" s="150">
        <v>1553688</v>
      </c>
      <c r="F3756" s="150" t="s">
        <v>22146</v>
      </c>
    </row>
    <row r="3757" spans="1:6" x14ac:dyDescent="0.15">
      <c r="A3757" s="150" t="s">
        <v>3164</v>
      </c>
      <c r="B3757" s="150" t="s">
        <v>15702</v>
      </c>
      <c r="C3757" s="150" t="s">
        <v>15703</v>
      </c>
      <c r="D3757" s="150">
        <v>27082</v>
      </c>
      <c r="E3757" s="150">
        <v>47910.2</v>
      </c>
      <c r="F3757" s="150" t="s">
        <v>22103</v>
      </c>
    </row>
    <row r="3758" spans="1:6" x14ac:dyDescent="0.15">
      <c r="A3758" s="150" t="s">
        <v>23821</v>
      </c>
      <c r="B3758" s="150" t="s">
        <v>30735</v>
      </c>
      <c r="C3758" s="150" t="s">
        <v>15704</v>
      </c>
      <c r="D3758" s="150">
        <v>38463300</v>
      </c>
      <c r="E3758" s="150">
        <v>28839300</v>
      </c>
      <c r="F3758" s="150" t="s">
        <v>22118</v>
      </c>
    </row>
    <row r="3759" spans="1:6" x14ac:dyDescent="0.15">
      <c r="A3759" s="150" t="s">
        <v>23822</v>
      </c>
      <c r="B3759" s="150" t="s">
        <v>30736</v>
      </c>
      <c r="C3759" s="150" t="s">
        <v>15705</v>
      </c>
      <c r="D3759" s="150">
        <v>735877</v>
      </c>
      <c r="E3759" s="150">
        <v>924530</v>
      </c>
      <c r="F3759" s="150" t="s">
        <v>24496</v>
      </c>
    </row>
    <row r="3760" spans="1:6" x14ac:dyDescent="0.15">
      <c r="A3760" s="150" t="s">
        <v>6454</v>
      </c>
      <c r="B3760" s="150" t="s">
        <v>30737</v>
      </c>
      <c r="C3760" s="150" t="s">
        <v>15706</v>
      </c>
      <c r="D3760" s="150">
        <v>5583401.4000000004</v>
      </c>
      <c r="E3760" s="150">
        <v>5830339.4000000004</v>
      </c>
      <c r="F3760" s="150" t="s">
        <v>22161</v>
      </c>
    </row>
    <row r="3761" spans="1:6" x14ac:dyDescent="0.15">
      <c r="A3761" s="150" t="s">
        <v>23823</v>
      </c>
      <c r="B3761" s="150" t="s">
        <v>30738</v>
      </c>
      <c r="C3761" s="150" t="s">
        <v>15707</v>
      </c>
      <c r="D3761" s="150">
        <v>1586990</v>
      </c>
      <c r="E3761" s="150">
        <v>1669381</v>
      </c>
      <c r="F3761" s="150" t="s">
        <v>22060</v>
      </c>
    </row>
    <row r="3762" spans="1:6" x14ac:dyDescent="0.15">
      <c r="A3762" s="150" t="s">
        <v>23824</v>
      </c>
      <c r="B3762" s="150" t="s">
        <v>30739</v>
      </c>
      <c r="C3762" s="150" t="s">
        <v>15708</v>
      </c>
      <c r="D3762" s="150">
        <v>550000</v>
      </c>
      <c r="E3762" s="150">
        <v>290000</v>
      </c>
      <c r="F3762" s="150" t="s">
        <v>18774</v>
      </c>
    </row>
    <row r="3763" spans="1:6" x14ac:dyDescent="0.15">
      <c r="A3763" s="150" t="s">
        <v>22548</v>
      </c>
      <c r="B3763" s="150" t="s">
        <v>15709</v>
      </c>
      <c r="C3763" s="150" t="s">
        <v>15710</v>
      </c>
      <c r="D3763" s="150">
        <v>93754</v>
      </c>
      <c r="E3763" s="150">
        <v>132680</v>
      </c>
      <c r="F3763" s="150" t="s">
        <v>24510</v>
      </c>
    </row>
    <row r="3764" spans="1:6" x14ac:dyDescent="0.15">
      <c r="A3764" s="150" t="s">
        <v>23825</v>
      </c>
      <c r="B3764" s="150" t="s">
        <v>30740</v>
      </c>
      <c r="C3764" s="150" t="s">
        <v>15712</v>
      </c>
      <c r="D3764" s="150">
        <v>22254400</v>
      </c>
      <c r="E3764" s="150">
        <v>39270400</v>
      </c>
      <c r="F3764" s="150" t="s">
        <v>30101</v>
      </c>
    </row>
    <row r="3765" spans="1:6" x14ac:dyDescent="0.15">
      <c r="A3765" s="150" t="s">
        <v>23826</v>
      </c>
      <c r="B3765" s="150" t="s">
        <v>30741</v>
      </c>
      <c r="C3765" s="150" t="s">
        <v>15713</v>
      </c>
      <c r="D3765" s="150">
        <v>13607880</v>
      </c>
      <c r="E3765" s="150">
        <v>7539490</v>
      </c>
      <c r="F3765" s="150" t="s">
        <v>24465</v>
      </c>
    </row>
    <row r="3766" spans="1:6" x14ac:dyDescent="0.15">
      <c r="A3766" s="150" t="s">
        <v>22546</v>
      </c>
      <c r="B3766" s="150" t="s">
        <v>15714</v>
      </c>
      <c r="C3766" s="150" t="s">
        <v>13257</v>
      </c>
      <c r="D3766" s="150">
        <v>3876250</v>
      </c>
      <c r="E3766" s="150">
        <v>5626834</v>
      </c>
      <c r="F3766" s="150" t="s">
        <v>24508</v>
      </c>
    </row>
    <row r="3767" spans="1:6" x14ac:dyDescent="0.15">
      <c r="A3767" s="150" t="s">
        <v>23827</v>
      </c>
      <c r="B3767" s="150" t="s">
        <v>30742</v>
      </c>
      <c r="C3767" s="150" t="s">
        <v>15715</v>
      </c>
      <c r="D3767" s="150">
        <v>1520866</v>
      </c>
      <c r="E3767" s="150">
        <v>1590962</v>
      </c>
      <c r="F3767" s="150" t="s">
        <v>22093</v>
      </c>
    </row>
    <row r="3768" spans="1:6" x14ac:dyDescent="0.15">
      <c r="A3768" s="150" t="s">
        <v>23828</v>
      </c>
      <c r="B3768" s="150" t="s">
        <v>30743</v>
      </c>
      <c r="C3768" s="150" t="s">
        <v>15716</v>
      </c>
      <c r="D3768" s="150">
        <v>24796006</v>
      </c>
      <c r="E3768" s="150">
        <v>26482632</v>
      </c>
      <c r="F3768" s="150" t="s">
        <v>28948</v>
      </c>
    </row>
    <row r="3769" spans="1:6" x14ac:dyDescent="0.15">
      <c r="A3769" s="150" t="s">
        <v>3154</v>
      </c>
      <c r="B3769" s="150" t="s">
        <v>15717</v>
      </c>
      <c r="C3769" s="150" t="s">
        <v>15718</v>
      </c>
      <c r="D3769" s="150">
        <v>204851</v>
      </c>
      <c r="E3769" s="150">
        <v>160965</v>
      </c>
      <c r="F3769" s="150" t="s">
        <v>22060</v>
      </c>
    </row>
    <row r="3770" spans="1:6" x14ac:dyDescent="0.15">
      <c r="A3770" s="150" t="s">
        <v>23829</v>
      </c>
      <c r="B3770" s="150" t="s">
        <v>30744</v>
      </c>
      <c r="C3770" s="150" t="s">
        <v>15719</v>
      </c>
      <c r="D3770" s="150">
        <v>11334281</v>
      </c>
      <c r="E3770" s="150">
        <v>11506019</v>
      </c>
      <c r="F3770" s="150" t="s">
        <v>30745</v>
      </c>
    </row>
    <row r="3771" spans="1:6" x14ac:dyDescent="0.15">
      <c r="A3771" s="150" t="s">
        <v>23830</v>
      </c>
      <c r="B3771" s="150" t="s">
        <v>30746</v>
      </c>
      <c r="C3771" s="150" t="s">
        <v>15720</v>
      </c>
      <c r="D3771" s="150">
        <v>4800</v>
      </c>
      <c r="E3771" s="150">
        <v>30250</v>
      </c>
      <c r="F3771" s="150" t="s">
        <v>22059</v>
      </c>
    </row>
    <row r="3772" spans="1:6" x14ac:dyDescent="0.15">
      <c r="A3772" s="150" t="s">
        <v>23831</v>
      </c>
      <c r="B3772" s="150" t="s">
        <v>30747</v>
      </c>
      <c r="C3772" s="150" t="s">
        <v>15721</v>
      </c>
      <c r="D3772" s="150">
        <v>571000</v>
      </c>
      <c r="E3772" s="150">
        <v>598500</v>
      </c>
      <c r="F3772" s="150" t="s">
        <v>22078</v>
      </c>
    </row>
    <row r="3773" spans="1:6" x14ac:dyDescent="0.15">
      <c r="A3773" s="150" t="s">
        <v>23832</v>
      </c>
      <c r="B3773" s="150" t="s">
        <v>30748</v>
      </c>
      <c r="C3773" s="150" t="s">
        <v>15722</v>
      </c>
      <c r="D3773" s="150">
        <v>4490500</v>
      </c>
      <c r="E3773" s="150">
        <v>4479200</v>
      </c>
      <c r="F3773" s="150" t="s">
        <v>22060</v>
      </c>
    </row>
    <row r="3774" spans="1:6" x14ac:dyDescent="0.15">
      <c r="A3774" s="150" t="s">
        <v>22541</v>
      </c>
      <c r="B3774" s="150" t="s">
        <v>15723</v>
      </c>
      <c r="C3774" s="150" t="s">
        <v>15724</v>
      </c>
      <c r="D3774" s="150">
        <v>2118000</v>
      </c>
      <c r="E3774" s="150">
        <v>4675000</v>
      </c>
      <c r="F3774" s="150" t="s">
        <v>24492</v>
      </c>
    </row>
    <row r="3775" spans="1:6" x14ac:dyDescent="0.15">
      <c r="A3775" s="150" t="s">
        <v>23833</v>
      </c>
      <c r="B3775" s="150" t="s">
        <v>30749</v>
      </c>
      <c r="C3775" s="150" t="s">
        <v>15725</v>
      </c>
      <c r="D3775" s="150">
        <v>588400</v>
      </c>
      <c r="E3775" s="150">
        <v>577592</v>
      </c>
      <c r="F3775" s="150" t="s">
        <v>18774</v>
      </c>
    </row>
    <row r="3776" spans="1:6" x14ac:dyDescent="0.15">
      <c r="A3776" s="150" t="s">
        <v>22538</v>
      </c>
      <c r="B3776" s="150" t="s">
        <v>15726</v>
      </c>
      <c r="C3776" s="150" t="s">
        <v>13027</v>
      </c>
      <c r="D3776" s="150">
        <v>6270646</v>
      </c>
      <c r="E3776" s="150">
        <v>6902626</v>
      </c>
      <c r="F3776" s="150" t="s">
        <v>24505</v>
      </c>
    </row>
    <row r="3777" spans="1:6" x14ac:dyDescent="0.15">
      <c r="A3777" s="150" t="s">
        <v>23834</v>
      </c>
      <c r="B3777" s="150" t="s">
        <v>30750</v>
      </c>
      <c r="C3777" s="150" t="s">
        <v>15727</v>
      </c>
      <c r="D3777" s="150">
        <v>565852</v>
      </c>
      <c r="E3777" s="150">
        <v>441724</v>
      </c>
      <c r="F3777" s="150" t="s">
        <v>22060</v>
      </c>
    </row>
    <row r="3778" spans="1:6" x14ac:dyDescent="0.15">
      <c r="A3778" s="150" t="s">
        <v>23835</v>
      </c>
      <c r="B3778" s="150" t="s">
        <v>30751</v>
      </c>
      <c r="C3778" s="150" t="s">
        <v>15728</v>
      </c>
      <c r="D3778" s="150">
        <v>5421610</v>
      </c>
      <c r="E3778" s="150">
        <v>8243950</v>
      </c>
      <c r="F3778" s="150" t="s">
        <v>22137</v>
      </c>
    </row>
    <row r="3779" spans="1:6" x14ac:dyDescent="0.15">
      <c r="A3779" s="150" t="s">
        <v>22537</v>
      </c>
      <c r="B3779" s="150" t="s">
        <v>15729</v>
      </c>
      <c r="C3779" s="150" t="s">
        <v>15730</v>
      </c>
      <c r="D3779" s="150">
        <v>44320</v>
      </c>
      <c r="E3779" s="150">
        <v>57054.32</v>
      </c>
      <c r="F3779" s="150" t="s">
        <v>22059</v>
      </c>
    </row>
    <row r="3780" spans="1:6" x14ac:dyDescent="0.15">
      <c r="A3780" s="150" t="s">
        <v>6455</v>
      </c>
      <c r="B3780" s="150" t="s">
        <v>30752</v>
      </c>
      <c r="C3780" s="150" t="s">
        <v>15691</v>
      </c>
      <c r="D3780" s="150">
        <v>411600</v>
      </c>
      <c r="E3780" s="150">
        <v>780000</v>
      </c>
      <c r="F3780" s="150" t="s">
        <v>22053</v>
      </c>
    </row>
    <row r="3781" spans="1:6" x14ac:dyDescent="0.15">
      <c r="A3781" s="150" t="s">
        <v>23836</v>
      </c>
      <c r="B3781" s="150" t="s">
        <v>30753</v>
      </c>
      <c r="C3781" s="150" t="s">
        <v>15667</v>
      </c>
      <c r="D3781" s="150">
        <v>3274738</v>
      </c>
      <c r="E3781" s="150">
        <v>2717585</v>
      </c>
      <c r="F3781" s="150" t="s">
        <v>24597</v>
      </c>
    </row>
    <row r="3782" spans="1:6" x14ac:dyDescent="0.15">
      <c r="A3782" s="150" t="s">
        <v>23837</v>
      </c>
      <c r="B3782" s="150" t="s">
        <v>30754</v>
      </c>
      <c r="C3782" s="150" t="s">
        <v>15731</v>
      </c>
      <c r="D3782" s="150">
        <v>2480520</v>
      </c>
      <c r="E3782" s="150">
        <v>3138600</v>
      </c>
      <c r="F3782" s="150" t="s">
        <v>30755</v>
      </c>
    </row>
    <row r="3783" spans="1:6" x14ac:dyDescent="0.15">
      <c r="A3783" s="150" t="s">
        <v>23838</v>
      </c>
      <c r="B3783" s="150" t="s">
        <v>30756</v>
      </c>
      <c r="C3783" s="150" t="s">
        <v>15732</v>
      </c>
      <c r="D3783" s="150">
        <v>488385</v>
      </c>
      <c r="E3783" s="150">
        <v>578839</v>
      </c>
      <c r="F3783" s="150" t="s">
        <v>24575</v>
      </c>
    </row>
    <row r="3784" spans="1:6" x14ac:dyDescent="0.15">
      <c r="A3784" s="150" t="s">
        <v>23839</v>
      </c>
      <c r="B3784" s="150" t="s">
        <v>30757</v>
      </c>
      <c r="C3784" s="150" t="s">
        <v>12799</v>
      </c>
      <c r="D3784" s="150">
        <v>16992288</v>
      </c>
      <c r="E3784" s="150">
        <v>17475714</v>
      </c>
      <c r="F3784" s="150" t="s">
        <v>28738</v>
      </c>
    </row>
    <row r="3785" spans="1:6" x14ac:dyDescent="0.15">
      <c r="A3785" s="150" t="s">
        <v>23840</v>
      </c>
      <c r="B3785" s="150" t="s">
        <v>30758</v>
      </c>
      <c r="C3785" s="150" t="s">
        <v>15733</v>
      </c>
      <c r="D3785" s="150">
        <v>1322143</v>
      </c>
      <c r="E3785" s="150">
        <v>2391470</v>
      </c>
      <c r="F3785" s="150" t="s">
        <v>22060</v>
      </c>
    </row>
    <row r="3786" spans="1:6" x14ac:dyDescent="0.15">
      <c r="A3786" s="150" t="s">
        <v>1359</v>
      </c>
      <c r="B3786" s="150" t="s">
        <v>817</v>
      </c>
      <c r="C3786" s="150" t="s">
        <v>2058</v>
      </c>
      <c r="D3786" s="150">
        <v>53800</v>
      </c>
      <c r="E3786" s="150">
        <v>96870</v>
      </c>
      <c r="F3786" s="150" t="s">
        <v>24606</v>
      </c>
    </row>
    <row r="3787" spans="1:6" x14ac:dyDescent="0.15">
      <c r="A3787" s="150" t="s">
        <v>23841</v>
      </c>
      <c r="B3787" s="150" t="s">
        <v>30759</v>
      </c>
      <c r="C3787" s="150" t="s">
        <v>15734</v>
      </c>
      <c r="D3787" s="150">
        <v>152002032</v>
      </c>
      <c r="E3787" s="150">
        <v>209428688</v>
      </c>
      <c r="F3787" s="150" t="s">
        <v>30760</v>
      </c>
    </row>
    <row r="3788" spans="1:6" x14ac:dyDescent="0.15">
      <c r="A3788" s="150" t="s">
        <v>22534</v>
      </c>
      <c r="B3788" s="150" t="s">
        <v>15735</v>
      </c>
      <c r="C3788" s="150" t="s">
        <v>12775</v>
      </c>
      <c r="D3788" s="150">
        <v>119200</v>
      </c>
      <c r="E3788" s="150">
        <v>215800</v>
      </c>
      <c r="F3788" s="150" t="s">
        <v>24504</v>
      </c>
    </row>
    <row r="3789" spans="1:6" x14ac:dyDescent="0.15">
      <c r="A3789" s="150" t="s">
        <v>6456</v>
      </c>
      <c r="B3789" s="150" t="s">
        <v>818</v>
      </c>
      <c r="C3789" s="150" t="s">
        <v>2059</v>
      </c>
      <c r="D3789" s="150">
        <v>3385446.5</v>
      </c>
      <c r="E3789" s="150">
        <v>3687746.5</v>
      </c>
      <c r="F3789" s="150" t="s">
        <v>24607</v>
      </c>
    </row>
    <row r="3790" spans="1:6" x14ac:dyDescent="0.15">
      <c r="A3790" s="150" t="s">
        <v>1360</v>
      </c>
      <c r="B3790" s="150" t="s">
        <v>818</v>
      </c>
      <c r="C3790" s="150" t="s">
        <v>2059</v>
      </c>
      <c r="D3790" s="150">
        <v>3385446.5</v>
      </c>
      <c r="E3790" s="150">
        <v>3687746.5</v>
      </c>
      <c r="F3790" s="150" t="s">
        <v>24607</v>
      </c>
    </row>
    <row r="3791" spans="1:6" x14ac:dyDescent="0.15">
      <c r="A3791" s="150" t="s">
        <v>22532</v>
      </c>
      <c r="B3791" s="150" t="s">
        <v>15736</v>
      </c>
      <c r="C3791" s="150" t="s">
        <v>15737</v>
      </c>
      <c r="D3791" s="150">
        <v>562453</v>
      </c>
      <c r="E3791" s="150">
        <v>577436</v>
      </c>
      <c r="F3791" s="150" t="s">
        <v>22161</v>
      </c>
    </row>
    <row r="3792" spans="1:6" x14ac:dyDescent="0.15">
      <c r="A3792" s="150" t="s">
        <v>3133</v>
      </c>
      <c r="B3792" s="150" t="s">
        <v>15738</v>
      </c>
      <c r="C3792" s="150" t="s">
        <v>15665</v>
      </c>
      <c r="D3792" s="150">
        <v>572000</v>
      </c>
      <c r="E3792" s="150">
        <v>604752</v>
      </c>
      <c r="F3792" s="150" t="s">
        <v>22132</v>
      </c>
    </row>
    <row r="3793" spans="1:6" x14ac:dyDescent="0.15">
      <c r="A3793" s="150" t="s">
        <v>23842</v>
      </c>
      <c r="B3793" s="150" t="s">
        <v>30761</v>
      </c>
      <c r="C3793" s="150" t="s">
        <v>15739</v>
      </c>
      <c r="D3793" s="150">
        <v>4967546</v>
      </c>
      <c r="E3793" s="150">
        <v>17538159</v>
      </c>
      <c r="F3793" s="150" t="s">
        <v>22060</v>
      </c>
    </row>
    <row r="3794" spans="1:6" x14ac:dyDescent="0.15">
      <c r="A3794" s="150" t="s">
        <v>3131</v>
      </c>
      <c r="B3794" s="150" t="s">
        <v>15740</v>
      </c>
      <c r="C3794" s="150" t="s">
        <v>15741</v>
      </c>
      <c r="D3794" s="150">
        <v>580000</v>
      </c>
      <c r="E3794" s="150">
        <v>785000</v>
      </c>
      <c r="F3794" s="150" t="s">
        <v>22131</v>
      </c>
    </row>
    <row r="3795" spans="1:6" x14ac:dyDescent="0.15">
      <c r="A3795" s="150" t="s">
        <v>6457</v>
      </c>
      <c r="B3795" s="150" t="s">
        <v>30762</v>
      </c>
      <c r="C3795" s="150" t="s">
        <v>15742</v>
      </c>
      <c r="D3795" s="150">
        <v>106157</v>
      </c>
      <c r="E3795" s="150">
        <v>76457</v>
      </c>
      <c r="F3795" s="150" t="s">
        <v>24497</v>
      </c>
    </row>
    <row r="3796" spans="1:6" x14ac:dyDescent="0.15">
      <c r="A3796" s="150" t="s">
        <v>23843</v>
      </c>
      <c r="B3796" s="150" t="s">
        <v>30763</v>
      </c>
      <c r="C3796" s="150" t="s">
        <v>15743</v>
      </c>
      <c r="D3796" s="150">
        <v>18175732.52</v>
      </c>
      <c r="E3796" s="150">
        <v>9019808.6400000006</v>
      </c>
      <c r="F3796" s="150" t="s">
        <v>22060</v>
      </c>
    </row>
    <row r="3797" spans="1:6" x14ac:dyDescent="0.15">
      <c r="A3797" s="150" t="s">
        <v>3129</v>
      </c>
      <c r="B3797" s="150" t="s">
        <v>15744</v>
      </c>
      <c r="C3797" s="150" t="s">
        <v>15745</v>
      </c>
      <c r="D3797" s="150">
        <v>28462</v>
      </c>
      <c r="E3797" s="150">
        <v>27712</v>
      </c>
      <c r="F3797" s="150" t="s">
        <v>22130</v>
      </c>
    </row>
    <row r="3798" spans="1:6" x14ac:dyDescent="0.15">
      <c r="A3798" s="150" t="s">
        <v>23844</v>
      </c>
      <c r="B3798" s="150" t="s">
        <v>30764</v>
      </c>
      <c r="C3798" s="150" t="s">
        <v>15685</v>
      </c>
      <c r="D3798" s="150">
        <v>39235940</v>
      </c>
      <c r="E3798" s="150">
        <v>50582940</v>
      </c>
      <c r="F3798" s="150" t="s">
        <v>22060</v>
      </c>
    </row>
    <row r="3799" spans="1:6" x14ac:dyDescent="0.15">
      <c r="A3799" s="150" t="s">
        <v>23845</v>
      </c>
      <c r="B3799" s="150" t="s">
        <v>30765</v>
      </c>
      <c r="C3799" s="150" t="s">
        <v>15746</v>
      </c>
      <c r="D3799" s="150">
        <v>514000</v>
      </c>
      <c r="E3799" s="150">
        <v>172680</v>
      </c>
      <c r="F3799" s="150" t="s">
        <v>24560</v>
      </c>
    </row>
    <row r="3800" spans="1:6" x14ac:dyDescent="0.15">
      <c r="A3800" s="150" t="s">
        <v>23846</v>
      </c>
      <c r="B3800" s="150" t="s">
        <v>30766</v>
      </c>
      <c r="C3800" s="150" t="s">
        <v>15747</v>
      </c>
      <c r="D3800" s="150">
        <v>1692800</v>
      </c>
      <c r="E3800" s="150">
        <v>494189.4</v>
      </c>
      <c r="F3800" s="150" t="s">
        <v>30767</v>
      </c>
    </row>
    <row r="3801" spans="1:6" x14ac:dyDescent="0.15">
      <c r="A3801" s="150" t="s">
        <v>23847</v>
      </c>
      <c r="B3801" s="150" t="s">
        <v>30768</v>
      </c>
      <c r="C3801" s="150" t="s">
        <v>15748</v>
      </c>
      <c r="D3801" s="150">
        <v>15361900</v>
      </c>
      <c r="E3801" s="150">
        <v>1946250</v>
      </c>
      <c r="F3801" s="150" t="s">
        <v>22161</v>
      </c>
    </row>
    <row r="3802" spans="1:6" x14ac:dyDescent="0.15">
      <c r="A3802" s="150" t="s">
        <v>23848</v>
      </c>
      <c r="B3802" s="150" t="s">
        <v>30769</v>
      </c>
      <c r="C3802" s="150" t="s">
        <v>15749</v>
      </c>
      <c r="D3802" s="150">
        <v>698588</v>
      </c>
      <c r="E3802" s="150">
        <v>200596</v>
      </c>
      <c r="F3802" s="150" t="s">
        <v>30770</v>
      </c>
    </row>
    <row r="3803" spans="1:6" x14ac:dyDescent="0.15">
      <c r="A3803" s="150" t="s">
        <v>23849</v>
      </c>
      <c r="B3803" s="150" t="s">
        <v>30771</v>
      </c>
      <c r="C3803" s="150" t="s">
        <v>15615</v>
      </c>
      <c r="D3803" s="150">
        <v>55710181</v>
      </c>
      <c r="E3803" s="150">
        <v>66902282.600000001</v>
      </c>
      <c r="F3803" s="150" t="s">
        <v>14062</v>
      </c>
    </row>
    <row r="3804" spans="1:6" x14ac:dyDescent="0.15">
      <c r="A3804" s="150" t="s">
        <v>23850</v>
      </c>
      <c r="B3804" s="150" t="s">
        <v>30772</v>
      </c>
      <c r="C3804" s="150" t="s">
        <v>15750</v>
      </c>
      <c r="D3804" s="150">
        <v>2090800</v>
      </c>
      <c r="E3804" s="150">
        <v>2906241</v>
      </c>
      <c r="F3804" s="150" t="s">
        <v>18774</v>
      </c>
    </row>
    <row r="3805" spans="1:6" x14ac:dyDescent="0.15">
      <c r="A3805" s="150" t="s">
        <v>23851</v>
      </c>
      <c r="B3805" s="150" t="s">
        <v>30773</v>
      </c>
      <c r="C3805" s="150" t="s">
        <v>15751</v>
      </c>
      <c r="D3805" s="150">
        <v>44018</v>
      </c>
      <c r="E3805" s="150">
        <v>64955</v>
      </c>
      <c r="F3805" s="150" t="s">
        <v>24459</v>
      </c>
    </row>
    <row r="3806" spans="1:6" x14ac:dyDescent="0.15">
      <c r="A3806" s="150" t="s">
        <v>23852</v>
      </c>
      <c r="B3806" s="150" t="s">
        <v>30774</v>
      </c>
      <c r="C3806" s="150" t="s">
        <v>15752</v>
      </c>
      <c r="D3806" s="150">
        <v>222375</v>
      </c>
      <c r="E3806" s="150">
        <v>350865</v>
      </c>
      <c r="F3806" s="150" t="s">
        <v>30775</v>
      </c>
    </row>
    <row r="3807" spans="1:6" x14ac:dyDescent="0.15">
      <c r="A3807" s="150" t="s">
        <v>23853</v>
      </c>
      <c r="B3807" s="150" t="s">
        <v>30776</v>
      </c>
      <c r="C3807" s="150" t="s">
        <v>15753</v>
      </c>
      <c r="D3807" s="150">
        <v>967571</v>
      </c>
      <c r="E3807" s="150">
        <v>943454</v>
      </c>
      <c r="F3807" s="150" t="s">
        <v>30777</v>
      </c>
    </row>
    <row r="3808" spans="1:6" x14ac:dyDescent="0.15">
      <c r="A3808" s="150" t="s">
        <v>23854</v>
      </c>
      <c r="B3808" s="150" t="s">
        <v>30778</v>
      </c>
      <c r="C3808" s="150" t="s">
        <v>15754</v>
      </c>
      <c r="D3808" s="150">
        <v>4805</v>
      </c>
      <c r="E3808" s="150">
        <v>2099.3000000000002</v>
      </c>
      <c r="F3808" s="150" t="s">
        <v>24498</v>
      </c>
    </row>
    <row r="3809" spans="1:6" x14ac:dyDescent="0.15">
      <c r="A3809" s="150" t="s">
        <v>23855</v>
      </c>
      <c r="B3809" s="150" t="s">
        <v>30779</v>
      </c>
      <c r="C3809" s="150" t="s">
        <v>15755</v>
      </c>
      <c r="D3809" s="150">
        <v>10817</v>
      </c>
      <c r="E3809" s="150">
        <v>11121</v>
      </c>
      <c r="F3809" s="150" t="s">
        <v>14062</v>
      </c>
    </row>
    <row r="3810" spans="1:6" x14ac:dyDescent="0.15">
      <c r="A3810" s="150" t="s">
        <v>23856</v>
      </c>
      <c r="B3810" s="150" t="s">
        <v>30780</v>
      </c>
      <c r="C3810" s="150" t="s">
        <v>15756</v>
      </c>
      <c r="D3810" s="150">
        <v>3324000</v>
      </c>
      <c r="E3810" s="150">
        <v>4704000</v>
      </c>
      <c r="F3810" s="150" t="s">
        <v>27739</v>
      </c>
    </row>
    <row r="3811" spans="1:6" x14ac:dyDescent="0.15">
      <c r="A3811" s="150" t="s">
        <v>23857</v>
      </c>
      <c r="B3811" s="150" t="s">
        <v>30781</v>
      </c>
      <c r="C3811" s="150" t="s">
        <v>1654</v>
      </c>
      <c r="D3811" s="150">
        <v>1059300</v>
      </c>
      <c r="E3811" s="150">
        <v>306300</v>
      </c>
      <c r="F3811" s="150" t="s">
        <v>30782</v>
      </c>
    </row>
    <row r="3812" spans="1:6" x14ac:dyDescent="0.15">
      <c r="A3812" s="150" t="s">
        <v>23858</v>
      </c>
      <c r="B3812" s="150" t="s">
        <v>30783</v>
      </c>
      <c r="C3812" s="150" t="s">
        <v>15757</v>
      </c>
      <c r="D3812" s="150">
        <v>885872</v>
      </c>
      <c r="E3812" s="150">
        <v>1123000</v>
      </c>
      <c r="F3812" s="150" t="s">
        <v>18774</v>
      </c>
    </row>
    <row r="3813" spans="1:6" x14ac:dyDescent="0.15">
      <c r="A3813" s="150" t="s">
        <v>23859</v>
      </c>
      <c r="B3813" s="150" t="s">
        <v>30784</v>
      </c>
      <c r="C3813" s="150" t="s">
        <v>1972</v>
      </c>
      <c r="D3813" s="150">
        <v>42755490</v>
      </c>
      <c r="E3813" s="150">
        <v>6450740</v>
      </c>
      <c r="F3813" s="150" t="s">
        <v>22067</v>
      </c>
    </row>
    <row r="3814" spans="1:6" x14ac:dyDescent="0.15">
      <c r="A3814" s="150" t="s">
        <v>23860</v>
      </c>
      <c r="B3814" s="150" t="s">
        <v>30785</v>
      </c>
      <c r="C3814" s="150" t="s">
        <v>15758</v>
      </c>
      <c r="D3814" s="150">
        <v>47329635</v>
      </c>
      <c r="E3814" s="150">
        <v>52118766</v>
      </c>
      <c r="F3814" s="150" t="s">
        <v>30659</v>
      </c>
    </row>
    <row r="3815" spans="1:6" x14ac:dyDescent="0.15">
      <c r="A3815" s="150" t="s">
        <v>23861</v>
      </c>
      <c r="B3815" s="150" t="s">
        <v>30786</v>
      </c>
      <c r="C3815" s="150" t="s">
        <v>15759</v>
      </c>
      <c r="D3815" s="150">
        <v>1850</v>
      </c>
      <c r="E3815" s="150">
        <v>1</v>
      </c>
      <c r="F3815" s="150" t="s">
        <v>30787</v>
      </c>
    </row>
    <row r="3816" spans="1:6" x14ac:dyDescent="0.15">
      <c r="A3816" s="150" t="s">
        <v>23862</v>
      </c>
      <c r="B3816" s="150" t="s">
        <v>30788</v>
      </c>
      <c r="C3816" s="150" t="s">
        <v>15760</v>
      </c>
      <c r="D3816" s="150">
        <v>396000</v>
      </c>
      <c r="E3816" s="150">
        <v>540000</v>
      </c>
      <c r="F3816" s="150" t="s">
        <v>30789</v>
      </c>
    </row>
    <row r="3817" spans="1:6" x14ac:dyDescent="0.15">
      <c r="A3817" s="150" t="s">
        <v>26631</v>
      </c>
      <c r="B3817" s="150" t="s">
        <v>819</v>
      </c>
      <c r="C3817" s="150" t="s">
        <v>2060</v>
      </c>
      <c r="D3817" s="150">
        <v>3056442</v>
      </c>
      <c r="E3817" s="150">
        <v>3468954</v>
      </c>
      <c r="F3817" s="150" t="s">
        <v>24608</v>
      </c>
    </row>
    <row r="3818" spans="1:6" x14ac:dyDescent="0.15">
      <c r="A3818" s="150" t="s">
        <v>23863</v>
      </c>
      <c r="B3818" s="150" t="s">
        <v>30790</v>
      </c>
      <c r="C3818" s="150" t="s">
        <v>2296</v>
      </c>
      <c r="D3818" s="150">
        <v>14682185</v>
      </c>
      <c r="E3818" s="150">
        <v>15078670.6</v>
      </c>
      <c r="F3818" s="150" t="s">
        <v>22078</v>
      </c>
    </row>
    <row r="3819" spans="1:6" x14ac:dyDescent="0.15">
      <c r="A3819" s="150" t="s">
        <v>23864</v>
      </c>
      <c r="B3819" s="150" t="s">
        <v>30791</v>
      </c>
      <c r="C3819" s="150" t="s">
        <v>15762</v>
      </c>
      <c r="D3819" s="150">
        <v>13319610</v>
      </c>
      <c r="E3819" s="150">
        <v>13586610</v>
      </c>
      <c r="F3819" s="150" t="s">
        <v>30792</v>
      </c>
    </row>
    <row r="3820" spans="1:6" x14ac:dyDescent="0.15">
      <c r="A3820" s="150" t="s">
        <v>23865</v>
      </c>
      <c r="B3820" s="150" t="s">
        <v>30793</v>
      </c>
      <c r="C3820" s="150" t="s">
        <v>15764</v>
      </c>
      <c r="D3820" s="150">
        <v>357800</v>
      </c>
      <c r="E3820" s="150">
        <v>483850</v>
      </c>
      <c r="F3820" s="150" t="s">
        <v>30794</v>
      </c>
    </row>
    <row r="3821" spans="1:6" x14ac:dyDescent="0.15">
      <c r="A3821" s="150" t="s">
        <v>22515</v>
      </c>
      <c r="B3821" s="150" t="s">
        <v>15765</v>
      </c>
      <c r="C3821" s="150" t="s">
        <v>15766</v>
      </c>
      <c r="D3821" s="150">
        <v>1255222</v>
      </c>
      <c r="E3821" s="150">
        <v>2193838</v>
      </c>
      <c r="F3821" s="150" t="s">
        <v>22060</v>
      </c>
    </row>
    <row r="3822" spans="1:6" x14ac:dyDescent="0.15">
      <c r="A3822" s="150" t="s">
        <v>23866</v>
      </c>
      <c r="B3822" s="150" t="s">
        <v>30795</v>
      </c>
      <c r="C3822" s="150" t="s">
        <v>169</v>
      </c>
      <c r="D3822" s="150">
        <v>104005530</v>
      </c>
      <c r="E3822" s="150">
        <v>123431000.2</v>
      </c>
      <c r="F3822" s="150" t="s">
        <v>30796</v>
      </c>
    </row>
    <row r="3823" spans="1:6" x14ac:dyDescent="0.15">
      <c r="A3823" s="150" t="s">
        <v>23867</v>
      </c>
      <c r="B3823" s="150" t="s">
        <v>30797</v>
      </c>
      <c r="C3823" s="150" t="s">
        <v>15767</v>
      </c>
      <c r="D3823" s="150">
        <v>1789900</v>
      </c>
      <c r="E3823" s="150">
        <v>3969500</v>
      </c>
      <c r="F3823" s="150" t="s">
        <v>22060</v>
      </c>
    </row>
    <row r="3824" spans="1:6" x14ac:dyDescent="0.15">
      <c r="A3824" s="150" t="s">
        <v>23868</v>
      </c>
      <c r="B3824" s="150" t="s">
        <v>30798</v>
      </c>
      <c r="C3824" s="150" t="s">
        <v>15768</v>
      </c>
      <c r="D3824" s="150">
        <v>1883689</v>
      </c>
      <c r="E3824" s="150">
        <v>1903689</v>
      </c>
      <c r="F3824" s="150" t="s">
        <v>18774</v>
      </c>
    </row>
    <row r="3825" spans="1:6" x14ac:dyDescent="0.15">
      <c r="A3825" s="150" t="s">
        <v>22514</v>
      </c>
      <c r="B3825" s="150" t="s">
        <v>15769</v>
      </c>
      <c r="C3825" s="150" t="s">
        <v>15770</v>
      </c>
      <c r="D3825" s="150">
        <v>11179</v>
      </c>
      <c r="E3825" s="150">
        <v>35558</v>
      </c>
      <c r="F3825" s="150" t="s">
        <v>24499</v>
      </c>
    </row>
    <row r="3826" spans="1:6" x14ac:dyDescent="0.15">
      <c r="A3826" s="150" t="s">
        <v>23869</v>
      </c>
      <c r="B3826" s="150" t="s">
        <v>30799</v>
      </c>
      <c r="C3826" s="150" t="s">
        <v>15771</v>
      </c>
      <c r="D3826" s="150">
        <v>416642</v>
      </c>
      <c r="E3826" s="150">
        <v>304142</v>
      </c>
      <c r="F3826" s="150" t="s">
        <v>24459</v>
      </c>
    </row>
    <row r="3827" spans="1:6" x14ac:dyDescent="0.15">
      <c r="A3827" s="150" t="s">
        <v>23870</v>
      </c>
      <c r="B3827" s="150" t="s">
        <v>30800</v>
      </c>
      <c r="C3827" s="150" t="s">
        <v>15772</v>
      </c>
      <c r="D3827" s="150">
        <v>2039195</v>
      </c>
      <c r="E3827" s="150">
        <v>901995</v>
      </c>
      <c r="F3827" s="150" t="s">
        <v>30801</v>
      </c>
    </row>
    <row r="3828" spans="1:6" x14ac:dyDescent="0.15">
      <c r="A3828" s="150" t="s">
        <v>22513</v>
      </c>
      <c r="B3828" s="150" t="s">
        <v>15773</v>
      </c>
      <c r="C3828" s="150" t="s">
        <v>15774</v>
      </c>
      <c r="D3828" s="150">
        <v>745636</v>
      </c>
      <c r="E3828" s="150">
        <v>958070</v>
      </c>
      <c r="F3828" s="150" t="s">
        <v>18774</v>
      </c>
    </row>
    <row r="3829" spans="1:6" x14ac:dyDescent="0.15">
      <c r="A3829" s="150" t="s">
        <v>23871</v>
      </c>
      <c r="B3829" s="150" t="s">
        <v>30802</v>
      </c>
      <c r="C3829" s="150" t="s">
        <v>15775</v>
      </c>
      <c r="D3829" s="150">
        <v>54544700</v>
      </c>
      <c r="E3829" s="150">
        <v>57053575</v>
      </c>
      <c r="F3829" s="150" t="s">
        <v>22137</v>
      </c>
    </row>
    <row r="3830" spans="1:6" x14ac:dyDescent="0.15">
      <c r="A3830" s="150" t="s">
        <v>22512</v>
      </c>
      <c r="B3830" s="150" t="s">
        <v>15776</v>
      </c>
      <c r="C3830" s="150" t="s">
        <v>15777</v>
      </c>
      <c r="D3830" s="150">
        <v>9724</v>
      </c>
      <c r="E3830" s="150">
        <v>8474</v>
      </c>
      <c r="F3830" s="150" t="s">
        <v>24498</v>
      </c>
    </row>
    <row r="3831" spans="1:6" x14ac:dyDescent="0.15">
      <c r="A3831" s="150" t="s">
        <v>23872</v>
      </c>
      <c r="B3831" s="150" t="s">
        <v>30803</v>
      </c>
      <c r="C3831" s="150" t="s">
        <v>15778</v>
      </c>
      <c r="D3831" s="150">
        <v>320000</v>
      </c>
      <c r="E3831" s="150">
        <v>373820</v>
      </c>
      <c r="F3831" s="150" t="s">
        <v>18774</v>
      </c>
    </row>
    <row r="3832" spans="1:6" x14ac:dyDescent="0.15">
      <c r="A3832" s="150" t="s">
        <v>1362</v>
      </c>
      <c r="B3832" s="150" t="s">
        <v>820</v>
      </c>
      <c r="C3832" s="150" t="s">
        <v>2061</v>
      </c>
      <c r="D3832" s="150">
        <v>214006.6</v>
      </c>
      <c r="E3832" s="150">
        <v>1288682.6000000001</v>
      </c>
      <c r="F3832" s="150" t="s">
        <v>24609</v>
      </c>
    </row>
    <row r="3833" spans="1:6" x14ac:dyDescent="0.15">
      <c r="A3833" s="150" t="s">
        <v>23873</v>
      </c>
      <c r="B3833" s="150" t="s">
        <v>30804</v>
      </c>
      <c r="C3833" s="150" t="s">
        <v>15779</v>
      </c>
      <c r="D3833" s="150">
        <v>2107175</v>
      </c>
      <c r="E3833" s="150">
        <v>2422856</v>
      </c>
      <c r="F3833" s="150" t="s">
        <v>22141</v>
      </c>
    </row>
    <row r="3834" spans="1:6" x14ac:dyDescent="0.15">
      <c r="A3834" s="150" t="s">
        <v>23874</v>
      </c>
      <c r="B3834" s="150" t="s">
        <v>30805</v>
      </c>
      <c r="C3834" s="150" t="s">
        <v>15780</v>
      </c>
      <c r="D3834" s="150">
        <v>2022226</v>
      </c>
      <c r="E3834" s="150">
        <v>1493787</v>
      </c>
      <c r="F3834" s="150" t="s">
        <v>22060</v>
      </c>
    </row>
    <row r="3835" spans="1:6" x14ac:dyDescent="0.15">
      <c r="A3835" s="150" t="s">
        <v>23875</v>
      </c>
      <c r="B3835" s="150" t="s">
        <v>30806</v>
      </c>
      <c r="C3835" s="150" t="s">
        <v>15781</v>
      </c>
      <c r="D3835" s="150">
        <v>2091492</v>
      </c>
      <c r="E3835" s="150">
        <v>3724032</v>
      </c>
      <c r="F3835" s="150" t="s">
        <v>30807</v>
      </c>
    </row>
    <row r="3836" spans="1:6" x14ac:dyDescent="0.15">
      <c r="A3836" s="150" t="s">
        <v>23876</v>
      </c>
      <c r="B3836" s="150" t="s">
        <v>30808</v>
      </c>
      <c r="C3836" s="150" t="s">
        <v>1968</v>
      </c>
      <c r="D3836" s="150">
        <v>3152000</v>
      </c>
      <c r="E3836" s="150">
        <v>3412000</v>
      </c>
      <c r="F3836" s="150" t="s">
        <v>24460</v>
      </c>
    </row>
    <row r="3837" spans="1:6" x14ac:dyDescent="0.15">
      <c r="A3837" s="150" t="s">
        <v>22510</v>
      </c>
      <c r="B3837" s="150" t="s">
        <v>15782</v>
      </c>
      <c r="C3837" s="150" t="s">
        <v>15783</v>
      </c>
      <c r="D3837" s="150">
        <v>300500</v>
      </c>
      <c r="E3837" s="150">
        <v>310000</v>
      </c>
      <c r="F3837" s="150" t="s">
        <v>22078</v>
      </c>
    </row>
    <row r="3838" spans="1:6" x14ac:dyDescent="0.15">
      <c r="A3838" s="150" t="s">
        <v>23877</v>
      </c>
      <c r="B3838" s="150" t="s">
        <v>30809</v>
      </c>
      <c r="C3838" s="150" t="s">
        <v>1773</v>
      </c>
      <c r="D3838" s="150">
        <v>152093</v>
      </c>
      <c r="E3838" s="150">
        <v>38350</v>
      </c>
      <c r="F3838" s="150" t="s">
        <v>24495</v>
      </c>
    </row>
    <row r="3839" spans="1:6" x14ac:dyDescent="0.15">
      <c r="A3839" s="150" t="s">
        <v>23878</v>
      </c>
      <c r="B3839" s="150" t="s">
        <v>30810</v>
      </c>
      <c r="C3839" s="150" t="s">
        <v>15784</v>
      </c>
      <c r="D3839" s="150">
        <v>200427</v>
      </c>
      <c r="E3839" s="150">
        <v>256508</v>
      </c>
      <c r="F3839" s="150" t="s">
        <v>30811</v>
      </c>
    </row>
    <row r="3840" spans="1:6" x14ac:dyDescent="0.15">
      <c r="A3840" s="150" t="s">
        <v>23879</v>
      </c>
      <c r="B3840" s="150" t="s">
        <v>30812</v>
      </c>
      <c r="C3840" s="150" t="s">
        <v>15435</v>
      </c>
      <c r="D3840" s="150">
        <v>3430440</v>
      </c>
      <c r="E3840" s="150">
        <v>3330440</v>
      </c>
      <c r="F3840" s="150" t="s">
        <v>24459</v>
      </c>
    </row>
    <row r="3841" spans="1:6" x14ac:dyDescent="0.15">
      <c r="A3841" s="150" t="s">
        <v>23880</v>
      </c>
      <c r="B3841" s="150" t="s">
        <v>30813</v>
      </c>
      <c r="C3841" s="150" t="s">
        <v>15786</v>
      </c>
      <c r="D3841" s="150">
        <v>1207000</v>
      </c>
      <c r="E3841" s="150">
        <v>1320000</v>
      </c>
      <c r="F3841" s="150" t="s">
        <v>22161</v>
      </c>
    </row>
    <row r="3842" spans="1:6" x14ac:dyDescent="0.15">
      <c r="A3842" s="150" t="s">
        <v>23881</v>
      </c>
      <c r="B3842" s="150" t="s">
        <v>30814</v>
      </c>
      <c r="C3842" s="150" t="s">
        <v>15787</v>
      </c>
      <c r="D3842" s="150">
        <v>10300</v>
      </c>
      <c r="E3842" s="150">
        <v>20600</v>
      </c>
      <c r="F3842" s="150" t="s">
        <v>22110</v>
      </c>
    </row>
    <row r="3843" spans="1:6" x14ac:dyDescent="0.15">
      <c r="A3843" s="150" t="s">
        <v>3091</v>
      </c>
      <c r="B3843" s="150" t="s">
        <v>15788</v>
      </c>
      <c r="C3843" s="150" t="s">
        <v>15789</v>
      </c>
      <c r="D3843" s="150">
        <v>6535</v>
      </c>
      <c r="E3843" s="150">
        <v>14976.56</v>
      </c>
      <c r="F3843" s="150" t="s">
        <v>22110</v>
      </c>
    </row>
    <row r="3844" spans="1:6" x14ac:dyDescent="0.15">
      <c r="A3844" s="150" t="s">
        <v>23882</v>
      </c>
      <c r="B3844" s="150" t="s">
        <v>30815</v>
      </c>
      <c r="C3844" s="150" t="s">
        <v>15790</v>
      </c>
      <c r="D3844" s="150">
        <v>246910</v>
      </c>
      <c r="E3844" s="150">
        <v>289540</v>
      </c>
      <c r="F3844" s="150" t="s">
        <v>30816</v>
      </c>
    </row>
    <row r="3845" spans="1:6" x14ac:dyDescent="0.15">
      <c r="A3845" s="150" t="s">
        <v>23883</v>
      </c>
      <c r="B3845" s="150" t="s">
        <v>30817</v>
      </c>
      <c r="C3845" s="150" t="s">
        <v>15791</v>
      </c>
      <c r="D3845" s="150">
        <v>616125</v>
      </c>
      <c r="E3845" s="150">
        <v>195873.9</v>
      </c>
      <c r="F3845" s="150" t="s">
        <v>22172</v>
      </c>
    </row>
    <row r="3846" spans="1:6" x14ac:dyDescent="0.15">
      <c r="A3846" s="150" t="s">
        <v>23884</v>
      </c>
      <c r="B3846" s="150" t="s">
        <v>30818</v>
      </c>
      <c r="C3846" s="150" t="s">
        <v>15792</v>
      </c>
      <c r="D3846" s="150">
        <v>1516700</v>
      </c>
      <c r="E3846" s="150">
        <v>2082400</v>
      </c>
      <c r="F3846" s="150" t="s">
        <v>18774</v>
      </c>
    </row>
    <row r="3847" spans="1:6" x14ac:dyDescent="0.15">
      <c r="A3847" s="150" t="s">
        <v>23885</v>
      </c>
      <c r="B3847" s="150" t="s">
        <v>30819</v>
      </c>
      <c r="C3847" s="150" t="s">
        <v>15793</v>
      </c>
      <c r="D3847" s="150">
        <v>646488</v>
      </c>
      <c r="E3847" s="150">
        <v>667991.4</v>
      </c>
      <c r="F3847" s="150" t="s">
        <v>18774</v>
      </c>
    </row>
    <row r="3848" spans="1:6" x14ac:dyDescent="0.15">
      <c r="A3848" s="150" t="s">
        <v>23886</v>
      </c>
      <c r="B3848" s="150" t="s">
        <v>30820</v>
      </c>
      <c r="C3848" s="150" t="s">
        <v>15794</v>
      </c>
      <c r="D3848" s="150">
        <v>603928</v>
      </c>
      <c r="E3848" s="150">
        <v>245455</v>
      </c>
      <c r="F3848" s="150" t="s">
        <v>22154</v>
      </c>
    </row>
    <row r="3849" spans="1:6" x14ac:dyDescent="0.15">
      <c r="A3849" s="150" t="s">
        <v>22506</v>
      </c>
      <c r="B3849" s="150" t="s">
        <v>15795</v>
      </c>
      <c r="C3849" s="150" t="s">
        <v>15796</v>
      </c>
      <c r="D3849" s="150">
        <v>22537700</v>
      </c>
      <c r="E3849" s="150">
        <v>26385500</v>
      </c>
      <c r="F3849" s="150" t="s">
        <v>24493</v>
      </c>
    </row>
    <row r="3850" spans="1:6" x14ac:dyDescent="0.15">
      <c r="A3850" s="150" t="s">
        <v>26625</v>
      </c>
      <c r="B3850" s="150" t="s">
        <v>15797</v>
      </c>
      <c r="C3850" s="150" t="s">
        <v>1790</v>
      </c>
      <c r="D3850" s="150">
        <v>3044763</v>
      </c>
      <c r="E3850" s="150">
        <v>1761795</v>
      </c>
      <c r="F3850" s="150" t="s">
        <v>24611</v>
      </c>
    </row>
    <row r="3851" spans="1:6" x14ac:dyDescent="0.15">
      <c r="A3851" s="150" t="s">
        <v>30821</v>
      </c>
      <c r="B3851" s="150" t="s">
        <v>15798</v>
      </c>
      <c r="C3851" s="150" t="s">
        <v>15799</v>
      </c>
      <c r="D3851" s="150">
        <v>2415270</v>
      </c>
      <c r="E3851" s="150">
        <v>2443009</v>
      </c>
      <c r="F3851" s="150" t="s">
        <v>22110</v>
      </c>
    </row>
    <row r="3852" spans="1:6" x14ac:dyDescent="0.15">
      <c r="A3852" s="150" t="s">
        <v>22505</v>
      </c>
      <c r="B3852" s="150" t="s">
        <v>15800</v>
      </c>
      <c r="C3852" s="150" t="s">
        <v>15801</v>
      </c>
      <c r="D3852" s="150">
        <v>1005000</v>
      </c>
      <c r="E3852" s="150">
        <v>0</v>
      </c>
      <c r="F3852" s="150" t="s">
        <v>24492</v>
      </c>
    </row>
    <row r="3853" spans="1:6" x14ac:dyDescent="0.15">
      <c r="A3853" s="150" t="s">
        <v>22504</v>
      </c>
      <c r="B3853" s="150" t="s">
        <v>15802</v>
      </c>
      <c r="C3853" s="150" t="s">
        <v>2234</v>
      </c>
      <c r="D3853" s="150">
        <v>1000000</v>
      </c>
      <c r="E3853" s="150">
        <v>1814100</v>
      </c>
      <c r="F3853" s="150" t="s">
        <v>24491</v>
      </c>
    </row>
    <row r="3854" spans="1:6" x14ac:dyDescent="0.15">
      <c r="A3854" s="150" t="s">
        <v>30822</v>
      </c>
      <c r="B3854" s="150" t="s">
        <v>15804</v>
      </c>
      <c r="C3854" s="150" t="s">
        <v>15805</v>
      </c>
      <c r="D3854" s="150">
        <v>845208</v>
      </c>
      <c r="E3854" s="150">
        <v>1532088</v>
      </c>
      <c r="F3854" s="150" t="s">
        <v>27237</v>
      </c>
    </row>
    <row r="3855" spans="1:6" x14ac:dyDescent="0.15">
      <c r="A3855" s="150" t="s">
        <v>30823</v>
      </c>
      <c r="B3855" s="150" t="s">
        <v>15806</v>
      </c>
      <c r="C3855" s="150" t="s">
        <v>15807</v>
      </c>
      <c r="D3855" s="150">
        <v>240000</v>
      </c>
      <c r="E3855" s="150">
        <v>0</v>
      </c>
      <c r="F3855" s="150" t="s">
        <v>22103</v>
      </c>
    </row>
    <row r="3856" spans="1:6" x14ac:dyDescent="0.15">
      <c r="A3856" s="150" t="s">
        <v>22497</v>
      </c>
      <c r="B3856" s="150" t="s">
        <v>15808</v>
      </c>
      <c r="C3856" s="150" t="s">
        <v>15809</v>
      </c>
      <c r="D3856" s="150">
        <v>12000</v>
      </c>
      <c r="E3856" s="150">
        <v>11000</v>
      </c>
      <c r="F3856" s="150" t="s">
        <v>22071</v>
      </c>
    </row>
    <row r="3857" spans="1:6" x14ac:dyDescent="0.15">
      <c r="A3857" s="150" t="s">
        <v>26620</v>
      </c>
      <c r="B3857" s="150" t="s">
        <v>15810</v>
      </c>
      <c r="C3857" s="150" t="s">
        <v>15811</v>
      </c>
      <c r="D3857" s="150">
        <v>2340080</v>
      </c>
      <c r="E3857" s="150">
        <v>3332878</v>
      </c>
      <c r="F3857" s="150" t="s">
        <v>24613</v>
      </c>
    </row>
    <row r="3858" spans="1:6" x14ac:dyDescent="0.15">
      <c r="A3858" s="150" t="s">
        <v>30824</v>
      </c>
      <c r="B3858" s="150" t="s">
        <v>15812</v>
      </c>
      <c r="C3858" s="150" t="s">
        <v>15813</v>
      </c>
      <c r="D3858" s="150">
        <v>48379141.799999997</v>
      </c>
      <c r="E3858" s="150">
        <v>31133639.699999999</v>
      </c>
      <c r="F3858" s="150" t="s">
        <v>22060</v>
      </c>
    </row>
    <row r="3859" spans="1:6" x14ac:dyDescent="0.15">
      <c r="A3859" s="150" t="s">
        <v>22496</v>
      </c>
      <c r="B3859" s="150" t="s">
        <v>24614</v>
      </c>
      <c r="C3859" s="150" t="s">
        <v>15815</v>
      </c>
      <c r="D3859" s="150">
        <v>432000</v>
      </c>
      <c r="E3859" s="150">
        <v>487000</v>
      </c>
      <c r="F3859" s="150" t="s">
        <v>22103</v>
      </c>
    </row>
    <row r="3860" spans="1:6" x14ac:dyDescent="0.15">
      <c r="A3860" s="150" t="s">
        <v>30825</v>
      </c>
      <c r="B3860" s="150" t="s">
        <v>15816</v>
      </c>
      <c r="C3860" s="150" t="s">
        <v>15817</v>
      </c>
      <c r="D3860" s="150">
        <v>1353014</v>
      </c>
      <c r="E3860" s="150">
        <v>1416543</v>
      </c>
      <c r="F3860" s="150" t="s">
        <v>22060</v>
      </c>
    </row>
    <row r="3861" spans="1:6" x14ac:dyDescent="0.15">
      <c r="A3861" s="150" t="s">
        <v>22494</v>
      </c>
      <c r="B3861" s="150" t="s">
        <v>15818</v>
      </c>
      <c r="C3861" s="150" t="s">
        <v>15819</v>
      </c>
      <c r="D3861" s="150">
        <v>417059459</v>
      </c>
      <c r="E3861" s="150">
        <v>427409615</v>
      </c>
      <c r="F3861" s="150" t="s">
        <v>22137</v>
      </c>
    </row>
    <row r="3862" spans="1:6" x14ac:dyDescent="0.15">
      <c r="A3862" s="150" t="s">
        <v>22493</v>
      </c>
      <c r="B3862" s="150" t="s">
        <v>15820</v>
      </c>
      <c r="C3862" s="150" t="s">
        <v>15821</v>
      </c>
      <c r="D3862" s="150">
        <v>43125</v>
      </c>
      <c r="E3862" s="150">
        <v>91985</v>
      </c>
      <c r="F3862" s="150" t="s">
        <v>24489</v>
      </c>
    </row>
    <row r="3863" spans="1:6" x14ac:dyDescent="0.15">
      <c r="A3863" s="150" t="s">
        <v>30826</v>
      </c>
      <c r="B3863" s="150" t="s">
        <v>15823</v>
      </c>
      <c r="C3863" s="150" t="s">
        <v>14382</v>
      </c>
      <c r="D3863" s="150">
        <v>1826641</v>
      </c>
      <c r="E3863" s="150">
        <v>2134741</v>
      </c>
      <c r="F3863" s="150" t="s">
        <v>22060</v>
      </c>
    </row>
    <row r="3864" spans="1:6" x14ac:dyDescent="0.15">
      <c r="A3864" s="150" t="s">
        <v>30827</v>
      </c>
      <c r="B3864" s="150" t="s">
        <v>15824</v>
      </c>
      <c r="C3864" s="150" t="s">
        <v>15825</v>
      </c>
      <c r="D3864" s="150">
        <v>2603224</v>
      </c>
      <c r="E3864" s="150">
        <v>2059364</v>
      </c>
      <c r="F3864" s="150" t="s">
        <v>22060</v>
      </c>
    </row>
    <row r="3865" spans="1:6" x14ac:dyDescent="0.15">
      <c r="A3865" s="150" t="s">
        <v>26904</v>
      </c>
      <c r="B3865" s="150" t="s">
        <v>15826</v>
      </c>
      <c r="C3865" s="150" t="s">
        <v>15827</v>
      </c>
      <c r="D3865" s="150">
        <v>2791485</v>
      </c>
      <c r="E3865" s="150">
        <v>5993641</v>
      </c>
      <c r="F3865" s="150" t="s">
        <v>30828</v>
      </c>
    </row>
    <row r="3866" spans="1:6" x14ac:dyDescent="0.15">
      <c r="A3866" s="150" t="s">
        <v>30829</v>
      </c>
      <c r="B3866" s="150" t="s">
        <v>15828</v>
      </c>
      <c r="C3866" s="150" t="s">
        <v>15829</v>
      </c>
      <c r="D3866" s="150">
        <v>1047588</v>
      </c>
      <c r="E3866" s="150">
        <v>5390196.5</v>
      </c>
      <c r="F3866" s="150" t="s">
        <v>22118</v>
      </c>
    </row>
    <row r="3867" spans="1:6" x14ac:dyDescent="0.15">
      <c r="A3867" s="150" t="s">
        <v>6469</v>
      </c>
      <c r="B3867" s="150" t="s">
        <v>15830</v>
      </c>
      <c r="C3867" s="150" t="s">
        <v>2049</v>
      </c>
      <c r="D3867" s="150">
        <v>50620</v>
      </c>
      <c r="E3867" s="150">
        <v>16360</v>
      </c>
      <c r="F3867" s="150" t="s">
        <v>22130</v>
      </c>
    </row>
    <row r="3868" spans="1:6" x14ac:dyDescent="0.15">
      <c r="A3868" s="150" t="s">
        <v>6470</v>
      </c>
      <c r="B3868" s="150" t="s">
        <v>15831</v>
      </c>
      <c r="C3868" s="150" t="s">
        <v>15832</v>
      </c>
      <c r="D3868" s="150">
        <v>2001709</v>
      </c>
      <c r="E3868" s="150">
        <v>737206</v>
      </c>
      <c r="F3868" s="150" t="s">
        <v>24559</v>
      </c>
    </row>
    <row r="3869" spans="1:6" x14ac:dyDescent="0.15">
      <c r="A3869" s="150" t="s">
        <v>30830</v>
      </c>
      <c r="B3869" s="150" t="s">
        <v>15833</v>
      </c>
      <c r="C3869" s="150" t="s">
        <v>15834</v>
      </c>
      <c r="D3869" s="150">
        <v>42000</v>
      </c>
      <c r="E3869" s="150">
        <v>39200</v>
      </c>
      <c r="F3869" s="150" t="s">
        <v>28244</v>
      </c>
    </row>
    <row r="3870" spans="1:6" x14ac:dyDescent="0.15">
      <c r="A3870" s="150" t="s">
        <v>3070</v>
      </c>
      <c r="B3870" s="150" t="s">
        <v>15835</v>
      </c>
      <c r="C3870" s="150" t="s">
        <v>2392</v>
      </c>
      <c r="D3870" s="150">
        <v>1014563.97</v>
      </c>
      <c r="E3870" s="150">
        <v>1517746</v>
      </c>
      <c r="F3870" s="150" t="s">
        <v>18774</v>
      </c>
    </row>
    <row r="3871" spans="1:6" x14ac:dyDescent="0.15">
      <c r="A3871" s="150" t="s">
        <v>3069</v>
      </c>
      <c r="B3871" s="150" t="s">
        <v>15837</v>
      </c>
      <c r="C3871" s="150" t="s">
        <v>15838</v>
      </c>
      <c r="D3871" s="150">
        <v>86250</v>
      </c>
      <c r="E3871" s="150">
        <v>30244</v>
      </c>
      <c r="F3871" s="150" t="s">
        <v>22098</v>
      </c>
    </row>
    <row r="3872" spans="1:6" x14ac:dyDescent="0.15">
      <c r="A3872" s="150" t="s">
        <v>30831</v>
      </c>
      <c r="B3872" s="150" t="s">
        <v>15839</v>
      </c>
      <c r="C3872" s="150" t="s">
        <v>15840</v>
      </c>
      <c r="D3872" s="150">
        <v>459440</v>
      </c>
      <c r="E3872" s="150">
        <v>474792</v>
      </c>
      <c r="F3872" s="150" t="s">
        <v>24740</v>
      </c>
    </row>
    <row r="3873" spans="1:6" x14ac:dyDescent="0.15">
      <c r="A3873" s="150" t="s">
        <v>30832</v>
      </c>
      <c r="B3873" s="150" t="s">
        <v>15841</v>
      </c>
      <c r="C3873" s="150" t="s">
        <v>15842</v>
      </c>
      <c r="D3873" s="150">
        <v>3528596</v>
      </c>
      <c r="E3873" s="150">
        <v>3117796</v>
      </c>
      <c r="F3873" s="150" t="s">
        <v>22093</v>
      </c>
    </row>
    <row r="3874" spans="1:6" x14ac:dyDescent="0.15">
      <c r="A3874" s="150" t="s">
        <v>30833</v>
      </c>
      <c r="B3874" s="150" t="s">
        <v>15843</v>
      </c>
      <c r="C3874" s="150" t="s">
        <v>169</v>
      </c>
      <c r="D3874" s="150">
        <v>70242729.900000006</v>
      </c>
      <c r="E3874" s="150">
        <v>101237415.40000001</v>
      </c>
      <c r="F3874" s="150" t="s">
        <v>24675</v>
      </c>
    </row>
    <row r="3875" spans="1:6" x14ac:dyDescent="0.15">
      <c r="A3875" s="150" t="s">
        <v>30834</v>
      </c>
      <c r="B3875" s="150" t="s">
        <v>15844</v>
      </c>
      <c r="C3875" s="150" t="s">
        <v>15845</v>
      </c>
      <c r="D3875" s="150">
        <v>4030015</v>
      </c>
      <c r="E3875" s="150">
        <v>4246638</v>
      </c>
      <c r="F3875" s="150" t="s">
        <v>30792</v>
      </c>
    </row>
    <row r="3876" spans="1:6" x14ac:dyDescent="0.15">
      <c r="A3876" s="150" t="s">
        <v>30835</v>
      </c>
      <c r="B3876" s="150" t="s">
        <v>15846</v>
      </c>
      <c r="C3876" s="150" t="s">
        <v>15847</v>
      </c>
      <c r="D3876" s="150">
        <v>9096474</v>
      </c>
      <c r="E3876" s="150">
        <v>13820090</v>
      </c>
      <c r="F3876" s="150" t="s">
        <v>22110</v>
      </c>
    </row>
    <row r="3877" spans="1:6" x14ac:dyDescent="0.15">
      <c r="A3877" s="150" t="s">
        <v>26609</v>
      </c>
      <c r="B3877" s="150" t="s">
        <v>15848</v>
      </c>
      <c r="C3877" s="150" t="s">
        <v>13865</v>
      </c>
      <c r="D3877" s="150">
        <v>927404</v>
      </c>
      <c r="E3877" s="150">
        <v>1889200</v>
      </c>
      <c r="F3877" s="150" t="s">
        <v>22067</v>
      </c>
    </row>
    <row r="3878" spans="1:6" x14ac:dyDescent="0.15">
      <c r="A3878" s="150" t="s">
        <v>22486</v>
      </c>
      <c r="B3878" s="150" t="s">
        <v>15849</v>
      </c>
      <c r="C3878" s="150" t="s">
        <v>15850</v>
      </c>
      <c r="D3878" s="150">
        <v>1092225</v>
      </c>
      <c r="E3878" s="150">
        <v>8707350</v>
      </c>
      <c r="F3878" s="150" t="s">
        <v>24487</v>
      </c>
    </row>
    <row r="3879" spans="1:6" x14ac:dyDescent="0.15">
      <c r="A3879" s="150" t="s">
        <v>22485</v>
      </c>
      <c r="B3879" s="150" t="s">
        <v>15851</v>
      </c>
      <c r="C3879" s="150" t="s">
        <v>15852</v>
      </c>
      <c r="D3879" s="150">
        <v>85780</v>
      </c>
      <c r="E3879" s="150">
        <v>192400</v>
      </c>
      <c r="F3879" s="150" t="s">
        <v>24486</v>
      </c>
    </row>
    <row r="3880" spans="1:6" x14ac:dyDescent="0.15">
      <c r="A3880" s="150" t="s">
        <v>6477</v>
      </c>
      <c r="B3880" s="150" t="s">
        <v>15854</v>
      </c>
      <c r="C3880" s="150" t="s">
        <v>15855</v>
      </c>
      <c r="D3880" s="150">
        <v>668732</v>
      </c>
      <c r="E3880" s="150">
        <v>1046196</v>
      </c>
      <c r="F3880" s="150" t="s">
        <v>22162</v>
      </c>
    </row>
    <row r="3881" spans="1:6" x14ac:dyDescent="0.15">
      <c r="A3881" s="150" t="s">
        <v>30836</v>
      </c>
      <c r="B3881" s="150" t="s">
        <v>15856</v>
      </c>
      <c r="C3881" s="150" t="s">
        <v>15857</v>
      </c>
      <c r="D3881" s="150">
        <v>96770</v>
      </c>
      <c r="E3881" s="150">
        <v>109300</v>
      </c>
      <c r="F3881" s="150" t="s">
        <v>22078</v>
      </c>
    </row>
    <row r="3882" spans="1:6" x14ac:dyDescent="0.15">
      <c r="A3882" s="150" t="s">
        <v>30837</v>
      </c>
      <c r="B3882" s="150" t="s">
        <v>15858</v>
      </c>
      <c r="C3882" s="150" t="s">
        <v>15859</v>
      </c>
      <c r="D3882" s="150">
        <v>1380996</v>
      </c>
      <c r="E3882" s="150">
        <v>690660</v>
      </c>
      <c r="F3882" s="150" t="s">
        <v>24641</v>
      </c>
    </row>
    <row r="3883" spans="1:6" x14ac:dyDescent="0.15">
      <c r="A3883" s="150" t="s">
        <v>22479</v>
      </c>
      <c r="B3883" s="150" t="s">
        <v>15860</v>
      </c>
      <c r="C3883" s="150" t="s">
        <v>15861</v>
      </c>
      <c r="D3883" s="150">
        <v>439440</v>
      </c>
      <c r="E3883" s="150">
        <v>309600</v>
      </c>
      <c r="F3883" s="150" t="s">
        <v>22079</v>
      </c>
    </row>
    <row r="3884" spans="1:6" x14ac:dyDescent="0.15">
      <c r="A3884" s="150" t="s">
        <v>30838</v>
      </c>
      <c r="B3884" s="150" t="s">
        <v>15862</v>
      </c>
      <c r="C3884" s="150" t="s">
        <v>13881</v>
      </c>
      <c r="D3884" s="150">
        <v>1672366</v>
      </c>
      <c r="E3884" s="150">
        <v>462375.52</v>
      </c>
      <c r="F3884" s="150" t="s">
        <v>30839</v>
      </c>
    </row>
    <row r="3885" spans="1:6" x14ac:dyDescent="0.15">
      <c r="A3885" s="150" t="s">
        <v>30840</v>
      </c>
      <c r="B3885" s="150" t="s">
        <v>15863</v>
      </c>
      <c r="C3885" s="150" t="s">
        <v>15049</v>
      </c>
      <c r="D3885" s="150">
        <v>343</v>
      </c>
      <c r="E3885" s="150">
        <v>344</v>
      </c>
      <c r="F3885" s="150" t="s">
        <v>24529</v>
      </c>
    </row>
    <row r="3886" spans="1:6" x14ac:dyDescent="0.15">
      <c r="A3886" s="150" t="s">
        <v>6482</v>
      </c>
      <c r="B3886" s="150" t="s">
        <v>15864</v>
      </c>
      <c r="C3886" s="150" t="s">
        <v>15865</v>
      </c>
      <c r="D3886" s="150">
        <v>1014000</v>
      </c>
      <c r="E3886" s="150">
        <v>980000</v>
      </c>
      <c r="F3886" s="150" t="s">
        <v>22060</v>
      </c>
    </row>
    <row r="3887" spans="1:6" x14ac:dyDescent="0.15">
      <c r="A3887" s="150" t="s">
        <v>30841</v>
      </c>
      <c r="B3887" s="150" t="s">
        <v>15866</v>
      </c>
      <c r="C3887" s="150" t="s">
        <v>15867</v>
      </c>
      <c r="D3887" s="150">
        <v>8454050</v>
      </c>
      <c r="E3887" s="150">
        <v>7725050</v>
      </c>
      <c r="F3887" s="150" t="s">
        <v>22135</v>
      </c>
    </row>
    <row r="3888" spans="1:6" x14ac:dyDescent="0.15">
      <c r="A3888" s="150" t="s">
        <v>30842</v>
      </c>
      <c r="B3888" s="150" t="s">
        <v>15868</v>
      </c>
      <c r="C3888" s="150" t="s">
        <v>15869</v>
      </c>
      <c r="D3888" s="150">
        <v>379600</v>
      </c>
      <c r="E3888" s="150">
        <v>49600</v>
      </c>
      <c r="F3888" s="150" t="s">
        <v>22103</v>
      </c>
    </row>
    <row r="3889" spans="1:6" x14ac:dyDescent="0.15">
      <c r="A3889" s="150" t="s">
        <v>3047</v>
      </c>
      <c r="B3889" s="150" t="s">
        <v>15870</v>
      </c>
      <c r="C3889" s="150" t="s">
        <v>15871</v>
      </c>
      <c r="D3889" s="150">
        <v>438750</v>
      </c>
      <c r="E3889" s="150">
        <v>794400</v>
      </c>
      <c r="F3889" s="150" t="s">
        <v>22065</v>
      </c>
    </row>
    <row r="3890" spans="1:6" x14ac:dyDescent="0.15">
      <c r="A3890" s="150" t="s">
        <v>30843</v>
      </c>
      <c r="B3890" s="150" t="s">
        <v>15872</v>
      </c>
      <c r="C3890" s="150" t="s">
        <v>15873</v>
      </c>
      <c r="D3890" s="150">
        <v>10790000</v>
      </c>
      <c r="E3890" s="150">
        <v>15228000</v>
      </c>
      <c r="F3890" s="150" t="s">
        <v>30844</v>
      </c>
    </row>
    <row r="3891" spans="1:6" x14ac:dyDescent="0.15">
      <c r="A3891" s="150" t="s">
        <v>30845</v>
      </c>
      <c r="B3891" s="150" t="s">
        <v>15874</v>
      </c>
      <c r="C3891" s="150" t="s">
        <v>15875</v>
      </c>
      <c r="D3891" s="150">
        <v>136139000</v>
      </c>
      <c r="E3891" s="150">
        <v>161705000</v>
      </c>
      <c r="F3891" s="150" t="s">
        <v>22093</v>
      </c>
    </row>
    <row r="3892" spans="1:6" x14ac:dyDescent="0.15">
      <c r="A3892" s="150" t="s">
        <v>3045</v>
      </c>
      <c r="B3892" s="150" t="s">
        <v>24615</v>
      </c>
      <c r="C3892" s="150" t="s">
        <v>15877</v>
      </c>
      <c r="D3892" s="150">
        <v>227541.6</v>
      </c>
      <c r="E3892" s="150">
        <v>394699.5</v>
      </c>
      <c r="F3892" s="150" t="s">
        <v>22086</v>
      </c>
    </row>
    <row r="3893" spans="1:6" x14ac:dyDescent="0.15">
      <c r="A3893" s="150" t="s">
        <v>30846</v>
      </c>
      <c r="B3893" s="150" t="s">
        <v>15878</v>
      </c>
      <c r="C3893" s="150" t="s">
        <v>2080</v>
      </c>
      <c r="D3893" s="150">
        <v>1539000</v>
      </c>
      <c r="E3893" s="150">
        <v>1539000</v>
      </c>
      <c r="F3893" s="150" t="s">
        <v>22067</v>
      </c>
    </row>
    <row r="3894" spans="1:6" x14ac:dyDescent="0.15">
      <c r="A3894" s="150" t="s">
        <v>30847</v>
      </c>
      <c r="B3894" s="150" t="s">
        <v>15879</v>
      </c>
      <c r="C3894" s="150" t="s">
        <v>15880</v>
      </c>
      <c r="D3894" s="150">
        <v>92008000</v>
      </c>
      <c r="E3894" s="150">
        <v>44800000</v>
      </c>
      <c r="F3894" s="150" t="s">
        <v>28406</v>
      </c>
    </row>
    <row r="3895" spans="1:6" x14ac:dyDescent="0.15">
      <c r="A3895" s="150" t="s">
        <v>3041</v>
      </c>
      <c r="B3895" s="150" t="s">
        <v>23529</v>
      </c>
      <c r="C3895" s="150" t="s">
        <v>15881</v>
      </c>
      <c r="D3895" s="150">
        <v>646000</v>
      </c>
      <c r="E3895" s="150">
        <v>707875</v>
      </c>
      <c r="F3895" s="150" t="s">
        <v>22085</v>
      </c>
    </row>
    <row r="3896" spans="1:6" x14ac:dyDescent="0.15">
      <c r="A3896" s="150" t="s">
        <v>30848</v>
      </c>
      <c r="B3896" s="150" t="s">
        <v>15882</v>
      </c>
      <c r="C3896" s="150" t="s">
        <v>15883</v>
      </c>
      <c r="D3896" s="150">
        <v>1520550</v>
      </c>
      <c r="E3896" s="150">
        <v>1137650</v>
      </c>
      <c r="F3896" s="150" t="s">
        <v>22104</v>
      </c>
    </row>
    <row r="3897" spans="1:6" x14ac:dyDescent="0.15">
      <c r="A3897" s="150" t="s">
        <v>3040</v>
      </c>
      <c r="B3897" s="150" t="s">
        <v>15884</v>
      </c>
      <c r="C3897" s="150" t="s">
        <v>15885</v>
      </c>
      <c r="D3897" s="150">
        <v>1545191</v>
      </c>
      <c r="E3897" s="150">
        <v>1732711</v>
      </c>
      <c r="F3897" s="150" t="s">
        <v>30849</v>
      </c>
    </row>
    <row r="3898" spans="1:6" x14ac:dyDescent="0.15">
      <c r="A3898" s="150" t="s">
        <v>30850</v>
      </c>
      <c r="B3898" s="150" t="s">
        <v>15886</v>
      </c>
      <c r="C3898" s="150" t="s">
        <v>15887</v>
      </c>
      <c r="D3898" s="150">
        <v>3767113</v>
      </c>
      <c r="E3898" s="150">
        <v>1358893</v>
      </c>
      <c r="F3898" s="150" t="s">
        <v>22060</v>
      </c>
    </row>
    <row r="3899" spans="1:6" x14ac:dyDescent="0.15">
      <c r="A3899" s="150" t="s">
        <v>30851</v>
      </c>
      <c r="B3899" s="150" t="s">
        <v>15888</v>
      </c>
      <c r="C3899" s="150" t="s">
        <v>15889</v>
      </c>
      <c r="D3899" s="150">
        <v>179020</v>
      </c>
      <c r="E3899" s="150">
        <v>191070</v>
      </c>
      <c r="F3899" s="150" t="s">
        <v>22103</v>
      </c>
    </row>
    <row r="3900" spans="1:6" x14ac:dyDescent="0.15">
      <c r="A3900" s="150" t="s">
        <v>30852</v>
      </c>
      <c r="B3900" s="150" t="s">
        <v>15890</v>
      </c>
      <c r="C3900" s="150" t="s">
        <v>15891</v>
      </c>
      <c r="D3900" s="150">
        <v>157480</v>
      </c>
      <c r="E3900" s="150">
        <v>209280</v>
      </c>
      <c r="F3900" s="150" t="s">
        <v>15506</v>
      </c>
    </row>
    <row r="3901" spans="1:6" x14ac:dyDescent="0.15">
      <c r="A3901" s="150" t="s">
        <v>30853</v>
      </c>
      <c r="B3901" s="150" t="s">
        <v>15892</v>
      </c>
      <c r="C3901" s="150" t="s">
        <v>15893</v>
      </c>
      <c r="D3901" s="150">
        <v>6580000</v>
      </c>
      <c r="E3901" s="150">
        <v>9457000</v>
      </c>
      <c r="F3901" s="150" t="s">
        <v>30854</v>
      </c>
    </row>
    <row r="3902" spans="1:6" x14ac:dyDescent="0.15">
      <c r="A3902" s="150" t="s">
        <v>30855</v>
      </c>
      <c r="B3902" s="150" t="s">
        <v>15895</v>
      </c>
      <c r="C3902" s="150" t="s">
        <v>15896</v>
      </c>
      <c r="D3902" s="150">
        <v>1000000</v>
      </c>
      <c r="E3902" s="150">
        <v>600000</v>
      </c>
      <c r="F3902" s="150" t="s">
        <v>30856</v>
      </c>
    </row>
    <row r="3903" spans="1:6" x14ac:dyDescent="0.15">
      <c r="A3903" s="150" t="s">
        <v>22464</v>
      </c>
      <c r="B3903" s="150" t="s">
        <v>15897</v>
      </c>
      <c r="C3903" s="150" t="s">
        <v>15898</v>
      </c>
      <c r="D3903" s="150">
        <v>477732</v>
      </c>
      <c r="E3903" s="150">
        <v>654000</v>
      </c>
      <c r="F3903" s="150" t="s">
        <v>14062</v>
      </c>
    </row>
    <row r="3904" spans="1:6" x14ac:dyDescent="0.15">
      <c r="A3904" s="150" t="s">
        <v>30857</v>
      </c>
      <c r="B3904" s="150" t="s">
        <v>15899</v>
      </c>
      <c r="C3904" s="150" t="s">
        <v>15900</v>
      </c>
      <c r="D3904" s="150">
        <v>1794000</v>
      </c>
      <c r="E3904" s="150">
        <v>1865000</v>
      </c>
      <c r="F3904" s="150" t="s">
        <v>22110</v>
      </c>
    </row>
    <row r="3905" spans="1:6" x14ac:dyDescent="0.15">
      <c r="A3905" s="150" t="s">
        <v>30858</v>
      </c>
      <c r="B3905" s="150" t="s">
        <v>15901</v>
      </c>
      <c r="C3905" s="150" t="s">
        <v>15902</v>
      </c>
      <c r="D3905" s="150">
        <v>17074270</v>
      </c>
      <c r="E3905" s="150">
        <v>21558944</v>
      </c>
      <c r="F3905" s="150" t="s">
        <v>28738</v>
      </c>
    </row>
    <row r="3906" spans="1:6" x14ac:dyDescent="0.15">
      <c r="A3906" s="150" t="s">
        <v>30859</v>
      </c>
      <c r="B3906" s="150" t="s">
        <v>15903</v>
      </c>
      <c r="C3906" s="150" t="s">
        <v>15904</v>
      </c>
      <c r="D3906" s="150">
        <v>244000</v>
      </c>
      <c r="E3906" s="150">
        <v>197600</v>
      </c>
      <c r="F3906" s="150" t="s">
        <v>22131</v>
      </c>
    </row>
    <row r="3907" spans="1:6" x14ac:dyDescent="0.15">
      <c r="A3907" s="150" t="s">
        <v>22463</v>
      </c>
      <c r="B3907" s="150" t="s">
        <v>15905</v>
      </c>
      <c r="C3907" s="150" t="s">
        <v>15906</v>
      </c>
      <c r="D3907" s="150">
        <v>24000</v>
      </c>
      <c r="E3907" s="150">
        <v>19000</v>
      </c>
      <c r="F3907" s="150" t="s">
        <v>22085</v>
      </c>
    </row>
    <row r="3908" spans="1:6" x14ac:dyDescent="0.15">
      <c r="A3908" s="150" t="s">
        <v>30860</v>
      </c>
      <c r="B3908" s="150" t="s">
        <v>15907</v>
      </c>
      <c r="C3908" s="150" t="s">
        <v>15908</v>
      </c>
      <c r="D3908" s="150">
        <v>66823650</v>
      </c>
      <c r="E3908" s="150">
        <v>62522500</v>
      </c>
      <c r="F3908" s="150" t="s">
        <v>30861</v>
      </c>
    </row>
    <row r="3909" spans="1:6" x14ac:dyDescent="0.15">
      <c r="A3909" s="150" t="s">
        <v>30862</v>
      </c>
      <c r="B3909" s="150" t="s">
        <v>15909</v>
      </c>
      <c r="C3909" s="150" t="s">
        <v>15910</v>
      </c>
      <c r="D3909" s="150">
        <v>1145950</v>
      </c>
      <c r="E3909" s="150">
        <v>620335</v>
      </c>
      <c r="F3909" s="150" t="s">
        <v>18774</v>
      </c>
    </row>
    <row r="3910" spans="1:6" x14ac:dyDescent="0.15">
      <c r="A3910" s="150" t="s">
        <v>30863</v>
      </c>
      <c r="B3910" s="150" t="s">
        <v>15911</v>
      </c>
      <c r="C3910" s="150" t="s">
        <v>15912</v>
      </c>
      <c r="D3910" s="150">
        <v>164467</v>
      </c>
      <c r="E3910" s="150">
        <v>14637.24</v>
      </c>
      <c r="F3910" s="150" t="s">
        <v>18774</v>
      </c>
    </row>
    <row r="3911" spans="1:6" x14ac:dyDescent="0.15">
      <c r="A3911" s="150" t="s">
        <v>30864</v>
      </c>
      <c r="B3911" s="150" t="s">
        <v>15913</v>
      </c>
      <c r="C3911" s="150" t="s">
        <v>15912</v>
      </c>
      <c r="D3911" s="150">
        <v>145267</v>
      </c>
      <c r="E3911" s="150">
        <v>14637.44</v>
      </c>
      <c r="F3911" s="150" t="s">
        <v>18774</v>
      </c>
    </row>
    <row r="3912" spans="1:6" x14ac:dyDescent="0.15">
      <c r="A3912" s="150" t="s">
        <v>30865</v>
      </c>
      <c r="B3912" s="150" t="s">
        <v>15914</v>
      </c>
      <c r="C3912" s="150" t="s">
        <v>15912</v>
      </c>
      <c r="D3912" s="150">
        <v>145267</v>
      </c>
      <c r="E3912" s="150">
        <v>14637.24</v>
      </c>
      <c r="F3912" s="150" t="s">
        <v>18774</v>
      </c>
    </row>
    <row r="3913" spans="1:6" x14ac:dyDescent="0.15">
      <c r="A3913" s="150" t="s">
        <v>26594</v>
      </c>
      <c r="B3913" s="150" t="s">
        <v>15915</v>
      </c>
      <c r="C3913" s="150" t="s">
        <v>15916</v>
      </c>
      <c r="D3913" s="150">
        <v>1833000</v>
      </c>
      <c r="E3913" s="150">
        <v>2341500</v>
      </c>
      <c r="F3913" s="150" t="s">
        <v>24617</v>
      </c>
    </row>
    <row r="3914" spans="1:6" x14ac:dyDescent="0.15">
      <c r="A3914" s="150" t="s">
        <v>3027</v>
      </c>
      <c r="B3914" s="150" t="s">
        <v>15917</v>
      </c>
      <c r="C3914" s="150" t="s">
        <v>15918</v>
      </c>
      <c r="D3914" s="150">
        <v>113821</v>
      </c>
      <c r="E3914" s="150">
        <v>158649</v>
      </c>
      <c r="F3914" s="150" t="s">
        <v>22075</v>
      </c>
    </row>
    <row r="3915" spans="1:6" x14ac:dyDescent="0.15">
      <c r="A3915" s="150" t="s">
        <v>6504</v>
      </c>
      <c r="B3915" s="150" t="s">
        <v>15919</v>
      </c>
      <c r="C3915" s="150" t="s">
        <v>15920</v>
      </c>
      <c r="D3915" s="150">
        <v>504800</v>
      </c>
      <c r="E3915" s="150">
        <v>251900</v>
      </c>
      <c r="F3915" s="150" t="s">
        <v>24525</v>
      </c>
    </row>
    <row r="3916" spans="1:6" x14ac:dyDescent="0.15">
      <c r="A3916" s="150" t="s">
        <v>6505</v>
      </c>
      <c r="B3916" s="150" t="s">
        <v>15921</v>
      </c>
      <c r="C3916" s="150" t="s">
        <v>15922</v>
      </c>
      <c r="D3916" s="150">
        <v>24121660</v>
      </c>
      <c r="E3916" s="150">
        <v>18271160</v>
      </c>
      <c r="F3916" s="150" t="s">
        <v>28244</v>
      </c>
    </row>
    <row r="3917" spans="1:6" x14ac:dyDescent="0.15">
      <c r="A3917" s="150" t="s">
        <v>6506</v>
      </c>
      <c r="B3917" s="150" t="s">
        <v>15923</v>
      </c>
      <c r="C3917" s="150" t="s">
        <v>15924</v>
      </c>
      <c r="D3917" s="150">
        <v>7321124</v>
      </c>
      <c r="E3917" s="150">
        <v>8491392</v>
      </c>
      <c r="F3917" s="150" t="s">
        <v>22060</v>
      </c>
    </row>
    <row r="3918" spans="1:6" x14ac:dyDescent="0.15">
      <c r="A3918" s="150" t="s">
        <v>3024</v>
      </c>
      <c r="B3918" s="150" t="s">
        <v>15925</v>
      </c>
      <c r="C3918" s="150" t="s">
        <v>15926</v>
      </c>
      <c r="D3918" s="150">
        <v>20600</v>
      </c>
      <c r="E3918" s="150">
        <v>9880</v>
      </c>
      <c r="F3918" s="150" t="s">
        <v>22072</v>
      </c>
    </row>
    <row r="3919" spans="1:6" x14ac:dyDescent="0.15">
      <c r="A3919" s="150" t="s">
        <v>6507</v>
      </c>
      <c r="B3919" s="150" t="s">
        <v>15927</v>
      </c>
      <c r="C3919" s="150" t="s">
        <v>15928</v>
      </c>
      <c r="D3919" s="150">
        <v>1109159</v>
      </c>
      <c r="E3919" s="150">
        <v>1179360</v>
      </c>
      <c r="F3919" s="150" t="s">
        <v>22067</v>
      </c>
    </row>
    <row r="3920" spans="1:6" x14ac:dyDescent="0.15">
      <c r="A3920" s="150" t="s">
        <v>6508</v>
      </c>
      <c r="B3920" s="150" t="s">
        <v>15929</v>
      </c>
      <c r="C3920" s="150" t="s">
        <v>15930</v>
      </c>
      <c r="D3920" s="150">
        <v>390277</v>
      </c>
      <c r="E3920" s="150">
        <v>76901</v>
      </c>
      <c r="F3920" s="150" t="s">
        <v>22067</v>
      </c>
    </row>
    <row r="3921" spans="1:6" x14ac:dyDescent="0.15">
      <c r="A3921" s="150" t="s">
        <v>22454</v>
      </c>
      <c r="B3921" s="150" t="s">
        <v>15931</v>
      </c>
      <c r="C3921" s="150" t="s">
        <v>15932</v>
      </c>
      <c r="D3921" s="150">
        <v>756004</v>
      </c>
      <c r="E3921" s="150">
        <v>756004</v>
      </c>
      <c r="F3921" s="150" t="s">
        <v>22104</v>
      </c>
    </row>
    <row r="3922" spans="1:6" x14ac:dyDescent="0.15">
      <c r="A3922" s="150" t="s">
        <v>6509</v>
      </c>
      <c r="B3922" s="150" t="s">
        <v>15933</v>
      </c>
      <c r="C3922" s="150" t="s">
        <v>15934</v>
      </c>
      <c r="D3922" s="150">
        <v>61950</v>
      </c>
      <c r="E3922" s="150">
        <v>62434</v>
      </c>
      <c r="F3922" s="150" t="s">
        <v>22067</v>
      </c>
    </row>
    <row r="3923" spans="1:6" x14ac:dyDescent="0.15">
      <c r="A3923" s="150" t="s">
        <v>6510</v>
      </c>
      <c r="B3923" s="150" t="s">
        <v>15935</v>
      </c>
      <c r="C3923" s="150" t="s">
        <v>15936</v>
      </c>
      <c r="D3923" s="150">
        <v>318000</v>
      </c>
      <c r="E3923" s="150">
        <v>1419000</v>
      </c>
      <c r="F3923" s="150" t="s">
        <v>28058</v>
      </c>
    </row>
    <row r="3924" spans="1:6" x14ac:dyDescent="0.15">
      <c r="A3924" s="150" t="s">
        <v>6511</v>
      </c>
      <c r="B3924" s="150" t="s">
        <v>15937</v>
      </c>
      <c r="C3924" s="150" t="s">
        <v>15938</v>
      </c>
      <c r="D3924" s="150">
        <v>20422266</v>
      </c>
      <c r="E3924" s="150">
        <v>23023352</v>
      </c>
      <c r="F3924" s="150" t="s">
        <v>30866</v>
      </c>
    </row>
    <row r="3925" spans="1:6" x14ac:dyDescent="0.15">
      <c r="A3925" s="150" t="s">
        <v>6512</v>
      </c>
      <c r="B3925" s="150" t="s">
        <v>15939</v>
      </c>
      <c r="C3925" s="150" t="s">
        <v>1967</v>
      </c>
      <c r="D3925" s="150">
        <v>421650</v>
      </c>
      <c r="E3925" s="150">
        <v>496290</v>
      </c>
      <c r="F3925" s="150" t="s">
        <v>18774</v>
      </c>
    </row>
    <row r="3926" spans="1:6" x14ac:dyDescent="0.15">
      <c r="A3926" s="150" t="s">
        <v>6513</v>
      </c>
      <c r="B3926" s="150" t="s">
        <v>15940</v>
      </c>
      <c r="C3926" s="150" t="s">
        <v>15941</v>
      </c>
      <c r="D3926" s="150">
        <v>2509087</v>
      </c>
      <c r="E3926" s="150">
        <v>2136619</v>
      </c>
      <c r="F3926" s="150" t="s">
        <v>29488</v>
      </c>
    </row>
    <row r="3927" spans="1:6" x14ac:dyDescent="0.15">
      <c r="A3927" s="150" t="s">
        <v>6514</v>
      </c>
      <c r="B3927" s="150" t="s">
        <v>15942</v>
      </c>
      <c r="C3927" s="150" t="s">
        <v>15943</v>
      </c>
      <c r="D3927" s="150">
        <v>4300640</v>
      </c>
      <c r="E3927" s="150">
        <v>4310990</v>
      </c>
      <c r="F3927" s="150" t="s">
        <v>22129</v>
      </c>
    </row>
    <row r="3928" spans="1:6" x14ac:dyDescent="0.15">
      <c r="A3928" s="150" t="s">
        <v>6515</v>
      </c>
      <c r="B3928" s="150" t="s">
        <v>15944</v>
      </c>
      <c r="C3928" s="150" t="s">
        <v>1917</v>
      </c>
      <c r="D3928" s="150">
        <v>17577700</v>
      </c>
      <c r="E3928" s="150">
        <v>9280000</v>
      </c>
      <c r="F3928" s="150" t="s">
        <v>22093</v>
      </c>
    </row>
    <row r="3929" spans="1:6" x14ac:dyDescent="0.15">
      <c r="A3929" s="150" t="s">
        <v>6516</v>
      </c>
      <c r="B3929" s="150" t="s">
        <v>15945</v>
      </c>
      <c r="C3929" s="150" t="s">
        <v>15946</v>
      </c>
      <c r="D3929" s="150">
        <v>985449</v>
      </c>
      <c r="E3929" s="150">
        <v>1520792</v>
      </c>
      <c r="F3929" s="150" t="s">
        <v>30867</v>
      </c>
    </row>
    <row r="3930" spans="1:6" x14ac:dyDescent="0.15">
      <c r="A3930" s="150" t="s">
        <v>6517</v>
      </c>
      <c r="B3930" s="150" t="s">
        <v>15948</v>
      </c>
      <c r="C3930" s="150" t="s">
        <v>15949</v>
      </c>
      <c r="D3930" s="150">
        <v>128333000</v>
      </c>
      <c r="E3930" s="150">
        <v>138762000</v>
      </c>
      <c r="F3930" s="150" t="s">
        <v>22093</v>
      </c>
    </row>
    <row r="3931" spans="1:6" x14ac:dyDescent="0.15">
      <c r="A3931" s="150" t="s">
        <v>6518</v>
      </c>
      <c r="B3931" s="150" t="s">
        <v>15950</v>
      </c>
      <c r="C3931" s="150" t="s">
        <v>15951</v>
      </c>
      <c r="D3931" s="150">
        <v>38490000</v>
      </c>
      <c r="E3931" s="150">
        <v>45129000</v>
      </c>
      <c r="F3931" s="150" t="s">
        <v>22098</v>
      </c>
    </row>
    <row r="3932" spans="1:6" x14ac:dyDescent="0.15">
      <c r="A3932" s="150" t="s">
        <v>6519</v>
      </c>
      <c r="B3932" s="150" t="s">
        <v>15952</v>
      </c>
      <c r="C3932" s="150" t="s">
        <v>2142</v>
      </c>
      <c r="D3932" s="150">
        <v>1344346</v>
      </c>
      <c r="E3932" s="150">
        <v>1529950</v>
      </c>
      <c r="F3932" s="150" t="s">
        <v>22137</v>
      </c>
    </row>
    <row r="3933" spans="1:6" x14ac:dyDescent="0.15">
      <c r="A3933" s="150" t="s">
        <v>6520</v>
      </c>
      <c r="B3933" s="150" t="s">
        <v>15953</v>
      </c>
      <c r="C3933" s="150" t="s">
        <v>15954</v>
      </c>
      <c r="D3933" s="150">
        <v>3262950</v>
      </c>
      <c r="E3933" s="150">
        <v>2650000</v>
      </c>
      <c r="F3933" s="150" t="s">
        <v>22172</v>
      </c>
    </row>
    <row r="3934" spans="1:6" x14ac:dyDescent="0.15">
      <c r="A3934" s="150" t="s">
        <v>6521</v>
      </c>
      <c r="B3934" s="150" t="s">
        <v>15955</v>
      </c>
      <c r="C3934" s="150" t="s">
        <v>1768</v>
      </c>
      <c r="D3934" s="150">
        <v>8205953</v>
      </c>
      <c r="E3934" s="150">
        <v>2914013</v>
      </c>
      <c r="F3934" s="150" t="s">
        <v>27061</v>
      </c>
    </row>
    <row r="3935" spans="1:6" x14ac:dyDescent="0.15">
      <c r="A3935" s="150" t="s">
        <v>6522</v>
      </c>
      <c r="B3935" s="150" t="s">
        <v>15956</v>
      </c>
      <c r="C3935" s="150" t="s">
        <v>15957</v>
      </c>
      <c r="D3935" s="150">
        <v>2791044</v>
      </c>
      <c r="E3935" s="150">
        <v>3302938</v>
      </c>
      <c r="F3935" s="150" t="s">
        <v>30868</v>
      </c>
    </row>
    <row r="3936" spans="1:6" x14ac:dyDescent="0.15">
      <c r="A3936" s="150" t="s">
        <v>6523</v>
      </c>
      <c r="B3936" s="150" t="s">
        <v>15958</v>
      </c>
      <c r="C3936" s="150" t="s">
        <v>15959</v>
      </c>
      <c r="D3936" s="150">
        <v>3594000</v>
      </c>
      <c r="E3936" s="150">
        <v>6740000</v>
      </c>
      <c r="F3936" s="150" t="s">
        <v>30869</v>
      </c>
    </row>
    <row r="3937" spans="1:6" x14ac:dyDescent="0.15">
      <c r="A3937" s="150" t="s">
        <v>6524</v>
      </c>
      <c r="B3937" s="150" t="s">
        <v>15960</v>
      </c>
      <c r="C3937" s="150" t="s">
        <v>15961</v>
      </c>
      <c r="D3937" s="150">
        <v>3558</v>
      </c>
      <c r="E3937" s="150">
        <v>4637</v>
      </c>
      <c r="F3937" s="150" t="s">
        <v>28411</v>
      </c>
    </row>
    <row r="3938" spans="1:6" x14ac:dyDescent="0.15">
      <c r="A3938" s="150" t="s">
        <v>6525</v>
      </c>
      <c r="B3938" s="150" t="s">
        <v>15962</v>
      </c>
      <c r="C3938" s="150" t="s">
        <v>2233</v>
      </c>
      <c r="D3938" s="150">
        <v>1034100</v>
      </c>
      <c r="E3938" s="150">
        <v>1092225</v>
      </c>
      <c r="F3938" s="150" t="s">
        <v>30870</v>
      </c>
    </row>
    <row r="3939" spans="1:6" x14ac:dyDescent="0.15">
      <c r="A3939" s="150" t="s">
        <v>6526</v>
      </c>
      <c r="B3939" s="150" t="s">
        <v>15963</v>
      </c>
      <c r="C3939" s="150" t="s">
        <v>15964</v>
      </c>
      <c r="D3939" s="150">
        <v>57790</v>
      </c>
      <c r="E3939" s="150">
        <v>7981</v>
      </c>
      <c r="F3939" s="150" t="s">
        <v>22060</v>
      </c>
    </row>
    <row r="3940" spans="1:6" x14ac:dyDescent="0.15">
      <c r="A3940" s="150" t="s">
        <v>3017</v>
      </c>
      <c r="B3940" s="150" t="s">
        <v>15965</v>
      </c>
      <c r="C3940" s="150" t="s">
        <v>15966</v>
      </c>
      <c r="D3940" s="150">
        <v>14900</v>
      </c>
      <c r="E3940" s="150">
        <v>12900</v>
      </c>
      <c r="F3940" s="150" t="s">
        <v>22068</v>
      </c>
    </row>
    <row r="3941" spans="1:6" x14ac:dyDescent="0.15">
      <c r="A3941" s="150" t="s">
        <v>6527</v>
      </c>
      <c r="B3941" s="150" t="s">
        <v>15967</v>
      </c>
      <c r="C3941" s="150" t="s">
        <v>15968</v>
      </c>
      <c r="D3941" s="150">
        <v>25000</v>
      </c>
      <c r="E3941" s="150">
        <v>125000</v>
      </c>
      <c r="F3941" s="150" t="s">
        <v>24492</v>
      </c>
    </row>
    <row r="3942" spans="1:6" x14ac:dyDescent="0.15">
      <c r="A3942" s="150" t="s">
        <v>6528</v>
      </c>
      <c r="B3942" s="150" t="s">
        <v>15969</v>
      </c>
      <c r="C3942" s="150" t="s">
        <v>385</v>
      </c>
      <c r="D3942" s="150">
        <v>3151465.68</v>
      </c>
      <c r="E3942" s="150">
        <v>4901322.4000000004</v>
      </c>
      <c r="F3942" s="150" t="s">
        <v>30871</v>
      </c>
    </row>
    <row r="3943" spans="1:6" x14ac:dyDescent="0.15">
      <c r="A3943" s="150" t="s">
        <v>26896</v>
      </c>
      <c r="B3943" s="150" t="s">
        <v>15970</v>
      </c>
      <c r="C3943" s="150" t="s">
        <v>2232</v>
      </c>
      <c r="D3943" s="150">
        <v>565000</v>
      </c>
      <c r="E3943" s="150">
        <v>854140</v>
      </c>
      <c r="F3943" s="150" t="s">
        <v>22079</v>
      </c>
    </row>
    <row r="3944" spans="1:6" x14ac:dyDescent="0.15">
      <c r="A3944" s="150" t="s">
        <v>6530</v>
      </c>
      <c r="B3944" s="150" t="s">
        <v>15971</v>
      </c>
      <c r="C3944" s="150" t="s">
        <v>15972</v>
      </c>
      <c r="D3944" s="150">
        <v>275178</v>
      </c>
      <c r="E3944" s="150">
        <v>11692</v>
      </c>
      <c r="F3944" s="150" t="s">
        <v>14062</v>
      </c>
    </row>
    <row r="3945" spans="1:6" x14ac:dyDescent="0.15">
      <c r="A3945" s="150" t="s">
        <v>6531</v>
      </c>
      <c r="B3945" s="150" t="s">
        <v>15973</v>
      </c>
      <c r="C3945" s="150" t="s">
        <v>1805</v>
      </c>
      <c r="D3945" s="150">
        <v>314000</v>
      </c>
      <c r="E3945" s="150">
        <v>55600</v>
      </c>
      <c r="F3945" s="150" t="s">
        <v>24495</v>
      </c>
    </row>
    <row r="3946" spans="1:6" x14ac:dyDescent="0.15">
      <c r="A3946" s="150" t="s">
        <v>6532</v>
      </c>
      <c r="B3946" s="150" t="s">
        <v>15974</v>
      </c>
      <c r="C3946" s="150" t="s">
        <v>1790</v>
      </c>
      <c r="D3946" s="150">
        <v>6598450</v>
      </c>
      <c r="E3946" s="150">
        <v>7453680</v>
      </c>
      <c r="F3946" s="150" t="s">
        <v>22058</v>
      </c>
    </row>
    <row r="3947" spans="1:6" x14ac:dyDescent="0.15">
      <c r="A3947" s="150" t="s">
        <v>6533</v>
      </c>
      <c r="B3947" s="150" t="s">
        <v>15975</v>
      </c>
      <c r="C3947" s="150" t="s">
        <v>15976</v>
      </c>
      <c r="D3947" s="150">
        <v>127554</v>
      </c>
      <c r="E3947" s="150">
        <v>73420</v>
      </c>
      <c r="F3947" s="150" t="s">
        <v>22060</v>
      </c>
    </row>
    <row r="3948" spans="1:6" x14ac:dyDescent="0.15">
      <c r="A3948" s="150" t="s">
        <v>6534</v>
      </c>
      <c r="B3948" s="150" t="s">
        <v>15977</v>
      </c>
      <c r="C3948" s="150" t="s">
        <v>15978</v>
      </c>
      <c r="D3948" s="150">
        <v>611990</v>
      </c>
      <c r="E3948" s="150">
        <v>112475</v>
      </c>
      <c r="F3948" s="150" t="s">
        <v>30872</v>
      </c>
    </row>
    <row r="3949" spans="1:6" x14ac:dyDescent="0.15">
      <c r="A3949" s="150" t="s">
        <v>3014</v>
      </c>
      <c r="B3949" s="150" t="s">
        <v>15979</v>
      </c>
      <c r="C3949" s="150" t="s">
        <v>15980</v>
      </c>
      <c r="D3949" s="150">
        <v>745158</v>
      </c>
      <c r="E3949" s="150">
        <v>1802200</v>
      </c>
      <c r="F3949" s="150" t="s">
        <v>22067</v>
      </c>
    </row>
    <row r="3950" spans="1:6" x14ac:dyDescent="0.15">
      <c r="A3950" s="150" t="s">
        <v>6535</v>
      </c>
      <c r="B3950" s="150" t="s">
        <v>15981</v>
      </c>
      <c r="C3950" s="150" t="s">
        <v>15982</v>
      </c>
      <c r="D3950" s="150">
        <v>4451000</v>
      </c>
      <c r="E3950" s="150">
        <v>3678000</v>
      </c>
      <c r="F3950" s="150" t="s">
        <v>22093</v>
      </c>
    </row>
    <row r="3951" spans="1:6" x14ac:dyDescent="0.15">
      <c r="A3951" s="150" t="s">
        <v>6536</v>
      </c>
      <c r="B3951" s="150" t="s">
        <v>15983</v>
      </c>
      <c r="C3951" s="150" t="s">
        <v>13182</v>
      </c>
      <c r="D3951" s="150">
        <v>4867432</v>
      </c>
      <c r="E3951" s="150">
        <v>6276110</v>
      </c>
      <c r="F3951" s="150" t="s">
        <v>22136</v>
      </c>
    </row>
    <row r="3952" spans="1:6" x14ac:dyDescent="0.15">
      <c r="A3952" s="150" t="s">
        <v>6537</v>
      </c>
      <c r="B3952" s="150" t="s">
        <v>15984</v>
      </c>
      <c r="C3952" s="150" t="s">
        <v>15985</v>
      </c>
      <c r="D3952" s="150">
        <v>14056520</v>
      </c>
      <c r="E3952" s="150">
        <v>14613848</v>
      </c>
      <c r="F3952" s="150" t="s">
        <v>22074</v>
      </c>
    </row>
    <row r="3953" spans="1:6" x14ac:dyDescent="0.15">
      <c r="A3953" s="150" t="s">
        <v>6538</v>
      </c>
      <c r="B3953" s="150" t="s">
        <v>15986</v>
      </c>
      <c r="C3953" s="150" t="s">
        <v>12481</v>
      </c>
      <c r="D3953" s="150">
        <v>303560</v>
      </c>
      <c r="E3953" s="150">
        <v>408050</v>
      </c>
      <c r="F3953" s="150" t="s">
        <v>22078</v>
      </c>
    </row>
    <row r="3954" spans="1:6" x14ac:dyDescent="0.15">
      <c r="A3954" s="150" t="s">
        <v>6539</v>
      </c>
      <c r="B3954" s="150" t="s">
        <v>15987</v>
      </c>
      <c r="C3954" s="150" t="s">
        <v>2429</v>
      </c>
      <c r="D3954" s="150">
        <v>6506070</v>
      </c>
      <c r="E3954" s="150">
        <v>6506070</v>
      </c>
      <c r="F3954" s="150" t="s">
        <v>22163</v>
      </c>
    </row>
    <row r="3955" spans="1:6" x14ac:dyDescent="0.15">
      <c r="A3955" s="150" t="s">
        <v>6540</v>
      </c>
      <c r="B3955" s="150" t="s">
        <v>15988</v>
      </c>
      <c r="C3955" s="150" t="s">
        <v>15989</v>
      </c>
      <c r="D3955" s="150">
        <v>241820541</v>
      </c>
      <c r="E3955" s="150">
        <v>240361341</v>
      </c>
      <c r="F3955" s="150" t="s">
        <v>22082</v>
      </c>
    </row>
    <row r="3956" spans="1:6" x14ac:dyDescent="0.15">
      <c r="A3956" s="150" t="s">
        <v>3001</v>
      </c>
      <c r="B3956" s="150" t="s">
        <v>15990</v>
      </c>
      <c r="C3956" s="150" t="s">
        <v>14612</v>
      </c>
      <c r="D3956" s="150">
        <v>914800</v>
      </c>
      <c r="E3956" s="150">
        <v>779100</v>
      </c>
      <c r="F3956" s="150" t="s">
        <v>22060</v>
      </c>
    </row>
    <row r="3957" spans="1:6" x14ac:dyDescent="0.15">
      <c r="A3957" s="150" t="s">
        <v>6541</v>
      </c>
      <c r="B3957" s="150" t="s">
        <v>15991</v>
      </c>
      <c r="C3957" s="150" t="s">
        <v>15992</v>
      </c>
      <c r="D3957" s="150">
        <v>1332700</v>
      </c>
      <c r="E3957" s="150">
        <v>861200</v>
      </c>
      <c r="F3957" s="150" t="s">
        <v>22104</v>
      </c>
    </row>
    <row r="3958" spans="1:6" x14ac:dyDescent="0.15">
      <c r="A3958" s="150" t="s">
        <v>6542</v>
      </c>
      <c r="B3958" s="150" t="s">
        <v>15993</v>
      </c>
      <c r="C3958" s="150" t="s">
        <v>12441</v>
      </c>
      <c r="D3958" s="150">
        <v>114806</v>
      </c>
      <c r="E3958" s="150">
        <v>290406</v>
      </c>
      <c r="F3958" s="150" t="s">
        <v>22154</v>
      </c>
    </row>
    <row r="3959" spans="1:6" x14ac:dyDescent="0.15">
      <c r="A3959" s="150" t="s">
        <v>6543</v>
      </c>
      <c r="B3959" s="150" t="s">
        <v>15994</v>
      </c>
      <c r="C3959" s="150" t="s">
        <v>15995</v>
      </c>
      <c r="D3959" s="150">
        <v>208867.86</v>
      </c>
      <c r="E3959" s="150">
        <v>234685.98</v>
      </c>
      <c r="F3959" s="150" t="s">
        <v>22067</v>
      </c>
    </row>
    <row r="3960" spans="1:6" x14ac:dyDescent="0.15">
      <c r="A3960" s="150" t="s">
        <v>6544</v>
      </c>
      <c r="B3960" s="150" t="s">
        <v>15996</v>
      </c>
      <c r="C3960" s="150" t="s">
        <v>1804</v>
      </c>
      <c r="D3960" s="150">
        <v>337700</v>
      </c>
      <c r="E3960" s="150">
        <v>408500</v>
      </c>
      <c r="F3960" s="150" t="s">
        <v>22067</v>
      </c>
    </row>
    <row r="3961" spans="1:6" x14ac:dyDescent="0.15">
      <c r="A3961" s="150" t="s">
        <v>6545</v>
      </c>
      <c r="B3961" s="150" t="s">
        <v>15997</v>
      </c>
      <c r="C3961" s="150" t="s">
        <v>15998</v>
      </c>
      <c r="D3961" s="150">
        <v>133600</v>
      </c>
      <c r="E3961" s="150">
        <v>377475</v>
      </c>
      <c r="F3961" s="150" t="s">
        <v>22161</v>
      </c>
    </row>
    <row r="3962" spans="1:6" x14ac:dyDescent="0.15">
      <c r="A3962" s="150" t="s">
        <v>6546</v>
      </c>
      <c r="B3962" s="150" t="s">
        <v>15999</v>
      </c>
      <c r="C3962" s="150" t="s">
        <v>16000</v>
      </c>
      <c r="D3962" s="150">
        <v>459743</v>
      </c>
      <c r="E3962" s="150">
        <v>499823</v>
      </c>
      <c r="F3962" s="150" t="s">
        <v>22060</v>
      </c>
    </row>
    <row r="3963" spans="1:6" x14ac:dyDescent="0.15">
      <c r="A3963" s="150" t="s">
        <v>6547</v>
      </c>
      <c r="B3963" s="150" t="s">
        <v>16001</v>
      </c>
      <c r="C3963" s="150" t="s">
        <v>16002</v>
      </c>
      <c r="D3963" s="150">
        <v>5400000</v>
      </c>
      <c r="E3963" s="150">
        <v>5400000</v>
      </c>
      <c r="F3963" s="150" t="s">
        <v>22093</v>
      </c>
    </row>
    <row r="3964" spans="1:6" x14ac:dyDescent="0.15">
      <c r="A3964" s="150" t="s">
        <v>6548</v>
      </c>
      <c r="B3964" s="150" t="s">
        <v>16003</v>
      </c>
      <c r="C3964" s="150" t="s">
        <v>16004</v>
      </c>
      <c r="D3964" s="150">
        <v>482988</v>
      </c>
      <c r="E3964" s="150">
        <v>683256.5</v>
      </c>
      <c r="F3964" s="150" t="s">
        <v>15506</v>
      </c>
    </row>
    <row r="3965" spans="1:6" x14ac:dyDescent="0.15">
      <c r="A3965" s="150" t="s">
        <v>22434</v>
      </c>
      <c r="B3965" s="150" t="s">
        <v>16005</v>
      </c>
      <c r="C3965" s="150" t="s">
        <v>16006</v>
      </c>
      <c r="D3965" s="150">
        <v>462000</v>
      </c>
      <c r="E3965" s="150">
        <v>272000</v>
      </c>
      <c r="F3965" s="150" t="s">
        <v>24472</v>
      </c>
    </row>
    <row r="3966" spans="1:6" x14ac:dyDescent="0.15">
      <c r="A3966" s="150" t="s">
        <v>22433</v>
      </c>
      <c r="B3966" s="150" t="s">
        <v>16007</v>
      </c>
      <c r="C3966" s="150" t="s">
        <v>16008</v>
      </c>
      <c r="D3966" s="150">
        <v>74000</v>
      </c>
      <c r="E3966" s="150">
        <v>78500</v>
      </c>
      <c r="F3966" s="150" t="s">
        <v>24471</v>
      </c>
    </row>
    <row r="3967" spans="1:6" x14ac:dyDescent="0.15">
      <c r="A3967" s="150" t="s">
        <v>6549</v>
      </c>
      <c r="B3967" s="150" t="s">
        <v>16010</v>
      </c>
      <c r="C3967" s="150" t="s">
        <v>14249</v>
      </c>
      <c r="D3967" s="150">
        <v>326674</v>
      </c>
      <c r="E3967" s="150">
        <v>353920</v>
      </c>
      <c r="F3967" s="150" t="s">
        <v>30873</v>
      </c>
    </row>
    <row r="3968" spans="1:6" x14ac:dyDescent="0.15">
      <c r="A3968" s="150" t="s">
        <v>6550</v>
      </c>
      <c r="B3968" s="150" t="s">
        <v>16012</v>
      </c>
      <c r="C3968" s="150" t="s">
        <v>16013</v>
      </c>
      <c r="D3968" s="150">
        <v>824230755</v>
      </c>
      <c r="E3968" s="150">
        <v>977883150</v>
      </c>
      <c r="F3968" s="150" t="s">
        <v>22082</v>
      </c>
    </row>
    <row r="3969" spans="1:6" x14ac:dyDescent="0.15">
      <c r="A3969" s="150" t="s">
        <v>6551</v>
      </c>
      <c r="B3969" s="150" t="s">
        <v>16014</v>
      </c>
      <c r="C3969" s="150" t="s">
        <v>16015</v>
      </c>
      <c r="D3969" s="150">
        <v>1288760</v>
      </c>
      <c r="E3969" s="150">
        <v>242140</v>
      </c>
      <c r="F3969" s="150" t="s">
        <v>22154</v>
      </c>
    </row>
    <row r="3970" spans="1:6" x14ac:dyDescent="0.15">
      <c r="A3970" s="150" t="s">
        <v>6552</v>
      </c>
      <c r="B3970" s="150" t="s">
        <v>16016</v>
      </c>
      <c r="C3970" s="150" t="s">
        <v>16017</v>
      </c>
      <c r="D3970" s="150">
        <v>16806380</v>
      </c>
      <c r="E3970" s="150">
        <v>17706174</v>
      </c>
      <c r="F3970" s="150" t="s">
        <v>24619</v>
      </c>
    </row>
    <row r="3971" spans="1:6" x14ac:dyDescent="0.15">
      <c r="A3971" s="150" t="s">
        <v>6553</v>
      </c>
      <c r="B3971" s="150" t="s">
        <v>16018</v>
      </c>
      <c r="C3971" s="150" t="s">
        <v>16019</v>
      </c>
      <c r="D3971" s="150">
        <v>2000354</v>
      </c>
      <c r="E3971" s="150">
        <v>124705</v>
      </c>
      <c r="F3971" s="150" t="s">
        <v>22103</v>
      </c>
    </row>
    <row r="3972" spans="1:6" x14ac:dyDescent="0.15">
      <c r="A3972" s="150" t="s">
        <v>6554</v>
      </c>
      <c r="B3972" s="150" t="s">
        <v>16020</v>
      </c>
      <c r="C3972" s="150" t="s">
        <v>16021</v>
      </c>
      <c r="D3972" s="150">
        <v>428340</v>
      </c>
      <c r="E3972" s="150">
        <v>313072</v>
      </c>
      <c r="F3972" s="150" t="s">
        <v>22060</v>
      </c>
    </row>
    <row r="3973" spans="1:6" x14ac:dyDescent="0.15">
      <c r="A3973" s="150" t="s">
        <v>6555</v>
      </c>
      <c r="B3973" s="150" t="s">
        <v>16022</v>
      </c>
      <c r="C3973" s="150" t="s">
        <v>16023</v>
      </c>
      <c r="D3973" s="150">
        <v>3474500</v>
      </c>
      <c r="E3973" s="150">
        <v>6576400</v>
      </c>
      <c r="F3973" s="150" t="s">
        <v>30874</v>
      </c>
    </row>
    <row r="3974" spans="1:6" x14ac:dyDescent="0.15">
      <c r="A3974" s="150" t="s">
        <v>6556</v>
      </c>
      <c r="B3974" s="150" t="s">
        <v>16025</v>
      </c>
      <c r="C3974" s="150" t="s">
        <v>16026</v>
      </c>
      <c r="D3974" s="150">
        <v>1211800</v>
      </c>
      <c r="E3974" s="150">
        <v>1295500</v>
      </c>
      <c r="F3974" s="150" t="s">
        <v>22116</v>
      </c>
    </row>
    <row r="3975" spans="1:6" x14ac:dyDescent="0.15">
      <c r="A3975" s="150" t="s">
        <v>6557</v>
      </c>
      <c r="B3975" s="150" t="s">
        <v>16027</v>
      </c>
      <c r="C3975" s="150" t="s">
        <v>16028</v>
      </c>
      <c r="D3975" s="150">
        <v>990269</v>
      </c>
      <c r="E3975" s="150">
        <v>905734</v>
      </c>
      <c r="F3975" s="150" t="s">
        <v>22060</v>
      </c>
    </row>
    <row r="3976" spans="1:6" x14ac:dyDescent="0.15">
      <c r="A3976" s="150" t="s">
        <v>6558</v>
      </c>
      <c r="B3976" s="150" t="s">
        <v>30875</v>
      </c>
      <c r="C3976" s="150" t="s">
        <v>16017</v>
      </c>
      <c r="D3976" s="150">
        <v>16806380</v>
      </c>
      <c r="E3976" s="150">
        <v>17706174</v>
      </c>
      <c r="F3976" s="150" t="s">
        <v>24619</v>
      </c>
    </row>
    <row r="3977" spans="1:6" x14ac:dyDescent="0.15">
      <c r="A3977" s="150" t="s">
        <v>6559</v>
      </c>
      <c r="B3977" s="150" t="s">
        <v>16025</v>
      </c>
      <c r="C3977" s="150" t="s">
        <v>16026</v>
      </c>
      <c r="D3977" s="150">
        <v>1211800</v>
      </c>
      <c r="E3977" s="150">
        <v>1295500</v>
      </c>
      <c r="F3977" s="150" t="s">
        <v>22116</v>
      </c>
    </row>
    <row r="3978" spans="1:6" x14ac:dyDescent="0.15">
      <c r="A3978" s="150" t="s">
        <v>6560</v>
      </c>
      <c r="B3978" s="150" t="s">
        <v>16025</v>
      </c>
      <c r="C3978" s="150" t="s">
        <v>16026</v>
      </c>
      <c r="D3978" s="150">
        <v>1211800</v>
      </c>
      <c r="E3978" s="150">
        <v>1295500</v>
      </c>
      <c r="F3978" s="150" t="s">
        <v>22116</v>
      </c>
    </row>
    <row r="3979" spans="1:6" x14ac:dyDescent="0.15">
      <c r="A3979" s="150" t="s">
        <v>6561</v>
      </c>
      <c r="B3979" s="150" t="s">
        <v>30876</v>
      </c>
      <c r="C3979" s="150" t="s">
        <v>16026</v>
      </c>
      <c r="D3979" s="150">
        <v>1211800</v>
      </c>
      <c r="E3979" s="150">
        <v>1295500</v>
      </c>
      <c r="F3979" s="150" t="s">
        <v>22116</v>
      </c>
    </row>
    <row r="3980" spans="1:6" x14ac:dyDescent="0.15">
      <c r="A3980" s="150" t="s">
        <v>26567</v>
      </c>
      <c r="B3980" s="150" t="s">
        <v>16016</v>
      </c>
      <c r="C3980" s="150" t="s">
        <v>16017</v>
      </c>
      <c r="D3980" s="150">
        <v>16777338</v>
      </c>
      <c r="E3980" s="150">
        <v>17676357</v>
      </c>
      <c r="F3980" s="150" t="s">
        <v>24619</v>
      </c>
    </row>
    <row r="3981" spans="1:6" x14ac:dyDescent="0.15">
      <c r="A3981" s="150" t="s">
        <v>6563</v>
      </c>
      <c r="B3981" s="150" t="s">
        <v>16029</v>
      </c>
      <c r="C3981" s="150" t="s">
        <v>2221</v>
      </c>
      <c r="D3981" s="150">
        <v>102242</v>
      </c>
      <c r="E3981" s="150">
        <v>424400</v>
      </c>
      <c r="F3981" s="150" t="s">
        <v>22161</v>
      </c>
    </row>
    <row r="3982" spans="1:6" x14ac:dyDescent="0.15">
      <c r="A3982" s="150" t="s">
        <v>6564</v>
      </c>
      <c r="B3982" s="150" t="s">
        <v>16030</v>
      </c>
      <c r="C3982" s="150" t="s">
        <v>16031</v>
      </c>
      <c r="D3982" s="150">
        <v>13650</v>
      </c>
      <c r="E3982" s="150">
        <v>25936</v>
      </c>
      <c r="F3982" s="150" t="s">
        <v>24485</v>
      </c>
    </row>
    <row r="3983" spans="1:6" x14ac:dyDescent="0.15">
      <c r="A3983" s="150" t="s">
        <v>26892</v>
      </c>
      <c r="B3983" s="150" t="s">
        <v>16032</v>
      </c>
      <c r="C3983" s="150" t="s">
        <v>16033</v>
      </c>
      <c r="D3983" s="150">
        <v>17436000</v>
      </c>
      <c r="E3983" s="150">
        <v>6311486</v>
      </c>
      <c r="F3983" s="150" t="s">
        <v>22082</v>
      </c>
    </row>
    <row r="3984" spans="1:6" x14ac:dyDescent="0.15">
      <c r="A3984" s="150" t="s">
        <v>6566</v>
      </c>
      <c r="B3984" s="150" t="s">
        <v>16034</v>
      </c>
      <c r="C3984" s="150" t="s">
        <v>15716</v>
      </c>
      <c r="D3984" s="150">
        <v>3760000</v>
      </c>
      <c r="E3984" s="150">
        <v>3323001</v>
      </c>
      <c r="F3984" s="150" t="s">
        <v>22051</v>
      </c>
    </row>
    <row r="3985" spans="1:6" x14ac:dyDescent="0.15">
      <c r="A3985" s="150" t="s">
        <v>6567</v>
      </c>
      <c r="B3985" s="150" t="s">
        <v>16035</v>
      </c>
      <c r="C3985" s="150" t="s">
        <v>16036</v>
      </c>
      <c r="D3985" s="150">
        <v>914584</v>
      </c>
      <c r="E3985" s="150">
        <v>801184</v>
      </c>
      <c r="F3985" s="150" t="s">
        <v>30877</v>
      </c>
    </row>
    <row r="3986" spans="1:6" x14ac:dyDescent="0.15">
      <c r="A3986" s="150" t="s">
        <v>6568</v>
      </c>
      <c r="B3986" s="150" t="s">
        <v>16037</v>
      </c>
      <c r="C3986" s="150" t="s">
        <v>16038</v>
      </c>
      <c r="D3986" s="150">
        <v>1064206</v>
      </c>
      <c r="E3986" s="150">
        <v>1004305</v>
      </c>
      <c r="F3986" s="150" t="s">
        <v>22060</v>
      </c>
    </row>
    <row r="3987" spans="1:6" x14ac:dyDescent="0.15">
      <c r="A3987" s="150" t="s">
        <v>6569</v>
      </c>
      <c r="B3987" s="150" t="s">
        <v>16039</v>
      </c>
      <c r="C3987" s="150" t="s">
        <v>13027</v>
      </c>
      <c r="D3987" s="150">
        <v>3264000</v>
      </c>
      <c r="E3987" s="150">
        <v>4358493</v>
      </c>
      <c r="F3987" s="150" t="s">
        <v>22074</v>
      </c>
    </row>
    <row r="3988" spans="1:6" x14ac:dyDescent="0.15">
      <c r="A3988" s="150" t="s">
        <v>6570</v>
      </c>
      <c r="B3988" s="150" t="s">
        <v>16040</v>
      </c>
      <c r="C3988" s="150" t="s">
        <v>16041</v>
      </c>
      <c r="D3988" s="150">
        <v>1319920</v>
      </c>
      <c r="E3988" s="150">
        <v>939340</v>
      </c>
      <c r="F3988" s="150" t="s">
        <v>21479</v>
      </c>
    </row>
    <row r="3989" spans="1:6" x14ac:dyDescent="0.15">
      <c r="A3989" s="150" t="s">
        <v>6571</v>
      </c>
      <c r="B3989" s="150" t="s">
        <v>16042</v>
      </c>
      <c r="C3989" s="150" t="s">
        <v>16043</v>
      </c>
      <c r="D3989" s="150">
        <v>1211155</v>
      </c>
      <c r="E3989" s="150">
        <v>2580113</v>
      </c>
      <c r="F3989" s="150" t="s">
        <v>28579</v>
      </c>
    </row>
    <row r="3990" spans="1:6" x14ac:dyDescent="0.15">
      <c r="A3990" s="150" t="s">
        <v>6572</v>
      </c>
      <c r="B3990" s="150" t="s">
        <v>16044</v>
      </c>
      <c r="C3990" s="150" t="s">
        <v>16045</v>
      </c>
      <c r="D3990" s="150">
        <v>1657800</v>
      </c>
      <c r="E3990" s="150">
        <v>1241300</v>
      </c>
      <c r="F3990" s="150" t="s">
        <v>24502</v>
      </c>
    </row>
    <row r="3991" spans="1:6" x14ac:dyDescent="0.15">
      <c r="A3991" s="150" t="s">
        <v>2992</v>
      </c>
      <c r="B3991" s="150" t="s">
        <v>16046</v>
      </c>
      <c r="C3991" s="150" t="s">
        <v>16047</v>
      </c>
      <c r="D3991" s="150">
        <v>222673.64</v>
      </c>
      <c r="E3991" s="150">
        <v>185825.6</v>
      </c>
      <c r="F3991" s="150" t="s">
        <v>22060</v>
      </c>
    </row>
    <row r="3992" spans="1:6" x14ac:dyDescent="0.15">
      <c r="A3992" s="150" t="s">
        <v>6573</v>
      </c>
      <c r="B3992" s="150" t="s">
        <v>16025</v>
      </c>
      <c r="C3992" s="150" t="s">
        <v>16026</v>
      </c>
      <c r="D3992" s="150">
        <v>1211800</v>
      </c>
      <c r="E3992" s="150">
        <v>1295500</v>
      </c>
      <c r="F3992" s="150" t="s">
        <v>22116</v>
      </c>
    </row>
    <row r="3993" spans="1:6" x14ac:dyDescent="0.15">
      <c r="A3993" s="150" t="s">
        <v>6574</v>
      </c>
      <c r="B3993" s="150" t="s">
        <v>16048</v>
      </c>
      <c r="C3993" s="150" t="s">
        <v>1827</v>
      </c>
      <c r="D3993" s="150">
        <v>15000</v>
      </c>
      <c r="E3993" s="150">
        <v>13500</v>
      </c>
      <c r="F3993" s="150" t="s">
        <v>22136</v>
      </c>
    </row>
    <row r="3994" spans="1:6" x14ac:dyDescent="0.15">
      <c r="A3994" s="150" t="s">
        <v>6575</v>
      </c>
      <c r="B3994" s="150" t="s">
        <v>16049</v>
      </c>
      <c r="C3994" s="150" t="s">
        <v>16050</v>
      </c>
      <c r="D3994" s="150">
        <v>2904300</v>
      </c>
      <c r="E3994" s="150">
        <v>3273220</v>
      </c>
      <c r="F3994" s="150" t="s">
        <v>22172</v>
      </c>
    </row>
    <row r="3995" spans="1:6" x14ac:dyDescent="0.15">
      <c r="A3995" s="150" t="s">
        <v>6576</v>
      </c>
      <c r="B3995" s="150" t="s">
        <v>16051</v>
      </c>
      <c r="C3995" s="150" t="s">
        <v>13805</v>
      </c>
      <c r="D3995" s="150">
        <v>713586</v>
      </c>
      <c r="E3995" s="150">
        <v>71930</v>
      </c>
      <c r="F3995" s="150" t="s">
        <v>18774</v>
      </c>
    </row>
    <row r="3996" spans="1:6" x14ac:dyDescent="0.15">
      <c r="A3996" s="150" t="s">
        <v>26563</v>
      </c>
      <c r="B3996" s="150" t="s">
        <v>16052</v>
      </c>
      <c r="C3996" s="150" t="s">
        <v>15904</v>
      </c>
      <c r="D3996" s="150">
        <v>960000</v>
      </c>
      <c r="E3996" s="150">
        <v>368200</v>
      </c>
      <c r="F3996" s="150" t="s">
        <v>24525</v>
      </c>
    </row>
    <row r="3997" spans="1:6" x14ac:dyDescent="0.15">
      <c r="A3997" s="150" t="s">
        <v>6578</v>
      </c>
      <c r="B3997" s="150" t="s">
        <v>16053</v>
      </c>
      <c r="C3997" s="150" t="s">
        <v>16054</v>
      </c>
      <c r="D3997" s="150">
        <v>6592000</v>
      </c>
      <c r="E3997" s="150">
        <v>8336000</v>
      </c>
      <c r="F3997" s="150" t="s">
        <v>24571</v>
      </c>
    </row>
    <row r="3998" spans="1:6" x14ac:dyDescent="0.15">
      <c r="A3998" s="150" t="s">
        <v>6579</v>
      </c>
      <c r="B3998" s="150" t="s">
        <v>16055</v>
      </c>
      <c r="C3998" s="150" t="s">
        <v>16056</v>
      </c>
      <c r="D3998" s="150">
        <v>18922</v>
      </c>
      <c r="E3998" s="150">
        <v>24773</v>
      </c>
      <c r="F3998" s="150" t="s">
        <v>30878</v>
      </c>
    </row>
    <row r="3999" spans="1:6" x14ac:dyDescent="0.15">
      <c r="A3999" s="150" t="s">
        <v>6580</v>
      </c>
      <c r="B3999" s="150" t="s">
        <v>16057</v>
      </c>
      <c r="C3999" s="150" t="s">
        <v>16058</v>
      </c>
      <c r="D3999" s="150">
        <v>3181053</v>
      </c>
      <c r="E3999" s="150">
        <v>1551282</v>
      </c>
      <c r="F3999" s="150" t="s">
        <v>22078</v>
      </c>
    </row>
    <row r="4000" spans="1:6" x14ac:dyDescent="0.15">
      <c r="A4000" s="150" t="s">
        <v>6581</v>
      </c>
      <c r="B4000" s="150" t="s">
        <v>16059</v>
      </c>
      <c r="C4000" s="150" t="s">
        <v>16060</v>
      </c>
      <c r="D4000" s="150">
        <v>7616400</v>
      </c>
      <c r="E4000" s="150">
        <v>656700</v>
      </c>
      <c r="F4000" s="150" t="s">
        <v>22082</v>
      </c>
    </row>
    <row r="4001" spans="1:6" x14ac:dyDescent="0.15">
      <c r="A4001" s="150" t="s">
        <v>26559</v>
      </c>
      <c r="B4001" s="150" t="s">
        <v>16061</v>
      </c>
      <c r="C4001" s="150" t="s">
        <v>16062</v>
      </c>
      <c r="D4001" s="150">
        <v>54644</v>
      </c>
      <c r="E4001" s="150">
        <v>77022</v>
      </c>
      <c r="F4001" s="150" t="s">
        <v>22140</v>
      </c>
    </row>
    <row r="4002" spans="1:6" x14ac:dyDescent="0.15">
      <c r="A4002" s="150" t="s">
        <v>6583</v>
      </c>
      <c r="B4002" s="150" t="s">
        <v>16063</v>
      </c>
      <c r="C4002" s="150" t="s">
        <v>16064</v>
      </c>
      <c r="D4002" s="150">
        <v>180966</v>
      </c>
      <c r="E4002" s="150">
        <v>161554</v>
      </c>
      <c r="F4002" s="150" t="s">
        <v>30879</v>
      </c>
    </row>
    <row r="4003" spans="1:6" x14ac:dyDescent="0.15">
      <c r="A4003" s="150" t="s">
        <v>6584</v>
      </c>
      <c r="B4003" s="150" t="s">
        <v>16066</v>
      </c>
      <c r="C4003" s="150" t="s">
        <v>14761</v>
      </c>
      <c r="D4003" s="150">
        <v>3968065</v>
      </c>
      <c r="E4003" s="150">
        <v>4097240</v>
      </c>
      <c r="F4003" s="150" t="s">
        <v>22060</v>
      </c>
    </row>
    <row r="4004" spans="1:6" x14ac:dyDescent="0.15">
      <c r="A4004" s="150" t="s">
        <v>26891</v>
      </c>
      <c r="B4004" s="150" t="s">
        <v>16067</v>
      </c>
      <c r="C4004" s="150" t="s">
        <v>16068</v>
      </c>
      <c r="D4004" s="150">
        <v>752052</v>
      </c>
      <c r="E4004" s="150">
        <v>757368</v>
      </c>
      <c r="F4004" s="150" t="s">
        <v>30880</v>
      </c>
    </row>
    <row r="4005" spans="1:6" x14ac:dyDescent="0.15">
      <c r="A4005" s="150" t="s">
        <v>6586</v>
      </c>
      <c r="B4005" s="150" t="s">
        <v>16069</v>
      </c>
      <c r="C4005" s="150" t="s">
        <v>16070</v>
      </c>
      <c r="D4005" s="150">
        <v>1711000</v>
      </c>
      <c r="E4005" s="150">
        <v>1604000</v>
      </c>
      <c r="F4005" s="150" t="s">
        <v>22060</v>
      </c>
    </row>
    <row r="4006" spans="1:6" x14ac:dyDescent="0.15">
      <c r="A4006" s="150" t="s">
        <v>6587</v>
      </c>
      <c r="B4006" s="150" t="s">
        <v>16071</v>
      </c>
      <c r="C4006" s="150" t="s">
        <v>16072</v>
      </c>
      <c r="D4006" s="150">
        <v>19350</v>
      </c>
      <c r="E4006" s="150">
        <v>6666</v>
      </c>
      <c r="F4006" s="150" t="s">
        <v>30881</v>
      </c>
    </row>
    <row r="4007" spans="1:6" x14ac:dyDescent="0.15">
      <c r="A4007" s="150" t="s">
        <v>6588</v>
      </c>
      <c r="B4007" s="150" t="s">
        <v>16073</v>
      </c>
      <c r="C4007" s="150" t="s">
        <v>15070</v>
      </c>
      <c r="D4007" s="150">
        <v>2057100</v>
      </c>
      <c r="E4007" s="150">
        <v>2000000</v>
      </c>
      <c r="F4007" s="150" t="s">
        <v>22078</v>
      </c>
    </row>
    <row r="4008" spans="1:6" x14ac:dyDescent="0.15">
      <c r="A4008" s="150" t="s">
        <v>26557</v>
      </c>
      <c r="B4008" s="150" t="s">
        <v>16074</v>
      </c>
      <c r="C4008" s="150" t="s">
        <v>16075</v>
      </c>
      <c r="D4008" s="150">
        <v>878922</v>
      </c>
      <c r="E4008" s="150">
        <v>91722</v>
      </c>
      <c r="F4008" s="150" t="s">
        <v>24460</v>
      </c>
    </row>
    <row r="4009" spans="1:6" x14ac:dyDescent="0.15">
      <c r="A4009" s="150" t="s">
        <v>6590</v>
      </c>
      <c r="B4009" s="150" t="s">
        <v>16076</v>
      </c>
      <c r="C4009" s="150" t="s">
        <v>16077</v>
      </c>
      <c r="D4009" s="150">
        <v>29122620</v>
      </c>
      <c r="E4009" s="150">
        <v>34051220</v>
      </c>
      <c r="F4009" s="150" t="s">
        <v>30882</v>
      </c>
    </row>
    <row r="4010" spans="1:6" x14ac:dyDescent="0.15">
      <c r="A4010" s="150" t="s">
        <v>6591</v>
      </c>
      <c r="B4010" s="150" t="s">
        <v>16079</v>
      </c>
      <c r="C4010" s="150" t="s">
        <v>16080</v>
      </c>
      <c r="D4010" s="150">
        <v>1777100</v>
      </c>
      <c r="E4010" s="150">
        <v>1898400</v>
      </c>
      <c r="F4010" s="150" t="s">
        <v>30883</v>
      </c>
    </row>
    <row r="4011" spans="1:6" x14ac:dyDescent="0.15">
      <c r="A4011" s="150" t="s">
        <v>6592</v>
      </c>
      <c r="B4011" s="150" t="s">
        <v>16082</v>
      </c>
      <c r="C4011" s="150" t="s">
        <v>16083</v>
      </c>
      <c r="D4011" s="150">
        <v>3103388</v>
      </c>
      <c r="E4011" s="150">
        <v>3403620</v>
      </c>
      <c r="F4011" s="150" t="s">
        <v>30884</v>
      </c>
    </row>
    <row r="4012" spans="1:6" x14ac:dyDescent="0.15">
      <c r="A4012" s="150" t="s">
        <v>6593</v>
      </c>
      <c r="B4012" s="150" t="s">
        <v>16085</v>
      </c>
      <c r="C4012" s="150" t="s">
        <v>16086</v>
      </c>
      <c r="D4012" s="150">
        <v>54812</v>
      </c>
      <c r="E4012" s="150">
        <v>52412</v>
      </c>
      <c r="F4012" s="150" t="s">
        <v>24485</v>
      </c>
    </row>
    <row r="4013" spans="1:6" x14ac:dyDescent="0.15">
      <c r="A4013" s="150" t="s">
        <v>26890</v>
      </c>
      <c r="B4013" s="150" t="s">
        <v>16087</v>
      </c>
      <c r="C4013" s="150" t="s">
        <v>15932</v>
      </c>
      <c r="D4013" s="150">
        <v>1206840</v>
      </c>
      <c r="E4013" s="150">
        <v>166840</v>
      </c>
      <c r="F4013" s="150" t="s">
        <v>22104</v>
      </c>
    </row>
    <row r="4014" spans="1:6" x14ac:dyDescent="0.15">
      <c r="A4014" s="150" t="s">
        <v>6595</v>
      </c>
      <c r="B4014" s="150" t="s">
        <v>23391</v>
      </c>
      <c r="C4014" s="150" t="s">
        <v>16019</v>
      </c>
      <c r="D4014" s="150">
        <v>2080360</v>
      </c>
      <c r="E4014" s="150">
        <v>175708</v>
      </c>
      <c r="F4014" s="150" t="s">
        <v>22103</v>
      </c>
    </row>
    <row r="4015" spans="1:6" x14ac:dyDescent="0.15">
      <c r="A4015" s="150" t="s">
        <v>6596</v>
      </c>
      <c r="B4015" s="150" t="s">
        <v>16088</v>
      </c>
      <c r="C4015" s="150" t="s">
        <v>16089</v>
      </c>
      <c r="D4015" s="150">
        <v>190019.8</v>
      </c>
      <c r="E4015" s="150">
        <v>217917</v>
      </c>
      <c r="F4015" s="150" t="s">
        <v>22154</v>
      </c>
    </row>
    <row r="4016" spans="1:6" x14ac:dyDescent="0.15">
      <c r="A4016" s="150" t="s">
        <v>22416</v>
      </c>
      <c r="B4016" s="150" t="s">
        <v>16090</v>
      </c>
      <c r="C4016" s="150" t="s">
        <v>16091</v>
      </c>
      <c r="D4016" s="150">
        <v>617014</v>
      </c>
      <c r="E4016" s="150">
        <v>617014</v>
      </c>
      <c r="F4016" s="150" t="s">
        <v>22067</v>
      </c>
    </row>
    <row r="4017" spans="1:6" x14ac:dyDescent="0.15">
      <c r="A4017" s="150" t="s">
        <v>22415</v>
      </c>
      <c r="B4017" s="150" t="s">
        <v>16092</v>
      </c>
      <c r="C4017" s="150" t="s">
        <v>14847</v>
      </c>
      <c r="D4017" s="150">
        <v>6900</v>
      </c>
      <c r="E4017" s="150">
        <v>6500</v>
      </c>
      <c r="F4017" s="150" t="s">
        <v>22103</v>
      </c>
    </row>
    <row r="4018" spans="1:6" x14ac:dyDescent="0.15">
      <c r="A4018" s="150" t="s">
        <v>6597</v>
      </c>
      <c r="B4018" s="150" t="s">
        <v>16093</v>
      </c>
      <c r="C4018" s="150" t="s">
        <v>16094</v>
      </c>
      <c r="D4018" s="150">
        <v>53509</v>
      </c>
      <c r="E4018" s="150">
        <v>62225</v>
      </c>
      <c r="F4018" s="150" t="s">
        <v>22082</v>
      </c>
    </row>
    <row r="4019" spans="1:6" x14ac:dyDescent="0.15">
      <c r="A4019" s="150" t="s">
        <v>6598</v>
      </c>
      <c r="B4019" s="150" t="s">
        <v>16095</v>
      </c>
      <c r="C4019" s="150" t="s">
        <v>16096</v>
      </c>
      <c r="D4019" s="150">
        <v>90000</v>
      </c>
      <c r="E4019" s="150">
        <v>70000</v>
      </c>
      <c r="F4019" s="150" t="s">
        <v>27700</v>
      </c>
    </row>
    <row r="4020" spans="1:6" x14ac:dyDescent="0.15">
      <c r="A4020" s="150" t="s">
        <v>6599</v>
      </c>
      <c r="B4020" s="150" t="s">
        <v>16097</v>
      </c>
      <c r="C4020" s="150" t="s">
        <v>16098</v>
      </c>
      <c r="D4020" s="150">
        <v>310100</v>
      </c>
      <c r="E4020" s="150">
        <v>721500</v>
      </c>
      <c r="F4020" s="150" t="s">
        <v>30885</v>
      </c>
    </row>
    <row r="4021" spans="1:6" x14ac:dyDescent="0.15">
      <c r="A4021" s="150" t="s">
        <v>6600</v>
      </c>
      <c r="B4021" s="150" t="s">
        <v>16099</v>
      </c>
      <c r="C4021" s="150" t="s">
        <v>16100</v>
      </c>
      <c r="D4021" s="150">
        <v>4616700</v>
      </c>
      <c r="E4021" s="150">
        <v>3193980</v>
      </c>
      <c r="F4021" s="150" t="s">
        <v>30886</v>
      </c>
    </row>
    <row r="4022" spans="1:6" x14ac:dyDescent="0.15">
      <c r="A4022" s="150" t="s">
        <v>6601</v>
      </c>
      <c r="B4022" s="150" t="s">
        <v>16101</v>
      </c>
      <c r="C4022" s="150" t="s">
        <v>16102</v>
      </c>
      <c r="D4022" s="150">
        <v>2651000</v>
      </c>
      <c r="E4022" s="150">
        <v>2651000</v>
      </c>
      <c r="F4022" s="150" t="s">
        <v>22110</v>
      </c>
    </row>
    <row r="4023" spans="1:6" x14ac:dyDescent="0.15">
      <c r="A4023" s="150" t="s">
        <v>6602</v>
      </c>
      <c r="B4023" s="150" t="s">
        <v>16103</v>
      </c>
      <c r="C4023" s="150" t="s">
        <v>16104</v>
      </c>
      <c r="D4023" s="150">
        <v>1075799.3</v>
      </c>
      <c r="E4023" s="150">
        <v>1523247.8</v>
      </c>
      <c r="F4023" s="150" t="s">
        <v>18774</v>
      </c>
    </row>
    <row r="4024" spans="1:6" x14ac:dyDescent="0.15">
      <c r="A4024" s="150" t="s">
        <v>6603</v>
      </c>
      <c r="B4024" s="150" t="s">
        <v>16105</v>
      </c>
      <c r="C4024" s="150" t="s">
        <v>16106</v>
      </c>
      <c r="D4024" s="150">
        <v>1021300</v>
      </c>
      <c r="E4024" s="150">
        <v>369000</v>
      </c>
      <c r="F4024" s="150" t="s">
        <v>22103</v>
      </c>
    </row>
    <row r="4025" spans="1:6" x14ac:dyDescent="0.15">
      <c r="A4025" s="150" t="s">
        <v>22411</v>
      </c>
      <c r="B4025" s="150" t="s">
        <v>16107</v>
      </c>
      <c r="C4025" s="150" t="s">
        <v>14487</v>
      </c>
      <c r="D4025" s="150">
        <v>262993</v>
      </c>
      <c r="E4025" s="150">
        <v>358856</v>
      </c>
      <c r="F4025" s="150" t="s">
        <v>22060</v>
      </c>
    </row>
    <row r="4026" spans="1:6" x14ac:dyDescent="0.15">
      <c r="A4026" s="150" t="s">
        <v>6604</v>
      </c>
      <c r="B4026" s="150" t="s">
        <v>16108</v>
      </c>
      <c r="C4026" s="150" t="s">
        <v>16109</v>
      </c>
      <c r="D4026" s="150">
        <v>147825</v>
      </c>
      <c r="E4026" s="150">
        <v>33581</v>
      </c>
      <c r="F4026" s="150" t="s">
        <v>22067</v>
      </c>
    </row>
    <row r="4027" spans="1:6" x14ac:dyDescent="0.15">
      <c r="A4027" s="150" t="s">
        <v>6605</v>
      </c>
      <c r="B4027" s="150" t="s">
        <v>16110</v>
      </c>
      <c r="C4027" s="150" t="s">
        <v>16111</v>
      </c>
      <c r="D4027" s="150">
        <v>2567900</v>
      </c>
      <c r="E4027" s="150">
        <v>3639886</v>
      </c>
      <c r="F4027" s="150" t="s">
        <v>30648</v>
      </c>
    </row>
    <row r="4028" spans="1:6" x14ac:dyDescent="0.15">
      <c r="A4028" s="150" t="s">
        <v>6606</v>
      </c>
      <c r="B4028" s="150" t="s">
        <v>16112</v>
      </c>
      <c r="C4028" s="150" t="s">
        <v>16113</v>
      </c>
      <c r="D4028" s="150">
        <v>567024</v>
      </c>
      <c r="E4028" s="150">
        <v>283324</v>
      </c>
      <c r="F4028" s="150" t="s">
        <v>22067</v>
      </c>
    </row>
    <row r="4029" spans="1:6" x14ac:dyDescent="0.15">
      <c r="A4029" s="150" t="s">
        <v>22408</v>
      </c>
      <c r="B4029" s="150" t="s">
        <v>16114</v>
      </c>
      <c r="C4029" s="150" t="s">
        <v>16115</v>
      </c>
      <c r="D4029" s="150">
        <v>7164</v>
      </c>
      <c r="E4029" s="150">
        <v>23523</v>
      </c>
      <c r="F4029" s="150" t="s">
        <v>24464</v>
      </c>
    </row>
    <row r="4030" spans="1:6" x14ac:dyDescent="0.15">
      <c r="A4030" s="150" t="s">
        <v>6607</v>
      </c>
      <c r="B4030" s="150" t="s">
        <v>16116</v>
      </c>
      <c r="C4030" s="150" t="s">
        <v>16117</v>
      </c>
      <c r="D4030" s="150">
        <v>140000</v>
      </c>
      <c r="E4030" s="150">
        <v>85000</v>
      </c>
      <c r="F4030" s="150" t="s">
        <v>30510</v>
      </c>
    </row>
    <row r="4031" spans="1:6" x14ac:dyDescent="0.15">
      <c r="A4031" s="150" t="s">
        <v>6608</v>
      </c>
      <c r="B4031" s="150" t="s">
        <v>16118</v>
      </c>
      <c r="C4031" s="150" t="s">
        <v>16119</v>
      </c>
      <c r="D4031" s="150">
        <v>31815600</v>
      </c>
      <c r="E4031" s="150">
        <v>44860200</v>
      </c>
      <c r="F4031" s="150" t="s">
        <v>30501</v>
      </c>
    </row>
    <row r="4032" spans="1:6" x14ac:dyDescent="0.15">
      <c r="A4032" s="150" t="s">
        <v>6609</v>
      </c>
      <c r="B4032" s="150" t="s">
        <v>16120</v>
      </c>
      <c r="C4032" s="150" t="s">
        <v>16121</v>
      </c>
      <c r="D4032" s="150">
        <v>4479000</v>
      </c>
      <c r="E4032" s="150">
        <v>4512000</v>
      </c>
      <c r="F4032" s="150" t="s">
        <v>22058</v>
      </c>
    </row>
    <row r="4033" spans="1:6" x14ac:dyDescent="0.15">
      <c r="A4033" s="150" t="s">
        <v>6610</v>
      </c>
      <c r="B4033" s="150" t="s">
        <v>16122</v>
      </c>
      <c r="C4033" s="150" t="s">
        <v>16123</v>
      </c>
      <c r="D4033" s="150">
        <v>192500</v>
      </c>
      <c r="E4033" s="150">
        <v>76500</v>
      </c>
      <c r="F4033" s="150" t="s">
        <v>22108</v>
      </c>
    </row>
    <row r="4034" spans="1:6" x14ac:dyDescent="0.15">
      <c r="A4034" s="150" t="s">
        <v>6611</v>
      </c>
      <c r="B4034" s="150" t="s">
        <v>16124</v>
      </c>
      <c r="C4034" s="150" t="s">
        <v>16113</v>
      </c>
      <c r="D4034" s="150">
        <v>330624</v>
      </c>
      <c r="E4034" s="150">
        <v>283324</v>
      </c>
      <c r="F4034" s="150" t="s">
        <v>22067</v>
      </c>
    </row>
    <row r="4035" spans="1:6" x14ac:dyDescent="0.15">
      <c r="A4035" s="150" t="s">
        <v>6612</v>
      </c>
      <c r="B4035" s="150" t="s">
        <v>16125</v>
      </c>
      <c r="C4035" s="150" t="s">
        <v>16126</v>
      </c>
      <c r="D4035" s="150">
        <v>526580</v>
      </c>
      <c r="E4035" s="150">
        <v>239780</v>
      </c>
      <c r="F4035" s="150" t="s">
        <v>24478</v>
      </c>
    </row>
    <row r="4036" spans="1:6" x14ac:dyDescent="0.15">
      <c r="A4036" s="150" t="s">
        <v>6613</v>
      </c>
      <c r="B4036" s="150" t="s">
        <v>16127</v>
      </c>
      <c r="C4036" s="150" t="s">
        <v>16128</v>
      </c>
      <c r="D4036" s="150">
        <v>18878990</v>
      </c>
      <c r="E4036" s="150">
        <v>20408990</v>
      </c>
      <c r="F4036" s="150" t="s">
        <v>24642</v>
      </c>
    </row>
    <row r="4037" spans="1:6" x14ac:dyDescent="0.15">
      <c r="A4037" s="150" t="s">
        <v>6614</v>
      </c>
      <c r="B4037" s="150" t="s">
        <v>16129</v>
      </c>
      <c r="C4037" s="150" t="s">
        <v>16130</v>
      </c>
      <c r="D4037" s="150">
        <v>93936</v>
      </c>
      <c r="E4037" s="150">
        <v>105922</v>
      </c>
      <c r="F4037" s="150" t="s">
        <v>24480</v>
      </c>
    </row>
    <row r="4038" spans="1:6" x14ac:dyDescent="0.15">
      <c r="A4038" s="150" t="s">
        <v>6615</v>
      </c>
      <c r="B4038" s="150" t="s">
        <v>16131</v>
      </c>
      <c r="C4038" s="150" t="s">
        <v>2049</v>
      </c>
      <c r="D4038" s="150">
        <v>691212</v>
      </c>
      <c r="E4038" s="150">
        <v>632766</v>
      </c>
      <c r="F4038" s="150" t="s">
        <v>30887</v>
      </c>
    </row>
    <row r="4039" spans="1:6" x14ac:dyDescent="0.15">
      <c r="A4039" s="150" t="s">
        <v>6616</v>
      </c>
      <c r="B4039" s="150" t="s">
        <v>16132</v>
      </c>
      <c r="C4039" s="150" t="s">
        <v>14795</v>
      </c>
      <c r="D4039" s="150">
        <v>1172600</v>
      </c>
      <c r="E4039" s="150">
        <v>202500</v>
      </c>
      <c r="F4039" s="150" t="s">
        <v>22074</v>
      </c>
    </row>
    <row r="4040" spans="1:6" x14ac:dyDescent="0.15">
      <c r="A4040" s="150" t="s">
        <v>6617</v>
      </c>
      <c r="B4040" s="150" t="s">
        <v>16133</v>
      </c>
      <c r="C4040" s="150" t="s">
        <v>16134</v>
      </c>
      <c r="D4040" s="150">
        <v>20303112</v>
      </c>
      <c r="E4040" s="150">
        <v>25485946</v>
      </c>
      <c r="F4040" s="150" t="s">
        <v>22093</v>
      </c>
    </row>
    <row r="4041" spans="1:6" x14ac:dyDescent="0.15">
      <c r="A4041" s="150" t="s">
        <v>6618</v>
      </c>
      <c r="B4041" s="150" t="s">
        <v>16135</v>
      </c>
      <c r="C4041" s="150" t="s">
        <v>16136</v>
      </c>
      <c r="D4041" s="150">
        <v>141687.4</v>
      </c>
      <c r="E4041" s="150">
        <v>149690.15</v>
      </c>
      <c r="F4041" s="150" t="s">
        <v>22090</v>
      </c>
    </row>
    <row r="4042" spans="1:6" x14ac:dyDescent="0.15">
      <c r="A4042" s="150" t="s">
        <v>6619</v>
      </c>
      <c r="B4042" s="150" t="s">
        <v>16137</v>
      </c>
      <c r="C4042" s="150" t="s">
        <v>16138</v>
      </c>
      <c r="D4042" s="150">
        <v>250900</v>
      </c>
      <c r="E4042" s="150">
        <v>289800</v>
      </c>
      <c r="F4042" s="150" t="s">
        <v>21479</v>
      </c>
    </row>
    <row r="4043" spans="1:6" x14ac:dyDescent="0.15">
      <c r="A4043" s="150" t="s">
        <v>6620</v>
      </c>
      <c r="B4043" s="150" t="s">
        <v>16139</v>
      </c>
      <c r="C4043" s="150" t="s">
        <v>13027</v>
      </c>
      <c r="D4043" s="150">
        <v>2888650</v>
      </c>
      <c r="E4043" s="150">
        <v>3624700</v>
      </c>
      <c r="F4043" s="150" t="s">
        <v>27742</v>
      </c>
    </row>
    <row r="4044" spans="1:6" x14ac:dyDescent="0.15">
      <c r="A4044" s="150" t="s">
        <v>6621</v>
      </c>
      <c r="B4044" s="150" t="s">
        <v>16140</v>
      </c>
      <c r="C4044" s="150" t="s">
        <v>16141</v>
      </c>
      <c r="D4044" s="150">
        <v>9485000</v>
      </c>
      <c r="E4044" s="150">
        <v>9619000</v>
      </c>
      <c r="F4044" s="150" t="s">
        <v>22093</v>
      </c>
    </row>
    <row r="4045" spans="1:6" x14ac:dyDescent="0.15">
      <c r="A4045" s="150" t="s">
        <v>26540</v>
      </c>
      <c r="B4045" s="150" t="s">
        <v>16142</v>
      </c>
      <c r="C4045" s="150" t="s">
        <v>16143</v>
      </c>
      <c r="D4045" s="150">
        <v>435450</v>
      </c>
      <c r="E4045" s="150">
        <v>377736</v>
      </c>
      <c r="F4045" s="150" t="s">
        <v>24624</v>
      </c>
    </row>
    <row r="4046" spans="1:6" x14ac:dyDescent="0.15">
      <c r="A4046" s="150" t="s">
        <v>6623</v>
      </c>
      <c r="B4046" s="150" t="s">
        <v>16145</v>
      </c>
      <c r="C4046" s="150" t="s">
        <v>16146</v>
      </c>
      <c r="D4046" s="150">
        <v>155200</v>
      </c>
      <c r="E4046" s="150">
        <v>256100</v>
      </c>
      <c r="F4046" s="150" t="s">
        <v>22061</v>
      </c>
    </row>
    <row r="4047" spans="1:6" x14ac:dyDescent="0.15">
      <c r="A4047" s="150" t="s">
        <v>6624</v>
      </c>
      <c r="B4047" s="150" t="s">
        <v>16147</v>
      </c>
      <c r="C4047" s="150" t="s">
        <v>16148</v>
      </c>
      <c r="D4047" s="150">
        <v>674914</v>
      </c>
      <c r="E4047" s="150">
        <v>16500</v>
      </c>
      <c r="F4047" s="150" t="s">
        <v>22060</v>
      </c>
    </row>
    <row r="4048" spans="1:6" x14ac:dyDescent="0.15">
      <c r="A4048" s="150" t="s">
        <v>6625</v>
      </c>
      <c r="B4048" s="150" t="s">
        <v>16149</v>
      </c>
      <c r="C4048" s="150" t="s">
        <v>16150</v>
      </c>
      <c r="D4048" s="150">
        <v>109817</v>
      </c>
      <c r="E4048" s="150">
        <v>86217</v>
      </c>
      <c r="F4048" s="150" t="s">
        <v>22103</v>
      </c>
    </row>
    <row r="4049" spans="1:6" x14ac:dyDescent="0.15">
      <c r="A4049" s="150" t="s">
        <v>6626</v>
      </c>
      <c r="B4049" s="150" t="s">
        <v>16151</v>
      </c>
      <c r="C4049" s="150" t="s">
        <v>16152</v>
      </c>
      <c r="D4049" s="150">
        <v>93170</v>
      </c>
      <c r="E4049" s="150">
        <v>6956.8</v>
      </c>
      <c r="F4049" s="150" t="s">
        <v>14062</v>
      </c>
    </row>
    <row r="4050" spans="1:6" x14ac:dyDescent="0.15">
      <c r="A4050" s="150" t="s">
        <v>6627</v>
      </c>
      <c r="B4050" s="150" t="s">
        <v>16153</v>
      </c>
      <c r="C4050" s="150" t="s">
        <v>2049</v>
      </c>
      <c r="D4050" s="150">
        <v>23265</v>
      </c>
      <c r="E4050" s="150">
        <v>29515</v>
      </c>
      <c r="F4050" s="150" t="s">
        <v>24485</v>
      </c>
    </row>
    <row r="4051" spans="1:6" x14ac:dyDescent="0.15">
      <c r="A4051" s="150" t="s">
        <v>26539</v>
      </c>
      <c r="B4051" s="150" t="s">
        <v>16154</v>
      </c>
      <c r="C4051" s="150" t="s">
        <v>16155</v>
      </c>
      <c r="D4051" s="150">
        <v>43260</v>
      </c>
      <c r="E4051" s="150">
        <v>57840</v>
      </c>
      <c r="F4051" s="150" t="s">
        <v>22053</v>
      </c>
    </row>
    <row r="4052" spans="1:6" x14ac:dyDescent="0.15">
      <c r="A4052" s="150" t="s">
        <v>6629</v>
      </c>
      <c r="B4052" s="150" t="s">
        <v>16156</v>
      </c>
      <c r="C4052" s="150" t="s">
        <v>14847</v>
      </c>
      <c r="D4052" s="150">
        <v>152500</v>
      </c>
      <c r="E4052" s="150">
        <v>380500</v>
      </c>
      <c r="F4052" s="150" t="s">
        <v>24738</v>
      </c>
    </row>
    <row r="4053" spans="1:6" x14ac:dyDescent="0.15">
      <c r="A4053" s="150" t="s">
        <v>6630</v>
      </c>
      <c r="B4053" s="150" t="s">
        <v>16157</v>
      </c>
      <c r="C4053" s="150" t="s">
        <v>16158</v>
      </c>
      <c r="D4053" s="150">
        <v>1280</v>
      </c>
      <c r="E4053" s="150">
        <v>800</v>
      </c>
      <c r="F4053" s="150" t="s">
        <v>22110</v>
      </c>
    </row>
    <row r="4054" spans="1:6" x14ac:dyDescent="0.15">
      <c r="A4054" s="150" t="s">
        <v>26532</v>
      </c>
      <c r="B4054" s="150" t="s">
        <v>16159</v>
      </c>
      <c r="C4054" s="150" t="s">
        <v>16160</v>
      </c>
      <c r="D4054" s="150">
        <v>1449000</v>
      </c>
      <c r="E4054" s="150">
        <v>1873000</v>
      </c>
      <c r="F4054" s="150" t="s">
        <v>24477</v>
      </c>
    </row>
    <row r="4055" spans="1:6" x14ac:dyDescent="0.15">
      <c r="A4055" s="150" t="s">
        <v>6632</v>
      </c>
      <c r="B4055" s="150" t="s">
        <v>16161</v>
      </c>
      <c r="C4055" s="150" t="s">
        <v>16162</v>
      </c>
      <c r="D4055" s="150">
        <v>1422509</v>
      </c>
      <c r="E4055" s="150">
        <v>1801204</v>
      </c>
      <c r="F4055" s="150" t="s">
        <v>22078</v>
      </c>
    </row>
    <row r="4056" spans="1:6" x14ac:dyDescent="0.15">
      <c r="A4056" s="150" t="s">
        <v>26885</v>
      </c>
      <c r="B4056" s="150" t="s">
        <v>16163</v>
      </c>
      <c r="C4056" s="150" t="s">
        <v>16164</v>
      </c>
      <c r="D4056" s="150">
        <v>296228</v>
      </c>
      <c r="E4056" s="150">
        <v>346012</v>
      </c>
      <c r="F4056" s="150" t="s">
        <v>22169</v>
      </c>
    </row>
    <row r="4057" spans="1:6" x14ac:dyDescent="0.15">
      <c r="A4057" s="150" t="s">
        <v>6634</v>
      </c>
      <c r="B4057" s="150" t="s">
        <v>16165</v>
      </c>
      <c r="C4057" s="150" t="s">
        <v>2055</v>
      </c>
      <c r="D4057" s="150">
        <v>72320</v>
      </c>
      <c r="E4057" s="150">
        <v>39120</v>
      </c>
      <c r="F4057" s="150" t="s">
        <v>22067</v>
      </c>
    </row>
    <row r="4058" spans="1:6" x14ac:dyDescent="0.15">
      <c r="A4058" s="150" t="s">
        <v>6635</v>
      </c>
      <c r="B4058" s="150" t="s">
        <v>16166</v>
      </c>
      <c r="C4058" s="150" t="s">
        <v>1773</v>
      </c>
      <c r="D4058" s="150">
        <v>84756.5</v>
      </c>
      <c r="E4058" s="150">
        <v>57100</v>
      </c>
      <c r="F4058" s="150" t="s">
        <v>22129</v>
      </c>
    </row>
    <row r="4059" spans="1:6" x14ac:dyDescent="0.15">
      <c r="A4059" s="150" t="s">
        <v>6636</v>
      </c>
      <c r="B4059" s="150" t="s">
        <v>16167</v>
      </c>
      <c r="C4059" s="150" t="s">
        <v>16168</v>
      </c>
      <c r="D4059" s="150">
        <v>538600</v>
      </c>
      <c r="E4059" s="150">
        <v>191600</v>
      </c>
      <c r="F4059" s="150" t="s">
        <v>22103</v>
      </c>
    </row>
    <row r="4060" spans="1:6" x14ac:dyDescent="0.15">
      <c r="A4060" s="150" t="s">
        <v>6637</v>
      </c>
      <c r="B4060" s="150" t="s">
        <v>16169</v>
      </c>
      <c r="C4060" s="150" t="s">
        <v>16170</v>
      </c>
      <c r="D4060" s="150">
        <v>260587</v>
      </c>
      <c r="E4060" s="150">
        <v>289830</v>
      </c>
      <c r="F4060" s="150" t="s">
        <v>22104</v>
      </c>
    </row>
    <row r="4061" spans="1:6" x14ac:dyDescent="0.15">
      <c r="A4061" s="150" t="s">
        <v>6638</v>
      </c>
      <c r="B4061" s="150" t="s">
        <v>16171</v>
      </c>
      <c r="C4061" s="150" t="s">
        <v>16004</v>
      </c>
      <c r="D4061" s="150">
        <v>425130</v>
      </c>
      <c r="E4061" s="150">
        <v>574110</v>
      </c>
      <c r="F4061" s="150" t="s">
        <v>24559</v>
      </c>
    </row>
    <row r="4062" spans="1:6" x14ac:dyDescent="0.15">
      <c r="A4062" s="150" t="s">
        <v>6639</v>
      </c>
      <c r="B4062" s="150" t="s">
        <v>16172</v>
      </c>
      <c r="C4062" s="150" t="s">
        <v>2234</v>
      </c>
      <c r="D4062" s="150">
        <v>1861000</v>
      </c>
      <c r="E4062" s="150">
        <v>3645600</v>
      </c>
      <c r="F4062" s="150" t="s">
        <v>22065</v>
      </c>
    </row>
    <row r="4063" spans="1:6" x14ac:dyDescent="0.15">
      <c r="A4063" s="150" t="s">
        <v>6640</v>
      </c>
      <c r="B4063" s="150" t="s">
        <v>16173</v>
      </c>
      <c r="C4063" s="150" t="s">
        <v>12546</v>
      </c>
      <c r="D4063" s="150">
        <v>385000</v>
      </c>
      <c r="E4063" s="150">
        <v>200900</v>
      </c>
      <c r="F4063" s="150" t="s">
        <v>24525</v>
      </c>
    </row>
    <row r="4064" spans="1:6" x14ac:dyDescent="0.15">
      <c r="A4064" s="150" t="s">
        <v>6641</v>
      </c>
      <c r="B4064" s="150" t="s">
        <v>16174</v>
      </c>
      <c r="C4064" s="150" t="s">
        <v>16175</v>
      </c>
      <c r="D4064" s="150">
        <v>710600</v>
      </c>
      <c r="E4064" s="150">
        <v>447000</v>
      </c>
      <c r="F4064" s="150" t="s">
        <v>22060</v>
      </c>
    </row>
    <row r="4065" spans="1:6" x14ac:dyDescent="0.15">
      <c r="A4065" s="150" t="s">
        <v>6642</v>
      </c>
      <c r="B4065" s="150" t="s">
        <v>16176</v>
      </c>
      <c r="C4065" s="150" t="s">
        <v>16177</v>
      </c>
      <c r="D4065" s="150">
        <v>2947600</v>
      </c>
      <c r="E4065" s="150">
        <v>3048608</v>
      </c>
      <c r="F4065" s="150" t="s">
        <v>30888</v>
      </c>
    </row>
    <row r="4066" spans="1:6" x14ac:dyDescent="0.15">
      <c r="A4066" s="150" t="s">
        <v>6643</v>
      </c>
      <c r="B4066" s="150" t="s">
        <v>16179</v>
      </c>
      <c r="C4066" s="150" t="s">
        <v>16150</v>
      </c>
      <c r="D4066" s="150">
        <v>154000</v>
      </c>
      <c r="E4066" s="150">
        <v>201500</v>
      </c>
      <c r="F4066" s="150" t="s">
        <v>22103</v>
      </c>
    </row>
    <row r="4067" spans="1:6" x14ac:dyDescent="0.15">
      <c r="A4067" s="150" t="s">
        <v>6644</v>
      </c>
      <c r="B4067" s="150" t="s">
        <v>16180</v>
      </c>
      <c r="C4067" s="150" t="s">
        <v>1779</v>
      </c>
      <c r="D4067" s="150">
        <v>618040</v>
      </c>
      <c r="E4067" s="150">
        <v>672162</v>
      </c>
      <c r="F4067" s="150" t="s">
        <v>22078</v>
      </c>
    </row>
    <row r="4068" spans="1:6" x14ac:dyDescent="0.15">
      <c r="A4068" s="150" t="s">
        <v>26524</v>
      </c>
      <c r="B4068" s="150" t="s">
        <v>16181</v>
      </c>
      <c r="C4068" s="150" t="s">
        <v>1961</v>
      </c>
      <c r="D4068" s="150">
        <v>5966000</v>
      </c>
      <c r="E4068" s="150">
        <v>2241000</v>
      </c>
      <c r="F4068" s="150" t="s">
        <v>22067</v>
      </c>
    </row>
    <row r="4069" spans="1:6" x14ac:dyDescent="0.15">
      <c r="A4069" s="150" t="s">
        <v>6646</v>
      </c>
      <c r="B4069" s="150" t="s">
        <v>16182</v>
      </c>
      <c r="C4069" s="150" t="s">
        <v>16183</v>
      </c>
      <c r="D4069" s="150">
        <v>143290</v>
      </c>
      <c r="E4069" s="150">
        <v>195700</v>
      </c>
      <c r="F4069" s="150" t="s">
        <v>15506</v>
      </c>
    </row>
    <row r="4070" spans="1:6" x14ac:dyDescent="0.15">
      <c r="A4070" s="150" t="s">
        <v>6647</v>
      </c>
      <c r="B4070" s="150" t="s">
        <v>16184</v>
      </c>
      <c r="C4070" s="150" t="s">
        <v>16185</v>
      </c>
      <c r="D4070" s="150">
        <v>6808000</v>
      </c>
      <c r="E4070" s="150">
        <v>2660000</v>
      </c>
      <c r="F4070" s="150" t="s">
        <v>22067</v>
      </c>
    </row>
    <row r="4071" spans="1:6" x14ac:dyDescent="0.15">
      <c r="A4071" s="150" t="s">
        <v>6648</v>
      </c>
      <c r="B4071" s="150" t="s">
        <v>16186</v>
      </c>
      <c r="C4071" s="150" t="s">
        <v>13035</v>
      </c>
      <c r="D4071" s="150">
        <v>4736413.5</v>
      </c>
      <c r="E4071" s="150">
        <v>8066616.7999999998</v>
      </c>
      <c r="F4071" s="150" t="s">
        <v>22078</v>
      </c>
    </row>
    <row r="4072" spans="1:6" x14ac:dyDescent="0.15">
      <c r="A4072" s="150" t="s">
        <v>6649</v>
      </c>
      <c r="B4072" s="150" t="s">
        <v>16187</v>
      </c>
      <c r="C4072" s="150" t="s">
        <v>13808</v>
      </c>
      <c r="D4072" s="150">
        <v>1299000</v>
      </c>
      <c r="E4072" s="150">
        <v>46870</v>
      </c>
      <c r="F4072" s="150" t="s">
        <v>22067</v>
      </c>
    </row>
    <row r="4073" spans="1:6" x14ac:dyDescent="0.15">
      <c r="A4073" s="150" t="s">
        <v>6650</v>
      </c>
      <c r="B4073" s="150" t="s">
        <v>16188</v>
      </c>
      <c r="C4073" s="150" t="s">
        <v>16189</v>
      </c>
      <c r="D4073" s="150">
        <v>103300</v>
      </c>
      <c r="E4073" s="150">
        <v>64899</v>
      </c>
      <c r="F4073" s="150" t="s">
        <v>22078</v>
      </c>
    </row>
    <row r="4074" spans="1:6" x14ac:dyDescent="0.15">
      <c r="A4074" s="150" t="s">
        <v>6651</v>
      </c>
      <c r="B4074" s="150" t="s">
        <v>16190</v>
      </c>
      <c r="C4074" s="150" t="s">
        <v>16191</v>
      </c>
      <c r="D4074" s="150">
        <v>782902</v>
      </c>
      <c r="E4074" s="150">
        <v>1115307</v>
      </c>
      <c r="F4074" s="150" t="s">
        <v>24493</v>
      </c>
    </row>
    <row r="4075" spans="1:6" x14ac:dyDescent="0.15">
      <c r="A4075" s="150" t="s">
        <v>6652</v>
      </c>
      <c r="B4075" s="150" t="s">
        <v>16192</v>
      </c>
      <c r="C4075" s="150" t="s">
        <v>16193</v>
      </c>
      <c r="D4075" s="150">
        <v>245820</v>
      </c>
      <c r="E4075" s="150">
        <v>275320</v>
      </c>
      <c r="F4075" s="150" t="s">
        <v>14062</v>
      </c>
    </row>
    <row r="4076" spans="1:6" x14ac:dyDescent="0.15">
      <c r="A4076" s="150" t="s">
        <v>6653</v>
      </c>
      <c r="B4076" s="150" t="s">
        <v>30889</v>
      </c>
      <c r="C4076" s="150" t="s">
        <v>16195</v>
      </c>
      <c r="D4076" s="150">
        <v>831800</v>
      </c>
      <c r="E4076" s="150">
        <v>2129000</v>
      </c>
      <c r="F4076" s="150" t="s">
        <v>24460</v>
      </c>
    </row>
    <row r="4077" spans="1:6" x14ac:dyDescent="0.15">
      <c r="A4077" s="150" t="s">
        <v>26882</v>
      </c>
      <c r="B4077" s="150" t="s">
        <v>16196</v>
      </c>
      <c r="C4077" s="150" t="s">
        <v>23887</v>
      </c>
      <c r="D4077" s="150">
        <v>64450</v>
      </c>
      <c r="E4077" s="150">
        <v>70720</v>
      </c>
      <c r="F4077" s="150" t="s">
        <v>22053</v>
      </c>
    </row>
    <row r="4078" spans="1:6" x14ac:dyDescent="0.15">
      <c r="A4078" s="150" t="s">
        <v>6655</v>
      </c>
      <c r="B4078" s="150" t="s">
        <v>16197</v>
      </c>
      <c r="C4078" s="150" t="s">
        <v>1867</v>
      </c>
      <c r="D4078" s="150">
        <v>4620000</v>
      </c>
      <c r="E4078" s="150">
        <v>1290300</v>
      </c>
      <c r="F4078" s="150" t="s">
        <v>22061</v>
      </c>
    </row>
    <row r="4079" spans="1:6" x14ac:dyDescent="0.15">
      <c r="A4079" s="150" t="s">
        <v>6656</v>
      </c>
      <c r="B4079" s="150" t="s">
        <v>16198</v>
      </c>
      <c r="C4079" s="150" t="s">
        <v>15561</v>
      </c>
      <c r="D4079" s="150">
        <v>2232660</v>
      </c>
      <c r="E4079" s="150">
        <v>2385880</v>
      </c>
      <c r="F4079" s="150" t="s">
        <v>22067</v>
      </c>
    </row>
    <row r="4080" spans="1:6" x14ac:dyDescent="0.15">
      <c r="A4080" s="150" t="s">
        <v>6657</v>
      </c>
      <c r="B4080" s="150" t="s">
        <v>16199</v>
      </c>
      <c r="C4080" s="150" t="s">
        <v>1967</v>
      </c>
      <c r="D4080" s="150">
        <v>4200</v>
      </c>
      <c r="E4080" s="150">
        <v>5000</v>
      </c>
      <c r="F4080" s="150" t="s">
        <v>22088</v>
      </c>
    </row>
    <row r="4081" spans="1:6" x14ac:dyDescent="0.15">
      <c r="A4081" s="150" t="s">
        <v>26878</v>
      </c>
      <c r="B4081" s="150" t="s">
        <v>16200</v>
      </c>
      <c r="C4081" s="150" t="s">
        <v>16201</v>
      </c>
      <c r="D4081" s="150">
        <v>94150</v>
      </c>
      <c r="E4081" s="150">
        <v>92640</v>
      </c>
      <c r="F4081" s="150" t="s">
        <v>22104</v>
      </c>
    </row>
    <row r="4082" spans="1:6" x14ac:dyDescent="0.15">
      <c r="A4082" s="150" t="s">
        <v>6659</v>
      </c>
      <c r="B4082" s="150" t="s">
        <v>16202</v>
      </c>
      <c r="C4082" s="150" t="s">
        <v>16203</v>
      </c>
      <c r="D4082" s="150">
        <v>48448</v>
      </c>
      <c r="E4082" s="150">
        <v>56952</v>
      </c>
      <c r="F4082" s="150" t="s">
        <v>30890</v>
      </c>
    </row>
    <row r="4083" spans="1:6" x14ac:dyDescent="0.15">
      <c r="A4083" s="150" t="s">
        <v>6660</v>
      </c>
      <c r="B4083" s="150" t="s">
        <v>16205</v>
      </c>
      <c r="C4083" s="150" t="s">
        <v>16206</v>
      </c>
      <c r="D4083" s="150">
        <v>60431250</v>
      </c>
      <c r="E4083" s="150">
        <v>68452500</v>
      </c>
      <c r="F4083" s="150" t="s">
        <v>22171</v>
      </c>
    </row>
    <row r="4084" spans="1:6" x14ac:dyDescent="0.15">
      <c r="A4084" s="150" t="s">
        <v>6661</v>
      </c>
      <c r="B4084" s="150" t="s">
        <v>16207</v>
      </c>
      <c r="C4084" s="150" t="s">
        <v>16208</v>
      </c>
      <c r="D4084" s="150">
        <v>1532245</v>
      </c>
      <c r="E4084" s="150">
        <v>1617185</v>
      </c>
      <c r="F4084" s="150" t="s">
        <v>30891</v>
      </c>
    </row>
    <row r="4085" spans="1:6" x14ac:dyDescent="0.15">
      <c r="A4085" s="150" t="s">
        <v>6662</v>
      </c>
      <c r="B4085" s="150" t="s">
        <v>16209</v>
      </c>
      <c r="C4085" s="150" t="s">
        <v>16210</v>
      </c>
      <c r="D4085" s="150">
        <v>351300</v>
      </c>
      <c r="E4085" s="150">
        <v>748650</v>
      </c>
      <c r="F4085" s="150" t="s">
        <v>22060</v>
      </c>
    </row>
    <row r="4086" spans="1:6" x14ac:dyDescent="0.15">
      <c r="A4086" s="150" t="s">
        <v>22398</v>
      </c>
      <c r="B4086" s="150" t="s">
        <v>16211</v>
      </c>
      <c r="C4086" s="150" t="s">
        <v>2055</v>
      </c>
      <c r="D4086" s="150">
        <v>131908</v>
      </c>
      <c r="E4086" s="150">
        <v>107582</v>
      </c>
      <c r="F4086" s="150" t="s">
        <v>22067</v>
      </c>
    </row>
    <row r="4087" spans="1:6" x14ac:dyDescent="0.15">
      <c r="A4087" s="150" t="s">
        <v>6663</v>
      </c>
      <c r="B4087" s="150" t="s">
        <v>16212</v>
      </c>
      <c r="C4087" s="150" t="s">
        <v>16213</v>
      </c>
      <c r="D4087" s="150">
        <v>208550</v>
      </c>
      <c r="E4087" s="150">
        <v>948880</v>
      </c>
      <c r="F4087" s="150" t="s">
        <v>22060</v>
      </c>
    </row>
    <row r="4088" spans="1:6" x14ac:dyDescent="0.15">
      <c r="A4088" s="150" t="s">
        <v>6664</v>
      </c>
      <c r="B4088" s="150" t="s">
        <v>16214</v>
      </c>
      <c r="C4088" s="150" t="s">
        <v>388</v>
      </c>
      <c r="D4088" s="150">
        <v>2512300</v>
      </c>
      <c r="E4088" s="150">
        <v>618800</v>
      </c>
      <c r="F4088" s="150" t="s">
        <v>22067</v>
      </c>
    </row>
    <row r="4089" spans="1:6" x14ac:dyDescent="0.15">
      <c r="A4089" s="150" t="s">
        <v>6665</v>
      </c>
      <c r="B4089" s="150" t="s">
        <v>16215</v>
      </c>
      <c r="C4089" s="150" t="s">
        <v>2055</v>
      </c>
      <c r="D4089" s="150">
        <v>107800</v>
      </c>
      <c r="E4089" s="150">
        <v>42750</v>
      </c>
      <c r="F4089" s="150" t="s">
        <v>30892</v>
      </c>
    </row>
    <row r="4090" spans="1:6" x14ac:dyDescent="0.15">
      <c r="A4090" s="150" t="s">
        <v>6666</v>
      </c>
      <c r="B4090" s="150" t="s">
        <v>16217</v>
      </c>
      <c r="C4090" s="150" t="s">
        <v>16098</v>
      </c>
      <c r="D4090" s="150">
        <v>657900</v>
      </c>
      <c r="E4090" s="150">
        <v>1058100</v>
      </c>
      <c r="F4090" s="150" t="s">
        <v>28576</v>
      </c>
    </row>
    <row r="4091" spans="1:6" x14ac:dyDescent="0.15">
      <c r="A4091" s="150" t="s">
        <v>6667</v>
      </c>
      <c r="B4091" s="150" t="s">
        <v>16218</v>
      </c>
      <c r="C4091" s="150" t="s">
        <v>16219</v>
      </c>
      <c r="D4091" s="150">
        <v>858700</v>
      </c>
      <c r="E4091" s="150">
        <v>1710000</v>
      </c>
      <c r="F4091" s="150" t="s">
        <v>30893</v>
      </c>
    </row>
    <row r="4092" spans="1:6" x14ac:dyDescent="0.15">
      <c r="A4092" s="150" t="s">
        <v>26520</v>
      </c>
      <c r="B4092" s="150" t="s">
        <v>23322</v>
      </c>
      <c r="C4092" s="150" t="s">
        <v>16221</v>
      </c>
      <c r="D4092" s="150">
        <v>148746</v>
      </c>
      <c r="E4092" s="150">
        <v>505687</v>
      </c>
      <c r="F4092" s="150" t="s">
        <v>22067</v>
      </c>
    </row>
    <row r="4093" spans="1:6" x14ac:dyDescent="0.15">
      <c r="A4093" s="150" t="s">
        <v>6669</v>
      </c>
      <c r="B4093" s="150" t="s">
        <v>16222</v>
      </c>
      <c r="C4093" s="150" t="s">
        <v>16223</v>
      </c>
      <c r="D4093" s="150">
        <v>167576</v>
      </c>
      <c r="E4093" s="150">
        <v>208300</v>
      </c>
      <c r="F4093" s="150" t="s">
        <v>30894</v>
      </c>
    </row>
    <row r="4094" spans="1:6" x14ac:dyDescent="0.15">
      <c r="A4094" s="150" t="s">
        <v>6670</v>
      </c>
      <c r="B4094" s="150" t="s">
        <v>16224</v>
      </c>
      <c r="C4094" s="150" t="s">
        <v>2169</v>
      </c>
      <c r="D4094" s="150">
        <v>868249</v>
      </c>
      <c r="E4094" s="150">
        <v>561000</v>
      </c>
      <c r="F4094" s="150" t="s">
        <v>22058</v>
      </c>
    </row>
    <row r="4095" spans="1:6" x14ac:dyDescent="0.15">
      <c r="A4095" s="150" t="s">
        <v>6671</v>
      </c>
      <c r="B4095" s="150" t="s">
        <v>16225</v>
      </c>
      <c r="C4095" s="150" t="s">
        <v>16226</v>
      </c>
      <c r="D4095" s="150">
        <v>24375</v>
      </c>
      <c r="E4095" s="150">
        <v>27550</v>
      </c>
      <c r="F4095" s="150" t="s">
        <v>24477</v>
      </c>
    </row>
    <row r="4096" spans="1:6" x14ac:dyDescent="0.15">
      <c r="A4096" s="150" t="s">
        <v>6672</v>
      </c>
      <c r="B4096" s="150" t="s">
        <v>16227</v>
      </c>
      <c r="C4096" s="150" t="s">
        <v>16228</v>
      </c>
      <c r="D4096" s="150">
        <v>175412</v>
      </c>
      <c r="E4096" s="150">
        <v>36379.4</v>
      </c>
      <c r="F4096" s="150" t="s">
        <v>22161</v>
      </c>
    </row>
    <row r="4097" spans="1:6" x14ac:dyDescent="0.15">
      <c r="A4097" s="150" t="s">
        <v>6673</v>
      </c>
      <c r="B4097" s="150" t="s">
        <v>16229</v>
      </c>
      <c r="C4097" s="150" t="s">
        <v>15464</v>
      </c>
      <c r="D4097" s="150">
        <v>341985</v>
      </c>
      <c r="E4097" s="150">
        <v>225470</v>
      </c>
      <c r="F4097" s="150" t="s">
        <v>15506</v>
      </c>
    </row>
    <row r="4098" spans="1:6" x14ac:dyDescent="0.15">
      <c r="A4098" s="150" t="s">
        <v>6674</v>
      </c>
      <c r="B4098" s="150" t="s">
        <v>16230</v>
      </c>
      <c r="C4098" s="150" t="s">
        <v>2015</v>
      </c>
      <c r="D4098" s="150">
        <v>28000</v>
      </c>
      <c r="E4098" s="150">
        <v>7700</v>
      </c>
      <c r="F4098" s="150" t="s">
        <v>30895</v>
      </c>
    </row>
    <row r="4099" spans="1:6" x14ac:dyDescent="0.15">
      <c r="A4099" s="150" t="s">
        <v>6675</v>
      </c>
      <c r="B4099" s="150" t="s">
        <v>16231</v>
      </c>
      <c r="C4099" s="150" t="s">
        <v>16232</v>
      </c>
      <c r="D4099" s="150">
        <v>1900000</v>
      </c>
      <c r="E4099" s="150">
        <v>1686000</v>
      </c>
      <c r="F4099" s="150" t="s">
        <v>22107</v>
      </c>
    </row>
    <row r="4100" spans="1:6" x14ac:dyDescent="0.15">
      <c r="A4100" s="150" t="s">
        <v>6676</v>
      </c>
      <c r="B4100" s="150" t="s">
        <v>16233</v>
      </c>
      <c r="C4100" s="150" t="s">
        <v>16195</v>
      </c>
      <c r="D4100" s="150">
        <v>1395800</v>
      </c>
      <c r="E4100" s="150">
        <v>3089000</v>
      </c>
      <c r="F4100" s="150" t="s">
        <v>24460</v>
      </c>
    </row>
    <row r="4101" spans="1:6" x14ac:dyDescent="0.15">
      <c r="A4101" s="150" t="s">
        <v>6677</v>
      </c>
      <c r="B4101" s="150" t="s">
        <v>16234</v>
      </c>
      <c r="C4101" s="150" t="s">
        <v>16235</v>
      </c>
      <c r="D4101" s="150">
        <v>2855125</v>
      </c>
      <c r="E4101" s="150">
        <v>130500</v>
      </c>
      <c r="F4101" s="150" t="s">
        <v>22093</v>
      </c>
    </row>
    <row r="4102" spans="1:6" x14ac:dyDescent="0.15">
      <c r="A4102" s="150" t="s">
        <v>6678</v>
      </c>
      <c r="B4102" s="150" t="s">
        <v>16236</v>
      </c>
      <c r="C4102" s="150" t="s">
        <v>16237</v>
      </c>
      <c r="D4102" s="150">
        <v>504782</v>
      </c>
      <c r="E4102" s="150">
        <v>524732</v>
      </c>
      <c r="F4102" s="150" t="s">
        <v>30896</v>
      </c>
    </row>
    <row r="4103" spans="1:6" x14ac:dyDescent="0.15">
      <c r="A4103" s="150" t="s">
        <v>6679</v>
      </c>
      <c r="B4103" s="150" t="s">
        <v>16238</v>
      </c>
      <c r="C4103" s="150" t="s">
        <v>2234</v>
      </c>
      <c r="D4103" s="150">
        <v>26580</v>
      </c>
      <c r="E4103" s="150">
        <v>36270</v>
      </c>
      <c r="F4103" s="150" t="s">
        <v>22073</v>
      </c>
    </row>
    <row r="4104" spans="1:6" x14ac:dyDescent="0.15">
      <c r="A4104" s="150" t="s">
        <v>6680</v>
      </c>
      <c r="B4104" s="150" t="s">
        <v>16239</v>
      </c>
      <c r="C4104" s="150" t="s">
        <v>16240</v>
      </c>
      <c r="D4104" s="150">
        <v>275600</v>
      </c>
      <c r="E4104" s="150">
        <v>41970</v>
      </c>
      <c r="F4104" s="150" t="s">
        <v>26662</v>
      </c>
    </row>
    <row r="4105" spans="1:6" x14ac:dyDescent="0.15">
      <c r="A4105" s="150" t="s">
        <v>6681</v>
      </c>
      <c r="B4105" s="150" t="s">
        <v>16241</v>
      </c>
      <c r="C4105" s="150" t="s">
        <v>16242</v>
      </c>
      <c r="D4105" s="150">
        <v>110561400</v>
      </c>
      <c r="E4105" s="150">
        <v>102645000</v>
      </c>
      <c r="F4105" s="150" t="s">
        <v>27935</v>
      </c>
    </row>
    <row r="4106" spans="1:6" x14ac:dyDescent="0.15">
      <c r="A4106" s="150" t="s">
        <v>6682</v>
      </c>
      <c r="B4106" s="150" t="s">
        <v>16243</v>
      </c>
      <c r="C4106" s="150" t="s">
        <v>16244</v>
      </c>
      <c r="D4106" s="150">
        <v>633980</v>
      </c>
      <c r="E4106" s="150">
        <v>240131.14</v>
      </c>
      <c r="F4106" s="150" t="s">
        <v>22078</v>
      </c>
    </row>
    <row r="4107" spans="1:6" x14ac:dyDescent="0.15">
      <c r="A4107" s="150" t="s">
        <v>6683</v>
      </c>
      <c r="B4107" s="150" t="s">
        <v>16245</v>
      </c>
      <c r="C4107" s="150" t="s">
        <v>13119</v>
      </c>
      <c r="D4107" s="150">
        <v>768096</v>
      </c>
      <c r="E4107" s="150">
        <v>821096</v>
      </c>
      <c r="F4107" s="150" t="s">
        <v>22067</v>
      </c>
    </row>
    <row r="4108" spans="1:6" x14ac:dyDescent="0.15">
      <c r="A4108" s="150" t="s">
        <v>6684</v>
      </c>
      <c r="B4108" s="150" t="s">
        <v>16246</v>
      </c>
      <c r="C4108" s="150" t="s">
        <v>16247</v>
      </c>
      <c r="D4108" s="150">
        <v>42950</v>
      </c>
      <c r="E4108" s="150">
        <v>28200</v>
      </c>
      <c r="F4108" s="150" t="s">
        <v>22086</v>
      </c>
    </row>
    <row r="4109" spans="1:6" x14ac:dyDescent="0.15">
      <c r="A4109" s="150" t="s">
        <v>26518</v>
      </c>
      <c r="B4109" s="150" t="s">
        <v>24630</v>
      </c>
      <c r="C4109" s="150" t="s">
        <v>12742</v>
      </c>
      <c r="D4109" s="150">
        <v>1244145</v>
      </c>
      <c r="E4109" s="150">
        <v>8021525</v>
      </c>
      <c r="F4109" s="150" t="s">
        <v>24631</v>
      </c>
    </row>
    <row r="4110" spans="1:6" x14ac:dyDescent="0.15">
      <c r="A4110" s="150" t="s">
        <v>6686</v>
      </c>
      <c r="B4110" s="150" t="s">
        <v>16249</v>
      </c>
      <c r="C4110" s="150" t="s">
        <v>16250</v>
      </c>
      <c r="D4110" s="150">
        <v>3753302</v>
      </c>
      <c r="E4110" s="150">
        <v>3818292</v>
      </c>
      <c r="F4110" s="150" t="s">
        <v>22060</v>
      </c>
    </row>
    <row r="4111" spans="1:6" x14ac:dyDescent="0.15">
      <c r="A4111" s="150" t="s">
        <v>6687</v>
      </c>
      <c r="B4111" s="150" t="s">
        <v>16251</v>
      </c>
      <c r="C4111" s="150" t="s">
        <v>16252</v>
      </c>
      <c r="D4111" s="150">
        <v>1400000</v>
      </c>
      <c r="E4111" s="150">
        <v>2400000</v>
      </c>
      <c r="F4111" s="150" t="s">
        <v>24708</v>
      </c>
    </row>
    <row r="4112" spans="1:6" x14ac:dyDescent="0.15">
      <c r="A4112" s="150" t="s">
        <v>6688</v>
      </c>
      <c r="B4112" s="150" t="s">
        <v>16253</v>
      </c>
      <c r="C4112" s="150" t="s">
        <v>2372</v>
      </c>
      <c r="D4112" s="150">
        <v>371636</v>
      </c>
      <c r="E4112" s="150">
        <v>1035186</v>
      </c>
      <c r="F4112" s="150" t="s">
        <v>22060</v>
      </c>
    </row>
    <row r="4113" spans="1:6" x14ac:dyDescent="0.15">
      <c r="A4113" s="150" t="s">
        <v>6689</v>
      </c>
      <c r="B4113" s="150" t="s">
        <v>16254</v>
      </c>
      <c r="C4113" s="150" t="s">
        <v>1865</v>
      </c>
      <c r="D4113" s="150">
        <v>103880</v>
      </c>
      <c r="E4113" s="150">
        <v>1380000</v>
      </c>
      <c r="F4113" s="150" t="s">
        <v>22079</v>
      </c>
    </row>
    <row r="4114" spans="1:6" x14ac:dyDescent="0.15">
      <c r="A4114" s="150" t="s">
        <v>6690</v>
      </c>
      <c r="B4114" s="150" t="s">
        <v>16255</v>
      </c>
      <c r="C4114" s="150" t="s">
        <v>16256</v>
      </c>
      <c r="D4114" s="150">
        <v>28941820</v>
      </c>
      <c r="E4114" s="150">
        <v>10859359</v>
      </c>
      <c r="F4114" s="150" t="s">
        <v>22065</v>
      </c>
    </row>
    <row r="4115" spans="1:6" x14ac:dyDescent="0.15">
      <c r="A4115" s="150" t="s">
        <v>6691</v>
      </c>
      <c r="B4115" s="150" t="s">
        <v>16257</v>
      </c>
      <c r="C4115" s="150" t="s">
        <v>16258</v>
      </c>
      <c r="D4115" s="150">
        <v>202010</v>
      </c>
      <c r="E4115" s="150">
        <v>624625</v>
      </c>
      <c r="F4115" s="150" t="s">
        <v>29488</v>
      </c>
    </row>
    <row r="4116" spans="1:6" x14ac:dyDescent="0.15">
      <c r="A4116" s="150" t="s">
        <v>6692</v>
      </c>
      <c r="B4116" s="150" t="s">
        <v>16259</v>
      </c>
      <c r="C4116" s="150" t="s">
        <v>13887</v>
      </c>
      <c r="D4116" s="150">
        <v>617990</v>
      </c>
      <c r="E4116" s="150">
        <v>779360</v>
      </c>
      <c r="F4116" s="150" t="s">
        <v>24477</v>
      </c>
    </row>
    <row r="4117" spans="1:6" x14ac:dyDescent="0.15">
      <c r="A4117" s="150" t="s">
        <v>6693</v>
      </c>
      <c r="B4117" s="150" t="s">
        <v>16260</v>
      </c>
      <c r="C4117" s="150" t="s">
        <v>16261</v>
      </c>
      <c r="D4117" s="150">
        <v>189150</v>
      </c>
      <c r="E4117" s="150">
        <v>43200</v>
      </c>
      <c r="F4117" s="150" t="s">
        <v>22060</v>
      </c>
    </row>
    <row r="4118" spans="1:6" x14ac:dyDescent="0.15">
      <c r="A4118" s="150" t="s">
        <v>6694</v>
      </c>
      <c r="B4118" s="150" t="s">
        <v>16262</v>
      </c>
      <c r="C4118" s="150" t="s">
        <v>2080</v>
      </c>
      <c r="D4118" s="150">
        <v>2231000</v>
      </c>
      <c r="E4118" s="150">
        <v>2457000</v>
      </c>
      <c r="F4118" s="150" t="s">
        <v>22067</v>
      </c>
    </row>
    <row r="4119" spans="1:6" x14ac:dyDescent="0.15">
      <c r="A4119" s="150" t="s">
        <v>6695</v>
      </c>
      <c r="B4119" s="150" t="s">
        <v>16263</v>
      </c>
      <c r="C4119" s="150" t="s">
        <v>16264</v>
      </c>
      <c r="D4119" s="150">
        <v>343920</v>
      </c>
      <c r="E4119" s="150">
        <v>343920</v>
      </c>
      <c r="F4119" s="150" t="s">
        <v>14062</v>
      </c>
    </row>
    <row r="4120" spans="1:6" x14ac:dyDescent="0.15">
      <c r="A4120" s="150" t="s">
        <v>6696</v>
      </c>
      <c r="B4120" s="150" t="s">
        <v>16265</v>
      </c>
      <c r="C4120" s="150" t="s">
        <v>16266</v>
      </c>
      <c r="D4120" s="150">
        <v>1036300</v>
      </c>
      <c r="E4120" s="150">
        <v>2544597</v>
      </c>
      <c r="F4120" s="150" t="s">
        <v>22141</v>
      </c>
    </row>
    <row r="4121" spans="1:6" x14ac:dyDescent="0.15">
      <c r="A4121" s="150" t="s">
        <v>6697</v>
      </c>
      <c r="B4121" s="150" t="s">
        <v>16267</v>
      </c>
      <c r="C4121" s="150" t="s">
        <v>16268</v>
      </c>
      <c r="D4121" s="150">
        <v>68531</v>
      </c>
      <c r="E4121" s="150">
        <v>68570</v>
      </c>
      <c r="F4121" s="150" t="s">
        <v>27378</v>
      </c>
    </row>
    <row r="4122" spans="1:6" x14ac:dyDescent="0.15">
      <c r="A4122" s="150" t="s">
        <v>6698</v>
      </c>
      <c r="B4122" s="150" t="s">
        <v>16269</v>
      </c>
      <c r="C4122" s="150" t="s">
        <v>16270</v>
      </c>
      <c r="D4122" s="150">
        <v>2000000</v>
      </c>
      <c r="E4122" s="150">
        <v>500000</v>
      </c>
      <c r="F4122" s="150" t="s">
        <v>22093</v>
      </c>
    </row>
    <row r="4123" spans="1:6" x14ac:dyDescent="0.15">
      <c r="A4123" s="150" t="s">
        <v>6699</v>
      </c>
      <c r="B4123" s="150" t="s">
        <v>16271</v>
      </c>
      <c r="C4123" s="150" t="s">
        <v>16272</v>
      </c>
      <c r="D4123" s="150">
        <v>36082497</v>
      </c>
      <c r="E4123" s="150">
        <v>45089490</v>
      </c>
      <c r="F4123" s="150" t="s">
        <v>24571</v>
      </c>
    </row>
    <row r="4124" spans="1:6" x14ac:dyDescent="0.15">
      <c r="A4124" s="150" t="s">
        <v>6700</v>
      </c>
      <c r="B4124" s="150" t="s">
        <v>16273</v>
      </c>
      <c r="C4124" s="150" t="s">
        <v>16274</v>
      </c>
      <c r="D4124" s="150">
        <v>7428760</v>
      </c>
      <c r="E4124" s="150">
        <v>7331478</v>
      </c>
      <c r="F4124" s="150" t="s">
        <v>22079</v>
      </c>
    </row>
    <row r="4125" spans="1:6" x14ac:dyDescent="0.15">
      <c r="A4125" s="150" t="s">
        <v>23294</v>
      </c>
      <c r="B4125" s="150" t="s">
        <v>23295</v>
      </c>
      <c r="C4125" s="150" t="s">
        <v>23888</v>
      </c>
      <c r="D4125" s="150">
        <v>311300</v>
      </c>
      <c r="E4125" s="150">
        <v>25295</v>
      </c>
      <c r="F4125" s="150" t="s">
        <v>30897</v>
      </c>
    </row>
    <row r="4126" spans="1:6" x14ac:dyDescent="0.15">
      <c r="A4126" s="150" t="s">
        <v>23260</v>
      </c>
      <c r="B4126" s="150" t="s">
        <v>23261</v>
      </c>
      <c r="C4126" s="150" t="s">
        <v>14806</v>
      </c>
      <c r="D4126" s="150">
        <v>8400</v>
      </c>
      <c r="E4126" s="150">
        <v>9990</v>
      </c>
      <c r="F4126" s="150" t="s">
        <v>30898</v>
      </c>
    </row>
    <row r="4127" spans="1:6" x14ac:dyDescent="0.15">
      <c r="A4127" s="150" t="s">
        <v>23258</v>
      </c>
      <c r="B4127" s="150" t="s">
        <v>23259</v>
      </c>
      <c r="C4127" s="150" t="s">
        <v>23889</v>
      </c>
      <c r="D4127" s="150">
        <v>1086990</v>
      </c>
      <c r="E4127" s="150">
        <v>1583316.6</v>
      </c>
      <c r="F4127" s="150" t="s">
        <v>30899</v>
      </c>
    </row>
    <row r="4128" spans="1:6" x14ac:dyDescent="0.15">
      <c r="A4128" s="150" t="s">
        <v>23254</v>
      </c>
      <c r="B4128" s="150" t="s">
        <v>23255</v>
      </c>
      <c r="C4128" s="150" t="s">
        <v>23890</v>
      </c>
      <c r="D4128" s="150">
        <v>321870</v>
      </c>
      <c r="E4128" s="150">
        <v>238228</v>
      </c>
      <c r="F4128" s="150" t="s">
        <v>22067</v>
      </c>
    </row>
    <row r="4129" spans="1:6" x14ac:dyDescent="0.15">
      <c r="A4129" s="150" t="s">
        <v>23252</v>
      </c>
      <c r="B4129" s="150" t="s">
        <v>23253</v>
      </c>
      <c r="C4129" s="150" t="s">
        <v>23891</v>
      </c>
      <c r="D4129" s="150">
        <v>9000</v>
      </c>
      <c r="E4129" s="150">
        <v>6400</v>
      </c>
      <c r="F4129" s="150" t="s">
        <v>24493</v>
      </c>
    </row>
    <row r="4130" spans="1:6" x14ac:dyDescent="0.15">
      <c r="A4130" s="150" t="s">
        <v>23250</v>
      </c>
      <c r="B4130" s="150" t="s">
        <v>23251</v>
      </c>
      <c r="C4130" s="150" t="s">
        <v>23892</v>
      </c>
      <c r="D4130" s="150">
        <v>69102</v>
      </c>
      <c r="E4130" s="150">
        <v>90342</v>
      </c>
      <c r="F4130" s="150" t="s">
        <v>22093</v>
      </c>
    </row>
    <row r="4131" spans="1:6" x14ac:dyDescent="0.15">
      <c r="A4131" s="150" t="s">
        <v>23248</v>
      </c>
      <c r="B4131" s="150" t="s">
        <v>23249</v>
      </c>
      <c r="C4131" s="150" t="s">
        <v>23893</v>
      </c>
      <c r="D4131" s="150">
        <v>12185810</v>
      </c>
      <c r="E4131" s="150">
        <v>12041810</v>
      </c>
      <c r="F4131" s="150" t="s">
        <v>27073</v>
      </c>
    </row>
    <row r="4132" spans="1:6" x14ac:dyDescent="0.15">
      <c r="A4132" s="150" t="s">
        <v>23234</v>
      </c>
      <c r="B4132" s="150" t="s">
        <v>23235</v>
      </c>
      <c r="C4132" s="150" t="s">
        <v>23894</v>
      </c>
      <c r="D4132" s="150">
        <v>159500</v>
      </c>
      <c r="E4132" s="150">
        <v>21000</v>
      </c>
      <c r="F4132" s="150" t="s">
        <v>22065</v>
      </c>
    </row>
    <row r="4133" spans="1:6" x14ac:dyDescent="0.15">
      <c r="A4133" s="150" t="s">
        <v>23232</v>
      </c>
      <c r="B4133" s="150" t="s">
        <v>23233</v>
      </c>
      <c r="C4133" s="150" t="s">
        <v>23895</v>
      </c>
      <c r="D4133" s="150">
        <v>6932264</v>
      </c>
      <c r="E4133" s="150">
        <v>4615208</v>
      </c>
      <c r="F4133" s="150" t="s">
        <v>28396</v>
      </c>
    </row>
    <row r="4134" spans="1:6" x14ac:dyDescent="0.15">
      <c r="A4134" s="150" t="s">
        <v>23204</v>
      </c>
      <c r="B4134" s="150" t="s">
        <v>23205</v>
      </c>
      <c r="C4134" s="150" t="s">
        <v>23896</v>
      </c>
      <c r="D4134" s="150">
        <v>2224000</v>
      </c>
      <c r="E4134" s="150">
        <v>119000</v>
      </c>
      <c r="F4134" s="150" t="s">
        <v>22082</v>
      </c>
    </row>
    <row r="4135" spans="1:6" x14ac:dyDescent="0.15">
      <c r="A4135" s="150" t="s">
        <v>23202</v>
      </c>
      <c r="B4135" s="150" t="s">
        <v>23203</v>
      </c>
      <c r="C4135" s="150" t="s">
        <v>23897</v>
      </c>
      <c r="D4135" s="150">
        <v>244859375</v>
      </c>
      <c r="E4135" s="150">
        <v>288621875</v>
      </c>
      <c r="F4135" s="150" t="s">
        <v>27715</v>
      </c>
    </row>
    <row r="4136" spans="1:6" x14ac:dyDescent="0.15">
      <c r="A4136" s="150" t="s">
        <v>23198</v>
      </c>
      <c r="B4136" s="150" t="s">
        <v>23199</v>
      </c>
      <c r="C4136" s="150" t="s">
        <v>23898</v>
      </c>
      <c r="D4136" s="150">
        <v>1706500</v>
      </c>
      <c r="E4136" s="150">
        <v>1807000</v>
      </c>
      <c r="F4136" s="150" t="s">
        <v>22067</v>
      </c>
    </row>
    <row r="4137" spans="1:6" x14ac:dyDescent="0.15">
      <c r="A4137" s="150" t="s">
        <v>23196</v>
      </c>
      <c r="B4137" s="150" t="s">
        <v>23197</v>
      </c>
      <c r="C4137" s="150" t="s">
        <v>1795</v>
      </c>
      <c r="D4137" s="150">
        <v>5753000</v>
      </c>
      <c r="E4137" s="150">
        <v>5194000</v>
      </c>
      <c r="F4137" s="150" t="s">
        <v>22115</v>
      </c>
    </row>
    <row r="4138" spans="1:6" x14ac:dyDescent="0.15">
      <c r="A4138" s="150" t="s">
        <v>23164</v>
      </c>
      <c r="B4138" s="150" t="s">
        <v>23165</v>
      </c>
      <c r="C4138" s="150" t="s">
        <v>23899</v>
      </c>
      <c r="D4138" s="150">
        <v>1716340</v>
      </c>
      <c r="E4138" s="150">
        <v>3393460</v>
      </c>
      <c r="F4138" s="150" t="s">
        <v>30900</v>
      </c>
    </row>
    <row r="4139" spans="1:6" x14ac:dyDescent="0.15">
      <c r="A4139" s="150" t="s">
        <v>23124</v>
      </c>
      <c r="B4139" s="150" t="s">
        <v>23125</v>
      </c>
      <c r="C4139" s="150" t="s">
        <v>2015</v>
      </c>
      <c r="D4139" s="150">
        <v>974000</v>
      </c>
      <c r="E4139" s="150">
        <v>70000</v>
      </c>
      <c r="F4139" s="150" t="s">
        <v>22065</v>
      </c>
    </row>
    <row r="4140" spans="1:6" x14ac:dyDescent="0.15">
      <c r="A4140" s="150" t="s">
        <v>23122</v>
      </c>
      <c r="B4140" s="150" t="s">
        <v>23123</v>
      </c>
      <c r="C4140" s="150" t="s">
        <v>23900</v>
      </c>
      <c r="D4140" s="150">
        <v>2310140</v>
      </c>
      <c r="E4140" s="150">
        <v>1193300</v>
      </c>
      <c r="F4140" s="150" t="s">
        <v>14062</v>
      </c>
    </row>
    <row r="4141" spans="1:6" x14ac:dyDescent="0.15">
      <c r="A4141" s="150" t="s">
        <v>23120</v>
      </c>
      <c r="B4141" s="150" t="s">
        <v>23121</v>
      </c>
      <c r="C4141" s="150" t="s">
        <v>14781</v>
      </c>
      <c r="D4141" s="150">
        <v>607793</v>
      </c>
      <c r="E4141" s="150">
        <v>425090</v>
      </c>
      <c r="F4141" s="150" t="s">
        <v>22067</v>
      </c>
    </row>
    <row r="4142" spans="1:6" x14ac:dyDescent="0.15">
      <c r="A4142" s="150" t="s">
        <v>23116</v>
      </c>
      <c r="B4142" s="150" t="s">
        <v>23117</v>
      </c>
      <c r="C4142" s="150" t="s">
        <v>1984</v>
      </c>
      <c r="D4142" s="150">
        <v>380114</v>
      </c>
      <c r="E4142" s="150">
        <v>839049</v>
      </c>
      <c r="F4142" s="150" t="s">
        <v>22089</v>
      </c>
    </row>
    <row r="4143" spans="1:6" x14ac:dyDescent="0.15">
      <c r="A4143" s="150" t="s">
        <v>23114</v>
      </c>
      <c r="B4143" s="150" t="s">
        <v>23115</v>
      </c>
      <c r="C4143" s="150" t="s">
        <v>23901</v>
      </c>
      <c r="D4143" s="150">
        <v>25205</v>
      </c>
      <c r="E4143" s="150">
        <v>71961</v>
      </c>
      <c r="F4143" s="150" t="s">
        <v>30901</v>
      </c>
    </row>
    <row r="4144" spans="1:6" x14ac:dyDescent="0.15">
      <c r="A4144" s="150" t="s">
        <v>23096</v>
      </c>
      <c r="B4144" s="150" t="s">
        <v>23097</v>
      </c>
      <c r="C4144" s="150" t="s">
        <v>23902</v>
      </c>
      <c r="D4144" s="150">
        <v>28500</v>
      </c>
      <c r="E4144" s="150">
        <v>5000</v>
      </c>
      <c r="F4144" s="150" t="s">
        <v>22102</v>
      </c>
    </row>
    <row r="4145" spans="1:6" x14ac:dyDescent="0.15">
      <c r="A4145" s="150" t="s">
        <v>23074</v>
      </c>
      <c r="B4145" s="150" t="s">
        <v>23075</v>
      </c>
      <c r="C4145" s="150" t="s">
        <v>23903</v>
      </c>
      <c r="D4145" s="150">
        <v>9329033</v>
      </c>
      <c r="E4145" s="150">
        <v>9327033</v>
      </c>
      <c r="F4145" s="150" t="s">
        <v>27073</v>
      </c>
    </row>
    <row r="4146" spans="1:6" x14ac:dyDescent="0.15">
      <c r="A4146" s="150" t="s">
        <v>23072</v>
      </c>
      <c r="B4146" s="150" t="s">
        <v>23073</v>
      </c>
      <c r="C4146" s="150" t="s">
        <v>23904</v>
      </c>
      <c r="D4146" s="150">
        <v>809780</v>
      </c>
      <c r="E4146" s="150">
        <v>306780</v>
      </c>
      <c r="F4146" s="150" t="s">
        <v>30891</v>
      </c>
    </row>
    <row r="4147" spans="1:6" x14ac:dyDescent="0.15">
      <c r="A4147" s="150" t="s">
        <v>23070</v>
      </c>
      <c r="B4147" s="150" t="s">
        <v>23071</v>
      </c>
      <c r="C4147" s="150" t="s">
        <v>13490</v>
      </c>
      <c r="D4147" s="150">
        <v>18403.5</v>
      </c>
      <c r="E4147" s="150">
        <v>29936.9</v>
      </c>
      <c r="F4147" s="150" t="s">
        <v>22053</v>
      </c>
    </row>
    <row r="4148" spans="1:6" x14ac:dyDescent="0.15">
      <c r="A4148" s="150" t="s">
        <v>23068</v>
      </c>
      <c r="B4148" s="150" t="s">
        <v>23069</v>
      </c>
      <c r="C4148" s="150" t="s">
        <v>1770</v>
      </c>
      <c r="D4148" s="150">
        <v>1829000</v>
      </c>
      <c r="E4148" s="150">
        <v>259702</v>
      </c>
      <c r="F4148" s="150" t="s">
        <v>15506</v>
      </c>
    </row>
    <row r="4149" spans="1:6" x14ac:dyDescent="0.15">
      <c r="A4149" s="150" t="s">
        <v>23066</v>
      </c>
      <c r="B4149" s="150" t="s">
        <v>23067</v>
      </c>
      <c r="C4149" s="150" t="s">
        <v>23905</v>
      </c>
      <c r="D4149" s="150">
        <v>15078900</v>
      </c>
      <c r="E4149" s="150">
        <v>12642900</v>
      </c>
      <c r="F4149" s="150" t="s">
        <v>29152</v>
      </c>
    </row>
    <row r="4150" spans="1:6" x14ac:dyDescent="0.15">
      <c r="A4150" s="150" t="s">
        <v>23052</v>
      </c>
      <c r="B4150" s="150" t="s">
        <v>23053</v>
      </c>
      <c r="C4150" s="150" t="s">
        <v>20754</v>
      </c>
      <c r="D4150" s="150">
        <v>181556</v>
      </c>
      <c r="E4150" s="150">
        <v>280010</v>
      </c>
      <c r="F4150" s="150" t="s">
        <v>27378</v>
      </c>
    </row>
    <row r="4151" spans="1:6" x14ac:dyDescent="0.15">
      <c r="A4151" s="150" t="s">
        <v>22975</v>
      </c>
      <c r="B4151" s="150" t="s">
        <v>22976</v>
      </c>
      <c r="C4151" s="150" t="s">
        <v>15898</v>
      </c>
      <c r="D4151" s="150">
        <v>2704000</v>
      </c>
      <c r="E4151" s="150">
        <v>4752000</v>
      </c>
      <c r="F4151" s="150" t="s">
        <v>22079</v>
      </c>
    </row>
    <row r="4152" spans="1:6" x14ac:dyDescent="0.15">
      <c r="A4152" s="150" t="s">
        <v>22973</v>
      </c>
      <c r="B4152" s="150" t="s">
        <v>22974</v>
      </c>
      <c r="C4152" s="150" t="s">
        <v>23900</v>
      </c>
      <c r="D4152" s="150">
        <v>1547844</v>
      </c>
      <c r="E4152" s="150">
        <v>1233300</v>
      </c>
      <c r="F4152" s="150" t="s">
        <v>14062</v>
      </c>
    </row>
    <row r="4153" spans="1:6" x14ac:dyDescent="0.15">
      <c r="A4153" s="150" t="s">
        <v>22943</v>
      </c>
      <c r="B4153" s="150" t="s">
        <v>22944</v>
      </c>
      <c r="C4153" s="150" t="s">
        <v>23906</v>
      </c>
      <c r="D4153" s="150">
        <v>454350</v>
      </c>
      <c r="E4153" s="150">
        <v>759450</v>
      </c>
      <c r="F4153" s="150" t="s">
        <v>22065</v>
      </c>
    </row>
    <row r="4154" spans="1:6" x14ac:dyDescent="0.15">
      <c r="A4154" s="150" t="s">
        <v>22931</v>
      </c>
      <c r="B4154" s="150" t="s">
        <v>22932</v>
      </c>
      <c r="C4154" s="150" t="s">
        <v>23907</v>
      </c>
      <c r="D4154" s="150">
        <v>9029400</v>
      </c>
      <c r="E4154" s="150">
        <v>15136240</v>
      </c>
      <c r="F4154" s="150" t="s">
        <v>30902</v>
      </c>
    </row>
    <row r="4155" spans="1:6" x14ac:dyDescent="0.15">
      <c r="A4155" s="150" t="s">
        <v>22925</v>
      </c>
      <c r="B4155" s="150" t="s">
        <v>22926</v>
      </c>
      <c r="C4155" s="150" t="s">
        <v>16195</v>
      </c>
      <c r="D4155" s="150">
        <v>1116800</v>
      </c>
      <c r="E4155" s="150">
        <v>1595000</v>
      </c>
      <c r="F4155" s="150" t="s">
        <v>24460</v>
      </c>
    </row>
    <row r="4156" spans="1:6" x14ac:dyDescent="0.15">
      <c r="A4156" s="150" t="s">
        <v>22923</v>
      </c>
      <c r="B4156" s="150" t="s">
        <v>22924</v>
      </c>
      <c r="C4156" s="150" t="s">
        <v>23908</v>
      </c>
      <c r="D4156" s="150">
        <v>313454</v>
      </c>
      <c r="E4156" s="150">
        <v>350018</v>
      </c>
      <c r="F4156" s="150" t="s">
        <v>22060</v>
      </c>
    </row>
    <row r="4157" spans="1:6" x14ac:dyDescent="0.15">
      <c r="A4157" s="150" t="s">
        <v>22921</v>
      </c>
      <c r="B4157" s="150" t="s">
        <v>22922</v>
      </c>
      <c r="C4157" s="150" t="s">
        <v>15758</v>
      </c>
      <c r="D4157" s="150">
        <v>54937000</v>
      </c>
      <c r="E4157" s="150">
        <v>73032000</v>
      </c>
      <c r="F4157" s="150" t="s">
        <v>30903</v>
      </c>
    </row>
    <row r="4158" spans="1:6" x14ac:dyDescent="0.15">
      <c r="A4158" s="150" t="s">
        <v>22919</v>
      </c>
      <c r="B4158" s="150" t="s">
        <v>22920</v>
      </c>
      <c r="C4158" s="150" t="s">
        <v>23909</v>
      </c>
      <c r="D4158" s="150">
        <v>2407300</v>
      </c>
      <c r="E4158" s="150">
        <v>2329300</v>
      </c>
      <c r="F4158" s="150" t="s">
        <v>22093</v>
      </c>
    </row>
    <row r="4159" spans="1:6" x14ac:dyDescent="0.15">
      <c r="A4159" s="150" t="s">
        <v>22911</v>
      </c>
      <c r="B4159" s="150" t="s">
        <v>22912</v>
      </c>
      <c r="C4159" s="150" t="s">
        <v>23910</v>
      </c>
      <c r="D4159" s="150">
        <v>16025</v>
      </c>
      <c r="E4159" s="150">
        <v>18110</v>
      </c>
      <c r="F4159" s="150" t="s">
        <v>30904</v>
      </c>
    </row>
    <row r="4160" spans="1:6" x14ac:dyDescent="0.15">
      <c r="A4160" s="150" t="s">
        <v>22909</v>
      </c>
      <c r="B4160" s="150" t="s">
        <v>22910</v>
      </c>
      <c r="C4160" s="150" t="s">
        <v>23911</v>
      </c>
      <c r="D4160" s="150">
        <v>61900</v>
      </c>
      <c r="E4160" s="150">
        <v>66500</v>
      </c>
      <c r="F4160" s="150" t="s">
        <v>30905</v>
      </c>
    </row>
    <row r="4161" spans="1:6" x14ac:dyDescent="0.15">
      <c r="A4161" s="150" t="s">
        <v>22897</v>
      </c>
      <c r="B4161" s="150" t="s">
        <v>22898</v>
      </c>
      <c r="C4161" s="150" t="s">
        <v>13044</v>
      </c>
      <c r="D4161" s="150">
        <v>10455650</v>
      </c>
      <c r="E4161" s="150">
        <v>10990000</v>
      </c>
      <c r="F4161" s="150" t="s">
        <v>22093</v>
      </c>
    </row>
    <row r="4162" spans="1:6" x14ac:dyDescent="0.15">
      <c r="A4162" s="150" t="s">
        <v>22895</v>
      </c>
      <c r="B4162" s="150" t="s">
        <v>22896</v>
      </c>
      <c r="C4162" s="150" t="s">
        <v>2247</v>
      </c>
      <c r="D4162" s="150">
        <v>133497.4</v>
      </c>
      <c r="E4162" s="150">
        <v>259800</v>
      </c>
      <c r="F4162" s="150" t="s">
        <v>22067</v>
      </c>
    </row>
    <row r="4163" spans="1:6" x14ac:dyDescent="0.15">
      <c r="A4163" s="150" t="s">
        <v>22893</v>
      </c>
      <c r="B4163" s="150" t="s">
        <v>22894</v>
      </c>
      <c r="C4163" s="150" t="s">
        <v>20852</v>
      </c>
      <c r="D4163" s="150">
        <v>452780</v>
      </c>
      <c r="E4163" s="150">
        <v>71300</v>
      </c>
      <c r="F4163" s="150" t="s">
        <v>22124</v>
      </c>
    </row>
    <row r="4164" spans="1:6" x14ac:dyDescent="0.15">
      <c r="A4164" s="150" t="s">
        <v>22891</v>
      </c>
      <c r="B4164" s="150" t="s">
        <v>22892</v>
      </c>
      <c r="C4164" s="150" t="s">
        <v>23912</v>
      </c>
      <c r="D4164" s="150">
        <v>124000</v>
      </c>
      <c r="E4164" s="150">
        <v>260000</v>
      </c>
      <c r="F4164" s="150" t="s">
        <v>30906</v>
      </c>
    </row>
    <row r="4165" spans="1:6" x14ac:dyDescent="0.15">
      <c r="A4165" s="150" t="s">
        <v>22859</v>
      </c>
      <c r="B4165" s="150" t="s">
        <v>22860</v>
      </c>
      <c r="C4165" s="150" t="s">
        <v>23913</v>
      </c>
      <c r="D4165" s="150">
        <v>9123900</v>
      </c>
      <c r="E4165" s="150">
        <v>9573100</v>
      </c>
      <c r="F4165" s="150" t="s">
        <v>30907</v>
      </c>
    </row>
    <row r="4166" spans="1:6" x14ac:dyDescent="0.15">
      <c r="A4166" s="150" t="s">
        <v>22851</v>
      </c>
      <c r="B4166" s="150" t="s">
        <v>22852</v>
      </c>
      <c r="C4166" s="150" t="s">
        <v>23915</v>
      </c>
      <c r="D4166" s="150">
        <v>5096100</v>
      </c>
      <c r="E4166" s="150">
        <v>30920000</v>
      </c>
      <c r="F4166" s="150" t="s">
        <v>24530</v>
      </c>
    </row>
    <row r="4167" spans="1:6" x14ac:dyDescent="0.15">
      <c r="A4167" s="150" t="s">
        <v>22837</v>
      </c>
      <c r="B4167" s="150" t="s">
        <v>22838</v>
      </c>
      <c r="C4167" s="150" t="s">
        <v>23916</v>
      </c>
      <c r="D4167" s="150">
        <v>450378</v>
      </c>
      <c r="E4167" s="150">
        <v>330378</v>
      </c>
      <c r="F4167" s="150" t="s">
        <v>22098</v>
      </c>
    </row>
    <row r="4168" spans="1:6" x14ac:dyDescent="0.15">
      <c r="A4168" s="150" t="s">
        <v>22833</v>
      </c>
      <c r="B4168" s="150" t="s">
        <v>22834</v>
      </c>
      <c r="C4168" s="150" t="s">
        <v>23917</v>
      </c>
      <c r="D4168" s="150">
        <v>6674000</v>
      </c>
      <c r="E4168" s="150">
        <v>34863000</v>
      </c>
      <c r="F4168" s="150" t="s">
        <v>24465</v>
      </c>
    </row>
    <row r="4169" spans="1:6" x14ac:dyDescent="0.15">
      <c r="A4169" s="150" t="s">
        <v>22827</v>
      </c>
      <c r="B4169" s="150" t="s">
        <v>22828</v>
      </c>
      <c r="C4169" s="150" t="s">
        <v>2255</v>
      </c>
      <c r="D4169" s="150">
        <v>2255630</v>
      </c>
      <c r="E4169" s="150">
        <v>2885150</v>
      </c>
      <c r="F4169" s="150" t="s">
        <v>27742</v>
      </c>
    </row>
    <row r="4170" spans="1:6" x14ac:dyDescent="0.15">
      <c r="A4170" s="150" t="s">
        <v>22825</v>
      </c>
      <c r="B4170" s="150" t="s">
        <v>22826</v>
      </c>
      <c r="C4170" s="150" t="s">
        <v>23900</v>
      </c>
      <c r="D4170" s="150">
        <v>62133</v>
      </c>
      <c r="E4170" s="150">
        <v>56633</v>
      </c>
      <c r="F4170" s="150" t="s">
        <v>22140</v>
      </c>
    </row>
    <row r="4171" spans="1:6" x14ac:dyDescent="0.15">
      <c r="A4171" s="150" t="s">
        <v>22807</v>
      </c>
      <c r="B4171" s="150" t="s">
        <v>22808</v>
      </c>
      <c r="C4171" s="150" t="s">
        <v>23918</v>
      </c>
      <c r="D4171" s="150">
        <v>287820</v>
      </c>
      <c r="E4171" s="150">
        <v>729300</v>
      </c>
      <c r="F4171" s="150" t="s">
        <v>22129</v>
      </c>
    </row>
    <row r="4172" spans="1:6" x14ac:dyDescent="0.15">
      <c r="A4172" s="150" t="s">
        <v>22789</v>
      </c>
      <c r="B4172" s="150" t="s">
        <v>22790</v>
      </c>
      <c r="C4172" s="150" t="s">
        <v>23919</v>
      </c>
      <c r="D4172" s="150">
        <v>443408</v>
      </c>
      <c r="E4172" s="150">
        <v>1377008</v>
      </c>
      <c r="F4172" s="150" t="s">
        <v>14062</v>
      </c>
    </row>
    <row r="4173" spans="1:6" x14ac:dyDescent="0.15">
      <c r="A4173" s="150" t="s">
        <v>22787</v>
      </c>
      <c r="B4173" s="150" t="s">
        <v>22788</v>
      </c>
      <c r="C4173" s="150" t="s">
        <v>23920</v>
      </c>
      <c r="D4173" s="150">
        <v>24140</v>
      </c>
      <c r="E4173" s="150">
        <v>5690</v>
      </c>
      <c r="F4173" s="150" t="s">
        <v>22103</v>
      </c>
    </row>
    <row r="4174" spans="1:6" x14ac:dyDescent="0.15">
      <c r="A4174" s="150" t="s">
        <v>22783</v>
      </c>
      <c r="B4174" s="150" t="s">
        <v>22784</v>
      </c>
      <c r="C4174" s="150" t="s">
        <v>23921</v>
      </c>
      <c r="D4174" s="150">
        <v>1939700</v>
      </c>
      <c r="E4174" s="150">
        <v>36100</v>
      </c>
      <c r="F4174" s="150" t="s">
        <v>29284</v>
      </c>
    </row>
    <row r="4175" spans="1:6" x14ac:dyDescent="0.15">
      <c r="A4175" s="150" t="s">
        <v>22781</v>
      </c>
      <c r="B4175" s="150" t="s">
        <v>22782</v>
      </c>
      <c r="C4175" s="150" t="s">
        <v>23922</v>
      </c>
      <c r="D4175" s="150">
        <v>345188</v>
      </c>
      <c r="E4175" s="150">
        <v>500188</v>
      </c>
      <c r="F4175" s="150" t="s">
        <v>22172</v>
      </c>
    </row>
    <row r="4176" spans="1:6" x14ac:dyDescent="0.15">
      <c r="A4176" s="150" t="s">
        <v>22779</v>
      </c>
      <c r="B4176" s="150" t="s">
        <v>22780</v>
      </c>
      <c r="C4176" s="150" t="s">
        <v>23923</v>
      </c>
      <c r="D4176" s="150">
        <v>166690</v>
      </c>
      <c r="E4176" s="150">
        <v>114090</v>
      </c>
      <c r="F4176" s="150" t="s">
        <v>22129</v>
      </c>
    </row>
    <row r="4177" spans="1:6" x14ac:dyDescent="0.15">
      <c r="A4177" s="150" t="s">
        <v>22771</v>
      </c>
      <c r="B4177" s="150" t="s">
        <v>22772</v>
      </c>
      <c r="C4177" s="150" t="s">
        <v>23924</v>
      </c>
      <c r="D4177" s="150">
        <v>338000</v>
      </c>
      <c r="E4177" s="150">
        <v>340000</v>
      </c>
      <c r="F4177" s="150" t="s">
        <v>22090</v>
      </c>
    </row>
    <row r="4178" spans="1:6" x14ac:dyDescent="0.15">
      <c r="A4178" s="150" t="s">
        <v>22765</v>
      </c>
      <c r="B4178" s="150" t="s">
        <v>22766</v>
      </c>
      <c r="C4178" s="150" t="s">
        <v>23925</v>
      </c>
      <c r="D4178" s="150">
        <v>259800</v>
      </c>
      <c r="E4178" s="150">
        <v>661100</v>
      </c>
      <c r="F4178" s="150" t="s">
        <v>22060</v>
      </c>
    </row>
    <row r="4179" spans="1:6" x14ac:dyDescent="0.15">
      <c r="A4179" s="150" t="s">
        <v>22747</v>
      </c>
      <c r="B4179" s="150" t="s">
        <v>22748</v>
      </c>
      <c r="C4179" s="150" t="s">
        <v>23926</v>
      </c>
      <c r="D4179" s="150">
        <v>3706795</v>
      </c>
      <c r="E4179" s="150">
        <v>3568252.99</v>
      </c>
      <c r="F4179" s="150" t="s">
        <v>27739</v>
      </c>
    </row>
    <row r="4180" spans="1:6" x14ac:dyDescent="0.15">
      <c r="A4180" s="150" t="s">
        <v>22722</v>
      </c>
      <c r="B4180" s="150" t="s">
        <v>22723</v>
      </c>
      <c r="C4180" s="150" t="s">
        <v>23927</v>
      </c>
      <c r="D4180" s="150">
        <v>849980</v>
      </c>
      <c r="E4180" s="150">
        <v>398680</v>
      </c>
      <c r="F4180" s="150" t="s">
        <v>22060</v>
      </c>
    </row>
    <row r="4181" spans="1:6" x14ac:dyDescent="0.15">
      <c r="A4181" s="150" t="s">
        <v>22720</v>
      </c>
      <c r="B4181" s="150" t="s">
        <v>22721</v>
      </c>
      <c r="C4181" s="150" t="s">
        <v>169</v>
      </c>
      <c r="D4181" s="150">
        <v>167553390</v>
      </c>
      <c r="E4181" s="150">
        <v>177666937</v>
      </c>
      <c r="F4181" s="150" t="s">
        <v>27932</v>
      </c>
    </row>
    <row r="4182" spans="1:6" x14ac:dyDescent="0.15">
      <c r="A4182" s="150" t="s">
        <v>22716</v>
      </c>
      <c r="B4182" s="150" t="s">
        <v>22717</v>
      </c>
      <c r="C4182" s="150" t="s">
        <v>23928</v>
      </c>
      <c r="D4182" s="150">
        <v>663241.35</v>
      </c>
      <c r="E4182" s="150">
        <v>683530.14</v>
      </c>
      <c r="F4182" s="150" t="s">
        <v>22172</v>
      </c>
    </row>
    <row r="4183" spans="1:6" x14ac:dyDescent="0.15">
      <c r="A4183" s="150" t="s">
        <v>22708</v>
      </c>
      <c r="B4183" s="150" t="s">
        <v>22709</v>
      </c>
      <c r="C4183" s="150" t="s">
        <v>19064</v>
      </c>
      <c r="D4183" s="150">
        <v>328200</v>
      </c>
      <c r="E4183" s="150">
        <v>134700</v>
      </c>
      <c r="F4183" s="150" t="s">
        <v>22093</v>
      </c>
    </row>
    <row r="4184" spans="1:6" x14ac:dyDescent="0.15">
      <c r="A4184" s="150" t="s">
        <v>22706</v>
      </c>
      <c r="B4184" s="150" t="s">
        <v>22707</v>
      </c>
      <c r="C4184" s="150" t="s">
        <v>22265</v>
      </c>
      <c r="D4184" s="150">
        <v>8269730</v>
      </c>
      <c r="E4184" s="150">
        <v>8278770</v>
      </c>
      <c r="F4184" s="150" t="s">
        <v>22053</v>
      </c>
    </row>
    <row r="4185" spans="1:6" x14ac:dyDescent="0.15">
      <c r="A4185" s="150" t="s">
        <v>22702</v>
      </c>
      <c r="B4185" s="150" t="s">
        <v>22703</v>
      </c>
      <c r="C4185" s="150" t="s">
        <v>23929</v>
      </c>
      <c r="D4185" s="150">
        <v>2285510</v>
      </c>
      <c r="E4185" s="150">
        <v>2679920</v>
      </c>
      <c r="F4185" s="150" t="s">
        <v>30908</v>
      </c>
    </row>
    <row r="4186" spans="1:6" x14ac:dyDescent="0.15">
      <c r="A4186" s="150" t="s">
        <v>22674</v>
      </c>
      <c r="B4186" s="150" t="s">
        <v>22675</v>
      </c>
      <c r="C4186" s="150" t="s">
        <v>23930</v>
      </c>
      <c r="D4186" s="150">
        <v>36250</v>
      </c>
      <c r="E4186" s="150">
        <v>28550</v>
      </c>
      <c r="F4186" s="150" t="s">
        <v>22103</v>
      </c>
    </row>
    <row r="4187" spans="1:6" x14ac:dyDescent="0.15">
      <c r="A4187" s="150" t="s">
        <v>22672</v>
      </c>
      <c r="B4187" s="150" t="s">
        <v>22673</v>
      </c>
      <c r="C4187" s="150" t="s">
        <v>23931</v>
      </c>
      <c r="D4187" s="150">
        <v>12759.2</v>
      </c>
      <c r="E4187" s="150">
        <v>12906.56</v>
      </c>
      <c r="F4187" s="150" t="s">
        <v>22111</v>
      </c>
    </row>
    <row r="4188" spans="1:6" x14ac:dyDescent="0.15">
      <c r="A4188" s="150" t="s">
        <v>22670</v>
      </c>
      <c r="B4188" s="150" t="s">
        <v>22671</v>
      </c>
      <c r="C4188" s="150" t="s">
        <v>2194</v>
      </c>
      <c r="D4188" s="150">
        <v>455300</v>
      </c>
      <c r="E4188" s="150">
        <v>700000</v>
      </c>
      <c r="F4188" s="150" t="s">
        <v>24502</v>
      </c>
    </row>
    <row r="4189" spans="1:6" x14ac:dyDescent="0.15">
      <c r="A4189" s="150" t="s">
        <v>22654</v>
      </c>
      <c r="B4189" s="150" t="s">
        <v>22655</v>
      </c>
      <c r="C4189" s="150" t="s">
        <v>1817</v>
      </c>
      <c r="D4189" s="150">
        <v>12810</v>
      </c>
      <c r="E4189" s="150">
        <v>18470</v>
      </c>
      <c r="F4189" s="150" t="s">
        <v>22067</v>
      </c>
    </row>
    <row r="4190" spans="1:6" x14ac:dyDescent="0.15">
      <c r="A4190" s="150" t="s">
        <v>22638</v>
      </c>
      <c r="B4190" s="150" t="s">
        <v>22639</v>
      </c>
      <c r="C4190" s="150" t="s">
        <v>23932</v>
      </c>
      <c r="D4190" s="150">
        <v>420200</v>
      </c>
      <c r="E4190" s="150">
        <v>534100</v>
      </c>
      <c r="F4190" s="150" t="s">
        <v>30909</v>
      </c>
    </row>
    <row r="4191" spans="1:6" x14ac:dyDescent="0.15">
      <c r="A4191" s="150" t="s">
        <v>22636</v>
      </c>
      <c r="B4191" s="150" t="s">
        <v>22637</v>
      </c>
      <c r="C4191" s="150" t="s">
        <v>23933</v>
      </c>
      <c r="D4191" s="150">
        <v>12361500</v>
      </c>
      <c r="E4191" s="150">
        <v>12211500</v>
      </c>
      <c r="F4191" s="150" t="s">
        <v>22053</v>
      </c>
    </row>
    <row r="4192" spans="1:6" x14ac:dyDescent="0.15">
      <c r="A4192" s="150" t="s">
        <v>22602</v>
      </c>
      <c r="B4192" s="150" t="s">
        <v>22603</v>
      </c>
      <c r="C4192" s="150" t="s">
        <v>23934</v>
      </c>
      <c r="D4192" s="150">
        <v>10235520</v>
      </c>
      <c r="E4192" s="150">
        <v>11641680</v>
      </c>
      <c r="F4192" s="150" t="s">
        <v>24641</v>
      </c>
    </row>
    <row r="4193" spans="1:6" x14ac:dyDescent="0.15">
      <c r="A4193" s="150" t="s">
        <v>22600</v>
      </c>
      <c r="B4193" s="150" t="s">
        <v>22601</v>
      </c>
      <c r="C4193" s="150" t="s">
        <v>23935</v>
      </c>
      <c r="D4193" s="150">
        <v>14596</v>
      </c>
      <c r="E4193" s="150">
        <v>6992</v>
      </c>
      <c r="F4193" s="150" t="s">
        <v>22103</v>
      </c>
    </row>
    <row r="4194" spans="1:6" x14ac:dyDescent="0.15">
      <c r="A4194" s="150" t="s">
        <v>22598</v>
      </c>
      <c r="B4194" s="150" t="s">
        <v>22599</v>
      </c>
      <c r="C4194" s="150" t="s">
        <v>23936</v>
      </c>
      <c r="D4194" s="150">
        <v>6914000</v>
      </c>
      <c r="E4194" s="150">
        <v>9092000</v>
      </c>
      <c r="F4194" s="150" t="s">
        <v>22093</v>
      </c>
    </row>
    <row r="4195" spans="1:6" x14ac:dyDescent="0.15">
      <c r="A4195" s="150" t="s">
        <v>22596</v>
      </c>
      <c r="B4195" s="150" t="s">
        <v>22597</v>
      </c>
      <c r="C4195" s="150" t="s">
        <v>581</v>
      </c>
      <c r="D4195" s="150">
        <v>1724790</v>
      </c>
      <c r="E4195" s="150">
        <v>1464700</v>
      </c>
      <c r="F4195" s="150" t="s">
        <v>22124</v>
      </c>
    </row>
    <row r="4196" spans="1:6" x14ac:dyDescent="0.15">
      <c r="A4196" s="150" t="s">
        <v>30910</v>
      </c>
      <c r="B4196" s="150" t="s">
        <v>30911</v>
      </c>
      <c r="C4196" s="150" t="s">
        <v>30912</v>
      </c>
      <c r="D4196" s="150">
        <v>843306</v>
      </c>
      <c r="E4196" s="150">
        <v>946106</v>
      </c>
      <c r="F4196" s="150" t="s">
        <v>22067</v>
      </c>
    </row>
    <row r="4197" spans="1:6" x14ac:dyDescent="0.15">
      <c r="A4197" s="150" t="s">
        <v>30913</v>
      </c>
      <c r="B4197" s="150" t="s">
        <v>30914</v>
      </c>
      <c r="C4197" s="150" t="s">
        <v>30915</v>
      </c>
      <c r="D4197" s="150">
        <v>2824000</v>
      </c>
      <c r="E4197" s="150">
        <v>14747000</v>
      </c>
      <c r="F4197" s="150" t="s">
        <v>14062</v>
      </c>
    </row>
    <row r="4198" spans="1:6" x14ac:dyDescent="0.15">
      <c r="A4198" s="150" t="s">
        <v>30916</v>
      </c>
      <c r="B4198" s="150" t="s">
        <v>30917</v>
      </c>
      <c r="C4198" s="150" t="s">
        <v>30918</v>
      </c>
      <c r="D4198" s="150">
        <v>35264</v>
      </c>
      <c r="E4198" s="150">
        <v>22424</v>
      </c>
      <c r="F4198" s="150" t="s">
        <v>15506</v>
      </c>
    </row>
    <row r="4199" spans="1:6" x14ac:dyDescent="0.15">
      <c r="A4199" s="150" t="s">
        <v>30919</v>
      </c>
      <c r="B4199" s="150" t="s">
        <v>30920</v>
      </c>
      <c r="C4199" s="150" t="s">
        <v>30921</v>
      </c>
      <c r="D4199" s="150">
        <v>66200</v>
      </c>
      <c r="E4199" s="150">
        <v>190000</v>
      </c>
      <c r="F4199" s="150" t="s">
        <v>27557</v>
      </c>
    </row>
    <row r="4200" spans="1:6" x14ac:dyDescent="0.15">
      <c r="A4200" s="150" t="s">
        <v>30922</v>
      </c>
      <c r="B4200" s="150" t="s">
        <v>30923</v>
      </c>
      <c r="C4200" s="150" t="s">
        <v>15770</v>
      </c>
      <c r="D4200" s="150">
        <v>70950</v>
      </c>
      <c r="E4200" s="150">
        <v>3950</v>
      </c>
      <c r="F4200" s="150" t="s">
        <v>22060</v>
      </c>
    </row>
    <row r="4201" spans="1:6" x14ac:dyDescent="0.15">
      <c r="A4201" s="150" t="s">
        <v>30924</v>
      </c>
      <c r="B4201" s="150" t="s">
        <v>30925</v>
      </c>
      <c r="C4201" s="150" t="s">
        <v>30926</v>
      </c>
      <c r="D4201" s="150">
        <v>80200</v>
      </c>
      <c r="E4201" s="150">
        <v>114400</v>
      </c>
      <c r="F4201" s="150" t="s">
        <v>24559</v>
      </c>
    </row>
    <row r="4202" spans="1:6" x14ac:dyDescent="0.15">
      <c r="A4202" s="150" t="s">
        <v>30927</v>
      </c>
      <c r="B4202" s="150" t="s">
        <v>30928</v>
      </c>
      <c r="C4202" s="150" t="s">
        <v>30929</v>
      </c>
      <c r="D4202" s="150">
        <v>19393</v>
      </c>
      <c r="E4202" s="150">
        <v>30513</v>
      </c>
      <c r="F4202" s="150" t="s">
        <v>22059</v>
      </c>
    </row>
    <row r="4203" spans="1:6" x14ac:dyDescent="0.15">
      <c r="A4203" s="150" t="s">
        <v>30930</v>
      </c>
      <c r="B4203" s="150" t="s">
        <v>30931</v>
      </c>
      <c r="C4203" s="150" t="s">
        <v>30932</v>
      </c>
      <c r="D4203" s="150">
        <v>339000</v>
      </c>
      <c r="E4203" s="150">
        <v>529000</v>
      </c>
      <c r="F4203" s="150" t="s">
        <v>27772</v>
      </c>
    </row>
    <row r="4204" spans="1:6" x14ac:dyDescent="0.15">
      <c r="A4204" s="150" t="s">
        <v>30933</v>
      </c>
      <c r="B4204" s="150" t="s">
        <v>30934</v>
      </c>
      <c r="C4204" s="150" t="s">
        <v>30935</v>
      </c>
      <c r="D4204" s="150">
        <v>301330</v>
      </c>
      <c r="E4204" s="150">
        <v>61230</v>
      </c>
      <c r="F4204" s="150" t="s">
        <v>30936</v>
      </c>
    </row>
    <row r="4205" spans="1:6" x14ac:dyDescent="0.15">
      <c r="A4205" s="150" t="s">
        <v>30937</v>
      </c>
      <c r="B4205" s="150" t="s">
        <v>30938</v>
      </c>
      <c r="C4205" s="150" t="s">
        <v>30939</v>
      </c>
      <c r="D4205" s="150">
        <v>201543750</v>
      </c>
      <c r="E4205" s="150">
        <v>252443750</v>
      </c>
      <c r="F4205" s="150" t="s">
        <v>27715</v>
      </c>
    </row>
    <row r="4206" spans="1:6" x14ac:dyDescent="0.15">
      <c r="A4206" s="150" t="s">
        <v>30940</v>
      </c>
      <c r="B4206" s="150" t="s">
        <v>30941</v>
      </c>
      <c r="C4206" s="150" t="s">
        <v>30942</v>
      </c>
      <c r="D4206" s="150">
        <v>93466400</v>
      </c>
      <c r="E4206" s="150">
        <v>94275048</v>
      </c>
      <c r="F4206" s="150" t="s">
        <v>22082</v>
      </c>
    </row>
    <row r="4207" spans="1:6" x14ac:dyDescent="0.15">
      <c r="A4207" s="150" t="s">
        <v>30943</v>
      </c>
      <c r="B4207" s="150" t="s">
        <v>30944</v>
      </c>
      <c r="C4207" s="150" t="s">
        <v>30945</v>
      </c>
      <c r="D4207" s="150">
        <v>11505570</v>
      </c>
      <c r="E4207" s="150">
        <v>10317370</v>
      </c>
      <c r="F4207" s="150" t="s">
        <v>30946</v>
      </c>
    </row>
    <row r="4208" spans="1:6" x14ac:dyDescent="0.15">
      <c r="A4208" s="150" t="s">
        <v>30947</v>
      </c>
      <c r="B4208" s="150" t="s">
        <v>30948</v>
      </c>
      <c r="C4208" s="150" t="s">
        <v>30949</v>
      </c>
      <c r="D4208" s="150">
        <v>71100</v>
      </c>
      <c r="E4208" s="150">
        <v>94130</v>
      </c>
      <c r="F4208" s="150" t="s">
        <v>30950</v>
      </c>
    </row>
    <row r="4209" spans="1:6" x14ac:dyDescent="0.15">
      <c r="A4209" s="150" t="s">
        <v>30951</v>
      </c>
      <c r="B4209" s="150" t="s">
        <v>30952</v>
      </c>
      <c r="C4209" s="150" t="s">
        <v>30953</v>
      </c>
      <c r="D4209" s="150">
        <v>460200</v>
      </c>
      <c r="E4209" s="150">
        <v>393600</v>
      </c>
      <c r="F4209" s="150" t="s">
        <v>22079</v>
      </c>
    </row>
    <row r="4210" spans="1:6" x14ac:dyDescent="0.15">
      <c r="A4210" s="150" t="s">
        <v>30954</v>
      </c>
      <c r="B4210" s="150" t="s">
        <v>30955</v>
      </c>
      <c r="C4210" s="150" t="s">
        <v>23900</v>
      </c>
      <c r="D4210" s="150">
        <v>1940640</v>
      </c>
      <c r="E4210" s="150">
        <v>1433740</v>
      </c>
      <c r="F4210" s="150" t="s">
        <v>22079</v>
      </c>
    </row>
    <row r="4211" spans="1:6" x14ac:dyDescent="0.15">
      <c r="A4211" s="150" t="s">
        <v>30956</v>
      </c>
      <c r="B4211" s="150" t="s">
        <v>30957</v>
      </c>
      <c r="C4211" s="150" t="s">
        <v>30958</v>
      </c>
      <c r="D4211" s="150">
        <v>6374000</v>
      </c>
      <c r="E4211" s="150">
        <v>7337400</v>
      </c>
      <c r="F4211" s="150" t="s">
        <v>30959</v>
      </c>
    </row>
    <row r="4212" spans="1:6" x14ac:dyDescent="0.15">
      <c r="A4212" s="150" t="s">
        <v>30960</v>
      </c>
      <c r="B4212" s="150" t="s">
        <v>30961</v>
      </c>
      <c r="C4212" s="150" t="s">
        <v>30962</v>
      </c>
      <c r="D4212" s="150">
        <v>207733</v>
      </c>
      <c r="E4212" s="150">
        <v>126133</v>
      </c>
      <c r="F4212" s="150" t="s">
        <v>22103</v>
      </c>
    </row>
    <row r="4213" spans="1:6" x14ac:dyDescent="0.15">
      <c r="A4213" s="150" t="s">
        <v>30963</v>
      </c>
      <c r="B4213" s="150" t="s">
        <v>30964</v>
      </c>
      <c r="C4213" s="150" t="s">
        <v>30965</v>
      </c>
      <c r="D4213" s="150">
        <v>198800</v>
      </c>
      <c r="E4213" s="150">
        <v>497400</v>
      </c>
      <c r="F4213" s="150" t="s">
        <v>22172</v>
      </c>
    </row>
    <row r="4214" spans="1:6" x14ac:dyDescent="0.15">
      <c r="A4214" s="150" t="s">
        <v>30966</v>
      </c>
      <c r="B4214" s="150" t="s">
        <v>30967</v>
      </c>
      <c r="C4214" s="150" t="s">
        <v>15169</v>
      </c>
      <c r="D4214" s="150">
        <v>2291000</v>
      </c>
      <c r="E4214" s="150">
        <v>2222000</v>
      </c>
      <c r="F4214" s="150" t="s">
        <v>22053</v>
      </c>
    </row>
    <row r="4215" spans="1:6" x14ac:dyDescent="0.15">
      <c r="A4215" s="150" t="s">
        <v>30968</v>
      </c>
      <c r="B4215" s="150" t="s">
        <v>30969</v>
      </c>
      <c r="C4215" s="150" t="s">
        <v>30970</v>
      </c>
      <c r="D4215" s="150">
        <v>24193</v>
      </c>
      <c r="E4215" s="150">
        <v>24693</v>
      </c>
      <c r="F4215" s="150" t="s">
        <v>22103</v>
      </c>
    </row>
    <row r="4216" spans="1:6" x14ac:dyDescent="0.15">
      <c r="A4216" s="150" t="s">
        <v>30971</v>
      </c>
      <c r="B4216" s="150" t="s">
        <v>30972</v>
      </c>
      <c r="C4216" s="150" t="s">
        <v>30973</v>
      </c>
      <c r="D4216" s="150">
        <v>1615000</v>
      </c>
      <c r="E4216" s="150">
        <v>2938000</v>
      </c>
      <c r="F4216" s="150" t="s">
        <v>22063</v>
      </c>
    </row>
    <row r="4217" spans="1:6" x14ac:dyDescent="0.15">
      <c r="A4217" s="150" t="s">
        <v>30974</v>
      </c>
      <c r="B4217" s="150" t="s">
        <v>30975</v>
      </c>
      <c r="C4217" s="150" t="s">
        <v>30976</v>
      </c>
      <c r="D4217" s="150">
        <v>11785</v>
      </c>
      <c r="E4217" s="150">
        <v>20173</v>
      </c>
      <c r="F4217" s="150" t="s">
        <v>30977</v>
      </c>
    </row>
    <row r="4218" spans="1:6" x14ac:dyDescent="0.15">
      <c r="A4218" s="150" t="s">
        <v>30978</v>
      </c>
      <c r="B4218" s="150" t="s">
        <v>30979</v>
      </c>
      <c r="C4218" s="150" t="s">
        <v>30980</v>
      </c>
      <c r="D4218" s="150">
        <v>208020</v>
      </c>
      <c r="E4218" s="150">
        <v>113415</v>
      </c>
      <c r="F4218" s="150" t="s">
        <v>27378</v>
      </c>
    </row>
    <row r="4219" spans="1:6" x14ac:dyDescent="0.15">
      <c r="A4219" s="150" t="s">
        <v>30981</v>
      </c>
      <c r="B4219" s="150" t="s">
        <v>30982</v>
      </c>
      <c r="C4219" s="150" t="s">
        <v>12592</v>
      </c>
      <c r="D4219" s="150">
        <v>350000</v>
      </c>
      <c r="E4219" s="150">
        <v>200000</v>
      </c>
      <c r="F4219" s="150" t="s">
        <v>27700</v>
      </c>
    </row>
    <row r="4220" spans="1:6" x14ac:dyDescent="0.15">
      <c r="A4220" s="150" t="s">
        <v>30983</v>
      </c>
      <c r="B4220" s="150" t="s">
        <v>30984</v>
      </c>
      <c r="C4220" s="150" t="s">
        <v>30985</v>
      </c>
      <c r="D4220" s="150">
        <v>182733</v>
      </c>
      <c r="E4220" s="150">
        <v>274886</v>
      </c>
      <c r="F4220" s="150" t="s">
        <v>22060</v>
      </c>
    </row>
    <row r="4221" spans="1:6" x14ac:dyDescent="0.15">
      <c r="A4221" s="150" t="s">
        <v>30986</v>
      </c>
      <c r="B4221" s="150" t="s">
        <v>30987</v>
      </c>
      <c r="C4221" s="150" t="s">
        <v>30988</v>
      </c>
      <c r="D4221" s="150">
        <v>107140</v>
      </c>
      <c r="E4221" s="150">
        <v>221140</v>
      </c>
      <c r="F4221" s="150" t="s">
        <v>22103</v>
      </c>
    </row>
    <row r="4222" spans="1:6" x14ac:dyDescent="0.15">
      <c r="A4222" s="150" t="s">
        <v>30989</v>
      </c>
      <c r="B4222" s="150" t="s">
        <v>30990</v>
      </c>
      <c r="C4222" s="150" t="s">
        <v>30991</v>
      </c>
      <c r="D4222" s="150">
        <v>992530</v>
      </c>
      <c r="E4222" s="150">
        <v>3782500</v>
      </c>
      <c r="F4222" s="150" t="s">
        <v>24502</v>
      </c>
    </row>
    <row r="4223" spans="1:6" x14ac:dyDescent="0.15">
      <c r="A4223" s="150" t="s">
        <v>30992</v>
      </c>
      <c r="B4223" s="150" t="s">
        <v>30993</v>
      </c>
      <c r="C4223" s="150" t="s">
        <v>30994</v>
      </c>
      <c r="D4223" s="150">
        <v>4125500</v>
      </c>
      <c r="E4223" s="150">
        <v>4161000</v>
      </c>
      <c r="F4223" s="150" t="s">
        <v>27084</v>
      </c>
    </row>
    <row r="4224" spans="1:6" x14ac:dyDescent="0.15">
      <c r="A4224" s="150" t="s">
        <v>30995</v>
      </c>
      <c r="B4224" s="150" t="s">
        <v>30996</v>
      </c>
      <c r="C4224" s="150" t="s">
        <v>23935</v>
      </c>
      <c r="D4224" s="150">
        <v>114579</v>
      </c>
      <c r="E4224" s="150">
        <v>120828</v>
      </c>
      <c r="F4224" s="150" t="s">
        <v>22103</v>
      </c>
    </row>
    <row r="4225" spans="1:6" x14ac:dyDescent="0.15">
      <c r="A4225" s="150" t="s">
        <v>30997</v>
      </c>
      <c r="B4225" s="150" t="s">
        <v>30998</v>
      </c>
      <c r="C4225" s="150" t="s">
        <v>30999</v>
      </c>
      <c r="D4225" s="150">
        <v>75797000</v>
      </c>
      <c r="E4225" s="150">
        <v>92894000</v>
      </c>
      <c r="F4225" s="150" t="s">
        <v>31000</v>
      </c>
    </row>
    <row r="4226" spans="1:6" x14ac:dyDescent="0.15">
      <c r="A4226" s="150" t="s">
        <v>31001</v>
      </c>
      <c r="B4226" s="150" t="s">
        <v>31002</v>
      </c>
      <c r="C4226" s="150" t="s">
        <v>31003</v>
      </c>
      <c r="D4226" s="150">
        <v>58940</v>
      </c>
      <c r="E4226" s="150">
        <v>71397</v>
      </c>
      <c r="F4226" s="150" t="s">
        <v>24727</v>
      </c>
    </row>
    <row r="4227" spans="1:6" x14ac:dyDescent="0.15">
      <c r="A4227" s="150" t="s">
        <v>31004</v>
      </c>
      <c r="B4227" s="150" t="s">
        <v>31005</v>
      </c>
      <c r="C4227" s="150" t="s">
        <v>31006</v>
      </c>
      <c r="D4227" s="150">
        <v>487142</v>
      </c>
      <c r="E4227" s="150">
        <v>1143554</v>
      </c>
      <c r="F4227" s="150" t="s">
        <v>22074</v>
      </c>
    </row>
    <row r="4228" spans="1:6" x14ac:dyDescent="0.15">
      <c r="A4228" s="150" t="s">
        <v>31007</v>
      </c>
      <c r="B4228" s="150" t="s">
        <v>31008</v>
      </c>
      <c r="C4228" s="150" t="s">
        <v>31009</v>
      </c>
      <c r="D4228" s="150">
        <v>48108</v>
      </c>
      <c r="E4228" s="150">
        <v>50338</v>
      </c>
      <c r="F4228" s="150" t="s">
        <v>22172</v>
      </c>
    </row>
    <row r="4229" spans="1:6" x14ac:dyDescent="0.15">
      <c r="A4229" s="150" t="s">
        <v>31010</v>
      </c>
      <c r="B4229" s="150" t="s">
        <v>31011</v>
      </c>
      <c r="C4229" s="150" t="s">
        <v>31012</v>
      </c>
      <c r="D4229" s="150">
        <v>3982600</v>
      </c>
      <c r="E4229" s="150">
        <v>2230000</v>
      </c>
      <c r="F4229" s="150" t="s">
        <v>22060</v>
      </c>
    </row>
    <row r="4230" spans="1:6" x14ac:dyDescent="0.15">
      <c r="A4230" s="150" t="s">
        <v>31013</v>
      </c>
      <c r="B4230" s="150" t="s">
        <v>31014</v>
      </c>
      <c r="C4230" s="150" t="s">
        <v>31015</v>
      </c>
      <c r="D4230" s="150">
        <v>8746000</v>
      </c>
      <c r="E4230" s="150">
        <v>10111500</v>
      </c>
      <c r="F4230" s="150" t="s">
        <v>22082</v>
      </c>
    </row>
    <row r="4231" spans="1:6" x14ac:dyDescent="0.15">
      <c r="A4231" s="150" t="s">
        <v>31016</v>
      </c>
      <c r="B4231" s="150" t="s">
        <v>31017</v>
      </c>
      <c r="C4231" s="150" t="s">
        <v>31018</v>
      </c>
      <c r="D4231" s="150">
        <v>2146000</v>
      </c>
      <c r="E4231" s="150">
        <v>2523000</v>
      </c>
      <c r="F4231" s="150" t="s">
        <v>24652</v>
      </c>
    </row>
    <row r="4232" spans="1:6" x14ac:dyDescent="0.15">
      <c r="A4232" s="150" t="s">
        <v>31019</v>
      </c>
      <c r="B4232" s="150" t="s">
        <v>31020</v>
      </c>
      <c r="C4232" s="150" t="s">
        <v>2072</v>
      </c>
      <c r="D4232" s="150">
        <v>320990</v>
      </c>
      <c r="E4232" s="150">
        <v>396200</v>
      </c>
      <c r="F4232" s="150" t="s">
        <v>22067</v>
      </c>
    </row>
    <row r="4233" spans="1:6" x14ac:dyDescent="0.15">
      <c r="A4233" s="150" t="s">
        <v>31021</v>
      </c>
      <c r="B4233" s="150" t="s">
        <v>31022</v>
      </c>
      <c r="C4233" s="150" t="s">
        <v>31023</v>
      </c>
      <c r="D4233" s="150">
        <v>318800</v>
      </c>
      <c r="E4233" s="150">
        <v>755800</v>
      </c>
      <c r="F4233" s="150" t="s">
        <v>18774</v>
      </c>
    </row>
    <row r="4234" spans="1:6" x14ac:dyDescent="0.15">
      <c r="A4234" s="150" t="s">
        <v>31024</v>
      </c>
      <c r="B4234" s="150" t="s">
        <v>31025</v>
      </c>
      <c r="C4234" s="150" t="s">
        <v>15859</v>
      </c>
      <c r="D4234" s="150">
        <v>381816</v>
      </c>
      <c r="E4234" s="150">
        <v>817440</v>
      </c>
      <c r="F4234" s="150" t="s">
        <v>24641</v>
      </c>
    </row>
    <row r="4235" spans="1:6" x14ac:dyDescent="0.15">
      <c r="A4235" s="150" t="s">
        <v>31026</v>
      </c>
      <c r="B4235" s="150" t="s">
        <v>31027</v>
      </c>
      <c r="C4235" s="150" t="s">
        <v>15758</v>
      </c>
      <c r="D4235" s="150">
        <v>14810000</v>
      </c>
      <c r="E4235" s="150">
        <v>16070000</v>
      </c>
      <c r="F4235" s="150" t="s">
        <v>30659</v>
      </c>
    </row>
    <row r="4236" spans="1:6" x14ac:dyDescent="0.15">
      <c r="A4236" s="150" t="s">
        <v>31028</v>
      </c>
      <c r="B4236" s="150" t="s">
        <v>31029</v>
      </c>
      <c r="C4236" s="150" t="s">
        <v>31030</v>
      </c>
      <c r="D4236" s="150">
        <v>2533750</v>
      </c>
      <c r="E4236" s="150">
        <v>345112.8</v>
      </c>
      <c r="F4236" s="150" t="s">
        <v>15506</v>
      </c>
    </row>
    <row r="4237" spans="1:6" x14ac:dyDescent="0.15">
      <c r="A4237" s="150" t="s">
        <v>31031</v>
      </c>
      <c r="B4237" s="150" t="s">
        <v>31032</v>
      </c>
      <c r="C4237" s="150" t="s">
        <v>31033</v>
      </c>
      <c r="D4237" s="150">
        <v>779000</v>
      </c>
      <c r="E4237" s="150">
        <v>1028800</v>
      </c>
      <c r="F4237" s="150" t="s">
        <v>24559</v>
      </c>
    </row>
    <row r="4238" spans="1:6" x14ac:dyDescent="0.15">
      <c r="A4238" s="150" t="s">
        <v>31034</v>
      </c>
      <c r="B4238" s="150" t="s">
        <v>31035</v>
      </c>
      <c r="C4238" s="150" t="s">
        <v>23930</v>
      </c>
      <c r="D4238" s="150">
        <v>61700</v>
      </c>
      <c r="E4238" s="150">
        <v>46500</v>
      </c>
      <c r="F4238" s="150" t="s">
        <v>22103</v>
      </c>
    </row>
    <row r="4239" spans="1:6" x14ac:dyDescent="0.15">
      <c r="A4239" s="150" t="s">
        <v>31036</v>
      </c>
      <c r="B4239" s="150" t="s">
        <v>31037</v>
      </c>
      <c r="C4239" s="150" t="s">
        <v>31038</v>
      </c>
      <c r="D4239" s="150">
        <v>46920</v>
      </c>
      <c r="E4239" s="150">
        <v>39343</v>
      </c>
      <c r="F4239" s="150" t="s">
        <v>22160</v>
      </c>
    </row>
    <row r="4240" spans="1:6" x14ac:dyDescent="0.15">
      <c r="A4240" s="150" t="s">
        <v>31039</v>
      </c>
      <c r="B4240" s="150" t="s">
        <v>31040</v>
      </c>
      <c r="C4240" s="150" t="s">
        <v>15169</v>
      </c>
      <c r="D4240" s="150">
        <v>2336775</v>
      </c>
      <c r="E4240" s="150">
        <v>1520775</v>
      </c>
      <c r="F4240" s="150" t="s">
        <v>22093</v>
      </c>
    </row>
    <row r="4241" spans="1:6" x14ac:dyDescent="0.15">
      <c r="A4241" s="150" t="s">
        <v>31041</v>
      </c>
      <c r="B4241" s="150" t="s">
        <v>31042</v>
      </c>
      <c r="C4241" s="150" t="s">
        <v>23900</v>
      </c>
      <c r="D4241" s="150">
        <v>79503</v>
      </c>
      <c r="E4241" s="150">
        <v>77903</v>
      </c>
      <c r="F4241" s="150" t="s">
        <v>22140</v>
      </c>
    </row>
    <row r="4242" spans="1:6" x14ac:dyDescent="0.15">
      <c r="A4242" s="150" t="s">
        <v>31043</v>
      </c>
      <c r="B4242" s="150" t="s">
        <v>31044</v>
      </c>
      <c r="C4242" s="150" t="s">
        <v>31045</v>
      </c>
      <c r="D4242" s="150">
        <v>31300250</v>
      </c>
      <c r="E4242" s="150">
        <v>19485250</v>
      </c>
      <c r="F4242" s="150" t="s">
        <v>22093</v>
      </c>
    </row>
    <row r="4243" spans="1:6" x14ac:dyDescent="0.15">
      <c r="A4243" s="150" t="s">
        <v>31046</v>
      </c>
      <c r="B4243" s="150" t="s">
        <v>31047</v>
      </c>
      <c r="C4243" s="150" t="s">
        <v>31048</v>
      </c>
      <c r="D4243" s="150">
        <v>154124</v>
      </c>
      <c r="E4243" s="150">
        <v>182680</v>
      </c>
      <c r="F4243" s="150" t="s">
        <v>27558</v>
      </c>
    </row>
    <row r="4244" spans="1:6" x14ac:dyDescent="0.15">
      <c r="A4244" s="150" t="s">
        <v>31049</v>
      </c>
      <c r="B4244" s="150" t="s">
        <v>31050</v>
      </c>
      <c r="C4244" s="150" t="s">
        <v>31051</v>
      </c>
      <c r="D4244" s="150">
        <v>1841613.67</v>
      </c>
      <c r="E4244" s="150">
        <v>2435704.52</v>
      </c>
      <c r="F4244" s="150" t="s">
        <v>22067</v>
      </c>
    </row>
    <row r="4245" spans="1:6" x14ac:dyDescent="0.15">
      <c r="A4245" s="150" t="s">
        <v>31052</v>
      </c>
      <c r="B4245" s="150" t="s">
        <v>31053</v>
      </c>
      <c r="C4245" s="150" t="s">
        <v>31054</v>
      </c>
      <c r="D4245" s="150">
        <v>687900</v>
      </c>
      <c r="E4245" s="150">
        <v>267700</v>
      </c>
      <c r="F4245" s="150" t="s">
        <v>22154</v>
      </c>
    </row>
    <row r="4246" spans="1:6" x14ac:dyDescent="0.15">
      <c r="A4246" s="150" t="s">
        <v>31055</v>
      </c>
      <c r="B4246" s="150" t="s">
        <v>31056</v>
      </c>
      <c r="C4246" s="150" t="s">
        <v>31057</v>
      </c>
      <c r="D4246" s="150">
        <v>28330</v>
      </c>
      <c r="E4246" s="150">
        <v>31235</v>
      </c>
      <c r="F4246" s="150" t="s">
        <v>31058</v>
      </c>
    </row>
    <row r="4247" spans="1:6" x14ac:dyDescent="0.15">
      <c r="A4247" s="150" t="s">
        <v>31059</v>
      </c>
      <c r="B4247" s="150" t="s">
        <v>31060</v>
      </c>
      <c r="C4247" s="150" t="s">
        <v>1895</v>
      </c>
      <c r="D4247" s="150">
        <v>5564600</v>
      </c>
      <c r="E4247" s="150">
        <v>14107200</v>
      </c>
      <c r="F4247" s="150" t="s">
        <v>31061</v>
      </c>
    </row>
    <row r="4248" spans="1:6" x14ac:dyDescent="0.15">
      <c r="A4248" s="150" t="s">
        <v>31062</v>
      </c>
      <c r="B4248" s="150" t="s">
        <v>31063</v>
      </c>
      <c r="C4248" s="150" t="s">
        <v>31064</v>
      </c>
      <c r="D4248" s="150">
        <v>20192670</v>
      </c>
      <c r="E4248" s="150">
        <v>24512320</v>
      </c>
      <c r="F4248" s="150" t="s">
        <v>31065</v>
      </c>
    </row>
    <row r="4249" spans="1:6" x14ac:dyDescent="0.15">
      <c r="A4249" s="150" t="s">
        <v>31066</v>
      </c>
      <c r="B4249" s="150" t="s">
        <v>31067</v>
      </c>
      <c r="C4249" s="150" t="s">
        <v>31068</v>
      </c>
      <c r="D4249" s="150">
        <v>2990000</v>
      </c>
      <c r="E4249" s="150">
        <v>21520000</v>
      </c>
      <c r="F4249" s="150" t="s">
        <v>30907</v>
      </c>
    </row>
    <row r="4250" spans="1:6" x14ac:dyDescent="0.15">
      <c r="A4250" s="150" t="s">
        <v>31069</v>
      </c>
      <c r="B4250" s="150" t="s">
        <v>31070</v>
      </c>
      <c r="C4250" s="150" t="s">
        <v>169</v>
      </c>
      <c r="D4250" s="150">
        <v>111489345</v>
      </c>
      <c r="E4250" s="150">
        <v>129883114</v>
      </c>
      <c r="F4250" s="150" t="s">
        <v>31071</v>
      </c>
    </row>
    <row r="4251" spans="1:6" x14ac:dyDescent="0.15">
      <c r="A4251" s="150" t="s">
        <v>31072</v>
      </c>
      <c r="B4251" s="150" t="s">
        <v>31073</v>
      </c>
      <c r="C4251" s="150" t="s">
        <v>15169</v>
      </c>
      <c r="D4251" s="150">
        <v>518386</v>
      </c>
      <c r="E4251" s="150">
        <v>158910</v>
      </c>
      <c r="F4251" s="150" t="s">
        <v>22067</v>
      </c>
    </row>
    <row r="4252" spans="1:6" x14ac:dyDescent="0.15">
      <c r="A4252" s="150" t="s">
        <v>31074</v>
      </c>
      <c r="B4252" s="150" t="s">
        <v>31075</v>
      </c>
      <c r="C4252" s="150" t="s">
        <v>31076</v>
      </c>
      <c r="D4252" s="150">
        <v>4000</v>
      </c>
      <c r="E4252" s="150">
        <v>2460</v>
      </c>
      <c r="F4252" s="150" t="s">
        <v>22116</v>
      </c>
    </row>
    <row r="4253" spans="1:6" x14ac:dyDescent="0.15">
      <c r="A4253" s="150" t="s">
        <v>31077</v>
      </c>
      <c r="B4253" s="150" t="s">
        <v>31078</v>
      </c>
      <c r="C4253" s="150" t="s">
        <v>31079</v>
      </c>
      <c r="D4253" s="150">
        <v>129675000</v>
      </c>
      <c r="E4253" s="150">
        <v>117306000</v>
      </c>
      <c r="F4253" s="150" t="s">
        <v>22082</v>
      </c>
    </row>
    <row r="4254" spans="1:6" x14ac:dyDescent="0.15">
      <c r="A4254" s="150" t="s">
        <v>31080</v>
      </c>
      <c r="B4254" s="150" t="s">
        <v>31081</v>
      </c>
      <c r="C4254" s="150" t="s">
        <v>17674</v>
      </c>
      <c r="D4254" s="150">
        <v>1502700</v>
      </c>
      <c r="E4254" s="150">
        <v>1515400</v>
      </c>
      <c r="F4254" s="150" t="s">
        <v>22104</v>
      </c>
    </row>
    <row r="4255" spans="1:6" x14ac:dyDescent="0.15">
      <c r="A4255" s="150" t="s">
        <v>31082</v>
      </c>
      <c r="B4255" s="150" t="s">
        <v>31083</v>
      </c>
      <c r="C4255" s="150" t="s">
        <v>31084</v>
      </c>
      <c r="D4255" s="150">
        <v>5008480</v>
      </c>
      <c r="E4255" s="150">
        <v>2414700</v>
      </c>
      <c r="F4255" s="150" t="s">
        <v>24641</v>
      </c>
    </row>
    <row r="4256" spans="1:6" x14ac:dyDescent="0.15">
      <c r="A4256" s="150" t="s">
        <v>31085</v>
      </c>
      <c r="B4256" s="150" t="s">
        <v>31086</v>
      </c>
      <c r="C4256" s="150" t="s">
        <v>13805</v>
      </c>
      <c r="D4256" s="150">
        <v>390400</v>
      </c>
      <c r="E4256" s="150">
        <v>4781440</v>
      </c>
      <c r="F4256" s="150" t="s">
        <v>24477</v>
      </c>
    </row>
    <row r="4257" spans="1:6" x14ac:dyDescent="0.15">
      <c r="A4257" s="150" t="s">
        <v>31087</v>
      </c>
      <c r="B4257" s="150" t="s">
        <v>31088</v>
      </c>
      <c r="C4257" s="150" t="s">
        <v>20367</v>
      </c>
      <c r="D4257" s="150">
        <v>600000</v>
      </c>
      <c r="E4257" s="150">
        <v>650000</v>
      </c>
      <c r="F4257" s="150" t="s">
        <v>22103</v>
      </c>
    </row>
    <row r="4258" spans="1:6" x14ac:dyDescent="0.15">
      <c r="A4258" s="150" t="s">
        <v>31089</v>
      </c>
      <c r="B4258" s="150" t="s">
        <v>31090</v>
      </c>
      <c r="C4258" s="150" t="s">
        <v>31091</v>
      </c>
      <c r="D4258" s="150">
        <v>10815100</v>
      </c>
      <c r="E4258" s="150">
        <v>12092100</v>
      </c>
      <c r="F4258" s="150" t="s">
        <v>31092</v>
      </c>
    </row>
    <row r="4259" spans="1:6" x14ac:dyDescent="0.15">
      <c r="A4259" s="150" t="s">
        <v>31093</v>
      </c>
      <c r="B4259" s="150" t="s">
        <v>31094</v>
      </c>
      <c r="C4259" s="150" t="s">
        <v>31095</v>
      </c>
      <c r="D4259" s="150">
        <v>110631000</v>
      </c>
      <c r="E4259" s="150">
        <v>71184100</v>
      </c>
      <c r="F4259" s="150" t="s">
        <v>24619</v>
      </c>
    </row>
    <row r="4260" spans="1:6" x14ac:dyDescent="0.15">
      <c r="A4260" s="150" t="s">
        <v>31096</v>
      </c>
      <c r="B4260" s="150" t="s">
        <v>31097</v>
      </c>
      <c r="C4260" s="150" t="s">
        <v>31098</v>
      </c>
      <c r="D4260" s="150">
        <v>101733</v>
      </c>
      <c r="E4260" s="150">
        <v>28733</v>
      </c>
      <c r="F4260" s="150" t="s">
        <v>22103</v>
      </c>
    </row>
    <row r="4261" spans="1:6" x14ac:dyDescent="0.15">
      <c r="A4261" s="150" t="s">
        <v>31099</v>
      </c>
      <c r="B4261" s="150" t="s">
        <v>31100</v>
      </c>
      <c r="C4261" s="150" t="s">
        <v>31101</v>
      </c>
      <c r="D4261" s="150">
        <v>12563000</v>
      </c>
      <c r="E4261" s="150">
        <v>9792000</v>
      </c>
      <c r="F4261" s="150" t="s">
        <v>24703</v>
      </c>
    </row>
    <row r="4262" spans="1:6" x14ac:dyDescent="0.15">
      <c r="A4262" s="150" t="s">
        <v>31102</v>
      </c>
      <c r="B4262" s="150" t="s">
        <v>31103</v>
      </c>
      <c r="C4262" s="150" t="s">
        <v>31104</v>
      </c>
      <c r="D4262" s="150">
        <v>13000000</v>
      </c>
      <c r="E4262" s="150">
        <v>10787500</v>
      </c>
      <c r="F4262" s="150" t="s">
        <v>28396</v>
      </c>
    </row>
    <row r="4263" spans="1:6" x14ac:dyDescent="0.15">
      <c r="A4263" s="150" t="s">
        <v>31105</v>
      </c>
      <c r="B4263" s="150" t="s">
        <v>31106</v>
      </c>
      <c r="C4263" s="150" t="s">
        <v>31107</v>
      </c>
      <c r="D4263" s="150">
        <v>394400</v>
      </c>
      <c r="E4263" s="150">
        <v>428190</v>
      </c>
      <c r="F4263" s="150" t="s">
        <v>31108</v>
      </c>
    </row>
    <row r="4264" spans="1:6" x14ac:dyDescent="0.15">
      <c r="A4264" s="150" t="s">
        <v>31109</v>
      </c>
      <c r="B4264" s="150" t="s">
        <v>31110</v>
      </c>
      <c r="C4264" s="150" t="s">
        <v>31111</v>
      </c>
      <c r="D4264" s="150">
        <v>500000</v>
      </c>
      <c r="E4264" s="150">
        <v>200000</v>
      </c>
      <c r="F4264" s="150" t="s">
        <v>22103</v>
      </c>
    </row>
    <row r="4265" spans="1:6" x14ac:dyDescent="0.15">
      <c r="A4265" s="150" t="s">
        <v>31112</v>
      </c>
      <c r="B4265" s="150" t="s">
        <v>31113</v>
      </c>
      <c r="C4265" s="150" t="s">
        <v>31114</v>
      </c>
      <c r="D4265" s="150">
        <v>728470</v>
      </c>
      <c r="E4265" s="150">
        <v>909870</v>
      </c>
      <c r="F4265" s="150" t="s">
        <v>24488</v>
      </c>
    </row>
    <row r="4266" spans="1:6" x14ac:dyDescent="0.15">
      <c r="A4266" s="150" t="s">
        <v>31115</v>
      </c>
      <c r="B4266" s="150" t="s">
        <v>31116</v>
      </c>
      <c r="C4266" s="150" t="s">
        <v>31117</v>
      </c>
      <c r="D4266" s="150">
        <v>300000</v>
      </c>
      <c r="E4266" s="150">
        <v>300000</v>
      </c>
      <c r="F4266" s="150" t="s">
        <v>22072</v>
      </c>
    </row>
    <row r="4267" spans="1:6" x14ac:dyDescent="0.15">
      <c r="A4267" s="150" t="s">
        <v>31118</v>
      </c>
      <c r="B4267" s="150" t="s">
        <v>31119</v>
      </c>
      <c r="C4267" s="150" t="s">
        <v>31120</v>
      </c>
      <c r="D4267" s="150">
        <v>204466</v>
      </c>
      <c r="E4267" s="150">
        <v>857105</v>
      </c>
      <c r="F4267" s="150" t="s">
        <v>30659</v>
      </c>
    </row>
    <row r="4268" spans="1:6" x14ac:dyDescent="0.15">
      <c r="A4268" s="150" t="s">
        <v>31121</v>
      </c>
      <c r="B4268" s="150" t="s">
        <v>31122</v>
      </c>
      <c r="C4268" s="150" t="s">
        <v>31123</v>
      </c>
      <c r="D4268" s="150">
        <v>3104300</v>
      </c>
      <c r="E4268" s="150">
        <v>9793800</v>
      </c>
      <c r="F4268" s="150" t="s">
        <v>22093</v>
      </c>
    </row>
    <row r="4269" spans="1:6" x14ac:dyDescent="0.15">
      <c r="A4269" s="150" t="s">
        <v>31124</v>
      </c>
      <c r="B4269" s="150" t="s">
        <v>31125</v>
      </c>
      <c r="C4269" s="150" t="s">
        <v>31126</v>
      </c>
      <c r="D4269" s="150">
        <v>2308254</v>
      </c>
      <c r="E4269" s="150">
        <v>2377108</v>
      </c>
      <c r="F4269" s="150" t="s">
        <v>22082</v>
      </c>
    </row>
    <row r="4270" spans="1:6" x14ac:dyDescent="0.15">
      <c r="A4270" s="150" t="s">
        <v>31127</v>
      </c>
      <c r="B4270" s="150" t="s">
        <v>31128</v>
      </c>
      <c r="C4270" s="150" t="s">
        <v>31129</v>
      </c>
      <c r="D4270" s="150">
        <v>680624</v>
      </c>
      <c r="E4270" s="150">
        <v>3346112</v>
      </c>
      <c r="F4270" s="150" t="s">
        <v>28604</v>
      </c>
    </row>
    <row r="4271" spans="1:6" x14ac:dyDescent="0.15">
      <c r="A4271" s="150" t="s">
        <v>31130</v>
      </c>
      <c r="B4271" s="150" t="s">
        <v>31131</v>
      </c>
      <c r="C4271" s="150" t="s">
        <v>31132</v>
      </c>
      <c r="D4271" s="150">
        <v>79456</v>
      </c>
      <c r="E4271" s="150">
        <v>194081</v>
      </c>
      <c r="F4271" s="150" t="s">
        <v>22067</v>
      </c>
    </row>
    <row r="4272" spans="1:6" x14ac:dyDescent="0.15">
      <c r="A4272" s="150" t="s">
        <v>31133</v>
      </c>
      <c r="B4272" s="150" t="s">
        <v>31134</v>
      </c>
      <c r="C4272" s="150" t="s">
        <v>31135</v>
      </c>
      <c r="D4272" s="150">
        <v>198000</v>
      </c>
      <c r="E4272" s="150">
        <v>237600</v>
      </c>
      <c r="F4272" s="150" t="s">
        <v>22074</v>
      </c>
    </row>
    <row r="4273" spans="1:6" x14ac:dyDescent="0.15">
      <c r="A4273" s="150" t="s">
        <v>31136</v>
      </c>
      <c r="B4273" s="150" t="s">
        <v>31137</v>
      </c>
      <c r="C4273" s="150" t="s">
        <v>31138</v>
      </c>
      <c r="D4273" s="150">
        <v>347100</v>
      </c>
      <c r="E4273" s="150">
        <v>300600</v>
      </c>
      <c r="F4273" s="150" t="s">
        <v>22154</v>
      </c>
    </row>
    <row r="4274" spans="1:6" x14ac:dyDescent="0.15">
      <c r="A4274" s="150" t="s">
        <v>31139</v>
      </c>
      <c r="B4274" s="150" t="s">
        <v>31140</v>
      </c>
      <c r="C4274" s="150" t="s">
        <v>31141</v>
      </c>
      <c r="D4274" s="150">
        <v>446893</v>
      </c>
      <c r="E4274" s="150">
        <v>593109</v>
      </c>
      <c r="F4274" s="150" t="s">
        <v>30891</v>
      </c>
    </row>
    <row r="4275" spans="1:6" x14ac:dyDescent="0.15">
      <c r="A4275" s="150" t="s">
        <v>31142</v>
      </c>
      <c r="B4275" s="150" t="s">
        <v>31143</v>
      </c>
      <c r="C4275" s="150" t="s">
        <v>31144</v>
      </c>
      <c r="D4275" s="150">
        <v>24541520</v>
      </c>
      <c r="E4275" s="150">
        <v>25857120</v>
      </c>
      <c r="F4275" s="150" t="s">
        <v>31145</v>
      </c>
    </row>
    <row r="4276" spans="1:6" x14ac:dyDescent="0.15">
      <c r="A4276" s="150" t="s">
        <v>31146</v>
      </c>
      <c r="B4276" s="150" t="s">
        <v>31147</v>
      </c>
      <c r="C4276" s="150" t="s">
        <v>31148</v>
      </c>
      <c r="D4276" s="150">
        <v>490200000</v>
      </c>
      <c r="E4276" s="150">
        <v>220500000</v>
      </c>
      <c r="F4276" s="150" t="s">
        <v>29598</v>
      </c>
    </row>
    <row r="4277" spans="1:6" x14ac:dyDescent="0.15">
      <c r="A4277" s="150" t="s">
        <v>31149</v>
      </c>
      <c r="B4277" s="150" t="s">
        <v>31150</v>
      </c>
      <c r="C4277" s="150" t="s">
        <v>14452</v>
      </c>
      <c r="D4277" s="150">
        <v>840920</v>
      </c>
      <c r="E4277" s="150">
        <v>1143480</v>
      </c>
      <c r="F4277" s="150" t="s">
        <v>22131</v>
      </c>
    </row>
    <row r="4278" spans="1:6" x14ac:dyDescent="0.15">
      <c r="A4278" s="150" t="s">
        <v>31151</v>
      </c>
      <c r="B4278" s="150" t="s">
        <v>31152</v>
      </c>
      <c r="C4278" s="150" t="s">
        <v>16206</v>
      </c>
      <c r="D4278" s="150">
        <v>48700800</v>
      </c>
      <c r="E4278" s="150">
        <v>71064000</v>
      </c>
      <c r="F4278" s="150" t="s">
        <v>31153</v>
      </c>
    </row>
    <row r="4279" spans="1:6" x14ac:dyDescent="0.15">
      <c r="A4279" s="150" t="s">
        <v>31154</v>
      </c>
      <c r="B4279" s="150" t="s">
        <v>31155</v>
      </c>
      <c r="C4279" s="150" t="s">
        <v>24326</v>
      </c>
      <c r="D4279" s="150">
        <v>1029000</v>
      </c>
      <c r="E4279" s="150">
        <v>719000</v>
      </c>
      <c r="F4279" s="150" t="s">
        <v>22135</v>
      </c>
    </row>
    <row r="4280" spans="1:6" x14ac:dyDescent="0.15">
      <c r="A4280" s="150" t="s">
        <v>31156</v>
      </c>
      <c r="B4280" s="150" t="s">
        <v>31157</v>
      </c>
      <c r="C4280" s="150" t="s">
        <v>31158</v>
      </c>
      <c r="D4280" s="150">
        <v>223000</v>
      </c>
      <c r="E4280" s="150">
        <v>680000</v>
      </c>
      <c r="F4280" s="150" t="s">
        <v>22103</v>
      </c>
    </row>
    <row r="4281" spans="1:6" x14ac:dyDescent="0.15">
      <c r="A4281" s="150" t="s">
        <v>31159</v>
      </c>
      <c r="B4281" s="150" t="s">
        <v>31160</v>
      </c>
      <c r="C4281" s="150" t="s">
        <v>31161</v>
      </c>
      <c r="D4281" s="150">
        <v>73528</v>
      </c>
      <c r="E4281" s="150">
        <v>128968</v>
      </c>
      <c r="F4281" s="150" t="s">
        <v>22067</v>
      </c>
    </row>
    <row r="4282" spans="1:6" x14ac:dyDescent="0.15">
      <c r="A4282" s="150" t="s">
        <v>31162</v>
      </c>
      <c r="B4282" s="150" t="s">
        <v>31163</v>
      </c>
      <c r="C4282" s="150" t="s">
        <v>31164</v>
      </c>
      <c r="D4282" s="150">
        <v>2348656</v>
      </c>
      <c r="E4282" s="150">
        <v>2226400</v>
      </c>
      <c r="F4282" s="150" t="s">
        <v>22108</v>
      </c>
    </row>
    <row r="4283" spans="1:6" x14ac:dyDescent="0.15">
      <c r="A4283" s="150" t="s">
        <v>31165</v>
      </c>
      <c r="B4283" s="150" t="s">
        <v>31166</v>
      </c>
      <c r="C4283" s="150" t="s">
        <v>31167</v>
      </c>
      <c r="D4283" s="150">
        <v>914100</v>
      </c>
      <c r="E4283" s="150">
        <v>260800</v>
      </c>
      <c r="F4283" s="150" t="s">
        <v>22154</v>
      </c>
    </row>
    <row r="4284" spans="1:6" x14ac:dyDescent="0.15">
      <c r="A4284" s="150" t="s">
        <v>31168</v>
      </c>
      <c r="B4284" s="150" t="s">
        <v>31169</v>
      </c>
      <c r="C4284" s="150" t="s">
        <v>24326</v>
      </c>
      <c r="D4284" s="150">
        <v>2464200</v>
      </c>
      <c r="E4284" s="150">
        <v>1452000</v>
      </c>
      <c r="F4284" s="150" t="s">
        <v>14062</v>
      </c>
    </row>
    <row r="4285" spans="1:6" x14ac:dyDescent="0.15">
      <c r="A4285" s="150" t="s">
        <v>31170</v>
      </c>
      <c r="B4285" s="150" t="s">
        <v>31171</v>
      </c>
      <c r="C4285" s="150" t="s">
        <v>18833</v>
      </c>
      <c r="D4285" s="150">
        <v>1107700</v>
      </c>
      <c r="E4285" s="150">
        <v>832400</v>
      </c>
      <c r="F4285" s="150" t="s">
        <v>22067</v>
      </c>
    </row>
    <row r="4286" spans="1:6" x14ac:dyDescent="0.15">
      <c r="A4286" s="150" t="s">
        <v>31172</v>
      </c>
      <c r="B4286" s="150" t="s">
        <v>31173</v>
      </c>
      <c r="C4286" s="150" t="s">
        <v>215</v>
      </c>
      <c r="D4286" s="150">
        <v>208900</v>
      </c>
      <c r="E4286" s="150">
        <v>46800</v>
      </c>
      <c r="F4286" s="150" t="s">
        <v>22103</v>
      </c>
    </row>
    <row r="4287" spans="1:6" x14ac:dyDescent="0.15">
      <c r="A4287" s="150" t="s">
        <v>6701</v>
      </c>
      <c r="B4287" s="150" t="s">
        <v>31174</v>
      </c>
      <c r="C4287" s="150" t="s">
        <v>16275</v>
      </c>
      <c r="D4287" s="150">
        <v>113000</v>
      </c>
      <c r="E4287" s="150">
        <v>217000</v>
      </c>
      <c r="F4287" s="150" t="s">
        <v>22067</v>
      </c>
    </row>
    <row r="4288" spans="1:6" x14ac:dyDescent="0.15">
      <c r="A4288" s="150" t="s">
        <v>6702</v>
      </c>
      <c r="B4288" s="150" t="s">
        <v>31175</v>
      </c>
      <c r="C4288" s="150" t="s">
        <v>2074</v>
      </c>
      <c r="D4288" s="150">
        <v>116440</v>
      </c>
      <c r="E4288" s="150">
        <v>37100</v>
      </c>
      <c r="F4288" s="150" t="s">
        <v>22060</v>
      </c>
    </row>
    <row r="4289" spans="1:6" x14ac:dyDescent="0.15">
      <c r="A4289" s="150" t="s">
        <v>6703</v>
      </c>
      <c r="B4289" s="150" t="s">
        <v>31176</v>
      </c>
      <c r="C4289" s="150" t="s">
        <v>16276</v>
      </c>
      <c r="D4289" s="150">
        <v>3879000000</v>
      </c>
      <c r="E4289" s="150">
        <v>4491000000</v>
      </c>
      <c r="F4289" s="150" t="s">
        <v>27776</v>
      </c>
    </row>
    <row r="4290" spans="1:6" x14ac:dyDescent="0.15">
      <c r="A4290" s="150" t="s">
        <v>6704</v>
      </c>
      <c r="B4290" s="150" t="s">
        <v>31177</v>
      </c>
      <c r="C4290" s="150" t="s">
        <v>16277</v>
      </c>
      <c r="D4290" s="150">
        <v>756900</v>
      </c>
      <c r="E4290" s="150">
        <v>931440</v>
      </c>
      <c r="F4290" s="150" t="s">
        <v>22060</v>
      </c>
    </row>
    <row r="4291" spans="1:6" x14ac:dyDescent="0.15">
      <c r="A4291" s="150" t="s">
        <v>6705</v>
      </c>
      <c r="B4291" s="150" t="s">
        <v>31178</v>
      </c>
      <c r="C4291" s="150" t="s">
        <v>16278</v>
      </c>
      <c r="F4291" s="150" t="s">
        <v>503</v>
      </c>
    </row>
    <row r="4292" spans="1:6" x14ac:dyDescent="0.15">
      <c r="A4292" s="150" t="s">
        <v>6706</v>
      </c>
      <c r="B4292" s="150" t="s">
        <v>31179</v>
      </c>
      <c r="C4292" s="150" t="s">
        <v>2852</v>
      </c>
      <c r="D4292" s="150">
        <v>192700000</v>
      </c>
      <c r="E4292" s="150">
        <v>257034000</v>
      </c>
      <c r="F4292" s="150" t="s">
        <v>22172</v>
      </c>
    </row>
    <row r="4293" spans="1:6" x14ac:dyDescent="0.15">
      <c r="A4293" s="150" t="s">
        <v>6707</v>
      </c>
      <c r="B4293" s="150" t="s">
        <v>31180</v>
      </c>
      <c r="C4293" s="150" t="s">
        <v>2204</v>
      </c>
      <c r="D4293" s="150">
        <v>314980.59999999998</v>
      </c>
      <c r="E4293" s="150">
        <v>147044</v>
      </c>
      <c r="F4293" s="150" t="s">
        <v>18774</v>
      </c>
    </row>
    <row r="4294" spans="1:6" x14ac:dyDescent="0.15">
      <c r="A4294" s="150" t="s">
        <v>6708</v>
      </c>
      <c r="B4294" s="150" t="s">
        <v>31181</v>
      </c>
      <c r="C4294" s="150" t="s">
        <v>16279</v>
      </c>
      <c r="D4294" s="150">
        <v>8610000</v>
      </c>
      <c r="E4294" s="150">
        <v>29500000</v>
      </c>
      <c r="F4294" s="150" t="s">
        <v>24581</v>
      </c>
    </row>
    <row r="4295" spans="1:6" x14ac:dyDescent="0.15">
      <c r="A4295" s="150" t="s">
        <v>6709</v>
      </c>
      <c r="B4295" s="150" t="s">
        <v>31182</v>
      </c>
      <c r="C4295" s="150" t="s">
        <v>16280</v>
      </c>
      <c r="D4295" s="150">
        <v>21310</v>
      </c>
      <c r="E4295" s="150">
        <v>34217</v>
      </c>
      <c r="F4295" s="150" t="s">
        <v>22078</v>
      </c>
    </row>
    <row r="4296" spans="1:6" x14ac:dyDescent="0.15">
      <c r="A4296" s="150" t="s">
        <v>6710</v>
      </c>
      <c r="B4296" s="150" t="s">
        <v>31183</v>
      </c>
      <c r="C4296" s="150" t="s">
        <v>16281</v>
      </c>
      <c r="D4296" s="150">
        <v>400527</v>
      </c>
      <c r="E4296" s="150">
        <v>183599.2</v>
      </c>
      <c r="F4296" s="150" t="s">
        <v>31184</v>
      </c>
    </row>
    <row r="4297" spans="1:6" x14ac:dyDescent="0.15">
      <c r="A4297" s="150" t="s">
        <v>6711</v>
      </c>
      <c r="B4297" s="150" t="s">
        <v>31185</v>
      </c>
      <c r="C4297" s="150" t="s">
        <v>16282</v>
      </c>
      <c r="D4297" s="150">
        <v>811100</v>
      </c>
      <c r="E4297" s="150">
        <v>3951500</v>
      </c>
      <c r="F4297" s="150" t="s">
        <v>24478</v>
      </c>
    </row>
    <row r="4298" spans="1:6" x14ac:dyDescent="0.15">
      <c r="A4298" s="150" t="s">
        <v>6712</v>
      </c>
      <c r="B4298" s="150" t="s">
        <v>31186</v>
      </c>
      <c r="C4298" s="150" t="s">
        <v>16283</v>
      </c>
      <c r="D4298" s="150">
        <v>150</v>
      </c>
      <c r="E4298" s="150">
        <v>120</v>
      </c>
      <c r="F4298" s="150" t="s">
        <v>22071</v>
      </c>
    </row>
    <row r="4299" spans="1:6" x14ac:dyDescent="0.15">
      <c r="A4299" s="150" t="s">
        <v>6713</v>
      </c>
      <c r="B4299" s="150" t="s">
        <v>31187</v>
      </c>
      <c r="C4299" s="150" t="s">
        <v>16284</v>
      </c>
      <c r="F4299" s="150" t="s">
        <v>503</v>
      </c>
    </row>
    <row r="4300" spans="1:6" x14ac:dyDescent="0.15">
      <c r="A4300" s="150" t="s">
        <v>6714</v>
      </c>
      <c r="B4300" s="150" t="s">
        <v>31188</v>
      </c>
      <c r="C4300" s="150" t="s">
        <v>16285</v>
      </c>
      <c r="F4300" s="150" t="s">
        <v>503</v>
      </c>
    </row>
    <row r="4301" spans="1:6" x14ac:dyDescent="0.15">
      <c r="A4301" s="150" t="s">
        <v>6715</v>
      </c>
      <c r="B4301" s="150" t="s">
        <v>31189</v>
      </c>
      <c r="C4301" s="150" t="s">
        <v>16286</v>
      </c>
      <c r="D4301" s="150">
        <v>1350</v>
      </c>
      <c r="E4301" s="150">
        <v>1350</v>
      </c>
      <c r="F4301" s="150" t="s">
        <v>24739</v>
      </c>
    </row>
    <row r="4302" spans="1:6" x14ac:dyDescent="0.15">
      <c r="A4302" s="150" t="s">
        <v>6716</v>
      </c>
      <c r="B4302" s="150" t="s">
        <v>31190</v>
      </c>
      <c r="C4302" s="150" t="s">
        <v>16287</v>
      </c>
      <c r="D4302" s="150">
        <v>3200</v>
      </c>
      <c r="E4302" s="150">
        <v>3200</v>
      </c>
      <c r="F4302" s="150" t="s">
        <v>24739</v>
      </c>
    </row>
    <row r="4303" spans="1:6" x14ac:dyDescent="0.15">
      <c r="A4303" s="150" t="s">
        <v>6717</v>
      </c>
      <c r="B4303" s="150" t="s">
        <v>31191</v>
      </c>
      <c r="C4303" s="150" t="s">
        <v>16288</v>
      </c>
      <c r="D4303" s="150">
        <v>3200</v>
      </c>
      <c r="E4303" s="150">
        <v>3200</v>
      </c>
      <c r="F4303" s="150" t="s">
        <v>24739</v>
      </c>
    </row>
    <row r="4304" spans="1:6" x14ac:dyDescent="0.15">
      <c r="A4304" s="150" t="s">
        <v>6718</v>
      </c>
      <c r="B4304" s="150" t="s">
        <v>31192</v>
      </c>
      <c r="C4304" s="150" t="s">
        <v>16289</v>
      </c>
      <c r="D4304" s="150">
        <v>1900</v>
      </c>
      <c r="E4304" s="150">
        <v>3025</v>
      </c>
      <c r="F4304" s="150" t="s">
        <v>24572</v>
      </c>
    </row>
    <row r="4305" spans="1:6" x14ac:dyDescent="0.15">
      <c r="A4305" s="150" t="s">
        <v>6719</v>
      </c>
      <c r="B4305" s="150" t="s">
        <v>31193</v>
      </c>
      <c r="C4305" s="150" t="s">
        <v>16290</v>
      </c>
      <c r="D4305" s="150">
        <v>688367400</v>
      </c>
      <c r="E4305" s="150">
        <v>674981370</v>
      </c>
      <c r="F4305" s="150" t="s">
        <v>22115</v>
      </c>
    </row>
    <row r="4306" spans="1:6" x14ac:dyDescent="0.15">
      <c r="A4306" s="150" t="s">
        <v>6720</v>
      </c>
      <c r="B4306" s="150" t="s">
        <v>31194</v>
      </c>
      <c r="F4306" s="150" t="s">
        <v>503</v>
      </c>
    </row>
    <row r="4307" spans="1:6" x14ac:dyDescent="0.15">
      <c r="A4307" s="150" t="s">
        <v>6721</v>
      </c>
      <c r="B4307" s="150" t="s">
        <v>31195</v>
      </c>
      <c r="C4307" s="150" t="s">
        <v>12768</v>
      </c>
      <c r="D4307" s="150">
        <v>327359539.89999998</v>
      </c>
      <c r="E4307" s="150">
        <v>591940367.5</v>
      </c>
      <c r="F4307" s="150" t="s">
        <v>31196</v>
      </c>
    </row>
    <row r="4308" spans="1:6" x14ac:dyDescent="0.15">
      <c r="A4308" s="150" t="s">
        <v>6722</v>
      </c>
      <c r="B4308" s="150" t="s">
        <v>31197</v>
      </c>
      <c r="C4308" s="150" t="s">
        <v>16291</v>
      </c>
      <c r="D4308" s="150">
        <v>6801800</v>
      </c>
      <c r="E4308" s="150">
        <v>13077822</v>
      </c>
      <c r="F4308" s="150" t="s">
        <v>31198</v>
      </c>
    </row>
    <row r="4309" spans="1:6" x14ac:dyDescent="0.15">
      <c r="A4309" s="150" t="s">
        <v>6723</v>
      </c>
      <c r="B4309" s="150" t="s">
        <v>31199</v>
      </c>
      <c r="C4309" s="150" t="s">
        <v>16293</v>
      </c>
      <c r="D4309" s="150">
        <v>608637.6</v>
      </c>
      <c r="E4309" s="150">
        <v>1216980</v>
      </c>
      <c r="F4309" s="150" t="s">
        <v>24641</v>
      </c>
    </row>
    <row r="4310" spans="1:6" x14ac:dyDescent="0.15">
      <c r="A4310" s="150" t="s">
        <v>6724</v>
      </c>
      <c r="B4310" s="150" t="s">
        <v>31200</v>
      </c>
      <c r="C4310" s="150" t="s">
        <v>12863</v>
      </c>
      <c r="D4310" s="150">
        <v>411200</v>
      </c>
      <c r="E4310" s="150">
        <v>200000</v>
      </c>
      <c r="F4310" s="150" t="s">
        <v>18774</v>
      </c>
    </row>
    <row r="4311" spans="1:6" x14ac:dyDescent="0.15">
      <c r="A4311" s="150" t="s">
        <v>6725</v>
      </c>
      <c r="B4311" s="150" t="s">
        <v>31201</v>
      </c>
      <c r="C4311" s="150" t="s">
        <v>16294</v>
      </c>
      <c r="D4311" s="150">
        <v>22500000</v>
      </c>
      <c r="E4311" s="150">
        <v>30000000</v>
      </c>
      <c r="F4311" s="150" t="s">
        <v>22060</v>
      </c>
    </row>
    <row r="4312" spans="1:6" x14ac:dyDescent="0.15">
      <c r="A4312" s="150" t="s">
        <v>6726</v>
      </c>
      <c r="B4312" s="150" t="s">
        <v>31202</v>
      </c>
      <c r="C4312" s="150" t="s">
        <v>16295</v>
      </c>
      <c r="D4312" s="150">
        <v>2764794.2</v>
      </c>
      <c r="E4312" s="150">
        <v>2897011.6</v>
      </c>
      <c r="F4312" s="150" t="s">
        <v>18774</v>
      </c>
    </row>
    <row r="4313" spans="1:6" x14ac:dyDescent="0.15">
      <c r="A4313" s="150" t="s">
        <v>6727</v>
      </c>
      <c r="B4313" s="150" t="s">
        <v>30757</v>
      </c>
      <c r="C4313" s="150" t="s">
        <v>16296</v>
      </c>
      <c r="D4313" s="150">
        <v>0</v>
      </c>
      <c r="E4313" s="150">
        <v>0</v>
      </c>
      <c r="F4313" s="150" t="s">
        <v>29983</v>
      </c>
    </row>
    <row r="4314" spans="1:6" x14ac:dyDescent="0.15">
      <c r="A4314" s="150" t="s">
        <v>6728</v>
      </c>
      <c r="B4314" s="150" t="s">
        <v>31203</v>
      </c>
      <c r="C4314" s="150" t="s">
        <v>16297</v>
      </c>
      <c r="D4314" s="150">
        <v>0</v>
      </c>
      <c r="E4314" s="150">
        <v>0</v>
      </c>
      <c r="F4314" s="150" t="s">
        <v>29983</v>
      </c>
    </row>
    <row r="4315" spans="1:6" x14ac:dyDescent="0.15">
      <c r="A4315" s="150" t="s">
        <v>6729</v>
      </c>
      <c r="B4315" s="150" t="s">
        <v>31204</v>
      </c>
      <c r="C4315" s="150" t="s">
        <v>16298</v>
      </c>
      <c r="D4315" s="150">
        <v>24632300</v>
      </c>
      <c r="E4315" s="150">
        <v>26310100</v>
      </c>
      <c r="F4315" s="150" t="s">
        <v>31205</v>
      </c>
    </row>
    <row r="4316" spans="1:6" x14ac:dyDescent="0.15">
      <c r="A4316" s="150" t="s">
        <v>6730</v>
      </c>
      <c r="B4316" s="150" t="s">
        <v>31206</v>
      </c>
      <c r="C4316" s="150" t="s">
        <v>16300</v>
      </c>
      <c r="D4316" s="150">
        <v>165494.79999999999</v>
      </c>
      <c r="E4316" s="150">
        <v>79553.89</v>
      </c>
      <c r="F4316" s="150" t="s">
        <v>22110</v>
      </c>
    </row>
    <row r="4317" spans="1:6" x14ac:dyDescent="0.15">
      <c r="A4317" s="150" t="s">
        <v>6731</v>
      </c>
      <c r="B4317" s="150" t="s">
        <v>31207</v>
      </c>
      <c r="C4317" s="150" t="s">
        <v>16301</v>
      </c>
      <c r="F4317" s="150" t="s">
        <v>503</v>
      </c>
    </row>
    <row r="4318" spans="1:6" x14ac:dyDescent="0.15">
      <c r="A4318" s="150" t="s">
        <v>6732</v>
      </c>
      <c r="B4318" s="150" t="s">
        <v>31208</v>
      </c>
      <c r="C4318" s="150" t="s">
        <v>16302</v>
      </c>
      <c r="F4318" s="150" t="s">
        <v>503</v>
      </c>
    </row>
    <row r="4319" spans="1:6" x14ac:dyDescent="0.15">
      <c r="A4319" s="150" t="s">
        <v>6733</v>
      </c>
      <c r="B4319" s="150" t="s">
        <v>31209</v>
      </c>
      <c r="C4319" s="150" t="s">
        <v>15123</v>
      </c>
      <c r="D4319" s="150">
        <v>951800</v>
      </c>
      <c r="E4319" s="150">
        <v>825309</v>
      </c>
      <c r="F4319" s="150" t="s">
        <v>22082</v>
      </c>
    </row>
    <row r="4320" spans="1:6" x14ac:dyDescent="0.15">
      <c r="A4320" s="150" t="s">
        <v>6734</v>
      </c>
      <c r="B4320" s="150" t="s">
        <v>31210</v>
      </c>
      <c r="C4320" s="150" t="s">
        <v>16303</v>
      </c>
      <c r="D4320" s="150">
        <v>2280000</v>
      </c>
      <c r="E4320" s="150">
        <v>3210000</v>
      </c>
      <c r="F4320" s="150" t="s">
        <v>18774</v>
      </c>
    </row>
    <row r="4321" spans="1:6" x14ac:dyDescent="0.15">
      <c r="A4321" s="150" t="s">
        <v>6735</v>
      </c>
      <c r="B4321" s="150" t="s">
        <v>31211</v>
      </c>
      <c r="C4321" s="150" t="s">
        <v>16304</v>
      </c>
      <c r="D4321" s="150">
        <v>3600001.3</v>
      </c>
      <c r="E4321" s="150">
        <v>6552003.7000000002</v>
      </c>
      <c r="F4321" s="150" t="s">
        <v>22110</v>
      </c>
    </row>
    <row r="4322" spans="1:6" x14ac:dyDescent="0.15">
      <c r="A4322" s="150" t="s">
        <v>6736</v>
      </c>
      <c r="B4322" s="150" t="s">
        <v>31212</v>
      </c>
      <c r="C4322" s="150" t="s">
        <v>13547</v>
      </c>
      <c r="D4322" s="150">
        <v>15255490</v>
      </c>
      <c r="E4322" s="150">
        <v>20255613</v>
      </c>
      <c r="F4322" s="150" t="s">
        <v>24502</v>
      </c>
    </row>
    <row r="4323" spans="1:6" x14ac:dyDescent="0.15">
      <c r="A4323" s="150" t="s">
        <v>6737</v>
      </c>
      <c r="B4323" s="150" t="s">
        <v>31213</v>
      </c>
      <c r="F4323" s="150" t="s">
        <v>503</v>
      </c>
    </row>
    <row r="4324" spans="1:6" x14ac:dyDescent="0.15">
      <c r="A4324" s="150" t="s">
        <v>6738</v>
      </c>
      <c r="B4324" s="150" t="s">
        <v>31214</v>
      </c>
      <c r="C4324" s="150" t="s">
        <v>16305</v>
      </c>
      <c r="D4324" s="150">
        <v>2002852.68</v>
      </c>
      <c r="E4324" s="150">
        <v>2983341.53</v>
      </c>
      <c r="F4324" s="150" t="s">
        <v>31215</v>
      </c>
    </row>
    <row r="4325" spans="1:6" x14ac:dyDescent="0.15">
      <c r="A4325" s="150" t="s">
        <v>6739</v>
      </c>
      <c r="B4325" s="150" t="s">
        <v>16307</v>
      </c>
      <c r="C4325" s="150" t="s">
        <v>16308</v>
      </c>
      <c r="D4325" s="150">
        <v>38077636.200000003</v>
      </c>
      <c r="E4325" s="150">
        <v>49732267</v>
      </c>
      <c r="F4325" s="150" t="s">
        <v>31216</v>
      </c>
    </row>
    <row r="4326" spans="1:6" x14ac:dyDescent="0.15">
      <c r="A4326" s="150" t="s">
        <v>6740</v>
      </c>
      <c r="B4326" s="150" t="s">
        <v>31217</v>
      </c>
      <c r="C4326" s="150" t="s">
        <v>16309</v>
      </c>
      <c r="D4326" s="150">
        <v>266912</v>
      </c>
      <c r="E4326" s="150">
        <v>148046</v>
      </c>
      <c r="F4326" s="150" t="s">
        <v>24560</v>
      </c>
    </row>
    <row r="4327" spans="1:6" x14ac:dyDescent="0.15">
      <c r="A4327" s="150" t="s">
        <v>6741</v>
      </c>
      <c r="B4327" s="150" t="s">
        <v>31218</v>
      </c>
      <c r="C4327" s="150" t="s">
        <v>16310</v>
      </c>
      <c r="D4327" s="150">
        <v>957905.75</v>
      </c>
      <c r="E4327" s="150">
        <v>1149434.27</v>
      </c>
      <c r="F4327" s="150" t="s">
        <v>18774</v>
      </c>
    </row>
    <row r="4328" spans="1:6" x14ac:dyDescent="0.15">
      <c r="A4328" s="150" t="s">
        <v>6742</v>
      </c>
      <c r="B4328" s="150" t="s">
        <v>31219</v>
      </c>
      <c r="C4328" s="150" t="s">
        <v>16311</v>
      </c>
      <c r="D4328" s="150">
        <v>30938734</v>
      </c>
      <c r="E4328" s="150">
        <v>24272112</v>
      </c>
      <c r="F4328" s="150" t="s">
        <v>28406</v>
      </c>
    </row>
    <row r="4329" spans="1:6" x14ac:dyDescent="0.15">
      <c r="A4329" s="150" t="s">
        <v>6743</v>
      </c>
      <c r="B4329" s="150" t="s">
        <v>31220</v>
      </c>
      <c r="C4329" s="150" t="s">
        <v>16312</v>
      </c>
      <c r="D4329" s="150">
        <v>29000</v>
      </c>
      <c r="E4329" s="150">
        <v>25300</v>
      </c>
      <c r="F4329" s="150" t="s">
        <v>22090</v>
      </c>
    </row>
    <row r="4330" spans="1:6" x14ac:dyDescent="0.15">
      <c r="A4330" s="150" t="s">
        <v>6744</v>
      </c>
      <c r="B4330" s="150" t="s">
        <v>31221</v>
      </c>
      <c r="C4330" s="150" t="s">
        <v>16313</v>
      </c>
      <c r="D4330" s="150">
        <v>0</v>
      </c>
      <c r="E4330" s="150">
        <v>0</v>
      </c>
      <c r="F4330" s="150" t="s">
        <v>31222</v>
      </c>
    </row>
    <row r="4331" spans="1:6" x14ac:dyDescent="0.15">
      <c r="A4331" s="150" t="s">
        <v>6745</v>
      </c>
      <c r="B4331" s="150" t="s">
        <v>31223</v>
      </c>
      <c r="C4331" s="150" t="s">
        <v>12582</v>
      </c>
      <c r="D4331" s="150">
        <v>213200</v>
      </c>
      <c r="E4331" s="150">
        <v>240500</v>
      </c>
      <c r="F4331" s="150" t="s">
        <v>21479</v>
      </c>
    </row>
    <row r="4332" spans="1:6" x14ac:dyDescent="0.15">
      <c r="A4332" s="150" t="s">
        <v>6746</v>
      </c>
      <c r="B4332" s="150" t="s">
        <v>31224</v>
      </c>
      <c r="C4332" s="150" t="s">
        <v>16314</v>
      </c>
      <c r="D4332" s="150">
        <v>40500</v>
      </c>
      <c r="E4332" s="150">
        <v>45000</v>
      </c>
      <c r="F4332" s="150" t="s">
        <v>22090</v>
      </c>
    </row>
    <row r="4333" spans="1:6" x14ac:dyDescent="0.15">
      <c r="A4333" s="150" t="s">
        <v>6747</v>
      </c>
      <c r="B4333" s="150" t="s">
        <v>31225</v>
      </c>
      <c r="C4333" s="150" t="s">
        <v>385</v>
      </c>
      <c r="D4333" s="150">
        <v>170127</v>
      </c>
      <c r="E4333" s="150">
        <v>237709</v>
      </c>
      <c r="F4333" s="150" t="s">
        <v>24529</v>
      </c>
    </row>
    <row r="4334" spans="1:6" x14ac:dyDescent="0.15">
      <c r="A4334" s="150" t="s">
        <v>6748</v>
      </c>
      <c r="B4334" s="150" t="s">
        <v>31226</v>
      </c>
      <c r="C4334" s="150" t="s">
        <v>16315</v>
      </c>
      <c r="D4334" s="150">
        <v>900652</v>
      </c>
      <c r="E4334" s="150">
        <v>822602</v>
      </c>
      <c r="F4334" s="150" t="s">
        <v>22067</v>
      </c>
    </row>
    <row r="4335" spans="1:6" x14ac:dyDescent="0.15">
      <c r="A4335" s="150" t="s">
        <v>6749</v>
      </c>
      <c r="B4335" s="150" t="s">
        <v>31227</v>
      </c>
      <c r="C4335" s="150" t="s">
        <v>16316</v>
      </c>
      <c r="D4335" s="150">
        <v>45506900</v>
      </c>
      <c r="E4335" s="150">
        <v>61740500</v>
      </c>
      <c r="F4335" s="150" t="s">
        <v>31228</v>
      </c>
    </row>
    <row r="4336" spans="1:6" x14ac:dyDescent="0.15">
      <c r="A4336" s="150" t="s">
        <v>6750</v>
      </c>
      <c r="B4336" s="150" t="s">
        <v>31229</v>
      </c>
      <c r="C4336" s="150" t="s">
        <v>16317</v>
      </c>
      <c r="D4336" s="150">
        <v>1220.76</v>
      </c>
      <c r="E4336" s="150">
        <v>35625.379999999997</v>
      </c>
      <c r="F4336" s="150" t="s">
        <v>31230</v>
      </c>
    </row>
    <row r="4337" spans="1:6" x14ac:dyDescent="0.15">
      <c r="A4337" s="150" t="s">
        <v>6751</v>
      </c>
      <c r="B4337" s="150" t="s">
        <v>31231</v>
      </c>
      <c r="C4337" s="150" t="s">
        <v>16318</v>
      </c>
      <c r="F4337" s="150" t="s">
        <v>503</v>
      </c>
    </row>
    <row r="4338" spans="1:6" x14ac:dyDescent="0.15">
      <c r="A4338" s="150" t="s">
        <v>6752</v>
      </c>
      <c r="B4338" s="150" t="s">
        <v>31232</v>
      </c>
      <c r="C4338" s="150" t="s">
        <v>16319</v>
      </c>
      <c r="D4338" s="150">
        <v>687507</v>
      </c>
      <c r="E4338" s="150">
        <v>850588</v>
      </c>
      <c r="F4338" s="150" t="s">
        <v>31233</v>
      </c>
    </row>
    <row r="4339" spans="1:6" x14ac:dyDescent="0.15">
      <c r="A4339" s="150" t="s">
        <v>6753</v>
      </c>
      <c r="B4339" s="150" t="s">
        <v>31234</v>
      </c>
      <c r="F4339" s="150" t="s">
        <v>503</v>
      </c>
    </row>
    <row r="4340" spans="1:6" x14ac:dyDescent="0.15">
      <c r="A4340" s="150" t="s">
        <v>6754</v>
      </c>
      <c r="B4340" s="150" t="s">
        <v>31235</v>
      </c>
      <c r="C4340" s="150" t="s">
        <v>16320</v>
      </c>
      <c r="D4340" s="150">
        <v>434240000</v>
      </c>
      <c r="E4340" s="150">
        <v>3397000000</v>
      </c>
      <c r="F4340" s="150" t="s">
        <v>31236</v>
      </c>
    </row>
    <row r="4341" spans="1:6" x14ac:dyDescent="0.15">
      <c r="A4341" s="150" t="s">
        <v>6755</v>
      </c>
      <c r="B4341" s="150" t="s">
        <v>31237</v>
      </c>
      <c r="C4341" s="150" t="s">
        <v>12043</v>
      </c>
      <c r="D4341" s="150">
        <v>223273.83</v>
      </c>
      <c r="E4341" s="150">
        <v>267149</v>
      </c>
      <c r="F4341" s="150" t="s">
        <v>22078</v>
      </c>
    </row>
    <row r="4342" spans="1:6" x14ac:dyDescent="0.15">
      <c r="A4342" s="150" t="s">
        <v>6756</v>
      </c>
      <c r="B4342" s="150" t="s">
        <v>31238</v>
      </c>
      <c r="C4342" s="150" t="s">
        <v>16321</v>
      </c>
      <c r="D4342" s="150">
        <v>5488</v>
      </c>
      <c r="E4342" s="150">
        <v>45000</v>
      </c>
      <c r="F4342" s="150" t="s">
        <v>27725</v>
      </c>
    </row>
    <row r="4343" spans="1:6" x14ac:dyDescent="0.15">
      <c r="A4343" s="150" t="s">
        <v>6757</v>
      </c>
      <c r="B4343" s="150" t="s">
        <v>31239</v>
      </c>
      <c r="C4343" s="150" t="s">
        <v>16322</v>
      </c>
      <c r="F4343" s="150" t="s">
        <v>503</v>
      </c>
    </row>
    <row r="4344" spans="1:6" x14ac:dyDescent="0.15">
      <c r="A4344" s="150" t="s">
        <v>6758</v>
      </c>
      <c r="B4344" s="150" t="s">
        <v>31240</v>
      </c>
      <c r="C4344" s="150" t="s">
        <v>16323</v>
      </c>
      <c r="D4344" s="150">
        <v>26800</v>
      </c>
      <c r="E4344" s="150">
        <v>31000</v>
      </c>
      <c r="F4344" s="150" t="s">
        <v>22136</v>
      </c>
    </row>
    <row r="4345" spans="1:6" x14ac:dyDescent="0.15">
      <c r="A4345" s="150" t="s">
        <v>6759</v>
      </c>
      <c r="B4345" s="150" t="s">
        <v>31241</v>
      </c>
      <c r="C4345" s="150" t="s">
        <v>16324</v>
      </c>
      <c r="D4345" s="150">
        <v>3773320</v>
      </c>
      <c r="E4345" s="150">
        <v>2113110</v>
      </c>
      <c r="F4345" s="150" t="s">
        <v>27725</v>
      </c>
    </row>
    <row r="4346" spans="1:6" x14ac:dyDescent="0.15">
      <c r="A4346" s="150" t="s">
        <v>6760</v>
      </c>
      <c r="B4346" s="150" t="s">
        <v>31242</v>
      </c>
      <c r="C4346" s="150" t="s">
        <v>16325</v>
      </c>
      <c r="F4346" s="150" t="s">
        <v>503</v>
      </c>
    </row>
    <row r="4347" spans="1:6" x14ac:dyDescent="0.15">
      <c r="A4347" s="150" t="s">
        <v>6761</v>
      </c>
      <c r="B4347" s="150" t="s">
        <v>31243</v>
      </c>
      <c r="C4347" s="150" t="s">
        <v>16326</v>
      </c>
      <c r="F4347" s="150" t="s">
        <v>503</v>
      </c>
    </row>
    <row r="4348" spans="1:6" x14ac:dyDescent="0.15">
      <c r="A4348" s="150" t="s">
        <v>6762</v>
      </c>
      <c r="B4348" s="150" t="s">
        <v>31244</v>
      </c>
      <c r="C4348" s="150" t="s">
        <v>13301</v>
      </c>
      <c r="D4348" s="150">
        <v>147300</v>
      </c>
      <c r="E4348" s="150">
        <v>151200</v>
      </c>
      <c r="F4348" s="150" t="s">
        <v>22067</v>
      </c>
    </row>
    <row r="4349" spans="1:6" x14ac:dyDescent="0.15">
      <c r="A4349" s="150" t="s">
        <v>6763</v>
      </c>
      <c r="B4349" s="150" t="s">
        <v>31245</v>
      </c>
      <c r="C4349" s="150" t="s">
        <v>16327</v>
      </c>
      <c r="D4349" s="150">
        <v>4831202</v>
      </c>
      <c r="E4349" s="150">
        <v>7366478</v>
      </c>
      <c r="F4349" s="150" t="s">
        <v>31246</v>
      </c>
    </row>
    <row r="4350" spans="1:6" x14ac:dyDescent="0.15">
      <c r="A4350" s="150" t="s">
        <v>6764</v>
      </c>
      <c r="B4350" s="150" t="s">
        <v>31247</v>
      </c>
      <c r="C4350" s="150" t="s">
        <v>16328</v>
      </c>
      <c r="D4350" s="150">
        <v>17312741</v>
      </c>
      <c r="E4350" s="150">
        <v>19251884</v>
      </c>
      <c r="F4350" s="150" t="s">
        <v>22098</v>
      </c>
    </row>
    <row r="4351" spans="1:6" x14ac:dyDescent="0.15">
      <c r="A4351" s="150" t="s">
        <v>6765</v>
      </c>
      <c r="B4351" s="150" t="s">
        <v>31248</v>
      </c>
      <c r="C4351" s="150" t="s">
        <v>15359</v>
      </c>
      <c r="D4351" s="150">
        <v>94666000</v>
      </c>
      <c r="E4351" s="150">
        <v>65533000</v>
      </c>
      <c r="F4351" s="150" t="s">
        <v>27565</v>
      </c>
    </row>
    <row r="4352" spans="1:6" x14ac:dyDescent="0.15">
      <c r="A4352" s="150" t="s">
        <v>6766</v>
      </c>
      <c r="B4352" s="150" t="s">
        <v>31249</v>
      </c>
      <c r="C4352" s="150" t="s">
        <v>16329</v>
      </c>
      <c r="D4352" s="150">
        <v>17700</v>
      </c>
      <c r="E4352" s="150">
        <v>22500</v>
      </c>
      <c r="F4352" s="150" t="s">
        <v>22088</v>
      </c>
    </row>
    <row r="4353" spans="1:6" x14ac:dyDescent="0.15">
      <c r="A4353" s="150" t="s">
        <v>6767</v>
      </c>
      <c r="B4353" s="150" t="s">
        <v>31250</v>
      </c>
      <c r="C4353" s="150" t="s">
        <v>16330</v>
      </c>
      <c r="D4353" s="150">
        <v>73670000</v>
      </c>
      <c r="E4353" s="150">
        <v>85710000</v>
      </c>
      <c r="F4353" s="150" t="s">
        <v>22171</v>
      </c>
    </row>
    <row r="4354" spans="1:6" x14ac:dyDescent="0.15">
      <c r="A4354" s="150" t="s">
        <v>6768</v>
      </c>
      <c r="B4354" s="150" t="s">
        <v>12996</v>
      </c>
      <c r="C4354" s="150" t="s">
        <v>1694</v>
      </c>
      <c r="F4354" s="150" t="s">
        <v>503</v>
      </c>
    </row>
    <row r="4355" spans="1:6" x14ac:dyDescent="0.15">
      <c r="A4355" s="150" t="s">
        <v>6769</v>
      </c>
      <c r="B4355" s="150" t="s">
        <v>31251</v>
      </c>
      <c r="C4355" s="150" t="s">
        <v>16331</v>
      </c>
      <c r="D4355" s="150">
        <v>325</v>
      </c>
      <c r="E4355" s="150">
        <v>238</v>
      </c>
      <c r="F4355" s="150" t="s">
        <v>24493</v>
      </c>
    </row>
    <row r="4356" spans="1:6" x14ac:dyDescent="0.15">
      <c r="A4356" s="150" t="s">
        <v>6770</v>
      </c>
      <c r="B4356" s="150" t="s">
        <v>31252</v>
      </c>
      <c r="C4356" s="150" t="s">
        <v>16332</v>
      </c>
      <c r="D4356" s="150">
        <v>548700</v>
      </c>
      <c r="E4356" s="150">
        <v>226300</v>
      </c>
      <c r="F4356" s="150" t="s">
        <v>18774</v>
      </c>
    </row>
    <row r="4357" spans="1:6" x14ac:dyDescent="0.15">
      <c r="A4357" s="150" t="s">
        <v>6771</v>
      </c>
      <c r="B4357" s="150" t="s">
        <v>31253</v>
      </c>
      <c r="C4357" s="150" t="s">
        <v>16333</v>
      </c>
      <c r="D4357" s="150">
        <v>15333222</v>
      </c>
      <c r="E4357" s="150">
        <v>16107215</v>
      </c>
      <c r="F4357" s="150" t="s">
        <v>22161</v>
      </c>
    </row>
    <row r="4358" spans="1:6" x14ac:dyDescent="0.15">
      <c r="A4358" s="150" t="s">
        <v>6772</v>
      </c>
      <c r="B4358" s="150" t="s">
        <v>31254</v>
      </c>
      <c r="C4358" s="150" t="s">
        <v>14157</v>
      </c>
      <c r="D4358" s="150">
        <v>98908.84</v>
      </c>
      <c r="E4358" s="150">
        <v>24348.7</v>
      </c>
      <c r="F4358" s="150" t="s">
        <v>14062</v>
      </c>
    </row>
    <row r="4359" spans="1:6" x14ac:dyDescent="0.15">
      <c r="A4359" s="150" t="s">
        <v>6773</v>
      </c>
      <c r="B4359" s="150" t="s">
        <v>31255</v>
      </c>
      <c r="C4359" s="150" t="s">
        <v>385</v>
      </c>
      <c r="D4359" s="150">
        <v>118680</v>
      </c>
      <c r="E4359" s="150">
        <v>205130</v>
      </c>
      <c r="F4359" s="150" t="s">
        <v>24529</v>
      </c>
    </row>
    <row r="4360" spans="1:6" x14ac:dyDescent="0.15">
      <c r="A4360" s="150" t="s">
        <v>6774</v>
      </c>
      <c r="B4360" s="150" t="s">
        <v>31256</v>
      </c>
      <c r="C4360" s="150" t="s">
        <v>385</v>
      </c>
      <c r="D4360" s="150">
        <v>2306833.2999999998</v>
      </c>
      <c r="E4360" s="150">
        <v>3715011.2</v>
      </c>
      <c r="F4360" s="150" t="s">
        <v>31257</v>
      </c>
    </row>
    <row r="4361" spans="1:6" x14ac:dyDescent="0.15">
      <c r="A4361" s="150" t="s">
        <v>6775</v>
      </c>
      <c r="B4361" s="150" t="s">
        <v>31258</v>
      </c>
      <c r="C4361" s="150" t="s">
        <v>16335</v>
      </c>
      <c r="D4361" s="150">
        <v>103741765</v>
      </c>
      <c r="E4361" s="150">
        <v>72220014</v>
      </c>
      <c r="F4361" s="150" t="s">
        <v>22051</v>
      </c>
    </row>
    <row r="4362" spans="1:6" x14ac:dyDescent="0.15">
      <c r="A4362" s="150" t="s">
        <v>6776</v>
      </c>
      <c r="B4362" s="150" t="s">
        <v>31259</v>
      </c>
      <c r="C4362" s="150" t="s">
        <v>16336</v>
      </c>
      <c r="D4362" s="150">
        <v>165000000</v>
      </c>
      <c r="E4362" s="150">
        <v>127500000</v>
      </c>
      <c r="F4362" s="150" t="s">
        <v>31260</v>
      </c>
    </row>
    <row r="4363" spans="1:6" x14ac:dyDescent="0.15">
      <c r="A4363" s="150" t="s">
        <v>6777</v>
      </c>
      <c r="B4363" s="150" t="s">
        <v>31261</v>
      </c>
      <c r="C4363" s="150" t="s">
        <v>14981</v>
      </c>
      <c r="D4363" s="150">
        <v>7740000</v>
      </c>
      <c r="E4363" s="150">
        <v>18040000</v>
      </c>
      <c r="F4363" s="150" t="s">
        <v>24571</v>
      </c>
    </row>
    <row r="4364" spans="1:6" x14ac:dyDescent="0.15">
      <c r="A4364" s="150" t="s">
        <v>6778</v>
      </c>
      <c r="B4364" s="150" t="s">
        <v>31262</v>
      </c>
      <c r="C4364" s="150" t="s">
        <v>13440</v>
      </c>
      <c r="D4364" s="150">
        <v>2224000</v>
      </c>
      <c r="E4364" s="150">
        <v>3211600</v>
      </c>
      <c r="F4364" s="150" t="s">
        <v>18774</v>
      </c>
    </row>
    <row r="4365" spans="1:6" x14ac:dyDescent="0.15">
      <c r="A4365" s="150" t="s">
        <v>6779</v>
      </c>
      <c r="B4365" s="150" t="s">
        <v>31263</v>
      </c>
      <c r="C4365" s="150" t="s">
        <v>16337</v>
      </c>
      <c r="D4365" s="150">
        <v>8011000</v>
      </c>
      <c r="E4365" s="150">
        <v>6867800</v>
      </c>
      <c r="F4365" s="150" t="s">
        <v>22172</v>
      </c>
    </row>
    <row r="4366" spans="1:6" x14ac:dyDescent="0.15">
      <c r="A4366" s="150" t="s">
        <v>6780</v>
      </c>
      <c r="B4366" s="150" t="s">
        <v>31264</v>
      </c>
      <c r="C4366" s="150" t="s">
        <v>406</v>
      </c>
      <c r="D4366" s="150">
        <v>4460000</v>
      </c>
      <c r="E4366" s="150">
        <v>5950000</v>
      </c>
      <c r="F4366" s="150" t="s">
        <v>18774</v>
      </c>
    </row>
    <row r="4367" spans="1:6" x14ac:dyDescent="0.15">
      <c r="A4367" s="150" t="s">
        <v>6781</v>
      </c>
      <c r="B4367" s="150" t="s">
        <v>31265</v>
      </c>
      <c r="C4367" s="150" t="s">
        <v>2085</v>
      </c>
      <c r="D4367" s="150">
        <v>66000</v>
      </c>
      <c r="E4367" s="150">
        <v>69600</v>
      </c>
      <c r="F4367" s="150" t="s">
        <v>31266</v>
      </c>
    </row>
    <row r="4368" spans="1:6" x14ac:dyDescent="0.15">
      <c r="A4368" s="150" t="s">
        <v>6782</v>
      </c>
      <c r="B4368" s="150" t="s">
        <v>31267</v>
      </c>
      <c r="C4368" s="150" t="s">
        <v>16338</v>
      </c>
      <c r="D4368" s="150">
        <v>0</v>
      </c>
      <c r="E4368" s="150">
        <v>0</v>
      </c>
      <c r="F4368" s="150" t="s">
        <v>31222</v>
      </c>
    </row>
    <row r="4369" spans="1:6" x14ac:dyDescent="0.15">
      <c r="A4369" s="150" t="s">
        <v>6783</v>
      </c>
      <c r="B4369" s="150" t="s">
        <v>31268</v>
      </c>
      <c r="C4369" s="150" t="s">
        <v>2830</v>
      </c>
      <c r="D4369" s="150">
        <v>93396</v>
      </c>
      <c r="E4369" s="150">
        <v>118120</v>
      </c>
      <c r="F4369" s="150" t="s">
        <v>22060</v>
      </c>
    </row>
    <row r="4370" spans="1:6" x14ac:dyDescent="0.15">
      <c r="A4370" s="150" t="s">
        <v>6784</v>
      </c>
      <c r="B4370" s="150" t="s">
        <v>31269</v>
      </c>
      <c r="C4370" s="150" t="s">
        <v>13083</v>
      </c>
      <c r="D4370" s="150">
        <v>68578</v>
      </c>
      <c r="E4370" s="150">
        <v>69061.5</v>
      </c>
      <c r="F4370" s="150" t="s">
        <v>21479</v>
      </c>
    </row>
    <row r="4371" spans="1:6" x14ac:dyDescent="0.15">
      <c r="A4371" s="150" t="s">
        <v>6785</v>
      </c>
      <c r="B4371" s="150" t="s">
        <v>31270</v>
      </c>
      <c r="C4371" s="150" t="s">
        <v>16339</v>
      </c>
      <c r="D4371" s="150">
        <v>897440</v>
      </c>
      <c r="E4371" s="150">
        <v>1041950</v>
      </c>
      <c r="F4371" s="150" t="s">
        <v>27500</v>
      </c>
    </row>
    <row r="4372" spans="1:6" x14ac:dyDescent="0.15">
      <c r="A4372" s="150" t="s">
        <v>6786</v>
      </c>
      <c r="B4372" s="150" t="s">
        <v>31271</v>
      </c>
      <c r="C4372" s="150" t="s">
        <v>16340</v>
      </c>
      <c r="D4372" s="150">
        <v>2100</v>
      </c>
      <c r="E4372" s="150">
        <v>2100</v>
      </c>
      <c r="F4372" s="150" t="s">
        <v>22088</v>
      </c>
    </row>
    <row r="4373" spans="1:6" x14ac:dyDescent="0.15">
      <c r="A4373" s="150" t="s">
        <v>6787</v>
      </c>
      <c r="B4373" s="150" t="s">
        <v>31272</v>
      </c>
      <c r="C4373" s="150" t="s">
        <v>16341</v>
      </c>
      <c r="D4373" s="150">
        <v>204865.46</v>
      </c>
      <c r="E4373" s="150">
        <v>484711.46</v>
      </c>
      <c r="F4373" s="150" t="s">
        <v>22154</v>
      </c>
    </row>
    <row r="4374" spans="1:6" x14ac:dyDescent="0.15">
      <c r="A4374" s="150" t="s">
        <v>6788</v>
      </c>
      <c r="B4374" s="150" t="s">
        <v>31273</v>
      </c>
      <c r="C4374" s="150" t="s">
        <v>16340</v>
      </c>
      <c r="D4374" s="150">
        <v>570</v>
      </c>
      <c r="E4374" s="150">
        <v>570</v>
      </c>
      <c r="F4374" s="150" t="s">
        <v>22088</v>
      </c>
    </row>
    <row r="4375" spans="1:6" x14ac:dyDescent="0.15">
      <c r="A4375" s="150" t="s">
        <v>6789</v>
      </c>
      <c r="B4375" s="150" t="s">
        <v>31274</v>
      </c>
      <c r="C4375" s="150" t="s">
        <v>13083</v>
      </c>
      <c r="D4375" s="150">
        <v>50962.5</v>
      </c>
      <c r="E4375" s="150">
        <v>70860.800000000003</v>
      </c>
      <c r="F4375" s="150" t="s">
        <v>21479</v>
      </c>
    </row>
    <row r="4376" spans="1:6" x14ac:dyDescent="0.15">
      <c r="A4376" s="150" t="s">
        <v>6790</v>
      </c>
      <c r="B4376" s="150" t="s">
        <v>31275</v>
      </c>
      <c r="C4376" s="150" t="s">
        <v>16342</v>
      </c>
      <c r="D4376" s="150">
        <v>20812000</v>
      </c>
      <c r="E4376" s="150">
        <v>25520000</v>
      </c>
      <c r="F4376" s="150" t="s">
        <v>22171</v>
      </c>
    </row>
    <row r="4377" spans="1:6" x14ac:dyDescent="0.15">
      <c r="A4377" s="150" t="s">
        <v>6791</v>
      </c>
      <c r="B4377" s="150" t="s">
        <v>31276</v>
      </c>
      <c r="C4377" s="150" t="s">
        <v>16343</v>
      </c>
      <c r="D4377" s="150">
        <v>853240</v>
      </c>
      <c r="E4377" s="150">
        <v>1157190</v>
      </c>
      <c r="F4377" s="150" t="s">
        <v>18774</v>
      </c>
    </row>
    <row r="4378" spans="1:6" x14ac:dyDescent="0.15">
      <c r="A4378" s="150" t="s">
        <v>6792</v>
      </c>
      <c r="B4378" s="150" t="s">
        <v>31277</v>
      </c>
      <c r="C4378" s="150" t="s">
        <v>16344</v>
      </c>
      <c r="D4378" s="150">
        <v>15223800</v>
      </c>
      <c r="E4378" s="150">
        <v>16788100</v>
      </c>
      <c r="F4378" s="150" t="s">
        <v>22060</v>
      </c>
    </row>
    <row r="4379" spans="1:6" x14ac:dyDescent="0.15">
      <c r="A4379" s="150" t="s">
        <v>6793</v>
      </c>
      <c r="B4379" s="150" t="s">
        <v>31278</v>
      </c>
      <c r="C4379" s="150" t="s">
        <v>16345</v>
      </c>
      <c r="D4379" s="150">
        <v>197600</v>
      </c>
      <c r="E4379" s="150">
        <v>261730</v>
      </c>
      <c r="F4379" s="150" t="s">
        <v>22078</v>
      </c>
    </row>
    <row r="4380" spans="1:6" x14ac:dyDescent="0.15">
      <c r="A4380" s="150" t="s">
        <v>6794</v>
      </c>
      <c r="B4380" s="150" t="s">
        <v>31279</v>
      </c>
      <c r="C4380" s="150" t="s">
        <v>16346</v>
      </c>
      <c r="D4380" s="150">
        <v>1504300</v>
      </c>
      <c r="E4380" s="150">
        <v>1646000</v>
      </c>
      <c r="F4380" s="150" t="s">
        <v>22093</v>
      </c>
    </row>
    <row r="4381" spans="1:6" x14ac:dyDescent="0.15">
      <c r="A4381" s="150" t="s">
        <v>6795</v>
      </c>
      <c r="B4381" s="150" t="s">
        <v>31280</v>
      </c>
      <c r="C4381" s="150" t="s">
        <v>16347</v>
      </c>
      <c r="D4381" s="150">
        <v>49824</v>
      </c>
      <c r="E4381" s="150">
        <v>47036</v>
      </c>
      <c r="F4381" s="150" t="s">
        <v>31281</v>
      </c>
    </row>
    <row r="4382" spans="1:6" x14ac:dyDescent="0.15">
      <c r="A4382" s="150" t="s">
        <v>6796</v>
      </c>
      <c r="B4382" s="150" t="s">
        <v>31282</v>
      </c>
      <c r="C4382" s="150" t="s">
        <v>16348</v>
      </c>
      <c r="D4382" s="150">
        <v>11200</v>
      </c>
      <c r="E4382" s="150">
        <v>21300</v>
      </c>
      <c r="F4382" s="150" t="s">
        <v>22136</v>
      </c>
    </row>
    <row r="4383" spans="1:6" x14ac:dyDescent="0.15">
      <c r="A4383" s="150" t="s">
        <v>6797</v>
      </c>
      <c r="B4383" s="150" t="s">
        <v>31283</v>
      </c>
      <c r="C4383" s="150" t="s">
        <v>16349</v>
      </c>
      <c r="D4383" s="150">
        <v>57817</v>
      </c>
      <c r="E4383" s="150">
        <v>64745</v>
      </c>
      <c r="F4383" s="150" t="s">
        <v>24529</v>
      </c>
    </row>
    <row r="4384" spans="1:6" x14ac:dyDescent="0.15">
      <c r="A4384" s="150" t="s">
        <v>6798</v>
      </c>
      <c r="B4384" s="150" t="s">
        <v>31284</v>
      </c>
      <c r="C4384" s="150" t="s">
        <v>16350</v>
      </c>
      <c r="D4384" s="150">
        <v>104653931</v>
      </c>
      <c r="E4384" s="150">
        <v>108824860</v>
      </c>
      <c r="F4384" s="150" t="s">
        <v>31285</v>
      </c>
    </row>
    <row r="4385" spans="1:6" x14ac:dyDescent="0.15">
      <c r="A4385" s="150" t="s">
        <v>6799</v>
      </c>
      <c r="B4385" s="150" t="s">
        <v>31286</v>
      </c>
      <c r="C4385" s="150" t="s">
        <v>16351</v>
      </c>
      <c r="D4385" s="150">
        <v>192745900</v>
      </c>
      <c r="E4385" s="150">
        <v>214005940</v>
      </c>
      <c r="F4385" s="150" t="s">
        <v>22098</v>
      </c>
    </row>
    <row r="4386" spans="1:6" x14ac:dyDescent="0.15">
      <c r="A4386" s="150" t="s">
        <v>6800</v>
      </c>
      <c r="B4386" s="150" t="s">
        <v>31287</v>
      </c>
      <c r="C4386" s="150" t="s">
        <v>16352</v>
      </c>
      <c r="D4386" s="150">
        <v>2850317</v>
      </c>
      <c r="E4386" s="150">
        <v>571286</v>
      </c>
      <c r="F4386" s="150" t="s">
        <v>22067</v>
      </c>
    </row>
    <row r="4387" spans="1:6" x14ac:dyDescent="0.15">
      <c r="A4387" s="150" t="s">
        <v>6801</v>
      </c>
      <c r="B4387" s="150" t="s">
        <v>31288</v>
      </c>
      <c r="C4387" s="150" t="s">
        <v>16353</v>
      </c>
      <c r="D4387" s="150">
        <v>13000000</v>
      </c>
      <c r="E4387" s="150">
        <v>16000000</v>
      </c>
      <c r="F4387" s="150" t="s">
        <v>24465</v>
      </c>
    </row>
    <row r="4388" spans="1:6" x14ac:dyDescent="0.15">
      <c r="A4388" s="150" t="s">
        <v>6802</v>
      </c>
      <c r="B4388" s="150" t="s">
        <v>31289</v>
      </c>
      <c r="C4388" s="150" t="s">
        <v>16354</v>
      </c>
      <c r="D4388" s="150">
        <v>760000</v>
      </c>
      <c r="E4388" s="150">
        <v>806900</v>
      </c>
      <c r="F4388" s="150" t="s">
        <v>22129</v>
      </c>
    </row>
    <row r="4389" spans="1:6" x14ac:dyDescent="0.15">
      <c r="A4389" s="150" t="s">
        <v>6803</v>
      </c>
      <c r="B4389" s="150" t="s">
        <v>31290</v>
      </c>
      <c r="C4389" s="150" t="s">
        <v>16355</v>
      </c>
      <c r="D4389" s="150">
        <v>7602600</v>
      </c>
      <c r="E4389" s="150">
        <v>8007200</v>
      </c>
      <c r="F4389" s="150" t="s">
        <v>22060</v>
      </c>
    </row>
    <row r="4390" spans="1:6" x14ac:dyDescent="0.15">
      <c r="A4390" s="150" t="s">
        <v>6804</v>
      </c>
      <c r="B4390" s="150" t="s">
        <v>31291</v>
      </c>
      <c r="C4390" s="150" t="s">
        <v>16356</v>
      </c>
      <c r="D4390" s="150">
        <v>520500</v>
      </c>
      <c r="E4390" s="150">
        <v>565300</v>
      </c>
      <c r="F4390" s="150" t="s">
        <v>22082</v>
      </c>
    </row>
    <row r="4391" spans="1:6" x14ac:dyDescent="0.15">
      <c r="A4391" s="150" t="s">
        <v>6805</v>
      </c>
      <c r="B4391" s="150" t="s">
        <v>31292</v>
      </c>
      <c r="C4391" s="150" t="s">
        <v>16357</v>
      </c>
      <c r="D4391" s="150">
        <v>90700</v>
      </c>
      <c r="E4391" s="150">
        <v>285000</v>
      </c>
      <c r="F4391" s="150" t="s">
        <v>22154</v>
      </c>
    </row>
    <row r="4392" spans="1:6" x14ac:dyDescent="0.15">
      <c r="A4392" s="150" t="s">
        <v>6806</v>
      </c>
      <c r="B4392" s="150" t="s">
        <v>31293</v>
      </c>
      <c r="C4392" s="150" t="s">
        <v>16358</v>
      </c>
      <c r="D4392" s="150">
        <v>681598</v>
      </c>
      <c r="E4392" s="150">
        <v>750407</v>
      </c>
      <c r="F4392" s="150" t="s">
        <v>18774</v>
      </c>
    </row>
    <row r="4393" spans="1:6" x14ac:dyDescent="0.15">
      <c r="A4393" s="150" t="s">
        <v>6807</v>
      </c>
      <c r="B4393" s="150" t="s">
        <v>31294</v>
      </c>
      <c r="C4393" s="150" t="s">
        <v>406</v>
      </c>
      <c r="D4393" s="150">
        <v>7350000</v>
      </c>
      <c r="E4393" s="150">
        <v>14575000</v>
      </c>
      <c r="F4393" s="150" t="s">
        <v>29286</v>
      </c>
    </row>
    <row r="4394" spans="1:6" x14ac:dyDescent="0.15">
      <c r="A4394" s="150" t="s">
        <v>6808</v>
      </c>
      <c r="B4394" s="150" t="s">
        <v>31295</v>
      </c>
      <c r="C4394" s="150" t="s">
        <v>16359</v>
      </c>
      <c r="D4394" s="150">
        <v>50000</v>
      </c>
      <c r="E4394" s="150">
        <v>16000</v>
      </c>
      <c r="F4394" s="150" t="s">
        <v>27770</v>
      </c>
    </row>
    <row r="4395" spans="1:6" x14ac:dyDescent="0.15">
      <c r="A4395" s="150" t="s">
        <v>6809</v>
      </c>
      <c r="B4395" s="150" t="s">
        <v>31296</v>
      </c>
      <c r="C4395" s="150" t="s">
        <v>16360</v>
      </c>
      <c r="D4395" s="150">
        <v>399600</v>
      </c>
      <c r="E4395" s="150">
        <v>666000</v>
      </c>
      <c r="F4395" s="150" t="s">
        <v>31297</v>
      </c>
    </row>
    <row r="4396" spans="1:6" x14ac:dyDescent="0.15">
      <c r="A4396" s="150" t="s">
        <v>6810</v>
      </c>
      <c r="B4396" s="150" t="s">
        <v>31298</v>
      </c>
      <c r="C4396" s="150" t="s">
        <v>16362</v>
      </c>
      <c r="D4396" s="150">
        <v>952000</v>
      </c>
      <c r="E4396" s="150">
        <v>1260000</v>
      </c>
      <c r="F4396" s="150" t="s">
        <v>31299</v>
      </c>
    </row>
    <row r="4397" spans="1:6" x14ac:dyDescent="0.15">
      <c r="A4397" s="150" t="s">
        <v>6811</v>
      </c>
      <c r="B4397" s="150" t="s">
        <v>31300</v>
      </c>
      <c r="C4397" s="150" t="s">
        <v>2369</v>
      </c>
      <c r="D4397" s="150">
        <v>94000</v>
      </c>
      <c r="E4397" s="150">
        <v>94000</v>
      </c>
      <c r="F4397" s="150" t="s">
        <v>22059</v>
      </c>
    </row>
    <row r="4398" spans="1:6" x14ac:dyDescent="0.15">
      <c r="A4398" s="150" t="s">
        <v>6812</v>
      </c>
      <c r="B4398" s="150" t="s">
        <v>16364</v>
      </c>
      <c r="C4398" s="150" t="s">
        <v>16365</v>
      </c>
      <c r="F4398" s="150" t="s">
        <v>503</v>
      </c>
    </row>
    <row r="4399" spans="1:6" x14ac:dyDescent="0.15">
      <c r="A4399" s="150" t="s">
        <v>6813</v>
      </c>
      <c r="B4399" s="150" t="s">
        <v>31301</v>
      </c>
      <c r="C4399" s="150" t="s">
        <v>16366</v>
      </c>
      <c r="F4399" s="150" t="s">
        <v>503</v>
      </c>
    </row>
    <row r="4400" spans="1:6" x14ac:dyDescent="0.15">
      <c r="A4400" s="150" t="s">
        <v>6814</v>
      </c>
      <c r="B4400" s="150" t="s">
        <v>31302</v>
      </c>
      <c r="C4400" s="150" t="s">
        <v>385</v>
      </c>
      <c r="D4400" s="150">
        <v>3268700</v>
      </c>
      <c r="E4400" s="150">
        <v>3864700</v>
      </c>
      <c r="F4400" s="150" t="s">
        <v>22067</v>
      </c>
    </row>
    <row r="4401" spans="1:6" x14ac:dyDescent="0.15">
      <c r="A4401" s="150" t="s">
        <v>6815</v>
      </c>
      <c r="B4401" s="150" t="s">
        <v>31303</v>
      </c>
      <c r="C4401" s="150" t="s">
        <v>16367</v>
      </c>
      <c r="D4401" s="150">
        <v>16019.6</v>
      </c>
      <c r="E4401" s="150">
        <v>15598.6</v>
      </c>
      <c r="F4401" s="150" t="s">
        <v>22088</v>
      </c>
    </row>
    <row r="4402" spans="1:6" x14ac:dyDescent="0.15">
      <c r="A4402" s="150" t="s">
        <v>6816</v>
      </c>
      <c r="B4402" s="150" t="s">
        <v>31304</v>
      </c>
      <c r="C4402" s="150" t="s">
        <v>14934</v>
      </c>
      <c r="D4402" s="150">
        <v>1810692</v>
      </c>
      <c r="E4402" s="150">
        <v>2100000</v>
      </c>
      <c r="F4402" s="150" t="s">
        <v>24642</v>
      </c>
    </row>
    <row r="4403" spans="1:6" x14ac:dyDescent="0.15">
      <c r="A4403" s="150" t="s">
        <v>6817</v>
      </c>
      <c r="B4403" s="150" t="s">
        <v>31305</v>
      </c>
      <c r="C4403" s="150" t="s">
        <v>16356</v>
      </c>
      <c r="F4403" s="150" t="s">
        <v>503</v>
      </c>
    </row>
    <row r="4404" spans="1:6" x14ac:dyDescent="0.15">
      <c r="A4404" s="150" t="s">
        <v>6818</v>
      </c>
      <c r="B4404" s="150" t="s">
        <v>31306</v>
      </c>
      <c r="C4404" s="150" t="s">
        <v>16368</v>
      </c>
      <c r="D4404" s="150">
        <v>1397210</v>
      </c>
      <c r="E4404" s="150">
        <v>2600418</v>
      </c>
      <c r="F4404" s="150" t="s">
        <v>31307</v>
      </c>
    </row>
    <row r="4405" spans="1:6" x14ac:dyDescent="0.15">
      <c r="A4405" s="150" t="s">
        <v>6819</v>
      </c>
      <c r="B4405" s="150" t="s">
        <v>31308</v>
      </c>
      <c r="C4405" s="150" t="s">
        <v>16370</v>
      </c>
      <c r="D4405" s="150">
        <v>579150</v>
      </c>
      <c r="E4405" s="150">
        <v>563972</v>
      </c>
      <c r="F4405" s="150" t="s">
        <v>18774</v>
      </c>
    </row>
    <row r="4406" spans="1:6" x14ac:dyDescent="0.15">
      <c r="A4406" s="150" t="s">
        <v>6820</v>
      </c>
      <c r="B4406" s="150" t="s">
        <v>31309</v>
      </c>
      <c r="C4406" s="150" t="s">
        <v>16371</v>
      </c>
      <c r="D4406" s="150">
        <v>23591000</v>
      </c>
      <c r="E4406" s="150">
        <v>7100000</v>
      </c>
      <c r="F4406" s="150" t="s">
        <v>24465</v>
      </c>
    </row>
    <row r="4407" spans="1:6" x14ac:dyDescent="0.15">
      <c r="A4407" s="150" t="s">
        <v>6821</v>
      </c>
      <c r="B4407" s="150" t="s">
        <v>31310</v>
      </c>
      <c r="C4407" s="150" t="s">
        <v>16372</v>
      </c>
      <c r="D4407" s="150">
        <v>550</v>
      </c>
      <c r="E4407" s="150">
        <v>590</v>
      </c>
      <c r="F4407" s="150" t="s">
        <v>22102</v>
      </c>
    </row>
    <row r="4408" spans="1:6" x14ac:dyDescent="0.15">
      <c r="A4408" s="150" t="s">
        <v>6822</v>
      </c>
      <c r="B4408" s="150" t="s">
        <v>31311</v>
      </c>
      <c r="C4408" s="150" t="s">
        <v>16373</v>
      </c>
      <c r="D4408" s="150">
        <v>11000</v>
      </c>
      <c r="E4408" s="150">
        <v>11500</v>
      </c>
      <c r="F4408" s="150" t="s">
        <v>22174</v>
      </c>
    </row>
    <row r="4409" spans="1:6" x14ac:dyDescent="0.15">
      <c r="A4409" s="150" t="s">
        <v>6823</v>
      </c>
      <c r="B4409" s="150" t="s">
        <v>31312</v>
      </c>
      <c r="C4409" s="150" t="s">
        <v>16374</v>
      </c>
      <c r="D4409" s="150">
        <v>135330</v>
      </c>
      <c r="E4409" s="150">
        <v>23794.68</v>
      </c>
      <c r="F4409" s="150" t="s">
        <v>31313</v>
      </c>
    </row>
    <row r="4410" spans="1:6" x14ac:dyDescent="0.15">
      <c r="A4410" s="150" t="s">
        <v>6824</v>
      </c>
      <c r="B4410" s="150" t="s">
        <v>31314</v>
      </c>
      <c r="C4410" s="150" t="s">
        <v>16376</v>
      </c>
      <c r="D4410" s="150">
        <v>10158000</v>
      </c>
      <c r="E4410" s="150">
        <v>11965000</v>
      </c>
      <c r="F4410" s="150" t="s">
        <v>22060</v>
      </c>
    </row>
    <row r="4411" spans="1:6" x14ac:dyDescent="0.15">
      <c r="A4411" s="150" t="s">
        <v>6825</v>
      </c>
      <c r="B4411" s="150" t="s">
        <v>31315</v>
      </c>
      <c r="C4411" s="150" t="s">
        <v>16377</v>
      </c>
      <c r="D4411" s="150">
        <v>31740000</v>
      </c>
      <c r="E4411" s="150">
        <v>50650000</v>
      </c>
      <c r="F4411" s="150" t="s">
        <v>31316</v>
      </c>
    </row>
    <row r="4412" spans="1:6" x14ac:dyDescent="0.15">
      <c r="A4412" s="150" t="s">
        <v>6826</v>
      </c>
      <c r="B4412" s="150" t="s">
        <v>31317</v>
      </c>
      <c r="C4412" s="150" t="s">
        <v>16378</v>
      </c>
      <c r="D4412" s="150">
        <v>2730000</v>
      </c>
      <c r="E4412" s="150">
        <v>4000000</v>
      </c>
      <c r="F4412" s="150" t="s">
        <v>22093</v>
      </c>
    </row>
    <row r="4413" spans="1:6" x14ac:dyDescent="0.15">
      <c r="A4413" s="150" t="s">
        <v>6827</v>
      </c>
      <c r="B4413" s="150" t="s">
        <v>31318</v>
      </c>
      <c r="C4413" s="150" t="s">
        <v>16379</v>
      </c>
      <c r="D4413" s="150">
        <v>12300</v>
      </c>
      <c r="E4413" s="150">
        <v>14700</v>
      </c>
      <c r="F4413" s="150" t="s">
        <v>29226</v>
      </c>
    </row>
    <row r="4414" spans="1:6" x14ac:dyDescent="0.15">
      <c r="A4414" s="150" t="s">
        <v>6828</v>
      </c>
      <c r="B4414" s="150" t="s">
        <v>31319</v>
      </c>
      <c r="C4414" s="150" t="s">
        <v>16380</v>
      </c>
      <c r="D4414" s="150">
        <v>331616</v>
      </c>
      <c r="E4414" s="150">
        <v>400000</v>
      </c>
      <c r="F4414" s="150" t="s">
        <v>18774</v>
      </c>
    </row>
    <row r="4415" spans="1:6" x14ac:dyDescent="0.15">
      <c r="A4415" s="150" t="s">
        <v>6829</v>
      </c>
      <c r="B4415" s="150" t="s">
        <v>31320</v>
      </c>
      <c r="C4415" s="150" t="s">
        <v>16381</v>
      </c>
      <c r="D4415" s="150">
        <v>1613000</v>
      </c>
      <c r="E4415" s="150">
        <v>1335000</v>
      </c>
      <c r="F4415" s="150" t="s">
        <v>18774</v>
      </c>
    </row>
    <row r="4416" spans="1:6" x14ac:dyDescent="0.15">
      <c r="A4416" s="150" t="s">
        <v>6830</v>
      </c>
      <c r="B4416" s="150" t="s">
        <v>31321</v>
      </c>
      <c r="F4416" s="150" t="s">
        <v>503</v>
      </c>
    </row>
    <row r="4417" spans="1:6" x14ac:dyDescent="0.15">
      <c r="A4417" s="150" t="s">
        <v>6831</v>
      </c>
      <c r="B4417" s="150" t="s">
        <v>31322</v>
      </c>
      <c r="C4417" s="150" t="s">
        <v>16382</v>
      </c>
      <c r="D4417" s="150">
        <v>429331582.60000002</v>
      </c>
      <c r="E4417" s="150">
        <v>395329921</v>
      </c>
      <c r="F4417" s="150" t="s">
        <v>22098</v>
      </c>
    </row>
    <row r="4418" spans="1:6" x14ac:dyDescent="0.15">
      <c r="A4418" s="150" t="s">
        <v>6832</v>
      </c>
      <c r="B4418" s="150" t="s">
        <v>31323</v>
      </c>
      <c r="C4418" s="150" t="s">
        <v>16383</v>
      </c>
      <c r="F4418" s="150" t="s">
        <v>503</v>
      </c>
    </row>
    <row r="4419" spans="1:6" x14ac:dyDescent="0.15">
      <c r="A4419" s="150" t="s">
        <v>6833</v>
      </c>
      <c r="B4419" s="150" t="s">
        <v>31324</v>
      </c>
      <c r="C4419" s="150" t="s">
        <v>15615</v>
      </c>
      <c r="D4419" s="150">
        <v>40072230</v>
      </c>
      <c r="E4419" s="150">
        <v>67935810</v>
      </c>
      <c r="F4419" s="150" t="s">
        <v>24635</v>
      </c>
    </row>
    <row r="4420" spans="1:6" x14ac:dyDescent="0.15">
      <c r="A4420" s="150" t="s">
        <v>6834</v>
      </c>
      <c r="B4420" s="150" t="s">
        <v>31325</v>
      </c>
      <c r="C4420" s="150" t="s">
        <v>16384</v>
      </c>
      <c r="D4420" s="150">
        <v>835375.95</v>
      </c>
      <c r="E4420" s="150">
        <v>798248.13</v>
      </c>
      <c r="F4420" s="150" t="s">
        <v>22110</v>
      </c>
    </row>
    <row r="4421" spans="1:6" x14ac:dyDescent="0.15">
      <c r="A4421" s="150" t="s">
        <v>6835</v>
      </c>
      <c r="B4421" s="150" t="s">
        <v>31326</v>
      </c>
      <c r="C4421" s="150" t="s">
        <v>16385</v>
      </c>
      <c r="F4421" s="150" t="s">
        <v>503</v>
      </c>
    </row>
    <row r="4422" spans="1:6" x14ac:dyDescent="0.15">
      <c r="A4422" s="150" t="s">
        <v>6836</v>
      </c>
      <c r="B4422" s="150" t="s">
        <v>31327</v>
      </c>
      <c r="C4422" s="150" t="s">
        <v>16386</v>
      </c>
      <c r="D4422" s="150">
        <v>9723000</v>
      </c>
      <c r="E4422" s="150">
        <v>12609197.300000001</v>
      </c>
      <c r="F4422" s="150" t="s">
        <v>22053</v>
      </c>
    </row>
    <row r="4423" spans="1:6" x14ac:dyDescent="0.15">
      <c r="A4423" s="150" t="s">
        <v>6837</v>
      </c>
      <c r="B4423" s="150" t="s">
        <v>31328</v>
      </c>
      <c r="C4423" s="150" t="s">
        <v>16387</v>
      </c>
      <c r="D4423" s="150">
        <v>9961793.3000000007</v>
      </c>
      <c r="E4423" s="150">
        <v>12632204.4</v>
      </c>
      <c r="F4423" s="150" t="s">
        <v>22053</v>
      </c>
    </row>
    <row r="4424" spans="1:6" x14ac:dyDescent="0.15">
      <c r="A4424" s="150" t="s">
        <v>6838</v>
      </c>
      <c r="B4424" s="150" t="s">
        <v>31329</v>
      </c>
      <c r="C4424" s="150" t="s">
        <v>16388</v>
      </c>
      <c r="D4424" s="150">
        <v>600</v>
      </c>
      <c r="E4424" s="150">
        <v>1040</v>
      </c>
      <c r="F4424" s="150" t="s">
        <v>22071</v>
      </c>
    </row>
    <row r="4425" spans="1:6" x14ac:dyDescent="0.15">
      <c r="A4425" s="150" t="s">
        <v>6839</v>
      </c>
      <c r="B4425" s="150" t="s">
        <v>31330</v>
      </c>
      <c r="C4425" s="150" t="s">
        <v>16389</v>
      </c>
      <c r="D4425" s="150">
        <v>65598</v>
      </c>
      <c r="E4425" s="150">
        <v>80000</v>
      </c>
      <c r="F4425" s="150" t="s">
        <v>24529</v>
      </c>
    </row>
    <row r="4426" spans="1:6" x14ac:dyDescent="0.15">
      <c r="A4426" s="150" t="s">
        <v>6840</v>
      </c>
      <c r="B4426" s="150" t="s">
        <v>31331</v>
      </c>
      <c r="C4426" s="150" t="s">
        <v>16390</v>
      </c>
      <c r="D4426" s="150">
        <v>2740</v>
      </c>
      <c r="E4426" s="150">
        <v>2540</v>
      </c>
      <c r="F4426" s="150" t="s">
        <v>24529</v>
      </c>
    </row>
    <row r="4427" spans="1:6" x14ac:dyDescent="0.15">
      <c r="A4427" s="150" t="s">
        <v>6841</v>
      </c>
      <c r="B4427" s="150" t="s">
        <v>31332</v>
      </c>
      <c r="C4427" s="150" t="s">
        <v>16391</v>
      </c>
      <c r="D4427" s="150">
        <v>270503800</v>
      </c>
      <c r="E4427" s="150">
        <v>315155800</v>
      </c>
      <c r="F4427" s="150" t="s">
        <v>31333</v>
      </c>
    </row>
    <row r="4428" spans="1:6" x14ac:dyDescent="0.15">
      <c r="A4428" s="150" t="s">
        <v>6842</v>
      </c>
      <c r="B4428" s="150" t="s">
        <v>31334</v>
      </c>
      <c r="C4428" s="150" t="s">
        <v>16392</v>
      </c>
      <c r="F4428" s="150" t="s">
        <v>503</v>
      </c>
    </row>
    <row r="4429" spans="1:6" x14ac:dyDescent="0.15">
      <c r="A4429" s="150" t="s">
        <v>6843</v>
      </c>
      <c r="B4429" s="150" t="s">
        <v>31335</v>
      </c>
      <c r="C4429" s="150" t="s">
        <v>16393</v>
      </c>
      <c r="D4429" s="150">
        <v>162700</v>
      </c>
      <c r="E4429" s="150">
        <v>255800</v>
      </c>
      <c r="F4429" s="150" t="s">
        <v>31336</v>
      </c>
    </row>
    <row r="4430" spans="1:6" x14ac:dyDescent="0.15">
      <c r="A4430" s="150" t="s">
        <v>6844</v>
      </c>
      <c r="B4430" s="150" t="s">
        <v>31337</v>
      </c>
      <c r="C4430" s="150" t="s">
        <v>16395</v>
      </c>
      <c r="D4430" s="150">
        <v>10175000</v>
      </c>
      <c r="E4430" s="150">
        <v>16680000</v>
      </c>
      <c r="F4430" s="150" t="s">
        <v>22107</v>
      </c>
    </row>
    <row r="4431" spans="1:6" x14ac:dyDescent="0.15">
      <c r="A4431" s="150" t="s">
        <v>6845</v>
      </c>
      <c r="B4431" s="150" t="s">
        <v>31338</v>
      </c>
      <c r="C4431" s="150" t="s">
        <v>16396</v>
      </c>
      <c r="F4431" s="150" t="s">
        <v>503</v>
      </c>
    </row>
    <row r="4432" spans="1:6" x14ac:dyDescent="0.15">
      <c r="A4432" s="150" t="s">
        <v>6846</v>
      </c>
      <c r="B4432" s="150" t="s">
        <v>31339</v>
      </c>
      <c r="C4432" s="150" t="s">
        <v>12423</v>
      </c>
      <c r="D4432" s="150">
        <v>1073950</v>
      </c>
      <c r="E4432" s="150">
        <v>420000</v>
      </c>
      <c r="F4432" s="150" t="s">
        <v>22067</v>
      </c>
    </row>
    <row r="4433" spans="1:6" x14ac:dyDescent="0.15">
      <c r="A4433" s="150" t="s">
        <v>6847</v>
      </c>
      <c r="B4433" s="150" t="s">
        <v>29775</v>
      </c>
      <c r="C4433" s="150" t="s">
        <v>14965</v>
      </c>
      <c r="D4433" s="150">
        <v>34925</v>
      </c>
      <c r="E4433" s="150">
        <v>39110</v>
      </c>
      <c r="F4433" s="150" t="s">
        <v>22078</v>
      </c>
    </row>
    <row r="4434" spans="1:6" x14ac:dyDescent="0.15">
      <c r="A4434" s="150" t="s">
        <v>6848</v>
      </c>
      <c r="B4434" s="150" t="s">
        <v>31340</v>
      </c>
      <c r="C4434" s="150" t="s">
        <v>16397</v>
      </c>
      <c r="D4434" s="150">
        <v>7099.72</v>
      </c>
      <c r="E4434" s="150">
        <v>8759.6</v>
      </c>
      <c r="F4434" s="150" t="s">
        <v>24459</v>
      </c>
    </row>
    <row r="4435" spans="1:6" x14ac:dyDescent="0.15">
      <c r="A4435" s="150" t="s">
        <v>6849</v>
      </c>
      <c r="B4435" s="150" t="s">
        <v>31341</v>
      </c>
      <c r="C4435" s="150" t="s">
        <v>16398</v>
      </c>
      <c r="D4435" s="150">
        <v>316810.2</v>
      </c>
      <c r="E4435" s="150">
        <v>855819.6</v>
      </c>
      <c r="F4435" s="150" t="s">
        <v>31342</v>
      </c>
    </row>
    <row r="4436" spans="1:6" x14ac:dyDescent="0.15">
      <c r="A4436" s="150" t="s">
        <v>6850</v>
      </c>
      <c r="B4436" s="150" t="s">
        <v>31343</v>
      </c>
      <c r="C4436" s="150" t="s">
        <v>16399</v>
      </c>
      <c r="D4436" s="150">
        <v>902000</v>
      </c>
      <c r="E4436" s="150">
        <v>1254000</v>
      </c>
      <c r="F4436" s="150" t="s">
        <v>28413</v>
      </c>
    </row>
    <row r="4437" spans="1:6" x14ac:dyDescent="0.15">
      <c r="A4437" s="150" t="s">
        <v>6851</v>
      </c>
      <c r="B4437" s="150" t="s">
        <v>31344</v>
      </c>
      <c r="C4437" s="150" t="s">
        <v>16400</v>
      </c>
      <c r="D4437" s="150">
        <v>598900</v>
      </c>
      <c r="E4437" s="150">
        <v>622700</v>
      </c>
      <c r="F4437" s="150" t="s">
        <v>22078</v>
      </c>
    </row>
    <row r="4438" spans="1:6" x14ac:dyDescent="0.15">
      <c r="A4438" s="150" t="s">
        <v>6852</v>
      </c>
      <c r="B4438" s="150" t="s">
        <v>31345</v>
      </c>
      <c r="C4438" s="150" t="s">
        <v>16401</v>
      </c>
      <c r="D4438" s="150">
        <v>2211500</v>
      </c>
      <c r="E4438" s="150">
        <v>3900800</v>
      </c>
      <c r="F4438" s="150" t="s">
        <v>22161</v>
      </c>
    </row>
    <row r="4439" spans="1:6" x14ac:dyDescent="0.15">
      <c r="A4439" s="150" t="s">
        <v>6853</v>
      </c>
      <c r="B4439" s="150" t="s">
        <v>28065</v>
      </c>
      <c r="C4439" s="150" t="s">
        <v>13406</v>
      </c>
      <c r="D4439" s="150">
        <v>861286.1</v>
      </c>
      <c r="E4439" s="150">
        <v>1443955</v>
      </c>
      <c r="F4439" s="150" t="s">
        <v>22053</v>
      </c>
    </row>
    <row r="4440" spans="1:6" x14ac:dyDescent="0.15">
      <c r="A4440" s="150" t="s">
        <v>6854</v>
      </c>
      <c r="B4440" s="150" t="s">
        <v>31346</v>
      </c>
      <c r="C4440" s="150" t="s">
        <v>16402</v>
      </c>
      <c r="D4440" s="150">
        <v>34185844</v>
      </c>
      <c r="E4440" s="150">
        <v>37521736</v>
      </c>
      <c r="F4440" s="150" t="s">
        <v>24581</v>
      </c>
    </row>
    <row r="4441" spans="1:6" x14ac:dyDescent="0.15">
      <c r="A4441" s="150" t="s">
        <v>6855</v>
      </c>
      <c r="B4441" s="150" t="s">
        <v>31347</v>
      </c>
      <c r="C4441" s="150" t="s">
        <v>16403</v>
      </c>
      <c r="D4441" s="150">
        <v>41672</v>
      </c>
      <c r="E4441" s="150">
        <v>63525.599999999999</v>
      </c>
      <c r="F4441" s="150" t="s">
        <v>31348</v>
      </c>
    </row>
    <row r="4442" spans="1:6" x14ac:dyDescent="0.15">
      <c r="A4442" s="150" t="s">
        <v>6856</v>
      </c>
      <c r="B4442" s="150" t="s">
        <v>31349</v>
      </c>
      <c r="C4442" s="150" t="s">
        <v>16405</v>
      </c>
      <c r="D4442" s="150">
        <v>0</v>
      </c>
      <c r="E4442" s="150">
        <v>0</v>
      </c>
      <c r="F4442" s="150" t="s">
        <v>28458</v>
      </c>
    </row>
    <row r="4443" spans="1:6" x14ac:dyDescent="0.15">
      <c r="A4443" s="150" t="s">
        <v>6857</v>
      </c>
      <c r="B4443" s="150" t="s">
        <v>31350</v>
      </c>
      <c r="C4443" s="150" t="s">
        <v>16406</v>
      </c>
      <c r="D4443" s="150">
        <v>5700000</v>
      </c>
      <c r="E4443" s="150">
        <v>10000000</v>
      </c>
      <c r="F4443" s="150" t="s">
        <v>22053</v>
      </c>
    </row>
    <row r="4444" spans="1:6" x14ac:dyDescent="0.15">
      <c r="A4444" s="150" t="s">
        <v>6858</v>
      </c>
      <c r="B4444" s="150" t="s">
        <v>31351</v>
      </c>
      <c r="C4444" s="150" t="s">
        <v>16407</v>
      </c>
      <c r="D4444" s="150">
        <v>2065600000</v>
      </c>
      <c r="E4444" s="150">
        <v>2292000000</v>
      </c>
      <c r="F4444" s="150" t="s">
        <v>27056</v>
      </c>
    </row>
    <row r="4445" spans="1:6" x14ac:dyDescent="0.15">
      <c r="A4445" s="150" t="s">
        <v>6859</v>
      </c>
      <c r="B4445" s="150" t="s">
        <v>31352</v>
      </c>
      <c r="C4445" s="150" t="s">
        <v>16408</v>
      </c>
      <c r="D4445" s="150">
        <v>5945000</v>
      </c>
      <c r="E4445" s="150">
        <v>9659000</v>
      </c>
      <c r="F4445" s="150" t="s">
        <v>28244</v>
      </c>
    </row>
    <row r="4446" spans="1:6" x14ac:dyDescent="0.15">
      <c r="A4446" s="150" t="s">
        <v>6860</v>
      </c>
      <c r="B4446" s="150" t="s">
        <v>31353</v>
      </c>
      <c r="C4446" s="150" t="s">
        <v>16409</v>
      </c>
      <c r="D4446" s="150">
        <v>194300</v>
      </c>
      <c r="E4446" s="150">
        <v>1187500</v>
      </c>
      <c r="F4446" s="150" t="s">
        <v>22108</v>
      </c>
    </row>
    <row r="4447" spans="1:6" x14ac:dyDescent="0.15">
      <c r="A4447" s="150" t="s">
        <v>6861</v>
      </c>
      <c r="B4447" s="150" t="s">
        <v>31354</v>
      </c>
      <c r="C4447" s="150" t="s">
        <v>16410</v>
      </c>
      <c r="D4447" s="150">
        <v>16000000</v>
      </c>
      <c r="E4447" s="150">
        <v>21000000</v>
      </c>
      <c r="F4447" s="150" t="s">
        <v>22098</v>
      </c>
    </row>
    <row r="4448" spans="1:6" x14ac:dyDescent="0.15">
      <c r="A4448" s="150" t="s">
        <v>6862</v>
      </c>
      <c r="B4448" s="150" t="s">
        <v>31355</v>
      </c>
      <c r="C4448" s="150" t="s">
        <v>16411</v>
      </c>
      <c r="F4448" s="150" t="s">
        <v>503</v>
      </c>
    </row>
    <row r="4449" spans="1:6" x14ac:dyDescent="0.15">
      <c r="A4449" s="150" t="s">
        <v>6863</v>
      </c>
      <c r="B4449" s="150" t="s">
        <v>31356</v>
      </c>
      <c r="C4449" s="150" t="s">
        <v>16412</v>
      </c>
      <c r="D4449" s="150">
        <v>171018.4</v>
      </c>
      <c r="E4449" s="150">
        <v>383837.7</v>
      </c>
      <c r="F4449" s="150" t="s">
        <v>18774</v>
      </c>
    </row>
    <row r="4450" spans="1:6" x14ac:dyDescent="0.15">
      <c r="A4450" s="150" t="s">
        <v>6864</v>
      </c>
      <c r="B4450" s="150" t="s">
        <v>31357</v>
      </c>
      <c r="C4450" s="150" t="s">
        <v>16413</v>
      </c>
      <c r="D4450" s="150">
        <v>3000000</v>
      </c>
      <c r="E4450" s="150">
        <v>5000000</v>
      </c>
      <c r="F4450" s="150" t="s">
        <v>22116</v>
      </c>
    </row>
    <row r="4451" spans="1:6" x14ac:dyDescent="0.15">
      <c r="A4451" s="150" t="s">
        <v>6865</v>
      </c>
      <c r="B4451" s="150" t="s">
        <v>31358</v>
      </c>
      <c r="C4451" s="150" t="s">
        <v>16414</v>
      </c>
      <c r="D4451" s="150">
        <v>34172418.43</v>
      </c>
      <c r="E4451" s="150">
        <v>43732149.479999997</v>
      </c>
      <c r="F4451" s="150" t="s">
        <v>24581</v>
      </c>
    </row>
    <row r="4452" spans="1:6" x14ac:dyDescent="0.15">
      <c r="A4452" s="150" t="s">
        <v>6866</v>
      </c>
      <c r="B4452" s="150" t="s">
        <v>31359</v>
      </c>
      <c r="C4452" s="150" t="s">
        <v>16415</v>
      </c>
      <c r="D4452" s="150">
        <v>185380</v>
      </c>
      <c r="E4452" s="150">
        <v>234662</v>
      </c>
      <c r="F4452" s="150" t="s">
        <v>31360</v>
      </c>
    </row>
    <row r="4453" spans="1:6" x14ac:dyDescent="0.15">
      <c r="A4453" s="150" t="s">
        <v>6867</v>
      </c>
      <c r="B4453" s="150" t="s">
        <v>31361</v>
      </c>
      <c r="C4453" s="150" t="s">
        <v>12880</v>
      </c>
      <c r="D4453" s="150">
        <v>8000</v>
      </c>
      <c r="E4453" s="150">
        <v>6900</v>
      </c>
      <c r="F4453" s="150" t="s">
        <v>22067</v>
      </c>
    </row>
    <row r="4454" spans="1:6" x14ac:dyDescent="0.15">
      <c r="A4454" s="150" t="s">
        <v>6868</v>
      </c>
      <c r="B4454" s="150" t="s">
        <v>31362</v>
      </c>
      <c r="C4454" s="150" t="s">
        <v>16416</v>
      </c>
      <c r="D4454" s="150">
        <v>11600</v>
      </c>
      <c r="E4454" s="150">
        <v>21200</v>
      </c>
      <c r="F4454" s="150" t="s">
        <v>28022</v>
      </c>
    </row>
    <row r="4455" spans="1:6" x14ac:dyDescent="0.15">
      <c r="A4455" s="150" t="s">
        <v>6869</v>
      </c>
      <c r="B4455" s="150" t="s">
        <v>31363</v>
      </c>
      <c r="C4455" s="150" t="s">
        <v>16417</v>
      </c>
      <c r="D4455" s="150">
        <v>4460</v>
      </c>
      <c r="E4455" s="150">
        <v>5180</v>
      </c>
      <c r="F4455" s="150" t="s">
        <v>22136</v>
      </c>
    </row>
    <row r="4456" spans="1:6" x14ac:dyDescent="0.15">
      <c r="A4456" s="150" t="s">
        <v>6870</v>
      </c>
      <c r="B4456" s="150" t="s">
        <v>31364</v>
      </c>
      <c r="C4456" s="150" t="s">
        <v>16418</v>
      </c>
      <c r="D4456" s="150">
        <v>97338</v>
      </c>
      <c r="E4456" s="150">
        <v>103770</v>
      </c>
      <c r="F4456" s="150" t="s">
        <v>24559</v>
      </c>
    </row>
    <row r="4457" spans="1:6" x14ac:dyDescent="0.15">
      <c r="A4457" s="150" t="s">
        <v>6871</v>
      </c>
      <c r="B4457" s="150" t="s">
        <v>31365</v>
      </c>
      <c r="C4457" s="150" t="s">
        <v>16419</v>
      </c>
      <c r="D4457" s="150">
        <v>120000</v>
      </c>
      <c r="E4457" s="150">
        <v>95000</v>
      </c>
      <c r="F4457" s="150" t="s">
        <v>22090</v>
      </c>
    </row>
    <row r="4458" spans="1:6" x14ac:dyDescent="0.15">
      <c r="A4458" s="150" t="s">
        <v>6872</v>
      </c>
      <c r="B4458" s="150" t="s">
        <v>31366</v>
      </c>
      <c r="C4458" s="150" t="s">
        <v>16420</v>
      </c>
      <c r="D4458" s="150">
        <v>8486</v>
      </c>
      <c r="E4458" s="150">
        <v>8706</v>
      </c>
      <c r="F4458" s="150" t="s">
        <v>24498</v>
      </c>
    </row>
    <row r="4459" spans="1:6" x14ac:dyDescent="0.15">
      <c r="A4459" s="150" t="s">
        <v>6873</v>
      </c>
      <c r="B4459" s="150" t="s">
        <v>31367</v>
      </c>
      <c r="C4459" s="150" t="s">
        <v>16421</v>
      </c>
      <c r="F4459" s="150" t="s">
        <v>503</v>
      </c>
    </row>
    <row r="4460" spans="1:6" x14ac:dyDescent="0.15">
      <c r="A4460" s="150" t="s">
        <v>6874</v>
      </c>
      <c r="B4460" s="150" t="s">
        <v>31368</v>
      </c>
      <c r="C4460" s="150" t="s">
        <v>14078</v>
      </c>
      <c r="D4460" s="150">
        <v>5300000</v>
      </c>
      <c r="E4460" s="150">
        <v>4360000</v>
      </c>
      <c r="F4460" s="150" t="s">
        <v>22067</v>
      </c>
    </row>
    <row r="4461" spans="1:6" x14ac:dyDescent="0.15">
      <c r="A4461" s="150" t="s">
        <v>6875</v>
      </c>
      <c r="B4461" s="150" t="s">
        <v>31369</v>
      </c>
      <c r="C4461" s="150" t="s">
        <v>16422</v>
      </c>
      <c r="D4461" s="150">
        <v>3528</v>
      </c>
      <c r="E4461" s="150">
        <v>6650</v>
      </c>
      <c r="F4461" s="150" t="s">
        <v>22088</v>
      </c>
    </row>
    <row r="4462" spans="1:6" x14ac:dyDescent="0.15">
      <c r="A4462" s="150" t="s">
        <v>6876</v>
      </c>
      <c r="B4462" s="150" t="s">
        <v>31370</v>
      </c>
      <c r="C4462" s="150" t="s">
        <v>16340</v>
      </c>
      <c r="D4462" s="150">
        <v>6552</v>
      </c>
      <c r="E4462" s="150">
        <v>6552</v>
      </c>
      <c r="F4462" s="150" t="s">
        <v>15506</v>
      </c>
    </row>
    <row r="4463" spans="1:6" x14ac:dyDescent="0.15">
      <c r="A4463" s="150" t="s">
        <v>6877</v>
      </c>
      <c r="B4463" s="150" t="s">
        <v>31371</v>
      </c>
      <c r="C4463" s="150" t="s">
        <v>15052</v>
      </c>
      <c r="D4463" s="150">
        <v>498460</v>
      </c>
      <c r="E4463" s="150">
        <v>852660</v>
      </c>
      <c r="F4463" s="150" t="s">
        <v>18774</v>
      </c>
    </row>
    <row r="4464" spans="1:6" x14ac:dyDescent="0.15">
      <c r="A4464" s="150" t="s">
        <v>6878</v>
      </c>
      <c r="B4464" s="150" t="s">
        <v>31372</v>
      </c>
      <c r="C4464" s="150" t="s">
        <v>16423</v>
      </c>
      <c r="D4464" s="150">
        <v>8120000</v>
      </c>
      <c r="E4464" s="150">
        <v>8500000</v>
      </c>
      <c r="F4464" s="150" t="s">
        <v>22060</v>
      </c>
    </row>
    <row r="4465" spans="1:6" x14ac:dyDescent="0.15">
      <c r="A4465" s="150" t="s">
        <v>6879</v>
      </c>
      <c r="B4465" s="150" t="s">
        <v>31373</v>
      </c>
      <c r="C4465" s="150" t="s">
        <v>16424</v>
      </c>
      <c r="F4465" s="150" t="s">
        <v>503</v>
      </c>
    </row>
    <row r="4466" spans="1:6" x14ac:dyDescent="0.15">
      <c r="A4466" s="150" t="s">
        <v>6880</v>
      </c>
      <c r="B4466" s="150" t="s">
        <v>31374</v>
      </c>
      <c r="C4466" s="150" t="s">
        <v>16425</v>
      </c>
      <c r="D4466" s="150">
        <v>490000</v>
      </c>
      <c r="E4466" s="150">
        <v>430000</v>
      </c>
      <c r="F4466" s="150" t="s">
        <v>31375</v>
      </c>
    </row>
    <row r="4467" spans="1:6" x14ac:dyDescent="0.15">
      <c r="A4467" s="150" t="s">
        <v>6881</v>
      </c>
      <c r="B4467" s="150" t="s">
        <v>31376</v>
      </c>
      <c r="C4467" s="150" t="s">
        <v>16427</v>
      </c>
      <c r="D4467" s="150">
        <v>70000</v>
      </c>
      <c r="E4467" s="150">
        <v>2000000</v>
      </c>
      <c r="F4467" s="150" t="s">
        <v>14062</v>
      </c>
    </row>
    <row r="4468" spans="1:6" x14ac:dyDescent="0.15">
      <c r="A4468" s="150" t="s">
        <v>6882</v>
      </c>
      <c r="B4468" s="150" t="s">
        <v>31377</v>
      </c>
      <c r="C4468" s="150" t="s">
        <v>16428</v>
      </c>
      <c r="D4468" s="150">
        <v>435306.4</v>
      </c>
      <c r="E4468" s="150">
        <v>610369.69999999995</v>
      </c>
      <c r="F4468" s="150" t="s">
        <v>18774</v>
      </c>
    </row>
    <row r="4469" spans="1:6" x14ac:dyDescent="0.15">
      <c r="A4469" s="150" t="s">
        <v>6883</v>
      </c>
      <c r="B4469" s="150" t="s">
        <v>31378</v>
      </c>
      <c r="C4469" s="150" t="s">
        <v>12620</v>
      </c>
      <c r="D4469" s="150">
        <v>30680</v>
      </c>
      <c r="E4469" s="150">
        <v>34026</v>
      </c>
      <c r="F4469" s="150" t="s">
        <v>22088</v>
      </c>
    </row>
    <row r="4470" spans="1:6" x14ac:dyDescent="0.15">
      <c r="A4470" s="150" t="s">
        <v>6884</v>
      </c>
      <c r="B4470" s="150" t="s">
        <v>31379</v>
      </c>
      <c r="C4470" s="150" t="s">
        <v>16429</v>
      </c>
      <c r="D4470" s="150">
        <v>21000000</v>
      </c>
      <c r="E4470" s="150">
        <v>90000000</v>
      </c>
      <c r="F4470" s="150" t="s">
        <v>24477</v>
      </c>
    </row>
    <row r="4471" spans="1:6" x14ac:dyDescent="0.15">
      <c r="A4471" s="150" t="s">
        <v>6885</v>
      </c>
      <c r="B4471" s="150" t="s">
        <v>31380</v>
      </c>
      <c r="C4471" s="150" t="s">
        <v>16430</v>
      </c>
      <c r="D4471" s="150">
        <v>11200000</v>
      </c>
      <c r="E4471" s="150">
        <v>14100000</v>
      </c>
      <c r="F4471" s="150" t="s">
        <v>22098</v>
      </c>
    </row>
    <row r="4472" spans="1:6" x14ac:dyDescent="0.15">
      <c r="A4472" s="150" t="s">
        <v>6886</v>
      </c>
      <c r="B4472" s="150" t="s">
        <v>31381</v>
      </c>
      <c r="C4472" s="150" t="s">
        <v>16431</v>
      </c>
      <c r="D4472" s="150">
        <v>9000000000</v>
      </c>
      <c r="E4472" s="150">
        <v>9270000000</v>
      </c>
      <c r="F4472" s="150" t="s">
        <v>24492</v>
      </c>
    </row>
    <row r="4473" spans="1:6" x14ac:dyDescent="0.15">
      <c r="A4473" s="150" t="s">
        <v>6887</v>
      </c>
      <c r="B4473" s="150" t="s">
        <v>31382</v>
      </c>
      <c r="C4473" s="150" t="s">
        <v>16432</v>
      </c>
      <c r="D4473" s="150">
        <v>27130</v>
      </c>
      <c r="E4473" s="150">
        <v>67060</v>
      </c>
      <c r="F4473" s="150" t="s">
        <v>22088</v>
      </c>
    </row>
    <row r="4474" spans="1:6" x14ac:dyDescent="0.15">
      <c r="A4474" s="150" t="s">
        <v>6888</v>
      </c>
      <c r="B4474" s="150" t="s">
        <v>31383</v>
      </c>
      <c r="C4474" s="150" t="s">
        <v>16433</v>
      </c>
      <c r="D4474" s="150">
        <v>14920</v>
      </c>
      <c r="E4474" s="150">
        <v>17500</v>
      </c>
      <c r="F4474" s="150" t="s">
        <v>24459</v>
      </c>
    </row>
    <row r="4475" spans="1:6" x14ac:dyDescent="0.15">
      <c r="A4475" s="150" t="s">
        <v>6889</v>
      </c>
      <c r="B4475" s="150" t="s">
        <v>31384</v>
      </c>
      <c r="C4475" s="150" t="s">
        <v>16434</v>
      </c>
      <c r="D4475" s="150">
        <v>3043100</v>
      </c>
      <c r="E4475" s="150">
        <v>623150</v>
      </c>
      <c r="F4475" s="150" t="s">
        <v>26662</v>
      </c>
    </row>
    <row r="4476" spans="1:6" x14ac:dyDescent="0.15">
      <c r="A4476" s="150" t="s">
        <v>6890</v>
      </c>
      <c r="B4476" s="150" t="s">
        <v>31385</v>
      </c>
      <c r="C4476" s="150" t="s">
        <v>16435</v>
      </c>
      <c r="D4476" s="150">
        <v>20000</v>
      </c>
      <c r="E4476" s="150">
        <v>40000</v>
      </c>
      <c r="F4476" s="150" t="s">
        <v>24529</v>
      </c>
    </row>
    <row r="4477" spans="1:6" x14ac:dyDescent="0.15">
      <c r="A4477" s="150" t="s">
        <v>6891</v>
      </c>
      <c r="B4477" s="150" t="s">
        <v>31386</v>
      </c>
      <c r="C4477" s="150" t="s">
        <v>16436</v>
      </c>
      <c r="D4477" s="150">
        <v>6200000</v>
      </c>
      <c r="E4477" s="150">
        <v>7680000</v>
      </c>
      <c r="F4477" s="150" t="s">
        <v>31387</v>
      </c>
    </row>
    <row r="4478" spans="1:6" x14ac:dyDescent="0.15">
      <c r="A4478" s="150" t="s">
        <v>6892</v>
      </c>
      <c r="B4478" s="150" t="s">
        <v>31388</v>
      </c>
      <c r="C4478" s="150" t="s">
        <v>16437</v>
      </c>
      <c r="D4478" s="150">
        <v>10000</v>
      </c>
      <c r="E4478" s="150">
        <v>18000</v>
      </c>
      <c r="F4478" s="150" t="s">
        <v>22172</v>
      </c>
    </row>
    <row r="4479" spans="1:6" x14ac:dyDescent="0.15">
      <c r="A4479" s="150" t="s">
        <v>6893</v>
      </c>
      <c r="B4479" s="150" t="s">
        <v>31389</v>
      </c>
      <c r="C4479" s="150" t="s">
        <v>16438</v>
      </c>
      <c r="D4479" s="150">
        <v>168481896</v>
      </c>
      <c r="E4479" s="150">
        <v>185921970</v>
      </c>
      <c r="F4479" s="150" t="s">
        <v>31390</v>
      </c>
    </row>
    <row r="4480" spans="1:6" x14ac:dyDescent="0.15">
      <c r="A4480" s="150" t="s">
        <v>6894</v>
      </c>
      <c r="B4480" s="150" t="s">
        <v>31391</v>
      </c>
      <c r="C4480" s="150" t="s">
        <v>16439</v>
      </c>
      <c r="D4480" s="150">
        <v>3300000</v>
      </c>
      <c r="E4480" s="150">
        <v>10100000</v>
      </c>
      <c r="F4480" s="150" t="s">
        <v>22060</v>
      </c>
    </row>
    <row r="4481" spans="1:6" x14ac:dyDescent="0.15">
      <c r="A4481" s="150" t="s">
        <v>6895</v>
      </c>
      <c r="B4481" s="150" t="s">
        <v>31392</v>
      </c>
      <c r="C4481" s="150" t="s">
        <v>16440</v>
      </c>
      <c r="D4481" s="150">
        <v>1154032</v>
      </c>
      <c r="E4481" s="150">
        <v>1732451</v>
      </c>
      <c r="F4481" s="150" t="s">
        <v>22051</v>
      </c>
    </row>
    <row r="4482" spans="1:6" x14ac:dyDescent="0.15">
      <c r="A4482" s="150" t="s">
        <v>6896</v>
      </c>
      <c r="B4482" s="150" t="s">
        <v>31393</v>
      </c>
      <c r="C4482" s="150" t="s">
        <v>16441</v>
      </c>
      <c r="D4482" s="150">
        <v>12250000</v>
      </c>
      <c r="E4482" s="150">
        <v>20697820</v>
      </c>
      <c r="F4482" s="150" t="s">
        <v>31394</v>
      </c>
    </row>
    <row r="4483" spans="1:6" x14ac:dyDescent="0.15">
      <c r="A4483" s="150" t="s">
        <v>6897</v>
      </c>
      <c r="B4483" s="150" t="s">
        <v>31395</v>
      </c>
      <c r="C4483" s="150" t="s">
        <v>16442</v>
      </c>
      <c r="F4483" s="150" t="s">
        <v>503</v>
      </c>
    </row>
    <row r="4484" spans="1:6" x14ac:dyDescent="0.15">
      <c r="A4484" s="150" t="s">
        <v>6898</v>
      </c>
      <c r="B4484" s="150" t="s">
        <v>31396</v>
      </c>
      <c r="C4484" s="150" t="s">
        <v>16443</v>
      </c>
      <c r="D4484" s="150">
        <v>1300000</v>
      </c>
      <c r="E4484" s="150">
        <v>1360400</v>
      </c>
      <c r="F4484" s="150" t="s">
        <v>22110</v>
      </c>
    </row>
    <row r="4485" spans="1:6" x14ac:dyDescent="0.15">
      <c r="A4485" s="150" t="s">
        <v>6899</v>
      </c>
      <c r="B4485" s="150" t="s">
        <v>31397</v>
      </c>
      <c r="C4485" s="150" t="s">
        <v>16444</v>
      </c>
      <c r="D4485" s="150">
        <v>19000</v>
      </c>
      <c r="E4485" s="150">
        <v>22000</v>
      </c>
      <c r="F4485" s="150" t="s">
        <v>27228</v>
      </c>
    </row>
    <row r="4486" spans="1:6" x14ac:dyDescent="0.15">
      <c r="A4486" s="150" t="s">
        <v>6900</v>
      </c>
      <c r="B4486" s="150" t="s">
        <v>31398</v>
      </c>
      <c r="C4486" s="150" t="s">
        <v>16445</v>
      </c>
      <c r="D4486" s="150">
        <v>424000000</v>
      </c>
      <c r="E4486" s="150">
        <v>164000000</v>
      </c>
      <c r="F4486" s="150" t="s">
        <v>22116</v>
      </c>
    </row>
    <row r="4487" spans="1:6" x14ac:dyDescent="0.15">
      <c r="A4487" s="150" t="s">
        <v>6901</v>
      </c>
      <c r="B4487" s="150" t="s">
        <v>31399</v>
      </c>
      <c r="C4487" s="150" t="s">
        <v>16446</v>
      </c>
      <c r="D4487" s="150">
        <v>886990</v>
      </c>
      <c r="E4487" s="150">
        <v>1201700</v>
      </c>
      <c r="F4487" s="150" t="s">
        <v>22172</v>
      </c>
    </row>
    <row r="4488" spans="1:6" x14ac:dyDescent="0.15">
      <c r="A4488" s="150" t="s">
        <v>6902</v>
      </c>
      <c r="B4488" s="150" t="s">
        <v>31400</v>
      </c>
      <c r="C4488" s="150" t="s">
        <v>16447</v>
      </c>
      <c r="D4488" s="150">
        <v>78000</v>
      </c>
      <c r="E4488" s="150">
        <v>63800</v>
      </c>
      <c r="F4488" s="150" t="s">
        <v>24498</v>
      </c>
    </row>
    <row r="4489" spans="1:6" x14ac:dyDescent="0.15">
      <c r="A4489" s="150" t="s">
        <v>6903</v>
      </c>
      <c r="B4489" s="150" t="s">
        <v>31401</v>
      </c>
      <c r="C4489" s="150" t="s">
        <v>16448</v>
      </c>
      <c r="D4489" s="150">
        <v>4000000</v>
      </c>
      <c r="E4489" s="150">
        <v>4000000</v>
      </c>
      <c r="F4489" s="150" t="s">
        <v>24727</v>
      </c>
    </row>
    <row r="4490" spans="1:6" x14ac:dyDescent="0.15">
      <c r="A4490" s="150" t="s">
        <v>6904</v>
      </c>
      <c r="B4490" s="150" t="s">
        <v>31402</v>
      </c>
      <c r="C4490" s="150" t="s">
        <v>16449</v>
      </c>
      <c r="D4490" s="150">
        <v>649128000</v>
      </c>
      <c r="E4490" s="150">
        <v>790820000</v>
      </c>
      <c r="F4490" s="150" t="s">
        <v>22098</v>
      </c>
    </row>
    <row r="4491" spans="1:6" x14ac:dyDescent="0.15">
      <c r="A4491" s="150" t="s">
        <v>6905</v>
      </c>
      <c r="B4491" s="150" t="s">
        <v>31403</v>
      </c>
      <c r="C4491" s="150" t="s">
        <v>15619</v>
      </c>
      <c r="D4491" s="150">
        <v>28760280</v>
      </c>
      <c r="E4491" s="150">
        <v>44377640</v>
      </c>
      <c r="F4491" s="150" t="s">
        <v>24465</v>
      </c>
    </row>
    <row r="4492" spans="1:6" x14ac:dyDescent="0.15">
      <c r="A4492" s="150" t="s">
        <v>6906</v>
      </c>
      <c r="B4492" s="150" t="s">
        <v>31404</v>
      </c>
      <c r="C4492" s="150" t="s">
        <v>16450</v>
      </c>
      <c r="D4492" s="150">
        <v>1560000</v>
      </c>
      <c r="E4492" s="150">
        <v>5350000</v>
      </c>
      <c r="F4492" s="150" t="s">
        <v>22098</v>
      </c>
    </row>
    <row r="4493" spans="1:6" x14ac:dyDescent="0.15">
      <c r="A4493" s="150" t="s">
        <v>6907</v>
      </c>
      <c r="B4493" s="150" t="s">
        <v>31405</v>
      </c>
      <c r="C4493" s="150" t="s">
        <v>16451</v>
      </c>
      <c r="D4493" s="150">
        <v>268394.84000000003</v>
      </c>
      <c r="E4493" s="150">
        <v>431728</v>
      </c>
      <c r="F4493" s="150" t="s">
        <v>22120</v>
      </c>
    </row>
    <row r="4494" spans="1:6" x14ac:dyDescent="0.15">
      <c r="A4494" s="150" t="s">
        <v>6908</v>
      </c>
      <c r="B4494" s="150" t="s">
        <v>31406</v>
      </c>
      <c r="C4494" s="150" t="s">
        <v>16452</v>
      </c>
      <c r="D4494" s="150">
        <v>195000</v>
      </c>
      <c r="E4494" s="150">
        <v>120000</v>
      </c>
      <c r="F4494" s="150" t="s">
        <v>28825</v>
      </c>
    </row>
    <row r="4495" spans="1:6" x14ac:dyDescent="0.15">
      <c r="A4495" s="150" t="s">
        <v>6909</v>
      </c>
      <c r="B4495" s="150" t="s">
        <v>31407</v>
      </c>
      <c r="C4495" s="150" t="s">
        <v>16453</v>
      </c>
      <c r="F4495" s="150" t="s">
        <v>503</v>
      </c>
    </row>
    <row r="4496" spans="1:6" x14ac:dyDescent="0.15">
      <c r="A4496" s="150" t="s">
        <v>6910</v>
      </c>
      <c r="B4496" s="150" t="s">
        <v>31408</v>
      </c>
      <c r="C4496" s="150" t="s">
        <v>14957</v>
      </c>
      <c r="D4496" s="150">
        <v>860982.5</v>
      </c>
      <c r="E4496" s="150">
        <v>944845</v>
      </c>
      <c r="F4496" s="150" t="s">
        <v>27234</v>
      </c>
    </row>
    <row r="4497" spans="1:6" x14ac:dyDescent="0.15">
      <c r="A4497" s="150" t="s">
        <v>6911</v>
      </c>
      <c r="B4497" s="150" t="s">
        <v>31409</v>
      </c>
      <c r="C4497" s="150" t="s">
        <v>16454</v>
      </c>
      <c r="D4497" s="150">
        <v>2376892.66</v>
      </c>
      <c r="E4497" s="150">
        <v>2541279</v>
      </c>
      <c r="F4497" s="150" t="s">
        <v>18774</v>
      </c>
    </row>
    <row r="4498" spans="1:6" x14ac:dyDescent="0.15">
      <c r="A4498" s="150" t="s">
        <v>6912</v>
      </c>
      <c r="B4498" s="150" t="s">
        <v>31410</v>
      </c>
      <c r="C4498" s="150" t="s">
        <v>16455</v>
      </c>
      <c r="D4498" s="150">
        <v>20436280</v>
      </c>
      <c r="E4498" s="150">
        <v>23419890</v>
      </c>
      <c r="F4498" s="150" t="s">
        <v>22172</v>
      </c>
    </row>
    <row r="4499" spans="1:6" x14ac:dyDescent="0.15">
      <c r="A4499" s="150" t="s">
        <v>6913</v>
      </c>
      <c r="B4499" s="150" t="s">
        <v>31411</v>
      </c>
      <c r="C4499" s="150" t="s">
        <v>16456</v>
      </c>
      <c r="D4499" s="150">
        <v>32000000</v>
      </c>
      <c r="E4499" s="150">
        <v>65000000</v>
      </c>
      <c r="F4499" s="150" t="s">
        <v>31412</v>
      </c>
    </row>
    <row r="4500" spans="1:6" x14ac:dyDescent="0.15">
      <c r="A4500" s="150" t="s">
        <v>6914</v>
      </c>
      <c r="B4500" s="150" t="s">
        <v>16457</v>
      </c>
      <c r="C4500" s="150" t="s">
        <v>16458</v>
      </c>
      <c r="F4500" s="150" t="s">
        <v>503</v>
      </c>
    </row>
    <row r="4501" spans="1:6" x14ac:dyDescent="0.15">
      <c r="A4501" s="150" t="s">
        <v>6915</v>
      </c>
      <c r="B4501" s="150" t="s">
        <v>28763</v>
      </c>
      <c r="C4501" s="150" t="s">
        <v>16459</v>
      </c>
      <c r="D4501" s="150">
        <v>0</v>
      </c>
      <c r="E4501" s="150">
        <v>0</v>
      </c>
      <c r="F4501" s="150" t="s">
        <v>24738</v>
      </c>
    </row>
    <row r="4502" spans="1:6" x14ac:dyDescent="0.15">
      <c r="A4502" s="150" t="s">
        <v>6916</v>
      </c>
      <c r="B4502" s="150" t="s">
        <v>31413</v>
      </c>
      <c r="C4502" s="150" t="s">
        <v>16460</v>
      </c>
      <c r="D4502" s="150">
        <v>15000000</v>
      </c>
      <c r="E4502" s="150">
        <v>20500000</v>
      </c>
      <c r="F4502" s="150" t="s">
        <v>22103</v>
      </c>
    </row>
    <row r="4503" spans="1:6" x14ac:dyDescent="0.15">
      <c r="A4503" s="150" t="s">
        <v>6917</v>
      </c>
      <c r="B4503" s="150" t="s">
        <v>31414</v>
      </c>
      <c r="C4503" s="150" t="s">
        <v>16461</v>
      </c>
      <c r="F4503" s="150" t="s">
        <v>503</v>
      </c>
    </row>
    <row r="4504" spans="1:6" x14ac:dyDescent="0.15">
      <c r="A4504" s="150" t="s">
        <v>6918</v>
      </c>
      <c r="B4504" s="150" t="s">
        <v>31415</v>
      </c>
      <c r="C4504" s="150" t="s">
        <v>16462</v>
      </c>
      <c r="F4504" s="150" t="s">
        <v>503</v>
      </c>
    </row>
    <row r="4505" spans="1:6" x14ac:dyDescent="0.15">
      <c r="A4505" s="150" t="s">
        <v>6919</v>
      </c>
      <c r="B4505" s="150" t="s">
        <v>31416</v>
      </c>
      <c r="C4505" s="150" t="s">
        <v>16463</v>
      </c>
      <c r="F4505" s="150" t="s">
        <v>503</v>
      </c>
    </row>
    <row r="4506" spans="1:6" x14ac:dyDescent="0.15">
      <c r="A4506" s="150" t="s">
        <v>6920</v>
      </c>
      <c r="B4506" s="150" t="s">
        <v>31417</v>
      </c>
      <c r="C4506" s="150" t="s">
        <v>16464</v>
      </c>
      <c r="F4506" s="150" t="s">
        <v>503</v>
      </c>
    </row>
    <row r="4507" spans="1:6" x14ac:dyDescent="0.15">
      <c r="A4507" s="150" t="s">
        <v>6921</v>
      </c>
      <c r="B4507" s="150" t="s">
        <v>31418</v>
      </c>
      <c r="C4507" s="150" t="s">
        <v>16465</v>
      </c>
      <c r="D4507" s="150">
        <v>5860000</v>
      </c>
      <c r="E4507" s="150">
        <v>14648000</v>
      </c>
      <c r="F4507" s="150" t="s">
        <v>22098</v>
      </c>
    </row>
    <row r="4508" spans="1:6" x14ac:dyDescent="0.15">
      <c r="A4508" s="150" t="s">
        <v>6922</v>
      </c>
      <c r="B4508" s="150" t="s">
        <v>31419</v>
      </c>
      <c r="C4508" s="150" t="s">
        <v>16466</v>
      </c>
      <c r="D4508" s="150">
        <v>12000000</v>
      </c>
      <c r="E4508" s="150">
        <v>25000000</v>
      </c>
      <c r="F4508" s="150" t="s">
        <v>22051</v>
      </c>
    </row>
    <row r="4509" spans="1:6" x14ac:dyDescent="0.15">
      <c r="A4509" s="150" t="s">
        <v>6923</v>
      </c>
      <c r="B4509" s="150" t="s">
        <v>31420</v>
      </c>
      <c r="C4509" s="150" t="s">
        <v>16467</v>
      </c>
      <c r="F4509" s="150" t="s">
        <v>503</v>
      </c>
    </row>
    <row r="4510" spans="1:6" x14ac:dyDescent="0.15">
      <c r="A4510" s="150" t="s">
        <v>6924</v>
      </c>
      <c r="B4510" s="150" t="s">
        <v>31421</v>
      </c>
      <c r="C4510" s="150" t="s">
        <v>16468</v>
      </c>
      <c r="D4510" s="150">
        <v>6000000</v>
      </c>
      <c r="E4510" s="150">
        <v>16800000</v>
      </c>
      <c r="F4510" s="150" t="s">
        <v>28406</v>
      </c>
    </row>
    <row r="4511" spans="1:6" x14ac:dyDescent="0.15">
      <c r="A4511" s="150" t="s">
        <v>6925</v>
      </c>
      <c r="B4511" s="150" t="s">
        <v>31422</v>
      </c>
      <c r="C4511" s="150" t="s">
        <v>16469</v>
      </c>
      <c r="D4511" s="150">
        <v>114640</v>
      </c>
      <c r="E4511" s="150">
        <v>163890</v>
      </c>
      <c r="F4511" s="150" t="s">
        <v>24582</v>
      </c>
    </row>
    <row r="4512" spans="1:6" x14ac:dyDescent="0.15">
      <c r="A4512" s="150" t="s">
        <v>6926</v>
      </c>
      <c r="B4512" s="150" t="s">
        <v>31423</v>
      </c>
      <c r="C4512" s="150" t="s">
        <v>16470</v>
      </c>
      <c r="D4512" s="150">
        <v>2350000</v>
      </c>
      <c r="E4512" s="150">
        <v>6450000</v>
      </c>
      <c r="F4512" s="150" t="s">
        <v>22154</v>
      </c>
    </row>
    <row r="4513" spans="1:6" x14ac:dyDescent="0.15">
      <c r="A4513" s="150" t="s">
        <v>6927</v>
      </c>
      <c r="B4513" s="150" t="s">
        <v>31424</v>
      </c>
      <c r="C4513" s="150" t="s">
        <v>13005</v>
      </c>
      <c r="D4513" s="150">
        <v>2700000</v>
      </c>
      <c r="E4513" s="150">
        <v>2070000</v>
      </c>
      <c r="F4513" s="150" t="s">
        <v>22060</v>
      </c>
    </row>
    <row r="4514" spans="1:6" x14ac:dyDescent="0.15">
      <c r="A4514" s="150" t="s">
        <v>6928</v>
      </c>
      <c r="B4514" s="150" t="s">
        <v>31425</v>
      </c>
      <c r="C4514" s="150" t="s">
        <v>16471</v>
      </c>
      <c r="D4514" s="150">
        <v>387062</v>
      </c>
      <c r="E4514" s="150">
        <v>791062</v>
      </c>
      <c r="F4514" s="150" t="s">
        <v>22098</v>
      </c>
    </row>
    <row r="4515" spans="1:6" x14ac:dyDescent="0.15">
      <c r="A4515" s="150" t="s">
        <v>6929</v>
      </c>
      <c r="B4515" s="150" t="s">
        <v>31426</v>
      </c>
      <c r="C4515" s="150" t="s">
        <v>16472</v>
      </c>
      <c r="D4515" s="150">
        <v>241700000</v>
      </c>
      <c r="E4515" s="150">
        <v>360600000</v>
      </c>
      <c r="F4515" s="150" t="s">
        <v>31427</v>
      </c>
    </row>
    <row r="4516" spans="1:6" x14ac:dyDescent="0.15">
      <c r="A4516" s="150" t="s">
        <v>6930</v>
      </c>
      <c r="B4516" s="150" t="s">
        <v>31428</v>
      </c>
      <c r="C4516" s="150" t="s">
        <v>16473</v>
      </c>
      <c r="D4516" s="150">
        <v>476604</v>
      </c>
      <c r="E4516" s="150">
        <v>313254</v>
      </c>
      <c r="F4516" s="150" t="s">
        <v>22060</v>
      </c>
    </row>
    <row r="4517" spans="1:6" x14ac:dyDescent="0.15">
      <c r="A4517" s="150" t="s">
        <v>6931</v>
      </c>
      <c r="B4517" s="150" t="s">
        <v>31429</v>
      </c>
      <c r="C4517" s="150" t="s">
        <v>16474</v>
      </c>
      <c r="F4517" s="150" t="s">
        <v>503</v>
      </c>
    </row>
    <row r="4518" spans="1:6" x14ac:dyDescent="0.15">
      <c r="A4518" s="150" t="s">
        <v>6932</v>
      </c>
      <c r="B4518" s="150" t="s">
        <v>31430</v>
      </c>
      <c r="C4518" s="150" t="s">
        <v>16475</v>
      </c>
      <c r="D4518" s="150">
        <v>1540</v>
      </c>
      <c r="E4518" s="150">
        <v>7600</v>
      </c>
      <c r="F4518" s="150" t="s">
        <v>31431</v>
      </c>
    </row>
    <row r="4519" spans="1:6" x14ac:dyDescent="0.15">
      <c r="A4519" s="150" t="s">
        <v>6933</v>
      </c>
      <c r="B4519" s="150" t="s">
        <v>31432</v>
      </c>
      <c r="C4519" s="150" t="s">
        <v>16476</v>
      </c>
      <c r="D4519" s="150">
        <v>3160000</v>
      </c>
      <c r="E4519" s="150">
        <v>4670000</v>
      </c>
      <c r="F4519" s="150" t="s">
        <v>31433</v>
      </c>
    </row>
    <row r="4520" spans="1:6" x14ac:dyDescent="0.15">
      <c r="A4520" s="150" t="s">
        <v>6934</v>
      </c>
      <c r="B4520" s="150" t="s">
        <v>31434</v>
      </c>
      <c r="C4520" s="150" t="s">
        <v>16477</v>
      </c>
      <c r="D4520" s="150">
        <v>2662810</v>
      </c>
      <c r="E4520" s="150">
        <v>3000000</v>
      </c>
      <c r="F4520" s="150" t="s">
        <v>18774</v>
      </c>
    </row>
    <row r="4521" spans="1:6" x14ac:dyDescent="0.15">
      <c r="A4521" s="150" t="s">
        <v>6935</v>
      </c>
      <c r="B4521" s="150" t="s">
        <v>31435</v>
      </c>
      <c r="C4521" s="150" t="s">
        <v>16478</v>
      </c>
      <c r="D4521" s="150">
        <v>900000</v>
      </c>
      <c r="E4521" s="150">
        <v>1200000</v>
      </c>
      <c r="F4521" s="150" t="s">
        <v>26960</v>
      </c>
    </row>
    <row r="4522" spans="1:6" x14ac:dyDescent="0.15">
      <c r="A4522" s="150" t="s">
        <v>6936</v>
      </c>
      <c r="B4522" s="150" t="s">
        <v>31436</v>
      </c>
      <c r="C4522" s="150" t="s">
        <v>16479</v>
      </c>
      <c r="D4522" s="150">
        <v>4520</v>
      </c>
      <c r="E4522" s="150">
        <v>7137</v>
      </c>
      <c r="F4522" s="150" t="s">
        <v>22136</v>
      </c>
    </row>
    <row r="4523" spans="1:6" x14ac:dyDescent="0.15">
      <c r="A4523" s="150" t="s">
        <v>6937</v>
      </c>
      <c r="B4523" s="150" t="s">
        <v>31437</v>
      </c>
      <c r="C4523" s="150" t="s">
        <v>16480</v>
      </c>
      <c r="D4523" s="150">
        <v>35000000</v>
      </c>
      <c r="E4523" s="150">
        <v>240000000</v>
      </c>
      <c r="F4523" s="150" t="s">
        <v>22098</v>
      </c>
    </row>
    <row r="4524" spans="1:6" x14ac:dyDescent="0.15">
      <c r="A4524" s="150" t="s">
        <v>6938</v>
      </c>
      <c r="B4524" s="150" t="s">
        <v>31438</v>
      </c>
      <c r="C4524" s="150" t="s">
        <v>16481</v>
      </c>
      <c r="D4524" s="150">
        <v>4500000</v>
      </c>
      <c r="E4524" s="150">
        <v>4500000</v>
      </c>
      <c r="F4524" s="150" t="s">
        <v>22103</v>
      </c>
    </row>
    <row r="4525" spans="1:6" x14ac:dyDescent="0.15">
      <c r="A4525" s="150" t="s">
        <v>6939</v>
      </c>
      <c r="B4525" s="150" t="s">
        <v>31439</v>
      </c>
      <c r="C4525" s="150" t="s">
        <v>16482</v>
      </c>
      <c r="D4525" s="150">
        <v>25000</v>
      </c>
      <c r="E4525" s="150">
        <v>100000</v>
      </c>
      <c r="F4525" s="150" t="s">
        <v>22069</v>
      </c>
    </row>
    <row r="4526" spans="1:6" x14ac:dyDescent="0.15">
      <c r="A4526" s="150" t="s">
        <v>6940</v>
      </c>
      <c r="B4526" s="150" t="s">
        <v>31440</v>
      </c>
      <c r="C4526" s="150" t="s">
        <v>16483</v>
      </c>
      <c r="D4526" s="150">
        <v>162000</v>
      </c>
      <c r="E4526" s="150">
        <v>183000</v>
      </c>
      <c r="F4526" s="150" t="s">
        <v>24493</v>
      </c>
    </row>
    <row r="4527" spans="1:6" x14ac:dyDescent="0.15">
      <c r="A4527" s="150" t="s">
        <v>6941</v>
      </c>
      <c r="B4527" s="150" t="s">
        <v>31441</v>
      </c>
      <c r="C4527" s="150" t="s">
        <v>16484</v>
      </c>
      <c r="D4527" s="150">
        <v>499000</v>
      </c>
      <c r="E4527" s="150">
        <v>678000</v>
      </c>
      <c r="F4527" s="150" t="s">
        <v>24493</v>
      </c>
    </row>
    <row r="4528" spans="1:6" x14ac:dyDescent="0.15">
      <c r="A4528" s="150" t="s">
        <v>6942</v>
      </c>
      <c r="B4528" s="150" t="s">
        <v>31442</v>
      </c>
      <c r="C4528" s="150" t="s">
        <v>16485</v>
      </c>
      <c r="D4528" s="150">
        <v>163350</v>
      </c>
      <c r="E4528" s="150">
        <v>242940</v>
      </c>
      <c r="F4528" s="150" t="s">
        <v>24493</v>
      </c>
    </row>
    <row r="4529" spans="1:6" x14ac:dyDescent="0.15">
      <c r="A4529" s="150" t="s">
        <v>6943</v>
      </c>
      <c r="B4529" s="150" t="s">
        <v>31443</v>
      </c>
      <c r="C4529" s="150" t="s">
        <v>2868</v>
      </c>
      <c r="D4529" s="150">
        <v>524096</v>
      </c>
      <c r="E4529" s="150">
        <v>792790</v>
      </c>
      <c r="F4529" s="150" t="s">
        <v>22067</v>
      </c>
    </row>
    <row r="4530" spans="1:6" x14ac:dyDescent="0.15">
      <c r="A4530" s="150" t="s">
        <v>6944</v>
      </c>
      <c r="B4530" s="150" t="s">
        <v>31444</v>
      </c>
      <c r="C4530" s="150" t="s">
        <v>16486</v>
      </c>
      <c r="D4530" s="150">
        <v>55000000</v>
      </c>
      <c r="E4530" s="150">
        <v>65000000</v>
      </c>
      <c r="F4530" s="150" t="s">
        <v>22103</v>
      </c>
    </row>
    <row r="4531" spans="1:6" x14ac:dyDescent="0.15">
      <c r="A4531" s="150" t="s">
        <v>6945</v>
      </c>
      <c r="B4531" s="150" t="s">
        <v>31445</v>
      </c>
      <c r="C4531" s="150" t="s">
        <v>16487</v>
      </c>
      <c r="D4531" s="150">
        <v>1229900</v>
      </c>
      <c r="E4531" s="150">
        <v>1632400</v>
      </c>
      <c r="F4531" s="150" t="s">
        <v>22067</v>
      </c>
    </row>
    <row r="4532" spans="1:6" x14ac:dyDescent="0.15">
      <c r="A4532" s="150" t="s">
        <v>6946</v>
      </c>
      <c r="B4532" s="150" t="s">
        <v>31446</v>
      </c>
      <c r="C4532" s="150" t="s">
        <v>16488</v>
      </c>
      <c r="D4532" s="150">
        <v>2200880</v>
      </c>
      <c r="E4532" s="150">
        <v>2600000</v>
      </c>
      <c r="F4532" s="150" t="s">
        <v>22172</v>
      </c>
    </row>
    <row r="4533" spans="1:6" x14ac:dyDescent="0.15">
      <c r="A4533" s="150" t="s">
        <v>6947</v>
      </c>
      <c r="B4533" s="150" t="s">
        <v>31447</v>
      </c>
      <c r="C4533" s="150" t="s">
        <v>16489</v>
      </c>
      <c r="D4533" s="150">
        <v>220000</v>
      </c>
      <c r="E4533" s="150">
        <v>220000</v>
      </c>
      <c r="F4533" s="150" t="s">
        <v>15506</v>
      </c>
    </row>
    <row r="4534" spans="1:6" x14ac:dyDescent="0.15">
      <c r="A4534" s="150" t="s">
        <v>6948</v>
      </c>
      <c r="B4534" s="150" t="s">
        <v>31448</v>
      </c>
      <c r="C4534" s="150" t="s">
        <v>16490</v>
      </c>
      <c r="D4534" s="150">
        <v>2000</v>
      </c>
      <c r="E4534" s="150">
        <v>8000</v>
      </c>
      <c r="F4534" s="150" t="s">
        <v>22090</v>
      </c>
    </row>
    <row r="4535" spans="1:6" x14ac:dyDescent="0.15">
      <c r="A4535" s="150" t="s">
        <v>6949</v>
      </c>
      <c r="B4535" s="150" t="s">
        <v>29741</v>
      </c>
      <c r="C4535" s="150" t="s">
        <v>14937</v>
      </c>
      <c r="D4535" s="150">
        <v>2000000</v>
      </c>
      <c r="E4535" s="150">
        <v>1200000</v>
      </c>
      <c r="F4535" s="150" t="s">
        <v>22053</v>
      </c>
    </row>
    <row r="4536" spans="1:6" x14ac:dyDescent="0.15">
      <c r="A4536" s="150" t="s">
        <v>6950</v>
      </c>
      <c r="B4536" s="150" t="s">
        <v>31449</v>
      </c>
      <c r="C4536" s="150" t="s">
        <v>16491</v>
      </c>
      <c r="D4536" s="150">
        <v>115482500</v>
      </c>
      <c r="E4536" s="150">
        <v>228304000</v>
      </c>
      <c r="F4536" s="150" t="s">
        <v>24571</v>
      </c>
    </row>
    <row r="4537" spans="1:6" x14ac:dyDescent="0.15">
      <c r="A4537" s="150" t="s">
        <v>6951</v>
      </c>
      <c r="B4537" s="150" t="s">
        <v>31450</v>
      </c>
      <c r="C4537" s="150" t="s">
        <v>16492</v>
      </c>
      <c r="D4537" s="150">
        <v>115000</v>
      </c>
      <c r="E4537" s="150">
        <v>77000</v>
      </c>
      <c r="F4537" s="150" t="s">
        <v>22060</v>
      </c>
    </row>
    <row r="4538" spans="1:6" x14ac:dyDescent="0.15">
      <c r="A4538" s="150" t="s">
        <v>6952</v>
      </c>
      <c r="B4538" s="150" t="s">
        <v>31451</v>
      </c>
      <c r="C4538" s="150" t="s">
        <v>16493</v>
      </c>
      <c r="D4538" s="150">
        <v>81000</v>
      </c>
      <c r="E4538" s="150">
        <v>81000</v>
      </c>
      <c r="F4538" s="150" t="s">
        <v>22060</v>
      </c>
    </row>
    <row r="4539" spans="1:6" x14ac:dyDescent="0.15">
      <c r="A4539" s="150" t="s">
        <v>6953</v>
      </c>
      <c r="B4539" s="150" t="s">
        <v>31452</v>
      </c>
      <c r="C4539" s="150" t="s">
        <v>16494</v>
      </c>
      <c r="D4539" s="150">
        <v>8073353</v>
      </c>
      <c r="E4539" s="150">
        <v>9239097</v>
      </c>
      <c r="F4539" s="150" t="s">
        <v>28304</v>
      </c>
    </row>
    <row r="4540" spans="1:6" x14ac:dyDescent="0.15">
      <c r="A4540" s="150" t="s">
        <v>6954</v>
      </c>
      <c r="B4540" s="150" t="s">
        <v>31453</v>
      </c>
      <c r="C4540" s="150" t="s">
        <v>16495</v>
      </c>
      <c r="D4540" s="150">
        <v>345</v>
      </c>
      <c r="E4540" s="150">
        <v>565</v>
      </c>
      <c r="F4540" s="150" t="s">
        <v>24529</v>
      </c>
    </row>
    <row r="4541" spans="1:6" x14ac:dyDescent="0.15">
      <c r="A4541" s="150" t="s">
        <v>6955</v>
      </c>
      <c r="B4541" s="150" t="s">
        <v>31454</v>
      </c>
      <c r="C4541" s="150" t="s">
        <v>16496</v>
      </c>
      <c r="D4541" s="150">
        <v>5063960</v>
      </c>
      <c r="E4541" s="150">
        <v>21424200</v>
      </c>
      <c r="F4541" s="150" t="s">
        <v>22060</v>
      </c>
    </row>
    <row r="4542" spans="1:6" x14ac:dyDescent="0.15">
      <c r="A4542" s="150" t="s">
        <v>6956</v>
      </c>
      <c r="B4542" s="150" t="s">
        <v>31455</v>
      </c>
      <c r="C4542" s="150" t="s">
        <v>12477</v>
      </c>
      <c r="D4542" s="150">
        <v>12767708</v>
      </c>
      <c r="E4542" s="150">
        <v>13708000</v>
      </c>
      <c r="F4542" s="150" t="s">
        <v>27073</v>
      </c>
    </row>
    <row r="4543" spans="1:6" x14ac:dyDescent="0.15">
      <c r="A4543" s="150" t="s">
        <v>6957</v>
      </c>
      <c r="B4543" s="150" t="s">
        <v>31456</v>
      </c>
      <c r="C4543" s="150" t="s">
        <v>16497</v>
      </c>
      <c r="D4543" s="150">
        <v>123479</v>
      </c>
      <c r="E4543" s="150">
        <v>140593</v>
      </c>
      <c r="F4543" s="150" t="s">
        <v>22049</v>
      </c>
    </row>
    <row r="4544" spans="1:6" x14ac:dyDescent="0.15">
      <c r="A4544" s="150" t="s">
        <v>6958</v>
      </c>
      <c r="B4544" s="150" t="s">
        <v>31457</v>
      </c>
      <c r="C4544" s="150" t="s">
        <v>16498</v>
      </c>
      <c r="D4544" s="150">
        <v>420355</v>
      </c>
      <c r="E4544" s="150">
        <v>194900</v>
      </c>
      <c r="F4544" s="150" t="s">
        <v>24529</v>
      </c>
    </row>
    <row r="4545" spans="1:6" x14ac:dyDescent="0.15">
      <c r="A4545" s="150" t="s">
        <v>6959</v>
      </c>
      <c r="B4545" s="150" t="s">
        <v>29708</v>
      </c>
      <c r="C4545" s="150" t="s">
        <v>14913</v>
      </c>
      <c r="D4545" s="150">
        <v>55704000</v>
      </c>
      <c r="E4545" s="150">
        <v>59908000</v>
      </c>
      <c r="F4545" s="150" t="s">
        <v>31458</v>
      </c>
    </row>
    <row r="4546" spans="1:6" x14ac:dyDescent="0.15">
      <c r="A4546" s="150" t="s">
        <v>6960</v>
      </c>
      <c r="B4546" s="150" t="s">
        <v>31459</v>
      </c>
      <c r="C4546" s="150" t="s">
        <v>16499</v>
      </c>
      <c r="D4546" s="150">
        <v>13100400</v>
      </c>
      <c r="E4546" s="150">
        <v>18975000</v>
      </c>
      <c r="F4546" s="150" t="s">
        <v>22171</v>
      </c>
    </row>
    <row r="4547" spans="1:6" x14ac:dyDescent="0.15">
      <c r="A4547" s="150" t="s">
        <v>6961</v>
      </c>
      <c r="B4547" s="150" t="s">
        <v>31460</v>
      </c>
      <c r="C4547" s="150" t="s">
        <v>16500</v>
      </c>
      <c r="D4547" s="150">
        <v>8226700</v>
      </c>
      <c r="E4547" s="150">
        <v>6383200</v>
      </c>
      <c r="F4547" s="150" t="s">
        <v>31461</v>
      </c>
    </row>
    <row r="4548" spans="1:6" x14ac:dyDescent="0.15">
      <c r="A4548" s="150" t="s">
        <v>6962</v>
      </c>
      <c r="B4548" s="150" t="s">
        <v>31462</v>
      </c>
      <c r="C4548" s="150" t="s">
        <v>16501</v>
      </c>
      <c r="F4548" s="150" t="s">
        <v>503</v>
      </c>
    </row>
    <row r="4549" spans="1:6" x14ac:dyDescent="0.15">
      <c r="A4549" s="150" t="s">
        <v>6963</v>
      </c>
      <c r="B4549" s="150" t="s">
        <v>31463</v>
      </c>
      <c r="C4549" s="150" t="s">
        <v>16502</v>
      </c>
      <c r="D4549" s="150">
        <v>0</v>
      </c>
      <c r="E4549" s="150">
        <v>0</v>
      </c>
      <c r="F4549" s="150" t="s">
        <v>22078</v>
      </c>
    </row>
    <row r="4550" spans="1:6" x14ac:dyDescent="0.15">
      <c r="A4550" s="150" t="s">
        <v>6964</v>
      </c>
      <c r="B4550" s="150" t="s">
        <v>31464</v>
      </c>
      <c r="C4550" s="150" t="s">
        <v>16503</v>
      </c>
      <c r="D4550" s="150">
        <v>10195100</v>
      </c>
      <c r="E4550" s="150">
        <v>10939400</v>
      </c>
      <c r="F4550" s="150" t="s">
        <v>29523</v>
      </c>
    </row>
    <row r="4551" spans="1:6" x14ac:dyDescent="0.15">
      <c r="A4551" s="150" t="s">
        <v>6965</v>
      </c>
      <c r="B4551" s="150" t="s">
        <v>16504</v>
      </c>
      <c r="C4551" s="150" t="s">
        <v>16504</v>
      </c>
      <c r="D4551" s="150">
        <v>5100</v>
      </c>
      <c r="E4551" s="150">
        <v>41150</v>
      </c>
      <c r="F4551" s="150" t="s">
        <v>30894</v>
      </c>
    </row>
    <row r="4552" spans="1:6" x14ac:dyDescent="0.15">
      <c r="A4552" s="150" t="s">
        <v>6966</v>
      </c>
      <c r="B4552" s="150" t="s">
        <v>31465</v>
      </c>
      <c r="C4552" s="150" t="s">
        <v>13385</v>
      </c>
      <c r="D4552" s="150">
        <v>152329200</v>
      </c>
      <c r="E4552" s="150">
        <v>162610000</v>
      </c>
      <c r="F4552" s="150" t="s">
        <v>22111</v>
      </c>
    </row>
    <row r="4553" spans="1:6" x14ac:dyDescent="0.15">
      <c r="A4553" s="150" t="s">
        <v>6967</v>
      </c>
      <c r="B4553" s="150" t="s">
        <v>31466</v>
      </c>
      <c r="C4553" s="150" t="s">
        <v>16505</v>
      </c>
      <c r="D4553" s="150">
        <v>92000000</v>
      </c>
      <c r="E4553" s="150">
        <v>200000000</v>
      </c>
      <c r="F4553" s="150" t="s">
        <v>29745</v>
      </c>
    </row>
    <row r="4554" spans="1:6" x14ac:dyDescent="0.15">
      <c r="A4554" s="150" t="s">
        <v>6968</v>
      </c>
      <c r="B4554" s="150" t="s">
        <v>31467</v>
      </c>
      <c r="C4554" s="150" t="s">
        <v>16506</v>
      </c>
      <c r="D4554" s="150">
        <v>0</v>
      </c>
      <c r="E4554" s="150">
        <v>0</v>
      </c>
      <c r="F4554" s="150" t="s">
        <v>31431</v>
      </c>
    </row>
    <row r="4555" spans="1:6" x14ac:dyDescent="0.15">
      <c r="A4555" s="150" t="s">
        <v>6969</v>
      </c>
      <c r="B4555" s="150" t="s">
        <v>31468</v>
      </c>
      <c r="C4555" s="150" t="s">
        <v>16507</v>
      </c>
      <c r="D4555" s="150">
        <v>25580000</v>
      </c>
      <c r="E4555" s="150">
        <v>34956000</v>
      </c>
      <c r="F4555" s="150" t="s">
        <v>31469</v>
      </c>
    </row>
    <row r="4556" spans="1:6" x14ac:dyDescent="0.15">
      <c r="A4556" s="150" t="s">
        <v>6970</v>
      </c>
      <c r="B4556" s="150" t="s">
        <v>31470</v>
      </c>
      <c r="C4556" s="150" t="s">
        <v>16508</v>
      </c>
      <c r="D4556" s="150">
        <v>9783.6</v>
      </c>
      <c r="E4556" s="150">
        <v>22101.599999999999</v>
      </c>
      <c r="F4556" s="150" t="s">
        <v>22172</v>
      </c>
    </row>
    <row r="4557" spans="1:6" x14ac:dyDescent="0.15">
      <c r="A4557" s="150" t="s">
        <v>6971</v>
      </c>
      <c r="B4557" s="150" t="s">
        <v>31471</v>
      </c>
      <c r="C4557" s="150" t="s">
        <v>16509</v>
      </c>
      <c r="D4557" s="150">
        <v>4610000</v>
      </c>
      <c r="E4557" s="150">
        <v>6620000</v>
      </c>
      <c r="F4557" s="150" t="s">
        <v>22091</v>
      </c>
    </row>
    <row r="4558" spans="1:6" x14ac:dyDescent="0.15">
      <c r="A4558" s="150" t="s">
        <v>6972</v>
      </c>
      <c r="B4558" s="150" t="s">
        <v>31472</v>
      </c>
      <c r="C4558" s="150" t="s">
        <v>16510</v>
      </c>
      <c r="D4558" s="150">
        <v>95000</v>
      </c>
      <c r="E4558" s="150">
        <v>113000</v>
      </c>
      <c r="F4558" s="150" t="s">
        <v>22068</v>
      </c>
    </row>
    <row r="4559" spans="1:6" x14ac:dyDescent="0.15">
      <c r="A4559" s="150" t="s">
        <v>6973</v>
      </c>
      <c r="B4559" s="150" t="s">
        <v>31473</v>
      </c>
      <c r="C4559" s="150" t="s">
        <v>16511</v>
      </c>
      <c r="D4559" s="150">
        <v>155900</v>
      </c>
      <c r="E4559" s="150">
        <v>87400</v>
      </c>
      <c r="F4559" s="150" t="s">
        <v>22110</v>
      </c>
    </row>
    <row r="4560" spans="1:6" x14ac:dyDescent="0.15">
      <c r="A4560" s="150" t="s">
        <v>6974</v>
      </c>
      <c r="B4560" s="150" t="s">
        <v>31474</v>
      </c>
      <c r="C4560" s="150" t="s">
        <v>16512</v>
      </c>
      <c r="D4560" s="150">
        <v>152415000</v>
      </c>
      <c r="E4560" s="150">
        <v>217043000</v>
      </c>
      <c r="F4560" s="150" t="s">
        <v>31475</v>
      </c>
    </row>
    <row r="4561" spans="1:6" x14ac:dyDescent="0.15">
      <c r="A4561" s="150" t="s">
        <v>6975</v>
      </c>
      <c r="B4561" s="150" t="s">
        <v>31476</v>
      </c>
      <c r="C4561" s="150" t="s">
        <v>16513</v>
      </c>
      <c r="D4561" s="150">
        <v>37708500</v>
      </c>
      <c r="E4561" s="150">
        <v>40707000</v>
      </c>
      <c r="F4561" s="150" t="s">
        <v>22104</v>
      </c>
    </row>
    <row r="4562" spans="1:6" x14ac:dyDescent="0.15">
      <c r="A4562" s="150" t="s">
        <v>6976</v>
      </c>
      <c r="B4562" s="150" t="s">
        <v>31477</v>
      </c>
      <c r="C4562" s="150" t="s">
        <v>16514</v>
      </c>
      <c r="D4562" s="150">
        <v>24310</v>
      </c>
      <c r="E4562" s="150">
        <v>15700</v>
      </c>
      <c r="F4562" s="150" t="s">
        <v>22136</v>
      </c>
    </row>
    <row r="4563" spans="1:6" x14ac:dyDescent="0.15">
      <c r="A4563" s="150" t="s">
        <v>6977</v>
      </c>
      <c r="B4563" s="150" t="s">
        <v>31478</v>
      </c>
      <c r="C4563" s="150" t="s">
        <v>16515</v>
      </c>
      <c r="D4563" s="150">
        <v>21984</v>
      </c>
      <c r="E4563" s="150">
        <v>25990</v>
      </c>
      <c r="F4563" s="150" t="s">
        <v>31479</v>
      </c>
    </row>
    <row r="4564" spans="1:6" x14ac:dyDescent="0.15">
      <c r="A4564" s="150" t="s">
        <v>6978</v>
      </c>
      <c r="B4564" s="150" t="s">
        <v>31480</v>
      </c>
      <c r="C4564" s="150" t="s">
        <v>16517</v>
      </c>
      <c r="D4564" s="150">
        <v>1842000</v>
      </c>
      <c r="E4564" s="150">
        <v>1545200</v>
      </c>
      <c r="F4564" s="150" t="s">
        <v>24493</v>
      </c>
    </row>
    <row r="4565" spans="1:6" x14ac:dyDescent="0.15">
      <c r="A4565" s="150" t="s">
        <v>6979</v>
      </c>
      <c r="B4565" s="150" t="s">
        <v>31481</v>
      </c>
      <c r="C4565" s="150" t="s">
        <v>16518</v>
      </c>
      <c r="D4565" s="150">
        <v>700</v>
      </c>
      <c r="E4565" s="150">
        <v>1500</v>
      </c>
      <c r="F4565" s="150" t="s">
        <v>24741</v>
      </c>
    </row>
    <row r="4566" spans="1:6" x14ac:dyDescent="0.15">
      <c r="A4566" s="150" t="s">
        <v>6980</v>
      </c>
      <c r="B4566" s="150" t="s">
        <v>27038</v>
      </c>
      <c r="C4566" s="150" t="s">
        <v>16519</v>
      </c>
      <c r="D4566" s="150">
        <v>7999000</v>
      </c>
      <c r="E4566" s="150">
        <v>6714000</v>
      </c>
      <c r="F4566" s="150" t="s">
        <v>18774</v>
      </c>
    </row>
    <row r="4567" spans="1:6" x14ac:dyDescent="0.15">
      <c r="A4567" s="150" t="s">
        <v>6981</v>
      </c>
      <c r="B4567" s="150" t="s">
        <v>31482</v>
      </c>
      <c r="C4567" s="150" t="s">
        <v>16520</v>
      </c>
      <c r="D4567" s="150">
        <v>645000</v>
      </c>
      <c r="E4567" s="150">
        <v>500000</v>
      </c>
      <c r="F4567" s="150" t="s">
        <v>29907</v>
      </c>
    </row>
    <row r="4568" spans="1:6" x14ac:dyDescent="0.15">
      <c r="A4568" s="150" t="s">
        <v>6982</v>
      </c>
      <c r="B4568" s="150" t="s">
        <v>31483</v>
      </c>
      <c r="C4568" s="150" t="s">
        <v>16521</v>
      </c>
      <c r="D4568" s="150">
        <v>53531</v>
      </c>
      <c r="E4568" s="150">
        <v>65410</v>
      </c>
      <c r="F4568" s="150" t="s">
        <v>31484</v>
      </c>
    </row>
    <row r="4569" spans="1:6" x14ac:dyDescent="0.15">
      <c r="A4569" s="150" t="s">
        <v>6983</v>
      </c>
      <c r="B4569" s="150" t="s">
        <v>31485</v>
      </c>
      <c r="C4569" s="150" t="s">
        <v>13327</v>
      </c>
      <c r="D4569" s="150">
        <v>7410000</v>
      </c>
      <c r="E4569" s="150">
        <v>1505000</v>
      </c>
      <c r="F4569" s="150" t="s">
        <v>22053</v>
      </c>
    </row>
    <row r="4570" spans="1:6" x14ac:dyDescent="0.15">
      <c r="A4570" s="150" t="s">
        <v>6984</v>
      </c>
      <c r="B4570" s="150" t="s">
        <v>31486</v>
      </c>
      <c r="C4570" s="150" t="s">
        <v>16523</v>
      </c>
      <c r="D4570" s="150">
        <v>2190000</v>
      </c>
      <c r="E4570" s="150">
        <v>6130000</v>
      </c>
      <c r="F4570" s="150" t="s">
        <v>22098</v>
      </c>
    </row>
    <row r="4571" spans="1:6" x14ac:dyDescent="0.15">
      <c r="A4571" s="150" t="s">
        <v>6985</v>
      </c>
      <c r="B4571" s="150" t="s">
        <v>31487</v>
      </c>
      <c r="C4571" s="150" t="s">
        <v>16524</v>
      </c>
      <c r="D4571" s="150">
        <v>4100000</v>
      </c>
      <c r="E4571" s="150">
        <v>7564000</v>
      </c>
      <c r="F4571" s="150" t="s">
        <v>22098</v>
      </c>
    </row>
    <row r="4572" spans="1:6" x14ac:dyDescent="0.15">
      <c r="A4572" s="150" t="s">
        <v>6986</v>
      </c>
      <c r="B4572" s="150" t="s">
        <v>31488</v>
      </c>
      <c r="C4572" s="150" t="s">
        <v>16525</v>
      </c>
      <c r="D4572" s="150">
        <v>657760</v>
      </c>
      <c r="E4572" s="150">
        <v>701760</v>
      </c>
      <c r="F4572" s="150" t="s">
        <v>18774</v>
      </c>
    </row>
    <row r="4573" spans="1:6" x14ac:dyDescent="0.15">
      <c r="A4573" s="150" t="s">
        <v>6987</v>
      </c>
      <c r="B4573" s="150" t="s">
        <v>31489</v>
      </c>
      <c r="C4573" s="150" t="s">
        <v>16526</v>
      </c>
      <c r="D4573" s="150">
        <v>5046080</v>
      </c>
      <c r="E4573" s="150">
        <v>5996000</v>
      </c>
      <c r="F4573" s="150" t="s">
        <v>31490</v>
      </c>
    </row>
    <row r="4574" spans="1:6" x14ac:dyDescent="0.15">
      <c r="A4574" s="150" t="s">
        <v>6988</v>
      </c>
      <c r="B4574" s="150" t="s">
        <v>31491</v>
      </c>
      <c r="C4574" s="150" t="s">
        <v>16528</v>
      </c>
      <c r="D4574" s="150">
        <v>71700</v>
      </c>
      <c r="E4574" s="150">
        <v>102000</v>
      </c>
      <c r="F4574" s="150" t="s">
        <v>18774</v>
      </c>
    </row>
    <row r="4575" spans="1:6" x14ac:dyDescent="0.15">
      <c r="A4575" s="150" t="s">
        <v>6989</v>
      </c>
      <c r="B4575" s="150" t="s">
        <v>31492</v>
      </c>
      <c r="C4575" s="150" t="s">
        <v>16529</v>
      </c>
      <c r="D4575" s="150">
        <v>19470.599999999999</v>
      </c>
      <c r="E4575" s="150">
        <v>20208</v>
      </c>
      <c r="F4575" s="150" t="s">
        <v>24465</v>
      </c>
    </row>
    <row r="4576" spans="1:6" x14ac:dyDescent="0.15">
      <c r="A4576" s="150" t="s">
        <v>6990</v>
      </c>
      <c r="B4576" s="150" t="s">
        <v>31493</v>
      </c>
      <c r="C4576" s="150" t="s">
        <v>16530</v>
      </c>
      <c r="D4576" s="150">
        <v>37270000</v>
      </c>
      <c r="E4576" s="150">
        <v>175870000</v>
      </c>
      <c r="F4576" s="150" t="s">
        <v>24581</v>
      </c>
    </row>
    <row r="4577" spans="1:6" x14ac:dyDescent="0.15">
      <c r="A4577" s="150" t="s">
        <v>6991</v>
      </c>
      <c r="B4577" s="150" t="s">
        <v>31494</v>
      </c>
      <c r="C4577" s="150" t="s">
        <v>16531</v>
      </c>
      <c r="D4577" s="150">
        <v>410000</v>
      </c>
      <c r="E4577" s="150">
        <v>837000</v>
      </c>
      <c r="F4577" s="150" t="s">
        <v>22116</v>
      </c>
    </row>
    <row r="4578" spans="1:6" x14ac:dyDescent="0.15">
      <c r="A4578" s="150" t="s">
        <v>6992</v>
      </c>
      <c r="B4578" s="150" t="s">
        <v>31495</v>
      </c>
      <c r="C4578" s="150" t="s">
        <v>16532</v>
      </c>
      <c r="D4578" s="150">
        <v>4500</v>
      </c>
      <c r="E4578" s="150">
        <v>7200</v>
      </c>
      <c r="F4578" s="150" t="s">
        <v>26996</v>
      </c>
    </row>
    <row r="4579" spans="1:6" x14ac:dyDescent="0.15">
      <c r="A4579" s="150" t="s">
        <v>6993</v>
      </c>
      <c r="B4579" s="150" t="s">
        <v>31496</v>
      </c>
      <c r="C4579" s="150" t="s">
        <v>16533</v>
      </c>
      <c r="D4579" s="150">
        <v>552</v>
      </c>
      <c r="E4579" s="150">
        <v>693</v>
      </c>
      <c r="F4579" s="150" t="s">
        <v>22102</v>
      </c>
    </row>
    <row r="4580" spans="1:6" x14ac:dyDescent="0.15">
      <c r="A4580" s="150" t="s">
        <v>6994</v>
      </c>
      <c r="B4580" s="150" t="s">
        <v>31497</v>
      </c>
      <c r="C4580" s="150" t="s">
        <v>16534</v>
      </c>
      <c r="D4580" s="150">
        <v>128500</v>
      </c>
      <c r="E4580" s="150">
        <v>477000</v>
      </c>
      <c r="F4580" s="150" t="s">
        <v>24485</v>
      </c>
    </row>
    <row r="4581" spans="1:6" x14ac:dyDescent="0.15">
      <c r="A4581" s="150" t="s">
        <v>6995</v>
      </c>
      <c r="B4581" s="150" t="s">
        <v>31498</v>
      </c>
      <c r="C4581" s="150" t="s">
        <v>16535</v>
      </c>
      <c r="D4581" s="150">
        <v>9093069.6999999993</v>
      </c>
      <c r="E4581" s="150">
        <v>14185977.300000001</v>
      </c>
      <c r="F4581" s="150" t="s">
        <v>22093</v>
      </c>
    </row>
    <row r="4582" spans="1:6" x14ac:dyDescent="0.15">
      <c r="A4582" s="150" t="s">
        <v>6996</v>
      </c>
      <c r="B4582" s="150" t="s">
        <v>31499</v>
      </c>
      <c r="C4582" s="150" t="s">
        <v>16536</v>
      </c>
      <c r="D4582" s="150">
        <v>26500</v>
      </c>
      <c r="E4582" s="150">
        <v>26500</v>
      </c>
      <c r="F4582" s="150" t="s">
        <v>22088</v>
      </c>
    </row>
    <row r="4583" spans="1:6" x14ac:dyDescent="0.15">
      <c r="A4583" s="150" t="s">
        <v>6997</v>
      </c>
      <c r="B4583" s="150" t="s">
        <v>31500</v>
      </c>
      <c r="C4583" s="150" t="s">
        <v>16537</v>
      </c>
      <c r="D4583" s="150">
        <v>0</v>
      </c>
      <c r="E4583" s="150">
        <v>0</v>
      </c>
      <c r="F4583" s="150" t="s">
        <v>24605</v>
      </c>
    </row>
    <row r="4584" spans="1:6" x14ac:dyDescent="0.15">
      <c r="A4584" s="150" t="s">
        <v>6998</v>
      </c>
      <c r="B4584" s="150" t="s">
        <v>31501</v>
      </c>
      <c r="C4584" s="150" t="s">
        <v>16538</v>
      </c>
      <c r="D4584" s="150">
        <v>5759930</v>
      </c>
      <c r="E4584" s="150">
        <v>5835250</v>
      </c>
      <c r="F4584" s="150" t="s">
        <v>22154</v>
      </c>
    </row>
    <row r="4585" spans="1:6" x14ac:dyDescent="0.15">
      <c r="A4585" s="150" t="s">
        <v>6999</v>
      </c>
      <c r="B4585" s="150" t="s">
        <v>31502</v>
      </c>
      <c r="C4585" s="150" t="s">
        <v>16539</v>
      </c>
      <c r="D4585" s="150">
        <v>41680000</v>
      </c>
      <c r="E4585" s="150">
        <v>53259301</v>
      </c>
      <c r="F4585" s="150" t="s">
        <v>24478</v>
      </c>
    </row>
    <row r="4586" spans="1:6" x14ac:dyDescent="0.15">
      <c r="A4586" s="150" t="s">
        <v>7000</v>
      </c>
      <c r="B4586" s="150" t="s">
        <v>31503</v>
      </c>
      <c r="C4586" s="150" t="s">
        <v>16540</v>
      </c>
      <c r="F4586" s="150" t="s">
        <v>503</v>
      </c>
    </row>
    <row r="4587" spans="1:6" x14ac:dyDescent="0.15">
      <c r="A4587" s="150" t="s">
        <v>7001</v>
      </c>
      <c r="B4587" s="150" t="s">
        <v>31504</v>
      </c>
      <c r="C4587" s="150" t="s">
        <v>1773</v>
      </c>
      <c r="D4587" s="150">
        <v>2554000</v>
      </c>
      <c r="E4587" s="150">
        <v>8360000</v>
      </c>
      <c r="F4587" s="150" t="s">
        <v>22060</v>
      </c>
    </row>
    <row r="4588" spans="1:6" x14ac:dyDescent="0.15">
      <c r="A4588" s="150" t="s">
        <v>7002</v>
      </c>
      <c r="B4588" s="150" t="s">
        <v>31505</v>
      </c>
      <c r="C4588" s="150" t="s">
        <v>16541</v>
      </c>
      <c r="D4588" s="150">
        <v>41362500</v>
      </c>
      <c r="E4588" s="150">
        <v>89487500</v>
      </c>
      <c r="F4588" s="150" t="s">
        <v>24470</v>
      </c>
    </row>
    <row r="4589" spans="1:6" x14ac:dyDescent="0.15">
      <c r="A4589" s="150" t="s">
        <v>7003</v>
      </c>
      <c r="B4589" s="150" t="s">
        <v>31506</v>
      </c>
      <c r="C4589" s="150" t="s">
        <v>15215</v>
      </c>
      <c r="D4589" s="150">
        <v>12400000</v>
      </c>
      <c r="E4589" s="150">
        <v>11604700</v>
      </c>
      <c r="F4589" s="150" t="s">
        <v>24635</v>
      </c>
    </row>
    <row r="4590" spans="1:6" x14ac:dyDescent="0.15">
      <c r="A4590" s="150" t="s">
        <v>7004</v>
      </c>
      <c r="B4590" s="150" t="s">
        <v>31507</v>
      </c>
      <c r="C4590" s="150" t="s">
        <v>16542</v>
      </c>
      <c r="D4590" s="150">
        <v>467602000</v>
      </c>
      <c r="E4590" s="150">
        <v>472566000</v>
      </c>
      <c r="F4590" s="150" t="s">
        <v>31508</v>
      </c>
    </row>
    <row r="4591" spans="1:6" x14ac:dyDescent="0.15">
      <c r="A4591" s="150" t="s">
        <v>7005</v>
      </c>
      <c r="B4591" s="150" t="s">
        <v>31509</v>
      </c>
      <c r="C4591" s="150" t="s">
        <v>16543</v>
      </c>
      <c r="D4591" s="150">
        <v>70000000</v>
      </c>
      <c r="E4591" s="150">
        <v>80000000</v>
      </c>
      <c r="F4591" s="150" t="s">
        <v>22111</v>
      </c>
    </row>
    <row r="4592" spans="1:6" x14ac:dyDescent="0.15">
      <c r="A4592" s="150" t="s">
        <v>7006</v>
      </c>
      <c r="B4592" s="150" t="s">
        <v>31510</v>
      </c>
      <c r="C4592" s="150" t="s">
        <v>15359</v>
      </c>
      <c r="D4592" s="150">
        <v>150000000</v>
      </c>
      <c r="E4592" s="150">
        <v>25000000</v>
      </c>
      <c r="F4592" s="150" t="s">
        <v>24581</v>
      </c>
    </row>
    <row r="4593" spans="1:6" x14ac:dyDescent="0.15">
      <c r="A4593" s="150" t="s">
        <v>7007</v>
      </c>
      <c r="B4593" s="150" t="s">
        <v>31511</v>
      </c>
      <c r="C4593" s="150" t="s">
        <v>16544</v>
      </c>
      <c r="D4593" s="150">
        <v>166860</v>
      </c>
      <c r="E4593" s="150">
        <v>187601</v>
      </c>
      <c r="F4593" s="150" t="s">
        <v>22172</v>
      </c>
    </row>
    <row r="4594" spans="1:6" x14ac:dyDescent="0.15">
      <c r="A4594" s="150" t="s">
        <v>7008</v>
      </c>
      <c r="B4594" s="150" t="s">
        <v>31512</v>
      </c>
      <c r="C4594" s="150" t="s">
        <v>16545</v>
      </c>
      <c r="D4594" s="150">
        <v>72115.399999999994</v>
      </c>
      <c r="E4594" s="150">
        <v>124725</v>
      </c>
      <c r="F4594" s="150" t="s">
        <v>31513</v>
      </c>
    </row>
    <row r="4595" spans="1:6" x14ac:dyDescent="0.15">
      <c r="A4595" s="150" t="s">
        <v>7009</v>
      </c>
      <c r="B4595" s="150" t="s">
        <v>31514</v>
      </c>
      <c r="C4595" s="150" t="s">
        <v>16547</v>
      </c>
      <c r="D4595" s="150">
        <v>98998112</v>
      </c>
      <c r="E4595" s="150">
        <v>105801600</v>
      </c>
      <c r="F4595" s="150" t="s">
        <v>31515</v>
      </c>
    </row>
    <row r="4596" spans="1:6" x14ac:dyDescent="0.15">
      <c r="A4596" s="150" t="s">
        <v>7010</v>
      </c>
      <c r="B4596" s="150" t="s">
        <v>31516</v>
      </c>
      <c r="C4596" s="150" t="s">
        <v>16548</v>
      </c>
      <c r="D4596" s="150">
        <v>240000</v>
      </c>
      <c r="E4596" s="150">
        <v>300000</v>
      </c>
      <c r="F4596" s="150" t="s">
        <v>22088</v>
      </c>
    </row>
    <row r="4597" spans="1:6" x14ac:dyDescent="0.15">
      <c r="A4597" s="150" t="s">
        <v>7011</v>
      </c>
      <c r="B4597" s="150" t="s">
        <v>31517</v>
      </c>
      <c r="C4597" s="150" t="s">
        <v>16549</v>
      </c>
      <c r="D4597" s="150">
        <v>2322104</v>
      </c>
      <c r="E4597" s="150">
        <v>1781000</v>
      </c>
      <c r="F4597" s="150" t="s">
        <v>22067</v>
      </c>
    </row>
    <row r="4598" spans="1:6" x14ac:dyDescent="0.15">
      <c r="A4598" s="150" t="s">
        <v>7012</v>
      </c>
      <c r="B4598" s="150" t="s">
        <v>31518</v>
      </c>
      <c r="C4598" s="150" t="s">
        <v>16550</v>
      </c>
      <c r="D4598" s="150">
        <v>116090</v>
      </c>
      <c r="E4598" s="150">
        <v>63090</v>
      </c>
      <c r="F4598" s="150" t="s">
        <v>24459</v>
      </c>
    </row>
    <row r="4599" spans="1:6" x14ac:dyDescent="0.15">
      <c r="A4599" s="150" t="s">
        <v>7013</v>
      </c>
      <c r="B4599" s="150" t="s">
        <v>31519</v>
      </c>
      <c r="C4599" s="150" t="s">
        <v>385</v>
      </c>
      <c r="D4599" s="150">
        <v>32919</v>
      </c>
      <c r="E4599" s="150">
        <v>41400</v>
      </c>
      <c r="F4599" s="150" t="s">
        <v>22088</v>
      </c>
    </row>
    <row r="4600" spans="1:6" x14ac:dyDescent="0.15">
      <c r="A4600" s="150" t="s">
        <v>7014</v>
      </c>
      <c r="B4600" s="150" t="s">
        <v>31520</v>
      </c>
      <c r="C4600" s="150" t="s">
        <v>16551</v>
      </c>
      <c r="D4600" s="150">
        <v>2374800</v>
      </c>
      <c r="E4600" s="150">
        <v>2629100</v>
      </c>
      <c r="F4600" s="150" t="s">
        <v>22160</v>
      </c>
    </row>
    <row r="4601" spans="1:6" x14ac:dyDescent="0.15">
      <c r="A4601" s="150" t="s">
        <v>7015</v>
      </c>
      <c r="B4601" s="150" t="s">
        <v>31521</v>
      </c>
      <c r="C4601" s="150" t="s">
        <v>16552</v>
      </c>
      <c r="D4601" s="150">
        <v>49380</v>
      </c>
      <c r="E4601" s="150">
        <v>7000</v>
      </c>
      <c r="F4601" s="150" t="s">
        <v>22088</v>
      </c>
    </row>
    <row r="4602" spans="1:6" x14ac:dyDescent="0.15">
      <c r="A4602" s="150" t="s">
        <v>7016</v>
      </c>
      <c r="B4602" s="150" t="s">
        <v>31522</v>
      </c>
      <c r="C4602" s="150" t="s">
        <v>16553</v>
      </c>
      <c r="D4602" s="150">
        <v>8079131</v>
      </c>
      <c r="E4602" s="150">
        <v>9811000</v>
      </c>
      <c r="F4602" s="150" t="s">
        <v>22053</v>
      </c>
    </row>
    <row r="4603" spans="1:6" x14ac:dyDescent="0.15">
      <c r="A4603" s="150" t="s">
        <v>7017</v>
      </c>
      <c r="B4603" s="150" t="s">
        <v>31523</v>
      </c>
      <c r="C4603" s="150" t="s">
        <v>16554</v>
      </c>
      <c r="D4603" s="150">
        <v>57000000</v>
      </c>
      <c r="E4603" s="150">
        <v>57500000</v>
      </c>
      <c r="F4603" s="150" t="s">
        <v>29244</v>
      </c>
    </row>
    <row r="4604" spans="1:6" x14ac:dyDescent="0.15">
      <c r="A4604" s="150" t="s">
        <v>7018</v>
      </c>
      <c r="B4604" s="150" t="s">
        <v>31524</v>
      </c>
      <c r="C4604" s="150" t="s">
        <v>12028</v>
      </c>
      <c r="F4604" s="150" t="s">
        <v>503</v>
      </c>
    </row>
    <row r="4605" spans="1:6" x14ac:dyDescent="0.15">
      <c r="A4605" s="150" t="s">
        <v>7019</v>
      </c>
      <c r="B4605" s="150" t="s">
        <v>31525</v>
      </c>
      <c r="C4605" s="150" t="s">
        <v>16555</v>
      </c>
      <c r="D4605" s="150">
        <v>959388</v>
      </c>
      <c r="E4605" s="150">
        <v>990660</v>
      </c>
      <c r="F4605" s="150" t="s">
        <v>31526</v>
      </c>
    </row>
    <row r="4606" spans="1:6" x14ac:dyDescent="0.15">
      <c r="A4606" s="150" t="s">
        <v>7020</v>
      </c>
      <c r="B4606" s="150" t="s">
        <v>31527</v>
      </c>
      <c r="C4606" s="150" t="s">
        <v>16557</v>
      </c>
      <c r="D4606" s="150">
        <v>23500000</v>
      </c>
      <c r="E4606" s="150">
        <v>20300000</v>
      </c>
      <c r="F4606" s="150" t="s">
        <v>24460</v>
      </c>
    </row>
    <row r="4607" spans="1:6" x14ac:dyDescent="0.15">
      <c r="A4607" s="150" t="s">
        <v>7021</v>
      </c>
      <c r="B4607" s="150" t="s">
        <v>31528</v>
      </c>
      <c r="C4607" s="150" t="s">
        <v>15193</v>
      </c>
      <c r="D4607" s="150">
        <v>20002000</v>
      </c>
      <c r="E4607" s="150">
        <v>24979000</v>
      </c>
      <c r="F4607" s="150" t="s">
        <v>31529</v>
      </c>
    </row>
    <row r="4608" spans="1:6" x14ac:dyDescent="0.15">
      <c r="A4608" s="150" t="s">
        <v>7022</v>
      </c>
      <c r="B4608" s="150" t="s">
        <v>31530</v>
      </c>
      <c r="C4608" s="150" t="s">
        <v>16558</v>
      </c>
      <c r="D4608" s="150">
        <v>10150000</v>
      </c>
      <c r="E4608" s="150">
        <v>11330000</v>
      </c>
      <c r="F4608" s="150" t="s">
        <v>30659</v>
      </c>
    </row>
    <row r="4609" spans="1:6" x14ac:dyDescent="0.15">
      <c r="A4609" s="150" t="s">
        <v>7023</v>
      </c>
      <c r="B4609" s="150" t="s">
        <v>31531</v>
      </c>
      <c r="C4609" s="150" t="s">
        <v>16559</v>
      </c>
      <c r="D4609" s="150">
        <v>33975</v>
      </c>
      <c r="E4609" s="150">
        <v>38000</v>
      </c>
      <c r="F4609" s="150" t="s">
        <v>24529</v>
      </c>
    </row>
    <row r="4610" spans="1:6" x14ac:dyDescent="0.15">
      <c r="A4610" s="150" t="s">
        <v>7024</v>
      </c>
      <c r="B4610" s="150" t="s">
        <v>31532</v>
      </c>
      <c r="C4610" s="150" t="s">
        <v>16560</v>
      </c>
      <c r="F4610" s="150" t="s">
        <v>503</v>
      </c>
    </row>
    <row r="4611" spans="1:6" x14ac:dyDescent="0.15">
      <c r="A4611" s="150" t="s">
        <v>7025</v>
      </c>
      <c r="B4611" s="150" t="s">
        <v>31533</v>
      </c>
      <c r="C4611" s="150" t="s">
        <v>16561</v>
      </c>
      <c r="D4611" s="150">
        <v>7000</v>
      </c>
      <c r="E4611" s="150">
        <v>10000</v>
      </c>
      <c r="F4611" s="150" t="s">
        <v>22108</v>
      </c>
    </row>
    <row r="4612" spans="1:6" x14ac:dyDescent="0.15">
      <c r="A4612" s="150" t="s">
        <v>7026</v>
      </c>
      <c r="B4612" s="150" t="s">
        <v>31534</v>
      </c>
      <c r="C4612" s="150" t="s">
        <v>16562</v>
      </c>
      <c r="D4612" s="150">
        <v>10000000</v>
      </c>
      <c r="E4612" s="150">
        <v>14000000</v>
      </c>
      <c r="F4612" s="150" t="s">
        <v>22086</v>
      </c>
    </row>
    <row r="4613" spans="1:6" x14ac:dyDescent="0.15">
      <c r="A4613" s="150" t="s">
        <v>7027</v>
      </c>
      <c r="B4613" s="150" t="s">
        <v>31535</v>
      </c>
      <c r="C4613" s="150" t="s">
        <v>16563</v>
      </c>
      <c r="D4613" s="150">
        <v>8040000</v>
      </c>
      <c r="E4613" s="150">
        <v>16800000</v>
      </c>
      <c r="F4613" s="150" t="s">
        <v>31536</v>
      </c>
    </row>
    <row r="4614" spans="1:6" x14ac:dyDescent="0.15">
      <c r="A4614" s="150" t="s">
        <v>7028</v>
      </c>
      <c r="B4614" s="150" t="s">
        <v>31537</v>
      </c>
      <c r="C4614" s="150" t="s">
        <v>16565</v>
      </c>
      <c r="D4614" s="150">
        <v>126440000</v>
      </c>
      <c r="E4614" s="150">
        <v>186600000</v>
      </c>
      <c r="F4614" s="150" t="s">
        <v>27908</v>
      </c>
    </row>
    <row r="4615" spans="1:6" x14ac:dyDescent="0.15">
      <c r="A4615" s="150" t="s">
        <v>7029</v>
      </c>
      <c r="B4615" s="150" t="s">
        <v>27023</v>
      </c>
      <c r="C4615" s="150" t="s">
        <v>16566</v>
      </c>
      <c r="D4615" s="150">
        <v>0</v>
      </c>
      <c r="E4615" s="150">
        <v>0</v>
      </c>
      <c r="F4615" s="150" t="s">
        <v>22098</v>
      </c>
    </row>
    <row r="4616" spans="1:6" x14ac:dyDescent="0.15">
      <c r="A4616" s="150" t="s">
        <v>7030</v>
      </c>
      <c r="B4616" s="150" t="s">
        <v>31538</v>
      </c>
      <c r="C4616" s="150" t="s">
        <v>16567</v>
      </c>
      <c r="D4616" s="150">
        <v>134</v>
      </c>
      <c r="E4616" s="150">
        <v>134</v>
      </c>
      <c r="F4616" s="150" t="s">
        <v>28321</v>
      </c>
    </row>
    <row r="4617" spans="1:6" x14ac:dyDescent="0.15">
      <c r="A4617" s="150" t="s">
        <v>7031</v>
      </c>
      <c r="B4617" s="150" t="s">
        <v>31539</v>
      </c>
      <c r="C4617" s="150" t="s">
        <v>16568</v>
      </c>
      <c r="D4617" s="150">
        <v>0</v>
      </c>
      <c r="E4617" s="150">
        <v>0</v>
      </c>
      <c r="F4617" s="150" t="s">
        <v>31540</v>
      </c>
    </row>
    <row r="4618" spans="1:6" x14ac:dyDescent="0.15">
      <c r="A4618" s="150" t="s">
        <v>7032</v>
      </c>
      <c r="B4618" s="150" t="s">
        <v>31541</v>
      </c>
      <c r="C4618" s="150" t="s">
        <v>16570</v>
      </c>
      <c r="D4618" s="150">
        <v>16800000</v>
      </c>
      <c r="E4618" s="150">
        <v>19200000</v>
      </c>
      <c r="F4618" s="150" t="s">
        <v>28629</v>
      </c>
    </row>
    <row r="4619" spans="1:6" x14ac:dyDescent="0.15">
      <c r="A4619" s="150" t="s">
        <v>7033</v>
      </c>
      <c r="B4619" s="150" t="s">
        <v>31542</v>
      </c>
      <c r="C4619" s="150" t="s">
        <v>16571</v>
      </c>
      <c r="D4619" s="150">
        <v>3300</v>
      </c>
      <c r="E4619" s="150">
        <v>6600</v>
      </c>
      <c r="F4619" s="150" t="s">
        <v>22088</v>
      </c>
    </row>
    <row r="4620" spans="1:6" x14ac:dyDescent="0.15">
      <c r="A4620" s="150" t="s">
        <v>7034</v>
      </c>
      <c r="B4620" s="150" t="s">
        <v>31543</v>
      </c>
      <c r="C4620" s="150" t="s">
        <v>16572</v>
      </c>
      <c r="D4620" s="150">
        <v>91000</v>
      </c>
      <c r="E4620" s="150">
        <v>103177</v>
      </c>
      <c r="F4620" s="150" t="s">
        <v>22136</v>
      </c>
    </row>
    <row r="4621" spans="1:6" x14ac:dyDescent="0.15">
      <c r="A4621" s="150" t="s">
        <v>7035</v>
      </c>
      <c r="B4621" s="150" t="s">
        <v>31544</v>
      </c>
      <c r="C4621" s="150" t="s">
        <v>16573</v>
      </c>
      <c r="D4621" s="150">
        <v>1470</v>
      </c>
      <c r="E4621" s="150">
        <v>1690</v>
      </c>
      <c r="F4621" s="150" t="s">
        <v>22088</v>
      </c>
    </row>
    <row r="4622" spans="1:6" x14ac:dyDescent="0.15">
      <c r="A4622" s="150" t="s">
        <v>7036</v>
      </c>
      <c r="B4622" s="150" t="s">
        <v>31545</v>
      </c>
      <c r="C4622" s="150" t="s">
        <v>16574</v>
      </c>
      <c r="D4622" s="150">
        <v>88700000</v>
      </c>
      <c r="E4622" s="150">
        <v>99560000</v>
      </c>
      <c r="F4622" s="150" t="s">
        <v>24465</v>
      </c>
    </row>
    <row r="4623" spans="1:6" x14ac:dyDescent="0.15">
      <c r="A4623" s="150" t="s">
        <v>7037</v>
      </c>
      <c r="B4623" s="150" t="s">
        <v>31546</v>
      </c>
      <c r="C4623" s="150" t="s">
        <v>16575</v>
      </c>
      <c r="D4623" s="150">
        <v>189721105</v>
      </c>
      <c r="E4623" s="150">
        <v>209948480</v>
      </c>
      <c r="F4623" s="150" t="s">
        <v>22060</v>
      </c>
    </row>
    <row r="4624" spans="1:6" x14ac:dyDescent="0.15">
      <c r="A4624" s="150" t="s">
        <v>7038</v>
      </c>
      <c r="B4624" s="150" t="s">
        <v>31547</v>
      </c>
      <c r="C4624" s="150" t="s">
        <v>16576</v>
      </c>
      <c r="D4624" s="150">
        <v>12033407</v>
      </c>
      <c r="E4624" s="150">
        <v>12902840</v>
      </c>
      <c r="F4624" s="150" t="s">
        <v>22078</v>
      </c>
    </row>
    <row r="4625" spans="1:6" x14ac:dyDescent="0.15">
      <c r="A4625" s="150" t="s">
        <v>7039</v>
      </c>
      <c r="B4625" s="150" t="s">
        <v>31548</v>
      </c>
      <c r="C4625" s="150" t="s">
        <v>16577</v>
      </c>
      <c r="D4625" s="150">
        <v>190000000</v>
      </c>
      <c r="E4625" s="150">
        <v>210000000</v>
      </c>
      <c r="F4625" s="150" t="s">
        <v>22098</v>
      </c>
    </row>
    <row r="4626" spans="1:6" x14ac:dyDescent="0.15">
      <c r="A4626" s="150" t="s">
        <v>7040</v>
      </c>
      <c r="B4626" s="150" t="s">
        <v>31549</v>
      </c>
      <c r="C4626" s="150" t="s">
        <v>16578</v>
      </c>
      <c r="D4626" s="150">
        <v>160000000</v>
      </c>
      <c r="E4626" s="150">
        <v>190000000</v>
      </c>
      <c r="F4626" s="150" t="s">
        <v>22098</v>
      </c>
    </row>
    <row r="4627" spans="1:6" x14ac:dyDescent="0.15">
      <c r="A4627" s="150" t="s">
        <v>7041</v>
      </c>
      <c r="B4627" s="150" t="s">
        <v>31550</v>
      </c>
      <c r="C4627" s="150" t="s">
        <v>14083</v>
      </c>
      <c r="D4627" s="150">
        <v>0</v>
      </c>
      <c r="E4627" s="150">
        <v>0</v>
      </c>
      <c r="F4627" s="150" t="s">
        <v>22136</v>
      </c>
    </row>
    <row r="4628" spans="1:6" x14ac:dyDescent="0.15">
      <c r="A4628" s="150" t="s">
        <v>7042</v>
      </c>
      <c r="B4628" s="150" t="s">
        <v>31551</v>
      </c>
      <c r="C4628" s="150" t="s">
        <v>16579</v>
      </c>
      <c r="D4628" s="150">
        <v>130924000</v>
      </c>
      <c r="E4628" s="150">
        <v>411840000</v>
      </c>
      <c r="F4628" s="150" t="s">
        <v>31552</v>
      </c>
    </row>
    <row r="4629" spans="1:6" x14ac:dyDescent="0.15">
      <c r="A4629" s="150" t="s">
        <v>7043</v>
      </c>
      <c r="B4629" s="150" t="s">
        <v>31553</v>
      </c>
      <c r="C4629" s="150" t="s">
        <v>16580</v>
      </c>
      <c r="D4629" s="150">
        <v>1317200</v>
      </c>
      <c r="E4629" s="150">
        <v>2430100</v>
      </c>
      <c r="F4629" s="150" t="s">
        <v>18774</v>
      </c>
    </row>
    <row r="4630" spans="1:6" x14ac:dyDescent="0.15">
      <c r="A4630" s="150" t="s">
        <v>7044</v>
      </c>
      <c r="B4630" s="150" t="s">
        <v>31554</v>
      </c>
      <c r="C4630" s="150" t="s">
        <v>16581</v>
      </c>
      <c r="D4630" s="150">
        <v>40000</v>
      </c>
      <c r="E4630" s="150">
        <v>70000</v>
      </c>
      <c r="F4630" s="150" t="s">
        <v>22136</v>
      </c>
    </row>
    <row r="4631" spans="1:6" x14ac:dyDescent="0.15">
      <c r="A4631" s="150" t="s">
        <v>7045</v>
      </c>
      <c r="B4631" s="150" t="s">
        <v>31555</v>
      </c>
      <c r="C4631" s="150" t="s">
        <v>16582</v>
      </c>
      <c r="D4631" s="150">
        <v>29000000</v>
      </c>
      <c r="E4631" s="150">
        <v>35000000</v>
      </c>
      <c r="F4631" s="150" t="s">
        <v>24636</v>
      </c>
    </row>
    <row r="4632" spans="1:6" x14ac:dyDescent="0.15">
      <c r="A4632" s="150" t="s">
        <v>7046</v>
      </c>
      <c r="B4632" s="150" t="s">
        <v>31556</v>
      </c>
      <c r="C4632" s="150" t="s">
        <v>16583</v>
      </c>
      <c r="D4632" s="150">
        <v>144000</v>
      </c>
      <c r="E4632" s="150">
        <v>170000</v>
      </c>
      <c r="F4632" s="150" t="s">
        <v>21479</v>
      </c>
    </row>
    <row r="4633" spans="1:6" x14ac:dyDescent="0.15">
      <c r="A4633" s="150" t="s">
        <v>7047</v>
      </c>
      <c r="B4633" s="150" t="s">
        <v>31557</v>
      </c>
      <c r="C4633" s="150" t="s">
        <v>16584</v>
      </c>
      <c r="D4633" s="150">
        <v>50500000</v>
      </c>
      <c r="E4633" s="150">
        <v>81500000</v>
      </c>
      <c r="F4633" s="150" t="s">
        <v>26271</v>
      </c>
    </row>
    <row r="4634" spans="1:6" x14ac:dyDescent="0.15">
      <c r="A4634" s="150" t="s">
        <v>7048</v>
      </c>
      <c r="B4634" s="150" t="s">
        <v>31558</v>
      </c>
      <c r="C4634" s="150" t="s">
        <v>16585</v>
      </c>
      <c r="D4634" s="150">
        <v>20460000000</v>
      </c>
      <c r="E4634" s="150">
        <v>22000000000</v>
      </c>
      <c r="F4634" s="150" t="s">
        <v>22098</v>
      </c>
    </row>
    <row r="4635" spans="1:6" x14ac:dyDescent="0.15">
      <c r="A4635" s="150" t="s">
        <v>7049</v>
      </c>
      <c r="B4635" s="150" t="s">
        <v>31559</v>
      </c>
      <c r="C4635" s="150" t="s">
        <v>16586</v>
      </c>
      <c r="D4635" s="150">
        <v>58000</v>
      </c>
      <c r="E4635" s="150">
        <v>62000</v>
      </c>
      <c r="F4635" s="150" t="s">
        <v>31560</v>
      </c>
    </row>
    <row r="4636" spans="1:6" x14ac:dyDescent="0.15">
      <c r="A4636" s="150" t="s">
        <v>7050</v>
      </c>
      <c r="B4636" s="150" t="s">
        <v>31561</v>
      </c>
      <c r="C4636" s="150" t="s">
        <v>16588</v>
      </c>
      <c r="D4636" s="150">
        <v>4700.5</v>
      </c>
      <c r="E4636" s="150">
        <v>9165</v>
      </c>
      <c r="F4636" s="150" t="s">
        <v>31230</v>
      </c>
    </row>
    <row r="4637" spans="1:6" x14ac:dyDescent="0.15">
      <c r="A4637" s="150" t="s">
        <v>7051</v>
      </c>
      <c r="B4637" s="150" t="s">
        <v>31562</v>
      </c>
      <c r="C4637" s="150" t="s">
        <v>16589</v>
      </c>
      <c r="D4637" s="150">
        <v>1786360</v>
      </c>
      <c r="E4637" s="150">
        <v>1824320</v>
      </c>
      <c r="F4637" s="150" t="s">
        <v>18774</v>
      </c>
    </row>
    <row r="4638" spans="1:6" x14ac:dyDescent="0.15">
      <c r="A4638" s="150" t="s">
        <v>7052</v>
      </c>
      <c r="B4638" s="150" t="s">
        <v>31563</v>
      </c>
      <c r="C4638" s="150" t="s">
        <v>16590</v>
      </c>
      <c r="D4638" s="150">
        <v>100000</v>
      </c>
      <c r="E4638" s="150">
        <v>170000</v>
      </c>
      <c r="F4638" s="150" t="s">
        <v>22088</v>
      </c>
    </row>
    <row r="4639" spans="1:6" x14ac:dyDescent="0.15">
      <c r="A4639" s="150" t="s">
        <v>7053</v>
      </c>
      <c r="B4639" s="150" t="s">
        <v>31564</v>
      </c>
      <c r="C4639" s="150" t="s">
        <v>16591</v>
      </c>
      <c r="D4639" s="150">
        <v>1100</v>
      </c>
      <c r="E4639" s="150">
        <v>1240</v>
      </c>
      <c r="F4639" s="150" t="s">
        <v>22088</v>
      </c>
    </row>
    <row r="4640" spans="1:6" x14ac:dyDescent="0.15">
      <c r="A4640" s="150" t="s">
        <v>7054</v>
      </c>
      <c r="B4640" s="150" t="s">
        <v>31565</v>
      </c>
      <c r="C4640" s="150" t="s">
        <v>16592</v>
      </c>
      <c r="D4640" s="150">
        <v>582375</v>
      </c>
      <c r="E4640" s="150">
        <v>1211358</v>
      </c>
      <c r="F4640" s="150" t="s">
        <v>27770</v>
      </c>
    </row>
    <row r="4641" spans="1:6" x14ac:dyDescent="0.15">
      <c r="A4641" s="150" t="s">
        <v>7055</v>
      </c>
      <c r="B4641" s="150" t="s">
        <v>31566</v>
      </c>
      <c r="C4641" s="150" t="s">
        <v>16593</v>
      </c>
      <c r="D4641" s="150">
        <v>345070</v>
      </c>
      <c r="E4641" s="150">
        <v>467510</v>
      </c>
      <c r="F4641" s="150" t="s">
        <v>22067</v>
      </c>
    </row>
    <row r="4642" spans="1:6" x14ac:dyDescent="0.15">
      <c r="A4642" s="150" t="s">
        <v>7056</v>
      </c>
      <c r="B4642" s="150" t="s">
        <v>31567</v>
      </c>
      <c r="C4642" s="150" t="s">
        <v>12131</v>
      </c>
      <c r="D4642" s="150">
        <v>750000</v>
      </c>
      <c r="E4642" s="150">
        <v>750000</v>
      </c>
      <c r="F4642" s="150" t="s">
        <v>24636</v>
      </c>
    </row>
    <row r="4643" spans="1:6" x14ac:dyDescent="0.15">
      <c r="A4643" s="150" t="s">
        <v>7057</v>
      </c>
      <c r="B4643" s="150" t="s">
        <v>31568</v>
      </c>
      <c r="C4643" s="150" t="s">
        <v>14546</v>
      </c>
      <c r="D4643" s="150">
        <v>1242170</v>
      </c>
      <c r="E4643" s="150">
        <v>1283476</v>
      </c>
      <c r="F4643" s="150" t="s">
        <v>31569</v>
      </c>
    </row>
    <row r="4644" spans="1:6" x14ac:dyDescent="0.15">
      <c r="A4644" s="150" t="s">
        <v>7058</v>
      </c>
      <c r="B4644" s="150" t="s">
        <v>31570</v>
      </c>
      <c r="C4644" s="150" t="s">
        <v>16595</v>
      </c>
      <c r="D4644" s="150">
        <v>410000</v>
      </c>
      <c r="E4644" s="150">
        <v>420000</v>
      </c>
      <c r="F4644" s="150" t="s">
        <v>18774</v>
      </c>
    </row>
    <row r="4645" spans="1:6" x14ac:dyDescent="0.15">
      <c r="A4645" s="150" t="s">
        <v>7059</v>
      </c>
      <c r="B4645" s="150" t="s">
        <v>16596</v>
      </c>
      <c r="C4645" s="150" t="s">
        <v>2204</v>
      </c>
      <c r="D4645" s="150">
        <v>7212240</v>
      </c>
      <c r="E4645" s="150">
        <v>2131920</v>
      </c>
      <c r="F4645" s="150" t="s">
        <v>31571</v>
      </c>
    </row>
    <row r="4646" spans="1:6" x14ac:dyDescent="0.15">
      <c r="A4646" s="150" t="s">
        <v>7060</v>
      </c>
      <c r="B4646" s="150" t="s">
        <v>31572</v>
      </c>
      <c r="C4646" s="150" t="s">
        <v>16597</v>
      </c>
      <c r="D4646" s="150">
        <v>0</v>
      </c>
      <c r="E4646" s="150">
        <v>0</v>
      </c>
      <c r="F4646" s="150" t="s">
        <v>31573</v>
      </c>
    </row>
    <row r="4647" spans="1:6" x14ac:dyDescent="0.15">
      <c r="A4647" s="150" t="s">
        <v>7061</v>
      </c>
      <c r="B4647" s="150" t="s">
        <v>31574</v>
      </c>
      <c r="C4647" s="150" t="s">
        <v>14111</v>
      </c>
      <c r="D4647" s="150">
        <v>89856.53</v>
      </c>
      <c r="E4647" s="150">
        <v>107909.96</v>
      </c>
      <c r="F4647" s="150" t="s">
        <v>24529</v>
      </c>
    </row>
    <row r="4648" spans="1:6" x14ac:dyDescent="0.15">
      <c r="A4648" s="150" t="s">
        <v>7062</v>
      </c>
      <c r="B4648" s="150" t="s">
        <v>31575</v>
      </c>
      <c r="C4648" s="150" t="s">
        <v>16599</v>
      </c>
      <c r="D4648" s="150">
        <v>32000000</v>
      </c>
      <c r="E4648" s="150">
        <v>100000000</v>
      </c>
      <c r="F4648" s="150" t="s">
        <v>22060</v>
      </c>
    </row>
    <row r="4649" spans="1:6" x14ac:dyDescent="0.15">
      <c r="A4649" s="150" t="s">
        <v>7063</v>
      </c>
      <c r="B4649" s="150" t="s">
        <v>31576</v>
      </c>
      <c r="C4649" s="150" t="s">
        <v>1761</v>
      </c>
      <c r="D4649" s="150">
        <v>6040000</v>
      </c>
      <c r="E4649" s="150">
        <v>1440000</v>
      </c>
      <c r="F4649" s="150" t="s">
        <v>18774</v>
      </c>
    </row>
    <row r="4650" spans="1:6" x14ac:dyDescent="0.15">
      <c r="A4650" s="150" t="s">
        <v>7064</v>
      </c>
      <c r="B4650" s="150" t="s">
        <v>31577</v>
      </c>
      <c r="C4650" s="150" t="s">
        <v>16600</v>
      </c>
      <c r="D4650" s="150">
        <v>1600000000</v>
      </c>
      <c r="E4650" s="150">
        <v>1770000000</v>
      </c>
      <c r="F4650" s="150" t="s">
        <v>22082</v>
      </c>
    </row>
    <row r="4651" spans="1:6" x14ac:dyDescent="0.15">
      <c r="A4651" s="150" t="s">
        <v>7065</v>
      </c>
      <c r="B4651" s="150" t="s">
        <v>31578</v>
      </c>
      <c r="C4651" s="150" t="s">
        <v>16601</v>
      </c>
      <c r="D4651" s="150">
        <v>573000</v>
      </c>
      <c r="E4651" s="150">
        <v>621000</v>
      </c>
      <c r="F4651" s="150" t="s">
        <v>24529</v>
      </c>
    </row>
    <row r="4652" spans="1:6" x14ac:dyDescent="0.15">
      <c r="A4652" s="150" t="s">
        <v>7066</v>
      </c>
      <c r="B4652" s="150" t="s">
        <v>31579</v>
      </c>
      <c r="C4652" s="150" t="s">
        <v>16356</v>
      </c>
      <c r="D4652" s="150">
        <v>1265740800</v>
      </c>
      <c r="E4652" s="150">
        <v>1392619300</v>
      </c>
      <c r="F4652" s="150" t="s">
        <v>22138</v>
      </c>
    </row>
    <row r="4653" spans="1:6" x14ac:dyDescent="0.15">
      <c r="A4653" s="150" t="s">
        <v>7067</v>
      </c>
      <c r="B4653" s="150" t="s">
        <v>31580</v>
      </c>
      <c r="C4653" s="150" t="s">
        <v>16602</v>
      </c>
      <c r="D4653" s="150">
        <v>334000</v>
      </c>
      <c r="E4653" s="150">
        <v>214600</v>
      </c>
      <c r="F4653" s="150" t="s">
        <v>22172</v>
      </c>
    </row>
    <row r="4654" spans="1:6" x14ac:dyDescent="0.15">
      <c r="A4654" s="150" t="s">
        <v>7068</v>
      </c>
      <c r="B4654" s="150" t="s">
        <v>31581</v>
      </c>
      <c r="C4654" s="150" t="s">
        <v>16603</v>
      </c>
      <c r="D4654" s="150">
        <v>31550000</v>
      </c>
      <c r="E4654" s="150">
        <v>44500000</v>
      </c>
      <c r="F4654" s="150" t="s">
        <v>24497</v>
      </c>
    </row>
    <row r="4655" spans="1:6" x14ac:dyDescent="0.15">
      <c r="A4655" s="150" t="s">
        <v>7069</v>
      </c>
      <c r="B4655" s="150" t="s">
        <v>31582</v>
      </c>
      <c r="C4655" s="150" t="s">
        <v>16604</v>
      </c>
      <c r="D4655" s="150">
        <v>10690000000</v>
      </c>
      <c r="E4655" s="150">
        <v>13610000000</v>
      </c>
      <c r="F4655" s="150" t="s">
        <v>22098</v>
      </c>
    </row>
    <row r="4656" spans="1:6" x14ac:dyDescent="0.15">
      <c r="A4656" s="150" t="s">
        <v>7070</v>
      </c>
      <c r="B4656" s="150" t="s">
        <v>31583</v>
      </c>
      <c r="C4656" s="150" t="s">
        <v>16605</v>
      </c>
      <c r="D4656" s="150">
        <v>157260431</v>
      </c>
      <c r="E4656" s="150">
        <v>165193759</v>
      </c>
      <c r="F4656" s="150" t="s">
        <v>30946</v>
      </c>
    </row>
    <row r="4657" spans="1:6" x14ac:dyDescent="0.15">
      <c r="A4657" s="150" t="s">
        <v>7071</v>
      </c>
      <c r="B4657" s="150" t="s">
        <v>31584</v>
      </c>
      <c r="C4657" s="150" t="s">
        <v>16606</v>
      </c>
      <c r="D4657" s="150">
        <v>10832800</v>
      </c>
      <c r="E4657" s="150">
        <v>14983200</v>
      </c>
      <c r="F4657" s="150" t="s">
        <v>24739</v>
      </c>
    </row>
    <row r="4658" spans="1:6" x14ac:dyDescent="0.15">
      <c r="A4658" s="150" t="s">
        <v>7072</v>
      </c>
      <c r="B4658" s="150" t="s">
        <v>31585</v>
      </c>
      <c r="C4658" s="150" t="s">
        <v>16607</v>
      </c>
      <c r="D4658" s="150">
        <v>54045311</v>
      </c>
      <c r="E4658" s="150">
        <v>88687284</v>
      </c>
      <c r="F4658" s="150" t="s">
        <v>31586</v>
      </c>
    </row>
    <row r="4659" spans="1:6" x14ac:dyDescent="0.15">
      <c r="A4659" s="150" t="s">
        <v>7073</v>
      </c>
      <c r="B4659" s="150" t="s">
        <v>31587</v>
      </c>
      <c r="C4659" s="150" t="s">
        <v>16608</v>
      </c>
      <c r="D4659" s="150">
        <v>9699600</v>
      </c>
      <c r="E4659" s="150">
        <v>3399000</v>
      </c>
      <c r="F4659" s="150" t="s">
        <v>27935</v>
      </c>
    </row>
    <row r="4660" spans="1:6" x14ac:dyDescent="0.15">
      <c r="A4660" s="150" t="s">
        <v>7074</v>
      </c>
      <c r="B4660" s="150" t="s">
        <v>31588</v>
      </c>
      <c r="C4660" s="150" t="s">
        <v>16609</v>
      </c>
      <c r="D4660" s="150">
        <v>200000</v>
      </c>
      <c r="E4660" s="150">
        <v>359120</v>
      </c>
      <c r="F4660" s="150" t="s">
        <v>29391</v>
      </c>
    </row>
    <row r="4661" spans="1:6" x14ac:dyDescent="0.15">
      <c r="A4661" s="150" t="s">
        <v>7075</v>
      </c>
      <c r="B4661" s="150" t="s">
        <v>31589</v>
      </c>
      <c r="C4661" s="150" t="s">
        <v>16610</v>
      </c>
      <c r="D4661" s="150">
        <v>1400</v>
      </c>
      <c r="E4661" s="150">
        <v>1350</v>
      </c>
      <c r="F4661" s="150" t="s">
        <v>22088</v>
      </c>
    </row>
    <row r="4662" spans="1:6" x14ac:dyDescent="0.15">
      <c r="A4662" s="150" t="s">
        <v>7076</v>
      </c>
      <c r="B4662" s="150" t="s">
        <v>31590</v>
      </c>
      <c r="C4662" s="150" t="s">
        <v>16611</v>
      </c>
      <c r="D4662" s="150">
        <v>7241064</v>
      </c>
      <c r="E4662" s="150">
        <v>7432800</v>
      </c>
      <c r="F4662" s="150" t="s">
        <v>31591</v>
      </c>
    </row>
    <row r="4663" spans="1:6" x14ac:dyDescent="0.15">
      <c r="A4663" s="150" t="s">
        <v>7077</v>
      </c>
      <c r="B4663" s="150" t="s">
        <v>31592</v>
      </c>
      <c r="C4663" s="150" t="s">
        <v>16611</v>
      </c>
      <c r="D4663" s="150">
        <v>7395864</v>
      </c>
      <c r="E4663" s="150">
        <v>7432800</v>
      </c>
      <c r="F4663" s="150" t="s">
        <v>31591</v>
      </c>
    </row>
    <row r="4664" spans="1:6" x14ac:dyDescent="0.15">
      <c r="A4664" s="150" t="s">
        <v>7078</v>
      </c>
      <c r="B4664" s="150" t="s">
        <v>31593</v>
      </c>
      <c r="C4664" s="150" t="s">
        <v>16612</v>
      </c>
      <c r="D4664" s="150">
        <v>2711080</v>
      </c>
      <c r="E4664" s="150">
        <v>2818450</v>
      </c>
      <c r="F4664" s="150" t="s">
        <v>22104</v>
      </c>
    </row>
    <row r="4665" spans="1:6" x14ac:dyDescent="0.15">
      <c r="A4665" s="150" t="s">
        <v>7079</v>
      </c>
      <c r="B4665" s="150" t="s">
        <v>31594</v>
      </c>
      <c r="C4665" s="150" t="s">
        <v>16613</v>
      </c>
      <c r="D4665" s="150">
        <v>8556000</v>
      </c>
      <c r="E4665" s="150">
        <v>7938000</v>
      </c>
      <c r="F4665" s="150" t="s">
        <v>24756</v>
      </c>
    </row>
    <row r="4666" spans="1:6" x14ac:dyDescent="0.15">
      <c r="A4666" s="150" t="s">
        <v>7080</v>
      </c>
      <c r="B4666" s="150" t="s">
        <v>31595</v>
      </c>
      <c r="C4666" s="150" t="s">
        <v>16615</v>
      </c>
      <c r="D4666" s="150">
        <v>548709</v>
      </c>
      <c r="E4666" s="150">
        <v>311800</v>
      </c>
      <c r="F4666" s="150" t="s">
        <v>24642</v>
      </c>
    </row>
    <row r="4667" spans="1:6" x14ac:dyDescent="0.15">
      <c r="A4667" s="150" t="s">
        <v>7081</v>
      </c>
      <c r="B4667" s="150" t="s">
        <v>31596</v>
      </c>
      <c r="C4667" s="150" t="s">
        <v>16616</v>
      </c>
      <c r="D4667" s="150">
        <v>138000</v>
      </c>
      <c r="E4667" s="150">
        <v>145400</v>
      </c>
      <c r="F4667" s="150" t="s">
        <v>24498</v>
      </c>
    </row>
    <row r="4668" spans="1:6" x14ac:dyDescent="0.15">
      <c r="A4668" s="150" t="s">
        <v>7082</v>
      </c>
      <c r="B4668" s="150" t="s">
        <v>31597</v>
      </c>
      <c r="C4668" s="150" t="s">
        <v>15221</v>
      </c>
      <c r="D4668" s="150">
        <v>0</v>
      </c>
      <c r="E4668" s="150">
        <v>0</v>
      </c>
      <c r="F4668" s="150" t="s">
        <v>22088</v>
      </c>
    </row>
    <row r="4669" spans="1:6" x14ac:dyDescent="0.15">
      <c r="A4669" s="150" t="s">
        <v>7083</v>
      </c>
      <c r="B4669" s="150" t="s">
        <v>31598</v>
      </c>
      <c r="C4669" s="150" t="s">
        <v>16617</v>
      </c>
      <c r="D4669" s="150">
        <v>1413000</v>
      </c>
      <c r="E4669" s="150">
        <v>2355000</v>
      </c>
      <c r="F4669" s="150" t="s">
        <v>31599</v>
      </c>
    </row>
    <row r="4670" spans="1:6" x14ac:dyDescent="0.15">
      <c r="A4670" s="150" t="s">
        <v>7084</v>
      </c>
      <c r="B4670" s="150" t="s">
        <v>31600</v>
      </c>
      <c r="C4670" s="150" t="s">
        <v>16619</v>
      </c>
      <c r="D4670" s="150">
        <v>1830000</v>
      </c>
      <c r="E4670" s="150">
        <v>1900000</v>
      </c>
      <c r="F4670" s="150" t="s">
        <v>24636</v>
      </c>
    </row>
    <row r="4671" spans="1:6" x14ac:dyDescent="0.15">
      <c r="A4671" s="150" t="s">
        <v>7085</v>
      </c>
      <c r="B4671" s="150" t="s">
        <v>31601</v>
      </c>
      <c r="C4671" s="150" t="s">
        <v>16619</v>
      </c>
      <c r="D4671" s="150">
        <v>9200000</v>
      </c>
      <c r="E4671" s="150">
        <v>1800000</v>
      </c>
      <c r="F4671" s="150" t="s">
        <v>24497</v>
      </c>
    </row>
    <row r="4672" spans="1:6" x14ac:dyDescent="0.15">
      <c r="A4672" s="150" t="s">
        <v>7086</v>
      </c>
      <c r="B4672" s="150" t="s">
        <v>31602</v>
      </c>
      <c r="C4672" s="150" t="s">
        <v>16620</v>
      </c>
      <c r="D4672" s="150">
        <v>14052</v>
      </c>
      <c r="E4672" s="150">
        <v>8175</v>
      </c>
      <c r="F4672" s="150" t="s">
        <v>22088</v>
      </c>
    </row>
    <row r="4673" spans="1:6" x14ac:dyDescent="0.15">
      <c r="A4673" s="150" t="s">
        <v>7087</v>
      </c>
      <c r="B4673" s="150" t="s">
        <v>31603</v>
      </c>
      <c r="C4673" s="150" t="s">
        <v>16621</v>
      </c>
      <c r="D4673" s="150">
        <v>290260</v>
      </c>
      <c r="E4673" s="150">
        <v>318092</v>
      </c>
      <c r="F4673" s="150" t="s">
        <v>14062</v>
      </c>
    </row>
    <row r="4674" spans="1:6" x14ac:dyDescent="0.15">
      <c r="A4674" s="150" t="s">
        <v>7088</v>
      </c>
      <c r="B4674" s="150" t="s">
        <v>31604</v>
      </c>
      <c r="C4674" s="150" t="s">
        <v>16622</v>
      </c>
      <c r="D4674" s="150">
        <v>10800</v>
      </c>
      <c r="E4674" s="150">
        <v>158000</v>
      </c>
      <c r="F4674" s="150" t="s">
        <v>31605</v>
      </c>
    </row>
    <row r="4675" spans="1:6" x14ac:dyDescent="0.15">
      <c r="A4675" s="150" t="s">
        <v>7089</v>
      </c>
      <c r="B4675" s="150" t="s">
        <v>31606</v>
      </c>
      <c r="C4675" s="150" t="s">
        <v>16624</v>
      </c>
      <c r="D4675" s="150">
        <v>150000</v>
      </c>
      <c r="E4675" s="150">
        <v>1250000</v>
      </c>
      <c r="F4675" s="150" t="s">
        <v>28304</v>
      </c>
    </row>
    <row r="4676" spans="1:6" x14ac:dyDescent="0.15">
      <c r="A4676" s="150" t="s">
        <v>7090</v>
      </c>
      <c r="B4676" s="150" t="s">
        <v>31607</v>
      </c>
      <c r="C4676" s="150" t="s">
        <v>16625</v>
      </c>
      <c r="D4676" s="150">
        <v>590000000</v>
      </c>
      <c r="E4676" s="150">
        <v>600000000</v>
      </c>
      <c r="F4676" s="150" t="s">
        <v>31608</v>
      </c>
    </row>
    <row r="4677" spans="1:6" x14ac:dyDescent="0.15">
      <c r="A4677" s="150" t="s">
        <v>7091</v>
      </c>
      <c r="B4677" s="150" t="s">
        <v>31609</v>
      </c>
      <c r="C4677" s="150" t="s">
        <v>16625</v>
      </c>
      <c r="D4677" s="150">
        <v>590000000</v>
      </c>
      <c r="E4677" s="150">
        <v>600000000</v>
      </c>
      <c r="F4677" s="150" t="s">
        <v>31608</v>
      </c>
    </row>
    <row r="4678" spans="1:6" x14ac:dyDescent="0.15">
      <c r="A4678" s="150" t="s">
        <v>7092</v>
      </c>
      <c r="B4678" s="150" t="s">
        <v>31610</v>
      </c>
      <c r="C4678" s="150" t="s">
        <v>16627</v>
      </c>
      <c r="D4678" s="150">
        <v>325000</v>
      </c>
      <c r="E4678" s="150">
        <v>327592</v>
      </c>
      <c r="F4678" s="150" t="s">
        <v>22060</v>
      </c>
    </row>
    <row r="4679" spans="1:6" x14ac:dyDescent="0.15">
      <c r="A4679" s="150" t="s">
        <v>7093</v>
      </c>
      <c r="B4679" s="150" t="s">
        <v>31611</v>
      </c>
      <c r="C4679" s="150" t="s">
        <v>16628</v>
      </c>
      <c r="D4679" s="150">
        <v>161700</v>
      </c>
      <c r="E4679" s="150">
        <v>8360000</v>
      </c>
      <c r="F4679" s="150" t="s">
        <v>31612</v>
      </c>
    </row>
    <row r="4680" spans="1:6" x14ac:dyDescent="0.15">
      <c r="A4680" s="150" t="s">
        <v>7094</v>
      </c>
      <c r="B4680" s="150" t="s">
        <v>31613</v>
      </c>
      <c r="C4680" s="150" t="s">
        <v>16629</v>
      </c>
      <c r="D4680" s="150">
        <v>0</v>
      </c>
      <c r="E4680" s="150">
        <v>0</v>
      </c>
      <c r="F4680" s="150" t="s">
        <v>22103</v>
      </c>
    </row>
    <row r="4681" spans="1:6" x14ac:dyDescent="0.15">
      <c r="A4681" s="150" t="s">
        <v>7095</v>
      </c>
      <c r="B4681" s="150" t="s">
        <v>31614</v>
      </c>
      <c r="C4681" s="150" t="s">
        <v>16630</v>
      </c>
      <c r="D4681" s="150">
        <v>69262000</v>
      </c>
      <c r="E4681" s="150">
        <v>71471000</v>
      </c>
      <c r="F4681" s="150" t="s">
        <v>22060</v>
      </c>
    </row>
    <row r="4682" spans="1:6" x14ac:dyDescent="0.15">
      <c r="A4682" s="150" t="s">
        <v>7096</v>
      </c>
      <c r="B4682" s="150" t="s">
        <v>31615</v>
      </c>
      <c r="C4682" s="150" t="s">
        <v>16631</v>
      </c>
      <c r="D4682" s="150">
        <v>73000000</v>
      </c>
      <c r="E4682" s="150">
        <v>82000000</v>
      </c>
      <c r="F4682" s="150" t="s">
        <v>27061</v>
      </c>
    </row>
    <row r="4683" spans="1:6" x14ac:dyDescent="0.15">
      <c r="A4683" s="150" t="s">
        <v>7097</v>
      </c>
      <c r="B4683" s="150" t="s">
        <v>31616</v>
      </c>
      <c r="C4683" s="150" t="s">
        <v>16632</v>
      </c>
      <c r="D4683" s="150">
        <v>3000000</v>
      </c>
      <c r="E4683" s="150">
        <v>11000000</v>
      </c>
      <c r="F4683" s="150" t="s">
        <v>27551</v>
      </c>
    </row>
    <row r="4684" spans="1:6" x14ac:dyDescent="0.15">
      <c r="A4684" s="150" t="s">
        <v>7098</v>
      </c>
      <c r="B4684" s="150" t="s">
        <v>31617</v>
      </c>
      <c r="C4684" s="150" t="s">
        <v>16633</v>
      </c>
      <c r="D4684" s="150">
        <v>0</v>
      </c>
      <c r="E4684" s="150">
        <v>0</v>
      </c>
      <c r="F4684" s="150" t="s">
        <v>29919</v>
      </c>
    </row>
    <row r="4685" spans="1:6" x14ac:dyDescent="0.15">
      <c r="A4685" s="150" t="s">
        <v>7099</v>
      </c>
      <c r="B4685" s="150" t="s">
        <v>31618</v>
      </c>
      <c r="C4685" s="150" t="s">
        <v>16634</v>
      </c>
      <c r="D4685" s="150">
        <v>11930000</v>
      </c>
      <c r="E4685" s="150">
        <v>45900000</v>
      </c>
      <c r="F4685" s="150" t="s">
        <v>22128</v>
      </c>
    </row>
    <row r="4686" spans="1:6" x14ac:dyDescent="0.15">
      <c r="A4686" s="150" t="s">
        <v>7100</v>
      </c>
      <c r="B4686" s="150" t="s">
        <v>31619</v>
      </c>
      <c r="C4686" s="150" t="s">
        <v>16635</v>
      </c>
      <c r="D4686" s="150">
        <v>238300</v>
      </c>
      <c r="E4686" s="150">
        <v>479300</v>
      </c>
      <c r="F4686" s="150" t="s">
        <v>22175</v>
      </c>
    </row>
    <row r="4687" spans="1:6" x14ac:dyDescent="0.15">
      <c r="A4687" s="150" t="s">
        <v>7101</v>
      </c>
      <c r="B4687" s="150" t="s">
        <v>31620</v>
      </c>
      <c r="C4687" s="150" t="s">
        <v>16636</v>
      </c>
      <c r="D4687" s="150">
        <v>750000</v>
      </c>
      <c r="E4687" s="150">
        <v>2100000</v>
      </c>
      <c r="F4687" s="150" t="s">
        <v>22060</v>
      </c>
    </row>
    <row r="4688" spans="1:6" x14ac:dyDescent="0.15">
      <c r="A4688" s="150" t="s">
        <v>7102</v>
      </c>
      <c r="B4688" s="150" t="s">
        <v>31621</v>
      </c>
      <c r="C4688" s="150" t="s">
        <v>16637</v>
      </c>
      <c r="D4688" s="150">
        <v>40000000</v>
      </c>
      <c r="E4688" s="150">
        <v>45000000</v>
      </c>
      <c r="F4688" s="150" t="s">
        <v>22060</v>
      </c>
    </row>
    <row r="4689" spans="1:6" x14ac:dyDescent="0.15">
      <c r="A4689" s="150" t="s">
        <v>7103</v>
      </c>
      <c r="B4689" s="150" t="s">
        <v>31622</v>
      </c>
      <c r="C4689" s="150" t="s">
        <v>16638</v>
      </c>
      <c r="D4689" s="150">
        <v>5530</v>
      </c>
      <c r="E4689" s="150">
        <v>5700</v>
      </c>
      <c r="F4689" s="150" t="s">
        <v>22102</v>
      </c>
    </row>
    <row r="4690" spans="1:6" x14ac:dyDescent="0.15">
      <c r="A4690" s="150" t="s">
        <v>7104</v>
      </c>
      <c r="B4690" s="150" t="s">
        <v>31623</v>
      </c>
      <c r="C4690" s="150" t="s">
        <v>16639</v>
      </c>
      <c r="D4690" s="150">
        <v>7208258.9199999999</v>
      </c>
      <c r="E4690" s="150">
        <v>7027695.1200000001</v>
      </c>
      <c r="F4690" s="150" t="s">
        <v>30488</v>
      </c>
    </row>
    <row r="4691" spans="1:6" x14ac:dyDescent="0.15">
      <c r="A4691" s="150" t="s">
        <v>7105</v>
      </c>
      <c r="B4691" s="150" t="s">
        <v>31624</v>
      </c>
      <c r="C4691" s="150" t="s">
        <v>16640</v>
      </c>
      <c r="D4691" s="150">
        <v>1435000</v>
      </c>
      <c r="E4691" s="150">
        <v>1885000</v>
      </c>
      <c r="F4691" s="150" t="s">
        <v>22098</v>
      </c>
    </row>
    <row r="4692" spans="1:6" x14ac:dyDescent="0.15">
      <c r="A4692" s="150" t="s">
        <v>7106</v>
      </c>
      <c r="B4692" s="150" t="s">
        <v>31625</v>
      </c>
      <c r="C4692" s="150" t="s">
        <v>16641</v>
      </c>
      <c r="D4692" s="150">
        <v>9799317</v>
      </c>
      <c r="E4692" s="150">
        <v>10922105</v>
      </c>
      <c r="F4692" s="150" t="s">
        <v>22093</v>
      </c>
    </row>
    <row r="4693" spans="1:6" x14ac:dyDescent="0.15">
      <c r="A4693" s="150" t="s">
        <v>7107</v>
      </c>
      <c r="B4693" s="150" t="s">
        <v>31626</v>
      </c>
      <c r="C4693" s="150" t="s">
        <v>16642</v>
      </c>
      <c r="D4693" s="150">
        <v>81974000</v>
      </c>
      <c r="E4693" s="150">
        <v>78990000</v>
      </c>
      <c r="F4693" s="150" t="s">
        <v>22172</v>
      </c>
    </row>
    <row r="4694" spans="1:6" x14ac:dyDescent="0.15">
      <c r="A4694" s="150" t="s">
        <v>7108</v>
      </c>
      <c r="B4694" s="150" t="s">
        <v>31627</v>
      </c>
      <c r="C4694" s="150" t="s">
        <v>16643</v>
      </c>
      <c r="D4694" s="150">
        <v>1581000</v>
      </c>
      <c r="E4694" s="150">
        <v>183500</v>
      </c>
      <c r="F4694" s="150" t="s">
        <v>22067</v>
      </c>
    </row>
    <row r="4695" spans="1:6" x14ac:dyDescent="0.15">
      <c r="A4695" s="150" t="s">
        <v>7109</v>
      </c>
      <c r="B4695" s="150" t="s">
        <v>31628</v>
      </c>
      <c r="C4695" s="150" t="s">
        <v>215</v>
      </c>
      <c r="D4695" s="150">
        <v>3900000</v>
      </c>
      <c r="E4695" s="150">
        <v>219000</v>
      </c>
      <c r="F4695" s="150" t="s">
        <v>14062</v>
      </c>
    </row>
    <row r="4696" spans="1:6" x14ac:dyDescent="0.15">
      <c r="A4696" s="150" t="s">
        <v>7110</v>
      </c>
      <c r="B4696" s="150" t="s">
        <v>31629</v>
      </c>
      <c r="C4696" s="150" t="s">
        <v>16644</v>
      </c>
      <c r="D4696" s="150">
        <v>890000</v>
      </c>
      <c r="E4696" s="150">
        <v>2450000</v>
      </c>
      <c r="F4696" s="150" t="s">
        <v>22103</v>
      </c>
    </row>
    <row r="4697" spans="1:6" x14ac:dyDescent="0.15">
      <c r="A4697" s="150" t="s">
        <v>7111</v>
      </c>
      <c r="B4697" s="150" t="s">
        <v>31630</v>
      </c>
      <c r="C4697" s="150" t="s">
        <v>16645</v>
      </c>
      <c r="D4697" s="150">
        <v>5203000</v>
      </c>
      <c r="E4697" s="150">
        <v>1180000</v>
      </c>
      <c r="F4697" s="150" t="s">
        <v>22103</v>
      </c>
    </row>
    <row r="4698" spans="1:6" x14ac:dyDescent="0.15">
      <c r="A4698" s="150" t="s">
        <v>7112</v>
      </c>
      <c r="B4698" s="150" t="s">
        <v>31631</v>
      </c>
      <c r="C4698" s="150" t="s">
        <v>16646</v>
      </c>
      <c r="D4698" s="150">
        <v>0</v>
      </c>
      <c r="E4698" s="150">
        <v>0</v>
      </c>
      <c r="F4698" s="150" t="s">
        <v>31632</v>
      </c>
    </row>
    <row r="4699" spans="1:6" x14ac:dyDescent="0.15">
      <c r="A4699" s="150" t="s">
        <v>7113</v>
      </c>
      <c r="B4699" s="150" t="s">
        <v>31633</v>
      </c>
      <c r="C4699" s="150" t="s">
        <v>16647</v>
      </c>
      <c r="D4699" s="150">
        <v>47784550</v>
      </c>
      <c r="E4699" s="150">
        <v>72999375</v>
      </c>
      <c r="F4699" s="150" t="s">
        <v>22111</v>
      </c>
    </row>
    <row r="4700" spans="1:6" x14ac:dyDescent="0.15">
      <c r="A4700" s="150" t="s">
        <v>7114</v>
      </c>
      <c r="B4700" s="150" t="s">
        <v>31634</v>
      </c>
      <c r="C4700" s="150" t="s">
        <v>16648</v>
      </c>
      <c r="D4700" s="150">
        <v>1000</v>
      </c>
      <c r="E4700" s="150">
        <v>0</v>
      </c>
      <c r="F4700" s="150" t="s">
        <v>31635</v>
      </c>
    </row>
    <row r="4701" spans="1:6" x14ac:dyDescent="0.15">
      <c r="A4701" s="150" t="s">
        <v>7115</v>
      </c>
      <c r="B4701" s="150" t="s">
        <v>31636</v>
      </c>
      <c r="C4701" s="150" t="s">
        <v>1768</v>
      </c>
      <c r="D4701" s="150">
        <v>740000</v>
      </c>
      <c r="E4701" s="150">
        <v>969000</v>
      </c>
      <c r="F4701" s="150" t="s">
        <v>22172</v>
      </c>
    </row>
    <row r="4702" spans="1:6" x14ac:dyDescent="0.15">
      <c r="A4702" s="150" t="s">
        <v>7116</v>
      </c>
      <c r="B4702" s="150" t="s">
        <v>31637</v>
      </c>
      <c r="C4702" s="150" t="s">
        <v>16650</v>
      </c>
      <c r="D4702" s="150">
        <v>113700</v>
      </c>
      <c r="E4702" s="150">
        <v>101800</v>
      </c>
      <c r="F4702" s="150" t="s">
        <v>28244</v>
      </c>
    </row>
    <row r="4703" spans="1:6" x14ac:dyDescent="0.15">
      <c r="A4703" s="150" t="s">
        <v>7117</v>
      </c>
      <c r="B4703" s="150" t="s">
        <v>31638</v>
      </c>
      <c r="C4703" s="150" t="s">
        <v>16651</v>
      </c>
      <c r="D4703" s="150">
        <v>1221178.8</v>
      </c>
      <c r="E4703" s="150">
        <v>2523400</v>
      </c>
      <c r="F4703" s="150" t="s">
        <v>22103</v>
      </c>
    </row>
    <row r="4704" spans="1:6" x14ac:dyDescent="0.15">
      <c r="A4704" s="150" t="s">
        <v>7118</v>
      </c>
      <c r="B4704" s="150" t="s">
        <v>31639</v>
      </c>
      <c r="C4704" s="150" t="s">
        <v>16652</v>
      </c>
      <c r="D4704" s="150">
        <v>1003200</v>
      </c>
      <c r="E4704" s="150">
        <v>1470000</v>
      </c>
      <c r="F4704" s="150" t="s">
        <v>31640</v>
      </c>
    </row>
    <row r="4705" spans="1:6" x14ac:dyDescent="0.15">
      <c r="A4705" s="150" t="s">
        <v>7119</v>
      </c>
      <c r="B4705" s="150" t="s">
        <v>31641</v>
      </c>
      <c r="C4705" s="150" t="s">
        <v>16654</v>
      </c>
      <c r="D4705" s="150">
        <v>0</v>
      </c>
      <c r="E4705" s="150">
        <v>0</v>
      </c>
      <c r="F4705" s="150" t="s">
        <v>31642</v>
      </c>
    </row>
    <row r="4706" spans="1:6" x14ac:dyDescent="0.15">
      <c r="A4706" s="150" t="s">
        <v>7120</v>
      </c>
      <c r="B4706" s="150" t="s">
        <v>31643</v>
      </c>
      <c r="C4706" s="150" t="s">
        <v>16656</v>
      </c>
      <c r="D4706" s="150">
        <v>931248.5</v>
      </c>
      <c r="E4706" s="150">
        <v>910000</v>
      </c>
      <c r="F4706" s="150" t="s">
        <v>31644</v>
      </c>
    </row>
    <row r="4707" spans="1:6" x14ac:dyDescent="0.15">
      <c r="A4707" s="150" t="s">
        <v>7121</v>
      </c>
      <c r="B4707" s="150" t="s">
        <v>31645</v>
      </c>
      <c r="C4707" s="150" t="s">
        <v>16596</v>
      </c>
      <c r="D4707" s="150">
        <v>65000</v>
      </c>
      <c r="E4707" s="150">
        <v>47700</v>
      </c>
      <c r="F4707" s="150" t="s">
        <v>22090</v>
      </c>
    </row>
    <row r="4708" spans="1:6" x14ac:dyDescent="0.15">
      <c r="A4708" s="150" t="s">
        <v>7122</v>
      </c>
      <c r="B4708" s="150" t="s">
        <v>31646</v>
      </c>
      <c r="C4708" s="150" t="s">
        <v>15836</v>
      </c>
      <c r="D4708" s="150">
        <v>729231</v>
      </c>
      <c r="E4708" s="150">
        <v>876178</v>
      </c>
      <c r="F4708" s="150" t="s">
        <v>22067</v>
      </c>
    </row>
    <row r="4709" spans="1:6" x14ac:dyDescent="0.15">
      <c r="A4709" s="150" t="s">
        <v>7123</v>
      </c>
      <c r="B4709" s="150" t="s">
        <v>31647</v>
      </c>
      <c r="C4709" s="150" t="s">
        <v>16657</v>
      </c>
      <c r="D4709" s="150">
        <v>120000</v>
      </c>
      <c r="E4709" s="150">
        <v>154000</v>
      </c>
      <c r="F4709" s="150" t="s">
        <v>24498</v>
      </c>
    </row>
    <row r="4710" spans="1:6" x14ac:dyDescent="0.15">
      <c r="A4710" s="150" t="s">
        <v>7124</v>
      </c>
      <c r="B4710" s="150" t="s">
        <v>31648</v>
      </c>
      <c r="C4710" s="150" t="s">
        <v>16658</v>
      </c>
      <c r="D4710" s="150">
        <v>46125000</v>
      </c>
      <c r="E4710" s="150">
        <v>51750000</v>
      </c>
      <c r="F4710" s="150" t="s">
        <v>22137</v>
      </c>
    </row>
    <row r="4711" spans="1:6" x14ac:dyDescent="0.15">
      <c r="A4711" s="150" t="s">
        <v>7125</v>
      </c>
      <c r="B4711" s="150" t="s">
        <v>31649</v>
      </c>
      <c r="C4711" s="150" t="s">
        <v>16659</v>
      </c>
      <c r="D4711" s="150">
        <v>24554360</v>
      </c>
      <c r="E4711" s="150">
        <v>27332480</v>
      </c>
      <c r="F4711" s="150" t="s">
        <v>22060</v>
      </c>
    </row>
    <row r="4712" spans="1:6" x14ac:dyDescent="0.15">
      <c r="A4712" s="150" t="s">
        <v>7126</v>
      </c>
      <c r="B4712" s="150" t="s">
        <v>31650</v>
      </c>
      <c r="C4712" s="150" t="s">
        <v>16660</v>
      </c>
      <c r="D4712" s="150">
        <v>35700000</v>
      </c>
      <c r="E4712" s="150">
        <v>84000000</v>
      </c>
      <c r="F4712" s="150" t="s">
        <v>31651</v>
      </c>
    </row>
    <row r="4713" spans="1:6" x14ac:dyDescent="0.15">
      <c r="A4713" s="150" t="s">
        <v>7127</v>
      </c>
      <c r="B4713" s="150" t="s">
        <v>31652</v>
      </c>
      <c r="C4713" s="150" t="s">
        <v>16661</v>
      </c>
      <c r="D4713" s="150">
        <v>4206144</v>
      </c>
      <c r="E4713" s="150">
        <v>8672591</v>
      </c>
      <c r="F4713" s="150" t="s">
        <v>22098</v>
      </c>
    </row>
    <row r="4714" spans="1:6" x14ac:dyDescent="0.15">
      <c r="A4714" s="150" t="s">
        <v>7128</v>
      </c>
      <c r="B4714" s="150" t="s">
        <v>31653</v>
      </c>
      <c r="C4714" s="150" t="s">
        <v>16662</v>
      </c>
      <c r="D4714" s="150">
        <v>2102750</v>
      </c>
      <c r="E4714" s="150">
        <v>2402000</v>
      </c>
      <c r="F4714" s="150" t="s">
        <v>31654</v>
      </c>
    </row>
    <row r="4715" spans="1:6" x14ac:dyDescent="0.15">
      <c r="A4715" s="150" t="s">
        <v>7129</v>
      </c>
      <c r="B4715" s="150" t="s">
        <v>31655</v>
      </c>
      <c r="C4715" s="150" t="s">
        <v>16663</v>
      </c>
      <c r="D4715" s="150">
        <v>2580000</v>
      </c>
      <c r="E4715" s="150">
        <v>6090000</v>
      </c>
      <c r="F4715" s="150" t="s">
        <v>22052</v>
      </c>
    </row>
    <row r="4716" spans="1:6" x14ac:dyDescent="0.15">
      <c r="A4716" s="150" t="s">
        <v>7130</v>
      </c>
      <c r="B4716" s="150" t="s">
        <v>31656</v>
      </c>
      <c r="C4716" s="150" t="s">
        <v>16664</v>
      </c>
      <c r="D4716" s="150">
        <v>1650000</v>
      </c>
      <c r="E4716" s="150">
        <v>3206000</v>
      </c>
      <c r="F4716" s="150" t="s">
        <v>22052</v>
      </c>
    </row>
    <row r="4717" spans="1:6" x14ac:dyDescent="0.15">
      <c r="A4717" s="150" t="s">
        <v>7131</v>
      </c>
      <c r="B4717" s="150" t="s">
        <v>31657</v>
      </c>
      <c r="C4717" s="150" t="s">
        <v>16665</v>
      </c>
      <c r="D4717" s="150">
        <v>923409.6</v>
      </c>
      <c r="E4717" s="150">
        <v>1015822</v>
      </c>
      <c r="F4717" s="150" t="s">
        <v>24477</v>
      </c>
    </row>
    <row r="4718" spans="1:6" x14ac:dyDescent="0.15">
      <c r="A4718" s="150" t="s">
        <v>7132</v>
      </c>
      <c r="B4718" s="150" t="s">
        <v>31658</v>
      </c>
      <c r="C4718" s="150" t="s">
        <v>16666</v>
      </c>
      <c r="D4718" s="150">
        <v>0</v>
      </c>
      <c r="E4718" s="150">
        <v>0</v>
      </c>
      <c r="F4718" s="150" t="s">
        <v>28109</v>
      </c>
    </row>
    <row r="4719" spans="1:6" x14ac:dyDescent="0.15">
      <c r="A4719" s="150" t="s">
        <v>7133</v>
      </c>
      <c r="B4719" s="150" t="s">
        <v>31659</v>
      </c>
      <c r="C4719" s="150" t="s">
        <v>16667</v>
      </c>
      <c r="D4719" s="150">
        <v>12000000</v>
      </c>
      <c r="E4719" s="150">
        <v>9562500</v>
      </c>
      <c r="F4719" s="150" t="s">
        <v>22074</v>
      </c>
    </row>
    <row r="4720" spans="1:6" x14ac:dyDescent="0.15">
      <c r="A4720" s="150" t="s">
        <v>7134</v>
      </c>
      <c r="B4720" s="150" t="s">
        <v>31660</v>
      </c>
      <c r="C4720" s="150" t="s">
        <v>16668</v>
      </c>
      <c r="D4720" s="150">
        <v>13403000</v>
      </c>
      <c r="E4720" s="150">
        <v>15598500</v>
      </c>
      <c r="F4720" s="150" t="s">
        <v>22093</v>
      </c>
    </row>
    <row r="4721" spans="1:6" x14ac:dyDescent="0.15">
      <c r="A4721" s="150" t="s">
        <v>7135</v>
      </c>
      <c r="B4721" s="150" t="s">
        <v>31661</v>
      </c>
      <c r="C4721" s="150" t="s">
        <v>16669</v>
      </c>
      <c r="D4721" s="150">
        <v>0</v>
      </c>
      <c r="E4721" s="150">
        <v>0</v>
      </c>
      <c r="F4721" s="150" t="s">
        <v>22157</v>
      </c>
    </row>
    <row r="4722" spans="1:6" x14ac:dyDescent="0.15">
      <c r="A4722" s="150" t="s">
        <v>7136</v>
      </c>
      <c r="B4722" s="150" t="s">
        <v>31662</v>
      </c>
      <c r="C4722" s="150" t="s">
        <v>16670</v>
      </c>
      <c r="D4722" s="150">
        <v>5100000</v>
      </c>
      <c r="E4722" s="150">
        <v>15000000</v>
      </c>
      <c r="F4722" s="150" t="s">
        <v>18774</v>
      </c>
    </row>
    <row r="4723" spans="1:6" x14ac:dyDescent="0.15">
      <c r="A4723" s="150" t="s">
        <v>7137</v>
      </c>
      <c r="B4723" s="150" t="s">
        <v>31663</v>
      </c>
      <c r="C4723" s="150" t="s">
        <v>16671</v>
      </c>
      <c r="D4723" s="150">
        <v>0</v>
      </c>
      <c r="E4723" s="150">
        <v>0</v>
      </c>
      <c r="F4723" s="150" t="s">
        <v>22110</v>
      </c>
    </row>
    <row r="4724" spans="1:6" x14ac:dyDescent="0.15">
      <c r="A4724" s="150" t="s">
        <v>7138</v>
      </c>
      <c r="B4724" s="150" t="s">
        <v>31664</v>
      </c>
      <c r="C4724" s="150" t="s">
        <v>16672</v>
      </c>
      <c r="D4724" s="150">
        <v>5265000</v>
      </c>
      <c r="E4724" s="150">
        <v>6825000</v>
      </c>
      <c r="F4724" s="150" t="s">
        <v>22103</v>
      </c>
    </row>
    <row r="4725" spans="1:6" x14ac:dyDescent="0.15">
      <c r="A4725" s="150" t="s">
        <v>7139</v>
      </c>
      <c r="B4725" s="150" t="s">
        <v>31665</v>
      </c>
      <c r="C4725" s="150" t="s">
        <v>16673</v>
      </c>
      <c r="D4725" s="150">
        <v>170000000</v>
      </c>
      <c r="E4725" s="150">
        <v>171400000</v>
      </c>
      <c r="F4725" s="150" t="s">
        <v>26491</v>
      </c>
    </row>
    <row r="4726" spans="1:6" x14ac:dyDescent="0.15">
      <c r="A4726" s="150" t="s">
        <v>7140</v>
      </c>
      <c r="B4726" s="150" t="s">
        <v>31666</v>
      </c>
      <c r="C4726" s="150" t="s">
        <v>16674</v>
      </c>
      <c r="D4726" s="150">
        <v>190000</v>
      </c>
      <c r="E4726" s="150">
        <v>90000</v>
      </c>
      <c r="F4726" s="150" t="s">
        <v>31431</v>
      </c>
    </row>
    <row r="4727" spans="1:6" x14ac:dyDescent="0.15">
      <c r="A4727" s="150" t="s">
        <v>7141</v>
      </c>
      <c r="B4727" s="150" t="s">
        <v>31667</v>
      </c>
      <c r="C4727" s="150" t="s">
        <v>16675</v>
      </c>
      <c r="D4727" s="150">
        <v>174720</v>
      </c>
      <c r="E4727" s="150">
        <v>486720</v>
      </c>
      <c r="F4727" s="150" t="s">
        <v>22140</v>
      </c>
    </row>
    <row r="4728" spans="1:6" x14ac:dyDescent="0.15">
      <c r="A4728" s="150" t="s">
        <v>7142</v>
      </c>
      <c r="B4728" s="150" t="s">
        <v>31668</v>
      </c>
      <c r="C4728" s="150" t="s">
        <v>16676</v>
      </c>
      <c r="D4728" s="150">
        <v>420000</v>
      </c>
      <c r="E4728" s="150">
        <v>791200</v>
      </c>
      <c r="F4728" s="150" t="s">
        <v>22060</v>
      </c>
    </row>
    <row r="4729" spans="1:6" x14ac:dyDescent="0.15">
      <c r="A4729" s="150" t="s">
        <v>7143</v>
      </c>
      <c r="B4729" s="150" t="s">
        <v>31669</v>
      </c>
      <c r="C4729" s="150" t="s">
        <v>16677</v>
      </c>
      <c r="D4729" s="150">
        <v>690000</v>
      </c>
      <c r="E4729" s="150">
        <v>133500</v>
      </c>
      <c r="F4729" s="150" t="s">
        <v>22053</v>
      </c>
    </row>
    <row r="4730" spans="1:6" x14ac:dyDescent="0.15">
      <c r="A4730" s="150" t="s">
        <v>7144</v>
      </c>
      <c r="B4730" s="150" t="s">
        <v>31670</v>
      </c>
      <c r="C4730" s="150" t="s">
        <v>16678</v>
      </c>
      <c r="D4730" s="150">
        <v>8000000</v>
      </c>
      <c r="E4730" s="150">
        <v>23200000</v>
      </c>
      <c r="F4730" s="150" t="s">
        <v>22154</v>
      </c>
    </row>
    <row r="4731" spans="1:6" x14ac:dyDescent="0.15">
      <c r="A4731" s="150" t="s">
        <v>7145</v>
      </c>
      <c r="B4731" s="150" t="s">
        <v>31671</v>
      </c>
      <c r="C4731" s="150" t="s">
        <v>12516</v>
      </c>
      <c r="D4731" s="150">
        <v>782980</v>
      </c>
      <c r="E4731" s="150">
        <v>831000</v>
      </c>
      <c r="F4731" s="150" t="s">
        <v>18774</v>
      </c>
    </row>
    <row r="4732" spans="1:6" x14ac:dyDescent="0.15">
      <c r="A4732" s="150" t="s">
        <v>7146</v>
      </c>
      <c r="B4732" s="150" t="s">
        <v>31672</v>
      </c>
      <c r="C4732" s="150" t="s">
        <v>16679</v>
      </c>
      <c r="D4732" s="150">
        <v>320000</v>
      </c>
      <c r="E4732" s="150">
        <v>450000</v>
      </c>
      <c r="F4732" s="150" t="s">
        <v>18774</v>
      </c>
    </row>
    <row r="4733" spans="1:6" x14ac:dyDescent="0.15">
      <c r="A4733" s="150" t="s">
        <v>7147</v>
      </c>
      <c r="B4733" s="150" t="s">
        <v>31673</v>
      </c>
      <c r="C4733" s="150" t="s">
        <v>16680</v>
      </c>
      <c r="D4733" s="150">
        <v>379719.2</v>
      </c>
      <c r="E4733" s="150">
        <v>175255</v>
      </c>
      <c r="F4733" s="150" t="s">
        <v>18774</v>
      </c>
    </row>
    <row r="4734" spans="1:6" x14ac:dyDescent="0.15">
      <c r="A4734" s="150" t="s">
        <v>7148</v>
      </c>
      <c r="B4734" s="150" t="s">
        <v>31674</v>
      </c>
      <c r="C4734" s="150" t="s">
        <v>16681</v>
      </c>
      <c r="D4734" s="150">
        <v>163844</v>
      </c>
      <c r="E4734" s="150">
        <v>134954</v>
      </c>
      <c r="F4734" s="150" t="s">
        <v>18774</v>
      </c>
    </row>
    <row r="4735" spans="1:6" x14ac:dyDescent="0.15">
      <c r="A4735" s="150" t="s">
        <v>7149</v>
      </c>
      <c r="B4735" s="150" t="s">
        <v>31675</v>
      </c>
      <c r="C4735" s="150" t="s">
        <v>16682</v>
      </c>
      <c r="D4735" s="150">
        <v>95600000</v>
      </c>
      <c r="E4735" s="150">
        <v>100600000</v>
      </c>
      <c r="F4735" s="150" t="s">
        <v>31676</v>
      </c>
    </row>
    <row r="4736" spans="1:6" x14ac:dyDescent="0.15">
      <c r="A4736" s="150" t="s">
        <v>7150</v>
      </c>
      <c r="B4736" s="150" t="s">
        <v>31677</v>
      </c>
      <c r="C4736" s="150" t="s">
        <v>13668</v>
      </c>
      <c r="D4736" s="150">
        <v>102840000</v>
      </c>
      <c r="E4736" s="150">
        <v>102840000</v>
      </c>
      <c r="F4736" s="150" t="s">
        <v>27935</v>
      </c>
    </row>
    <row r="4737" spans="1:6" x14ac:dyDescent="0.15">
      <c r="A4737" s="150" t="s">
        <v>7151</v>
      </c>
      <c r="B4737" s="150" t="s">
        <v>31678</v>
      </c>
      <c r="C4737" s="150" t="s">
        <v>16684</v>
      </c>
      <c r="D4737" s="150">
        <v>0</v>
      </c>
      <c r="E4737" s="150">
        <v>0</v>
      </c>
      <c r="F4737" s="150" t="s">
        <v>22154</v>
      </c>
    </row>
    <row r="4738" spans="1:6" x14ac:dyDescent="0.15">
      <c r="A4738" s="150" t="s">
        <v>7152</v>
      </c>
      <c r="B4738" s="150" t="s">
        <v>31679</v>
      </c>
      <c r="C4738" s="150" t="s">
        <v>16685</v>
      </c>
      <c r="D4738" s="150">
        <v>0</v>
      </c>
      <c r="E4738" s="150">
        <v>0</v>
      </c>
      <c r="F4738" s="150" t="s">
        <v>22154</v>
      </c>
    </row>
    <row r="4739" spans="1:6" x14ac:dyDescent="0.15">
      <c r="A4739" s="150" t="s">
        <v>7153</v>
      </c>
      <c r="B4739" s="150" t="s">
        <v>31680</v>
      </c>
      <c r="C4739" s="150" t="s">
        <v>15523</v>
      </c>
      <c r="D4739" s="150">
        <v>0</v>
      </c>
      <c r="E4739" s="150">
        <v>0</v>
      </c>
      <c r="F4739" s="150" t="s">
        <v>31681</v>
      </c>
    </row>
    <row r="4740" spans="1:6" x14ac:dyDescent="0.15">
      <c r="A4740" s="150" t="s">
        <v>7154</v>
      </c>
      <c r="B4740" s="150" t="s">
        <v>31682</v>
      </c>
      <c r="C4740" s="150" t="s">
        <v>427</v>
      </c>
      <c r="D4740" s="150">
        <v>688891</v>
      </c>
      <c r="E4740" s="150">
        <v>149890</v>
      </c>
      <c r="F4740" s="150" t="s">
        <v>18774</v>
      </c>
    </row>
    <row r="4741" spans="1:6" x14ac:dyDescent="0.15">
      <c r="A4741" s="150" t="s">
        <v>7155</v>
      </c>
      <c r="B4741" s="150" t="s">
        <v>31683</v>
      </c>
      <c r="C4741" s="150" t="s">
        <v>16686</v>
      </c>
      <c r="D4741" s="150">
        <v>8955</v>
      </c>
      <c r="E4741" s="150">
        <v>7800</v>
      </c>
      <c r="F4741" s="150" t="s">
        <v>22090</v>
      </c>
    </row>
    <row r="4742" spans="1:6" x14ac:dyDescent="0.15">
      <c r="A4742" s="150" t="s">
        <v>7156</v>
      </c>
      <c r="B4742" s="150" t="s">
        <v>31684</v>
      </c>
      <c r="C4742" s="150" t="s">
        <v>16687</v>
      </c>
      <c r="D4742" s="150">
        <v>0</v>
      </c>
      <c r="E4742" s="150">
        <v>0</v>
      </c>
      <c r="F4742" s="150" t="s">
        <v>29919</v>
      </c>
    </row>
    <row r="4743" spans="1:6" x14ac:dyDescent="0.15">
      <c r="A4743" s="150" t="s">
        <v>7157</v>
      </c>
      <c r="B4743" s="150" t="s">
        <v>31685</v>
      </c>
      <c r="C4743" s="150" t="s">
        <v>16688</v>
      </c>
      <c r="D4743" s="150">
        <v>640877</v>
      </c>
      <c r="E4743" s="150">
        <v>357000</v>
      </c>
      <c r="F4743" s="150" t="s">
        <v>18774</v>
      </c>
    </row>
    <row r="4744" spans="1:6" x14ac:dyDescent="0.15">
      <c r="A4744" s="150" t="s">
        <v>7158</v>
      </c>
      <c r="B4744" s="150" t="s">
        <v>31686</v>
      </c>
      <c r="C4744" s="150" t="s">
        <v>16689</v>
      </c>
      <c r="D4744" s="150">
        <v>21650000</v>
      </c>
      <c r="E4744" s="150">
        <v>24100000</v>
      </c>
      <c r="F4744" s="150" t="s">
        <v>31687</v>
      </c>
    </row>
    <row r="4745" spans="1:6" x14ac:dyDescent="0.15">
      <c r="A4745" s="150" t="s">
        <v>7159</v>
      </c>
      <c r="B4745" s="150" t="s">
        <v>31688</v>
      </c>
      <c r="C4745" s="150" t="s">
        <v>16690</v>
      </c>
      <c r="D4745" s="150">
        <v>1250400</v>
      </c>
      <c r="E4745" s="150">
        <v>2373000</v>
      </c>
      <c r="F4745" s="150" t="s">
        <v>31689</v>
      </c>
    </row>
    <row r="4746" spans="1:6" x14ac:dyDescent="0.15">
      <c r="A4746" s="150" t="s">
        <v>7160</v>
      </c>
      <c r="B4746" s="150" t="s">
        <v>31690</v>
      </c>
      <c r="C4746" s="150" t="s">
        <v>16691</v>
      </c>
      <c r="D4746" s="150">
        <v>2500000</v>
      </c>
      <c r="E4746" s="150">
        <v>11000000</v>
      </c>
      <c r="F4746" s="150" t="s">
        <v>22060</v>
      </c>
    </row>
    <row r="4747" spans="1:6" x14ac:dyDescent="0.15">
      <c r="A4747" s="150" t="s">
        <v>7161</v>
      </c>
      <c r="B4747" s="150" t="s">
        <v>31691</v>
      </c>
      <c r="C4747" s="150" t="s">
        <v>16692</v>
      </c>
      <c r="D4747" s="150">
        <v>9000</v>
      </c>
      <c r="E4747" s="150">
        <v>10000</v>
      </c>
      <c r="F4747" s="150" t="s">
        <v>22082</v>
      </c>
    </row>
    <row r="4748" spans="1:6" x14ac:dyDescent="0.15">
      <c r="A4748" s="150" t="s">
        <v>7162</v>
      </c>
      <c r="B4748" s="150" t="s">
        <v>31692</v>
      </c>
      <c r="C4748" s="150" t="s">
        <v>14918</v>
      </c>
      <c r="D4748" s="150">
        <v>4399980</v>
      </c>
      <c r="E4748" s="150">
        <v>4732700</v>
      </c>
      <c r="F4748" s="150" t="s">
        <v>22053</v>
      </c>
    </row>
    <row r="4749" spans="1:6" x14ac:dyDescent="0.15">
      <c r="A4749" s="150" t="s">
        <v>7163</v>
      </c>
      <c r="B4749" s="150" t="s">
        <v>31693</v>
      </c>
      <c r="C4749" s="150" t="s">
        <v>16693</v>
      </c>
      <c r="D4749" s="150">
        <v>2436300</v>
      </c>
      <c r="E4749" s="150">
        <v>3260700</v>
      </c>
      <c r="F4749" s="150" t="s">
        <v>27737</v>
      </c>
    </row>
    <row r="4750" spans="1:6" x14ac:dyDescent="0.15">
      <c r="A4750" s="150" t="s">
        <v>7164</v>
      </c>
      <c r="B4750" s="150" t="s">
        <v>31694</v>
      </c>
      <c r="C4750" s="150" t="s">
        <v>16688</v>
      </c>
      <c r="D4750" s="150">
        <v>2000000</v>
      </c>
      <c r="E4750" s="150">
        <v>800000</v>
      </c>
      <c r="F4750" s="150" t="s">
        <v>24497</v>
      </c>
    </row>
    <row r="4751" spans="1:6" x14ac:dyDescent="0.15">
      <c r="A4751" s="150" t="s">
        <v>7165</v>
      </c>
      <c r="B4751" s="150" t="s">
        <v>31695</v>
      </c>
      <c r="C4751" s="150" t="s">
        <v>16694</v>
      </c>
      <c r="D4751" s="150">
        <v>5513000</v>
      </c>
      <c r="E4751" s="150">
        <v>5745000</v>
      </c>
      <c r="F4751" s="150" t="s">
        <v>24465</v>
      </c>
    </row>
    <row r="4752" spans="1:6" x14ac:dyDescent="0.15">
      <c r="A4752" s="150" t="s">
        <v>7166</v>
      </c>
      <c r="B4752" s="150" t="s">
        <v>31696</v>
      </c>
      <c r="C4752" s="150" t="s">
        <v>16695</v>
      </c>
      <c r="D4752" s="150">
        <v>1264000</v>
      </c>
      <c r="E4752" s="150">
        <v>1698500</v>
      </c>
      <c r="F4752" s="150" t="s">
        <v>31697</v>
      </c>
    </row>
    <row r="4753" spans="1:6" x14ac:dyDescent="0.15">
      <c r="A4753" s="150" t="s">
        <v>7167</v>
      </c>
      <c r="B4753" s="150" t="s">
        <v>31698</v>
      </c>
      <c r="C4753" s="150" t="s">
        <v>16696</v>
      </c>
      <c r="D4753" s="150">
        <v>59500</v>
      </c>
      <c r="E4753" s="150">
        <v>100000</v>
      </c>
      <c r="F4753" s="150" t="s">
        <v>31699</v>
      </c>
    </row>
    <row r="4754" spans="1:6" x14ac:dyDescent="0.15">
      <c r="A4754" s="150" t="s">
        <v>7168</v>
      </c>
      <c r="B4754" s="150" t="s">
        <v>31700</v>
      </c>
      <c r="C4754" s="150" t="s">
        <v>16697</v>
      </c>
      <c r="D4754" s="150">
        <v>64275000</v>
      </c>
      <c r="E4754" s="150">
        <v>74575000</v>
      </c>
      <c r="F4754" s="150" t="s">
        <v>29244</v>
      </c>
    </row>
    <row r="4755" spans="1:6" x14ac:dyDescent="0.15">
      <c r="A4755" s="150" t="s">
        <v>7169</v>
      </c>
      <c r="B4755" s="150" t="s">
        <v>31701</v>
      </c>
      <c r="C4755" s="150" t="s">
        <v>16698</v>
      </c>
      <c r="D4755" s="150">
        <v>0</v>
      </c>
      <c r="E4755" s="150">
        <v>0</v>
      </c>
      <c r="F4755" s="150" t="s">
        <v>31702</v>
      </c>
    </row>
    <row r="4756" spans="1:6" x14ac:dyDescent="0.15">
      <c r="A4756" s="150" t="s">
        <v>7170</v>
      </c>
      <c r="B4756" s="150" t="s">
        <v>31703</v>
      </c>
      <c r="C4756" s="150" t="s">
        <v>16699</v>
      </c>
      <c r="D4756" s="150">
        <v>179000</v>
      </c>
      <c r="E4756" s="150">
        <v>199000</v>
      </c>
      <c r="F4756" s="150" t="s">
        <v>24529</v>
      </c>
    </row>
    <row r="4757" spans="1:6" x14ac:dyDescent="0.15">
      <c r="A4757" s="150" t="s">
        <v>7171</v>
      </c>
      <c r="B4757" s="150" t="s">
        <v>31704</v>
      </c>
      <c r="C4757" s="150" t="s">
        <v>16700</v>
      </c>
      <c r="D4757" s="150">
        <v>30930000</v>
      </c>
      <c r="E4757" s="150">
        <v>40000000</v>
      </c>
      <c r="F4757" s="150" t="s">
        <v>24581</v>
      </c>
    </row>
    <row r="4758" spans="1:6" x14ac:dyDescent="0.15">
      <c r="A4758" s="150" t="s">
        <v>7172</v>
      </c>
      <c r="B4758" s="150" t="s">
        <v>31705</v>
      </c>
      <c r="C4758" s="150" t="s">
        <v>16701</v>
      </c>
      <c r="D4758" s="150">
        <v>13813300</v>
      </c>
      <c r="E4758" s="150">
        <v>9204080</v>
      </c>
      <c r="F4758" s="150" t="s">
        <v>24478</v>
      </c>
    </row>
    <row r="4759" spans="1:6" x14ac:dyDescent="0.15">
      <c r="A4759" s="150" t="s">
        <v>7173</v>
      </c>
      <c r="B4759" s="150" t="s">
        <v>31706</v>
      </c>
      <c r="C4759" s="150" t="s">
        <v>16702</v>
      </c>
      <c r="D4759" s="150">
        <v>12550000</v>
      </c>
      <c r="E4759" s="150">
        <v>1319000</v>
      </c>
      <c r="F4759" s="150" t="s">
        <v>22067</v>
      </c>
    </row>
    <row r="4760" spans="1:6" x14ac:dyDescent="0.15">
      <c r="A4760" s="150" t="s">
        <v>7174</v>
      </c>
      <c r="B4760" s="150" t="s">
        <v>31707</v>
      </c>
      <c r="C4760" s="150" t="s">
        <v>16703</v>
      </c>
      <c r="D4760" s="150">
        <v>1298036.1000000001</v>
      </c>
      <c r="E4760" s="150">
        <v>580659.9</v>
      </c>
      <c r="F4760" s="150" t="s">
        <v>18774</v>
      </c>
    </row>
    <row r="4761" spans="1:6" x14ac:dyDescent="0.15">
      <c r="A4761" s="150" t="s">
        <v>7175</v>
      </c>
      <c r="B4761" s="150" t="s">
        <v>31708</v>
      </c>
      <c r="C4761" s="150" t="s">
        <v>16704</v>
      </c>
      <c r="D4761" s="150">
        <v>16500</v>
      </c>
      <c r="E4761" s="150">
        <v>17300</v>
      </c>
      <c r="F4761" s="150" t="s">
        <v>22090</v>
      </c>
    </row>
    <row r="4762" spans="1:6" x14ac:dyDescent="0.15">
      <c r="A4762" s="150" t="s">
        <v>7176</v>
      </c>
      <c r="B4762" s="150" t="s">
        <v>31709</v>
      </c>
      <c r="C4762" s="150" t="s">
        <v>16705</v>
      </c>
      <c r="D4762" s="150">
        <v>4615535</v>
      </c>
      <c r="E4762" s="150">
        <v>6624900</v>
      </c>
      <c r="F4762" s="150" t="s">
        <v>24575</v>
      </c>
    </row>
    <row r="4763" spans="1:6" x14ac:dyDescent="0.15">
      <c r="A4763" s="150" t="s">
        <v>7177</v>
      </c>
      <c r="B4763" s="150" t="s">
        <v>31710</v>
      </c>
      <c r="C4763" s="150" t="s">
        <v>16706</v>
      </c>
      <c r="D4763" s="150">
        <v>166000</v>
      </c>
      <c r="E4763" s="150">
        <v>159000</v>
      </c>
      <c r="F4763" s="150" t="s">
        <v>31711</v>
      </c>
    </row>
    <row r="4764" spans="1:6" x14ac:dyDescent="0.15">
      <c r="A4764" s="150" t="s">
        <v>7178</v>
      </c>
      <c r="B4764" s="150" t="s">
        <v>31712</v>
      </c>
      <c r="C4764" s="150" t="s">
        <v>16707</v>
      </c>
      <c r="D4764" s="150">
        <v>61220000</v>
      </c>
      <c r="E4764" s="150">
        <v>55860000</v>
      </c>
      <c r="F4764" s="150" t="s">
        <v>31713</v>
      </c>
    </row>
    <row r="4765" spans="1:6" x14ac:dyDescent="0.15">
      <c r="A4765" s="150" t="s">
        <v>7179</v>
      </c>
      <c r="B4765" s="150" t="s">
        <v>31714</v>
      </c>
      <c r="C4765" s="150" t="s">
        <v>16708</v>
      </c>
      <c r="D4765" s="150">
        <v>630340</v>
      </c>
      <c r="E4765" s="150">
        <v>484300</v>
      </c>
      <c r="F4765" s="150" t="s">
        <v>18774</v>
      </c>
    </row>
    <row r="4766" spans="1:6" x14ac:dyDescent="0.15">
      <c r="A4766" s="150" t="s">
        <v>7180</v>
      </c>
      <c r="B4766" s="150" t="s">
        <v>31715</v>
      </c>
      <c r="C4766" s="150" t="s">
        <v>16709</v>
      </c>
      <c r="D4766" s="150">
        <v>20500000</v>
      </c>
      <c r="E4766" s="150">
        <v>37500000</v>
      </c>
      <c r="F4766" s="150" t="s">
        <v>24497</v>
      </c>
    </row>
    <row r="4767" spans="1:6" x14ac:dyDescent="0.15">
      <c r="A4767" s="150" t="s">
        <v>7181</v>
      </c>
      <c r="B4767" s="150" t="s">
        <v>31716</v>
      </c>
      <c r="C4767" s="150" t="s">
        <v>16710</v>
      </c>
      <c r="D4767" s="150">
        <v>23999400</v>
      </c>
      <c r="E4767" s="150">
        <v>34599400</v>
      </c>
      <c r="F4767" s="150" t="s">
        <v>24581</v>
      </c>
    </row>
    <row r="4768" spans="1:6" x14ac:dyDescent="0.15">
      <c r="A4768" s="150" t="s">
        <v>7182</v>
      </c>
      <c r="B4768" s="150" t="s">
        <v>31717</v>
      </c>
      <c r="C4768" s="150" t="s">
        <v>16457</v>
      </c>
      <c r="D4768" s="150">
        <v>119297</v>
      </c>
      <c r="E4768" s="150">
        <v>143037</v>
      </c>
      <c r="F4768" s="150" t="s">
        <v>31718</v>
      </c>
    </row>
    <row r="4769" spans="1:6" x14ac:dyDescent="0.15">
      <c r="A4769" s="150" t="s">
        <v>7183</v>
      </c>
      <c r="B4769" s="150" t="s">
        <v>31719</v>
      </c>
      <c r="C4769" s="150" t="s">
        <v>16712</v>
      </c>
      <c r="D4769" s="150">
        <v>60000</v>
      </c>
      <c r="E4769" s="150">
        <v>110000</v>
      </c>
      <c r="F4769" s="150" t="s">
        <v>22088</v>
      </c>
    </row>
    <row r="4770" spans="1:6" x14ac:dyDescent="0.15">
      <c r="A4770" s="150" t="s">
        <v>7184</v>
      </c>
      <c r="B4770" s="150" t="s">
        <v>31720</v>
      </c>
      <c r="C4770" s="150" t="s">
        <v>16713</v>
      </c>
      <c r="D4770" s="150">
        <v>328000</v>
      </c>
      <c r="E4770" s="150">
        <v>835000</v>
      </c>
      <c r="F4770" s="150" t="s">
        <v>22103</v>
      </c>
    </row>
    <row r="4771" spans="1:6" x14ac:dyDescent="0.15">
      <c r="A4771" s="150" t="s">
        <v>7185</v>
      </c>
      <c r="B4771" s="150" t="s">
        <v>31721</v>
      </c>
      <c r="C4771" s="150" t="s">
        <v>16714</v>
      </c>
      <c r="D4771" s="150">
        <v>150000</v>
      </c>
      <c r="E4771" s="150">
        <v>300000</v>
      </c>
      <c r="F4771" s="150" t="s">
        <v>22141</v>
      </c>
    </row>
    <row r="4772" spans="1:6" x14ac:dyDescent="0.15">
      <c r="A4772" s="150" t="s">
        <v>7186</v>
      </c>
      <c r="B4772" s="150" t="s">
        <v>31722</v>
      </c>
      <c r="C4772" s="150" t="s">
        <v>16714</v>
      </c>
      <c r="D4772" s="150">
        <v>630000</v>
      </c>
      <c r="E4772" s="150">
        <v>700000</v>
      </c>
      <c r="F4772" s="150" t="s">
        <v>31723</v>
      </c>
    </row>
    <row r="4773" spans="1:6" x14ac:dyDescent="0.15">
      <c r="A4773" s="150" t="s">
        <v>7187</v>
      </c>
      <c r="B4773" s="150" t="s">
        <v>31724</v>
      </c>
      <c r="C4773" s="150" t="s">
        <v>16715</v>
      </c>
      <c r="D4773" s="150">
        <v>4763580.2</v>
      </c>
      <c r="E4773" s="150">
        <v>5962780.7999999998</v>
      </c>
      <c r="F4773" s="150" t="s">
        <v>22078</v>
      </c>
    </row>
    <row r="4774" spans="1:6" x14ac:dyDescent="0.15">
      <c r="A4774" s="150" t="s">
        <v>7188</v>
      </c>
      <c r="B4774" s="150" t="s">
        <v>31725</v>
      </c>
      <c r="C4774" s="150" t="s">
        <v>16716</v>
      </c>
      <c r="D4774" s="150">
        <v>1200000</v>
      </c>
      <c r="E4774" s="150">
        <v>1474000</v>
      </c>
      <c r="F4774" s="150" t="s">
        <v>31726</v>
      </c>
    </row>
    <row r="4775" spans="1:6" x14ac:dyDescent="0.15">
      <c r="A4775" s="150" t="s">
        <v>7189</v>
      </c>
      <c r="B4775" s="150" t="s">
        <v>31727</v>
      </c>
      <c r="C4775" s="150" t="s">
        <v>16717</v>
      </c>
      <c r="D4775" s="150">
        <v>7755000000</v>
      </c>
      <c r="E4775" s="150">
        <v>250000000</v>
      </c>
      <c r="F4775" s="150" t="s">
        <v>31728</v>
      </c>
    </row>
    <row r="4776" spans="1:6" x14ac:dyDescent="0.15">
      <c r="A4776" s="150" t="s">
        <v>7190</v>
      </c>
      <c r="B4776" s="150" t="s">
        <v>31729</v>
      </c>
      <c r="C4776" s="150" t="s">
        <v>16719</v>
      </c>
      <c r="D4776" s="150">
        <v>4321500</v>
      </c>
      <c r="E4776" s="150">
        <v>4323000</v>
      </c>
      <c r="F4776" s="150" t="s">
        <v>22057</v>
      </c>
    </row>
    <row r="4777" spans="1:6" x14ac:dyDescent="0.15">
      <c r="A4777" s="150" t="s">
        <v>7191</v>
      </c>
      <c r="B4777" s="150" t="s">
        <v>31730</v>
      </c>
      <c r="C4777" s="150" t="s">
        <v>16382</v>
      </c>
      <c r="D4777" s="150">
        <v>1150200000</v>
      </c>
      <c r="E4777" s="150">
        <v>1174800000</v>
      </c>
      <c r="F4777" s="150" t="s">
        <v>31731</v>
      </c>
    </row>
    <row r="4778" spans="1:6" x14ac:dyDescent="0.15">
      <c r="A4778" s="150" t="s">
        <v>7192</v>
      </c>
      <c r="B4778" s="150" t="s">
        <v>31732</v>
      </c>
      <c r="C4778" s="150" t="s">
        <v>16720</v>
      </c>
      <c r="D4778" s="150">
        <v>4718</v>
      </c>
      <c r="E4778" s="150">
        <v>5055</v>
      </c>
      <c r="F4778" s="150" t="s">
        <v>22051</v>
      </c>
    </row>
    <row r="4779" spans="1:6" x14ac:dyDescent="0.15">
      <c r="A4779" s="150" t="s">
        <v>7193</v>
      </c>
      <c r="B4779" s="150" t="s">
        <v>31733</v>
      </c>
      <c r="C4779" s="150" t="s">
        <v>16721</v>
      </c>
      <c r="D4779" s="150">
        <v>0</v>
      </c>
      <c r="E4779" s="150">
        <v>0</v>
      </c>
      <c r="F4779" s="150" t="s">
        <v>22088</v>
      </c>
    </row>
    <row r="4780" spans="1:6" x14ac:dyDescent="0.15">
      <c r="A4780" s="150" t="s">
        <v>7194</v>
      </c>
      <c r="B4780" s="150" t="s">
        <v>27990</v>
      </c>
      <c r="C4780" s="150" t="s">
        <v>13351</v>
      </c>
      <c r="D4780" s="150">
        <v>2236260000</v>
      </c>
      <c r="E4780" s="150">
        <v>2555641000</v>
      </c>
      <c r="F4780" s="150" t="s">
        <v>22051</v>
      </c>
    </row>
    <row r="4781" spans="1:6" x14ac:dyDescent="0.15">
      <c r="A4781" s="150" t="s">
        <v>7195</v>
      </c>
      <c r="B4781" s="150" t="s">
        <v>31734</v>
      </c>
      <c r="C4781" s="150" t="s">
        <v>16722</v>
      </c>
      <c r="D4781" s="150">
        <v>2001230</v>
      </c>
      <c r="E4781" s="150">
        <v>2311880</v>
      </c>
      <c r="F4781" s="150" t="s">
        <v>24529</v>
      </c>
    </row>
    <row r="4782" spans="1:6" x14ac:dyDescent="0.15">
      <c r="A4782" s="150" t="s">
        <v>7196</v>
      </c>
      <c r="B4782" s="150" t="s">
        <v>31735</v>
      </c>
      <c r="C4782" s="150" t="s">
        <v>16723</v>
      </c>
      <c r="D4782" s="150">
        <v>0</v>
      </c>
      <c r="E4782" s="150">
        <v>0</v>
      </c>
      <c r="F4782" s="150" t="s">
        <v>29244</v>
      </c>
    </row>
    <row r="4783" spans="1:6" x14ac:dyDescent="0.15">
      <c r="A4783" s="150" t="s">
        <v>7197</v>
      </c>
      <c r="B4783" s="150" t="s">
        <v>31736</v>
      </c>
      <c r="C4783" s="150" t="s">
        <v>12423</v>
      </c>
      <c r="D4783" s="150">
        <v>0</v>
      </c>
      <c r="E4783" s="150">
        <v>0</v>
      </c>
      <c r="F4783" s="150" t="s">
        <v>24605</v>
      </c>
    </row>
    <row r="4784" spans="1:6" x14ac:dyDescent="0.15">
      <c r="A4784" s="150" t="s">
        <v>7198</v>
      </c>
      <c r="B4784" s="150" t="s">
        <v>31737</v>
      </c>
      <c r="C4784" s="150" t="s">
        <v>16724</v>
      </c>
      <c r="D4784" s="150">
        <v>14994550</v>
      </c>
      <c r="E4784" s="150">
        <v>17577750</v>
      </c>
      <c r="F4784" s="150" t="s">
        <v>22115</v>
      </c>
    </row>
    <row r="4785" spans="1:6" x14ac:dyDescent="0.15">
      <c r="A4785" s="150" t="s">
        <v>7199</v>
      </c>
      <c r="B4785" s="150" t="s">
        <v>31738</v>
      </c>
      <c r="C4785" s="150" t="s">
        <v>16725</v>
      </c>
      <c r="D4785" s="150">
        <v>150000</v>
      </c>
      <c r="E4785" s="150">
        <v>180000</v>
      </c>
      <c r="F4785" s="150" t="s">
        <v>31739</v>
      </c>
    </row>
    <row r="4786" spans="1:6" x14ac:dyDescent="0.15">
      <c r="A4786" s="150" t="s">
        <v>7200</v>
      </c>
      <c r="B4786" s="150" t="s">
        <v>31740</v>
      </c>
      <c r="C4786" s="150" t="s">
        <v>16726</v>
      </c>
      <c r="D4786" s="150">
        <v>1861120000</v>
      </c>
      <c r="E4786" s="150">
        <v>2011726000</v>
      </c>
      <c r="F4786" s="150" t="s">
        <v>30101</v>
      </c>
    </row>
    <row r="4787" spans="1:6" x14ac:dyDescent="0.15">
      <c r="A4787" s="150" t="s">
        <v>7201</v>
      </c>
      <c r="B4787" s="150" t="s">
        <v>31741</v>
      </c>
      <c r="C4787" s="150" t="s">
        <v>16727</v>
      </c>
      <c r="D4787" s="150">
        <v>0</v>
      </c>
      <c r="E4787" s="150">
        <v>0</v>
      </c>
      <c r="F4787" s="150" t="s">
        <v>24465</v>
      </c>
    </row>
    <row r="4788" spans="1:6" x14ac:dyDescent="0.15">
      <c r="A4788" s="150" t="s">
        <v>7202</v>
      </c>
      <c r="B4788" s="150" t="s">
        <v>31742</v>
      </c>
      <c r="C4788" s="150" t="s">
        <v>12606</v>
      </c>
      <c r="D4788" s="150">
        <v>83750</v>
      </c>
      <c r="E4788" s="150">
        <v>575700</v>
      </c>
      <c r="F4788" s="150" t="s">
        <v>18774</v>
      </c>
    </row>
    <row r="4789" spans="1:6" x14ac:dyDescent="0.15">
      <c r="A4789" s="150" t="s">
        <v>7203</v>
      </c>
      <c r="B4789" s="150" t="s">
        <v>31743</v>
      </c>
      <c r="C4789" s="150" t="s">
        <v>16728</v>
      </c>
      <c r="D4789" s="150">
        <v>54750</v>
      </c>
      <c r="E4789" s="150">
        <v>61377</v>
      </c>
      <c r="F4789" s="150" t="s">
        <v>31744</v>
      </c>
    </row>
    <row r="4790" spans="1:6" x14ac:dyDescent="0.15">
      <c r="A4790" s="150" t="s">
        <v>7204</v>
      </c>
      <c r="B4790" s="150" t="s">
        <v>31745</v>
      </c>
      <c r="C4790" s="150" t="s">
        <v>16729</v>
      </c>
      <c r="D4790" s="150">
        <v>2752500</v>
      </c>
      <c r="E4790" s="150">
        <v>2812500</v>
      </c>
      <c r="F4790" s="150" t="s">
        <v>24494</v>
      </c>
    </row>
    <row r="4791" spans="1:6" x14ac:dyDescent="0.15">
      <c r="A4791" s="150" t="s">
        <v>7205</v>
      </c>
      <c r="B4791" s="150" t="s">
        <v>31746</v>
      </c>
      <c r="C4791" s="150" t="s">
        <v>16730</v>
      </c>
      <c r="D4791" s="150">
        <v>29000.19</v>
      </c>
      <c r="E4791" s="150">
        <v>34712.6</v>
      </c>
      <c r="F4791" s="150" t="s">
        <v>22067</v>
      </c>
    </row>
    <row r="4792" spans="1:6" x14ac:dyDescent="0.15">
      <c r="A4792" s="150" t="s">
        <v>7206</v>
      </c>
      <c r="B4792" s="150" t="s">
        <v>31747</v>
      </c>
      <c r="C4792" s="150" t="s">
        <v>16731</v>
      </c>
      <c r="D4792" s="150">
        <v>36000</v>
      </c>
      <c r="E4792" s="150">
        <v>37000</v>
      </c>
      <c r="F4792" s="150" t="s">
        <v>24498</v>
      </c>
    </row>
    <row r="4793" spans="1:6" x14ac:dyDescent="0.15">
      <c r="A4793" s="150" t="s">
        <v>7207</v>
      </c>
      <c r="B4793" s="150" t="s">
        <v>31748</v>
      </c>
      <c r="C4793" s="150" t="s">
        <v>16732</v>
      </c>
      <c r="D4793" s="150">
        <v>0</v>
      </c>
      <c r="E4793" s="150">
        <v>0</v>
      </c>
      <c r="F4793" s="150" t="s">
        <v>28109</v>
      </c>
    </row>
    <row r="4794" spans="1:6" x14ac:dyDescent="0.15">
      <c r="A4794" s="150" t="s">
        <v>7208</v>
      </c>
      <c r="B4794" s="150" t="s">
        <v>31749</v>
      </c>
      <c r="C4794" s="150" t="s">
        <v>16733</v>
      </c>
      <c r="D4794" s="150">
        <v>10640000</v>
      </c>
      <c r="E4794" s="150">
        <v>11200000</v>
      </c>
      <c r="F4794" s="150" t="s">
        <v>27366</v>
      </c>
    </row>
    <row r="4795" spans="1:6" x14ac:dyDescent="0.15">
      <c r="A4795" s="150" t="s">
        <v>7209</v>
      </c>
      <c r="B4795" s="150" t="s">
        <v>31750</v>
      </c>
      <c r="C4795" s="150" t="s">
        <v>16734</v>
      </c>
      <c r="D4795" s="150">
        <v>0</v>
      </c>
      <c r="E4795" s="150">
        <v>0</v>
      </c>
      <c r="F4795" s="150" t="s">
        <v>24605</v>
      </c>
    </row>
    <row r="4796" spans="1:6" x14ac:dyDescent="0.15">
      <c r="A4796" s="150" t="s">
        <v>7210</v>
      </c>
      <c r="B4796" s="150" t="s">
        <v>31751</v>
      </c>
      <c r="C4796" s="150" t="s">
        <v>16735</v>
      </c>
      <c r="D4796" s="150">
        <v>1620000</v>
      </c>
      <c r="E4796" s="150">
        <v>1800000</v>
      </c>
      <c r="F4796" s="150" t="s">
        <v>24529</v>
      </c>
    </row>
    <row r="4797" spans="1:6" x14ac:dyDescent="0.15">
      <c r="A4797" s="150" t="s">
        <v>7211</v>
      </c>
      <c r="B4797" s="150" t="s">
        <v>31752</v>
      </c>
      <c r="C4797" s="150" t="s">
        <v>16736</v>
      </c>
      <c r="D4797" s="150">
        <v>107936000</v>
      </c>
      <c r="E4797" s="150">
        <v>138129000</v>
      </c>
      <c r="F4797" s="150" t="s">
        <v>31753</v>
      </c>
    </row>
    <row r="4798" spans="1:6" x14ac:dyDescent="0.15">
      <c r="A4798" s="150" t="s">
        <v>7212</v>
      </c>
      <c r="B4798" s="150" t="s">
        <v>31754</v>
      </c>
      <c r="C4798" s="150" t="s">
        <v>16738</v>
      </c>
      <c r="D4798" s="150">
        <v>3338</v>
      </c>
      <c r="E4798" s="150">
        <v>3651</v>
      </c>
      <c r="F4798" s="150" t="s">
        <v>22136</v>
      </c>
    </row>
    <row r="4799" spans="1:6" x14ac:dyDescent="0.15">
      <c r="A4799" s="150" t="s">
        <v>7213</v>
      </c>
      <c r="B4799" s="150" t="s">
        <v>31755</v>
      </c>
      <c r="C4799" s="150" t="s">
        <v>2914</v>
      </c>
      <c r="D4799" s="150">
        <v>37465</v>
      </c>
      <c r="E4799" s="150">
        <v>40500</v>
      </c>
      <c r="F4799" s="150" t="s">
        <v>22136</v>
      </c>
    </row>
    <row r="4800" spans="1:6" x14ac:dyDescent="0.15">
      <c r="A4800" s="150" t="s">
        <v>7214</v>
      </c>
      <c r="B4800" s="150" t="s">
        <v>31756</v>
      </c>
      <c r="C4800" s="150" t="s">
        <v>16740</v>
      </c>
      <c r="D4800" s="150">
        <v>226935.45</v>
      </c>
      <c r="E4800" s="150">
        <v>428100</v>
      </c>
      <c r="F4800" s="150" t="s">
        <v>18774</v>
      </c>
    </row>
    <row r="4801" spans="1:6" x14ac:dyDescent="0.15">
      <c r="A4801" s="150" t="s">
        <v>7215</v>
      </c>
      <c r="B4801" s="150" t="s">
        <v>31757</v>
      </c>
      <c r="C4801" s="150" t="s">
        <v>16741</v>
      </c>
      <c r="D4801" s="150">
        <v>5030439.5</v>
      </c>
      <c r="E4801" s="150">
        <v>38200450.799999997</v>
      </c>
      <c r="F4801" s="150" t="s">
        <v>22067</v>
      </c>
    </row>
    <row r="4802" spans="1:6" x14ac:dyDescent="0.15">
      <c r="A4802" s="150" t="s">
        <v>7216</v>
      </c>
      <c r="B4802" s="150" t="s">
        <v>31758</v>
      </c>
      <c r="C4802" s="150" t="s">
        <v>13290</v>
      </c>
      <c r="D4802" s="150">
        <v>447000000</v>
      </c>
      <c r="E4802" s="150">
        <v>488000000</v>
      </c>
      <c r="F4802" s="150" t="s">
        <v>22120</v>
      </c>
    </row>
    <row r="4803" spans="1:6" x14ac:dyDescent="0.15">
      <c r="A4803" s="150" t="s">
        <v>7217</v>
      </c>
      <c r="B4803" s="150" t="s">
        <v>31759</v>
      </c>
      <c r="C4803" s="150" t="s">
        <v>16742</v>
      </c>
      <c r="D4803" s="150">
        <v>35720000</v>
      </c>
      <c r="E4803" s="150">
        <v>37210000</v>
      </c>
      <c r="F4803" s="150" t="s">
        <v>24581</v>
      </c>
    </row>
    <row r="4804" spans="1:6" x14ac:dyDescent="0.15">
      <c r="A4804" s="150" t="s">
        <v>7218</v>
      </c>
      <c r="B4804" s="150" t="s">
        <v>31760</v>
      </c>
      <c r="C4804" s="150" t="s">
        <v>16743</v>
      </c>
      <c r="D4804" s="150">
        <v>17000000</v>
      </c>
      <c r="E4804" s="150">
        <v>29250000</v>
      </c>
      <c r="F4804" s="150" t="s">
        <v>24460</v>
      </c>
    </row>
    <row r="4805" spans="1:6" x14ac:dyDescent="0.15">
      <c r="A4805" s="150" t="s">
        <v>7219</v>
      </c>
      <c r="B4805" s="150" t="s">
        <v>31761</v>
      </c>
      <c r="C4805" s="150" t="s">
        <v>16744</v>
      </c>
      <c r="D4805" s="150">
        <v>2850000</v>
      </c>
      <c r="E4805" s="150">
        <v>1500000</v>
      </c>
      <c r="F4805" s="150" t="s">
        <v>22052</v>
      </c>
    </row>
    <row r="4806" spans="1:6" x14ac:dyDescent="0.15">
      <c r="A4806" s="150" t="s">
        <v>7220</v>
      </c>
      <c r="B4806" s="150" t="s">
        <v>31762</v>
      </c>
      <c r="C4806" s="150" t="s">
        <v>16745</v>
      </c>
      <c r="D4806" s="150">
        <v>930000</v>
      </c>
      <c r="E4806" s="150">
        <v>580000</v>
      </c>
      <c r="F4806" s="150" t="s">
        <v>22067</v>
      </c>
    </row>
    <row r="4807" spans="1:6" x14ac:dyDescent="0.15">
      <c r="A4807" s="150" t="s">
        <v>7221</v>
      </c>
      <c r="B4807" s="150" t="s">
        <v>31763</v>
      </c>
      <c r="C4807" s="150" t="s">
        <v>12140</v>
      </c>
      <c r="D4807" s="150">
        <v>771966.4</v>
      </c>
      <c r="E4807" s="150">
        <v>937080.2</v>
      </c>
      <c r="F4807" s="150" t="s">
        <v>18774</v>
      </c>
    </row>
    <row r="4808" spans="1:6" x14ac:dyDescent="0.15">
      <c r="A4808" s="150" t="s">
        <v>7222</v>
      </c>
      <c r="B4808" s="150" t="s">
        <v>31764</v>
      </c>
      <c r="C4808" s="150" t="s">
        <v>16746</v>
      </c>
      <c r="D4808" s="150">
        <v>210900000</v>
      </c>
      <c r="E4808" s="150">
        <v>216400000</v>
      </c>
      <c r="F4808" s="150" t="s">
        <v>27327</v>
      </c>
    </row>
    <row r="4809" spans="1:6" x14ac:dyDescent="0.15">
      <c r="A4809" s="150" t="s">
        <v>7223</v>
      </c>
      <c r="B4809" s="150" t="s">
        <v>31765</v>
      </c>
      <c r="C4809" s="150" t="s">
        <v>16747</v>
      </c>
      <c r="D4809" s="150">
        <v>3750000</v>
      </c>
      <c r="E4809" s="150">
        <v>4400000</v>
      </c>
      <c r="F4809" s="150" t="s">
        <v>27942</v>
      </c>
    </row>
    <row r="4810" spans="1:6" x14ac:dyDescent="0.15">
      <c r="A4810" s="150" t="s">
        <v>7224</v>
      </c>
      <c r="B4810" s="150" t="s">
        <v>31766</v>
      </c>
      <c r="C4810" s="150" t="s">
        <v>16748</v>
      </c>
      <c r="D4810" s="150">
        <v>22661</v>
      </c>
      <c r="E4810" s="150">
        <v>28942</v>
      </c>
      <c r="F4810" s="150" t="s">
        <v>22110</v>
      </c>
    </row>
    <row r="4811" spans="1:6" x14ac:dyDescent="0.15">
      <c r="A4811" s="150" t="s">
        <v>7225</v>
      </c>
      <c r="B4811" s="150" t="s">
        <v>31767</v>
      </c>
      <c r="C4811" s="150" t="s">
        <v>16749</v>
      </c>
      <c r="D4811" s="150">
        <v>4419000</v>
      </c>
      <c r="E4811" s="150">
        <v>4625000</v>
      </c>
      <c r="F4811" s="150" t="s">
        <v>24529</v>
      </c>
    </row>
    <row r="4812" spans="1:6" x14ac:dyDescent="0.15">
      <c r="A4812" s="150" t="s">
        <v>7226</v>
      </c>
      <c r="B4812" s="150" t="s">
        <v>31768</v>
      </c>
      <c r="C4812" s="150" t="s">
        <v>16750</v>
      </c>
      <c r="D4812" s="150">
        <v>3276000</v>
      </c>
      <c r="E4812" s="150">
        <v>3000000</v>
      </c>
      <c r="F4812" s="150" t="s">
        <v>24529</v>
      </c>
    </row>
    <row r="4813" spans="1:6" x14ac:dyDescent="0.15">
      <c r="A4813" s="150" t="s">
        <v>7227</v>
      </c>
      <c r="B4813" s="150" t="s">
        <v>31769</v>
      </c>
      <c r="C4813" s="150" t="s">
        <v>16751</v>
      </c>
      <c r="D4813" s="150">
        <v>70000000</v>
      </c>
      <c r="E4813" s="150">
        <v>18220000</v>
      </c>
      <c r="F4813" s="150" t="s">
        <v>31770</v>
      </c>
    </row>
    <row r="4814" spans="1:6" x14ac:dyDescent="0.15">
      <c r="A4814" s="150" t="s">
        <v>7228</v>
      </c>
      <c r="B4814" s="150" t="s">
        <v>31771</v>
      </c>
      <c r="C4814" s="150" t="s">
        <v>16752</v>
      </c>
      <c r="D4814" s="150">
        <v>4500</v>
      </c>
      <c r="E4814" s="150">
        <v>19400</v>
      </c>
      <c r="F4814" s="150" t="s">
        <v>22110</v>
      </c>
    </row>
    <row r="4815" spans="1:6" x14ac:dyDescent="0.15">
      <c r="A4815" s="150" t="s">
        <v>7229</v>
      </c>
      <c r="B4815" s="150" t="s">
        <v>31772</v>
      </c>
      <c r="C4815" s="150" t="s">
        <v>16753</v>
      </c>
      <c r="D4815" s="150">
        <v>1197104</v>
      </c>
      <c r="E4815" s="150">
        <v>1708899</v>
      </c>
      <c r="F4815" s="150" t="s">
        <v>14062</v>
      </c>
    </row>
    <row r="4816" spans="1:6" x14ac:dyDescent="0.15">
      <c r="A4816" s="150" t="s">
        <v>7230</v>
      </c>
      <c r="B4816" s="150" t="s">
        <v>31773</v>
      </c>
      <c r="C4816" s="150" t="s">
        <v>13583</v>
      </c>
      <c r="D4816" s="150">
        <v>31315350</v>
      </c>
      <c r="E4816" s="150">
        <v>37661350</v>
      </c>
      <c r="F4816" s="150" t="s">
        <v>26491</v>
      </c>
    </row>
    <row r="4817" spans="1:6" x14ac:dyDescent="0.15">
      <c r="A4817" s="150" t="s">
        <v>7231</v>
      </c>
      <c r="B4817" s="150" t="s">
        <v>31774</v>
      </c>
      <c r="C4817" s="150" t="s">
        <v>16754</v>
      </c>
      <c r="D4817" s="150">
        <v>7980000</v>
      </c>
      <c r="E4817" s="150">
        <v>18508250</v>
      </c>
      <c r="F4817" s="150" t="s">
        <v>24465</v>
      </c>
    </row>
    <row r="4818" spans="1:6" x14ac:dyDescent="0.15">
      <c r="A4818" s="150" t="s">
        <v>7232</v>
      </c>
      <c r="B4818" s="150" t="s">
        <v>31775</v>
      </c>
      <c r="C4818" s="150" t="s">
        <v>16755</v>
      </c>
      <c r="D4818" s="150">
        <v>166331094.59999999</v>
      </c>
      <c r="E4818" s="150">
        <v>169657761.5</v>
      </c>
      <c r="F4818" s="150" t="s">
        <v>26697</v>
      </c>
    </row>
    <row r="4819" spans="1:6" x14ac:dyDescent="0.15">
      <c r="A4819" s="150" t="s">
        <v>7233</v>
      </c>
      <c r="B4819" s="150" t="s">
        <v>31776</v>
      </c>
      <c r="C4819" s="150" t="s">
        <v>16756</v>
      </c>
      <c r="D4819" s="150">
        <v>8505654</v>
      </c>
      <c r="E4819" s="150">
        <v>8730421.3000000007</v>
      </c>
      <c r="F4819" s="150" t="s">
        <v>22110</v>
      </c>
    </row>
    <row r="4820" spans="1:6" x14ac:dyDescent="0.15">
      <c r="A4820" s="150" t="s">
        <v>7234</v>
      </c>
      <c r="B4820" s="150" t="s">
        <v>31777</v>
      </c>
      <c r="C4820" s="150" t="s">
        <v>16757</v>
      </c>
      <c r="D4820" s="150">
        <v>170000</v>
      </c>
      <c r="E4820" s="150">
        <v>170000</v>
      </c>
      <c r="F4820" s="150" t="s">
        <v>18774</v>
      </c>
    </row>
    <row r="4821" spans="1:6" x14ac:dyDescent="0.15">
      <c r="A4821" s="150" t="s">
        <v>7235</v>
      </c>
      <c r="B4821" s="150" t="s">
        <v>31778</v>
      </c>
      <c r="C4821" s="150" t="s">
        <v>12912</v>
      </c>
      <c r="D4821" s="150">
        <v>1118140</v>
      </c>
      <c r="E4821" s="150">
        <v>1948140</v>
      </c>
      <c r="F4821" s="150" t="s">
        <v>22060</v>
      </c>
    </row>
    <row r="4822" spans="1:6" x14ac:dyDescent="0.15">
      <c r="A4822" s="150" t="s">
        <v>7236</v>
      </c>
      <c r="B4822" s="150" t="s">
        <v>31779</v>
      </c>
      <c r="C4822" s="150" t="s">
        <v>16758</v>
      </c>
      <c r="D4822" s="150">
        <v>21000000</v>
      </c>
      <c r="E4822" s="150">
        <v>12600000</v>
      </c>
      <c r="F4822" s="150" t="s">
        <v>22053</v>
      </c>
    </row>
    <row r="4823" spans="1:6" x14ac:dyDescent="0.15">
      <c r="A4823" s="150" t="s">
        <v>7237</v>
      </c>
      <c r="B4823" s="150" t="s">
        <v>31780</v>
      </c>
      <c r="C4823" s="150" t="s">
        <v>16759</v>
      </c>
      <c r="D4823" s="150">
        <v>24000000</v>
      </c>
      <c r="E4823" s="150">
        <v>29200000</v>
      </c>
      <c r="F4823" s="150" t="s">
        <v>27061</v>
      </c>
    </row>
    <row r="4824" spans="1:6" x14ac:dyDescent="0.15">
      <c r="A4824" s="150" t="s">
        <v>7238</v>
      </c>
      <c r="B4824" s="150" t="s">
        <v>31781</v>
      </c>
      <c r="C4824" s="150" t="s">
        <v>16760</v>
      </c>
      <c r="D4824" s="150">
        <v>110800</v>
      </c>
      <c r="E4824" s="150">
        <v>137800</v>
      </c>
      <c r="F4824" s="150" t="s">
        <v>24529</v>
      </c>
    </row>
    <row r="4825" spans="1:6" x14ac:dyDescent="0.15">
      <c r="A4825" s="150" t="s">
        <v>7239</v>
      </c>
      <c r="B4825" s="150" t="s">
        <v>31782</v>
      </c>
      <c r="C4825" s="150" t="s">
        <v>16761</v>
      </c>
      <c r="D4825" s="150">
        <v>37817000</v>
      </c>
      <c r="E4825" s="150">
        <v>34115140</v>
      </c>
      <c r="F4825" s="150" t="s">
        <v>22093</v>
      </c>
    </row>
    <row r="4826" spans="1:6" x14ac:dyDescent="0.15">
      <c r="A4826" s="150" t="s">
        <v>7240</v>
      </c>
      <c r="B4826" s="150" t="s">
        <v>31783</v>
      </c>
      <c r="C4826" s="150" t="s">
        <v>16762</v>
      </c>
      <c r="D4826" s="150">
        <v>39600000</v>
      </c>
      <c r="E4826" s="150">
        <v>65400000</v>
      </c>
      <c r="F4826" s="150" t="s">
        <v>22150</v>
      </c>
    </row>
    <row r="4827" spans="1:6" x14ac:dyDescent="0.15">
      <c r="A4827" s="150" t="s">
        <v>7241</v>
      </c>
      <c r="B4827" s="150" t="s">
        <v>31784</v>
      </c>
      <c r="C4827" s="150" t="s">
        <v>16763</v>
      </c>
      <c r="D4827" s="150">
        <v>1450000</v>
      </c>
      <c r="E4827" s="150">
        <v>2900000</v>
      </c>
      <c r="F4827" s="150" t="s">
        <v>22103</v>
      </c>
    </row>
    <row r="4828" spans="1:6" x14ac:dyDescent="0.15">
      <c r="A4828" s="150" t="s">
        <v>7242</v>
      </c>
      <c r="B4828" s="150" t="s">
        <v>31785</v>
      </c>
      <c r="C4828" s="150" t="s">
        <v>16764</v>
      </c>
      <c r="D4828" s="150">
        <v>3007216000</v>
      </c>
      <c r="E4828" s="150">
        <v>3000000000</v>
      </c>
      <c r="F4828" s="150" t="s">
        <v>22082</v>
      </c>
    </row>
    <row r="4829" spans="1:6" x14ac:dyDescent="0.15">
      <c r="A4829" s="150" t="s">
        <v>7243</v>
      </c>
      <c r="B4829" s="150" t="s">
        <v>31786</v>
      </c>
      <c r="C4829" s="150" t="s">
        <v>16765</v>
      </c>
      <c r="D4829" s="150">
        <v>219978500</v>
      </c>
      <c r="E4829" s="150">
        <v>229113800</v>
      </c>
      <c r="F4829" s="150" t="s">
        <v>31787</v>
      </c>
    </row>
    <row r="4830" spans="1:6" x14ac:dyDescent="0.15">
      <c r="A4830" s="150" t="s">
        <v>7244</v>
      </c>
      <c r="B4830" s="150" t="s">
        <v>31788</v>
      </c>
      <c r="C4830" s="150" t="s">
        <v>16766</v>
      </c>
      <c r="D4830" s="150">
        <v>25094880</v>
      </c>
      <c r="E4830" s="150">
        <v>51478416</v>
      </c>
      <c r="F4830" s="150" t="s">
        <v>31789</v>
      </c>
    </row>
    <row r="4831" spans="1:6" x14ac:dyDescent="0.15">
      <c r="A4831" s="150" t="s">
        <v>7245</v>
      </c>
      <c r="B4831" s="150" t="s">
        <v>31790</v>
      </c>
      <c r="C4831" s="150" t="s">
        <v>16767</v>
      </c>
      <c r="D4831" s="150">
        <v>576640</v>
      </c>
      <c r="E4831" s="150">
        <v>755960</v>
      </c>
      <c r="F4831" s="150" t="s">
        <v>24493</v>
      </c>
    </row>
    <row r="4832" spans="1:6" x14ac:dyDescent="0.15">
      <c r="A4832" s="150" t="s">
        <v>7246</v>
      </c>
      <c r="B4832" s="150" t="s">
        <v>31791</v>
      </c>
      <c r="C4832" s="150" t="s">
        <v>12592</v>
      </c>
      <c r="D4832" s="150">
        <v>4215</v>
      </c>
      <c r="E4832" s="150">
        <v>1857</v>
      </c>
      <c r="F4832" s="150" t="s">
        <v>22088</v>
      </c>
    </row>
    <row r="4833" spans="1:6" x14ac:dyDescent="0.15">
      <c r="A4833" s="150" t="s">
        <v>7247</v>
      </c>
      <c r="B4833" s="150" t="s">
        <v>31792</v>
      </c>
      <c r="C4833" s="150" t="s">
        <v>16768</v>
      </c>
      <c r="D4833" s="150">
        <v>2550000</v>
      </c>
      <c r="E4833" s="150">
        <v>2500000</v>
      </c>
      <c r="F4833" s="150" t="s">
        <v>18774</v>
      </c>
    </row>
    <row r="4834" spans="1:6" x14ac:dyDescent="0.15">
      <c r="A4834" s="150" t="s">
        <v>7248</v>
      </c>
      <c r="B4834" s="150" t="s">
        <v>31793</v>
      </c>
      <c r="C4834" s="150" t="s">
        <v>16769</v>
      </c>
      <c r="D4834" s="150">
        <v>5557486</v>
      </c>
      <c r="E4834" s="150">
        <v>5670570</v>
      </c>
      <c r="F4834" s="150" t="s">
        <v>22060</v>
      </c>
    </row>
    <row r="4835" spans="1:6" x14ac:dyDescent="0.15">
      <c r="A4835" s="150" t="s">
        <v>7249</v>
      </c>
      <c r="B4835" s="150" t="s">
        <v>31794</v>
      </c>
      <c r="C4835" s="150" t="s">
        <v>16770</v>
      </c>
      <c r="D4835" s="150">
        <v>572000</v>
      </c>
      <c r="E4835" s="150">
        <v>1475400</v>
      </c>
      <c r="F4835" s="150" t="s">
        <v>22060</v>
      </c>
    </row>
    <row r="4836" spans="1:6" x14ac:dyDescent="0.15">
      <c r="A4836" s="150" t="s">
        <v>7250</v>
      </c>
      <c r="B4836" s="150" t="s">
        <v>25545</v>
      </c>
      <c r="C4836" s="150" t="s">
        <v>176</v>
      </c>
      <c r="D4836" s="150">
        <v>839520</v>
      </c>
      <c r="E4836" s="150">
        <v>928550</v>
      </c>
      <c r="F4836" s="150" t="s">
        <v>18774</v>
      </c>
    </row>
    <row r="4837" spans="1:6" x14ac:dyDescent="0.15">
      <c r="A4837" s="150" t="s">
        <v>7251</v>
      </c>
      <c r="B4837" s="150" t="s">
        <v>31795</v>
      </c>
      <c r="C4837" s="150" t="s">
        <v>16771</v>
      </c>
      <c r="D4837" s="150">
        <v>1631279000</v>
      </c>
      <c r="E4837" s="150">
        <v>1820690525</v>
      </c>
      <c r="F4837" s="150" t="s">
        <v>22082</v>
      </c>
    </row>
    <row r="4838" spans="1:6" x14ac:dyDescent="0.15">
      <c r="A4838" s="150" t="s">
        <v>7252</v>
      </c>
      <c r="B4838" s="150" t="s">
        <v>31796</v>
      </c>
      <c r="C4838" s="150" t="s">
        <v>16772</v>
      </c>
      <c r="D4838" s="150">
        <v>62000000</v>
      </c>
      <c r="E4838" s="150">
        <v>54348000</v>
      </c>
      <c r="F4838" s="150" t="s">
        <v>28244</v>
      </c>
    </row>
    <row r="4839" spans="1:6" x14ac:dyDescent="0.15">
      <c r="A4839" s="150" t="s">
        <v>7253</v>
      </c>
      <c r="B4839" s="150" t="s">
        <v>31797</v>
      </c>
      <c r="C4839" s="150" t="s">
        <v>16773</v>
      </c>
      <c r="D4839" s="150">
        <v>22000000</v>
      </c>
      <c r="E4839" s="150">
        <v>29000000</v>
      </c>
      <c r="F4839" s="150" t="s">
        <v>22098</v>
      </c>
    </row>
    <row r="4840" spans="1:6" x14ac:dyDescent="0.15">
      <c r="A4840" s="150" t="s">
        <v>7254</v>
      </c>
      <c r="B4840" s="150" t="s">
        <v>31798</v>
      </c>
      <c r="C4840" s="150" t="s">
        <v>16774</v>
      </c>
      <c r="D4840" s="150">
        <v>496700</v>
      </c>
      <c r="E4840" s="150">
        <v>1620714</v>
      </c>
      <c r="F4840" s="150" t="s">
        <v>18774</v>
      </c>
    </row>
    <row r="4841" spans="1:6" x14ac:dyDescent="0.15">
      <c r="A4841" s="150" t="s">
        <v>7255</v>
      </c>
      <c r="B4841" s="150" t="s">
        <v>31799</v>
      </c>
      <c r="C4841" s="150" t="s">
        <v>16775</v>
      </c>
      <c r="D4841" s="150">
        <v>40000000</v>
      </c>
      <c r="E4841" s="150">
        <v>57000000</v>
      </c>
      <c r="F4841" s="150" t="s">
        <v>22137</v>
      </c>
    </row>
    <row r="4842" spans="1:6" x14ac:dyDescent="0.15">
      <c r="A4842" s="150" t="s">
        <v>7256</v>
      </c>
      <c r="B4842" s="150" t="s">
        <v>31800</v>
      </c>
      <c r="C4842" s="150" t="s">
        <v>16776</v>
      </c>
      <c r="D4842" s="150">
        <v>30150000</v>
      </c>
      <c r="E4842" s="150">
        <v>94000000</v>
      </c>
      <c r="F4842" s="150" t="s">
        <v>29559</v>
      </c>
    </row>
    <row r="4843" spans="1:6" x14ac:dyDescent="0.15">
      <c r="A4843" s="150" t="s">
        <v>7257</v>
      </c>
      <c r="B4843" s="150" t="s">
        <v>31801</v>
      </c>
      <c r="C4843" s="150" t="s">
        <v>16777</v>
      </c>
      <c r="D4843" s="150">
        <v>0</v>
      </c>
      <c r="E4843" s="150">
        <v>0</v>
      </c>
      <c r="F4843" s="150" t="s">
        <v>24605</v>
      </c>
    </row>
    <row r="4844" spans="1:6" x14ac:dyDescent="0.15">
      <c r="A4844" s="150" t="s">
        <v>7258</v>
      </c>
      <c r="B4844" s="150" t="s">
        <v>31802</v>
      </c>
      <c r="C4844" s="150" t="s">
        <v>16778</v>
      </c>
      <c r="D4844" s="150">
        <v>40000</v>
      </c>
      <c r="E4844" s="150">
        <v>30000</v>
      </c>
      <c r="F4844" s="150" t="s">
        <v>24529</v>
      </c>
    </row>
    <row r="4845" spans="1:6" x14ac:dyDescent="0.15">
      <c r="A4845" s="150" t="s">
        <v>7259</v>
      </c>
      <c r="B4845" s="150" t="s">
        <v>31803</v>
      </c>
      <c r="C4845" s="150" t="s">
        <v>16779</v>
      </c>
      <c r="D4845" s="150">
        <v>280000</v>
      </c>
      <c r="E4845" s="150">
        <v>560000</v>
      </c>
      <c r="F4845" s="150" t="s">
        <v>22140</v>
      </c>
    </row>
    <row r="4846" spans="1:6" x14ac:dyDescent="0.15">
      <c r="A4846" s="150" t="s">
        <v>7260</v>
      </c>
      <c r="B4846" s="150" t="s">
        <v>31804</v>
      </c>
      <c r="C4846" s="150" t="s">
        <v>16780</v>
      </c>
      <c r="D4846" s="150">
        <v>650500</v>
      </c>
      <c r="E4846" s="150">
        <v>1030000</v>
      </c>
      <c r="F4846" s="150" t="s">
        <v>22098</v>
      </c>
    </row>
    <row r="4847" spans="1:6" x14ac:dyDescent="0.15">
      <c r="A4847" s="150" t="s">
        <v>7261</v>
      </c>
      <c r="B4847" s="150" t="s">
        <v>31805</v>
      </c>
      <c r="C4847" s="150" t="s">
        <v>16781</v>
      </c>
      <c r="D4847" s="150">
        <v>1500000</v>
      </c>
      <c r="E4847" s="150">
        <v>2500000</v>
      </c>
      <c r="F4847" s="150" t="s">
        <v>18774</v>
      </c>
    </row>
    <row r="4848" spans="1:6" x14ac:dyDescent="0.15">
      <c r="A4848" s="150" t="s">
        <v>7262</v>
      </c>
      <c r="B4848" s="150" t="s">
        <v>31806</v>
      </c>
      <c r="C4848" s="150" t="s">
        <v>16782</v>
      </c>
      <c r="D4848" s="150">
        <v>20022140</v>
      </c>
      <c r="E4848" s="150">
        <v>28443700</v>
      </c>
      <c r="F4848" s="150" t="s">
        <v>31807</v>
      </c>
    </row>
    <row r="4849" spans="1:6" x14ac:dyDescent="0.15">
      <c r="A4849" s="150" t="s">
        <v>7263</v>
      </c>
      <c r="B4849" s="150" t="s">
        <v>31808</v>
      </c>
      <c r="C4849" s="150" t="s">
        <v>16643</v>
      </c>
      <c r="D4849" s="150">
        <v>410000</v>
      </c>
      <c r="E4849" s="150">
        <v>183500</v>
      </c>
      <c r="F4849" s="150" t="s">
        <v>22067</v>
      </c>
    </row>
    <row r="4850" spans="1:6" x14ac:dyDescent="0.15">
      <c r="A4850" s="150" t="s">
        <v>7264</v>
      </c>
      <c r="B4850" s="150" t="s">
        <v>31809</v>
      </c>
      <c r="C4850" s="150" t="s">
        <v>16783</v>
      </c>
      <c r="D4850" s="150">
        <v>0</v>
      </c>
      <c r="E4850" s="150">
        <v>0</v>
      </c>
      <c r="F4850" s="150" t="s">
        <v>27419</v>
      </c>
    </row>
    <row r="4851" spans="1:6" x14ac:dyDescent="0.15">
      <c r="A4851" s="150" t="s">
        <v>7265</v>
      </c>
      <c r="B4851" s="150" t="s">
        <v>31810</v>
      </c>
      <c r="C4851" s="150" t="s">
        <v>16784</v>
      </c>
      <c r="D4851" s="150">
        <v>722340000</v>
      </c>
      <c r="E4851" s="150">
        <v>754180000</v>
      </c>
      <c r="F4851" s="150" t="s">
        <v>27056</v>
      </c>
    </row>
    <row r="4852" spans="1:6" x14ac:dyDescent="0.15">
      <c r="A4852" s="150" t="s">
        <v>7266</v>
      </c>
      <c r="B4852" s="150" t="s">
        <v>31811</v>
      </c>
      <c r="F4852" s="150" t="s">
        <v>503</v>
      </c>
    </row>
    <row r="4853" spans="1:6" x14ac:dyDescent="0.15">
      <c r="A4853" s="150" t="s">
        <v>7267</v>
      </c>
      <c r="B4853" s="150" t="s">
        <v>31812</v>
      </c>
      <c r="C4853" s="150" t="s">
        <v>16785</v>
      </c>
      <c r="D4853" s="150">
        <v>5480000</v>
      </c>
      <c r="E4853" s="150">
        <v>5660000</v>
      </c>
      <c r="F4853" s="150" t="s">
        <v>22060</v>
      </c>
    </row>
    <row r="4854" spans="1:6" x14ac:dyDescent="0.15">
      <c r="A4854" s="150" t="s">
        <v>7268</v>
      </c>
      <c r="B4854" s="150" t="s">
        <v>31813</v>
      </c>
      <c r="C4854" s="150" t="s">
        <v>16786</v>
      </c>
      <c r="D4854" s="150">
        <v>5600</v>
      </c>
      <c r="E4854" s="150">
        <v>20000</v>
      </c>
      <c r="F4854" s="150" t="s">
        <v>31431</v>
      </c>
    </row>
    <row r="4855" spans="1:6" x14ac:dyDescent="0.15">
      <c r="A4855" s="150" t="s">
        <v>7269</v>
      </c>
      <c r="B4855" s="150" t="s">
        <v>31814</v>
      </c>
      <c r="C4855" s="150" t="s">
        <v>16787</v>
      </c>
      <c r="D4855" s="150">
        <v>13997500</v>
      </c>
      <c r="E4855" s="150">
        <v>14000000</v>
      </c>
      <c r="F4855" s="150" t="s">
        <v>26491</v>
      </c>
    </row>
    <row r="4856" spans="1:6" x14ac:dyDescent="0.15">
      <c r="A4856" s="150" t="s">
        <v>7270</v>
      </c>
      <c r="B4856" s="150" t="s">
        <v>31815</v>
      </c>
      <c r="C4856" s="150" t="s">
        <v>16788</v>
      </c>
      <c r="D4856" s="150">
        <v>1340000</v>
      </c>
      <c r="E4856" s="150">
        <v>1340000</v>
      </c>
      <c r="F4856" s="150" t="s">
        <v>22175</v>
      </c>
    </row>
    <row r="4857" spans="1:6" x14ac:dyDescent="0.15">
      <c r="A4857" s="150" t="s">
        <v>7271</v>
      </c>
      <c r="B4857" s="150" t="s">
        <v>31816</v>
      </c>
      <c r="C4857" s="150" t="s">
        <v>15608</v>
      </c>
      <c r="D4857" s="150">
        <v>140000</v>
      </c>
      <c r="E4857" s="150">
        <v>212950</v>
      </c>
      <c r="F4857" s="150" t="s">
        <v>31817</v>
      </c>
    </row>
    <row r="4858" spans="1:6" x14ac:dyDescent="0.15">
      <c r="A4858" s="150" t="s">
        <v>7272</v>
      </c>
      <c r="B4858" s="150" t="s">
        <v>31818</v>
      </c>
      <c r="C4858" s="150" t="s">
        <v>16790</v>
      </c>
      <c r="D4858" s="150">
        <v>847000</v>
      </c>
      <c r="E4858" s="150">
        <v>589400</v>
      </c>
      <c r="F4858" s="150" t="s">
        <v>24751</v>
      </c>
    </row>
    <row r="4859" spans="1:6" x14ac:dyDescent="0.15">
      <c r="A4859" s="150" t="s">
        <v>7273</v>
      </c>
      <c r="B4859" s="150" t="s">
        <v>31819</v>
      </c>
      <c r="C4859" s="150" t="s">
        <v>16791</v>
      </c>
      <c r="D4859" s="150">
        <v>3800000</v>
      </c>
      <c r="E4859" s="150">
        <v>5000000</v>
      </c>
      <c r="F4859" s="150" t="s">
        <v>22103</v>
      </c>
    </row>
    <row r="4860" spans="1:6" x14ac:dyDescent="0.15">
      <c r="A4860" s="150" t="s">
        <v>7274</v>
      </c>
      <c r="B4860" s="150" t="s">
        <v>31820</v>
      </c>
      <c r="C4860" s="150" t="s">
        <v>16792</v>
      </c>
      <c r="D4860" s="150">
        <v>1982900</v>
      </c>
      <c r="E4860" s="150">
        <v>2117800</v>
      </c>
      <c r="F4860" s="150" t="s">
        <v>22067</v>
      </c>
    </row>
    <row r="4861" spans="1:6" x14ac:dyDescent="0.15">
      <c r="A4861" s="150" t="s">
        <v>7275</v>
      </c>
      <c r="B4861" s="150" t="s">
        <v>31821</v>
      </c>
      <c r="C4861" s="150" t="s">
        <v>16793</v>
      </c>
      <c r="D4861" s="150">
        <v>74217750</v>
      </c>
      <c r="E4861" s="150">
        <v>234133265.5</v>
      </c>
      <c r="F4861" s="150" t="s">
        <v>22049</v>
      </c>
    </row>
    <row r="4862" spans="1:6" x14ac:dyDescent="0.15">
      <c r="A4862" s="150" t="s">
        <v>7276</v>
      </c>
      <c r="B4862" s="150" t="s">
        <v>31822</v>
      </c>
      <c r="C4862" s="150" t="s">
        <v>16794</v>
      </c>
      <c r="D4862" s="150">
        <v>350000</v>
      </c>
      <c r="E4862" s="150">
        <v>2200000</v>
      </c>
      <c r="F4862" s="150" t="s">
        <v>29488</v>
      </c>
    </row>
    <row r="4863" spans="1:6" x14ac:dyDescent="0.15">
      <c r="A4863" s="150" t="s">
        <v>7277</v>
      </c>
      <c r="B4863" s="150" t="s">
        <v>31823</v>
      </c>
      <c r="C4863" s="150" t="s">
        <v>16795</v>
      </c>
      <c r="D4863" s="150">
        <v>8430000</v>
      </c>
      <c r="E4863" s="150">
        <v>6580000</v>
      </c>
      <c r="F4863" s="150" t="s">
        <v>31824</v>
      </c>
    </row>
    <row r="4864" spans="1:6" x14ac:dyDescent="0.15">
      <c r="A4864" s="150" t="s">
        <v>7278</v>
      </c>
      <c r="B4864" s="150" t="s">
        <v>31825</v>
      </c>
      <c r="C4864" s="150" t="s">
        <v>15757</v>
      </c>
      <c r="D4864" s="150">
        <v>837600</v>
      </c>
      <c r="E4864" s="150">
        <v>1140000</v>
      </c>
      <c r="F4864" s="150" t="s">
        <v>18774</v>
      </c>
    </row>
    <row r="4865" spans="1:6" x14ac:dyDescent="0.15">
      <c r="A4865" s="150" t="s">
        <v>7279</v>
      </c>
      <c r="B4865" s="150" t="s">
        <v>31826</v>
      </c>
      <c r="C4865" s="150" t="s">
        <v>16796</v>
      </c>
      <c r="D4865" s="150">
        <v>1940</v>
      </c>
      <c r="E4865" s="150">
        <v>3200</v>
      </c>
      <c r="F4865" s="150" t="s">
        <v>31827</v>
      </c>
    </row>
    <row r="4866" spans="1:6" x14ac:dyDescent="0.15">
      <c r="A4866" s="150" t="s">
        <v>7280</v>
      </c>
      <c r="B4866" s="150" t="s">
        <v>31828</v>
      </c>
      <c r="C4866" s="150" t="s">
        <v>16797</v>
      </c>
      <c r="D4866" s="150">
        <v>0</v>
      </c>
      <c r="E4866" s="150">
        <v>0</v>
      </c>
      <c r="F4866" s="150" t="s">
        <v>24605</v>
      </c>
    </row>
    <row r="4867" spans="1:6" x14ac:dyDescent="0.15">
      <c r="A4867" s="150" t="s">
        <v>7281</v>
      </c>
      <c r="B4867" s="150" t="s">
        <v>31829</v>
      </c>
      <c r="C4867" s="150" t="s">
        <v>16798</v>
      </c>
      <c r="D4867" s="150">
        <v>114100000</v>
      </c>
      <c r="E4867" s="150">
        <v>143000000</v>
      </c>
      <c r="F4867" s="150" t="s">
        <v>31830</v>
      </c>
    </row>
    <row r="4868" spans="1:6" x14ac:dyDescent="0.15">
      <c r="A4868" s="150" t="s">
        <v>7282</v>
      </c>
      <c r="B4868" s="150" t="s">
        <v>31831</v>
      </c>
      <c r="C4868" s="150" t="s">
        <v>16799</v>
      </c>
      <c r="D4868" s="150">
        <v>0</v>
      </c>
      <c r="E4868" s="150">
        <v>0</v>
      </c>
      <c r="F4868" s="150" t="s">
        <v>29919</v>
      </c>
    </row>
    <row r="4869" spans="1:6" x14ac:dyDescent="0.15">
      <c r="A4869" s="150" t="s">
        <v>7283</v>
      </c>
      <c r="B4869" s="150" t="s">
        <v>31832</v>
      </c>
      <c r="C4869" s="150" t="s">
        <v>1804</v>
      </c>
      <c r="D4869" s="150">
        <v>100000</v>
      </c>
      <c r="E4869" s="150">
        <v>700000</v>
      </c>
      <c r="F4869" s="150" t="s">
        <v>22053</v>
      </c>
    </row>
    <row r="4870" spans="1:6" x14ac:dyDescent="0.15">
      <c r="A4870" s="150" t="s">
        <v>7284</v>
      </c>
      <c r="B4870" s="150" t="s">
        <v>31833</v>
      </c>
      <c r="C4870" s="150" t="s">
        <v>15425</v>
      </c>
      <c r="D4870" s="150">
        <v>94500000</v>
      </c>
      <c r="E4870" s="150">
        <v>1139000000</v>
      </c>
      <c r="F4870" s="150" t="s">
        <v>22172</v>
      </c>
    </row>
    <row r="4871" spans="1:6" x14ac:dyDescent="0.15">
      <c r="A4871" s="150" t="s">
        <v>7285</v>
      </c>
      <c r="B4871" s="150" t="s">
        <v>31834</v>
      </c>
      <c r="C4871" s="150" t="s">
        <v>16800</v>
      </c>
      <c r="D4871" s="150">
        <v>233000000</v>
      </c>
      <c r="E4871" s="150">
        <v>350100000</v>
      </c>
      <c r="F4871" s="150" t="s">
        <v>18774</v>
      </c>
    </row>
    <row r="4872" spans="1:6" x14ac:dyDescent="0.15">
      <c r="A4872" s="150" t="s">
        <v>7286</v>
      </c>
      <c r="B4872" s="150" t="s">
        <v>31835</v>
      </c>
      <c r="C4872" s="150" t="s">
        <v>16801</v>
      </c>
      <c r="D4872" s="150">
        <v>900000</v>
      </c>
      <c r="E4872" s="150">
        <v>600000</v>
      </c>
      <c r="F4872" s="150" t="s">
        <v>24477</v>
      </c>
    </row>
    <row r="4873" spans="1:6" x14ac:dyDescent="0.15">
      <c r="A4873" s="150" t="s">
        <v>7287</v>
      </c>
      <c r="B4873" s="150" t="s">
        <v>31836</v>
      </c>
      <c r="C4873" s="150" t="s">
        <v>16802</v>
      </c>
      <c r="D4873" s="150">
        <v>274000000</v>
      </c>
      <c r="E4873" s="150">
        <v>421235000</v>
      </c>
      <c r="F4873" s="150" t="s">
        <v>29087</v>
      </c>
    </row>
    <row r="4874" spans="1:6" x14ac:dyDescent="0.15">
      <c r="A4874" s="150" t="s">
        <v>7288</v>
      </c>
      <c r="B4874" s="150" t="s">
        <v>31837</v>
      </c>
      <c r="C4874" s="150" t="s">
        <v>16803</v>
      </c>
      <c r="D4874" s="150">
        <v>328125000</v>
      </c>
      <c r="E4874" s="150">
        <v>384375000</v>
      </c>
      <c r="F4874" s="150" t="s">
        <v>22115</v>
      </c>
    </row>
    <row r="4875" spans="1:6" x14ac:dyDescent="0.15">
      <c r="A4875" s="150" t="s">
        <v>7289</v>
      </c>
      <c r="B4875" s="150" t="s">
        <v>31838</v>
      </c>
      <c r="C4875" s="150" t="s">
        <v>16804</v>
      </c>
      <c r="D4875" s="150">
        <v>0</v>
      </c>
      <c r="E4875" s="150">
        <v>0</v>
      </c>
      <c r="F4875" s="150" t="s">
        <v>24605</v>
      </c>
    </row>
    <row r="4876" spans="1:6" x14ac:dyDescent="0.15">
      <c r="A4876" s="150" t="s">
        <v>7290</v>
      </c>
      <c r="B4876" s="150" t="s">
        <v>31839</v>
      </c>
      <c r="C4876" s="150" t="s">
        <v>12799</v>
      </c>
      <c r="D4876" s="150">
        <v>1263700</v>
      </c>
      <c r="E4876" s="150">
        <v>1378000</v>
      </c>
      <c r="F4876" s="150" t="s">
        <v>18774</v>
      </c>
    </row>
    <row r="4877" spans="1:6" x14ac:dyDescent="0.15">
      <c r="A4877" s="150" t="s">
        <v>7291</v>
      </c>
      <c r="B4877" s="150" t="s">
        <v>31840</v>
      </c>
      <c r="C4877" s="150" t="s">
        <v>16554</v>
      </c>
      <c r="D4877" s="150">
        <v>202300000</v>
      </c>
      <c r="E4877" s="150">
        <v>205360000</v>
      </c>
      <c r="F4877" s="150" t="s">
        <v>31841</v>
      </c>
    </row>
    <row r="4878" spans="1:6" x14ac:dyDescent="0.15">
      <c r="A4878" s="150" t="s">
        <v>7292</v>
      </c>
      <c r="B4878" s="150" t="s">
        <v>31842</v>
      </c>
      <c r="C4878" s="150" t="s">
        <v>14937</v>
      </c>
      <c r="D4878" s="150">
        <v>3679200</v>
      </c>
      <c r="E4878" s="150">
        <v>2268000</v>
      </c>
      <c r="F4878" s="150" t="s">
        <v>31843</v>
      </c>
    </row>
    <row r="4879" spans="1:6" x14ac:dyDescent="0.15">
      <c r="A4879" s="150" t="s">
        <v>7293</v>
      </c>
      <c r="B4879" s="150" t="s">
        <v>31844</v>
      </c>
      <c r="C4879" s="150" t="s">
        <v>16805</v>
      </c>
      <c r="D4879" s="150">
        <v>980000</v>
      </c>
      <c r="E4879" s="150">
        <v>455500</v>
      </c>
      <c r="F4879" s="150" t="s">
        <v>18774</v>
      </c>
    </row>
    <row r="4880" spans="1:6" x14ac:dyDescent="0.15">
      <c r="A4880" s="150" t="s">
        <v>7294</v>
      </c>
      <c r="B4880" s="150" t="s">
        <v>31845</v>
      </c>
      <c r="C4880" s="150" t="s">
        <v>16806</v>
      </c>
      <c r="D4880" s="150">
        <v>3243940</v>
      </c>
      <c r="E4880" s="150">
        <v>3978800</v>
      </c>
      <c r="F4880" s="150" t="s">
        <v>22161</v>
      </c>
    </row>
    <row r="4881" spans="1:6" x14ac:dyDescent="0.15">
      <c r="A4881" s="150" t="s">
        <v>7295</v>
      </c>
      <c r="B4881" s="150" t="s">
        <v>31846</v>
      </c>
      <c r="C4881" s="150" t="s">
        <v>16807</v>
      </c>
      <c r="D4881" s="150">
        <v>8220272</v>
      </c>
      <c r="E4881" s="150">
        <v>37544704</v>
      </c>
      <c r="F4881" s="150" t="s">
        <v>31847</v>
      </c>
    </row>
    <row r="4882" spans="1:6" x14ac:dyDescent="0.15">
      <c r="A4882" s="150" t="s">
        <v>7296</v>
      </c>
      <c r="B4882" s="150" t="s">
        <v>31848</v>
      </c>
      <c r="C4882" s="150" t="s">
        <v>16809</v>
      </c>
      <c r="D4882" s="150">
        <v>17195000</v>
      </c>
      <c r="E4882" s="150">
        <v>24500000</v>
      </c>
      <c r="F4882" s="150" t="s">
        <v>24693</v>
      </c>
    </row>
    <row r="4883" spans="1:6" x14ac:dyDescent="0.15">
      <c r="A4883" s="150" t="s">
        <v>7297</v>
      </c>
      <c r="B4883" s="150" t="s">
        <v>31849</v>
      </c>
      <c r="C4883" s="150" t="s">
        <v>16810</v>
      </c>
      <c r="D4883" s="150">
        <v>4750000</v>
      </c>
      <c r="E4883" s="150">
        <v>5000000</v>
      </c>
      <c r="F4883" s="150" t="s">
        <v>22053</v>
      </c>
    </row>
    <row r="4884" spans="1:6" x14ac:dyDescent="0.15">
      <c r="A4884" s="150" t="s">
        <v>7298</v>
      </c>
      <c r="B4884" s="150" t="s">
        <v>31850</v>
      </c>
      <c r="C4884" s="150" t="s">
        <v>16811</v>
      </c>
      <c r="D4884" s="150">
        <v>36000000</v>
      </c>
      <c r="E4884" s="150">
        <v>89200000</v>
      </c>
      <c r="F4884" s="150" t="s">
        <v>31851</v>
      </c>
    </row>
    <row r="4885" spans="1:6" x14ac:dyDescent="0.15">
      <c r="A4885" s="150" t="s">
        <v>7299</v>
      </c>
      <c r="B4885" s="150" t="s">
        <v>31852</v>
      </c>
      <c r="C4885" s="150" t="s">
        <v>16813</v>
      </c>
      <c r="D4885" s="150">
        <v>33050000</v>
      </c>
      <c r="E4885" s="150">
        <v>54450000</v>
      </c>
      <c r="F4885" s="150" t="s">
        <v>26491</v>
      </c>
    </row>
    <row r="4886" spans="1:6" x14ac:dyDescent="0.15">
      <c r="A4886" s="150" t="s">
        <v>7300</v>
      </c>
      <c r="B4886" s="150" t="s">
        <v>31853</v>
      </c>
      <c r="C4886" s="150" t="s">
        <v>16814</v>
      </c>
      <c r="D4886" s="150">
        <v>1222853</v>
      </c>
      <c r="E4886" s="150">
        <v>2070600</v>
      </c>
      <c r="F4886" s="150" t="s">
        <v>31854</v>
      </c>
    </row>
    <row r="4887" spans="1:6" x14ac:dyDescent="0.15">
      <c r="A4887" s="150" t="s">
        <v>7301</v>
      </c>
      <c r="B4887" s="150" t="s">
        <v>31855</v>
      </c>
      <c r="C4887" s="150" t="s">
        <v>16815</v>
      </c>
      <c r="D4887" s="150">
        <v>16000</v>
      </c>
      <c r="E4887" s="150">
        <v>25000</v>
      </c>
      <c r="F4887" s="150" t="s">
        <v>22088</v>
      </c>
    </row>
    <row r="4888" spans="1:6" x14ac:dyDescent="0.15">
      <c r="A4888" s="150" t="s">
        <v>7302</v>
      </c>
      <c r="B4888" s="150" t="s">
        <v>31856</v>
      </c>
      <c r="C4888" s="150" t="s">
        <v>16816</v>
      </c>
      <c r="D4888" s="150">
        <v>3025414</v>
      </c>
      <c r="E4888" s="150">
        <v>3067350</v>
      </c>
      <c r="F4888" s="150" t="s">
        <v>18774</v>
      </c>
    </row>
    <row r="4889" spans="1:6" x14ac:dyDescent="0.15">
      <c r="A4889" s="150" t="s">
        <v>7303</v>
      </c>
      <c r="B4889" s="150" t="s">
        <v>31857</v>
      </c>
      <c r="C4889" s="150" t="s">
        <v>13668</v>
      </c>
      <c r="D4889" s="150">
        <v>51734500</v>
      </c>
      <c r="E4889" s="150">
        <v>51895000</v>
      </c>
      <c r="F4889" s="150" t="s">
        <v>22060</v>
      </c>
    </row>
    <row r="4890" spans="1:6" x14ac:dyDescent="0.15">
      <c r="A4890" s="150" t="s">
        <v>7304</v>
      </c>
      <c r="B4890" s="150" t="s">
        <v>31858</v>
      </c>
      <c r="C4890" s="150" t="s">
        <v>16817</v>
      </c>
      <c r="D4890" s="150">
        <v>3666000</v>
      </c>
      <c r="E4890" s="150">
        <v>3990000</v>
      </c>
      <c r="F4890" s="150" t="s">
        <v>22053</v>
      </c>
    </row>
    <row r="4891" spans="1:6" x14ac:dyDescent="0.15">
      <c r="A4891" s="150" t="s">
        <v>7305</v>
      </c>
      <c r="B4891" s="150" t="s">
        <v>31859</v>
      </c>
      <c r="C4891" s="150" t="s">
        <v>16818</v>
      </c>
      <c r="D4891" s="150">
        <v>946837</v>
      </c>
      <c r="E4891" s="150">
        <v>694791</v>
      </c>
      <c r="F4891" s="150" t="s">
        <v>22067</v>
      </c>
    </row>
    <row r="4892" spans="1:6" x14ac:dyDescent="0.15">
      <c r="A4892" s="150" t="s">
        <v>7306</v>
      </c>
      <c r="B4892" s="150" t="s">
        <v>31860</v>
      </c>
      <c r="C4892" s="150" t="s">
        <v>2265</v>
      </c>
      <c r="D4892" s="150">
        <v>3975450</v>
      </c>
      <c r="E4892" s="150">
        <v>3783754</v>
      </c>
      <c r="F4892" s="150" t="s">
        <v>22128</v>
      </c>
    </row>
    <row r="4893" spans="1:6" x14ac:dyDescent="0.15">
      <c r="A4893" s="150" t="s">
        <v>7307</v>
      </c>
      <c r="B4893" s="150" t="s">
        <v>31861</v>
      </c>
      <c r="C4893" s="150" t="s">
        <v>16819</v>
      </c>
      <c r="D4893" s="150">
        <v>7908000</v>
      </c>
      <c r="E4893" s="150">
        <v>35037500</v>
      </c>
      <c r="F4893" s="150" t="s">
        <v>31862</v>
      </c>
    </row>
    <row r="4894" spans="1:6" x14ac:dyDescent="0.15">
      <c r="A4894" s="150" t="s">
        <v>7308</v>
      </c>
      <c r="B4894" s="150" t="s">
        <v>31863</v>
      </c>
      <c r="C4894" s="150" t="s">
        <v>16820</v>
      </c>
      <c r="D4894" s="150">
        <v>2000</v>
      </c>
      <c r="E4894" s="150">
        <v>4300</v>
      </c>
      <c r="F4894" s="150" t="s">
        <v>22136</v>
      </c>
    </row>
    <row r="4895" spans="1:6" x14ac:dyDescent="0.15">
      <c r="A4895" s="150" t="s">
        <v>7309</v>
      </c>
      <c r="B4895" s="150" t="s">
        <v>31864</v>
      </c>
      <c r="C4895" s="150" t="s">
        <v>16821</v>
      </c>
      <c r="D4895" s="150">
        <v>5800</v>
      </c>
      <c r="E4895" s="150">
        <v>6500</v>
      </c>
      <c r="F4895" s="150" t="s">
        <v>22088</v>
      </c>
    </row>
    <row r="4896" spans="1:6" x14ac:dyDescent="0.15">
      <c r="A4896" s="150" t="s">
        <v>7310</v>
      </c>
      <c r="B4896" s="150" t="s">
        <v>31865</v>
      </c>
      <c r="C4896" s="150" t="s">
        <v>12827</v>
      </c>
      <c r="D4896" s="150">
        <v>1165812</v>
      </c>
      <c r="E4896" s="150">
        <v>1322000</v>
      </c>
      <c r="F4896" s="150" t="s">
        <v>18774</v>
      </c>
    </row>
    <row r="4897" spans="1:6" x14ac:dyDescent="0.15">
      <c r="A4897" s="150" t="s">
        <v>7311</v>
      </c>
      <c r="B4897" s="150" t="s">
        <v>31866</v>
      </c>
      <c r="C4897" s="150" t="s">
        <v>16822</v>
      </c>
      <c r="D4897" s="150">
        <v>143757.73000000001</v>
      </c>
      <c r="E4897" s="150">
        <v>152856.41</v>
      </c>
      <c r="F4897" s="150" t="s">
        <v>24459</v>
      </c>
    </row>
    <row r="4898" spans="1:6" x14ac:dyDescent="0.15">
      <c r="A4898" s="150" t="s">
        <v>7312</v>
      </c>
      <c r="B4898" s="150" t="s">
        <v>31867</v>
      </c>
      <c r="C4898" s="150" t="s">
        <v>16823</v>
      </c>
      <c r="D4898" s="150">
        <v>32000</v>
      </c>
      <c r="E4898" s="150">
        <v>25000</v>
      </c>
      <c r="F4898" s="150" t="s">
        <v>24529</v>
      </c>
    </row>
    <row r="4899" spans="1:6" x14ac:dyDescent="0.15">
      <c r="A4899" s="150" t="s">
        <v>7313</v>
      </c>
      <c r="B4899" s="150" t="s">
        <v>31868</v>
      </c>
      <c r="C4899" s="150" t="s">
        <v>16824</v>
      </c>
      <c r="D4899" s="150">
        <v>450160</v>
      </c>
      <c r="E4899" s="150">
        <v>540204</v>
      </c>
      <c r="F4899" s="150" t="s">
        <v>31869</v>
      </c>
    </row>
    <row r="4900" spans="1:6" x14ac:dyDescent="0.15">
      <c r="A4900" s="150" t="s">
        <v>7314</v>
      </c>
      <c r="B4900" s="150" t="s">
        <v>31870</v>
      </c>
      <c r="C4900" s="150" t="s">
        <v>16825</v>
      </c>
      <c r="D4900" s="150">
        <v>4100000</v>
      </c>
      <c r="E4900" s="150">
        <v>2300000</v>
      </c>
      <c r="F4900" s="150" t="s">
        <v>18774</v>
      </c>
    </row>
    <row r="4901" spans="1:6" x14ac:dyDescent="0.15">
      <c r="A4901" s="150" t="s">
        <v>7315</v>
      </c>
      <c r="B4901" s="150" t="s">
        <v>31871</v>
      </c>
      <c r="C4901" s="150" t="s">
        <v>16826</v>
      </c>
      <c r="D4901" s="150">
        <v>15730</v>
      </c>
      <c r="E4901" s="150">
        <v>18400</v>
      </c>
      <c r="F4901" s="150" t="s">
        <v>22136</v>
      </c>
    </row>
    <row r="4902" spans="1:6" x14ac:dyDescent="0.15">
      <c r="A4902" s="150" t="s">
        <v>7316</v>
      </c>
      <c r="B4902" s="150" t="s">
        <v>31872</v>
      </c>
      <c r="C4902" s="150" t="s">
        <v>16827</v>
      </c>
      <c r="D4902" s="150">
        <v>46706</v>
      </c>
      <c r="E4902" s="150">
        <v>18106</v>
      </c>
      <c r="F4902" s="150" t="s">
        <v>22078</v>
      </c>
    </row>
    <row r="4903" spans="1:6" x14ac:dyDescent="0.15">
      <c r="A4903" s="150" t="s">
        <v>7317</v>
      </c>
      <c r="B4903" s="150" t="s">
        <v>31873</v>
      </c>
      <c r="C4903" s="150" t="s">
        <v>13668</v>
      </c>
      <c r="D4903" s="150">
        <v>320003970</v>
      </c>
      <c r="E4903" s="150">
        <v>327874040</v>
      </c>
      <c r="F4903" s="150" t="s">
        <v>31874</v>
      </c>
    </row>
    <row r="4904" spans="1:6" x14ac:dyDescent="0.15">
      <c r="A4904" s="150" t="s">
        <v>7318</v>
      </c>
      <c r="B4904" s="150" t="s">
        <v>31875</v>
      </c>
      <c r="C4904" s="150" t="s">
        <v>1952</v>
      </c>
      <c r="D4904" s="150">
        <v>4488300</v>
      </c>
      <c r="E4904" s="150">
        <v>2500000</v>
      </c>
      <c r="F4904" s="150" t="s">
        <v>31876</v>
      </c>
    </row>
    <row r="4905" spans="1:6" x14ac:dyDescent="0.15">
      <c r="A4905" s="150" t="s">
        <v>7319</v>
      </c>
      <c r="B4905" s="150" t="s">
        <v>31877</v>
      </c>
      <c r="C4905" s="150" t="s">
        <v>16828</v>
      </c>
      <c r="D4905" s="150">
        <v>1000</v>
      </c>
      <c r="E4905" s="150">
        <v>1400</v>
      </c>
      <c r="F4905" s="150" t="s">
        <v>31878</v>
      </c>
    </row>
    <row r="4906" spans="1:6" x14ac:dyDescent="0.15">
      <c r="A4906" s="150" t="s">
        <v>7320</v>
      </c>
      <c r="B4906" s="150" t="s">
        <v>31879</v>
      </c>
      <c r="C4906" s="150" t="s">
        <v>16830</v>
      </c>
      <c r="D4906" s="150">
        <v>211240000</v>
      </c>
      <c r="E4906" s="150">
        <v>213880000</v>
      </c>
      <c r="F4906" s="150" t="s">
        <v>22175</v>
      </c>
    </row>
    <row r="4907" spans="1:6" x14ac:dyDescent="0.15">
      <c r="A4907" s="150" t="s">
        <v>7321</v>
      </c>
      <c r="B4907" s="150" t="s">
        <v>31880</v>
      </c>
      <c r="C4907" s="150" t="s">
        <v>16831</v>
      </c>
      <c r="D4907" s="150">
        <v>4469</v>
      </c>
      <c r="E4907" s="150">
        <v>4836</v>
      </c>
      <c r="F4907" s="150" t="s">
        <v>24498</v>
      </c>
    </row>
    <row r="4908" spans="1:6" x14ac:dyDescent="0.15">
      <c r="A4908" s="150" t="s">
        <v>7322</v>
      </c>
      <c r="B4908" s="150" t="s">
        <v>31881</v>
      </c>
      <c r="C4908" s="150" t="s">
        <v>16832</v>
      </c>
      <c r="D4908" s="150">
        <v>179298.94</v>
      </c>
      <c r="E4908" s="150">
        <v>371790.28</v>
      </c>
      <c r="F4908" s="150" t="s">
        <v>18774</v>
      </c>
    </row>
    <row r="4909" spans="1:6" x14ac:dyDescent="0.15">
      <c r="A4909" s="150" t="s">
        <v>7323</v>
      </c>
      <c r="B4909" s="150" t="s">
        <v>31882</v>
      </c>
      <c r="C4909" s="150" t="s">
        <v>16833</v>
      </c>
      <c r="D4909" s="150">
        <v>136696</v>
      </c>
      <c r="E4909" s="150">
        <v>178298</v>
      </c>
      <c r="F4909" s="150" t="s">
        <v>22078</v>
      </c>
    </row>
    <row r="4910" spans="1:6" x14ac:dyDescent="0.15">
      <c r="A4910" s="150" t="s">
        <v>7324</v>
      </c>
      <c r="B4910" s="150" t="s">
        <v>31883</v>
      </c>
      <c r="C4910" s="150" t="s">
        <v>16834</v>
      </c>
      <c r="D4910" s="150">
        <v>15000</v>
      </c>
      <c r="E4910" s="150">
        <v>15000</v>
      </c>
      <c r="F4910" s="150" t="s">
        <v>31884</v>
      </c>
    </row>
    <row r="4911" spans="1:6" x14ac:dyDescent="0.15">
      <c r="A4911" s="150" t="s">
        <v>7325</v>
      </c>
      <c r="B4911" s="150" t="s">
        <v>31885</v>
      </c>
      <c r="C4911" s="150" t="s">
        <v>16835</v>
      </c>
      <c r="D4911" s="150">
        <v>4500</v>
      </c>
      <c r="E4911" s="150">
        <v>3800</v>
      </c>
      <c r="F4911" s="150" t="s">
        <v>24529</v>
      </c>
    </row>
    <row r="4912" spans="1:6" x14ac:dyDescent="0.15">
      <c r="A4912" s="150" t="s">
        <v>7326</v>
      </c>
      <c r="B4912" s="150" t="s">
        <v>31886</v>
      </c>
      <c r="C4912" s="150" t="s">
        <v>16836</v>
      </c>
      <c r="D4912" s="150">
        <v>2620000</v>
      </c>
      <c r="E4912" s="150">
        <v>2420000</v>
      </c>
      <c r="F4912" s="150" t="s">
        <v>22161</v>
      </c>
    </row>
    <row r="4913" spans="1:6" x14ac:dyDescent="0.15">
      <c r="A4913" s="150" t="s">
        <v>7327</v>
      </c>
      <c r="B4913" s="150" t="s">
        <v>31887</v>
      </c>
      <c r="C4913" s="150" t="s">
        <v>16837</v>
      </c>
      <c r="D4913" s="150">
        <v>3909600</v>
      </c>
      <c r="E4913" s="150">
        <v>4452000</v>
      </c>
      <c r="F4913" s="150" t="s">
        <v>31888</v>
      </c>
    </row>
    <row r="4914" spans="1:6" x14ac:dyDescent="0.15">
      <c r="A4914" s="150" t="s">
        <v>7328</v>
      </c>
      <c r="B4914" s="150" t="s">
        <v>31889</v>
      </c>
      <c r="C4914" s="150" t="s">
        <v>16839</v>
      </c>
      <c r="D4914" s="150">
        <v>111500000</v>
      </c>
      <c r="E4914" s="150">
        <v>369000000</v>
      </c>
      <c r="F4914" s="150" t="s">
        <v>22098</v>
      </c>
    </row>
    <row r="4915" spans="1:6" x14ac:dyDescent="0.15">
      <c r="A4915" s="150" t="s">
        <v>7329</v>
      </c>
      <c r="B4915" s="150" t="s">
        <v>31890</v>
      </c>
      <c r="C4915" s="150" t="s">
        <v>16840</v>
      </c>
      <c r="D4915" s="150">
        <v>19500000</v>
      </c>
      <c r="E4915" s="150">
        <v>20000000</v>
      </c>
      <c r="F4915" s="150" t="s">
        <v>22098</v>
      </c>
    </row>
    <row r="4916" spans="1:6" x14ac:dyDescent="0.15">
      <c r="A4916" s="150" t="s">
        <v>7330</v>
      </c>
      <c r="B4916" s="150" t="s">
        <v>31891</v>
      </c>
      <c r="C4916" s="150" t="s">
        <v>12732</v>
      </c>
      <c r="D4916" s="150">
        <v>2798700</v>
      </c>
      <c r="E4916" s="150">
        <v>2600600</v>
      </c>
      <c r="F4916" s="150" t="s">
        <v>18774</v>
      </c>
    </row>
    <row r="4917" spans="1:6" x14ac:dyDescent="0.15">
      <c r="A4917" s="150" t="s">
        <v>7331</v>
      </c>
      <c r="B4917" s="150" t="s">
        <v>31892</v>
      </c>
      <c r="C4917" s="150" t="s">
        <v>15069</v>
      </c>
      <c r="D4917" s="150">
        <v>2828480</v>
      </c>
      <c r="E4917" s="150">
        <v>645000</v>
      </c>
      <c r="F4917" s="150" t="s">
        <v>22060</v>
      </c>
    </row>
    <row r="4918" spans="1:6" x14ac:dyDescent="0.15">
      <c r="A4918" s="150" t="s">
        <v>7332</v>
      </c>
      <c r="B4918" s="150" t="s">
        <v>24632</v>
      </c>
      <c r="C4918" s="150" t="s">
        <v>16841</v>
      </c>
      <c r="D4918" s="150">
        <v>600000</v>
      </c>
      <c r="E4918" s="150">
        <v>230000</v>
      </c>
      <c r="F4918" s="150" t="s">
        <v>22074</v>
      </c>
    </row>
    <row r="4919" spans="1:6" x14ac:dyDescent="0.15">
      <c r="A4919" s="150" t="s">
        <v>7333</v>
      </c>
      <c r="B4919" s="150" t="s">
        <v>31893</v>
      </c>
      <c r="C4919" s="150" t="s">
        <v>16842</v>
      </c>
      <c r="D4919" s="150">
        <v>1361520</v>
      </c>
      <c r="E4919" s="150">
        <v>1472190</v>
      </c>
      <c r="F4919" s="150" t="s">
        <v>22078</v>
      </c>
    </row>
    <row r="4920" spans="1:6" x14ac:dyDescent="0.15">
      <c r="A4920" s="150" t="s">
        <v>7334</v>
      </c>
      <c r="B4920" s="150" t="s">
        <v>31894</v>
      </c>
      <c r="C4920" s="150" t="s">
        <v>16843</v>
      </c>
      <c r="D4920" s="150">
        <v>312000</v>
      </c>
      <c r="E4920" s="150">
        <v>388705</v>
      </c>
      <c r="F4920" s="150" t="s">
        <v>31895</v>
      </c>
    </row>
    <row r="4921" spans="1:6" x14ac:dyDescent="0.15">
      <c r="A4921" s="150" t="s">
        <v>7335</v>
      </c>
      <c r="B4921" s="150" t="s">
        <v>31896</v>
      </c>
      <c r="C4921" s="150" t="s">
        <v>16844</v>
      </c>
      <c r="D4921" s="150">
        <v>698000</v>
      </c>
      <c r="E4921" s="150">
        <v>850000</v>
      </c>
      <c r="F4921" s="150" t="s">
        <v>22098</v>
      </c>
    </row>
    <row r="4922" spans="1:6" x14ac:dyDescent="0.15">
      <c r="A4922" s="150" t="s">
        <v>7336</v>
      </c>
      <c r="B4922" s="150" t="s">
        <v>31897</v>
      </c>
      <c r="C4922" s="150" t="s">
        <v>16845</v>
      </c>
      <c r="D4922" s="150">
        <v>750000</v>
      </c>
      <c r="E4922" s="150">
        <v>700000</v>
      </c>
      <c r="F4922" s="150" t="s">
        <v>22098</v>
      </c>
    </row>
    <row r="4923" spans="1:6" x14ac:dyDescent="0.15">
      <c r="A4923" s="150" t="s">
        <v>7337</v>
      </c>
      <c r="B4923" s="150" t="s">
        <v>31898</v>
      </c>
      <c r="C4923" s="150" t="s">
        <v>16846</v>
      </c>
      <c r="D4923" s="150">
        <v>15448.04</v>
      </c>
      <c r="E4923" s="150">
        <v>15471.74</v>
      </c>
      <c r="F4923" s="150" t="s">
        <v>24529</v>
      </c>
    </row>
    <row r="4924" spans="1:6" x14ac:dyDescent="0.15">
      <c r="A4924" s="150" t="s">
        <v>7338</v>
      </c>
      <c r="B4924" s="150" t="s">
        <v>31899</v>
      </c>
      <c r="C4924" s="150" t="s">
        <v>16847</v>
      </c>
      <c r="D4924" s="150">
        <v>31062700</v>
      </c>
      <c r="E4924" s="150">
        <v>36308700</v>
      </c>
      <c r="F4924" s="150" t="s">
        <v>22104</v>
      </c>
    </row>
    <row r="4925" spans="1:6" x14ac:dyDescent="0.15">
      <c r="A4925" s="150" t="s">
        <v>7339</v>
      </c>
      <c r="B4925" s="150" t="s">
        <v>31900</v>
      </c>
      <c r="C4925" s="150" t="s">
        <v>387</v>
      </c>
      <c r="D4925" s="150">
        <v>4728000</v>
      </c>
      <c r="E4925" s="150">
        <v>4650000</v>
      </c>
      <c r="F4925" s="150" t="s">
        <v>22053</v>
      </c>
    </row>
    <row r="4926" spans="1:6" x14ac:dyDescent="0.15">
      <c r="A4926" s="150" t="s">
        <v>7340</v>
      </c>
      <c r="B4926" s="150" t="s">
        <v>31901</v>
      </c>
      <c r="C4926" s="150" t="s">
        <v>385</v>
      </c>
      <c r="D4926" s="150">
        <v>9210921</v>
      </c>
      <c r="E4926" s="150">
        <v>10643722</v>
      </c>
      <c r="F4926" s="150" t="s">
        <v>22058</v>
      </c>
    </row>
    <row r="4927" spans="1:6" x14ac:dyDescent="0.15">
      <c r="A4927" s="150" t="s">
        <v>7341</v>
      </c>
      <c r="B4927" s="150" t="s">
        <v>31902</v>
      </c>
      <c r="C4927" s="150" t="s">
        <v>16848</v>
      </c>
      <c r="D4927" s="150">
        <v>333620</v>
      </c>
      <c r="E4927" s="150">
        <v>342912</v>
      </c>
      <c r="F4927" s="150" t="s">
        <v>31903</v>
      </c>
    </row>
    <row r="4928" spans="1:6" x14ac:dyDescent="0.15">
      <c r="A4928" s="150" t="s">
        <v>7342</v>
      </c>
      <c r="B4928" s="150" t="s">
        <v>31904</v>
      </c>
      <c r="C4928" s="150" t="s">
        <v>16850</v>
      </c>
      <c r="D4928" s="150">
        <v>200000000</v>
      </c>
      <c r="E4928" s="150">
        <v>96000000</v>
      </c>
      <c r="F4928" s="150" t="s">
        <v>31905</v>
      </c>
    </row>
    <row r="4929" spans="1:6" x14ac:dyDescent="0.15">
      <c r="A4929" s="150" t="s">
        <v>7343</v>
      </c>
      <c r="B4929" s="150" t="s">
        <v>31906</v>
      </c>
      <c r="C4929" s="150" t="s">
        <v>16852</v>
      </c>
      <c r="D4929" s="150">
        <v>244662200</v>
      </c>
      <c r="E4929" s="150">
        <v>326191024</v>
      </c>
      <c r="F4929" s="150" t="s">
        <v>31907</v>
      </c>
    </row>
    <row r="4930" spans="1:6" x14ac:dyDescent="0.15">
      <c r="A4930" s="150" t="s">
        <v>7344</v>
      </c>
      <c r="B4930" s="150" t="s">
        <v>31908</v>
      </c>
      <c r="C4930" s="150" t="s">
        <v>12827</v>
      </c>
      <c r="D4930" s="150">
        <v>1371055.6</v>
      </c>
      <c r="E4930" s="150">
        <v>1322200</v>
      </c>
      <c r="F4930" s="150" t="s">
        <v>18774</v>
      </c>
    </row>
    <row r="4931" spans="1:6" x14ac:dyDescent="0.15">
      <c r="A4931" s="150" t="s">
        <v>7345</v>
      </c>
      <c r="B4931" s="150" t="s">
        <v>31909</v>
      </c>
      <c r="C4931" s="150" t="s">
        <v>16853</v>
      </c>
      <c r="D4931" s="150">
        <v>89415</v>
      </c>
      <c r="E4931" s="150">
        <v>94936</v>
      </c>
      <c r="F4931" s="150" t="s">
        <v>22067</v>
      </c>
    </row>
    <row r="4932" spans="1:6" x14ac:dyDescent="0.15">
      <c r="A4932" s="150" t="s">
        <v>7346</v>
      </c>
      <c r="B4932" s="150" t="s">
        <v>31910</v>
      </c>
      <c r="C4932" s="150" t="s">
        <v>2204</v>
      </c>
      <c r="D4932" s="150">
        <v>490928.7</v>
      </c>
      <c r="E4932" s="150">
        <v>147865.70000000001</v>
      </c>
      <c r="F4932" s="150" t="s">
        <v>18774</v>
      </c>
    </row>
    <row r="4933" spans="1:6" x14ac:dyDescent="0.15">
      <c r="A4933" s="150" t="s">
        <v>7347</v>
      </c>
      <c r="B4933" s="150" t="s">
        <v>31911</v>
      </c>
      <c r="C4933" s="150" t="s">
        <v>16854</v>
      </c>
      <c r="D4933" s="150">
        <v>409400</v>
      </c>
      <c r="E4933" s="150">
        <v>523500</v>
      </c>
      <c r="F4933" s="150" t="s">
        <v>22060</v>
      </c>
    </row>
    <row r="4934" spans="1:6" x14ac:dyDescent="0.15">
      <c r="A4934" s="150" t="s">
        <v>7348</v>
      </c>
      <c r="B4934" s="150" t="s">
        <v>31912</v>
      </c>
      <c r="C4934" s="150" t="s">
        <v>16855</v>
      </c>
      <c r="D4934" s="150">
        <v>18340099</v>
      </c>
      <c r="E4934" s="150">
        <v>13726053</v>
      </c>
      <c r="F4934" s="150" t="s">
        <v>27739</v>
      </c>
    </row>
    <row r="4935" spans="1:6" x14ac:dyDescent="0.15">
      <c r="A4935" s="150" t="s">
        <v>7349</v>
      </c>
      <c r="B4935" s="150" t="s">
        <v>31913</v>
      </c>
      <c r="C4935" s="150" t="s">
        <v>16856</v>
      </c>
      <c r="D4935" s="150">
        <v>134792</v>
      </c>
      <c r="E4935" s="150">
        <v>109240</v>
      </c>
      <c r="F4935" s="150" t="s">
        <v>24459</v>
      </c>
    </row>
    <row r="4936" spans="1:6" x14ac:dyDescent="0.15">
      <c r="A4936" s="150" t="s">
        <v>7350</v>
      </c>
      <c r="B4936" s="150" t="s">
        <v>31914</v>
      </c>
      <c r="C4936" s="150" t="s">
        <v>16317</v>
      </c>
      <c r="D4936" s="150">
        <v>4700</v>
      </c>
      <c r="E4936" s="150">
        <v>170000</v>
      </c>
      <c r="F4936" s="150" t="s">
        <v>31230</v>
      </c>
    </row>
    <row r="4937" spans="1:6" x14ac:dyDescent="0.15">
      <c r="A4937" s="150" t="s">
        <v>7351</v>
      </c>
      <c r="B4937" s="150" t="s">
        <v>31915</v>
      </c>
      <c r="C4937" s="150" t="s">
        <v>16857</v>
      </c>
      <c r="D4937" s="150">
        <v>103994300</v>
      </c>
      <c r="E4937" s="150">
        <v>116480784</v>
      </c>
      <c r="F4937" s="150" t="s">
        <v>31916</v>
      </c>
    </row>
    <row r="4938" spans="1:6" x14ac:dyDescent="0.15">
      <c r="A4938" s="150" t="s">
        <v>7352</v>
      </c>
      <c r="B4938" s="150" t="s">
        <v>31917</v>
      </c>
      <c r="C4938" s="150" t="s">
        <v>16858</v>
      </c>
      <c r="D4938" s="150">
        <v>100</v>
      </c>
      <c r="E4938" s="150">
        <v>100</v>
      </c>
      <c r="F4938" s="150" t="s">
        <v>24739</v>
      </c>
    </row>
    <row r="4939" spans="1:6" x14ac:dyDescent="0.15">
      <c r="A4939" s="150" t="s">
        <v>7353</v>
      </c>
      <c r="B4939" s="150" t="s">
        <v>569</v>
      </c>
      <c r="C4939" s="150" t="s">
        <v>16859</v>
      </c>
      <c r="D4939" s="150">
        <v>350900</v>
      </c>
      <c r="E4939" s="150">
        <v>130808.16</v>
      </c>
      <c r="F4939" s="150" t="s">
        <v>22078</v>
      </c>
    </row>
    <row r="4940" spans="1:6" x14ac:dyDescent="0.15">
      <c r="A4940" s="150" t="s">
        <v>7354</v>
      </c>
      <c r="B4940" s="150" t="s">
        <v>31918</v>
      </c>
      <c r="C4940" s="150" t="s">
        <v>16860</v>
      </c>
      <c r="D4940" s="150">
        <v>7338000</v>
      </c>
      <c r="E4940" s="150">
        <v>8817000</v>
      </c>
      <c r="F4940" s="150" t="s">
        <v>22098</v>
      </c>
    </row>
    <row r="4941" spans="1:6" x14ac:dyDescent="0.15">
      <c r="A4941" s="150" t="s">
        <v>7355</v>
      </c>
      <c r="B4941" s="150" t="s">
        <v>31919</v>
      </c>
      <c r="C4941" s="150" t="s">
        <v>16762</v>
      </c>
      <c r="D4941" s="150">
        <v>33300000</v>
      </c>
      <c r="E4941" s="150">
        <v>65400000</v>
      </c>
      <c r="F4941" s="150" t="s">
        <v>22150</v>
      </c>
    </row>
    <row r="4942" spans="1:6" x14ac:dyDescent="0.15">
      <c r="A4942" s="150" t="s">
        <v>7356</v>
      </c>
      <c r="B4942" s="150" t="s">
        <v>31920</v>
      </c>
      <c r="C4942" s="150" t="s">
        <v>16861</v>
      </c>
      <c r="D4942" s="150">
        <v>376720</v>
      </c>
      <c r="E4942" s="150">
        <v>800000</v>
      </c>
      <c r="F4942" s="150" t="s">
        <v>18774</v>
      </c>
    </row>
    <row r="4943" spans="1:6" x14ac:dyDescent="0.15">
      <c r="A4943" s="150" t="s">
        <v>7357</v>
      </c>
      <c r="B4943" s="150" t="s">
        <v>31921</v>
      </c>
      <c r="C4943" s="150" t="s">
        <v>16862</v>
      </c>
      <c r="D4943" s="150">
        <v>160</v>
      </c>
      <c r="E4943" s="150">
        <v>47</v>
      </c>
      <c r="F4943" s="150" t="s">
        <v>31922</v>
      </c>
    </row>
    <row r="4944" spans="1:6" x14ac:dyDescent="0.15">
      <c r="A4944" s="150" t="s">
        <v>7358</v>
      </c>
      <c r="B4944" s="150" t="s">
        <v>31923</v>
      </c>
      <c r="C4944" s="150" t="s">
        <v>16863</v>
      </c>
      <c r="D4944" s="150">
        <v>4300</v>
      </c>
      <c r="E4944" s="150">
        <v>6835</v>
      </c>
      <c r="F4944" s="150" t="s">
        <v>22088</v>
      </c>
    </row>
    <row r="4945" spans="1:6" x14ac:dyDescent="0.15">
      <c r="A4945" s="150" t="s">
        <v>7359</v>
      </c>
      <c r="B4945" s="150" t="s">
        <v>31924</v>
      </c>
      <c r="C4945" s="150" t="s">
        <v>16864</v>
      </c>
      <c r="D4945" s="150">
        <v>2308000</v>
      </c>
      <c r="E4945" s="150">
        <v>1700000</v>
      </c>
      <c r="F4945" s="150" t="s">
        <v>14062</v>
      </c>
    </row>
    <row r="4946" spans="1:6" x14ac:dyDescent="0.15">
      <c r="A4946" s="150" t="s">
        <v>7360</v>
      </c>
      <c r="B4946" s="150" t="s">
        <v>31925</v>
      </c>
      <c r="C4946" s="150" t="s">
        <v>16865</v>
      </c>
      <c r="D4946" s="150">
        <v>1560000</v>
      </c>
      <c r="E4946" s="150">
        <v>1715000</v>
      </c>
      <c r="F4946" s="150" t="s">
        <v>22065</v>
      </c>
    </row>
    <row r="4947" spans="1:6" x14ac:dyDescent="0.15">
      <c r="A4947" s="150" t="s">
        <v>7361</v>
      </c>
      <c r="B4947" s="150" t="s">
        <v>31926</v>
      </c>
      <c r="C4947" s="150" t="s">
        <v>16866</v>
      </c>
      <c r="D4947" s="150">
        <v>1899516</v>
      </c>
      <c r="E4947" s="150">
        <v>2114286</v>
      </c>
      <c r="F4947" s="150" t="s">
        <v>24478</v>
      </c>
    </row>
    <row r="4948" spans="1:6" x14ac:dyDescent="0.15">
      <c r="A4948" s="150" t="s">
        <v>7362</v>
      </c>
      <c r="B4948" s="150" t="s">
        <v>31927</v>
      </c>
      <c r="C4948" s="150" t="s">
        <v>16833</v>
      </c>
      <c r="D4948" s="150">
        <v>155502.75</v>
      </c>
      <c r="E4948" s="150">
        <v>176002.75</v>
      </c>
      <c r="F4948" s="150" t="s">
        <v>22078</v>
      </c>
    </row>
    <row r="4949" spans="1:6" x14ac:dyDescent="0.15">
      <c r="A4949" s="150" t="s">
        <v>7363</v>
      </c>
      <c r="B4949" s="150" t="s">
        <v>31928</v>
      </c>
      <c r="C4949" s="150" t="s">
        <v>16867</v>
      </c>
      <c r="D4949" s="150">
        <v>96000</v>
      </c>
      <c r="E4949" s="150">
        <v>120000</v>
      </c>
      <c r="F4949" s="150" t="s">
        <v>24529</v>
      </c>
    </row>
    <row r="4950" spans="1:6" x14ac:dyDescent="0.15">
      <c r="A4950" s="150" t="s">
        <v>7364</v>
      </c>
      <c r="B4950" s="150" t="s">
        <v>31929</v>
      </c>
      <c r="C4950" s="150" t="s">
        <v>16868</v>
      </c>
      <c r="D4950" s="150">
        <v>900000</v>
      </c>
      <c r="E4950" s="150">
        <v>1050000</v>
      </c>
      <c r="F4950" s="150" t="s">
        <v>22067</v>
      </c>
    </row>
    <row r="4951" spans="1:6" x14ac:dyDescent="0.15">
      <c r="A4951" s="150" t="s">
        <v>7365</v>
      </c>
      <c r="B4951" s="150" t="s">
        <v>31930</v>
      </c>
      <c r="C4951" s="150" t="s">
        <v>16869</v>
      </c>
      <c r="D4951" s="150">
        <v>13600</v>
      </c>
      <c r="E4951" s="150">
        <v>23800</v>
      </c>
      <c r="F4951" s="150" t="s">
        <v>22110</v>
      </c>
    </row>
    <row r="4952" spans="1:6" x14ac:dyDescent="0.15">
      <c r="A4952" s="150" t="s">
        <v>7366</v>
      </c>
      <c r="B4952" s="150" t="s">
        <v>31931</v>
      </c>
      <c r="C4952" s="150" t="s">
        <v>167</v>
      </c>
      <c r="D4952" s="150">
        <v>3929966.7</v>
      </c>
      <c r="E4952" s="150">
        <v>14395362</v>
      </c>
      <c r="F4952" s="150" t="s">
        <v>22089</v>
      </c>
    </row>
    <row r="4953" spans="1:6" x14ac:dyDescent="0.15">
      <c r="A4953" s="150" t="s">
        <v>7367</v>
      </c>
      <c r="B4953" s="150" t="s">
        <v>31932</v>
      </c>
      <c r="C4953" s="150" t="s">
        <v>16870</v>
      </c>
      <c r="D4953" s="150">
        <v>6742920</v>
      </c>
      <c r="E4953" s="150">
        <v>7861560</v>
      </c>
      <c r="F4953" s="150" t="s">
        <v>31933</v>
      </c>
    </row>
    <row r="4954" spans="1:6" x14ac:dyDescent="0.15">
      <c r="A4954" s="150" t="s">
        <v>7368</v>
      </c>
      <c r="B4954" s="150" t="s">
        <v>31934</v>
      </c>
      <c r="C4954" s="150" t="s">
        <v>16871</v>
      </c>
      <c r="D4954" s="150">
        <v>9000000</v>
      </c>
      <c r="E4954" s="150">
        <v>3400000</v>
      </c>
      <c r="F4954" s="150" t="s">
        <v>27935</v>
      </c>
    </row>
    <row r="4955" spans="1:6" x14ac:dyDescent="0.15">
      <c r="A4955" s="150" t="s">
        <v>7369</v>
      </c>
      <c r="B4955" s="150" t="s">
        <v>31935</v>
      </c>
      <c r="C4955" s="150" t="s">
        <v>16872</v>
      </c>
      <c r="D4955" s="150">
        <v>19800000</v>
      </c>
      <c r="E4955" s="150">
        <v>31500000</v>
      </c>
      <c r="F4955" s="150" t="s">
        <v>22149</v>
      </c>
    </row>
    <row r="4956" spans="1:6" x14ac:dyDescent="0.15">
      <c r="A4956" s="150" t="s">
        <v>7370</v>
      </c>
      <c r="B4956" s="150" t="s">
        <v>31936</v>
      </c>
      <c r="C4956" s="150" t="s">
        <v>16873</v>
      </c>
      <c r="D4956" s="150">
        <v>72000</v>
      </c>
      <c r="E4956" s="150">
        <v>63210</v>
      </c>
      <c r="F4956" s="150" t="s">
        <v>22088</v>
      </c>
    </row>
    <row r="4957" spans="1:6" x14ac:dyDescent="0.15">
      <c r="A4957" s="150" t="s">
        <v>7371</v>
      </c>
      <c r="B4957" s="150" t="s">
        <v>31937</v>
      </c>
      <c r="C4957" s="150" t="s">
        <v>16874</v>
      </c>
      <c r="D4957" s="150">
        <v>11007500</v>
      </c>
      <c r="E4957" s="150">
        <v>13650000</v>
      </c>
      <c r="F4957" s="150" t="s">
        <v>31938</v>
      </c>
    </row>
    <row r="4958" spans="1:6" x14ac:dyDescent="0.15">
      <c r="A4958" s="150" t="s">
        <v>7372</v>
      </c>
      <c r="B4958" s="150" t="s">
        <v>31939</v>
      </c>
      <c r="C4958" s="150" t="s">
        <v>16876</v>
      </c>
      <c r="D4958" s="150">
        <v>1080800000</v>
      </c>
      <c r="E4958" s="150">
        <v>1174900000</v>
      </c>
      <c r="F4958" s="150" t="s">
        <v>22082</v>
      </c>
    </row>
    <row r="4959" spans="1:6" x14ac:dyDescent="0.15">
      <c r="A4959" s="150" t="s">
        <v>7373</v>
      </c>
      <c r="B4959" s="150" t="s">
        <v>31940</v>
      </c>
      <c r="C4959" s="150" t="s">
        <v>16877</v>
      </c>
      <c r="D4959" s="150">
        <v>106000000</v>
      </c>
      <c r="E4959" s="150">
        <v>153100000</v>
      </c>
      <c r="F4959" s="150" t="s">
        <v>22093</v>
      </c>
    </row>
    <row r="4960" spans="1:6" x14ac:dyDescent="0.15">
      <c r="A4960" s="150" t="s">
        <v>7374</v>
      </c>
      <c r="B4960" s="150" t="s">
        <v>31941</v>
      </c>
      <c r="C4960" s="150" t="s">
        <v>16878</v>
      </c>
      <c r="D4960" s="150">
        <v>56961</v>
      </c>
      <c r="E4960" s="150">
        <v>63670</v>
      </c>
      <c r="F4960" s="150" t="s">
        <v>22078</v>
      </c>
    </row>
    <row r="4961" spans="1:6" x14ac:dyDescent="0.15">
      <c r="A4961" s="150" t="s">
        <v>7375</v>
      </c>
      <c r="B4961" s="150" t="s">
        <v>31942</v>
      </c>
      <c r="C4961" s="150" t="s">
        <v>16879</v>
      </c>
      <c r="D4961" s="150">
        <v>1227580</v>
      </c>
      <c r="E4961" s="150">
        <v>360980</v>
      </c>
      <c r="F4961" s="150" t="s">
        <v>22067</v>
      </c>
    </row>
    <row r="4962" spans="1:6" x14ac:dyDescent="0.15">
      <c r="A4962" s="150" t="s">
        <v>7376</v>
      </c>
      <c r="B4962" s="150" t="s">
        <v>31943</v>
      </c>
      <c r="C4962" s="150" t="s">
        <v>16880</v>
      </c>
      <c r="D4962" s="150">
        <v>9990000</v>
      </c>
      <c r="E4962" s="150">
        <v>12000000</v>
      </c>
      <c r="F4962" s="150" t="s">
        <v>18774</v>
      </c>
    </row>
    <row r="4963" spans="1:6" x14ac:dyDescent="0.15">
      <c r="A4963" s="150" t="s">
        <v>7377</v>
      </c>
      <c r="B4963" s="150" t="s">
        <v>31944</v>
      </c>
      <c r="C4963" s="150" t="s">
        <v>13668</v>
      </c>
      <c r="D4963" s="150">
        <v>51400</v>
      </c>
      <c r="E4963" s="150">
        <v>58800</v>
      </c>
      <c r="F4963" s="150" t="s">
        <v>24498</v>
      </c>
    </row>
    <row r="4964" spans="1:6" x14ac:dyDescent="0.15">
      <c r="A4964" s="150" t="s">
        <v>7378</v>
      </c>
      <c r="B4964" s="150" t="s">
        <v>31945</v>
      </c>
      <c r="C4964" s="150" t="s">
        <v>16881</v>
      </c>
      <c r="D4964" s="150">
        <v>28090000</v>
      </c>
      <c r="E4964" s="150">
        <v>43390000</v>
      </c>
      <c r="F4964" s="150" t="s">
        <v>24529</v>
      </c>
    </row>
    <row r="4965" spans="1:6" x14ac:dyDescent="0.15">
      <c r="A4965" s="150" t="s">
        <v>7379</v>
      </c>
      <c r="B4965" s="150" t="s">
        <v>31946</v>
      </c>
      <c r="C4965" s="150" t="s">
        <v>16882</v>
      </c>
      <c r="D4965" s="150">
        <v>2341850</v>
      </c>
      <c r="E4965" s="150">
        <v>3259250</v>
      </c>
      <c r="F4965" s="150" t="s">
        <v>22060</v>
      </c>
    </row>
    <row r="4966" spans="1:6" x14ac:dyDescent="0.15">
      <c r="A4966" s="150" t="s">
        <v>7380</v>
      </c>
      <c r="B4966" s="150" t="s">
        <v>31947</v>
      </c>
      <c r="C4966" s="150" t="s">
        <v>16883</v>
      </c>
      <c r="D4966" s="150">
        <v>29130</v>
      </c>
      <c r="E4966" s="150">
        <v>56307</v>
      </c>
      <c r="F4966" s="150" t="s">
        <v>28244</v>
      </c>
    </row>
    <row r="4967" spans="1:6" x14ac:dyDescent="0.15">
      <c r="A4967" s="150" t="s">
        <v>7381</v>
      </c>
      <c r="B4967" s="150" t="s">
        <v>31948</v>
      </c>
      <c r="C4967" s="150" t="s">
        <v>388</v>
      </c>
      <c r="D4967" s="150">
        <v>631400</v>
      </c>
      <c r="E4967" s="150">
        <v>400000</v>
      </c>
      <c r="F4967" s="150" t="s">
        <v>18774</v>
      </c>
    </row>
    <row r="4968" spans="1:6" x14ac:dyDescent="0.15">
      <c r="A4968" s="150" t="s">
        <v>7382</v>
      </c>
      <c r="B4968" s="150" t="s">
        <v>31949</v>
      </c>
      <c r="C4968" s="150" t="s">
        <v>16884</v>
      </c>
      <c r="D4968" s="150">
        <v>351900</v>
      </c>
      <c r="E4968" s="150">
        <v>385000</v>
      </c>
      <c r="F4968" s="150" t="s">
        <v>18774</v>
      </c>
    </row>
    <row r="4969" spans="1:6" x14ac:dyDescent="0.15">
      <c r="A4969" s="150" t="s">
        <v>7383</v>
      </c>
      <c r="B4969" s="150" t="s">
        <v>31950</v>
      </c>
      <c r="C4969" s="150" t="s">
        <v>12768</v>
      </c>
      <c r="D4969" s="150">
        <v>25491130</v>
      </c>
      <c r="E4969" s="150">
        <v>58498140</v>
      </c>
      <c r="F4969" s="150" t="s">
        <v>24465</v>
      </c>
    </row>
    <row r="4970" spans="1:6" x14ac:dyDescent="0.15">
      <c r="A4970" s="150" t="s">
        <v>7384</v>
      </c>
      <c r="B4970" s="150" t="s">
        <v>31951</v>
      </c>
      <c r="C4970" s="150" t="s">
        <v>16885</v>
      </c>
      <c r="D4970" s="150">
        <v>7455</v>
      </c>
      <c r="E4970" s="150">
        <v>8390</v>
      </c>
      <c r="F4970" s="150" t="s">
        <v>24498</v>
      </c>
    </row>
    <row r="4971" spans="1:6" x14ac:dyDescent="0.15">
      <c r="A4971" s="150" t="s">
        <v>7385</v>
      </c>
      <c r="B4971" s="150" t="s">
        <v>31952</v>
      </c>
      <c r="C4971" s="150" t="s">
        <v>16886</v>
      </c>
      <c r="D4971" s="150">
        <v>460050</v>
      </c>
      <c r="E4971" s="150">
        <v>617264</v>
      </c>
      <c r="F4971" s="150" t="s">
        <v>26668</v>
      </c>
    </row>
    <row r="4972" spans="1:6" x14ac:dyDescent="0.15">
      <c r="A4972" s="150" t="s">
        <v>7386</v>
      </c>
      <c r="B4972" s="150" t="s">
        <v>31953</v>
      </c>
      <c r="C4972" s="150" t="s">
        <v>16887</v>
      </c>
      <c r="D4972" s="150">
        <v>380000</v>
      </c>
      <c r="E4972" s="150">
        <v>270000</v>
      </c>
      <c r="F4972" s="150" t="s">
        <v>22110</v>
      </c>
    </row>
    <row r="4973" spans="1:6" x14ac:dyDescent="0.15">
      <c r="A4973" s="150" t="s">
        <v>7387</v>
      </c>
      <c r="B4973" s="150" t="s">
        <v>31954</v>
      </c>
      <c r="C4973" s="150" t="s">
        <v>13986</v>
      </c>
      <c r="D4973" s="150">
        <v>1072930000</v>
      </c>
      <c r="E4973" s="150">
        <v>1310075000</v>
      </c>
      <c r="F4973" s="150" t="s">
        <v>22098</v>
      </c>
    </row>
    <row r="4974" spans="1:6" x14ac:dyDescent="0.15">
      <c r="A4974" s="150" t="s">
        <v>7388</v>
      </c>
      <c r="B4974" s="150" t="s">
        <v>31955</v>
      </c>
      <c r="C4974" s="150" t="s">
        <v>1821</v>
      </c>
      <c r="D4974" s="150">
        <v>15657500</v>
      </c>
      <c r="E4974" s="150">
        <v>16184000</v>
      </c>
      <c r="F4974" s="150" t="s">
        <v>31956</v>
      </c>
    </row>
    <row r="4975" spans="1:6" x14ac:dyDescent="0.15">
      <c r="A4975" s="150" t="s">
        <v>7389</v>
      </c>
      <c r="B4975" s="150" t="s">
        <v>31957</v>
      </c>
      <c r="C4975" s="150" t="s">
        <v>16888</v>
      </c>
      <c r="D4975" s="150">
        <v>1550</v>
      </c>
      <c r="E4975" s="150">
        <v>1750</v>
      </c>
      <c r="F4975" s="150" t="s">
        <v>24529</v>
      </c>
    </row>
    <row r="4976" spans="1:6" x14ac:dyDescent="0.15">
      <c r="A4976" s="150" t="s">
        <v>7390</v>
      </c>
      <c r="B4976" s="150" t="s">
        <v>31958</v>
      </c>
      <c r="C4976" s="150" t="s">
        <v>16889</v>
      </c>
      <c r="D4976" s="150">
        <v>15400</v>
      </c>
      <c r="E4976" s="150">
        <v>13000</v>
      </c>
      <c r="F4976" s="150" t="s">
        <v>22136</v>
      </c>
    </row>
    <row r="4977" spans="1:6" x14ac:dyDescent="0.15">
      <c r="A4977" s="150" t="s">
        <v>7391</v>
      </c>
      <c r="B4977" s="150" t="s">
        <v>31959</v>
      </c>
      <c r="C4977" s="150" t="s">
        <v>16890</v>
      </c>
      <c r="D4977" s="150">
        <v>142496</v>
      </c>
      <c r="E4977" s="150">
        <v>138626</v>
      </c>
      <c r="F4977" s="150" t="s">
        <v>18774</v>
      </c>
    </row>
    <row r="4978" spans="1:6" x14ac:dyDescent="0.15">
      <c r="A4978" s="150" t="s">
        <v>7392</v>
      </c>
      <c r="B4978" s="150" t="s">
        <v>31960</v>
      </c>
      <c r="C4978" s="150" t="s">
        <v>16891</v>
      </c>
      <c r="D4978" s="150">
        <v>590000</v>
      </c>
      <c r="E4978" s="150">
        <v>600000</v>
      </c>
      <c r="F4978" s="150" t="s">
        <v>18774</v>
      </c>
    </row>
    <row r="4979" spans="1:6" x14ac:dyDescent="0.15">
      <c r="A4979" s="150" t="s">
        <v>7393</v>
      </c>
      <c r="B4979" s="150" t="s">
        <v>31961</v>
      </c>
      <c r="C4979" s="150" t="s">
        <v>16892</v>
      </c>
      <c r="D4979" s="150">
        <v>204000</v>
      </c>
      <c r="E4979" s="150">
        <v>113500</v>
      </c>
      <c r="F4979" s="150" t="s">
        <v>31962</v>
      </c>
    </row>
    <row r="4980" spans="1:6" x14ac:dyDescent="0.15">
      <c r="A4980" s="150" t="s">
        <v>7394</v>
      </c>
      <c r="B4980" s="150" t="s">
        <v>31963</v>
      </c>
      <c r="C4980" s="150" t="s">
        <v>13257</v>
      </c>
      <c r="D4980" s="150">
        <v>1353287</v>
      </c>
      <c r="E4980" s="150">
        <v>2120357</v>
      </c>
      <c r="F4980" s="150" t="s">
        <v>29871</v>
      </c>
    </row>
    <row r="4981" spans="1:6" x14ac:dyDescent="0.15">
      <c r="A4981" s="150" t="s">
        <v>7395</v>
      </c>
      <c r="B4981" s="150" t="s">
        <v>31964</v>
      </c>
      <c r="C4981" s="150" t="s">
        <v>16893</v>
      </c>
      <c r="D4981" s="150">
        <v>138000</v>
      </c>
      <c r="E4981" s="150">
        <v>243000</v>
      </c>
      <c r="F4981" s="150" t="s">
        <v>22108</v>
      </c>
    </row>
    <row r="4982" spans="1:6" x14ac:dyDescent="0.15">
      <c r="A4982" s="150" t="s">
        <v>7396</v>
      </c>
      <c r="B4982" s="150" t="s">
        <v>31965</v>
      </c>
      <c r="C4982" s="150" t="s">
        <v>16894</v>
      </c>
      <c r="D4982" s="150">
        <v>9000000</v>
      </c>
      <c r="E4982" s="150">
        <v>10200000</v>
      </c>
      <c r="F4982" s="150" t="s">
        <v>18774</v>
      </c>
    </row>
    <row r="4983" spans="1:6" x14ac:dyDescent="0.15">
      <c r="A4983" s="150" t="s">
        <v>7397</v>
      </c>
      <c r="B4983" s="150" t="s">
        <v>31966</v>
      </c>
      <c r="C4983" s="150" t="s">
        <v>16895</v>
      </c>
      <c r="D4983" s="150">
        <v>1000000</v>
      </c>
      <c r="E4983" s="150">
        <v>8000000</v>
      </c>
      <c r="F4983" s="150" t="s">
        <v>22098</v>
      </c>
    </row>
    <row r="4984" spans="1:6" x14ac:dyDescent="0.15">
      <c r="A4984" s="150" t="s">
        <v>7398</v>
      </c>
      <c r="B4984" s="150" t="s">
        <v>31967</v>
      </c>
      <c r="C4984" s="150" t="s">
        <v>16896</v>
      </c>
      <c r="D4984" s="150">
        <v>2024000</v>
      </c>
      <c r="E4984" s="150">
        <v>2579000</v>
      </c>
      <c r="F4984" s="150" t="s">
        <v>31968</v>
      </c>
    </row>
    <row r="4985" spans="1:6" x14ac:dyDescent="0.15">
      <c r="A4985" s="150" t="s">
        <v>7399</v>
      </c>
      <c r="B4985" s="150" t="s">
        <v>31969</v>
      </c>
      <c r="C4985" s="150" t="s">
        <v>16897</v>
      </c>
      <c r="D4985" s="150">
        <v>68890000</v>
      </c>
      <c r="E4985" s="150">
        <v>92335600</v>
      </c>
      <c r="F4985" s="150" t="s">
        <v>22060</v>
      </c>
    </row>
    <row r="4986" spans="1:6" x14ac:dyDescent="0.15">
      <c r="A4986" s="150" t="s">
        <v>7400</v>
      </c>
      <c r="B4986" s="150" t="s">
        <v>31970</v>
      </c>
      <c r="C4986" s="150" t="s">
        <v>16898</v>
      </c>
      <c r="D4986" s="150">
        <v>652800055</v>
      </c>
      <c r="E4986" s="150">
        <v>534319403</v>
      </c>
      <c r="F4986" s="150" t="s">
        <v>24545</v>
      </c>
    </row>
    <row r="4987" spans="1:6" x14ac:dyDescent="0.15">
      <c r="A4987" s="150" t="s">
        <v>7401</v>
      </c>
      <c r="B4987" s="150" t="s">
        <v>31971</v>
      </c>
      <c r="C4987" s="150" t="s">
        <v>16899</v>
      </c>
      <c r="D4987" s="150">
        <v>1303634</v>
      </c>
      <c r="E4987" s="150">
        <v>2671200.12</v>
      </c>
      <c r="F4987" s="150" t="s">
        <v>31972</v>
      </c>
    </row>
    <row r="4988" spans="1:6" x14ac:dyDescent="0.15">
      <c r="A4988" s="150" t="s">
        <v>7402</v>
      </c>
      <c r="B4988" s="150" t="s">
        <v>31973</v>
      </c>
      <c r="C4988" s="150" t="s">
        <v>16900</v>
      </c>
      <c r="D4988" s="150">
        <v>557390</v>
      </c>
      <c r="E4988" s="150">
        <v>570520</v>
      </c>
      <c r="F4988" s="150" t="s">
        <v>31974</v>
      </c>
    </row>
    <row r="4989" spans="1:6" x14ac:dyDescent="0.15">
      <c r="A4989" s="150" t="s">
        <v>7403</v>
      </c>
      <c r="B4989" s="150" t="s">
        <v>31975</v>
      </c>
      <c r="C4989" s="150" t="s">
        <v>16830</v>
      </c>
      <c r="D4989" s="150">
        <v>80318000</v>
      </c>
      <c r="E4989" s="150">
        <v>122631000</v>
      </c>
      <c r="F4989" s="150" t="s">
        <v>22098</v>
      </c>
    </row>
    <row r="4990" spans="1:6" x14ac:dyDescent="0.15">
      <c r="A4990" s="150" t="s">
        <v>7404</v>
      </c>
      <c r="B4990" s="150" t="s">
        <v>31976</v>
      </c>
      <c r="C4990" s="150" t="s">
        <v>16901</v>
      </c>
      <c r="D4990" s="150">
        <v>2180000000</v>
      </c>
      <c r="E4990" s="150">
        <v>3052000000</v>
      </c>
      <c r="F4990" s="150" t="s">
        <v>31977</v>
      </c>
    </row>
    <row r="4991" spans="1:6" x14ac:dyDescent="0.15">
      <c r="A4991" s="150" t="s">
        <v>7405</v>
      </c>
      <c r="B4991" s="150" t="s">
        <v>31978</v>
      </c>
      <c r="C4991" s="150" t="s">
        <v>1940</v>
      </c>
      <c r="D4991" s="150">
        <v>830000</v>
      </c>
      <c r="E4991" s="150">
        <v>182000</v>
      </c>
      <c r="F4991" s="150" t="s">
        <v>22067</v>
      </c>
    </row>
    <row r="4992" spans="1:6" x14ac:dyDescent="0.15">
      <c r="A4992" s="150" t="s">
        <v>7406</v>
      </c>
      <c r="B4992" s="150" t="s">
        <v>31979</v>
      </c>
      <c r="C4992" s="150" t="s">
        <v>16902</v>
      </c>
      <c r="D4992" s="150">
        <v>34200000</v>
      </c>
      <c r="E4992" s="150">
        <v>31100000</v>
      </c>
      <c r="F4992" s="150" t="s">
        <v>18774</v>
      </c>
    </row>
    <row r="4993" spans="1:6" x14ac:dyDescent="0.15">
      <c r="A4993" s="150" t="s">
        <v>7407</v>
      </c>
      <c r="B4993" s="150" t="s">
        <v>31980</v>
      </c>
      <c r="C4993" s="150" t="s">
        <v>16903</v>
      </c>
      <c r="D4993" s="150">
        <v>480000000</v>
      </c>
      <c r="E4993" s="150">
        <v>702000000</v>
      </c>
      <c r="F4993" s="150" t="s">
        <v>22098</v>
      </c>
    </row>
    <row r="4994" spans="1:6" x14ac:dyDescent="0.15">
      <c r="A4994" s="150" t="s">
        <v>7408</v>
      </c>
      <c r="B4994" s="150" t="s">
        <v>31981</v>
      </c>
      <c r="C4994" s="150" t="s">
        <v>16904</v>
      </c>
      <c r="D4994" s="150">
        <v>280000000</v>
      </c>
      <c r="E4994" s="150">
        <v>500000000</v>
      </c>
      <c r="F4994" s="150" t="s">
        <v>22074</v>
      </c>
    </row>
    <row r="4995" spans="1:6" x14ac:dyDescent="0.15">
      <c r="A4995" s="150" t="s">
        <v>7409</v>
      </c>
      <c r="B4995" s="150" t="s">
        <v>31982</v>
      </c>
      <c r="C4995" s="150" t="s">
        <v>16905</v>
      </c>
      <c r="D4995" s="150">
        <v>260000000</v>
      </c>
      <c r="E4995" s="150">
        <v>60000000</v>
      </c>
      <c r="F4995" s="150" t="s">
        <v>24581</v>
      </c>
    </row>
    <row r="4996" spans="1:6" x14ac:dyDescent="0.15">
      <c r="A4996" s="150" t="s">
        <v>7410</v>
      </c>
      <c r="B4996" s="150" t="s">
        <v>31983</v>
      </c>
      <c r="C4996" s="150" t="s">
        <v>387</v>
      </c>
      <c r="D4996" s="150">
        <v>530187</v>
      </c>
      <c r="E4996" s="150">
        <v>591177</v>
      </c>
      <c r="F4996" s="150" t="s">
        <v>18774</v>
      </c>
    </row>
    <row r="4997" spans="1:6" x14ac:dyDescent="0.15">
      <c r="A4997" s="150" t="s">
        <v>7411</v>
      </c>
      <c r="B4997" s="150" t="s">
        <v>31984</v>
      </c>
      <c r="C4997" s="150" t="s">
        <v>16906</v>
      </c>
      <c r="D4997" s="150">
        <v>77659</v>
      </c>
      <c r="E4997" s="150">
        <v>99589</v>
      </c>
      <c r="F4997" s="150" t="s">
        <v>22110</v>
      </c>
    </row>
    <row r="4998" spans="1:6" x14ac:dyDescent="0.15">
      <c r="A4998" s="150" t="s">
        <v>7412</v>
      </c>
      <c r="B4998" s="150" t="s">
        <v>31985</v>
      </c>
      <c r="C4998" s="150" t="s">
        <v>16907</v>
      </c>
      <c r="D4998" s="150">
        <v>796122</v>
      </c>
      <c r="E4998" s="150">
        <v>709776</v>
      </c>
      <c r="F4998" s="150" t="s">
        <v>22110</v>
      </c>
    </row>
    <row r="4999" spans="1:6" x14ac:dyDescent="0.15">
      <c r="A4999" s="150" t="s">
        <v>7413</v>
      </c>
      <c r="B4999" s="150" t="s">
        <v>31986</v>
      </c>
      <c r="C4999" s="150" t="s">
        <v>14269</v>
      </c>
      <c r="D4999" s="150">
        <v>2141100</v>
      </c>
      <c r="E4999" s="150">
        <v>1670000</v>
      </c>
      <c r="F4999" s="150" t="s">
        <v>22067</v>
      </c>
    </row>
    <row r="5000" spans="1:6" x14ac:dyDescent="0.15">
      <c r="A5000" s="150" t="s">
        <v>7414</v>
      </c>
      <c r="B5000" s="150" t="s">
        <v>31987</v>
      </c>
      <c r="C5000" s="150" t="s">
        <v>16908</v>
      </c>
      <c r="D5000" s="150">
        <v>32050000</v>
      </c>
      <c r="E5000" s="150">
        <v>83750000</v>
      </c>
      <c r="F5000" s="150" t="s">
        <v>24497</v>
      </c>
    </row>
    <row r="5001" spans="1:6" x14ac:dyDescent="0.15">
      <c r="A5001" s="150" t="s">
        <v>7415</v>
      </c>
      <c r="B5001" s="150" t="s">
        <v>31988</v>
      </c>
      <c r="C5001" s="150" t="s">
        <v>16909</v>
      </c>
      <c r="D5001" s="150">
        <v>2918</v>
      </c>
      <c r="E5001" s="150">
        <v>3041</v>
      </c>
      <c r="F5001" s="150" t="s">
        <v>22088</v>
      </c>
    </row>
    <row r="5002" spans="1:6" x14ac:dyDescent="0.15">
      <c r="A5002" s="150" t="s">
        <v>7416</v>
      </c>
      <c r="B5002" s="150" t="s">
        <v>31989</v>
      </c>
      <c r="C5002" s="150" t="s">
        <v>16910</v>
      </c>
      <c r="D5002" s="150">
        <v>800</v>
      </c>
      <c r="E5002" s="150">
        <v>760</v>
      </c>
      <c r="F5002" s="150" t="s">
        <v>22102</v>
      </c>
    </row>
    <row r="5003" spans="1:6" x14ac:dyDescent="0.15">
      <c r="A5003" s="150" t="s">
        <v>7417</v>
      </c>
      <c r="B5003" s="150" t="s">
        <v>31990</v>
      </c>
      <c r="C5003" s="150" t="s">
        <v>12039</v>
      </c>
      <c r="D5003" s="150">
        <v>246000</v>
      </c>
      <c r="E5003" s="150">
        <v>277496.8</v>
      </c>
      <c r="F5003" s="150" t="s">
        <v>22078</v>
      </c>
    </row>
    <row r="5004" spans="1:6" x14ac:dyDescent="0.15">
      <c r="A5004" s="150" t="s">
        <v>7418</v>
      </c>
      <c r="B5004" s="150" t="s">
        <v>31991</v>
      </c>
      <c r="C5004" s="150" t="s">
        <v>16911</v>
      </c>
      <c r="D5004" s="150">
        <v>28400</v>
      </c>
      <c r="E5004" s="150">
        <v>87800</v>
      </c>
      <c r="F5004" s="150" t="s">
        <v>22104</v>
      </c>
    </row>
    <row r="5005" spans="1:6" x14ac:dyDescent="0.15">
      <c r="A5005" s="150" t="s">
        <v>7419</v>
      </c>
      <c r="B5005" s="150" t="s">
        <v>31992</v>
      </c>
      <c r="C5005" s="150" t="s">
        <v>2382</v>
      </c>
      <c r="D5005" s="150">
        <v>1952516</v>
      </c>
      <c r="E5005" s="150">
        <v>2391040</v>
      </c>
      <c r="F5005" s="150" t="s">
        <v>22133</v>
      </c>
    </row>
    <row r="5006" spans="1:6" x14ac:dyDescent="0.15">
      <c r="A5006" s="150" t="s">
        <v>7420</v>
      </c>
      <c r="B5006" s="150" t="s">
        <v>31993</v>
      </c>
      <c r="C5006" s="150" t="s">
        <v>16912</v>
      </c>
      <c r="D5006" s="150">
        <v>1952090</v>
      </c>
      <c r="E5006" s="150">
        <v>3668840</v>
      </c>
      <c r="F5006" s="150" t="s">
        <v>24525</v>
      </c>
    </row>
    <row r="5007" spans="1:6" x14ac:dyDescent="0.15">
      <c r="A5007" s="150" t="s">
        <v>7421</v>
      </c>
      <c r="B5007" s="150" t="s">
        <v>31994</v>
      </c>
      <c r="C5007" s="150" t="s">
        <v>16913</v>
      </c>
      <c r="D5007" s="150">
        <v>108000</v>
      </c>
      <c r="E5007" s="150">
        <v>22500</v>
      </c>
      <c r="F5007" s="150" t="s">
        <v>22140</v>
      </c>
    </row>
    <row r="5008" spans="1:6" x14ac:dyDescent="0.15">
      <c r="A5008" s="150" t="s">
        <v>7422</v>
      </c>
      <c r="B5008" s="150" t="s">
        <v>31995</v>
      </c>
      <c r="C5008" s="150" t="s">
        <v>16914</v>
      </c>
      <c r="D5008" s="150">
        <v>1569937.5</v>
      </c>
      <c r="E5008" s="150">
        <v>2045243.88</v>
      </c>
      <c r="F5008" s="150" t="s">
        <v>31996</v>
      </c>
    </row>
    <row r="5009" spans="1:6" x14ac:dyDescent="0.15">
      <c r="A5009" s="150" t="s">
        <v>7423</v>
      </c>
      <c r="B5009" s="150" t="s">
        <v>31997</v>
      </c>
      <c r="C5009" s="150" t="s">
        <v>1953</v>
      </c>
      <c r="D5009" s="150">
        <v>17700000</v>
      </c>
      <c r="E5009" s="150">
        <v>20100000</v>
      </c>
      <c r="F5009" s="150" t="s">
        <v>22060</v>
      </c>
    </row>
    <row r="5010" spans="1:6" x14ac:dyDescent="0.15">
      <c r="A5010" s="150" t="s">
        <v>7424</v>
      </c>
      <c r="B5010" s="150" t="s">
        <v>31998</v>
      </c>
      <c r="C5010" s="150" t="s">
        <v>16915</v>
      </c>
      <c r="D5010" s="150">
        <v>19750000</v>
      </c>
      <c r="E5010" s="150">
        <v>23260000</v>
      </c>
      <c r="F5010" s="150" t="s">
        <v>22060</v>
      </c>
    </row>
    <row r="5011" spans="1:6" x14ac:dyDescent="0.15">
      <c r="A5011" s="150" t="s">
        <v>7425</v>
      </c>
      <c r="B5011" s="150" t="s">
        <v>31999</v>
      </c>
      <c r="C5011" s="150" t="s">
        <v>16916</v>
      </c>
      <c r="D5011" s="150">
        <v>14465000</v>
      </c>
      <c r="E5011" s="150">
        <v>35200000</v>
      </c>
      <c r="F5011" s="150" t="s">
        <v>32000</v>
      </c>
    </row>
    <row r="5012" spans="1:6" x14ac:dyDescent="0.15">
      <c r="A5012" s="150" t="s">
        <v>7426</v>
      </c>
      <c r="B5012" s="150" t="s">
        <v>532</v>
      </c>
      <c r="C5012" s="150" t="s">
        <v>16917</v>
      </c>
      <c r="D5012" s="150">
        <v>23750000</v>
      </c>
      <c r="E5012" s="150">
        <v>14750000</v>
      </c>
      <c r="F5012" s="150" t="s">
        <v>32001</v>
      </c>
    </row>
    <row r="5013" spans="1:6" x14ac:dyDescent="0.15">
      <c r="A5013" s="150" t="s">
        <v>7427</v>
      </c>
      <c r="B5013" s="150" t="s">
        <v>32002</v>
      </c>
      <c r="C5013" s="150" t="s">
        <v>16918</v>
      </c>
      <c r="D5013" s="150">
        <v>38776429</v>
      </c>
      <c r="E5013" s="150">
        <v>48505685</v>
      </c>
      <c r="F5013" s="150" t="s">
        <v>22110</v>
      </c>
    </row>
    <row r="5014" spans="1:6" x14ac:dyDescent="0.15">
      <c r="A5014" s="150" t="s">
        <v>7428</v>
      </c>
      <c r="B5014" s="150" t="s">
        <v>32003</v>
      </c>
      <c r="C5014" s="150" t="s">
        <v>16919</v>
      </c>
      <c r="D5014" s="150">
        <v>9202915</v>
      </c>
      <c r="E5014" s="150">
        <v>10689018.5</v>
      </c>
      <c r="F5014" s="150" t="s">
        <v>32004</v>
      </c>
    </row>
    <row r="5015" spans="1:6" x14ac:dyDescent="0.15">
      <c r="A5015" s="150" t="s">
        <v>7429</v>
      </c>
      <c r="B5015" s="150" t="s">
        <v>32005</v>
      </c>
      <c r="C5015" s="150" t="s">
        <v>16920</v>
      </c>
      <c r="D5015" s="150">
        <v>184248000</v>
      </c>
      <c r="E5015" s="150">
        <v>124314000</v>
      </c>
      <c r="F5015" s="150" t="s">
        <v>22098</v>
      </c>
    </row>
    <row r="5016" spans="1:6" x14ac:dyDescent="0.15">
      <c r="A5016" s="150" t="s">
        <v>7430</v>
      </c>
      <c r="B5016" s="150" t="s">
        <v>32006</v>
      </c>
      <c r="C5016" s="150" t="s">
        <v>16921</v>
      </c>
      <c r="D5016" s="150">
        <v>25620000</v>
      </c>
      <c r="E5016" s="150">
        <v>27990000</v>
      </c>
      <c r="F5016" s="150" t="s">
        <v>22150</v>
      </c>
    </row>
    <row r="5017" spans="1:6" x14ac:dyDescent="0.15">
      <c r="A5017" s="150" t="s">
        <v>7431</v>
      </c>
      <c r="B5017" s="150" t="s">
        <v>32007</v>
      </c>
      <c r="C5017" s="150" t="s">
        <v>16922</v>
      </c>
      <c r="D5017" s="150">
        <v>8400000</v>
      </c>
      <c r="E5017" s="150">
        <v>4000000</v>
      </c>
      <c r="F5017" s="150" t="s">
        <v>22082</v>
      </c>
    </row>
    <row r="5018" spans="1:6" x14ac:dyDescent="0.15">
      <c r="A5018" s="150" t="s">
        <v>7432</v>
      </c>
      <c r="B5018" s="150" t="s">
        <v>32008</v>
      </c>
      <c r="C5018" s="150" t="s">
        <v>2314</v>
      </c>
      <c r="D5018" s="150">
        <v>7628760</v>
      </c>
      <c r="E5018" s="150">
        <v>7471161</v>
      </c>
      <c r="F5018" s="150" t="s">
        <v>27935</v>
      </c>
    </row>
    <row r="5019" spans="1:6" x14ac:dyDescent="0.15">
      <c r="A5019" s="150" t="s">
        <v>7433</v>
      </c>
      <c r="B5019" s="150" t="s">
        <v>32009</v>
      </c>
      <c r="C5019" s="150" t="s">
        <v>16923</v>
      </c>
      <c r="D5019" s="150">
        <v>1888000</v>
      </c>
      <c r="E5019" s="150">
        <v>2288000</v>
      </c>
      <c r="F5019" s="150" t="s">
        <v>18774</v>
      </c>
    </row>
    <row r="5020" spans="1:6" x14ac:dyDescent="0.15">
      <c r="A5020" s="150" t="s">
        <v>7434</v>
      </c>
      <c r="B5020" s="150" t="s">
        <v>32010</v>
      </c>
      <c r="C5020" s="150" t="s">
        <v>16924</v>
      </c>
      <c r="D5020" s="150">
        <v>1072152</v>
      </c>
      <c r="E5020" s="150">
        <v>1100000</v>
      </c>
      <c r="F5020" s="150" t="s">
        <v>18774</v>
      </c>
    </row>
    <row r="5021" spans="1:6" x14ac:dyDescent="0.15">
      <c r="A5021" s="150" t="s">
        <v>7435</v>
      </c>
      <c r="B5021" s="150" t="s">
        <v>32011</v>
      </c>
      <c r="C5021" s="150" t="s">
        <v>16925</v>
      </c>
      <c r="D5021" s="150">
        <v>442000</v>
      </c>
      <c r="E5021" s="150">
        <v>448800</v>
      </c>
      <c r="F5021" s="150" t="s">
        <v>32012</v>
      </c>
    </row>
    <row r="5022" spans="1:6" x14ac:dyDescent="0.15">
      <c r="A5022" s="150" t="s">
        <v>7436</v>
      </c>
      <c r="B5022" s="150" t="s">
        <v>32013</v>
      </c>
      <c r="C5022" s="150" t="s">
        <v>12404</v>
      </c>
      <c r="D5022" s="150">
        <v>9100</v>
      </c>
      <c r="E5022" s="150">
        <v>11320</v>
      </c>
      <c r="F5022" s="150" t="s">
        <v>32014</v>
      </c>
    </row>
    <row r="5023" spans="1:6" x14ac:dyDescent="0.15">
      <c r="A5023" s="150" t="s">
        <v>7437</v>
      </c>
      <c r="B5023" s="150" t="s">
        <v>32015</v>
      </c>
      <c r="C5023" s="150" t="s">
        <v>16926</v>
      </c>
      <c r="D5023" s="150">
        <v>201749771</v>
      </c>
      <c r="E5023" s="150">
        <v>226135385</v>
      </c>
      <c r="F5023" s="150" t="s">
        <v>30946</v>
      </c>
    </row>
    <row r="5024" spans="1:6" x14ac:dyDescent="0.15">
      <c r="A5024" s="150" t="s">
        <v>7438</v>
      </c>
      <c r="B5024" s="150" t="s">
        <v>32016</v>
      </c>
      <c r="C5024" s="150" t="s">
        <v>16477</v>
      </c>
      <c r="D5024" s="150">
        <v>2300000</v>
      </c>
      <c r="E5024" s="150">
        <v>3000000</v>
      </c>
      <c r="F5024" s="150" t="s">
        <v>18774</v>
      </c>
    </row>
    <row r="5025" spans="1:6" x14ac:dyDescent="0.15">
      <c r="A5025" s="150" t="s">
        <v>7439</v>
      </c>
      <c r="B5025" s="150" t="s">
        <v>32017</v>
      </c>
      <c r="C5025" s="150" t="s">
        <v>16927</v>
      </c>
      <c r="D5025" s="150">
        <v>3500000</v>
      </c>
      <c r="E5025" s="150">
        <v>720000</v>
      </c>
      <c r="F5025" s="150" t="s">
        <v>18774</v>
      </c>
    </row>
    <row r="5026" spans="1:6" x14ac:dyDescent="0.15">
      <c r="A5026" s="150" t="s">
        <v>7440</v>
      </c>
      <c r="B5026" s="150" t="s">
        <v>32018</v>
      </c>
      <c r="C5026" s="150" t="s">
        <v>16928</v>
      </c>
      <c r="D5026" s="150">
        <v>1168000</v>
      </c>
      <c r="E5026" s="150">
        <v>662500</v>
      </c>
      <c r="F5026" s="150" t="s">
        <v>27935</v>
      </c>
    </row>
    <row r="5027" spans="1:6" x14ac:dyDescent="0.15">
      <c r="A5027" s="150" t="s">
        <v>7441</v>
      </c>
      <c r="B5027" s="150" t="s">
        <v>32019</v>
      </c>
      <c r="C5027" s="150" t="s">
        <v>16929</v>
      </c>
      <c r="D5027" s="150">
        <v>2990000</v>
      </c>
      <c r="E5027" s="150">
        <v>2000000</v>
      </c>
      <c r="F5027" s="150" t="s">
        <v>22172</v>
      </c>
    </row>
    <row r="5028" spans="1:6" x14ac:dyDescent="0.15">
      <c r="A5028" s="150" t="s">
        <v>7442</v>
      </c>
      <c r="B5028" s="150" t="s">
        <v>32020</v>
      </c>
      <c r="C5028" s="150" t="s">
        <v>16930</v>
      </c>
      <c r="D5028" s="150">
        <v>4550000</v>
      </c>
      <c r="E5028" s="150">
        <v>7490000</v>
      </c>
      <c r="F5028" s="150" t="s">
        <v>22051</v>
      </c>
    </row>
    <row r="5029" spans="1:6" x14ac:dyDescent="0.15">
      <c r="A5029" s="150" t="s">
        <v>7443</v>
      </c>
      <c r="B5029" s="150" t="s">
        <v>32021</v>
      </c>
      <c r="C5029" s="150" t="s">
        <v>16931</v>
      </c>
      <c r="D5029" s="150">
        <v>7171370</v>
      </c>
      <c r="E5029" s="150">
        <v>535575</v>
      </c>
      <c r="F5029" s="150" t="s">
        <v>32022</v>
      </c>
    </row>
    <row r="5030" spans="1:6" x14ac:dyDescent="0.15">
      <c r="A5030" s="150" t="s">
        <v>7444</v>
      </c>
      <c r="B5030" s="150" t="s">
        <v>32023</v>
      </c>
      <c r="C5030" s="150" t="s">
        <v>16933</v>
      </c>
      <c r="D5030" s="150">
        <v>10400</v>
      </c>
      <c r="E5030" s="150">
        <v>6990</v>
      </c>
      <c r="F5030" s="150" t="s">
        <v>22088</v>
      </c>
    </row>
    <row r="5031" spans="1:6" x14ac:dyDescent="0.15">
      <c r="A5031" s="150" t="s">
        <v>7445</v>
      </c>
      <c r="B5031" s="150" t="s">
        <v>32024</v>
      </c>
      <c r="C5031" s="150" t="s">
        <v>16934</v>
      </c>
      <c r="D5031" s="150">
        <v>149323</v>
      </c>
      <c r="E5031" s="150">
        <v>157311</v>
      </c>
      <c r="F5031" s="150" t="s">
        <v>32025</v>
      </c>
    </row>
    <row r="5032" spans="1:6" x14ac:dyDescent="0.15">
      <c r="A5032" s="150" t="s">
        <v>7446</v>
      </c>
      <c r="B5032" s="150" t="s">
        <v>32026</v>
      </c>
      <c r="C5032" s="150" t="s">
        <v>14157</v>
      </c>
      <c r="D5032" s="150">
        <v>1831250</v>
      </c>
      <c r="E5032" s="150">
        <v>2583000</v>
      </c>
      <c r="F5032" s="150" t="s">
        <v>22160</v>
      </c>
    </row>
    <row r="5033" spans="1:6" x14ac:dyDescent="0.15">
      <c r="A5033" s="150" t="s">
        <v>7447</v>
      </c>
      <c r="B5033" s="150" t="s">
        <v>32027</v>
      </c>
      <c r="C5033" s="150" t="s">
        <v>16935</v>
      </c>
      <c r="D5033" s="150">
        <v>56220000</v>
      </c>
      <c r="E5033" s="150">
        <v>61600000</v>
      </c>
      <c r="F5033" s="150" t="s">
        <v>32028</v>
      </c>
    </row>
    <row r="5034" spans="1:6" x14ac:dyDescent="0.15">
      <c r="A5034" s="150" t="s">
        <v>7448</v>
      </c>
      <c r="B5034" s="150" t="s">
        <v>32029</v>
      </c>
      <c r="C5034" s="150" t="s">
        <v>16936</v>
      </c>
      <c r="D5034" s="150">
        <v>1568565</v>
      </c>
      <c r="E5034" s="150">
        <v>1632503</v>
      </c>
      <c r="F5034" s="150" t="s">
        <v>18774</v>
      </c>
    </row>
    <row r="5035" spans="1:6" x14ac:dyDescent="0.15">
      <c r="A5035" s="150" t="s">
        <v>7449</v>
      </c>
      <c r="B5035" s="150" t="s">
        <v>32030</v>
      </c>
      <c r="C5035" s="150" t="s">
        <v>16937</v>
      </c>
      <c r="D5035" s="150">
        <v>96000</v>
      </c>
      <c r="E5035" s="150">
        <v>83000</v>
      </c>
      <c r="F5035" s="150" t="s">
        <v>24582</v>
      </c>
    </row>
    <row r="5036" spans="1:6" x14ac:dyDescent="0.15">
      <c r="A5036" s="150" t="s">
        <v>7450</v>
      </c>
      <c r="B5036" s="150" t="s">
        <v>32031</v>
      </c>
      <c r="C5036" s="150" t="s">
        <v>16938</v>
      </c>
      <c r="D5036" s="150">
        <v>614554</v>
      </c>
      <c r="E5036" s="150">
        <v>630005</v>
      </c>
      <c r="F5036" s="150" t="s">
        <v>24529</v>
      </c>
    </row>
    <row r="5037" spans="1:6" x14ac:dyDescent="0.15">
      <c r="A5037" s="150" t="s">
        <v>7451</v>
      </c>
      <c r="B5037" s="150" t="s">
        <v>32032</v>
      </c>
      <c r="C5037" s="150" t="s">
        <v>16939</v>
      </c>
      <c r="D5037" s="150">
        <v>78500000</v>
      </c>
      <c r="E5037" s="150">
        <v>96500000</v>
      </c>
      <c r="F5037" s="150" t="s">
        <v>29244</v>
      </c>
    </row>
    <row r="5038" spans="1:6" x14ac:dyDescent="0.15">
      <c r="A5038" s="150" t="s">
        <v>7452</v>
      </c>
      <c r="B5038" s="150" t="s">
        <v>32033</v>
      </c>
      <c r="C5038" s="150" t="s">
        <v>16940</v>
      </c>
      <c r="D5038" s="150">
        <v>1135100</v>
      </c>
      <c r="E5038" s="150">
        <v>1613700</v>
      </c>
      <c r="F5038" s="150" t="s">
        <v>32034</v>
      </c>
    </row>
    <row r="5039" spans="1:6" x14ac:dyDescent="0.15">
      <c r="A5039" s="150" t="s">
        <v>7453</v>
      </c>
      <c r="B5039" s="150" t="s">
        <v>32035</v>
      </c>
      <c r="C5039" s="150" t="s">
        <v>16941</v>
      </c>
      <c r="D5039" s="150">
        <v>418824</v>
      </c>
      <c r="E5039" s="150">
        <v>1348868</v>
      </c>
      <c r="F5039" s="150" t="s">
        <v>32036</v>
      </c>
    </row>
    <row r="5040" spans="1:6" x14ac:dyDescent="0.15">
      <c r="A5040" s="150" t="s">
        <v>7454</v>
      </c>
      <c r="B5040" s="150" t="s">
        <v>32037</v>
      </c>
      <c r="C5040" s="150" t="s">
        <v>388</v>
      </c>
      <c r="D5040" s="150">
        <v>541700</v>
      </c>
      <c r="E5040" s="150">
        <v>485000</v>
      </c>
      <c r="F5040" s="150" t="s">
        <v>32038</v>
      </c>
    </row>
    <row r="5041" spans="1:6" x14ac:dyDescent="0.15">
      <c r="A5041" s="150" t="s">
        <v>7455</v>
      </c>
      <c r="B5041" s="150" t="s">
        <v>32039</v>
      </c>
      <c r="C5041" s="150" t="s">
        <v>16943</v>
      </c>
      <c r="D5041" s="150">
        <v>21000000</v>
      </c>
      <c r="E5041" s="150">
        <v>28000000</v>
      </c>
      <c r="F5041" s="150" t="s">
        <v>27959</v>
      </c>
    </row>
    <row r="5042" spans="1:6" x14ac:dyDescent="0.15">
      <c r="A5042" s="150" t="s">
        <v>7456</v>
      </c>
      <c r="B5042" s="150" t="s">
        <v>32040</v>
      </c>
      <c r="C5042" s="150" t="s">
        <v>16944</v>
      </c>
      <c r="D5042" s="150">
        <v>229987</v>
      </c>
      <c r="E5042" s="150">
        <v>341827.6</v>
      </c>
      <c r="F5042" s="150" t="s">
        <v>22067</v>
      </c>
    </row>
    <row r="5043" spans="1:6" x14ac:dyDescent="0.15">
      <c r="A5043" s="150" t="s">
        <v>7457</v>
      </c>
      <c r="B5043" s="150" t="s">
        <v>32041</v>
      </c>
      <c r="C5043" s="150" t="s">
        <v>13765</v>
      </c>
      <c r="D5043" s="150">
        <v>17860000</v>
      </c>
      <c r="E5043" s="150">
        <v>18100000</v>
      </c>
      <c r="F5043" s="150" t="s">
        <v>22060</v>
      </c>
    </row>
    <row r="5044" spans="1:6" x14ac:dyDescent="0.15">
      <c r="A5044" s="150" t="s">
        <v>7458</v>
      </c>
      <c r="B5044" s="150" t="s">
        <v>32042</v>
      </c>
      <c r="C5044" s="150" t="s">
        <v>16945</v>
      </c>
      <c r="D5044" s="150">
        <v>76620000</v>
      </c>
      <c r="E5044" s="150">
        <v>102400000</v>
      </c>
      <c r="F5044" s="150" t="s">
        <v>22171</v>
      </c>
    </row>
    <row r="5045" spans="1:6" x14ac:dyDescent="0.15">
      <c r="A5045" s="150" t="s">
        <v>7459</v>
      </c>
      <c r="B5045" s="150" t="s">
        <v>32043</v>
      </c>
      <c r="C5045" s="150" t="s">
        <v>16946</v>
      </c>
      <c r="D5045" s="150">
        <v>10461474.5</v>
      </c>
      <c r="E5045" s="150">
        <v>11323668</v>
      </c>
      <c r="F5045" s="150" t="s">
        <v>22078</v>
      </c>
    </row>
    <row r="5046" spans="1:6" x14ac:dyDescent="0.15">
      <c r="A5046" s="150" t="s">
        <v>7460</v>
      </c>
      <c r="B5046" s="150" t="s">
        <v>32044</v>
      </c>
      <c r="C5046" s="150" t="s">
        <v>16947</v>
      </c>
      <c r="D5046" s="150">
        <v>223350</v>
      </c>
      <c r="E5046" s="150">
        <v>48900</v>
      </c>
      <c r="F5046" s="150" t="s">
        <v>32045</v>
      </c>
    </row>
    <row r="5047" spans="1:6" x14ac:dyDescent="0.15">
      <c r="A5047" s="150" t="s">
        <v>7461</v>
      </c>
      <c r="B5047" s="150" t="s">
        <v>32046</v>
      </c>
      <c r="C5047" s="150" t="s">
        <v>16949</v>
      </c>
      <c r="D5047" s="150">
        <v>559000</v>
      </c>
      <c r="E5047" s="150">
        <v>670500</v>
      </c>
      <c r="F5047" s="150" t="s">
        <v>32047</v>
      </c>
    </row>
    <row r="5048" spans="1:6" x14ac:dyDescent="0.15">
      <c r="A5048" s="150" t="s">
        <v>7462</v>
      </c>
      <c r="B5048" s="150" t="s">
        <v>32048</v>
      </c>
      <c r="C5048" s="150" t="s">
        <v>16951</v>
      </c>
      <c r="D5048" s="150">
        <v>340832</v>
      </c>
      <c r="E5048" s="150">
        <v>554236</v>
      </c>
      <c r="F5048" s="150" t="s">
        <v>27137</v>
      </c>
    </row>
    <row r="5049" spans="1:6" x14ac:dyDescent="0.15">
      <c r="A5049" s="150" t="s">
        <v>7463</v>
      </c>
      <c r="B5049" s="150" t="s">
        <v>32049</v>
      </c>
      <c r="C5049" s="150" t="s">
        <v>523</v>
      </c>
      <c r="D5049" s="150">
        <v>1369650</v>
      </c>
      <c r="E5049" s="150">
        <v>2325300</v>
      </c>
      <c r="F5049" s="150" t="s">
        <v>24545</v>
      </c>
    </row>
    <row r="5050" spans="1:6" x14ac:dyDescent="0.15">
      <c r="A5050" s="150" t="s">
        <v>7464</v>
      </c>
      <c r="B5050" s="150" t="s">
        <v>32050</v>
      </c>
      <c r="C5050" s="150" t="s">
        <v>16952</v>
      </c>
      <c r="D5050" s="150">
        <v>18000000</v>
      </c>
      <c r="E5050" s="150">
        <v>17310000</v>
      </c>
      <c r="F5050" s="150" t="s">
        <v>22098</v>
      </c>
    </row>
    <row r="5051" spans="1:6" x14ac:dyDescent="0.15">
      <c r="A5051" s="150" t="s">
        <v>7465</v>
      </c>
      <c r="B5051" s="150" t="s">
        <v>32051</v>
      </c>
      <c r="C5051" s="150" t="s">
        <v>12140</v>
      </c>
      <c r="D5051" s="150">
        <v>1451936</v>
      </c>
      <c r="E5051" s="150">
        <v>1484540</v>
      </c>
      <c r="F5051" s="150" t="s">
        <v>27725</v>
      </c>
    </row>
    <row r="5052" spans="1:6" x14ac:dyDescent="0.15">
      <c r="A5052" s="150" t="s">
        <v>7466</v>
      </c>
      <c r="B5052" s="150" t="s">
        <v>32052</v>
      </c>
      <c r="C5052" s="150" t="s">
        <v>12423</v>
      </c>
      <c r="D5052" s="150">
        <v>1316000</v>
      </c>
      <c r="E5052" s="150">
        <v>556000</v>
      </c>
      <c r="F5052" s="150" t="s">
        <v>18774</v>
      </c>
    </row>
    <row r="5053" spans="1:6" x14ac:dyDescent="0.15">
      <c r="A5053" s="150" t="s">
        <v>7467</v>
      </c>
      <c r="B5053" s="150" t="s">
        <v>32053</v>
      </c>
      <c r="C5053" s="150" t="s">
        <v>16953</v>
      </c>
      <c r="D5053" s="150">
        <v>6830000</v>
      </c>
      <c r="E5053" s="150">
        <v>7180000</v>
      </c>
      <c r="F5053" s="150" t="s">
        <v>22060</v>
      </c>
    </row>
    <row r="5054" spans="1:6" x14ac:dyDescent="0.15">
      <c r="A5054" s="150" t="s">
        <v>7468</v>
      </c>
      <c r="B5054" s="150" t="s">
        <v>32054</v>
      </c>
      <c r="C5054" s="150" t="s">
        <v>16954</v>
      </c>
      <c r="D5054" s="150">
        <v>438000</v>
      </c>
      <c r="E5054" s="150">
        <v>520000</v>
      </c>
      <c r="F5054" s="150" t="s">
        <v>22082</v>
      </c>
    </row>
    <row r="5055" spans="1:6" x14ac:dyDescent="0.15">
      <c r="A5055" s="150" t="s">
        <v>7469</v>
      </c>
      <c r="B5055" s="150" t="s">
        <v>32055</v>
      </c>
      <c r="C5055" s="150" t="s">
        <v>16955</v>
      </c>
      <c r="D5055" s="150">
        <v>3900</v>
      </c>
      <c r="E5055" s="150">
        <v>3500</v>
      </c>
      <c r="F5055" s="150" t="s">
        <v>24739</v>
      </c>
    </row>
    <row r="5056" spans="1:6" x14ac:dyDescent="0.15">
      <c r="A5056" s="150" t="s">
        <v>7470</v>
      </c>
      <c r="B5056" s="150" t="s">
        <v>32056</v>
      </c>
      <c r="C5056" s="150" t="s">
        <v>16956</v>
      </c>
      <c r="D5056" s="150">
        <v>21350</v>
      </c>
      <c r="E5056" s="150">
        <v>5500</v>
      </c>
      <c r="F5056" s="150" t="s">
        <v>22172</v>
      </c>
    </row>
    <row r="5057" spans="1:6" x14ac:dyDescent="0.15">
      <c r="A5057" s="150" t="s">
        <v>7471</v>
      </c>
      <c r="B5057" s="150" t="s">
        <v>32057</v>
      </c>
      <c r="C5057" s="150" t="s">
        <v>16957</v>
      </c>
      <c r="D5057" s="150">
        <v>2404000</v>
      </c>
      <c r="E5057" s="150">
        <v>3622000</v>
      </c>
      <c r="F5057" s="150" t="s">
        <v>28717</v>
      </c>
    </row>
    <row r="5058" spans="1:6" x14ac:dyDescent="0.15">
      <c r="A5058" s="150" t="s">
        <v>7472</v>
      </c>
      <c r="B5058" s="150" t="s">
        <v>32058</v>
      </c>
      <c r="C5058" s="150" t="s">
        <v>16958</v>
      </c>
      <c r="D5058" s="150">
        <v>2860000</v>
      </c>
      <c r="E5058" s="150">
        <v>3764000</v>
      </c>
      <c r="F5058" s="150" t="s">
        <v>22110</v>
      </c>
    </row>
    <row r="5059" spans="1:6" x14ac:dyDescent="0.15">
      <c r="A5059" s="150" t="s">
        <v>7473</v>
      </c>
      <c r="B5059" s="150" t="s">
        <v>32059</v>
      </c>
      <c r="C5059" s="150" t="s">
        <v>16959</v>
      </c>
      <c r="D5059" s="150">
        <v>5650</v>
      </c>
      <c r="E5059" s="150">
        <v>5400</v>
      </c>
      <c r="F5059" s="150" t="s">
        <v>32060</v>
      </c>
    </row>
    <row r="5060" spans="1:6" x14ac:dyDescent="0.15">
      <c r="A5060" s="150" t="s">
        <v>7474</v>
      </c>
      <c r="B5060" s="150" t="s">
        <v>32061</v>
      </c>
      <c r="C5060" s="150" t="s">
        <v>16961</v>
      </c>
      <c r="D5060" s="150">
        <v>106250</v>
      </c>
      <c r="E5060" s="150">
        <v>106250</v>
      </c>
      <c r="F5060" s="150" t="s">
        <v>22157</v>
      </c>
    </row>
    <row r="5061" spans="1:6" x14ac:dyDescent="0.15">
      <c r="A5061" s="150" t="s">
        <v>7475</v>
      </c>
      <c r="B5061" s="150" t="s">
        <v>32062</v>
      </c>
      <c r="C5061" s="150" t="s">
        <v>16962</v>
      </c>
      <c r="D5061" s="150">
        <v>18300000</v>
      </c>
      <c r="E5061" s="150">
        <v>27426000</v>
      </c>
      <c r="F5061" s="150" t="s">
        <v>32063</v>
      </c>
    </row>
    <row r="5062" spans="1:6" x14ac:dyDescent="0.15">
      <c r="A5062" s="150" t="s">
        <v>7476</v>
      </c>
      <c r="B5062" s="150" t="s">
        <v>32064</v>
      </c>
      <c r="C5062" s="150" t="s">
        <v>13550</v>
      </c>
      <c r="D5062" s="150">
        <v>8476500</v>
      </c>
      <c r="E5062" s="150">
        <v>14615399</v>
      </c>
      <c r="F5062" s="150" t="s">
        <v>28240</v>
      </c>
    </row>
    <row r="5063" spans="1:6" x14ac:dyDescent="0.15">
      <c r="A5063" s="150" t="s">
        <v>7477</v>
      </c>
      <c r="B5063" s="150" t="s">
        <v>32065</v>
      </c>
      <c r="C5063" s="150" t="s">
        <v>16963</v>
      </c>
      <c r="D5063" s="150">
        <v>1209000</v>
      </c>
      <c r="E5063" s="150">
        <v>602000</v>
      </c>
      <c r="F5063" s="150" t="s">
        <v>32066</v>
      </c>
    </row>
    <row r="5064" spans="1:6" x14ac:dyDescent="0.15">
      <c r="A5064" s="150" t="s">
        <v>7478</v>
      </c>
      <c r="B5064" s="150" t="s">
        <v>32067</v>
      </c>
      <c r="C5064" s="150" t="s">
        <v>16964</v>
      </c>
      <c r="D5064" s="150">
        <v>97220</v>
      </c>
      <c r="E5064" s="150">
        <v>123220</v>
      </c>
      <c r="F5064" s="150" t="s">
        <v>32068</v>
      </c>
    </row>
    <row r="5065" spans="1:6" x14ac:dyDescent="0.15">
      <c r="A5065" s="150" t="s">
        <v>7479</v>
      </c>
      <c r="B5065" s="150" t="s">
        <v>32069</v>
      </c>
      <c r="C5065" s="150" t="s">
        <v>16965</v>
      </c>
      <c r="D5065" s="150">
        <v>1043000</v>
      </c>
      <c r="E5065" s="150">
        <v>1097000</v>
      </c>
      <c r="F5065" s="150" t="s">
        <v>32070</v>
      </c>
    </row>
    <row r="5066" spans="1:6" x14ac:dyDescent="0.15">
      <c r="A5066" s="150" t="s">
        <v>7480</v>
      </c>
      <c r="B5066" s="150" t="s">
        <v>32071</v>
      </c>
      <c r="C5066" s="150" t="s">
        <v>16966</v>
      </c>
      <c r="D5066" s="150">
        <v>148064</v>
      </c>
      <c r="E5066" s="150">
        <v>294000</v>
      </c>
      <c r="F5066" s="150" t="s">
        <v>14062</v>
      </c>
    </row>
    <row r="5067" spans="1:6" x14ac:dyDescent="0.15">
      <c r="A5067" s="150" t="s">
        <v>7481</v>
      </c>
      <c r="B5067" s="150" t="s">
        <v>32072</v>
      </c>
      <c r="C5067" s="150" t="s">
        <v>16967</v>
      </c>
      <c r="D5067" s="150">
        <v>546000000</v>
      </c>
      <c r="E5067" s="150">
        <v>856000000</v>
      </c>
      <c r="F5067" s="150" t="s">
        <v>27776</v>
      </c>
    </row>
    <row r="5068" spans="1:6" x14ac:dyDescent="0.15">
      <c r="A5068" s="150" t="s">
        <v>7482</v>
      </c>
      <c r="B5068" s="150" t="s">
        <v>32073</v>
      </c>
      <c r="C5068" s="150" t="s">
        <v>16968</v>
      </c>
      <c r="D5068" s="151">
        <v>136526000000</v>
      </c>
      <c r="E5068" s="151">
        <v>150020000000</v>
      </c>
      <c r="F5068" s="150" t="s">
        <v>32074</v>
      </c>
    </row>
    <row r="5069" spans="1:6" x14ac:dyDescent="0.15">
      <c r="A5069" s="150" t="s">
        <v>7483</v>
      </c>
      <c r="B5069" s="150" t="s">
        <v>32075</v>
      </c>
      <c r="C5069" s="150" t="s">
        <v>12465</v>
      </c>
      <c r="D5069" s="150">
        <v>42913512</v>
      </c>
      <c r="E5069" s="150">
        <v>44989726</v>
      </c>
      <c r="F5069" s="150" t="s">
        <v>22053</v>
      </c>
    </row>
    <row r="5070" spans="1:6" x14ac:dyDescent="0.15">
      <c r="A5070" s="150" t="s">
        <v>7484</v>
      </c>
      <c r="B5070" s="150" t="s">
        <v>32076</v>
      </c>
      <c r="C5070" s="150" t="s">
        <v>16969</v>
      </c>
      <c r="D5070" s="150">
        <v>2611811</v>
      </c>
      <c r="E5070" s="150">
        <v>1879741</v>
      </c>
      <c r="F5070" s="150" t="s">
        <v>22098</v>
      </c>
    </row>
    <row r="5071" spans="1:6" x14ac:dyDescent="0.15">
      <c r="A5071" s="150" t="s">
        <v>7485</v>
      </c>
      <c r="B5071" s="150" t="s">
        <v>32077</v>
      </c>
      <c r="C5071" s="150" t="s">
        <v>2276</v>
      </c>
      <c r="D5071" s="150">
        <v>262350</v>
      </c>
      <c r="E5071" s="150">
        <v>260700</v>
      </c>
      <c r="F5071" s="150" t="s">
        <v>32078</v>
      </c>
    </row>
    <row r="5072" spans="1:6" x14ac:dyDescent="0.15">
      <c r="A5072" s="150" t="s">
        <v>7486</v>
      </c>
      <c r="B5072" s="150" t="s">
        <v>32079</v>
      </c>
      <c r="C5072" s="150" t="s">
        <v>16970</v>
      </c>
      <c r="D5072" s="150">
        <v>68000</v>
      </c>
      <c r="E5072" s="150">
        <v>97250</v>
      </c>
      <c r="F5072" s="150" t="s">
        <v>32080</v>
      </c>
    </row>
    <row r="5073" spans="1:6" x14ac:dyDescent="0.15">
      <c r="A5073" s="150" t="s">
        <v>7487</v>
      </c>
      <c r="B5073" s="150" t="s">
        <v>32081</v>
      </c>
      <c r="C5073" s="150" t="s">
        <v>16971</v>
      </c>
      <c r="D5073" s="150">
        <v>63470000</v>
      </c>
      <c r="E5073" s="150">
        <v>67524000</v>
      </c>
      <c r="F5073" s="150" t="s">
        <v>22171</v>
      </c>
    </row>
    <row r="5074" spans="1:6" x14ac:dyDescent="0.15">
      <c r="A5074" s="150" t="s">
        <v>7488</v>
      </c>
      <c r="B5074" s="150" t="s">
        <v>32082</v>
      </c>
      <c r="C5074" s="150" t="s">
        <v>2186</v>
      </c>
      <c r="D5074" s="150">
        <v>3654400</v>
      </c>
      <c r="E5074" s="150">
        <v>5043800</v>
      </c>
      <c r="F5074" s="150" t="s">
        <v>18774</v>
      </c>
    </row>
    <row r="5075" spans="1:6" x14ac:dyDescent="0.15">
      <c r="A5075" s="150" t="s">
        <v>7489</v>
      </c>
      <c r="B5075" s="150" t="s">
        <v>32083</v>
      </c>
      <c r="C5075" s="150" t="s">
        <v>16972</v>
      </c>
      <c r="D5075" s="150">
        <v>793394</v>
      </c>
      <c r="E5075" s="150">
        <v>1107338</v>
      </c>
      <c r="F5075" s="150" t="s">
        <v>22136</v>
      </c>
    </row>
    <row r="5076" spans="1:6" x14ac:dyDescent="0.15">
      <c r="A5076" s="150" t="s">
        <v>7490</v>
      </c>
      <c r="B5076" s="150" t="s">
        <v>32084</v>
      </c>
      <c r="C5076" s="150" t="s">
        <v>16973</v>
      </c>
      <c r="D5076" s="150">
        <v>62828</v>
      </c>
      <c r="E5076" s="150">
        <v>63852</v>
      </c>
      <c r="F5076" s="150" t="s">
        <v>22110</v>
      </c>
    </row>
    <row r="5077" spans="1:6" x14ac:dyDescent="0.15">
      <c r="A5077" s="150" t="s">
        <v>7491</v>
      </c>
      <c r="B5077" s="150" t="s">
        <v>32085</v>
      </c>
      <c r="C5077" s="150" t="s">
        <v>16974</v>
      </c>
      <c r="D5077" s="150">
        <v>482519</v>
      </c>
      <c r="E5077" s="150">
        <v>500552</v>
      </c>
      <c r="F5077" s="150" t="s">
        <v>18774</v>
      </c>
    </row>
    <row r="5078" spans="1:6" x14ac:dyDescent="0.15">
      <c r="A5078" s="150" t="s">
        <v>7492</v>
      </c>
      <c r="B5078" s="150" t="s">
        <v>32086</v>
      </c>
      <c r="C5078" s="150" t="s">
        <v>16975</v>
      </c>
      <c r="D5078" s="150">
        <v>750866.4</v>
      </c>
      <c r="E5078" s="150">
        <v>916556.4</v>
      </c>
      <c r="F5078" s="150" t="s">
        <v>31433</v>
      </c>
    </row>
    <row r="5079" spans="1:6" x14ac:dyDescent="0.15">
      <c r="A5079" s="150" t="s">
        <v>7493</v>
      </c>
      <c r="B5079" s="150" t="s">
        <v>32087</v>
      </c>
      <c r="C5079" s="150" t="s">
        <v>16976</v>
      </c>
      <c r="D5079" s="150">
        <v>4644270</v>
      </c>
      <c r="E5079" s="150">
        <v>4974210</v>
      </c>
      <c r="F5079" s="150" t="s">
        <v>30880</v>
      </c>
    </row>
    <row r="5080" spans="1:6" x14ac:dyDescent="0.15">
      <c r="A5080" s="150" t="s">
        <v>7494</v>
      </c>
      <c r="B5080" s="150" t="s">
        <v>32088</v>
      </c>
      <c r="C5080" s="150" t="s">
        <v>16977</v>
      </c>
      <c r="D5080" s="150">
        <v>30100</v>
      </c>
      <c r="E5080" s="150">
        <v>56600</v>
      </c>
      <c r="F5080" s="150" t="s">
        <v>32089</v>
      </c>
    </row>
    <row r="5081" spans="1:6" x14ac:dyDescent="0.15">
      <c r="A5081" s="150" t="s">
        <v>7495</v>
      </c>
      <c r="B5081" s="150" t="s">
        <v>32090</v>
      </c>
      <c r="C5081" s="150" t="s">
        <v>2386</v>
      </c>
      <c r="D5081" s="150">
        <v>460000</v>
      </c>
      <c r="E5081" s="150">
        <v>400000</v>
      </c>
      <c r="F5081" s="150" t="s">
        <v>24529</v>
      </c>
    </row>
    <row r="5082" spans="1:6" x14ac:dyDescent="0.15">
      <c r="A5082" s="150" t="s">
        <v>7496</v>
      </c>
      <c r="B5082" s="150" t="s">
        <v>32091</v>
      </c>
      <c r="C5082" s="150" t="s">
        <v>16978</v>
      </c>
      <c r="D5082" s="150">
        <v>8791000</v>
      </c>
      <c r="E5082" s="150">
        <v>9660000</v>
      </c>
      <c r="F5082" s="150" t="s">
        <v>22060</v>
      </c>
    </row>
    <row r="5083" spans="1:6" x14ac:dyDescent="0.15">
      <c r="A5083" s="150" t="s">
        <v>7497</v>
      </c>
      <c r="B5083" s="150" t="s">
        <v>32092</v>
      </c>
      <c r="C5083" s="150" t="s">
        <v>13469</v>
      </c>
      <c r="D5083" s="150">
        <v>1215000</v>
      </c>
      <c r="E5083" s="150">
        <v>600000</v>
      </c>
      <c r="F5083" s="150" t="s">
        <v>22052</v>
      </c>
    </row>
    <row r="5084" spans="1:6" x14ac:dyDescent="0.15">
      <c r="A5084" s="150" t="s">
        <v>7498</v>
      </c>
      <c r="B5084" s="150" t="s">
        <v>32093</v>
      </c>
      <c r="C5084" s="150" t="s">
        <v>16979</v>
      </c>
      <c r="D5084" s="150">
        <v>540000</v>
      </c>
      <c r="E5084" s="150">
        <v>800000</v>
      </c>
      <c r="F5084" s="150" t="s">
        <v>24529</v>
      </c>
    </row>
    <row r="5085" spans="1:6" x14ac:dyDescent="0.15">
      <c r="A5085" s="150" t="s">
        <v>7499</v>
      </c>
      <c r="B5085" s="150" t="s">
        <v>32094</v>
      </c>
      <c r="C5085" s="150" t="s">
        <v>16980</v>
      </c>
      <c r="D5085" s="150">
        <v>615321000</v>
      </c>
      <c r="E5085" s="150">
        <v>702053000</v>
      </c>
      <c r="F5085" s="150" t="s">
        <v>22098</v>
      </c>
    </row>
    <row r="5086" spans="1:6" x14ac:dyDescent="0.15">
      <c r="A5086" s="150" t="s">
        <v>7500</v>
      </c>
      <c r="B5086" s="150" t="s">
        <v>32095</v>
      </c>
      <c r="C5086" s="150" t="s">
        <v>16981</v>
      </c>
      <c r="D5086" s="150">
        <v>24887</v>
      </c>
      <c r="E5086" s="150">
        <v>33133.4</v>
      </c>
      <c r="F5086" s="150" t="s">
        <v>22088</v>
      </c>
    </row>
    <row r="5087" spans="1:6" x14ac:dyDescent="0.15">
      <c r="A5087" s="150" t="s">
        <v>7501</v>
      </c>
      <c r="B5087" s="150" t="s">
        <v>32096</v>
      </c>
      <c r="C5087" s="150" t="s">
        <v>16982</v>
      </c>
      <c r="D5087" s="150">
        <v>98872640</v>
      </c>
      <c r="E5087" s="150">
        <v>82761200</v>
      </c>
      <c r="F5087" s="150" t="s">
        <v>32097</v>
      </c>
    </row>
    <row r="5088" spans="1:6" x14ac:dyDescent="0.15">
      <c r="A5088" s="150" t="s">
        <v>7502</v>
      </c>
      <c r="B5088" s="150" t="s">
        <v>32098</v>
      </c>
      <c r="C5088" s="150" t="s">
        <v>16983</v>
      </c>
      <c r="D5088" s="150">
        <v>287000</v>
      </c>
      <c r="E5088" s="150">
        <v>303000</v>
      </c>
      <c r="F5088" s="150" t="s">
        <v>24498</v>
      </c>
    </row>
    <row r="5089" spans="1:6" x14ac:dyDescent="0.15">
      <c r="A5089" s="150" t="s">
        <v>7503</v>
      </c>
      <c r="B5089" s="150" t="s">
        <v>32099</v>
      </c>
      <c r="C5089" s="150" t="s">
        <v>16984</v>
      </c>
      <c r="D5089" s="150">
        <v>11800000</v>
      </c>
      <c r="E5089" s="150">
        <v>28200000</v>
      </c>
      <c r="F5089" s="150" t="s">
        <v>32100</v>
      </c>
    </row>
    <row r="5090" spans="1:6" x14ac:dyDescent="0.15">
      <c r="A5090" s="150" t="s">
        <v>7504</v>
      </c>
      <c r="B5090" s="150" t="s">
        <v>32101</v>
      </c>
      <c r="C5090" s="150" t="s">
        <v>16985</v>
      </c>
      <c r="D5090" s="150">
        <v>500000</v>
      </c>
      <c r="E5090" s="150">
        <v>500000</v>
      </c>
      <c r="F5090" s="150" t="s">
        <v>30893</v>
      </c>
    </row>
    <row r="5091" spans="1:6" x14ac:dyDescent="0.15">
      <c r="A5091" s="150" t="s">
        <v>7505</v>
      </c>
      <c r="B5091" s="150" t="s">
        <v>32102</v>
      </c>
      <c r="C5091" s="150" t="s">
        <v>16986</v>
      </c>
      <c r="D5091" s="150">
        <v>1104400</v>
      </c>
      <c r="E5091" s="150">
        <v>1351000</v>
      </c>
      <c r="F5091" s="150" t="s">
        <v>30117</v>
      </c>
    </row>
    <row r="5092" spans="1:6" x14ac:dyDescent="0.15">
      <c r="A5092" s="150" t="s">
        <v>7506</v>
      </c>
      <c r="B5092" s="150" t="s">
        <v>32103</v>
      </c>
      <c r="C5092" s="150" t="s">
        <v>16987</v>
      </c>
      <c r="D5092" s="150">
        <v>4327460.2</v>
      </c>
      <c r="E5092" s="150">
        <v>6785263</v>
      </c>
      <c r="F5092" s="150" t="s">
        <v>24477</v>
      </c>
    </row>
    <row r="5093" spans="1:6" x14ac:dyDescent="0.15">
      <c r="A5093" s="150" t="s">
        <v>7507</v>
      </c>
      <c r="B5093" s="150" t="s">
        <v>32104</v>
      </c>
      <c r="C5093" s="150" t="s">
        <v>16988</v>
      </c>
      <c r="D5093" s="150">
        <v>44043</v>
      </c>
      <c r="E5093" s="150">
        <v>59854</v>
      </c>
      <c r="F5093" s="150" t="s">
        <v>22078</v>
      </c>
    </row>
    <row r="5094" spans="1:6" x14ac:dyDescent="0.15">
      <c r="A5094" s="150" t="s">
        <v>7508</v>
      </c>
      <c r="B5094" s="150" t="s">
        <v>32105</v>
      </c>
      <c r="C5094" s="150" t="s">
        <v>16989</v>
      </c>
      <c r="D5094" s="150">
        <v>131964</v>
      </c>
      <c r="E5094" s="150">
        <v>140961</v>
      </c>
      <c r="F5094" s="150" t="s">
        <v>32106</v>
      </c>
    </row>
    <row r="5095" spans="1:6" x14ac:dyDescent="0.15">
      <c r="A5095" s="150" t="s">
        <v>7509</v>
      </c>
      <c r="B5095" s="150" t="s">
        <v>32107</v>
      </c>
      <c r="C5095" s="150" t="s">
        <v>16991</v>
      </c>
      <c r="D5095" s="150">
        <v>500</v>
      </c>
      <c r="E5095" s="150">
        <v>256</v>
      </c>
      <c r="F5095" s="150" t="s">
        <v>24739</v>
      </c>
    </row>
    <row r="5096" spans="1:6" x14ac:dyDescent="0.15">
      <c r="A5096" s="150" t="s">
        <v>7510</v>
      </c>
      <c r="B5096" s="150" t="s">
        <v>32108</v>
      </c>
      <c r="C5096" s="150" t="s">
        <v>6</v>
      </c>
      <c r="D5096" s="150">
        <v>3174</v>
      </c>
      <c r="E5096" s="150">
        <v>5657</v>
      </c>
      <c r="F5096" s="150" t="s">
        <v>22102</v>
      </c>
    </row>
    <row r="5097" spans="1:6" x14ac:dyDescent="0.15">
      <c r="A5097" s="150" t="s">
        <v>7511</v>
      </c>
      <c r="B5097" s="150" t="s">
        <v>32109</v>
      </c>
      <c r="C5097" s="150" t="s">
        <v>16992</v>
      </c>
      <c r="D5097" s="150">
        <v>2456000</v>
      </c>
      <c r="E5097" s="150">
        <v>3186000</v>
      </c>
      <c r="F5097" s="150" t="s">
        <v>26687</v>
      </c>
    </row>
    <row r="5098" spans="1:6" x14ac:dyDescent="0.15">
      <c r="A5098" s="150" t="s">
        <v>7512</v>
      </c>
      <c r="B5098" s="150" t="s">
        <v>32110</v>
      </c>
      <c r="C5098" s="150" t="s">
        <v>16993</v>
      </c>
      <c r="D5098" s="150">
        <v>152514.5</v>
      </c>
      <c r="E5098" s="150">
        <v>45000</v>
      </c>
      <c r="F5098" s="150" t="s">
        <v>22067</v>
      </c>
    </row>
    <row r="5099" spans="1:6" x14ac:dyDescent="0.15">
      <c r="A5099" s="150" t="s">
        <v>7513</v>
      </c>
      <c r="B5099" s="150" t="s">
        <v>32111</v>
      </c>
      <c r="C5099" s="150" t="s">
        <v>16994</v>
      </c>
      <c r="D5099" s="150">
        <v>1655200</v>
      </c>
      <c r="E5099" s="150">
        <v>1933800</v>
      </c>
      <c r="F5099" s="150" t="s">
        <v>14062</v>
      </c>
    </row>
    <row r="5100" spans="1:6" x14ac:dyDescent="0.15">
      <c r="A5100" s="150" t="s">
        <v>7514</v>
      </c>
      <c r="B5100" s="150" t="s">
        <v>32112</v>
      </c>
      <c r="C5100" s="150" t="s">
        <v>16995</v>
      </c>
      <c r="D5100" s="150">
        <v>92550</v>
      </c>
      <c r="E5100" s="150">
        <v>25100</v>
      </c>
      <c r="F5100" s="150" t="s">
        <v>22060</v>
      </c>
    </row>
    <row r="5101" spans="1:6" x14ac:dyDescent="0.15">
      <c r="A5101" s="150" t="s">
        <v>7515</v>
      </c>
      <c r="B5101" s="150" t="s">
        <v>32113</v>
      </c>
      <c r="C5101" s="150" t="s">
        <v>16996</v>
      </c>
      <c r="D5101" s="150">
        <v>1316250</v>
      </c>
      <c r="E5101" s="150">
        <v>1800000</v>
      </c>
      <c r="F5101" s="150" t="s">
        <v>27282</v>
      </c>
    </row>
    <row r="5102" spans="1:6" x14ac:dyDescent="0.15">
      <c r="A5102" s="150" t="s">
        <v>7516</v>
      </c>
      <c r="B5102" s="150" t="s">
        <v>32114</v>
      </c>
      <c r="C5102" s="150" t="s">
        <v>16997</v>
      </c>
      <c r="D5102" s="150">
        <v>5500000</v>
      </c>
      <c r="E5102" s="150">
        <v>5800000</v>
      </c>
      <c r="F5102" s="150" t="s">
        <v>32115</v>
      </c>
    </row>
    <row r="5103" spans="1:6" x14ac:dyDescent="0.15">
      <c r="A5103" s="150" t="s">
        <v>7517</v>
      </c>
      <c r="B5103" s="150" t="s">
        <v>32116</v>
      </c>
      <c r="C5103" s="150" t="s">
        <v>12799</v>
      </c>
      <c r="D5103" s="150">
        <v>11721976</v>
      </c>
      <c r="E5103" s="150">
        <v>12505700</v>
      </c>
      <c r="F5103" s="150" t="s">
        <v>22093</v>
      </c>
    </row>
    <row r="5104" spans="1:6" x14ac:dyDescent="0.15">
      <c r="A5104" s="150" t="s">
        <v>7518</v>
      </c>
      <c r="B5104" s="150" t="s">
        <v>32117</v>
      </c>
      <c r="C5104" s="150" t="s">
        <v>16998</v>
      </c>
      <c r="D5104" s="150">
        <v>17500</v>
      </c>
      <c r="E5104" s="150">
        <v>3500</v>
      </c>
      <c r="F5104" s="150" t="s">
        <v>22088</v>
      </c>
    </row>
    <row r="5105" spans="1:6" x14ac:dyDescent="0.15">
      <c r="A5105" s="150" t="s">
        <v>7519</v>
      </c>
      <c r="B5105" s="150" t="s">
        <v>32118</v>
      </c>
      <c r="C5105" s="150" t="s">
        <v>16999</v>
      </c>
      <c r="D5105" s="150">
        <v>4550000</v>
      </c>
      <c r="E5105" s="150">
        <v>4950000</v>
      </c>
      <c r="F5105" s="150" t="s">
        <v>24497</v>
      </c>
    </row>
    <row r="5106" spans="1:6" x14ac:dyDescent="0.15">
      <c r="A5106" s="150" t="s">
        <v>7520</v>
      </c>
      <c r="B5106" s="150" t="s">
        <v>32119</v>
      </c>
      <c r="C5106" s="150" t="s">
        <v>17000</v>
      </c>
      <c r="D5106" s="150">
        <v>120520</v>
      </c>
      <c r="E5106" s="150">
        <v>131500</v>
      </c>
      <c r="F5106" s="150" t="s">
        <v>22090</v>
      </c>
    </row>
    <row r="5107" spans="1:6" x14ac:dyDescent="0.15">
      <c r="A5107" s="150" t="s">
        <v>7521</v>
      </c>
      <c r="B5107" s="150" t="s">
        <v>32120</v>
      </c>
      <c r="C5107" s="150" t="s">
        <v>17001</v>
      </c>
      <c r="D5107" s="150">
        <v>8510000</v>
      </c>
      <c r="E5107" s="150">
        <v>8740000</v>
      </c>
      <c r="F5107" s="150" t="s">
        <v>22098</v>
      </c>
    </row>
    <row r="5108" spans="1:6" x14ac:dyDescent="0.15">
      <c r="A5108" s="150" t="s">
        <v>7522</v>
      </c>
      <c r="B5108" s="150" t="s">
        <v>32121</v>
      </c>
      <c r="C5108" s="150" t="s">
        <v>16739</v>
      </c>
      <c r="D5108" s="150">
        <v>4310000</v>
      </c>
      <c r="E5108" s="150">
        <v>4000000</v>
      </c>
      <c r="F5108" s="150" t="s">
        <v>30839</v>
      </c>
    </row>
    <row r="5109" spans="1:6" x14ac:dyDescent="0.15">
      <c r="A5109" s="150" t="s">
        <v>7523</v>
      </c>
      <c r="B5109" s="150" t="s">
        <v>32122</v>
      </c>
      <c r="C5109" s="150" t="s">
        <v>17002</v>
      </c>
      <c r="D5109" s="150">
        <v>3269500</v>
      </c>
      <c r="E5109" s="150">
        <v>6483600</v>
      </c>
      <c r="F5109" s="150" t="s">
        <v>27015</v>
      </c>
    </row>
    <row r="5110" spans="1:6" x14ac:dyDescent="0.15">
      <c r="A5110" s="150" t="s">
        <v>7524</v>
      </c>
      <c r="B5110" s="150" t="s">
        <v>32123</v>
      </c>
      <c r="C5110" s="150" t="s">
        <v>17003</v>
      </c>
      <c r="D5110" s="150">
        <v>400</v>
      </c>
      <c r="E5110" s="150">
        <v>250</v>
      </c>
      <c r="F5110" s="150" t="s">
        <v>24529</v>
      </c>
    </row>
    <row r="5111" spans="1:6" x14ac:dyDescent="0.15">
      <c r="A5111" s="150" t="s">
        <v>7525</v>
      </c>
      <c r="B5111" s="150" t="s">
        <v>32124</v>
      </c>
      <c r="C5111" s="150" t="s">
        <v>17004</v>
      </c>
      <c r="D5111" s="150">
        <v>1000000</v>
      </c>
      <c r="E5111" s="150">
        <v>250000</v>
      </c>
      <c r="F5111" s="150" t="s">
        <v>15506</v>
      </c>
    </row>
    <row r="5112" spans="1:6" x14ac:dyDescent="0.15">
      <c r="A5112" s="150" t="s">
        <v>7526</v>
      </c>
      <c r="B5112" s="150" t="s">
        <v>32125</v>
      </c>
      <c r="C5112" s="150" t="s">
        <v>17005</v>
      </c>
      <c r="D5112" s="150">
        <v>4400000</v>
      </c>
      <c r="E5112" s="150">
        <v>3640000</v>
      </c>
      <c r="F5112" s="150" t="s">
        <v>32126</v>
      </c>
    </row>
    <row r="5113" spans="1:6" x14ac:dyDescent="0.15">
      <c r="A5113" s="150" t="s">
        <v>7527</v>
      </c>
      <c r="B5113" s="150" t="s">
        <v>32127</v>
      </c>
      <c r="C5113" s="150" t="s">
        <v>17006</v>
      </c>
      <c r="D5113" s="150">
        <v>919739.6</v>
      </c>
      <c r="E5113" s="150">
        <v>907845.66</v>
      </c>
      <c r="F5113" s="150" t="s">
        <v>18774</v>
      </c>
    </row>
    <row r="5114" spans="1:6" x14ac:dyDescent="0.15">
      <c r="A5114" s="150" t="s">
        <v>7528</v>
      </c>
      <c r="B5114" s="150" t="s">
        <v>32128</v>
      </c>
      <c r="C5114" s="150" t="s">
        <v>17007</v>
      </c>
      <c r="D5114" s="150">
        <v>910730563</v>
      </c>
      <c r="E5114" s="150">
        <v>1071656499</v>
      </c>
      <c r="F5114" s="150" t="s">
        <v>21896</v>
      </c>
    </row>
    <row r="5115" spans="1:6" x14ac:dyDescent="0.15">
      <c r="A5115" s="150" t="s">
        <v>7529</v>
      </c>
      <c r="B5115" s="150" t="s">
        <v>32129</v>
      </c>
      <c r="C5115" s="150" t="s">
        <v>17008</v>
      </c>
      <c r="D5115" s="150">
        <v>4296100</v>
      </c>
      <c r="E5115" s="150">
        <v>4242900</v>
      </c>
      <c r="F5115" s="150" t="s">
        <v>32130</v>
      </c>
    </row>
    <row r="5116" spans="1:6" x14ac:dyDescent="0.15">
      <c r="A5116" s="150" t="s">
        <v>7530</v>
      </c>
      <c r="B5116" s="150" t="s">
        <v>32131</v>
      </c>
      <c r="C5116" s="150" t="s">
        <v>12545</v>
      </c>
      <c r="D5116" s="150">
        <v>3000000</v>
      </c>
      <c r="E5116" s="150">
        <v>4000000</v>
      </c>
      <c r="F5116" s="150" t="s">
        <v>27129</v>
      </c>
    </row>
    <row r="5117" spans="1:6" x14ac:dyDescent="0.15">
      <c r="A5117" s="150" t="s">
        <v>7531</v>
      </c>
      <c r="B5117" s="150" t="s">
        <v>32132</v>
      </c>
      <c r="C5117" s="150" t="s">
        <v>17009</v>
      </c>
      <c r="D5117" s="150">
        <v>23806098.600000001</v>
      </c>
      <c r="E5117" s="150">
        <v>84678911</v>
      </c>
      <c r="F5117" s="150" t="s">
        <v>32133</v>
      </c>
    </row>
    <row r="5118" spans="1:6" x14ac:dyDescent="0.15">
      <c r="A5118" s="150" t="s">
        <v>7532</v>
      </c>
      <c r="B5118" s="150" t="s">
        <v>32134</v>
      </c>
      <c r="C5118" s="150" t="s">
        <v>17011</v>
      </c>
      <c r="D5118" s="150">
        <v>7020000</v>
      </c>
      <c r="E5118" s="150">
        <v>12160400</v>
      </c>
      <c r="F5118" s="150" t="s">
        <v>32135</v>
      </c>
    </row>
    <row r="5119" spans="1:6" x14ac:dyDescent="0.15">
      <c r="A5119" s="150" t="s">
        <v>7533</v>
      </c>
      <c r="B5119" s="150" t="s">
        <v>32136</v>
      </c>
      <c r="C5119" s="150" t="s">
        <v>17013</v>
      </c>
      <c r="D5119" s="150">
        <v>2000000</v>
      </c>
      <c r="E5119" s="150">
        <v>3500000</v>
      </c>
      <c r="F5119" s="150" t="s">
        <v>22108</v>
      </c>
    </row>
    <row r="5120" spans="1:6" x14ac:dyDescent="0.15">
      <c r="A5120" s="150" t="s">
        <v>7534</v>
      </c>
      <c r="B5120" s="150" t="s">
        <v>32137</v>
      </c>
      <c r="C5120" s="150" t="s">
        <v>17014</v>
      </c>
      <c r="D5120" s="150">
        <v>145803.20000000001</v>
      </c>
      <c r="E5120" s="150">
        <v>155523</v>
      </c>
      <c r="F5120" s="150" t="s">
        <v>22078</v>
      </c>
    </row>
    <row r="5121" spans="1:6" x14ac:dyDescent="0.15">
      <c r="A5121" s="150" t="s">
        <v>7535</v>
      </c>
      <c r="B5121" s="150" t="s">
        <v>579</v>
      </c>
      <c r="C5121" s="150" t="s">
        <v>17015</v>
      </c>
      <c r="D5121" s="150">
        <v>172675.45</v>
      </c>
      <c r="E5121" s="150">
        <v>175000</v>
      </c>
      <c r="F5121" s="150" t="s">
        <v>18774</v>
      </c>
    </row>
    <row r="5122" spans="1:6" x14ac:dyDescent="0.15">
      <c r="A5122" s="150" t="s">
        <v>7536</v>
      </c>
      <c r="B5122" s="150" t="s">
        <v>32138</v>
      </c>
      <c r="C5122" s="150" t="s">
        <v>17016</v>
      </c>
      <c r="D5122" s="150">
        <v>252830</v>
      </c>
      <c r="E5122" s="150">
        <v>297916.95</v>
      </c>
      <c r="F5122" s="150" t="s">
        <v>22078</v>
      </c>
    </row>
    <row r="5123" spans="1:6" x14ac:dyDescent="0.15">
      <c r="A5123" s="150" t="s">
        <v>7537</v>
      </c>
      <c r="B5123" s="150" t="s">
        <v>32139</v>
      </c>
      <c r="C5123" s="150" t="s">
        <v>17017</v>
      </c>
      <c r="D5123" s="150">
        <v>16100</v>
      </c>
      <c r="E5123" s="150">
        <v>70000</v>
      </c>
      <c r="F5123" s="150" t="s">
        <v>28768</v>
      </c>
    </row>
    <row r="5124" spans="1:6" x14ac:dyDescent="0.15">
      <c r="A5124" s="150" t="s">
        <v>7538</v>
      </c>
      <c r="B5124" s="150" t="s">
        <v>32140</v>
      </c>
      <c r="C5124" s="150" t="s">
        <v>17018</v>
      </c>
      <c r="D5124" s="150">
        <v>450000</v>
      </c>
      <c r="E5124" s="150">
        <v>316100</v>
      </c>
      <c r="F5124" s="150" t="s">
        <v>24469</v>
      </c>
    </row>
    <row r="5125" spans="1:6" x14ac:dyDescent="0.15">
      <c r="A5125" s="150" t="s">
        <v>7539</v>
      </c>
      <c r="B5125" s="150" t="s">
        <v>32141</v>
      </c>
      <c r="C5125" s="150" t="s">
        <v>17019</v>
      </c>
      <c r="D5125" s="150">
        <v>964000</v>
      </c>
      <c r="E5125" s="150">
        <v>2276000</v>
      </c>
      <c r="F5125" s="150" t="s">
        <v>22093</v>
      </c>
    </row>
    <row r="5126" spans="1:6" x14ac:dyDescent="0.15">
      <c r="A5126" s="150" t="s">
        <v>7540</v>
      </c>
      <c r="B5126" s="150" t="s">
        <v>32142</v>
      </c>
      <c r="C5126" s="150" t="s">
        <v>17020</v>
      </c>
      <c r="D5126" s="150">
        <v>550000</v>
      </c>
      <c r="E5126" s="150">
        <v>670000</v>
      </c>
      <c r="F5126" s="150" t="s">
        <v>22098</v>
      </c>
    </row>
    <row r="5127" spans="1:6" x14ac:dyDescent="0.15">
      <c r="A5127" s="150" t="s">
        <v>7541</v>
      </c>
      <c r="B5127" s="150" t="s">
        <v>32143</v>
      </c>
      <c r="C5127" s="150" t="s">
        <v>17021</v>
      </c>
      <c r="D5127" s="150">
        <v>3025000</v>
      </c>
      <c r="E5127" s="150">
        <v>3025000</v>
      </c>
      <c r="F5127" s="150" t="s">
        <v>32144</v>
      </c>
    </row>
    <row r="5128" spans="1:6" x14ac:dyDescent="0.15">
      <c r="A5128" s="150" t="s">
        <v>7542</v>
      </c>
      <c r="B5128" s="150" t="s">
        <v>32145</v>
      </c>
      <c r="C5128" s="150" t="s">
        <v>17022</v>
      </c>
      <c r="D5128" s="150">
        <v>795571.6</v>
      </c>
      <c r="E5128" s="150">
        <v>1282000</v>
      </c>
      <c r="F5128" s="150" t="s">
        <v>18774</v>
      </c>
    </row>
    <row r="5129" spans="1:6" x14ac:dyDescent="0.15">
      <c r="A5129" s="150" t="s">
        <v>7543</v>
      </c>
      <c r="B5129" s="150" t="s">
        <v>32146</v>
      </c>
      <c r="C5129" s="150" t="s">
        <v>17023</v>
      </c>
      <c r="D5129" s="150">
        <v>764742</v>
      </c>
      <c r="E5129" s="150">
        <v>847492</v>
      </c>
      <c r="F5129" s="150" t="s">
        <v>18774</v>
      </c>
    </row>
    <row r="5130" spans="1:6" x14ac:dyDescent="0.15">
      <c r="A5130" s="150" t="s">
        <v>7544</v>
      </c>
      <c r="B5130" s="150" t="s">
        <v>32147</v>
      </c>
      <c r="C5130" s="150" t="s">
        <v>17024</v>
      </c>
      <c r="D5130" s="150">
        <v>2324000</v>
      </c>
      <c r="E5130" s="150">
        <v>3760000</v>
      </c>
      <c r="F5130" s="150" t="s">
        <v>22053</v>
      </c>
    </row>
    <row r="5131" spans="1:6" x14ac:dyDescent="0.15">
      <c r="A5131" s="150" t="s">
        <v>7545</v>
      </c>
      <c r="B5131" s="150" t="s">
        <v>32148</v>
      </c>
      <c r="C5131" s="150" t="s">
        <v>17025</v>
      </c>
      <c r="D5131" s="150">
        <v>526746</v>
      </c>
      <c r="E5131" s="150">
        <v>355212</v>
      </c>
      <c r="F5131" s="150" t="s">
        <v>22104</v>
      </c>
    </row>
    <row r="5132" spans="1:6" x14ac:dyDescent="0.15">
      <c r="A5132" s="150" t="s">
        <v>7546</v>
      </c>
      <c r="B5132" s="150" t="s">
        <v>32149</v>
      </c>
      <c r="C5132" s="150" t="s">
        <v>17026</v>
      </c>
      <c r="D5132" s="150">
        <v>687523</v>
      </c>
      <c r="E5132" s="150">
        <v>617109</v>
      </c>
      <c r="F5132" s="150" t="s">
        <v>18774</v>
      </c>
    </row>
    <row r="5133" spans="1:6" x14ac:dyDescent="0.15">
      <c r="A5133" s="150" t="s">
        <v>7547</v>
      </c>
      <c r="B5133" s="150" t="s">
        <v>32150</v>
      </c>
      <c r="C5133" s="150" t="s">
        <v>13986</v>
      </c>
      <c r="D5133" s="150">
        <v>699648800</v>
      </c>
      <c r="E5133" s="150">
        <v>951885900</v>
      </c>
      <c r="F5133" s="150" t="s">
        <v>32151</v>
      </c>
    </row>
    <row r="5134" spans="1:6" x14ac:dyDescent="0.15">
      <c r="A5134" s="150" t="s">
        <v>7548</v>
      </c>
      <c r="B5134" s="150" t="s">
        <v>32152</v>
      </c>
      <c r="C5134" s="150" t="s">
        <v>17027</v>
      </c>
      <c r="D5134" s="150">
        <v>776160</v>
      </c>
      <c r="E5134" s="150">
        <v>696080</v>
      </c>
      <c r="F5134" s="150" t="s">
        <v>32153</v>
      </c>
    </row>
    <row r="5135" spans="1:6" x14ac:dyDescent="0.15">
      <c r="A5135" s="150" t="s">
        <v>7549</v>
      </c>
      <c r="B5135" s="150" t="s">
        <v>32154</v>
      </c>
      <c r="C5135" s="150" t="s">
        <v>17029</v>
      </c>
      <c r="D5135" s="150">
        <v>1319604</v>
      </c>
      <c r="E5135" s="150">
        <v>3314480</v>
      </c>
      <c r="F5135" s="150" t="s">
        <v>18774</v>
      </c>
    </row>
    <row r="5136" spans="1:6" x14ac:dyDescent="0.15">
      <c r="A5136" s="150" t="s">
        <v>7550</v>
      </c>
      <c r="B5136" s="150" t="s">
        <v>32155</v>
      </c>
      <c r="C5136" s="150" t="s">
        <v>14714</v>
      </c>
      <c r="D5136" s="150">
        <v>980068.86</v>
      </c>
      <c r="E5136" s="150">
        <v>996876</v>
      </c>
      <c r="F5136" s="150" t="s">
        <v>18774</v>
      </c>
    </row>
    <row r="5137" spans="1:6" x14ac:dyDescent="0.15">
      <c r="A5137" s="150" t="s">
        <v>7551</v>
      </c>
      <c r="B5137" s="150" t="s">
        <v>32156</v>
      </c>
      <c r="C5137" s="150" t="s">
        <v>17030</v>
      </c>
      <c r="D5137" s="150">
        <v>711000</v>
      </c>
      <c r="E5137" s="150">
        <v>2673000</v>
      </c>
      <c r="F5137" s="150" t="s">
        <v>32157</v>
      </c>
    </row>
    <row r="5138" spans="1:6" x14ac:dyDescent="0.15">
      <c r="A5138" s="150" t="s">
        <v>7552</v>
      </c>
      <c r="B5138" s="150" t="s">
        <v>32158</v>
      </c>
      <c r="C5138" s="150" t="s">
        <v>17031</v>
      </c>
      <c r="D5138" s="150">
        <v>144000</v>
      </c>
      <c r="E5138" s="150">
        <v>144000</v>
      </c>
      <c r="F5138" s="150" t="s">
        <v>32159</v>
      </c>
    </row>
    <row r="5139" spans="1:6" x14ac:dyDescent="0.15">
      <c r="A5139" s="150" t="s">
        <v>7553</v>
      </c>
      <c r="B5139" s="150" t="s">
        <v>32160</v>
      </c>
      <c r="C5139" s="150" t="s">
        <v>15035</v>
      </c>
      <c r="D5139" s="150">
        <v>27000000</v>
      </c>
      <c r="E5139" s="150">
        <v>30000000</v>
      </c>
      <c r="F5139" s="150" t="s">
        <v>26987</v>
      </c>
    </row>
    <row r="5140" spans="1:6" x14ac:dyDescent="0.15">
      <c r="A5140" s="150" t="s">
        <v>7554</v>
      </c>
      <c r="B5140" s="150" t="s">
        <v>32161</v>
      </c>
      <c r="C5140" s="150" t="s">
        <v>17032</v>
      </c>
      <c r="D5140" s="150">
        <v>12381635</v>
      </c>
      <c r="E5140" s="150">
        <v>14742244</v>
      </c>
      <c r="F5140" s="150" t="s">
        <v>32162</v>
      </c>
    </row>
    <row r="5141" spans="1:6" x14ac:dyDescent="0.15">
      <c r="A5141" s="150" t="s">
        <v>7555</v>
      </c>
      <c r="B5141" s="150" t="s">
        <v>32163</v>
      </c>
      <c r="C5141" s="150" t="s">
        <v>17033</v>
      </c>
      <c r="D5141" s="150">
        <v>51110855</v>
      </c>
      <c r="E5141" s="150">
        <v>60254354</v>
      </c>
      <c r="F5141" s="150" t="s">
        <v>31862</v>
      </c>
    </row>
    <row r="5142" spans="1:6" x14ac:dyDescent="0.15">
      <c r="A5142" s="150" t="s">
        <v>7556</v>
      </c>
      <c r="B5142" s="150" t="s">
        <v>32164</v>
      </c>
      <c r="C5142" s="150" t="s">
        <v>17034</v>
      </c>
      <c r="D5142" s="150">
        <v>1175000</v>
      </c>
      <c r="E5142" s="150">
        <v>1175000</v>
      </c>
      <c r="F5142" s="150" t="s">
        <v>22095</v>
      </c>
    </row>
    <row r="5143" spans="1:6" x14ac:dyDescent="0.15">
      <c r="A5143" s="150" t="s">
        <v>7557</v>
      </c>
      <c r="B5143" s="150" t="s">
        <v>32165</v>
      </c>
      <c r="C5143" s="150" t="s">
        <v>1953</v>
      </c>
      <c r="D5143" s="150">
        <v>8000000</v>
      </c>
      <c r="E5143" s="150">
        <v>2780000</v>
      </c>
      <c r="F5143" s="150" t="s">
        <v>22060</v>
      </c>
    </row>
    <row r="5144" spans="1:6" x14ac:dyDescent="0.15">
      <c r="A5144" s="150" t="s">
        <v>7558</v>
      </c>
      <c r="B5144" s="150" t="s">
        <v>32166</v>
      </c>
      <c r="C5144" s="150" t="s">
        <v>17035</v>
      </c>
      <c r="D5144" s="150">
        <v>1116000</v>
      </c>
      <c r="E5144" s="150">
        <v>948000</v>
      </c>
      <c r="F5144" s="150" t="s">
        <v>27953</v>
      </c>
    </row>
    <row r="5145" spans="1:6" x14ac:dyDescent="0.15">
      <c r="A5145" s="150" t="s">
        <v>7559</v>
      </c>
      <c r="B5145" s="150" t="s">
        <v>32167</v>
      </c>
      <c r="C5145" s="150" t="s">
        <v>17036</v>
      </c>
      <c r="D5145" s="150">
        <v>283500000</v>
      </c>
      <c r="E5145" s="150">
        <v>344500000</v>
      </c>
      <c r="F5145" s="150" t="s">
        <v>22098</v>
      </c>
    </row>
    <row r="5146" spans="1:6" x14ac:dyDescent="0.15">
      <c r="A5146" s="150" t="s">
        <v>7560</v>
      </c>
      <c r="B5146" s="150" t="s">
        <v>32168</v>
      </c>
      <c r="C5146" s="150" t="s">
        <v>16919</v>
      </c>
      <c r="D5146" s="150">
        <v>2000000</v>
      </c>
      <c r="E5146" s="150">
        <v>2000000</v>
      </c>
      <c r="F5146" s="150" t="s">
        <v>24529</v>
      </c>
    </row>
    <row r="5147" spans="1:6" x14ac:dyDescent="0.15">
      <c r="A5147" s="150" t="s">
        <v>7561</v>
      </c>
      <c r="B5147" s="150" t="s">
        <v>32169</v>
      </c>
      <c r="C5147" s="150" t="s">
        <v>17037</v>
      </c>
      <c r="D5147" s="150">
        <v>91907</v>
      </c>
      <c r="E5147" s="150">
        <v>162095</v>
      </c>
      <c r="F5147" s="150" t="s">
        <v>22060</v>
      </c>
    </row>
    <row r="5148" spans="1:6" x14ac:dyDescent="0.15">
      <c r="A5148" s="150" t="s">
        <v>7562</v>
      </c>
      <c r="B5148" s="150" t="s">
        <v>32170</v>
      </c>
      <c r="C5148" s="150" t="s">
        <v>17038</v>
      </c>
      <c r="D5148" s="150">
        <v>379749</v>
      </c>
      <c r="E5148" s="150">
        <v>469448</v>
      </c>
      <c r="F5148" s="150" t="s">
        <v>22067</v>
      </c>
    </row>
    <row r="5149" spans="1:6" x14ac:dyDescent="0.15">
      <c r="A5149" s="150" t="s">
        <v>7563</v>
      </c>
      <c r="B5149" s="150" t="s">
        <v>32171</v>
      </c>
      <c r="C5149" s="150" t="s">
        <v>17039</v>
      </c>
      <c r="D5149" s="150">
        <v>250</v>
      </c>
      <c r="E5149" s="150">
        <v>289</v>
      </c>
      <c r="F5149" s="150" t="s">
        <v>24739</v>
      </c>
    </row>
    <row r="5150" spans="1:6" x14ac:dyDescent="0.15">
      <c r="A5150" s="150" t="s">
        <v>7564</v>
      </c>
      <c r="B5150" s="150" t="s">
        <v>32172</v>
      </c>
      <c r="C5150" s="150" t="s">
        <v>17040</v>
      </c>
      <c r="D5150" s="150">
        <v>5486460</v>
      </c>
      <c r="E5150" s="150">
        <v>8996370</v>
      </c>
      <c r="F5150" s="150" t="s">
        <v>30527</v>
      </c>
    </row>
    <row r="5151" spans="1:6" x14ac:dyDescent="0.15">
      <c r="A5151" s="150" t="s">
        <v>7565</v>
      </c>
      <c r="B5151" s="150" t="s">
        <v>32173</v>
      </c>
      <c r="C5151" s="150" t="s">
        <v>17041</v>
      </c>
      <c r="D5151" s="150">
        <v>14900000</v>
      </c>
      <c r="E5151" s="150">
        <v>21300000</v>
      </c>
      <c r="F5151" s="150" t="s">
        <v>22150</v>
      </c>
    </row>
    <row r="5152" spans="1:6" x14ac:dyDescent="0.15">
      <c r="A5152" s="150" t="s">
        <v>7566</v>
      </c>
      <c r="B5152" s="150" t="s">
        <v>32174</v>
      </c>
      <c r="C5152" s="150" t="s">
        <v>17042</v>
      </c>
      <c r="D5152" s="150">
        <v>140130</v>
      </c>
      <c r="E5152" s="150">
        <v>349650</v>
      </c>
      <c r="F5152" s="150" t="s">
        <v>27137</v>
      </c>
    </row>
    <row r="5153" spans="1:6" x14ac:dyDescent="0.15">
      <c r="A5153" s="150" t="s">
        <v>7567</v>
      </c>
      <c r="B5153" s="150" t="s">
        <v>32175</v>
      </c>
      <c r="C5153" s="150" t="s">
        <v>17043</v>
      </c>
      <c r="D5153" s="150">
        <v>6440000</v>
      </c>
      <c r="E5153" s="150">
        <v>4340000</v>
      </c>
      <c r="F5153" s="150" t="s">
        <v>26668</v>
      </c>
    </row>
    <row r="5154" spans="1:6" x14ac:dyDescent="0.15">
      <c r="A5154" s="150" t="s">
        <v>7568</v>
      </c>
      <c r="B5154" s="150" t="s">
        <v>32176</v>
      </c>
      <c r="C5154" s="150" t="s">
        <v>17044</v>
      </c>
      <c r="D5154" s="150">
        <v>3972000</v>
      </c>
      <c r="E5154" s="150">
        <v>1938000</v>
      </c>
      <c r="F5154" s="150" t="s">
        <v>32177</v>
      </c>
    </row>
    <row r="5155" spans="1:6" x14ac:dyDescent="0.15">
      <c r="A5155" s="150" t="s">
        <v>7569</v>
      </c>
      <c r="B5155" s="150" t="s">
        <v>32178</v>
      </c>
      <c r="C5155" s="150" t="s">
        <v>17045</v>
      </c>
      <c r="D5155" s="150">
        <v>3100000</v>
      </c>
      <c r="E5155" s="150">
        <v>400000</v>
      </c>
      <c r="F5155" s="150" t="s">
        <v>22086</v>
      </c>
    </row>
    <row r="5156" spans="1:6" x14ac:dyDescent="0.15">
      <c r="A5156" s="150" t="s">
        <v>7570</v>
      </c>
      <c r="B5156" s="150" t="s">
        <v>32179</v>
      </c>
      <c r="C5156" s="150" t="s">
        <v>17046</v>
      </c>
      <c r="D5156" s="150">
        <v>1150</v>
      </c>
      <c r="E5156" s="150">
        <v>1200</v>
      </c>
      <c r="F5156" s="150" t="s">
        <v>22090</v>
      </c>
    </row>
    <row r="5157" spans="1:6" x14ac:dyDescent="0.15">
      <c r="A5157" s="150" t="s">
        <v>7571</v>
      </c>
      <c r="B5157" s="150" t="s">
        <v>32180</v>
      </c>
      <c r="C5157" s="150" t="s">
        <v>17047</v>
      </c>
      <c r="D5157" s="150">
        <v>5300</v>
      </c>
      <c r="E5157" s="150">
        <v>1500</v>
      </c>
      <c r="F5157" s="150" t="s">
        <v>24498</v>
      </c>
    </row>
    <row r="5158" spans="1:6" x14ac:dyDescent="0.15">
      <c r="A5158" s="150" t="s">
        <v>7572</v>
      </c>
      <c r="B5158" s="150" t="s">
        <v>32181</v>
      </c>
      <c r="C5158" s="150" t="s">
        <v>13706</v>
      </c>
      <c r="D5158" s="150">
        <v>11579120</v>
      </c>
      <c r="E5158" s="150">
        <v>13767600</v>
      </c>
      <c r="F5158" s="150" t="s">
        <v>27073</v>
      </c>
    </row>
    <row r="5159" spans="1:6" x14ac:dyDescent="0.15">
      <c r="A5159" s="150" t="s">
        <v>7573</v>
      </c>
      <c r="B5159" s="150" t="s">
        <v>32182</v>
      </c>
      <c r="C5159" s="150" t="s">
        <v>17048</v>
      </c>
      <c r="D5159" s="150">
        <v>4521175</v>
      </c>
      <c r="E5159" s="150">
        <v>5021372</v>
      </c>
      <c r="F5159" s="150" t="s">
        <v>32183</v>
      </c>
    </row>
    <row r="5160" spans="1:6" x14ac:dyDescent="0.15">
      <c r="A5160" s="150" t="s">
        <v>7574</v>
      </c>
      <c r="B5160" s="150" t="s">
        <v>32184</v>
      </c>
      <c r="C5160" s="150" t="s">
        <v>17050</v>
      </c>
      <c r="D5160" s="150">
        <v>1500000</v>
      </c>
      <c r="E5160" s="150">
        <v>940000</v>
      </c>
      <c r="F5160" s="150" t="s">
        <v>22053</v>
      </c>
    </row>
    <row r="5161" spans="1:6" x14ac:dyDescent="0.15">
      <c r="A5161" s="150" t="s">
        <v>7575</v>
      </c>
      <c r="B5161" s="150" t="s">
        <v>32185</v>
      </c>
      <c r="C5161" s="150" t="s">
        <v>14157</v>
      </c>
      <c r="D5161" s="150">
        <v>2227836</v>
      </c>
      <c r="E5161" s="150">
        <v>8520000</v>
      </c>
      <c r="F5161" s="150" t="s">
        <v>24477</v>
      </c>
    </row>
    <row r="5162" spans="1:6" x14ac:dyDescent="0.15">
      <c r="A5162" s="150" t="s">
        <v>7576</v>
      </c>
      <c r="B5162" s="150" t="s">
        <v>32186</v>
      </c>
      <c r="C5162" s="150" t="s">
        <v>16138</v>
      </c>
      <c r="D5162" s="150">
        <v>4681600</v>
      </c>
      <c r="E5162" s="150">
        <v>5439700</v>
      </c>
      <c r="F5162" s="150" t="s">
        <v>32187</v>
      </c>
    </row>
    <row r="5163" spans="1:6" x14ac:dyDescent="0.15">
      <c r="A5163" s="150" t="s">
        <v>7577</v>
      </c>
      <c r="B5163" s="150" t="s">
        <v>32188</v>
      </c>
      <c r="C5163" s="150" t="s">
        <v>17051</v>
      </c>
      <c r="D5163" s="150">
        <v>89168</v>
      </c>
      <c r="E5163" s="150">
        <v>27193</v>
      </c>
      <c r="F5163" s="150" t="s">
        <v>15506</v>
      </c>
    </row>
    <row r="5164" spans="1:6" x14ac:dyDescent="0.15">
      <c r="A5164" s="150" t="s">
        <v>7578</v>
      </c>
      <c r="B5164" s="150" t="s">
        <v>32189</v>
      </c>
      <c r="C5164" s="150" t="s">
        <v>17052</v>
      </c>
      <c r="D5164" s="150">
        <v>5872</v>
      </c>
      <c r="E5164" s="150">
        <v>8808</v>
      </c>
      <c r="F5164" s="150" t="s">
        <v>24525</v>
      </c>
    </row>
    <row r="5165" spans="1:6" x14ac:dyDescent="0.15">
      <c r="A5165" s="150" t="s">
        <v>7579</v>
      </c>
      <c r="B5165" s="150" t="s">
        <v>32190</v>
      </c>
      <c r="C5165" s="150" t="s">
        <v>17053</v>
      </c>
      <c r="D5165" s="150">
        <v>6850</v>
      </c>
      <c r="E5165" s="150">
        <v>6190</v>
      </c>
      <c r="F5165" s="150" t="s">
        <v>22103</v>
      </c>
    </row>
    <row r="5166" spans="1:6" x14ac:dyDescent="0.15">
      <c r="A5166" s="150" t="s">
        <v>7580</v>
      </c>
      <c r="B5166" s="150" t="s">
        <v>32191</v>
      </c>
      <c r="C5166" s="150" t="s">
        <v>17054</v>
      </c>
      <c r="D5166" s="150">
        <v>1220678.2</v>
      </c>
      <c r="E5166" s="150">
        <v>1841596.4</v>
      </c>
      <c r="F5166" s="150" t="s">
        <v>22067</v>
      </c>
    </row>
    <row r="5167" spans="1:6" x14ac:dyDescent="0.15">
      <c r="A5167" s="150" t="s">
        <v>7581</v>
      </c>
      <c r="B5167" s="150" t="s">
        <v>32192</v>
      </c>
      <c r="C5167" s="150" t="s">
        <v>17055</v>
      </c>
      <c r="D5167" s="150">
        <v>2270695.7000000002</v>
      </c>
      <c r="E5167" s="150">
        <v>2710067.7</v>
      </c>
      <c r="F5167" s="150" t="s">
        <v>22172</v>
      </c>
    </row>
    <row r="5168" spans="1:6" x14ac:dyDescent="0.15">
      <c r="A5168" s="150" t="s">
        <v>7582</v>
      </c>
      <c r="B5168" s="150" t="s">
        <v>32193</v>
      </c>
      <c r="C5168" s="150" t="s">
        <v>17056</v>
      </c>
      <c r="D5168" s="150">
        <v>819000</v>
      </c>
      <c r="E5168" s="150">
        <v>600000</v>
      </c>
      <c r="F5168" s="150" t="s">
        <v>32194</v>
      </c>
    </row>
    <row r="5169" spans="1:6" x14ac:dyDescent="0.15">
      <c r="A5169" s="150" t="s">
        <v>7583</v>
      </c>
      <c r="B5169" s="150" t="s">
        <v>32195</v>
      </c>
      <c r="C5169" s="150" t="s">
        <v>16004</v>
      </c>
      <c r="D5169" s="150">
        <v>716000</v>
      </c>
      <c r="E5169" s="150">
        <v>68000</v>
      </c>
      <c r="F5169" s="150" t="s">
        <v>32196</v>
      </c>
    </row>
    <row r="5170" spans="1:6" x14ac:dyDescent="0.15">
      <c r="A5170" s="150" t="s">
        <v>7584</v>
      </c>
      <c r="B5170" s="150" t="s">
        <v>32197</v>
      </c>
      <c r="C5170" s="150" t="s">
        <v>17058</v>
      </c>
      <c r="D5170" s="150">
        <v>104366</v>
      </c>
      <c r="E5170" s="150">
        <v>106330</v>
      </c>
      <c r="F5170" s="150" t="s">
        <v>32198</v>
      </c>
    </row>
    <row r="5171" spans="1:6" x14ac:dyDescent="0.15">
      <c r="A5171" s="150" t="s">
        <v>7585</v>
      </c>
      <c r="B5171" s="150" t="s">
        <v>32199</v>
      </c>
      <c r="C5171" s="150" t="s">
        <v>17060</v>
      </c>
      <c r="D5171" s="150">
        <v>104450</v>
      </c>
      <c r="E5171" s="150">
        <v>88500</v>
      </c>
      <c r="F5171" s="150" t="s">
        <v>22103</v>
      </c>
    </row>
    <row r="5172" spans="1:6" x14ac:dyDescent="0.15">
      <c r="A5172" s="150" t="s">
        <v>7586</v>
      </c>
      <c r="B5172" s="150" t="s">
        <v>32200</v>
      </c>
      <c r="C5172" s="150" t="s">
        <v>17061</v>
      </c>
      <c r="D5172" s="150">
        <v>13566765.1</v>
      </c>
      <c r="E5172" s="150">
        <v>15165143</v>
      </c>
      <c r="F5172" s="150" t="s">
        <v>22060</v>
      </c>
    </row>
    <row r="5173" spans="1:6" x14ac:dyDescent="0.15">
      <c r="A5173" s="150" t="s">
        <v>7587</v>
      </c>
      <c r="B5173" s="150" t="s">
        <v>32201</v>
      </c>
      <c r="C5173" s="150" t="s">
        <v>16742</v>
      </c>
      <c r="D5173" s="150">
        <v>23090000</v>
      </c>
      <c r="E5173" s="150">
        <v>31050000</v>
      </c>
      <c r="F5173" s="150" t="s">
        <v>26491</v>
      </c>
    </row>
    <row r="5174" spans="1:6" x14ac:dyDescent="0.15">
      <c r="A5174" s="150" t="s">
        <v>7588</v>
      </c>
      <c r="B5174" s="150" t="s">
        <v>32202</v>
      </c>
      <c r="C5174" s="150" t="s">
        <v>17062</v>
      </c>
      <c r="D5174" s="150">
        <v>65000</v>
      </c>
      <c r="E5174" s="150">
        <v>23000</v>
      </c>
      <c r="F5174" s="150" t="s">
        <v>18774</v>
      </c>
    </row>
    <row r="5175" spans="1:6" x14ac:dyDescent="0.15">
      <c r="A5175" s="150" t="s">
        <v>7589</v>
      </c>
      <c r="B5175" s="150" t="s">
        <v>32203</v>
      </c>
      <c r="C5175" s="150" t="s">
        <v>388</v>
      </c>
      <c r="D5175" s="150">
        <v>414800</v>
      </c>
      <c r="E5175" s="150">
        <v>420000</v>
      </c>
      <c r="F5175" s="150" t="s">
        <v>18774</v>
      </c>
    </row>
    <row r="5176" spans="1:6" x14ac:dyDescent="0.15">
      <c r="A5176" s="150" t="s">
        <v>7590</v>
      </c>
      <c r="B5176" s="150" t="s">
        <v>32204</v>
      </c>
      <c r="C5176" s="150" t="s">
        <v>17063</v>
      </c>
      <c r="D5176" s="150">
        <v>1100440</v>
      </c>
      <c r="E5176" s="150">
        <v>1394750</v>
      </c>
      <c r="F5176" s="150" t="s">
        <v>22111</v>
      </c>
    </row>
    <row r="5177" spans="1:6" x14ac:dyDescent="0.15">
      <c r="A5177" s="150" t="s">
        <v>7591</v>
      </c>
      <c r="B5177" s="150" t="s">
        <v>32205</v>
      </c>
      <c r="C5177" s="150" t="s">
        <v>17064</v>
      </c>
      <c r="D5177" s="150">
        <v>71350000</v>
      </c>
      <c r="E5177" s="150">
        <v>1230000</v>
      </c>
      <c r="F5177" s="150" t="s">
        <v>32206</v>
      </c>
    </row>
    <row r="5178" spans="1:6" x14ac:dyDescent="0.15">
      <c r="A5178" s="150" t="s">
        <v>7592</v>
      </c>
      <c r="B5178" s="150" t="s">
        <v>32207</v>
      </c>
      <c r="C5178" s="150" t="s">
        <v>17065</v>
      </c>
      <c r="D5178" s="150">
        <v>203870</v>
      </c>
      <c r="E5178" s="150">
        <v>671740</v>
      </c>
      <c r="F5178" s="150" t="s">
        <v>18774</v>
      </c>
    </row>
    <row r="5179" spans="1:6" x14ac:dyDescent="0.15">
      <c r="A5179" s="150" t="s">
        <v>7593</v>
      </c>
      <c r="B5179" s="150" t="s">
        <v>32208</v>
      </c>
      <c r="C5179" s="150" t="s">
        <v>17066</v>
      </c>
      <c r="D5179" s="150">
        <v>160000400</v>
      </c>
      <c r="E5179" s="150">
        <v>143360000</v>
      </c>
      <c r="F5179" s="150" t="s">
        <v>32209</v>
      </c>
    </row>
    <row r="5180" spans="1:6" x14ac:dyDescent="0.15">
      <c r="A5180" s="150" t="s">
        <v>7594</v>
      </c>
      <c r="B5180" s="150" t="s">
        <v>32210</v>
      </c>
      <c r="C5180" s="150" t="s">
        <v>17068</v>
      </c>
      <c r="D5180" s="150">
        <v>465500</v>
      </c>
      <c r="E5180" s="150">
        <v>940000</v>
      </c>
      <c r="F5180" s="150" t="s">
        <v>22067</v>
      </c>
    </row>
    <row r="5181" spans="1:6" x14ac:dyDescent="0.15">
      <c r="A5181" s="150" t="s">
        <v>7595</v>
      </c>
      <c r="B5181" s="150" t="s">
        <v>32211</v>
      </c>
      <c r="C5181" s="150" t="s">
        <v>16544</v>
      </c>
      <c r="D5181" s="150">
        <v>230992</v>
      </c>
      <c r="E5181" s="150">
        <v>233921</v>
      </c>
      <c r="F5181" s="150" t="s">
        <v>22172</v>
      </c>
    </row>
    <row r="5182" spans="1:6" x14ac:dyDescent="0.15">
      <c r="A5182" s="150" t="s">
        <v>7596</v>
      </c>
      <c r="B5182" s="150" t="s">
        <v>32212</v>
      </c>
      <c r="C5182" s="150" t="s">
        <v>17069</v>
      </c>
      <c r="D5182" s="150">
        <v>35000</v>
      </c>
      <c r="E5182" s="150">
        <v>36100</v>
      </c>
      <c r="F5182" s="150" t="s">
        <v>32213</v>
      </c>
    </row>
    <row r="5183" spans="1:6" x14ac:dyDescent="0.15">
      <c r="A5183" s="150" t="s">
        <v>7597</v>
      </c>
      <c r="B5183" s="150" t="s">
        <v>32214</v>
      </c>
      <c r="C5183" s="150" t="s">
        <v>17070</v>
      </c>
      <c r="D5183" s="150">
        <v>1750</v>
      </c>
      <c r="E5183" s="150">
        <v>1920</v>
      </c>
      <c r="F5183" s="150" t="s">
        <v>22102</v>
      </c>
    </row>
    <row r="5184" spans="1:6" x14ac:dyDescent="0.15">
      <c r="A5184" s="150" t="s">
        <v>7598</v>
      </c>
      <c r="B5184" s="150" t="s">
        <v>32215</v>
      </c>
      <c r="C5184" s="150" t="s">
        <v>17071</v>
      </c>
      <c r="D5184" s="150">
        <v>72000</v>
      </c>
      <c r="E5184" s="150">
        <v>72000</v>
      </c>
      <c r="F5184" s="150" t="s">
        <v>32216</v>
      </c>
    </row>
    <row r="5185" spans="1:6" x14ac:dyDescent="0.15">
      <c r="A5185" s="150" t="s">
        <v>7599</v>
      </c>
      <c r="B5185" s="150" t="s">
        <v>32217</v>
      </c>
      <c r="C5185" s="150" t="s">
        <v>17072</v>
      </c>
      <c r="D5185" s="150">
        <v>490000</v>
      </c>
      <c r="E5185" s="150">
        <v>440000</v>
      </c>
      <c r="F5185" s="150" t="s">
        <v>18774</v>
      </c>
    </row>
    <row r="5186" spans="1:6" x14ac:dyDescent="0.15">
      <c r="A5186" s="150" t="s">
        <v>7600</v>
      </c>
      <c r="B5186" s="150" t="s">
        <v>32218</v>
      </c>
      <c r="C5186" s="150" t="s">
        <v>16642</v>
      </c>
      <c r="D5186" s="150">
        <v>440700000</v>
      </c>
      <c r="E5186" s="150">
        <v>434700000</v>
      </c>
      <c r="F5186" s="150" t="s">
        <v>32219</v>
      </c>
    </row>
    <row r="5187" spans="1:6" x14ac:dyDescent="0.15">
      <c r="A5187" s="150" t="s">
        <v>7601</v>
      </c>
      <c r="B5187" s="150" t="s">
        <v>32220</v>
      </c>
      <c r="C5187" s="150" t="s">
        <v>12477</v>
      </c>
      <c r="D5187" s="150">
        <v>64788150</v>
      </c>
      <c r="E5187" s="150">
        <v>72476860</v>
      </c>
      <c r="F5187" s="150" t="s">
        <v>22160</v>
      </c>
    </row>
    <row r="5188" spans="1:6" x14ac:dyDescent="0.15">
      <c r="A5188" s="150" t="s">
        <v>7602</v>
      </c>
      <c r="B5188" s="150" t="s">
        <v>32221</v>
      </c>
      <c r="C5188" s="150" t="s">
        <v>14214</v>
      </c>
      <c r="D5188" s="150">
        <v>6500000</v>
      </c>
      <c r="E5188" s="150">
        <v>11400000</v>
      </c>
      <c r="F5188" s="150" t="s">
        <v>29907</v>
      </c>
    </row>
    <row r="5189" spans="1:6" x14ac:dyDescent="0.15">
      <c r="A5189" s="150" t="s">
        <v>7603</v>
      </c>
      <c r="B5189" s="150" t="s">
        <v>32222</v>
      </c>
      <c r="C5189" s="150" t="s">
        <v>17074</v>
      </c>
      <c r="D5189" s="150">
        <v>191239600</v>
      </c>
      <c r="E5189" s="150">
        <v>197463600</v>
      </c>
      <c r="F5189" s="150" t="s">
        <v>27368</v>
      </c>
    </row>
    <row r="5190" spans="1:6" x14ac:dyDescent="0.15">
      <c r="A5190" s="150" t="s">
        <v>7604</v>
      </c>
      <c r="B5190" s="150" t="s">
        <v>32223</v>
      </c>
      <c r="C5190" s="150" t="s">
        <v>16004</v>
      </c>
      <c r="D5190" s="150">
        <v>418000</v>
      </c>
      <c r="E5190" s="150">
        <v>68000</v>
      </c>
      <c r="F5190" s="150" t="s">
        <v>32196</v>
      </c>
    </row>
    <row r="5191" spans="1:6" x14ac:dyDescent="0.15">
      <c r="A5191" s="150" t="s">
        <v>7605</v>
      </c>
      <c r="B5191" s="150" t="s">
        <v>32224</v>
      </c>
      <c r="C5191" s="150" t="s">
        <v>17075</v>
      </c>
      <c r="D5191" s="150">
        <v>15003000</v>
      </c>
      <c r="E5191" s="150">
        <v>15025800</v>
      </c>
      <c r="F5191" s="150" t="s">
        <v>22060</v>
      </c>
    </row>
    <row r="5192" spans="1:6" x14ac:dyDescent="0.15">
      <c r="A5192" s="150" t="s">
        <v>7606</v>
      </c>
      <c r="B5192" s="150" t="s">
        <v>32225</v>
      </c>
      <c r="C5192" s="150" t="s">
        <v>17076</v>
      </c>
      <c r="D5192" s="150">
        <v>8400</v>
      </c>
      <c r="E5192" s="150">
        <v>10125</v>
      </c>
      <c r="F5192" s="150" t="s">
        <v>22136</v>
      </c>
    </row>
    <row r="5193" spans="1:6" x14ac:dyDescent="0.15">
      <c r="A5193" s="150" t="s">
        <v>7607</v>
      </c>
      <c r="B5193" s="150" t="s">
        <v>32226</v>
      </c>
      <c r="C5193" s="150" t="s">
        <v>13312</v>
      </c>
      <c r="D5193" s="150">
        <v>57000000</v>
      </c>
      <c r="E5193" s="150">
        <v>82530000</v>
      </c>
      <c r="F5193" s="150" t="s">
        <v>26987</v>
      </c>
    </row>
    <row r="5194" spans="1:6" x14ac:dyDescent="0.15">
      <c r="A5194" s="150" t="s">
        <v>7608</v>
      </c>
      <c r="B5194" s="150" t="s">
        <v>32227</v>
      </c>
      <c r="C5194" s="150" t="s">
        <v>17077</v>
      </c>
      <c r="D5194" s="150">
        <v>2039825</v>
      </c>
      <c r="E5194" s="150">
        <v>3722218</v>
      </c>
      <c r="F5194" s="150" t="s">
        <v>30704</v>
      </c>
    </row>
    <row r="5195" spans="1:6" x14ac:dyDescent="0.15">
      <c r="A5195" s="150" t="s">
        <v>7609</v>
      </c>
      <c r="B5195" s="150" t="s">
        <v>32228</v>
      </c>
      <c r="C5195" s="150" t="s">
        <v>16818</v>
      </c>
      <c r="D5195" s="150">
        <v>495865</v>
      </c>
      <c r="E5195" s="150">
        <v>582159</v>
      </c>
      <c r="F5195" s="150" t="s">
        <v>18774</v>
      </c>
    </row>
    <row r="5196" spans="1:6" x14ac:dyDescent="0.15">
      <c r="A5196" s="150" t="s">
        <v>7610</v>
      </c>
      <c r="B5196" s="150" t="s">
        <v>32229</v>
      </c>
      <c r="C5196" s="150" t="s">
        <v>2325</v>
      </c>
      <c r="D5196" s="150">
        <v>5500000</v>
      </c>
      <c r="E5196" s="150">
        <v>6110000</v>
      </c>
      <c r="F5196" s="150" t="s">
        <v>22053</v>
      </c>
    </row>
    <row r="5197" spans="1:6" x14ac:dyDescent="0.15">
      <c r="A5197" s="150" t="s">
        <v>7611</v>
      </c>
      <c r="B5197" s="150" t="s">
        <v>32230</v>
      </c>
      <c r="C5197" s="150" t="s">
        <v>17078</v>
      </c>
      <c r="D5197" s="150">
        <v>17101715.399999999</v>
      </c>
      <c r="E5197" s="150">
        <v>17781312.800000001</v>
      </c>
      <c r="F5197" s="150" t="s">
        <v>22104</v>
      </c>
    </row>
    <row r="5198" spans="1:6" x14ac:dyDescent="0.15">
      <c r="A5198" s="150" t="s">
        <v>7612</v>
      </c>
      <c r="B5198" s="150" t="s">
        <v>32231</v>
      </c>
      <c r="C5198" s="150" t="s">
        <v>17079</v>
      </c>
      <c r="D5198" s="150">
        <v>4738125</v>
      </c>
      <c r="E5198" s="150">
        <v>4719750</v>
      </c>
      <c r="F5198" s="150" t="s">
        <v>32232</v>
      </c>
    </row>
    <row r="5199" spans="1:6" x14ac:dyDescent="0.15">
      <c r="A5199" s="150" t="s">
        <v>7613</v>
      </c>
      <c r="B5199" s="150" t="s">
        <v>32233</v>
      </c>
      <c r="C5199" s="150" t="s">
        <v>17080</v>
      </c>
      <c r="D5199" s="150">
        <v>9311045</v>
      </c>
      <c r="E5199" s="150">
        <v>13101757</v>
      </c>
      <c r="F5199" s="150" t="s">
        <v>22161</v>
      </c>
    </row>
    <row r="5200" spans="1:6" x14ac:dyDescent="0.15">
      <c r="A5200" s="150" t="s">
        <v>7614</v>
      </c>
      <c r="B5200" s="150" t="s">
        <v>32234</v>
      </c>
      <c r="C5200" s="150" t="s">
        <v>17081</v>
      </c>
      <c r="D5200" s="150">
        <v>5000</v>
      </c>
      <c r="E5200" s="150">
        <v>1000</v>
      </c>
      <c r="F5200" s="150" t="s">
        <v>22136</v>
      </c>
    </row>
    <row r="5201" spans="1:6" x14ac:dyDescent="0.15">
      <c r="A5201" s="150" t="s">
        <v>7615</v>
      </c>
      <c r="B5201" s="150" t="s">
        <v>32235</v>
      </c>
      <c r="C5201" s="150" t="s">
        <v>17082</v>
      </c>
      <c r="D5201" s="150">
        <v>24000</v>
      </c>
      <c r="E5201" s="150">
        <v>24000</v>
      </c>
      <c r="F5201" s="150" t="s">
        <v>22136</v>
      </c>
    </row>
    <row r="5202" spans="1:6" x14ac:dyDescent="0.15">
      <c r="A5202" s="150" t="s">
        <v>7616</v>
      </c>
      <c r="B5202" s="150" t="s">
        <v>32236</v>
      </c>
      <c r="C5202" s="150" t="s">
        <v>17083</v>
      </c>
      <c r="D5202" s="150">
        <v>12252</v>
      </c>
      <c r="E5202" s="150">
        <v>14000</v>
      </c>
      <c r="F5202" s="150" t="s">
        <v>32237</v>
      </c>
    </row>
    <row r="5203" spans="1:6" x14ac:dyDescent="0.15">
      <c r="A5203" s="150" t="s">
        <v>7617</v>
      </c>
      <c r="B5203" s="150" t="s">
        <v>32238</v>
      </c>
      <c r="C5203" s="150" t="s">
        <v>17084</v>
      </c>
      <c r="D5203" s="150">
        <v>11610</v>
      </c>
      <c r="E5203" s="150">
        <v>104479</v>
      </c>
      <c r="F5203" s="150" t="s">
        <v>32239</v>
      </c>
    </row>
    <row r="5204" spans="1:6" x14ac:dyDescent="0.15">
      <c r="A5204" s="150" t="s">
        <v>7618</v>
      </c>
      <c r="B5204" s="150" t="s">
        <v>32240</v>
      </c>
      <c r="C5204" s="150" t="s">
        <v>17086</v>
      </c>
      <c r="D5204" s="150">
        <v>298000</v>
      </c>
      <c r="E5204" s="150">
        <v>1600</v>
      </c>
      <c r="F5204" s="150" t="s">
        <v>22102</v>
      </c>
    </row>
    <row r="5205" spans="1:6" x14ac:dyDescent="0.15">
      <c r="A5205" s="150" t="s">
        <v>7619</v>
      </c>
      <c r="B5205" s="150" t="s">
        <v>32241</v>
      </c>
      <c r="C5205" s="150" t="s">
        <v>17087</v>
      </c>
      <c r="D5205" s="150">
        <v>45550</v>
      </c>
      <c r="E5205" s="150">
        <v>48590</v>
      </c>
      <c r="F5205" s="150" t="s">
        <v>22154</v>
      </c>
    </row>
    <row r="5206" spans="1:6" x14ac:dyDescent="0.15">
      <c r="A5206" s="150" t="s">
        <v>7620</v>
      </c>
      <c r="B5206" s="150" t="s">
        <v>32242</v>
      </c>
      <c r="C5206" s="150" t="s">
        <v>17088</v>
      </c>
      <c r="D5206" s="150">
        <v>680400</v>
      </c>
      <c r="E5206" s="150">
        <v>12785664</v>
      </c>
      <c r="F5206" s="150" t="s">
        <v>32243</v>
      </c>
    </row>
    <row r="5207" spans="1:6" x14ac:dyDescent="0.15">
      <c r="A5207" s="150" t="s">
        <v>7621</v>
      </c>
      <c r="B5207" s="150" t="s">
        <v>32244</v>
      </c>
      <c r="C5207" s="150" t="s">
        <v>17089</v>
      </c>
      <c r="D5207" s="150">
        <v>200000</v>
      </c>
      <c r="E5207" s="150">
        <v>130500</v>
      </c>
      <c r="F5207" s="150" t="s">
        <v>22098</v>
      </c>
    </row>
    <row r="5208" spans="1:6" x14ac:dyDescent="0.15">
      <c r="A5208" s="150" t="s">
        <v>7622</v>
      </c>
      <c r="B5208" s="150" t="s">
        <v>32245</v>
      </c>
      <c r="C5208" s="150" t="s">
        <v>17090</v>
      </c>
      <c r="D5208" s="150">
        <v>420</v>
      </c>
      <c r="E5208" s="150">
        <v>220</v>
      </c>
      <c r="F5208" s="150" t="s">
        <v>22071</v>
      </c>
    </row>
    <row r="5209" spans="1:6" x14ac:dyDescent="0.15">
      <c r="A5209" s="150" t="s">
        <v>7623</v>
      </c>
      <c r="B5209" s="150" t="s">
        <v>32246</v>
      </c>
      <c r="C5209" s="150" t="s">
        <v>17091</v>
      </c>
      <c r="D5209" s="150">
        <v>6015472</v>
      </c>
      <c r="E5209" s="150">
        <v>8993790</v>
      </c>
      <c r="F5209" s="150" t="s">
        <v>29284</v>
      </c>
    </row>
    <row r="5210" spans="1:6" x14ac:dyDescent="0.15">
      <c r="A5210" s="150" t="s">
        <v>7624</v>
      </c>
      <c r="B5210" s="150" t="s">
        <v>32247</v>
      </c>
      <c r="C5210" s="150" t="s">
        <v>17092</v>
      </c>
      <c r="D5210" s="150">
        <v>38847</v>
      </c>
      <c r="E5210" s="150">
        <v>37922</v>
      </c>
      <c r="F5210" s="150" t="s">
        <v>22140</v>
      </c>
    </row>
    <row r="5211" spans="1:6" x14ac:dyDescent="0.15">
      <c r="A5211" s="150" t="s">
        <v>7625</v>
      </c>
      <c r="B5211" s="150" t="s">
        <v>32248</v>
      </c>
      <c r="C5211" s="150" t="s">
        <v>17093</v>
      </c>
      <c r="D5211" s="150">
        <v>2500</v>
      </c>
      <c r="E5211" s="150">
        <v>2500</v>
      </c>
      <c r="F5211" s="150" t="s">
        <v>32249</v>
      </c>
    </row>
    <row r="5212" spans="1:6" x14ac:dyDescent="0.15">
      <c r="A5212" s="150" t="s">
        <v>7626</v>
      </c>
      <c r="B5212" s="150" t="s">
        <v>32250</v>
      </c>
      <c r="C5212" s="150" t="s">
        <v>17095</v>
      </c>
      <c r="D5212" s="150">
        <v>184000</v>
      </c>
      <c r="E5212" s="150">
        <v>168000</v>
      </c>
      <c r="F5212" s="150" t="s">
        <v>22158</v>
      </c>
    </row>
    <row r="5213" spans="1:6" x14ac:dyDescent="0.15">
      <c r="A5213" s="150" t="s">
        <v>7627</v>
      </c>
      <c r="B5213" s="150" t="s">
        <v>32251</v>
      </c>
      <c r="C5213" s="150" t="s">
        <v>17096</v>
      </c>
      <c r="D5213" s="150">
        <v>1353960</v>
      </c>
      <c r="E5213" s="150">
        <v>1290000</v>
      </c>
      <c r="F5213" s="150" t="s">
        <v>22052</v>
      </c>
    </row>
    <row r="5214" spans="1:6" x14ac:dyDescent="0.15">
      <c r="A5214" s="150" t="s">
        <v>7628</v>
      </c>
      <c r="B5214" s="150" t="s">
        <v>32252</v>
      </c>
      <c r="C5214" s="150" t="s">
        <v>17097</v>
      </c>
      <c r="D5214" s="150">
        <v>11.12</v>
      </c>
      <c r="E5214" s="150">
        <v>8.74</v>
      </c>
      <c r="F5214" s="150" t="s">
        <v>22088</v>
      </c>
    </row>
    <row r="5215" spans="1:6" x14ac:dyDescent="0.15">
      <c r="A5215" s="150" t="s">
        <v>7629</v>
      </c>
      <c r="B5215" s="150" t="s">
        <v>32253</v>
      </c>
      <c r="C5215" s="150" t="s">
        <v>17098</v>
      </c>
      <c r="D5215" s="150">
        <v>1600000</v>
      </c>
      <c r="E5215" s="150">
        <v>1000000</v>
      </c>
      <c r="F5215" s="150" t="s">
        <v>22098</v>
      </c>
    </row>
    <row r="5216" spans="1:6" x14ac:dyDescent="0.15">
      <c r="A5216" s="150" t="s">
        <v>7630</v>
      </c>
      <c r="B5216" s="150" t="s">
        <v>32254</v>
      </c>
      <c r="C5216" s="150" t="s">
        <v>17099</v>
      </c>
      <c r="D5216" s="150">
        <v>56460</v>
      </c>
      <c r="E5216" s="150">
        <v>100390</v>
      </c>
      <c r="F5216" s="150" t="s">
        <v>22110</v>
      </c>
    </row>
    <row r="5217" spans="1:6" x14ac:dyDescent="0.15">
      <c r="A5217" s="150" t="s">
        <v>7631</v>
      </c>
      <c r="B5217" s="150" t="s">
        <v>32255</v>
      </c>
      <c r="C5217" s="150" t="s">
        <v>1675</v>
      </c>
      <c r="D5217" s="150">
        <v>207895.96</v>
      </c>
      <c r="E5217" s="150">
        <v>123310</v>
      </c>
      <c r="F5217" s="150" t="s">
        <v>18774</v>
      </c>
    </row>
    <row r="5218" spans="1:6" x14ac:dyDescent="0.15">
      <c r="A5218" s="150" t="s">
        <v>7632</v>
      </c>
      <c r="B5218" s="150" t="s">
        <v>32256</v>
      </c>
      <c r="C5218" s="150" t="s">
        <v>13898</v>
      </c>
      <c r="D5218" s="150">
        <v>288000</v>
      </c>
      <c r="E5218" s="150">
        <v>795500</v>
      </c>
      <c r="F5218" s="150" t="s">
        <v>24545</v>
      </c>
    </row>
    <row r="5219" spans="1:6" x14ac:dyDescent="0.15">
      <c r="A5219" s="150" t="s">
        <v>7633</v>
      </c>
      <c r="B5219" s="150" t="s">
        <v>32257</v>
      </c>
      <c r="C5219" s="150" t="s">
        <v>13986</v>
      </c>
      <c r="D5219" s="150">
        <v>719925220</v>
      </c>
      <c r="E5219" s="150">
        <v>805858300</v>
      </c>
      <c r="F5219" s="150" t="s">
        <v>32258</v>
      </c>
    </row>
    <row r="5220" spans="1:6" x14ac:dyDescent="0.15">
      <c r="A5220" s="150" t="s">
        <v>7634</v>
      </c>
      <c r="B5220" s="150" t="s">
        <v>32259</v>
      </c>
      <c r="C5220" s="150" t="s">
        <v>17101</v>
      </c>
      <c r="D5220" s="150">
        <v>67200</v>
      </c>
      <c r="E5220" s="150">
        <v>134400</v>
      </c>
      <c r="F5220" s="150" t="s">
        <v>28473</v>
      </c>
    </row>
    <row r="5221" spans="1:6" x14ac:dyDescent="0.15">
      <c r="A5221" s="150" t="s">
        <v>7635</v>
      </c>
      <c r="B5221" s="150" t="s">
        <v>32260</v>
      </c>
      <c r="C5221" s="150" t="s">
        <v>17102</v>
      </c>
      <c r="D5221" s="150">
        <v>1500000</v>
      </c>
      <c r="E5221" s="150">
        <v>60000</v>
      </c>
      <c r="F5221" s="150" t="s">
        <v>32261</v>
      </c>
    </row>
    <row r="5222" spans="1:6" x14ac:dyDescent="0.15">
      <c r="A5222" s="150" t="s">
        <v>7636</v>
      </c>
      <c r="B5222" s="150" t="s">
        <v>32262</v>
      </c>
      <c r="C5222" s="150" t="s">
        <v>17104</v>
      </c>
      <c r="D5222" s="150">
        <v>729110</v>
      </c>
      <c r="E5222" s="150">
        <v>1624000</v>
      </c>
      <c r="F5222" s="150" t="s">
        <v>27056</v>
      </c>
    </row>
    <row r="5223" spans="1:6" x14ac:dyDescent="0.15">
      <c r="A5223" s="150" t="s">
        <v>7637</v>
      </c>
      <c r="B5223" s="150" t="s">
        <v>32263</v>
      </c>
      <c r="C5223" s="150" t="s">
        <v>17105</v>
      </c>
      <c r="D5223" s="150">
        <v>868900</v>
      </c>
      <c r="E5223" s="150">
        <v>6345800</v>
      </c>
      <c r="F5223" s="150" t="s">
        <v>22103</v>
      </c>
    </row>
    <row r="5224" spans="1:6" x14ac:dyDescent="0.15">
      <c r="A5224" s="150" t="s">
        <v>7638</v>
      </c>
      <c r="B5224" s="150" t="s">
        <v>32264</v>
      </c>
      <c r="C5224" s="150" t="s">
        <v>1773</v>
      </c>
      <c r="D5224" s="150">
        <v>1200</v>
      </c>
      <c r="E5224" s="150">
        <v>777</v>
      </c>
      <c r="F5224" s="150" t="s">
        <v>22071</v>
      </c>
    </row>
    <row r="5225" spans="1:6" x14ac:dyDescent="0.15">
      <c r="A5225" s="150" t="s">
        <v>7639</v>
      </c>
      <c r="B5225" s="150" t="s">
        <v>32265</v>
      </c>
      <c r="C5225" s="150" t="s">
        <v>17106</v>
      </c>
      <c r="D5225" s="150">
        <v>1385536.9</v>
      </c>
      <c r="E5225" s="150">
        <v>1539211</v>
      </c>
      <c r="F5225" s="150" t="s">
        <v>18774</v>
      </c>
    </row>
    <row r="5226" spans="1:6" x14ac:dyDescent="0.15">
      <c r="A5226" s="150" t="s">
        <v>7640</v>
      </c>
      <c r="B5226" s="150" t="s">
        <v>32266</v>
      </c>
      <c r="C5226" s="150" t="s">
        <v>17107</v>
      </c>
      <c r="D5226" s="150">
        <v>25000</v>
      </c>
      <c r="E5226" s="150">
        <v>1600</v>
      </c>
      <c r="F5226" s="150" t="s">
        <v>22098</v>
      </c>
    </row>
    <row r="5227" spans="1:6" x14ac:dyDescent="0.15">
      <c r="A5227" s="150" t="s">
        <v>7641</v>
      </c>
      <c r="B5227" s="150" t="s">
        <v>32267</v>
      </c>
      <c r="C5227" s="150" t="s">
        <v>17108</v>
      </c>
      <c r="D5227" s="150">
        <v>10241808.5</v>
      </c>
      <c r="E5227" s="150">
        <v>12637395</v>
      </c>
      <c r="F5227" s="150" t="s">
        <v>24460</v>
      </c>
    </row>
    <row r="5228" spans="1:6" x14ac:dyDescent="0.15">
      <c r="A5228" s="150" t="s">
        <v>7642</v>
      </c>
      <c r="B5228" s="150" t="s">
        <v>32268</v>
      </c>
      <c r="C5228" s="150" t="s">
        <v>17109</v>
      </c>
      <c r="D5228" s="150">
        <v>498895360</v>
      </c>
      <c r="E5228" s="150">
        <v>503528040</v>
      </c>
      <c r="F5228" s="150" t="s">
        <v>32269</v>
      </c>
    </row>
    <row r="5229" spans="1:6" x14ac:dyDescent="0.15">
      <c r="A5229" s="150" t="s">
        <v>7643</v>
      </c>
      <c r="B5229" s="150" t="s">
        <v>32270</v>
      </c>
      <c r="C5229" s="150" t="s">
        <v>17110</v>
      </c>
      <c r="D5229" s="150">
        <v>1500000</v>
      </c>
      <c r="E5229" s="150">
        <v>2000000</v>
      </c>
      <c r="F5229" s="150" t="s">
        <v>22051</v>
      </c>
    </row>
    <row r="5230" spans="1:6" x14ac:dyDescent="0.15">
      <c r="A5230" s="150" t="s">
        <v>7644</v>
      </c>
      <c r="B5230" s="150" t="s">
        <v>32271</v>
      </c>
      <c r="C5230" s="150" t="s">
        <v>16282</v>
      </c>
      <c r="D5230" s="150">
        <v>603388.18000000005</v>
      </c>
      <c r="E5230" s="150">
        <v>3090210</v>
      </c>
      <c r="F5230" s="150" t="s">
        <v>24545</v>
      </c>
    </row>
    <row r="5231" spans="1:6" x14ac:dyDescent="0.15">
      <c r="A5231" s="150" t="s">
        <v>7645</v>
      </c>
      <c r="B5231" s="150" t="s">
        <v>32272</v>
      </c>
      <c r="C5231" s="150" t="s">
        <v>17111</v>
      </c>
      <c r="D5231" s="150">
        <v>2617646</v>
      </c>
      <c r="E5231" s="150">
        <v>2377904.4</v>
      </c>
      <c r="F5231" s="150" t="s">
        <v>26668</v>
      </c>
    </row>
    <row r="5232" spans="1:6" x14ac:dyDescent="0.15">
      <c r="A5232" s="150" t="s">
        <v>7646</v>
      </c>
      <c r="B5232" s="150" t="s">
        <v>32273</v>
      </c>
      <c r="C5232" s="150" t="s">
        <v>17112</v>
      </c>
      <c r="D5232" s="150">
        <v>1213929295</v>
      </c>
      <c r="E5232" s="150">
        <v>1274302725</v>
      </c>
      <c r="F5232" s="150" t="s">
        <v>24575</v>
      </c>
    </row>
    <row r="5233" spans="1:6" x14ac:dyDescent="0.15">
      <c r="A5233" s="150" t="s">
        <v>7647</v>
      </c>
      <c r="B5233" s="150" t="s">
        <v>32274</v>
      </c>
      <c r="C5233" s="150" t="s">
        <v>17114</v>
      </c>
      <c r="D5233" s="150">
        <v>750</v>
      </c>
      <c r="E5233" s="150">
        <v>500</v>
      </c>
      <c r="F5233" s="150" t="s">
        <v>24739</v>
      </c>
    </row>
    <row r="5234" spans="1:6" x14ac:dyDescent="0.15">
      <c r="A5234" s="150" t="s">
        <v>7648</v>
      </c>
      <c r="B5234" s="150" t="s">
        <v>32275</v>
      </c>
      <c r="C5234" s="150" t="s">
        <v>2204</v>
      </c>
      <c r="D5234" s="150">
        <v>459000</v>
      </c>
      <c r="E5234" s="150">
        <v>159000</v>
      </c>
      <c r="F5234" s="150" t="s">
        <v>22067</v>
      </c>
    </row>
    <row r="5235" spans="1:6" x14ac:dyDescent="0.15">
      <c r="A5235" s="150" t="s">
        <v>7649</v>
      </c>
      <c r="B5235" s="150" t="s">
        <v>32276</v>
      </c>
      <c r="C5235" s="150" t="s">
        <v>16619</v>
      </c>
      <c r="D5235" s="150">
        <v>446588</v>
      </c>
      <c r="E5235" s="150">
        <v>423764</v>
      </c>
      <c r="F5235" s="150" t="s">
        <v>18774</v>
      </c>
    </row>
    <row r="5236" spans="1:6" x14ac:dyDescent="0.15">
      <c r="A5236" s="150" t="s">
        <v>7650</v>
      </c>
      <c r="B5236" s="150" t="s">
        <v>32277</v>
      </c>
      <c r="C5236" s="150" t="s">
        <v>17115</v>
      </c>
      <c r="D5236" s="150">
        <v>1560000</v>
      </c>
      <c r="E5236" s="150">
        <v>1932000</v>
      </c>
      <c r="F5236" s="150" t="s">
        <v>32278</v>
      </c>
    </row>
    <row r="5237" spans="1:6" x14ac:dyDescent="0.15">
      <c r="A5237" s="150" t="s">
        <v>7651</v>
      </c>
      <c r="B5237" s="150" t="s">
        <v>32279</v>
      </c>
      <c r="C5237" s="150" t="s">
        <v>17117</v>
      </c>
      <c r="D5237" s="150">
        <v>1442600</v>
      </c>
      <c r="E5237" s="150">
        <v>1886800</v>
      </c>
      <c r="F5237" s="150" t="s">
        <v>32280</v>
      </c>
    </row>
    <row r="5238" spans="1:6" x14ac:dyDescent="0.15">
      <c r="A5238" s="150" t="s">
        <v>7652</v>
      </c>
      <c r="B5238" s="150" t="s">
        <v>32281</v>
      </c>
      <c r="C5238" s="150" t="s">
        <v>17118</v>
      </c>
      <c r="D5238" s="150">
        <v>7500</v>
      </c>
      <c r="E5238" s="150">
        <v>7500</v>
      </c>
      <c r="F5238" s="150" t="s">
        <v>22136</v>
      </c>
    </row>
    <row r="5239" spans="1:6" x14ac:dyDescent="0.15">
      <c r="A5239" s="150" t="s">
        <v>7653</v>
      </c>
      <c r="B5239" s="150" t="s">
        <v>32282</v>
      </c>
      <c r="C5239" s="150" t="s">
        <v>12043</v>
      </c>
      <c r="D5239" s="150">
        <v>265223.13</v>
      </c>
      <c r="E5239" s="150">
        <v>306022.65999999997</v>
      </c>
      <c r="F5239" s="150" t="s">
        <v>22078</v>
      </c>
    </row>
    <row r="5240" spans="1:6" x14ac:dyDescent="0.15">
      <c r="A5240" s="150" t="s">
        <v>7654</v>
      </c>
      <c r="B5240" s="150" t="s">
        <v>32283</v>
      </c>
      <c r="C5240" s="150" t="s">
        <v>14157</v>
      </c>
      <c r="D5240" s="150">
        <v>99900</v>
      </c>
      <c r="E5240" s="150">
        <v>79350</v>
      </c>
      <c r="F5240" s="150" t="s">
        <v>14062</v>
      </c>
    </row>
    <row r="5241" spans="1:6" x14ac:dyDescent="0.15">
      <c r="A5241" s="150" t="s">
        <v>7655</v>
      </c>
      <c r="B5241" s="150" t="s">
        <v>32284</v>
      </c>
      <c r="C5241" s="150" t="s">
        <v>17119</v>
      </c>
      <c r="D5241" s="150">
        <v>1481035</v>
      </c>
      <c r="E5241" s="150">
        <v>1675525</v>
      </c>
      <c r="F5241" s="150" t="s">
        <v>18774</v>
      </c>
    </row>
    <row r="5242" spans="1:6" x14ac:dyDescent="0.15">
      <c r="A5242" s="150" t="s">
        <v>7656</v>
      </c>
      <c r="B5242" s="150" t="s">
        <v>32285</v>
      </c>
      <c r="C5242" s="150" t="s">
        <v>17120</v>
      </c>
      <c r="D5242" s="150">
        <v>225000</v>
      </c>
      <c r="E5242" s="150">
        <v>1140000</v>
      </c>
      <c r="F5242" s="150" t="s">
        <v>32286</v>
      </c>
    </row>
    <row r="5243" spans="1:6" x14ac:dyDescent="0.15">
      <c r="A5243" s="150" t="s">
        <v>7657</v>
      </c>
      <c r="B5243" s="150" t="s">
        <v>32287</v>
      </c>
      <c r="C5243" s="150" t="s">
        <v>12205</v>
      </c>
      <c r="D5243" s="150">
        <v>30808750</v>
      </c>
      <c r="E5243" s="150">
        <v>35239752</v>
      </c>
      <c r="F5243" s="150" t="s">
        <v>32288</v>
      </c>
    </row>
    <row r="5244" spans="1:6" x14ac:dyDescent="0.15">
      <c r="A5244" s="150" t="s">
        <v>7658</v>
      </c>
      <c r="B5244" s="150" t="s">
        <v>32289</v>
      </c>
      <c r="C5244" s="150" t="s">
        <v>17121</v>
      </c>
      <c r="D5244" s="150">
        <v>23000</v>
      </c>
      <c r="E5244" s="150">
        <v>23000</v>
      </c>
      <c r="F5244" s="150" t="s">
        <v>22110</v>
      </c>
    </row>
    <row r="5245" spans="1:6" x14ac:dyDescent="0.15">
      <c r="A5245" s="150" t="s">
        <v>7659</v>
      </c>
      <c r="B5245" s="150" t="s">
        <v>32290</v>
      </c>
      <c r="C5245" s="150" t="s">
        <v>17122</v>
      </c>
      <c r="D5245" s="150">
        <v>1650000</v>
      </c>
      <c r="E5245" s="150">
        <v>2000000</v>
      </c>
      <c r="F5245" s="150" t="s">
        <v>32291</v>
      </c>
    </row>
    <row r="5246" spans="1:6" x14ac:dyDescent="0.15">
      <c r="A5246" s="150" t="s">
        <v>7660</v>
      </c>
      <c r="B5246" s="150" t="s">
        <v>32292</v>
      </c>
      <c r="C5246" s="150" t="s">
        <v>17123</v>
      </c>
      <c r="D5246" s="150">
        <v>11466237.5</v>
      </c>
      <c r="E5246" s="150">
        <v>12398861.5</v>
      </c>
      <c r="F5246" s="150" t="s">
        <v>28280</v>
      </c>
    </row>
    <row r="5247" spans="1:6" x14ac:dyDescent="0.15">
      <c r="A5247" s="150" t="s">
        <v>7661</v>
      </c>
      <c r="B5247" s="150" t="s">
        <v>32293</v>
      </c>
      <c r="C5247" s="150" t="s">
        <v>17124</v>
      </c>
      <c r="D5247" s="150">
        <v>114100</v>
      </c>
      <c r="E5247" s="150">
        <v>121050</v>
      </c>
      <c r="F5247" s="150" t="s">
        <v>28157</v>
      </c>
    </row>
    <row r="5248" spans="1:6" x14ac:dyDescent="0.15">
      <c r="A5248" s="150" t="s">
        <v>7662</v>
      </c>
      <c r="B5248" s="150" t="s">
        <v>32294</v>
      </c>
      <c r="C5248" s="150" t="s">
        <v>17125</v>
      </c>
      <c r="D5248" s="150">
        <v>38987600</v>
      </c>
      <c r="E5248" s="150">
        <v>47769340</v>
      </c>
      <c r="F5248" s="150" t="s">
        <v>24488</v>
      </c>
    </row>
    <row r="5249" spans="1:6" x14ac:dyDescent="0.15">
      <c r="A5249" s="150" t="s">
        <v>7663</v>
      </c>
      <c r="B5249" s="150" t="s">
        <v>32295</v>
      </c>
      <c r="C5249" s="150" t="s">
        <v>16419</v>
      </c>
      <c r="D5249" s="150">
        <v>170</v>
      </c>
      <c r="E5249" s="150">
        <v>90</v>
      </c>
      <c r="F5249" s="150" t="s">
        <v>24739</v>
      </c>
    </row>
    <row r="5250" spans="1:6" x14ac:dyDescent="0.15">
      <c r="A5250" s="150" t="s">
        <v>7664</v>
      </c>
      <c r="B5250" s="150" t="s">
        <v>32296</v>
      </c>
      <c r="C5250" s="150" t="s">
        <v>12605</v>
      </c>
      <c r="D5250" s="150">
        <v>38650000</v>
      </c>
      <c r="E5250" s="150">
        <v>49006000</v>
      </c>
      <c r="F5250" s="150" t="s">
        <v>22172</v>
      </c>
    </row>
    <row r="5251" spans="1:6" x14ac:dyDescent="0.15">
      <c r="A5251" s="150" t="s">
        <v>7665</v>
      </c>
      <c r="B5251" s="150" t="s">
        <v>32297</v>
      </c>
      <c r="C5251" s="150" t="s">
        <v>17126</v>
      </c>
      <c r="D5251" s="150">
        <v>1800000</v>
      </c>
      <c r="E5251" s="150">
        <v>9000000</v>
      </c>
      <c r="F5251" s="150" t="s">
        <v>32298</v>
      </c>
    </row>
    <row r="5252" spans="1:6" x14ac:dyDescent="0.15">
      <c r="A5252" s="150" t="s">
        <v>7666</v>
      </c>
      <c r="B5252" s="150" t="s">
        <v>32299</v>
      </c>
      <c r="C5252" s="150" t="s">
        <v>17127</v>
      </c>
      <c r="D5252" s="150">
        <v>461400</v>
      </c>
      <c r="E5252" s="150">
        <v>205000</v>
      </c>
      <c r="F5252" s="150" t="s">
        <v>22067</v>
      </c>
    </row>
    <row r="5253" spans="1:6" x14ac:dyDescent="0.15">
      <c r="A5253" s="150" t="s">
        <v>7667</v>
      </c>
      <c r="B5253" s="150" t="s">
        <v>32300</v>
      </c>
      <c r="C5253" s="150" t="s">
        <v>17128</v>
      </c>
      <c r="D5253" s="150">
        <v>34278863.600000001</v>
      </c>
      <c r="E5253" s="150">
        <v>61336670.5</v>
      </c>
      <c r="F5253" s="150" t="s">
        <v>24571</v>
      </c>
    </row>
    <row r="5254" spans="1:6" x14ac:dyDescent="0.15">
      <c r="A5254" s="150" t="s">
        <v>7668</v>
      </c>
      <c r="B5254" s="150" t="s">
        <v>32301</v>
      </c>
      <c r="C5254" s="150" t="s">
        <v>17129</v>
      </c>
      <c r="D5254" s="150">
        <v>9880</v>
      </c>
      <c r="E5254" s="150">
        <v>5980</v>
      </c>
      <c r="F5254" s="150" t="s">
        <v>22088</v>
      </c>
    </row>
    <row r="5255" spans="1:6" x14ac:dyDescent="0.15">
      <c r="A5255" s="150" t="s">
        <v>7669</v>
      </c>
      <c r="B5255" s="150" t="s">
        <v>32302</v>
      </c>
      <c r="C5255" s="150" t="s">
        <v>17131</v>
      </c>
      <c r="D5255" s="150">
        <v>91182.95</v>
      </c>
      <c r="E5255" s="150">
        <v>87918.95</v>
      </c>
      <c r="F5255" s="150" t="s">
        <v>32303</v>
      </c>
    </row>
    <row r="5256" spans="1:6" x14ac:dyDescent="0.15">
      <c r="A5256" s="150" t="s">
        <v>7670</v>
      </c>
      <c r="B5256" s="150" t="s">
        <v>32304</v>
      </c>
      <c r="C5256" s="150" t="s">
        <v>17133</v>
      </c>
      <c r="D5256" s="150">
        <v>870000000</v>
      </c>
      <c r="E5256" s="150">
        <v>1894000000</v>
      </c>
      <c r="F5256" s="150" t="s">
        <v>27061</v>
      </c>
    </row>
    <row r="5257" spans="1:6" x14ac:dyDescent="0.15">
      <c r="A5257" s="150" t="s">
        <v>7671</v>
      </c>
      <c r="B5257" s="150" t="s">
        <v>32305</v>
      </c>
      <c r="C5257" s="150" t="s">
        <v>17134</v>
      </c>
      <c r="D5257" s="150">
        <v>3250550</v>
      </c>
      <c r="E5257" s="150">
        <v>4717210</v>
      </c>
      <c r="F5257" s="150" t="s">
        <v>22060</v>
      </c>
    </row>
    <row r="5258" spans="1:6" x14ac:dyDescent="0.15">
      <c r="A5258" s="150" t="s">
        <v>7672</v>
      </c>
      <c r="B5258" s="150" t="s">
        <v>32306</v>
      </c>
      <c r="C5258" s="150" t="s">
        <v>17135</v>
      </c>
      <c r="D5258" s="150">
        <v>504675.39</v>
      </c>
      <c r="E5258" s="150">
        <v>318848.3</v>
      </c>
      <c r="F5258" s="150" t="s">
        <v>27477</v>
      </c>
    </row>
    <row r="5259" spans="1:6" x14ac:dyDescent="0.15">
      <c r="A5259" s="150" t="s">
        <v>7673</v>
      </c>
      <c r="B5259" s="150" t="s">
        <v>32307</v>
      </c>
      <c r="C5259" s="150" t="s">
        <v>17136</v>
      </c>
      <c r="D5259" s="150">
        <v>6500</v>
      </c>
      <c r="E5259" s="150">
        <v>26600</v>
      </c>
      <c r="F5259" s="150" t="s">
        <v>18774</v>
      </c>
    </row>
    <row r="5260" spans="1:6" x14ac:dyDescent="0.15">
      <c r="A5260" s="150" t="s">
        <v>7674</v>
      </c>
      <c r="B5260" s="150" t="s">
        <v>32308</v>
      </c>
      <c r="C5260" s="150" t="s">
        <v>17137</v>
      </c>
      <c r="D5260" s="150">
        <v>4500000</v>
      </c>
      <c r="E5260" s="150">
        <v>10557000</v>
      </c>
      <c r="F5260" s="150" t="s">
        <v>22098</v>
      </c>
    </row>
    <row r="5261" spans="1:6" x14ac:dyDescent="0.15">
      <c r="A5261" s="150" t="s">
        <v>7675</v>
      </c>
      <c r="B5261" s="150" t="s">
        <v>32309</v>
      </c>
      <c r="C5261" s="150" t="s">
        <v>17138</v>
      </c>
      <c r="D5261" s="150">
        <v>7707400</v>
      </c>
      <c r="E5261" s="150">
        <v>15299000</v>
      </c>
      <c r="F5261" s="150" t="s">
        <v>32310</v>
      </c>
    </row>
    <row r="5262" spans="1:6" x14ac:dyDescent="0.15">
      <c r="A5262" s="150" t="s">
        <v>7676</v>
      </c>
      <c r="B5262" s="150" t="s">
        <v>32311</v>
      </c>
      <c r="C5262" s="150" t="s">
        <v>17140</v>
      </c>
      <c r="D5262" s="150">
        <v>563949770</v>
      </c>
      <c r="E5262" s="150">
        <v>637972383</v>
      </c>
      <c r="F5262" s="150" t="s">
        <v>22111</v>
      </c>
    </row>
    <row r="5263" spans="1:6" x14ac:dyDescent="0.15">
      <c r="A5263" s="150" t="s">
        <v>7677</v>
      </c>
      <c r="B5263" s="150" t="s">
        <v>32312</v>
      </c>
      <c r="C5263" s="150" t="s">
        <v>17141</v>
      </c>
      <c r="D5263" s="150">
        <v>36350052</v>
      </c>
      <c r="E5263" s="150">
        <v>54330000</v>
      </c>
      <c r="F5263" s="150" t="s">
        <v>32313</v>
      </c>
    </row>
    <row r="5264" spans="1:6" x14ac:dyDescent="0.15">
      <c r="A5264" s="150" t="s">
        <v>7678</v>
      </c>
      <c r="B5264" s="150" t="s">
        <v>32314</v>
      </c>
      <c r="C5264" s="150" t="s">
        <v>17142</v>
      </c>
      <c r="D5264" s="150">
        <v>170626</v>
      </c>
      <c r="E5264" s="150">
        <v>151771</v>
      </c>
      <c r="F5264" s="150" t="s">
        <v>22067</v>
      </c>
    </row>
    <row r="5265" spans="1:6" x14ac:dyDescent="0.15">
      <c r="A5265" s="150" t="s">
        <v>7679</v>
      </c>
      <c r="B5265" s="150" t="s">
        <v>32315</v>
      </c>
      <c r="C5265" s="150" t="s">
        <v>17143</v>
      </c>
      <c r="D5265" s="150">
        <v>28382600</v>
      </c>
      <c r="E5265" s="150">
        <v>43439000</v>
      </c>
      <c r="F5265" s="150" t="s">
        <v>24465</v>
      </c>
    </row>
    <row r="5266" spans="1:6" x14ac:dyDescent="0.15">
      <c r="A5266" s="150" t="s">
        <v>7680</v>
      </c>
      <c r="B5266" s="150" t="s">
        <v>32316</v>
      </c>
      <c r="C5266" s="150" t="s">
        <v>17144</v>
      </c>
      <c r="D5266" s="150">
        <v>44000</v>
      </c>
      <c r="E5266" s="150">
        <v>68500</v>
      </c>
      <c r="F5266" s="150" t="s">
        <v>22049</v>
      </c>
    </row>
    <row r="5267" spans="1:6" x14ac:dyDescent="0.15">
      <c r="A5267" s="150" t="s">
        <v>7681</v>
      </c>
      <c r="B5267" s="150" t="s">
        <v>32317</v>
      </c>
      <c r="C5267" s="150" t="s">
        <v>17145</v>
      </c>
      <c r="D5267" s="150">
        <v>519700</v>
      </c>
      <c r="E5267" s="150">
        <v>696000</v>
      </c>
      <c r="F5267" s="150" t="s">
        <v>29919</v>
      </c>
    </row>
    <row r="5268" spans="1:6" x14ac:dyDescent="0.15">
      <c r="A5268" s="150" t="s">
        <v>7682</v>
      </c>
      <c r="B5268" s="150" t="s">
        <v>32318</v>
      </c>
      <c r="C5268" s="150" t="s">
        <v>17146</v>
      </c>
      <c r="D5268" s="150">
        <v>2427750</v>
      </c>
      <c r="E5268" s="150">
        <v>2451240</v>
      </c>
      <c r="F5268" s="150" t="s">
        <v>24465</v>
      </c>
    </row>
    <row r="5269" spans="1:6" x14ac:dyDescent="0.15">
      <c r="A5269" s="150" t="s">
        <v>7683</v>
      </c>
      <c r="B5269" s="150" t="s">
        <v>32319</v>
      </c>
      <c r="C5269" s="150" t="s">
        <v>17147</v>
      </c>
      <c r="D5269" s="150">
        <v>22933000</v>
      </c>
      <c r="E5269" s="150">
        <v>25524000</v>
      </c>
      <c r="F5269" s="150" t="s">
        <v>24575</v>
      </c>
    </row>
    <row r="5270" spans="1:6" x14ac:dyDescent="0.15">
      <c r="A5270" s="150" t="s">
        <v>7684</v>
      </c>
      <c r="B5270" s="150" t="s">
        <v>32320</v>
      </c>
      <c r="C5270" s="150" t="s">
        <v>17148</v>
      </c>
      <c r="D5270" s="150">
        <v>251000</v>
      </c>
      <c r="E5270" s="150">
        <v>261400</v>
      </c>
      <c r="F5270" s="150" t="s">
        <v>22067</v>
      </c>
    </row>
    <row r="5271" spans="1:6" x14ac:dyDescent="0.15">
      <c r="A5271" s="150" t="s">
        <v>7685</v>
      </c>
      <c r="B5271" s="150" t="s">
        <v>32321</v>
      </c>
      <c r="C5271" s="150" t="s">
        <v>17149</v>
      </c>
      <c r="D5271" s="150">
        <v>4640000</v>
      </c>
      <c r="E5271" s="150">
        <v>7700000</v>
      </c>
      <c r="F5271" s="150" t="s">
        <v>22138</v>
      </c>
    </row>
    <row r="5272" spans="1:6" x14ac:dyDescent="0.15">
      <c r="A5272" s="150" t="s">
        <v>7686</v>
      </c>
      <c r="B5272" s="150" t="s">
        <v>32322</v>
      </c>
      <c r="C5272" s="150" t="s">
        <v>17150</v>
      </c>
      <c r="D5272" s="150">
        <v>4660000</v>
      </c>
      <c r="E5272" s="150">
        <v>20000000</v>
      </c>
      <c r="F5272" s="150" t="s">
        <v>32323</v>
      </c>
    </row>
    <row r="5273" spans="1:6" x14ac:dyDescent="0.15">
      <c r="A5273" s="150" t="s">
        <v>7687</v>
      </c>
      <c r="B5273" s="150" t="s">
        <v>32324</v>
      </c>
      <c r="C5273" s="150" t="s">
        <v>13734</v>
      </c>
      <c r="D5273" s="150">
        <v>370691</v>
      </c>
      <c r="E5273" s="150">
        <v>462980</v>
      </c>
      <c r="F5273" s="150" t="s">
        <v>18774</v>
      </c>
    </row>
    <row r="5274" spans="1:6" x14ac:dyDescent="0.15">
      <c r="A5274" s="150" t="s">
        <v>7688</v>
      </c>
      <c r="B5274" s="150" t="s">
        <v>32325</v>
      </c>
      <c r="C5274" s="150" t="s">
        <v>17151</v>
      </c>
      <c r="D5274" s="150">
        <v>353350</v>
      </c>
      <c r="E5274" s="150">
        <v>510000</v>
      </c>
      <c r="F5274" s="150" t="s">
        <v>18774</v>
      </c>
    </row>
    <row r="5275" spans="1:6" x14ac:dyDescent="0.15">
      <c r="A5275" s="150" t="s">
        <v>7689</v>
      </c>
      <c r="B5275" s="150" t="s">
        <v>32326</v>
      </c>
      <c r="C5275" s="150" t="s">
        <v>17152</v>
      </c>
      <c r="D5275" s="150">
        <v>509000</v>
      </c>
      <c r="E5275" s="150">
        <v>600000</v>
      </c>
      <c r="F5275" s="150" t="s">
        <v>30074</v>
      </c>
    </row>
    <row r="5276" spans="1:6" x14ac:dyDescent="0.15">
      <c r="A5276" s="150" t="s">
        <v>7690</v>
      </c>
      <c r="B5276" s="150" t="s">
        <v>32327</v>
      </c>
      <c r="C5276" s="150" t="s">
        <v>17153</v>
      </c>
      <c r="D5276" s="150">
        <v>107649</v>
      </c>
      <c r="E5276" s="150">
        <v>134136</v>
      </c>
      <c r="F5276" s="150" t="s">
        <v>24477</v>
      </c>
    </row>
    <row r="5277" spans="1:6" x14ac:dyDescent="0.15">
      <c r="A5277" s="150" t="s">
        <v>7691</v>
      </c>
      <c r="B5277" s="150" t="s">
        <v>32328</v>
      </c>
      <c r="C5277" s="150" t="s">
        <v>17154</v>
      </c>
      <c r="D5277" s="150">
        <v>7110996</v>
      </c>
      <c r="E5277" s="150">
        <v>8854994</v>
      </c>
      <c r="F5277" s="150" t="s">
        <v>32329</v>
      </c>
    </row>
    <row r="5278" spans="1:6" x14ac:dyDescent="0.15">
      <c r="A5278" s="150" t="s">
        <v>7692</v>
      </c>
      <c r="B5278" s="150" t="s">
        <v>32330</v>
      </c>
      <c r="C5278" s="150" t="s">
        <v>17155</v>
      </c>
      <c r="D5278" s="150">
        <v>130000</v>
      </c>
      <c r="E5278" s="150">
        <v>100000</v>
      </c>
      <c r="F5278" s="150" t="s">
        <v>24529</v>
      </c>
    </row>
    <row r="5279" spans="1:6" x14ac:dyDescent="0.15">
      <c r="A5279" s="150" t="s">
        <v>7693</v>
      </c>
      <c r="B5279" s="150" t="s">
        <v>32331</v>
      </c>
      <c r="C5279" s="150" t="s">
        <v>17156</v>
      </c>
      <c r="D5279" s="150">
        <v>3764700</v>
      </c>
      <c r="E5279" s="150">
        <v>4060000</v>
      </c>
      <c r="F5279" s="150" t="s">
        <v>22098</v>
      </c>
    </row>
    <row r="5280" spans="1:6" x14ac:dyDescent="0.15">
      <c r="A5280" s="150" t="s">
        <v>7694</v>
      </c>
      <c r="B5280" s="150" t="s">
        <v>32332</v>
      </c>
      <c r="C5280" s="150" t="s">
        <v>2145</v>
      </c>
      <c r="D5280" s="150">
        <v>5239690</v>
      </c>
      <c r="E5280" s="150">
        <v>5806590</v>
      </c>
      <c r="F5280" s="150" t="s">
        <v>32333</v>
      </c>
    </row>
    <row r="5281" spans="1:6" x14ac:dyDescent="0.15">
      <c r="A5281" s="150" t="s">
        <v>7695</v>
      </c>
      <c r="B5281" s="150" t="s">
        <v>32334</v>
      </c>
      <c r="C5281" s="150" t="s">
        <v>13257</v>
      </c>
      <c r="D5281" s="150">
        <v>720000</v>
      </c>
      <c r="E5281" s="150">
        <v>915000</v>
      </c>
      <c r="F5281" s="150" t="s">
        <v>24529</v>
      </c>
    </row>
    <row r="5282" spans="1:6" x14ac:dyDescent="0.15">
      <c r="A5282" s="150" t="s">
        <v>7696</v>
      </c>
      <c r="B5282" s="150" t="s">
        <v>32335</v>
      </c>
      <c r="C5282" s="150" t="s">
        <v>17157</v>
      </c>
      <c r="D5282" s="150">
        <v>253814</v>
      </c>
      <c r="E5282" s="150">
        <v>294530</v>
      </c>
      <c r="F5282" s="150" t="s">
        <v>22093</v>
      </c>
    </row>
    <row r="5283" spans="1:6" x14ac:dyDescent="0.15">
      <c r="A5283" s="150" t="s">
        <v>7697</v>
      </c>
      <c r="B5283" s="150" t="s">
        <v>32336</v>
      </c>
      <c r="C5283" s="150" t="s">
        <v>17158</v>
      </c>
      <c r="D5283" s="150">
        <v>210388</v>
      </c>
      <c r="E5283" s="150">
        <v>23052</v>
      </c>
      <c r="F5283" s="150" t="s">
        <v>18774</v>
      </c>
    </row>
    <row r="5284" spans="1:6" x14ac:dyDescent="0.15">
      <c r="A5284" s="150" t="s">
        <v>7698</v>
      </c>
      <c r="B5284" s="150" t="s">
        <v>32337</v>
      </c>
      <c r="C5284" s="150" t="s">
        <v>17159</v>
      </c>
      <c r="D5284" s="150">
        <v>242356.7</v>
      </c>
      <c r="E5284" s="150">
        <v>292398.40000000002</v>
      </c>
      <c r="F5284" s="150" t="s">
        <v>24459</v>
      </c>
    </row>
    <row r="5285" spans="1:6" x14ac:dyDescent="0.15">
      <c r="A5285" s="150" t="s">
        <v>7699</v>
      </c>
      <c r="B5285" s="150" t="s">
        <v>32338</v>
      </c>
      <c r="C5285" s="150" t="s">
        <v>14157</v>
      </c>
      <c r="D5285" s="150">
        <v>12699600</v>
      </c>
      <c r="E5285" s="150">
        <v>13605000</v>
      </c>
      <c r="F5285" s="150" t="s">
        <v>24477</v>
      </c>
    </row>
    <row r="5286" spans="1:6" x14ac:dyDescent="0.15">
      <c r="A5286" s="150" t="s">
        <v>7700</v>
      </c>
      <c r="B5286" s="150" t="s">
        <v>32339</v>
      </c>
      <c r="C5286" s="150" t="s">
        <v>17160</v>
      </c>
      <c r="D5286" s="150">
        <v>23000</v>
      </c>
      <c r="E5286" s="150">
        <v>23000</v>
      </c>
      <c r="F5286" s="150" t="s">
        <v>22110</v>
      </c>
    </row>
    <row r="5287" spans="1:6" x14ac:dyDescent="0.15">
      <c r="A5287" s="150" t="s">
        <v>7701</v>
      </c>
      <c r="B5287" s="150" t="s">
        <v>32340</v>
      </c>
      <c r="C5287" s="150" t="s">
        <v>17161</v>
      </c>
      <c r="D5287" s="150">
        <v>17750000</v>
      </c>
      <c r="E5287" s="150">
        <v>25750000</v>
      </c>
      <c r="F5287" s="150" t="s">
        <v>24497</v>
      </c>
    </row>
    <row r="5288" spans="1:6" x14ac:dyDescent="0.15">
      <c r="A5288" s="150" t="s">
        <v>7702</v>
      </c>
      <c r="B5288" s="150" t="s">
        <v>32341</v>
      </c>
      <c r="C5288" s="150" t="s">
        <v>17162</v>
      </c>
      <c r="D5288" s="150">
        <v>508950</v>
      </c>
      <c r="E5288" s="150">
        <v>611772.96</v>
      </c>
      <c r="F5288" s="150" t="s">
        <v>22078</v>
      </c>
    </row>
    <row r="5289" spans="1:6" x14ac:dyDescent="0.15">
      <c r="A5289" s="150" t="s">
        <v>7703</v>
      </c>
      <c r="B5289" s="150" t="s">
        <v>32342</v>
      </c>
      <c r="C5289" s="150" t="s">
        <v>17163</v>
      </c>
      <c r="D5289" s="150">
        <v>5530</v>
      </c>
      <c r="E5289" s="150">
        <v>5600</v>
      </c>
      <c r="F5289" s="150" t="s">
        <v>24529</v>
      </c>
    </row>
    <row r="5290" spans="1:6" x14ac:dyDescent="0.15">
      <c r="A5290" s="150" t="s">
        <v>7704</v>
      </c>
      <c r="B5290" s="150" t="s">
        <v>32343</v>
      </c>
      <c r="C5290" s="150" t="s">
        <v>17164</v>
      </c>
      <c r="D5290" s="150">
        <v>257570</v>
      </c>
      <c r="E5290" s="150">
        <v>202600</v>
      </c>
      <c r="F5290" s="150" t="s">
        <v>32344</v>
      </c>
    </row>
    <row r="5291" spans="1:6" x14ac:dyDescent="0.15">
      <c r="A5291" s="150" t="s">
        <v>7705</v>
      </c>
      <c r="B5291" s="150" t="s">
        <v>32345</v>
      </c>
      <c r="C5291" s="150" t="s">
        <v>12423</v>
      </c>
      <c r="D5291" s="150">
        <v>5110</v>
      </c>
      <c r="E5291" s="150">
        <v>4640</v>
      </c>
      <c r="F5291" s="150" t="s">
        <v>24498</v>
      </c>
    </row>
    <row r="5292" spans="1:6" x14ac:dyDescent="0.15">
      <c r="A5292" s="150" t="s">
        <v>7706</v>
      </c>
      <c r="B5292" s="150" t="s">
        <v>32346</v>
      </c>
      <c r="C5292" s="150" t="s">
        <v>17165</v>
      </c>
      <c r="D5292" s="150">
        <v>9600000</v>
      </c>
      <c r="E5292" s="150">
        <v>9400000</v>
      </c>
      <c r="F5292" s="150" t="s">
        <v>22060</v>
      </c>
    </row>
    <row r="5293" spans="1:6" x14ac:dyDescent="0.15">
      <c r="A5293" s="150" t="s">
        <v>7707</v>
      </c>
      <c r="B5293" s="150" t="s">
        <v>32347</v>
      </c>
      <c r="C5293" s="150" t="s">
        <v>17166</v>
      </c>
      <c r="D5293" s="150">
        <v>118803</v>
      </c>
      <c r="E5293" s="150">
        <v>220636</v>
      </c>
      <c r="F5293" s="150" t="s">
        <v>24529</v>
      </c>
    </row>
    <row r="5294" spans="1:6" x14ac:dyDescent="0.15">
      <c r="A5294" s="150" t="s">
        <v>7708</v>
      </c>
      <c r="B5294" s="150" t="s">
        <v>32348</v>
      </c>
      <c r="C5294" s="150" t="s">
        <v>17167</v>
      </c>
      <c r="D5294" s="150">
        <v>154900</v>
      </c>
      <c r="E5294" s="150">
        <v>176700</v>
      </c>
      <c r="F5294" s="150" t="s">
        <v>30839</v>
      </c>
    </row>
    <row r="5295" spans="1:6" x14ac:dyDescent="0.15">
      <c r="A5295" s="150" t="s">
        <v>7709</v>
      </c>
      <c r="B5295" s="150" t="s">
        <v>32349</v>
      </c>
      <c r="C5295" s="150" t="s">
        <v>17168</v>
      </c>
      <c r="D5295" s="150">
        <v>850000</v>
      </c>
      <c r="E5295" s="150">
        <v>1093200</v>
      </c>
      <c r="F5295" s="150" t="s">
        <v>32350</v>
      </c>
    </row>
    <row r="5296" spans="1:6" x14ac:dyDescent="0.15">
      <c r="A5296" s="150" t="s">
        <v>7710</v>
      </c>
      <c r="B5296" s="150" t="s">
        <v>32351</v>
      </c>
      <c r="C5296" s="150" t="s">
        <v>17169</v>
      </c>
      <c r="D5296" s="150">
        <v>1739500</v>
      </c>
      <c r="E5296" s="150">
        <v>1459050</v>
      </c>
      <c r="F5296" s="150" t="s">
        <v>18774</v>
      </c>
    </row>
    <row r="5297" spans="1:6" x14ac:dyDescent="0.15">
      <c r="A5297" s="150" t="s">
        <v>7711</v>
      </c>
      <c r="B5297" s="150" t="s">
        <v>32352</v>
      </c>
      <c r="C5297" s="150" t="s">
        <v>2265</v>
      </c>
      <c r="D5297" s="150">
        <v>9024971</v>
      </c>
      <c r="E5297" s="150">
        <v>6352749</v>
      </c>
      <c r="F5297" s="150" t="s">
        <v>32353</v>
      </c>
    </row>
    <row r="5298" spans="1:6" x14ac:dyDescent="0.15">
      <c r="A5298" s="150" t="s">
        <v>7712</v>
      </c>
      <c r="B5298" s="150" t="s">
        <v>32354</v>
      </c>
      <c r="C5298" s="150" t="s">
        <v>17171</v>
      </c>
      <c r="D5298" s="150">
        <v>3974530</v>
      </c>
      <c r="E5298" s="150">
        <v>4806000</v>
      </c>
      <c r="F5298" s="150" t="s">
        <v>22098</v>
      </c>
    </row>
    <row r="5299" spans="1:6" x14ac:dyDescent="0.15">
      <c r="A5299" s="150" t="s">
        <v>7713</v>
      </c>
      <c r="B5299" s="150" t="s">
        <v>32355</v>
      </c>
      <c r="C5299" s="150" t="s">
        <v>17172</v>
      </c>
      <c r="D5299" s="150">
        <v>501509000</v>
      </c>
      <c r="E5299" s="150">
        <v>569651000</v>
      </c>
      <c r="F5299" s="150" t="s">
        <v>32356</v>
      </c>
    </row>
    <row r="5300" spans="1:6" x14ac:dyDescent="0.15">
      <c r="A5300" s="150" t="s">
        <v>7714</v>
      </c>
      <c r="B5300" s="150" t="s">
        <v>32357</v>
      </c>
      <c r="C5300" s="150" t="s">
        <v>17173</v>
      </c>
      <c r="D5300" s="150">
        <v>7388500</v>
      </c>
      <c r="E5300" s="150">
        <v>10170000</v>
      </c>
      <c r="F5300" s="150" t="s">
        <v>22053</v>
      </c>
    </row>
    <row r="5301" spans="1:6" x14ac:dyDescent="0.15">
      <c r="A5301" s="150" t="s">
        <v>7715</v>
      </c>
      <c r="B5301" s="150" t="s">
        <v>32358</v>
      </c>
      <c r="C5301" s="150" t="s">
        <v>17174</v>
      </c>
      <c r="D5301" s="150">
        <v>585200</v>
      </c>
      <c r="E5301" s="150">
        <v>378224</v>
      </c>
      <c r="F5301" s="150" t="s">
        <v>32359</v>
      </c>
    </row>
    <row r="5302" spans="1:6" x14ac:dyDescent="0.15">
      <c r="A5302" s="150" t="s">
        <v>7716</v>
      </c>
      <c r="B5302" s="150" t="s">
        <v>32360</v>
      </c>
      <c r="C5302" s="150" t="s">
        <v>17176</v>
      </c>
      <c r="D5302" s="150">
        <v>55300</v>
      </c>
      <c r="E5302" s="150">
        <v>61000</v>
      </c>
      <c r="F5302" s="150" t="s">
        <v>27096</v>
      </c>
    </row>
    <row r="5303" spans="1:6" x14ac:dyDescent="0.15">
      <c r="A5303" s="150" t="s">
        <v>7717</v>
      </c>
      <c r="B5303" s="150" t="s">
        <v>32361</v>
      </c>
      <c r="C5303" s="150" t="s">
        <v>17177</v>
      </c>
      <c r="D5303" s="150">
        <v>3462970</v>
      </c>
      <c r="E5303" s="150">
        <v>3927370</v>
      </c>
      <c r="F5303" s="150" t="s">
        <v>30896</v>
      </c>
    </row>
    <row r="5304" spans="1:6" x14ac:dyDescent="0.15">
      <c r="A5304" s="150" t="s">
        <v>7718</v>
      </c>
      <c r="B5304" s="150" t="s">
        <v>32362</v>
      </c>
      <c r="C5304" s="150" t="s">
        <v>13257</v>
      </c>
      <c r="D5304" s="150">
        <v>375000</v>
      </c>
      <c r="E5304" s="150">
        <v>715000</v>
      </c>
      <c r="F5304" s="150" t="s">
        <v>24529</v>
      </c>
    </row>
    <row r="5305" spans="1:6" x14ac:dyDescent="0.15">
      <c r="A5305" s="150" t="s">
        <v>7719</v>
      </c>
      <c r="B5305" s="150" t="s">
        <v>32363</v>
      </c>
      <c r="C5305" s="150" t="s">
        <v>17178</v>
      </c>
      <c r="D5305" s="150">
        <v>4548088</v>
      </c>
      <c r="E5305" s="150">
        <v>4920808</v>
      </c>
      <c r="F5305" s="150" t="s">
        <v>32364</v>
      </c>
    </row>
    <row r="5306" spans="1:6" x14ac:dyDescent="0.15">
      <c r="A5306" s="150" t="s">
        <v>7720</v>
      </c>
      <c r="B5306" s="150" t="s">
        <v>32365</v>
      </c>
      <c r="C5306" s="150" t="s">
        <v>17179</v>
      </c>
      <c r="D5306" s="150">
        <v>350000</v>
      </c>
      <c r="E5306" s="150">
        <v>400000</v>
      </c>
      <c r="F5306" s="150" t="s">
        <v>18774</v>
      </c>
    </row>
    <row r="5307" spans="1:6" x14ac:dyDescent="0.15">
      <c r="A5307" s="150" t="s">
        <v>7721</v>
      </c>
      <c r="B5307" s="150" t="s">
        <v>32366</v>
      </c>
      <c r="C5307" s="150" t="s">
        <v>13586</v>
      </c>
      <c r="D5307" s="150">
        <v>1352610</v>
      </c>
      <c r="E5307" s="150">
        <v>1402610</v>
      </c>
      <c r="F5307" s="150" t="s">
        <v>18774</v>
      </c>
    </row>
    <row r="5308" spans="1:6" x14ac:dyDescent="0.15">
      <c r="A5308" s="150" t="s">
        <v>7722</v>
      </c>
      <c r="B5308" s="150" t="s">
        <v>32367</v>
      </c>
      <c r="C5308" s="150" t="s">
        <v>2179</v>
      </c>
      <c r="D5308" s="150">
        <v>185000</v>
      </c>
      <c r="E5308" s="150">
        <v>76000</v>
      </c>
      <c r="F5308" s="150" t="s">
        <v>31431</v>
      </c>
    </row>
    <row r="5309" spans="1:6" x14ac:dyDescent="0.15">
      <c r="A5309" s="150" t="s">
        <v>7723</v>
      </c>
      <c r="B5309" s="150" t="s">
        <v>32368</v>
      </c>
      <c r="C5309" s="150" t="s">
        <v>17180</v>
      </c>
      <c r="D5309" s="150">
        <v>2856500</v>
      </c>
      <c r="E5309" s="150">
        <v>3914700</v>
      </c>
      <c r="F5309" s="150" t="s">
        <v>24502</v>
      </c>
    </row>
    <row r="5310" spans="1:6" x14ac:dyDescent="0.15">
      <c r="A5310" s="150" t="s">
        <v>7724</v>
      </c>
      <c r="B5310" s="150" t="s">
        <v>32369</v>
      </c>
      <c r="C5310" s="150" t="s">
        <v>579</v>
      </c>
      <c r="D5310" s="150">
        <v>9710750</v>
      </c>
      <c r="E5310" s="150">
        <v>11935300</v>
      </c>
      <c r="F5310" s="150" t="s">
        <v>27477</v>
      </c>
    </row>
    <row r="5311" spans="1:6" x14ac:dyDescent="0.15">
      <c r="A5311" s="150" t="s">
        <v>7725</v>
      </c>
      <c r="B5311" s="150" t="s">
        <v>32370</v>
      </c>
      <c r="C5311" s="150" t="s">
        <v>17181</v>
      </c>
      <c r="D5311" s="150">
        <v>659866.75</v>
      </c>
      <c r="E5311" s="150">
        <v>825887</v>
      </c>
      <c r="F5311" s="150" t="s">
        <v>22120</v>
      </c>
    </row>
    <row r="5312" spans="1:6" x14ac:dyDescent="0.15">
      <c r="A5312" s="150" t="s">
        <v>7726</v>
      </c>
      <c r="B5312" s="150" t="s">
        <v>32371</v>
      </c>
      <c r="C5312" s="150" t="s">
        <v>17182</v>
      </c>
      <c r="D5312" s="150">
        <v>8000000</v>
      </c>
      <c r="E5312" s="150">
        <v>17700000</v>
      </c>
      <c r="F5312" s="150" t="s">
        <v>22172</v>
      </c>
    </row>
    <row r="5313" spans="1:6" x14ac:dyDescent="0.15">
      <c r="A5313" s="150" t="s">
        <v>7727</v>
      </c>
      <c r="B5313" s="150" t="s">
        <v>32372</v>
      </c>
      <c r="C5313" s="150" t="s">
        <v>17183</v>
      </c>
      <c r="D5313" s="150">
        <v>93082.6</v>
      </c>
      <c r="E5313" s="150">
        <v>96137.600000000006</v>
      </c>
      <c r="F5313" s="150" t="s">
        <v>22078</v>
      </c>
    </row>
    <row r="5314" spans="1:6" x14ac:dyDescent="0.15">
      <c r="A5314" s="150" t="s">
        <v>7728</v>
      </c>
      <c r="B5314" s="150" t="s">
        <v>32373</v>
      </c>
      <c r="C5314" s="150" t="s">
        <v>13865</v>
      </c>
      <c r="D5314" s="150">
        <v>758800</v>
      </c>
      <c r="E5314" s="150">
        <v>4642000</v>
      </c>
      <c r="F5314" s="150" t="s">
        <v>18774</v>
      </c>
    </row>
    <row r="5315" spans="1:6" x14ac:dyDescent="0.15">
      <c r="A5315" s="150" t="s">
        <v>7729</v>
      </c>
      <c r="B5315" s="150" t="s">
        <v>32374</v>
      </c>
      <c r="C5315" s="150" t="s">
        <v>17184</v>
      </c>
      <c r="D5315" s="150">
        <v>83410700</v>
      </c>
      <c r="E5315" s="150">
        <v>85514400</v>
      </c>
      <c r="F5315" s="150" t="s">
        <v>32375</v>
      </c>
    </row>
    <row r="5316" spans="1:6" x14ac:dyDescent="0.15">
      <c r="A5316" s="150" t="s">
        <v>7730</v>
      </c>
      <c r="B5316" s="150" t="s">
        <v>32376</v>
      </c>
      <c r="C5316" s="150" t="s">
        <v>17185</v>
      </c>
      <c r="D5316" s="150">
        <v>12700</v>
      </c>
      <c r="E5316" s="150">
        <v>12700</v>
      </c>
      <c r="F5316" s="150" t="s">
        <v>24498</v>
      </c>
    </row>
    <row r="5317" spans="1:6" x14ac:dyDescent="0.15">
      <c r="A5317" s="150" t="s">
        <v>7731</v>
      </c>
      <c r="B5317" s="150" t="s">
        <v>32377</v>
      </c>
      <c r="C5317" s="150" t="s">
        <v>17186</v>
      </c>
      <c r="D5317" s="150">
        <v>577500</v>
      </c>
      <c r="E5317" s="150">
        <v>492500</v>
      </c>
      <c r="F5317" s="150" t="s">
        <v>22095</v>
      </c>
    </row>
    <row r="5318" spans="1:6" x14ac:dyDescent="0.15">
      <c r="A5318" s="150" t="s">
        <v>7732</v>
      </c>
      <c r="B5318" s="150" t="s">
        <v>32378</v>
      </c>
      <c r="C5318" s="150" t="s">
        <v>17187</v>
      </c>
      <c r="D5318" s="150">
        <v>557990</v>
      </c>
      <c r="E5318" s="150">
        <v>611580</v>
      </c>
      <c r="F5318" s="150" t="s">
        <v>27935</v>
      </c>
    </row>
    <row r="5319" spans="1:6" x14ac:dyDescent="0.15">
      <c r="A5319" s="150" t="s">
        <v>7733</v>
      </c>
      <c r="B5319" s="150" t="s">
        <v>32379</v>
      </c>
      <c r="C5319" s="150" t="s">
        <v>17188</v>
      </c>
      <c r="D5319" s="150">
        <v>32700000</v>
      </c>
      <c r="E5319" s="150">
        <v>41600000</v>
      </c>
      <c r="F5319" s="150" t="s">
        <v>22098</v>
      </c>
    </row>
    <row r="5320" spans="1:6" x14ac:dyDescent="0.15">
      <c r="A5320" s="150" t="s">
        <v>7734</v>
      </c>
      <c r="B5320" s="150" t="s">
        <v>32380</v>
      </c>
      <c r="C5320" s="150" t="s">
        <v>17189</v>
      </c>
      <c r="D5320" s="150">
        <v>44550</v>
      </c>
      <c r="E5320" s="150">
        <v>131500</v>
      </c>
      <c r="F5320" s="150" t="s">
        <v>32381</v>
      </c>
    </row>
    <row r="5321" spans="1:6" x14ac:dyDescent="0.15">
      <c r="A5321" s="150" t="s">
        <v>7735</v>
      </c>
      <c r="B5321" s="150" t="s">
        <v>32382</v>
      </c>
      <c r="C5321" s="150" t="s">
        <v>17190</v>
      </c>
      <c r="D5321" s="150">
        <v>3600000</v>
      </c>
      <c r="E5321" s="150">
        <v>3580000</v>
      </c>
      <c r="F5321" s="150" t="s">
        <v>22060</v>
      </c>
    </row>
    <row r="5322" spans="1:6" x14ac:dyDescent="0.15">
      <c r="A5322" s="150" t="s">
        <v>7736</v>
      </c>
      <c r="B5322" s="150" t="s">
        <v>32383</v>
      </c>
      <c r="C5322" s="150" t="s">
        <v>17191</v>
      </c>
      <c r="D5322" s="150">
        <v>137750</v>
      </c>
      <c r="E5322" s="150">
        <v>291000</v>
      </c>
      <c r="F5322" s="150" t="s">
        <v>18774</v>
      </c>
    </row>
    <row r="5323" spans="1:6" x14ac:dyDescent="0.15">
      <c r="A5323" s="150" t="s">
        <v>7737</v>
      </c>
      <c r="B5323" s="150" t="s">
        <v>32384</v>
      </c>
      <c r="C5323" s="150" t="s">
        <v>17192</v>
      </c>
      <c r="D5323" s="150">
        <v>125000</v>
      </c>
      <c r="E5323" s="150">
        <v>1243000</v>
      </c>
      <c r="F5323" s="150" t="s">
        <v>21479</v>
      </c>
    </row>
    <row r="5324" spans="1:6" x14ac:dyDescent="0.15">
      <c r="A5324" s="150" t="s">
        <v>7738</v>
      </c>
      <c r="B5324" s="150" t="s">
        <v>32385</v>
      </c>
      <c r="C5324" s="150" t="s">
        <v>13257</v>
      </c>
      <c r="D5324" s="150">
        <v>195200</v>
      </c>
      <c r="E5324" s="150">
        <v>665000</v>
      </c>
      <c r="F5324" s="150" t="s">
        <v>24529</v>
      </c>
    </row>
    <row r="5325" spans="1:6" x14ac:dyDescent="0.15">
      <c r="A5325" s="150" t="s">
        <v>7739</v>
      </c>
      <c r="B5325" s="150" t="s">
        <v>32386</v>
      </c>
      <c r="C5325" s="150" t="s">
        <v>17193</v>
      </c>
      <c r="D5325" s="150">
        <v>970000</v>
      </c>
      <c r="E5325" s="150">
        <v>1500000</v>
      </c>
      <c r="F5325" s="150" t="s">
        <v>22154</v>
      </c>
    </row>
    <row r="5326" spans="1:6" x14ac:dyDescent="0.15">
      <c r="A5326" s="150" t="s">
        <v>7740</v>
      </c>
      <c r="B5326" s="150" t="s">
        <v>32387</v>
      </c>
      <c r="C5326" s="150" t="s">
        <v>17194</v>
      </c>
      <c r="D5326" s="150">
        <v>35290000</v>
      </c>
      <c r="E5326" s="150">
        <v>37320000</v>
      </c>
      <c r="F5326" s="150" t="s">
        <v>32388</v>
      </c>
    </row>
    <row r="5327" spans="1:6" x14ac:dyDescent="0.15">
      <c r="A5327" s="150" t="s">
        <v>7741</v>
      </c>
      <c r="B5327" s="150" t="s">
        <v>32389</v>
      </c>
      <c r="C5327" s="150" t="s">
        <v>17195</v>
      </c>
      <c r="D5327" s="150">
        <v>140113000</v>
      </c>
      <c r="E5327" s="150">
        <v>189870000</v>
      </c>
      <c r="F5327" s="150" t="s">
        <v>27327</v>
      </c>
    </row>
    <row r="5328" spans="1:6" x14ac:dyDescent="0.15">
      <c r="A5328" s="150" t="s">
        <v>7742</v>
      </c>
      <c r="B5328" s="150" t="s">
        <v>32390</v>
      </c>
      <c r="C5328" s="150" t="s">
        <v>17196</v>
      </c>
      <c r="D5328" s="150">
        <v>51202532</v>
      </c>
      <c r="E5328" s="150">
        <v>55036963</v>
      </c>
      <c r="F5328" s="150" t="s">
        <v>22092</v>
      </c>
    </row>
    <row r="5329" spans="1:6" x14ac:dyDescent="0.15">
      <c r="A5329" s="150" t="s">
        <v>7743</v>
      </c>
      <c r="B5329" s="150" t="s">
        <v>32391</v>
      </c>
      <c r="C5329" s="150" t="s">
        <v>17197</v>
      </c>
      <c r="D5329" s="150">
        <v>27450</v>
      </c>
      <c r="E5329" s="150">
        <v>40700</v>
      </c>
      <c r="F5329" s="150" t="s">
        <v>24545</v>
      </c>
    </row>
    <row r="5330" spans="1:6" x14ac:dyDescent="0.15">
      <c r="A5330" s="150" t="s">
        <v>7744</v>
      </c>
      <c r="B5330" s="150" t="s">
        <v>32392</v>
      </c>
      <c r="C5330" s="150" t="s">
        <v>12742</v>
      </c>
      <c r="D5330" s="150">
        <v>156000</v>
      </c>
      <c r="E5330" s="150">
        <v>326000</v>
      </c>
      <c r="F5330" s="150" t="s">
        <v>32393</v>
      </c>
    </row>
    <row r="5331" spans="1:6" x14ac:dyDescent="0.15">
      <c r="A5331" s="150" t="s">
        <v>7745</v>
      </c>
      <c r="B5331" s="150" t="s">
        <v>32394</v>
      </c>
      <c r="C5331" s="150" t="s">
        <v>17199</v>
      </c>
      <c r="D5331" s="150">
        <v>1276557235</v>
      </c>
      <c r="E5331" s="150">
        <v>1203507779</v>
      </c>
      <c r="F5331" s="150" t="s">
        <v>32395</v>
      </c>
    </row>
    <row r="5332" spans="1:6" x14ac:dyDescent="0.15">
      <c r="A5332" s="150" t="s">
        <v>7746</v>
      </c>
      <c r="B5332" s="150" t="s">
        <v>24633</v>
      </c>
      <c r="C5332" s="150" t="s">
        <v>17200</v>
      </c>
      <c r="D5332" s="150">
        <v>900</v>
      </c>
      <c r="E5332" s="150">
        <v>1350</v>
      </c>
      <c r="F5332" s="150" t="s">
        <v>22088</v>
      </c>
    </row>
    <row r="5333" spans="1:6" x14ac:dyDescent="0.15">
      <c r="A5333" s="150" t="s">
        <v>7747</v>
      </c>
      <c r="B5333" s="150" t="s">
        <v>32396</v>
      </c>
      <c r="C5333" s="150" t="s">
        <v>17201</v>
      </c>
      <c r="D5333" s="150">
        <v>2652000</v>
      </c>
      <c r="E5333" s="150">
        <v>1260000</v>
      </c>
      <c r="F5333" s="150" t="s">
        <v>22135</v>
      </c>
    </row>
    <row r="5334" spans="1:6" x14ac:dyDescent="0.15">
      <c r="A5334" s="150" t="s">
        <v>7748</v>
      </c>
      <c r="B5334" s="150" t="s">
        <v>32397</v>
      </c>
      <c r="C5334" s="150" t="s">
        <v>1940</v>
      </c>
      <c r="D5334" s="150">
        <v>8014000</v>
      </c>
      <c r="E5334" s="150">
        <v>2440000</v>
      </c>
      <c r="F5334" s="150" t="s">
        <v>27935</v>
      </c>
    </row>
    <row r="5335" spans="1:6" x14ac:dyDescent="0.15">
      <c r="A5335" s="150" t="s">
        <v>7749</v>
      </c>
      <c r="B5335" s="150" t="s">
        <v>32398</v>
      </c>
      <c r="C5335" s="150" t="s">
        <v>17202</v>
      </c>
      <c r="D5335" s="150">
        <v>3721</v>
      </c>
      <c r="E5335" s="150">
        <v>5313</v>
      </c>
      <c r="F5335" s="150" t="s">
        <v>22088</v>
      </c>
    </row>
    <row r="5336" spans="1:6" x14ac:dyDescent="0.15">
      <c r="A5336" s="150" t="s">
        <v>7750</v>
      </c>
      <c r="B5336" s="150" t="s">
        <v>32399</v>
      </c>
      <c r="C5336" s="150" t="s">
        <v>17203</v>
      </c>
      <c r="D5336" s="150">
        <v>681739168</v>
      </c>
      <c r="E5336" s="150">
        <v>770099133</v>
      </c>
      <c r="F5336" s="150" t="s">
        <v>22171</v>
      </c>
    </row>
    <row r="5337" spans="1:6" x14ac:dyDescent="0.15">
      <c r="A5337" s="150" t="s">
        <v>7751</v>
      </c>
      <c r="B5337" s="150" t="s">
        <v>32400</v>
      </c>
      <c r="C5337" s="150" t="s">
        <v>17204</v>
      </c>
      <c r="D5337" s="150">
        <v>50000000</v>
      </c>
      <c r="E5337" s="150">
        <v>73204000</v>
      </c>
      <c r="F5337" s="150" t="s">
        <v>22172</v>
      </c>
    </row>
    <row r="5338" spans="1:6" x14ac:dyDescent="0.15">
      <c r="A5338" s="150" t="s">
        <v>7752</v>
      </c>
      <c r="B5338" s="150" t="s">
        <v>32401</v>
      </c>
      <c r="C5338" s="150" t="s">
        <v>17205</v>
      </c>
      <c r="D5338" s="150">
        <v>20860</v>
      </c>
      <c r="E5338" s="150">
        <v>20860</v>
      </c>
      <c r="F5338" s="150" t="s">
        <v>22102</v>
      </c>
    </row>
    <row r="5339" spans="1:6" x14ac:dyDescent="0.15">
      <c r="A5339" s="150" t="s">
        <v>7753</v>
      </c>
      <c r="B5339" s="150" t="s">
        <v>32402</v>
      </c>
      <c r="C5339" s="150" t="s">
        <v>17207</v>
      </c>
      <c r="D5339" s="150">
        <v>163340844</v>
      </c>
      <c r="E5339" s="150">
        <v>272030110</v>
      </c>
      <c r="F5339" s="150" t="s">
        <v>32028</v>
      </c>
    </row>
    <row r="5340" spans="1:6" x14ac:dyDescent="0.15">
      <c r="A5340" s="150" t="s">
        <v>7754</v>
      </c>
      <c r="B5340" s="150" t="s">
        <v>32403</v>
      </c>
      <c r="C5340" s="150" t="s">
        <v>17208</v>
      </c>
      <c r="D5340" s="150">
        <v>223500</v>
      </c>
      <c r="E5340" s="150">
        <v>197250</v>
      </c>
      <c r="F5340" s="150" t="s">
        <v>28304</v>
      </c>
    </row>
    <row r="5341" spans="1:6" x14ac:dyDescent="0.15">
      <c r="A5341" s="150" t="s">
        <v>7755</v>
      </c>
      <c r="B5341" s="150" t="s">
        <v>32404</v>
      </c>
      <c r="C5341" s="150" t="s">
        <v>17208</v>
      </c>
      <c r="D5341" s="150">
        <v>219750</v>
      </c>
      <c r="E5341" s="150">
        <v>197250</v>
      </c>
      <c r="F5341" s="150" t="s">
        <v>28304</v>
      </c>
    </row>
    <row r="5342" spans="1:6" x14ac:dyDescent="0.15">
      <c r="A5342" s="150" t="s">
        <v>7756</v>
      </c>
      <c r="B5342" s="150" t="s">
        <v>32405</v>
      </c>
      <c r="C5342" s="150" t="s">
        <v>17209</v>
      </c>
      <c r="D5342" s="150">
        <v>1800000</v>
      </c>
      <c r="E5342" s="150">
        <v>1850300</v>
      </c>
      <c r="F5342" s="150" t="s">
        <v>22060</v>
      </c>
    </row>
    <row r="5343" spans="1:6" x14ac:dyDescent="0.15">
      <c r="A5343" s="150" t="s">
        <v>7757</v>
      </c>
      <c r="B5343" s="150" t="s">
        <v>32406</v>
      </c>
      <c r="C5343" s="150" t="s">
        <v>17210</v>
      </c>
      <c r="D5343" s="150">
        <v>1010000</v>
      </c>
      <c r="E5343" s="150">
        <v>1407000</v>
      </c>
      <c r="F5343" s="150" t="s">
        <v>22069</v>
      </c>
    </row>
    <row r="5344" spans="1:6" x14ac:dyDescent="0.15">
      <c r="A5344" s="150" t="s">
        <v>7758</v>
      </c>
      <c r="B5344" s="150" t="s">
        <v>32407</v>
      </c>
      <c r="C5344" s="150" t="s">
        <v>406</v>
      </c>
      <c r="D5344" s="150">
        <v>11036974.4</v>
      </c>
      <c r="E5344" s="150">
        <v>6141574.5599999996</v>
      </c>
      <c r="F5344" s="150" t="s">
        <v>22067</v>
      </c>
    </row>
    <row r="5345" spans="1:6" x14ac:dyDescent="0.15">
      <c r="A5345" s="150" t="s">
        <v>7759</v>
      </c>
      <c r="B5345" s="150" t="s">
        <v>32408</v>
      </c>
      <c r="C5345" s="150" t="s">
        <v>17058</v>
      </c>
      <c r="D5345" s="150">
        <v>129232</v>
      </c>
      <c r="E5345" s="150">
        <v>109410</v>
      </c>
      <c r="F5345" s="150" t="s">
        <v>32409</v>
      </c>
    </row>
    <row r="5346" spans="1:6" x14ac:dyDescent="0.15">
      <c r="A5346" s="150" t="s">
        <v>7760</v>
      </c>
      <c r="B5346" s="150" t="s">
        <v>32410</v>
      </c>
      <c r="C5346" s="150" t="s">
        <v>17211</v>
      </c>
      <c r="D5346" s="150">
        <v>100700</v>
      </c>
      <c r="E5346" s="150">
        <v>219900</v>
      </c>
      <c r="F5346" s="150" t="s">
        <v>18774</v>
      </c>
    </row>
    <row r="5347" spans="1:6" x14ac:dyDescent="0.15">
      <c r="A5347" s="150" t="s">
        <v>7761</v>
      </c>
      <c r="B5347" s="150" t="s">
        <v>32411</v>
      </c>
      <c r="C5347" s="150" t="s">
        <v>17212</v>
      </c>
      <c r="D5347" s="150">
        <v>17279.400000000001</v>
      </c>
      <c r="E5347" s="150">
        <v>15840.2</v>
      </c>
      <c r="F5347" s="150" t="s">
        <v>27935</v>
      </c>
    </row>
    <row r="5348" spans="1:6" x14ac:dyDescent="0.15">
      <c r="A5348" s="150" t="s">
        <v>7762</v>
      </c>
      <c r="B5348" s="150" t="s">
        <v>32412</v>
      </c>
      <c r="C5348" s="150" t="s">
        <v>16619</v>
      </c>
      <c r="D5348" s="150">
        <v>459280.5</v>
      </c>
      <c r="E5348" s="150">
        <v>524408.19999999995</v>
      </c>
      <c r="F5348" s="150" t="s">
        <v>18774</v>
      </c>
    </row>
    <row r="5349" spans="1:6" x14ac:dyDescent="0.15">
      <c r="A5349" s="150" t="s">
        <v>7763</v>
      </c>
      <c r="B5349" s="150" t="s">
        <v>32413</v>
      </c>
      <c r="C5349" s="150" t="s">
        <v>17213</v>
      </c>
      <c r="D5349" s="150">
        <v>1287125</v>
      </c>
      <c r="E5349" s="150">
        <v>226625</v>
      </c>
      <c r="F5349" s="150" t="s">
        <v>32414</v>
      </c>
    </row>
    <row r="5350" spans="1:6" x14ac:dyDescent="0.15">
      <c r="A5350" s="150" t="s">
        <v>7764</v>
      </c>
      <c r="B5350" s="150" t="s">
        <v>32415</v>
      </c>
      <c r="C5350" s="150" t="s">
        <v>17214</v>
      </c>
      <c r="D5350" s="150">
        <v>384840000</v>
      </c>
      <c r="E5350" s="150">
        <v>450540000</v>
      </c>
      <c r="F5350" s="150" t="s">
        <v>28450</v>
      </c>
    </row>
    <row r="5351" spans="1:6" x14ac:dyDescent="0.15">
      <c r="A5351" s="150" t="s">
        <v>7765</v>
      </c>
      <c r="B5351" s="150" t="s">
        <v>32416</v>
      </c>
      <c r="D5351" s="150">
        <v>0</v>
      </c>
      <c r="E5351" s="150">
        <v>0</v>
      </c>
      <c r="F5351" s="150" t="s">
        <v>503</v>
      </c>
    </row>
    <row r="5352" spans="1:6" x14ac:dyDescent="0.15">
      <c r="A5352" s="150" t="s">
        <v>7766</v>
      </c>
      <c r="B5352" s="150" t="s">
        <v>32417</v>
      </c>
      <c r="C5352" s="150" t="s">
        <v>17215</v>
      </c>
      <c r="D5352" s="150">
        <v>275000</v>
      </c>
      <c r="E5352" s="150">
        <v>1110000</v>
      </c>
      <c r="F5352" s="150" t="s">
        <v>32418</v>
      </c>
    </row>
    <row r="5353" spans="1:6" x14ac:dyDescent="0.15">
      <c r="A5353" s="150" t="s">
        <v>7767</v>
      </c>
      <c r="B5353" s="150" t="s">
        <v>32419</v>
      </c>
      <c r="C5353" s="150" t="s">
        <v>17217</v>
      </c>
      <c r="D5353" s="150">
        <v>2064000</v>
      </c>
      <c r="E5353" s="150">
        <v>2074485</v>
      </c>
      <c r="F5353" s="150" t="s">
        <v>22060</v>
      </c>
    </row>
    <row r="5354" spans="1:6" x14ac:dyDescent="0.15">
      <c r="A5354" s="150" t="s">
        <v>7768</v>
      </c>
      <c r="B5354" s="150" t="s">
        <v>32420</v>
      </c>
      <c r="C5354" s="150" t="s">
        <v>17218</v>
      </c>
      <c r="D5354" s="150">
        <v>537100</v>
      </c>
      <c r="E5354" s="150">
        <v>570000</v>
      </c>
      <c r="F5354" s="150" t="s">
        <v>22082</v>
      </c>
    </row>
    <row r="5355" spans="1:6" x14ac:dyDescent="0.15">
      <c r="A5355" s="150" t="s">
        <v>7769</v>
      </c>
      <c r="B5355" s="150" t="s">
        <v>32421</v>
      </c>
      <c r="C5355" s="150" t="s">
        <v>17219</v>
      </c>
      <c r="D5355" s="150">
        <v>56670.9</v>
      </c>
      <c r="E5355" s="150">
        <v>64803.4</v>
      </c>
      <c r="F5355" s="150" t="s">
        <v>22154</v>
      </c>
    </row>
    <row r="5356" spans="1:6" x14ac:dyDescent="0.15">
      <c r="A5356" s="150" t="s">
        <v>7770</v>
      </c>
      <c r="B5356" s="150" t="s">
        <v>32422</v>
      </c>
      <c r="C5356" s="150" t="s">
        <v>17220</v>
      </c>
      <c r="D5356" s="150">
        <v>23068300</v>
      </c>
      <c r="E5356" s="150">
        <v>31816500</v>
      </c>
      <c r="F5356" s="150" t="s">
        <v>22171</v>
      </c>
    </row>
    <row r="5357" spans="1:6" x14ac:dyDescent="0.15">
      <c r="A5357" s="150" t="s">
        <v>7771</v>
      </c>
      <c r="B5357" s="150" t="s">
        <v>32423</v>
      </c>
      <c r="C5357" s="150" t="s">
        <v>17221</v>
      </c>
      <c r="D5357" s="150">
        <v>9129</v>
      </c>
      <c r="E5357" s="150">
        <v>11005</v>
      </c>
      <c r="F5357" s="150" t="s">
        <v>14062</v>
      </c>
    </row>
    <row r="5358" spans="1:6" x14ac:dyDescent="0.15">
      <c r="A5358" s="150" t="s">
        <v>7772</v>
      </c>
      <c r="B5358" s="150" t="s">
        <v>32424</v>
      </c>
      <c r="C5358" s="150" t="s">
        <v>17222</v>
      </c>
      <c r="D5358" s="150">
        <v>7175759.4000000004</v>
      </c>
      <c r="E5358" s="150">
        <v>9124988</v>
      </c>
      <c r="F5358" s="150" t="s">
        <v>22171</v>
      </c>
    </row>
    <row r="5359" spans="1:6" x14ac:dyDescent="0.15">
      <c r="A5359" s="150" t="s">
        <v>7773</v>
      </c>
      <c r="B5359" s="150" t="s">
        <v>32425</v>
      </c>
      <c r="C5359" s="150" t="s">
        <v>17223</v>
      </c>
      <c r="D5359" s="150">
        <v>66</v>
      </c>
      <c r="E5359" s="150">
        <v>60</v>
      </c>
      <c r="F5359" s="150" t="s">
        <v>24739</v>
      </c>
    </row>
    <row r="5360" spans="1:6" x14ac:dyDescent="0.15">
      <c r="A5360" s="150" t="s">
        <v>7774</v>
      </c>
      <c r="B5360" s="150" t="s">
        <v>32426</v>
      </c>
      <c r="C5360" s="150" t="s">
        <v>17224</v>
      </c>
      <c r="D5360" s="150">
        <v>218793</v>
      </c>
      <c r="E5360" s="150">
        <v>209093</v>
      </c>
      <c r="F5360" s="150" t="s">
        <v>28411</v>
      </c>
    </row>
    <row r="5361" spans="1:6" x14ac:dyDescent="0.15">
      <c r="A5361" s="150" t="s">
        <v>7775</v>
      </c>
      <c r="B5361" s="150" t="s">
        <v>32427</v>
      </c>
      <c r="C5361" s="150" t="s">
        <v>17225</v>
      </c>
      <c r="D5361" s="150">
        <v>14800</v>
      </c>
      <c r="E5361" s="150">
        <v>15000</v>
      </c>
      <c r="F5361" s="150" t="s">
        <v>22136</v>
      </c>
    </row>
    <row r="5362" spans="1:6" x14ac:dyDescent="0.15">
      <c r="A5362" s="150" t="s">
        <v>7776</v>
      </c>
      <c r="B5362" s="150" t="s">
        <v>32428</v>
      </c>
      <c r="C5362" s="150" t="s">
        <v>218</v>
      </c>
      <c r="D5362" s="150">
        <v>1050000</v>
      </c>
      <c r="E5362" s="150">
        <v>2403000</v>
      </c>
      <c r="F5362" s="150" t="s">
        <v>22058</v>
      </c>
    </row>
    <row r="5363" spans="1:6" x14ac:dyDescent="0.15">
      <c r="A5363" s="150" t="s">
        <v>7777</v>
      </c>
      <c r="B5363" s="150" t="s">
        <v>32429</v>
      </c>
      <c r="C5363" s="150" t="s">
        <v>17226</v>
      </c>
      <c r="D5363" s="150">
        <v>4028.2</v>
      </c>
      <c r="E5363" s="150">
        <v>8799</v>
      </c>
      <c r="F5363" s="150" t="s">
        <v>18774</v>
      </c>
    </row>
    <row r="5364" spans="1:6" x14ac:dyDescent="0.15">
      <c r="A5364" s="150" t="s">
        <v>7778</v>
      </c>
      <c r="B5364" s="150" t="s">
        <v>32430</v>
      </c>
      <c r="C5364" s="150" t="s">
        <v>17227</v>
      </c>
      <c r="D5364" s="150">
        <v>15824800</v>
      </c>
      <c r="E5364" s="150">
        <v>16558400</v>
      </c>
      <c r="F5364" s="150" t="s">
        <v>32431</v>
      </c>
    </row>
    <row r="5365" spans="1:6" x14ac:dyDescent="0.15">
      <c r="A5365" s="150" t="s">
        <v>7779</v>
      </c>
      <c r="B5365" s="150" t="s">
        <v>32432</v>
      </c>
      <c r="C5365" s="150" t="s">
        <v>1891</v>
      </c>
      <c r="D5365" s="150">
        <v>5683700</v>
      </c>
      <c r="E5365" s="150">
        <v>6466156</v>
      </c>
      <c r="F5365" s="150" t="s">
        <v>22154</v>
      </c>
    </row>
    <row r="5366" spans="1:6" x14ac:dyDescent="0.15">
      <c r="A5366" s="150" t="s">
        <v>7780</v>
      </c>
      <c r="B5366" s="150" t="s">
        <v>32433</v>
      </c>
      <c r="C5366" s="150" t="s">
        <v>17228</v>
      </c>
      <c r="D5366" s="150">
        <v>720000</v>
      </c>
      <c r="E5366" s="150">
        <v>720000</v>
      </c>
      <c r="F5366" s="150" t="s">
        <v>21896</v>
      </c>
    </row>
    <row r="5367" spans="1:6" x14ac:dyDescent="0.15">
      <c r="A5367" s="150" t="s">
        <v>7781</v>
      </c>
      <c r="B5367" s="150" t="s">
        <v>32434</v>
      </c>
      <c r="C5367" s="150" t="s">
        <v>17229</v>
      </c>
      <c r="D5367" s="150">
        <v>38946.800000000003</v>
      </c>
      <c r="E5367" s="150">
        <v>47146.8</v>
      </c>
      <c r="F5367" s="150" t="s">
        <v>18774</v>
      </c>
    </row>
    <row r="5368" spans="1:6" x14ac:dyDescent="0.15">
      <c r="A5368" s="150" t="s">
        <v>7782</v>
      </c>
      <c r="B5368" s="150" t="s">
        <v>32435</v>
      </c>
      <c r="C5368" s="150" t="s">
        <v>1752</v>
      </c>
      <c r="D5368" s="150">
        <v>1039300</v>
      </c>
      <c r="E5368" s="150">
        <v>1229018</v>
      </c>
      <c r="F5368" s="150" t="s">
        <v>22060</v>
      </c>
    </row>
    <row r="5369" spans="1:6" x14ac:dyDescent="0.15">
      <c r="A5369" s="150" t="s">
        <v>7783</v>
      </c>
      <c r="B5369" s="150" t="s">
        <v>32436</v>
      </c>
      <c r="C5369" s="150" t="s">
        <v>17230</v>
      </c>
      <c r="D5369" s="150">
        <v>184900</v>
      </c>
      <c r="E5369" s="150">
        <v>121000</v>
      </c>
      <c r="F5369" s="150" t="s">
        <v>18774</v>
      </c>
    </row>
    <row r="5370" spans="1:6" x14ac:dyDescent="0.15">
      <c r="A5370" s="150" t="s">
        <v>7784</v>
      </c>
      <c r="B5370" s="150" t="s">
        <v>32437</v>
      </c>
      <c r="C5370" s="150" t="s">
        <v>17232</v>
      </c>
      <c r="D5370" s="150">
        <v>1199835</v>
      </c>
      <c r="E5370" s="150">
        <v>1404786</v>
      </c>
      <c r="F5370" s="150" t="s">
        <v>18774</v>
      </c>
    </row>
    <row r="5371" spans="1:6" x14ac:dyDescent="0.15">
      <c r="A5371" s="150" t="s">
        <v>7785</v>
      </c>
      <c r="B5371" s="150" t="s">
        <v>32438</v>
      </c>
      <c r="C5371" s="150" t="s">
        <v>17233</v>
      </c>
      <c r="D5371" s="150">
        <v>1078861</v>
      </c>
      <c r="E5371" s="150">
        <v>1013861</v>
      </c>
      <c r="F5371" s="150" t="s">
        <v>32439</v>
      </c>
    </row>
    <row r="5372" spans="1:6" x14ac:dyDescent="0.15">
      <c r="A5372" s="150" t="s">
        <v>7786</v>
      </c>
      <c r="B5372" s="150" t="s">
        <v>32440</v>
      </c>
      <c r="C5372" s="150" t="s">
        <v>17234</v>
      </c>
      <c r="D5372" s="150">
        <v>722032</v>
      </c>
      <c r="E5372" s="150">
        <v>764848</v>
      </c>
      <c r="F5372" s="150" t="s">
        <v>22078</v>
      </c>
    </row>
    <row r="5373" spans="1:6" x14ac:dyDescent="0.15">
      <c r="A5373" s="150" t="s">
        <v>7787</v>
      </c>
      <c r="B5373" s="150" t="s">
        <v>32441</v>
      </c>
      <c r="C5373" s="150" t="s">
        <v>17235</v>
      </c>
      <c r="D5373" s="150">
        <v>5877</v>
      </c>
      <c r="E5373" s="150">
        <v>6502</v>
      </c>
      <c r="F5373" s="150" t="s">
        <v>24529</v>
      </c>
    </row>
    <row r="5374" spans="1:6" x14ac:dyDescent="0.15">
      <c r="A5374" s="150" t="s">
        <v>7788</v>
      </c>
      <c r="B5374" s="150" t="s">
        <v>32442</v>
      </c>
      <c r="C5374" s="150" t="s">
        <v>13898</v>
      </c>
      <c r="D5374" s="150">
        <v>430000</v>
      </c>
      <c r="E5374" s="150">
        <v>1562000</v>
      </c>
      <c r="F5374" s="150" t="s">
        <v>24545</v>
      </c>
    </row>
    <row r="5375" spans="1:6" x14ac:dyDescent="0.15">
      <c r="A5375" s="150" t="s">
        <v>7789</v>
      </c>
      <c r="B5375" s="150" t="s">
        <v>32443</v>
      </c>
      <c r="C5375" s="150" t="s">
        <v>17236</v>
      </c>
      <c r="D5375" s="150">
        <v>115111.5</v>
      </c>
      <c r="E5375" s="150">
        <v>186344</v>
      </c>
      <c r="F5375" s="150" t="s">
        <v>18774</v>
      </c>
    </row>
    <row r="5376" spans="1:6" x14ac:dyDescent="0.15">
      <c r="A5376" s="150" t="s">
        <v>7790</v>
      </c>
      <c r="B5376" s="150" t="s">
        <v>32444</v>
      </c>
      <c r="C5376" s="150" t="s">
        <v>17237</v>
      </c>
      <c r="D5376" s="150">
        <v>2500</v>
      </c>
      <c r="E5376" s="150">
        <v>10000</v>
      </c>
      <c r="F5376" s="150" t="s">
        <v>32445</v>
      </c>
    </row>
    <row r="5377" spans="1:6" x14ac:dyDescent="0.15">
      <c r="A5377" s="150" t="s">
        <v>7791</v>
      </c>
      <c r="B5377" s="150" t="s">
        <v>32446</v>
      </c>
      <c r="C5377" s="150" t="s">
        <v>17238</v>
      </c>
      <c r="D5377" s="150">
        <v>3731000</v>
      </c>
      <c r="E5377" s="150">
        <v>11172900</v>
      </c>
      <c r="F5377" s="150" t="s">
        <v>22053</v>
      </c>
    </row>
    <row r="5378" spans="1:6" x14ac:dyDescent="0.15">
      <c r="A5378" s="150" t="s">
        <v>7792</v>
      </c>
      <c r="B5378" s="150" t="s">
        <v>32447</v>
      </c>
      <c r="C5378" s="150" t="s">
        <v>17239</v>
      </c>
      <c r="D5378" s="150">
        <v>12000</v>
      </c>
      <c r="E5378" s="150">
        <v>16400</v>
      </c>
      <c r="F5378" s="150" t="s">
        <v>22110</v>
      </c>
    </row>
    <row r="5379" spans="1:6" x14ac:dyDescent="0.15">
      <c r="A5379" s="150" t="s">
        <v>7793</v>
      </c>
      <c r="B5379" s="150" t="s">
        <v>32448</v>
      </c>
      <c r="C5379" s="150" t="s">
        <v>17240</v>
      </c>
      <c r="D5379" s="150">
        <v>1648000</v>
      </c>
      <c r="E5379" s="150">
        <v>1384000</v>
      </c>
      <c r="F5379" s="150" t="s">
        <v>24642</v>
      </c>
    </row>
    <row r="5380" spans="1:6" x14ac:dyDescent="0.15">
      <c r="A5380" s="150" t="s">
        <v>7794</v>
      </c>
      <c r="B5380" s="150" t="s">
        <v>32449</v>
      </c>
      <c r="C5380" s="150" t="s">
        <v>17241</v>
      </c>
      <c r="D5380" s="150">
        <v>580000</v>
      </c>
      <c r="E5380" s="150">
        <v>600000</v>
      </c>
      <c r="F5380" s="150" t="s">
        <v>30659</v>
      </c>
    </row>
    <row r="5381" spans="1:6" x14ac:dyDescent="0.15">
      <c r="A5381" s="150" t="s">
        <v>7795</v>
      </c>
      <c r="B5381" s="150" t="s">
        <v>32450</v>
      </c>
      <c r="C5381" s="150" t="s">
        <v>17242</v>
      </c>
      <c r="D5381" s="150">
        <v>15338.1</v>
      </c>
      <c r="E5381" s="150">
        <v>12078.7</v>
      </c>
      <c r="F5381" s="150" t="s">
        <v>21479</v>
      </c>
    </row>
    <row r="5382" spans="1:6" x14ac:dyDescent="0.15">
      <c r="A5382" s="150" t="s">
        <v>7796</v>
      </c>
      <c r="B5382" s="150" t="s">
        <v>32451</v>
      </c>
      <c r="C5382" s="150" t="s">
        <v>17243</v>
      </c>
      <c r="D5382" s="150">
        <v>23146912.800000001</v>
      </c>
      <c r="E5382" s="150">
        <v>23370494.399999999</v>
      </c>
      <c r="F5382" s="150" t="s">
        <v>32452</v>
      </c>
    </row>
    <row r="5383" spans="1:6" x14ac:dyDescent="0.15">
      <c r="A5383" s="150" t="s">
        <v>7797</v>
      </c>
      <c r="B5383" s="150" t="s">
        <v>32453</v>
      </c>
      <c r="C5383" s="150" t="s">
        <v>14220</v>
      </c>
      <c r="D5383" s="150">
        <v>1780000</v>
      </c>
      <c r="E5383" s="150">
        <v>2980000</v>
      </c>
      <c r="F5383" s="150" t="s">
        <v>32454</v>
      </c>
    </row>
    <row r="5384" spans="1:6" x14ac:dyDescent="0.15">
      <c r="A5384" s="150" t="s">
        <v>7798</v>
      </c>
      <c r="B5384" s="150" t="s">
        <v>32455</v>
      </c>
      <c r="C5384" s="150" t="s">
        <v>17246</v>
      </c>
      <c r="D5384" s="150">
        <v>22760</v>
      </c>
      <c r="E5384" s="150">
        <v>37670</v>
      </c>
      <c r="F5384" s="150" t="s">
        <v>27953</v>
      </c>
    </row>
    <row r="5385" spans="1:6" x14ac:dyDescent="0.15">
      <c r="A5385" s="150" t="s">
        <v>7799</v>
      </c>
      <c r="B5385" s="150" t="s">
        <v>32456</v>
      </c>
      <c r="C5385" s="150" t="s">
        <v>17247</v>
      </c>
      <c r="D5385" s="150">
        <v>548800</v>
      </c>
      <c r="E5385" s="150">
        <v>644000</v>
      </c>
      <c r="F5385" s="150" t="s">
        <v>32070</v>
      </c>
    </row>
    <row r="5386" spans="1:6" x14ac:dyDescent="0.15">
      <c r="A5386" s="150" t="s">
        <v>7800</v>
      </c>
      <c r="B5386" s="150" t="s">
        <v>32457</v>
      </c>
      <c r="C5386" s="150" t="s">
        <v>17248</v>
      </c>
      <c r="D5386" s="150">
        <v>4600000</v>
      </c>
      <c r="E5386" s="150">
        <v>5716000</v>
      </c>
      <c r="F5386" s="150" t="s">
        <v>26668</v>
      </c>
    </row>
    <row r="5387" spans="1:6" x14ac:dyDescent="0.15">
      <c r="A5387" s="150" t="s">
        <v>7801</v>
      </c>
      <c r="B5387" s="150" t="s">
        <v>32458</v>
      </c>
      <c r="C5387" s="150" t="s">
        <v>17249</v>
      </c>
      <c r="D5387" s="150">
        <v>15000000</v>
      </c>
      <c r="E5387" s="150">
        <v>15370000</v>
      </c>
      <c r="F5387" s="150" t="s">
        <v>22098</v>
      </c>
    </row>
    <row r="5388" spans="1:6" x14ac:dyDescent="0.15">
      <c r="A5388" s="150" t="s">
        <v>7802</v>
      </c>
      <c r="B5388" s="150" t="s">
        <v>32459</v>
      </c>
      <c r="C5388" s="150" t="s">
        <v>17250</v>
      </c>
      <c r="D5388" s="150">
        <v>4500000</v>
      </c>
      <c r="E5388" s="150">
        <v>5090000</v>
      </c>
      <c r="F5388" s="150" t="s">
        <v>22172</v>
      </c>
    </row>
    <row r="5389" spans="1:6" x14ac:dyDescent="0.15">
      <c r="A5389" s="150" t="s">
        <v>7803</v>
      </c>
      <c r="B5389" s="150" t="s">
        <v>32460</v>
      </c>
      <c r="C5389" s="150" t="s">
        <v>17251</v>
      </c>
      <c r="D5389" s="150">
        <v>530590</v>
      </c>
      <c r="E5389" s="150">
        <v>173087</v>
      </c>
      <c r="F5389" s="150" t="s">
        <v>22067</v>
      </c>
    </row>
    <row r="5390" spans="1:6" x14ac:dyDescent="0.15">
      <c r="A5390" s="150" t="s">
        <v>7804</v>
      </c>
      <c r="B5390" s="150" t="s">
        <v>32461</v>
      </c>
      <c r="C5390" s="150" t="s">
        <v>17252</v>
      </c>
      <c r="D5390" s="150">
        <v>11712780</v>
      </c>
      <c r="E5390" s="150">
        <v>13340390</v>
      </c>
      <c r="F5390" s="150" t="s">
        <v>22093</v>
      </c>
    </row>
    <row r="5391" spans="1:6" x14ac:dyDescent="0.15">
      <c r="A5391" s="150" t="s">
        <v>7805</v>
      </c>
      <c r="B5391" s="150" t="s">
        <v>32462</v>
      </c>
      <c r="C5391" s="150" t="s">
        <v>17253</v>
      </c>
      <c r="D5391" s="150">
        <v>42300</v>
      </c>
      <c r="E5391" s="150">
        <v>42300</v>
      </c>
      <c r="F5391" s="150" t="s">
        <v>22160</v>
      </c>
    </row>
    <row r="5392" spans="1:6" x14ac:dyDescent="0.15">
      <c r="A5392" s="150" t="s">
        <v>7806</v>
      </c>
      <c r="B5392" s="150" t="s">
        <v>32463</v>
      </c>
      <c r="C5392" s="150" t="s">
        <v>13441</v>
      </c>
      <c r="D5392" s="150">
        <v>2108601.1</v>
      </c>
      <c r="E5392" s="150">
        <v>532987</v>
      </c>
      <c r="F5392" s="150" t="s">
        <v>18774</v>
      </c>
    </row>
    <row r="5393" spans="1:6" x14ac:dyDescent="0.15">
      <c r="A5393" s="150" t="s">
        <v>7807</v>
      </c>
      <c r="B5393" s="150" t="s">
        <v>32464</v>
      </c>
      <c r="C5393" s="150" t="s">
        <v>17254</v>
      </c>
      <c r="D5393" s="150">
        <v>1296700</v>
      </c>
      <c r="E5393" s="150">
        <v>1316800</v>
      </c>
      <c r="F5393" s="150" t="s">
        <v>18774</v>
      </c>
    </row>
    <row r="5394" spans="1:6" x14ac:dyDescent="0.15">
      <c r="A5394" s="150" t="s">
        <v>7808</v>
      </c>
      <c r="B5394" s="150" t="s">
        <v>32465</v>
      </c>
      <c r="C5394" s="150" t="s">
        <v>17255</v>
      </c>
      <c r="D5394" s="150">
        <v>86416750</v>
      </c>
      <c r="E5394" s="150">
        <v>111237750</v>
      </c>
      <c r="F5394" s="150" t="s">
        <v>32466</v>
      </c>
    </row>
    <row r="5395" spans="1:6" x14ac:dyDescent="0.15">
      <c r="A5395" s="150" t="s">
        <v>7809</v>
      </c>
      <c r="B5395" s="150" t="s">
        <v>32467</v>
      </c>
      <c r="C5395" s="150" t="s">
        <v>12783</v>
      </c>
      <c r="D5395" s="150">
        <v>53641358</v>
      </c>
      <c r="E5395" s="150">
        <v>71151616</v>
      </c>
      <c r="F5395" s="150" t="s">
        <v>24571</v>
      </c>
    </row>
    <row r="5396" spans="1:6" x14ac:dyDescent="0.15">
      <c r="A5396" s="150" t="s">
        <v>7810</v>
      </c>
      <c r="B5396" s="150" t="s">
        <v>32468</v>
      </c>
      <c r="C5396" s="150" t="s">
        <v>12019</v>
      </c>
      <c r="D5396" s="150">
        <v>385606</v>
      </c>
      <c r="E5396" s="150">
        <v>428642</v>
      </c>
      <c r="F5396" s="150" t="s">
        <v>22172</v>
      </c>
    </row>
    <row r="5397" spans="1:6" x14ac:dyDescent="0.15">
      <c r="A5397" s="150" t="s">
        <v>7811</v>
      </c>
      <c r="B5397" s="150" t="s">
        <v>32469</v>
      </c>
      <c r="C5397" s="150" t="s">
        <v>17256</v>
      </c>
      <c r="D5397" s="150">
        <v>220680</v>
      </c>
      <c r="E5397" s="150">
        <v>670800</v>
      </c>
      <c r="F5397" s="150" t="s">
        <v>32470</v>
      </c>
    </row>
    <row r="5398" spans="1:6" x14ac:dyDescent="0.15">
      <c r="A5398" s="150" t="s">
        <v>7812</v>
      </c>
      <c r="B5398" s="150" t="s">
        <v>32471</v>
      </c>
      <c r="C5398" s="150" t="s">
        <v>17258</v>
      </c>
      <c r="D5398" s="150">
        <v>25607000</v>
      </c>
      <c r="E5398" s="150">
        <v>93279800</v>
      </c>
      <c r="F5398" s="150" t="s">
        <v>22098</v>
      </c>
    </row>
    <row r="5399" spans="1:6" x14ac:dyDescent="0.15">
      <c r="A5399" s="150" t="s">
        <v>7813</v>
      </c>
      <c r="B5399" s="150" t="s">
        <v>32472</v>
      </c>
      <c r="C5399" s="150" t="s">
        <v>17259</v>
      </c>
      <c r="D5399" s="150">
        <v>57100</v>
      </c>
      <c r="E5399" s="150">
        <v>56500</v>
      </c>
      <c r="F5399" s="150" t="s">
        <v>14062</v>
      </c>
    </row>
    <row r="5400" spans="1:6" x14ac:dyDescent="0.15">
      <c r="A5400" s="150" t="s">
        <v>7814</v>
      </c>
      <c r="B5400" s="150" t="s">
        <v>32473</v>
      </c>
      <c r="C5400" s="150" t="s">
        <v>17260</v>
      </c>
      <c r="D5400" s="150">
        <v>194.4</v>
      </c>
      <c r="E5400" s="150">
        <v>28000</v>
      </c>
      <c r="F5400" s="150" t="s">
        <v>22136</v>
      </c>
    </row>
    <row r="5401" spans="1:6" x14ac:dyDescent="0.15">
      <c r="A5401" s="150" t="s">
        <v>7815</v>
      </c>
      <c r="B5401" s="150" t="s">
        <v>32474</v>
      </c>
      <c r="C5401" s="150" t="s">
        <v>17261</v>
      </c>
      <c r="D5401" s="150">
        <v>7319050</v>
      </c>
      <c r="E5401" s="150">
        <v>10539100</v>
      </c>
      <c r="F5401" s="150" t="s">
        <v>32475</v>
      </c>
    </row>
    <row r="5402" spans="1:6" x14ac:dyDescent="0.15">
      <c r="A5402" s="150" t="s">
        <v>7816</v>
      </c>
      <c r="B5402" s="150" t="s">
        <v>32476</v>
      </c>
      <c r="C5402" s="150" t="s">
        <v>17262</v>
      </c>
      <c r="D5402" s="150">
        <v>2154230</v>
      </c>
      <c r="E5402" s="150">
        <v>3323440</v>
      </c>
      <c r="F5402" s="150" t="s">
        <v>24529</v>
      </c>
    </row>
    <row r="5403" spans="1:6" x14ac:dyDescent="0.15">
      <c r="A5403" s="150" t="s">
        <v>7817</v>
      </c>
      <c r="B5403" s="150" t="s">
        <v>32477</v>
      </c>
      <c r="C5403" s="150" t="s">
        <v>17263</v>
      </c>
      <c r="D5403" s="150">
        <v>235850</v>
      </c>
      <c r="E5403" s="150">
        <v>243240</v>
      </c>
      <c r="F5403" s="150" t="s">
        <v>22060</v>
      </c>
    </row>
    <row r="5404" spans="1:6" x14ac:dyDescent="0.15">
      <c r="A5404" s="150" t="s">
        <v>7818</v>
      </c>
      <c r="B5404" s="150" t="s">
        <v>32478</v>
      </c>
      <c r="C5404" s="150" t="s">
        <v>1687</v>
      </c>
      <c r="D5404" s="150">
        <v>1655000</v>
      </c>
      <c r="E5404" s="150">
        <v>2270000</v>
      </c>
      <c r="F5404" s="150" t="s">
        <v>32479</v>
      </c>
    </row>
    <row r="5405" spans="1:6" x14ac:dyDescent="0.15">
      <c r="A5405" s="150" t="s">
        <v>7819</v>
      </c>
      <c r="B5405" s="150" t="s">
        <v>32480</v>
      </c>
      <c r="C5405" s="150" t="s">
        <v>17265</v>
      </c>
      <c r="D5405" s="150">
        <v>1005050</v>
      </c>
      <c r="E5405" s="150">
        <v>1106173.2</v>
      </c>
      <c r="F5405" s="150" t="s">
        <v>18774</v>
      </c>
    </row>
    <row r="5406" spans="1:6" x14ac:dyDescent="0.15">
      <c r="A5406" s="150" t="s">
        <v>7820</v>
      </c>
      <c r="B5406" s="150" t="s">
        <v>32481</v>
      </c>
      <c r="C5406" s="150" t="s">
        <v>17266</v>
      </c>
      <c r="D5406" s="150">
        <v>2464000</v>
      </c>
      <c r="E5406" s="150">
        <v>3082426</v>
      </c>
      <c r="F5406" s="150" t="s">
        <v>22060</v>
      </c>
    </row>
    <row r="5407" spans="1:6" x14ac:dyDescent="0.15">
      <c r="A5407" s="150" t="s">
        <v>7821</v>
      </c>
      <c r="B5407" s="150" t="s">
        <v>32482</v>
      </c>
      <c r="C5407" s="150" t="s">
        <v>17267</v>
      </c>
      <c r="D5407" s="150">
        <v>16320000</v>
      </c>
      <c r="E5407" s="150">
        <v>40560000</v>
      </c>
      <c r="F5407" s="150" t="s">
        <v>28359</v>
      </c>
    </row>
    <row r="5408" spans="1:6" x14ac:dyDescent="0.15">
      <c r="A5408" s="150" t="s">
        <v>7822</v>
      </c>
      <c r="B5408" s="150" t="s">
        <v>32483</v>
      </c>
      <c r="C5408" s="150" t="s">
        <v>17268</v>
      </c>
      <c r="D5408" s="150">
        <v>49789400</v>
      </c>
      <c r="E5408" s="150">
        <v>53536800</v>
      </c>
      <c r="F5408" s="150" t="s">
        <v>22171</v>
      </c>
    </row>
    <row r="5409" spans="1:6" x14ac:dyDescent="0.15">
      <c r="A5409" s="150" t="s">
        <v>7823</v>
      </c>
      <c r="B5409" s="150" t="s">
        <v>32484</v>
      </c>
      <c r="C5409" s="150" t="s">
        <v>17269</v>
      </c>
      <c r="D5409" s="150">
        <v>2486800</v>
      </c>
      <c r="E5409" s="150">
        <v>4200000</v>
      </c>
      <c r="F5409" s="150" t="s">
        <v>22100</v>
      </c>
    </row>
    <row r="5410" spans="1:6" x14ac:dyDescent="0.15">
      <c r="A5410" s="150" t="s">
        <v>7824</v>
      </c>
      <c r="B5410" s="150" t="s">
        <v>32485</v>
      </c>
      <c r="C5410" s="150" t="s">
        <v>17270</v>
      </c>
      <c r="D5410" s="150">
        <v>13027</v>
      </c>
      <c r="E5410" s="150">
        <v>16225</v>
      </c>
      <c r="F5410" s="150" t="s">
        <v>22088</v>
      </c>
    </row>
    <row r="5411" spans="1:6" x14ac:dyDescent="0.15">
      <c r="A5411" s="150" t="s">
        <v>7825</v>
      </c>
      <c r="B5411" s="150" t="s">
        <v>32486</v>
      </c>
      <c r="C5411" s="150" t="s">
        <v>17271</v>
      </c>
      <c r="D5411" s="150">
        <v>20344512</v>
      </c>
      <c r="E5411" s="150">
        <v>22960608</v>
      </c>
      <c r="F5411" s="150" t="s">
        <v>32487</v>
      </c>
    </row>
    <row r="5412" spans="1:6" x14ac:dyDescent="0.15">
      <c r="A5412" s="150" t="s">
        <v>7826</v>
      </c>
      <c r="B5412" s="150" t="s">
        <v>32488</v>
      </c>
      <c r="C5412" s="150" t="s">
        <v>17272</v>
      </c>
      <c r="D5412" s="150">
        <v>6096</v>
      </c>
      <c r="E5412" s="150">
        <v>8084</v>
      </c>
      <c r="F5412" s="150" t="s">
        <v>22136</v>
      </c>
    </row>
    <row r="5413" spans="1:6" x14ac:dyDescent="0.15">
      <c r="A5413" s="150" t="s">
        <v>7827</v>
      </c>
      <c r="B5413" s="150" t="s">
        <v>32489</v>
      </c>
      <c r="C5413" s="150" t="s">
        <v>15311</v>
      </c>
      <c r="D5413" s="150">
        <v>16506557</v>
      </c>
      <c r="E5413" s="150">
        <v>23740471</v>
      </c>
      <c r="F5413" s="150" t="s">
        <v>22058</v>
      </c>
    </row>
    <row r="5414" spans="1:6" x14ac:dyDescent="0.15">
      <c r="A5414" s="150" t="s">
        <v>7828</v>
      </c>
      <c r="B5414" s="150" t="s">
        <v>32490</v>
      </c>
      <c r="C5414" s="150" t="s">
        <v>17273</v>
      </c>
      <c r="D5414" s="150">
        <v>6705180</v>
      </c>
      <c r="E5414" s="150">
        <v>7619080</v>
      </c>
      <c r="F5414" s="150" t="s">
        <v>24477</v>
      </c>
    </row>
    <row r="5415" spans="1:6" x14ac:dyDescent="0.15">
      <c r="A5415" s="150" t="s">
        <v>7829</v>
      </c>
      <c r="B5415" s="150" t="s">
        <v>32491</v>
      </c>
      <c r="C5415" s="150" t="s">
        <v>17274</v>
      </c>
      <c r="D5415" s="150">
        <v>107500</v>
      </c>
      <c r="E5415" s="150">
        <v>84000</v>
      </c>
      <c r="F5415" s="150" t="s">
        <v>22088</v>
      </c>
    </row>
    <row r="5416" spans="1:6" x14ac:dyDescent="0.15">
      <c r="A5416" s="150" t="s">
        <v>7830</v>
      </c>
      <c r="B5416" s="150" t="s">
        <v>32492</v>
      </c>
      <c r="C5416" s="150" t="s">
        <v>17275</v>
      </c>
      <c r="D5416" s="150">
        <v>196250</v>
      </c>
      <c r="E5416" s="150">
        <v>302400</v>
      </c>
      <c r="F5416" s="150" t="s">
        <v>32493</v>
      </c>
    </row>
    <row r="5417" spans="1:6" x14ac:dyDescent="0.15">
      <c r="A5417" s="150" t="s">
        <v>7831</v>
      </c>
      <c r="B5417" s="150" t="s">
        <v>32494</v>
      </c>
      <c r="C5417" s="150" t="s">
        <v>17276</v>
      </c>
      <c r="D5417" s="150">
        <v>3258600</v>
      </c>
      <c r="E5417" s="150">
        <v>3301800</v>
      </c>
      <c r="F5417" s="150" t="s">
        <v>22058</v>
      </c>
    </row>
    <row r="5418" spans="1:6" x14ac:dyDescent="0.15">
      <c r="A5418" s="150" t="s">
        <v>7832</v>
      </c>
      <c r="B5418" s="150" t="s">
        <v>32495</v>
      </c>
      <c r="C5418" s="150" t="s">
        <v>17277</v>
      </c>
      <c r="D5418" s="150">
        <v>40658066.600000001</v>
      </c>
      <c r="E5418" s="150">
        <v>50008059</v>
      </c>
      <c r="F5418" s="150" t="s">
        <v>32496</v>
      </c>
    </row>
    <row r="5419" spans="1:6" x14ac:dyDescent="0.15">
      <c r="A5419" s="150" t="s">
        <v>7833</v>
      </c>
      <c r="B5419" s="150" t="s">
        <v>32497</v>
      </c>
      <c r="C5419" s="150" t="s">
        <v>2296</v>
      </c>
      <c r="D5419" s="150">
        <v>15274125</v>
      </c>
      <c r="E5419" s="150">
        <v>11160788.199999999</v>
      </c>
      <c r="F5419" s="150" t="s">
        <v>22078</v>
      </c>
    </row>
    <row r="5420" spans="1:6" x14ac:dyDescent="0.15">
      <c r="A5420" s="150" t="s">
        <v>7834</v>
      </c>
      <c r="B5420" s="150" t="s">
        <v>32498</v>
      </c>
      <c r="C5420" s="150" t="s">
        <v>12799</v>
      </c>
      <c r="D5420" s="150">
        <v>11880055</v>
      </c>
      <c r="E5420" s="150">
        <v>15040300</v>
      </c>
      <c r="F5420" s="150" t="s">
        <v>22053</v>
      </c>
    </row>
    <row r="5421" spans="1:6" x14ac:dyDescent="0.15">
      <c r="A5421" s="150" t="s">
        <v>7835</v>
      </c>
      <c r="B5421" s="150" t="s">
        <v>32499</v>
      </c>
      <c r="C5421" s="150" t="s">
        <v>17278</v>
      </c>
      <c r="D5421" s="150">
        <v>30000000</v>
      </c>
      <c r="E5421" s="150">
        <v>72500000</v>
      </c>
      <c r="F5421" s="150" t="s">
        <v>22063</v>
      </c>
    </row>
    <row r="5422" spans="1:6" x14ac:dyDescent="0.15">
      <c r="A5422" s="150" t="s">
        <v>7836</v>
      </c>
      <c r="B5422" s="150" t="s">
        <v>32500</v>
      </c>
      <c r="C5422" s="150" t="s">
        <v>17143</v>
      </c>
      <c r="D5422" s="150">
        <v>40029100</v>
      </c>
      <c r="E5422" s="150">
        <v>43439000</v>
      </c>
      <c r="F5422" s="150" t="s">
        <v>24465</v>
      </c>
    </row>
    <row r="5423" spans="1:6" x14ac:dyDescent="0.15">
      <c r="A5423" s="150" t="s">
        <v>7837</v>
      </c>
      <c r="B5423" s="150" t="s">
        <v>32501</v>
      </c>
      <c r="C5423" s="150" t="s">
        <v>17279</v>
      </c>
      <c r="D5423" s="150">
        <v>5011415</v>
      </c>
      <c r="E5423" s="150">
        <v>5691962</v>
      </c>
      <c r="F5423" s="150" t="s">
        <v>22110</v>
      </c>
    </row>
    <row r="5424" spans="1:6" x14ac:dyDescent="0.15">
      <c r="A5424" s="150" t="s">
        <v>7838</v>
      </c>
      <c r="B5424" s="150" t="s">
        <v>32502</v>
      </c>
      <c r="C5424" s="150" t="s">
        <v>17280</v>
      </c>
      <c r="D5424" s="150">
        <v>6520000</v>
      </c>
      <c r="E5424" s="150">
        <v>7921250</v>
      </c>
      <c r="F5424" s="150" t="s">
        <v>24574</v>
      </c>
    </row>
    <row r="5425" spans="1:6" x14ac:dyDescent="0.15">
      <c r="A5425" s="150" t="s">
        <v>7839</v>
      </c>
      <c r="B5425" s="150" t="s">
        <v>32503</v>
      </c>
      <c r="C5425" s="150" t="s">
        <v>12150</v>
      </c>
      <c r="D5425" s="150">
        <v>609926.15</v>
      </c>
      <c r="E5425" s="150">
        <v>652702</v>
      </c>
      <c r="F5425" s="150" t="s">
        <v>27234</v>
      </c>
    </row>
    <row r="5426" spans="1:6" x14ac:dyDescent="0.15">
      <c r="A5426" s="150" t="s">
        <v>7840</v>
      </c>
      <c r="B5426" s="150" t="s">
        <v>32504</v>
      </c>
      <c r="C5426" s="150" t="s">
        <v>17281</v>
      </c>
      <c r="D5426" s="150">
        <v>424750000</v>
      </c>
      <c r="E5426" s="150">
        <v>462400000</v>
      </c>
      <c r="F5426" s="150" t="s">
        <v>22137</v>
      </c>
    </row>
    <row r="5427" spans="1:6" x14ac:dyDescent="0.15">
      <c r="A5427" s="150" t="s">
        <v>7841</v>
      </c>
      <c r="B5427" s="150" t="s">
        <v>32505</v>
      </c>
      <c r="C5427" s="150" t="s">
        <v>17282</v>
      </c>
      <c r="D5427" s="150">
        <v>226500</v>
      </c>
      <c r="E5427" s="150">
        <v>197250</v>
      </c>
      <c r="F5427" s="150" t="s">
        <v>28304</v>
      </c>
    </row>
    <row r="5428" spans="1:6" x14ac:dyDescent="0.15">
      <c r="A5428" s="150" t="s">
        <v>7842</v>
      </c>
      <c r="B5428" s="150" t="s">
        <v>32506</v>
      </c>
      <c r="C5428" s="150" t="s">
        <v>17283</v>
      </c>
      <c r="D5428" s="150">
        <v>58745660</v>
      </c>
      <c r="E5428" s="150">
        <v>42180000</v>
      </c>
      <c r="F5428" s="150" t="s">
        <v>28431</v>
      </c>
    </row>
    <row r="5429" spans="1:6" x14ac:dyDescent="0.15">
      <c r="A5429" s="150" t="s">
        <v>7843</v>
      </c>
      <c r="B5429" s="150" t="s">
        <v>32507</v>
      </c>
      <c r="C5429" s="150" t="s">
        <v>17284</v>
      </c>
      <c r="D5429" s="150">
        <v>46660300</v>
      </c>
      <c r="E5429" s="150">
        <v>50196250</v>
      </c>
      <c r="F5429" s="150" t="s">
        <v>22171</v>
      </c>
    </row>
    <row r="5430" spans="1:6" x14ac:dyDescent="0.15">
      <c r="A5430" s="150" t="s">
        <v>7844</v>
      </c>
      <c r="B5430" s="150" t="s">
        <v>32508</v>
      </c>
      <c r="C5430" s="150" t="s">
        <v>17285</v>
      </c>
      <c r="D5430" s="150">
        <v>1262289</v>
      </c>
      <c r="E5430" s="150">
        <v>1316351</v>
      </c>
      <c r="F5430" s="150" t="s">
        <v>18774</v>
      </c>
    </row>
    <row r="5431" spans="1:6" x14ac:dyDescent="0.15">
      <c r="A5431" s="150" t="s">
        <v>7845</v>
      </c>
      <c r="B5431" s="150" t="s">
        <v>32509</v>
      </c>
      <c r="C5431" s="150" t="s">
        <v>17286</v>
      </c>
      <c r="D5431" s="150">
        <v>92800</v>
      </c>
      <c r="E5431" s="150">
        <v>110000</v>
      </c>
      <c r="F5431" s="150" t="s">
        <v>22078</v>
      </c>
    </row>
    <row r="5432" spans="1:6" x14ac:dyDescent="0.15">
      <c r="A5432" s="150" t="s">
        <v>7846</v>
      </c>
      <c r="B5432" s="150" t="s">
        <v>32510</v>
      </c>
      <c r="C5432" s="150" t="s">
        <v>17287</v>
      </c>
      <c r="D5432" s="150">
        <v>432217</v>
      </c>
      <c r="E5432" s="150">
        <v>180308</v>
      </c>
      <c r="F5432" s="150" t="s">
        <v>22082</v>
      </c>
    </row>
    <row r="5433" spans="1:6" x14ac:dyDescent="0.15">
      <c r="A5433" s="150" t="s">
        <v>7847</v>
      </c>
      <c r="B5433" s="150" t="s">
        <v>32511</v>
      </c>
      <c r="C5433" s="150" t="s">
        <v>17288</v>
      </c>
      <c r="D5433" s="150">
        <v>211672</v>
      </c>
      <c r="E5433" s="150">
        <v>294017</v>
      </c>
      <c r="F5433" s="150" t="s">
        <v>22104</v>
      </c>
    </row>
    <row r="5434" spans="1:6" x14ac:dyDescent="0.15">
      <c r="A5434" s="150" t="s">
        <v>7848</v>
      </c>
      <c r="B5434" s="150" t="s">
        <v>32512</v>
      </c>
      <c r="C5434" s="150" t="s">
        <v>17289</v>
      </c>
      <c r="D5434" s="150">
        <v>3225000</v>
      </c>
      <c r="E5434" s="150">
        <v>6180000</v>
      </c>
      <c r="F5434" s="150" t="s">
        <v>22057</v>
      </c>
    </row>
    <row r="5435" spans="1:6" x14ac:dyDescent="0.15">
      <c r="A5435" s="150" t="s">
        <v>7849</v>
      </c>
      <c r="B5435" s="150" t="s">
        <v>32513</v>
      </c>
      <c r="C5435" s="150" t="s">
        <v>17290</v>
      </c>
      <c r="D5435" s="150">
        <v>3530000</v>
      </c>
      <c r="E5435" s="150">
        <v>3740000</v>
      </c>
      <c r="F5435" s="150" t="s">
        <v>27282</v>
      </c>
    </row>
    <row r="5436" spans="1:6" x14ac:dyDescent="0.15">
      <c r="A5436" s="150" t="s">
        <v>7850</v>
      </c>
      <c r="B5436" s="150" t="s">
        <v>32514</v>
      </c>
      <c r="C5436" s="150" t="s">
        <v>17291</v>
      </c>
      <c r="D5436" s="150">
        <v>134100000</v>
      </c>
      <c r="E5436" s="150">
        <v>148176000</v>
      </c>
      <c r="F5436" s="150" t="s">
        <v>24525</v>
      </c>
    </row>
    <row r="5437" spans="1:6" x14ac:dyDescent="0.15">
      <c r="A5437" s="150" t="s">
        <v>7851</v>
      </c>
      <c r="B5437" s="150" t="s">
        <v>32515</v>
      </c>
      <c r="C5437" s="150" t="s">
        <v>17292</v>
      </c>
      <c r="D5437" s="150">
        <v>12000</v>
      </c>
      <c r="E5437" s="150">
        <v>7497000</v>
      </c>
      <c r="F5437" s="150" t="s">
        <v>24465</v>
      </c>
    </row>
    <row r="5438" spans="1:6" x14ac:dyDescent="0.15">
      <c r="A5438" s="150" t="s">
        <v>7852</v>
      </c>
      <c r="B5438" s="150" t="s">
        <v>32516</v>
      </c>
      <c r="C5438" s="150" t="s">
        <v>17293</v>
      </c>
      <c r="D5438" s="150">
        <v>1400000</v>
      </c>
      <c r="E5438" s="150">
        <v>350000</v>
      </c>
      <c r="F5438" s="150" t="s">
        <v>22137</v>
      </c>
    </row>
    <row r="5439" spans="1:6" x14ac:dyDescent="0.15">
      <c r="A5439" s="150" t="s">
        <v>7853</v>
      </c>
      <c r="B5439" s="150" t="s">
        <v>32517</v>
      </c>
      <c r="C5439" s="150" t="s">
        <v>15068</v>
      </c>
      <c r="D5439" s="150">
        <v>2750000</v>
      </c>
      <c r="E5439" s="150">
        <v>3127000</v>
      </c>
      <c r="F5439" s="150" t="s">
        <v>22104</v>
      </c>
    </row>
    <row r="5440" spans="1:6" x14ac:dyDescent="0.15">
      <c r="A5440" s="150" t="s">
        <v>7854</v>
      </c>
      <c r="B5440" s="150" t="s">
        <v>32518</v>
      </c>
      <c r="C5440" s="150" t="s">
        <v>17294</v>
      </c>
      <c r="D5440" s="150">
        <v>23710000</v>
      </c>
      <c r="E5440" s="150">
        <v>33520000</v>
      </c>
      <c r="F5440" s="150" t="s">
        <v>30544</v>
      </c>
    </row>
    <row r="5441" spans="1:6" x14ac:dyDescent="0.15">
      <c r="A5441" s="150" t="s">
        <v>7855</v>
      </c>
      <c r="B5441" s="150" t="s">
        <v>32519</v>
      </c>
      <c r="C5441" s="150" t="s">
        <v>17295</v>
      </c>
      <c r="D5441" s="150">
        <v>898000</v>
      </c>
      <c r="E5441" s="150">
        <v>570000</v>
      </c>
      <c r="F5441" s="150" t="s">
        <v>22082</v>
      </c>
    </row>
    <row r="5442" spans="1:6" x14ac:dyDescent="0.15">
      <c r="A5442" s="150" t="s">
        <v>7856</v>
      </c>
      <c r="B5442" s="150" t="s">
        <v>32520</v>
      </c>
      <c r="C5442" s="150" t="s">
        <v>17296</v>
      </c>
      <c r="D5442" s="150">
        <v>4780000</v>
      </c>
      <c r="E5442" s="150">
        <v>5310000</v>
      </c>
      <c r="F5442" s="150" t="s">
        <v>22172</v>
      </c>
    </row>
    <row r="5443" spans="1:6" x14ac:dyDescent="0.15">
      <c r="A5443" s="150" t="s">
        <v>7857</v>
      </c>
      <c r="B5443" s="150" t="s">
        <v>25046</v>
      </c>
      <c r="C5443" s="150" t="s">
        <v>2062</v>
      </c>
      <c r="D5443" s="150">
        <v>72120</v>
      </c>
      <c r="E5443" s="150">
        <v>110000</v>
      </c>
      <c r="F5443" s="150" t="s">
        <v>24636</v>
      </c>
    </row>
    <row r="5444" spans="1:6" x14ac:dyDescent="0.15">
      <c r="A5444" s="150" t="s">
        <v>7858</v>
      </c>
      <c r="B5444" s="150" t="s">
        <v>821</v>
      </c>
      <c r="C5444" s="150" t="s">
        <v>2063</v>
      </c>
      <c r="D5444" s="150">
        <v>415662</v>
      </c>
      <c r="E5444" s="150">
        <v>707361.08</v>
      </c>
      <c r="F5444" s="150" t="s">
        <v>32521</v>
      </c>
    </row>
    <row r="5445" spans="1:6" x14ac:dyDescent="0.15">
      <c r="A5445" s="150" t="s">
        <v>7859</v>
      </c>
      <c r="B5445" s="150" t="s">
        <v>25094</v>
      </c>
      <c r="C5445" s="150" t="s">
        <v>2064</v>
      </c>
      <c r="D5445" s="150">
        <v>1170000</v>
      </c>
      <c r="E5445" s="150">
        <v>2616000</v>
      </c>
      <c r="F5445" s="150" t="s">
        <v>22058</v>
      </c>
    </row>
    <row r="5446" spans="1:6" x14ac:dyDescent="0.15">
      <c r="A5446" s="150" t="s">
        <v>7860</v>
      </c>
      <c r="B5446" s="150" t="s">
        <v>32522</v>
      </c>
      <c r="C5446" s="150" t="s">
        <v>17297</v>
      </c>
      <c r="D5446" s="150">
        <v>4600000</v>
      </c>
      <c r="E5446" s="150">
        <v>1480000</v>
      </c>
      <c r="F5446" s="150" t="s">
        <v>22175</v>
      </c>
    </row>
    <row r="5447" spans="1:6" x14ac:dyDescent="0.15">
      <c r="A5447" s="150" t="s">
        <v>7861</v>
      </c>
      <c r="B5447" s="150" t="s">
        <v>32523</v>
      </c>
      <c r="C5447" s="150" t="s">
        <v>17298</v>
      </c>
      <c r="D5447" s="150">
        <v>957300</v>
      </c>
      <c r="E5447" s="150">
        <v>1381100</v>
      </c>
      <c r="F5447" s="150" t="s">
        <v>24497</v>
      </c>
    </row>
    <row r="5448" spans="1:6" x14ac:dyDescent="0.15">
      <c r="A5448" s="150" t="s">
        <v>7862</v>
      </c>
      <c r="B5448" s="150" t="s">
        <v>32524</v>
      </c>
      <c r="C5448" s="150" t="s">
        <v>17299</v>
      </c>
      <c r="D5448" s="150">
        <v>3232384</v>
      </c>
      <c r="E5448" s="150">
        <v>5149035</v>
      </c>
      <c r="F5448" s="150" t="s">
        <v>18774</v>
      </c>
    </row>
    <row r="5449" spans="1:6" x14ac:dyDescent="0.15">
      <c r="A5449" s="150" t="s">
        <v>7863</v>
      </c>
      <c r="B5449" s="150" t="s">
        <v>32525</v>
      </c>
      <c r="C5449" s="150" t="s">
        <v>17300</v>
      </c>
      <c r="D5449" s="150">
        <v>15692879</v>
      </c>
      <c r="E5449" s="150">
        <v>17164195</v>
      </c>
      <c r="F5449" s="150" t="s">
        <v>22053</v>
      </c>
    </row>
    <row r="5450" spans="1:6" x14ac:dyDescent="0.15">
      <c r="A5450" s="150" t="s">
        <v>7864</v>
      </c>
      <c r="B5450" s="150" t="s">
        <v>32526</v>
      </c>
      <c r="C5450" s="150" t="s">
        <v>17301</v>
      </c>
      <c r="D5450" s="150">
        <v>3867831</v>
      </c>
      <c r="E5450" s="150">
        <v>5420995</v>
      </c>
      <c r="F5450" s="150" t="s">
        <v>18774</v>
      </c>
    </row>
    <row r="5451" spans="1:6" x14ac:dyDescent="0.15">
      <c r="A5451" s="150" t="s">
        <v>7865</v>
      </c>
      <c r="B5451" s="150" t="s">
        <v>32527</v>
      </c>
      <c r="C5451" s="150" t="s">
        <v>13032</v>
      </c>
      <c r="D5451" s="150">
        <v>4273820</v>
      </c>
      <c r="E5451" s="150">
        <v>5497800</v>
      </c>
      <c r="F5451" s="150" t="s">
        <v>22060</v>
      </c>
    </row>
    <row r="5452" spans="1:6" x14ac:dyDescent="0.15">
      <c r="A5452" s="150" t="s">
        <v>7866</v>
      </c>
      <c r="B5452" s="150" t="s">
        <v>32528</v>
      </c>
      <c r="C5452" s="150" t="s">
        <v>2184</v>
      </c>
      <c r="D5452" s="150">
        <v>9779</v>
      </c>
      <c r="E5452" s="150">
        <v>11765</v>
      </c>
      <c r="F5452" s="150" t="s">
        <v>22088</v>
      </c>
    </row>
    <row r="5453" spans="1:6" x14ac:dyDescent="0.15">
      <c r="A5453" s="150" t="s">
        <v>7867</v>
      </c>
      <c r="B5453" s="150" t="s">
        <v>32529</v>
      </c>
      <c r="C5453" s="150" t="s">
        <v>17302</v>
      </c>
      <c r="D5453" s="150">
        <v>1975400</v>
      </c>
      <c r="E5453" s="150">
        <v>1209100</v>
      </c>
      <c r="F5453" s="150" t="s">
        <v>22067</v>
      </c>
    </row>
    <row r="5454" spans="1:6" x14ac:dyDescent="0.15">
      <c r="A5454" s="150" t="s">
        <v>7868</v>
      </c>
      <c r="B5454" s="150" t="s">
        <v>32530</v>
      </c>
      <c r="C5454" s="150" t="s">
        <v>17303</v>
      </c>
      <c r="D5454" s="150">
        <v>15293720</v>
      </c>
      <c r="E5454" s="150">
        <v>17001000</v>
      </c>
      <c r="F5454" s="150" t="s">
        <v>32531</v>
      </c>
    </row>
    <row r="5455" spans="1:6" x14ac:dyDescent="0.15">
      <c r="A5455" s="150" t="s">
        <v>7869</v>
      </c>
      <c r="B5455" s="150" t="s">
        <v>25322</v>
      </c>
      <c r="C5455" s="150" t="s">
        <v>2065</v>
      </c>
      <c r="D5455" s="150">
        <v>1091970</v>
      </c>
      <c r="E5455" s="150">
        <v>1150935</v>
      </c>
      <c r="F5455" s="150" t="s">
        <v>28576</v>
      </c>
    </row>
    <row r="5456" spans="1:6" x14ac:dyDescent="0.15">
      <c r="A5456" s="150" t="s">
        <v>7870</v>
      </c>
      <c r="B5456" s="150" t="s">
        <v>32532</v>
      </c>
      <c r="C5456" s="150" t="s">
        <v>17304</v>
      </c>
      <c r="D5456" s="150">
        <v>1245432</v>
      </c>
      <c r="E5456" s="150">
        <v>15600000</v>
      </c>
      <c r="F5456" s="150" t="s">
        <v>22149</v>
      </c>
    </row>
    <row r="5457" spans="1:6" x14ac:dyDescent="0.15">
      <c r="A5457" s="150" t="s">
        <v>7871</v>
      </c>
      <c r="B5457" s="150" t="s">
        <v>32533</v>
      </c>
      <c r="C5457" s="150" t="s">
        <v>14157</v>
      </c>
      <c r="D5457" s="150">
        <v>31852000</v>
      </c>
      <c r="E5457" s="150">
        <v>13605000</v>
      </c>
      <c r="F5457" s="150" t="s">
        <v>24477</v>
      </c>
    </row>
    <row r="5458" spans="1:6" x14ac:dyDescent="0.15">
      <c r="A5458" s="150" t="s">
        <v>7872</v>
      </c>
      <c r="B5458" s="150" t="s">
        <v>25194</v>
      </c>
      <c r="C5458" s="150" t="s">
        <v>2066</v>
      </c>
      <c r="D5458" s="150">
        <v>810700</v>
      </c>
      <c r="E5458" s="150">
        <v>1173510</v>
      </c>
      <c r="F5458" s="150" t="s">
        <v>22058</v>
      </c>
    </row>
    <row r="5459" spans="1:6" x14ac:dyDescent="0.15">
      <c r="A5459" s="150" t="s">
        <v>7873</v>
      </c>
      <c r="B5459" s="150" t="s">
        <v>32534</v>
      </c>
      <c r="C5459" s="150" t="s">
        <v>17305</v>
      </c>
      <c r="D5459" s="150">
        <v>58300</v>
      </c>
      <c r="E5459" s="150">
        <v>81900</v>
      </c>
      <c r="F5459" s="150" t="s">
        <v>14062</v>
      </c>
    </row>
    <row r="5460" spans="1:6" x14ac:dyDescent="0.15">
      <c r="A5460" s="150" t="s">
        <v>7874</v>
      </c>
      <c r="B5460" s="150" t="s">
        <v>25882</v>
      </c>
      <c r="C5460" s="150" t="s">
        <v>2067</v>
      </c>
      <c r="D5460" s="150">
        <v>27580.3</v>
      </c>
      <c r="E5460" s="150">
        <v>27634</v>
      </c>
      <c r="F5460" s="150" t="s">
        <v>22136</v>
      </c>
    </row>
    <row r="5461" spans="1:6" x14ac:dyDescent="0.15">
      <c r="A5461" s="150" t="s">
        <v>7875</v>
      </c>
      <c r="B5461" s="150" t="s">
        <v>32535</v>
      </c>
      <c r="C5461" s="150" t="s">
        <v>17306</v>
      </c>
      <c r="D5461" s="150">
        <v>12580000</v>
      </c>
      <c r="E5461" s="150">
        <v>13540000</v>
      </c>
      <c r="F5461" s="150" t="s">
        <v>29839</v>
      </c>
    </row>
    <row r="5462" spans="1:6" x14ac:dyDescent="0.15">
      <c r="A5462" s="150" t="s">
        <v>7876</v>
      </c>
      <c r="B5462" s="150" t="s">
        <v>32536</v>
      </c>
      <c r="C5462" s="150" t="s">
        <v>17307</v>
      </c>
      <c r="D5462" s="150">
        <v>5363000</v>
      </c>
      <c r="E5462" s="150">
        <v>20300000</v>
      </c>
      <c r="F5462" s="150" t="s">
        <v>32537</v>
      </c>
    </row>
    <row r="5463" spans="1:6" x14ac:dyDescent="0.15">
      <c r="A5463" s="150" t="s">
        <v>7877</v>
      </c>
      <c r="B5463" s="150" t="s">
        <v>32538</v>
      </c>
      <c r="C5463" s="150" t="s">
        <v>17309</v>
      </c>
      <c r="D5463" s="150">
        <v>55880</v>
      </c>
      <c r="E5463" s="150">
        <v>80880</v>
      </c>
      <c r="F5463" s="150" t="s">
        <v>22053</v>
      </c>
    </row>
    <row r="5464" spans="1:6" x14ac:dyDescent="0.15">
      <c r="A5464" s="150" t="s">
        <v>7878</v>
      </c>
      <c r="B5464" s="150" t="s">
        <v>32539</v>
      </c>
      <c r="C5464" s="150" t="s">
        <v>1940</v>
      </c>
      <c r="D5464" s="150">
        <v>4200000</v>
      </c>
      <c r="E5464" s="150">
        <v>225000</v>
      </c>
      <c r="F5464" s="150" t="s">
        <v>27282</v>
      </c>
    </row>
    <row r="5465" spans="1:6" x14ac:dyDescent="0.15">
      <c r="A5465" s="150" t="s">
        <v>7879</v>
      </c>
      <c r="B5465" s="150" t="s">
        <v>32540</v>
      </c>
      <c r="C5465" s="150" t="s">
        <v>17310</v>
      </c>
      <c r="D5465" s="150">
        <v>131273068.8</v>
      </c>
      <c r="E5465" s="150">
        <v>127478868.3</v>
      </c>
      <c r="F5465" s="150" t="s">
        <v>32541</v>
      </c>
    </row>
    <row r="5466" spans="1:6" x14ac:dyDescent="0.15">
      <c r="A5466" s="150" t="s">
        <v>7880</v>
      </c>
      <c r="B5466" s="150" t="s">
        <v>32542</v>
      </c>
      <c r="C5466" s="150" t="s">
        <v>17311</v>
      </c>
      <c r="D5466" s="150">
        <v>76600</v>
      </c>
      <c r="E5466" s="150">
        <v>65400</v>
      </c>
      <c r="F5466" s="150" t="s">
        <v>18774</v>
      </c>
    </row>
    <row r="5467" spans="1:6" x14ac:dyDescent="0.15">
      <c r="A5467" s="150" t="s">
        <v>7881</v>
      </c>
      <c r="B5467" s="150" t="s">
        <v>25909</v>
      </c>
      <c r="C5467" s="150" t="s">
        <v>2068</v>
      </c>
      <c r="D5467" s="150">
        <v>12590150</v>
      </c>
      <c r="E5467" s="150">
        <v>12676555</v>
      </c>
      <c r="F5467" s="150" t="s">
        <v>27073</v>
      </c>
    </row>
    <row r="5468" spans="1:6" x14ac:dyDescent="0.15">
      <c r="A5468" s="150" t="s">
        <v>7882</v>
      </c>
      <c r="B5468" s="150" t="s">
        <v>26453</v>
      </c>
      <c r="C5468" s="150" t="s">
        <v>2069</v>
      </c>
      <c r="D5468" s="150">
        <v>19317.599999999999</v>
      </c>
      <c r="E5468" s="150">
        <v>16236.8</v>
      </c>
      <c r="F5468" s="150" t="s">
        <v>27935</v>
      </c>
    </row>
    <row r="5469" spans="1:6" x14ac:dyDescent="0.15">
      <c r="A5469" s="150" t="s">
        <v>7883</v>
      </c>
      <c r="B5469" s="150" t="s">
        <v>26440</v>
      </c>
      <c r="C5469" s="150" t="s">
        <v>2070</v>
      </c>
      <c r="D5469" s="150">
        <v>299000</v>
      </c>
      <c r="E5469" s="150">
        <v>28000</v>
      </c>
      <c r="F5469" s="150" t="s">
        <v>22103</v>
      </c>
    </row>
    <row r="5470" spans="1:6" x14ac:dyDescent="0.15">
      <c r="A5470" s="150" t="s">
        <v>7884</v>
      </c>
      <c r="B5470" s="150" t="s">
        <v>32543</v>
      </c>
      <c r="C5470" s="150" t="s">
        <v>14157</v>
      </c>
      <c r="D5470" s="150">
        <v>846000</v>
      </c>
      <c r="E5470" s="150">
        <v>2190000</v>
      </c>
      <c r="F5470" s="150" t="s">
        <v>24477</v>
      </c>
    </row>
    <row r="5471" spans="1:6" x14ac:dyDescent="0.15">
      <c r="A5471" s="150" t="s">
        <v>7885</v>
      </c>
      <c r="B5471" s="150" t="s">
        <v>25423</v>
      </c>
      <c r="C5471" s="150" t="s">
        <v>2071</v>
      </c>
      <c r="D5471" s="150">
        <v>118337</v>
      </c>
      <c r="E5471" s="150">
        <v>81337</v>
      </c>
      <c r="F5471" s="150" t="s">
        <v>28488</v>
      </c>
    </row>
    <row r="5472" spans="1:6" x14ac:dyDescent="0.15">
      <c r="A5472" s="150" t="s">
        <v>7886</v>
      </c>
      <c r="B5472" s="150" t="s">
        <v>25646</v>
      </c>
      <c r="C5472" s="150" t="s">
        <v>1888</v>
      </c>
      <c r="D5472" s="150">
        <v>5520900</v>
      </c>
      <c r="E5472" s="150">
        <v>5800300</v>
      </c>
      <c r="F5472" s="150" t="s">
        <v>22074</v>
      </c>
    </row>
    <row r="5473" spans="1:6" x14ac:dyDescent="0.15">
      <c r="A5473" s="150" t="s">
        <v>7887</v>
      </c>
      <c r="B5473" s="150" t="s">
        <v>32544</v>
      </c>
      <c r="C5473" s="150" t="s">
        <v>17312</v>
      </c>
      <c r="D5473" s="150">
        <v>47391000</v>
      </c>
      <c r="E5473" s="150">
        <v>51084000</v>
      </c>
      <c r="F5473" s="150" t="s">
        <v>22172</v>
      </c>
    </row>
    <row r="5474" spans="1:6" x14ac:dyDescent="0.15">
      <c r="A5474" s="150" t="s">
        <v>7888</v>
      </c>
      <c r="B5474" s="150" t="s">
        <v>25196</v>
      </c>
      <c r="C5474" s="150" t="s">
        <v>2072</v>
      </c>
      <c r="D5474" s="150">
        <v>227500</v>
      </c>
      <c r="E5474" s="150">
        <v>226300</v>
      </c>
      <c r="F5474" s="150" t="s">
        <v>18774</v>
      </c>
    </row>
    <row r="5475" spans="1:6" x14ac:dyDescent="0.15">
      <c r="A5475" s="150" t="s">
        <v>7889</v>
      </c>
      <c r="B5475" s="150" t="s">
        <v>25553</v>
      </c>
      <c r="C5475" s="150" t="s">
        <v>2073</v>
      </c>
      <c r="D5475" s="150">
        <v>22570160</v>
      </c>
      <c r="E5475" s="150">
        <v>27289270</v>
      </c>
      <c r="F5475" s="150" t="s">
        <v>22078</v>
      </c>
    </row>
    <row r="5476" spans="1:6" x14ac:dyDescent="0.15">
      <c r="A5476" s="150" t="s">
        <v>7890</v>
      </c>
      <c r="B5476" s="150" t="s">
        <v>32545</v>
      </c>
      <c r="C5476" s="150" t="s">
        <v>17313</v>
      </c>
      <c r="D5476" s="150">
        <v>115013600</v>
      </c>
      <c r="E5476" s="150">
        <v>204659000</v>
      </c>
      <c r="F5476" s="150" t="s">
        <v>24477</v>
      </c>
    </row>
    <row r="5477" spans="1:6" x14ac:dyDescent="0.15">
      <c r="A5477" s="150" t="s">
        <v>7891</v>
      </c>
      <c r="B5477" s="150" t="s">
        <v>32546</v>
      </c>
      <c r="C5477" s="150" t="s">
        <v>12783</v>
      </c>
      <c r="D5477" s="150">
        <v>79838000</v>
      </c>
      <c r="E5477" s="150">
        <v>104697000</v>
      </c>
      <c r="F5477" s="150" t="s">
        <v>27448</v>
      </c>
    </row>
    <row r="5478" spans="1:6" x14ac:dyDescent="0.15">
      <c r="A5478" s="150" t="s">
        <v>7892</v>
      </c>
      <c r="B5478" s="150" t="s">
        <v>32547</v>
      </c>
      <c r="C5478" s="150" t="s">
        <v>17314</v>
      </c>
      <c r="D5478" s="150">
        <v>208000</v>
      </c>
      <c r="E5478" s="150">
        <v>264000</v>
      </c>
      <c r="F5478" s="150" t="s">
        <v>32548</v>
      </c>
    </row>
    <row r="5479" spans="1:6" x14ac:dyDescent="0.15">
      <c r="A5479" s="150" t="s">
        <v>7893</v>
      </c>
      <c r="B5479" s="150" t="s">
        <v>25972</v>
      </c>
      <c r="C5479" s="150" t="s">
        <v>2074</v>
      </c>
      <c r="D5479" s="150">
        <v>618538</v>
      </c>
      <c r="E5479" s="150">
        <v>535098</v>
      </c>
      <c r="F5479" s="150" t="s">
        <v>22060</v>
      </c>
    </row>
    <row r="5480" spans="1:6" x14ac:dyDescent="0.15">
      <c r="A5480" s="150" t="s">
        <v>7894</v>
      </c>
      <c r="B5480" s="150" t="s">
        <v>32549</v>
      </c>
      <c r="C5480" s="150" t="s">
        <v>17315</v>
      </c>
      <c r="D5480" s="150">
        <v>480498</v>
      </c>
      <c r="E5480" s="150">
        <v>889962</v>
      </c>
      <c r="F5480" s="150" t="s">
        <v>21896</v>
      </c>
    </row>
    <row r="5481" spans="1:6" x14ac:dyDescent="0.15">
      <c r="A5481" s="150" t="s">
        <v>7895</v>
      </c>
      <c r="B5481" s="150" t="s">
        <v>25048</v>
      </c>
      <c r="C5481" s="150" t="s">
        <v>2075</v>
      </c>
      <c r="D5481" s="150">
        <v>2637.02</v>
      </c>
      <c r="E5481" s="150">
        <v>4553.95</v>
      </c>
      <c r="F5481" s="150" t="s">
        <v>22088</v>
      </c>
    </row>
    <row r="5482" spans="1:6" x14ac:dyDescent="0.15">
      <c r="A5482" s="150" t="s">
        <v>7896</v>
      </c>
      <c r="B5482" s="150" t="s">
        <v>32550</v>
      </c>
      <c r="C5482" s="150" t="s">
        <v>15139</v>
      </c>
      <c r="D5482" s="150">
        <v>426676810</v>
      </c>
      <c r="E5482" s="150">
        <v>532310890</v>
      </c>
      <c r="F5482" s="150" t="s">
        <v>24545</v>
      </c>
    </row>
    <row r="5483" spans="1:6" x14ac:dyDescent="0.15">
      <c r="A5483" s="150" t="s">
        <v>7897</v>
      </c>
      <c r="B5483" s="150" t="s">
        <v>25236</v>
      </c>
      <c r="C5483" s="150" t="s">
        <v>2076</v>
      </c>
      <c r="D5483" s="150">
        <v>646600</v>
      </c>
      <c r="E5483" s="150">
        <v>660000</v>
      </c>
      <c r="F5483" s="150" t="s">
        <v>24594</v>
      </c>
    </row>
    <row r="5484" spans="1:6" x14ac:dyDescent="0.15">
      <c r="A5484" s="150" t="s">
        <v>7898</v>
      </c>
      <c r="B5484" s="150" t="s">
        <v>32551</v>
      </c>
      <c r="C5484" s="150" t="s">
        <v>17316</v>
      </c>
      <c r="D5484" s="150">
        <v>6095100</v>
      </c>
      <c r="E5484" s="150">
        <v>4655100</v>
      </c>
      <c r="F5484" s="150" t="s">
        <v>22058</v>
      </c>
    </row>
    <row r="5485" spans="1:6" x14ac:dyDescent="0.15">
      <c r="A5485" s="150" t="s">
        <v>7899</v>
      </c>
      <c r="B5485" s="150" t="s">
        <v>32552</v>
      </c>
      <c r="C5485" s="150" t="s">
        <v>2186</v>
      </c>
      <c r="D5485" s="150">
        <v>752460</v>
      </c>
      <c r="E5485" s="150">
        <v>806220</v>
      </c>
      <c r="F5485" s="150" t="s">
        <v>28353</v>
      </c>
    </row>
    <row r="5486" spans="1:6" x14ac:dyDescent="0.15">
      <c r="A5486" s="150" t="s">
        <v>7900</v>
      </c>
      <c r="B5486" s="150" t="s">
        <v>32553</v>
      </c>
      <c r="C5486" s="150" t="s">
        <v>17317</v>
      </c>
      <c r="D5486" s="150">
        <v>707427299</v>
      </c>
      <c r="E5486" s="150">
        <v>708826813</v>
      </c>
      <c r="F5486" s="150" t="s">
        <v>24545</v>
      </c>
    </row>
    <row r="5487" spans="1:6" x14ac:dyDescent="0.15">
      <c r="A5487" s="150" t="s">
        <v>7901</v>
      </c>
      <c r="B5487" s="150" t="s">
        <v>26110</v>
      </c>
      <c r="C5487" s="150" t="s">
        <v>2077</v>
      </c>
      <c r="D5487" s="150">
        <v>13742531</v>
      </c>
      <c r="E5487" s="150">
        <v>47637359</v>
      </c>
      <c r="F5487" s="150" t="s">
        <v>32554</v>
      </c>
    </row>
    <row r="5488" spans="1:6" x14ac:dyDescent="0.15">
      <c r="A5488" s="150" t="s">
        <v>7902</v>
      </c>
      <c r="B5488" s="150" t="s">
        <v>32555</v>
      </c>
      <c r="C5488" s="150" t="s">
        <v>17318</v>
      </c>
      <c r="D5488" s="150">
        <v>2448900</v>
      </c>
      <c r="E5488" s="150">
        <v>2418000</v>
      </c>
      <c r="F5488" s="150" t="s">
        <v>22154</v>
      </c>
    </row>
    <row r="5489" spans="1:6" x14ac:dyDescent="0.15">
      <c r="A5489" s="150" t="s">
        <v>7903</v>
      </c>
      <c r="B5489" s="150" t="s">
        <v>32556</v>
      </c>
      <c r="C5489" s="150" t="s">
        <v>17319</v>
      </c>
      <c r="D5489" s="150">
        <v>960000</v>
      </c>
      <c r="E5489" s="150">
        <v>1040000</v>
      </c>
      <c r="F5489" s="150" t="s">
        <v>18774</v>
      </c>
    </row>
    <row r="5490" spans="1:6" x14ac:dyDescent="0.15">
      <c r="A5490" s="150" t="s">
        <v>7904</v>
      </c>
      <c r="B5490" s="150" t="s">
        <v>25960</v>
      </c>
      <c r="C5490" s="150" t="s">
        <v>2078</v>
      </c>
      <c r="D5490" s="150">
        <v>2719000</v>
      </c>
      <c r="E5490" s="150">
        <v>2818214</v>
      </c>
      <c r="F5490" s="150" t="s">
        <v>22080</v>
      </c>
    </row>
    <row r="5491" spans="1:6" x14ac:dyDescent="0.15">
      <c r="A5491" s="150" t="s">
        <v>7905</v>
      </c>
      <c r="B5491" s="150" t="s">
        <v>32557</v>
      </c>
      <c r="C5491" s="150" t="s">
        <v>1773</v>
      </c>
      <c r="D5491" s="150">
        <v>148000</v>
      </c>
      <c r="E5491" s="150">
        <v>10551.6</v>
      </c>
      <c r="F5491" s="150" t="s">
        <v>32558</v>
      </c>
    </row>
    <row r="5492" spans="1:6" x14ac:dyDescent="0.15">
      <c r="A5492" s="150" t="s">
        <v>7906</v>
      </c>
      <c r="B5492" s="150" t="s">
        <v>32559</v>
      </c>
      <c r="C5492" s="150" t="s">
        <v>16471</v>
      </c>
      <c r="D5492" s="150">
        <v>1136385</v>
      </c>
      <c r="E5492" s="150">
        <v>1544485</v>
      </c>
      <c r="F5492" s="150" t="s">
        <v>24493</v>
      </c>
    </row>
    <row r="5493" spans="1:6" x14ac:dyDescent="0.15">
      <c r="A5493" s="150" t="s">
        <v>7907</v>
      </c>
      <c r="B5493" s="150" t="s">
        <v>32560</v>
      </c>
      <c r="C5493" s="150" t="s">
        <v>17320</v>
      </c>
      <c r="D5493" s="150">
        <v>1553345</v>
      </c>
      <c r="E5493" s="150">
        <v>1942510</v>
      </c>
      <c r="F5493" s="150" t="s">
        <v>22060</v>
      </c>
    </row>
    <row r="5494" spans="1:6" x14ac:dyDescent="0.15">
      <c r="A5494" s="150" t="s">
        <v>7908</v>
      </c>
      <c r="B5494" s="150" t="s">
        <v>25152</v>
      </c>
      <c r="C5494" s="150" t="s">
        <v>2079</v>
      </c>
      <c r="D5494" s="150">
        <v>9988600</v>
      </c>
      <c r="E5494" s="150">
        <v>15656865.9</v>
      </c>
      <c r="F5494" s="150" t="s">
        <v>32561</v>
      </c>
    </row>
    <row r="5495" spans="1:6" x14ac:dyDescent="0.15">
      <c r="A5495" s="150" t="s">
        <v>7909</v>
      </c>
      <c r="B5495" s="150" t="s">
        <v>24900</v>
      </c>
      <c r="C5495" s="150" t="s">
        <v>2080</v>
      </c>
      <c r="D5495" s="150">
        <v>598392.5</v>
      </c>
      <c r="E5495" s="150">
        <v>643542.14</v>
      </c>
      <c r="F5495" s="150" t="s">
        <v>28353</v>
      </c>
    </row>
    <row r="5496" spans="1:6" x14ac:dyDescent="0.15">
      <c r="A5496" s="150" t="s">
        <v>7910</v>
      </c>
      <c r="B5496" s="150" t="s">
        <v>32562</v>
      </c>
      <c r="C5496" s="150" t="s">
        <v>17321</v>
      </c>
      <c r="D5496" s="150">
        <v>1138200</v>
      </c>
      <c r="E5496" s="150">
        <v>1521592</v>
      </c>
      <c r="F5496" s="150" t="s">
        <v>18774</v>
      </c>
    </row>
    <row r="5497" spans="1:6" x14ac:dyDescent="0.15">
      <c r="A5497" s="150" t="s">
        <v>7911</v>
      </c>
      <c r="B5497" s="150" t="s">
        <v>32563</v>
      </c>
      <c r="C5497" s="150" t="s">
        <v>17322</v>
      </c>
      <c r="D5497" s="150">
        <v>51925000</v>
      </c>
      <c r="E5497" s="150">
        <v>56360000</v>
      </c>
      <c r="F5497" s="150" t="s">
        <v>22172</v>
      </c>
    </row>
    <row r="5498" spans="1:6" x14ac:dyDescent="0.15">
      <c r="A5498" s="150" t="s">
        <v>7912</v>
      </c>
      <c r="B5498" s="150" t="s">
        <v>32564</v>
      </c>
      <c r="C5498" s="150" t="s">
        <v>17323</v>
      </c>
      <c r="D5498" s="150">
        <v>1662581.62</v>
      </c>
      <c r="E5498" s="150">
        <v>1637941.62</v>
      </c>
      <c r="F5498" s="150" t="s">
        <v>22172</v>
      </c>
    </row>
    <row r="5499" spans="1:6" x14ac:dyDescent="0.15">
      <c r="A5499" s="150" t="s">
        <v>7913</v>
      </c>
      <c r="B5499" s="150" t="s">
        <v>32565</v>
      </c>
      <c r="C5499" s="150" t="s">
        <v>17324</v>
      </c>
      <c r="D5499" s="150">
        <v>1144830</v>
      </c>
      <c r="E5499" s="150">
        <v>609830</v>
      </c>
      <c r="F5499" s="150" t="s">
        <v>22067</v>
      </c>
    </row>
    <row r="5500" spans="1:6" x14ac:dyDescent="0.15">
      <c r="A5500" s="150" t="s">
        <v>7914</v>
      </c>
      <c r="B5500" s="150" t="s">
        <v>32566</v>
      </c>
      <c r="C5500" s="150" t="s">
        <v>17325</v>
      </c>
      <c r="D5500" s="150">
        <v>10440000</v>
      </c>
      <c r="E5500" s="150">
        <v>5568000</v>
      </c>
      <c r="F5500" s="150" t="s">
        <v>32567</v>
      </c>
    </row>
    <row r="5501" spans="1:6" x14ac:dyDescent="0.15">
      <c r="A5501" s="150" t="s">
        <v>7915</v>
      </c>
      <c r="B5501" s="150" t="s">
        <v>32568</v>
      </c>
      <c r="C5501" s="150" t="s">
        <v>17326</v>
      </c>
      <c r="D5501" s="150">
        <v>203220000</v>
      </c>
      <c r="E5501" s="150">
        <v>206800000</v>
      </c>
      <c r="F5501" s="150" t="s">
        <v>22089</v>
      </c>
    </row>
    <row r="5502" spans="1:6" x14ac:dyDescent="0.15">
      <c r="A5502" s="150" t="s">
        <v>7916</v>
      </c>
      <c r="B5502" s="150" t="s">
        <v>32569</v>
      </c>
      <c r="C5502" s="150" t="s">
        <v>17327</v>
      </c>
      <c r="D5502" s="150">
        <v>62270</v>
      </c>
      <c r="E5502" s="150">
        <v>60920</v>
      </c>
      <c r="F5502" s="150" t="s">
        <v>32570</v>
      </c>
    </row>
    <row r="5503" spans="1:6" x14ac:dyDescent="0.15">
      <c r="A5503" s="150" t="s">
        <v>7917</v>
      </c>
      <c r="B5503" s="150" t="s">
        <v>32571</v>
      </c>
      <c r="C5503" s="150" t="s">
        <v>17328</v>
      </c>
      <c r="D5503" s="150">
        <v>164200000</v>
      </c>
      <c r="E5503" s="150">
        <v>167400000</v>
      </c>
      <c r="F5503" s="150" t="s">
        <v>24478</v>
      </c>
    </row>
    <row r="5504" spans="1:6" x14ac:dyDescent="0.15">
      <c r="A5504" s="150" t="s">
        <v>7918</v>
      </c>
      <c r="B5504" s="150" t="s">
        <v>32572</v>
      </c>
      <c r="C5504" s="150" t="s">
        <v>17329</v>
      </c>
      <c r="D5504" s="150">
        <v>2955690</v>
      </c>
      <c r="E5504" s="150">
        <v>2353834</v>
      </c>
      <c r="F5504" s="150" t="s">
        <v>32573</v>
      </c>
    </row>
    <row r="5505" spans="1:6" x14ac:dyDescent="0.15">
      <c r="A5505" s="150" t="s">
        <v>7919</v>
      </c>
      <c r="B5505" s="150" t="s">
        <v>32574</v>
      </c>
      <c r="C5505" s="150" t="s">
        <v>17330</v>
      </c>
      <c r="D5505" s="150">
        <v>28000000</v>
      </c>
      <c r="E5505" s="150">
        <v>83750000</v>
      </c>
      <c r="F5505" s="150" t="s">
        <v>24636</v>
      </c>
    </row>
    <row r="5506" spans="1:6" x14ac:dyDescent="0.15">
      <c r="A5506" s="150" t="s">
        <v>7920</v>
      </c>
      <c r="B5506" s="150" t="s">
        <v>581</v>
      </c>
      <c r="C5506" s="150" t="s">
        <v>17331</v>
      </c>
      <c r="D5506" s="150">
        <v>4094600</v>
      </c>
      <c r="E5506" s="150">
        <v>2807500</v>
      </c>
      <c r="F5506" s="150" t="s">
        <v>27739</v>
      </c>
    </row>
    <row r="5507" spans="1:6" x14ac:dyDescent="0.15">
      <c r="A5507" s="150" t="s">
        <v>7921</v>
      </c>
      <c r="B5507" s="150" t="s">
        <v>32575</v>
      </c>
      <c r="C5507" s="150" t="s">
        <v>17332</v>
      </c>
      <c r="D5507" s="150">
        <v>1443190</v>
      </c>
      <c r="E5507" s="150">
        <v>1569020</v>
      </c>
      <c r="F5507" s="150" t="s">
        <v>22172</v>
      </c>
    </row>
    <row r="5508" spans="1:6" x14ac:dyDescent="0.15">
      <c r="A5508" s="150" t="s">
        <v>7922</v>
      </c>
      <c r="B5508" s="150" t="s">
        <v>25805</v>
      </c>
      <c r="C5508" s="150" t="s">
        <v>2081</v>
      </c>
      <c r="D5508" s="150">
        <v>6459478.5</v>
      </c>
      <c r="E5508" s="150">
        <v>6838000</v>
      </c>
      <c r="F5508" s="150" t="s">
        <v>18774</v>
      </c>
    </row>
    <row r="5509" spans="1:6" x14ac:dyDescent="0.15">
      <c r="A5509" s="150" t="s">
        <v>7923</v>
      </c>
      <c r="B5509" s="150" t="s">
        <v>32576</v>
      </c>
      <c r="C5509" s="150" t="s">
        <v>17333</v>
      </c>
      <c r="D5509" s="150">
        <v>1825540.4</v>
      </c>
      <c r="E5509" s="150">
        <v>1865067.22</v>
      </c>
      <c r="F5509" s="150" t="s">
        <v>22154</v>
      </c>
    </row>
    <row r="5510" spans="1:6" x14ac:dyDescent="0.15">
      <c r="A5510" s="150" t="s">
        <v>7924</v>
      </c>
      <c r="B5510" s="150" t="s">
        <v>25050</v>
      </c>
      <c r="C5510" s="150" t="s">
        <v>2082</v>
      </c>
      <c r="D5510" s="150">
        <v>2914441.05</v>
      </c>
      <c r="E5510" s="150">
        <v>2900100</v>
      </c>
      <c r="F5510" s="150" t="s">
        <v>29569</v>
      </c>
    </row>
    <row r="5511" spans="1:6" x14ac:dyDescent="0.15">
      <c r="A5511" s="150" t="s">
        <v>7925</v>
      </c>
      <c r="B5511" s="150" t="s">
        <v>32577</v>
      </c>
      <c r="C5511" s="150" t="s">
        <v>17334</v>
      </c>
      <c r="D5511" s="150">
        <v>196210.2</v>
      </c>
      <c r="E5511" s="150">
        <v>197284.3</v>
      </c>
      <c r="F5511" s="150" t="s">
        <v>24459</v>
      </c>
    </row>
    <row r="5512" spans="1:6" x14ac:dyDescent="0.15">
      <c r="A5512" s="150" t="s">
        <v>7926</v>
      </c>
      <c r="B5512" s="150" t="s">
        <v>32578</v>
      </c>
      <c r="C5512" s="150" t="s">
        <v>15068</v>
      </c>
      <c r="D5512" s="150">
        <v>25263</v>
      </c>
      <c r="E5512" s="150">
        <v>37500</v>
      </c>
      <c r="F5512" s="150" t="s">
        <v>22110</v>
      </c>
    </row>
    <row r="5513" spans="1:6" x14ac:dyDescent="0.15">
      <c r="A5513" s="150" t="s">
        <v>7927</v>
      </c>
      <c r="B5513" s="150" t="s">
        <v>25118</v>
      </c>
      <c r="C5513" s="150" t="s">
        <v>2083</v>
      </c>
      <c r="D5513" s="150">
        <v>2775.36</v>
      </c>
      <c r="E5513" s="150">
        <v>1725.36</v>
      </c>
      <c r="F5513" s="150" t="s">
        <v>22067</v>
      </c>
    </row>
    <row r="5514" spans="1:6" x14ac:dyDescent="0.15">
      <c r="A5514" s="150" t="s">
        <v>7928</v>
      </c>
      <c r="B5514" s="150" t="s">
        <v>25425</v>
      </c>
      <c r="C5514" s="150" t="s">
        <v>2084</v>
      </c>
      <c r="D5514" s="150">
        <v>900360</v>
      </c>
      <c r="E5514" s="150">
        <v>340320</v>
      </c>
      <c r="F5514" s="150" t="s">
        <v>22172</v>
      </c>
    </row>
    <row r="5515" spans="1:6" x14ac:dyDescent="0.15">
      <c r="A5515" s="150" t="s">
        <v>7929</v>
      </c>
      <c r="B5515" s="150" t="s">
        <v>32579</v>
      </c>
      <c r="C5515" s="150" t="s">
        <v>15448</v>
      </c>
      <c r="D5515" s="150">
        <v>5830000</v>
      </c>
      <c r="E5515" s="150">
        <v>4450000</v>
      </c>
      <c r="F5515" s="150" t="s">
        <v>22154</v>
      </c>
    </row>
    <row r="5516" spans="1:6" x14ac:dyDescent="0.15">
      <c r="A5516" s="150" t="s">
        <v>7930</v>
      </c>
      <c r="B5516" s="150" t="s">
        <v>25154</v>
      </c>
      <c r="C5516" s="150" t="s">
        <v>2085</v>
      </c>
      <c r="D5516" s="150">
        <v>792600</v>
      </c>
      <c r="E5516" s="150">
        <v>122000</v>
      </c>
      <c r="F5516" s="150" t="s">
        <v>22080</v>
      </c>
    </row>
    <row r="5517" spans="1:6" x14ac:dyDescent="0.15">
      <c r="A5517" s="150" t="s">
        <v>7931</v>
      </c>
      <c r="B5517" s="150" t="s">
        <v>32580</v>
      </c>
      <c r="C5517" s="150" t="s">
        <v>17335</v>
      </c>
      <c r="D5517" s="150">
        <v>881600</v>
      </c>
      <c r="E5517" s="150">
        <v>957360</v>
      </c>
      <c r="F5517" s="150" t="s">
        <v>27511</v>
      </c>
    </row>
    <row r="5518" spans="1:6" x14ac:dyDescent="0.15">
      <c r="A5518" s="150" t="s">
        <v>7932</v>
      </c>
      <c r="B5518" s="150" t="s">
        <v>25276</v>
      </c>
      <c r="C5518" s="150" t="s">
        <v>2086</v>
      </c>
      <c r="D5518" s="150">
        <v>307990</v>
      </c>
      <c r="E5518" s="150">
        <v>562610</v>
      </c>
      <c r="F5518" s="150" t="s">
        <v>22160</v>
      </c>
    </row>
    <row r="5519" spans="1:6" x14ac:dyDescent="0.15">
      <c r="A5519" s="150" t="s">
        <v>7933</v>
      </c>
      <c r="B5519" s="150" t="s">
        <v>32581</v>
      </c>
      <c r="C5519" s="150" t="s">
        <v>17336</v>
      </c>
      <c r="D5519" s="150">
        <v>1349750</v>
      </c>
      <c r="E5519" s="150">
        <v>1365770</v>
      </c>
      <c r="F5519" s="150" t="s">
        <v>22067</v>
      </c>
    </row>
    <row r="5520" spans="1:6" x14ac:dyDescent="0.15">
      <c r="A5520" s="150" t="s">
        <v>7934</v>
      </c>
      <c r="B5520" s="150" t="s">
        <v>822</v>
      </c>
      <c r="C5520" s="150" t="s">
        <v>2087</v>
      </c>
      <c r="D5520" s="150">
        <v>50000000</v>
      </c>
      <c r="E5520" s="150">
        <v>235500000</v>
      </c>
      <c r="F5520" s="150" t="s">
        <v>32269</v>
      </c>
    </row>
    <row r="5521" spans="1:6" x14ac:dyDescent="0.15">
      <c r="A5521" s="150" t="s">
        <v>7935</v>
      </c>
      <c r="B5521" s="150" t="s">
        <v>32582</v>
      </c>
      <c r="C5521" s="150" t="s">
        <v>17337</v>
      </c>
      <c r="D5521" s="150">
        <v>3012120</v>
      </c>
      <c r="E5521" s="150">
        <v>997251</v>
      </c>
      <c r="F5521" s="150" t="s">
        <v>22172</v>
      </c>
    </row>
    <row r="5522" spans="1:6" x14ac:dyDescent="0.15">
      <c r="A5522" s="150" t="s">
        <v>7936</v>
      </c>
      <c r="B5522" s="150" t="s">
        <v>32583</v>
      </c>
      <c r="C5522" s="150" t="s">
        <v>17338</v>
      </c>
      <c r="D5522" s="150">
        <v>62850</v>
      </c>
      <c r="E5522" s="150">
        <v>33674</v>
      </c>
      <c r="F5522" s="150" t="s">
        <v>22160</v>
      </c>
    </row>
    <row r="5523" spans="1:6" x14ac:dyDescent="0.15">
      <c r="A5523" s="150" t="s">
        <v>7937</v>
      </c>
      <c r="B5523" s="150" t="s">
        <v>32584</v>
      </c>
      <c r="C5523" s="150" t="s">
        <v>16919</v>
      </c>
      <c r="D5523" s="150">
        <v>11080766.5</v>
      </c>
      <c r="E5523" s="150">
        <v>13999473</v>
      </c>
      <c r="F5523" s="150" t="s">
        <v>32585</v>
      </c>
    </row>
    <row r="5524" spans="1:6" x14ac:dyDescent="0.15">
      <c r="A5524" s="150" t="s">
        <v>7938</v>
      </c>
      <c r="B5524" s="150" t="s">
        <v>32586</v>
      </c>
      <c r="C5524" s="150" t="s">
        <v>1891</v>
      </c>
      <c r="D5524" s="150">
        <v>33008700</v>
      </c>
      <c r="E5524" s="150">
        <v>36013825</v>
      </c>
      <c r="F5524" s="150" t="s">
        <v>24465</v>
      </c>
    </row>
    <row r="5525" spans="1:6" x14ac:dyDescent="0.15">
      <c r="A5525" s="150" t="s">
        <v>7939</v>
      </c>
      <c r="B5525" s="150" t="s">
        <v>25760</v>
      </c>
      <c r="C5525" s="150" t="s">
        <v>406</v>
      </c>
      <c r="D5525" s="150">
        <v>560800</v>
      </c>
      <c r="E5525" s="150">
        <v>645300</v>
      </c>
      <c r="F5525" s="150" t="s">
        <v>24459</v>
      </c>
    </row>
    <row r="5526" spans="1:6" x14ac:dyDescent="0.15">
      <c r="A5526" s="150" t="s">
        <v>7940</v>
      </c>
      <c r="B5526" s="150" t="s">
        <v>32587</v>
      </c>
      <c r="C5526" s="150" t="s">
        <v>2204</v>
      </c>
      <c r="D5526" s="150">
        <v>8952000</v>
      </c>
      <c r="E5526" s="150">
        <v>2502000</v>
      </c>
      <c r="F5526" s="150" t="s">
        <v>22057</v>
      </c>
    </row>
    <row r="5527" spans="1:6" x14ac:dyDescent="0.15">
      <c r="A5527" s="150" t="s">
        <v>7941</v>
      </c>
      <c r="B5527" s="150" t="s">
        <v>32588</v>
      </c>
      <c r="C5527" s="150" t="s">
        <v>388</v>
      </c>
      <c r="D5527" s="150">
        <v>3925136</v>
      </c>
      <c r="E5527" s="150">
        <v>3100000</v>
      </c>
      <c r="F5527" s="150" t="s">
        <v>22053</v>
      </c>
    </row>
    <row r="5528" spans="1:6" x14ac:dyDescent="0.15">
      <c r="A5528" s="150" t="s">
        <v>7942</v>
      </c>
      <c r="B5528" s="150" t="s">
        <v>32589</v>
      </c>
      <c r="C5528" s="150" t="s">
        <v>17339</v>
      </c>
      <c r="D5528" s="150">
        <v>563538</v>
      </c>
      <c r="E5528" s="150">
        <v>741765</v>
      </c>
      <c r="F5528" s="150" t="s">
        <v>24468</v>
      </c>
    </row>
    <row r="5529" spans="1:6" x14ac:dyDescent="0.15">
      <c r="A5529" s="150" t="s">
        <v>7943</v>
      </c>
      <c r="B5529" s="150" t="s">
        <v>26442</v>
      </c>
      <c r="C5529" s="150" t="s">
        <v>2070</v>
      </c>
      <c r="D5529" s="150">
        <v>180000</v>
      </c>
      <c r="E5529" s="150">
        <v>5820</v>
      </c>
      <c r="F5529" s="150" t="s">
        <v>22103</v>
      </c>
    </row>
    <row r="5530" spans="1:6" x14ac:dyDescent="0.15">
      <c r="A5530" s="150" t="s">
        <v>7944</v>
      </c>
      <c r="B5530" s="150" t="s">
        <v>32590</v>
      </c>
      <c r="C5530" s="150" t="s">
        <v>17340</v>
      </c>
      <c r="D5530" s="150">
        <v>20303571</v>
      </c>
      <c r="E5530" s="150">
        <v>13842250</v>
      </c>
      <c r="F5530" s="150" t="s">
        <v>32591</v>
      </c>
    </row>
    <row r="5531" spans="1:6" x14ac:dyDescent="0.15">
      <c r="A5531" s="150" t="s">
        <v>7945</v>
      </c>
      <c r="B5531" s="150" t="s">
        <v>25023</v>
      </c>
      <c r="C5531" s="150" t="s">
        <v>2088</v>
      </c>
      <c r="D5531" s="150">
        <v>1010587.08</v>
      </c>
      <c r="E5531" s="150">
        <v>1272391.2</v>
      </c>
      <c r="F5531" s="150" t="s">
        <v>22110</v>
      </c>
    </row>
    <row r="5532" spans="1:6" x14ac:dyDescent="0.15">
      <c r="A5532" s="150" t="s">
        <v>7946</v>
      </c>
      <c r="B5532" s="150" t="s">
        <v>25857</v>
      </c>
      <c r="C5532" s="150" t="s">
        <v>2089</v>
      </c>
      <c r="D5532" s="150">
        <v>206736</v>
      </c>
      <c r="E5532" s="150">
        <v>117926</v>
      </c>
      <c r="F5532" s="150" t="s">
        <v>22090</v>
      </c>
    </row>
    <row r="5533" spans="1:6" x14ac:dyDescent="0.15">
      <c r="A5533" s="150" t="s">
        <v>7947</v>
      </c>
      <c r="B5533" s="150" t="s">
        <v>25574</v>
      </c>
      <c r="C5533" s="150" t="s">
        <v>2090</v>
      </c>
      <c r="D5533" s="150">
        <v>57400</v>
      </c>
      <c r="E5533" s="150">
        <v>145040</v>
      </c>
      <c r="F5533" s="150" t="s">
        <v>24467</v>
      </c>
    </row>
    <row r="5534" spans="1:6" x14ac:dyDescent="0.15">
      <c r="A5534" s="150" t="s">
        <v>7948</v>
      </c>
      <c r="B5534" s="150" t="s">
        <v>32592</v>
      </c>
      <c r="C5534" s="150" t="s">
        <v>17341</v>
      </c>
      <c r="D5534" s="150">
        <v>193000</v>
      </c>
      <c r="E5534" s="150">
        <v>283900</v>
      </c>
      <c r="F5534" s="150" t="s">
        <v>24496</v>
      </c>
    </row>
    <row r="5535" spans="1:6" x14ac:dyDescent="0.15">
      <c r="A5535" s="150" t="s">
        <v>7949</v>
      </c>
      <c r="B5535" s="150" t="s">
        <v>25779</v>
      </c>
      <c r="C5535" s="150" t="s">
        <v>2091</v>
      </c>
      <c r="D5535" s="150">
        <v>69235000</v>
      </c>
      <c r="E5535" s="150">
        <v>69396000</v>
      </c>
      <c r="F5535" s="150" t="s">
        <v>24693</v>
      </c>
    </row>
    <row r="5536" spans="1:6" x14ac:dyDescent="0.15">
      <c r="A5536" s="150" t="s">
        <v>7950</v>
      </c>
      <c r="B5536" s="150" t="s">
        <v>32593</v>
      </c>
      <c r="C5536" s="150" t="s">
        <v>17342</v>
      </c>
      <c r="D5536" s="150">
        <v>42160000</v>
      </c>
      <c r="E5536" s="150">
        <v>51120000</v>
      </c>
      <c r="F5536" s="150" t="s">
        <v>31687</v>
      </c>
    </row>
    <row r="5537" spans="1:6" x14ac:dyDescent="0.15">
      <c r="A5537" s="150" t="s">
        <v>7951</v>
      </c>
      <c r="B5537" s="150" t="s">
        <v>32594</v>
      </c>
      <c r="C5537" s="150" t="s">
        <v>17343</v>
      </c>
      <c r="D5537" s="150">
        <v>415000</v>
      </c>
      <c r="E5537" s="150">
        <v>820000</v>
      </c>
      <c r="F5537" s="150" t="s">
        <v>32595</v>
      </c>
    </row>
    <row r="5538" spans="1:6" x14ac:dyDescent="0.15">
      <c r="A5538" s="150" t="s">
        <v>7952</v>
      </c>
      <c r="B5538" s="150" t="s">
        <v>32596</v>
      </c>
      <c r="C5538" s="150" t="s">
        <v>17345</v>
      </c>
      <c r="D5538" s="150">
        <v>65872</v>
      </c>
      <c r="E5538" s="150">
        <v>69987</v>
      </c>
      <c r="F5538" s="150" t="s">
        <v>22172</v>
      </c>
    </row>
    <row r="5539" spans="1:6" x14ac:dyDescent="0.15">
      <c r="A5539" s="150" t="s">
        <v>7953</v>
      </c>
      <c r="B5539" s="150" t="s">
        <v>25198</v>
      </c>
      <c r="C5539" s="150" t="s">
        <v>2092</v>
      </c>
      <c r="D5539" s="150">
        <v>1204500</v>
      </c>
      <c r="E5539" s="150">
        <v>1653600</v>
      </c>
      <c r="F5539" s="150" t="s">
        <v>22052</v>
      </c>
    </row>
    <row r="5540" spans="1:6" x14ac:dyDescent="0.15">
      <c r="A5540" s="150" t="s">
        <v>7954</v>
      </c>
      <c r="B5540" s="150" t="s">
        <v>32597</v>
      </c>
      <c r="C5540" s="150" t="s">
        <v>17346</v>
      </c>
      <c r="D5540" s="150">
        <v>66246</v>
      </c>
      <c r="E5540" s="150">
        <v>88810</v>
      </c>
      <c r="F5540" s="150" t="s">
        <v>29133</v>
      </c>
    </row>
    <row r="5541" spans="1:6" x14ac:dyDescent="0.15">
      <c r="A5541" s="150" t="s">
        <v>7955</v>
      </c>
      <c r="B5541" s="150" t="s">
        <v>32598</v>
      </c>
      <c r="C5541" s="150" t="s">
        <v>17347</v>
      </c>
      <c r="D5541" s="150">
        <v>167627430</v>
      </c>
      <c r="E5541" s="150">
        <v>381225380</v>
      </c>
      <c r="F5541" s="150" t="s">
        <v>22171</v>
      </c>
    </row>
    <row r="5542" spans="1:6" x14ac:dyDescent="0.15">
      <c r="A5542" s="150" t="s">
        <v>7956</v>
      </c>
      <c r="B5542" s="150" t="s">
        <v>25974</v>
      </c>
      <c r="C5542" s="150" t="s">
        <v>2093</v>
      </c>
      <c r="D5542" s="150">
        <v>974861</v>
      </c>
      <c r="E5542" s="150">
        <v>1013861</v>
      </c>
      <c r="F5542" s="150" t="s">
        <v>32439</v>
      </c>
    </row>
    <row r="5543" spans="1:6" x14ac:dyDescent="0.15">
      <c r="A5543" s="150" t="s">
        <v>7957</v>
      </c>
      <c r="B5543" s="150" t="s">
        <v>26233</v>
      </c>
      <c r="C5543" s="150" t="s">
        <v>2094</v>
      </c>
      <c r="D5543" s="150">
        <v>4156000</v>
      </c>
      <c r="E5543" s="150">
        <v>4785000</v>
      </c>
      <c r="F5543" s="150" t="s">
        <v>22103</v>
      </c>
    </row>
    <row r="5544" spans="1:6" x14ac:dyDescent="0.15">
      <c r="A5544" s="150" t="s">
        <v>7958</v>
      </c>
      <c r="B5544" s="150" t="s">
        <v>32599</v>
      </c>
      <c r="C5544" s="150" t="s">
        <v>17348</v>
      </c>
      <c r="D5544" s="150">
        <v>2621377.87</v>
      </c>
      <c r="E5544" s="150">
        <v>3893176.45</v>
      </c>
      <c r="F5544" s="150" t="s">
        <v>22160</v>
      </c>
    </row>
    <row r="5545" spans="1:6" x14ac:dyDescent="0.15">
      <c r="A5545" s="150" t="s">
        <v>7959</v>
      </c>
      <c r="B5545" s="150" t="s">
        <v>32600</v>
      </c>
      <c r="C5545" s="150" t="s">
        <v>12930</v>
      </c>
      <c r="D5545" s="150">
        <v>319755</v>
      </c>
      <c r="E5545" s="150">
        <v>370343.25</v>
      </c>
      <c r="F5545" s="150" t="s">
        <v>22154</v>
      </c>
    </row>
    <row r="5546" spans="1:6" x14ac:dyDescent="0.15">
      <c r="A5546" s="150" t="s">
        <v>7960</v>
      </c>
      <c r="B5546" s="150" t="s">
        <v>32601</v>
      </c>
      <c r="C5546" s="150" t="s">
        <v>12582</v>
      </c>
      <c r="D5546" s="150">
        <v>1324900</v>
      </c>
      <c r="E5546" s="150">
        <v>1375300</v>
      </c>
      <c r="F5546" s="150" t="s">
        <v>22060</v>
      </c>
    </row>
    <row r="5547" spans="1:6" x14ac:dyDescent="0.15">
      <c r="A5547" s="150" t="s">
        <v>7961</v>
      </c>
      <c r="B5547" s="150" t="s">
        <v>32602</v>
      </c>
      <c r="C5547" s="150" t="s">
        <v>17349</v>
      </c>
      <c r="D5547" s="150">
        <v>551438</v>
      </c>
      <c r="E5547" s="150">
        <v>2392260</v>
      </c>
      <c r="F5547" s="150" t="s">
        <v>32603</v>
      </c>
    </row>
    <row r="5548" spans="1:6" x14ac:dyDescent="0.15">
      <c r="A5548" s="150" t="s">
        <v>7962</v>
      </c>
      <c r="B5548" s="150" t="s">
        <v>25962</v>
      </c>
      <c r="C5548" s="150" t="s">
        <v>2095</v>
      </c>
      <c r="D5548" s="150">
        <v>325000</v>
      </c>
      <c r="E5548" s="150">
        <v>475000</v>
      </c>
      <c r="F5548" s="150" t="s">
        <v>22060</v>
      </c>
    </row>
    <row r="5549" spans="1:6" x14ac:dyDescent="0.15">
      <c r="A5549" s="150" t="s">
        <v>7963</v>
      </c>
      <c r="B5549" s="150" t="s">
        <v>32604</v>
      </c>
      <c r="C5549" s="150" t="s">
        <v>17351</v>
      </c>
      <c r="D5549" s="150">
        <v>14792599</v>
      </c>
      <c r="E5549" s="150">
        <v>19975118</v>
      </c>
      <c r="F5549" s="150" t="s">
        <v>32605</v>
      </c>
    </row>
    <row r="5550" spans="1:6" x14ac:dyDescent="0.15">
      <c r="A5550" s="150" t="s">
        <v>7964</v>
      </c>
      <c r="B5550" s="150" t="s">
        <v>32606</v>
      </c>
      <c r="C5550" s="150" t="s">
        <v>1804</v>
      </c>
      <c r="D5550" s="150">
        <v>652183</v>
      </c>
      <c r="E5550" s="150">
        <v>652183</v>
      </c>
      <c r="F5550" s="150" t="s">
        <v>18774</v>
      </c>
    </row>
    <row r="5551" spans="1:6" x14ac:dyDescent="0.15">
      <c r="A5551" s="150" t="s">
        <v>7965</v>
      </c>
      <c r="B5551" s="150" t="s">
        <v>32607</v>
      </c>
      <c r="C5551" s="150" t="s">
        <v>2204</v>
      </c>
      <c r="D5551" s="150">
        <v>6270000</v>
      </c>
      <c r="E5551" s="150">
        <v>1720000</v>
      </c>
      <c r="F5551" s="150" t="s">
        <v>22053</v>
      </c>
    </row>
    <row r="5552" spans="1:6" x14ac:dyDescent="0.15">
      <c r="A5552" s="150" t="s">
        <v>7966</v>
      </c>
      <c r="B5552" s="150" t="s">
        <v>32608</v>
      </c>
      <c r="C5552" s="150" t="s">
        <v>17352</v>
      </c>
      <c r="D5552" s="150">
        <v>5202000</v>
      </c>
      <c r="E5552" s="150">
        <v>3473000</v>
      </c>
      <c r="F5552" s="150" t="s">
        <v>24727</v>
      </c>
    </row>
    <row r="5553" spans="1:6" x14ac:dyDescent="0.15">
      <c r="A5553" s="150" t="s">
        <v>7967</v>
      </c>
      <c r="B5553" s="150" t="s">
        <v>32609</v>
      </c>
      <c r="C5553" s="150" t="s">
        <v>17353</v>
      </c>
      <c r="D5553" s="150">
        <v>30392889</v>
      </c>
      <c r="E5553" s="150">
        <v>33854400</v>
      </c>
      <c r="F5553" s="150" t="s">
        <v>24571</v>
      </c>
    </row>
    <row r="5554" spans="1:6" x14ac:dyDescent="0.15">
      <c r="A5554" s="150" t="s">
        <v>7968</v>
      </c>
      <c r="B5554" s="150" t="s">
        <v>32610</v>
      </c>
      <c r="C5554" s="150" t="s">
        <v>17354</v>
      </c>
      <c r="D5554" s="150">
        <v>3136320</v>
      </c>
      <c r="E5554" s="150">
        <v>4318140</v>
      </c>
      <c r="F5554" s="150" t="s">
        <v>22051</v>
      </c>
    </row>
    <row r="5555" spans="1:6" x14ac:dyDescent="0.15">
      <c r="A5555" s="150" t="s">
        <v>7969</v>
      </c>
      <c r="B5555" s="150" t="s">
        <v>32611</v>
      </c>
      <c r="C5555" s="150" t="s">
        <v>17355</v>
      </c>
      <c r="D5555" s="150">
        <v>204049</v>
      </c>
      <c r="E5555" s="150">
        <v>274468</v>
      </c>
      <c r="F5555" s="150" t="s">
        <v>18774</v>
      </c>
    </row>
    <row r="5556" spans="1:6" x14ac:dyDescent="0.15">
      <c r="A5556" s="150" t="s">
        <v>23937</v>
      </c>
      <c r="B5556" s="150" t="s">
        <v>823</v>
      </c>
      <c r="C5556" s="150" t="s">
        <v>2096</v>
      </c>
      <c r="D5556" s="150">
        <v>98445</v>
      </c>
      <c r="E5556" s="150">
        <v>108540</v>
      </c>
      <c r="F5556" s="150" t="s">
        <v>26491</v>
      </c>
    </row>
    <row r="5557" spans="1:6" x14ac:dyDescent="0.15">
      <c r="A5557" s="150" t="s">
        <v>23938</v>
      </c>
      <c r="B5557" s="150" t="s">
        <v>25943</v>
      </c>
      <c r="C5557" s="150" t="s">
        <v>2097</v>
      </c>
      <c r="D5557" s="150">
        <v>442000</v>
      </c>
      <c r="E5557" s="150">
        <v>591000</v>
      </c>
      <c r="F5557" s="150" t="s">
        <v>24472</v>
      </c>
    </row>
    <row r="5558" spans="1:6" x14ac:dyDescent="0.15">
      <c r="A5558" s="150" t="s">
        <v>7970</v>
      </c>
      <c r="B5558" s="150" t="s">
        <v>549</v>
      </c>
      <c r="C5558" s="150" t="s">
        <v>348</v>
      </c>
      <c r="D5558" s="150">
        <v>1571100</v>
      </c>
      <c r="E5558" s="150">
        <v>1428850</v>
      </c>
      <c r="F5558" s="150" t="s">
        <v>22110</v>
      </c>
    </row>
    <row r="5559" spans="1:6" x14ac:dyDescent="0.15">
      <c r="A5559" s="150" t="s">
        <v>7971</v>
      </c>
      <c r="B5559" s="150" t="s">
        <v>32612</v>
      </c>
      <c r="C5559" s="150" t="s">
        <v>17356</v>
      </c>
      <c r="D5559" s="150">
        <v>4750000</v>
      </c>
      <c r="E5559" s="150">
        <v>14000000</v>
      </c>
      <c r="F5559" s="150" t="s">
        <v>22103</v>
      </c>
    </row>
    <row r="5560" spans="1:6" x14ac:dyDescent="0.15">
      <c r="A5560" s="150" t="s">
        <v>23939</v>
      </c>
      <c r="B5560" s="150" t="s">
        <v>824</v>
      </c>
      <c r="C5560" s="150" t="s">
        <v>2098</v>
      </c>
      <c r="D5560" s="150">
        <v>1257972</v>
      </c>
      <c r="E5560" s="150">
        <v>1257972</v>
      </c>
      <c r="F5560" s="150" t="s">
        <v>18774</v>
      </c>
    </row>
    <row r="5561" spans="1:6" x14ac:dyDescent="0.15">
      <c r="A5561" s="150" t="s">
        <v>23940</v>
      </c>
      <c r="B5561" s="150" t="s">
        <v>25029</v>
      </c>
      <c r="C5561" s="150" t="s">
        <v>2099</v>
      </c>
      <c r="D5561" s="150">
        <v>38938754</v>
      </c>
      <c r="E5561" s="150">
        <v>46349000</v>
      </c>
      <c r="F5561" s="150" t="s">
        <v>27695</v>
      </c>
    </row>
    <row r="5562" spans="1:6" x14ac:dyDescent="0.15">
      <c r="A5562" s="150" t="s">
        <v>23941</v>
      </c>
      <c r="B5562" s="150" t="s">
        <v>26194</v>
      </c>
      <c r="C5562" s="150" t="s">
        <v>2100</v>
      </c>
      <c r="D5562" s="150">
        <v>3410000</v>
      </c>
      <c r="E5562" s="150">
        <v>4468000</v>
      </c>
      <c r="F5562" s="150" t="s">
        <v>24502</v>
      </c>
    </row>
    <row r="5563" spans="1:6" x14ac:dyDescent="0.15">
      <c r="A5563" s="150" t="s">
        <v>23942</v>
      </c>
      <c r="B5563" s="150" t="s">
        <v>25576</v>
      </c>
      <c r="C5563" s="150" t="s">
        <v>2101</v>
      </c>
      <c r="D5563" s="150">
        <v>179522</v>
      </c>
      <c r="E5563" s="150">
        <v>164462</v>
      </c>
      <c r="F5563" s="150" t="s">
        <v>22067</v>
      </c>
    </row>
    <row r="5564" spans="1:6" x14ac:dyDescent="0.15">
      <c r="A5564" s="150" t="s">
        <v>23943</v>
      </c>
      <c r="B5564" s="150" t="s">
        <v>25945</v>
      </c>
      <c r="C5564" s="150" t="s">
        <v>2102</v>
      </c>
      <c r="D5564" s="150">
        <v>13160000</v>
      </c>
      <c r="E5564" s="150">
        <v>7262000</v>
      </c>
      <c r="F5564" s="150" t="s">
        <v>22053</v>
      </c>
    </row>
    <row r="5565" spans="1:6" x14ac:dyDescent="0.15">
      <c r="A5565" s="150" t="s">
        <v>7972</v>
      </c>
      <c r="B5565" s="150" t="s">
        <v>32613</v>
      </c>
      <c r="C5565" s="150" t="s">
        <v>17357</v>
      </c>
      <c r="D5565" s="150">
        <v>6414905</v>
      </c>
      <c r="E5565" s="150">
        <v>6050000</v>
      </c>
      <c r="F5565" s="150" t="s">
        <v>22137</v>
      </c>
    </row>
    <row r="5566" spans="1:6" x14ac:dyDescent="0.15">
      <c r="A5566" s="150" t="s">
        <v>7973</v>
      </c>
      <c r="B5566" s="150" t="s">
        <v>32614</v>
      </c>
      <c r="C5566" s="150" t="s">
        <v>17358</v>
      </c>
      <c r="D5566" s="150">
        <v>2412500</v>
      </c>
      <c r="E5566" s="150">
        <v>2572500</v>
      </c>
      <c r="F5566" s="150" t="s">
        <v>24497</v>
      </c>
    </row>
    <row r="5567" spans="1:6" x14ac:dyDescent="0.15">
      <c r="A5567" s="150" t="s">
        <v>23944</v>
      </c>
      <c r="B5567" s="150" t="s">
        <v>25156</v>
      </c>
      <c r="C5567" s="150" t="s">
        <v>2103</v>
      </c>
      <c r="D5567" s="150">
        <v>105975</v>
      </c>
      <c r="E5567" s="150">
        <v>140550</v>
      </c>
      <c r="F5567" s="150" t="s">
        <v>32615</v>
      </c>
    </row>
    <row r="5568" spans="1:6" x14ac:dyDescent="0.15">
      <c r="A5568" s="150" t="s">
        <v>7974</v>
      </c>
      <c r="B5568" s="150" t="s">
        <v>32616</v>
      </c>
      <c r="C5568" s="150" t="s">
        <v>17359</v>
      </c>
      <c r="D5568" s="150">
        <v>292976.51</v>
      </c>
      <c r="E5568" s="150">
        <v>324327.65999999997</v>
      </c>
      <c r="F5568" s="150" t="s">
        <v>22110</v>
      </c>
    </row>
    <row r="5569" spans="1:6" x14ac:dyDescent="0.15">
      <c r="A5569" s="150" t="s">
        <v>7975</v>
      </c>
      <c r="B5569" s="150" t="s">
        <v>32617</v>
      </c>
      <c r="C5569" s="150" t="s">
        <v>13174</v>
      </c>
      <c r="D5569" s="150">
        <v>230031870</v>
      </c>
      <c r="E5569" s="150">
        <v>357226000</v>
      </c>
      <c r="F5569" s="150" t="s">
        <v>24581</v>
      </c>
    </row>
    <row r="5570" spans="1:6" x14ac:dyDescent="0.15">
      <c r="A5570" s="150" t="s">
        <v>23945</v>
      </c>
      <c r="B5570" s="150" t="s">
        <v>825</v>
      </c>
      <c r="C5570" s="150" t="s">
        <v>2104</v>
      </c>
      <c r="D5570" s="150">
        <v>1834080</v>
      </c>
      <c r="E5570" s="150">
        <v>2060260</v>
      </c>
      <c r="F5570" s="150" t="s">
        <v>31697</v>
      </c>
    </row>
    <row r="5571" spans="1:6" x14ac:dyDescent="0.15">
      <c r="A5571" s="150" t="s">
        <v>23946</v>
      </c>
      <c r="B5571" s="150" t="s">
        <v>25898</v>
      </c>
      <c r="C5571" s="150" t="s">
        <v>1827</v>
      </c>
      <c r="D5571" s="150">
        <v>1581500</v>
      </c>
      <c r="E5571" s="150">
        <v>1150000</v>
      </c>
      <c r="F5571" s="150" t="s">
        <v>22154</v>
      </c>
    </row>
    <row r="5572" spans="1:6" x14ac:dyDescent="0.15">
      <c r="A5572" s="150" t="s">
        <v>7976</v>
      </c>
      <c r="B5572" s="150" t="s">
        <v>32618</v>
      </c>
      <c r="C5572" s="150" t="s">
        <v>17360</v>
      </c>
      <c r="D5572" s="150">
        <v>13700000</v>
      </c>
      <c r="E5572" s="150">
        <v>15200000</v>
      </c>
      <c r="F5572" s="150" t="s">
        <v>32619</v>
      </c>
    </row>
    <row r="5573" spans="1:6" x14ac:dyDescent="0.15">
      <c r="A5573" s="150" t="s">
        <v>23947</v>
      </c>
      <c r="B5573" s="150" t="s">
        <v>25847</v>
      </c>
      <c r="C5573" s="150" t="s">
        <v>2105</v>
      </c>
      <c r="D5573" s="150">
        <v>1161000</v>
      </c>
      <c r="E5573" s="150">
        <v>2272000</v>
      </c>
      <c r="F5573" s="150" t="s">
        <v>18774</v>
      </c>
    </row>
    <row r="5574" spans="1:6" x14ac:dyDescent="0.15">
      <c r="A5574" s="150" t="s">
        <v>7977</v>
      </c>
      <c r="B5574" s="150" t="s">
        <v>32620</v>
      </c>
      <c r="C5574" s="150" t="s">
        <v>17361</v>
      </c>
      <c r="D5574" s="150">
        <v>3498840</v>
      </c>
      <c r="E5574" s="150">
        <v>4207464</v>
      </c>
      <c r="F5574" s="150" t="s">
        <v>22108</v>
      </c>
    </row>
    <row r="5575" spans="1:6" x14ac:dyDescent="0.15">
      <c r="A5575" s="150" t="s">
        <v>7978</v>
      </c>
      <c r="B5575" s="150" t="s">
        <v>32621</v>
      </c>
      <c r="C5575" s="150" t="s">
        <v>17362</v>
      </c>
      <c r="D5575" s="150">
        <v>89554110</v>
      </c>
      <c r="E5575" s="150">
        <v>121569120</v>
      </c>
      <c r="F5575" s="150" t="s">
        <v>32622</v>
      </c>
    </row>
    <row r="5576" spans="1:6" x14ac:dyDescent="0.15">
      <c r="A5576" s="150" t="s">
        <v>23948</v>
      </c>
      <c r="B5576" s="150" t="s">
        <v>25005</v>
      </c>
      <c r="C5576" s="150" t="s">
        <v>2106</v>
      </c>
      <c r="D5576" s="150">
        <v>147693</v>
      </c>
      <c r="E5576" s="150">
        <v>55067</v>
      </c>
      <c r="F5576" s="150" t="s">
        <v>22110</v>
      </c>
    </row>
    <row r="5577" spans="1:6" x14ac:dyDescent="0.15">
      <c r="A5577" s="150" t="s">
        <v>7979</v>
      </c>
      <c r="B5577" s="150" t="s">
        <v>32623</v>
      </c>
      <c r="C5577" s="150" t="s">
        <v>17364</v>
      </c>
      <c r="D5577" s="150">
        <v>18305152</v>
      </c>
      <c r="E5577" s="150">
        <v>31856745</v>
      </c>
      <c r="F5577" s="150" t="s">
        <v>22082</v>
      </c>
    </row>
    <row r="5578" spans="1:6" x14ac:dyDescent="0.15">
      <c r="A5578" s="150" t="s">
        <v>23949</v>
      </c>
      <c r="B5578" s="150" t="s">
        <v>26094</v>
      </c>
      <c r="C5578" s="150" t="s">
        <v>2107</v>
      </c>
      <c r="D5578" s="150">
        <v>4345000</v>
      </c>
      <c r="E5578" s="150">
        <v>4777200</v>
      </c>
      <c r="F5578" s="150" t="s">
        <v>32624</v>
      </c>
    </row>
    <row r="5579" spans="1:6" x14ac:dyDescent="0.15">
      <c r="A5579" s="150" t="s">
        <v>7980</v>
      </c>
      <c r="B5579" s="150" t="s">
        <v>32625</v>
      </c>
      <c r="C5579" s="150" t="s">
        <v>17365</v>
      </c>
      <c r="D5579" s="150">
        <v>135431.67999999999</v>
      </c>
      <c r="E5579" s="150">
        <v>167121.68</v>
      </c>
      <c r="F5579" s="150" t="s">
        <v>22067</v>
      </c>
    </row>
    <row r="5580" spans="1:6" x14ac:dyDescent="0.15">
      <c r="A5580" s="150" t="s">
        <v>7981</v>
      </c>
      <c r="B5580" s="150" t="s">
        <v>32626</v>
      </c>
      <c r="C5580" s="150" t="s">
        <v>17366</v>
      </c>
      <c r="D5580" s="150">
        <v>434200</v>
      </c>
      <c r="E5580" s="150">
        <v>514030</v>
      </c>
      <c r="F5580" s="150" t="s">
        <v>24469</v>
      </c>
    </row>
    <row r="5581" spans="1:6" x14ac:dyDescent="0.15">
      <c r="A5581" s="150" t="s">
        <v>23950</v>
      </c>
      <c r="B5581" s="150" t="s">
        <v>26118</v>
      </c>
      <c r="C5581" s="150" t="s">
        <v>2108</v>
      </c>
      <c r="D5581" s="150">
        <v>165000</v>
      </c>
      <c r="E5581" s="150">
        <v>165000</v>
      </c>
      <c r="F5581" s="150" t="s">
        <v>28244</v>
      </c>
    </row>
    <row r="5582" spans="1:6" x14ac:dyDescent="0.15">
      <c r="A5582" s="150" t="s">
        <v>7982</v>
      </c>
      <c r="B5582" s="150" t="s">
        <v>32627</v>
      </c>
      <c r="C5582" s="150" t="s">
        <v>17367</v>
      </c>
      <c r="D5582" s="150">
        <v>256081057</v>
      </c>
      <c r="E5582" s="150">
        <v>301903678</v>
      </c>
      <c r="F5582" s="150" t="s">
        <v>32628</v>
      </c>
    </row>
    <row r="5583" spans="1:6" x14ac:dyDescent="0.15">
      <c r="A5583" s="150" t="s">
        <v>23951</v>
      </c>
      <c r="B5583" s="150" t="s">
        <v>25989</v>
      </c>
      <c r="C5583" s="150" t="s">
        <v>2109</v>
      </c>
      <c r="D5583" s="150">
        <v>1839000</v>
      </c>
      <c r="E5583" s="150">
        <v>2072100</v>
      </c>
      <c r="F5583" s="150" t="s">
        <v>22078</v>
      </c>
    </row>
    <row r="5584" spans="1:6" x14ac:dyDescent="0.15">
      <c r="A5584" s="150" t="s">
        <v>23952</v>
      </c>
      <c r="B5584" s="150" t="s">
        <v>17368</v>
      </c>
      <c r="C5584" s="150" t="s">
        <v>17369</v>
      </c>
      <c r="D5584" s="150">
        <v>3725084</v>
      </c>
      <c r="E5584" s="150">
        <v>4001018</v>
      </c>
      <c r="F5584" s="150" t="s">
        <v>22175</v>
      </c>
    </row>
    <row r="5585" spans="1:6" x14ac:dyDescent="0.15">
      <c r="A5585" s="150" t="s">
        <v>7983</v>
      </c>
      <c r="B5585" s="150" t="s">
        <v>32629</v>
      </c>
      <c r="C5585" s="150" t="s">
        <v>17370</v>
      </c>
      <c r="D5585" s="150">
        <v>19208.7</v>
      </c>
      <c r="E5585" s="150">
        <v>39687.5</v>
      </c>
      <c r="F5585" s="150" t="s">
        <v>32630</v>
      </c>
    </row>
    <row r="5586" spans="1:6" x14ac:dyDescent="0.15">
      <c r="A5586" s="150" t="s">
        <v>23953</v>
      </c>
      <c r="B5586" s="150" t="s">
        <v>26080</v>
      </c>
      <c r="C5586" s="150" t="s">
        <v>2110</v>
      </c>
      <c r="D5586" s="150">
        <v>20191600</v>
      </c>
      <c r="E5586" s="150">
        <v>4892800</v>
      </c>
      <c r="F5586" s="150" t="s">
        <v>24465</v>
      </c>
    </row>
    <row r="5587" spans="1:6" x14ac:dyDescent="0.15">
      <c r="A5587" s="150" t="s">
        <v>7984</v>
      </c>
      <c r="B5587" s="150" t="s">
        <v>32631</v>
      </c>
      <c r="C5587" s="150" t="s">
        <v>17372</v>
      </c>
      <c r="D5587" s="150">
        <v>860985</v>
      </c>
      <c r="E5587" s="150">
        <v>1142120</v>
      </c>
      <c r="F5587" s="150" t="s">
        <v>27015</v>
      </c>
    </row>
    <row r="5588" spans="1:6" x14ac:dyDescent="0.15">
      <c r="A5588" s="150" t="s">
        <v>23954</v>
      </c>
      <c r="B5588" s="150" t="s">
        <v>25900</v>
      </c>
      <c r="C5588" s="150" t="s">
        <v>2111</v>
      </c>
      <c r="D5588" s="150">
        <v>12000000</v>
      </c>
      <c r="E5588" s="150">
        <v>20400000</v>
      </c>
      <c r="F5588" s="150" t="s">
        <v>22082</v>
      </c>
    </row>
    <row r="5589" spans="1:6" x14ac:dyDescent="0.15">
      <c r="A5589" s="150" t="s">
        <v>7985</v>
      </c>
      <c r="B5589" s="150" t="s">
        <v>32632</v>
      </c>
      <c r="C5589" s="150" t="s">
        <v>17373</v>
      </c>
      <c r="D5589" s="150">
        <v>2338308</v>
      </c>
      <c r="E5589" s="150">
        <v>2188800</v>
      </c>
      <c r="F5589" s="150" t="s">
        <v>32633</v>
      </c>
    </row>
    <row r="5590" spans="1:6" x14ac:dyDescent="0.15">
      <c r="A5590" s="150" t="s">
        <v>7986</v>
      </c>
      <c r="B5590" s="150" t="s">
        <v>32634</v>
      </c>
      <c r="C5590" s="150" t="s">
        <v>17375</v>
      </c>
      <c r="D5590" s="150">
        <v>693350</v>
      </c>
      <c r="E5590" s="150">
        <v>2403740.7999999998</v>
      </c>
      <c r="F5590" s="150" t="s">
        <v>22172</v>
      </c>
    </row>
    <row r="5591" spans="1:6" x14ac:dyDescent="0.15">
      <c r="A5591" s="150" t="s">
        <v>7987</v>
      </c>
      <c r="B5591" s="150" t="s">
        <v>32635</v>
      </c>
      <c r="C5591" s="150" t="s">
        <v>17376</v>
      </c>
      <c r="D5591" s="150">
        <v>910800</v>
      </c>
      <c r="E5591" s="150">
        <v>1652980</v>
      </c>
      <c r="F5591" s="150" t="s">
        <v>22116</v>
      </c>
    </row>
    <row r="5592" spans="1:6" x14ac:dyDescent="0.15">
      <c r="A5592" s="150" t="s">
        <v>23955</v>
      </c>
      <c r="B5592" s="150" t="s">
        <v>25427</v>
      </c>
      <c r="C5592" s="150" t="s">
        <v>2112</v>
      </c>
      <c r="D5592" s="150">
        <v>8876000</v>
      </c>
      <c r="E5592" s="150">
        <v>9475000</v>
      </c>
      <c r="F5592" s="150" t="s">
        <v>22103</v>
      </c>
    </row>
    <row r="5593" spans="1:6" x14ac:dyDescent="0.15">
      <c r="A5593" s="150" t="s">
        <v>7988</v>
      </c>
      <c r="B5593" s="150" t="s">
        <v>32636</v>
      </c>
      <c r="C5593" s="150" t="s">
        <v>17377</v>
      </c>
      <c r="D5593" s="150">
        <v>1601000</v>
      </c>
      <c r="E5593" s="150">
        <v>1601000</v>
      </c>
      <c r="F5593" s="150" t="s">
        <v>22058</v>
      </c>
    </row>
    <row r="5594" spans="1:6" x14ac:dyDescent="0.15">
      <c r="A5594" s="150" t="s">
        <v>7989</v>
      </c>
      <c r="B5594" s="150" t="s">
        <v>32637</v>
      </c>
      <c r="C5594" s="150" t="s">
        <v>17378</v>
      </c>
      <c r="D5594" s="150">
        <v>1484500</v>
      </c>
      <c r="E5594" s="150">
        <v>1188600</v>
      </c>
      <c r="F5594" s="150" t="s">
        <v>31058</v>
      </c>
    </row>
    <row r="5595" spans="1:6" x14ac:dyDescent="0.15">
      <c r="A5595" s="150" t="s">
        <v>23956</v>
      </c>
      <c r="B5595" s="150" t="s">
        <v>25120</v>
      </c>
      <c r="C5595" s="150" t="s">
        <v>2113</v>
      </c>
      <c r="D5595" s="150">
        <v>74292</v>
      </c>
      <c r="E5595" s="150">
        <v>114147</v>
      </c>
      <c r="F5595" s="150" t="s">
        <v>18774</v>
      </c>
    </row>
    <row r="5596" spans="1:6" x14ac:dyDescent="0.15">
      <c r="A5596" s="150" t="s">
        <v>7990</v>
      </c>
      <c r="B5596" s="150" t="s">
        <v>32638</v>
      </c>
      <c r="C5596" s="150" t="s">
        <v>16686</v>
      </c>
      <c r="D5596" s="150">
        <v>206000</v>
      </c>
      <c r="E5596" s="150">
        <v>124000</v>
      </c>
      <c r="F5596" s="150" t="s">
        <v>18774</v>
      </c>
    </row>
    <row r="5597" spans="1:6" x14ac:dyDescent="0.15">
      <c r="A5597" s="150" t="s">
        <v>23957</v>
      </c>
      <c r="B5597" s="150" t="s">
        <v>26211</v>
      </c>
      <c r="C5597" s="150" t="s">
        <v>2114</v>
      </c>
      <c r="D5597" s="150">
        <v>379595</v>
      </c>
      <c r="E5597" s="150">
        <v>664025</v>
      </c>
      <c r="F5597" s="150" t="s">
        <v>32639</v>
      </c>
    </row>
    <row r="5598" spans="1:6" x14ac:dyDescent="0.15">
      <c r="A5598" s="150" t="s">
        <v>23958</v>
      </c>
      <c r="B5598" s="150" t="s">
        <v>25122</v>
      </c>
      <c r="C5598" s="150" t="s">
        <v>2115</v>
      </c>
      <c r="D5598" s="150">
        <v>1020000</v>
      </c>
      <c r="E5598" s="150">
        <v>1225600</v>
      </c>
      <c r="F5598" s="150" t="s">
        <v>32640</v>
      </c>
    </row>
    <row r="5599" spans="1:6" x14ac:dyDescent="0.15">
      <c r="A5599" s="150" t="s">
        <v>7991</v>
      </c>
      <c r="B5599" s="150" t="s">
        <v>32641</v>
      </c>
      <c r="C5599" s="150" t="s">
        <v>17379</v>
      </c>
      <c r="D5599" s="150">
        <v>17659706.800000001</v>
      </c>
      <c r="E5599" s="150">
        <v>26133747.57</v>
      </c>
      <c r="F5599" s="150" t="s">
        <v>32642</v>
      </c>
    </row>
    <row r="5600" spans="1:6" x14ac:dyDescent="0.15">
      <c r="A5600" s="150" t="s">
        <v>7992</v>
      </c>
      <c r="B5600" s="150" t="s">
        <v>32643</v>
      </c>
      <c r="C5600" s="150" t="s">
        <v>17380</v>
      </c>
      <c r="D5600" s="150">
        <v>7368000</v>
      </c>
      <c r="E5600" s="150">
        <v>10300000</v>
      </c>
      <c r="F5600" s="150" t="s">
        <v>22058</v>
      </c>
    </row>
    <row r="5601" spans="1:6" x14ac:dyDescent="0.15">
      <c r="A5601" s="150" t="s">
        <v>23959</v>
      </c>
      <c r="B5601" s="150" t="s">
        <v>25736</v>
      </c>
      <c r="C5601" s="150" t="s">
        <v>2116</v>
      </c>
      <c r="D5601" s="150">
        <v>652800</v>
      </c>
      <c r="E5601" s="150">
        <v>924000</v>
      </c>
      <c r="F5601" s="150" t="s">
        <v>22136</v>
      </c>
    </row>
    <row r="5602" spans="1:6" x14ac:dyDescent="0.15">
      <c r="A5602" s="150" t="s">
        <v>7993</v>
      </c>
      <c r="B5602" s="150" t="s">
        <v>32644</v>
      </c>
      <c r="C5602" s="150" t="s">
        <v>17381</v>
      </c>
      <c r="D5602" s="150">
        <v>3104530.4</v>
      </c>
      <c r="E5602" s="150">
        <v>4155874</v>
      </c>
      <c r="F5602" s="150" t="s">
        <v>22154</v>
      </c>
    </row>
    <row r="5603" spans="1:6" x14ac:dyDescent="0.15">
      <c r="A5603" s="150" t="s">
        <v>23960</v>
      </c>
      <c r="B5603" s="150" t="s">
        <v>25326</v>
      </c>
      <c r="C5603" s="150" t="s">
        <v>2117</v>
      </c>
      <c r="D5603" s="150">
        <v>3637000</v>
      </c>
      <c r="E5603" s="150">
        <v>3809000</v>
      </c>
      <c r="F5603" s="150" t="s">
        <v>24724</v>
      </c>
    </row>
    <row r="5604" spans="1:6" x14ac:dyDescent="0.15">
      <c r="A5604" s="150" t="s">
        <v>7994</v>
      </c>
      <c r="B5604" s="150" t="s">
        <v>32645</v>
      </c>
      <c r="C5604" s="150" t="s">
        <v>17382</v>
      </c>
      <c r="D5604" s="150">
        <v>65136808</v>
      </c>
      <c r="E5604" s="150">
        <v>3370000</v>
      </c>
      <c r="F5604" s="150" t="s">
        <v>32646</v>
      </c>
    </row>
    <row r="5605" spans="1:6" x14ac:dyDescent="0.15">
      <c r="A5605" s="150" t="s">
        <v>23961</v>
      </c>
      <c r="B5605" s="150" t="s">
        <v>826</v>
      </c>
      <c r="C5605" s="150" t="s">
        <v>2118</v>
      </c>
      <c r="D5605" s="150">
        <v>1265650</v>
      </c>
      <c r="E5605" s="150">
        <v>1631500</v>
      </c>
      <c r="F5605" s="150" t="s">
        <v>18774</v>
      </c>
    </row>
    <row r="5606" spans="1:6" x14ac:dyDescent="0.15">
      <c r="A5606" s="150" t="s">
        <v>23962</v>
      </c>
      <c r="B5606" s="150" t="s">
        <v>25727</v>
      </c>
      <c r="C5606" s="150" t="s">
        <v>2119</v>
      </c>
      <c r="D5606" s="150">
        <v>622908</v>
      </c>
      <c r="E5606" s="150">
        <v>335117.5</v>
      </c>
      <c r="F5606" s="150" t="s">
        <v>24642</v>
      </c>
    </row>
    <row r="5607" spans="1:6" x14ac:dyDescent="0.15">
      <c r="A5607" s="150" t="s">
        <v>23963</v>
      </c>
      <c r="B5607" s="150" t="s">
        <v>25124</v>
      </c>
      <c r="C5607" s="150" t="s">
        <v>2120</v>
      </c>
      <c r="D5607" s="150">
        <v>108500</v>
      </c>
      <c r="E5607" s="150">
        <v>184550</v>
      </c>
      <c r="F5607" s="150" t="s">
        <v>22096</v>
      </c>
    </row>
    <row r="5608" spans="1:6" x14ac:dyDescent="0.15">
      <c r="A5608" s="150" t="s">
        <v>7995</v>
      </c>
      <c r="B5608" s="150" t="s">
        <v>32647</v>
      </c>
      <c r="C5608" s="150" t="s">
        <v>17383</v>
      </c>
      <c r="D5608" s="150">
        <v>4000000</v>
      </c>
      <c r="E5608" s="150">
        <v>4448000</v>
      </c>
      <c r="F5608" s="150" t="s">
        <v>32648</v>
      </c>
    </row>
    <row r="5609" spans="1:6" x14ac:dyDescent="0.15">
      <c r="A5609" s="150" t="s">
        <v>7996</v>
      </c>
      <c r="B5609" s="150" t="s">
        <v>32649</v>
      </c>
      <c r="C5609" s="150" t="s">
        <v>17384</v>
      </c>
      <c r="D5609" s="150">
        <v>79068.800000000003</v>
      </c>
      <c r="E5609" s="150">
        <v>79149.06</v>
      </c>
      <c r="F5609" s="150" t="s">
        <v>22067</v>
      </c>
    </row>
    <row r="5610" spans="1:6" x14ac:dyDescent="0.15">
      <c r="A5610" s="150" t="s">
        <v>7997</v>
      </c>
      <c r="B5610" s="150" t="s">
        <v>32650</v>
      </c>
      <c r="C5610" s="150" t="s">
        <v>17385</v>
      </c>
      <c r="D5610" s="150">
        <v>896924</v>
      </c>
      <c r="E5610" s="150">
        <v>911714</v>
      </c>
      <c r="F5610" s="150" t="s">
        <v>24772</v>
      </c>
    </row>
    <row r="5611" spans="1:6" x14ac:dyDescent="0.15">
      <c r="A5611" s="150" t="s">
        <v>7998</v>
      </c>
      <c r="B5611" s="150" t="s">
        <v>32651</v>
      </c>
      <c r="C5611" s="150" t="s">
        <v>17386</v>
      </c>
      <c r="D5611" s="150">
        <v>1805000</v>
      </c>
      <c r="E5611" s="150">
        <v>1917000</v>
      </c>
      <c r="F5611" s="150" t="s">
        <v>22058</v>
      </c>
    </row>
    <row r="5612" spans="1:6" x14ac:dyDescent="0.15">
      <c r="A5612" s="150" t="s">
        <v>7999</v>
      </c>
      <c r="B5612" s="150" t="s">
        <v>32652</v>
      </c>
      <c r="C5612" s="150" t="s">
        <v>17387</v>
      </c>
      <c r="D5612" s="150">
        <v>538040</v>
      </c>
      <c r="E5612" s="150">
        <v>523040</v>
      </c>
      <c r="F5612" s="150" t="s">
        <v>22052</v>
      </c>
    </row>
    <row r="5613" spans="1:6" x14ac:dyDescent="0.15">
      <c r="A5613" s="150" t="s">
        <v>8000</v>
      </c>
      <c r="B5613" s="150" t="s">
        <v>32653</v>
      </c>
      <c r="C5613" s="150" t="s">
        <v>12978</v>
      </c>
      <c r="D5613" s="150">
        <v>2970000</v>
      </c>
      <c r="E5613" s="150">
        <v>3020000</v>
      </c>
      <c r="F5613" s="150" t="s">
        <v>32654</v>
      </c>
    </row>
    <row r="5614" spans="1:6" x14ac:dyDescent="0.15">
      <c r="A5614" s="150" t="s">
        <v>23964</v>
      </c>
      <c r="B5614" s="150" t="s">
        <v>25126</v>
      </c>
      <c r="C5614" s="150" t="s">
        <v>2121</v>
      </c>
      <c r="D5614" s="150">
        <v>3795</v>
      </c>
      <c r="E5614" s="150">
        <v>3255</v>
      </c>
      <c r="F5614" s="150" t="s">
        <v>18774</v>
      </c>
    </row>
    <row r="5615" spans="1:6" x14ac:dyDescent="0.15">
      <c r="A5615" s="150" t="s">
        <v>8001</v>
      </c>
      <c r="B5615" s="150" t="s">
        <v>32655</v>
      </c>
      <c r="C5615" s="150" t="s">
        <v>17389</v>
      </c>
      <c r="D5615" s="150">
        <v>1878822.5</v>
      </c>
      <c r="E5615" s="150">
        <v>1993353</v>
      </c>
      <c r="F5615" s="150" t="s">
        <v>18774</v>
      </c>
    </row>
    <row r="5616" spans="1:6" x14ac:dyDescent="0.15">
      <c r="A5616" s="150" t="s">
        <v>8002</v>
      </c>
      <c r="B5616" s="150" t="s">
        <v>32656</v>
      </c>
      <c r="C5616" s="150" t="s">
        <v>17390</v>
      </c>
      <c r="D5616" s="150">
        <v>5506000</v>
      </c>
      <c r="E5616" s="150">
        <v>5190000</v>
      </c>
      <c r="F5616" s="150" t="s">
        <v>27557</v>
      </c>
    </row>
    <row r="5617" spans="1:6" x14ac:dyDescent="0.15">
      <c r="A5617" s="150" t="s">
        <v>8003</v>
      </c>
      <c r="B5617" s="150" t="s">
        <v>32657</v>
      </c>
      <c r="C5617" s="150" t="s">
        <v>17391</v>
      </c>
      <c r="D5617" s="150">
        <v>97420.800000000003</v>
      </c>
      <c r="E5617" s="150">
        <v>112800</v>
      </c>
      <c r="F5617" s="150" t="s">
        <v>22117</v>
      </c>
    </row>
    <row r="5618" spans="1:6" x14ac:dyDescent="0.15">
      <c r="A5618" s="150" t="s">
        <v>8004</v>
      </c>
      <c r="B5618" s="150" t="s">
        <v>32658</v>
      </c>
      <c r="C5618" s="150" t="s">
        <v>17392</v>
      </c>
      <c r="D5618" s="150">
        <v>2088497000</v>
      </c>
      <c r="E5618" s="150">
        <v>2547681500</v>
      </c>
      <c r="F5618" s="150" t="s">
        <v>22082</v>
      </c>
    </row>
    <row r="5619" spans="1:6" x14ac:dyDescent="0.15">
      <c r="A5619" s="150" t="s">
        <v>8005</v>
      </c>
      <c r="B5619" s="150" t="s">
        <v>32659</v>
      </c>
      <c r="C5619" s="150" t="s">
        <v>17393</v>
      </c>
      <c r="D5619" s="150">
        <v>9095000</v>
      </c>
      <c r="E5619" s="150">
        <v>12668000</v>
      </c>
      <c r="F5619" s="150" t="s">
        <v>24465</v>
      </c>
    </row>
    <row r="5620" spans="1:6" x14ac:dyDescent="0.15">
      <c r="A5620" s="150" t="s">
        <v>23965</v>
      </c>
      <c r="B5620" s="150" t="s">
        <v>25307</v>
      </c>
      <c r="C5620" s="150" t="s">
        <v>2122</v>
      </c>
      <c r="D5620" s="150">
        <v>5043327</v>
      </c>
      <c r="E5620" s="150">
        <v>5617758</v>
      </c>
      <c r="F5620" s="150" t="s">
        <v>30959</v>
      </c>
    </row>
    <row r="5621" spans="1:6" x14ac:dyDescent="0.15">
      <c r="A5621" s="150" t="s">
        <v>8006</v>
      </c>
      <c r="B5621" s="150" t="s">
        <v>32660</v>
      </c>
      <c r="C5621" s="150" t="s">
        <v>17395</v>
      </c>
      <c r="D5621" s="150">
        <v>321950</v>
      </c>
      <c r="E5621" s="150">
        <v>1743750</v>
      </c>
      <c r="F5621" s="150" t="s">
        <v>26491</v>
      </c>
    </row>
    <row r="5622" spans="1:6" x14ac:dyDescent="0.15">
      <c r="A5622" s="150" t="s">
        <v>8007</v>
      </c>
      <c r="B5622" s="150" t="s">
        <v>32661</v>
      </c>
      <c r="C5622" s="150" t="s">
        <v>12750</v>
      </c>
      <c r="D5622" s="150">
        <v>8559000</v>
      </c>
      <c r="E5622" s="150">
        <v>26500000</v>
      </c>
      <c r="F5622" s="150" t="s">
        <v>32662</v>
      </c>
    </row>
    <row r="5623" spans="1:6" x14ac:dyDescent="0.15">
      <c r="A5623" s="150" t="s">
        <v>8008</v>
      </c>
      <c r="B5623" s="150" t="s">
        <v>32663</v>
      </c>
      <c r="C5623" s="150" t="s">
        <v>14761</v>
      </c>
      <c r="D5623" s="150">
        <v>3214350</v>
      </c>
      <c r="E5623" s="150">
        <v>3584500</v>
      </c>
      <c r="F5623" s="150" t="s">
        <v>22060</v>
      </c>
    </row>
    <row r="5624" spans="1:6" x14ac:dyDescent="0.15">
      <c r="A5624" s="150" t="s">
        <v>8009</v>
      </c>
      <c r="B5624" s="150" t="s">
        <v>32664</v>
      </c>
      <c r="C5624" s="150" t="s">
        <v>17396</v>
      </c>
      <c r="D5624" s="150">
        <v>3000000</v>
      </c>
      <c r="E5624" s="150">
        <v>3186320</v>
      </c>
      <c r="F5624" s="150" t="s">
        <v>22052</v>
      </c>
    </row>
    <row r="5625" spans="1:6" x14ac:dyDescent="0.15">
      <c r="A5625" s="150" t="s">
        <v>8010</v>
      </c>
      <c r="B5625" s="150" t="s">
        <v>32665</v>
      </c>
      <c r="C5625" s="150" t="s">
        <v>17397</v>
      </c>
      <c r="D5625" s="150">
        <v>10528900</v>
      </c>
      <c r="E5625" s="150">
        <v>2580000</v>
      </c>
      <c r="F5625" s="150" t="s">
        <v>22057</v>
      </c>
    </row>
    <row r="5626" spans="1:6" x14ac:dyDescent="0.15">
      <c r="A5626" s="150" t="s">
        <v>8011</v>
      </c>
      <c r="B5626" s="150" t="s">
        <v>32666</v>
      </c>
      <c r="C5626" s="150" t="s">
        <v>17398</v>
      </c>
      <c r="D5626" s="150">
        <v>1500000</v>
      </c>
      <c r="E5626" s="150">
        <v>2760000</v>
      </c>
      <c r="F5626" s="150" t="s">
        <v>18774</v>
      </c>
    </row>
    <row r="5627" spans="1:6" x14ac:dyDescent="0.15">
      <c r="A5627" s="150" t="s">
        <v>23966</v>
      </c>
      <c r="B5627" s="150" t="s">
        <v>25309</v>
      </c>
      <c r="C5627" s="150" t="s">
        <v>2123</v>
      </c>
      <c r="D5627" s="150">
        <v>13710454</v>
      </c>
      <c r="E5627" s="150">
        <v>13739346</v>
      </c>
      <c r="F5627" s="150" t="s">
        <v>32667</v>
      </c>
    </row>
    <row r="5628" spans="1:6" x14ac:dyDescent="0.15">
      <c r="A5628" s="150" t="s">
        <v>23967</v>
      </c>
      <c r="B5628" s="150" t="s">
        <v>25429</v>
      </c>
      <c r="C5628" s="150" t="s">
        <v>2124</v>
      </c>
      <c r="D5628" s="150">
        <v>593900</v>
      </c>
      <c r="E5628" s="150">
        <v>252300</v>
      </c>
      <c r="F5628" s="150" t="s">
        <v>24485</v>
      </c>
    </row>
    <row r="5629" spans="1:6" x14ac:dyDescent="0.15">
      <c r="A5629" s="150" t="s">
        <v>23968</v>
      </c>
      <c r="B5629" s="150" t="s">
        <v>25128</v>
      </c>
      <c r="C5629" s="150" t="s">
        <v>2125</v>
      </c>
      <c r="D5629" s="150">
        <v>188500</v>
      </c>
      <c r="E5629" s="150">
        <v>257350</v>
      </c>
      <c r="F5629" s="150" t="s">
        <v>22096</v>
      </c>
    </row>
    <row r="5630" spans="1:6" x14ac:dyDescent="0.15">
      <c r="A5630" s="150" t="s">
        <v>8012</v>
      </c>
      <c r="B5630" s="150" t="s">
        <v>32668</v>
      </c>
      <c r="C5630" s="150" t="s">
        <v>17399</v>
      </c>
      <c r="D5630" s="150">
        <v>1634989</v>
      </c>
      <c r="E5630" s="150">
        <v>1664725</v>
      </c>
      <c r="F5630" s="150" t="s">
        <v>22060</v>
      </c>
    </row>
    <row r="5631" spans="1:6" x14ac:dyDescent="0.15">
      <c r="A5631" s="150" t="s">
        <v>8013</v>
      </c>
      <c r="B5631" s="150" t="s">
        <v>32669</v>
      </c>
      <c r="C5631" s="150" t="s">
        <v>17400</v>
      </c>
      <c r="D5631" s="150">
        <v>209179.09</v>
      </c>
      <c r="E5631" s="150">
        <v>219133</v>
      </c>
      <c r="F5631" s="150" t="s">
        <v>15506</v>
      </c>
    </row>
    <row r="5632" spans="1:6" x14ac:dyDescent="0.15">
      <c r="A5632" s="150" t="s">
        <v>8014</v>
      </c>
      <c r="B5632" s="150" t="s">
        <v>32670</v>
      </c>
      <c r="C5632" s="150" t="s">
        <v>17401</v>
      </c>
      <c r="D5632" s="150">
        <v>57163902</v>
      </c>
      <c r="E5632" s="150">
        <v>69638870</v>
      </c>
      <c r="F5632" s="150" t="s">
        <v>27338</v>
      </c>
    </row>
    <row r="5633" spans="1:6" x14ac:dyDescent="0.15">
      <c r="A5633" s="150" t="s">
        <v>8015</v>
      </c>
      <c r="B5633" s="150" t="s">
        <v>32671</v>
      </c>
      <c r="C5633" s="150" t="s">
        <v>17402</v>
      </c>
      <c r="D5633" s="150">
        <v>135415</v>
      </c>
      <c r="E5633" s="150">
        <v>313597</v>
      </c>
      <c r="F5633" s="150" t="s">
        <v>24472</v>
      </c>
    </row>
    <row r="5634" spans="1:6" x14ac:dyDescent="0.15">
      <c r="A5634" s="150" t="s">
        <v>8016</v>
      </c>
      <c r="B5634" s="150" t="s">
        <v>32672</v>
      </c>
      <c r="C5634" s="150" t="s">
        <v>17403</v>
      </c>
      <c r="D5634" s="150">
        <v>706025</v>
      </c>
      <c r="E5634" s="150">
        <v>436025</v>
      </c>
      <c r="F5634" s="150" t="s">
        <v>18774</v>
      </c>
    </row>
    <row r="5635" spans="1:6" x14ac:dyDescent="0.15">
      <c r="A5635" s="150" t="s">
        <v>8017</v>
      </c>
      <c r="B5635" s="150" t="s">
        <v>32673</v>
      </c>
      <c r="C5635" s="150" t="s">
        <v>12404</v>
      </c>
      <c r="D5635" s="150">
        <v>121680</v>
      </c>
      <c r="E5635" s="150">
        <v>165600</v>
      </c>
      <c r="F5635" s="150" t="s">
        <v>32674</v>
      </c>
    </row>
    <row r="5636" spans="1:6" x14ac:dyDescent="0.15">
      <c r="A5636" s="150" t="s">
        <v>8018</v>
      </c>
      <c r="B5636" s="150" t="s">
        <v>32675</v>
      </c>
      <c r="C5636" s="150" t="s">
        <v>17404</v>
      </c>
      <c r="D5636" s="150">
        <v>115600</v>
      </c>
      <c r="E5636" s="150">
        <v>140530</v>
      </c>
      <c r="F5636" s="150" t="s">
        <v>22078</v>
      </c>
    </row>
    <row r="5637" spans="1:6" x14ac:dyDescent="0.15">
      <c r="A5637" s="150" t="s">
        <v>23969</v>
      </c>
      <c r="B5637" s="150" t="s">
        <v>25278</v>
      </c>
      <c r="C5637" s="150" t="s">
        <v>2126</v>
      </c>
      <c r="D5637" s="150">
        <v>104300</v>
      </c>
      <c r="E5637" s="150">
        <v>104300</v>
      </c>
      <c r="F5637" s="150" t="s">
        <v>22124</v>
      </c>
    </row>
    <row r="5638" spans="1:6" x14ac:dyDescent="0.15">
      <c r="A5638" s="150" t="s">
        <v>8019</v>
      </c>
      <c r="B5638" s="150" t="s">
        <v>32676</v>
      </c>
      <c r="C5638" s="150" t="s">
        <v>17405</v>
      </c>
      <c r="D5638" s="150">
        <v>975800</v>
      </c>
      <c r="E5638" s="150">
        <v>2539867</v>
      </c>
      <c r="F5638" s="150" t="s">
        <v>18774</v>
      </c>
    </row>
    <row r="5639" spans="1:6" x14ac:dyDescent="0.15">
      <c r="A5639" s="150" t="s">
        <v>8020</v>
      </c>
      <c r="B5639" s="150" t="s">
        <v>32677</v>
      </c>
      <c r="C5639" s="150" t="s">
        <v>17406</v>
      </c>
      <c r="D5639" s="150">
        <v>8094000</v>
      </c>
      <c r="E5639" s="150">
        <v>11711000</v>
      </c>
      <c r="F5639" s="150" t="s">
        <v>22053</v>
      </c>
    </row>
    <row r="5640" spans="1:6" x14ac:dyDescent="0.15">
      <c r="A5640" s="150" t="s">
        <v>8021</v>
      </c>
      <c r="B5640" s="150" t="s">
        <v>32678</v>
      </c>
      <c r="C5640" s="150" t="s">
        <v>17407</v>
      </c>
      <c r="D5640" s="150">
        <v>231374760</v>
      </c>
      <c r="E5640" s="150">
        <v>212735420</v>
      </c>
      <c r="F5640" s="150" t="s">
        <v>22060</v>
      </c>
    </row>
    <row r="5641" spans="1:6" x14ac:dyDescent="0.15">
      <c r="A5641" s="150" t="s">
        <v>8022</v>
      </c>
      <c r="B5641" s="150" t="s">
        <v>32679</v>
      </c>
      <c r="C5641" s="150" t="s">
        <v>17409</v>
      </c>
      <c r="D5641" s="150">
        <v>25209000</v>
      </c>
      <c r="E5641" s="150">
        <v>31625000</v>
      </c>
      <c r="F5641" s="150" t="s">
        <v>22172</v>
      </c>
    </row>
    <row r="5642" spans="1:6" x14ac:dyDescent="0.15">
      <c r="A5642" s="150" t="s">
        <v>23970</v>
      </c>
      <c r="B5642" s="150" t="s">
        <v>25624</v>
      </c>
      <c r="C5642" s="150" t="s">
        <v>2127</v>
      </c>
      <c r="D5642" s="150">
        <v>1700000</v>
      </c>
      <c r="E5642" s="150">
        <v>1150000</v>
      </c>
      <c r="F5642" s="150" t="s">
        <v>22095</v>
      </c>
    </row>
    <row r="5643" spans="1:6" x14ac:dyDescent="0.15">
      <c r="A5643" s="150" t="s">
        <v>8023</v>
      </c>
      <c r="B5643" s="150" t="s">
        <v>32680</v>
      </c>
      <c r="C5643" s="150" t="s">
        <v>17410</v>
      </c>
      <c r="D5643" s="150">
        <v>2297820</v>
      </c>
      <c r="E5643" s="150">
        <v>4559600</v>
      </c>
      <c r="F5643" s="150" t="s">
        <v>27739</v>
      </c>
    </row>
    <row r="5644" spans="1:6" x14ac:dyDescent="0.15">
      <c r="A5644" s="150" t="s">
        <v>8024</v>
      </c>
      <c r="B5644" s="150" t="s">
        <v>32681</v>
      </c>
      <c r="C5644" s="150" t="s">
        <v>17411</v>
      </c>
      <c r="D5644" s="150">
        <v>131989296</v>
      </c>
      <c r="E5644" s="150">
        <v>133498810</v>
      </c>
      <c r="F5644" s="150" t="s">
        <v>21896</v>
      </c>
    </row>
    <row r="5645" spans="1:6" x14ac:dyDescent="0.15">
      <c r="A5645" s="150" t="s">
        <v>8025</v>
      </c>
      <c r="B5645" s="150" t="s">
        <v>32682</v>
      </c>
      <c r="C5645" s="150" t="s">
        <v>17412</v>
      </c>
      <c r="D5645" s="150">
        <v>1503400</v>
      </c>
      <c r="E5645" s="150">
        <v>1466500</v>
      </c>
      <c r="F5645" s="150" t="s">
        <v>22172</v>
      </c>
    </row>
    <row r="5646" spans="1:6" x14ac:dyDescent="0.15">
      <c r="A5646" s="150" t="s">
        <v>8026</v>
      </c>
      <c r="B5646" s="150" t="s">
        <v>32683</v>
      </c>
      <c r="C5646" s="150" t="s">
        <v>17413</v>
      </c>
      <c r="D5646" s="150">
        <v>6000000</v>
      </c>
      <c r="E5646" s="150">
        <v>28000000</v>
      </c>
      <c r="F5646" s="150" t="s">
        <v>32684</v>
      </c>
    </row>
    <row r="5647" spans="1:6" x14ac:dyDescent="0.15">
      <c r="A5647" s="150" t="s">
        <v>23971</v>
      </c>
      <c r="B5647" s="150" t="s">
        <v>25884</v>
      </c>
      <c r="C5647" s="150" t="s">
        <v>2128</v>
      </c>
      <c r="D5647" s="150">
        <v>131515493.59999999</v>
      </c>
      <c r="E5647" s="150">
        <v>141903780.30000001</v>
      </c>
      <c r="F5647" s="150" t="s">
        <v>32685</v>
      </c>
    </row>
    <row r="5648" spans="1:6" x14ac:dyDescent="0.15">
      <c r="A5648" s="150" t="s">
        <v>23972</v>
      </c>
      <c r="B5648" s="150" t="s">
        <v>26065</v>
      </c>
      <c r="C5648" s="150" t="s">
        <v>2129</v>
      </c>
      <c r="D5648" s="150">
        <v>866172</v>
      </c>
      <c r="E5648" s="150">
        <v>1323600</v>
      </c>
      <c r="F5648" s="150" t="s">
        <v>22078</v>
      </c>
    </row>
    <row r="5649" spans="1:6" x14ac:dyDescent="0.15">
      <c r="A5649" s="150" t="s">
        <v>8027</v>
      </c>
      <c r="B5649" s="150" t="s">
        <v>32686</v>
      </c>
      <c r="C5649" s="150" t="s">
        <v>17414</v>
      </c>
      <c r="D5649" s="150">
        <v>1771900</v>
      </c>
      <c r="E5649" s="150">
        <v>4132000</v>
      </c>
      <c r="F5649" s="150" t="s">
        <v>24477</v>
      </c>
    </row>
    <row r="5650" spans="1:6" x14ac:dyDescent="0.15">
      <c r="A5650" s="150" t="s">
        <v>23973</v>
      </c>
      <c r="B5650" s="150" t="s">
        <v>25158</v>
      </c>
      <c r="C5650" s="150" t="s">
        <v>2130</v>
      </c>
      <c r="D5650" s="150">
        <v>288.88</v>
      </c>
      <c r="E5650" s="150">
        <v>701.64</v>
      </c>
      <c r="F5650" s="150" t="s">
        <v>22161</v>
      </c>
    </row>
    <row r="5651" spans="1:6" x14ac:dyDescent="0.15">
      <c r="A5651" s="150" t="s">
        <v>8028</v>
      </c>
      <c r="B5651" s="150" t="s">
        <v>32687</v>
      </c>
      <c r="C5651" s="150" t="s">
        <v>17415</v>
      </c>
      <c r="D5651" s="150">
        <v>32595000</v>
      </c>
      <c r="E5651" s="150">
        <v>40362915</v>
      </c>
      <c r="F5651" s="150" t="s">
        <v>28456</v>
      </c>
    </row>
    <row r="5652" spans="1:6" x14ac:dyDescent="0.15">
      <c r="A5652" s="150" t="s">
        <v>23974</v>
      </c>
      <c r="B5652" s="150" t="s">
        <v>25488</v>
      </c>
      <c r="C5652" s="150" t="s">
        <v>2131</v>
      </c>
      <c r="D5652" s="150">
        <v>981910</v>
      </c>
      <c r="E5652" s="150">
        <v>996910</v>
      </c>
      <c r="F5652" s="150" t="s">
        <v>22161</v>
      </c>
    </row>
    <row r="5653" spans="1:6" x14ac:dyDescent="0.15">
      <c r="A5653" s="150" t="s">
        <v>23975</v>
      </c>
      <c r="B5653" s="150" t="s">
        <v>26444</v>
      </c>
      <c r="C5653" s="150" t="s">
        <v>2132</v>
      </c>
      <c r="D5653" s="150">
        <v>331932</v>
      </c>
      <c r="E5653" s="150">
        <v>99202</v>
      </c>
      <c r="F5653" s="150" t="s">
        <v>22103</v>
      </c>
    </row>
    <row r="5654" spans="1:6" x14ac:dyDescent="0.15">
      <c r="A5654" s="150" t="s">
        <v>8029</v>
      </c>
      <c r="B5654" s="150" t="s">
        <v>32688</v>
      </c>
      <c r="C5654" s="150" t="s">
        <v>17416</v>
      </c>
      <c r="D5654" s="150">
        <v>32775602</v>
      </c>
      <c r="E5654" s="150">
        <v>78515849.299999997</v>
      </c>
      <c r="F5654" s="150" t="s">
        <v>22171</v>
      </c>
    </row>
    <row r="5655" spans="1:6" x14ac:dyDescent="0.15">
      <c r="A5655" s="150" t="s">
        <v>8030</v>
      </c>
      <c r="B5655" s="150" t="s">
        <v>32689</v>
      </c>
      <c r="C5655" s="150" t="s">
        <v>17417</v>
      </c>
      <c r="D5655" s="150">
        <v>258764.53</v>
      </c>
      <c r="E5655" s="150">
        <v>258764.53</v>
      </c>
      <c r="F5655" s="150" t="s">
        <v>28272</v>
      </c>
    </row>
    <row r="5656" spans="1:6" x14ac:dyDescent="0.15">
      <c r="A5656" s="150" t="s">
        <v>8031</v>
      </c>
      <c r="B5656" s="150" t="s">
        <v>32690</v>
      </c>
      <c r="C5656" s="150" t="s">
        <v>17418</v>
      </c>
      <c r="D5656" s="150">
        <v>194800</v>
      </c>
      <c r="E5656" s="150">
        <v>114752</v>
      </c>
      <c r="F5656" s="150" t="s">
        <v>22060</v>
      </c>
    </row>
    <row r="5657" spans="1:6" x14ac:dyDescent="0.15">
      <c r="A5657" s="150" t="s">
        <v>23976</v>
      </c>
      <c r="B5657" s="150" t="s">
        <v>827</v>
      </c>
      <c r="C5657" s="150" t="s">
        <v>2133</v>
      </c>
      <c r="D5657" s="150">
        <v>97900</v>
      </c>
      <c r="E5657" s="150">
        <v>200475</v>
      </c>
      <c r="F5657" s="150" t="s">
        <v>32691</v>
      </c>
    </row>
    <row r="5658" spans="1:6" x14ac:dyDescent="0.15">
      <c r="A5658" s="150" t="s">
        <v>8032</v>
      </c>
      <c r="B5658" s="150" t="s">
        <v>32692</v>
      </c>
      <c r="C5658" s="150" t="s">
        <v>17419</v>
      </c>
      <c r="D5658" s="150">
        <v>3341200</v>
      </c>
      <c r="E5658" s="150">
        <v>4314000</v>
      </c>
      <c r="F5658" s="150" t="s">
        <v>26668</v>
      </c>
    </row>
    <row r="5659" spans="1:6" x14ac:dyDescent="0.15">
      <c r="A5659" s="150" t="s">
        <v>23977</v>
      </c>
      <c r="B5659" s="150" t="s">
        <v>25431</v>
      </c>
      <c r="C5659" s="150" t="s">
        <v>2134</v>
      </c>
      <c r="D5659" s="150">
        <v>1250000</v>
      </c>
      <c r="E5659" s="150">
        <v>772300</v>
      </c>
      <c r="F5659" s="150" t="s">
        <v>22157</v>
      </c>
    </row>
    <row r="5660" spans="1:6" x14ac:dyDescent="0.15">
      <c r="A5660" s="150" t="s">
        <v>23978</v>
      </c>
      <c r="B5660" s="150" t="s">
        <v>828</v>
      </c>
      <c r="C5660" s="150" t="s">
        <v>2135</v>
      </c>
      <c r="D5660" s="150">
        <v>38000</v>
      </c>
      <c r="E5660" s="150">
        <v>550000</v>
      </c>
      <c r="F5660" s="150" t="s">
        <v>22074</v>
      </c>
    </row>
    <row r="5661" spans="1:6" x14ac:dyDescent="0.15">
      <c r="A5661" s="150" t="s">
        <v>8033</v>
      </c>
      <c r="B5661" s="150" t="s">
        <v>32693</v>
      </c>
      <c r="C5661" s="150" t="s">
        <v>17420</v>
      </c>
      <c r="D5661" s="150">
        <v>103613.78</v>
      </c>
      <c r="E5661" s="150">
        <v>149324.96</v>
      </c>
      <c r="F5661" s="150" t="s">
        <v>22110</v>
      </c>
    </row>
    <row r="5662" spans="1:6" x14ac:dyDescent="0.15">
      <c r="A5662" s="150" t="s">
        <v>23979</v>
      </c>
      <c r="B5662" s="150" t="s">
        <v>26481</v>
      </c>
      <c r="C5662" s="150" t="s">
        <v>2136</v>
      </c>
      <c r="D5662" s="150">
        <v>2174958</v>
      </c>
      <c r="E5662" s="150">
        <v>2565600</v>
      </c>
      <c r="F5662" s="150" t="s">
        <v>22103</v>
      </c>
    </row>
    <row r="5663" spans="1:6" x14ac:dyDescent="0.15">
      <c r="A5663" s="150" t="s">
        <v>32694</v>
      </c>
      <c r="B5663" s="150" t="s">
        <v>829</v>
      </c>
      <c r="C5663" s="150" t="s">
        <v>2137</v>
      </c>
      <c r="D5663" s="150">
        <v>40479</v>
      </c>
      <c r="E5663" s="150">
        <v>79689</v>
      </c>
      <c r="F5663" s="150" t="s">
        <v>18774</v>
      </c>
    </row>
    <row r="5664" spans="1:6" x14ac:dyDescent="0.15">
      <c r="A5664" s="150" t="s">
        <v>8034</v>
      </c>
      <c r="B5664" s="150" t="s">
        <v>32695</v>
      </c>
      <c r="C5664" s="150" t="s">
        <v>17421</v>
      </c>
      <c r="D5664" s="150">
        <v>215260</v>
      </c>
      <c r="E5664" s="150">
        <v>144332</v>
      </c>
      <c r="F5664" s="150" t="s">
        <v>22103</v>
      </c>
    </row>
    <row r="5665" spans="1:6" x14ac:dyDescent="0.15">
      <c r="A5665" s="150" t="s">
        <v>8035</v>
      </c>
      <c r="B5665" s="150" t="s">
        <v>32696</v>
      </c>
      <c r="C5665" s="150" t="s">
        <v>17422</v>
      </c>
      <c r="D5665" s="150">
        <v>123596</v>
      </c>
      <c r="E5665" s="150">
        <v>143596</v>
      </c>
      <c r="F5665" s="150" t="s">
        <v>22067</v>
      </c>
    </row>
    <row r="5666" spans="1:6" x14ac:dyDescent="0.15">
      <c r="A5666" s="150" t="s">
        <v>8036</v>
      </c>
      <c r="B5666" s="150" t="s">
        <v>32697</v>
      </c>
      <c r="C5666" s="150" t="s">
        <v>17423</v>
      </c>
      <c r="D5666" s="150">
        <v>26970</v>
      </c>
      <c r="E5666" s="150">
        <v>24000</v>
      </c>
      <c r="F5666" s="150" t="s">
        <v>22053</v>
      </c>
    </row>
    <row r="5667" spans="1:6" x14ac:dyDescent="0.15">
      <c r="A5667" s="150" t="s">
        <v>8037</v>
      </c>
      <c r="B5667" s="150" t="s">
        <v>32698</v>
      </c>
      <c r="C5667" s="150" t="s">
        <v>17424</v>
      </c>
      <c r="D5667" s="150">
        <v>1299320</v>
      </c>
      <c r="E5667" s="150">
        <v>1473820</v>
      </c>
      <c r="F5667" s="150" t="s">
        <v>32699</v>
      </c>
    </row>
    <row r="5668" spans="1:6" x14ac:dyDescent="0.15">
      <c r="A5668" s="150" t="s">
        <v>8038</v>
      </c>
      <c r="B5668" s="150" t="s">
        <v>32700</v>
      </c>
      <c r="C5668" s="150" t="s">
        <v>17425</v>
      </c>
      <c r="D5668" s="150">
        <v>39537544.200000003</v>
      </c>
      <c r="E5668" s="150">
        <v>50543326.280000001</v>
      </c>
      <c r="F5668" s="150" t="s">
        <v>32701</v>
      </c>
    </row>
    <row r="5669" spans="1:6" x14ac:dyDescent="0.15">
      <c r="A5669" s="150" t="s">
        <v>32702</v>
      </c>
      <c r="B5669" s="150" t="s">
        <v>830</v>
      </c>
      <c r="C5669" s="150" t="s">
        <v>2138</v>
      </c>
      <c r="D5669" s="150">
        <v>6540226.7999999998</v>
      </c>
      <c r="E5669" s="150">
        <v>16173297.800000001</v>
      </c>
      <c r="F5669" s="150" t="s">
        <v>32703</v>
      </c>
    </row>
    <row r="5670" spans="1:6" x14ac:dyDescent="0.15">
      <c r="A5670" s="150" t="s">
        <v>8039</v>
      </c>
      <c r="B5670" s="150" t="s">
        <v>32704</v>
      </c>
      <c r="C5670" s="150" t="s">
        <v>17427</v>
      </c>
      <c r="D5670" s="150">
        <v>23436</v>
      </c>
      <c r="E5670" s="150">
        <v>22454</v>
      </c>
      <c r="F5670" s="150" t="s">
        <v>22104</v>
      </c>
    </row>
    <row r="5671" spans="1:6" x14ac:dyDescent="0.15">
      <c r="A5671" s="150" t="s">
        <v>8040</v>
      </c>
      <c r="B5671" s="150" t="s">
        <v>32705</v>
      </c>
      <c r="C5671" s="150" t="s">
        <v>17428</v>
      </c>
      <c r="D5671" s="150">
        <v>34785215</v>
      </c>
      <c r="E5671" s="150">
        <v>38795424</v>
      </c>
      <c r="F5671" s="150" t="s">
        <v>29284</v>
      </c>
    </row>
    <row r="5672" spans="1:6" x14ac:dyDescent="0.15">
      <c r="A5672" s="150" t="s">
        <v>8041</v>
      </c>
      <c r="B5672" s="150" t="s">
        <v>32706</v>
      </c>
      <c r="C5672" s="150" t="s">
        <v>17429</v>
      </c>
      <c r="D5672" s="150">
        <v>4207216</v>
      </c>
      <c r="E5672" s="150">
        <v>7755346</v>
      </c>
      <c r="F5672" s="150" t="s">
        <v>22067</v>
      </c>
    </row>
    <row r="5673" spans="1:6" x14ac:dyDescent="0.15">
      <c r="A5673" s="150" t="s">
        <v>8042</v>
      </c>
      <c r="B5673" s="150" t="s">
        <v>32707</v>
      </c>
      <c r="C5673" s="150" t="s">
        <v>17430</v>
      </c>
      <c r="D5673" s="150">
        <v>77530000</v>
      </c>
      <c r="E5673" s="150">
        <v>78530000</v>
      </c>
      <c r="F5673" s="150" t="s">
        <v>22093</v>
      </c>
    </row>
    <row r="5674" spans="1:6" x14ac:dyDescent="0.15">
      <c r="A5674" s="150" t="s">
        <v>32708</v>
      </c>
      <c r="B5674" s="150" t="s">
        <v>831</v>
      </c>
      <c r="C5674" s="150" t="s">
        <v>2139</v>
      </c>
      <c r="D5674" s="150">
        <v>1127000</v>
      </c>
      <c r="E5674" s="150">
        <v>1526000</v>
      </c>
      <c r="F5674" s="150" t="s">
        <v>18774</v>
      </c>
    </row>
    <row r="5675" spans="1:6" x14ac:dyDescent="0.15">
      <c r="A5675" s="150" t="s">
        <v>8043</v>
      </c>
      <c r="B5675" s="150" t="s">
        <v>32709</v>
      </c>
      <c r="C5675" s="150" t="s">
        <v>17431</v>
      </c>
      <c r="D5675" s="150">
        <v>6927023.2000000002</v>
      </c>
      <c r="E5675" s="150">
        <v>9078801.6600000001</v>
      </c>
      <c r="F5675" s="150" t="s">
        <v>32710</v>
      </c>
    </row>
    <row r="5676" spans="1:6" x14ac:dyDescent="0.15">
      <c r="A5676" s="150" t="s">
        <v>8044</v>
      </c>
      <c r="B5676" s="150" t="s">
        <v>32711</v>
      </c>
      <c r="C5676" s="150" t="s">
        <v>17432</v>
      </c>
      <c r="D5676" s="150">
        <v>205240</v>
      </c>
      <c r="E5676" s="150">
        <v>299080</v>
      </c>
      <c r="F5676" s="150" t="s">
        <v>32712</v>
      </c>
    </row>
    <row r="5677" spans="1:6" x14ac:dyDescent="0.15">
      <c r="A5677" s="150" t="s">
        <v>8045</v>
      </c>
      <c r="B5677" s="150" t="s">
        <v>32713</v>
      </c>
      <c r="C5677" s="150" t="s">
        <v>17433</v>
      </c>
      <c r="D5677" s="150">
        <v>7908999500</v>
      </c>
      <c r="E5677" s="150">
        <v>10620317000</v>
      </c>
      <c r="F5677" s="150" t="s">
        <v>27715</v>
      </c>
    </row>
    <row r="5678" spans="1:6" x14ac:dyDescent="0.15">
      <c r="A5678" s="150" t="s">
        <v>8046</v>
      </c>
      <c r="B5678" s="150" t="s">
        <v>32714</v>
      </c>
      <c r="C5678" s="150" t="s">
        <v>17434</v>
      </c>
      <c r="D5678" s="150">
        <v>7399000</v>
      </c>
      <c r="E5678" s="150">
        <v>9919000</v>
      </c>
      <c r="F5678" s="150" t="s">
        <v>32715</v>
      </c>
    </row>
    <row r="5679" spans="1:6" x14ac:dyDescent="0.15">
      <c r="A5679" s="150" t="s">
        <v>8047</v>
      </c>
      <c r="B5679" s="150" t="s">
        <v>32716</v>
      </c>
      <c r="C5679" s="150" t="s">
        <v>2392</v>
      </c>
      <c r="D5679" s="150">
        <v>3605000</v>
      </c>
      <c r="E5679" s="150">
        <v>2930000</v>
      </c>
      <c r="F5679" s="150" t="s">
        <v>18774</v>
      </c>
    </row>
    <row r="5680" spans="1:6" x14ac:dyDescent="0.15">
      <c r="A5680" s="150" t="s">
        <v>8048</v>
      </c>
      <c r="B5680" s="150" t="s">
        <v>32717</v>
      </c>
      <c r="C5680" s="150" t="s">
        <v>17435</v>
      </c>
      <c r="D5680" s="150">
        <v>32760956</v>
      </c>
      <c r="E5680" s="150">
        <v>45612956</v>
      </c>
      <c r="F5680" s="150" t="s">
        <v>32718</v>
      </c>
    </row>
    <row r="5681" spans="1:6" x14ac:dyDescent="0.15">
      <c r="A5681" s="150" t="s">
        <v>8049</v>
      </c>
      <c r="B5681" s="150" t="s">
        <v>32719</v>
      </c>
      <c r="C5681" s="150" t="s">
        <v>17436</v>
      </c>
      <c r="D5681" s="150">
        <v>480000</v>
      </c>
      <c r="E5681" s="150">
        <v>1158000</v>
      </c>
      <c r="F5681" s="150" t="s">
        <v>22052</v>
      </c>
    </row>
    <row r="5682" spans="1:6" x14ac:dyDescent="0.15">
      <c r="A5682" s="150" t="s">
        <v>8050</v>
      </c>
      <c r="B5682" s="150" t="s">
        <v>32720</v>
      </c>
      <c r="C5682" s="150" t="s">
        <v>17437</v>
      </c>
      <c r="D5682" s="150">
        <v>85000</v>
      </c>
      <c r="E5682" s="150">
        <v>80000</v>
      </c>
      <c r="F5682" s="150" t="s">
        <v>32721</v>
      </c>
    </row>
    <row r="5683" spans="1:6" x14ac:dyDescent="0.15">
      <c r="A5683" s="150" t="s">
        <v>32722</v>
      </c>
      <c r="B5683" s="150" t="s">
        <v>832</v>
      </c>
      <c r="C5683" s="150" t="s">
        <v>2140</v>
      </c>
      <c r="D5683" s="150">
        <v>6931400</v>
      </c>
      <c r="E5683" s="150">
        <v>6299000</v>
      </c>
      <c r="F5683" s="150" t="s">
        <v>22163</v>
      </c>
    </row>
    <row r="5684" spans="1:6" x14ac:dyDescent="0.15">
      <c r="A5684" s="150" t="s">
        <v>8051</v>
      </c>
      <c r="B5684" s="150" t="s">
        <v>32723</v>
      </c>
      <c r="C5684" s="150" t="s">
        <v>17438</v>
      </c>
      <c r="D5684" s="150">
        <v>4296000</v>
      </c>
      <c r="E5684" s="150">
        <v>2780000</v>
      </c>
      <c r="F5684" s="150" t="s">
        <v>22103</v>
      </c>
    </row>
    <row r="5685" spans="1:6" x14ac:dyDescent="0.15">
      <c r="A5685" s="150" t="s">
        <v>32724</v>
      </c>
      <c r="B5685" s="150" t="s">
        <v>833</v>
      </c>
      <c r="C5685" s="150" t="s">
        <v>2141</v>
      </c>
      <c r="D5685" s="150">
        <v>161800</v>
      </c>
      <c r="E5685" s="150">
        <v>162680</v>
      </c>
      <c r="F5685" s="150" t="s">
        <v>22053</v>
      </c>
    </row>
    <row r="5686" spans="1:6" x14ac:dyDescent="0.15">
      <c r="A5686" s="150" t="s">
        <v>32725</v>
      </c>
      <c r="B5686" s="150" t="s">
        <v>834</v>
      </c>
      <c r="C5686" s="150" t="s">
        <v>2142</v>
      </c>
      <c r="D5686" s="150">
        <v>1446584</v>
      </c>
      <c r="E5686" s="150">
        <v>1058584</v>
      </c>
      <c r="F5686" s="150" t="s">
        <v>24496</v>
      </c>
    </row>
    <row r="5687" spans="1:6" x14ac:dyDescent="0.15">
      <c r="A5687" s="150" t="s">
        <v>8052</v>
      </c>
      <c r="B5687" s="150" t="s">
        <v>32726</v>
      </c>
      <c r="C5687" s="150" t="s">
        <v>17439</v>
      </c>
      <c r="D5687" s="150">
        <v>1395642.28</v>
      </c>
      <c r="E5687" s="150">
        <v>148080</v>
      </c>
      <c r="F5687" s="150" t="s">
        <v>22053</v>
      </c>
    </row>
    <row r="5688" spans="1:6" x14ac:dyDescent="0.15">
      <c r="A5688" s="150" t="s">
        <v>8053</v>
      </c>
      <c r="B5688" s="150" t="s">
        <v>32727</v>
      </c>
      <c r="C5688" s="150" t="s">
        <v>17440</v>
      </c>
      <c r="D5688" s="150">
        <v>596678.40000000002</v>
      </c>
      <c r="E5688" s="150">
        <v>352663.4</v>
      </c>
      <c r="F5688" s="150" t="s">
        <v>22082</v>
      </c>
    </row>
    <row r="5689" spans="1:6" x14ac:dyDescent="0.15">
      <c r="A5689" s="150" t="s">
        <v>32728</v>
      </c>
      <c r="B5689" s="150" t="s">
        <v>835</v>
      </c>
      <c r="C5689" s="150" t="s">
        <v>2143</v>
      </c>
      <c r="D5689" s="150">
        <v>1940000</v>
      </c>
      <c r="E5689" s="150">
        <v>9158000</v>
      </c>
      <c r="F5689" s="150" t="s">
        <v>22116</v>
      </c>
    </row>
    <row r="5690" spans="1:6" x14ac:dyDescent="0.15">
      <c r="A5690" s="150" t="s">
        <v>32729</v>
      </c>
      <c r="B5690" s="150" t="s">
        <v>836</v>
      </c>
      <c r="C5690" s="150" t="s">
        <v>2144</v>
      </c>
      <c r="D5690" s="150">
        <v>1723050</v>
      </c>
      <c r="E5690" s="150">
        <v>1768950</v>
      </c>
      <c r="F5690" s="150" t="s">
        <v>22154</v>
      </c>
    </row>
    <row r="5691" spans="1:6" x14ac:dyDescent="0.15">
      <c r="A5691" s="150" t="s">
        <v>8054</v>
      </c>
      <c r="B5691" s="150" t="s">
        <v>32730</v>
      </c>
      <c r="C5691" s="150" t="s">
        <v>17441</v>
      </c>
      <c r="D5691" s="150">
        <v>2240860</v>
      </c>
      <c r="E5691" s="150">
        <v>5214400</v>
      </c>
      <c r="F5691" s="150" t="s">
        <v>18774</v>
      </c>
    </row>
    <row r="5692" spans="1:6" x14ac:dyDescent="0.15">
      <c r="A5692" s="150" t="s">
        <v>32731</v>
      </c>
      <c r="B5692" s="150" t="s">
        <v>837</v>
      </c>
      <c r="C5692" s="150" t="s">
        <v>1827</v>
      </c>
      <c r="D5692" s="150">
        <v>1356946</v>
      </c>
      <c r="E5692" s="150">
        <v>1301276</v>
      </c>
      <c r="F5692" s="150" t="s">
        <v>32732</v>
      </c>
    </row>
    <row r="5693" spans="1:6" x14ac:dyDescent="0.15">
      <c r="A5693" s="150" t="s">
        <v>8055</v>
      </c>
      <c r="B5693" s="150" t="s">
        <v>32733</v>
      </c>
      <c r="C5693" s="150" t="s">
        <v>17442</v>
      </c>
      <c r="D5693" s="150">
        <v>27900000</v>
      </c>
      <c r="E5693" s="150">
        <v>52320000</v>
      </c>
      <c r="F5693" s="150" t="s">
        <v>22111</v>
      </c>
    </row>
    <row r="5694" spans="1:6" x14ac:dyDescent="0.15">
      <c r="A5694" s="150" t="s">
        <v>8056</v>
      </c>
      <c r="B5694" s="150" t="s">
        <v>32734</v>
      </c>
      <c r="C5694" s="150" t="s">
        <v>17443</v>
      </c>
      <c r="D5694" s="150">
        <v>1518280</v>
      </c>
      <c r="E5694" s="150">
        <v>2588641</v>
      </c>
      <c r="F5694" s="150" t="s">
        <v>22053</v>
      </c>
    </row>
    <row r="5695" spans="1:6" x14ac:dyDescent="0.15">
      <c r="A5695" s="150" t="s">
        <v>8057</v>
      </c>
      <c r="B5695" s="150" t="s">
        <v>32735</v>
      </c>
      <c r="C5695" s="150" t="s">
        <v>17444</v>
      </c>
      <c r="D5695" s="150">
        <v>20170054</v>
      </c>
      <c r="E5695" s="150">
        <v>2678497.21</v>
      </c>
      <c r="F5695" s="150" t="s">
        <v>22172</v>
      </c>
    </row>
    <row r="5696" spans="1:6" x14ac:dyDescent="0.15">
      <c r="A5696" s="150" t="s">
        <v>8058</v>
      </c>
      <c r="B5696" s="150" t="s">
        <v>32736</v>
      </c>
      <c r="C5696" s="150" t="s">
        <v>17445</v>
      </c>
      <c r="D5696" s="150">
        <v>1780761</v>
      </c>
      <c r="E5696" s="150">
        <v>3317590</v>
      </c>
      <c r="F5696" s="150" t="s">
        <v>22160</v>
      </c>
    </row>
    <row r="5697" spans="1:6" x14ac:dyDescent="0.15">
      <c r="A5697" s="150" t="s">
        <v>8059</v>
      </c>
      <c r="B5697" s="150" t="s">
        <v>32737</v>
      </c>
      <c r="C5697" s="150" t="s">
        <v>17446</v>
      </c>
      <c r="D5697" s="150">
        <v>149924555.40000001</v>
      </c>
      <c r="E5697" s="150">
        <v>157546458</v>
      </c>
      <c r="F5697" s="150" t="s">
        <v>32685</v>
      </c>
    </row>
    <row r="5698" spans="1:6" x14ac:dyDescent="0.15">
      <c r="A5698" s="150" t="s">
        <v>8060</v>
      </c>
      <c r="B5698" s="150" t="s">
        <v>32738</v>
      </c>
      <c r="C5698" s="150" t="s">
        <v>17447</v>
      </c>
      <c r="D5698" s="150">
        <v>256362.13</v>
      </c>
      <c r="E5698" s="150">
        <v>310494.93</v>
      </c>
      <c r="F5698" s="150" t="s">
        <v>22078</v>
      </c>
    </row>
    <row r="5699" spans="1:6" x14ac:dyDescent="0.15">
      <c r="A5699" s="150" t="s">
        <v>32739</v>
      </c>
      <c r="B5699" s="150" t="s">
        <v>838</v>
      </c>
      <c r="C5699" s="150" t="s">
        <v>2145</v>
      </c>
      <c r="D5699" s="150">
        <v>11653950</v>
      </c>
      <c r="E5699" s="150">
        <v>13265730</v>
      </c>
      <c r="F5699" s="150" t="s">
        <v>32333</v>
      </c>
    </row>
    <row r="5700" spans="1:6" x14ac:dyDescent="0.15">
      <c r="A5700" s="150" t="s">
        <v>32740</v>
      </c>
      <c r="B5700" s="150" t="s">
        <v>839</v>
      </c>
      <c r="C5700" s="150" t="s">
        <v>2146</v>
      </c>
      <c r="D5700" s="150">
        <v>8768</v>
      </c>
      <c r="E5700" s="150">
        <v>9640</v>
      </c>
      <c r="F5700" s="150" t="s">
        <v>22093</v>
      </c>
    </row>
    <row r="5701" spans="1:6" x14ac:dyDescent="0.15">
      <c r="A5701" s="150" t="s">
        <v>32741</v>
      </c>
      <c r="B5701" s="150" t="s">
        <v>840</v>
      </c>
      <c r="C5701" s="150" t="s">
        <v>385</v>
      </c>
      <c r="D5701" s="150">
        <v>1896944</v>
      </c>
      <c r="E5701" s="150">
        <v>3933175.1</v>
      </c>
      <c r="F5701" s="150" t="s">
        <v>32742</v>
      </c>
    </row>
    <row r="5702" spans="1:6" x14ac:dyDescent="0.15">
      <c r="A5702" s="150" t="s">
        <v>8061</v>
      </c>
      <c r="B5702" s="150" t="s">
        <v>32743</v>
      </c>
      <c r="C5702" s="150" t="s">
        <v>17448</v>
      </c>
      <c r="D5702" s="150">
        <v>244877.2</v>
      </c>
      <c r="E5702" s="150">
        <v>289545.59999999998</v>
      </c>
      <c r="F5702" s="150" t="s">
        <v>28304</v>
      </c>
    </row>
    <row r="5703" spans="1:6" x14ac:dyDescent="0.15">
      <c r="A5703" s="150" t="s">
        <v>32744</v>
      </c>
      <c r="B5703" s="150" t="s">
        <v>841</v>
      </c>
      <c r="C5703" s="150" t="s">
        <v>2147</v>
      </c>
      <c r="D5703" s="150">
        <v>92118.1</v>
      </c>
      <c r="E5703" s="150">
        <v>95367.4</v>
      </c>
      <c r="F5703" s="150" t="s">
        <v>22078</v>
      </c>
    </row>
    <row r="5704" spans="1:6" x14ac:dyDescent="0.15">
      <c r="A5704" s="150" t="s">
        <v>8062</v>
      </c>
      <c r="B5704" s="150" t="s">
        <v>32745</v>
      </c>
      <c r="C5704" s="150" t="s">
        <v>17449</v>
      </c>
      <c r="D5704" s="150">
        <v>118750</v>
      </c>
      <c r="E5704" s="150">
        <v>78125</v>
      </c>
      <c r="F5704" s="150" t="s">
        <v>30336</v>
      </c>
    </row>
    <row r="5705" spans="1:6" x14ac:dyDescent="0.15">
      <c r="A5705" s="150" t="s">
        <v>8063</v>
      </c>
      <c r="B5705" s="150" t="s">
        <v>32746</v>
      </c>
      <c r="C5705" s="150" t="s">
        <v>17450</v>
      </c>
      <c r="D5705" s="150">
        <v>1848132</v>
      </c>
      <c r="E5705" s="150">
        <v>3029978</v>
      </c>
      <c r="F5705" s="150" t="s">
        <v>27073</v>
      </c>
    </row>
    <row r="5706" spans="1:6" x14ac:dyDescent="0.15">
      <c r="A5706" s="150" t="s">
        <v>8064</v>
      </c>
      <c r="B5706" s="150" t="s">
        <v>32747</v>
      </c>
      <c r="C5706" s="150" t="s">
        <v>17342</v>
      </c>
      <c r="D5706" s="150">
        <v>713400</v>
      </c>
      <c r="E5706" s="150">
        <v>865126.8</v>
      </c>
      <c r="F5706" s="150" t="s">
        <v>32748</v>
      </c>
    </row>
    <row r="5707" spans="1:6" x14ac:dyDescent="0.15">
      <c r="A5707" s="150" t="s">
        <v>8065</v>
      </c>
      <c r="B5707" s="150" t="s">
        <v>32749</v>
      </c>
      <c r="C5707" s="150" t="s">
        <v>17451</v>
      </c>
      <c r="D5707" s="150">
        <v>108300</v>
      </c>
      <c r="E5707" s="150">
        <v>191000</v>
      </c>
      <c r="F5707" s="150" t="s">
        <v>30544</v>
      </c>
    </row>
    <row r="5708" spans="1:6" x14ac:dyDescent="0.15">
      <c r="A5708" s="150" t="s">
        <v>8066</v>
      </c>
      <c r="B5708" s="150" t="s">
        <v>32750</v>
      </c>
      <c r="C5708" s="150" t="s">
        <v>17452</v>
      </c>
      <c r="D5708" s="150">
        <v>457265</v>
      </c>
      <c r="E5708" s="150">
        <v>457760</v>
      </c>
      <c r="F5708" s="150" t="s">
        <v>30896</v>
      </c>
    </row>
    <row r="5709" spans="1:6" x14ac:dyDescent="0.15">
      <c r="A5709" s="150" t="s">
        <v>8067</v>
      </c>
      <c r="B5709" s="150" t="s">
        <v>32751</v>
      </c>
      <c r="C5709" s="150" t="s">
        <v>17453</v>
      </c>
      <c r="D5709" s="150">
        <v>47900000</v>
      </c>
      <c r="E5709" s="150">
        <v>5200000</v>
      </c>
      <c r="F5709" s="150" t="s">
        <v>22175</v>
      </c>
    </row>
    <row r="5710" spans="1:6" x14ac:dyDescent="0.15">
      <c r="A5710" s="150" t="s">
        <v>8068</v>
      </c>
      <c r="B5710" s="150" t="s">
        <v>32752</v>
      </c>
      <c r="C5710" s="150" t="s">
        <v>17143</v>
      </c>
      <c r="D5710" s="150">
        <v>43035520</v>
      </c>
      <c r="E5710" s="150">
        <v>43939720</v>
      </c>
      <c r="F5710" s="150" t="s">
        <v>24465</v>
      </c>
    </row>
    <row r="5711" spans="1:6" x14ac:dyDescent="0.15">
      <c r="A5711" s="150" t="s">
        <v>8069</v>
      </c>
      <c r="B5711" s="150" t="s">
        <v>32753</v>
      </c>
      <c r="C5711" s="150" t="s">
        <v>1661</v>
      </c>
      <c r="D5711" s="150">
        <v>461928</v>
      </c>
      <c r="E5711" s="150">
        <v>524237</v>
      </c>
      <c r="F5711" s="150" t="s">
        <v>24472</v>
      </c>
    </row>
    <row r="5712" spans="1:6" x14ac:dyDescent="0.15">
      <c r="A5712" s="150" t="s">
        <v>32754</v>
      </c>
      <c r="B5712" s="150" t="s">
        <v>17454</v>
      </c>
      <c r="C5712" s="150" t="s">
        <v>17455</v>
      </c>
      <c r="D5712" s="150">
        <v>2076900</v>
      </c>
      <c r="E5712" s="150">
        <v>2746600</v>
      </c>
      <c r="F5712" s="150" t="s">
        <v>22173</v>
      </c>
    </row>
    <row r="5713" spans="1:6" x14ac:dyDescent="0.15">
      <c r="A5713" s="150" t="s">
        <v>32755</v>
      </c>
      <c r="B5713" s="150" t="s">
        <v>842</v>
      </c>
      <c r="C5713" s="150" t="s">
        <v>6</v>
      </c>
      <c r="D5713" s="150">
        <v>1404795</v>
      </c>
      <c r="E5713" s="150">
        <v>454795</v>
      </c>
      <c r="F5713" s="150" t="s">
        <v>24606</v>
      </c>
    </row>
    <row r="5714" spans="1:6" x14ac:dyDescent="0.15">
      <c r="A5714" s="150" t="s">
        <v>32756</v>
      </c>
      <c r="B5714" s="150" t="s">
        <v>843</v>
      </c>
      <c r="C5714" s="150" t="s">
        <v>2148</v>
      </c>
      <c r="D5714" s="150">
        <v>3543300</v>
      </c>
      <c r="E5714" s="150">
        <v>10629249</v>
      </c>
      <c r="F5714" s="150" t="s">
        <v>22052</v>
      </c>
    </row>
    <row r="5715" spans="1:6" x14ac:dyDescent="0.15">
      <c r="A5715" s="150" t="s">
        <v>8070</v>
      </c>
      <c r="B5715" s="150" t="s">
        <v>32757</v>
      </c>
      <c r="C5715" s="150" t="s">
        <v>17456</v>
      </c>
      <c r="D5715" s="150">
        <v>181000000</v>
      </c>
      <c r="E5715" s="150">
        <v>173000000</v>
      </c>
      <c r="F5715" s="150" t="s">
        <v>22103</v>
      </c>
    </row>
    <row r="5716" spans="1:6" x14ac:dyDescent="0.15">
      <c r="A5716" s="150" t="s">
        <v>32758</v>
      </c>
      <c r="B5716" s="150" t="s">
        <v>844</v>
      </c>
      <c r="C5716" s="150" t="s">
        <v>2149</v>
      </c>
      <c r="D5716" s="150">
        <v>739968.5</v>
      </c>
      <c r="E5716" s="150">
        <v>739968.5</v>
      </c>
      <c r="F5716" s="150" t="s">
        <v>24494</v>
      </c>
    </row>
    <row r="5717" spans="1:6" x14ac:dyDescent="0.15">
      <c r="A5717" s="150" t="s">
        <v>32759</v>
      </c>
      <c r="B5717" s="150" t="s">
        <v>845</v>
      </c>
      <c r="C5717" s="150" t="s">
        <v>2150</v>
      </c>
      <c r="D5717" s="150">
        <v>4500000</v>
      </c>
      <c r="E5717" s="150">
        <v>5000000</v>
      </c>
      <c r="F5717" s="150" t="s">
        <v>32760</v>
      </c>
    </row>
    <row r="5718" spans="1:6" x14ac:dyDescent="0.15">
      <c r="A5718" s="150" t="s">
        <v>8071</v>
      </c>
      <c r="B5718" s="150" t="s">
        <v>32761</v>
      </c>
      <c r="C5718" s="150" t="s">
        <v>17457</v>
      </c>
      <c r="D5718" s="150">
        <v>129619800</v>
      </c>
      <c r="E5718" s="150">
        <v>126477000</v>
      </c>
      <c r="F5718" s="150" t="s">
        <v>32762</v>
      </c>
    </row>
    <row r="5719" spans="1:6" x14ac:dyDescent="0.15">
      <c r="A5719" s="150" t="s">
        <v>32763</v>
      </c>
      <c r="B5719" s="150" t="s">
        <v>846</v>
      </c>
      <c r="C5719" s="150" t="s">
        <v>2132</v>
      </c>
      <c r="D5719" s="150">
        <v>1773526</v>
      </c>
      <c r="E5719" s="150">
        <v>1102800</v>
      </c>
      <c r="F5719" s="150" t="s">
        <v>22103</v>
      </c>
    </row>
    <row r="5720" spans="1:6" x14ac:dyDescent="0.15">
      <c r="A5720" s="150" t="s">
        <v>32764</v>
      </c>
      <c r="B5720" s="150" t="s">
        <v>847</v>
      </c>
      <c r="C5720" s="150" t="s">
        <v>406</v>
      </c>
      <c r="D5720" s="150">
        <v>1258550</v>
      </c>
      <c r="E5720" s="150">
        <v>1930096</v>
      </c>
      <c r="F5720" s="150" t="s">
        <v>24557</v>
      </c>
    </row>
    <row r="5721" spans="1:6" x14ac:dyDescent="0.15">
      <c r="A5721" s="150" t="s">
        <v>8072</v>
      </c>
      <c r="B5721" s="150" t="s">
        <v>32765</v>
      </c>
      <c r="C5721" s="150" t="s">
        <v>16004</v>
      </c>
      <c r="D5721" s="150">
        <v>672200</v>
      </c>
      <c r="E5721" s="150">
        <v>1056000</v>
      </c>
      <c r="F5721" s="150" t="s">
        <v>24502</v>
      </c>
    </row>
    <row r="5722" spans="1:6" x14ac:dyDescent="0.15">
      <c r="A5722" s="150" t="s">
        <v>32766</v>
      </c>
      <c r="B5722" s="150" t="s">
        <v>17458</v>
      </c>
      <c r="C5722" s="150" t="s">
        <v>14360</v>
      </c>
      <c r="D5722" s="150">
        <v>2078450</v>
      </c>
      <c r="E5722" s="150">
        <v>2607050</v>
      </c>
      <c r="F5722" s="150" t="s">
        <v>22063</v>
      </c>
    </row>
    <row r="5723" spans="1:6" x14ac:dyDescent="0.15">
      <c r="A5723" s="150" t="s">
        <v>8073</v>
      </c>
      <c r="B5723" s="150" t="s">
        <v>32767</v>
      </c>
      <c r="C5723" s="150" t="s">
        <v>17459</v>
      </c>
      <c r="D5723" s="150">
        <v>1213438000</v>
      </c>
      <c r="E5723" s="150">
        <v>1291633000</v>
      </c>
      <c r="F5723" s="150" t="s">
        <v>22082</v>
      </c>
    </row>
    <row r="5724" spans="1:6" x14ac:dyDescent="0.15">
      <c r="A5724" s="150" t="s">
        <v>8074</v>
      </c>
      <c r="B5724" s="150" t="s">
        <v>32768</v>
      </c>
      <c r="C5724" s="150" t="s">
        <v>17460</v>
      </c>
      <c r="D5724" s="150">
        <v>9647000</v>
      </c>
      <c r="E5724" s="150">
        <v>11784375</v>
      </c>
      <c r="F5724" s="150" t="s">
        <v>28529</v>
      </c>
    </row>
    <row r="5725" spans="1:6" x14ac:dyDescent="0.15">
      <c r="A5725" s="150" t="s">
        <v>32769</v>
      </c>
      <c r="B5725" s="150" t="s">
        <v>848</v>
      </c>
      <c r="C5725" s="150" t="s">
        <v>2151</v>
      </c>
      <c r="D5725" s="150">
        <v>2080000</v>
      </c>
      <c r="E5725" s="150">
        <v>8625820</v>
      </c>
      <c r="F5725" s="150" t="s">
        <v>22098</v>
      </c>
    </row>
    <row r="5726" spans="1:6" x14ac:dyDescent="0.15">
      <c r="A5726" s="150" t="s">
        <v>8075</v>
      </c>
      <c r="B5726" s="150" t="s">
        <v>32770</v>
      </c>
      <c r="C5726" s="150" t="s">
        <v>17461</v>
      </c>
      <c r="D5726" s="150">
        <v>315000</v>
      </c>
      <c r="E5726" s="150">
        <v>3393310.8</v>
      </c>
      <c r="F5726" s="150" t="s">
        <v>22081</v>
      </c>
    </row>
    <row r="5727" spans="1:6" x14ac:dyDescent="0.15">
      <c r="A5727" s="150" t="s">
        <v>8076</v>
      </c>
      <c r="B5727" s="150" t="s">
        <v>32771</v>
      </c>
      <c r="C5727" s="150" t="s">
        <v>17462</v>
      </c>
      <c r="D5727" s="150">
        <v>37940</v>
      </c>
      <c r="E5727" s="150">
        <v>2433600</v>
      </c>
      <c r="F5727" s="150" t="s">
        <v>32772</v>
      </c>
    </row>
    <row r="5728" spans="1:6" x14ac:dyDescent="0.15">
      <c r="A5728" s="150" t="s">
        <v>8077</v>
      </c>
      <c r="B5728" s="150" t="s">
        <v>32773</v>
      </c>
      <c r="C5728" s="150" t="s">
        <v>17463</v>
      </c>
      <c r="D5728" s="150">
        <v>34805860</v>
      </c>
      <c r="E5728" s="150">
        <v>45582582</v>
      </c>
      <c r="F5728" s="150" t="s">
        <v>32774</v>
      </c>
    </row>
    <row r="5729" spans="1:6" x14ac:dyDescent="0.15">
      <c r="A5729" s="150" t="s">
        <v>8078</v>
      </c>
      <c r="B5729" s="150" t="s">
        <v>32775</v>
      </c>
      <c r="C5729" s="150" t="s">
        <v>17464</v>
      </c>
      <c r="D5729" s="150">
        <v>15118752</v>
      </c>
      <c r="E5729" s="150">
        <v>20163048</v>
      </c>
      <c r="F5729" s="150" t="s">
        <v>22171</v>
      </c>
    </row>
    <row r="5730" spans="1:6" x14ac:dyDescent="0.15">
      <c r="A5730" s="150" t="s">
        <v>8079</v>
      </c>
      <c r="B5730" s="150" t="s">
        <v>32776</v>
      </c>
      <c r="C5730" s="150" t="s">
        <v>17465</v>
      </c>
      <c r="D5730" s="150">
        <v>8701950</v>
      </c>
      <c r="E5730" s="150">
        <v>25730000</v>
      </c>
      <c r="F5730" s="150" t="s">
        <v>24581</v>
      </c>
    </row>
    <row r="5731" spans="1:6" x14ac:dyDescent="0.15">
      <c r="A5731" s="150" t="s">
        <v>8080</v>
      </c>
      <c r="B5731" s="150" t="s">
        <v>32777</v>
      </c>
      <c r="C5731" s="150" t="s">
        <v>17466</v>
      </c>
      <c r="D5731" s="150">
        <v>145161</v>
      </c>
      <c r="E5731" s="150">
        <v>357759</v>
      </c>
      <c r="F5731" s="150" t="s">
        <v>22059</v>
      </c>
    </row>
    <row r="5732" spans="1:6" x14ac:dyDescent="0.15">
      <c r="A5732" s="150" t="s">
        <v>32778</v>
      </c>
      <c r="B5732" s="150" t="s">
        <v>849</v>
      </c>
      <c r="C5732" s="150" t="s">
        <v>2152</v>
      </c>
      <c r="D5732" s="150">
        <v>4356000</v>
      </c>
      <c r="E5732" s="150">
        <v>4668000</v>
      </c>
      <c r="F5732" s="150" t="s">
        <v>22074</v>
      </c>
    </row>
    <row r="5733" spans="1:6" x14ac:dyDescent="0.15">
      <c r="A5733" s="150" t="s">
        <v>8081</v>
      </c>
      <c r="B5733" s="150" t="s">
        <v>32779</v>
      </c>
      <c r="C5733" s="150" t="s">
        <v>17467</v>
      </c>
      <c r="D5733" s="150">
        <v>7209612</v>
      </c>
      <c r="E5733" s="150">
        <v>7533612</v>
      </c>
      <c r="F5733" s="150" t="s">
        <v>26491</v>
      </c>
    </row>
    <row r="5734" spans="1:6" x14ac:dyDescent="0.15">
      <c r="A5734" s="150" t="s">
        <v>8082</v>
      </c>
      <c r="B5734" s="150" t="s">
        <v>32780</v>
      </c>
      <c r="C5734" s="150" t="s">
        <v>17468</v>
      </c>
      <c r="D5734" s="150">
        <v>308100</v>
      </c>
      <c r="E5734" s="150">
        <v>196200</v>
      </c>
      <c r="F5734" s="150" t="s">
        <v>22059</v>
      </c>
    </row>
    <row r="5735" spans="1:6" x14ac:dyDescent="0.15">
      <c r="A5735" s="150" t="s">
        <v>8083</v>
      </c>
      <c r="B5735" s="150" t="s">
        <v>32781</v>
      </c>
      <c r="C5735" s="150" t="s">
        <v>2278</v>
      </c>
      <c r="D5735" s="150">
        <v>61734.1</v>
      </c>
      <c r="E5735" s="150">
        <v>92214.1</v>
      </c>
      <c r="F5735" s="150" t="s">
        <v>22067</v>
      </c>
    </row>
    <row r="5736" spans="1:6" x14ac:dyDescent="0.15">
      <c r="A5736" s="150" t="s">
        <v>8084</v>
      </c>
      <c r="B5736" s="150" t="s">
        <v>32782</v>
      </c>
      <c r="C5736" s="150" t="s">
        <v>17469</v>
      </c>
      <c r="D5736" s="150">
        <v>212001</v>
      </c>
      <c r="E5736" s="150">
        <v>85327</v>
      </c>
      <c r="F5736" s="150" t="s">
        <v>22116</v>
      </c>
    </row>
    <row r="5737" spans="1:6" x14ac:dyDescent="0.15">
      <c r="A5737" s="150" t="s">
        <v>8085</v>
      </c>
      <c r="B5737" s="150" t="s">
        <v>32783</v>
      </c>
      <c r="C5737" s="150" t="s">
        <v>17470</v>
      </c>
      <c r="D5737" s="150">
        <v>429781</v>
      </c>
      <c r="E5737" s="150">
        <v>318165</v>
      </c>
      <c r="F5737" s="150" t="s">
        <v>21479</v>
      </c>
    </row>
    <row r="5738" spans="1:6" x14ac:dyDescent="0.15">
      <c r="A5738" s="150" t="s">
        <v>32784</v>
      </c>
      <c r="B5738" s="150" t="s">
        <v>850</v>
      </c>
      <c r="C5738" s="150" t="s">
        <v>2153</v>
      </c>
      <c r="D5738" s="150">
        <v>556620</v>
      </c>
      <c r="E5738" s="150">
        <v>572738</v>
      </c>
      <c r="F5738" s="150" t="s">
        <v>22067</v>
      </c>
    </row>
    <row r="5739" spans="1:6" x14ac:dyDescent="0.15">
      <c r="A5739" s="150" t="s">
        <v>32785</v>
      </c>
      <c r="B5739" s="150" t="s">
        <v>851</v>
      </c>
      <c r="C5739" s="150" t="s">
        <v>2154</v>
      </c>
      <c r="D5739" s="150">
        <v>413817</v>
      </c>
      <c r="E5739" s="150">
        <v>405114</v>
      </c>
      <c r="F5739" s="150" t="s">
        <v>22053</v>
      </c>
    </row>
    <row r="5740" spans="1:6" x14ac:dyDescent="0.15">
      <c r="A5740" s="150" t="s">
        <v>8086</v>
      </c>
      <c r="B5740" s="150" t="s">
        <v>32786</v>
      </c>
      <c r="C5740" s="150" t="s">
        <v>17471</v>
      </c>
      <c r="D5740" s="150">
        <v>918704</v>
      </c>
      <c r="E5740" s="150">
        <v>963571</v>
      </c>
      <c r="F5740" s="150" t="s">
        <v>18774</v>
      </c>
    </row>
    <row r="5741" spans="1:6" x14ac:dyDescent="0.15">
      <c r="A5741" s="150" t="s">
        <v>32787</v>
      </c>
      <c r="B5741" s="150" t="s">
        <v>852</v>
      </c>
      <c r="C5741" s="150" t="s">
        <v>2155</v>
      </c>
      <c r="D5741" s="150">
        <v>4867476</v>
      </c>
      <c r="E5741" s="150">
        <v>9579887.8000000007</v>
      </c>
      <c r="F5741" s="150" t="s">
        <v>22052</v>
      </c>
    </row>
    <row r="5742" spans="1:6" x14ac:dyDescent="0.15">
      <c r="A5742" s="150" t="s">
        <v>8087</v>
      </c>
      <c r="B5742" s="150" t="s">
        <v>32788</v>
      </c>
      <c r="C5742" s="150" t="s">
        <v>17472</v>
      </c>
      <c r="D5742" s="150">
        <v>4463300</v>
      </c>
      <c r="E5742" s="150">
        <v>3267300</v>
      </c>
      <c r="F5742" s="150" t="s">
        <v>22058</v>
      </c>
    </row>
    <row r="5743" spans="1:6" x14ac:dyDescent="0.15">
      <c r="A5743" s="150" t="s">
        <v>8088</v>
      </c>
      <c r="B5743" s="150" t="s">
        <v>32789</v>
      </c>
      <c r="C5743" s="150" t="s">
        <v>17473</v>
      </c>
      <c r="D5743" s="150">
        <v>25987000</v>
      </c>
      <c r="E5743" s="150">
        <v>24106000</v>
      </c>
      <c r="F5743" s="150" t="s">
        <v>22137</v>
      </c>
    </row>
    <row r="5744" spans="1:6" x14ac:dyDescent="0.15">
      <c r="A5744" s="150" t="s">
        <v>8089</v>
      </c>
      <c r="B5744" s="150" t="s">
        <v>32790</v>
      </c>
      <c r="C5744" s="150" t="s">
        <v>17474</v>
      </c>
      <c r="D5744" s="150">
        <v>201735</v>
      </c>
      <c r="E5744" s="150">
        <v>32100</v>
      </c>
      <c r="F5744" s="150" t="s">
        <v>22160</v>
      </c>
    </row>
    <row r="5745" spans="1:6" x14ac:dyDescent="0.15">
      <c r="A5745" s="150" t="s">
        <v>8090</v>
      </c>
      <c r="B5745" s="150" t="s">
        <v>32791</v>
      </c>
      <c r="C5745" s="150" t="s">
        <v>17475</v>
      </c>
      <c r="D5745" s="150">
        <v>164623210.80000001</v>
      </c>
      <c r="E5745" s="150">
        <v>162398680.80000001</v>
      </c>
      <c r="F5745" s="150" t="s">
        <v>32792</v>
      </c>
    </row>
    <row r="5746" spans="1:6" x14ac:dyDescent="0.15">
      <c r="A5746" s="150" t="s">
        <v>8091</v>
      </c>
      <c r="B5746" s="150" t="s">
        <v>32793</v>
      </c>
      <c r="C5746" s="150" t="s">
        <v>17476</v>
      </c>
      <c r="D5746" s="150">
        <v>1185366</v>
      </c>
      <c r="E5746" s="150">
        <v>1769016.34</v>
      </c>
      <c r="F5746" s="150" t="s">
        <v>22161</v>
      </c>
    </row>
    <row r="5747" spans="1:6" x14ac:dyDescent="0.15">
      <c r="A5747" s="150" t="s">
        <v>8092</v>
      </c>
      <c r="B5747" s="150" t="s">
        <v>32794</v>
      </c>
      <c r="C5747" s="150" t="s">
        <v>2386</v>
      </c>
      <c r="D5747" s="150">
        <v>796046</v>
      </c>
      <c r="E5747" s="150">
        <v>1411147</v>
      </c>
      <c r="F5747" s="150" t="s">
        <v>29871</v>
      </c>
    </row>
    <row r="5748" spans="1:6" x14ac:dyDescent="0.15">
      <c r="A5748" s="150" t="s">
        <v>8093</v>
      </c>
      <c r="B5748" s="150" t="s">
        <v>32795</v>
      </c>
      <c r="C5748" s="150" t="s">
        <v>17477</v>
      </c>
      <c r="D5748" s="150">
        <v>51469913</v>
      </c>
      <c r="E5748" s="150">
        <v>68318594</v>
      </c>
      <c r="F5748" s="150" t="s">
        <v>22171</v>
      </c>
    </row>
    <row r="5749" spans="1:6" x14ac:dyDescent="0.15">
      <c r="A5749" s="150" t="s">
        <v>8094</v>
      </c>
      <c r="B5749" s="150" t="s">
        <v>32796</v>
      </c>
      <c r="C5749" s="150" t="s">
        <v>17478</v>
      </c>
      <c r="D5749" s="150">
        <v>180272</v>
      </c>
      <c r="E5749" s="150">
        <v>186760</v>
      </c>
      <c r="F5749" s="150" t="s">
        <v>15506</v>
      </c>
    </row>
    <row r="5750" spans="1:6" x14ac:dyDescent="0.15">
      <c r="A5750" s="150" t="s">
        <v>8095</v>
      </c>
      <c r="B5750" s="150" t="s">
        <v>32797</v>
      </c>
      <c r="C5750" s="150" t="s">
        <v>17479</v>
      </c>
      <c r="D5750" s="150">
        <v>4767097.3</v>
      </c>
      <c r="E5750" s="150">
        <v>4316333.5999999996</v>
      </c>
      <c r="F5750" s="150" t="s">
        <v>22168</v>
      </c>
    </row>
    <row r="5751" spans="1:6" x14ac:dyDescent="0.15">
      <c r="A5751" s="150" t="s">
        <v>8096</v>
      </c>
      <c r="B5751" s="150" t="s">
        <v>32798</v>
      </c>
      <c r="C5751" s="150" t="s">
        <v>17480</v>
      </c>
      <c r="D5751" s="150">
        <v>36503.64</v>
      </c>
      <c r="E5751" s="150">
        <v>41501.760000000002</v>
      </c>
      <c r="F5751" s="150" t="s">
        <v>24465</v>
      </c>
    </row>
    <row r="5752" spans="1:6" x14ac:dyDescent="0.15">
      <c r="A5752" s="150" t="s">
        <v>26908</v>
      </c>
      <c r="B5752" s="150" t="s">
        <v>853</v>
      </c>
      <c r="C5752" s="150" t="s">
        <v>2156</v>
      </c>
      <c r="D5752" s="150">
        <v>2719860</v>
      </c>
      <c r="E5752" s="150">
        <v>3179440</v>
      </c>
      <c r="F5752" s="150" t="s">
        <v>24634</v>
      </c>
    </row>
    <row r="5753" spans="1:6" x14ac:dyDescent="0.15">
      <c r="A5753" s="150" t="s">
        <v>8097</v>
      </c>
      <c r="B5753" s="150" t="s">
        <v>32799</v>
      </c>
      <c r="C5753" s="150" t="s">
        <v>17481</v>
      </c>
      <c r="D5753" s="150">
        <v>351440000</v>
      </c>
      <c r="E5753" s="150">
        <v>408600000</v>
      </c>
      <c r="F5753" s="150" t="s">
        <v>32762</v>
      </c>
    </row>
    <row r="5754" spans="1:6" x14ac:dyDescent="0.15">
      <c r="A5754" s="150" t="s">
        <v>8098</v>
      </c>
      <c r="B5754" s="150" t="s">
        <v>32800</v>
      </c>
      <c r="C5754" s="150" t="s">
        <v>17482</v>
      </c>
      <c r="D5754" s="150">
        <v>266000</v>
      </c>
      <c r="E5754" s="150">
        <v>466260</v>
      </c>
      <c r="F5754" s="150" t="s">
        <v>32801</v>
      </c>
    </row>
    <row r="5755" spans="1:6" x14ac:dyDescent="0.15">
      <c r="A5755" s="150" t="s">
        <v>32802</v>
      </c>
      <c r="B5755" s="150" t="s">
        <v>854</v>
      </c>
      <c r="C5755" s="150" t="s">
        <v>2157</v>
      </c>
      <c r="D5755" s="150">
        <v>284538.03000000003</v>
      </c>
      <c r="E5755" s="150">
        <v>312425.28000000003</v>
      </c>
      <c r="F5755" s="150" t="s">
        <v>22078</v>
      </c>
    </row>
    <row r="5756" spans="1:6" x14ac:dyDescent="0.15">
      <c r="A5756" s="150" t="s">
        <v>8099</v>
      </c>
      <c r="B5756" s="150" t="s">
        <v>32803</v>
      </c>
      <c r="C5756" s="150" t="s">
        <v>15221</v>
      </c>
      <c r="D5756" s="150">
        <v>55304200</v>
      </c>
      <c r="E5756" s="150">
        <v>59641016</v>
      </c>
      <c r="F5756" s="150" t="s">
        <v>24693</v>
      </c>
    </row>
    <row r="5757" spans="1:6" x14ac:dyDescent="0.15">
      <c r="A5757" s="150" t="s">
        <v>8100</v>
      </c>
      <c r="B5757" s="150" t="s">
        <v>32804</v>
      </c>
      <c r="C5757" s="150" t="s">
        <v>17483</v>
      </c>
      <c r="D5757" s="150">
        <v>6993100</v>
      </c>
      <c r="E5757" s="150">
        <v>6993100</v>
      </c>
      <c r="F5757" s="150" t="s">
        <v>22103</v>
      </c>
    </row>
    <row r="5758" spans="1:6" x14ac:dyDescent="0.15">
      <c r="A5758" s="150" t="s">
        <v>8101</v>
      </c>
      <c r="B5758" s="150" t="s">
        <v>32805</v>
      </c>
      <c r="C5758" s="150" t="s">
        <v>16818</v>
      </c>
      <c r="D5758" s="150">
        <v>687981</v>
      </c>
      <c r="E5758" s="150">
        <v>785591</v>
      </c>
      <c r="F5758" s="150" t="s">
        <v>22067</v>
      </c>
    </row>
    <row r="5759" spans="1:6" x14ac:dyDescent="0.15">
      <c r="A5759" s="150" t="s">
        <v>3275</v>
      </c>
      <c r="B5759" s="150" t="s">
        <v>17484</v>
      </c>
      <c r="C5759" s="150" t="s">
        <v>17485</v>
      </c>
      <c r="D5759" s="150">
        <v>1685000</v>
      </c>
      <c r="E5759" s="150">
        <v>1774400</v>
      </c>
      <c r="F5759" s="150" t="s">
        <v>22171</v>
      </c>
    </row>
    <row r="5760" spans="1:6" x14ac:dyDescent="0.15">
      <c r="A5760" s="150" t="s">
        <v>1424</v>
      </c>
      <c r="B5760" s="150" t="s">
        <v>855</v>
      </c>
      <c r="C5760" s="150" t="s">
        <v>2158</v>
      </c>
      <c r="D5760" s="150">
        <v>967500</v>
      </c>
      <c r="E5760" s="150">
        <v>3888500</v>
      </c>
      <c r="F5760" s="150" t="s">
        <v>22172</v>
      </c>
    </row>
    <row r="5761" spans="1:6" x14ac:dyDescent="0.15">
      <c r="A5761" s="150" t="s">
        <v>1425</v>
      </c>
      <c r="B5761" s="150" t="s">
        <v>856</v>
      </c>
      <c r="C5761" s="150" t="s">
        <v>2159</v>
      </c>
      <c r="D5761" s="150">
        <v>310186</v>
      </c>
      <c r="E5761" s="150">
        <v>568716</v>
      </c>
      <c r="F5761" s="150" t="s">
        <v>24459</v>
      </c>
    </row>
    <row r="5762" spans="1:6" x14ac:dyDescent="0.15">
      <c r="A5762" s="150" t="s">
        <v>8102</v>
      </c>
      <c r="B5762" s="150" t="s">
        <v>32806</v>
      </c>
      <c r="C5762" s="150" t="s">
        <v>17486</v>
      </c>
      <c r="D5762" s="150">
        <v>72900</v>
      </c>
      <c r="E5762" s="150">
        <v>23300</v>
      </c>
      <c r="F5762" s="150" t="s">
        <v>18774</v>
      </c>
    </row>
    <row r="5763" spans="1:6" x14ac:dyDescent="0.15">
      <c r="A5763" s="150" t="s">
        <v>1426</v>
      </c>
      <c r="B5763" s="150" t="s">
        <v>857</v>
      </c>
      <c r="C5763" s="150" t="s">
        <v>2160</v>
      </c>
      <c r="D5763" s="150">
        <v>20010.04</v>
      </c>
      <c r="E5763" s="150">
        <v>20070.84</v>
      </c>
      <c r="F5763" s="150" t="s">
        <v>24635</v>
      </c>
    </row>
    <row r="5764" spans="1:6" x14ac:dyDescent="0.15">
      <c r="A5764" s="150" t="s">
        <v>1427</v>
      </c>
      <c r="B5764" s="150" t="s">
        <v>858</v>
      </c>
      <c r="C5764" s="150" t="s">
        <v>2161</v>
      </c>
      <c r="D5764" s="150">
        <v>2226000</v>
      </c>
      <c r="E5764" s="150">
        <v>2385000</v>
      </c>
      <c r="F5764" s="150" t="s">
        <v>24478</v>
      </c>
    </row>
    <row r="5765" spans="1:6" x14ac:dyDescent="0.15">
      <c r="A5765" s="150" t="s">
        <v>8103</v>
      </c>
      <c r="B5765" s="150" t="s">
        <v>32807</v>
      </c>
      <c r="C5765" s="150" t="s">
        <v>17487</v>
      </c>
      <c r="D5765" s="150">
        <v>465800</v>
      </c>
      <c r="E5765" s="150">
        <v>415800</v>
      </c>
      <c r="F5765" s="150" t="s">
        <v>22065</v>
      </c>
    </row>
    <row r="5766" spans="1:6" x14ac:dyDescent="0.15">
      <c r="A5766" s="150" t="s">
        <v>8104</v>
      </c>
      <c r="B5766" s="150" t="s">
        <v>32808</v>
      </c>
      <c r="C5766" s="150" t="s">
        <v>1665</v>
      </c>
      <c r="D5766" s="150">
        <v>1937130</v>
      </c>
      <c r="E5766" s="150">
        <v>2019120</v>
      </c>
      <c r="F5766" s="150" t="s">
        <v>22104</v>
      </c>
    </row>
    <row r="5767" spans="1:6" x14ac:dyDescent="0.15">
      <c r="A5767" s="150" t="s">
        <v>1428</v>
      </c>
      <c r="B5767" s="150" t="s">
        <v>859</v>
      </c>
      <c r="C5767" s="150" t="s">
        <v>2162</v>
      </c>
      <c r="D5767" s="150">
        <v>3121050</v>
      </c>
      <c r="E5767" s="150">
        <v>4443200</v>
      </c>
      <c r="F5767" s="150" t="s">
        <v>24478</v>
      </c>
    </row>
    <row r="5768" spans="1:6" x14ac:dyDescent="0.15">
      <c r="A5768" s="150" t="s">
        <v>8105</v>
      </c>
      <c r="B5768" s="150" t="s">
        <v>32809</v>
      </c>
      <c r="C5768" s="150" t="s">
        <v>17488</v>
      </c>
      <c r="D5768" s="150">
        <v>15620600</v>
      </c>
      <c r="E5768" s="150">
        <v>24254000</v>
      </c>
      <c r="F5768" s="150" t="s">
        <v>32810</v>
      </c>
    </row>
    <row r="5769" spans="1:6" x14ac:dyDescent="0.15">
      <c r="A5769" s="150" t="s">
        <v>1429</v>
      </c>
      <c r="B5769" s="150" t="s">
        <v>860</v>
      </c>
      <c r="C5769" s="150" t="s">
        <v>2163</v>
      </c>
      <c r="D5769" s="150">
        <v>40400</v>
      </c>
      <c r="E5769" s="150">
        <v>147118</v>
      </c>
      <c r="F5769" s="150" t="s">
        <v>22137</v>
      </c>
    </row>
    <row r="5770" spans="1:6" x14ac:dyDescent="0.15">
      <c r="A5770" s="150" t="s">
        <v>23980</v>
      </c>
      <c r="B5770" s="150" t="s">
        <v>32811</v>
      </c>
      <c r="C5770" s="150" t="s">
        <v>17489</v>
      </c>
      <c r="D5770" s="150">
        <v>5425750</v>
      </c>
      <c r="E5770" s="150">
        <v>7780750</v>
      </c>
      <c r="F5770" s="150" t="s">
        <v>18774</v>
      </c>
    </row>
    <row r="5771" spans="1:6" x14ac:dyDescent="0.15">
      <c r="A5771" s="150" t="s">
        <v>8106</v>
      </c>
      <c r="B5771" s="150" t="s">
        <v>32812</v>
      </c>
      <c r="C5771" s="150" t="s">
        <v>17490</v>
      </c>
      <c r="D5771" s="150">
        <v>69391989</v>
      </c>
      <c r="E5771" s="150">
        <v>85227779</v>
      </c>
      <c r="F5771" s="150" t="s">
        <v>32813</v>
      </c>
    </row>
    <row r="5772" spans="1:6" x14ac:dyDescent="0.15">
      <c r="A5772" s="150" t="s">
        <v>1430</v>
      </c>
      <c r="B5772" s="150" t="s">
        <v>861</v>
      </c>
      <c r="C5772" s="150" t="s">
        <v>2164</v>
      </c>
      <c r="D5772" s="150">
        <v>977800</v>
      </c>
      <c r="E5772" s="150">
        <v>1250200</v>
      </c>
      <c r="F5772" s="150" t="s">
        <v>22074</v>
      </c>
    </row>
    <row r="5773" spans="1:6" x14ac:dyDescent="0.15">
      <c r="A5773" s="150" t="s">
        <v>8107</v>
      </c>
      <c r="B5773" s="150" t="s">
        <v>32814</v>
      </c>
      <c r="C5773" s="150" t="s">
        <v>17492</v>
      </c>
      <c r="D5773" s="150">
        <v>1218864</v>
      </c>
      <c r="E5773" s="150">
        <v>1415472</v>
      </c>
      <c r="F5773" s="150" t="s">
        <v>22172</v>
      </c>
    </row>
    <row r="5774" spans="1:6" x14ac:dyDescent="0.15">
      <c r="A5774" s="150" t="s">
        <v>3272</v>
      </c>
      <c r="B5774" s="150" t="s">
        <v>2420</v>
      </c>
      <c r="C5774" s="150" t="s">
        <v>2428</v>
      </c>
      <c r="D5774" s="150">
        <v>6537400</v>
      </c>
      <c r="E5774" s="150">
        <v>6039000</v>
      </c>
      <c r="F5774" s="150" t="s">
        <v>22163</v>
      </c>
    </row>
    <row r="5775" spans="1:6" x14ac:dyDescent="0.15">
      <c r="A5775" s="150" t="s">
        <v>8108</v>
      </c>
      <c r="B5775" s="150" t="s">
        <v>32815</v>
      </c>
      <c r="C5775" s="150" t="s">
        <v>17493</v>
      </c>
      <c r="D5775" s="150">
        <v>16150400</v>
      </c>
      <c r="E5775" s="150">
        <v>20388500</v>
      </c>
      <c r="F5775" s="150" t="s">
        <v>22067</v>
      </c>
    </row>
    <row r="5776" spans="1:6" x14ac:dyDescent="0.15">
      <c r="A5776" s="150" t="s">
        <v>8109</v>
      </c>
      <c r="B5776" s="150" t="s">
        <v>32816</v>
      </c>
      <c r="C5776" s="150" t="s">
        <v>2081</v>
      </c>
      <c r="D5776" s="150">
        <v>5241000</v>
      </c>
      <c r="E5776" s="150">
        <v>5649440</v>
      </c>
      <c r="F5776" s="150" t="s">
        <v>18774</v>
      </c>
    </row>
    <row r="5777" spans="1:6" x14ac:dyDescent="0.15">
      <c r="A5777" s="150" t="s">
        <v>8110</v>
      </c>
      <c r="B5777" s="150" t="s">
        <v>32817</v>
      </c>
      <c r="C5777" s="150" t="s">
        <v>17494</v>
      </c>
      <c r="D5777" s="150">
        <v>23993.16</v>
      </c>
      <c r="E5777" s="150">
        <v>31775.32</v>
      </c>
      <c r="F5777" s="150" t="s">
        <v>24529</v>
      </c>
    </row>
    <row r="5778" spans="1:6" x14ac:dyDescent="0.15">
      <c r="A5778" s="150" t="s">
        <v>8111</v>
      </c>
      <c r="B5778" s="150" t="s">
        <v>32818</v>
      </c>
      <c r="C5778" s="150" t="s">
        <v>17495</v>
      </c>
      <c r="D5778" s="150">
        <v>4736000</v>
      </c>
      <c r="E5778" s="150">
        <v>5453500</v>
      </c>
      <c r="F5778" s="150" t="s">
        <v>22058</v>
      </c>
    </row>
    <row r="5779" spans="1:6" x14ac:dyDescent="0.15">
      <c r="A5779" s="150" t="s">
        <v>8112</v>
      </c>
      <c r="B5779" s="150" t="s">
        <v>32819</v>
      </c>
      <c r="C5779" s="150" t="s">
        <v>12783</v>
      </c>
      <c r="D5779" s="150">
        <v>85747228</v>
      </c>
      <c r="E5779" s="150">
        <v>114712450</v>
      </c>
      <c r="F5779" s="150" t="s">
        <v>27448</v>
      </c>
    </row>
    <row r="5780" spans="1:6" x14ac:dyDescent="0.15">
      <c r="A5780" s="150" t="s">
        <v>8113</v>
      </c>
      <c r="B5780" s="150" t="s">
        <v>32820</v>
      </c>
      <c r="C5780" s="150" t="s">
        <v>17496</v>
      </c>
      <c r="D5780" s="150">
        <v>3240242</v>
      </c>
      <c r="E5780" s="150">
        <v>2932660</v>
      </c>
      <c r="F5780" s="150" t="s">
        <v>32821</v>
      </c>
    </row>
    <row r="5781" spans="1:6" x14ac:dyDescent="0.15">
      <c r="A5781" s="150" t="s">
        <v>1431</v>
      </c>
      <c r="B5781" s="150" t="s">
        <v>862</v>
      </c>
      <c r="C5781" s="150" t="s">
        <v>2165</v>
      </c>
      <c r="D5781" s="150">
        <v>403640</v>
      </c>
      <c r="E5781" s="150">
        <v>403640</v>
      </c>
      <c r="F5781" s="150" t="s">
        <v>22104</v>
      </c>
    </row>
    <row r="5782" spans="1:6" x14ac:dyDescent="0.15">
      <c r="A5782" s="150" t="s">
        <v>8114</v>
      </c>
      <c r="B5782" s="150" t="s">
        <v>32822</v>
      </c>
      <c r="C5782" s="150" t="s">
        <v>17497</v>
      </c>
      <c r="D5782" s="150">
        <v>3294200</v>
      </c>
      <c r="E5782" s="150">
        <v>4713000</v>
      </c>
      <c r="F5782" s="150" t="s">
        <v>27739</v>
      </c>
    </row>
    <row r="5783" spans="1:6" x14ac:dyDescent="0.15">
      <c r="A5783" s="150" t="s">
        <v>8115</v>
      </c>
      <c r="B5783" s="150" t="s">
        <v>32823</v>
      </c>
      <c r="C5783" s="150" t="s">
        <v>17498</v>
      </c>
      <c r="D5783" s="150">
        <v>815800</v>
      </c>
      <c r="E5783" s="150">
        <v>1051600</v>
      </c>
      <c r="F5783" s="150" t="s">
        <v>22053</v>
      </c>
    </row>
    <row r="5784" spans="1:6" x14ac:dyDescent="0.15">
      <c r="A5784" s="150" t="s">
        <v>1432</v>
      </c>
      <c r="B5784" s="150" t="s">
        <v>863</v>
      </c>
      <c r="C5784" s="150" t="s">
        <v>2166</v>
      </c>
      <c r="D5784" s="150">
        <v>37900</v>
      </c>
      <c r="E5784" s="150">
        <v>86130</v>
      </c>
      <c r="F5784" s="150" t="s">
        <v>14062</v>
      </c>
    </row>
    <row r="5785" spans="1:6" x14ac:dyDescent="0.15">
      <c r="A5785" s="150" t="s">
        <v>3271</v>
      </c>
      <c r="B5785" s="150" t="s">
        <v>864</v>
      </c>
      <c r="C5785" s="150" t="s">
        <v>2167</v>
      </c>
      <c r="D5785" s="150">
        <v>1775749</v>
      </c>
      <c r="E5785" s="150">
        <v>1914200</v>
      </c>
      <c r="F5785" s="150" t="s">
        <v>22060</v>
      </c>
    </row>
    <row r="5786" spans="1:6" x14ac:dyDescent="0.15">
      <c r="A5786" s="150" t="s">
        <v>8116</v>
      </c>
      <c r="B5786" s="150" t="s">
        <v>32824</v>
      </c>
      <c r="C5786" s="150" t="s">
        <v>17499</v>
      </c>
      <c r="D5786" s="150">
        <v>10915920</v>
      </c>
      <c r="E5786" s="150">
        <v>34721400</v>
      </c>
      <c r="F5786" s="150" t="s">
        <v>22082</v>
      </c>
    </row>
    <row r="5787" spans="1:6" x14ac:dyDescent="0.15">
      <c r="A5787" s="150" t="s">
        <v>1433</v>
      </c>
      <c r="B5787" s="150" t="s">
        <v>865</v>
      </c>
      <c r="C5787" s="150" t="s">
        <v>2168</v>
      </c>
      <c r="D5787" s="150">
        <v>243710</v>
      </c>
      <c r="E5787" s="150">
        <v>401550</v>
      </c>
      <c r="F5787" s="150" t="s">
        <v>18774</v>
      </c>
    </row>
    <row r="5788" spans="1:6" x14ac:dyDescent="0.15">
      <c r="A5788" s="150" t="s">
        <v>8117</v>
      </c>
      <c r="B5788" s="150" t="s">
        <v>32825</v>
      </c>
      <c r="C5788" s="150" t="s">
        <v>17500</v>
      </c>
      <c r="D5788" s="150">
        <v>2157480</v>
      </c>
      <c r="E5788" s="150">
        <v>1294800</v>
      </c>
      <c r="F5788" s="150" t="s">
        <v>24487</v>
      </c>
    </row>
    <row r="5789" spans="1:6" x14ac:dyDescent="0.15">
      <c r="A5789" s="150" t="s">
        <v>8118</v>
      </c>
      <c r="B5789" s="150" t="s">
        <v>32826</v>
      </c>
      <c r="C5789" s="150" t="s">
        <v>17501</v>
      </c>
      <c r="D5789" s="150">
        <v>1900000</v>
      </c>
      <c r="E5789" s="150">
        <v>1830000</v>
      </c>
      <c r="F5789" s="150" t="s">
        <v>24502</v>
      </c>
    </row>
    <row r="5790" spans="1:6" x14ac:dyDescent="0.15">
      <c r="A5790" s="150" t="s">
        <v>1434</v>
      </c>
      <c r="B5790" s="150" t="s">
        <v>866</v>
      </c>
      <c r="C5790" s="150" t="s">
        <v>2169</v>
      </c>
      <c r="D5790" s="150">
        <v>2241500</v>
      </c>
      <c r="E5790" s="150">
        <v>889000</v>
      </c>
      <c r="F5790" s="150" t="s">
        <v>24636</v>
      </c>
    </row>
    <row r="5791" spans="1:6" x14ac:dyDescent="0.15">
      <c r="A5791" s="150" t="s">
        <v>8119</v>
      </c>
      <c r="B5791" s="150" t="s">
        <v>32827</v>
      </c>
      <c r="C5791" s="150" t="s">
        <v>17502</v>
      </c>
      <c r="D5791" s="150">
        <v>3010221</v>
      </c>
      <c r="E5791" s="150">
        <v>2782221</v>
      </c>
      <c r="F5791" s="150" t="s">
        <v>22172</v>
      </c>
    </row>
    <row r="5792" spans="1:6" x14ac:dyDescent="0.15">
      <c r="A5792" s="150" t="s">
        <v>1435</v>
      </c>
      <c r="B5792" s="150" t="s">
        <v>867</v>
      </c>
      <c r="C5792" s="150" t="s">
        <v>2170</v>
      </c>
      <c r="D5792" s="150">
        <v>3526108.8</v>
      </c>
      <c r="E5792" s="150">
        <v>4473033.5999999996</v>
      </c>
      <c r="F5792" s="150" t="s">
        <v>22168</v>
      </c>
    </row>
    <row r="5793" spans="1:6" x14ac:dyDescent="0.15">
      <c r="A5793" s="150" t="s">
        <v>1436</v>
      </c>
      <c r="B5793" s="150" t="s">
        <v>868</v>
      </c>
      <c r="C5793" s="150" t="s">
        <v>2171</v>
      </c>
      <c r="D5793" s="150">
        <v>712000</v>
      </c>
      <c r="E5793" s="150">
        <v>612000</v>
      </c>
      <c r="F5793" s="150" t="s">
        <v>22172</v>
      </c>
    </row>
    <row r="5794" spans="1:6" x14ac:dyDescent="0.15">
      <c r="A5794" s="150" t="s">
        <v>8120</v>
      </c>
      <c r="B5794" s="150" t="s">
        <v>32828</v>
      </c>
      <c r="C5794" s="150" t="s">
        <v>17503</v>
      </c>
      <c r="D5794" s="150">
        <v>1709505</v>
      </c>
      <c r="E5794" s="150">
        <v>2160375</v>
      </c>
      <c r="F5794" s="150" t="s">
        <v>18774</v>
      </c>
    </row>
    <row r="5795" spans="1:6" x14ac:dyDescent="0.15">
      <c r="A5795" s="150" t="s">
        <v>8121</v>
      </c>
      <c r="B5795" s="150" t="s">
        <v>32829</v>
      </c>
      <c r="C5795" s="150" t="s">
        <v>17504</v>
      </c>
      <c r="D5795" s="150">
        <v>571207</v>
      </c>
      <c r="E5795" s="150">
        <v>659914.5</v>
      </c>
      <c r="F5795" s="150" t="s">
        <v>32830</v>
      </c>
    </row>
    <row r="5796" spans="1:6" x14ac:dyDescent="0.15">
      <c r="A5796" s="150" t="s">
        <v>8122</v>
      </c>
      <c r="B5796" s="150" t="s">
        <v>32831</v>
      </c>
      <c r="C5796" s="150" t="s">
        <v>17505</v>
      </c>
      <c r="D5796" s="150">
        <v>425550</v>
      </c>
      <c r="E5796" s="150">
        <v>502650</v>
      </c>
      <c r="F5796" s="150" t="s">
        <v>29925</v>
      </c>
    </row>
    <row r="5797" spans="1:6" x14ac:dyDescent="0.15">
      <c r="A5797" s="150" t="s">
        <v>8123</v>
      </c>
      <c r="B5797" s="150" t="s">
        <v>32832</v>
      </c>
      <c r="C5797" s="150" t="s">
        <v>17506</v>
      </c>
      <c r="D5797" s="150">
        <v>2796000</v>
      </c>
      <c r="E5797" s="150">
        <v>3141600</v>
      </c>
      <c r="F5797" s="150" t="s">
        <v>24724</v>
      </c>
    </row>
    <row r="5798" spans="1:6" x14ac:dyDescent="0.15">
      <c r="A5798" s="150" t="s">
        <v>8124</v>
      </c>
      <c r="B5798" s="150" t="s">
        <v>32833</v>
      </c>
      <c r="C5798" s="150" t="s">
        <v>12768</v>
      </c>
      <c r="D5798" s="150">
        <v>116993340</v>
      </c>
      <c r="E5798" s="150">
        <v>170017550</v>
      </c>
      <c r="F5798" s="150" t="s">
        <v>27096</v>
      </c>
    </row>
    <row r="5799" spans="1:6" x14ac:dyDescent="0.15">
      <c r="A5799" s="150" t="s">
        <v>8125</v>
      </c>
      <c r="B5799" s="150" t="s">
        <v>32834</v>
      </c>
      <c r="C5799" s="150" t="s">
        <v>17507</v>
      </c>
      <c r="D5799" s="150">
        <v>198587</v>
      </c>
      <c r="E5799" s="150">
        <v>597113.59999999998</v>
      </c>
      <c r="F5799" s="150" t="s">
        <v>32835</v>
      </c>
    </row>
    <row r="5800" spans="1:6" x14ac:dyDescent="0.15">
      <c r="A5800" s="150" t="s">
        <v>1437</v>
      </c>
      <c r="B5800" s="150" t="s">
        <v>869</v>
      </c>
      <c r="C5800" s="150" t="s">
        <v>2172</v>
      </c>
      <c r="D5800" s="150">
        <v>1974500</v>
      </c>
      <c r="E5800" s="150">
        <v>2763700</v>
      </c>
      <c r="F5800" s="150" t="s">
        <v>22067</v>
      </c>
    </row>
    <row r="5801" spans="1:6" x14ac:dyDescent="0.15">
      <c r="A5801" s="150" t="s">
        <v>1438</v>
      </c>
      <c r="B5801" s="150" t="s">
        <v>870</v>
      </c>
      <c r="C5801" s="150" t="s">
        <v>2173</v>
      </c>
      <c r="D5801" s="150">
        <v>1299</v>
      </c>
      <c r="E5801" s="150">
        <v>1299</v>
      </c>
      <c r="F5801" s="150" t="s">
        <v>22067</v>
      </c>
    </row>
    <row r="5802" spans="1:6" x14ac:dyDescent="0.15">
      <c r="A5802" s="150" t="s">
        <v>8126</v>
      </c>
      <c r="B5802" s="150" t="s">
        <v>32836</v>
      </c>
      <c r="C5802" s="150" t="s">
        <v>17508</v>
      </c>
      <c r="D5802" s="150">
        <v>17108231</v>
      </c>
      <c r="E5802" s="150">
        <v>46527499</v>
      </c>
      <c r="F5802" s="150" t="s">
        <v>24480</v>
      </c>
    </row>
    <row r="5803" spans="1:6" x14ac:dyDescent="0.15">
      <c r="A5803" s="150" t="s">
        <v>3266</v>
      </c>
      <c r="B5803" s="150" t="s">
        <v>17509</v>
      </c>
      <c r="C5803" s="150" t="s">
        <v>2170</v>
      </c>
      <c r="D5803" s="150">
        <v>2243132</v>
      </c>
      <c r="E5803" s="150">
        <v>3182708</v>
      </c>
      <c r="F5803" s="150" t="s">
        <v>22168</v>
      </c>
    </row>
    <row r="5804" spans="1:6" x14ac:dyDescent="0.15">
      <c r="A5804" s="150" t="s">
        <v>8127</v>
      </c>
      <c r="B5804" s="150" t="s">
        <v>32837</v>
      </c>
      <c r="C5804" s="150" t="s">
        <v>17510</v>
      </c>
      <c r="D5804" s="150">
        <v>10234234</v>
      </c>
      <c r="E5804" s="150">
        <v>14995408</v>
      </c>
      <c r="F5804" s="150" t="s">
        <v>14062</v>
      </c>
    </row>
    <row r="5805" spans="1:6" x14ac:dyDescent="0.15">
      <c r="A5805" s="150" t="s">
        <v>8128</v>
      </c>
      <c r="B5805" s="150" t="s">
        <v>32838</v>
      </c>
      <c r="C5805" s="150" t="s">
        <v>17511</v>
      </c>
      <c r="D5805" s="150">
        <v>11989208</v>
      </c>
      <c r="E5805" s="150">
        <v>33534828</v>
      </c>
      <c r="F5805" s="150" t="s">
        <v>32839</v>
      </c>
    </row>
    <row r="5806" spans="1:6" x14ac:dyDescent="0.15">
      <c r="A5806" s="150" t="s">
        <v>1439</v>
      </c>
      <c r="B5806" s="150" t="s">
        <v>23586</v>
      </c>
      <c r="C5806" s="150" t="s">
        <v>2174</v>
      </c>
      <c r="D5806" s="150">
        <v>35740</v>
      </c>
      <c r="E5806" s="150">
        <v>67460</v>
      </c>
      <c r="F5806" s="150" t="s">
        <v>18774</v>
      </c>
    </row>
    <row r="5807" spans="1:6" x14ac:dyDescent="0.15">
      <c r="A5807" s="150" t="s">
        <v>1440</v>
      </c>
      <c r="B5807" s="150" t="s">
        <v>872</v>
      </c>
      <c r="C5807" s="150" t="s">
        <v>2175</v>
      </c>
      <c r="D5807" s="150">
        <v>42028</v>
      </c>
      <c r="E5807" s="150">
        <v>53388</v>
      </c>
      <c r="F5807" s="150" t="s">
        <v>24637</v>
      </c>
    </row>
    <row r="5808" spans="1:6" x14ac:dyDescent="0.15">
      <c r="A5808" s="150" t="s">
        <v>26660</v>
      </c>
      <c r="B5808" s="150" t="s">
        <v>873</v>
      </c>
      <c r="C5808" s="150" t="s">
        <v>2176</v>
      </c>
      <c r="D5808" s="150">
        <v>317526</v>
      </c>
      <c r="E5808" s="150">
        <v>836365</v>
      </c>
      <c r="F5808" s="150" t="s">
        <v>24638</v>
      </c>
    </row>
    <row r="5809" spans="1:6" x14ac:dyDescent="0.15">
      <c r="A5809" s="150" t="s">
        <v>8129</v>
      </c>
      <c r="B5809" s="150" t="s">
        <v>32840</v>
      </c>
      <c r="C5809" s="150" t="s">
        <v>17512</v>
      </c>
      <c r="D5809" s="150">
        <v>765800</v>
      </c>
      <c r="E5809" s="150">
        <v>2202400</v>
      </c>
      <c r="F5809" s="150" t="s">
        <v>32841</v>
      </c>
    </row>
    <row r="5810" spans="1:6" x14ac:dyDescent="0.15">
      <c r="A5810" s="150" t="s">
        <v>8130</v>
      </c>
      <c r="B5810" s="150" t="s">
        <v>32842</v>
      </c>
      <c r="C5810" s="150" t="s">
        <v>17514</v>
      </c>
      <c r="D5810" s="150">
        <v>19395960</v>
      </c>
      <c r="E5810" s="150">
        <v>22200000</v>
      </c>
      <c r="F5810" s="150" t="s">
        <v>32843</v>
      </c>
    </row>
    <row r="5811" spans="1:6" x14ac:dyDescent="0.15">
      <c r="A5811" s="150" t="s">
        <v>8131</v>
      </c>
      <c r="B5811" s="150" t="s">
        <v>32844</v>
      </c>
      <c r="C5811" s="150" t="s">
        <v>17515</v>
      </c>
      <c r="D5811" s="150">
        <v>341000</v>
      </c>
      <c r="E5811" s="150">
        <v>376000</v>
      </c>
      <c r="F5811" s="150" t="s">
        <v>22171</v>
      </c>
    </row>
    <row r="5812" spans="1:6" x14ac:dyDescent="0.15">
      <c r="A5812" s="150" t="s">
        <v>1442</v>
      </c>
      <c r="B5812" s="150" t="s">
        <v>874</v>
      </c>
      <c r="C5812" s="150" t="s">
        <v>2177</v>
      </c>
      <c r="D5812" s="150">
        <v>111086000</v>
      </c>
      <c r="E5812" s="150">
        <v>131786000</v>
      </c>
      <c r="F5812" s="150" t="s">
        <v>24639</v>
      </c>
    </row>
    <row r="5813" spans="1:6" x14ac:dyDescent="0.15">
      <c r="A5813" s="150" t="s">
        <v>1443</v>
      </c>
      <c r="B5813" s="150" t="s">
        <v>875</v>
      </c>
      <c r="C5813" s="150" t="s">
        <v>2178</v>
      </c>
      <c r="D5813" s="150">
        <v>44160</v>
      </c>
      <c r="E5813" s="150">
        <v>58206.32</v>
      </c>
      <c r="F5813" s="150" t="s">
        <v>22059</v>
      </c>
    </row>
    <row r="5814" spans="1:6" x14ac:dyDescent="0.15">
      <c r="A5814" s="150" t="s">
        <v>8132</v>
      </c>
      <c r="B5814" s="150" t="s">
        <v>32845</v>
      </c>
      <c r="C5814" s="150" t="s">
        <v>17516</v>
      </c>
      <c r="D5814" s="150">
        <v>1233000</v>
      </c>
      <c r="E5814" s="150">
        <v>2129000</v>
      </c>
      <c r="F5814" s="150" t="s">
        <v>22052</v>
      </c>
    </row>
    <row r="5815" spans="1:6" x14ac:dyDescent="0.15">
      <c r="A5815" s="150" t="s">
        <v>1444</v>
      </c>
      <c r="B5815" s="150" t="s">
        <v>876</v>
      </c>
      <c r="C5815" s="150" t="s">
        <v>2179</v>
      </c>
      <c r="D5815" s="150">
        <v>211004.36</v>
      </c>
      <c r="E5815" s="150">
        <v>185864.36</v>
      </c>
      <c r="F5815" s="150" t="s">
        <v>18774</v>
      </c>
    </row>
    <row r="5816" spans="1:6" x14ac:dyDescent="0.15">
      <c r="A5816" s="150" t="s">
        <v>8133</v>
      </c>
      <c r="B5816" s="150" t="s">
        <v>32846</v>
      </c>
      <c r="C5816" s="150" t="s">
        <v>12627</v>
      </c>
      <c r="D5816" s="150">
        <v>51530540</v>
      </c>
      <c r="E5816" s="150">
        <v>69610200</v>
      </c>
      <c r="F5816" s="150" t="s">
        <v>24465</v>
      </c>
    </row>
    <row r="5817" spans="1:6" x14ac:dyDescent="0.15">
      <c r="A5817" s="150" t="s">
        <v>8134</v>
      </c>
      <c r="B5817" s="150" t="s">
        <v>32847</v>
      </c>
      <c r="C5817" s="150" t="s">
        <v>17517</v>
      </c>
      <c r="D5817" s="150">
        <v>53895197</v>
      </c>
      <c r="E5817" s="150">
        <v>107076508</v>
      </c>
      <c r="F5817" s="150" t="s">
        <v>27787</v>
      </c>
    </row>
    <row r="5818" spans="1:6" x14ac:dyDescent="0.15">
      <c r="A5818" s="150" t="s">
        <v>8135</v>
      </c>
      <c r="B5818" s="150" t="s">
        <v>32848</v>
      </c>
      <c r="C5818" s="150" t="s">
        <v>17518</v>
      </c>
      <c r="D5818" s="150">
        <v>226297</v>
      </c>
      <c r="E5818" s="150">
        <v>243765.83</v>
      </c>
      <c r="F5818" s="150" t="s">
        <v>22110</v>
      </c>
    </row>
    <row r="5819" spans="1:6" x14ac:dyDescent="0.15">
      <c r="A5819" s="150" t="s">
        <v>8136</v>
      </c>
      <c r="B5819" s="150" t="s">
        <v>32849</v>
      </c>
      <c r="C5819" s="150" t="s">
        <v>215</v>
      </c>
      <c r="D5819" s="150">
        <v>250288</v>
      </c>
      <c r="E5819" s="150">
        <v>65880</v>
      </c>
      <c r="F5819" s="150" t="s">
        <v>22098</v>
      </c>
    </row>
    <row r="5820" spans="1:6" x14ac:dyDescent="0.15">
      <c r="A5820" s="150" t="s">
        <v>8137</v>
      </c>
      <c r="B5820" s="150" t="s">
        <v>32850</v>
      </c>
      <c r="C5820" s="150" t="s">
        <v>12498</v>
      </c>
      <c r="D5820" s="150">
        <v>2576251</v>
      </c>
      <c r="E5820" s="150">
        <v>717452</v>
      </c>
      <c r="F5820" s="150" t="s">
        <v>18774</v>
      </c>
    </row>
    <row r="5821" spans="1:6" x14ac:dyDescent="0.15">
      <c r="A5821" s="150" t="s">
        <v>1445</v>
      </c>
      <c r="B5821" s="150" t="s">
        <v>877</v>
      </c>
      <c r="C5821" s="150" t="s">
        <v>2180</v>
      </c>
      <c r="D5821" s="150">
        <v>62976</v>
      </c>
      <c r="E5821" s="150">
        <v>64796</v>
      </c>
      <c r="F5821" s="150" t="s">
        <v>24640</v>
      </c>
    </row>
    <row r="5822" spans="1:6" x14ac:dyDescent="0.15">
      <c r="A5822" s="150" t="s">
        <v>1446</v>
      </c>
      <c r="B5822" s="150" t="s">
        <v>878</v>
      </c>
      <c r="C5822" s="150" t="s">
        <v>2181</v>
      </c>
      <c r="D5822" s="150">
        <v>6038000</v>
      </c>
      <c r="E5822" s="150">
        <v>9793300</v>
      </c>
      <c r="F5822" s="150" t="s">
        <v>22171</v>
      </c>
    </row>
    <row r="5823" spans="1:6" x14ac:dyDescent="0.15">
      <c r="A5823" s="150" t="s">
        <v>8138</v>
      </c>
      <c r="B5823" s="150" t="s">
        <v>32851</v>
      </c>
      <c r="C5823" s="150" t="s">
        <v>2386</v>
      </c>
      <c r="D5823" s="150">
        <v>730800</v>
      </c>
      <c r="E5823" s="150">
        <v>1301043</v>
      </c>
      <c r="F5823" s="150" t="s">
        <v>29871</v>
      </c>
    </row>
    <row r="5824" spans="1:6" x14ac:dyDescent="0.15">
      <c r="A5824" s="150" t="s">
        <v>8139</v>
      </c>
      <c r="B5824" s="150" t="s">
        <v>32852</v>
      </c>
      <c r="C5824" s="150" t="s">
        <v>17519</v>
      </c>
      <c r="D5824" s="150">
        <v>38570</v>
      </c>
      <c r="E5824" s="150">
        <v>42670</v>
      </c>
      <c r="F5824" s="150" t="s">
        <v>28061</v>
      </c>
    </row>
    <row r="5825" spans="1:6" x14ac:dyDescent="0.15">
      <c r="A5825" s="150" t="s">
        <v>8140</v>
      </c>
      <c r="B5825" s="150" t="s">
        <v>32853</v>
      </c>
      <c r="C5825" s="150" t="s">
        <v>17520</v>
      </c>
      <c r="D5825" s="150">
        <v>804524</v>
      </c>
      <c r="E5825" s="150">
        <v>799750</v>
      </c>
      <c r="F5825" s="150" t="s">
        <v>21479</v>
      </c>
    </row>
    <row r="5826" spans="1:6" x14ac:dyDescent="0.15">
      <c r="A5826" s="150" t="s">
        <v>8141</v>
      </c>
      <c r="B5826" s="150" t="s">
        <v>32854</v>
      </c>
      <c r="C5826" s="150" t="s">
        <v>2226</v>
      </c>
      <c r="D5826" s="150">
        <v>3571335</v>
      </c>
      <c r="E5826" s="150">
        <v>2309160</v>
      </c>
      <c r="F5826" s="150" t="s">
        <v>22080</v>
      </c>
    </row>
    <row r="5827" spans="1:6" x14ac:dyDescent="0.15">
      <c r="A5827" s="150" t="s">
        <v>8142</v>
      </c>
      <c r="B5827" s="150" t="s">
        <v>32855</v>
      </c>
      <c r="C5827" s="150" t="s">
        <v>17521</v>
      </c>
      <c r="D5827" s="150">
        <v>1543117</v>
      </c>
      <c r="E5827" s="150">
        <v>2031390.05</v>
      </c>
      <c r="F5827" s="150" t="s">
        <v>32856</v>
      </c>
    </row>
    <row r="5828" spans="1:6" x14ac:dyDescent="0.15">
      <c r="A5828" s="150" t="s">
        <v>3260</v>
      </c>
      <c r="B5828" s="150" t="s">
        <v>879</v>
      </c>
      <c r="C5828" s="150" t="s">
        <v>2182</v>
      </c>
      <c r="D5828" s="150">
        <v>1404720</v>
      </c>
      <c r="E5828" s="150">
        <v>1764720</v>
      </c>
      <c r="F5828" s="150" t="s">
        <v>24641</v>
      </c>
    </row>
    <row r="5829" spans="1:6" x14ac:dyDescent="0.15">
      <c r="A5829" s="150" t="s">
        <v>32857</v>
      </c>
      <c r="B5829" s="150" t="s">
        <v>880</v>
      </c>
      <c r="C5829" s="150" t="s">
        <v>2183</v>
      </c>
      <c r="D5829" s="150">
        <v>1767500</v>
      </c>
      <c r="E5829" s="150">
        <v>3220000</v>
      </c>
      <c r="F5829" s="150" t="s">
        <v>24642</v>
      </c>
    </row>
    <row r="5830" spans="1:6" x14ac:dyDescent="0.15">
      <c r="A5830" s="150" t="s">
        <v>1448</v>
      </c>
      <c r="B5830" s="150" t="s">
        <v>881</v>
      </c>
      <c r="C5830" s="150" t="s">
        <v>2184</v>
      </c>
      <c r="D5830" s="150">
        <v>1049346</v>
      </c>
      <c r="E5830" s="150">
        <v>1226240</v>
      </c>
      <c r="F5830" s="150" t="s">
        <v>22067</v>
      </c>
    </row>
    <row r="5831" spans="1:6" x14ac:dyDescent="0.15">
      <c r="A5831" s="150" t="s">
        <v>8143</v>
      </c>
      <c r="B5831" s="150" t="s">
        <v>32858</v>
      </c>
      <c r="C5831" s="150" t="s">
        <v>17522</v>
      </c>
      <c r="D5831" s="150">
        <v>207610</v>
      </c>
      <c r="E5831" s="150">
        <v>218010</v>
      </c>
      <c r="F5831" s="150" t="s">
        <v>32859</v>
      </c>
    </row>
    <row r="5832" spans="1:6" x14ac:dyDescent="0.15">
      <c r="A5832" s="150" t="s">
        <v>1449</v>
      </c>
      <c r="B5832" s="150" t="s">
        <v>882</v>
      </c>
      <c r="C5832" s="150" t="s">
        <v>2185</v>
      </c>
      <c r="D5832" s="150">
        <v>5256.8</v>
      </c>
      <c r="E5832" s="150">
        <v>8426.01</v>
      </c>
      <c r="F5832" s="150" t="s">
        <v>22067</v>
      </c>
    </row>
    <row r="5833" spans="1:6" x14ac:dyDescent="0.15">
      <c r="A5833" s="150" t="s">
        <v>1450</v>
      </c>
      <c r="B5833" s="150" t="s">
        <v>883</v>
      </c>
      <c r="C5833" s="150" t="s">
        <v>2186</v>
      </c>
      <c r="D5833" s="150">
        <v>1982000</v>
      </c>
      <c r="E5833" s="150">
        <v>2740400</v>
      </c>
      <c r="F5833" s="150" t="s">
        <v>24642</v>
      </c>
    </row>
    <row r="5834" spans="1:6" x14ac:dyDescent="0.15">
      <c r="A5834" s="150" t="s">
        <v>8144</v>
      </c>
      <c r="B5834" s="150" t="s">
        <v>32860</v>
      </c>
      <c r="C5834" s="150" t="s">
        <v>17523</v>
      </c>
      <c r="D5834" s="150">
        <v>387352</v>
      </c>
      <c r="E5834" s="150">
        <v>488350</v>
      </c>
      <c r="F5834" s="150" t="s">
        <v>14062</v>
      </c>
    </row>
    <row r="5835" spans="1:6" x14ac:dyDescent="0.15">
      <c r="A5835" s="150" t="s">
        <v>8145</v>
      </c>
      <c r="B5835" s="150" t="s">
        <v>32861</v>
      </c>
      <c r="C5835" s="150" t="s">
        <v>17524</v>
      </c>
      <c r="D5835" s="150">
        <v>529340</v>
      </c>
      <c r="E5835" s="150">
        <v>998226</v>
      </c>
      <c r="F5835" s="150" t="s">
        <v>32639</v>
      </c>
    </row>
    <row r="5836" spans="1:6" x14ac:dyDescent="0.15">
      <c r="A5836" s="150" t="s">
        <v>8146</v>
      </c>
      <c r="B5836" s="150" t="s">
        <v>32862</v>
      </c>
      <c r="C5836" s="150" t="s">
        <v>17525</v>
      </c>
      <c r="D5836" s="150">
        <v>257000</v>
      </c>
      <c r="E5836" s="150">
        <v>592000</v>
      </c>
      <c r="F5836" s="150" t="s">
        <v>22060</v>
      </c>
    </row>
    <row r="5837" spans="1:6" x14ac:dyDescent="0.15">
      <c r="A5837" s="150" t="s">
        <v>8147</v>
      </c>
      <c r="B5837" s="150" t="s">
        <v>32863</v>
      </c>
      <c r="C5837" s="150" t="s">
        <v>17526</v>
      </c>
      <c r="D5837" s="150">
        <v>761240</v>
      </c>
      <c r="E5837" s="150">
        <v>229920134.5</v>
      </c>
      <c r="F5837" s="150" t="s">
        <v>32864</v>
      </c>
    </row>
    <row r="5838" spans="1:6" x14ac:dyDescent="0.15">
      <c r="A5838" s="150" t="s">
        <v>8148</v>
      </c>
      <c r="B5838" s="150" t="s">
        <v>32865</v>
      </c>
      <c r="C5838" s="150" t="s">
        <v>17236</v>
      </c>
      <c r="D5838" s="150">
        <v>1760488</v>
      </c>
      <c r="E5838" s="150">
        <v>2176398</v>
      </c>
      <c r="F5838" s="150" t="s">
        <v>32866</v>
      </c>
    </row>
    <row r="5839" spans="1:6" x14ac:dyDescent="0.15">
      <c r="A5839" s="150" t="s">
        <v>1451</v>
      </c>
      <c r="B5839" s="150" t="s">
        <v>884</v>
      </c>
      <c r="C5839" s="150" t="s">
        <v>2187</v>
      </c>
      <c r="D5839" s="150">
        <v>257333</v>
      </c>
      <c r="E5839" s="150">
        <v>332666.59999999998</v>
      </c>
      <c r="F5839" s="150" t="s">
        <v>24643</v>
      </c>
    </row>
    <row r="5840" spans="1:6" x14ac:dyDescent="0.15">
      <c r="A5840" s="150" t="s">
        <v>8149</v>
      </c>
      <c r="B5840" s="150" t="s">
        <v>32867</v>
      </c>
      <c r="C5840" s="150" t="s">
        <v>17527</v>
      </c>
      <c r="D5840" s="150">
        <v>228800</v>
      </c>
      <c r="E5840" s="150">
        <v>246416</v>
      </c>
      <c r="F5840" s="150" t="s">
        <v>18774</v>
      </c>
    </row>
    <row r="5841" spans="1:6" x14ac:dyDescent="0.15">
      <c r="A5841" s="150" t="s">
        <v>8150</v>
      </c>
      <c r="B5841" s="150" t="s">
        <v>32868</v>
      </c>
      <c r="C5841" s="150" t="s">
        <v>17528</v>
      </c>
      <c r="D5841" s="150">
        <v>13113</v>
      </c>
      <c r="E5841" s="150">
        <v>20805</v>
      </c>
      <c r="F5841" s="150" t="s">
        <v>22088</v>
      </c>
    </row>
    <row r="5842" spans="1:6" x14ac:dyDescent="0.15">
      <c r="A5842" s="150" t="s">
        <v>1452</v>
      </c>
      <c r="B5842" s="150" t="s">
        <v>885</v>
      </c>
      <c r="C5842" s="150" t="s">
        <v>2188</v>
      </c>
      <c r="D5842" s="150">
        <v>424440</v>
      </c>
      <c r="E5842" s="150">
        <v>517300</v>
      </c>
      <c r="F5842" s="150" t="s">
        <v>22104</v>
      </c>
    </row>
    <row r="5843" spans="1:6" x14ac:dyDescent="0.15">
      <c r="A5843" s="150" t="s">
        <v>1453</v>
      </c>
      <c r="B5843" s="150" t="s">
        <v>886</v>
      </c>
      <c r="C5843" s="150" t="s">
        <v>2189</v>
      </c>
      <c r="D5843" s="150">
        <v>1630000</v>
      </c>
      <c r="E5843" s="150">
        <v>8136000</v>
      </c>
      <c r="F5843" s="150" t="s">
        <v>24487</v>
      </c>
    </row>
    <row r="5844" spans="1:6" x14ac:dyDescent="0.15">
      <c r="A5844" s="150" t="s">
        <v>8151</v>
      </c>
      <c r="B5844" s="150" t="s">
        <v>32869</v>
      </c>
      <c r="C5844" s="150" t="s">
        <v>17529</v>
      </c>
      <c r="D5844" s="150">
        <v>2387600</v>
      </c>
      <c r="E5844" s="150">
        <v>6826800</v>
      </c>
      <c r="F5844" s="150" t="s">
        <v>32870</v>
      </c>
    </row>
    <row r="5845" spans="1:6" x14ac:dyDescent="0.15">
      <c r="A5845" s="150" t="s">
        <v>26657</v>
      </c>
      <c r="B5845" s="150" t="s">
        <v>887</v>
      </c>
      <c r="C5845" s="150" t="s">
        <v>2190</v>
      </c>
      <c r="D5845" s="150">
        <v>43355687</v>
      </c>
      <c r="E5845" s="150">
        <v>58248261</v>
      </c>
      <c r="F5845" s="150" t="s">
        <v>24644</v>
      </c>
    </row>
    <row r="5846" spans="1:6" x14ac:dyDescent="0.15">
      <c r="A5846" s="150" t="s">
        <v>8152</v>
      </c>
      <c r="B5846" s="150" t="s">
        <v>32871</v>
      </c>
      <c r="C5846" s="150" t="s">
        <v>17531</v>
      </c>
      <c r="D5846" s="150">
        <v>1350000</v>
      </c>
      <c r="E5846" s="150">
        <v>1500000</v>
      </c>
      <c r="F5846" s="150" t="s">
        <v>22052</v>
      </c>
    </row>
    <row r="5847" spans="1:6" x14ac:dyDescent="0.15">
      <c r="A5847" s="150" t="s">
        <v>8153</v>
      </c>
      <c r="B5847" s="150" t="s">
        <v>32872</v>
      </c>
      <c r="C5847" s="150" t="s">
        <v>17532</v>
      </c>
      <c r="D5847" s="150">
        <v>18540955.539999999</v>
      </c>
      <c r="E5847" s="150">
        <v>44076621.5</v>
      </c>
      <c r="F5847" s="150" t="s">
        <v>24571</v>
      </c>
    </row>
    <row r="5848" spans="1:6" x14ac:dyDescent="0.15">
      <c r="A5848" s="150" t="s">
        <v>8154</v>
      </c>
      <c r="B5848" s="150" t="s">
        <v>32873</v>
      </c>
      <c r="C5848" s="150" t="s">
        <v>17533</v>
      </c>
      <c r="D5848" s="150">
        <v>8827540</v>
      </c>
      <c r="E5848" s="150">
        <v>1349280</v>
      </c>
      <c r="F5848" s="150" t="s">
        <v>24611</v>
      </c>
    </row>
    <row r="5849" spans="1:6" x14ac:dyDescent="0.15">
      <c r="A5849" s="150" t="s">
        <v>8155</v>
      </c>
      <c r="B5849" s="150" t="s">
        <v>32874</v>
      </c>
      <c r="C5849" s="150" t="s">
        <v>17534</v>
      </c>
      <c r="D5849" s="150">
        <v>850000000</v>
      </c>
      <c r="E5849" s="150">
        <v>3000000000</v>
      </c>
      <c r="F5849" s="150" t="s">
        <v>24492</v>
      </c>
    </row>
    <row r="5850" spans="1:6" x14ac:dyDescent="0.15">
      <c r="A5850" s="150" t="s">
        <v>8156</v>
      </c>
      <c r="B5850" s="150" t="s">
        <v>32875</v>
      </c>
      <c r="C5850" s="150" t="s">
        <v>17535</v>
      </c>
      <c r="D5850" s="150">
        <v>188203648</v>
      </c>
      <c r="E5850" s="150">
        <v>182820648</v>
      </c>
      <c r="F5850" s="150" t="s">
        <v>22082</v>
      </c>
    </row>
    <row r="5851" spans="1:6" x14ac:dyDescent="0.15">
      <c r="A5851" s="150" t="s">
        <v>8157</v>
      </c>
      <c r="B5851" s="150" t="s">
        <v>32876</v>
      </c>
      <c r="C5851" s="150" t="s">
        <v>17536</v>
      </c>
      <c r="D5851" s="150">
        <v>183860</v>
      </c>
      <c r="E5851" s="150">
        <v>1201100</v>
      </c>
      <c r="F5851" s="150" t="s">
        <v>24477</v>
      </c>
    </row>
    <row r="5852" spans="1:6" x14ac:dyDescent="0.15">
      <c r="A5852" s="150" t="s">
        <v>8158</v>
      </c>
      <c r="B5852" s="150" t="s">
        <v>32877</v>
      </c>
      <c r="C5852" s="150" t="s">
        <v>17537</v>
      </c>
      <c r="D5852" s="150">
        <v>4240100</v>
      </c>
      <c r="E5852" s="150">
        <v>1245250</v>
      </c>
      <c r="F5852" s="150" t="s">
        <v>22103</v>
      </c>
    </row>
    <row r="5853" spans="1:6" x14ac:dyDescent="0.15">
      <c r="A5853" s="150" t="s">
        <v>1455</v>
      </c>
      <c r="B5853" s="150" t="s">
        <v>888</v>
      </c>
      <c r="C5853" s="150" t="s">
        <v>2191</v>
      </c>
      <c r="D5853" s="150">
        <v>737000</v>
      </c>
      <c r="E5853" s="150">
        <v>2258500</v>
      </c>
      <c r="F5853" s="150" t="s">
        <v>21896</v>
      </c>
    </row>
    <row r="5854" spans="1:6" x14ac:dyDescent="0.15">
      <c r="A5854" s="150" t="s">
        <v>8159</v>
      </c>
      <c r="B5854" s="150" t="s">
        <v>32878</v>
      </c>
      <c r="C5854" s="150" t="s">
        <v>17538</v>
      </c>
      <c r="D5854" s="150">
        <v>855459</v>
      </c>
      <c r="E5854" s="150">
        <v>1079580</v>
      </c>
      <c r="F5854" s="150" t="s">
        <v>32879</v>
      </c>
    </row>
    <row r="5855" spans="1:6" x14ac:dyDescent="0.15">
      <c r="A5855" s="150" t="s">
        <v>8160</v>
      </c>
      <c r="B5855" s="150" t="s">
        <v>32880</v>
      </c>
      <c r="C5855" s="150" t="s">
        <v>17508</v>
      </c>
      <c r="D5855" s="150">
        <v>16210185</v>
      </c>
      <c r="E5855" s="150">
        <v>46527499</v>
      </c>
      <c r="F5855" s="150" t="s">
        <v>24480</v>
      </c>
    </row>
    <row r="5856" spans="1:6" x14ac:dyDescent="0.15">
      <c r="A5856" s="150" t="s">
        <v>8161</v>
      </c>
      <c r="B5856" s="150" t="s">
        <v>32881</v>
      </c>
      <c r="C5856" s="150" t="s">
        <v>17540</v>
      </c>
      <c r="D5856" s="150">
        <v>42263250</v>
      </c>
      <c r="E5856" s="150">
        <v>49320500</v>
      </c>
      <c r="F5856" s="150" t="s">
        <v>22160</v>
      </c>
    </row>
    <row r="5857" spans="1:6" x14ac:dyDescent="0.15">
      <c r="A5857" s="150" t="s">
        <v>1456</v>
      </c>
      <c r="B5857" s="150" t="s">
        <v>889</v>
      </c>
      <c r="C5857" s="150" t="s">
        <v>2192</v>
      </c>
      <c r="D5857" s="150">
        <v>7740000</v>
      </c>
      <c r="E5857" s="150">
        <v>7740000</v>
      </c>
      <c r="F5857" s="150" t="s">
        <v>22082</v>
      </c>
    </row>
    <row r="5858" spans="1:6" x14ac:dyDescent="0.15">
      <c r="A5858" s="150" t="s">
        <v>1457</v>
      </c>
      <c r="B5858" s="150" t="s">
        <v>890</v>
      </c>
      <c r="C5858" s="150" t="s">
        <v>2193</v>
      </c>
      <c r="D5858" s="150">
        <v>85974.88</v>
      </c>
      <c r="E5858" s="150">
        <v>87155.68</v>
      </c>
      <c r="F5858" s="150" t="s">
        <v>22103</v>
      </c>
    </row>
    <row r="5859" spans="1:6" x14ac:dyDescent="0.15">
      <c r="A5859" s="150" t="s">
        <v>3253</v>
      </c>
      <c r="B5859" s="150" t="s">
        <v>891</v>
      </c>
      <c r="C5859" s="150" t="s">
        <v>2194</v>
      </c>
      <c r="D5859" s="150">
        <v>1780000</v>
      </c>
      <c r="E5859" s="150">
        <v>830000</v>
      </c>
      <c r="F5859" s="150" t="s">
        <v>24502</v>
      </c>
    </row>
    <row r="5860" spans="1:6" x14ac:dyDescent="0.15">
      <c r="A5860" s="150" t="s">
        <v>8162</v>
      </c>
      <c r="B5860" s="150" t="s">
        <v>32882</v>
      </c>
      <c r="C5860" s="150" t="s">
        <v>17541</v>
      </c>
      <c r="D5860" s="150">
        <v>835444</v>
      </c>
      <c r="E5860" s="150">
        <v>594529.9</v>
      </c>
      <c r="F5860" s="150" t="s">
        <v>32883</v>
      </c>
    </row>
    <row r="5861" spans="1:6" x14ac:dyDescent="0.15">
      <c r="A5861" s="150" t="s">
        <v>8163</v>
      </c>
      <c r="B5861" s="150" t="s">
        <v>32884</v>
      </c>
      <c r="C5861" s="150" t="s">
        <v>17542</v>
      </c>
      <c r="D5861" s="150">
        <v>47509</v>
      </c>
      <c r="E5861" s="150">
        <v>118850</v>
      </c>
      <c r="F5861" s="150" t="s">
        <v>32885</v>
      </c>
    </row>
    <row r="5862" spans="1:6" x14ac:dyDescent="0.15">
      <c r="A5862" s="150" t="s">
        <v>1458</v>
      </c>
      <c r="B5862" s="150" t="s">
        <v>892</v>
      </c>
      <c r="C5862" s="150" t="s">
        <v>2195</v>
      </c>
      <c r="D5862" s="150">
        <v>450000</v>
      </c>
      <c r="E5862" s="150">
        <v>1387850</v>
      </c>
      <c r="F5862" s="150" t="s">
        <v>14062</v>
      </c>
    </row>
    <row r="5863" spans="1:6" x14ac:dyDescent="0.15">
      <c r="A5863" s="150" t="s">
        <v>8164</v>
      </c>
      <c r="B5863" s="150" t="s">
        <v>32886</v>
      </c>
      <c r="C5863" s="150" t="s">
        <v>17543</v>
      </c>
      <c r="D5863" s="150">
        <v>707003.79</v>
      </c>
      <c r="E5863" s="150">
        <v>704120.59</v>
      </c>
      <c r="F5863" s="150" t="s">
        <v>32887</v>
      </c>
    </row>
    <row r="5864" spans="1:6" x14ac:dyDescent="0.15">
      <c r="A5864" s="150" t="s">
        <v>8165</v>
      </c>
      <c r="B5864" s="150" t="s">
        <v>32888</v>
      </c>
      <c r="C5864" s="150" t="s">
        <v>17544</v>
      </c>
      <c r="D5864" s="150">
        <v>100564</v>
      </c>
      <c r="E5864" s="150">
        <v>100404</v>
      </c>
      <c r="F5864" s="150" t="s">
        <v>30896</v>
      </c>
    </row>
    <row r="5865" spans="1:6" x14ac:dyDescent="0.15">
      <c r="A5865" s="150" t="s">
        <v>8166</v>
      </c>
      <c r="B5865" s="150" t="s">
        <v>32889</v>
      </c>
      <c r="C5865" s="150" t="s">
        <v>17545</v>
      </c>
      <c r="D5865" s="150">
        <v>950400.1</v>
      </c>
      <c r="E5865" s="150">
        <v>950400.1</v>
      </c>
      <c r="F5865" s="150" t="s">
        <v>22060</v>
      </c>
    </row>
    <row r="5866" spans="1:6" x14ac:dyDescent="0.15">
      <c r="A5866" s="150" t="s">
        <v>1459</v>
      </c>
      <c r="B5866" s="150" t="s">
        <v>893</v>
      </c>
      <c r="C5866" s="150" t="s">
        <v>2196</v>
      </c>
      <c r="D5866" s="150">
        <v>3027900</v>
      </c>
      <c r="E5866" s="150">
        <v>4796400</v>
      </c>
      <c r="F5866" s="150" t="s">
        <v>24645</v>
      </c>
    </row>
    <row r="5867" spans="1:6" x14ac:dyDescent="0.15">
      <c r="A5867" s="150" t="s">
        <v>8167</v>
      </c>
      <c r="B5867" s="150" t="s">
        <v>32890</v>
      </c>
      <c r="C5867" s="150" t="s">
        <v>17546</v>
      </c>
      <c r="D5867" s="150">
        <v>2924200</v>
      </c>
      <c r="E5867" s="150">
        <v>2713000</v>
      </c>
      <c r="F5867" s="150" t="s">
        <v>27709</v>
      </c>
    </row>
    <row r="5868" spans="1:6" x14ac:dyDescent="0.15">
      <c r="A5868" s="150" t="s">
        <v>32891</v>
      </c>
      <c r="B5868" s="150" t="s">
        <v>894</v>
      </c>
      <c r="C5868" s="150" t="s">
        <v>2197</v>
      </c>
      <c r="D5868" s="150">
        <v>425816</v>
      </c>
      <c r="E5868" s="150">
        <v>655288</v>
      </c>
      <c r="F5868" s="150" t="s">
        <v>28579</v>
      </c>
    </row>
    <row r="5869" spans="1:6" x14ac:dyDescent="0.15">
      <c r="A5869" s="150" t="s">
        <v>1461</v>
      </c>
      <c r="B5869" s="150" t="s">
        <v>895</v>
      </c>
      <c r="C5869" s="150" t="s">
        <v>2198</v>
      </c>
      <c r="D5869" s="150">
        <v>964752</v>
      </c>
      <c r="E5869" s="150">
        <v>1632864</v>
      </c>
      <c r="F5869" s="150" t="s">
        <v>22058</v>
      </c>
    </row>
    <row r="5870" spans="1:6" x14ac:dyDescent="0.15">
      <c r="A5870" s="150" t="s">
        <v>8168</v>
      </c>
      <c r="B5870" s="150" t="s">
        <v>32892</v>
      </c>
      <c r="C5870" s="150" t="s">
        <v>17536</v>
      </c>
      <c r="D5870" s="150">
        <v>206476</v>
      </c>
      <c r="E5870" s="150">
        <v>1201100</v>
      </c>
      <c r="F5870" s="150" t="s">
        <v>24477</v>
      </c>
    </row>
    <row r="5871" spans="1:6" x14ac:dyDescent="0.15">
      <c r="A5871" s="150" t="s">
        <v>8169</v>
      </c>
      <c r="B5871" s="150" t="s">
        <v>32893</v>
      </c>
      <c r="C5871" s="150" t="s">
        <v>17547</v>
      </c>
      <c r="D5871" s="150">
        <v>4888200</v>
      </c>
      <c r="E5871" s="150">
        <v>5839000</v>
      </c>
      <c r="F5871" s="150" t="s">
        <v>22067</v>
      </c>
    </row>
    <row r="5872" spans="1:6" x14ac:dyDescent="0.15">
      <c r="A5872" s="150" t="s">
        <v>8170</v>
      </c>
      <c r="B5872" s="150" t="s">
        <v>32894</v>
      </c>
      <c r="C5872" s="150" t="s">
        <v>17548</v>
      </c>
      <c r="D5872" s="150">
        <v>27468197</v>
      </c>
      <c r="E5872" s="150">
        <v>52845784</v>
      </c>
      <c r="F5872" s="150" t="s">
        <v>22098</v>
      </c>
    </row>
    <row r="5873" spans="1:6" x14ac:dyDescent="0.15">
      <c r="A5873" s="150" t="s">
        <v>8171</v>
      </c>
      <c r="B5873" s="150" t="s">
        <v>32895</v>
      </c>
      <c r="C5873" s="150" t="s">
        <v>17549</v>
      </c>
      <c r="D5873" s="150">
        <v>6665450</v>
      </c>
      <c r="E5873" s="150">
        <v>7436330</v>
      </c>
      <c r="F5873" s="150" t="s">
        <v>24497</v>
      </c>
    </row>
    <row r="5874" spans="1:6" x14ac:dyDescent="0.15">
      <c r="A5874" s="150" t="s">
        <v>8172</v>
      </c>
      <c r="B5874" s="150" t="s">
        <v>32896</v>
      </c>
      <c r="C5874" s="150" t="s">
        <v>17550</v>
      </c>
      <c r="D5874" s="150">
        <v>1836200</v>
      </c>
      <c r="E5874" s="150">
        <v>2416100</v>
      </c>
      <c r="F5874" s="150" t="s">
        <v>32897</v>
      </c>
    </row>
    <row r="5875" spans="1:6" x14ac:dyDescent="0.15">
      <c r="A5875" s="150" t="s">
        <v>1462</v>
      </c>
      <c r="B5875" s="150" t="s">
        <v>896</v>
      </c>
      <c r="C5875" s="150" t="s">
        <v>2199</v>
      </c>
      <c r="D5875" s="150">
        <v>116500</v>
      </c>
      <c r="E5875" s="150">
        <v>206000</v>
      </c>
      <c r="F5875" s="150" t="s">
        <v>24646</v>
      </c>
    </row>
    <row r="5876" spans="1:6" x14ac:dyDescent="0.15">
      <c r="A5876" s="150" t="s">
        <v>8173</v>
      </c>
      <c r="B5876" s="150" t="s">
        <v>32898</v>
      </c>
      <c r="C5876" s="150" t="s">
        <v>17551</v>
      </c>
      <c r="D5876" s="150">
        <v>5210937.5999999996</v>
      </c>
      <c r="E5876" s="150">
        <v>5793406.4000000004</v>
      </c>
      <c r="F5876" s="150" t="s">
        <v>24477</v>
      </c>
    </row>
    <row r="5877" spans="1:6" x14ac:dyDescent="0.15">
      <c r="A5877" s="150" t="s">
        <v>8174</v>
      </c>
      <c r="B5877" s="150" t="s">
        <v>32899</v>
      </c>
      <c r="C5877" s="150" t="s">
        <v>17552</v>
      </c>
      <c r="D5877" s="150">
        <v>3266600</v>
      </c>
      <c r="E5877" s="150">
        <v>12715230</v>
      </c>
      <c r="F5877" s="150" t="s">
        <v>24465</v>
      </c>
    </row>
    <row r="5878" spans="1:6" x14ac:dyDescent="0.15">
      <c r="A5878" s="150" t="s">
        <v>3250</v>
      </c>
      <c r="B5878" s="150" t="s">
        <v>897</v>
      </c>
      <c r="C5878" s="150" t="s">
        <v>2200</v>
      </c>
      <c r="D5878" s="150">
        <v>2093407</v>
      </c>
      <c r="E5878" s="150">
        <v>979107</v>
      </c>
      <c r="F5878" s="150" t="s">
        <v>14062</v>
      </c>
    </row>
    <row r="5879" spans="1:6" x14ac:dyDescent="0.15">
      <c r="A5879" s="150" t="s">
        <v>1463</v>
      </c>
      <c r="B5879" s="150" t="s">
        <v>898</v>
      </c>
      <c r="C5879" s="150" t="s">
        <v>2201</v>
      </c>
      <c r="D5879" s="150">
        <v>1743</v>
      </c>
      <c r="E5879" s="150">
        <v>2041</v>
      </c>
      <c r="F5879" s="150" t="s">
        <v>14062</v>
      </c>
    </row>
    <row r="5880" spans="1:6" x14ac:dyDescent="0.15">
      <c r="A5880" s="150" t="s">
        <v>8175</v>
      </c>
      <c r="B5880" s="150" t="s">
        <v>32900</v>
      </c>
      <c r="C5880" s="150" t="s">
        <v>17553</v>
      </c>
      <c r="D5880" s="150">
        <v>231749</v>
      </c>
      <c r="E5880" s="150">
        <v>233873</v>
      </c>
      <c r="F5880" s="150" t="s">
        <v>22104</v>
      </c>
    </row>
    <row r="5881" spans="1:6" x14ac:dyDescent="0.15">
      <c r="A5881" s="150" t="s">
        <v>23981</v>
      </c>
      <c r="B5881" s="150" t="s">
        <v>32901</v>
      </c>
      <c r="C5881" s="150" t="s">
        <v>17429</v>
      </c>
      <c r="D5881" s="150">
        <v>6926479</v>
      </c>
      <c r="E5881" s="150">
        <v>9047479</v>
      </c>
      <c r="F5881" s="150" t="s">
        <v>18774</v>
      </c>
    </row>
    <row r="5882" spans="1:6" x14ac:dyDescent="0.15">
      <c r="A5882" s="150" t="s">
        <v>8176</v>
      </c>
      <c r="B5882" s="150" t="s">
        <v>32902</v>
      </c>
      <c r="C5882" s="150" t="s">
        <v>17554</v>
      </c>
      <c r="D5882" s="150">
        <v>11252412</v>
      </c>
      <c r="E5882" s="150">
        <v>12596400</v>
      </c>
      <c r="F5882" s="150" t="s">
        <v>22053</v>
      </c>
    </row>
    <row r="5883" spans="1:6" x14ac:dyDescent="0.15">
      <c r="A5883" s="150" t="s">
        <v>3246</v>
      </c>
      <c r="B5883" s="150" t="s">
        <v>2421</v>
      </c>
      <c r="C5883" s="150" t="s">
        <v>2429</v>
      </c>
      <c r="D5883" s="150">
        <v>6207062</v>
      </c>
      <c r="E5883" s="150">
        <v>6007062</v>
      </c>
      <c r="F5883" s="150" t="s">
        <v>22163</v>
      </c>
    </row>
    <row r="5884" spans="1:6" x14ac:dyDescent="0.15">
      <c r="A5884" s="150" t="s">
        <v>8177</v>
      </c>
      <c r="B5884" s="150" t="s">
        <v>32903</v>
      </c>
      <c r="C5884" s="150" t="s">
        <v>17555</v>
      </c>
      <c r="D5884" s="150">
        <v>1134900</v>
      </c>
      <c r="E5884" s="150">
        <v>2354480</v>
      </c>
      <c r="F5884" s="150" t="s">
        <v>32904</v>
      </c>
    </row>
    <row r="5885" spans="1:6" x14ac:dyDescent="0.15">
      <c r="A5885" s="150" t="s">
        <v>8178</v>
      </c>
      <c r="B5885" s="150" t="s">
        <v>32905</v>
      </c>
      <c r="C5885" s="150" t="s">
        <v>12903</v>
      </c>
      <c r="D5885" s="150">
        <v>540520</v>
      </c>
      <c r="E5885" s="150">
        <v>367928</v>
      </c>
      <c r="F5885" s="150" t="s">
        <v>22078</v>
      </c>
    </row>
    <row r="5886" spans="1:6" x14ac:dyDescent="0.15">
      <c r="A5886" s="150" t="s">
        <v>8179</v>
      </c>
      <c r="B5886" s="150" t="s">
        <v>32906</v>
      </c>
      <c r="C5886" s="150" t="s">
        <v>17556</v>
      </c>
      <c r="D5886" s="150">
        <v>2487990</v>
      </c>
      <c r="E5886" s="150">
        <v>7136000</v>
      </c>
      <c r="F5886" s="150" t="s">
        <v>32907</v>
      </c>
    </row>
    <row r="5887" spans="1:6" x14ac:dyDescent="0.15">
      <c r="A5887" s="150" t="s">
        <v>8180</v>
      </c>
      <c r="B5887" s="150" t="s">
        <v>32908</v>
      </c>
      <c r="C5887" s="150" t="s">
        <v>17558</v>
      </c>
      <c r="D5887" s="150">
        <v>74246000</v>
      </c>
      <c r="E5887" s="150">
        <v>116609500</v>
      </c>
      <c r="F5887" s="150" t="s">
        <v>31058</v>
      </c>
    </row>
    <row r="5888" spans="1:6" x14ac:dyDescent="0.15">
      <c r="A5888" s="150" t="s">
        <v>1464</v>
      </c>
      <c r="B5888" s="150" t="s">
        <v>899</v>
      </c>
      <c r="C5888" s="150" t="s">
        <v>2202</v>
      </c>
      <c r="D5888" s="150">
        <v>507500</v>
      </c>
      <c r="E5888" s="150">
        <v>463350</v>
      </c>
      <c r="F5888" s="150" t="s">
        <v>22116</v>
      </c>
    </row>
    <row r="5889" spans="1:6" x14ac:dyDescent="0.15">
      <c r="A5889" s="150" t="s">
        <v>3245</v>
      </c>
      <c r="B5889" s="150" t="s">
        <v>900</v>
      </c>
      <c r="C5889" s="150" t="s">
        <v>2203</v>
      </c>
      <c r="D5889" s="150">
        <v>710177</v>
      </c>
      <c r="E5889" s="150">
        <v>1434492</v>
      </c>
      <c r="F5889" s="150" t="s">
        <v>22052</v>
      </c>
    </row>
    <row r="5890" spans="1:6" x14ac:dyDescent="0.15">
      <c r="A5890" s="150" t="s">
        <v>1465</v>
      </c>
      <c r="B5890" s="150" t="s">
        <v>901</v>
      </c>
      <c r="C5890" s="150" t="s">
        <v>2204</v>
      </c>
      <c r="D5890" s="150">
        <v>4590207.5999999996</v>
      </c>
      <c r="E5890" s="150">
        <v>2591168.6</v>
      </c>
      <c r="F5890" s="150" t="s">
        <v>24647</v>
      </c>
    </row>
    <row r="5891" spans="1:6" x14ac:dyDescent="0.15">
      <c r="A5891" s="150" t="s">
        <v>8181</v>
      </c>
      <c r="B5891" s="150" t="s">
        <v>32909</v>
      </c>
      <c r="C5891" s="150" t="s">
        <v>17559</v>
      </c>
      <c r="D5891" s="150">
        <v>8977200</v>
      </c>
      <c r="E5891" s="150">
        <v>7766600</v>
      </c>
      <c r="F5891" s="150" t="s">
        <v>26491</v>
      </c>
    </row>
    <row r="5892" spans="1:6" x14ac:dyDescent="0.15">
      <c r="A5892" s="150" t="s">
        <v>1466</v>
      </c>
      <c r="B5892" s="150" t="s">
        <v>902</v>
      </c>
      <c r="C5892" s="150" t="s">
        <v>2205</v>
      </c>
      <c r="D5892" s="150">
        <v>900000</v>
      </c>
      <c r="E5892" s="150">
        <v>168000</v>
      </c>
      <c r="F5892" s="150" t="s">
        <v>24487</v>
      </c>
    </row>
    <row r="5893" spans="1:6" x14ac:dyDescent="0.15">
      <c r="A5893" s="150" t="s">
        <v>3243</v>
      </c>
      <c r="B5893" s="150" t="s">
        <v>17560</v>
      </c>
      <c r="C5893" s="150" t="s">
        <v>17561</v>
      </c>
      <c r="D5893" s="150">
        <v>1502300</v>
      </c>
      <c r="E5893" s="150">
        <v>1830000</v>
      </c>
      <c r="F5893" s="150" t="s">
        <v>22118</v>
      </c>
    </row>
    <row r="5894" spans="1:6" x14ac:dyDescent="0.15">
      <c r="A5894" s="150" t="s">
        <v>3242</v>
      </c>
      <c r="B5894" s="150" t="s">
        <v>17562</v>
      </c>
      <c r="C5894" s="150" t="s">
        <v>17563</v>
      </c>
      <c r="D5894" s="150">
        <v>2606240</v>
      </c>
      <c r="E5894" s="150">
        <v>2874750</v>
      </c>
      <c r="F5894" s="150" t="s">
        <v>22166</v>
      </c>
    </row>
    <row r="5895" spans="1:6" x14ac:dyDescent="0.15">
      <c r="A5895" s="150" t="s">
        <v>3241</v>
      </c>
      <c r="B5895" s="150" t="s">
        <v>17565</v>
      </c>
      <c r="C5895" s="150" t="s">
        <v>17566</v>
      </c>
      <c r="D5895" s="150">
        <v>2718176</v>
      </c>
      <c r="E5895" s="150">
        <v>2921808</v>
      </c>
      <c r="F5895" s="150" t="s">
        <v>22103</v>
      </c>
    </row>
    <row r="5896" spans="1:6" x14ac:dyDescent="0.15">
      <c r="A5896" s="150" t="s">
        <v>8182</v>
      </c>
      <c r="B5896" s="150" t="s">
        <v>32910</v>
      </c>
      <c r="C5896" s="150" t="s">
        <v>17567</v>
      </c>
      <c r="D5896" s="150">
        <v>1195200</v>
      </c>
      <c r="E5896" s="150">
        <v>1418400</v>
      </c>
      <c r="F5896" s="150" t="s">
        <v>32911</v>
      </c>
    </row>
    <row r="5897" spans="1:6" x14ac:dyDescent="0.15">
      <c r="A5897" s="150" t="s">
        <v>8183</v>
      </c>
      <c r="B5897" s="150" t="s">
        <v>32912</v>
      </c>
      <c r="C5897" s="150" t="s">
        <v>17568</v>
      </c>
      <c r="D5897" s="150">
        <v>8825779</v>
      </c>
      <c r="E5897" s="150">
        <v>7744879</v>
      </c>
      <c r="F5897" s="150" t="s">
        <v>22154</v>
      </c>
    </row>
    <row r="5898" spans="1:6" x14ac:dyDescent="0.15">
      <c r="A5898" s="150" t="s">
        <v>1467</v>
      </c>
      <c r="B5898" s="150" t="s">
        <v>24648</v>
      </c>
      <c r="C5898" s="150" t="s">
        <v>2206</v>
      </c>
      <c r="D5898" s="150">
        <v>594000</v>
      </c>
      <c r="E5898" s="150">
        <v>2514830</v>
      </c>
      <c r="F5898" s="150" t="s">
        <v>14062</v>
      </c>
    </row>
    <row r="5899" spans="1:6" x14ac:dyDescent="0.15">
      <c r="A5899" s="150" t="s">
        <v>22562</v>
      </c>
      <c r="B5899" s="150" t="s">
        <v>904</v>
      </c>
      <c r="C5899" s="150" t="s">
        <v>2207</v>
      </c>
      <c r="D5899" s="150">
        <v>1207000</v>
      </c>
      <c r="E5899" s="150">
        <v>2649109.5</v>
      </c>
      <c r="F5899" s="150" t="s">
        <v>24481</v>
      </c>
    </row>
    <row r="5900" spans="1:6" x14ac:dyDescent="0.15">
      <c r="A5900" s="150" t="s">
        <v>1469</v>
      </c>
      <c r="B5900" s="150" t="s">
        <v>905</v>
      </c>
      <c r="C5900" s="150" t="s">
        <v>2208</v>
      </c>
      <c r="D5900" s="150">
        <v>29878.94</v>
      </c>
      <c r="E5900" s="150">
        <v>68160</v>
      </c>
      <c r="F5900" s="150" t="s">
        <v>22067</v>
      </c>
    </row>
    <row r="5901" spans="1:6" x14ac:dyDescent="0.15">
      <c r="A5901" s="150" t="s">
        <v>3234</v>
      </c>
      <c r="B5901" s="150" t="s">
        <v>17569</v>
      </c>
      <c r="C5901" s="150" t="s">
        <v>17570</v>
      </c>
      <c r="D5901" s="150">
        <v>783821</v>
      </c>
      <c r="E5901" s="150">
        <v>1171542</v>
      </c>
      <c r="F5901" s="150" t="s">
        <v>22164</v>
      </c>
    </row>
    <row r="5902" spans="1:6" x14ac:dyDescent="0.15">
      <c r="A5902" s="150" t="s">
        <v>1470</v>
      </c>
      <c r="B5902" s="150" t="s">
        <v>906</v>
      </c>
      <c r="C5902" s="150" t="s">
        <v>2209</v>
      </c>
      <c r="D5902" s="150">
        <v>50296</v>
      </c>
      <c r="E5902" s="150">
        <v>50956</v>
      </c>
      <c r="F5902" s="150" t="s">
        <v>22128</v>
      </c>
    </row>
    <row r="5903" spans="1:6" x14ac:dyDescent="0.15">
      <c r="A5903" s="150" t="s">
        <v>8184</v>
      </c>
      <c r="B5903" s="150" t="s">
        <v>32913</v>
      </c>
      <c r="C5903" s="150" t="s">
        <v>17571</v>
      </c>
      <c r="D5903" s="150">
        <v>15055900</v>
      </c>
      <c r="E5903" s="150">
        <v>18037000</v>
      </c>
      <c r="F5903" s="150" t="s">
        <v>24465</v>
      </c>
    </row>
    <row r="5904" spans="1:6" x14ac:dyDescent="0.15">
      <c r="A5904" s="150" t="s">
        <v>1471</v>
      </c>
      <c r="B5904" s="150" t="s">
        <v>907</v>
      </c>
      <c r="C5904" s="150" t="s">
        <v>2210</v>
      </c>
      <c r="D5904" s="150">
        <v>306177</v>
      </c>
      <c r="E5904" s="150">
        <v>427185</v>
      </c>
      <c r="F5904" s="150" t="s">
        <v>22067</v>
      </c>
    </row>
    <row r="5905" spans="1:6" x14ac:dyDescent="0.15">
      <c r="A5905" s="150" t="s">
        <v>1472</v>
      </c>
      <c r="B5905" s="150" t="s">
        <v>908</v>
      </c>
      <c r="C5905" s="150" t="s">
        <v>2211</v>
      </c>
      <c r="D5905" s="150">
        <v>42000</v>
      </c>
      <c r="E5905" s="150">
        <v>86084</v>
      </c>
      <c r="F5905" s="150" t="s">
        <v>22103</v>
      </c>
    </row>
    <row r="5906" spans="1:6" x14ac:dyDescent="0.15">
      <c r="A5906" s="150" t="s">
        <v>3233</v>
      </c>
      <c r="B5906" s="150" t="s">
        <v>909</v>
      </c>
      <c r="C5906" s="150" t="s">
        <v>2212</v>
      </c>
      <c r="D5906" s="150">
        <v>460000</v>
      </c>
      <c r="E5906" s="150">
        <v>800000</v>
      </c>
      <c r="F5906" s="150" t="s">
        <v>22138</v>
      </c>
    </row>
    <row r="5907" spans="1:6" x14ac:dyDescent="0.15">
      <c r="A5907" s="150" t="s">
        <v>8185</v>
      </c>
      <c r="B5907" s="150" t="s">
        <v>32914</v>
      </c>
      <c r="C5907" s="150" t="s">
        <v>14153</v>
      </c>
      <c r="D5907" s="150">
        <v>47894</v>
      </c>
      <c r="E5907" s="150">
        <v>69894</v>
      </c>
      <c r="F5907" s="150" t="s">
        <v>21479</v>
      </c>
    </row>
    <row r="5908" spans="1:6" x14ac:dyDescent="0.15">
      <c r="A5908" s="150" t="s">
        <v>8186</v>
      </c>
      <c r="B5908" s="150" t="s">
        <v>32915</v>
      </c>
      <c r="C5908" s="150" t="s">
        <v>17572</v>
      </c>
      <c r="D5908" s="150">
        <v>499900</v>
      </c>
      <c r="E5908" s="150">
        <v>595900</v>
      </c>
      <c r="F5908" s="150" t="s">
        <v>32916</v>
      </c>
    </row>
    <row r="5909" spans="1:6" x14ac:dyDescent="0.15">
      <c r="A5909" s="150" t="s">
        <v>3232</v>
      </c>
      <c r="B5909" s="150" t="s">
        <v>17573</v>
      </c>
      <c r="C5909" s="150" t="s">
        <v>17574</v>
      </c>
      <c r="D5909" s="150">
        <v>641625</v>
      </c>
      <c r="E5909" s="150">
        <v>3425550</v>
      </c>
      <c r="F5909" s="150" t="s">
        <v>22052</v>
      </c>
    </row>
    <row r="5910" spans="1:6" x14ac:dyDescent="0.15">
      <c r="A5910" s="150" t="s">
        <v>3230</v>
      </c>
      <c r="B5910" s="150" t="s">
        <v>17575</v>
      </c>
      <c r="C5910" s="150" t="s">
        <v>123</v>
      </c>
      <c r="D5910" s="150">
        <v>5210837.5999999996</v>
      </c>
      <c r="E5910" s="150">
        <v>5067000</v>
      </c>
      <c r="F5910" s="150" t="s">
        <v>22089</v>
      </c>
    </row>
    <row r="5911" spans="1:6" x14ac:dyDescent="0.15">
      <c r="A5911" s="150" t="s">
        <v>3229</v>
      </c>
      <c r="B5911" s="150" t="s">
        <v>910</v>
      </c>
      <c r="C5911" s="150" t="s">
        <v>2213</v>
      </c>
      <c r="D5911" s="150">
        <v>150000</v>
      </c>
      <c r="E5911" s="150">
        <v>154580</v>
      </c>
      <c r="F5911" s="150" t="s">
        <v>24636</v>
      </c>
    </row>
    <row r="5912" spans="1:6" x14ac:dyDescent="0.15">
      <c r="A5912" s="150" t="s">
        <v>8187</v>
      </c>
      <c r="B5912" s="150" t="s">
        <v>32917</v>
      </c>
      <c r="C5912" s="150" t="s">
        <v>17576</v>
      </c>
      <c r="D5912" s="150">
        <v>17305.13</v>
      </c>
      <c r="E5912" s="150">
        <v>17500</v>
      </c>
      <c r="F5912" s="150" t="s">
        <v>22136</v>
      </c>
    </row>
    <row r="5913" spans="1:6" x14ac:dyDescent="0.15">
      <c r="A5913" s="150" t="s">
        <v>8188</v>
      </c>
      <c r="B5913" s="150" t="s">
        <v>32918</v>
      </c>
      <c r="C5913" s="150" t="s">
        <v>17577</v>
      </c>
      <c r="D5913" s="150">
        <v>19022805</v>
      </c>
      <c r="E5913" s="150">
        <v>22358907</v>
      </c>
      <c r="F5913" s="150" t="s">
        <v>32919</v>
      </c>
    </row>
    <row r="5914" spans="1:6" x14ac:dyDescent="0.15">
      <c r="A5914" s="150" t="s">
        <v>8189</v>
      </c>
      <c r="B5914" s="150" t="s">
        <v>32920</v>
      </c>
      <c r="C5914" s="150" t="s">
        <v>17578</v>
      </c>
      <c r="D5914" s="150">
        <v>92123970</v>
      </c>
      <c r="E5914" s="150">
        <v>114210330</v>
      </c>
      <c r="F5914" s="150" t="s">
        <v>22172</v>
      </c>
    </row>
    <row r="5915" spans="1:6" x14ac:dyDescent="0.15">
      <c r="A5915" s="150" t="s">
        <v>8190</v>
      </c>
      <c r="B5915" s="150" t="s">
        <v>32921</v>
      </c>
      <c r="C5915" s="150" t="s">
        <v>1665</v>
      </c>
      <c r="D5915" s="150">
        <v>4084760</v>
      </c>
      <c r="E5915" s="150">
        <v>3788140</v>
      </c>
      <c r="F5915" s="150" t="s">
        <v>24650</v>
      </c>
    </row>
    <row r="5916" spans="1:6" x14ac:dyDescent="0.15">
      <c r="A5916" s="150" t="s">
        <v>3227</v>
      </c>
      <c r="B5916" s="150" t="s">
        <v>17579</v>
      </c>
      <c r="C5916" s="150" t="s">
        <v>17580</v>
      </c>
      <c r="D5916" s="150">
        <v>5905400</v>
      </c>
      <c r="E5916" s="150">
        <v>5359000</v>
      </c>
      <c r="F5916" s="150" t="s">
        <v>22163</v>
      </c>
    </row>
    <row r="5917" spans="1:6" x14ac:dyDescent="0.15">
      <c r="A5917" s="150" t="s">
        <v>8191</v>
      </c>
      <c r="B5917" s="150" t="s">
        <v>32922</v>
      </c>
      <c r="C5917" s="150" t="s">
        <v>17581</v>
      </c>
      <c r="D5917" s="150">
        <v>8488775</v>
      </c>
      <c r="E5917" s="150">
        <v>5662800</v>
      </c>
      <c r="F5917" s="150" t="s">
        <v>22082</v>
      </c>
    </row>
    <row r="5918" spans="1:6" x14ac:dyDescent="0.15">
      <c r="A5918" s="150" t="s">
        <v>8192</v>
      </c>
      <c r="B5918" s="150" t="s">
        <v>32923</v>
      </c>
      <c r="C5918" s="150" t="s">
        <v>17582</v>
      </c>
      <c r="D5918" s="150">
        <v>5061350</v>
      </c>
      <c r="E5918" s="150">
        <v>475500</v>
      </c>
      <c r="F5918" s="150" t="s">
        <v>18774</v>
      </c>
    </row>
    <row r="5919" spans="1:6" x14ac:dyDescent="0.15">
      <c r="A5919" s="150" t="s">
        <v>8193</v>
      </c>
      <c r="B5919" s="150" t="s">
        <v>32924</v>
      </c>
      <c r="C5919" s="150" t="s">
        <v>17583</v>
      </c>
      <c r="D5919" s="150">
        <v>746519</v>
      </c>
      <c r="E5919" s="150">
        <v>956119</v>
      </c>
      <c r="F5919" s="150" t="s">
        <v>32925</v>
      </c>
    </row>
    <row r="5920" spans="1:6" x14ac:dyDescent="0.15">
      <c r="A5920" s="150" t="s">
        <v>8194</v>
      </c>
      <c r="B5920" s="150" t="s">
        <v>32926</v>
      </c>
      <c r="C5920" s="150" t="s">
        <v>17584</v>
      </c>
      <c r="D5920" s="150">
        <v>213000</v>
      </c>
      <c r="E5920" s="150">
        <v>226700</v>
      </c>
      <c r="F5920" s="150" t="s">
        <v>24525</v>
      </c>
    </row>
    <row r="5921" spans="1:6" x14ac:dyDescent="0.15">
      <c r="A5921" s="150" t="s">
        <v>23982</v>
      </c>
      <c r="B5921" s="150" t="s">
        <v>26143</v>
      </c>
      <c r="C5921" s="150" t="s">
        <v>2214</v>
      </c>
      <c r="D5921" s="150">
        <v>2915000</v>
      </c>
      <c r="E5921" s="150">
        <v>3800000</v>
      </c>
      <c r="F5921" s="150" t="s">
        <v>21896</v>
      </c>
    </row>
    <row r="5922" spans="1:6" x14ac:dyDescent="0.15">
      <c r="A5922" s="150" t="s">
        <v>3224</v>
      </c>
      <c r="B5922" s="150" t="s">
        <v>17585</v>
      </c>
      <c r="C5922" s="150" t="s">
        <v>17586</v>
      </c>
      <c r="D5922" s="150">
        <v>4892937</v>
      </c>
      <c r="E5922" s="150">
        <v>6741680</v>
      </c>
      <c r="F5922" s="150" t="s">
        <v>22162</v>
      </c>
    </row>
    <row r="5923" spans="1:6" x14ac:dyDescent="0.15">
      <c r="A5923" s="150" t="s">
        <v>8195</v>
      </c>
      <c r="B5923" s="150" t="s">
        <v>32927</v>
      </c>
      <c r="C5923" s="150" t="s">
        <v>17587</v>
      </c>
      <c r="D5923" s="150">
        <v>11068086</v>
      </c>
      <c r="E5923" s="150">
        <v>17680000</v>
      </c>
      <c r="F5923" s="150" t="s">
        <v>32928</v>
      </c>
    </row>
    <row r="5924" spans="1:6" x14ac:dyDescent="0.15">
      <c r="A5924" s="150" t="s">
        <v>1474</v>
      </c>
      <c r="B5924" s="150" t="s">
        <v>911</v>
      </c>
      <c r="C5924" s="150" t="s">
        <v>2215</v>
      </c>
      <c r="D5924" s="150">
        <v>2576532</v>
      </c>
      <c r="E5924" s="150">
        <v>2713032</v>
      </c>
      <c r="F5924" s="150" t="s">
        <v>24642</v>
      </c>
    </row>
    <row r="5925" spans="1:6" x14ac:dyDescent="0.15">
      <c r="A5925" s="150" t="s">
        <v>8196</v>
      </c>
      <c r="B5925" s="150" t="s">
        <v>32929</v>
      </c>
      <c r="C5925" s="150" t="s">
        <v>17588</v>
      </c>
      <c r="D5925" s="150">
        <v>2546080</v>
      </c>
      <c r="E5925" s="150">
        <v>3001104</v>
      </c>
      <c r="F5925" s="150" t="s">
        <v>32930</v>
      </c>
    </row>
    <row r="5926" spans="1:6" x14ac:dyDescent="0.15">
      <c r="A5926" s="150" t="s">
        <v>23983</v>
      </c>
      <c r="B5926" s="150" t="s">
        <v>26145</v>
      </c>
      <c r="C5926" s="150" t="s">
        <v>2216</v>
      </c>
      <c r="D5926" s="150">
        <v>607500</v>
      </c>
      <c r="E5926" s="150">
        <v>775285</v>
      </c>
      <c r="F5926" s="150" t="s">
        <v>18774</v>
      </c>
    </row>
    <row r="5927" spans="1:6" x14ac:dyDescent="0.15">
      <c r="A5927" s="150" t="s">
        <v>1476</v>
      </c>
      <c r="B5927" s="150" t="s">
        <v>912</v>
      </c>
      <c r="C5927" s="150" t="s">
        <v>2217</v>
      </c>
      <c r="D5927" s="150">
        <v>92600</v>
      </c>
      <c r="E5927" s="150">
        <v>36005</v>
      </c>
      <c r="F5927" s="150" t="s">
        <v>18774</v>
      </c>
    </row>
    <row r="5928" spans="1:6" x14ac:dyDescent="0.15">
      <c r="A5928" s="150" t="s">
        <v>3222</v>
      </c>
      <c r="B5928" s="150" t="s">
        <v>17590</v>
      </c>
      <c r="C5928" s="150" t="s">
        <v>17591</v>
      </c>
      <c r="D5928" s="150">
        <v>10957540</v>
      </c>
      <c r="E5928" s="150">
        <v>10980010</v>
      </c>
      <c r="F5928" s="150" t="s">
        <v>22161</v>
      </c>
    </row>
    <row r="5929" spans="1:6" x14ac:dyDescent="0.15">
      <c r="A5929" s="150" t="s">
        <v>8197</v>
      </c>
      <c r="B5929" s="150" t="s">
        <v>32931</v>
      </c>
      <c r="C5929" s="150" t="s">
        <v>17592</v>
      </c>
      <c r="D5929" s="150">
        <v>777080</v>
      </c>
      <c r="E5929" s="150">
        <v>998550</v>
      </c>
      <c r="F5929" s="150" t="s">
        <v>22172</v>
      </c>
    </row>
    <row r="5930" spans="1:6" x14ac:dyDescent="0.15">
      <c r="A5930" s="150" t="s">
        <v>3221</v>
      </c>
      <c r="B5930" s="150" t="s">
        <v>913</v>
      </c>
      <c r="C5930" s="150" t="s">
        <v>2218</v>
      </c>
      <c r="D5930" s="150">
        <v>3968860</v>
      </c>
      <c r="E5930" s="150">
        <v>5441400</v>
      </c>
      <c r="F5930" s="150" t="s">
        <v>24576</v>
      </c>
    </row>
    <row r="5931" spans="1:6" x14ac:dyDescent="0.15">
      <c r="A5931" s="150" t="s">
        <v>8198</v>
      </c>
      <c r="B5931" s="150" t="s">
        <v>32932</v>
      </c>
      <c r="C5931" s="150" t="s">
        <v>17593</v>
      </c>
      <c r="D5931" s="150">
        <v>4105517</v>
      </c>
      <c r="E5931" s="150">
        <v>4782240</v>
      </c>
      <c r="F5931" s="150" t="s">
        <v>32933</v>
      </c>
    </row>
    <row r="5932" spans="1:6" x14ac:dyDescent="0.15">
      <c r="A5932" s="150" t="s">
        <v>1477</v>
      </c>
      <c r="B5932" s="150" t="s">
        <v>914</v>
      </c>
      <c r="C5932" s="150" t="s">
        <v>2219</v>
      </c>
      <c r="D5932" s="150">
        <v>186919</v>
      </c>
      <c r="E5932" s="150">
        <v>211449</v>
      </c>
      <c r="F5932" s="150" t="s">
        <v>22103</v>
      </c>
    </row>
    <row r="5933" spans="1:6" x14ac:dyDescent="0.15">
      <c r="A5933" s="150" t="s">
        <v>26907</v>
      </c>
      <c r="B5933" s="150" t="s">
        <v>17594</v>
      </c>
      <c r="C5933" s="150" t="s">
        <v>2153</v>
      </c>
      <c r="D5933" s="150">
        <v>196712</v>
      </c>
      <c r="E5933" s="150">
        <v>137280</v>
      </c>
      <c r="F5933" s="150" t="s">
        <v>22157</v>
      </c>
    </row>
    <row r="5934" spans="1:6" x14ac:dyDescent="0.15">
      <c r="A5934" s="150" t="s">
        <v>8199</v>
      </c>
      <c r="B5934" s="150" t="s">
        <v>32934</v>
      </c>
      <c r="C5934" s="150" t="s">
        <v>17595</v>
      </c>
      <c r="D5934" s="150">
        <v>658953</v>
      </c>
      <c r="E5934" s="150">
        <v>1295253</v>
      </c>
      <c r="F5934" s="150" t="s">
        <v>18774</v>
      </c>
    </row>
    <row r="5935" spans="1:6" x14ac:dyDescent="0.15">
      <c r="A5935" s="150" t="s">
        <v>8200</v>
      </c>
      <c r="B5935" s="150" t="s">
        <v>32935</v>
      </c>
      <c r="C5935" s="150" t="s">
        <v>17596</v>
      </c>
      <c r="D5935" s="150">
        <v>22922034</v>
      </c>
      <c r="E5935" s="150">
        <v>35549997</v>
      </c>
      <c r="F5935" s="150" t="s">
        <v>28152</v>
      </c>
    </row>
    <row r="5936" spans="1:6" x14ac:dyDescent="0.15">
      <c r="A5936" s="150" t="s">
        <v>8201</v>
      </c>
      <c r="B5936" s="150" t="s">
        <v>32936</v>
      </c>
      <c r="C5936" s="150" t="s">
        <v>17597</v>
      </c>
      <c r="D5936" s="150">
        <v>207838</v>
      </c>
      <c r="E5936" s="150">
        <v>252075</v>
      </c>
      <c r="F5936" s="150" t="s">
        <v>14062</v>
      </c>
    </row>
    <row r="5937" spans="1:6" x14ac:dyDescent="0.15">
      <c r="A5937" s="150" t="s">
        <v>22560</v>
      </c>
      <c r="B5937" s="150" t="s">
        <v>915</v>
      </c>
      <c r="C5937" s="150" t="s">
        <v>2220</v>
      </c>
      <c r="D5937" s="150">
        <v>120000</v>
      </c>
      <c r="E5937" s="150">
        <v>108925.6</v>
      </c>
      <c r="F5937" s="150" t="s">
        <v>22140</v>
      </c>
    </row>
    <row r="5938" spans="1:6" x14ac:dyDescent="0.15">
      <c r="A5938" s="150" t="s">
        <v>23984</v>
      </c>
      <c r="B5938" s="150" t="s">
        <v>26148</v>
      </c>
      <c r="C5938" s="150" t="s">
        <v>2221</v>
      </c>
      <c r="D5938" s="150">
        <v>16200</v>
      </c>
      <c r="E5938" s="150">
        <v>50000</v>
      </c>
      <c r="F5938" s="150" t="s">
        <v>22110</v>
      </c>
    </row>
    <row r="5939" spans="1:6" x14ac:dyDescent="0.15">
      <c r="A5939" s="150" t="s">
        <v>8202</v>
      </c>
      <c r="B5939" s="150" t="s">
        <v>32937</v>
      </c>
      <c r="C5939" s="150" t="s">
        <v>1839</v>
      </c>
      <c r="D5939" s="150">
        <v>18309</v>
      </c>
      <c r="E5939" s="150">
        <v>19109</v>
      </c>
      <c r="F5939" s="150" t="s">
        <v>22136</v>
      </c>
    </row>
    <row r="5940" spans="1:6" x14ac:dyDescent="0.15">
      <c r="A5940" s="150" t="s">
        <v>3213</v>
      </c>
      <c r="B5940" s="150" t="s">
        <v>17598</v>
      </c>
      <c r="C5940" s="150" t="s">
        <v>17599</v>
      </c>
      <c r="D5940" s="150">
        <v>2560901</v>
      </c>
      <c r="E5940" s="150">
        <v>2576052</v>
      </c>
      <c r="F5940" s="150" t="s">
        <v>22158</v>
      </c>
    </row>
    <row r="5941" spans="1:6" x14ac:dyDescent="0.15">
      <c r="A5941" s="150" t="s">
        <v>8203</v>
      </c>
      <c r="B5941" s="150" t="s">
        <v>32938</v>
      </c>
      <c r="C5941" s="150" t="s">
        <v>17600</v>
      </c>
      <c r="D5941" s="150">
        <v>401030</v>
      </c>
      <c r="E5941" s="150">
        <v>603076</v>
      </c>
      <c r="F5941" s="150" t="s">
        <v>22067</v>
      </c>
    </row>
    <row r="5942" spans="1:6" x14ac:dyDescent="0.15">
      <c r="A5942" s="150" t="s">
        <v>1480</v>
      </c>
      <c r="B5942" s="150" t="s">
        <v>916</v>
      </c>
      <c r="C5942" s="150" t="s">
        <v>2222</v>
      </c>
      <c r="D5942" s="150">
        <v>55481.2</v>
      </c>
      <c r="E5942" s="150">
        <v>55481.2</v>
      </c>
      <c r="F5942" s="150" t="s">
        <v>22103</v>
      </c>
    </row>
    <row r="5943" spans="1:6" x14ac:dyDescent="0.15">
      <c r="A5943" s="150" t="s">
        <v>1481</v>
      </c>
      <c r="B5943" s="150" t="s">
        <v>917</v>
      </c>
      <c r="C5943" s="150" t="s">
        <v>2223</v>
      </c>
      <c r="D5943" s="150">
        <v>7324429</v>
      </c>
      <c r="E5943" s="150">
        <v>8112000</v>
      </c>
      <c r="F5943" s="150" t="s">
        <v>22111</v>
      </c>
    </row>
    <row r="5944" spans="1:6" x14ac:dyDescent="0.15">
      <c r="A5944" s="150" t="s">
        <v>1482</v>
      </c>
      <c r="B5944" s="150" t="s">
        <v>918</v>
      </c>
      <c r="C5944" s="150" t="s">
        <v>2049</v>
      </c>
      <c r="D5944" s="150">
        <v>383160</v>
      </c>
      <c r="E5944" s="150">
        <v>300200</v>
      </c>
      <c r="F5944" s="150" t="s">
        <v>24649</v>
      </c>
    </row>
    <row r="5945" spans="1:6" x14ac:dyDescent="0.15">
      <c r="A5945" s="150" t="s">
        <v>1483</v>
      </c>
      <c r="B5945" s="150" t="s">
        <v>919</v>
      </c>
      <c r="C5945" s="150" t="s">
        <v>2224</v>
      </c>
      <c r="D5945" s="150">
        <v>788400</v>
      </c>
      <c r="E5945" s="150">
        <v>1128680</v>
      </c>
      <c r="F5945" s="150" t="s">
        <v>22052</v>
      </c>
    </row>
    <row r="5946" spans="1:6" x14ac:dyDescent="0.15">
      <c r="A5946" s="150" t="s">
        <v>8204</v>
      </c>
      <c r="B5946" s="150" t="s">
        <v>32939</v>
      </c>
      <c r="C5946" s="150" t="s">
        <v>17601</v>
      </c>
      <c r="D5946" s="150">
        <v>176292410</v>
      </c>
      <c r="E5946" s="150">
        <v>163204540</v>
      </c>
      <c r="F5946" s="150" t="s">
        <v>22082</v>
      </c>
    </row>
    <row r="5947" spans="1:6" x14ac:dyDescent="0.15">
      <c r="A5947" s="150" t="s">
        <v>8205</v>
      </c>
      <c r="B5947" s="150" t="s">
        <v>32940</v>
      </c>
      <c r="C5947" s="150" t="s">
        <v>17602</v>
      </c>
      <c r="D5947" s="150">
        <v>2088167.6</v>
      </c>
      <c r="E5947" s="150">
        <v>1716125</v>
      </c>
      <c r="F5947" s="150" t="s">
        <v>22067</v>
      </c>
    </row>
    <row r="5948" spans="1:6" x14ac:dyDescent="0.15">
      <c r="A5948" s="150" t="s">
        <v>8206</v>
      </c>
      <c r="B5948" s="150" t="s">
        <v>32941</v>
      </c>
      <c r="C5948" s="150" t="s">
        <v>17603</v>
      </c>
      <c r="D5948" s="150">
        <v>1447750</v>
      </c>
      <c r="E5948" s="150">
        <v>545200</v>
      </c>
      <c r="F5948" s="150" t="s">
        <v>22067</v>
      </c>
    </row>
    <row r="5949" spans="1:6" x14ac:dyDescent="0.15">
      <c r="A5949" s="150" t="s">
        <v>8207</v>
      </c>
      <c r="B5949" s="150" t="s">
        <v>32942</v>
      </c>
      <c r="C5949" s="150" t="s">
        <v>17604</v>
      </c>
      <c r="D5949" s="150">
        <v>7055448</v>
      </c>
      <c r="E5949" s="150">
        <v>7178800</v>
      </c>
      <c r="F5949" s="150" t="s">
        <v>32943</v>
      </c>
    </row>
    <row r="5950" spans="1:6" x14ac:dyDescent="0.15">
      <c r="A5950" s="150" t="s">
        <v>8208</v>
      </c>
      <c r="B5950" s="150" t="s">
        <v>32944</v>
      </c>
      <c r="C5950" s="150" t="s">
        <v>17605</v>
      </c>
      <c r="D5950" s="150">
        <v>20799400</v>
      </c>
      <c r="E5950" s="150">
        <v>10285000</v>
      </c>
      <c r="F5950" s="150" t="s">
        <v>22060</v>
      </c>
    </row>
    <row r="5951" spans="1:6" x14ac:dyDescent="0.15">
      <c r="A5951" s="150" t="s">
        <v>1484</v>
      </c>
      <c r="B5951" s="150" t="s">
        <v>920</v>
      </c>
      <c r="C5951" s="150" t="s">
        <v>2225</v>
      </c>
      <c r="D5951" s="150">
        <v>135540</v>
      </c>
      <c r="E5951" s="150">
        <v>105918.39999999999</v>
      </c>
      <c r="F5951" s="150" t="s">
        <v>22103</v>
      </c>
    </row>
    <row r="5952" spans="1:6" x14ac:dyDescent="0.15">
      <c r="A5952" s="150" t="s">
        <v>8209</v>
      </c>
      <c r="B5952" s="150" t="s">
        <v>32945</v>
      </c>
      <c r="C5952" s="150" t="s">
        <v>17606</v>
      </c>
      <c r="D5952" s="150">
        <v>1410000</v>
      </c>
      <c r="E5952" s="150">
        <v>1490000</v>
      </c>
      <c r="F5952" s="150" t="s">
        <v>22115</v>
      </c>
    </row>
    <row r="5953" spans="1:6" x14ac:dyDescent="0.15">
      <c r="A5953" s="150" t="s">
        <v>8210</v>
      </c>
      <c r="B5953" s="150" t="s">
        <v>32946</v>
      </c>
      <c r="C5953" s="150" t="s">
        <v>17607</v>
      </c>
      <c r="D5953" s="150">
        <v>3223640</v>
      </c>
      <c r="E5953" s="150">
        <v>2830440</v>
      </c>
      <c r="F5953" s="150" t="s">
        <v>22124</v>
      </c>
    </row>
    <row r="5954" spans="1:6" x14ac:dyDescent="0.15">
      <c r="A5954" s="150" t="s">
        <v>8211</v>
      </c>
      <c r="B5954" s="150" t="s">
        <v>32947</v>
      </c>
      <c r="C5954" s="150" t="s">
        <v>17608</v>
      </c>
      <c r="D5954" s="150">
        <v>3057070</v>
      </c>
      <c r="E5954" s="150">
        <v>3097470</v>
      </c>
      <c r="F5954" s="150" t="s">
        <v>22053</v>
      </c>
    </row>
    <row r="5955" spans="1:6" x14ac:dyDescent="0.15">
      <c r="A5955" s="150" t="s">
        <v>1485</v>
      </c>
      <c r="B5955" s="150" t="s">
        <v>921</v>
      </c>
      <c r="C5955" s="150" t="s">
        <v>2226</v>
      </c>
      <c r="D5955" s="150">
        <v>5706360</v>
      </c>
      <c r="E5955" s="150">
        <v>3805640</v>
      </c>
      <c r="F5955" s="150" t="s">
        <v>24650</v>
      </c>
    </row>
    <row r="5956" spans="1:6" x14ac:dyDescent="0.15">
      <c r="A5956" s="150" t="s">
        <v>1486</v>
      </c>
      <c r="B5956" s="150" t="s">
        <v>922</v>
      </c>
      <c r="C5956" s="150" t="s">
        <v>2227</v>
      </c>
      <c r="D5956" s="150">
        <v>50267</v>
      </c>
      <c r="E5956" s="150">
        <v>51488</v>
      </c>
      <c r="F5956" s="150" t="s">
        <v>22128</v>
      </c>
    </row>
    <row r="5957" spans="1:6" x14ac:dyDescent="0.15">
      <c r="A5957" s="150" t="s">
        <v>8212</v>
      </c>
      <c r="B5957" s="150" t="s">
        <v>32948</v>
      </c>
      <c r="C5957" s="150" t="s">
        <v>17609</v>
      </c>
      <c r="D5957" s="150">
        <v>15017940</v>
      </c>
      <c r="E5957" s="150">
        <v>18684200</v>
      </c>
      <c r="F5957" s="150" t="s">
        <v>32949</v>
      </c>
    </row>
    <row r="5958" spans="1:6" x14ac:dyDescent="0.15">
      <c r="A5958" s="150" t="s">
        <v>1487</v>
      </c>
      <c r="B5958" s="150" t="s">
        <v>923</v>
      </c>
      <c r="C5958" s="150" t="s">
        <v>2228</v>
      </c>
      <c r="D5958" s="150">
        <v>66595.8</v>
      </c>
      <c r="E5958" s="150">
        <v>69092.2</v>
      </c>
      <c r="F5958" s="150" t="s">
        <v>22103</v>
      </c>
    </row>
    <row r="5959" spans="1:6" x14ac:dyDescent="0.15">
      <c r="A5959" s="150" t="s">
        <v>8213</v>
      </c>
      <c r="B5959" s="150" t="s">
        <v>32950</v>
      </c>
      <c r="C5959" s="150" t="s">
        <v>17610</v>
      </c>
      <c r="D5959" s="150">
        <v>35000</v>
      </c>
      <c r="E5959" s="150">
        <v>140000</v>
      </c>
      <c r="F5959" s="150" t="s">
        <v>22110</v>
      </c>
    </row>
    <row r="5960" spans="1:6" x14ac:dyDescent="0.15">
      <c r="A5960" s="150" t="s">
        <v>8214</v>
      </c>
      <c r="B5960" s="150" t="s">
        <v>32951</v>
      </c>
      <c r="C5960" s="150" t="s">
        <v>17611</v>
      </c>
      <c r="D5960" s="150">
        <v>149224680</v>
      </c>
      <c r="E5960" s="150">
        <v>178013750</v>
      </c>
      <c r="F5960" s="150" t="s">
        <v>32952</v>
      </c>
    </row>
    <row r="5961" spans="1:6" x14ac:dyDescent="0.15">
      <c r="A5961" s="150" t="s">
        <v>3204</v>
      </c>
      <c r="B5961" s="150" t="s">
        <v>17612</v>
      </c>
      <c r="C5961" s="150" t="s">
        <v>17613</v>
      </c>
      <c r="D5961" s="150">
        <v>1707000</v>
      </c>
      <c r="E5961" s="150">
        <v>1710980</v>
      </c>
      <c r="F5961" s="150" t="s">
        <v>22156</v>
      </c>
    </row>
    <row r="5962" spans="1:6" x14ac:dyDescent="0.15">
      <c r="A5962" s="150" t="s">
        <v>8215</v>
      </c>
      <c r="B5962" s="150" t="s">
        <v>32953</v>
      </c>
      <c r="C5962" s="150" t="s">
        <v>17615</v>
      </c>
      <c r="D5962" s="150">
        <v>825060</v>
      </c>
      <c r="E5962" s="150">
        <v>224856</v>
      </c>
      <c r="F5962" s="150" t="s">
        <v>18774</v>
      </c>
    </row>
    <row r="5963" spans="1:6" x14ac:dyDescent="0.15">
      <c r="A5963" s="150" t="s">
        <v>8216</v>
      </c>
      <c r="B5963" s="150" t="s">
        <v>32954</v>
      </c>
      <c r="C5963" s="150" t="s">
        <v>17616</v>
      </c>
      <c r="D5963" s="150">
        <v>21882818</v>
      </c>
      <c r="E5963" s="150">
        <v>18693254</v>
      </c>
      <c r="F5963" s="150" t="s">
        <v>22059</v>
      </c>
    </row>
    <row r="5964" spans="1:6" x14ac:dyDescent="0.15">
      <c r="A5964" s="150" t="s">
        <v>8217</v>
      </c>
      <c r="B5964" s="150" t="s">
        <v>32955</v>
      </c>
      <c r="C5964" s="150" t="s">
        <v>17617</v>
      </c>
      <c r="D5964" s="150">
        <v>702226</v>
      </c>
      <c r="E5964" s="150">
        <v>771026</v>
      </c>
      <c r="F5964" s="150" t="s">
        <v>22172</v>
      </c>
    </row>
    <row r="5965" spans="1:6" x14ac:dyDescent="0.15">
      <c r="A5965" s="150" t="s">
        <v>8218</v>
      </c>
      <c r="B5965" s="150" t="s">
        <v>32956</v>
      </c>
      <c r="C5965" s="150" t="s">
        <v>17618</v>
      </c>
      <c r="D5965" s="150">
        <v>618200</v>
      </c>
      <c r="E5965" s="150">
        <v>78455</v>
      </c>
      <c r="F5965" s="150" t="s">
        <v>15506</v>
      </c>
    </row>
    <row r="5966" spans="1:6" x14ac:dyDescent="0.15">
      <c r="A5966" s="150" t="s">
        <v>8219</v>
      </c>
      <c r="B5966" s="150" t="s">
        <v>32957</v>
      </c>
      <c r="C5966" s="150" t="s">
        <v>17619</v>
      </c>
      <c r="D5966" s="150">
        <v>158000</v>
      </c>
      <c r="E5966" s="150">
        <v>187400</v>
      </c>
      <c r="F5966" s="150" t="s">
        <v>27157</v>
      </c>
    </row>
    <row r="5967" spans="1:6" x14ac:dyDescent="0.15">
      <c r="A5967" s="150" t="s">
        <v>8220</v>
      </c>
      <c r="B5967" s="150" t="s">
        <v>32958</v>
      </c>
      <c r="C5967" s="150" t="s">
        <v>17620</v>
      </c>
      <c r="D5967" s="150">
        <v>737450</v>
      </c>
      <c r="E5967" s="150">
        <v>1066800</v>
      </c>
      <c r="F5967" s="150" t="s">
        <v>22149</v>
      </c>
    </row>
    <row r="5968" spans="1:6" x14ac:dyDescent="0.15">
      <c r="A5968" s="150" t="s">
        <v>8221</v>
      </c>
      <c r="B5968" s="150" t="s">
        <v>32959</v>
      </c>
      <c r="C5968" s="150" t="s">
        <v>17621</v>
      </c>
      <c r="D5968" s="150">
        <v>40710</v>
      </c>
      <c r="E5968" s="150">
        <v>55105</v>
      </c>
      <c r="F5968" s="150" t="s">
        <v>32960</v>
      </c>
    </row>
    <row r="5969" spans="1:6" x14ac:dyDescent="0.15">
      <c r="A5969" s="150" t="s">
        <v>8222</v>
      </c>
      <c r="B5969" s="150" t="s">
        <v>32961</v>
      </c>
      <c r="C5969" s="150" t="s">
        <v>17622</v>
      </c>
      <c r="D5969" s="150">
        <v>476620</v>
      </c>
      <c r="E5969" s="150">
        <v>88800</v>
      </c>
      <c r="F5969" s="150" t="s">
        <v>22074</v>
      </c>
    </row>
    <row r="5970" spans="1:6" x14ac:dyDescent="0.15">
      <c r="A5970" s="150" t="s">
        <v>8223</v>
      </c>
      <c r="B5970" s="150" t="s">
        <v>32962</v>
      </c>
      <c r="C5970" s="150" t="s">
        <v>17623</v>
      </c>
      <c r="D5970" s="150">
        <v>21723097</v>
      </c>
      <c r="E5970" s="150">
        <v>39009314</v>
      </c>
      <c r="F5970" s="150" t="s">
        <v>32963</v>
      </c>
    </row>
    <row r="5971" spans="1:6" x14ac:dyDescent="0.15">
      <c r="A5971" s="150" t="s">
        <v>8224</v>
      </c>
      <c r="B5971" s="150" t="s">
        <v>24651</v>
      </c>
      <c r="C5971" s="150" t="s">
        <v>17624</v>
      </c>
      <c r="D5971" s="150">
        <v>587670</v>
      </c>
      <c r="E5971" s="150">
        <v>777660.1</v>
      </c>
      <c r="F5971" s="150" t="s">
        <v>24652</v>
      </c>
    </row>
    <row r="5972" spans="1:6" x14ac:dyDescent="0.15">
      <c r="A5972" s="150" t="s">
        <v>8225</v>
      </c>
      <c r="B5972" s="150" t="s">
        <v>32964</v>
      </c>
      <c r="C5972" s="150" t="s">
        <v>17625</v>
      </c>
      <c r="D5972" s="150">
        <v>3010461.67</v>
      </c>
      <c r="E5972" s="150">
        <v>3216849.75</v>
      </c>
      <c r="F5972" s="150" t="s">
        <v>22154</v>
      </c>
    </row>
    <row r="5973" spans="1:6" x14ac:dyDescent="0.15">
      <c r="A5973" s="150" t="s">
        <v>8226</v>
      </c>
      <c r="B5973" s="150" t="s">
        <v>32965</v>
      </c>
      <c r="C5973" s="150" t="s">
        <v>1690</v>
      </c>
      <c r="D5973" s="150">
        <v>1340180</v>
      </c>
      <c r="E5973" s="150">
        <v>1935000</v>
      </c>
      <c r="F5973" s="150" t="s">
        <v>22124</v>
      </c>
    </row>
    <row r="5974" spans="1:6" x14ac:dyDescent="0.15">
      <c r="A5974" s="150" t="s">
        <v>8227</v>
      </c>
      <c r="B5974" s="150" t="s">
        <v>32966</v>
      </c>
      <c r="C5974" s="150" t="s">
        <v>17626</v>
      </c>
      <c r="D5974" s="150">
        <v>8551904</v>
      </c>
      <c r="E5974" s="150">
        <v>12187529</v>
      </c>
      <c r="F5974" s="150" t="s">
        <v>24581</v>
      </c>
    </row>
    <row r="5975" spans="1:6" x14ac:dyDescent="0.15">
      <c r="A5975" s="150" t="s">
        <v>1488</v>
      </c>
      <c r="B5975" s="150" t="s">
        <v>924</v>
      </c>
      <c r="C5975" s="150" t="s">
        <v>2229</v>
      </c>
      <c r="D5975" s="150">
        <v>2982840</v>
      </c>
      <c r="E5975" s="150">
        <v>3873600</v>
      </c>
      <c r="F5975" s="150" t="s">
        <v>24502</v>
      </c>
    </row>
    <row r="5976" spans="1:6" x14ac:dyDescent="0.15">
      <c r="A5976" s="150" t="s">
        <v>8228</v>
      </c>
      <c r="B5976" s="150" t="s">
        <v>32967</v>
      </c>
      <c r="C5976" s="150" t="s">
        <v>17627</v>
      </c>
      <c r="D5976" s="150">
        <v>153893</v>
      </c>
      <c r="E5976" s="150">
        <v>153893</v>
      </c>
      <c r="F5976" s="150" t="s">
        <v>18774</v>
      </c>
    </row>
    <row r="5977" spans="1:6" x14ac:dyDescent="0.15">
      <c r="A5977" s="150" t="s">
        <v>8229</v>
      </c>
      <c r="B5977" s="150" t="s">
        <v>32968</v>
      </c>
      <c r="C5977" s="150" t="s">
        <v>17628</v>
      </c>
      <c r="D5977" s="150">
        <v>4500000</v>
      </c>
      <c r="E5977" s="150">
        <v>5000000</v>
      </c>
      <c r="F5977" s="150" t="s">
        <v>22093</v>
      </c>
    </row>
    <row r="5978" spans="1:6" x14ac:dyDescent="0.15">
      <c r="A5978" s="150" t="s">
        <v>3202</v>
      </c>
      <c r="B5978" s="150" t="s">
        <v>17629</v>
      </c>
      <c r="C5978" s="150" t="s">
        <v>17630</v>
      </c>
      <c r="D5978" s="150">
        <v>391861</v>
      </c>
      <c r="E5978" s="150">
        <v>428016</v>
      </c>
      <c r="F5978" s="150" t="s">
        <v>22155</v>
      </c>
    </row>
    <row r="5979" spans="1:6" x14ac:dyDescent="0.15">
      <c r="A5979" s="150" t="s">
        <v>8230</v>
      </c>
      <c r="B5979" s="150" t="s">
        <v>32969</v>
      </c>
      <c r="C5979" s="150" t="s">
        <v>1773</v>
      </c>
      <c r="D5979" s="150">
        <v>641600</v>
      </c>
      <c r="E5979" s="150">
        <v>13300</v>
      </c>
      <c r="F5979" s="150" t="s">
        <v>24529</v>
      </c>
    </row>
    <row r="5980" spans="1:6" x14ac:dyDescent="0.15">
      <c r="A5980" s="150" t="s">
        <v>8231</v>
      </c>
      <c r="B5980" s="150" t="s">
        <v>32970</v>
      </c>
      <c r="C5980" s="150" t="s">
        <v>17631</v>
      </c>
      <c r="D5980" s="150">
        <v>1388812</v>
      </c>
      <c r="E5980" s="150">
        <v>823137</v>
      </c>
      <c r="F5980" s="150" t="s">
        <v>22067</v>
      </c>
    </row>
    <row r="5981" spans="1:6" x14ac:dyDescent="0.15">
      <c r="A5981" s="150" t="s">
        <v>8232</v>
      </c>
      <c r="B5981" s="150" t="s">
        <v>32971</v>
      </c>
      <c r="C5981" s="150" t="s">
        <v>17632</v>
      </c>
      <c r="D5981" s="150">
        <v>9948.85</v>
      </c>
      <c r="E5981" s="150">
        <v>11717.68</v>
      </c>
      <c r="F5981" s="150" t="s">
        <v>32972</v>
      </c>
    </row>
    <row r="5982" spans="1:6" x14ac:dyDescent="0.15">
      <c r="A5982" s="150" t="s">
        <v>3201</v>
      </c>
      <c r="B5982" s="150" t="s">
        <v>17633</v>
      </c>
      <c r="C5982" s="150" t="s">
        <v>17634</v>
      </c>
      <c r="D5982" s="150">
        <v>16283.52</v>
      </c>
      <c r="E5982" s="150">
        <v>16351.66</v>
      </c>
      <c r="F5982" s="150" t="s">
        <v>22154</v>
      </c>
    </row>
    <row r="5983" spans="1:6" x14ac:dyDescent="0.15">
      <c r="A5983" s="150" t="s">
        <v>3199</v>
      </c>
      <c r="B5983" s="150" t="s">
        <v>17635</v>
      </c>
      <c r="C5983" s="150" t="s">
        <v>2226</v>
      </c>
      <c r="D5983" s="150">
        <v>11881604</v>
      </c>
      <c r="E5983" s="150">
        <v>9881230</v>
      </c>
      <c r="F5983" s="150" t="s">
        <v>22119</v>
      </c>
    </row>
    <row r="5984" spans="1:6" x14ac:dyDescent="0.15">
      <c r="A5984" s="150" t="s">
        <v>1489</v>
      </c>
      <c r="B5984" s="150" t="s">
        <v>925</v>
      </c>
      <c r="C5984" s="150" t="s">
        <v>2230</v>
      </c>
      <c r="D5984" s="150">
        <v>18000</v>
      </c>
      <c r="E5984" s="150">
        <v>18100</v>
      </c>
      <c r="F5984" s="150" t="s">
        <v>22154</v>
      </c>
    </row>
    <row r="5985" spans="1:6" x14ac:dyDescent="0.15">
      <c r="A5985" s="150" t="s">
        <v>1490</v>
      </c>
      <c r="B5985" s="150" t="s">
        <v>926</v>
      </c>
      <c r="C5985" s="150" t="s">
        <v>2231</v>
      </c>
      <c r="D5985" s="150">
        <v>657450</v>
      </c>
      <c r="E5985" s="150">
        <v>242160</v>
      </c>
      <c r="F5985" s="150" t="s">
        <v>24653</v>
      </c>
    </row>
    <row r="5986" spans="1:6" x14ac:dyDescent="0.15">
      <c r="A5986" s="150" t="s">
        <v>8233</v>
      </c>
      <c r="B5986" s="150" t="s">
        <v>32973</v>
      </c>
      <c r="C5986" s="150" t="s">
        <v>17636</v>
      </c>
      <c r="D5986" s="150">
        <v>16828941.699999999</v>
      </c>
      <c r="E5986" s="150">
        <v>19935756.100000001</v>
      </c>
      <c r="F5986" s="150" t="s">
        <v>22100</v>
      </c>
    </row>
    <row r="5987" spans="1:6" x14ac:dyDescent="0.15">
      <c r="A5987" s="150" t="s">
        <v>1491</v>
      </c>
      <c r="B5987" s="150" t="s">
        <v>927</v>
      </c>
      <c r="C5987" s="150" t="s">
        <v>2232</v>
      </c>
      <c r="D5987" s="150">
        <v>129000</v>
      </c>
      <c r="E5987" s="150">
        <v>178990</v>
      </c>
      <c r="F5987" s="150" t="s">
        <v>22133</v>
      </c>
    </row>
    <row r="5988" spans="1:6" x14ac:dyDescent="0.15">
      <c r="A5988" s="150" t="s">
        <v>3193</v>
      </c>
      <c r="B5988" s="150" t="s">
        <v>17637</v>
      </c>
      <c r="C5988" s="150" t="s">
        <v>17638</v>
      </c>
      <c r="D5988" s="150">
        <v>48084.73</v>
      </c>
      <c r="E5988" s="150">
        <v>238344.2</v>
      </c>
      <c r="F5988" s="150" t="s">
        <v>22053</v>
      </c>
    </row>
    <row r="5989" spans="1:6" x14ac:dyDescent="0.15">
      <c r="A5989" s="150" t="s">
        <v>23985</v>
      </c>
      <c r="B5989" s="150" t="s">
        <v>32974</v>
      </c>
      <c r="C5989" s="150" t="s">
        <v>2179</v>
      </c>
      <c r="D5989" s="150">
        <v>717833.88</v>
      </c>
      <c r="E5989" s="150">
        <v>540596.88</v>
      </c>
      <c r="F5989" s="150" t="s">
        <v>18774</v>
      </c>
    </row>
    <row r="5990" spans="1:6" x14ac:dyDescent="0.15">
      <c r="A5990" s="150" t="s">
        <v>23986</v>
      </c>
      <c r="B5990" s="150" t="s">
        <v>32975</v>
      </c>
      <c r="C5990" s="150" t="s">
        <v>17639</v>
      </c>
      <c r="D5990" s="150">
        <v>6991262</v>
      </c>
      <c r="E5990" s="150">
        <v>9192940</v>
      </c>
      <c r="F5990" s="150" t="s">
        <v>24559</v>
      </c>
    </row>
    <row r="5991" spans="1:6" x14ac:dyDescent="0.15">
      <c r="A5991" s="150" t="s">
        <v>23987</v>
      </c>
      <c r="B5991" s="150" t="s">
        <v>32976</v>
      </c>
      <c r="C5991" s="150" t="s">
        <v>17640</v>
      </c>
      <c r="D5991" s="150">
        <v>5467545</v>
      </c>
      <c r="E5991" s="150">
        <v>1837585</v>
      </c>
      <c r="F5991" s="150" t="s">
        <v>22060</v>
      </c>
    </row>
    <row r="5992" spans="1:6" x14ac:dyDescent="0.15">
      <c r="A5992" s="150" t="s">
        <v>23988</v>
      </c>
      <c r="B5992" s="150" t="s">
        <v>32977</v>
      </c>
      <c r="C5992" s="150" t="s">
        <v>17641</v>
      </c>
      <c r="D5992" s="150">
        <v>6004455</v>
      </c>
      <c r="E5992" s="150">
        <v>4226778</v>
      </c>
      <c r="F5992" s="150" t="s">
        <v>24575</v>
      </c>
    </row>
    <row r="5993" spans="1:6" x14ac:dyDescent="0.15">
      <c r="A5993" s="150" t="s">
        <v>3190</v>
      </c>
      <c r="B5993" s="150" t="s">
        <v>17642</v>
      </c>
      <c r="C5993" s="150" t="s">
        <v>17643</v>
      </c>
      <c r="D5993" s="150">
        <v>185800</v>
      </c>
      <c r="E5993" s="150">
        <v>210000</v>
      </c>
      <c r="F5993" s="150" t="s">
        <v>22060</v>
      </c>
    </row>
    <row r="5994" spans="1:6" x14ac:dyDescent="0.15">
      <c r="A5994" s="150" t="s">
        <v>1492</v>
      </c>
      <c r="B5994" s="150" t="s">
        <v>928</v>
      </c>
      <c r="C5994" s="150" t="s">
        <v>2233</v>
      </c>
      <c r="D5994" s="150">
        <v>367000</v>
      </c>
      <c r="E5994" s="150">
        <v>573600</v>
      </c>
      <c r="F5994" s="150" t="s">
        <v>22172</v>
      </c>
    </row>
    <row r="5995" spans="1:6" x14ac:dyDescent="0.15">
      <c r="A5995" s="150" t="s">
        <v>23989</v>
      </c>
      <c r="B5995" s="150" t="s">
        <v>32978</v>
      </c>
      <c r="C5995" s="150" t="s">
        <v>17644</v>
      </c>
      <c r="D5995" s="150">
        <v>22181616</v>
      </c>
      <c r="E5995" s="150">
        <v>22587442</v>
      </c>
      <c r="F5995" s="150" t="s">
        <v>22093</v>
      </c>
    </row>
    <row r="5996" spans="1:6" x14ac:dyDescent="0.15">
      <c r="A5996" s="150" t="s">
        <v>8234</v>
      </c>
      <c r="B5996" s="150" t="s">
        <v>32979</v>
      </c>
      <c r="C5996" s="150" t="s">
        <v>17645</v>
      </c>
      <c r="D5996" s="150">
        <v>1854730</v>
      </c>
      <c r="E5996" s="150">
        <v>2891310</v>
      </c>
      <c r="F5996" s="150" t="s">
        <v>18774</v>
      </c>
    </row>
    <row r="5997" spans="1:6" x14ac:dyDescent="0.15">
      <c r="A5997" s="150" t="s">
        <v>1493</v>
      </c>
      <c r="B5997" s="150" t="s">
        <v>929</v>
      </c>
      <c r="C5997" s="150" t="s">
        <v>2234</v>
      </c>
      <c r="D5997" s="150">
        <v>483400</v>
      </c>
      <c r="E5997" s="150">
        <v>409700</v>
      </c>
      <c r="F5997" s="150" t="s">
        <v>22161</v>
      </c>
    </row>
    <row r="5998" spans="1:6" x14ac:dyDescent="0.15">
      <c r="A5998" s="150" t="s">
        <v>1494</v>
      </c>
      <c r="B5998" s="150" t="s">
        <v>930</v>
      </c>
      <c r="C5998" s="150" t="s">
        <v>2235</v>
      </c>
      <c r="D5998" s="150">
        <v>37740900</v>
      </c>
      <c r="E5998" s="150">
        <v>38724000</v>
      </c>
      <c r="F5998" s="150" t="s">
        <v>22172</v>
      </c>
    </row>
    <row r="5999" spans="1:6" x14ac:dyDescent="0.15">
      <c r="A5999" s="150" t="s">
        <v>3189</v>
      </c>
      <c r="B5999" s="150" t="s">
        <v>17646</v>
      </c>
      <c r="C5999" s="150" t="s">
        <v>17647</v>
      </c>
      <c r="D5999" s="150">
        <v>727800</v>
      </c>
      <c r="E5999" s="150">
        <v>832087.2</v>
      </c>
      <c r="F5999" s="150" t="s">
        <v>22152</v>
      </c>
    </row>
    <row r="6000" spans="1:6" x14ac:dyDescent="0.15">
      <c r="A6000" s="150" t="s">
        <v>3188</v>
      </c>
      <c r="B6000" s="150" t="s">
        <v>17648</v>
      </c>
      <c r="C6000" s="150" t="s">
        <v>17649</v>
      </c>
      <c r="D6000" s="150">
        <v>48320</v>
      </c>
      <c r="E6000" s="150">
        <v>137550</v>
      </c>
      <c r="F6000" s="150" t="s">
        <v>22053</v>
      </c>
    </row>
    <row r="6001" spans="1:6" x14ac:dyDescent="0.15">
      <c r="A6001" s="150" t="s">
        <v>23990</v>
      </c>
      <c r="B6001" s="150" t="s">
        <v>32980</v>
      </c>
      <c r="C6001" s="150" t="s">
        <v>17650</v>
      </c>
      <c r="D6001" s="150">
        <v>21578609.199999999</v>
      </c>
      <c r="E6001" s="150">
        <v>27880020.199999999</v>
      </c>
      <c r="F6001" s="150" t="s">
        <v>22078</v>
      </c>
    </row>
    <row r="6002" spans="1:6" x14ac:dyDescent="0.15">
      <c r="A6002" s="150" t="s">
        <v>22558</v>
      </c>
      <c r="B6002" s="150" t="s">
        <v>17651</v>
      </c>
      <c r="C6002" s="150" t="s">
        <v>17652</v>
      </c>
      <c r="D6002" s="150">
        <v>5582136</v>
      </c>
      <c r="E6002" s="150">
        <v>9176100</v>
      </c>
      <c r="F6002" s="150" t="s">
        <v>24465</v>
      </c>
    </row>
    <row r="6003" spans="1:6" x14ac:dyDescent="0.15">
      <c r="A6003" s="150" t="s">
        <v>23991</v>
      </c>
      <c r="B6003" s="150" t="s">
        <v>32981</v>
      </c>
      <c r="C6003" s="150" t="s">
        <v>17653</v>
      </c>
      <c r="D6003" s="150">
        <v>163460</v>
      </c>
      <c r="E6003" s="150">
        <v>150530</v>
      </c>
      <c r="F6003" s="150" t="s">
        <v>22103</v>
      </c>
    </row>
    <row r="6004" spans="1:6" x14ac:dyDescent="0.15">
      <c r="A6004" s="150" t="s">
        <v>3187</v>
      </c>
      <c r="B6004" s="150" t="s">
        <v>17654</v>
      </c>
      <c r="C6004" s="150" t="s">
        <v>12652</v>
      </c>
      <c r="D6004" s="150">
        <v>1823700</v>
      </c>
      <c r="E6004" s="150">
        <v>2459631</v>
      </c>
      <c r="F6004" s="150" t="s">
        <v>22081</v>
      </c>
    </row>
    <row r="6005" spans="1:6" x14ac:dyDescent="0.15">
      <c r="A6005" s="150" t="s">
        <v>23992</v>
      </c>
      <c r="B6005" s="150" t="s">
        <v>32982</v>
      </c>
      <c r="C6005" s="150" t="s">
        <v>17655</v>
      </c>
      <c r="D6005" s="150">
        <v>21285.55</v>
      </c>
      <c r="E6005" s="150">
        <v>22151.15</v>
      </c>
      <c r="F6005" s="150" t="s">
        <v>22136</v>
      </c>
    </row>
    <row r="6006" spans="1:6" x14ac:dyDescent="0.15">
      <c r="A6006" s="150" t="s">
        <v>23993</v>
      </c>
      <c r="B6006" s="150" t="s">
        <v>32983</v>
      </c>
      <c r="C6006" s="150" t="s">
        <v>17656</v>
      </c>
      <c r="D6006" s="150">
        <v>25690</v>
      </c>
      <c r="E6006" s="150">
        <v>46760</v>
      </c>
      <c r="F6006" s="150" t="s">
        <v>22088</v>
      </c>
    </row>
    <row r="6007" spans="1:6" x14ac:dyDescent="0.15">
      <c r="A6007" s="150" t="s">
        <v>23994</v>
      </c>
      <c r="B6007" s="150" t="s">
        <v>32984</v>
      </c>
      <c r="C6007" s="150" t="s">
        <v>17657</v>
      </c>
      <c r="D6007" s="150">
        <v>35594346</v>
      </c>
      <c r="E6007" s="150">
        <v>56294695</v>
      </c>
      <c r="F6007" s="150" t="s">
        <v>22171</v>
      </c>
    </row>
    <row r="6008" spans="1:6" x14ac:dyDescent="0.15">
      <c r="A6008" s="150" t="s">
        <v>8235</v>
      </c>
      <c r="B6008" s="150" t="s">
        <v>32985</v>
      </c>
      <c r="C6008" s="150" t="s">
        <v>17658</v>
      </c>
      <c r="D6008" s="150">
        <v>600840</v>
      </c>
      <c r="E6008" s="150">
        <v>62730</v>
      </c>
      <c r="F6008" s="150" t="s">
        <v>14062</v>
      </c>
    </row>
    <row r="6009" spans="1:6" x14ac:dyDescent="0.15">
      <c r="A6009" s="150" t="s">
        <v>1495</v>
      </c>
      <c r="B6009" s="150" t="s">
        <v>931</v>
      </c>
      <c r="C6009" s="150" t="s">
        <v>2236</v>
      </c>
      <c r="D6009" s="150">
        <v>1370552</v>
      </c>
      <c r="E6009" s="150">
        <v>2230131</v>
      </c>
      <c r="F6009" s="150" t="s">
        <v>24654</v>
      </c>
    </row>
    <row r="6010" spans="1:6" x14ac:dyDescent="0.15">
      <c r="A6010" s="150" t="s">
        <v>23995</v>
      </c>
      <c r="B6010" s="150" t="s">
        <v>32986</v>
      </c>
      <c r="C6010" s="150" t="s">
        <v>17660</v>
      </c>
      <c r="D6010" s="150">
        <v>281556817</v>
      </c>
      <c r="E6010" s="150">
        <v>281256817</v>
      </c>
      <c r="F6010" s="150" t="s">
        <v>27774</v>
      </c>
    </row>
    <row r="6011" spans="1:6" x14ac:dyDescent="0.15">
      <c r="A6011" s="150" t="s">
        <v>23996</v>
      </c>
      <c r="B6011" s="150" t="s">
        <v>32987</v>
      </c>
      <c r="C6011" s="150" t="s">
        <v>2157</v>
      </c>
      <c r="D6011" s="150">
        <v>280926.71000000002</v>
      </c>
      <c r="E6011" s="150">
        <v>397222.32</v>
      </c>
      <c r="F6011" s="150" t="s">
        <v>22078</v>
      </c>
    </row>
    <row r="6012" spans="1:6" x14ac:dyDescent="0.15">
      <c r="A6012" s="150" t="s">
        <v>23997</v>
      </c>
      <c r="B6012" s="150" t="s">
        <v>32988</v>
      </c>
      <c r="C6012" s="150" t="s">
        <v>17661</v>
      </c>
      <c r="D6012" s="150">
        <v>2507240</v>
      </c>
      <c r="E6012" s="150">
        <v>3571100</v>
      </c>
      <c r="F6012" s="150" t="s">
        <v>32100</v>
      </c>
    </row>
    <row r="6013" spans="1:6" x14ac:dyDescent="0.15">
      <c r="A6013" s="150" t="s">
        <v>23998</v>
      </c>
      <c r="B6013" s="150" t="s">
        <v>32989</v>
      </c>
      <c r="C6013" s="150" t="s">
        <v>17662</v>
      </c>
      <c r="D6013" s="150">
        <v>19835903</v>
      </c>
      <c r="E6013" s="150">
        <v>8200000</v>
      </c>
      <c r="F6013" s="150" t="s">
        <v>22093</v>
      </c>
    </row>
    <row r="6014" spans="1:6" x14ac:dyDescent="0.15">
      <c r="A6014" s="150" t="s">
        <v>23999</v>
      </c>
      <c r="B6014" s="150" t="s">
        <v>32990</v>
      </c>
      <c r="C6014" s="150" t="s">
        <v>17663</v>
      </c>
      <c r="D6014" s="150">
        <v>3593001.6</v>
      </c>
      <c r="E6014" s="150">
        <v>2714400</v>
      </c>
      <c r="F6014" s="150" t="s">
        <v>22172</v>
      </c>
    </row>
    <row r="6015" spans="1:6" x14ac:dyDescent="0.15">
      <c r="A6015" s="150" t="s">
        <v>24000</v>
      </c>
      <c r="B6015" s="150" t="s">
        <v>32991</v>
      </c>
      <c r="C6015" s="150" t="s">
        <v>17664</v>
      </c>
      <c r="D6015" s="150">
        <v>26668251</v>
      </c>
      <c r="E6015" s="150">
        <v>27034964</v>
      </c>
      <c r="F6015" s="150" t="s">
        <v>29039</v>
      </c>
    </row>
    <row r="6016" spans="1:6" x14ac:dyDescent="0.15">
      <c r="A6016" s="150" t="s">
        <v>24001</v>
      </c>
      <c r="B6016" s="150" t="s">
        <v>32992</v>
      </c>
      <c r="C6016" s="150" t="s">
        <v>17665</v>
      </c>
      <c r="D6016" s="150">
        <v>27650000</v>
      </c>
      <c r="E6016" s="150">
        <v>25140000</v>
      </c>
      <c r="F6016" s="150" t="s">
        <v>22110</v>
      </c>
    </row>
    <row r="6017" spans="1:6" x14ac:dyDescent="0.15">
      <c r="A6017" s="150" t="s">
        <v>3185</v>
      </c>
      <c r="B6017" s="150" t="s">
        <v>17666</v>
      </c>
      <c r="C6017" s="150" t="s">
        <v>17667</v>
      </c>
      <c r="D6017" s="150">
        <v>116750</v>
      </c>
      <c r="E6017" s="150">
        <v>130500</v>
      </c>
      <c r="F6017" s="150" t="s">
        <v>22151</v>
      </c>
    </row>
    <row r="6018" spans="1:6" x14ac:dyDescent="0.15">
      <c r="A6018" s="150" t="s">
        <v>24002</v>
      </c>
      <c r="B6018" s="150" t="s">
        <v>32993</v>
      </c>
      <c r="C6018" s="150" t="s">
        <v>17669</v>
      </c>
      <c r="D6018" s="150">
        <v>211275</v>
      </c>
      <c r="E6018" s="150">
        <v>137800</v>
      </c>
      <c r="F6018" s="150" t="s">
        <v>22052</v>
      </c>
    </row>
    <row r="6019" spans="1:6" x14ac:dyDescent="0.15">
      <c r="A6019" s="150" t="s">
        <v>24003</v>
      </c>
      <c r="B6019" s="150" t="s">
        <v>32994</v>
      </c>
      <c r="C6019" s="150" t="s">
        <v>17670</v>
      </c>
      <c r="D6019" s="150">
        <v>486128</v>
      </c>
      <c r="E6019" s="150">
        <v>628032</v>
      </c>
      <c r="F6019" s="150" t="s">
        <v>30472</v>
      </c>
    </row>
    <row r="6020" spans="1:6" x14ac:dyDescent="0.15">
      <c r="A6020" s="150" t="s">
        <v>24004</v>
      </c>
      <c r="B6020" s="150" t="s">
        <v>32995</v>
      </c>
      <c r="C6020" s="150" t="s">
        <v>17671</v>
      </c>
      <c r="D6020" s="150">
        <v>27543</v>
      </c>
      <c r="E6020" s="150">
        <v>93219</v>
      </c>
      <c r="F6020" s="150" t="s">
        <v>22060</v>
      </c>
    </row>
    <row r="6021" spans="1:6" x14ac:dyDescent="0.15">
      <c r="A6021" s="150" t="s">
        <v>24005</v>
      </c>
      <c r="B6021" s="150" t="s">
        <v>32996</v>
      </c>
      <c r="C6021" s="150" t="s">
        <v>17672</v>
      </c>
      <c r="D6021" s="150">
        <v>94850</v>
      </c>
      <c r="E6021" s="150">
        <v>133850</v>
      </c>
      <c r="F6021" s="150" t="s">
        <v>32997</v>
      </c>
    </row>
    <row r="6022" spans="1:6" x14ac:dyDescent="0.15">
      <c r="A6022" s="150" t="s">
        <v>24006</v>
      </c>
      <c r="B6022" s="150" t="s">
        <v>32998</v>
      </c>
      <c r="C6022" s="150" t="s">
        <v>17674</v>
      </c>
      <c r="D6022" s="150">
        <v>1118900</v>
      </c>
      <c r="E6022" s="150">
        <v>273700</v>
      </c>
      <c r="F6022" s="150" t="s">
        <v>22104</v>
      </c>
    </row>
    <row r="6023" spans="1:6" x14ac:dyDescent="0.15">
      <c r="A6023" s="150" t="s">
        <v>1496</v>
      </c>
      <c r="B6023" s="150" t="s">
        <v>932</v>
      </c>
      <c r="C6023" s="150" t="s">
        <v>2237</v>
      </c>
      <c r="D6023" s="150">
        <v>6638000</v>
      </c>
      <c r="E6023" s="150">
        <v>6300000</v>
      </c>
      <c r="F6023" s="150" t="s">
        <v>22053</v>
      </c>
    </row>
    <row r="6024" spans="1:6" x14ac:dyDescent="0.15">
      <c r="A6024" s="150" t="s">
        <v>24007</v>
      </c>
      <c r="B6024" s="150" t="s">
        <v>32999</v>
      </c>
      <c r="C6024" s="150" t="s">
        <v>17675</v>
      </c>
      <c r="D6024" s="150">
        <v>987093.8</v>
      </c>
      <c r="E6024" s="150">
        <v>1421356.4</v>
      </c>
      <c r="F6024" s="150" t="s">
        <v>22161</v>
      </c>
    </row>
    <row r="6025" spans="1:6" x14ac:dyDescent="0.15">
      <c r="A6025" s="150" t="s">
        <v>24008</v>
      </c>
      <c r="B6025" s="150" t="s">
        <v>33000</v>
      </c>
      <c r="C6025" s="150" t="s">
        <v>17676</v>
      </c>
      <c r="D6025" s="150">
        <v>3993680</v>
      </c>
      <c r="E6025" s="150">
        <v>2795080</v>
      </c>
      <c r="F6025" s="150" t="s">
        <v>27739</v>
      </c>
    </row>
    <row r="6026" spans="1:6" x14ac:dyDescent="0.15">
      <c r="A6026" s="150" t="s">
        <v>24009</v>
      </c>
      <c r="B6026" s="150" t="s">
        <v>33001</v>
      </c>
      <c r="C6026" s="150" t="s">
        <v>14549</v>
      </c>
      <c r="D6026" s="150">
        <v>25300496</v>
      </c>
      <c r="E6026" s="150">
        <v>30729000</v>
      </c>
      <c r="F6026" s="150" t="s">
        <v>22172</v>
      </c>
    </row>
    <row r="6027" spans="1:6" x14ac:dyDescent="0.15">
      <c r="A6027" s="150" t="s">
        <v>3180</v>
      </c>
      <c r="B6027" s="150" t="s">
        <v>17677</v>
      </c>
      <c r="C6027" s="150" t="s">
        <v>17678</v>
      </c>
      <c r="D6027" s="150">
        <v>17315700</v>
      </c>
      <c r="E6027" s="150">
        <v>11848700</v>
      </c>
      <c r="F6027" s="150" t="s">
        <v>22150</v>
      </c>
    </row>
    <row r="6028" spans="1:6" x14ac:dyDescent="0.15">
      <c r="A6028" s="150" t="s">
        <v>24010</v>
      </c>
      <c r="B6028" s="150" t="s">
        <v>33002</v>
      </c>
      <c r="C6028" s="150" t="s">
        <v>17679</v>
      </c>
      <c r="D6028" s="150">
        <v>53055</v>
      </c>
      <c r="E6028" s="150">
        <v>59886.8</v>
      </c>
      <c r="F6028" s="150" t="s">
        <v>24478</v>
      </c>
    </row>
    <row r="6029" spans="1:6" x14ac:dyDescent="0.15">
      <c r="A6029" s="150" t="s">
        <v>24011</v>
      </c>
      <c r="B6029" s="150" t="s">
        <v>33003</v>
      </c>
      <c r="C6029" s="150" t="s">
        <v>17680</v>
      </c>
      <c r="D6029" s="150">
        <v>778</v>
      </c>
      <c r="E6029" s="150">
        <v>4315</v>
      </c>
      <c r="F6029" s="150" t="s">
        <v>33004</v>
      </c>
    </row>
    <row r="6030" spans="1:6" x14ac:dyDescent="0.15">
      <c r="A6030" s="150" t="s">
        <v>24012</v>
      </c>
      <c r="B6030" s="150" t="s">
        <v>33005</v>
      </c>
      <c r="C6030" s="150" t="s">
        <v>17682</v>
      </c>
      <c r="D6030" s="150">
        <v>2503335</v>
      </c>
      <c r="E6030" s="150">
        <v>5535250</v>
      </c>
      <c r="F6030" s="150" t="s">
        <v>22060</v>
      </c>
    </row>
    <row r="6031" spans="1:6" x14ac:dyDescent="0.15">
      <c r="A6031" s="150" t="s">
        <v>24013</v>
      </c>
      <c r="B6031" s="150" t="s">
        <v>33006</v>
      </c>
      <c r="C6031" s="150" t="s">
        <v>17683</v>
      </c>
      <c r="D6031" s="150">
        <v>92600</v>
      </c>
      <c r="E6031" s="150">
        <v>68600</v>
      </c>
      <c r="F6031" s="150" t="s">
        <v>30527</v>
      </c>
    </row>
    <row r="6032" spans="1:6" x14ac:dyDescent="0.15">
      <c r="A6032" s="150" t="s">
        <v>24014</v>
      </c>
      <c r="B6032" s="150" t="s">
        <v>33007</v>
      </c>
      <c r="C6032" s="150" t="s">
        <v>17684</v>
      </c>
      <c r="D6032" s="150">
        <v>1000000</v>
      </c>
      <c r="E6032" s="150">
        <v>1080000</v>
      </c>
      <c r="F6032" s="150" t="s">
        <v>22074</v>
      </c>
    </row>
    <row r="6033" spans="1:6" x14ac:dyDescent="0.15">
      <c r="A6033" s="150" t="s">
        <v>24015</v>
      </c>
      <c r="B6033" s="150" t="s">
        <v>33008</v>
      </c>
      <c r="C6033" s="150" t="s">
        <v>17685</v>
      </c>
      <c r="D6033" s="150">
        <v>9122218.4000000004</v>
      </c>
      <c r="E6033" s="150">
        <v>8347000</v>
      </c>
      <c r="F6033" s="150" t="s">
        <v>22053</v>
      </c>
    </row>
    <row r="6034" spans="1:6" x14ac:dyDescent="0.15">
      <c r="A6034" s="150" t="s">
        <v>24016</v>
      </c>
      <c r="B6034" s="150" t="s">
        <v>33009</v>
      </c>
      <c r="C6034" s="150" t="s">
        <v>17686</v>
      </c>
      <c r="D6034" s="150">
        <v>8310000</v>
      </c>
      <c r="E6034" s="150">
        <v>8950000</v>
      </c>
      <c r="F6034" s="150" t="s">
        <v>22124</v>
      </c>
    </row>
    <row r="6035" spans="1:6" x14ac:dyDescent="0.15">
      <c r="A6035" s="150" t="s">
        <v>24017</v>
      </c>
      <c r="B6035" s="150" t="s">
        <v>33010</v>
      </c>
      <c r="C6035" s="150" t="s">
        <v>15615</v>
      </c>
      <c r="D6035" s="150">
        <v>76713262.900000006</v>
      </c>
      <c r="E6035" s="150">
        <v>105815200</v>
      </c>
      <c r="F6035" s="150" t="s">
        <v>24465</v>
      </c>
    </row>
    <row r="6036" spans="1:6" x14ac:dyDescent="0.15">
      <c r="A6036" s="150" t="s">
        <v>24018</v>
      </c>
      <c r="B6036" s="150" t="s">
        <v>33011</v>
      </c>
      <c r="C6036" s="150" t="s">
        <v>17687</v>
      </c>
      <c r="D6036" s="150">
        <v>301500</v>
      </c>
      <c r="E6036" s="150">
        <v>380000</v>
      </c>
      <c r="F6036" s="150" t="s">
        <v>33012</v>
      </c>
    </row>
    <row r="6037" spans="1:6" x14ac:dyDescent="0.15">
      <c r="A6037" s="150" t="s">
        <v>3177</v>
      </c>
      <c r="B6037" s="150" t="s">
        <v>17689</v>
      </c>
      <c r="C6037" s="150" t="s">
        <v>17690</v>
      </c>
      <c r="D6037" s="150">
        <v>7545100</v>
      </c>
      <c r="E6037" s="150">
        <v>10528800</v>
      </c>
      <c r="F6037" s="150" t="s">
        <v>22053</v>
      </c>
    </row>
    <row r="6038" spans="1:6" x14ac:dyDescent="0.15">
      <c r="A6038" s="150" t="s">
        <v>22556</v>
      </c>
      <c r="B6038" s="150" t="s">
        <v>17691</v>
      </c>
      <c r="C6038" s="150" t="s">
        <v>17692</v>
      </c>
      <c r="D6038" s="150">
        <v>1826600</v>
      </c>
      <c r="E6038" s="150">
        <v>2240265</v>
      </c>
      <c r="F6038" s="150" t="s">
        <v>24513</v>
      </c>
    </row>
    <row r="6039" spans="1:6" x14ac:dyDescent="0.15">
      <c r="A6039" s="150" t="s">
        <v>24019</v>
      </c>
      <c r="B6039" s="150" t="s">
        <v>33013</v>
      </c>
      <c r="C6039" s="150" t="s">
        <v>17693</v>
      </c>
      <c r="D6039" s="150">
        <v>2353010</v>
      </c>
      <c r="E6039" s="150">
        <v>1691910</v>
      </c>
      <c r="F6039" s="150" t="s">
        <v>33014</v>
      </c>
    </row>
    <row r="6040" spans="1:6" x14ac:dyDescent="0.15">
      <c r="A6040" s="150" t="s">
        <v>22555</v>
      </c>
      <c r="B6040" s="150" t="s">
        <v>17695</v>
      </c>
      <c r="C6040" s="150" t="s">
        <v>17696</v>
      </c>
      <c r="D6040" s="150">
        <v>29100</v>
      </c>
      <c r="E6040" s="150">
        <v>57200</v>
      </c>
      <c r="F6040" s="150" t="s">
        <v>18774</v>
      </c>
    </row>
    <row r="6041" spans="1:6" x14ac:dyDescent="0.15">
      <c r="A6041" s="150" t="s">
        <v>24020</v>
      </c>
      <c r="B6041" s="150" t="s">
        <v>33015</v>
      </c>
      <c r="C6041" s="150" t="s">
        <v>17697</v>
      </c>
      <c r="D6041" s="150">
        <v>2432</v>
      </c>
      <c r="E6041" s="150">
        <v>5000</v>
      </c>
      <c r="F6041" s="150" t="s">
        <v>22088</v>
      </c>
    </row>
    <row r="6042" spans="1:6" x14ac:dyDescent="0.15">
      <c r="A6042" s="150" t="s">
        <v>24021</v>
      </c>
      <c r="B6042" s="150" t="s">
        <v>33016</v>
      </c>
      <c r="C6042" s="150" t="s">
        <v>17698</v>
      </c>
      <c r="D6042" s="150">
        <v>305041</v>
      </c>
      <c r="E6042" s="150">
        <v>325216</v>
      </c>
      <c r="F6042" s="150" t="s">
        <v>18774</v>
      </c>
    </row>
    <row r="6043" spans="1:6" x14ac:dyDescent="0.15">
      <c r="A6043" s="150" t="s">
        <v>22554</v>
      </c>
      <c r="B6043" s="150" t="s">
        <v>17699</v>
      </c>
      <c r="C6043" s="150" t="s">
        <v>12643</v>
      </c>
      <c r="D6043" s="150">
        <v>542120</v>
      </c>
      <c r="E6043" s="150">
        <v>777825</v>
      </c>
      <c r="F6043" s="150" t="s">
        <v>24512</v>
      </c>
    </row>
    <row r="6044" spans="1:6" x14ac:dyDescent="0.15">
      <c r="A6044" s="150" t="s">
        <v>24022</v>
      </c>
      <c r="B6044" s="150" t="s">
        <v>33017</v>
      </c>
      <c r="C6044" s="150" t="s">
        <v>17701</v>
      </c>
      <c r="D6044" s="150">
        <v>5564443.79</v>
      </c>
      <c r="E6044" s="150">
        <v>6747265.5999999996</v>
      </c>
      <c r="F6044" s="150" t="s">
        <v>22078</v>
      </c>
    </row>
    <row r="6045" spans="1:6" x14ac:dyDescent="0.15">
      <c r="A6045" s="150" t="s">
        <v>24023</v>
      </c>
      <c r="B6045" s="150" t="s">
        <v>25618</v>
      </c>
      <c r="C6045" s="150" t="s">
        <v>1940</v>
      </c>
      <c r="D6045" s="150">
        <v>5206000.3</v>
      </c>
      <c r="E6045" s="150">
        <v>1768000</v>
      </c>
      <c r="F6045" s="150" t="s">
        <v>22053</v>
      </c>
    </row>
    <row r="6046" spans="1:6" x14ac:dyDescent="0.15">
      <c r="A6046" s="150" t="s">
        <v>3174</v>
      </c>
      <c r="B6046" s="150" t="s">
        <v>17702</v>
      </c>
      <c r="C6046" s="150" t="s">
        <v>17703</v>
      </c>
      <c r="D6046" s="150">
        <v>46036</v>
      </c>
      <c r="E6046" s="150">
        <v>17200</v>
      </c>
      <c r="F6046" s="150" t="s">
        <v>22049</v>
      </c>
    </row>
    <row r="6047" spans="1:6" x14ac:dyDescent="0.15">
      <c r="A6047" s="150" t="s">
        <v>24024</v>
      </c>
      <c r="B6047" s="150" t="s">
        <v>33018</v>
      </c>
      <c r="C6047" s="150" t="s">
        <v>16694</v>
      </c>
      <c r="D6047" s="150">
        <v>22087000</v>
      </c>
      <c r="E6047" s="150">
        <v>35434600</v>
      </c>
      <c r="F6047" s="150" t="s">
        <v>26491</v>
      </c>
    </row>
    <row r="6048" spans="1:6" x14ac:dyDescent="0.15">
      <c r="A6048" s="150" t="s">
        <v>24025</v>
      </c>
      <c r="B6048" s="150" t="s">
        <v>33019</v>
      </c>
      <c r="C6048" s="150" t="s">
        <v>17130</v>
      </c>
      <c r="D6048" s="150">
        <v>138950</v>
      </c>
      <c r="E6048" s="150">
        <v>115230</v>
      </c>
      <c r="F6048" s="150" t="s">
        <v>32712</v>
      </c>
    </row>
    <row r="6049" spans="1:6" x14ac:dyDescent="0.15">
      <c r="A6049" s="150" t="s">
        <v>24026</v>
      </c>
      <c r="B6049" s="150" t="s">
        <v>33020</v>
      </c>
      <c r="C6049" s="150" t="s">
        <v>17704</v>
      </c>
      <c r="D6049" s="150">
        <v>49700</v>
      </c>
      <c r="E6049" s="150">
        <v>60705</v>
      </c>
      <c r="F6049" s="150" t="s">
        <v>22136</v>
      </c>
    </row>
    <row r="6050" spans="1:6" x14ac:dyDescent="0.15">
      <c r="A6050" s="150" t="s">
        <v>24027</v>
      </c>
      <c r="B6050" s="150" t="s">
        <v>33021</v>
      </c>
      <c r="C6050" s="150" t="s">
        <v>17705</v>
      </c>
      <c r="D6050" s="150">
        <v>1268301</v>
      </c>
      <c r="E6050" s="150">
        <v>1822547</v>
      </c>
      <c r="F6050" s="150" t="s">
        <v>24465</v>
      </c>
    </row>
    <row r="6051" spans="1:6" x14ac:dyDescent="0.15">
      <c r="A6051" s="150" t="s">
        <v>24028</v>
      </c>
      <c r="B6051" s="150" t="s">
        <v>25620</v>
      </c>
      <c r="C6051" s="150" t="s">
        <v>2238</v>
      </c>
      <c r="D6051" s="150">
        <v>7155000</v>
      </c>
      <c r="E6051" s="150">
        <v>2910000</v>
      </c>
      <c r="F6051" s="150" t="s">
        <v>22061</v>
      </c>
    </row>
    <row r="6052" spans="1:6" x14ac:dyDescent="0.15">
      <c r="A6052" s="150" t="s">
        <v>24029</v>
      </c>
      <c r="B6052" s="150" t="s">
        <v>33022</v>
      </c>
      <c r="C6052" s="150" t="s">
        <v>17706</v>
      </c>
      <c r="D6052" s="150">
        <v>2637392</v>
      </c>
      <c r="E6052" s="150">
        <v>2308196</v>
      </c>
      <c r="F6052" s="150" t="s">
        <v>22060</v>
      </c>
    </row>
    <row r="6053" spans="1:6" x14ac:dyDescent="0.15">
      <c r="A6053" s="150" t="s">
        <v>24030</v>
      </c>
      <c r="B6053" s="150" t="s">
        <v>33023</v>
      </c>
      <c r="C6053" s="150" t="s">
        <v>17707</v>
      </c>
      <c r="D6053" s="150">
        <v>24191800</v>
      </c>
      <c r="E6053" s="150">
        <v>28556600</v>
      </c>
      <c r="F6053" s="150" t="s">
        <v>22082</v>
      </c>
    </row>
    <row r="6054" spans="1:6" x14ac:dyDescent="0.15">
      <c r="A6054" s="150" t="s">
        <v>24031</v>
      </c>
      <c r="B6054" s="150" t="s">
        <v>33024</v>
      </c>
      <c r="C6054" s="150" t="s">
        <v>17708</v>
      </c>
      <c r="D6054" s="150">
        <v>123866800</v>
      </c>
      <c r="E6054" s="150">
        <v>121936300</v>
      </c>
      <c r="F6054" s="150" t="s">
        <v>27327</v>
      </c>
    </row>
    <row r="6055" spans="1:6" x14ac:dyDescent="0.15">
      <c r="A6055" s="150" t="s">
        <v>24032</v>
      </c>
      <c r="B6055" s="150" t="s">
        <v>33025</v>
      </c>
      <c r="C6055" s="150" t="s">
        <v>17709</v>
      </c>
      <c r="D6055" s="150">
        <v>33346577</v>
      </c>
      <c r="E6055" s="150">
        <v>33241142</v>
      </c>
      <c r="F6055" s="150" t="s">
        <v>24693</v>
      </c>
    </row>
    <row r="6056" spans="1:6" x14ac:dyDescent="0.15">
      <c r="A6056" s="150" t="s">
        <v>24033</v>
      </c>
      <c r="B6056" s="150" t="s">
        <v>33026</v>
      </c>
      <c r="C6056" s="150" t="s">
        <v>17710</v>
      </c>
      <c r="D6056" s="150">
        <v>3550200</v>
      </c>
      <c r="E6056" s="150">
        <v>3930000</v>
      </c>
      <c r="F6056" s="150" t="s">
        <v>22058</v>
      </c>
    </row>
    <row r="6057" spans="1:6" x14ac:dyDescent="0.15">
      <c r="A6057" s="150" t="s">
        <v>24034</v>
      </c>
      <c r="B6057" s="150" t="s">
        <v>33027</v>
      </c>
      <c r="C6057" s="150" t="s">
        <v>17711</v>
      </c>
      <c r="D6057" s="150">
        <v>300000</v>
      </c>
      <c r="E6057" s="150">
        <v>996500</v>
      </c>
      <c r="F6057" s="150" t="s">
        <v>22078</v>
      </c>
    </row>
    <row r="6058" spans="1:6" x14ac:dyDescent="0.15">
      <c r="A6058" s="150" t="s">
        <v>1499</v>
      </c>
      <c r="B6058" s="150" t="s">
        <v>933</v>
      </c>
      <c r="C6058" s="150" t="s">
        <v>2239</v>
      </c>
      <c r="D6058" s="150">
        <v>112808</v>
      </c>
      <c r="E6058" s="150">
        <v>186400</v>
      </c>
      <c r="F6058" s="150" t="s">
        <v>24497</v>
      </c>
    </row>
    <row r="6059" spans="1:6" x14ac:dyDescent="0.15">
      <c r="A6059" s="150" t="s">
        <v>24035</v>
      </c>
      <c r="B6059" s="150" t="s">
        <v>33028</v>
      </c>
      <c r="C6059" s="150" t="s">
        <v>17712</v>
      </c>
      <c r="D6059" s="150">
        <v>5500000</v>
      </c>
      <c r="E6059" s="150">
        <v>3160000</v>
      </c>
      <c r="F6059" s="150" t="s">
        <v>22053</v>
      </c>
    </row>
    <row r="6060" spans="1:6" x14ac:dyDescent="0.15">
      <c r="A6060" s="150" t="s">
        <v>1500</v>
      </c>
      <c r="B6060" s="150" t="s">
        <v>934</v>
      </c>
      <c r="C6060" s="150" t="s">
        <v>2240</v>
      </c>
      <c r="D6060" s="150">
        <v>25881</v>
      </c>
      <c r="E6060" s="150">
        <v>41544</v>
      </c>
      <c r="F6060" s="150" t="s">
        <v>24459</v>
      </c>
    </row>
    <row r="6061" spans="1:6" x14ac:dyDescent="0.15">
      <c r="A6061" s="150" t="s">
        <v>24036</v>
      </c>
      <c r="B6061" s="150" t="s">
        <v>33029</v>
      </c>
      <c r="C6061" s="150" t="s">
        <v>17713</v>
      </c>
      <c r="D6061" s="150">
        <v>8758250</v>
      </c>
      <c r="E6061" s="150">
        <v>17555598</v>
      </c>
      <c r="F6061" s="150" t="s">
        <v>33030</v>
      </c>
    </row>
    <row r="6062" spans="1:6" x14ac:dyDescent="0.15">
      <c r="A6062" s="150" t="s">
        <v>24037</v>
      </c>
      <c r="B6062" s="150" t="s">
        <v>33031</v>
      </c>
      <c r="C6062" s="150" t="s">
        <v>17714</v>
      </c>
      <c r="D6062" s="150">
        <v>734100</v>
      </c>
      <c r="E6062" s="150">
        <v>914900</v>
      </c>
      <c r="F6062" s="150" t="s">
        <v>22067</v>
      </c>
    </row>
    <row r="6063" spans="1:6" x14ac:dyDescent="0.15">
      <c r="A6063" s="150" t="s">
        <v>24038</v>
      </c>
      <c r="B6063" s="150" t="s">
        <v>33032</v>
      </c>
      <c r="C6063" s="150" t="s">
        <v>13174</v>
      </c>
      <c r="D6063" s="150">
        <v>30312175</v>
      </c>
      <c r="E6063" s="150">
        <v>39731750</v>
      </c>
      <c r="F6063" s="150" t="s">
        <v>24465</v>
      </c>
    </row>
    <row r="6064" spans="1:6" x14ac:dyDescent="0.15">
      <c r="A6064" s="150" t="s">
        <v>24039</v>
      </c>
      <c r="B6064" s="150" t="s">
        <v>33033</v>
      </c>
      <c r="C6064" s="150" t="s">
        <v>17715</v>
      </c>
      <c r="D6064" s="150">
        <v>474940</v>
      </c>
      <c r="E6064" s="150">
        <v>544860</v>
      </c>
      <c r="F6064" s="150" t="s">
        <v>24550</v>
      </c>
    </row>
    <row r="6065" spans="1:6" x14ac:dyDescent="0.15">
      <c r="A6065" s="150" t="s">
        <v>3169</v>
      </c>
      <c r="B6065" s="150" t="s">
        <v>17716</v>
      </c>
      <c r="C6065" s="150" t="s">
        <v>17717</v>
      </c>
      <c r="D6065" s="150">
        <v>10892500</v>
      </c>
      <c r="E6065" s="150">
        <v>12969100</v>
      </c>
      <c r="F6065" s="150" t="s">
        <v>22053</v>
      </c>
    </row>
    <row r="6066" spans="1:6" x14ac:dyDescent="0.15">
      <c r="A6066" s="150" t="s">
        <v>24040</v>
      </c>
      <c r="B6066" s="150" t="s">
        <v>33034</v>
      </c>
      <c r="C6066" s="150" t="s">
        <v>17718</v>
      </c>
      <c r="D6066" s="150">
        <v>41336</v>
      </c>
      <c r="E6066" s="150">
        <v>71840</v>
      </c>
      <c r="F6066" s="150" t="s">
        <v>33035</v>
      </c>
    </row>
    <row r="6067" spans="1:6" x14ac:dyDescent="0.15">
      <c r="A6067" s="150" t="s">
        <v>24041</v>
      </c>
      <c r="B6067" s="150" t="s">
        <v>33036</v>
      </c>
      <c r="C6067" s="150" t="s">
        <v>17720</v>
      </c>
      <c r="D6067" s="150">
        <v>7659454</v>
      </c>
      <c r="E6067" s="150">
        <v>7931212</v>
      </c>
      <c r="F6067" s="150" t="s">
        <v>27709</v>
      </c>
    </row>
    <row r="6068" spans="1:6" x14ac:dyDescent="0.15">
      <c r="A6068" s="150" t="s">
        <v>24042</v>
      </c>
      <c r="B6068" s="150" t="s">
        <v>33037</v>
      </c>
      <c r="C6068" s="150" t="s">
        <v>17721</v>
      </c>
      <c r="D6068" s="150">
        <v>68583</v>
      </c>
      <c r="E6068" s="150">
        <v>378790</v>
      </c>
      <c r="F6068" s="150" t="s">
        <v>33038</v>
      </c>
    </row>
    <row r="6069" spans="1:6" x14ac:dyDescent="0.15">
      <c r="A6069" s="150" t="s">
        <v>3166</v>
      </c>
      <c r="B6069" s="150" t="s">
        <v>17722</v>
      </c>
      <c r="C6069" s="150" t="s">
        <v>17723</v>
      </c>
      <c r="D6069" s="150">
        <v>8828</v>
      </c>
      <c r="E6069" s="150">
        <v>12504</v>
      </c>
      <c r="F6069" s="150" t="s">
        <v>22145</v>
      </c>
    </row>
    <row r="6070" spans="1:6" x14ac:dyDescent="0.15">
      <c r="A6070" s="150" t="s">
        <v>24043</v>
      </c>
      <c r="B6070" s="150" t="s">
        <v>33039</v>
      </c>
      <c r="C6070" s="150" t="s">
        <v>17724</v>
      </c>
      <c r="D6070" s="150">
        <v>898300</v>
      </c>
      <c r="E6070" s="150">
        <v>2240300</v>
      </c>
      <c r="F6070" s="150" t="s">
        <v>33040</v>
      </c>
    </row>
    <row r="6071" spans="1:6" x14ac:dyDescent="0.15">
      <c r="A6071" s="150" t="s">
        <v>24044</v>
      </c>
      <c r="B6071" s="150" t="s">
        <v>33041</v>
      </c>
      <c r="C6071" s="150" t="s">
        <v>17726</v>
      </c>
      <c r="D6071" s="150">
        <v>25000</v>
      </c>
      <c r="E6071" s="150">
        <v>19280</v>
      </c>
      <c r="F6071" s="150" t="s">
        <v>24529</v>
      </c>
    </row>
    <row r="6072" spans="1:6" x14ac:dyDescent="0.15">
      <c r="A6072" s="150" t="s">
        <v>24045</v>
      </c>
      <c r="B6072" s="150" t="s">
        <v>33042</v>
      </c>
      <c r="C6072" s="150" t="s">
        <v>17727</v>
      </c>
      <c r="D6072" s="150">
        <v>2810394.96</v>
      </c>
      <c r="E6072" s="150">
        <v>2812515.52</v>
      </c>
      <c r="F6072" s="150" t="s">
        <v>22067</v>
      </c>
    </row>
    <row r="6073" spans="1:6" x14ac:dyDescent="0.15">
      <c r="A6073" s="150" t="s">
        <v>24046</v>
      </c>
      <c r="B6073" s="150" t="s">
        <v>33043</v>
      </c>
      <c r="C6073" s="150" t="s">
        <v>17728</v>
      </c>
      <c r="D6073" s="150">
        <v>5054236</v>
      </c>
      <c r="E6073" s="150">
        <v>3369354</v>
      </c>
      <c r="F6073" s="150" t="s">
        <v>28267</v>
      </c>
    </row>
    <row r="6074" spans="1:6" x14ac:dyDescent="0.15">
      <c r="A6074" s="150" t="s">
        <v>1501</v>
      </c>
      <c r="B6074" s="150" t="s">
        <v>935</v>
      </c>
      <c r="C6074" s="150" t="s">
        <v>2185</v>
      </c>
      <c r="D6074" s="150">
        <v>51513</v>
      </c>
      <c r="E6074" s="150">
        <v>26838</v>
      </c>
      <c r="F6074" s="150" t="s">
        <v>18774</v>
      </c>
    </row>
    <row r="6075" spans="1:6" x14ac:dyDescent="0.15">
      <c r="A6075" s="150" t="s">
        <v>24047</v>
      </c>
      <c r="B6075" s="150" t="s">
        <v>33044</v>
      </c>
      <c r="C6075" s="150" t="s">
        <v>17729</v>
      </c>
      <c r="D6075" s="150">
        <v>479386.6</v>
      </c>
      <c r="E6075" s="150">
        <v>591107.15</v>
      </c>
      <c r="F6075" s="150" t="s">
        <v>31484</v>
      </c>
    </row>
    <row r="6076" spans="1:6" x14ac:dyDescent="0.15">
      <c r="A6076" s="150" t="s">
        <v>24048</v>
      </c>
      <c r="B6076" s="150" t="s">
        <v>33045</v>
      </c>
      <c r="C6076" s="150" t="s">
        <v>17730</v>
      </c>
      <c r="D6076" s="150">
        <v>205700</v>
      </c>
      <c r="E6076" s="150">
        <v>171960</v>
      </c>
      <c r="F6076" s="150" t="s">
        <v>22161</v>
      </c>
    </row>
    <row r="6077" spans="1:6" x14ac:dyDescent="0.15">
      <c r="A6077" s="150" t="s">
        <v>24049</v>
      </c>
      <c r="B6077" s="150" t="s">
        <v>33046</v>
      </c>
      <c r="C6077" s="150" t="s">
        <v>17731</v>
      </c>
      <c r="D6077" s="150">
        <v>6522000</v>
      </c>
      <c r="E6077" s="150">
        <v>6341000</v>
      </c>
      <c r="F6077" s="150" t="s">
        <v>22078</v>
      </c>
    </row>
    <row r="6078" spans="1:6" x14ac:dyDescent="0.15">
      <c r="A6078" s="150" t="s">
        <v>1502</v>
      </c>
      <c r="B6078" s="150" t="s">
        <v>936</v>
      </c>
      <c r="C6078" s="150" t="s">
        <v>2241</v>
      </c>
      <c r="D6078" s="150">
        <v>49100</v>
      </c>
      <c r="E6078" s="150">
        <v>49700</v>
      </c>
      <c r="F6078" s="150" t="s">
        <v>22067</v>
      </c>
    </row>
    <row r="6079" spans="1:6" x14ac:dyDescent="0.15">
      <c r="A6079" s="150" t="s">
        <v>24050</v>
      </c>
      <c r="B6079" s="150" t="s">
        <v>33047</v>
      </c>
      <c r="C6079" s="150" t="s">
        <v>17732</v>
      </c>
      <c r="D6079" s="150">
        <v>23259204.73</v>
      </c>
      <c r="E6079" s="150">
        <v>24629852.390000001</v>
      </c>
      <c r="F6079" s="150" t="s">
        <v>22053</v>
      </c>
    </row>
    <row r="6080" spans="1:6" x14ac:dyDescent="0.15">
      <c r="A6080" s="150" t="s">
        <v>24051</v>
      </c>
      <c r="B6080" s="150" t="s">
        <v>33048</v>
      </c>
      <c r="C6080" s="150" t="s">
        <v>17733</v>
      </c>
      <c r="D6080" s="150">
        <v>815800</v>
      </c>
      <c r="E6080" s="150">
        <v>930500</v>
      </c>
      <c r="F6080" s="150" t="s">
        <v>22052</v>
      </c>
    </row>
    <row r="6081" spans="1:6" x14ac:dyDescent="0.15">
      <c r="A6081" s="150" t="s">
        <v>24052</v>
      </c>
      <c r="B6081" s="150" t="s">
        <v>33049</v>
      </c>
      <c r="C6081" s="150" t="s">
        <v>17734</v>
      </c>
      <c r="D6081" s="150">
        <v>16540.5</v>
      </c>
      <c r="E6081" s="150">
        <v>16018</v>
      </c>
      <c r="F6081" s="150" t="s">
        <v>22174</v>
      </c>
    </row>
    <row r="6082" spans="1:6" x14ac:dyDescent="0.15">
      <c r="A6082" s="150" t="s">
        <v>24053</v>
      </c>
      <c r="B6082" s="150" t="s">
        <v>33050</v>
      </c>
      <c r="C6082" s="150" t="s">
        <v>2140</v>
      </c>
      <c r="D6082" s="150">
        <v>784102.1</v>
      </c>
      <c r="E6082" s="150">
        <v>763308.5</v>
      </c>
      <c r="F6082" s="150" t="s">
        <v>21479</v>
      </c>
    </row>
    <row r="6083" spans="1:6" x14ac:dyDescent="0.15">
      <c r="A6083" s="150" t="s">
        <v>3163</v>
      </c>
      <c r="B6083" s="150" t="s">
        <v>17735</v>
      </c>
      <c r="C6083" s="150" t="s">
        <v>17150</v>
      </c>
      <c r="D6083" s="150">
        <v>3660000</v>
      </c>
      <c r="E6083" s="150">
        <v>14000000</v>
      </c>
      <c r="F6083" s="150" t="s">
        <v>22144</v>
      </c>
    </row>
    <row r="6084" spans="1:6" x14ac:dyDescent="0.15">
      <c r="A6084" s="150" t="s">
        <v>24054</v>
      </c>
      <c r="B6084" s="150" t="s">
        <v>33051</v>
      </c>
      <c r="C6084" s="150" t="s">
        <v>13715</v>
      </c>
      <c r="D6084" s="150">
        <v>4610300</v>
      </c>
      <c r="E6084" s="150">
        <v>5860205</v>
      </c>
      <c r="F6084" s="150" t="s">
        <v>22060</v>
      </c>
    </row>
    <row r="6085" spans="1:6" x14ac:dyDescent="0.15">
      <c r="A6085" s="150" t="s">
        <v>26654</v>
      </c>
      <c r="B6085" s="150" t="s">
        <v>937</v>
      </c>
      <c r="C6085" s="150" t="s">
        <v>2169</v>
      </c>
      <c r="D6085" s="150">
        <v>3811150</v>
      </c>
      <c r="E6085" s="150">
        <v>760000</v>
      </c>
      <c r="F6085" s="150" t="s">
        <v>24497</v>
      </c>
    </row>
    <row r="6086" spans="1:6" x14ac:dyDescent="0.15">
      <c r="A6086" s="150" t="s">
        <v>24055</v>
      </c>
      <c r="B6086" s="150" t="s">
        <v>33052</v>
      </c>
      <c r="C6086" s="150" t="s">
        <v>2269</v>
      </c>
      <c r="D6086" s="150">
        <v>7456400</v>
      </c>
      <c r="E6086" s="150">
        <v>8393787</v>
      </c>
      <c r="F6086" s="150" t="s">
        <v>24465</v>
      </c>
    </row>
    <row r="6087" spans="1:6" x14ac:dyDescent="0.15">
      <c r="A6087" s="150" t="s">
        <v>3156</v>
      </c>
      <c r="B6087" s="150" t="s">
        <v>17737</v>
      </c>
      <c r="C6087" s="150" t="s">
        <v>17738</v>
      </c>
      <c r="D6087" s="150">
        <v>940500</v>
      </c>
      <c r="E6087" s="150">
        <v>1142000</v>
      </c>
      <c r="F6087" s="150" t="s">
        <v>14062</v>
      </c>
    </row>
    <row r="6088" spans="1:6" x14ac:dyDescent="0.15">
      <c r="A6088" s="150" t="s">
        <v>24056</v>
      </c>
      <c r="B6088" s="150" t="s">
        <v>33053</v>
      </c>
      <c r="C6088" s="150" t="s">
        <v>17739</v>
      </c>
      <c r="D6088" s="150">
        <v>23466042</v>
      </c>
      <c r="E6088" s="150">
        <v>29069176</v>
      </c>
      <c r="F6088" s="150" t="s">
        <v>22171</v>
      </c>
    </row>
    <row r="6089" spans="1:6" x14ac:dyDescent="0.15">
      <c r="A6089" s="150" t="s">
        <v>24057</v>
      </c>
      <c r="B6089" s="150" t="s">
        <v>33054</v>
      </c>
      <c r="C6089" s="150" t="s">
        <v>13985</v>
      </c>
      <c r="D6089" s="150">
        <v>939000</v>
      </c>
      <c r="E6089" s="150">
        <v>459000</v>
      </c>
      <c r="F6089" s="150" t="s">
        <v>18774</v>
      </c>
    </row>
    <row r="6090" spans="1:6" x14ac:dyDescent="0.15">
      <c r="A6090" s="150" t="s">
        <v>24058</v>
      </c>
      <c r="B6090" s="150" t="s">
        <v>33055</v>
      </c>
      <c r="C6090" s="150" t="s">
        <v>17740</v>
      </c>
      <c r="D6090" s="150">
        <v>4173150</v>
      </c>
      <c r="E6090" s="150">
        <v>1915191</v>
      </c>
      <c r="F6090" s="150" t="s">
        <v>22060</v>
      </c>
    </row>
    <row r="6091" spans="1:6" x14ac:dyDescent="0.15">
      <c r="A6091" s="150" t="s">
        <v>24059</v>
      </c>
      <c r="B6091" s="150" t="s">
        <v>33056</v>
      </c>
      <c r="C6091" s="150" t="s">
        <v>17741</v>
      </c>
      <c r="D6091" s="150">
        <v>1287950</v>
      </c>
      <c r="E6091" s="150">
        <v>1014220</v>
      </c>
      <c r="F6091" s="150" t="s">
        <v>24469</v>
      </c>
    </row>
    <row r="6092" spans="1:6" x14ac:dyDescent="0.15">
      <c r="A6092" s="150" t="s">
        <v>22547</v>
      </c>
      <c r="B6092" s="150" t="s">
        <v>17742</v>
      </c>
      <c r="C6092" s="150" t="s">
        <v>17743</v>
      </c>
      <c r="D6092" s="150">
        <v>1388880</v>
      </c>
      <c r="E6092" s="150">
        <v>1765665</v>
      </c>
      <c r="F6092" s="150" t="s">
        <v>24509</v>
      </c>
    </row>
    <row r="6093" spans="1:6" x14ac:dyDescent="0.15">
      <c r="A6093" s="150" t="s">
        <v>24060</v>
      </c>
      <c r="B6093" s="150" t="s">
        <v>33057</v>
      </c>
      <c r="C6093" s="150" t="s">
        <v>17744</v>
      </c>
      <c r="D6093" s="150">
        <v>1661257</v>
      </c>
      <c r="E6093" s="150">
        <v>1970051</v>
      </c>
      <c r="F6093" s="150" t="s">
        <v>33058</v>
      </c>
    </row>
    <row r="6094" spans="1:6" x14ac:dyDescent="0.15">
      <c r="A6094" s="150" t="s">
        <v>1503</v>
      </c>
      <c r="B6094" s="150" t="s">
        <v>938</v>
      </c>
      <c r="C6094" s="150" t="s">
        <v>2242</v>
      </c>
      <c r="D6094" s="150">
        <v>1960800</v>
      </c>
      <c r="E6094" s="150">
        <v>2929800</v>
      </c>
      <c r="F6094" s="150" t="s">
        <v>22079</v>
      </c>
    </row>
    <row r="6095" spans="1:6" x14ac:dyDescent="0.15">
      <c r="A6095" s="150" t="s">
        <v>22545</v>
      </c>
      <c r="B6095" s="150" t="s">
        <v>17745</v>
      </c>
      <c r="C6095" s="150" t="s">
        <v>17746</v>
      </c>
      <c r="D6095" s="150">
        <v>4515000</v>
      </c>
      <c r="E6095" s="150">
        <v>5556250</v>
      </c>
      <c r="F6095" s="150" t="s">
        <v>24507</v>
      </c>
    </row>
    <row r="6096" spans="1:6" x14ac:dyDescent="0.15">
      <c r="A6096" s="150" t="s">
        <v>1504</v>
      </c>
      <c r="B6096" s="150" t="s">
        <v>939</v>
      </c>
      <c r="C6096" s="150" t="s">
        <v>2243</v>
      </c>
      <c r="D6096" s="150">
        <v>153200</v>
      </c>
      <c r="E6096" s="150">
        <v>184700</v>
      </c>
      <c r="F6096" s="150" t="s">
        <v>14062</v>
      </c>
    </row>
    <row r="6097" spans="1:6" x14ac:dyDescent="0.15">
      <c r="A6097" s="150" t="s">
        <v>24061</v>
      </c>
      <c r="B6097" s="150" t="s">
        <v>33059</v>
      </c>
      <c r="C6097" s="150" t="s">
        <v>17747</v>
      </c>
      <c r="D6097" s="150">
        <v>19841000</v>
      </c>
      <c r="E6097" s="150">
        <v>126470000</v>
      </c>
      <c r="F6097" s="150" t="s">
        <v>22053</v>
      </c>
    </row>
    <row r="6098" spans="1:6" x14ac:dyDescent="0.15">
      <c r="A6098" s="150" t="s">
        <v>24062</v>
      </c>
      <c r="B6098" s="150" t="s">
        <v>33060</v>
      </c>
      <c r="C6098" s="150" t="s">
        <v>17748</v>
      </c>
      <c r="D6098" s="150">
        <v>699482.55</v>
      </c>
      <c r="E6098" s="150">
        <v>796972</v>
      </c>
      <c r="F6098" s="150" t="s">
        <v>21479</v>
      </c>
    </row>
    <row r="6099" spans="1:6" x14ac:dyDescent="0.15">
      <c r="A6099" s="150" t="s">
        <v>1505</v>
      </c>
      <c r="B6099" s="150" t="s">
        <v>940</v>
      </c>
      <c r="C6099" s="150" t="s">
        <v>2244</v>
      </c>
      <c r="D6099" s="150">
        <v>846065.1</v>
      </c>
      <c r="E6099" s="150">
        <v>860864.7</v>
      </c>
      <c r="F6099" s="150" t="s">
        <v>24655</v>
      </c>
    </row>
    <row r="6100" spans="1:6" x14ac:dyDescent="0.15">
      <c r="A6100" s="150" t="s">
        <v>24063</v>
      </c>
      <c r="B6100" s="150" t="s">
        <v>33061</v>
      </c>
      <c r="C6100" s="150" t="s">
        <v>17750</v>
      </c>
      <c r="D6100" s="150">
        <v>15294000</v>
      </c>
      <c r="E6100" s="150">
        <v>17145650</v>
      </c>
      <c r="F6100" s="150" t="s">
        <v>22160</v>
      </c>
    </row>
    <row r="6101" spans="1:6" x14ac:dyDescent="0.15">
      <c r="A6101" s="150" t="s">
        <v>22544</v>
      </c>
      <c r="B6101" s="150" t="s">
        <v>17751</v>
      </c>
      <c r="C6101" s="150" t="s">
        <v>17752</v>
      </c>
      <c r="D6101" s="150">
        <v>668000</v>
      </c>
      <c r="E6101" s="150">
        <v>1186000</v>
      </c>
      <c r="F6101" s="150" t="s">
        <v>24506</v>
      </c>
    </row>
    <row r="6102" spans="1:6" x14ac:dyDescent="0.15">
      <c r="A6102" s="150" t="s">
        <v>22543</v>
      </c>
      <c r="B6102" s="150" t="s">
        <v>17753</v>
      </c>
      <c r="C6102" s="150" t="s">
        <v>14577</v>
      </c>
      <c r="D6102" s="150">
        <v>8776920</v>
      </c>
      <c r="E6102" s="150">
        <v>25440000</v>
      </c>
      <c r="F6102" s="150" t="s">
        <v>22082</v>
      </c>
    </row>
    <row r="6103" spans="1:6" x14ac:dyDescent="0.15">
      <c r="A6103" s="150" t="s">
        <v>3151</v>
      </c>
      <c r="B6103" s="150" t="s">
        <v>941</v>
      </c>
      <c r="C6103" s="150" t="s">
        <v>2245</v>
      </c>
      <c r="D6103" s="150">
        <v>220000</v>
      </c>
      <c r="E6103" s="150">
        <v>400000</v>
      </c>
      <c r="F6103" s="150" t="s">
        <v>22171</v>
      </c>
    </row>
    <row r="6104" spans="1:6" x14ac:dyDescent="0.15">
      <c r="A6104" s="150" t="s">
        <v>24064</v>
      </c>
      <c r="B6104" s="150" t="s">
        <v>33062</v>
      </c>
      <c r="C6104" s="150" t="s">
        <v>17754</v>
      </c>
      <c r="D6104" s="150">
        <v>1373775</v>
      </c>
      <c r="E6104" s="150">
        <v>7210239.75</v>
      </c>
      <c r="F6104" s="150" t="s">
        <v>33063</v>
      </c>
    </row>
    <row r="6105" spans="1:6" x14ac:dyDescent="0.15">
      <c r="A6105" s="150" t="s">
        <v>3150</v>
      </c>
      <c r="B6105" s="150" t="s">
        <v>17755</v>
      </c>
      <c r="C6105" s="150" t="s">
        <v>17756</v>
      </c>
      <c r="D6105" s="150">
        <v>38210</v>
      </c>
      <c r="E6105" s="150">
        <v>68788.5</v>
      </c>
      <c r="F6105" s="150" t="s">
        <v>22078</v>
      </c>
    </row>
    <row r="6106" spans="1:6" x14ac:dyDescent="0.15">
      <c r="A6106" s="150" t="s">
        <v>1506</v>
      </c>
      <c r="B6106" s="150" t="s">
        <v>942</v>
      </c>
      <c r="C6106" s="150" t="s">
        <v>2246</v>
      </c>
      <c r="D6106" s="150">
        <v>27418</v>
      </c>
      <c r="E6106" s="150">
        <v>41453</v>
      </c>
      <c r="F6106" s="150" t="s">
        <v>22067</v>
      </c>
    </row>
    <row r="6107" spans="1:6" x14ac:dyDescent="0.15">
      <c r="A6107" s="150" t="s">
        <v>3149</v>
      </c>
      <c r="B6107" s="150" t="s">
        <v>17757</v>
      </c>
      <c r="C6107" s="150" t="s">
        <v>17758</v>
      </c>
      <c r="D6107" s="150">
        <v>10784900</v>
      </c>
      <c r="E6107" s="150">
        <v>15631550</v>
      </c>
      <c r="F6107" s="150" t="s">
        <v>22103</v>
      </c>
    </row>
    <row r="6108" spans="1:6" x14ac:dyDescent="0.15">
      <c r="A6108" s="150" t="s">
        <v>24065</v>
      </c>
      <c r="B6108" s="150" t="s">
        <v>33064</v>
      </c>
      <c r="C6108" s="150" t="s">
        <v>17759</v>
      </c>
      <c r="D6108" s="150">
        <v>1632611.39</v>
      </c>
      <c r="E6108" s="150">
        <v>253919.14</v>
      </c>
      <c r="F6108" s="150" t="s">
        <v>33065</v>
      </c>
    </row>
    <row r="6109" spans="1:6" x14ac:dyDescent="0.15">
      <c r="A6109" s="150" t="s">
        <v>24066</v>
      </c>
      <c r="B6109" s="150" t="s">
        <v>33066</v>
      </c>
      <c r="C6109" s="150" t="s">
        <v>17761</v>
      </c>
      <c r="D6109" s="150">
        <v>79467</v>
      </c>
      <c r="E6109" s="150">
        <v>105505</v>
      </c>
      <c r="F6109" s="150" t="s">
        <v>24529</v>
      </c>
    </row>
    <row r="6110" spans="1:6" x14ac:dyDescent="0.15">
      <c r="A6110" s="150" t="s">
        <v>24067</v>
      </c>
      <c r="B6110" s="150" t="s">
        <v>33067</v>
      </c>
      <c r="C6110" s="150" t="s">
        <v>15420</v>
      </c>
      <c r="D6110" s="150">
        <v>250539468</v>
      </c>
      <c r="E6110" s="150">
        <v>383588056</v>
      </c>
      <c r="F6110" s="150" t="s">
        <v>24581</v>
      </c>
    </row>
    <row r="6111" spans="1:6" x14ac:dyDescent="0.15">
      <c r="A6111" s="150" t="s">
        <v>24068</v>
      </c>
      <c r="B6111" s="150" t="s">
        <v>33068</v>
      </c>
      <c r="C6111" s="150" t="s">
        <v>17762</v>
      </c>
      <c r="D6111" s="150">
        <v>79264550</v>
      </c>
      <c r="E6111" s="150">
        <v>8482350</v>
      </c>
      <c r="F6111" s="150" t="s">
        <v>27368</v>
      </c>
    </row>
    <row r="6112" spans="1:6" x14ac:dyDescent="0.15">
      <c r="A6112" s="150" t="s">
        <v>24069</v>
      </c>
      <c r="B6112" s="150" t="s">
        <v>33069</v>
      </c>
      <c r="C6112" s="150" t="s">
        <v>17763</v>
      </c>
      <c r="D6112" s="150">
        <v>1540390.79</v>
      </c>
      <c r="E6112" s="150">
        <v>1669940.79</v>
      </c>
      <c r="F6112" s="150" t="s">
        <v>18774</v>
      </c>
    </row>
    <row r="6113" spans="1:6" x14ac:dyDescent="0.15">
      <c r="A6113" s="150" t="s">
        <v>24070</v>
      </c>
      <c r="B6113" s="150" t="s">
        <v>33070</v>
      </c>
      <c r="C6113" s="150" t="s">
        <v>17764</v>
      </c>
      <c r="D6113" s="150">
        <v>10000000</v>
      </c>
      <c r="E6113" s="150">
        <v>50000000</v>
      </c>
      <c r="F6113" s="150" t="s">
        <v>32684</v>
      </c>
    </row>
    <row r="6114" spans="1:6" x14ac:dyDescent="0.15">
      <c r="A6114" s="150" t="s">
        <v>24071</v>
      </c>
      <c r="B6114" s="150" t="s">
        <v>33071</v>
      </c>
      <c r="C6114" s="150" t="s">
        <v>17765</v>
      </c>
      <c r="D6114" s="150">
        <v>13193</v>
      </c>
      <c r="E6114" s="150">
        <v>8768</v>
      </c>
      <c r="F6114" s="150" t="s">
        <v>18774</v>
      </c>
    </row>
    <row r="6115" spans="1:6" x14ac:dyDescent="0.15">
      <c r="A6115" s="150" t="s">
        <v>22540</v>
      </c>
      <c r="B6115" s="150" t="s">
        <v>17766</v>
      </c>
      <c r="C6115" s="150" t="s">
        <v>17767</v>
      </c>
      <c r="D6115" s="150">
        <v>4655</v>
      </c>
      <c r="E6115" s="150">
        <v>5155</v>
      </c>
      <c r="F6115" s="150" t="s">
        <v>18774</v>
      </c>
    </row>
    <row r="6116" spans="1:6" x14ac:dyDescent="0.15">
      <c r="A6116" s="150" t="s">
        <v>24072</v>
      </c>
      <c r="B6116" s="150" t="s">
        <v>33072</v>
      </c>
      <c r="C6116" s="150" t="s">
        <v>17768</v>
      </c>
      <c r="D6116" s="150">
        <v>98000</v>
      </c>
      <c r="E6116" s="150">
        <v>122800</v>
      </c>
      <c r="F6116" s="150" t="s">
        <v>18774</v>
      </c>
    </row>
    <row r="6117" spans="1:6" x14ac:dyDescent="0.15">
      <c r="A6117" s="150" t="s">
        <v>3147</v>
      </c>
      <c r="B6117" s="150" t="s">
        <v>17769</v>
      </c>
      <c r="C6117" s="150" t="s">
        <v>17770</v>
      </c>
      <c r="D6117" s="150">
        <v>22000</v>
      </c>
      <c r="E6117" s="150">
        <v>45262</v>
      </c>
      <c r="F6117" s="150" t="s">
        <v>22098</v>
      </c>
    </row>
    <row r="6118" spans="1:6" x14ac:dyDescent="0.15">
      <c r="A6118" s="150" t="s">
        <v>24073</v>
      </c>
      <c r="B6118" s="150" t="s">
        <v>33073</v>
      </c>
      <c r="C6118" s="150" t="s">
        <v>17367</v>
      </c>
      <c r="D6118" s="150">
        <v>13273148.550000001</v>
      </c>
      <c r="E6118" s="150">
        <v>16736594.5</v>
      </c>
      <c r="F6118" s="150" t="s">
        <v>24636</v>
      </c>
    </row>
    <row r="6119" spans="1:6" x14ac:dyDescent="0.15">
      <c r="A6119" s="150" t="s">
        <v>24074</v>
      </c>
      <c r="B6119" s="150" t="s">
        <v>33074</v>
      </c>
      <c r="C6119" s="150" t="s">
        <v>17771</v>
      </c>
      <c r="D6119" s="150">
        <v>346904</v>
      </c>
      <c r="E6119" s="150">
        <v>289924</v>
      </c>
      <c r="F6119" s="150" t="s">
        <v>22172</v>
      </c>
    </row>
    <row r="6120" spans="1:6" x14ac:dyDescent="0.15">
      <c r="A6120" s="150" t="s">
        <v>8236</v>
      </c>
      <c r="B6120" s="150" t="s">
        <v>33075</v>
      </c>
      <c r="C6120" s="150" t="s">
        <v>17772</v>
      </c>
      <c r="D6120" s="150">
        <v>979929.3</v>
      </c>
      <c r="E6120" s="150">
        <v>1051591.24</v>
      </c>
      <c r="F6120" s="150" t="s">
        <v>22129</v>
      </c>
    </row>
    <row r="6121" spans="1:6" x14ac:dyDescent="0.15">
      <c r="A6121" s="150" t="s">
        <v>24075</v>
      </c>
      <c r="B6121" s="150" t="s">
        <v>33076</v>
      </c>
      <c r="C6121" s="150" t="s">
        <v>17773</v>
      </c>
      <c r="D6121" s="150">
        <v>3183600</v>
      </c>
      <c r="E6121" s="150">
        <v>3821500</v>
      </c>
      <c r="F6121" s="150" t="s">
        <v>22160</v>
      </c>
    </row>
    <row r="6122" spans="1:6" x14ac:dyDescent="0.15">
      <c r="A6122" s="150" t="s">
        <v>24076</v>
      </c>
      <c r="B6122" s="150" t="s">
        <v>33077</v>
      </c>
      <c r="C6122" s="150" t="s">
        <v>17774</v>
      </c>
      <c r="D6122" s="150">
        <v>4018486</v>
      </c>
      <c r="E6122" s="150">
        <v>4406000</v>
      </c>
      <c r="F6122" s="150" t="s">
        <v>33078</v>
      </c>
    </row>
    <row r="6123" spans="1:6" x14ac:dyDescent="0.15">
      <c r="A6123" s="150" t="s">
        <v>24077</v>
      </c>
      <c r="B6123" s="150" t="s">
        <v>33079</v>
      </c>
      <c r="C6123" s="150" t="s">
        <v>17775</v>
      </c>
      <c r="D6123" s="150">
        <v>781155.9</v>
      </c>
      <c r="E6123" s="150">
        <v>1225649.8799999999</v>
      </c>
      <c r="F6123" s="150" t="s">
        <v>18774</v>
      </c>
    </row>
    <row r="6124" spans="1:6" x14ac:dyDescent="0.15">
      <c r="A6124" s="150" t="s">
        <v>24078</v>
      </c>
      <c r="B6124" s="150" t="s">
        <v>33080</v>
      </c>
      <c r="C6124" s="150" t="s">
        <v>2090</v>
      </c>
      <c r="D6124" s="150">
        <v>4353770</v>
      </c>
      <c r="E6124" s="150">
        <v>5026742</v>
      </c>
      <c r="F6124" s="150" t="s">
        <v>22137</v>
      </c>
    </row>
    <row r="6125" spans="1:6" x14ac:dyDescent="0.15">
      <c r="A6125" s="150" t="s">
        <v>24079</v>
      </c>
      <c r="B6125" s="150" t="s">
        <v>33081</v>
      </c>
      <c r="C6125" s="150" t="s">
        <v>17776</v>
      </c>
      <c r="D6125" s="150">
        <v>1895028.56</v>
      </c>
      <c r="E6125" s="150">
        <v>2766710</v>
      </c>
      <c r="F6125" s="150" t="s">
        <v>18774</v>
      </c>
    </row>
    <row r="6126" spans="1:6" x14ac:dyDescent="0.15">
      <c r="A6126" s="150" t="s">
        <v>24080</v>
      </c>
      <c r="B6126" s="150" t="s">
        <v>33082</v>
      </c>
      <c r="C6126" s="150" t="s">
        <v>17777</v>
      </c>
      <c r="D6126" s="150">
        <v>4134000</v>
      </c>
      <c r="E6126" s="150">
        <v>3934000</v>
      </c>
      <c r="F6126" s="150" t="s">
        <v>24545</v>
      </c>
    </row>
    <row r="6127" spans="1:6" x14ac:dyDescent="0.15">
      <c r="A6127" s="150" t="s">
        <v>3143</v>
      </c>
      <c r="B6127" s="150" t="s">
        <v>17778</v>
      </c>
      <c r="C6127" s="150" t="s">
        <v>18504</v>
      </c>
      <c r="D6127" s="150">
        <v>23260000</v>
      </c>
      <c r="E6127" s="150">
        <v>38970000</v>
      </c>
      <c r="F6127" s="150" t="s">
        <v>22086</v>
      </c>
    </row>
    <row r="6128" spans="1:6" x14ac:dyDescent="0.15">
      <c r="A6128" s="150" t="s">
        <v>3142</v>
      </c>
      <c r="B6128" s="150" t="s">
        <v>17780</v>
      </c>
      <c r="C6128" s="150" t="s">
        <v>17781</v>
      </c>
      <c r="D6128" s="150">
        <v>52100</v>
      </c>
      <c r="E6128" s="150">
        <v>50700</v>
      </c>
      <c r="F6128" s="150" t="s">
        <v>22139</v>
      </c>
    </row>
    <row r="6129" spans="1:6" x14ac:dyDescent="0.15">
      <c r="A6129" s="150" t="s">
        <v>24081</v>
      </c>
      <c r="B6129" s="150" t="s">
        <v>33083</v>
      </c>
      <c r="C6129" s="150" t="s">
        <v>17782</v>
      </c>
      <c r="D6129" s="150">
        <v>3582797.34</v>
      </c>
      <c r="E6129" s="150">
        <v>7089000</v>
      </c>
      <c r="F6129" s="150" t="s">
        <v>18774</v>
      </c>
    </row>
    <row r="6130" spans="1:6" x14ac:dyDescent="0.15">
      <c r="A6130" s="150" t="s">
        <v>26652</v>
      </c>
      <c r="B6130" s="150" t="s">
        <v>24657</v>
      </c>
      <c r="C6130" s="150" t="s">
        <v>14157</v>
      </c>
      <c r="D6130" s="150">
        <v>192270</v>
      </c>
      <c r="E6130" s="150">
        <v>283876</v>
      </c>
      <c r="F6130" s="150" t="s">
        <v>24484</v>
      </c>
    </row>
    <row r="6131" spans="1:6" x14ac:dyDescent="0.15">
      <c r="A6131" s="150" t="s">
        <v>1507</v>
      </c>
      <c r="B6131" s="150" t="s">
        <v>943</v>
      </c>
      <c r="C6131" s="150" t="s">
        <v>2247</v>
      </c>
      <c r="D6131" s="150">
        <v>153815</v>
      </c>
      <c r="E6131" s="150">
        <v>219930</v>
      </c>
      <c r="F6131" s="150" t="s">
        <v>18774</v>
      </c>
    </row>
    <row r="6132" spans="1:6" x14ac:dyDescent="0.15">
      <c r="A6132" s="150" t="s">
        <v>24082</v>
      </c>
      <c r="B6132" s="150" t="s">
        <v>33084</v>
      </c>
      <c r="C6132" s="150" t="s">
        <v>13209</v>
      </c>
      <c r="D6132" s="150">
        <v>620560</v>
      </c>
      <c r="E6132" s="150">
        <v>1178280</v>
      </c>
      <c r="F6132" s="150" t="s">
        <v>22052</v>
      </c>
    </row>
    <row r="6133" spans="1:6" x14ac:dyDescent="0.15">
      <c r="A6133" s="150" t="s">
        <v>24083</v>
      </c>
      <c r="B6133" s="150" t="s">
        <v>33085</v>
      </c>
      <c r="C6133" s="150" t="s">
        <v>17783</v>
      </c>
      <c r="D6133" s="150">
        <v>2733810</v>
      </c>
      <c r="E6133" s="150">
        <v>3503680</v>
      </c>
      <c r="F6133" s="150" t="s">
        <v>18774</v>
      </c>
    </row>
    <row r="6134" spans="1:6" x14ac:dyDescent="0.15">
      <c r="A6134" s="150" t="s">
        <v>24084</v>
      </c>
      <c r="B6134" s="150" t="s">
        <v>33086</v>
      </c>
      <c r="C6134" s="150" t="s">
        <v>17784</v>
      </c>
      <c r="D6134" s="150">
        <v>72000</v>
      </c>
      <c r="E6134" s="150">
        <v>8000</v>
      </c>
      <c r="F6134" s="150" t="s">
        <v>33087</v>
      </c>
    </row>
    <row r="6135" spans="1:6" x14ac:dyDescent="0.15">
      <c r="A6135" s="150" t="s">
        <v>3141</v>
      </c>
      <c r="B6135" s="150" t="s">
        <v>17786</v>
      </c>
      <c r="C6135" s="150" t="s">
        <v>2207</v>
      </c>
      <c r="D6135" s="150">
        <v>1214000</v>
      </c>
      <c r="E6135" s="150">
        <v>2377000</v>
      </c>
      <c r="F6135" s="150" t="s">
        <v>22138</v>
      </c>
    </row>
    <row r="6136" spans="1:6" x14ac:dyDescent="0.15">
      <c r="A6136" s="150" t="s">
        <v>26651</v>
      </c>
      <c r="B6136" s="150" t="s">
        <v>17787</v>
      </c>
      <c r="C6136" s="150" t="s">
        <v>17788</v>
      </c>
      <c r="D6136" s="150">
        <v>140000</v>
      </c>
      <c r="E6136" s="150">
        <v>412000</v>
      </c>
      <c r="F6136" s="150" t="s">
        <v>24659</v>
      </c>
    </row>
    <row r="6137" spans="1:6" x14ac:dyDescent="0.15">
      <c r="A6137" s="150" t="s">
        <v>24085</v>
      </c>
      <c r="B6137" s="150" t="s">
        <v>33088</v>
      </c>
      <c r="C6137" s="150" t="s">
        <v>17789</v>
      </c>
      <c r="D6137" s="150">
        <v>27675536</v>
      </c>
      <c r="E6137" s="150">
        <v>44962408</v>
      </c>
      <c r="F6137" s="150" t="s">
        <v>24497</v>
      </c>
    </row>
    <row r="6138" spans="1:6" x14ac:dyDescent="0.15">
      <c r="A6138" s="150" t="s">
        <v>24086</v>
      </c>
      <c r="B6138" s="150" t="s">
        <v>33089</v>
      </c>
      <c r="C6138" s="150" t="s">
        <v>2296</v>
      </c>
      <c r="D6138" s="150">
        <v>17623710.300000001</v>
      </c>
      <c r="E6138" s="150">
        <v>15279006.4</v>
      </c>
      <c r="F6138" s="150" t="s">
        <v>22078</v>
      </c>
    </row>
    <row r="6139" spans="1:6" x14ac:dyDescent="0.15">
      <c r="A6139" s="150" t="s">
        <v>24087</v>
      </c>
      <c r="B6139" s="150" t="s">
        <v>33090</v>
      </c>
      <c r="C6139" s="150" t="s">
        <v>17790</v>
      </c>
      <c r="D6139" s="150">
        <v>15908000</v>
      </c>
      <c r="E6139" s="150">
        <v>23664200</v>
      </c>
      <c r="F6139" s="150" t="s">
        <v>22060</v>
      </c>
    </row>
    <row r="6140" spans="1:6" x14ac:dyDescent="0.15">
      <c r="A6140" s="150" t="s">
        <v>24088</v>
      </c>
      <c r="B6140" s="150" t="s">
        <v>33091</v>
      </c>
      <c r="C6140" s="150" t="s">
        <v>2429</v>
      </c>
      <c r="D6140" s="150">
        <v>533670.18999999994</v>
      </c>
      <c r="E6140" s="150">
        <v>539931.80000000005</v>
      </c>
      <c r="F6140" s="150" t="s">
        <v>24579</v>
      </c>
    </row>
    <row r="6141" spans="1:6" x14ac:dyDescent="0.15">
      <c r="A6141" s="150" t="s">
        <v>24089</v>
      </c>
      <c r="B6141" s="150" t="s">
        <v>33092</v>
      </c>
      <c r="C6141" s="150" t="s">
        <v>2226</v>
      </c>
      <c r="D6141" s="150">
        <v>9158280</v>
      </c>
      <c r="E6141" s="150">
        <v>8027580</v>
      </c>
      <c r="F6141" s="150" t="s">
        <v>24650</v>
      </c>
    </row>
    <row r="6142" spans="1:6" x14ac:dyDescent="0.15">
      <c r="A6142" s="150" t="s">
        <v>24090</v>
      </c>
      <c r="B6142" s="150" t="s">
        <v>33093</v>
      </c>
      <c r="C6142" s="150" t="s">
        <v>17789</v>
      </c>
      <c r="D6142" s="150">
        <v>27258403</v>
      </c>
      <c r="E6142" s="150">
        <v>44962408</v>
      </c>
      <c r="F6142" s="150" t="s">
        <v>24497</v>
      </c>
    </row>
    <row r="6143" spans="1:6" x14ac:dyDescent="0.15">
      <c r="A6143" s="150" t="s">
        <v>3135</v>
      </c>
      <c r="B6143" s="150" t="s">
        <v>17791</v>
      </c>
      <c r="C6143" s="150" t="s">
        <v>2232</v>
      </c>
      <c r="D6143" s="150">
        <v>127500</v>
      </c>
      <c r="E6143" s="150">
        <v>178990</v>
      </c>
      <c r="F6143" s="150" t="s">
        <v>22133</v>
      </c>
    </row>
    <row r="6144" spans="1:6" x14ac:dyDescent="0.15">
      <c r="A6144" s="150" t="s">
        <v>3134</v>
      </c>
      <c r="B6144" s="150" t="s">
        <v>17792</v>
      </c>
      <c r="C6144" s="150" t="s">
        <v>17793</v>
      </c>
      <c r="D6144" s="150">
        <v>60000</v>
      </c>
      <c r="E6144" s="150">
        <v>170000</v>
      </c>
      <c r="F6144" s="150" t="s">
        <v>22108</v>
      </c>
    </row>
    <row r="6145" spans="1:6" x14ac:dyDescent="0.15">
      <c r="A6145" s="150" t="s">
        <v>24091</v>
      </c>
      <c r="B6145" s="150" t="s">
        <v>33094</v>
      </c>
      <c r="C6145" s="150" t="s">
        <v>17794</v>
      </c>
      <c r="D6145" s="150">
        <v>24490550</v>
      </c>
      <c r="E6145" s="150">
        <v>32883220</v>
      </c>
      <c r="F6145" s="150" t="s">
        <v>33095</v>
      </c>
    </row>
    <row r="6146" spans="1:6" x14ac:dyDescent="0.15">
      <c r="A6146" s="150" t="s">
        <v>26649</v>
      </c>
      <c r="B6146" s="150" t="s">
        <v>17796</v>
      </c>
      <c r="C6146" s="150" t="s">
        <v>17797</v>
      </c>
      <c r="D6146" s="150">
        <v>19243.150000000001</v>
      </c>
      <c r="E6146" s="150">
        <v>20211.900000000001</v>
      </c>
      <c r="F6146" s="150" t="s">
        <v>22136</v>
      </c>
    </row>
    <row r="6147" spans="1:6" x14ac:dyDescent="0.15">
      <c r="A6147" s="150" t="s">
        <v>1508</v>
      </c>
      <c r="B6147" s="150" t="s">
        <v>944</v>
      </c>
      <c r="C6147" s="150" t="s">
        <v>2248</v>
      </c>
      <c r="D6147" s="150">
        <v>134081</v>
      </c>
      <c r="E6147" s="150">
        <v>205644</v>
      </c>
      <c r="F6147" s="150" t="s">
        <v>18774</v>
      </c>
    </row>
    <row r="6148" spans="1:6" x14ac:dyDescent="0.15">
      <c r="A6148" s="150" t="s">
        <v>24092</v>
      </c>
      <c r="B6148" s="150" t="s">
        <v>33096</v>
      </c>
      <c r="C6148" s="150" t="s">
        <v>385</v>
      </c>
      <c r="D6148" s="150">
        <v>2074380</v>
      </c>
      <c r="E6148" s="150">
        <v>2982945.2</v>
      </c>
      <c r="F6148" s="150" t="s">
        <v>33097</v>
      </c>
    </row>
    <row r="6149" spans="1:6" x14ac:dyDescent="0.15">
      <c r="A6149" s="150" t="s">
        <v>3130</v>
      </c>
      <c r="B6149" s="150" t="s">
        <v>2422</v>
      </c>
      <c r="C6149" s="150" t="s">
        <v>2430</v>
      </c>
      <c r="D6149" s="150">
        <v>7639.4</v>
      </c>
      <c r="E6149" s="150">
        <v>6610.5</v>
      </c>
      <c r="F6149" s="150" t="s">
        <v>22140</v>
      </c>
    </row>
    <row r="6150" spans="1:6" x14ac:dyDescent="0.15">
      <c r="A6150" s="150" t="s">
        <v>1509</v>
      </c>
      <c r="B6150" s="150" t="s">
        <v>945</v>
      </c>
      <c r="C6150" s="150" t="s">
        <v>406</v>
      </c>
      <c r="D6150" s="150">
        <v>25125000</v>
      </c>
      <c r="E6150" s="150">
        <v>48025000</v>
      </c>
      <c r="F6150" s="150" t="s">
        <v>24497</v>
      </c>
    </row>
    <row r="6151" spans="1:6" x14ac:dyDescent="0.15">
      <c r="A6151" s="150" t="s">
        <v>1510</v>
      </c>
      <c r="B6151" s="150" t="s">
        <v>946</v>
      </c>
      <c r="C6151" s="150" t="s">
        <v>2249</v>
      </c>
      <c r="D6151" s="150">
        <v>13000</v>
      </c>
      <c r="E6151" s="150">
        <v>500000</v>
      </c>
      <c r="F6151" s="150" t="s">
        <v>24661</v>
      </c>
    </row>
    <row r="6152" spans="1:6" x14ac:dyDescent="0.15">
      <c r="A6152" s="150" t="s">
        <v>24093</v>
      </c>
      <c r="B6152" s="150" t="s">
        <v>33098</v>
      </c>
      <c r="C6152" s="150" t="s">
        <v>17798</v>
      </c>
      <c r="D6152" s="150">
        <v>1942059</v>
      </c>
      <c r="E6152" s="150">
        <v>760460</v>
      </c>
      <c r="F6152" s="150" t="s">
        <v>22067</v>
      </c>
    </row>
    <row r="6153" spans="1:6" x14ac:dyDescent="0.15">
      <c r="A6153" s="150" t="s">
        <v>22529</v>
      </c>
      <c r="B6153" s="150" t="s">
        <v>17799</v>
      </c>
      <c r="C6153" s="150" t="s">
        <v>17800</v>
      </c>
      <c r="D6153" s="150">
        <v>24690.400000000001</v>
      </c>
      <c r="E6153" s="150">
        <v>6048.4</v>
      </c>
      <c r="F6153" s="150" t="s">
        <v>24503</v>
      </c>
    </row>
    <row r="6154" spans="1:6" x14ac:dyDescent="0.15">
      <c r="A6154" s="150" t="s">
        <v>24094</v>
      </c>
      <c r="B6154" s="150" t="s">
        <v>33099</v>
      </c>
      <c r="C6154" s="150" t="s">
        <v>14623</v>
      </c>
      <c r="D6154" s="150">
        <v>2560579</v>
      </c>
      <c r="E6154" s="150">
        <v>4930627</v>
      </c>
      <c r="F6154" s="150" t="s">
        <v>27783</v>
      </c>
    </row>
    <row r="6155" spans="1:6" x14ac:dyDescent="0.15">
      <c r="A6155" s="150" t="s">
        <v>1511</v>
      </c>
      <c r="B6155" s="150" t="s">
        <v>947</v>
      </c>
      <c r="C6155" s="150" t="s">
        <v>2250</v>
      </c>
      <c r="D6155" s="150">
        <v>1004291</v>
      </c>
      <c r="E6155" s="150">
        <v>1630871</v>
      </c>
      <c r="F6155" s="150" t="s">
        <v>22067</v>
      </c>
    </row>
    <row r="6156" spans="1:6" x14ac:dyDescent="0.15">
      <c r="A6156" s="150" t="s">
        <v>3127</v>
      </c>
      <c r="B6156" s="150" t="s">
        <v>17801</v>
      </c>
      <c r="C6156" s="150" t="s">
        <v>17802</v>
      </c>
      <c r="D6156" s="150">
        <v>4475600</v>
      </c>
      <c r="E6156" s="150">
        <v>4745100</v>
      </c>
      <c r="F6156" s="150" t="s">
        <v>22128</v>
      </c>
    </row>
    <row r="6157" spans="1:6" x14ac:dyDescent="0.15">
      <c r="A6157" s="150" t="s">
        <v>24095</v>
      </c>
      <c r="B6157" s="150" t="s">
        <v>33100</v>
      </c>
      <c r="C6157" s="150" t="s">
        <v>16641</v>
      </c>
      <c r="D6157" s="150">
        <v>36082400</v>
      </c>
      <c r="E6157" s="150">
        <v>147961500</v>
      </c>
      <c r="F6157" s="150" t="s">
        <v>27942</v>
      </c>
    </row>
    <row r="6158" spans="1:6" x14ac:dyDescent="0.15">
      <c r="A6158" s="150" t="s">
        <v>24096</v>
      </c>
      <c r="B6158" s="150" t="s">
        <v>33101</v>
      </c>
      <c r="C6158" s="150" t="s">
        <v>17803</v>
      </c>
      <c r="D6158" s="150">
        <v>115020</v>
      </c>
      <c r="E6158" s="150">
        <v>89760</v>
      </c>
      <c r="F6158" s="150" t="s">
        <v>18774</v>
      </c>
    </row>
    <row r="6159" spans="1:6" x14ac:dyDescent="0.15">
      <c r="A6159" s="150" t="s">
        <v>24097</v>
      </c>
      <c r="B6159" s="150" t="s">
        <v>33102</v>
      </c>
      <c r="C6159" s="150" t="s">
        <v>17804</v>
      </c>
      <c r="D6159" s="150">
        <v>15608656.98</v>
      </c>
      <c r="E6159" s="150">
        <v>30686945</v>
      </c>
      <c r="F6159" s="150" t="s">
        <v>22060</v>
      </c>
    </row>
    <row r="6160" spans="1:6" x14ac:dyDescent="0.15">
      <c r="A6160" s="150" t="s">
        <v>26646</v>
      </c>
      <c r="B6160" s="150" t="s">
        <v>17805</v>
      </c>
      <c r="C6160" s="150" t="s">
        <v>17806</v>
      </c>
      <c r="D6160" s="150">
        <v>6220</v>
      </c>
      <c r="E6160" s="150">
        <v>9230</v>
      </c>
      <c r="F6160" s="150" t="s">
        <v>24663</v>
      </c>
    </row>
    <row r="6161" spans="1:6" x14ac:dyDescent="0.15">
      <c r="A6161" s="150" t="s">
        <v>24098</v>
      </c>
      <c r="B6161" s="150" t="s">
        <v>33103</v>
      </c>
      <c r="C6161" s="150" t="s">
        <v>17808</v>
      </c>
      <c r="D6161" s="150">
        <v>2277020</v>
      </c>
      <c r="E6161" s="150">
        <v>2294303</v>
      </c>
      <c r="F6161" s="150" t="s">
        <v>24465</v>
      </c>
    </row>
    <row r="6162" spans="1:6" x14ac:dyDescent="0.15">
      <c r="A6162" s="150" t="s">
        <v>24099</v>
      </c>
      <c r="B6162" s="150" t="s">
        <v>33104</v>
      </c>
      <c r="C6162" s="150" t="s">
        <v>17809</v>
      </c>
      <c r="D6162" s="150">
        <v>472150</v>
      </c>
      <c r="E6162" s="150">
        <v>1166475</v>
      </c>
      <c r="F6162" s="150" t="s">
        <v>22172</v>
      </c>
    </row>
    <row r="6163" spans="1:6" x14ac:dyDescent="0.15">
      <c r="A6163" s="150" t="s">
        <v>24100</v>
      </c>
      <c r="B6163" s="150" t="s">
        <v>33105</v>
      </c>
      <c r="C6163" s="150" t="s">
        <v>17810</v>
      </c>
      <c r="D6163" s="150">
        <v>19609850</v>
      </c>
      <c r="E6163" s="150">
        <v>20098900</v>
      </c>
      <c r="F6163" s="150" t="s">
        <v>22060</v>
      </c>
    </row>
    <row r="6164" spans="1:6" x14ac:dyDescent="0.15">
      <c r="A6164" s="150" t="s">
        <v>3125</v>
      </c>
      <c r="B6164" s="150" t="s">
        <v>17811</v>
      </c>
      <c r="C6164" s="150" t="s">
        <v>17812</v>
      </c>
      <c r="D6164" s="150">
        <v>73458800</v>
      </c>
      <c r="E6164" s="150">
        <v>78686500</v>
      </c>
      <c r="F6164" s="150" t="s">
        <v>22082</v>
      </c>
    </row>
    <row r="6165" spans="1:6" x14ac:dyDescent="0.15">
      <c r="A6165" s="150" t="s">
        <v>3123</v>
      </c>
      <c r="B6165" s="150" t="s">
        <v>17813</v>
      </c>
      <c r="C6165" s="150" t="s">
        <v>17814</v>
      </c>
      <c r="D6165" s="150">
        <v>203100</v>
      </c>
      <c r="E6165" s="150">
        <v>203100</v>
      </c>
      <c r="F6165" s="150" t="s">
        <v>22126</v>
      </c>
    </row>
    <row r="6166" spans="1:6" x14ac:dyDescent="0.15">
      <c r="A6166" s="150" t="s">
        <v>24101</v>
      </c>
      <c r="B6166" s="150" t="s">
        <v>33106</v>
      </c>
      <c r="C6166" s="150" t="s">
        <v>17815</v>
      </c>
      <c r="D6166" s="150">
        <v>178131.4</v>
      </c>
      <c r="E6166" s="150">
        <v>190931.4</v>
      </c>
      <c r="F6166" s="150" t="s">
        <v>22067</v>
      </c>
    </row>
    <row r="6167" spans="1:6" x14ac:dyDescent="0.15">
      <c r="A6167" s="150" t="s">
        <v>1512</v>
      </c>
      <c r="B6167" s="150" t="s">
        <v>948</v>
      </c>
      <c r="C6167" s="150" t="s">
        <v>2251</v>
      </c>
      <c r="D6167" s="150">
        <v>308000</v>
      </c>
      <c r="E6167" s="150">
        <v>1241790</v>
      </c>
      <c r="F6167" s="150" t="s">
        <v>18774</v>
      </c>
    </row>
    <row r="6168" spans="1:6" x14ac:dyDescent="0.15">
      <c r="A6168" s="150" t="s">
        <v>24102</v>
      </c>
      <c r="B6168" s="150" t="s">
        <v>33107</v>
      </c>
      <c r="C6168" s="150" t="s">
        <v>17728</v>
      </c>
      <c r="D6168" s="150">
        <v>4903000</v>
      </c>
      <c r="E6168" s="150">
        <v>2024700</v>
      </c>
      <c r="F6168" s="150" t="s">
        <v>24675</v>
      </c>
    </row>
    <row r="6169" spans="1:6" x14ac:dyDescent="0.15">
      <c r="A6169" s="150" t="s">
        <v>24103</v>
      </c>
      <c r="B6169" s="150" t="s">
        <v>33108</v>
      </c>
      <c r="C6169" s="150" t="s">
        <v>17596</v>
      </c>
      <c r="D6169" s="150">
        <v>10166778</v>
      </c>
      <c r="E6169" s="150">
        <v>42951286</v>
      </c>
      <c r="F6169" s="150" t="s">
        <v>28152</v>
      </c>
    </row>
    <row r="6170" spans="1:6" x14ac:dyDescent="0.15">
      <c r="A6170" s="150" t="s">
        <v>24104</v>
      </c>
      <c r="B6170" s="150" t="s">
        <v>33109</v>
      </c>
      <c r="C6170" s="150" t="s">
        <v>17816</v>
      </c>
      <c r="D6170" s="150">
        <v>47040000</v>
      </c>
      <c r="E6170" s="150">
        <v>61152000</v>
      </c>
      <c r="F6170" s="150" t="s">
        <v>22172</v>
      </c>
    </row>
    <row r="6171" spans="1:6" x14ac:dyDescent="0.15">
      <c r="A6171" s="150" t="s">
        <v>26644</v>
      </c>
      <c r="B6171" s="150" t="s">
        <v>17817</v>
      </c>
      <c r="C6171" s="150" t="s">
        <v>17818</v>
      </c>
      <c r="D6171" s="150">
        <v>37111</v>
      </c>
      <c r="E6171" s="150">
        <v>39578</v>
      </c>
      <c r="F6171" s="150" t="s">
        <v>24665</v>
      </c>
    </row>
    <row r="6172" spans="1:6" x14ac:dyDescent="0.15">
      <c r="A6172" s="150" t="s">
        <v>24105</v>
      </c>
      <c r="B6172" s="150" t="s">
        <v>33110</v>
      </c>
      <c r="C6172" s="150" t="s">
        <v>17820</v>
      </c>
      <c r="D6172" s="150">
        <v>14368131</v>
      </c>
      <c r="E6172" s="150">
        <v>27667000</v>
      </c>
      <c r="F6172" s="150" t="s">
        <v>24465</v>
      </c>
    </row>
    <row r="6173" spans="1:6" x14ac:dyDescent="0.15">
      <c r="A6173" s="150" t="s">
        <v>26643</v>
      </c>
      <c r="B6173" s="150" t="s">
        <v>17821</v>
      </c>
      <c r="C6173" s="150" t="s">
        <v>17822</v>
      </c>
      <c r="D6173" s="150">
        <v>2575650</v>
      </c>
      <c r="E6173" s="150">
        <v>1263000</v>
      </c>
      <c r="F6173" s="150" t="s">
        <v>14062</v>
      </c>
    </row>
    <row r="6174" spans="1:6" x14ac:dyDescent="0.15">
      <c r="A6174" s="150" t="s">
        <v>24106</v>
      </c>
      <c r="B6174" s="150" t="s">
        <v>33111</v>
      </c>
      <c r="C6174" s="150" t="s">
        <v>12742</v>
      </c>
      <c r="D6174" s="150">
        <v>1075000</v>
      </c>
      <c r="E6174" s="150">
        <v>3092513</v>
      </c>
      <c r="F6174" s="150" t="s">
        <v>24708</v>
      </c>
    </row>
    <row r="6175" spans="1:6" x14ac:dyDescent="0.15">
      <c r="A6175" s="150" t="s">
        <v>3120</v>
      </c>
      <c r="B6175" s="150" t="s">
        <v>24667</v>
      </c>
      <c r="C6175" s="150" t="s">
        <v>17824</v>
      </c>
      <c r="D6175" s="150">
        <v>370000</v>
      </c>
      <c r="E6175" s="150">
        <v>796000</v>
      </c>
      <c r="F6175" s="150" t="s">
        <v>22123</v>
      </c>
    </row>
    <row r="6176" spans="1:6" x14ac:dyDescent="0.15">
      <c r="A6176" s="150" t="s">
        <v>1513</v>
      </c>
      <c r="B6176" s="150" t="s">
        <v>949</v>
      </c>
      <c r="C6176" s="150" t="s">
        <v>2184</v>
      </c>
      <c r="D6176" s="150">
        <v>1022500</v>
      </c>
      <c r="E6176" s="150">
        <v>1102000</v>
      </c>
      <c r="F6176" s="150" t="s">
        <v>22157</v>
      </c>
    </row>
    <row r="6177" spans="1:6" x14ac:dyDescent="0.15">
      <c r="A6177" s="150" t="s">
        <v>22524</v>
      </c>
      <c r="B6177" s="150" t="s">
        <v>17825</v>
      </c>
      <c r="C6177" s="150" t="s">
        <v>17826</v>
      </c>
      <c r="D6177" s="150">
        <v>3731744</v>
      </c>
      <c r="E6177" s="150">
        <v>4112504</v>
      </c>
      <c r="F6177" s="150" t="s">
        <v>24501</v>
      </c>
    </row>
    <row r="6178" spans="1:6" x14ac:dyDescent="0.15">
      <c r="A6178" s="150" t="s">
        <v>24107</v>
      </c>
      <c r="B6178" s="150" t="s">
        <v>33112</v>
      </c>
      <c r="C6178" s="150" t="s">
        <v>17827</v>
      </c>
      <c r="D6178" s="150">
        <v>15085951.4</v>
      </c>
      <c r="E6178" s="150">
        <v>53027321.299999997</v>
      </c>
      <c r="F6178" s="150" t="s">
        <v>30013</v>
      </c>
    </row>
    <row r="6179" spans="1:6" x14ac:dyDescent="0.15">
      <c r="A6179" s="150" t="s">
        <v>24108</v>
      </c>
      <c r="B6179" s="150" t="s">
        <v>33113</v>
      </c>
      <c r="C6179" s="150" t="s">
        <v>17828</v>
      </c>
      <c r="D6179" s="150">
        <v>663944</v>
      </c>
      <c r="E6179" s="150">
        <v>405322</v>
      </c>
      <c r="F6179" s="150" t="s">
        <v>18774</v>
      </c>
    </row>
    <row r="6180" spans="1:6" x14ac:dyDescent="0.15">
      <c r="A6180" s="150" t="s">
        <v>26638</v>
      </c>
      <c r="B6180" s="150" t="s">
        <v>17829</v>
      </c>
      <c r="C6180" s="150" t="s">
        <v>17830</v>
      </c>
      <c r="D6180" s="150">
        <v>295535</v>
      </c>
      <c r="E6180" s="150">
        <v>295785</v>
      </c>
      <c r="F6180" s="150" t="s">
        <v>18774</v>
      </c>
    </row>
    <row r="6181" spans="1:6" x14ac:dyDescent="0.15">
      <c r="A6181" s="150" t="s">
        <v>24109</v>
      </c>
      <c r="B6181" s="150" t="s">
        <v>33114</v>
      </c>
      <c r="C6181" s="150" t="s">
        <v>17831</v>
      </c>
      <c r="D6181" s="150">
        <v>6111760</v>
      </c>
      <c r="E6181" s="150">
        <v>8422440</v>
      </c>
      <c r="F6181" s="150" t="s">
        <v>30170</v>
      </c>
    </row>
    <row r="6182" spans="1:6" x14ac:dyDescent="0.15">
      <c r="A6182" s="150" t="s">
        <v>24110</v>
      </c>
      <c r="B6182" s="150" t="s">
        <v>33115</v>
      </c>
      <c r="C6182" s="150" t="s">
        <v>14272</v>
      </c>
      <c r="D6182" s="150">
        <v>9632</v>
      </c>
      <c r="E6182" s="150">
        <v>10777</v>
      </c>
      <c r="F6182" s="150" t="s">
        <v>22136</v>
      </c>
    </row>
    <row r="6183" spans="1:6" x14ac:dyDescent="0.15">
      <c r="A6183" s="150" t="s">
        <v>24111</v>
      </c>
      <c r="B6183" s="150" t="s">
        <v>33116</v>
      </c>
      <c r="C6183" s="150" t="s">
        <v>14182</v>
      </c>
      <c r="D6183" s="150">
        <v>150710</v>
      </c>
      <c r="E6183" s="150">
        <v>155000</v>
      </c>
      <c r="F6183" s="150" t="s">
        <v>18774</v>
      </c>
    </row>
    <row r="6184" spans="1:6" x14ac:dyDescent="0.15">
      <c r="A6184" s="150" t="s">
        <v>24112</v>
      </c>
      <c r="B6184" s="150" t="s">
        <v>33117</v>
      </c>
      <c r="C6184" s="150" t="s">
        <v>17832</v>
      </c>
      <c r="D6184" s="150">
        <v>751000</v>
      </c>
      <c r="E6184" s="150">
        <v>1333064</v>
      </c>
      <c r="F6184" s="150" t="s">
        <v>33118</v>
      </c>
    </row>
    <row r="6185" spans="1:6" x14ac:dyDescent="0.15">
      <c r="A6185" s="150" t="s">
        <v>24113</v>
      </c>
      <c r="B6185" s="150" t="s">
        <v>33119</v>
      </c>
      <c r="C6185" s="150" t="s">
        <v>17516</v>
      </c>
      <c r="D6185" s="150">
        <v>333500</v>
      </c>
      <c r="E6185" s="150">
        <v>7900000</v>
      </c>
      <c r="F6185" s="150" t="s">
        <v>22053</v>
      </c>
    </row>
    <row r="6186" spans="1:6" x14ac:dyDescent="0.15">
      <c r="A6186" s="150" t="s">
        <v>24114</v>
      </c>
      <c r="B6186" s="150" t="s">
        <v>33120</v>
      </c>
      <c r="C6186" s="150" t="s">
        <v>17834</v>
      </c>
      <c r="D6186" s="150">
        <v>184900</v>
      </c>
      <c r="E6186" s="150">
        <v>209070</v>
      </c>
      <c r="F6186" s="150" t="s">
        <v>22136</v>
      </c>
    </row>
    <row r="6187" spans="1:6" x14ac:dyDescent="0.15">
      <c r="A6187" s="150" t="s">
        <v>24115</v>
      </c>
      <c r="B6187" s="150" t="s">
        <v>33121</v>
      </c>
      <c r="C6187" s="150" t="s">
        <v>17835</v>
      </c>
      <c r="D6187" s="150">
        <v>92900</v>
      </c>
      <c r="E6187" s="150">
        <v>289320</v>
      </c>
      <c r="F6187" s="150" t="s">
        <v>24465</v>
      </c>
    </row>
    <row r="6188" spans="1:6" x14ac:dyDescent="0.15">
      <c r="A6188" s="150" t="s">
        <v>26637</v>
      </c>
      <c r="B6188" s="150" t="s">
        <v>17836</v>
      </c>
      <c r="C6188" s="150" t="s">
        <v>17837</v>
      </c>
      <c r="D6188" s="150">
        <v>2840000</v>
      </c>
      <c r="E6188" s="150">
        <v>4668000</v>
      </c>
      <c r="F6188" s="150" t="s">
        <v>22122</v>
      </c>
    </row>
    <row r="6189" spans="1:6" x14ac:dyDescent="0.15">
      <c r="A6189" s="150" t="s">
        <v>24116</v>
      </c>
      <c r="B6189" s="150" t="s">
        <v>33122</v>
      </c>
      <c r="C6189" s="150" t="s">
        <v>17838</v>
      </c>
      <c r="D6189" s="150">
        <v>31806040</v>
      </c>
      <c r="E6189" s="150">
        <v>36390100</v>
      </c>
      <c r="F6189" s="150" t="s">
        <v>30794</v>
      </c>
    </row>
    <row r="6190" spans="1:6" x14ac:dyDescent="0.15">
      <c r="A6190" s="150" t="s">
        <v>24117</v>
      </c>
      <c r="B6190" s="150" t="s">
        <v>33123</v>
      </c>
      <c r="C6190" s="150" t="s">
        <v>16664</v>
      </c>
      <c r="D6190" s="150">
        <v>729040</v>
      </c>
      <c r="E6190" s="150">
        <v>2292000</v>
      </c>
      <c r="F6190" s="150" t="s">
        <v>22058</v>
      </c>
    </row>
    <row r="6191" spans="1:6" x14ac:dyDescent="0.15">
      <c r="A6191" s="150" t="s">
        <v>3117</v>
      </c>
      <c r="B6191" s="150" t="s">
        <v>17840</v>
      </c>
      <c r="C6191" s="150" t="s">
        <v>17841</v>
      </c>
      <c r="D6191" s="150">
        <v>200500</v>
      </c>
      <c r="E6191" s="150">
        <v>250600</v>
      </c>
      <c r="F6191" s="150" t="s">
        <v>22103</v>
      </c>
    </row>
    <row r="6192" spans="1:6" x14ac:dyDescent="0.15">
      <c r="A6192" s="150" t="s">
        <v>22522</v>
      </c>
      <c r="B6192" s="150" t="s">
        <v>17842</v>
      </c>
      <c r="C6192" s="150" t="s">
        <v>17843</v>
      </c>
      <c r="D6192" s="150">
        <v>20241</v>
      </c>
      <c r="E6192" s="150">
        <v>20241</v>
      </c>
      <c r="F6192" s="150" t="s">
        <v>24459</v>
      </c>
    </row>
    <row r="6193" spans="1:6" x14ac:dyDescent="0.15">
      <c r="A6193" s="150" t="s">
        <v>3116</v>
      </c>
      <c r="B6193" s="150" t="s">
        <v>17844</v>
      </c>
      <c r="C6193" s="150" t="s">
        <v>17845</v>
      </c>
      <c r="D6193" s="150">
        <v>22080</v>
      </c>
      <c r="E6193" s="150">
        <v>31264</v>
      </c>
      <c r="F6193" s="150" t="s">
        <v>14062</v>
      </c>
    </row>
    <row r="6194" spans="1:6" x14ac:dyDescent="0.15">
      <c r="A6194" s="150" t="s">
        <v>24118</v>
      </c>
      <c r="B6194" s="150" t="s">
        <v>33124</v>
      </c>
      <c r="C6194" s="150" t="s">
        <v>17846</v>
      </c>
      <c r="D6194" s="150">
        <v>719240</v>
      </c>
      <c r="E6194" s="150">
        <v>778220</v>
      </c>
      <c r="F6194" s="150" t="s">
        <v>22060</v>
      </c>
    </row>
    <row r="6195" spans="1:6" x14ac:dyDescent="0.15">
      <c r="A6195" s="150" t="s">
        <v>3115</v>
      </c>
      <c r="B6195" s="150" t="s">
        <v>17847</v>
      </c>
      <c r="C6195" s="150" t="s">
        <v>17848</v>
      </c>
      <c r="D6195" s="150">
        <v>12894</v>
      </c>
      <c r="E6195" s="150">
        <v>18218</v>
      </c>
      <c r="F6195" s="150" t="s">
        <v>22121</v>
      </c>
    </row>
    <row r="6196" spans="1:6" x14ac:dyDescent="0.15">
      <c r="A6196" s="150" t="s">
        <v>24119</v>
      </c>
      <c r="B6196" s="150" t="s">
        <v>33125</v>
      </c>
      <c r="C6196" s="150" t="s">
        <v>17849</v>
      </c>
      <c r="D6196" s="150">
        <v>775335</v>
      </c>
      <c r="E6196" s="150">
        <v>750890</v>
      </c>
      <c r="F6196" s="150" t="s">
        <v>33126</v>
      </c>
    </row>
    <row r="6197" spans="1:6" x14ac:dyDescent="0.15">
      <c r="A6197" s="150" t="s">
        <v>24120</v>
      </c>
      <c r="B6197" s="150" t="s">
        <v>33127</v>
      </c>
      <c r="C6197" s="150" t="s">
        <v>17304</v>
      </c>
      <c r="D6197" s="150">
        <v>1825032</v>
      </c>
      <c r="E6197" s="150">
        <v>2377188</v>
      </c>
      <c r="F6197" s="150" t="s">
        <v>22067</v>
      </c>
    </row>
    <row r="6198" spans="1:6" x14ac:dyDescent="0.15">
      <c r="A6198" s="150" t="s">
        <v>24121</v>
      </c>
      <c r="B6198" s="150" t="s">
        <v>33128</v>
      </c>
      <c r="C6198" s="150" t="s">
        <v>17850</v>
      </c>
      <c r="D6198" s="150">
        <v>140000</v>
      </c>
      <c r="E6198" s="150">
        <v>130000</v>
      </c>
      <c r="F6198" s="150" t="s">
        <v>22104</v>
      </c>
    </row>
    <row r="6199" spans="1:6" x14ac:dyDescent="0.15">
      <c r="A6199" s="150" t="s">
        <v>22521</v>
      </c>
      <c r="B6199" s="150" t="s">
        <v>17851</v>
      </c>
      <c r="C6199" s="150" t="s">
        <v>17852</v>
      </c>
      <c r="D6199" s="150">
        <v>7358000</v>
      </c>
      <c r="E6199" s="150">
        <v>8116700</v>
      </c>
      <c r="F6199" s="150" t="s">
        <v>22067</v>
      </c>
    </row>
    <row r="6200" spans="1:6" x14ac:dyDescent="0.15">
      <c r="A6200" s="150" t="s">
        <v>24122</v>
      </c>
      <c r="B6200" s="150" t="s">
        <v>33129</v>
      </c>
      <c r="C6200" s="150" t="s">
        <v>17853</v>
      </c>
      <c r="D6200" s="150">
        <v>8100000</v>
      </c>
      <c r="E6200" s="150">
        <v>19800000</v>
      </c>
      <c r="F6200" s="150" t="s">
        <v>33130</v>
      </c>
    </row>
    <row r="6201" spans="1:6" x14ac:dyDescent="0.15">
      <c r="A6201" s="150" t="s">
        <v>24123</v>
      </c>
      <c r="B6201" s="150" t="s">
        <v>33131</v>
      </c>
      <c r="C6201" s="150" t="s">
        <v>17854</v>
      </c>
      <c r="D6201" s="150">
        <v>4500</v>
      </c>
      <c r="E6201" s="150">
        <v>5000</v>
      </c>
      <c r="F6201" s="150" t="s">
        <v>33132</v>
      </c>
    </row>
    <row r="6202" spans="1:6" x14ac:dyDescent="0.15">
      <c r="A6202" s="150" t="s">
        <v>22520</v>
      </c>
      <c r="B6202" s="150" t="s">
        <v>17856</v>
      </c>
      <c r="C6202" s="150" t="s">
        <v>17187</v>
      </c>
      <c r="D6202" s="150">
        <v>466860</v>
      </c>
      <c r="E6202" s="150">
        <v>673817</v>
      </c>
      <c r="F6202" s="150" t="s">
        <v>22089</v>
      </c>
    </row>
    <row r="6203" spans="1:6" x14ac:dyDescent="0.15">
      <c r="A6203" s="150" t="s">
        <v>24124</v>
      </c>
      <c r="B6203" s="150" t="s">
        <v>33133</v>
      </c>
      <c r="C6203" s="150" t="s">
        <v>17857</v>
      </c>
      <c r="D6203" s="150">
        <v>4486493</v>
      </c>
      <c r="E6203" s="150">
        <v>3278193</v>
      </c>
      <c r="F6203" s="150" t="s">
        <v>22060</v>
      </c>
    </row>
    <row r="6204" spans="1:6" x14ac:dyDescent="0.15">
      <c r="A6204" s="150" t="s">
        <v>24125</v>
      </c>
      <c r="B6204" s="150" t="s">
        <v>33134</v>
      </c>
      <c r="C6204" s="150" t="s">
        <v>13985</v>
      </c>
      <c r="D6204" s="150">
        <v>984000</v>
      </c>
      <c r="E6204" s="150">
        <v>1137000</v>
      </c>
      <c r="F6204" s="150" t="s">
        <v>18774</v>
      </c>
    </row>
    <row r="6205" spans="1:6" x14ac:dyDescent="0.15">
      <c r="A6205" s="150" t="s">
        <v>26635</v>
      </c>
      <c r="B6205" s="150" t="s">
        <v>17858</v>
      </c>
      <c r="C6205" s="150" t="s">
        <v>12498</v>
      </c>
      <c r="D6205" s="150">
        <v>61831</v>
      </c>
      <c r="E6205" s="150">
        <v>64317</v>
      </c>
      <c r="F6205" s="150" t="s">
        <v>24498</v>
      </c>
    </row>
    <row r="6206" spans="1:6" x14ac:dyDescent="0.15">
      <c r="A6206" s="150" t="s">
        <v>26634</v>
      </c>
      <c r="B6206" s="150" t="s">
        <v>17859</v>
      </c>
      <c r="C6206" s="150" t="s">
        <v>13865</v>
      </c>
      <c r="D6206" s="150">
        <v>612300</v>
      </c>
      <c r="E6206" s="150">
        <v>1184450</v>
      </c>
      <c r="F6206" s="150" t="s">
        <v>18774</v>
      </c>
    </row>
    <row r="6207" spans="1:6" x14ac:dyDescent="0.15">
      <c r="A6207" s="150" t="s">
        <v>24126</v>
      </c>
      <c r="B6207" s="150" t="s">
        <v>33135</v>
      </c>
      <c r="C6207" s="150" t="s">
        <v>17860</v>
      </c>
      <c r="D6207" s="150">
        <v>3992350</v>
      </c>
      <c r="E6207" s="150">
        <v>3868950</v>
      </c>
      <c r="F6207" s="150" t="s">
        <v>30659</v>
      </c>
    </row>
    <row r="6208" spans="1:6" x14ac:dyDescent="0.15">
      <c r="A6208" s="150" t="s">
        <v>24127</v>
      </c>
      <c r="B6208" s="150" t="s">
        <v>33136</v>
      </c>
      <c r="C6208" s="150" t="s">
        <v>2903</v>
      </c>
      <c r="D6208" s="150">
        <v>1891547</v>
      </c>
      <c r="E6208" s="150">
        <v>5831380</v>
      </c>
      <c r="F6208" s="150" t="s">
        <v>22161</v>
      </c>
    </row>
    <row r="6209" spans="1:6" x14ac:dyDescent="0.15">
      <c r="A6209" s="150" t="s">
        <v>3110</v>
      </c>
      <c r="B6209" s="150" t="s">
        <v>950</v>
      </c>
      <c r="C6209" s="150" t="s">
        <v>2252</v>
      </c>
      <c r="D6209" s="150">
        <v>998900</v>
      </c>
      <c r="E6209" s="150">
        <v>1340144</v>
      </c>
      <c r="F6209" s="150" t="s">
        <v>24485</v>
      </c>
    </row>
    <row r="6210" spans="1:6" x14ac:dyDescent="0.15">
      <c r="A6210" s="150" t="s">
        <v>24128</v>
      </c>
      <c r="B6210" s="150" t="s">
        <v>33137</v>
      </c>
      <c r="C6210" s="150" t="s">
        <v>17861</v>
      </c>
      <c r="D6210" s="150">
        <v>100251202</v>
      </c>
      <c r="E6210" s="150">
        <v>108050722</v>
      </c>
      <c r="F6210" s="150" t="s">
        <v>22150</v>
      </c>
    </row>
    <row r="6211" spans="1:6" x14ac:dyDescent="0.15">
      <c r="A6211" s="150" t="s">
        <v>24129</v>
      </c>
      <c r="B6211" s="150" t="s">
        <v>33138</v>
      </c>
      <c r="C6211" s="150" t="s">
        <v>17862</v>
      </c>
      <c r="D6211" s="150">
        <v>68283600</v>
      </c>
      <c r="E6211" s="150">
        <v>72526000</v>
      </c>
      <c r="F6211" s="150" t="s">
        <v>22172</v>
      </c>
    </row>
    <row r="6212" spans="1:6" x14ac:dyDescent="0.15">
      <c r="A6212" s="150" t="s">
        <v>22519</v>
      </c>
      <c r="B6212" s="150" t="s">
        <v>17863</v>
      </c>
      <c r="C6212" s="150" t="s">
        <v>17864</v>
      </c>
      <c r="D6212" s="150">
        <v>240166</v>
      </c>
      <c r="E6212" s="150">
        <v>852641</v>
      </c>
      <c r="F6212" s="150" t="s">
        <v>22104</v>
      </c>
    </row>
    <row r="6213" spans="1:6" x14ac:dyDescent="0.15">
      <c r="A6213" s="150" t="s">
        <v>24130</v>
      </c>
      <c r="B6213" s="150" t="s">
        <v>33139</v>
      </c>
      <c r="C6213" s="150" t="s">
        <v>17865</v>
      </c>
      <c r="D6213" s="150">
        <v>12968.04</v>
      </c>
      <c r="E6213" s="150">
        <v>35685.5</v>
      </c>
      <c r="F6213" s="150" t="s">
        <v>22071</v>
      </c>
    </row>
    <row r="6214" spans="1:6" x14ac:dyDescent="0.15">
      <c r="A6214" s="150" t="s">
        <v>3106</v>
      </c>
      <c r="B6214" s="150" t="s">
        <v>17866</v>
      </c>
      <c r="C6214" s="150" t="s">
        <v>17867</v>
      </c>
      <c r="D6214" s="150">
        <v>177900</v>
      </c>
      <c r="E6214" s="150">
        <v>176150</v>
      </c>
      <c r="F6214" s="150" t="s">
        <v>22119</v>
      </c>
    </row>
    <row r="6215" spans="1:6" x14ac:dyDescent="0.15">
      <c r="A6215" s="150" t="s">
        <v>1514</v>
      </c>
      <c r="B6215" s="150" t="s">
        <v>951</v>
      </c>
      <c r="C6215" s="150" t="s">
        <v>2253</v>
      </c>
      <c r="D6215" s="150">
        <v>801900</v>
      </c>
      <c r="E6215" s="150">
        <v>2895700</v>
      </c>
      <c r="F6215" s="150" t="s">
        <v>18774</v>
      </c>
    </row>
    <row r="6216" spans="1:6" x14ac:dyDescent="0.15">
      <c r="A6216" s="150" t="s">
        <v>24131</v>
      </c>
      <c r="B6216" s="150" t="s">
        <v>33140</v>
      </c>
      <c r="C6216" s="150" t="s">
        <v>17868</v>
      </c>
      <c r="D6216" s="150">
        <v>1946003</v>
      </c>
      <c r="E6216" s="150">
        <v>2011100</v>
      </c>
      <c r="F6216" s="150" t="s">
        <v>22154</v>
      </c>
    </row>
    <row r="6217" spans="1:6" x14ac:dyDescent="0.15">
      <c r="A6217" s="150" t="s">
        <v>3105</v>
      </c>
      <c r="B6217" s="150" t="s">
        <v>17869</v>
      </c>
      <c r="C6217" s="150" t="s">
        <v>17870</v>
      </c>
      <c r="D6217" s="150">
        <v>1023150</v>
      </c>
      <c r="E6217" s="150">
        <v>1023150</v>
      </c>
      <c r="F6217" s="150" t="s">
        <v>22118</v>
      </c>
    </row>
    <row r="6218" spans="1:6" x14ac:dyDescent="0.15">
      <c r="A6218" s="150" t="s">
        <v>24132</v>
      </c>
      <c r="B6218" s="150" t="s">
        <v>33141</v>
      </c>
      <c r="C6218" s="150" t="s">
        <v>17871</v>
      </c>
      <c r="D6218" s="150">
        <v>5365300</v>
      </c>
      <c r="E6218" s="150">
        <v>10157200</v>
      </c>
      <c r="F6218" s="150" t="s">
        <v>22172</v>
      </c>
    </row>
    <row r="6219" spans="1:6" x14ac:dyDescent="0.15">
      <c r="A6219" s="150" t="s">
        <v>24133</v>
      </c>
      <c r="B6219" s="150" t="s">
        <v>33142</v>
      </c>
      <c r="C6219" s="150" t="s">
        <v>17872</v>
      </c>
      <c r="D6219" s="150">
        <v>476310</v>
      </c>
      <c r="E6219" s="150">
        <v>383806</v>
      </c>
      <c r="F6219" s="150" t="s">
        <v>22078</v>
      </c>
    </row>
    <row r="6220" spans="1:6" x14ac:dyDescent="0.15">
      <c r="A6220" s="150" t="s">
        <v>24134</v>
      </c>
      <c r="B6220" s="150" t="s">
        <v>33143</v>
      </c>
      <c r="C6220" s="150" t="s">
        <v>17873</v>
      </c>
      <c r="D6220" s="150">
        <v>25686817</v>
      </c>
      <c r="E6220" s="150">
        <v>25714000</v>
      </c>
      <c r="F6220" s="150" t="s">
        <v>22078</v>
      </c>
    </row>
    <row r="6221" spans="1:6" x14ac:dyDescent="0.15">
      <c r="A6221" s="150" t="s">
        <v>1515</v>
      </c>
      <c r="B6221" s="150" t="s">
        <v>17874</v>
      </c>
      <c r="C6221" s="150" t="s">
        <v>2254</v>
      </c>
      <c r="D6221" s="150">
        <v>7365251.2000000002</v>
      </c>
      <c r="E6221" s="150">
        <v>8052120</v>
      </c>
      <c r="F6221" s="150" t="s">
        <v>24669</v>
      </c>
    </row>
    <row r="6222" spans="1:6" x14ac:dyDescent="0.15">
      <c r="A6222" s="150" t="s">
        <v>24135</v>
      </c>
      <c r="B6222" s="150" t="s">
        <v>33144</v>
      </c>
      <c r="C6222" s="150" t="s">
        <v>17875</v>
      </c>
      <c r="D6222" s="150">
        <v>750000</v>
      </c>
      <c r="E6222" s="150">
        <v>660000</v>
      </c>
      <c r="F6222" s="150" t="s">
        <v>30492</v>
      </c>
    </row>
    <row r="6223" spans="1:6" x14ac:dyDescent="0.15">
      <c r="A6223" s="150" t="s">
        <v>24136</v>
      </c>
      <c r="B6223" s="150" t="s">
        <v>33145</v>
      </c>
      <c r="C6223" s="150" t="s">
        <v>17876</v>
      </c>
      <c r="D6223" s="150">
        <v>1361156</v>
      </c>
      <c r="E6223" s="150">
        <v>1141156</v>
      </c>
      <c r="F6223" s="150" t="s">
        <v>18774</v>
      </c>
    </row>
    <row r="6224" spans="1:6" x14ac:dyDescent="0.15">
      <c r="A6224" s="150" t="s">
        <v>24137</v>
      </c>
      <c r="B6224" s="150" t="s">
        <v>33146</v>
      </c>
      <c r="C6224" s="150" t="s">
        <v>17877</v>
      </c>
      <c r="D6224" s="150">
        <v>378804</v>
      </c>
      <c r="E6224" s="150">
        <v>674400</v>
      </c>
      <c r="F6224" s="150" t="s">
        <v>33147</v>
      </c>
    </row>
    <row r="6225" spans="1:6" x14ac:dyDescent="0.15">
      <c r="A6225" s="150" t="s">
        <v>3100</v>
      </c>
      <c r="B6225" s="150" t="s">
        <v>17879</v>
      </c>
      <c r="C6225" s="150" t="s">
        <v>17880</v>
      </c>
      <c r="D6225" s="150">
        <v>23479471</v>
      </c>
      <c r="E6225" s="150">
        <v>25219962</v>
      </c>
      <c r="F6225" s="150" t="s">
        <v>22053</v>
      </c>
    </row>
    <row r="6226" spans="1:6" x14ac:dyDescent="0.15">
      <c r="A6226" s="150" t="s">
        <v>24138</v>
      </c>
      <c r="B6226" s="150" t="s">
        <v>33148</v>
      </c>
      <c r="C6226" s="150" t="s">
        <v>17881</v>
      </c>
      <c r="D6226" s="150">
        <v>2720000</v>
      </c>
      <c r="E6226" s="150">
        <v>30172000</v>
      </c>
      <c r="F6226" s="150" t="s">
        <v>30512</v>
      </c>
    </row>
    <row r="6227" spans="1:6" x14ac:dyDescent="0.15">
      <c r="A6227" s="150" t="s">
        <v>22518</v>
      </c>
      <c r="B6227" s="150" t="s">
        <v>17882</v>
      </c>
      <c r="C6227" s="150" t="s">
        <v>17883</v>
      </c>
      <c r="D6227" s="150">
        <v>25384</v>
      </c>
      <c r="E6227" s="150">
        <v>34389</v>
      </c>
      <c r="F6227" s="150" t="s">
        <v>22071</v>
      </c>
    </row>
    <row r="6228" spans="1:6" x14ac:dyDescent="0.15">
      <c r="A6228" s="150" t="s">
        <v>3099</v>
      </c>
      <c r="B6228" s="150" t="s">
        <v>17884</v>
      </c>
      <c r="C6228" s="150" t="s">
        <v>17885</v>
      </c>
      <c r="D6228" s="150">
        <v>400000</v>
      </c>
      <c r="E6228" s="150">
        <v>815500</v>
      </c>
      <c r="F6228" s="150" t="s">
        <v>22116</v>
      </c>
    </row>
    <row r="6229" spans="1:6" x14ac:dyDescent="0.15">
      <c r="A6229" s="150" t="s">
        <v>3098</v>
      </c>
      <c r="B6229" s="150" t="s">
        <v>17886</v>
      </c>
      <c r="C6229" s="150" t="s">
        <v>17887</v>
      </c>
      <c r="D6229" s="150">
        <v>144703.9</v>
      </c>
      <c r="E6229" s="150">
        <v>163175.1</v>
      </c>
      <c r="F6229" s="150" t="s">
        <v>22115</v>
      </c>
    </row>
    <row r="6230" spans="1:6" x14ac:dyDescent="0.15">
      <c r="A6230" s="150" t="s">
        <v>3097</v>
      </c>
      <c r="B6230" s="150" t="s">
        <v>17888</v>
      </c>
      <c r="C6230" s="150" t="s">
        <v>16006</v>
      </c>
      <c r="D6230" s="150">
        <v>997600</v>
      </c>
      <c r="E6230" s="150">
        <v>780100</v>
      </c>
      <c r="F6230" s="150" t="s">
        <v>22114</v>
      </c>
    </row>
    <row r="6231" spans="1:6" x14ac:dyDescent="0.15">
      <c r="A6231" s="150" t="s">
        <v>24139</v>
      </c>
      <c r="B6231" s="150" t="s">
        <v>33149</v>
      </c>
      <c r="C6231" s="150" t="s">
        <v>12912</v>
      </c>
      <c r="D6231" s="150">
        <v>1529000</v>
      </c>
      <c r="E6231" s="150">
        <v>2101837</v>
      </c>
      <c r="F6231" s="150" t="s">
        <v>22060</v>
      </c>
    </row>
    <row r="6232" spans="1:6" x14ac:dyDescent="0.15">
      <c r="A6232" s="150" t="s">
        <v>22517</v>
      </c>
      <c r="B6232" s="150" t="s">
        <v>17889</v>
      </c>
      <c r="C6232" s="150" t="s">
        <v>17890</v>
      </c>
      <c r="D6232" s="150">
        <v>6501217.79</v>
      </c>
      <c r="E6232" s="150">
        <v>9532441.4900000002</v>
      </c>
      <c r="F6232" s="150" t="s">
        <v>22060</v>
      </c>
    </row>
    <row r="6233" spans="1:6" x14ac:dyDescent="0.15">
      <c r="A6233" s="150" t="s">
        <v>24140</v>
      </c>
      <c r="B6233" s="150" t="s">
        <v>33150</v>
      </c>
      <c r="C6233" s="150" t="s">
        <v>16130</v>
      </c>
      <c r="D6233" s="150">
        <v>1319400</v>
      </c>
      <c r="E6233" s="150">
        <v>1672800</v>
      </c>
      <c r="F6233" s="150" t="s">
        <v>27611</v>
      </c>
    </row>
    <row r="6234" spans="1:6" x14ac:dyDescent="0.15">
      <c r="A6234" s="150" t="s">
        <v>22516</v>
      </c>
      <c r="B6234" s="150" t="s">
        <v>17891</v>
      </c>
      <c r="C6234" s="150" t="s">
        <v>17892</v>
      </c>
      <c r="D6234" s="150">
        <v>289000</v>
      </c>
      <c r="E6234" s="150">
        <v>917080</v>
      </c>
      <c r="F6234" s="150" t="s">
        <v>24465</v>
      </c>
    </row>
    <row r="6235" spans="1:6" x14ac:dyDescent="0.15">
      <c r="A6235" s="150" t="s">
        <v>24141</v>
      </c>
      <c r="B6235" s="150" t="s">
        <v>33151</v>
      </c>
      <c r="C6235" s="150" t="s">
        <v>17893</v>
      </c>
      <c r="D6235" s="150">
        <v>2791800</v>
      </c>
      <c r="E6235" s="150">
        <v>6696460</v>
      </c>
      <c r="F6235" s="150" t="s">
        <v>33152</v>
      </c>
    </row>
    <row r="6236" spans="1:6" x14ac:dyDescent="0.15">
      <c r="A6236" s="150" t="s">
        <v>24142</v>
      </c>
      <c r="B6236" s="150" t="s">
        <v>33153</v>
      </c>
      <c r="C6236" s="150" t="s">
        <v>17894</v>
      </c>
      <c r="D6236" s="150">
        <v>13720000</v>
      </c>
      <c r="E6236" s="150">
        <v>36780000</v>
      </c>
      <c r="F6236" s="150" t="s">
        <v>24581</v>
      </c>
    </row>
    <row r="6237" spans="1:6" x14ac:dyDescent="0.15">
      <c r="A6237" s="150" t="s">
        <v>24143</v>
      </c>
      <c r="B6237" s="150" t="s">
        <v>33154</v>
      </c>
      <c r="C6237" s="150" t="s">
        <v>17895</v>
      </c>
      <c r="D6237" s="150">
        <v>11062080</v>
      </c>
      <c r="E6237" s="150">
        <v>30733208</v>
      </c>
      <c r="F6237" s="150" t="s">
        <v>33155</v>
      </c>
    </row>
    <row r="6238" spans="1:6" x14ac:dyDescent="0.15">
      <c r="A6238" s="150" t="s">
        <v>26629</v>
      </c>
      <c r="B6238" s="150" t="s">
        <v>17897</v>
      </c>
      <c r="C6238" s="150" t="s">
        <v>17898</v>
      </c>
      <c r="D6238" s="150">
        <v>69268</v>
      </c>
      <c r="E6238" s="150">
        <v>78354</v>
      </c>
      <c r="F6238" s="150" t="s">
        <v>22060</v>
      </c>
    </row>
    <row r="6239" spans="1:6" x14ac:dyDescent="0.15">
      <c r="A6239" s="150" t="s">
        <v>26628</v>
      </c>
      <c r="B6239" s="150" t="s">
        <v>17899</v>
      </c>
      <c r="C6239" s="150" t="s">
        <v>17900</v>
      </c>
      <c r="D6239" s="150">
        <v>537000</v>
      </c>
      <c r="E6239" s="150">
        <v>537000</v>
      </c>
      <c r="F6239" s="150" t="s">
        <v>18774</v>
      </c>
    </row>
    <row r="6240" spans="1:6" x14ac:dyDescent="0.15">
      <c r="A6240" s="150" t="s">
        <v>24144</v>
      </c>
      <c r="B6240" s="150" t="s">
        <v>33156</v>
      </c>
      <c r="C6240" s="150" t="s">
        <v>17901</v>
      </c>
      <c r="D6240" s="150">
        <v>41984071</v>
      </c>
      <c r="E6240" s="150">
        <v>53011651</v>
      </c>
      <c r="F6240" s="150" t="s">
        <v>33157</v>
      </c>
    </row>
    <row r="6241" spans="1:6" x14ac:dyDescent="0.15">
      <c r="A6241" s="150" t="s">
        <v>3095</v>
      </c>
      <c r="B6241" s="150" t="s">
        <v>17902</v>
      </c>
      <c r="C6241" s="150" t="s">
        <v>17903</v>
      </c>
      <c r="D6241" s="150">
        <v>286</v>
      </c>
      <c r="E6241" s="150">
        <v>320</v>
      </c>
      <c r="F6241" s="150" t="s">
        <v>22113</v>
      </c>
    </row>
    <row r="6242" spans="1:6" x14ac:dyDescent="0.15">
      <c r="A6242" s="150" t="s">
        <v>24145</v>
      </c>
      <c r="B6242" s="150" t="s">
        <v>33158</v>
      </c>
      <c r="C6242" s="150" t="s">
        <v>17904</v>
      </c>
      <c r="D6242" s="150">
        <v>398200</v>
      </c>
      <c r="E6242" s="150">
        <v>395960</v>
      </c>
      <c r="F6242" s="150" t="s">
        <v>22067</v>
      </c>
    </row>
    <row r="6243" spans="1:6" x14ac:dyDescent="0.15">
      <c r="A6243" s="150" t="s">
        <v>24146</v>
      </c>
      <c r="B6243" s="150" t="s">
        <v>33159</v>
      </c>
      <c r="C6243" s="150" t="s">
        <v>17765</v>
      </c>
      <c r="D6243" s="150">
        <v>64100</v>
      </c>
      <c r="E6243" s="150">
        <v>12772</v>
      </c>
      <c r="F6243" s="150" t="s">
        <v>33160</v>
      </c>
    </row>
    <row r="6244" spans="1:6" x14ac:dyDescent="0.15">
      <c r="A6244" s="150" t="s">
        <v>8246</v>
      </c>
      <c r="B6244" s="150" t="s">
        <v>33161</v>
      </c>
      <c r="C6244" s="150" t="s">
        <v>17906</v>
      </c>
      <c r="D6244" s="150">
        <v>419200</v>
      </c>
      <c r="E6244" s="150">
        <v>1611600</v>
      </c>
      <c r="F6244" s="150" t="s">
        <v>33162</v>
      </c>
    </row>
    <row r="6245" spans="1:6" x14ac:dyDescent="0.15">
      <c r="A6245" s="150" t="s">
        <v>24147</v>
      </c>
      <c r="B6245" s="150" t="s">
        <v>33163</v>
      </c>
      <c r="C6245" s="150" t="s">
        <v>13865</v>
      </c>
      <c r="D6245" s="150">
        <v>5512109</v>
      </c>
      <c r="E6245" s="150">
        <v>7238600</v>
      </c>
      <c r="F6245" s="150" t="s">
        <v>22093</v>
      </c>
    </row>
    <row r="6246" spans="1:6" x14ac:dyDescent="0.15">
      <c r="A6246" s="150" t="s">
        <v>22509</v>
      </c>
      <c r="B6246" s="150" t="s">
        <v>17908</v>
      </c>
      <c r="C6246" s="150" t="s">
        <v>17909</v>
      </c>
      <c r="D6246" s="150">
        <v>260000</v>
      </c>
      <c r="E6246" s="150">
        <v>549520</v>
      </c>
      <c r="F6246" s="150" t="s">
        <v>24496</v>
      </c>
    </row>
    <row r="6247" spans="1:6" x14ac:dyDescent="0.15">
      <c r="A6247" s="150" t="s">
        <v>24148</v>
      </c>
      <c r="B6247" s="150" t="s">
        <v>33164</v>
      </c>
      <c r="C6247" s="150" t="s">
        <v>17910</v>
      </c>
      <c r="D6247" s="150">
        <v>1586704</v>
      </c>
      <c r="E6247" s="150">
        <v>3615750</v>
      </c>
      <c r="F6247" s="150" t="s">
        <v>33165</v>
      </c>
    </row>
    <row r="6248" spans="1:6" x14ac:dyDescent="0.15">
      <c r="A6248" s="150" t="s">
        <v>33166</v>
      </c>
      <c r="B6248" s="150" t="s">
        <v>17912</v>
      </c>
      <c r="C6248" s="150" t="s">
        <v>17913</v>
      </c>
      <c r="D6248" s="150">
        <v>17100</v>
      </c>
      <c r="E6248" s="150">
        <v>11200</v>
      </c>
      <c r="F6248" s="150" t="s">
        <v>22088</v>
      </c>
    </row>
    <row r="6249" spans="1:6" x14ac:dyDescent="0.15">
      <c r="A6249" s="150" t="s">
        <v>3093</v>
      </c>
      <c r="B6249" s="150" t="s">
        <v>17914</v>
      </c>
      <c r="C6249" s="150" t="s">
        <v>17915</v>
      </c>
      <c r="D6249" s="150">
        <v>802750</v>
      </c>
      <c r="E6249" s="150">
        <v>1123010</v>
      </c>
      <c r="F6249" s="150" t="s">
        <v>22112</v>
      </c>
    </row>
    <row r="6250" spans="1:6" x14ac:dyDescent="0.15">
      <c r="A6250" s="150" t="s">
        <v>3092</v>
      </c>
      <c r="B6250" s="150" t="s">
        <v>17916</v>
      </c>
      <c r="C6250" s="150" t="s">
        <v>17917</v>
      </c>
      <c r="D6250" s="150">
        <v>51350000</v>
      </c>
      <c r="E6250" s="150">
        <v>840000</v>
      </c>
      <c r="F6250" s="150" t="s">
        <v>22111</v>
      </c>
    </row>
    <row r="6251" spans="1:6" x14ac:dyDescent="0.15">
      <c r="A6251" s="150" t="s">
        <v>33167</v>
      </c>
      <c r="B6251" s="150" t="s">
        <v>17918</v>
      </c>
      <c r="C6251" s="150" t="s">
        <v>17919</v>
      </c>
      <c r="D6251" s="150">
        <v>49295.199999999997</v>
      </c>
      <c r="E6251" s="150">
        <v>69148.800000000003</v>
      </c>
      <c r="F6251" s="150" t="s">
        <v>22053</v>
      </c>
    </row>
    <row r="6252" spans="1:6" x14ac:dyDescent="0.15">
      <c r="A6252" s="150" t="s">
        <v>26624</v>
      </c>
      <c r="B6252" s="150" t="s">
        <v>17920</v>
      </c>
      <c r="C6252" s="150" t="s">
        <v>17921</v>
      </c>
      <c r="D6252" s="150">
        <v>9000</v>
      </c>
      <c r="E6252" s="150">
        <v>2500</v>
      </c>
      <c r="F6252" s="150" t="s">
        <v>22071</v>
      </c>
    </row>
    <row r="6253" spans="1:6" x14ac:dyDescent="0.15">
      <c r="A6253" s="150" t="s">
        <v>33168</v>
      </c>
      <c r="B6253" s="150" t="s">
        <v>17922</v>
      </c>
      <c r="C6253" s="150" t="s">
        <v>17923</v>
      </c>
      <c r="D6253" s="150">
        <v>49500000</v>
      </c>
      <c r="E6253" s="150">
        <v>51000000</v>
      </c>
      <c r="F6253" s="150" t="s">
        <v>22172</v>
      </c>
    </row>
    <row r="6254" spans="1:6" x14ac:dyDescent="0.15">
      <c r="A6254" s="150" t="s">
        <v>33169</v>
      </c>
      <c r="B6254" s="150" t="s">
        <v>17924</v>
      </c>
      <c r="C6254" s="150" t="s">
        <v>17925</v>
      </c>
      <c r="D6254" s="150">
        <v>69445400</v>
      </c>
      <c r="E6254" s="150">
        <v>70880600</v>
      </c>
      <c r="F6254" s="150" t="s">
        <v>33170</v>
      </c>
    </row>
    <row r="6255" spans="1:6" x14ac:dyDescent="0.15">
      <c r="A6255" s="150" t="s">
        <v>33171</v>
      </c>
      <c r="B6255" s="150" t="s">
        <v>17926</v>
      </c>
      <c r="C6255" s="150" t="s">
        <v>17927</v>
      </c>
      <c r="D6255" s="150">
        <v>2115</v>
      </c>
      <c r="E6255" s="150">
        <v>2234</v>
      </c>
      <c r="F6255" s="150" t="s">
        <v>24529</v>
      </c>
    </row>
    <row r="6256" spans="1:6" x14ac:dyDescent="0.15">
      <c r="A6256" s="150" t="s">
        <v>3087</v>
      </c>
      <c r="B6256" s="150" t="s">
        <v>17928</v>
      </c>
      <c r="C6256" s="150" t="s">
        <v>17929</v>
      </c>
      <c r="D6256" s="150">
        <v>225960</v>
      </c>
      <c r="E6256" s="150">
        <v>437650</v>
      </c>
      <c r="F6256" s="150" t="s">
        <v>22107</v>
      </c>
    </row>
    <row r="6257" spans="1:6" x14ac:dyDescent="0.15">
      <c r="A6257" s="150" t="s">
        <v>1516</v>
      </c>
      <c r="B6257" s="150" t="s">
        <v>953</v>
      </c>
      <c r="C6257" s="150" t="s">
        <v>2255</v>
      </c>
      <c r="D6257" s="150">
        <v>3002424</v>
      </c>
      <c r="E6257" s="150">
        <v>3809774</v>
      </c>
      <c r="F6257" s="150" t="s">
        <v>22053</v>
      </c>
    </row>
    <row r="6258" spans="1:6" x14ac:dyDescent="0.15">
      <c r="A6258" s="150" t="s">
        <v>22502</v>
      </c>
      <c r="B6258" s="150" t="s">
        <v>17930</v>
      </c>
      <c r="C6258" s="150" t="s">
        <v>17931</v>
      </c>
      <c r="D6258" s="150">
        <v>657182</v>
      </c>
      <c r="E6258" s="150">
        <v>757182</v>
      </c>
      <c r="F6258" s="150" t="s">
        <v>22104</v>
      </c>
    </row>
    <row r="6259" spans="1:6" x14ac:dyDescent="0.15">
      <c r="A6259" s="150" t="s">
        <v>26623</v>
      </c>
      <c r="B6259" s="150" t="s">
        <v>17932</v>
      </c>
      <c r="C6259" s="150" t="s">
        <v>17933</v>
      </c>
      <c r="D6259" s="150">
        <v>86400</v>
      </c>
      <c r="E6259" s="150">
        <v>111600</v>
      </c>
      <c r="F6259" s="150" t="s">
        <v>24650</v>
      </c>
    </row>
    <row r="6260" spans="1:6" x14ac:dyDescent="0.15">
      <c r="A6260" s="150" t="s">
        <v>22501</v>
      </c>
      <c r="B6260" s="150" t="s">
        <v>17934</v>
      </c>
      <c r="C6260" s="150" t="s">
        <v>17935</v>
      </c>
      <c r="D6260" s="150">
        <v>29834</v>
      </c>
      <c r="E6260" s="150">
        <v>76032</v>
      </c>
      <c r="F6260" s="150" t="s">
        <v>22060</v>
      </c>
    </row>
    <row r="6261" spans="1:6" x14ac:dyDescent="0.15">
      <c r="A6261" s="150" t="s">
        <v>33172</v>
      </c>
      <c r="B6261" s="150" t="s">
        <v>17936</v>
      </c>
      <c r="C6261" s="150" t="s">
        <v>17937</v>
      </c>
      <c r="D6261" s="150">
        <v>1305994.2</v>
      </c>
      <c r="E6261" s="150">
        <v>656525.64</v>
      </c>
      <c r="F6261" s="150" t="s">
        <v>33173</v>
      </c>
    </row>
    <row r="6262" spans="1:6" x14ac:dyDescent="0.15">
      <c r="A6262" s="150" t="s">
        <v>33174</v>
      </c>
      <c r="B6262" s="150" t="s">
        <v>17938</v>
      </c>
      <c r="C6262" s="150" t="s">
        <v>17939</v>
      </c>
      <c r="D6262" s="150">
        <v>1050000</v>
      </c>
      <c r="E6262" s="150">
        <v>1100000</v>
      </c>
      <c r="F6262" s="150" t="s">
        <v>18774</v>
      </c>
    </row>
    <row r="6263" spans="1:6" x14ac:dyDescent="0.15">
      <c r="A6263" s="150" t="s">
        <v>3086</v>
      </c>
      <c r="B6263" s="150" t="s">
        <v>17940</v>
      </c>
      <c r="C6263" s="150" t="s">
        <v>17941</v>
      </c>
      <c r="D6263" s="150">
        <v>747200</v>
      </c>
      <c r="E6263" s="150">
        <v>784000</v>
      </c>
      <c r="F6263" s="150" t="s">
        <v>22106</v>
      </c>
    </row>
    <row r="6264" spans="1:6" x14ac:dyDescent="0.15">
      <c r="A6264" s="150" t="s">
        <v>22500</v>
      </c>
      <c r="B6264" s="150" t="s">
        <v>954</v>
      </c>
      <c r="C6264" s="150" t="s">
        <v>2256</v>
      </c>
      <c r="D6264" s="150">
        <v>38152</v>
      </c>
      <c r="E6264" s="150">
        <v>34152</v>
      </c>
      <c r="F6264" s="150" t="s">
        <v>22103</v>
      </c>
    </row>
    <row r="6265" spans="1:6" x14ac:dyDescent="0.15">
      <c r="A6265" s="150" t="s">
        <v>33175</v>
      </c>
      <c r="B6265" s="150" t="s">
        <v>17942</v>
      </c>
      <c r="C6265" s="150" t="s">
        <v>17943</v>
      </c>
      <c r="D6265" s="150">
        <v>395564</v>
      </c>
      <c r="E6265" s="150">
        <v>646362.72</v>
      </c>
      <c r="F6265" s="150" t="s">
        <v>24552</v>
      </c>
    </row>
    <row r="6266" spans="1:6" x14ac:dyDescent="0.15">
      <c r="A6266" s="150" t="s">
        <v>8256</v>
      </c>
      <c r="B6266" s="150" t="s">
        <v>33176</v>
      </c>
      <c r="C6266" s="150" t="s">
        <v>17944</v>
      </c>
      <c r="D6266" s="150">
        <v>499900</v>
      </c>
      <c r="E6266" s="150">
        <v>402653</v>
      </c>
      <c r="F6266" s="150" t="s">
        <v>24460</v>
      </c>
    </row>
    <row r="6267" spans="1:6" x14ac:dyDescent="0.15">
      <c r="A6267" s="150" t="s">
        <v>26622</v>
      </c>
      <c r="B6267" s="150" t="s">
        <v>17945</v>
      </c>
      <c r="C6267" s="150" t="s">
        <v>17946</v>
      </c>
      <c r="D6267" s="150">
        <v>131870</v>
      </c>
      <c r="E6267" s="150">
        <v>262183</v>
      </c>
      <c r="F6267" s="150" t="s">
        <v>24675</v>
      </c>
    </row>
    <row r="6268" spans="1:6" x14ac:dyDescent="0.15">
      <c r="A6268" s="150" t="s">
        <v>33177</v>
      </c>
      <c r="B6268" s="150" t="s">
        <v>17947</v>
      </c>
      <c r="C6268" s="150" t="s">
        <v>17948</v>
      </c>
      <c r="D6268" s="150">
        <v>4187820</v>
      </c>
      <c r="E6268" s="150">
        <v>2586920</v>
      </c>
      <c r="F6268" s="150" t="s">
        <v>24465</v>
      </c>
    </row>
    <row r="6269" spans="1:6" x14ac:dyDescent="0.15">
      <c r="A6269" s="150" t="s">
        <v>8259</v>
      </c>
      <c r="B6269" s="150" t="s">
        <v>33178</v>
      </c>
      <c r="C6269" s="150" t="s">
        <v>17949</v>
      </c>
      <c r="D6269" s="150">
        <v>2947291</v>
      </c>
      <c r="E6269" s="150">
        <v>6111080</v>
      </c>
      <c r="F6269" s="150" t="s">
        <v>32615</v>
      </c>
    </row>
    <row r="6270" spans="1:6" x14ac:dyDescent="0.15">
      <c r="A6270" s="150" t="s">
        <v>3080</v>
      </c>
      <c r="B6270" s="150" t="s">
        <v>17950</v>
      </c>
      <c r="C6270" s="150" t="s">
        <v>17951</v>
      </c>
      <c r="D6270" s="150">
        <v>9800</v>
      </c>
      <c r="E6270" s="150">
        <v>29000</v>
      </c>
      <c r="F6270" s="150" t="s">
        <v>22102</v>
      </c>
    </row>
    <row r="6271" spans="1:6" x14ac:dyDescent="0.15">
      <c r="A6271" s="150" t="s">
        <v>33179</v>
      </c>
      <c r="B6271" s="150" t="s">
        <v>17952</v>
      </c>
      <c r="C6271" s="150" t="s">
        <v>17953</v>
      </c>
      <c r="D6271" s="150">
        <v>1734600</v>
      </c>
      <c r="E6271" s="150">
        <v>2696600</v>
      </c>
      <c r="F6271" s="150" t="s">
        <v>24635</v>
      </c>
    </row>
    <row r="6272" spans="1:6" x14ac:dyDescent="0.15">
      <c r="A6272" s="150" t="s">
        <v>3079</v>
      </c>
      <c r="B6272" s="150" t="s">
        <v>17954</v>
      </c>
      <c r="C6272" s="150" t="s">
        <v>17955</v>
      </c>
      <c r="D6272" s="150">
        <v>87952.320000000007</v>
      </c>
      <c r="E6272" s="150">
        <v>89741.6</v>
      </c>
      <c r="F6272" s="150" t="s">
        <v>22101</v>
      </c>
    </row>
    <row r="6273" spans="1:6" x14ac:dyDescent="0.15">
      <c r="A6273" s="150" t="s">
        <v>33180</v>
      </c>
      <c r="B6273" s="150" t="s">
        <v>17957</v>
      </c>
      <c r="C6273" s="150" t="s">
        <v>17958</v>
      </c>
      <c r="D6273" s="150">
        <v>24115997</v>
      </c>
      <c r="E6273" s="150">
        <v>34773154</v>
      </c>
      <c r="F6273" s="150" t="s">
        <v>24477</v>
      </c>
    </row>
    <row r="6274" spans="1:6" x14ac:dyDescent="0.15">
      <c r="A6274" s="150" t="s">
        <v>33181</v>
      </c>
      <c r="B6274" s="150" t="s">
        <v>17959</v>
      </c>
      <c r="C6274" s="150" t="s">
        <v>17960</v>
      </c>
      <c r="D6274" s="150">
        <v>140000</v>
      </c>
      <c r="E6274" s="150">
        <v>288100</v>
      </c>
      <c r="F6274" s="150" t="s">
        <v>22116</v>
      </c>
    </row>
    <row r="6275" spans="1:6" x14ac:dyDescent="0.15">
      <c r="A6275" s="150" t="s">
        <v>33182</v>
      </c>
      <c r="B6275" s="150" t="s">
        <v>17961</v>
      </c>
      <c r="C6275" s="150" t="s">
        <v>17962</v>
      </c>
      <c r="D6275" s="150">
        <v>5450580</v>
      </c>
      <c r="E6275" s="150">
        <v>13462920</v>
      </c>
      <c r="F6275" s="150" t="s">
        <v>30501</v>
      </c>
    </row>
    <row r="6276" spans="1:6" x14ac:dyDescent="0.15">
      <c r="A6276" s="150" t="s">
        <v>33183</v>
      </c>
      <c r="B6276" s="150" t="s">
        <v>17963</v>
      </c>
      <c r="C6276" s="150" t="s">
        <v>17964</v>
      </c>
      <c r="D6276" s="150">
        <v>2672331.5</v>
      </c>
      <c r="E6276" s="150">
        <v>2669763.5</v>
      </c>
      <c r="F6276" s="150" t="s">
        <v>22052</v>
      </c>
    </row>
    <row r="6277" spans="1:6" x14ac:dyDescent="0.15">
      <c r="A6277" s="150" t="s">
        <v>33184</v>
      </c>
      <c r="B6277" s="150" t="s">
        <v>17965</v>
      </c>
      <c r="C6277" s="150" t="s">
        <v>17966</v>
      </c>
      <c r="D6277" s="150">
        <v>1905684</v>
      </c>
      <c r="E6277" s="150">
        <v>2234207</v>
      </c>
      <c r="F6277" s="150" t="s">
        <v>18774</v>
      </c>
    </row>
    <row r="6278" spans="1:6" x14ac:dyDescent="0.15">
      <c r="A6278" s="150" t="s">
        <v>33185</v>
      </c>
      <c r="B6278" s="150" t="s">
        <v>17967</v>
      </c>
      <c r="C6278" s="150" t="s">
        <v>17968</v>
      </c>
      <c r="D6278" s="150">
        <v>211428350</v>
      </c>
      <c r="E6278" s="150">
        <v>236949208</v>
      </c>
      <c r="F6278" s="150" t="s">
        <v>22111</v>
      </c>
    </row>
    <row r="6279" spans="1:6" x14ac:dyDescent="0.15">
      <c r="A6279" s="150" t="s">
        <v>3076</v>
      </c>
      <c r="B6279" s="150" t="s">
        <v>17969</v>
      </c>
      <c r="C6279" s="150" t="s">
        <v>17970</v>
      </c>
      <c r="D6279" s="150">
        <v>199353</v>
      </c>
      <c r="E6279" s="150">
        <v>53320.3</v>
      </c>
      <c r="F6279" s="150" t="s">
        <v>22078</v>
      </c>
    </row>
    <row r="6280" spans="1:6" x14ac:dyDescent="0.15">
      <c r="A6280" s="150" t="s">
        <v>33186</v>
      </c>
      <c r="B6280" s="150" t="s">
        <v>17971</v>
      </c>
      <c r="C6280" s="150" t="s">
        <v>16850</v>
      </c>
      <c r="D6280" s="150">
        <v>303620000</v>
      </c>
      <c r="E6280" s="150">
        <v>129238200</v>
      </c>
      <c r="F6280" s="150" t="s">
        <v>22111</v>
      </c>
    </row>
    <row r="6281" spans="1:6" x14ac:dyDescent="0.15">
      <c r="A6281" s="150" t="s">
        <v>26618</v>
      </c>
      <c r="B6281" s="150" t="s">
        <v>17972</v>
      </c>
      <c r="C6281" s="150" t="s">
        <v>2126</v>
      </c>
      <c r="D6281" s="150">
        <v>200504.6</v>
      </c>
      <c r="E6281" s="150">
        <v>271961.7</v>
      </c>
      <c r="F6281" s="150" t="s">
        <v>15506</v>
      </c>
    </row>
    <row r="6282" spans="1:6" x14ac:dyDescent="0.15">
      <c r="A6282" s="150" t="s">
        <v>33187</v>
      </c>
      <c r="B6282" s="150" t="s">
        <v>17973</v>
      </c>
      <c r="C6282" s="150" t="s">
        <v>1656</v>
      </c>
      <c r="D6282" s="150">
        <v>7761205</v>
      </c>
      <c r="E6282" s="150">
        <v>13600000</v>
      </c>
      <c r="F6282" s="150" t="s">
        <v>22082</v>
      </c>
    </row>
    <row r="6283" spans="1:6" x14ac:dyDescent="0.15">
      <c r="A6283" s="150" t="s">
        <v>3074</v>
      </c>
      <c r="B6283" s="150" t="s">
        <v>17974</v>
      </c>
      <c r="C6283" s="150" t="s">
        <v>17975</v>
      </c>
      <c r="D6283" s="150">
        <v>30120</v>
      </c>
      <c r="E6283" s="150">
        <v>70500</v>
      </c>
      <c r="F6283" s="150" t="s">
        <v>18774</v>
      </c>
    </row>
    <row r="6284" spans="1:6" x14ac:dyDescent="0.15">
      <c r="A6284" s="150" t="s">
        <v>26617</v>
      </c>
      <c r="B6284" s="150" t="s">
        <v>17976</v>
      </c>
      <c r="C6284" s="150" t="s">
        <v>17977</v>
      </c>
      <c r="D6284" s="150">
        <v>351118.82</v>
      </c>
      <c r="E6284" s="150">
        <v>485616.6</v>
      </c>
      <c r="F6284" s="150" t="s">
        <v>22065</v>
      </c>
    </row>
    <row r="6285" spans="1:6" x14ac:dyDescent="0.15">
      <c r="A6285" s="150" t="s">
        <v>3073</v>
      </c>
      <c r="B6285" s="150" t="s">
        <v>17978</v>
      </c>
      <c r="C6285" s="150" t="s">
        <v>17979</v>
      </c>
      <c r="D6285" s="150">
        <v>1320502</v>
      </c>
      <c r="E6285" s="150">
        <v>1466864</v>
      </c>
      <c r="F6285" s="150" t="s">
        <v>22100</v>
      </c>
    </row>
    <row r="6286" spans="1:6" x14ac:dyDescent="0.15">
      <c r="A6286" s="150" t="s">
        <v>33188</v>
      </c>
      <c r="B6286" s="150" t="s">
        <v>17980</v>
      </c>
      <c r="C6286" s="150" t="s">
        <v>17981</v>
      </c>
      <c r="D6286" s="150">
        <v>719960</v>
      </c>
      <c r="E6286" s="150">
        <v>858080</v>
      </c>
      <c r="F6286" s="150" t="s">
        <v>22120</v>
      </c>
    </row>
    <row r="6287" spans="1:6" x14ac:dyDescent="0.15">
      <c r="A6287" s="150" t="s">
        <v>26616</v>
      </c>
      <c r="B6287" s="150" t="s">
        <v>17982</v>
      </c>
      <c r="C6287" s="150" t="s">
        <v>16240</v>
      </c>
      <c r="D6287" s="150">
        <v>259420</v>
      </c>
      <c r="E6287" s="150">
        <v>391780</v>
      </c>
      <c r="F6287" s="150" t="s">
        <v>26668</v>
      </c>
    </row>
    <row r="6288" spans="1:6" x14ac:dyDescent="0.15">
      <c r="A6288" s="150" t="s">
        <v>22491</v>
      </c>
      <c r="B6288" s="150" t="s">
        <v>17983</v>
      </c>
      <c r="C6288" s="150" t="s">
        <v>17984</v>
      </c>
      <c r="D6288" s="150">
        <v>350990</v>
      </c>
      <c r="E6288" s="150">
        <v>362620</v>
      </c>
      <c r="F6288" s="150" t="s">
        <v>24485</v>
      </c>
    </row>
    <row r="6289" spans="1:6" x14ac:dyDescent="0.15">
      <c r="A6289" s="150" t="s">
        <v>3072</v>
      </c>
      <c r="B6289" s="150" t="s">
        <v>17985</v>
      </c>
      <c r="C6289" s="150" t="s">
        <v>17986</v>
      </c>
      <c r="D6289" s="150">
        <v>200.8</v>
      </c>
      <c r="E6289" s="150">
        <v>456.9</v>
      </c>
      <c r="F6289" s="150" t="s">
        <v>22099</v>
      </c>
    </row>
    <row r="6290" spans="1:6" x14ac:dyDescent="0.15">
      <c r="A6290" s="150" t="s">
        <v>3071</v>
      </c>
      <c r="B6290" s="150" t="s">
        <v>17987</v>
      </c>
      <c r="C6290" s="150" t="s">
        <v>16664</v>
      </c>
      <c r="D6290" s="150">
        <v>1135530</v>
      </c>
      <c r="E6290" s="150">
        <v>2292000</v>
      </c>
      <c r="F6290" s="150" t="s">
        <v>22058</v>
      </c>
    </row>
    <row r="6291" spans="1:6" x14ac:dyDescent="0.15">
      <c r="A6291" s="150" t="s">
        <v>33189</v>
      </c>
      <c r="B6291" s="150" t="s">
        <v>17988</v>
      </c>
      <c r="C6291" s="150" t="s">
        <v>17989</v>
      </c>
      <c r="D6291" s="150">
        <v>1171000</v>
      </c>
      <c r="E6291" s="150">
        <v>17800</v>
      </c>
      <c r="F6291" s="150" t="s">
        <v>22065</v>
      </c>
    </row>
    <row r="6292" spans="1:6" x14ac:dyDescent="0.15">
      <c r="A6292" s="150" t="s">
        <v>3068</v>
      </c>
      <c r="B6292" s="150" t="s">
        <v>17990</v>
      </c>
      <c r="C6292" s="150" t="s">
        <v>17063</v>
      </c>
      <c r="D6292" s="150">
        <v>705750</v>
      </c>
      <c r="E6292" s="150">
        <v>1257000</v>
      </c>
      <c r="F6292" s="150" t="s">
        <v>21896</v>
      </c>
    </row>
    <row r="6293" spans="1:6" x14ac:dyDescent="0.15">
      <c r="A6293" s="150" t="s">
        <v>33190</v>
      </c>
      <c r="B6293" s="150" t="s">
        <v>17991</v>
      </c>
      <c r="C6293" s="150" t="s">
        <v>17113</v>
      </c>
      <c r="D6293" s="150">
        <v>701933.68</v>
      </c>
      <c r="E6293" s="150">
        <v>701933.68</v>
      </c>
      <c r="F6293" s="150" t="s">
        <v>22067</v>
      </c>
    </row>
    <row r="6294" spans="1:6" x14ac:dyDescent="0.15">
      <c r="A6294" s="150" t="s">
        <v>22488</v>
      </c>
      <c r="B6294" s="150" t="s">
        <v>17992</v>
      </c>
      <c r="C6294" s="150" t="s">
        <v>13150</v>
      </c>
      <c r="D6294" s="150">
        <v>6294000</v>
      </c>
      <c r="E6294" s="150">
        <v>6508000</v>
      </c>
      <c r="F6294" s="150" t="s">
        <v>22053</v>
      </c>
    </row>
    <row r="6295" spans="1:6" x14ac:dyDescent="0.15">
      <c r="A6295" s="150" t="s">
        <v>1517</v>
      </c>
      <c r="B6295" s="150" t="s">
        <v>955</v>
      </c>
      <c r="C6295" s="150" t="s">
        <v>2185</v>
      </c>
      <c r="D6295" s="150">
        <v>62966</v>
      </c>
      <c r="E6295" s="150">
        <v>166998</v>
      </c>
      <c r="F6295" s="150" t="s">
        <v>24497</v>
      </c>
    </row>
    <row r="6296" spans="1:6" x14ac:dyDescent="0.15">
      <c r="A6296" s="150" t="s">
        <v>33191</v>
      </c>
      <c r="B6296" s="150" t="s">
        <v>17993</v>
      </c>
      <c r="C6296" s="150" t="s">
        <v>2153</v>
      </c>
      <c r="D6296" s="150">
        <v>89510</v>
      </c>
      <c r="E6296" s="150">
        <v>185562</v>
      </c>
      <c r="F6296" s="150" t="s">
        <v>18774</v>
      </c>
    </row>
    <row r="6297" spans="1:6" x14ac:dyDescent="0.15">
      <c r="A6297" s="150" t="s">
        <v>3065</v>
      </c>
      <c r="B6297" s="150" t="s">
        <v>17994</v>
      </c>
      <c r="C6297" s="150" t="s">
        <v>17995</v>
      </c>
      <c r="D6297" s="150">
        <v>346190</v>
      </c>
      <c r="E6297" s="150">
        <v>448500</v>
      </c>
      <c r="F6297" s="150" t="s">
        <v>22096</v>
      </c>
    </row>
    <row r="6298" spans="1:6" x14ac:dyDescent="0.15">
      <c r="A6298" s="150" t="s">
        <v>33192</v>
      </c>
      <c r="B6298" s="150" t="s">
        <v>17996</v>
      </c>
      <c r="C6298" s="150" t="s">
        <v>17997</v>
      </c>
      <c r="D6298" s="150">
        <v>972550</v>
      </c>
      <c r="E6298" s="150">
        <v>1356450</v>
      </c>
      <c r="F6298" s="150" t="s">
        <v>22052</v>
      </c>
    </row>
    <row r="6299" spans="1:6" x14ac:dyDescent="0.15">
      <c r="A6299" s="150" t="s">
        <v>33193</v>
      </c>
      <c r="B6299" s="150" t="s">
        <v>17998</v>
      </c>
      <c r="C6299" s="150" t="s">
        <v>17999</v>
      </c>
      <c r="D6299" s="150">
        <v>2287187.4</v>
      </c>
      <c r="E6299" s="150">
        <v>1191960.54</v>
      </c>
      <c r="F6299" s="150" t="s">
        <v>22067</v>
      </c>
    </row>
    <row r="6300" spans="1:6" x14ac:dyDescent="0.15">
      <c r="A6300" s="150" t="s">
        <v>8278</v>
      </c>
      <c r="B6300" s="150" t="s">
        <v>18000</v>
      </c>
      <c r="C6300" s="150" t="s">
        <v>18001</v>
      </c>
      <c r="D6300" s="150">
        <v>48418</v>
      </c>
      <c r="E6300" s="150">
        <v>118721</v>
      </c>
      <c r="F6300" s="150" t="s">
        <v>33194</v>
      </c>
    </row>
    <row r="6301" spans="1:6" x14ac:dyDescent="0.15">
      <c r="A6301" s="150" t="s">
        <v>26614</v>
      </c>
      <c r="B6301" s="150" t="s">
        <v>18003</v>
      </c>
      <c r="C6301" s="150" t="s">
        <v>17919</v>
      </c>
      <c r="D6301" s="150">
        <v>69386.2</v>
      </c>
      <c r="E6301" s="150">
        <v>69148.800000000003</v>
      </c>
      <c r="F6301" s="150" t="s">
        <v>22093</v>
      </c>
    </row>
    <row r="6302" spans="1:6" x14ac:dyDescent="0.15">
      <c r="A6302" s="150" t="s">
        <v>33195</v>
      </c>
      <c r="B6302" s="150" t="s">
        <v>18004</v>
      </c>
      <c r="C6302" s="150" t="s">
        <v>18005</v>
      </c>
      <c r="D6302" s="150">
        <v>5868</v>
      </c>
      <c r="E6302" s="150">
        <v>165000</v>
      </c>
      <c r="F6302" s="150" t="s">
        <v>33196</v>
      </c>
    </row>
    <row r="6303" spans="1:6" x14ac:dyDescent="0.15">
      <c r="A6303" s="150" t="s">
        <v>26613</v>
      </c>
      <c r="B6303" s="150" t="s">
        <v>18007</v>
      </c>
      <c r="C6303" s="150" t="s">
        <v>18008</v>
      </c>
      <c r="D6303" s="150">
        <v>9678</v>
      </c>
      <c r="E6303" s="150">
        <v>20676</v>
      </c>
      <c r="F6303" s="150" t="s">
        <v>24679</v>
      </c>
    </row>
    <row r="6304" spans="1:6" x14ac:dyDescent="0.15">
      <c r="A6304" s="150" t="s">
        <v>33197</v>
      </c>
      <c r="B6304" s="150" t="s">
        <v>18010</v>
      </c>
      <c r="C6304" s="150" t="s">
        <v>18011</v>
      </c>
      <c r="D6304" s="150">
        <v>4402710</v>
      </c>
      <c r="E6304" s="150">
        <v>4602900</v>
      </c>
      <c r="F6304" s="150" t="s">
        <v>24575</v>
      </c>
    </row>
    <row r="6305" spans="1:6" x14ac:dyDescent="0.15">
      <c r="A6305" s="150" t="s">
        <v>33198</v>
      </c>
      <c r="B6305" s="150" t="s">
        <v>18012</v>
      </c>
      <c r="C6305" s="150" t="s">
        <v>18013</v>
      </c>
      <c r="D6305" s="150">
        <v>702965</v>
      </c>
      <c r="E6305" s="150">
        <v>1141608.7</v>
      </c>
      <c r="F6305" s="150" t="s">
        <v>18774</v>
      </c>
    </row>
    <row r="6306" spans="1:6" x14ac:dyDescent="0.15">
      <c r="A6306" s="150" t="s">
        <v>33199</v>
      </c>
      <c r="B6306" s="150" t="s">
        <v>18014</v>
      </c>
      <c r="C6306" s="150" t="s">
        <v>18015</v>
      </c>
      <c r="D6306" s="150">
        <v>2945000</v>
      </c>
      <c r="E6306" s="150">
        <v>3468000</v>
      </c>
      <c r="F6306" s="150" t="s">
        <v>14062</v>
      </c>
    </row>
    <row r="6307" spans="1:6" x14ac:dyDescent="0.15">
      <c r="A6307" s="150" t="s">
        <v>33200</v>
      </c>
      <c r="B6307" s="150" t="s">
        <v>18016</v>
      </c>
      <c r="C6307" s="150" t="s">
        <v>13800</v>
      </c>
      <c r="D6307" s="150">
        <v>3150100</v>
      </c>
      <c r="E6307" s="150">
        <v>25593540</v>
      </c>
      <c r="F6307" s="150" t="s">
        <v>24465</v>
      </c>
    </row>
    <row r="6308" spans="1:6" x14ac:dyDescent="0.15">
      <c r="A6308" s="150" t="s">
        <v>33201</v>
      </c>
      <c r="B6308" s="150" t="s">
        <v>18017</v>
      </c>
      <c r="C6308" s="150" t="s">
        <v>18018</v>
      </c>
      <c r="D6308" s="150">
        <v>44700</v>
      </c>
      <c r="E6308" s="150">
        <v>260000</v>
      </c>
      <c r="F6308" s="150" t="s">
        <v>24459</v>
      </c>
    </row>
    <row r="6309" spans="1:6" x14ac:dyDescent="0.15">
      <c r="A6309" s="150" t="s">
        <v>3063</v>
      </c>
      <c r="B6309" s="150" t="s">
        <v>18019</v>
      </c>
      <c r="C6309" s="150" t="s">
        <v>18020</v>
      </c>
      <c r="D6309" s="150">
        <v>1390900</v>
      </c>
      <c r="E6309" s="150">
        <v>1416825</v>
      </c>
      <c r="F6309" s="150" t="s">
        <v>22095</v>
      </c>
    </row>
    <row r="6310" spans="1:6" x14ac:dyDescent="0.15">
      <c r="A6310" s="150" t="s">
        <v>26610</v>
      </c>
      <c r="B6310" s="150" t="s">
        <v>18021</v>
      </c>
      <c r="C6310" s="150" t="s">
        <v>18022</v>
      </c>
      <c r="D6310" s="150">
        <v>970500</v>
      </c>
      <c r="E6310" s="150">
        <v>1171200</v>
      </c>
      <c r="F6310" s="150" t="s">
        <v>22104</v>
      </c>
    </row>
    <row r="6311" spans="1:6" x14ac:dyDescent="0.15">
      <c r="A6311" s="150" t="s">
        <v>33202</v>
      </c>
      <c r="B6311" s="150" t="s">
        <v>18023</v>
      </c>
      <c r="C6311" s="150" t="s">
        <v>18024</v>
      </c>
      <c r="D6311" s="150">
        <v>1165160</v>
      </c>
      <c r="E6311" s="150">
        <v>431952</v>
      </c>
      <c r="F6311" s="150" t="s">
        <v>28411</v>
      </c>
    </row>
    <row r="6312" spans="1:6" x14ac:dyDescent="0.15">
      <c r="A6312" s="150" t="s">
        <v>33203</v>
      </c>
      <c r="B6312" s="150" t="s">
        <v>18025</v>
      </c>
      <c r="C6312" s="150" t="s">
        <v>18026</v>
      </c>
      <c r="D6312" s="150">
        <v>628874.31999999995</v>
      </c>
      <c r="E6312" s="150">
        <v>1374000</v>
      </c>
      <c r="F6312" s="150" t="s">
        <v>18774</v>
      </c>
    </row>
    <row r="6313" spans="1:6" x14ac:dyDescent="0.15">
      <c r="A6313" s="150" t="s">
        <v>33204</v>
      </c>
      <c r="B6313" s="150" t="s">
        <v>18027</v>
      </c>
      <c r="C6313" s="150" t="s">
        <v>18028</v>
      </c>
      <c r="D6313" s="150">
        <v>550833</v>
      </c>
      <c r="E6313" s="150">
        <v>565806</v>
      </c>
      <c r="F6313" s="150" t="s">
        <v>22060</v>
      </c>
    </row>
    <row r="6314" spans="1:6" x14ac:dyDescent="0.15">
      <c r="A6314" s="150" t="s">
        <v>8291</v>
      </c>
      <c r="B6314" s="150" t="s">
        <v>33205</v>
      </c>
      <c r="C6314" s="150" t="s">
        <v>18029</v>
      </c>
      <c r="D6314" s="150">
        <v>3480000</v>
      </c>
      <c r="E6314" s="150">
        <v>8098000</v>
      </c>
      <c r="F6314" s="150" t="s">
        <v>28413</v>
      </c>
    </row>
    <row r="6315" spans="1:6" x14ac:dyDescent="0.15">
      <c r="A6315" s="150" t="s">
        <v>8292</v>
      </c>
      <c r="B6315" s="150" t="s">
        <v>18030</v>
      </c>
      <c r="C6315" s="150" t="s">
        <v>17641</v>
      </c>
      <c r="D6315" s="150">
        <v>2901030</v>
      </c>
      <c r="E6315" s="150">
        <v>2938359</v>
      </c>
      <c r="F6315" s="150" t="s">
        <v>24575</v>
      </c>
    </row>
    <row r="6316" spans="1:6" x14ac:dyDescent="0.15">
      <c r="A6316" s="150" t="s">
        <v>33206</v>
      </c>
      <c r="B6316" s="150" t="s">
        <v>18031</v>
      </c>
      <c r="C6316" s="150" t="s">
        <v>17497</v>
      </c>
      <c r="D6316" s="150">
        <v>2350000</v>
      </c>
      <c r="E6316" s="150">
        <v>3214160</v>
      </c>
      <c r="F6316" s="150" t="s">
        <v>27739</v>
      </c>
    </row>
    <row r="6317" spans="1:6" x14ac:dyDescent="0.15">
      <c r="A6317" s="150" t="s">
        <v>33207</v>
      </c>
      <c r="B6317" s="150" t="s">
        <v>18032</v>
      </c>
      <c r="C6317" s="150" t="s">
        <v>18033</v>
      </c>
      <c r="D6317" s="150">
        <v>801540</v>
      </c>
      <c r="E6317" s="150">
        <v>1211540</v>
      </c>
      <c r="F6317" s="150" t="s">
        <v>22078</v>
      </c>
    </row>
    <row r="6318" spans="1:6" x14ac:dyDescent="0.15">
      <c r="A6318" s="150" t="s">
        <v>33208</v>
      </c>
      <c r="B6318" s="150" t="s">
        <v>18034</v>
      </c>
      <c r="C6318" s="150" t="s">
        <v>18035</v>
      </c>
      <c r="D6318" s="150">
        <v>52615150</v>
      </c>
      <c r="E6318" s="150">
        <v>70728500</v>
      </c>
      <c r="F6318" s="150" t="s">
        <v>22078</v>
      </c>
    </row>
    <row r="6319" spans="1:6" x14ac:dyDescent="0.15">
      <c r="A6319" s="150" t="s">
        <v>33209</v>
      </c>
      <c r="B6319" s="150" t="s">
        <v>18036</v>
      </c>
      <c r="C6319" s="150" t="s">
        <v>18037</v>
      </c>
      <c r="D6319" s="150">
        <v>201830</v>
      </c>
      <c r="E6319" s="150">
        <v>201830</v>
      </c>
      <c r="F6319" s="150" t="s">
        <v>22103</v>
      </c>
    </row>
    <row r="6320" spans="1:6" x14ac:dyDescent="0.15">
      <c r="A6320" s="150" t="s">
        <v>22484</v>
      </c>
      <c r="B6320" s="150" t="s">
        <v>956</v>
      </c>
      <c r="C6320" s="150" t="s">
        <v>2257</v>
      </c>
      <c r="D6320" s="150">
        <v>535000</v>
      </c>
      <c r="E6320" s="150">
        <v>597172</v>
      </c>
      <c r="F6320" s="150" t="s">
        <v>22060</v>
      </c>
    </row>
    <row r="6321" spans="1:6" x14ac:dyDescent="0.15">
      <c r="A6321" s="150" t="s">
        <v>33210</v>
      </c>
      <c r="B6321" s="150" t="s">
        <v>18038</v>
      </c>
      <c r="C6321" s="150" t="s">
        <v>18039</v>
      </c>
      <c r="D6321" s="150">
        <v>35987888</v>
      </c>
      <c r="E6321" s="150">
        <v>37763451.899999999</v>
      </c>
      <c r="F6321" s="150" t="s">
        <v>29548</v>
      </c>
    </row>
    <row r="6322" spans="1:6" x14ac:dyDescent="0.15">
      <c r="A6322" s="150" t="s">
        <v>33211</v>
      </c>
      <c r="B6322" s="150" t="s">
        <v>18040</v>
      </c>
      <c r="C6322" s="150" t="s">
        <v>18041</v>
      </c>
      <c r="D6322" s="150">
        <v>13324200</v>
      </c>
      <c r="E6322" s="150">
        <v>16350556</v>
      </c>
      <c r="F6322" s="150" t="s">
        <v>33212</v>
      </c>
    </row>
    <row r="6323" spans="1:6" x14ac:dyDescent="0.15">
      <c r="A6323" s="150" t="s">
        <v>3055</v>
      </c>
      <c r="B6323" s="150" t="s">
        <v>18042</v>
      </c>
      <c r="C6323" s="150" t="s">
        <v>18043</v>
      </c>
      <c r="D6323" s="150">
        <v>513200</v>
      </c>
      <c r="E6323" s="150">
        <v>602320</v>
      </c>
      <c r="F6323" s="150" t="s">
        <v>24530</v>
      </c>
    </row>
    <row r="6324" spans="1:6" x14ac:dyDescent="0.15">
      <c r="A6324" s="150" t="s">
        <v>8299</v>
      </c>
      <c r="B6324" s="150" t="s">
        <v>18044</v>
      </c>
      <c r="C6324" s="150" t="s">
        <v>18045</v>
      </c>
      <c r="D6324" s="150">
        <v>3356463</v>
      </c>
      <c r="E6324" s="150">
        <v>3346463</v>
      </c>
      <c r="F6324" s="150" t="s">
        <v>24467</v>
      </c>
    </row>
    <row r="6325" spans="1:6" x14ac:dyDescent="0.15">
      <c r="A6325" s="150" t="s">
        <v>33213</v>
      </c>
      <c r="B6325" s="150" t="s">
        <v>18046</v>
      </c>
      <c r="C6325" s="150" t="s">
        <v>18047</v>
      </c>
      <c r="D6325" s="150">
        <v>686439</v>
      </c>
      <c r="E6325" s="150">
        <v>700000</v>
      </c>
      <c r="F6325" s="150" t="s">
        <v>18774</v>
      </c>
    </row>
    <row r="6326" spans="1:6" x14ac:dyDescent="0.15">
      <c r="A6326" s="150" t="s">
        <v>33214</v>
      </c>
      <c r="B6326" s="150" t="s">
        <v>18048</v>
      </c>
      <c r="C6326" s="150" t="s">
        <v>18049</v>
      </c>
      <c r="D6326" s="150">
        <v>735000</v>
      </c>
      <c r="E6326" s="150">
        <v>735000</v>
      </c>
      <c r="F6326" s="150" t="s">
        <v>24650</v>
      </c>
    </row>
    <row r="6327" spans="1:6" x14ac:dyDescent="0.15">
      <c r="A6327" s="150" t="s">
        <v>33215</v>
      </c>
      <c r="B6327" s="150" t="s">
        <v>18050</v>
      </c>
      <c r="C6327" s="150" t="s">
        <v>18051</v>
      </c>
      <c r="D6327" s="150">
        <v>563700</v>
      </c>
      <c r="E6327" s="150">
        <v>841200</v>
      </c>
      <c r="F6327" s="150" t="s">
        <v>29400</v>
      </c>
    </row>
    <row r="6328" spans="1:6" x14ac:dyDescent="0.15">
      <c r="A6328" s="150" t="s">
        <v>26607</v>
      </c>
      <c r="B6328" s="150" t="s">
        <v>18052</v>
      </c>
      <c r="C6328" s="150" t="s">
        <v>18053</v>
      </c>
      <c r="D6328" s="150">
        <v>700000</v>
      </c>
      <c r="E6328" s="150">
        <v>2092000</v>
      </c>
      <c r="F6328" s="150" t="s">
        <v>14062</v>
      </c>
    </row>
    <row r="6329" spans="1:6" x14ac:dyDescent="0.15">
      <c r="A6329" s="150" t="s">
        <v>33216</v>
      </c>
      <c r="B6329" s="150" t="s">
        <v>18054</v>
      </c>
      <c r="C6329" s="150" t="s">
        <v>18055</v>
      </c>
      <c r="D6329" s="150">
        <v>129200</v>
      </c>
      <c r="E6329" s="150">
        <v>135800</v>
      </c>
      <c r="F6329" s="150" t="s">
        <v>22060</v>
      </c>
    </row>
    <row r="6330" spans="1:6" x14ac:dyDescent="0.15">
      <c r="A6330" s="150" t="s">
        <v>33217</v>
      </c>
      <c r="B6330" s="150" t="s">
        <v>18056</v>
      </c>
      <c r="C6330" s="150" t="s">
        <v>18057</v>
      </c>
      <c r="D6330" s="150">
        <v>572148</v>
      </c>
      <c r="E6330" s="150">
        <v>765180</v>
      </c>
      <c r="F6330" s="150" t="s">
        <v>14062</v>
      </c>
    </row>
    <row r="6331" spans="1:6" x14ac:dyDescent="0.15">
      <c r="A6331" s="150" t="s">
        <v>33218</v>
      </c>
      <c r="B6331" s="150" t="s">
        <v>18058</v>
      </c>
      <c r="C6331" s="150" t="s">
        <v>18059</v>
      </c>
      <c r="D6331" s="150">
        <v>1204412</v>
      </c>
      <c r="E6331" s="150">
        <v>2233490</v>
      </c>
      <c r="F6331" s="150" t="s">
        <v>22067</v>
      </c>
    </row>
    <row r="6332" spans="1:6" x14ac:dyDescent="0.15">
      <c r="A6332" s="150" t="s">
        <v>33219</v>
      </c>
      <c r="B6332" s="150" t="s">
        <v>18060</v>
      </c>
      <c r="C6332" s="150" t="s">
        <v>18061</v>
      </c>
      <c r="D6332" s="150">
        <v>3523777.6</v>
      </c>
      <c r="E6332" s="150">
        <v>3518500</v>
      </c>
      <c r="F6332" s="150" t="s">
        <v>22172</v>
      </c>
    </row>
    <row r="6333" spans="1:6" x14ac:dyDescent="0.15">
      <c r="A6333" s="150" t="s">
        <v>33220</v>
      </c>
      <c r="B6333" s="150" t="s">
        <v>18062</v>
      </c>
      <c r="C6333" s="150" t="s">
        <v>18063</v>
      </c>
      <c r="D6333" s="150">
        <v>311470</v>
      </c>
      <c r="E6333" s="150">
        <v>484960</v>
      </c>
      <c r="F6333" s="150" t="s">
        <v>27565</v>
      </c>
    </row>
    <row r="6334" spans="1:6" x14ac:dyDescent="0.15">
      <c r="A6334" s="150" t="s">
        <v>33221</v>
      </c>
      <c r="B6334" s="150" t="s">
        <v>18064</v>
      </c>
      <c r="C6334" s="150" t="s">
        <v>18065</v>
      </c>
      <c r="D6334" s="150">
        <v>18700</v>
      </c>
      <c r="E6334" s="150">
        <v>28350</v>
      </c>
      <c r="F6334" s="150" t="s">
        <v>22160</v>
      </c>
    </row>
    <row r="6335" spans="1:6" x14ac:dyDescent="0.15">
      <c r="A6335" s="150" t="s">
        <v>33222</v>
      </c>
      <c r="B6335" s="150" t="s">
        <v>18066</v>
      </c>
      <c r="C6335" s="150" t="s">
        <v>17205</v>
      </c>
      <c r="D6335" s="150">
        <v>166770</v>
      </c>
      <c r="E6335" s="150">
        <v>32760</v>
      </c>
      <c r="F6335" s="150" t="s">
        <v>22102</v>
      </c>
    </row>
    <row r="6336" spans="1:6" x14ac:dyDescent="0.15">
      <c r="A6336" s="150" t="s">
        <v>33223</v>
      </c>
      <c r="B6336" s="150" t="s">
        <v>18067</v>
      </c>
      <c r="C6336" s="150" t="s">
        <v>18068</v>
      </c>
      <c r="D6336" s="150">
        <v>3273800</v>
      </c>
      <c r="E6336" s="150">
        <v>3089000</v>
      </c>
      <c r="F6336" s="150" t="s">
        <v>27709</v>
      </c>
    </row>
    <row r="6337" spans="1:6" x14ac:dyDescent="0.15">
      <c r="A6337" s="150" t="s">
        <v>33224</v>
      </c>
      <c r="B6337" s="150" t="s">
        <v>18069</v>
      </c>
      <c r="C6337" s="150" t="s">
        <v>17546</v>
      </c>
      <c r="D6337" s="150">
        <v>3069700</v>
      </c>
      <c r="E6337" s="150">
        <v>3025000</v>
      </c>
      <c r="F6337" s="150" t="s">
        <v>27709</v>
      </c>
    </row>
    <row r="6338" spans="1:6" x14ac:dyDescent="0.15">
      <c r="A6338" s="150" t="s">
        <v>22482</v>
      </c>
      <c r="B6338" s="150" t="s">
        <v>18070</v>
      </c>
      <c r="C6338" s="150" t="s">
        <v>18071</v>
      </c>
      <c r="D6338" s="150">
        <v>58475</v>
      </c>
      <c r="E6338" s="150">
        <v>90000</v>
      </c>
      <c r="F6338" s="150" t="s">
        <v>24484</v>
      </c>
    </row>
    <row r="6339" spans="1:6" x14ac:dyDescent="0.15">
      <c r="A6339" s="150" t="s">
        <v>3054</v>
      </c>
      <c r="B6339" s="150" t="s">
        <v>18072</v>
      </c>
      <c r="C6339" s="150" t="s">
        <v>18073</v>
      </c>
      <c r="D6339" s="150">
        <v>429450</v>
      </c>
      <c r="E6339" s="150">
        <v>460250</v>
      </c>
      <c r="F6339" s="150" t="s">
        <v>22091</v>
      </c>
    </row>
    <row r="6340" spans="1:6" x14ac:dyDescent="0.15">
      <c r="A6340" s="150" t="s">
        <v>33225</v>
      </c>
      <c r="B6340" s="150" t="s">
        <v>18074</v>
      </c>
      <c r="C6340" s="150" t="s">
        <v>18075</v>
      </c>
      <c r="D6340" s="150">
        <v>4424360</v>
      </c>
      <c r="E6340" s="150">
        <v>4630800</v>
      </c>
      <c r="F6340" s="150" t="s">
        <v>22112</v>
      </c>
    </row>
    <row r="6341" spans="1:6" x14ac:dyDescent="0.15">
      <c r="A6341" s="150" t="s">
        <v>22480</v>
      </c>
      <c r="B6341" s="150" t="s">
        <v>18076</v>
      </c>
      <c r="C6341" s="150" t="s">
        <v>18077</v>
      </c>
      <c r="D6341" s="150">
        <v>30940000</v>
      </c>
      <c r="E6341" s="150">
        <v>32090000</v>
      </c>
      <c r="F6341" s="150" t="s">
        <v>22161</v>
      </c>
    </row>
    <row r="6342" spans="1:6" x14ac:dyDescent="0.15">
      <c r="A6342" s="150" t="s">
        <v>3053</v>
      </c>
      <c r="B6342" s="150" t="s">
        <v>18078</v>
      </c>
      <c r="C6342" s="150" t="s">
        <v>2886</v>
      </c>
      <c r="D6342" s="150">
        <v>581000</v>
      </c>
      <c r="E6342" s="150">
        <v>581000</v>
      </c>
      <c r="F6342" s="150" t="s">
        <v>22060</v>
      </c>
    </row>
    <row r="6343" spans="1:6" x14ac:dyDescent="0.15">
      <c r="A6343" s="150" t="s">
        <v>33226</v>
      </c>
      <c r="B6343" s="150" t="s">
        <v>18079</v>
      </c>
      <c r="C6343" s="150" t="s">
        <v>18080</v>
      </c>
      <c r="D6343" s="150">
        <v>1772578</v>
      </c>
      <c r="E6343" s="150">
        <v>2091810</v>
      </c>
      <c r="F6343" s="150" t="s">
        <v>27015</v>
      </c>
    </row>
    <row r="6344" spans="1:6" x14ac:dyDescent="0.15">
      <c r="A6344" s="150" t="s">
        <v>33227</v>
      </c>
      <c r="B6344" s="150" t="s">
        <v>18081</v>
      </c>
      <c r="C6344" s="150" t="s">
        <v>2049</v>
      </c>
      <c r="D6344" s="150">
        <v>16676</v>
      </c>
      <c r="E6344" s="150">
        <v>11534</v>
      </c>
      <c r="F6344" s="150" t="s">
        <v>24485</v>
      </c>
    </row>
    <row r="6345" spans="1:6" x14ac:dyDescent="0.15">
      <c r="A6345" s="150" t="s">
        <v>33228</v>
      </c>
      <c r="B6345" s="150" t="s">
        <v>18082</v>
      </c>
      <c r="C6345" s="150" t="s">
        <v>18083</v>
      </c>
      <c r="D6345" s="150">
        <v>543800</v>
      </c>
      <c r="E6345" s="150">
        <v>783600</v>
      </c>
      <c r="F6345" s="150" t="s">
        <v>22104</v>
      </c>
    </row>
    <row r="6346" spans="1:6" x14ac:dyDescent="0.15">
      <c r="A6346" s="150" t="s">
        <v>3048</v>
      </c>
      <c r="B6346" s="150" t="s">
        <v>18084</v>
      </c>
      <c r="C6346" s="150" t="s">
        <v>18085</v>
      </c>
      <c r="D6346" s="150">
        <v>6180</v>
      </c>
      <c r="E6346" s="150">
        <v>10480</v>
      </c>
      <c r="F6346" s="150" t="s">
        <v>22088</v>
      </c>
    </row>
    <row r="6347" spans="1:6" x14ac:dyDescent="0.15">
      <c r="A6347" s="150" t="s">
        <v>8317</v>
      </c>
      <c r="B6347" s="150" t="s">
        <v>18086</v>
      </c>
      <c r="C6347" s="150" t="s">
        <v>16123</v>
      </c>
      <c r="D6347" s="150">
        <v>1296000</v>
      </c>
      <c r="E6347" s="150">
        <v>990100</v>
      </c>
      <c r="F6347" s="150" t="s">
        <v>22156</v>
      </c>
    </row>
    <row r="6348" spans="1:6" x14ac:dyDescent="0.15">
      <c r="A6348" s="150" t="s">
        <v>33229</v>
      </c>
      <c r="B6348" s="150" t="s">
        <v>18087</v>
      </c>
      <c r="C6348" s="150" t="s">
        <v>18088</v>
      </c>
      <c r="D6348" s="150">
        <v>4261120</v>
      </c>
      <c r="E6348" s="150">
        <v>3568120</v>
      </c>
      <c r="F6348" s="150" t="s">
        <v>22053</v>
      </c>
    </row>
    <row r="6349" spans="1:6" x14ac:dyDescent="0.15">
      <c r="A6349" s="150" t="s">
        <v>33230</v>
      </c>
      <c r="B6349" s="150" t="s">
        <v>18089</v>
      </c>
      <c r="C6349" s="150" t="s">
        <v>18090</v>
      </c>
      <c r="D6349" s="150">
        <v>1494140</v>
      </c>
      <c r="E6349" s="150">
        <v>1150000</v>
      </c>
      <c r="F6349" s="150" t="s">
        <v>22154</v>
      </c>
    </row>
    <row r="6350" spans="1:6" x14ac:dyDescent="0.15">
      <c r="A6350" s="150" t="s">
        <v>33231</v>
      </c>
      <c r="B6350" s="150" t="s">
        <v>18091</v>
      </c>
      <c r="C6350" s="150" t="s">
        <v>18092</v>
      </c>
      <c r="D6350" s="150">
        <v>13394000</v>
      </c>
      <c r="E6350" s="150">
        <v>16701000</v>
      </c>
      <c r="F6350" s="150" t="s">
        <v>28413</v>
      </c>
    </row>
    <row r="6351" spans="1:6" x14ac:dyDescent="0.15">
      <c r="A6351" s="150" t="s">
        <v>26902</v>
      </c>
      <c r="B6351" s="150" t="s">
        <v>18093</v>
      </c>
      <c r="C6351" s="150" t="s">
        <v>18094</v>
      </c>
      <c r="D6351" s="150">
        <v>2204880</v>
      </c>
      <c r="E6351" s="150">
        <v>2024880</v>
      </c>
      <c r="F6351" s="150" t="s">
        <v>22053</v>
      </c>
    </row>
    <row r="6352" spans="1:6" x14ac:dyDescent="0.15">
      <c r="A6352" s="150" t="s">
        <v>33232</v>
      </c>
      <c r="B6352" s="150" t="s">
        <v>18095</v>
      </c>
      <c r="C6352" s="150" t="s">
        <v>18096</v>
      </c>
      <c r="D6352" s="150">
        <v>1618799.72</v>
      </c>
      <c r="E6352" s="150">
        <v>1669998.99</v>
      </c>
      <c r="F6352" s="150" t="s">
        <v>14062</v>
      </c>
    </row>
    <row r="6353" spans="1:6" x14ac:dyDescent="0.15">
      <c r="A6353" s="150" t="s">
        <v>33233</v>
      </c>
      <c r="B6353" s="150" t="s">
        <v>18097</v>
      </c>
      <c r="C6353" s="150" t="s">
        <v>18098</v>
      </c>
      <c r="D6353" s="150">
        <v>38000</v>
      </c>
      <c r="E6353" s="150">
        <v>550000</v>
      </c>
      <c r="F6353" s="150" t="s">
        <v>33234</v>
      </c>
    </row>
    <row r="6354" spans="1:6" x14ac:dyDescent="0.15">
      <c r="A6354" s="150" t="s">
        <v>33235</v>
      </c>
      <c r="B6354" s="150" t="s">
        <v>18100</v>
      </c>
      <c r="C6354" s="150" t="s">
        <v>18101</v>
      </c>
      <c r="D6354" s="150">
        <v>101203146</v>
      </c>
      <c r="E6354" s="150">
        <v>106443776</v>
      </c>
      <c r="F6354" s="150" t="s">
        <v>22150</v>
      </c>
    </row>
    <row r="6355" spans="1:6" x14ac:dyDescent="0.15">
      <c r="A6355" s="150" t="s">
        <v>33236</v>
      </c>
      <c r="B6355" s="150" t="s">
        <v>18102</v>
      </c>
      <c r="C6355" s="150" t="s">
        <v>18103</v>
      </c>
      <c r="D6355" s="150">
        <v>1808100</v>
      </c>
      <c r="E6355" s="150">
        <v>4613100</v>
      </c>
      <c r="F6355" s="150" t="s">
        <v>22103</v>
      </c>
    </row>
    <row r="6356" spans="1:6" x14ac:dyDescent="0.15">
      <c r="A6356" s="150" t="s">
        <v>33237</v>
      </c>
      <c r="B6356" s="150" t="s">
        <v>18104</v>
      </c>
      <c r="C6356" s="150" t="s">
        <v>17206</v>
      </c>
      <c r="D6356" s="150">
        <v>66880000</v>
      </c>
      <c r="E6356" s="150">
        <v>74250000</v>
      </c>
      <c r="F6356" s="150" t="s">
        <v>29284</v>
      </c>
    </row>
    <row r="6357" spans="1:6" x14ac:dyDescent="0.15">
      <c r="A6357" s="150" t="s">
        <v>33238</v>
      </c>
      <c r="B6357" s="150" t="s">
        <v>18105</v>
      </c>
      <c r="C6357" s="150" t="s">
        <v>18106</v>
      </c>
      <c r="D6357" s="150">
        <v>974000</v>
      </c>
      <c r="E6357" s="150">
        <v>9692000</v>
      </c>
      <c r="F6357" s="150" t="s">
        <v>14062</v>
      </c>
    </row>
    <row r="6358" spans="1:6" x14ac:dyDescent="0.15">
      <c r="A6358" s="150" t="s">
        <v>33239</v>
      </c>
      <c r="B6358" s="150" t="s">
        <v>18107</v>
      </c>
      <c r="C6358" s="150" t="s">
        <v>569</v>
      </c>
      <c r="D6358" s="150">
        <v>1080044</v>
      </c>
      <c r="E6358" s="150">
        <v>3393500</v>
      </c>
      <c r="F6358" s="150" t="s">
        <v>22078</v>
      </c>
    </row>
    <row r="6359" spans="1:6" x14ac:dyDescent="0.15">
      <c r="A6359" s="150" t="s">
        <v>3046</v>
      </c>
      <c r="B6359" s="150" t="s">
        <v>18108</v>
      </c>
      <c r="C6359" s="150" t="s">
        <v>18109</v>
      </c>
      <c r="D6359" s="150">
        <v>3169017</v>
      </c>
      <c r="E6359" s="150">
        <v>3367397</v>
      </c>
      <c r="F6359" s="150" t="s">
        <v>22087</v>
      </c>
    </row>
    <row r="6360" spans="1:6" x14ac:dyDescent="0.15">
      <c r="A6360" s="150" t="s">
        <v>22474</v>
      </c>
      <c r="B6360" s="150" t="s">
        <v>18111</v>
      </c>
      <c r="C6360" s="150" t="s">
        <v>18112</v>
      </c>
      <c r="D6360" s="150">
        <v>416600</v>
      </c>
      <c r="E6360" s="150">
        <v>450600</v>
      </c>
      <c r="F6360" s="150" t="s">
        <v>22074</v>
      </c>
    </row>
    <row r="6361" spans="1:6" x14ac:dyDescent="0.15">
      <c r="A6361" s="150" t="s">
        <v>33240</v>
      </c>
      <c r="B6361" s="150" t="s">
        <v>18113</v>
      </c>
      <c r="C6361" s="150" t="s">
        <v>18114</v>
      </c>
      <c r="D6361" s="150">
        <v>8700140</v>
      </c>
      <c r="E6361" s="150">
        <v>10976163</v>
      </c>
      <c r="F6361" s="150" t="s">
        <v>33241</v>
      </c>
    </row>
    <row r="6362" spans="1:6" x14ac:dyDescent="0.15">
      <c r="A6362" s="150" t="s">
        <v>22471</v>
      </c>
      <c r="B6362" s="150" t="s">
        <v>18115</v>
      </c>
      <c r="C6362" s="150" t="s">
        <v>17864</v>
      </c>
      <c r="D6362" s="150">
        <v>164396</v>
      </c>
      <c r="E6362" s="150">
        <v>338308</v>
      </c>
      <c r="F6362" s="150" t="s">
        <v>24480</v>
      </c>
    </row>
    <row r="6363" spans="1:6" x14ac:dyDescent="0.15">
      <c r="A6363" s="150" t="s">
        <v>3043</v>
      </c>
      <c r="B6363" s="150" t="s">
        <v>18116</v>
      </c>
      <c r="C6363" s="150" t="s">
        <v>18117</v>
      </c>
      <c r="D6363" s="150">
        <v>47555.46</v>
      </c>
      <c r="E6363" s="150">
        <v>48084.02</v>
      </c>
      <c r="F6363" s="150" t="s">
        <v>18774</v>
      </c>
    </row>
    <row r="6364" spans="1:6" x14ac:dyDescent="0.15">
      <c r="A6364" s="150" t="s">
        <v>33242</v>
      </c>
      <c r="B6364" s="150" t="s">
        <v>18118</v>
      </c>
      <c r="C6364" s="150" t="s">
        <v>18119</v>
      </c>
      <c r="D6364" s="150">
        <v>74218253</v>
      </c>
      <c r="E6364" s="150">
        <v>111763200</v>
      </c>
      <c r="F6364" s="150" t="s">
        <v>22150</v>
      </c>
    </row>
    <row r="6365" spans="1:6" x14ac:dyDescent="0.15">
      <c r="A6365" s="150" t="s">
        <v>33243</v>
      </c>
      <c r="B6365" s="150" t="s">
        <v>18120</v>
      </c>
      <c r="C6365" s="150" t="s">
        <v>18121</v>
      </c>
      <c r="D6365" s="150">
        <v>724070</v>
      </c>
      <c r="E6365" s="150">
        <v>64070</v>
      </c>
      <c r="F6365" s="150" t="s">
        <v>33244</v>
      </c>
    </row>
    <row r="6366" spans="1:6" x14ac:dyDescent="0.15">
      <c r="A6366" s="150" t="s">
        <v>33245</v>
      </c>
      <c r="B6366" s="150" t="s">
        <v>18122</v>
      </c>
      <c r="C6366" s="150" t="s">
        <v>18123</v>
      </c>
      <c r="D6366" s="150">
        <v>249730</v>
      </c>
      <c r="E6366" s="150">
        <v>286503</v>
      </c>
      <c r="F6366" s="150" t="s">
        <v>22104</v>
      </c>
    </row>
    <row r="6367" spans="1:6" x14ac:dyDescent="0.15">
      <c r="A6367" s="150" t="s">
        <v>33246</v>
      </c>
      <c r="B6367" s="150" t="s">
        <v>18124</v>
      </c>
      <c r="C6367" s="150" t="s">
        <v>18125</v>
      </c>
      <c r="D6367" s="150">
        <v>972600</v>
      </c>
      <c r="E6367" s="150">
        <v>1191000</v>
      </c>
      <c r="F6367" s="150" t="s">
        <v>22090</v>
      </c>
    </row>
    <row r="6368" spans="1:6" x14ac:dyDescent="0.15">
      <c r="A6368" s="150" t="s">
        <v>3042</v>
      </c>
      <c r="B6368" s="150" t="s">
        <v>18126</v>
      </c>
      <c r="C6368" s="150" t="s">
        <v>2103</v>
      </c>
      <c r="D6368" s="150">
        <v>219660</v>
      </c>
      <c r="E6368" s="150">
        <v>232670</v>
      </c>
      <c r="F6368" s="150" t="s">
        <v>18774</v>
      </c>
    </row>
    <row r="6369" spans="1:6" x14ac:dyDescent="0.15">
      <c r="A6369" s="150" t="s">
        <v>33247</v>
      </c>
      <c r="B6369" s="150" t="s">
        <v>18127</v>
      </c>
      <c r="C6369" s="150" t="s">
        <v>18128</v>
      </c>
      <c r="D6369" s="150">
        <v>937395</v>
      </c>
      <c r="E6369" s="150">
        <v>1202075.2</v>
      </c>
      <c r="F6369" s="150" t="s">
        <v>30666</v>
      </c>
    </row>
    <row r="6370" spans="1:6" x14ac:dyDescent="0.15">
      <c r="A6370" s="150" t="s">
        <v>33248</v>
      </c>
      <c r="B6370" s="150" t="s">
        <v>18129</v>
      </c>
      <c r="C6370" s="150" t="s">
        <v>18130</v>
      </c>
      <c r="D6370" s="150">
        <v>1800000</v>
      </c>
      <c r="E6370" s="150">
        <v>2000000</v>
      </c>
      <c r="F6370" s="150" t="s">
        <v>22103</v>
      </c>
    </row>
    <row r="6371" spans="1:6" x14ac:dyDescent="0.15">
      <c r="A6371" s="150" t="s">
        <v>26603</v>
      </c>
      <c r="B6371" s="150" t="s">
        <v>18131</v>
      </c>
      <c r="C6371" s="150" t="s">
        <v>15615</v>
      </c>
      <c r="D6371" s="150">
        <v>29486010</v>
      </c>
      <c r="E6371" s="150">
        <v>54656958.899999999</v>
      </c>
      <c r="F6371" s="150" t="s">
        <v>24465</v>
      </c>
    </row>
    <row r="6372" spans="1:6" x14ac:dyDescent="0.15">
      <c r="A6372" s="150" t="s">
        <v>3039</v>
      </c>
      <c r="B6372" s="150" t="s">
        <v>18132</v>
      </c>
      <c r="C6372" s="150" t="s">
        <v>18133</v>
      </c>
      <c r="D6372" s="150">
        <v>60892</v>
      </c>
      <c r="E6372" s="150">
        <v>77500</v>
      </c>
      <c r="F6372" s="150" t="s">
        <v>22083</v>
      </c>
    </row>
    <row r="6373" spans="1:6" x14ac:dyDescent="0.15">
      <c r="A6373" s="150" t="s">
        <v>8337</v>
      </c>
      <c r="B6373" s="150" t="s">
        <v>18134</v>
      </c>
      <c r="C6373" s="150" t="s">
        <v>1669</v>
      </c>
      <c r="D6373" s="150">
        <v>480000</v>
      </c>
      <c r="E6373" s="150">
        <v>613000</v>
      </c>
      <c r="F6373" s="150" t="s">
        <v>18774</v>
      </c>
    </row>
    <row r="6374" spans="1:6" x14ac:dyDescent="0.15">
      <c r="A6374" s="150" t="s">
        <v>1519</v>
      </c>
      <c r="B6374" s="150" t="s">
        <v>957</v>
      </c>
      <c r="C6374" s="150" t="s">
        <v>2258</v>
      </c>
      <c r="D6374" s="150">
        <v>1693000</v>
      </c>
      <c r="E6374" s="150">
        <v>2243000</v>
      </c>
      <c r="F6374" s="150" t="s">
        <v>18774</v>
      </c>
    </row>
    <row r="6375" spans="1:6" x14ac:dyDescent="0.15">
      <c r="A6375" s="150" t="s">
        <v>3037</v>
      </c>
      <c r="B6375" s="150" t="s">
        <v>18135</v>
      </c>
      <c r="C6375" s="150" t="s">
        <v>18136</v>
      </c>
      <c r="D6375" s="150">
        <v>117167.5</v>
      </c>
      <c r="E6375" s="150">
        <v>124999.5</v>
      </c>
      <c r="F6375" s="150" t="s">
        <v>22082</v>
      </c>
    </row>
    <row r="6376" spans="1:6" x14ac:dyDescent="0.15">
      <c r="A6376" s="150" t="s">
        <v>23512</v>
      </c>
      <c r="B6376" s="150" t="s">
        <v>18137</v>
      </c>
      <c r="C6376" s="150" t="s">
        <v>18138</v>
      </c>
      <c r="D6376" s="150">
        <v>6000000</v>
      </c>
      <c r="E6376" s="150">
        <v>38354770</v>
      </c>
      <c r="F6376" s="150" t="s">
        <v>24525</v>
      </c>
    </row>
    <row r="6377" spans="1:6" x14ac:dyDescent="0.15">
      <c r="A6377" s="150" t="s">
        <v>33249</v>
      </c>
      <c r="B6377" s="150" t="s">
        <v>18139</v>
      </c>
      <c r="C6377" s="150" t="s">
        <v>18140</v>
      </c>
      <c r="D6377" s="150">
        <v>641130</v>
      </c>
      <c r="E6377" s="150">
        <v>675700</v>
      </c>
      <c r="F6377" s="150" t="s">
        <v>22098</v>
      </c>
    </row>
    <row r="6378" spans="1:6" x14ac:dyDescent="0.15">
      <c r="A6378" s="150" t="s">
        <v>33250</v>
      </c>
      <c r="B6378" s="150" t="s">
        <v>18141</v>
      </c>
      <c r="C6378" s="150" t="s">
        <v>18142</v>
      </c>
      <c r="D6378" s="150">
        <v>26717000</v>
      </c>
      <c r="E6378" s="150">
        <v>35093000</v>
      </c>
      <c r="F6378" s="150" t="s">
        <v>33251</v>
      </c>
    </row>
    <row r="6379" spans="1:6" x14ac:dyDescent="0.15">
      <c r="A6379" s="150" t="s">
        <v>3035</v>
      </c>
      <c r="B6379" s="150" t="s">
        <v>18143</v>
      </c>
      <c r="C6379" s="150" t="s">
        <v>2226</v>
      </c>
      <c r="D6379" s="150">
        <v>3038480</v>
      </c>
      <c r="E6379" s="150">
        <v>2334680</v>
      </c>
      <c r="F6379" s="150" t="s">
        <v>22080</v>
      </c>
    </row>
    <row r="6380" spans="1:6" x14ac:dyDescent="0.15">
      <c r="A6380" s="150" t="s">
        <v>33252</v>
      </c>
      <c r="B6380" s="150" t="s">
        <v>18144</v>
      </c>
      <c r="C6380" s="150" t="s">
        <v>12572</v>
      </c>
      <c r="D6380" s="150">
        <v>193200</v>
      </c>
      <c r="E6380" s="150">
        <v>375800</v>
      </c>
      <c r="F6380" s="150" t="s">
        <v>24579</v>
      </c>
    </row>
    <row r="6381" spans="1:6" x14ac:dyDescent="0.15">
      <c r="A6381" s="150" t="s">
        <v>33253</v>
      </c>
      <c r="B6381" s="150" t="s">
        <v>18145</v>
      </c>
      <c r="C6381" s="150" t="s">
        <v>18146</v>
      </c>
      <c r="D6381" s="150">
        <v>1343413</v>
      </c>
      <c r="E6381" s="150">
        <v>4100854</v>
      </c>
      <c r="F6381" s="150" t="s">
        <v>22160</v>
      </c>
    </row>
    <row r="6382" spans="1:6" x14ac:dyDescent="0.15">
      <c r="A6382" s="150" t="s">
        <v>33254</v>
      </c>
      <c r="B6382" s="150" t="s">
        <v>18147</v>
      </c>
      <c r="C6382" s="150" t="s">
        <v>18148</v>
      </c>
      <c r="D6382" s="150">
        <v>82700</v>
      </c>
      <c r="E6382" s="150">
        <v>118700</v>
      </c>
      <c r="F6382" s="150" t="s">
        <v>22104</v>
      </c>
    </row>
    <row r="6383" spans="1:6" x14ac:dyDescent="0.15">
      <c r="A6383" s="150" t="s">
        <v>33255</v>
      </c>
      <c r="B6383" s="150" t="s">
        <v>18149</v>
      </c>
      <c r="C6383" s="150" t="s">
        <v>12477</v>
      </c>
      <c r="D6383" s="150">
        <v>59879300</v>
      </c>
      <c r="E6383" s="150">
        <v>61929500</v>
      </c>
      <c r="F6383" s="150" t="s">
        <v>33256</v>
      </c>
    </row>
    <row r="6384" spans="1:6" x14ac:dyDescent="0.15">
      <c r="A6384" s="150" t="s">
        <v>33257</v>
      </c>
      <c r="B6384" s="150" t="s">
        <v>18150</v>
      </c>
      <c r="C6384" s="150" t="s">
        <v>18151</v>
      </c>
      <c r="D6384" s="150">
        <v>718665</v>
      </c>
      <c r="E6384" s="150">
        <v>3342929</v>
      </c>
      <c r="F6384" s="150" t="s">
        <v>22058</v>
      </c>
    </row>
    <row r="6385" spans="1:6" x14ac:dyDescent="0.15">
      <c r="A6385" s="150" t="s">
        <v>33258</v>
      </c>
      <c r="B6385" s="150" t="s">
        <v>18152</v>
      </c>
      <c r="C6385" s="150" t="s">
        <v>18153</v>
      </c>
      <c r="D6385" s="150">
        <v>1934300</v>
      </c>
      <c r="E6385" s="150">
        <v>4098700</v>
      </c>
      <c r="F6385" s="150" t="s">
        <v>33259</v>
      </c>
    </row>
    <row r="6386" spans="1:6" x14ac:dyDescent="0.15">
      <c r="A6386" s="150" t="s">
        <v>33260</v>
      </c>
      <c r="B6386" s="150" t="s">
        <v>18154</v>
      </c>
      <c r="C6386" s="150" t="s">
        <v>18155</v>
      </c>
      <c r="D6386" s="150">
        <v>1379552.4</v>
      </c>
      <c r="E6386" s="150">
        <v>1386264</v>
      </c>
      <c r="F6386" s="150" t="s">
        <v>22141</v>
      </c>
    </row>
    <row r="6387" spans="1:6" x14ac:dyDescent="0.15">
      <c r="A6387" s="150" t="s">
        <v>22466</v>
      </c>
      <c r="B6387" s="150" t="s">
        <v>18156</v>
      </c>
      <c r="C6387" s="150" t="s">
        <v>18157</v>
      </c>
      <c r="D6387" s="150">
        <v>7616650</v>
      </c>
      <c r="E6387" s="150">
        <v>9683010</v>
      </c>
      <c r="F6387" s="150" t="s">
        <v>24479</v>
      </c>
    </row>
    <row r="6388" spans="1:6" x14ac:dyDescent="0.15">
      <c r="A6388" s="150" t="s">
        <v>23503</v>
      </c>
      <c r="B6388" s="150" t="s">
        <v>18158</v>
      </c>
      <c r="C6388" s="150" t="s">
        <v>18159</v>
      </c>
      <c r="D6388" s="150">
        <v>1695692</v>
      </c>
      <c r="E6388" s="150">
        <v>6875740</v>
      </c>
      <c r="F6388" s="150" t="s">
        <v>24685</v>
      </c>
    </row>
    <row r="6389" spans="1:6" x14ac:dyDescent="0.15">
      <c r="A6389" s="150" t="s">
        <v>33261</v>
      </c>
      <c r="B6389" s="150" t="s">
        <v>18160</v>
      </c>
      <c r="C6389" s="150" t="s">
        <v>18161</v>
      </c>
      <c r="D6389" s="150">
        <v>420000</v>
      </c>
      <c r="E6389" s="150">
        <v>420000</v>
      </c>
      <c r="F6389" s="150" t="s">
        <v>22060</v>
      </c>
    </row>
    <row r="6390" spans="1:6" x14ac:dyDescent="0.15">
      <c r="A6390" s="150" t="s">
        <v>3032</v>
      </c>
      <c r="B6390" s="150" t="s">
        <v>2423</v>
      </c>
      <c r="C6390" s="150" t="s">
        <v>2431</v>
      </c>
      <c r="D6390" s="150">
        <v>4825</v>
      </c>
      <c r="E6390" s="150">
        <v>7968</v>
      </c>
      <c r="F6390" s="150" t="s">
        <v>24498</v>
      </c>
    </row>
    <row r="6391" spans="1:6" x14ac:dyDescent="0.15">
      <c r="A6391" s="150" t="s">
        <v>33262</v>
      </c>
      <c r="B6391" s="150" t="s">
        <v>18162</v>
      </c>
      <c r="C6391" s="150" t="s">
        <v>18163</v>
      </c>
      <c r="D6391" s="150">
        <v>23288400</v>
      </c>
      <c r="E6391" s="150">
        <v>26047800</v>
      </c>
      <c r="F6391" s="150" t="s">
        <v>31862</v>
      </c>
    </row>
    <row r="6392" spans="1:6" x14ac:dyDescent="0.15">
      <c r="A6392" s="150" t="s">
        <v>33263</v>
      </c>
      <c r="B6392" s="150" t="s">
        <v>18164</v>
      </c>
      <c r="C6392" s="150" t="s">
        <v>18165</v>
      </c>
      <c r="D6392" s="150">
        <v>9012400</v>
      </c>
      <c r="E6392" s="150">
        <v>6230360</v>
      </c>
      <c r="F6392" s="150" t="s">
        <v>33264</v>
      </c>
    </row>
    <row r="6393" spans="1:6" x14ac:dyDescent="0.15">
      <c r="A6393" s="150" t="s">
        <v>22465</v>
      </c>
      <c r="B6393" s="150" t="s">
        <v>18167</v>
      </c>
      <c r="C6393" s="150" t="s">
        <v>18168</v>
      </c>
      <c r="D6393" s="150">
        <v>469200</v>
      </c>
      <c r="E6393" s="150">
        <v>568800</v>
      </c>
      <c r="F6393" s="150" t="s">
        <v>24478</v>
      </c>
    </row>
    <row r="6394" spans="1:6" x14ac:dyDescent="0.15">
      <c r="A6394" s="150" t="s">
        <v>33265</v>
      </c>
      <c r="B6394" s="150" t="s">
        <v>18169</v>
      </c>
      <c r="C6394" s="150" t="s">
        <v>18170</v>
      </c>
      <c r="D6394" s="150">
        <v>398464.6</v>
      </c>
      <c r="E6394" s="150">
        <v>448713.75</v>
      </c>
      <c r="F6394" s="150" t="s">
        <v>18774</v>
      </c>
    </row>
    <row r="6395" spans="1:6" x14ac:dyDescent="0.15">
      <c r="A6395" s="150" t="s">
        <v>8351</v>
      </c>
      <c r="B6395" s="150" t="s">
        <v>18171</v>
      </c>
      <c r="C6395" s="150" t="s">
        <v>18172</v>
      </c>
      <c r="D6395" s="150">
        <v>652600</v>
      </c>
      <c r="E6395" s="150">
        <v>1065400</v>
      </c>
      <c r="F6395" s="150" t="s">
        <v>18774</v>
      </c>
    </row>
    <row r="6396" spans="1:6" x14ac:dyDescent="0.15">
      <c r="A6396" s="150" t="s">
        <v>33266</v>
      </c>
      <c r="B6396" s="150" t="s">
        <v>18173</v>
      </c>
      <c r="C6396" s="150" t="s">
        <v>18174</v>
      </c>
      <c r="D6396" s="150">
        <v>1708062</v>
      </c>
      <c r="E6396" s="150">
        <v>2320408.58</v>
      </c>
      <c r="F6396" s="150" t="s">
        <v>18774</v>
      </c>
    </row>
    <row r="6397" spans="1:6" x14ac:dyDescent="0.15">
      <c r="A6397" s="150" t="s">
        <v>33267</v>
      </c>
      <c r="B6397" s="150" t="s">
        <v>18175</v>
      </c>
      <c r="C6397" s="150" t="s">
        <v>18176</v>
      </c>
      <c r="D6397" s="150">
        <v>402923</v>
      </c>
      <c r="E6397" s="150">
        <v>491063</v>
      </c>
      <c r="F6397" s="150" t="s">
        <v>33268</v>
      </c>
    </row>
    <row r="6398" spans="1:6" x14ac:dyDescent="0.15">
      <c r="A6398" s="150" t="s">
        <v>33269</v>
      </c>
      <c r="B6398" s="150" t="s">
        <v>18177</v>
      </c>
      <c r="C6398" s="150" t="s">
        <v>18178</v>
      </c>
      <c r="D6398" s="150">
        <v>8102370</v>
      </c>
      <c r="E6398" s="150">
        <v>11016065</v>
      </c>
      <c r="F6398" s="150" t="s">
        <v>27739</v>
      </c>
    </row>
    <row r="6399" spans="1:6" x14ac:dyDescent="0.15">
      <c r="A6399" s="150" t="s">
        <v>33270</v>
      </c>
      <c r="B6399" s="150" t="s">
        <v>18179</v>
      </c>
      <c r="C6399" s="150" t="s">
        <v>18180</v>
      </c>
      <c r="D6399" s="150">
        <v>1917932</v>
      </c>
      <c r="E6399" s="150">
        <v>1917932</v>
      </c>
      <c r="F6399" s="150" t="s">
        <v>22060</v>
      </c>
    </row>
    <row r="6400" spans="1:6" x14ac:dyDescent="0.15">
      <c r="A6400" s="150" t="s">
        <v>33271</v>
      </c>
      <c r="B6400" s="150" t="s">
        <v>18181</v>
      </c>
      <c r="C6400" s="150" t="s">
        <v>18182</v>
      </c>
      <c r="D6400" s="150">
        <v>74745598</v>
      </c>
      <c r="E6400" s="150">
        <v>86570696</v>
      </c>
      <c r="F6400" s="150" t="s">
        <v>22116</v>
      </c>
    </row>
    <row r="6401" spans="1:6" x14ac:dyDescent="0.15">
      <c r="A6401" s="150" t="s">
        <v>33272</v>
      </c>
      <c r="B6401" s="150" t="s">
        <v>18183</v>
      </c>
      <c r="C6401" s="150" t="s">
        <v>18184</v>
      </c>
      <c r="D6401" s="150">
        <v>17100</v>
      </c>
      <c r="E6401" s="150">
        <v>7920</v>
      </c>
      <c r="F6401" s="150" t="s">
        <v>22088</v>
      </c>
    </row>
    <row r="6402" spans="1:6" x14ac:dyDescent="0.15">
      <c r="A6402" s="150" t="s">
        <v>26597</v>
      </c>
      <c r="B6402" s="150" t="s">
        <v>18185</v>
      </c>
      <c r="C6402" s="150" t="s">
        <v>18186</v>
      </c>
      <c r="D6402" s="150">
        <v>282000</v>
      </c>
      <c r="E6402" s="150">
        <v>376540</v>
      </c>
      <c r="F6402" s="150" t="s">
        <v>24687</v>
      </c>
    </row>
    <row r="6403" spans="1:6" x14ac:dyDescent="0.15">
      <c r="A6403" s="150" t="s">
        <v>33273</v>
      </c>
      <c r="B6403" s="150" t="s">
        <v>18187</v>
      </c>
      <c r="C6403" s="150" t="s">
        <v>18188</v>
      </c>
      <c r="D6403" s="150">
        <v>8450020</v>
      </c>
      <c r="E6403" s="150">
        <v>9300026</v>
      </c>
      <c r="F6403" s="150" t="s">
        <v>22060</v>
      </c>
    </row>
    <row r="6404" spans="1:6" x14ac:dyDescent="0.15">
      <c r="A6404" s="150" t="s">
        <v>1520</v>
      </c>
      <c r="B6404" s="150" t="s">
        <v>18189</v>
      </c>
      <c r="C6404" s="150" t="s">
        <v>211</v>
      </c>
      <c r="D6404" s="150">
        <v>3629400</v>
      </c>
      <c r="E6404" s="150">
        <v>4834800</v>
      </c>
      <c r="F6404" s="150" t="s">
        <v>22052</v>
      </c>
    </row>
    <row r="6405" spans="1:6" x14ac:dyDescent="0.15">
      <c r="A6405" s="150" t="s">
        <v>1521</v>
      </c>
      <c r="B6405" s="150" t="s">
        <v>958</v>
      </c>
      <c r="C6405" s="150" t="s">
        <v>2259</v>
      </c>
      <c r="D6405" s="150">
        <v>57090</v>
      </c>
      <c r="E6405" s="150">
        <v>66040</v>
      </c>
      <c r="F6405" s="150" t="s">
        <v>18774</v>
      </c>
    </row>
    <row r="6406" spans="1:6" x14ac:dyDescent="0.15">
      <c r="A6406" s="150" t="s">
        <v>3026</v>
      </c>
      <c r="B6406" s="150" t="s">
        <v>18190</v>
      </c>
      <c r="C6406" s="150" t="s">
        <v>18191</v>
      </c>
      <c r="D6406" s="150">
        <v>525900</v>
      </c>
      <c r="E6406" s="150">
        <v>1137500</v>
      </c>
      <c r="F6406" s="150" t="s">
        <v>22074</v>
      </c>
    </row>
    <row r="6407" spans="1:6" x14ac:dyDescent="0.15">
      <c r="A6407" s="150" t="s">
        <v>8360</v>
      </c>
      <c r="B6407" s="150" t="s">
        <v>33274</v>
      </c>
      <c r="C6407" s="150" t="s">
        <v>18192</v>
      </c>
      <c r="D6407" s="150">
        <v>4833600</v>
      </c>
      <c r="E6407" s="150">
        <v>5667300</v>
      </c>
      <c r="F6407" s="150" t="s">
        <v>18774</v>
      </c>
    </row>
    <row r="6408" spans="1:6" x14ac:dyDescent="0.15">
      <c r="A6408" s="150" t="s">
        <v>8361</v>
      </c>
      <c r="B6408" s="150" t="s">
        <v>18193</v>
      </c>
      <c r="C6408" s="150" t="s">
        <v>2903</v>
      </c>
      <c r="D6408" s="150">
        <v>58664590.68</v>
      </c>
      <c r="E6408" s="150">
        <v>98518228.900000006</v>
      </c>
      <c r="F6408" s="150" t="s">
        <v>24465</v>
      </c>
    </row>
    <row r="6409" spans="1:6" x14ac:dyDescent="0.15">
      <c r="A6409" s="150" t="s">
        <v>8362</v>
      </c>
      <c r="B6409" s="150" t="s">
        <v>18194</v>
      </c>
      <c r="C6409" s="150" t="s">
        <v>18195</v>
      </c>
      <c r="D6409" s="150">
        <v>6780675</v>
      </c>
      <c r="E6409" s="150">
        <v>7227961</v>
      </c>
      <c r="F6409" s="150" t="s">
        <v>24497</v>
      </c>
    </row>
    <row r="6410" spans="1:6" x14ac:dyDescent="0.15">
      <c r="A6410" s="150" t="s">
        <v>22458</v>
      </c>
      <c r="B6410" s="150" t="s">
        <v>18196</v>
      </c>
      <c r="C6410" s="150" t="s">
        <v>18197</v>
      </c>
      <c r="D6410" s="150">
        <v>365308</v>
      </c>
      <c r="E6410" s="150">
        <v>350308</v>
      </c>
      <c r="F6410" s="150" t="s">
        <v>22090</v>
      </c>
    </row>
    <row r="6411" spans="1:6" x14ac:dyDescent="0.15">
      <c r="A6411" s="150" t="s">
        <v>8363</v>
      </c>
      <c r="B6411" s="150" t="s">
        <v>18198</v>
      </c>
      <c r="C6411" s="150" t="s">
        <v>16240</v>
      </c>
      <c r="D6411" s="150">
        <v>66736</v>
      </c>
      <c r="E6411" s="150">
        <v>74596</v>
      </c>
      <c r="F6411" s="150" t="s">
        <v>32801</v>
      </c>
    </row>
    <row r="6412" spans="1:6" x14ac:dyDescent="0.15">
      <c r="A6412" s="150" t="s">
        <v>3025</v>
      </c>
      <c r="B6412" s="150" t="s">
        <v>18199</v>
      </c>
      <c r="C6412" s="150" t="s">
        <v>18200</v>
      </c>
      <c r="D6412" s="150">
        <v>119200</v>
      </c>
      <c r="E6412" s="150">
        <v>176700</v>
      </c>
      <c r="F6412" s="150" t="s">
        <v>22073</v>
      </c>
    </row>
    <row r="6413" spans="1:6" x14ac:dyDescent="0.15">
      <c r="A6413" s="150" t="s">
        <v>8364</v>
      </c>
      <c r="B6413" s="150" t="s">
        <v>18201</v>
      </c>
      <c r="C6413" s="150" t="s">
        <v>18202</v>
      </c>
      <c r="D6413" s="150">
        <v>8132000</v>
      </c>
      <c r="E6413" s="150">
        <v>14234232</v>
      </c>
      <c r="F6413" s="150" t="s">
        <v>22053</v>
      </c>
    </row>
    <row r="6414" spans="1:6" x14ac:dyDescent="0.15">
      <c r="A6414" s="150" t="s">
        <v>8365</v>
      </c>
      <c r="B6414" s="150" t="s">
        <v>18203</v>
      </c>
      <c r="C6414" s="150" t="s">
        <v>18204</v>
      </c>
      <c r="D6414" s="150">
        <v>2980830</v>
      </c>
      <c r="E6414" s="150">
        <v>3173160</v>
      </c>
      <c r="F6414" s="150" t="s">
        <v>21479</v>
      </c>
    </row>
    <row r="6415" spans="1:6" x14ac:dyDescent="0.15">
      <c r="A6415" s="150" t="s">
        <v>8366</v>
      </c>
      <c r="B6415" s="150" t="s">
        <v>18205</v>
      </c>
      <c r="C6415" s="150" t="s">
        <v>18206</v>
      </c>
      <c r="D6415" s="150">
        <v>144243.98000000001</v>
      </c>
      <c r="E6415" s="150">
        <v>185455</v>
      </c>
      <c r="F6415" s="150" t="s">
        <v>14062</v>
      </c>
    </row>
    <row r="6416" spans="1:6" x14ac:dyDescent="0.15">
      <c r="A6416" s="150" t="s">
        <v>8367</v>
      </c>
      <c r="B6416" s="150" t="s">
        <v>18207</v>
      </c>
      <c r="C6416" s="150" t="s">
        <v>18208</v>
      </c>
      <c r="D6416" s="150">
        <v>4099750</v>
      </c>
      <c r="E6416" s="150">
        <v>5624750</v>
      </c>
      <c r="F6416" s="150" t="s">
        <v>29907</v>
      </c>
    </row>
    <row r="6417" spans="1:6" x14ac:dyDescent="0.15">
      <c r="A6417" s="150" t="s">
        <v>8368</v>
      </c>
      <c r="B6417" s="150" t="s">
        <v>18209</v>
      </c>
      <c r="C6417" s="150" t="s">
        <v>18210</v>
      </c>
      <c r="D6417" s="150">
        <v>2826600</v>
      </c>
      <c r="E6417" s="150">
        <v>3839200</v>
      </c>
      <c r="F6417" s="150" t="s">
        <v>22051</v>
      </c>
    </row>
    <row r="6418" spans="1:6" x14ac:dyDescent="0.15">
      <c r="A6418" s="150" t="s">
        <v>8369</v>
      </c>
      <c r="B6418" s="150" t="s">
        <v>18211</v>
      </c>
      <c r="C6418" s="150" t="s">
        <v>18212</v>
      </c>
      <c r="D6418" s="150">
        <v>1246266</v>
      </c>
      <c r="E6418" s="150">
        <v>1293920</v>
      </c>
      <c r="F6418" s="150" t="s">
        <v>18774</v>
      </c>
    </row>
    <row r="6419" spans="1:6" x14ac:dyDescent="0.15">
      <c r="A6419" s="150" t="s">
        <v>8370</v>
      </c>
      <c r="B6419" s="150" t="s">
        <v>18213</v>
      </c>
      <c r="C6419" s="150" t="s">
        <v>18214</v>
      </c>
      <c r="D6419" s="150">
        <v>1849700</v>
      </c>
      <c r="E6419" s="150">
        <v>2346500</v>
      </c>
      <c r="F6419" s="150" t="s">
        <v>22154</v>
      </c>
    </row>
    <row r="6420" spans="1:6" x14ac:dyDescent="0.15">
      <c r="A6420" s="150" t="s">
        <v>26592</v>
      </c>
      <c r="B6420" s="150" t="s">
        <v>18215</v>
      </c>
      <c r="C6420" s="150" t="s">
        <v>18216</v>
      </c>
      <c r="D6420" s="150">
        <v>4453792</v>
      </c>
      <c r="E6420" s="150">
        <v>5560980</v>
      </c>
      <c r="F6420" s="150" t="s">
        <v>22052</v>
      </c>
    </row>
    <row r="6421" spans="1:6" x14ac:dyDescent="0.15">
      <c r="A6421" s="150" t="s">
        <v>8372</v>
      </c>
      <c r="B6421" s="150" t="s">
        <v>18217</v>
      </c>
      <c r="C6421" s="150" t="s">
        <v>18218</v>
      </c>
      <c r="D6421" s="150">
        <v>392296.4</v>
      </c>
      <c r="E6421" s="150">
        <v>387164.4</v>
      </c>
      <c r="F6421" s="150" t="s">
        <v>22053</v>
      </c>
    </row>
    <row r="6422" spans="1:6" x14ac:dyDescent="0.15">
      <c r="A6422" s="150" t="s">
        <v>8373</v>
      </c>
      <c r="B6422" s="150" t="s">
        <v>18219</v>
      </c>
      <c r="C6422" s="150" t="s">
        <v>13027</v>
      </c>
      <c r="D6422" s="150">
        <v>4068600</v>
      </c>
      <c r="E6422" s="150">
        <v>4234000</v>
      </c>
      <c r="F6422" s="150" t="s">
        <v>22081</v>
      </c>
    </row>
    <row r="6423" spans="1:6" x14ac:dyDescent="0.15">
      <c r="A6423" s="150" t="s">
        <v>8374</v>
      </c>
      <c r="B6423" s="150" t="s">
        <v>18220</v>
      </c>
      <c r="C6423" s="150" t="s">
        <v>17119</v>
      </c>
      <c r="D6423" s="150">
        <v>664144</v>
      </c>
      <c r="E6423" s="150">
        <v>1271450</v>
      </c>
      <c r="F6423" s="150" t="s">
        <v>18774</v>
      </c>
    </row>
    <row r="6424" spans="1:6" x14ac:dyDescent="0.15">
      <c r="A6424" s="150" t="s">
        <v>8375</v>
      </c>
      <c r="B6424" s="150" t="s">
        <v>18221</v>
      </c>
      <c r="C6424" s="150" t="s">
        <v>18222</v>
      </c>
      <c r="D6424" s="150">
        <v>596003</v>
      </c>
      <c r="E6424" s="150">
        <v>817738</v>
      </c>
      <c r="F6424" s="150" t="s">
        <v>22060</v>
      </c>
    </row>
    <row r="6425" spans="1:6" x14ac:dyDescent="0.15">
      <c r="A6425" s="150" t="s">
        <v>8376</v>
      </c>
      <c r="B6425" s="150" t="s">
        <v>18223</v>
      </c>
      <c r="C6425" s="150" t="s">
        <v>18224</v>
      </c>
      <c r="D6425" s="150">
        <v>753960</v>
      </c>
      <c r="E6425" s="150">
        <v>1767210</v>
      </c>
      <c r="F6425" s="150" t="s">
        <v>22058</v>
      </c>
    </row>
    <row r="6426" spans="1:6" x14ac:dyDescent="0.15">
      <c r="A6426" s="150" t="s">
        <v>8377</v>
      </c>
      <c r="B6426" s="150" t="s">
        <v>18225</v>
      </c>
      <c r="C6426" s="150" t="s">
        <v>18226</v>
      </c>
      <c r="D6426" s="150">
        <v>199800</v>
      </c>
      <c r="E6426" s="150">
        <v>148206</v>
      </c>
      <c r="F6426" s="150" t="s">
        <v>33275</v>
      </c>
    </row>
    <row r="6427" spans="1:6" x14ac:dyDescent="0.15">
      <c r="A6427" s="150" t="s">
        <v>22452</v>
      </c>
      <c r="B6427" s="150" t="s">
        <v>18227</v>
      </c>
      <c r="C6427" s="150" t="s">
        <v>18228</v>
      </c>
      <c r="D6427" s="150">
        <v>45280</v>
      </c>
      <c r="E6427" s="150">
        <v>45280</v>
      </c>
      <c r="F6427" s="150" t="s">
        <v>22103</v>
      </c>
    </row>
    <row r="6428" spans="1:6" x14ac:dyDescent="0.15">
      <c r="A6428" s="150" t="s">
        <v>8378</v>
      </c>
      <c r="B6428" s="150" t="s">
        <v>18229</v>
      </c>
      <c r="C6428" s="150" t="s">
        <v>18230</v>
      </c>
      <c r="D6428" s="150">
        <v>970088964</v>
      </c>
      <c r="E6428" s="150">
        <v>1552020069</v>
      </c>
      <c r="F6428" s="150" t="s">
        <v>22172</v>
      </c>
    </row>
    <row r="6429" spans="1:6" x14ac:dyDescent="0.15">
      <c r="A6429" s="150" t="s">
        <v>8379</v>
      </c>
      <c r="B6429" s="150" t="s">
        <v>18231</v>
      </c>
      <c r="C6429" s="150" t="s">
        <v>18232</v>
      </c>
      <c r="D6429" s="150">
        <v>3362335.04</v>
      </c>
      <c r="E6429" s="150">
        <v>3356335.04</v>
      </c>
      <c r="F6429" s="150" t="s">
        <v>24467</v>
      </c>
    </row>
    <row r="6430" spans="1:6" x14ac:dyDescent="0.15">
      <c r="A6430" s="150" t="s">
        <v>8380</v>
      </c>
      <c r="B6430" s="150" t="s">
        <v>18233</v>
      </c>
      <c r="C6430" s="150" t="s">
        <v>18234</v>
      </c>
      <c r="D6430" s="150">
        <v>250701</v>
      </c>
      <c r="E6430" s="150">
        <v>332226</v>
      </c>
      <c r="F6430" s="150" t="s">
        <v>22116</v>
      </c>
    </row>
    <row r="6431" spans="1:6" x14ac:dyDescent="0.15">
      <c r="A6431" s="150" t="s">
        <v>8381</v>
      </c>
      <c r="B6431" s="150" t="s">
        <v>18235</v>
      </c>
      <c r="C6431" s="150" t="s">
        <v>18236</v>
      </c>
      <c r="D6431" s="150">
        <v>18326734.239999998</v>
      </c>
      <c r="E6431" s="150">
        <v>61888800</v>
      </c>
      <c r="F6431" s="150" t="s">
        <v>22154</v>
      </c>
    </row>
    <row r="6432" spans="1:6" x14ac:dyDescent="0.15">
      <c r="A6432" s="150" t="s">
        <v>8382</v>
      </c>
      <c r="B6432" s="150" t="s">
        <v>18237</v>
      </c>
      <c r="C6432" s="150" t="s">
        <v>18238</v>
      </c>
      <c r="D6432" s="150">
        <v>1339000</v>
      </c>
      <c r="E6432" s="150">
        <v>3714200</v>
      </c>
      <c r="F6432" s="150" t="s">
        <v>14062</v>
      </c>
    </row>
    <row r="6433" spans="1:6" x14ac:dyDescent="0.15">
      <c r="A6433" s="150" t="s">
        <v>8383</v>
      </c>
      <c r="B6433" s="150" t="s">
        <v>18239</v>
      </c>
      <c r="C6433" s="150" t="s">
        <v>18240</v>
      </c>
      <c r="D6433" s="150">
        <v>4758900</v>
      </c>
      <c r="E6433" s="150">
        <v>12126100</v>
      </c>
      <c r="F6433" s="150" t="s">
        <v>31058</v>
      </c>
    </row>
    <row r="6434" spans="1:6" x14ac:dyDescent="0.15">
      <c r="A6434" s="150" t="s">
        <v>8384</v>
      </c>
      <c r="B6434" s="150" t="s">
        <v>18241</v>
      </c>
      <c r="C6434" s="150" t="s">
        <v>18242</v>
      </c>
      <c r="D6434" s="150">
        <v>6013000</v>
      </c>
      <c r="E6434" s="150">
        <v>7308000</v>
      </c>
      <c r="F6434" s="150" t="s">
        <v>22060</v>
      </c>
    </row>
    <row r="6435" spans="1:6" x14ac:dyDescent="0.15">
      <c r="A6435" s="150" t="s">
        <v>22449</v>
      </c>
      <c r="B6435" s="150" t="s">
        <v>18243</v>
      </c>
      <c r="C6435" s="150" t="s">
        <v>16143</v>
      </c>
      <c r="D6435" s="150">
        <v>1039010</v>
      </c>
      <c r="E6435" s="150">
        <v>1405980</v>
      </c>
      <c r="F6435" s="150" t="s">
        <v>24476</v>
      </c>
    </row>
    <row r="6436" spans="1:6" x14ac:dyDescent="0.15">
      <c r="A6436" s="150" t="s">
        <v>22448</v>
      </c>
      <c r="B6436" s="150" t="s">
        <v>18244</v>
      </c>
      <c r="C6436" s="150" t="s">
        <v>16148</v>
      </c>
      <c r="D6436" s="150">
        <v>913405</v>
      </c>
      <c r="E6436" s="150">
        <v>732000</v>
      </c>
      <c r="F6436" s="150" t="s">
        <v>22060</v>
      </c>
    </row>
    <row r="6437" spans="1:6" x14ac:dyDescent="0.15">
      <c r="A6437" s="150" t="s">
        <v>8385</v>
      </c>
      <c r="B6437" s="150" t="s">
        <v>18245</v>
      </c>
      <c r="C6437" s="150" t="s">
        <v>18246</v>
      </c>
      <c r="D6437" s="150">
        <v>6065000</v>
      </c>
      <c r="E6437" s="150">
        <v>5819000</v>
      </c>
      <c r="F6437" s="150" t="s">
        <v>22060</v>
      </c>
    </row>
    <row r="6438" spans="1:6" x14ac:dyDescent="0.15">
      <c r="A6438" s="150" t="s">
        <v>3021</v>
      </c>
      <c r="B6438" s="150" t="s">
        <v>18247</v>
      </c>
      <c r="C6438" s="150" t="s">
        <v>18248</v>
      </c>
      <c r="D6438" s="150">
        <v>5000</v>
      </c>
      <c r="E6438" s="150">
        <v>1500</v>
      </c>
      <c r="F6438" s="150" t="s">
        <v>22071</v>
      </c>
    </row>
    <row r="6439" spans="1:6" x14ac:dyDescent="0.15">
      <c r="A6439" s="150" t="s">
        <v>3020</v>
      </c>
      <c r="B6439" s="150" t="s">
        <v>18249</v>
      </c>
      <c r="C6439" s="150" t="s">
        <v>18250</v>
      </c>
      <c r="D6439" s="150">
        <v>38613.480000000003</v>
      </c>
      <c r="E6439" s="150">
        <v>41393.800000000003</v>
      </c>
      <c r="F6439" s="150" t="s">
        <v>22070</v>
      </c>
    </row>
    <row r="6440" spans="1:6" x14ac:dyDescent="0.15">
      <c r="A6440" s="150" t="s">
        <v>26588</v>
      </c>
      <c r="B6440" s="150" t="s">
        <v>18251</v>
      </c>
      <c r="C6440" s="150" t="s">
        <v>13257</v>
      </c>
      <c r="D6440" s="150">
        <v>5298982</v>
      </c>
      <c r="E6440" s="150">
        <v>6504520</v>
      </c>
      <c r="F6440" s="150" t="s">
        <v>22078</v>
      </c>
    </row>
    <row r="6441" spans="1:6" x14ac:dyDescent="0.15">
      <c r="A6441" s="150" t="s">
        <v>8387</v>
      </c>
      <c r="B6441" s="150" t="s">
        <v>18252</v>
      </c>
      <c r="C6441" s="150" t="s">
        <v>18253</v>
      </c>
      <c r="D6441" s="150">
        <v>337215</v>
      </c>
      <c r="E6441" s="150">
        <v>577283</v>
      </c>
      <c r="F6441" s="150" t="s">
        <v>24631</v>
      </c>
    </row>
    <row r="6442" spans="1:6" x14ac:dyDescent="0.15">
      <c r="A6442" s="150" t="s">
        <v>8388</v>
      </c>
      <c r="B6442" s="150" t="s">
        <v>18254</v>
      </c>
      <c r="C6442" s="150" t="s">
        <v>18255</v>
      </c>
      <c r="D6442" s="150">
        <v>718000</v>
      </c>
      <c r="E6442" s="150">
        <v>678000</v>
      </c>
      <c r="F6442" s="150" t="s">
        <v>22100</v>
      </c>
    </row>
    <row r="6443" spans="1:6" x14ac:dyDescent="0.15">
      <c r="A6443" s="150" t="s">
        <v>8389</v>
      </c>
      <c r="B6443" s="150" t="s">
        <v>18256</v>
      </c>
      <c r="C6443" s="150" t="s">
        <v>17995</v>
      </c>
      <c r="D6443" s="150">
        <v>612100</v>
      </c>
      <c r="E6443" s="150">
        <v>709400</v>
      </c>
      <c r="F6443" s="150" t="s">
        <v>22096</v>
      </c>
    </row>
    <row r="6444" spans="1:6" x14ac:dyDescent="0.15">
      <c r="A6444" s="150" t="s">
        <v>8390</v>
      </c>
      <c r="B6444" s="150" t="s">
        <v>18257</v>
      </c>
      <c r="C6444" s="150" t="s">
        <v>18258</v>
      </c>
      <c r="D6444" s="150">
        <v>124400</v>
      </c>
      <c r="E6444" s="150">
        <v>240159</v>
      </c>
      <c r="F6444" s="150" t="s">
        <v>24525</v>
      </c>
    </row>
    <row r="6445" spans="1:6" x14ac:dyDescent="0.15">
      <c r="A6445" s="150" t="s">
        <v>8391</v>
      </c>
      <c r="B6445" s="150" t="s">
        <v>18259</v>
      </c>
      <c r="C6445" s="150" t="s">
        <v>18260</v>
      </c>
      <c r="D6445" s="150">
        <v>154950</v>
      </c>
      <c r="E6445" s="150">
        <v>49196</v>
      </c>
      <c r="F6445" s="150" t="s">
        <v>24495</v>
      </c>
    </row>
    <row r="6446" spans="1:6" x14ac:dyDescent="0.15">
      <c r="A6446" s="150" t="s">
        <v>8392</v>
      </c>
      <c r="B6446" s="150" t="s">
        <v>18261</v>
      </c>
      <c r="C6446" s="150" t="s">
        <v>18262</v>
      </c>
      <c r="D6446" s="150">
        <v>540500</v>
      </c>
      <c r="E6446" s="150">
        <v>858400</v>
      </c>
      <c r="F6446" s="150" t="s">
        <v>22052</v>
      </c>
    </row>
    <row r="6447" spans="1:6" x14ac:dyDescent="0.15">
      <c r="A6447" s="150" t="s">
        <v>8393</v>
      </c>
      <c r="B6447" s="150" t="s">
        <v>18263</v>
      </c>
      <c r="C6447" s="150" t="s">
        <v>18264</v>
      </c>
      <c r="D6447" s="150">
        <v>391930.3</v>
      </c>
      <c r="E6447" s="150">
        <v>660555.26</v>
      </c>
      <c r="F6447" s="150" t="s">
        <v>24552</v>
      </c>
    </row>
    <row r="6448" spans="1:6" x14ac:dyDescent="0.15">
      <c r="A6448" s="150" t="s">
        <v>8394</v>
      </c>
      <c r="B6448" s="150" t="s">
        <v>18265</v>
      </c>
      <c r="C6448" s="150" t="s">
        <v>18266</v>
      </c>
      <c r="D6448" s="150">
        <v>3300000</v>
      </c>
      <c r="E6448" s="150">
        <v>1600000</v>
      </c>
      <c r="F6448" s="150" t="s">
        <v>33276</v>
      </c>
    </row>
    <row r="6449" spans="1:6" x14ac:dyDescent="0.15">
      <c r="A6449" s="150" t="s">
        <v>8395</v>
      </c>
      <c r="B6449" s="150" t="s">
        <v>18268</v>
      </c>
      <c r="C6449" s="150" t="s">
        <v>18269</v>
      </c>
      <c r="D6449" s="150">
        <v>9203710</v>
      </c>
      <c r="E6449" s="150">
        <v>20790288</v>
      </c>
      <c r="F6449" s="150" t="s">
        <v>33277</v>
      </c>
    </row>
    <row r="6450" spans="1:6" x14ac:dyDescent="0.15">
      <c r="A6450" s="150" t="s">
        <v>8396</v>
      </c>
      <c r="B6450" s="150" t="s">
        <v>18270</v>
      </c>
      <c r="C6450" s="150" t="s">
        <v>17630</v>
      </c>
      <c r="D6450" s="150">
        <v>377775</v>
      </c>
      <c r="E6450" s="150">
        <v>391578</v>
      </c>
      <c r="F6450" s="150" t="s">
        <v>18774</v>
      </c>
    </row>
    <row r="6451" spans="1:6" x14ac:dyDescent="0.15">
      <c r="A6451" s="150" t="s">
        <v>8397</v>
      </c>
      <c r="B6451" s="150" t="s">
        <v>18271</v>
      </c>
      <c r="C6451" s="150" t="s">
        <v>18272</v>
      </c>
      <c r="D6451" s="150">
        <v>3155537</v>
      </c>
      <c r="E6451" s="150">
        <v>4711416</v>
      </c>
      <c r="F6451" s="150" t="s">
        <v>27511</v>
      </c>
    </row>
    <row r="6452" spans="1:6" x14ac:dyDescent="0.15">
      <c r="A6452" s="150" t="s">
        <v>8398</v>
      </c>
      <c r="B6452" s="150" t="s">
        <v>18273</v>
      </c>
      <c r="C6452" s="150" t="s">
        <v>17143</v>
      </c>
      <c r="D6452" s="150">
        <v>11511600</v>
      </c>
      <c r="E6452" s="150">
        <v>16710000</v>
      </c>
      <c r="F6452" s="150" t="s">
        <v>22128</v>
      </c>
    </row>
    <row r="6453" spans="1:6" x14ac:dyDescent="0.15">
      <c r="A6453" s="150" t="s">
        <v>8399</v>
      </c>
      <c r="B6453" s="150" t="s">
        <v>18274</v>
      </c>
      <c r="C6453" s="150" t="s">
        <v>18275</v>
      </c>
      <c r="D6453" s="150">
        <v>297480000</v>
      </c>
      <c r="E6453" s="150">
        <v>285960000</v>
      </c>
      <c r="F6453" s="150" t="s">
        <v>33278</v>
      </c>
    </row>
    <row r="6454" spans="1:6" x14ac:dyDescent="0.15">
      <c r="A6454" s="150" t="s">
        <v>22446</v>
      </c>
      <c r="B6454" s="150" t="s">
        <v>18276</v>
      </c>
      <c r="C6454" s="150" t="s">
        <v>18277</v>
      </c>
      <c r="D6454" s="150">
        <v>31364</v>
      </c>
      <c r="E6454" s="150">
        <v>30299</v>
      </c>
      <c r="F6454" s="150" t="s">
        <v>22074</v>
      </c>
    </row>
    <row r="6455" spans="1:6" x14ac:dyDescent="0.15">
      <c r="A6455" s="150" t="s">
        <v>26583</v>
      </c>
      <c r="B6455" s="150" t="s">
        <v>18278</v>
      </c>
      <c r="C6455" s="150" t="s">
        <v>18279</v>
      </c>
      <c r="D6455" s="150">
        <v>216633.60000000001</v>
      </c>
      <c r="E6455" s="150">
        <v>342148</v>
      </c>
      <c r="F6455" s="150" t="s">
        <v>22157</v>
      </c>
    </row>
    <row r="6456" spans="1:6" x14ac:dyDescent="0.15">
      <c r="A6456" s="150" t="s">
        <v>26582</v>
      </c>
      <c r="B6456" s="150" t="s">
        <v>18280</v>
      </c>
      <c r="C6456" s="150" t="s">
        <v>18281</v>
      </c>
      <c r="D6456" s="150">
        <v>59800</v>
      </c>
      <c r="E6456" s="150">
        <v>52400</v>
      </c>
      <c r="F6456" s="150" t="s">
        <v>22128</v>
      </c>
    </row>
    <row r="6457" spans="1:6" x14ac:dyDescent="0.15">
      <c r="A6457" s="150" t="s">
        <v>8402</v>
      </c>
      <c r="B6457" s="150" t="s">
        <v>18282</v>
      </c>
      <c r="C6457" s="150" t="s">
        <v>201</v>
      </c>
      <c r="D6457" s="150">
        <v>1435385</v>
      </c>
      <c r="E6457" s="150">
        <v>2382132</v>
      </c>
      <c r="F6457" s="150" t="s">
        <v>22082</v>
      </c>
    </row>
    <row r="6458" spans="1:6" x14ac:dyDescent="0.15">
      <c r="A6458" s="150" t="s">
        <v>8403</v>
      </c>
      <c r="B6458" s="150" t="s">
        <v>18283</v>
      </c>
      <c r="C6458" s="150" t="s">
        <v>18284</v>
      </c>
      <c r="D6458" s="150">
        <v>13603000</v>
      </c>
      <c r="E6458" s="150">
        <v>23065575</v>
      </c>
      <c r="F6458" s="150" t="s">
        <v>22093</v>
      </c>
    </row>
    <row r="6459" spans="1:6" x14ac:dyDescent="0.15">
      <c r="A6459" s="150" t="s">
        <v>8404</v>
      </c>
      <c r="B6459" s="150" t="s">
        <v>18285</v>
      </c>
      <c r="C6459" s="150" t="s">
        <v>18286</v>
      </c>
      <c r="D6459" s="150">
        <v>853100</v>
      </c>
      <c r="E6459" s="150">
        <v>854800</v>
      </c>
      <c r="F6459" s="150" t="s">
        <v>22104</v>
      </c>
    </row>
    <row r="6460" spans="1:6" x14ac:dyDescent="0.15">
      <c r="A6460" s="150" t="s">
        <v>8405</v>
      </c>
      <c r="B6460" s="150" t="s">
        <v>18287</v>
      </c>
      <c r="C6460" s="150" t="s">
        <v>18288</v>
      </c>
      <c r="D6460" s="150">
        <v>11470000</v>
      </c>
      <c r="E6460" s="150">
        <v>6603000</v>
      </c>
      <c r="F6460" s="150" t="s">
        <v>29907</v>
      </c>
    </row>
    <row r="6461" spans="1:6" x14ac:dyDescent="0.15">
      <c r="A6461" s="150" t="s">
        <v>8406</v>
      </c>
      <c r="B6461" s="150" t="s">
        <v>18289</v>
      </c>
      <c r="C6461" s="150" t="s">
        <v>18290</v>
      </c>
      <c r="D6461" s="150">
        <v>1850991</v>
      </c>
      <c r="E6461" s="150">
        <v>921200</v>
      </c>
      <c r="F6461" s="150" t="s">
        <v>22067</v>
      </c>
    </row>
    <row r="6462" spans="1:6" x14ac:dyDescent="0.15">
      <c r="A6462" s="150" t="s">
        <v>3015</v>
      </c>
      <c r="B6462" s="150" t="s">
        <v>18291</v>
      </c>
      <c r="C6462" s="150" t="s">
        <v>18292</v>
      </c>
      <c r="D6462" s="150">
        <v>1099020</v>
      </c>
      <c r="E6462" s="150">
        <v>1483270</v>
      </c>
      <c r="F6462" s="150" t="s">
        <v>22063</v>
      </c>
    </row>
    <row r="6463" spans="1:6" x14ac:dyDescent="0.15">
      <c r="A6463" s="150" t="s">
        <v>8407</v>
      </c>
      <c r="B6463" s="150" t="s">
        <v>18293</v>
      </c>
      <c r="C6463" s="150" t="s">
        <v>18294</v>
      </c>
      <c r="D6463" s="150">
        <v>707716.6</v>
      </c>
      <c r="E6463" s="150">
        <v>1158577.3999999999</v>
      </c>
      <c r="F6463" s="150" t="s">
        <v>24559</v>
      </c>
    </row>
    <row r="6464" spans="1:6" x14ac:dyDescent="0.15">
      <c r="A6464" s="150" t="s">
        <v>22445</v>
      </c>
      <c r="B6464" s="150" t="s">
        <v>18295</v>
      </c>
      <c r="C6464" s="150" t="s">
        <v>18296</v>
      </c>
      <c r="D6464" s="150">
        <v>642300</v>
      </c>
      <c r="E6464" s="150">
        <v>217500</v>
      </c>
      <c r="F6464" s="150" t="s">
        <v>22116</v>
      </c>
    </row>
    <row r="6465" spans="1:6" x14ac:dyDescent="0.15">
      <c r="A6465" s="150" t="s">
        <v>8408</v>
      </c>
      <c r="B6465" s="150" t="s">
        <v>18297</v>
      </c>
      <c r="C6465" s="150" t="s">
        <v>16592</v>
      </c>
      <c r="D6465" s="150">
        <v>8565000</v>
      </c>
      <c r="E6465" s="150">
        <v>9034000</v>
      </c>
      <c r="F6465" s="150" t="s">
        <v>22067</v>
      </c>
    </row>
    <row r="6466" spans="1:6" x14ac:dyDescent="0.15">
      <c r="A6466" s="150" t="s">
        <v>8409</v>
      </c>
      <c r="B6466" s="150" t="s">
        <v>18298</v>
      </c>
      <c r="C6466" s="150" t="s">
        <v>18299</v>
      </c>
      <c r="D6466" s="150">
        <v>434853.6</v>
      </c>
      <c r="E6466" s="150">
        <v>448094.65</v>
      </c>
      <c r="F6466" s="150" t="s">
        <v>33268</v>
      </c>
    </row>
    <row r="6467" spans="1:6" x14ac:dyDescent="0.15">
      <c r="A6467" s="150" t="s">
        <v>8410</v>
      </c>
      <c r="B6467" s="150" t="s">
        <v>33279</v>
      </c>
      <c r="C6467" s="150" t="s">
        <v>18300</v>
      </c>
      <c r="D6467" s="150">
        <v>2887800</v>
      </c>
      <c r="E6467" s="150">
        <v>5290000</v>
      </c>
      <c r="F6467" s="150" t="s">
        <v>32870</v>
      </c>
    </row>
    <row r="6468" spans="1:6" x14ac:dyDescent="0.15">
      <c r="A6468" s="150" t="s">
        <v>3010</v>
      </c>
      <c r="B6468" s="150" t="s">
        <v>18301</v>
      </c>
      <c r="C6468" s="150" t="s">
        <v>14457</v>
      </c>
      <c r="D6468" s="150">
        <v>3829736</v>
      </c>
      <c r="E6468" s="150">
        <v>83577705</v>
      </c>
      <c r="F6468" s="150" t="s">
        <v>22063</v>
      </c>
    </row>
    <row r="6469" spans="1:6" x14ac:dyDescent="0.15">
      <c r="A6469" s="150" t="s">
        <v>22444</v>
      </c>
      <c r="B6469" s="150" t="s">
        <v>18302</v>
      </c>
      <c r="C6469" s="150" t="s">
        <v>18303</v>
      </c>
      <c r="D6469" s="150">
        <v>9532.7999999999993</v>
      </c>
      <c r="E6469" s="150">
        <v>18077</v>
      </c>
      <c r="F6469" s="150" t="s">
        <v>24475</v>
      </c>
    </row>
    <row r="6470" spans="1:6" x14ac:dyDescent="0.15">
      <c r="A6470" s="150" t="s">
        <v>3009</v>
      </c>
      <c r="B6470" s="150" t="s">
        <v>18304</v>
      </c>
      <c r="C6470" s="150" t="s">
        <v>18305</v>
      </c>
      <c r="D6470" s="150">
        <v>93620</v>
      </c>
      <c r="E6470" s="150">
        <v>171430</v>
      </c>
      <c r="F6470" s="150" t="s">
        <v>18774</v>
      </c>
    </row>
    <row r="6471" spans="1:6" x14ac:dyDescent="0.15">
      <c r="A6471" s="150" t="s">
        <v>26578</v>
      </c>
      <c r="B6471" s="150" t="s">
        <v>18306</v>
      </c>
      <c r="C6471" s="150" t="s">
        <v>18307</v>
      </c>
      <c r="D6471" s="150">
        <v>57600</v>
      </c>
      <c r="E6471" s="150">
        <v>51900</v>
      </c>
      <c r="F6471" s="150" t="s">
        <v>22128</v>
      </c>
    </row>
    <row r="6472" spans="1:6" x14ac:dyDescent="0.15">
      <c r="A6472" s="150" t="s">
        <v>8412</v>
      </c>
      <c r="B6472" s="150" t="s">
        <v>18308</v>
      </c>
      <c r="C6472" s="150" t="s">
        <v>18309</v>
      </c>
      <c r="D6472" s="150">
        <v>5325573</v>
      </c>
      <c r="E6472" s="150">
        <v>5493858</v>
      </c>
      <c r="F6472" s="150" t="s">
        <v>24597</v>
      </c>
    </row>
    <row r="6473" spans="1:6" x14ac:dyDescent="0.15">
      <c r="A6473" s="150" t="s">
        <v>22442</v>
      </c>
      <c r="B6473" s="150" t="s">
        <v>18310</v>
      </c>
      <c r="C6473" s="150" t="s">
        <v>18311</v>
      </c>
      <c r="D6473" s="150">
        <v>45851.19</v>
      </c>
      <c r="E6473" s="150">
        <v>52817.7</v>
      </c>
      <c r="F6473" s="150" t="s">
        <v>22070</v>
      </c>
    </row>
    <row r="6474" spans="1:6" x14ac:dyDescent="0.15">
      <c r="A6474" s="150" t="s">
        <v>26577</v>
      </c>
      <c r="B6474" s="150" t="s">
        <v>18312</v>
      </c>
      <c r="C6474" s="150" t="s">
        <v>18313</v>
      </c>
      <c r="D6474" s="150">
        <v>189820</v>
      </c>
      <c r="E6474" s="150">
        <v>385796</v>
      </c>
      <c r="F6474" s="150" t="s">
        <v>24693</v>
      </c>
    </row>
    <row r="6475" spans="1:6" x14ac:dyDescent="0.15">
      <c r="A6475" s="150" t="s">
        <v>8414</v>
      </c>
      <c r="B6475" s="150" t="s">
        <v>18314</v>
      </c>
      <c r="C6475" s="150" t="s">
        <v>18315</v>
      </c>
      <c r="D6475" s="150">
        <v>990000</v>
      </c>
      <c r="E6475" s="150">
        <v>2313000</v>
      </c>
      <c r="F6475" s="150" t="s">
        <v>22104</v>
      </c>
    </row>
    <row r="6476" spans="1:6" x14ac:dyDescent="0.15">
      <c r="A6476" s="150" t="s">
        <v>8415</v>
      </c>
      <c r="B6476" s="150" t="s">
        <v>18316</v>
      </c>
      <c r="C6476" s="150" t="s">
        <v>18317</v>
      </c>
      <c r="D6476" s="150">
        <v>931160</v>
      </c>
      <c r="E6476" s="150">
        <v>1388980</v>
      </c>
      <c r="F6476" s="150" t="s">
        <v>27015</v>
      </c>
    </row>
    <row r="6477" spans="1:6" x14ac:dyDescent="0.15">
      <c r="A6477" s="150" t="s">
        <v>8416</v>
      </c>
      <c r="B6477" s="150" t="s">
        <v>18318</v>
      </c>
      <c r="C6477" s="150" t="s">
        <v>18319</v>
      </c>
      <c r="D6477" s="150">
        <v>222900</v>
      </c>
      <c r="E6477" s="150">
        <v>279000</v>
      </c>
      <c r="F6477" s="150" t="s">
        <v>18774</v>
      </c>
    </row>
    <row r="6478" spans="1:6" x14ac:dyDescent="0.15">
      <c r="A6478" s="150" t="s">
        <v>3005</v>
      </c>
      <c r="B6478" s="150" t="s">
        <v>18320</v>
      </c>
      <c r="C6478" s="150" t="s">
        <v>18321</v>
      </c>
      <c r="D6478" s="150">
        <v>1359750</v>
      </c>
      <c r="E6478" s="150">
        <v>2151650</v>
      </c>
      <c r="F6478" s="150" t="s">
        <v>22063</v>
      </c>
    </row>
    <row r="6479" spans="1:6" x14ac:dyDescent="0.15">
      <c r="A6479" s="150" t="s">
        <v>8417</v>
      </c>
      <c r="B6479" s="150" t="s">
        <v>18322</v>
      </c>
      <c r="C6479" s="150" t="s">
        <v>18323</v>
      </c>
      <c r="D6479" s="150">
        <v>27207072.34</v>
      </c>
      <c r="E6479" s="150">
        <v>24980693.120000001</v>
      </c>
      <c r="F6479" s="150" t="s">
        <v>24575</v>
      </c>
    </row>
    <row r="6480" spans="1:6" x14ac:dyDescent="0.15">
      <c r="A6480" s="150" t="s">
        <v>8418</v>
      </c>
      <c r="B6480" s="150" t="s">
        <v>18324</v>
      </c>
      <c r="C6480" s="150" t="s">
        <v>18325</v>
      </c>
      <c r="D6480" s="150">
        <v>18706296</v>
      </c>
      <c r="E6480" s="150">
        <v>17681245</v>
      </c>
      <c r="F6480" s="150" t="s">
        <v>22063</v>
      </c>
    </row>
    <row r="6481" spans="1:6" x14ac:dyDescent="0.15">
      <c r="A6481" s="150" t="s">
        <v>2976</v>
      </c>
      <c r="B6481" s="150" t="s">
        <v>18326</v>
      </c>
      <c r="C6481" s="150" t="s">
        <v>18327</v>
      </c>
      <c r="D6481" s="150">
        <v>437914</v>
      </c>
      <c r="E6481" s="150">
        <v>1261800</v>
      </c>
      <c r="F6481" s="150" t="s">
        <v>22048</v>
      </c>
    </row>
    <row r="6482" spans="1:6" x14ac:dyDescent="0.15">
      <c r="A6482" s="150" t="s">
        <v>8419</v>
      </c>
      <c r="B6482" s="150" t="s">
        <v>18329</v>
      </c>
      <c r="C6482" s="150" t="s">
        <v>18330</v>
      </c>
      <c r="D6482" s="150">
        <v>532669.4</v>
      </c>
      <c r="E6482" s="150">
        <v>629798.6</v>
      </c>
      <c r="F6482" s="150" t="s">
        <v>27739</v>
      </c>
    </row>
    <row r="6483" spans="1:6" x14ac:dyDescent="0.15">
      <c r="A6483" s="150" t="s">
        <v>8420</v>
      </c>
      <c r="B6483" s="150" t="s">
        <v>18331</v>
      </c>
      <c r="C6483" s="150" t="s">
        <v>18332</v>
      </c>
      <c r="D6483" s="150">
        <v>5279000</v>
      </c>
      <c r="E6483" s="150">
        <v>7363000</v>
      </c>
      <c r="F6483" s="150" t="s">
        <v>22093</v>
      </c>
    </row>
    <row r="6484" spans="1:6" x14ac:dyDescent="0.15">
      <c r="A6484" s="150" t="s">
        <v>8421</v>
      </c>
      <c r="B6484" s="150" t="s">
        <v>18333</v>
      </c>
      <c r="C6484" s="150" t="s">
        <v>18334</v>
      </c>
      <c r="D6484" s="150">
        <v>162058</v>
      </c>
      <c r="E6484" s="150">
        <v>287058</v>
      </c>
      <c r="F6484" s="150" t="s">
        <v>22068</v>
      </c>
    </row>
    <row r="6485" spans="1:6" x14ac:dyDescent="0.15">
      <c r="A6485" s="150" t="s">
        <v>22439</v>
      </c>
      <c r="B6485" s="150" t="s">
        <v>18335</v>
      </c>
      <c r="C6485" s="150" t="s">
        <v>18336</v>
      </c>
      <c r="D6485" s="150">
        <v>20426</v>
      </c>
      <c r="E6485" s="150">
        <v>24473.8</v>
      </c>
      <c r="F6485" s="150" t="s">
        <v>22070</v>
      </c>
    </row>
    <row r="6486" spans="1:6" x14ac:dyDescent="0.15">
      <c r="A6486" s="150" t="s">
        <v>8422</v>
      </c>
      <c r="B6486" s="150" t="s">
        <v>18337</v>
      </c>
      <c r="C6486" s="150" t="s">
        <v>18338</v>
      </c>
      <c r="D6486" s="150">
        <v>489040</v>
      </c>
      <c r="E6486" s="150">
        <v>999040</v>
      </c>
      <c r="F6486" s="150" t="s">
        <v>24502</v>
      </c>
    </row>
    <row r="6487" spans="1:6" x14ac:dyDescent="0.15">
      <c r="A6487" s="150" t="s">
        <v>8423</v>
      </c>
      <c r="B6487" s="150" t="s">
        <v>18339</v>
      </c>
      <c r="C6487" s="150" t="s">
        <v>388</v>
      </c>
      <c r="D6487" s="150">
        <v>4038000</v>
      </c>
      <c r="E6487" s="150">
        <v>3750000</v>
      </c>
      <c r="F6487" s="150" t="s">
        <v>22053</v>
      </c>
    </row>
    <row r="6488" spans="1:6" x14ac:dyDescent="0.15">
      <c r="A6488" s="150" t="s">
        <v>26574</v>
      </c>
      <c r="B6488" s="150" t="s">
        <v>18340</v>
      </c>
      <c r="C6488" s="150" t="s">
        <v>18341</v>
      </c>
      <c r="D6488" s="150">
        <v>686720</v>
      </c>
      <c r="E6488" s="150">
        <v>314900</v>
      </c>
      <c r="F6488" s="150" t="s">
        <v>24487</v>
      </c>
    </row>
    <row r="6489" spans="1:6" x14ac:dyDescent="0.15">
      <c r="A6489" s="150" t="s">
        <v>8425</v>
      </c>
      <c r="B6489" s="150" t="s">
        <v>18342</v>
      </c>
      <c r="C6489" s="150" t="s">
        <v>18343</v>
      </c>
      <c r="D6489" s="150">
        <v>14880.5</v>
      </c>
      <c r="E6489" s="150">
        <v>29863.4</v>
      </c>
      <c r="F6489" s="150" t="s">
        <v>22111</v>
      </c>
    </row>
    <row r="6490" spans="1:6" x14ac:dyDescent="0.15">
      <c r="A6490" s="150" t="s">
        <v>2999</v>
      </c>
      <c r="B6490" s="150" t="s">
        <v>18344</v>
      </c>
      <c r="C6490" s="150" t="s">
        <v>18345</v>
      </c>
      <c r="D6490" s="150">
        <v>819890</v>
      </c>
      <c r="E6490" s="150">
        <v>4616241</v>
      </c>
      <c r="F6490" s="150" t="s">
        <v>22062</v>
      </c>
    </row>
    <row r="6491" spans="1:6" x14ac:dyDescent="0.15">
      <c r="A6491" s="150" t="s">
        <v>8426</v>
      </c>
      <c r="B6491" s="150" t="s">
        <v>18346</v>
      </c>
      <c r="C6491" s="150" t="s">
        <v>18347</v>
      </c>
      <c r="D6491" s="150">
        <v>2317300</v>
      </c>
      <c r="E6491" s="150">
        <v>2434400</v>
      </c>
      <c r="F6491" s="150" t="s">
        <v>22104</v>
      </c>
    </row>
    <row r="6492" spans="1:6" x14ac:dyDescent="0.15">
      <c r="A6492" s="150" t="s">
        <v>8427</v>
      </c>
      <c r="B6492" s="150" t="s">
        <v>18348</v>
      </c>
      <c r="C6492" s="150" t="s">
        <v>18349</v>
      </c>
      <c r="D6492" s="150">
        <v>3049186</v>
      </c>
      <c r="E6492" s="150">
        <v>3357457</v>
      </c>
      <c r="F6492" s="150" t="s">
        <v>24597</v>
      </c>
    </row>
    <row r="6493" spans="1:6" x14ac:dyDescent="0.15">
      <c r="A6493" s="150" t="s">
        <v>22436</v>
      </c>
      <c r="B6493" s="150" t="s">
        <v>18350</v>
      </c>
      <c r="C6493" s="150" t="s">
        <v>18351</v>
      </c>
      <c r="D6493" s="150">
        <v>229674.2</v>
      </c>
      <c r="E6493" s="150">
        <v>268880.40000000002</v>
      </c>
      <c r="F6493" s="150" t="s">
        <v>24474</v>
      </c>
    </row>
    <row r="6494" spans="1:6" x14ac:dyDescent="0.15">
      <c r="A6494" s="150" t="s">
        <v>8428</v>
      </c>
      <c r="B6494" s="150" t="s">
        <v>18352</v>
      </c>
      <c r="C6494" s="150" t="s">
        <v>18353</v>
      </c>
      <c r="D6494" s="150">
        <v>843900</v>
      </c>
      <c r="E6494" s="150">
        <v>866100</v>
      </c>
      <c r="F6494" s="150" t="s">
        <v>24597</v>
      </c>
    </row>
    <row r="6495" spans="1:6" x14ac:dyDescent="0.15">
      <c r="A6495" s="150" t="s">
        <v>22435</v>
      </c>
      <c r="B6495" s="150" t="s">
        <v>18354</v>
      </c>
      <c r="C6495" s="150" t="s">
        <v>18355</v>
      </c>
      <c r="D6495" s="150">
        <v>200900</v>
      </c>
      <c r="E6495" s="150">
        <v>183800</v>
      </c>
      <c r="F6495" s="150" t="s">
        <v>24473</v>
      </c>
    </row>
    <row r="6496" spans="1:6" x14ac:dyDescent="0.15">
      <c r="A6496" s="150" t="s">
        <v>8429</v>
      </c>
      <c r="B6496" s="150" t="s">
        <v>18357</v>
      </c>
      <c r="C6496" s="150" t="s">
        <v>18358</v>
      </c>
      <c r="D6496" s="150">
        <v>85300</v>
      </c>
      <c r="E6496" s="150">
        <v>46300</v>
      </c>
      <c r="F6496" s="150" t="s">
        <v>22049</v>
      </c>
    </row>
    <row r="6497" spans="1:6" x14ac:dyDescent="0.15">
      <c r="A6497" s="150" t="s">
        <v>8430</v>
      </c>
      <c r="B6497" s="150" t="s">
        <v>18359</v>
      </c>
      <c r="C6497" s="150" t="s">
        <v>17901</v>
      </c>
      <c r="D6497" s="150">
        <v>33417455</v>
      </c>
      <c r="E6497" s="150">
        <v>44343176</v>
      </c>
      <c r="F6497" s="150" t="s">
        <v>33157</v>
      </c>
    </row>
    <row r="6498" spans="1:6" x14ac:dyDescent="0.15">
      <c r="A6498" s="150" t="s">
        <v>8431</v>
      </c>
      <c r="B6498" s="150" t="s">
        <v>18360</v>
      </c>
      <c r="C6498" s="150" t="s">
        <v>18361</v>
      </c>
      <c r="D6498" s="150">
        <v>2222997</v>
      </c>
      <c r="E6498" s="150">
        <v>2794858</v>
      </c>
      <c r="F6498" s="150" t="s">
        <v>29925</v>
      </c>
    </row>
    <row r="6499" spans="1:6" x14ac:dyDescent="0.15">
      <c r="A6499" s="150" t="s">
        <v>8432</v>
      </c>
      <c r="B6499" s="150" t="s">
        <v>18362</v>
      </c>
      <c r="C6499" s="150" t="s">
        <v>18363</v>
      </c>
      <c r="D6499" s="150">
        <v>141752</v>
      </c>
      <c r="E6499" s="150">
        <v>420000</v>
      </c>
      <c r="F6499" s="150" t="s">
        <v>22060</v>
      </c>
    </row>
    <row r="6500" spans="1:6" x14ac:dyDescent="0.15">
      <c r="A6500" s="150" t="s">
        <v>26573</v>
      </c>
      <c r="B6500" s="150" t="s">
        <v>18364</v>
      </c>
      <c r="C6500" s="150" t="s">
        <v>18365</v>
      </c>
      <c r="D6500" s="150">
        <v>430300</v>
      </c>
      <c r="E6500" s="150">
        <v>350500</v>
      </c>
      <c r="F6500" s="150" t="s">
        <v>22090</v>
      </c>
    </row>
    <row r="6501" spans="1:6" x14ac:dyDescent="0.15">
      <c r="A6501" s="150" t="s">
        <v>26572</v>
      </c>
      <c r="B6501" s="150" t="s">
        <v>18366</v>
      </c>
      <c r="C6501" s="150" t="s">
        <v>18367</v>
      </c>
      <c r="D6501" s="150">
        <v>816890</v>
      </c>
      <c r="E6501" s="150">
        <v>1024020</v>
      </c>
      <c r="F6501" s="150" t="s">
        <v>24697</v>
      </c>
    </row>
    <row r="6502" spans="1:6" x14ac:dyDescent="0.15">
      <c r="A6502" s="150" t="s">
        <v>26893</v>
      </c>
      <c r="B6502" s="150" t="s">
        <v>18369</v>
      </c>
      <c r="C6502" s="150" t="s">
        <v>18370</v>
      </c>
      <c r="D6502" s="150">
        <v>5017160</v>
      </c>
      <c r="E6502" s="150">
        <v>3816360</v>
      </c>
      <c r="F6502" s="150" t="s">
        <v>22079</v>
      </c>
    </row>
    <row r="6503" spans="1:6" x14ac:dyDescent="0.15">
      <c r="A6503" s="150" t="s">
        <v>26571</v>
      </c>
      <c r="B6503" s="150" t="s">
        <v>18371</v>
      </c>
      <c r="C6503" s="150" t="s">
        <v>18372</v>
      </c>
      <c r="D6503" s="150">
        <v>334500</v>
      </c>
      <c r="E6503" s="150">
        <v>594500</v>
      </c>
      <c r="F6503" s="150" t="s">
        <v>22161</v>
      </c>
    </row>
    <row r="6504" spans="1:6" x14ac:dyDescent="0.15">
      <c r="A6504" s="150" t="s">
        <v>8437</v>
      </c>
      <c r="B6504" s="150" t="s">
        <v>18373</v>
      </c>
      <c r="C6504" s="150" t="s">
        <v>2090</v>
      </c>
      <c r="D6504" s="150">
        <v>94000</v>
      </c>
      <c r="E6504" s="150">
        <v>163940</v>
      </c>
      <c r="F6504" s="150" t="s">
        <v>27368</v>
      </c>
    </row>
    <row r="6505" spans="1:6" x14ac:dyDescent="0.15">
      <c r="A6505" s="150" t="s">
        <v>26570</v>
      </c>
      <c r="B6505" s="150" t="s">
        <v>18374</v>
      </c>
      <c r="C6505" s="150" t="s">
        <v>18375</v>
      </c>
      <c r="D6505" s="150">
        <v>4198000</v>
      </c>
      <c r="E6505" s="150">
        <v>4617560</v>
      </c>
      <c r="F6505" s="150" t="s">
        <v>24470</v>
      </c>
    </row>
    <row r="6506" spans="1:6" x14ac:dyDescent="0.15">
      <c r="A6506" s="150" t="s">
        <v>8439</v>
      </c>
      <c r="B6506" s="150" t="s">
        <v>18376</v>
      </c>
      <c r="C6506" s="150" t="s">
        <v>18377</v>
      </c>
      <c r="D6506" s="150">
        <v>397574.6</v>
      </c>
      <c r="E6506" s="150">
        <v>1055097.8999999999</v>
      </c>
      <c r="F6506" s="150" t="s">
        <v>33244</v>
      </c>
    </row>
    <row r="6507" spans="1:6" x14ac:dyDescent="0.15">
      <c r="A6507" s="150" t="s">
        <v>8440</v>
      </c>
      <c r="B6507" s="150" t="s">
        <v>18378</v>
      </c>
      <c r="C6507" s="150" t="s">
        <v>18379</v>
      </c>
      <c r="D6507" s="150">
        <v>143748</v>
      </c>
      <c r="E6507" s="150">
        <v>170130</v>
      </c>
      <c r="F6507" s="150" t="s">
        <v>22073</v>
      </c>
    </row>
    <row r="6508" spans="1:6" x14ac:dyDescent="0.15">
      <c r="A6508" s="150" t="s">
        <v>2998</v>
      </c>
      <c r="B6508" s="150" t="s">
        <v>18380</v>
      </c>
      <c r="C6508" s="150" t="s">
        <v>14360</v>
      </c>
      <c r="D6508" s="150">
        <v>2476480</v>
      </c>
      <c r="E6508" s="150">
        <v>3278480</v>
      </c>
      <c r="F6508" s="150" t="s">
        <v>22063</v>
      </c>
    </row>
    <row r="6509" spans="1:6" x14ac:dyDescent="0.15">
      <c r="A6509" s="150" t="s">
        <v>8441</v>
      </c>
      <c r="B6509" s="150" t="s">
        <v>18381</v>
      </c>
      <c r="C6509" s="150" t="s">
        <v>18382</v>
      </c>
      <c r="D6509" s="150">
        <v>1071796</v>
      </c>
      <c r="E6509" s="150">
        <v>4620000</v>
      </c>
      <c r="F6509" s="150" t="s">
        <v>33280</v>
      </c>
    </row>
    <row r="6510" spans="1:6" x14ac:dyDescent="0.15">
      <c r="A6510" s="150" t="s">
        <v>2997</v>
      </c>
      <c r="B6510" s="150" t="s">
        <v>18383</v>
      </c>
      <c r="C6510" s="150" t="s">
        <v>18384</v>
      </c>
      <c r="D6510" s="150">
        <v>118450</v>
      </c>
      <c r="E6510" s="150">
        <v>1379780</v>
      </c>
      <c r="F6510" s="150" t="s">
        <v>22063</v>
      </c>
    </row>
    <row r="6511" spans="1:6" x14ac:dyDescent="0.15">
      <c r="A6511" s="150" t="s">
        <v>2996</v>
      </c>
      <c r="B6511" s="150" t="s">
        <v>18385</v>
      </c>
      <c r="C6511" s="150" t="s">
        <v>18386</v>
      </c>
      <c r="D6511" s="150">
        <v>5000000</v>
      </c>
      <c r="E6511" s="150">
        <v>125000000</v>
      </c>
      <c r="F6511" s="150" t="s">
        <v>22063</v>
      </c>
    </row>
    <row r="6512" spans="1:6" x14ac:dyDescent="0.15">
      <c r="A6512" s="150" t="s">
        <v>8442</v>
      </c>
      <c r="B6512" s="150" t="s">
        <v>18387</v>
      </c>
      <c r="C6512" s="150" t="s">
        <v>2255</v>
      </c>
      <c r="D6512" s="150">
        <v>2912700</v>
      </c>
      <c r="E6512" s="150">
        <v>3364600</v>
      </c>
      <c r="F6512" s="150" t="s">
        <v>22081</v>
      </c>
    </row>
    <row r="6513" spans="1:6" x14ac:dyDescent="0.15">
      <c r="A6513" s="150" t="s">
        <v>8443</v>
      </c>
      <c r="B6513" s="150" t="s">
        <v>18388</v>
      </c>
      <c r="C6513" s="150" t="s">
        <v>14083</v>
      </c>
      <c r="D6513" s="150">
        <v>203000.2</v>
      </c>
      <c r="E6513" s="150">
        <v>215137</v>
      </c>
      <c r="F6513" s="150" t="s">
        <v>22154</v>
      </c>
    </row>
    <row r="6514" spans="1:6" x14ac:dyDescent="0.15">
      <c r="A6514" s="150" t="s">
        <v>2995</v>
      </c>
      <c r="B6514" s="150" t="s">
        <v>18389</v>
      </c>
      <c r="C6514" s="150" t="s">
        <v>18390</v>
      </c>
      <c r="D6514" s="150">
        <v>790085</v>
      </c>
      <c r="E6514" s="150">
        <v>1578869</v>
      </c>
      <c r="F6514" s="150" t="s">
        <v>22063</v>
      </c>
    </row>
    <row r="6515" spans="1:6" x14ac:dyDescent="0.15">
      <c r="A6515" s="150" t="s">
        <v>8444</v>
      </c>
      <c r="B6515" s="150" t="s">
        <v>18391</v>
      </c>
      <c r="C6515" s="150" t="s">
        <v>18392</v>
      </c>
      <c r="D6515" s="150">
        <v>184219.64</v>
      </c>
      <c r="E6515" s="150">
        <v>200719.64</v>
      </c>
      <c r="F6515" s="150" t="s">
        <v>18774</v>
      </c>
    </row>
    <row r="6516" spans="1:6" x14ac:dyDescent="0.15">
      <c r="A6516" s="150" t="s">
        <v>26568</v>
      </c>
      <c r="B6516" s="150" t="s">
        <v>18393</v>
      </c>
      <c r="C6516" s="150" t="s">
        <v>18394</v>
      </c>
      <c r="D6516" s="150">
        <v>42600</v>
      </c>
      <c r="E6516" s="150">
        <v>92300</v>
      </c>
      <c r="F6516" s="150" t="s">
        <v>22128</v>
      </c>
    </row>
    <row r="6517" spans="1:6" x14ac:dyDescent="0.15">
      <c r="A6517" s="150" t="s">
        <v>8446</v>
      </c>
      <c r="B6517" s="150" t="s">
        <v>18395</v>
      </c>
      <c r="C6517" s="150" t="s">
        <v>18396</v>
      </c>
      <c r="D6517" s="150">
        <v>10728989</v>
      </c>
      <c r="E6517" s="150">
        <v>19693475</v>
      </c>
      <c r="F6517" s="150" t="s">
        <v>22063</v>
      </c>
    </row>
    <row r="6518" spans="1:6" x14ac:dyDescent="0.15">
      <c r="A6518" s="150" t="s">
        <v>22430</v>
      </c>
      <c r="B6518" s="150" t="s">
        <v>18397</v>
      </c>
      <c r="C6518" s="150" t="s">
        <v>18398</v>
      </c>
      <c r="D6518" s="150">
        <v>208031.13</v>
      </c>
      <c r="E6518" s="150">
        <v>208031.13</v>
      </c>
      <c r="F6518" s="150" t="s">
        <v>24469</v>
      </c>
    </row>
    <row r="6519" spans="1:6" x14ac:dyDescent="0.15">
      <c r="A6519" s="150" t="s">
        <v>8447</v>
      </c>
      <c r="B6519" s="150" t="s">
        <v>18399</v>
      </c>
      <c r="C6519" s="150" t="s">
        <v>18400</v>
      </c>
      <c r="D6519" s="150">
        <v>6219792.7999999998</v>
      </c>
      <c r="E6519" s="150">
        <v>4432718.16</v>
      </c>
      <c r="F6519" s="150" t="s">
        <v>33281</v>
      </c>
    </row>
    <row r="6520" spans="1:6" x14ac:dyDescent="0.15">
      <c r="A6520" s="150" t="s">
        <v>8448</v>
      </c>
      <c r="B6520" s="150" t="s">
        <v>18402</v>
      </c>
      <c r="C6520" s="150" t="s">
        <v>18403</v>
      </c>
      <c r="D6520" s="150">
        <v>281380</v>
      </c>
      <c r="E6520" s="150">
        <v>533958</v>
      </c>
      <c r="F6520" s="150" t="s">
        <v>22160</v>
      </c>
    </row>
    <row r="6521" spans="1:6" x14ac:dyDescent="0.15">
      <c r="A6521" s="150" t="s">
        <v>8449</v>
      </c>
      <c r="B6521" s="150" t="s">
        <v>18404</v>
      </c>
      <c r="C6521" s="150" t="s">
        <v>18405</v>
      </c>
      <c r="D6521" s="150">
        <v>5047460</v>
      </c>
      <c r="E6521" s="150">
        <v>5372400</v>
      </c>
      <c r="F6521" s="150" t="s">
        <v>22081</v>
      </c>
    </row>
    <row r="6522" spans="1:6" x14ac:dyDescent="0.15">
      <c r="A6522" s="150" t="s">
        <v>8450</v>
      </c>
      <c r="B6522" s="150" t="s">
        <v>18406</v>
      </c>
      <c r="C6522" s="150" t="s">
        <v>18407</v>
      </c>
      <c r="D6522" s="150">
        <v>881900</v>
      </c>
      <c r="E6522" s="150">
        <v>1593500</v>
      </c>
      <c r="F6522" s="150" t="s">
        <v>22124</v>
      </c>
    </row>
    <row r="6523" spans="1:6" x14ac:dyDescent="0.15">
      <c r="A6523" s="150" t="s">
        <v>8451</v>
      </c>
      <c r="B6523" s="150" t="s">
        <v>18408</v>
      </c>
      <c r="C6523" s="150" t="s">
        <v>18409</v>
      </c>
      <c r="D6523" s="150">
        <v>3817800</v>
      </c>
      <c r="E6523" s="150">
        <v>10234206</v>
      </c>
      <c r="F6523" s="150" t="s">
        <v>22128</v>
      </c>
    </row>
    <row r="6524" spans="1:6" x14ac:dyDescent="0.15">
      <c r="A6524" s="150" t="s">
        <v>8452</v>
      </c>
      <c r="B6524" s="150" t="s">
        <v>18410</v>
      </c>
      <c r="C6524" s="150" t="s">
        <v>18411</v>
      </c>
      <c r="D6524" s="150">
        <v>14776754</v>
      </c>
      <c r="E6524" s="150">
        <v>21424500</v>
      </c>
      <c r="F6524" s="150" t="s">
        <v>24575</v>
      </c>
    </row>
    <row r="6525" spans="1:6" x14ac:dyDescent="0.15">
      <c r="A6525" s="150" t="s">
        <v>8453</v>
      </c>
      <c r="B6525" s="150" t="s">
        <v>18412</v>
      </c>
      <c r="C6525" s="150" t="s">
        <v>18413</v>
      </c>
      <c r="D6525" s="150">
        <v>348404</v>
      </c>
      <c r="E6525" s="150">
        <v>287924</v>
      </c>
      <c r="F6525" s="150" t="s">
        <v>22090</v>
      </c>
    </row>
    <row r="6526" spans="1:6" x14ac:dyDescent="0.15">
      <c r="A6526" s="150" t="s">
        <v>8454</v>
      </c>
      <c r="B6526" s="150" t="s">
        <v>18414</v>
      </c>
      <c r="C6526" s="150" t="s">
        <v>18415</v>
      </c>
      <c r="D6526" s="150">
        <v>3266820</v>
      </c>
      <c r="E6526" s="150">
        <v>3020070</v>
      </c>
      <c r="F6526" s="150" t="s">
        <v>22093</v>
      </c>
    </row>
    <row r="6527" spans="1:6" x14ac:dyDescent="0.15">
      <c r="A6527" s="150" t="s">
        <v>8455</v>
      </c>
      <c r="B6527" s="150" t="s">
        <v>18416</v>
      </c>
      <c r="C6527" s="150" t="s">
        <v>18417</v>
      </c>
      <c r="D6527" s="150">
        <v>6544800</v>
      </c>
      <c r="E6527" s="150">
        <v>7391193</v>
      </c>
      <c r="F6527" s="150" t="s">
        <v>33282</v>
      </c>
    </row>
    <row r="6528" spans="1:6" x14ac:dyDescent="0.15">
      <c r="A6528" s="150" t="s">
        <v>26565</v>
      </c>
      <c r="B6528" s="150" t="s">
        <v>24702</v>
      </c>
      <c r="C6528" s="150" t="s">
        <v>18419</v>
      </c>
      <c r="D6528" s="150">
        <v>337800</v>
      </c>
      <c r="E6528" s="150">
        <v>6153072</v>
      </c>
      <c r="F6528" s="150" t="s">
        <v>24703</v>
      </c>
    </row>
    <row r="6529" spans="1:6" x14ac:dyDescent="0.15">
      <c r="A6529" s="150" t="s">
        <v>2993</v>
      </c>
      <c r="B6529" s="150" t="s">
        <v>18420</v>
      </c>
      <c r="C6529" s="150" t="s">
        <v>18421</v>
      </c>
      <c r="D6529" s="150">
        <v>2742000</v>
      </c>
      <c r="E6529" s="150">
        <v>2752000</v>
      </c>
      <c r="F6529" s="150" t="s">
        <v>22061</v>
      </c>
    </row>
    <row r="6530" spans="1:6" x14ac:dyDescent="0.15">
      <c r="A6530" s="150" t="s">
        <v>8457</v>
      </c>
      <c r="B6530" s="150" t="s">
        <v>18422</v>
      </c>
      <c r="C6530" s="150" t="s">
        <v>18423</v>
      </c>
      <c r="D6530" s="150">
        <v>4922740</v>
      </c>
      <c r="E6530" s="150">
        <v>506950</v>
      </c>
      <c r="F6530" s="150" t="s">
        <v>22060</v>
      </c>
    </row>
    <row r="6531" spans="1:6" x14ac:dyDescent="0.15">
      <c r="A6531" s="150" t="s">
        <v>8458</v>
      </c>
      <c r="B6531" s="150" t="s">
        <v>18424</v>
      </c>
      <c r="C6531" s="150" t="s">
        <v>18425</v>
      </c>
      <c r="D6531" s="150">
        <v>900000</v>
      </c>
      <c r="E6531" s="150">
        <v>1641276</v>
      </c>
      <c r="F6531" s="150" t="s">
        <v>33283</v>
      </c>
    </row>
    <row r="6532" spans="1:6" x14ac:dyDescent="0.15">
      <c r="A6532" s="150" t="s">
        <v>8459</v>
      </c>
      <c r="B6532" s="150" t="s">
        <v>18427</v>
      </c>
      <c r="C6532" s="150" t="s">
        <v>18428</v>
      </c>
      <c r="D6532" s="150">
        <v>17091000</v>
      </c>
      <c r="E6532" s="150">
        <v>17091000</v>
      </c>
      <c r="F6532" s="150" t="s">
        <v>22063</v>
      </c>
    </row>
    <row r="6533" spans="1:6" x14ac:dyDescent="0.15">
      <c r="A6533" s="150" t="s">
        <v>8460</v>
      </c>
      <c r="B6533" s="150" t="s">
        <v>18429</v>
      </c>
      <c r="C6533" s="150" t="s">
        <v>18430</v>
      </c>
      <c r="D6533" s="150">
        <v>38150</v>
      </c>
      <c r="E6533" s="150">
        <v>50940</v>
      </c>
      <c r="F6533" s="150" t="s">
        <v>30905</v>
      </c>
    </row>
    <row r="6534" spans="1:6" x14ac:dyDescent="0.15">
      <c r="A6534" s="150" t="s">
        <v>8461</v>
      </c>
      <c r="B6534" s="150" t="s">
        <v>18432</v>
      </c>
      <c r="C6534" s="150" t="s">
        <v>18433</v>
      </c>
      <c r="D6534" s="150">
        <v>6203765.7999999998</v>
      </c>
      <c r="E6534" s="150">
        <v>7101646.7999999998</v>
      </c>
      <c r="F6534" s="150" t="s">
        <v>24641</v>
      </c>
    </row>
    <row r="6535" spans="1:6" x14ac:dyDescent="0.15">
      <c r="A6535" s="150" t="s">
        <v>8462</v>
      </c>
      <c r="B6535" s="150" t="s">
        <v>18434</v>
      </c>
      <c r="C6535" s="150" t="s">
        <v>18435</v>
      </c>
      <c r="D6535" s="150">
        <v>118734.5</v>
      </c>
      <c r="E6535" s="150">
        <v>83571.350000000006</v>
      </c>
      <c r="F6535" s="150" t="s">
        <v>14062</v>
      </c>
    </row>
    <row r="6536" spans="1:6" x14ac:dyDescent="0.15">
      <c r="A6536" s="150" t="s">
        <v>8463</v>
      </c>
      <c r="B6536" s="150" t="s">
        <v>18436</v>
      </c>
      <c r="C6536" s="150" t="s">
        <v>18437</v>
      </c>
      <c r="D6536" s="150">
        <v>53500</v>
      </c>
      <c r="E6536" s="150">
        <v>52900</v>
      </c>
      <c r="F6536" s="150" t="s">
        <v>22128</v>
      </c>
    </row>
    <row r="6537" spans="1:6" x14ac:dyDescent="0.15">
      <c r="A6537" s="150" t="s">
        <v>8464</v>
      </c>
      <c r="B6537" s="150" t="s">
        <v>18438</v>
      </c>
      <c r="C6537" s="150" t="s">
        <v>18439</v>
      </c>
      <c r="D6537" s="150">
        <v>6758492</v>
      </c>
      <c r="E6537" s="150">
        <v>9733435</v>
      </c>
      <c r="F6537" s="150" t="s">
        <v>22069</v>
      </c>
    </row>
    <row r="6538" spans="1:6" x14ac:dyDescent="0.15">
      <c r="A6538" s="150" t="s">
        <v>8465</v>
      </c>
      <c r="B6538" s="150" t="s">
        <v>18440</v>
      </c>
      <c r="C6538" s="150" t="s">
        <v>18441</v>
      </c>
      <c r="D6538" s="150">
        <v>1490000</v>
      </c>
      <c r="E6538" s="150">
        <v>1740000</v>
      </c>
      <c r="F6538" s="150" t="s">
        <v>14062</v>
      </c>
    </row>
    <row r="6539" spans="1:6" x14ac:dyDescent="0.15">
      <c r="A6539" s="150" t="s">
        <v>8466</v>
      </c>
      <c r="B6539" s="150" t="s">
        <v>18442</v>
      </c>
      <c r="C6539" s="150" t="s">
        <v>18439</v>
      </c>
      <c r="D6539" s="150">
        <v>6639947</v>
      </c>
      <c r="E6539" s="150">
        <v>9733435</v>
      </c>
      <c r="F6539" s="150" t="s">
        <v>22069</v>
      </c>
    </row>
    <row r="6540" spans="1:6" x14ac:dyDescent="0.15">
      <c r="A6540" s="150" t="s">
        <v>22421</v>
      </c>
      <c r="B6540" s="150" t="s">
        <v>18443</v>
      </c>
      <c r="C6540" s="150" t="s">
        <v>18444</v>
      </c>
      <c r="D6540" s="150">
        <v>88788</v>
      </c>
      <c r="E6540" s="150">
        <v>63031</v>
      </c>
      <c r="F6540" s="150" t="s">
        <v>22124</v>
      </c>
    </row>
    <row r="6541" spans="1:6" x14ac:dyDescent="0.15">
      <c r="A6541" s="150" t="s">
        <v>8467</v>
      </c>
      <c r="B6541" s="150" t="s">
        <v>18445</v>
      </c>
      <c r="C6541" s="150" t="s">
        <v>18446</v>
      </c>
      <c r="D6541" s="150">
        <v>1666480</v>
      </c>
      <c r="E6541" s="150">
        <v>242880</v>
      </c>
      <c r="F6541" s="150" t="s">
        <v>22154</v>
      </c>
    </row>
    <row r="6542" spans="1:6" x14ac:dyDescent="0.15">
      <c r="A6542" s="150" t="s">
        <v>8468</v>
      </c>
      <c r="B6542" s="150" t="s">
        <v>18447</v>
      </c>
      <c r="C6542" s="150" t="s">
        <v>18448</v>
      </c>
      <c r="D6542" s="150">
        <v>308295</v>
      </c>
      <c r="E6542" s="150">
        <v>413295</v>
      </c>
      <c r="F6542" s="150" t="s">
        <v>33284</v>
      </c>
    </row>
    <row r="6543" spans="1:6" x14ac:dyDescent="0.15">
      <c r="A6543" s="150" t="s">
        <v>8469</v>
      </c>
      <c r="B6543" s="150" t="s">
        <v>18450</v>
      </c>
      <c r="C6543" s="150" t="s">
        <v>18451</v>
      </c>
      <c r="D6543" s="150">
        <v>54154.91</v>
      </c>
      <c r="E6543" s="150">
        <v>103684.91</v>
      </c>
      <c r="F6543" s="150" t="s">
        <v>22067</v>
      </c>
    </row>
    <row r="6544" spans="1:6" x14ac:dyDescent="0.15">
      <c r="A6544" s="150" t="s">
        <v>8470</v>
      </c>
      <c r="B6544" s="150" t="s">
        <v>18452</v>
      </c>
      <c r="C6544" s="150" t="s">
        <v>18453</v>
      </c>
      <c r="D6544" s="150">
        <v>526495</v>
      </c>
      <c r="E6544" s="150">
        <v>327025</v>
      </c>
      <c r="F6544" s="150" t="s">
        <v>33285</v>
      </c>
    </row>
    <row r="6545" spans="1:6" x14ac:dyDescent="0.15">
      <c r="A6545" s="150" t="s">
        <v>26562</v>
      </c>
      <c r="B6545" s="150" t="s">
        <v>18455</v>
      </c>
      <c r="C6545" s="150" t="s">
        <v>18456</v>
      </c>
      <c r="D6545" s="150">
        <v>11215000</v>
      </c>
      <c r="E6545" s="150">
        <v>11334000</v>
      </c>
      <c r="F6545" s="150" t="s">
        <v>24705</v>
      </c>
    </row>
    <row r="6546" spans="1:6" x14ac:dyDescent="0.15">
      <c r="A6546" s="150" t="s">
        <v>8472</v>
      </c>
      <c r="B6546" s="150" t="s">
        <v>18457</v>
      </c>
      <c r="C6546" s="150" t="s">
        <v>218</v>
      </c>
      <c r="D6546" s="150">
        <v>3500000</v>
      </c>
      <c r="E6546" s="150">
        <v>12500000</v>
      </c>
      <c r="F6546" s="150" t="s">
        <v>22053</v>
      </c>
    </row>
    <row r="6547" spans="1:6" x14ac:dyDescent="0.15">
      <c r="A6547" s="150" t="s">
        <v>8473</v>
      </c>
      <c r="B6547" s="150" t="s">
        <v>33286</v>
      </c>
      <c r="C6547" s="150" t="s">
        <v>18459</v>
      </c>
      <c r="D6547" s="150">
        <v>743332</v>
      </c>
      <c r="E6547" s="150">
        <v>850000</v>
      </c>
      <c r="F6547" s="150" t="s">
        <v>26668</v>
      </c>
    </row>
    <row r="6548" spans="1:6" x14ac:dyDescent="0.15">
      <c r="A6548" s="150" t="s">
        <v>8474</v>
      </c>
      <c r="B6548" s="150" t="s">
        <v>18460</v>
      </c>
      <c r="C6548" s="150" t="s">
        <v>18461</v>
      </c>
      <c r="D6548" s="150">
        <v>537228.75</v>
      </c>
      <c r="E6548" s="150">
        <v>1625387.15</v>
      </c>
      <c r="F6548" s="150" t="s">
        <v>22104</v>
      </c>
    </row>
    <row r="6549" spans="1:6" x14ac:dyDescent="0.15">
      <c r="A6549" s="150" t="s">
        <v>26561</v>
      </c>
      <c r="B6549" s="150" t="s">
        <v>18462</v>
      </c>
      <c r="C6549" s="150" t="s">
        <v>18463</v>
      </c>
      <c r="D6549" s="150">
        <v>90500</v>
      </c>
      <c r="E6549" s="150">
        <v>94050</v>
      </c>
      <c r="F6549" s="150" t="s">
        <v>22128</v>
      </c>
    </row>
    <row r="6550" spans="1:6" x14ac:dyDescent="0.15">
      <c r="A6550" s="150" t="s">
        <v>8476</v>
      </c>
      <c r="B6550" s="150" t="s">
        <v>18464</v>
      </c>
      <c r="C6550" s="150" t="s">
        <v>18465</v>
      </c>
      <c r="D6550" s="150">
        <v>4602400</v>
      </c>
      <c r="E6550" s="150">
        <v>5662000</v>
      </c>
      <c r="F6550" s="150" t="s">
        <v>22154</v>
      </c>
    </row>
    <row r="6551" spans="1:6" x14ac:dyDescent="0.15">
      <c r="A6551" s="150" t="s">
        <v>26560</v>
      </c>
      <c r="B6551" s="150" t="s">
        <v>18466</v>
      </c>
      <c r="C6551" s="150" t="s">
        <v>15523</v>
      </c>
      <c r="D6551" s="150">
        <v>396038</v>
      </c>
      <c r="E6551" s="150">
        <v>1901096</v>
      </c>
      <c r="F6551" s="150" t="s">
        <v>24708</v>
      </c>
    </row>
    <row r="6552" spans="1:6" x14ac:dyDescent="0.15">
      <c r="A6552" s="150" t="s">
        <v>22420</v>
      </c>
      <c r="B6552" s="150" t="s">
        <v>18467</v>
      </c>
      <c r="C6552" s="150" t="s">
        <v>18468</v>
      </c>
      <c r="D6552" s="150">
        <v>175340</v>
      </c>
      <c r="E6552" s="150">
        <v>289746</v>
      </c>
      <c r="F6552" s="150" t="s">
        <v>22116</v>
      </c>
    </row>
    <row r="6553" spans="1:6" x14ac:dyDescent="0.15">
      <c r="A6553" s="150" t="s">
        <v>8478</v>
      </c>
      <c r="B6553" s="150" t="s">
        <v>18469</v>
      </c>
      <c r="C6553" s="150" t="s">
        <v>18470</v>
      </c>
      <c r="D6553" s="150">
        <v>1141800</v>
      </c>
      <c r="E6553" s="150">
        <v>1797040</v>
      </c>
      <c r="F6553" s="150" t="s">
        <v>22093</v>
      </c>
    </row>
    <row r="6554" spans="1:6" x14ac:dyDescent="0.15">
      <c r="A6554" s="150" t="s">
        <v>8479</v>
      </c>
      <c r="B6554" s="150" t="s">
        <v>18471</v>
      </c>
      <c r="C6554" s="150" t="s">
        <v>18472</v>
      </c>
      <c r="D6554" s="150">
        <v>1776565</v>
      </c>
      <c r="E6554" s="150">
        <v>2368800</v>
      </c>
      <c r="F6554" s="150" t="s">
        <v>29907</v>
      </c>
    </row>
    <row r="6555" spans="1:6" x14ac:dyDescent="0.15">
      <c r="A6555" s="150" t="s">
        <v>8480</v>
      </c>
      <c r="B6555" s="150" t="s">
        <v>18473</v>
      </c>
      <c r="C6555" s="150" t="s">
        <v>12592</v>
      </c>
      <c r="D6555" s="150">
        <v>11263250</v>
      </c>
      <c r="E6555" s="150">
        <v>10400000</v>
      </c>
      <c r="F6555" s="150" t="s">
        <v>22051</v>
      </c>
    </row>
    <row r="6556" spans="1:6" x14ac:dyDescent="0.15">
      <c r="A6556" s="150" t="s">
        <v>22419</v>
      </c>
      <c r="B6556" s="150" t="s">
        <v>18474</v>
      </c>
      <c r="C6556" s="150" t="s">
        <v>18475</v>
      </c>
      <c r="D6556" s="150">
        <v>1217500</v>
      </c>
      <c r="E6556" s="150">
        <v>3401260</v>
      </c>
      <c r="F6556" s="150" t="s">
        <v>24468</v>
      </c>
    </row>
    <row r="6557" spans="1:6" x14ac:dyDescent="0.15">
      <c r="A6557" s="150" t="s">
        <v>8481</v>
      </c>
      <c r="B6557" s="150" t="s">
        <v>18476</v>
      </c>
      <c r="C6557" s="150" t="s">
        <v>18477</v>
      </c>
      <c r="D6557" s="150">
        <v>714400</v>
      </c>
      <c r="E6557" s="150">
        <v>894400</v>
      </c>
      <c r="F6557" s="150" t="s">
        <v>22078</v>
      </c>
    </row>
    <row r="6558" spans="1:6" x14ac:dyDescent="0.15">
      <c r="A6558" s="150" t="s">
        <v>8482</v>
      </c>
      <c r="B6558" s="150" t="s">
        <v>18478</v>
      </c>
      <c r="C6558" s="150" t="s">
        <v>18479</v>
      </c>
      <c r="D6558" s="150">
        <v>3931686</v>
      </c>
      <c r="E6558" s="150">
        <v>7734552</v>
      </c>
      <c r="F6558" s="150" t="s">
        <v>32097</v>
      </c>
    </row>
    <row r="6559" spans="1:6" x14ac:dyDescent="0.15">
      <c r="A6559" s="150" t="s">
        <v>8483</v>
      </c>
      <c r="B6559" s="150" t="s">
        <v>18480</v>
      </c>
      <c r="C6559" s="150" t="s">
        <v>2903</v>
      </c>
      <c r="D6559" s="150">
        <v>163391954</v>
      </c>
      <c r="E6559" s="150">
        <v>25863310</v>
      </c>
      <c r="F6559" s="150" t="s">
        <v>27737</v>
      </c>
    </row>
    <row r="6560" spans="1:6" x14ac:dyDescent="0.15">
      <c r="A6560" s="150" t="s">
        <v>8484</v>
      </c>
      <c r="B6560" s="150" t="s">
        <v>18481</v>
      </c>
      <c r="C6560" s="150" t="s">
        <v>2059</v>
      </c>
      <c r="D6560" s="150">
        <v>12742630</v>
      </c>
      <c r="E6560" s="150">
        <v>21958150</v>
      </c>
      <c r="F6560" s="150" t="s">
        <v>22093</v>
      </c>
    </row>
    <row r="6561" spans="1:6" x14ac:dyDescent="0.15">
      <c r="A6561" s="150" t="s">
        <v>8485</v>
      </c>
      <c r="B6561" s="150" t="s">
        <v>18482</v>
      </c>
      <c r="C6561" s="150" t="s">
        <v>18483</v>
      </c>
      <c r="D6561" s="150">
        <v>251520030</v>
      </c>
      <c r="E6561" s="150">
        <v>273597830</v>
      </c>
      <c r="F6561" s="150" t="s">
        <v>33287</v>
      </c>
    </row>
    <row r="6562" spans="1:6" x14ac:dyDescent="0.15">
      <c r="A6562" s="150" t="s">
        <v>8486</v>
      </c>
      <c r="B6562" s="150" t="s">
        <v>18484</v>
      </c>
      <c r="C6562" s="150" t="s">
        <v>18485</v>
      </c>
      <c r="D6562" s="150">
        <v>5902000</v>
      </c>
      <c r="E6562" s="150">
        <v>6622500</v>
      </c>
      <c r="F6562" s="150" t="s">
        <v>24465</v>
      </c>
    </row>
    <row r="6563" spans="1:6" x14ac:dyDescent="0.15">
      <c r="A6563" s="150" t="s">
        <v>8487</v>
      </c>
      <c r="B6563" s="150" t="s">
        <v>18486</v>
      </c>
      <c r="C6563" s="150" t="s">
        <v>18487</v>
      </c>
      <c r="D6563" s="150">
        <v>4798345</v>
      </c>
      <c r="E6563" s="150">
        <v>4233522</v>
      </c>
      <c r="F6563" s="150" t="s">
        <v>22069</v>
      </c>
    </row>
    <row r="6564" spans="1:6" x14ac:dyDescent="0.15">
      <c r="A6564" s="150" t="s">
        <v>8488</v>
      </c>
      <c r="B6564" s="150" t="s">
        <v>18488</v>
      </c>
      <c r="C6564" s="150" t="s">
        <v>18489</v>
      </c>
      <c r="D6564" s="150">
        <v>59415</v>
      </c>
      <c r="E6564" s="150">
        <v>137875</v>
      </c>
      <c r="F6564" s="150" t="s">
        <v>15506</v>
      </c>
    </row>
    <row r="6565" spans="1:6" x14ac:dyDescent="0.15">
      <c r="A6565" s="150" t="s">
        <v>22418</v>
      </c>
      <c r="B6565" s="150" t="s">
        <v>18490</v>
      </c>
      <c r="C6565" s="150" t="s">
        <v>18491</v>
      </c>
      <c r="D6565" s="150">
        <v>437750</v>
      </c>
      <c r="E6565" s="150">
        <v>514950</v>
      </c>
      <c r="F6565" s="150" t="s">
        <v>22116</v>
      </c>
    </row>
    <row r="6566" spans="1:6" x14ac:dyDescent="0.15">
      <c r="A6566" s="150" t="s">
        <v>8489</v>
      </c>
      <c r="B6566" s="150" t="s">
        <v>18492</v>
      </c>
      <c r="C6566" s="150" t="s">
        <v>18493</v>
      </c>
      <c r="D6566" s="150">
        <v>3439252</v>
      </c>
      <c r="E6566" s="150">
        <v>3369772</v>
      </c>
      <c r="F6566" s="150" t="s">
        <v>24467</v>
      </c>
    </row>
    <row r="6567" spans="1:6" x14ac:dyDescent="0.15">
      <c r="A6567" s="150" t="s">
        <v>8490</v>
      </c>
      <c r="B6567" s="150" t="s">
        <v>18494</v>
      </c>
      <c r="C6567" s="150" t="s">
        <v>18495</v>
      </c>
      <c r="D6567" s="150">
        <v>134618.4</v>
      </c>
      <c r="E6567" s="150">
        <v>146058.4</v>
      </c>
      <c r="F6567" s="150" t="s">
        <v>30899</v>
      </c>
    </row>
    <row r="6568" spans="1:6" x14ac:dyDescent="0.15">
      <c r="A6568" s="150" t="s">
        <v>8491</v>
      </c>
      <c r="B6568" s="150" t="s">
        <v>18496</v>
      </c>
      <c r="C6568" s="150" t="s">
        <v>16195</v>
      </c>
      <c r="D6568" s="150">
        <v>716500</v>
      </c>
      <c r="E6568" s="150">
        <v>1057000</v>
      </c>
      <c r="F6568" s="150" t="s">
        <v>22171</v>
      </c>
    </row>
    <row r="6569" spans="1:6" x14ac:dyDescent="0.15">
      <c r="A6569" s="150" t="s">
        <v>8492</v>
      </c>
      <c r="B6569" s="150" t="s">
        <v>18497</v>
      </c>
      <c r="C6569" s="150" t="s">
        <v>18498</v>
      </c>
      <c r="D6569" s="150">
        <v>118817</v>
      </c>
      <c r="E6569" s="150">
        <v>744147</v>
      </c>
      <c r="F6569" s="150" t="s">
        <v>27558</v>
      </c>
    </row>
    <row r="6570" spans="1:6" x14ac:dyDescent="0.15">
      <c r="A6570" s="150" t="s">
        <v>8493</v>
      </c>
      <c r="B6570" s="150" t="s">
        <v>18499</v>
      </c>
      <c r="C6570" s="150" t="s">
        <v>18500</v>
      </c>
      <c r="D6570" s="150">
        <v>266878</v>
      </c>
      <c r="E6570" s="150">
        <v>269525</v>
      </c>
      <c r="F6570" s="150" t="s">
        <v>22104</v>
      </c>
    </row>
    <row r="6571" spans="1:6" x14ac:dyDescent="0.15">
      <c r="A6571" s="150" t="s">
        <v>8494</v>
      </c>
      <c r="B6571" s="150" t="s">
        <v>18501</v>
      </c>
      <c r="C6571" s="150" t="s">
        <v>18502</v>
      </c>
      <c r="D6571" s="150">
        <v>543353</v>
      </c>
      <c r="E6571" s="150">
        <v>588120</v>
      </c>
      <c r="F6571" s="150" t="s">
        <v>22107</v>
      </c>
    </row>
    <row r="6572" spans="1:6" x14ac:dyDescent="0.15">
      <c r="A6572" s="150" t="s">
        <v>8495</v>
      </c>
      <c r="B6572" s="150" t="s">
        <v>18503</v>
      </c>
      <c r="C6572" s="150" t="s">
        <v>17342</v>
      </c>
      <c r="D6572" s="150">
        <v>50806939</v>
      </c>
      <c r="E6572" s="150">
        <v>80910859</v>
      </c>
      <c r="F6572" s="150" t="s">
        <v>29624</v>
      </c>
    </row>
    <row r="6573" spans="1:6" x14ac:dyDescent="0.15">
      <c r="A6573" s="150" t="s">
        <v>8496</v>
      </c>
      <c r="B6573" s="150" t="s">
        <v>18505</v>
      </c>
      <c r="C6573" s="150" t="s">
        <v>18506</v>
      </c>
      <c r="D6573" s="150">
        <v>120754.2</v>
      </c>
      <c r="E6573" s="150">
        <v>227699.6</v>
      </c>
      <c r="F6573" s="150" t="s">
        <v>33288</v>
      </c>
    </row>
    <row r="6574" spans="1:6" x14ac:dyDescent="0.15">
      <c r="A6574" s="150" t="s">
        <v>8497</v>
      </c>
      <c r="B6574" s="150" t="s">
        <v>18508</v>
      </c>
      <c r="C6574" s="150" t="s">
        <v>18509</v>
      </c>
      <c r="D6574" s="150">
        <v>1592392</v>
      </c>
      <c r="E6574" s="150">
        <v>2110134</v>
      </c>
      <c r="F6574" s="150" t="s">
        <v>22063</v>
      </c>
    </row>
    <row r="6575" spans="1:6" x14ac:dyDescent="0.15">
      <c r="A6575" s="150" t="s">
        <v>8498</v>
      </c>
      <c r="B6575" s="150" t="s">
        <v>18510</v>
      </c>
      <c r="C6575" s="150" t="s">
        <v>18511</v>
      </c>
      <c r="D6575" s="150">
        <v>73297042</v>
      </c>
      <c r="E6575" s="150">
        <v>80173503</v>
      </c>
      <c r="F6575" s="150" t="s">
        <v>33289</v>
      </c>
    </row>
    <row r="6576" spans="1:6" x14ac:dyDescent="0.15">
      <c r="A6576" s="150" t="s">
        <v>26556</v>
      </c>
      <c r="B6576" s="150" t="s">
        <v>18512</v>
      </c>
      <c r="C6576" s="150" t="s">
        <v>18513</v>
      </c>
      <c r="D6576" s="150">
        <v>28287</v>
      </c>
      <c r="E6576" s="150">
        <v>29034</v>
      </c>
      <c r="F6576" s="150" t="s">
        <v>24635</v>
      </c>
    </row>
    <row r="6577" spans="1:6" x14ac:dyDescent="0.15">
      <c r="A6577" s="150" t="s">
        <v>8500</v>
      </c>
      <c r="B6577" s="150" t="s">
        <v>18514</v>
      </c>
      <c r="C6577" s="150" t="s">
        <v>18515</v>
      </c>
      <c r="D6577" s="150">
        <v>99327000</v>
      </c>
      <c r="E6577" s="150">
        <v>118352900</v>
      </c>
      <c r="F6577" s="150" t="s">
        <v>28576</v>
      </c>
    </row>
    <row r="6578" spans="1:6" x14ac:dyDescent="0.15">
      <c r="A6578" s="150" t="s">
        <v>8501</v>
      </c>
      <c r="B6578" s="150" t="s">
        <v>18516</v>
      </c>
      <c r="C6578" s="150" t="s">
        <v>18517</v>
      </c>
      <c r="D6578" s="150">
        <v>350500</v>
      </c>
      <c r="E6578" s="150">
        <v>226800</v>
      </c>
      <c r="F6578" s="150" t="s">
        <v>22067</v>
      </c>
    </row>
    <row r="6579" spans="1:6" x14ac:dyDescent="0.15">
      <c r="A6579" s="150" t="s">
        <v>8502</v>
      </c>
      <c r="B6579" s="150" t="s">
        <v>18518</v>
      </c>
      <c r="C6579" s="150" t="s">
        <v>18519</v>
      </c>
      <c r="D6579" s="150">
        <v>61849700</v>
      </c>
      <c r="E6579" s="150">
        <v>62734757</v>
      </c>
      <c r="F6579" s="150" t="s">
        <v>33290</v>
      </c>
    </row>
    <row r="6580" spans="1:6" x14ac:dyDescent="0.15">
      <c r="A6580" s="150" t="s">
        <v>8503</v>
      </c>
      <c r="B6580" s="150" t="s">
        <v>18520</v>
      </c>
      <c r="C6580" s="150" t="s">
        <v>18521</v>
      </c>
      <c r="D6580" s="150">
        <v>3240902</v>
      </c>
      <c r="E6580" s="150">
        <v>2158980</v>
      </c>
      <c r="F6580" s="150" t="s">
        <v>22067</v>
      </c>
    </row>
    <row r="6581" spans="1:6" x14ac:dyDescent="0.15">
      <c r="A6581" s="150" t="s">
        <v>8504</v>
      </c>
      <c r="B6581" s="150" t="s">
        <v>18522</v>
      </c>
      <c r="C6581" s="150" t="s">
        <v>18523</v>
      </c>
      <c r="D6581" s="150">
        <v>31251896</v>
      </c>
      <c r="E6581" s="150">
        <v>41498366</v>
      </c>
      <c r="F6581" s="150" t="s">
        <v>22052</v>
      </c>
    </row>
    <row r="6582" spans="1:6" x14ac:dyDescent="0.15">
      <c r="A6582" s="150" t="s">
        <v>8505</v>
      </c>
      <c r="B6582" s="150" t="s">
        <v>18524</v>
      </c>
      <c r="C6582" s="150" t="s">
        <v>18525</v>
      </c>
      <c r="D6582" s="150">
        <v>1695435</v>
      </c>
      <c r="E6582" s="150">
        <v>1634267</v>
      </c>
      <c r="F6582" s="150" t="s">
        <v>29569</v>
      </c>
    </row>
    <row r="6583" spans="1:6" x14ac:dyDescent="0.15">
      <c r="A6583" s="150" t="s">
        <v>8506</v>
      </c>
      <c r="B6583" s="150" t="s">
        <v>18526</v>
      </c>
      <c r="C6583" s="150" t="s">
        <v>18527</v>
      </c>
      <c r="D6583" s="150">
        <v>791000</v>
      </c>
      <c r="E6583" s="150">
        <v>791000</v>
      </c>
      <c r="F6583" s="150" t="s">
        <v>22060</v>
      </c>
    </row>
    <row r="6584" spans="1:6" x14ac:dyDescent="0.15">
      <c r="A6584" s="150" t="s">
        <v>8507</v>
      </c>
      <c r="B6584" s="150" t="s">
        <v>18528</v>
      </c>
      <c r="C6584" s="150" t="s">
        <v>18529</v>
      </c>
      <c r="D6584" s="150">
        <v>47000</v>
      </c>
      <c r="E6584" s="150">
        <v>42800</v>
      </c>
      <c r="F6584" s="150" t="s">
        <v>27737</v>
      </c>
    </row>
    <row r="6585" spans="1:6" x14ac:dyDescent="0.15">
      <c r="A6585" s="150" t="s">
        <v>8508</v>
      </c>
      <c r="B6585" s="150" t="s">
        <v>18530</v>
      </c>
      <c r="C6585" s="150" t="s">
        <v>1712</v>
      </c>
      <c r="D6585" s="150">
        <v>1049218</v>
      </c>
      <c r="E6585" s="150">
        <v>2217850</v>
      </c>
      <c r="F6585" s="150" t="s">
        <v>22154</v>
      </c>
    </row>
    <row r="6586" spans="1:6" x14ac:dyDescent="0.15">
      <c r="A6586" s="150" t="s">
        <v>8509</v>
      </c>
      <c r="B6586" s="150" t="s">
        <v>18531</v>
      </c>
      <c r="C6586" s="150" t="s">
        <v>18532</v>
      </c>
      <c r="D6586" s="150">
        <v>466400</v>
      </c>
      <c r="E6586" s="150">
        <v>1926100</v>
      </c>
      <c r="F6586" s="150" t="s">
        <v>22078</v>
      </c>
    </row>
    <row r="6587" spans="1:6" x14ac:dyDescent="0.15">
      <c r="A6587" s="150" t="s">
        <v>8510</v>
      </c>
      <c r="B6587" s="150" t="s">
        <v>18533</v>
      </c>
      <c r="C6587" s="150" t="s">
        <v>18534</v>
      </c>
      <c r="D6587" s="150">
        <v>9925300</v>
      </c>
      <c r="E6587" s="150">
        <v>3476200</v>
      </c>
      <c r="F6587" s="150" t="s">
        <v>22154</v>
      </c>
    </row>
    <row r="6588" spans="1:6" x14ac:dyDescent="0.15">
      <c r="A6588" s="150" t="s">
        <v>8511</v>
      </c>
      <c r="B6588" s="150" t="s">
        <v>18535</v>
      </c>
      <c r="C6588" s="150" t="s">
        <v>18536</v>
      </c>
      <c r="D6588" s="150">
        <v>68000</v>
      </c>
      <c r="E6588" s="150">
        <v>146510.01</v>
      </c>
      <c r="F6588" s="150" t="s">
        <v>22078</v>
      </c>
    </row>
    <row r="6589" spans="1:6" x14ac:dyDescent="0.15">
      <c r="A6589" s="150" t="s">
        <v>8512</v>
      </c>
      <c r="B6589" s="150" t="s">
        <v>18537</v>
      </c>
      <c r="C6589" s="150" t="s">
        <v>18538</v>
      </c>
      <c r="D6589" s="150">
        <v>2126388</v>
      </c>
      <c r="E6589" s="150">
        <v>2128200</v>
      </c>
      <c r="F6589" s="150" t="s">
        <v>18774</v>
      </c>
    </row>
    <row r="6590" spans="1:6" x14ac:dyDescent="0.15">
      <c r="A6590" s="150" t="s">
        <v>8513</v>
      </c>
      <c r="B6590" s="150" t="s">
        <v>18539</v>
      </c>
      <c r="C6590" s="150" t="s">
        <v>18540</v>
      </c>
      <c r="D6590" s="150">
        <v>53550</v>
      </c>
      <c r="E6590" s="150">
        <v>89906</v>
      </c>
      <c r="F6590" s="150" t="s">
        <v>33291</v>
      </c>
    </row>
    <row r="6591" spans="1:6" x14ac:dyDescent="0.15">
      <c r="A6591" s="150" t="s">
        <v>2987</v>
      </c>
      <c r="B6591" s="150" t="s">
        <v>18542</v>
      </c>
      <c r="C6591" s="150" t="s">
        <v>18543</v>
      </c>
      <c r="D6591" s="150">
        <v>61502</v>
      </c>
      <c r="E6591" s="150">
        <v>80850</v>
      </c>
      <c r="F6591" s="150" t="s">
        <v>22057</v>
      </c>
    </row>
    <row r="6592" spans="1:6" x14ac:dyDescent="0.15">
      <c r="A6592" s="150" t="s">
        <v>8514</v>
      </c>
      <c r="B6592" s="150" t="s">
        <v>18544</v>
      </c>
      <c r="C6592" s="150" t="s">
        <v>18545</v>
      </c>
      <c r="D6592" s="150">
        <v>3931000</v>
      </c>
      <c r="E6592" s="150">
        <v>5540000</v>
      </c>
      <c r="F6592" s="150" t="s">
        <v>24460</v>
      </c>
    </row>
    <row r="6593" spans="1:6" x14ac:dyDescent="0.15">
      <c r="A6593" s="150" t="s">
        <v>8515</v>
      </c>
      <c r="B6593" s="150" t="s">
        <v>18546</v>
      </c>
      <c r="C6593" s="150" t="s">
        <v>18547</v>
      </c>
      <c r="D6593" s="150">
        <v>1816900</v>
      </c>
      <c r="E6593" s="150">
        <v>161575</v>
      </c>
      <c r="F6593" s="150" t="s">
        <v>22078</v>
      </c>
    </row>
    <row r="6594" spans="1:6" x14ac:dyDescent="0.15">
      <c r="A6594" s="150" t="s">
        <v>8516</v>
      </c>
      <c r="B6594" s="150" t="s">
        <v>18548</v>
      </c>
      <c r="C6594" s="150" t="s">
        <v>18549</v>
      </c>
      <c r="D6594" s="150">
        <v>5463971</v>
      </c>
      <c r="E6594" s="150">
        <v>9994401</v>
      </c>
      <c r="F6594" s="150" t="s">
        <v>22141</v>
      </c>
    </row>
    <row r="6595" spans="1:6" x14ac:dyDescent="0.15">
      <c r="A6595" s="150" t="s">
        <v>8517</v>
      </c>
      <c r="B6595" s="150" t="s">
        <v>18550</v>
      </c>
      <c r="C6595" s="150" t="s">
        <v>18551</v>
      </c>
      <c r="D6595" s="150">
        <v>6554058</v>
      </c>
      <c r="E6595" s="150">
        <v>20084850</v>
      </c>
      <c r="F6595" s="150" t="s">
        <v>22165</v>
      </c>
    </row>
    <row r="6596" spans="1:6" x14ac:dyDescent="0.15">
      <c r="A6596" s="150" t="s">
        <v>8518</v>
      </c>
      <c r="B6596" s="150" t="s">
        <v>18552</v>
      </c>
      <c r="C6596" s="150" t="s">
        <v>18553</v>
      </c>
      <c r="D6596" s="150">
        <v>863200</v>
      </c>
      <c r="E6596" s="150">
        <v>1726200</v>
      </c>
      <c r="F6596" s="150" t="s">
        <v>33292</v>
      </c>
    </row>
    <row r="6597" spans="1:6" x14ac:dyDescent="0.15">
      <c r="A6597" s="150" t="s">
        <v>8519</v>
      </c>
      <c r="B6597" s="150" t="s">
        <v>18555</v>
      </c>
      <c r="C6597" s="150" t="s">
        <v>18556</v>
      </c>
      <c r="D6597" s="150">
        <v>18828</v>
      </c>
      <c r="E6597" s="150">
        <v>20688</v>
      </c>
      <c r="F6597" s="150" t="s">
        <v>24582</v>
      </c>
    </row>
    <row r="6598" spans="1:6" x14ac:dyDescent="0.15">
      <c r="A6598" s="150" t="s">
        <v>8520</v>
      </c>
      <c r="B6598" s="150" t="s">
        <v>18557</v>
      </c>
      <c r="C6598" s="150" t="s">
        <v>18558</v>
      </c>
      <c r="D6598" s="150">
        <v>41500</v>
      </c>
      <c r="E6598" s="150">
        <v>106210</v>
      </c>
      <c r="F6598" s="150" t="s">
        <v>24579</v>
      </c>
    </row>
    <row r="6599" spans="1:6" x14ac:dyDescent="0.15">
      <c r="A6599" s="150" t="s">
        <v>8521</v>
      </c>
      <c r="B6599" s="150" t="s">
        <v>18559</v>
      </c>
      <c r="C6599" s="150" t="s">
        <v>18560</v>
      </c>
      <c r="D6599" s="150">
        <v>4210700</v>
      </c>
      <c r="E6599" s="150">
        <v>4310700</v>
      </c>
      <c r="F6599" s="150" t="s">
        <v>33293</v>
      </c>
    </row>
    <row r="6600" spans="1:6" x14ac:dyDescent="0.15">
      <c r="A6600" s="150" t="s">
        <v>8522</v>
      </c>
      <c r="B6600" s="150" t="s">
        <v>18561</v>
      </c>
      <c r="C6600" s="150" t="s">
        <v>18562</v>
      </c>
      <c r="D6600" s="150">
        <v>2877300</v>
      </c>
      <c r="E6600" s="150">
        <v>2880000</v>
      </c>
      <c r="F6600" s="150" t="s">
        <v>22052</v>
      </c>
    </row>
    <row r="6601" spans="1:6" x14ac:dyDescent="0.15">
      <c r="A6601" s="150" t="s">
        <v>8523</v>
      </c>
      <c r="B6601" s="150" t="s">
        <v>18563</v>
      </c>
      <c r="C6601" s="150" t="s">
        <v>18564</v>
      </c>
      <c r="D6601" s="150">
        <v>59510</v>
      </c>
      <c r="E6601" s="150">
        <v>62396</v>
      </c>
      <c r="F6601" s="150" t="s">
        <v>22104</v>
      </c>
    </row>
    <row r="6602" spans="1:6" x14ac:dyDescent="0.15">
      <c r="A6602" s="150" t="s">
        <v>8524</v>
      </c>
      <c r="B6602" s="150" t="s">
        <v>18565</v>
      </c>
      <c r="C6602" s="150" t="s">
        <v>2194</v>
      </c>
      <c r="D6602" s="150">
        <v>867500</v>
      </c>
      <c r="E6602" s="150">
        <v>723530</v>
      </c>
      <c r="F6602" s="150" t="s">
        <v>24502</v>
      </c>
    </row>
    <row r="6603" spans="1:6" x14ac:dyDescent="0.15">
      <c r="A6603" s="150" t="s">
        <v>8525</v>
      </c>
      <c r="B6603" s="150" t="s">
        <v>18566</v>
      </c>
      <c r="C6603" s="150" t="s">
        <v>18567</v>
      </c>
      <c r="D6603" s="150">
        <v>56650</v>
      </c>
      <c r="E6603" s="150">
        <v>75200</v>
      </c>
      <c r="F6603" s="150" t="s">
        <v>22140</v>
      </c>
    </row>
    <row r="6604" spans="1:6" x14ac:dyDescent="0.15">
      <c r="A6604" s="150" t="s">
        <v>22413</v>
      </c>
      <c r="B6604" s="150" t="s">
        <v>18568</v>
      </c>
      <c r="C6604" s="150" t="s">
        <v>18569</v>
      </c>
      <c r="D6604" s="150">
        <v>3221386</v>
      </c>
      <c r="E6604" s="150">
        <v>3210586</v>
      </c>
      <c r="F6604" s="150" t="s">
        <v>24467</v>
      </c>
    </row>
    <row r="6605" spans="1:6" x14ac:dyDescent="0.15">
      <c r="A6605" s="150" t="s">
        <v>8526</v>
      </c>
      <c r="B6605" s="150" t="s">
        <v>18570</v>
      </c>
      <c r="C6605" s="150" t="s">
        <v>18571</v>
      </c>
      <c r="D6605" s="150">
        <v>1170000</v>
      </c>
      <c r="E6605" s="150">
        <v>1350000</v>
      </c>
      <c r="F6605" s="150" t="s">
        <v>22052</v>
      </c>
    </row>
    <row r="6606" spans="1:6" x14ac:dyDescent="0.15">
      <c r="A6606" s="150" t="s">
        <v>8527</v>
      </c>
      <c r="B6606" s="150" t="s">
        <v>18572</v>
      </c>
      <c r="C6606" s="150" t="s">
        <v>18573</v>
      </c>
      <c r="D6606" s="150">
        <v>1400393272</v>
      </c>
      <c r="E6606" s="150">
        <v>1421091000</v>
      </c>
      <c r="F6606" s="150" t="s">
        <v>27715</v>
      </c>
    </row>
    <row r="6607" spans="1:6" x14ac:dyDescent="0.15">
      <c r="A6607" s="150" t="s">
        <v>8528</v>
      </c>
      <c r="B6607" s="150" t="s">
        <v>18574</v>
      </c>
      <c r="C6607" s="150" t="s">
        <v>18575</v>
      </c>
      <c r="D6607" s="150">
        <v>55404</v>
      </c>
      <c r="E6607" s="150">
        <v>3116</v>
      </c>
      <c r="F6607" s="150" t="s">
        <v>14062</v>
      </c>
    </row>
    <row r="6608" spans="1:6" x14ac:dyDescent="0.15">
      <c r="A6608" s="150" t="s">
        <v>8529</v>
      </c>
      <c r="B6608" s="150" t="s">
        <v>18576</v>
      </c>
      <c r="C6608" s="150" t="s">
        <v>18577</v>
      </c>
      <c r="D6608" s="150">
        <v>171528</v>
      </c>
      <c r="E6608" s="150">
        <v>209208</v>
      </c>
      <c r="F6608" s="150" t="s">
        <v>32639</v>
      </c>
    </row>
    <row r="6609" spans="1:6" x14ac:dyDescent="0.15">
      <c r="A6609" s="150" t="s">
        <v>8530</v>
      </c>
      <c r="B6609" s="150" t="s">
        <v>18578</v>
      </c>
      <c r="C6609" s="150" t="s">
        <v>18579</v>
      </c>
      <c r="D6609" s="150">
        <v>523806</v>
      </c>
      <c r="E6609" s="150">
        <v>656915</v>
      </c>
      <c r="F6609" s="150" t="s">
        <v>33294</v>
      </c>
    </row>
    <row r="6610" spans="1:6" x14ac:dyDescent="0.15">
      <c r="A6610" s="150" t="s">
        <v>8531</v>
      </c>
      <c r="B6610" s="150" t="s">
        <v>18580</v>
      </c>
      <c r="C6610" s="150" t="s">
        <v>18581</v>
      </c>
      <c r="D6610" s="150">
        <v>630489</v>
      </c>
      <c r="E6610" s="150">
        <v>685289</v>
      </c>
      <c r="F6610" s="150" t="s">
        <v>24529</v>
      </c>
    </row>
    <row r="6611" spans="1:6" x14ac:dyDescent="0.15">
      <c r="A6611" s="150" t="s">
        <v>8532</v>
      </c>
      <c r="B6611" s="150" t="s">
        <v>18582</v>
      </c>
      <c r="C6611" s="150" t="s">
        <v>18583</v>
      </c>
      <c r="D6611" s="150">
        <v>183306</v>
      </c>
      <c r="E6611" s="150">
        <v>241518</v>
      </c>
      <c r="F6611" s="150" t="s">
        <v>18774</v>
      </c>
    </row>
    <row r="6612" spans="1:6" x14ac:dyDescent="0.15">
      <c r="A6612" s="150" t="s">
        <v>22412</v>
      </c>
      <c r="B6612" s="150" t="s">
        <v>18584</v>
      </c>
      <c r="C6612" s="150" t="s">
        <v>18585</v>
      </c>
      <c r="D6612" s="150">
        <v>84080</v>
      </c>
      <c r="E6612" s="150">
        <v>159605</v>
      </c>
      <c r="F6612" s="150" t="s">
        <v>24466</v>
      </c>
    </row>
    <row r="6613" spans="1:6" x14ac:dyDescent="0.15">
      <c r="A6613" s="150" t="s">
        <v>8533</v>
      </c>
      <c r="B6613" s="150" t="s">
        <v>18586</v>
      </c>
      <c r="C6613" s="150" t="s">
        <v>1868</v>
      </c>
      <c r="D6613" s="150">
        <v>71609</v>
      </c>
      <c r="E6613" s="150">
        <v>91017</v>
      </c>
      <c r="F6613" s="150" t="s">
        <v>18774</v>
      </c>
    </row>
    <row r="6614" spans="1:6" x14ac:dyDescent="0.15">
      <c r="A6614" s="150" t="s">
        <v>8534</v>
      </c>
      <c r="B6614" s="150" t="s">
        <v>18587</v>
      </c>
      <c r="C6614" s="150" t="s">
        <v>18588</v>
      </c>
      <c r="D6614" s="150">
        <v>951229</v>
      </c>
      <c r="E6614" s="150">
        <v>1348887</v>
      </c>
      <c r="F6614" s="150" t="s">
        <v>24597</v>
      </c>
    </row>
    <row r="6615" spans="1:6" x14ac:dyDescent="0.15">
      <c r="A6615" s="150" t="s">
        <v>8535</v>
      </c>
      <c r="B6615" s="150" t="s">
        <v>18589</v>
      </c>
      <c r="C6615" s="150" t="s">
        <v>18590</v>
      </c>
      <c r="D6615" s="150">
        <v>17228</v>
      </c>
      <c r="E6615" s="150">
        <v>17170</v>
      </c>
      <c r="F6615" s="150" t="s">
        <v>22078</v>
      </c>
    </row>
    <row r="6616" spans="1:6" x14ac:dyDescent="0.15">
      <c r="A6616" s="150" t="s">
        <v>26551</v>
      </c>
      <c r="B6616" s="150" t="s">
        <v>18591</v>
      </c>
      <c r="C6616" s="150" t="s">
        <v>18592</v>
      </c>
      <c r="D6616" s="150">
        <v>10606</v>
      </c>
      <c r="E6616" s="150">
        <v>180605</v>
      </c>
      <c r="F6616" s="150" t="s">
        <v>24711</v>
      </c>
    </row>
    <row r="6617" spans="1:6" x14ac:dyDescent="0.15">
      <c r="A6617" s="150" t="s">
        <v>8537</v>
      </c>
      <c r="B6617" s="150" t="s">
        <v>18593</v>
      </c>
      <c r="C6617" s="150" t="s">
        <v>18594</v>
      </c>
      <c r="D6617" s="150">
        <v>322600</v>
      </c>
      <c r="E6617" s="150">
        <v>316814</v>
      </c>
      <c r="F6617" s="150" t="s">
        <v>22067</v>
      </c>
    </row>
    <row r="6618" spans="1:6" x14ac:dyDescent="0.15">
      <c r="A6618" s="150" t="s">
        <v>8538</v>
      </c>
      <c r="B6618" s="150" t="s">
        <v>18595</v>
      </c>
      <c r="C6618" s="150" t="s">
        <v>16240</v>
      </c>
      <c r="D6618" s="150">
        <v>8242800</v>
      </c>
      <c r="E6618" s="150">
        <v>1946400</v>
      </c>
      <c r="F6618" s="150" t="s">
        <v>22093</v>
      </c>
    </row>
    <row r="6619" spans="1:6" x14ac:dyDescent="0.15">
      <c r="A6619" s="150" t="s">
        <v>26550</v>
      </c>
      <c r="B6619" s="150" t="s">
        <v>18596</v>
      </c>
      <c r="C6619" s="150" t="s">
        <v>18597</v>
      </c>
      <c r="D6619" s="150">
        <v>107522</v>
      </c>
      <c r="E6619" s="150">
        <v>215350</v>
      </c>
      <c r="F6619" s="150" t="s">
        <v>22116</v>
      </c>
    </row>
    <row r="6620" spans="1:6" x14ac:dyDescent="0.15">
      <c r="A6620" s="150" t="s">
        <v>8540</v>
      </c>
      <c r="B6620" s="150" t="s">
        <v>18598</v>
      </c>
      <c r="C6620" s="150" t="s">
        <v>18599</v>
      </c>
      <c r="D6620" s="150">
        <v>9062268.6999999993</v>
      </c>
      <c r="E6620" s="150">
        <v>19947900</v>
      </c>
      <c r="F6620" s="150" t="s">
        <v>22093</v>
      </c>
    </row>
    <row r="6621" spans="1:6" x14ac:dyDescent="0.15">
      <c r="A6621" s="150" t="s">
        <v>8541</v>
      </c>
      <c r="B6621" s="150" t="s">
        <v>18600</v>
      </c>
      <c r="C6621" s="150" t="s">
        <v>18601</v>
      </c>
      <c r="D6621" s="150">
        <v>521540</v>
      </c>
      <c r="E6621" s="150">
        <v>2106360</v>
      </c>
      <c r="F6621" s="150" t="s">
        <v>22078</v>
      </c>
    </row>
    <row r="6622" spans="1:6" x14ac:dyDescent="0.15">
      <c r="A6622" s="150" t="s">
        <v>8542</v>
      </c>
      <c r="B6622" s="150" t="s">
        <v>18602</v>
      </c>
      <c r="C6622" s="150" t="s">
        <v>2903</v>
      </c>
      <c r="D6622" s="150">
        <v>537469</v>
      </c>
      <c r="E6622" s="150">
        <v>1109048</v>
      </c>
      <c r="F6622" s="150" t="s">
        <v>22161</v>
      </c>
    </row>
    <row r="6623" spans="1:6" x14ac:dyDescent="0.15">
      <c r="A6623" s="150" t="s">
        <v>8543</v>
      </c>
      <c r="B6623" s="150" t="s">
        <v>18603</v>
      </c>
      <c r="C6623" s="150" t="s">
        <v>218</v>
      </c>
      <c r="D6623" s="150">
        <v>4750000</v>
      </c>
      <c r="E6623" s="150">
        <v>12500000</v>
      </c>
      <c r="F6623" s="150" t="s">
        <v>22053</v>
      </c>
    </row>
    <row r="6624" spans="1:6" x14ac:dyDescent="0.15">
      <c r="A6624" s="150" t="s">
        <v>8544</v>
      </c>
      <c r="B6624" s="150" t="s">
        <v>18604</v>
      </c>
      <c r="C6624" s="150" t="s">
        <v>18605</v>
      </c>
      <c r="D6624" s="150">
        <v>6669000</v>
      </c>
      <c r="E6624" s="150">
        <v>12129030</v>
      </c>
      <c r="F6624" s="150" t="s">
        <v>33295</v>
      </c>
    </row>
    <row r="6625" spans="1:6" x14ac:dyDescent="0.15">
      <c r="A6625" s="150" t="s">
        <v>8545</v>
      </c>
      <c r="B6625" s="150" t="s">
        <v>18606</v>
      </c>
      <c r="C6625" s="150" t="s">
        <v>18607</v>
      </c>
      <c r="D6625" s="150">
        <v>39500</v>
      </c>
      <c r="E6625" s="150">
        <v>40100</v>
      </c>
      <c r="F6625" s="150" t="s">
        <v>24459</v>
      </c>
    </row>
    <row r="6626" spans="1:6" x14ac:dyDescent="0.15">
      <c r="A6626" s="150" t="s">
        <v>26548</v>
      </c>
      <c r="B6626" s="150" t="s">
        <v>18608</v>
      </c>
      <c r="C6626" s="150" t="s">
        <v>18609</v>
      </c>
      <c r="D6626" s="150">
        <v>10060</v>
      </c>
      <c r="E6626" s="150">
        <v>9685</v>
      </c>
      <c r="F6626" s="150" t="s">
        <v>22160</v>
      </c>
    </row>
    <row r="6627" spans="1:6" x14ac:dyDescent="0.15">
      <c r="A6627" s="150" t="s">
        <v>8547</v>
      </c>
      <c r="B6627" s="150" t="s">
        <v>18610</v>
      </c>
      <c r="C6627" s="150" t="s">
        <v>18611</v>
      </c>
      <c r="D6627" s="150">
        <v>19475</v>
      </c>
      <c r="E6627" s="150">
        <v>25520</v>
      </c>
      <c r="F6627" s="150" t="s">
        <v>33296</v>
      </c>
    </row>
    <row r="6628" spans="1:6" x14ac:dyDescent="0.15">
      <c r="A6628" s="150" t="s">
        <v>8548</v>
      </c>
      <c r="B6628" s="150" t="s">
        <v>18613</v>
      </c>
      <c r="C6628" s="150" t="s">
        <v>18614</v>
      </c>
      <c r="D6628" s="150">
        <v>701916</v>
      </c>
      <c r="E6628" s="150">
        <v>805900</v>
      </c>
      <c r="F6628" s="150" t="s">
        <v>22104</v>
      </c>
    </row>
    <row r="6629" spans="1:6" x14ac:dyDescent="0.15">
      <c r="A6629" s="150" t="s">
        <v>8549</v>
      </c>
      <c r="B6629" s="150" t="s">
        <v>18615</v>
      </c>
      <c r="C6629" s="150" t="s">
        <v>2194</v>
      </c>
      <c r="D6629" s="150">
        <v>1400000</v>
      </c>
      <c r="E6629" s="150">
        <v>700000</v>
      </c>
      <c r="F6629" s="150" t="s">
        <v>24502</v>
      </c>
    </row>
    <row r="6630" spans="1:6" x14ac:dyDescent="0.15">
      <c r="A6630" s="150" t="s">
        <v>8550</v>
      </c>
      <c r="B6630" s="150" t="s">
        <v>18616</v>
      </c>
      <c r="C6630" s="150" t="s">
        <v>18617</v>
      </c>
      <c r="D6630" s="150">
        <v>37802901.399999999</v>
      </c>
      <c r="E6630" s="150">
        <v>23856897.600000001</v>
      </c>
      <c r="F6630" s="150" t="s">
        <v>22175</v>
      </c>
    </row>
    <row r="6631" spans="1:6" x14ac:dyDescent="0.15">
      <c r="A6631" s="150" t="s">
        <v>8551</v>
      </c>
      <c r="B6631" s="150" t="s">
        <v>18618</v>
      </c>
      <c r="C6631" s="150" t="s">
        <v>18619</v>
      </c>
      <c r="D6631" s="150">
        <v>1015840</v>
      </c>
      <c r="E6631" s="150">
        <v>1015840</v>
      </c>
      <c r="F6631" s="150" t="s">
        <v>22060</v>
      </c>
    </row>
    <row r="6632" spans="1:6" x14ac:dyDescent="0.15">
      <c r="A6632" s="150" t="s">
        <v>26546</v>
      </c>
      <c r="B6632" s="150" t="s">
        <v>18620</v>
      </c>
      <c r="C6632" s="150" t="s">
        <v>18621</v>
      </c>
      <c r="D6632" s="150">
        <v>123818</v>
      </c>
      <c r="E6632" s="150">
        <v>70364</v>
      </c>
      <c r="F6632" s="150" t="s">
        <v>22103</v>
      </c>
    </row>
    <row r="6633" spans="1:6" x14ac:dyDescent="0.15">
      <c r="A6633" s="150" t="s">
        <v>8553</v>
      </c>
      <c r="B6633" s="150" t="s">
        <v>18622</v>
      </c>
      <c r="C6633" s="150" t="s">
        <v>18623</v>
      </c>
      <c r="D6633" s="150">
        <v>6177399</v>
      </c>
      <c r="E6633" s="150">
        <v>8493059</v>
      </c>
      <c r="F6633" s="150" t="s">
        <v>28246</v>
      </c>
    </row>
    <row r="6634" spans="1:6" x14ac:dyDescent="0.15">
      <c r="A6634" s="150" t="s">
        <v>8554</v>
      </c>
      <c r="B6634" s="150" t="s">
        <v>18624</v>
      </c>
      <c r="C6634" s="150" t="s">
        <v>18625</v>
      </c>
      <c r="D6634" s="150">
        <v>151000</v>
      </c>
      <c r="E6634" s="150">
        <v>141000</v>
      </c>
      <c r="F6634" s="150" t="s">
        <v>22090</v>
      </c>
    </row>
    <row r="6635" spans="1:6" x14ac:dyDescent="0.15">
      <c r="A6635" s="150" t="s">
        <v>26545</v>
      </c>
      <c r="B6635" s="150" t="s">
        <v>18626</v>
      </c>
      <c r="C6635" s="150" t="s">
        <v>2302</v>
      </c>
      <c r="D6635" s="150">
        <v>355000</v>
      </c>
      <c r="E6635" s="150">
        <v>3012000</v>
      </c>
      <c r="F6635" s="150" t="s">
        <v>24716</v>
      </c>
    </row>
    <row r="6636" spans="1:6" x14ac:dyDescent="0.15">
      <c r="A6636" s="150" t="s">
        <v>8556</v>
      </c>
      <c r="B6636" s="150" t="s">
        <v>18627</v>
      </c>
      <c r="C6636" s="150" t="s">
        <v>18628</v>
      </c>
      <c r="D6636" s="150">
        <v>864924</v>
      </c>
      <c r="E6636" s="150">
        <v>1547047</v>
      </c>
      <c r="F6636" s="150" t="s">
        <v>24631</v>
      </c>
    </row>
    <row r="6637" spans="1:6" x14ac:dyDescent="0.15">
      <c r="A6637" s="150" t="s">
        <v>22409</v>
      </c>
      <c r="B6637" s="150" t="s">
        <v>18629</v>
      </c>
      <c r="C6637" s="150" t="s">
        <v>18630</v>
      </c>
      <c r="D6637" s="150">
        <v>680408</v>
      </c>
      <c r="E6637" s="150">
        <v>720432</v>
      </c>
      <c r="F6637" s="150" t="s">
        <v>24465</v>
      </c>
    </row>
    <row r="6638" spans="1:6" x14ac:dyDescent="0.15">
      <c r="A6638" s="150" t="s">
        <v>8557</v>
      </c>
      <c r="B6638" s="150" t="s">
        <v>18631</v>
      </c>
      <c r="C6638" s="150" t="s">
        <v>18632</v>
      </c>
      <c r="D6638" s="150">
        <v>5749000</v>
      </c>
      <c r="E6638" s="150">
        <v>5749000</v>
      </c>
      <c r="F6638" s="150" t="s">
        <v>22160</v>
      </c>
    </row>
    <row r="6639" spans="1:6" x14ac:dyDescent="0.15">
      <c r="A6639" s="150" t="s">
        <v>26888</v>
      </c>
      <c r="B6639" s="150" t="s">
        <v>18633</v>
      </c>
      <c r="C6639" s="150" t="s">
        <v>18634</v>
      </c>
      <c r="D6639" s="150">
        <v>150120</v>
      </c>
      <c r="E6639" s="150">
        <v>250830</v>
      </c>
      <c r="F6639" s="150" t="s">
        <v>24497</v>
      </c>
    </row>
    <row r="6640" spans="1:6" x14ac:dyDescent="0.15">
      <c r="A6640" s="150" t="s">
        <v>8559</v>
      </c>
      <c r="B6640" s="150" t="s">
        <v>18635</v>
      </c>
      <c r="C6640" s="150" t="s">
        <v>18636</v>
      </c>
      <c r="D6640" s="150">
        <v>658250</v>
      </c>
      <c r="E6640" s="150">
        <v>702700</v>
      </c>
      <c r="F6640" s="150" t="s">
        <v>27935</v>
      </c>
    </row>
    <row r="6641" spans="1:6" x14ac:dyDescent="0.15">
      <c r="A6641" s="150" t="s">
        <v>8560</v>
      </c>
      <c r="B6641" s="150" t="s">
        <v>18637</v>
      </c>
      <c r="C6641" s="150" t="s">
        <v>18638</v>
      </c>
      <c r="D6641" s="150">
        <v>176891455</v>
      </c>
      <c r="E6641" s="150">
        <v>186011890</v>
      </c>
      <c r="F6641" s="150" t="s">
        <v>33297</v>
      </c>
    </row>
    <row r="6642" spans="1:6" x14ac:dyDescent="0.15">
      <c r="A6642" s="150" t="s">
        <v>8561</v>
      </c>
      <c r="B6642" s="150" t="s">
        <v>18640</v>
      </c>
      <c r="C6642" s="150" t="s">
        <v>18641</v>
      </c>
      <c r="D6642" s="150">
        <v>430924</v>
      </c>
      <c r="E6642" s="150">
        <v>953903</v>
      </c>
      <c r="F6642" s="150" t="s">
        <v>30013</v>
      </c>
    </row>
    <row r="6643" spans="1:6" x14ac:dyDescent="0.15">
      <c r="A6643" s="150" t="s">
        <v>8562</v>
      </c>
      <c r="B6643" s="150" t="s">
        <v>18642</v>
      </c>
      <c r="C6643" s="150" t="s">
        <v>18643</v>
      </c>
      <c r="D6643" s="150">
        <v>49100</v>
      </c>
      <c r="E6643" s="150">
        <v>578900</v>
      </c>
      <c r="F6643" s="150" t="s">
        <v>22154</v>
      </c>
    </row>
    <row r="6644" spans="1:6" x14ac:dyDescent="0.15">
      <c r="A6644" s="150" t="s">
        <v>8563</v>
      </c>
      <c r="B6644" s="150" t="s">
        <v>18644</v>
      </c>
      <c r="C6644" s="150" t="s">
        <v>14339</v>
      </c>
      <c r="D6644" s="150">
        <v>8725</v>
      </c>
      <c r="E6644" s="150">
        <v>7826</v>
      </c>
      <c r="F6644" s="150" t="s">
        <v>24529</v>
      </c>
    </row>
    <row r="6645" spans="1:6" x14ac:dyDescent="0.15">
      <c r="A6645" s="150" t="s">
        <v>8564</v>
      </c>
      <c r="B6645" s="150" t="s">
        <v>18645</v>
      </c>
      <c r="C6645" s="150" t="s">
        <v>18646</v>
      </c>
      <c r="D6645" s="150">
        <v>4395320</v>
      </c>
      <c r="E6645" s="150">
        <v>6062600</v>
      </c>
      <c r="F6645" s="150" t="s">
        <v>22104</v>
      </c>
    </row>
    <row r="6646" spans="1:6" x14ac:dyDescent="0.15">
      <c r="A6646" s="150" t="s">
        <v>8565</v>
      </c>
      <c r="B6646" s="150" t="s">
        <v>18647</v>
      </c>
      <c r="C6646" s="150" t="s">
        <v>18648</v>
      </c>
      <c r="D6646" s="150">
        <v>14880600</v>
      </c>
      <c r="E6646" s="150">
        <v>2718400</v>
      </c>
      <c r="F6646" s="150" t="s">
        <v>22161</v>
      </c>
    </row>
    <row r="6647" spans="1:6" x14ac:dyDescent="0.15">
      <c r="A6647" s="150" t="s">
        <v>8566</v>
      </c>
      <c r="B6647" s="150" t="s">
        <v>18649</v>
      </c>
      <c r="C6647" s="150" t="s">
        <v>18650</v>
      </c>
      <c r="D6647" s="150">
        <v>149781.20000000001</v>
      </c>
      <c r="E6647" s="150">
        <v>119781.2</v>
      </c>
      <c r="F6647" s="150" t="s">
        <v>22124</v>
      </c>
    </row>
    <row r="6648" spans="1:6" x14ac:dyDescent="0.15">
      <c r="A6648" s="150" t="s">
        <v>26544</v>
      </c>
      <c r="B6648" s="150" t="s">
        <v>18651</v>
      </c>
      <c r="C6648" s="150" t="s">
        <v>18652</v>
      </c>
      <c r="D6648" s="150">
        <v>417899.5</v>
      </c>
      <c r="E6648" s="150">
        <v>15060</v>
      </c>
      <c r="F6648" s="150" t="s">
        <v>22108</v>
      </c>
    </row>
    <row r="6649" spans="1:6" x14ac:dyDescent="0.15">
      <c r="A6649" s="150" t="s">
        <v>26543</v>
      </c>
      <c r="B6649" s="150" t="s">
        <v>18653</v>
      </c>
      <c r="C6649" s="150" t="s">
        <v>18654</v>
      </c>
      <c r="D6649" s="150">
        <v>16000</v>
      </c>
      <c r="E6649" s="150">
        <v>21000</v>
      </c>
      <c r="F6649" s="150" t="s">
        <v>24719</v>
      </c>
    </row>
    <row r="6650" spans="1:6" x14ac:dyDescent="0.15">
      <c r="A6650" s="150" t="s">
        <v>8569</v>
      </c>
      <c r="B6650" s="150" t="s">
        <v>18655</v>
      </c>
      <c r="C6650" s="150" t="s">
        <v>18656</v>
      </c>
      <c r="D6650" s="150">
        <v>1954800</v>
      </c>
      <c r="E6650" s="150">
        <v>1668870</v>
      </c>
      <c r="F6650" s="150" t="s">
        <v>28738</v>
      </c>
    </row>
    <row r="6651" spans="1:6" x14ac:dyDescent="0.15">
      <c r="A6651" s="150" t="s">
        <v>8570</v>
      </c>
      <c r="B6651" s="150" t="s">
        <v>18657</v>
      </c>
      <c r="C6651" s="150" t="s">
        <v>18658</v>
      </c>
      <c r="D6651" s="150">
        <v>947000</v>
      </c>
      <c r="E6651" s="150">
        <v>1048100</v>
      </c>
      <c r="F6651" s="150" t="s">
        <v>22060</v>
      </c>
    </row>
    <row r="6652" spans="1:6" x14ac:dyDescent="0.15">
      <c r="A6652" s="150" t="s">
        <v>8571</v>
      </c>
      <c r="B6652" s="150" t="s">
        <v>18659</v>
      </c>
      <c r="C6652" s="150" t="s">
        <v>18660</v>
      </c>
      <c r="D6652" s="150">
        <v>2945520</v>
      </c>
      <c r="E6652" s="150">
        <v>1104520</v>
      </c>
      <c r="F6652" s="150" t="s">
        <v>22060</v>
      </c>
    </row>
    <row r="6653" spans="1:6" x14ac:dyDescent="0.15">
      <c r="A6653" s="150" t="s">
        <v>2983</v>
      </c>
      <c r="B6653" s="150" t="s">
        <v>18661</v>
      </c>
      <c r="C6653" s="150" t="s">
        <v>18662</v>
      </c>
      <c r="D6653" s="150">
        <v>213016</v>
      </c>
      <c r="E6653" s="150">
        <v>277030</v>
      </c>
      <c r="F6653" s="150" t="s">
        <v>22054</v>
      </c>
    </row>
    <row r="6654" spans="1:6" x14ac:dyDescent="0.15">
      <c r="A6654" s="150" t="s">
        <v>8572</v>
      </c>
      <c r="B6654" s="150" t="s">
        <v>18663</v>
      </c>
      <c r="C6654" s="150" t="s">
        <v>18664</v>
      </c>
      <c r="D6654" s="150">
        <v>127190</v>
      </c>
      <c r="E6654" s="150">
        <v>66600</v>
      </c>
      <c r="F6654" s="150" t="s">
        <v>22140</v>
      </c>
    </row>
    <row r="6655" spans="1:6" x14ac:dyDescent="0.15">
      <c r="A6655" s="150" t="s">
        <v>8573</v>
      </c>
      <c r="B6655" s="150" t="s">
        <v>18665</v>
      </c>
      <c r="C6655" s="150" t="s">
        <v>18666</v>
      </c>
      <c r="D6655" s="150">
        <v>799500</v>
      </c>
      <c r="E6655" s="150">
        <v>2400000</v>
      </c>
      <c r="F6655" s="150" t="s">
        <v>22068</v>
      </c>
    </row>
    <row r="6656" spans="1:6" x14ac:dyDescent="0.15">
      <c r="A6656" s="150" t="s">
        <v>8574</v>
      </c>
      <c r="B6656" s="150" t="s">
        <v>18667</v>
      </c>
      <c r="C6656" s="150" t="s">
        <v>18668</v>
      </c>
      <c r="D6656" s="150">
        <v>773859.78</v>
      </c>
      <c r="E6656" s="150">
        <v>1321538.71</v>
      </c>
      <c r="F6656" s="150" t="s">
        <v>28244</v>
      </c>
    </row>
    <row r="6657" spans="1:6" x14ac:dyDescent="0.15">
      <c r="A6657" s="150" t="s">
        <v>8575</v>
      </c>
      <c r="B6657" s="150" t="s">
        <v>18669</v>
      </c>
      <c r="C6657" s="150" t="s">
        <v>18670</v>
      </c>
      <c r="D6657" s="150">
        <v>231310</v>
      </c>
      <c r="E6657" s="150">
        <v>194000</v>
      </c>
      <c r="F6657" s="150" t="s">
        <v>22078</v>
      </c>
    </row>
    <row r="6658" spans="1:6" x14ac:dyDescent="0.15">
      <c r="A6658" s="150" t="s">
        <v>26542</v>
      </c>
      <c r="B6658" s="150" t="s">
        <v>18671</v>
      </c>
      <c r="C6658" s="150" t="s">
        <v>18672</v>
      </c>
      <c r="D6658" s="150">
        <v>12551200</v>
      </c>
      <c r="E6658" s="150">
        <v>14468800</v>
      </c>
      <c r="F6658" s="150" t="s">
        <v>24721</v>
      </c>
    </row>
    <row r="6659" spans="1:6" x14ac:dyDescent="0.15">
      <c r="A6659" s="150" t="s">
        <v>8577</v>
      </c>
      <c r="B6659" s="150" t="s">
        <v>18673</v>
      </c>
      <c r="C6659" s="150" t="s">
        <v>17408</v>
      </c>
      <c r="D6659" s="150">
        <v>10529000</v>
      </c>
      <c r="E6659" s="150">
        <v>16215096.15</v>
      </c>
      <c r="F6659" s="150" t="s">
        <v>33298</v>
      </c>
    </row>
    <row r="6660" spans="1:6" x14ac:dyDescent="0.15">
      <c r="A6660" s="150" t="s">
        <v>8578</v>
      </c>
      <c r="B6660" s="150" t="s">
        <v>18674</v>
      </c>
      <c r="C6660" s="150" t="s">
        <v>18675</v>
      </c>
      <c r="D6660" s="150">
        <v>10112125</v>
      </c>
      <c r="E6660" s="150">
        <v>8168520</v>
      </c>
      <c r="F6660" s="150" t="s">
        <v>29907</v>
      </c>
    </row>
    <row r="6661" spans="1:6" x14ac:dyDescent="0.15">
      <c r="A6661" s="150" t="s">
        <v>8579</v>
      </c>
      <c r="B6661" s="150" t="s">
        <v>18676</v>
      </c>
      <c r="C6661" s="150" t="s">
        <v>18677</v>
      </c>
      <c r="D6661" s="150">
        <v>230790000</v>
      </c>
      <c r="E6661" s="150">
        <v>98707800</v>
      </c>
      <c r="F6661" s="150" t="s">
        <v>22082</v>
      </c>
    </row>
    <row r="6662" spans="1:6" x14ac:dyDescent="0.15">
      <c r="A6662" s="150" t="s">
        <v>8580</v>
      </c>
      <c r="B6662" s="150" t="s">
        <v>18678</v>
      </c>
      <c r="C6662" s="150" t="s">
        <v>13019</v>
      </c>
      <c r="D6662" s="150">
        <v>734915</v>
      </c>
      <c r="E6662" s="150">
        <v>1060978.8</v>
      </c>
      <c r="F6662" s="150" t="s">
        <v>27739</v>
      </c>
    </row>
    <row r="6663" spans="1:6" x14ac:dyDescent="0.15">
      <c r="A6663" s="150" t="s">
        <v>8581</v>
      </c>
      <c r="B6663" s="150" t="s">
        <v>18679</v>
      </c>
      <c r="C6663" s="150" t="s">
        <v>18680</v>
      </c>
      <c r="D6663" s="150">
        <v>506800</v>
      </c>
      <c r="E6663" s="150">
        <v>939111.75</v>
      </c>
      <c r="F6663" s="150" t="s">
        <v>24772</v>
      </c>
    </row>
    <row r="6664" spans="1:6" x14ac:dyDescent="0.15">
      <c r="A6664" s="150" t="s">
        <v>8582</v>
      </c>
      <c r="B6664" s="150" t="s">
        <v>18681</v>
      </c>
      <c r="C6664" s="150" t="s">
        <v>18682</v>
      </c>
      <c r="D6664" s="150">
        <v>5757000</v>
      </c>
      <c r="E6664" s="150">
        <v>5213500</v>
      </c>
      <c r="F6664" s="150" t="s">
        <v>22060</v>
      </c>
    </row>
    <row r="6665" spans="1:6" x14ac:dyDescent="0.15">
      <c r="A6665" s="150" t="s">
        <v>8583</v>
      </c>
      <c r="B6665" s="150" t="s">
        <v>18683</v>
      </c>
      <c r="C6665" s="150" t="s">
        <v>18684</v>
      </c>
      <c r="D6665" s="150">
        <v>16107625</v>
      </c>
      <c r="E6665" s="150">
        <v>19125760</v>
      </c>
      <c r="F6665" s="150" t="s">
        <v>22053</v>
      </c>
    </row>
    <row r="6666" spans="1:6" x14ac:dyDescent="0.15">
      <c r="A6666" s="150" t="s">
        <v>8584</v>
      </c>
      <c r="B6666" s="150" t="s">
        <v>18685</v>
      </c>
      <c r="C6666" s="150" t="s">
        <v>18686</v>
      </c>
      <c r="D6666" s="150">
        <v>92760480</v>
      </c>
      <c r="E6666" s="150">
        <v>117845880</v>
      </c>
      <c r="F6666" s="150" t="s">
        <v>22060</v>
      </c>
    </row>
    <row r="6667" spans="1:6" x14ac:dyDescent="0.15">
      <c r="A6667" s="150" t="s">
        <v>8585</v>
      </c>
      <c r="B6667" s="150" t="s">
        <v>18687</v>
      </c>
      <c r="C6667" s="150" t="s">
        <v>18688</v>
      </c>
      <c r="D6667" s="150">
        <v>2271992</v>
      </c>
      <c r="E6667" s="150">
        <v>2300849</v>
      </c>
      <c r="F6667" s="150" t="s">
        <v>24502</v>
      </c>
    </row>
    <row r="6668" spans="1:6" x14ac:dyDescent="0.15">
      <c r="A6668" s="150" t="s">
        <v>8586</v>
      </c>
      <c r="B6668" s="150" t="s">
        <v>18689</v>
      </c>
      <c r="C6668" s="150" t="s">
        <v>18690</v>
      </c>
      <c r="D6668" s="150">
        <v>100000</v>
      </c>
      <c r="E6668" s="150">
        <v>73000</v>
      </c>
      <c r="F6668" s="150" t="s">
        <v>24459</v>
      </c>
    </row>
    <row r="6669" spans="1:6" x14ac:dyDescent="0.15">
      <c r="A6669" s="150" t="s">
        <v>8587</v>
      </c>
      <c r="B6669" s="150" t="s">
        <v>18691</v>
      </c>
      <c r="C6669" s="150" t="s">
        <v>18692</v>
      </c>
      <c r="D6669" s="150">
        <v>2013000</v>
      </c>
      <c r="E6669" s="150">
        <v>3241200</v>
      </c>
      <c r="F6669" s="150" t="s">
        <v>22093</v>
      </c>
    </row>
    <row r="6670" spans="1:6" x14ac:dyDescent="0.15">
      <c r="A6670" s="150" t="s">
        <v>8588</v>
      </c>
      <c r="B6670" s="150" t="s">
        <v>18693</v>
      </c>
      <c r="C6670" s="150" t="s">
        <v>18437</v>
      </c>
      <c r="D6670" s="150">
        <v>58300</v>
      </c>
      <c r="E6670" s="150">
        <v>55000</v>
      </c>
      <c r="F6670" s="150" t="s">
        <v>22128</v>
      </c>
    </row>
    <row r="6671" spans="1:6" x14ac:dyDescent="0.15">
      <c r="A6671" s="150" t="s">
        <v>8589</v>
      </c>
      <c r="B6671" s="150" t="s">
        <v>18694</v>
      </c>
      <c r="C6671" s="150" t="s">
        <v>18695</v>
      </c>
      <c r="D6671" s="150">
        <v>3700000</v>
      </c>
      <c r="E6671" s="150">
        <v>1750000</v>
      </c>
      <c r="F6671" s="150" t="s">
        <v>22160</v>
      </c>
    </row>
    <row r="6672" spans="1:6" x14ac:dyDescent="0.15">
      <c r="A6672" s="150" t="s">
        <v>8590</v>
      </c>
      <c r="B6672" s="150" t="s">
        <v>18696</v>
      </c>
      <c r="C6672" s="150" t="s">
        <v>18697</v>
      </c>
      <c r="D6672" s="150">
        <v>3641790</v>
      </c>
      <c r="E6672" s="150">
        <v>4256400</v>
      </c>
      <c r="F6672" s="150" t="s">
        <v>27295</v>
      </c>
    </row>
    <row r="6673" spans="1:6" x14ac:dyDescent="0.15">
      <c r="A6673" s="150" t="s">
        <v>8591</v>
      </c>
      <c r="B6673" s="150" t="s">
        <v>18698</v>
      </c>
      <c r="C6673" s="150" t="s">
        <v>18699</v>
      </c>
      <c r="D6673" s="150">
        <v>1293646</v>
      </c>
      <c r="E6673" s="150">
        <v>1500000</v>
      </c>
      <c r="F6673" s="150" t="s">
        <v>22093</v>
      </c>
    </row>
    <row r="6674" spans="1:6" x14ac:dyDescent="0.15">
      <c r="A6674" s="150" t="s">
        <v>8592</v>
      </c>
      <c r="B6674" s="150" t="s">
        <v>18700</v>
      </c>
      <c r="C6674" s="150" t="s">
        <v>18701</v>
      </c>
      <c r="D6674" s="150">
        <v>1216600</v>
      </c>
      <c r="E6674" s="150">
        <v>15195000</v>
      </c>
      <c r="F6674" s="150" t="s">
        <v>22053</v>
      </c>
    </row>
    <row r="6675" spans="1:6" x14ac:dyDescent="0.15">
      <c r="A6675" s="150" t="s">
        <v>8593</v>
      </c>
      <c r="B6675" s="150" t="s">
        <v>18702</v>
      </c>
      <c r="C6675" s="150" t="s">
        <v>13740</v>
      </c>
      <c r="D6675" s="150">
        <v>5324970</v>
      </c>
      <c r="E6675" s="150">
        <v>6105350</v>
      </c>
      <c r="F6675" s="150" t="s">
        <v>22154</v>
      </c>
    </row>
    <row r="6676" spans="1:6" x14ac:dyDescent="0.15">
      <c r="A6676" s="150" t="s">
        <v>8594</v>
      </c>
      <c r="B6676" s="150" t="s">
        <v>18703</v>
      </c>
      <c r="C6676" s="150" t="s">
        <v>18704</v>
      </c>
      <c r="D6676" s="150">
        <v>1151000</v>
      </c>
      <c r="E6676" s="150">
        <v>1714000</v>
      </c>
      <c r="F6676" s="150" t="s">
        <v>22060</v>
      </c>
    </row>
    <row r="6677" spans="1:6" x14ac:dyDescent="0.15">
      <c r="A6677" s="150" t="s">
        <v>8595</v>
      </c>
      <c r="B6677" s="150" t="s">
        <v>18705</v>
      </c>
      <c r="C6677" s="150" t="s">
        <v>18706</v>
      </c>
      <c r="D6677" s="150">
        <v>4864608</v>
      </c>
      <c r="E6677" s="150">
        <v>5537144</v>
      </c>
      <c r="F6677" s="150" t="s">
        <v>22172</v>
      </c>
    </row>
    <row r="6678" spans="1:6" x14ac:dyDescent="0.15">
      <c r="A6678" s="150" t="s">
        <v>8596</v>
      </c>
      <c r="B6678" s="150" t="s">
        <v>18707</v>
      </c>
      <c r="C6678" s="150" t="s">
        <v>18708</v>
      </c>
      <c r="D6678" s="150">
        <v>1494830</v>
      </c>
      <c r="E6678" s="150">
        <v>787980</v>
      </c>
      <c r="F6678" s="150" t="s">
        <v>22067</v>
      </c>
    </row>
    <row r="6679" spans="1:6" x14ac:dyDescent="0.15">
      <c r="A6679" s="150" t="s">
        <v>8597</v>
      </c>
      <c r="B6679" s="150" t="s">
        <v>18709</v>
      </c>
      <c r="C6679" s="150" t="s">
        <v>18710</v>
      </c>
      <c r="D6679" s="150">
        <v>40479</v>
      </c>
      <c r="E6679" s="150">
        <v>38631.18</v>
      </c>
      <c r="F6679" s="150" t="s">
        <v>33299</v>
      </c>
    </row>
    <row r="6680" spans="1:6" x14ac:dyDescent="0.15">
      <c r="A6680" s="150" t="s">
        <v>8598</v>
      </c>
      <c r="B6680" s="150" t="s">
        <v>18711</v>
      </c>
      <c r="C6680" s="150" t="s">
        <v>18712</v>
      </c>
      <c r="D6680" s="150">
        <v>1046161</v>
      </c>
      <c r="E6680" s="150">
        <v>2133640</v>
      </c>
      <c r="F6680" s="150" t="s">
        <v>22154</v>
      </c>
    </row>
    <row r="6681" spans="1:6" x14ac:dyDescent="0.15">
      <c r="A6681" s="150" t="s">
        <v>26887</v>
      </c>
      <c r="B6681" s="150" t="s">
        <v>18713</v>
      </c>
      <c r="C6681" s="150" t="s">
        <v>18714</v>
      </c>
      <c r="D6681" s="150">
        <v>2017640</v>
      </c>
      <c r="E6681" s="150">
        <v>2624615</v>
      </c>
      <c r="F6681" s="150" t="s">
        <v>22067</v>
      </c>
    </row>
    <row r="6682" spans="1:6" x14ac:dyDescent="0.15">
      <c r="A6682" s="150" t="s">
        <v>8600</v>
      </c>
      <c r="B6682" s="150" t="s">
        <v>18715</v>
      </c>
      <c r="C6682" s="150" t="s">
        <v>18716</v>
      </c>
      <c r="D6682" s="150">
        <v>399300</v>
      </c>
      <c r="E6682" s="150">
        <v>289300</v>
      </c>
      <c r="F6682" s="150" t="s">
        <v>22107</v>
      </c>
    </row>
    <row r="6683" spans="1:6" x14ac:dyDescent="0.15">
      <c r="A6683" s="150" t="s">
        <v>2982</v>
      </c>
      <c r="B6683" s="150" t="s">
        <v>18717</v>
      </c>
      <c r="C6683" s="150" t="s">
        <v>18718</v>
      </c>
      <c r="D6683" s="150">
        <v>1902369</v>
      </c>
      <c r="E6683" s="150">
        <v>2684732</v>
      </c>
      <c r="F6683" s="150" t="s">
        <v>21896</v>
      </c>
    </row>
    <row r="6684" spans="1:6" x14ac:dyDescent="0.15">
      <c r="A6684" s="150" t="s">
        <v>8601</v>
      </c>
      <c r="B6684" s="150" t="s">
        <v>18719</v>
      </c>
      <c r="C6684" s="150" t="s">
        <v>18720</v>
      </c>
      <c r="D6684" s="150">
        <v>303890</v>
      </c>
      <c r="E6684" s="150">
        <v>870</v>
      </c>
      <c r="F6684" s="150" t="s">
        <v>22049</v>
      </c>
    </row>
    <row r="6685" spans="1:6" x14ac:dyDescent="0.15">
      <c r="A6685" s="150" t="s">
        <v>8602</v>
      </c>
      <c r="B6685" s="150" t="s">
        <v>18721</v>
      </c>
      <c r="C6685" s="150" t="s">
        <v>18722</v>
      </c>
      <c r="D6685" s="150">
        <v>440000</v>
      </c>
      <c r="E6685" s="150">
        <v>242000</v>
      </c>
      <c r="F6685" s="150" t="s">
        <v>22104</v>
      </c>
    </row>
    <row r="6686" spans="1:6" x14ac:dyDescent="0.15">
      <c r="A6686" s="150" t="s">
        <v>8603</v>
      </c>
      <c r="B6686" s="150" t="s">
        <v>18723</v>
      </c>
      <c r="C6686" s="150" t="s">
        <v>18724</v>
      </c>
      <c r="D6686" s="150">
        <v>4418208</v>
      </c>
      <c r="E6686" s="150">
        <v>5885721</v>
      </c>
      <c r="F6686" s="150" t="s">
        <v>22053</v>
      </c>
    </row>
    <row r="6687" spans="1:6" x14ac:dyDescent="0.15">
      <c r="A6687" s="150" t="s">
        <v>8604</v>
      </c>
      <c r="B6687" s="150" t="s">
        <v>18725</v>
      </c>
      <c r="C6687" s="150" t="s">
        <v>18726</v>
      </c>
      <c r="D6687" s="150">
        <v>36998775</v>
      </c>
      <c r="E6687" s="150">
        <v>46384825</v>
      </c>
      <c r="F6687" s="150" t="s">
        <v>24465</v>
      </c>
    </row>
    <row r="6688" spans="1:6" x14ac:dyDescent="0.15">
      <c r="A6688" s="150" t="s">
        <v>8605</v>
      </c>
      <c r="B6688" s="150" t="s">
        <v>18727</v>
      </c>
      <c r="C6688" s="150" t="s">
        <v>18728</v>
      </c>
      <c r="D6688" s="150">
        <v>57869</v>
      </c>
      <c r="E6688" s="150">
        <v>63088</v>
      </c>
      <c r="F6688" s="150" t="s">
        <v>22078</v>
      </c>
    </row>
    <row r="6689" spans="1:6" x14ac:dyDescent="0.15">
      <c r="A6689" s="150" t="s">
        <v>8606</v>
      </c>
      <c r="B6689" s="150" t="s">
        <v>18729</v>
      </c>
      <c r="C6689" s="150" t="s">
        <v>18730</v>
      </c>
      <c r="D6689" s="150">
        <v>50081348</v>
      </c>
      <c r="E6689" s="150">
        <v>51471348</v>
      </c>
      <c r="F6689" s="150" t="s">
        <v>24465</v>
      </c>
    </row>
    <row r="6690" spans="1:6" x14ac:dyDescent="0.15">
      <c r="A6690" s="150" t="s">
        <v>8607</v>
      </c>
      <c r="B6690" s="150" t="s">
        <v>18731</v>
      </c>
      <c r="C6690" s="150" t="s">
        <v>18732</v>
      </c>
      <c r="D6690" s="150">
        <v>1577070</v>
      </c>
      <c r="E6690" s="150">
        <v>1577070</v>
      </c>
      <c r="F6690" s="150" t="s">
        <v>22103</v>
      </c>
    </row>
    <row r="6691" spans="1:6" x14ac:dyDescent="0.15">
      <c r="A6691" s="150" t="s">
        <v>8608</v>
      </c>
      <c r="B6691" s="150" t="s">
        <v>18733</v>
      </c>
      <c r="C6691" s="150" t="s">
        <v>18734</v>
      </c>
      <c r="D6691" s="150">
        <v>434200</v>
      </c>
      <c r="E6691" s="150">
        <v>665600</v>
      </c>
      <c r="F6691" s="150" t="s">
        <v>22163</v>
      </c>
    </row>
    <row r="6692" spans="1:6" x14ac:dyDescent="0.15">
      <c r="A6692" s="150" t="s">
        <v>8609</v>
      </c>
      <c r="B6692" s="150" t="s">
        <v>18735</v>
      </c>
      <c r="C6692" s="150" t="s">
        <v>18736</v>
      </c>
      <c r="D6692" s="150">
        <v>660983</v>
      </c>
      <c r="E6692" s="150">
        <v>1450700</v>
      </c>
      <c r="F6692" s="150" t="s">
        <v>22067</v>
      </c>
    </row>
    <row r="6693" spans="1:6" x14ac:dyDescent="0.15">
      <c r="A6693" s="150" t="s">
        <v>8610</v>
      </c>
      <c r="B6693" s="150" t="s">
        <v>18737</v>
      </c>
      <c r="C6693" s="150" t="s">
        <v>18738</v>
      </c>
      <c r="D6693" s="150">
        <v>503868555</v>
      </c>
      <c r="E6693" s="150">
        <v>531567648.60000002</v>
      </c>
      <c r="F6693" s="150" t="s">
        <v>22060</v>
      </c>
    </row>
    <row r="6694" spans="1:6" x14ac:dyDescent="0.15">
      <c r="A6694" s="150" t="s">
        <v>8611</v>
      </c>
      <c r="B6694" s="150" t="s">
        <v>18739</v>
      </c>
      <c r="C6694" s="150" t="s">
        <v>18740</v>
      </c>
      <c r="D6694" s="150">
        <v>126815</v>
      </c>
      <c r="E6694" s="150">
        <v>417200</v>
      </c>
      <c r="F6694" s="150" t="s">
        <v>33300</v>
      </c>
    </row>
    <row r="6695" spans="1:6" x14ac:dyDescent="0.15">
      <c r="A6695" s="150" t="s">
        <v>8612</v>
      </c>
      <c r="B6695" s="150" t="s">
        <v>18742</v>
      </c>
      <c r="C6695" s="150" t="s">
        <v>18743</v>
      </c>
      <c r="D6695" s="150">
        <v>3659825</v>
      </c>
      <c r="E6695" s="150">
        <v>3725000</v>
      </c>
      <c r="F6695" s="150" t="s">
        <v>33301</v>
      </c>
    </row>
    <row r="6696" spans="1:6" x14ac:dyDescent="0.15">
      <c r="A6696" s="150" t="s">
        <v>8613</v>
      </c>
      <c r="B6696" s="150" t="s">
        <v>18745</v>
      </c>
      <c r="C6696" s="150" t="s">
        <v>15375</v>
      </c>
      <c r="D6696" s="150">
        <v>540609.30000000005</v>
      </c>
      <c r="E6696" s="150">
        <v>2366295</v>
      </c>
      <c r="F6696" s="150" t="s">
        <v>22060</v>
      </c>
    </row>
    <row r="6697" spans="1:6" x14ac:dyDescent="0.15">
      <c r="A6697" s="150" t="s">
        <v>26538</v>
      </c>
      <c r="B6697" s="150" t="s">
        <v>18746</v>
      </c>
      <c r="C6697" s="150" t="s">
        <v>18747</v>
      </c>
      <c r="D6697" s="150">
        <v>320800</v>
      </c>
      <c r="E6697" s="150">
        <v>345350</v>
      </c>
      <c r="F6697" s="150" t="s">
        <v>22128</v>
      </c>
    </row>
    <row r="6698" spans="1:6" x14ac:dyDescent="0.15">
      <c r="A6698" s="150" t="s">
        <v>8615</v>
      </c>
      <c r="B6698" s="150" t="s">
        <v>18748</v>
      </c>
      <c r="C6698" s="150" t="s">
        <v>18749</v>
      </c>
      <c r="D6698" s="150">
        <v>5771000</v>
      </c>
      <c r="E6698" s="150">
        <v>5246000</v>
      </c>
      <c r="F6698" s="150" t="s">
        <v>18774</v>
      </c>
    </row>
    <row r="6699" spans="1:6" x14ac:dyDescent="0.15">
      <c r="A6699" s="150" t="s">
        <v>8616</v>
      </c>
      <c r="B6699" s="150" t="s">
        <v>18750</v>
      </c>
      <c r="C6699" s="150" t="s">
        <v>12449</v>
      </c>
      <c r="D6699" s="150">
        <v>2042000</v>
      </c>
      <c r="E6699" s="150">
        <v>1950000</v>
      </c>
      <c r="F6699" s="150" t="s">
        <v>22093</v>
      </c>
    </row>
    <row r="6700" spans="1:6" x14ac:dyDescent="0.15">
      <c r="A6700" s="150" t="s">
        <v>2980</v>
      </c>
      <c r="B6700" s="150" t="s">
        <v>18751</v>
      </c>
      <c r="C6700" s="150" t="s">
        <v>18752</v>
      </c>
      <c r="D6700" s="150">
        <v>127683</v>
      </c>
      <c r="E6700" s="150">
        <v>147656</v>
      </c>
      <c r="F6700" s="150" t="s">
        <v>22052</v>
      </c>
    </row>
    <row r="6701" spans="1:6" x14ac:dyDescent="0.15">
      <c r="A6701" s="150" t="s">
        <v>26535</v>
      </c>
      <c r="B6701" s="150" t="s">
        <v>18753</v>
      </c>
      <c r="C6701" s="150" t="s">
        <v>18754</v>
      </c>
      <c r="D6701" s="150">
        <v>16525.82</v>
      </c>
      <c r="E6701" s="150">
        <v>20248.900000000001</v>
      </c>
      <c r="F6701" s="150" t="s">
        <v>24724</v>
      </c>
    </row>
    <row r="6702" spans="1:6" x14ac:dyDescent="0.15">
      <c r="A6702" s="150" t="s">
        <v>22401</v>
      </c>
      <c r="B6702" s="150" t="s">
        <v>18755</v>
      </c>
      <c r="C6702" s="150" t="s">
        <v>18756</v>
      </c>
      <c r="D6702" s="150">
        <v>64774.64</v>
      </c>
      <c r="E6702" s="150">
        <v>68174.600000000006</v>
      </c>
      <c r="F6702" s="150" t="s">
        <v>22067</v>
      </c>
    </row>
    <row r="6703" spans="1:6" x14ac:dyDescent="0.15">
      <c r="A6703" s="150" t="s">
        <v>8618</v>
      </c>
      <c r="B6703" s="150" t="s">
        <v>18757</v>
      </c>
      <c r="C6703" s="150" t="s">
        <v>18758</v>
      </c>
      <c r="D6703" s="150">
        <v>685</v>
      </c>
      <c r="E6703" s="150">
        <v>20200</v>
      </c>
      <c r="F6703" s="150" t="s">
        <v>22140</v>
      </c>
    </row>
    <row r="6704" spans="1:6" x14ac:dyDescent="0.15">
      <c r="A6704" s="150" t="s">
        <v>8619</v>
      </c>
      <c r="B6704" s="150" t="s">
        <v>18759</v>
      </c>
      <c r="C6704" s="150" t="s">
        <v>18760</v>
      </c>
      <c r="D6704" s="150">
        <v>2491950</v>
      </c>
      <c r="E6704" s="150">
        <v>7200000</v>
      </c>
      <c r="F6704" s="150" t="s">
        <v>33302</v>
      </c>
    </row>
    <row r="6705" spans="1:6" x14ac:dyDescent="0.15">
      <c r="A6705" s="150" t="s">
        <v>8620</v>
      </c>
      <c r="B6705" s="150" t="s">
        <v>18762</v>
      </c>
      <c r="C6705" s="150" t="s">
        <v>18763</v>
      </c>
      <c r="D6705" s="150">
        <v>72200</v>
      </c>
      <c r="E6705" s="150">
        <v>74190</v>
      </c>
      <c r="F6705" s="150" t="s">
        <v>22140</v>
      </c>
    </row>
    <row r="6706" spans="1:6" x14ac:dyDescent="0.15">
      <c r="A6706" s="150" t="s">
        <v>8621</v>
      </c>
      <c r="B6706" s="150" t="s">
        <v>18764</v>
      </c>
      <c r="C6706" s="150" t="s">
        <v>18765</v>
      </c>
      <c r="D6706" s="150">
        <v>3041</v>
      </c>
      <c r="E6706" s="150">
        <v>5049</v>
      </c>
      <c r="F6706" s="150" t="s">
        <v>24498</v>
      </c>
    </row>
    <row r="6707" spans="1:6" x14ac:dyDescent="0.15">
      <c r="A6707" s="150" t="s">
        <v>8622</v>
      </c>
      <c r="B6707" s="150" t="s">
        <v>18766</v>
      </c>
      <c r="C6707" s="150" t="s">
        <v>18767</v>
      </c>
      <c r="D6707" s="150">
        <v>127900</v>
      </c>
      <c r="E6707" s="150">
        <v>176800</v>
      </c>
      <c r="F6707" s="150" t="s">
        <v>24604</v>
      </c>
    </row>
    <row r="6708" spans="1:6" x14ac:dyDescent="0.15">
      <c r="A6708" s="150" t="s">
        <v>8623</v>
      </c>
      <c r="B6708" s="150" t="s">
        <v>18768</v>
      </c>
      <c r="C6708" s="150" t="s">
        <v>18769</v>
      </c>
      <c r="D6708" s="150">
        <v>1676000</v>
      </c>
      <c r="E6708" s="150">
        <v>3096000</v>
      </c>
      <c r="F6708" s="150" t="s">
        <v>24460</v>
      </c>
    </row>
    <row r="6709" spans="1:6" x14ac:dyDescent="0.15">
      <c r="A6709" s="150" t="s">
        <v>8624</v>
      </c>
      <c r="B6709" s="150" t="s">
        <v>18770</v>
      </c>
      <c r="C6709" s="150" t="s">
        <v>18771</v>
      </c>
      <c r="D6709" s="150">
        <v>98704</v>
      </c>
      <c r="E6709" s="150">
        <v>189368</v>
      </c>
      <c r="F6709" s="150" t="s">
        <v>22171</v>
      </c>
    </row>
    <row r="6710" spans="1:6" x14ac:dyDescent="0.15">
      <c r="A6710" s="150" t="s">
        <v>8625</v>
      </c>
      <c r="B6710" s="150" t="s">
        <v>18772</v>
      </c>
      <c r="C6710" s="150" t="s">
        <v>18773</v>
      </c>
      <c r="D6710" s="150">
        <v>400304.4</v>
      </c>
      <c r="E6710" s="150">
        <v>493236.4</v>
      </c>
      <c r="F6710" s="150" t="s">
        <v>33303</v>
      </c>
    </row>
    <row r="6711" spans="1:6" x14ac:dyDescent="0.15">
      <c r="A6711" s="150" t="s">
        <v>8626</v>
      </c>
      <c r="B6711" s="150" t="s">
        <v>18775</v>
      </c>
      <c r="C6711" s="150" t="s">
        <v>18776</v>
      </c>
      <c r="D6711" s="150">
        <v>3688250</v>
      </c>
      <c r="E6711" s="150">
        <v>7372385</v>
      </c>
      <c r="F6711" s="150" t="s">
        <v>22115</v>
      </c>
    </row>
    <row r="6712" spans="1:6" x14ac:dyDescent="0.15">
      <c r="A6712" s="150" t="s">
        <v>2979</v>
      </c>
      <c r="B6712" s="150" t="s">
        <v>18777</v>
      </c>
      <c r="C6712" s="150" t="s">
        <v>18778</v>
      </c>
      <c r="D6712" s="150">
        <v>2363950</v>
      </c>
      <c r="E6712" s="150">
        <v>3817650</v>
      </c>
      <c r="F6712" s="150" t="s">
        <v>22051</v>
      </c>
    </row>
    <row r="6713" spans="1:6" x14ac:dyDescent="0.15">
      <c r="A6713" s="150" t="s">
        <v>8627</v>
      </c>
      <c r="B6713" s="150" t="s">
        <v>18779</v>
      </c>
      <c r="C6713" s="150" t="s">
        <v>18780</v>
      </c>
      <c r="D6713" s="150">
        <v>504320</v>
      </c>
      <c r="E6713" s="150">
        <v>184320</v>
      </c>
      <c r="F6713" s="150" t="s">
        <v>22078</v>
      </c>
    </row>
    <row r="6714" spans="1:6" x14ac:dyDescent="0.15">
      <c r="A6714" s="150" t="s">
        <v>8628</v>
      </c>
      <c r="B6714" s="150" t="s">
        <v>18781</v>
      </c>
      <c r="C6714" s="150" t="s">
        <v>18782</v>
      </c>
      <c r="D6714" s="150">
        <v>48834</v>
      </c>
      <c r="E6714" s="150">
        <v>55051</v>
      </c>
      <c r="F6714" s="150" t="s">
        <v>22060</v>
      </c>
    </row>
    <row r="6715" spans="1:6" x14ac:dyDescent="0.15">
      <c r="A6715" s="150" t="s">
        <v>8629</v>
      </c>
      <c r="B6715" s="150" t="s">
        <v>18783</v>
      </c>
      <c r="C6715" s="150" t="s">
        <v>18784</v>
      </c>
      <c r="D6715" s="150">
        <v>894044</v>
      </c>
      <c r="E6715" s="150">
        <v>1645555</v>
      </c>
      <c r="F6715" s="150" t="s">
        <v>29839</v>
      </c>
    </row>
    <row r="6716" spans="1:6" x14ac:dyDescent="0.15">
      <c r="A6716" s="150" t="s">
        <v>8630</v>
      </c>
      <c r="B6716" s="150" t="s">
        <v>18785</v>
      </c>
      <c r="C6716" s="150" t="s">
        <v>18786</v>
      </c>
      <c r="D6716" s="150">
        <v>13865</v>
      </c>
      <c r="E6716" s="150">
        <v>5086</v>
      </c>
      <c r="F6716" s="150" t="s">
        <v>22140</v>
      </c>
    </row>
    <row r="6717" spans="1:6" x14ac:dyDescent="0.15">
      <c r="A6717" s="150" t="s">
        <v>26884</v>
      </c>
      <c r="B6717" s="150" t="s">
        <v>18787</v>
      </c>
      <c r="C6717" s="150" t="s">
        <v>18788</v>
      </c>
      <c r="D6717" s="150">
        <v>62089.8</v>
      </c>
      <c r="E6717" s="150">
        <v>72196.2</v>
      </c>
      <c r="F6717" s="150" t="s">
        <v>22053</v>
      </c>
    </row>
    <row r="6718" spans="1:6" x14ac:dyDescent="0.15">
      <c r="A6718" s="150" t="s">
        <v>8632</v>
      </c>
      <c r="B6718" s="150" t="s">
        <v>18789</v>
      </c>
      <c r="C6718" s="150" t="s">
        <v>18790</v>
      </c>
      <c r="D6718" s="150">
        <v>507490</v>
      </c>
      <c r="E6718" s="150">
        <v>888994</v>
      </c>
      <c r="F6718" s="150" t="s">
        <v>33304</v>
      </c>
    </row>
    <row r="6719" spans="1:6" x14ac:dyDescent="0.15">
      <c r="A6719" s="150" t="s">
        <v>8633</v>
      </c>
      <c r="B6719" s="150" t="s">
        <v>18791</v>
      </c>
      <c r="C6719" s="150" t="s">
        <v>18792</v>
      </c>
      <c r="D6719" s="150">
        <v>1238340</v>
      </c>
      <c r="E6719" s="150">
        <v>2998380</v>
      </c>
      <c r="F6719" s="150" t="s">
        <v>22059</v>
      </c>
    </row>
    <row r="6720" spans="1:6" x14ac:dyDescent="0.15">
      <c r="A6720" s="150" t="s">
        <v>8634</v>
      </c>
      <c r="B6720" s="150" t="s">
        <v>18793</v>
      </c>
      <c r="C6720" s="150" t="s">
        <v>18794</v>
      </c>
      <c r="D6720" s="150">
        <v>226710</v>
      </c>
      <c r="E6720" s="150">
        <v>261440</v>
      </c>
      <c r="F6720" s="150" t="s">
        <v>24465</v>
      </c>
    </row>
    <row r="6721" spans="1:6" x14ac:dyDescent="0.15">
      <c r="A6721" s="150" t="s">
        <v>8635</v>
      </c>
      <c r="B6721" s="150" t="s">
        <v>18795</v>
      </c>
      <c r="C6721" s="150" t="s">
        <v>211</v>
      </c>
      <c r="D6721" s="150">
        <v>4134900</v>
      </c>
      <c r="E6721" s="150">
        <v>4138800</v>
      </c>
      <c r="F6721" s="150" t="s">
        <v>22052</v>
      </c>
    </row>
    <row r="6722" spans="1:6" x14ac:dyDescent="0.15">
      <c r="A6722" s="150" t="s">
        <v>8636</v>
      </c>
      <c r="B6722" s="150" t="s">
        <v>18796</v>
      </c>
      <c r="C6722" s="150" t="s">
        <v>18714</v>
      </c>
      <c r="D6722" s="150">
        <v>1899380</v>
      </c>
      <c r="E6722" s="150">
        <v>8380000</v>
      </c>
      <c r="F6722" s="150" t="s">
        <v>22067</v>
      </c>
    </row>
    <row r="6723" spans="1:6" x14ac:dyDescent="0.15">
      <c r="A6723" s="150" t="s">
        <v>8637</v>
      </c>
      <c r="B6723" s="150" t="s">
        <v>18797</v>
      </c>
      <c r="C6723" s="150" t="s">
        <v>18798</v>
      </c>
      <c r="D6723" s="150">
        <v>6590659.7000000002</v>
      </c>
      <c r="E6723" s="150">
        <v>8878206</v>
      </c>
      <c r="F6723" s="150" t="s">
        <v>22172</v>
      </c>
    </row>
    <row r="6724" spans="1:6" x14ac:dyDescent="0.15">
      <c r="A6724" s="150" t="s">
        <v>26529</v>
      </c>
      <c r="B6724" s="150" t="s">
        <v>18799</v>
      </c>
      <c r="C6724" s="150" t="s">
        <v>18800</v>
      </c>
      <c r="D6724" s="150">
        <v>50050</v>
      </c>
      <c r="E6724" s="150">
        <v>57676</v>
      </c>
      <c r="F6724" s="150" t="s">
        <v>15506</v>
      </c>
    </row>
    <row r="6725" spans="1:6" x14ac:dyDescent="0.15">
      <c r="A6725" s="150" t="s">
        <v>26528</v>
      </c>
      <c r="B6725" s="150" t="s">
        <v>18801</v>
      </c>
      <c r="C6725" s="150" t="s">
        <v>18802</v>
      </c>
      <c r="D6725" s="150">
        <v>1131983</v>
      </c>
      <c r="E6725" s="150">
        <v>1196400</v>
      </c>
      <c r="F6725" s="150" t="s">
        <v>24727</v>
      </c>
    </row>
    <row r="6726" spans="1:6" x14ac:dyDescent="0.15">
      <c r="A6726" s="150" t="s">
        <v>8640</v>
      </c>
      <c r="B6726" s="150" t="s">
        <v>18803</v>
      </c>
      <c r="C6726" s="150" t="s">
        <v>18804</v>
      </c>
      <c r="D6726" s="150">
        <v>29088154</v>
      </c>
      <c r="E6726" s="150">
        <v>55549400</v>
      </c>
      <c r="F6726" s="150" t="s">
        <v>22104</v>
      </c>
    </row>
    <row r="6727" spans="1:6" x14ac:dyDescent="0.15">
      <c r="A6727" s="150" t="s">
        <v>8641</v>
      </c>
      <c r="B6727" s="150" t="s">
        <v>23347</v>
      </c>
      <c r="C6727" s="150" t="s">
        <v>18805</v>
      </c>
      <c r="D6727" s="150">
        <v>4240000</v>
      </c>
      <c r="E6727" s="150">
        <v>11784250</v>
      </c>
      <c r="F6727" s="150" t="s">
        <v>22103</v>
      </c>
    </row>
    <row r="6728" spans="1:6" x14ac:dyDescent="0.15">
      <c r="A6728" s="150" t="s">
        <v>8642</v>
      </c>
      <c r="B6728" s="150" t="s">
        <v>18806</v>
      </c>
      <c r="C6728" s="150" t="s">
        <v>13529</v>
      </c>
      <c r="D6728" s="150">
        <v>13437272</v>
      </c>
      <c r="E6728" s="150">
        <v>14564644</v>
      </c>
      <c r="F6728" s="150" t="s">
        <v>18774</v>
      </c>
    </row>
    <row r="6729" spans="1:6" x14ac:dyDescent="0.15">
      <c r="A6729" s="150" t="s">
        <v>8643</v>
      </c>
      <c r="B6729" s="150" t="s">
        <v>18807</v>
      </c>
      <c r="C6729" s="150" t="s">
        <v>18808</v>
      </c>
      <c r="D6729" s="150">
        <v>12181500</v>
      </c>
      <c r="E6729" s="150">
        <v>13602571</v>
      </c>
      <c r="F6729" s="150" t="s">
        <v>22093</v>
      </c>
    </row>
    <row r="6730" spans="1:6" x14ac:dyDescent="0.15">
      <c r="A6730" s="150" t="s">
        <v>8644</v>
      </c>
      <c r="B6730" s="150" t="s">
        <v>18809</v>
      </c>
      <c r="C6730" s="150" t="s">
        <v>18810</v>
      </c>
      <c r="D6730" s="150">
        <v>35470000000</v>
      </c>
      <c r="E6730" s="150">
        <v>43402000000</v>
      </c>
      <c r="F6730" s="150" t="s">
        <v>32648</v>
      </c>
    </row>
    <row r="6731" spans="1:6" x14ac:dyDescent="0.15">
      <c r="A6731" s="150" t="s">
        <v>8645</v>
      </c>
      <c r="B6731" s="150" t="s">
        <v>18811</v>
      </c>
      <c r="C6731" s="150" t="s">
        <v>18812</v>
      </c>
      <c r="D6731" s="150">
        <v>24770</v>
      </c>
      <c r="E6731" s="150">
        <v>23500</v>
      </c>
      <c r="F6731" s="150" t="s">
        <v>22140</v>
      </c>
    </row>
    <row r="6732" spans="1:6" x14ac:dyDescent="0.15">
      <c r="A6732" s="150" t="s">
        <v>8646</v>
      </c>
      <c r="B6732" s="150" t="s">
        <v>18813</v>
      </c>
      <c r="C6732" s="150" t="s">
        <v>18814</v>
      </c>
      <c r="D6732" s="150">
        <v>14163000</v>
      </c>
      <c r="E6732" s="150">
        <v>40020000</v>
      </c>
      <c r="F6732" s="150" t="s">
        <v>33305</v>
      </c>
    </row>
    <row r="6733" spans="1:6" x14ac:dyDescent="0.15">
      <c r="A6733" s="150" t="s">
        <v>8647</v>
      </c>
      <c r="B6733" s="150" t="s">
        <v>18816</v>
      </c>
      <c r="C6733" s="150" t="s">
        <v>18817</v>
      </c>
      <c r="D6733" s="150">
        <v>85934926</v>
      </c>
      <c r="E6733" s="150">
        <v>369467330</v>
      </c>
      <c r="F6733" s="150" t="s">
        <v>22137</v>
      </c>
    </row>
    <row r="6734" spans="1:6" x14ac:dyDescent="0.15">
      <c r="A6734" s="150" t="s">
        <v>8648</v>
      </c>
      <c r="B6734" s="150" t="s">
        <v>18818</v>
      </c>
      <c r="C6734" s="150" t="s">
        <v>18819</v>
      </c>
      <c r="D6734" s="150">
        <v>154835</v>
      </c>
      <c r="E6734" s="150">
        <v>294030</v>
      </c>
      <c r="F6734" s="150" t="s">
        <v>22095</v>
      </c>
    </row>
    <row r="6735" spans="1:6" x14ac:dyDescent="0.15">
      <c r="A6735" s="150" t="s">
        <v>8649</v>
      </c>
      <c r="B6735" s="150" t="s">
        <v>18820</v>
      </c>
      <c r="C6735" s="150" t="s">
        <v>18821</v>
      </c>
      <c r="D6735" s="150">
        <v>23888000000</v>
      </c>
      <c r="E6735" s="150">
        <v>26170000000</v>
      </c>
      <c r="F6735" s="150" t="s">
        <v>32648</v>
      </c>
    </row>
    <row r="6736" spans="1:6" x14ac:dyDescent="0.15">
      <c r="A6736" s="150" t="s">
        <v>8650</v>
      </c>
      <c r="B6736" s="150" t="s">
        <v>18822</v>
      </c>
      <c r="C6736" s="150" t="s">
        <v>18823</v>
      </c>
      <c r="D6736" s="150">
        <v>26224000000</v>
      </c>
      <c r="E6736" s="150">
        <v>35170000000</v>
      </c>
      <c r="F6736" s="150" t="s">
        <v>32648</v>
      </c>
    </row>
    <row r="6737" spans="1:6" x14ac:dyDescent="0.15">
      <c r="A6737" s="150" t="s">
        <v>2978</v>
      </c>
      <c r="B6737" s="150" t="s">
        <v>18824</v>
      </c>
      <c r="C6737" s="150" t="s">
        <v>18825</v>
      </c>
      <c r="D6737" s="150">
        <v>2901862</v>
      </c>
      <c r="E6737" s="150">
        <v>3436256</v>
      </c>
      <c r="F6737" s="150" t="s">
        <v>22050</v>
      </c>
    </row>
    <row r="6738" spans="1:6" x14ac:dyDescent="0.15">
      <c r="A6738" s="150" t="s">
        <v>8651</v>
      </c>
      <c r="B6738" s="150" t="s">
        <v>18826</v>
      </c>
      <c r="C6738" s="150" t="s">
        <v>18827</v>
      </c>
      <c r="D6738" s="150">
        <v>274650</v>
      </c>
      <c r="E6738" s="150">
        <v>245000</v>
      </c>
      <c r="F6738" s="150" t="s">
        <v>29907</v>
      </c>
    </row>
    <row r="6739" spans="1:6" x14ac:dyDescent="0.15">
      <c r="A6739" s="150" t="s">
        <v>8652</v>
      </c>
      <c r="B6739" s="150" t="s">
        <v>18828</v>
      </c>
      <c r="C6739" s="150" t="s">
        <v>18829</v>
      </c>
      <c r="D6739" s="150">
        <v>1416000</v>
      </c>
      <c r="E6739" s="150">
        <v>2760000</v>
      </c>
      <c r="F6739" s="150" t="s">
        <v>22108</v>
      </c>
    </row>
    <row r="6740" spans="1:6" x14ac:dyDescent="0.15">
      <c r="A6740" s="150" t="s">
        <v>8653</v>
      </c>
      <c r="B6740" s="150" t="s">
        <v>18830</v>
      </c>
      <c r="C6740" s="150" t="s">
        <v>18831</v>
      </c>
      <c r="D6740" s="150">
        <v>67162.399999999994</v>
      </c>
      <c r="E6740" s="150">
        <v>67162.399999999994</v>
      </c>
      <c r="F6740" s="150" t="s">
        <v>22128</v>
      </c>
    </row>
    <row r="6741" spans="1:6" x14ac:dyDescent="0.15">
      <c r="A6741" s="150" t="s">
        <v>26883</v>
      </c>
      <c r="B6741" s="150" t="s">
        <v>18832</v>
      </c>
      <c r="C6741" s="150" t="s">
        <v>18833</v>
      </c>
      <c r="D6741" s="150">
        <v>905790</v>
      </c>
      <c r="E6741" s="150">
        <v>820700</v>
      </c>
      <c r="F6741" s="150" t="s">
        <v>18774</v>
      </c>
    </row>
    <row r="6742" spans="1:6" x14ac:dyDescent="0.15">
      <c r="A6742" s="150" t="s">
        <v>8655</v>
      </c>
      <c r="B6742" s="150" t="s">
        <v>18834</v>
      </c>
      <c r="C6742" s="150" t="s">
        <v>18835</v>
      </c>
      <c r="D6742" s="150">
        <v>17116000</v>
      </c>
      <c r="E6742" s="150">
        <v>41532000</v>
      </c>
      <c r="F6742" s="150" t="s">
        <v>33306</v>
      </c>
    </row>
    <row r="6743" spans="1:6" x14ac:dyDescent="0.15">
      <c r="A6743" s="150" t="s">
        <v>8656</v>
      </c>
      <c r="B6743" s="150" t="s">
        <v>18837</v>
      </c>
      <c r="C6743" s="150" t="s">
        <v>18437</v>
      </c>
      <c r="D6743" s="150">
        <v>57960</v>
      </c>
      <c r="E6743" s="150">
        <v>54700</v>
      </c>
      <c r="F6743" s="150" t="s">
        <v>22140</v>
      </c>
    </row>
    <row r="6744" spans="1:6" x14ac:dyDescent="0.15">
      <c r="A6744" s="150" t="s">
        <v>8657</v>
      </c>
      <c r="B6744" s="150" t="s">
        <v>18838</v>
      </c>
      <c r="C6744" s="150" t="s">
        <v>12150</v>
      </c>
      <c r="D6744" s="150">
        <v>563499.80000000005</v>
      </c>
      <c r="E6744" s="150">
        <v>736900</v>
      </c>
      <c r="F6744" s="150" t="s">
        <v>27739</v>
      </c>
    </row>
    <row r="6745" spans="1:6" x14ac:dyDescent="0.15">
      <c r="A6745" s="150" t="s">
        <v>8658</v>
      </c>
      <c r="B6745" s="150" t="s">
        <v>18839</v>
      </c>
      <c r="C6745" s="150" t="s">
        <v>13052</v>
      </c>
      <c r="D6745" s="150">
        <v>93623007</v>
      </c>
      <c r="E6745" s="150">
        <v>91162457</v>
      </c>
      <c r="F6745" s="150" t="s">
        <v>33307</v>
      </c>
    </row>
    <row r="6746" spans="1:6" x14ac:dyDescent="0.15">
      <c r="A6746" s="150" t="s">
        <v>8659</v>
      </c>
      <c r="B6746" s="150" t="s">
        <v>18840</v>
      </c>
      <c r="C6746" s="150" t="s">
        <v>18841</v>
      </c>
      <c r="D6746" s="150">
        <v>7693100</v>
      </c>
      <c r="E6746" s="150">
        <v>13708900</v>
      </c>
      <c r="F6746" s="150" t="s">
        <v>24769</v>
      </c>
    </row>
    <row r="6747" spans="1:6" x14ac:dyDescent="0.15">
      <c r="A6747" s="150" t="s">
        <v>8660</v>
      </c>
      <c r="B6747" s="150" t="s">
        <v>18843</v>
      </c>
      <c r="C6747" s="150" t="s">
        <v>12799</v>
      </c>
      <c r="D6747" s="150">
        <v>15117510.6</v>
      </c>
      <c r="E6747" s="150">
        <v>20051326.600000001</v>
      </c>
      <c r="F6747" s="150" t="s">
        <v>24675</v>
      </c>
    </row>
    <row r="6748" spans="1:6" x14ac:dyDescent="0.15">
      <c r="A6748" s="150" t="s">
        <v>8661</v>
      </c>
      <c r="B6748" s="150" t="s">
        <v>18844</v>
      </c>
      <c r="C6748" s="150" t="s">
        <v>18470</v>
      </c>
      <c r="D6748" s="150">
        <v>1590602</v>
      </c>
      <c r="E6748" s="150">
        <v>1985393</v>
      </c>
      <c r="F6748" s="150" t="s">
        <v>33241</v>
      </c>
    </row>
    <row r="6749" spans="1:6" x14ac:dyDescent="0.15">
      <c r="A6749" s="150" t="s">
        <v>26526</v>
      </c>
      <c r="B6749" s="150" t="s">
        <v>18845</v>
      </c>
      <c r="C6749" s="150" t="s">
        <v>16274</v>
      </c>
      <c r="D6749" s="150">
        <v>7938000</v>
      </c>
      <c r="E6749" s="150">
        <v>7331478</v>
      </c>
      <c r="F6749" s="150" t="s">
        <v>24729</v>
      </c>
    </row>
    <row r="6750" spans="1:6" x14ac:dyDescent="0.15">
      <c r="A6750" s="150" t="s">
        <v>8663</v>
      </c>
      <c r="B6750" s="150" t="s">
        <v>18846</v>
      </c>
      <c r="C6750" s="150" t="s">
        <v>18847</v>
      </c>
      <c r="D6750" s="150">
        <v>8768222</v>
      </c>
      <c r="E6750" s="150">
        <v>15716806</v>
      </c>
      <c r="F6750" s="150" t="s">
        <v>33244</v>
      </c>
    </row>
    <row r="6751" spans="1:6" x14ac:dyDescent="0.15">
      <c r="A6751" s="150" t="s">
        <v>8664</v>
      </c>
      <c r="B6751" s="150" t="s">
        <v>18848</v>
      </c>
      <c r="C6751" s="150" t="s">
        <v>18849</v>
      </c>
      <c r="D6751" s="150">
        <v>284850</v>
      </c>
      <c r="E6751" s="150">
        <v>964755</v>
      </c>
      <c r="F6751" s="150" t="s">
        <v>22060</v>
      </c>
    </row>
    <row r="6752" spans="1:6" x14ac:dyDescent="0.15">
      <c r="A6752" s="150" t="s">
        <v>8665</v>
      </c>
      <c r="B6752" s="150" t="s">
        <v>18850</v>
      </c>
      <c r="C6752" s="150" t="s">
        <v>18851</v>
      </c>
      <c r="D6752" s="150">
        <v>9623000</v>
      </c>
      <c r="E6752" s="150">
        <v>10872200</v>
      </c>
      <c r="F6752" s="150" t="s">
        <v>24727</v>
      </c>
    </row>
    <row r="6753" spans="1:6" x14ac:dyDescent="0.15">
      <c r="A6753" s="150" t="s">
        <v>8666</v>
      </c>
      <c r="B6753" s="150" t="s">
        <v>18852</v>
      </c>
      <c r="C6753" s="150" t="s">
        <v>18853</v>
      </c>
      <c r="D6753" s="150">
        <v>5111000</v>
      </c>
      <c r="E6753" s="150">
        <v>6380808</v>
      </c>
      <c r="F6753" s="150" t="s">
        <v>33308</v>
      </c>
    </row>
    <row r="6754" spans="1:6" x14ac:dyDescent="0.15">
      <c r="A6754" s="150" t="s">
        <v>2977</v>
      </c>
      <c r="B6754" s="150" t="s">
        <v>18855</v>
      </c>
      <c r="C6754" s="150" t="s">
        <v>18856</v>
      </c>
      <c r="D6754" s="150">
        <v>101190</v>
      </c>
      <c r="E6754" s="150">
        <v>250000</v>
      </c>
      <c r="F6754" s="150" t="s">
        <v>22049</v>
      </c>
    </row>
    <row r="6755" spans="1:6" x14ac:dyDescent="0.15">
      <c r="A6755" s="150" t="s">
        <v>8667</v>
      </c>
      <c r="B6755" s="150" t="s">
        <v>18857</v>
      </c>
      <c r="C6755" s="150" t="s">
        <v>18858</v>
      </c>
      <c r="D6755" s="150">
        <v>33052583</v>
      </c>
      <c r="E6755" s="150">
        <v>39741083</v>
      </c>
      <c r="F6755" s="150" t="s">
        <v>33309</v>
      </c>
    </row>
    <row r="6756" spans="1:6" x14ac:dyDescent="0.15">
      <c r="A6756" s="150" t="s">
        <v>8668</v>
      </c>
      <c r="B6756" s="150" t="s">
        <v>18859</v>
      </c>
      <c r="C6756" s="150" t="s">
        <v>18860</v>
      </c>
      <c r="D6756" s="150">
        <v>111300</v>
      </c>
      <c r="E6756" s="150">
        <v>208491</v>
      </c>
      <c r="F6756" s="150" t="s">
        <v>28353</v>
      </c>
    </row>
    <row r="6757" spans="1:6" x14ac:dyDescent="0.15">
      <c r="A6757" s="150" t="s">
        <v>8669</v>
      </c>
      <c r="B6757" s="150" t="s">
        <v>18861</v>
      </c>
      <c r="C6757" s="150" t="s">
        <v>18862</v>
      </c>
      <c r="D6757" s="150">
        <v>1370770</v>
      </c>
      <c r="E6757" s="150">
        <v>1258770</v>
      </c>
      <c r="F6757" s="150" t="s">
        <v>24604</v>
      </c>
    </row>
    <row r="6758" spans="1:6" x14ac:dyDescent="0.15">
      <c r="A6758" s="150" t="s">
        <v>8670</v>
      </c>
      <c r="B6758" s="150" t="s">
        <v>18863</v>
      </c>
      <c r="C6758" s="150" t="s">
        <v>14623</v>
      </c>
      <c r="D6758" s="150">
        <v>3172622</v>
      </c>
      <c r="E6758" s="150">
        <v>5136480</v>
      </c>
      <c r="F6758" s="150" t="s">
        <v>27783</v>
      </c>
    </row>
    <row r="6759" spans="1:6" x14ac:dyDescent="0.15">
      <c r="A6759" s="150" t="s">
        <v>8671</v>
      </c>
      <c r="B6759" s="150" t="s">
        <v>18864</v>
      </c>
      <c r="C6759" s="150" t="s">
        <v>12594</v>
      </c>
      <c r="D6759" s="150">
        <v>3183400</v>
      </c>
      <c r="E6759" s="150">
        <v>3183400</v>
      </c>
      <c r="F6759" s="150" t="s">
        <v>28231</v>
      </c>
    </row>
    <row r="6760" spans="1:6" x14ac:dyDescent="0.15">
      <c r="A6760" s="150" t="s">
        <v>8672</v>
      </c>
      <c r="B6760" s="150" t="s">
        <v>18865</v>
      </c>
      <c r="C6760" s="150" t="s">
        <v>18866</v>
      </c>
      <c r="D6760" s="150">
        <v>1417500</v>
      </c>
      <c r="E6760" s="150">
        <v>2177500</v>
      </c>
      <c r="F6760" s="150" t="s">
        <v>22107</v>
      </c>
    </row>
    <row r="6761" spans="1:6" x14ac:dyDescent="0.15">
      <c r="A6761" s="150" t="s">
        <v>8673</v>
      </c>
      <c r="B6761" s="150" t="s">
        <v>18867</v>
      </c>
      <c r="C6761" s="150" t="s">
        <v>18868</v>
      </c>
      <c r="D6761" s="150">
        <v>2061</v>
      </c>
      <c r="E6761" s="150">
        <v>6066</v>
      </c>
      <c r="F6761" s="150" t="s">
        <v>14062</v>
      </c>
    </row>
    <row r="6762" spans="1:6" x14ac:dyDescent="0.15">
      <c r="A6762" s="150" t="s">
        <v>8674</v>
      </c>
      <c r="B6762" s="150" t="s">
        <v>18869</v>
      </c>
      <c r="C6762" s="150" t="s">
        <v>18870</v>
      </c>
      <c r="D6762" s="150">
        <v>130020</v>
      </c>
      <c r="E6762" s="150">
        <v>139260</v>
      </c>
      <c r="F6762" s="150" t="s">
        <v>22060</v>
      </c>
    </row>
    <row r="6763" spans="1:6" x14ac:dyDescent="0.15">
      <c r="A6763" s="150" t="s">
        <v>8675</v>
      </c>
      <c r="B6763" s="150" t="s">
        <v>18871</v>
      </c>
      <c r="C6763" s="150" t="s">
        <v>18872</v>
      </c>
      <c r="D6763" s="150">
        <v>2179553.7999999998</v>
      </c>
      <c r="E6763" s="150">
        <v>862700</v>
      </c>
      <c r="F6763" s="150" t="s">
        <v>22060</v>
      </c>
    </row>
    <row r="6764" spans="1:6" x14ac:dyDescent="0.15">
      <c r="A6764" s="150" t="s">
        <v>22399</v>
      </c>
      <c r="B6764" s="150" t="s">
        <v>18873</v>
      </c>
      <c r="C6764" s="150" t="s">
        <v>1923</v>
      </c>
      <c r="D6764" s="150">
        <v>221175</v>
      </c>
      <c r="E6764" s="150">
        <v>330372</v>
      </c>
      <c r="F6764" s="150" t="s">
        <v>24459</v>
      </c>
    </row>
    <row r="6765" spans="1:6" x14ac:dyDescent="0.15">
      <c r="A6765" s="150" t="s">
        <v>8676</v>
      </c>
      <c r="B6765" s="150" t="s">
        <v>18874</v>
      </c>
      <c r="C6765" s="150" t="s">
        <v>18875</v>
      </c>
      <c r="D6765" s="150">
        <v>655262</v>
      </c>
      <c r="E6765" s="150">
        <v>798690</v>
      </c>
      <c r="F6765" s="150" t="s">
        <v>22053</v>
      </c>
    </row>
    <row r="6766" spans="1:6" x14ac:dyDescent="0.15">
      <c r="A6766" s="150" t="s">
        <v>8677</v>
      </c>
      <c r="B6766" s="150" t="s">
        <v>18876</v>
      </c>
      <c r="C6766" s="150" t="s">
        <v>2159</v>
      </c>
      <c r="D6766" s="150">
        <v>142500</v>
      </c>
      <c r="E6766" s="150">
        <v>1273255</v>
      </c>
      <c r="F6766" s="150" t="s">
        <v>24459</v>
      </c>
    </row>
    <row r="6767" spans="1:6" x14ac:dyDescent="0.15">
      <c r="A6767" s="150" t="s">
        <v>8678</v>
      </c>
      <c r="B6767" s="150" t="s">
        <v>18877</v>
      </c>
      <c r="C6767" s="150" t="s">
        <v>18878</v>
      </c>
      <c r="D6767" s="150">
        <v>8061560</v>
      </c>
      <c r="E6767" s="150">
        <v>13102700</v>
      </c>
      <c r="F6767" s="150" t="s">
        <v>33310</v>
      </c>
    </row>
    <row r="6768" spans="1:6" x14ac:dyDescent="0.15">
      <c r="A6768" s="150" t="s">
        <v>8679</v>
      </c>
      <c r="B6768" s="150" t="s">
        <v>18880</v>
      </c>
      <c r="C6768" s="150" t="s">
        <v>18881</v>
      </c>
      <c r="D6768" s="150">
        <v>3275282</v>
      </c>
      <c r="E6768" s="150">
        <v>3396920</v>
      </c>
      <c r="F6768" s="150" t="s">
        <v>22078</v>
      </c>
    </row>
    <row r="6769" spans="1:6" x14ac:dyDescent="0.15">
      <c r="A6769" s="150" t="s">
        <v>8680</v>
      </c>
      <c r="B6769" s="150" t="s">
        <v>18882</v>
      </c>
      <c r="C6769" s="150" t="s">
        <v>18883</v>
      </c>
      <c r="D6769" s="150">
        <v>1889300</v>
      </c>
      <c r="E6769" s="150">
        <v>32750</v>
      </c>
      <c r="F6769" s="150" t="s">
        <v>22171</v>
      </c>
    </row>
    <row r="6770" spans="1:6" x14ac:dyDescent="0.15">
      <c r="A6770" s="150" t="s">
        <v>8681</v>
      </c>
      <c r="B6770" s="150" t="s">
        <v>18884</v>
      </c>
      <c r="C6770" s="150" t="s">
        <v>17605</v>
      </c>
      <c r="D6770" s="150">
        <v>24786800</v>
      </c>
      <c r="E6770" s="150">
        <v>10710300</v>
      </c>
      <c r="F6770" s="150" t="s">
        <v>22060</v>
      </c>
    </row>
    <row r="6771" spans="1:6" x14ac:dyDescent="0.15">
      <c r="A6771" s="150" t="s">
        <v>8682</v>
      </c>
      <c r="B6771" s="150" t="s">
        <v>18885</v>
      </c>
      <c r="C6771" s="150" t="s">
        <v>18886</v>
      </c>
      <c r="D6771" s="150">
        <v>387500</v>
      </c>
      <c r="E6771" s="150">
        <v>919600</v>
      </c>
      <c r="F6771" s="150" t="s">
        <v>33311</v>
      </c>
    </row>
    <row r="6772" spans="1:6" x14ac:dyDescent="0.15">
      <c r="A6772" s="150" t="s">
        <v>8683</v>
      </c>
      <c r="B6772" s="150" t="s">
        <v>18887</v>
      </c>
      <c r="C6772" s="150" t="s">
        <v>18888</v>
      </c>
      <c r="D6772" s="150">
        <v>1243300</v>
      </c>
      <c r="E6772" s="150">
        <v>3764500</v>
      </c>
      <c r="F6772" s="150" t="s">
        <v>33312</v>
      </c>
    </row>
    <row r="6773" spans="1:6" x14ac:dyDescent="0.15">
      <c r="A6773" s="150" t="s">
        <v>8684</v>
      </c>
      <c r="B6773" s="150" t="s">
        <v>18890</v>
      </c>
      <c r="C6773" s="150" t="s">
        <v>18891</v>
      </c>
      <c r="D6773" s="150">
        <v>183680</v>
      </c>
      <c r="E6773" s="150">
        <v>246800</v>
      </c>
      <c r="F6773" s="150" t="s">
        <v>18774</v>
      </c>
    </row>
    <row r="6774" spans="1:6" x14ac:dyDescent="0.15">
      <c r="A6774" s="150" t="s">
        <v>26523</v>
      </c>
      <c r="B6774" s="150" t="s">
        <v>23332</v>
      </c>
      <c r="C6774" s="150" t="s">
        <v>18892</v>
      </c>
      <c r="D6774" s="150">
        <v>457320</v>
      </c>
      <c r="E6774" s="150">
        <v>17000000</v>
      </c>
      <c r="F6774" s="150" t="s">
        <v>24731</v>
      </c>
    </row>
    <row r="6775" spans="1:6" x14ac:dyDescent="0.15">
      <c r="A6775" s="150" t="s">
        <v>8686</v>
      </c>
      <c r="B6775" s="150" t="s">
        <v>18893</v>
      </c>
      <c r="C6775" s="150" t="s">
        <v>18894</v>
      </c>
      <c r="D6775" s="150">
        <v>10438527</v>
      </c>
      <c r="E6775" s="150">
        <v>69740460</v>
      </c>
      <c r="F6775" s="150" t="s">
        <v>22060</v>
      </c>
    </row>
    <row r="6776" spans="1:6" x14ac:dyDescent="0.15">
      <c r="A6776" s="150" t="s">
        <v>26522</v>
      </c>
      <c r="B6776" s="150" t="s">
        <v>18895</v>
      </c>
      <c r="C6776" s="150" t="s">
        <v>18896</v>
      </c>
      <c r="D6776" s="150">
        <v>212500</v>
      </c>
      <c r="E6776" s="150">
        <v>754200</v>
      </c>
      <c r="F6776" s="150" t="s">
        <v>24721</v>
      </c>
    </row>
    <row r="6777" spans="1:6" x14ac:dyDescent="0.15">
      <c r="A6777" s="150" t="s">
        <v>8688</v>
      </c>
      <c r="B6777" s="150" t="s">
        <v>18897</v>
      </c>
      <c r="C6777" s="150" t="s">
        <v>18898</v>
      </c>
      <c r="D6777" s="150">
        <v>370296</v>
      </c>
      <c r="E6777" s="150">
        <v>482197</v>
      </c>
      <c r="F6777" s="150" t="s">
        <v>22110</v>
      </c>
    </row>
    <row r="6778" spans="1:6" x14ac:dyDescent="0.15">
      <c r="A6778" s="150" t="s">
        <v>8689</v>
      </c>
      <c r="B6778" s="150" t="s">
        <v>18899</v>
      </c>
      <c r="C6778" s="150" t="s">
        <v>18900</v>
      </c>
      <c r="D6778" s="150">
        <v>102692303</v>
      </c>
      <c r="E6778" s="150">
        <v>116932303</v>
      </c>
      <c r="F6778" s="150" t="s">
        <v>27511</v>
      </c>
    </row>
    <row r="6779" spans="1:6" x14ac:dyDescent="0.15">
      <c r="A6779" s="150" t="s">
        <v>8690</v>
      </c>
      <c r="B6779" s="150" t="s">
        <v>18901</v>
      </c>
      <c r="C6779" s="150" t="s">
        <v>18902</v>
      </c>
      <c r="D6779" s="150">
        <v>984354</v>
      </c>
      <c r="E6779" s="150">
        <v>992754</v>
      </c>
      <c r="F6779" s="150" t="s">
        <v>33313</v>
      </c>
    </row>
    <row r="6780" spans="1:6" x14ac:dyDescent="0.15">
      <c r="A6780" s="150" t="s">
        <v>8691</v>
      </c>
      <c r="B6780" s="150" t="s">
        <v>18903</v>
      </c>
      <c r="C6780" s="150" t="s">
        <v>18904</v>
      </c>
      <c r="D6780" s="150">
        <v>157100</v>
      </c>
      <c r="E6780" s="150">
        <v>771942.5</v>
      </c>
      <c r="F6780" s="150" t="s">
        <v>32916</v>
      </c>
    </row>
    <row r="6781" spans="1:6" x14ac:dyDescent="0.15">
      <c r="A6781" s="150" t="s">
        <v>26881</v>
      </c>
      <c r="B6781" s="150" t="s">
        <v>18905</v>
      </c>
      <c r="C6781" s="150" t="s">
        <v>18906</v>
      </c>
      <c r="D6781" s="150">
        <v>2050450</v>
      </c>
      <c r="E6781" s="150">
        <v>2359380</v>
      </c>
      <c r="F6781" s="150" t="s">
        <v>22103</v>
      </c>
    </row>
    <row r="6782" spans="1:6" x14ac:dyDescent="0.15">
      <c r="A6782" s="150" t="s">
        <v>26880</v>
      </c>
      <c r="B6782" s="150" t="s">
        <v>18907</v>
      </c>
      <c r="C6782" s="150" t="s">
        <v>18908</v>
      </c>
      <c r="D6782" s="150">
        <v>763800</v>
      </c>
      <c r="E6782" s="150">
        <v>1005360</v>
      </c>
      <c r="F6782" s="150" t="s">
        <v>22052</v>
      </c>
    </row>
    <row r="6783" spans="1:6" x14ac:dyDescent="0.15">
      <c r="A6783" s="150" t="s">
        <v>8694</v>
      </c>
      <c r="B6783" s="150" t="s">
        <v>18909</v>
      </c>
      <c r="C6783" s="150" t="s">
        <v>18910</v>
      </c>
      <c r="D6783" s="150">
        <v>33499.279999999999</v>
      </c>
      <c r="E6783" s="150">
        <v>32887.279999999999</v>
      </c>
      <c r="F6783" s="150" t="s">
        <v>24459</v>
      </c>
    </row>
    <row r="6784" spans="1:6" x14ac:dyDescent="0.15">
      <c r="A6784" s="150" t="s">
        <v>8695</v>
      </c>
      <c r="B6784" s="150" t="s">
        <v>18911</v>
      </c>
      <c r="C6784" s="150" t="s">
        <v>18912</v>
      </c>
      <c r="D6784" s="150">
        <v>4234691.7</v>
      </c>
      <c r="E6784" s="150">
        <v>4866448.82</v>
      </c>
      <c r="F6784" s="150" t="s">
        <v>22175</v>
      </c>
    </row>
    <row r="6785" spans="1:6" x14ac:dyDescent="0.15">
      <c r="A6785" s="150" t="s">
        <v>8696</v>
      </c>
      <c r="B6785" s="150" t="s">
        <v>18913</v>
      </c>
      <c r="C6785" s="150" t="s">
        <v>18914</v>
      </c>
      <c r="D6785" s="150">
        <v>1865000</v>
      </c>
      <c r="E6785" s="150">
        <v>1572500</v>
      </c>
      <c r="F6785" s="150" t="s">
        <v>18774</v>
      </c>
    </row>
    <row r="6786" spans="1:6" x14ac:dyDescent="0.15">
      <c r="A6786" s="150" t="s">
        <v>8697</v>
      </c>
      <c r="B6786" s="150" t="s">
        <v>18915</v>
      </c>
      <c r="C6786" s="150" t="s">
        <v>18916</v>
      </c>
      <c r="D6786" s="150">
        <v>3551547</v>
      </c>
      <c r="E6786" s="150">
        <v>3692394</v>
      </c>
      <c r="F6786" s="150" t="s">
        <v>33314</v>
      </c>
    </row>
    <row r="6787" spans="1:6" x14ac:dyDescent="0.15">
      <c r="A6787" s="150" t="s">
        <v>8698</v>
      </c>
      <c r="B6787" s="150" t="s">
        <v>18917</v>
      </c>
      <c r="C6787" s="150" t="s">
        <v>18918</v>
      </c>
      <c r="D6787" s="150">
        <v>1201500</v>
      </c>
      <c r="E6787" s="150">
        <v>615000</v>
      </c>
      <c r="F6787" s="150" t="s">
        <v>33315</v>
      </c>
    </row>
    <row r="6788" spans="1:6" x14ac:dyDescent="0.15">
      <c r="A6788" s="150" t="s">
        <v>8699</v>
      </c>
      <c r="B6788" s="150" t="s">
        <v>18919</v>
      </c>
      <c r="C6788" s="150" t="s">
        <v>18920</v>
      </c>
      <c r="D6788" s="150">
        <v>8910000</v>
      </c>
      <c r="E6788" s="150">
        <v>12543000</v>
      </c>
      <c r="F6788" s="150" t="s">
        <v>27715</v>
      </c>
    </row>
    <row r="6789" spans="1:6" x14ac:dyDescent="0.15">
      <c r="A6789" s="150" t="s">
        <v>8700</v>
      </c>
      <c r="B6789" s="150" t="s">
        <v>18921</v>
      </c>
      <c r="C6789" s="150" t="s">
        <v>17639</v>
      </c>
      <c r="D6789" s="150">
        <v>40920000</v>
      </c>
      <c r="E6789" s="150">
        <v>76987566</v>
      </c>
      <c r="F6789" s="150" t="s">
        <v>22077</v>
      </c>
    </row>
    <row r="6790" spans="1:6" x14ac:dyDescent="0.15">
      <c r="A6790" s="150" t="s">
        <v>8701</v>
      </c>
      <c r="B6790" s="150" t="s">
        <v>18922</v>
      </c>
      <c r="C6790" s="150" t="s">
        <v>17639</v>
      </c>
      <c r="D6790" s="150">
        <v>20640000</v>
      </c>
      <c r="E6790" s="150">
        <v>76987566</v>
      </c>
      <c r="F6790" s="150" t="s">
        <v>22077</v>
      </c>
    </row>
    <row r="6791" spans="1:6" x14ac:dyDescent="0.15">
      <c r="A6791" s="150" t="s">
        <v>8702</v>
      </c>
      <c r="B6791" s="150" t="s">
        <v>18923</v>
      </c>
      <c r="C6791" s="150" t="s">
        <v>18924</v>
      </c>
      <c r="D6791" s="150">
        <v>21850</v>
      </c>
      <c r="E6791" s="150">
        <v>57530</v>
      </c>
      <c r="F6791" s="150" t="s">
        <v>22053</v>
      </c>
    </row>
    <row r="6792" spans="1:6" x14ac:dyDescent="0.15">
      <c r="A6792" s="150" t="s">
        <v>8703</v>
      </c>
      <c r="B6792" s="150" t="s">
        <v>18925</v>
      </c>
      <c r="C6792" s="150" t="s">
        <v>2250</v>
      </c>
      <c r="D6792" s="150">
        <v>1077100</v>
      </c>
      <c r="E6792" s="150">
        <v>1138300</v>
      </c>
      <c r="F6792" s="150" t="s">
        <v>18774</v>
      </c>
    </row>
    <row r="6793" spans="1:6" x14ac:dyDescent="0.15">
      <c r="A6793" s="150" t="s">
        <v>26879</v>
      </c>
      <c r="B6793" s="150" t="s">
        <v>18926</v>
      </c>
      <c r="C6793" s="150" t="s">
        <v>18927</v>
      </c>
      <c r="D6793" s="150">
        <v>452800</v>
      </c>
      <c r="E6793" s="150">
        <v>644750</v>
      </c>
      <c r="F6793" s="150" t="s">
        <v>22116</v>
      </c>
    </row>
    <row r="6794" spans="1:6" x14ac:dyDescent="0.15">
      <c r="A6794" s="150" t="s">
        <v>8705</v>
      </c>
      <c r="B6794" s="150" t="s">
        <v>18928</v>
      </c>
      <c r="C6794" s="150" t="s">
        <v>18929</v>
      </c>
      <c r="D6794" s="150">
        <v>38093.4</v>
      </c>
      <c r="E6794" s="150">
        <v>53417</v>
      </c>
      <c r="F6794" s="150" t="s">
        <v>22069</v>
      </c>
    </row>
    <row r="6795" spans="1:6" x14ac:dyDescent="0.15">
      <c r="A6795" s="150" t="s">
        <v>8706</v>
      </c>
      <c r="B6795" s="150" t="s">
        <v>18930</v>
      </c>
      <c r="C6795" s="150" t="s">
        <v>18931</v>
      </c>
      <c r="D6795" s="150">
        <v>1634000</v>
      </c>
      <c r="E6795" s="150">
        <v>1821200</v>
      </c>
      <c r="F6795" s="150" t="s">
        <v>22116</v>
      </c>
    </row>
    <row r="6796" spans="1:6" x14ac:dyDescent="0.15">
      <c r="A6796" s="150" t="s">
        <v>8707</v>
      </c>
      <c r="B6796" s="150" t="s">
        <v>18932</v>
      </c>
      <c r="C6796" s="150" t="s">
        <v>15464</v>
      </c>
      <c r="D6796" s="150">
        <v>282900</v>
      </c>
      <c r="E6796" s="150">
        <v>285900</v>
      </c>
      <c r="F6796" s="150" t="s">
        <v>22090</v>
      </c>
    </row>
    <row r="6797" spans="1:6" x14ac:dyDescent="0.15">
      <c r="A6797" s="150" t="s">
        <v>8708</v>
      </c>
      <c r="B6797" s="150" t="s">
        <v>18933</v>
      </c>
      <c r="C6797" s="150" t="s">
        <v>18934</v>
      </c>
      <c r="D6797" s="150">
        <v>435400</v>
      </c>
      <c r="E6797" s="150">
        <v>570800</v>
      </c>
      <c r="F6797" s="150" t="s">
        <v>18774</v>
      </c>
    </row>
    <row r="6798" spans="1:6" x14ac:dyDescent="0.15">
      <c r="A6798" s="150" t="s">
        <v>8709</v>
      </c>
      <c r="B6798" s="150" t="s">
        <v>18935</v>
      </c>
      <c r="C6798" s="150" t="s">
        <v>18936</v>
      </c>
      <c r="D6798" s="150">
        <v>2000000</v>
      </c>
      <c r="E6798" s="150">
        <v>3334500</v>
      </c>
      <c r="F6798" s="150" t="s">
        <v>14062</v>
      </c>
    </row>
    <row r="6799" spans="1:6" x14ac:dyDescent="0.15">
      <c r="A6799" s="150" t="s">
        <v>26521</v>
      </c>
      <c r="B6799" s="150" t="s">
        <v>18937</v>
      </c>
      <c r="C6799" s="150" t="s">
        <v>18938</v>
      </c>
      <c r="D6799" s="150">
        <v>28048</v>
      </c>
      <c r="E6799" s="150">
        <v>52419.22</v>
      </c>
      <c r="F6799" s="150" t="s">
        <v>24734</v>
      </c>
    </row>
    <row r="6800" spans="1:6" x14ac:dyDescent="0.15">
      <c r="A6800" s="150" t="s">
        <v>26877</v>
      </c>
      <c r="B6800" s="150" t="s">
        <v>18939</v>
      </c>
      <c r="C6800" s="150" t="s">
        <v>18940</v>
      </c>
      <c r="D6800" s="150">
        <v>27400</v>
      </c>
      <c r="E6800" s="150">
        <v>27100</v>
      </c>
      <c r="F6800" s="150" t="s">
        <v>22140</v>
      </c>
    </row>
    <row r="6801" spans="1:6" x14ac:dyDescent="0.15">
      <c r="A6801" s="150" t="s">
        <v>8712</v>
      </c>
      <c r="B6801" s="150" t="s">
        <v>18941</v>
      </c>
      <c r="C6801" s="150" t="s">
        <v>18942</v>
      </c>
      <c r="D6801" s="150">
        <v>1178460</v>
      </c>
      <c r="E6801" s="150">
        <v>4896520</v>
      </c>
      <c r="F6801" s="150" t="s">
        <v>22103</v>
      </c>
    </row>
    <row r="6802" spans="1:6" x14ac:dyDescent="0.15">
      <c r="A6802" s="150" t="s">
        <v>8713</v>
      </c>
      <c r="B6802" s="150" t="s">
        <v>18943</v>
      </c>
      <c r="C6802" s="150" t="s">
        <v>18944</v>
      </c>
      <c r="D6802" s="150">
        <v>331200</v>
      </c>
      <c r="E6802" s="150">
        <v>380000</v>
      </c>
      <c r="F6802" s="150" t="s">
        <v>22107</v>
      </c>
    </row>
    <row r="6803" spans="1:6" x14ac:dyDescent="0.15">
      <c r="A6803" s="150" t="s">
        <v>8714</v>
      </c>
      <c r="B6803" s="150" t="s">
        <v>18945</v>
      </c>
      <c r="C6803" s="150" t="s">
        <v>18946</v>
      </c>
      <c r="D6803" s="150">
        <v>1168666.1399999999</v>
      </c>
      <c r="E6803" s="150">
        <v>1272000.8500000001</v>
      </c>
      <c r="F6803" s="150" t="s">
        <v>22078</v>
      </c>
    </row>
    <row r="6804" spans="1:6" x14ac:dyDescent="0.15">
      <c r="A6804" s="150" t="s">
        <v>8715</v>
      </c>
      <c r="B6804" s="150" t="s">
        <v>18947</v>
      </c>
      <c r="C6804" s="150" t="s">
        <v>18948</v>
      </c>
      <c r="D6804" s="150">
        <v>10910000</v>
      </c>
      <c r="E6804" s="150">
        <v>13027000</v>
      </c>
      <c r="F6804" s="150" t="s">
        <v>30472</v>
      </c>
    </row>
    <row r="6805" spans="1:6" x14ac:dyDescent="0.15">
      <c r="A6805" s="150" t="s">
        <v>26876</v>
      </c>
      <c r="B6805" s="150" t="s">
        <v>18949</v>
      </c>
      <c r="C6805" s="150" t="s">
        <v>18950</v>
      </c>
      <c r="D6805" s="150">
        <v>5072036</v>
      </c>
      <c r="E6805" s="150">
        <v>5670000</v>
      </c>
      <c r="F6805" s="150" t="s">
        <v>22074</v>
      </c>
    </row>
    <row r="6806" spans="1:6" x14ac:dyDescent="0.15">
      <c r="A6806" s="150" t="s">
        <v>8717</v>
      </c>
      <c r="B6806" s="150" t="s">
        <v>18951</v>
      </c>
      <c r="C6806" s="150" t="s">
        <v>18952</v>
      </c>
      <c r="D6806" s="150">
        <v>232000</v>
      </c>
      <c r="E6806" s="150">
        <v>380000</v>
      </c>
      <c r="F6806" s="150" t="s">
        <v>14062</v>
      </c>
    </row>
    <row r="6807" spans="1:6" x14ac:dyDescent="0.15">
      <c r="A6807" s="150" t="s">
        <v>8718</v>
      </c>
      <c r="B6807" s="150" t="s">
        <v>18953</v>
      </c>
      <c r="C6807" s="150" t="s">
        <v>18954</v>
      </c>
      <c r="D6807" s="150">
        <v>15228</v>
      </c>
      <c r="E6807" s="150">
        <v>13300</v>
      </c>
      <c r="F6807" s="150" t="s">
        <v>24499</v>
      </c>
    </row>
    <row r="6808" spans="1:6" x14ac:dyDescent="0.15">
      <c r="A6808" s="150" t="s">
        <v>8719</v>
      </c>
      <c r="B6808" s="150" t="s">
        <v>18955</v>
      </c>
      <c r="C6808" s="150" t="s">
        <v>18956</v>
      </c>
      <c r="D6808" s="150">
        <v>59292</v>
      </c>
      <c r="E6808" s="150">
        <v>14292</v>
      </c>
      <c r="F6808" s="150" t="s">
        <v>24498</v>
      </c>
    </row>
    <row r="6809" spans="1:6" x14ac:dyDescent="0.15">
      <c r="A6809" s="150" t="s">
        <v>8720</v>
      </c>
      <c r="B6809" s="150" t="s">
        <v>18957</v>
      </c>
      <c r="C6809" s="150" t="s">
        <v>18958</v>
      </c>
      <c r="D6809" s="150">
        <v>2672110</v>
      </c>
      <c r="E6809" s="150">
        <v>2357000</v>
      </c>
      <c r="F6809" s="150" t="s">
        <v>22161</v>
      </c>
    </row>
    <row r="6810" spans="1:6" x14ac:dyDescent="0.15">
      <c r="A6810" s="150" t="s">
        <v>8721</v>
      </c>
      <c r="B6810" s="150" t="s">
        <v>18959</v>
      </c>
      <c r="C6810" s="150" t="s">
        <v>18960</v>
      </c>
      <c r="D6810" s="150">
        <v>308500</v>
      </c>
      <c r="E6810" s="150">
        <v>1137500</v>
      </c>
      <c r="F6810" s="150" t="s">
        <v>22110</v>
      </c>
    </row>
    <row r="6811" spans="1:6" x14ac:dyDescent="0.15">
      <c r="A6811" s="150" t="s">
        <v>8722</v>
      </c>
      <c r="B6811" s="150" t="s">
        <v>18961</v>
      </c>
      <c r="C6811" s="150" t="s">
        <v>18962</v>
      </c>
      <c r="D6811" s="150">
        <v>680000</v>
      </c>
      <c r="E6811" s="150">
        <v>861700</v>
      </c>
      <c r="F6811" s="150" t="s">
        <v>22110</v>
      </c>
    </row>
    <row r="6812" spans="1:6" x14ac:dyDescent="0.15">
      <c r="A6812" s="150" t="s">
        <v>8723</v>
      </c>
      <c r="B6812" s="150" t="s">
        <v>18963</v>
      </c>
      <c r="C6812" s="150" t="s">
        <v>13547</v>
      </c>
      <c r="D6812" s="150">
        <v>2209930</v>
      </c>
      <c r="E6812" s="150">
        <v>3829229</v>
      </c>
      <c r="F6812" s="150" t="s">
        <v>33316</v>
      </c>
    </row>
    <row r="6813" spans="1:6" x14ac:dyDescent="0.15">
      <c r="A6813" s="150" t="s">
        <v>8724</v>
      </c>
      <c r="B6813" s="150" t="s">
        <v>18965</v>
      </c>
      <c r="C6813" s="150" t="s">
        <v>18966</v>
      </c>
      <c r="D6813" s="150">
        <v>2980000</v>
      </c>
      <c r="E6813" s="150">
        <v>11410493</v>
      </c>
      <c r="F6813" s="150" t="s">
        <v>24460</v>
      </c>
    </row>
    <row r="6814" spans="1:6" x14ac:dyDescent="0.15">
      <c r="A6814" s="150" t="s">
        <v>8725</v>
      </c>
      <c r="B6814" s="150" t="s">
        <v>18967</v>
      </c>
      <c r="C6814" s="150" t="s">
        <v>18968</v>
      </c>
      <c r="D6814" s="150">
        <v>9754200</v>
      </c>
      <c r="E6814" s="150">
        <v>10046500</v>
      </c>
      <c r="F6814" s="150" t="s">
        <v>22060</v>
      </c>
    </row>
    <row r="6815" spans="1:6" x14ac:dyDescent="0.15">
      <c r="A6815" s="150" t="s">
        <v>8726</v>
      </c>
      <c r="B6815" s="150" t="s">
        <v>18969</v>
      </c>
      <c r="C6815" s="150" t="s">
        <v>18970</v>
      </c>
      <c r="D6815" s="150">
        <v>1569128</v>
      </c>
      <c r="E6815" s="150">
        <v>1096307.3600000001</v>
      </c>
      <c r="F6815" s="150" t="s">
        <v>31731</v>
      </c>
    </row>
    <row r="6816" spans="1:6" x14ac:dyDescent="0.15">
      <c r="A6816" s="150" t="s">
        <v>8727</v>
      </c>
      <c r="B6816" s="150" t="s">
        <v>18971</v>
      </c>
      <c r="C6816" s="150" t="s">
        <v>18972</v>
      </c>
      <c r="D6816" s="150">
        <v>223074</v>
      </c>
      <c r="E6816" s="150">
        <v>291034</v>
      </c>
      <c r="F6816" s="150" t="s">
        <v>24498</v>
      </c>
    </row>
    <row r="6817" spans="1:6" x14ac:dyDescent="0.15">
      <c r="A6817" s="150" t="s">
        <v>8728</v>
      </c>
      <c r="B6817" s="150" t="s">
        <v>18973</v>
      </c>
      <c r="C6817" s="150" t="s">
        <v>18974</v>
      </c>
      <c r="D6817" s="150">
        <v>3513250</v>
      </c>
      <c r="E6817" s="150">
        <v>2108000</v>
      </c>
      <c r="F6817" s="150" t="s">
        <v>33317</v>
      </c>
    </row>
    <row r="6818" spans="1:6" x14ac:dyDescent="0.15">
      <c r="A6818" s="150" t="s">
        <v>8729</v>
      </c>
      <c r="B6818" s="150" t="s">
        <v>18976</v>
      </c>
      <c r="C6818" s="150" t="s">
        <v>18977</v>
      </c>
      <c r="D6818" s="150">
        <v>4938200</v>
      </c>
      <c r="E6818" s="150">
        <v>3803740</v>
      </c>
      <c r="F6818" s="150" t="s">
        <v>22060</v>
      </c>
    </row>
    <row r="6819" spans="1:6" x14ac:dyDescent="0.15">
      <c r="A6819" s="150" t="s">
        <v>8730</v>
      </c>
      <c r="B6819" s="150" t="s">
        <v>33318</v>
      </c>
      <c r="C6819" s="150" t="s">
        <v>18978</v>
      </c>
      <c r="D6819" s="150">
        <v>480000</v>
      </c>
      <c r="E6819" s="150">
        <v>2373750</v>
      </c>
      <c r="F6819" s="150" t="s">
        <v>24487</v>
      </c>
    </row>
    <row r="6820" spans="1:6" x14ac:dyDescent="0.15">
      <c r="A6820" s="150" t="s">
        <v>8731</v>
      </c>
      <c r="B6820" s="150" t="s">
        <v>18979</v>
      </c>
      <c r="C6820" s="150" t="s">
        <v>18980</v>
      </c>
      <c r="D6820" s="150">
        <v>8035929.2000000002</v>
      </c>
      <c r="E6820" s="150">
        <v>8482573</v>
      </c>
      <c r="F6820" s="150" t="s">
        <v>33319</v>
      </c>
    </row>
    <row r="6821" spans="1:6" x14ac:dyDescent="0.15">
      <c r="A6821" s="150" t="s">
        <v>8732</v>
      </c>
      <c r="B6821" s="150" t="s">
        <v>18981</v>
      </c>
      <c r="C6821" s="150" t="s">
        <v>18982</v>
      </c>
      <c r="D6821" s="150">
        <v>600000</v>
      </c>
      <c r="E6821" s="150">
        <v>1606403</v>
      </c>
      <c r="F6821" s="150" t="s">
        <v>22063</v>
      </c>
    </row>
    <row r="6822" spans="1:6" x14ac:dyDescent="0.15">
      <c r="A6822" s="150" t="s">
        <v>8733</v>
      </c>
      <c r="B6822" s="150" t="s">
        <v>18983</v>
      </c>
      <c r="C6822" s="150" t="s">
        <v>18984</v>
      </c>
      <c r="D6822" s="150">
        <v>142400</v>
      </c>
      <c r="E6822" s="150">
        <v>174040</v>
      </c>
      <c r="F6822" s="150" t="s">
        <v>24665</v>
      </c>
    </row>
    <row r="6823" spans="1:6" x14ac:dyDescent="0.15">
      <c r="A6823" s="150" t="s">
        <v>8734</v>
      </c>
      <c r="B6823" s="150" t="s">
        <v>18985</v>
      </c>
      <c r="C6823" s="150" t="s">
        <v>2265</v>
      </c>
      <c r="D6823" s="150">
        <v>243237600</v>
      </c>
      <c r="E6823" s="150">
        <v>226497600</v>
      </c>
      <c r="F6823" s="150" t="s">
        <v>33320</v>
      </c>
    </row>
    <row r="6824" spans="1:6" x14ac:dyDescent="0.15">
      <c r="A6824" s="150" t="s">
        <v>8735</v>
      </c>
      <c r="B6824" s="150" t="s">
        <v>18986</v>
      </c>
      <c r="C6824" s="150" t="s">
        <v>18987</v>
      </c>
      <c r="D6824" s="150">
        <v>92592</v>
      </c>
      <c r="E6824" s="150">
        <v>135330</v>
      </c>
      <c r="F6824" s="150" t="s">
        <v>14062</v>
      </c>
    </row>
    <row r="6825" spans="1:6" x14ac:dyDescent="0.15">
      <c r="A6825" s="150" t="s">
        <v>8736</v>
      </c>
      <c r="B6825" s="150" t="s">
        <v>18988</v>
      </c>
      <c r="C6825" s="150" t="s">
        <v>18013</v>
      </c>
      <c r="D6825" s="150">
        <v>327600</v>
      </c>
      <c r="E6825" s="150">
        <v>1179708.7</v>
      </c>
      <c r="F6825" s="150" t="s">
        <v>18774</v>
      </c>
    </row>
    <row r="6826" spans="1:6" x14ac:dyDescent="0.15">
      <c r="A6826" s="150" t="s">
        <v>8737</v>
      </c>
      <c r="B6826" s="150" t="s">
        <v>18989</v>
      </c>
      <c r="C6826" s="150" t="s">
        <v>18990</v>
      </c>
      <c r="D6826" s="150">
        <v>186816</v>
      </c>
      <c r="E6826" s="150">
        <v>83660</v>
      </c>
      <c r="F6826" s="150" t="s">
        <v>22074</v>
      </c>
    </row>
    <row r="6827" spans="1:6" x14ac:dyDescent="0.15">
      <c r="A6827" s="150" t="s">
        <v>8738</v>
      </c>
      <c r="B6827" s="150" t="s">
        <v>18991</v>
      </c>
      <c r="C6827" s="150" t="s">
        <v>18992</v>
      </c>
      <c r="D6827" s="150">
        <v>1624000</v>
      </c>
      <c r="E6827" s="150">
        <v>1711600</v>
      </c>
      <c r="F6827" s="150" t="s">
        <v>22060</v>
      </c>
    </row>
    <row r="6828" spans="1:6" x14ac:dyDescent="0.15">
      <c r="A6828" s="150" t="s">
        <v>8739</v>
      </c>
      <c r="B6828" s="150" t="s">
        <v>18993</v>
      </c>
      <c r="C6828" s="150" t="s">
        <v>13782</v>
      </c>
      <c r="D6828" s="150">
        <v>153978</v>
      </c>
      <c r="E6828" s="150">
        <v>399060</v>
      </c>
      <c r="F6828" s="150" t="s">
        <v>22078</v>
      </c>
    </row>
    <row r="6829" spans="1:6" x14ac:dyDescent="0.15">
      <c r="A6829" s="150" t="s">
        <v>8740</v>
      </c>
      <c r="B6829" s="150" t="s">
        <v>18994</v>
      </c>
      <c r="C6829" s="150" t="s">
        <v>18995</v>
      </c>
      <c r="D6829" s="150">
        <v>33799986</v>
      </c>
      <c r="E6829" s="150">
        <v>39012600</v>
      </c>
      <c r="F6829" s="150" t="s">
        <v>33321</v>
      </c>
    </row>
    <row r="6830" spans="1:6" x14ac:dyDescent="0.15">
      <c r="A6830" s="150" t="s">
        <v>8741</v>
      </c>
      <c r="B6830" s="150" t="s">
        <v>18996</v>
      </c>
      <c r="C6830" s="150" t="s">
        <v>18997</v>
      </c>
      <c r="D6830" s="150">
        <v>202327</v>
      </c>
      <c r="E6830" s="150">
        <v>242875</v>
      </c>
      <c r="F6830" s="150" t="s">
        <v>24485</v>
      </c>
    </row>
    <row r="6831" spans="1:6" x14ac:dyDescent="0.15">
      <c r="A6831" s="150" t="s">
        <v>8742</v>
      </c>
      <c r="B6831" s="150" t="s">
        <v>18998</v>
      </c>
      <c r="C6831" s="150" t="s">
        <v>18999</v>
      </c>
      <c r="D6831" s="150">
        <v>1724848.2</v>
      </c>
      <c r="E6831" s="150">
        <v>2518933.7999999998</v>
      </c>
      <c r="F6831" s="150" t="s">
        <v>24611</v>
      </c>
    </row>
    <row r="6832" spans="1:6" x14ac:dyDescent="0.15">
      <c r="A6832" s="150" t="s">
        <v>8743</v>
      </c>
      <c r="B6832" s="150" t="s">
        <v>19000</v>
      </c>
      <c r="C6832" s="150" t="s">
        <v>13406</v>
      </c>
      <c r="D6832" s="150">
        <v>99636</v>
      </c>
      <c r="E6832" s="150">
        <v>197499</v>
      </c>
      <c r="F6832" s="150" t="s">
        <v>18774</v>
      </c>
    </row>
    <row r="6833" spans="1:6" x14ac:dyDescent="0.15">
      <c r="A6833" s="150" t="s">
        <v>8744</v>
      </c>
      <c r="B6833" s="150" t="s">
        <v>19001</v>
      </c>
      <c r="C6833" s="150" t="s">
        <v>19002</v>
      </c>
      <c r="D6833" s="150">
        <v>6237800</v>
      </c>
      <c r="E6833" s="150">
        <v>12620000</v>
      </c>
      <c r="F6833" s="150" t="s">
        <v>22067</v>
      </c>
    </row>
    <row r="6834" spans="1:6" x14ac:dyDescent="0.15">
      <c r="A6834" s="150" t="s">
        <v>8745</v>
      </c>
      <c r="B6834" s="150" t="s">
        <v>19003</v>
      </c>
      <c r="C6834" s="150" t="s">
        <v>19004</v>
      </c>
      <c r="D6834" s="150">
        <v>234531.5</v>
      </c>
      <c r="E6834" s="150">
        <v>183429.5</v>
      </c>
      <c r="F6834" s="150" t="s">
        <v>32801</v>
      </c>
    </row>
    <row r="6835" spans="1:6" x14ac:dyDescent="0.15">
      <c r="A6835" s="150" t="s">
        <v>8746</v>
      </c>
      <c r="B6835" s="150" t="s">
        <v>19005</v>
      </c>
      <c r="C6835" s="150" t="s">
        <v>19006</v>
      </c>
      <c r="D6835" s="150">
        <v>4963524</v>
      </c>
      <c r="E6835" s="150">
        <v>4335240</v>
      </c>
      <c r="F6835" s="150" t="s">
        <v>33322</v>
      </c>
    </row>
    <row r="6836" spans="1:6" x14ac:dyDescent="0.15">
      <c r="A6836" s="150" t="s">
        <v>8747</v>
      </c>
      <c r="B6836" s="150" t="s">
        <v>19007</v>
      </c>
      <c r="C6836" s="150" t="s">
        <v>19008</v>
      </c>
      <c r="D6836" s="150">
        <v>2533090.2000000002</v>
      </c>
      <c r="E6836" s="150">
        <v>2198920.2000000002</v>
      </c>
      <c r="F6836" s="150" t="s">
        <v>30659</v>
      </c>
    </row>
    <row r="6837" spans="1:6" x14ac:dyDescent="0.15">
      <c r="A6837" s="150" t="s">
        <v>8748</v>
      </c>
      <c r="B6837" s="150" t="s">
        <v>19009</v>
      </c>
      <c r="C6837" s="150" t="s">
        <v>19010</v>
      </c>
      <c r="D6837" s="150">
        <v>285860</v>
      </c>
      <c r="E6837" s="150">
        <v>354040</v>
      </c>
      <c r="F6837" s="150" t="s">
        <v>22107</v>
      </c>
    </row>
    <row r="6838" spans="1:6" x14ac:dyDescent="0.15">
      <c r="A6838" s="150" t="s">
        <v>8749</v>
      </c>
      <c r="B6838" s="150" t="s">
        <v>19011</v>
      </c>
      <c r="C6838" s="150" t="s">
        <v>19012</v>
      </c>
      <c r="D6838" s="150">
        <v>1751119</v>
      </c>
      <c r="E6838" s="150">
        <v>1717385</v>
      </c>
      <c r="F6838" s="150" t="s">
        <v>22103</v>
      </c>
    </row>
    <row r="6839" spans="1:6" x14ac:dyDescent="0.15">
      <c r="A6839" s="150" t="s">
        <v>8750</v>
      </c>
      <c r="B6839" s="150" t="s">
        <v>19013</v>
      </c>
      <c r="C6839" s="150" t="s">
        <v>19014</v>
      </c>
      <c r="D6839" s="150">
        <v>194140</v>
      </c>
      <c r="E6839" s="150">
        <v>221590</v>
      </c>
      <c r="F6839" s="150" t="s">
        <v>33323</v>
      </c>
    </row>
    <row r="6840" spans="1:6" x14ac:dyDescent="0.15">
      <c r="A6840" s="150" t="s">
        <v>8751</v>
      </c>
      <c r="B6840" s="150" t="s">
        <v>19015</v>
      </c>
      <c r="C6840" s="150" t="s">
        <v>19016</v>
      </c>
      <c r="D6840" s="150">
        <v>4113527</v>
      </c>
      <c r="E6840" s="150">
        <v>9166232</v>
      </c>
      <c r="F6840" s="150" t="s">
        <v>24477</v>
      </c>
    </row>
    <row r="6841" spans="1:6" x14ac:dyDescent="0.15">
      <c r="A6841" s="150" t="s">
        <v>8752</v>
      </c>
      <c r="B6841" s="150" t="s">
        <v>19017</v>
      </c>
      <c r="C6841" s="150" t="s">
        <v>19018</v>
      </c>
      <c r="D6841" s="150">
        <v>50530</v>
      </c>
      <c r="E6841" s="150">
        <v>37476</v>
      </c>
      <c r="F6841" s="150" t="s">
        <v>22172</v>
      </c>
    </row>
    <row r="6842" spans="1:6" x14ac:dyDescent="0.15">
      <c r="A6842" s="150" t="s">
        <v>8753</v>
      </c>
      <c r="B6842" s="150" t="s">
        <v>19019</v>
      </c>
      <c r="C6842" s="150" t="s">
        <v>16004</v>
      </c>
      <c r="D6842" s="150">
        <v>591625</v>
      </c>
      <c r="E6842" s="150">
        <v>1070066</v>
      </c>
      <c r="F6842" s="150" t="s">
        <v>33324</v>
      </c>
    </row>
    <row r="6843" spans="1:6" x14ac:dyDescent="0.15">
      <c r="A6843" s="150" t="s">
        <v>8754</v>
      </c>
      <c r="B6843" s="150" t="s">
        <v>19020</v>
      </c>
      <c r="C6843" s="150" t="s">
        <v>19021</v>
      </c>
      <c r="D6843" s="150">
        <v>605032.21</v>
      </c>
      <c r="E6843" s="150">
        <v>618971.24</v>
      </c>
      <c r="F6843" s="150" t="s">
        <v>33325</v>
      </c>
    </row>
    <row r="6844" spans="1:6" x14ac:dyDescent="0.15">
      <c r="A6844" s="150" t="s">
        <v>8755</v>
      </c>
      <c r="B6844" s="150" t="s">
        <v>19022</v>
      </c>
      <c r="C6844" s="150" t="s">
        <v>19023</v>
      </c>
      <c r="D6844" s="150">
        <v>52626</v>
      </c>
      <c r="E6844" s="150">
        <v>52626</v>
      </c>
      <c r="F6844" s="150" t="s">
        <v>22161</v>
      </c>
    </row>
    <row r="6845" spans="1:6" x14ac:dyDescent="0.15">
      <c r="A6845" s="150" t="s">
        <v>8756</v>
      </c>
      <c r="B6845" s="150" t="s">
        <v>19024</v>
      </c>
      <c r="C6845" s="150" t="s">
        <v>19025</v>
      </c>
      <c r="D6845" s="150">
        <v>17290</v>
      </c>
      <c r="E6845" s="150">
        <v>10490</v>
      </c>
      <c r="F6845" s="150" t="s">
        <v>22103</v>
      </c>
    </row>
    <row r="6846" spans="1:6" x14ac:dyDescent="0.15">
      <c r="A6846" s="150" t="s">
        <v>8757</v>
      </c>
      <c r="B6846" s="150" t="s">
        <v>19026</v>
      </c>
      <c r="C6846" s="150" t="s">
        <v>19027</v>
      </c>
      <c r="D6846" s="150">
        <v>14535152</v>
      </c>
      <c r="E6846" s="150">
        <v>14928380</v>
      </c>
      <c r="F6846" s="150" t="s">
        <v>22053</v>
      </c>
    </row>
    <row r="6847" spans="1:6" x14ac:dyDescent="0.15">
      <c r="A6847" s="150" t="s">
        <v>8758</v>
      </c>
      <c r="B6847" s="150" t="s">
        <v>19028</v>
      </c>
      <c r="C6847" s="150" t="s">
        <v>19029</v>
      </c>
      <c r="D6847" s="150">
        <v>6551174</v>
      </c>
      <c r="E6847" s="150">
        <v>9261726</v>
      </c>
      <c r="F6847" s="150" t="s">
        <v>24545</v>
      </c>
    </row>
    <row r="6848" spans="1:6" x14ac:dyDescent="0.15">
      <c r="A6848" s="150" t="s">
        <v>8759</v>
      </c>
      <c r="B6848" s="150" t="s">
        <v>19030</v>
      </c>
      <c r="C6848" s="150" t="s">
        <v>19031</v>
      </c>
      <c r="D6848" s="150">
        <v>25173921</v>
      </c>
      <c r="E6848" s="150">
        <v>28833529</v>
      </c>
      <c r="F6848" s="150" t="s">
        <v>27935</v>
      </c>
    </row>
    <row r="6849" spans="1:6" x14ac:dyDescent="0.15">
      <c r="A6849" s="150" t="s">
        <v>8760</v>
      </c>
      <c r="B6849" s="150" t="s">
        <v>19032</v>
      </c>
      <c r="C6849" s="150" t="s">
        <v>19033</v>
      </c>
      <c r="D6849" s="150">
        <v>350703</v>
      </c>
      <c r="E6849" s="150">
        <v>244620</v>
      </c>
      <c r="F6849" s="150" t="s">
        <v>27558</v>
      </c>
    </row>
    <row r="6850" spans="1:6" x14ac:dyDescent="0.15">
      <c r="A6850" s="150" t="s">
        <v>8761</v>
      </c>
      <c r="B6850" s="150" t="s">
        <v>19034</v>
      </c>
      <c r="C6850" s="150" t="s">
        <v>19035</v>
      </c>
      <c r="D6850" s="150">
        <v>36401</v>
      </c>
      <c r="E6850" s="150">
        <v>194382</v>
      </c>
      <c r="F6850" s="150" t="s">
        <v>24525</v>
      </c>
    </row>
    <row r="6851" spans="1:6" x14ac:dyDescent="0.15">
      <c r="A6851" s="150" t="s">
        <v>8762</v>
      </c>
      <c r="B6851" s="150" t="s">
        <v>19036</v>
      </c>
      <c r="C6851" s="150" t="s">
        <v>19037</v>
      </c>
      <c r="D6851" s="150">
        <v>371391.03</v>
      </c>
      <c r="E6851" s="150">
        <v>250450.23</v>
      </c>
      <c r="F6851" s="150" t="s">
        <v>27610</v>
      </c>
    </row>
    <row r="6852" spans="1:6" x14ac:dyDescent="0.15">
      <c r="A6852" s="150" t="s">
        <v>8763</v>
      </c>
      <c r="B6852" s="150" t="s">
        <v>19038</v>
      </c>
      <c r="C6852" s="150" t="s">
        <v>19039</v>
      </c>
      <c r="D6852" s="150">
        <v>734104</v>
      </c>
      <c r="E6852" s="150">
        <v>735400</v>
      </c>
      <c r="F6852" s="150" t="s">
        <v>30488</v>
      </c>
    </row>
    <row r="6853" spans="1:6" x14ac:dyDescent="0.15">
      <c r="A6853" s="150" t="s">
        <v>8764</v>
      </c>
      <c r="B6853" s="150" t="s">
        <v>19040</v>
      </c>
      <c r="C6853" s="150" t="s">
        <v>19041</v>
      </c>
      <c r="D6853" s="150">
        <v>7010</v>
      </c>
      <c r="E6853" s="150">
        <v>8442</v>
      </c>
      <c r="F6853" s="150" t="s">
        <v>22136</v>
      </c>
    </row>
    <row r="6854" spans="1:6" x14ac:dyDescent="0.15">
      <c r="A6854" s="150" t="s">
        <v>8765</v>
      </c>
      <c r="B6854" s="150" t="s">
        <v>19042</v>
      </c>
      <c r="C6854" s="150" t="s">
        <v>19043</v>
      </c>
      <c r="D6854" s="150">
        <v>14110000</v>
      </c>
      <c r="E6854" s="150">
        <v>7110000</v>
      </c>
      <c r="F6854" s="150" t="s">
        <v>22093</v>
      </c>
    </row>
    <row r="6855" spans="1:6" x14ac:dyDescent="0.15">
      <c r="A6855" s="150" t="s">
        <v>8766</v>
      </c>
      <c r="B6855" s="150" t="s">
        <v>19044</v>
      </c>
      <c r="C6855" s="150" t="s">
        <v>19045</v>
      </c>
      <c r="D6855" s="150">
        <v>14546700</v>
      </c>
      <c r="E6855" s="150">
        <v>15176700</v>
      </c>
      <c r="F6855" s="150" t="s">
        <v>29244</v>
      </c>
    </row>
    <row r="6856" spans="1:6" x14ac:dyDescent="0.15">
      <c r="A6856" s="150" t="s">
        <v>8767</v>
      </c>
      <c r="B6856" s="150" t="s">
        <v>19046</v>
      </c>
      <c r="C6856" s="150" t="s">
        <v>15615</v>
      </c>
      <c r="D6856" s="150">
        <v>44450000</v>
      </c>
      <c r="E6856" s="150">
        <v>88404000</v>
      </c>
      <c r="F6856" s="150" t="s">
        <v>24465</v>
      </c>
    </row>
    <row r="6857" spans="1:6" x14ac:dyDescent="0.15">
      <c r="A6857" s="150" t="s">
        <v>8768</v>
      </c>
      <c r="B6857" s="150" t="s">
        <v>19047</v>
      </c>
      <c r="C6857" s="150" t="s">
        <v>19048</v>
      </c>
      <c r="D6857" s="150">
        <v>39579</v>
      </c>
      <c r="E6857" s="150">
        <v>38391</v>
      </c>
      <c r="F6857" s="150" t="s">
        <v>31962</v>
      </c>
    </row>
    <row r="6858" spans="1:6" x14ac:dyDescent="0.15">
      <c r="A6858" s="150" t="s">
        <v>8769</v>
      </c>
      <c r="B6858" s="150" t="s">
        <v>19049</v>
      </c>
      <c r="C6858" s="150" t="s">
        <v>19050</v>
      </c>
      <c r="D6858" s="150">
        <v>8633516</v>
      </c>
      <c r="E6858" s="150">
        <v>12840750</v>
      </c>
      <c r="F6858" s="150" t="s">
        <v>24727</v>
      </c>
    </row>
    <row r="6859" spans="1:6" x14ac:dyDescent="0.15">
      <c r="A6859" s="150" t="s">
        <v>8770</v>
      </c>
      <c r="B6859" s="150" t="s">
        <v>19051</v>
      </c>
      <c r="C6859" s="150" t="s">
        <v>19052</v>
      </c>
      <c r="D6859" s="150">
        <v>6739470</v>
      </c>
      <c r="E6859" s="150">
        <v>11971953</v>
      </c>
      <c r="F6859" s="150" t="s">
        <v>24687</v>
      </c>
    </row>
    <row r="6860" spans="1:6" x14ac:dyDescent="0.15">
      <c r="A6860" s="150" t="s">
        <v>8771</v>
      </c>
      <c r="B6860" s="150" t="s">
        <v>19053</v>
      </c>
      <c r="C6860" s="150" t="s">
        <v>17712</v>
      </c>
      <c r="D6860" s="150">
        <v>21096</v>
      </c>
      <c r="E6860" s="150">
        <v>15782</v>
      </c>
      <c r="F6860" s="150" t="s">
        <v>33326</v>
      </c>
    </row>
    <row r="6861" spans="1:6" x14ac:dyDescent="0.15">
      <c r="A6861" s="150" t="s">
        <v>8772</v>
      </c>
      <c r="B6861" s="150" t="s">
        <v>19054</v>
      </c>
      <c r="C6861" s="150" t="s">
        <v>17845</v>
      </c>
      <c r="D6861" s="150">
        <v>16515</v>
      </c>
      <c r="E6861" s="150">
        <v>32681.5</v>
      </c>
      <c r="F6861" s="150" t="s">
        <v>33326</v>
      </c>
    </row>
    <row r="6862" spans="1:6" x14ac:dyDescent="0.15">
      <c r="A6862" s="150" t="s">
        <v>8773</v>
      </c>
      <c r="B6862" s="150" t="s">
        <v>19055</v>
      </c>
      <c r="C6862" s="150" t="s">
        <v>19056</v>
      </c>
      <c r="D6862" s="150">
        <v>1102000</v>
      </c>
      <c r="E6862" s="150">
        <v>1394500</v>
      </c>
      <c r="F6862" s="150" t="s">
        <v>22060</v>
      </c>
    </row>
    <row r="6863" spans="1:6" x14ac:dyDescent="0.15">
      <c r="A6863" s="150" t="s">
        <v>26519</v>
      </c>
      <c r="B6863" s="150" t="s">
        <v>19057</v>
      </c>
      <c r="C6863" s="150" t="s">
        <v>19058</v>
      </c>
      <c r="D6863" s="150">
        <v>411075</v>
      </c>
      <c r="E6863" s="150">
        <v>123625</v>
      </c>
      <c r="F6863" s="150" t="s">
        <v>22172</v>
      </c>
    </row>
    <row r="6864" spans="1:6" x14ac:dyDescent="0.15">
      <c r="A6864" s="150" t="s">
        <v>8775</v>
      </c>
      <c r="B6864" s="150" t="s">
        <v>19059</v>
      </c>
      <c r="C6864" s="150" t="s">
        <v>19060</v>
      </c>
      <c r="D6864" s="150">
        <v>48717</v>
      </c>
      <c r="E6864" s="150">
        <v>47175</v>
      </c>
      <c r="F6864" s="150" t="s">
        <v>18774</v>
      </c>
    </row>
    <row r="6865" spans="1:6" x14ac:dyDescent="0.15">
      <c r="A6865" s="150" t="s">
        <v>8776</v>
      </c>
      <c r="B6865" s="150" t="s">
        <v>19061</v>
      </c>
      <c r="C6865" s="150" t="s">
        <v>19062</v>
      </c>
      <c r="D6865" s="150">
        <v>404220</v>
      </c>
      <c r="E6865" s="150">
        <v>104220</v>
      </c>
      <c r="F6865" s="150" t="s">
        <v>33275</v>
      </c>
    </row>
    <row r="6866" spans="1:6" x14ac:dyDescent="0.15">
      <c r="A6866" s="150" t="s">
        <v>8777</v>
      </c>
      <c r="B6866" s="150" t="s">
        <v>19063</v>
      </c>
      <c r="C6866" s="150" t="s">
        <v>19064</v>
      </c>
      <c r="D6866" s="150">
        <v>396237.6</v>
      </c>
      <c r="E6866" s="150">
        <v>45264</v>
      </c>
      <c r="F6866" s="150" t="s">
        <v>30796</v>
      </c>
    </row>
    <row r="6867" spans="1:6" x14ac:dyDescent="0.15">
      <c r="A6867" s="150" t="s">
        <v>8778</v>
      </c>
      <c r="B6867" s="150" t="s">
        <v>19065</v>
      </c>
      <c r="C6867" s="150" t="s">
        <v>19066</v>
      </c>
      <c r="D6867" s="150">
        <v>91750</v>
      </c>
      <c r="E6867" s="150">
        <v>180500</v>
      </c>
      <c r="F6867" s="150" t="s">
        <v>22135</v>
      </c>
    </row>
    <row r="6868" spans="1:6" x14ac:dyDescent="0.15">
      <c r="A6868" s="150" t="s">
        <v>8779</v>
      </c>
      <c r="B6868" s="150" t="s">
        <v>19067</v>
      </c>
      <c r="C6868" s="150" t="s">
        <v>19068</v>
      </c>
      <c r="D6868" s="150">
        <v>5178.6400000000003</v>
      </c>
      <c r="E6868" s="150">
        <v>9780</v>
      </c>
      <c r="F6868" s="150" t="s">
        <v>24498</v>
      </c>
    </row>
    <row r="6869" spans="1:6" x14ac:dyDescent="0.15">
      <c r="A6869" s="150" t="s">
        <v>8780</v>
      </c>
      <c r="B6869" s="150" t="s">
        <v>19069</v>
      </c>
      <c r="C6869" s="150" t="s">
        <v>19070</v>
      </c>
      <c r="D6869" s="150">
        <v>10055</v>
      </c>
      <c r="E6869" s="150">
        <v>124665.84</v>
      </c>
      <c r="F6869" s="150" t="s">
        <v>28231</v>
      </c>
    </row>
    <row r="6870" spans="1:6" x14ac:dyDescent="0.15">
      <c r="A6870" s="150" t="s">
        <v>8781</v>
      </c>
      <c r="B6870" s="150" t="s">
        <v>19071</v>
      </c>
      <c r="C6870" s="150" t="s">
        <v>19072</v>
      </c>
      <c r="D6870" s="150">
        <v>1532560</v>
      </c>
      <c r="E6870" s="150">
        <v>2658301</v>
      </c>
      <c r="F6870" s="150" t="s">
        <v>22060</v>
      </c>
    </row>
    <row r="6871" spans="1:6" x14ac:dyDescent="0.15">
      <c r="A6871" s="150" t="s">
        <v>8782</v>
      </c>
      <c r="B6871" s="150" t="s">
        <v>19073</v>
      </c>
      <c r="C6871" s="150" t="s">
        <v>19074</v>
      </c>
      <c r="D6871" s="150">
        <v>11030168</v>
      </c>
      <c r="E6871" s="150">
        <v>11663090</v>
      </c>
      <c r="F6871" s="150" t="s">
        <v>29598</v>
      </c>
    </row>
    <row r="6872" spans="1:6" x14ac:dyDescent="0.15">
      <c r="A6872" s="150" t="s">
        <v>8783</v>
      </c>
      <c r="B6872" s="150" t="s">
        <v>19075</v>
      </c>
      <c r="C6872" s="150" t="s">
        <v>19076</v>
      </c>
      <c r="D6872" s="150">
        <v>264</v>
      </c>
      <c r="E6872" s="150">
        <v>26400</v>
      </c>
      <c r="F6872" s="150" t="s">
        <v>33327</v>
      </c>
    </row>
    <row r="6873" spans="1:6" x14ac:dyDescent="0.15">
      <c r="A6873" s="150" t="s">
        <v>8784</v>
      </c>
      <c r="B6873" s="150" t="s">
        <v>19078</v>
      </c>
      <c r="C6873" s="150" t="s">
        <v>18722</v>
      </c>
      <c r="D6873" s="150">
        <v>2920000</v>
      </c>
      <c r="E6873" s="150">
        <v>851500</v>
      </c>
      <c r="F6873" s="150" t="s">
        <v>22104</v>
      </c>
    </row>
    <row r="6874" spans="1:6" x14ac:dyDescent="0.15">
      <c r="A6874" s="150" t="s">
        <v>8785</v>
      </c>
      <c r="B6874" s="150" t="s">
        <v>19079</v>
      </c>
      <c r="C6874" s="150" t="s">
        <v>19080</v>
      </c>
      <c r="D6874" s="150">
        <v>3872750</v>
      </c>
      <c r="E6874" s="150">
        <v>3947272</v>
      </c>
      <c r="F6874" s="150" t="s">
        <v>33328</v>
      </c>
    </row>
    <row r="6875" spans="1:6" x14ac:dyDescent="0.15">
      <c r="A6875" s="150" t="s">
        <v>8786</v>
      </c>
      <c r="B6875" s="150" t="s">
        <v>19081</v>
      </c>
      <c r="C6875" s="150" t="s">
        <v>19082</v>
      </c>
      <c r="D6875" s="150">
        <v>718794</v>
      </c>
      <c r="E6875" s="150">
        <v>897713.05</v>
      </c>
      <c r="F6875" s="150" t="s">
        <v>27888</v>
      </c>
    </row>
    <row r="6876" spans="1:6" x14ac:dyDescent="0.15">
      <c r="A6876" s="150" t="s">
        <v>8787</v>
      </c>
      <c r="B6876" s="150" t="s">
        <v>19083</v>
      </c>
      <c r="C6876" s="150" t="s">
        <v>19084</v>
      </c>
      <c r="D6876" s="150">
        <v>640400</v>
      </c>
      <c r="E6876" s="150">
        <v>935370</v>
      </c>
      <c r="F6876" s="150" t="s">
        <v>14062</v>
      </c>
    </row>
    <row r="6877" spans="1:6" x14ac:dyDescent="0.15">
      <c r="A6877" s="150" t="s">
        <v>8788</v>
      </c>
      <c r="B6877" s="150" t="s">
        <v>19085</v>
      </c>
      <c r="C6877" s="150" t="s">
        <v>19086</v>
      </c>
      <c r="D6877" s="150">
        <v>21710000</v>
      </c>
      <c r="E6877" s="150">
        <v>209178000</v>
      </c>
      <c r="F6877" s="150" t="s">
        <v>24705</v>
      </c>
    </row>
    <row r="6878" spans="1:6" x14ac:dyDescent="0.15">
      <c r="A6878" s="150" t="s">
        <v>8789</v>
      </c>
      <c r="B6878" s="150" t="s">
        <v>19087</v>
      </c>
      <c r="C6878" s="150" t="s">
        <v>19088</v>
      </c>
      <c r="D6878" s="150">
        <v>156676.26</v>
      </c>
      <c r="E6878" s="150">
        <v>295873.02</v>
      </c>
      <c r="F6878" s="150" t="s">
        <v>33329</v>
      </c>
    </row>
    <row r="6879" spans="1:6" x14ac:dyDescent="0.15">
      <c r="A6879" s="150" t="s">
        <v>8790</v>
      </c>
      <c r="B6879" s="150" t="s">
        <v>19089</v>
      </c>
      <c r="C6879" s="150" t="s">
        <v>19090</v>
      </c>
      <c r="D6879" s="150">
        <v>75780</v>
      </c>
      <c r="E6879" s="150">
        <v>220569</v>
      </c>
      <c r="F6879" s="150" t="s">
        <v>22107</v>
      </c>
    </row>
    <row r="6880" spans="1:6" x14ac:dyDescent="0.15">
      <c r="A6880" s="150" t="s">
        <v>8791</v>
      </c>
      <c r="B6880" s="150" t="s">
        <v>19091</v>
      </c>
      <c r="C6880" s="150" t="s">
        <v>19092</v>
      </c>
      <c r="D6880" s="150">
        <v>25818632</v>
      </c>
      <c r="E6880" s="150">
        <v>47462466</v>
      </c>
      <c r="F6880" s="150" t="s">
        <v>28948</v>
      </c>
    </row>
    <row r="6881" spans="1:6" x14ac:dyDescent="0.15">
      <c r="A6881" s="150" t="s">
        <v>8792</v>
      </c>
      <c r="B6881" s="150" t="s">
        <v>33330</v>
      </c>
      <c r="C6881" s="150" t="s">
        <v>19094</v>
      </c>
      <c r="D6881" s="150">
        <v>6542526</v>
      </c>
      <c r="E6881" s="150">
        <v>6369217</v>
      </c>
      <c r="F6881" s="150" t="s">
        <v>22103</v>
      </c>
    </row>
    <row r="6882" spans="1:6" x14ac:dyDescent="0.15">
      <c r="A6882" s="150" t="s">
        <v>8793</v>
      </c>
      <c r="B6882" s="150" t="s">
        <v>19095</v>
      </c>
      <c r="C6882" s="150" t="s">
        <v>19096</v>
      </c>
      <c r="D6882" s="150">
        <v>435000</v>
      </c>
      <c r="E6882" s="150">
        <v>4599000</v>
      </c>
      <c r="F6882" s="150" t="s">
        <v>22093</v>
      </c>
    </row>
    <row r="6883" spans="1:6" x14ac:dyDescent="0.15">
      <c r="A6883" s="150" t="s">
        <v>8794</v>
      </c>
      <c r="B6883" s="150" t="s">
        <v>19097</v>
      </c>
      <c r="C6883" s="150" t="s">
        <v>19098</v>
      </c>
      <c r="D6883" s="150">
        <v>89750.5</v>
      </c>
      <c r="E6883" s="150">
        <v>109335.5</v>
      </c>
      <c r="F6883" s="150" t="s">
        <v>33331</v>
      </c>
    </row>
    <row r="6884" spans="1:6" x14ac:dyDescent="0.15">
      <c r="A6884" s="150" t="s">
        <v>8795</v>
      </c>
      <c r="B6884" s="150" t="s">
        <v>19099</v>
      </c>
      <c r="C6884" s="150" t="s">
        <v>19100</v>
      </c>
      <c r="D6884" s="150">
        <v>141129</v>
      </c>
      <c r="E6884" s="150">
        <v>203935</v>
      </c>
      <c r="F6884" s="150" t="s">
        <v>24477</v>
      </c>
    </row>
    <row r="6885" spans="1:6" x14ac:dyDescent="0.15">
      <c r="A6885" s="150" t="s">
        <v>8796</v>
      </c>
      <c r="B6885" s="150" t="s">
        <v>19101</v>
      </c>
      <c r="C6885" s="150" t="s">
        <v>19102</v>
      </c>
      <c r="D6885" s="150">
        <v>68000</v>
      </c>
      <c r="E6885" s="150">
        <v>58900</v>
      </c>
      <c r="F6885" s="150" t="s">
        <v>22140</v>
      </c>
    </row>
    <row r="6886" spans="1:6" x14ac:dyDescent="0.15">
      <c r="A6886" s="150" t="s">
        <v>8797</v>
      </c>
      <c r="B6886" s="150" t="s">
        <v>19103</v>
      </c>
      <c r="C6886" s="150" t="s">
        <v>19104</v>
      </c>
      <c r="D6886" s="150">
        <v>8000</v>
      </c>
      <c r="E6886" s="150">
        <v>19500</v>
      </c>
      <c r="F6886" s="150" t="s">
        <v>14062</v>
      </c>
    </row>
    <row r="6887" spans="1:6" x14ac:dyDescent="0.15">
      <c r="A6887" s="150" t="s">
        <v>8798</v>
      </c>
      <c r="B6887" s="150" t="s">
        <v>19105</v>
      </c>
      <c r="C6887" s="150" t="s">
        <v>19106</v>
      </c>
      <c r="D6887" s="150">
        <v>2977662.4</v>
      </c>
      <c r="E6887" s="150">
        <v>2934300</v>
      </c>
      <c r="F6887" s="150" t="s">
        <v>33332</v>
      </c>
    </row>
    <row r="6888" spans="1:6" x14ac:dyDescent="0.15">
      <c r="A6888" s="150" t="s">
        <v>8799</v>
      </c>
      <c r="B6888" s="150" t="s">
        <v>19107</v>
      </c>
      <c r="C6888" s="150" t="s">
        <v>19108</v>
      </c>
      <c r="D6888" s="150">
        <v>3890200</v>
      </c>
      <c r="E6888" s="150">
        <v>4462600</v>
      </c>
      <c r="F6888" s="150" t="s">
        <v>24545</v>
      </c>
    </row>
    <row r="6889" spans="1:6" x14ac:dyDescent="0.15">
      <c r="A6889" s="150" t="s">
        <v>8800</v>
      </c>
      <c r="B6889" s="150" t="s">
        <v>23310</v>
      </c>
      <c r="C6889" s="150" t="s">
        <v>19109</v>
      </c>
      <c r="D6889" s="150">
        <v>6998000</v>
      </c>
      <c r="E6889" s="150">
        <v>6718000</v>
      </c>
      <c r="F6889" s="150" t="s">
        <v>33333</v>
      </c>
    </row>
    <row r="6890" spans="1:6" x14ac:dyDescent="0.15">
      <c r="A6890" s="150" t="s">
        <v>8801</v>
      </c>
      <c r="B6890" s="150" t="s">
        <v>19111</v>
      </c>
      <c r="C6890" s="150" t="s">
        <v>19112</v>
      </c>
      <c r="D6890" s="150">
        <v>288600</v>
      </c>
      <c r="E6890" s="150">
        <v>501800</v>
      </c>
      <c r="F6890" s="150" t="s">
        <v>33334</v>
      </c>
    </row>
    <row r="6891" spans="1:6" x14ac:dyDescent="0.15">
      <c r="A6891" s="150" t="s">
        <v>8802</v>
      </c>
      <c r="B6891" s="150" t="s">
        <v>19114</v>
      </c>
      <c r="C6891" s="150" t="s">
        <v>19115</v>
      </c>
      <c r="D6891" s="150">
        <v>765000</v>
      </c>
      <c r="E6891" s="150">
        <v>485000</v>
      </c>
      <c r="F6891" s="150" t="s">
        <v>24769</v>
      </c>
    </row>
    <row r="6892" spans="1:6" x14ac:dyDescent="0.15">
      <c r="A6892" s="150" t="s">
        <v>8803</v>
      </c>
      <c r="B6892" s="150" t="s">
        <v>19116</v>
      </c>
      <c r="C6892" s="150" t="s">
        <v>17143</v>
      </c>
      <c r="D6892" s="150">
        <v>164293955</v>
      </c>
      <c r="E6892" s="150">
        <v>207824214.90000001</v>
      </c>
      <c r="F6892" s="150" t="s">
        <v>33335</v>
      </c>
    </row>
    <row r="6893" spans="1:6" x14ac:dyDescent="0.15">
      <c r="A6893" s="150" t="s">
        <v>8804</v>
      </c>
      <c r="B6893" s="150" t="s">
        <v>19117</v>
      </c>
      <c r="C6893" s="150" t="s">
        <v>19118</v>
      </c>
      <c r="D6893" s="150">
        <v>24932745</v>
      </c>
      <c r="E6893" s="150">
        <v>47794428</v>
      </c>
      <c r="F6893" s="150" t="s">
        <v>33336</v>
      </c>
    </row>
    <row r="6894" spans="1:6" x14ac:dyDescent="0.15">
      <c r="A6894" s="150" t="s">
        <v>8805</v>
      </c>
      <c r="B6894" s="150" t="s">
        <v>19119</v>
      </c>
      <c r="C6894" s="150" t="s">
        <v>19120</v>
      </c>
      <c r="D6894" s="150">
        <v>14053500</v>
      </c>
      <c r="E6894" s="150">
        <v>16292000</v>
      </c>
      <c r="F6894" s="150" t="s">
        <v>22093</v>
      </c>
    </row>
    <row r="6895" spans="1:6" x14ac:dyDescent="0.15">
      <c r="A6895" s="150" t="s">
        <v>8806</v>
      </c>
      <c r="B6895" s="150" t="s">
        <v>19121</v>
      </c>
      <c r="C6895" s="150" t="s">
        <v>19122</v>
      </c>
      <c r="D6895" s="150">
        <v>583319.12</v>
      </c>
      <c r="E6895" s="150">
        <v>614438</v>
      </c>
      <c r="F6895" s="150" t="s">
        <v>33337</v>
      </c>
    </row>
    <row r="6896" spans="1:6" x14ac:dyDescent="0.15">
      <c r="A6896" s="150" t="s">
        <v>8807</v>
      </c>
      <c r="B6896" s="150" t="s">
        <v>19123</v>
      </c>
      <c r="C6896" s="150" t="s">
        <v>19124</v>
      </c>
      <c r="D6896" s="150">
        <v>10085730</v>
      </c>
      <c r="E6896" s="150">
        <v>8335212</v>
      </c>
      <c r="F6896" s="150" t="s">
        <v>22172</v>
      </c>
    </row>
    <row r="6897" spans="1:6" x14ac:dyDescent="0.15">
      <c r="A6897" s="150" t="s">
        <v>8808</v>
      </c>
      <c r="B6897" s="150" t="s">
        <v>19125</v>
      </c>
      <c r="C6897" s="150" t="s">
        <v>19126</v>
      </c>
      <c r="D6897" s="150">
        <v>1207380</v>
      </c>
      <c r="E6897" s="150">
        <v>1616880</v>
      </c>
      <c r="F6897" s="150" t="s">
        <v>33338</v>
      </c>
    </row>
    <row r="6898" spans="1:6" x14ac:dyDescent="0.15">
      <c r="A6898" s="150" t="s">
        <v>8809</v>
      </c>
      <c r="B6898" s="150" t="s">
        <v>19127</v>
      </c>
      <c r="C6898" s="150" t="s">
        <v>19128</v>
      </c>
      <c r="D6898" s="150">
        <v>53790836</v>
      </c>
      <c r="E6898" s="150">
        <v>66607536</v>
      </c>
      <c r="F6898" s="150" t="s">
        <v>24465</v>
      </c>
    </row>
    <row r="6899" spans="1:6" x14ac:dyDescent="0.15">
      <c r="A6899" s="150" t="s">
        <v>8810</v>
      </c>
      <c r="B6899" s="150" t="s">
        <v>19129</v>
      </c>
      <c r="C6899" s="150" t="s">
        <v>19130</v>
      </c>
      <c r="D6899" s="150">
        <v>145000</v>
      </c>
      <c r="E6899" s="150">
        <v>175000</v>
      </c>
      <c r="F6899" s="150" t="s">
        <v>33339</v>
      </c>
    </row>
    <row r="6900" spans="1:6" x14ac:dyDescent="0.15">
      <c r="A6900" s="150" t="s">
        <v>8811</v>
      </c>
      <c r="B6900" s="150" t="s">
        <v>19131</v>
      </c>
      <c r="C6900" s="150" t="s">
        <v>19132</v>
      </c>
      <c r="D6900" s="150">
        <v>2272200</v>
      </c>
      <c r="E6900" s="150">
        <v>1852200</v>
      </c>
      <c r="F6900" s="150" t="s">
        <v>33340</v>
      </c>
    </row>
    <row r="6901" spans="1:6" x14ac:dyDescent="0.15">
      <c r="A6901" s="150" t="s">
        <v>8812</v>
      </c>
      <c r="B6901" s="150" t="s">
        <v>19133</v>
      </c>
      <c r="C6901" s="150" t="s">
        <v>19134</v>
      </c>
      <c r="D6901" s="150">
        <v>20501720</v>
      </c>
      <c r="E6901" s="150">
        <v>9004300</v>
      </c>
      <c r="F6901" s="150" t="s">
        <v>24502</v>
      </c>
    </row>
    <row r="6902" spans="1:6" x14ac:dyDescent="0.15">
      <c r="A6902" s="150" t="s">
        <v>8813</v>
      </c>
      <c r="B6902" s="150" t="s">
        <v>19135</v>
      </c>
      <c r="C6902" s="150" t="s">
        <v>18437</v>
      </c>
      <c r="D6902" s="150">
        <v>54400</v>
      </c>
      <c r="E6902" s="150">
        <v>53400</v>
      </c>
      <c r="F6902" s="150" t="s">
        <v>22140</v>
      </c>
    </row>
    <row r="6903" spans="1:6" x14ac:dyDescent="0.15">
      <c r="A6903" s="150" t="s">
        <v>8814</v>
      </c>
      <c r="B6903" s="150" t="s">
        <v>19136</v>
      </c>
      <c r="C6903" s="150" t="s">
        <v>19137</v>
      </c>
      <c r="D6903" s="150">
        <v>421500</v>
      </c>
      <c r="E6903" s="150">
        <v>315500</v>
      </c>
      <c r="F6903" s="150" t="s">
        <v>28801</v>
      </c>
    </row>
    <row r="6904" spans="1:6" x14ac:dyDescent="0.15">
      <c r="A6904" s="150" t="s">
        <v>8815</v>
      </c>
      <c r="B6904" s="150" t="s">
        <v>19138</v>
      </c>
      <c r="C6904" s="150" t="s">
        <v>19139</v>
      </c>
      <c r="D6904" s="150">
        <v>299600</v>
      </c>
      <c r="E6904" s="150">
        <v>580300</v>
      </c>
      <c r="F6904" s="150" t="s">
        <v>33341</v>
      </c>
    </row>
    <row r="6905" spans="1:6" x14ac:dyDescent="0.15">
      <c r="A6905" s="150" t="s">
        <v>8816</v>
      </c>
      <c r="B6905" s="150" t="s">
        <v>19140</v>
      </c>
      <c r="C6905" s="150" t="s">
        <v>19141</v>
      </c>
      <c r="D6905" s="150">
        <v>318128</v>
      </c>
      <c r="E6905" s="150">
        <v>2793190</v>
      </c>
      <c r="F6905" s="150" t="s">
        <v>22067</v>
      </c>
    </row>
    <row r="6906" spans="1:6" x14ac:dyDescent="0.15">
      <c r="A6906" s="150" t="s">
        <v>8817</v>
      </c>
      <c r="B6906" s="150" t="s">
        <v>19142</v>
      </c>
      <c r="C6906" s="150" t="s">
        <v>19143</v>
      </c>
      <c r="D6906" s="150">
        <v>4082457.5</v>
      </c>
      <c r="E6906" s="150">
        <v>3637680</v>
      </c>
      <c r="F6906" s="150" t="s">
        <v>22129</v>
      </c>
    </row>
    <row r="6907" spans="1:6" x14ac:dyDescent="0.15">
      <c r="A6907" s="150" t="s">
        <v>8818</v>
      </c>
      <c r="B6907" s="150" t="s">
        <v>19144</v>
      </c>
      <c r="C6907" s="150" t="s">
        <v>17686</v>
      </c>
      <c r="D6907" s="150">
        <v>2865162</v>
      </c>
      <c r="E6907" s="150">
        <v>3805907</v>
      </c>
      <c r="F6907" s="150" t="s">
        <v>22051</v>
      </c>
    </row>
    <row r="6908" spans="1:6" x14ac:dyDescent="0.15">
      <c r="A6908" s="150" t="s">
        <v>8819</v>
      </c>
      <c r="B6908" s="150" t="s">
        <v>19145</v>
      </c>
      <c r="C6908" s="150" t="s">
        <v>19146</v>
      </c>
      <c r="D6908" s="150">
        <v>529980</v>
      </c>
      <c r="E6908" s="150">
        <v>1145420</v>
      </c>
      <c r="F6908" s="150" t="s">
        <v>22060</v>
      </c>
    </row>
    <row r="6909" spans="1:6" x14ac:dyDescent="0.15">
      <c r="A6909" s="150" t="s">
        <v>8820</v>
      </c>
      <c r="B6909" s="150" t="s">
        <v>19147</v>
      </c>
      <c r="C6909" s="150" t="s">
        <v>19148</v>
      </c>
      <c r="D6909" s="150">
        <v>635800</v>
      </c>
      <c r="E6909" s="150">
        <v>284460</v>
      </c>
      <c r="F6909" s="150" t="s">
        <v>24545</v>
      </c>
    </row>
    <row r="6910" spans="1:6" x14ac:dyDescent="0.15">
      <c r="A6910" s="150" t="s">
        <v>8821</v>
      </c>
      <c r="B6910" s="150" t="s">
        <v>19149</v>
      </c>
      <c r="C6910" s="150" t="s">
        <v>19150</v>
      </c>
      <c r="D6910" s="150">
        <v>5454900</v>
      </c>
      <c r="E6910" s="150">
        <v>3756340</v>
      </c>
      <c r="F6910" s="150" t="s">
        <v>22067</v>
      </c>
    </row>
    <row r="6911" spans="1:6" x14ac:dyDescent="0.15">
      <c r="A6911" s="150" t="s">
        <v>8822</v>
      </c>
      <c r="B6911" s="150" t="s">
        <v>19151</v>
      </c>
      <c r="C6911" s="150" t="s">
        <v>19152</v>
      </c>
      <c r="D6911" s="150">
        <v>18978249</v>
      </c>
      <c r="E6911" s="150">
        <v>22015534.5</v>
      </c>
      <c r="F6911" s="150" t="s">
        <v>33342</v>
      </c>
    </row>
    <row r="6912" spans="1:6" x14ac:dyDescent="0.15">
      <c r="A6912" s="150" t="s">
        <v>26874</v>
      </c>
      <c r="B6912" s="150" t="s">
        <v>19153</v>
      </c>
      <c r="C6912" s="150" t="s">
        <v>19154</v>
      </c>
      <c r="D6912" s="150">
        <v>259750</v>
      </c>
      <c r="E6912" s="150">
        <v>331740</v>
      </c>
      <c r="F6912" s="150" t="s">
        <v>33343</v>
      </c>
    </row>
    <row r="6913" spans="1:6" x14ac:dyDescent="0.15">
      <c r="A6913" s="150" t="s">
        <v>8824</v>
      </c>
      <c r="B6913" s="150" t="s">
        <v>765</v>
      </c>
      <c r="C6913" s="150" t="s">
        <v>1948</v>
      </c>
      <c r="D6913" s="150">
        <v>262000</v>
      </c>
      <c r="E6913" s="150">
        <v>99800</v>
      </c>
      <c r="F6913" s="150" t="s">
        <v>33275</v>
      </c>
    </row>
    <row r="6914" spans="1:6" x14ac:dyDescent="0.15">
      <c r="A6914" s="150" t="s">
        <v>8825</v>
      </c>
      <c r="B6914" s="150" t="s">
        <v>19155</v>
      </c>
      <c r="C6914" s="150" t="s">
        <v>19156</v>
      </c>
      <c r="D6914" s="150">
        <v>1842900</v>
      </c>
      <c r="E6914" s="150">
        <v>2382100</v>
      </c>
      <c r="F6914" s="150" t="s">
        <v>22074</v>
      </c>
    </row>
    <row r="6915" spans="1:6" x14ac:dyDescent="0.15">
      <c r="A6915" s="150" t="s">
        <v>8826</v>
      </c>
      <c r="B6915" s="150" t="s">
        <v>19157</v>
      </c>
      <c r="C6915" s="150" t="s">
        <v>19158</v>
      </c>
      <c r="D6915" s="150">
        <v>2085800</v>
      </c>
      <c r="E6915" s="150">
        <v>2135600</v>
      </c>
      <c r="F6915" s="150" t="s">
        <v>22172</v>
      </c>
    </row>
    <row r="6916" spans="1:6" x14ac:dyDescent="0.15">
      <c r="A6916" s="150" t="s">
        <v>8827</v>
      </c>
      <c r="B6916" s="150" t="s">
        <v>19159</v>
      </c>
      <c r="C6916" s="150" t="s">
        <v>19160</v>
      </c>
      <c r="D6916" s="150">
        <v>300448</v>
      </c>
      <c r="E6916" s="150">
        <v>357684</v>
      </c>
      <c r="F6916" s="150" t="s">
        <v>22053</v>
      </c>
    </row>
    <row r="6917" spans="1:6" x14ac:dyDescent="0.15">
      <c r="A6917" s="150" t="s">
        <v>8828</v>
      </c>
      <c r="B6917" s="150" t="s">
        <v>19161</v>
      </c>
      <c r="C6917" s="150" t="s">
        <v>19162</v>
      </c>
      <c r="D6917" s="150">
        <v>2577600</v>
      </c>
      <c r="E6917" s="150">
        <v>2587000</v>
      </c>
      <c r="F6917" s="150" t="s">
        <v>22060</v>
      </c>
    </row>
    <row r="6918" spans="1:6" x14ac:dyDescent="0.15">
      <c r="A6918" s="150" t="s">
        <v>8829</v>
      </c>
      <c r="B6918" s="150" t="s">
        <v>19163</v>
      </c>
      <c r="C6918" s="150" t="s">
        <v>19164</v>
      </c>
      <c r="D6918" s="150">
        <v>6037818</v>
      </c>
      <c r="E6918" s="150">
        <v>7238059</v>
      </c>
      <c r="F6918" s="150" t="s">
        <v>33344</v>
      </c>
    </row>
    <row r="6919" spans="1:6" x14ac:dyDescent="0.15">
      <c r="A6919" s="150" t="s">
        <v>23298</v>
      </c>
      <c r="B6919" s="150" t="s">
        <v>23299</v>
      </c>
      <c r="C6919" s="150" t="s">
        <v>17627</v>
      </c>
      <c r="D6919" s="150">
        <v>3609178</v>
      </c>
      <c r="E6919" s="150">
        <v>3609178</v>
      </c>
      <c r="F6919" s="150" t="s">
        <v>24467</v>
      </c>
    </row>
    <row r="6920" spans="1:6" x14ac:dyDescent="0.15">
      <c r="A6920" s="150" t="s">
        <v>23296</v>
      </c>
      <c r="B6920" s="150" t="s">
        <v>23297</v>
      </c>
      <c r="C6920" s="150" t="s">
        <v>15175</v>
      </c>
      <c r="D6920" s="150">
        <v>133294</v>
      </c>
      <c r="E6920" s="150">
        <v>181294</v>
      </c>
      <c r="F6920" s="150" t="s">
        <v>28160</v>
      </c>
    </row>
    <row r="6921" spans="1:6" x14ac:dyDescent="0.15">
      <c r="A6921" s="150" t="s">
        <v>23292</v>
      </c>
      <c r="B6921" s="150" t="s">
        <v>23293</v>
      </c>
      <c r="C6921" s="150" t="s">
        <v>24149</v>
      </c>
      <c r="D6921" s="150">
        <v>229515</v>
      </c>
      <c r="E6921" s="150">
        <v>231665</v>
      </c>
      <c r="F6921" s="150" t="s">
        <v>28801</v>
      </c>
    </row>
    <row r="6922" spans="1:6" x14ac:dyDescent="0.15">
      <c r="A6922" s="150" t="s">
        <v>23288</v>
      </c>
      <c r="B6922" s="150" t="s">
        <v>23289</v>
      </c>
      <c r="C6922" s="150" t="s">
        <v>24150</v>
      </c>
      <c r="D6922" s="150">
        <v>9399092</v>
      </c>
      <c r="E6922" s="150">
        <v>10692274</v>
      </c>
      <c r="F6922" s="150" t="s">
        <v>22100</v>
      </c>
    </row>
    <row r="6923" spans="1:6" x14ac:dyDescent="0.15">
      <c r="A6923" s="150" t="s">
        <v>23286</v>
      </c>
      <c r="B6923" s="150" t="s">
        <v>23287</v>
      </c>
      <c r="C6923" s="150" t="s">
        <v>24151</v>
      </c>
      <c r="D6923" s="150">
        <v>135057800</v>
      </c>
      <c r="E6923" s="150">
        <v>142374500</v>
      </c>
      <c r="F6923" s="150" t="s">
        <v>22082</v>
      </c>
    </row>
    <row r="6924" spans="1:6" x14ac:dyDescent="0.15">
      <c r="A6924" s="150" t="s">
        <v>23268</v>
      </c>
      <c r="B6924" s="150" t="s">
        <v>23269</v>
      </c>
      <c r="C6924" s="150" t="s">
        <v>24152</v>
      </c>
      <c r="D6924" s="150">
        <v>1275542</v>
      </c>
      <c r="E6924" s="150">
        <v>602810</v>
      </c>
      <c r="F6924" s="150" t="s">
        <v>22067</v>
      </c>
    </row>
    <row r="6925" spans="1:6" x14ac:dyDescent="0.15">
      <c r="A6925" s="150" t="s">
        <v>23266</v>
      </c>
      <c r="B6925" s="150" t="s">
        <v>23267</v>
      </c>
      <c r="C6925" s="150" t="s">
        <v>24153</v>
      </c>
      <c r="D6925" s="150">
        <v>1750833.5</v>
      </c>
      <c r="E6925" s="150">
        <v>341633.5</v>
      </c>
      <c r="F6925" s="150" t="s">
        <v>22051</v>
      </c>
    </row>
    <row r="6926" spans="1:6" x14ac:dyDescent="0.15">
      <c r="A6926" s="150" t="s">
        <v>23264</v>
      </c>
      <c r="B6926" s="150" t="s">
        <v>23265</v>
      </c>
      <c r="C6926" s="150" t="s">
        <v>24154</v>
      </c>
      <c r="D6926" s="150">
        <v>1778760</v>
      </c>
      <c r="E6926" s="150">
        <v>1905760</v>
      </c>
      <c r="F6926" s="150" t="s">
        <v>24581</v>
      </c>
    </row>
    <row r="6927" spans="1:6" x14ac:dyDescent="0.15">
      <c r="A6927" s="150" t="s">
        <v>23246</v>
      </c>
      <c r="B6927" s="150" t="s">
        <v>23247</v>
      </c>
      <c r="C6927" s="150" t="s">
        <v>24155</v>
      </c>
      <c r="D6927" s="150">
        <v>13.85</v>
      </c>
      <c r="E6927" s="150">
        <v>82839.03</v>
      </c>
      <c r="F6927" s="150" t="s">
        <v>27031</v>
      </c>
    </row>
    <row r="6928" spans="1:6" x14ac:dyDescent="0.15">
      <c r="A6928" s="150" t="s">
        <v>23240</v>
      </c>
      <c r="B6928" s="150" t="s">
        <v>23241</v>
      </c>
      <c r="C6928" s="150" t="s">
        <v>24156</v>
      </c>
      <c r="D6928" s="150">
        <v>2685000</v>
      </c>
      <c r="E6928" s="150">
        <v>3847000</v>
      </c>
      <c r="F6928" s="150" t="s">
        <v>22067</v>
      </c>
    </row>
    <row r="6929" spans="1:6" x14ac:dyDescent="0.15">
      <c r="A6929" s="150" t="s">
        <v>23238</v>
      </c>
      <c r="B6929" s="150" t="s">
        <v>23239</v>
      </c>
      <c r="C6929" s="150" t="s">
        <v>24157</v>
      </c>
      <c r="D6929" s="150">
        <v>4419</v>
      </c>
      <c r="E6929" s="150">
        <v>39390</v>
      </c>
      <c r="F6929" s="150" t="s">
        <v>22049</v>
      </c>
    </row>
    <row r="6930" spans="1:6" x14ac:dyDescent="0.15">
      <c r="A6930" s="150" t="s">
        <v>23228</v>
      </c>
      <c r="B6930" s="150" t="s">
        <v>23229</v>
      </c>
      <c r="C6930" s="150" t="s">
        <v>17663</v>
      </c>
      <c r="D6930" s="150">
        <v>623800</v>
      </c>
      <c r="E6930" s="150">
        <v>142000</v>
      </c>
      <c r="F6930" s="150" t="s">
        <v>28157</v>
      </c>
    </row>
    <row r="6931" spans="1:6" x14ac:dyDescent="0.15">
      <c r="A6931" s="150" t="s">
        <v>23226</v>
      </c>
      <c r="B6931" s="150" t="s">
        <v>23227</v>
      </c>
      <c r="C6931" s="150" t="s">
        <v>24158</v>
      </c>
      <c r="D6931" s="150">
        <v>40890.199999999997</v>
      </c>
      <c r="E6931" s="150">
        <v>172603.38</v>
      </c>
      <c r="F6931" s="150" t="s">
        <v>22053</v>
      </c>
    </row>
    <row r="6932" spans="1:6" x14ac:dyDescent="0.15">
      <c r="A6932" s="150" t="s">
        <v>23216</v>
      </c>
      <c r="B6932" s="150" t="s">
        <v>23217</v>
      </c>
      <c r="C6932" s="150" t="s">
        <v>24159</v>
      </c>
      <c r="D6932" s="150">
        <v>492720</v>
      </c>
      <c r="E6932" s="150">
        <v>791080</v>
      </c>
      <c r="F6932" s="150" t="s">
        <v>22154</v>
      </c>
    </row>
    <row r="6933" spans="1:6" x14ac:dyDescent="0.15">
      <c r="A6933" s="150" t="s">
        <v>23206</v>
      </c>
      <c r="B6933" s="150" t="s">
        <v>23207</v>
      </c>
      <c r="C6933" s="150" t="s">
        <v>24160</v>
      </c>
      <c r="D6933" s="150">
        <v>1713615</v>
      </c>
      <c r="E6933" s="150">
        <v>5840158</v>
      </c>
      <c r="F6933" s="150" t="s">
        <v>33345</v>
      </c>
    </row>
    <row r="6934" spans="1:6" x14ac:dyDescent="0.15">
      <c r="A6934" s="150" t="s">
        <v>23200</v>
      </c>
      <c r="B6934" s="150" t="s">
        <v>23201</v>
      </c>
      <c r="C6934" s="150" t="s">
        <v>24161</v>
      </c>
      <c r="D6934" s="150">
        <v>2955124</v>
      </c>
      <c r="E6934" s="150">
        <v>4480690</v>
      </c>
      <c r="F6934" s="150" t="s">
        <v>33346</v>
      </c>
    </row>
    <row r="6935" spans="1:6" x14ac:dyDescent="0.15">
      <c r="A6935" s="150" t="s">
        <v>26515</v>
      </c>
      <c r="B6935" s="150" t="s">
        <v>23195</v>
      </c>
      <c r="C6935" s="150" t="s">
        <v>24162</v>
      </c>
      <c r="D6935" s="150">
        <v>658300</v>
      </c>
      <c r="E6935" s="150">
        <v>964400</v>
      </c>
      <c r="F6935" s="150" t="s">
        <v>22067</v>
      </c>
    </row>
    <row r="6936" spans="1:6" x14ac:dyDescent="0.15">
      <c r="A6936" s="150" t="s">
        <v>23192</v>
      </c>
      <c r="B6936" s="150" t="s">
        <v>23193</v>
      </c>
      <c r="C6936" s="150" t="s">
        <v>1972</v>
      </c>
      <c r="D6936" s="150">
        <v>13372057</v>
      </c>
      <c r="E6936" s="150">
        <v>5342375</v>
      </c>
      <c r="F6936" s="150" t="s">
        <v>22067</v>
      </c>
    </row>
    <row r="6937" spans="1:6" x14ac:dyDescent="0.15">
      <c r="A6937" s="150" t="s">
        <v>23186</v>
      </c>
      <c r="B6937" s="150" t="s">
        <v>23187</v>
      </c>
      <c r="C6937" s="150" t="s">
        <v>24163</v>
      </c>
      <c r="D6937" s="150">
        <v>2156550</v>
      </c>
      <c r="E6937" s="150">
        <v>5625004</v>
      </c>
      <c r="F6937" s="150" t="s">
        <v>27888</v>
      </c>
    </row>
    <row r="6938" spans="1:6" x14ac:dyDescent="0.15">
      <c r="A6938" s="150" t="s">
        <v>23184</v>
      </c>
      <c r="B6938" s="150" t="s">
        <v>23185</v>
      </c>
      <c r="C6938" s="150" t="s">
        <v>24164</v>
      </c>
      <c r="D6938" s="150">
        <v>74562.5</v>
      </c>
      <c r="E6938" s="150">
        <v>532125</v>
      </c>
      <c r="F6938" s="150" t="s">
        <v>33347</v>
      </c>
    </row>
    <row r="6939" spans="1:6" x14ac:dyDescent="0.15">
      <c r="A6939" s="150" t="s">
        <v>24165</v>
      </c>
      <c r="B6939" s="150" t="s">
        <v>33348</v>
      </c>
      <c r="C6939" s="150" t="s">
        <v>24166</v>
      </c>
      <c r="D6939" s="150">
        <v>773108</v>
      </c>
      <c r="E6939" s="150">
        <v>5761747</v>
      </c>
      <c r="F6939" s="150" t="s">
        <v>33349</v>
      </c>
    </row>
    <row r="6940" spans="1:6" x14ac:dyDescent="0.15">
      <c r="A6940" s="150" t="s">
        <v>23182</v>
      </c>
      <c r="B6940" s="150" t="s">
        <v>23183</v>
      </c>
      <c r="C6940" s="150" t="s">
        <v>24168</v>
      </c>
      <c r="D6940" s="150">
        <v>2546500</v>
      </c>
      <c r="E6940" s="150">
        <v>2213000</v>
      </c>
      <c r="F6940" s="150" t="s">
        <v>22107</v>
      </c>
    </row>
    <row r="6941" spans="1:6" x14ac:dyDescent="0.15">
      <c r="A6941" s="150" t="s">
        <v>23166</v>
      </c>
      <c r="B6941" s="150" t="s">
        <v>23167</v>
      </c>
      <c r="C6941" s="150" t="s">
        <v>24169</v>
      </c>
      <c r="D6941" s="150">
        <v>17300</v>
      </c>
      <c r="E6941" s="150">
        <v>16300</v>
      </c>
      <c r="F6941" s="150" t="s">
        <v>22103</v>
      </c>
    </row>
    <row r="6942" spans="1:6" x14ac:dyDescent="0.15">
      <c r="A6942" s="150" t="s">
        <v>23162</v>
      </c>
      <c r="B6942" s="150" t="s">
        <v>23163</v>
      </c>
      <c r="C6942" s="150" t="s">
        <v>24170</v>
      </c>
      <c r="D6942" s="150">
        <v>109608</v>
      </c>
      <c r="E6942" s="150">
        <v>46462</v>
      </c>
      <c r="F6942" s="150" t="s">
        <v>30908</v>
      </c>
    </row>
    <row r="6943" spans="1:6" x14ac:dyDescent="0.15">
      <c r="A6943" s="150" t="s">
        <v>23160</v>
      </c>
      <c r="B6943" s="150" t="s">
        <v>23161</v>
      </c>
      <c r="C6943" s="150" t="s">
        <v>24171</v>
      </c>
      <c r="D6943" s="150">
        <v>717231</v>
      </c>
      <c r="E6943" s="150">
        <v>1906746</v>
      </c>
      <c r="F6943" s="150" t="s">
        <v>24460</v>
      </c>
    </row>
    <row r="6944" spans="1:6" x14ac:dyDescent="0.15">
      <c r="A6944" s="150" t="s">
        <v>23154</v>
      </c>
      <c r="B6944" s="150" t="s">
        <v>23155</v>
      </c>
      <c r="C6944" s="150" t="s">
        <v>24172</v>
      </c>
      <c r="D6944" s="150">
        <v>1213930</v>
      </c>
      <c r="E6944" s="150">
        <v>1961455</v>
      </c>
      <c r="F6944" s="150" t="s">
        <v>22078</v>
      </c>
    </row>
    <row r="6945" spans="1:6" x14ac:dyDescent="0.15">
      <c r="A6945" s="150" t="s">
        <v>23146</v>
      </c>
      <c r="B6945" s="150" t="s">
        <v>23147</v>
      </c>
      <c r="C6945" s="150" t="s">
        <v>33350</v>
      </c>
      <c r="D6945" s="150">
        <v>63071967.200000003</v>
      </c>
      <c r="E6945" s="150">
        <v>63094101.600000001</v>
      </c>
      <c r="F6945" s="150" t="s">
        <v>33351</v>
      </c>
    </row>
    <row r="6946" spans="1:6" x14ac:dyDescent="0.15">
      <c r="A6946" s="150" t="s">
        <v>23142</v>
      </c>
      <c r="B6946" s="150" t="s">
        <v>23143</v>
      </c>
      <c r="C6946" s="150" t="s">
        <v>24174</v>
      </c>
      <c r="D6946" s="150">
        <v>966000</v>
      </c>
      <c r="E6946" s="150">
        <v>1333499</v>
      </c>
      <c r="F6946" s="150" t="s">
        <v>33352</v>
      </c>
    </row>
    <row r="6947" spans="1:6" x14ac:dyDescent="0.15">
      <c r="A6947" s="150" t="s">
        <v>23112</v>
      </c>
      <c r="B6947" s="150" t="s">
        <v>23113</v>
      </c>
      <c r="C6947" s="150" t="s">
        <v>1940</v>
      </c>
      <c r="D6947" s="150">
        <v>2959999.6</v>
      </c>
      <c r="E6947" s="150">
        <v>1657999.7</v>
      </c>
      <c r="F6947" s="150" t="s">
        <v>33353</v>
      </c>
    </row>
    <row r="6948" spans="1:6" x14ac:dyDescent="0.15">
      <c r="A6948" s="150" t="s">
        <v>23110</v>
      </c>
      <c r="B6948" s="150" t="s">
        <v>23111</v>
      </c>
      <c r="C6948" s="150" t="s">
        <v>24175</v>
      </c>
      <c r="D6948" s="150">
        <v>9055</v>
      </c>
      <c r="E6948" s="150">
        <v>9641</v>
      </c>
      <c r="F6948" s="150" t="s">
        <v>18774</v>
      </c>
    </row>
    <row r="6949" spans="1:6" x14ac:dyDescent="0.15">
      <c r="A6949" s="150" t="s">
        <v>23108</v>
      </c>
      <c r="B6949" s="150" t="s">
        <v>33354</v>
      </c>
      <c r="C6949" s="150" t="s">
        <v>24176</v>
      </c>
      <c r="D6949" s="150">
        <v>588000</v>
      </c>
      <c r="E6949" s="150">
        <v>1541200</v>
      </c>
      <c r="F6949" s="150" t="s">
        <v>22074</v>
      </c>
    </row>
    <row r="6950" spans="1:6" x14ac:dyDescent="0.15">
      <c r="A6950" s="150" t="s">
        <v>23106</v>
      </c>
      <c r="B6950" s="150" t="s">
        <v>23107</v>
      </c>
      <c r="C6950" s="150" t="s">
        <v>14201</v>
      </c>
      <c r="D6950" s="150">
        <v>3549558.4</v>
      </c>
      <c r="E6950" s="150">
        <v>5426019.2000000002</v>
      </c>
      <c r="F6950" s="150" t="s">
        <v>22077</v>
      </c>
    </row>
    <row r="6951" spans="1:6" x14ac:dyDescent="0.15">
      <c r="A6951" s="150" t="s">
        <v>23104</v>
      </c>
      <c r="B6951" s="150" t="s">
        <v>23105</v>
      </c>
      <c r="C6951" s="150" t="s">
        <v>24177</v>
      </c>
      <c r="D6951" s="150">
        <v>109000</v>
      </c>
      <c r="E6951" s="150">
        <v>43800</v>
      </c>
      <c r="F6951" s="150" t="s">
        <v>22140</v>
      </c>
    </row>
    <row r="6952" spans="1:6" x14ac:dyDescent="0.15">
      <c r="A6952" s="150" t="s">
        <v>23102</v>
      </c>
      <c r="B6952" s="150" t="s">
        <v>23103</v>
      </c>
      <c r="C6952" s="150" t="s">
        <v>24178</v>
      </c>
      <c r="D6952" s="150">
        <v>8958000</v>
      </c>
      <c r="E6952" s="150">
        <v>23899000</v>
      </c>
      <c r="F6952" s="150" t="s">
        <v>24465</v>
      </c>
    </row>
    <row r="6953" spans="1:6" x14ac:dyDescent="0.15">
      <c r="A6953" s="150" t="s">
        <v>23094</v>
      </c>
      <c r="B6953" s="150" t="s">
        <v>23095</v>
      </c>
      <c r="C6953" s="150" t="s">
        <v>24179</v>
      </c>
      <c r="D6953" s="150">
        <v>91290</v>
      </c>
      <c r="E6953" s="150">
        <v>161750</v>
      </c>
      <c r="F6953" s="150" t="s">
        <v>22107</v>
      </c>
    </row>
    <row r="6954" spans="1:6" x14ac:dyDescent="0.15">
      <c r="A6954" s="150" t="s">
        <v>23076</v>
      </c>
      <c r="B6954" s="150" t="s">
        <v>23077</v>
      </c>
      <c r="C6954" s="150" t="s">
        <v>24180</v>
      </c>
      <c r="D6954" s="150">
        <v>35612442</v>
      </c>
      <c r="E6954" s="150">
        <v>10537339.800000001</v>
      </c>
      <c r="F6954" s="150" t="s">
        <v>33355</v>
      </c>
    </row>
    <row r="6955" spans="1:6" x14ac:dyDescent="0.15">
      <c r="A6955" s="150" t="s">
        <v>23064</v>
      </c>
      <c r="B6955" s="150" t="s">
        <v>23065</v>
      </c>
      <c r="C6955" s="150" t="s">
        <v>24181</v>
      </c>
      <c r="D6955" s="150">
        <v>8164160</v>
      </c>
      <c r="E6955" s="150">
        <v>9130616</v>
      </c>
      <c r="F6955" s="150" t="s">
        <v>22111</v>
      </c>
    </row>
    <row r="6956" spans="1:6" x14ac:dyDescent="0.15">
      <c r="A6956" s="150" t="s">
        <v>23060</v>
      </c>
      <c r="B6956" s="150" t="s">
        <v>23061</v>
      </c>
      <c r="C6956" s="150" t="s">
        <v>1654</v>
      </c>
      <c r="D6956" s="150">
        <v>163680</v>
      </c>
      <c r="E6956" s="150">
        <v>61920</v>
      </c>
      <c r="F6956" s="150" t="s">
        <v>26960</v>
      </c>
    </row>
    <row r="6957" spans="1:6" x14ac:dyDescent="0.15">
      <c r="A6957" s="150" t="s">
        <v>23058</v>
      </c>
      <c r="B6957" s="150" t="s">
        <v>23059</v>
      </c>
      <c r="C6957" s="150" t="s">
        <v>24182</v>
      </c>
      <c r="D6957" s="150">
        <v>70716800</v>
      </c>
      <c r="E6957" s="150">
        <v>78077080</v>
      </c>
      <c r="F6957" s="150" t="s">
        <v>33356</v>
      </c>
    </row>
    <row r="6958" spans="1:6" x14ac:dyDescent="0.15">
      <c r="A6958" s="150" t="s">
        <v>23056</v>
      </c>
      <c r="B6958" s="150" t="s">
        <v>23057</v>
      </c>
      <c r="C6958" s="150" t="s">
        <v>24183</v>
      </c>
      <c r="D6958" s="150">
        <v>70437600</v>
      </c>
      <c r="E6958" s="150">
        <v>132500000</v>
      </c>
      <c r="F6958" s="150" t="s">
        <v>33356</v>
      </c>
    </row>
    <row r="6959" spans="1:6" x14ac:dyDescent="0.15">
      <c r="A6959" s="150" t="s">
        <v>23054</v>
      </c>
      <c r="B6959" s="150" t="s">
        <v>23055</v>
      </c>
      <c r="C6959" s="150" t="s">
        <v>24184</v>
      </c>
      <c r="D6959" s="150">
        <v>171300</v>
      </c>
      <c r="E6959" s="150">
        <v>104300</v>
      </c>
      <c r="F6959" s="150" t="s">
        <v>14062</v>
      </c>
    </row>
    <row r="6960" spans="1:6" x14ac:dyDescent="0.15">
      <c r="A6960" s="150" t="s">
        <v>23050</v>
      </c>
      <c r="B6960" s="150" t="s">
        <v>23051</v>
      </c>
      <c r="C6960" s="150" t="s">
        <v>24185</v>
      </c>
      <c r="D6960" s="150">
        <v>437056</v>
      </c>
      <c r="E6960" s="150">
        <v>328957.02</v>
      </c>
      <c r="F6960" s="150" t="s">
        <v>14062</v>
      </c>
    </row>
    <row r="6961" spans="1:6" x14ac:dyDescent="0.15">
      <c r="A6961" s="150" t="s">
        <v>23048</v>
      </c>
      <c r="B6961" s="150" t="s">
        <v>23049</v>
      </c>
      <c r="C6961" s="150" t="s">
        <v>24186</v>
      </c>
      <c r="D6961" s="150">
        <v>390050.7</v>
      </c>
      <c r="E6961" s="150">
        <v>342871.2</v>
      </c>
      <c r="F6961" s="150" t="s">
        <v>22053</v>
      </c>
    </row>
    <row r="6962" spans="1:6" x14ac:dyDescent="0.15">
      <c r="A6962" s="150" t="s">
        <v>26873</v>
      </c>
      <c r="B6962" s="150" t="s">
        <v>23047</v>
      </c>
      <c r="C6962" s="150" t="s">
        <v>24187</v>
      </c>
      <c r="D6962" s="150">
        <v>6842623</v>
      </c>
      <c r="E6962" s="150">
        <v>7467935</v>
      </c>
      <c r="F6962" s="150" t="s">
        <v>33152</v>
      </c>
    </row>
    <row r="6963" spans="1:6" x14ac:dyDescent="0.15">
      <c r="A6963" s="150" t="s">
        <v>23039</v>
      </c>
      <c r="B6963" s="150" t="s">
        <v>23040</v>
      </c>
      <c r="C6963" s="150" t="s">
        <v>24188</v>
      </c>
      <c r="D6963" s="150">
        <v>5217940</v>
      </c>
      <c r="E6963" s="150">
        <v>6736650</v>
      </c>
      <c r="F6963" s="150" t="s">
        <v>24460</v>
      </c>
    </row>
    <row r="6964" spans="1:6" x14ac:dyDescent="0.15">
      <c r="A6964" s="150" t="s">
        <v>23037</v>
      </c>
      <c r="B6964" s="150" t="s">
        <v>23038</v>
      </c>
      <c r="C6964" s="150" t="s">
        <v>24189</v>
      </c>
      <c r="D6964" s="150">
        <v>59700</v>
      </c>
      <c r="E6964" s="150">
        <v>57300</v>
      </c>
      <c r="F6964" s="150" t="s">
        <v>33357</v>
      </c>
    </row>
    <row r="6965" spans="1:6" x14ac:dyDescent="0.15">
      <c r="A6965" s="150" t="s">
        <v>23035</v>
      </c>
      <c r="B6965" s="150" t="s">
        <v>23036</v>
      </c>
      <c r="C6965" s="150" t="s">
        <v>24190</v>
      </c>
      <c r="D6965" s="150">
        <v>927786920</v>
      </c>
      <c r="E6965" s="150">
        <v>1664359680</v>
      </c>
      <c r="F6965" s="150" t="s">
        <v>24496</v>
      </c>
    </row>
    <row r="6966" spans="1:6" x14ac:dyDescent="0.15">
      <c r="A6966" s="150" t="s">
        <v>23033</v>
      </c>
      <c r="B6966" s="150" t="s">
        <v>23034</v>
      </c>
      <c r="C6966" s="150" t="s">
        <v>24191</v>
      </c>
      <c r="D6966" s="150">
        <v>2711137.2</v>
      </c>
      <c r="E6966" s="150">
        <v>3170894.2</v>
      </c>
      <c r="F6966" s="150" t="s">
        <v>24530</v>
      </c>
    </row>
    <row r="6967" spans="1:6" x14ac:dyDescent="0.15">
      <c r="A6967" s="150" t="s">
        <v>23031</v>
      </c>
      <c r="B6967" s="150" t="s">
        <v>23032</v>
      </c>
      <c r="C6967" s="150" t="s">
        <v>24182</v>
      </c>
      <c r="D6967" s="150">
        <v>41374800</v>
      </c>
      <c r="E6967" s="150">
        <v>78077080</v>
      </c>
      <c r="F6967" s="150" t="s">
        <v>33356</v>
      </c>
    </row>
    <row r="6968" spans="1:6" x14ac:dyDescent="0.15">
      <c r="A6968" s="150" t="s">
        <v>23029</v>
      </c>
      <c r="B6968" s="150" t="s">
        <v>23030</v>
      </c>
      <c r="C6968" s="150" t="s">
        <v>24192</v>
      </c>
      <c r="D6968" s="150">
        <v>229300</v>
      </c>
      <c r="E6968" s="150">
        <v>286250</v>
      </c>
      <c r="F6968" s="150" t="s">
        <v>18774</v>
      </c>
    </row>
    <row r="6969" spans="1:6" x14ac:dyDescent="0.15">
      <c r="A6969" s="150" t="s">
        <v>23021</v>
      </c>
      <c r="B6969" s="150" t="s">
        <v>23022</v>
      </c>
      <c r="C6969" s="150" t="s">
        <v>24193</v>
      </c>
      <c r="D6969" s="150">
        <v>9006746</v>
      </c>
      <c r="E6969" s="150">
        <v>9500847</v>
      </c>
      <c r="F6969" s="150" t="s">
        <v>33358</v>
      </c>
    </row>
    <row r="6970" spans="1:6" x14ac:dyDescent="0.15">
      <c r="A6970" s="150" t="s">
        <v>23015</v>
      </c>
      <c r="B6970" s="150" t="s">
        <v>23016</v>
      </c>
      <c r="C6970" s="150" t="s">
        <v>24194</v>
      </c>
      <c r="D6970" s="150">
        <v>137997500</v>
      </c>
      <c r="E6970" s="150">
        <v>139716500</v>
      </c>
      <c r="F6970" s="150" t="s">
        <v>28396</v>
      </c>
    </row>
    <row r="6971" spans="1:6" x14ac:dyDescent="0.15">
      <c r="A6971" s="150" t="s">
        <v>23005</v>
      </c>
      <c r="B6971" s="150" t="s">
        <v>23006</v>
      </c>
      <c r="C6971" s="150" t="s">
        <v>24195</v>
      </c>
      <c r="D6971" s="150">
        <v>54818</v>
      </c>
      <c r="E6971" s="150">
        <v>73680</v>
      </c>
      <c r="F6971" s="150" t="s">
        <v>22104</v>
      </c>
    </row>
    <row r="6972" spans="1:6" x14ac:dyDescent="0.15">
      <c r="A6972" s="150" t="s">
        <v>23003</v>
      </c>
      <c r="B6972" s="150" t="s">
        <v>23004</v>
      </c>
      <c r="C6972" s="150" t="s">
        <v>24196</v>
      </c>
      <c r="D6972" s="150">
        <v>225000</v>
      </c>
      <c r="E6972" s="150">
        <v>195000</v>
      </c>
      <c r="F6972" s="150" t="s">
        <v>22052</v>
      </c>
    </row>
    <row r="6973" spans="1:6" x14ac:dyDescent="0.15">
      <c r="A6973" s="150" t="s">
        <v>23001</v>
      </c>
      <c r="B6973" s="150" t="s">
        <v>23002</v>
      </c>
      <c r="C6973" s="150" t="s">
        <v>24197</v>
      </c>
      <c r="D6973" s="150">
        <v>1050629000</v>
      </c>
      <c r="E6973" s="150">
        <v>1056726000</v>
      </c>
      <c r="F6973" s="150" t="s">
        <v>28396</v>
      </c>
    </row>
    <row r="6974" spans="1:6" x14ac:dyDescent="0.15">
      <c r="A6974" s="150" t="s">
        <v>22999</v>
      </c>
      <c r="B6974" s="150" t="s">
        <v>23000</v>
      </c>
      <c r="C6974" s="150" t="s">
        <v>17239</v>
      </c>
      <c r="D6974" s="150">
        <v>125000</v>
      </c>
      <c r="E6974" s="150">
        <v>250000</v>
      </c>
      <c r="F6974" s="150" t="s">
        <v>33359</v>
      </c>
    </row>
    <row r="6975" spans="1:6" x14ac:dyDescent="0.15">
      <c r="A6975" s="150" t="s">
        <v>22997</v>
      </c>
      <c r="B6975" s="150" t="s">
        <v>22998</v>
      </c>
      <c r="C6975" s="150" t="s">
        <v>24160</v>
      </c>
      <c r="D6975" s="150">
        <v>808407</v>
      </c>
      <c r="E6975" s="150">
        <v>1201003</v>
      </c>
      <c r="F6975" s="150" t="s">
        <v>24488</v>
      </c>
    </row>
    <row r="6976" spans="1:6" x14ac:dyDescent="0.15">
      <c r="A6976" s="150" t="s">
        <v>22995</v>
      </c>
      <c r="B6976" s="150" t="s">
        <v>22996</v>
      </c>
      <c r="C6976" s="150" t="s">
        <v>15523</v>
      </c>
      <c r="D6976" s="150">
        <v>2365</v>
      </c>
      <c r="E6976" s="150">
        <v>26930</v>
      </c>
      <c r="F6976" s="150" t="s">
        <v>24675</v>
      </c>
    </row>
    <row r="6977" spans="1:6" x14ac:dyDescent="0.15">
      <c r="A6977" s="150" t="s">
        <v>22993</v>
      </c>
      <c r="B6977" s="150" t="s">
        <v>22994</v>
      </c>
      <c r="C6977" s="150" t="s">
        <v>24199</v>
      </c>
      <c r="D6977" s="150">
        <v>2626800</v>
      </c>
      <c r="E6977" s="150">
        <v>2367200</v>
      </c>
      <c r="F6977" s="150" t="s">
        <v>27378</v>
      </c>
    </row>
    <row r="6978" spans="1:6" x14ac:dyDescent="0.15">
      <c r="A6978" s="150" t="s">
        <v>22971</v>
      </c>
      <c r="B6978" s="150" t="s">
        <v>22972</v>
      </c>
      <c r="C6978" s="150" t="s">
        <v>24200</v>
      </c>
      <c r="D6978" s="150">
        <v>495900</v>
      </c>
      <c r="E6978" s="150">
        <v>1141750</v>
      </c>
      <c r="F6978" s="150" t="s">
        <v>22172</v>
      </c>
    </row>
    <row r="6979" spans="1:6" x14ac:dyDescent="0.15">
      <c r="A6979" s="150" t="s">
        <v>22969</v>
      </c>
      <c r="B6979" s="150" t="s">
        <v>22970</v>
      </c>
      <c r="C6979" s="150" t="s">
        <v>24201</v>
      </c>
      <c r="D6979" s="150">
        <v>462717000</v>
      </c>
      <c r="E6979" s="150">
        <v>472630000</v>
      </c>
      <c r="F6979" s="150" t="s">
        <v>28396</v>
      </c>
    </row>
    <row r="6980" spans="1:6" x14ac:dyDescent="0.15">
      <c r="A6980" s="150" t="s">
        <v>22967</v>
      </c>
      <c r="B6980" s="150" t="s">
        <v>22968</v>
      </c>
      <c r="C6980" s="150" t="s">
        <v>24202</v>
      </c>
      <c r="D6980" s="150">
        <v>521500</v>
      </c>
      <c r="E6980" s="150">
        <v>315500</v>
      </c>
      <c r="F6980" s="150" t="s">
        <v>28801</v>
      </c>
    </row>
    <row r="6981" spans="1:6" x14ac:dyDescent="0.15">
      <c r="A6981" s="150" t="s">
        <v>22965</v>
      </c>
      <c r="B6981" s="150" t="s">
        <v>22966</v>
      </c>
      <c r="C6981" s="150" t="s">
        <v>24203</v>
      </c>
      <c r="D6981" s="150">
        <v>71900</v>
      </c>
      <c r="E6981" s="150">
        <v>57300</v>
      </c>
      <c r="F6981" s="150" t="s">
        <v>22140</v>
      </c>
    </row>
    <row r="6982" spans="1:6" x14ac:dyDescent="0.15">
      <c r="A6982" s="150" t="s">
        <v>22953</v>
      </c>
      <c r="B6982" s="150" t="s">
        <v>22954</v>
      </c>
      <c r="C6982" s="150" t="s">
        <v>24204</v>
      </c>
      <c r="D6982" s="150">
        <v>46697</v>
      </c>
      <c r="E6982" s="150">
        <v>76375</v>
      </c>
      <c r="F6982" s="150" t="s">
        <v>22171</v>
      </c>
    </row>
    <row r="6983" spans="1:6" x14ac:dyDescent="0.15">
      <c r="A6983" s="150" t="s">
        <v>22951</v>
      </c>
      <c r="B6983" s="150" t="s">
        <v>22952</v>
      </c>
      <c r="C6983" s="150" t="s">
        <v>24205</v>
      </c>
      <c r="D6983" s="150">
        <v>56045</v>
      </c>
      <c r="E6983" s="150">
        <v>66590</v>
      </c>
      <c r="F6983" s="150" t="s">
        <v>22129</v>
      </c>
    </row>
    <row r="6984" spans="1:6" x14ac:dyDescent="0.15">
      <c r="A6984" s="150" t="s">
        <v>22947</v>
      </c>
      <c r="B6984" s="150" t="s">
        <v>22948</v>
      </c>
      <c r="C6984" s="150" t="s">
        <v>24206</v>
      </c>
      <c r="D6984" s="150">
        <v>5049827</v>
      </c>
      <c r="E6984" s="150">
        <v>6117130</v>
      </c>
      <c r="F6984" s="150" t="s">
        <v>22129</v>
      </c>
    </row>
    <row r="6985" spans="1:6" x14ac:dyDescent="0.15">
      <c r="A6985" s="150" t="s">
        <v>22945</v>
      </c>
      <c r="B6985" s="150" t="s">
        <v>22946</v>
      </c>
      <c r="C6985" s="150" t="s">
        <v>24207</v>
      </c>
      <c r="D6985" s="150">
        <v>7344206.1600000001</v>
      </c>
      <c r="E6985" s="150">
        <v>9425144</v>
      </c>
      <c r="F6985" s="150" t="s">
        <v>33360</v>
      </c>
    </row>
    <row r="6986" spans="1:6" x14ac:dyDescent="0.15">
      <c r="A6986" s="150" t="s">
        <v>22929</v>
      </c>
      <c r="B6986" s="150" t="s">
        <v>22930</v>
      </c>
      <c r="C6986" s="150" t="s">
        <v>24208</v>
      </c>
      <c r="D6986" s="150">
        <v>1500000</v>
      </c>
      <c r="E6986" s="150">
        <v>59707548</v>
      </c>
      <c r="F6986" s="150" t="s">
        <v>33361</v>
      </c>
    </row>
    <row r="6987" spans="1:6" x14ac:dyDescent="0.15">
      <c r="A6987" s="150" t="s">
        <v>22927</v>
      </c>
      <c r="B6987" s="150" t="s">
        <v>22928</v>
      </c>
      <c r="C6987" s="150" t="s">
        <v>24209</v>
      </c>
      <c r="D6987" s="150">
        <v>13624.24</v>
      </c>
      <c r="E6987" s="150">
        <v>26283.84</v>
      </c>
      <c r="F6987" s="150" t="s">
        <v>33362</v>
      </c>
    </row>
    <row r="6988" spans="1:6" x14ac:dyDescent="0.15">
      <c r="A6988" s="150" t="s">
        <v>22907</v>
      </c>
      <c r="B6988" s="150" t="s">
        <v>22908</v>
      </c>
      <c r="C6988" s="150" t="s">
        <v>24210</v>
      </c>
      <c r="D6988" s="150">
        <v>260168</v>
      </c>
      <c r="E6988" s="150">
        <v>311905</v>
      </c>
      <c r="F6988" s="150" t="s">
        <v>33363</v>
      </c>
    </row>
    <row r="6989" spans="1:6" x14ac:dyDescent="0.15">
      <c r="A6989" s="150" t="s">
        <v>22905</v>
      </c>
      <c r="B6989" s="150" t="s">
        <v>22906</v>
      </c>
      <c r="C6989" s="150" t="s">
        <v>24211</v>
      </c>
      <c r="D6989" s="150">
        <v>1557200</v>
      </c>
      <c r="E6989" s="150">
        <v>1478200</v>
      </c>
      <c r="F6989" s="150" t="s">
        <v>24525</v>
      </c>
    </row>
    <row r="6990" spans="1:6" x14ac:dyDescent="0.15">
      <c r="A6990" s="150" t="s">
        <v>22899</v>
      </c>
      <c r="B6990" s="150" t="s">
        <v>22900</v>
      </c>
      <c r="C6990" s="150" t="s">
        <v>24212</v>
      </c>
      <c r="D6990" s="150">
        <v>14724</v>
      </c>
      <c r="E6990" s="150">
        <v>822</v>
      </c>
      <c r="F6990" s="150" t="s">
        <v>22140</v>
      </c>
    </row>
    <row r="6991" spans="1:6" x14ac:dyDescent="0.15">
      <c r="A6991" s="150" t="s">
        <v>22889</v>
      </c>
      <c r="B6991" s="150" t="s">
        <v>22890</v>
      </c>
      <c r="C6991" s="150" t="s">
        <v>24213</v>
      </c>
      <c r="D6991" s="150">
        <v>230375</v>
      </c>
      <c r="E6991" s="150">
        <v>277875</v>
      </c>
      <c r="F6991" s="150" t="s">
        <v>28801</v>
      </c>
    </row>
    <row r="6992" spans="1:6" x14ac:dyDescent="0.15">
      <c r="A6992" s="150" t="s">
        <v>22887</v>
      </c>
      <c r="B6992" s="150" t="s">
        <v>22888</v>
      </c>
      <c r="C6992" s="150" t="s">
        <v>24214</v>
      </c>
      <c r="D6992" s="150">
        <v>20401</v>
      </c>
      <c r="E6992" s="150">
        <v>22094</v>
      </c>
      <c r="F6992" s="150" t="s">
        <v>14062</v>
      </c>
    </row>
    <row r="6993" spans="1:6" x14ac:dyDescent="0.15">
      <c r="A6993" s="150" t="s">
        <v>22873</v>
      </c>
      <c r="B6993" s="150" t="s">
        <v>22874</v>
      </c>
      <c r="C6993" s="150" t="s">
        <v>24215</v>
      </c>
      <c r="D6993" s="150">
        <v>113225</v>
      </c>
      <c r="E6993" s="150">
        <v>3910</v>
      </c>
      <c r="F6993" s="150" t="s">
        <v>24738</v>
      </c>
    </row>
    <row r="6994" spans="1:6" x14ac:dyDescent="0.15">
      <c r="A6994" s="150" t="s">
        <v>22871</v>
      </c>
      <c r="B6994" s="150" t="s">
        <v>22872</v>
      </c>
      <c r="C6994" s="150" t="s">
        <v>24216</v>
      </c>
      <c r="D6994" s="150">
        <v>7945654.2999999998</v>
      </c>
      <c r="E6994" s="150">
        <v>8239009.7800000003</v>
      </c>
      <c r="F6994" s="150" t="s">
        <v>27935</v>
      </c>
    </row>
    <row r="6995" spans="1:6" x14ac:dyDescent="0.15">
      <c r="A6995" s="150" t="s">
        <v>22869</v>
      </c>
      <c r="B6995" s="150" t="s">
        <v>22870</v>
      </c>
      <c r="C6995" s="150" t="s">
        <v>14415</v>
      </c>
      <c r="D6995" s="150">
        <v>392074</v>
      </c>
      <c r="E6995" s="150">
        <v>297674</v>
      </c>
      <c r="F6995" s="150" t="s">
        <v>27915</v>
      </c>
    </row>
    <row r="6996" spans="1:6" x14ac:dyDescent="0.15">
      <c r="A6996" s="150" t="s">
        <v>22867</v>
      </c>
      <c r="B6996" s="150" t="s">
        <v>22868</v>
      </c>
      <c r="C6996" s="150" t="s">
        <v>17686</v>
      </c>
      <c r="D6996" s="150">
        <v>3655000</v>
      </c>
      <c r="E6996" s="150">
        <v>7603100</v>
      </c>
      <c r="F6996" s="150" t="s">
        <v>33351</v>
      </c>
    </row>
    <row r="6997" spans="1:6" x14ac:dyDescent="0.15">
      <c r="A6997" s="150" t="s">
        <v>22865</v>
      </c>
      <c r="B6997" s="150" t="s">
        <v>22866</v>
      </c>
      <c r="C6997" s="150" t="s">
        <v>24217</v>
      </c>
      <c r="D6997" s="150">
        <v>1656</v>
      </c>
      <c r="E6997" s="150">
        <v>73530</v>
      </c>
      <c r="F6997" s="150" t="s">
        <v>22111</v>
      </c>
    </row>
    <row r="6998" spans="1:6" x14ac:dyDescent="0.15">
      <c r="A6998" s="150" t="s">
        <v>22863</v>
      </c>
      <c r="B6998" s="150" t="s">
        <v>22864</v>
      </c>
      <c r="C6998" s="150" t="s">
        <v>24218</v>
      </c>
      <c r="D6998" s="150">
        <v>310100</v>
      </c>
      <c r="E6998" s="150">
        <v>560800</v>
      </c>
      <c r="F6998" s="150" t="s">
        <v>22103</v>
      </c>
    </row>
    <row r="6999" spans="1:6" x14ac:dyDescent="0.15">
      <c r="A6999" s="150" t="s">
        <v>22849</v>
      </c>
      <c r="B6999" s="150" t="s">
        <v>22850</v>
      </c>
      <c r="C6999" s="150" t="s">
        <v>24219</v>
      </c>
      <c r="D6999" s="150">
        <v>2031500</v>
      </c>
      <c r="E6999" s="150">
        <v>5757500</v>
      </c>
      <c r="F6999" s="150" t="s">
        <v>33364</v>
      </c>
    </row>
    <row r="7000" spans="1:6" x14ac:dyDescent="0.15">
      <c r="A7000" s="150" t="s">
        <v>22847</v>
      </c>
      <c r="B7000" s="150" t="s">
        <v>22848</v>
      </c>
      <c r="C7000" s="150" t="s">
        <v>24220</v>
      </c>
      <c r="D7000" s="150">
        <v>190600</v>
      </c>
      <c r="E7000" s="150">
        <v>62500</v>
      </c>
      <c r="F7000" s="150" t="s">
        <v>22161</v>
      </c>
    </row>
    <row r="7001" spans="1:6" x14ac:dyDescent="0.15">
      <c r="A7001" s="150" t="s">
        <v>22845</v>
      </c>
      <c r="B7001" s="150" t="s">
        <v>22846</v>
      </c>
      <c r="C7001" s="150" t="s">
        <v>24221</v>
      </c>
      <c r="D7001" s="150">
        <v>449930</v>
      </c>
      <c r="E7001" s="150">
        <v>444930</v>
      </c>
      <c r="F7001" s="150" t="s">
        <v>22059</v>
      </c>
    </row>
    <row r="7002" spans="1:6" x14ac:dyDescent="0.15">
      <c r="A7002" s="150" t="s">
        <v>22843</v>
      </c>
      <c r="B7002" s="150" t="s">
        <v>22844</v>
      </c>
      <c r="C7002" s="150" t="s">
        <v>1961</v>
      </c>
      <c r="D7002" s="150">
        <v>460773.52</v>
      </c>
      <c r="E7002" s="150">
        <v>675186.14</v>
      </c>
      <c r="F7002" s="150" t="s">
        <v>18774</v>
      </c>
    </row>
    <row r="7003" spans="1:6" x14ac:dyDescent="0.15">
      <c r="A7003" s="150" t="s">
        <v>22841</v>
      </c>
      <c r="B7003" s="150" t="s">
        <v>22842</v>
      </c>
      <c r="C7003" s="150" t="s">
        <v>24222</v>
      </c>
      <c r="D7003" s="150">
        <v>530082.07999999996</v>
      </c>
      <c r="E7003" s="150">
        <v>636300</v>
      </c>
      <c r="F7003" s="150" t="s">
        <v>28406</v>
      </c>
    </row>
    <row r="7004" spans="1:6" x14ac:dyDescent="0.15">
      <c r="A7004" s="150" t="s">
        <v>22839</v>
      </c>
      <c r="B7004" s="150" t="s">
        <v>22840</v>
      </c>
      <c r="C7004" s="150" t="s">
        <v>24222</v>
      </c>
      <c r="D7004" s="150">
        <v>561734.07999999996</v>
      </c>
      <c r="E7004" s="150">
        <v>636300</v>
      </c>
      <c r="F7004" s="150" t="s">
        <v>28406</v>
      </c>
    </row>
    <row r="7005" spans="1:6" x14ac:dyDescent="0.15">
      <c r="A7005" s="150" t="s">
        <v>22831</v>
      </c>
      <c r="B7005" s="150" t="s">
        <v>22832</v>
      </c>
      <c r="C7005" s="150" t="s">
        <v>24223</v>
      </c>
      <c r="D7005" s="150">
        <v>2842313</v>
      </c>
      <c r="E7005" s="150">
        <v>1953159</v>
      </c>
      <c r="F7005" s="150" t="s">
        <v>22161</v>
      </c>
    </row>
    <row r="7006" spans="1:6" x14ac:dyDescent="0.15">
      <c r="A7006" s="150" t="s">
        <v>22823</v>
      </c>
      <c r="B7006" s="150" t="s">
        <v>22824</v>
      </c>
      <c r="C7006" s="150" t="s">
        <v>24224</v>
      </c>
      <c r="D7006" s="150">
        <v>1855550</v>
      </c>
      <c r="E7006" s="150">
        <v>711260</v>
      </c>
      <c r="F7006" s="150" t="s">
        <v>24487</v>
      </c>
    </row>
    <row r="7007" spans="1:6" x14ac:dyDescent="0.15">
      <c r="A7007" s="150" t="s">
        <v>22821</v>
      </c>
      <c r="B7007" s="150" t="s">
        <v>22822</v>
      </c>
      <c r="C7007" s="150" t="s">
        <v>24225</v>
      </c>
      <c r="D7007" s="150">
        <v>326620</v>
      </c>
      <c r="E7007" s="150">
        <v>576725</v>
      </c>
      <c r="F7007" s="150" t="s">
        <v>22103</v>
      </c>
    </row>
    <row r="7008" spans="1:6" x14ac:dyDescent="0.15">
      <c r="A7008" s="150" t="s">
        <v>22819</v>
      </c>
      <c r="B7008" s="150" t="s">
        <v>22820</v>
      </c>
      <c r="C7008" s="150" t="s">
        <v>24226</v>
      </c>
      <c r="D7008" s="150">
        <v>310612</v>
      </c>
      <c r="E7008" s="150">
        <v>1134693</v>
      </c>
      <c r="F7008" s="150" t="s">
        <v>33363</v>
      </c>
    </row>
    <row r="7009" spans="1:6" x14ac:dyDescent="0.15">
      <c r="A7009" s="150" t="s">
        <v>22817</v>
      </c>
      <c r="B7009" s="150" t="s">
        <v>22818</v>
      </c>
      <c r="C7009" s="150" t="s">
        <v>24227</v>
      </c>
      <c r="D7009" s="150">
        <v>1155375</v>
      </c>
      <c r="E7009" s="150">
        <v>755375</v>
      </c>
      <c r="F7009" s="150" t="s">
        <v>33365</v>
      </c>
    </row>
    <row r="7010" spans="1:6" x14ac:dyDescent="0.15">
      <c r="A7010" s="150" t="s">
        <v>22813</v>
      </c>
      <c r="B7010" s="150" t="s">
        <v>22814</v>
      </c>
      <c r="C7010" s="150" t="s">
        <v>24228</v>
      </c>
      <c r="D7010" s="150">
        <v>5670700</v>
      </c>
      <c r="E7010" s="150">
        <v>5261600</v>
      </c>
      <c r="F7010" s="150" t="s">
        <v>33366</v>
      </c>
    </row>
    <row r="7011" spans="1:6" x14ac:dyDescent="0.15">
      <c r="A7011" s="150" t="s">
        <v>22805</v>
      </c>
      <c r="B7011" s="150" t="s">
        <v>22806</v>
      </c>
      <c r="C7011" s="150" t="s">
        <v>24229</v>
      </c>
      <c r="D7011" s="150">
        <v>91092</v>
      </c>
      <c r="E7011" s="150">
        <v>41082</v>
      </c>
      <c r="F7011" s="150" t="s">
        <v>24493</v>
      </c>
    </row>
    <row r="7012" spans="1:6" x14ac:dyDescent="0.15">
      <c r="A7012" s="150" t="s">
        <v>22785</v>
      </c>
      <c r="B7012" s="150" t="s">
        <v>22786</v>
      </c>
      <c r="C7012" s="150" t="s">
        <v>24230</v>
      </c>
      <c r="D7012" s="150">
        <v>155278</v>
      </c>
      <c r="E7012" s="150">
        <v>159449</v>
      </c>
      <c r="F7012" s="150" t="s">
        <v>14062</v>
      </c>
    </row>
    <row r="7013" spans="1:6" x14ac:dyDescent="0.15">
      <c r="A7013" s="150" t="s">
        <v>22775</v>
      </c>
      <c r="B7013" s="150" t="s">
        <v>22776</v>
      </c>
      <c r="C7013" s="150" t="s">
        <v>24231</v>
      </c>
      <c r="D7013" s="150">
        <v>236173600</v>
      </c>
      <c r="E7013" s="150">
        <v>242006900</v>
      </c>
      <c r="F7013" s="150" t="s">
        <v>27715</v>
      </c>
    </row>
    <row r="7014" spans="1:6" x14ac:dyDescent="0.15">
      <c r="A7014" s="150" t="s">
        <v>22773</v>
      </c>
      <c r="B7014" s="150" t="s">
        <v>22774</v>
      </c>
      <c r="C7014" s="150" t="s">
        <v>24232</v>
      </c>
      <c r="D7014" s="150">
        <v>361910</v>
      </c>
      <c r="E7014" s="150">
        <v>606275</v>
      </c>
      <c r="F7014" s="150" t="s">
        <v>29146</v>
      </c>
    </row>
    <row r="7015" spans="1:6" x14ac:dyDescent="0.15">
      <c r="A7015" s="150" t="s">
        <v>22761</v>
      </c>
      <c r="B7015" s="150" t="s">
        <v>22762</v>
      </c>
      <c r="C7015" s="150" t="s">
        <v>24233</v>
      </c>
      <c r="D7015" s="150">
        <v>747550</v>
      </c>
      <c r="E7015" s="150">
        <v>516320</v>
      </c>
      <c r="F7015" s="150" t="s">
        <v>27192</v>
      </c>
    </row>
    <row r="7016" spans="1:6" x14ac:dyDescent="0.15">
      <c r="A7016" s="150" t="s">
        <v>22755</v>
      </c>
      <c r="B7016" s="150" t="s">
        <v>22756</v>
      </c>
      <c r="C7016" s="150" t="s">
        <v>24234</v>
      </c>
      <c r="D7016" s="150">
        <v>76300</v>
      </c>
      <c r="E7016" s="150">
        <v>71600</v>
      </c>
      <c r="F7016" s="150" t="s">
        <v>22154</v>
      </c>
    </row>
    <row r="7017" spans="1:6" x14ac:dyDescent="0.15">
      <c r="A7017" s="150" t="s">
        <v>22753</v>
      </c>
      <c r="B7017" s="150" t="s">
        <v>22754</v>
      </c>
      <c r="C7017" s="150" t="s">
        <v>24235</v>
      </c>
      <c r="D7017" s="150">
        <v>105655</v>
      </c>
      <c r="E7017" s="150">
        <v>163512.20000000001</v>
      </c>
      <c r="F7017" s="150" t="s">
        <v>22095</v>
      </c>
    </row>
    <row r="7018" spans="1:6" x14ac:dyDescent="0.15">
      <c r="A7018" s="150" t="s">
        <v>22726</v>
      </c>
      <c r="B7018" s="150" t="s">
        <v>22727</v>
      </c>
      <c r="C7018" s="150" t="s">
        <v>24236</v>
      </c>
      <c r="D7018" s="150">
        <v>509360</v>
      </c>
      <c r="E7018" s="150">
        <v>129630</v>
      </c>
      <c r="F7018" s="150" t="s">
        <v>22067</v>
      </c>
    </row>
    <row r="7019" spans="1:6" x14ac:dyDescent="0.15">
      <c r="A7019" s="150" t="s">
        <v>22724</v>
      </c>
      <c r="B7019" s="150" t="s">
        <v>22725</v>
      </c>
      <c r="C7019" s="150" t="s">
        <v>23917</v>
      </c>
      <c r="D7019" s="150">
        <v>94955000</v>
      </c>
      <c r="E7019" s="150">
        <v>109955000</v>
      </c>
      <c r="F7019" s="150" t="s">
        <v>26491</v>
      </c>
    </row>
    <row r="7020" spans="1:6" x14ac:dyDescent="0.15">
      <c r="A7020" s="150" t="s">
        <v>22718</v>
      </c>
      <c r="B7020" s="150" t="s">
        <v>22719</v>
      </c>
      <c r="C7020" s="150" t="s">
        <v>24237</v>
      </c>
      <c r="D7020" s="150">
        <v>1121646</v>
      </c>
      <c r="E7020" s="150">
        <v>2120004</v>
      </c>
      <c r="F7020" s="150" t="s">
        <v>22128</v>
      </c>
    </row>
    <row r="7021" spans="1:6" x14ac:dyDescent="0.15">
      <c r="A7021" s="150" t="s">
        <v>22712</v>
      </c>
      <c r="B7021" s="150" t="s">
        <v>22713</v>
      </c>
      <c r="C7021" s="150" t="s">
        <v>24238</v>
      </c>
      <c r="D7021" s="150">
        <v>490104</v>
      </c>
      <c r="E7021" s="150">
        <v>602504</v>
      </c>
      <c r="F7021" s="150" t="s">
        <v>33367</v>
      </c>
    </row>
    <row r="7022" spans="1:6" x14ac:dyDescent="0.15">
      <c r="A7022" s="150" t="s">
        <v>22700</v>
      </c>
      <c r="B7022" s="150" t="s">
        <v>22701</v>
      </c>
      <c r="C7022" s="150" t="s">
        <v>2265</v>
      </c>
      <c r="D7022" s="150">
        <v>6883731</v>
      </c>
      <c r="E7022" s="150">
        <v>6243731</v>
      </c>
      <c r="F7022" s="150" t="s">
        <v>33368</v>
      </c>
    </row>
    <row r="7023" spans="1:6" x14ac:dyDescent="0.15">
      <c r="A7023" s="150" t="s">
        <v>22698</v>
      </c>
      <c r="B7023" s="150" t="s">
        <v>22699</v>
      </c>
      <c r="C7023" s="150" t="s">
        <v>24239</v>
      </c>
      <c r="D7023" s="150">
        <v>14756000</v>
      </c>
      <c r="E7023" s="150">
        <v>8761000</v>
      </c>
      <c r="F7023" s="150" t="s">
        <v>27073</v>
      </c>
    </row>
    <row r="7024" spans="1:6" x14ac:dyDescent="0.15">
      <c r="A7024" s="150" t="s">
        <v>22696</v>
      </c>
      <c r="B7024" s="150" t="s">
        <v>22697</v>
      </c>
      <c r="C7024" s="150" t="s">
        <v>24240</v>
      </c>
      <c r="D7024" s="150">
        <v>27722800</v>
      </c>
      <c r="E7024" s="150">
        <v>63780000</v>
      </c>
      <c r="F7024" s="150" t="s">
        <v>24581</v>
      </c>
    </row>
    <row r="7025" spans="1:6" x14ac:dyDescent="0.15">
      <c r="A7025" s="150" t="s">
        <v>22694</v>
      </c>
      <c r="B7025" s="150" t="s">
        <v>22695</v>
      </c>
      <c r="C7025" s="150" t="s">
        <v>24241</v>
      </c>
      <c r="D7025" s="150">
        <v>4359000</v>
      </c>
      <c r="E7025" s="150">
        <v>5050000</v>
      </c>
      <c r="F7025" s="150" t="s">
        <v>31061</v>
      </c>
    </row>
    <row r="7026" spans="1:6" x14ac:dyDescent="0.15">
      <c r="A7026" s="150" t="s">
        <v>22690</v>
      </c>
      <c r="B7026" s="150" t="s">
        <v>22691</v>
      </c>
      <c r="C7026" s="150" t="s">
        <v>24242</v>
      </c>
      <c r="D7026" s="150">
        <v>158000</v>
      </c>
      <c r="E7026" s="150">
        <v>215480</v>
      </c>
      <c r="F7026" s="150" t="s">
        <v>27234</v>
      </c>
    </row>
    <row r="7027" spans="1:6" x14ac:dyDescent="0.15">
      <c r="A7027" s="150" t="s">
        <v>22668</v>
      </c>
      <c r="B7027" s="150" t="s">
        <v>22669</v>
      </c>
      <c r="C7027" s="150" t="s">
        <v>24243</v>
      </c>
      <c r="D7027" s="150">
        <v>1452</v>
      </c>
      <c r="E7027" s="150">
        <v>6280</v>
      </c>
      <c r="F7027" s="150" t="s">
        <v>14062</v>
      </c>
    </row>
    <row r="7028" spans="1:6" x14ac:dyDescent="0.15">
      <c r="A7028" s="150" t="s">
        <v>22666</v>
      </c>
      <c r="B7028" s="150" t="s">
        <v>22667</v>
      </c>
      <c r="C7028" s="150" t="s">
        <v>23637</v>
      </c>
      <c r="D7028" s="150">
        <v>1053256</v>
      </c>
      <c r="E7028" s="150">
        <v>1276449</v>
      </c>
      <c r="F7028" s="150" t="s">
        <v>27787</v>
      </c>
    </row>
    <row r="7029" spans="1:6" x14ac:dyDescent="0.15">
      <c r="A7029" s="150" t="s">
        <v>22652</v>
      </c>
      <c r="B7029" s="150" t="s">
        <v>22653</v>
      </c>
      <c r="C7029" s="150" t="s">
        <v>19291</v>
      </c>
      <c r="D7029" s="150">
        <v>1830750</v>
      </c>
      <c r="E7029" s="150">
        <v>2129545.6</v>
      </c>
      <c r="F7029" s="150" t="s">
        <v>33369</v>
      </c>
    </row>
    <row r="7030" spans="1:6" x14ac:dyDescent="0.15">
      <c r="A7030" s="150" t="s">
        <v>22650</v>
      </c>
      <c r="B7030" s="150" t="s">
        <v>22651</v>
      </c>
      <c r="C7030" s="150" t="s">
        <v>24245</v>
      </c>
      <c r="D7030" s="150">
        <v>934105</v>
      </c>
      <c r="E7030" s="150">
        <v>1246210</v>
      </c>
      <c r="F7030" s="150" t="s">
        <v>22103</v>
      </c>
    </row>
    <row r="7031" spans="1:6" x14ac:dyDescent="0.15">
      <c r="A7031" s="150" t="s">
        <v>22648</v>
      </c>
      <c r="B7031" s="150" t="s">
        <v>22649</v>
      </c>
      <c r="C7031" s="150" t="s">
        <v>24246</v>
      </c>
      <c r="D7031" s="150">
        <v>42520413</v>
      </c>
      <c r="E7031" s="150">
        <v>47283674</v>
      </c>
      <c r="F7031" s="150" t="s">
        <v>22098</v>
      </c>
    </row>
    <row r="7032" spans="1:6" x14ac:dyDescent="0.15">
      <c r="A7032" s="150" t="s">
        <v>22646</v>
      </c>
      <c r="B7032" s="150" t="s">
        <v>22647</v>
      </c>
      <c r="C7032" s="150" t="s">
        <v>24247</v>
      </c>
      <c r="D7032" s="150">
        <v>1446325</v>
      </c>
      <c r="E7032" s="150">
        <v>809325</v>
      </c>
      <c r="F7032" s="150" t="s">
        <v>22131</v>
      </c>
    </row>
    <row r="7033" spans="1:6" x14ac:dyDescent="0.15">
      <c r="A7033" s="150" t="s">
        <v>22640</v>
      </c>
      <c r="B7033" s="150" t="s">
        <v>22641</v>
      </c>
      <c r="C7033" s="150" t="s">
        <v>16240</v>
      </c>
      <c r="D7033" s="150">
        <v>10861</v>
      </c>
      <c r="E7033" s="150">
        <v>19886</v>
      </c>
      <c r="F7033" s="150" t="s">
        <v>33370</v>
      </c>
    </row>
    <row r="7034" spans="1:6" x14ac:dyDescent="0.15">
      <c r="A7034" s="150" t="s">
        <v>22634</v>
      </c>
      <c r="B7034" s="150" t="s">
        <v>22635</v>
      </c>
      <c r="C7034" s="150" t="s">
        <v>24248</v>
      </c>
      <c r="D7034" s="150">
        <v>1387771</v>
      </c>
      <c r="E7034" s="150">
        <v>155823.20000000001</v>
      </c>
      <c r="F7034" s="150" t="s">
        <v>14062</v>
      </c>
    </row>
    <row r="7035" spans="1:6" x14ac:dyDescent="0.15">
      <c r="A7035" s="150" t="s">
        <v>22622</v>
      </c>
      <c r="B7035" s="150" t="s">
        <v>22623</v>
      </c>
      <c r="C7035" s="150" t="s">
        <v>24249</v>
      </c>
      <c r="D7035" s="150">
        <v>16427154</v>
      </c>
      <c r="E7035" s="150">
        <v>15404874.5</v>
      </c>
      <c r="F7035" s="150" t="s">
        <v>33339</v>
      </c>
    </row>
    <row r="7036" spans="1:6" x14ac:dyDescent="0.15">
      <c r="A7036" s="150" t="s">
        <v>22620</v>
      </c>
      <c r="B7036" s="150" t="s">
        <v>22621</v>
      </c>
      <c r="C7036" s="150" t="s">
        <v>24250</v>
      </c>
      <c r="D7036" s="150">
        <v>65100</v>
      </c>
      <c r="E7036" s="150">
        <v>56500</v>
      </c>
      <c r="F7036" s="150" t="s">
        <v>24530</v>
      </c>
    </row>
    <row r="7037" spans="1:6" x14ac:dyDescent="0.15">
      <c r="A7037" s="150" t="s">
        <v>22616</v>
      </c>
      <c r="B7037" s="150" t="s">
        <v>22617</v>
      </c>
      <c r="C7037" s="150" t="s">
        <v>24251</v>
      </c>
      <c r="D7037" s="150">
        <v>25484900</v>
      </c>
      <c r="E7037" s="150">
        <v>52748700</v>
      </c>
      <c r="F7037" s="150" t="s">
        <v>31591</v>
      </c>
    </row>
    <row r="7038" spans="1:6" x14ac:dyDescent="0.15">
      <c r="A7038" s="150" t="s">
        <v>22614</v>
      </c>
      <c r="B7038" s="150" t="s">
        <v>22615</v>
      </c>
      <c r="C7038" s="150" t="s">
        <v>24172</v>
      </c>
      <c r="D7038" s="150">
        <v>1354164</v>
      </c>
      <c r="E7038" s="150">
        <v>1429604</v>
      </c>
      <c r="F7038" s="150" t="s">
        <v>27378</v>
      </c>
    </row>
    <row r="7039" spans="1:6" x14ac:dyDescent="0.15">
      <c r="A7039" s="150" t="s">
        <v>22612</v>
      </c>
      <c r="B7039" s="150" t="s">
        <v>22613</v>
      </c>
      <c r="C7039" s="150" t="s">
        <v>24252</v>
      </c>
      <c r="D7039" s="150">
        <v>5194520</v>
      </c>
      <c r="E7039" s="150">
        <v>3648920</v>
      </c>
      <c r="F7039" s="150" t="s">
        <v>27378</v>
      </c>
    </row>
    <row r="7040" spans="1:6" x14ac:dyDescent="0.15">
      <c r="A7040" s="150" t="s">
        <v>22608</v>
      </c>
      <c r="B7040" s="150" t="s">
        <v>22609</v>
      </c>
      <c r="C7040" s="150" t="s">
        <v>24253</v>
      </c>
      <c r="D7040" s="150">
        <v>506102</v>
      </c>
      <c r="E7040" s="150">
        <v>666500</v>
      </c>
      <c r="F7040" s="150" t="s">
        <v>22154</v>
      </c>
    </row>
    <row r="7041" spans="1:6" x14ac:dyDescent="0.15">
      <c r="A7041" s="150" t="s">
        <v>22606</v>
      </c>
      <c r="B7041" s="150" t="s">
        <v>22607</v>
      </c>
      <c r="C7041" s="150" t="s">
        <v>24254</v>
      </c>
      <c r="D7041" s="150">
        <v>8097128</v>
      </c>
      <c r="E7041" s="150">
        <v>8231890</v>
      </c>
      <c r="F7041" s="150" t="s">
        <v>24530</v>
      </c>
    </row>
    <row r="7042" spans="1:6" x14ac:dyDescent="0.15">
      <c r="A7042" s="150" t="s">
        <v>22604</v>
      </c>
      <c r="B7042" s="150" t="s">
        <v>22605</v>
      </c>
      <c r="C7042" s="150" t="s">
        <v>24255</v>
      </c>
      <c r="D7042" s="150">
        <v>3498000</v>
      </c>
      <c r="E7042" s="150">
        <v>4317000</v>
      </c>
      <c r="F7042" s="150" t="s">
        <v>22052</v>
      </c>
    </row>
    <row r="7043" spans="1:6" x14ac:dyDescent="0.15">
      <c r="A7043" s="150" t="s">
        <v>22594</v>
      </c>
      <c r="B7043" s="150" t="s">
        <v>22595</v>
      </c>
      <c r="C7043" s="150" t="s">
        <v>24256</v>
      </c>
      <c r="D7043" s="150">
        <v>5567138</v>
      </c>
      <c r="E7043" s="150">
        <v>5586456</v>
      </c>
      <c r="F7043" s="150" t="s">
        <v>33371</v>
      </c>
    </row>
    <row r="7044" spans="1:6" x14ac:dyDescent="0.15">
      <c r="A7044" s="150" t="s">
        <v>22590</v>
      </c>
      <c r="B7044" s="150" t="s">
        <v>22591</v>
      </c>
      <c r="C7044" s="150" t="s">
        <v>13257</v>
      </c>
      <c r="D7044" s="150">
        <v>8442429</v>
      </c>
      <c r="E7044" s="150">
        <v>10398809.199999999</v>
      </c>
      <c r="F7044" s="150" t="s">
        <v>24641</v>
      </c>
    </row>
    <row r="7045" spans="1:6" x14ac:dyDescent="0.15">
      <c r="A7045" s="150" t="s">
        <v>33372</v>
      </c>
      <c r="B7045" s="150" t="s">
        <v>33373</v>
      </c>
      <c r="C7045" s="150" t="s">
        <v>33374</v>
      </c>
      <c r="D7045" s="150">
        <v>2725068</v>
      </c>
      <c r="E7045" s="150">
        <v>2095162</v>
      </c>
      <c r="F7045" s="150" t="s">
        <v>27988</v>
      </c>
    </row>
    <row r="7046" spans="1:6" x14ac:dyDescent="0.15">
      <c r="A7046" s="150" t="s">
        <v>33375</v>
      </c>
      <c r="B7046" s="150" t="s">
        <v>33376</v>
      </c>
      <c r="C7046" s="150" t="s">
        <v>24203</v>
      </c>
      <c r="D7046" s="150">
        <v>64400</v>
      </c>
      <c r="E7046" s="150">
        <v>58300</v>
      </c>
      <c r="F7046" s="150" t="s">
        <v>27737</v>
      </c>
    </row>
    <row r="7047" spans="1:6" x14ac:dyDescent="0.15">
      <c r="A7047" s="150" t="s">
        <v>33377</v>
      </c>
      <c r="B7047" s="150" t="s">
        <v>33378</v>
      </c>
      <c r="C7047" s="150" t="s">
        <v>33379</v>
      </c>
      <c r="D7047" s="150">
        <v>3725000</v>
      </c>
      <c r="E7047" s="150">
        <v>6167500</v>
      </c>
      <c r="F7047" s="150" t="s">
        <v>33380</v>
      </c>
    </row>
    <row r="7048" spans="1:6" x14ac:dyDescent="0.15">
      <c r="A7048" s="150" t="s">
        <v>33381</v>
      </c>
      <c r="B7048" s="150" t="s">
        <v>33382</v>
      </c>
      <c r="C7048" s="150" t="s">
        <v>33383</v>
      </c>
      <c r="D7048" s="150">
        <v>3658</v>
      </c>
      <c r="E7048" s="150">
        <v>1788</v>
      </c>
      <c r="F7048" s="150" t="s">
        <v>30888</v>
      </c>
    </row>
    <row r="7049" spans="1:6" x14ac:dyDescent="0.15">
      <c r="A7049" s="150" t="s">
        <v>33384</v>
      </c>
      <c r="B7049" s="150" t="s">
        <v>33385</v>
      </c>
      <c r="C7049" s="150" t="s">
        <v>15532</v>
      </c>
      <c r="D7049" s="150">
        <v>1151800</v>
      </c>
      <c r="E7049" s="150">
        <v>5586600</v>
      </c>
      <c r="F7049" s="150" t="s">
        <v>33386</v>
      </c>
    </row>
    <row r="7050" spans="1:6" x14ac:dyDescent="0.15">
      <c r="A7050" s="150" t="s">
        <v>33387</v>
      </c>
      <c r="B7050" s="150" t="s">
        <v>33388</v>
      </c>
      <c r="C7050" s="150" t="s">
        <v>23899</v>
      </c>
      <c r="D7050" s="150">
        <v>69524</v>
      </c>
      <c r="E7050" s="150">
        <v>116029</v>
      </c>
      <c r="F7050" s="150" t="s">
        <v>14062</v>
      </c>
    </row>
    <row r="7051" spans="1:6" x14ac:dyDescent="0.15">
      <c r="A7051" s="150" t="s">
        <v>33389</v>
      </c>
      <c r="B7051" s="150" t="s">
        <v>33390</v>
      </c>
      <c r="C7051" s="150" t="s">
        <v>18372</v>
      </c>
      <c r="D7051" s="150">
        <v>537800</v>
      </c>
      <c r="E7051" s="150">
        <v>607000</v>
      </c>
      <c r="F7051" s="150" t="s">
        <v>22161</v>
      </c>
    </row>
    <row r="7052" spans="1:6" x14ac:dyDescent="0.15">
      <c r="A7052" s="150" t="s">
        <v>33391</v>
      </c>
      <c r="B7052" s="150" t="s">
        <v>33392</v>
      </c>
      <c r="C7052" s="150" t="s">
        <v>33393</v>
      </c>
      <c r="D7052" s="150">
        <v>5081238</v>
      </c>
      <c r="E7052" s="150">
        <v>4808038</v>
      </c>
      <c r="F7052" s="150" t="s">
        <v>22081</v>
      </c>
    </row>
    <row r="7053" spans="1:6" x14ac:dyDescent="0.15">
      <c r="A7053" s="150" t="s">
        <v>33394</v>
      </c>
      <c r="B7053" s="150" t="s">
        <v>33395</v>
      </c>
      <c r="C7053" s="150" t="s">
        <v>33396</v>
      </c>
      <c r="D7053" s="150">
        <v>175095</v>
      </c>
      <c r="E7053" s="150">
        <v>340750</v>
      </c>
      <c r="F7053" s="150" t="s">
        <v>22102</v>
      </c>
    </row>
    <row r="7054" spans="1:6" x14ac:dyDescent="0.15">
      <c r="A7054" s="150" t="s">
        <v>33397</v>
      </c>
      <c r="B7054" s="150" t="s">
        <v>33398</v>
      </c>
      <c r="C7054" s="150" t="s">
        <v>33399</v>
      </c>
      <c r="D7054" s="150">
        <v>457050</v>
      </c>
      <c r="E7054" s="150">
        <v>468600</v>
      </c>
      <c r="F7054" s="150" t="s">
        <v>33311</v>
      </c>
    </row>
    <row r="7055" spans="1:6" x14ac:dyDescent="0.15">
      <c r="A7055" s="150" t="s">
        <v>33400</v>
      </c>
      <c r="B7055" s="150" t="s">
        <v>33401</v>
      </c>
      <c r="C7055" s="150" t="s">
        <v>2131</v>
      </c>
      <c r="D7055" s="150">
        <v>123110</v>
      </c>
      <c r="E7055" s="150">
        <v>126580</v>
      </c>
      <c r="F7055" s="150" t="s">
        <v>22172</v>
      </c>
    </row>
    <row r="7056" spans="1:6" x14ac:dyDescent="0.15">
      <c r="A7056" s="150" t="s">
        <v>33402</v>
      </c>
      <c r="B7056" s="150" t="s">
        <v>33403</v>
      </c>
      <c r="C7056" s="150" t="s">
        <v>33404</v>
      </c>
      <c r="D7056" s="150">
        <v>29840298</v>
      </c>
      <c r="E7056" s="150">
        <v>35192592</v>
      </c>
      <c r="F7056" s="150" t="s">
        <v>33405</v>
      </c>
    </row>
    <row r="7057" spans="1:6" x14ac:dyDescent="0.15">
      <c r="A7057" s="150" t="s">
        <v>33406</v>
      </c>
      <c r="B7057" s="150" t="s">
        <v>33407</v>
      </c>
      <c r="C7057" s="150" t="s">
        <v>2232</v>
      </c>
      <c r="D7057" s="150">
        <v>228200</v>
      </c>
      <c r="E7057" s="150">
        <v>396420</v>
      </c>
      <c r="F7057" s="150" t="s">
        <v>24665</v>
      </c>
    </row>
    <row r="7058" spans="1:6" x14ac:dyDescent="0.15">
      <c r="A7058" s="150" t="s">
        <v>33408</v>
      </c>
      <c r="B7058" s="150" t="s">
        <v>33409</v>
      </c>
      <c r="C7058" s="150" t="s">
        <v>33410</v>
      </c>
      <c r="D7058" s="150">
        <v>422083</v>
      </c>
      <c r="E7058" s="150">
        <v>387161</v>
      </c>
      <c r="F7058" s="150" t="s">
        <v>27739</v>
      </c>
    </row>
    <row r="7059" spans="1:6" x14ac:dyDescent="0.15">
      <c r="A7059" s="150" t="s">
        <v>33411</v>
      </c>
      <c r="B7059" s="150" t="s">
        <v>33412</v>
      </c>
      <c r="C7059" s="150" t="s">
        <v>33413</v>
      </c>
      <c r="D7059" s="150">
        <v>511000</v>
      </c>
      <c r="E7059" s="150">
        <v>232000</v>
      </c>
      <c r="F7059" s="150" t="s">
        <v>22093</v>
      </c>
    </row>
    <row r="7060" spans="1:6" x14ac:dyDescent="0.15">
      <c r="A7060" s="150" t="s">
        <v>33414</v>
      </c>
      <c r="B7060" s="150" t="s">
        <v>33415</v>
      </c>
      <c r="C7060" s="150" t="s">
        <v>33416</v>
      </c>
      <c r="D7060" s="150">
        <v>729</v>
      </c>
      <c r="E7060" s="150">
        <v>855.12</v>
      </c>
      <c r="F7060" s="150" t="s">
        <v>33417</v>
      </c>
    </row>
    <row r="7061" spans="1:6" x14ac:dyDescent="0.15">
      <c r="A7061" s="150" t="s">
        <v>33418</v>
      </c>
      <c r="B7061" s="150" t="s">
        <v>33419</v>
      </c>
      <c r="C7061" s="150" t="s">
        <v>33420</v>
      </c>
      <c r="D7061" s="150">
        <v>2963800</v>
      </c>
      <c r="E7061" s="150">
        <v>2525600</v>
      </c>
      <c r="F7061" s="150" t="s">
        <v>31061</v>
      </c>
    </row>
    <row r="7062" spans="1:6" x14ac:dyDescent="0.15">
      <c r="A7062" s="150" t="s">
        <v>33421</v>
      </c>
      <c r="B7062" s="150" t="s">
        <v>33422</v>
      </c>
      <c r="C7062" s="150" t="s">
        <v>33423</v>
      </c>
      <c r="D7062" s="150">
        <v>112184</v>
      </c>
      <c r="E7062" s="150">
        <v>174356</v>
      </c>
      <c r="F7062" s="150" t="s">
        <v>33424</v>
      </c>
    </row>
    <row r="7063" spans="1:6" x14ac:dyDescent="0.15">
      <c r="A7063" s="150" t="s">
        <v>33425</v>
      </c>
      <c r="B7063" s="150" t="s">
        <v>33426</v>
      </c>
      <c r="C7063" s="150" t="s">
        <v>33427</v>
      </c>
      <c r="D7063" s="150">
        <v>8040850</v>
      </c>
      <c r="E7063" s="150">
        <v>5590230</v>
      </c>
      <c r="F7063" s="150" t="s">
        <v>22074</v>
      </c>
    </row>
    <row r="7064" spans="1:6" x14ac:dyDescent="0.15">
      <c r="A7064" s="150" t="s">
        <v>33428</v>
      </c>
      <c r="B7064" s="150" t="s">
        <v>33429</v>
      </c>
      <c r="C7064" s="150" t="s">
        <v>211</v>
      </c>
      <c r="D7064" s="150">
        <v>3444300</v>
      </c>
      <c r="E7064" s="150">
        <v>4392600</v>
      </c>
      <c r="F7064" s="150" t="s">
        <v>22052</v>
      </c>
    </row>
    <row r="7065" spans="1:6" x14ac:dyDescent="0.15">
      <c r="A7065" s="150" t="s">
        <v>33430</v>
      </c>
      <c r="B7065" s="150" t="s">
        <v>33431</v>
      </c>
      <c r="C7065" s="150" t="s">
        <v>33432</v>
      </c>
      <c r="D7065" s="150">
        <v>44393821</v>
      </c>
      <c r="E7065" s="150">
        <v>60569168</v>
      </c>
      <c r="F7065" s="150" t="s">
        <v>33433</v>
      </c>
    </row>
    <row r="7066" spans="1:6" x14ac:dyDescent="0.15">
      <c r="A7066" s="150" t="s">
        <v>33434</v>
      </c>
      <c r="B7066" s="150" t="s">
        <v>33435</v>
      </c>
      <c r="C7066" s="150" t="s">
        <v>33436</v>
      </c>
      <c r="D7066" s="150">
        <v>2800800</v>
      </c>
      <c r="E7066" s="150">
        <v>8597050</v>
      </c>
      <c r="F7066" s="150" t="s">
        <v>31458</v>
      </c>
    </row>
    <row r="7067" spans="1:6" x14ac:dyDescent="0.15">
      <c r="A7067" s="150" t="s">
        <v>33437</v>
      </c>
      <c r="B7067" s="150" t="s">
        <v>33438</v>
      </c>
      <c r="C7067" s="150" t="s">
        <v>33439</v>
      </c>
      <c r="D7067" s="150">
        <v>5140</v>
      </c>
      <c r="E7067" s="150">
        <v>8988</v>
      </c>
      <c r="F7067" s="150" t="s">
        <v>33440</v>
      </c>
    </row>
    <row r="7068" spans="1:6" x14ac:dyDescent="0.15">
      <c r="A7068" s="150" t="s">
        <v>33441</v>
      </c>
      <c r="B7068" s="150" t="s">
        <v>33442</v>
      </c>
      <c r="C7068" s="150" t="s">
        <v>33443</v>
      </c>
      <c r="D7068" s="150">
        <v>3701690</v>
      </c>
      <c r="E7068" s="150">
        <v>2677100</v>
      </c>
      <c r="F7068" s="150" t="s">
        <v>22108</v>
      </c>
    </row>
    <row r="7069" spans="1:6" x14ac:dyDescent="0.15">
      <c r="A7069" s="150" t="s">
        <v>33444</v>
      </c>
      <c r="B7069" s="150" t="s">
        <v>33445</v>
      </c>
      <c r="C7069" s="150" t="s">
        <v>33446</v>
      </c>
      <c r="D7069" s="150">
        <v>1533000</v>
      </c>
      <c r="E7069" s="150">
        <v>2320620</v>
      </c>
      <c r="F7069" s="150" t="s">
        <v>32454</v>
      </c>
    </row>
    <row r="7070" spans="1:6" x14ac:dyDescent="0.15">
      <c r="A7070" s="150" t="s">
        <v>33447</v>
      </c>
      <c r="B7070" s="150" t="s">
        <v>33448</v>
      </c>
      <c r="C7070" s="150" t="s">
        <v>33449</v>
      </c>
      <c r="D7070" s="150">
        <v>171068</v>
      </c>
      <c r="E7070" s="150">
        <v>31905.5</v>
      </c>
      <c r="F7070" s="150" t="s">
        <v>24502</v>
      </c>
    </row>
    <row r="7071" spans="1:6" x14ac:dyDescent="0.15">
      <c r="A7071" s="150" t="s">
        <v>33450</v>
      </c>
      <c r="B7071" s="150" t="s">
        <v>33451</v>
      </c>
      <c r="C7071" s="150" t="s">
        <v>33452</v>
      </c>
      <c r="D7071" s="150">
        <v>38150</v>
      </c>
      <c r="E7071" s="150">
        <v>38150</v>
      </c>
      <c r="F7071" s="150" t="s">
        <v>24606</v>
      </c>
    </row>
    <row r="7072" spans="1:6" x14ac:dyDescent="0.15">
      <c r="A7072" s="150" t="s">
        <v>33453</v>
      </c>
      <c r="B7072" s="150" t="s">
        <v>33454</v>
      </c>
      <c r="C7072" s="150" t="s">
        <v>33455</v>
      </c>
      <c r="D7072" s="150">
        <v>15168810</v>
      </c>
      <c r="E7072" s="150">
        <v>14802810</v>
      </c>
      <c r="F7072" s="150" t="s">
        <v>33456</v>
      </c>
    </row>
    <row r="7073" spans="1:6" x14ac:dyDescent="0.15">
      <c r="A7073" s="150" t="s">
        <v>33457</v>
      </c>
      <c r="B7073" s="150" t="s">
        <v>33458</v>
      </c>
      <c r="C7073" s="150" t="s">
        <v>33459</v>
      </c>
      <c r="D7073" s="150">
        <v>305000</v>
      </c>
      <c r="E7073" s="150">
        <v>288000</v>
      </c>
      <c r="F7073" s="150" t="s">
        <v>22051</v>
      </c>
    </row>
    <row r="7074" spans="1:6" x14ac:dyDescent="0.15">
      <c r="A7074" s="150" t="s">
        <v>33460</v>
      </c>
      <c r="B7074" s="150" t="s">
        <v>33461</v>
      </c>
      <c r="C7074" s="150" t="s">
        <v>33462</v>
      </c>
      <c r="D7074" s="150">
        <v>9294700</v>
      </c>
      <c r="E7074" s="150">
        <v>9224300</v>
      </c>
      <c r="F7074" s="150" t="s">
        <v>27073</v>
      </c>
    </row>
    <row r="7075" spans="1:6" x14ac:dyDescent="0.15">
      <c r="A7075" s="150" t="s">
        <v>33463</v>
      </c>
      <c r="B7075" s="150" t="s">
        <v>33464</v>
      </c>
      <c r="C7075" s="150" t="s">
        <v>33465</v>
      </c>
      <c r="D7075" s="150">
        <v>3506280</v>
      </c>
      <c r="E7075" s="150">
        <v>4194526</v>
      </c>
      <c r="F7075" s="150" t="s">
        <v>33466</v>
      </c>
    </row>
    <row r="7076" spans="1:6" x14ac:dyDescent="0.15">
      <c r="A7076" s="150" t="s">
        <v>33467</v>
      </c>
      <c r="B7076" s="150" t="s">
        <v>33468</v>
      </c>
      <c r="C7076" s="150" t="s">
        <v>33469</v>
      </c>
      <c r="D7076" s="150">
        <v>5424110</v>
      </c>
      <c r="E7076" s="150">
        <v>4551930</v>
      </c>
      <c r="F7076" s="150" t="s">
        <v>22112</v>
      </c>
    </row>
    <row r="7077" spans="1:6" x14ac:dyDescent="0.15">
      <c r="A7077" s="150" t="s">
        <v>33470</v>
      </c>
      <c r="B7077" s="150" t="s">
        <v>33471</v>
      </c>
      <c r="C7077" s="150" t="s">
        <v>33472</v>
      </c>
      <c r="D7077" s="150">
        <v>252795</v>
      </c>
      <c r="E7077" s="150">
        <v>155525</v>
      </c>
      <c r="F7077" s="150" t="s">
        <v>22161</v>
      </c>
    </row>
    <row r="7078" spans="1:6" x14ac:dyDescent="0.15">
      <c r="A7078" s="150" t="s">
        <v>33473</v>
      </c>
      <c r="B7078" s="150" t="s">
        <v>33474</v>
      </c>
      <c r="C7078" s="150" t="s">
        <v>33475</v>
      </c>
      <c r="D7078" s="150">
        <v>9207290</v>
      </c>
      <c r="E7078" s="150">
        <v>17009875</v>
      </c>
      <c r="F7078" s="150" t="s">
        <v>22060</v>
      </c>
    </row>
    <row r="7079" spans="1:6" x14ac:dyDescent="0.15">
      <c r="A7079" s="150" t="s">
        <v>33476</v>
      </c>
      <c r="B7079" s="150" t="s">
        <v>33477</v>
      </c>
      <c r="C7079" s="150" t="s">
        <v>33478</v>
      </c>
      <c r="D7079" s="150">
        <v>10363.469999999999</v>
      </c>
      <c r="E7079" s="150">
        <v>9640</v>
      </c>
      <c r="F7079" s="150" t="s">
        <v>22053</v>
      </c>
    </row>
    <row r="7080" spans="1:6" x14ac:dyDescent="0.15">
      <c r="A7080" s="150" t="s">
        <v>33479</v>
      </c>
      <c r="B7080" s="150" t="s">
        <v>33480</v>
      </c>
      <c r="C7080" s="150" t="s">
        <v>33481</v>
      </c>
      <c r="D7080" s="150">
        <v>131600</v>
      </c>
      <c r="E7080" s="150">
        <v>148100</v>
      </c>
      <c r="F7080" s="150" t="s">
        <v>22053</v>
      </c>
    </row>
    <row r="7081" spans="1:6" x14ac:dyDescent="0.15">
      <c r="A7081" s="150" t="s">
        <v>33482</v>
      </c>
      <c r="B7081" s="150" t="s">
        <v>33483</v>
      </c>
      <c r="C7081" s="150" t="s">
        <v>33484</v>
      </c>
      <c r="D7081" s="150">
        <v>1765000</v>
      </c>
      <c r="E7081" s="150">
        <v>2334000</v>
      </c>
      <c r="F7081" s="150" t="s">
        <v>22118</v>
      </c>
    </row>
    <row r="7082" spans="1:6" x14ac:dyDescent="0.15">
      <c r="A7082" s="150" t="s">
        <v>33485</v>
      </c>
      <c r="B7082" s="150" t="s">
        <v>33486</v>
      </c>
      <c r="C7082" s="150" t="s">
        <v>33487</v>
      </c>
      <c r="D7082" s="150">
        <v>55400</v>
      </c>
      <c r="E7082" s="150">
        <v>160800</v>
      </c>
      <c r="F7082" s="150" t="s">
        <v>33488</v>
      </c>
    </row>
    <row r="7083" spans="1:6" x14ac:dyDescent="0.15">
      <c r="A7083" s="150" t="s">
        <v>33489</v>
      </c>
      <c r="B7083" s="150" t="s">
        <v>33490</v>
      </c>
      <c r="C7083" s="150" t="s">
        <v>33491</v>
      </c>
      <c r="D7083" s="150">
        <v>194199</v>
      </c>
      <c r="E7083" s="150">
        <v>236561</v>
      </c>
      <c r="F7083" s="150" t="s">
        <v>33492</v>
      </c>
    </row>
    <row r="7084" spans="1:6" x14ac:dyDescent="0.15">
      <c r="A7084" s="150" t="s">
        <v>33493</v>
      </c>
      <c r="B7084" s="150" t="s">
        <v>33494</v>
      </c>
      <c r="C7084" s="150" t="s">
        <v>33495</v>
      </c>
      <c r="D7084" s="150">
        <v>206008</v>
      </c>
      <c r="E7084" s="150">
        <v>178590</v>
      </c>
      <c r="F7084" s="150" t="s">
        <v>27739</v>
      </c>
    </row>
    <row r="7085" spans="1:6" x14ac:dyDescent="0.15">
      <c r="A7085" s="150" t="s">
        <v>33496</v>
      </c>
      <c r="B7085" s="150" t="s">
        <v>33497</v>
      </c>
      <c r="C7085" s="150" t="s">
        <v>33498</v>
      </c>
      <c r="D7085" s="150">
        <v>7860175</v>
      </c>
      <c r="E7085" s="150">
        <v>8898864</v>
      </c>
      <c r="F7085" s="150" t="s">
        <v>28411</v>
      </c>
    </row>
    <row r="7086" spans="1:6" x14ac:dyDescent="0.15">
      <c r="A7086" s="150" t="s">
        <v>33499</v>
      </c>
      <c r="B7086" s="150" t="s">
        <v>33500</v>
      </c>
      <c r="C7086" s="150" t="s">
        <v>33501</v>
      </c>
      <c r="D7086" s="150">
        <v>65193673</v>
      </c>
      <c r="E7086" s="150">
        <v>73706750</v>
      </c>
      <c r="F7086" s="150" t="s">
        <v>24477</v>
      </c>
    </row>
    <row r="7087" spans="1:6" x14ac:dyDescent="0.15">
      <c r="A7087" s="150" t="s">
        <v>33502</v>
      </c>
      <c r="B7087" s="150" t="s">
        <v>33503</v>
      </c>
      <c r="C7087" s="150" t="s">
        <v>33504</v>
      </c>
      <c r="D7087" s="150">
        <v>155500</v>
      </c>
      <c r="E7087" s="150">
        <v>131180</v>
      </c>
      <c r="F7087" s="150" t="s">
        <v>22107</v>
      </c>
    </row>
    <row r="7088" spans="1:6" x14ac:dyDescent="0.15">
      <c r="A7088" s="150" t="s">
        <v>33505</v>
      </c>
      <c r="B7088" s="150" t="s">
        <v>33506</v>
      </c>
      <c r="C7088" s="150" t="s">
        <v>33507</v>
      </c>
      <c r="D7088" s="150">
        <v>20990</v>
      </c>
      <c r="E7088" s="150">
        <v>21100</v>
      </c>
      <c r="F7088" s="150" t="s">
        <v>22140</v>
      </c>
    </row>
    <row r="7089" spans="1:6" x14ac:dyDescent="0.15">
      <c r="A7089" s="150" t="s">
        <v>33508</v>
      </c>
      <c r="B7089" s="150" t="s">
        <v>33509</v>
      </c>
      <c r="C7089" s="150" t="s">
        <v>33510</v>
      </c>
      <c r="D7089" s="150">
        <v>415415</v>
      </c>
      <c r="E7089" s="150">
        <v>113616</v>
      </c>
      <c r="F7089" s="150" t="s">
        <v>33511</v>
      </c>
    </row>
    <row r="7090" spans="1:6" x14ac:dyDescent="0.15">
      <c r="A7090" s="150" t="s">
        <v>33512</v>
      </c>
      <c r="B7090" s="150" t="s">
        <v>33513</v>
      </c>
      <c r="C7090" s="150" t="s">
        <v>33514</v>
      </c>
      <c r="D7090" s="150">
        <v>232903</v>
      </c>
      <c r="E7090" s="150">
        <v>399048.05</v>
      </c>
      <c r="F7090" s="150" t="s">
        <v>33515</v>
      </c>
    </row>
    <row r="7091" spans="1:6" x14ac:dyDescent="0.15">
      <c r="A7091" s="150" t="s">
        <v>33516</v>
      </c>
      <c r="B7091" s="150" t="s">
        <v>33517</v>
      </c>
      <c r="C7091" s="150" t="s">
        <v>33518</v>
      </c>
      <c r="D7091" s="150">
        <v>314800</v>
      </c>
      <c r="E7091" s="150">
        <v>302188</v>
      </c>
      <c r="F7091" s="150" t="s">
        <v>22102</v>
      </c>
    </row>
    <row r="7092" spans="1:6" x14ac:dyDescent="0.15">
      <c r="A7092" s="150" t="s">
        <v>33519</v>
      </c>
      <c r="B7092" s="150" t="s">
        <v>33520</v>
      </c>
      <c r="C7092" s="150" t="s">
        <v>33521</v>
      </c>
      <c r="D7092" s="150">
        <v>26474.5</v>
      </c>
      <c r="E7092" s="150">
        <v>27409</v>
      </c>
      <c r="F7092" s="150" t="s">
        <v>33522</v>
      </c>
    </row>
    <row r="7093" spans="1:6" x14ac:dyDescent="0.15">
      <c r="A7093" s="150" t="s">
        <v>33523</v>
      </c>
      <c r="B7093" s="150" t="s">
        <v>33524</v>
      </c>
      <c r="C7093" s="150" t="s">
        <v>13540</v>
      </c>
      <c r="D7093" s="150">
        <v>6111590</v>
      </c>
      <c r="E7093" s="150">
        <v>2304336</v>
      </c>
      <c r="F7093" s="150" t="s">
        <v>33078</v>
      </c>
    </row>
    <row r="7094" spans="1:6" x14ac:dyDescent="0.15">
      <c r="A7094" s="150" t="s">
        <v>33525</v>
      </c>
      <c r="B7094" s="150" t="s">
        <v>33526</v>
      </c>
      <c r="C7094" s="150" t="s">
        <v>33527</v>
      </c>
      <c r="D7094" s="150">
        <v>16398270</v>
      </c>
      <c r="E7094" s="150">
        <v>21280000</v>
      </c>
      <c r="F7094" s="150" t="s">
        <v>28627</v>
      </c>
    </row>
    <row r="7095" spans="1:6" x14ac:dyDescent="0.15">
      <c r="A7095" s="150" t="s">
        <v>33528</v>
      </c>
      <c r="B7095" s="150" t="s">
        <v>33529</v>
      </c>
      <c r="C7095" s="150" t="s">
        <v>33530</v>
      </c>
      <c r="D7095" s="150">
        <v>1352265</v>
      </c>
      <c r="E7095" s="150">
        <v>287373</v>
      </c>
      <c r="F7095" s="150" t="s">
        <v>28396</v>
      </c>
    </row>
    <row r="7096" spans="1:6" x14ac:dyDescent="0.15">
      <c r="A7096" s="150" t="s">
        <v>33531</v>
      </c>
      <c r="B7096" s="150" t="s">
        <v>33532</v>
      </c>
      <c r="C7096" s="150" t="s">
        <v>33533</v>
      </c>
      <c r="D7096" s="150">
        <v>57602842</v>
      </c>
      <c r="E7096" s="150">
        <v>75197356</v>
      </c>
      <c r="F7096" s="150" t="s">
        <v>33534</v>
      </c>
    </row>
    <row r="7097" spans="1:6" x14ac:dyDescent="0.15">
      <c r="A7097" s="150" t="s">
        <v>33535</v>
      </c>
      <c r="B7097" s="150" t="s">
        <v>33536</v>
      </c>
      <c r="C7097" s="150" t="s">
        <v>16240</v>
      </c>
      <c r="D7097" s="150">
        <v>74109</v>
      </c>
      <c r="E7097" s="150">
        <v>31730</v>
      </c>
      <c r="F7097" s="150" t="s">
        <v>24474</v>
      </c>
    </row>
    <row r="7098" spans="1:6" x14ac:dyDescent="0.15">
      <c r="A7098" s="150" t="s">
        <v>33537</v>
      </c>
      <c r="B7098" s="150" t="s">
        <v>33538</v>
      </c>
      <c r="C7098" s="150" t="s">
        <v>33539</v>
      </c>
      <c r="D7098" s="150">
        <v>144045</v>
      </c>
      <c r="E7098" s="150">
        <v>260750</v>
      </c>
      <c r="F7098" s="150" t="s">
        <v>24738</v>
      </c>
    </row>
    <row r="7099" spans="1:6" x14ac:dyDescent="0.15">
      <c r="A7099" s="150" t="s">
        <v>33540</v>
      </c>
      <c r="B7099" s="150" t="s">
        <v>33541</v>
      </c>
      <c r="C7099" s="150" t="s">
        <v>33542</v>
      </c>
      <c r="D7099" s="150">
        <v>322795</v>
      </c>
      <c r="E7099" s="150">
        <v>232795</v>
      </c>
      <c r="F7099" s="150" t="s">
        <v>22124</v>
      </c>
    </row>
    <row r="7100" spans="1:6" x14ac:dyDescent="0.15">
      <c r="A7100" s="150" t="s">
        <v>33543</v>
      </c>
      <c r="B7100" s="150" t="s">
        <v>33544</v>
      </c>
      <c r="C7100" s="150" t="s">
        <v>33545</v>
      </c>
      <c r="D7100" s="150">
        <v>19613.8</v>
      </c>
      <c r="E7100" s="150">
        <v>37585</v>
      </c>
      <c r="F7100" s="150" t="s">
        <v>18774</v>
      </c>
    </row>
    <row r="7101" spans="1:6" x14ac:dyDescent="0.15">
      <c r="A7101" s="150" t="s">
        <v>33546</v>
      </c>
      <c r="B7101" s="150" t="s">
        <v>33547</v>
      </c>
      <c r="C7101" s="150" t="s">
        <v>33548</v>
      </c>
      <c r="D7101" s="150">
        <v>689848</v>
      </c>
      <c r="E7101" s="150">
        <v>676620</v>
      </c>
      <c r="F7101" s="150" t="s">
        <v>33126</v>
      </c>
    </row>
    <row r="7102" spans="1:6" x14ac:dyDescent="0.15">
      <c r="A7102" s="150" t="s">
        <v>33549</v>
      </c>
      <c r="B7102" s="150" t="s">
        <v>33550</v>
      </c>
      <c r="C7102" s="150" t="s">
        <v>33551</v>
      </c>
      <c r="D7102" s="150">
        <v>2596550</v>
      </c>
      <c r="E7102" s="150">
        <v>2622350</v>
      </c>
      <c r="F7102" s="150" t="s">
        <v>29569</v>
      </c>
    </row>
    <row r="7103" spans="1:6" x14ac:dyDescent="0.15">
      <c r="A7103" s="150" t="s">
        <v>33552</v>
      </c>
      <c r="B7103" s="150" t="s">
        <v>33553</v>
      </c>
      <c r="C7103" s="150" t="s">
        <v>23637</v>
      </c>
      <c r="D7103" s="150">
        <v>542363</v>
      </c>
      <c r="E7103" s="150">
        <v>1276449</v>
      </c>
      <c r="F7103" s="150" t="s">
        <v>27787</v>
      </c>
    </row>
    <row r="7104" spans="1:6" x14ac:dyDescent="0.15">
      <c r="A7104" s="150" t="s">
        <v>33554</v>
      </c>
      <c r="B7104" s="150" t="s">
        <v>33555</v>
      </c>
      <c r="C7104" s="150" t="s">
        <v>33556</v>
      </c>
      <c r="D7104" s="150">
        <v>956640</v>
      </c>
      <c r="E7104" s="150">
        <v>877086</v>
      </c>
      <c r="F7104" s="150" t="s">
        <v>22107</v>
      </c>
    </row>
    <row r="7105" spans="1:6" x14ac:dyDescent="0.15">
      <c r="A7105" s="150" t="s">
        <v>33557</v>
      </c>
      <c r="B7105" s="150" t="s">
        <v>33558</v>
      </c>
      <c r="C7105" s="150" t="s">
        <v>33559</v>
      </c>
      <c r="D7105" s="150">
        <v>12750</v>
      </c>
      <c r="E7105" s="150">
        <v>11340</v>
      </c>
      <c r="F7105" s="150" t="s">
        <v>24477</v>
      </c>
    </row>
    <row r="7106" spans="1:6" x14ac:dyDescent="0.15">
      <c r="A7106" s="150" t="s">
        <v>33560</v>
      </c>
      <c r="B7106" s="150" t="s">
        <v>33561</v>
      </c>
      <c r="C7106" s="150" t="s">
        <v>33562</v>
      </c>
      <c r="D7106" s="150">
        <v>1352340</v>
      </c>
      <c r="E7106" s="150">
        <v>1425060</v>
      </c>
      <c r="F7106" s="150" t="s">
        <v>24581</v>
      </c>
    </row>
    <row r="7107" spans="1:6" x14ac:dyDescent="0.15">
      <c r="A7107" s="150" t="s">
        <v>33563</v>
      </c>
      <c r="B7107" s="150" t="s">
        <v>33564</v>
      </c>
      <c r="C7107" s="150" t="s">
        <v>33565</v>
      </c>
      <c r="D7107" s="150">
        <v>11987800</v>
      </c>
      <c r="E7107" s="150">
        <v>12169800</v>
      </c>
      <c r="F7107" s="150" t="s">
        <v>27073</v>
      </c>
    </row>
    <row r="7108" spans="1:6" x14ac:dyDescent="0.15">
      <c r="A7108" s="150" t="s">
        <v>33566</v>
      </c>
      <c r="B7108" s="150" t="s">
        <v>33567</v>
      </c>
      <c r="C7108" s="150" t="s">
        <v>33568</v>
      </c>
      <c r="D7108" s="150">
        <v>481</v>
      </c>
      <c r="E7108" s="150">
        <v>1191</v>
      </c>
      <c r="F7108" s="150" t="s">
        <v>14062</v>
      </c>
    </row>
    <row r="7109" spans="1:6" x14ac:dyDescent="0.15">
      <c r="A7109" s="150" t="s">
        <v>33569</v>
      </c>
      <c r="B7109" s="150" t="s">
        <v>33570</v>
      </c>
      <c r="C7109" s="150" t="s">
        <v>33571</v>
      </c>
      <c r="D7109" s="150">
        <v>6000000</v>
      </c>
      <c r="E7109" s="150">
        <v>39572000</v>
      </c>
      <c r="F7109" s="150" t="s">
        <v>33572</v>
      </c>
    </row>
    <row r="7110" spans="1:6" x14ac:dyDescent="0.15">
      <c r="A7110" s="150" t="s">
        <v>33573</v>
      </c>
      <c r="B7110" s="150" t="s">
        <v>33574</v>
      </c>
      <c r="C7110" s="150" t="s">
        <v>33575</v>
      </c>
      <c r="D7110" s="150">
        <v>788580</v>
      </c>
      <c r="E7110" s="150">
        <v>797684</v>
      </c>
      <c r="F7110" s="150" t="s">
        <v>22155</v>
      </c>
    </row>
    <row r="7111" spans="1:6" x14ac:dyDescent="0.15">
      <c r="A7111" s="150" t="s">
        <v>33576</v>
      </c>
      <c r="B7111" s="150" t="s">
        <v>33577</v>
      </c>
      <c r="C7111" s="150" t="s">
        <v>33578</v>
      </c>
      <c r="D7111" s="150">
        <v>200504000</v>
      </c>
      <c r="E7111" s="150">
        <v>258941200</v>
      </c>
      <c r="F7111" s="150" t="s">
        <v>24530</v>
      </c>
    </row>
    <row r="7112" spans="1:6" x14ac:dyDescent="0.15">
      <c r="A7112" s="150" t="s">
        <v>33579</v>
      </c>
      <c r="B7112" s="150" t="s">
        <v>33580</v>
      </c>
      <c r="C7112" s="150" t="s">
        <v>23637</v>
      </c>
      <c r="D7112" s="150">
        <v>437463</v>
      </c>
      <c r="E7112" s="150">
        <v>1276449</v>
      </c>
      <c r="F7112" s="150" t="s">
        <v>27787</v>
      </c>
    </row>
    <row r="7113" spans="1:6" x14ac:dyDescent="0.15">
      <c r="A7113" s="150" t="s">
        <v>33581</v>
      </c>
      <c r="B7113" s="150" t="s">
        <v>33582</v>
      </c>
      <c r="C7113" s="150" t="s">
        <v>33583</v>
      </c>
      <c r="D7113" s="150">
        <v>802000</v>
      </c>
      <c r="E7113" s="150">
        <v>597000</v>
      </c>
      <c r="F7113" s="150" t="s">
        <v>22103</v>
      </c>
    </row>
    <row r="7114" spans="1:6" x14ac:dyDescent="0.15">
      <c r="A7114" s="150" t="s">
        <v>33584</v>
      </c>
      <c r="B7114" s="150" t="s">
        <v>33585</v>
      </c>
      <c r="C7114" s="150" t="s">
        <v>33586</v>
      </c>
      <c r="D7114" s="150">
        <v>2849366.8</v>
      </c>
      <c r="E7114" s="150">
        <v>6216730.2000000002</v>
      </c>
      <c r="F7114" s="150" t="s">
        <v>27378</v>
      </c>
    </row>
    <row r="7115" spans="1:6" x14ac:dyDescent="0.15">
      <c r="A7115" s="150" t="s">
        <v>33587</v>
      </c>
      <c r="B7115" s="150" t="s">
        <v>33588</v>
      </c>
      <c r="C7115" s="150" t="s">
        <v>33589</v>
      </c>
      <c r="D7115" s="150">
        <v>414900</v>
      </c>
      <c r="E7115" s="150">
        <v>615330</v>
      </c>
      <c r="F7115" s="150" t="s">
        <v>18774</v>
      </c>
    </row>
    <row r="7116" spans="1:6" x14ac:dyDescent="0.15">
      <c r="A7116" s="150" t="s">
        <v>33590</v>
      </c>
      <c r="B7116" s="150" t="s">
        <v>33591</v>
      </c>
      <c r="C7116" s="150" t="s">
        <v>2202</v>
      </c>
      <c r="D7116" s="150">
        <v>78716</v>
      </c>
      <c r="E7116" s="150">
        <v>101886</v>
      </c>
      <c r="F7116" s="150" t="s">
        <v>22140</v>
      </c>
    </row>
    <row r="7117" spans="1:6" x14ac:dyDescent="0.15">
      <c r="A7117" s="150" t="s">
        <v>33592</v>
      </c>
      <c r="B7117" s="150" t="s">
        <v>33593</v>
      </c>
      <c r="C7117" s="150" t="s">
        <v>33594</v>
      </c>
      <c r="D7117" s="150">
        <v>1374000</v>
      </c>
      <c r="E7117" s="150">
        <v>2910452</v>
      </c>
      <c r="F7117" s="150" t="s">
        <v>22107</v>
      </c>
    </row>
    <row r="7118" spans="1:6" x14ac:dyDescent="0.15">
      <c r="A7118" s="150" t="s">
        <v>33595</v>
      </c>
      <c r="B7118" s="150" t="s">
        <v>33596</v>
      </c>
      <c r="C7118" s="150" t="s">
        <v>33597</v>
      </c>
      <c r="D7118" s="150">
        <v>11300</v>
      </c>
      <c r="E7118" s="150">
        <v>60540</v>
      </c>
      <c r="F7118" s="150" t="s">
        <v>22107</v>
      </c>
    </row>
    <row r="7119" spans="1:6" x14ac:dyDescent="0.15">
      <c r="A7119" s="150" t="s">
        <v>33598</v>
      </c>
      <c r="B7119" s="150" t="s">
        <v>33599</v>
      </c>
      <c r="C7119" s="150" t="s">
        <v>33600</v>
      </c>
      <c r="D7119" s="150">
        <v>600566.4</v>
      </c>
      <c r="E7119" s="150">
        <v>639665.1</v>
      </c>
      <c r="F7119" s="150" t="s">
        <v>33601</v>
      </c>
    </row>
    <row r="7120" spans="1:6" x14ac:dyDescent="0.15">
      <c r="A7120" s="150" t="s">
        <v>33602</v>
      </c>
      <c r="B7120" s="150" t="s">
        <v>33603</v>
      </c>
      <c r="C7120" s="150" t="s">
        <v>33604</v>
      </c>
      <c r="D7120" s="150">
        <v>35300650</v>
      </c>
      <c r="E7120" s="150">
        <v>35600600</v>
      </c>
      <c r="F7120" s="150" t="s">
        <v>24465</v>
      </c>
    </row>
    <row r="7121" spans="1:6" x14ac:dyDescent="0.15">
      <c r="A7121" s="150" t="s">
        <v>33605</v>
      </c>
      <c r="B7121" s="150" t="s">
        <v>33606</v>
      </c>
      <c r="C7121" s="150" t="s">
        <v>33607</v>
      </c>
      <c r="D7121" s="150">
        <v>834000</v>
      </c>
      <c r="E7121" s="150">
        <v>661930</v>
      </c>
      <c r="F7121" s="150" t="s">
        <v>33608</v>
      </c>
    </row>
    <row r="7122" spans="1:6" x14ac:dyDescent="0.15">
      <c r="A7122" s="150" t="s">
        <v>33609</v>
      </c>
      <c r="B7122" s="150" t="s">
        <v>33610</v>
      </c>
      <c r="C7122" s="150" t="s">
        <v>33611</v>
      </c>
      <c r="D7122" s="150">
        <v>6486</v>
      </c>
      <c r="E7122" s="150">
        <v>9841</v>
      </c>
      <c r="F7122" s="150" t="s">
        <v>22088</v>
      </c>
    </row>
    <row r="7123" spans="1:6" x14ac:dyDescent="0.15">
      <c r="A7123" s="150" t="s">
        <v>33612</v>
      </c>
      <c r="B7123" s="150" t="s">
        <v>33613</v>
      </c>
      <c r="C7123" s="150" t="s">
        <v>33614</v>
      </c>
      <c r="D7123" s="150">
        <v>120110</v>
      </c>
      <c r="E7123" s="150">
        <v>313870</v>
      </c>
      <c r="F7123" s="150" t="s">
        <v>28411</v>
      </c>
    </row>
    <row r="7124" spans="1:6" x14ac:dyDescent="0.15">
      <c r="A7124" s="150" t="s">
        <v>33615</v>
      </c>
      <c r="B7124" s="150" t="s">
        <v>33616</v>
      </c>
      <c r="C7124" s="150" t="s">
        <v>33617</v>
      </c>
      <c r="D7124" s="150">
        <v>2936000</v>
      </c>
      <c r="E7124" s="150">
        <v>3072000</v>
      </c>
      <c r="F7124" s="150" t="s">
        <v>24703</v>
      </c>
    </row>
    <row r="7125" spans="1:6" x14ac:dyDescent="0.15">
      <c r="A7125" s="150" t="s">
        <v>33618</v>
      </c>
      <c r="B7125" s="150" t="s">
        <v>33619</v>
      </c>
      <c r="C7125" s="150" t="s">
        <v>33620</v>
      </c>
      <c r="D7125" s="150">
        <v>3415367</v>
      </c>
      <c r="E7125" s="150">
        <v>3603160</v>
      </c>
      <c r="F7125" s="150" t="s">
        <v>22067</v>
      </c>
    </row>
    <row r="7126" spans="1:6" x14ac:dyDescent="0.15">
      <c r="A7126" s="150" t="s">
        <v>33621</v>
      </c>
      <c r="B7126" s="150" t="s">
        <v>33622</v>
      </c>
      <c r="C7126" s="150" t="s">
        <v>33623</v>
      </c>
      <c r="D7126" s="150">
        <v>1092996</v>
      </c>
      <c r="E7126" s="150">
        <v>1102101</v>
      </c>
      <c r="F7126" s="150" t="s">
        <v>24581</v>
      </c>
    </row>
    <row r="7127" spans="1:6" x14ac:dyDescent="0.15">
      <c r="A7127" s="150" t="s">
        <v>33624</v>
      </c>
      <c r="B7127" s="150" t="s">
        <v>33625</v>
      </c>
      <c r="C7127" s="150" t="s">
        <v>33626</v>
      </c>
      <c r="D7127" s="150">
        <v>30064786</v>
      </c>
      <c r="E7127" s="150">
        <v>34190376</v>
      </c>
      <c r="F7127" s="150" t="s">
        <v>22057</v>
      </c>
    </row>
    <row r="7128" spans="1:6" x14ac:dyDescent="0.15">
      <c r="A7128" s="150" t="s">
        <v>33627</v>
      </c>
      <c r="B7128" s="150" t="s">
        <v>33628</v>
      </c>
      <c r="C7128" s="150" t="s">
        <v>33629</v>
      </c>
      <c r="D7128" s="150">
        <v>12840000</v>
      </c>
      <c r="E7128" s="150">
        <v>13155000</v>
      </c>
      <c r="F7128" s="150" t="s">
        <v>33630</v>
      </c>
    </row>
    <row r="7129" spans="1:6" x14ac:dyDescent="0.15">
      <c r="A7129" s="150" t="s">
        <v>33631</v>
      </c>
      <c r="B7129" s="150" t="s">
        <v>33632</v>
      </c>
      <c r="C7129" s="150" t="s">
        <v>33633</v>
      </c>
      <c r="D7129" s="150">
        <v>12109</v>
      </c>
      <c r="E7129" s="150">
        <v>23166</v>
      </c>
      <c r="F7129" s="150" t="s">
        <v>28267</v>
      </c>
    </row>
    <row r="7130" spans="1:6" x14ac:dyDescent="0.15">
      <c r="A7130" s="150" t="s">
        <v>33634</v>
      </c>
      <c r="B7130" s="150" t="s">
        <v>33635</v>
      </c>
      <c r="C7130" s="150" t="s">
        <v>33636</v>
      </c>
      <c r="D7130" s="150">
        <v>1923200</v>
      </c>
      <c r="E7130" s="150">
        <v>1393200</v>
      </c>
      <c r="F7130" s="150" t="s">
        <v>24469</v>
      </c>
    </row>
    <row r="7131" spans="1:6" x14ac:dyDescent="0.15">
      <c r="A7131" s="150" t="s">
        <v>33637</v>
      </c>
      <c r="B7131" s="150" t="s">
        <v>33638</v>
      </c>
      <c r="C7131" s="150" t="s">
        <v>33639</v>
      </c>
      <c r="D7131" s="150">
        <v>517716</v>
      </c>
      <c r="E7131" s="150">
        <v>1199980</v>
      </c>
      <c r="F7131" s="150" t="s">
        <v>22067</v>
      </c>
    </row>
    <row r="7132" spans="1:6" x14ac:dyDescent="0.15">
      <c r="A7132" s="150" t="s">
        <v>33640</v>
      </c>
      <c r="B7132" s="150" t="s">
        <v>33641</v>
      </c>
      <c r="C7132" s="150" t="s">
        <v>33642</v>
      </c>
      <c r="D7132" s="150">
        <v>435400</v>
      </c>
      <c r="E7132" s="150">
        <v>503600</v>
      </c>
      <c r="F7132" s="150" t="s">
        <v>27565</v>
      </c>
    </row>
    <row r="7133" spans="1:6" x14ac:dyDescent="0.15">
      <c r="A7133" s="150" t="s">
        <v>33643</v>
      </c>
      <c r="B7133" s="150" t="s">
        <v>33644</v>
      </c>
      <c r="C7133" s="150" t="s">
        <v>33645</v>
      </c>
      <c r="D7133" s="150">
        <v>6842000</v>
      </c>
      <c r="E7133" s="150">
        <v>3836000</v>
      </c>
      <c r="F7133" s="150" t="s">
        <v>33646</v>
      </c>
    </row>
    <row r="7134" spans="1:6" x14ac:dyDescent="0.15">
      <c r="A7134" s="150" t="s">
        <v>33647</v>
      </c>
      <c r="B7134" s="150" t="s">
        <v>33648</v>
      </c>
      <c r="C7134" s="150" t="s">
        <v>33649</v>
      </c>
      <c r="D7134" s="150">
        <v>754244.94</v>
      </c>
      <c r="E7134" s="150">
        <v>220244.94</v>
      </c>
      <c r="F7134" s="150" t="s">
        <v>22068</v>
      </c>
    </row>
    <row r="7135" spans="1:6" x14ac:dyDescent="0.15">
      <c r="A7135" s="150" t="s">
        <v>33650</v>
      </c>
      <c r="B7135" s="150" t="s">
        <v>33651</v>
      </c>
      <c r="C7135" s="150" t="s">
        <v>33652</v>
      </c>
      <c r="D7135" s="150">
        <v>52500</v>
      </c>
      <c r="E7135" s="150">
        <v>55000</v>
      </c>
      <c r="F7135" s="150" t="s">
        <v>29616</v>
      </c>
    </row>
    <row r="7136" spans="1:6" x14ac:dyDescent="0.15">
      <c r="A7136" s="150" t="s">
        <v>33653</v>
      </c>
      <c r="B7136" s="150" t="s">
        <v>33654</v>
      </c>
      <c r="C7136" s="150" t="s">
        <v>33655</v>
      </c>
      <c r="D7136" s="150">
        <v>17300</v>
      </c>
      <c r="E7136" s="150">
        <v>27500</v>
      </c>
      <c r="F7136" s="150" t="s">
        <v>33656</v>
      </c>
    </row>
    <row r="7137" spans="1:6" x14ac:dyDescent="0.15">
      <c r="A7137" s="150" t="s">
        <v>33657</v>
      </c>
      <c r="B7137" s="150" t="s">
        <v>33658</v>
      </c>
      <c r="C7137" s="150" t="s">
        <v>33659</v>
      </c>
      <c r="D7137" s="150">
        <v>305155200</v>
      </c>
      <c r="E7137" s="150">
        <v>319993200</v>
      </c>
      <c r="F7137" s="150" t="s">
        <v>22103</v>
      </c>
    </row>
    <row r="7138" spans="1:6" x14ac:dyDescent="0.15">
      <c r="A7138" s="150" t="s">
        <v>33660</v>
      </c>
      <c r="B7138" s="150" t="s">
        <v>33661</v>
      </c>
      <c r="C7138" s="150" t="s">
        <v>33662</v>
      </c>
      <c r="D7138" s="150">
        <v>21034300</v>
      </c>
      <c r="E7138" s="150">
        <v>4419400</v>
      </c>
      <c r="F7138" s="150" t="s">
        <v>22082</v>
      </c>
    </row>
    <row r="7139" spans="1:6" x14ac:dyDescent="0.15">
      <c r="A7139" s="150" t="s">
        <v>33663</v>
      </c>
      <c r="B7139" s="150" t="s">
        <v>33664</v>
      </c>
      <c r="C7139" s="150" t="s">
        <v>33665</v>
      </c>
      <c r="D7139" s="150">
        <v>498015</v>
      </c>
      <c r="E7139" s="150">
        <v>5476800</v>
      </c>
      <c r="F7139" s="150" t="s">
        <v>22053</v>
      </c>
    </row>
    <row r="7140" spans="1:6" x14ac:dyDescent="0.15">
      <c r="A7140" s="150" t="s">
        <v>33666</v>
      </c>
      <c r="B7140" s="150" t="s">
        <v>33667</v>
      </c>
      <c r="C7140" s="150" t="s">
        <v>33668</v>
      </c>
      <c r="D7140" s="150">
        <v>2482336</v>
      </c>
      <c r="E7140" s="150">
        <v>2486293</v>
      </c>
      <c r="F7140" s="150" t="s">
        <v>22051</v>
      </c>
    </row>
    <row r="7141" spans="1:6" x14ac:dyDescent="0.15">
      <c r="A7141" s="150" t="s">
        <v>33669</v>
      </c>
      <c r="B7141" s="150" t="s">
        <v>33670</v>
      </c>
      <c r="C7141" s="150" t="s">
        <v>2072</v>
      </c>
      <c r="D7141" s="150">
        <v>298400</v>
      </c>
      <c r="E7141" s="150">
        <v>361950</v>
      </c>
      <c r="F7141" s="150" t="s">
        <v>22067</v>
      </c>
    </row>
    <row r="7142" spans="1:6" x14ac:dyDescent="0.15">
      <c r="A7142" s="150" t="s">
        <v>33671</v>
      </c>
      <c r="B7142" s="150" t="s">
        <v>33672</v>
      </c>
      <c r="C7142" s="150" t="s">
        <v>33673</v>
      </c>
      <c r="D7142" s="150">
        <v>20456317</v>
      </c>
      <c r="E7142" s="150">
        <v>22285519</v>
      </c>
      <c r="F7142" s="150" t="s">
        <v>27378</v>
      </c>
    </row>
    <row r="7143" spans="1:6" x14ac:dyDescent="0.15">
      <c r="A7143" s="150" t="s">
        <v>33674</v>
      </c>
      <c r="B7143" s="150" t="s">
        <v>33675</v>
      </c>
      <c r="C7143" s="150" t="s">
        <v>33676</v>
      </c>
      <c r="D7143" s="150">
        <v>32332.880000000001</v>
      </c>
      <c r="E7143" s="150">
        <v>32792.53</v>
      </c>
      <c r="F7143" s="150" t="s">
        <v>22140</v>
      </c>
    </row>
    <row r="7144" spans="1:6" x14ac:dyDescent="0.15">
      <c r="A7144" s="150" t="s">
        <v>33677</v>
      </c>
      <c r="B7144" s="150" t="s">
        <v>33678</v>
      </c>
      <c r="C7144" s="150" t="s">
        <v>33679</v>
      </c>
      <c r="D7144" s="150">
        <v>53655</v>
      </c>
      <c r="E7144" s="150">
        <v>53870</v>
      </c>
      <c r="F7144" s="150" t="s">
        <v>22103</v>
      </c>
    </row>
    <row r="7145" spans="1:6" x14ac:dyDescent="0.15">
      <c r="A7145" s="150" t="s">
        <v>33680</v>
      </c>
      <c r="B7145" s="150" t="s">
        <v>33681</v>
      </c>
      <c r="C7145" s="150" t="s">
        <v>33682</v>
      </c>
      <c r="D7145" s="150">
        <v>5207100</v>
      </c>
      <c r="E7145" s="150">
        <v>5257164</v>
      </c>
      <c r="F7145" s="150" t="s">
        <v>33683</v>
      </c>
    </row>
    <row r="7146" spans="1:6" x14ac:dyDescent="0.15">
      <c r="A7146" s="150" t="s">
        <v>33684</v>
      </c>
      <c r="B7146" s="150" t="s">
        <v>33685</v>
      </c>
      <c r="C7146" s="150" t="s">
        <v>21443</v>
      </c>
      <c r="D7146" s="150">
        <v>15952000</v>
      </c>
      <c r="E7146" s="150">
        <v>43920000</v>
      </c>
      <c r="F7146" s="150" t="s">
        <v>22161</v>
      </c>
    </row>
    <row r="7147" spans="1:6" x14ac:dyDescent="0.15">
      <c r="A7147" s="150" t="s">
        <v>33686</v>
      </c>
      <c r="B7147" s="150" t="s">
        <v>33687</v>
      </c>
      <c r="C7147" s="150" t="s">
        <v>388</v>
      </c>
      <c r="D7147" s="150">
        <v>11656000</v>
      </c>
      <c r="E7147" s="150">
        <v>4820000</v>
      </c>
      <c r="F7147" s="150" t="s">
        <v>31061</v>
      </c>
    </row>
    <row r="7148" spans="1:6" x14ac:dyDescent="0.15">
      <c r="A7148" s="150" t="s">
        <v>33688</v>
      </c>
      <c r="B7148" s="150" t="s">
        <v>33689</v>
      </c>
      <c r="C7148" s="150" t="s">
        <v>33690</v>
      </c>
      <c r="D7148" s="150">
        <v>11064000</v>
      </c>
      <c r="E7148" s="150">
        <v>11534000</v>
      </c>
      <c r="F7148" s="150" t="s">
        <v>27378</v>
      </c>
    </row>
    <row r="7149" spans="1:6" x14ac:dyDescent="0.15">
      <c r="A7149" s="150" t="s">
        <v>33691</v>
      </c>
      <c r="B7149" s="150" t="s">
        <v>33692</v>
      </c>
      <c r="C7149" s="150" t="s">
        <v>33693</v>
      </c>
      <c r="D7149" s="150">
        <v>2984840</v>
      </c>
      <c r="E7149" s="150">
        <v>4488500</v>
      </c>
      <c r="F7149" s="150" t="s">
        <v>24487</v>
      </c>
    </row>
    <row r="7150" spans="1:6" x14ac:dyDescent="0.15">
      <c r="A7150" s="150" t="s">
        <v>33694</v>
      </c>
      <c r="B7150" s="150" t="s">
        <v>33695</v>
      </c>
      <c r="C7150" s="150" t="s">
        <v>33696</v>
      </c>
      <c r="D7150" s="150">
        <v>3120994</v>
      </c>
      <c r="E7150" s="150">
        <v>5350628</v>
      </c>
      <c r="F7150" s="150" t="s">
        <v>24460</v>
      </c>
    </row>
    <row r="7151" spans="1:6" x14ac:dyDescent="0.15">
      <c r="A7151" s="150" t="s">
        <v>33697</v>
      </c>
      <c r="B7151" s="150" t="s">
        <v>33698</v>
      </c>
      <c r="C7151" s="150" t="s">
        <v>33699</v>
      </c>
      <c r="D7151" s="150">
        <v>20087361</v>
      </c>
      <c r="E7151" s="150">
        <v>16765000</v>
      </c>
      <c r="F7151" s="150" t="s">
        <v>33329</v>
      </c>
    </row>
    <row r="7152" spans="1:6" x14ac:dyDescent="0.15">
      <c r="A7152" s="150" t="s">
        <v>33700</v>
      </c>
      <c r="B7152" s="150" t="s">
        <v>33701</v>
      </c>
      <c r="C7152" s="150" t="s">
        <v>1768</v>
      </c>
      <c r="D7152" s="150">
        <v>1654100</v>
      </c>
      <c r="E7152" s="150">
        <v>1282150</v>
      </c>
      <c r="F7152" s="150" t="s">
        <v>22172</v>
      </c>
    </row>
    <row r="7153" spans="1:6" x14ac:dyDescent="0.15">
      <c r="A7153" s="150" t="s">
        <v>33702</v>
      </c>
      <c r="B7153" s="150" t="s">
        <v>33703</v>
      </c>
      <c r="C7153" s="150" t="s">
        <v>33704</v>
      </c>
      <c r="D7153" s="150">
        <v>1088819</v>
      </c>
      <c r="E7153" s="150">
        <v>1968458</v>
      </c>
      <c r="F7153" s="150" t="s">
        <v>14062</v>
      </c>
    </row>
    <row r="7154" spans="1:6" x14ac:dyDescent="0.15">
      <c r="A7154" s="150" t="s">
        <v>33705</v>
      </c>
      <c r="B7154" s="150" t="s">
        <v>33706</v>
      </c>
      <c r="C7154" s="150" t="s">
        <v>33707</v>
      </c>
      <c r="D7154" s="150">
        <v>17312</v>
      </c>
      <c r="E7154" s="150">
        <v>42744</v>
      </c>
      <c r="F7154" s="150" t="s">
        <v>22135</v>
      </c>
    </row>
    <row r="7155" spans="1:6" x14ac:dyDescent="0.15">
      <c r="A7155" s="150" t="s">
        <v>33708</v>
      </c>
      <c r="B7155" s="150" t="s">
        <v>33709</v>
      </c>
      <c r="C7155" s="150" t="s">
        <v>33710</v>
      </c>
      <c r="D7155" s="150">
        <v>6312000</v>
      </c>
      <c r="E7155" s="150">
        <v>6292000</v>
      </c>
      <c r="F7155" s="150" t="s">
        <v>24460</v>
      </c>
    </row>
    <row r="7156" spans="1:6" x14ac:dyDescent="0.15">
      <c r="A7156" s="150" t="s">
        <v>33711</v>
      </c>
      <c r="B7156" s="150" t="s">
        <v>33712</v>
      </c>
      <c r="C7156" s="150" t="s">
        <v>33713</v>
      </c>
      <c r="D7156" s="150">
        <v>16743179.4</v>
      </c>
      <c r="E7156" s="150">
        <v>19726996.899999999</v>
      </c>
      <c r="F7156" s="150" t="s">
        <v>33714</v>
      </c>
    </row>
    <row r="7157" spans="1:6" x14ac:dyDescent="0.15">
      <c r="A7157" s="150" t="s">
        <v>33715</v>
      </c>
      <c r="B7157" s="150" t="s">
        <v>33716</v>
      </c>
      <c r="C7157" s="150" t="s">
        <v>5</v>
      </c>
      <c r="D7157" s="150">
        <v>328600</v>
      </c>
      <c r="E7157" s="150">
        <v>540000</v>
      </c>
      <c r="F7157" s="150" t="s">
        <v>22067</v>
      </c>
    </row>
    <row r="7158" spans="1:6" x14ac:dyDescent="0.15">
      <c r="A7158" s="150" t="s">
        <v>33717</v>
      </c>
      <c r="B7158" s="150" t="s">
        <v>33718</v>
      </c>
      <c r="C7158" s="150" t="s">
        <v>33719</v>
      </c>
      <c r="D7158" s="150">
        <v>230980</v>
      </c>
      <c r="E7158" s="150">
        <v>196818</v>
      </c>
      <c r="F7158" s="150" t="s">
        <v>27565</v>
      </c>
    </row>
    <row r="7159" spans="1:6" x14ac:dyDescent="0.15">
      <c r="A7159" s="150" t="s">
        <v>33720</v>
      </c>
      <c r="B7159" s="150" t="s">
        <v>33721</v>
      </c>
      <c r="C7159" s="150" t="s">
        <v>33722</v>
      </c>
      <c r="D7159" s="150">
        <v>1012500</v>
      </c>
      <c r="E7159" s="150">
        <v>1315814.3999999999</v>
      </c>
      <c r="F7159" s="150" t="s">
        <v>22074</v>
      </c>
    </row>
    <row r="7160" spans="1:6" x14ac:dyDescent="0.15">
      <c r="A7160" s="150" t="s">
        <v>33723</v>
      </c>
      <c r="B7160" s="150" t="s">
        <v>33724</v>
      </c>
      <c r="C7160" s="150" t="s">
        <v>33725</v>
      </c>
      <c r="D7160" s="150">
        <v>407000</v>
      </c>
      <c r="E7160" s="150">
        <v>1405000</v>
      </c>
      <c r="F7160" s="150" t="s">
        <v>33726</v>
      </c>
    </row>
    <row r="7161" spans="1:6" x14ac:dyDescent="0.15">
      <c r="A7161" s="150" t="s">
        <v>33727</v>
      </c>
      <c r="B7161" s="150" t="s">
        <v>33728</v>
      </c>
      <c r="C7161" s="150" t="s">
        <v>33729</v>
      </c>
      <c r="D7161" s="150">
        <v>64870</v>
      </c>
      <c r="E7161" s="150">
        <v>66847</v>
      </c>
      <c r="F7161" s="150" t="s">
        <v>33730</v>
      </c>
    </row>
    <row r="7162" spans="1:6" x14ac:dyDescent="0.15">
      <c r="A7162" s="150" t="s">
        <v>33731</v>
      </c>
      <c r="B7162" s="150" t="s">
        <v>33732</v>
      </c>
      <c r="C7162" s="150" t="s">
        <v>33733</v>
      </c>
      <c r="D7162" s="150">
        <v>3366500</v>
      </c>
      <c r="E7162" s="150">
        <v>4798000</v>
      </c>
      <c r="F7162" s="150" t="s">
        <v>33734</v>
      </c>
    </row>
    <row r="7163" spans="1:6" x14ac:dyDescent="0.15">
      <c r="A7163" s="150" t="s">
        <v>33735</v>
      </c>
      <c r="B7163" s="150" t="s">
        <v>33736</v>
      </c>
      <c r="C7163" s="150" t="s">
        <v>13240</v>
      </c>
      <c r="D7163" s="150">
        <v>1404800</v>
      </c>
      <c r="E7163" s="150">
        <v>2651000</v>
      </c>
      <c r="F7163" s="150" t="s">
        <v>22067</v>
      </c>
    </row>
    <row r="7164" spans="1:6" x14ac:dyDescent="0.15">
      <c r="A7164" s="150" t="s">
        <v>33737</v>
      </c>
      <c r="B7164" s="150" t="s">
        <v>33738</v>
      </c>
      <c r="C7164" s="150" t="s">
        <v>33739</v>
      </c>
      <c r="D7164" s="150">
        <v>440100</v>
      </c>
      <c r="E7164" s="150">
        <v>178644</v>
      </c>
      <c r="F7164" s="150" t="s">
        <v>18774</v>
      </c>
    </row>
    <row r="7165" spans="1:6" x14ac:dyDescent="0.15">
      <c r="A7165" s="150" t="s">
        <v>33740</v>
      </c>
      <c r="B7165" s="150" t="s">
        <v>33741</v>
      </c>
      <c r="C7165" s="150" t="s">
        <v>33742</v>
      </c>
      <c r="D7165" s="150">
        <v>24795</v>
      </c>
      <c r="E7165" s="150">
        <v>32205</v>
      </c>
      <c r="F7165" s="150" t="s">
        <v>30221</v>
      </c>
    </row>
    <row r="7166" spans="1:6" x14ac:dyDescent="0.15">
      <c r="A7166" s="150" t="s">
        <v>33743</v>
      </c>
      <c r="B7166" s="150" t="s">
        <v>33744</v>
      </c>
      <c r="C7166" s="150" t="s">
        <v>33745</v>
      </c>
      <c r="D7166" s="150">
        <v>1105375</v>
      </c>
      <c r="E7166" s="150">
        <v>756665</v>
      </c>
      <c r="F7166" s="150" t="s">
        <v>28801</v>
      </c>
    </row>
    <row r="7167" spans="1:6" x14ac:dyDescent="0.15">
      <c r="A7167" s="150" t="s">
        <v>33746</v>
      </c>
      <c r="B7167" s="150" t="s">
        <v>33747</v>
      </c>
      <c r="C7167" s="150" t="s">
        <v>33748</v>
      </c>
      <c r="D7167" s="150">
        <v>1005378</v>
      </c>
      <c r="E7167" s="150">
        <v>558186</v>
      </c>
      <c r="F7167" s="150" t="s">
        <v>22049</v>
      </c>
    </row>
    <row r="7168" spans="1:6" x14ac:dyDescent="0.15">
      <c r="A7168" s="150" t="s">
        <v>33749</v>
      </c>
      <c r="B7168" s="150" t="s">
        <v>33750</v>
      </c>
      <c r="C7168" s="150" t="s">
        <v>33751</v>
      </c>
      <c r="D7168" s="150">
        <v>23187600</v>
      </c>
      <c r="E7168" s="150">
        <v>23508150</v>
      </c>
      <c r="F7168" s="150" t="s">
        <v>22060</v>
      </c>
    </row>
    <row r="7169" spans="1:6" x14ac:dyDescent="0.15">
      <c r="A7169" s="150" t="s">
        <v>33752</v>
      </c>
      <c r="B7169" s="150" t="s">
        <v>33753</v>
      </c>
      <c r="C7169" s="150" t="s">
        <v>33754</v>
      </c>
      <c r="D7169" s="150">
        <v>65580224</v>
      </c>
      <c r="E7169" s="150">
        <v>70022496</v>
      </c>
      <c r="F7169" s="150" t="s">
        <v>33755</v>
      </c>
    </row>
    <row r="7170" spans="1:6" x14ac:dyDescent="0.15">
      <c r="A7170" s="150" t="s">
        <v>33756</v>
      </c>
      <c r="B7170" s="150" t="s">
        <v>33757</v>
      </c>
      <c r="C7170" s="150" t="s">
        <v>33758</v>
      </c>
      <c r="D7170" s="150">
        <v>39500</v>
      </c>
      <c r="E7170" s="150">
        <v>43600</v>
      </c>
      <c r="F7170" s="150" t="s">
        <v>22140</v>
      </c>
    </row>
    <row r="7171" spans="1:6" x14ac:dyDescent="0.15">
      <c r="A7171" s="150" t="s">
        <v>33759</v>
      </c>
      <c r="B7171" s="150" t="s">
        <v>33760</v>
      </c>
      <c r="C7171" s="150" t="s">
        <v>33761</v>
      </c>
      <c r="D7171" s="150">
        <v>145779662</v>
      </c>
      <c r="E7171" s="150">
        <v>95511037</v>
      </c>
      <c r="F7171" s="150" t="s">
        <v>33762</v>
      </c>
    </row>
    <row r="7172" spans="1:6" x14ac:dyDescent="0.15">
      <c r="A7172" s="150" t="s">
        <v>33763</v>
      </c>
      <c r="B7172" s="150" t="s">
        <v>33764</v>
      </c>
      <c r="C7172" s="150" t="s">
        <v>14714</v>
      </c>
      <c r="D7172" s="150">
        <v>8821374</v>
      </c>
      <c r="E7172" s="150">
        <v>11731861</v>
      </c>
      <c r="F7172" s="150" t="s">
        <v>22093</v>
      </c>
    </row>
    <row r="7173" spans="1:6" x14ac:dyDescent="0.15">
      <c r="A7173" s="150" t="s">
        <v>33765</v>
      </c>
      <c r="B7173" s="150" t="s">
        <v>33766</v>
      </c>
      <c r="C7173" s="150" t="s">
        <v>33767</v>
      </c>
      <c r="D7173" s="150">
        <v>303710</v>
      </c>
      <c r="E7173" s="150">
        <v>468720</v>
      </c>
      <c r="F7173" s="150" t="s">
        <v>33768</v>
      </c>
    </row>
    <row r="7174" spans="1:6" x14ac:dyDescent="0.15">
      <c r="A7174" s="150" t="s">
        <v>33769</v>
      </c>
      <c r="B7174" s="150" t="s">
        <v>33770</v>
      </c>
      <c r="C7174" s="150" t="s">
        <v>33771</v>
      </c>
      <c r="D7174" s="150">
        <v>4956590</v>
      </c>
      <c r="E7174" s="150">
        <v>5940620</v>
      </c>
      <c r="F7174" s="150" t="s">
        <v>22067</v>
      </c>
    </row>
    <row r="7175" spans="1:6" x14ac:dyDescent="0.15">
      <c r="A7175" s="150" t="s">
        <v>33772</v>
      </c>
      <c r="B7175" s="150" t="s">
        <v>33773</v>
      </c>
      <c r="C7175" s="150" t="s">
        <v>33774</v>
      </c>
      <c r="D7175" s="150">
        <v>10370300</v>
      </c>
      <c r="E7175" s="150">
        <v>13887300</v>
      </c>
      <c r="F7175" s="150" t="s">
        <v>22093</v>
      </c>
    </row>
    <row r="7176" spans="1:6" x14ac:dyDescent="0.15">
      <c r="A7176" s="150" t="s">
        <v>33775</v>
      </c>
      <c r="B7176" s="150" t="s">
        <v>33776</v>
      </c>
      <c r="C7176" s="150" t="s">
        <v>33777</v>
      </c>
      <c r="D7176" s="150">
        <v>39245.599999999999</v>
      </c>
      <c r="E7176" s="150">
        <v>32305.599999999999</v>
      </c>
      <c r="F7176" s="150" t="s">
        <v>33778</v>
      </c>
    </row>
    <row r="7177" spans="1:6" x14ac:dyDescent="0.15">
      <c r="A7177" s="150" t="s">
        <v>33779</v>
      </c>
      <c r="B7177" s="150" t="s">
        <v>33780</v>
      </c>
      <c r="C7177" s="150" t="s">
        <v>33781</v>
      </c>
      <c r="D7177" s="150">
        <v>15024810</v>
      </c>
      <c r="E7177" s="150">
        <v>14166010</v>
      </c>
      <c r="F7177" s="150" t="s">
        <v>22093</v>
      </c>
    </row>
    <row r="7178" spans="1:6" x14ac:dyDescent="0.15">
      <c r="A7178" s="150" t="s">
        <v>33782</v>
      </c>
      <c r="B7178" s="150" t="s">
        <v>33783</v>
      </c>
      <c r="C7178" s="150" t="s">
        <v>33784</v>
      </c>
      <c r="D7178" s="150">
        <v>2560200</v>
      </c>
      <c r="E7178" s="150">
        <v>2741200</v>
      </c>
      <c r="F7178" s="150" t="s">
        <v>22078</v>
      </c>
    </row>
    <row r="7179" spans="1:6" x14ac:dyDescent="0.15">
      <c r="A7179" s="150" t="s">
        <v>33785</v>
      </c>
      <c r="B7179" s="150" t="s">
        <v>33786</v>
      </c>
      <c r="C7179" s="150" t="s">
        <v>33787</v>
      </c>
      <c r="D7179" s="150">
        <v>815364</v>
      </c>
      <c r="E7179" s="150">
        <v>1170837</v>
      </c>
      <c r="F7179" s="150" t="s">
        <v>24465</v>
      </c>
    </row>
    <row r="7180" spans="1:6" x14ac:dyDescent="0.15">
      <c r="A7180" s="150" t="s">
        <v>33788</v>
      </c>
      <c r="B7180" s="150" t="s">
        <v>33789</v>
      </c>
      <c r="C7180" s="150" t="s">
        <v>33790</v>
      </c>
      <c r="D7180" s="150">
        <v>149236.94</v>
      </c>
      <c r="E7180" s="150">
        <v>222000</v>
      </c>
      <c r="F7180" s="150" t="s">
        <v>22074</v>
      </c>
    </row>
    <row r="7181" spans="1:6" x14ac:dyDescent="0.15">
      <c r="A7181" s="150" t="s">
        <v>33791</v>
      </c>
      <c r="B7181" s="150" t="s">
        <v>33792</v>
      </c>
      <c r="C7181" s="150" t="s">
        <v>33793</v>
      </c>
      <c r="D7181" s="150">
        <v>1650000</v>
      </c>
      <c r="E7181" s="150">
        <v>1430000</v>
      </c>
      <c r="F7181" s="150" t="s">
        <v>24563</v>
      </c>
    </row>
    <row r="7182" spans="1:6" x14ac:dyDescent="0.15">
      <c r="A7182" s="150" t="s">
        <v>33794</v>
      </c>
      <c r="B7182" s="150" t="s">
        <v>33795</v>
      </c>
      <c r="C7182" s="150" t="s">
        <v>33796</v>
      </c>
      <c r="D7182" s="150">
        <v>16595</v>
      </c>
      <c r="E7182" s="150">
        <v>20617</v>
      </c>
      <c r="F7182" s="150" t="s">
        <v>22049</v>
      </c>
    </row>
    <row r="7183" spans="1:6" x14ac:dyDescent="0.15">
      <c r="A7183" s="150" t="s">
        <v>33797</v>
      </c>
      <c r="B7183" s="150" t="s">
        <v>33798</v>
      </c>
      <c r="C7183" s="150" t="s">
        <v>33799</v>
      </c>
      <c r="D7183" s="150">
        <v>807600</v>
      </c>
      <c r="E7183" s="150">
        <v>5824933</v>
      </c>
      <c r="F7183" s="150" t="s">
        <v>27739</v>
      </c>
    </row>
    <row r="7184" spans="1:6" x14ac:dyDescent="0.15">
      <c r="A7184" s="150" t="s">
        <v>33800</v>
      </c>
      <c r="B7184" s="150" t="s">
        <v>33801</v>
      </c>
      <c r="C7184" s="150" t="s">
        <v>33802</v>
      </c>
      <c r="D7184" s="150">
        <v>260400</v>
      </c>
      <c r="E7184" s="150">
        <v>403380</v>
      </c>
      <c r="F7184" s="150" t="s">
        <v>22175</v>
      </c>
    </row>
    <row r="7185" spans="1:6" x14ac:dyDescent="0.15">
      <c r="A7185" s="150" t="s">
        <v>33803</v>
      </c>
      <c r="B7185" s="150" t="s">
        <v>33804</v>
      </c>
      <c r="C7185" s="150" t="s">
        <v>33805</v>
      </c>
      <c r="D7185" s="150">
        <v>924</v>
      </c>
      <c r="E7185" s="150">
        <v>884</v>
      </c>
      <c r="F7185" s="150" t="s">
        <v>14062</v>
      </c>
    </row>
    <row r="7186" spans="1:6" x14ac:dyDescent="0.15">
      <c r="A7186" s="150" t="s">
        <v>33806</v>
      </c>
      <c r="B7186" s="150" t="s">
        <v>33807</v>
      </c>
      <c r="C7186" s="150" t="s">
        <v>17584</v>
      </c>
      <c r="D7186" s="150">
        <v>384350</v>
      </c>
      <c r="E7186" s="150">
        <v>479270</v>
      </c>
      <c r="F7186" s="150" t="s">
        <v>24525</v>
      </c>
    </row>
    <row r="7187" spans="1:6" x14ac:dyDescent="0.15">
      <c r="A7187" s="150" t="s">
        <v>33808</v>
      </c>
      <c r="B7187" s="150" t="s">
        <v>33809</v>
      </c>
      <c r="C7187" s="150" t="s">
        <v>1842</v>
      </c>
      <c r="D7187" s="150">
        <v>3739200</v>
      </c>
      <c r="E7187" s="150">
        <v>104601</v>
      </c>
      <c r="F7187" s="150" t="s">
        <v>29601</v>
      </c>
    </row>
    <row r="7188" spans="1:6" x14ac:dyDescent="0.15">
      <c r="A7188" s="150" t="s">
        <v>33810</v>
      </c>
      <c r="B7188" s="150" t="s">
        <v>33811</v>
      </c>
      <c r="C7188" s="150" t="s">
        <v>33812</v>
      </c>
      <c r="D7188" s="150">
        <v>20782.2</v>
      </c>
      <c r="E7188" s="150">
        <v>21051</v>
      </c>
      <c r="F7188" s="150" t="s">
        <v>24459</v>
      </c>
    </row>
    <row r="7189" spans="1:6" x14ac:dyDescent="0.15">
      <c r="A7189" s="150" t="s">
        <v>33813</v>
      </c>
      <c r="B7189" s="150" t="s">
        <v>33814</v>
      </c>
      <c r="C7189" s="150" t="s">
        <v>33815</v>
      </c>
      <c r="D7189" s="150">
        <v>2353308</v>
      </c>
      <c r="E7189" s="150">
        <v>1734108</v>
      </c>
      <c r="F7189" s="150" t="s">
        <v>27237</v>
      </c>
    </row>
    <row r="7190" spans="1:6" x14ac:dyDescent="0.15">
      <c r="A7190" s="150" t="s">
        <v>33816</v>
      </c>
      <c r="B7190" s="150" t="s">
        <v>33817</v>
      </c>
      <c r="C7190" s="150" t="s">
        <v>33818</v>
      </c>
      <c r="D7190" s="150">
        <v>742800</v>
      </c>
      <c r="E7190" s="150">
        <v>1239900</v>
      </c>
      <c r="F7190" s="150" t="s">
        <v>22110</v>
      </c>
    </row>
    <row r="7191" spans="1:6" x14ac:dyDescent="0.15">
      <c r="A7191" s="150" t="s">
        <v>33819</v>
      </c>
      <c r="B7191" s="150" t="s">
        <v>33820</v>
      </c>
      <c r="C7191" s="150" t="s">
        <v>33821</v>
      </c>
      <c r="D7191" s="150">
        <v>5238480</v>
      </c>
      <c r="E7191" s="150">
        <v>5378240</v>
      </c>
      <c r="F7191" s="150" t="s">
        <v>33683</v>
      </c>
    </row>
    <row r="7192" spans="1:6" x14ac:dyDescent="0.15">
      <c r="A7192" s="150" t="s">
        <v>33822</v>
      </c>
      <c r="B7192" s="150" t="s">
        <v>33823</v>
      </c>
      <c r="C7192" s="150" t="s">
        <v>17714</v>
      </c>
      <c r="D7192" s="150">
        <v>4647500</v>
      </c>
      <c r="E7192" s="150">
        <v>6995000</v>
      </c>
      <c r="F7192" s="150" t="s">
        <v>24636</v>
      </c>
    </row>
    <row r="7193" spans="1:6" x14ac:dyDescent="0.15">
      <c r="A7193" s="150" t="s">
        <v>33824</v>
      </c>
      <c r="B7193" s="150" t="s">
        <v>33825</v>
      </c>
      <c r="C7193" s="150" t="s">
        <v>33826</v>
      </c>
      <c r="D7193" s="150">
        <v>43734973</v>
      </c>
      <c r="E7193" s="150">
        <v>33351060</v>
      </c>
      <c r="F7193" s="150" t="s">
        <v>22093</v>
      </c>
    </row>
    <row r="7194" spans="1:6" x14ac:dyDescent="0.15">
      <c r="A7194" s="150" t="s">
        <v>33827</v>
      </c>
      <c r="B7194" s="150" t="s">
        <v>33828</v>
      </c>
      <c r="C7194" s="150" t="s">
        <v>33829</v>
      </c>
      <c r="D7194" s="150">
        <v>1265000</v>
      </c>
      <c r="E7194" s="150">
        <v>2007000</v>
      </c>
      <c r="F7194" s="150" t="s">
        <v>24703</v>
      </c>
    </row>
    <row r="7195" spans="1:6" x14ac:dyDescent="0.15">
      <c r="A7195" s="150" t="s">
        <v>33830</v>
      </c>
      <c r="B7195" s="150" t="s">
        <v>33831</v>
      </c>
      <c r="C7195" s="150" t="s">
        <v>33832</v>
      </c>
      <c r="D7195" s="150">
        <v>27684.400000000001</v>
      </c>
      <c r="E7195" s="150">
        <v>27534.400000000001</v>
      </c>
      <c r="F7195" s="150" t="s">
        <v>22095</v>
      </c>
    </row>
    <row r="7196" spans="1:6" x14ac:dyDescent="0.15">
      <c r="A7196" s="150" t="s">
        <v>33833</v>
      </c>
      <c r="B7196" s="150" t="s">
        <v>33834</v>
      </c>
      <c r="C7196" s="150" t="s">
        <v>33835</v>
      </c>
      <c r="D7196" s="150">
        <v>642200</v>
      </c>
      <c r="E7196" s="150">
        <v>1122710</v>
      </c>
      <c r="F7196" s="150" t="s">
        <v>26960</v>
      </c>
    </row>
    <row r="7197" spans="1:6" x14ac:dyDescent="0.15">
      <c r="A7197" s="150" t="s">
        <v>33836</v>
      </c>
      <c r="B7197" s="150" t="s">
        <v>33837</v>
      </c>
      <c r="C7197" s="150" t="s">
        <v>33838</v>
      </c>
      <c r="D7197" s="150">
        <v>77400</v>
      </c>
      <c r="E7197" s="150">
        <v>77200</v>
      </c>
      <c r="F7197" s="150" t="s">
        <v>22154</v>
      </c>
    </row>
    <row r="7198" spans="1:6" x14ac:dyDescent="0.15">
      <c r="A7198" s="150" t="s">
        <v>33839</v>
      </c>
      <c r="B7198" s="150" t="s">
        <v>33840</v>
      </c>
      <c r="C7198" s="150" t="s">
        <v>33841</v>
      </c>
      <c r="D7198" s="150">
        <v>2600</v>
      </c>
      <c r="E7198" s="150">
        <v>2900</v>
      </c>
      <c r="F7198" s="150" t="s">
        <v>24530</v>
      </c>
    </row>
    <row r="7199" spans="1:6" x14ac:dyDescent="0.15">
      <c r="A7199" s="150" t="s">
        <v>33842</v>
      </c>
      <c r="B7199" s="150" t="s">
        <v>33843</v>
      </c>
      <c r="C7199" s="150" t="s">
        <v>33844</v>
      </c>
      <c r="D7199" s="150">
        <v>25220</v>
      </c>
      <c r="E7199" s="150">
        <v>23763</v>
      </c>
      <c r="F7199" s="150" t="s">
        <v>22103</v>
      </c>
    </row>
    <row r="7200" spans="1:6" x14ac:dyDescent="0.15">
      <c r="A7200" s="150" t="s">
        <v>33845</v>
      </c>
      <c r="B7200" s="150" t="s">
        <v>33846</v>
      </c>
      <c r="C7200" s="150" t="s">
        <v>33847</v>
      </c>
      <c r="D7200" s="150">
        <v>45250</v>
      </c>
      <c r="E7200" s="150">
        <v>29215.599999999999</v>
      </c>
      <c r="F7200" s="150" t="s">
        <v>22140</v>
      </c>
    </row>
    <row r="7201" spans="1:6" x14ac:dyDescent="0.15">
      <c r="A7201" s="150" t="s">
        <v>33848</v>
      </c>
      <c r="B7201" s="150" t="s">
        <v>33849</v>
      </c>
      <c r="C7201" s="150" t="s">
        <v>33850</v>
      </c>
      <c r="D7201" s="150">
        <v>3289159.16</v>
      </c>
      <c r="E7201" s="150">
        <v>3689329.1</v>
      </c>
      <c r="F7201" s="150" t="s">
        <v>22060</v>
      </c>
    </row>
    <row r="7202" spans="1:6" x14ac:dyDescent="0.15">
      <c r="A7202" s="150" t="s">
        <v>33851</v>
      </c>
      <c r="B7202" s="150" t="s">
        <v>33852</v>
      </c>
      <c r="C7202" s="150" t="s">
        <v>33853</v>
      </c>
      <c r="D7202" s="150">
        <v>5362650</v>
      </c>
      <c r="E7202" s="150">
        <v>4068150</v>
      </c>
      <c r="F7202" s="150" t="s">
        <v>24494</v>
      </c>
    </row>
    <row r="7203" spans="1:6" x14ac:dyDescent="0.15">
      <c r="A7203" s="150" t="s">
        <v>33854</v>
      </c>
      <c r="B7203" s="150" t="s">
        <v>33855</v>
      </c>
      <c r="C7203" s="150" t="s">
        <v>33856</v>
      </c>
      <c r="D7203" s="150">
        <v>54609</v>
      </c>
      <c r="E7203" s="150">
        <v>44609</v>
      </c>
      <c r="F7203" s="150" t="s">
        <v>22108</v>
      </c>
    </row>
    <row r="7204" spans="1:6" x14ac:dyDescent="0.15">
      <c r="A7204" s="150" t="s">
        <v>33857</v>
      </c>
      <c r="B7204" s="150" t="s">
        <v>33858</v>
      </c>
      <c r="C7204" s="150" t="s">
        <v>33859</v>
      </c>
      <c r="D7204" s="150">
        <v>14207556</v>
      </c>
      <c r="E7204" s="150">
        <v>25569700</v>
      </c>
      <c r="F7204" s="150" t="s">
        <v>22093</v>
      </c>
    </row>
    <row r="7205" spans="1:6" x14ac:dyDescent="0.15">
      <c r="A7205" s="150" t="s">
        <v>33860</v>
      </c>
      <c r="B7205" s="150" t="s">
        <v>33861</v>
      </c>
      <c r="C7205" s="150" t="s">
        <v>33862</v>
      </c>
      <c r="D7205" s="150">
        <v>206455.55</v>
      </c>
      <c r="E7205" s="150">
        <v>213465</v>
      </c>
      <c r="F7205" s="150" t="s">
        <v>22104</v>
      </c>
    </row>
    <row r="7206" spans="1:6" x14ac:dyDescent="0.15">
      <c r="A7206" s="150" t="s">
        <v>33863</v>
      </c>
      <c r="B7206" s="150" t="s">
        <v>33864</v>
      </c>
      <c r="C7206" s="150" t="s">
        <v>33865</v>
      </c>
      <c r="D7206" s="150">
        <v>18700</v>
      </c>
      <c r="E7206" s="150">
        <v>81200</v>
      </c>
      <c r="F7206" s="150" t="s">
        <v>33866</v>
      </c>
    </row>
    <row r="7207" spans="1:6" x14ac:dyDescent="0.15">
      <c r="A7207" s="150" t="s">
        <v>33867</v>
      </c>
      <c r="B7207" s="150" t="s">
        <v>33868</v>
      </c>
      <c r="C7207" s="150" t="s">
        <v>33869</v>
      </c>
      <c r="D7207" s="150">
        <v>534875</v>
      </c>
      <c r="E7207" s="150">
        <v>534875</v>
      </c>
      <c r="F7207" s="150" t="s">
        <v>33870</v>
      </c>
    </row>
    <row r="7208" spans="1:6" x14ac:dyDescent="0.15">
      <c r="A7208" s="150" t="s">
        <v>33871</v>
      </c>
      <c r="B7208" s="150" t="s">
        <v>33872</v>
      </c>
      <c r="C7208" s="150" t="s">
        <v>33873</v>
      </c>
      <c r="D7208" s="150">
        <v>24388400</v>
      </c>
      <c r="E7208" s="150">
        <v>44775720</v>
      </c>
      <c r="F7208" s="150" t="s">
        <v>26491</v>
      </c>
    </row>
    <row r="7209" spans="1:6" x14ac:dyDescent="0.15">
      <c r="A7209" s="150" t="s">
        <v>33874</v>
      </c>
      <c r="B7209" s="150" t="s">
        <v>33875</v>
      </c>
      <c r="C7209" s="150" t="s">
        <v>33876</v>
      </c>
      <c r="D7209" s="150">
        <v>27574</v>
      </c>
      <c r="E7209" s="150">
        <v>24605</v>
      </c>
      <c r="F7209" s="150" t="s">
        <v>22104</v>
      </c>
    </row>
    <row r="7210" spans="1:6" x14ac:dyDescent="0.15">
      <c r="A7210" s="150" t="s">
        <v>33877</v>
      </c>
      <c r="B7210" s="150" t="s">
        <v>33878</v>
      </c>
      <c r="C7210" s="150" t="s">
        <v>33879</v>
      </c>
      <c r="D7210" s="150">
        <v>2392510</v>
      </c>
      <c r="E7210" s="150">
        <v>2305510</v>
      </c>
      <c r="F7210" s="150" t="s">
        <v>33880</v>
      </c>
    </row>
    <row r="7211" spans="1:6" x14ac:dyDescent="0.15">
      <c r="A7211" s="150" t="s">
        <v>33881</v>
      </c>
      <c r="B7211" s="150" t="s">
        <v>33882</v>
      </c>
      <c r="C7211" s="150" t="s">
        <v>33883</v>
      </c>
      <c r="D7211" s="150">
        <v>217410000</v>
      </c>
      <c r="E7211" s="150">
        <v>219300000</v>
      </c>
      <c r="F7211" s="150" t="s">
        <v>22104</v>
      </c>
    </row>
    <row r="7212" spans="1:6" x14ac:dyDescent="0.15">
      <c r="A7212" s="150" t="s">
        <v>33884</v>
      </c>
      <c r="B7212" s="150" t="s">
        <v>33885</v>
      </c>
      <c r="C7212" s="150" t="s">
        <v>33886</v>
      </c>
      <c r="D7212" s="150">
        <v>1655109.1</v>
      </c>
      <c r="E7212" s="150">
        <v>2377746.92</v>
      </c>
      <c r="F7212" s="150" t="s">
        <v>22104</v>
      </c>
    </row>
    <row r="7213" spans="1:6" x14ac:dyDescent="0.15">
      <c r="A7213" s="150" t="s">
        <v>33887</v>
      </c>
      <c r="B7213" s="150" t="s">
        <v>33888</v>
      </c>
      <c r="C7213" s="150" t="s">
        <v>33889</v>
      </c>
      <c r="D7213" s="150">
        <v>4407000</v>
      </c>
      <c r="E7213" s="150">
        <v>4721000</v>
      </c>
      <c r="F7213" s="150" t="s">
        <v>24530</v>
      </c>
    </row>
    <row r="7214" spans="1:6" x14ac:dyDescent="0.15">
      <c r="A7214" s="150" t="s">
        <v>33890</v>
      </c>
      <c r="B7214" s="150" t="s">
        <v>33891</v>
      </c>
      <c r="C7214" s="150" t="s">
        <v>33892</v>
      </c>
      <c r="D7214" s="150">
        <v>539000</v>
      </c>
      <c r="E7214" s="150">
        <v>567800</v>
      </c>
      <c r="F7214" s="150" t="s">
        <v>29601</v>
      </c>
    </row>
    <row r="7215" spans="1:6" x14ac:dyDescent="0.15">
      <c r="A7215" s="150" t="s">
        <v>33893</v>
      </c>
      <c r="B7215" s="150" t="s">
        <v>33894</v>
      </c>
      <c r="C7215" s="150" t="s">
        <v>33895</v>
      </c>
      <c r="D7215" s="150">
        <v>63897360</v>
      </c>
      <c r="E7215" s="150">
        <v>288186380</v>
      </c>
      <c r="F7215" s="150" t="s">
        <v>24582</v>
      </c>
    </row>
    <row r="7216" spans="1:6" x14ac:dyDescent="0.15">
      <c r="A7216" s="150" t="s">
        <v>33896</v>
      </c>
      <c r="B7216" s="150" t="s">
        <v>33897</v>
      </c>
      <c r="C7216" s="150" t="s">
        <v>33898</v>
      </c>
      <c r="D7216" s="150">
        <v>25132</v>
      </c>
      <c r="E7216" s="150">
        <v>265320</v>
      </c>
      <c r="F7216" s="150" t="s">
        <v>22135</v>
      </c>
    </row>
    <row r="7217" spans="1:6" x14ac:dyDescent="0.15">
      <c r="A7217" s="150" t="s">
        <v>33899</v>
      </c>
      <c r="B7217" s="150" t="s">
        <v>33900</v>
      </c>
      <c r="C7217" s="150" t="s">
        <v>33901</v>
      </c>
      <c r="D7217" s="150">
        <v>754100</v>
      </c>
      <c r="E7217" s="150">
        <v>607460</v>
      </c>
      <c r="F7217" s="150" t="s">
        <v>22078</v>
      </c>
    </row>
    <row r="7218" spans="1:6" x14ac:dyDescent="0.15">
      <c r="A7218" s="150" t="s">
        <v>33902</v>
      </c>
      <c r="B7218" s="150" t="s">
        <v>33903</v>
      </c>
      <c r="C7218" s="150" t="s">
        <v>33904</v>
      </c>
      <c r="D7218" s="150">
        <v>8214668</v>
      </c>
      <c r="E7218" s="150">
        <v>9239869</v>
      </c>
      <c r="F7218" s="150" t="s">
        <v>27327</v>
      </c>
    </row>
    <row r="7219" spans="1:6" x14ac:dyDescent="0.15">
      <c r="A7219" s="150" t="s">
        <v>33905</v>
      </c>
      <c r="B7219" s="150" t="s">
        <v>33906</v>
      </c>
      <c r="C7219" s="150" t="s">
        <v>33907</v>
      </c>
      <c r="D7219" s="150">
        <v>31060</v>
      </c>
      <c r="E7219" s="150">
        <v>26320</v>
      </c>
      <c r="F7219" s="150" t="s">
        <v>22095</v>
      </c>
    </row>
    <row r="7220" spans="1:6" x14ac:dyDescent="0.15">
      <c r="A7220" s="150" t="s">
        <v>33908</v>
      </c>
      <c r="B7220" s="150" t="s">
        <v>33909</v>
      </c>
      <c r="C7220" s="150" t="s">
        <v>406</v>
      </c>
      <c r="D7220" s="150">
        <v>6910730</v>
      </c>
      <c r="E7220" s="150">
        <v>18096838</v>
      </c>
      <c r="F7220" s="150" t="s">
        <v>22067</v>
      </c>
    </row>
    <row r="7221" spans="1:6" x14ac:dyDescent="0.15">
      <c r="A7221" s="150" t="s">
        <v>33910</v>
      </c>
      <c r="B7221" s="150" t="s">
        <v>33911</v>
      </c>
      <c r="C7221" s="150" t="s">
        <v>33912</v>
      </c>
      <c r="D7221" s="150">
        <v>81063600</v>
      </c>
      <c r="E7221" s="150">
        <v>115634310</v>
      </c>
      <c r="F7221" s="150" t="s">
        <v>33913</v>
      </c>
    </row>
    <row r="7222" spans="1:6" x14ac:dyDescent="0.15">
      <c r="A7222" s="150" t="s">
        <v>33914</v>
      </c>
      <c r="B7222" s="150" t="s">
        <v>33915</v>
      </c>
      <c r="C7222" s="150" t="s">
        <v>33916</v>
      </c>
      <c r="D7222" s="150">
        <v>245000</v>
      </c>
      <c r="E7222" s="150">
        <v>169300</v>
      </c>
      <c r="F7222" s="150" t="s">
        <v>22108</v>
      </c>
    </row>
    <row r="7223" spans="1:6" x14ac:dyDescent="0.15">
      <c r="A7223" s="150" t="s">
        <v>33917</v>
      </c>
      <c r="B7223" s="150" t="s">
        <v>33918</v>
      </c>
      <c r="C7223" s="150" t="s">
        <v>33919</v>
      </c>
      <c r="D7223" s="150">
        <v>32887320</v>
      </c>
      <c r="E7223" s="150">
        <v>33136800</v>
      </c>
      <c r="F7223" s="150" t="s">
        <v>33920</v>
      </c>
    </row>
    <row r="7224" spans="1:6" x14ac:dyDescent="0.15">
      <c r="A7224" s="150" t="s">
        <v>33921</v>
      </c>
      <c r="B7224" s="150" t="s">
        <v>33922</v>
      </c>
      <c r="C7224" s="150" t="s">
        <v>33923</v>
      </c>
      <c r="D7224" s="150">
        <v>801500</v>
      </c>
      <c r="E7224" s="150">
        <v>471500</v>
      </c>
      <c r="F7224" s="150" t="s">
        <v>22108</v>
      </c>
    </row>
    <row r="7225" spans="1:6" x14ac:dyDescent="0.15">
      <c r="A7225" s="150" t="s">
        <v>33924</v>
      </c>
      <c r="B7225" s="150" t="s">
        <v>33925</v>
      </c>
      <c r="C7225" s="150" t="s">
        <v>33926</v>
      </c>
      <c r="D7225" s="150">
        <v>1909966</v>
      </c>
      <c r="E7225" s="150">
        <v>82986</v>
      </c>
      <c r="F7225" s="150" t="s">
        <v>27788</v>
      </c>
    </row>
    <row r="7226" spans="1:6" x14ac:dyDescent="0.15">
      <c r="A7226" s="150" t="s">
        <v>8830</v>
      </c>
      <c r="B7226" s="150" t="s">
        <v>33927</v>
      </c>
      <c r="F7226" s="150" t="s">
        <v>503</v>
      </c>
    </row>
    <row r="7227" spans="1:6" x14ac:dyDescent="0.15">
      <c r="A7227" s="150" t="s">
        <v>8831</v>
      </c>
      <c r="B7227" s="150" t="s">
        <v>33927</v>
      </c>
      <c r="F7227" s="150" t="s">
        <v>503</v>
      </c>
    </row>
    <row r="7228" spans="1:6" x14ac:dyDescent="0.15">
      <c r="A7228" s="150" t="s">
        <v>8832</v>
      </c>
      <c r="B7228" s="150" t="s">
        <v>33928</v>
      </c>
      <c r="F7228" s="150" t="s">
        <v>503</v>
      </c>
    </row>
    <row r="7229" spans="1:6" x14ac:dyDescent="0.15">
      <c r="A7229" s="150" t="s">
        <v>8833</v>
      </c>
      <c r="B7229" s="150" t="s">
        <v>33929</v>
      </c>
      <c r="F7229" s="150" t="s">
        <v>503</v>
      </c>
    </row>
    <row r="7230" spans="1:6" x14ac:dyDescent="0.15">
      <c r="A7230" s="150" t="s">
        <v>8834</v>
      </c>
      <c r="B7230" s="150" t="s">
        <v>33930</v>
      </c>
      <c r="F7230" s="150" t="s">
        <v>503</v>
      </c>
    </row>
    <row r="7231" spans="1:6" x14ac:dyDescent="0.15">
      <c r="A7231" s="150" t="s">
        <v>8835</v>
      </c>
      <c r="B7231" s="150" t="s">
        <v>31602</v>
      </c>
      <c r="F7231" s="150" t="s">
        <v>503</v>
      </c>
    </row>
    <row r="7232" spans="1:6" x14ac:dyDescent="0.15">
      <c r="A7232" s="150" t="s">
        <v>8836</v>
      </c>
      <c r="B7232" s="150" t="s">
        <v>33931</v>
      </c>
      <c r="C7232" s="150" t="s">
        <v>13547</v>
      </c>
      <c r="F7232" s="150" t="s">
        <v>503</v>
      </c>
    </row>
    <row r="7233" spans="1:6" x14ac:dyDescent="0.15">
      <c r="A7233" s="150" t="s">
        <v>8837</v>
      </c>
      <c r="B7233" s="150" t="s">
        <v>33932</v>
      </c>
      <c r="F7233" s="150" t="s">
        <v>503</v>
      </c>
    </row>
    <row r="7234" spans="1:6" x14ac:dyDescent="0.15">
      <c r="A7234" s="150" t="s">
        <v>8838</v>
      </c>
      <c r="B7234" s="150" t="s">
        <v>33933</v>
      </c>
      <c r="C7234" s="150" t="s">
        <v>19165</v>
      </c>
      <c r="F7234" s="150" t="s">
        <v>503</v>
      </c>
    </row>
    <row r="7235" spans="1:6" x14ac:dyDescent="0.15">
      <c r="A7235" s="150" t="s">
        <v>8839</v>
      </c>
      <c r="B7235" s="150" t="s">
        <v>33934</v>
      </c>
      <c r="C7235" s="150" t="s">
        <v>19166</v>
      </c>
      <c r="F7235" s="150" t="s">
        <v>503</v>
      </c>
    </row>
    <row r="7236" spans="1:6" x14ac:dyDescent="0.15">
      <c r="A7236" s="150" t="s">
        <v>8840</v>
      </c>
      <c r="B7236" s="150" t="s">
        <v>33935</v>
      </c>
      <c r="F7236" s="150" t="s">
        <v>503</v>
      </c>
    </row>
    <row r="7237" spans="1:6" x14ac:dyDescent="0.15">
      <c r="A7237" s="150" t="s">
        <v>8841</v>
      </c>
      <c r="B7237" s="150" t="s">
        <v>33936</v>
      </c>
      <c r="C7237" s="150" t="s">
        <v>19167</v>
      </c>
      <c r="F7237" s="150" t="s">
        <v>503</v>
      </c>
    </row>
    <row r="7238" spans="1:6" x14ac:dyDescent="0.15">
      <c r="A7238" s="150" t="s">
        <v>8842</v>
      </c>
      <c r="B7238" s="150" t="s">
        <v>33937</v>
      </c>
      <c r="C7238" s="150" t="s">
        <v>19168</v>
      </c>
      <c r="F7238" s="150" t="s">
        <v>503</v>
      </c>
    </row>
    <row r="7239" spans="1:6" x14ac:dyDescent="0.15">
      <c r="A7239" s="150" t="s">
        <v>8843</v>
      </c>
      <c r="B7239" s="150" t="s">
        <v>33927</v>
      </c>
      <c r="F7239" s="150" t="s">
        <v>503</v>
      </c>
    </row>
    <row r="7240" spans="1:6" x14ac:dyDescent="0.15">
      <c r="A7240" s="150" t="s">
        <v>8844</v>
      </c>
      <c r="B7240" s="150" t="s">
        <v>33927</v>
      </c>
      <c r="F7240" s="150" t="s">
        <v>503</v>
      </c>
    </row>
    <row r="7241" spans="1:6" x14ac:dyDescent="0.15">
      <c r="A7241" s="150" t="s">
        <v>8845</v>
      </c>
      <c r="B7241" s="150" t="s">
        <v>33938</v>
      </c>
      <c r="F7241" s="150" t="s">
        <v>503</v>
      </c>
    </row>
    <row r="7242" spans="1:6" x14ac:dyDescent="0.15">
      <c r="A7242" s="150" t="s">
        <v>8846</v>
      </c>
      <c r="B7242" s="150" t="s">
        <v>33939</v>
      </c>
      <c r="F7242" s="150" t="s">
        <v>503</v>
      </c>
    </row>
    <row r="7243" spans="1:6" x14ac:dyDescent="0.15">
      <c r="A7243" s="150" t="s">
        <v>8847</v>
      </c>
      <c r="B7243" s="150" t="s">
        <v>33940</v>
      </c>
      <c r="F7243" s="150" t="s">
        <v>503</v>
      </c>
    </row>
    <row r="7244" spans="1:6" x14ac:dyDescent="0.15">
      <c r="A7244" s="150" t="s">
        <v>8848</v>
      </c>
      <c r="B7244" s="150" t="s">
        <v>33941</v>
      </c>
      <c r="F7244" s="150" t="s">
        <v>503</v>
      </c>
    </row>
    <row r="7245" spans="1:6" x14ac:dyDescent="0.15">
      <c r="A7245" s="150" t="s">
        <v>8849</v>
      </c>
      <c r="B7245" s="150" t="s">
        <v>33942</v>
      </c>
      <c r="F7245" s="150" t="s">
        <v>503</v>
      </c>
    </row>
    <row r="7246" spans="1:6" x14ac:dyDescent="0.15">
      <c r="A7246" s="150" t="s">
        <v>8850</v>
      </c>
      <c r="B7246" s="150" t="s">
        <v>33943</v>
      </c>
      <c r="F7246" s="150" t="s">
        <v>503</v>
      </c>
    </row>
    <row r="7247" spans="1:6" x14ac:dyDescent="0.15">
      <c r="A7247" s="150" t="s">
        <v>8851</v>
      </c>
      <c r="B7247" s="150" t="s">
        <v>33944</v>
      </c>
      <c r="F7247" s="150" t="s">
        <v>503</v>
      </c>
    </row>
    <row r="7248" spans="1:6" x14ac:dyDescent="0.15">
      <c r="A7248" s="150" t="s">
        <v>8852</v>
      </c>
      <c r="B7248" s="150" t="s">
        <v>33945</v>
      </c>
      <c r="F7248" s="150" t="s">
        <v>503</v>
      </c>
    </row>
    <row r="7249" spans="1:6" x14ac:dyDescent="0.15">
      <c r="A7249" s="150" t="s">
        <v>8853</v>
      </c>
      <c r="B7249" s="150" t="s">
        <v>33946</v>
      </c>
      <c r="F7249" s="150" t="s">
        <v>503</v>
      </c>
    </row>
    <row r="7250" spans="1:6" x14ac:dyDescent="0.15">
      <c r="A7250" s="150" t="s">
        <v>8854</v>
      </c>
      <c r="B7250" s="150" t="s">
        <v>33947</v>
      </c>
      <c r="F7250" s="150" t="s">
        <v>503</v>
      </c>
    </row>
    <row r="7251" spans="1:6" x14ac:dyDescent="0.15">
      <c r="A7251" s="150" t="s">
        <v>8855</v>
      </c>
      <c r="B7251" s="150" t="s">
        <v>33948</v>
      </c>
      <c r="C7251" s="150" t="s">
        <v>19169</v>
      </c>
      <c r="F7251" s="150" t="s">
        <v>503</v>
      </c>
    </row>
    <row r="7252" spans="1:6" x14ac:dyDescent="0.15">
      <c r="A7252" s="150" t="s">
        <v>8856</v>
      </c>
      <c r="B7252" s="150" t="s">
        <v>28737</v>
      </c>
      <c r="C7252" s="150" t="s">
        <v>19170</v>
      </c>
      <c r="F7252" s="150" t="s">
        <v>503</v>
      </c>
    </row>
    <row r="7253" spans="1:6" x14ac:dyDescent="0.15">
      <c r="A7253" s="150" t="s">
        <v>8857</v>
      </c>
      <c r="B7253" s="150" t="s">
        <v>33949</v>
      </c>
      <c r="C7253" s="150" t="s">
        <v>19171</v>
      </c>
      <c r="F7253" s="150" t="s">
        <v>503</v>
      </c>
    </row>
    <row r="7254" spans="1:6" x14ac:dyDescent="0.15">
      <c r="A7254" s="150" t="s">
        <v>8858</v>
      </c>
      <c r="B7254" s="150" t="s">
        <v>33950</v>
      </c>
      <c r="F7254" s="150" t="s">
        <v>503</v>
      </c>
    </row>
    <row r="7255" spans="1:6" x14ac:dyDescent="0.15">
      <c r="A7255" s="150" t="s">
        <v>8859</v>
      </c>
      <c r="B7255" s="150" t="s">
        <v>33951</v>
      </c>
      <c r="C7255" s="150" t="s">
        <v>19172</v>
      </c>
      <c r="F7255" s="150" t="s">
        <v>503</v>
      </c>
    </row>
    <row r="7256" spans="1:6" x14ac:dyDescent="0.15">
      <c r="A7256" s="150" t="s">
        <v>8860</v>
      </c>
      <c r="B7256" s="150" t="s">
        <v>33952</v>
      </c>
      <c r="F7256" s="150" t="s">
        <v>503</v>
      </c>
    </row>
    <row r="7257" spans="1:6" x14ac:dyDescent="0.15">
      <c r="A7257" s="150" t="s">
        <v>8861</v>
      </c>
      <c r="B7257" s="150" t="s">
        <v>33953</v>
      </c>
      <c r="C7257" s="150" t="s">
        <v>19173</v>
      </c>
      <c r="F7257" s="150" t="s">
        <v>503</v>
      </c>
    </row>
    <row r="7258" spans="1:6" x14ac:dyDescent="0.15">
      <c r="A7258" s="150" t="s">
        <v>8862</v>
      </c>
      <c r="B7258" s="150" t="s">
        <v>33954</v>
      </c>
      <c r="C7258" s="150" t="s">
        <v>19174</v>
      </c>
      <c r="F7258" s="150" t="s">
        <v>503</v>
      </c>
    </row>
    <row r="7259" spans="1:6" x14ac:dyDescent="0.15">
      <c r="A7259" s="150" t="s">
        <v>8863</v>
      </c>
      <c r="B7259" s="150" t="s">
        <v>33955</v>
      </c>
      <c r="F7259" s="150" t="s">
        <v>503</v>
      </c>
    </row>
    <row r="7260" spans="1:6" x14ac:dyDescent="0.15">
      <c r="A7260" s="150" t="s">
        <v>8864</v>
      </c>
      <c r="B7260" s="150" t="s">
        <v>33956</v>
      </c>
      <c r="C7260" s="150" t="s">
        <v>19175</v>
      </c>
      <c r="D7260" s="150">
        <v>0</v>
      </c>
      <c r="E7260" s="150">
        <v>0</v>
      </c>
      <c r="F7260" s="150" t="s">
        <v>22078</v>
      </c>
    </row>
    <row r="7261" spans="1:6" x14ac:dyDescent="0.15">
      <c r="A7261" s="150" t="s">
        <v>8865</v>
      </c>
      <c r="B7261" s="150" t="s">
        <v>33957</v>
      </c>
      <c r="C7261" s="150" t="s">
        <v>19176</v>
      </c>
      <c r="D7261" s="150">
        <v>0</v>
      </c>
      <c r="E7261" s="150">
        <v>0</v>
      </c>
      <c r="F7261" s="150" t="s">
        <v>22110</v>
      </c>
    </row>
    <row r="7262" spans="1:6" x14ac:dyDescent="0.15">
      <c r="A7262" s="150" t="s">
        <v>8866</v>
      </c>
      <c r="B7262" s="150" t="s">
        <v>29658</v>
      </c>
      <c r="C7262" s="150" t="s">
        <v>19177</v>
      </c>
      <c r="D7262" s="150">
        <v>1498210</v>
      </c>
      <c r="E7262" s="150">
        <v>1141240</v>
      </c>
      <c r="F7262" s="150" t="s">
        <v>18774</v>
      </c>
    </row>
    <row r="7263" spans="1:6" x14ac:dyDescent="0.15">
      <c r="A7263" s="150" t="s">
        <v>8867</v>
      </c>
      <c r="B7263" s="150" t="s">
        <v>33958</v>
      </c>
      <c r="C7263" s="150" t="s">
        <v>19178</v>
      </c>
      <c r="D7263" s="150">
        <v>2659826</v>
      </c>
      <c r="E7263" s="150">
        <v>2515100</v>
      </c>
      <c r="F7263" s="150" t="s">
        <v>18774</v>
      </c>
    </row>
    <row r="7264" spans="1:6" x14ac:dyDescent="0.15">
      <c r="A7264" s="150" t="s">
        <v>8868</v>
      </c>
      <c r="B7264" s="150" t="s">
        <v>33959</v>
      </c>
      <c r="C7264" s="150" t="s">
        <v>19179</v>
      </c>
      <c r="F7264" s="150" t="s">
        <v>503</v>
      </c>
    </row>
    <row r="7265" spans="1:6" x14ac:dyDescent="0.15">
      <c r="A7265" s="150" t="s">
        <v>8869</v>
      </c>
      <c r="B7265" s="150" t="s">
        <v>33960</v>
      </c>
      <c r="C7265" s="150" t="s">
        <v>19180</v>
      </c>
      <c r="D7265" s="150">
        <v>0</v>
      </c>
      <c r="E7265" s="150">
        <v>0</v>
      </c>
      <c r="F7265" s="150" t="s">
        <v>30101</v>
      </c>
    </row>
    <row r="7266" spans="1:6" x14ac:dyDescent="0.15">
      <c r="A7266" s="150" t="s">
        <v>8870</v>
      </c>
      <c r="B7266" s="150" t="s">
        <v>33961</v>
      </c>
      <c r="C7266" s="150" t="s">
        <v>19181</v>
      </c>
      <c r="D7266" s="150">
        <v>234600</v>
      </c>
      <c r="E7266" s="150">
        <v>91600</v>
      </c>
      <c r="F7266" s="150" t="s">
        <v>29069</v>
      </c>
    </row>
    <row r="7267" spans="1:6" x14ac:dyDescent="0.15">
      <c r="A7267" s="150" t="s">
        <v>8871</v>
      </c>
      <c r="B7267" s="150" t="s">
        <v>33962</v>
      </c>
      <c r="C7267" s="150" t="s">
        <v>19182</v>
      </c>
      <c r="D7267" s="150">
        <v>0</v>
      </c>
      <c r="E7267" s="150">
        <v>0</v>
      </c>
      <c r="F7267" s="150" t="s">
        <v>33963</v>
      </c>
    </row>
    <row r="7268" spans="1:6" x14ac:dyDescent="0.15">
      <c r="A7268" s="150" t="s">
        <v>8872</v>
      </c>
      <c r="B7268" s="150" t="s">
        <v>33964</v>
      </c>
      <c r="C7268" s="150" t="s">
        <v>19183</v>
      </c>
      <c r="D7268" s="150">
        <v>0</v>
      </c>
      <c r="E7268" s="150">
        <v>0</v>
      </c>
      <c r="F7268" s="150" t="s">
        <v>24477</v>
      </c>
    </row>
    <row r="7269" spans="1:6" x14ac:dyDescent="0.15">
      <c r="A7269" s="150" t="s">
        <v>8873</v>
      </c>
      <c r="B7269" s="150" t="s">
        <v>33965</v>
      </c>
      <c r="C7269" s="150" t="s">
        <v>12605</v>
      </c>
      <c r="D7269" s="150">
        <v>0</v>
      </c>
      <c r="E7269" s="150">
        <v>0</v>
      </c>
      <c r="F7269" s="150" t="s">
        <v>22172</v>
      </c>
    </row>
    <row r="7270" spans="1:6" x14ac:dyDescent="0.15">
      <c r="A7270" s="150" t="s">
        <v>8874</v>
      </c>
      <c r="B7270" s="150" t="s">
        <v>33966</v>
      </c>
      <c r="C7270" s="150" t="s">
        <v>19184</v>
      </c>
      <c r="D7270" s="150">
        <v>2006743.8</v>
      </c>
      <c r="E7270" s="150">
        <v>2119904.2000000002</v>
      </c>
      <c r="F7270" s="150" t="s">
        <v>22078</v>
      </c>
    </row>
    <row r="7271" spans="1:6" x14ac:dyDescent="0.15">
      <c r="A7271" s="150" t="s">
        <v>8875</v>
      </c>
      <c r="B7271" s="150" t="s">
        <v>19185</v>
      </c>
      <c r="C7271" s="150" t="s">
        <v>19186</v>
      </c>
      <c r="D7271" s="150">
        <v>15888603</v>
      </c>
      <c r="E7271" s="150">
        <v>10758511</v>
      </c>
      <c r="F7271" s="150" t="s">
        <v>22128</v>
      </c>
    </row>
    <row r="7272" spans="1:6" x14ac:dyDescent="0.15">
      <c r="A7272" s="150" t="s">
        <v>8876</v>
      </c>
      <c r="B7272" s="150" t="s">
        <v>33967</v>
      </c>
      <c r="C7272" s="150" t="s">
        <v>19187</v>
      </c>
      <c r="D7272" s="150">
        <v>323000</v>
      </c>
      <c r="E7272" s="150">
        <v>437000</v>
      </c>
      <c r="F7272" s="150" t="s">
        <v>18774</v>
      </c>
    </row>
    <row r="7273" spans="1:6" x14ac:dyDescent="0.15">
      <c r="A7273" s="150" t="s">
        <v>8877</v>
      </c>
      <c r="B7273" s="150" t="s">
        <v>33968</v>
      </c>
      <c r="C7273" s="150" t="s">
        <v>19188</v>
      </c>
      <c r="D7273" s="150">
        <v>41000</v>
      </c>
      <c r="E7273" s="150">
        <v>32500</v>
      </c>
      <c r="F7273" s="150" t="s">
        <v>22060</v>
      </c>
    </row>
    <row r="7274" spans="1:6" x14ac:dyDescent="0.15">
      <c r="A7274" s="150" t="s">
        <v>8878</v>
      </c>
      <c r="B7274" s="150" t="s">
        <v>33969</v>
      </c>
      <c r="C7274" s="150" t="s">
        <v>19189</v>
      </c>
      <c r="D7274" s="150">
        <v>0</v>
      </c>
      <c r="E7274" s="150">
        <v>0</v>
      </c>
      <c r="F7274" s="150" t="s">
        <v>22058</v>
      </c>
    </row>
    <row r="7275" spans="1:6" x14ac:dyDescent="0.15">
      <c r="A7275" s="150" t="s">
        <v>8879</v>
      </c>
      <c r="B7275" s="150" t="s">
        <v>33970</v>
      </c>
      <c r="C7275" s="150" t="s">
        <v>19190</v>
      </c>
      <c r="D7275" s="150">
        <v>280</v>
      </c>
      <c r="E7275" s="150">
        <v>400</v>
      </c>
      <c r="F7275" s="150" t="s">
        <v>28321</v>
      </c>
    </row>
    <row r="7276" spans="1:6" x14ac:dyDescent="0.15">
      <c r="A7276" s="150" t="s">
        <v>8880</v>
      </c>
      <c r="B7276" s="150" t="s">
        <v>33971</v>
      </c>
      <c r="C7276" s="150" t="s">
        <v>19191</v>
      </c>
      <c r="D7276" s="150">
        <v>92255</v>
      </c>
      <c r="E7276" s="150">
        <v>154700</v>
      </c>
      <c r="F7276" s="150" t="s">
        <v>18774</v>
      </c>
    </row>
    <row r="7277" spans="1:6" x14ac:dyDescent="0.15">
      <c r="A7277" s="150" t="s">
        <v>8881</v>
      </c>
      <c r="B7277" s="150" t="s">
        <v>33972</v>
      </c>
      <c r="C7277" s="150" t="s">
        <v>12356</v>
      </c>
      <c r="F7277" s="150" t="s">
        <v>503</v>
      </c>
    </row>
    <row r="7278" spans="1:6" x14ac:dyDescent="0.15">
      <c r="A7278" s="150" t="s">
        <v>8882</v>
      </c>
      <c r="B7278" s="150" t="s">
        <v>33973</v>
      </c>
      <c r="F7278" s="150" t="s">
        <v>503</v>
      </c>
    </row>
    <row r="7279" spans="1:6" x14ac:dyDescent="0.15">
      <c r="A7279" s="150" t="s">
        <v>8883</v>
      </c>
      <c r="B7279" s="150" t="s">
        <v>33974</v>
      </c>
      <c r="F7279" s="150" t="s">
        <v>503</v>
      </c>
    </row>
    <row r="7280" spans="1:6" x14ac:dyDescent="0.15">
      <c r="A7280" s="150" t="s">
        <v>8884</v>
      </c>
      <c r="B7280" s="150" t="s">
        <v>33975</v>
      </c>
      <c r="F7280" s="150" t="s">
        <v>503</v>
      </c>
    </row>
    <row r="7281" spans="1:6" x14ac:dyDescent="0.15">
      <c r="A7281" s="150" t="s">
        <v>8885</v>
      </c>
      <c r="B7281" s="150" t="s">
        <v>33976</v>
      </c>
      <c r="C7281" s="150" t="s">
        <v>19192</v>
      </c>
      <c r="F7281" s="150" t="s">
        <v>503</v>
      </c>
    </row>
    <row r="7282" spans="1:6" x14ac:dyDescent="0.15">
      <c r="A7282" s="150" t="s">
        <v>8886</v>
      </c>
      <c r="B7282" s="150" t="s">
        <v>33977</v>
      </c>
      <c r="F7282" s="150" t="s">
        <v>503</v>
      </c>
    </row>
    <row r="7283" spans="1:6" x14ac:dyDescent="0.15">
      <c r="A7283" s="150" t="s">
        <v>8887</v>
      </c>
      <c r="B7283" s="150" t="s">
        <v>33978</v>
      </c>
      <c r="C7283" s="150" t="s">
        <v>19193</v>
      </c>
      <c r="D7283" s="150">
        <v>2600000</v>
      </c>
      <c r="E7283" s="150">
        <v>2000000</v>
      </c>
      <c r="F7283" s="150" t="s">
        <v>22060</v>
      </c>
    </row>
    <row r="7284" spans="1:6" x14ac:dyDescent="0.15">
      <c r="A7284" s="150" t="s">
        <v>8888</v>
      </c>
      <c r="B7284" s="150" t="s">
        <v>33979</v>
      </c>
      <c r="C7284" s="150" t="s">
        <v>19194</v>
      </c>
      <c r="F7284" s="150" t="s">
        <v>503</v>
      </c>
    </row>
    <row r="7285" spans="1:6" x14ac:dyDescent="0.15">
      <c r="A7285" s="150" t="s">
        <v>8889</v>
      </c>
      <c r="B7285" s="150" t="s">
        <v>33980</v>
      </c>
      <c r="C7285" s="150" t="s">
        <v>19195</v>
      </c>
      <c r="D7285" s="150">
        <v>2185000</v>
      </c>
      <c r="E7285" s="150">
        <v>2111000</v>
      </c>
      <c r="F7285" s="150" t="s">
        <v>18774</v>
      </c>
    </row>
    <row r="7286" spans="1:6" x14ac:dyDescent="0.15">
      <c r="A7286" s="150" t="s">
        <v>8890</v>
      </c>
      <c r="B7286" s="150" t="s">
        <v>33981</v>
      </c>
      <c r="C7286" s="150" t="s">
        <v>19196</v>
      </c>
      <c r="D7286" s="150">
        <v>2178560</v>
      </c>
      <c r="E7286" s="150">
        <v>3571060</v>
      </c>
      <c r="F7286" s="150" t="s">
        <v>33982</v>
      </c>
    </row>
    <row r="7287" spans="1:6" x14ac:dyDescent="0.15">
      <c r="A7287" s="150" t="s">
        <v>8891</v>
      </c>
      <c r="B7287" s="150" t="s">
        <v>33983</v>
      </c>
      <c r="C7287" s="150" t="s">
        <v>19197</v>
      </c>
      <c r="D7287" s="150">
        <v>1124000000</v>
      </c>
      <c r="E7287" s="150">
        <v>1202000000</v>
      </c>
      <c r="F7287" s="150" t="s">
        <v>22082</v>
      </c>
    </row>
    <row r="7288" spans="1:6" x14ac:dyDescent="0.15">
      <c r="A7288" s="150" t="s">
        <v>8892</v>
      </c>
      <c r="B7288" s="150" t="s">
        <v>33984</v>
      </c>
      <c r="C7288" s="150" t="s">
        <v>19198</v>
      </c>
      <c r="F7288" s="150" t="s">
        <v>503</v>
      </c>
    </row>
    <row r="7289" spans="1:6" x14ac:dyDescent="0.15">
      <c r="A7289" s="150" t="s">
        <v>8893</v>
      </c>
      <c r="B7289" s="150" t="s">
        <v>33985</v>
      </c>
      <c r="C7289" s="150" t="s">
        <v>19199</v>
      </c>
      <c r="D7289" s="150">
        <v>750000</v>
      </c>
      <c r="E7289" s="150">
        <v>900000</v>
      </c>
      <c r="F7289" s="150" t="s">
        <v>22052</v>
      </c>
    </row>
    <row r="7290" spans="1:6" x14ac:dyDescent="0.15">
      <c r="A7290" s="150" t="s">
        <v>8894</v>
      </c>
      <c r="B7290" s="150" t="s">
        <v>33986</v>
      </c>
      <c r="C7290" s="150" t="s">
        <v>16565</v>
      </c>
      <c r="D7290" s="150">
        <v>7808</v>
      </c>
      <c r="E7290" s="150">
        <v>25056</v>
      </c>
      <c r="F7290" s="150" t="s">
        <v>22136</v>
      </c>
    </row>
    <row r="7291" spans="1:6" x14ac:dyDescent="0.15">
      <c r="A7291" s="150" t="s">
        <v>8895</v>
      </c>
      <c r="B7291" s="150" t="s">
        <v>33987</v>
      </c>
      <c r="C7291" s="150" t="s">
        <v>19200</v>
      </c>
      <c r="D7291" s="150">
        <v>12247136</v>
      </c>
      <c r="E7291" s="150">
        <v>14042916</v>
      </c>
      <c r="F7291" s="150" t="s">
        <v>22060</v>
      </c>
    </row>
    <row r="7292" spans="1:6" x14ac:dyDescent="0.15">
      <c r="A7292" s="150" t="s">
        <v>8896</v>
      </c>
      <c r="B7292" s="150" t="s">
        <v>33988</v>
      </c>
      <c r="C7292" s="150" t="s">
        <v>19201</v>
      </c>
      <c r="D7292" s="150">
        <v>0</v>
      </c>
      <c r="E7292" s="150">
        <v>0</v>
      </c>
      <c r="F7292" s="150" t="s">
        <v>503</v>
      </c>
    </row>
    <row r="7293" spans="1:6" x14ac:dyDescent="0.15">
      <c r="A7293" s="150" t="s">
        <v>8897</v>
      </c>
      <c r="B7293" s="150" t="s">
        <v>33989</v>
      </c>
      <c r="C7293" s="150" t="s">
        <v>19202</v>
      </c>
      <c r="D7293" s="150">
        <v>1214900</v>
      </c>
      <c r="E7293" s="150">
        <v>1605620</v>
      </c>
      <c r="F7293" s="150" t="s">
        <v>18774</v>
      </c>
    </row>
    <row r="7294" spans="1:6" x14ac:dyDescent="0.15">
      <c r="A7294" s="150" t="s">
        <v>8898</v>
      </c>
      <c r="B7294" s="150" t="s">
        <v>33946</v>
      </c>
      <c r="F7294" s="150" t="s">
        <v>503</v>
      </c>
    </row>
    <row r="7295" spans="1:6" x14ac:dyDescent="0.15">
      <c r="A7295" s="150" t="s">
        <v>8899</v>
      </c>
      <c r="B7295" s="150" t="s">
        <v>33990</v>
      </c>
      <c r="C7295" s="150" t="s">
        <v>19203</v>
      </c>
      <c r="D7295" s="150">
        <v>27526</v>
      </c>
      <c r="E7295" s="150">
        <v>182109.1</v>
      </c>
      <c r="F7295" s="150" t="s">
        <v>22067</v>
      </c>
    </row>
    <row r="7296" spans="1:6" x14ac:dyDescent="0.15">
      <c r="A7296" s="150" t="s">
        <v>8900</v>
      </c>
      <c r="B7296" s="150" t="s">
        <v>33991</v>
      </c>
      <c r="C7296" s="150" t="s">
        <v>19204</v>
      </c>
      <c r="D7296" s="150">
        <v>1146380460</v>
      </c>
      <c r="E7296" s="150">
        <v>1233786000</v>
      </c>
      <c r="F7296" s="150" t="s">
        <v>22172</v>
      </c>
    </row>
    <row r="7297" spans="1:6" x14ac:dyDescent="0.15">
      <c r="A7297" s="150" t="s">
        <v>8901</v>
      </c>
      <c r="B7297" s="150" t="s">
        <v>15811</v>
      </c>
      <c r="C7297" s="150" t="s">
        <v>19205</v>
      </c>
      <c r="D7297" s="150">
        <v>387556</v>
      </c>
      <c r="E7297" s="150">
        <v>478822</v>
      </c>
      <c r="F7297" s="150" t="s">
        <v>24529</v>
      </c>
    </row>
    <row r="7298" spans="1:6" x14ac:dyDescent="0.15">
      <c r="A7298" s="150" t="s">
        <v>8902</v>
      </c>
      <c r="B7298" s="150" t="s">
        <v>33992</v>
      </c>
      <c r="C7298" s="150" t="s">
        <v>17234</v>
      </c>
      <c r="D7298" s="150">
        <v>40736</v>
      </c>
      <c r="E7298" s="150">
        <v>0</v>
      </c>
      <c r="F7298" s="150" t="s">
        <v>24498</v>
      </c>
    </row>
    <row r="7299" spans="1:6" x14ac:dyDescent="0.15">
      <c r="A7299" s="150" t="s">
        <v>8903</v>
      </c>
      <c r="B7299" s="150" t="s">
        <v>33993</v>
      </c>
      <c r="C7299" s="150" t="s">
        <v>19206</v>
      </c>
      <c r="F7299" s="150" t="s">
        <v>503</v>
      </c>
    </row>
    <row r="7300" spans="1:6" x14ac:dyDescent="0.15">
      <c r="A7300" s="150" t="s">
        <v>8904</v>
      </c>
      <c r="B7300" s="150" t="s">
        <v>33994</v>
      </c>
      <c r="C7300" s="150" t="s">
        <v>19207</v>
      </c>
      <c r="F7300" s="150" t="s">
        <v>503</v>
      </c>
    </row>
    <row r="7301" spans="1:6" x14ac:dyDescent="0.15">
      <c r="A7301" s="150" t="s">
        <v>8905</v>
      </c>
      <c r="B7301" s="150" t="s">
        <v>33995</v>
      </c>
      <c r="F7301" s="150" t="s">
        <v>503</v>
      </c>
    </row>
    <row r="7302" spans="1:6" x14ac:dyDescent="0.15">
      <c r="A7302" s="150" t="s">
        <v>8906</v>
      </c>
      <c r="B7302" s="150" t="s">
        <v>33996</v>
      </c>
      <c r="C7302" s="150" t="s">
        <v>19208</v>
      </c>
      <c r="D7302" s="150">
        <v>0</v>
      </c>
      <c r="E7302" s="150">
        <v>0</v>
      </c>
      <c r="F7302" s="150" t="s">
        <v>22140</v>
      </c>
    </row>
    <row r="7303" spans="1:6" x14ac:dyDescent="0.15">
      <c r="A7303" s="150" t="s">
        <v>8907</v>
      </c>
      <c r="B7303" s="150" t="s">
        <v>33997</v>
      </c>
      <c r="C7303" s="150" t="s">
        <v>19209</v>
      </c>
      <c r="D7303" s="150">
        <v>18150000</v>
      </c>
      <c r="E7303" s="150">
        <v>22780000</v>
      </c>
      <c r="F7303" s="150" t="s">
        <v>26491</v>
      </c>
    </row>
    <row r="7304" spans="1:6" x14ac:dyDescent="0.15">
      <c r="A7304" s="150" t="s">
        <v>8908</v>
      </c>
      <c r="B7304" s="150" t="s">
        <v>33998</v>
      </c>
      <c r="C7304" s="150" t="s">
        <v>19210</v>
      </c>
      <c r="D7304" s="150">
        <v>6000000</v>
      </c>
      <c r="E7304" s="150">
        <v>8080000</v>
      </c>
      <c r="F7304" s="150" t="s">
        <v>28406</v>
      </c>
    </row>
    <row r="7305" spans="1:6" x14ac:dyDescent="0.15">
      <c r="A7305" s="150" t="s">
        <v>8909</v>
      </c>
      <c r="B7305" s="150" t="s">
        <v>33999</v>
      </c>
      <c r="C7305" s="150" t="s">
        <v>19211</v>
      </c>
      <c r="D7305" s="150">
        <v>13800000</v>
      </c>
      <c r="E7305" s="150">
        <v>15300000</v>
      </c>
      <c r="F7305" s="150" t="s">
        <v>27015</v>
      </c>
    </row>
    <row r="7306" spans="1:6" x14ac:dyDescent="0.15">
      <c r="A7306" s="150" t="s">
        <v>8910</v>
      </c>
      <c r="B7306" s="150" t="s">
        <v>34000</v>
      </c>
      <c r="C7306" s="150" t="s">
        <v>12969</v>
      </c>
      <c r="D7306" s="150">
        <v>1440000</v>
      </c>
      <c r="E7306" s="150">
        <v>1650000</v>
      </c>
      <c r="F7306" s="150" t="s">
        <v>22052</v>
      </c>
    </row>
    <row r="7307" spans="1:6" x14ac:dyDescent="0.15">
      <c r="A7307" s="150" t="s">
        <v>8911</v>
      </c>
      <c r="B7307" s="150" t="s">
        <v>31662</v>
      </c>
      <c r="C7307" s="150" t="s">
        <v>406</v>
      </c>
      <c r="D7307" s="150">
        <v>15000000</v>
      </c>
      <c r="E7307" s="150">
        <v>15000000</v>
      </c>
      <c r="F7307" s="150" t="s">
        <v>26668</v>
      </c>
    </row>
    <row r="7308" spans="1:6" x14ac:dyDescent="0.15">
      <c r="A7308" s="150" t="s">
        <v>8912</v>
      </c>
      <c r="B7308" s="150" t="s">
        <v>19212</v>
      </c>
      <c r="C7308" s="150" t="s">
        <v>12516</v>
      </c>
      <c r="D7308" s="150">
        <v>29500000</v>
      </c>
      <c r="E7308" s="150">
        <v>37500000</v>
      </c>
      <c r="F7308" s="150" t="s">
        <v>24693</v>
      </c>
    </row>
    <row r="7309" spans="1:6" x14ac:dyDescent="0.15">
      <c r="A7309" s="150" t="s">
        <v>8913</v>
      </c>
      <c r="B7309" s="150" t="s">
        <v>34001</v>
      </c>
      <c r="C7309" s="150" t="s">
        <v>13327</v>
      </c>
      <c r="D7309" s="150">
        <v>6600000</v>
      </c>
      <c r="E7309" s="150">
        <v>4200000</v>
      </c>
      <c r="F7309" s="150" t="s">
        <v>27935</v>
      </c>
    </row>
    <row r="7310" spans="1:6" x14ac:dyDescent="0.15">
      <c r="A7310" s="150" t="s">
        <v>8914</v>
      </c>
      <c r="B7310" s="150" t="s">
        <v>34002</v>
      </c>
      <c r="C7310" s="150" t="s">
        <v>19213</v>
      </c>
      <c r="F7310" s="150" t="s">
        <v>503</v>
      </c>
    </row>
    <row r="7311" spans="1:6" x14ac:dyDescent="0.15">
      <c r="A7311" s="150" t="s">
        <v>8915</v>
      </c>
      <c r="B7311" s="150" t="s">
        <v>34003</v>
      </c>
      <c r="C7311" s="150" t="s">
        <v>19214</v>
      </c>
      <c r="D7311" s="150">
        <v>83800</v>
      </c>
      <c r="E7311" s="150">
        <v>128200</v>
      </c>
      <c r="F7311" s="150" t="s">
        <v>22088</v>
      </c>
    </row>
    <row r="7312" spans="1:6" x14ac:dyDescent="0.15">
      <c r="A7312" s="150" t="s">
        <v>8916</v>
      </c>
      <c r="B7312" s="150" t="s">
        <v>34004</v>
      </c>
      <c r="C7312" s="150" t="s">
        <v>19215</v>
      </c>
      <c r="D7312" s="150">
        <v>15180</v>
      </c>
      <c r="E7312" s="150">
        <v>6840</v>
      </c>
      <c r="F7312" s="150" t="s">
        <v>34005</v>
      </c>
    </row>
    <row r="7313" spans="1:6" x14ac:dyDescent="0.15">
      <c r="A7313" s="150" t="s">
        <v>8917</v>
      </c>
      <c r="B7313" s="150" t="s">
        <v>34006</v>
      </c>
      <c r="C7313" s="150" t="s">
        <v>19216</v>
      </c>
      <c r="F7313" s="150" t="s">
        <v>503</v>
      </c>
    </row>
    <row r="7314" spans="1:6" x14ac:dyDescent="0.15">
      <c r="A7314" s="150" t="s">
        <v>8918</v>
      </c>
      <c r="B7314" s="150" t="s">
        <v>34007</v>
      </c>
      <c r="C7314" s="150" t="s">
        <v>19217</v>
      </c>
      <c r="D7314" s="150">
        <v>8010000</v>
      </c>
      <c r="E7314" s="150">
        <v>11700027</v>
      </c>
      <c r="F7314" s="150" t="s">
        <v>22052</v>
      </c>
    </row>
    <row r="7315" spans="1:6" x14ac:dyDescent="0.15">
      <c r="A7315" s="150" t="s">
        <v>8919</v>
      </c>
      <c r="B7315" s="150" t="s">
        <v>34008</v>
      </c>
      <c r="C7315" s="150" t="s">
        <v>19218</v>
      </c>
      <c r="D7315" s="150">
        <v>3663050</v>
      </c>
      <c r="E7315" s="150">
        <v>8002800</v>
      </c>
      <c r="F7315" s="150" t="s">
        <v>22052</v>
      </c>
    </row>
    <row r="7316" spans="1:6" x14ac:dyDescent="0.15">
      <c r="A7316" s="150" t="s">
        <v>8920</v>
      </c>
      <c r="B7316" s="150" t="s">
        <v>34009</v>
      </c>
      <c r="C7316" s="150" t="s">
        <v>19219</v>
      </c>
      <c r="F7316" s="150" t="s">
        <v>503</v>
      </c>
    </row>
    <row r="7317" spans="1:6" x14ac:dyDescent="0.15">
      <c r="A7317" s="150" t="s">
        <v>8921</v>
      </c>
      <c r="B7317" s="150" t="s">
        <v>34010</v>
      </c>
      <c r="C7317" s="150" t="s">
        <v>1804</v>
      </c>
      <c r="D7317" s="150">
        <v>910165</v>
      </c>
      <c r="E7317" s="150">
        <v>1072750</v>
      </c>
      <c r="F7317" s="150" t="s">
        <v>18774</v>
      </c>
    </row>
    <row r="7318" spans="1:6" x14ac:dyDescent="0.15">
      <c r="A7318" s="150" t="s">
        <v>8922</v>
      </c>
      <c r="B7318" s="150" t="s">
        <v>34011</v>
      </c>
      <c r="C7318" s="150" t="s">
        <v>19220</v>
      </c>
      <c r="D7318" s="150">
        <v>5500</v>
      </c>
      <c r="E7318" s="150">
        <v>5500</v>
      </c>
      <c r="F7318" s="150" t="s">
        <v>28304</v>
      </c>
    </row>
    <row r="7319" spans="1:6" x14ac:dyDescent="0.15">
      <c r="A7319" s="150" t="s">
        <v>8923</v>
      </c>
      <c r="B7319" s="150" t="s">
        <v>34012</v>
      </c>
      <c r="C7319" s="150" t="s">
        <v>19221</v>
      </c>
      <c r="D7319" s="150">
        <v>1024620</v>
      </c>
      <c r="E7319" s="150">
        <v>1275778.6000000001</v>
      </c>
      <c r="F7319" s="150" t="s">
        <v>22060</v>
      </c>
    </row>
    <row r="7320" spans="1:6" x14ac:dyDescent="0.15">
      <c r="A7320" s="150" t="s">
        <v>8924</v>
      </c>
      <c r="B7320" s="150" t="s">
        <v>34013</v>
      </c>
      <c r="C7320" s="150" t="s">
        <v>19222</v>
      </c>
      <c r="D7320" s="150">
        <v>25122.5</v>
      </c>
      <c r="E7320" s="150">
        <v>42943</v>
      </c>
      <c r="F7320" s="150" t="s">
        <v>22060</v>
      </c>
    </row>
    <row r="7321" spans="1:6" x14ac:dyDescent="0.15">
      <c r="A7321" s="150" t="s">
        <v>8925</v>
      </c>
      <c r="B7321" s="150" t="s">
        <v>34014</v>
      </c>
      <c r="C7321" s="150" t="s">
        <v>16592</v>
      </c>
      <c r="D7321" s="150">
        <v>3420000</v>
      </c>
      <c r="E7321" s="150">
        <v>3510000</v>
      </c>
      <c r="F7321" s="150" t="s">
        <v>18774</v>
      </c>
    </row>
    <row r="7322" spans="1:6" x14ac:dyDescent="0.15">
      <c r="A7322" s="150" t="s">
        <v>8926</v>
      </c>
      <c r="B7322" s="150" t="s">
        <v>34015</v>
      </c>
      <c r="C7322" s="150" t="s">
        <v>19223</v>
      </c>
      <c r="D7322" s="150">
        <v>99331408</v>
      </c>
      <c r="E7322" s="150">
        <v>122565886</v>
      </c>
      <c r="F7322" s="150" t="s">
        <v>28152</v>
      </c>
    </row>
    <row r="7323" spans="1:6" x14ac:dyDescent="0.15">
      <c r="A7323" s="150" t="s">
        <v>8927</v>
      </c>
      <c r="B7323" s="150" t="s">
        <v>34016</v>
      </c>
      <c r="C7323" s="150" t="s">
        <v>19224</v>
      </c>
      <c r="D7323" s="150">
        <v>93</v>
      </c>
      <c r="E7323" s="150">
        <v>100</v>
      </c>
      <c r="F7323" s="150" t="s">
        <v>34017</v>
      </c>
    </row>
    <row r="7324" spans="1:6" x14ac:dyDescent="0.15">
      <c r="A7324" s="150" t="s">
        <v>8928</v>
      </c>
      <c r="B7324" s="150" t="s">
        <v>34018</v>
      </c>
      <c r="C7324" s="150" t="s">
        <v>19225</v>
      </c>
      <c r="D7324" s="150">
        <v>3660000</v>
      </c>
      <c r="E7324" s="150">
        <v>3500000</v>
      </c>
      <c r="F7324" s="150" t="s">
        <v>22053</v>
      </c>
    </row>
    <row r="7325" spans="1:6" x14ac:dyDescent="0.15">
      <c r="A7325" s="150" t="s">
        <v>8929</v>
      </c>
      <c r="B7325" s="150" t="s">
        <v>34019</v>
      </c>
      <c r="C7325" s="150" t="s">
        <v>1940</v>
      </c>
      <c r="D7325" s="150">
        <v>950000</v>
      </c>
      <c r="E7325" s="150">
        <v>1500000</v>
      </c>
      <c r="F7325" s="150" t="s">
        <v>22053</v>
      </c>
    </row>
    <row r="7326" spans="1:6" x14ac:dyDescent="0.15">
      <c r="A7326" s="150" t="s">
        <v>8930</v>
      </c>
      <c r="B7326" s="150" t="s">
        <v>34020</v>
      </c>
      <c r="C7326" s="150" t="s">
        <v>19226</v>
      </c>
      <c r="D7326" s="150">
        <v>9000</v>
      </c>
      <c r="E7326" s="150">
        <v>2600</v>
      </c>
      <c r="F7326" s="150" t="s">
        <v>18774</v>
      </c>
    </row>
    <row r="7327" spans="1:6" x14ac:dyDescent="0.15">
      <c r="A7327" s="150" t="s">
        <v>8931</v>
      </c>
      <c r="B7327" s="150" t="s">
        <v>34021</v>
      </c>
      <c r="C7327" s="150" t="s">
        <v>12426</v>
      </c>
      <c r="D7327" s="150">
        <v>300000</v>
      </c>
      <c r="E7327" s="150">
        <v>450000</v>
      </c>
      <c r="F7327" s="150" t="s">
        <v>24497</v>
      </c>
    </row>
    <row r="7328" spans="1:6" x14ac:dyDescent="0.15">
      <c r="A7328" s="150" t="s">
        <v>8932</v>
      </c>
      <c r="B7328" s="150" t="s">
        <v>34022</v>
      </c>
      <c r="C7328" s="150" t="s">
        <v>19227</v>
      </c>
      <c r="D7328" s="150">
        <v>3650000</v>
      </c>
      <c r="E7328" s="150">
        <v>3600000</v>
      </c>
      <c r="F7328" s="150" t="s">
        <v>22053</v>
      </c>
    </row>
    <row r="7329" spans="1:6" x14ac:dyDescent="0.15">
      <c r="A7329" s="150" t="s">
        <v>8933</v>
      </c>
      <c r="B7329" s="150" t="s">
        <v>34023</v>
      </c>
      <c r="C7329" s="150" t="s">
        <v>19228</v>
      </c>
      <c r="D7329" s="150">
        <v>5160000</v>
      </c>
      <c r="E7329" s="150">
        <v>9600000</v>
      </c>
      <c r="F7329" s="150" t="s">
        <v>33241</v>
      </c>
    </row>
    <row r="7330" spans="1:6" x14ac:dyDescent="0.15">
      <c r="A7330" s="150" t="s">
        <v>8934</v>
      </c>
      <c r="B7330" s="150" t="s">
        <v>34024</v>
      </c>
      <c r="C7330" s="150" t="s">
        <v>19229</v>
      </c>
      <c r="D7330" s="150">
        <v>10653000</v>
      </c>
      <c r="E7330" s="150">
        <v>31449500</v>
      </c>
      <c r="F7330" s="150" t="s">
        <v>22150</v>
      </c>
    </row>
    <row r="7331" spans="1:6" x14ac:dyDescent="0.15">
      <c r="A7331" s="150" t="s">
        <v>8935</v>
      </c>
      <c r="B7331" s="150" t="s">
        <v>34025</v>
      </c>
      <c r="C7331" s="150" t="s">
        <v>12426</v>
      </c>
      <c r="D7331" s="150">
        <v>1420000</v>
      </c>
      <c r="E7331" s="150">
        <v>450000</v>
      </c>
      <c r="F7331" s="150" t="s">
        <v>18774</v>
      </c>
    </row>
    <row r="7332" spans="1:6" x14ac:dyDescent="0.15">
      <c r="A7332" s="150" t="s">
        <v>8936</v>
      </c>
      <c r="B7332" s="150" t="s">
        <v>34026</v>
      </c>
      <c r="C7332" s="150" t="s">
        <v>14157</v>
      </c>
      <c r="D7332" s="150">
        <v>12530000</v>
      </c>
      <c r="E7332" s="150">
        <v>14035000</v>
      </c>
      <c r="F7332" s="150" t="s">
        <v>28152</v>
      </c>
    </row>
    <row r="7333" spans="1:6" x14ac:dyDescent="0.15">
      <c r="A7333" s="150" t="s">
        <v>8937</v>
      </c>
      <c r="B7333" s="150" t="s">
        <v>34027</v>
      </c>
      <c r="C7333" s="150" t="s">
        <v>19230</v>
      </c>
      <c r="D7333" s="150">
        <v>26994</v>
      </c>
      <c r="E7333" s="150">
        <v>15530</v>
      </c>
      <c r="F7333" s="150" t="s">
        <v>34028</v>
      </c>
    </row>
    <row r="7334" spans="1:6" x14ac:dyDescent="0.15">
      <c r="A7334" s="150" t="s">
        <v>8938</v>
      </c>
      <c r="B7334" s="150" t="s">
        <v>34029</v>
      </c>
      <c r="C7334" s="150" t="s">
        <v>19231</v>
      </c>
      <c r="F7334" s="150" t="s">
        <v>503</v>
      </c>
    </row>
    <row r="7335" spans="1:6" x14ac:dyDescent="0.15">
      <c r="A7335" s="150" t="s">
        <v>8939</v>
      </c>
      <c r="B7335" s="150" t="s">
        <v>34030</v>
      </c>
      <c r="C7335" s="150" t="s">
        <v>13246</v>
      </c>
      <c r="D7335" s="150">
        <v>39867900</v>
      </c>
      <c r="E7335" s="150">
        <v>53354486</v>
      </c>
      <c r="F7335" s="150" t="s">
        <v>24545</v>
      </c>
    </row>
    <row r="7336" spans="1:6" x14ac:dyDescent="0.15">
      <c r="A7336" s="150" t="s">
        <v>8940</v>
      </c>
      <c r="B7336" s="150" t="s">
        <v>34031</v>
      </c>
      <c r="C7336" s="150" t="s">
        <v>19232</v>
      </c>
      <c r="D7336" s="150">
        <v>15900000</v>
      </c>
      <c r="E7336" s="150">
        <v>30400000</v>
      </c>
      <c r="F7336" s="150" t="s">
        <v>34032</v>
      </c>
    </row>
    <row r="7337" spans="1:6" x14ac:dyDescent="0.15">
      <c r="A7337" s="150" t="s">
        <v>8941</v>
      </c>
      <c r="B7337" s="150" t="s">
        <v>34033</v>
      </c>
      <c r="C7337" s="150" t="s">
        <v>16580</v>
      </c>
      <c r="F7337" s="150" t="s">
        <v>503</v>
      </c>
    </row>
    <row r="7338" spans="1:6" x14ac:dyDescent="0.15">
      <c r="A7338" s="150" t="s">
        <v>8942</v>
      </c>
      <c r="B7338" s="150" t="s">
        <v>34034</v>
      </c>
      <c r="C7338" s="150" t="s">
        <v>19233</v>
      </c>
      <c r="D7338" s="150">
        <v>625000</v>
      </c>
      <c r="E7338" s="150">
        <v>1134000</v>
      </c>
      <c r="F7338" s="150" t="s">
        <v>18774</v>
      </c>
    </row>
    <row r="7339" spans="1:6" x14ac:dyDescent="0.15">
      <c r="A7339" s="150" t="s">
        <v>8943</v>
      </c>
      <c r="B7339" s="150" t="s">
        <v>34035</v>
      </c>
      <c r="C7339" s="150" t="s">
        <v>19234</v>
      </c>
      <c r="D7339" s="150">
        <v>43360000</v>
      </c>
      <c r="E7339" s="150">
        <v>50560000</v>
      </c>
      <c r="F7339" s="150" t="s">
        <v>31687</v>
      </c>
    </row>
    <row r="7340" spans="1:6" x14ac:dyDescent="0.15">
      <c r="A7340" s="150" t="s">
        <v>8944</v>
      </c>
      <c r="B7340" s="150" t="s">
        <v>34036</v>
      </c>
      <c r="C7340" s="150" t="s">
        <v>15236</v>
      </c>
      <c r="D7340" s="150">
        <v>27805000</v>
      </c>
      <c r="E7340" s="150">
        <v>43913000</v>
      </c>
      <c r="F7340" s="150" t="s">
        <v>24465</v>
      </c>
    </row>
    <row r="7341" spans="1:6" x14ac:dyDescent="0.15">
      <c r="A7341" s="150" t="s">
        <v>8945</v>
      </c>
      <c r="B7341" s="150" t="s">
        <v>34037</v>
      </c>
      <c r="C7341" s="150" t="s">
        <v>19235</v>
      </c>
      <c r="D7341" s="150">
        <v>25044370</v>
      </c>
      <c r="E7341" s="150">
        <v>35239752</v>
      </c>
      <c r="F7341" s="150" t="s">
        <v>32288</v>
      </c>
    </row>
    <row r="7342" spans="1:6" x14ac:dyDescent="0.15">
      <c r="A7342" s="150" t="s">
        <v>8946</v>
      </c>
      <c r="B7342" s="150" t="s">
        <v>34038</v>
      </c>
      <c r="C7342" s="150" t="s">
        <v>12357</v>
      </c>
      <c r="F7342" s="150" t="s">
        <v>503</v>
      </c>
    </row>
    <row r="7343" spans="1:6" x14ac:dyDescent="0.15">
      <c r="A7343" s="150" t="s">
        <v>8947</v>
      </c>
      <c r="B7343" s="150" t="s">
        <v>34039</v>
      </c>
      <c r="C7343" s="150" t="s">
        <v>2204</v>
      </c>
      <c r="D7343" s="150">
        <v>501900</v>
      </c>
      <c r="E7343" s="150">
        <v>194100</v>
      </c>
      <c r="F7343" s="150" t="s">
        <v>18774</v>
      </c>
    </row>
    <row r="7344" spans="1:6" x14ac:dyDescent="0.15">
      <c r="A7344" s="150" t="s">
        <v>8948</v>
      </c>
      <c r="B7344" s="150" t="s">
        <v>34040</v>
      </c>
      <c r="C7344" s="150" t="s">
        <v>19236</v>
      </c>
      <c r="D7344" s="150">
        <v>670000</v>
      </c>
      <c r="E7344" s="150">
        <v>2560000</v>
      </c>
      <c r="F7344" s="150" t="s">
        <v>21896</v>
      </c>
    </row>
    <row r="7345" spans="1:6" x14ac:dyDescent="0.15">
      <c r="A7345" s="150" t="s">
        <v>8949</v>
      </c>
      <c r="B7345" s="150" t="s">
        <v>34041</v>
      </c>
      <c r="C7345" s="150" t="s">
        <v>19237</v>
      </c>
      <c r="D7345" s="150">
        <v>3425100</v>
      </c>
      <c r="E7345" s="150">
        <v>5478100</v>
      </c>
      <c r="F7345" s="150" t="s">
        <v>22051</v>
      </c>
    </row>
    <row r="7346" spans="1:6" x14ac:dyDescent="0.15">
      <c r="A7346" s="150" t="s">
        <v>8950</v>
      </c>
      <c r="B7346" s="150" t="s">
        <v>34042</v>
      </c>
      <c r="C7346" s="150" t="s">
        <v>15139</v>
      </c>
      <c r="D7346" s="150">
        <v>1804616000</v>
      </c>
      <c r="E7346" s="150">
        <v>2154526000</v>
      </c>
      <c r="F7346" s="150" t="s">
        <v>22082</v>
      </c>
    </row>
    <row r="7347" spans="1:6" x14ac:dyDescent="0.15">
      <c r="A7347" s="150" t="s">
        <v>8951</v>
      </c>
      <c r="B7347" s="150" t="s">
        <v>34043</v>
      </c>
      <c r="C7347" s="150" t="s">
        <v>19238</v>
      </c>
      <c r="F7347" s="150" t="s">
        <v>503</v>
      </c>
    </row>
    <row r="7348" spans="1:6" x14ac:dyDescent="0.15">
      <c r="A7348" s="150" t="s">
        <v>8952</v>
      </c>
      <c r="B7348" s="150" t="s">
        <v>34044</v>
      </c>
      <c r="C7348" s="150" t="s">
        <v>19239</v>
      </c>
      <c r="F7348" s="150" t="s">
        <v>503</v>
      </c>
    </row>
    <row r="7349" spans="1:6" x14ac:dyDescent="0.15">
      <c r="A7349" s="150" t="s">
        <v>8953</v>
      </c>
      <c r="B7349" s="150" t="s">
        <v>34045</v>
      </c>
      <c r="C7349" s="150" t="s">
        <v>568</v>
      </c>
      <c r="D7349" s="150">
        <v>357000</v>
      </c>
      <c r="E7349" s="150">
        <v>555000</v>
      </c>
      <c r="F7349" s="150" t="s">
        <v>29140</v>
      </c>
    </row>
    <row r="7350" spans="1:6" x14ac:dyDescent="0.15">
      <c r="A7350" s="150" t="s">
        <v>8954</v>
      </c>
      <c r="B7350" s="150" t="s">
        <v>34046</v>
      </c>
      <c r="C7350" s="150" t="s">
        <v>15104</v>
      </c>
      <c r="D7350" s="150">
        <v>0</v>
      </c>
      <c r="E7350" s="150">
        <v>0</v>
      </c>
      <c r="F7350" s="150" t="s">
        <v>27419</v>
      </c>
    </row>
    <row r="7351" spans="1:6" x14ac:dyDescent="0.15">
      <c r="A7351" s="150" t="s">
        <v>8955</v>
      </c>
      <c r="B7351" s="150" t="s">
        <v>34047</v>
      </c>
      <c r="C7351" s="150" t="s">
        <v>19240</v>
      </c>
      <c r="D7351" s="150">
        <v>0</v>
      </c>
      <c r="E7351" s="150">
        <v>0</v>
      </c>
      <c r="F7351" s="150" t="s">
        <v>18774</v>
      </c>
    </row>
    <row r="7352" spans="1:6" x14ac:dyDescent="0.15">
      <c r="A7352" s="150" t="s">
        <v>8956</v>
      </c>
      <c r="B7352" s="150" t="s">
        <v>34048</v>
      </c>
      <c r="C7352" s="150" t="s">
        <v>19241</v>
      </c>
      <c r="D7352" s="150">
        <v>25430</v>
      </c>
      <c r="E7352" s="150">
        <v>32320</v>
      </c>
      <c r="F7352" s="150" t="s">
        <v>22088</v>
      </c>
    </row>
    <row r="7353" spans="1:6" x14ac:dyDescent="0.15">
      <c r="A7353" s="150" t="s">
        <v>8957</v>
      </c>
      <c r="B7353" s="150" t="s">
        <v>34049</v>
      </c>
      <c r="C7353" s="150" t="s">
        <v>19242</v>
      </c>
      <c r="D7353" s="150">
        <v>0</v>
      </c>
      <c r="E7353" s="150">
        <v>0</v>
      </c>
      <c r="F7353" s="150" t="s">
        <v>18774</v>
      </c>
    </row>
    <row r="7354" spans="1:6" x14ac:dyDescent="0.15">
      <c r="A7354" s="150" t="s">
        <v>8958</v>
      </c>
      <c r="B7354" s="150" t="s">
        <v>34050</v>
      </c>
      <c r="C7354" s="150" t="s">
        <v>14934</v>
      </c>
      <c r="F7354" s="150" t="s">
        <v>503</v>
      </c>
    </row>
    <row r="7355" spans="1:6" x14ac:dyDescent="0.15">
      <c r="A7355" s="150" t="s">
        <v>8959</v>
      </c>
      <c r="B7355" s="150" t="s">
        <v>34051</v>
      </c>
      <c r="C7355" s="150" t="s">
        <v>583</v>
      </c>
      <c r="F7355" s="150" t="s">
        <v>503</v>
      </c>
    </row>
    <row r="7356" spans="1:6" x14ac:dyDescent="0.15">
      <c r="A7356" s="150" t="s">
        <v>8960</v>
      </c>
      <c r="B7356" s="150" t="s">
        <v>34052</v>
      </c>
      <c r="C7356" s="150" t="s">
        <v>19243</v>
      </c>
      <c r="D7356" s="150">
        <v>1092395</v>
      </c>
      <c r="E7356" s="150">
        <v>3278125</v>
      </c>
      <c r="F7356" s="150" t="s">
        <v>30512</v>
      </c>
    </row>
    <row r="7357" spans="1:6" x14ac:dyDescent="0.15">
      <c r="A7357" s="150" t="s">
        <v>8961</v>
      </c>
      <c r="B7357" s="150" t="s">
        <v>34053</v>
      </c>
      <c r="C7357" s="150" t="s">
        <v>19244</v>
      </c>
      <c r="D7357" s="150">
        <v>9660000</v>
      </c>
      <c r="E7357" s="150">
        <v>11366000</v>
      </c>
      <c r="F7357" s="150" t="s">
        <v>22060</v>
      </c>
    </row>
    <row r="7358" spans="1:6" x14ac:dyDescent="0.15">
      <c r="A7358" s="150" t="s">
        <v>8962</v>
      </c>
      <c r="B7358" s="150" t="s">
        <v>568</v>
      </c>
      <c r="C7358" s="150" t="s">
        <v>2204</v>
      </c>
      <c r="D7358" s="150">
        <v>0</v>
      </c>
      <c r="E7358" s="150">
        <v>0</v>
      </c>
      <c r="F7358" s="150" t="s">
        <v>18774</v>
      </c>
    </row>
    <row r="7359" spans="1:6" x14ac:dyDescent="0.15">
      <c r="A7359" s="150" t="s">
        <v>8963</v>
      </c>
      <c r="B7359" s="150" t="s">
        <v>34054</v>
      </c>
      <c r="C7359" s="150" t="s">
        <v>19245</v>
      </c>
      <c r="D7359" s="150">
        <v>145620</v>
      </c>
      <c r="E7359" s="150">
        <v>173809</v>
      </c>
      <c r="F7359" s="150" t="s">
        <v>27015</v>
      </c>
    </row>
    <row r="7360" spans="1:6" x14ac:dyDescent="0.15">
      <c r="A7360" s="150" t="s">
        <v>8964</v>
      </c>
      <c r="B7360" s="150" t="s">
        <v>34055</v>
      </c>
      <c r="C7360" s="150" t="s">
        <v>19246</v>
      </c>
      <c r="F7360" s="150" t="s">
        <v>503</v>
      </c>
    </row>
    <row r="7361" spans="1:6" x14ac:dyDescent="0.15">
      <c r="A7361" s="150" t="s">
        <v>8965</v>
      </c>
      <c r="B7361" s="150" t="s">
        <v>34056</v>
      </c>
      <c r="C7361" s="150" t="s">
        <v>19247</v>
      </c>
      <c r="D7361" s="150">
        <v>1281461000</v>
      </c>
      <c r="E7361" s="150">
        <v>1323841000</v>
      </c>
      <c r="F7361" s="150" t="s">
        <v>22137</v>
      </c>
    </row>
    <row r="7362" spans="1:6" x14ac:dyDescent="0.15">
      <c r="A7362" s="150" t="s">
        <v>8966</v>
      </c>
      <c r="B7362" s="150" t="s">
        <v>34057</v>
      </c>
      <c r="C7362" s="150" t="s">
        <v>19248</v>
      </c>
      <c r="F7362" s="150" t="s">
        <v>503</v>
      </c>
    </row>
    <row r="7363" spans="1:6" x14ac:dyDescent="0.15">
      <c r="A7363" s="150" t="s">
        <v>8967</v>
      </c>
      <c r="B7363" s="150" t="s">
        <v>34058</v>
      </c>
      <c r="C7363" s="150" t="s">
        <v>19249</v>
      </c>
      <c r="D7363" s="150">
        <v>197840</v>
      </c>
      <c r="E7363" s="150">
        <v>226910</v>
      </c>
      <c r="F7363" s="150" t="s">
        <v>22172</v>
      </c>
    </row>
    <row r="7364" spans="1:6" x14ac:dyDescent="0.15">
      <c r="A7364" s="150" t="s">
        <v>8968</v>
      </c>
      <c r="B7364" s="150" t="s">
        <v>34059</v>
      </c>
      <c r="C7364" s="150" t="s">
        <v>19250</v>
      </c>
      <c r="D7364" s="150">
        <v>10658000</v>
      </c>
      <c r="E7364" s="150">
        <v>16479800</v>
      </c>
      <c r="F7364" s="150" t="s">
        <v>22060</v>
      </c>
    </row>
    <row r="7365" spans="1:6" x14ac:dyDescent="0.15">
      <c r="A7365" s="150" t="s">
        <v>8969</v>
      </c>
      <c r="B7365" s="150" t="s">
        <v>12096</v>
      </c>
      <c r="C7365" s="150" t="s">
        <v>19251</v>
      </c>
      <c r="F7365" s="150" t="s">
        <v>503</v>
      </c>
    </row>
    <row r="7366" spans="1:6" x14ac:dyDescent="0.15">
      <c r="A7366" s="150" t="s">
        <v>8970</v>
      </c>
      <c r="B7366" s="150" t="s">
        <v>34060</v>
      </c>
      <c r="C7366" s="150" t="s">
        <v>19252</v>
      </c>
      <c r="F7366" s="150" t="s">
        <v>503</v>
      </c>
    </row>
    <row r="7367" spans="1:6" x14ac:dyDescent="0.15">
      <c r="A7367" s="150" t="s">
        <v>8971</v>
      </c>
      <c r="B7367" s="150" t="s">
        <v>34061</v>
      </c>
      <c r="F7367" s="150" t="s">
        <v>503</v>
      </c>
    </row>
    <row r="7368" spans="1:6" x14ac:dyDescent="0.15">
      <c r="A7368" s="150" t="s">
        <v>8972</v>
      </c>
      <c r="B7368" s="150" t="s">
        <v>34062</v>
      </c>
      <c r="C7368" s="150" t="s">
        <v>19253</v>
      </c>
      <c r="D7368" s="150">
        <v>5394400</v>
      </c>
      <c r="E7368" s="150">
        <v>7172500</v>
      </c>
      <c r="F7368" s="150" t="s">
        <v>22060</v>
      </c>
    </row>
    <row r="7369" spans="1:6" x14ac:dyDescent="0.15">
      <c r="A7369" s="150" t="s">
        <v>8973</v>
      </c>
      <c r="B7369" s="150" t="s">
        <v>34063</v>
      </c>
      <c r="D7369" s="150">
        <v>3200000</v>
      </c>
      <c r="E7369" s="150">
        <v>4800000</v>
      </c>
      <c r="F7369" s="150" t="s">
        <v>24582</v>
      </c>
    </row>
    <row r="7370" spans="1:6" x14ac:dyDescent="0.15">
      <c r="A7370" s="150" t="s">
        <v>8974</v>
      </c>
      <c r="B7370" s="150" t="s">
        <v>34064</v>
      </c>
      <c r="C7370" s="150" t="s">
        <v>19254</v>
      </c>
      <c r="D7370" s="150">
        <v>1251000</v>
      </c>
      <c r="E7370" s="150">
        <v>2896500</v>
      </c>
      <c r="F7370" s="150" t="s">
        <v>34065</v>
      </c>
    </row>
    <row r="7371" spans="1:6" x14ac:dyDescent="0.15">
      <c r="A7371" s="150" t="s">
        <v>8975</v>
      </c>
      <c r="B7371" s="150" t="s">
        <v>34066</v>
      </c>
      <c r="C7371" s="150" t="s">
        <v>19255</v>
      </c>
      <c r="D7371" s="150">
        <v>1306253</v>
      </c>
      <c r="E7371" s="150">
        <v>2896500</v>
      </c>
      <c r="F7371" s="150" t="s">
        <v>24582</v>
      </c>
    </row>
    <row r="7372" spans="1:6" x14ac:dyDescent="0.15">
      <c r="A7372" s="150" t="s">
        <v>8976</v>
      </c>
      <c r="B7372" s="150" t="s">
        <v>34067</v>
      </c>
      <c r="C7372" s="150" t="s">
        <v>14157</v>
      </c>
      <c r="D7372" s="150">
        <v>420366</v>
      </c>
      <c r="E7372" s="150">
        <v>496060</v>
      </c>
      <c r="F7372" s="150" t="s">
        <v>33244</v>
      </c>
    </row>
    <row r="7373" spans="1:6" x14ac:dyDescent="0.15">
      <c r="A7373" s="150" t="s">
        <v>8977</v>
      </c>
      <c r="B7373" s="150" t="s">
        <v>34068</v>
      </c>
      <c r="C7373" s="150" t="s">
        <v>19256</v>
      </c>
      <c r="D7373" s="150">
        <v>240063</v>
      </c>
      <c r="E7373" s="150">
        <v>270983</v>
      </c>
      <c r="F7373" s="150" t="s">
        <v>24529</v>
      </c>
    </row>
    <row r="7374" spans="1:6" x14ac:dyDescent="0.15">
      <c r="A7374" s="150" t="s">
        <v>8978</v>
      </c>
      <c r="B7374" s="150" t="s">
        <v>34069</v>
      </c>
      <c r="C7374" s="150" t="s">
        <v>19257</v>
      </c>
      <c r="D7374" s="150">
        <v>4.1399999999999997</v>
      </c>
      <c r="E7374" s="150">
        <v>9.1999999999999993</v>
      </c>
      <c r="F7374" s="150" t="s">
        <v>22103</v>
      </c>
    </row>
    <row r="7375" spans="1:6" x14ac:dyDescent="0.15">
      <c r="A7375" s="150" t="s">
        <v>8979</v>
      </c>
      <c r="B7375" s="150" t="s">
        <v>34070</v>
      </c>
      <c r="C7375" s="150" t="s">
        <v>19258</v>
      </c>
      <c r="D7375" s="150">
        <v>862300</v>
      </c>
      <c r="E7375" s="150">
        <v>931700</v>
      </c>
      <c r="F7375" s="150" t="s">
        <v>22067</v>
      </c>
    </row>
    <row r="7376" spans="1:6" x14ac:dyDescent="0.15">
      <c r="A7376" s="150" t="s">
        <v>8980</v>
      </c>
      <c r="B7376" s="150" t="s">
        <v>34071</v>
      </c>
      <c r="C7376" s="150" t="s">
        <v>19259</v>
      </c>
      <c r="D7376" s="150">
        <v>13071123</v>
      </c>
      <c r="E7376" s="150">
        <v>14746500</v>
      </c>
      <c r="F7376" s="150" t="s">
        <v>22093</v>
      </c>
    </row>
    <row r="7377" spans="1:6" x14ac:dyDescent="0.15">
      <c r="A7377" s="150" t="s">
        <v>8981</v>
      </c>
      <c r="B7377" s="150" t="s">
        <v>34072</v>
      </c>
      <c r="F7377" s="150" t="s">
        <v>503</v>
      </c>
    </row>
    <row r="7378" spans="1:6" x14ac:dyDescent="0.15">
      <c r="A7378" s="150" t="s">
        <v>8982</v>
      </c>
      <c r="B7378" s="150" t="s">
        <v>34073</v>
      </c>
      <c r="C7378" s="150" t="s">
        <v>19260</v>
      </c>
      <c r="F7378" s="150" t="s">
        <v>503</v>
      </c>
    </row>
    <row r="7379" spans="1:6" x14ac:dyDescent="0.15">
      <c r="A7379" s="150" t="s">
        <v>8983</v>
      </c>
      <c r="B7379" s="150" t="s">
        <v>34074</v>
      </c>
      <c r="C7379" s="150" t="s">
        <v>19261</v>
      </c>
      <c r="D7379" s="150">
        <v>5164629</v>
      </c>
      <c r="E7379" s="150">
        <v>1355558.26</v>
      </c>
      <c r="F7379" s="150" t="s">
        <v>18774</v>
      </c>
    </row>
    <row r="7380" spans="1:6" x14ac:dyDescent="0.15">
      <c r="A7380" s="150" t="s">
        <v>8984</v>
      </c>
      <c r="B7380" s="150" t="s">
        <v>34075</v>
      </c>
      <c r="C7380" s="150" t="s">
        <v>19262</v>
      </c>
      <c r="D7380" s="150">
        <v>21236000</v>
      </c>
      <c r="E7380" s="150">
        <v>27930000</v>
      </c>
      <c r="F7380" s="150" t="s">
        <v>22172</v>
      </c>
    </row>
    <row r="7381" spans="1:6" x14ac:dyDescent="0.15">
      <c r="A7381" s="150" t="s">
        <v>8985</v>
      </c>
      <c r="B7381" s="150" t="s">
        <v>34076</v>
      </c>
      <c r="C7381" s="150" t="s">
        <v>19263</v>
      </c>
      <c r="D7381" s="150">
        <v>173770</v>
      </c>
      <c r="E7381" s="150">
        <v>230740</v>
      </c>
      <c r="F7381" s="150" t="s">
        <v>22090</v>
      </c>
    </row>
    <row r="7382" spans="1:6" x14ac:dyDescent="0.15">
      <c r="A7382" s="150" t="s">
        <v>8986</v>
      </c>
      <c r="B7382" s="150" t="s">
        <v>34077</v>
      </c>
      <c r="C7382" s="150" t="s">
        <v>19264</v>
      </c>
      <c r="D7382" s="150">
        <v>13500000</v>
      </c>
      <c r="E7382" s="150">
        <v>14900000</v>
      </c>
      <c r="F7382" s="150" t="s">
        <v>22140</v>
      </c>
    </row>
    <row r="7383" spans="1:6" x14ac:dyDescent="0.15">
      <c r="A7383" s="150" t="s">
        <v>8987</v>
      </c>
      <c r="B7383" s="150" t="s">
        <v>34078</v>
      </c>
      <c r="C7383" s="150" t="s">
        <v>19265</v>
      </c>
      <c r="D7383" s="150">
        <v>79177100</v>
      </c>
      <c r="E7383" s="150">
        <v>93039400</v>
      </c>
      <c r="F7383" s="150" t="s">
        <v>34079</v>
      </c>
    </row>
    <row r="7384" spans="1:6" x14ac:dyDescent="0.15">
      <c r="A7384" s="150" t="s">
        <v>8988</v>
      </c>
      <c r="B7384" s="150" t="s">
        <v>34080</v>
      </c>
      <c r="C7384" s="150" t="s">
        <v>19267</v>
      </c>
      <c r="D7384" s="150">
        <v>44138667123</v>
      </c>
      <c r="E7384" s="150">
        <v>45072088499</v>
      </c>
      <c r="F7384" s="150" t="s">
        <v>32291</v>
      </c>
    </row>
    <row r="7385" spans="1:6" x14ac:dyDescent="0.15">
      <c r="A7385" s="150" t="s">
        <v>8989</v>
      </c>
      <c r="B7385" s="150" t="s">
        <v>34081</v>
      </c>
      <c r="C7385" s="150" t="s">
        <v>19268</v>
      </c>
      <c r="D7385" s="150">
        <v>28950</v>
      </c>
      <c r="E7385" s="150">
        <v>33570</v>
      </c>
      <c r="F7385" s="150" t="s">
        <v>24498</v>
      </c>
    </row>
    <row r="7386" spans="1:6" x14ac:dyDescent="0.15">
      <c r="A7386" s="150" t="s">
        <v>8990</v>
      </c>
      <c r="B7386" s="150" t="s">
        <v>34082</v>
      </c>
      <c r="C7386" s="150" t="s">
        <v>19269</v>
      </c>
      <c r="F7386" s="150" t="s">
        <v>503</v>
      </c>
    </row>
    <row r="7387" spans="1:6" x14ac:dyDescent="0.15">
      <c r="A7387" s="150" t="s">
        <v>8991</v>
      </c>
      <c r="B7387" s="150" t="s">
        <v>34083</v>
      </c>
      <c r="C7387" s="150" t="s">
        <v>19270</v>
      </c>
      <c r="D7387" s="150">
        <v>149600</v>
      </c>
      <c r="E7387" s="150">
        <v>151100</v>
      </c>
      <c r="F7387" s="150" t="s">
        <v>31431</v>
      </c>
    </row>
    <row r="7388" spans="1:6" x14ac:dyDescent="0.15">
      <c r="A7388" s="150" t="s">
        <v>8992</v>
      </c>
      <c r="B7388" s="150" t="s">
        <v>34084</v>
      </c>
      <c r="C7388" s="150" t="s">
        <v>19271</v>
      </c>
      <c r="F7388" s="150" t="s">
        <v>503</v>
      </c>
    </row>
    <row r="7389" spans="1:6" x14ac:dyDescent="0.15">
      <c r="A7389" s="150" t="s">
        <v>8993</v>
      </c>
      <c r="B7389" s="150" t="s">
        <v>34085</v>
      </c>
      <c r="C7389" s="150" t="s">
        <v>19272</v>
      </c>
      <c r="F7389" s="150" t="s">
        <v>503</v>
      </c>
    </row>
    <row r="7390" spans="1:6" x14ac:dyDescent="0.15">
      <c r="A7390" s="150" t="s">
        <v>8994</v>
      </c>
      <c r="B7390" s="150" t="s">
        <v>34086</v>
      </c>
      <c r="C7390" s="150" t="s">
        <v>19273</v>
      </c>
      <c r="F7390" s="150" t="s">
        <v>503</v>
      </c>
    </row>
    <row r="7391" spans="1:6" x14ac:dyDescent="0.15">
      <c r="A7391" s="150" t="s">
        <v>8995</v>
      </c>
      <c r="B7391" s="150" t="s">
        <v>34087</v>
      </c>
      <c r="C7391" s="150" t="s">
        <v>12140</v>
      </c>
      <c r="D7391" s="150">
        <v>683969</v>
      </c>
      <c r="E7391" s="150">
        <v>1023431</v>
      </c>
      <c r="F7391" s="150" t="s">
        <v>22067</v>
      </c>
    </row>
    <row r="7392" spans="1:6" x14ac:dyDescent="0.15">
      <c r="A7392" s="150" t="s">
        <v>8996</v>
      </c>
      <c r="B7392" s="150" t="s">
        <v>34088</v>
      </c>
      <c r="C7392" s="150" t="s">
        <v>12503</v>
      </c>
      <c r="D7392" s="150">
        <v>204300</v>
      </c>
      <c r="E7392" s="150">
        <v>234370</v>
      </c>
      <c r="F7392" s="150" t="s">
        <v>22172</v>
      </c>
    </row>
    <row r="7393" spans="1:6" x14ac:dyDescent="0.15">
      <c r="A7393" s="150" t="s">
        <v>8997</v>
      </c>
      <c r="B7393" s="150" t="s">
        <v>34089</v>
      </c>
      <c r="C7393" s="150" t="s">
        <v>19274</v>
      </c>
      <c r="D7393" s="150">
        <v>17436000</v>
      </c>
      <c r="E7393" s="150">
        <v>15000000</v>
      </c>
      <c r="F7393" s="150" t="s">
        <v>24693</v>
      </c>
    </row>
    <row r="7394" spans="1:6" x14ac:dyDescent="0.15">
      <c r="A7394" s="150" t="s">
        <v>8998</v>
      </c>
      <c r="B7394" s="150" t="s">
        <v>34090</v>
      </c>
      <c r="C7394" s="150" t="s">
        <v>19275</v>
      </c>
      <c r="D7394" s="150">
        <v>6435998.4000000004</v>
      </c>
      <c r="E7394" s="150">
        <v>8458993.4000000004</v>
      </c>
      <c r="F7394" s="150" t="s">
        <v>22138</v>
      </c>
    </row>
    <row r="7395" spans="1:6" x14ac:dyDescent="0.15">
      <c r="A7395" s="150" t="s">
        <v>8999</v>
      </c>
      <c r="B7395" s="150" t="s">
        <v>34091</v>
      </c>
      <c r="C7395" s="150" t="s">
        <v>19276</v>
      </c>
      <c r="D7395" s="150">
        <v>863067.76</v>
      </c>
      <c r="E7395" s="150">
        <v>1208892</v>
      </c>
      <c r="F7395" s="150" t="s">
        <v>18774</v>
      </c>
    </row>
    <row r="7396" spans="1:6" x14ac:dyDescent="0.15">
      <c r="A7396" s="150" t="s">
        <v>9000</v>
      </c>
      <c r="B7396" s="150" t="s">
        <v>34092</v>
      </c>
      <c r="C7396" s="150" t="s">
        <v>19277</v>
      </c>
      <c r="D7396" s="150">
        <v>7977000</v>
      </c>
      <c r="E7396" s="150">
        <v>11970000</v>
      </c>
      <c r="F7396" s="150" t="s">
        <v>22150</v>
      </c>
    </row>
    <row r="7397" spans="1:6" x14ac:dyDescent="0.15">
      <c r="A7397" s="150" t="s">
        <v>9001</v>
      </c>
      <c r="B7397" s="150" t="s">
        <v>34057</v>
      </c>
      <c r="C7397" s="150" t="s">
        <v>19278</v>
      </c>
      <c r="D7397" s="150">
        <v>251918</v>
      </c>
      <c r="E7397" s="150">
        <v>272110.42</v>
      </c>
      <c r="F7397" s="150" t="s">
        <v>34093</v>
      </c>
    </row>
    <row r="7398" spans="1:6" x14ac:dyDescent="0.15">
      <c r="A7398" s="150" t="s">
        <v>9002</v>
      </c>
      <c r="B7398" s="150" t="s">
        <v>34094</v>
      </c>
      <c r="C7398" s="150" t="s">
        <v>19279</v>
      </c>
      <c r="D7398" s="150">
        <v>1839950</v>
      </c>
      <c r="E7398" s="150">
        <v>4000000</v>
      </c>
      <c r="F7398" s="150" t="s">
        <v>18774</v>
      </c>
    </row>
    <row r="7399" spans="1:6" x14ac:dyDescent="0.15">
      <c r="A7399" s="150" t="s">
        <v>9003</v>
      </c>
      <c r="B7399" s="150" t="s">
        <v>34095</v>
      </c>
      <c r="C7399" s="150" t="s">
        <v>19280</v>
      </c>
      <c r="D7399" s="150">
        <v>827</v>
      </c>
      <c r="E7399" s="150">
        <v>827</v>
      </c>
      <c r="F7399" s="150" t="s">
        <v>24498</v>
      </c>
    </row>
    <row r="7400" spans="1:6" x14ac:dyDescent="0.15">
      <c r="A7400" s="150" t="s">
        <v>9004</v>
      </c>
      <c r="B7400" s="150" t="s">
        <v>34096</v>
      </c>
      <c r="C7400" s="150" t="s">
        <v>19281</v>
      </c>
      <c r="F7400" s="150" t="s">
        <v>503</v>
      </c>
    </row>
    <row r="7401" spans="1:6" x14ac:dyDescent="0.15">
      <c r="A7401" s="150" t="s">
        <v>9005</v>
      </c>
      <c r="B7401" s="150" t="s">
        <v>34097</v>
      </c>
      <c r="C7401" s="150" t="s">
        <v>19282</v>
      </c>
      <c r="D7401" s="150">
        <v>6406720</v>
      </c>
      <c r="E7401" s="150">
        <v>7007768</v>
      </c>
      <c r="F7401" s="150" t="s">
        <v>22110</v>
      </c>
    </row>
    <row r="7402" spans="1:6" x14ac:dyDescent="0.15">
      <c r="A7402" s="150" t="s">
        <v>9006</v>
      </c>
      <c r="B7402" s="150" t="s">
        <v>34098</v>
      </c>
      <c r="C7402" s="150" t="s">
        <v>19283</v>
      </c>
      <c r="D7402" s="150">
        <v>23580000</v>
      </c>
      <c r="E7402" s="150">
        <v>29511387</v>
      </c>
      <c r="F7402" s="150" t="s">
        <v>28406</v>
      </c>
    </row>
    <row r="7403" spans="1:6" x14ac:dyDescent="0.15">
      <c r="A7403" s="150" t="s">
        <v>9007</v>
      </c>
      <c r="B7403" s="150" t="s">
        <v>34099</v>
      </c>
      <c r="F7403" s="150" t="s">
        <v>503</v>
      </c>
    </row>
    <row r="7404" spans="1:6" x14ac:dyDescent="0.15">
      <c r="A7404" s="150" t="s">
        <v>9008</v>
      </c>
      <c r="B7404" s="150" t="s">
        <v>34100</v>
      </c>
      <c r="C7404" s="150" t="s">
        <v>19284</v>
      </c>
      <c r="D7404" s="150">
        <v>182119</v>
      </c>
      <c r="E7404" s="150">
        <v>144319</v>
      </c>
      <c r="F7404" s="150" t="s">
        <v>18774</v>
      </c>
    </row>
    <row r="7405" spans="1:6" x14ac:dyDescent="0.15">
      <c r="A7405" s="150" t="s">
        <v>9009</v>
      </c>
      <c r="B7405" s="150" t="s">
        <v>34101</v>
      </c>
      <c r="C7405" s="150" t="s">
        <v>19285</v>
      </c>
      <c r="D7405" s="150">
        <v>42460</v>
      </c>
      <c r="E7405" s="150">
        <v>38900</v>
      </c>
      <c r="F7405" s="150" t="s">
        <v>24498</v>
      </c>
    </row>
    <row r="7406" spans="1:6" x14ac:dyDescent="0.15">
      <c r="A7406" s="150" t="s">
        <v>9010</v>
      </c>
      <c r="B7406" s="150" t="s">
        <v>34102</v>
      </c>
      <c r="C7406" s="150" t="s">
        <v>19286</v>
      </c>
      <c r="D7406" s="150">
        <v>80000</v>
      </c>
      <c r="E7406" s="150">
        <v>100000</v>
      </c>
      <c r="F7406" s="150" t="s">
        <v>24498</v>
      </c>
    </row>
    <row r="7407" spans="1:6" x14ac:dyDescent="0.15">
      <c r="A7407" s="150" t="s">
        <v>9011</v>
      </c>
      <c r="B7407" s="150" t="s">
        <v>34103</v>
      </c>
      <c r="C7407" s="150" t="s">
        <v>19287</v>
      </c>
      <c r="D7407" s="150">
        <v>0</v>
      </c>
      <c r="E7407" s="150">
        <v>0</v>
      </c>
      <c r="F7407" s="150" t="s">
        <v>24605</v>
      </c>
    </row>
    <row r="7408" spans="1:6" x14ac:dyDescent="0.15">
      <c r="A7408" s="150" t="s">
        <v>9012</v>
      </c>
      <c r="B7408" s="150" t="s">
        <v>33909</v>
      </c>
      <c r="C7408" s="150" t="s">
        <v>19288</v>
      </c>
      <c r="D7408" s="150">
        <v>0</v>
      </c>
      <c r="E7408" s="150">
        <v>0</v>
      </c>
      <c r="F7408" s="150" t="s">
        <v>24605</v>
      </c>
    </row>
    <row r="7409" spans="1:6" x14ac:dyDescent="0.15">
      <c r="A7409" s="150" t="s">
        <v>9013</v>
      </c>
      <c r="B7409" s="150" t="s">
        <v>34104</v>
      </c>
      <c r="C7409" s="150" t="s">
        <v>19289</v>
      </c>
      <c r="D7409" s="150">
        <v>0</v>
      </c>
      <c r="E7409" s="150">
        <v>0</v>
      </c>
      <c r="F7409" s="150" t="s">
        <v>24605</v>
      </c>
    </row>
    <row r="7410" spans="1:6" x14ac:dyDescent="0.15">
      <c r="A7410" s="150" t="s">
        <v>9014</v>
      </c>
      <c r="B7410" s="150" t="s">
        <v>34105</v>
      </c>
      <c r="C7410" s="150" t="s">
        <v>19290</v>
      </c>
      <c r="F7410" s="150" t="s">
        <v>503</v>
      </c>
    </row>
    <row r="7411" spans="1:6" x14ac:dyDescent="0.15">
      <c r="A7411" s="150" t="s">
        <v>9015</v>
      </c>
      <c r="B7411" s="150" t="s">
        <v>19291</v>
      </c>
      <c r="C7411" s="150" t="s">
        <v>2063</v>
      </c>
      <c r="D7411" s="150">
        <v>130171.2</v>
      </c>
      <c r="E7411" s="150">
        <v>259403.6</v>
      </c>
      <c r="F7411" s="150" t="s">
        <v>22088</v>
      </c>
    </row>
    <row r="7412" spans="1:6" x14ac:dyDescent="0.15">
      <c r="A7412" s="150" t="s">
        <v>9016</v>
      </c>
      <c r="B7412" s="150" t="s">
        <v>34106</v>
      </c>
      <c r="C7412" s="150" t="s">
        <v>19292</v>
      </c>
      <c r="F7412" s="150" t="s">
        <v>503</v>
      </c>
    </row>
    <row r="7413" spans="1:6" x14ac:dyDescent="0.15">
      <c r="A7413" s="150" t="s">
        <v>9017</v>
      </c>
      <c r="B7413" s="150" t="s">
        <v>34107</v>
      </c>
      <c r="C7413" s="150" t="s">
        <v>19242</v>
      </c>
      <c r="D7413" s="150">
        <v>573584.80000000005</v>
      </c>
      <c r="E7413" s="150">
        <v>299522.5</v>
      </c>
      <c r="F7413" s="150" t="s">
        <v>18774</v>
      </c>
    </row>
    <row r="7414" spans="1:6" x14ac:dyDescent="0.15">
      <c r="A7414" s="150" t="s">
        <v>9018</v>
      </c>
      <c r="B7414" s="150" t="s">
        <v>34108</v>
      </c>
      <c r="F7414" s="150" t="s">
        <v>503</v>
      </c>
    </row>
    <row r="7415" spans="1:6" x14ac:dyDescent="0.15">
      <c r="A7415" s="150" t="s">
        <v>9019</v>
      </c>
      <c r="B7415" s="150" t="s">
        <v>34109</v>
      </c>
      <c r="F7415" s="150" t="s">
        <v>503</v>
      </c>
    </row>
    <row r="7416" spans="1:6" x14ac:dyDescent="0.15">
      <c r="A7416" s="150" t="s">
        <v>9020</v>
      </c>
      <c r="B7416" s="150" t="s">
        <v>34110</v>
      </c>
      <c r="C7416" s="150" t="s">
        <v>19293</v>
      </c>
      <c r="F7416" s="150" t="s">
        <v>503</v>
      </c>
    </row>
    <row r="7417" spans="1:6" x14ac:dyDescent="0.15">
      <c r="A7417" s="150" t="s">
        <v>9021</v>
      </c>
      <c r="B7417" s="150" t="s">
        <v>34111</v>
      </c>
      <c r="C7417" s="150" t="s">
        <v>19294</v>
      </c>
      <c r="D7417" s="150">
        <v>24998400</v>
      </c>
      <c r="E7417" s="150">
        <v>10350000</v>
      </c>
      <c r="F7417" s="150" t="s">
        <v>22172</v>
      </c>
    </row>
    <row r="7418" spans="1:6" x14ac:dyDescent="0.15">
      <c r="A7418" s="150" t="s">
        <v>9022</v>
      </c>
      <c r="B7418" s="150" t="s">
        <v>34112</v>
      </c>
      <c r="C7418" s="150" t="s">
        <v>12477</v>
      </c>
      <c r="D7418" s="150">
        <v>2749000</v>
      </c>
      <c r="E7418" s="150">
        <v>3202440</v>
      </c>
      <c r="F7418" s="150" t="s">
        <v>24529</v>
      </c>
    </row>
    <row r="7419" spans="1:6" x14ac:dyDescent="0.15">
      <c r="A7419" s="150" t="s">
        <v>9023</v>
      </c>
      <c r="B7419" s="150" t="s">
        <v>34113</v>
      </c>
      <c r="C7419" s="150" t="s">
        <v>19295</v>
      </c>
      <c r="D7419" s="150">
        <v>7000</v>
      </c>
      <c r="E7419" s="150">
        <v>15050</v>
      </c>
      <c r="F7419" s="150" t="s">
        <v>34114</v>
      </c>
    </row>
    <row r="7420" spans="1:6" x14ac:dyDescent="0.15">
      <c r="A7420" s="150" t="s">
        <v>9024</v>
      </c>
      <c r="B7420" s="150" t="s">
        <v>34115</v>
      </c>
      <c r="C7420" s="150" t="s">
        <v>570</v>
      </c>
      <c r="D7420" s="150">
        <v>60500000</v>
      </c>
      <c r="E7420" s="150">
        <v>103300000</v>
      </c>
      <c r="F7420" s="150" t="s">
        <v>26491</v>
      </c>
    </row>
    <row r="7421" spans="1:6" x14ac:dyDescent="0.15">
      <c r="A7421" s="150" t="s">
        <v>9025</v>
      </c>
      <c r="B7421" s="150" t="s">
        <v>34116</v>
      </c>
      <c r="C7421" s="150" t="s">
        <v>19297</v>
      </c>
      <c r="D7421" s="150">
        <v>2300000</v>
      </c>
      <c r="E7421" s="150">
        <v>5600000</v>
      </c>
      <c r="F7421" s="150" t="s">
        <v>24530</v>
      </c>
    </row>
    <row r="7422" spans="1:6" x14ac:dyDescent="0.15">
      <c r="A7422" s="150" t="s">
        <v>9026</v>
      </c>
      <c r="B7422" s="150" t="s">
        <v>34117</v>
      </c>
      <c r="C7422" s="150" t="s">
        <v>19298</v>
      </c>
      <c r="D7422" s="150">
        <v>30010000</v>
      </c>
      <c r="E7422" s="150">
        <v>37398000</v>
      </c>
      <c r="F7422" s="150" t="s">
        <v>34118</v>
      </c>
    </row>
    <row r="7423" spans="1:6" x14ac:dyDescent="0.15">
      <c r="A7423" s="150" t="s">
        <v>9027</v>
      </c>
      <c r="B7423" s="150" t="s">
        <v>34119</v>
      </c>
      <c r="F7423" s="150" t="s">
        <v>503</v>
      </c>
    </row>
    <row r="7424" spans="1:6" x14ac:dyDescent="0.15">
      <c r="A7424" s="150" t="s">
        <v>9028</v>
      </c>
      <c r="B7424" s="150" t="s">
        <v>34120</v>
      </c>
      <c r="F7424" s="150" t="s">
        <v>503</v>
      </c>
    </row>
    <row r="7425" spans="1:6" x14ac:dyDescent="0.15">
      <c r="A7425" s="150" t="s">
        <v>9029</v>
      </c>
      <c r="B7425" s="150" t="s">
        <v>34121</v>
      </c>
      <c r="C7425" s="150" t="s">
        <v>19300</v>
      </c>
      <c r="D7425" s="150">
        <v>42185590</v>
      </c>
      <c r="E7425" s="150">
        <v>45219120</v>
      </c>
      <c r="F7425" s="150" t="s">
        <v>32000</v>
      </c>
    </row>
    <row r="7426" spans="1:6" x14ac:dyDescent="0.15">
      <c r="A7426" s="150" t="s">
        <v>9030</v>
      </c>
      <c r="B7426" s="150" t="s">
        <v>34122</v>
      </c>
      <c r="C7426" s="150" t="s">
        <v>15359</v>
      </c>
      <c r="D7426" s="150">
        <v>27746800</v>
      </c>
      <c r="E7426" s="150">
        <v>22358400</v>
      </c>
      <c r="F7426" s="150" t="s">
        <v>34123</v>
      </c>
    </row>
    <row r="7427" spans="1:6" x14ac:dyDescent="0.15">
      <c r="A7427" s="150" t="s">
        <v>9031</v>
      </c>
      <c r="B7427" s="150" t="s">
        <v>34124</v>
      </c>
      <c r="C7427" s="150" t="s">
        <v>19301</v>
      </c>
      <c r="F7427" s="150" t="s">
        <v>503</v>
      </c>
    </row>
    <row r="7428" spans="1:6" x14ac:dyDescent="0.15">
      <c r="A7428" s="150" t="s">
        <v>9032</v>
      </c>
      <c r="B7428" s="150" t="s">
        <v>34125</v>
      </c>
      <c r="F7428" s="150" t="s">
        <v>503</v>
      </c>
    </row>
    <row r="7429" spans="1:6" x14ac:dyDescent="0.15">
      <c r="A7429" s="150" t="s">
        <v>9033</v>
      </c>
      <c r="B7429" s="150" t="s">
        <v>34126</v>
      </c>
      <c r="C7429" s="150" t="s">
        <v>19302</v>
      </c>
      <c r="F7429" s="150" t="s">
        <v>503</v>
      </c>
    </row>
    <row r="7430" spans="1:6" x14ac:dyDescent="0.15">
      <c r="A7430" s="150" t="s">
        <v>9034</v>
      </c>
      <c r="B7430" s="150" t="s">
        <v>34127</v>
      </c>
      <c r="C7430" s="150" t="s">
        <v>12357</v>
      </c>
      <c r="F7430" s="150" t="s">
        <v>503</v>
      </c>
    </row>
    <row r="7431" spans="1:6" x14ac:dyDescent="0.15">
      <c r="A7431" s="150" t="s">
        <v>9035</v>
      </c>
      <c r="B7431" s="150" t="s">
        <v>34128</v>
      </c>
      <c r="C7431" s="150" t="s">
        <v>12357</v>
      </c>
      <c r="F7431" s="150" t="s">
        <v>503</v>
      </c>
    </row>
    <row r="7432" spans="1:6" x14ac:dyDescent="0.15">
      <c r="A7432" s="150" t="s">
        <v>9036</v>
      </c>
      <c r="B7432" s="150" t="s">
        <v>34129</v>
      </c>
      <c r="C7432" s="150" t="s">
        <v>12965</v>
      </c>
      <c r="F7432" s="150" t="s">
        <v>503</v>
      </c>
    </row>
    <row r="7433" spans="1:6" x14ac:dyDescent="0.15">
      <c r="A7433" s="150" t="s">
        <v>9037</v>
      </c>
      <c r="B7433" s="150" t="s">
        <v>34130</v>
      </c>
      <c r="F7433" s="150" t="s">
        <v>503</v>
      </c>
    </row>
    <row r="7434" spans="1:6" x14ac:dyDescent="0.15">
      <c r="A7434" s="150" t="s">
        <v>9038</v>
      </c>
      <c r="B7434" s="150" t="s">
        <v>34131</v>
      </c>
      <c r="C7434" s="150" t="s">
        <v>19303</v>
      </c>
      <c r="D7434" s="150">
        <v>284444800</v>
      </c>
      <c r="E7434" s="150">
        <v>397408000</v>
      </c>
      <c r="F7434" s="150" t="s">
        <v>27783</v>
      </c>
    </row>
    <row r="7435" spans="1:6" x14ac:dyDescent="0.15">
      <c r="A7435" s="150" t="s">
        <v>9039</v>
      </c>
      <c r="B7435" s="150" t="s">
        <v>34132</v>
      </c>
      <c r="F7435" s="150" t="s">
        <v>503</v>
      </c>
    </row>
    <row r="7436" spans="1:6" x14ac:dyDescent="0.15">
      <c r="A7436" s="150" t="s">
        <v>9040</v>
      </c>
      <c r="B7436" s="150" t="s">
        <v>34133</v>
      </c>
      <c r="F7436" s="150" t="s">
        <v>503</v>
      </c>
    </row>
    <row r="7437" spans="1:6" x14ac:dyDescent="0.15">
      <c r="A7437" s="150" t="s">
        <v>9041</v>
      </c>
      <c r="B7437" s="150" t="s">
        <v>34134</v>
      </c>
      <c r="C7437" s="150" t="s">
        <v>19304</v>
      </c>
      <c r="D7437" s="150">
        <v>1853982</v>
      </c>
      <c r="E7437" s="150">
        <v>1854000</v>
      </c>
      <c r="F7437" s="150" t="s">
        <v>34135</v>
      </c>
    </row>
    <row r="7438" spans="1:6" x14ac:dyDescent="0.15">
      <c r="A7438" s="150" t="s">
        <v>9042</v>
      </c>
      <c r="B7438" s="150" t="s">
        <v>34136</v>
      </c>
      <c r="C7438" s="150" t="s">
        <v>19305</v>
      </c>
      <c r="D7438" s="150">
        <v>264600</v>
      </c>
      <c r="E7438" s="150">
        <v>273000</v>
      </c>
      <c r="F7438" s="150" t="s">
        <v>24529</v>
      </c>
    </row>
    <row r="7439" spans="1:6" x14ac:dyDescent="0.15">
      <c r="A7439" s="150" t="s">
        <v>9043</v>
      </c>
      <c r="B7439" s="150" t="s">
        <v>34137</v>
      </c>
      <c r="D7439" s="150">
        <v>205500</v>
      </c>
      <c r="E7439" s="150">
        <v>0</v>
      </c>
      <c r="F7439" s="150" t="s">
        <v>26968</v>
      </c>
    </row>
    <row r="7440" spans="1:6" x14ac:dyDescent="0.15">
      <c r="A7440" s="150" t="s">
        <v>9044</v>
      </c>
      <c r="B7440" s="150" t="s">
        <v>34138</v>
      </c>
      <c r="F7440" s="150" t="s">
        <v>503</v>
      </c>
    </row>
    <row r="7441" spans="1:6" x14ac:dyDescent="0.15">
      <c r="A7441" s="150" t="s">
        <v>9045</v>
      </c>
      <c r="B7441" s="150" t="s">
        <v>34139</v>
      </c>
      <c r="C7441" s="150" t="s">
        <v>19306</v>
      </c>
      <c r="D7441" s="150">
        <v>158150</v>
      </c>
      <c r="E7441" s="150">
        <v>78214.679999999993</v>
      </c>
      <c r="F7441" s="150" t="s">
        <v>22136</v>
      </c>
    </row>
    <row r="7442" spans="1:6" x14ac:dyDescent="0.15">
      <c r="A7442" s="150" t="s">
        <v>9046</v>
      </c>
      <c r="B7442" s="150" t="s">
        <v>34140</v>
      </c>
      <c r="F7442" s="150" t="s">
        <v>503</v>
      </c>
    </row>
    <row r="7443" spans="1:6" x14ac:dyDescent="0.15">
      <c r="A7443" s="150" t="s">
        <v>9047</v>
      </c>
      <c r="B7443" s="150" t="s">
        <v>34141</v>
      </c>
      <c r="F7443" s="150" t="s">
        <v>503</v>
      </c>
    </row>
    <row r="7444" spans="1:6" x14ac:dyDescent="0.15">
      <c r="A7444" s="150" t="s">
        <v>9048</v>
      </c>
      <c r="B7444" s="150" t="s">
        <v>34142</v>
      </c>
      <c r="F7444" s="150" t="s">
        <v>503</v>
      </c>
    </row>
    <row r="7445" spans="1:6" x14ac:dyDescent="0.15">
      <c r="A7445" s="150" t="s">
        <v>9049</v>
      </c>
      <c r="B7445" s="150" t="s">
        <v>34143</v>
      </c>
      <c r="F7445" s="150" t="s">
        <v>503</v>
      </c>
    </row>
    <row r="7446" spans="1:6" x14ac:dyDescent="0.15">
      <c r="A7446" s="150" t="s">
        <v>9050</v>
      </c>
      <c r="B7446" s="150" t="s">
        <v>34144</v>
      </c>
      <c r="C7446" s="150" t="s">
        <v>19307</v>
      </c>
      <c r="D7446" s="150">
        <v>0</v>
      </c>
      <c r="E7446" s="150">
        <v>0</v>
      </c>
      <c r="F7446" s="150" t="s">
        <v>24459</v>
      </c>
    </row>
    <row r="7447" spans="1:6" x14ac:dyDescent="0.15">
      <c r="A7447" s="150" t="s">
        <v>9051</v>
      </c>
      <c r="B7447" s="150" t="s">
        <v>34145</v>
      </c>
      <c r="C7447" s="150" t="s">
        <v>19308</v>
      </c>
      <c r="D7447" s="150">
        <v>13371</v>
      </c>
      <c r="E7447" s="150">
        <v>6000</v>
      </c>
      <c r="F7447" s="150" t="s">
        <v>22052</v>
      </c>
    </row>
    <row r="7448" spans="1:6" x14ac:dyDescent="0.15">
      <c r="A7448" s="150" t="s">
        <v>9052</v>
      </c>
      <c r="B7448" s="150" t="s">
        <v>34146</v>
      </c>
      <c r="F7448" s="150" t="s">
        <v>503</v>
      </c>
    </row>
    <row r="7449" spans="1:6" x14ac:dyDescent="0.15">
      <c r="A7449" s="150" t="s">
        <v>9053</v>
      </c>
      <c r="B7449" s="150" t="s">
        <v>34147</v>
      </c>
      <c r="F7449" s="150" t="s">
        <v>503</v>
      </c>
    </row>
    <row r="7450" spans="1:6" x14ac:dyDescent="0.15">
      <c r="A7450" s="150" t="s">
        <v>9054</v>
      </c>
      <c r="B7450" s="150" t="s">
        <v>34148</v>
      </c>
      <c r="C7450" s="150" t="s">
        <v>19309</v>
      </c>
      <c r="F7450" s="150" t="s">
        <v>503</v>
      </c>
    </row>
    <row r="7451" spans="1:6" x14ac:dyDescent="0.15">
      <c r="A7451" s="150" t="s">
        <v>9055</v>
      </c>
      <c r="B7451" s="150" t="s">
        <v>34149</v>
      </c>
      <c r="F7451" s="150" t="s">
        <v>503</v>
      </c>
    </row>
    <row r="7452" spans="1:6" x14ac:dyDescent="0.15">
      <c r="A7452" s="150" t="s">
        <v>9056</v>
      </c>
      <c r="B7452" s="150" t="s">
        <v>34150</v>
      </c>
      <c r="F7452" s="150" t="s">
        <v>503</v>
      </c>
    </row>
    <row r="7453" spans="1:6" x14ac:dyDescent="0.15">
      <c r="A7453" s="150" t="s">
        <v>9057</v>
      </c>
      <c r="B7453" s="150" t="s">
        <v>34151</v>
      </c>
      <c r="F7453" s="150" t="s">
        <v>503</v>
      </c>
    </row>
    <row r="7454" spans="1:6" x14ac:dyDescent="0.15">
      <c r="A7454" s="150" t="s">
        <v>9058</v>
      </c>
      <c r="B7454" s="150" t="s">
        <v>34152</v>
      </c>
      <c r="F7454" s="150" t="s">
        <v>503</v>
      </c>
    </row>
    <row r="7455" spans="1:6" x14ac:dyDescent="0.15">
      <c r="A7455" s="150" t="s">
        <v>9059</v>
      </c>
      <c r="B7455" s="150" t="s">
        <v>34153</v>
      </c>
      <c r="F7455" s="150" t="s">
        <v>503</v>
      </c>
    </row>
    <row r="7456" spans="1:6" x14ac:dyDescent="0.15">
      <c r="A7456" s="150" t="s">
        <v>9060</v>
      </c>
      <c r="B7456" s="150" t="s">
        <v>34154</v>
      </c>
      <c r="F7456" s="150" t="s">
        <v>503</v>
      </c>
    </row>
    <row r="7457" spans="1:6" x14ac:dyDescent="0.15">
      <c r="A7457" s="150" t="s">
        <v>9061</v>
      </c>
      <c r="B7457" s="150" t="s">
        <v>34155</v>
      </c>
      <c r="F7457" s="150" t="s">
        <v>503</v>
      </c>
    </row>
    <row r="7458" spans="1:6" x14ac:dyDescent="0.15">
      <c r="A7458" s="150" t="s">
        <v>9062</v>
      </c>
      <c r="B7458" s="150" t="s">
        <v>34156</v>
      </c>
      <c r="F7458" s="150" t="s">
        <v>503</v>
      </c>
    </row>
    <row r="7459" spans="1:6" x14ac:dyDescent="0.15">
      <c r="A7459" s="150" t="s">
        <v>9063</v>
      </c>
      <c r="B7459" s="150" t="s">
        <v>34157</v>
      </c>
      <c r="F7459" s="150" t="s">
        <v>503</v>
      </c>
    </row>
    <row r="7460" spans="1:6" x14ac:dyDescent="0.15">
      <c r="A7460" s="150" t="s">
        <v>9064</v>
      </c>
      <c r="B7460" s="150" t="s">
        <v>34158</v>
      </c>
      <c r="F7460" s="150" t="s">
        <v>503</v>
      </c>
    </row>
    <row r="7461" spans="1:6" x14ac:dyDescent="0.15">
      <c r="A7461" s="150" t="s">
        <v>9065</v>
      </c>
      <c r="B7461" s="150" t="s">
        <v>34159</v>
      </c>
      <c r="F7461" s="150" t="s">
        <v>503</v>
      </c>
    </row>
    <row r="7462" spans="1:6" x14ac:dyDescent="0.15">
      <c r="A7462" s="150" t="s">
        <v>9066</v>
      </c>
      <c r="B7462" s="150" t="s">
        <v>34160</v>
      </c>
      <c r="F7462" s="150" t="s">
        <v>503</v>
      </c>
    </row>
    <row r="7463" spans="1:6" x14ac:dyDescent="0.15">
      <c r="A7463" s="150" t="s">
        <v>9067</v>
      </c>
      <c r="B7463" s="150" t="s">
        <v>34161</v>
      </c>
      <c r="C7463" s="150" t="s">
        <v>19310</v>
      </c>
      <c r="D7463" s="150">
        <v>0</v>
      </c>
      <c r="E7463" s="150">
        <v>0</v>
      </c>
      <c r="F7463" s="150" t="s">
        <v>34162</v>
      </c>
    </row>
    <row r="7464" spans="1:6" x14ac:dyDescent="0.15">
      <c r="A7464" s="150" t="s">
        <v>9068</v>
      </c>
      <c r="B7464" s="150" t="s">
        <v>34163</v>
      </c>
      <c r="F7464" s="150" t="s">
        <v>503</v>
      </c>
    </row>
    <row r="7465" spans="1:6" x14ac:dyDescent="0.15">
      <c r="A7465" s="150" t="s">
        <v>9069</v>
      </c>
      <c r="B7465" s="150" t="s">
        <v>34164</v>
      </c>
      <c r="F7465" s="150" t="s">
        <v>503</v>
      </c>
    </row>
    <row r="7466" spans="1:6" x14ac:dyDescent="0.15">
      <c r="A7466" s="150" t="s">
        <v>9070</v>
      </c>
      <c r="B7466" s="150" t="s">
        <v>34165</v>
      </c>
      <c r="F7466" s="150" t="s">
        <v>503</v>
      </c>
    </row>
    <row r="7467" spans="1:6" x14ac:dyDescent="0.15">
      <c r="A7467" s="150" t="s">
        <v>9071</v>
      </c>
      <c r="B7467" s="150" t="s">
        <v>34166</v>
      </c>
      <c r="F7467" s="150" t="s">
        <v>503</v>
      </c>
    </row>
    <row r="7468" spans="1:6" x14ac:dyDescent="0.15">
      <c r="A7468" s="150" t="s">
        <v>9072</v>
      </c>
      <c r="B7468" s="150" t="s">
        <v>34167</v>
      </c>
      <c r="F7468" s="150" t="s">
        <v>503</v>
      </c>
    </row>
    <row r="7469" spans="1:6" x14ac:dyDescent="0.15">
      <c r="A7469" s="150" t="s">
        <v>9073</v>
      </c>
      <c r="B7469" s="150" t="s">
        <v>34168</v>
      </c>
      <c r="F7469" s="150" t="s">
        <v>503</v>
      </c>
    </row>
    <row r="7470" spans="1:6" x14ac:dyDescent="0.15">
      <c r="A7470" s="150" t="s">
        <v>9074</v>
      </c>
      <c r="B7470" s="150" t="s">
        <v>34169</v>
      </c>
      <c r="C7470" s="150" t="s">
        <v>19311</v>
      </c>
      <c r="D7470" s="150">
        <v>1420000</v>
      </c>
      <c r="E7470" s="150">
        <v>2500000</v>
      </c>
      <c r="F7470" s="150" t="s">
        <v>22160</v>
      </c>
    </row>
    <row r="7471" spans="1:6" x14ac:dyDescent="0.15">
      <c r="A7471" s="150" t="s">
        <v>9075</v>
      </c>
      <c r="B7471" s="150" t="s">
        <v>34170</v>
      </c>
      <c r="F7471" s="150" t="s">
        <v>503</v>
      </c>
    </row>
    <row r="7472" spans="1:6" x14ac:dyDescent="0.15">
      <c r="A7472" s="150" t="s">
        <v>9076</v>
      </c>
      <c r="B7472" s="150" t="s">
        <v>34171</v>
      </c>
      <c r="F7472" s="150" t="s">
        <v>503</v>
      </c>
    </row>
    <row r="7473" spans="1:6" x14ac:dyDescent="0.15">
      <c r="A7473" s="150" t="s">
        <v>9077</v>
      </c>
      <c r="B7473" s="150" t="s">
        <v>34172</v>
      </c>
      <c r="C7473" s="150" t="s">
        <v>19312</v>
      </c>
      <c r="D7473" s="150">
        <v>0</v>
      </c>
      <c r="E7473" s="150">
        <v>0</v>
      </c>
      <c r="F7473" s="150" t="s">
        <v>28246</v>
      </c>
    </row>
    <row r="7474" spans="1:6" x14ac:dyDescent="0.15">
      <c r="A7474" s="150" t="s">
        <v>9078</v>
      </c>
      <c r="B7474" s="150" t="s">
        <v>34173</v>
      </c>
      <c r="C7474" s="150" t="s">
        <v>19313</v>
      </c>
      <c r="D7474" s="150">
        <v>5000</v>
      </c>
      <c r="E7474" s="150">
        <v>10000</v>
      </c>
      <c r="F7474" s="150" t="s">
        <v>22088</v>
      </c>
    </row>
    <row r="7475" spans="1:6" x14ac:dyDescent="0.15">
      <c r="A7475" s="150" t="s">
        <v>9079</v>
      </c>
      <c r="B7475" s="150" t="s">
        <v>34174</v>
      </c>
      <c r="C7475" s="150" t="s">
        <v>19314</v>
      </c>
      <c r="D7475" s="150">
        <v>0</v>
      </c>
      <c r="E7475" s="150">
        <v>0</v>
      </c>
      <c r="F7475" s="150" t="s">
        <v>34175</v>
      </c>
    </row>
    <row r="7476" spans="1:6" x14ac:dyDescent="0.15">
      <c r="A7476" s="150" t="s">
        <v>9080</v>
      </c>
      <c r="B7476" s="150" t="s">
        <v>34176</v>
      </c>
      <c r="F7476" s="150" t="s">
        <v>503</v>
      </c>
    </row>
    <row r="7477" spans="1:6" x14ac:dyDescent="0.15">
      <c r="A7477" s="150" t="s">
        <v>9081</v>
      </c>
      <c r="B7477" s="150" t="s">
        <v>27978</v>
      </c>
      <c r="F7477" s="150" t="s">
        <v>503</v>
      </c>
    </row>
    <row r="7478" spans="1:6" x14ac:dyDescent="0.15">
      <c r="A7478" s="150" t="s">
        <v>9082</v>
      </c>
      <c r="B7478" s="150" t="s">
        <v>34177</v>
      </c>
      <c r="F7478" s="150" t="s">
        <v>503</v>
      </c>
    </row>
    <row r="7479" spans="1:6" x14ac:dyDescent="0.15">
      <c r="A7479" s="150" t="s">
        <v>9083</v>
      </c>
      <c r="B7479" s="150" t="s">
        <v>34178</v>
      </c>
      <c r="F7479" s="150" t="s">
        <v>503</v>
      </c>
    </row>
    <row r="7480" spans="1:6" x14ac:dyDescent="0.15">
      <c r="A7480" s="150" t="s">
        <v>9084</v>
      </c>
      <c r="B7480" s="150" t="s">
        <v>34179</v>
      </c>
      <c r="C7480" s="150" t="s">
        <v>12404</v>
      </c>
      <c r="D7480" s="150">
        <v>9000</v>
      </c>
      <c r="E7480" s="150">
        <v>12000</v>
      </c>
      <c r="F7480" s="150" t="s">
        <v>22136</v>
      </c>
    </row>
    <row r="7481" spans="1:6" x14ac:dyDescent="0.15">
      <c r="A7481" s="150" t="s">
        <v>9085</v>
      </c>
      <c r="B7481" s="150" t="s">
        <v>34180</v>
      </c>
      <c r="C7481" s="150" t="s">
        <v>19316</v>
      </c>
      <c r="D7481" s="150">
        <v>33389980</v>
      </c>
      <c r="E7481" s="150">
        <v>33478320</v>
      </c>
      <c r="F7481" s="150" t="s">
        <v>34181</v>
      </c>
    </row>
    <row r="7482" spans="1:6" x14ac:dyDescent="0.15">
      <c r="A7482" s="150" t="s">
        <v>9086</v>
      </c>
      <c r="B7482" s="150" t="s">
        <v>34182</v>
      </c>
      <c r="C7482" s="150" t="s">
        <v>19318</v>
      </c>
      <c r="D7482" s="150">
        <v>2125000</v>
      </c>
      <c r="E7482" s="150">
        <v>3650000</v>
      </c>
      <c r="F7482" s="150" t="s">
        <v>22140</v>
      </c>
    </row>
    <row r="7483" spans="1:6" x14ac:dyDescent="0.15">
      <c r="A7483" s="150" t="s">
        <v>9087</v>
      </c>
      <c r="B7483" s="150" t="s">
        <v>34183</v>
      </c>
      <c r="F7483" s="150" t="s">
        <v>503</v>
      </c>
    </row>
    <row r="7484" spans="1:6" x14ac:dyDescent="0.15">
      <c r="A7484" s="150" t="s">
        <v>9088</v>
      </c>
      <c r="B7484" s="150" t="s">
        <v>34184</v>
      </c>
      <c r="C7484" s="150" t="s">
        <v>19319</v>
      </c>
      <c r="D7484" s="150">
        <v>1322000</v>
      </c>
      <c r="E7484" s="150">
        <v>1439000</v>
      </c>
      <c r="F7484" s="150" t="s">
        <v>24529</v>
      </c>
    </row>
    <row r="7485" spans="1:6" x14ac:dyDescent="0.15">
      <c r="A7485" s="150" t="s">
        <v>9089</v>
      </c>
      <c r="B7485" s="150" t="s">
        <v>34185</v>
      </c>
      <c r="C7485" s="150" t="s">
        <v>19320</v>
      </c>
      <c r="D7485" s="150">
        <v>1791300</v>
      </c>
      <c r="E7485" s="150">
        <v>655000</v>
      </c>
      <c r="F7485" s="150" t="s">
        <v>18774</v>
      </c>
    </row>
    <row r="7486" spans="1:6" x14ac:dyDescent="0.15">
      <c r="A7486" s="150" t="s">
        <v>9090</v>
      </c>
      <c r="B7486" s="150" t="s">
        <v>34186</v>
      </c>
      <c r="C7486" s="150" t="s">
        <v>19321</v>
      </c>
      <c r="D7486" s="150">
        <v>6350000000</v>
      </c>
      <c r="E7486" s="150">
        <v>6350000000</v>
      </c>
      <c r="F7486" s="150" t="s">
        <v>22082</v>
      </c>
    </row>
    <row r="7487" spans="1:6" x14ac:dyDescent="0.15">
      <c r="A7487" s="150" t="s">
        <v>9091</v>
      </c>
      <c r="B7487" s="150" t="s">
        <v>34187</v>
      </c>
      <c r="C7487" s="150" t="s">
        <v>13986</v>
      </c>
      <c r="F7487" s="150" t="s">
        <v>503</v>
      </c>
    </row>
    <row r="7488" spans="1:6" x14ac:dyDescent="0.15">
      <c r="A7488" s="150" t="s">
        <v>9092</v>
      </c>
      <c r="B7488" s="150" t="s">
        <v>34188</v>
      </c>
      <c r="C7488" s="150" t="s">
        <v>19322</v>
      </c>
      <c r="F7488" s="150" t="s">
        <v>503</v>
      </c>
    </row>
    <row r="7489" spans="1:6" x14ac:dyDescent="0.15">
      <c r="A7489" s="150" t="s">
        <v>9093</v>
      </c>
      <c r="B7489" s="150" t="s">
        <v>34189</v>
      </c>
      <c r="C7489" s="150" t="s">
        <v>19323</v>
      </c>
      <c r="D7489" s="150">
        <v>2505649.61</v>
      </c>
      <c r="E7489" s="150">
        <v>3085867.12</v>
      </c>
      <c r="F7489" s="150" t="s">
        <v>24529</v>
      </c>
    </row>
    <row r="7490" spans="1:6" x14ac:dyDescent="0.15">
      <c r="A7490" s="150" t="s">
        <v>9094</v>
      </c>
      <c r="B7490" s="150" t="s">
        <v>34190</v>
      </c>
      <c r="C7490" s="150" t="s">
        <v>19324</v>
      </c>
      <c r="D7490" s="150">
        <v>42627</v>
      </c>
      <c r="E7490" s="150">
        <v>51131</v>
      </c>
      <c r="F7490" s="150" t="s">
        <v>22136</v>
      </c>
    </row>
    <row r="7491" spans="1:6" x14ac:dyDescent="0.15">
      <c r="A7491" s="150" t="s">
        <v>9095</v>
      </c>
      <c r="B7491" s="150" t="s">
        <v>34160</v>
      </c>
      <c r="C7491" s="150" t="s">
        <v>19325</v>
      </c>
      <c r="D7491" s="150">
        <v>64944</v>
      </c>
      <c r="E7491" s="150">
        <v>63711</v>
      </c>
      <c r="F7491" s="150" t="s">
        <v>22136</v>
      </c>
    </row>
    <row r="7492" spans="1:6" x14ac:dyDescent="0.15">
      <c r="A7492" s="150" t="s">
        <v>9096</v>
      </c>
      <c r="B7492" s="150" t="s">
        <v>34191</v>
      </c>
      <c r="F7492" s="150" t="s">
        <v>503</v>
      </c>
    </row>
    <row r="7493" spans="1:6" x14ac:dyDescent="0.15">
      <c r="A7493" s="150" t="s">
        <v>9097</v>
      </c>
      <c r="B7493" s="150" t="s">
        <v>34192</v>
      </c>
      <c r="F7493" s="150" t="s">
        <v>503</v>
      </c>
    </row>
    <row r="7494" spans="1:6" x14ac:dyDescent="0.15">
      <c r="A7494" s="150" t="s">
        <v>9098</v>
      </c>
      <c r="B7494" s="150" t="s">
        <v>34193</v>
      </c>
      <c r="C7494" s="150" t="s">
        <v>19326</v>
      </c>
      <c r="D7494" s="150">
        <v>1259924000</v>
      </c>
      <c r="E7494" s="150">
        <v>1298810000</v>
      </c>
      <c r="F7494" s="150" t="s">
        <v>22082</v>
      </c>
    </row>
    <row r="7495" spans="1:6" x14ac:dyDescent="0.15">
      <c r="A7495" s="150" t="s">
        <v>9099</v>
      </c>
      <c r="B7495" s="150" t="s">
        <v>34194</v>
      </c>
      <c r="F7495" s="150" t="s">
        <v>503</v>
      </c>
    </row>
    <row r="7496" spans="1:6" x14ac:dyDescent="0.15">
      <c r="A7496" s="150" t="s">
        <v>9100</v>
      </c>
      <c r="B7496" s="150" t="s">
        <v>34195</v>
      </c>
      <c r="F7496" s="150" t="s">
        <v>503</v>
      </c>
    </row>
    <row r="7497" spans="1:6" x14ac:dyDescent="0.15">
      <c r="A7497" s="150" t="s">
        <v>9101</v>
      </c>
      <c r="B7497" s="150" t="s">
        <v>34196</v>
      </c>
      <c r="C7497" s="150" t="s">
        <v>19293</v>
      </c>
      <c r="D7497" s="150">
        <v>216140121</v>
      </c>
      <c r="E7497" s="150">
        <v>216884200</v>
      </c>
      <c r="F7497" s="150" t="s">
        <v>22172</v>
      </c>
    </row>
    <row r="7498" spans="1:6" x14ac:dyDescent="0.15">
      <c r="A7498" s="150" t="s">
        <v>9102</v>
      </c>
      <c r="B7498" s="150" t="s">
        <v>34197</v>
      </c>
      <c r="C7498" s="150" t="s">
        <v>19327</v>
      </c>
      <c r="D7498" s="150">
        <v>2960000</v>
      </c>
      <c r="E7498" s="150">
        <v>3400000</v>
      </c>
      <c r="F7498" s="150" t="s">
        <v>22053</v>
      </c>
    </row>
    <row r="7499" spans="1:6" x14ac:dyDescent="0.15">
      <c r="A7499" s="150" t="s">
        <v>9103</v>
      </c>
      <c r="B7499" s="150" t="s">
        <v>34198</v>
      </c>
      <c r="C7499" s="150" t="s">
        <v>19328</v>
      </c>
      <c r="D7499" s="150">
        <v>4080</v>
      </c>
      <c r="E7499" s="150">
        <v>4250</v>
      </c>
      <c r="F7499" s="150" t="s">
        <v>22088</v>
      </c>
    </row>
    <row r="7500" spans="1:6" x14ac:dyDescent="0.15">
      <c r="A7500" s="150" t="s">
        <v>9104</v>
      </c>
      <c r="B7500" s="150" t="s">
        <v>34199</v>
      </c>
      <c r="C7500" s="150" t="s">
        <v>19329</v>
      </c>
      <c r="D7500" s="150">
        <v>938460</v>
      </c>
      <c r="E7500" s="150">
        <v>775000</v>
      </c>
      <c r="F7500" s="150" t="s">
        <v>22093</v>
      </c>
    </row>
    <row r="7501" spans="1:6" x14ac:dyDescent="0.15">
      <c r="A7501" s="150" t="s">
        <v>9105</v>
      </c>
      <c r="B7501" s="150" t="s">
        <v>16833</v>
      </c>
      <c r="C7501" s="150" t="s">
        <v>12043</v>
      </c>
      <c r="D7501" s="150">
        <v>2032910</v>
      </c>
      <c r="E7501" s="150">
        <v>2998553</v>
      </c>
      <c r="F7501" s="150" t="s">
        <v>22060</v>
      </c>
    </row>
    <row r="7502" spans="1:6" x14ac:dyDescent="0.15">
      <c r="A7502" s="150" t="s">
        <v>9106</v>
      </c>
      <c r="B7502" s="150" t="s">
        <v>34200</v>
      </c>
      <c r="D7502" s="150">
        <v>0</v>
      </c>
      <c r="E7502" s="150">
        <v>0</v>
      </c>
      <c r="F7502" s="150" t="s">
        <v>27776</v>
      </c>
    </row>
    <row r="7503" spans="1:6" x14ac:dyDescent="0.15">
      <c r="A7503" s="150" t="s">
        <v>9107</v>
      </c>
      <c r="B7503" s="150" t="s">
        <v>34201</v>
      </c>
      <c r="F7503" s="150" t="s">
        <v>503</v>
      </c>
    </row>
    <row r="7504" spans="1:6" x14ac:dyDescent="0.15">
      <c r="A7504" s="150" t="s">
        <v>9108</v>
      </c>
      <c r="B7504" s="150" t="s">
        <v>34202</v>
      </c>
      <c r="F7504" s="150" t="s">
        <v>503</v>
      </c>
    </row>
    <row r="7505" spans="1:6" x14ac:dyDescent="0.15">
      <c r="A7505" s="150" t="s">
        <v>9109</v>
      </c>
      <c r="B7505" s="150" t="s">
        <v>34203</v>
      </c>
      <c r="D7505" s="150">
        <v>6790000</v>
      </c>
      <c r="E7505" s="150">
        <v>0</v>
      </c>
      <c r="F7505" s="150" t="s">
        <v>24642</v>
      </c>
    </row>
    <row r="7506" spans="1:6" x14ac:dyDescent="0.15">
      <c r="A7506" s="150" t="s">
        <v>9110</v>
      </c>
      <c r="B7506" s="150" t="s">
        <v>34204</v>
      </c>
      <c r="C7506" s="150" t="s">
        <v>2235</v>
      </c>
      <c r="D7506" s="150">
        <v>22790000</v>
      </c>
      <c r="E7506" s="150">
        <v>27811000</v>
      </c>
      <c r="F7506" s="150" t="s">
        <v>22172</v>
      </c>
    </row>
    <row r="7507" spans="1:6" x14ac:dyDescent="0.15">
      <c r="A7507" s="150" t="s">
        <v>9111</v>
      </c>
      <c r="B7507" s="150" t="s">
        <v>34205</v>
      </c>
      <c r="C7507" s="150" t="s">
        <v>12357</v>
      </c>
      <c r="F7507" s="150" t="s">
        <v>503</v>
      </c>
    </row>
    <row r="7508" spans="1:6" x14ac:dyDescent="0.15">
      <c r="A7508" s="150" t="s">
        <v>9112</v>
      </c>
      <c r="B7508" s="150" t="s">
        <v>34206</v>
      </c>
      <c r="C7508" s="150" t="s">
        <v>12357</v>
      </c>
      <c r="F7508" s="150" t="s">
        <v>503</v>
      </c>
    </row>
    <row r="7509" spans="1:6" x14ac:dyDescent="0.15">
      <c r="A7509" s="150" t="s">
        <v>9113</v>
      </c>
      <c r="B7509" s="150" t="s">
        <v>34207</v>
      </c>
      <c r="C7509" s="150" t="s">
        <v>12357</v>
      </c>
      <c r="F7509" s="150" t="s">
        <v>503</v>
      </c>
    </row>
    <row r="7510" spans="1:6" x14ac:dyDescent="0.15">
      <c r="A7510" s="150" t="s">
        <v>9114</v>
      </c>
      <c r="B7510" s="150" t="s">
        <v>34208</v>
      </c>
      <c r="C7510" s="150" t="s">
        <v>19330</v>
      </c>
      <c r="D7510" s="150">
        <v>2815540</v>
      </c>
      <c r="E7510" s="150">
        <v>2815540</v>
      </c>
      <c r="F7510" s="150" t="s">
        <v>22060</v>
      </c>
    </row>
    <row r="7511" spans="1:6" x14ac:dyDescent="0.15">
      <c r="A7511" s="150" t="s">
        <v>9115</v>
      </c>
      <c r="B7511" s="150" t="s">
        <v>34209</v>
      </c>
      <c r="F7511" s="150" t="s">
        <v>503</v>
      </c>
    </row>
    <row r="7512" spans="1:6" x14ac:dyDescent="0.15">
      <c r="A7512" s="150" t="s">
        <v>9116</v>
      </c>
      <c r="B7512" s="150" t="s">
        <v>34210</v>
      </c>
      <c r="C7512" s="150" t="s">
        <v>19331</v>
      </c>
      <c r="F7512" s="150" t="s">
        <v>503</v>
      </c>
    </row>
    <row r="7513" spans="1:6" x14ac:dyDescent="0.15">
      <c r="A7513" s="150" t="s">
        <v>9117</v>
      </c>
      <c r="B7513" s="150" t="s">
        <v>34211</v>
      </c>
      <c r="F7513" s="150" t="s">
        <v>503</v>
      </c>
    </row>
    <row r="7514" spans="1:6" x14ac:dyDescent="0.15">
      <c r="A7514" s="150" t="s">
        <v>9118</v>
      </c>
      <c r="B7514" s="150" t="s">
        <v>34212</v>
      </c>
      <c r="C7514" s="150" t="s">
        <v>19332</v>
      </c>
      <c r="F7514" s="150" t="s">
        <v>503</v>
      </c>
    </row>
    <row r="7515" spans="1:6" x14ac:dyDescent="0.15">
      <c r="A7515" s="150" t="s">
        <v>9119</v>
      </c>
      <c r="B7515" s="150" t="s">
        <v>34213</v>
      </c>
      <c r="C7515" s="150" t="s">
        <v>19333</v>
      </c>
      <c r="F7515" s="150" t="s">
        <v>503</v>
      </c>
    </row>
    <row r="7516" spans="1:6" x14ac:dyDescent="0.15">
      <c r="A7516" s="150" t="s">
        <v>9120</v>
      </c>
      <c r="B7516" s="150" t="s">
        <v>34214</v>
      </c>
      <c r="C7516" s="150" t="s">
        <v>19334</v>
      </c>
      <c r="D7516" s="150">
        <v>0</v>
      </c>
      <c r="E7516" s="150">
        <v>0</v>
      </c>
      <c r="F7516" s="150" t="s">
        <v>34215</v>
      </c>
    </row>
    <row r="7517" spans="1:6" x14ac:dyDescent="0.15">
      <c r="A7517" s="150" t="s">
        <v>9121</v>
      </c>
      <c r="B7517" s="150" t="s">
        <v>34216</v>
      </c>
      <c r="C7517" s="150" t="s">
        <v>19336</v>
      </c>
      <c r="D7517" s="150">
        <v>5028000</v>
      </c>
      <c r="E7517" s="150">
        <v>5724000</v>
      </c>
      <c r="F7517" s="150" t="s">
        <v>34217</v>
      </c>
    </row>
    <row r="7518" spans="1:6" x14ac:dyDescent="0.15">
      <c r="A7518" s="150" t="s">
        <v>9122</v>
      </c>
      <c r="B7518" s="150" t="s">
        <v>34218</v>
      </c>
      <c r="C7518" s="150" t="s">
        <v>19337</v>
      </c>
      <c r="D7518" s="150">
        <v>0</v>
      </c>
      <c r="E7518" s="150">
        <v>0</v>
      </c>
      <c r="F7518" s="150" t="s">
        <v>28115</v>
      </c>
    </row>
    <row r="7519" spans="1:6" x14ac:dyDescent="0.15">
      <c r="A7519" s="150" t="s">
        <v>9123</v>
      </c>
      <c r="B7519" s="150" t="s">
        <v>34219</v>
      </c>
      <c r="F7519" s="150" t="s">
        <v>503</v>
      </c>
    </row>
    <row r="7520" spans="1:6" x14ac:dyDescent="0.15">
      <c r="A7520" s="150" t="s">
        <v>9124</v>
      </c>
      <c r="B7520" s="150" t="s">
        <v>34220</v>
      </c>
      <c r="F7520" s="150" t="s">
        <v>503</v>
      </c>
    </row>
    <row r="7521" spans="1:6" x14ac:dyDescent="0.15">
      <c r="A7521" s="150" t="s">
        <v>9125</v>
      </c>
      <c r="B7521" s="150" t="s">
        <v>34221</v>
      </c>
      <c r="F7521" s="150" t="s">
        <v>503</v>
      </c>
    </row>
    <row r="7522" spans="1:6" x14ac:dyDescent="0.15">
      <c r="A7522" s="150" t="s">
        <v>9126</v>
      </c>
      <c r="B7522" s="150" t="s">
        <v>34222</v>
      </c>
      <c r="F7522" s="150" t="s">
        <v>503</v>
      </c>
    </row>
    <row r="7523" spans="1:6" x14ac:dyDescent="0.15">
      <c r="A7523" s="150" t="s">
        <v>9127</v>
      </c>
      <c r="B7523" s="150" t="s">
        <v>34223</v>
      </c>
      <c r="F7523" s="150" t="s">
        <v>503</v>
      </c>
    </row>
    <row r="7524" spans="1:6" x14ac:dyDescent="0.15">
      <c r="A7524" s="150" t="s">
        <v>9128</v>
      </c>
      <c r="B7524" s="150" t="s">
        <v>34224</v>
      </c>
      <c r="F7524" s="150" t="s">
        <v>503</v>
      </c>
    </row>
    <row r="7525" spans="1:6" x14ac:dyDescent="0.15">
      <c r="A7525" s="150" t="s">
        <v>9129</v>
      </c>
      <c r="B7525" s="150" t="s">
        <v>34225</v>
      </c>
      <c r="F7525" s="150" t="s">
        <v>503</v>
      </c>
    </row>
    <row r="7526" spans="1:6" x14ac:dyDescent="0.15">
      <c r="A7526" s="150" t="s">
        <v>9130</v>
      </c>
      <c r="B7526" s="150" t="s">
        <v>34226</v>
      </c>
      <c r="F7526" s="150" t="s">
        <v>503</v>
      </c>
    </row>
    <row r="7527" spans="1:6" x14ac:dyDescent="0.15">
      <c r="A7527" s="150" t="s">
        <v>9131</v>
      </c>
      <c r="B7527" s="150" t="s">
        <v>34227</v>
      </c>
      <c r="F7527" s="150" t="s">
        <v>503</v>
      </c>
    </row>
    <row r="7528" spans="1:6" x14ac:dyDescent="0.15">
      <c r="A7528" s="150" t="s">
        <v>9132</v>
      </c>
      <c r="B7528" s="150" t="s">
        <v>34228</v>
      </c>
      <c r="F7528" s="150" t="s">
        <v>503</v>
      </c>
    </row>
    <row r="7529" spans="1:6" x14ac:dyDescent="0.15">
      <c r="A7529" s="150" t="s">
        <v>9133</v>
      </c>
      <c r="B7529" s="150" t="s">
        <v>34229</v>
      </c>
      <c r="F7529" s="150" t="s">
        <v>503</v>
      </c>
    </row>
    <row r="7530" spans="1:6" x14ac:dyDescent="0.15">
      <c r="A7530" s="150" t="s">
        <v>9134</v>
      </c>
      <c r="B7530" s="150" t="s">
        <v>34230</v>
      </c>
      <c r="F7530" s="150" t="s">
        <v>503</v>
      </c>
    </row>
    <row r="7531" spans="1:6" x14ac:dyDescent="0.15">
      <c r="A7531" s="150" t="s">
        <v>9135</v>
      </c>
      <c r="B7531" s="150" t="s">
        <v>34231</v>
      </c>
      <c r="C7531" s="150" t="s">
        <v>19338</v>
      </c>
      <c r="F7531" s="150" t="s">
        <v>503</v>
      </c>
    </row>
    <row r="7532" spans="1:6" x14ac:dyDescent="0.15">
      <c r="A7532" s="150" t="s">
        <v>9136</v>
      </c>
      <c r="B7532" s="150" t="s">
        <v>34232</v>
      </c>
      <c r="C7532" s="150" t="s">
        <v>19339</v>
      </c>
      <c r="D7532" s="150">
        <v>47400</v>
      </c>
      <c r="E7532" s="150">
        <v>67080</v>
      </c>
      <c r="F7532" s="150" t="s">
        <v>24529</v>
      </c>
    </row>
    <row r="7533" spans="1:6" x14ac:dyDescent="0.15">
      <c r="A7533" s="150" t="s">
        <v>9137</v>
      </c>
      <c r="B7533" s="150" t="s">
        <v>34233</v>
      </c>
      <c r="C7533" s="150" t="s">
        <v>19340</v>
      </c>
      <c r="D7533" s="150">
        <v>42185590</v>
      </c>
      <c r="E7533" s="150">
        <v>45219120</v>
      </c>
      <c r="F7533" s="150" t="s">
        <v>32000</v>
      </c>
    </row>
    <row r="7534" spans="1:6" x14ac:dyDescent="0.15">
      <c r="A7534" s="150" t="s">
        <v>9138</v>
      </c>
      <c r="B7534" s="150" t="s">
        <v>34234</v>
      </c>
      <c r="C7534" s="150" t="s">
        <v>19341</v>
      </c>
      <c r="F7534" s="150" t="s">
        <v>503</v>
      </c>
    </row>
    <row r="7535" spans="1:6" x14ac:dyDescent="0.15">
      <c r="A7535" s="150" t="s">
        <v>9139</v>
      </c>
      <c r="B7535" s="150" t="s">
        <v>34235</v>
      </c>
      <c r="C7535" s="150" t="s">
        <v>19342</v>
      </c>
      <c r="F7535" s="150" t="s">
        <v>503</v>
      </c>
    </row>
    <row r="7536" spans="1:6" x14ac:dyDescent="0.15">
      <c r="A7536" s="150" t="s">
        <v>9140</v>
      </c>
      <c r="B7536" s="150" t="s">
        <v>34236</v>
      </c>
      <c r="C7536" s="150" t="s">
        <v>19343</v>
      </c>
      <c r="D7536" s="150">
        <v>18000</v>
      </c>
      <c r="E7536" s="150">
        <v>15408</v>
      </c>
      <c r="F7536" s="150" t="s">
        <v>22140</v>
      </c>
    </row>
    <row r="7537" spans="1:6" x14ac:dyDescent="0.15">
      <c r="A7537" s="150" t="s">
        <v>9141</v>
      </c>
      <c r="B7537" s="150" t="s">
        <v>34237</v>
      </c>
      <c r="C7537" s="150" t="s">
        <v>15104</v>
      </c>
      <c r="D7537" s="150">
        <v>0</v>
      </c>
      <c r="E7537" s="150">
        <v>0</v>
      </c>
      <c r="F7537" s="150" t="s">
        <v>18774</v>
      </c>
    </row>
    <row r="7538" spans="1:6" x14ac:dyDescent="0.15">
      <c r="A7538" s="150" t="s">
        <v>9142</v>
      </c>
      <c r="B7538" s="150" t="s">
        <v>34238</v>
      </c>
      <c r="C7538" s="150" t="s">
        <v>19344</v>
      </c>
      <c r="D7538" s="150">
        <v>106733200</v>
      </c>
      <c r="E7538" s="150">
        <v>142024000</v>
      </c>
      <c r="F7538" s="150" t="s">
        <v>22098</v>
      </c>
    </row>
    <row r="7539" spans="1:6" x14ac:dyDescent="0.15">
      <c r="A7539" s="150" t="s">
        <v>9143</v>
      </c>
      <c r="B7539" s="150" t="s">
        <v>34239</v>
      </c>
      <c r="C7539" s="150" t="s">
        <v>15420</v>
      </c>
      <c r="D7539" s="150">
        <v>7804281.7999999998</v>
      </c>
      <c r="E7539" s="150">
        <v>8098783</v>
      </c>
      <c r="F7539" s="150" t="s">
        <v>21479</v>
      </c>
    </row>
    <row r="7540" spans="1:6" x14ac:dyDescent="0.15">
      <c r="A7540" s="150" t="s">
        <v>9144</v>
      </c>
      <c r="B7540" s="150" t="s">
        <v>34240</v>
      </c>
      <c r="F7540" s="150" t="s">
        <v>503</v>
      </c>
    </row>
    <row r="7541" spans="1:6" x14ac:dyDescent="0.15">
      <c r="A7541" s="150" t="s">
        <v>9145</v>
      </c>
      <c r="B7541" s="150" t="s">
        <v>34241</v>
      </c>
      <c r="C7541" s="150" t="s">
        <v>19345</v>
      </c>
      <c r="D7541" s="150">
        <v>80590850</v>
      </c>
      <c r="E7541" s="150">
        <v>102925000</v>
      </c>
      <c r="F7541" s="150" t="s">
        <v>34242</v>
      </c>
    </row>
    <row r="7542" spans="1:6" x14ac:dyDescent="0.15">
      <c r="A7542" s="150" t="s">
        <v>9146</v>
      </c>
      <c r="B7542" s="150" t="s">
        <v>34243</v>
      </c>
      <c r="C7542" s="150" t="s">
        <v>19346</v>
      </c>
      <c r="D7542" s="150">
        <v>3160700</v>
      </c>
      <c r="E7542" s="150">
        <v>4372450</v>
      </c>
      <c r="F7542" s="150" t="s">
        <v>34244</v>
      </c>
    </row>
    <row r="7543" spans="1:6" x14ac:dyDescent="0.15">
      <c r="A7543" s="150" t="s">
        <v>9147</v>
      </c>
      <c r="B7543" s="150" t="s">
        <v>34245</v>
      </c>
      <c r="C7543" s="150" t="s">
        <v>19347</v>
      </c>
      <c r="F7543" s="150" t="s">
        <v>503</v>
      </c>
    </row>
    <row r="7544" spans="1:6" x14ac:dyDescent="0.15">
      <c r="A7544" s="150" t="s">
        <v>9148</v>
      </c>
      <c r="B7544" s="150" t="s">
        <v>34246</v>
      </c>
      <c r="C7544" s="150" t="s">
        <v>19348</v>
      </c>
      <c r="D7544" s="150">
        <v>120000</v>
      </c>
      <c r="E7544" s="150">
        <v>103000</v>
      </c>
      <c r="F7544" s="150" t="s">
        <v>22049</v>
      </c>
    </row>
    <row r="7545" spans="1:6" x14ac:dyDescent="0.15">
      <c r="A7545" s="150" t="s">
        <v>9149</v>
      </c>
      <c r="B7545" s="150" t="s">
        <v>34247</v>
      </c>
      <c r="C7545" s="150" t="s">
        <v>19349</v>
      </c>
      <c r="D7545" s="150">
        <v>1378120</v>
      </c>
      <c r="E7545" s="150">
        <v>1437480</v>
      </c>
      <c r="F7545" s="150" t="s">
        <v>22060</v>
      </c>
    </row>
    <row r="7546" spans="1:6" x14ac:dyDescent="0.15">
      <c r="A7546" s="150" t="s">
        <v>9150</v>
      </c>
      <c r="B7546" s="150" t="s">
        <v>34248</v>
      </c>
      <c r="C7546" s="150" t="s">
        <v>12477</v>
      </c>
      <c r="D7546" s="150">
        <v>233600000</v>
      </c>
      <c r="E7546" s="150">
        <v>254400000</v>
      </c>
      <c r="F7546" s="150" t="s">
        <v>34249</v>
      </c>
    </row>
    <row r="7547" spans="1:6" x14ac:dyDescent="0.15">
      <c r="A7547" s="150" t="s">
        <v>9151</v>
      </c>
      <c r="B7547" s="150" t="s">
        <v>34250</v>
      </c>
      <c r="C7547" s="150" t="s">
        <v>19351</v>
      </c>
      <c r="D7547" s="150">
        <v>13600000</v>
      </c>
      <c r="E7547" s="150">
        <v>17000000</v>
      </c>
      <c r="F7547" s="150" t="s">
        <v>22093</v>
      </c>
    </row>
    <row r="7548" spans="1:6" x14ac:dyDescent="0.15">
      <c r="A7548" s="150" t="s">
        <v>9152</v>
      </c>
      <c r="B7548" s="150" t="s">
        <v>34251</v>
      </c>
      <c r="C7548" s="150" t="s">
        <v>19352</v>
      </c>
      <c r="D7548" s="150">
        <v>28600000</v>
      </c>
      <c r="E7548" s="150">
        <v>31500000</v>
      </c>
      <c r="F7548" s="150" t="s">
        <v>22093</v>
      </c>
    </row>
    <row r="7549" spans="1:6" x14ac:dyDescent="0.15">
      <c r="A7549" s="150" t="s">
        <v>9153</v>
      </c>
      <c r="B7549" s="150" t="s">
        <v>34252</v>
      </c>
      <c r="C7549" s="150" t="s">
        <v>19353</v>
      </c>
      <c r="F7549" s="150" t="s">
        <v>503</v>
      </c>
    </row>
    <row r="7550" spans="1:6" x14ac:dyDescent="0.15">
      <c r="A7550" s="150" t="s">
        <v>9154</v>
      </c>
      <c r="B7550" s="150" t="s">
        <v>34253</v>
      </c>
      <c r="C7550" s="150" t="s">
        <v>19354</v>
      </c>
      <c r="D7550" s="150">
        <v>1493273600</v>
      </c>
      <c r="E7550" s="150">
        <v>1666600000</v>
      </c>
      <c r="F7550" s="150" t="s">
        <v>22082</v>
      </c>
    </row>
    <row r="7551" spans="1:6" x14ac:dyDescent="0.15">
      <c r="A7551" s="150" t="s">
        <v>9155</v>
      </c>
      <c r="B7551" s="150" t="s">
        <v>34254</v>
      </c>
      <c r="C7551" s="150" t="s">
        <v>19355</v>
      </c>
      <c r="D7551" s="150">
        <v>12426</v>
      </c>
      <c r="E7551" s="150">
        <v>16664.5</v>
      </c>
      <c r="F7551" s="150" t="s">
        <v>24459</v>
      </c>
    </row>
    <row r="7552" spans="1:6" x14ac:dyDescent="0.15">
      <c r="A7552" s="150" t="s">
        <v>9156</v>
      </c>
      <c r="B7552" s="150" t="s">
        <v>34255</v>
      </c>
      <c r="C7552" s="150" t="s">
        <v>19356</v>
      </c>
      <c r="D7552" s="150">
        <v>87000</v>
      </c>
      <c r="E7552" s="150">
        <v>235000</v>
      </c>
      <c r="F7552" s="150" t="s">
        <v>34256</v>
      </c>
    </row>
    <row r="7553" spans="1:6" x14ac:dyDescent="0.15">
      <c r="A7553" s="150" t="s">
        <v>9157</v>
      </c>
      <c r="B7553" s="150" t="s">
        <v>34257</v>
      </c>
      <c r="C7553" s="150" t="s">
        <v>19358</v>
      </c>
      <c r="D7553" s="150">
        <v>2500000</v>
      </c>
      <c r="E7553" s="150">
        <v>24000000</v>
      </c>
      <c r="F7553" s="150" t="s">
        <v>29983</v>
      </c>
    </row>
    <row r="7554" spans="1:6" x14ac:dyDescent="0.15">
      <c r="A7554" s="150" t="s">
        <v>9158</v>
      </c>
      <c r="B7554" s="150" t="s">
        <v>28119</v>
      </c>
      <c r="C7554" s="150" t="s">
        <v>13450</v>
      </c>
      <c r="F7554" s="150" t="s">
        <v>503</v>
      </c>
    </row>
    <row r="7555" spans="1:6" x14ac:dyDescent="0.15">
      <c r="A7555" s="150" t="s">
        <v>9159</v>
      </c>
      <c r="B7555" s="150" t="s">
        <v>34258</v>
      </c>
      <c r="C7555" s="150" t="s">
        <v>19359</v>
      </c>
      <c r="F7555" s="150" t="s">
        <v>503</v>
      </c>
    </row>
    <row r="7556" spans="1:6" x14ac:dyDescent="0.15">
      <c r="A7556" s="150" t="s">
        <v>9160</v>
      </c>
      <c r="B7556" s="150" t="s">
        <v>34259</v>
      </c>
      <c r="C7556" s="150" t="s">
        <v>19360</v>
      </c>
      <c r="D7556" s="150">
        <v>0</v>
      </c>
      <c r="E7556" s="150">
        <v>0</v>
      </c>
      <c r="F7556" s="150" t="s">
        <v>29266</v>
      </c>
    </row>
    <row r="7557" spans="1:6" x14ac:dyDescent="0.15">
      <c r="A7557" s="150" t="s">
        <v>9161</v>
      </c>
      <c r="B7557" s="150" t="s">
        <v>34260</v>
      </c>
      <c r="C7557" s="150" t="s">
        <v>19361</v>
      </c>
      <c r="D7557" s="150">
        <v>0</v>
      </c>
      <c r="E7557" s="150">
        <v>0</v>
      </c>
      <c r="F7557" s="150" t="s">
        <v>24605</v>
      </c>
    </row>
    <row r="7558" spans="1:6" x14ac:dyDescent="0.15">
      <c r="A7558" s="150" t="s">
        <v>9162</v>
      </c>
      <c r="B7558" s="150" t="s">
        <v>34261</v>
      </c>
      <c r="C7558" s="150" t="s">
        <v>19362</v>
      </c>
      <c r="D7558" s="150">
        <v>664390000</v>
      </c>
      <c r="E7558" s="150">
        <v>836420000</v>
      </c>
      <c r="F7558" s="150" t="s">
        <v>22172</v>
      </c>
    </row>
    <row r="7559" spans="1:6" x14ac:dyDescent="0.15">
      <c r="A7559" s="150" t="s">
        <v>9163</v>
      </c>
      <c r="B7559" s="150" t="s">
        <v>34262</v>
      </c>
      <c r="C7559" s="150" t="s">
        <v>19363</v>
      </c>
      <c r="D7559" s="150">
        <v>1000</v>
      </c>
      <c r="E7559" s="150">
        <v>2570</v>
      </c>
      <c r="F7559" s="150" t="s">
        <v>34263</v>
      </c>
    </row>
    <row r="7560" spans="1:6" x14ac:dyDescent="0.15">
      <c r="A7560" s="150" t="s">
        <v>9164</v>
      </c>
      <c r="B7560" s="150" t="s">
        <v>34264</v>
      </c>
      <c r="C7560" s="150" t="s">
        <v>19365</v>
      </c>
      <c r="D7560" s="150">
        <v>22480</v>
      </c>
      <c r="E7560" s="150">
        <v>27880</v>
      </c>
      <c r="F7560" s="150" t="s">
        <v>34265</v>
      </c>
    </row>
    <row r="7561" spans="1:6" x14ac:dyDescent="0.15">
      <c r="A7561" s="150" t="s">
        <v>9165</v>
      </c>
      <c r="B7561" s="150" t="s">
        <v>34266</v>
      </c>
      <c r="C7561" s="150" t="s">
        <v>19367</v>
      </c>
      <c r="D7561" s="150">
        <v>1800000</v>
      </c>
      <c r="E7561" s="150">
        <v>2000000</v>
      </c>
      <c r="F7561" s="150" t="s">
        <v>22053</v>
      </c>
    </row>
    <row r="7562" spans="1:6" x14ac:dyDescent="0.15">
      <c r="A7562" s="150" t="s">
        <v>9166</v>
      </c>
      <c r="B7562" s="150" t="s">
        <v>34267</v>
      </c>
      <c r="C7562" s="150" t="s">
        <v>19368</v>
      </c>
      <c r="D7562" s="150">
        <v>1592500</v>
      </c>
      <c r="E7562" s="150">
        <v>2030000</v>
      </c>
      <c r="F7562" s="150" t="s">
        <v>34268</v>
      </c>
    </row>
    <row r="7563" spans="1:6" x14ac:dyDescent="0.15">
      <c r="A7563" s="150" t="s">
        <v>9167</v>
      </c>
      <c r="B7563" s="150" t="s">
        <v>34269</v>
      </c>
      <c r="C7563" s="150" t="s">
        <v>19369</v>
      </c>
      <c r="D7563" s="150">
        <v>244500</v>
      </c>
      <c r="E7563" s="150">
        <v>545000</v>
      </c>
      <c r="F7563" s="150" t="s">
        <v>28948</v>
      </c>
    </row>
    <row r="7564" spans="1:6" x14ac:dyDescent="0.15">
      <c r="A7564" s="150" t="s">
        <v>9168</v>
      </c>
      <c r="B7564" s="150" t="s">
        <v>34270</v>
      </c>
      <c r="C7564" s="150" t="s">
        <v>19370</v>
      </c>
      <c r="F7564" s="150" t="s">
        <v>503</v>
      </c>
    </row>
    <row r="7565" spans="1:6" x14ac:dyDescent="0.15">
      <c r="A7565" s="150" t="s">
        <v>9169</v>
      </c>
      <c r="B7565" s="150" t="s">
        <v>34271</v>
      </c>
      <c r="C7565" s="150" t="s">
        <v>19371</v>
      </c>
      <c r="D7565" s="150">
        <v>25254000</v>
      </c>
      <c r="E7565" s="150">
        <v>38340000</v>
      </c>
      <c r="F7565" s="150" t="s">
        <v>22136</v>
      </c>
    </row>
    <row r="7566" spans="1:6" x14ac:dyDescent="0.15">
      <c r="A7566" s="150" t="s">
        <v>9170</v>
      </c>
      <c r="B7566" s="150" t="s">
        <v>34272</v>
      </c>
      <c r="F7566" s="150" t="s">
        <v>503</v>
      </c>
    </row>
    <row r="7567" spans="1:6" x14ac:dyDescent="0.15">
      <c r="A7567" s="150" t="s">
        <v>9171</v>
      </c>
      <c r="B7567" s="150" t="s">
        <v>34273</v>
      </c>
      <c r="F7567" s="150" t="s">
        <v>503</v>
      </c>
    </row>
    <row r="7568" spans="1:6" x14ac:dyDescent="0.15">
      <c r="A7568" s="150" t="s">
        <v>9172</v>
      </c>
      <c r="B7568" s="150" t="s">
        <v>34274</v>
      </c>
      <c r="F7568" s="150" t="s">
        <v>503</v>
      </c>
    </row>
    <row r="7569" spans="1:6" x14ac:dyDescent="0.15">
      <c r="A7569" s="150" t="s">
        <v>9173</v>
      </c>
      <c r="B7569" s="150" t="s">
        <v>34275</v>
      </c>
      <c r="F7569" s="150" t="s">
        <v>503</v>
      </c>
    </row>
    <row r="7570" spans="1:6" x14ac:dyDescent="0.15">
      <c r="A7570" s="150" t="s">
        <v>9174</v>
      </c>
      <c r="B7570" s="150" t="s">
        <v>34276</v>
      </c>
      <c r="F7570" s="150" t="s">
        <v>503</v>
      </c>
    </row>
    <row r="7571" spans="1:6" x14ac:dyDescent="0.15">
      <c r="A7571" s="150" t="s">
        <v>9175</v>
      </c>
      <c r="B7571" s="150" t="s">
        <v>34277</v>
      </c>
      <c r="C7571" s="150" t="s">
        <v>19372</v>
      </c>
      <c r="D7571" s="150">
        <v>3100000</v>
      </c>
      <c r="E7571" s="150">
        <v>6000000</v>
      </c>
      <c r="F7571" s="150" t="s">
        <v>34278</v>
      </c>
    </row>
    <row r="7572" spans="1:6" x14ac:dyDescent="0.15">
      <c r="A7572" s="150" t="s">
        <v>9176</v>
      </c>
      <c r="B7572" s="150" t="s">
        <v>34279</v>
      </c>
      <c r="C7572" s="150" t="s">
        <v>19373</v>
      </c>
      <c r="D7572" s="150">
        <v>862300</v>
      </c>
      <c r="E7572" s="150">
        <v>931700</v>
      </c>
      <c r="F7572" s="150" t="s">
        <v>31608</v>
      </c>
    </row>
    <row r="7573" spans="1:6" x14ac:dyDescent="0.15">
      <c r="A7573" s="150" t="s">
        <v>9177</v>
      </c>
      <c r="B7573" s="150" t="s">
        <v>34280</v>
      </c>
      <c r="C7573" s="150" t="s">
        <v>19374</v>
      </c>
      <c r="F7573" s="150" t="s">
        <v>503</v>
      </c>
    </row>
    <row r="7574" spans="1:6" x14ac:dyDescent="0.15">
      <c r="A7574" s="150" t="s">
        <v>9178</v>
      </c>
      <c r="B7574" s="150" t="s">
        <v>34281</v>
      </c>
      <c r="C7574" s="150" t="s">
        <v>19375</v>
      </c>
      <c r="F7574" s="150" t="s">
        <v>503</v>
      </c>
    </row>
    <row r="7575" spans="1:6" x14ac:dyDescent="0.15">
      <c r="A7575" s="150" t="s">
        <v>9179</v>
      </c>
      <c r="B7575" s="150" t="s">
        <v>34282</v>
      </c>
      <c r="C7575" s="150" t="s">
        <v>19376</v>
      </c>
      <c r="D7575" s="150">
        <v>12000000</v>
      </c>
      <c r="E7575" s="150">
        <v>14100000</v>
      </c>
      <c r="F7575" s="150" t="s">
        <v>34283</v>
      </c>
    </row>
    <row r="7576" spans="1:6" x14ac:dyDescent="0.15">
      <c r="A7576" s="150" t="s">
        <v>9180</v>
      </c>
      <c r="B7576" s="150" t="s">
        <v>34284</v>
      </c>
      <c r="C7576" s="150" t="s">
        <v>1891</v>
      </c>
      <c r="D7576" s="150">
        <v>20000</v>
      </c>
      <c r="E7576" s="150">
        <v>24000</v>
      </c>
      <c r="F7576" s="150" t="s">
        <v>22136</v>
      </c>
    </row>
    <row r="7577" spans="1:6" x14ac:dyDescent="0.15">
      <c r="A7577" s="150" t="s">
        <v>9181</v>
      </c>
      <c r="B7577" s="150" t="s">
        <v>34285</v>
      </c>
      <c r="C7577" s="150" t="s">
        <v>19378</v>
      </c>
      <c r="D7577" s="150">
        <v>825000000</v>
      </c>
      <c r="E7577" s="150">
        <v>984000000</v>
      </c>
      <c r="F7577" s="150" t="s">
        <v>22082</v>
      </c>
    </row>
    <row r="7578" spans="1:6" x14ac:dyDescent="0.15">
      <c r="A7578" s="150" t="s">
        <v>9182</v>
      </c>
      <c r="B7578" s="150" t="s">
        <v>34286</v>
      </c>
      <c r="C7578" s="150" t="s">
        <v>19379</v>
      </c>
      <c r="F7578" s="150" t="s">
        <v>503</v>
      </c>
    </row>
    <row r="7579" spans="1:6" x14ac:dyDescent="0.15">
      <c r="A7579" s="150" t="s">
        <v>9183</v>
      </c>
      <c r="B7579" s="150" t="s">
        <v>34287</v>
      </c>
      <c r="C7579" s="150" t="s">
        <v>19380</v>
      </c>
      <c r="F7579" s="150" t="s">
        <v>503</v>
      </c>
    </row>
    <row r="7580" spans="1:6" x14ac:dyDescent="0.15">
      <c r="A7580" s="150" t="s">
        <v>9184</v>
      </c>
      <c r="B7580" s="150" t="s">
        <v>34288</v>
      </c>
      <c r="F7580" s="150" t="s">
        <v>503</v>
      </c>
    </row>
    <row r="7581" spans="1:6" x14ac:dyDescent="0.15">
      <c r="A7581" s="150" t="s">
        <v>9185</v>
      </c>
      <c r="B7581" s="150" t="s">
        <v>34289</v>
      </c>
      <c r="C7581" s="150" t="s">
        <v>16897</v>
      </c>
      <c r="D7581" s="150">
        <v>8783</v>
      </c>
      <c r="E7581" s="150">
        <v>9651.31</v>
      </c>
      <c r="F7581" s="150" t="s">
        <v>22136</v>
      </c>
    </row>
    <row r="7582" spans="1:6" x14ac:dyDescent="0.15">
      <c r="A7582" s="150" t="s">
        <v>9186</v>
      </c>
      <c r="B7582" s="150" t="s">
        <v>27947</v>
      </c>
      <c r="C7582" s="150" t="s">
        <v>19381</v>
      </c>
      <c r="F7582" s="150" t="s">
        <v>503</v>
      </c>
    </row>
    <row r="7583" spans="1:6" x14ac:dyDescent="0.15">
      <c r="A7583" s="150" t="s">
        <v>9187</v>
      </c>
      <c r="B7583" s="150" t="s">
        <v>34290</v>
      </c>
      <c r="C7583" s="150" t="s">
        <v>14157</v>
      </c>
      <c r="D7583" s="150">
        <v>3495000</v>
      </c>
      <c r="E7583" s="150">
        <v>5800000</v>
      </c>
      <c r="F7583" s="150" t="s">
        <v>22160</v>
      </c>
    </row>
    <row r="7584" spans="1:6" x14ac:dyDescent="0.15">
      <c r="A7584" s="150" t="s">
        <v>9188</v>
      </c>
      <c r="B7584" s="150" t="s">
        <v>34291</v>
      </c>
      <c r="C7584" s="150" t="s">
        <v>19382</v>
      </c>
      <c r="D7584" s="150">
        <v>95405</v>
      </c>
      <c r="E7584" s="150">
        <v>102760</v>
      </c>
      <c r="F7584" s="150" t="s">
        <v>22136</v>
      </c>
    </row>
    <row r="7585" spans="1:6" x14ac:dyDescent="0.15">
      <c r="A7585" s="150" t="s">
        <v>9189</v>
      </c>
      <c r="B7585" s="150" t="s">
        <v>34292</v>
      </c>
      <c r="C7585" s="150" t="s">
        <v>19262</v>
      </c>
      <c r="F7585" s="150" t="s">
        <v>503</v>
      </c>
    </row>
    <row r="7586" spans="1:6" x14ac:dyDescent="0.15">
      <c r="A7586" s="150" t="s">
        <v>9190</v>
      </c>
      <c r="B7586" s="150" t="s">
        <v>34293</v>
      </c>
      <c r="F7586" s="150" t="s">
        <v>503</v>
      </c>
    </row>
    <row r="7587" spans="1:6" x14ac:dyDescent="0.15">
      <c r="A7587" s="150" t="s">
        <v>9191</v>
      </c>
      <c r="B7587" s="150" t="s">
        <v>34294</v>
      </c>
      <c r="C7587" s="150" t="s">
        <v>19383</v>
      </c>
      <c r="D7587" s="150">
        <v>0</v>
      </c>
      <c r="E7587" s="150">
        <v>0</v>
      </c>
      <c r="F7587" s="150" t="s">
        <v>24529</v>
      </c>
    </row>
    <row r="7588" spans="1:6" x14ac:dyDescent="0.15">
      <c r="A7588" s="150" t="s">
        <v>9192</v>
      </c>
      <c r="B7588" s="150" t="s">
        <v>34295</v>
      </c>
      <c r="C7588" s="150" t="s">
        <v>19384</v>
      </c>
      <c r="F7588" s="150" t="s">
        <v>503</v>
      </c>
    </row>
    <row r="7589" spans="1:6" x14ac:dyDescent="0.15">
      <c r="A7589" s="150" t="s">
        <v>9193</v>
      </c>
      <c r="B7589" s="150" t="s">
        <v>34296</v>
      </c>
      <c r="C7589" s="150" t="s">
        <v>17508</v>
      </c>
      <c r="D7589" s="150">
        <v>17521000</v>
      </c>
      <c r="E7589" s="150">
        <v>18562800</v>
      </c>
      <c r="F7589" s="150" t="s">
        <v>33298</v>
      </c>
    </row>
    <row r="7590" spans="1:6" x14ac:dyDescent="0.15">
      <c r="A7590" s="150" t="s">
        <v>9194</v>
      </c>
      <c r="B7590" s="150" t="s">
        <v>34297</v>
      </c>
      <c r="F7590" s="150" t="s">
        <v>503</v>
      </c>
    </row>
    <row r="7591" spans="1:6" x14ac:dyDescent="0.15">
      <c r="A7591" s="150" t="s">
        <v>9195</v>
      </c>
      <c r="B7591" s="150" t="s">
        <v>34298</v>
      </c>
      <c r="C7591" s="150" t="s">
        <v>19385</v>
      </c>
      <c r="F7591" s="150" t="s">
        <v>503</v>
      </c>
    </row>
    <row r="7592" spans="1:6" x14ac:dyDescent="0.15">
      <c r="A7592" s="150" t="s">
        <v>9196</v>
      </c>
      <c r="B7592" s="150" t="s">
        <v>34299</v>
      </c>
      <c r="C7592" s="150" t="s">
        <v>19386</v>
      </c>
      <c r="D7592" s="150">
        <v>94560</v>
      </c>
      <c r="E7592" s="150">
        <v>268797</v>
      </c>
      <c r="F7592" s="150" t="s">
        <v>22093</v>
      </c>
    </row>
    <row r="7593" spans="1:6" x14ac:dyDescent="0.15">
      <c r="A7593" s="150" t="s">
        <v>9197</v>
      </c>
      <c r="B7593" s="150" t="s">
        <v>31234</v>
      </c>
      <c r="C7593" s="150" t="s">
        <v>19387</v>
      </c>
      <c r="F7593" s="150" t="s">
        <v>503</v>
      </c>
    </row>
    <row r="7594" spans="1:6" x14ac:dyDescent="0.15">
      <c r="A7594" s="150" t="s">
        <v>9198</v>
      </c>
      <c r="B7594" s="150" t="s">
        <v>34300</v>
      </c>
      <c r="C7594" s="150" t="s">
        <v>19388</v>
      </c>
      <c r="F7594" s="150" t="s">
        <v>503</v>
      </c>
    </row>
    <row r="7595" spans="1:6" x14ac:dyDescent="0.15">
      <c r="A7595" s="150" t="s">
        <v>9199</v>
      </c>
      <c r="B7595" s="150" t="s">
        <v>34301</v>
      </c>
      <c r="F7595" s="150" t="s">
        <v>503</v>
      </c>
    </row>
    <row r="7596" spans="1:6" x14ac:dyDescent="0.15">
      <c r="A7596" s="150" t="s">
        <v>9200</v>
      </c>
      <c r="B7596" s="150" t="s">
        <v>34302</v>
      </c>
      <c r="F7596" s="150" t="s">
        <v>503</v>
      </c>
    </row>
    <row r="7597" spans="1:6" x14ac:dyDescent="0.15">
      <c r="A7597" s="150" t="s">
        <v>9201</v>
      </c>
      <c r="B7597" s="150" t="s">
        <v>34303</v>
      </c>
      <c r="F7597" s="150" t="s">
        <v>503</v>
      </c>
    </row>
    <row r="7598" spans="1:6" x14ac:dyDescent="0.15">
      <c r="A7598" s="150" t="s">
        <v>9202</v>
      </c>
      <c r="B7598" s="150" t="s">
        <v>34304</v>
      </c>
      <c r="C7598" s="150" t="s">
        <v>2265</v>
      </c>
      <c r="D7598" s="150">
        <v>65877</v>
      </c>
      <c r="E7598" s="150">
        <v>60123</v>
      </c>
      <c r="F7598" s="150" t="s">
        <v>22136</v>
      </c>
    </row>
    <row r="7599" spans="1:6" x14ac:dyDescent="0.15">
      <c r="A7599" s="150" t="s">
        <v>9203</v>
      </c>
      <c r="B7599" s="150" t="s">
        <v>34305</v>
      </c>
      <c r="C7599" s="150" t="s">
        <v>19389</v>
      </c>
      <c r="D7599" s="150">
        <v>60000000</v>
      </c>
      <c r="E7599" s="150">
        <v>150000000</v>
      </c>
      <c r="F7599" s="150" t="s">
        <v>22093</v>
      </c>
    </row>
    <row r="7600" spans="1:6" x14ac:dyDescent="0.15">
      <c r="A7600" s="150" t="s">
        <v>9204</v>
      </c>
      <c r="B7600" s="150" t="s">
        <v>29720</v>
      </c>
      <c r="C7600" s="150" t="s">
        <v>14921</v>
      </c>
      <c r="F7600" s="150" t="s">
        <v>503</v>
      </c>
    </row>
    <row r="7601" spans="1:6" x14ac:dyDescent="0.15">
      <c r="A7601" s="150" t="s">
        <v>9205</v>
      </c>
      <c r="B7601" s="150" t="s">
        <v>34306</v>
      </c>
      <c r="C7601" s="150" t="s">
        <v>19390</v>
      </c>
      <c r="D7601" s="150">
        <v>42000000</v>
      </c>
      <c r="E7601" s="150">
        <v>64000000</v>
      </c>
      <c r="F7601" s="150" t="s">
        <v>22098</v>
      </c>
    </row>
    <row r="7602" spans="1:6" x14ac:dyDescent="0.15">
      <c r="A7602" s="150" t="s">
        <v>9206</v>
      </c>
      <c r="B7602" s="150" t="s">
        <v>34307</v>
      </c>
      <c r="C7602" s="150" t="s">
        <v>19391</v>
      </c>
      <c r="F7602" s="150" t="s">
        <v>503</v>
      </c>
    </row>
    <row r="7603" spans="1:6" x14ac:dyDescent="0.15">
      <c r="A7603" s="150" t="s">
        <v>9207</v>
      </c>
      <c r="B7603" s="150" t="s">
        <v>34308</v>
      </c>
      <c r="C7603" s="150" t="s">
        <v>19392</v>
      </c>
      <c r="F7603" s="150" t="s">
        <v>503</v>
      </c>
    </row>
    <row r="7604" spans="1:6" x14ac:dyDescent="0.15">
      <c r="A7604" s="150" t="s">
        <v>9208</v>
      </c>
      <c r="B7604" s="150" t="s">
        <v>34309</v>
      </c>
      <c r="C7604" s="150" t="s">
        <v>388</v>
      </c>
      <c r="D7604" s="150">
        <v>276300</v>
      </c>
      <c r="E7604" s="150">
        <v>315000</v>
      </c>
      <c r="F7604" s="150" t="s">
        <v>18774</v>
      </c>
    </row>
    <row r="7605" spans="1:6" x14ac:dyDescent="0.15">
      <c r="A7605" s="150" t="s">
        <v>9209</v>
      </c>
      <c r="B7605" s="150" t="s">
        <v>34310</v>
      </c>
      <c r="F7605" s="150" t="s">
        <v>503</v>
      </c>
    </row>
    <row r="7606" spans="1:6" x14ac:dyDescent="0.15">
      <c r="A7606" s="150" t="s">
        <v>9210</v>
      </c>
      <c r="B7606" s="150" t="s">
        <v>34311</v>
      </c>
      <c r="F7606" s="150" t="s">
        <v>503</v>
      </c>
    </row>
    <row r="7607" spans="1:6" x14ac:dyDescent="0.15">
      <c r="A7607" s="150" t="s">
        <v>9211</v>
      </c>
      <c r="B7607" s="150" t="s">
        <v>34312</v>
      </c>
      <c r="C7607" s="150" t="s">
        <v>348</v>
      </c>
      <c r="F7607" s="150" t="s">
        <v>503</v>
      </c>
    </row>
    <row r="7608" spans="1:6" x14ac:dyDescent="0.15">
      <c r="A7608" s="150" t="s">
        <v>9212</v>
      </c>
      <c r="B7608" s="150" t="s">
        <v>34313</v>
      </c>
      <c r="C7608" s="150" t="s">
        <v>19393</v>
      </c>
      <c r="D7608" s="150">
        <v>0</v>
      </c>
      <c r="E7608" s="150">
        <v>0</v>
      </c>
      <c r="F7608" s="150" t="s">
        <v>28231</v>
      </c>
    </row>
    <row r="7609" spans="1:6" x14ac:dyDescent="0.15">
      <c r="A7609" s="150" t="s">
        <v>9213</v>
      </c>
      <c r="B7609" s="150" t="s">
        <v>34314</v>
      </c>
      <c r="C7609" s="150" t="s">
        <v>19394</v>
      </c>
      <c r="F7609" s="150" t="s">
        <v>503</v>
      </c>
    </row>
    <row r="7610" spans="1:6" x14ac:dyDescent="0.15">
      <c r="A7610" s="150" t="s">
        <v>9214</v>
      </c>
      <c r="B7610" s="150" t="s">
        <v>34315</v>
      </c>
      <c r="F7610" s="150" t="s">
        <v>503</v>
      </c>
    </row>
    <row r="7611" spans="1:6" x14ac:dyDescent="0.15">
      <c r="A7611" s="150" t="s">
        <v>9215</v>
      </c>
      <c r="B7611" s="150" t="s">
        <v>34316</v>
      </c>
      <c r="F7611" s="150" t="s">
        <v>503</v>
      </c>
    </row>
    <row r="7612" spans="1:6" x14ac:dyDescent="0.15">
      <c r="A7612" s="150" t="s">
        <v>9216</v>
      </c>
      <c r="B7612" s="150" t="s">
        <v>34317</v>
      </c>
      <c r="F7612" s="150" t="s">
        <v>503</v>
      </c>
    </row>
    <row r="7613" spans="1:6" x14ac:dyDescent="0.15">
      <c r="A7613" s="150" t="s">
        <v>9217</v>
      </c>
      <c r="B7613" s="150" t="s">
        <v>34318</v>
      </c>
      <c r="C7613" s="150" t="s">
        <v>19395</v>
      </c>
      <c r="F7613" s="150" t="s">
        <v>503</v>
      </c>
    </row>
    <row r="7614" spans="1:6" x14ac:dyDescent="0.15">
      <c r="A7614" s="150" t="s">
        <v>9218</v>
      </c>
      <c r="B7614" s="150" t="s">
        <v>34319</v>
      </c>
      <c r="C7614" s="150" t="s">
        <v>16308</v>
      </c>
      <c r="F7614" s="150" t="s">
        <v>503</v>
      </c>
    </row>
    <row r="7615" spans="1:6" x14ac:dyDescent="0.15">
      <c r="A7615" s="150" t="s">
        <v>9219</v>
      </c>
      <c r="B7615" s="150" t="s">
        <v>34320</v>
      </c>
      <c r="C7615" s="150" t="s">
        <v>19396</v>
      </c>
      <c r="F7615" s="150" t="s">
        <v>503</v>
      </c>
    </row>
    <row r="7616" spans="1:6" x14ac:dyDescent="0.15">
      <c r="A7616" s="150" t="s">
        <v>9220</v>
      </c>
      <c r="B7616" s="150" t="s">
        <v>34321</v>
      </c>
      <c r="C7616" s="150" t="s">
        <v>19397</v>
      </c>
      <c r="F7616" s="150" t="s">
        <v>503</v>
      </c>
    </row>
    <row r="7617" spans="1:6" x14ac:dyDescent="0.15">
      <c r="A7617" s="150" t="s">
        <v>9221</v>
      </c>
      <c r="B7617" s="150" t="s">
        <v>34322</v>
      </c>
      <c r="C7617" s="150" t="s">
        <v>13972</v>
      </c>
      <c r="F7617" s="150" t="s">
        <v>503</v>
      </c>
    </row>
    <row r="7618" spans="1:6" x14ac:dyDescent="0.15">
      <c r="A7618" s="150" t="s">
        <v>9222</v>
      </c>
      <c r="B7618" s="150" t="s">
        <v>31194</v>
      </c>
      <c r="C7618" s="150" t="s">
        <v>19398</v>
      </c>
      <c r="D7618" s="150">
        <v>45095100000</v>
      </c>
      <c r="E7618" s="150">
        <v>49625000000</v>
      </c>
      <c r="F7618" s="150" t="s">
        <v>22082</v>
      </c>
    </row>
    <row r="7619" spans="1:6" x14ac:dyDescent="0.15">
      <c r="A7619" s="150" t="s">
        <v>9223</v>
      </c>
      <c r="B7619" s="150" t="s">
        <v>34323</v>
      </c>
      <c r="C7619" s="150" t="s">
        <v>19399</v>
      </c>
      <c r="D7619" s="150">
        <v>1300000</v>
      </c>
      <c r="E7619" s="150">
        <v>1300000</v>
      </c>
      <c r="F7619" s="150" t="s">
        <v>34324</v>
      </c>
    </row>
    <row r="7620" spans="1:6" x14ac:dyDescent="0.15">
      <c r="A7620" s="150" t="s">
        <v>9224</v>
      </c>
      <c r="B7620" s="150" t="s">
        <v>34325</v>
      </c>
      <c r="F7620" s="150" t="s">
        <v>503</v>
      </c>
    </row>
    <row r="7621" spans="1:6" x14ac:dyDescent="0.15">
      <c r="A7621" s="150" t="s">
        <v>9225</v>
      </c>
      <c r="B7621" s="150" t="s">
        <v>34326</v>
      </c>
      <c r="C7621" s="150" t="s">
        <v>19400</v>
      </c>
      <c r="D7621" s="150">
        <v>52000000</v>
      </c>
      <c r="E7621" s="150">
        <v>57440000</v>
      </c>
      <c r="F7621" s="150" t="s">
        <v>22098</v>
      </c>
    </row>
    <row r="7622" spans="1:6" x14ac:dyDescent="0.15">
      <c r="A7622" s="150" t="s">
        <v>9226</v>
      </c>
      <c r="B7622" s="150" t="s">
        <v>34327</v>
      </c>
      <c r="C7622" s="150" t="s">
        <v>19401</v>
      </c>
      <c r="F7622" s="150" t="s">
        <v>503</v>
      </c>
    </row>
    <row r="7623" spans="1:6" x14ac:dyDescent="0.15">
      <c r="A7623" s="150" t="s">
        <v>9227</v>
      </c>
      <c r="B7623" s="150" t="s">
        <v>34328</v>
      </c>
      <c r="C7623" s="150" t="s">
        <v>19402</v>
      </c>
      <c r="F7623" s="150" t="s">
        <v>503</v>
      </c>
    </row>
    <row r="7624" spans="1:6" x14ac:dyDescent="0.15">
      <c r="A7624" s="150" t="s">
        <v>9228</v>
      </c>
      <c r="B7624" s="150" t="s">
        <v>34329</v>
      </c>
      <c r="C7624" s="150" t="s">
        <v>19403</v>
      </c>
      <c r="D7624" s="150">
        <v>99000</v>
      </c>
      <c r="E7624" s="150">
        <v>205700</v>
      </c>
      <c r="F7624" s="150" t="s">
        <v>34330</v>
      </c>
    </row>
    <row r="7625" spans="1:6" x14ac:dyDescent="0.15">
      <c r="A7625" s="150" t="s">
        <v>9229</v>
      </c>
      <c r="B7625" s="150" t="s">
        <v>34331</v>
      </c>
      <c r="F7625" s="150" t="s">
        <v>503</v>
      </c>
    </row>
    <row r="7626" spans="1:6" x14ac:dyDescent="0.15">
      <c r="A7626" s="150" t="s">
        <v>9230</v>
      </c>
      <c r="B7626" s="150" t="s">
        <v>34332</v>
      </c>
      <c r="C7626" s="150" t="s">
        <v>19404</v>
      </c>
      <c r="D7626" s="150">
        <v>6600000</v>
      </c>
      <c r="E7626" s="150">
        <v>15200000</v>
      </c>
      <c r="F7626" s="150" t="s">
        <v>27295</v>
      </c>
    </row>
    <row r="7627" spans="1:6" x14ac:dyDescent="0.15">
      <c r="A7627" s="150" t="s">
        <v>9231</v>
      </c>
      <c r="B7627" s="150" t="s">
        <v>34333</v>
      </c>
      <c r="C7627" s="150" t="s">
        <v>19405</v>
      </c>
      <c r="D7627" s="150">
        <v>2000000</v>
      </c>
      <c r="E7627" s="150">
        <v>2500000</v>
      </c>
      <c r="F7627" s="150" t="s">
        <v>22090</v>
      </c>
    </row>
    <row r="7628" spans="1:6" x14ac:dyDescent="0.15">
      <c r="A7628" s="150" t="s">
        <v>9232</v>
      </c>
      <c r="B7628" s="150" t="s">
        <v>34334</v>
      </c>
      <c r="C7628" s="150" t="s">
        <v>19406</v>
      </c>
      <c r="D7628" s="150">
        <v>3611408</v>
      </c>
      <c r="E7628" s="150">
        <v>9013233</v>
      </c>
      <c r="F7628" s="150" t="s">
        <v>34335</v>
      </c>
    </row>
    <row r="7629" spans="1:6" x14ac:dyDescent="0.15">
      <c r="A7629" s="150" t="s">
        <v>9233</v>
      </c>
      <c r="B7629" s="150" t="s">
        <v>34336</v>
      </c>
      <c r="C7629" s="150" t="s">
        <v>19408</v>
      </c>
      <c r="F7629" s="150" t="s">
        <v>503</v>
      </c>
    </row>
    <row r="7630" spans="1:6" x14ac:dyDescent="0.15">
      <c r="A7630" s="150" t="s">
        <v>9234</v>
      </c>
      <c r="B7630" s="150" t="s">
        <v>34337</v>
      </c>
      <c r="C7630" s="150" t="s">
        <v>19409</v>
      </c>
      <c r="D7630" s="150">
        <v>22500060</v>
      </c>
      <c r="E7630" s="150">
        <v>16164960</v>
      </c>
      <c r="F7630" s="150" t="s">
        <v>24607</v>
      </c>
    </row>
    <row r="7631" spans="1:6" x14ac:dyDescent="0.15">
      <c r="A7631" s="150" t="s">
        <v>9235</v>
      </c>
      <c r="B7631" s="150" t="s">
        <v>34338</v>
      </c>
      <c r="C7631" s="150" t="s">
        <v>19410</v>
      </c>
      <c r="D7631" s="150">
        <v>4999751.2</v>
      </c>
      <c r="E7631" s="150">
        <v>5492519.2000000002</v>
      </c>
      <c r="F7631" s="150" t="s">
        <v>34339</v>
      </c>
    </row>
    <row r="7632" spans="1:6" x14ac:dyDescent="0.15">
      <c r="A7632" s="150" t="s">
        <v>9236</v>
      </c>
      <c r="B7632" s="150" t="s">
        <v>34340</v>
      </c>
      <c r="C7632" s="150" t="s">
        <v>19411</v>
      </c>
      <c r="D7632" s="150">
        <v>0</v>
      </c>
      <c r="E7632" s="150">
        <v>0</v>
      </c>
      <c r="F7632" s="150" t="s">
        <v>34341</v>
      </c>
    </row>
    <row r="7633" spans="1:6" x14ac:dyDescent="0.15">
      <c r="A7633" s="150" t="s">
        <v>9237</v>
      </c>
      <c r="B7633" s="150" t="s">
        <v>34342</v>
      </c>
      <c r="C7633" s="150" t="s">
        <v>19413</v>
      </c>
      <c r="F7633" s="150" t="s">
        <v>503</v>
      </c>
    </row>
    <row r="7634" spans="1:6" x14ac:dyDescent="0.15">
      <c r="A7634" s="150" t="s">
        <v>9238</v>
      </c>
      <c r="B7634" s="150" t="s">
        <v>34343</v>
      </c>
      <c r="F7634" s="150" t="s">
        <v>503</v>
      </c>
    </row>
    <row r="7635" spans="1:6" x14ac:dyDescent="0.15">
      <c r="A7635" s="150" t="s">
        <v>9239</v>
      </c>
      <c r="B7635" s="150" t="s">
        <v>34344</v>
      </c>
      <c r="F7635" s="150" t="s">
        <v>503</v>
      </c>
    </row>
    <row r="7636" spans="1:6" x14ac:dyDescent="0.15">
      <c r="A7636" s="150" t="s">
        <v>9240</v>
      </c>
      <c r="B7636" s="150" t="s">
        <v>19174</v>
      </c>
      <c r="C7636" s="150" t="s">
        <v>2265</v>
      </c>
      <c r="F7636" s="150" t="s">
        <v>503</v>
      </c>
    </row>
    <row r="7637" spans="1:6" x14ac:dyDescent="0.15">
      <c r="A7637" s="150" t="s">
        <v>9241</v>
      </c>
      <c r="B7637" s="150" t="s">
        <v>34345</v>
      </c>
      <c r="C7637" s="150" t="s">
        <v>19414</v>
      </c>
      <c r="D7637" s="150">
        <v>438122000</v>
      </c>
      <c r="E7637" s="150">
        <v>479980000</v>
      </c>
      <c r="F7637" s="150" t="s">
        <v>22060</v>
      </c>
    </row>
    <row r="7638" spans="1:6" x14ac:dyDescent="0.15">
      <c r="A7638" s="150" t="s">
        <v>9242</v>
      </c>
      <c r="B7638" s="150" t="s">
        <v>34346</v>
      </c>
      <c r="F7638" s="150" t="s">
        <v>503</v>
      </c>
    </row>
    <row r="7639" spans="1:6" x14ac:dyDescent="0.15">
      <c r="A7639" s="150" t="s">
        <v>9243</v>
      </c>
      <c r="B7639" s="150" t="s">
        <v>34347</v>
      </c>
      <c r="F7639" s="150" t="s">
        <v>503</v>
      </c>
    </row>
    <row r="7640" spans="1:6" x14ac:dyDescent="0.15">
      <c r="A7640" s="150" t="s">
        <v>9244</v>
      </c>
      <c r="B7640" s="150" t="s">
        <v>34348</v>
      </c>
      <c r="C7640" s="150" t="s">
        <v>19415</v>
      </c>
      <c r="D7640" s="150">
        <v>30400000</v>
      </c>
      <c r="E7640" s="150">
        <v>25400000</v>
      </c>
      <c r="F7640" s="150" t="s">
        <v>22127</v>
      </c>
    </row>
    <row r="7641" spans="1:6" x14ac:dyDescent="0.15">
      <c r="A7641" s="150" t="s">
        <v>9245</v>
      </c>
      <c r="B7641" s="150" t="s">
        <v>34349</v>
      </c>
      <c r="F7641" s="150" t="s">
        <v>503</v>
      </c>
    </row>
    <row r="7642" spans="1:6" x14ac:dyDescent="0.15">
      <c r="A7642" s="150" t="s">
        <v>9246</v>
      </c>
      <c r="B7642" s="150" t="s">
        <v>34350</v>
      </c>
      <c r="C7642" s="150" t="s">
        <v>19416</v>
      </c>
      <c r="D7642" s="150">
        <v>13774560</v>
      </c>
      <c r="E7642" s="150">
        <v>15831720</v>
      </c>
      <c r="F7642" s="150" t="s">
        <v>22135</v>
      </c>
    </row>
    <row r="7643" spans="1:6" x14ac:dyDescent="0.15">
      <c r="A7643" s="150" t="s">
        <v>9247</v>
      </c>
      <c r="B7643" s="150" t="s">
        <v>34351</v>
      </c>
      <c r="F7643" s="150" t="s">
        <v>503</v>
      </c>
    </row>
    <row r="7644" spans="1:6" x14ac:dyDescent="0.15">
      <c r="A7644" s="150" t="s">
        <v>9248</v>
      </c>
      <c r="B7644" s="150" t="s">
        <v>34352</v>
      </c>
      <c r="F7644" s="150" t="s">
        <v>503</v>
      </c>
    </row>
    <row r="7645" spans="1:6" x14ac:dyDescent="0.15">
      <c r="A7645" s="150" t="s">
        <v>9249</v>
      </c>
      <c r="B7645" s="150" t="s">
        <v>34353</v>
      </c>
      <c r="F7645" s="150" t="s">
        <v>503</v>
      </c>
    </row>
    <row r="7646" spans="1:6" x14ac:dyDescent="0.15">
      <c r="A7646" s="150" t="s">
        <v>9250</v>
      </c>
      <c r="B7646" s="150" t="s">
        <v>34354</v>
      </c>
      <c r="C7646" s="150" t="s">
        <v>19417</v>
      </c>
      <c r="F7646" s="150" t="s">
        <v>503</v>
      </c>
    </row>
    <row r="7647" spans="1:6" x14ac:dyDescent="0.15">
      <c r="A7647" s="150" t="s">
        <v>9251</v>
      </c>
      <c r="B7647" s="150" t="s">
        <v>34355</v>
      </c>
      <c r="F7647" s="150" t="s">
        <v>503</v>
      </c>
    </row>
    <row r="7648" spans="1:6" x14ac:dyDescent="0.15">
      <c r="A7648" s="150" t="s">
        <v>9252</v>
      </c>
      <c r="B7648" s="150" t="s">
        <v>34356</v>
      </c>
      <c r="F7648" s="150" t="s">
        <v>503</v>
      </c>
    </row>
    <row r="7649" spans="1:6" x14ac:dyDescent="0.15">
      <c r="A7649" s="150" t="s">
        <v>9253</v>
      </c>
      <c r="B7649" s="150" t="s">
        <v>34357</v>
      </c>
      <c r="F7649" s="150" t="s">
        <v>503</v>
      </c>
    </row>
    <row r="7650" spans="1:6" x14ac:dyDescent="0.15">
      <c r="A7650" s="150" t="s">
        <v>9254</v>
      </c>
      <c r="B7650" s="150" t="s">
        <v>34358</v>
      </c>
      <c r="F7650" s="150" t="s">
        <v>503</v>
      </c>
    </row>
    <row r="7651" spans="1:6" x14ac:dyDescent="0.15">
      <c r="A7651" s="150" t="s">
        <v>9255</v>
      </c>
      <c r="B7651" s="150" t="s">
        <v>34359</v>
      </c>
      <c r="F7651" s="150" t="s">
        <v>503</v>
      </c>
    </row>
    <row r="7652" spans="1:6" x14ac:dyDescent="0.15">
      <c r="A7652" s="150" t="s">
        <v>9256</v>
      </c>
      <c r="B7652" s="150" t="s">
        <v>34360</v>
      </c>
      <c r="F7652" s="150" t="s">
        <v>503</v>
      </c>
    </row>
    <row r="7653" spans="1:6" x14ac:dyDescent="0.15">
      <c r="A7653" s="150" t="s">
        <v>9257</v>
      </c>
      <c r="B7653" s="150" t="s">
        <v>34361</v>
      </c>
      <c r="F7653" s="150" t="s">
        <v>503</v>
      </c>
    </row>
    <row r="7654" spans="1:6" x14ac:dyDescent="0.15">
      <c r="A7654" s="150" t="s">
        <v>9258</v>
      </c>
      <c r="B7654" s="150" t="s">
        <v>19174</v>
      </c>
      <c r="C7654" s="150" t="s">
        <v>2265</v>
      </c>
      <c r="D7654" s="150">
        <v>23370</v>
      </c>
      <c r="E7654" s="150">
        <v>16930</v>
      </c>
      <c r="F7654" s="150" t="s">
        <v>22136</v>
      </c>
    </row>
    <row r="7655" spans="1:6" x14ac:dyDescent="0.15">
      <c r="A7655" s="150" t="s">
        <v>9259</v>
      </c>
      <c r="B7655" s="150" t="s">
        <v>34362</v>
      </c>
      <c r="F7655" s="150" t="s">
        <v>503</v>
      </c>
    </row>
    <row r="7656" spans="1:6" x14ac:dyDescent="0.15">
      <c r="A7656" s="150" t="s">
        <v>9260</v>
      </c>
      <c r="B7656" s="150" t="s">
        <v>34363</v>
      </c>
      <c r="C7656" s="150" t="s">
        <v>19418</v>
      </c>
      <c r="D7656" s="150">
        <v>100000000</v>
      </c>
      <c r="E7656" s="150">
        <v>850000</v>
      </c>
      <c r="F7656" s="150" t="s">
        <v>22154</v>
      </c>
    </row>
    <row r="7657" spans="1:6" x14ac:dyDescent="0.15">
      <c r="A7657" s="150" t="s">
        <v>9261</v>
      </c>
      <c r="B7657" s="150" t="s">
        <v>34364</v>
      </c>
      <c r="C7657" s="150" t="s">
        <v>13312</v>
      </c>
      <c r="D7657" s="150">
        <v>48055453</v>
      </c>
      <c r="E7657" s="150">
        <v>65278300</v>
      </c>
      <c r="F7657" s="150" t="s">
        <v>28406</v>
      </c>
    </row>
    <row r="7658" spans="1:6" x14ac:dyDescent="0.15">
      <c r="A7658" s="150" t="s">
        <v>9262</v>
      </c>
      <c r="B7658" s="150" t="s">
        <v>34365</v>
      </c>
      <c r="C7658" s="150" t="s">
        <v>19419</v>
      </c>
      <c r="D7658" s="150">
        <v>53900000</v>
      </c>
      <c r="E7658" s="150">
        <v>66160000</v>
      </c>
      <c r="F7658" s="150" t="s">
        <v>24470</v>
      </c>
    </row>
    <row r="7659" spans="1:6" x14ac:dyDescent="0.15">
      <c r="A7659" s="150" t="s">
        <v>9263</v>
      </c>
      <c r="B7659" s="150" t="s">
        <v>34366</v>
      </c>
      <c r="F7659" s="150" t="s">
        <v>503</v>
      </c>
    </row>
    <row r="7660" spans="1:6" x14ac:dyDescent="0.15">
      <c r="A7660" s="150" t="s">
        <v>9264</v>
      </c>
      <c r="B7660" s="150" t="s">
        <v>34367</v>
      </c>
      <c r="C7660" s="150" t="s">
        <v>19420</v>
      </c>
      <c r="F7660" s="150" t="s">
        <v>503</v>
      </c>
    </row>
    <row r="7661" spans="1:6" x14ac:dyDescent="0.15">
      <c r="A7661" s="150" t="s">
        <v>9265</v>
      </c>
      <c r="B7661" s="150" t="s">
        <v>34368</v>
      </c>
      <c r="C7661" s="150" t="s">
        <v>19421</v>
      </c>
      <c r="D7661" s="150">
        <v>283520000</v>
      </c>
      <c r="E7661" s="150">
        <v>287688400</v>
      </c>
      <c r="F7661" s="150" t="s">
        <v>22098</v>
      </c>
    </row>
    <row r="7662" spans="1:6" x14ac:dyDescent="0.15">
      <c r="A7662" s="150" t="s">
        <v>9266</v>
      </c>
      <c r="B7662" s="150" t="s">
        <v>34369</v>
      </c>
      <c r="C7662" s="150" t="s">
        <v>19422</v>
      </c>
      <c r="D7662" s="150">
        <v>768560</v>
      </c>
      <c r="E7662" s="150">
        <v>968655</v>
      </c>
      <c r="F7662" s="150" t="s">
        <v>22110</v>
      </c>
    </row>
    <row r="7663" spans="1:6" x14ac:dyDescent="0.15">
      <c r="A7663" s="150" t="s">
        <v>9267</v>
      </c>
      <c r="B7663" s="150" t="s">
        <v>34370</v>
      </c>
      <c r="C7663" s="150" t="s">
        <v>19423</v>
      </c>
      <c r="D7663" s="150">
        <v>181116.3</v>
      </c>
      <c r="E7663" s="150">
        <v>245441.3</v>
      </c>
      <c r="F7663" s="150" t="s">
        <v>22110</v>
      </c>
    </row>
    <row r="7664" spans="1:6" x14ac:dyDescent="0.15">
      <c r="A7664" s="150" t="s">
        <v>9268</v>
      </c>
      <c r="B7664" s="150" t="s">
        <v>34371</v>
      </c>
      <c r="C7664" s="150" t="s">
        <v>19424</v>
      </c>
      <c r="D7664" s="150">
        <v>2657270000</v>
      </c>
      <c r="E7664" s="150">
        <v>2857190000</v>
      </c>
      <c r="F7664" s="150" t="s">
        <v>22051</v>
      </c>
    </row>
    <row r="7665" spans="1:6" x14ac:dyDescent="0.15">
      <c r="A7665" s="150" t="s">
        <v>9269</v>
      </c>
      <c r="B7665" s="150" t="s">
        <v>34372</v>
      </c>
      <c r="F7665" s="150" t="s">
        <v>503</v>
      </c>
    </row>
    <row r="7666" spans="1:6" x14ac:dyDescent="0.15">
      <c r="A7666" s="150" t="s">
        <v>9270</v>
      </c>
      <c r="B7666" s="150" t="s">
        <v>34373</v>
      </c>
      <c r="F7666" s="150" t="s">
        <v>503</v>
      </c>
    </row>
    <row r="7667" spans="1:6" x14ac:dyDescent="0.15">
      <c r="A7667" s="150" t="s">
        <v>9271</v>
      </c>
      <c r="B7667" s="150" t="s">
        <v>34374</v>
      </c>
      <c r="C7667" s="150" t="s">
        <v>13312</v>
      </c>
      <c r="D7667" s="150">
        <v>47811500</v>
      </c>
      <c r="E7667" s="150">
        <v>71338300</v>
      </c>
      <c r="F7667" s="150" t="s">
        <v>22093</v>
      </c>
    </row>
    <row r="7668" spans="1:6" x14ac:dyDescent="0.15">
      <c r="A7668" s="150" t="s">
        <v>9272</v>
      </c>
      <c r="B7668" s="150" t="s">
        <v>34375</v>
      </c>
      <c r="F7668" s="150" t="s">
        <v>503</v>
      </c>
    </row>
    <row r="7669" spans="1:6" x14ac:dyDescent="0.15">
      <c r="A7669" s="150" t="s">
        <v>9273</v>
      </c>
      <c r="B7669" s="150" t="s">
        <v>34376</v>
      </c>
      <c r="C7669" s="150" t="s">
        <v>19425</v>
      </c>
      <c r="F7669" s="150" t="s">
        <v>503</v>
      </c>
    </row>
    <row r="7670" spans="1:6" x14ac:dyDescent="0.15">
      <c r="A7670" s="150" t="s">
        <v>9274</v>
      </c>
      <c r="B7670" s="150" t="s">
        <v>34377</v>
      </c>
      <c r="C7670" s="150" t="s">
        <v>19426</v>
      </c>
      <c r="D7670" s="150">
        <v>573608</v>
      </c>
      <c r="E7670" s="150">
        <v>590708</v>
      </c>
      <c r="F7670" s="150" t="s">
        <v>34378</v>
      </c>
    </row>
    <row r="7671" spans="1:6" x14ac:dyDescent="0.15">
      <c r="A7671" s="150" t="s">
        <v>9275</v>
      </c>
      <c r="B7671" s="150" t="s">
        <v>34379</v>
      </c>
      <c r="C7671" s="150" t="s">
        <v>19428</v>
      </c>
      <c r="D7671" s="150">
        <v>470</v>
      </c>
      <c r="E7671" s="150">
        <v>160</v>
      </c>
      <c r="F7671" s="150" t="s">
        <v>34380</v>
      </c>
    </row>
    <row r="7672" spans="1:6" x14ac:dyDescent="0.15">
      <c r="A7672" s="150" t="s">
        <v>9276</v>
      </c>
      <c r="B7672" s="150" t="s">
        <v>34381</v>
      </c>
      <c r="C7672" s="150" t="s">
        <v>19429</v>
      </c>
      <c r="F7672" s="150" t="s">
        <v>503</v>
      </c>
    </row>
    <row r="7673" spans="1:6" x14ac:dyDescent="0.15">
      <c r="A7673" s="150" t="s">
        <v>9277</v>
      </c>
      <c r="B7673" s="150" t="s">
        <v>34382</v>
      </c>
      <c r="C7673" s="150" t="s">
        <v>19430</v>
      </c>
      <c r="D7673" s="150">
        <v>0</v>
      </c>
      <c r="E7673" s="150">
        <v>0</v>
      </c>
      <c r="F7673" s="150" t="s">
        <v>24605</v>
      </c>
    </row>
    <row r="7674" spans="1:6" x14ac:dyDescent="0.15">
      <c r="A7674" s="150" t="s">
        <v>9278</v>
      </c>
      <c r="B7674" s="150" t="s">
        <v>34383</v>
      </c>
      <c r="C7674" s="150" t="s">
        <v>13327</v>
      </c>
      <c r="D7674" s="150">
        <v>5500000</v>
      </c>
      <c r="E7674" s="150">
        <v>7050000</v>
      </c>
      <c r="F7674" s="150" t="s">
        <v>22053</v>
      </c>
    </row>
    <row r="7675" spans="1:6" x14ac:dyDescent="0.15">
      <c r="A7675" s="150" t="s">
        <v>9279</v>
      </c>
      <c r="B7675" s="150" t="s">
        <v>34384</v>
      </c>
      <c r="C7675" s="150" t="s">
        <v>19431</v>
      </c>
      <c r="D7675" s="150">
        <v>3583650</v>
      </c>
      <c r="E7675" s="150">
        <v>5493600</v>
      </c>
      <c r="F7675" s="150" t="s">
        <v>22060</v>
      </c>
    </row>
    <row r="7676" spans="1:6" x14ac:dyDescent="0.15">
      <c r="A7676" s="150" t="s">
        <v>9280</v>
      </c>
      <c r="B7676" s="150" t="s">
        <v>34385</v>
      </c>
      <c r="C7676" s="150" t="s">
        <v>19432</v>
      </c>
      <c r="D7676" s="150">
        <v>21860200</v>
      </c>
      <c r="E7676" s="150">
        <v>22179540</v>
      </c>
      <c r="F7676" s="150" t="s">
        <v>22060</v>
      </c>
    </row>
    <row r="7677" spans="1:6" x14ac:dyDescent="0.15">
      <c r="A7677" s="150" t="s">
        <v>9281</v>
      </c>
      <c r="B7677" s="150" t="s">
        <v>34386</v>
      </c>
      <c r="C7677" s="150" t="s">
        <v>19433</v>
      </c>
      <c r="D7677" s="150">
        <v>0</v>
      </c>
      <c r="E7677" s="150">
        <v>0</v>
      </c>
      <c r="F7677" s="150" t="s">
        <v>29983</v>
      </c>
    </row>
    <row r="7678" spans="1:6" x14ac:dyDescent="0.15">
      <c r="A7678" s="150" t="s">
        <v>9282</v>
      </c>
      <c r="B7678" s="150" t="s">
        <v>34387</v>
      </c>
      <c r="F7678" s="150" t="s">
        <v>503</v>
      </c>
    </row>
    <row r="7679" spans="1:6" x14ac:dyDescent="0.15">
      <c r="A7679" s="150" t="s">
        <v>9283</v>
      </c>
      <c r="B7679" s="150" t="s">
        <v>34388</v>
      </c>
      <c r="C7679" s="150" t="s">
        <v>19434</v>
      </c>
      <c r="F7679" s="150" t="s">
        <v>503</v>
      </c>
    </row>
    <row r="7680" spans="1:6" x14ac:dyDescent="0.15">
      <c r="A7680" s="150" t="s">
        <v>9284</v>
      </c>
      <c r="B7680" s="150" t="s">
        <v>34389</v>
      </c>
      <c r="C7680" s="150" t="s">
        <v>19435</v>
      </c>
      <c r="D7680" s="150">
        <v>24780000</v>
      </c>
      <c r="E7680" s="150">
        <v>30720000</v>
      </c>
      <c r="F7680" s="150" t="s">
        <v>24705</v>
      </c>
    </row>
    <row r="7681" spans="1:6" x14ac:dyDescent="0.15">
      <c r="A7681" s="150" t="s">
        <v>9285</v>
      </c>
      <c r="B7681" s="150" t="s">
        <v>34390</v>
      </c>
      <c r="C7681" s="150" t="s">
        <v>19436</v>
      </c>
      <c r="F7681" s="150" t="s">
        <v>503</v>
      </c>
    </row>
    <row r="7682" spans="1:6" x14ac:dyDescent="0.15">
      <c r="A7682" s="150" t="s">
        <v>9286</v>
      </c>
      <c r="B7682" s="150" t="s">
        <v>34391</v>
      </c>
      <c r="C7682" s="150" t="s">
        <v>19437</v>
      </c>
      <c r="F7682" s="150" t="s">
        <v>503</v>
      </c>
    </row>
    <row r="7683" spans="1:6" x14ac:dyDescent="0.15">
      <c r="A7683" s="150" t="s">
        <v>9287</v>
      </c>
      <c r="B7683" s="150" t="s">
        <v>34392</v>
      </c>
      <c r="C7683" s="150" t="s">
        <v>19438</v>
      </c>
      <c r="D7683" s="150">
        <v>3006000</v>
      </c>
      <c r="E7683" s="150">
        <v>2566000</v>
      </c>
      <c r="F7683" s="150" t="s">
        <v>18774</v>
      </c>
    </row>
    <row r="7684" spans="1:6" x14ac:dyDescent="0.15">
      <c r="A7684" s="150" t="s">
        <v>9288</v>
      </c>
      <c r="B7684" s="150" t="s">
        <v>34393</v>
      </c>
      <c r="C7684" s="150" t="s">
        <v>19439</v>
      </c>
      <c r="D7684" s="150">
        <v>470000</v>
      </c>
      <c r="E7684" s="150">
        <v>585000</v>
      </c>
      <c r="F7684" s="150" t="s">
        <v>34394</v>
      </c>
    </row>
    <row r="7685" spans="1:6" x14ac:dyDescent="0.15">
      <c r="A7685" s="150" t="s">
        <v>9289</v>
      </c>
      <c r="B7685" s="150" t="s">
        <v>34395</v>
      </c>
      <c r="F7685" s="150" t="s">
        <v>503</v>
      </c>
    </row>
    <row r="7686" spans="1:6" x14ac:dyDescent="0.15">
      <c r="A7686" s="150" t="s">
        <v>9290</v>
      </c>
      <c r="B7686" s="150" t="s">
        <v>28028</v>
      </c>
      <c r="C7686" s="150" t="s">
        <v>2296</v>
      </c>
      <c r="D7686" s="150">
        <v>95771950</v>
      </c>
      <c r="E7686" s="150">
        <v>200550370</v>
      </c>
      <c r="F7686" s="150" t="s">
        <v>22160</v>
      </c>
    </row>
    <row r="7687" spans="1:6" x14ac:dyDescent="0.15">
      <c r="A7687" s="150" t="s">
        <v>9291</v>
      </c>
      <c r="B7687" s="150" t="s">
        <v>34396</v>
      </c>
      <c r="C7687" s="150" t="s">
        <v>19441</v>
      </c>
      <c r="D7687" s="150">
        <v>2242</v>
      </c>
      <c r="E7687" s="150">
        <v>2964</v>
      </c>
      <c r="F7687" s="150" t="s">
        <v>22088</v>
      </c>
    </row>
    <row r="7688" spans="1:6" x14ac:dyDescent="0.15">
      <c r="A7688" s="150" t="s">
        <v>9292</v>
      </c>
      <c r="B7688" s="150" t="s">
        <v>34397</v>
      </c>
      <c r="C7688" s="150" t="s">
        <v>17247</v>
      </c>
      <c r="D7688" s="150">
        <v>535000</v>
      </c>
      <c r="E7688" s="150">
        <v>560000</v>
      </c>
      <c r="F7688" s="150" t="s">
        <v>31642</v>
      </c>
    </row>
    <row r="7689" spans="1:6" x14ac:dyDescent="0.15">
      <c r="A7689" s="150" t="s">
        <v>9293</v>
      </c>
      <c r="B7689" s="150" t="s">
        <v>34398</v>
      </c>
      <c r="C7689" s="150" t="s">
        <v>19442</v>
      </c>
      <c r="D7689" s="150">
        <v>1712000</v>
      </c>
      <c r="E7689" s="150">
        <v>2843000</v>
      </c>
      <c r="F7689" s="150" t="s">
        <v>24465</v>
      </c>
    </row>
    <row r="7690" spans="1:6" x14ac:dyDescent="0.15">
      <c r="A7690" s="150" t="s">
        <v>9294</v>
      </c>
      <c r="B7690" s="150" t="s">
        <v>34399</v>
      </c>
      <c r="C7690" s="150" t="s">
        <v>19443</v>
      </c>
      <c r="D7690" s="150">
        <v>92059</v>
      </c>
      <c r="E7690" s="150">
        <v>102488</v>
      </c>
      <c r="F7690" s="150" t="s">
        <v>22136</v>
      </c>
    </row>
    <row r="7691" spans="1:6" x14ac:dyDescent="0.15">
      <c r="A7691" s="150" t="s">
        <v>9295</v>
      </c>
      <c r="B7691" s="150" t="s">
        <v>34400</v>
      </c>
      <c r="C7691" s="150" t="s">
        <v>15139</v>
      </c>
      <c r="F7691" s="150" t="s">
        <v>503</v>
      </c>
    </row>
    <row r="7692" spans="1:6" x14ac:dyDescent="0.15">
      <c r="A7692" s="150" t="s">
        <v>9296</v>
      </c>
      <c r="B7692" s="150" t="s">
        <v>34401</v>
      </c>
      <c r="C7692" s="150" t="s">
        <v>19444</v>
      </c>
      <c r="D7692" s="150">
        <v>30876000</v>
      </c>
      <c r="E7692" s="150">
        <v>7468300</v>
      </c>
      <c r="F7692" s="150" t="s">
        <v>22150</v>
      </c>
    </row>
    <row r="7693" spans="1:6" x14ac:dyDescent="0.15">
      <c r="A7693" s="150" t="s">
        <v>9297</v>
      </c>
      <c r="B7693" s="150" t="s">
        <v>34402</v>
      </c>
      <c r="C7693" s="150" t="s">
        <v>19445</v>
      </c>
      <c r="D7693" s="150">
        <v>0</v>
      </c>
      <c r="E7693" s="150">
        <v>0</v>
      </c>
      <c r="F7693" s="150" t="s">
        <v>29919</v>
      </c>
    </row>
    <row r="7694" spans="1:6" x14ac:dyDescent="0.15">
      <c r="A7694" s="150" t="s">
        <v>9298</v>
      </c>
      <c r="B7694" s="150" t="s">
        <v>27010</v>
      </c>
      <c r="C7694" s="150" t="s">
        <v>19446</v>
      </c>
      <c r="D7694" s="150">
        <v>0</v>
      </c>
      <c r="E7694" s="150">
        <v>0</v>
      </c>
      <c r="F7694" s="150" t="s">
        <v>29919</v>
      </c>
    </row>
    <row r="7695" spans="1:6" x14ac:dyDescent="0.15">
      <c r="A7695" s="150" t="s">
        <v>9299</v>
      </c>
      <c r="B7695" s="150" t="s">
        <v>34403</v>
      </c>
      <c r="C7695" s="150" t="s">
        <v>19447</v>
      </c>
      <c r="D7695" s="150">
        <v>0</v>
      </c>
      <c r="E7695" s="150">
        <v>0</v>
      </c>
      <c r="F7695" s="150" t="s">
        <v>29919</v>
      </c>
    </row>
    <row r="7696" spans="1:6" x14ac:dyDescent="0.15">
      <c r="A7696" s="150" t="s">
        <v>9300</v>
      </c>
      <c r="B7696" s="150" t="s">
        <v>34404</v>
      </c>
      <c r="F7696" s="150" t="s">
        <v>503</v>
      </c>
    </row>
    <row r="7697" spans="1:6" x14ac:dyDescent="0.15">
      <c r="A7697" s="150" t="s">
        <v>9301</v>
      </c>
      <c r="B7697" s="150" t="s">
        <v>34405</v>
      </c>
      <c r="C7697" s="150" t="s">
        <v>19448</v>
      </c>
      <c r="D7697" s="150">
        <v>230000</v>
      </c>
      <c r="E7697" s="150">
        <v>135000</v>
      </c>
      <c r="F7697" s="150" t="s">
        <v>24529</v>
      </c>
    </row>
    <row r="7698" spans="1:6" x14ac:dyDescent="0.15">
      <c r="A7698" s="150" t="s">
        <v>9302</v>
      </c>
      <c r="B7698" s="150" t="s">
        <v>34406</v>
      </c>
      <c r="F7698" s="150" t="s">
        <v>503</v>
      </c>
    </row>
    <row r="7699" spans="1:6" x14ac:dyDescent="0.15">
      <c r="A7699" s="150" t="s">
        <v>9303</v>
      </c>
      <c r="B7699" s="150" t="s">
        <v>34407</v>
      </c>
      <c r="F7699" s="150" t="s">
        <v>503</v>
      </c>
    </row>
    <row r="7700" spans="1:6" x14ac:dyDescent="0.15">
      <c r="A7700" s="150" t="s">
        <v>9304</v>
      </c>
      <c r="B7700" s="150" t="s">
        <v>34408</v>
      </c>
      <c r="F7700" s="150" t="s">
        <v>503</v>
      </c>
    </row>
    <row r="7701" spans="1:6" x14ac:dyDescent="0.15">
      <c r="A7701" s="150" t="s">
        <v>9305</v>
      </c>
      <c r="B7701" s="150" t="s">
        <v>34409</v>
      </c>
      <c r="F7701" s="150" t="s">
        <v>503</v>
      </c>
    </row>
    <row r="7702" spans="1:6" x14ac:dyDescent="0.15">
      <c r="A7702" s="150" t="s">
        <v>9306</v>
      </c>
      <c r="B7702" s="150" t="s">
        <v>34410</v>
      </c>
      <c r="C7702" s="150" t="s">
        <v>15139</v>
      </c>
      <c r="D7702" s="150">
        <v>1079815673</v>
      </c>
      <c r="E7702" s="150">
        <v>1116000320</v>
      </c>
      <c r="F7702" s="150" t="s">
        <v>22082</v>
      </c>
    </row>
    <row r="7703" spans="1:6" x14ac:dyDescent="0.15">
      <c r="A7703" s="150" t="s">
        <v>9307</v>
      </c>
      <c r="B7703" s="150" t="s">
        <v>34411</v>
      </c>
      <c r="C7703" s="150" t="s">
        <v>19449</v>
      </c>
      <c r="D7703" s="150">
        <v>0</v>
      </c>
      <c r="E7703" s="150">
        <v>0</v>
      </c>
      <c r="F7703" s="150" t="s">
        <v>22049</v>
      </c>
    </row>
    <row r="7704" spans="1:6" x14ac:dyDescent="0.15">
      <c r="A7704" s="150" t="s">
        <v>9308</v>
      </c>
      <c r="B7704" s="150" t="s">
        <v>34412</v>
      </c>
      <c r="C7704" s="150" t="s">
        <v>19450</v>
      </c>
      <c r="D7704" s="150">
        <v>2784000</v>
      </c>
      <c r="E7704" s="150">
        <v>4104000</v>
      </c>
      <c r="F7704" s="150" t="s">
        <v>22171</v>
      </c>
    </row>
    <row r="7705" spans="1:6" x14ac:dyDescent="0.15">
      <c r="A7705" s="150" t="s">
        <v>9309</v>
      </c>
      <c r="B7705" s="150" t="s">
        <v>34413</v>
      </c>
      <c r="C7705" s="150" t="s">
        <v>19451</v>
      </c>
      <c r="D7705" s="150">
        <v>1000000</v>
      </c>
      <c r="E7705" s="150">
        <v>1500000</v>
      </c>
      <c r="F7705" s="150" t="s">
        <v>22102</v>
      </c>
    </row>
    <row r="7706" spans="1:6" x14ac:dyDescent="0.15">
      <c r="A7706" s="150" t="s">
        <v>9310</v>
      </c>
      <c r="B7706" s="150" t="s">
        <v>34414</v>
      </c>
      <c r="C7706" s="150" t="s">
        <v>19452</v>
      </c>
      <c r="D7706" s="150">
        <v>0</v>
      </c>
      <c r="E7706" s="150">
        <v>0</v>
      </c>
      <c r="F7706" s="150" t="s">
        <v>24605</v>
      </c>
    </row>
    <row r="7707" spans="1:6" x14ac:dyDescent="0.15">
      <c r="A7707" s="150" t="s">
        <v>9311</v>
      </c>
      <c r="B7707" s="150" t="s">
        <v>34415</v>
      </c>
      <c r="C7707" s="150" t="s">
        <v>19453</v>
      </c>
      <c r="D7707" s="150">
        <v>475000</v>
      </c>
      <c r="E7707" s="150">
        <v>488000</v>
      </c>
      <c r="F7707" s="150" t="s">
        <v>22172</v>
      </c>
    </row>
    <row r="7708" spans="1:6" x14ac:dyDescent="0.15">
      <c r="A7708" s="150" t="s">
        <v>9312</v>
      </c>
      <c r="B7708" s="150" t="s">
        <v>34416</v>
      </c>
      <c r="C7708" s="150" t="s">
        <v>19454</v>
      </c>
      <c r="F7708" s="150" t="s">
        <v>503</v>
      </c>
    </row>
    <row r="7709" spans="1:6" x14ac:dyDescent="0.15">
      <c r="A7709" s="150" t="s">
        <v>9313</v>
      </c>
      <c r="B7709" s="150" t="s">
        <v>34417</v>
      </c>
      <c r="C7709" s="150" t="s">
        <v>14157</v>
      </c>
      <c r="F7709" s="150" t="s">
        <v>503</v>
      </c>
    </row>
    <row r="7710" spans="1:6" x14ac:dyDescent="0.15">
      <c r="A7710" s="150" t="s">
        <v>9314</v>
      </c>
      <c r="B7710" s="150" t="s">
        <v>34418</v>
      </c>
      <c r="C7710" s="150" t="s">
        <v>12357</v>
      </c>
      <c r="F7710" s="150" t="s">
        <v>503</v>
      </c>
    </row>
    <row r="7711" spans="1:6" x14ac:dyDescent="0.15">
      <c r="A7711" s="150" t="s">
        <v>9315</v>
      </c>
      <c r="B7711" s="150" t="s">
        <v>34419</v>
      </c>
      <c r="C7711" s="150" t="s">
        <v>12357</v>
      </c>
      <c r="F7711" s="150" t="s">
        <v>503</v>
      </c>
    </row>
    <row r="7712" spans="1:6" x14ac:dyDescent="0.15">
      <c r="A7712" s="150" t="s">
        <v>9316</v>
      </c>
      <c r="B7712" s="150" t="s">
        <v>34420</v>
      </c>
      <c r="F7712" s="150" t="s">
        <v>503</v>
      </c>
    </row>
    <row r="7713" spans="1:6" x14ac:dyDescent="0.15">
      <c r="A7713" s="150" t="s">
        <v>9317</v>
      </c>
      <c r="B7713" s="150" t="s">
        <v>34421</v>
      </c>
      <c r="F7713" s="150" t="s">
        <v>503</v>
      </c>
    </row>
    <row r="7714" spans="1:6" x14ac:dyDescent="0.15">
      <c r="A7714" s="150" t="s">
        <v>9318</v>
      </c>
      <c r="B7714" s="150" t="s">
        <v>34422</v>
      </c>
      <c r="F7714" s="150" t="s">
        <v>503</v>
      </c>
    </row>
    <row r="7715" spans="1:6" x14ac:dyDescent="0.15">
      <c r="A7715" s="150" t="s">
        <v>9319</v>
      </c>
      <c r="B7715" s="150" t="s">
        <v>34423</v>
      </c>
      <c r="F7715" s="150" t="s">
        <v>503</v>
      </c>
    </row>
    <row r="7716" spans="1:6" x14ac:dyDescent="0.15">
      <c r="A7716" s="150" t="s">
        <v>9320</v>
      </c>
      <c r="B7716" s="150" t="s">
        <v>34424</v>
      </c>
      <c r="F7716" s="150" t="s">
        <v>503</v>
      </c>
    </row>
    <row r="7717" spans="1:6" x14ac:dyDescent="0.15">
      <c r="A7717" s="150" t="s">
        <v>9321</v>
      </c>
      <c r="B7717" s="150" t="s">
        <v>34425</v>
      </c>
      <c r="C7717" s="150" t="s">
        <v>19455</v>
      </c>
      <c r="D7717" s="150">
        <v>253478800</v>
      </c>
      <c r="E7717" s="150">
        <v>289439900</v>
      </c>
      <c r="F7717" s="150" t="s">
        <v>22098</v>
      </c>
    </row>
    <row r="7718" spans="1:6" x14ac:dyDescent="0.15">
      <c r="A7718" s="150" t="s">
        <v>9322</v>
      </c>
      <c r="B7718" s="150" t="s">
        <v>34426</v>
      </c>
      <c r="F7718" s="150" t="s">
        <v>503</v>
      </c>
    </row>
    <row r="7719" spans="1:6" x14ac:dyDescent="0.15">
      <c r="A7719" s="150" t="s">
        <v>9323</v>
      </c>
      <c r="B7719" s="150" t="s">
        <v>34427</v>
      </c>
      <c r="C7719" s="150" t="s">
        <v>19456</v>
      </c>
      <c r="D7719" s="150">
        <v>16000</v>
      </c>
      <c r="E7719" s="150">
        <v>12000</v>
      </c>
      <c r="F7719" s="150" t="s">
        <v>22136</v>
      </c>
    </row>
    <row r="7720" spans="1:6" x14ac:dyDescent="0.15">
      <c r="A7720" s="150" t="s">
        <v>9324</v>
      </c>
      <c r="B7720" s="150" t="s">
        <v>34428</v>
      </c>
      <c r="F7720" s="150" t="s">
        <v>503</v>
      </c>
    </row>
    <row r="7721" spans="1:6" x14ac:dyDescent="0.15">
      <c r="A7721" s="150" t="s">
        <v>9325</v>
      </c>
      <c r="B7721" s="150" t="s">
        <v>34429</v>
      </c>
      <c r="C7721" s="150" t="s">
        <v>19457</v>
      </c>
      <c r="F7721" s="150" t="s">
        <v>503</v>
      </c>
    </row>
    <row r="7722" spans="1:6" x14ac:dyDescent="0.15">
      <c r="A7722" s="150" t="s">
        <v>9326</v>
      </c>
      <c r="B7722" s="150" t="s">
        <v>34430</v>
      </c>
      <c r="C7722" s="150" t="s">
        <v>19458</v>
      </c>
      <c r="D7722" s="150">
        <v>1800000000</v>
      </c>
      <c r="E7722" s="150">
        <v>1900000560</v>
      </c>
      <c r="F7722" s="150" t="s">
        <v>14062</v>
      </c>
    </row>
    <row r="7723" spans="1:6" x14ac:dyDescent="0.15">
      <c r="A7723" s="150" t="s">
        <v>9327</v>
      </c>
      <c r="B7723" s="150" t="s">
        <v>34431</v>
      </c>
      <c r="C7723" s="150" t="s">
        <v>19459</v>
      </c>
      <c r="D7723" s="150">
        <v>0</v>
      </c>
      <c r="E7723" s="150">
        <v>0</v>
      </c>
      <c r="F7723" s="150" t="s">
        <v>22140</v>
      </c>
    </row>
    <row r="7724" spans="1:6" x14ac:dyDescent="0.15">
      <c r="A7724" s="150" t="s">
        <v>9328</v>
      </c>
      <c r="B7724" s="150" t="s">
        <v>34432</v>
      </c>
      <c r="C7724" s="150" t="s">
        <v>19460</v>
      </c>
      <c r="D7724" s="150">
        <v>695000</v>
      </c>
      <c r="E7724" s="150">
        <v>732000</v>
      </c>
      <c r="F7724" s="150" t="s">
        <v>34433</v>
      </c>
    </row>
    <row r="7725" spans="1:6" x14ac:dyDescent="0.15">
      <c r="A7725" s="150" t="s">
        <v>9329</v>
      </c>
      <c r="B7725" s="150" t="s">
        <v>34171</v>
      </c>
      <c r="C7725" s="150" t="s">
        <v>19462</v>
      </c>
      <c r="F7725" s="150" t="s">
        <v>503</v>
      </c>
    </row>
    <row r="7726" spans="1:6" x14ac:dyDescent="0.15">
      <c r="A7726" s="150" t="s">
        <v>9330</v>
      </c>
      <c r="B7726" s="150" t="s">
        <v>34434</v>
      </c>
      <c r="F7726" s="150" t="s">
        <v>503</v>
      </c>
    </row>
    <row r="7727" spans="1:6" x14ac:dyDescent="0.15">
      <c r="A7727" s="150" t="s">
        <v>9331</v>
      </c>
      <c r="B7727" s="150" t="s">
        <v>34435</v>
      </c>
      <c r="C7727" s="150" t="s">
        <v>385</v>
      </c>
      <c r="D7727" s="150">
        <v>1998750</v>
      </c>
      <c r="E7727" s="150">
        <v>2760547</v>
      </c>
      <c r="F7727" s="150" t="s">
        <v>34436</v>
      </c>
    </row>
    <row r="7728" spans="1:6" x14ac:dyDescent="0.15">
      <c r="A7728" s="150" t="s">
        <v>9332</v>
      </c>
      <c r="B7728" s="150" t="s">
        <v>34437</v>
      </c>
      <c r="F7728" s="150" t="s">
        <v>503</v>
      </c>
    </row>
    <row r="7729" spans="1:6" x14ac:dyDescent="0.15">
      <c r="A7729" s="150" t="s">
        <v>9333</v>
      </c>
      <c r="B7729" s="150" t="s">
        <v>34438</v>
      </c>
      <c r="C7729" s="150" t="s">
        <v>19463</v>
      </c>
      <c r="D7729" s="150">
        <v>246000</v>
      </c>
      <c r="E7729" s="150">
        <v>267000</v>
      </c>
      <c r="F7729" s="150" t="s">
        <v>24498</v>
      </c>
    </row>
    <row r="7730" spans="1:6" x14ac:dyDescent="0.15">
      <c r="A7730" s="150" t="s">
        <v>9334</v>
      </c>
      <c r="B7730" s="150" t="s">
        <v>34439</v>
      </c>
      <c r="D7730" s="150">
        <v>0</v>
      </c>
      <c r="E7730" s="150">
        <v>0</v>
      </c>
      <c r="F7730" s="150" t="s">
        <v>34440</v>
      </c>
    </row>
    <row r="7731" spans="1:6" x14ac:dyDescent="0.15">
      <c r="A7731" s="150" t="s">
        <v>9335</v>
      </c>
      <c r="B7731" s="150" t="s">
        <v>34441</v>
      </c>
      <c r="D7731" s="150">
        <v>0</v>
      </c>
      <c r="E7731" s="150">
        <v>0</v>
      </c>
      <c r="F7731" s="150" t="s">
        <v>34440</v>
      </c>
    </row>
    <row r="7732" spans="1:6" x14ac:dyDescent="0.15">
      <c r="A7732" s="150" t="s">
        <v>9336</v>
      </c>
      <c r="B7732" s="150" t="s">
        <v>34442</v>
      </c>
      <c r="C7732" s="150" t="s">
        <v>19465</v>
      </c>
      <c r="D7732" s="150">
        <v>660000</v>
      </c>
      <c r="E7732" s="150">
        <v>2900</v>
      </c>
      <c r="F7732" s="150" t="s">
        <v>22078</v>
      </c>
    </row>
    <row r="7733" spans="1:6" x14ac:dyDescent="0.15">
      <c r="A7733" s="150" t="s">
        <v>9337</v>
      </c>
      <c r="B7733" s="150" t="s">
        <v>34443</v>
      </c>
      <c r="C7733" s="150" t="s">
        <v>17324</v>
      </c>
      <c r="D7733" s="150">
        <v>625000</v>
      </c>
      <c r="E7733" s="150">
        <v>681000</v>
      </c>
      <c r="F7733" s="150" t="s">
        <v>18774</v>
      </c>
    </row>
    <row r="7734" spans="1:6" x14ac:dyDescent="0.15">
      <c r="A7734" s="150" t="s">
        <v>9338</v>
      </c>
      <c r="B7734" s="150" t="s">
        <v>34444</v>
      </c>
      <c r="C7734" s="150" t="s">
        <v>15104</v>
      </c>
      <c r="D7734" s="150">
        <v>64000</v>
      </c>
      <c r="E7734" s="150">
        <v>64000</v>
      </c>
      <c r="F7734" s="150" t="s">
        <v>22090</v>
      </c>
    </row>
    <row r="7735" spans="1:6" x14ac:dyDescent="0.15">
      <c r="A7735" s="150" t="s">
        <v>9339</v>
      </c>
      <c r="B7735" s="150" t="s">
        <v>34445</v>
      </c>
      <c r="C7735" s="150" t="s">
        <v>19466</v>
      </c>
      <c r="D7735" s="150">
        <v>13199.9</v>
      </c>
      <c r="E7735" s="150">
        <v>10460.200000000001</v>
      </c>
      <c r="F7735" s="150" t="s">
        <v>14062</v>
      </c>
    </row>
    <row r="7736" spans="1:6" x14ac:dyDescent="0.15">
      <c r="A7736" s="150" t="s">
        <v>9340</v>
      </c>
      <c r="B7736" s="150" t="s">
        <v>34446</v>
      </c>
      <c r="C7736" s="150" t="s">
        <v>19467</v>
      </c>
      <c r="F7736" s="150" t="s">
        <v>503</v>
      </c>
    </row>
    <row r="7737" spans="1:6" x14ac:dyDescent="0.15">
      <c r="A7737" s="150" t="s">
        <v>9341</v>
      </c>
      <c r="B7737" s="150" t="s">
        <v>34447</v>
      </c>
      <c r="C7737" s="150" t="s">
        <v>19468</v>
      </c>
      <c r="D7737" s="150">
        <v>97570000</v>
      </c>
      <c r="E7737" s="150">
        <v>96600000</v>
      </c>
      <c r="F7737" s="150" t="s">
        <v>22098</v>
      </c>
    </row>
    <row r="7738" spans="1:6" x14ac:dyDescent="0.15">
      <c r="A7738" s="150" t="s">
        <v>9342</v>
      </c>
      <c r="B7738" s="150" t="s">
        <v>34448</v>
      </c>
      <c r="C7738" s="150" t="s">
        <v>19469</v>
      </c>
      <c r="D7738" s="150">
        <v>49009550</v>
      </c>
      <c r="E7738" s="150">
        <v>41840710</v>
      </c>
      <c r="F7738" s="150" t="s">
        <v>34449</v>
      </c>
    </row>
    <row r="7739" spans="1:6" x14ac:dyDescent="0.15">
      <c r="A7739" s="150" t="s">
        <v>9343</v>
      </c>
      <c r="B7739" s="150" t="s">
        <v>34450</v>
      </c>
      <c r="C7739" s="150" t="s">
        <v>19470</v>
      </c>
      <c r="D7739" s="150">
        <v>0</v>
      </c>
      <c r="E7739" s="150">
        <v>0</v>
      </c>
      <c r="F7739" s="150" t="s">
        <v>34451</v>
      </c>
    </row>
    <row r="7740" spans="1:6" x14ac:dyDescent="0.15">
      <c r="A7740" s="150" t="s">
        <v>9344</v>
      </c>
      <c r="B7740" s="150" t="s">
        <v>34452</v>
      </c>
      <c r="C7740" s="150" t="s">
        <v>19471</v>
      </c>
      <c r="F7740" s="150" t="s">
        <v>503</v>
      </c>
    </row>
    <row r="7741" spans="1:6" x14ac:dyDescent="0.15">
      <c r="A7741" s="150" t="s">
        <v>9345</v>
      </c>
      <c r="B7741" s="150" t="s">
        <v>34453</v>
      </c>
      <c r="C7741" s="150" t="s">
        <v>19472</v>
      </c>
      <c r="D7741" s="150">
        <v>12500000</v>
      </c>
      <c r="E7741" s="150">
        <v>0</v>
      </c>
      <c r="F7741" s="150" t="s">
        <v>18774</v>
      </c>
    </row>
    <row r="7742" spans="1:6" x14ac:dyDescent="0.15">
      <c r="A7742" s="150" t="s">
        <v>9346</v>
      </c>
      <c r="B7742" s="150" t="s">
        <v>34454</v>
      </c>
      <c r="C7742" s="150" t="s">
        <v>19473</v>
      </c>
      <c r="D7742" s="150">
        <v>0</v>
      </c>
      <c r="E7742" s="150">
        <v>0</v>
      </c>
      <c r="F7742" s="150" t="s">
        <v>22110</v>
      </c>
    </row>
    <row r="7743" spans="1:6" x14ac:dyDescent="0.15">
      <c r="A7743" s="150" t="s">
        <v>9347</v>
      </c>
      <c r="B7743" s="150" t="s">
        <v>34455</v>
      </c>
      <c r="C7743" s="150" t="s">
        <v>19474</v>
      </c>
      <c r="D7743" s="150">
        <v>0</v>
      </c>
      <c r="E7743" s="150">
        <v>0</v>
      </c>
      <c r="F7743" s="150" t="s">
        <v>22098</v>
      </c>
    </row>
    <row r="7744" spans="1:6" x14ac:dyDescent="0.15">
      <c r="A7744" s="150" t="s">
        <v>9348</v>
      </c>
      <c r="B7744" s="150" t="s">
        <v>34456</v>
      </c>
      <c r="C7744" s="150" t="s">
        <v>19475</v>
      </c>
      <c r="D7744" s="150">
        <v>160700</v>
      </c>
      <c r="E7744" s="150">
        <v>171700</v>
      </c>
      <c r="F7744" s="150" t="s">
        <v>22049</v>
      </c>
    </row>
    <row r="7745" spans="1:6" x14ac:dyDescent="0.15">
      <c r="A7745" s="150" t="s">
        <v>9349</v>
      </c>
      <c r="B7745" s="150" t="s">
        <v>34457</v>
      </c>
      <c r="C7745" s="150" t="s">
        <v>19476</v>
      </c>
      <c r="D7745" s="150">
        <v>0</v>
      </c>
      <c r="E7745" s="150">
        <v>0</v>
      </c>
      <c r="F7745" s="150" t="s">
        <v>27368</v>
      </c>
    </row>
    <row r="7746" spans="1:6" x14ac:dyDescent="0.15">
      <c r="A7746" s="150" t="s">
        <v>9350</v>
      </c>
      <c r="B7746" s="150" t="s">
        <v>34458</v>
      </c>
      <c r="F7746" s="150" t="s">
        <v>503</v>
      </c>
    </row>
    <row r="7747" spans="1:6" x14ac:dyDescent="0.15">
      <c r="A7747" s="150" t="s">
        <v>9351</v>
      </c>
      <c r="B7747" s="150" t="s">
        <v>34459</v>
      </c>
      <c r="C7747" s="150" t="s">
        <v>16991</v>
      </c>
      <c r="D7747" s="150">
        <v>370</v>
      </c>
      <c r="E7747" s="150">
        <v>243</v>
      </c>
      <c r="F7747" s="150" t="s">
        <v>24739</v>
      </c>
    </row>
    <row r="7748" spans="1:6" x14ac:dyDescent="0.15">
      <c r="A7748" s="150" t="s">
        <v>9352</v>
      </c>
      <c r="B7748" s="150" t="s">
        <v>34460</v>
      </c>
      <c r="C7748" s="150" t="s">
        <v>12799</v>
      </c>
      <c r="D7748" s="150">
        <v>20762800</v>
      </c>
      <c r="E7748" s="150">
        <v>26191000</v>
      </c>
      <c r="F7748" s="150" t="s">
        <v>22093</v>
      </c>
    </row>
    <row r="7749" spans="1:6" x14ac:dyDescent="0.15">
      <c r="A7749" s="150" t="s">
        <v>9353</v>
      </c>
      <c r="B7749" s="150" t="s">
        <v>34461</v>
      </c>
      <c r="F7749" s="150" t="s">
        <v>503</v>
      </c>
    </row>
    <row r="7750" spans="1:6" x14ac:dyDescent="0.15">
      <c r="A7750" s="150" t="s">
        <v>9354</v>
      </c>
      <c r="B7750" s="150" t="s">
        <v>34462</v>
      </c>
      <c r="C7750" s="150" t="s">
        <v>19477</v>
      </c>
      <c r="D7750" s="150">
        <v>60</v>
      </c>
      <c r="E7750" s="150">
        <v>126</v>
      </c>
      <c r="F7750" s="150" t="s">
        <v>28321</v>
      </c>
    </row>
    <row r="7751" spans="1:6" x14ac:dyDescent="0.15">
      <c r="A7751" s="150" t="s">
        <v>9355</v>
      </c>
      <c r="B7751" s="150" t="s">
        <v>34463</v>
      </c>
      <c r="F7751" s="150" t="s">
        <v>503</v>
      </c>
    </row>
    <row r="7752" spans="1:6" x14ac:dyDescent="0.15">
      <c r="A7752" s="150" t="s">
        <v>9356</v>
      </c>
      <c r="B7752" s="150" t="s">
        <v>34464</v>
      </c>
      <c r="F7752" s="150" t="s">
        <v>503</v>
      </c>
    </row>
    <row r="7753" spans="1:6" x14ac:dyDescent="0.15">
      <c r="A7753" s="150" t="s">
        <v>9357</v>
      </c>
      <c r="B7753" s="150" t="s">
        <v>19174</v>
      </c>
      <c r="C7753" s="150" t="s">
        <v>2265</v>
      </c>
      <c r="D7753" s="150">
        <v>925130000</v>
      </c>
      <c r="E7753" s="150">
        <v>897461000</v>
      </c>
      <c r="F7753" s="150" t="s">
        <v>24488</v>
      </c>
    </row>
    <row r="7754" spans="1:6" x14ac:dyDescent="0.15">
      <c r="A7754" s="150" t="s">
        <v>9358</v>
      </c>
      <c r="B7754" s="150" t="s">
        <v>34465</v>
      </c>
      <c r="F7754" s="150" t="s">
        <v>503</v>
      </c>
    </row>
    <row r="7755" spans="1:6" x14ac:dyDescent="0.15">
      <c r="A7755" s="150" t="s">
        <v>9359</v>
      </c>
      <c r="B7755" s="150" t="s">
        <v>34466</v>
      </c>
      <c r="F7755" s="150" t="s">
        <v>503</v>
      </c>
    </row>
    <row r="7756" spans="1:6" x14ac:dyDescent="0.15">
      <c r="A7756" s="150" t="s">
        <v>9360</v>
      </c>
      <c r="B7756" s="150" t="s">
        <v>34467</v>
      </c>
      <c r="C7756" s="150" t="s">
        <v>19478</v>
      </c>
      <c r="F7756" s="150" t="s">
        <v>503</v>
      </c>
    </row>
    <row r="7757" spans="1:6" x14ac:dyDescent="0.15">
      <c r="A7757" s="150" t="s">
        <v>9361</v>
      </c>
      <c r="B7757" s="150" t="s">
        <v>34468</v>
      </c>
      <c r="F7757" s="150" t="s">
        <v>503</v>
      </c>
    </row>
    <row r="7758" spans="1:6" x14ac:dyDescent="0.15">
      <c r="A7758" s="150" t="s">
        <v>9362</v>
      </c>
      <c r="B7758" s="150" t="s">
        <v>34469</v>
      </c>
      <c r="F7758" s="150" t="s">
        <v>503</v>
      </c>
    </row>
    <row r="7759" spans="1:6" x14ac:dyDescent="0.15">
      <c r="A7759" s="150" t="s">
        <v>9363</v>
      </c>
      <c r="B7759" s="150" t="s">
        <v>34470</v>
      </c>
      <c r="F7759" s="150" t="s">
        <v>503</v>
      </c>
    </row>
    <row r="7760" spans="1:6" x14ac:dyDescent="0.15">
      <c r="A7760" s="150" t="s">
        <v>9364</v>
      </c>
      <c r="B7760" s="150" t="s">
        <v>34471</v>
      </c>
      <c r="F7760" s="150" t="s">
        <v>503</v>
      </c>
    </row>
    <row r="7761" spans="1:6" x14ac:dyDescent="0.15">
      <c r="A7761" s="150" t="s">
        <v>9365</v>
      </c>
      <c r="B7761" s="150" t="s">
        <v>34472</v>
      </c>
      <c r="F7761" s="150" t="s">
        <v>503</v>
      </c>
    </row>
    <row r="7762" spans="1:6" x14ac:dyDescent="0.15">
      <c r="A7762" s="150" t="s">
        <v>9366</v>
      </c>
      <c r="B7762" s="150" t="s">
        <v>34473</v>
      </c>
      <c r="F7762" s="150" t="s">
        <v>503</v>
      </c>
    </row>
    <row r="7763" spans="1:6" x14ac:dyDescent="0.15">
      <c r="A7763" s="150" t="s">
        <v>9367</v>
      </c>
      <c r="B7763" s="150" t="s">
        <v>34474</v>
      </c>
      <c r="F7763" s="150" t="s">
        <v>503</v>
      </c>
    </row>
    <row r="7764" spans="1:6" x14ac:dyDescent="0.15">
      <c r="A7764" s="150" t="s">
        <v>9368</v>
      </c>
      <c r="B7764" s="150" t="s">
        <v>34475</v>
      </c>
      <c r="F7764" s="150" t="s">
        <v>503</v>
      </c>
    </row>
    <row r="7765" spans="1:6" x14ac:dyDescent="0.15">
      <c r="A7765" s="150" t="s">
        <v>9369</v>
      </c>
      <c r="B7765" s="150" t="s">
        <v>34476</v>
      </c>
      <c r="F7765" s="150" t="s">
        <v>503</v>
      </c>
    </row>
    <row r="7766" spans="1:6" x14ac:dyDescent="0.15">
      <c r="A7766" s="150" t="s">
        <v>9370</v>
      </c>
      <c r="B7766" s="150" t="s">
        <v>34477</v>
      </c>
      <c r="F7766" s="150" t="s">
        <v>503</v>
      </c>
    </row>
    <row r="7767" spans="1:6" x14ac:dyDescent="0.15">
      <c r="A7767" s="150" t="s">
        <v>9371</v>
      </c>
      <c r="B7767" s="150" t="s">
        <v>34478</v>
      </c>
      <c r="F7767" s="150" t="s">
        <v>503</v>
      </c>
    </row>
    <row r="7768" spans="1:6" x14ac:dyDescent="0.15">
      <c r="A7768" s="150" t="s">
        <v>9372</v>
      </c>
      <c r="B7768" s="150" t="s">
        <v>34479</v>
      </c>
      <c r="F7768" s="150" t="s">
        <v>503</v>
      </c>
    </row>
    <row r="7769" spans="1:6" x14ac:dyDescent="0.15">
      <c r="A7769" s="150" t="s">
        <v>9373</v>
      </c>
      <c r="B7769" s="150" t="s">
        <v>34480</v>
      </c>
      <c r="C7769" s="150" t="s">
        <v>19479</v>
      </c>
      <c r="F7769" s="150" t="s">
        <v>503</v>
      </c>
    </row>
    <row r="7770" spans="1:6" x14ac:dyDescent="0.15">
      <c r="A7770" s="150" t="s">
        <v>9374</v>
      </c>
      <c r="B7770" s="150" t="s">
        <v>34481</v>
      </c>
      <c r="C7770" s="150" t="s">
        <v>19480</v>
      </c>
      <c r="F7770" s="150" t="s">
        <v>503</v>
      </c>
    </row>
    <row r="7771" spans="1:6" x14ac:dyDescent="0.15">
      <c r="A7771" s="150" t="s">
        <v>9375</v>
      </c>
      <c r="B7771" s="150" t="s">
        <v>34482</v>
      </c>
      <c r="F7771" s="150" t="s">
        <v>503</v>
      </c>
    </row>
    <row r="7772" spans="1:6" x14ac:dyDescent="0.15">
      <c r="A7772" s="150" t="s">
        <v>9376</v>
      </c>
      <c r="B7772" s="150" t="s">
        <v>34483</v>
      </c>
      <c r="C7772" s="150" t="s">
        <v>19481</v>
      </c>
      <c r="D7772" s="150">
        <v>194000000</v>
      </c>
      <c r="E7772" s="150">
        <v>194000000</v>
      </c>
      <c r="F7772" s="150" t="s">
        <v>22172</v>
      </c>
    </row>
    <row r="7773" spans="1:6" x14ac:dyDescent="0.15">
      <c r="A7773" s="150" t="s">
        <v>9377</v>
      </c>
      <c r="B7773" s="150" t="s">
        <v>34484</v>
      </c>
      <c r="C7773" s="150" t="s">
        <v>19482</v>
      </c>
      <c r="F7773" s="150" t="s">
        <v>503</v>
      </c>
    </row>
    <row r="7774" spans="1:6" x14ac:dyDescent="0.15">
      <c r="A7774" s="150" t="s">
        <v>9378</v>
      </c>
      <c r="B7774" s="150" t="s">
        <v>34485</v>
      </c>
      <c r="C7774" s="150" t="s">
        <v>13547</v>
      </c>
      <c r="D7774" s="150">
        <v>0</v>
      </c>
      <c r="E7774" s="150">
        <v>0</v>
      </c>
      <c r="F7774" s="150" t="s">
        <v>22115</v>
      </c>
    </row>
    <row r="7775" spans="1:6" x14ac:dyDescent="0.15">
      <c r="A7775" s="150" t="s">
        <v>9379</v>
      </c>
      <c r="B7775" s="150" t="s">
        <v>34486</v>
      </c>
      <c r="C7775" s="150" t="s">
        <v>19483</v>
      </c>
      <c r="D7775" s="150">
        <v>377005.4</v>
      </c>
      <c r="E7775" s="150">
        <v>158272.5</v>
      </c>
      <c r="F7775" s="150" t="s">
        <v>22067</v>
      </c>
    </row>
    <row r="7776" spans="1:6" x14ac:dyDescent="0.15">
      <c r="A7776" s="150" t="s">
        <v>9380</v>
      </c>
      <c r="B7776" s="150" t="s">
        <v>34487</v>
      </c>
      <c r="C7776" s="150" t="s">
        <v>19484</v>
      </c>
      <c r="D7776" s="150">
        <v>2469400</v>
      </c>
      <c r="E7776" s="150">
        <v>1822600</v>
      </c>
      <c r="F7776" s="150" t="s">
        <v>26668</v>
      </c>
    </row>
    <row r="7777" spans="1:6" x14ac:dyDescent="0.15">
      <c r="A7777" s="150" t="s">
        <v>9381</v>
      </c>
      <c r="B7777" s="150" t="s">
        <v>34488</v>
      </c>
      <c r="C7777" s="150" t="s">
        <v>19485</v>
      </c>
      <c r="D7777" s="150">
        <v>4847720</v>
      </c>
      <c r="E7777" s="150">
        <v>1370000</v>
      </c>
      <c r="F7777" s="150" t="s">
        <v>26668</v>
      </c>
    </row>
    <row r="7778" spans="1:6" x14ac:dyDescent="0.15">
      <c r="A7778" s="150" t="s">
        <v>9382</v>
      </c>
      <c r="B7778" s="150" t="s">
        <v>34489</v>
      </c>
      <c r="C7778" s="150" t="s">
        <v>19486</v>
      </c>
      <c r="D7778" s="150">
        <v>0</v>
      </c>
      <c r="E7778" s="150">
        <v>0</v>
      </c>
      <c r="F7778" s="150" t="s">
        <v>24605</v>
      </c>
    </row>
    <row r="7779" spans="1:6" x14ac:dyDescent="0.15">
      <c r="A7779" s="150" t="s">
        <v>9383</v>
      </c>
      <c r="B7779" s="150" t="s">
        <v>34490</v>
      </c>
      <c r="C7779" s="150" t="s">
        <v>19487</v>
      </c>
      <c r="F7779" s="150" t="s">
        <v>503</v>
      </c>
    </row>
    <row r="7780" spans="1:6" x14ac:dyDescent="0.15">
      <c r="A7780" s="150" t="s">
        <v>9384</v>
      </c>
      <c r="B7780" s="150" t="s">
        <v>34491</v>
      </c>
      <c r="C7780" s="150" t="s">
        <v>19488</v>
      </c>
      <c r="F7780" s="150" t="s">
        <v>503</v>
      </c>
    </row>
    <row r="7781" spans="1:6" x14ac:dyDescent="0.15">
      <c r="A7781" s="150" t="s">
        <v>9385</v>
      </c>
      <c r="B7781" s="150" t="s">
        <v>34492</v>
      </c>
      <c r="C7781" s="150" t="s">
        <v>19489</v>
      </c>
      <c r="D7781" s="150">
        <v>4020900</v>
      </c>
      <c r="E7781" s="150">
        <v>4930800</v>
      </c>
      <c r="F7781" s="150" t="s">
        <v>27264</v>
      </c>
    </row>
    <row r="7782" spans="1:6" x14ac:dyDescent="0.15">
      <c r="A7782" s="150" t="s">
        <v>9386</v>
      </c>
      <c r="B7782" s="150" t="s">
        <v>34493</v>
      </c>
      <c r="C7782" s="150" t="s">
        <v>19490</v>
      </c>
      <c r="F7782" s="150" t="s">
        <v>503</v>
      </c>
    </row>
    <row r="7783" spans="1:6" x14ac:dyDescent="0.15">
      <c r="A7783" s="150" t="s">
        <v>9387</v>
      </c>
      <c r="B7783" s="150" t="s">
        <v>34494</v>
      </c>
      <c r="F7783" s="150" t="s">
        <v>503</v>
      </c>
    </row>
    <row r="7784" spans="1:6" x14ac:dyDescent="0.15">
      <c r="A7784" s="150" t="s">
        <v>9388</v>
      </c>
      <c r="B7784" s="150" t="s">
        <v>34495</v>
      </c>
      <c r="F7784" s="150" t="s">
        <v>503</v>
      </c>
    </row>
    <row r="7785" spans="1:6" x14ac:dyDescent="0.15">
      <c r="A7785" s="150" t="s">
        <v>9389</v>
      </c>
      <c r="B7785" s="150" t="s">
        <v>34496</v>
      </c>
      <c r="C7785" s="150" t="s">
        <v>19491</v>
      </c>
      <c r="D7785" s="150">
        <v>600000</v>
      </c>
      <c r="E7785" s="150">
        <v>400000</v>
      </c>
      <c r="F7785" s="150" t="s">
        <v>18774</v>
      </c>
    </row>
    <row r="7786" spans="1:6" x14ac:dyDescent="0.15">
      <c r="A7786" s="150" t="s">
        <v>9390</v>
      </c>
      <c r="B7786" s="150" t="s">
        <v>547</v>
      </c>
      <c r="C7786" s="150" t="s">
        <v>19492</v>
      </c>
      <c r="D7786" s="150">
        <v>13800</v>
      </c>
      <c r="E7786" s="150">
        <v>7976</v>
      </c>
      <c r="F7786" s="150" t="s">
        <v>22110</v>
      </c>
    </row>
    <row r="7787" spans="1:6" x14ac:dyDescent="0.15">
      <c r="A7787" s="150" t="s">
        <v>9391</v>
      </c>
      <c r="B7787" s="150" t="s">
        <v>34497</v>
      </c>
      <c r="F7787" s="150" t="s">
        <v>503</v>
      </c>
    </row>
    <row r="7788" spans="1:6" x14ac:dyDescent="0.15">
      <c r="A7788" s="150" t="s">
        <v>9392</v>
      </c>
      <c r="B7788" s="150" t="s">
        <v>34498</v>
      </c>
      <c r="F7788" s="150" t="s">
        <v>503</v>
      </c>
    </row>
    <row r="7789" spans="1:6" x14ac:dyDescent="0.15">
      <c r="A7789" s="150" t="s">
        <v>9393</v>
      </c>
      <c r="B7789" s="150" t="s">
        <v>34499</v>
      </c>
      <c r="D7789" s="150">
        <v>0</v>
      </c>
      <c r="E7789" s="150">
        <v>0</v>
      </c>
      <c r="F7789" s="150" t="s">
        <v>34500</v>
      </c>
    </row>
    <row r="7790" spans="1:6" x14ac:dyDescent="0.15">
      <c r="A7790" s="150" t="s">
        <v>9394</v>
      </c>
      <c r="B7790" s="150" t="s">
        <v>34501</v>
      </c>
      <c r="F7790" s="150" t="s">
        <v>503</v>
      </c>
    </row>
    <row r="7791" spans="1:6" x14ac:dyDescent="0.15">
      <c r="A7791" s="150" t="s">
        <v>9395</v>
      </c>
      <c r="B7791" s="150" t="s">
        <v>34502</v>
      </c>
      <c r="C7791" s="150" t="s">
        <v>19493</v>
      </c>
      <c r="F7791" s="150" t="s">
        <v>503</v>
      </c>
    </row>
    <row r="7792" spans="1:6" x14ac:dyDescent="0.15">
      <c r="A7792" s="150" t="s">
        <v>9396</v>
      </c>
      <c r="B7792" s="150" t="s">
        <v>34503</v>
      </c>
      <c r="C7792" s="150" t="s">
        <v>17304</v>
      </c>
      <c r="F7792" s="150" t="s">
        <v>503</v>
      </c>
    </row>
    <row r="7793" spans="1:6" x14ac:dyDescent="0.15">
      <c r="A7793" s="150" t="s">
        <v>9397</v>
      </c>
      <c r="B7793" s="150" t="s">
        <v>34504</v>
      </c>
      <c r="C7793" s="150" t="s">
        <v>532</v>
      </c>
      <c r="D7793" s="150">
        <v>0</v>
      </c>
      <c r="E7793" s="150">
        <v>0</v>
      </c>
      <c r="F7793" s="150" t="s">
        <v>34500</v>
      </c>
    </row>
    <row r="7794" spans="1:6" x14ac:dyDescent="0.15">
      <c r="A7794" s="150" t="s">
        <v>9398</v>
      </c>
      <c r="B7794" s="150" t="s">
        <v>34505</v>
      </c>
      <c r="C7794" s="150" t="s">
        <v>19494</v>
      </c>
      <c r="D7794" s="150">
        <v>13094794.32</v>
      </c>
      <c r="E7794" s="150">
        <v>15596295</v>
      </c>
      <c r="F7794" s="150" t="s">
        <v>34506</v>
      </c>
    </row>
    <row r="7795" spans="1:6" x14ac:dyDescent="0.15">
      <c r="A7795" s="150" t="s">
        <v>9399</v>
      </c>
      <c r="B7795" s="150" t="s">
        <v>34507</v>
      </c>
      <c r="C7795" s="150" t="s">
        <v>19495</v>
      </c>
      <c r="D7795" s="150">
        <v>0</v>
      </c>
      <c r="E7795" s="150">
        <v>0</v>
      </c>
      <c r="F7795" s="150" t="s">
        <v>34508</v>
      </c>
    </row>
    <row r="7796" spans="1:6" x14ac:dyDescent="0.15">
      <c r="A7796" s="150" t="s">
        <v>9400</v>
      </c>
      <c r="B7796" s="150" t="s">
        <v>34509</v>
      </c>
      <c r="F7796" s="150" t="s">
        <v>503</v>
      </c>
    </row>
    <row r="7797" spans="1:6" x14ac:dyDescent="0.15">
      <c r="A7797" s="150" t="s">
        <v>9401</v>
      </c>
      <c r="B7797" s="150" t="s">
        <v>34510</v>
      </c>
      <c r="C7797" s="150" t="s">
        <v>19497</v>
      </c>
      <c r="D7797" s="150">
        <v>20000000</v>
      </c>
      <c r="E7797" s="150">
        <v>28000000</v>
      </c>
      <c r="F7797" s="150" t="s">
        <v>22172</v>
      </c>
    </row>
    <row r="7798" spans="1:6" x14ac:dyDescent="0.15">
      <c r="A7798" s="150" t="s">
        <v>9402</v>
      </c>
      <c r="B7798" s="150" t="s">
        <v>34511</v>
      </c>
      <c r="F7798" s="150" t="s">
        <v>503</v>
      </c>
    </row>
    <row r="7799" spans="1:6" x14ac:dyDescent="0.15">
      <c r="A7799" s="150" t="s">
        <v>9403</v>
      </c>
      <c r="B7799" s="150" t="s">
        <v>34512</v>
      </c>
      <c r="C7799" s="150" t="s">
        <v>19498</v>
      </c>
      <c r="D7799" s="150">
        <v>23976000</v>
      </c>
      <c r="E7799" s="150">
        <v>24409000</v>
      </c>
      <c r="F7799" s="150" t="s">
        <v>2470</v>
      </c>
    </row>
    <row r="7800" spans="1:6" x14ac:dyDescent="0.15">
      <c r="A7800" s="150" t="s">
        <v>9404</v>
      </c>
      <c r="B7800" s="150" t="s">
        <v>34513</v>
      </c>
      <c r="C7800" s="150" t="s">
        <v>19500</v>
      </c>
      <c r="D7800" s="150">
        <v>66400</v>
      </c>
      <c r="E7800" s="150">
        <v>65280</v>
      </c>
      <c r="F7800" s="150" t="s">
        <v>28115</v>
      </c>
    </row>
    <row r="7801" spans="1:6" x14ac:dyDescent="0.15">
      <c r="A7801" s="150" t="s">
        <v>9405</v>
      </c>
      <c r="B7801" s="150" t="s">
        <v>34514</v>
      </c>
      <c r="C7801" s="150" t="s">
        <v>12429</v>
      </c>
      <c r="D7801" s="150">
        <v>41600000</v>
      </c>
      <c r="E7801" s="150">
        <v>47010000</v>
      </c>
      <c r="F7801" s="150" t="s">
        <v>34515</v>
      </c>
    </row>
    <row r="7802" spans="1:6" x14ac:dyDescent="0.15">
      <c r="A7802" s="150" t="s">
        <v>9406</v>
      </c>
      <c r="B7802" s="150" t="s">
        <v>34516</v>
      </c>
      <c r="C7802" s="150" t="s">
        <v>19501</v>
      </c>
      <c r="D7802" s="150">
        <v>1020220</v>
      </c>
      <c r="E7802" s="150">
        <v>2365500</v>
      </c>
      <c r="F7802" s="150" t="s">
        <v>22060</v>
      </c>
    </row>
    <row r="7803" spans="1:6" x14ac:dyDescent="0.15">
      <c r="A7803" s="150" t="s">
        <v>9407</v>
      </c>
      <c r="B7803" s="150" t="s">
        <v>34517</v>
      </c>
      <c r="C7803" s="150" t="s">
        <v>2204</v>
      </c>
      <c r="D7803" s="150">
        <v>557100</v>
      </c>
      <c r="E7803" s="150">
        <v>194100</v>
      </c>
      <c r="F7803" s="150" t="s">
        <v>18774</v>
      </c>
    </row>
    <row r="7804" spans="1:6" x14ac:dyDescent="0.15">
      <c r="A7804" s="150" t="s">
        <v>9408</v>
      </c>
      <c r="B7804" s="150" t="s">
        <v>34518</v>
      </c>
      <c r="C7804" s="150" t="s">
        <v>19502</v>
      </c>
      <c r="D7804" s="150">
        <v>134000</v>
      </c>
      <c r="E7804" s="150">
        <v>33000</v>
      </c>
      <c r="F7804" s="150" t="s">
        <v>24459</v>
      </c>
    </row>
    <row r="7805" spans="1:6" x14ac:dyDescent="0.15">
      <c r="A7805" s="150" t="s">
        <v>9409</v>
      </c>
      <c r="B7805" s="150" t="s">
        <v>34519</v>
      </c>
      <c r="C7805" s="150" t="s">
        <v>16908</v>
      </c>
      <c r="F7805" s="150" t="s">
        <v>503</v>
      </c>
    </row>
    <row r="7806" spans="1:6" x14ac:dyDescent="0.15">
      <c r="A7806" s="150" t="s">
        <v>9410</v>
      </c>
      <c r="B7806" s="150" t="s">
        <v>34520</v>
      </c>
      <c r="C7806" s="150" t="s">
        <v>19503</v>
      </c>
      <c r="D7806" s="150">
        <v>0</v>
      </c>
      <c r="E7806" s="150">
        <v>0</v>
      </c>
      <c r="F7806" s="150" t="s">
        <v>34521</v>
      </c>
    </row>
    <row r="7807" spans="1:6" x14ac:dyDescent="0.15">
      <c r="A7807" s="150" t="s">
        <v>9411</v>
      </c>
      <c r="B7807" s="150" t="s">
        <v>34522</v>
      </c>
      <c r="C7807" s="150" t="s">
        <v>16897</v>
      </c>
      <c r="D7807" s="150">
        <v>636800</v>
      </c>
      <c r="E7807" s="150">
        <v>785000</v>
      </c>
      <c r="F7807" s="150" t="s">
        <v>24529</v>
      </c>
    </row>
    <row r="7808" spans="1:6" x14ac:dyDescent="0.15">
      <c r="A7808" s="150" t="s">
        <v>9412</v>
      </c>
      <c r="B7808" s="150" t="s">
        <v>19185</v>
      </c>
      <c r="C7808" s="150" t="s">
        <v>12484</v>
      </c>
      <c r="F7808" s="150" t="s">
        <v>503</v>
      </c>
    </row>
    <row r="7809" spans="1:6" x14ac:dyDescent="0.15">
      <c r="A7809" s="150" t="s">
        <v>9413</v>
      </c>
      <c r="B7809" s="150" t="s">
        <v>34523</v>
      </c>
      <c r="D7809" s="150">
        <v>0</v>
      </c>
      <c r="E7809" s="150">
        <v>0</v>
      </c>
      <c r="F7809" s="150" t="s">
        <v>27419</v>
      </c>
    </row>
    <row r="7810" spans="1:6" x14ac:dyDescent="0.15">
      <c r="A7810" s="150" t="s">
        <v>9414</v>
      </c>
      <c r="B7810" s="150" t="s">
        <v>34524</v>
      </c>
      <c r="D7810" s="150">
        <v>0</v>
      </c>
      <c r="E7810" s="150">
        <v>0</v>
      </c>
      <c r="F7810" s="150" t="s">
        <v>27419</v>
      </c>
    </row>
    <row r="7811" spans="1:6" x14ac:dyDescent="0.15">
      <c r="A7811" s="150" t="s">
        <v>9415</v>
      </c>
      <c r="B7811" s="150" t="s">
        <v>12455</v>
      </c>
      <c r="C7811" s="150" t="s">
        <v>12454</v>
      </c>
      <c r="D7811" s="150">
        <v>1590000</v>
      </c>
      <c r="E7811" s="150">
        <v>1670000</v>
      </c>
      <c r="F7811" s="150" t="s">
        <v>34525</v>
      </c>
    </row>
    <row r="7812" spans="1:6" x14ac:dyDescent="0.15">
      <c r="A7812" s="150" t="s">
        <v>9416</v>
      </c>
      <c r="B7812" s="150" t="s">
        <v>34526</v>
      </c>
      <c r="C7812" s="150" t="s">
        <v>19504</v>
      </c>
      <c r="D7812" s="150">
        <v>3500000</v>
      </c>
      <c r="E7812" s="150">
        <v>3120000</v>
      </c>
      <c r="F7812" s="150" t="s">
        <v>27061</v>
      </c>
    </row>
    <row r="7813" spans="1:6" x14ac:dyDescent="0.15">
      <c r="A7813" s="150" t="s">
        <v>9417</v>
      </c>
      <c r="B7813" s="150" t="s">
        <v>34527</v>
      </c>
      <c r="F7813" s="150" t="s">
        <v>503</v>
      </c>
    </row>
    <row r="7814" spans="1:6" x14ac:dyDescent="0.15">
      <c r="A7814" s="150" t="s">
        <v>9418</v>
      </c>
      <c r="B7814" s="150" t="s">
        <v>34528</v>
      </c>
      <c r="F7814" s="150" t="s">
        <v>503</v>
      </c>
    </row>
    <row r="7815" spans="1:6" x14ac:dyDescent="0.15">
      <c r="A7815" s="150" t="s">
        <v>9419</v>
      </c>
      <c r="B7815" s="150" t="s">
        <v>34529</v>
      </c>
      <c r="C7815" s="150" t="s">
        <v>12357</v>
      </c>
      <c r="F7815" s="150" t="s">
        <v>503</v>
      </c>
    </row>
    <row r="7816" spans="1:6" x14ac:dyDescent="0.15">
      <c r="A7816" s="150" t="s">
        <v>9420</v>
      </c>
      <c r="B7816" s="150" t="s">
        <v>34530</v>
      </c>
      <c r="C7816" s="150" t="s">
        <v>19505</v>
      </c>
      <c r="F7816" s="150" t="s">
        <v>503</v>
      </c>
    </row>
    <row r="7817" spans="1:6" x14ac:dyDescent="0.15">
      <c r="A7817" s="150" t="s">
        <v>9421</v>
      </c>
      <c r="B7817" s="150" t="s">
        <v>523</v>
      </c>
      <c r="C7817" s="150" t="s">
        <v>19506</v>
      </c>
      <c r="F7817" s="150" t="s">
        <v>503</v>
      </c>
    </row>
    <row r="7818" spans="1:6" x14ac:dyDescent="0.15">
      <c r="A7818" s="150" t="s">
        <v>9422</v>
      </c>
      <c r="B7818" s="150" t="s">
        <v>34531</v>
      </c>
      <c r="C7818" s="150" t="s">
        <v>19507</v>
      </c>
      <c r="F7818" s="150" t="s">
        <v>503</v>
      </c>
    </row>
    <row r="7819" spans="1:6" x14ac:dyDescent="0.15">
      <c r="A7819" s="150" t="s">
        <v>9423</v>
      </c>
      <c r="B7819" s="150" t="s">
        <v>34532</v>
      </c>
      <c r="C7819" s="150" t="s">
        <v>19508</v>
      </c>
      <c r="F7819" s="150" t="s">
        <v>503</v>
      </c>
    </row>
    <row r="7820" spans="1:6" x14ac:dyDescent="0.15">
      <c r="A7820" s="150" t="s">
        <v>9424</v>
      </c>
      <c r="B7820" s="150" t="s">
        <v>34533</v>
      </c>
      <c r="C7820" s="150" t="s">
        <v>19509</v>
      </c>
      <c r="D7820" s="150">
        <v>0</v>
      </c>
      <c r="E7820" s="150">
        <v>0</v>
      </c>
      <c r="F7820" s="150" t="s">
        <v>34534</v>
      </c>
    </row>
    <row r="7821" spans="1:6" x14ac:dyDescent="0.15">
      <c r="A7821" s="150" t="s">
        <v>9425</v>
      </c>
      <c r="B7821" s="150" t="s">
        <v>34535</v>
      </c>
      <c r="C7821" s="150" t="s">
        <v>13385</v>
      </c>
      <c r="D7821" s="150">
        <v>65781261</v>
      </c>
      <c r="E7821" s="150">
        <v>74768377</v>
      </c>
      <c r="F7821" s="150" t="s">
        <v>30894</v>
      </c>
    </row>
    <row r="7822" spans="1:6" x14ac:dyDescent="0.15">
      <c r="A7822" s="150" t="s">
        <v>9426</v>
      </c>
      <c r="B7822" s="150" t="s">
        <v>34536</v>
      </c>
      <c r="F7822" s="150" t="s">
        <v>503</v>
      </c>
    </row>
    <row r="7823" spans="1:6" x14ac:dyDescent="0.15">
      <c r="A7823" s="150" t="s">
        <v>9427</v>
      </c>
      <c r="B7823" s="150" t="s">
        <v>34537</v>
      </c>
      <c r="C7823" s="150" t="s">
        <v>17304</v>
      </c>
      <c r="D7823" s="150">
        <v>750000</v>
      </c>
      <c r="E7823" s="150">
        <v>847080</v>
      </c>
      <c r="F7823" s="150" t="s">
        <v>26662</v>
      </c>
    </row>
    <row r="7824" spans="1:6" x14ac:dyDescent="0.15">
      <c r="A7824" s="150" t="s">
        <v>9428</v>
      </c>
      <c r="B7824" s="150" t="s">
        <v>34538</v>
      </c>
      <c r="F7824" s="150" t="s">
        <v>503</v>
      </c>
    </row>
    <row r="7825" spans="1:6" x14ac:dyDescent="0.15">
      <c r="A7825" s="150" t="s">
        <v>9429</v>
      </c>
      <c r="B7825" s="150" t="s">
        <v>34539</v>
      </c>
      <c r="F7825" s="150" t="s">
        <v>503</v>
      </c>
    </row>
    <row r="7826" spans="1:6" x14ac:dyDescent="0.15">
      <c r="A7826" s="150" t="s">
        <v>9430</v>
      </c>
      <c r="B7826" s="150" t="s">
        <v>34540</v>
      </c>
      <c r="C7826" s="150" t="s">
        <v>19510</v>
      </c>
      <c r="D7826" s="150">
        <v>367060</v>
      </c>
      <c r="E7826" s="150">
        <v>403000</v>
      </c>
      <c r="F7826" s="150" t="s">
        <v>22067</v>
      </c>
    </row>
    <row r="7827" spans="1:6" x14ac:dyDescent="0.15">
      <c r="A7827" s="150" t="s">
        <v>9431</v>
      </c>
      <c r="B7827" s="150" t="s">
        <v>34541</v>
      </c>
      <c r="C7827" s="150" t="s">
        <v>19511</v>
      </c>
      <c r="F7827" s="150" t="s">
        <v>503</v>
      </c>
    </row>
    <row r="7828" spans="1:6" x14ac:dyDescent="0.15">
      <c r="A7828" s="150" t="s">
        <v>9432</v>
      </c>
      <c r="B7828" s="150" t="s">
        <v>34542</v>
      </c>
      <c r="F7828" s="150" t="s">
        <v>503</v>
      </c>
    </row>
    <row r="7829" spans="1:6" x14ac:dyDescent="0.15">
      <c r="A7829" s="150" t="s">
        <v>9433</v>
      </c>
      <c r="B7829" s="150" t="s">
        <v>34543</v>
      </c>
      <c r="C7829" s="150" t="s">
        <v>19512</v>
      </c>
      <c r="F7829" s="150" t="s">
        <v>503</v>
      </c>
    </row>
    <row r="7830" spans="1:6" x14ac:dyDescent="0.15">
      <c r="A7830" s="150" t="s">
        <v>9434</v>
      </c>
      <c r="B7830" s="150" t="s">
        <v>34544</v>
      </c>
      <c r="C7830" s="150" t="s">
        <v>19513</v>
      </c>
      <c r="F7830" s="150" t="s">
        <v>503</v>
      </c>
    </row>
    <row r="7831" spans="1:6" x14ac:dyDescent="0.15">
      <c r="A7831" s="150" t="s">
        <v>9435</v>
      </c>
      <c r="B7831" s="150" t="s">
        <v>34545</v>
      </c>
      <c r="C7831" s="150" t="s">
        <v>19514</v>
      </c>
      <c r="D7831" s="150">
        <v>42380000</v>
      </c>
      <c r="E7831" s="150">
        <v>63485000</v>
      </c>
      <c r="F7831" s="150" t="s">
        <v>26491</v>
      </c>
    </row>
    <row r="7832" spans="1:6" x14ac:dyDescent="0.15">
      <c r="A7832" s="150" t="s">
        <v>9436</v>
      </c>
      <c r="B7832" s="150" t="s">
        <v>34546</v>
      </c>
      <c r="C7832" s="150" t="s">
        <v>19515</v>
      </c>
      <c r="F7832" s="150" t="s">
        <v>503</v>
      </c>
    </row>
    <row r="7833" spans="1:6" x14ac:dyDescent="0.15">
      <c r="A7833" s="150" t="s">
        <v>9437</v>
      </c>
      <c r="B7833" s="150" t="s">
        <v>34547</v>
      </c>
      <c r="C7833" s="150" t="s">
        <v>19516</v>
      </c>
      <c r="D7833" s="150">
        <v>206000</v>
      </c>
      <c r="E7833" s="150">
        <v>213800</v>
      </c>
      <c r="F7833" s="150" t="s">
        <v>24529</v>
      </c>
    </row>
    <row r="7834" spans="1:6" x14ac:dyDescent="0.15">
      <c r="A7834" s="150" t="s">
        <v>9438</v>
      </c>
      <c r="B7834" s="150" t="s">
        <v>34548</v>
      </c>
      <c r="C7834" s="150" t="s">
        <v>19517</v>
      </c>
      <c r="D7834" s="150">
        <v>0</v>
      </c>
      <c r="E7834" s="150">
        <v>0</v>
      </c>
      <c r="F7834" s="150" t="s">
        <v>22079</v>
      </c>
    </row>
    <row r="7835" spans="1:6" x14ac:dyDescent="0.15">
      <c r="A7835" s="150" t="s">
        <v>9439</v>
      </c>
      <c r="B7835" s="150" t="s">
        <v>34549</v>
      </c>
      <c r="C7835" s="150" t="s">
        <v>19518</v>
      </c>
      <c r="F7835" s="150" t="s">
        <v>503</v>
      </c>
    </row>
    <row r="7836" spans="1:6" x14ac:dyDescent="0.15">
      <c r="A7836" s="150" t="s">
        <v>9440</v>
      </c>
      <c r="B7836" s="150" t="s">
        <v>34550</v>
      </c>
      <c r="C7836" s="150" t="s">
        <v>19519</v>
      </c>
      <c r="D7836" s="150">
        <v>950000</v>
      </c>
      <c r="E7836" s="150">
        <v>1200000</v>
      </c>
      <c r="F7836" s="150" t="s">
        <v>30755</v>
      </c>
    </row>
    <row r="7837" spans="1:6" x14ac:dyDescent="0.15">
      <c r="A7837" s="150" t="s">
        <v>9441</v>
      </c>
      <c r="B7837" s="150" t="s">
        <v>34551</v>
      </c>
      <c r="C7837" s="150" t="s">
        <v>19520</v>
      </c>
      <c r="D7837" s="150">
        <v>40000</v>
      </c>
      <c r="E7837" s="150">
        <v>74000</v>
      </c>
      <c r="F7837" s="150" t="s">
        <v>24498</v>
      </c>
    </row>
    <row r="7838" spans="1:6" x14ac:dyDescent="0.15">
      <c r="A7838" s="150" t="s">
        <v>9442</v>
      </c>
      <c r="B7838" s="150" t="s">
        <v>34552</v>
      </c>
      <c r="C7838" s="150" t="s">
        <v>19521</v>
      </c>
      <c r="D7838" s="150">
        <v>138840</v>
      </c>
      <c r="E7838" s="150">
        <v>143400</v>
      </c>
      <c r="F7838" s="150" t="s">
        <v>22052</v>
      </c>
    </row>
    <row r="7839" spans="1:6" x14ac:dyDescent="0.15">
      <c r="A7839" s="150" t="s">
        <v>9443</v>
      </c>
      <c r="B7839" s="150" t="s">
        <v>34553</v>
      </c>
      <c r="C7839" s="150" t="s">
        <v>19522</v>
      </c>
      <c r="D7839" s="150">
        <v>92912</v>
      </c>
      <c r="E7839" s="150">
        <v>237687</v>
      </c>
      <c r="F7839" s="150" t="s">
        <v>30807</v>
      </c>
    </row>
    <row r="7840" spans="1:6" x14ac:dyDescent="0.15">
      <c r="A7840" s="150" t="s">
        <v>9444</v>
      </c>
      <c r="B7840" s="150" t="s">
        <v>34554</v>
      </c>
      <c r="C7840" s="150" t="s">
        <v>19523</v>
      </c>
      <c r="D7840" s="150">
        <v>72600</v>
      </c>
      <c r="E7840" s="150">
        <v>88400</v>
      </c>
      <c r="F7840" s="150" t="s">
        <v>34555</v>
      </c>
    </row>
    <row r="7841" spans="1:6" x14ac:dyDescent="0.15">
      <c r="A7841" s="150" t="s">
        <v>9445</v>
      </c>
      <c r="B7841" s="150" t="s">
        <v>34556</v>
      </c>
      <c r="F7841" s="150" t="s">
        <v>503</v>
      </c>
    </row>
    <row r="7842" spans="1:6" x14ac:dyDescent="0.15">
      <c r="A7842" s="150" t="s">
        <v>9446</v>
      </c>
      <c r="B7842" s="150" t="s">
        <v>34557</v>
      </c>
      <c r="C7842" s="150" t="s">
        <v>19524</v>
      </c>
      <c r="D7842" s="150">
        <v>2900000</v>
      </c>
      <c r="E7842" s="150">
        <v>300000</v>
      </c>
      <c r="F7842" s="150" t="s">
        <v>29488</v>
      </c>
    </row>
    <row r="7843" spans="1:6" x14ac:dyDescent="0.15">
      <c r="A7843" s="150" t="s">
        <v>9447</v>
      </c>
      <c r="B7843" s="150" t="s">
        <v>34558</v>
      </c>
      <c r="C7843" s="150" t="s">
        <v>12477</v>
      </c>
      <c r="D7843" s="150">
        <v>30999800</v>
      </c>
      <c r="E7843" s="150">
        <v>43768800</v>
      </c>
      <c r="F7843" s="150" t="s">
        <v>22175</v>
      </c>
    </row>
    <row r="7844" spans="1:6" x14ac:dyDescent="0.15">
      <c r="A7844" s="150" t="s">
        <v>9448</v>
      </c>
      <c r="B7844" s="150" t="s">
        <v>34559</v>
      </c>
      <c r="F7844" s="150" t="s">
        <v>503</v>
      </c>
    </row>
    <row r="7845" spans="1:6" x14ac:dyDescent="0.15">
      <c r="A7845" s="150" t="s">
        <v>9449</v>
      </c>
      <c r="B7845" s="150" t="s">
        <v>34560</v>
      </c>
      <c r="F7845" s="150" t="s">
        <v>503</v>
      </c>
    </row>
    <row r="7846" spans="1:6" x14ac:dyDescent="0.15">
      <c r="A7846" s="150" t="s">
        <v>9450</v>
      </c>
      <c r="B7846" s="150" t="s">
        <v>34561</v>
      </c>
      <c r="F7846" s="150" t="s">
        <v>503</v>
      </c>
    </row>
    <row r="7847" spans="1:6" x14ac:dyDescent="0.15">
      <c r="A7847" s="150" t="s">
        <v>9451</v>
      </c>
      <c r="B7847" s="150" t="s">
        <v>34562</v>
      </c>
      <c r="C7847" s="150" t="s">
        <v>19525</v>
      </c>
      <c r="D7847" s="150">
        <v>37420000000</v>
      </c>
      <c r="E7847" s="150">
        <v>45075000000</v>
      </c>
      <c r="F7847" s="150" t="s">
        <v>22082</v>
      </c>
    </row>
    <row r="7848" spans="1:6" x14ac:dyDescent="0.15">
      <c r="A7848" s="150" t="s">
        <v>9452</v>
      </c>
      <c r="B7848" s="150" t="s">
        <v>34563</v>
      </c>
      <c r="C7848" s="150" t="s">
        <v>19526</v>
      </c>
      <c r="D7848" s="150">
        <v>6669000</v>
      </c>
      <c r="E7848" s="150">
        <v>7410000</v>
      </c>
      <c r="F7848" s="150" t="s">
        <v>34564</v>
      </c>
    </row>
    <row r="7849" spans="1:6" x14ac:dyDescent="0.15">
      <c r="A7849" s="150" t="s">
        <v>9453</v>
      </c>
      <c r="B7849" s="150" t="s">
        <v>34565</v>
      </c>
      <c r="C7849" s="150" t="s">
        <v>19527</v>
      </c>
      <c r="D7849" s="150">
        <v>211000</v>
      </c>
      <c r="E7849" s="150">
        <v>170000</v>
      </c>
      <c r="F7849" s="150" t="s">
        <v>18774</v>
      </c>
    </row>
    <row r="7850" spans="1:6" x14ac:dyDescent="0.15">
      <c r="A7850" s="150" t="s">
        <v>9454</v>
      </c>
      <c r="B7850" s="150" t="s">
        <v>34566</v>
      </c>
      <c r="C7850" s="150" t="s">
        <v>19528</v>
      </c>
      <c r="D7850" s="150">
        <v>810000</v>
      </c>
      <c r="E7850" s="150">
        <v>830000</v>
      </c>
      <c r="F7850" s="150" t="s">
        <v>18774</v>
      </c>
    </row>
    <row r="7851" spans="1:6" x14ac:dyDescent="0.15">
      <c r="A7851" s="150" t="s">
        <v>9455</v>
      </c>
      <c r="B7851" s="150" t="s">
        <v>34567</v>
      </c>
      <c r="C7851" s="150" t="s">
        <v>19529</v>
      </c>
      <c r="F7851" s="150" t="s">
        <v>503</v>
      </c>
    </row>
    <row r="7852" spans="1:6" x14ac:dyDescent="0.15">
      <c r="A7852" s="150" t="s">
        <v>9456</v>
      </c>
      <c r="B7852" s="150" t="s">
        <v>34568</v>
      </c>
      <c r="C7852" s="150" t="s">
        <v>19530</v>
      </c>
      <c r="D7852" s="150">
        <v>0</v>
      </c>
      <c r="E7852" s="150">
        <v>0</v>
      </c>
      <c r="F7852" s="150" t="s">
        <v>26491</v>
      </c>
    </row>
    <row r="7853" spans="1:6" x14ac:dyDescent="0.15">
      <c r="A7853" s="150" t="s">
        <v>9457</v>
      </c>
      <c r="B7853" s="150" t="s">
        <v>34569</v>
      </c>
      <c r="C7853" s="150" t="s">
        <v>19531</v>
      </c>
      <c r="F7853" s="150" t="s">
        <v>503</v>
      </c>
    </row>
    <row r="7854" spans="1:6" x14ac:dyDescent="0.15">
      <c r="A7854" s="150" t="s">
        <v>9458</v>
      </c>
      <c r="B7854" s="150" t="s">
        <v>34570</v>
      </c>
      <c r="C7854" s="150" t="s">
        <v>19532</v>
      </c>
      <c r="D7854" s="150">
        <v>580851</v>
      </c>
      <c r="E7854" s="150">
        <v>351076</v>
      </c>
      <c r="F7854" s="150" t="s">
        <v>22078</v>
      </c>
    </row>
    <row r="7855" spans="1:6" x14ac:dyDescent="0.15">
      <c r="A7855" s="150" t="s">
        <v>9459</v>
      </c>
      <c r="B7855" s="150" t="s">
        <v>34571</v>
      </c>
      <c r="F7855" s="150" t="s">
        <v>503</v>
      </c>
    </row>
    <row r="7856" spans="1:6" x14ac:dyDescent="0.15">
      <c r="A7856" s="150" t="s">
        <v>9460</v>
      </c>
      <c r="B7856" s="150" t="s">
        <v>34572</v>
      </c>
      <c r="C7856" s="150" t="s">
        <v>19533</v>
      </c>
      <c r="D7856" s="150">
        <v>90000000</v>
      </c>
      <c r="E7856" s="150">
        <v>100000000</v>
      </c>
      <c r="F7856" s="150" t="s">
        <v>34573</v>
      </c>
    </row>
    <row r="7857" spans="1:6" x14ac:dyDescent="0.15">
      <c r="A7857" s="150" t="s">
        <v>9461</v>
      </c>
      <c r="B7857" s="150" t="s">
        <v>34574</v>
      </c>
      <c r="F7857" s="150" t="s">
        <v>503</v>
      </c>
    </row>
    <row r="7858" spans="1:6" x14ac:dyDescent="0.15">
      <c r="A7858" s="150" t="s">
        <v>9462</v>
      </c>
      <c r="B7858" s="150" t="s">
        <v>34575</v>
      </c>
      <c r="F7858" s="150" t="s">
        <v>503</v>
      </c>
    </row>
    <row r="7859" spans="1:6" x14ac:dyDescent="0.15">
      <c r="A7859" s="150" t="s">
        <v>9463</v>
      </c>
      <c r="B7859" s="150" t="s">
        <v>34576</v>
      </c>
      <c r="F7859" s="150" t="s">
        <v>503</v>
      </c>
    </row>
    <row r="7860" spans="1:6" x14ac:dyDescent="0.15">
      <c r="A7860" s="150" t="s">
        <v>9464</v>
      </c>
      <c r="B7860" s="150" t="s">
        <v>34577</v>
      </c>
      <c r="F7860" s="150" t="s">
        <v>503</v>
      </c>
    </row>
    <row r="7861" spans="1:6" x14ac:dyDescent="0.15">
      <c r="A7861" s="150" t="s">
        <v>9465</v>
      </c>
      <c r="B7861" s="150" t="s">
        <v>34578</v>
      </c>
      <c r="C7861" s="150" t="s">
        <v>16308</v>
      </c>
      <c r="F7861" s="150" t="s">
        <v>503</v>
      </c>
    </row>
    <row r="7862" spans="1:6" x14ac:dyDescent="0.15">
      <c r="A7862" s="150" t="s">
        <v>9466</v>
      </c>
      <c r="B7862" s="150" t="s">
        <v>34579</v>
      </c>
      <c r="C7862" s="150" t="s">
        <v>19534</v>
      </c>
      <c r="D7862" s="150">
        <v>717508000</v>
      </c>
      <c r="E7862" s="150">
        <v>828745000</v>
      </c>
      <c r="F7862" s="150" t="s">
        <v>22098</v>
      </c>
    </row>
    <row r="7863" spans="1:6" x14ac:dyDescent="0.15">
      <c r="A7863" s="150" t="s">
        <v>9467</v>
      </c>
      <c r="B7863" s="150" t="s">
        <v>34580</v>
      </c>
      <c r="C7863" s="150" t="s">
        <v>19535</v>
      </c>
      <c r="D7863" s="150">
        <v>34640750</v>
      </c>
      <c r="E7863" s="150">
        <v>52708000</v>
      </c>
      <c r="F7863" s="150" t="s">
        <v>22060</v>
      </c>
    </row>
    <row r="7864" spans="1:6" x14ac:dyDescent="0.15">
      <c r="A7864" s="150" t="s">
        <v>9468</v>
      </c>
      <c r="B7864" s="150" t="s">
        <v>34581</v>
      </c>
      <c r="F7864" s="150" t="s">
        <v>503</v>
      </c>
    </row>
    <row r="7865" spans="1:6" x14ac:dyDescent="0.15">
      <c r="A7865" s="150" t="s">
        <v>9469</v>
      </c>
      <c r="B7865" s="150" t="s">
        <v>34582</v>
      </c>
      <c r="C7865" s="150" t="s">
        <v>19536</v>
      </c>
      <c r="D7865" s="150">
        <v>320000</v>
      </c>
      <c r="E7865" s="150">
        <v>336000</v>
      </c>
      <c r="F7865" s="150" t="s">
        <v>24498</v>
      </c>
    </row>
    <row r="7866" spans="1:6" x14ac:dyDescent="0.15">
      <c r="A7866" s="150" t="s">
        <v>9470</v>
      </c>
      <c r="B7866" s="150" t="s">
        <v>34583</v>
      </c>
      <c r="C7866" s="150" t="s">
        <v>19537</v>
      </c>
      <c r="F7866" s="150" t="s">
        <v>503</v>
      </c>
    </row>
    <row r="7867" spans="1:6" x14ac:dyDescent="0.15">
      <c r="A7867" s="150" t="s">
        <v>9471</v>
      </c>
      <c r="B7867" s="150" t="s">
        <v>34584</v>
      </c>
      <c r="C7867" s="150" t="s">
        <v>19538</v>
      </c>
      <c r="D7867" s="150">
        <v>1200000000</v>
      </c>
      <c r="E7867" s="150">
        <v>1539000000</v>
      </c>
      <c r="F7867" s="150" t="s">
        <v>27715</v>
      </c>
    </row>
    <row r="7868" spans="1:6" x14ac:dyDescent="0.15">
      <c r="A7868" s="150" t="s">
        <v>9472</v>
      </c>
      <c r="B7868" s="150" t="s">
        <v>34585</v>
      </c>
      <c r="C7868" s="150" t="s">
        <v>19306</v>
      </c>
      <c r="F7868" s="150" t="s">
        <v>503</v>
      </c>
    </row>
    <row r="7869" spans="1:6" x14ac:dyDescent="0.15">
      <c r="A7869" s="150" t="s">
        <v>9473</v>
      </c>
      <c r="B7869" s="150" t="s">
        <v>34586</v>
      </c>
      <c r="C7869" s="150" t="s">
        <v>12546</v>
      </c>
      <c r="F7869" s="150" t="s">
        <v>503</v>
      </c>
    </row>
    <row r="7870" spans="1:6" x14ac:dyDescent="0.15">
      <c r="A7870" s="150" t="s">
        <v>9474</v>
      </c>
      <c r="B7870" s="150" t="s">
        <v>34587</v>
      </c>
      <c r="C7870" s="150" t="s">
        <v>19539</v>
      </c>
      <c r="D7870" s="150">
        <v>40300</v>
      </c>
      <c r="E7870" s="150">
        <v>18750</v>
      </c>
      <c r="F7870" s="150" t="s">
        <v>22136</v>
      </c>
    </row>
    <row r="7871" spans="1:6" x14ac:dyDescent="0.15">
      <c r="A7871" s="150" t="s">
        <v>9475</v>
      </c>
      <c r="B7871" s="150" t="s">
        <v>34588</v>
      </c>
      <c r="C7871" s="150" t="s">
        <v>19540</v>
      </c>
      <c r="D7871" s="150">
        <v>8496000</v>
      </c>
      <c r="E7871" s="150">
        <v>11358000</v>
      </c>
      <c r="F7871" s="150" t="s">
        <v>28576</v>
      </c>
    </row>
    <row r="7872" spans="1:6" x14ac:dyDescent="0.15">
      <c r="A7872" s="150" t="s">
        <v>9476</v>
      </c>
      <c r="B7872" s="150" t="s">
        <v>34589</v>
      </c>
      <c r="F7872" s="150" t="s">
        <v>503</v>
      </c>
    </row>
    <row r="7873" spans="1:6" x14ac:dyDescent="0.15">
      <c r="A7873" s="150" t="s">
        <v>9477</v>
      </c>
      <c r="B7873" s="150" t="s">
        <v>34590</v>
      </c>
      <c r="C7873" s="150" t="s">
        <v>15170</v>
      </c>
      <c r="D7873" s="150">
        <v>514300</v>
      </c>
      <c r="E7873" s="150">
        <v>578375</v>
      </c>
      <c r="F7873" s="150" t="s">
        <v>22154</v>
      </c>
    </row>
    <row r="7874" spans="1:6" x14ac:dyDescent="0.15">
      <c r="A7874" s="150" t="s">
        <v>9478</v>
      </c>
      <c r="B7874" s="150" t="s">
        <v>34591</v>
      </c>
      <c r="C7874" s="150" t="s">
        <v>19541</v>
      </c>
      <c r="D7874" s="150">
        <v>136031000</v>
      </c>
      <c r="E7874" s="150">
        <v>139227000</v>
      </c>
      <c r="F7874" s="150" t="s">
        <v>22065</v>
      </c>
    </row>
    <row r="7875" spans="1:6" x14ac:dyDescent="0.15">
      <c r="A7875" s="150" t="s">
        <v>9479</v>
      </c>
      <c r="B7875" s="150" t="s">
        <v>34592</v>
      </c>
      <c r="F7875" s="150" t="s">
        <v>503</v>
      </c>
    </row>
    <row r="7876" spans="1:6" x14ac:dyDescent="0.15">
      <c r="A7876" s="150" t="s">
        <v>9480</v>
      </c>
      <c r="B7876" s="150" t="s">
        <v>34593</v>
      </c>
      <c r="C7876" s="150" t="s">
        <v>15359</v>
      </c>
      <c r="D7876" s="150">
        <v>88395000</v>
      </c>
      <c r="E7876" s="150">
        <v>130777000</v>
      </c>
      <c r="F7876" s="150" t="s">
        <v>21896</v>
      </c>
    </row>
    <row r="7877" spans="1:6" x14ac:dyDescent="0.15">
      <c r="A7877" s="150" t="s">
        <v>9481</v>
      </c>
      <c r="B7877" s="150" t="s">
        <v>34594</v>
      </c>
      <c r="C7877" s="150" t="s">
        <v>16206</v>
      </c>
      <c r="D7877" s="150">
        <v>88000</v>
      </c>
      <c r="E7877" s="150">
        <v>87000</v>
      </c>
      <c r="F7877" s="150" t="s">
        <v>18774</v>
      </c>
    </row>
    <row r="7878" spans="1:6" x14ac:dyDescent="0.15">
      <c r="A7878" s="150" t="s">
        <v>9482</v>
      </c>
      <c r="B7878" s="150" t="s">
        <v>34595</v>
      </c>
      <c r="C7878" s="150" t="s">
        <v>19542</v>
      </c>
      <c r="D7878" s="150">
        <v>9595380500</v>
      </c>
      <c r="E7878" s="150">
        <v>9850611500</v>
      </c>
      <c r="F7878" s="150" t="s">
        <v>22082</v>
      </c>
    </row>
    <row r="7879" spans="1:6" x14ac:dyDescent="0.15">
      <c r="A7879" s="150" t="s">
        <v>9483</v>
      </c>
      <c r="B7879" s="150" t="s">
        <v>34596</v>
      </c>
      <c r="F7879" s="150" t="s">
        <v>503</v>
      </c>
    </row>
    <row r="7880" spans="1:6" x14ac:dyDescent="0.15">
      <c r="A7880" s="150" t="s">
        <v>9484</v>
      </c>
      <c r="B7880" s="150" t="s">
        <v>34597</v>
      </c>
      <c r="F7880" s="150" t="s">
        <v>503</v>
      </c>
    </row>
    <row r="7881" spans="1:6" x14ac:dyDescent="0.15">
      <c r="A7881" s="150" t="s">
        <v>9485</v>
      </c>
      <c r="B7881" s="150" t="s">
        <v>34598</v>
      </c>
      <c r="C7881" s="150" t="s">
        <v>19543</v>
      </c>
      <c r="F7881" s="150" t="s">
        <v>503</v>
      </c>
    </row>
    <row r="7882" spans="1:6" x14ac:dyDescent="0.15">
      <c r="A7882" s="150" t="s">
        <v>9486</v>
      </c>
      <c r="B7882" s="150" t="s">
        <v>34599</v>
      </c>
      <c r="C7882" s="150" t="s">
        <v>19544</v>
      </c>
      <c r="D7882" s="150">
        <v>3359530</v>
      </c>
      <c r="E7882" s="150">
        <v>6431586</v>
      </c>
      <c r="F7882" s="150" t="s">
        <v>24478</v>
      </c>
    </row>
    <row r="7883" spans="1:6" x14ac:dyDescent="0.15">
      <c r="A7883" s="150" t="s">
        <v>9487</v>
      </c>
      <c r="B7883" s="150" t="s">
        <v>34522</v>
      </c>
      <c r="C7883" s="150" t="s">
        <v>19545</v>
      </c>
      <c r="F7883" s="150" t="s">
        <v>503</v>
      </c>
    </row>
    <row r="7884" spans="1:6" x14ac:dyDescent="0.15">
      <c r="A7884" s="150" t="s">
        <v>9488</v>
      </c>
      <c r="B7884" s="150" t="s">
        <v>16457</v>
      </c>
      <c r="C7884" s="150" t="s">
        <v>19546</v>
      </c>
      <c r="D7884" s="150">
        <v>27100000</v>
      </c>
      <c r="E7884" s="150">
        <v>8400000</v>
      </c>
      <c r="F7884" s="150" t="s">
        <v>22098</v>
      </c>
    </row>
    <row r="7885" spans="1:6" x14ac:dyDescent="0.15">
      <c r="A7885" s="150" t="s">
        <v>9489</v>
      </c>
      <c r="B7885" s="150" t="s">
        <v>34600</v>
      </c>
      <c r="F7885" s="150" t="s">
        <v>503</v>
      </c>
    </row>
    <row r="7886" spans="1:6" x14ac:dyDescent="0.15">
      <c r="A7886" s="150" t="s">
        <v>9490</v>
      </c>
      <c r="B7886" s="150" t="s">
        <v>34601</v>
      </c>
      <c r="F7886" s="150" t="s">
        <v>503</v>
      </c>
    </row>
    <row r="7887" spans="1:6" x14ac:dyDescent="0.15">
      <c r="A7887" s="150" t="s">
        <v>9491</v>
      </c>
      <c r="B7887" s="150" t="s">
        <v>34602</v>
      </c>
      <c r="F7887" s="150" t="s">
        <v>503</v>
      </c>
    </row>
    <row r="7888" spans="1:6" x14ac:dyDescent="0.15">
      <c r="A7888" s="150" t="s">
        <v>9492</v>
      </c>
      <c r="B7888" s="150" t="s">
        <v>34603</v>
      </c>
      <c r="C7888" s="150" t="s">
        <v>19547</v>
      </c>
      <c r="D7888" s="150">
        <v>2580000</v>
      </c>
      <c r="E7888" s="150">
        <v>2670000</v>
      </c>
      <c r="F7888" s="150" t="s">
        <v>22078</v>
      </c>
    </row>
    <row r="7889" spans="1:6" x14ac:dyDescent="0.15">
      <c r="A7889" s="150" t="s">
        <v>9493</v>
      </c>
      <c r="B7889" s="150" t="s">
        <v>34604</v>
      </c>
      <c r="C7889" s="150" t="s">
        <v>19548</v>
      </c>
      <c r="D7889" s="150">
        <v>0</v>
      </c>
      <c r="E7889" s="150">
        <v>0</v>
      </c>
      <c r="F7889" s="150" t="s">
        <v>22140</v>
      </c>
    </row>
    <row r="7890" spans="1:6" x14ac:dyDescent="0.15">
      <c r="A7890" s="150" t="s">
        <v>9494</v>
      </c>
      <c r="B7890" s="150" t="s">
        <v>34605</v>
      </c>
      <c r="F7890" s="150" t="s">
        <v>503</v>
      </c>
    </row>
    <row r="7891" spans="1:6" x14ac:dyDescent="0.15">
      <c r="A7891" s="150" t="s">
        <v>9495</v>
      </c>
      <c r="B7891" s="150" t="s">
        <v>34606</v>
      </c>
      <c r="C7891" s="150" t="s">
        <v>19549</v>
      </c>
      <c r="F7891" s="150" t="s">
        <v>503</v>
      </c>
    </row>
    <row r="7892" spans="1:6" x14ac:dyDescent="0.15">
      <c r="A7892" s="150" t="s">
        <v>9496</v>
      </c>
      <c r="B7892" s="150" t="s">
        <v>34607</v>
      </c>
      <c r="C7892" s="150" t="s">
        <v>19550</v>
      </c>
      <c r="F7892" s="150" t="s">
        <v>503</v>
      </c>
    </row>
    <row r="7893" spans="1:6" x14ac:dyDescent="0.15">
      <c r="A7893" s="150" t="s">
        <v>9497</v>
      </c>
      <c r="B7893" s="150" t="s">
        <v>34608</v>
      </c>
      <c r="C7893" s="150" t="s">
        <v>19551</v>
      </c>
      <c r="D7893" s="150">
        <v>8000</v>
      </c>
      <c r="E7893" s="150">
        <v>0</v>
      </c>
      <c r="F7893" s="150" t="s">
        <v>34609</v>
      </c>
    </row>
    <row r="7894" spans="1:6" x14ac:dyDescent="0.15">
      <c r="A7894" s="150" t="s">
        <v>9498</v>
      </c>
      <c r="B7894" s="150" t="s">
        <v>34610</v>
      </c>
      <c r="F7894" s="150" t="s">
        <v>503</v>
      </c>
    </row>
    <row r="7895" spans="1:6" x14ac:dyDescent="0.15">
      <c r="A7895" s="150" t="s">
        <v>9499</v>
      </c>
      <c r="B7895" s="150" t="s">
        <v>34611</v>
      </c>
      <c r="C7895" s="150" t="s">
        <v>19552</v>
      </c>
      <c r="D7895" s="150">
        <v>1000000</v>
      </c>
      <c r="E7895" s="150">
        <v>1250000</v>
      </c>
      <c r="F7895" s="150" t="s">
        <v>22049</v>
      </c>
    </row>
    <row r="7896" spans="1:6" x14ac:dyDescent="0.15">
      <c r="A7896" s="150" t="s">
        <v>9500</v>
      </c>
      <c r="B7896" s="150" t="s">
        <v>34612</v>
      </c>
      <c r="C7896" s="150" t="s">
        <v>19553</v>
      </c>
      <c r="D7896" s="150">
        <v>0</v>
      </c>
      <c r="E7896" s="150">
        <v>0</v>
      </c>
      <c r="F7896" s="150" t="s">
        <v>29983</v>
      </c>
    </row>
    <row r="7897" spans="1:6" x14ac:dyDescent="0.15">
      <c r="A7897" s="150" t="s">
        <v>9501</v>
      </c>
      <c r="B7897" s="150" t="s">
        <v>34613</v>
      </c>
      <c r="C7897" s="150" t="s">
        <v>19554</v>
      </c>
      <c r="D7897" s="150">
        <v>0</v>
      </c>
      <c r="E7897" s="150">
        <v>0</v>
      </c>
      <c r="F7897" s="150" t="s">
        <v>34500</v>
      </c>
    </row>
    <row r="7898" spans="1:6" x14ac:dyDescent="0.15">
      <c r="A7898" s="150" t="s">
        <v>9502</v>
      </c>
      <c r="B7898" s="150" t="s">
        <v>34614</v>
      </c>
      <c r="C7898" s="150" t="s">
        <v>19555</v>
      </c>
      <c r="D7898" s="150">
        <v>0</v>
      </c>
      <c r="E7898" s="150">
        <v>0</v>
      </c>
      <c r="F7898" s="150" t="s">
        <v>24478</v>
      </c>
    </row>
    <row r="7899" spans="1:6" x14ac:dyDescent="0.15">
      <c r="A7899" s="150" t="s">
        <v>9503</v>
      </c>
      <c r="B7899" s="150" t="s">
        <v>34615</v>
      </c>
      <c r="D7899" s="150">
        <v>0</v>
      </c>
      <c r="E7899" s="150">
        <v>0</v>
      </c>
      <c r="F7899" s="150" t="s">
        <v>22136</v>
      </c>
    </row>
    <row r="7900" spans="1:6" x14ac:dyDescent="0.15">
      <c r="A7900" s="150" t="s">
        <v>9504</v>
      </c>
      <c r="B7900" s="150" t="s">
        <v>34616</v>
      </c>
      <c r="C7900" s="150" t="s">
        <v>19556</v>
      </c>
      <c r="F7900" s="150" t="s">
        <v>503</v>
      </c>
    </row>
    <row r="7901" spans="1:6" x14ac:dyDescent="0.15">
      <c r="A7901" s="150" t="s">
        <v>9505</v>
      </c>
      <c r="B7901" s="150" t="s">
        <v>34617</v>
      </c>
      <c r="C7901" s="150" t="s">
        <v>19557</v>
      </c>
      <c r="D7901" s="150">
        <v>6500000</v>
      </c>
      <c r="E7901" s="150">
        <v>6500000</v>
      </c>
      <c r="F7901" s="150" t="s">
        <v>22103</v>
      </c>
    </row>
    <row r="7902" spans="1:6" x14ac:dyDescent="0.15">
      <c r="A7902" s="150" t="s">
        <v>9506</v>
      </c>
      <c r="B7902" s="150" t="s">
        <v>34618</v>
      </c>
      <c r="F7902" s="150" t="s">
        <v>503</v>
      </c>
    </row>
    <row r="7903" spans="1:6" x14ac:dyDescent="0.15">
      <c r="A7903" s="150" t="s">
        <v>9507</v>
      </c>
      <c r="B7903" s="150" t="s">
        <v>34619</v>
      </c>
      <c r="C7903" s="150" t="s">
        <v>19558</v>
      </c>
      <c r="D7903" s="150">
        <v>51870873</v>
      </c>
      <c r="E7903" s="150">
        <v>56686739</v>
      </c>
      <c r="F7903" s="150" t="s">
        <v>24478</v>
      </c>
    </row>
    <row r="7904" spans="1:6" x14ac:dyDescent="0.15">
      <c r="A7904" s="150" t="s">
        <v>9508</v>
      </c>
      <c r="B7904" s="150" t="s">
        <v>34620</v>
      </c>
      <c r="F7904" s="150" t="s">
        <v>503</v>
      </c>
    </row>
    <row r="7905" spans="1:6" x14ac:dyDescent="0.15">
      <c r="A7905" s="150" t="s">
        <v>9509</v>
      </c>
      <c r="B7905" s="150" t="s">
        <v>34621</v>
      </c>
      <c r="F7905" s="150" t="s">
        <v>503</v>
      </c>
    </row>
    <row r="7906" spans="1:6" x14ac:dyDescent="0.15">
      <c r="A7906" s="150" t="s">
        <v>9510</v>
      </c>
      <c r="B7906" s="150" t="s">
        <v>34622</v>
      </c>
      <c r="F7906" s="150" t="s">
        <v>503</v>
      </c>
    </row>
    <row r="7907" spans="1:6" x14ac:dyDescent="0.15">
      <c r="A7907" s="150" t="s">
        <v>9511</v>
      </c>
      <c r="B7907" s="150" t="s">
        <v>34623</v>
      </c>
      <c r="F7907" s="150" t="s">
        <v>503</v>
      </c>
    </row>
    <row r="7908" spans="1:6" x14ac:dyDescent="0.15">
      <c r="A7908" s="150" t="s">
        <v>9512</v>
      </c>
      <c r="B7908" s="150" t="s">
        <v>34624</v>
      </c>
      <c r="F7908" s="150" t="s">
        <v>503</v>
      </c>
    </row>
    <row r="7909" spans="1:6" x14ac:dyDescent="0.15">
      <c r="A7909" s="150" t="s">
        <v>9513</v>
      </c>
      <c r="B7909" s="150" t="s">
        <v>34625</v>
      </c>
      <c r="C7909" s="150" t="s">
        <v>19559</v>
      </c>
      <c r="D7909" s="150">
        <v>64160</v>
      </c>
      <c r="E7909" s="150">
        <v>92220</v>
      </c>
      <c r="F7909" s="150" t="s">
        <v>24727</v>
      </c>
    </row>
    <row r="7910" spans="1:6" x14ac:dyDescent="0.15">
      <c r="A7910" s="150" t="s">
        <v>9514</v>
      </c>
      <c r="B7910" s="150" t="s">
        <v>34626</v>
      </c>
      <c r="C7910" s="150" t="s">
        <v>19560</v>
      </c>
      <c r="D7910" s="150">
        <v>413867.67</v>
      </c>
      <c r="E7910" s="150">
        <v>151757.51999999999</v>
      </c>
      <c r="F7910" s="150" t="s">
        <v>18774</v>
      </c>
    </row>
    <row r="7911" spans="1:6" x14ac:dyDescent="0.15">
      <c r="A7911" s="150" t="s">
        <v>9515</v>
      </c>
      <c r="B7911" s="150" t="s">
        <v>34627</v>
      </c>
      <c r="C7911" s="150" t="s">
        <v>19561</v>
      </c>
      <c r="F7911" s="150" t="s">
        <v>503</v>
      </c>
    </row>
    <row r="7912" spans="1:6" x14ac:dyDescent="0.15">
      <c r="A7912" s="150" t="s">
        <v>9516</v>
      </c>
      <c r="B7912" s="150" t="s">
        <v>34628</v>
      </c>
      <c r="F7912" s="150" t="s">
        <v>503</v>
      </c>
    </row>
    <row r="7913" spans="1:6" x14ac:dyDescent="0.15">
      <c r="A7913" s="150" t="s">
        <v>9517</v>
      </c>
      <c r="B7913" s="150" t="s">
        <v>34629</v>
      </c>
      <c r="F7913" s="150" t="s">
        <v>503</v>
      </c>
    </row>
    <row r="7914" spans="1:6" x14ac:dyDescent="0.15">
      <c r="A7914" s="150" t="s">
        <v>9518</v>
      </c>
      <c r="B7914" s="150" t="s">
        <v>34630</v>
      </c>
      <c r="F7914" s="150" t="s">
        <v>503</v>
      </c>
    </row>
    <row r="7915" spans="1:6" x14ac:dyDescent="0.15">
      <c r="A7915" s="150" t="s">
        <v>9519</v>
      </c>
      <c r="B7915" s="150" t="s">
        <v>34631</v>
      </c>
      <c r="C7915" s="150" t="s">
        <v>19480</v>
      </c>
      <c r="D7915" s="150">
        <v>0</v>
      </c>
      <c r="E7915" s="150">
        <v>0</v>
      </c>
      <c r="F7915" s="150" t="s">
        <v>29598</v>
      </c>
    </row>
    <row r="7916" spans="1:6" x14ac:dyDescent="0.15">
      <c r="A7916" s="150" t="s">
        <v>9520</v>
      </c>
      <c r="B7916" s="150" t="s">
        <v>34632</v>
      </c>
      <c r="C7916" s="150" t="s">
        <v>19542</v>
      </c>
      <c r="F7916" s="150" t="s">
        <v>503</v>
      </c>
    </row>
    <row r="7917" spans="1:6" x14ac:dyDescent="0.15">
      <c r="A7917" s="150" t="s">
        <v>9521</v>
      </c>
      <c r="B7917" s="150" t="s">
        <v>34633</v>
      </c>
      <c r="C7917" s="150" t="s">
        <v>19562</v>
      </c>
      <c r="D7917" s="150">
        <v>51500</v>
      </c>
      <c r="E7917" s="150">
        <v>73000</v>
      </c>
      <c r="F7917" s="150" t="s">
        <v>22136</v>
      </c>
    </row>
    <row r="7918" spans="1:6" x14ac:dyDescent="0.15">
      <c r="A7918" s="150" t="s">
        <v>9522</v>
      </c>
      <c r="B7918" s="150" t="s">
        <v>34634</v>
      </c>
      <c r="C7918" s="150" t="s">
        <v>19563</v>
      </c>
      <c r="D7918" s="150">
        <v>100</v>
      </c>
      <c r="E7918" s="150">
        <v>106</v>
      </c>
      <c r="F7918" s="150" t="s">
        <v>22098</v>
      </c>
    </row>
    <row r="7919" spans="1:6" x14ac:dyDescent="0.15">
      <c r="A7919" s="150" t="s">
        <v>9523</v>
      </c>
      <c r="B7919" s="150" t="s">
        <v>34635</v>
      </c>
      <c r="C7919" s="150" t="s">
        <v>19564</v>
      </c>
      <c r="D7919" s="150">
        <v>370000000</v>
      </c>
      <c r="E7919" s="150">
        <v>359000000</v>
      </c>
      <c r="F7919" s="150" t="s">
        <v>22098</v>
      </c>
    </row>
    <row r="7920" spans="1:6" x14ac:dyDescent="0.15">
      <c r="A7920" s="150" t="s">
        <v>9524</v>
      </c>
      <c r="B7920" s="150" t="s">
        <v>34636</v>
      </c>
      <c r="C7920" s="150" t="s">
        <v>12356</v>
      </c>
      <c r="F7920" s="150" t="s">
        <v>503</v>
      </c>
    </row>
    <row r="7921" spans="1:6" x14ac:dyDescent="0.15">
      <c r="A7921" s="150" t="s">
        <v>9525</v>
      </c>
      <c r="B7921" s="150" t="s">
        <v>34637</v>
      </c>
      <c r="F7921" s="150" t="s">
        <v>503</v>
      </c>
    </row>
    <row r="7922" spans="1:6" x14ac:dyDescent="0.15">
      <c r="A7922" s="150" t="s">
        <v>9526</v>
      </c>
      <c r="B7922" s="150" t="s">
        <v>34638</v>
      </c>
      <c r="C7922" s="150" t="s">
        <v>16013</v>
      </c>
      <c r="D7922" s="150">
        <v>1728000</v>
      </c>
      <c r="E7922" s="150">
        <v>1824000</v>
      </c>
      <c r="F7922" s="150" t="s">
        <v>24529</v>
      </c>
    </row>
    <row r="7923" spans="1:6" x14ac:dyDescent="0.15">
      <c r="A7923" s="150" t="s">
        <v>9527</v>
      </c>
      <c r="B7923" s="150" t="s">
        <v>34639</v>
      </c>
      <c r="F7923" s="150" t="s">
        <v>503</v>
      </c>
    </row>
    <row r="7924" spans="1:6" x14ac:dyDescent="0.15">
      <c r="A7924" s="150" t="s">
        <v>9528</v>
      </c>
      <c r="B7924" s="150" t="s">
        <v>34640</v>
      </c>
      <c r="C7924" s="150" t="s">
        <v>19565</v>
      </c>
      <c r="D7924" s="150">
        <v>1600</v>
      </c>
      <c r="E7924" s="150">
        <v>1800</v>
      </c>
      <c r="F7924" s="150" t="s">
        <v>28244</v>
      </c>
    </row>
    <row r="7925" spans="1:6" x14ac:dyDescent="0.15">
      <c r="A7925" s="150" t="s">
        <v>9529</v>
      </c>
      <c r="B7925" s="150" t="s">
        <v>34641</v>
      </c>
      <c r="F7925" s="150" t="s">
        <v>503</v>
      </c>
    </row>
    <row r="7926" spans="1:6" x14ac:dyDescent="0.15">
      <c r="A7926" s="150" t="s">
        <v>9530</v>
      </c>
      <c r="B7926" s="150" t="s">
        <v>34642</v>
      </c>
      <c r="C7926" s="150" t="s">
        <v>19566</v>
      </c>
      <c r="D7926" s="150">
        <v>0</v>
      </c>
      <c r="E7926" s="150">
        <v>0</v>
      </c>
      <c r="F7926" s="150" t="s">
        <v>31230</v>
      </c>
    </row>
    <row r="7927" spans="1:6" x14ac:dyDescent="0.15">
      <c r="A7927" s="150" t="s">
        <v>9531</v>
      </c>
      <c r="B7927" s="150" t="s">
        <v>34643</v>
      </c>
      <c r="C7927" s="150" t="s">
        <v>13332</v>
      </c>
      <c r="D7927" s="150">
        <v>91250000</v>
      </c>
      <c r="E7927" s="150">
        <v>104197200</v>
      </c>
      <c r="F7927" s="150" t="s">
        <v>34644</v>
      </c>
    </row>
    <row r="7928" spans="1:6" x14ac:dyDescent="0.15">
      <c r="A7928" s="150" t="s">
        <v>9532</v>
      </c>
      <c r="B7928" s="150" t="s">
        <v>34645</v>
      </c>
      <c r="C7928" s="150" t="s">
        <v>19568</v>
      </c>
      <c r="D7928" s="150">
        <v>0</v>
      </c>
      <c r="E7928" s="150">
        <v>0</v>
      </c>
      <c r="F7928" s="150" t="s">
        <v>34646</v>
      </c>
    </row>
    <row r="7929" spans="1:6" x14ac:dyDescent="0.15">
      <c r="A7929" s="150" t="s">
        <v>9533</v>
      </c>
      <c r="B7929" s="150" t="s">
        <v>34647</v>
      </c>
      <c r="C7929" s="150" t="s">
        <v>13547</v>
      </c>
      <c r="D7929" s="150">
        <v>30000000</v>
      </c>
      <c r="E7929" s="150">
        <v>33000000</v>
      </c>
      <c r="F7929" s="150" t="s">
        <v>22082</v>
      </c>
    </row>
    <row r="7930" spans="1:6" x14ac:dyDescent="0.15">
      <c r="A7930" s="150" t="s">
        <v>9534</v>
      </c>
      <c r="B7930" s="150" t="s">
        <v>34648</v>
      </c>
      <c r="C7930" s="150" t="s">
        <v>19570</v>
      </c>
      <c r="D7930" s="150">
        <v>320472</v>
      </c>
      <c r="E7930" s="150">
        <v>825275</v>
      </c>
      <c r="F7930" s="150" t="s">
        <v>14062</v>
      </c>
    </row>
    <row r="7931" spans="1:6" x14ac:dyDescent="0.15">
      <c r="A7931" s="150" t="s">
        <v>9535</v>
      </c>
      <c r="B7931" s="150" t="s">
        <v>34649</v>
      </c>
      <c r="C7931" s="150" t="s">
        <v>19571</v>
      </c>
      <c r="F7931" s="150" t="s">
        <v>503</v>
      </c>
    </row>
    <row r="7932" spans="1:6" x14ac:dyDescent="0.15">
      <c r="A7932" s="150" t="s">
        <v>9536</v>
      </c>
      <c r="B7932" s="150" t="s">
        <v>34650</v>
      </c>
      <c r="C7932" s="150" t="s">
        <v>19572</v>
      </c>
      <c r="D7932" s="150">
        <v>16600</v>
      </c>
      <c r="E7932" s="150">
        <v>16185</v>
      </c>
      <c r="F7932" s="150" t="s">
        <v>22060</v>
      </c>
    </row>
    <row r="7933" spans="1:6" x14ac:dyDescent="0.15">
      <c r="A7933" s="150" t="s">
        <v>9537</v>
      </c>
      <c r="B7933" s="150" t="s">
        <v>34651</v>
      </c>
      <c r="C7933" s="150" t="s">
        <v>17508</v>
      </c>
      <c r="F7933" s="150" t="s">
        <v>503</v>
      </c>
    </row>
    <row r="7934" spans="1:6" x14ac:dyDescent="0.15">
      <c r="A7934" s="150" t="s">
        <v>9538</v>
      </c>
      <c r="B7934" s="150" t="s">
        <v>34652</v>
      </c>
      <c r="F7934" s="150" t="s">
        <v>503</v>
      </c>
    </row>
    <row r="7935" spans="1:6" x14ac:dyDescent="0.15">
      <c r="A7935" s="150" t="s">
        <v>9539</v>
      </c>
      <c r="B7935" s="150" t="s">
        <v>34653</v>
      </c>
      <c r="C7935" s="150" t="s">
        <v>16938</v>
      </c>
      <c r="D7935" s="150">
        <v>23680000</v>
      </c>
      <c r="E7935" s="150">
        <v>39470000</v>
      </c>
      <c r="F7935" s="150" t="s">
        <v>27096</v>
      </c>
    </row>
    <row r="7936" spans="1:6" x14ac:dyDescent="0.15">
      <c r="A7936" s="150" t="s">
        <v>9540</v>
      </c>
      <c r="B7936" s="150" t="s">
        <v>34654</v>
      </c>
      <c r="C7936" s="150" t="s">
        <v>19573</v>
      </c>
      <c r="D7936" s="150">
        <v>370800</v>
      </c>
      <c r="E7936" s="150">
        <v>501600</v>
      </c>
      <c r="F7936" s="150" t="s">
        <v>26662</v>
      </c>
    </row>
    <row r="7937" spans="1:6" x14ac:dyDescent="0.15">
      <c r="A7937" s="150" t="s">
        <v>9541</v>
      </c>
      <c r="B7937" s="150" t="s">
        <v>34655</v>
      </c>
      <c r="C7937" s="150" t="s">
        <v>19574</v>
      </c>
      <c r="D7937" s="150">
        <v>0</v>
      </c>
      <c r="E7937" s="150">
        <v>0</v>
      </c>
      <c r="F7937" s="150" t="s">
        <v>24605</v>
      </c>
    </row>
    <row r="7938" spans="1:6" x14ac:dyDescent="0.15">
      <c r="A7938" s="150" t="s">
        <v>9542</v>
      </c>
      <c r="B7938" s="150" t="s">
        <v>34656</v>
      </c>
      <c r="F7938" s="150" t="s">
        <v>503</v>
      </c>
    </row>
    <row r="7939" spans="1:6" x14ac:dyDescent="0.15">
      <c r="A7939" s="150" t="s">
        <v>9543</v>
      </c>
      <c r="B7939" s="150" t="s">
        <v>34657</v>
      </c>
      <c r="F7939" s="150" t="s">
        <v>503</v>
      </c>
    </row>
    <row r="7940" spans="1:6" x14ac:dyDescent="0.15">
      <c r="A7940" s="150" t="s">
        <v>9544</v>
      </c>
      <c r="B7940" s="150" t="s">
        <v>34658</v>
      </c>
      <c r="F7940" s="150" t="s">
        <v>503</v>
      </c>
    </row>
    <row r="7941" spans="1:6" x14ac:dyDescent="0.15">
      <c r="A7941" s="150" t="s">
        <v>9545</v>
      </c>
      <c r="B7941" s="150" t="s">
        <v>34659</v>
      </c>
      <c r="F7941" s="150" t="s">
        <v>503</v>
      </c>
    </row>
    <row r="7942" spans="1:6" x14ac:dyDescent="0.15">
      <c r="A7942" s="150" t="s">
        <v>9546</v>
      </c>
      <c r="B7942" s="150" t="s">
        <v>13360</v>
      </c>
      <c r="C7942" s="150" t="s">
        <v>19575</v>
      </c>
      <c r="F7942" s="150" t="s">
        <v>503</v>
      </c>
    </row>
    <row r="7943" spans="1:6" x14ac:dyDescent="0.15">
      <c r="A7943" s="150" t="s">
        <v>9547</v>
      </c>
      <c r="B7943" s="150" t="s">
        <v>34660</v>
      </c>
      <c r="F7943" s="150" t="s">
        <v>503</v>
      </c>
    </row>
    <row r="7944" spans="1:6" x14ac:dyDescent="0.15">
      <c r="A7944" s="150" t="s">
        <v>9548</v>
      </c>
      <c r="B7944" s="150" t="s">
        <v>34661</v>
      </c>
      <c r="F7944" s="150" t="s">
        <v>503</v>
      </c>
    </row>
    <row r="7945" spans="1:6" x14ac:dyDescent="0.15">
      <c r="A7945" s="150" t="s">
        <v>9549</v>
      </c>
      <c r="B7945" s="150" t="s">
        <v>34662</v>
      </c>
      <c r="F7945" s="150" t="s">
        <v>503</v>
      </c>
    </row>
    <row r="7946" spans="1:6" x14ac:dyDescent="0.15">
      <c r="A7946" s="150" t="s">
        <v>9550</v>
      </c>
      <c r="B7946" s="150" t="s">
        <v>34663</v>
      </c>
      <c r="F7946" s="150" t="s">
        <v>503</v>
      </c>
    </row>
    <row r="7947" spans="1:6" x14ac:dyDescent="0.15">
      <c r="A7947" s="150" t="s">
        <v>9551</v>
      </c>
      <c r="B7947" s="150" t="s">
        <v>34664</v>
      </c>
      <c r="F7947" s="150" t="s">
        <v>503</v>
      </c>
    </row>
    <row r="7948" spans="1:6" x14ac:dyDescent="0.15">
      <c r="A7948" s="150" t="s">
        <v>9552</v>
      </c>
      <c r="B7948" s="150" t="s">
        <v>34665</v>
      </c>
      <c r="C7948" s="150" t="s">
        <v>19576</v>
      </c>
      <c r="D7948" s="150">
        <v>254908000</v>
      </c>
      <c r="E7948" s="150">
        <v>261702000</v>
      </c>
      <c r="F7948" s="150" t="s">
        <v>34666</v>
      </c>
    </row>
    <row r="7949" spans="1:6" x14ac:dyDescent="0.15">
      <c r="A7949" s="150" t="s">
        <v>9553</v>
      </c>
      <c r="B7949" s="150" t="s">
        <v>34667</v>
      </c>
      <c r="C7949" s="150" t="s">
        <v>19577</v>
      </c>
      <c r="F7949" s="150" t="s">
        <v>503</v>
      </c>
    </row>
    <row r="7950" spans="1:6" x14ac:dyDescent="0.15">
      <c r="A7950" s="150" t="s">
        <v>9554</v>
      </c>
      <c r="B7950" s="150" t="s">
        <v>34668</v>
      </c>
      <c r="C7950" s="150" t="s">
        <v>19578</v>
      </c>
      <c r="F7950" s="150" t="s">
        <v>503</v>
      </c>
    </row>
    <row r="7951" spans="1:6" x14ac:dyDescent="0.15">
      <c r="A7951" s="150" t="s">
        <v>9555</v>
      </c>
      <c r="B7951" s="150" t="s">
        <v>34669</v>
      </c>
      <c r="C7951" s="150" t="s">
        <v>19579</v>
      </c>
      <c r="D7951" s="150">
        <v>2120000</v>
      </c>
      <c r="E7951" s="150">
        <v>2100000</v>
      </c>
      <c r="F7951" s="150" t="s">
        <v>22154</v>
      </c>
    </row>
    <row r="7952" spans="1:6" x14ac:dyDescent="0.15">
      <c r="A7952" s="150" t="s">
        <v>9556</v>
      </c>
      <c r="B7952" s="150" t="s">
        <v>34670</v>
      </c>
      <c r="C7952" s="150" t="s">
        <v>19580</v>
      </c>
      <c r="F7952" s="150" t="s">
        <v>503</v>
      </c>
    </row>
    <row r="7953" spans="1:6" x14ac:dyDescent="0.15">
      <c r="A7953" s="150" t="s">
        <v>9557</v>
      </c>
      <c r="B7953" s="150" t="s">
        <v>34671</v>
      </c>
      <c r="C7953" s="150" t="s">
        <v>19581</v>
      </c>
      <c r="D7953" s="150">
        <v>10800000</v>
      </c>
      <c r="E7953" s="150">
        <v>10625700</v>
      </c>
      <c r="F7953" s="150" t="s">
        <v>22052</v>
      </c>
    </row>
    <row r="7954" spans="1:6" x14ac:dyDescent="0.15">
      <c r="A7954" s="150" t="s">
        <v>9558</v>
      </c>
      <c r="B7954" s="150" t="s">
        <v>34672</v>
      </c>
      <c r="C7954" s="150" t="s">
        <v>19582</v>
      </c>
      <c r="F7954" s="150" t="s">
        <v>503</v>
      </c>
    </row>
    <row r="7955" spans="1:6" x14ac:dyDescent="0.15">
      <c r="A7955" s="150" t="s">
        <v>9559</v>
      </c>
      <c r="B7955" s="150" t="s">
        <v>34673</v>
      </c>
      <c r="C7955" s="150" t="s">
        <v>12039</v>
      </c>
      <c r="D7955" s="150">
        <v>0</v>
      </c>
      <c r="E7955" s="150">
        <v>0</v>
      </c>
      <c r="F7955" s="150" t="s">
        <v>22078</v>
      </c>
    </row>
    <row r="7956" spans="1:6" x14ac:dyDescent="0.15">
      <c r="A7956" s="150" t="s">
        <v>9560</v>
      </c>
      <c r="B7956" s="150" t="s">
        <v>34674</v>
      </c>
      <c r="C7956" s="150" t="s">
        <v>19583</v>
      </c>
      <c r="F7956" s="150" t="s">
        <v>503</v>
      </c>
    </row>
    <row r="7957" spans="1:6" x14ac:dyDescent="0.15">
      <c r="A7957" s="150" t="s">
        <v>9561</v>
      </c>
      <c r="B7957" s="150" t="s">
        <v>34675</v>
      </c>
      <c r="C7957" s="150" t="s">
        <v>19584</v>
      </c>
      <c r="D7957" s="150">
        <v>447050000</v>
      </c>
      <c r="E7957" s="150">
        <v>239900000</v>
      </c>
      <c r="F7957" s="150" t="s">
        <v>24581</v>
      </c>
    </row>
    <row r="7958" spans="1:6" x14ac:dyDescent="0.15">
      <c r="A7958" s="150" t="s">
        <v>9562</v>
      </c>
      <c r="B7958" s="150" t="s">
        <v>19174</v>
      </c>
      <c r="C7958" s="150" t="s">
        <v>19585</v>
      </c>
      <c r="D7958" s="150">
        <v>18154</v>
      </c>
      <c r="E7958" s="150">
        <v>11923</v>
      </c>
      <c r="F7958" s="150" t="s">
        <v>34676</v>
      </c>
    </row>
    <row r="7959" spans="1:6" x14ac:dyDescent="0.15">
      <c r="A7959" s="150" t="s">
        <v>9563</v>
      </c>
      <c r="B7959" s="150" t="s">
        <v>34677</v>
      </c>
      <c r="C7959" s="150" t="s">
        <v>19586</v>
      </c>
      <c r="D7959" s="150">
        <v>347700</v>
      </c>
      <c r="E7959" s="150">
        <v>385000</v>
      </c>
      <c r="F7959" s="150" t="s">
        <v>22067</v>
      </c>
    </row>
    <row r="7960" spans="1:6" x14ac:dyDescent="0.15">
      <c r="A7960" s="150" t="s">
        <v>9564</v>
      </c>
      <c r="B7960" s="150" t="s">
        <v>34678</v>
      </c>
      <c r="C7960" s="150" t="s">
        <v>19587</v>
      </c>
      <c r="D7960" s="150">
        <v>2060000000</v>
      </c>
      <c r="E7960" s="150">
        <v>2200000000</v>
      </c>
      <c r="F7960" s="150" t="s">
        <v>34500</v>
      </c>
    </row>
    <row r="7961" spans="1:6" x14ac:dyDescent="0.15">
      <c r="A7961" s="150" t="s">
        <v>9565</v>
      </c>
      <c r="B7961" s="150" t="s">
        <v>34679</v>
      </c>
      <c r="C7961" s="150" t="s">
        <v>19588</v>
      </c>
      <c r="D7961" s="150">
        <v>10200000</v>
      </c>
      <c r="E7961" s="150">
        <v>11668800</v>
      </c>
      <c r="F7961" s="150" t="s">
        <v>28231</v>
      </c>
    </row>
    <row r="7962" spans="1:6" x14ac:dyDescent="0.15">
      <c r="A7962" s="150" t="s">
        <v>9566</v>
      </c>
      <c r="B7962" s="150" t="s">
        <v>34680</v>
      </c>
      <c r="C7962" s="150" t="s">
        <v>19589</v>
      </c>
      <c r="F7962" s="150" t="s">
        <v>503</v>
      </c>
    </row>
    <row r="7963" spans="1:6" x14ac:dyDescent="0.15">
      <c r="A7963" s="150" t="s">
        <v>9567</v>
      </c>
      <c r="B7963" s="150" t="s">
        <v>34681</v>
      </c>
      <c r="F7963" s="150" t="s">
        <v>503</v>
      </c>
    </row>
    <row r="7964" spans="1:6" x14ac:dyDescent="0.15">
      <c r="A7964" s="150" t="s">
        <v>9568</v>
      </c>
      <c r="B7964" s="150" t="s">
        <v>34682</v>
      </c>
      <c r="F7964" s="150" t="s">
        <v>503</v>
      </c>
    </row>
    <row r="7965" spans="1:6" x14ac:dyDescent="0.15">
      <c r="A7965" s="150" t="s">
        <v>9569</v>
      </c>
      <c r="B7965" s="150" t="s">
        <v>34683</v>
      </c>
      <c r="C7965" s="150" t="s">
        <v>19590</v>
      </c>
      <c r="F7965" s="150" t="s">
        <v>503</v>
      </c>
    </row>
    <row r="7966" spans="1:6" x14ac:dyDescent="0.15">
      <c r="A7966" s="150" t="s">
        <v>9570</v>
      </c>
      <c r="B7966" s="150" t="s">
        <v>34684</v>
      </c>
      <c r="C7966" s="150" t="s">
        <v>19591</v>
      </c>
      <c r="D7966" s="150">
        <v>1910</v>
      </c>
      <c r="E7966" s="150">
        <v>1640</v>
      </c>
      <c r="F7966" s="150" t="s">
        <v>24529</v>
      </c>
    </row>
    <row r="7967" spans="1:6" x14ac:dyDescent="0.15">
      <c r="A7967" s="150" t="s">
        <v>9571</v>
      </c>
      <c r="B7967" s="150" t="s">
        <v>34685</v>
      </c>
      <c r="C7967" s="150" t="s">
        <v>15034</v>
      </c>
      <c r="F7967" s="150" t="s">
        <v>503</v>
      </c>
    </row>
    <row r="7968" spans="1:6" x14ac:dyDescent="0.15">
      <c r="A7968" s="150" t="s">
        <v>9572</v>
      </c>
      <c r="B7968" s="150" t="s">
        <v>31662</v>
      </c>
      <c r="C7968" s="150" t="s">
        <v>406</v>
      </c>
      <c r="D7968" s="150">
        <v>20000000</v>
      </c>
      <c r="E7968" s="150">
        <v>41500000</v>
      </c>
      <c r="F7968" s="150" t="s">
        <v>24636</v>
      </c>
    </row>
    <row r="7969" spans="1:6" x14ac:dyDescent="0.15">
      <c r="A7969" s="150" t="s">
        <v>9573</v>
      </c>
      <c r="B7969" s="150" t="s">
        <v>34686</v>
      </c>
      <c r="C7969" s="150" t="s">
        <v>16307</v>
      </c>
      <c r="F7969" s="150" t="s">
        <v>503</v>
      </c>
    </row>
    <row r="7970" spans="1:6" x14ac:dyDescent="0.15">
      <c r="A7970" s="150" t="s">
        <v>9574</v>
      </c>
      <c r="B7970" s="150" t="s">
        <v>34687</v>
      </c>
      <c r="C7970" s="150" t="s">
        <v>12627</v>
      </c>
      <c r="F7970" s="150" t="s">
        <v>503</v>
      </c>
    </row>
    <row r="7971" spans="1:6" x14ac:dyDescent="0.15">
      <c r="A7971" s="150" t="s">
        <v>9575</v>
      </c>
      <c r="B7971" s="150" t="s">
        <v>34688</v>
      </c>
      <c r="C7971" s="150" t="s">
        <v>19592</v>
      </c>
      <c r="D7971" s="150">
        <v>16000000</v>
      </c>
      <c r="E7971" s="150">
        <v>3000000</v>
      </c>
      <c r="F7971" s="150" t="s">
        <v>22051</v>
      </c>
    </row>
    <row r="7972" spans="1:6" x14ac:dyDescent="0.15">
      <c r="A7972" s="150" t="s">
        <v>9576</v>
      </c>
      <c r="B7972" s="150" t="s">
        <v>34689</v>
      </c>
      <c r="C7972" s="150" t="s">
        <v>19593</v>
      </c>
      <c r="D7972" s="150">
        <v>7600</v>
      </c>
      <c r="E7972" s="150">
        <v>19500</v>
      </c>
      <c r="F7972" s="150" t="s">
        <v>22136</v>
      </c>
    </row>
    <row r="7973" spans="1:6" x14ac:dyDescent="0.15">
      <c r="A7973" s="150" t="s">
        <v>9577</v>
      </c>
      <c r="B7973" s="150" t="s">
        <v>34690</v>
      </c>
      <c r="C7973" s="150" t="s">
        <v>19594</v>
      </c>
      <c r="D7973" s="150">
        <v>13662000</v>
      </c>
      <c r="E7973" s="150">
        <v>2646000</v>
      </c>
      <c r="F7973" s="150" t="s">
        <v>34691</v>
      </c>
    </row>
    <row r="7974" spans="1:6" x14ac:dyDescent="0.15">
      <c r="A7974" s="150" t="s">
        <v>9578</v>
      </c>
      <c r="B7974" s="150" t="s">
        <v>33991</v>
      </c>
      <c r="C7974" s="150" t="s">
        <v>12095</v>
      </c>
      <c r="D7974" s="150">
        <v>949457000</v>
      </c>
      <c r="E7974" s="150">
        <v>993096000</v>
      </c>
      <c r="F7974" s="150" t="s">
        <v>22172</v>
      </c>
    </row>
    <row r="7975" spans="1:6" x14ac:dyDescent="0.15">
      <c r="A7975" s="150" t="s">
        <v>9579</v>
      </c>
      <c r="B7975" s="150" t="s">
        <v>34692</v>
      </c>
      <c r="C7975" s="150" t="s">
        <v>19595</v>
      </c>
      <c r="D7975" s="150">
        <v>239986.4</v>
      </c>
      <c r="E7975" s="150">
        <v>262404.2</v>
      </c>
      <c r="F7975" s="150" t="s">
        <v>22110</v>
      </c>
    </row>
    <row r="7976" spans="1:6" x14ac:dyDescent="0.15">
      <c r="A7976" s="150" t="s">
        <v>9580</v>
      </c>
      <c r="B7976" s="150" t="s">
        <v>34693</v>
      </c>
      <c r="C7976" s="150" t="s">
        <v>1712</v>
      </c>
      <c r="D7976" s="150">
        <v>8456.1</v>
      </c>
      <c r="E7976" s="150">
        <v>21622.9</v>
      </c>
      <c r="F7976" s="150" t="s">
        <v>22174</v>
      </c>
    </row>
    <row r="7977" spans="1:6" x14ac:dyDescent="0.15">
      <c r="A7977" s="150" t="s">
        <v>9581</v>
      </c>
      <c r="B7977" s="150" t="s">
        <v>34694</v>
      </c>
      <c r="C7977" s="150" t="s">
        <v>19596</v>
      </c>
      <c r="D7977" s="150">
        <v>993600</v>
      </c>
      <c r="E7977" s="150">
        <v>1564272</v>
      </c>
      <c r="F7977" s="150" t="s">
        <v>22171</v>
      </c>
    </row>
    <row r="7978" spans="1:6" x14ac:dyDescent="0.15">
      <c r="A7978" s="150" t="s">
        <v>9582</v>
      </c>
      <c r="B7978" s="150" t="s">
        <v>34695</v>
      </c>
      <c r="C7978" s="150" t="s">
        <v>19597</v>
      </c>
      <c r="D7978" s="150">
        <v>7632999.9000000004</v>
      </c>
      <c r="E7978" s="150">
        <v>15300000</v>
      </c>
      <c r="F7978" s="150" t="s">
        <v>24477</v>
      </c>
    </row>
    <row r="7979" spans="1:6" x14ac:dyDescent="0.15">
      <c r="A7979" s="150" t="s">
        <v>9583</v>
      </c>
      <c r="B7979" s="150" t="s">
        <v>34696</v>
      </c>
      <c r="C7979" s="150" t="s">
        <v>19598</v>
      </c>
      <c r="F7979" s="150" t="s">
        <v>503</v>
      </c>
    </row>
    <row r="7980" spans="1:6" x14ac:dyDescent="0.15">
      <c r="A7980" s="150" t="s">
        <v>9584</v>
      </c>
      <c r="B7980" s="150" t="s">
        <v>34697</v>
      </c>
      <c r="F7980" s="150" t="s">
        <v>503</v>
      </c>
    </row>
    <row r="7981" spans="1:6" x14ac:dyDescent="0.15">
      <c r="A7981" s="150" t="s">
        <v>9585</v>
      </c>
      <c r="B7981" s="150" t="s">
        <v>34698</v>
      </c>
      <c r="C7981" s="150" t="s">
        <v>13005</v>
      </c>
      <c r="D7981" s="150">
        <v>8169224</v>
      </c>
      <c r="E7981" s="150">
        <v>9827700</v>
      </c>
      <c r="F7981" s="150" t="s">
        <v>22078</v>
      </c>
    </row>
    <row r="7982" spans="1:6" x14ac:dyDescent="0.15">
      <c r="A7982" s="150" t="s">
        <v>9586</v>
      </c>
      <c r="B7982" s="150" t="s">
        <v>34699</v>
      </c>
      <c r="C7982" s="150" t="s">
        <v>19599</v>
      </c>
      <c r="F7982" s="150" t="s">
        <v>503</v>
      </c>
    </row>
    <row r="7983" spans="1:6" x14ac:dyDescent="0.15">
      <c r="A7983" s="150" t="s">
        <v>9587</v>
      </c>
      <c r="B7983" s="150" t="s">
        <v>34700</v>
      </c>
      <c r="C7983" s="150" t="s">
        <v>19600</v>
      </c>
      <c r="D7983" s="150">
        <v>14667.3</v>
      </c>
      <c r="E7983" s="150">
        <v>18400</v>
      </c>
      <c r="F7983" s="150" t="s">
        <v>34701</v>
      </c>
    </row>
    <row r="7984" spans="1:6" x14ac:dyDescent="0.15">
      <c r="A7984" s="150" t="s">
        <v>9588</v>
      </c>
      <c r="B7984" s="150" t="s">
        <v>34702</v>
      </c>
      <c r="C7984" s="150" t="s">
        <v>19601</v>
      </c>
      <c r="D7984" s="150">
        <v>114363.4</v>
      </c>
      <c r="E7984" s="150">
        <v>154587.29999999999</v>
      </c>
      <c r="F7984" s="150" t="s">
        <v>24465</v>
      </c>
    </row>
    <row r="7985" spans="1:6" x14ac:dyDescent="0.15">
      <c r="A7985" s="150" t="s">
        <v>9589</v>
      </c>
      <c r="B7985" s="150" t="s">
        <v>34703</v>
      </c>
      <c r="C7985" s="150" t="s">
        <v>19602</v>
      </c>
      <c r="F7985" s="150" t="s">
        <v>503</v>
      </c>
    </row>
    <row r="7986" spans="1:6" x14ac:dyDescent="0.15">
      <c r="A7986" s="150" t="s">
        <v>9590</v>
      </c>
      <c r="B7986" s="150" t="s">
        <v>34704</v>
      </c>
      <c r="C7986" s="150" t="s">
        <v>19603</v>
      </c>
      <c r="D7986" s="150">
        <v>0</v>
      </c>
      <c r="E7986" s="150">
        <v>0</v>
      </c>
      <c r="F7986" s="150" t="s">
        <v>24605</v>
      </c>
    </row>
    <row r="7987" spans="1:6" x14ac:dyDescent="0.15">
      <c r="A7987" s="150" t="s">
        <v>9591</v>
      </c>
      <c r="B7987" s="150" t="s">
        <v>34705</v>
      </c>
      <c r="C7987" s="150" t="s">
        <v>19604</v>
      </c>
      <c r="D7987" s="150">
        <v>0</v>
      </c>
      <c r="E7987" s="150">
        <v>0</v>
      </c>
      <c r="F7987" s="150" t="s">
        <v>34706</v>
      </c>
    </row>
    <row r="7988" spans="1:6" x14ac:dyDescent="0.15">
      <c r="A7988" s="150" t="s">
        <v>9592</v>
      </c>
      <c r="B7988" s="150" t="s">
        <v>34707</v>
      </c>
      <c r="C7988" s="150" t="s">
        <v>126</v>
      </c>
      <c r="D7988" s="150">
        <v>36655000</v>
      </c>
      <c r="E7988" s="150">
        <v>42780000</v>
      </c>
      <c r="F7988" s="150" t="s">
        <v>34708</v>
      </c>
    </row>
    <row r="7989" spans="1:6" x14ac:dyDescent="0.15">
      <c r="A7989" s="150" t="s">
        <v>9593</v>
      </c>
      <c r="B7989" s="150" t="s">
        <v>31662</v>
      </c>
      <c r="C7989" s="150" t="s">
        <v>19605</v>
      </c>
      <c r="D7989" s="150">
        <v>2871090.5</v>
      </c>
      <c r="E7989" s="150">
        <v>5019000</v>
      </c>
      <c r="F7989" s="150" t="s">
        <v>18774</v>
      </c>
    </row>
    <row r="7990" spans="1:6" x14ac:dyDescent="0.15">
      <c r="A7990" s="150" t="s">
        <v>9594</v>
      </c>
      <c r="B7990" s="150" t="s">
        <v>31662</v>
      </c>
      <c r="C7990" s="150" t="s">
        <v>406</v>
      </c>
      <c r="D7990" s="150">
        <v>43020</v>
      </c>
      <c r="E7990" s="150">
        <v>76418</v>
      </c>
      <c r="F7990" s="150" t="s">
        <v>18774</v>
      </c>
    </row>
    <row r="7991" spans="1:6" x14ac:dyDescent="0.15">
      <c r="A7991" s="150" t="s">
        <v>9595</v>
      </c>
      <c r="B7991" s="150" t="s">
        <v>12477</v>
      </c>
      <c r="C7991" s="150" t="s">
        <v>19606</v>
      </c>
      <c r="D7991" s="150">
        <v>76368000</v>
      </c>
      <c r="E7991" s="150">
        <v>98832000</v>
      </c>
      <c r="F7991" s="150" t="s">
        <v>34709</v>
      </c>
    </row>
    <row r="7992" spans="1:6" x14ac:dyDescent="0.15">
      <c r="A7992" s="150" t="s">
        <v>9596</v>
      </c>
      <c r="B7992" s="150" t="s">
        <v>34710</v>
      </c>
      <c r="C7992" s="150" t="s">
        <v>19583</v>
      </c>
      <c r="F7992" s="150" t="s">
        <v>503</v>
      </c>
    </row>
    <row r="7993" spans="1:6" x14ac:dyDescent="0.15">
      <c r="A7993" s="150" t="s">
        <v>9597</v>
      </c>
      <c r="B7993" s="150" t="s">
        <v>34711</v>
      </c>
      <c r="C7993" s="150" t="s">
        <v>19607</v>
      </c>
      <c r="D7993" s="150">
        <v>3223200</v>
      </c>
      <c r="E7993" s="150">
        <v>1322800</v>
      </c>
      <c r="F7993" s="150" t="s">
        <v>29286</v>
      </c>
    </row>
    <row r="7994" spans="1:6" x14ac:dyDescent="0.15">
      <c r="A7994" s="150" t="s">
        <v>9598</v>
      </c>
      <c r="B7994" s="150" t="s">
        <v>34712</v>
      </c>
      <c r="C7994" s="150" t="s">
        <v>19608</v>
      </c>
      <c r="F7994" s="150" t="s">
        <v>503</v>
      </c>
    </row>
    <row r="7995" spans="1:6" x14ac:dyDescent="0.15">
      <c r="A7995" s="150" t="s">
        <v>9599</v>
      </c>
      <c r="B7995" s="150" t="s">
        <v>34713</v>
      </c>
      <c r="C7995" s="150" t="s">
        <v>19609</v>
      </c>
      <c r="D7995" s="150">
        <v>2000000</v>
      </c>
      <c r="E7995" s="150">
        <v>12000000</v>
      </c>
      <c r="F7995" s="150" t="s">
        <v>24605</v>
      </c>
    </row>
    <row r="7996" spans="1:6" x14ac:dyDescent="0.15">
      <c r="A7996" s="150" t="s">
        <v>9600</v>
      </c>
      <c r="B7996" s="150" t="s">
        <v>34714</v>
      </c>
      <c r="F7996" s="150" t="s">
        <v>503</v>
      </c>
    </row>
    <row r="7997" spans="1:6" x14ac:dyDescent="0.15">
      <c r="A7997" s="150" t="s">
        <v>9601</v>
      </c>
      <c r="B7997" s="150" t="s">
        <v>34715</v>
      </c>
      <c r="F7997" s="150" t="s">
        <v>503</v>
      </c>
    </row>
    <row r="7998" spans="1:6" x14ac:dyDescent="0.15">
      <c r="A7998" s="150" t="s">
        <v>9602</v>
      </c>
      <c r="B7998" s="150" t="s">
        <v>34716</v>
      </c>
      <c r="C7998" s="150" t="s">
        <v>19610</v>
      </c>
      <c r="D7998" s="150">
        <v>210</v>
      </c>
      <c r="E7998" s="150">
        <v>160</v>
      </c>
      <c r="F7998" s="150" t="s">
        <v>22136</v>
      </c>
    </row>
    <row r="7999" spans="1:6" x14ac:dyDescent="0.15">
      <c r="A7999" s="150" t="s">
        <v>9603</v>
      </c>
      <c r="B7999" s="150" t="s">
        <v>34717</v>
      </c>
      <c r="C7999" s="150" t="s">
        <v>19611</v>
      </c>
      <c r="D7999" s="150">
        <v>8007900</v>
      </c>
      <c r="E7999" s="150">
        <v>12360700</v>
      </c>
      <c r="F7999" s="150" t="s">
        <v>22060</v>
      </c>
    </row>
    <row r="8000" spans="1:6" x14ac:dyDescent="0.15">
      <c r="A8000" s="150" t="s">
        <v>9604</v>
      </c>
      <c r="B8000" s="150" t="s">
        <v>34718</v>
      </c>
      <c r="C8000" s="150" t="s">
        <v>19612</v>
      </c>
      <c r="D8000" s="150">
        <v>1278000</v>
      </c>
      <c r="E8000" s="150">
        <v>498000</v>
      </c>
      <c r="F8000" s="150" t="s">
        <v>22104</v>
      </c>
    </row>
    <row r="8001" spans="1:6" x14ac:dyDescent="0.15">
      <c r="A8001" s="150" t="s">
        <v>9605</v>
      </c>
      <c r="B8001" s="150" t="s">
        <v>34719</v>
      </c>
      <c r="C8001" s="150" t="s">
        <v>19173</v>
      </c>
      <c r="D8001" s="150">
        <v>0</v>
      </c>
      <c r="E8001" s="150">
        <v>0</v>
      </c>
      <c r="F8001" s="150" t="s">
        <v>34720</v>
      </c>
    </row>
    <row r="8002" spans="1:6" x14ac:dyDescent="0.15">
      <c r="A8002" s="150" t="s">
        <v>9606</v>
      </c>
      <c r="B8002" s="150" t="s">
        <v>34721</v>
      </c>
      <c r="C8002" s="150" t="s">
        <v>17790</v>
      </c>
      <c r="D8002" s="150">
        <v>0</v>
      </c>
      <c r="E8002" s="150">
        <v>0</v>
      </c>
      <c r="F8002" s="150" t="s">
        <v>22088</v>
      </c>
    </row>
    <row r="8003" spans="1:6" x14ac:dyDescent="0.15">
      <c r="A8003" s="150" t="s">
        <v>9607</v>
      </c>
      <c r="B8003" s="150" t="s">
        <v>34722</v>
      </c>
      <c r="C8003" s="150" t="s">
        <v>19613</v>
      </c>
      <c r="F8003" s="150" t="s">
        <v>503</v>
      </c>
    </row>
    <row r="8004" spans="1:6" x14ac:dyDescent="0.15">
      <c r="A8004" s="150" t="s">
        <v>9608</v>
      </c>
      <c r="B8004" s="150" t="s">
        <v>34723</v>
      </c>
      <c r="F8004" s="150" t="s">
        <v>503</v>
      </c>
    </row>
    <row r="8005" spans="1:6" x14ac:dyDescent="0.15">
      <c r="A8005" s="150" t="s">
        <v>9609</v>
      </c>
      <c r="B8005" s="150" t="s">
        <v>34724</v>
      </c>
      <c r="C8005" s="150" t="s">
        <v>17066</v>
      </c>
      <c r="F8005" s="150" t="s">
        <v>503</v>
      </c>
    </row>
    <row r="8006" spans="1:6" x14ac:dyDescent="0.15">
      <c r="A8006" s="150" t="s">
        <v>9610</v>
      </c>
      <c r="B8006" s="150" t="s">
        <v>34725</v>
      </c>
      <c r="C8006" s="150" t="s">
        <v>14671</v>
      </c>
      <c r="D8006" s="150">
        <v>22495579.140000001</v>
      </c>
      <c r="E8006" s="150">
        <v>32244825.66</v>
      </c>
      <c r="F8006" s="150" t="s">
        <v>22078</v>
      </c>
    </row>
    <row r="8007" spans="1:6" x14ac:dyDescent="0.15">
      <c r="A8007" s="150" t="s">
        <v>9611</v>
      </c>
      <c r="B8007" s="150" t="s">
        <v>33932</v>
      </c>
      <c r="F8007" s="150" t="s">
        <v>503</v>
      </c>
    </row>
    <row r="8008" spans="1:6" x14ac:dyDescent="0.15">
      <c r="A8008" s="150" t="s">
        <v>9612</v>
      </c>
      <c r="B8008" s="150" t="s">
        <v>34726</v>
      </c>
      <c r="C8008" s="150" t="s">
        <v>19614</v>
      </c>
      <c r="D8008" s="150">
        <v>35783396.600000001</v>
      </c>
      <c r="E8008" s="150">
        <v>30491783.5</v>
      </c>
      <c r="F8008" s="150" t="s">
        <v>24465</v>
      </c>
    </row>
    <row r="8009" spans="1:6" x14ac:dyDescent="0.15">
      <c r="A8009" s="150" t="s">
        <v>9613</v>
      </c>
      <c r="B8009" s="150" t="s">
        <v>34727</v>
      </c>
      <c r="C8009" s="150" t="s">
        <v>19615</v>
      </c>
      <c r="D8009" s="150">
        <v>1860000</v>
      </c>
      <c r="E8009" s="150">
        <v>1300000</v>
      </c>
      <c r="F8009" s="150" t="s">
        <v>22060</v>
      </c>
    </row>
    <row r="8010" spans="1:6" x14ac:dyDescent="0.15">
      <c r="A8010" s="150" t="s">
        <v>9614</v>
      </c>
      <c r="B8010" s="150" t="s">
        <v>34728</v>
      </c>
      <c r="C8010" s="150" t="s">
        <v>1804</v>
      </c>
      <c r="F8010" s="150" t="s">
        <v>503</v>
      </c>
    </row>
    <row r="8011" spans="1:6" x14ac:dyDescent="0.15">
      <c r="A8011" s="150" t="s">
        <v>9615</v>
      </c>
      <c r="B8011" s="150" t="s">
        <v>34729</v>
      </c>
      <c r="C8011" s="150" t="s">
        <v>19616</v>
      </c>
      <c r="D8011" s="150">
        <v>72000</v>
      </c>
      <c r="E8011" s="150">
        <v>80000</v>
      </c>
      <c r="F8011" s="150" t="s">
        <v>22088</v>
      </c>
    </row>
    <row r="8012" spans="1:6" x14ac:dyDescent="0.15">
      <c r="A8012" s="150" t="s">
        <v>9616</v>
      </c>
      <c r="B8012" s="150" t="s">
        <v>34730</v>
      </c>
      <c r="C8012" s="150" t="s">
        <v>19617</v>
      </c>
      <c r="F8012" s="150" t="s">
        <v>503</v>
      </c>
    </row>
    <row r="8013" spans="1:6" x14ac:dyDescent="0.15">
      <c r="A8013" s="150" t="s">
        <v>9617</v>
      </c>
      <c r="B8013" s="150" t="s">
        <v>34731</v>
      </c>
      <c r="C8013" s="150" t="s">
        <v>19618</v>
      </c>
      <c r="F8013" s="150" t="s">
        <v>503</v>
      </c>
    </row>
    <row r="8014" spans="1:6" x14ac:dyDescent="0.15">
      <c r="A8014" s="150" t="s">
        <v>9618</v>
      </c>
      <c r="B8014" s="150" t="s">
        <v>34732</v>
      </c>
      <c r="C8014" s="150" t="s">
        <v>19619</v>
      </c>
      <c r="F8014" s="150" t="s">
        <v>503</v>
      </c>
    </row>
    <row r="8015" spans="1:6" x14ac:dyDescent="0.15">
      <c r="A8015" s="150" t="s">
        <v>9619</v>
      </c>
      <c r="B8015" s="150" t="s">
        <v>33952</v>
      </c>
      <c r="C8015" s="150" t="s">
        <v>19620</v>
      </c>
      <c r="D8015" s="150">
        <v>9080000</v>
      </c>
      <c r="E8015" s="150">
        <v>10030000</v>
      </c>
      <c r="F8015" s="150" t="s">
        <v>34733</v>
      </c>
    </row>
    <row r="8016" spans="1:6" x14ac:dyDescent="0.15">
      <c r="A8016" s="150" t="s">
        <v>9620</v>
      </c>
      <c r="B8016" s="150" t="s">
        <v>19174</v>
      </c>
      <c r="C8016" s="150" t="s">
        <v>2265</v>
      </c>
      <c r="F8016" s="150" t="s">
        <v>503</v>
      </c>
    </row>
    <row r="8017" spans="1:6" x14ac:dyDescent="0.15">
      <c r="A8017" s="150" t="s">
        <v>9621</v>
      </c>
      <c r="B8017" s="150" t="s">
        <v>34734</v>
      </c>
      <c r="C8017" s="150" t="s">
        <v>19621</v>
      </c>
      <c r="F8017" s="150" t="s">
        <v>503</v>
      </c>
    </row>
    <row r="8018" spans="1:6" x14ac:dyDescent="0.15">
      <c r="A8018" s="150" t="s">
        <v>9622</v>
      </c>
      <c r="B8018" s="150" t="s">
        <v>33953</v>
      </c>
      <c r="C8018" s="150" t="s">
        <v>19173</v>
      </c>
      <c r="D8018" s="150">
        <v>11288.2</v>
      </c>
      <c r="E8018" s="150">
        <v>17865.7</v>
      </c>
      <c r="F8018" s="150" t="s">
        <v>22110</v>
      </c>
    </row>
    <row r="8019" spans="1:6" x14ac:dyDescent="0.15">
      <c r="A8019" s="150" t="s">
        <v>9623</v>
      </c>
      <c r="B8019" s="150" t="s">
        <v>33936</v>
      </c>
      <c r="C8019" s="150" t="s">
        <v>406</v>
      </c>
      <c r="D8019" s="150">
        <v>11834000</v>
      </c>
      <c r="E8019" s="150">
        <v>9080000</v>
      </c>
      <c r="F8019" s="150" t="s">
        <v>18774</v>
      </c>
    </row>
    <row r="8020" spans="1:6" x14ac:dyDescent="0.15">
      <c r="A8020" s="150" t="s">
        <v>9624</v>
      </c>
      <c r="B8020" s="150" t="s">
        <v>34735</v>
      </c>
      <c r="C8020" s="150" t="s">
        <v>19622</v>
      </c>
      <c r="D8020" s="150">
        <v>6138000</v>
      </c>
      <c r="E8020" s="150">
        <v>6900000</v>
      </c>
      <c r="F8020" s="150" t="s">
        <v>22058</v>
      </c>
    </row>
    <row r="8021" spans="1:6" x14ac:dyDescent="0.15">
      <c r="A8021" s="150" t="s">
        <v>9625</v>
      </c>
      <c r="B8021" s="150" t="s">
        <v>34736</v>
      </c>
      <c r="C8021" s="150" t="s">
        <v>19623</v>
      </c>
      <c r="D8021" s="150">
        <v>5090000</v>
      </c>
      <c r="E8021" s="150">
        <v>3850000</v>
      </c>
      <c r="F8021" s="150" t="s">
        <v>18774</v>
      </c>
    </row>
    <row r="8022" spans="1:6" x14ac:dyDescent="0.15">
      <c r="A8022" s="150" t="s">
        <v>9626</v>
      </c>
      <c r="B8022" s="150" t="s">
        <v>34737</v>
      </c>
      <c r="C8022" s="150" t="s">
        <v>19624</v>
      </c>
      <c r="D8022" s="150">
        <v>11437722</v>
      </c>
      <c r="E8022" s="150">
        <v>12134875</v>
      </c>
      <c r="F8022" s="150" t="s">
        <v>22082</v>
      </c>
    </row>
    <row r="8023" spans="1:6" x14ac:dyDescent="0.15">
      <c r="A8023" s="150" t="s">
        <v>9627</v>
      </c>
      <c r="B8023" s="150" t="s">
        <v>34738</v>
      </c>
      <c r="C8023" s="150" t="s">
        <v>19625</v>
      </c>
      <c r="F8023" s="150" t="s">
        <v>503</v>
      </c>
    </row>
    <row r="8024" spans="1:6" x14ac:dyDescent="0.15">
      <c r="A8024" s="150" t="s">
        <v>9628</v>
      </c>
      <c r="B8024" s="150" t="s">
        <v>34739</v>
      </c>
      <c r="C8024" s="150" t="s">
        <v>19626</v>
      </c>
      <c r="D8024" s="150">
        <v>34434000</v>
      </c>
      <c r="E8024" s="150">
        <v>36230000</v>
      </c>
      <c r="F8024" s="150" t="s">
        <v>22160</v>
      </c>
    </row>
    <row r="8025" spans="1:6" x14ac:dyDescent="0.15">
      <c r="A8025" s="150" t="s">
        <v>9629</v>
      </c>
      <c r="B8025" s="150" t="s">
        <v>34740</v>
      </c>
      <c r="C8025" s="150" t="s">
        <v>19627</v>
      </c>
      <c r="F8025" s="150" t="s">
        <v>503</v>
      </c>
    </row>
    <row r="8026" spans="1:6" x14ac:dyDescent="0.15">
      <c r="A8026" s="150" t="s">
        <v>9630</v>
      </c>
      <c r="B8026" s="150" t="s">
        <v>34741</v>
      </c>
      <c r="C8026" s="150" t="s">
        <v>17202</v>
      </c>
      <c r="D8026" s="150">
        <v>455000</v>
      </c>
      <c r="E8026" s="150">
        <v>521672</v>
      </c>
      <c r="F8026" s="150" t="s">
        <v>22067</v>
      </c>
    </row>
    <row r="8027" spans="1:6" x14ac:dyDescent="0.15">
      <c r="A8027" s="150" t="s">
        <v>9631</v>
      </c>
      <c r="B8027" s="150" t="s">
        <v>34742</v>
      </c>
      <c r="C8027" s="150" t="s">
        <v>19628</v>
      </c>
      <c r="D8027" s="150">
        <v>874500</v>
      </c>
      <c r="E8027" s="150">
        <v>991100</v>
      </c>
      <c r="F8027" s="150" t="s">
        <v>34743</v>
      </c>
    </row>
    <row r="8028" spans="1:6" x14ac:dyDescent="0.15">
      <c r="A8028" s="150" t="s">
        <v>9632</v>
      </c>
      <c r="B8028" s="150" t="s">
        <v>34744</v>
      </c>
      <c r="C8028" s="150" t="s">
        <v>19629</v>
      </c>
      <c r="D8028" s="150">
        <v>3950784</v>
      </c>
      <c r="E8028" s="150">
        <v>5640264</v>
      </c>
      <c r="F8028" s="150" t="s">
        <v>22171</v>
      </c>
    </row>
    <row r="8029" spans="1:6" x14ac:dyDescent="0.15">
      <c r="A8029" s="150" t="s">
        <v>9633</v>
      </c>
      <c r="B8029" s="150" t="s">
        <v>34745</v>
      </c>
      <c r="C8029" s="150" t="s">
        <v>19596</v>
      </c>
      <c r="D8029" s="150">
        <v>2463984</v>
      </c>
      <c r="E8029" s="150">
        <v>2811600</v>
      </c>
      <c r="F8029" s="150" t="s">
        <v>22171</v>
      </c>
    </row>
    <row r="8030" spans="1:6" x14ac:dyDescent="0.15">
      <c r="A8030" s="150" t="s">
        <v>9634</v>
      </c>
      <c r="B8030" s="150" t="s">
        <v>34746</v>
      </c>
      <c r="C8030" s="150" t="s">
        <v>19630</v>
      </c>
      <c r="D8030" s="150">
        <v>8825787</v>
      </c>
      <c r="E8030" s="150">
        <v>14661110</v>
      </c>
      <c r="F8030" s="150" t="s">
        <v>28302</v>
      </c>
    </row>
    <row r="8031" spans="1:6" x14ac:dyDescent="0.15">
      <c r="A8031" s="150" t="s">
        <v>9635</v>
      </c>
      <c r="B8031" s="150" t="s">
        <v>34747</v>
      </c>
      <c r="C8031" s="150" t="s">
        <v>19631</v>
      </c>
      <c r="D8031" s="150">
        <v>1200</v>
      </c>
      <c r="E8031" s="150">
        <v>12000</v>
      </c>
      <c r="F8031" s="150" t="s">
        <v>22088</v>
      </c>
    </row>
    <row r="8032" spans="1:6" x14ac:dyDescent="0.15">
      <c r="A8032" s="150" t="s">
        <v>9636</v>
      </c>
      <c r="B8032" s="150" t="s">
        <v>34748</v>
      </c>
      <c r="C8032" s="150" t="s">
        <v>1675</v>
      </c>
      <c r="D8032" s="150">
        <v>1430000</v>
      </c>
      <c r="E8032" s="150">
        <v>1450000</v>
      </c>
      <c r="F8032" s="150" t="s">
        <v>22093</v>
      </c>
    </row>
    <row r="8033" spans="1:6" x14ac:dyDescent="0.15">
      <c r="A8033" s="150" t="s">
        <v>9637</v>
      </c>
      <c r="B8033" s="150" t="s">
        <v>34749</v>
      </c>
      <c r="F8033" s="150" t="s">
        <v>503</v>
      </c>
    </row>
    <row r="8034" spans="1:6" x14ac:dyDescent="0.15">
      <c r="A8034" s="150" t="s">
        <v>9638</v>
      </c>
      <c r="B8034" s="150" t="s">
        <v>33929</v>
      </c>
      <c r="C8034" s="150" t="s">
        <v>19632</v>
      </c>
      <c r="D8034" s="150">
        <v>6801000</v>
      </c>
      <c r="E8034" s="150">
        <v>14362500</v>
      </c>
      <c r="F8034" s="150" t="s">
        <v>22093</v>
      </c>
    </row>
    <row r="8035" spans="1:6" x14ac:dyDescent="0.15">
      <c r="A8035" s="150" t="s">
        <v>9639</v>
      </c>
      <c r="B8035" s="150" t="s">
        <v>34750</v>
      </c>
      <c r="C8035" s="150" t="s">
        <v>19633</v>
      </c>
      <c r="D8035" s="150">
        <v>220000</v>
      </c>
      <c r="E8035" s="150">
        <v>440000</v>
      </c>
      <c r="F8035" s="150" t="s">
        <v>34751</v>
      </c>
    </row>
    <row r="8036" spans="1:6" x14ac:dyDescent="0.15">
      <c r="A8036" s="150" t="s">
        <v>9640</v>
      </c>
      <c r="B8036" s="150" t="s">
        <v>34752</v>
      </c>
      <c r="C8036" s="150" t="s">
        <v>19169</v>
      </c>
      <c r="D8036" s="150">
        <v>0</v>
      </c>
      <c r="E8036" s="150">
        <v>0</v>
      </c>
      <c r="F8036" s="150" t="s">
        <v>29867</v>
      </c>
    </row>
    <row r="8037" spans="1:6" x14ac:dyDescent="0.15">
      <c r="A8037" s="150" t="s">
        <v>9641</v>
      </c>
      <c r="B8037" s="150" t="s">
        <v>34753</v>
      </c>
      <c r="C8037" s="150" t="s">
        <v>19634</v>
      </c>
      <c r="D8037" s="150">
        <v>1000</v>
      </c>
      <c r="E8037" s="150">
        <v>4000</v>
      </c>
      <c r="F8037" s="150" t="s">
        <v>22136</v>
      </c>
    </row>
    <row r="8038" spans="1:6" x14ac:dyDescent="0.15">
      <c r="A8038" s="150" t="s">
        <v>9642</v>
      </c>
      <c r="B8038" s="150" t="s">
        <v>34754</v>
      </c>
      <c r="C8038" s="150" t="s">
        <v>19635</v>
      </c>
      <c r="F8038" s="150" t="s">
        <v>503</v>
      </c>
    </row>
    <row r="8039" spans="1:6" x14ac:dyDescent="0.15">
      <c r="A8039" s="150" t="s">
        <v>9643</v>
      </c>
      <c r="B8039" s="150" t="s">
        <v>34755</v>
      </c>
      <c r="F8039" s="150" t="s">
        <v>503</v>
      </c>
    </row>
    <row r="8040" spans="1:6" x14ac:dyDescent="0.15">
      <c r="A8040" s="150" t="s">
        <v>9644</v>
      </c>
      <c r="B8040" s="150" t="s">
        <v>33957</v>
      </c>
      <c r="C8040" s="150" t="s">
        <v>19176</v>
      </c>
      <c r="D8040" s="150">
        <v>77158</v>
      </c>
      <c r="E8040" s="150">
        <v>90628</v>
      </c>
      <c r="F8040" s="150" t="s">
        <v>22110</v>
      </c>
    </row>
    <row r="8041" spans="1:6" x14ac:dyDescent="0.15">
      <c r="A8041" s="150" t="s">
        <v>9645</v>
      </c>
      <c r="B8041" s="150" t="s">
        <v>34756</v>
      </c>
      <c r="C8041" s="150" t="s">
        <v>19636</v>
      </c>
      <c r="D8041" s="150">
        <v>24911900</v>
      </c>
      <c r="E8041" s="150">
        <v>21460000</v>
      </c>
      <c r="F8041" s="150" t="s">
        <v>22082</v>
      </c>
    </row>
    <row r="8042" spans="1:6" x14ac:dyDescent="0.15">
      <c r="A8042" s="150" t="s">
        <v>9646</v>
      </c>
      <c r="B8042" s="150" t="s">
        <v>34757</v>
      </c>
      <c r="C8042" s="150" t="s">
        <v>19637</v>
      </c>
      <c r="D8042" s="150">
        <v>4621000</v>
      </c>
      <c r="E8042" s="150">
        <v>2521000</v>
      </c>
      <c r="F8042" s="150" t="s">
        <v>22082</v>
      </c>
    </row>
    <row r="8043" spans="1:6" x14ac:dyDescent="0.15">
      <c r="A8043" s="150" t="s">
        <v>9647</v>
      </c>
      <c r="B8043" s="150" t="s">
        <v>34758</v>
      </c>
      <c r="C8043" s="150" t="s">
        <v>16877</v>
      </c>
      <c r="F8043" s="150" t="s">
        <v>503</v>
      </c>
    </row>
    <row r="8044" spans="1:6" x14ac:dyDescent="0.15">
      <c r="A8044" s="150" t="s">
        <v>9648</v>
      </c>
      <c r="B8044" s="150" t="s">
        <v>34759</v>
      </c>
      <c r="C8044" s="150" t="s">
        <v>19638</v>
      </c>
      <c r="F8044" s="150" t="s">
        <v>503</v>
      </c>
    </row>
    <row r="8045" spans="1:6" x14ac:dyDescent="0.15">
      <c r="A8045" s="150" t="s">
        <v>9649</v>
      </c>
      <c r="B8045" s="150" t="s">
        <v>33956</v>
      </c>
      <c r="C8045" s="150" t="s">
        <v>19175</v>
      </c>
      <c r="D8045" s="150">
        <v>4040175</v>
      </c>
      <c r="E8045" s="150">
        <v>5800480</v>
      </c>
      <c r="F8045" s="150" t="s">
        <v>22078</v>
      </c>
    </row>
    <row r="8046" spans="1:6" x14ac:dyDescent="0.15">
      <c r="A8046" s="150" t="s">
        <v>9650</v>
      </c>
      <c r="B8046" s="150" t="s">
        <v>33943</v>
      </c>
      <c r="C8046" s="150" t="s">
        <v>19258</v>
      </c>
      <c r="D8046" s="150">
        <v>1052400</v>
      </c>
      <c r="E8046" s="150">
        <v>931700</v>
      </c>
      <c r="F8046" s="150" t="s">
        <v>22067</v>
      </c>
    </row>
    <row r="8047" spans="1:6" x14ac:dyDescent="0.15">
      <c r="A8047" s="150" t="s">
        <v>9651</v>
      </c>
      <c r="B8047" s="150" t="s">
        <v>34760</v>
      </c>
      <c r="C8047" s="150" t="s">
        <v>19639</v>
      </c>
      <c r="F8047" s="150" t="s">
        <v>503</v>
      </c>
    </row>
    <row r="8048" spans="1:6" x14ac:dyDescent="0.15">
      <c r="A8048" s="150" t="s">
        <v>9652</v>
      </c>
      <c r="B8048" s="150" t="s">
        <v>34761</v>
      </c>
      <c r="C8048" s="150" t="s">
        <v>14157</v>
      </c>
      <c r="D8048" s="150">
        <v>28580000</v>
      </c>
      <c r="E8048" s="150">
        <v>44190000</v>
      </c>
      <c r="F8048" s="150" t="s">
        <v>24477</v>
      </c>
    </row>
    <row r="8049" spans="1:6" x14ac:dyDescent="0.15">
      <c r="A8049" s="150" t="s">
        <v>9653</v>
      </c>
      <c r="B8049" s="150" t="s">
        <v>28033</v>
      </c>
      <c r="C8049" s="150" t="s">
        <v>19640</v>
      </c>
      <c r="D8049" s="150">
        <v>4620000</v>
      </c>
      <c r="E8049" s="150">
        <v>4620000</v>
      </c>
      <c r="F8049" s="150" t="s">
        <v>22093</v>
      </c>
    </row>
    <row r="8050" spans="1:6" x14ac:dyDescent="0.15">
      <c r="A8050" s="150" t="s">
        <v>9654</v>
      </c>
      <c r="B8050" s="150" t="s">
        <v>34762</v>
      </c>
      <c r="C8050" s="150" t="s">
        <v>19641</v>
      </c>
      <c r="D8050" s="150">
        <v>0</v>
      </c>
      <c r="E8050" s="150">
        <v>0</v>
      </c>
      <c r="F8050" s="150" t="s">
        <v>34763</v>
      </c>
    </row>
    <row r="8051" spans="1:6" x14ac:dyDescent="0.15">
      <c r="A8051" s="150" t="s">
        <v>9655</v>
      </c>
      <c r="B8051" s="150" t="s">
        <v>34764</v>
      </c>
      <c r="C8051" s="150" t="s">
        <v>16897</v>
      </c>
      <c r="D8051" s="150">
        <v>152132</v>
      </c>
      <c r="E8051" s="150">
        <v>215000</v>
      </c>
      <c r="F8051" s="150" t="s">
        <v>24529</v>
      </c>
    </row>
    <row r="8052" spans="1:6" x14ac:dyDescent="0.15">
      <c r="A8052" s="150" t="s">
        <v>9656</v>
      </c>
      <c r="B8052" s="150" t="s">
        <v>34734</v>
      </c>
      <c r="C8052" s="150" t="s">
        <v>19621</v>
      </c>
      <c r="F8052" s="150" t="s">
        <v>503</v>
      </c>
    </row>
    <row r="8053" spans="1:6" x14ac:dyDescent="0.15">
      <c r="A8053" s="150" t="s">
        <v>9657</v>
      </c>
      <c r="B8053" s="150" t="s">
        <v>34765</v>
      </c>
      <c r="F8053" s="150" t="s">
        <v>503</v>
      </c>
    </row>
    <row r="8054" spans="1:6" x14ac:dyDescent="0.15">
      <c r="A8054" s="150" t="s">
        <v>9658</v>
      </c>
      <c r="B8054" s="150" t="s">
        <v>34766</v>
      </c>
      <c r="C8054" s="150" t="s">
        <v>19642</v>
      </c>
      <c r="F8054" s="150" t="s">
        <v>503</v>
      </c>
    </row>
    <row r="8055" spans="1:6" x14ac:dyDescent="0.15">
      <c r="A8055" s="150" t="s">
        <v>9659</v>
      </c>
      <c r="B8055" s="150" t="s">
        <v>34767</v>
      </c>
      <c r="C8055" s="150" t="s">
        <v>19643</v>
      </c>
      <c r="D8055" s="150">
        <v>122493</v>
      </c>
      <c r="E8055" s="150">
        <v>144951.29999999999</v>
      </c>
      <c r="F8055" s="150" t="s">
        <v>24529</v>
      </c>
    </row>
    <row r="8056" spans="1:6" x14ac:dyDescent="0.15">
      <c r="A8056" s="150" t="s">
        <v>9660</v>
      </c>
      <c r="B8056" s="150" t="s">
        <v>34768</v>
      </c>
      <c r="C8056" s="150" t="s">
        <v>13582</v>
      </c>
      <c r="D8056" s="150">
        <v>46492270</v>
      </c>
      <c r="E8056" s="150">
        <v>49316984</v>
      </c>
      <c r="F8056" s="150" t="s">
        <v>22060</v>
      </c>
    </row>
    <row r="8057" spans="1:6" x14ac:dyDescent="0.15">
      <c r="A8057" s="150" t="s">
        <v>9661</v>
      </c>
      <c r="B8057" s="150" t="s">
        <v>34769</v>
      </c>
      <c r="C8057" s="150" t="s">
        <v>19644</v>
      </c>
      <c r="F8057" s="150" t="s">
        <v>503</v>
      </c>
    </row>
    <row r="8058" spans="1:6" x14ac:dyDescent="0.15">
      <c r="A8058" s="150" t="s">
        <v>9662</v>
      </c>
      <c r="B8058" s="150" t="s">
        <v>33934</v>
      </c>
      <c r="C8058" s="150" t="s">
        <v>16439</v>
      </c>
      <c r="D8058" s="150">
        <v>172750000</v>
      </c>
      <c r="E8058" s="150">
        <v>308200000</v>
      </c>
      <c r="F8058" s="150" t="s">
        <v>34770</v>
      </c>
    </row>
    <row r="8059" spans="1:6" x14ac:dyDescent="0.15">
      <c r="A8059" s="150" t="s">
        <v>9663</v>
      </c>
      <c r="B8059" s="150" t="s">
        <v>34771</v>
      </c>
      <c r="C8059" s="150" t="s">
        <v>19645</v>
      </c>
      <c r="D8059" s="150">
        <v>3330</v>
      </c>
      <c r="E8059" s="150">
        <v>6500</v>
      </c>
      <c r="F8059" s="150" t="s">
        <v>24498</v>
      </c>
    </row>
    <row r="8060" spans="1:6" x14ac:dyDescent="0.15">
      <c r="A8060" s="150" t="s">
        <v>9664</v>
      </c>
      <c r="B8060" s="150" t="s">
        <v>34772</v>
      </c>
      <c r="C8060" s="150" t="s">
        <v>19646</v>
      </c>
      <c r="D8060" s="150">
        <v>2236000</v>
      </c>
      <c r="E8060" s="150">
        <v>26091000</v>
      </c>
      <c r="F8060" s="150" t="s">
        <v>22063</v>
      </c>
    </row>
    <row r="8061" spans="1:6" x14ac:dyDescent="0.15">
      <c r="A8061" s="150" t="s">
        <v>9665</v>
      </c>
      <c r="B8061" s="150" t="s">
        <v>34773</v>
      </c>
      <c r="C8061" s="150" t="s">
        <v>19647</v>
      </c>
      <c r="D8061" s="150">
        <v>264000.59999999998</v>
      </c>
      <c r="E8061" s="150">
        <v>534986</v>
      </c>
      <c r="F8061" s="150" t="s">
        <v>30901</v>
      </c>
    </row>
    <row r="8062" spans="1:6" x14ac:dyDescent="0.15">
      <c r="A8062" s="150" t="s">
        <v>9666</v>
      </c>
      <c r="B8062" s="150" t="s">
        <v>33951</v>
      </c>
      <c r="C8062" s="150" t="s">
        <v>19172</v>
      </c>
      <c r="D8062" s="150">
        <v>700000</v>
      </c>
      <c r="E8062" s="150">
        <v>1000000</v>
      </c>
      <c r="F8062" s="150" t="s">
        <v>22162</v>
      </c>
    </row>
    <row r="8063" spans="1:6" x14ac:dyDescent="0.15">
      <c r="A8063" s="150" t="s">
        <v>9667</v>
      </c>
      <c r="B8063" s="150" t="s">
        <v>34774</v>
      </c>
      <c r="C8063" s="150" t="s">
        <v>19648</v>
      </c>
      <c r="D8063" s="150">
        <v>232700</v>
      </c>
      <c r="E8063" s="150">
        <v>269800</v>
      </c>
      <c r="F8063" s="150" t="s">
        <v>22172</v>
      </c>
    </row>
    <row r="8064" spans="1:6" x14ac:dyDescent="0.15">
      <c r="A8064" s="150" t="s">
        <v>9668</v>
      </c>
      <c r="B8064" s="150" t="s">
        <v>34775</v>
      </c>
      <c r="C8064" s="150" t="s">
        <v>19649</v>
      </c>
      <c r="D8064" s="150">
        <v>1997280</v>
      </c>
      <c r="E8064" s="150">
        <v>2141860</v>
      </c>
      <c r="F8064" s="150" t="s">
        <v>32070</v>
      </c>
    </row>
    <row r="8065" spans="1:6" x14ac:dyDescent="0.15">
      <c r="A8065" s="150" t="s">
        <v>9669</v>
      </c>
      <c r="B8065" s="150" t="s">
        <v>34776</v>
      </c>
      <c r="C8065" s="150" t="s">
        <v>19650</v>
      </c>
      <c r="D8065" s="150">
        <v>371466000</v>
      </c>
      <c r="E8065" s="150">
        <v>409815000</v>
      </c>
      <c r="F8065" s="150" t="s">
        <v>31876</v>
      </c>
    </row>
    <row r="8066" spans="1:6" x14ac:dyDescent="0.15">
      <c r="A8066" s="150" t="s">
        <v>9670</v>
      </c>
      <c r="B8066" s="150" t="s">
        <v>34777</v>
      </c>
      <c r="C8066" s="150" t="s">
        <v>19651</v>
      </c>
      <c r="D8066" s="150">
        <v>240285</v>
      </c>
      <c r="E8066" s="150">
        <v>248127.5</v>
      </c>
      <c r="F8066" s="150" t="s">
        <v>24459</v>
      </c>
    </row>
    <row r="8067" spans="1:6" x14ac:dyDescent="0.15">
      <c r="A8067" s="150" t="s">
        <v>9671</v>
      </c>
      <c r="B8067" s="150" t="s">
        <v>34778</v>
      </c>
      <c r="C8067" s="150" t="s">
        <v>19652</v>
      </c>
      <c r="D8067" s="150">
        <v>6501</v>
      </c>
      <c r="E8067" s="150">
        <v>4686</v>
      </c>
      <c r="F8067" s="150" t="s">
        <v>22088</v>
      </c>
    </row>
    <row r="8068" spans="1:6" x14ac:dyDescent="0.15">
      <c r="A8068" s="150" t="s">
        <v>9672</v>
      </c>
      <c r="B8068" s="150" t="s">
        <v>34779</v>
      </c>
      <c r="C8068" s="150" t="s">
        <v>19653</v>
      </c>
      <c r="D8068" s="150">
        <v>2107269.7000000002</v>
      </c>
      <c r="E8068" s="150">
        <v>2376744</v>
      </c>
      <c r="F8068" s="150" t="s">
        <v>18774</v>
      </c>
    </row>
    <row r="8069" spans="1:6" x14ac:dyDescent="0.15">
      <c r="A8069" s="150" t="s">
        <v>9673</v>
      </c>
      <c r="B8069" s="150" t="s">
        <v>34780</v>
      </c>
      <c r="C8069" s="150" t="s">
        <v>16119</v>
      </c>
      <c r="D8069" s="150">
        <v>56334045</v>
      </c>
      <c r="E8069" s="150">
        <v>27367375</v>
      </c>
      <c r="F8069" s="150" t="s">
        <v>34781</v>
      </c>
    </row>
    <row r="8070" spans="1:6" x14ac:dyDescent="0.15">
      <c r="A8070" s="150" t="s">
        <v>9674</v>
      </c>
      <c r="B8070" s="150" t="s">
        <v>34782</v>
      </c>
      <c r="C8070" s="150" t="s">
        <v>19654</v>
      </c>
      <c r="F8070" s="150" t="s">
        <v>503</v>
      </c>
    </row>
    <row r="8071" spans="1:6" x14ac:dyDescent="0.15">
      <c r="A8071" s="150" t="s">
        <v>9675</v>
      </c>
      <c r="B8071" s="150" t="s">
        <v>34783</v>
      </c>
      <c r="C8071" s="150" t="s">
        <v>19655</v>
      </c>
      <c r="F8071" s="150" t="s">
        <v>503</v>
      </c>
    </row>
    <row r="8072" spans="1:6" x14ac:dyDescent="0.15">
      <c r="A8072" s="150" t="s">
        <v>9676</v>
      </c>
      <c r="B8072" s="150" t="s">
        <v>34784</v>
      </c>
      <c r="C8072" s="150" t="s">
        <v>19656</v>
      </c>
      <c r="D8072" s="150">
        <v>126015200</v>
      </c>
      <c r="E8072" s="150">
        <v>134300900</v>
      </c>
      <c r="F8072" s="150" t="s">
        <v>24571</v>
      </c>
    </row>
    <row r="8073" spans="1:6" x14ac:dyDescent="0.15">
      <c r="A8073" s="150" t="s">
        <v>9677</v>
      </c>
      <c r="B8073" s="150" t="s">
        <v>34785</v>
      </c>
      <c r="C8073" s="150" t="s">
        <v>19657</v>
      </c>
      <c r="F8073" s="150" t="s">
        <v>503</v>
      </c>
    </row>
    <row r="8074" spans="1:6" x14ac:dyDescent="0.15">
      <c r="A8074" s="150" t="s">
        <v>9678</v>
      </c>
      <c r="B8074" s="150" t="s">
        <v>34786</v>
      </c>
      <c r="C8074" s="150" t="s">
        <v>19658</v>
      </c>
      <c r="F8074" s="150" t="s">
        <v>503</v>
      </c>
    </row>
    <row r="8075" spans="1:6" x14ac:dyDescent="0.15">
      <c r="A8075" s="150" t="s">
        <v>9679</v>
      </c>
      <c r="B8075" s="150" t="s">
        <v>34787</v>
      </c>
      <c r="C8075" s="150" t="s">
        <v>19659</v>
      </c>
      <c r="F8075" s="150" t="s">
        <v>503</v>
      </c>
    </row>
    <row r="8076" spans="1:6" x14ac:dyDescent="0.15">
      <c r="A8076" s="150" t="s">
        <v>9680</v>
      </c>
      <c r="B8076" s="150" t="s">
        <v>34788</v>
      </c>
      <c r="C8076" s="150" t="s">
        <v>19660</v>
      </c>
      <c r="F8076" s="150" t="s">
        <v>503</v>
      </c>
    </row>
    <row r="8077" spans="1:6" x14ac:dyDescent="0.15">
      <c r="A8077" s="150" t="s">
        <v>9681</v>
      </c>
      <c r="B8077" s="150" t="s">
        <v>34789</v>
      </c>
      <c r="C8077" s="150" t="s">
        <v>19642</v>
      </c>
      <c r="D8077" s="150">
        <v>35000</v>
      </c>
      <c r="E8077" s="150">
        <v>58200</v>
      </c>
      <c r="F8077" s="150" t="s">
        <v>24498</v>
      </c>
    </row>
    <row r="8078" spans="1:6" x14ac:dyDescent="0.15">
      <c r="A8078" s="150" t="s">
        <v>9682</v>
      </c>
      <c r="B8078" s="150" t="s">
        <v>34790</v>
      </c>
      <c r="C8078" s="150" t="s">
        <v>19661</v>
      </c>
      <c r="D8078" s="150">
        <v>967300</v>
      </c>
      <c r="E8078" s="150">
        <v>1942700</v>
      </c>
      <c r="F8078" s="150" t="s">
        <v>24477</v>
      </c>
    </row>
    <row r="8079" spans="1:6" x14ac:dyDescent="0.15">
      <c r="A8079" s="150" t="s">
        <v>9683</v>
      </c>
      <c r="B8079" s="150" t="s">
        <v>34791</v>
      </c>
      <c r="C8079" s="150" t="s">
        <v>19662</v>
      </c>
      <c r="D8079" s="150">
        <v>279121</v>
      </c>
      <c r="E8079" s="150">
        <v>285511</v>
      </c>
      <c r="F8079" s="150" t="s">
        <v>34792</v>
      </c>
    </row>
    <row r="8080" spans="1:6" x14ac:dyDescent="0.15">
      <c r="A8080" s="150" t="s">
        <v>9684</v>
      </c>
      <c r="B8080" s="150" t="s">
        <v>34793</v>
      </c>
      <c r="C8080" s="150" t="s">
        <v>19664</v>
      </c>
      <c r="D8080" s="150">
        <v>100000</v>
      </c>
      <c r="E8080" s="150">
        <v>300000</v>
      </c>
      <c r="F8080" s="150" t="s">
        <v>34794</v>
      </c>
    </row>
    <row r="8081" spans="1:6" x14ac:dyDescent="0.15">
      <c r="A8081" s="150" t="s">
        <v>9685</v>
      </c>
      <c r="B8081" s="150" t="s">
        <v>34795</v>
      </c>
      <c r="F8081" s="150" t="s">
        <v>503</v>
      </c>
    </row>
    <row r="8082" spans="1:6" x14ac:dyDescent="0.15">
      <c r="A8082" s="150" t="s">
        <v>9686</v>
      </c>
      <c r="B8082" s="150" t="s">
        <v>34796</v>
      </c>
      <c r="C8082" s="150" t="s">
        <v>19665</v>
      </c>
      <c r="F8082" s="150" t="s">
        <v>503</v>
      </c>
    </row>
    <row r="8083" spans="1:6" x14ac:dyDescent="0.15">
      <c r="A8083" s="150" t="s">
        <v>9687</v>
      </c>
      <c r="B8083" s="150" t="s">
        <v>34797</v>
      </c>
      <c r="C8083" s="150" t="s">
        <v>19666</v>
      </c>
      <c r="D8083" s="150">
        <v>1469605200</v>
      </c>
      <c r="E8083" s="150">
        <v>1571344350</v>
      </c>
      <c r="F8083" s="150" t="s">
        <v>27031</v>
      </c>
    </row>
    <row r="8084" spans="1:6" x14ac:dyDescent="0.15">
      <c r="A8084" s="150" t="s">
        <v>9688</v>
      </c>
      <c r="B8084" s="150" t="s">
        <v>34798</v>
      </c>
      <c r="C8084" s="150" t="s">
        <v>19667</v>
      </c>
      <c r="F8084" s="150" t="s">
        <v>503</v>
      </c>
    </row>
    <row r="8085" spans="1:6" x14ac:dyDescent="0.15">
      <c r="A8085" s="150" t="s">
        <v>9689</v>
      </c>
      <c r="B8085" s="150" t="s">
        <v>34799</v>
      </c>
      <c r="C8085" s="150" t="s">
        <v>19668</v>
      </c>
      <c r="F8085" s="150" t="s">
        <v>503</v>
      </c>
    </row>
    <row r="8086" spans="1:6" x14ac:dyDescent="0.15">
      <c r="A8086" s="150" t="s">
        <v>9690</v>
      </c>
      <c r="B8086" s="150" t="s">
        <v>34800</v>
      </c>
      <c r="C8086" s="150" t="s">
        <v>15139</v>
      </c>
      <c r="F8086" s="150" t="s">
        <v>503</v>
      </c>
    </row>
    <row r="8087" spans="1:6" x14ac:dyDescent="0.15">
      <c r="A8087" s="150" t="s">
        <v>9691</v>
      </c>
      <c r="B8087" s="150" t="s">
        <v>34801</v>
      </c>
      <c r="C8087" s="150" t="s">
        <v>19669</v>
      </c>
      <c r="F8087" s="150" t="s">
        <v>503</v>
      </c>
    </row>
    <row r="8088" spans="1:6" x14ac:dyDescent="0.15">
      <c r="A8088" s="150" t="s">
        <v>9692</v>
      </c>
      <c r="B8088" s="150" t="s">
        <v>34802</v>
      </c>
      <c r="C8088" s="150" t="s">
        <v>19670</v>
      </c>
      <c r="F8088" s="150" t="s">
        <v>503</v>
      </c>
    </row>
    <row r="8089" spans="1:6" x14ac:dyDescent="0.15">
      <c r="A8089" s="150" t="s">
        <v>9693</v>
      </c>
      <c r="B8089" s="150" t="s">
        <v>34803</v>
      </c>
      <c r="C8089" s="150" t="s">
        <v>19671</v>
      </c>
      <c r="D8089" s="150">
        <v>5133500</v>
      </c>
      <c r="E8089" s="150">
        <v>4960710</v>
      </c>
      <c r="F8089" s="150" t="s">
        <v>34804</v>
      </c>
    </row>
    <row r="8090" spans="1:6" x14ac:dyDescent="0.15">
      <c r="A8090" s="150" t="s">
        <v>9694</v>
      </c>
      <c r="B8090" s="150" t="s">
        <v>34805</v>
      </c>
      <c r="C8090" s="150" t="s">
        <v>2179</v>
      </c>
      <c r="D8090" s="150">
        <v>1035000</v>
      </c>
      <c r="E8090" s="150">
        <v>736000</v>
      </c>
      <c r="F8090" s="150" t="s">
        <v>34806</v>
      </c>
    </row>
    <row r="8091" spans="1:6" x14ac:dyDescent="0.15">
      <c r="A8091" s="150" t="s">
        <v>9695</v>
      </c>
      <c r="B8091" s="150" t="s">
        <v>34807</v>
      </c>
      <c r="C8091" s="150" t="s">
        <v>16419</v>
      </c>
      <c r="D8091" s="150">
        <v>6095000</v>
      </c>
      <c r="E8091" s="150">
        <v>1035000</v>
      </c>
      <c r="F8091" s="150" t="s">
        <v>34806</v>
      </c>
    </row>
    <row r="8092" spans="1:6" x14ac:dyDescent="0.15">
      <c r="A8092" s="150" t="s">
        <v>9696</v>
      </c>
      <c r="B8092" s="150" t="s">
        <v>34808</v>
      </c>
      <c r="C8092" s="150" t="s">
        <v>19672</v>
      </c>
      <c r="D8092" s="150">
        <v>7500</v>
      </c>
      <c r="E8092" s="150">
        <v>40000</v>
      </c>
      <c r="F8092" s="150" t="s">
        <v>34215</v>
      </c>
    </row>
    <row r="8093" spans="1:6" x14ac:dyDescent="0.15">
      <c r="A8093" s="150" t="s">
        <v>9697</v>
      </c>
      <c r="B8093" s="150" t="s">
        <v>34809</v>
      </c>
      <c r="C8093" s="150" t="s">
        <v>19673</v>
      </c>
      <c r="D8093" s="150">
        <v>4000</v>
      </c>
      <c r="E8093" s="150">
        <v>4900</v>
      </c>
      <c r="F8093" s="150" t="s">
        <v>22136</v>
      </c>
    </row>
    <row r="8094" spans="1:6" x14ac:dyDescent="0.15">
      <c r="A8094" s="150" t="s">
        <v>9698</v>
      </c>
      <c r="B8094" s="150" t="s">
        <v>34810</v>
      </c>
      <c r="C8094" s="150" t="s">
        <v>19674</v>
      </c>
      <c r="D8094" s="150">
        <v>180000000</v>
      </c>
      <c r="E8094" s="150">
        <v>186700000</v>
      </c>
      <c r="F8094" s="150" t="s">
        <v>34508</v>
      </c>
    </row>
    <row r="8095" spans="1:6" x14ac:dyDescent="0.15">
      <c r="A8095" s="150" t="s">
        <v>9699</v>
      </c>
      <c r="B8095" s="150" t="s">
        <v>34811</v>
      </c>
      <c r="C8095" s="150" t="s">
        <v>19676</v>
      </c>
      <c r="F8095" s="150" t="s">
        <v>503</v>
      </c>
    </row>
    <row r="8096" spans="1:6" x14ac:dyDescent="0.15">
      <c r="A8096" s="150" t="s">
        <v>9700</v>
      </c>
      <c r="B8096" s="150" t="s">
        <v>34812</v>
      </c>
      <c r="C8096" s="150" t="s">
        <v>19677</v>
      </c>
      <c r="F8096" s="150" t="s">
        <v>503</v>
      </c>
    </row>
    <row r="8097" spans="1:6" x14ac:dyDescent="0.15">
      <c r="A8097" s="150" t="s">
        <v>9701</v>
      </c>
      <c r="B8097" s="150" t="s">
        <v>34813</v>
      </c>
      <c r="C8097" s="150" t="s">
        <v>19678</v>
      </c>
      <c r="D8097" s="150">
        <v>2009270</v>
      </c>
      <c r="E8097" s="150">
        <v>2109270</v>
      </c>
      <c r="F8097" s="150" t="s">
        <v>18774</v>
      </c>
    </row>
    <row r="8098" spans="1:6" x14ac:dyDescent="0.15">
      <c r="A8098" s="150" t="s">
        <v>9702</v>
      </c>
      <c r="B8098" s="150" t="s">
        <v>33933</v>
      </c>
      <c r="C8098" s="150" t="s">
        <v>19165</v>
      </c>
      <c r="F8098" s="150" t="s">
        <v>503</v>
      </c>
    </row>
    <row r="8099" spans="1:6" x14ac:dyDescent="0.15">
      <c r="A8099" s="150" t="s">
        <v>9703</v>
      </c>
      <c r="B8099" s="150" t="s">
        <v>34814</v>
      </c>
      <c r="F8099" s="150" t="s">
        <v>503</v>
      </c>
    </row>
    <row r="8100" spans="1:6" x14ac:dyDescent="0.15">
      <c r="A8100" s="150" t="s">
        <v>9704</v>
      </c>
      <c r="B8100" s="150" t="s">
        <v>33927</v>
      </c>
      <c r="C8100" s="150" t="s">
        <v>19679</v>
      </c>
      <c r="D8100" s="150">
        <v>7250000</v>
      </c>
      <c r="E8100" s="150">
        <v>4040000</v>
      </c>
      <c r="F8100" s="150" t="s">
        <v>22103</v>
      </c>
    </row>
    <row r="8101" spans="1:6" x14ac:dyDescent="0.15">
      <c r="A8101" s="150" t="s">
        <v>9705</v>
      </c>
      <c r="B8101" s="150" t="s">
        <v>34815</v>
      </c>
      <c r="C8101" s="150" t="s">
        <v>19680</v>
      </c>
      <c r="F8101" s="150" t="s">
        <v>503</v>
      </c>
    </row>
    <row r="8102" spans="1:6" x14ac:dyDescent="0.15">
      <c r="A8102" s="150" t="s">
        <v>9706</v>
      </c>
      <c r="B8102" s="150" t="s">
        <v>34816</v>
      </c>
      <c r="C8102" s="150" t="s">
        <v>19681</v>
      </c>
      <c r="D8102" s="150">
        <v>310000</v>
      </c>
      <c r="E8102" s="150">
        <v>410000</v>
      </c>
      <c r="F8102" s="150" t="s">
        <v>22098</v>
      </c>
    </row>
    <row r="8103" spans="1:6" x14ac:dyDescent="0.15">
      <c r="A8103" s="150" t="s">
        <v>9707</v>
      </c>
      <c r="B8103" s="150" t="s">
        <v>34817</v>
      </c>
      <c r="C8103" s="150" t="s">
        <v>19682</v>
      </c>
      <c r="D8103" s="150">
        <v>9600</v>
      </c>
      <c r="E8103" s="150">
        <v>9800</v>
      </c>
      <c r="F8103" s="150" t="s">
        <v>22102</v>
      </c>
    </row>
    <row r="8104" spans="1:6" x14ac:dyDescent="0.15">
      <c r="A8104" s="150" t="s">
        <v>9708</v>
      </c>
      <c r="B8104" s="150" t="s">
        <v>34818</v>
      </c>
      <c r="C8104" s="150" t="s">
        <v>19683</v>
      </c>
      <c r="D8104" s="150">
        <v>1704000</v>
      </c>
      <c r="E8104" s="150">
        <v>2269000</v>
      </c>
      <c r="F8104" s="150" t="s">
        <v>24465</v>
      </c>
    </row>
    <row r="8105" spans="1:6" x14ac:dyDescent="0.15">
      <c r="A8105" s="150" t="s">
        <v>9709</v>
      </c>
      <c r="B8105" s="150" t="s">
        <v>34819</v>
      </c>
      <c r="C8105" s="150" t="s">
        <v>19684</v>
      </c>
      <c r="D8105" s="150">
        <v>18360000</v>
      </c>
      <c r="E8105" s="150">
        <v>16550000</v>
      </c>
      <c r="F8105" s="150" t="s">
        <v>22060</v>
      </c>
    </row>
    <row r="8106" spans="1:6" x14ac:dyDescent="0.15">
      <c r="A8106" s="150" t="s">
        <v>9710</v>
      </c>
      <c r="B8106" s="150" t="s">
        <v>34820</v>
      </c>
      <c r="C8106" s="150" t="s">
        <v>13359</v>
      </c>
      <c r="D8106" s="150">
        <v>24160196</v>
      </c>
      <c r="E8106" s="150">
        <v>25110000</v>
      </c>
      <c r="F8106" s="150" t="s">
        <v>22060</v>
      </c>
    </row>
    <row r="8107" spans="1:6" x14ac:dyDescent="0.15">
      <c r="A8107" s="150" t="s">
        <v>9711</v>
      </c>
      <c r="B8107" s="150" t="s">
        <v>34821</v>
      </c>
      <c r="C8107" s="150" t="s">
        <v>16897</v>
      </c>
      <c r="D8107" s="150">
        <v>1446959</v>
      </c>
      <c r="E8107" s="150">
        <v>2543850</v>
      </c>
      <c r="F8107" s="150" t="s">
        <v>22078</v>
      </c>
    </row>
    <row r="8108" spans="1:6" x14ac:dyDescent="0.15">
      <c r="A8108" s="150" t="s">
        <v>9712</v>
      </c>
      <c r="B8108" s="150" t="s">
        <v>34822</v>
      </c>
      <c r="C8108" s="150" t="s">
        <v>19685</v>
      </c>
      <c r="D8108" s="150">
        <v>6000</v>
      </c>
      <c r="E8108" s="150">
        <v>7980</v>
      </c>
      <c r="F8108" s="150" t="s">
        <v>22088</v>
      </c>
    </row>
    <row r="8109" spans="1:6" x14ac:dyDescent="0.15">
      <c r="A8109" s="150" t="s">
        <v>9713</v>
      </c>
      <c r="B8109" s="150" t="s">
        <v>34823</v>
      </c>
      <c r="C8109" s="150" t="s">
        <v>19686</v>
      </c>
      <c r="D8109" s="150">
        <v>252321822</v>
      </c>
      <c r="E8109" s="150">
        <v>284782475</v>
      </c>
      <c r="F8109" s="150" t="s">
        <v>22098</v>
      </c>
    </row>
    <row r="8110" spans="1:6" x14ac:dyDescent="0.15">
      <c r="A8110" s="150" t="s">
        <v>9714</v>
      </c>
      <c r="B8110" s="150" t="s">
        <v>34824</v>
      </c>
      <c r="C8110" s="150" t="s">
        <v>19687</v>
      </c>
      <c r="D8110" s="150">
        <v>93000</v>
      </c>
      <c r="E8110" s="150">
        <v>137000</v>
      </c>
      <c r="F8110" s="150" t="s">
        <v>22059</v>
      </c>
    </row>
    <row r="8111" spans="1:6" x14ac:dyDescent="0.15">
      <c r="A8111" s="150" t="s">
        <v>9715</v>
      </c>
      <c r="B8111" s="150" t="s">
        <v>34825</v>
      </c>
      <c r="C8111" s="150" t="s">
        <v>19688</v>
      </c>
      <c r="D8111" s="150">
        <v>10000</v>
      </c>
      <c r="E8111" s="150">
        <v>10900</v>
      </c>
      <c r="F8111" s="150" t="s">
        <v>24498</v>
      </c>
    </row>
    <row r="8112" spans="1:6" x14ac:dyDescent="0.15">
      <c r="A8112" s="150" t="s">
        <v>9716</v>
      </c>
      <c r="B8112" s="150" t="s">
        <v>34826</v>
      </c>
      <c r="C8112" s="150" t="s">
        <v>19689</v>
      </c>
      <c r="D8112" s="150">
        <v>67500000</v>
      </c>
      <c r="E8112" s="150">
        <v>97000000</v>
      </c>
      <c r="F8112" s="150" t="s">
        <v>22060</v>
      </c>
    </row>
    <row r="8113" spans="1:6" x14ac:dyDescent="0.15">
      <c r="A8113" s="150" t="s">
        <v>9717</v>
      </c>
      <c r="B8113" s="150" t="s">
        <v>34827</v>
      </c>
      <c r="C8113" s="150" t="s">
        <v>19690</v>
      </c>
      <c r="D8113" s="150">
        <v>2700</v>
      </c>
      <c r="E8113" s="150">
        <v>3600</v>
      </c>
      <c r="F8113" s="150" t="s">
        <v>34828</v>
      </c>
    </row>
    <row r="8114" spans="1:6" x14ac:dyDescent="0.15">
      <c r="A8114" s="150" t="s">
        <v>9718</v>
      </c>
      <c r="B8114" s="150" t="s">
        <v>34829</v>
      </c>
      <c r="C8114" s="150" t="s">
        <v>19691</v>
      </c>
      <c r="D8114" s="150">
        <v>25224101</v>
      </c>
      <c r="E8114" s="150">
        <v>27056736</v>
      </c>
      <c r="F8114" s="150" t="s">
        <v>34830</v>
      </c>
    </row>
    <row r="8115" spans="1:6" x14ac:dyDescent="0.15">
      <c r="A8115" s="150" t="s">
        <v>9719</v>
      </c>
      <c r="B8115" s="150" t="s">
        <v>34831</v>
      </c>
      <c r="C8115" s="150" t="s">
        <v>19692</v>
      </c>
      <c r="D8115" s="150">
        <v>2475900</v>
      </c>
      <c r="E8115" s="150">
        <v>2003000</v>
      </c>
      <c r="F8115" s="150" t="s">
        <v>18774</v>
      </c>
    </row>
    <row r="8116" spans="1:6" x14ac:dyDescent="0.15">
      <c r="A8116" s="150" t="s">
        <v>9720</v>
      </c>
      <c r="B8116" s="150" t="s">
        <v>34827</v>
      </c>
      <c r="C8116" s="150" t="s">
        <v>19690</v>
      </c>
      <c r="D8116" s="150">
        <v>4023000000</v>
      </c>
      <c r="E8116" s="150">
        <v>5400000000</v>
      </c>
      <c r="F8116" s="150" t="s">
        <v>34832</v>
      </c>
    </row>
    <row r="8117" spans="1:6" x14ac:dyDescent="0.15">
      <c r="A8117" s="150" t="s">
        <v>9721</v>
      </c>
      <c r="B8117" s="150" t="s">
        <v>34833</v>
      </c>
      <c r="C8117" s="150" t="s">
        <v>19693</v>
      </c>
      <c r="D8117" s="150">
        <v>33500000</v>
      </c>
      <c r="E8117" s="150">
        <v>68000000</v>
      </c>
      <c r="F8117" s="150" t="s">
        <v>27551</v>
      </c>
    </row>
    <row r="8118" spans="1:6" x14ac:dyDescent="0.15">
      <c r="A8118" s="150" t="s">
        <v>9722</v>
      </c>
      <c r="B8118" s="150" t="s">
        <v>34834</v>
      </c>
      <c r="C8118" s="150" t="s">
        <v>19694</v>
      </c>
      <c r="D8118" s="150">
        <v>10587</v>
      </c>
      <c r="E8118" s="150">
        <v>10700</v>
      </c>
      <c r="F8118" s="150" t="s">
        <v>24498</v>
      </c>
    </row>
    <row r="8119" spans="1:6" x14ac:dyDescent="0.15">
      <c r="A8119" s="150" t="s">
        <v>9723</v>
      </c>
      <c r="B8119" s="150" t="s">
        <v>34835</v>
      </c>
      <c r="F8119" s="150" t="s">
        <v>503</v>
      </c>
    </row>
    <row r="8120" spans="1:6" x14ac:dyDescent="0.15">
      <c r="A8120" s="150" t="s">
        <v>9724</v>
      </c>
      <c r="B8120" s="150" t="s">
        <v>34836</v>
      </c>
      <c r="C8120" s="150" t="s">
        <v>13581</v>
      </c>
      <c r="D8120" s="150">
        <v>1545</v>
      </c>
      <c r="E8120" s="150">
        <v>5260</v>
      </c>
      <c r="F8120" s="150" t="s">
        <v>34676</v>
      </c>
    </row>
    <row r="8121" spans="1:6" x14ac:dyDescent="0.15">
      <c r="A8121" s="150" t="s">
        <v>9725</v>
      </c>
      <c r="B8121" s="150" t="s">
        <v>34837</v>
      </c>
      <c r="C8121" s="150" t="s">
        <v>19695</v>
      </c>
      <c r="D8121" s="150">
        <v>33528000</v>
      </c>
      <c r="E8121" s="150">
        <v>38423700</v>
      </c>
      <c r="F8121" s="150" t="s">
        <v>24465</v>
      </c>
    </row>
    <row r="8122" spans="1:6" x14ac:dyDescent="0.15">
      <c r="A8122" s="150" t="s">
        <v>9726</v>
      </c>
      <c r="B8122" s="150" t="s">
        <v>34838</v>
      </c>
      <c r="C8122" s="150" t="s">
        <v>19696</v>
      </c>
      <c r="D8122" s="150">
        <v>696080</v>
      </c>
      <c r="E8122" s="150">
        <v>420112</v>
      </c>
      <c r="F8122" s="150" t="s">
        <v>34839</v>
      </c>
    </row>
    <row r="8123" spans="1:6" x14ac:dyDescent="0.15">
      <c r="A8123" s="150" t="s">
        <v>9727</v>
      </c>
      <c r="B8123" s="150" t="s">
        <v>34840</v>
      </c>
      <c r="C8123" s="150" t="s">
        <v>19698</v>
      </c>
      <c r="D8123" s="150">
        <v>70775</v>
      </c>
      <c r="E8123" s="150">
        <v>227575</v>
      </c>
      <c r="F8123" s="150" t="s">
        <v>22172</v>
      </c>
    </row>
    <row r="8124" spans="1:6" x14ac:dyDescent="0.15">
      <c r="A8124" s="150" t="s">
        <v>9728</v>
      </c>
      <c r="B8124" s="150" t="s">
        <v>34841</v>
      </c>
      <c r="C8124" s="150" t="s">
        <v>19699</v>
      </c>
      <c r="D8124" s="150">
        <v>13701980</v>
      </c>
      <c r="E8124" s="150">
        <v>40664083</v>
      </c>
      <c r="F8124" s="150" t="s">
        <v>22060</v>
      </c>
    </row>
    <row r="8125" spans="1:6" x14ac:dyDescent="0.15">
      <c r="A8125" s="150" t="s">
        <v>9729</v>
      </c>
      <c r="B8125" s="150" t="s">
        <v>34842</v>
      </c>
      <c r="C8125" s="150" t="s">
        <v>19700</v>
      </c>
      <c r="F8125" s="150" t="s">
        <v>503</v>
      </c>
    </row>
    <row r="8126" spans="1:6" x14ac:dyDescent="0.15">
      <c r="A8126" s="150" t="s">
        <v>9730</v>
      </c>
      <c r="B8126" s="150" t="s">
        <v>34842</v>
      </c>
      <c r="C8126" s="150" t="s">
        <v>169</v>
      </c>
      <c r="D8126" s="150">
        <v>14454931</v>
      </c>
      <c r="E8126" s="150">
        <v>24696352</v>
      </c>
      <c r="F8126" s="150" t="s">
        <v>22094</v>
      </c>
    </row>
    <row r="8127" spans="1:6" x14ac:dyDescent="0.15">
      <c r="A8127" s="150" t="s">
        <v>9731</v>
      </c>
      <c r="B8127" s="150" t="s">
        <v>34843</v>
      </c>
      <c r="C8127" s="150" t="s">
        <v>19701</v>
      </c>
      <c r="F8127" s="150" t="s">
        <v>503</v>
      </c>
    </row>
    <row r="8128" spans="1:6" x14ac:dyDescent="0.15">
      <c r="A8128" s="150" t="s">
        <v>9732</v>
      </c>
      <c r="B8128" s="150" t="s">
        <v>34844</v>
      </c>
      <c r="C8128" s="150" t="s">
        <v>19702</v>
      </c>
      <c r="D8128" s="150">
        <v>62875000</v>
      </c>
      <c r="E8128" s="150">
        <v>65200000</v>
      </c>
      <c r="F8128" s="150" t="s">
        <v>22060</v>
      </c>
    </row>
    <row r="8129" spans="1:6" x14ac:dyDescent="0.15">
      <c r="A8129" s="150" t="s">
        <v>9733</v>
      </c>
      <c r="B8129" s="150" t="s">
        <v>34845</v>
      </c>
      <c r="C8129" s="150" t="s">
        <v>19703</v>
      </c>
      <c r="F8129" s="150" t="s">
        <v>503</v>
      </c>
    </row>
    <row r="8130" spans="1:6" x14ac:dyDescent="0.15">
      <c r="A8130" s="150" t="s">
        <v>9734</v>
      </c>
      <c r="B8130" s="150" t="s">
        <v>16830</v>
      </c>
      <c r="C8130" s="150" t="s">
        <v>19704</v>
      </c>
      <c r="D8130" s="150">
        <v>41623024.399999999</v>
      </c>
      <c r="E8130" s="150">
        <v>49776844</v>
      </c>
      <c r="F8130" s="150" t="s">
        <v>22172</v>
      </c>
    </row>
    <row r="8131" spans="1:6" x14ac:dyDescent="0.15">
      <c r="A8131" s="150" t="s">
        <v>9735</v>
      </c>
      <c r="B8131" s="150" t="s">
        <v>34826</v>
      </c>
      <c r="C8131" s="150" t="s">
        <v>19689</v>
      </c>
      <c r="F8131" s="150" t="s">
        <v>503</v>
      </c>
    </row>
    <row r="8132" spans="1:6" x14ac:dyDescent="0.15">
      <c r="A8132" s="150" t="s">
        <v>9736</v>
      </c>
      <c r="B8132" s="150" t="s">
        <v>34846</v>
      </c>
      <c r="C8132" s="150" t="s">
        <v>19705</v>
      </c>
      <c r="D8132" s="150">
        <v>6825</v>
      </c>
      <c r="E8132" s="150">
        <v>9840</v>
      </c>
      <c r="F8132" s="150" t="s">
        <v>18774</v>
      </c>
    </row>
    <row r="8133" spans="1:6" x14ac:dyDescent="0.15">
      <c r="A8133" s="150" t="s">
        <v>9737</v>
      </c>
      <c r="B8133" s="150" t="s">
        <v>34847</v>
      </c>
      <c r="C8133" s="150" t="s">
        <v>19706</v>
      </c>
      <c r="D8133" s="150">
        <v>900345.6</v>
      </c>
      <c r="E8133" s="150">
        <v>918905.6</v>
      </c>
      <c r="F8133" s="150" t="s">
        <v>30896</v>
      </c>
    </row>
    <row r="8134" spans="1:6" x14ac:dyDescent="0.15">
      <c r="A8134" s="150" t="s">
        <v>9738</v>
      </c>
      <c r="B8134" s="150" t="s">
        <v>34848</v>
      </c>
      <c r="C8134" s="150" t="s">
        <v>19707</v>
      </c>
      <c r="D8134" s="150">
        <v>229383100</v>
      </c>
      <c r="E8134" s="150">
        <v>357226000</v>
      </c>
      <c r="F8134" s="150" t="s">
        <v>24581</v>
      </c>
    </row>
    <row r="8135" spans="1:6" x14ac:dyDescent="0.15">
      <c r="A8135" s="150" t="s">
        <v>9739</v>
      </c>
      <c r="B8135" s="150" t="s">
        <v>34849</v>
      </c>
      <c r="C8135" s="150" t="s">
        <v>19174</v>
      </c>
      <c r="D8135" s="150">
        <v>14870</v>
      </c>
      <c r="E8135" s="150">
        <v>20000</v>
      </c>
      <c r="F8135" s="150" t="s">
        <v>22136</v>
      </c>
    </row>
    <row r="8136" spans="1:6" x14ac:dyDescent="0.15">
      <c r="A8136" s="150" t="s">
        <v>9740</v>
      </c>
      <c r="B8136" s="150" t="s">
        <v>34850</v>
      </c>
      <c r="C8136" s="150" t="s">
        <v>19678</v>
      </c>
      <c r="D8136" s="150">
        <v>1495760.4</v>
      </c>
      <c r="E8136" s="150">
        <v>1693428</v>
      </c>
      <c r="F8136" s="150" t="s">
        <v>18774</v>
      </c>
    </row>
    <row r="8137" spans="1:6" x14ac:dyDescent="0.15">
      <c r="A8137" s="150" t="s">
        <v>9741</v>
      </c>
      <c r="B8137" s="150" t="s">
        <v>34851</v>
      </c>
      <c r="C8137" s="150" t="s">
        <v>19708</v>
      </c>
      <c r="D8137" s="150">
        <v>22985000</v>
      </c>
      <c r="E8137" s="150">
        <v>24312000</v>
      </c>
      <c r="F8137" s="150" t="s">
        <v>34852</v>
      </c>
    </row>
    <row r="8138" spans="1:6" x14ac:dyDescent="0.15">
      <c r="A8138" s="150" t="s">
        <v>9742</v>
      </c>
      <c r="B8138" s="150" t="s">
        <v>34853</v>
      </c>
      <c r="C8138" s="150" t="s">
        <v>19710</v>
      </c>
      <c r="D8138" s="150">
        <v>2430000</v>
      </c>
      <c r="E8138" s="150">
        <v>2187000</v>
      </c>
      <c r="F8138" s="150" t="s">
        <v>34691</v>
      </c>
    </row>
    <row r="8139" spans="1:6" x14ac:dyDescent="0.15">
      <c r="A8139" s="150" t="s">
        <v>9743</v>
      </c>
      <c r="B8139" s="150" t="s">
        <v>34854</v>
      </c>
      <c r="C8139" s="150" t="s">
        <v>19711</v>
      </c>
      <c r="D8139" s="150">
        <v>2100</v>
      </c>
      <c r="E8139" s="150">
        <v>2700</v>
      </c>
      <c r="F8139" s="150" t="s">
        <v>22174</v>
      </c>
    </row>
    <row r="8140" spans="1:6" x14ac:dyDescent="0.15">
      <c r="A8140" s="150" t="s">
        <v>9744</v>
      </c>
      <c r="B8140" s="150" t="s">
        <v>34855</v>
      </c>
      <c r="C8140" s="150" t="s">
        <v>19712</v>
      </c>
      <c r="F8140" s="150" t="s">
        <v>503</v>
      </c>
    </row>
    <row r="8141" spans="1:6" x14ac:dyDescent="0.15">
      <c r="A8141" s="150" t="s">
        <v>9745</v>
      </c>
      <c r="B8141" s="150" t="s">
        <v>34856</v>
      </c>
      <c r="C8141" s="150" t="s">
        <v>19713</v>
      </c>
      <c r="D8141" s="150">
        <v>230644</v>
      </c>
      <c r="E8141" s="150">
        <v>285728</v>
      </c>
      <c r="F8141" s="150" t="s">
        <v>22060</v>
      </c>
    </row>
    <row r="8142" spans="1:6" x14ac:dyDescent="0.15">
      <c r="A8142" s="150" t="s">
        <v>9746</v>
      </c>
      <c r="B8142" s="150" t="s">
        <v>582</v>
      </c>
      <c r="C8142" s="150" t="s">
        <v>2269</v>
      </c>
      <c r="D8142" s="150">
        <v>15180680</v>
      </c>
      <c r="E8142" s="150">
        <v>23080020</v>
      </c>
      <c r="F8142" s="150" t="s">
        <v>34857</v>
      </c>
    </row>
    <row r="8143" spans="1:6" x14ac:dyDescent="0.15">
      <c r="A8143" s="150" t="s">
        <v>9747</v>
      </c>
      <c r="B8143" s="150" t="s">
        <v>34858</v>
      </c>
      <c r="C8143" s="150" t="s">
        <v>19714</v>
      </c>
      <c r="D8143" s="150">
        <v>455000</v>
      </c>
      <c r="E8143" s="150">
        <v>757000</v>
      </c>
      <c r="F8143" s="150" t="s">
        <v>22172</v>
      </c>
    </row>
    <row r="8144" spans="1:6" x14ac:dyDescent="0.15">
      <c r="A8144" s="150" t="s">
        <v>9748</v>
      </c>
      <c r="B8144" s="150" t="s">
        <v>34859</v>
      </c>
      <c r="C8144" s="150" t="s">
        <v>19715</v>
      </c>
      <c r="D8144" s="150">
        <v>35000</v>
      </c>
      <c r="E8144" s="150">
        <v>70000</v>
      </c>
      <c r="F8144" s="150" t="s">
        <v>24529</v>
      </c>
    </row>
    <row r="8145" spans="1:6" x14ac:dyDescent="0.15">
      <c r="A8145" s="150" t="s">
        <v>9749</v>
      </c>
      <c r="B8145" s="150" t="s">
        <v>34860</v>
      </c>
      <c r="C8145" s="150" t="s">
        <v>19716</v>
      </c>
      <c r="F8145" s="150" t="s">
        <v>503</v>
      </c>
    </row>
    <row r="8146" spans="1:6" x14ac:dyDescent="0.15">
      <c r="A8146" s="150" t="s">
        <v>9750</v>
      </c>
      <c r="B8146" s="150" t="s">
        <v>34860</v>
      </c>
      <c r="C8146" s="150" t="s">
        <v>19716</v>
      </c>
      <c r="D8146" s="150">
        <v>8740000</v>
      </c>
      <c r="E8146" s="150">
        <v>15300000</v>
      </c>
      <c r="F8146" s="150" t="s">
        <v>34500</v>
      </c>
    </row>
    <row r="8147" spans="1:6" x14ac:dyDescent="0.15">
      <c r="A8147" s="150" t="s">
        <v>9751</v>
      </c>
      <c r="B8147" s="150" t="s">
        <v>34861</v>
      </c>
      <c r="C8147" s="150" t="s">
        <v>19717</v>
      </c>
      <c r="F8147" s="150" t="s">
        <v>503</v>
      </c>
    </row>
    <row r="8148" spans="1:6" x14ac:dyDescent="0.15">
      <c r="A8148" s="150" t="s">
        <v>9752</v>
      </c>
      <c r="B8148" s="150" t="s">
        <v>34862</v>
      </c>
      <c r="C8148" s="150" t="s">
        <v>19718</v>
      </c>
      <c r="F8148" s="150" t="s">
        <v>503</v>
      </c>
    </row>
    <row r="8149" spans="1:6" x14ac:dyDescent="0.15">
      <c r="A8149" s="150" t="s">
        <v>9753</v>
      </c>
      <c r="B8149" s="150" t="s">
        <v>34863</v>
      </c>
      <c r="C8149" s="150" t="s">
        <v>19719</v>
      </c>
      <c r="D8149" s="150">
        <v>1177776.2</v>
      </c>
      <c r="E8149" s="150">
        <v>1244598.24</v>
      </c>
      <c r="F8149" s="150" t="s">
        <v>22172</v>
      </c>
    </row>
    <row r="8150" spans="1:6" x14ac:dyDescent="0.15">
      <c r="A8150" s="150" t="s">
        <v>9754</v>
      </c>
      <c r="B8150" s="150" t="s">
        <v>34864</v>
      </c>
      <c r="C8150" s="150" t="s">
        <v>19720</v>
      </c>
      <c r="D8150" s="150">
        <v>90534000</v>
      </c>
      <c r="E8150" s="150">
        <v>169680000</v>
      </c>
      <c r="F8150" s="150" t="s">
        <v>26265</v>
      </c>
    </row>
    <row r="8151" spans="1:6" x14ac:dyDescent="0.15">
      <c r="A8151" s="150" t="s">
        <v>9755</v>
      </c>
      <c r="B8151" s="150" t="s">
        <v>34865</v>
      </c>
      <c r="C8151" s="150" t="s">
        <v>19721</v>
      </c>
      <c r="D8151" s="150">
        <v>89775</v>
      </c>
      <c r="E8151" s="150">
        <v>101646</v>
      </c>
      <c r="F8151" s="150" t="s">
        <v>22110</v>
      </c>
    </row>
    <row r="8152" spans="1:6" x14ac:dyDescent="0.15">
      <c r="A8152" s="150" t="s">
        <v>9756</v>
      </c>
      <c r="B8152" s="150" t="s">
        <v>34866</v>
      </c>
      <c r="C8152" s="150" t="s">
        <v>16745</v>
      </c>
      <c r="D8152" s="150">
        <v>5750000</v>
      </c>
      <c r="E8152" s="150">
        <v>2900000</v>
      </c>
      <c r="F8152" s="150" t="s">
        <v>24636</v>
      </c>
    </row>
    <row r="8153" spans="1:6" x14ac:dyDescent="0.15">
      <c r="A8153" s="150" t="s">
        <v>9757</v>
      </c>
      <c r="B8153" s="150" t="s">
        <v>34867</v>
      </c>
      <c r="C8153" s="150" t="s">
        <v>13327</v>
      </c>
      <c r="D8153" s="150">
        <v>1290000</v>
      </c>
      <c r="E8153" s="150">
        <v>205000</v>
      </c>
      <c r="F8153" s="150" t="s">
        <v>22067</v>
      </c>
    </row>
    <row r="8154" spans="1:6" x14ac:dyDescent="0.15">
      <c r="A8154" s="150" t="s">
        <v>9758</v>
      </c>
      <c r="B8154" s="150" t="s">
        <v>34868</v>
      </c>
      <c r="C8154" s="150" t="s">
        <v>412</v>
      </c>
      <c r="D8154" s="150">
        <v>732014.9</v>
      </c>
      <c r="E8154" s="150">
        <v>500000</v>
      </c>
      <c r="F8154" s="150" t="s">
        <v>18774</v>
      </c>
    </row>
    <row r="8155" spans="1:6" x14ac:dyDescent="0.15">
      <c r="A8155" s="150" t="s">
        <v>9759</v>
      </c>
      <c r="B8155" s="150" t="s">
        <v>34869</v>
      </c>
      <c r="C8155" s="150" t="s">
        <v>19722</v>
      </c>
      <c r="D8155" s="150">
        <v>20000</v>
      </c>
      <c r="E8155" s="150">
        <v>40000</v>
      </c>
      <c r="F8155" s="150" t="s">
        <v>34870</v>
      </c>
    </row>
    <row r="8156" spans="1:6" x14ac:dyDescent="0.15">
      <c r="A8156" s="150" t="s">
        <v>9760</v>
      </c>
      <c r="B8156" s="150" t="s">
        <v>34871</v>
      </c>
      <c r="C8156" s="150" t="s">
        <v>19724</v>
      </c>
      <c r="D8156" s="150">
        <v>4500</v>
      </c>
      <c r="E8156" s="150">
        <v>5000</v>
      </c>
      <c r="F8156" s="150" t="s">
        <v>34872</v>
      </c>
    </row>
    <row r="8157" spans="1:6" x14ac:dyDescent="0.15">
      <c r="A8157" s="150" t="s">
        <v>9761</v>
      </c>
      <c r="B8157" s="150" t="s">
        <v>34873</v>
      </c>
      <c r="C8157" s="150" t="s">
        <v>19726</v>
      </c>
      <c r="F8157" s="150" t="s">
        <v>503</v>
      </c>
    </row>
    <row r="8158" spans="1:6" x14ac:dyDescent="0.15">
      <c r="A8158" s="150" t="s">
        <v>9762</v>
      </c>
      <c r="B8158" s="150" t="s">
        <v>34874</v>
      </c>
      <c r="C8158" s="150" t="s">
        <v>19726</v>
      </c>
      <c r="F8158" s="150" t="s">
        <v>503</v>
      </c>
    </row>
    <row r="8159" spans="1:6" x14ac:dyDescent="0.15">
      <c r="A8159" s="150" t="s">
        <v>9763</v>
      </c>
      <c r="B8159" s="150" t="s">
        <v>34875</v>
      </c>
      <c r="C8159" s="150" t="s">
        <v>12357</v>
      </c>
      <c r="F8159" s="150" t="s">
        <v>503</v>
      </c>
    </row>
    <row r="8160" spans="1:6" x14ac:dyDescent="0.15">
      <c r="A8160" s="150" t="s">
        <v>9764</v>
      </c>
      <c r="B8160" s="150" t="s">
        <v>34876</v>
      </c>
      <c r="C8160" s="150" t="s">
        <v>19727</v>
      </c>
      <c r="D8160" s="150">
        <v>0</v>
      </c>
      <c r="E8160" s="150">
        <v>0</v>
      </c>
      <c r="F8160" s="150" t="s">
        <v>26491</v>
      </c>
    </row>
    <row r="8161" spans="1:6" x14ac:dyDescent="0.15">
      <c r="A8161" s="150" t="s">
        <v>9765</v>
      </c>
      <c r="B8161" s="150" t="s">
        <v>34877</v>
      </c>
      <c r="C8161" s="150" t="s">
        <v>19728</v>
      </c>
      <c r="D8161" s="150">
        <v>1500</v>
      </c>
      <c r="E8161" s="150">
        <v>2910</v>
      </c>
      <c r="F8161" s="150" t="s">
        <v>22082</v>
      </c>
    </row>
    <row r="8162" spans="1:6" x14ac:dyDescent="0.15">
      <c r="A8162" s="150" t="s">
        <v>9766</v>
      </c>
      <c r="B8162" s="150" t="s">
        <v>34878</v>
      </c>
      <c r="C8162" s="150" t="s">
        <v>19729</v>
      </c>
      <c r="D8162" s="150">
        <v>212952.5</v>
      </c>
      <c r="E8162" s="150">
        <v>218987.5</v>
      </c>
      <c r="F8162" s="150" t="s">
        <v>24529</v>
      </c>
    </row>
    <row r="8163" spans="1:6" x14ac:dyDescent="0.15">
      <c r="A8163" s="150" t="s">
        <v>9767</v>
      </c>
      <c r="B8163" s="150" t="s">
        <v>34879</v>
      </c>
      <c r="C8163" s="150" t="s">
        <v>24</v>
      </c>
      <c r="D8163" s="150">
        <v>708847514</v>
      </c>
      <c r="E8163" s="150">
        <v>526143972</v>
      </c>
      <c r="F8163" s="150" t="s">
        <v>22115</v>
      </c>
    </row>
    <row r="8164" spans="1:6" x14ac:dyDescent="0.15">
      <c r="A8164" s="150" t="s">
        <v>9768</v>
      </c>
      <c r="B8164" s="150" t="s">
        <v>34880</v>
      </c>
      <c r="C8164" s="150" t="s">
        <v>19730</v>
      </c>
      <c r="F8164" s="150" t="s">
        <v>503</v>
      </c>
    </row>
    <row r="8165" spans="1:6" x14ac:dyDescent="0.15">
      <c r="A8165" s="150" t="s">
        <v>9769</v>
      </c>
      <c r="B8165" s="150" t="s">
        <v>34881</v>
      </c>
      <c r="C8165" s="150" t="s">
        <v>14157</v>
      </c>
      <c r="D8165" s="150">
        <v>226463200</v>
      </c>
      <c r="E8165" s="150">
        <v>293591000</v>
      </c>
      <c r="F8165" s="150" t="s">
        <v>22137</v>
      </c>
    </row>
    <row r="8166" spans="1:6" x14ac:dyDescent="0.15">
      <c r="A8166" s="150" t="s">
        <v>9770</v>
      </c>
      <c r="B8166" s="150" t="s">
        <v>34882</v>
      </c>
      <c r="C8166" s="150" t="s">
        <v>19731</v>
      </c>
      <c r="F8166" s="150" t="s">
        <v>503</v>
      </c>
    </row>
    <row r="8167" spans="1:6" x14ac:dyDescent="0.15">
      <c r="A8167" s="150" t="s">
        <v>9771</v>
      </c>
      <c r="B8167" s="150" t="s">
        <v>34883</v>
      </c>
      <c r="C8167" s="150" t="s">
        <v>19732</v>
      </c>
      <c r="D8167" s="150">
        <v>29264</v>
      </c>
      <c r="E8167" s="150">
        <v>18000</v>
      </c>
      <c r="F8167" s="150" t="s">
        <v>22136</v>
      </c>
    </row>
    <row r="8168" spans="1:6" x14ac:dyDescent="0.15">
      <c r="A8168" s="150" t="s">
        <v>9772</v>
      </c>
      <c r="B8168" s="150" t="s">
        <v>34884</v>
      </c>
      <c r="C8168" s="150" t="s">
        <v>19733</v>
      </c>
      <c r="D8168" s="150">
        <v>172500</v>
      </c>
      <c r="E8168" s="150">
        <v>227500</v>
      </c>
      <c r="F8168" s="150" t="s">
        <v>18774</v>
      </c>
    </row>
    <row r="8169" spans="1:6" x14ac:dyDescent="0.15">
      <c r="A8169" s="150" t="s">
        <v>9773</v>
      </c>
      <c r="B8169" s="150" t="s">
        <v>34885</v>
      </c>
      <c r="C8169" s="150" t="s">
        <v>19734</v>
      </c>
      <c r="F8169" s="150" t="s">
        <v>503</v>
      </c>
    </row>
    <row r="8170" spans="1:6" x14ac:dyDescent="0.15">
      <c r="A8170" s="150" t="s">
        <v>9774</v>
      </c>
      <c r="B8170" s="150" t="s">
        <v>34886</v>
      </c>
      <c r="F8170" s="150" t="s">
        <v>503</v>
      </c>
    </row>
    <row r="8171" spans="1:6" x14ac:dyDescent="0.15">
      <c r="A8171" s="150" t="s">
        <v>9775</v>
      </c>
      <c r="B8171" s="150" t="s">
        <v>29642</v>
      </c>
      <c r="C8171" s="150" t="s">
        <v>19735</v>
      </c>
      <c r="D8171" s="150">
        <v>35000000</v>
      </c>
      <c r="E8171" s="150">
        <v>225000000</v>
      </c>
      <c r="F8171" s="150" t="s">
        <v>22160</v>
      </c>
    </row>
    <row r="8172" spans="1:6" x14ac:dyDescent="0.15">
      <c r="A8172" s="150" t="s">
        <v>9776</v>
      </c>
      <c r="B8172" s="150" t="s">
        <v>33927</v>
      </c>
      <c r="F8172" s="150" t="s">
        <v>503</v>
      </c>
    </row>
    <row r="8173" spans="1:6" x14ac:dyDescent="0.15">
      <c r="A8173" s="150" t="s">
        <v>9777</v>
      </c>
      <c r="B8173" s="150" t="s">
        <v>34887</v>
      </c>
      <c r="C8173" s="150" t="s">
        <v>19736</v>
      </c>
      <c r="D8173" s="150">
        <v>572362000</v>
      </c>
      <c r="E8173" s="150">
        <v>636915240</v>
      </c>
      <c r="F8173" s="150" t="s">
        <v>34888</v>
      </c>
    </row>
    <row r="8174" spans="1:6" x14ac:dyDescent="0.15">
      <c r="A8174" s="150" t="s">
        <v>9778</v>
      </c>
      <c r="B8174" s="150" t="s">
        <v>34889</v>
      </c>
      <c r="C8174" s="150" t="s">
        <v>19737</v>
      </c>
      <c r="D8174" s="150">
        <v>381000000</v>
      </c>
      <c r="E8174" s="150">
        <v>440000000</v>
      </c>
      <c r="F8174" s="150" t="s">
        <v>22095</v>
      </c>
    </row>
    <row r="8175" spans="1:6" x14ac:dyDescent="0.15">
      <c r="A8175" s="150" t="s">
        <v>9779</v>
      </c>
      <c r="B8175" s="150" t="s">
        <v>34890</v>
      </c>
      <c r="C8175" s="150" t="s">
        <v>19738</v>
      </c>
      <c r="D8175" s="150">
        <v>39732780</v>
      </c>
      <c r="E8175" s="150">
        <v>65278300</v>
      </c>
      <c r="F8175" s="150" t="s">
        <v>28406</v>
      </c>
    </row>
    <row r="8176" spans="1:6" x14ac:dyDescent="0.15">
      <c r="A8176" s="150" t="s">
        <v>9780</v>
      </c>
      <c r="B8176" s="150" t="s">
        <v>34891</v>
      </c>
      <c r="C8176" s="150" t="s">
        <v>19739</v>
      </c>
      <c r="D8176" s="150">
        <v>77</v>
      </c>
      <c r="E8176" s="150">
        <v>100</v>
      </c>
      <c r="F8176" s="150" t="s">
        <v>22098</v>
      </c>
    </row>
    <row r="8177" spans="1:6" x14ac:dyDescent="0.15">
      <c r="A8177" s="150" t="s">
        <v>9781</v>
      </c>
      <c r="B8177" s="150" t="s">
        <v>34892</v>
      </c>
      <c r="C8177" s="150" t="s">
        <v>19740</v>
      </c>
      <c r="D8177" s="150">
        <v>1550075</v>
      </c>
      <c r="E8177" s="150">
        <v>1615000</v>
      </c>
      <c r="F8177" s="150" t="s">
        <v>18774</v>
      </c>
    </row>
    <row r="8178" spans="1:6" x14ac:dyDescent="0.15">
      <c r="A8178" s="150" t="s">
        <v>9782</v>
      </c>
      <c r="B8178" s="150" t="s">
        <v>34893</v>
      </c>
      <c r="C8178" s="150" t="s">
        <v>19741</v>
      </c>
      <c r="D8178" s="150">
        <v>285324085</v>
      </c>
      <c r="E8178" s="150">
        <v>312949255</v>
      </c>
      <c r="F8178" s="150" t="s">
        <v>34894</v>
      </c>
    </row>
    <row r="8179" spans="1:6" x14ac:dyDescent="0.15">
      <c r="A8179" s="150" t="s">
        <v>9783</v>
      </c>
      <c r="B8179" s="150" t="s">
        <v>34895</v>
      </c>
      <c r="C8179" s="150" t="s">
        <v>19742</v>
      </c>
      <c r="D8179" s="150">
        <v>5000000</v>
      </c>
      <c r="E8179" s="150">
        <v>2900000</v>
      </c>
      <c r="F8179" s="150" t="s">
        <v>18774</v>
      </c>
    </row>
    <row r="8180" spans="1:6" x14ac:dyDescent="0.15">
      <c r="A8180" s="150" t="s">
        <v>9784</v>
      </c>
      <c r="B8180" s="150" t="s">
        <v>34896</v>
      </c>
      <c r="C8180" s="150" t="s">
        <v>19743</v>
      </c>
      <c r="D8180" s="150">
        <v>797000</v>
      </c>
      <c r="E8180" s="150">
        <v>4667000</v>
      </c>
      <c r="F8180" s="150" t="s">
        <v>22098</v>
      </c>
    </row>
    <row r="8181" spans="1:6" x14ac:dyDescent="0.15">
      <c r="A8181" s="150" t="s">
        <v>9785</v>
      </c>
      <c r="B8181" s="150" t="s">
        <v>34897</v>
      </c>
      <c r="C8181" s="150" t="s">
        <v>2080</v>
      </c>
      <c r="D8181" s="150">
        <v>2622650</v>
      </c>
      <c r="E8181" s="150">
        <v>2195500</v>
      </c>
      <c r="F8181" s="150" t="s">
        <v>18774</v>
      </c>
    </row>
    <row r="8182" spans="1:6" x14ac:dyDescent="0.15">
      <c r="A8182" s="150" t="s">
        <v>9786</v>
      </c>
      <c r="B8182" s="150" t="s">
        <v>34898</v>
      </c>
      <c r="C8182" s="150" t="s">
        <v>17026</v>
      </c>
      <c r="D8182" s="150">
        <v>1136741</v>
      </c>
      <c r="E8182" s="150">
        <v>1342418.48</v>
      </c>
      <c r="F8182" s="150" t="s">
        <v>18774</v>
      </c>
    </row>
    <row r="8183" spans="1:6" x14ac:dyDescent="0.15">
      <c r="A8183" s="150" t="s">
        <v>9787</v>
      </c>
      <c r="B8183" s="150" t="s">
        <v>34899</v>
      </c>
      <c r="C8183" s="150" t="s">
        <v>19744</v>
      </c>
      <c r="F8183" s="150" t="s">
        <v>503</v>
      </c>
    </row>
    <row r="8184" spans="1:6" x14ac:dyDescent="0.15">
      <c r="A8184" s="150" t="s">
        <v>9788</v>
      </c>
      <c r="B8184" s="150" t="s">
        <v>34900</v>
      </c>
      <c r="C8184" s="150" t="s">
        <v>19745</v>
      </c>
      <c r="D8184" s="150">
        <v>2000000</v>
      </c>
      <c r="E8184" s="150">
        <v>1000000</v>
      </c>
      <c r="F8184" s="150" t="s">
        <v>18774</v>
      </c>
    </row>
    <row r="8185" spans="1:6" x14ac:dyDescent="0.15">
      <c r="A8185" s="150" t="s">
        <v>9789</v>
      </c>
      <c r="B8185" s="150" t="s">
        <v>34901</v>
      </c>
      <c r="C8185" s="150" t="s">
        <v>19746</v>
      </c>
      <c r="D8185" s="150">
        <v>1350000</v>
      </c>
      <c r="E8185" s="150">
        <v>1000000</v>
      </c>
      <c r="F8185" s="150" t="s">
        <v>18774</v>
      </c>
    </row>
    <row r="8186" spans="1:6" x14ac:dyDescent="0.15">
      <c r="A8186" s="150" t="s">
        <v>9790</v>
      </c>
      <c r="B8186" s="150" t="s">
        <v>34902</v>
      </c>
      <c r="C8186" s="150" t="s">
        <v>12629</v>
      </c>
      <c r="D8186" s="150">
        <v>2000000</v>
      </c>
      <c r="E8186" s="150">
        <v>1000000</v>
      </c>
      <c r="F8186" s="150" t="s">
        <v>18774</v>
      </c>
    </row>
    <row r="8187" spans="1:6" x14ac:dyDescent="0.15">
      <c r="A8187" s="150" t="s">
        <v>9791</v>
      </c>
      <c r="B8187" s="150" t="s">
        <v>34903</v>
      </c>
      <c r="C8187" s="150" t="s">
        <v>19747</v>
      </c>
      <c r="D8187" s="150">
        <v>800000</v>
      </c>
      <c r="E8187" s="150">
        <v>850000</v>
      </c>
      <c r="F8187" s="150" t="s">
        <v>18774</v>
      </c>
    </row>
    <row r="8188" spans="1:6" x14ac:dyDescent="0.15">
      <c r="A8188" s="150" t="s">
        <v>9792</v>
      </c>
      <c r="B8188" s="150" t="s">
        <v>34904</v>
      </c>
      <c r="C8188" s="150" t="s">
        <v>19748</v>
      </c>
      <c r="D8188" s="150">
        <v>750000</v>
      </c>
      <c r="E8188" s="150">
        <v>1000000</v>
      </c>
      <c r="F8188" s="150" t="s">
        <v>18774</v>
      </c>
    </row>
    <row r="8189" spans="1:6" x14ac:dyDescent="0.15">
      <c r="A8189" s="150" t="s">
        <v>9793</v>
      </c>
      <c r="B8189" s="150" t="s">
        <v>34905</v>
      </c>
      <c r="C8189" s="150" t="s">
        <v>16745</v>
      </c>
      <c r="D8189" s="150">
        <v>860000</v>
      </c>
      <c r="E8189" s="150">
        <v>800000</v>
      </c>
      <c r="F8189" s="150" t="s">
        <v>18774</v>
      </c>
    </row>
    <row r="8190" spans="1:6" x14ac:dyDescent="0.15">
      <c r="A8190" s="150" t="s">
        <v>9794</v>
      </c>
      <c r="B8190" s="150" t="s">
        <v>34906</v>
      </c>
      <c r="C8190" s="150" t="s">
        <v>19749</v>
      </c>
      <c r="D8190" s="150">
        <v>550000</v>
      </c>
      <c r="E8190" s="150">
        <v>450000</v>
      </c>
      <c r="F8190" s="150" t="s">
        <v>18774</v>
      </c>
    </row>
    <row r="8191" spans="1:6" x14ac:dyDescent="0.15">
      <c r="A8191" s="150" t="s">
        <v>9795</v>
      </c>
      <c r="B8191" s="150" t="s">
        <v>34907</v>
      </c>
      <c r="C8191" s="150" t="s">
        <v>19750</v>
      </c>
      <c r="D8191" s="150">
        <v>850000</v>
      </c>
      <c r="E8191" s="150">
        <v>850000</v>
      </c>
      <c r="F8191" s="150" t="s">
        <v>18774</v>
      </c>
    </row>
    <row r="8192" spans="1:6" x14ac:dyDescent="0.15">
      <c r="A8192" s="150" t="s">
        <v>9796</v>
      </c>
      <c r="B8192" s="150" t="s">
        <v>34908</v>
      </c>
      <c r="C8192" s="150" t="s">
        <v>17202</v>
      </c>
      <c r="D8192" s="150">
        <v>500000</v>
      </c>
      <c r="E8192" s="150">
        <v>500000</v>
      </c>
      <c r="F8192" s="150" t="s">
        <v>18774</v>
      </c>
    </row>
    <row r="8193" spans="1:6" x14ac:dyDescent="0.15">
      <c r="A8193" s="150" t="s">
        <v>9797</v>
      </c>
      <c r="B8193" s="150" t="s">
        <v>34909</v>
      </c>
      <c r="F8193" s="150" t="s">
        <v>503</v>
      </c>
    </row>
    <row r="8194" spans="1:6" x14ac:dyDescent="0.15">
      <c r="A8194" s="150" t="s">
        <v>9798</v>
      </c>
      <c r="B8194" s="150" t="s">
        <v>34825</v>
      </c>
      <c r="C8194" s="150" t="s">
        <v>19688</v>
      </c>
      <c r="D8194" s="150">
        <v>8700</v>
      </c>
      <c r="E8194" s="150">
        <v>8730</v>
      </c>
      <c r="F8194" s="150" t="s">
        <v>24498</v>
      </c>
    </row>
    <row r="8195" spans="1:6" x14ac:dyDescent="0.15">
      <c r="A8195" s="150" t="s">
        <v>9799</v>
      </c>
      <c r="B8195" s="150" t="s">
        <v>34910</v>
      </c>
      <c r="C8195" s="150" t="s">
        <v>19751</v>
      </c>
      <c r="D8195" s="150">
        <v>4338250</v>
      </c>
      <c r="E8195" s="150">
        <v>4456557</v>
      </c>
      <c r="F8195" s="150" t="s">
        <v>22175</v>
      </c>
    </row>
    <row r="8196" spans="1:6" x14ac:dyDescent="0.15">
      <c r="A8196" s="150" t="s">
        <v>9800</v>
      </c>
      <c r="B8196" s="150" t="s">
        <v>34911</v>
      </c>
      <c r="C8196" s="150" t="s">
        <v>19752</v>
      </c>
      <c r="D8196" s="150">
        <v>9370</v>
      </c>
      <c r="E8196" s="150">
        <v>13500</v>
      </c>
      <c r="F8196" s="150" t="s">
        <v>22088</v>
      </c>
    </row>
    <row r="8197" spans="1:6" x14ac:dyDescent="0.15">
      <c r="A8197" s="150" t="s">
        <v>9801</v>
      </c>
      <c r="B8197" s="150" t="s">
        <v>34912</v>
      </c>
      <c r="C8197" s="150" t="s">
        <v>19753</v>
      </c>
      <c r="D8197" s="150">
        <v>9000</v>
      </c>
      <c r="E8197" s="150">
        <v>18300</v>
      </c>
      <c r="F8197" s="150" t="s">
        <v>34913</v>
      </c>
    </row>
    <row r="8198" spans="1:6" x14ac:dyDescent="0.15">
      <c r="A8198" s="150" t="s">
        <v>9802</v>
      </c>
      <c r="B8198" s="150" t="s">
        <v>34914</v>
      </c>
      <c r="C8198" s="150" t="s">
        <v>19754</v>
      </c>
      <c r="F8198" s="150" t="s">
        <v>503</v>
      </c>
    </row>
    <row r="8199" spans="1:6" x14ac:dyDescent="0.15">
      <c r="A8199" s="150" t="s">
        <v>9803</v>
      </c>
      <c r="B8199" s="150" t="s">
        <v>34915</v>
      </c>
      <c r="C8199" s="150" t="s">
        <v>19755</v>
      </c>
      <c r="D8199" s="150">
        <v>3718120</v>
      </c>
      <c r="E8199" s="150">
        <v>5305120</v>
      </c>
      <c r="F8199" s="150" t="s">
        <v>22104</v>
      </c>
    </row>
    <row r="8200" spans="1:6" x14ac:dyDescent="0.15">
      <c r="A8200" s="150" t="s">
        <v>9804</v>
      </c>
      <c r="B8200" s="150" t="s">
        <v>34916</v>
      </c>
      <c r="C8200" s="150" t="s">
        <v>19756</v>
      </c>
      <c r="D8200" s="150">
        <v>33000000</v>
      </c>
      <c r="E8200" s="150">
        <v>30000000</v>
      </c>
      <c r="F8200" s="150" t="s">
        <v>24497</v>
      </c>
    </row>
    <row r="8201" spans="1:6" x14ac:dyDescent="0.15">
      <c r="A8201" s="150" t="s">
        <v>9805</v>
      </c>
      <c r="B8201" s="150" t="s">
        <v>34917</v>
      </c>
      <c r="C8201" s="150" t="s">
        <v>19757</v>
      </c>
      <c r="F8201" s="150" t="s">
        <v>503</v>
      </c>
    </row>
    <row r="8202" spans="1:6" x14ac:dyDescent="0.15">
      <c r="A8202" s="150" t="s">
        <v>9806</v>
      </c>
      <c r="B8202" s="150" t="s">
        <v>34918</v>
      </c>
      <c r="C8202" s="150" t="s">
        <v>19758</v>
      </c>
      <c r="D8202" s="150">
        <v>11400</v>
      </c>
      <c r="E8202" s="150">
        <v>11400</v>
      </c>
      <c r="F8202" s="150" t="s">
        <v>22136</v>
      </c>
    </row>
    <row r="8203" spans="1:6" x14ac:dyDescent="0.15">
      <c r="A8203" s="150" t="s">
        <v>9807</v>
      </c>
      <c r="B8203" s="150" t="s">
        <v>34919</v>
      </c>
      <c r="C8203" s="150" t="s">
        <v>19759</v>
      </c>
      <c r="D8203" s="150">
        <v>25595010</v>
      </c>
      <c r="E8203" s="150">
        <v>26886590</v>
      </c>
      <c r="F8203" s="150" t="s">
        <v>34920</v>
      </c>
    </row>
    <row r="8204" spans="1:6" x14ac:dyDescent="0.15">
      <c r="A8204" s="150" t="s">
        <v>9808</v>
      </c>
      <c r="B8204" s="150" t="s">
        <v>34921</v>
      </c>
      <c r="C8204" s="150" t="s">
        <v>12357</v>
      </c>
      <c r="D8204" s="150">
        <v>0</v>
      </c>
      <c r="E8204" s="150">
        <v>0</v>
      </c>
      <c r="F8204" s="150" t="s">
        <v>28115</v>
      </c>
    </row>
    <row r="8205" spans="1:6" x14ac:dyDescent="0.15">
      <c r="A8205" s="150" t="s">
        <v>9809</v>
      </c>
      <c r="B8205" s="150" t="s">
        <v>34922</v>
      </c>
      <c r="C8205" s="150" t="s">
        <v>13971</v>
      </c>
      <c r="D8205" s="150">
        <v>24415489</v>
      </c>
      <c r="E8205" s="150">
        <v>26962379</v>
      </c>
      <c r="F8205" s="150" t="s">
        <v>29244</v>
      </c>
    </row>
    <row r="8206" spans="1:6" x14ac:dyDescent="0.15">
      <c r="A8206" s="150" t="s">
        <v>9810</v>
      </c>
      <c r="B8206" s="150" t="s">
        <v>34923</v>
      </c>
      <c r="C8206" s="150" t="s">
        <v>19760</v>
      </c>
      <c r="D8206" s="150">
        <v>859000</v>
      </c>
      <c r="E8206" s="150">
        <v>810000</v>
      </c>
      <c r="F8206" s="150" t="s">
        <v>18774</v>
      </c>
    </row>
    <row r="8207" spans="1:6" x14ac:dyDescent="0.15">
      <c r="A8207" s="150" t="s">
        <v>9811</v>
      </c>
      <c r="B8207" s="150" t="s">
        <v>34924</v>
      </c>
      <c r="C8207" s="150" t="s">
        <v>19761</v>
      </c>
      <c r="D8207" s="150">
        <v>210000</v>
      </c>
      <c r="E8207" s="150">
        <v>330000</v>
      </c>
      <c r="F8207" s="150" t="s">
        <v>34925</v>
      </c>
    </row>
    <row r="8208" spans="1:6" x14ac:dyDescent="0.15">
      <c r="A8208" s="150" t="s">
        <v>9812</v>
      </c>
      <c r="B8208" s="150" t="s">
        <v>34926</v>
      </c>
      <c r="C8208" s="150" t="s">
        <v>19763</v>
      </c>
      <c r="D8208" s="150">
        <v>564000</v>
      </c>
      <c r="E8208" s="150">
        <v>782000</v>
      </c>
      <c r="F8208" s="150" t="s">
        <v>27543</v>
      </c>
    </row>
    <row r="8209" spans="1:6" x14ac:dyDescent="0.15">
      <c r="A8209" s="150" t="s">
        <v>9813</v>
      </c>
      <c r="B8209" s="150" t="s">
        <v>34927</v>
      </c>
      <c r="C8209" s="150" t="s">
        <v>19764</v>
      </c>
      <c r="D8209" s="150">
        <v>10230</v>
      </c>
      <c r="E8209" s="150">
        <v>16000</v>
      </c>
      <c r="F8209" s="150" t="s">
        <v>24498</v>
      </c>
    </row>
    <row r="8210" spans="1:6" x14ac:dyDescent="0.15">
      <c r="A8210" s="150" t="s">
        <v>9814</v>
      </c>
      <c r="B8210" s="150" t="s">
        <v>34928</v>
      </c>
      <c r="C8210" s="150" t="s">
        <v>19765</v>
      </c>
      <c r="D8210" s="150">
        <v>207592.9</v>
      </c>
      <c r="E8210" s="150">
        <v>217727.5</v>
      </c>
      <c r="F8210" s="150" t="s">
        <v>24529</v>
      </c>
    </row>
    <row r="8211" spans="1:6" x14ac:dyDescent="0.15">
      <c r="A8211" s="150" t="s">
        <v>9815</v>
      </c>
      <c r="B8211" s="150" t="s">
        <v>34929</v>
      </c>
      <c r="C8211" s="150" t="s">
        <v>19766</v>
      </c>
      <c r="F8211" s="150" t="s">
        <v>503</v>
      </c>
    </row>
    <row r="8212" spans="1:6" x14ac:dyDescent="0.15">
      <c r="A8212" s="150" t="s">
        <v>9816</v>
      </c>
      <c r="B8212" s="150" t="s">
        <v>34930</v>
      </c>
      <c r="C8212" s="150" t="s">
        <v>19767</v>
      </c>
      <c r="F8212" s="150" t="s">
        <v>503</v>
      </c>
    </row>
    <row r="8213" spans="1:6" x14ac:dyDescent="0.15">
      <c r="A8213" s="150" t="s">
        <v>9817</v>
      </c>
      <c r="B8213" s="150" t="s">
        <v>34931</v>
      </c>
      <c r="C8213" s="150" t="s">
        <v>19768</v>
      </c>
      <c r="D8213" s="150">
        <v>231183.8</v>
      </c>
      <c r="E8213" s="150">
        <v>290819.90000000002</v>
      </c>
      <c r="F8213" s="150" t="s">
        <v>22110</v>
      </c>
    </row>
    <row r="8214" spans="1:6" x14ac:dyDescent="0.15">
      <c r="A8214" s="150" t="s">
        <v>9818</v>
      </c>
      <c r="B8214" s="150" t="s">
        <v>34791</v>
      </c>
      <c r="C8214" s="150" t="s">
        <v>19662</v>
      </c>
      <c r="D8214" s="150">
        <v>279121</v>
      </c>
      <c r="E8214" s="150">
        <v>285511</v>
      </c>
      <c r="F8214" s="150" t="s">
        <v>34792</v>
      </c>
    </row>
    <row r="8215" spans="1:6" x14ac:dyDescent="0.15">
      <c r="A8215" s="150" t="s">
        <v>9819</v>
      </c>
      <c r="B8215" s="150" t="s">
        <v>34932</v>
      </c>
      <c r="C8215" s="150" t="s">
        <v>19769</v>
      </c>
      <c r="D8215" s="150">
        <v>280170</v>
      </c>
      <c r="E8215" s="150">
        <v>309380</v>
      </c>
      <c r="F8215" s="150" t="s">
        <v>22078</v>
      </c>
    </row>
    <row r="8216" spans="1:6" x14ac:dyDescent="0.15">
      <c r="A8216" s="150" t="s">
        <v>9820</v>
      </c>
      <c r="B8216" s="150" t="s">
        <v>34933</v>
      </c>
      <c r="C8216" s="150" t="s">
        <v>19770</v>
      </c>
      <c r="D8216" s="150">
        <v>172673.5</v>
      </c>
      <c r="E8216" s="150">
        <v>163673.5</v>
      </c>
      <c r="F8216" s="150" t="s">
        <v>18774</v>
      </c>
    </row>
    <row r="8217" spans="1:6" x14ac:dyDescent="0.15">
      <c r="A8217" s="150" t="s">
        <v>9821</v>
      </c>
      <c r="B8217" s="150" t="s">
        <v>34934</v>
      </c>
      <c r="C8217" s="150" t="s">
        <v>19771</v>
      </c>
      <c r="D8217" s="150">
        <v>0</v>
      </c>
      <c r="E8217" s="150">
        <v>0</v>
      </c>
      <c r="F8217" s="150" t="s">
        <v>34935</v>
      </c>
    </row>
    <row r="8218" spans="1:6" x14ac:dyDescent="0.15">
      <c r="A8218" s="150" t="s">
        <v>9822</v>
      </c>
      <c r="B8218" s="150" t="s">
        <v>34936</v>
      </c>
      <c r="C8218" s="150" t="s">
        <v>19773</v>
      </c>
      <c r="D8218" s="150">
        <v>342045.74</v>
      </c>
      <c r="E8218" s="150">
        <v>397205.16</v>
      </c>
      <c r="F8218" s="150" t="s">
        <v>22110</v>
      </c>
    </row>
    <row r="8219" spans="1:6" x14ac:dyDescent="0.15">
      <c r="A8219" s="150" t="s">
        <v>9823</v>
      </c>
      <c r="B8219" s="150" t="s">
        <v>34937</v>
      </c>
      <c r="C8219" s="150" t="s">
        <v>19774</v>
      </c>
      <c r="D8219" s="150">
        <v>5090000</v>
      </c>
      <c r="E8219" s="150">
        <v>6800000</v>
      </c>
      <c r="F8219" s="150" t="s">
        <v>22053</v>
      </c>
    </row>
    <row r="8220" spans="1:6" x14ac:dyDescent="0.15">
      <c r="A8220" s="150" t="s">
        <v>9824</v>
      </c>
      <c r="B8220" s="150" t="s">
        <v>34938</v>
      </c>
      <c r="C8220" s="150" t="s">
        <v>19775</v>
      </c>
      <c r="D8220" s="150">
        <v>7350</v>
      </c>
      <c r="E8220" s="150">
        <v>7870</v>
      </c>
      <c r="F8220" s="150" t="s">
        <v>22088</v>
      </c>
    </row>
    <row r="8221" spans="1:6" x14ac:dyDescent="0.15">
      <c r="A8221" s="150" t="s">
        <v>9825</v>
      </c>
      <c r="B8221" s="150" t="s">
        <v>34939</v>
      </c>
      <c r="C8221" s="150" t="s">
        <v>19776</v>
      </c>
      <c r="F8221" s="150" t="s">
        <v>503</v>
      </c>
    </row>
    <row r="8222" spans="1:6" x14ac:dyDescent="0.15">
      <c r="A8222" s="150" t="s">
        <v>9826</v>
      </c>
      <c r="B8222" s="150" t="s">
        <v>34940</v>
      </c>
      <c r="C8222" s="150" t="s">
        <v>19777</v>
      </c>
      <c r="D8222" s="150">
        <v>27910000</v>
      </c>
      <c r="E8222" s="150">
        <v>29500000</v>
      </c>
      <c r="F8222" s="150" t="s">
        <v>34941</v>
      </c>
    </row>
    <row r="8223" spans="1:6" x14ac:dyDescent="0.15">
      <c r="A8223" s="150" t="s">
        <v>9827</v>
      </c>
      <c r="B8223" s="150" t="s">
        <v>34942</v>
      </c>
      <c r="C8223" s="150" t="s">
        <v>19778</v>
      </c>
      <c r="D8223" s="150">
        <v>528639</v>
      </c>
      <c r="E8223" s="150">
        <v>661080</v>
      </c>
      <c r="F8223" s="150" t="s">
        <v>22078</v>
      </c>
    </row>
    <row r="8224" spans="1:6" x14ac:dyDescent="0.15">
      <c r="A8224" s="150" t="s">
        <v>9828</v>
      </c>
      <c r="B8224" s="150" t="s">
        <v>34943</v>
      </c>
      <c r="C8224" s="150" t="s">
        <v>19779</v>
      </c>
      <c r="D8224" s="150">
        <v>12150000</v>
      </c>
      <c r="E8224" s="150">
        <v>12670000</v>
      </c>
      <c r="F8224" s="150" t="s">
        <v>24571</v>
      </c>
    </row>
    <row r="8225" spans="1:6" x14ac:dyDescent="0.15">
      <c r="A8225" s="150" t="s">
        <v>9829</v>
      </c>
      <c r="B8225" s="150" t="s">
        <v>34944</v>
      </c>
      <c r="C8225" s="150" t="s">
        <v>19733</v>
      </c>
      <c r="F8225" s="150" t="s">
        <v>503</v>
      </c>
    </row>
    <row r="8226" spans="1:6" x14ac:dyDescent="0.15">
      <c r="A8226" s="150" t="s">
        <v>9830</v>
      </c>
      <c r="B8226" s="150" t="s">
        <v>34945</v>
      </c>
      <c r="C8226" s="150" t="s">
        <v>19780</v>
      </c>
      <c r="D8226" s="150">
        <v>1434800</v>
      </c>
      <c r="E8226" s="150">
        <v>2855600</v>
      </c>
      <c r="F8226" s="150" t="s">
        <v>24545</v>
      </c>
    </row>
    <row r="8227" spans="1:6" x14ac:dyDescent="0.15">
      <c r="A8227" s="150" t="s">
        <v>9831</v>
      </c>
      <c r="B8227" s="150" t="s">
        <v>34946</v>
      </c>
      <c r="C8227" s="150" t="s">
        <v>19781</v>
      </c>
      <c r="F8227" s="150" t="s">
        <v>503</v>
      </c>
    </row>
    <row r="8228" spans="1:6" x14ac:dyDescent="0.15">
      <c r="A8228" s="150" t="s">
        <v>9832</v>
      </c>
      <c r="B8228" s="150" t="s">
        <v>33935</v>
      </c>
      <c r="C8228" s="150" t="s">
        <v>19782</v>
      </c>
      <c r="D8228" s="150">
        <v>165120</v>
      </c>
      <c r="E8228" s="150">
        <v>218010</v>
      </c>
      <c r="F8228" s="150" t="s">
        <v>31962</v>
      </c>
    </row>
    <row r="8229" spans="1:6" x14ac:dyDescent="0.15">
      <c r="A8229" s="150" t="s">
        <v>9833</v>
      </c>
      <c r="B8229" s="150" t="s">
        <v>34947</v>
      </c>
      <c r="C8229" s="150" t="s">
        <v>19783</v>
      </c>
      <c r="D8229" s="150">
        <v>2200000</v>
      </c>
      <c r="E8229" s="150">
        <v>0</v>
      </c>
      <c r="F8229" s="150" t="s">
        <v>34948</v>
      </c>
    </row>
    <row r="8230" spans="1:6" x14ac:dyDescent="0.15">
      <c r="A8230" s="150" t="s">
        <v>9834</v>
      </c>
      <c r="B8230" s="150" t="s">
        <v>34949</v>
      </c>
      <c r="C8230" s="150" t="s">
        <v>19784</v>
      </c>
      <c r="D8230" s="150">
        <v>78169824</v>
      </c>
      <c r="E8230" s="150">
        <v>91417730</v>
      </c>
      <c r="F8230" s="150" t="s">
        <v>34950</v>
      </c>
    </row>
    <row r="8231" spans="1:6" x14ac:dyDescent="0.15">
      <c r="A8231" s="150" t="s">
        <v>9835</v>
      </c>
      <c r="B8231" s="150" t="s">
        <v>34951</v>
      </c>
      <c r="C8231" s="150" t="s">
        <v>19786</v>
      </c>
      <c r="D8231" s="150">
        <v>0</v>
      </c>
      <c r="E8231" s="150">
        <v>0</v>
      </c>
      <c r="F8231" s="150" t="s">
        <v>30512</v>
      </c>
    </row>
    <row r="8232" spans="1:6" x14ac:dyDescent="0.15">
      <c r="A8232" s="150" t="s">
        <v>9836</v>
      </c>
      <c r="B8232" s="150" t="s">
        <v>34952</v>
      </c>
      <c r="C8232" s="150" t="s">
        <v>19787</v>
      </c>
      <c r="D8232" s="150">
        <v>1673129000</v>
      </c>
      <c r="E8232" s="150">
        <v>1709129000</v>
      </c>
      <c r="F8232" s="150" t="s">
        <v>34953</v>
      </c>
    </row>
    <row r="8233" spans="1:6" x14ac:dyDescent="0.15">
      <c r="A8233" s="150" t="s">
        <v>9837</v>
      </c>
      <c r="B8233" s="150" t="s">
        <v>34954</v>
      </c>
      <c r="C8233" s="150" t="s">
        <v>19788</v>
      </c>
      <c r="D8233" s="150">
        <v>382000</v>
      </c>
      <c r="E8233" s="150">
        <v>554800</v>
      </c>
      <c r="F8233" s="150" t="s">
        <v>34913</v>
      </c>
    </row>
    <row r="8234" spans="1:6" x14ac:dyDescent="0.15">
      <c r="A8234" s="150" t="s">
        <v>9838</v>
      </c>
      <c r="B8234" s="150" t="s">
        <v>34955</v>
      </c>
      <c r="C8234" s="150" t="s">
        <v>19789</v>
      </c>
      <c r="F8234" s="150" t="s">
        <v>503</v>
      </c>
    </row>
    <row r="8235" spans="1:6" x14ac:dyDescent="0.15">
      <c r="A8235" s="150" t="s">
        <v>9839</v>
      </c>
      <c r="B8235" s="150" t="s">
        <v>34955</v>
      </c>
      <c r="C8235" s="150" t="s">
        <v>19789</v>
      </c>
      <c r="F8235" s="150" t="s">
        <v>503</v>
      </c>
    </row>
    <row r="8236" spans="1:6" x14ac:dyDescent="0.15">
      <c r="A8236" s="150" t="s">
        <v>9840</v>
      </c>
      <c r="B8236" s="150" t="s">
        <v>34956</v>
      </c>
      <c r="C8236" s="150" t="s">
        <v>19790</v>
      </c>
      <c r="D8236" s="150">
        <v>5408510</v>
      </c>
      <c r="E8236" s="150">
        <v>6637680</v>
      </c>
      <c r="F8236" s="150" t="s">
        <v>28090</v>
      </c>
    </row>
    <row r="8237" spans="1:6" x14ac:dyDescent="0.15">
      <c r="A8237" s="150" t="s">
        <v>9841</v>
      </c>
      <c r="B8237" s="150" t="s">
        <v>34957</v>
      </c>
      <c r="C8237" s="150" t="s">
        <v>19791</v>
      </c>
      <c r="D8237" s="150">
        <v>48502</v>
      </c>
      <c r="E8237" s="150">
        <v>50800</v>
      </c>
      <c r="F8237" s="150" t="s">
        <v>24498</v>
      </c>
    </row>
    <row r="8238" spans="1:6" x14ac:dyDescent="0.15">
      <c r="A8238" s="150" t="s">
        <v>9842</v>
      </c>
      <c r="B8238" s="150" t="s">
        <v>34958</v>
      </c>
      <c r="C8238" s="150" t="s">
        <v>19792</v>
      </c>
      <c r="D8238" s="150">
        <v>2556000</v>
      </c>
      <c r="E8238" s="150">
        <v>3080000</v>
      </c>
      <c r="F8238" s="150" t="s">
        <v>22172</v>
      </c>
    </row>
    <row r="8239" spans="1:6" x14ac:dyDescent="0.15">
      <c r="A8239" s="150" t="s">
        <v>9843</v>
      </c>
      <c r="B8239" s="150" t="s">
        <v>34959</v>
      </c>
      <c r="C8239" s="150" t="s">
        <v>19793</v>
      </c>
      <c r="D8239" s="150">
        <v>2200000</v>
      </c>
      <c r="E8239" s="150">
        <v>1600000</v>
      </c>
      <c r="F8239" s="150" t="s">
        <v>18774</v>
      </c>
    </row>
    <row r="8240" spans="1:6" x14ac:dyDescent="0.15">
      <c r="A8240" s="150" t="s">
        <v>9844</v>
      </c>
      <c r="B8240" s="150" t="s">
        <v>34960</v>
      </c>
      <c r="C8240" s="150" t="s">
        <v>19794</v>
      </c>
      <c r="D8240" s="150">
        <v>150000</v>
      </c>
      <c r="E8240" s="150">
        <v>234700</v>
      </c>
      <c r="F8240" s="150" t="s">
        <v>34961</v>
      </c>
    </row>
    <row r="8241" spans="1:6" x14ac:dyDescent="0.15">
      <c r="A8241" s="150" t="s">
        <v>9845</v>
      </c>
      <c r="B8241" s="150" t="s">
        <v>33945</v>
      </c>
      <c r="C8241" s="150" t="s">
        <v>19795</v>
      </c>
      <c r="F8241" s="150" t="s">
        <v>503</v>
      </c>
    </row>
    <row r="8242" spans="1:6" x14ac:dyDescent="0.15">
      <c r="A8242" s="150" t="s">
        <v>9846</v>
      </c>
      <c r="B8242" s="150" t="s">
        <v>33944</v>
      </c>
      <c r="C8242" s="150" t="s">
        <v>19796</v>
      </c>
      <c r="D8242" s="150">
        <v>1210800</v>
      </c>
      <c r="E8242" s="150">
        <v>1726217.4</v>
      </c>
      <c r="F8242" s="150" t="s">
        <v>18774</v>
      </c>
    </row>
    <row r="8243" spans="1:6" x14ac:dyDescent="0.15">
      <c r="A8243" s="150" t="s">
        <v>9847</v>
      </c>
      <c r="B8243" s="150" t="s">
        <v>34962</v>
      </c>
      <c r="C8243" s="150" t="s">
        <v>19797</v>
      </c>
      <c r="F8243" s="150" t="s">
        <v>503</v>
      </c>
    </row>
    <row r="8244" spans="1:6" x14ac:dyDescent="0.15">
      <c r="A8244" s="150" t="s">
        <v>9848</v>
      </c>
      <c r="B8244" s="150" t="s">
        <v>34963</v>
      </c>
      <c r="C8244" s="150" t="s">
        <v>19798</v>
      </c>
      <c r="D8244" s="150">
        <v>1000</v>
      </c>
      <c r="E8244" s="150">
        <v>300000</v>
      </c>
      <c r="F8244" s="150" t="s">
        <v>22088</v>
      </c>
    </row>
    <row r="8245" spans="1:6" x14ac:dyDescent="0.15">
      <c r="A8245" s="150" t="s">
        <v>9849</v>
      </c>
      <c r="B8245" s="150" t="s">
        <v>34964</v>
      </c>
      <c r="C8245" s="150" t="s">
        <v>19799</v>
      </c>
      <c r="D8245" s="150">
        <v>300</v>
      </c>
      <c r="E8245" s="150">
        <v>280</v>
      </c>
      <c r="F8245" s="150" t="s">
        <v>34965</v>
      </c>
    </row>
    <row r="8246" spans="1:6" x14ac:dyDescent="0.15">
      <c r="A8246" s="150" t="s">
        <v>9850</v>
      </c>
      <c r="B8246" s="150" t="s">
        <v>34966</v>
      </c>
      <c r="F8246" s="150" t="s">
        <v>503</v>
      </c>
    </row>
    <row r="8247" spans="1:6" x14ac:dyDescent="0.15">
      <c r="A8247" s="150" t="s">
        <v>9851</v>
      </c>
      <c r="B8247" s="150" t="s">
        <v>34967</v>
      </c>
      <c r="C8247" s="150" t="s">
        <v>19800</v>
      </c>
      <c r="D8247" s="150">
        <v>6835278000</v>
      </c>
      <c r="E8247" s="150">
        <v>7563768000</v>
      </c>
      <c r="F8247" s="150" t="s">
        <v>34968</v>
      </c>
    </row>
    <row r="8248" spans="1:6" x14ac:dyDescent="0.15">
      <c r="A8248" s="150" t="s">
        <v>9852</v>
      </c>
      <c r="B8248" s="150" t="s">
        <v>34969</v>
      </c>
      <c r="C8248" s="150" t="s">
        <v>19801</v>
      </c>
      <c r="F8248" s="150" t="s">
        <v>503</v>
      </c>
    </row>
    <row r="8249" spans="1:6" x14ac:dyDescent="0.15">
      <c r="A8249" s="150" t="s">
        <v>9853</v>
      </c>
      <c r="B8249" s="150" t="s">
        <v>19174</v>
      </c>
      <c r="C8249" s="150" t="s">
        <v>19802</v>
      </c>
      <c r="F8249" s="150" t="s">
        <v>503</v>
      </c>
    </row>
    <row r="8250" spans="1:6" x14ac:dyDescent="0.15">
      <c r="A8250" s="150" t="s">
        <v>9854</v>
      </c>
      <c r="B8250" s="150" t="s">
        <v>34970</v>
      </c>
      <c r="C8250" s="150" t="s">
        <v>19803</v>
      </c>
      <c r="F8250" s="150" t="s">
        <v>503</v>
      </c>
    </row>
    <row r="8251" spans="1:6" x14ac:dyDescent="0.15">
      <c r="A8251" s="150" t="s">
        <v>9855</v>
      </c>
      <c r="B8251" s="150" t="s">
        <v>34971</v>
      </c>
      <c r="C8251" s="150" t="s">
        <v>19804</v>
      </c>
      <c r="D8251" s="150">
        <v>680000</v>
      </c>
      <c r="E8251" s="150">
        <v>103627.6</v>
      </c>
      <c r="F8251" s="150" t="s">
        <v>18774</v>
      </c>
    </row>
    <row r="8252" spans="1:6" x14ac:dyDescent="0.15">
      <c r="A8252" s="150" t="s">
        <v>9856</v>
      </c>
      <c r="B8252" s="150" t="s">
        <v>34972</v>
      </c>
      <c r="C8252" s="150" t="s">
        <v>19805</v>
      </c>
      <c r="D8252" s="150">
        <v>702982.5</v>
      </c>
      <c r="E8252" s="150">
        <v>154367</v>
      </c>
      <c r="F8252" s="150" t="s">
        <v>18774</v>
      </c>
    </row>
    <row r="8253" spans="1:6" x14ac:dyDescent="0.15">
      <c r="A8253" s="150" t="s">
        <v>9857</v>
      </c>
      <c r="B8253" s="150" t="s">
        <v>34973</v>
      </c>
      <c r="C8253" s="150" t="s">
        <v>16680</v>
      </c>
      <c r="D8253" s="150">
        <v>1360000</v>
      </c>
      <c r="E8253" s="150">
        <v>175000</v>
      </c>
      <c r="F8253" s="150" t="s">
        <v>18774</v>
      </c>
    </row>
    <row r="8254" spans="1:6" x14ac:dyDescent="0.15">
      <c r="A8254" s="150" t="s">
        <v>9858</v>
      </c>
      <c r="B8254" s="150" t="s">
        <v>34974</v>
      </c>
      <c r="C8254" s="150" t="s">
        <v>19806</v>
      </c>
      <c r="D8254" s="150">
        <v>72860942</v>
      </c>
      <c r="E8254" s="150">
        <v>79804275.200000003</v>
      </c>
      <c r="F8254" s="150" t="s">
        <v>22053</v>
      </c>
    </row>
    <row r="8255" spans="1:6" x14ac:dyDescent="0.15">
      <c r="A8255" s="150" t="s">
        <v>9859</v>
      </c>
      <c r="B8255" s="150" t="s">
        <v>34975</v>
      </c>
      <c r="C8255" s="150" t="s">
        <v>19807</v>
      </c>
      <c r="D8255" s="150">
        <v>4120452000</v>
      </c>
      <c r="E8255" s="150">
        <v>4677938000</v>
      </c>
      <c r="F8255" s="150" t="s">
        <v>27715</v>
      </c>
    </row>
    <row r="8256" spans="1:6" x14ac:dyDescent="0.15">
      <c r="A8256" s="150" t="s">
        <v>9860</v>
      </c>
      <c r="B8256" s="150" t="s">
        <v>34976</v>
      </c>
      <c r="F8256" s="150" t="s">
        <v>503</v>
      </c>
    </row>
    <row r="8257" spans="1:6" x14ac:dyDescent="0.15">
      <c r="A8257" s="150" t="s">
        <v>9861</v>
      </c>
      <c r="B8257" s="150" t="s">
        <v>34977</v>
      </c>
      <c r="C8257" s="150" t="s">
        <v>19767</v>
      </c>
      <c r="D8257" s="150">
        <v>0</v>
      </c>
      <c r="E8257" s="150">
        <v>0</v>
      </c>
      <c r="F8257" s="150" t="s">
        <v>22088</v>
      </c>
    </row>
    <row r="8258" spans="1:6" x14ac:dyDescent="0.15">
      <c r="A8258" s="150" t="s">
        <v>9862</v>
      </c>
      <c r="B8258" s="150" t="s">
        <v>34978</v>
      </c>
      <c r="C8258" s="150" t="s">
        <v>19808</v>
      </c>
      <c r="D8258" s="150">
        <v>14</v>
      </c>
      <c r="E8258" s="150">
        <v>2250</v>
      </c>
      <c r="F8258" s="150" t="s">
        <v>34979</v>
      </c>
    </row>
    <row r="8259" spans="1:6" x14ac:dyDescent="0.15">
      <c r="A8259" s="150" t="s">
        <v>9863</v>
      </c>
      <c r="B8259" s="150" t="s">
        <v>34980</v>
      </c>
      <c r="C8259" s="150" t="s">
        <v>19809</v>
      </c>
      <c r="D8259" s="150">
        <v>3250</v>
      </c>
      <c r="E8259" s="150">
        <v>3585</v>
      </c>
      <c r="F8259" s="150" t="s">
        <v>26491</v>
      </c>
    </row>
    <row r="8260" spans="1:6" x14ac:dyDescent="0.15">
      <c r="A8260" s="150" t="s">
        <v>9864</v>
      </c>
      <c r="B8260" s="150" t="s">
        <v>34981</v>
      </c>
      <c r="C8260" s="150" t="s">
        <v>19810</v>
      </c>
      <c r="D8260" s="150">
        <v>119764040</v>
      </c>
      <c r="E8260" s="150">
        <v>112391840</v>
      </c>
      <c r="F8260" s="150" t="s">
        <v>34982</v>
      </c>
    </row>
    <row r="8261" spans="1:6" x14ac:dyDescent="0.15">
      <c r="A8261" s="150" t="s">
        <v>9865</v>
      </c>
      <c r="B8261" s="150" t="s">
        <v>34983</v>
      </c>
      <c r="C8261" s="150" t="s">
        <v>19811</v>
      </c>
      <c r="D8261" s="150">
        <v>2387.1999999999998</v>
      </c>
      <c r="E8261" s="150">
        <v>1926.6</v>
      </c>
      <c r="F8261" s="150" t="s">
        <v>24529</v>
      </c>
    </row>
    <row r="8262" spans="1:6" x14ac:dyDescent="0.15">
      <c r="A8262" s="150" t="s">
        <v>9866</v>
      </c>
      <c r="B8262" s="150" t="s">
        <v>34984</v>
      </c>
      <c r="C8262" s="150" t="s">
        <v>19812</v>
      </c>
      <c r="D8262" s="150">
        <v>52000000</v>
      </c>
      <c r="E8262" s="150">
        <v>75000000</v>
      </c>
      <c r="F8262" s="150" t="s">
        <v>24636</v>
      </c>
    </row>
    <row r="8263" spans="1:6" x14ac:dyDescent="0.15">
      <c r="A8263" s="150" t="s">
        <v>9867</v>
      </c>
      <c r="B8263" s="150" t="s">
        <v>34985</v>
      </c>
      <c r="C8263" s="150" t="s">
        <v>19813</v>
      </c>
      <c r="D8263" s="150">
        <v>10000000</v>
      </c>
      <c r="E8263" s="150">
        <v>13000000</v>
      </c>
      <c r="F8263" s="150" t="s">
        <v>34986</v>
      </c>
    </row>
    <row r="8264" spans="1:6" x14ac:dyDescent="0.15">
      <c r="A8264" s="150" t="s">
        <v>9868</v>
      </c>
      <c r="B8264" s="150" t="s">
        <v>34987</v>
      </c>
      <c r="C8264" s="150" t="s">
        <v>19815</v>
      </c>
      <c r="D8264" s="150">
        <v>37328000</v>
      </c>
      <c r="E8264" s="150">
        <v>39996000</v>
      </c>
      <c r="F8264" s="150" t="s">
        <v>24465</v>
      </c>
    </row>
    <row r="8265" spans="1:6" x14ac:dyDescent="0.15">
      <c r="A8265" s="150" t="s">
        <v>9869</v>
      </c>
      <c r="B8265" s="150" t="s">
        <v>34988</v>
      </c>
      <c r="C8265" s="150" t="s">
        <v>19816</v>
      </c>
      <c r="D8265" s="150">
        <v>600000</v>
      </c>
      <c r="E8265" s="150">
        <v>2000000</v>
      </c>
      <c r="F8265" s="150" t="s">
        <v>34989</v>
      </c>
    </row>
    <row r="8266" spans="1:6" x14ac:dyDescent="0.15">
      <c r="A8266" s="150" t="s">
        <v>9870</v>
      </c>
      <c r="B8266" s="150" t="s">
        <v>34990</v>
      </c>
      <c r="C8266" s="150" t="s">
        <v>19818</v>
      </c>
      <c r="D8266" s="150">
        <v>96363000</v>
      </c>
      <c r="E8266" s="150">
        <v>99840000</v>
      </c>
      <c r="F8266" s="150" t="s">
        <v>28406</v>
      </c>
    </row>
    <row r="8267" spans="1:6" x14ac:dyDescent="0.15">
      <c r="A8267" s="150" t="s">
        <v>9871</v>
      </c>
      <c r="B8267" s="150" t="s">
        <v>34991</v>
      </c>
      <c r="C8267" s="150" t="s">
        <v>15359</v>
      </c>
      <c r="F8267" s="150" t="s">
        <v>503</v>
      </c>
    </row>
    <row r="8268" spans="1:6" x14ac:dyDescent="0.15">
      <c r="A8268" s="150" t="s">
        <v>9872</v>
      </c>
      <c r="B8268" s="150" t="s">
        <v>34992</v>
      </c>
      <c r="C8268" s="150" t="s">
        <v>19819</v>
      </c>
      <c r="D8268" s="150">
        <v>93090018.549999997</v>
      </c>
      <c r="E8268" s="150">
        <v>166512111.59999999</v>
      </c>
      <c r="F8268" s="150" t="s">
        <v>34993</v>
      </c>
    </row>
    <row r="8269" spans="1:6" x14ac:dyDescent="0.15">
      <c r="A8269" s="150" t="s">
        <v>9873</v>
      </c>
      <c r="B8269" s="150" t="s">
        <v>34994</v>
      </c>
      <c r="C8269" s="150" t="s">
        <v>19820</v>
      </c>
      <c r="D8269" s="150">
        <v>4680000000</v>
      </c>
      <c r="E8269" s="150">
        <v>5200000000</v>
      </c>
      <c r="F8269" s="150" t="s">
        <v>33281</v>
      </c>
    </row>
    <row r="8270" spans="1:6" x14ac:dyDescent="0.15">
      <c r="A8270" s="150" t="s">
        <v>9874</v>
      </c>
      <c r="B8270" s="150" t="s">
        <v>33927</v>
      </c>
      <c r="C8270" s="150" t="s">
        <v>19821</v>
      </c>
      <c r="F8270" s="150" t="s">
        <v>503</v>
      </c>
    </row>
    <row r="8271" spans="1:6" x14ac:dyDescent="0.15">
      <c r="A8271" s="150" t="s">
        <v>9875</v>
      </c>
      <c r="B8271" s="150" t="s">
        <v>33930</v>
      </c>
      <c r="C8271" s="150" t="s">
        <v>388</v>
      </c>
      <c r="D8271" s="150">
        <v>501300</v>
      </c>
      <c r="E8271" s="150">
        <v>400000</v>
      </c>
      <c r="F8271" s="150" t="s">
        <v>18774</v>
      </c>
    </row>
    <row r="8272" spans="1:6" x14ac:dyDescent="0.15">
      <c r="A8272" s="150" t="s">
        <v>9876</v>
      </c>
      <c r="B8272" s="150" t="s">
        <v>34995</v>
      </c>
      <c r="C8272" s="150" t="s">
        <v>19822</v>
      </c>
      <c r="F8272" s="150" t="s">
        <v>503</v>
      </c>
    </row>
    <row r="8273" spans="1:6" x14ac:dyDescent="0.15">
      <c r="A8273" s="150" t="s">
        <v>9877</v>
      </c>
      <c r="B8273" s="150" t="s">
        <v>34996</v>
      </c>
      <c r="C8273" s="150" t="s">
        <v>19823</v>
      </c>
      <c r="D8273" s="150">
        <v>0</v>
      </c>
      <c r="E8273" s="150">
        <v>0</v>
      </c>
      <c r="F8273" s="150" t="s">
        <v>22103</v>
      </c>
    </row>
    <row r="8274" spans="1:6" x14ac:dyDescent="0.15">
      <c r="A8274" s="150" t="s">
        <v>9878</v>
      </c>
      <c r="B8274" s="150" t="s">
        <v>34997</v>
      </c>
      <c r="C8274" s="150" t="s">
        <v>19824</v>
      </c>
      <c r="D8274" s="150">
        <v>1100000</v>
      </c>
      <c r="E8274" s="150">
        <v>1900000</v>
      </c>
      <c r="F8274" s="150" t="s">
        <v>22088</v>
      </c>
    </row>
    <row r="8275" spans="1:6" x14ac:dyDescent="0.15">
      <c r="A8275" s="150" t="s">
        <v>9879</v>
      </c>
      <c r="B8275" s="150" t="s">
        <v>34998</v>
      </c>
      <c r="C8275" s="150" t="s">
        <v>19825</v>
      </c>
      <c r="D8275" s="150">
        <v>1100000</v>
      </c>
      <c r="E8275" s="150">
        <v>500000</v>
      </c>
      <c r="F8275" s="150" t="s">
        <v>22067</v>
      </c>
    </row>
    <row r="8276" spans="1:6" x14ac:dyDescent="0.15">
      <c r="A8276" s="150" t="s">
        <v>9880</v>
      </c>
      <c r="B8276" s="150" t="s">
        <v>34999</v>
      </c>
      <c r="C8276" s="150" t="s">
        <v>19826</v>
      </c>
      <c r="D8276" s="150">
        <v>60200</v>
      </c>
      <c r="E8276" s="150">
        <v>120000</v>
      </c>
      <c r="F8276" s="150" t="s">
        <v>24687</v>
      </c>
    </row>
    <row r="8277" spans="1:6" x14ac:dyDescent="0.15">
      <c r="A8277" s="150" t="s">
        <v>9881</v>
      </c>
      <c r="B8277" s="150" t="s">
        <v>35000</v>
      </c>
      <c r="C8277" s="150" t="s">
        <v>19827</v>
      </c>
      <c r="F8277" s="150" t="s">
        <v>503</v>
      </c>
    </row>
    <row r="8278" spans="1:6" x14ac:dyDescent="0.15">
      <c r="A8278" s="150" t="s">
        <v>9882</v>
      </c>
      <c r="B8278" s="150" t="s">
        <v>35001</v>
      </c>
      <c r="C8278" s="150" t="s">
        <v>19828</v>
      </c>
      <c r="D8278" s="150">
        <v>66550</v>
      </c>
      <c r="E8278" s="150">
        <v>214650</v>
      </c>
      <c r="F8278" s="150" t="s">
        <v>35002</v>
      </c>
    </row>
    <row r="8279" spans="1:6" x14ac:dyDescent="0.15">
      <c r="A8279" s="150" t="s">
        <v>9883</v>
      </c>
      <c r="B8279" s="150" t="s">
        <v>35003</v>
      </c>
      <c r="C8279" s="150" t="s">
        <v>19830</v>
      </c>
      <c r="D8279" s="150">
        <v>2360</v>
      </c>
      <c r="E8279" s="150">
        <v>2230</v>
      </c>
      <c r="F8279" s="150" t="s">
        <v>22088</v>
      </c>
    </row>
    <row r="8280" spans="1:6" x14ac:dyDescent="0.15">
      <c r="A8280" s="150" t="s">
        <v>9884</v>
      </c>
      <c r="B8280" s="150" t="s">
        <v>35004</v>
      </c>
      <c r="C8280" s="150" t="s">
        <v>19831</v>
      </c>
      <c r="D8280" s="150">
        <v>2201023200</v>
      </c>
      <c r="E8280" s="150">
        <v>2631037921</v>
      </c>
      <c r="F8280" s="150" t="s">
        <v>28282</v>
      </c>
    </row>
    <row r="8281" spans="1:6" x14ac:dyDescent="0.15">
      <c r="A8281" s="150" t="s">
        <v>9885</v>
      </c>
      <c r="B8281" s="150" t="s">
        <v>35005</v>
      </c>
      <c r="C8281" s="150" t="s">
        <v>19832</v>
      </c>
      <c r="F8281" s="150" t="s">
        <v>503</v>
      </c>
    </row>
    <row r="8282" spans="1:6" x14ac:dyDescent="0.15">
      <c r="A8282" s="150" t="s">
        <v>9886</v>
      </c>
      <c r="B8282" s="150" t="s">
        <v>19833</v>
      </c>
      <c r="C8282" s="150" t="s">
        <v>19834</v>
      </c>
      <c r="F8282" s="150" t="s">
        <v>503</v>
      </c>
    </row>
    <row r="8283" spans="1:6" x14ac:dyDescent="0.15">
      <c r="A8283" s="150" t="s">
        <v>9887</v>
      </c>
      <c r="B8283" s="150" t="s">
        <v>35006</v>
      </c>
      <c r="C8283" s="150" t="s">
        <v>19835</v>
      </c>
      <c r="D8283" s="150">
        <v>9500</v>
      </c>
      <c r="E8283" s="150">
        <v>12470</v>
      </c>
      <c r="F8283" s="150" t="s">
        <v>22088</v>
      </c>
    </row>
    <row r="8284" spans="1:6" x14ac:dyDescent="0.15">
      <c r="A8284" s="150" t="s">
        <v>9888</v>
      </c>
      <c r="B8284" s="150" t="s">
        <v>35007</v>
      </c>
      <c r="C8284" s="150" t="s">
        <v>19836</v>
      </c>
      <c r="F8284" s="150" t="s">
        <v>503</v>
      </c>
    </row>
    <row r="8285" spans="1:6" x14ac:dyDescent="0.15">
      <c r="A8285" s="150" t="s">
        <v>9889</v>
      </c>
      <c r="B8285" s="150" t="s">
        <v>35008</v>
      </c>
      <c r="C8285" s="150" t="s">
        <v>19837</v>
      </c>
      <c r="D8285" s="150">
        <v>0</v>
      </c>
      <c r="E8285" s="150">
        <v>0</v>
      </c>
      <c r="F8285" s="150" t="s">
        <v>22140</v>
      </c>
    </row>
    <row r="8286" spans="1:6" x14ac:dyDescent="0.15">
      <c r="A8286" s="150" t="s">
        <v>9890</v>
      </c>
      <c r="B8286" s="150" t="s">
        <v>35009</v>
      </c>
      <c r="C8286" s="150" t="s">
        <v>19838</v>
      </c>
      <c r="F8286" s="150" t="s">
        <v>503</v>
      </c>
    </row>
    <row r="8287" spans="1:6" x14ac:dyDescent="0.15">
      <c r="A8287" s="150" t="s">
        <v>9891</v>
      </c>
      <c r="B8287" s="150" t="s">
        <v>35010</v>
      </c>
      <c r="C8287" s="150" t="s">
        <v>19839</v>
      </c>
      <c r="D8287" s="150">
        <v>2365</v>
      </c>
      <c r="E8287" s="150">
        <v>2480</v>
      </c>
      <c r="F8287" s="150" t="s">
        <v>24529</v>
      </c>
    </row>
    <row r="8288" spans="1:6" x14ac:dyDescent="0.15">
      <c r="A8288" s="150" t="s">
        <v>9892</v>
      </c>
      <c r="B8288" s="150" t="s">
        <v>35011</v>
      </c>
      <c r="C8288" s="150" t="s">
        <v>19840</v>
      </c>
      <c r="D8288" s="150">
        <v>0</v>
      </c>
      <c r="E8288" s="150">
        <v>0</v>
      </c>
      <c r="F8288" s="150" t="s">
        <v>35012</v>
      </c>
    </row>
    <row r="8289" spans="1:6" x14ac:dyDescent="0.15">
      <c r="A8289" s="150" t="s">
        <v>9893</v>
      </c>
      <c r="B8289" s="150" t="s">
        <v>35013</v>
      </c>
      <c r="C8289" s="150" t="s">
        <v>19842</v>
      </c>
      <c r="F8289" s="150" t="s">
        <v>503</v>
      </c>
    </row>
    <row r="8290" spans="1:6" x14ac:dyDescent="0.15">
      <c r="A8290" s="150" t="s">
        <v>9894</v>
      </c>
      <c r="B8290" s="150" t="s">
        <v>35014</v>
      </c>
      <c r="C8290" s="150" t="s">
        <v>19843</v>
      </c>
      <c r="D8290" s="150">
        <v>303000</v>
      </c>
      <c r="E8290" s="150">
        <v>282000</v>
      </c>
      <c r="F8290" s="150" t="s">
        <v>22082</v>
      </c>
    </row>
    <row r="8291" spans="1:6" x14ac:dyDescent="0.15">
      <c r="A8291" s="150" t="s">
        <v>9895</v>
      </c>
      <c r="B8291" s="150" t="s">
        <v>19844</v>
      </c>
      <c r="C8291" s="150" t="s">
        <v>19845</v>
      </c>
      <c r="F8291" s="150" t="s">
        <v>503</v>
      </c>
    </row>
    <row r="8292" spans="1:6" x14ac:dyDescent="0.15">
      <c r="A8292" s="150" t="s">
        <v>9896</v>
      </c>
      <c r="B8292" s="150" t="s">
        <v>35015</v>
      </c>
      <c r="C8292" s="150" t="s">
        <v>19846</v>
      </c>
      <c r="D8292" s="150">
        <v>3703950</v>
      </c>
      <c r="E8292" s="150">
        <v>1268400</v>
      </c>
      <c r="F8292" s="150" t="s">
        <v>18774</v>
      </c>
    </row>
    <row r="8293" spans="1:6" x14ac:dyDescent="0.15">
      <c r="A8293" s="150" t="s">
        <v>9897</v>
      </c>
      <c r="B8293" s="150" t="s">
        <v>19847</v>
      </c>
      <c r="C8293" s="150" t="s">
        <v>19848</v>
      </c>
      <c r="D8293" s="150">
        <v>13500</v>
      </c>
      <c r="E8293" s="150">
        <v>12000</v>
      </c>
      <c r="F8293" s="150" t="s">
        <v>22136</v>
      </c>
    </row>
    <row r="8294" spans="1:6" x14ac:dyDescent="0.15">
      <c r="A8294" s="150" t="s">
        <v>9898</v>
      </c>
      <c r="B8294" s="150" t="s">
        <v>35016</v>
      </c>
      <c r="C8294" s="150" t="s">
        <v>19849</v>
      </c>
      <c r="F8294" s="150" t="s">
        <v>503</v>
      </c>
    </row>
    <row r="8295" spans="1:6" x14ac:dyDescent="0.15">
      <c r="A8295" s="150" t="s">
        <v>9899</v>
      </c>
      <c r="B8295" s="150" t="s">
        <v>35017</v>
      </c>
      <c r="C8295" s="150" t="s">
        <v>19850</v>
      </c>
      <c r="D8295" s="150">
        <v>435000000</v>
      </c>
      <c r="E8295" s="150">
        <v>467475000</v>
      </c>
      <c r="F8295" s="150" t="s">
        <v>35018</v>
      </c>
    </row>
    <row r="8296" spans="1:6" x14ac:dyDescent="0.15">
      <c r="A8296" s="150" t="s">
        <v>9900</v>
      </c>
      <c r="B8296" s="150" t="s">
        <v>35019</v>
      </c>
      <c r="C8296" s="150" t="s">
        <v>19851</v>
      </c>
      <c r="F8296" s="150" t="s">
        <v>503</v>
      </c>
    </row>
    <row r="8297" spans="1:6" x14ac:dyDescent="0.15">
      <c r="A8297" s="150" t="s">
        <v>9901</v>
      </c>
      <c r="B8297" s="150" t="s">
        <v>35020</v>
      </c>
      <c r="C8297" s="150" t="s">
        <v>19852</v>
      </c>
      <c r="D8297" s="150">
        <v>2019600</v>
      </c>
      <c r="E8297" s="150">
        <v>2015800</v>
      </c>
      <c r="F8297" s="150" t="s">
        <v>18774</v>
      </c>
    </row>
    <row r="8298" spans="1:6" x14ac:dyDescent="0.15">
      <c r="A8298" s="150" t="s">
        <v>9902</v>
      </c>
      <c r="B8298" s="150" t="s">
        <v>35021</v>
      </c>
      <c r="C8298" s="150" t="s">
        <v>19853</v>
      </c>
      <c r="D8298" s="150">
        <v>1299000</v>
      </c>
      <c r="E8298" s="150">
        <v>1735500</v>
      </c>
      <c r="F8298" s="150" t="s">
        <v>22052</v>
      </c>
    </row>
    <row r="8299" spans="1:6" x14ac:dyDescent="0.15">
      <c r="A8299" s="150" t="s">
        <v>9903</v>
      </c>
      <c r="B8299" s="150" t="s">
        <v>35022</v>
      </c>
      <c r="C8299" s="150" t="s">
        <v>19854</v>
      </c>
      <c r="D8299" s="150">
        <v>5050004</v>
      </c>
      <c r="E8299" s="150">
        <v>9090000</v>
      </c>
      <c r="F8299" s="150" t="s">
        <v>22098</v>
      </c>
    </row>
    <row r="8300" spans="1:6" x14ac:dyDescent="0.15">
      <c r="A8300" s="150" t="s">
        <v>9904</v>
      </c>
      <c r="B8300" s="150" t="s">
        <v>35023</v>
      </c>
      <c r="C8300" s="150" t="s">
        <v>19855</v>
      </c>
      <c r="D8300" s="150">
        <v>950000</v>
      </c>
      <c r="E8300" s="150">
        <v>2500000</v>
      </c>
      <c r="F8300" s="150" t="s">
        <v>22137</v>
      </c>
    </row>
    <row r="8301" spans="1:6" x14ac:dyDescent="0.15">
      <c r="A8301" s="150" t="s">
        <v>9905</v>
      </c>
      <c r="B8301" s="150" t="s">
        <v>35024</v>
      </c>
      <c r="C8301" s="150" t="s">
        <v>19856</v>
      </c>
      <c r="D8301" s="150">
        <v>1515800</v>
      </c>
      <c r="E8301" s="150">
        <v>2015800</v>
      </c>
      <c r="F8301" s="150" t="s">
        <v>18774</v>
      </c>
    </row>
    <row r="8302" spans="1:6" x14ac:dyDescent="0.15">
      <c r="A8302" s="150" t="s">
        <v>9906</v>
      </c>
      <c r="B8302" s="150" t="s">
        <v>35025</v>
      </c>
      <c r="C8302" s="150" t="s">
        <v>19857</v>
      </c>
      <c r="F8302" s="150" t="s">
        <v>503</v>
      </c>
    </row>
    <row r="8303" spans="1:6" x14ac:dyDescent="0.15">
      <c r="A8303" s="150" t="s">
        <v>9907</v>
      </c>
      <c r="B8303" s="150" t="s">
        <v>35026</v>
      </c>
      <c r="C8303" s="150" t="s">
        <v>19858</v>
      </c>
      <c r="F8303" s="150" t="s">
        <v>503</v>
      </c>
    </row>
    <row r="8304" spans="1:6" x14ac:dyDescent="0.15">
      <c r="A8304" s="150" t="s">
        <v>9908</v>
      </c>
      <c r="B8304" s="150" t="s">
        <v>35027</v>
      </c>
      <c r="C8304" s="150" t="s">
        <v>19859</v>
      </c>
      <c r="D8304" s="150">
        <v>1200000</v>
      </c>
      <c r="E8304" s="150">
        <v>800000</v>
      </c>
      <c r="F8304" s="150" t="s">
        <v>35028</v>
      </c>
    </row>
    <row r="8305" spans="1:6" x14ac:dyDescent="0.15">
      <c r="A8305" s="150" t="s">
        <v>9909</v>
      </c>
      <c r="B8305" s="150" t="s">
        <v>35029</v>
      </c>
      <c r="C8305" s="150" t="s">
        <v>19247</v>
      </c>
      <c r="D8305" s="150">
        <v>73126969000</v>
      </c>
      <c r="E8305" s="150">
        <v>77123965500</v>
      </c>
      <c r="F8305" s="150" t="s">
        <v>27776</v>
      </c>
    </row>
    <row r="8306" spans="1:6" x14ac:dyDescent="0.15">
      <c r="A8306" s="150" t="s">
        <v>9910</v>
      </c>
      <c r="B8306" s="150" t="s">
        <v>35030</v>
      </c>
      <c r="C8306" s="150" t="s">
        <v>19860</v>
      </c>
      <c r="D8306" s="150">
        <v>2005400</v>
      </c>
      <c r="E8306" s="150">
        <v>2512500</v>
      </c>
      <c r="F8306" s="150" t="s">
        <v>18774</v>
      </c>
    </row>
    <row r="8307" spans="1:6" x14ac:dyDescent="0.15">
      <c r="A8307" s="150" t="s">
        <v>9911</v>
      </c>
      <c r="B8307" s="150" t="s">
        <v>35031</v>
      </c>
      <c r="C8307" s="150" t="s">
        <v>19861</v>
      </c>
      <c r="D8307" s="150">
        <v>2850000</v>
      </c>
      <c r="E8307" s="150">
        <v>1800000</v>
      </c>
      <c r="F8307" s="150" t="s">
        <v>24493</v>
      </c>
    </row>
    <row r="8308" spans="1:6" x14ac:dyDescent="0.15">
      <c r="A8308" s="150" t="s">
        <v>9912</v>
      </c>
      <c r="B8308" s="150" t="s">
        <v>35032</v>
      </c>
      <c r="C8308" s="150" t="s">
        <v>19862</v>
      </c>
      <c r="D8308" s="150">
        <v>103800000</v>
      </c>
      <c r="E8308" s="150">
        <v>247000000</v>
      </c>
      <c r="F8308" s="150" t="s">
        <v>22098</v>
      </c>
    </row>
    <row r="8309" spans="1:6" x14ac:dyDescent="0.15">
      <c r="A8309" s="150" t="s">
        <v>9913</v>
      </c>
      <c r="B8309" s="150" t="s">
        <v>16346</v>
      </c>
      <c r="C8309" s="150" t="s">
        <v>19863</v>
      </c>
      <c r="D8309" s="150">
        <v>2550000</v>
      </c>
      <c r="E8309" s="150">
        <v>20734000</v>
      </c>
      <c r="F8309" s="150" t="s">
        <v>22093</v>
      </c>
    </row>
    <row r="8310" spans="1:6" x14ac:dyDescent="0.15">
      <c r="A8310" s="150" t="s">
        <v>9914</v>
      </c>
      <c r="B8310" s="150" t="s">
        <v>35033</v>
      </c>
      <c r="C8310" s="150" t="s">
        <v>19864</v>
      </c>
      <c r="D8310" s="150">
        <v>2400000</v>
      </c>
      <c r="E8310" s="150">
        <v>3400000</v>
      </c>
      <c r="F8310" s="150" t="s">
        <v>22053</v>
      </c>
    </row>
    <row r="8311" spans="1:6" x14ac:dyDescent="0.15">
      <c r="A8311" s="150" t="s">
        <v>9915</v>
      </c>
      <c r="B8311" s="150" t="s">
        <v>35034</v>
      </c>
      <c r="C8311" s="150" t="s">
        <v>12667</v>
      </c>
      <c r="D8311" s="150">
        <v>1908900</v>
      </c>
      <c r="E8311" s="150">
        <v>3250330.8</v>
      </c>
      <c r="F8311" s="150" t="s">
        <v>22058</v>
      </c>
    </row>
    <row r="8312" spans="1:6" x14ac:dyDescent="0.15">
      <c r="A8312" s="150" t="s">
        <v>9916</v>
      </c>
      <c r="B8312" s="150" t="s">
        <v>35035</v>
      </c>
      <c r="C8312" s="150" t="s">
        <v>19865</v>
      </c>
      <c r="D8312" s="150">
        <v>100</v>
      </c>
      <c r="E8312" s="150">
        <v>254</v>
      </c>
      <c r="F8312" s="150" t="s">
        <v>22136</v>
      </c>
    </row>
    <row r="8313" spans="1:6" x14ac:dyDescent="0.15">
      <c r="A8313" s="150" t="s">
        <v>9917</v>
      </c>
      <c r="B8313" s="150" t="s">
        <v>35036</v>
      </c>
      <c r="C8313" s="150" t="s">
        <v>19195</v>
      </c>
      <c r="D8313" s="150">
        <v>2358452.6</v>
      </c>
      <c r="E8313" s="150">
        <v>2280704</v>
      </c>
      <c r="F8313" s="150" t="s">
        <v>18774</v>
      </c>
    </row>
    <row r="8314" spans="1:6" x14ac:dyDescent="0.15">
      <c r="A8314" s="150" t="s">
        <v>9918</v>
      </c>
      <c r="B8314" s="150" t="s">
        <v>35037</v>
      </c>
      <c r="C8314" s="150" t="s">
        <v>19866</v>
      </c>
      <c r="D8314" s="150">
        <v>94400</v>
      </c>
      <c r="E8314" s="150">
        <v>118000</v>
      </c>
      <c r="F8314" s="150" t="s">
        <v>22110</v>
      </c>
    </row>
    <row r="8315" spans="1:6" x14ac:dyDescent="0.15">
      <c r="A8315" s="150" t="s">
        <v>9919</v>
      </c>
      <c r="B8315" s="150" t="s">
        <v>35038</v>
      </c>
      <c r="C8315" s="150" t="s">
        <v>19867</v>
      </c>
      <c r="D8315" s="150">
        <v>1000000000</v>
      </c>
      <c r="E8315" s="150">
        <v>1053000000</v>
      </c>
      <c r="F8315" s="150" t="s">
        <v>35039</v>
      </c>
    </row>
    <row r="8316" spans="1:6" x14ac:dyDescent="0.15">
      <c r="A8316" s="150" t="s">
        <v>9920</v>
      </c>
      <c r="B8316" s="150" t="s">
        <v>35040</v>
      </c>
      <c r="C8316" s="150" t="s">
        <v>19868</v>
      </c>
      <c r="F8316" s="150" t="s">
        <v>503</v>
      </c>
    </row>
    <row r="8317" spans="1:6" x14ac:dyDescent="0.15">
      <c r="A8317" s="150" t="s">
        <v>9921</v>
      </c>
      <c r="B8317" s="150" t="s">
        <v>35041</v>
      </c>
      <c r="C8317" s="150" t="s">
        <v>19869</v>
      </c>
      <c r="F8317" s="150" t="s">
        <v>503</v>
      </c>
    </row>
    <row r="8318" spans="1:6" x14ac:dyDescent="0.15">
      <c r="A8318" s="150" t="s">
        <v>9922</v>
      </c>
      <c r="B8318" s="150" t="s">
        <v>35042</v>
      </c>
      <c r="C8318" s="150" t="s">
        <v>19870</v>
      </c>
      <c r="D8318" s="150">
        <v>1927</v>
      </c>
      <c r="E8318" s="150">
        <v>3142</v>
      </c>
      <c r="F8318" s="150" t="s">
        <v>22088</v>
      </c>
    </row>
    <row r="8319" spans="1:6" x14ac:dyDescent="0.15">
      <c r="A8319" s="150" t="s">
        <v>9923</v>
      </c>
      <c r="B8319" s="150" t="s">
        <v>35043</v>
      </c>
      <c r="C8319" s="150" t="s">
        <v>19871</v>
      </c>
      <c r="D8319" s="150">
        <v>2450000</v>
      </c>
      <c r="E8319" s="150">
        <v>2733270</v>
      </c>
      <c r="F8319" s="150" t="s">
        <v>22078</v>
      </c>
    </row>
    <row r="8320" spans="1:6" x14ac:dyDescent="0.15">
      <c r="A8320" s="150" t="s">
        <v>9924</v>
      </c>
      <c r="B8320" s="150" t="s">
        <v>35044</v>
      </c>
      <c r="C8320" s="150" t="s">
        <v>19872</v>
      </c>
      <c r="D8320" s="150">
        <v>60000000</v>
      </c>
      <c r="E8320" s="150">
        <v>40000000</v>
      </c>
      <c r="F8320" s="150" t="s">
        <v>35045</v>
      </c>
    </row>
    <row r="8321" spans="1:6" x14ac:dyDescent="0.15">
      <c r="A8321" s="150" t="s">
        <v>9925</v>
      </c>
      <c r="B8321" s="150" t="s">
        <v>35046</v>
      </c>
      <c r="C8321" s="150" t="s">
        <v>19873</v>
      </c>
      <c r="F8321" s="150" t="s">
        <v>503</v>
      </c>
    </row>
    <row r="8322" spans="1:6" x14ac:dyDescent="0.15">
      <c r="A8322" s="150" t="s">
        <v>9926</v>
      </c>
      <c r="B8322" s="150" t="s">
        <v>35047</v>
      </c>
      <c r="C8322" s="150" t="s">
        <v>19874</v>
      </c>
      <c r="F8322" s="150" t="s">
        <v>503</v>
      </c>
    </row>
    <row r="8323" spans="1:6" x14ac:dyDescent="0.15">
      <c r="A8323" s="150" t="s">
        <v>9927</v>
      </c>
      <c r="B8323" s="150" t="s">
        <v>35048</v>
      </c>
      <c r="C8323" s="150" t="s">
        <v>19875</v>
      </c>
      <c r="D8323" s="150">
        <v>6000000</v>
      </c>
      <c r="E8323" s="150">
        <v>10000000</v>
      </c>
      <c r="F8323" s="150" t="s">
        <v>22138</v>
      </c>
    </row>
    <row r="8324" spans="1:6" x14ac:dyDescent="0.15">
      <c r="A8324" s="150" t="s">
        <v>9928</v>
      </c>
      <c r="B8324" s="150" t="s">
        <v>35049</v>
      </c>
      <c r="C8324" s="150" t="s">
        <v>19876</v>
      </c>
      <c r="D8324" s="150">
        <v>918400</v>
      </c>
      <c r="E8324" s="150">
        <v>1866800</v>
      </c>
      <c r="F8324" s="150" t="s">
        <v>22082</v>
      </c>
    </row>
    <row r="8325" spans="1:6" x14ac:dyDescent="0.15">
      <c r="A8325" s="150" t="s">
        <v>9929</v>
      </c>
      <c r="B8325" s="150" t="s">
        <v>35050</v>
      </c>
      <c r="C8325" s="150" t="s">
        <v>19877</v>
      </c>
      <c r="D8325" s="150">
        <v>41700</v>
      </c>
      <c r="E8325" s="150">
        <v>46700</v>
      </c>
      <c r="F8325" s="150" t="s">
        <v>22140</v>
      </c>
    </row>
    <row r="8326" spans="1:6" x14ac:dyDescent="0.15">
      <c r="A8326" s="150" t="s">
        <v>9930</v>
      </c>
      <c r="B8326" s="150" t="s">
        <v>35051</v>
      </c>
      <c r="C8326" s="150" t="s">
        <v>19878</v>
      </c>
      <c r="D8326" s="150">
        <v>2053333</v>
      </c>
      <c r="E8326" s="150">
        <v>3700000</v>
      </c>
      <c r="F8326" s="150" t="s">
        <v>35052</v>
      </c>
    </row>
    <row r="8327" spans="1:6" x14ac:dyDescent="0.15">
      <c r="A8327" s="150" t="s">
        <v>9931</v>
      </c>
      <c r="B8327" s="150" t="s">
        <v>35053</v>
      </c>
      <c r="C8327" s="150" t="s">
        <v>16962</v>
      </c>
      <c r="D8327" s="150">
        <v>3560000</v>
      </c>
      <c r="E8327" s="150">
        <v>13540000</v>
      </c>
      <c r="F8327" s="150" t="s">
        <v>35054</v>
      </c>
    </row>
    <row r="8328" spans="1:6" x14ac:dyDescent="0.15">
      <c r="A8328" s="150" t="s">
        <v>9932</v>
      </c>
      <c r="B8328" s="150" t="s">
        <v>35055</v>
      </c>
      <c r="C8328" s="150" t="s">
        <v>19879</v>
      </c>
      <c r="D8328" s="150">
        <v>97000000</v>
      </c>
      <c r="E8328" s="150">
        <v>189500000</v>
      </c>
      <c r="F8328" s="150" t="s">
        <v>35056</v>
      </c>
    </row>
    <row r="8329" spans="1:6" x14ac:dyDescent="0.15">
      <c r="A8329" s="150" t="s">
        <v>9933</v>
      </c>
      <c r="B8329" s="150" t="s">
        <v>35057</v>
      </c>
      <c r="C8329" s="150" t="s">
        <v>19880</v>
      </c>
      <c r="D8329" s="150">
        <v>2000000</v>
      </c>
      <c r="E8329" s="150">
        <v>2400000</v>
      </c>
      <c r="F8329" s="150" t="s">
        <v>22098</v>
      </c>
    </row>
    <row r="8330" spans="1:6" x14ac:dyDescent="0.15">
      <c r="A8330" s="150" t="s">
        <v>9934</v>
      </c>
      <c r="B8330" s="150" t="s">
        <v>35058</v>
      </c>
      <c r="C8330" s="150" t="s">
        <v>19881</v>
      </c>
      <c r="D8330" s="150">
        <v>6747000</v>
      </c>
      <c r="E8330" s="150">
        <v>8534700</v>
      </c>
      <c r="F8330" s="150" t="s">
        <v>22051</v>
      </c>
    </row>
    <row r="8331" spans="1:6" x14ac:dyDescent="0.15">
      <c r="A8331" s="150" t="s">
        <v>9935</v>
      </c>
      <c r="B8331" s="150" t="s">
        <v>35059</v>
      </c>
      <c r="C8331" s="150" t="s">
        <v>19882</v>
      </c>
      <c r="D8331" s="150">
        <v>59600</v>
      </c>
      <c r="E8331" s="150">
        <v>117000</v>
      </c>
      <c r="F8331" s="150" t="s">
        <v>35060</v>
      </c>
    </row>
    <row r="8332" spans="1:6" x14ac:dyDescent="0.15">
      <c r="A8332" s="150" t="s">
        <v>9936</v>
      </c>
      <c r="B8332" s="150" t="s">
        <v>35061</v>
      </c>
      <c r="C8332" s="150" t="s">
        <v>19884</v>
      </c>
      <c r="F8332" s="150" t="s">
        <v>503</v>
      </c>
    </row>
    <row r="8333" spans="1:6" x14ac:dyDescent="0.15">
      <c r="A8333" s="150" t="s">
        <v>9937</v>
      </c>
      <c r="B8333" s="150" t="s">
        <v>35062</v>
      </c>
      <c r="C8333" s="150" t="s">
        <v>19885</v>
      </c>
      <c r="F8333" s="150" t="s">
        <v>503</v>
      </c>
    </row>
    <row r="8334" spans="1:6" x14ac:dyDescent="0.15">
      <c r="A8334" s="150" t="s">
        <v>9938</v>
      </c>
      <c r="B8334" s="150" t="s">
        <v>35063</v>
      </c>
      <c r="C8334" s="150" t="s">
        <v>19886</v>
      </c>
      <c r="D8334" s="150">
        <v>171000</v>
      </c>
      <c r="E8334" s="150">
        <v>112200</v>
      </c>
      <c r="F8334" s="150" t="s">
        <v>18774</v>
      </c>
    </row>
    <row r="8335" spans="1:6" x14ac:dyDescent="0.15">
      <c r="A8335" s="150" t="s">
        <v>9939</v>
      </c>
      <c r="B8335" s="150" t="s">
        <v>35064</v>
      </c>
      <c r="C8335" s="150" t="s">
        <v>19887</v>
      </c>
      <c r="D8335" s="150">
        <v>29300</v>
      </c>
      <c r="E8335" s="150">
        <v>24747</v>
      </c>
      <c r="F8335" s="150" t="s">
        <v>24529</v>
      </c>
    </row>
    <row r="8336" spans="1:6" x14ac:dyDescent="0.15">
      <c r="A8336" s="150" t="s">
        <v>9940</v>
      </c>
      <c r="B8336" s="150" t="s">
        <v>35065</v>
      </c>
      <c r="C8336" s="150" t="s">
        <v>19888</v>
      </c>
      <c r="D8336" s="150">
        <v>183900</v>
      </c>
      <c r="E8336" s="150">
        <v>262900</v>
      </c>
      <c r="F8336" s="150" t="s">
        <v>24459</v>
      </c>
    </row>
    <row r="8337" spans="1:6" x14ac:dyDescent="0.15">
      <c r="A8337" s="150" t="s">
        <v>9941</v>
      </c>
      <c r="B8337" s="150" t="s">
        <v>35066</v>
      </c>
      <c r="C8337" s="150" t="s">
        <v>19889</v>
      </c>
      <c r="F8337" s="150" t="s">
        <v>503</v>
      </c>
    </row>
    <row r="8338" spans="1:6" x14ac:dyDescent="0.15">
      <c r="A8338" s="150" t="s">
        <v>9942</v>
      </c>
      <c r="B8338" s="150" t="s">
        <v>35067</v>
      </c>
      <c r="C8338" s="150" t="s">
        <v>19890</v>
      </c>
      <c r="D8338" s="150">
        <v>126747500</v>
      </c>
      <c r="E8338" s="150">
        <v>153865000</v>
      </c>
      <c r="F8338" s="150" t="s">
        <v>22172</v>
      </c>
    </row>
    <row r="8339" spans="1:6" x14ac:dyDescent="0.15">
      <c r="A8339" s="150" t="s">
        <v>9943</v>
      </c>
      <c r="B8339" s="150" t="s">
        <v>35068</v>
      </c>
      <c r="C8339" s="150" t="s">
        <v>19891</v>
      </c>
      <c r="D8339" s="150">
        <v>0</v>
      </c>
      <c r="E8339" s="150">
        <v>0</v>
      </c>
      <c r="F8339" s="150" t="s">
        <v>35069</v>
      </c>
    </row>
    <row r="8340" spans="1:6" x14ac:dyDescent="0.15">
      <c r="A8340" s="150" t="s">
        <v>9944</v>
      </c>
      <c r="B8340" s="150" t="s">
        <v>35070</v>
      </c>
      <c r="C8340" s="150" t="s">
        <v>19892</v>
      </c>
      <c r="D8340" s="150">
        <v>3690000</v>
      </c>
      <c r="E8340" s="150">
        <v>3200000</v>
      </c>
      <c r="F8340" s="150" t="s">
        <v>31307</v>
      </c>
    </row>
    <row r="8341" spans="1:6" x14ac:dyDescent="0.15">
      <c r="A8341" s="150" t="s">
        <v>9945</v>
      </c>
      <c r="B8341" s="150" t="s">
        <v>35071</v>
      </c>
      <c r="C8341" s="150" t="s">
        <v>19893</v>
      </c>
      <c r="D8341" s="150">
        <v>18044205</v>
      </c>
      <c r="E8341" s="150">
        <v>19195980.5</v>
      </c>
      <c r="F8341" s="150" t="s">
        <v>24465</v>
      </c>
    </row>
    <row r="8342" spans="1:6" x14ac:dyDescent="0.15">
      <c r="A8342" s="150" t="s">
        <v>9946</v>
      </c>
      <c r="B8342" s="150" t="s">
        <v>35072</v>
      </c>
      <c r="C8342" s="150" t="s">
        <v>19894</v>
      </c>
      <c r="D8342" s="150">
        <v>3182.5</v>
      </c>
      <c r="E8342" s="150">
        <v>29099.5</v>
      </c>
      <c r="F8342" s="150" t="s">
        <v>31336</v>
      </c>
    </row>
    <row r="8343" spans="1:6" x14ac:dyDescent="0.15">
      <c r="A8343" s="150" t="s">
        <v>9947</v>
      </c>
      <c r="B8343" s="150" t="s">
        <v>35073</v>
      </c>
      <c r="C8343" s="150" t="s">
        <v>19895</v>
      </c>
      <c r="D8343" s="150">
        <v>12977620</v>
      </c>
      <c r="E8343" s="150">
        <v>317360</v>
      </c>
      <c r="F8343" s="150" t="s">
        <v>24478</v>
      </c>
    </row>
    <row r="8344" spans="1:6" x14ac:dyDescent="0.15">
      <c r="A8344" s="150" t="s">
        <v>9948</v>
      </c>
      <c r="B8344" s="150" t="s">
        <v>35074</v>
      </c>
      <c r="C8344" s="150" t="s">
        <v>19896</v>
      </c>
      <c r="D8344" s="150">
        <v>38000</v>
      </c>
      <c r="E8344" s="150">
        <v>45600</v>
      </c>
      <c r="F8344" s="150" t="s">
        <v>22129</v>
      </c>
    </row>
    <row r="8345" spans="1:6" x14ac:dyDescent="0.15">
      <c r="A8345" s="150" t="s">
        <v>9949</v>
      </c>
      <c r="B8345" s="150" t="s">
        <v>35075</v>
      </c>
      <c r="C8345" s="150" t="s">
        <v>19897</v>
      </c>
      <c r="D8345" s="150">
        <v>42400</v>
      </c>
      <c r="E8345" s="150">
        <v>17700</v>
      </c>
      <c r="F8345" s="150" t="s">
        <v>22154</v>
      </c>
    </row>
    <row r="8346" spans="1:6" x14ac:dyDescent="0.15">
      <c r="A8346" s="150" t="s">
        <v>9950</v>
      </c>
      <c r="B8346" s="150" t="s">
        <v>35076</v>
      </c>
      <c r="C8346" s="150" t="s">
        <v>16439</v>
      </c>
      <c r="D8346" s="150">
        <v>1050000</v>
      </c>
      <c r="E8346" s="150">
        <v>4500000</v>
      </c>
      <c r="F8346" s="150" t="s">
        <v>24477</v>
      </c>
    </row>
    <row r="8347" spans="1:6" x14ac:dyDescent="0.15">
      <c r="A8347" s="150" t="s">
        <v>9951</v>
      </c>
      <c r="B8347" s="150" t="s">
        <v>35077</v>
      </c>
      <c r="C8347" s="150" t="s">
        <v>19325</v>
      </c>
      <c r="D8347" s="150">
        <v>51943</v>
      </c>
      <c r="E8347" s="150">
        <v>60005</v>
      </c>
      <c r="F8347" s="150" t="s">
        <v>22136</v>
      </c>
    </row>
    <row r="8348" spans="1:6" x14ac:dyDescent="0.15">
      <c r="A8348" s="150" t="s">
        <v>9952</v>
      </c>
      <c r="B8348" s="150" t="s">
        <v>35078</v>
      </c>
      <c r="C8348" s="150" t="s">
        <v>19898</v>
      </c>
      <c r="D8348" s="150">
        <v>108052.04</v>
      </c>
      <c r="E8348" s="150">
        <v>137819</v>
      </c>
      <c r="F8348" s="150" t="s">
        <v>24529</v>
      </c>
    </row>
    <row r="8349" spans="1:6" x14ac:dyDescent="0.15">
      <c r="A8349" s="150" t="s">
        <v>9953</v>
      </c>
      <c r="B8349" s="150" t="s">
        <v>35079</v>
      </c>
      <c r="C8349" s="150" t="s">
        <v>19899</v>
      </c>
      <c r="D8349" s="150">
        <v>8275900</v>
      </c>
      <c r="E8349" s="150">
        <v>9115400</v>
      </c>
      <c r="F8349" s="150" t="s">
        <v>22053</v>
      </c>
    </row>
    <row r="8350" spans="1:6" x14ac:dyDescent="0.15">
      <c r="A8350" s="150" t="s">
        <v>9954</v>
      </c>
      <c r="B8350" s="150" t="s">
        <v>35080</v>
      </c>
      <c r="C8350" s="150" t="s">
        <v>19900</v>
      </c>
      <c r="D8350" s="150">
        <v>70000000</v>
      </c>
      <c r="E8350" s="150">
        <v>105000000</v>
      </c>
      <c r="F8350" s="150" t="s">
        <v>28970</v>
      </c>
    </row>
    <row r="8351" spans="1:6" x14ac:dyDescent="0.15">
      <c r="A8351" s="150" t="s">
        <v>9955</v>
      </c>
      <c r="B8351" s="150" t="s">
        <v>35081</v>
      </c>
      <c r="C8351" s="150" t="s">
        <v>19901</v>
      </c>
      <c r="F8351" s="150" t="s">
        <v>503</v>
      </c>
    </row>
    <row r="8352" spans="1:6" x14ac:dyDescent="0.15">
      <c r="A8352" s="150" t="s">
        <v>9956</v>
      </c>
      <c r="B8352" s="150" t="s">
        <v>35082</v>
      </c>
      <c r="C8352" s="150" t="s">
        <v>19902</v>
      </c>
      <c r="D8352" s="150">
        <v>39466430</v>
      </c>
      <c r="E8352" s="150">
        <v>43657400</v>
      </c>
      <c r="F8352" s="150" t="s">
        <v>29816</v>
      </c>
    </row>
    <row r="8353" spans="1:6" x14ac:dyDescent="0.15">
      <c r="A8353" s="150" t="s">
        <v>9957</v>
      </c>
      <c r="B8353" s="150" t="s">
        <v>35083</v>
      </c>
      <c r="C8353" s="150" t="s">
        <v>19903</v>
      </c>
      <c r="D8353" s="150">
        <v>14461000</v>
      </c>
      <c r="E8353" s="150">
        <v>16748076</v>
      </c>
      <c r="F8353" s="150" t="s">
        <v>22093</v>
      </c>
    </row>
    <row r="8354" spans="1:6" x14ac:dyDescent="0.15">
      <c r="A8354" s="150" t="s">
        <v>9958</v>
      </c>
      <c r="B8354" s="150" t="s">
        <v>35084</v>
      </c>
      <c r="C8354" s="150" t="s">
        <v>19904</v>
      </c>
      <c r="F8354" s="150" t="s">
        <v>503</v>
      </c>
    </row>
    <row r="8355" spans="1:6" x14ac:dyDescent="0.15">
      <c r="A8355" s="150" t="s">
        <v>9959</v>
      </c>
      <c r="B8355" s="150" t="s">
        <v>35085</v>
      </c>
      <c r="C8355" s="150" t="s">
        <v>19905</v>
      </c>
      <c r="F8355" s="150" t="s">
        <v>503</v>
      </c>
    </row>
    <row r="8356" spans="1:6" x14ac:dyDescent="0.15">
      <c r="A8356" s="150" t="s">
        <v>9960</v>
      </c>
      <c r="B8356" s="150" t="s">
        <v>35086</v>
      </c>
      <c r="C8356" s="150" t="s">
        <v>19905</v>
      </c>
      <c r="F8356" s="150" t="s">
        <v>503</v>
      </c>
    </row>
    <row r="8357" spans="1:6" x14ac:dyDescent="0.15">
      <c r="A8357" s="150" t="s">
        <v>9961</v>
      </c>
      <c r="B8357" s="150" t="s">
        <v>35087</v>
      </c>
      <c r="C8357" s="150" t="s">
        <v>19906</v>
      </c>
      <c r="D8357" s="150">
        <v>483701</v>
      </c>
      <c r="E8357" s="150">
        <v>483701</v>
      </c>
      <c r="F8357" s="150" t="s">
        <v>24469</v>
      </c>
    </row>
    <row r="8358" spans="1:6" x14ac:dyDescent="0.15">
      <c r="A8358" s="150" t="s">
        <v>9962</v>
      </c>
      <c r="B8358" s="150" t="s">
        <v>35088</v>
      </c>
      <c r="C8358" s="150" t="s">
        <v>16454</v>
      </c>
      <c r="D8358" s="150">
        <v>341850</v>
      </c>
      <c r="E8358" s="150">
        <v>312015</v>
      </c>
      <c r="F8358" s="150" t="s">
        <v>24459</v>
      </c>
    </row>
    <row r="8359" spans="1:6" x14ac:dyDescent="0.15">
      <c r="A8359" s="150" t="s">
        <v>9963</v>
      </c>
      <c r="B8359" s="150" t="s">
        <v>35089</v>
      </c>
      <c r="C8359" s="150" t="s">
        <v>19907</v>
      </c>
      <c r="D8359" s="150">
        <v>144000000</v>
      </c>
      <c r="E8359" s="150">
        <v>195000000</v>
      </c>
      <c r="F8359" s="150" t="s">
        <v>22116</v>
      </c>
    </row>
    <row r="8360" spans="1:6" x14ac:dyDescent="0.15">
      <c r="A8360" s="150" t="s">
        <v>9964</v>
      </c>
      <c r="B8360" s="150" t="s">
        <v>35090</v>
      </c>
      <c r="C8360" s="150" t="s">
        <v>19908</v>
      </c>
      <c r="D8360" s="150">
        <v>1287797744</v>
      </c>
      <c r="E8360" s="150">
        <v>1394745550</v>
      </c>
      <c r="F8360" s="150" t="s">
        <v>22171</v>
      </c>
    </row>
    <row r="8361" spans="1:6" x14ac:dyDescent="0.15">
      <c r="A8361" s="150" t="s">
        <v>9965</v>
      </c>
      <c r="B8361" s="150" t="s">
        <v>35091</v>
      </c>
      <c r="C8361" s="150" t="s">
        <v>12423</v>
      </c>
      <c r="D8361" s="150">
        <v>960000</v>
      </c>
      <c r="E8361" s="150">
        <v>940000</v>
      </c>
      <c r="F8361" s="150" t="s">
        <v>18774</v>
      </c>
    </row>
    <row r="8362" spans="1:6" x14ac:dyDescent="0.15">
      <c r="A8362" s="150" t="s">
        <v>9966</v>
      </c>
      <c r="B8362" s="150" t="s">
        <v>35092</v>
      </c>
      <c r="C8362" s="150" t="s">
        <v>12039</v>
      </c>
      <c r="D8362" s="150">
        <v>122193</v>
      </c>
      <c r="E8362" s="150">
        <v>135599</v>
      </c>
      <c r="F8362" s="150" t="s">
        <v>22078</v>
      </c>
    </row>
    <row r="8363" spans="1:6" x14ac:dyDescent="0.15">
      <c r="A8363" s="150" t="s">
        <v>9967</v>
      </c>
      <c r="B8363" s="150" t="s">
        <v>35093</v>
      </c>
      <c r="C8363" s="150" t="s">
        <v>14145</v>
      </c>
      <c r="D8363" s="150">
        <v>226600</v>
      </c>
      <c r="E8363" s="150">
        <v>254800</v>
      </c>
      <c r="F8363" s="150" t="s">
        <v>22154</v>
      </c>
    </row>
    <row r="8364" spans="1:6" x14ac:dyDescent="0.15">
      <c r="A8364" s="150" t="s">
        <v>9968</v>
      </c>
      <c r="B8364" s="150" t="s">
        <v>35094</v>
      </c>
      <c r="C8364" s="150" t="s">
        <v>19909</v>
      </c>
      <c r="D8364" s="150">
        <v>239000000</v>
      </c>
      <c r="E8364" s="150">
        <v>300000000</v>
      </c>
      <c r="F8364" s="150" t="s">
        <v>22115</v>
      </c>
    </row>
    <row r="8365" spans="1:6" x14ac:dyDescent="0.15">
      <c r="A8365" s="150" t="s">
        <v>9969</v>
      </c>
      <c r="B8365" s="150" t="s">
        <v>35095</v>
      </c>
      <c r="C8365" s="150" t="s">
        <v>19910</v>
      </c>
      <c r="D8365" s="150">
        <v>0</v>
      </c>
      <c r="E8365" s="150">
        <v>0</v>
      </c>
      <c r="F8365" s="150" t="s">
        <v>503</v>
      </c>
    </row>
    <row r="8366" spans="1:6" x14ac:dyDescent="0.15">
      <c r="A8366" s="150" t="s">
        <v>9970</v>
      </c>
      <c r="B8366" s="150" t="s">
        <v>35096</v>
      </c>
      <c r="C8366" s="150" t="s">
        <v>19831</v>
      </c>
      <c r="D8366" s="150">
        <v>5137400000</v>
      </c>
      <c r="E8366" s="150">
        <v>5980387200</v>
      </c>
      <c r="F8366" s="150" t="s">
        <v>35097</v>
      </c>
    </row>
    <row r="8367" spans="1:6" x14ac:dyDescent="0.15">
      <c r="A8367" s="150" t="s">
        <v>9971</v>
      </c>
      <c r="B8367" s="150" t="s">
        <v>35098</v>
      </c>
      <c r="C8367" s="150" t="s">
        <v>19911</v>
      </c>
      <c r="D8367" s="150">
        <v>73000</v>
      </c>
      <c r="E8367" s="150">
        <v>130000</v>
      </c>
      <c r="F8367" s="150" t="s">
        <v>24545</v>
      </c>
    </row>
    <row r="8368" spans="1:6" x14ac:dyDescent="0.15">
      <c r="A8368" s="150" t="s">
        <v>9972</v>
      </c>
      <c r="B8368" s="150" t="s">
        <v>35099</v>
      </c>
      <c r="C8368" s="150" t="s">
        <v>18704</v>
      </c>
      <c r="F8368" s="150" t="s">
        <v>503</v>
      </c>
    </row>
    <row r="8369" spans="1:6" x14ac:dyDescent="0.15">
      <c r="A8369" s="150" t="s">
        <v>9973</v>
      </c>
      <c r="B8369" s="150" t="s">
        <v>35100</v>
      </c>
      <c r="C8369" s="150" t="s">
        <v>19912</v>
      </c>
      <c r="F8369" s="150" t="s">
        <v>503</v>
      </c>
    </row>
    <row r="8370" spans="1:6" x14ac:dyDescent="0.15">
      <c r="A8370" s="150" t="s">
        <v>9974</v>
      </c>
      <c r="B8370" s="150" t="s">
        <v>35101</v>
      </c>
      <c r="C8370" s="150" t="s">
        <v>19913</v>
      </c>
      <c r="D8370" s="150">
        <v>6251000000</v>
      </c>
      <c r="E8370" s="150">
        <v>8381000000</v>
      </c>
      <c r="F8370" s="150" t="s">
        <v>22098</v>
      </c>
    </row>
    <row r="8371" spans="1:6" x14ac:dyDescent="0.15">
      <c r="A8371" s="150" t="s">
        <v>9975</v>
      </c>
      <c r="B8371" s="150" t="s">
        <v>35102</v>
      </c>
      <c r="C8371" s="150" t="s">
        <v>19914</v>
      </c>
      <c r="D8371" s="150">
        <v>18880</v>
      </c>
      <c r="E8371" s="150">
        <v>25830</v>
      </c>
      <c r="F8371" s="150" t="s">
        <v>24498</v>
      </c>
    </row>
    <row r="8372" spans="1:6" x14ac:dyDescent="0.15">
      <c r="A8372" s="150" t="s">
        <v>9976</v>
      </c>
      <c r="B8372" s="150" t="s">
        <v>35103</v>
      </c>
      <c r="C8372" s="150" t="s">
        <v>17471</v>
      </c>
      <c r="D8372" s="150">
        <v>991000</v>
      </c>
      <c r="E8372" s="150">
        <v>1597000</v>
      </c>
      <c r="F8372" s="150" t="s">
        <v>18774</v>
      </c>
    </row>
    <row r="8373" spans="1:6" x14ac:dyDescent="0.15">
      <c r="A8373" s="150" t="s">
        <v>9977</v>
      </c>
      <c r="B8373" s="150" t="s">
        <v>35104</v>
      </c>
      <c r="C8373" s="150" t="s">
        <v>19169</v>
      </c>
      <c r="D8373" s="150">
        <v>5504000</v>
      </c>
      <c r="E8373" s="150">
        <v>43225000</v>
      </c>
      <c r="F8373" s="150" t="s">
        <v>24465</v>
      </c>
    </row>
    <row r="8374" spans="1:6" x14ac:dyDescent="0.15">
      <c r="A8374" s="150" t="s">
        <v>9978</v>
      </c>
      <c r="B8374" s="150" t="s">
        <v>35105</v>
      </c>
      <c r="C8374" s="150" t="s">
        <v>19915</v>
      </c>
      <c r="D8374" s="150">
        <v>9500000</v>
      </c>
      <c r="E8374" s="150">
        <v>7000000</v>
      </c>
      <c r="F8374" s="150" t="s">
        <v>22098</v>
      </c>
    </row>
    <row r="8375" spans="1:6" x14ac:dyDescent="0.15">
      <c r="A8375" s="150" t="s">
        <v>9979</v>
      </c>
      <c r="B8375" s="150" t="s">
        <v>35106</v>
      </c>
      <c r="C8375" s="150" t="s">
        <v>19916</v>
      </c>
      <c r="D8375" s="150">
        <v>0</v>
      </c>
      <c r="E8375" s="150">
        <v>0</v>
      </c>
      <c r="F8375" s="150" t="s">
        <v>22060</v>
      </c>
    </row>
    <row r="8376" spans="1:6" x14ac:dyDescent="0.15">
      <c r="A8376" s="150" t="s">
        <v>9980</v>
      </c>
      <c r="B8376" s="150" t="s">
        <v>35107</v>
      </c>
      <c r="C8376" s="150" t="s">
        <v>19917</v>
      </c>
      <c r="D8376" s="150">
        <v>24186574</v>
      </c>
      <c r="E8376" s="150">
        <v>9940000</v>
      </c>
      <c r="F8376" s="150" t="s">
        <v>26668</v>
      </c>
    </row>
    <row r="8377" spans="1:6" x14ac:dyDescent="0.15">
      <c r="A8377" s="150" t="s">
        <v>9981</v>
      </c>
      <c r="B8377" s="150" t="s">
        <v>35108</v>
      </c>
      <c r="C8377" s="150" t="s">
        <v>19918</v>
      </c>
      <c r="D8377" s="150">
        <v>90</v>
      </c>
      <c r="E8377" s="150">
        <v>100</v>
      </c>
      <c r="F8377" s="150" t="s">
        <v>35109</v>
      </c>
    </row>
    <row r="8378" spans="1:6" x14ac:dyDescent="0.15">
      <c r="A8378" s="150" t="s">
        <v>9982</v>
      </c>
      <c r="B8378" s="150" t="s">
        <v>35110</v>
      </c>
      <c r="C8378" s="150" t="s">
        <v>15104</v>
      </c>
      <c r="F8378" s="150" t="s">
        <v>503</v>
      </c>
    </row>
    <row r="8379" spans="1:6" x14ac:dyDescent="0.15">
      <c r="A8379" s="150" t="s">
        <v>9983</v>
      </c>
      <c r="B8379" s="150" t="s">
        <v>35111</v>
      </c>
      <c r="C8379" s="150" t="s">
        <v>12015</v>
      </c>
      <c r="D8379" s="150">
        <v>915</v>
      </c>
      <c r="E8379" s="150">
        <v>3327</v>
      </c>
      <c r="F8379" s="150" t="s">
        <v>35112</v>
      </c>
    </row>
    <row r="8380" spans="1:6" x14ac:dyDescent="0.15">
      <c r="A8380" s="150" t="s">
        <v>9984</v>
      </c>
      <c r="B8380" s="150" t="s">
        <v>35113</v>
      </c>
      <c r="C8380" s="150" t="s">
        <v>19921</v>
      </c>
      <c r="F8380" s="150" t="s">
        <v>503</v>
      </c>
    </row>
    <row r="8381" spans="1:6" x14ac:dyDescent="0.15">
      <c r="A8381" s="150" t="s">
        <v>9985</v>
      </c>
      <c r="B8381" s="150" t="s">
        <v>35114</v>
      </c>
      <c r="C8381" s="150" t="s">
        <v>19922</v>
      </c>
      <c r="F8381" s="150" t="s">
        <v>503</v>
      </c>
    </row>
    <row r="8382" spans="1:6" x14ac:dyDescent="0.15">
      <c r="A8382" s="150" t="s">
        <v>9986</v>
      </c>
      <c r="B8382" s="150" t="s">
        <v>35115</v>
      </c>
      <c r="C8382" s="150" t="s">
        <v>19923</v>
      </c>
      <c r="F8382" s="150" t="s">
        <v>503</v>
      </c>
    </row>
    <row r="8383" spans="1:6" x14ac:dyDescent="0.15">
      <c r="A8383" s="150" t="s">
        <v>9987</v>
      </c>
      <c r="B8383" s="150" t="s">
        <v>35116</v>
      </c>
      <c r="C8383" s="150" t="s">
        <v>19924</v>
      </c>
      <c r="F8383" s="150" t="s">
        <v>503</v>
      </c>
    </row>
    <row r="8384" spans="1:6" x14ac:dyDescent="0.15">
      <c r="A8384" s="150" t="s">
        <v>9988</v>
      </c>
      <c r="B8384" s="150" t="s">
        <v>35117</v>
      </c>
      <c r="C8384" s="150" t="s">
        <v>19925</v>
      </c>
      <c r="F8384" s="150" t="s">
        <v>503</v>
      </c>
    </row>
    <row r="8385" spans="1:6" x14ac:dyDescent="0.15">
      <c r="A8385" s="150" t="s">
        <v>9989</v>
      </c>
      <c r="B8385" s="150" t="s">
        <v>35118</v>
      </c>
      <c r="C8385" s="150" t="s">
        <v>19926</v>
      </c>
      <c r="F8385" s="150" t="s">
        <v>503</v>
      </c>
    </row>
    <row r="8386" spans="1:6" x14ac:dyDescent="0.15">
      <c r="A8386" s="150" t="s">
        <v>9990</v>
      </c>
      <c r="B8386" s="150" t="s">
        <v>35119</v>
      </c>
      <c r="C8386" s="150" t="s">
        <v>19927</v>
      </c>
      <c r="D8386" s="150">
        <v>112959941.59999999</v>
      </c>
      <c r="E8386" s="150">
        <v>114162722</v>
      </c>
      <c r="F8386" s="150" t="s">
        <v>22060</v>
      </c>
    </row>
    <row r="8387" spans="1:6" x14ac:dyDescent="0.15">
      <c r="A8387" s="150" t="s">
        <v>9991</v>
      </c>
      <c r="B8387" s="150" t="s">
        <v>35120</v>
      </c>
      <c r="C8387" s="150" t="s">
        <v>19928</v>
      </c>
      <c r="D8387" s="150">
        <v>12645500</v>
      </c>
      <c r="E8387" s="150">
        <v>15000000</v>
      </c>
      <c r="F8387" s="150" t="s">
        <v>22067</v>
      </c>
    </row>
    <row r="8388" spans="1:6" x14ac:dyDescent="0.15">
      <c r="A8388" s="150" t="s">
        <v>9992</v>
      </c>
      <c r="B8388" s="150" t="s">
        <v>35121</v>
      </c>
      <c r="C8388" s="150" t="s">
        <v>19929</v>
      </c>
      <c r="D8388" s="150">
        <v>0</v>
      </c>
      <c r="E8388" s="150">
        <v>0</v>
      </c>
      <c r="F8388" s="150" t="s">
        <v>24605</v>
      </c>
    </row>
    <row r="8389" spans="1:6" x14ac:dyDescent="0.15">
      <c r="A8389" s="150" t="s">
        <v>9993</v>
      </c>
      <c r="B8389" s="150" t="s">
        <v>35122</v>
      </c>
      <c r="C8389" s="150" t="s">
        <v>19930</v>
      </c>
      <c r="D8389" s="150">
        <v>122043</v>
      </c>
      <c r="E8389" s="150">
        <v>201295</v>
      </c>
      <c r="F8389" s="150" t="s">
        <v>22078</v>
      </c>
    </row>
    <row r="8390" spans="1:6" x14ac:dyDescent="0.15">
      <c r="A8390" s="150" t="s">
        <v>9994</v>
      </c>
      <c r="B8390" s="150" t="s">
        <v>35123</v>
      </c>
      <c r="C8390" s="150" t="s">
        <v>19931</v>
      </c>
      <c r="D8390" s="150">
        <v>1500</v>
      </c>
      <c r="E8390" s="150">
        <v>1250</v>
      </c>
      <c r="F8390" s="150" t="s">
        <v>22093</v>
      </c>
    </row>
    <row r="8391" spans="1:6" x14ac:dyDescent="0.15">
      <c r="A8391" s="150" t="s">
        <v>9995</v>
      </c>
      <c r="B8391" s="150" t="s">
        <v>35124</v>
      </c>
      <c r="C8391" s="150" t="s">
        <v>19931</v>
      </c>
      <c r="D8391" s="150">
        <v>1500</v>
      </c>
      <c r="E8391" s="150">
        <v>1250</v>
      </c>
      <c r="F8391" s="150" t="s">
        <v>22093</v>
      </c>
    </row>
    <row r="8392" spans="1:6" x14ac:dyDescent="0.15">
      <c r="A8392" s="150" t="s">
        <v>9996</v>
      </c>
      <c r="B8392" s="150" t="s">
        <v>35125</v>
      </c>
      <c r="C8392" s="150" t="s">
        <v>19931</v>
      </c>
      <c r="D8392" s="150">
        <v>1450000</v>
      </c>
      <c r="E8392" s="150">
        <v>1250000</v>
      </c>
      <c r="F8392" s="150" t="s">
        <v>22093</v>
      </c>
    </row>
    <row r="8393" spans="1:6" x14ac:dyDescent="0.15">
      <c r="A8393" s="150" t="s">
        <v>9997</v>
      </c>
      <c r="B8393" s="150" t="s">
        <v>35126</v>
      </c>
      <c r="C8393" s="150" t="s">
        <v>19931</v>
      </c>
      <c r="D8393" s="150">
        <v>1500000</v>
      </c>
      <c r="E8393" s="150">
        <v>1250000</v>
      </c>
      <c r="F8393" s="150" t="s">
        <v>22093</v>
      </c>
    </row>
    <row r="8394" spans="1:6" x14ac:dyDescent="0.15">
      <c r="A8394" s="150" t="s">
        <v>9998</v>
      </c>
      <c r="B8394" s="150" t="s">
        <v>35127</v>
      </c>
      <c r="C8394" s="150" t="s">
        <v>19932</v>
      </c>
      <c r="D8394" s="150">
        <v>17500200</v>
      </c>
      <c r="E8394" s="150">
        <v>18128000</v>
      </c>
      <c r="F8394" s="150" t="s">
        <v>35128</v>
      </c>
    </row>
    <row r="8395" spans="1:6" x14ac:dyDescent="0.15">
      <c r="A8395" s="150" t="s">
        <v>9999</v>
      </c>
      <c r="B8395" s="150" t="s">
        <v>35129</v>
      </c>
      <c r="C8395" s="150" t="s">
        <v>12140</v>
      </c>
      <c r="D8395" s="150">
        <v>1019010</v>
      </c>
      <c r="E8395" s="150">
        <v>1054210</v>
      </c>
      <c r="F8395" s="150" t="s">
        <v>32038</v>
      </c>
    </row>
    <row r="8396" spans="1:6" x14ac:dyDescent="0.15">
      <c r="A8396" s="150" t="s">
        <v>10000</v>
      </c>
      <c r="B8396" s="150" t="s">
        <v>35130</v>
      </c>
      <c r="C8396" s="150" t="s">
        <v>19933</v>
      </c>
      <c r="D8396" s="150">
        <v>0</v>
      </c>
      <c r="E8396" s="150">
        <v>0</v>
      </c>
      <c r="F8396" s="150" t="s">
        <v>28436</v>
      </c>
    </row>
    <row r="8397" spans="1:6" x14ac:dyDescent="0.15">
      <c r="A8397" s="150" t="s">
        <v>10001</v>
      </c>
      <c r="B8397" s="150" t="s">
        <v>35131</v>
      </c>
      <c r="C8397" s="150" t="s">
        <v>19934</v>
      </c>
      <c r="D8397" s="150">
        <v>1123400</v>
      </c>
      <c r="E8397" s="150">
        <v>1792200</v>
      </c>
      <c r="F8397" s="150" t="s">
        <v>18774</v>
      </c>
    </row>
    <row r="8398" spans="1:6" x14ac:dyDescent="0.15">
      <c r="A8398" s="150" t="s">
        <v>10002</v>
      </c>
      <c r="B8398" s="150" t="s">
        <v>35132</v>
      </c>
      <c r="C8398" s="150" t="s">
        <v>19935</v>
      </c>
      <c r="D8398" s="150">
        <v>22880000</v>
      </c>
      <c r="E8398" s="150">
        <v>21465000</v>
      </c>
      <c r="F8398" s="150" t="s">
        <v>18774</v>
      </c>
    </row>
    <row r="8399" spans="1:6" x14ac:dyDescent="0.15">
      <c r="A8399" s="150" t="s">
        <v>10003</v>
      </c>
      <c r="B8399" s="150" t="s">
        <v>35133</v>
      </c>
      <c r="C8399" s="150" t="s">
        <v>19936</v>
      </c>
      <c r="D8399" s="150">
        <v>23489061.32</v>
      </c>
      <c r="E8399" s="150">
        <v>35135877</v>
      </c>
      <c r="F8399" s="150" t="s">
        <v>35134</v>
      </c>
    </row>
    <row r="8400" spans="1:6" x14ac:dyDescent="0.15">
      <c r="A8400" s="150" t="s">
        <v>10004</v>
      </c>
      <c r="B8400" s="150" t="s">
        <v>35135</v>
      </c>
      <c r="C8400" s="150" t="s">
        <v>19937</v>
      </c>
      <c r="F8400" s="150" t="s">
        <v>503</v>
      </c>
    </row>
    <row r="8401" spans="1:6" x14ac:dyDescent="0.15">
      <c r="A8401" s="150" t="s">
        <v>10005</v>
      </c>
      <c r="B8401" s="150" t="s">
        <v>35136</v>
      </c>
      <c r="C8401" s="150" t="s">
        <v>19938</v>
      </c>
      <c r="F8401" s="150" t="s">
        <v>503</v>
      </c>
    </row>
    <row r="8402" spans="1:6" x14ac:dyDescent="0.15">
      <c r="A8402" s="150" t="s">
        <v>10006</v>
      </c>
      <c r="B8402" s="150" t="s">
        <v>35137</v>
      </c>
      <c r="C8402" s="150" t="s">
        <v>19939</v>
      </c>
      <c r="D8402" s="150">
        <v>9300000</v>
      </c>
      <c r="E8402" s="150">
        <v>11500000</v>
      </c>
      <c r="F8402" s="150" t="s">
        <v>31862</v>
      </c>
    </row>
    <row r="8403" spans="1:6" x14ac:dyDescent="0.15">
      <c r="A8403" s="150" t="s">
        <v>10007</v>
      </c>
      <c r="B8403" s="150" t="s">
        <v>35138</v>
      </c>
      <c r="C8403" s="150" t="s">
        <v>15248</v>
      </c>
      <c r="D8403" s="150">
        <v>2166225.5</v>
      </c>
      <c r="E8403" s="150">
        <v>2677758.7999999998</v>
      </c>
      <c r="F8403" s="150" t="s">
        <v>22161</v>
      </c>
    </row>
    <row r="8404" spans="1:6" x14ac:dyDescent="0.15">
      <c r="A8404" s="150" t="s">
        <v>10008</v>
      </c>
      <c r="B8404" s="150" t="s">
        <v>35139</v>
      </c>
      <c r="C8404" s="150" t="s">
        <v>19940</v>
      </c>
      <c r="D8404" s="150">
        <v>30567943</v>
      </c>
      <c r="E8404" s="150">
        <v>48342494.200000003</v>
      </c>
      <c r="F8404" s="150" t="s">
        <v>35140</v>
      </c>
    </row>
    <row r="8405" spans="1:6" x14ac:dyDescent="0.15">
      <c r="A8405" s="150" t="s">
        <v>10009</v>
      </c>
      <c r="B8405" s="150" t="s">
        <v>35141</v>
      </c>
      <c r="C8405" s="150" t="s">
        <v>19942</v>
      </c>
      <c r="F8405" s="150" t="s">
        <v>503</v>
      </c>
    </row>
    <row r="8406" spans="1:6" x14ac:dyDescent="0.15">
      <c r="A8406" s="150" t="s">
        <v>10010</v>
      </c>
      <c r="B8406" s="150" t="s">
        <v>35142</v>
      </c>
      <c r="C8406" s="150" t="s">
        <v>19943</v>
      </c>
      <c r="D8406" s="150">
        <v>82000000</v>
      </c>
      <c r="E8406" s="150">
        <v>97000000</v>
      </c>
      <c r="F8406" s="150" t="s">
        <v>22074</v>
      </c>
    </row>
    <row r="8407" spans="1:6" x14ac:dyDescent="0.15">
      <c r="A8407" s="150" t="s">
        <v>10011</v>
      </c>
      <c r="B8407" s="150" t="s">
        <v>35143</v>
      </c>
      <c r="C8407" s="150" t="s">
        <v>19944</v>
      </c>
      <c r="F8407" s="150" t="s">
        <v>503</v>
      </c>
    </row>
    <row r="8408" spans="1:6" x14ac:dyDescent="0.15">
      <c r="A8408" s="150" t="s">
        <v>10012</v>
      </c>
      <c r="B8408" s="150" t="s">
        <v>35144</v>
      </c>
      <c r="C8408" s="150" t="s">
        <v>19945</v>
      </c>
      <c r="D8408" s="150">
        <v>1443020</v>
      </c>
      <c r="E8408" s="150">
        <v>2106360</v>
      </c>
      <c r="F8408" s="150" t="s">
        <v>24645</v>
      </c>
    </row>
    <row r="8409" spans="1:6" x14ac:dyDescent="0.15">
      <c r="A8409" s="150" t="s">
        <v>10013</v>
      </c>
      <c r="B8409" s="150" t="s">
        <v>35145</v>
      </c>
      <c r="C8409" s="150" t="s">
        <v>19946</v>
      </c>
      <c r="D8409" s="150">
        <v>750000</v>
      </c>
      <c r="E8409" s="150">
        <v>1400000</v>
      </c>
      <c r="F8409" s="150" t="s">
        <v>27771</v>
      </c>
    </row>
    <row r="8410" spans="1:6" x14ac:dyDescent="0.15">
      <c r="A8410" s="150" t="s">
        <v>10014</v>
      </c>
      <c r="B8410" s="150" t="s">
        <v>35146</v>
      </c>
      <c r="C8410" s="150" t="s">
        <v>19947</v>
      </c>
      <c r="F8410" s="150" t="s">
        <v>503</v>
      </c>
    </row>
    <row r="8411" spans="1:6" x14ac:dyDescent="0.15">
      <c r="A8411" s="150" t="s">
        <v>10015</v>
      </c>
      <c r="B8411" s="150" t="s">
        <v>35147</v>
      </c>
      <c r="C8411" s="150" t="s">
        <v>19948</v>
      </c>
      <c r="D8411" s="150">
        <v>12500000</v>
      </c>
      <c r="E8411" s="150">
        <v>18400000</v>
      </c>
      <c r="F8411" s="150" t="s">
        <v>32063</v>
      </c>
    </row>
    <row r="8412" spans="1:6" x14ac:dyDescent="0.15">
      <c r="A8412" s="150" t="s">
        <v>10016</v>
      </c>
      <c r="B8412" s="150" t="s">
        <v>35148</v>
      </c>
      <c r="C8412" s="150" t="s">
        <v>19949</v>
      </c>
      <c r="D8412" s="150">
        <v>2400000</v>
      </c>
      <c r="E8412" s="150">
        <v>1000000</v>
      </c>
      <c r="F8412" s="150" t="s">
        <v>22171</v>
      </c>
    </row>
    <row r="8413" spans="1:6" x14ac:dyDescent="0.15">
      <c r="A8413" s="150" t="s">
        <v>10017</v>
      </c>
      <c r="B8413" s="150" t="s">
        <v>35149</v>
      </c>
      <c r="C8413" s="150" t="s">
        <v>19950</v>
      </c>
      <c r="F8413" s="150" t="s">
        <v>503</v>
      </c>
    </row>
    <row r="8414" spans="1:6" x14ac:dyDescent="0.15">
      <c r="A8414" s="150" t="s">
        <v>10018</v>
      </c>
      <c r="B8414" s="150" t="s">
        <v>35150</v>
      </c>
      <c r="C8414" s="150" t="s">
        <v>16454</v>
      </c>
      <c r="D8414" s="150">
        <v>247736.42</v>
      </c>
      <c r="E8414" s="150">
        <v>315986.7</v>
      </c>
      <c r="F8414" s="150" t="s">
        <v>24459</v>
      </c>
    </row>
    <row r="8415" spans="1:6" x14ac:dyDescent="0.15">
      <c r="A8415" s="150" t="s">
        <v>10019</v>
      </c>
      <c r="B8415" s="150" t="s">
        <v>35151</v>
      </c>
      <c r="C8415" s="150" t="s">
        <v>19951</v>
      </c>
      <c r="F8415" s="150" t="s">
        <v>503</v>
      </c>
    </row>
    <row r="8416" spans="1:6" x14ac:dyDescent="0.15">
      <c r="A8416" s="150" t="s">
        <v>10020</v>
      </c>
      <c r="B8416" s="150" t="s">
        <v>19952</v>
      </c>
      <c r="C8416" s="150" t="s">
        <v>19951</v>
      </c>
      <c r="F8416" s="150" t="s">
        <v>503</v>
      </c>
    </row>
    <row r="8417" spans="1:6" x14ac:dyDescent="0.15">
      <c r="A8417" s="150" t="s">
        <v>10021</v>
      </c>
      <c r="B8417" s="150" t="s">
        <v>35152</v>
      </c>
      <c r="C8417" s="150" t="s">
        <v>19953</v>
      </c>
      <c r="D8417" s="150">
        <v>79409</v>
      </c>
      <c r="E8417" s="150">
        <v>69256</v>
      </c>
      <c r="F8417" s="150" t="s">
        <v>24529</v>
      </c>
    </row>
    <row r="8418" spans="1:6" x14ac:dyDescent="0.15">
      <c r="A8418" s="150" t="s">
        <v>10022</v>
      </c>
      <c r="B8418" s="150" t="s">
        <v>35153</v>
      </c>
      <c r="C8418" s="150" t="s">
        <v>19954</v>
      </c>
      <c r="F8418" s="150" t="s">
        <v>503</v>
      </c>
    </row>
    <row r="8419" spans="1:6" x14ac:dyDescent="0.15">
      <c r="A8419" s="150" t="s">
        <v>10023</v>
      </c>
      <c r="B8419" s="150" t="s">
        <v>35154</v>
      </c>
      <c r="C8419" s="150" t="s">
        <v>19955</v>
      </c>
      <c r="D8419" s="150">
        <v>193418</v>
      </c>
      <c r="E8419" s="150">
        <v>392602.2</v>
      </c>
      <c r="F8419" s="150" t="s">
        <v>22102</v>
      </c>
    </row>
    <row r="8420" spans="1:6" x14ac:dyDescent="0.15">
      <c r="A8420" s="150" t="s">
        <v>10024</v>
      </c>
      <c r="B8420" s="150" t="s">
        <v>35155</v>
      </c>
      <c r="C8420" s="150" t="s">
        <v>19956</v>
      </c>
      <c r="D8420" s="150">
        <v>8984560</v>
      </c>
      <c r="E8420" s="150">
        <v>13645970</v>
      </c>
      <c r="F8420" s="150" t="s">
        <v>22172</v>
      </c>
    </row>
    <row r="8421" spans="1:6" x14ac:dyDescent="0.15">
      <c r="A8421" s="150" t="s">
        <v>10025</v>
      </c>
      <c r="B8421" s="150" t="s">
        <v>35156</v>
      </c>
      <c r="C8421" s="150" t="s">
        <v>19818</v>
      </c>
      <c r="D8421" s="150">
        <v>233835000</v>
      </c>
      <c r="E8421" s="150">
        <v>270947000</v>
      </c>
      <c r="F8421" s="150" t="s">
        <v>35157</v>
      </c>
    </row>
    <row r="8422" spans="1:6" x14ac:dyDescent="0.15">
      <c r="A8422" s="150" t="s">
        <v>10026</v>
      </c>
      <c r="B8422" s="150" t="s">
        <v>35158</v>
      </c>
      <c r="C8422" s="150" t="s">
        <v>19957</v>
      </c>
      <c r="D8422" s="150">
        <v>263000</v>
      </c>
      <c r="E8422" s="150">
        <v>329000</v>
      </c>
      <c r="F8422" s="150" t="s">
        <v>22172</v>
      </c>
    </row>
    <row r="8423" spans="1:6" x14ac:dyDescent="0.15">
      <c r="A8423" s="150" t="s">
        <v>10027</v>
      </c>
      <c r="B8423" s="150" t="s">
        <v>35159</v>
      </c>
      <c r="C8423" s="150" t="s">
        <v>19958</v>
      </c>
      <c r="D8423" s="150">
        <v>2059600</v>
      </c>
      <c r="E8423" s="150">
        <v>2541000</v>
      </c>
      <c r="F8423" s="150" t="s">
        <v>22051</v>
      </c>
    </row>
    <row r="8424" spans="1:6" x14ac:dyDescent="0.15">
      <c r="A8424" s="150" t="s">
        <v>10028</v>
      </c>
      <c r="B8424" s="150" t="s">
        <v>35160</v>
      </c>
      <c r="C8424" s="150" t="s">
        <v>1940</v>
      </c>
      <c r="D8424" s="150">
        <v>279248.90000000002</v>
      </c>
      <c r="E8424" s="150">
        <v>129399</v>
      </c>
      <c r="F8424" s="150" t="s">
        <v>18774</v>
      </c>
    </row>
    <row r="8425" spans="1:6" x14ac:dyDescent="0.15">
      <c r="A8425" s="150" t="s">
        <v>10029</v>
      </c>
      <c r="B8425" s="150" t="s">
        <v>35161</v>
      </c>
      <c r="C8425" s="150" t="s">
        <v>19959</v>
      </c>
      <c r="D8425" s="150">
        <v>3224000</v>
      </c>
      <c r="E8425" s="150">
        <v>4317500</v>
      </c>
      <c r="F8425" s="150" t="s">
        <v>22108</v>
      </c>
    </row>
    <row r="8426" spans="1:6" x14ac:dyDescent="0.15">
      <c r="A8426" s="150" t="s">
        <v>10030</v>
      </c>
      <c r="B8426" s="150" t="s">
        <v>35162</v>
      </c>
      <c r="C8426" s="150" t="s">
        <v>19960</v>
      </c>
      <c r="D8426" s="150">
        <v>84040000</v>
      </c>
      <c r="E8426" s="150">
        <v>86920000</v>
      </c>
      <c r="F8426" s="150" t="s">
        <v>24705</v>
      </c>
    </row>
    <row r="8427" spans="1:6" x14ac:dyDescent="0.15">
      <c r="A8427" s="150" t="s">
        <v>10031</v>
      </c>
      <c r="B8427" s="150" t="s">
        <v>35163</v>
      </c>
      <c r="C8427" s="150" t="s">
        <v>19961</v>
      </c>
      <c r="D8427" s="150">
        <v>2530582</v>
      </c>
      <c r="E8427" s="150">
        <v>4520111</v>
      </c>
      <c r="F8427" s="150" t="s">
        <v>35164</v>
      </c>
    </row>
    <row r="8428" spans="1:6" x14ac:dyDescent="0.15">
      <c r="A8428" s="150" t="s">
        <v>10032</v>
      </c>
      <c r="B8428" s="150" t="s">
        <v>35165</v>
      </c>
      <c r="C8428" s="150" t="s">
        <v>19963</v>
      </c>
      <c r="D8428" s="150">
        <v>995.7</v>
      </c>
      <c r="E8428" s="150">
        <v>1395.7</v>
      </c>
      <c r="F8428" s="150" t="s">
        <v>24493</v>
      </c>
    </row>
    <row r="8429" spans="1:6" x14ac:dyDescent="0.15">
      <c r="A8429" s="150" t="s">
        <v>10033</v>
      </c>
      <c r="B8429" s="150" t="s">
        <v>35166</v>
      </c>
      <c r="C8429" s="150" t="s">
        <v>19964</v>
      </c>
      <c r="F8429" s="150" t="s">
        <v>503</v>
      </c>
    </row>
    <row r="8430" spans="1:6" x14ac:dyDescent="0.15">
      <c r="A8430" s="150" t="s">
        <v>10034</v>
      </c>
      <c r="B8430" s="150" t="s">
        <v>35167</v>
      </c>
      <c r="C8430" s="150" t="s">
        <v>17234</v>
      </c>
      <c r="F8430" s="150" t="s">
        <v>503</v>
      </c>
    </row>
    <row r="8431" spans="1:6" x14ac:dyDescent="0.15">
      <c r="A8431" s="150" t="s">
        <v>10035</v>
      </c>
      <c r="B8431" s="150" t="s">
        <v>35168</v>
      </c>
      <c r="C8431" s="150" t="s">
        <v>19965</v>
      </c>
      <c r="F8431" s="150" t="s">
        <v>503</v>
      </c>
    </row>
    <row r="8432" spans="1:6" x14ac:dyDescent="0.15">
      <c r="A8432" s="150" t="s">
        <v>10036</v>
      </c>
      <c r="B8432" s="150" t="s">
        <v>35169</v>
      </c>
      <c r="C8432" s="150" t="s">
        <v>19966</v>
      </c>
      <c r="D8432" s="150">
        <v>15764000</v>
      </c>
      <c r="E8432" s="150">
        <v>21920000</v>
      </c>
      <c r="F8432" s="150" t="s">
        <v>22060</v>
      </c>
    </row>
    <row r="8433" spans="1:6" x14ac:dyDescent="0.15">
      <c r="A8433" s="150" t="s">
        <v>10037</v>
      </c>
      <c r="B8433" s="150" t="s">
        <v>35170</v>
      </c>
      <c r="C8433" s="150" t="s">
        <v>19967</v>
      </c>
      <c r="D8433" s="150">
        <v>11230000</v>
      </c>
      <c r="E8433" s="150">
        <v>75000000</v>
      </c>
      <c r="F8433" s="150" t="s">
        <v>22172</v>
      </c>
    </row>
    <row r="8434" spans="1:6" x14ac:dyDescent="0.15">
      <c r="A8434" s="150" t="s">
        <v>10038</v>
      </c>
      <c r="B8434" s="150" t="s">
        <v>35171</v>
      </c>
      <c r="C8434" s="150" t="s">
        <v>19968</v>
      </c>
      <c r="D8434" s="150">
        <v>0</v>
      </c>
      <c r="E8434" s="150">
        <v>0</v>
      </c>
      <c r="F8434" s="150" t="s">
        <v>24605</v>
      </c>
    </row>
    <row r="8435" spans="1:6" x14ac:dyDescent="0.15">
      <c r="A8435" s="150" t="s">
        <v>10039</v>
      </c>
      <c r="B8435" s="150" t="s">
        <v>35172</v>
      </c>
      <c r="C8435" s="150" t="s">
        <v>19969</v>
      </c>
      <c r="D8435" s="150">
        <v>2885280000</v>
      </c>
      <c r="E8435" s="150">
        <v>3454078000</v>
      </c>
      <c r="F8435" s="150" t="s">
        <v>35173</v>
      </c>
    </row>
    <row r="8436" spans="1:6" x14ac:dyDescent="0.15">
      <c r="A8436" s="150" t="s">
        <v>10040</v>
      </c>
      <c r="B8436" s="150" t="s">
        <v>35174</v>
      </c>
      <c r="C8436" s="150" t="s">
        <v>19970</v>
      </c>
      <c r="D8436" s="150">
        <v>1861800</v>
      </c>
      <c r="E8436" s="150">
        <v>4255300</v>
      </c>
      <c r="F8436" s="150" t="s">
        <v>22060</v>
      </c>
    </row>
    <row r="8437" spans="1:6" x14ac:dyDescent="0.15">
      <c r="A8437" s="150" t="s">
        <v>10041</v>
      </c>
      <c r="B8437" s="150" t="s">
        <v>35175</v>
      </c>
      <c r="C8437" s="150" t="s">
        <v>19971</v>
      </c>
      <c r="F8437" s="150" t="s">
        <v>503</v>
      </c>
    </row>
    <row r="8438" spans="1:6" x14ac:dyDescent="0.15">
      <c r="A8438" s="150" t="s">
        <v>10042</v>
      </c>
      <c r="B8438" s="150" t="s">
        <v>35176</v>
      </c>
      <c r="C8438" s="150" t="s">
        <v>15031</v>
      </c>
      <c r="D8438" s="150">
        <v>7766729</v>
      </c>
      <c r="E8438" s="150">
        <v>9729744.1999999993</v>
      </c>
      <c r="F8438" s="150" t="s">
        <v>29864</v>
      </c>
    </row>
    <row r="8439" spans="1:6" x14ac:dyDescent="0.15">
      <c r="A8439" s="150" t="s">
        <v>10043</v>
      </c>
      <c r="B8439" s="150" t="s">
        <v>35177</v>
      </c>
      <c r="C8439" s="150" t="s">
        <v>19972</v>
      </c>
      <c r="D8439" s="150">
        <v>0</v>
      </c>
      <c r="E8439" s="150">
        <v>0</v>
      </c>
      <c r="F8439" s="150" t="s">
        <v>22140</v>
      </c>
    </row>
    <row r="8440" spans="1:6" x14ac:dyDescent="0.15">
      <c r="A8440" s="150" t="s">
        <v>10044</v>
      </c>
      <c r="B8440" s="150" t="s">
        <v>403</v>
      </c>
      <c r="C8440" s="150" t="s">
        <v>19973</v>
      </c>
      <c r="D8440" s="150">
        <v>183770.5</v>
      </c>
      <c r="E8440" s="150">
        <v>225200</v>
      </c>
      <c r="F8440" s="150" t="s">
        <v>24459</v>
      </c>
    </row>
    <row r="8441" spans="1:6" x14ac:dyDescent="0.15">
      <c r="A8441" s="150" t="s">
        <v>10045</v>
      </c>
      <c r="B8441" s="150" t="s">
        <v>35178</v>
      </c>
      <c r="C8441" s="150" t="s">
        <v>17054</v>
      </c>
      <c r="D8441" s="150">
        <v>2142590.4</v>
      </c>
      <c r="E8441" s="150">
        <v>1341800</v>
      </c>
      <c r="F8441" s="150" t="s">
        <v>18774</v>
      </c>
    </row>
    <row r="8442" spans="1:6" x14ac:dyDescent="0.15">
      <c r="A8442" s="150" t="s">
        <v>10046</v>
      </c>
      <c r="B8442" s="150" t="s">
        <v>35179</v>
      </c>
      <c r="C8442" s="150" t="s">
        <v>19974</v>
      </c>
      <c r="D8442" s="150">
        <v>375176.12</v>
      </c>
      <c r="E8442" s="150">
        <v>194981.48</v>
      </c>
      <c r="F8442" s="150" t="s">
        <v>24459</v>
      </c>
    </row>
    <row r="8443" spans="1:6" x14ac:dyDescent="0.15">
      <c r="A8443" s="150" t="s">
        <v>10047</v>
      </c>
      <c r="B8443" s="150" t="s">
        <v>35180</v>
      </c>
      <c r="C8443" s="150" t="s">
        <v>14957</v>
      </c>
      <c r="D8443" s="150">
        <v>531415</v>
      </c>
      <c r="E8443" s="150">
        <v>535122</v>
      </c>
      <c r="F8443" s="150" t="s">
        <v>27234</v>
      </c>
    </row>
    <row r="8444" spans="1:6" x14ac:dyDescent="0.15">
      <c r="A8444" s="150" t="s">
        <v>10048</v>
      </c>
      <c r="B8444" s="150" t="s">
        <v>35181</v>
      </c>
      <c r="C8444" s="150" t="s">
        <v>14714</v>
      </c>
      <c r="D8444" s="150">
        <v>1087785.8999999999</v>
      </c>
      <c r="E8444" s="150">
        <v>1146726</v>
      </c>
      <c r="F8444" s="150" t="s">
        <v>18774</v>
      </c>
    </row>
    <row r="8445" spans="1:6" x14ac:dyDescent="0.15">
      <c r="A8445" s="150" t="s">
        <v>10049</v>
      </c>
      <c r="B8445" s="150" t="s">
        <v>35182</v>
      </c>
      <c r="C8445" s="150" t="s">
        <v>12262</v>
      </c>
      <c r="D8445" s="150">
        <v>528200</v>
      </c>
      <c r="E8445" s="150">
        <v>562100</v>
      </c>
      <c r="F8445" s="150" t="s">
        <v>24459</v>
      </c>
    </row>
    <row r="8446" spans="1:6" x14ac:dyDescent="0.15">
      <c r="A8446" s="150" t="s">
        <v>10050</v>
      </c>
      <c r="B8446" s="150" t="s">
        <v>35183</v>
      </c>
      <c r="C8446" s="150" t="s">
        <v>19975</v>
      </c>
      <c r="D8446" s="150">
        <v>1923720</v>
      </c>
      <c r="E8446" s="150">
        <v>2207700</v>
      </c>
      <c r="F8446" s="150" t="s">
        <v>22060</v>
      </c>
    </row>
    <row r="8447" spans="1:6" x14ac:dyDescent="0.15">
      <c r="A8447" s="150" t="s">
        <v>10051</v>
      </c>
      <c r="B8447" s="150" t="s">
        <v>35184</v>
      </c>
      <c r="C8447" s="150" t="s">
        <v>19976</v>
      </c>
      <c r="D8447" s="150">
        <v>51108</v>
      </c>
      <c r="E8447" s="150">
        <v>103600</v>
      </c>
      <c r="F8447" s="150" t="s">
        <v>22078</v>
      </c>
    </row>
    <row r="8448" spans="1:6" x14ac:dyDescent="0.15">
      <c r="A8448" s="150" t="s">
        <v>10052</v>
      </c>
      <c r="B8448" s="150" t="s">
        <v>35185</v>
      </c>
      <c r="C8448" s="150" t="s">
        <v>19977</v>
      </c>
      <c r="D8448" s="150">
        <v>950000</v>
      </c>
      <c r="E8448" s="150">
        <v>1539400</v>
      </c>
      <c r="F8448" s="150" t="s">
        <v>22103</v>
      </c>
    </row>
    <row r="8449" spans="1:6" x14ac:dyDescent="0.15">
      <c r="A8449" s="150" t="s">
        <v>10053</v>
      </c>
      <c r="B8449" s="150" t="s">
        <v>35186</v>
      </c>
      <c r="C8449" s="150" t="s">
        <v>19978</v>
      </c>
      <c r="D8449" s="150">
        <v>79912480</v>
      </c>
      <c r="E8449" s="150">
        <v>90426550</v>
      </c>
      <c r="F8449" s="150" t="s">
        <v>22172</v>
      </c>
    </row>
    <row r="8450" spans="1:6" x14ac:dyDescent="0.15">
      <c r="A8450" s="150" t="s">
        <v>10054</v>
      </c>
      <c r="B8450" s="150" t="s">
        <v>35187</v>
      </c>
      <c r="C8450" s="150" t="s">
        <v>19979</v>
      </c>
      <c r="D8450" s="150">
        <v>1280</v>
      </c>
      <c r="E8450" s="150">
        <v>1070</v>
      </c>
      <c r="F8450" s="150" t="s">
        <v>24529</v>
      </c>
    </row>
    <row r="8451" spans="1:6" x14ac:dyDescent="0.15">
      <c r="A8451" s="150" t="s">
        <v>10055</v>
      </c>
      <c r="B8451" s="150" t="s">
        <v>35188</v>
      </c>
      <c r="C8451" s="150" t="s">
        <v>19980</v>
      </c>
      <c r="D8451" s="150">
        <v>1118000000</v>
      </c>
      <c r="E8451" s="150">
        <v>1159000000</v>
      </c>
      <c r="F8451" s="150" t="s">
        <v>22082</v>
      </c>
    </row>
    <row r="8452" spans="1:6" x14ac:dyDescent="0.15">
      <c r="A8452" s="150" t="s">
        <v>10056</v>
      </c>
      <c r="B8452" s="150" t="s">
        <v>35189</v>
      </c>
      <c r="C8452" s="150" t="s">
        <v>19981</v>
      </c>
      <c r="D8452" s="150">
        <v>735000</v>
      </c>
      <c r="E8452" s="150">
        <v>1005000</v>
      </c>
      <c r="F8452" s="150" t="s">
        <v>22052</v>
      </c>
    </row>
    <row r="8453" spans="1:6" x14ac:dyDescent="0.15">
      <c r="A8453" s="150" t="s">
        <v>10057</v>
      </c>
      <c r="B8453" s="150" t="s">
        <v>35190</v>
      </c>
      <c r="C8453" s="150" t="s">
        <v>19982</v>
      </c>
      <c r="D8453" s="150">
        <v>1815000</v>
      </c>
      <c r="E8453" s="150">
        <v>1941000</v>
      </c>
      <c r="F8453" s="150" t="s">
        <v>27282</v>
      </c>
    </row>
    <row r="8454" spans="1:6" x14ac:dyDescent="0.15">
      <c r="A8454" s="150" t="s">
        <v>10058</v>
      </c>
      <c r="B8454" s="150" t="s">
        <v>35191</v>
      </c>
      <c r="C8454" s="150" t="s">
        <v>19983</v>
      </c>
      <c r="D8454" s="150">
        <v>6436000</v>
      </c>
      <c r="E8454" s="150">
        <v>14573300</v>
      </c>
      <c r="F8454" s="150" t="s">
        <v>22093</v>
      </c>
    </row>
    <row r="8455" spans="1:6" x14ac:dyDescent="0.15">
      <c r="A8455" s="150" t="s">
        <v>10059</v>
      </c>
      <c r="B8455" s="150" t="s">
        <v>35192</v>
      </c>
      <c r="C8455" s="150" t="s">
        <v>19984</v>
      </c>
      <c r="D8455" s="150">
        <v>12543121</v>
      </c>
      <c r="E8455" s="150">
        <v>16580143.6</v>
      </c>
      <c r="F8455" s="150" t="s">
        <v>22129</v>
      </c>
    </row>
    <row r="8456" spans="1:6" x14ac:dyDescent="0.15">
      <c r="A8456" s="150" t="s">
        <v>10060</v>
      </c>
      <c r="B8456" s="150" t="s">
        <v>35193</v>
      </c>
      <c r="C8456" s="150" t="s">
        <v>19985</v>
      </c>
      <c r="D8456" s="150">
        <v>132000</v>
      </c>
      <c r="E8456" s="150">
        <v>202000</v>
      </c>
      <c r="F8456" s="150" t="s">
        <v>22172</v>
      </c>
    </row>
    <row r="8457" spans="1:6" x14ac:dyDescent="0.15">
      <c r="A8457" s="150" t="s">
        <v>10061</v>
      </c>
      <c r="B8457" s="150" t="s">
        <v>35194</v>
      </c>
      <c r="C8457" s="150" t="s">
        <v>19986</v>
      </c>
      <c r="D8457" s="150">
        <v>13080000</v>
      </c>
      <c r="E8457" s="150">
        <v>18840000</v>
      </c>
      <c r="F8457" s="150" t="s">
        <v>22104</v>
      </c>
    </row>
    <row r="8458" spans="1:6" x14ac:dyDescent="0.15">
      <c r="A8458" s="150" t="s">
        <v>10062</v>
      </c>
      <c r="B8458" s="150" t="s">
        <v>35195</v>
      </c>
      <c r="C8458" s="150" t="s">
        <v>19987</v>
      </c>
      <c r="F8458" s="150" t="s">
        <v>503</v>
      </c>
    </row>
    <row r="8459" spans="1:6" x14ac:dyDescent="0.15">
      <c r="A8459" s="150" t="s">
        <v>10063</v>
      </c>
      <c r="B8459" s="150" t="s">
        <v>35196</v>
      </c>
      <c r="C8459" s="150" t="s">
        <v>19988</v>
      </c>
      <c r="F8459" s="150" t="s">
        <v>503</v>
      </c>
    </row>
    <row r="8460" spans="1:6" x14ac:dyDescent="0.15">
      <c r="A8460" s="150" t="s">
        <v>10064</v>
      </c>
      <c r="B8460" s="150" t="s">
        <v>35197</v>
      </c>
      <c r="C8460" s="150" t="s">
        <v>19989</v>
      </c>
      <c r="D8460" s="150">
        <v>6440000</v>
      </c>
      <c r="E8460" s="150">
        <v>7073000</v>
      </c>
      <c r="F8460" s="150" t="s">
        <v>35198</v>
      </c>
    </row>
    <row r="8461" spans="1:6" x14ac:dyDescent="0.15">
      <c r="A8461" s="150" t="s">
        <v>10065</v>
      </c>
      <c r="B8461" s="150" t="s">
        <v>35199</v>
      </c>
      <c r="C8461" s="150" t="s">
        <v>19991</v>
      </c>
      <c r="D8461" s="150">
        <v>0</v>
      </c>
      <c r="E8461" s="150">
        <v>0</v>
      </c>
      <c r="F8461" s="150" t="s">
        <v>22074</v>
      </c>
    </row>
    <row r="8462" spans="1:6" x14ac:dyDescent="0.15">
      <c r="A8462" s="150" t="s">
        <v>10066</v>
      </c>
      <c r="B8462" s="150" t="s">
        <v>35200</v>
      </c>
      <c r="C8462" s="150" t="s">
        <v>19992</v>
      </c>
      <c r="D8462" s="150">
        <v>0</v>
      </c>
      <c r="E8462" s="150">
        <v>0</v>
      </c>
      <c r="F8462" s="150" t="s">
        <v>24605</v>
      </c>
    </row>
    <row r="8463" spans="1:6" x14ac:dyDescent="0.15">
      <c r="A8463" s="150" t="s">
        <v>10067</v>
      </c>
      <c r="B8463" s="150" t="s">
        <v>35201</v>
      </c>
      <c r="C8463" s="150" t="s">
        <v>19993</v>
      </c>
      <c r="D8463" s="150">
        <v>29265</v>
      </c>
      <c r="E8463" s="150">
        <v>40308</v>
      </c>
      <c r="F8463" s="150" t="s">
        <v>31484</v>
      </c>
    </row>
    <row r="8464" spans="1:6" x14ac:dyDescent="0.15">
      <c r="A8464" s="150" t="s">
        <v>10068</v>
      </c>
      <c r="B8464" s="150" t="s">
        <v>35202</v>
      </c>
      <c r="C8464" s="150" t="s">
        <v>19994</v>
      </c>
      <c r="D8464" s="150">
        <v>875000</v>
      </c>
      <c r="E8464" s="150">
        <v>1050000</v>
      </c>
      <c r="F8464" s="150" t="s">
        <v>22138</v>
      </c>
    </row>
    <row r="8465" spans="1:6" x14ac:dyDescent="0.15">
      <c r="A8465" s="150" t="s">
        <v>10069</v>
      </c>
      <c r="B8465" s="150" t="s">
        <v>35203</v>
      </c>
      <c r="C8465" s="150" t="s">
        <v>2204</v>
      </c>
      <c r="D8465" s="150">
        <v>732577.4</v>
      </c>
      <c r="E8465" s="150">
        <v>196503.4</v>
      </c>
      <c r="F8465" s="150" t="s">
        <v>18774</v>
      </c>
    </row>
    <row r="8466" spans="1:6" x14ac:dyDescent="0.15">
      <c r="A8466" s="150" t="s">
        <v>10070</v>
      </c>
      <c r="B8466" s="150" t="s">
        <v>35204</v>
      </c>
      <c r="C8466" s="150" t="s">
        <v>1940</v>
      </c>
      <c r="D8466" s="150">
        <v>649938</v>
      </c>
      <c r="E8466" s="150">
        <v>129399</v>
      </c>
      <c r="F8466" s="150" t="s">
        <v>18774</v>
      </c>
    </row>
    <row r="8467" spans="1:6" x14ac:dyDescent="0.15">
      <c r="A8467" s="150" t="s">
        <v>10071</v>
      </c>
      <c r="B8467" s="150" t="s">
        <v>13469</v>
      </c>
      <c r="C8467" s="150" t="s">
        <v>19995</v>
      </c>
      <c r="D8467" s="150">
        <v>2932996</v>
      </c>
      <c r="E8467" s="150">
        <v>2327116</v>
      </c>
      <c r="F8467" s="150" t="s">
        <v>22057</v>
      </c>
    </row>
    <row r="8468" spans="1:6" x14ac:dyDescent="0.15">
      <c r="A8468" s="150" t="s">
        <v>10072</v>
      </c>
      <c r="B8468" s="150" t="s">
        <v>35205</v>
      </c>
      <c r="C8468" s="150" t="s">
        <v>19996</v>
      </c>
      <c r="D8468" s="150">
        <v>207941.9</v>
      </c>
      <c r="E8468" s="150">
        <v>372138.42</v>
      </c>
      <c r="F8468" s="150" t="s">
        <v>18774</v>
      </c>
    </row>
    <row r="8469" spans="1:6" x14ac:dyDescent="0.15">
      <c r="A8469" s="150" t="s">
        <v>10073</v>
      </c>
      <c r="B8469" s="150" t="s">
        <v>35206</v>
      </c>
      <c r="C8469" s="150" t="s">
        <v>19997</v>
      </c>
      <c r="D8469" s="150">
        <v>805784.9</v>
      </c>
      <c r="E8469" s="150">
        <v>1269413.6000000001</v>
      </c>
      <c r="F8469" s="150" t="s">
        <v>22053</v>
      </c>
    </row>
    <row r="8470" spans="1:6" x14ac:dyDescent="0.15">
      <c r="A8470" s="150" t="s">
        <v>10074</v>
      </c>
      <c r="B8470" s="150" t="s">
        <v>35207</v>
      </c>
      <c r="C8470" s="150" t="s">
        <v>14078</v>
      </c>
      <c r="D8470" s="150">
        <v>2955000</v>
      </c>
      <c r="E8470" s="150">
        <v>22650000</v>
      </c>
      <c r="F8470" s="150" t="s">
        <v>24497</v>
      </c>
    </row>
    <row r="8471" spans="1:6" x14ac:dyDescent="0.15">
      <c r="A8471" s="150" t="s">
        <v>10075</v>
      </c>
      <c r="B8471" s="150" t="s">
        <v>35208</v>
      </c>
      <c r="C8471" s="150" t="s">
        <v>16619</v>
      </c>
      <c r="D8471" s="150">
        <v>2378593.6</v>
      </c>
      <c r="E8471" s="150">
        <v>1202829.5</v>
      </c>
      <c r="F8471" s="150" t="s">
        <v>28874</v>
      </c>
    </row>
    <row r="8472" spans="1:6" x14ac:dyDescent="0.15">
      <c r="A8472" s="150" t="s">
        <v>10076</v>
      </c>
      <c r="B8472" s="150" t="s">
        <v>35209</v>
      </c>
      <c r="C8472" s="150" t="s">
        <v>12357</v>
      </c>
      <c r="F8472" s="150" t="s">
        <v>503</v>
      </c>
    </row>
    <row r="8473" spans="1:6" x14ac:dyDescent="0.15">
      <c r="A8473" s="150" t="s">
        <v>10077</v>
      </c>
      <c r="B8473" s="150" t="s">
        <v>35210</v>
      </c>
      <c r="C8473" s="150" t="s">
        <v>19998</v>
      </c>
      <c r="D8473" s="150">
        <v>458000</v>
      </c>
      <c r="E8473" s="150">
        <v>675000</v>
      </c>
      <c r="F8473" s="150" t="s">
        <v>22110</v>
      </c>
    </row>
    <row r="8474" spans="1:6" x14ac:dyDescent="0.15">
      <c r="A8474" s="150" t="s">
        <v>10078</v>
      </c>
      <c r="B8474" s="150" t="s">
        <v>35211</v>
      </c>
      <c r="C8474" s="150" t="s">
        <v>19999</v>
      </c>
      <c r="D8474" s="150">
        <v>6805200</v>
      </c>
      <c r="E8474" s="150">
        <v>7137620</v>
      </c>
      <c r="F8474" s="150" t="s">
        <v>24477</v>
      </c>
    </row>
    <row r="8475" spans="1:6" x14ac:dyDescent="0.15">
      <c r="A8475" s="150" t="s">
        <v>10079</v>
      </c>
      <c r="B8475" s="150" t="s">
        <v>35212</v>
      </c>
      <c r="C8475" s="150" t="s">
        <v>20000</v>
      </c>
      <c r="D8475" s="150">
        <v>980554</v>
      </c>
      <c r="E8475" s="150">
        <v>1081329</v>
      </c>
      <c r="F8475" s="150" t="s">
        <v>22078</v>
      </c>
    </row>
    <row r="8476" spans="1:6" x14ac:dyDescent="0.15">
      <c r="A8476" s="150" t="s">
        <v>10080</v>
      </c>
      <c r="B8476" s="150" t="s">
        <v>35213</v>
      </c>
      <c r="C8476" s="150" t="s">
        <v>20001</v>
      </c>
      <c r="D8476" s="150">
        <v>1800000</v>
      </c>
      <c r="E8476" s="150">
        <v>2400000</v>
      </c>
      <c r="F8476" s="150" t="s">
        <v>35214</v>
      </c>
    </row>
    <row r="8477" spans="1:6" x14ac:dyDescent="0.15">
      <c r="A8477" s="150" t="s">
        <v>10081</v>
      </c>
      <c r="B8477" s="150" t="s">
        <v>35215</v>
      </c>
      <c r="C8477" s="150" t="s">
        <v>20003</v>
      </c>
      <c r="D8477" s="150">
        <v>105680800</v>
      </c>
      <c r="E8477" s="150">
        <v>137022400</v>
      </c>
      <c r="F8477" s="150" t="s">
        <v>22172</v>
      </c>
    </row>
    <row r="8478" spans="1:6" x14ac:dyDescent="0.15">
      <c r="A8478" s="150" t="s">
        <v>10082</v>
      </c>
      <c r="B8478" s="150" t="s">
        <v>35216</v>
      </c>
      <c r="C8478" s="150" t="s">
        <v>20004</v>
      </c>
      <c r="D8478" s="150">
        <v>0</v>
      </c>
      <c r="E8478" s="150">
        <v>0</v>
      </c>
      <c r="F8478" s="150" t="s">
        <v>22140</v>
      </c>
    </row>
    <row r="8479" spans="1:6" x14ac:dyDescent="0.15">
      <c r="A8479" s="150" t="s">
        <v>10083</v>
      </c>
      <c r="B8479" s="150" t="s">
        <v>35217</v>
      </c>
      <c r="C8479" s="150" t="s">
        <v>20005</v>
      </c>
      <c r="D8479" s="150">
        <v>36780</v>
      </c>
      <c r="E8479" s="150">
        <v>54350</v>
      </c>
      <c r="F8479" s="150" t="s">
        <v>35218</v>
      </c>
    </row>
    <row r="8480" spans="1:6" x14ac:dyDescent="0.15">
      <c r="A8480" s="150" t="s">
        <v>10084</v>
      </c>
      <c r="B8480" s="150" t="s">
        <v>35219</v>
      </c>
      <c r="C8480" s="150" t="s">
        <v>20007</v>
      </c>
      <c r="F8480" s="150" t="s">
        <v>503</v>
      </c>
    </row>
    <row r="8481" spans="1:6" x14ac:dyDescent="0.15">
      <c r="A8481" s="150" t="s">
        <v>10085</v>
      </c>
      <c r="B8481" s="150" t="s">
        <v>35220</v>
      </c>
      <c r="C8481" s="150" t="s">
        <v>20008</v>
      </c>
      <c r="D8481" s="150">
        <v>8000000</v>
      </c>
      <c r="E8481" s="150">
        <v>8000000</v>
      </c>
      <c r="F8481" s="150" t="s">
        <v>22082</v>
      </c>
    </row>
    <row r="8482" spans="1:6" x14ac:dyDescent="0.15">
      <c r="A8482" s="150" t="s">
        <v>10086</v>
      </c>
      <c r="B8482" s="150" t="s">
        <v>35221</v>
      </c>
      <c r="C8482" s="150" t="s">
        <v>20009</v>
      </c>
      <c r="D8482" s="150">
        <v>429600</v>
      </c>
      <c r="E8482" s="150">
        <v>581500</v>
      </c>
      <c r="F8482" s="150" t="s">
        <v>22067</v>
      </c>
    </row>
    <row r="8483" spans="1:6" x14ac:dyDescent="0.15">
      <c r="A8483" s="150" t="s">
        <v>10087</v>
      </c>
      <c r="B8483" s="150" t="s">
        <v>35222</v>
      </c>
      <c r="C8483" s="150" t="s">
        <v>20010</v>
      </c>
      <c r="D8483" s="150">
        <v>1095050</v>
      </c>
      <c r="E8483" s="150">
        <v>2187500</v>
      </c>
      <c r="F8483" s="150" t="s">
        <v>22154</v>
      </c>
    </row>
    <row r="8484" spans="1:6" x14ac:dyDescent="0.15">
      <c r="A8484" s="150" t="s">
        <v>10088</v>
      </c>
      <c r="B8484" s="150" t="s">
        <v>35223</v>
      </c>
      <c r="C8484" s="150" t="s">
        <v>20011</v>
      </c>
      <c r="D8484" s="150">
        <v>53750</v>
      </c>
      <c r="E8484" s="150">
        <v>71250</v>
      </c>
      <c r="F8484" s="150" t="s">
        <v>30894</v>
      </c>
    </row>
    <row r="8485" spans="1:6" x14ac:dyDescent="0.15">
      <c r="A8485" s="150" t="s">
        <v>10089</v>
      </c>
      <c r="B8485" s="150" t="s">
        <v>35224</v>
      </c>
      <c r="C8485" s="150" t="s">
        <v>20012</v>
      </c>
      <c r="D8485" s="150">
        <v>24061542</v>
      </c>
      <c r="E8485" s="150">
        <v>30460820</v>
      </c>
      <c r="F8485" s="150" t="s">
        <v>31862</v>
      </c>
    </row>
    <row r="8486" spans="1:6" x14ac:dyDescent="0.15">
      <c r="A8486" s="150" t="s">
        <v>10090</v>
      </c>
      <c r="B8486" s="150" t="s">
        <v>35225</v>
      </c>
      <c r="C8486" s="150" t="s">
        <v>20013</v>
      </c>
      <c r="D8486" s="150">
        <v>19818.2</v>
      </c>
      <c r="E8486" s="150">
        <v>39917.599999999999</v>
      </c>
      <c r="F8486" s="150" t="s">
        <v>22088</v>
      </c>
    </row>
    <row r="8487" spans="1:6" x14ac:dyDescent="0.15">
      <c r="A8487" s="150" t="s">
        <v>10091</v>
      </c>
      <c r="B8487" s="150" t="s">
        <v>35226</v>
      </c>
      <c r="C8487" s="150" t="s">
        <v>20014</v>
      </c>
      <c r="F8487" s="150" t="s">
        <v>503</v>
      </c>
    </row>
    <row r="8488" spans="1:6" x14ac:dyDescent="0.15">
      <c r="A8488" s="150" t="s">
        <v>10092</v>
      </c>
      <c r="B8488" s="150" t="s">
        <v>35227</v>
      </c>
      <c r="C8488" s="150" t="s">
        <v>20015</v>
      </c>
      <c r="F8488" s="150" t="s">
        <v>503</v>
      </c>
    </row>
    <row r="8489" spans="1:6" x14ac:dyDescent="0.15">
      <c r="A8489" s="150" t="s">
        <v>10093</v>
      </c>
      <c r="B8489" s="150" t="s">
        <v>35228</v>
      </c>
      <c r="C8489" s="150" t="s">
        <v>20016</v>
      </c>
      <c r="F8489" s="150" t="s">
        <v>503</v>
      </c>
    </row>
    <row r="8490" spans="1:6" x14ac:dyDescent="0.15">
      <c r="A8490" s="150" t="s">
        <v>10094</v>
      </c>
      <c r="B8490" s="150" t="s">
        <v>35229</v>
      </c>
      <c r="C8490" s="150" t="s">
        <v>19185</v>
      </c>
      <c r="F8490" s="150" t="s">
        <v>503</v>
      </c>
    </row>
    <row r="8491" spans="1:6" x14ac:dyDescent="0.15">
      <c r="A8491" s="150" t="s">
        <v>10095</v>
      </c>
      <c r="B8491" s="150" t="s">
        <v>35230</v>
      </c>
      <c r="C8491" s="150" t="s">
        <v>1668</v>
      </c>
      <c r="D8491" s="150">
        <v>2647870</v>
      </c>
      <c r="E8491" s="150">
        <v>3400000</v>
      </c>
      <c r="F8491" s="150" t="s">
        <v>22093</v>
      </c>
    </row>
    <row r="8492" spans="1:6" x14ac:dyDescent="0.15">
      <c r="A8492" s="150" t="s">
        <v>10096</v>
      </c>
      <c r="B8492" s="150" t="s">
        <v>35231</v>
      </c>
      <c r="C8492" s="150" t="s">
        <v>20017</v>
      </c>
      <c r="D8492" s="150">
        <v>2356001800</v>
      </c>
      <c r="E8492" s="150">
        <v>2455004150</v>
      </c>
      <c r="F8492" s="150" t="s">
        <v>35232</v>
      </c>
    </row>
    <row r="8493" spans="1:6" x14ac:dyDescent="0.15">
      <c r="A8493" s="150" t="s">
        <v>10097</v>
      </c>
      <c r="B8493" s="150" t="s">
        <v>35233</v>
      </c>
      <c r="C8493" s="150" t="s">
        <v>15359</v>
      </c>
      <c r="D8493" s="150">
        <v>59344166</v>
      </c>
      <c r="E8493" s="150">
        <v>109147500</v>
      </c>
      <c r="F8493" s="150" t="s">
        <v>22111</v>
      </c>
    </row>
    <row r="8494" spans="1:6" x14ac:dyDescent="0.15">
      <c r="A8494" s="150" t="s">
        <v>10098</v>
      </c>
      <c r="B8494" s="150" t="s">
        <v>35234</v>
      </c>
      <c r="C8494" s="150" t="s">
        <v>16439</v>
      </c>
      <c r="D8494" s="150">
        <v>1800000</v>
      </c>
      <c r="E8494" s="150">
        <v>4300000</v>
      </c>
      <c r="F8494" s="150" t="s">
        <v>22160</v>
      </c>
    </row>
    <row r="8495" spans="1:6" x14ac:dyDescent="0.15">
      <c r="A8495" s="150" t="s">
        <v>10099</v>
      </c>
      <c r="B8495" s="150" t="s">
        <v>35235</v>
      </c>
      <c r="C8495" s="150" t="s">
        <v>20018</v>
      </c>
      <c r="D8495" s="150">
        <v>336</v>
      </c>
      <c r="E8495" s="150">
        <v>280</v>
      </c>
      <c r="F8495" s="150" t="s">
        <v>24529</v>
      </c>
    </row>
    <row r="8496" spans="1:6" x14ac:dyDescent="0.15">
      <c r="A8496" s="150" t="s">
        <v>10100</v>
      </c>
      <c r="B8496" s="150" t="s">
        <v>35236</v>
      </c>
      <c r="C8496" s="150" t="s">
        <v>20019</v>
      </c>
      <c r="D8496" s="150">
        <v>2924</v>
      </c>
      <c r="E8496" s="150">
        <v>2483</v>
      </c>
      <c r="F8496" s="150" t="s">
        <v>24529</v>
      </c>
    </row>
    <row r="8497" spans="1:6" x14ac:dyDescent="0.15">
      <c r="A8497" s="150" t="s">
        <v>10101</v>
      </c>
      <c r="B8497" s="150" t="s">
        <v>35237</v>
      </c>
      <c r="C8497" s="150" t="s">
        <v>19092</v>
      </c>
      <c r="D8497" s="150">
        <v>1344</v>
      </c>
      <c r="E8497" s="150">
        <v>1204</v>
      </c>
      <c r="F8497" s="150" t="s">
        <v>24529</v>
      </c>
    </row>
    <row r="8498" spans="1:6" x14ac:dyDescent="0.15">
      <c r="A8498" s="150" t="s">
        <v>24257</v>
      </c>
      <c r="B8498" s="150" t="s">
        <v>35238</v>
      </c>
      <c r="C8498" s="150" t="s">
        <v>20020</v>
      </c>
      <c r="D8498" s="150">
        <v>465600</v>
      </c>
      <c r="E8498" s="150">
        <v>1003040</v>
      </c>
      <c r="F8498" s="150" t="s">
        <v>22060</v>
      </c>
    </row>
    <row r="8499" spans="1:6" x14ac:dyDescent="0.15">
      <c r="A8499" s="150" t="s">
        <v>24258</v>
      </c>
      <c r="B8499" s="150" t="s">
        <v>35239</v>
      </c>
      <c r="C8499" s="150" t="s">
        <v>20021</v>
      </c>
      <c r="D8499" s="150">
        <v>1289864</v>
      </c>
      <c r="E8499" s="150">
        <v>6349302</v>
      </c>
      <c r="F8499" s="150" t="s">
        <v>22103</v>
      </c>
    </row>
    <row r="8500" spans="1:6" x14ac:dyDescent="0.15">
      <c r="A8500" s="150" t="s">
        <v>26639</v>
      </c>
      <c r="B8500" s="150" t="s">
        <v>20022</v>
      </c>
      <c r="C8500" s="150" t="s">
        <v>20023</v>
      </c>
      <c r="D8500" s="150">
        <v>60263370</v>
      </c>
      <c r="E8500" s="150">
        <v>67991770</v>
      </c>
      <c r="F8500" s="150" t="s">
        <v>22060</v>
      </c>
    </row>
    <row r="8501" spans="1:6" x14ac:dyDescent="0.15">
      <c r="A8501" s="150" t="s">
        <v>24259</v>
      </c>
      <c r="B8501" s="150" t="s">
        <v>35240</v>
      </c>
      <c r="C8501" s="150" t="s">
        <v>2269</v>
      </c>
      <c r="D8501" s="150">
        <v>55702000</v>
      </c>
      <c r="E8501" s="150">
        <v>64083000</v>
      </c>
      <c r="F8501" s="150" t="s">
        <v>35241</v>
      </c>
    </row>
    <row r="8502" spans="1:6" x14ac:dyDescent="0.15">
      <c r="A8502" s="150" t="s">
        <v>10103</v>
      </c>
      <c r="B8502" s="150" t="s">
        <v>20024</v>
      </c>
      <c r="C8502" s="150" t="s">
        <v>16004</v>
      </c>
      <c r="D8502" s="150">
        <v>2637800</v>
      </c>
      <c r="E8502" s="150">
        <v>7205000</v>
      </c>
      <c r="F8502" s="150" t="s">
        <v>27772</v>
      </c>
    </row>
    <row r="8503" spans="1:6" x14ac:dyDescent="0.15">
      <c r="A8503" s="150" t="s">
        <v>3000</v>
      </c>
      <c r="B8503" s="150" t="s">
        <v>20025</v>
      </c>
      <c r="C8503" s="150" t="s">
        <v>20026</v>
      </c>
      <c r="D8503" s="150">
        <v>148967.70000000001</v>
      </c>
      <c r="E8503" s="150">
        <v>162000</v>
      </c>
      <c r="F8503" s="150" t="s">
        <v>18774</v>
      </c>
    </row>
    <row r="8504" spans="1:6" x14ac:dyDescent="0.15">
      <c r="A8504" s="150" t="s">
        <v>10104</v>
      </c>
      <c r="B8504" s="150" t="s">
        <v>20027</v>
      </c>
      <c r="C8504" s="150" t="s">
        <v>17448</v>
      </c>
      <c r="D8504" s="150">
        <v>372669.28</v>
      </c>
      <c r="E8504" s="150">
        <v>576788</v>
      </c>
      <c r="F8504" s="150" t="s">
        <v>22098</v>
      </c>
    </row>
    <row r="8505" spans="1:6" x14ac:dyDescent="0.15">
      <c r="A8505" s="150" t="s">
        <v>10105</v>
      </c>
      <c r="B8505" s="150" t="s">
        <v>20028</v>
      </c>
      <c r="C8505" s="150" t="s">
        <v>20029</v>
      </c>
      <c r="D8505" s="150">
        <v>477589.4</v>
      </c>
      <c r="E8505" s="150">
        <v>760404.8</v>
      </c>
      <c r="F8505" s="150" t="s">
        <v>18774</v>
      </c>
    </row>
    <row r="8506" spans="1:6" x14ac:dyDescent="0.15">
      <c r="A8506" s="150" t="s">
        <v>22432</v>
      </c>
      <c r="B8506" s="150" t="s">
        <v>20030</v>
      </c>
      <c r="C8506" s="150" t="s">
        <v>2373</v>
      </c>
      <c r="D8506" s="150">
        <v>397200</v>
      </c>
      <c r="E8506" s="150">
        <v>2082530</v>
      </c>
      <c r="F8506" s="150" t="s">
        <v>24470</v>
      </c>
    </row>
    <row r="8507" spans="1:6" x14ac:dyDescent="0.15">
      <c r="A8507" s="150" t="s">
        <v>22429</v>
      </c>
      <c r="B8507" s="150" t="s">
        <v>20031</v>
      </c>
      <c r="C8507" s="150" t="s">
        <v>20032</v>
      </c>
      <c r="D8507" s="150">
        <v>50154</v>
      </c>
      <c r="E8507" s="150">
        <v>33024</v>
      </c>
      <c r="F8507" s="150" t="s">
        <v>18774</v>
      </c>
    </row>
    <row r="8508" spans="1:6" x14ac:dyDescent="0.15">
      <c r="A8508" s="150" t="s">
        <v>10106</v>
      </c>
      <c r="B8508" s="150" t="s">
        <v>20033</v>
      </c>
      <c r="C8508" s="150" t="s">
        <v>20034</v>
      </c>
      <c r="D8508" s="150">
        <v>1050000</v>
      </c>
      <c r="E8508" s="150">
        <v>2150000</v>
      </c>
      <c r="F8508" s="150" t="s">
        <v>22137</v>
      </c>
    </row>
    <row r="8509" spans="1:6" x14ac:dyDescent="0.15">
      <c r="A8509" s="150" t="s">
        <v>10107</v>
      </c>
      <c r="B8509" s="150" t="s">
        <v>20035</v>
      </c>
      <c r="C8509" s="150" t="s">
        <v>20036</v>
      </c>
      <c r="D8509" s="150">
        <v>180882</v>
      </c>
      <c r="E8509" s="150">
        <v>640696</v>
      </c>
      <c r="F8509" s="150" t="s">
        <v>35242</v>
      </c>
    </row>
    <row r="8510" spans="1:6" x14ac:dyDescent="0.15">
      <c r="A8510" s="150" t="s">
        <v>10108</v>
      </c>
      <c r="B8510" s="150" t="s">
        <v>20037</v>
      </c>
      <c r="C8510" s="150" t="s">
        <v>20038</v>
      </c>
      <c r="D8510" s="150">
        <v>1201100</v>
      </c>
      <c r="E8510" s="150">
        <v>3501100</v>
      </c>
      <c r="F8510" s="150" t="s">
        <v>22103</v>
      </c>
    </row>
    <row r="8511" spans="1:6" x14ac:dyDescent="0.15">
      <c r="A8511" s="150" t="s">
        <v>10109</v>
      </c>
      <c r="B8511" s="150" t="s">
        <v>20039</v>
      </c>
      <c r="C8511" s="150" t="s">
        <v>20040</v>
      </c>
      <c r="D8511" s="150">
        <v>554800</v>
      </c>
      <c r="E8511" s="150">
        <v>1366200</v>
      </c>
      <c r="F8511" s="150" t="s">
        <v>35243</v>
      </c>
    </row>
    <row r="8512" spans="1:6" x14ac:dyDescent="0.15">
      <c r="A8512" s="150" t="s">
        <v>23230</v>
      </c>
      <c r="B8512" s="150" t="s">
        <v>23231</v>
      </c>
      <c r="C8512" s="150" t="s">
        <v>24260</v>
      </c>
      <c r="D8512" s="150">
        <v>741000</v>
      </c>
      <c r="E8512" s="150">
        <v>529000</v>
      </c>
      <c r="F8512" s="150" t="s">
        <v>22107</v>
      </c>
    </row>
    <row r="8513" spans="1:6" x14ac:dyDescent="0.15">
      <c r="A8513" s="150" t="s">
        <v>22676</v>
      </c>
      <c r="B8513" s="150" t="s">
        <v>22677</v>
      </c>
      <c r="C8513" s="150" t="s">
        <v>24261</v>
      </c>
      <c r="D8513" s="150">
        <v>4673400</v>
      </c>
      <c r="E8513" s="150">
        <v>5729765</v>
      </c>
      <c r="F8513" s="150" t="s">
        <v>22098</v>
      </c>
    </row>
    <row r="8514" spans="1:6" x14ac:dyDescent="0.15">
      <c r="A8514" s="150" t="s">
        <v>10110</v>
      </c>
      <c r="B8514" s="150" t="s">
        <v>35244</v>
      </c>
      <c r="C8514" s="150" t="s">
        <v>20042</v>
      </c>
      <c r="D8514" s="150">
        <v>3117303</v>
      </c>
      <c r="E8514" s="150">
        <v>5524923.5</v>
      </c>
      <c r="F8514" s="150" t="s">
        <v>22078</v>
      </c>
    </row>
    <row r="8515" spans="1:6" x14ac:dyDescent="0.15">
      <c r="A8515" s="150" t="s">
        <v>10111</v>
      </c>
      <c r="B8515" s="150" t="s">
        <v>35245</v>
      </c>
      <c r="C8515" s="150" t="s">
        <v>12009</v>
      </c>
      <c r="F8515" s="150" t="s">
        <v>503</v>
      </c>
    </row>
    <row r="8516" spans="1:6" x14ac:dyDescent="0.15">
      <c r="A8516" s="150" t="s">
        <v>10112</v>
      </c>
      <c r="B8516" s="150" t="s">
        <v>35246</v>
      </c>
      <c r="C8516" s="150" t="s">
        <v>20043</v>
      </c>
      <c r="D8516" s="150">
        <v>1360000</v>
      </c>
      <c r="E8516" s="150">
        <v>1520000</v>
      </c>
      <c r="F8516" s="150" t="s">
        <v>24465</v>
      </c>
    </row>
    <row r="8517" spans="1:6" x14ac:dyDescent="0.15">
      <c r="A8517" s="150" t="s">
        <v>10113</v>
      </c>
      <c r="B8517" s="150" t="s">
        <v>35247</v>
      </c>
      <c r="C8517" s="150" t="s">
        <v>20044</v>
      </c>
      <c r="D8517" s="150">
        <v>737520</v>
      </c>
      <c r="E8517" s="150">
        <v>1379280</v>
      </c>
      <c r="F8517" s="150" t="s">
        <v>22053</v>
      </c>
    </row>
    <row r="8518" spans="1:6" x14ac:dyDescent="0.15">
      <c r="A8518" s="150" t="s">
        <v>10114</v>
      </c>
      <c r="B8518" s="150" t="s">
        <v>35248</v>
      </c>
      <c r="C8518" s="150" t="s">
        <v>20045</v>
      </c>
      <c r="D8518" s="150">
        <v>144950</v>
      </c>
      <c r="E8518" s="150">
        <v>350920</v>
      </c>
      <c r="F8518" s="150" t="s">
        <v>22093</v>
      </c>
    </row>
    <row r="8519" spans="1:6" x14ac:dyDescent="0.15">
      <c r="A8519" s="150" t="s">
        <v>10115</v>
      </c>
      <c r="B8519" s="150" t="s">
        <v>35249</v>
      </c>
      <c r="C8519" s="150" t="s">
        <v>20046</v>
      </c>
      <c r="D8519" s="150">
        <v>395800</v>
      </c>
      <c r="E8519" s="150">
        <v>2372140</v>
      </c>
      <c r="F8519" s="150" t="s">
        <v>18774</v>
      </c>
    </row>
    <row r="8520" spans="1:6" x14ac:dyDescent="0.15">
      <c r="A8520" s="150" t="s">
        <v>10116</v>
      </c>
      <c r="B8520" s="150" t="s">
        <v>35250</v>
      </c>
      <c r="C8520" s="150" t="s">
        <v>20047</v>
      </c>
      <c r="D8520" s="150">
        <v>960000</v>
      </c>
      <c r="E8520" s="150">
        <v>12000000</v>
      </c>
      <c r="F8520" s="150" t="s">
        <v>22049</v>
      </c>
    </row>
    <row r="8521" spans="1:6" x14ac:dyDescent="0.15">
      <c r="A8521" s="150" t="s">
        <v>10117</v>
      </c>
      <c r="B8521" s="150" t="s">
        <v>35251</v>
      </c>
      <c r="C8521" s="150" t="s">
        <v>20048</v>
      </c>
      <c r="D8521" s="150">
        <v>803999.5</v>
      </c>
      <c r="E8521" s="150">
        <v>1617700</v>
      </c>
      <c r="F8521" s="150" t="s">
        <v>31996</v>
      </c>
    </row>
    <row r="8522" spans="1:6" x14ac:dyDescent="0.15">
      <c r="A8522" s="150" t="s">
        <v>10118</v>
      </c>
      <c r="B8522" s="150" t="s">
        <v>35252</v>
      </c>
      <c r="C8522" s="150" t="s">
        <v>20049</v>
      </c>
      <c r="D8522" s="150">
        <v>1465292</v>
      </c>
      <c r="E8522" s="150">
        <v>1436137</v>
      </c>
      <c r="F8522" s="150" t="s">
        <v>22060</v>
      </c>
    </row>
    <row r="8523" spans="1:6" x14ac:dyDescent="0.15">
      <c r="A8523" s="150" t="s">
        <v>10119</v>
      </c>
      <c r="B8523" s="150" t="s">
        <v>35253</v>
      </c>
      <c r="C8523" s="150" t="s">
        <v>20050</v>
      </c>
      <c r="D8523" s="150">
        <v>452250</v>
      </c>
      <c r="E8523" s="150">
        <v>0</v>
      </c>
      <c r="F8523" s="150" t="s">
        <v>29140</v>
      </c>
    </row>
    <row r="8524" spans="1:6" x14ac:dyDescent="0.15">
      <c r="A8524" s="150" t="s">
        <v>10120</v>
      </c>
      <c r="B8524" s="150" t="s">
        <v>35254</v>
      </c>
      <c r="C8524" s="150" t="s">
        <v>20051</v>
      </c>
      <c r="D8524" s="150">
        <v>1487400</v>
      </c>
      <c r="E8524" s="150">
        <v>2677200</v>
      </c>
      <c r="F8524" s="150" t="s">
        <v>22052</v>
      </c>
    </row>
    <row r="8525" spans="1:6" x14ac:dyDescent="0.15">
      <c r="A8525" s="150" t="s">
        <v>10121</v>
      </c>
      <c r="B8525" s="150" t="s">
        <v>35255</v>
      </c>
      <c r="C8525" s="150" t="s">
        <v>20052</v>
      </c>
      <c r="D8525" s="150">
        <v>11767540</v>
      </c>
      <c r="E8525" s="150">
        <v>13380282</v>
      </c>
      <c r="F8525" s="150" t="s">
        <v>22104</v>
      </c>
    </row>
    <row r="8526" spans="1:6" x14ac:dyDescent="0.15">
      <c r="A8526" s="150" t="s">
        <v>10122</v>
      </c>
      <c r="B8526" s="150" t="s">
        <v>35256</v>
      </c>
      <c r="C8526" s="150" t="s">
        <v>20053</v>
      </c>
      <c r="D8526" s="150">
        <v>8724518</v>
      </c>
      <c r="E8526" s="150">
        <v>15693048</v>
      </c>
      <c r="F8526" s="150" t="s">
        <v>22104</v>
      </c>
    </row>
    <row r="8527" spans="1:6" x14ac:dyDescent="0.15">
      <c r="A8527" s="150" t="s">
        <v>10123</v>
      </c>
      <c r="B8527" s="150" t="s">
        <v>35257</v>
      </c>
      <c r="C8527" s="150" t="s">
        <v>20054</v>
      </c>
      <c r="D8527" s="150">
        <v>1345378</v>
      </c>
      <c r="E8527" s="150">
        <v>2114698</v>
      </c>
      <c r="F8527" s="150" t="s">
        <v>22060</v>
      </c>
    </row>
    <row r="8528" spans="1:6" x14ac:dyDescent="0.15">
      <c r="A8528" s="150" t="s">
        <v>10124</v>
      </c>
      <c r="B8528" s="150" t="s">
        <v>35258</v>
      </c>
      <c r="C8528" s="150" t="s">
        <v>20055</v>
      </c>
      <c r="D8528" s="150">
        <v>90191100</v>
      </c>
      <c r="E8528" s="150">
        <v>139638560</v>
      </c>
      <c r="F8528" s="150" t="s">
        <v>22171</v>
      </c>
    </row>
    <row r="8529" spans="1:6" x14ac:dyDescent="0.15">
      <c r="A8529" s="150" t="s">
        <v>10125</v>
      </c>
      <c r="B8529" s="150" t="s">
        <v>35259</v>
      </c>
      <c r="C8529" s="150" t="s">
        <v>20056</v>
      </c>
      <c r="D8529" s="150">
        <v>3262923</v>
      </c>
      <c r="E8529" s="150">
        <v>2652697</v>
      </c>
      <c r="F8529" s="150" t="s">
        <v>22060</v>
      </c>
    </row>
    <row r="8530" spans="1:6" x14ac:dyDescent="0.15">
      <c r="A8530" s="150" t="s">
        <v>10126</v>
      </c>
      <c r="B8530" s="150" t="s">
        <v>35260</v>
      </c>
      <c r="C8530" s="150" t="s">
        <v>20057</v>
      </c>
      <c r="D8530" s="150">
        <v>10446</v>
      </c>
      <c r="E8530" s="150">
        <v>27833</v>
      </c>
      <c r="F8530" s="150" t="s">
        <v>22140</v>
      </c>
    </row>
    <row r="8531" spans="1:6" x14ac:dyDescent="0.15">
      <c r="A8531" s="150" t="s">
        <v>10127</v>
      </c>
      <c r="B8531" s="150" t="s">
        <v>35261</v>
      </c>
      <c r="C8531" s="150" t="s">
        <v>20058</v>
      </c>
      <c r="D8531" s="150">
        <v>7333111</v>
      </c>
      <c r="E8531" s="150">
        <v>7561746</v>
      </c>
      <c r="F8531" s="150" t="s">
        <v>22060</v>
      </c>
    </row>
    <row r="8532" spans="1:6" x14ac:dyDescent="0.15">
      <c r="A8532" s="150" t="s">
        <v>10128</v>
      </c>
      <c r="B8532" s="150" t="s">
        <v>35262</v>
      </c>
      <c r="F8532" s="150" t="s">
        <v>503</v>
      </c>
    </row>
    <row r="8533" spans="1:6" x14ac:dyDescent="0.15">
      <c r="A8533" s="150" t="s">
        <v>10129</v>
      </c>
      <c r="B8533" s="150" t="s">
        <v>35263</v>
      </c>
      <c r="C8533" s="150" t="s">
        <v>20059</v>
      </c>
      <c r="D8533" s="150">
        <v>51269000</v>
      </c>
      <c r="E8533" s="150">
        <v>64473000</v>
      </c>
      <c r="F8533" s="150" t="s">
        <v>24492</v>
      </c>
    </row>
    <row r="8534" spans="1:6" x14ac:dyDescent="0.15">
      <c r="A8534" s="150" t="s">
        <v>10130</v>
      </c>
      <c r="B8534" s="150" t="s">
        <v>35264</v>
      </c>
      <c r="C8534" s="150" t="s">
        <v>12799</v>
      </c>
      <c r="D8534" s="150">
        <v>1346825</v>
      </c>
      <c r="E8534" s="150">
        <v>1468240</v>
      </c>
      <c r="F8534" s="150" t="s">
        <v>18774</v>
      </c>
    </row>
    <row r="8535" spans="1:6" x14ac:dyDescent="0.15">
      <c r="A8535" s="150" t="s">
        <v>10131</v>
      </c>
      <c r="B8535" s="150" t="s">
        <v>35265</v>
      </c>
      <c r="C8535" s="150" t="s">
        <v>20060</v>
      </c>
      <c r="D8535" s="150">
        <v>82500</v>
      </c>
      <c r="E8535" s="150">
        <v>45600</v>
      </c>
      <c r="F8535" s="150" t="s">
        <v>24459</v>
      </c>
    </row>
    <row r="8536" spans="1:6" x14ac:dyDescent="0.15">
      <c r="A8536" s="150" t="s">
        <v>10132</v>
      </c>
      <c r="B8536" s="150" t="s">
        <v>35266</v>
      </c>
      <c r="C8536" s="150" t="s">
        <v>20061</v>
      </c>
      <c r="D8536" s="150">
        <v>218000000</v>
      </c>
      <c r="E8536" s="150">
        <v>251680000</v>
      </c>
      <c r="F8536" s="150" t="s">
        <v>22098</v>
      </c>
    </row>
    <row r="8537" spans="1:6" x14ac:dyDescent="0.15">
      <c r="A8537" s="150" t="s">
        <v>10133</v>
      </c>
      <c r="B8537" s="150" t="s">
        <v>35267</v>
      </c>
      <c r="C8537" s="150" t="s">
        <v>20062</v>
      </c>
      <c r="D8537" s="150">
        <v>22050000</v>
      </c>
      <c r="E8537" s="150">
        <v>23480000</v>
      </c>
      <c r="F8537" s="150" t="s">
        <v>22103</v>
      </c>
    </row>
    <row r="8538" spans="1:6" x14ac:dyDescent="0.15">
      <c r="A8538" s="150" t="s">
        <v>10134</v>
      </c>
      <c r="B8538" s="150" t="s">
        <v>35268</v>
      </c>
      <c r="C8538" s="150" t="s">
        <v>20063</v>
      </c>
      <c r="D8538" s="150">
        <v>9433255</v>
      </c>
      <c r="E8538" s="150">
        <v>25525400</v>
      </c>
      <c r="F8538" s="150" t="s">
        <v>35269</v>
      </c>
    </row>
    <row r="8539" spans="1:6" x14ac:dyDescent="0.15">
      <c r="A8539" s="150" t="s">
        <v>10135</v>
      </c>
      <c r="B8539" s="150" t="s">
        <v>35270</v>
      </c>
      <c r="C8539" s="150" t="s">
        <v>20064</v>
      </c>
      <c r="D8539" s="150">
        <v>990500</v>
      </c>
      <c r="E8539" s="150">
        <v>1904120</v>
      </c>
      <c r="F8539" s="150" t="s">
        <v>24477</v>
      </c>
    </row>
    <row r="8540" spans="1:6" x14ac:dyDescent="0.15">
      <c r="A8540" s="150" t="s">
        <v>10136</v>
      </c>
      <c r="B8540" s="150" t="s">
        <v>35271</v>
      </c>
      <c r="C8540" s="150" t="s">
        <v>20065</v>
      </c>
      <c r="D8540" s="150">
        <v>9873000</v>
      </c>
      <c r="E8540" s="150">
        <v>9597000</v>
      </c>
      <c r="F8540" s="150" t="s">
        <v>22060</v>
      </c>
    </row>
    <row r="8541" spans="1:6" x14ac:dyDescent="0.15">
      <c r="A8541" s="150" t="s">
        <v>10137</v>
      </c>
      <c r="B8541" s="150" t="s">
        <v>35272</v>
      </c>
      <c r="C8541" s="150" t="s">
        <v>20066</v>
      </c>
      <c r="D8541" s="150">
        <v>1720000</v>
      </c>
      <c r="E8541" s="150">
        <v>1569000</v>
      </c>
      <c r="F8541" s="150" t="s">
        <v>18774</v>
      </c>
    </row>
    <row r="8542" spans="1:6" x14ac:dyDescent="0.15">
      <c r="A8542" s="150" t="s">
        <v>10138</v>
      </c>
      <c r="B8542" s="150" t="s">
        <v>35273</v>
      </c>
      <c r="C8542" s="150" t="s">
        <v>20067</v>
      </c>
      <c r="D8542" s="150">
        <v>8287793.9000000004</v>
      </c>
      <c r="E8542" s="150">
        <v>9125670</v>
      </c>
      <c r="F8542" s="150" t="s">
        <v>27015</v>
      </c>
    </row>
    <row r="8543" spans="1:6" x14ac:dyDescent="0.15">
      <c r="A8543" s="150" t="s">
        <v>10139</v>
      </c>
      <c r="B8543" s="150" t="s">
        <v>35274</v>
      </c>
      <c r="C8543" s="150" t="s">
        <v>20068</v>
      </c>
      <c r="D8543" s="150">
        <v>2190212</v>
      </c>
      <c r="E8543" s="150">
        <v>3593211</v>
      </c>
      <c r="F8543" s="150" t="s">
        <v>35275</v>
      </c>
    </row>
    <row r="8544" spans="1:6" x14ac:dyDescent="0.15">
      <c r="A8544" s="150" t="s">
        <v>10140</v>
      </c>
      <c r="B8544" s="150" t="s">
        <v>35276</v>
      </c>
      <c r="C8544" s="150" t="s">
        <v>20069</v>
      </c>
      <c r="D8544" s="150">
        <v>74800</v>
      </c>
      <c r="E8544" s="150">
        <v>110000</v>
      </c>
      <c r="F8544" s="150" t="s">
        <v>35277</v>
      </c>
    </row>
    <row r="8545" spans="1:6" x14ac:dyDescent="0.15">
      <c r="A8545" s="150" t="s">
        <v>10141</v>
      </c>
      <c r="B8545" s="150" t="s">
        <v>35278</v>
      </c>
      <c r="C8545" s="150" t="s">
        <v>12423</v>
      </c>
      <c r="D8545" s="150">
        <v>939000</v>
      </c>
      <c r="E8545" s="150">
        <v>434000</v>
      </c>
      <c r="F8545" s="150" t="s">
        <v>18774</v>
      </c>
    </row>
    <row r="8546" spans="1:6" x14ac:dyDescent="0.15">
      <c r="A8546" s="150" t="s">
        <v>10142</v>
      </c>
      <c r="B8546" s="150" t="s">
        <v>35279</v>
      </c>
      <c r="C8546" s="150" t="s">
        <v>20070</v>
      </c>
      <c r="D8546" s="150">
        <v>30000</v>
      </c>
      <c r="E8546" s="150">
        <v>40000</v>
      </c>
      <c r="F8546" s="150" t="s">
        <v>22088</v>
      </c>
    </row>
    <row r="8547" spans="1:6" x14ac:dyDescent="0.15">
      <c r="A8547" s="150" t="s">
        <v>10143</v>
      </c>
      <c r="B8547" s="150" t="s">
        <v>35280</v>
      </c>
      <c r="F8547" s="150" t="s">
        <v>503</v>
      </c>
    </row>
    <row r="8548" spans="1:6" x14ac:dyDescent="0.15">
      <c r="A8548" s="150" t="s">
        <v>10144</v>
      </c>
      <c r="B8548" s="150" t="s">
        <v>35281</v>
      </c>
      <c r="C8548" s="150" t="s">
        <v>20071</v>
      </c>
      <c r="D8548" s="150">
        <v>2580648</v>
      </c>
      <c r="E8548" s="150">
        <v>4126454</v>
      </c>
      <c r="F8548" s="150" t="s">
        <v>29138</v>
      </c>
    </row>
    <row r="8549" spans="1:6" x14ac:dyDescent="0.15">
      <c r="A8549" s="150" t="s">
        <v>10145</v>
      </c>
      <c r="B8549" s="150" t="s">
        <v>35282</v>
      </c>
      <c r="C8549" s="150" t="s">
        <v>20072</v>
      </c>
      <c r="D8549" s="150">
        <v>102760500</v>
      </c>
      <c r="E8549" s="150">
        <v>129287300</v>
      </c>
      <c r="F8549" s="150" t="s">
        <v>35283</v>
      </c>
    </row>
    <row r="8550" spans="1:6" x14ac:dyDescent="0.15">
      <c r="A8550" s="150" t="s">
        <v>10146</v>
      </c>
      <c r="B8550" s="150" t="s">
        <v>35284</v>
      </c>
      <c r="C8550" s="150" t="s">
        <v>20073</v>
      </c>
      <c r="D8550" s="150">
        <v>158580</v>
      </c>
      <c r="E8550" s="150">
        <v>170000</v>
      </c>
      <c r="F8550" s="150" t="s">
        <v>15506</v>
      </c>
    </row>
    <row r="8551" spans="1:6" x14ac:dyDescent="0.15">
      <c r="A8551" s="150" t="s">
        <v>10147</v>
      </c>
      <c r="B8551" s="150" t="s">
        <v>35285</v>
      </c>
      <c r="C8551" s="150" t="s">
        <v>20074</v>
      </c>
      <c r="D8551" s="150">
        <v>4900</v>
      </c>
      <c r="E8551" s="150">
        <v>4473</v>
      </c>
      <c r="F8551" s="150" t="s">
        <v>22172</v>
      </c>
    </row>
    <row r="8552" spans="1:6" x14ac:dyDescent="0.15">
      <c r="A8552" s="150" t="s">
        <v>10148</v>
      </c>
      <c r="B8552" s="150" t="s">
        <v>35286</v>
      </c>
      <c r="C8552" s="150" t="s">
        <v>20075</v>
      </c>
      <c r="D8552" s="150">
        <v>233000</v>
      </c>
      <c r="E8552" s="150">
        <v>301000</v>
      </c>
      <c r="F8552" s="150" t="s">
        <v>28244</v>
      </c>
    </row>
    <row r="8553" spans="1:6" x14ac:dyDescent="0.15">
      <c r="A8553" s="150" t="s">
        <v>10149</v>
      </c>
      <c r="B8553" s="150" t="s">
        <v>35281</v>
      </c>
      <c r="C8553" s="150" t="s">
        <v>20071</v>
      </c>
      <c r="D8553" s="150">
        <v>2580648</v>
      </c>
      <c r="E8553" s="150">
        <v>4126454</v>
      </c>
      <c r="F8553" s="150" t="s">
        <v>29138</v>
      </c>
    </row>
    <row r="8554" spans="1:6" x14ac:dyDescent="0.15">
      <c r="A8554" s="150" t="s">
        <v>10150</v>
      </c>
      <c r="B8554" s="150" t="s">
        <v>35282</v>
      </c>
      <c r="C8554" s="150" t="s">
        <v>20072</v>
      </c>
      <c r="D8554" s="150">
        <v>102760500</v>
      </c>
      <c r="E8554" s="150">
        <v>129287300</v>
      </c>
      <c r="F8554" s="150" t="s">
        <v>35283</v>
      </c>
    </row>
    <row r="8555" spans="1:6" x14ac:dyDescent="0.15">
      <c r="A8555" s="150" t="s">
        <v>10151</v>
      </c>
      <c r="B8555" s="150" t="s">
        <v>35284</v>
      </c>
      <c r="C8555" s="150" t="s">
        <v>20073</v>
      </c>
      <c r="D8555" s="150">
        <v>158580</v>
      </c>
      <c r="E8555" s="150">
        <v>170000</v>
      </c>
      <c r="F8555" s="150" t="s">
        <v>15506</v>
      </c>
    </row>
    <row r="8556" spans="1:6" x14ac:dyDescent="0.15">
      <c r="A8556" s="150" t="s">
        <v>10152</v>
      </c>
      <c r="B8556" s="150" t="s">
        <v>35285</v>
      </c>
      <c r="C8556" s="150" t="s">
        <v>20074</v>
      </c>
      <c r="D8556" s="150">
        <v>8846</v>
      </c>
      <c r="E8556" s="150">
        <v>7119</v>
      </c>
      <c r="F8556" s="150" t="s">
        <v>22172</v>
      </c>
    </row>
    <row r="8557" spans="1:6" x14ac:dyDescent="0.15">
      <c r="A8557" s="150" t="s">
        <v>10153</v>
      </c>
      <c r="B8557" s="150" t="s">
        <v>35287</v>
      </c>
      <c r="C8557" s="150" t="s">
        <v>20075</v>
      </c>
      <c r="D8557" s="150">
        <v>233000</v>
      </c>
      <c r="E8557" s="150">
        <v>301000</v>
      </c>
      <c r="F8557" s="150" t="s">
        <v>28244</v>
      </c>
    </row>
    <row r="8558" spans="1:6" x14ac:dyDescent="0.15">
      <c r="A8558" s="150" t="s">
        <v>10154</v>
      </c>
      <c r="B8558" s="150" t="s">
        <v>35288</v>
      </c>
      <c r="C8558" s="150" t="s">
        <v>16900</v>
      </c>
      <c r="D8558" s="150">
        <v>4147840</v>
      </c>
      <c r="E8558" s="150">
        <v>1243980</v>
      </c>
      <c r="F8558" s="150" t="s">
        <v>24465</v>
      </c>
    </row>
    <row r="8559" spans="1:6" x14ac:dyDescent="0.15">
      <c r="A8559" s="150" t="s">
        <v>10155</v>
      </c>
      <c r="B8559" s="150" t="s">
        <v>35289</v>
      </c>
      <c r="C8559" s="150" t="s">
        <v>20076</v>
      </c>
      <c r="D8559" s="150">
        <v>6826000</v>
      </c>
      <c r="E8559" s="150">
        <v>5850000</v>
      </c>
      <c r="F8559" s="150" t="s">
        <v>22053</v>
      </c>
    </row>
    <row r="8560" spans="1:6" x14ac:dyDescent="0.15">
      <c r="A8560" s="150" t="s">
        <v>10156</v>
      </c>
      <c r="B8560" s="150" t="s">
        <v>35290</v>
      </c>
      <c r="C8560" s="150" t="s">
        <v>16364</v>
      </c>
      <c r="D8560" s="150">
        <v>688500</v>
      </c>
      <c r="E8560" s="150">
        <v>831000</v>
      </c>
      <c r="F8560" s="150" t="s">
        <v>22078</v>
      </c>
    </row>
    <row r="8561" spans="1:6" x14ac:dyDescent="0.15">
      <c r="A8561" s="150" t="s">
        <v>10157</v>
      </c>
      <c r="B8561" s="150" t="s">
        <v>35291</v>
      </c>
      <c r="C8561" s="150" t="s">
        <v>20077</v>
      </c>
      <c r="D8561" s="150">
        <v>0</v>
      </c>
      <c r="E8561" s="150">
        <v>0</v>
      </c>
      <c r="F8561" s="150" t="s">
        <v>24605</v>
      </c>
    </row>
    <row r="8562" spans="1:6" x14ac:dyDescent="0.15">
      <c r="A8562" s="150" t="s">
        <v>10158</v>
      </c>
      <c r="B8562" s="150" t="s">
        <v>35292</v>
      </c>
      <c r="C8562" s="150" t="s">
        <v>20078</v>
      </c>
      <c r="D8562" s="150">
        <v>3316000</v>
      </c>
      <c r="E8562" s="150">
        <v>3850000</v>
      </c>
      <c r="F8562" s="150" t="s">
        <v>22053</v>
      </c>
    </row>
    <row r="8563" spans="1:6" x14ac:dyDescent="0.15">
      <c r="A8563" s="150" t="s">
        <v>10159</v>
      </c>
      <c r="B8563" s="150" t="s">
        <v>35293</v>
      </c>
      <c r="C8563" s="150" t="s">
        <v>20079</v>
      </c>
      <c r="D8563" s="150">
        <v>6817000</v>
      </c>
      <c r="E8563" s="150">
        <v>9213000</v>
      </c>
      <c r="F8563" s="150" t="s">
        <v>22172</v>
      </c>
    </row>
    <row r="8564" spans="1:6" x14ac:dyDescent="0.15">
      <c r="A8564" s="150" t="s">
        <v>10160</v>
      </c>
      <c r="B8564" s="150" t="s">
        <v>35294</v>
      </c>
      <c r="C8564" s="150" t="s">
        <v>20080</v>
      </c>
      <c r="D8564" s="150">
        <v>4833500</v>
      </c>
      <c r="E8564" s="150">
        <v>5999400</v>
      </c>
      <c r="F8564" s="150" t="s">
        <v>22104</v>
      </c>
    </row>
    <row r="8565" spans="1:6" x14ac:dyDescent="0.15">
      <c r="A8565" s="150" t="s">
        <v>10161</v>
      </c>
      <c r="B8565" s="150" t="s">
        <v>35295</v>
      </c>
      <c r="C8565" s="150" t="s">
        <v>20081</v>
      </c>
      <c r="D8565" s="150">
        <v>650000</v>
      </c>
      <c r="E8565" s="150">
        <v>1480000</v>
      </c>
      <c r="F8565" s="150" t="s">
        <v>35296</v>
      </c>
    </row>
    <row r="8566" spans="1:6" x14ac:dyDescent="0.15">
      <c r="A8566" s="150" t="s">
        <v>10162</v>
      </c>
      <c r="B8566" s="150" t="s">
        <v>35297</v>
      </c>
      <c r="C8566" s="150" t="s">
        <v>20082</v>
      </c>
      <c r="D8566" s="150">
        <v>420000000</v>
      </c>
      <c r="E8566" s="150">
        <v>530600000</v>
      </c>
      <c r="F8566" s="150" t="s">
        <v>22154</v>
      </c>
    </row>
    <row r="8567" spans="1:6" x14ac:dyDescent="0.15">
      <c r="A8567" s="150" t="s">
        <v>10163</v>
      </c>
      <c r="B8567" s="150" t="s">
        <v>35298</v>
      </c>
      <c r="C8567" s="150" t="s">
        <v>20083</v>
      </c>
      <c r="D8567" s="150">
        <v>600000</v>
      </c>
      <c r="E8567" s="150">
        <v>2500000</v>
      </c>
      <c r="F8567" s="150" t="s">
        <v>22093</v>
      </c>
    </row>
    <row r="8568" spans="1:6" x14ac:dyDescent="0.15">
      <c r="A8568" s="150" t="s">
        <v>10164</v>
      </c>
      <c r="B8568" s="150" t="s">
        <v>35299</v>
      </c>
      <c r="C8568" s="150" t="s">
        <v>20084</v>
      </c>
      <c r="D8568" s="150">
        <v>15700</v>
      </c>
      <c r="E8568" s="150">
        <v>19000</v>
      </c>
      <c r="F8568" s="150" t="s">
        <v>22088</v>
      </c>
    </row>
    <row r="8569" spans="1:6" x14ac:dyDescent="0.15">
      <c r="A8569" s="150" t="s">
        <v>10165</v>
      </c>
      <c r="B8569" s="150" t="s">
        <v>35300</v>
      </c>
      <c r="C8569" s="150" t="s">
        <v>20085</v>
      </c>
      <c r="D8569" s="150">
        <v>0</v>
      </c>
      <c r="E8569" s="150">
        <v>0</v>
      </c>
      <c r="F8569" s="150" t="s">
        <v>24605</v>
      </c>
    </row>
    <row r="8570" spans="1:6" x14ac:dyDescent="0.15">
      <c r="A8570" s="150" t="s">
        <v>10166</v>
      </c>
      <c r="B8570" s="150" t="s">
        <v>35301</v>
      </c>
      <c r="C8570" s="150" t="s">
        <v>20086</v>
      </c>
      <c r="D8570" s="150">
        <v>24672000</v>
      </c>
      <c r="E8570" s="150">
        <v>30032000</v>
      </c>
      <c r="F8570" s="150" t="s">
        <v>31687</v>
      </c>
    </row>
    <row r="8571" spans="1:6" x14ac:dyDescent="0.15">
      <c r="A8571" s="150" t="s">
        <v>10167</v>
      </c>
      <c r="B8571" s="150" t="s">
        <v>35302</v>
      </c>
      <c r="C8571" s="150" t="s">
        <v>13246</v>
      </c>
      <c r="D8571" s="150">
        <v>488130</v>
      </c>
      <c r="E8571" s="150">
        <v>789120</v>
      </c>
      <c r="F8571" s="150" t="s">
        <v>22067</v>
      </c>
    </row>
    <row r="8572" spans="1:6" x14ac:dyDescent="0.15">
      <c r="A8572" s="150" t="s">
        <v>10168</v>
      </c>
      <c r="B8572" s="150" t="s">
        <v>35303</v>
      </c>
      <c r="C8572" s="150" t="s">
        <v>2296</v>
      </c>
      <c r="D8572" s="150">
        <v>50836450</v>
      </c>
      <c r="E8572" s="150">
        <v>39092677</v>
      </c>
      <c r="F8572" s="150" t="s">
        <v>22060</v>
      </c>
    </row>
    <row r="8573" spans="1:6" x14ac:dyDescent="0.15">
      <c r="A8573" s="150" t="s">
        <v>10169</v>
      </c>
      <c r="B8573" s="150" t="s">
        <v>35304</v>
      </c>
      <c r="C8573" s="150" t="s">
        <v>388</v>
      </c>
      <c r="D8573" s="150">
        <v>0</v>
      </c>
      <c r="E8573" s="150">
        <v>0</v>
      </c>
      <c r="F8573" s="150" t="s">
        <v>24605</v>
      </c>
    </row>
    <row r="8574" spans="1:6" x14ac:dyDescent="0.15">
      <c r="A8574" s="150" t="s">
        <v>10170</v>
      </c>
      <c r="B8574" s="150" t="s">
        <v>35305</v>
      </c>
      <c r="C8574" s="150" t="s">
        <v>20087</v>
      </c>
      <c r="D8574" s="150">
        <v>6285934</v>
      </c>
      <c r="E8574" s="150">
        <v>7947463</v>
      </c>
      <c r="F8574" s="150" t="s">
        <v>22082</v>
      </c>
    </row>
    <row r="8575" spans="1:6" x14ac:dyDescent="0.15">
      <c r="A8575" s="150" t="s">
        <v>10171</v>
      </c>
      <c r="B8575" s="150" t="s">
        <v>35306</v>
      </c>
      <c r="C8575" s="150" t="s">
        <v>20088</v>
      </c>
      <c r="D8575" s="150">
        <v>107277000</v>
      </c>
      <c r="E8575" s="150">
        <v>278471000</v>
      </c>
      <c r="F8575" s="150" t="s">
        <v>22171</v>
      </c>
    </row>
    <row r="8576" spans="1:6" x14ac:dyDescent="0.15">
      <c r="A8576" s="150" t="s">
        <v>10172</v>
      </c>
      <c r="B8576" s="150" t="s">
        <v>35307</v>
      </c>
      <c r="C8576" s="150" t="s">
        <v>20089</v>
      </c>
      <c r="D8576" s="150">
        <v>11690</v>
      </c>
      <c r="E8576" s="150">
        <v>15220</v>
      </c>
      <c r="F8576" s="150" t="s">
        <v>22088</v>
      </c>
    </row>
    <row r="8577" spans="1:6" x14ac:dyDescent="0.15">
      <c r="A8577" s="150" t="s">
        <v>10173</v>
      </c>
      <c r="B8577" s="150" t="s">
        <v>35308</v>
      </c>
      <c r="C8577" s="150" t="s">
        <v>20090</v>
      </c>
      <c r="D8577" s="150">
        <v>4219000</v>
      </c>
      <c r="E8577" s="150">
        <v>4987000</v>
      </c>
      <c r="F8577" s="150" t="s">
        <v>22053</v>
      </c>
    </row>
    <row r="8578" spans="1:6" x14ac:dyDescent="0.15">
      <c r="A8578" s="150" t="s">
        <v>10174</v>
      </c>
      <c r="B8578" s="150" t="s">
        <v>35309</v>
      </c>
      <c r="C8578" s="150" t="s">
        <v>20091</v>
      </c>
      <c r="D8578" s="150">
        <v>404280</v>
      </c>
      <c r="E8578" s="150">
        <v>410000</v>
      </c>
      <c r="F8578" s="150" t="s">
        <v>22067</v>
      </c>
    </row>
    <row r="8579" spans="1:6" x14ac:dyDescent="0.15">
      <c r="A8579" s="150" t="s">
        <v>10175</v>
      </c>
      <c r="B8579" s="150" t="s">
        <v>35310</v>
      </c>
      <c r="C8579" s="150" t="s">
        <v>20092</v>
      </c>
      <c r="D8579" s="150">
        <v>27000</v>
      </c>
      <c r="E8579" s="150">
        <v>33980</v>
      </c>
      <c r="F8579" s="150" t="s">
        <v>22102</v>
      </c>
    </row>
    <row r="8580" spans="1:6" x14ac:dyDescent="0.15">
      <c r="A8580" s="150" t="s">
        <v>10176</v>
      </c>
      <c r="B8580" s="150" t="s">
        <v>35311</v>
      </c>
      <c r="C8580" s="150" t="s">
        <v>18827</v>
      </c>
      <c r="D8580" s="150">
        <v>49820</v>
      </c>
      <c r="E8580" s="150">
        <v>52029.5</v>
      </c>
      <c r="F8580" s="150" t="s">
        <v>22172</v>
      </c>
    </row>
    <row r="8581" spans="1:6" x14ac:dyDescent="0.15">
      <c r="A8581" s="150" t="s">
        <v>10177</v>
      </c>
      <c r="B8581" s="150" t="s">
        <v>35312</v>
      </c>
      <c r="C8581" s="150" t="s">
        <v>20093</v>
      </c>
      <c r="D8581" s="150">
        <v>0</v>
      </c>
      <c r="E8581" s="150">
        <v>0</v>
      </c>
      <c r="F8581" s="150" t="s">
        <v>24605</v>
      </c>
    </row>
    <row r="8582" spans="1:6" x14ac:dyDescent="0.15">
      <c r="A8582" s="150" t="s">
        <v>10178</v>
      </c>
      <c r="B8582" s="150" t="s">
        <v>35313</v>
      </c>
      <c r="C8582" s="150" t="s">
        <v>20094</v>
      </c>
      <c r="D8582" s="150">
        <v>2400</v>
      </c>
      <c r="E8582" s="150">
        <v>3000</v>
      </c>
      <c r="F8582" s="150" t="s">
        <v>22136</v>
      </c>
    </row>
    <row r="8583" spans="1:6" x14ac:dyDescent="0.15">
      <c r="A8583" s="150" t="s">
        <v>10179</v>
      </c>
      <c r="B8583" s="150" t="s">
        <v>35314</v>
      </c>
      <c r="C8583" s="150" t="s">
        <v>20050</v>
      </c>
      <c r="D8583" s="150">
        <v>0</v>
      </c>
      <c r="E8583" s="150">
        <v>0</v>
      </c>
      <c r="F8583" s="150" t="s">
        <v>24605</v>
      </c>
    </row>
    <row r="8584" spans="1:6" x14ac:dyDescent="0.15">
      <c r="A8584" s="150" t="s">
        <v>10180</v>
      </c>
      <c r="B8584" s="150" t="s">
        <v>35315</v>
      </c>
      <c r="C8584" s="150" t="s">
        <v>20095</v>
      </c>
      <c r="D8584" s="150">
        <v>6838160</v>
      </c>
      <c r="E8584" s="150">
        <v>8698160</v>
      </c>
      <c r="F8584" s="150" t="s">
        <v>31996</v>
      </c>
    </row>
    <row r="8585" spans="1:6" x14ac:dyDescent="0.15">
      <c r="A8585" s="150" t="s">
        <v>10181</v>
      </c>
      <c r="B8585" s="150" t="s">
        <v>35316</v>
      </c>
      <c r="C8585" s="150" t="s">
        <v>20096</v>
      </c>
      <c r="D8585" s="150">
        <v>144246900</v>
      </c>
      <c r="E8585" s="150">
        <v>196890000</v>
      </c>
      <c r="F8585" s="150" t="s">
        <v>22111</v>
      </c>
    </row>
    <row r="8586" spans="1:6" x14ac:dyDescent="0.15">
      <c r="A8586" s="150" t="s">
        <v>10182</v>
      </c>
      <c r="B8586" s="150" t="s">
        <v>35317</v>
      </c>
      <c r="C8586" s="150" t="s">
        <v>20097</v>
      </c>
      <c r="D8586" s="150">
        <v>7375750</v>
      </c>
      <c r="E8586" s="150">
        <v>11803150</v>
      </c>
      <c r="F8586" s="150" t="s">
        <v>22093</v>
      </c>
    </row>
    <row r="8587" spans="1:6" x14ac:dyDescent="0.15">
      <c r="A8587" s="150" t="s">
        <v>10183</v>
      </c>
      <c r="B8587" s="150" t="s">
        <v>35318</v>
      </c>
      <c r="C8587" s="150" t="s">
        <v>20098</v>
      </c>
      <c r="D8587" s="150">
        <v>0</v>
      </c>
      <c r="E8587" s="150">
        <v>0</v>
      </c>
      <c r="F8587" s="150" t="s">
        <v>24605</v>
      </c>
    </row>
    <row r="8588" spans="1:6" x14ac:dyDescent="0.15">
      <c r="A8588" s="150" t="s">
        <v>10184</v>
      </c>
      <c r="B8588" s="150" t="s">
        <v>35319</v>
      </c>
      <c r="C8588" s="150" t="s">
        <v>20099</v>
      </c>
      <c r="D8588" s="150">
        <v>1479560</v>
      </c>
      <c r="E8588" s="150">
        <v>1805300</v>
      </c>
      <c r="F8588" s="150" t="s">
        <v>24481</v>
      </c>
    </row>
    <row r="8589" spans="1:6" x14ac:dyDescent="0.15">
      <c r="A8589" s="150" t="s">
        <v>10185</v>
      </c>
      <c r="B8589" s="150" t="s">
        <v>35320</v>
      </c>
      <c r="C8589" s="150" t="s">
        <v>20100</v>
      </c>
      <c r="D8589" s="150">
        <v>96672800</v>
      </c>
      <c r="E8589" s="150">
        <v>99046425</v>
      </c>
      <c r="F8589" s="150" t="s">
        <v>35321</v>
      </c>
    </row>
    <row r="8590" spans="1:6" x14ac:dyDescent="0.15">
      <c r="A8590" s="150" t="s">
        <v>10186</v>
      </c>
      <c r="B8590" s="150" t="s">
        <v>35322</v>
      </c>
      <c r="C8590" s="150" t="s">
        <v>20101</v>
      </c>
      <c r="D8590" s="150">
        <v>2030000</v>
      </c>
      <c r="E8590" s="150">
        <v>3990000</v>
      </c>
      <c r="F8590" s="150" t="s">
        <v>27772</v>
      </c>
    </row>
    <row r="8591" spans="1:6" x14ac:dyDescent="0.15">
      <c r="A8591" s="150" t="s">
        <v>10187</v>
      </c>
      <c r="B8591" s="150" t="s">
        <v>35323</v>
      </c>
      <c r="C8591" s="150" t="s">
        <v>20102</v>
      </c>
      <c r="D8591" s="150">
        <v>44376398</v>
      </c>
      <c r="E8591" s="150">
        <v>49559592.600000001</v>
      </c>
      <c r="F8591" s="150" t="s">
        <v>22094</v>
      </c>
    </row>
    <row r="8592" spans="1:6" x14ac:dyDescent="0.15">
      <c r="A8592" s="150" t="s">
        <v>10188</v>
      </c>
      <c r="B8592" s="150" t="s">
        <v>35324</v>
      </c>
      <c r="C8592" s="150" t="s">
        <v>20103</v>
      </c>
      <c r="D8592" s="150">
        <v>1736000000</v>
      </c>
      <c r="E8592" s="150">
        <v>2940000000</v>
      </c>
      <c r="F8592" s="150" t="s">
        <v>22098</v>
      </c>
    </row>
    <row r="8593" spans="1:6" x14ac:dyDescent="0.15">
      <c r="A8593" s="150" t="s">
        <v>10189</v>
      </c>
      <c r="B8593" s="150" t="s">
        <v>35325</v>
      </c>
      <c r="C8593" s="150" t="s">
        <v>20104</v>
      </c>
      <c r="D8593" s="150">
        <v>170800</v>
      </c>
      <c r="E8593" s="150">
        <v>107625</v>
      </c>
      <c r="F8593" s="150" t="s">
        <v>24529</v>
      </c>
    </row>
    <row r="8594" spans="1:6" x14ac:dyDescent="0.15">
      <c r="A8594" s="150" t="s">
        <v>10190</v>
      </c>
      <c r="B8594" s="150" t="s">
        <v>35326</v>
      </c>
      <c r="C8594" s="150" t="s">
        <v>20105</v>
      </c>
      <c r="D8594" s="150">
        <v>275800</v>
      </c>
      <c r="E8594" s="150">
        <v>546500</v>
      </c>
      <c r="F8594" s="150" t="s">
        <v>22172</v>
      </c>
    </row>
    <row r="8595" spans="1:6" x14ac:dyDescent="0.15">
      <c r="A8595" s="150" t="s">
        <v>10191</v>
      </c>
      <c r="B8595" s="150" t="s">
        <v>35327</v>
      </c>
      <c r="C8595" s="150" t="s">
        <v>20106</v>
      </c>
      <c r="D8595" s="150">
        <v>4100000</v>
      </c>
      <c r="E8595" s="150">
        <v>7000000</v>
      </c>
      <c r="F8595" s="150" t="s">
        <v>22053</v>
      </c>
    </row>
    <row r="8596" spans="1:6" x14ac:dyDescent="0.15">
      <c r="A8596" s="150" t="s">
        <v>10192</v>
      </c>
      <c r="B8596" s="150" t="s">
        <v>35327</v>
      </c>
      <c r="C8596" s="150" t="s">
        <v>20106</v>
      </c>
      <c r="D8596" s="150">
        <v>4100000</v>
      </c>
      <c r="E8596" s="150">
        <v>7000000</v>
      </c>
      <c r="F8596" s="150" t="s">
        <v>22053</v>
      </c>
    </row>
    <row r="8597" spans="1:6" x14ac:dyDescent="0.15">
      <c r="A8597" s="150" t="s">
        <v>10193</v>
      </c>
      <c r="B8597" s="150" t="s">
        <v>35328</v>
      </c>
      <c r="C8597" s="150" t="s">
        <v>20107</v>
      </c>
      <c r="D8597" s="150">
        <v>506300</v>
      </c>
      <c r="E8597" s="150">
        <v>0</v>
      </c>
      <c r="F8597" s="150" t="s">
        <v>18774</v>
      </c>
    </row>
    <row r="8598" spans="1:6" x14ac:dyDescent="0.15">
      <c r="A8598" s="150" t="s">
        <v>10194</v>
      </c>
      <c r="B8598" s="150" t="s">
        <v>35329</v>
      </c>
      <c r="C8598" s="150" t="s">
        <v>20108</v>
      </c>
      <c r="D8598" s="150">
        <v>12237920</v>
      </c>
      <c r="E8598" s="150">
        <v>12630880</v>
      </c>
      <c r="F8598" s="150" t="s">
        <v>35330</v>
      </c>
    </row>
    <row r="8599" spans="1:6" x14ac:dyDescent="0.15">
      <c r="A8599" s="150" t="s">
        <v>10195</v>
      </c>
      <c r="B8599" s="150" t="s">
        <v>35331</v>
      </c>
      <c r="C8599" s="150" t="s">
        <v>20109</v>
      </c>
      <c r="D8599" s="150">
        <v>52800</v>
      </c>
      <c r="E8599" s="150">
        <v>35600</v>
      </c>
      <c r="F8599" s="150" t="s">
        <v>22110</v>
      </c>
    </row>
    <row r="8600" spans="1:6" x14ac:dyDescent="0.15">
      <c r="A8600" s="150" t="s">
        <v>10196</v>
      </c>
      <c r="B8600" s="150" t="s">
        <v>35332</v>
      </c>
      <c r="C8600" s="150" t="s">
        <v>20110</v>
      </c>
      <c r="D8600" s="150">
        <v>1102125</v>
      </c>
      <c r="E8600" s="150">
        <v>3176408</v>
      </c>
      <c r="F8600" s="150" t="s">
        <v>35333</v>
      </c>
    </row>
    <row r="8601" spans="1:6" x14ac:dyDescent="0.15">
      <c r="A8601" s="150" t="s">
        <v>10197</v>
      </c>
      <c r="B8601" s="150" t="s">
        <v>35334</v>
      </c>
      <c r="C8601" s="150" t="s">
        <v>19212</v>
      </c>
      <c r="D8601" s="150">
        <v>11465800</v>
      </c>
      <c r="E8601" s="150">
        <v>3446500</v>
      </c>
      <c r="F8601" s="150" t="s">
        <v>35335</v>
      </c>
    </row>
    <row r="8602" spans="1:6" x14ac:dyDescent="0.15">
      <c r="A8602" s="150" t="s">
        <v>10198</v>
      </c>
      <c r="B8602" s="150" t="s">
        <v>35336</v>
      </c>
      <c r="C8602" s="150" t="s">
        <v>20112</v>
      </c>
      <c r="D8602" s="150">
        <v>0</v>
      </c>
      <c r="E8602" s="150">
        <v>0</v>
      </c>
      <c r="F8602" s="150" t="s">
        <v>24605</v>
      </c>
    </row>
    <row r="8603" spans="1:6" x14ac:dyDescent="0.15">
      <c r="A8603" s="150" t="s">
        <v>10199</v>
      </c>
      <c r="B8603" s="150" t="s">
        <v>35337</v>
      </c>
      <c r="C8603" s="150" t="s">
        <v>20113</v>
      </c>
      <c r="D8603" s="150">
        <v>0</v>
      </c>
      <c r="E8603" s="150">
        <v>0</v>
      </c>
      <c r="F8603" s="150" t="s">
        <v>24605</v>
      </c>
    </row>
    <row r="8604" spans="1:6" x14ac:dyDescent="0.15">
      <c r="A8604" s="150" t="s">
        <v>10200</v>
      </c>
      <c r="B8604" s="150" t="s">
        <v>35326</v>
      </c>
      <c r="C8604" s="150" t="s">
        <v>20105</v>
      </c>
      <c r="D8604" s="150">
        <v>275800</v>
      </c>
      <c r="E8604" s="150">
        <v>546500</v>
      </c>
      <c r="F8604" s="150" t="s">
        <v>22172</v>
      </c>
    </row>
    <row r="8605" spans="1:6" x14ac:dyDescent="0.15">
      <c r="A8605" s="150" t="s">
        <v>10201</v>
      </c>
      <c r="B8605" s="150" t="s">
        <v>35338</v>
      </c>
      <c r="C8605" s="150" t="s">
        <v>20114</v>
      </c>
      <c r="D8605" s="150">
        <v>2056100</v>
      </c>
      <c r="E8605" s="150">
        <v>4092100</v>
      </c>
      <c r="F8605" s="150" t="s">
        <v>22059</v>
      </c>
    </row>
    <row r="8606" spans="1:6" x14ac:dyDescent="0.15">
      <c r="A8606" s="150" t="s">
        <v>10202</v>
      </c>
      <c r="B8606" s="150" t="s">
        <v>35339</v>
      </c>
      <c r="C8606" s="150" t="s">
        <v>20115</v>
      </c>
      <c r="D8606" s="150">
        <v>25861000</v>
      </c>
      <c r="E8606" s="150">
        <v>40576000</v>
      </c>
      <c r="F8606" s="150" t="s">
        <v>22060</v>
      </c>
    </row>
    <row r="8607" spans="1:6" x14ac:dyDescent="0.15">
      <c r="A8607" s="150" t="s">
        <v>10203</v>
      </c>
      <c r="B8607" s="150" t="s">
        <v>35340</v>
      </c>
      <c r="C8607" s="150" t="s">
        <v>20116</v>
      </c>
      <c r="D8607" s="150">
        <v>3942760</v>
      </c>
      <c r="E8607" s="150">
        <v>6578290</v>
      </c>
      <c r="F8607" s="150" t="s">
        <v>35341</v>
      </c>
    </row>
    <row r="8608" spans="1:6" x14ac:dyDescent="0.15">
      <c r="A8608" s="150" t="s">
        <v>10204</v>
      </c>
      <c r="B8608" s="150" t="s">
        <v>35342</v>
      </c>
      <c r="C8608" s="150" t="s">
        <v>20117</v>
      </c>
      <c r="D8608" s="150">
        <v>2362387</v>
      </c>
      <c r="E8608" s="150">
        <v>2654902</v>
      </c>
      <c r="F8608" s="150" t="s">
        <v>27739</v>
      </c>
    </row>
    <row r="8609" spans="1:6" x14ac:dyDescent="0.15">
      <c r="A8609" s="150" t="s">
        <v>10205</v>
      </c>
      <c r="B8609" s="150" t="s">
        <v>35343</v>
      </c>
      <c r="C8609" s="150" t="s">
        <v>20118</v>
      </c>
      <c r="D8609" s="150">
        <v>0</v>
      </c>
      <c r="E8609" s="150">
        <v>0</v>
      </c>
      <c r="F8609" s="150" t="s">
        <v>28030</v>
      </c>
    </row>
    <row r="8610" spans="1:6" x14ac:dyDescent="0.15">
      <c r="A8610" s="150" t="s">
        <v>10206</v>
      </c>
      <c r="B8610" s="150" t="s">
        <v>35344</v>
      </c>
      <c r="F8610" s="150" t="s">
        <v>503</v>
      </c>
    </row>
    <row r="8611" spans="1:6" x14ac:dyDescent="0.15">
      <c r="A8611" s="150" t="s">
        <v>10207</v>
      </c>
      <c r="B8611" s="150" t="s">
        <v>35345</v>
      </c>
      <c r="C8611" s="150" t="s">
        <v>12356</v>
      </c>
      <c r="D8611" s="150">
        <v>0</v>
      </c>
      <c r="E8611" s="150">
        <v>0</v>
      </c>
      <c r="F8611" s="150" t="s">
        <v>24605</v>
      </c>
    </row>
    <row r="8612" spans="1:6" x14ac:dyDescent="0.15">
      <c r="A8612" s="150" t="s">
        <v>10208</v>
      </c>
      <c r="B8612" s="150" t="s">
        <v>35346</v>
      </c>
      <c r="C8612" s="150" t="s">
        <v>20119</v>
      </c>
      <c r="D8612" s="150">
        <v>586790</v>
      </c>
      <c r="E8612" s="150">
        <v>567770</v>
      </c>
      <c r="F8612" s="150" t="s">
        <v>27739</v>
      </c>
    </row>
    <row r="8613" spans="1:6" x14ac:dyDescent="0.15">
      <c r="A8613" s="150" t="s">
        <v>10209</v>
      </c>
      <c r="B8613" s="150" t="s">
        <v>35347</v>
      </c>
      <c r="C8613" s="150" t="s">
        <v>14026</v>
      </c>
      <c r="D8613" s="150">
        <v>12000</v>
      </c>
      <c r="E8613" s="150">
        <v>0</v>
      </c>
      <c r="F8613" s="150" t="s">
        <v>24605</v>
      </c>
    </row>
    <row r="8614" spans="1:6" x14ac:dyDescent="0.15">
      <c r="A8614" s="150" t="s">
        <v>10210</v>
      </c>
      <c r="B8614" s="150" t="s">
        <v>35348</v>
      </c>
      <c r="C8614" s="150" t="s">
        <v>20120</v>
      </c>
      <c r="D8614" s="150">
        <v>4893893</v>
      </c>
      <c r="E8614" s="150">
        <v>9188263</v>
      </c>
      <c r="F8614" s="150" t="s">
        <v>35349</v>
      </c>
    </row>
    <row r="8615" spans="1:6" x14ac:dyDescent="0.15">
      <c r="A8615" s="150" t="s">
        <v>10211</v>
      </c>
      <c r="B8615" s="150" t="s">
        <v>35350</v>
      </c>
      <c r="C8615" s="150" t="s">
        <v>20121</v>
      </c>
      <c r="D8615" s="150">
        <v>0</v>
      </c>
      <c r="E8615" s="150">
        <v>0</v>
      </c>
      <c r="F8615" s="150" t="s">
        <v>24605</v>
      </c>
    </row>
    <row r="8616" spans="1:6" x14ac:dyDescent="0.15">
      <c r="A8616" s="150" t="s">
        <v>10212</v>
      </c>
      <c r="B8616" s="150" t="s">
        <v>35351</v>
      </c>
      <c r="C8616" s="150" t="s">
        <v>20122</v>
      </c>
      <c r="D8616" s="150">
        <v>3253818</v>
      </c>
      <c r="E8616" s="150">
        <v>2576280</v>
      </c>
      <c r="F8616" s="150" t="s">
        <v>22060</v>
      </c>
    </row>
    <row r="8617" spans="1:6" x14ac:dyDescent="0.15">
      <c r="A8617" s="150" t="s">
        <v>10213</v>
      </c>
      <c r="B8617" s="150" t="s">
        <v>35352</v>
      </c>
      <c r="C8617" s="150" t="s">
        <v>12356</v>
      </c>
      <c r="D8617" s="150">
        <v>0</v>
      </c>
      <c r="E8617" s="150">
        <v>0</v>
      </c>
      <c r="F8617" s="150" t="s">
        <v>24605</v>
      </c>
    </row>
    <row r="8618" spans="1:6" x14ac:dyDescent="0.15">
      <c r="A8618" s="150" t="s">
        <v>10214</v>
      </c>
      <c r="B8618" s="150" t="s">
        <v>35353</v>
      </c>
      <c r="C8618" s="150" t="s">
        <v>20123</v>
      </c>
      <c r="D8618" s="150">
        <v>0</v>
      </c>
      <c r="E8618" s="150">
        <v>0</v>
      </c>
      <c r="F8618" s="150" t="s">
        <v>22052</v>
      </c>
    </row>
    <row r="8619" spans="1:6" x14ac:dyDescent="0.15">
      <c r="A8619" s="150" t="s">
        <v>10215</v>
      </c>
      <c r="B8619" s="150" t="s">
        <v>35354</v>
      </c>
      <c r="C8619" s="150" t="s">
        <v>20124</v>
      </c>
      <c r="D8619" s="150">
        <v>338980</v>
      </c>
      <c r="E8619" s="150">
        <v>530290</v>
      </c>
      <c r="F8619" s="150" t="s">
        <v>24611</v>
      </c>
    </row>
    <row r="8620" spans="1:6" x14ac:dyDescent="0.15">
      <c r="A8620" s="150" t="s">
        <v>10216</v>
      </c>
      <c r="B8620" s="150" t="s">
        <v>35355</v>
      </c>
      <c r="C8620" s="150" t="s">
        <v>20125</v>
      </c>
      <c r="D8620" s="150">
        <v>343900</v>
      </c>
      <c r="E8620" s="150">
        <v>477600</v>
      </c>
      <c r="F8620" s="150" t="s">
        <v>22060</v>
      </c>
    </row>
    <row r="8621" spans="1:6" x14ac:dyDescent="0.15">
      <c r="A8621" s="150" t="s">
        <v>10217</v>
      </c>
      <c r="B8621" s="150" t="s">
        <v>35356</v>
      </c>
      <c r="C8621" s="150" t="s">
        <v>20126</v>
      </c>
      <c r="D8621" s="150">
        <v>1617352.1</v>
      </c>
      <c r="E8621" s="150">
        <v>1326984.6599999999</v>
      </c>
      <c r="F8621" s="150" t="s">
        <v>35357</v>
      </c>
    </row>
    <row r="8622" spans="1:6" x14ac:dyDescent="0.15">
      <c r="A8622" s="150" t="s">
        <v>10218</v>
      </c>
      <c r="B8622" s="150" t="s">
        <v>35358</v>
      </c>
      <c r="C8622" s="150" t="s">
        <v>20127</v>
      </c>
      <c r="D8622" s="150">
        <v>10400000</v>
      </c>
      <c r="E8622" s="150">
        <v>13600000</v>
      </c>
      <c r="F8622" s="150" t="s">
        <v>24581</v>
      </c>
    </row>
    <row r="8623" spans="1:6" x14ac:dyDescent="0.15">
      <c r="A8623" s="150" t="s">
        <v>10219</v>
      </c>
      <c r="B8623" s="150" t="s">
        <v>35359</v>
      </c>
      <c r="C8623" s="150" t="s">
        <v>20128</v>
      </c>
      <c r="D8623" s="150">
        <v>277700</v>
      </c>
      <c r="E8623" s="150">
        <v>281300</v>
      </c>
      <c r="F8623" s="150" t="s">
        <v>22067</v>
      </c>
    </row>
    <row r="8624" spans="1:6" x14ac:dyDescent="0.15">
      <c r="A8624" s="150" t="s">
        <v>10220</v>
      </c>
      <c r="B8624" s="150" t="s">
        <v>35360</v>
      </c>
      <c r="C8624" s="150" t="s">
        <v>12611</v>
      </c>
      <c r="D8624" s="150">
        <v>0</v>
      </c>
      <c r="E8624" s="150">
        <v>0</v>
      </c>
      <c r="F8624" s="150" t="s">
        <v>18774</v>
      </c>
    </row>
    <row r="8625" spans="1:6" x14ac:dyDescent="0.15">
      <c r="A8625" s="150" t="s">
        <v>10221</v>
      </c>
      <c r="B8625" s="150" t="s">
        <v>35361</v>
      </c>
      <c r="F8625" s="150" t="s">
        <v>503</v>
      </c>
    </row>
    <row r="8626" spans="1:6" x14ac:dyDescent="0.15">
      <c r="A8626" s="150" t="s">
        <v>10222</v>
      </c>
      <c r="B8626" s="150" t="s">
        <v>35362</v>
      </c>
      <c r="C8626" s="150" t="s">
        <v>20129</v>
      </c>
      <c r="D8626" s="150">
        <v>19826717</v>
      </c>
      <c r="E8626" s="150">
        <v>23490480</v>
      </c>
      <c r="F8626" s="150" t="s">
        <v>35363</v>
      </c>
    </row>
    <row r="8627" spans="1:6" x14ac:dyDescent="0.15">
      <c r="A8627" s="150" t="s">
        <v>10223</v>
      </c>
      <c r="B8627" s="150" t="s">
        <v>35364</v>
      </c>
      <c r="C8627" s="150" t="s">
        <v>20131</v>
      </c>
      <c r="D8627" s="150">
        <v>1155066578</v>
      </c>
      <c r="E8627" s="150">
        <v>1179100000</v>
      </c>
      <c r="F8627" s="150" t="s">
        <v>22082</v>
      </c>
    </row>
    <row r="8628" spans="1:6" x14ac:dyDescent="0.15">
      <c r="A8628" s="150" t="s">
        <v>10224</v>
      </c>
      <c r="B8628" s="150" t="s">
        <v>35365</v>
      </c>
      <c r="C8628" s="150" t="s">
        <v>20132</v>
      </c>
      <c r="D8628" s="150">
        <v>51125800</v>
      </c>
      <c r="E8628" s="150">
        <v>115000000</v>
      </c>
      <c r="F8628" s="150" t="s">
        <v>24581</v>
      </c>
    </row>
    <row r="8629" spans="1:6" x14ac:dyDescent="0.15">
      <c r="A8629" s="150" t="s">
        <v>10225</v>
      </c>
      <c r="B8629" s="150" t="s">
        <v>35366</v>
      </c>
      <c r="C8629" s="150" t="s">
        <v>20133</v>
      </c>
      <c r="D8629" s="150">
        <v>4141102</v>
      </c>
      <c r="E8629" s="150">
        <v>5672850</v>
      </c>
      <c r="F8629" s="150" t="s">
        <v>22051</v>
      </c>
    </row>
    <row r="8630" spans="1:6" x14ac:dyDescent="0.15">
      <c r="A8630" s="150" t="s">
        <v>10226</v>
      </c>
      <c r="B8630" s="150" t="s">
        <v>35367</v>
      </c>
      <c r="C8630" s="150" t="s">
        <v>20134</v>
      </c>
      <c r="D8630" s="150">
        <v>52000</v>
      </c>
      <c r="E8630" s="150">
        <v>30300</v>
      </c>
      <c r="F8630" s="150" t="s">
        <v>24529</v>
      </c>
    </row>
    <row r="8631" spans="1:6" x14ac:dyDescent="0.15">
      <c r="A8631" s="150" t="s">
        <v>10227</v>
      </c>
      <c r="B8631" s="150" t="s">
        <v>35368</v>
      </c>
      <c r="C8631" s="150" t="s">
        <v>13787</v>
      </c>
      <c r="D8631" s="150">
        <v>1300</v>
      </c>
      <c r="E8631" s="150">
        <v>1500</v>
      </c>
      <c r="F8631" s="150" t="s">
        <v>22136</v>
      </c>
    </row>
    <row r="8632" spans="1:6" x14ac:dyDescent="0.15">
      <c r="A8632" s="150" t="s">
        <v>10228</v>
      </c>
      <c r="B8632" s="150" t="s">
        <v>35369</v>
      </c>
      <c r="C8632" s="150" t="s">
        <v>20135</v>
      </c>
      <c r="D8632" s="150">
        <v>0</v>
      </c>
      <c r="E8632" s="150">
        <v>0</v>
      </c>
      <c r="F8632" s="150" t="s">
        <v>31222</v>
      </c>
    </row>
    <row r="8633" spans="1:6" x14ac:dyDescent="0.15">
      <c r="A8633" s="150" t="s">
        <v>10229</v>
      </c>
      <c r="B8633" s="150" t="s">
        <v>35370</v>
      </c>
      <c r="C8633" s="150" t="s">
        <v>20136</v>
      </c>
      <c r="D8633" s="150">
        <v>1741850.4</v>
      </c>
      <c r="E8633" s="150">
        <v>2952658.5</v>
      </c>
      <c r="F8633" s="150" t="s">
        <v>22069</v>
      </c>
    </row>
    <row r="8634" spans="1:6" x14ac:dyDescent="0.15">
      <c r="A8634" s="150" t="s">
        <v>10230</v>
      </c>
      <c r="B8634" s="150" t="s">
        <v>35371</v>
      </c>
      <c r="C8634" s="150" t="s">
        <v>12150</v>
      </c>
      <c r="D8634" s="150">
        <v>504286.3</v>
      </c>
      <c r="E8634" s="150">
        <v>518460</v>
      </c>
      <c r="F8634" s="150" t="s">
        <v>27234</v>
      </c>
    </row>
    <row r="8635" spans="1:6" x14ac:dyDescent="0.15">
      <c r="A8635" s="150" t="s">
        <v>10231</v>
      </c>
      <c r="B8635" s="150" t="s">
        <v>35372</v>
      </c>
      <c r="C8635" s="150" t="s">
        <v>20050</v>
      </c>
      <c r="D8635" s="150">
        <v>0</v>
      </c>
      <c r="E8635" s="150">
        <v>0</v>
      </c>
      <c r="F8635" s="150" t="s">
        <v>24605</v>
      </c>
    </row>
    <row r="8636" spans="1:6" x14ac:dyDescent="0.15">
      <c r="A8636" s="150" t="s">
        <v>10232</v>
      </c>
      <c r="B8636" s="150" t="s">
        <v>35373</v>
      </c>
      <c r="F8636" s="150" t="s">
        <v>503</v>
      </c>
    </row>
    <row r="8637" spans="1:6" x14ac:dyDescent="0.15">
      <c r="A8637" s="150" t="s">
        <v>10233</v>
      </c>
      <c r="B8637" s="150" t="s">
        <v>35374</v>
      </c>
      <c r="F8637" s="150" t="s">
        <v>503</v>
      </c>
    </row>
    <row r="8638" spans="1:6" x14ac:dyDescent="0.15">
      <c r="A8638" s="150" t="s">
        <v>10234</v>
      </c>
      <c r="B8638" s="150" t="s">
        <v>35375</v>
      </c>
      <c r="C8638" s="150" t="s">
        <v>20137</v>
      </c>
      <c r="D8638" s="150">
        <v>1784839.27</v>
      </c>
      <c r="E8638" s="150">
        <v>1823363.82</v>
      </c>
      <c r="F8638" s="150" t="s">
        <v>22115</v>
      </c>
    </row>
    <row r="8639" spans="1:6" x14ac:dyDescent="0.15">
      <c r="A8639" s="150" t="s">
        <v>10235</v>
      </c>
      <c r="B8639" s="150" t="s">
        <v>35376</v>
      </c>
      <c r="C8639" s="150" t="s">
        <v>20138</v>
      </c>
      <c r="D8639" s="150">
        <v>90131.199999999997</v>
      </c>
      <c r="E8639" s="150">
        <v>104000</v>
      </c>
      <c r="F8639" s="150" t="s">
        <v>22078</v>
      </c>
    </row>
    <row r="8640" spans="1:6" x14ac:dyDescent="0.15">
      <c r="A8640" s="150" t="s">
        <v>10236</v>
      </c>
      <c r="B8640" s="150" t="s">
        <v>35377</v>
      </c>
      <c r="C8640" s="150" t="s">
        <v>20139</v>
      </c>
      <c r="D8640" s="150">
        <v>0</v>
      </c>
      <c r="E8640" s="150">
        <v>0</v>
      </c>
      <c r="F8640" s="150" t="s">
        <v>28090</v>
      </c>
    </row>
    <row r="8641" spans="1:6" x14ac:dyDescent="0.15">
      <c r="A8641" s="150" t="s">
        <v>10237</v>
      </c>
      <c r="B8641" s="150" t="s">
        <v>35378</v>
      </c>
      <c r="C8641" s="150" t="s">
        <v>20140</v>
      </c>
      <c r="D8641" s="150">
        <v>0</v>
      </c>
      <c r="E8641" s="150">
        <v>0</v>
      </c>
      <c r="F8641" s="150" t="s">
        <v>34534</v>
      </c>
    </row>
    <row r="8642" spans="1:6" x14ac:dyDescent="0.15">
      <c r="A8642" s="150" t="s">
        <v>10238</v>
      </c>
      <c r="B8642" s="150" t="s">
        <v>35379</v>
      </c>
      <c r="C8642" s="150" t="s">
        <v>20141</v>
      </c>
      <c r="D8642" s="150">
        <v>140062258</v>
      </c>
      <c r="E8642" s="150">
        <v>158030769</v>
      </c>
      <c r="F8642" s="150" t="s">
        <v>22171</v>
      </c>
    </row>
    <row r="8643" spans="1:6" x14ac:dyDescent="0.15">
      <c r="A8643" s="150" t="s">
        <v>10239</v>
      </c>
      <c r="B8643" s="150" t="s">
        <v>35380</v>
      </c>
      <c r="C8643" s="150" t="s">
        <v>20142</v>
      </c>
      <c r="D8643" s="150">
        <v>48176000</v>
      </c>
      <c r="E8643" s="150">
        <v>48176000</v>
      </c>
      <c r="F8643" s="150" t="s">
        <v>22082</v>
      </c>
    </row>
    <row r="8644" spans="1:6" x14ac:dyDescent="0.15">
      <c r="A8644" s="150" t="s">
        <v>10240</v>
      </c>
      <c r="B8644" s="150" t="s">
        <v>35381</v>
      </c>
      <c r="C8644" s="150" t="s">
        <v>20143</v>
      </c>
      <c r="D8644" s="150">
        <v>1645200</v>
      </c>
      <c r="E8644" s="150">
        <v>2786300</v>
      </c>
      <c r="F8644" s="150" t="s">
        <v>22135</v>
      </c>
    </row>
    <row r="8645" spans="1:6" x14ac:dyDescent="0.15">
      <c r="A8645" s="150" t="s">
        <v>10241</v>
      </c>
      <c r="B8645" s="150" t="s">
        <v>35382</v>
      </c>
      <c r="C8645" s="150" t="s">
        <v>20144</v>
      </c>
      <c r="D8645" s="150">
        <v>4130236</v>
      </c>
      <c r="E8645" s="150">
        <v>5615450</v>
      </c>
      <c r="F8645" s="150" t="s">
        <v>22060</v>
      </c>
    </row>
    <row r="8646" spans="1:6" x14ac:dyDescent="0.15">
      <c r="A8646" s="150" t="s">
        <v>10242</v>
      </c>
      <c r="B8646" s="150" t="s">
        <v>35383</v>
      </c>
      <c r="C8646" s="150" t="s">
        <v>20145</v>
      </c>
      <c r="D8646" s="150">
        <v>448600</v>
      </c>
      <c r="E8646" s="150">
        <v>771220</v>
      </c>
      <c r="F8646" s="150" t="s">
        <v>22060</v>
      </c>
    </row>
    <row r="8647" spans="1:6" x14ac:dyDescent="0.15">
      <c r="A8647" s="150" t="s">
        <v>10243</v>
      </c>
      <c r="B8647" s="150" t="s">
        <v>35384</v>
      </c>
      <c r="C8647" s="150" t="s">
        <v>20146</v>
      </c>
      <c r="D8647" s="150">
        <v>718527</v>
      </c>
      <c r="E8647" s="150">
        <v>653347</v>
      </c>
      <c r="F8647" s="150" t="s">
        <v>35385</v>
      </c>
    </row>
    <row r="8648" spans="1:6" x14ac:dyDescent="0.15">
      <c r="A8648" s="150" t="s">
        <v>10244</v>
      </c>
      <c r="B8648" s="150" t="s">
        <v>35386</v>
      </c>
      <c r="C8648" s="150" t="s">
        <v>20147</v>
      </c>
      <c r="D8648" s="150">
        <v>219563.2</v>
      </c>
      <c r="E8648" s="150">
        <v>350977.62</v>
      </c>
      <c r="F8648" s="150" t="s">
        <v>22060</v>
      </c>
    </row>
    <row r="8649" spans="1:6" x14ac:dyDescent="0.15">
      <c r="A8649" s="150" t="s">
        <v>10245</v>
      </c>
      <c r="B8649" s="150" t="s">
        <v>35387</v>
      </c>
      <c r="C8649" s="150" t="s">
        <v>20148</v>
      </c>
      <c r="D8649" s="150">
        <v>671664000</v>
      </c>
      <c r="E8649" s="150">
        <v>725040000</v>
      </c>
      <c r="F8649" s="150" t="s">
        <v>35388</v>
      </c>
    </row>
    <row r="8650" spans="1:6" x14ac:dyDescent="0.15">
      <c r="A8650" s="150" t="s">
        <v>10246</v>
      </c>
      <c r="B8650" s="150" t="s">
        <v>35389</v>
      </c>
      <c r="C8650" s="150" t="s">
        <v>20149</v>
      </c>
      <c r="D8650" s="150">
        <v>4229000</v>
      </c>
      <c r="E8650" s="150">
        <v>4059000</v>
      </c>
      <c r="F8650" s="150" t="s">
        <v>22093</v>
      </c>
    </row>
    <row r="8651" spans="1:6" x14ac:dyDescent="0.15">
      <c r="A8651" s="150" t="s">
        <v>10247</v>
      </c>
      <c r="B8651" s="150" t="s">
        <v>35390</v>
      </c>
      <c r="C8651" s="150" t="s">
        <v>19442</v>
      </c>
      <c r="D8651" s="150">
        <v>426667</v>
      </c>
      <c r="E8651" s="150">
        <v>12530892</v>
      </c>
      <c r="F8651" s="150" t="s">
        <v>27586</v>
      </c>
    </row>
    <row r="8652" spans="1:6" x14ac:dyDescent="0.15">
      <c r="A8652" s="150" t="s">
        <v>10248</v>
      </c>
      <c r="B8652" s="150" t="s">
        <v>35391</v>
      </c>
      <c r="C8652" s="150" t="s">
        <v>12357</v>
      </c>
      <c r="D8652" s="150">
        <v>0</v>
      </c>
      <c r="E8652" s="150">
        <v>0</v>
      </c>
      <c r="F8652" s="150" t="s">
        <v>24605</v>
      </c>
    </row>
    <row r="8653" spans="1:6" x14ac:dyDescent="0.15">
      <c r="A8653" s="150" t="s">
        <v>10249</v>
      </c>
      <c r="B8653" s="150" t="s">
        <v>35392</v>
      </c>
      <c r="C8653" s="150" t="s">
        <v>20150</v>
      </c>
      <c r="D8653" s="150">
        <v>3510400</v>
      </c>
      <c r="E8653" s="150">
        <v>3510400</v>
      </c>
      <c r="F8653" s="150" t="s">
        <v>22067</v>
      </c>
    </row>
    <row r="8654" spans="1:6" x14ac:dyDescent="0.15">
      <c r="A8654" s="150" t="s">
        <v>10250</v>
      </c>
      <c r="B8654" s="150" t="s">
        <v>35393</v>
      </c>
      <c r="C8654" s="150" t="s">
        <v>20151</v>
      </c>
      <c r="D8654" s="150">
        <v>0</v>
      </c>
      <c r="E8654" s="150">
        <v>0</v>
      </c>
      <c r="F8654" s="150" t="s">
        <v>22098</v>
      </c>
    </row>
    <row r="8655" spans="1:6" x14ac:dyDescent="0.15">
      <c r="A8655" s="150" t="s">
        <v>10251</v>
      </c>
      <c r="B8655" s="150" t="s">
        <v>35394</v>
      </c>
      <c r="C8655" s="150" t="s">
        <v>20152</v>
      </c>
      <c r="D8655" s="150">
        <v>1072800</v>
      </c>
      <c r="E8655" s="150">
        <v>1072800</v>
      </c>
      <c r="F8655" s="150" t="s">
        <v>22078</v>
      </c>
    </row>
    <row r="8656" spans="1:6" x14ac:dyDescent="0.15">
      <c r="A8656" s="150" t="s">
        <v>10252</v>
      </c>
      <c r="B8656" s="150" t="s">
        <v>35395</v>
      </c>
      <c r="C8656" s="150" t="s">
        <v>20153</v>
      </c>
      <c r="D8656" s="150">
        <v>3840</v>
      </c>
      <c r="E8656" s="150">
        <v>4104</v>
      </c>
      <c r="F8656" s="150" t="s">
        <v>22088</v>
      </c>
    </row>
    <row r="8657" spans="1:6" x14ac:dyDescent="0.15">
      <c r="A8657" s="150" t="s">
        <v>10253</v>
      </c>
      <c r="B8657" s="150" t="s">
        <v>35396</v>
      </c>
      <c r="C8657" s="150" t="s">
        <v>20154</v>
      </c>
      <c r="D8657" s="150">
        <v>8988258</v>
      </c>
      <c r="E8657" s="150">
        <v>17351730</v>
      </c>
      <c r="F8657" s="150" t="s">
        <v>35397</v>
      </c>
    </row>
    <row r="8658" spans="1:6" x14ac:dyDescent="0.15">
      <c r="A8658" s="150" t="s">
        <v>10254</v>
      </c>
      <c r="B8658" s="150" t="s">
        <v>35398</v>
      </c>
      <c r="C8658" s="150" t="s">
        <v>12357</v>
      </c>
      <c r="D8658" s="150">
        <v>0</v>
      </c>
      <c r="E8658" s="150">
        <v>0</v>
      </c>
      <c r="F8658" s="150" t="s">
        <v>28030</v>
      </c>
    </row>
    <row r="8659" spans="1:6" x14ac:dyDescent="0.15">
      <c r="A8659" s="150" t="s">
        <v>10255</v>
      </c>
      <c r="B8659" s="150" t="s">
        <v>35399</v>
      </c>
      <c r="C8659" s="150" t="s">
        <v>14027</v>
      </c>
      <c r="D8659" s="150">
        <v>575739</v>
      </c>
      <c r="E8659" s="150">
        <v>732333</v>
      </c>
      <c r="F8659" s="150" t="s">
        <v>35400</v>
      </c>
    </row>
    <row r="8660" spans="1:6" x14ac:dyDescent="0.15">
      <c r="A8660" s="150" t="s">
        <v>10256</v>
      </c>
      <c r="B8660" s="150" t="s">
        <v>35401</v>
      </c>
      <c r="C8660" s="150" t="s">
        <v>20155</v>
      </c>
      <c r="D8660" s="150">
        <v>8548800</v>
      </c>
      <c r="E8660" s="150">
        <v>11120000</v>
      </c>
      <c r="F8660" s="150" t="s">
        <v>18774</v>
      </c>
    </row>
    <row r="8661" spans="1:6" x14ac:dyDescent="0.15">
      <c r="A8661" s="150" t="s">
        <v>10257</v>
      </c>
      <c r="B8661" s="150" t="s">
        <v>35402</v>
      </c>
      <c r="C8661" s="150" t="s">
        <v>20156</v>
      </c>
      <c r="D8661" s="150">
        <v>350000000</v>
      </c>
      <c r="E8661" s="150">
        <v>520000000</v>
      </c>
      <c r="F8661" s="150" t="s">
        <v>35403</v>
      </c>
    </row>
    <row r="8662" spans="1:6" x14ac:dyDescent="0.15">
      <c r="A8662" s="150" t="s">
        <v>10258</v>
      </c>
      <c r="B8662" s="150" t="s">
        <v>35404</v>
      </c>
      <c r="C8662" s="150" t="s">
        <v>20157</v>
      </c>
      <c r="D8662" s="150">
        <v>1351210</v>
      </c>
      <c r="E8662" s="150">
        <v>1568455</v>
      </c>
      <c r="F8662" s="150" t="s">
        <v>18774</v>
      </c>
    </row>
    <row r="8663" spans="1:6" x14ac:dyDescent="0.15">
      <c r="A8663" s="150" t="s">
        <v>10259</v>
      </c>
      <c r="B8663" s="150" t="s">
        <v>35405</v>
      </c>
      <c r="C8663" s="150" t="s">
        <v>20158</v>
      </c>
      <c r="D8663" s="150">
        <v>0</v>
      </c>
      <c r="E8663" s="150">
        <v>0</v>
      </c>
      <c r="F8663" s="150" t="s">
        <v>29983</v>
      </c>
    </row>
    <row r="8664" spans="1:6" x14ac:dyDescent="0.15">
      <c r="A8664" s="150" t="s">
        <v>10260</v>
      </c>
      <c r="B8664" s="150" t="s">
        <v>35406</v>
      </c>
      <c r="C8664" s="150" t="s">
        <v>20159</v>
      </c>
      <c r="D8664" s="150">
        <v>1447480</v>
      </c>
      <c r="E8664" s="150">
        <v>1869259</v>
      </c>
      <c r="F8664" s="150" t="s">
        <v>22067</v>
      </c>
    </row>
    <row r="8665" spans="1:6" x14ac:dyDescent="0.15">
      <c r="A8665" s="150" t="s">
        <v>10261</v>
      </c>
      <c r="B8665" s="150" t="s">
        <v>35407</v>
      </c>
      <c r="C8665" s="150" t="s">
        <v>14714</v>
      </c>
      <c r="D8665" s="150">
        <v>1232595.8</v>
      </c>
      <c r="E8665" s="150">
        <v>1499864.4</v>
      </c>
      <c r="F8665" s="150" t="s">
        <v>35408</v>
      </c>
    </row>
    <row r="8666" spans="1:6" x14ac:dyDescent="0.15">
      <c r="A8666" s="150" t="s">
        <v>10262</v>
      </c>
      <c r="B8666" s="150" t="s">
        <v>35409</v>
      </c>
      <c r="C8666" s="150" t="s">
        <v>20160</v>
      </c>
      <c r="D8666" s="150">
        <v>14775000</v>
      </c>
      <c r="E8666" s="150">
        <v>0</v>
      </c>
      <c r="F8666" s="150" t="s">
        <v>35410</v>
      </c>
    </row>
    <row r="8667" spans="1:6" x14ac:dyDescent="0.15">
      <c r="A8667" s="150" t="s">
        <v>10263</v>
      </c>
      <c r="B8667" s="150" t="s">
        <v>35411</v>
      </c>
      <c r="C8667" s="150" t="s">
        <v>16953</v>
      </c>
      <c r="D8667" s="150">
        <v>13990</v>
      </c>
      <c r="E8667" s="150">
        <v>5700</v>
      </c>
      <c r="F8667" s="150" t="s">
        <v>24529</v>
      </c>
    </row>
    <row r="8668" spans="1:6" x14ac:dyDescent="0.15">
      <c r="A8668" s="150" t="s">
        <v>10264</v>
      </c>
      <c r="B8668" s="150" t="s">
        <v>35412</v>
      </c>
      <c r="C8668" s="150" t="s">
        <v>20050</v>
      </c>
      <c r="D8668" s="150">
        <v>0</v>
      </c>
      <c r="E8668" s="150">
        <v>0</v>
      </c>
      <c r="F8668" s="150" t="s">
        <v>24605</v>
      </c>
    </row>
    <row r="8669" spans="1:6" x14ac:dyDescent="0.15">
      <c r="A8669" s="150" t="s">
        <v>10265</v>
      </c>
      <c r="B8669" s="150" t="s">
        <v>35413</v>
      </c>
      <c r="C8669" s="150" t="s">
        <v>20161</v>
      </c>
      <c r="D8669" s="150">
        <v>1985000</v>
      </c>
      <c r="E8669" s="150">
        <v>1622500</v>
      </c>
      <c r="F8669" s="150" t="s">
        <v>22060</v>
      </c>
    </row>
    <row r="8670" spans="1:6" x14ac:dyDescent="0.15">
      <c r="A8670" s="150" t="s">
        <v>10266</v>
      </c>
      <c r="B8670" s="150" t="s">
        <v>35414</v>
      </c>
      <c r="C8670" s="150" t="s">
        <v>20162</v>
      </c>
      <c r="D8670" s="150">
        <v>954400</v>
      </c>
      <c r="E8670" s="150">
        <v>827700</v>
      </c>
      <c r="F8670" s="150" t="s">
        <v>22110</v>
      </c>
    </row>
    <row r="8671" spans="1:6" x14ac:dyDescent="0.15">
      <c r="A8671" s="150" t="s">
        <v>10267</v>
      </c>
      <c r="B8671" s="150" t="s">
        <v>35415</v>
      </c>
      <c r="C8671" s="150" t="s">
        <v>20163</v>
      </c>
      <c r="D8671" s="150">
        <v>750000</v>
      </c>
      <c r="E8671" s="150">
        <v>1460000</v>
      </c>
      <c r="F8671" s="150" t="s">
        <v>22098</v>
      </c>
    </row>
    <row r="8672" spans="1:6" x14ac:dyDescent="0.15">
      <c r="A8672" s="150" t="s">
        <v>10268</v>
      </c>
      <c r="B8672" s="150" t="s">
        <v>35416</v>
      </c>
      <c r="C8672" s="150" t="s">
        <v>20164</v>
      </c>
      <c r="D8672" s="150">
        <v>130050</v>
      </c>
      <c r="E8672" s="150">
        <v>144800</v>
      </c>
      <c r="F8672" s="150" t="s">
        <v>22078</v>
      </c>
    </row>
    <row r="8673" spans="1:6" x14ac:dyDescent="0.15">
      <c r="A8673" s="150" t="s">
        <v>10269</v>
      </c>
      <c r="B8673" s="150" t="s">
        <v>35417</v>
      </c>
      <c r="C8673" s="150" t="s">
        <v>20166</v>
      </c>
      <c r="D8673" s="150">
        <v>246000</v>
      </c>
      <c r="E8673" s="150">
        <v>170000</v>
      </c>
      <c r="F8673" s="150" t="s">
        <v>18774</v>
      </c>
    </row>
    <row r="8674" spans="1:6" x14ac:dyDescent="0.15">
      <c r="A8674" s="150" t="s">
        <v>10270</v>
      </c>
      <c r="B8674" s="150" t="s">
        <v>35418</v>
      </c>
      <c r="C8674" s="150" t="s">
        <v>20167</v>
      </c>
      <c r="D8674" s="150">
        <v>1861824</v>
      </c>
      <c r="E8674" s="150">
        <v>9945000</v>
      </c>
      <c r="F8674" s="150" t="s">
        <v>22060</v>
      </c>
    </row>
    <row r="8675" spans="1:6" x14ac:dyDescent="0.15">
      <c r="A8675" s="150" t="s">
        <v>10271</v>
      </c>
      <c r="B8675" s="150" t="s">
        <v>35419</v>
      </c>
      <c r="C8675" s="150" t="s">
        <v>20168</v>
      </c>
      <c r="D8675" s="150">
        <v>25002000</v>
      </c>
      <c r="E8675" s="150">
        <v>25002000</v>
      </c>
      <c r="F8675" s="150" t="s">
        <v>35420</v>
      </c>
    </row>
    <row r="8676" spans="1:6" x14ac:dyDescent="0.15">
      <c r="A8676" s="150" t="s">
        <v>10272</v>
      </c>
      <c r="B8676" s="150" t="s">
        <v>35421</v>
      </c>
      <c r="C8676" s="150" t="s">
        <v>20169</v>
      </c>
      <c r="D8676" s="150">
        <v>13709</v>
      </c>
      <c r="E8676" s="150">
        <v>0</v>
      </c>
      <c r="F8676" s="150" t="s">
        <v>24605</v>
      </c>
    </row>
    <row r="8677" spans="1:6" x14ac:dyDescent="0.15">
      <c r="A8677" s="150" t="s">
        <v>10273</v>
      </c>
      <c r="B8677" s="150" t="s">
        <v>35422</v>
      </c>
      <c r="C8677" s="150" t="s">
        <v>20170</v>
      </c>
      <c r="D8677" s="150">
        <v>11310000</v>
      </c>
      <c r="E8677" s="150">
        <v>5225000</v>
      </c>
      <c r="F8677" s="150" t="s">
        <v>22093</v>
      </c>
    </row>
    <row r="8678" spans="1:6" x14ac:dyDescent="0.15">
      <c r="A8678" s="150" t="s">
        <v>10274</v>
      </c>
      <c r="B8678" s="150" t="s">
        <v>35423</v>
      </c>
      <c r="C8678" s="150" t="s">
        <v>20171</v>
      </c>
      <c r="D8678" s="150">
        <v>214830</v>
      </c>
      <c r="E8678" s="150">
        <v>221510</v>
      </c>
      <c r="F8678" s="150" t="s">
        <v>22078</v>
      </c>
    </row>
    <row r="8679" spans="1:6" x14ac:dyDescent="0.15">
      <c r="A8679" s="150" t="s">
        <v>10275</v>
      </c>
      <c r="B8679" s="150" t="s">
        <v>35424</v>
      </c>
      <c r="C8679" s="150" t="s">
        <v>20172</v>
      </c>
      <c r="D8679" s="150">
        <v>1400</v>
      </c>
      <c r="E8679" s="150">
        <v>2200</v>
      </c>
      <c r="F8679" s="150" t="s">
        <v>22136</v>
      </c>
    </row>
    <row r="8680" spans="1:6" x14ac:dyDescent="0.15">
      <c r="A8680" s="150" t="s">
        <v>10276</v>
      </c>
      <c r="B8680" s="150" t="s">
        <v>35425</v>
      </c>
      <c r="C8680" s="150" t="s">
        <v>20173</v>
      </c>
      <c r="D8680" s="150">
        <v>160000</v>
      </c>
      <c r="E8680" s="150">
        <v>135000</v>
      </c>
      <c r="F8680" s="150" t="s">
        <v>22136</v>
      </c>
    </row>
    <row r="8681" spans="1:6" x14ac:dyDescent="0.15">
      <c r="A8681" s="150" t="s">
        <v>10277</v>
      </c>
      <c r="B8681" s="150" t="s">
        <v>35426</v>
      </c>
      <c r="C8681" s="150" t="s">
        <v>20174</v>
      </c>
      <c r="D8681" s="150">
        <v>25000000</v>
      </c>
      <c r="E8681" s="150">
        <v>10000000</v>
      </c>
      <c r="F8681" s="150" t="s">
        <v>22098</v>
      </c>
    </row>
    <row r="8682" spans="1:6" x14ac:dyDescent="0.15">
      <c r="A8682" s="150" t="s">
        <v>10278</v>
      </c>
      <c r="B8682" s="150" t="s">
        <v>35427</v>
      </c>
      <c r="F8682" s="150" t="s">
        <v>503</v>
      </c>
    </row>
    <row r="8683" spans="1:6" x14ac:dyDescent="0.15">
      <c r="A8683" s="150" t="s">
        <v>10279</v>
      </c>
      <c r="B8683" s="150" t="s">
        <v>35428</v>
      </c>
      <c r="C8683" s="150" t="s">
        <v>20175</v>
      </c>
      <c r="D8683" s="150">
        <v>1839944</v>
      </c>
      <c r="E8683" s="150">
        <v>2200405.04</v>
      </c>
      <c r="F8683" s="150" t="s">
        <v>22110</v>
      </c>
    </row>
    <row r="8684" spans="1:6" x14ac:dyDescent="0.15">
      <c r="A8684" s="150" t="s">
        <v>10280</v>
      </c>
      <c r="B8684" s="150" t="s">
        <v>35429</v>
      </c>
      <c r="C8684" s="150" t="s">
        <v>20176</v>
      </c>
      <c r="D8684" s="150">
        <v>1899512.9</v>
      </c>
      <c r="E8684" s="150">
        <v>2231652.7999999998</v>
      </c>
      <c r="F8684" s="150" t="s">
        <v>27189</v>
      </c>
    </row>
    <row r="8685" spans="1:6" x14ac:dyDescent="0.15">
      <c r="A8685" s="150" t="s">
        <v>10281</v>
      </c>
      <c r="B8685" s="150" t="s">
        <v>35430</v>
      </c>
      <c r="C8685" s="150" t="s">
        <v>20177</v>
      </c>
      <c r="D8685" s="150">
        <v>570000</v>
      </c>
      <c r="E8685" s="150">
        <v>630000</v>
      </c>
      <c r="F8685" s="150" t="s">
        <v>22052</v>
      </c>
    </row>
    <row r="8686" spans="1:6" x14ac:dyDescent="0.15">
      <c r="A8686" s="150" t="s">
        <v>10282</v>
      </c>
      <c r="B8686" s="150" t="s">
        <v>35431</v>
      </c>
      <c r="C8686" s="150" t="s">
        <v>20178</v>
      </c>
      <c r="D8686" s="150">
        <v>5712000</v>
      </c>
      <c r="E8686" s="150">
        <v>11365700</v>
      </c>
      <c r="F8686" s="150" t="s">
        <v>22067</v>
      </c>
    </row>
    <row r="8687" spans="1:6" x14ac:dyDescent="0.15">
      <c r="A8687" s="150" t="s">
        <v>10283</v>
      </c>
      <c r="B8687" s="150" t="s">
        <v>35432</v>
      </c>
      <c r="C8687" s="150" t="s">
        <v>12423</v>
      </c>
      <c r="D8687" s="150">
        <v>4800</v>
      </c>
      <c r="E8687" s="150">
        <v>3300</v>
      </c>
      <c r="F8687" s="150" t="s">
        <v>22088</v>
      </c>
    </row>
    <row r="8688" spans="1:6" x14ac:dyDescent="0.15">
      <c r="A8688" s="150" t="s">
        <v>10284</v>
      </c>
      <c r="B8688" s="150" t="s">
        <v>35433</v>
      </c>
      <c r="C8688" s="150" t="s">
        <v>20179</v>
      </c>
      <c r="D8688" s="150">
        <v>3414000</v>
      </c>
      <c r="E8688" s="150">
        <v>3516000</v>
      </c>
      <c r="F8688" s="150" t="s">
        <v>28579</v>
      </c>
    </row>
    <row r="8689" spans="1:6" x14ac:dyDescent="0.15">
      <c r="A8689" s="150" t="s">
        <v>10285</v>
      </c>
      <c r="B8689" s="150" t="s">
        <v>35434</v>
      </c>
      <c r="C8689" s="150" t="s">
        <v>20140</v>
      </c>
      <c r="D8689" s="150">
        <v>0</v>
      </c>
      <c r="E8689" s="150">
        <v>0</v>
      </c>
      <c r="F8689" s="150" t="s">
        <v>28030</v>
      </c>
    </row>
    <row r="8690" spans="1:6" x14ac:dyDescent="0.15">
      <c r="A8690" s="150" t="s">
        <v>10286</v>
      </c>
      <c r="B8690" s="150" t="s">
        <v>35435</v>
      </c>
      <c r="C8690" s="150" t="s">
        <v>13787</v>
      </c>
      <c r="D8690" s="150">
        <v>1950000</v>
      </c>
      <c r="E8690" s="150">
        <v>1508150</v>
      </c>
      <c r="F8690" s="150" t="s">
        <v>22053</v>
      </c>
    </row>
    <row r="8691" spans="1:6" x14ac:dyDescent="0.15">
      <c r="A8691" s="150" t="s">
        <v>10287</v>
      </c>
      <c r="B8691" s="150" t="s">
        <v>35436</v>
      </c>
      <c r="C8691" s="150" t="s">
        <v>20180</v>
      </c>
      <c r="D8691" s="150">
        <v>4501000</v>
      </c>
      <c r="E8691" s="150">
        <v>4800000</v>
      </c>
      <c r="F8691" s="150" t="s">
        <v>35437</v>
      </c>
    </row>
    <row r="8692" spans="1:6" x14ac:dyDescent="0.15">
      <c r="A8692" s="150" t="s">
        <v>10288</v>
      </c>
      <c r="B8692" s="150" t="s">
        <v>35438</v>
      </c>
      <c r="C8692" s="150" t="s">
        <v>2898</v>
      </c>
      <c r="D8692" s="150">
        <v>4688</v>
      </c>
      <c r="E8692" s="150">
        <v>5112</v>
      </c>
      <c r="F8692" s="150" t="s">
        <v>22088</v>
      </c>
    </row>
    <row r="8693" spans="1:6" x14ac:dyDescent="0.15">
      <c r="A8693" s="150" t="s">
        <v>10289</v>
      </c>
      <c r="B8693" s="150" t="s">
        <v>35439</v>
      </c>
      <c r="C8693" s="150" t="s">
        <v>385</v>
      </c>
      <c r="D8693" s="150">
        <v>3027500</v>
      </c>
      <c r="E8693" s="150">
        <v>3890800</v>
      </c>
      <c r="F8693" s="150" t="s">
        <v>18774</v>
      </c>
    </row>
    <row r="8694" spans="1:6" x14ac:dyDescent="0.15">
      <c r="A8694" s="150" t="s">
        <v>10290</v>
      </c>
      <c r="B8694" s="150" t="s">
        <v>35440</v>
      </c>
      <c r="C8694" s="150" t="s">
        <v>20182</v>
      </c>
      <c r="D8694" s="150">
        <v>8740000</v>
      </c>
      <c r="E8694" s="150">
        <v>8930000</v>
      </c>
      <c r="F8694" s="150" t="s">
        <v>33380</v>
      </c>
    </row>
    <row r="8695" spans="1:6" x14ac:dyDescent="0.15">
      <c r="A8695" s="150" t="s">
        <v>10291</v>
      </c>
      <c r="B8695" s="150" t="s">
        <v>35441</v>
      </c>
      <c r="C8695" s="150" t="s">
        <v>12357</v>
      </c>
      <c r="D8695" s="150">
        <v>0</v>
      </c>
      <c r="E8695" s="150">
        <v>0</v>
      </c>
      <c r="F8695" s="150" t="s">
        <v>27419</v>
      </c>
    </row>
    <row r="8696" spans="1:6" x14ac:dyDescent="0.15">
      <c r="A8696" s="150" t="s">
        <v>10292</v>
      </c>
      <c r="B8696" s="150" t="s">
        <v>35442</v>
      </c>
      <c r="C8696" s="150" t="s">
        <v>20183</v>
      </c>
      <c r="D8696" s="150">
        <v>319396</v>
      </c>
      <c r="E8696" s="150">
        <v>425915</v>
      </c>
      <c r="F8696" s="150" t="s">
        <v>24529</v>
      </c>
    </row>
    <row r="8697" spans="1:6" x14ac:dyDescent="0.15">
      <c r="A8697" s="150" t="s">
        <v>10293</v>
      </c>
      <c r="B8697" s="150" t="s">
        <v>35443</v>
      </c>
      <c r="C8697" s="150" t="s">
        <v>20184</v>
      </c>
      <c r="D8697" s="150">
        <v>4995076</v>
      </c>
      <c r="E8697" s="150">
        <v>4902596</v>
      </c>
      <c r="F8697" s="150" t="s">
        <v>35444</v>
      </c>
    </row>
    <row r="8698" spans="1:6" x14ac:dyDescent="0.15">
      <c r="A8698" s="150" t="s">
        <v>10294</v>
      </c>
      <c r="B8698" s="150" t="s">
        <v>35445</v>
      </c>
      <c r="C8698" s="150" t="s">
        <v>12426</v>
      </c>
      <c r="D8698" s="150">
        <v>5933000</v>
      </c>
      <c r="E8698" s="150">
        <v>4200000</v>
      </c>
      <c r="F8698" s="150" t="s">
        <v>22053</v>
      </c>
    </row>
    <row r="8699" spans="1:6" x14ac:dyDescent="0.15">
      <c r="A8699" s="150" t="s">
        <v>10295</v>
      </c>
      <c r="B8699" s="150" t="s">
        <v>35446</v>
      </c>
      <c r="C8699" s="150" t="s">
        <v>20185</v>
      </c>
      <c r="D8699" s="150">
        <v>11000</v>
      </c>
      <c r="E8699" s="150">
        <v>12500</v>
      </c>
      <c r="F8699" s="150" t="s">
        <v>22136</v>
      </c>
    </row>
    <row r="8700" spans="1:6" x14ac:dyDescent="0.15">
      <c r="A8700" s="150" t="s">
        <v>10296</v>
      </c>
      <c r="B8700" s="150" t="s">
        <v>35447</v>
      </c>
      <c r="C8700" s="150" t="s">
        <v>20050</v>
      </c>
      <c r="D8700" s="150">
        <v>0</v>
      </c>
      <c r="E8700" s="150">
        <v>0</v>
      </c>
      <c r="F8700" s="150" t="s">
        <v>29983</v>
      </c>
    </row>
    <row r="8701" spans="1:6" x14ac:dyDescent="0.15">
      <c r="A8701" s="150" t="s">
        <v>10297</v>
      </c>
      <c r="B8701" s="150" t="s">
        <v>35448</v>
      </c>
      <c r="C8701" s="150" t="s">
        <v>1940</v>
      </c>
      <c r="D8701" s="150">
        <v>1733</v>
      </c>
      <c r="E8701" s="150">
        <v>1620</v>
      </c>
      <c r="F8701" s="150" t="s">
        <v>22088</v>
      </c>
    </row>
    <row r="8702" spans="1:6" x14ac:dyDescent="0.15">
      <c r="A8702" s="150" t="s">
        <v>10298</v>
      </c>
      <c r="B8702" s="150" t="s">
        <v>35449</v>
      </c>
      <c r="C8702" s="150" t="s">
        <v>20186</v>
      </c>
      <c r="D8702" s="150">
        <v>15336384</v>
      </c>
      <c r="E8702" s="150">
        <v>552401200</v>
      </c>
      <c r="F8702" s="150" t="s">
        <v>22171</v>
      </c>
    </row>
    <row r="8703" spans="1:6" x14ac:dyDescent="0.15">
      <c r="A8703" s="150" t="s">
        <v>10299</v>
      </c>
      <c r="B8703" s="150" t="s">
        <v>35450</v>
      </c>
      <c r="C8703" s="150" t="s">
        <v>20187</v>
      </c>
      <c r="D8703" s="150">
        <v>2163026.65</v>
      </c>
      <c r="E8703" s="150">
        <v>4286054.96</v>
      </c>
      <c r="F8703" s="150" t="s">
        <v>35451</v>
      </c>
    </row>
    <row r="8704" spans="1:6" x14ac:dyDescent="0.15">
      <c r="A8704" s="150" t="s">
        <v>10300</v>
      </c>
      <c r="B8704" s="150" t="s">
        <v>35452</v>
      </c>
      <c r="C8704" s="150" t="s">
        <v>13440</v>
      </c>
      <c r="D8704" s="150">
        <v>29389</v>
      </c>
      <c r="E8704" s="150">
        <v>26826</v>
      </c>
      <c r="F8704" s="150" t="s">
        <v>22088</v>
      </c>
    </row>
    <row r="8705" spans="1:6" x14ac:dyDescent="0.15">
      <c r="A8705" s="150" t="s">
        <v>10301</v>
      </c>
      <c r="B8705" s="150" t="s">
        <v>35453</v>
      </c>
      <c r="C8705" s="150" t="s">
        <v>20188</v>
      </c>
      <c r="D8705" s="150">
        <v>2691900</v>
      </c>
      <c r="E8705" s="150">
        <v>1249400</v>
      </c>
      <c r="F8705" s="150" t="s">
        <v>22154</v>
      </c>
    </row>
    <row r="8706" spans="1:6" x14ac:dyDescent="0.15">
      <c r="A8706" s="150" t="s">
        <v>10302</v>
      </c>
      <c r="B8706" s="150" t="s">
        <v>35454</v>
      </c>
      <c r="C8706" s="150" t="s">
        <v>20189</v>
      </c>
      <c r="D8706" s="150">
        <v>15720000</v>
      </c>
      <c r="E8706" s="150">
        <v>16950000</v>
      </c>
      <c r="F8706" s="150" t="s">
        <v>24465</v>
      </c>
    </row>
    <row r="8707" spans="1:6" x14ac:dyDescent="0.15">
      <c r="A8707" s="150" t="s">
        <v>10303</v>
      </c>
      <c r="B8707" s="150" t="s">
        <v>35455</v>
      </c>
      <c r="C8707" s="150" t="s">
        <v>20190</v>
      </c>
      <c r="D8707" s="150">
        <v>9800</v>
      </c>
      <c r="E8707" s="150">
        <v>9800</v>
      </c>
      <c r="F8707" s="150" t="s">
        <v>24498</v>
      </c>
    </row>
    <row r="8708" spans="1:6" x14ac:dyDescent="0.15">
      <c r="A8708" s="150" t="s">
        <v>10304</v>
      </c>
      <c r="B8708" s="150" t="s">
        <v>35456</v>
      </c>
      <c r="C8708" s="150" t="s">
        <v>20191</v>
      </c>
      <c r="D8708" s="150">
        <v>2200000</v>
      </c>
      <c r="E8708" s="150">
        <v>3500000</v>
      </c>
      <c r="F8708" s="150" t="s">
        <v>27366</v>
      </c>
    </row>
    <row r="8709" spans="1:6" x14ac:dyDescent="0.15">
      <c r="A8709" s="150" t="s">
        <v>10305</v>
      </c>
      <c r="B8709" s="150" t="s">
        <v>35457</v>
      </c>
      <c r="C8709" s="150" t="s">
        <v>20192</v>
      </c>
      <c r="D8709" s="150">
        <v>262932</v>
      </c>
      <c r="E8709" s="150">
        <v>290874</v>
      </c>
      <c r="F8709" s="150" t="s">
        <v>22129</v>
      </c>
    </row>
    <row r="8710" spans="1:6" x14ac:dyDescent="0.15">
      <c r="A8710" s="150" t="s">
        <v>10306</v>
      </c>
      <c r="B8710" s="150" t="s">
        <v>35458</v>
      </c>
      <c r="C8710" s="150" t="s">
        <v>19865</v>
      </c>
      <c r="D8710" s="150">
        <v>50000</v>
      </c>
      <c r="E8710" s="150">
        <v>3000</v>
      </c>
      <c r="F8710" s="150" t="s">
        <v>22136</v>
      </c>
    </row>
    <row r="8711" spans="1:6" x14ac:dyDescent="0.15">
      <c r="A8711" s="150" t="s">
        <v>10307</v>
      </c>
      <c r="B8711" s="150" t="s">
        <v>35459</v>
      </c>
      <c r="C8711" s="150" t="s">
        <v>20193</v>
      </c>
      <c r="D8711" s="150">
        <v>2393</v>
      </c>
      <c r="E8711" s="150">
        <v>5700</v>
      </c>
      <c r="F8711" s="150" t="s">
        <v>24529</v>
      </c>
    </row>
    <row r="8712" spans="1:6" x14ac:dyDescent="0.15">
      <c r="A8712" s="150" t="s">
        <v>10308</v>
      </c>
      <c r="B8712" s="150" t="s">
        <v>35460</v>
      </c>
      <c r="C8712" s="150" t="s">
        <v>20194</v>
      </c>
      <c r="D8712" s="150">
        <v>1860000</v>
      </c>
      <c r="E8712" s="150">
        <v>1860000</v>
      </c>
      <c r="F8712" s="150" t="s">
        <v>22067</v>
      </c>
    </row>
    <row r="8713" spans="1:6" x14ac:dyDescent="0.15">
      <c r="A8713" s="150" t="s">
        <v>10309</v>
      </c>
      <c r="B8713" s="150" t="s">
        <v>35461</v>
      </c>
      <c r="C8713" s="150" t="s">
        <v>20195</v>
      </c>
      <c r="D8713" s="150">
        <v>376343.9</v>
      </c>
      <c r="E8713" s="150">
        <v>288074.40000000002</v>
      </c>
      <c r="F8713" s="150" t="s">
        <v>24459</v>
      </c>
    </row>
    <row r="8714" spans="1:6" x14ac:dyDescent="0.15">
      <c r="A8714" s="150" t="s">
        <v>10310</v>
      </c>
      <c r="B8714" s="150" t="s">
        <v>35462</v>
      </c>
      <c r="C8714" s="150" t="s">
        <v>20196</v>
      </c>
      <c r="D8714" s="150">
        <v>4500</v>
      </c>
      <c r="E8714" s="150">
        <v>4480</v>
      </c>
      <c r="F8714" s="150" t="s">
        <v>22088</v>
      </c>
    </row>
    <row r="8715" spans="1:6" x14ac:dyDescent="0.15">
      <c r="A8715" s="150" t="s">
        <v>10311</v>
      </c>
      <c r="B8715" s="150" t="s">
        <v>35463</v>
      </c>
      <c r="C8715" s="150" t="s">
        <v>20197</v>
      </c>
      <c r="D8715" s="150">
        <v>8634093.0800000001</v>
      </c>
      <c r="E8715" s="150">
        <v>11710057.08</v>
      </c>
      <c r="F8715" s="150" t="s">
        <v>22104</v>
      </c>
    </row>
    <row r="8716" spans="1:6" x14ac:dyDescent="0.15">
      <c r="A8716" s="150" t="s">
        <v>10312</v>
      </c>
      <c r="B8716" s="150" t="s">
        <v>35464</v>
      </c>
      <c r="C8716" s="150" t="s">
        <v>20198</v>
      </c>
      <c r="D8716" s="150">
        <v>49000</v>
      </c>
      <c r="E8716" s="150">
        <v>50000</v>
      </c>
      <c r="F8716" s="150" t="s">
        <v>22088</v>
      </c>
    </row>
    <row r="8717" spans="1:6" x14ac:dyDescent="0.15">
      <c r="A8717" s="150" t="s">
        <v>10313</v>
      </c>
      <c r="B8717" s="150" t="s">
        <v>35465</v>
      </c>
      <c r="F8717" s="150" t="s">
        <v>503</v>
      </c>
    </row>
    <row r="8718" spans="1:6" x14ac:dyDescent="0.15">
      <c r="A8718" s="150" t="s">
        <v>10314</v>
      </c>
      <c r="B8718" s="150" t="s">
        <v>35466</v>
      </c>
      <c r="C8718" s="150" t="s">
        <v>20199</v>
      </c>
      <c r="D8718" s="150">
        <v>966830</v>
      </c>
      <c r="E8718" s="150">
        <v>1374000</v>
      </c>
      <c r="F8718" s="150" t="s">
        <v>22053</v>
      </c>
    </row>
    <row r="8719" spans="1:6" x14ac:dyDescent="0.15">
      <c r="A8719" s="150" t="s">
        <v>10315</v>
      </c>
      <c r="B8719" s="150" t="s">
        <v>35467</v>
      </c>
      <c r="C8719" s="150" t="s">
        <v>20200</v>
      </c>
      <c r="D8719" s="150">
        <v>2941128.9</v>
      </c>
      <c r="E8719" s="150">
        <v>3717057.05</v>
      </c>
      <c r="F8719" s="150" t="s">
        <v>22171</v>
      </c>
    </row>
    <row r="8720" spans="1:6" x14ac:dyDescent="0.15">
      <c r="A8720" s="150" t="s">
        <v>10316</v>
      </c>
      <c r="B8720" s="150" t="s">
        <v>35468</v>
      </c>
      <c r="C8720" s="150" t="s">
        <v>2081</v>
      </c>
      <c r="D8720" s="150">
        <v>2064166</v>
      </c>
      <c r="E8720" s="150">
        <v>2589050</v>
      </c>
      <c r="F8720" s="150" t="s">
        <v>27295</v>
      </c>
    </row>
    <row r="8721" spans="1:6" x14ac:dyDescent="0.15">
      <c r="A8721" s="150" t="s">
        <v>10317</v>
      </c>
      <c r="B8721" s="150" t="s">
        <v>35469</v>
      </c>
      <c r="C8721" s="150" t="s">
        <v>20201</v>
      </c>
      <c r="D8721" s="150">
        <v>2369</v>
      </c>
      <c r="E8721" s="150">
        <v>1495</v>
      </c>
      <c r="F8721" s="150" t="s">
        <v>22088</v>
      </c>
    </row>
    <row r="8722" spans="1:6" x14ac:dyDescent="0.15">
      <c r="A8722" s="150" t="s">
        <v>10318</v>
      </c>
      <c r="B8722" s="150" t="s">
        <v>35470</v>
      </c>
      <c r="C8722" s="150" t="s">
        <v>20202</v>
      </c>
      <c r="D8722" s="150">
        <v>336700</v>
      </c>
      <c r="E8722" s="150">
        <v>418120</v>
      </c>
      <c r="F8722" s="150" t="s">
        <v>18774</v>
      </c>
    </row>
    <row r="8723" spans="1:6" x14ac:dyDescent="0.15">
      <c r="A8723" s="150" t="s">
        <v>10319</v>
      </c>
      <c r="B8723" s="150" t="s">
        <v>35471</v>
      </c>
      <c r="C8723" s="150" t="s">
        <v>20203</v>
      </c>
      <c r="D8723" s="150">
        <v>37600000</v>
      </c>
      <c r="E8723" s="150">
        <v>46900000</v>
      </c>
      <c r="F8723" s="150" t="s">
        <v>24581</v>
      </c>
    </row>
    <row r="8724" spans="1:6" x14ac:dyDescent="0.15">
      <c r="A8724" s="150" t="s">
        <v>10320</v>
      </c>
      <c r="B8724" s="150" t="s">
        <v>35472</v>
      </c>
      <c r="C8724" s="150" t="s">
        <v>12390</v>
      </c>
      <c r="D8724" s="150">
        <v>0</v>
      </c>
      <c r="E8724" s="150">
        <v>0</v>
      </c>
      <c r="F8724" s="150" t="s">
        <v>31962</v>
      </c>
    </row>
    <row r="8725" spans="1:6" x14ac:dyDescent="0.15">
      <c r="A8725" s="150" t="s">
        <v>10321</v>
      </c>
      <c r="B8725" s="150" t="s">
        <v>35473</v>
      </c>
      <c r="C8725" s="150" t="s">
        <v>20204</v>
      </c>
      <c r="D8725" s="150">
        <v>0</v>
      </c>
      <c r="E8725" s="150">
        <v>0</v>
      </c>
      <c r="F8725" s="150" t="s">
        <v>35474</v>
      </c>
    </row>
    <row r="8726" spans="1:6" x14ac:dyDescent="0.15">
      <c r="A8726" s="150" t="s">
        <v>10322</v>
      </c>
      <c r="B8726" s="150" t="s">
        <v>35475</v>
      </c>
      <c r="C8726" s="150" t="s">
        <v>20205</v>
      </c>
      <c r="D8726" s="150">
        <v>425000</v>
      </c>
      <c r="E8726" s="150">
        <v>541000</v>
      </c>
      <c r="F8726" s="150" t="s">
        <v>22110</v>
      </c>
    </row>
    <row r="8727" spans="1:6" x14ac:dyDescent="0.15">
      <c r="A8727" s="150" t="s">
        <v>10323</v>
      </c>
      <c r="B8727" s="150" t="s">
        <v>35476</v>
      </c>
      <c r="C8727" s="150" t="s">
        <v>20206</v>
      </c>
      <c r="D8727" s="150">
        <v>810000</v>
      </c>
      <c r="E8727" s="150">
        <v>750000</v>
      </c>
      <c r="F8727" s="150" t="s">
        <v>18774</v>
      </c>
    </row>
    <row r="8728" spans="1:6" x14ac:dyDescent="0.15">
      <c r="A8728" s="150" t="s">
        <v>10324</v>
      </c>
      <c r="B8728" s="150" t="s">
        <v>35477</v>
      </c>
      <c r="C8728" s="150" t="s">
        <v>20207</v>
      </c>
      <c r="D8728" s="150">
        <v>940000</v>
      </c>
      <c r="E8728" s="150">
        <v>940000</v>
      </c>
      <c r="F8728" s="150" t="s">
        <v>27558</v>
      </c>
    </row>
    <row r="8729" spans="1:6" x14ac:dyDescent="0.15">
      <c r="A8729" s="150" t="s">
        <v>10325</v>
      </c>
      <c r="B8729" s="150" t="s">
        <v>35478</v>
      </c>
      <c r="C8729" s="150" t="s">
        <v>16592</v>
      </c>
      <c r="D8729" s="150">
        <v>8547500</v>
      </c>
      <c r="E8729" s="150">
        <v>9042200</v>
      </c>
      <c r="F8729" s="150" t="s">
        <v>22067</v>
      </c>
    </row>
    <row r="8730" spans="1:6" x14ac:dyDescent="0.15">
      <c r="A8730" s="150" t="s">
        <v>10326</v>
      </c>
      <c r="B8730" s="150" t="s">
        <v>35479</v>
      </c>
      <c r="C8730" s="150" t="s">
        <v>20140</v>
      </c>
      <c r="D8730" s="150">
        <v>0</v>
      </c>
      <c r="E8730" s="150">
        <v>0</v>
      </c>
      <c r="F8730" s="150" t="s">
        <v>27419</v>
      </c>
    </row>
    <row r="8731" spans="1:6" x14ac:dyDescent="0.15">
      <c r="A8731" s="150" t="s">
        <v>10327</v>
      </c>
      <c r="B8731" s="150" t="s">
        <v>35480</v>
      </c>
      <c r="C8731" s="150" t="s">
        <v>20208</v>
      </c>
      <c r="D8731" s="150">
        <v>1520700</v>
      </c>
      <c r="E8731" s="150">
        <v>2005500</v>
      </c>
      <c r="F8731" s="150" t="s">
        <v>22052</v>
      </c>
    </row>
    <row r="8732" spans="1:6" x14ac:dyDescent="0.15">
      <c r="A8732" s="150" t="s">
        <v>10328</v>
      </c>
      <c r="B8732" s="150" t="s">
        <v>35481</v>
      </c>
      <c r="C8732" s="150" t="s">
        <v>17711</v>
      </c>
      <c r="D8732" s="150">
        <v>2615500</v>
      </c>
      <c r="E8732" s="150">
        <v>3661700</v>
      </c>
      <c r="F8732" s="150" t="s">
        <v>22100</v>
      </c>
    </row>
    <row r="8733" spans="1:6" x14ac:dyDescent="0.15">
      <c r="A8733" s="150" t="s">
        <v>10329</v>
      </c>
      <c r="B8733" s="150" t="s">
        <v>35482</v>
      </c>
      <c r="C8733" s="150" t="s">
        <v>20209</v>
      </c>
      <c r="D8733" s="150">
        <v>309330</v>
      </c>
      <c r="E8733" s="150">
        <v>454490.6</v>
      </c>
      <c r="F8733" s="150" t="s">
        <v>22078</v>
      </c>
    </row>
    <row r="8734" spans="1:6" x14ac:dyDescent="0.15">
      <c r="A8734" s="150" t="s">
        <v>10330</v>
      </c>
      <c r="B8734" s="150" t="s">
        <v>35483</v>
      </c>
      <c r="C8734" s="150" t="s">
        <v>20210</v>
      </c>
      <c r="D8734" s="150">
        <v>5613</v>
      </c>
      <c r="E8734" s="150">
        <v>5626</v>
      </c>
      <c r="F8734" s="150" t="s">
        <v>24529</v>
      </c>
    </row>
    <row r="8735" spans="1:6" x14ac:dyDescent="0.15">
      <c r="A8735" s="150" t="s">
        <v>10331</v>
      </c>
      <c r="B8735" s="150" t="s">
        <v>35484</v>
      </c>
      <c r="C8735" s="150" t="s">
        <v>20211</v>
      </c>
      <c r="D8735" s="150">
        <v>849220</v>
      </c>
      <c r="E8735" s="150">
        <v>692133</v>
      </c>
      <c r="F8735" s="150" t="s">
        <v>35485</v>
      </c>
    </row>
    <row r="8736" spans="1:6" x14ac:dyDescent="0.15">
      <c r="A8736" s="150" t="s">
        <v>10332</v>
      </c>
      <c r="B8736" s="150" t="s">
        <v>35486</v>
      </c>
      <c r="C8736" s="150" t="s">
        <v>20213</v>
      </c>
      <c r="D8736" s="150">
        <v>254400000</v>
      </c>
      <c r="E8736" s="150">
        <v>320045000</v>
      </c>
      <c r="F8736" s="150" t="s">
        <v>35487</v>
      </c>
    </row>
    <row r="8737" spans="1:6" x14ac:dyDescent="0.15">
      <c r="A8737" s="150" t="s">
        <v>10333</v>
      </c>
      <c r="B8737" s="150" t="s">
        <v>35488</v>
      </c>
      <c r="C8737" s="150" t="s">
        <v>20215</v>
      </c>
      <c r="D8737" s="150">
        <v>728180</v>
      </c>
      <c r="E8737" s="150">
        <v>798780</v>
      </c>
      <c r="F8737" s="150" t="s">
        <v>28280</v>
      </c>
    </row>
    <row r="8738" spans="1:6" x14ac:dyDescent="0.15">
      <c r="A8738" s="150" t="s">
        <v>10334</v>
      </c>
      <c r="B8738" s="150" t="s">
        <v>35489</v>
      </c>
      <c r="C8738" s="150" t="s">
        <v>20216</v>
      </c>
      <c r="D8738" s="150">
        <v>5297363</v>
      </c>
      <c r="E8738" s="150">
        <v>4965955.5</v>
      </c>
      <c r="F8738" s="150" t="s">
        <v>24556</v>
      </c>
    </row>
    <row r="8739" spans="1:6" x14ac:dyDescent="0.15">
      <c r="A8739" s="150" t="s">
        <v>10335</v>
      </c>
      <c r="B8739" s="150" t="s">
        <v>35490</v>
      </c>
      <c r="C8739" s="150" t="s">
        <v>20217</v>
      </c>
      <c r="D8739" s="150">
        <v>13096000</v>
      </c>
      <c r="E8739" s="150">
        <v>15124500</v>
      </c>
      <c r="F8739" s="150" t="s">
        <v>22082</v>
      </c>
    </row>
    <row r="8740" spans="1:6" x14ac:dyDescent="0.15">
      <c r="A8740" s="150" t="s">
        <v>10336</v>
      </c>
      <c r="B8740" s="150" t="s">
        <v>35491</v>
      </c>
      <c r="C8740" s="150" t="s">
        <v>20218</v>
      </c>
      <c r="D8740" s="150">
        <v>3850000</v>
      </c>
      <c r="E8740" s="150">
        <v>5550000</v>
      </c>
      <c r="F8740" s="150" t="s">
        <v>22116</v>
      </c>
    </row>
    <row r="8741" spans="1:6" x14ac:dyDescent="0.15">
      <c r="A8741" s="150" t="s">
        <v>10337</v>
      </c>
      <c r="B8741" s="150" t="s">
        <v>35492</v>
      </c>
      <c r="C8741" s="150" t="s">
        <v>20219</v>
      </c>
      <c r="D8741" s="150">
        <v>83075328</v>
      </c>
      <c r="E8741" s="150">
        <v>196706872</v>
      </c>
      <c r="F8741" s="150" t="s">
        <v>27921</v>
      </c>
    </row>
    <row r="8742" spans="1:6" x14ac:dyDescent="0.15">
      <c r="A8742" s="150" t="s">
        <v>10338</v>
      </c>
      <c r="B8742" s="150" t="s">
        <v>35493</v>
      </c>
      <c r="C8742" s="150" t="s">
        <v>20220</v>
      </c>
      <c r="D8742" s="150">
        <v>255500</v>
      </c>
      <c r="E8742" s="150">
        <v>620000</v>
      </c>
      <c r="F8742" s="150" t="s">
        <v>35494</v>
      </c>
    </row>
    <row r="8743" spans="1:6" x14ac:dyDescent="0.15">
      <c r="A8743" s="150" t="s">
        <v>10339</v>
      </c>
      <c r="B8743" s="150" t="s">
        <v>35495</v>
      </c>
      <c r="C8743" s="150" t="s">
        <v>20222</v>
      </c>
      <c r="D8743" s="150">
        <v>4173000</v>
      </c>
      <c r="E8743" s="150">
        <v>4811000</v>
      </c>
      <c r="F8743" s="150" t="s">
        <v>22098</v>
      </c>
    </row>
    <row r="8744" spans="1:6" x14ac:dyDescent="0.15">
      <c r="A8744" s="150" t="s">
        <v>10340</v>
      </c>
      <c r="B8744" s="150" t="s">
        <v>24737</v>
      </c>
      <c r="C8744" s="150" t="s">
        <v>20223</v>
      </c>
      <c r="D8744" s="150">
        <v>31065000</v>
      </c>
      <c r="E8744" s="150">
        <v>44000000</v>
      </c>
      <c r="F8744" s="150" t="s">
        <v>24497</v>
      </c>
    </row>
    <row r="8745" spans="1:6" x14ac:dyDescent="0.15">
      <c r="A8745" s="150" t="s">
        <v>10341</v>
      </c>
      <c r="B8745" s="150" t="s">
        <v>35496</v>
      </c>
      <c r="C8745" s="150" t="s">
        <v>20224</v>
      </c>
      <c r="D8745" s="150">
        <v>27020000</v>
      </c>
      <c r="E8745" s="150">
        <v>30501000</v>
      </c>
      <c r="F8745" s="150" t="s">
        <v>22053</v>
      </c>
    </row>
    <row r="8746" spans="1:6" x14ac:dyDescent="0.15">
      <c r="A8746" s="150" t="s">
        <v>10342</v>
      </c>
      <c r="B8746" s="150" t="s">
        <v>35497</v>
      </c>
      <c r="C8746" s="150" t="s">
        <v>20225</v>
      </c>
      <c r="D8746" s="150">
        <v>565000</v>
      </c>
      <c r="E8746" s="150">
        <v>260000</v>
      </c>
      <c r="F8746" s="150" t="s">
        <v>22071</v>
      </c>
    </row>
    <row r="8747" spans="1:6" x14ac:dyDescent="0.15">
      <c r="A8747" s="150" t="s">
        <v>10343</v>
      </c>
      <c r="B8747" s="150" t="s">
        <v>35498</v>
      </c>
      <c r="C8747" s="150" t="s">
        <v>20226</v>
      </c>
      <c r="D8747" s="150">
        <v>3383200</v>
      </c>
      <c r="E8747" s="150">
        <v>4048374</v>
      </c>
      <c r="F8747" s="150" t="s">
        <v>22060</v>
      </c>
    </row>
    <row r="8748" spans="1:6" x14ac:dyDescent="0.15">
      <c r="A8748" s="150" t="s">
        <v>10344</v>
      </c>
      <c r="B8748" s="150" t="s">
        <v>35499</v>
      </c>
      <c r="C8748" s="150" t="s">
        <v>20227</v>
      </c>
      <c r="D8748" s="150">
        <v>396000</v>
      </c>
      <c r="E8748" s="150">
        <v>400000</v>
      </c>
      <c r="F8748" s="150" t="s">
        <v>22154</v>
      </c>
    </row>
    <row r="8749" spans="1:6" x14ac:dyDescent="0.15">
      <c r="A8749" s="150" t="s">
        <v>10345</v>
      </c>
      <c r="B8749" s="150" t="s">
        <v>35500</v>
      </c>
      <c r="C8749" s="150" t="s">
        <v>20228</v>
      </c>
      <c r="D8749" s="150">
        <v>7042850</v>
      </c>
      <c r="E8749" s="150">
        <v>11032840</v>
      </c>
      <c r="F8749" s="150" t="s">
        <v>22160</v>
      </c>
    </row>
    <row r="8750" spans="1:6" x14ac:dyDescent="0.15">
      <c r="A8750" s="150" t="s">
        <v>10346</v>
      </c>
      <c r="B8750" s="150" t="s">
        <v>35501</v>
      </c>
      <c r="C8750" s="150" t="s">
        <v>19261</v>
      </c>
      <c r="D8750" s="150">
        <v>5235869.5999999996</v>
      </c>
      <c r="E8750" s="150">
        <v>1397609</v>
      </c>
      <c r="F8750" s="150" t="s">
        <v>22067</v>
      </c>
    </row>
    <row r="8751" spans="1:6" x14ac:dyDescent="0.15">
      <c r="A8751" s="150" t="s">
        <v>10347</v>
      </c>
      <c r="B8751" s="150" t="s">
        <v>35502</v>
      </c>
      <c r="C8751" s="150" t="s">
        <v>20229</v>
      </c>
      <c r="D8751" s="150">
        <v>156926</v>
      </c>
      <c r="E8751" s="150">
        <v>95807.6</v>
      </c>
      <c r="F8751" s="150" t="s">
        <v>24459</v>
      </c>
    </row>
    <row r="8752" spans="1:6" x14ac:dyDescent="0.15">
      <c r="A8752" s="150" t="s">
        <v>10348</v>
      </c>
      <c r="B8752" s="150" t="s">
        <v>35503</v>
      </c>
      <c r="C8752" s="150" t="s">
        <v>20230</v>
      </c>
      <c r="D8752" s="150">
        <v>181668.42</v>
      </c>
      <c r="E8752" s="150">
        <v>111001.2</v>
      </c>
      <c r="F8752" s="150" t="s">
        <v>24459</v>
      </c>
    </row>
    <row r="8753" spans="1:6" x14ac:dyDescent="0.15">
      <c r="A8753" s="150" t="s">
        <v>10349</v>
      </c>
      <c r="B8753" s="150" t="s">
        <v>35504</v>
      </c>
      <c r="C8753" s="150" t="s">
        <v>20231</v>
      </c>
      <c r="D8753" s="150">
        <v>2600000</v>
      </c>
      <c r="E8753" s="150">
        <v>1840000</v>
      </c>
      <c r="F8753" s="150" t="s">
        <v>22100</v>
      </c>
    </row>
    <row r="8754" spans="1:6" x14ac:dyDescent="0.15">
      <c r="A8754" s="150" t="s">
        <v>10350</v>
      </c>
      <c r="B8754" s="150" t="s">
        <v>35505</v>
      </c>
      <c r="C8754" s="150" t="s">
        <v>20050</v>
      </c>
      <c r="D8754" s="150">
        <v>7610000</v>
      </c>
      <c r="E8754" s="150">
        <v>0</v>
      </c>
      <c r="F8754" s="150" t="s">
        <v>26694</v>
      </c>
    </row>
    <row r="8755" spans="1:6" x14ac:dyDescent="0.15">
      <c r="A8755" s="150" t="s">
        <v>10351</v>
      </c>
      <c r="B8755" s="150" t="s">
        <v>35506</v>
      </c>
      <c r="C8755" s="150" t="s">
        <v>20232</v>
      </c>
      <c r="D8755" s="150">
        <v>4447666</v>
      </c>
      <c r="E8755" s="150">
        <v>5988406</v>
      </c>
      <c r="F8755" s="150" t="s">
        <v>22051</v>
      </c>
    </row>
    <row r="8756" spans="1:6" x14ac:dyDescent="0.15">
      <c r="A8756" s="150" t="s">
        <v>10352</v>
      </c>
      <c r="B8756" s="150" t="s">
        <v>17119</v>
      </c>
      <c r="C8756" s="150" t="s">
        <v>20233</v>
      </c>
      <c r="D8756" s="150">
        <v>609000</v>
      </c>
      <c r="E8756" s="150">
        <v>699600</v>
      </c>
      <c r="F8756" s="150" t="s">
        <v>22154</v>
      </c>
    </row>
    <row r="8757" spans="1:6" x14ac:dyDescent="0.15">
      <c r="A8757" s="150" t="s">
        <v>10353</v>
      </c>
      <c r="B8757" s="150" t="s">
        <v>35507</v>
      </c>
      <c r="C8757" s="150" t="s">
        <v>20234</v>
      </c>
      <c r="D8757" s="150">
        <v>2293200</v>
      </c>
      <c r="E8757" s="150">
        <v>4274400</v>
      </c>
      <c r="F8757" s="150" t="s">
        <v>35508</v>
      </c>
    </row>
    <row r="8758" spans="1:6" x14ac:dyDescent="0.15">
      <c r="A8758" s="150" t="s">
        <v>10354</v>
      </c>
      <c r="B8758" s="150" t="s">
        <v>35509</v>
      </c>
      <c r="C8758" s="150" t="s">
        <v>20235</v>
      </c>
      <c r="D8758" s="150">
        <v>4552000</v>
      </c>
      <c r="E8758" s="150">
        <v>4987000</v>
      </c>
      <c r="F8758" s="150" t="s">
        <v>22053</v>
      </c>
    </row>
    <row r="8759" spans="1:6" x14ac:dyDescent="0.15">
      <c r="A8759" s="150" t="s">
        <v>10355</v>
      </c>
      <c r="B8759" s="150" t="s">
        <v>35510</v>
      </c>
      <c r="C8759" s="150" t="s">
        <v>20236</v>
      </c>
      <c r="D8759" s="150">
        <v>280000</v>
      </c>
      <c r="E8759" s="150">
        <v>87670</v>
      </c>
      <c r="F8759" s="150" t="s">
        <v>22172</v>
      </c>
    </row>
    <row r="8760" spans="1:6" x14ac:dyDescent="0.15">
      <c r="A8760" s="150" t="s">
        <v>10356</v>
      </c>
      <c r="B8760" s="150" t="s">
        <v>35511</v>
      </c>
      <c r="C8760" s="150" t="s">
        <v>20237</v>
      </c>
      <c r="D8760" s="150">
        <v>1344100</v>
      </c>
      <c r="E8760" s="150">
        <v>1670000</v>
      </c>
      <c r="F8760" s="150" t="s">
        <v>22067</v>
      </c>
    </row>
    <row r="8761" spans="1:6" x14ac:dyDescent="0.15">
      <c r="A8761" s="150" t="s">
        <v>10357</v>
      </c>
      <c r="B8761" s="150" t="s">
        <v>35512</v>
      </c>
      <c r="C8761" s="150" t="s">
        <v>20238</v>
      </c>
      <c r="D8761" s="150">
        <v>214061.48</v>
      </c>
      <c r="E8761" s="150">
        <v>256579.82</v>
      </c>
      <c r="F8761" s="150" t="s">
        <v>24508</v>
      </c>
    </row>
    <row r="8762" spans="1:6" x14ac:dyDescent="0.15">
      <c r="A8762" s="150" t="s">
        <v>10358</v>
      </c>
      <c r="B8762" s="150" t="s">
        <v>35513</v>
      </c>
      <c r="C8762" s="150" t="s">
        <v>20239</v>
      </c>
      <c r="D8762" s="150">
        <v>278152</v>
      </c>
      <c r="E8762" s="150">
        <v>590056</v>
      </c>
      <c r="F8762" s="150" t="s">
        <v>18774</v>
      </c>
    </row>
    <row r="8763" spans="1:6" x14ac:dyDescent="0.15">
      <c r="A8763" s="150" t="s">
        <v>10359</v>
      </c>
      <c r="B8763" s="150" t="s">
        <v>35514</v>
      </c>
      <c r="C8763" s="150" t="s">
        <v>20240</v>
      </c>
      <c r="D8763" s="150">
        <v>190600</v>
      </c>
      <c r="E8763" s="150">
        <v>201100</v>
      </c>
      <c r="F8763" s="150" t="s">
        <v>15506</v>
      </c>
    </row>
    <row r="8764" spans="1:6" x14ac:dyDescent="0.15">
      <c r="A8764" s="150" t="s">
        <v>10360</v>
      </c>
      <c r="B8764" s="150" t="s">
        <v>35515</v>
      </c>
      <c r="C8764" s="150" t="s">
        <v>20241</v>
      </c>
      <c r="D8764" s="150">
        <v>987893.28</v>
      </c>
      <c r="E8764" s="150">
        <v>1083054.6200000001</v>
      </c>
      <c r="F8764" s="150" t="s">
        <v>22060</v>
      </c>
    </row>
    <row r="8765" spans="1:6" x14ac:dyDescent="0.15">
      <c r="A8765" s="150" t="s">
        <v>10361</v>
      </c>
      <c r="B8765" s="150" t="s">
        <v>35516</v>
      </c>
      <c r="C8765" s="150" t="s">
        <v>20242</v>
      </c>
      <c r="D8765" s="150">
        <v>320000</v>
      </c>
      <c r="E8765" s="150">
        <v>320000</v>
      </c>
      <c r="F8765" s="150" t="s">
        <v>35517</v>
      </c>
    </row>
    <row r="8766" spans="1:6" x14ac:dyDescent="0.15">
      <c r="A8766" s="150" t="s">
        <v>10362</v>
      </c>
      <c r="B8766" s="150" t="s">
        <v>35518</v>
      </c>
      <c r="C8766" s="150" t="s">
        <v>20243</v>
      </c>
      <c r="D8766" s="150">
        <v>1535200</v>
      </c>
      <c r="E8766" s="150">
        <v>2188800</v>
      </c>
      <c r="F8766" s="150" t="s">
        <v>22154</v>
      </c>
    </row>
    <row r="8767" spans="1:6" x14ac:dyDescent="0.15">
      <c r="A8767" s="150" t="s">
        <v>10363</v>
      </c>
      <c r="B8767" s="150" t="s">
        <v>35519</v>
      </c>
      <c r="C8767" s="150" t="s">
        <v>20244</v>
      </c>
      <c r="D8767" s="150">
        <v>0</v>
      </c>
      <c r="E8767" s="150">
        <v>0</v>
      </c>
      <c r="F8767" s="150" t="s">
        <v>22098</v>
      </c>
    </row>
    <row r="8768" spans="1:6" x14ac:dyDescent="0.15">
      <c r="A8768" s="150" t="s">
        <v>10364</v>
      </c>
      <c r="B8768" s="150" t="s">
        <v>959</v>
      </c>
      <c r="C8768" s="150" t="s">
        <v>2260</v>
      </c>
      <c r="D8768" s="150">
        <v>40000</v>
      </c>
      <c r="E8768" s="150">
        <v>40398</v>
      </c>
      <c r="F8768" s="150" t="s">
        <v>22136</v>
      </c>
    </row>
    <row r="8769" spans="1:6" x14ac:dyDescent="0.15">
      <c r="A8769" s="150" t="s">
        <v>10365</v>
      </c>
      <c r="B8769" s="150" t="s">
        <v>25674</v>
      </c>
      <c r="C8769" s="150" t="s">
        <v>2261</v>
      </c>
      <c r="D8769" s="150">
        <v>7209210</v>
      </c>
      <c r="E8769" s="150">
        <v>9186120</v>
      </c>
      <c r="F8769" s="150" t="s">
        <v>22060</v>
      </c>
    </row>
    <row r="8770" spans="1:6" x14ac:dyDescent="0.15">
      <c r="A8770" s="150" t="s">
        <v>10366</v>
      </c>
      <c r="B8770" s="150" t="s">
        <v>35520</v>
      </c>
      <c r="C8770" s="150" t="s">
        <v>12356</v>
      </c>
      <c r="D8770" s="150">
        <v>50000</v>
      </c>
      <c r="E8770" s="150">
        <v>0</v>
      </c>
      <c r="F8770" s="150" t="s">
        <v>35521</v>
      </c>
    </row>
    <row r="8771" spans="1:6" x14ac:dyDescent="0.15">
      <c r="A8771" s="150" t="s">
        <v>10367</v>
      </c>
      <c r="B8771" s="150" t="s">
        <v>35522</v>
      </c>
      <c r="C8771" s="150" t="s">
        <v>20050</v>
      </c>
      <c r="D8771" s="150">
        <v>0</v>
      </c>
      <c r="E8771" s="150">
        <v>0</v>
      </c>
      <c r="F8771" s="150" t="s">
        <v>34534</v>
      </c>
    </row>
    <row r="8772" spans="1:6" x14ac:dyDescent="0.15">
      <c r="A8772" s="150" t="s">
        <v>10368</v>
      </c>
      <c r="B8772" s="150" t="s">
        <v>35523</v>
      </c>
      <c r="C8772" s="150" t="s">
        <v>20246</v>
      </c>
      <c r="D8772" s="150">
        <v>1037550</v>
      </c>
      <c r="E8772" s="150">
        <v>1115280</v>
      </c>
      <c r="F8772" s="150" t="s">
        <v>22060</v>
      </c>
    </row>
    <row r="8773" spans="1:6" x14ac:dyDescent="0.15">
      <c r="A8773" s="150" t="s">
        <v>10369</v>
      </c>
      <c r="B8773" s="150" t="s">
        <v>35524</v>
      </c>
      <c r="C8773" s="150" t="s">
        <v>20247</v>
      </c>
      <c r="D8773" s="150">
        <v>1516800</v>
      </c>
      <c r="E8773" s="150">
        <v>2463320</v>
      </c>
      <c r="F8773" s="150" t="s">
        <v>22067</v>
      </c>
    </row>
    <row r="8774" spans="1:6" x14ac:dyDescent="0.15">
      <c r="A8774" s="150" t="s">
        <v>10370</v>
      </c>
      <c r="B8774" s="150" t="s">
        <v>35525</v>
      </c>
      <c r="C8774" s="150" t="s">
        <v>20248</v>
      </c>
      <c r="D8774" s="150">
        <v>600000</v>
      </c>
      <c r="E8774" s="150">
        <v>410000</v>
      </c>
      <c r="F8774" s="150" t="s">
        <v>18774</v>
      </c>
    </row>
    <row r="8775" spans="1:6" x14ac:dyDescent="0.15">
      <c r="A8775" s="150" t="s">
        <v>10371</v>
      </c>
      <c r="B8775" s="150" t="s">
        <v>35526</v>
      </c>
      <c r="C8775" s="150" t="s">
        <v>20249</v>
      </c>
      <c r="D8775" s="150">
        <v>337000</v>
      </c>
      <c r="E8775" s="150">
        <v>346400</v>
      </c>
      <c r="F8775" s="150" t="s">
        <v>22049</v>
      </c>
    </row>
    <row r="8776" spans="1:6" x14ac:dyDescent="0.15">
      <c r="A8776" s="150" t="s">
        <v>10372</v>
      </c>
      <c r="B8776" s="150" t="s">
        <v>25648</v>
      </c>
      <c r="C8776" s="150" t="s">
        <v>2262</v>
      </c>
      <c r="D8776" s="150">
        <v>29334000</v>
      </c>
      <c r="E8776" s="150">
        <v>37572900</v>
      </c>
      <c r="F8776" s="150" t="s">
        <v>24575</v>
      </c>
    </row>
    <row r="8777" spans="1:6" x14ac:dyDescent="0.15">
      <c r="A8777" s="150" t="s">
        <v>10373</v>
      </c>
      <c r="B8777" s="150" t="s">
        <v>25769</v>
      </c>
      <c r="C8777" s="150" t="s">
        <v>406</v>
      </c>
      <c r="D8777" s="150">
        <v>5529100</v>
      </c>
      <c r="E8777" s="150">
        <v>7047285</v>
      </c>
      <c r="F8777" s="150" t="s">
        <v>18774</v>
      </c>
    </row>
    <row r="8778" spans="1:6" x14ac:dyDescent="0.15">
      <c r="A8778" s="150" t="s">
        <v>10374</v>
      </c>
      <c r="B8778" s="150" t="s">
        <v>25506</v>
      </c>
      <c r="C8778" s="150" t="s">
        <v>2263</v>
      </c>
      <c r="D8778" s="150">
        <v>816025</v>
      </c>
      <c r="E8778" s="150">
        <v>869825</v>
      </c>
      <c r="F8778" s="150" t="s">
        <v>27787</v>
      </c>
    </row>
    <row r="8779" spans="1:6" x14ac:dyDescent="0.15">
      <c r="A8779" s="150" t="s">
        <v>10375</v>
      </c>
      <c r="B8779" s="150" t="s">
        <v>25498</v>
      </c>
      <c r="C8779" s="150" t="s">
        <v>2264</v>
      </c>
      <c r="D8779" s="150">
        <v>2014200</v>
      </c>
      <c r="E8779" s="150">
        <v>2268000</v>
      </c>
      <c r="F8779" s="150" t="s">
        <v>22052</v>
      </c>
    </row>
    <row r="8780" spans="1:6" x14ac:dyDescent="0.15">
      <c r="A8780" s="150" t="s">
        <v>10376</v>
      </c>
      <c r="B8780" s="150" t="s">
        <v>35527</v>
      </c>
      <c r="C8780" s="150" t="s">
        <v>20250</v>
      </c>
      <c r="D8780" s="150">
        <v>532500</v>
      </c>
      <c r="E8780" s="150">
        <v>414000</v>
      </c>
      <c r="F8780" s="150" t="s">
        <v>30227</v>
      </c>
    </row>
    <row r="8781" spans="1:6" x14ac:dyDescent="0.15">
      <c r="A8781" s="150" t="s">
        <v>10377</v>
      </c>
      <c r="B8781" s="150" t="s">
        <v>35528</v>
      </c>
      <c r="C8781" s="150" t="s">
        <v>20251</v>
      </c>
      <c r="D8781" s="150">
        <v>7569000</v>
      </c>
      <c r="E8781" s="150">
        <v>723000</v>
      </c>
      <c r="F8781" s="150" t="s">
        <v>27015</v>
      </c>
    </row>
    <row r="8782" spans="1:6" x14ac:dyDescent="0.15">
      <c r="A8782" s="150" t="s">
        <v>10378</v>
      </c>
      <c r="B8782" s="150" t="s">
        <v>35529</v>
      </c>
      <c r="C8782" s="150" t="s">
        <v>81</v>
      </c>
      <c r="D8782" s="150">
        <v>1431990</v>
      </c>
      <c r="E8782" s="150">
        <v>609960</v>
      </c>
      <c r="F8782" s="150" t="s">
        <v>24652</v>
      </c>
    </row>
    <row r="8783" spans="1:6" x14ac:dyDescent="0.15">
      <c r="A8783" s="150" t="s">
        <v>10379</v>
      </c>
      <c r="B8783" s="150" t="s">
        <v>35530</v>
      </c>
      <c r="C8783" s="150" t="s">
        <v>20252</v>
      </c>
      <c r="D8783" s="150">
        <v>347330</v>
      </c>
      <c r="E8783" s="150">
        <v>654160</v>
      </c>
      <c r="F8783" s="150" t="s">
        <v>22051</v>
      </c>
    </row>
    <row r="8784" spans="1:6" x14ac:dyDescent="0.15">
      <c r="A8784" s="150" t="s">
        <v>10380</v>
      </c>
      <c r="B8784" s="150" t="s">
        <v>25210</v>
      </c>
      <c r="C8784" s="150" t="s">
        <v>2265</v>
      </c>
      <c r="D8784" s="150">
        <v>13900</v>
      </c>
      <c r="E8784" s="150">
        <v>11500</v>
      </c>
      <c r="F8784" s="150" t="s">
        <v>22136</v>
      </c>
    </row>
    <row r="8785" spans="1:6" x14ac:dyDescent="0.15">
      <c r="A8785" s="150" t="s">
        <v>10381</v>
      </c>
      <c r="B8785" s="150" t="s">
        <v>26082</v>
      </c>
      <c r="C8785" s="150" t="s">
        <v>2266</v>
      </c>
      <c r="D8785" s="150">
        <v>47150</v>
      </c>
      <c r="E8785" s="150">
        <v>22100</v>
      </c>
      <c r="F8785" s="150" t="s">
        <v>22108</v>
      </c>
    </row>
    <row r="8786" spans="1:6" x14ac:dyDescent="0.15">
      <c r="A8786" s="150" t="s">
        <v>10382</v>
      </c>
      <c r="B8786" s="150" t="s">
        <v>35531</v>
      </c>
      <c r="C8786" s="150" t="s">
        <v>1952</v>
      </c>
      <c r="D8786" s="150">
        <v>18841</v>
      </c>
      <c r="E8786" s="150">
        <v>91620</v>
      </c>
      <c r="F8786" s="150" t="s">
        <v>24497</v>
      </c>
    </row>
    <row r="8787" spans="1:6" x14ac:dyDescent="0.15">
      <c r="A8787" s="150" t="s">
        <v>10383</v>
      </c>
      <c r="B8787" s="150" t="s">
        <v>35532</v>
      </c>
      <c r="C8787" s="150" t="s">
        <v>20253</v>
      </c>
      <c r="D8787" s="150">
        <v>150000</v>
      </c>
      <c r="E8787" s="150">
        <v>90000</v>
      </c>
      <c r="F8787" s="150" t="s">
        <v>24477</v>
      </c>
    </row>
    <row r="8788" spans="1:6" x14ac:dyDescent="0.15">
      <c r="A8788" s="150" t="s">
        <v>10384</v>
      </c>
      <c r="B8788" s="150" t="s">
        <v>25523</v>
      </c>
      <c r="C8788" s="150" t="s">
        <v>2267</v>
      </c>
      <c r="D8788" s="150">
        <v>2472537.7000000002</v>
      </c>
      <c r="E8788" s="150">
        <v>3530421.7</v>
      </c>
      <c r="F8788" s="150" t="s">
        <v>22060</v>
      </c>
    </row>
    <row r="8789" spans="1:6" x14ac:dyDescent="0.15">
      <c r="A8789" s="150" t="s">
        <v>10385</v>
      </c>
      <c r="B8789" s="150" t="s">
        <v>35533</v>
      </c>
      <c r="C8789" s="150" t="s">
        <v>20254</v>
      </c>
      <c r="D8789" s="150">
        <v>600000</v>
      </c>
      <c r="E8789" s="150">
        <v>726600</v>
      </c>
      <c r="F8789" s="150" t="s">
        <v>24485</v>
      </c>
    </row>
    <row r="8790" spans="1:6" x14ac:dyDescent="0.15">
      <c r="A8790" s="150" t="s">
        <v>10386</v>
      </c>
      <c r="B8790" s="150" t="s">
        <v>26038</v>
      </c>
      <c r="C8790" s="150" t="s">
        <v>2268</v>
      </c>
      <c r="D8790" s="150">
        <v>6000</v>
      </c>
      <c r="E8790" s="150">
        <v>6500</v>
      </c>
      <c r="F8790" s="150" t="s">
        <v>24604</v>
      </c>
    </row>
    <row r="8791" spans="1:6" x14ac:dyDescent="0.15">
      <c r="A8791" s="150" t="s">
        <v>10387</v>
      </c>
      <c r="B8791" s="150" t="s">
        <v>960</v>
      </c>
      <c r="C8791" s="150" t="s">
        <v>2269</v>
      </c>
      <c r="D8791" s="150">
        <v>20467340</v>
      </c>
      <c r="E8791" s="150">
        <v>35163470</v>
      </c>
      <c r="F8791" s="150" t="s">
        <v>30501</v>
      </c>
    </row>
    <row r="8792" spans="1:6" x14ac:dyDescent="0.15">
      <c r="A8792" s="150" t="s">
        <v>10388</v>
      </c>
      <c r="B8792" s="150" t="s">
        <v>35534</v>
      </c>
      <c r="C8792" s="150" t="s">
        <v>20255</v>
      </c>
      <c r="D8792" s="150">
        <v>196500</v>
      </c>
      <c r="E8792" s="150">
        <v>219000</v>
      </c>
      <c r="F8792" s="150" t="s">
        <v>24459</v>
      </c>
    </row>
    <row r="8793" spans="1:6" x14ac:dyDescent="0.15">
      <c r="A8793" s="150" t="s">
        <v>10389</v>
      </c>
      <c r="B8793" s="150" t="s">
        <v>35535</v>
      </c>
      <c r="C8793" s="150" t="s">
        <v>20256</v>
      </c>
      <c r="D8793" s="150">
        <v>230600</v>
      </c>
      <c r="E8793" s="150">
        <v>256814</v>
      </c>
      <c r="F8793" s="150" t="s">
        <v>18774</v>
      </c>
    </row>
    <row r="8794" spans="1:6" x14ac:dyDescent="0.15">
      <c r="A8794" s="150" t="s">
        <v>10390</v>
      </c>
      <c r="B8794" s="150" t="s">
        <v>961</v>
      </c>
      <c r="C8794" s="150" t="s">
        <v>2269</v>
      </c>
      <c r="D8794" s="150">
        <v>35948702</v>
      </c>
      <c r="E8794" s="150">
        <v>41173944</v>
      </c>
      <c r="F8794" s="150" t="s">
        <v>28970</v>
      </c>
    </row>
    <row r="8795" spans="1:6" x14ac:dyDescent="0.15">
      <c r="A8795" s="150" t="s">
        <v>10391</v>
      </c>
      <c r="B8795" s="150" t="s">
        <v>35536</v>
      </c>
      <c r="C8795" s="150" t="s">
        <v>1675</v>
      </c>
      <c r="D8795" s="150">
        <v>390000</v>
      </c>
      <c r="E8795" s="150">
        <v>120000</v>
      </c>
      <c r="F8795" s="150" t="s">
        <v>22067</v>
      </c>
    </row>
    <row r="8796" spans="1:6" x14ac:dyDescent="0.15">
      <c r="A8796" s="150" t="s">
        <v>10392</v>
      </c>
      <c r="B8796" s="150" t="s">
        <v>35537</v>
      </c>
      <c r="C8796" s="150" t="s">
        <v>20257</v>
      </c>
      <c r="D8796" s="150">
        <v>2180000</v>
      </c>
      <c r="E8796" s="150">
        <v>655000</v>
      </c>
      <c r="F8796" s="150" t="s">
        <v>22060</v>
      </c>
    </row>
    <row r="8797" spans="1:6" x14ac:dyDescent="0.15">
      <c r="A8797" s="150" t="s">
        <v>10393</v>
      </c>
      <c r="B8797" s="150" t="s">
        <v>35431</v>
      </c>
      <c r="C8797" s="150" t="s">
        <v>20178</v>
      </c>
      <c r="D8797" s="150">
        <v>5712000</v>
      </c>
      <c r="E8797" s="150">
        <v>11365700</v>
      </c>
      <c r="F8797" s="150" t="s">
        <v>22067</v>
      </c>
    </row>
    <row r="8798" spans="1:6" x14ac:dyDescent="0.15">
      <c r="A8798" s="150" t="s">
        <v>10394</v>
      </c>
      <c r="B8798" s="150" t="s">
        <v>25633</v>
      </c>
      <c r="C8798" s="150" t="s">
        <v>2270</v>
      </c>
      <c r="D8798" s="150">
        <v>8847478</v>
      </c>
      <c r="E8798" s="150">
        <v>6977528</v>
      </c>
      <c r="F8798" s="150" t="s">
        <v>27964</v>
      </c>
    </row>
    <row r="8799" spans="1:6" x14ac:dyDescent="0.15">
      <c r="A8799" s="150" t="s">
        <v>10395</v>
      </c>
      <c r="B8799" s="150" t="s">
        <v>35538</v>
      </c>
      <c r="C8799" s="150" t="s">
        <v>2296</v>
      </c>
      <c r="D8799" s="150">
        <v>61408702</v>
      </c>
      <c r="E8799" s="150">
        <v>62001632.5</v>
      </c>
      <c r="F8799" s="150" t="s">
        <v>22160</v>
      </c>
    </row>
    <row r="8800" spans="1:6" x14ac:dyDescent="0.15">
      <c r="A8800" s="150" t="s">
        <v>10396</v>
      </c>
      <c r="B8800" s="150" t="s">
        <v>35539</v>
      </c>
      <c r="C8800" s="150" t="s">
        <v>20258</v>
      </c>
      <c r="D8800" s="150">
        <v>1391105</v>
      </c>
      <c r="E8800" s="150">
        <v>578663</v>
      </c>
      <c r="F8800" s="150" t="s">
        <v>14062</v>
      </c>
    </row>
    <row r="8801" spans="1:6" x14ac:dyDescent="0.15">
      <c r="A8801" s="150" t="s">
        <v>10397</v>
      </c>
      <c r="B8801" s="150" t="s">
        <v>35540</v>
      </c>
      <c r="C8801" s="150" t="s">
        <v>20259</v>
      </c>
      <c r="D8801" s="150">
        <v>3015781</v>
      </c>
      <c r="E8801" s="150">
        <v>3342919</v>
      </c>
      <c r="F8801" s="150" t="s">
        <v>22078</v>
      </c>
    </row>
    <row r="8802" spans="1:6" x14ac:dyDescent="0.15">
      <c r="A8802" s="150" t="s">
        <v>10398</v>
      </c>
      <c r="B8802" s="150" t="s">
        <v>35541</v>
      </c>
      <c r="C8802" s="150" t="s">
        <v>20260</v>
      </c>
      <c r="D8802" s="150">
        <v>401820</v>
      </c>
      <c r="E8802" s="150">
        <v>208920</v>
      </c>
      <c r="F8802" s="150" t="s">
        <v>35542</v>
      </c>
    </row>
    <row r="8803" spans="1:6" x14ac:dyDescent="0.15">
      <c r="A8803" s="150" t="s">
        <v>10399</v>
      </c>
      <c r="B8803" s="150" t="s">
        <v>35543</v>
      </c>
      <c r="C8803" s="150" t="s">
        <v>20261</v>
      </c>
      <c r="D8803" s="150">
        <v>647622</v>
      </c>
      <c r="E8803" s="150">
        <v>566900</v>
      </c>
      <c r="F8803" s="150" t="s">
        <v>22067</v>
      </c>
    </row>
    <row r="8804" spans="1:6" x14ac:dyDescent="0.15">
      <c r="A8804" s="150" t="s">
        <v>10400</v>
      </c>
      <c r="B8804" s="150" t="s">
        <v>35544</v>
      </c>
      <c r="C8804" s="150" t="s">
        <v>2265</v>
      </c>
      <c r="D8804" s="150">
        <v>21250</v>
      </c>
      <c r="E8804" s="150">
        <v>11150</v>
      </c>
      <c r="F8804" s="150" t="s">
        <v>22136</v>
      </c>
    </row>
    <row r="8805" spans="1:6" x14ac:dyDescent="0.15">
      <c r="A8805" s="150" t="s">
        <v>10401</v>
      </c>
      <c r="B8805" s="150" t="s">
        <v>35545</v>
      </c>
      <c r="C8805" s="150" t="s">
        <v>20262</v>
      </c>
      <c r="D8805" s="150">
        <v>1423782</v>
      </c>
      <c r="E8805" s="150">
        <v>1880561</v>
      </c>
      <c r="F8805" s="150" t="s">
        <v>30854</v>
      </c>
    </row>
    <row r="8806" spans="1:6" x14ac:dyDescent="0.15">
      <c r="A8806" s="150" t="s">
        <v>10402</v>
      </c>
      <c r="B8806" s="150" t="s">
        <v>35546</v>
      </c>
      <c r="C8806" s="150" t="s">
        <v>13601</v>
      </c>
      <c r="D8806" s="150">
        <v>62014</v>
      </c>
      <c r="E8806" s="150">
        <v>65824</v>
      </c>
      <c r="F8806" s="150" t="s">
        <v>27988</v>
      </c>
    </row>
    <row r="8807" spans="1:6" x14ac:dyDescent="0.15">
      <c r="A8807" s="150" t="s">
        <v>10403</v>
      </c>
      <c r="B8807" s="150" t="s">
        <v>35547</v>
      </c>
      <c r="C8807" s="150" t="s">
        <v>20263</v>
      </c>
      <c r="D8807" s="150">
        <v>424400</v>
      </c>
      <c r="E8807" s="150">
        <v>164880</v>
      </c>
      <c r="F8807" s="150" t="s">
        <v>22060</v>
      </c>
    </row>
    <row r="8808" spans="1:6" x14ac:dyDescent="0.15">
      <c r="A8808" s="150" t="s">
        <v>10404</v>
      </c>
      <c r="B8808" s="150" t="s">
        <v>35548</v>
      </c>
      <c r="C8808" s="150" t="s">
        <v>20264</v>
      </c>
      <c r="D8808" s="150">
        <v>581680.19999999995</v>
      </c>
      <c r="E8808" s="150">
        <v>473850</v>
      </c>
      <c r="F8808" s="150" t="s">
        <v>22060</v>
      </c>
    </row>
    <row r="8809" spans="1:6" x14ac:dyDescent="0.15">
      <c r="A8809" s="150" t="s">
        <v>10405</v>
      </c>
      <c r="B8809" s="150" t="s">
        <v>25992</v>
      </c>
      <c r="C8809" s="150" t="s">
        <v>2271</v>
      </c>
      <c r="D8809" s="150">
        <v>393930</v>
      </c>
      <c r="E8809" s="150">
        <v>393930</v>
      </c>
      <c r="F8809" s="150" t="s">
        <v>29871</v>
      </c>
    </row>
    <row r="8810" spans="1:6" x14ac:dyDescent="0.15">
      <c r="A8810" s="150" t="s">
        <v>10406</v>
      </c>
      <c r="B8810" s="150" t="s">
        <v>962</v>
      </c>
      <c r="C8810" s="150" t="s">
        <v>2272</v>
      </c>
      <c r="D8810" s="150">
        <v>980000</v>
      </c>
      <c r="E8810" s="150">
        <v>1350000</v>
      </c>
      <c r="F8810" s="150" t="s">
        <v>35549</v>
      </c>
    </row>
    <row r="8811" spans="1:6" x14ac:dyDescent="0.15">
      <c r="A8811" s="150" t="s">
        <v>10407</v>
      </c>
      <c r="B8811" s="150" t="s">
        <v>35550</v>
      </c>
      <c r="C8811" s="150" t="s">
        <v>20265</v>
      </c>
      <c r="D8811" s="150">
        <v>50903.839999999997</v>
      </c>
      <c r="E8811" s="150">
        <v>52226</v>
      </c>
      <c r="F8811" s="150" t="s">
        <v>22128</v>
      </c>
    </row>
    <row r="8812" spans="1:6" x14ac:dyDescent="0.15">
      <c r="A8812" s="150" t="s">
        <v>10408</v>
      </c>
      <c r="B8812" s="150" t="s">
        <v>35551</v>
      </c>
      <c r="C8812" s="150" t="s">
        <v>20266</v>
      </c>
      <c r="D8812" s="150">
        <v>360000</v>
      </c>
      <c r="E8812" s="150">
        <v>50000</v>
      </c>
      <c r="F8812" s="150" t="s">
        <v>35552</v>
      </c>
    </row>
    <row r="8813" spans="1:6" x14ac:dyDescent="0.15">
      <c r="A8813" s="150" t="s">
        <v>10409</v>
      </c>
      <c r="B8813" s="150" t="s">
        <v>963</v>
      </c>
      <c r="C8813" s="150" t="s">
        <v>412</v>
      </c>
      <c r="D8813" s="150">
        <v>635483.4</v>
      </c>
      <c r="E8813" s="150">
        <v>360000</v>
      </c>
      <c r="F8813" s="150" t="s">
        <v>22067</v>
      </c>
    </row>
    <row r="8814" spans="1:6" x14ac:dyDescent="0.15">
      <c r="A8814" s="150" t="s">
        <v>10410</v>
      </c>
      <c r="B8814" s="150" t="s">
        <v>26249</v>
      </c>
      <c r="C8814" s="150" t="s">
        <v>2273</v>
      </c>
      <c r="D8814" s="150">
        <v>38116000</v>
      </c>
      <c r="E8814" s="150">
        <v>372337800</v>
      </c>
      <c r="F8814" s="150" t="s">
        <v>35553</v>
      </c>
    </row>
    <row r="8815" spans="1:6" x14ac:dyDescent="0.15">
      <c r="A8815" s="150" t="s">
        <v>10411</v>
      </c>
      <c r="B8815" s="150" t="s">
        <v>25616</v>
      </c>
      <c r="C8815" s="150" t="s">
        <v>2274</v>
      </c>
      <c r="D8815" s="150">
        <v>1009625</v>
      </c>
      <c r="E8815" s="150">
        <v>875475</v>
      </c>
      <c r="F8815" s="150" t="s">
        <v>18774</v>
      </c>
    </row>
    <row r="8816" spans="1:6" x14ac:dyDescent="0.15">
      <c r="A8816" s="150" t="s">
        <v>10412</v>
      </c>
      <c r="B8816" s="150" t="s">
        <v>35554</v>
      </c>
      <c r="C8816" s="150" t="s">
        <v>20267</v>
      </c>
      <c r="D8816" s="150">
        <v>1151931</v>
      </c>
      <c r="E8816" s="150">
        <v>879000</v>
      </c>
      <c r="F8816" s="150" t="s">
        <v>22060</v>
      </c>
    </row>
    <row r="8817" spans="1:6" x14ac:dyDescent="0.15">
      <c r="A8817" s="150" t="s">
        <v>10413</v>
      </c>
      <c r="B8817" s="150" t="s">
        <v>35555</v>
      </c>
      <c r="C8817" s="150" t="s">
        <v>20268</v>
      </c>
      <c r="D8817" s="150">
        <v>1278500</v>
      </c>
      <c r="E8817" s="150">
        <v>2592600</v>
      </c>
      <c r="F8817" s="150" t="s">
        <v>18774</v>
      </c>
    </row>
    <row r="8818" spans="1:6" x14ac:dyDescent="0.15">
      <c r="A8818" s="150" t="s">
        <v>10414</v>
      </c>
      <c r="B8818" s="150" t="s">
        <v>35556</v>
      </c>
      <c r="C8818" s="150" t="s">
        <v>12019</v>
      </c>
      <c r="D8818" s="150">
        <v>2745250</v>
      </c>
      <c r="E8818" s="150">
        <v>2905626</v>
      </c>
      <c r="F8818" s="150" t="s">
        <v>27739</v>
      </c>
    </row>
    <row r="8819" spans="1:6" x14ac:dyDescent="0.15">
      <c r="A8819" s="150" t="s">
        <v>10415</v>
      </c>
      <c r="B8819" s="150" t="s">
        <v>35557</v>
      </c>
      <c r="C8819" s="150" t="s">
        <v>20269</v>
      </c>
      <c r="D8819" s="150">
        <v>311300</v>
      </c>
      <c r="E8819" s="150">
        <v>244300</v>
      </c>
      <c r="F8819" s="150" t="s">
        <v>18774</v>
      </c>
    </row>
    <row r="8820" spans="1:6" x14ac:dyDescent="0.15">
      <c r="A8820" s="150" t="s">
        <v>10416</v>
      </c>
      <c r="B8820" s="150" t="s">
        <v>964</v>
      </c>
      <c r="C8820" s="150" t="s">
        <v>412</v>
      </c>
      <c r="D8820" s="150">
        <v>579700</v>
      </c>
      <c r="E8820" s="150">
        <v>552000</v>
      </c>
      <c r="F8820" s="150" t="s">
        <v>18774</v>
      </c>
    </row>
    <row r="8821" spans="1:6" x14ac:dyDescent="0.15">
      <c r="A8821" s="150" t="s">
        <v>10417</v>
      </c>
      <c r="B8821" s="150" t="s">
        <v>25100</v>
      </c>
      <c r="C8821" s="150" t="s">
        <v>1656</v>
      </c>
      <c r="D8821" s="150">
        <v>14600000</v>
      </c>
      <c r="E8821" s="150">
        <v>17200000</v>
      </c>
      <c r="F8821" s="150" t="s">
        <v>22082</v>
      </c>
    </row>
    <row r="8822" spans="1:6" x14ac:dyDescent="0.15">
      <c r="A8822" s="150" t="s">
        <v>10418</v>
      </c>
      <c r="B8822" s="150" t="s">
        <v>35558</v>
      </c>
      <c r="C8822" s="150" t="s">
        <v>20270</v>
      </c>
      <c r="D8822" s="150">
        <v>147476</v>
      </c>
      <c r="E8822" s="150">
        <v>94819</v>
      </c>
      <c r="F8822" s="150" t="s">
        <v>24459</v>
      </c>
    </row>
    <row r="8823" spans="1:6" x14ac:dyDescent="0.15">
      <c r="A8823" s="150" t="s">
        <v>10419</v>
      </c>
      <c r="B8823" s="150" t="s">
        <v>35559</v>
      </c>
      <c r="C8823" s="150" t="s">
        <v>20271</v>
      </c>
      <c r="D8823" s="150">
        <v>2640000</v>
      </c>
      <c r="E8823" s="150">
        <v>10860000</v>
      </c>
      <c r="F8823" s="150" t="s">
        <v>14062</v>
      </c>
    </row>
    <row r="8824" spans="1:6" x14ac:dyDescent="0.15">
      <c r="A8824" s="150" t="s">
        <v>10420</v>
      </c>
      <c r="B8824" s="150" t="s">
        <v>35560</v>
      </c>
      <c r="C8824" s="150" t="s">
        <v>20272</v>
      </c>
      <c r="D8824" s="150">
        <v>1159852</v>
      </c>
      <c r="E8824" s="150">
        <v>300519</v>
      </c>
      <c r="F8824" s="150" t="s">
        <v>22060</v>
      </c>
    </row>
    <row r="8825" spans="1:6" x14ac:dyDescent="0.15">
      <c r="A8825" s="150" t="s">
        <v>10421</v>
      </c>
      <c r="B8825" s="150" t="s">
        <v>25635</v>
      </c>
      <c r="C8825" s="150" t="s">
        <v>2275</v>
      </c>
      <c r="D8825" s="150">
        <v>7015828</v>
      </c>
      <c r="E8825" s="150">
        <v>8750434.4000000004</v>
      </c>
      <c r="F8825" s="150" t="s">
        <v>22100</v>
      </c>
    </row>
    <row r="8826" spans="1:6" x14ac:dyDescent="0.15">
      <c r="A8826" s="150" t="s">
        <v>10422</v>
      </c>
      <c r="B8826" s="150" t="s">
        <v>35561</v>
      </c>
      <c r="C8826" s="150" t="s">
        <v>20273</v>
      </c>
      <c r="D8826" s="150">
        <v>41508</v>
      </c>
      <c r="E8826" s="150">
        <v>38636</v>
      </c>
      <c r="F8826" s="150" t="s">
        <v>22060</v>
      </c>
    </row>
    <row r="8827" spans="1:6" x14ac:dyDescent="0.15">
      <c r="A8827" s="150" t="s">
        <v>10423</v>
      </c>
      <c r="B8827" s="150" t="s">
        <v>25540</v>
      </c>
      <c r="C8827" s="150" t="s">
        <v>2276</v>
      </c>
      <c r="D8827" s="150">
        <v>34720</v>
      </c>
      <c r="E8827" s="150">
        <v>55074</v>
      </c>
      <c r="F8827" s="150" t="s">
        <v>30510</v>
      </c>
    </row>
    <row r="8828" spans="1:6" x14ac:dyDescent="0.15">
      <c r="A8828" s="150" t="s">
        <v>10424</v>
      </c>
      <c r="B8828" s="150" t="s">
        <v>35562</v>
      </c>
      <c r="C8828" s="150" t="s">
        <v>17231</v>
      </c>
      <c r="D8828" s="150">
        <v>1596015</v>
      </c>
      <c r="E8828" s="150">
        <v>1751155</v>
      </c>
      <c r="F8828" s="150" t="s">
        <v>18774</v>
      </c>
    </row>
    <row r="8829" spans="1:6" x14ac:dyDescent="0.15">
      <c r="A8829" s="150" t="s">
        <v>10425</v>
      </c>
      <c r="B8829" s="150" t="s">
        <v>35563</v>
      </c>
      <c r="C8829" s="150" t="s">
        <v>20274</v>
      </c>
      <c r="D8829" s="150">
        <v>66193150</v>
      </c>
      <c r="E8829" s="150">
        <v>187500000</v>
      </c>
      <c r="F8829" s="150" t="s">
        <v>28413</v>
      </c>
    </row>
    <row r="8830" spans="1:6" x14ac:dyDescent="0.15">
      <c r="A8830" s="150" t="s">
        <v>10426</v>
      </c>
      <c r="B8830" s="150" t="s">
        <v>965</v>
      </c>
      <c r="C8830" s="150" t="s">
        <v>2277</v>
      </c>
      <c r="D8830" s="150">
        <v>831500</v>
      </c>
      <c r="E8830" s="150">
        <v>908211.44</v>
      </c>
      <c r="F8830" s="150" t="s">
        <v>22060</v>
      </c>
    </row>
    <row r="8831" spans="1:6" x14ac:dyDescent="0.15">
      <c r="A8831" s="150" t="s">
        <v>10427</v>
      </c>
      <c r="B8831" s="150" t="s">
        <v>35564</v>
      </c>
      <c r="C8831" s="150" t="s">
        <v>20275</v>
      </c>
      <c r="D8831" s="150">
        <v>28409610</v>
      </c>
      <c r="E8831" s="150">
        <v>44400060</v>
      </c>
      <c r="F8831" s="150" t="s">
        <v>24465</v>
      </c>
    </row>
    <row r="8832" spans="1:6" x14ac:dyDescent="0.15">
      <c r="A8832" s="150" t="s">
        <v>10428</v>
      </c>
      <c r="B8832" s="150" t="s">
        <v>35565</v>
      </c>
      <c r="C8832" s="150" t="s">
        <v>20276</v>
      </c>
      <c r="D8832" s="150">
        <v>227365.1</v>
      </c>
      <c r="E8832" s="150">
        <v>292612.09000000003</v>
      </c>
      <c r="F8832" s="150" t="s">
        <v>14062</v>
      </c>
    </row>
    <row r="8833" spans="1:6" x14ac:dyDescent="0.15">
      <c r="A8833" s="150" t="s">
        <v>10429</v>
      </c>
      <c r="B8833" s="150" t="s">
        <v>35566</v>
      </c>
      <c r="C8833" s="150" t="s">
        <v>1827</v>
      </c>
      <c r="D8833" s="150">
        <v>1725927</v>
      </c>
      <c r="E8833" s="150">
        <v>1276603</v>
      </c>
      <c r="F8833" s="150" t="s">
        <v>22154</v>
      </c>
    </row>
    <row r="8834" spans="1:6" x14ac:dyDescent="0.15">
      <c r="A8834" s="150" t="s">
        <v>10430</v>
      </c>
      <c r="B8834" s="150" t="s">
        <v>26455</v>
      </c>
      <c r="C8834" s="150" t="s">
        <v>2278</v>
      </c>
      <c r="D8834" s="150">
        <v>42964</v>
      </c>
      <c r="E8834" s="150">
        <v>48679</v>
      </c>
      <c r="F8834" s="150" t="s">
        <v>27988</v>
      </c>
    </row>
    <row r="8835" spans="1:6" x14ac:dyDescent="0.15">
      <c r="A8835" s="150" t="s">
        <v>24262</v>
      </c>
      <c r="B8835" s="150" t="s">
        <v>25212</v>
      </c>
      <c r="C8835" s="150" t="s">
        <v>2279</v>
      </c>
      <c r="D8835" s="150">
        <v>13600.68</v>
      </c>
      <c r="E8835" s="150">
        <v>12100.28</v>
      </c>
      <c r="F8835" s="150" t="s">
        <v>22136</v>
      </c>
    </row>
    <row r="8836" spans="1:6" x14ac:dyDescent="0.15">
      <c r="A8836" s="150" t="s">
        <v>24263</v>
      </c>
      <c r="B8836" s="150" t="s">
        <v>966</v>
      </c>
      <c r="C8836" s="150" t="s">
        <v>2280</v>
      </c>
      <c r="D8836" s="150">
        <v>0</v>
      </c>
      <c r="E8836" s="150">
        <v>0</v>
      </c>
      <c r="F8836" s="150" t="s">
        <v>22053</v>
      </c>
    </row>
    <row r="8837" spans="1:6" x14ac:dyDescent="0.15">
      <c r="A8837" s="150" t="s">
        <v>10431</v>
      </c>
      <c r="B8837" s="150" t="s">
        <v>35567</v>
      </c>
      <c r="C8837" s="150" t="s">
        <v>20277</v>
      </c>
      <c r="D8837" s="150">
        <v>5051200</v>
      </c>
      <c r="E8837" s="150">
        <v>909200</v>
      </c>
      <c r="F8837" s="150" t="s">
        <v>22060</v>
      </c>
    </row>
    <row r="8838" spans="1:6" x14ac:dyDescent="0.15">
      <c r="A8838" s="150" t="s">
        <v>24264</v>
      </c>
      <c r="B8838" s="150" t="s">
        <v>25750</v>
      </c>
      <c r="C8838" s="150" t="s">
        <v>2281</v>
      </c>
      <c r="D8838" s="150">
        <v>278218</v>
      </c>
      <c r="E8838" s="150">
        <v>483954</v>
      </c>
      <c r="F8838" s="150" t="s">
        <v>22067</v>
      </c>
    </row>
    <row r="8839" spans="1:6" x14ac:dyDescent="0.15">
      <c r="A8839" s="150" t="s">
        <v>10432</v>
      </c>
      <c r="B8839" s="150" t="s">
        <v>967</v>
      </c>
      <c r="C8839" s="150" t="s">
        <v>2282</v>
      </c>
      <c r="D8839" s="150">
        <v>238000</v>
      </c>
      <c r="E8839" s="150">
        <v>182000</v>
      </c>
      <c r="F8839" s="150" t="s">
        <v>31608</v>
      </c>
    </row>
    <row r="8840" spans="1:6" x14ac:dyDescent="0.15">
      <c r="A8840" s="150" t="s">
        <v>10433</v>
      </c>
      <c r="B8840" s="150" t="s">
        <v>35568</v>
      </c>
      <c r="C8840" s="150" t="s">
        <v>20278</v>
      </c>
      <c r="D8840" s="150">
        <v>1452354.33</v>
      </c>
      <c r="E8840" s="150">
        <v>2463193.5</v>
      </c>
      <c r="F8840" s="150" t="s">
        <v>35569</v>
      </c>
    </row>
    <row r="8841" spans="1:6" x14ac:dyDescent="0.15">
      <c r="A8841" s="150" t="s">
        <v>10434</v>
      </c>
      <c r="B8841" s="150" t="s">
        <v>35570</v>
      </c>
      <c r="C8841" s="150" t="s">
        <v>20279</v>
      </c>
      <c r="D8841" s="150">
        <v>1897300</v>
      </c>
      <c r="E8841" s="150">
        <v>2008020</v>
      </c>
      <c r="F8841" s="150" t="s">
        <v>22154</v>
      </c>
    </row>
    <row r="8842" spans="1:6" x14ac:dyDescent="0.15">
      <c r="A8842" s="150" t="s">
        <v>10435</v>
      </c>
      <c r="B8842" s="150" t="s">
        <v>35571</v>
      </c>
      <c r="C8842" s="150" t="s">
        <v>20280</v>
      </c>
      <c r="D8842" s="150">
        <v>23933600</v>
      </c>
      <c r="E8842" s="150">
        <v>34527600</v>
      </c>
      <c r="F8842" s="150" t="s">
        <v>22104</v>
      </c>
    </row>
    <row r="8843" spans="1:6" x14ac:dyDescent="0.15">
      <c r="A8843" s="150" t="s">
        <v>10436</v>
      </c>
      <c r="B8843" s="150" t="s">
        <v>35572</v>
      </c>
      <c r="C8843" s="150" t="s">
        <v>13696</v>
      </c>
      <c r="D8843" s="150">
        <v>22000000</v>
      </c>
      <c r="E8843" s="150">
        <v>46000000</v>
      </c>
      <c r="F8843" s="150" t="s">
        <v>22172</v>
      </c>
    </row>
    <row r="8844" spans="1:6" x14ac:dyDescent="0.15">
      <c r="A8844" s="150" t="s">
        <v>24265</v>
      </c>
      <c r="B8844" s="150" t="s">
        <v>25692</v>
      </c>
      <c r="C8844" s="150" t="s">
        <v>2283</v>
      </c>
      <c r="D8844" s="150">
        <v>4800</v>
      </c>
      <c r="E8844" s="150">
        <v>2650</v>
      </c>
      <c r="F8844" s="150" t="s">
        <v>22110</v>
      </c>
    </row>
    <row r="8845" spans="1:6" x14ac:dyDescent="0.15">
      <c r="A8845" s="150" t="s">
        <v>10437</v>
      </c>
      <c r="B8845" s="150" t="s">
        <v>35573</v>
      </c>
      <c r="C8845" s="150" t="s">
        <v>20281</v>
      </c>
      <c r="D8845" s="150">
        <v>1134835.5</v>
      </c>
      <c r="E8845" s="150">
        <v>3560000</v>
      </c>
      <c r="F8845" s="150" t="s">
        <v>22154</v>
      </c>
    </row>
    <row r="8846" spans="1:6" x14ac:dyDescent="0.15">
      <c r="A8846" s="150" t="s">
        <v>10438</v>
      </c>
      <c r="B8846" s="150" t="s">
        <v>35574</v>
      </c>
      <c r="C8846" s="150" t="s">
        <v>20282</v>
      </c>
      <c r="D8846" s="150">
        <v>1974542</v>
      </c>
      <c r="E8846" s="150">
        <v>2197579</v>
      </c>
      <c r="F8846" s="150" t="s">
        <v>14062</v>
      </c>
    </row>
    <row r="8847" spans="1:6" x14ac:dyDescent="0.15">
      <c r="A8847" s="150" t="s">
        <v>10439</v>
      </c>
      <c r="B8847" s="150" t="s">
        <v>35575</v>
      </c>
      <c r="C8847" s="150" t="s">
        <v>19701</v>
      </c>
      <c r="D8847" s="150">
        <v>1373883</v>
      </c>
      <c r="E8847" s="150">
        <v>2192046</v>
      </c>
      <c r="F8847" s="150" t="s">
        <v>22060</v>
      </c>
    </row>
    <row r="8848" spans="1:6" x14ac:dyDescent="0.15">
      <c r="A8848" s="150" t="s">
        <v>10440</v>
      </c>
      <c r="B8848" s="150" t="s">
        <v>35576</v>
      </c>
      <c r="C8848" s="150" t="s">
        <v>2289</v>
      </c>
      <c r="D8848" s="150">
        <v>168400</v>
      </c>
      <c r="E8848" s="150">
        <v>58140</v>
      </c>
      <c r="F8848" s="150" t="s">
        <v>22172</v>
      </c>
    </row>
    <row r="8849" spans="1:6" x14ac:dyDescent="0.15">
      <c r="A8849" s="150" t="s">
        <v>10441</v>
      </c>
      <c r="B8849" s="150" t="s">
        <v>35577</v>
      </c>
      <c r="C8849" s="150" t="s">
        <v>20283</v>
      </c>
      <c r="D8849" s="150">
        <v>155346909</v>
      </c>
      <c r="E8849" s="150">
        <v>230374298</v>
      </c>
      <c r="F8849" s="150" t="s">
        <v>22060</v>
      </c>
    </row>
    <row r="8850" spans="1:6" x14ac:dyDescent="0.15">
      <c r="A8850" s="150" t="s">
        <v>24266</v>
      </c>
      <c r="B8850" s="150" t="s">
        <v>968</v>
      </c>
      <c r="C8850" s="150" t="s">
        <v>2284</v>
      </c>
      <c r="D8850" s="150">
        <v>3800000</v>
      </c>
      <c r="E8850" s="150">
        <v>2930000</v>
      </c>
      <c r="F8850" s="150" t="s">
        <v>31608</v>
      </c>
    </row>
    <row r="8851" spans="1:6" x14ac:dyDescent="0.15">
      <c r="A8851" s="150" t="s">
        <v>10442</v>
      </c>
      <c r="B8851" s="150" t="s">
        <v>35578</v>
      </c>
      <c r="C8851" s="150" t="s">
        <v>20284</v>
      </c>
      <c r="D8851" s="150">
        <v>16250000</v>
      </c>
      <c r="E8851" s="150">
        <v>16350000</v>
      </c>
      <c r="F8851" s="150" t="s">
        <v>22172</v>
      </c>
    </row>
    <row r="8852" spans="1:6" x14ac:dyDescent="0.15">
      <c r="A8852" s="150" t="s">
        <v>24267</v>
      </c>
      <c r="B8852" s="150" t="s">
        <v>969</v>
      </c>
      <c r="C8852" s="150" t="s">
        <v>2285</v>
      </c>
      <c r="D8852" s="150">
        <v>25270688</v>
      </c>
      <c r="E8852" s="150">
        <v>38110368</v>
      </c>
      <c r="F8852" s="150" t="s">
        <v>27557</v>
      </c>
    </row>
    <row r="8853" spans="1:6" x14ac:dyDescent="0.15">
      <c r="A8853" s="150" t="s">
        <v>24268</v>
      </c>
      <c r="B8853" s="150" t="s">
        <v>25921</v>
      </c>
      <c r="C8853" s="150" t="s">
        <v>2286</v>
      </c>
      <c r="D8853" s="150">
        <v>152200</v>
      </c>
      <c r="E8853" s="150">
        <v>87700</v>
      </c>
      <c r="F8853" s="150" t="s">
        <v>35579</v>
      </c>
    </row>
    <row r="8854" spans="1:6" x14ac:dyDescent="0.15">
      <c r="A8854" s="150" t="s">
        <v>24269</v>
      </c>
      <c r="B8854" s="150" t="s">
        <v>25214</v>
      </c>
      <c r="C8854" s="150" t="s">
        <v>2287</v>
      </c>
      <c r="D8854" s="150">
        <v>130000</v>
      </c>
      <c r="E8854" s="150">
        <v>106000</v>
      </c>
      <c r="F8854" s="150" t="s">
        <v>22078</v>
      </c>
    </row>
    <row r="8855" spans="1:6" x14ac:dyDescent="0.15">
      <c r="A8855" s="150" t="s">
        <v>24270</v>
      </c>
      <c r="B8855" s="150" t="s">
        <v>25444</v>
      </c>
      <c r="C8855" s="150" t="s">
        <v>2288</v>
      </c>
      <c r="D8855" s="150">
        <v>145000</v>
      </c>
      <c r="E8855" s="150">
        <v>97000</v>
      </c>
      <c r="F8855" s="150" t="s">
        <v>22107</v>
      </c>
    </row>
    <row r="8856" spans="1:6" x14ac:dyDescent="0.15">
      <c r="A8856" s="150" t="s">
        <v>24271</v>
      </c>
      <c r="B8856" s="150" t="s">
        <v>26240</v>
      </c>
      <c r="C8856" s="150" t="s">
        <v>2289</v>
      </c>
      <c r="D8856" s="150">
        <v>413500</v>
      </c>
      <c r="E8856" s="150">
        <v>287640</v>
      </c>
      <c r="F8856" s="150" t="s">
        <v>22172</v>
      </c>
    </row>
    <row r="8857" spans="1:6" x14ac:dyDescent="0.15">
      <c r="A8857" s="150" t="s">
        <v>10443</v>
      </c>
      <c r="B8857" s="150" t="s">
        <v>35580</v>
      </c>
      <c r="C8857" s="150" t="s">
        <v>20286</v>
      </c>
      <c r="D8857" s="150">
        <v>3183938</v>
      </c>
      <c r="E8857" s="150">
        <v>908738</v>
      </c>
      <c r="F8857" s="150" t="s">
        <v>22060</v>
      </c>
    </row>
    <row r="8858" spans="1:6" x14ac:dyDescent="0.15">
      <c r="A8858" s="150" t="s">
        <v>10444</v>
      </c>
      <c r="B8858" s="150" t="s">
        <v>35581</v>
      </c>
      <c r="C8858" s="150" t="s">
        <v>20287</v>
      </c>
      <c r="D8858" s="150">
        <v>16105191</v>
      </c>
      <c r="E8858" s="150">
        <v>20446020</v>
      </c>
      <c r="F8858" s="150" t="s">
        <v>29598</v>
      </c>
    </row>
    <row r="8859" spans="1:6" x14ac:dyDescent="0.15">
      <c r="A8859" s="150" t="s">
        <v>10445</v>
      </c>
      <c r="B8859" s="150" t="s">
        <v>35582</v>
      </c>
      <c r="C8859" s="150" t="s">
        <v>20288</v>
      </c>
      <c r="D8859" s="150">
        <v>360140</v>
      </c>
      <c r="E8859" s="150">
        <v>220280</v>
      </c>
      <c r="F8859" s="150" t="s">
        <v>22172</v>
      </c>
    </row>
    <row r="8860" spans="1:6" x14ac:dyDescent="0.15">
      <c r="A8860" s="150" t="s">
        <v>24272</v>
      </c>
      <c r="B8860" s="150" t="s">
        <v>25694</v>
      </c>
      <c r="C8860" s="150" t="s">
        <v>2290</v>
      </c>
      <c r="D8860" s="150">
        <v>90300</v>
      </c>
      <c r="E8860" s="150">
        <v>51500</v>
      </c>
      <c r="F8860" s="150" t="s">
        <v>22082</v>
      </c>
    </row>
    <row r="8861" spans="1:6" x14ac:dyDescent="0.15">
      <c r="A8861" s="150" t="s">
        <v>10446</v>
      </c>
      <c r="B8861" s="150" t="s">
        <v>35583</v>
      </c>
      <c r="C8861" s="150" t="s">
        <v>20289</v>
      </c>
      <c r="D8861" s="150">
        <v>174379577</v>
      </c>
      <c r="E8861" s="150">
        <v>223608901</v>
      </c>
      <c r="F8861" s="150" t="s">
        <v>27565</v>
      </c>
    </row>
    <row r="8862" spans="1:6" x14ac:dyDescent="0.15">
      <c r="A8862" s="150" t="s">
        <v>10447</v>
      </c>
      <c r="B8862" s="150" t="s">
        <v>35584</v>
      </c>
      <c r="C8862" s="150" t="s">
        <v>15175</v>
      </c>
      <c r="D8862" s="150">
        <v>1400</v>
      </c>
      <c r="E8862" s="150">
        <v>1800</v>
      </c>
      <c r="F8862" s="150" t="s">
        <v>22136</v>
      </c>
    </row>
    <row r="8863" spans="1:6" x14ac:dyDescent="0.15">
      <c r="A8863" s="150" t="s">
        <v>10448</v>
      </c>
      <c r="B8863" s="150" t="s">
        <v>35585</v>
      </c>
      <c r="C8863" s="150" t="s">
        <v>20290</v>
      </c>
      <c r="D8863" s="150">
        <v>162006.21</v>
      </c>
      <c r="E8863" s="150">
        <v>188960.2</v>
      </c>
      <c r="F8863" s="150" t="s">
        <v>22078</v>
      </c>
    </row>
    <row r="8864" spans="1:6" x14ac:dyDescent="0.15">
      <c r="A8864" s="150" t="s">
        <v>10449</v>
      </c>
      <c r="B8864" s="150" t="s">
        <v>35586</v>
      </c>
      <c r="C8864" s="150" t="s">
        <v>20291</v>
      </c>
      <c r="D8864" s="150">
        <v>19800</v>
      </c>
      <c r="E8864" s="150">
        <v>5400</v>
      </c>
      <c r="F8864" s="150" t="s">
        <v>35587</v>
      </c>
    </row>
    <row r="8865" spans="1:6" x14ac:dyDescent="0.15">
      <c r="A8865" s="150" t="s">
        <v>24273</v>
      </c>
      <c r="B8865" s="150" t="s">
        <v>25348</v>
      </c>
      <c r="C8865" s="150" t="s">
        <v>2291</v>
      </c>
      <c r="D8865" s="150">
        <v>826066.08</v>
      </c>
      <c r="E8865" s="150">
        <v>71010.679999999993</v>
      </c>
      <c r="F8865" s="150" t="s">
        <v>14062</v>
      </c>
    </row>
    <row r="8866" spans="1:6" x14ac:dyDescent="0.15">
      <c r="A8866" s="150" t="s">
        <v>24274</v>
      </c>
      <c r="B8866" s="150" t="s">
        <v>25060</v>
      </c>
      <c r="C8866" s="150" t="s">
        <v>2292</v>
      </c>
      <c r="D8866" s="150">
        <v>8099028</v>
      </c>
      <c r="E8866" s="150">
        <v>8108748</v>
      </c>
      <c r="F8866" s="150" t="s">
        <v>31591</v>
      </c>
    </row>
    <row r="8867" spans="1:6" x14ac:dyDescent="0.15">
      <c r="A8867" s="150" t="s">
        <v>24275</v>
      </c>
      <c r="B8867" s="150" t="s">
        <v>26026</v>
      </c>
      <c r="C8867" s="150" t="s">
        <v>2293</v>
      </c>
      <c r="D8867" s="150">
        <v>4374749</v>
      </c>
      <c r="E8867" s="150">
        <v>4415928</v>
      </c>
      <c r="F8867" s="150" t="s">
        <v>35588</v>
      </c>
    </row>
    <row r="8868" spans="1:6" x14ac:dyDescent="0.15">
      <c r="A8868" s="150" t="s">
        <v>10450</v>
      </c>
      <c r="B8868" s="150" t="s">
        <v>35589</v>
      </c>
      <c r="C8868" s="150" t="s">
        <v>15523</v>
      </c>
      <c r="D8868" s="150">
        <v>61863</v>
      </c>
      <c r="E8868" s="150">
        <v>91752</v>
      </c>
      <c r="F8868" s="150" t="s">
        <v>34794</v>
      </c>
    </row>
    <row r="8869" spans="1:6" x14ac:dyDescent="0.15">
      <c r="A8869" s="150" t="s">
        <v>10451</v>
      </c>
      <c r="B8869" s="150" t="s">
        <v>35590</v>
      </c>
      <c r="C8869" s="150" t="s">
        <v>20293</v>
      </c>
      <c r="D8869" s="150">
        <v>869000</v>
      </c>
      <c r="E8869" s="150">
        <v>293000</v>
      </c>
      <c r="F8869" s="150" t="s">
        <v>18774</v>
      </c>
    </row>
    <row r="8870" spans="1:6" x14ac:dyDescent="0.15">
      <c r="A8870" s="150" t="s">
        <v>10452</v>
      </c>
      <c r="B8870" s="150" t="s">
        <v>35591</v>
      </c>
      <c r="C8870" s="150" t="s">
        <v>20294</v>
      </c>
      <c r="D8870" s="150">
        <v>2222130</v>
      </c>
      <c r="E8870" s="150">
        <v>2497284</v>
      </c>
      <c r="F8870" s="150" t="s">
        <v>35592</v>
      </c>
    </row>
    <row r="8871" spans="1:6" x14ac:dyDescent="0.15">
      <c r="A8871" s="150" t="s">
        <v>10453</v>
      </c>
      <c r="B8871" s="150" t="s">
        <v>35593</v>
      </c>
      <c r="C8871" s="150" t="s">
        <v>15225</v>
      </c>
      <c r="D8871" s="150">
        <v>14814</v>
      </c>
      <c r="E8871" s="150">
        <v>13569</v>
      </c>
      <c r="F8871" s="150" t="s">
        <v>22140</v>
      </c>
    </row>
    <row r="8872" spans="1:6" x14ac:dyDescent="0.15">
      <c r="A8872" s="150" t="s">
        <v>35594</v>
      </c>
      <c r="B8872" s="150" t="s">
        <v>970</v>
      </c>
      <c r="C8872" s="150" t="s">
        <v>2294</v>
      </c>
      <c r="D8872" s="150">
        <v>1938441.72</v>
      </c>
      <c r="E8872" s="150">
        <v>1938441.72</v>
      </c>
      <c r="F8872" s="150" t="s">
        <v>22093</v>
      </c>
    </row>
    <row r="8873" spans="1:6" x14ac:dyDescent="0.15">
      <c r="A8873" s="150" t="s">
        <v>10454</v>
      </c>
      <c r="B8873" s="150" t="s">
        <v>35595</v>
      </c>
      <c r="C8873" s="150" t="s">
        <v>20295</v>
      </c>
      <c r="D8873" s="150">
        <v>603000</v>
      </c>
      <c r="E8873" s="150">
        <v>575000</v>
      </c>
      <c r="F8873" s="150" t="s">
        <v>24497</v>
      </c>
    </row>
    <row r="8874" spans="1:6" x14ac:dyDescent="0.15">
      <c r="A8874" s="150" t="s">
        <v>10455</v>
      </c>
      <c r="B8874" s="150" t="s">
        <v>35596</v>
      </c>
      <c r="C8874" s="150" t="s">
        <v>20296</v>
      </c>
      <c r="D8874" s="150">
        <v>525729</v>
      </c>
      <c r="E8874" s="150">
        <v>894983</v>
      </c>
      <c r="F8874" s="150" t="s">
        <v>35597</v>
      </c>
    </row>
    <row r="8875" spans="1:6" x14ac:dyDescent="0.15">
      <c r="A8875" s="150" t="s">
        <v>35598</v>
      </c>
      <c r="B8875" s="150" t="s">
        <v>971</v>
      </c>
      <c r="C8875" s="150" t="s">
        <v>2295</v>
      </c>
      <c r="D8875" s="150">
        <v>169300</v>
      </c>
      <c r="E8875" s="150">
        <v>131940</v>
      </c>
      <c r="F8875" s="150" t="s">
        <v>22078</v>
      </c>
    </row>
    <row r="8876" spans="1:6" x14ac:dyDescent="0.15">
      <c r="A8876" s="150" t="s">
        <v>35599</v>
      </c>
      <c r="B8876" s="150" t="s">
        <v>972</v>
      </c>
      <c r="C8876" s="150" t="s">
        <v>2296</v>
      </c>
      <c r="D8876" s="150">
        <v>19480760</v>
      </c>
      <c r="E8876" s="150">
        <v>17386797</v>
      </c>
      <c r="F8876" s="150" t="s">
        <v>28304</v>
      </c>
    </row>
    <row r="8877" spans="1:6" x14ac:dyDescent="0.15">
      <c r="A8877" s="150" t="s">
        <v>10456</v>
      </c>
      <c r="B8877" s="150" t="s">
        <v>35600</v>
      </c>
      <c r="C8877" s="150" t="s">
        <v>20298</v>
      </c>
      <c r="D8877" s="150">
        <v>644360</v>
      </c>
      <c r="E8877" s="150">
        <v>711272.5</v>
      </c>
      <c r="F8877" s="150" t="s">
        <v>22078</v>
      </c>
    </row>
    <row r="8878" spans="1:6" x14ac:dyDescent="0.15">
      <c r="A8878" s="150" t="s">
        <v>10457</v>
      </c>
      <c r="B8878" s="150" t="s">
        <v>35601</v>
      </c>
      <c r="C8878" s="150" t="s">
        <v>20299</v>
      </c>
      <c r="D8878" s="150">
        <v>57782</v>
      </c>
      <c r="E8878" s="150">
        <v>44961.2</v>
      </c>
      <c r="F8878" s="150" t="s">
        <v>35602</v>
      </c>
    </row>
    <row r="8879" spans="1:6" x14ac:dyDescent="0.15">
      <c r="A8879" s="150" t="s">
        <v>10458</v>
      </c>
      <c r="B8879" s="150" t="s">
        <v>35603</v>
      </c>
      <c r="C8879" s="150" t="s">
        <v>20301</v>
      </c>
      <c r="D8879" s="150">
        <v>7979110</v>
      </c>
      <c r="E8879" s="150">
        <v>11096986</v>
      </c>
      <c r="F8879" s="150" t="s">
        <v>22053</v>
      </c>
    </row>
    <row r="8880" spans="1:6" x14ac:dyDescent="0.15">
      <c r="A8880" s="150" t="s">
        <v>10459</v>
      </c>
      <c r="B8880" s="150" t="s">
        <v>35604</v>
      </c>
      <c r="C8880" s="150" t="s">
        <v>20302</v>
      </c>
      <c r="D8880" s="150">
        <v>2839000</v>
      </c>
      <c r="E8880" s="150">
        <v>3405000</v>
      </c>
      <c r="F8880" s="150" t="s">
        <v>24479</v>
      </c>
    </row>
    <row r="8881" spans="1:6" x14ac:dyDescent="0.15">
      <c r="A8881" s="150" t="s">
        <v>10460</v>
      </c>
      <c r="B8881" s="150" t="s">
        <v>35605</v>
      </c>
      <c r="C8881" s="150" t="s">
        <v>20303</v>
      </c>
      <c r="D8881" s="150">
        <v>402694</v>
      </c>
      <c r="E8881" s="150">
        <v>867782.8</v>
      </c>
      <c r="F8881" s="150" t="s">
        <v>22060</v>
      </c>
    </row>
    <row r="8882" spans="1:6" x14ac:dyDescent="0.15">
      <c r="A8882" s="150" t="s">
        <v>10461</v>
      </c>
      <c r="B8882" s="150" t="s">
        <v>35606</v>
      </c>
      <c r="C8882" s="150" t="s">
        <v>20304</v>
      </c>
      <c r="D8882" s="150">
        <v>1599945</v>
      </c>
      <c r="E8882" s="150">
        <v>1342645</v>
      </c>
      <c r="F8882" s="150" t="s">
        <v>18774</v>
      </c>
    </row>
    <row r="8883" spans="1:6" x14ac:dyDescent="0.15">
      <c r="A8883" s="150" t="s">
        <v>10462</v>
      </c>
      <c r="B8883" s="150" t="s">
        <v>35607</v>
      </c>
      <c r="C8883" s="150" t="s">
        <v>20078</v>
      </c>
      <c r="D8883" s="150">
        <v>3900000</v>
      </c>
      <c r="E8883" s="150">
        <v>3800000</v>
      </c>
      <c r="F8883" s="150" t="s">
        <v>22053</v>
      </c>
    </row>
    <row r="8884" spans="1:6" x14ac:dyDescent="0.15">
      <c r="A8884" s="150" t="s">
        <v>35608</v>
      </c>
      <c r="B8884" s="150" t="s">
        <v>973</v>
      </c>
      <c r="C8884" s="150" t="s">
        <v>2297</v>
      </c>
      <c r="D8884" s="150">
        <v>19129500</v>
      </c>
      <c r="E8884" s="150">
        <v>23434910</v>
      </c>
      <c r="F8884" s="150" t="s">
        <v>28406</v>
      </c>
    </row>
    <row r="8885" spans="1:6" x14ac:dyDescent="0.15">
      <c r="A8885" s="150" t="s">
        <v>10463</v>
      </c>
      <c r="B8885" s="150" t="s">
        <v>35609</v>
      </c>
      <c r="C8885" s="150" t="s">
        <v>2386</v>
      </c>
      <c r="D8885" s="150">
        <v>7387348</v>
      </c>
      <c r="E8885" s="150">
        <v>8284195</v>
      </c>
      <c r="F8885" s="150" t="s">
        <v>22078</v>
      </c>
    </row>
    <row r="8886" spans="1:6" x14ac:dyDescent="0.15">
      <c r="A8886" s="150" t="s">
        <v>10464</v>
      </c>
      <c r="B8886" s="150" t="s">
        <v>35610</v>
      </c>
      <c r="C8886" s="150" t="s">
        <v>20305</v>
      </c>
      <c r="D8886" s="150">
        <v>548667</v>
      </c>
      <c r="E8886" s="150">
        <v>368774</v>
      </c>
      <c r="F8886" s="150" t="s">
        <v>22078</v>
      </c>
    </row>
    <row r="8887" spans="1:6" x14ac:dyDescent="0.15">
      <c r="A8887" s="150" t="s">
        <v>35611</v>
      </c>
      <c r="B8887" s="150" t="s">
        <v>974</v>
      </c>
      <c r="C8887" s="150" t="s">
        <v>2298</v>
      </c>
      <c r="D8887" s="150">
        <v>1970000</v>
      </c>
      <c r="E8887" s="150">
        <v>2123000</v>
      </c>
      <c r="F8887" s="150" t="s">
        <v>24740</v>
      </c>
    </row>
    <row r="8888" spans="1:6" x14ac:dyDescent="0.15">
      <c r="A8888" s="150" t="s">
        <v>35612</v>
      </c>
      <c r="B8888" s="150" t="s">
        <v>20306</v>
      </c>
      <c r="C8888" s="150" t="s">
        <v>20307</v>
      </c>
      <c r="D8888" s="150">
        <v>5513000</v>
      </c>
      <c r="E8888" s="150">
        <v>3800000</v>
      </c>
      <c r="F8888" s="150" t="s">
        <v>22093</v>
      </c>
    </row>
    <row r="8889" spans="1:6" x14ac:dyDescent="0.15">
      <c r="A8889" s="150" t="s">
        <v>35613</v>
      </c>
      <c r="B8889" s="150" t="s">
        <v>975</v>
      </c>
      <c r="C8889" s="150" t="s">
        <v>2299</v>
      </c>
      <c r="D8889" s="150">
        <v>4900</v>
      </c>
      <c r="E8889" s="150">
        <v>2500</v>
      </c>
      <c r="F8889" s="150" t="s">
        <v>22071</v>
      </c>
    </row>
    <row r="8890" spans="1:6" x14ac:dyDescent="0.15">
      <c r="A8890" s="150" t="s">
        <v>10465</v>
      </c>
      <c r="B8890" s="150" t="s">
        <v>35244</v>
      </c>
      <c r="C8890" s="150" t="s">
        <v>20042</v>
      </c>
      <c r="D8890" s="150">
        <v>3117303</v>
      </c>
      <c r="E8890" s="150">
        <v>5524923.5</v>
      </c>
      <c r="F8890" s="150" t="s">
        <v>22078</v>
      </c>
    </row>
    <row r="8891" spans="1:6" x14ac:dyDescent="0.15">
      <c r="A8891" s="150" t="s">
        <v>35614</v>
      </c>
      <c r="B8891" s="150" t="s">
        <v>976</v>
      </c>
      <c r="C8891" s="150" t="s">
        <v>2300</v>
      </c>
      <c r="D8891" s="150">
        <v>341600</v>
      </c>
      <c r="E8891" s="150">
        <v>130266</v>
      </c>
      <c r="F8891" s="150" t="s">
        <v>26668</v>
      </c>
    </row>
    <row r="8892" spans="1:6" x14ac:dyDescent="0.15">
      <c r="A8892" s="150" t="s">
        <v>35615</v>
      </c>
      <c r="B8892" s="150" t="s">
        <v>977</v>
      </c>
      <c r="C8892" s="150" t="s">
        <v>2301</v>
      </c>
      <c r="D8892" s="150">
        <v>230000</v>
      </c>
      <c r="E8892" s="150">
        <v>254000</v>
      </c>
      <c r="F8892" s="150" t="s">
        <v>33341</v>
      </c>
    </row>
    <row r="8893" spans="1:6" x14ac:dyDescent="0.15">
      <c r="A8893" s="150" t="s">
        <v>35616</v>
      </c>
      <c r="B8893" s="150" t="s">
        <v>978</v>
      </c>
      <c r="C8893" s="150" t="s">
        <v>2302</v>
      </c>
      <c r="D8893" s="150">
        <v>2069172</v>
      </c>
      <c r="E8893" s="150">
        <v>4076128</v>
      </c>
      <c r="F8893" s="150" t="s">
        <v>24703</v>
      </c>
    </row>
    <row r="8894" spans="1:6" x14ac:dyDescent="0.15">
      <c r="A8894" s="150" t="s">
        <v>10466</v>
      </c>
      <c r="B8894" s="150" t="s">
        <v>35617</v>
      </c>
      <c r="C8894" s="150" t="s">
        <v>20308</v>
      </c>
      <c r="D8894" s="150">
        <v>882115</v>
      </c>
      <c r="E8894" s="150">
        <v>611155</v>
      </c>
      <c r="F8894" s="150" t="s">
        <v>18774</v>
      </c>
    </row>
    <row r="8895" spans="1:6" x14ac:dyDescent="0.15">
      <c r="A8895" s="150" t="s">
        <v>10467</v>
      </c>
      <c r="B8895" s="150" t="s">
        <v>35618</v>
      </c>
      <c r="C8895" s="150" t="s">
        <v>174</v>
      </c>
      <c r="D8895" s="150">
        <v>1025375</v>
      </c>
      <c r="E8895" s="150">
        <v>1339094</v>
      </c>
      <c r="F8895" s="150" t="s">
        <v>24477</v>
      </c>
    </row>
    <row r="8896" spans="1:6" x14ac:dyDescent="0.15">
      <c r="A8896" s="150" t="s">
        <v>35619</v>
      </c>
      <c r="B8896" s="150" t="s">
        <v>979</v>
      </c>
      <c r="C8896" s="150" t="s">
        <v>2303</v>
      </c>
      <c r="D8896" s="150">
        <v>4780990</v>
      </c>
      <c r="E8896" s="150">
        <v>5098980</v>
      </c>
      <c r="F8896" s="150" t="s">
        <v>30354</v>
      </c>
    </row>
    <row r="8897" spans="1:6" x14ac:dyDescent="0.15">
      <c r="A8897" s="150" t="s">
        <v>35620</v>
      </c>
      <c r="B8897" s="150" t="s">
        <v>980</v>
      </c>
      <c r="C8897" s="150" t="s">
        <v>2304</v>
      </c>
      <c r="D8897" s="150">
        <v>369252</v>
      </c>
      <c r="E8897" s="150">
        <v>480566.41</v>
      </c>
      <c r="F8897" s="150" t="s">
        <v>24604</v>
      </c>
    </row>
    <row r="8898" spans="1:6" x14ac:dyDescent="0.15">
      <c r="A8898" s="150" t="s">
        <v>35621</v>
      </c>
      <c r="B8898" s="150" t="s">
        <v>981</v>
      </c>
      <c r="C8898" s="150" t="s">
        <v>2305</v>
      </c>
      <c r="D8898" s="150">
        <v>678500</v>
      </c>
      <c r="E8898" s="150">
        <v>752300</v>
      </c>
      <c r="F8898" s="150" t="s">
        <v>22132</v>
      </c>
    </row>
    <row r="8899" spans="1:6" x14ac:dyDescent="0.15">
      <c r="A8899" s="150" t="s">
        <v>10468</v>
      </c>
      <c r="B8899" s="150" t="s">
        <v>35622</v>
      </c>
      <c r="C8899" s="150" t="s">
        <v>20309</v>
      </c>
      <c r="D8899" s="150">
        <v>1875486</v>
      </c>
      <c r="E8899" s="150">
        <v>1900000</v>
      </c>
      <c r="F8899" s="150" t="s">
        <v>22053</v>
      </c>
    </row>
    <row r="8900" spans="1:6" x14ac:dyDescent="0.15">
      <c r="A8900" s="150" t="s">
        <v>35623</v>
      </c>
      <c r="B8900" s="150" t="s">
        <v>982</v>
      </c>
      <c r="C8900" s="150" t="s">
        <v>2306</v>
      </c>
      <c r="D8900" s="150">
        <v>4749330</v>
      </c>
      <c r="E8900" s="150">
        <v>5615060</v>
      </c>
      <c r="F8900" s="150" t="s">
        <v>27096</v>
      </c>
    </row>
    <row r="8901" spans="1:6" x14ac:dyDescent="0.15">
      <c r="A8901" s="150" t="s">
        <v>10469</v>
      </c>
      <c r="B8901" s="150" t="s">
        <v>35624</v>
      </c>
      <c r="C8901" s="150" t="s">
        <v>20310</v>
      </c>
      <c r="D8901" s="150">
        <v>1389200</v>
      </c>
      <c r="E8901" s="150">
        <v>1393000</v>
      </c>
      <c r="F8901" s="150" t="s">
        <v>22060</v>
      </c>
    </row>
    <row r="8902" spans="1:6" x14ac:dyDescent="0.15">
      <c r="A8902" s="150" t="s">
        <v>35625</v>
      </c>
      <c r="B8902" s="150" t="s">
        <v>983</v>
      </c>
      <c r="C8902" s="150" t="s">
        <v>2307</v>
      </c>
      <c r="D8902" s="150">
        <v>6072000</v>
      </c>
      <c r="E8902" s="150">
        <v>7442960</v>
      </c>
      <c r="F8902" s="150" t="s">
        <v>22137</v>
      </c>
    </row>
    <row r="8903" spans="1:6" x14ac:dyDescent="0.15">
      <c r="A8903" s="150" t="s">
        <v>35626</v>
      </c>
      <c r="B8903" s="150" t="s">
        <v>984</v>
      </c>
      <c r="C8903" s="150" t="s">
        <v>2308</v>
      </c>
      <c r="D8903" s="150">
        <v>1397655</v>
      </c>
      <c r="E8903" s="150">
        <v>2796230</v>
      </c>
      <c r="F8903" s="150" t="s">
        <v>22060</v>
      </c>
    </row>
    <row r="8904" spans="1:6" x14ac:dyDescent="0.15">
      <c r="A8904" s="150" t="s">
        <v>10470</v>
      </c>
      <c r="B8904" s="150" t="s">
        <v>35627</v>
      </c>
      <c r="C8904" s="150" t="s">
        <v>20311</v>
      </c>
      <c r="D8904" s="150">
        <v>740600</v>
      </c>
      <c r="E8904" s="150">
        <v>1691200</v>
      </c>
      <c r="F8904" s="150" t="s">
        <v>35628</v>
      </c>
    </row>
    <row r="8905" spans="1:6" x14ac:dyDescent="0.15">
      <c r="A8905" s="150" t="s">
        <v>10471</v>
      </c>
      <c r="B8905" s="150" t="s">
        <v>35629</v>
      </c>
      <c r="C8905" s="150" t="s">
        <v>20312</v>
      </c>
      <c r="D8905" s="150">
        <v>4635500</v>
      </c>
      <c r="E8905" s="150">
        <v>6036800</v>
      </c>
      <c r="F8905" s="150" t="s">
        <v>22137</v>
      </c>
    </row>
    <row r="8906" spans="1:6" x14ac:dyDescent="0.15">
      <c r="A8906" s="150" t="s">
        <v>35630</v>
      </c>
      <c r="B8906" s="150" t="s">
        <v>985</v>
      </c>
      <c r="C8906" s="150" t="s">
        <v>2309</v>
      </c>
      <c r="D8906" s="150">
        <v>161357</v>
      </c>
      <c r="E8906" s="150">
        <v>118530</v>
      </c>
      <c r="F8906" s="150" t="s">
        <v>14062</v>
      </c>
    </row>
    <row r="8907" spans="1:6" x14ac:dyDescent="0.15">
      <c r="A8907" s="150" t="s">
        <v>10472</v>
      </c>
      <c r="B8907" s="150" t="s">
        <v>35631</v>
      </c>
      <c r="C8907" s="150" t="s">
        <v>20313</v>
      </c>
      <c r="D8907" s="150">
        <v>97878430</v>
      </c>
      <c r="E8907" s="150">
        <v>98515137</v>
      </c>
      <c r="F8907" s="150" t="s">
        <v>22103</v>
      </c>
    </row>
    <row r="8908" spans="1:6" x14ac:dyDescent="0.15">
      <c r="A8908" s="150" t="s">
        <v>10473</v>
      </c>
      <c r="B8908" s="150" t="s">
        <v>35632</v>
      </c>
      <c r="C8908" s="150" t="s">
        <v>20314</v>
      </c>
      <c r="D8908" s="150">
        <v>636871</v>
      </c>
      <c r="E8908" s="150">
        <v>976987</v>
      </c>
      <c r="F8908" s="150" t="s">
        <v>24502</v>
      </c>
    </row>
    <row r="8909" spans="1:6" x14ac:dyDescent="0.15">
      <c r="A8909" s="150" t="s">
        <v>35633</v>
      </c>
      <c r="B8909" s="150" t="s">
        <v>986</v>
      </c>
      <c r="C8909" s="150" t="s">
        <v>2310</v>
      </c>
      <c r="D8909" s="150">
        <v>5977000</v>
      </c>
      <c r="E8909" s="150">
        <v>5040400</v>
      </c>
      <c r="F8909" s="150" t="s">
        <v>22060</v>
      </c>
    </row>
    <row r="8910" spans="1:6" x14ac:dyDescent="0.15">
      <c r="A8910" s="150" t="s">
        <v>35634</v>
      </c>
      <c r="B8910" s="150" t="s">
        <v>987</v>
      </c>
      <c r="C8910" s="150" t="s">
        <v>2311</v>
      </c>
      <c r="D8910" s="150">
        <v>702810</v>
      </c>
      <c r="E8910" s="150">
        <v>776603</v>
      </c>
      <c r="F8910" s="150" t="s">
        <v>18774</v>
      </c>
    </row>
    <row r="8911" spans="1:6" x14ac:dyDescent="0.15">
      <c r="A8911" s="150" t="s">
        <v>35635</v>
      </c>
      <c r="B8911" s="150" t="s">
        <v>988</v>
      </c>
      <c r="C8911" s="150" t="s">
        <v>2312</v>
      </c>
      <c r="D8911" s="150">
        <v>1406200</v>
      </c>
      <c r="E8911" s="150">
        <v>643400</v>
      </c>
      <c r="F8911" s="150" t="s">
        <v>18774</v>
      </c>
    </row>
    <row r="8912" spans="1:6" x14ac:dyDescent="0.15">
      <c r="A8912" s="150" t="s">
        <v>10474</v>
      </c>
      <c r="B8912" s="150" t="s">
        <v>35636</v>
      </c>
      <c r="C8912" s="150" t="s">
        <v>1669</v>
      </c>
      <c r="D8912" s="150">
        <v>2211600</v>
      </c>
      <c r="E8912" s="150">
        <v>2840100</v>
      </c>
      <c r="F8912" s="150" t="s">
        <v>22052</v>
      </c>
    </row>
    <row r="8913" spans="1:6" x14ac:dyDescent="0.15">
      <c r="A8913" s="150" t="s">
        <v>1551</v>
      </c>
      <c r="B8913" s="150" t="s">
        <v>989</v>
      </c>
      <c r="C8913" s="150" t="s">
        <v>2313</v>
      </c>
      <c r="D8913" s="150">
        <v>1015000</v>
      </c>
      <c r="E8913" s="150">
        <v>6076000</v>
      </c>
      <c r="F8913" s="150" t="s">
        <v>24738</v>
      </c>
    </row>
    <row r="8914" spans="1:6" x14ac:dyDescent="0.15">
      <c r="A8914" s="150" t="s">
        <v>10475</v>
      </c>
      <c r="B8914" s="150" t="s">
        <v>35637</v>
      </c>
      <c r="C8914" s="150" t="s">
        <v>20315</v>
      </c>
      <c r="D8914" s="150">
        <v>145481344</v>
      </c>
      <c r="E8914" s="150">
        <v>346953600</v>
      </c>
      <c r="F8914" s="150" t="s">
        <v>22060</v>
      </c>
    </row>
    <row r="8915" spans="1:6" x14ac:dyDescent="0.15">
      <c r="A8915" s="150" t="s">
        <v>3273</v>
      </c>
      <c r="B8915" s="150" t="s">
        <v>20316</v>
      </c>
      <c r="C8915" s="150" t="s">
        <v>20317</v>
      </c>
      <c r="D8915" s="150">
        <v>33455070</v>
      </c>
      <c r="E8915" s="150">
        <v>34033578</v>
      </c>
      <c r="F8915" s="150" t="s">
        <v>22170</v>
      </c>
    </row>
    <row r="8916" spans="1:6" x14ac:dyDescent="0.15">
      <c r="A8916" s="150" t="s">
        <v>10476</v>
      </c>
      <c r="B8916" s="150" t="s">
        <v>35638</v>
      </c>
      <c r="C8916" s="150" t="s">
        <v>20318</v>
      </c>
      <c r="D8916" s="150">
        <v>11500000</v>
      </c>
      <c r="E8916" s="150">
        <v>13500000</v>
      </c>
      <c r="F8916" s="150" t="s">
        <v>35639</v>
      </c>
    </row>
    <row r="8917" spans="1:6" x14ac:dyDescent="0.15">
      <c r="A8917" s="150" t="s">
        <v>10477</v>
      </c>
      <c r="B8917" s="150" t="s">
        <v>35640</v>
      </c>
      <c r="C8917" s="150" t="s">
        <v>20319</v>
      </c>
      <c r="D8917" s="150">
        <v>298440</v>
      </c>
      <c r="E8917" s="150">
        <v>771660</v>
      </c>
      <c r="F8917" s="150" t="s">
        <v>22079</v>
      </c>
    </row>
    <row r="8918" spans="1:6" x14ac:dyDescent="0.15">
      <c r="A8918" s="150" t="s">
        <v>10478</v>
      </c>
      <c r="B8918" s="150" t="s">
        <v>35641</v>
      </c>
      <c r="C8918" s="150" t="s">
        <v>20320</v>
      </c>
      <c r="D8918" s="150">
        <v>1720000</v>
      </c>
      <c r="E8918" s="150">
        <v>862500</v>
      </c>
      <c r="F8918" s="150" t="s">
        <v>24497</v>
      </c>
    </row>
    <row r="8919" spans="1:6" x14ac:dyDescent="0.15">
      <c r="A8919" s="150" t="s">
        <v>10479</v>
      </c>
      <c r="B8919" s="150" t="s">
        <v>35642</v>
      </c>
      <c r="C8919" s="150" t="s">
        <v>20321</v>
      </c>
      <c r="D8919" s="150">
        <v>17500000</v>
      </c>
      <c r="E8919" s="150">
        <v>17500000</v>
      </c>
      <c r="F8919" s="150" t="s">
        <v>22103</v>
      </c>
    </row>
    <row r="8920" spans="1:6" x14ac:dyDescent="0.15">
      <c r="A8920" s="150" t="s">
        <v>10480</v>
      </c>
      <c r="B8920" s="150" t="s">
        <v>35643</v>
      </c>
      <c r="C8920" s="150" t="s">
        <v>20322</v>
      </c>
      <c r="D8920" s="150">
        <v>963374.2</v>
      </c>
      <c r="E8920" s="150">
        <v>1118171.8799999999</v>
      </c>
      <c r="F8920" s="150" t="s">
        <v>35644</v>
      </c>
    </row>
    <row r="8921" spans="1:6" x14ac:dyDescent="0.15">
      <c r="A8921" s="150" t="s">
        <v>10481</v>
      </c>
      <c r="B8921" s="150" t="s">
        <v>35645</v>
      </c>
      <c r="C8921" s="150" t="s">
        <v>20323</v>
      </c>
      <c r="D8921" s="150">
        <v>2613104</v>
      </c>
      <c r="E8921" s="150">
        <v>16289760</v>
      </c>
      <c r="F8921" s="150" t="s">
        <v>22069</v>
      </c>
    </row>
    <row r="8922" spans="1:6" x14ac:dyDescent="0.15">
      <c r="A8922" s="150" t="s">
        <v>1552</v>
      </c>
      <c r="B8922" s="150" t="s">
        <v>990</v>
      </c>
      <c r="C8922" s="150" t="s">
        <v>2314</v>
      </c>
      <c r="D8922" s="150">
        <v>1980</v>
      </c>
      <c r="E8922" s="150">
        <v>960</v>
      </c>
      <c r="F8922" s="150" t="s">
        <v>22088</v>
      </c>
    </row>
    <row r="8923" spans="1:6" x14ac:dyDescent="0.15">
      <c r="A8923" s="150" t="s">
        <v>3265</v>
      </c>
      <c r="B8923" s="150" t="s">
        <v>991</v>
      </c>
      <c r="C8923" s="150" t="s">
        <v>2315</v>
      </c>
      <c r="D8923" s="150">
        <v>33000000</v>
      </c>
      <c r="E8923" s="150">
        <v>32900000</v>
      </c>
      <c r="F8923" s="150" t="s">
        <v>22103</v>
      </c>
    </row>
    <row r="8924" spans="1:6" x14ac:dyDescent="0.15">
      <c r="A8924" s="150" t="s">
        <v>10482</v>
      </c>
      <c r="B8924" s="150" t="s">
        <v>35646</v>
      </c>
      <c r="C8924" s="150" t="s">
        <v>20324</v>
      </c>
      <c r="D8924" s="150">
        <v>1450000</v>
      </c>
      <c r="E8924" s="150">
        <v>1543100</v>
      </c>
      <c r="F8924" s="150" t="s">
        <v>24635</v>
      </c>
    </row>
    <row r="8925" spans="1:6" x14ac:dyDescent="0.15">
      <c r="A8925" s="150" t="s">
        <v>10483</v>
      </c>
      <c r="B8925" s="150" t="s">
        <v>35647</v>
      </c>
      <c r="C8925" s="150" t="s">
        <v>20325</v>
      </c>
      <c r="D8925" s="150">
        <v>10427100</v>
      </c>
      <c r="E8925" s="150">
        <v>6495900</v>
      </c>
      <c r="F8925" s="150" t="s">
        <v>22058</v>
      </c>
    </row>
    <row r="8926" spans="1:6" x14ac:dyDescent="0.15">
      <c r="A8926" s="150" t="s">
        <v>10484</v>
      </c>
      <c r="B8926" s="150" t="s">
        <v>35648</v>
      </c>
      <c r="C8926" s="150" t="s">
        <v>20326</v>
      </c>
      <c r="D8926" s="150">
        <v>603000</v>
      </c>
      <c r="E8926" s="150">
        <v>2320200</v>
      </c>
      <c r="F8926" s="150" t="s">
        <v>22104</v>
      </c>
    </row>
    <row r="8927" spans="1:6" x14ac:dyDescent="0.15">
      <c r="A8927" s="150" t="s">
        <v>10485</v>
      </c>
      <c r="B8927" s="150" t="s">
        <v>35649</v>
      </c>
      <c r="C8927" s="150" t="s">
        <v>20327</v>
      </c>
      <c r="D8927" s="150">
        <v>714000</v>
      </c>
      <c r="E8927" s="150">
        <v>714000</v>
      </c>
      <c r="F8927" s="150" t="s">
        <v>22067</v>
      </c>
    </row>
    <row r="8928" spans="1:6" x14ac:dyDescent="0.15">
      <c r="A8928" s="150" t="s">
        <v>10486</v>
      </c>
      <c r="B8928" s="150" t="s">
        <v>35650</v>
      </c>
      <c r="C8928" s="150" t="s">
        <v>20328</v>
      </c>
      <c r="D8928" s="150">
        <v>11298210</v>
      </c>
      <c r="E8928" s="150">
        <v>14608710</v>
      </c>
      <c r="F8928" s="150" t="s">
        <v>22082</v>
      </c>
    </row>
    <row r="8929" spans="1:6" x14ac:dyDescent="0.15">
      <c r="A8929" s="150" t="s">
        <v>3263</v>
      </c>
      <c r="B8929" s="150" t="s">
        <v>20329</v>
      </c>
      <c r="C8929" s="150" t="s">
        <v>20330</v>
      </c>
      <c r="D8929" s="150">
        <v>1366000</v>
      </c>
      <c r="E8929" s="150">
        <v>1651000</v>
      </c>
      <c r="F8929" s="150" t="s">
        <v>18774</v>
      </c>
    </row>
    <row r="8930" spans="1:6" x14ac:dyDescent="0.15">
      <c r="A8930" s="150" t="s">
        <v>1553</v>
      </c>
      <c r="B8930" s="150" t="s">
        <v>992</v>
      </c>
      <c r="C8930" s="150" t="s">
        <v>2316</v>
      </c>
      <c r="D8930" s="150">
        <v>187000</v>
      </c>
      <c r="E8930" s="150">
        <v>195954</v>
      </c>
      <c r="F8930" s="150" t="s">
        <v>22093</v>
      </c>
    </row>
    <row r="8931" spans="1:6" x14ac:dyDescent="0.15">
      <c r="A8931" s="150" t="s">
        <v>10487</v>
      </c>
      <c r="B8931" s="150" t="s">
        <v>35651</v>
      </c>
      <c r="C8931" s="150" t="s">
        <v>20331</v>
      </c>
      <c r="D8931" s="150">
        <v>46113733.990000002</v>
      </c>
      <c r="E8931" s="150">
        <v>61647485</v>
      </c>
      <c r="F8931" s="150" t="s">
        <v>35652</v>
      </c>
    </row>
    <row r="8932" spans="1:6" x14ac:dyDescent="0.15">
      <c r="A8932" s="150" t="s">
        <v>1554</v>
      </c>
      <c r="B8932" s="150" t="s">
        <v>993</v>
      </c>
      <c r="C8932" s="150" t="s">
        <v>2317</v>
      </c>
      <c r="D8932" s="150">
        <v>2217848</v>
      </c>
      <c r="E8932" s="150">
        <v>2908036</v>
      </c>
      <c r="F8932" s="150" t="s">
        <v>22171</v>
      </c>
    </row>
    <row r="8933" spans="1:6" x14ac:dyDescent="0.15">
      <c r="A8933" s="150" t="s">
        <v>10488</v>
      </c>
      <c r="B8933" s="150" t="s">
        <v>35653</v>
      </c>
      <c r="C8933" s="150" t="s">
        <v>20332</v>
      </c>
      <c r="D8933" s="150">
        <v>1481161</v>
      </c>
      <c r="E8933" s="150">
        <v>2065894</v>
      </c>
      <c r="F8933" s="150" t="s">
        <v>22175</v>
      </c>
    </row>
    <row r="8934" spans="1:6" x14ac:dyDescent="0.15">
      <c r="A8934" s="150" t="s">
        <v>1555</v>
      </c>
      <c r="B8934" s="150" t="s">
        <v>994</v>
      </c>
      <c r="C8934" s="150" t="s">
        <v>2318</v>
      </c>
      <c r="D8934" s="150">
        <v>558</v>
      </c>
      <c r="E8934" s="150">
        <v>562</v>
      </c>
      <c r="F8934" s="150" t="s">
        <v>24739</v>
      </c>
    </row>
    <row r="8935" spans="1:6" x14ac:dyDescent="0.15">
      <c r="A8935" s="150" t="s">
        <v>1556</v>
      </c>
      <c r="B8935" s="150" t="s">
        <v>995</v>
      </c>
      <c r="C8935" s="150" t="s">
        <v>2319</v>
      </c>
      <c r="D8935" s="150">
        <v>750500</v>
      </c>
      <c r="E8935" s="150">
        <v>480000</v>
      </c>
      <c r="F8935" s="150" t="s">
        <v>24497</v>
      </c>
    </row>
    <row r="8936" spans="1:6" x14ac:dyDescent="0.15">
      <c r="A8936" s="150" t="s">
        <v>1557</v>
      </c>
      <c r="B8936" s="150" t="s">
        <v>996</v>
      </c>
      <c r="C8936" s="150" t="s">
        <v>2320</v>
      </c>
      <c r="D8936" s="150">
        <v>300000</v>
      </c>
      <c r="E8936" s="150">
        <v>195000</v>
      </c>
      <c r="F8936" s="150" t="s">
        <v>22052</v>
      </c>
    </row>
    <row r="8937" spans="1:6" x14ac:dyDescent="0.15">
      <c r="A8937" s="150" t="s">
        <v>1558</v>
      </c>
      <c r="B8937" s="150" t="s">
        <v>997</v>
      </c>
      <c r="C8937" s="150" t="s">
        <v>2321</v>
      </c>
      <c r="D8937" s="150">
        <v>10708643.800000001</v>
      </c>
      <c r="E8937" s="150">
        <v>20383500</v>
      </c>
      <c r="F8937" s="150" t="s">
        <v>22093</v>
      </c>
    </row>
    <row r="8938" spans="1:6" x14ac:dyDescent="0.15">
      <c r="A8938" s="150" t="s">
        <v>3254</v>
      </c>
      <c r="B8938" s="150" t="s">
        <v>998</v>
      </c>
      <c r="C8938" s="150" t="s">
        <v>2298</v>
      </c>
      <c r="D8938" s="150">
        <v>2117000</v>
      </c>
      <c r="E8938" s="150">
        <v>1758000</v>
      </c>
      <c r="F8938" s="150" t="s">
        <v>24740</v>
      </c>
    </row>
    <row r="8939" spans="1:6" x14ac:dyDescent="0.15">
      <c r="A8939" s="150" t="s">
        <v>10489</v>
      </c>
      <c r="B8939" s="150" t="s">
        <v>35654</v>
      </c>
      <c r="C8939" s="150" t="s">
        <v>20333</v>
      </c>
      <c r="D8939" s="150">
        <v>1076000</v>
      </c>
      <c r="E8939" s="150">
        <v>1388000</v>
      </c>
      <c r="F8939" s="150" t="s">
        <v>27234</v>
      </c>
    </row>
    <row r="8940" spans="1:6" x14ac:dyDescent="0.15">
      <c r="A8940" s="150" t="s">
        <v>10490</v>
      </c>
      <c r="B8940" s="150" t="s">
        <v>35655</v>
      </c>
      <c r="C8940" s="150" t="s">
        <v>20334</v>
      </c>
      <c r="D8940" s="150">
        <v>3103288</v>
      </c>
      <c r="E8940" s="150">
        <v>3173635</v>
      </c>
      <c r="F8940" s="150" t="s">
        <v>35656</v>
      </c>
    </row>
    <row r="8941" spans="1:6" x14ac:dyDescent="0.15">
      <c r="A8941" s="150" t="s">
        <v>10491</v>
      </c>
      <c r="B8941" s="150" t="s">
        <v>35657</v>
      </c>
      <c r="C8941" s="150" t="s">
        <v>20335</v>
      </c>
      <c r="D8941" s="150">
        <v>369808.04</v>
      </c>
      <c r="E8941" s="150">
        <v>544680</v>
      </c>
      <c r="F8941" s="150" t="s">
        <v>24496</v>
      </c>
    </row>
    <row r="8942" spans="1:6" x14ac:dyDescent="0.15">
      <c r="A8942" s="150" t="s">
        <v>10492</v>
      </c>
      <c r="B8942" s="150" t="s">
        <v>35658</v>
      </c>
      <c r="C8942" s="150" t="s">
        <v>20336</v>
      </c>
      <c r="D8942" s="150">
        <v>3404736</v>
      </c>
      <c r="E8942" s="150">
        <v>1700100</v>
      </c>
      <c r="F8942" s="150" t="s">
        <v>22082</v>
      </c>
    </row>
    <row r="8943" spans="1:6" x14ac:dyDescent="0.15">
      <c r="A8943" s="150" t="s">
        <v>10493</v>
      </c>
      <c r="B8943" s="150" t="s">
        <v>35659</v>
      </c>
      <c r="C8943" s="150" t="s">
        <v>18827</v>
      </c>
      <c r="D8943" s="150">
        <v>105565</v>
      </c>
      <c r="E8943" s="150">
        <v>123361</v>
      </c>
      <c r="F8943" s="150" t="s">
        <v>22172</v>
      </c>
    </row>
    <row r="8944" spans="1:6" x14ac:dyDescent="0.15">
      <c r="A8944" s="150" t="s">
        <v>3247</v>
      </c>
      <c r="B8944" s="150" t="s">
        <v>999</v>
      </c>
      <c r="C8944" s="150" t="s">
        <v>2322</v>
      </c>
      <c r="D8944" s="150">
        <v>397400</v>
      </c>
      <c r="E8944" s="150">
        <v>1612500</v>
      </c>
      <c r="F8944" s="150" t="s">
        <v>22111</v>
      </c>
    </row>
    <row r="8945" spans="1:6" x14ac:dyDescent="0.15">
      <c r="A8945" s="150" t="s">
        <v>1559</v>
      </c>
      <c r="B8945" s="150" t="s">
        <v>1000</v>
      </c>
      <c r="C8945" s="150" t="s">
        <v>2323</v>
      </c>
      <c r="D8945" s="150">
        <v>2000</v>
      </c>
      <c r="E8945" s="150">
        <v>2000</v>
      </c>
      <c r="F8945" s="150" t="s">
        <v>24741</v>
      </c>
    </row>
    <row r="8946" spans="1:6" x14ac:dyDescent="0.15">
      <c r="A8946" s="150" t="s">
        <v>10494</v>
      </c>
      <c r="B8946" s="150" t="s">
        <v>35660</v>
      </c>
      <c r="C8946" s="150" t="s">
        <v>20337</v>
      </c>
      <c r="D8946" s="150">
        <v>2415300</v>
      </c>
      <c r="E8946" s="150">
        <v>1327325</v>
      </c>
      <c r="F8946" s="150" t="s">
        <v>29601</v>
      </c>
    </row>
    <row r="8947" spans="1:6" x14ac:dyDescent="0.15">
      <c r="A8947" s="150" t="s">
        <v>10495</v>
      </c>
      <c r="B8947" s="150" t="s">
        <v>35661</v>
      </c>
      <c r="C8947" s="150" t="s">
        <v>20338</v>
      </c>
      <c r="D8947" s="150">
        <v>846846.92</v>
      </c>
      <c r="E8947" s="150">
        <v>507296.92</v>
      </c>
      <c r="F8947" s="150" t="s">
        <v>22060</v>
      </c>
    </row>
    <row r="8948" spans="1:6" x14ac:dyDescent="0.15">
      <c r="A8948" s="150" t="s">
        <v>10496</v>
      </c>
      <c r="B8948" s="150" t="s">
        <v>35662</v>
      </c>
      <c r="C8948" s="150" t="s">
        <v>20339</v>
      </c>
      <c r="D8948" s="150">
        <v>4139812.02</v>
      </c>
      <c r="E8948" s="150">
        <v>4400000</v>
      </c>
      <c r="F8948" s="150" t="s">
        <v>22093</v>
      </c>
    </row>
    <row r="8949" spans="1:6" x14ac:dyDescent="0.15">
      <c r="A8949" s="150" t="s">
        <v>10497</v>
      </c>
      <c r="B8949" s="150" t="s">
        <v>35663</v>
      </c>
      <c r="C8949" s="150" t="s">
        <v>20340</v>
      </c>
      <c r="D8949" s="150">
        <v>1038000</v>
      </c>
      <c r="E8949" s="150">
        <v>1510000</v>
      </c>
      <c r="F8949" s="150" t="s">
        <v>22067</v>
      </c>
    </row>
    <row r="8950" spans="1:6" x14ac:dyDescent="0.15">
      <c r="A8950" s="150" t="s">
        <v>3231</v>
      </c>
      <c r="B8950" s="150" t="s">
        <v>20341</v>
      </c>
      <c r="C8950" s="150" t="s">
        <v>20342</v>
      </c>
      <c r="D8950" s="150">
        <v>3852222.2</v>
      </c>
      <c r="E8950" s="150">
        <v>4030547</v>
      </c>
      <c r="F8950" s="150" t="s">
        <v>22093</v>
      </c>
    </row>
    <row r="8951" spans="1:6" x14ac:dyDescent="0.15">
      <c r="A8951" s="150" t="s">
        <v>10498</v>
      </c>
      <c r="B8951" s="150" t="s">
        <v>35664</v>
      </c>
      <c r="C8951" s="150" t="s">
        <v>20343</v>
      </c>
      <c r="D8951" s="150">
        <v>10253661.6</v>
      </c>
      <c r="E8951" s="150">
        <v>10635790</v>
      </c>
      <c r="F8951" s="150" t="s">
        <v>22161</v>
      </c>
    </row>
    <row r="8952" spans="1:6" x14ac:dyDescent="0.15">
      <c r="A8952" s="150" t="s">
        <v>10499</v>
      </c>
      <c r="B8952" s="150" t="s">
        <v>35665</v>
      </c>
      <c r="C8952" s="150" t="s">
        <v>13696</v>
      </c>
      <c r="D8952" s="150">
        <v>23061150</v>
      </c>
      <c r="E8952" s="150">
        <v>24630800</v>
      </c>
      <c r="F8952" s="150" t="s">
        <v>22172</v>
      </c>
    </row>
    <row r="8953" spans="1:6" x14ac:dyDescent="0.15">
      <c r="A8953" s="150" t="s">
        <v>10500</v>
      </c>
      <c r="B8953" s="150" t="s">
        <v>35666</v>
      </c>
      <c r="C8953" s="150" t="s">
        <v>20344</v>
      </c>
      <c r="D8953" s="150">
        <v>2885250.5</v>
      </c>
      <c r="E8953" s="150">
        <v>2986089</v>
      </c>
      <c r="F8953" s="150" t="s">
        <v>22060</v>
      </c>
    </row>
    <row r="8954" spans="1:6" x14ac:dyDescent="0.15">
      <c r="A8954" s="150" t="s">
        <v>10501</v>
      </c>
      <c r="B8954" s="150" t="s">
        <v>35667</v>
      </c>
      <c r="C8954" s="150" t="s">
        <v>2296</v>
      </c>
      <c r="D8954" s="150">
        <v>41458682</v>
      </c>
      <c r="E8954" s="150">
        <v>58052106</v>
      </c>
      <c r="F8954" s="150" t="s">
        <v>24477</v>
      </c>
    </row>
    <row r="8955" spans="1:6" x14ac:dyDescent="0.15">
      <c r="A8955" s="150" t="s">
        <v>10502</v>
      </c>
      <c r="B8955" s="150" t="s">
        <v>35668</v>
      </c>
      <c r="C8955" s="150" t="s">
        <v>20345</v>
      </c>
      <c r="D8955" s="150">
        <v>6578720</v>
      </c>
      <c r="E8955" s="150">
        <v>6664740</v>
      </c>
      <c r="F8955" s="150" t="s">
        <v>27096</v>
      </c>
    </row>
    <row r="8956" spans="1:6" x14ac:dyDescent="0.15">
      <c r="A8956" s="150" t="s">
        <v>10503</v>
      </c>
      <c r="B8956" s="150" t="s">
        <v>35669</v>
      </c>
      <c r="C8956" s="150" t="s">
        <v>20346</v>
      </c>
      <c r="D8956" s="150">
        <v>58470105</v>
      </c>
      <c r="E8956" s="150">
        <v>74352904</v>
      </c>
      <c r="F8956" s="150" t="s">
        <v>24581</v>
      </c>
    </row>
    <row r="8957" spans="1:6" x14ac:dyDescent="0.15">
      <c r="A8957" s="150" t="s">
        <v>3223</v>
      </c>
      <c r="B8957" s="150" t="s">
        <v>2424</v>
      </c>
      <c r="C8957" s="150" t="s">
        <v>2432</v>
      </c>
      <c r="D8957" s="150">
        <v>67200</v>
      </c>
      <c r="E8957" s="150">
        <v>61400</v>
      </c>
      <c r="F8957" s="150" t="s">
        <v>21896</v>
      </c>
    </row>
    <row r="8958" spans="1:6" x14ac:dyDescent="0.15">
      <c r="A8958" s="150" t="s">
        <v>10504</v>
      </c>
      <c r="B8958" s="150" t="s">
        <v>35670</v>
      </c>
      <c r="C8958" s="150" t="s">
        <v>20347</v>
      </c>
      <c r="D8958" s="150">
        <v>1729400</v>
      </c>
      <c r="E8958" s="150">
        <v>3027288</v>
      </c>
      <c r="F8958" s="150" t="s">
        <v>35671</v>
      </c>
    </row>
    <row r="8959" spans="1:6" x14ac:dyDescent="0.15">
      <c r="A8959" s="150" t="s">
        <v>10505</v>
      </c>
      <c r="B8959" s="150" t="s">
        <v>35672</v>
      </c>
      <c r="C8959" s="150" t="s">
        <v>20349</v>
      </c>
      <c r="D8959" s="150">
        <v>2144000</v>
      </c>
      <c r="E8959" s="150">
        <v>2232000</v>
      </c>
      <c r="F8959" s="150" t="s">
        <v>22110</v>
      </c>
    </row>
    <row r="8960" spans="1:6" x14ac:dyDescent="0.15">
      <c r="A8960" s="150" t="s">
        <v>3219</v>
      </c>
      <c r="B8960" s="150" t="s">
        <v>1001</v>
      </c>
      <c r="C8960" s="150" t="s">
        <v>2324</v>
      </c>
      <c r="D8960" s="150">
        <v>50650</v>
      </c>
      <c r="E8960" s="150">
        <v>50600</v>
      </c>
      <c r="F8960" s="150" t="s">
        <v>22053</v>
      </c>
    </row>
    <row r="8961" spans="1:6" x14ac:dyDescent="0.15">
      <c r="A8961" s="150" t="s">
        <v>10506</v>
      </c>
      <c r="B8961" s="150" t="s">
        <v>35673</v>
      </c>
      <c r="C8961" s="150" t="s">
        <v>20350</v>
      </c>
      <c r="D8961" s="150">
        <v>878640.4</v>
      </c>
      <c r="E8961" s="150">
        <v>931362.7</v>
      </c>
      <c r="F8961" s="150" t="s">
        <v>22060</v>
      </c>
    </row>
    <row r="8962" spans="1:6" x14ac:dyDescent="0.15">
      <c r="A8962" s="150" t="s">
        <v>10507</v>
      </c>
      <c r="B8962" s="150" t="s">
        <v>35674</v>
      </c>
      <c r="C8962" s="150" t="s">
        <v>2317</v>
      </c>
      <c r="D8962" s="150">
        <v>3267672</v>
      </c>
      <c r="E8962" s="150">
        <v>3197936</v>
      </c>
      <c r="F8962" s="150" t="s">
        <v>22171</v>
      </c>
    </row>
    <row r="8963" spans="1:6" x14ac:dyDescent="0.15">
      <c r="A8963" s="150" t="s">
        <v>1560</v>
      </c>
      <c r="B8963" s="150" t="s">
        <v>1002</v>
      </c>
      <c r="C8963" s="150" t="s">
        <v>2325</v>
      </c>
      <c r="D8963" s="150">
        <v>93164.11</v>
      </c>
      <c r="E8963" s="150">
        <v>409340.72</v>
      </c>
      <c r="F8963" s="150" t="s">
        <v>22067</v>
      </c>
    </row>
    <row r="8964" spans="1:6" x14ac:dyDescent="0.15">
      <c r="A8964" s="150" t="s">
        <v>10508</v>
      </c>
      <c r="B8964" s="150" t="s">
        <v>35675</v>
      </c>
      <c r="C8964" s="150" t="s">
        <v>20351</v>
      </c>
      <c r="D8964" s="150">
        <v>626650</v>
      </c>
      <c r="E8964" s="150">
        <v>827400</v>
      </c>
      <c r="F8964" s="150" t="s">
        <v>22052</v>
      </c>
    </row>
    <row r="8965" spans="1:6" x14ac:dyDescent="0.15">
      <c r="A8965" s="150" t="s">
        <v>3212</v>
      </c>
      <c r="B8965" s="150" t="s">
        <v>20352</v>
      </c>
      <c r="C8965" s="150" t="s">
        <v>20353</v>
      </c>
      <c r="D8965" s="150">
        <v>15156000</v>
      </c>
      <c r="E8965" s="150">
        <v>15756000</v>
      </c>
      <c r="F8965" s="150" t="s">
        <v>22111</v>
      </c>
    </row>
    <row r="8966" spans="1:6" x14ac:dyDescent="0.15">
      <c r="A8966" s="150" t="s">
        <v>10509</v>
      </c>
      <c r="B8966" s="150" t="s">
        <v>35676</v>
      </c>
      <c r="C8966" s="150" t="s">
        <v>20354</v>
      </c>
      <c r="D8966" s="150">
        <v>14077160.5</v>
      </c>
      <c r="E8966" s="150">
        <v>23752500</v>
      </c>
      <c r="F8966" s="150" t="s">
        <v>22093</v>
      </c>
    </row>
    <row r="8967" spans="1:6" x14ac:dyDescent="0.15">
      <c r="A8967" s="150" t="s">
        <v>1561</v>
      </c>
      <c r="B8967" s="150" t="s">
        <v>1003</v>
      </c>
      <c r="C8967" s="150" t="s">
        <v>2326</v>
      </c>
      <c r="D8967" s="150">
        <v>48000</v>
      </c>
      <c r="E8967" s="150">
        <v>17000</v>
      </c>
      <c r="F8967" s="150" t="s">
        <v>22071</v>
      </c>
    </row>
    <row r="8968" spans="1:6" x14ac:dyDescent="0.15">
      <c r="A8968" s="150" t="s">
        <v>3211</v>
      </c>
      <c r="B8968" s="150" t="s">
        <v>1004</v>
      </c>
      <c r="C8968" s="150" t="s">
        <v>2327</v>
      </c>
      <c r="D8968" s="150">
        <v>2050</v>
      </c>
      <c r="E8968" s="150">
        <v>2100</v>
      </c>
      <c r="F8968" s="150" t="s">
        <v>22136</v>
      </c>
    </row>
    <row r="8969" spans="1:6" x14ac:dyDescent="0.15">
      <c r="A8969" s="150" t="s">
        <v>10510</v>
      </c>
      <c r="B8969" s="150" t="s">
        <v>35677</v>
      </c>
      <c r="C8969" s="150" t="s">
        <v>20355</v>
      </c>
      <c r="D8969" s="150">
        <v>177500</v>
      </c>
      <c r="E8969" s="150">
        <v>334940</v>
      </c>
      <c r="F8969" s="150" t="s">
        <v>18774</v>
      </c>
    </row>
    <row r="8970" spans="1:6" x14ac:dyDescent="0.15">
      <c r="A8970" s="150" t="s">
        <v>10511</v>
      </c>
      <c r="B8970" s="150" t="s">
        <v>35678</v>
      </c>
      <c r="C8970" s="150" t="s">
        <v>20356</v>
      </c>
      <c r="D8970" s="150">
        <v>7768984.2999999998</v>
      </c>
      <c r="E8970" s="150">
        <v>7054829</v>
      </c>
      <c r="F8970" s="150" t="s">
        <v>22161</v>
      </c>
    </row>
    <row r="8971" spans="1:6" x14ac:dyDescent="0.15">
      <c r="A8971" s="150" t="s">
        <v>10512</v>
      </c>
      <c r="B8971" s="150" t="s">
        <v>35679</v>
      </c>
      <c r="C8971" s="150" t="s">
        <v>20357</v>
      </c>
      <c r="D8971" s="150">
        <v>364740</v>
      </c>
      <c r="E8971" s="150">
        <v>478800</v>
      </c>
      <c r="F8971" s="150" t="s">
        <v>22079</v>
      </c>
    </row>
    <row r="8972" spans="1:6" x14ac:dyDescent="0.15">
      <c r="A8972" s="150" t="s">
        <v>10513</v>
      </c>
      <c r="B8972" s="150" t="s">
        <v>35680</v>
      </c>
      <c r="C8972" s="150" t="s">
        <v>20358</v>
      </c>
      <c r="D8972" s="150">
        <v>440610</v>
      </c>
      <c r="E8972" s="150">
        <v>865890</v>
      </c>
      <c r="F8972" s="150" t="s">
        <v>22078</v>
      </c>
    </row>
    <row r="8973" spans="1:6" x14ac:dyDescent="0.15">
      <c r="A8973" s="150" t="s">
        <v>10514</v>
      </c>
      <c r="B8973" s="150" t="s">
        <v>35681</v>
      </c>
      <c r="C8973" s="150" t="s">
        <v>20359</v>
      </c>
      <c r="D8973" s="150">
        <v>289620</v>
      </c>
      <c r="E8973" s="150">
        <v>308020</v>
      </c>
      <c r="F8973" s="150" t="s">
        <v>24465</v>
      </c>
    </row>
    <row r="8974" spans="1:6" x14ac:dyDescent="0.15">
      <c r="A8974" s="150" t="s">
        <v>10515</v>
      </c>
      <c r="B8974" s="150" t="s">
        <v>35682</v>
      </c>
      <c r="C8974" s="150" t="s">
        <v>20360</v>
      </c>
      <c r="D8974" s="150">
        <v>965000</v>
      </c>
      <c r="E8974" s="150">
        <v>1236000</v>
      </c>
      <c r="F8974" s="150" t="s">
        <v>24459</v>
      </c>
    </row>
    <row r="8975" spans="1:6" x14ac:dyDescent="0.15">
      <c r="A8975" s="150" t="s">
        <v>10516</v>
      </c>
      <c r="B8975" s="150" t="s">
        <v>35683</v>
      </c>
      <c r="C8975" s="150" t="s">
        <v>20361</v>
      </c>
      <c r="D8975" s="150">
        <v>40186000</v>
      </c>
      <c r="E8975" s="150">
        <v>20896000</v>
      </c>
      <c r="F8975" s="150" t="s">
        <v>22098</v>
      </c>
    </row>
    <row r="8976" spans="1:6" x14ac:dyDescent="0.15">
      <c r="A8976" s="150" t="s">
        <v>10517</v>
      </c>
      <c r="B8976" s="150" t="s">
        <v>35684</v>
      </c>
      <c r="C8976" s="150" t="s">
        <v>20362</v>
      </c>
      <c r="D8976" s="150">
        <v>1987280</v>
      </c>
      <c r="E8976" s="150">
        <v>1599532</v>
      </c>
      <c r="F8976" s="150" t="s">
        <v>35685</v>
      </c>
    </row>
    <row r="8977" spans="1:6" x14ac:dyDescent="0.15">
      <c r="A8977" s="150" t="s">
        <v>10518</v>
      </c>
      <c r="B8977" s="150" t="s">
        <v>35686</v>
      </c>
      <c r="C8977" s="150" t="s">
        <v>20363</v>
      </c>
      <c r="D8977" s="150">
        <v>56924936</v>
      </c>
      <c r="E8977" s="150">
        <v>60893991.799999997</v>
      </c>
      <c r="F8977" s="150" t="s">
        <v>24477</v>
      </c>
    </row>
    <row r="8978" spans="1:6" x14ac:dyDescent="0.15">
      <c r="A8978" s="150" t="s">
        <v>10519</v>
      </c>
      <c r="B8978" s="150" t="s">
        <v>35687</v>
      </c>
      <c r="C8978" s="150" t="s">
        <v>20364</v>
      </c>
      <c r="D8978" s="150">
        <v>1652000</v>
      </c>
      <c r="E8978" s="150">
        <v>2074000</v>
      </c>
      <c r="F8978" s="150" t="s">
        <v>22103</v>
      </c>
    </row>
    <row r="8979" spans="1:6" x14ac:dyDescent="0.15">
      <c r="A8979" s="150" t="s">
        <v>10520</v>
      </c>
      <c r="B8979" s="150" t="s">
        <v>35688</v>
      </c>
      <c r="C8979" s="150" t="s">
        <v>20365</v>
      </c>
      <c r="D8979" s="150">
        <v>16983000</v>
      </c>
      <c r="E8979" s="150">
        <v>7361000</v>
      </c>
      <c r="F8979" s="150" t="s">
        <v>22053</v>
      </c>
    </row>
    <row r="8980" spans="1:6" x14ac:dyDescent="0.15">
      <c r="A8980" s="150" t="s">
        <v>1562</v>
      </c>
      <c r="B8980" s="150" t="s">
        <v>1005</v>
      </c>
      <c r="C8980" s="150" t="s">
        <v>2328</v>
      </c>
      <c r="D8980" s="150">
        <v>4623</v>
      </c>
      <c r="E8980" s="150">
        <v>5631</v>
      </c>
      <c r="F8980" s="150" t="s">
        <v>22140</v>
      </c>
    </row>
    <row r="8981" spans="1:6" x14ac:dyDescent="0.15">
      <c r="A8981" s="150" t="s">
        <v>10521</v>
      </c>
      <c r="B8981" s="150" t="s">
        <v>35689</v>
      </c>
      <c r="C8981" s="150" t="s">
        <v>20366</v>
      </c>
      <c r="D8981" s="150">
        <v>338800</v>
      </c>
      <c r="E8981" s="150">
        <v>519500</v>
      </c>
      <c r="F8981" s="150" t="s">
        <v>24502</v>
      </c>
    </row>
    <row r="8982" spans="1:6" x14ac:dyDescent="0.15">
      <c r="A8982" s="150" t="s">
        <v>10522</v>
      </c>
      <c r="B8982" s="150" t="s">
        <v>35690</v>
      </c>
      <c r="C8982" s="150" t="s">
        <v>20367</v>
      </c>
      <c r="D8982" s="150">
        <v>1246400</v>
      </c>
      <c r="E8982" s="150">
        <v>6307300</v>
      </c>
      <c r="F8982" s="150" t="s">
        <v>22098</v>
      </c>
    </row>
    <row r="8983" spans="1:6" x14ac:dyDescent="0.15">
      <c r="A8983" s="150" t="s">
        <v>10523</v>
      </c>
      <c r="B8983" s="150" t="s">
        <v>35691</v>
      </c>
      <c r="C8983" s="150" t="s">
        <v>20368</v>
      </c>
      <c r="D8983" s="150">
        <v>205200</v>
      </c>
      <c r="E8983" s="150">
        <v>172900</v>
      </c>
      <c r="F8983" s="150" t="s">
        <v>18774</v>
      </c>
    </row>
    <row r="8984" spans="1:6" x14ac:dyDescent="0.15">
      <c r="A8984" s="150" t="s">
        <v>10524</v>
      </c>
      <c r="B8984" s="150" t="s">
        <v>35692</v>
      </c>
      <c r="C8984" s="150" t="s">
        <v>20344</v>
      </c>
      <c r="D8984" s="150">
        <v>1773664.6</v>
      </c>
      <c r="E8984" s="150">
        <v>1457272</v>
      </c>
      <c r="F8984" s="150" t="s">
        <v>22060</v>
      </c>
    </row>
    <row r="8985" spans="1:6" x14ac:dyDescent="0.15">
      <c r="A8985" s="150" t="s">
        <v>10525</v>
      </c>
      <c r="B8985" s="150" t="s">
        <v>35693</v>
      </c>
      <c r="C8985" s="150" t="s">
        <v>20369</v>
      </c>
      <c r="D8985" s="150">
        <v>2136100</v>
      </c>
      <c r="E8985" s="150">
        <v>1668490</v>
      </c>
      <c r="F8985" s="150" t="s">
        <v>35694</v>
      </c>
    </row>
    <row r="8986" spans="1:6" x14ac:dyDescent="0.15">
      <c r="A8986" s="150" t="s">
        <v>24276</v>
      </c>
      <c r="B8986" s="150" t="s">
        <v>35695</v>
      </c>
      <c r="C8986" s="150" t="s">
        <v>20371</v>
      </c>
      <c r="D8986" s="150">
        <v>1626000</v>
      </c>
      <c r="E8986" s="150">
        <v>1626000</v>
      </c>
      <c r="F8986" s="150" t="s">
        <v>22052</v>
      </c>
    </row>
    <row r="8987" spans="1:6" x14ac:dyDescent="0.15">
      <c r="A8987" s="150" t="s">
        <v>24277</v>
      </c>
      <c r="B8987" s="150" t="s">
        <v>35696</v>
      </c>
      <c r="C8987" s="150" t="s">
        <v>20372</v>
      </c>
      <c r="D8987" s="150">
        <v>5342520</v>
      </c>
      <c r="E8987" s="150">
        <v>5741565</v>
      </c>
      <c r="F8987" s="150" t="s">
        <v>27061</v>
      </c>
    </row>
    <row r="8988" spans="1:6" x14ac:dyDescent="0.15">
      <c r="A8988" s="150" t="s">
        <v>3183</v>
      </c>
      <c r="B8988" s="150" t="s">
        <v>20373</v>
      </c>
      <c r="C8988" s="150" t="s">
        <v>20374</v>
      </c>
      <c r="D8988" s="150">
        <v>170000</v>
      </c>
      <c r="E8988" s="150">
        <v>302520</v>
      </c>
      <c r="F8988" s="150" t="s">
        <v>22133</v>
      </c>
    </row>
    <row r="8989" spans="1:6" x14ac:dyDescent="0.15">
      <c r="A8989" s="150" t="s">
        <v>24278</v>
      </c>
      <c r="B8989" s="150" t="s">
        <v>35697</v>
      </c>
      <c r="C8989" s="150" t="s">
        <v>20375</v>
      </c>
      <c r="D8989" s="150">
        <v>5900</v>
      </c>
      <c r="E8989" s="150">
        <v>3540</v>
      </c>
      <c r="F8989" s="150" t="s">
        <v>22140</v>
      </c>
    </row>
    <row r="8990" spans="1:6" x14ac:dyDescent="0.15">
      <c r="A8990" s="150" t="s">
        <v>3178</v>
      </c>
      <c r="B8990" s="150" t="s">
        <v>20376</v>
      </c>
      <c r="C8990" s="150" t="s">
        <v>20377</v>
      </c>
      <c r="D8990" s="150">
        <v>164163.01999999999</v>
      </c>
      <c r="E8990" s="150">
        <v>132291.96</v>
      </c>
      <c r="F8990" s="150" t="s">
        <v>22149</v>
      </c>
    </row>
    <row r="8991" spans="1:6" x14ac:dyDescent="0.15">
      <c r="A8991" s="150" t="s">
        <v>24279</v>
      </c>
      <c r="B8991" s="150" t="s">
        <v>35698</v>
      </c>
      <c r="C8991" s="150" t="s">
        <v>20378</v>
      </c>
      <c r="D8991" s="150">
        <v>1100000</v>
      </c>
      <c r="E8991" s="150">
        <v>1090000</v>
      </c>
      <c r="F8991" s="150" t="s">
        <v>18774</v>
      </c>
    </row>
    <row r="8992" spans="1:6" x14ac:dyDescent="0.15">
      <c r="A8992" s="150" t="s">
        <v>24280</v>
      </c>
      <c r="B8992" s="150" t="s">
        <v>35699</v>
      </c>
      <c r="C8992" s="150" t="s">
        <v>12140</v>
      </c>
      <c r="D8992" s="150">
        <v>2063830</v>
      </c>
      <c r="E8992" s="150">
        <v>2384665.7999999998</v>
      </c>
      <c r="F8992" s="150" t="s">
        <v>22052</v>
      </c>
    </row>
    <row r="8993" spans="1:6" x14ac:dyDescent="0.15">
      <c r="A8993" s="150" t="s">
        <v>22553</v>
      </c>
      <c r="B8993" s="150" t="s">
        <v>20379</v>
      </c>
      <c r="C8993" s="150" t="s">
        <v>20380</v>
      </c>
      <c r="D8993" s="150">
        <v>1597071.92</v>
      </c>
      <c r="E8993" s="150">
        <v>804343</v>
      </c>
      <c r="F8993" s="150" t="s">
        <v>18774</v>
      </c>
    </row>
    <row r="8994" spans="1:6" x14ac:dyDescent="0.15">
      <c r="A8994" s="150" t="s">
        <v>24281</v>
      </c>
      <c r="B8994" s="150" t="s">
        <v>35700</v>
      </c>
      <c r="C8994" s="150" t="s">
        <v>20381</v>
      </c>
      <c r="D8994" s="150">
        <v>2224060</v>
      </c>
      <c r="E8994" s="150">
        <v>2641370</v>
      </c>
      <c r="F8994" s="150" t="s">
        <v>22052</v>
      </c>
    </row>
    <row r="8995" spans="1:6" x14ac:dyDescent="0.15">
      <c r="A8995" s="150" t="s">
        <v>24282</v>
      </c>
      <c r="B8995" s="150" t="s">
        <v>35701</v>
      </c>
      <c r="C8995" s="150" t="s">
        <v>20382</v>
      </c>
      <c r="D8995" s="150">
        <v>2000</v>
      </c>
      <c r="E8995" s="150">
        <v>2000</v>
      </c>
      <c r="F8995" s="150" t="s">
        <v>24741</v>
      </c>
    </row>
    <row r="8996" spans="1:6" x14ac:dyDescent="0.15">
      <c r="A8996" s="150" t="s">
        <v>22549</v>
      </c>
      <c r="B8996" s="150" t="s">
        <v>20383</v>
      </c>
      <c r="C8996" s="150" t="s">
        <v>20384</v>
      </c>
      <c r="D8996" s="150">
        <v>68300</v>
      </c>
      <c r="E8996" s="150">
        <v>27000</v>
      </c>
      <c r="F8996" s="150" t="s">
        <v>14062</v>
      </c>
    </row>
    <row r="8997" spans="1:6" x14ac:dyDescent="0.15">
      <c r="A8997" s="150" t="s">
        <v>24283</v>
      </c>
      <c r="B8997" s="150" t="s">
        <v>35702</v>
      </c>
      <c r="C8997" s="150" t="s">
        <v>20385</v>
      </c>
      <c r="D8997" s="150">
        <v>817</v>
      </c>
      <c r="E8997" s="150">
        <v>945</v>
      </c>
      <c r="F8997" s="150" t="s">
        <v>22136</v>
      </c>
    </row>
    <row r="8998" spans="1:6" x14ac:dyDescent="0.15">
      <c r="A8998" s="150" t="s">
        <v>24284</v>
      </c>
      <c r="B8998" s="150" t="s">
        <v>35703</v>
      </c>
      <c r="C8998" s="150" t="s">
        <v>20386</v>
      </c>
      <c r="D8998" s="150">
        <v>375000</v>
      </c>
      <c r="E8998" s="150">
        <v>743500</v>
      </c>
      <c r="F8998" s="150" t="s">
        <v>22135</v>
      </c>
    </row>
    <row r="8999" spans="1:6" x14ac:dyDescent="0.15">
      <c r="A8999" s="150" t="s">
        <v>24285</v>
      </c>
      <c r="B8999" s="150" t="s">
        <v>35704</v>
      </c>
      <c r="C8999" s="150" t="s">
        <v>20387</v>
      </c>
      <c r="D8999" s="150">
        <v>189411991</v>
      </c>
      <c r="E8999" s="150">
        <v>295889000</v>
      </c>
      <c r="F8999" s="150" t="s">
        <v>35705</v>
      </c>
    </row>
    <row r="9000" spans="1:6" x14ac:dyDescent="0.15">
      <c r="A9000" s="150" t="s">
        <v>24286</v>
      </c>
      <c r="B9000" s="150" t="s">
        <v>35706</v>
      </c>
      <c r="C9000" s="150" t="s">
        <v>20389</v>
      </c>
      <c r="D9000" s="150">
        <v>1203743</v>
      </c>
      <c r="E9000" s="150">
        <v>1678200</v>
      </c>
      <c r="F9000" s="150" t="s">
        <v>22058</v>
      </c>
    </row>
    <row r="9001" spans="1:6" x14ac:dyDescent="0.15">
      <c r="A9001" s="150" t="s">
        <v>24287</v>
      </c>
      <c r="B9001" s="150" t="s">
        <v>35707</v>
      </c>
      <c r="C9001" s="150" t="s">
        <v>20390</v>
      </c>
      <c r="D9001" s="150">
        <v>1926970</v>
      </c>
      <c r="E9001" s="150">
        <v>1390330</v>
      </c>
      <c r="F9001" s="150" t="s">
        <v>22161</v>
      </c>
    </row>
    <row r="9002" spans="1:6" x14ac:dyDescent="0.15">
      <c r="A9002" s="150" t="s">
        <v>24288</v>
      </c>
      <c r="B9002" s="150" t="s">
        <v>35708</v>
      </c>
      <c r="C9002" s="150" t="s">
        <v>20391</v>
      </c>
      <c r="D9002" s="150">
        <v>11764010</v>
      </c>
      <c r="E9002" s="150">
        <v>15054280</v>
      </c>
      <c r="F9002" s="150" t="s">
        <v>35709</v>
      </c>
    </row>
    <row r="9003" spans="1:6" x14ac:dyDescent="0.15">
      <c r="A9003" s="150" t="s">
        <v>24289</v>
      </c>
      <c r="B9003" s="150" t="s">
        <v>35710</v>
      </c>
      <c r="C9003" s="150" t="s">
        <v>20392</v>
      </c>
      <c r="D9003" s="150">
        <v>121300</v>
      </c>
      <c r="E9003" s="150">
        <v>152869</v>
      </c>
      <c r="F9003" s="150" t="s">
        <v>18774</v>
      </c>
    </row>
    <row r="9004" spans="1:6" x14ac:dyDescent="0.15">
      <c r="A9004" s="150" t="s">
        <v>24290</v>
      </c>
      <c r="B9004" s="150" t="s">
        <v>35711</v>
      </c>
      <c r="C9004" s="150" t="s">
        <v>20393</v>
      </c>
      <c r="D9004" s="150">
        <v>27755464</v>
      </c>
      <c r="E9004" s="150">
        <v>37104720</v>
      </c>
      <c r="F9004" s="150" t="s">
        <v>22150</v>
      </c>
    </row>
    <row r="9005" spans="1:6" x14ac:dyDescent="0.15">
      <c r="A9005" s="150" t="s">
        <v>3145</v>
      </c>
      <c r="B9005" s="150" t="s">
        <v>20394</v>
      </c>
      <c r="C9005" s="150" t="s">
        <v>20395</v>
      </c>
      <c r="D9005" s="150">
        <v>673380</v>
      </c>
      <c r="E9005" s="150">
        <v>959434</v>
      </c>
      <c r="F9005" s="150" t="s">
        <v>22141</v>
      </c>
    </row>
    <row r="9006" spans="1:6" x14ac:dyDescent="0.15">
      <c r="A9006" s="150" t="s">
        <v>24291</v>
      </c>
      <c r="B9006" s="150" t="s">
        <v>35712</v>
      </c>
      <c r="C9006" s="150" t="s">
        <v>20396</v>
      </c>
      <c r="D9006" s="150">
        <v>41979529</v>
      </c>
      <c r="E9006" s="150">
        <v>65479391</v>
      </c>
      <c r="F9006" s="150" t="s">
        <v>35713</v>
      </c>
    </row>
    <row r="9007" spans="1:6" x14ac:dyDescent="0.15">
      <c r="A9007" s="150" t="s">
        <v>3139</v>
      </c>
      <c r="B9007" s="150" t="s">
        <v>20397</v>
      </c>
      <c r="C9007" s="150" t="s">
        <v>20398</v>
      </c>
      <c r="D9007" s="150">
        <v>300000</v>
      </c>
      <c r="E9007" s="150">
        <v>300000</v>
      </c>
      <c r="F9007" s="150" t="s">
        <v>22136</v>
      </c>
    </row>
    <row r="9008" spans="1:6" x14ac:dyDescent="0.15">
      <c r="A9008" s="150" t="s">
        <v>24292</v>
      </c>
      <c r="B9008" s="150" t="s">
        <v>35714</v>
      </c>
      <c r="C9008" s="150" t="s">
        <v>20321</v>
      </c>
      <c r="D9008" s="150">
        <v>62600000</v>
      </c>
      <c r="E9008" s="150">
        <v>54800000</v>
      </c>
      <c r="F9008" s="150" t="s">
        <v>28634</v>
      </c>
    </row>
    <row r="9009" spans="1:6" x14ac:dyDescent="0.15">
      <c r="A9009" s="150" t="s">
        <v>24293</v>
      </c>
      <c r="B9009" s="150" t="s">
        <v>35715</v>
      </c>
      <c r="C9009" s="150" t="s">
        <v>20399</v>
      </c>
      <c r="D9009" s="150">
        <v>4353000</v>
      </c>
      <c r="E9009" s="150">
        <v>19000000</v>
      </c>
      <c r="F9009" s="150" t="s">
        <v>24465</v>
      </c>
    </row>
    <row r="9010" spans="1:6" x14ac:dyDescent="0.15">
      <c r="A9010" s="150" t="s">
        <v>3138</v>
      </c>
      <c r="B9010" s="150" t="s">
        <v>20400</v>
      </c>
      <c r="C9010" s="150" t="s">
        <v>2202</v>
      </c>
      <c r="D9010" s="150">
        <v>3130940</v>
      </c>
      <c r="E9010" s="150">
        <v>3011040</v>
      </c>
      <c r="F9010" s="150" t="s">
        <v>22135</v>
      </c>
    </row>
    <row r="9011" spans="1:6" x14ac:dyDescent="0.15">
      <c r="A9011" s="150" t="s">
        <v>24294</v>
      </c>
      <c r="B9011" s="150" t="s">
        <v>35716</v>
      </c>
      <c r="C9011" s="150" t="s">
        <v>20401</v>
      </c>
      <c r="D9011" s="150">
        <v>110280</v>
      </c>
      <c r="E9011" s="150">
        <v>199200</v>
      </c>
      <c r="F9011" s="150" t="s">
        <v>22067</v>
      </c>
    </row>
    <row r="9012" spans="1:6" x14ac:dyDescent="0.15">
      <c r="A9012" s="150" t="s">
        <v>24295</v>
      </c>
      <c r="B9012" s="150" t="s">
        <v>35717</v>
      </c>
      <c r="C9012" s="150" t="s">
        <v>20402</v>
      </c>
      <c r="D9012" s="150">
        <v>113620</v>
      </c>
      <c r="E9012" s="150">
        <v>374490</v>
      </c>
      <c r="F9012" s="150" t="s">
        <v>28634</v>
      </c>
    </row>
    <row r="9013" spans="1:6" x14ac:dyDescent="0.15">
      <c r="A9013" s="150" t="s">
        <v>24296</v>
      </c>
      <c r="B9013" s="150" t="s">
        <v>35718</v>
      </c>
      <c r="C9013" s="150" t="s">
        <v>20403</v>
      </c>
      <c r="D9013" s="150">
        <v>546250</v>
      </c>
      <c r="E9013" s="150">
        <v>917258</v>
      </c>
      <c r="F9013" s="150" t="s">
        <v>22060</v>
      </c>
    </row>
    <row r="9014" spans="1:6" x14ac:dyDescent="0.15">
      <c r="A9014" s="150" t="s">
        <v>24297</v>
      </c>
      <c r="B9014" s="150" t="s">
        <v>35719</v>
      </c>
      <c r="C9014" s="150" t="s">
        <v>20404</v>
      </c>
      <c r="D9014" s="150">
        <v>211286</v>
      </c>
      <c r="E9014" s="150">
        <v>221445.5</v>
      </c>
      <c r="F9014" s="150" t="s">
        <v>35720</v>
      </c>
    </row>
    <row r="9015" spans="1:6" x14ac:dyDescent="0.15">
      <c r="A9015" s="150" t="s">
        <v>3128</v>
      </c>
      <c r="B9015" s="150" t="s">
        <v>20405</v>
      </c>
      <c r="C9015" s="150" t="s">
        <v>2296</v>
      </c>
      <c r="D9015" s="150">
        <v>101485024</v>
      </c>
      <c r="E9015" s="150">
        <v>79529432</v>
      </c>
      <c r="F9015" s="150" t="s">
        <v>22129</v>
      </c>
    </row>
    <row r="9016" spans="1:6" x14ac:dyDescent="0.15">
      <c r="A9016" s="150" t="s">
        <v>24298</v>
      </c>
      <c r="B9016" s="150" t="s">
        <v>35721</v>
      </c>
      <c r="C9016" s="150" t="s">
        <v>20406</v>
      </c>
      <c r="D9016" s="150">
        <v>1431200</v>
      </c>
      <c r="E9016" s="150">
        <v>1390000</v>
      </c>
      <c r="F9016" s="150" t="s">
        <v>22053</v>
      </c>
    </row>
    <row r="9017" spans="1:6" x14ac:dyDescent="0.15">
      <c r="A9017" s="150" t="s">
        <v>24299</v>
      </c>
      <c r="B9017" s="150" t="s">
        <v>35722</v>
      </c>
      <c r="C9017" s="150" t="s">
        <v>20407</v>
      </c>
      <c r="D9017" s="150">
        <v>35153000</v>
      </c>
      <c r="E9017" s="150">
        <v>45791000</v>
      </c>
      <c r="F9017" s="150" t="s">
        <v>24497</v>
      </c>
    </row>
    <row r="9018" spans="1:6" x14ac:dyDescent="0.15">
      <c r="A9018" s="150" t="s">
        <v>24300</v>
      </c>
      <c r="B9018" s="150" t="s">
        <v>35723</v>
      </c>
      <c r="C9018" s="150" t="s">
        <v>20408</v>
      </c>
      <c r="D9018" s="150">
        <v>145278.45000000001</v>
      </c>
      <c r="E9018" s="150">
        <v>100025.18</v>
      </c>
      <c r="F9018" s="150" t="s">
        <v>22078</v>
      </c>
    </row>
    <row r="9019" spans="1:6" x14ac:dyDescent="0.15">
      <c r="A9019" s="150" t="s">
        <v>24301</v>
      </c>
      <c r="B9019" s="150" t="s">
        <v>35724</v>
      </c>
      <c r="C9019" s="150" t="s">
        <v>15052</v>
      </c>
      <c r="D9019" s="150">
        <v>863123</v>
      </c>
      <c r="E9019" s="150">
        <v>1046770</v>
      </c>
      <c r="F9019" s="150" t="s">
        <v>22060</v>
      </c>
    </row>
    <row r="9020" spans="1:6" x14ac:dyDescent="0.15">
      <c r="A9020" s="150" t="s">
        <v>24302</v>
      </c>
      <c r="B9020" s="150" t="s">
        <v>35725</v>
      </c>
      <c r="C9020" s="150" t="s">
        <v>20409</v>
      </c>
      <c r="D9020" s="150">
        <v>506700</v>
      </c>
      <c r="E9020" s="150">
        <v>371900</v>
      </c>
      <c r="F9020" s="150" t="s">
        <v>27644</v>
      </c>
    </row>
    <row r="9021" spans="1:6" x14ac:dyDescent="0.15">
      <c r="A9021" s="150" t="s">
        <v>24303</v>
      </c>
      <c r="B9021" s="150" t="s">
        <v>35726</v>
      </c>
      <c r="C9021" s="150" t="s">
        <v>20410</v>
      </c>
      <c r="D9021" s="150">
        <v>37226000</v>
      </c>
      <c r="E9021" s="150">
        <v>43576000</v>
      </c>
      <c r="F9021" s="150" t="s">
        <v>24472</v>
      </c>
    </row>
    <row r="9022" spans="1:6" x14ac:dyDescent="0.15">
      <c r="A9022" s="150" t="s">
        <v>24304</v>
      </c>
      <c r="B9022" s="150" t="s">
        <v>35727</v>
      </c>
      <c r="C9022" s="150" t="s">
        <v>20411</v>
      </c>
      <c r="D9022" s="150">
        <v>71810</v>
      </c>
      <c r="E9022" s="150">
        <v>75200</v>
      </c>
      <c r="F9022" s="150" t="s">
        <v>28401</v>
      </c>
    </row>
    <row r="9023" spans="1:6" x14ac:dyDescent="0.15">
      <c r="A9023" s="150" t="s">
        <v>26641</v>
      </c>
      <c r="B9023" s="150" t="s">
        <v>20412</v>
      </c>
      <c r="C9023" s="150" t="s">
        <v>2196</v>
      </c>
      <c r="D9023" s="150">
        <v>143672</v>
      </c>
      <c r="E9023" s="150">
        <v>228999</v>
      </c>
      <c r="F9023" s="150" t="s">
        <v>22125</v>
      </c>
    </row>
    <row r="9024" spans="1:6" x14ac:dyDescent="0.15">
      <c r="A9024" s="150" t="s">
        <v>24305</v>
      </c>
      <c r="B9024" s="150" t="s">
        <v>35728</v>
      </c>
      <c r="C9024" s="150" t="s">
        <v>20413</v>
      </c>
      <c r="D9024" s="150">
        <v>614340</v>
      </c>
      <c r="E9024" s="150">
        <v>614340</v>
      </c>
      <c r="F9024" s="150" t="s">
        <v>24641</v>
      </c>
    </row>
    <row r="9025" spans="1:6" x14ac:dyDescent="0.15">
      <c r="A9025" s="150" t="s">
        <v>10526</v>
      </c>
      <c r="B9025" s="150" t="s">
        <v>20414</v>
      </c>
      <c r="C9025" s="150" t="s">
        <v>20415</v>
      </c>
      <c r="D9025" s="150">
        <v>1306851</v>
      </c>
      <c r="E9025" s="150">
        <v>3346963</v>
      </c>
      <c r="F9025" s="150" t="s">
        <v>22052</v>
      </c>
    </row>
    <row r="9026" spans="1:6" x14ac:dyDescent="0.15">
      <c r="A9026" s="150" t="s">
        <v>3121</v>
      </c>
      <c r="B9026" s="150" t="s">
        <v>20416</v>
      </c>
      <c r="C9026" s="150" t="s">
        <v>20417</v>
      </c>
      <c r="D9026" s="150">
        <v>398100</v>
      </c>
      <c r="E9026" s="150">
        <v>745600</v>
      </c>
      <c r="F9026" s="150" t="s">
        <v>22124</v>
      </c>
    </row>
    <row r="9027" spans="1:6" x14ac:dyDescent="0.15">
      <c r="A9027" s="150" t="s">
        <v>1563</v>
      </c>
      <c r="B9027" s="150" t="s">
        <v>1006</v>
      </c>
      <c r="C9027" s="150" t="s">
        <v>2329</v>
      </c>
      <c r="D9027" s="150">
        <v>1826400</v>
      </c>
      <c r="E9027" s="150">
        <v>2846000</v>
      </c>
      <c r="F9027" s="150" t="s">
        <v>22074</v>
      </c>
    </row>
    <row r="9028" spans="1:6" x14ac:dyDescent="0.15">
      <c r="A9028" s="150" t="s">
        <v>24306</v>
      </c>
      <c r="B9028" s="150" t="s">
        <v>35729</v>
      </c>
      <c r="C9028" s="150" t="s">
        <v>20418</v>
      </c>
      <c r="D9028" s="150">
        <v>431540</v>
      </c>
      <c r="E9028" s="150">
        <v>120000</v>
      </c>
      <c r="F9028" s="150" t="s">
        <v>24478</v>
      </c>
    </row>
    <row r="9029" spans="1:6" x14ac:dyDescent="0.15">
      <c r="A9029" s="150" t="s">
        <v>24307</v>
      </c>
      <c r="B9029" s="150" t="s">
        <v>35730</v>
      </c>
      <c r="C9029" s="150" t="s">
        <v>20419</v>
      </c>
      <c r="D9029" s="150">
        <v>185000</v>
      </c>
      <c r="E9029" s="150">
        <v>199800</v>
      </c>
      <c r="F9029" s="150" t="s">
        <v>35731</v>
      </c>
    </row>
    <row r="9030" spans="1:6" x14ac:dyDescent="0.15">
      <c r="A9030" s="150" t="s">
        <v>24308</v>
      </c>
      <c r="B9030" s="150" t="s">
        <v>35732</v>
      </c>
      <c r="C9030" s="150" t="s">
        <v>20420</v>
      </c>
      <c r="D9030" s="150">
        <v>1005800</v>
      </c>
      <c r="E9030" s="150">
        <v>1023800</v>
      </c>
      <c r="F9030" s="150" t="s">
        <v>24641</v>
      </c>
    </row>
    <row r="9031" spans="1:6" x14ac:dyDescent="0.15">
      <c r="A9031" s="150" t="s">
        <v>24309</v>
      </c>
      <c r="B9031" s="150" t="s">
        <v>35733</v>
      </c>
      <c r="C9031" s="150" t="s">
        <v>20421</v>
      </c>
      <c r="D9031" s="150">
        <v>462984</v>
      </c>
      <c r="E9031" s="150">
        <v>591984</v>
      </c>
      <c r="F9031" s="150" t="s">
        <v>22079</v>
      </c>
    </row>
    <row r="9032" spans="1:6" x14ac:dyDescent="0.15">
      <c r="A9032" s="150" t="s">
        <v>24310</v>
      </c>
      <c r="B9032" s="150" t="s">
        <v>35734</v>
      </c>
      <c r="C9032" s="150" t="s">
        <v>20422</v>
      </c>
      <c r="D9032" s="150">
        <v>11477099</v>
      </c>
      <c r="E9032" s="150">
        <v>10690679</v>
      </c>
      <c r="F9032" s="150" t="s">
        <v>24467</v>
      </c>
    </row>
    <row r="9033" spans="1:6" x14ac:dyDescent="0.15">
      <c r="A9033" s="150" t="s">
        <v>24311</v>
      </c>
      <c r="B9033" s="150" t="s">
        <v>35735</v>
      </c>
      <c r="C9033" s="150" t="s">
        <v>20423</v>
      </c>
      <c r="D9033" s="150">
        <v>78879210</v>
      </c>
      <c r="E9033" s="150">
        <v>113085173</v>
      </c>
      <c r="F9033" s="150" t="s">
        <v>27061</v>
      </c>
    </row>
    <row r="9034" spans="1:6" x14ac:dyDescent="0.15">
      <c r="A9034" s="150" t="s">
        <v>3109</v>
      </c>
      <c r="B9034" s="150" t="s">
        <v>20424</v>
      </c>
      <c r="C9034" s="150" t="s">
        <v>20425</v>
      </c>
      <c r="D9034" s="150">
        <v>171376.6</v>
      </c>
      <c r="E9034" s="150">
        <v>116813.97</v>
      </c>
      <c r="F9034" s="150" t="s">
        <v>22078</v>
      </c>
    </row>
    <row r="9035" spans="1:6" x14ac:dyDescent="0.15">
      <c r="A9035" s="150" t="s">
        <v>3108</v>
      </c>
      <c r="B9035" s="150" t="s">
        <v>20426</v>
      </c>
      <c r="C9035" s="150" t="s">
        <v>20427</v>
      </c>
      <c r="D9035" s="150">
        <v>273800</v>
      </c>
      <c r="E9035" s="150">
        <v>332200</v>
      </c>
      <c r="F9035" s="150" t="s">
        <v>22120</v>
      </c>
    </row>
    <row r="9036" spans="1:6" x14ac:dyDescent="0.15">
      <c r="A9036" s="150" t="s">
        <v>3107</v>
      </c>
      <c r="B9036" s="150" t="s">
        <v>20428</v>
      </c>
      <c r="C9036" s="150" t="s">
        <v>20429</v>
      </c>
      <c r="D9036" s="150">
        <v>91900</v>
      </c>
      <c r="E9036" s="150">
        <v>116000</v>
      </c>
      <c r="F9036" s="150" t="s">
        <v>22059</v>
      </c>
    </row>
    <row r="9037" spans="1:6" x14ac:dyDescent="0.15">
      <c r="A9037" s="150" t="s">
        <v>24312</v>
      </c>
      <c r="B9037" s="150" t="s">
        <v>35736</v>
      </c>
      <c r="C9037" s="150" t="s">
        <v>20430</v>
      </c>
      <c r="D9037" s="150">
        <v>6693247</v>
      </c>
      <c r="E9037" s="150">
        <v>11412094</v>
      </c>
      <c r="F9037" s="150" t="s">
        <v>24502</v>
      </c>
    </row>
    <row r="9038" spans="1:6" x14ac:dyDescent="0.15">
      <c r="A9038" s="150" t="s">
        <v>3101</v>
      </c>
      <c r="B9038" s="150" t="s">
        <v>20431</v>
      </c>
      <c r="C9038" s="150" t="s">
        <v>20432</v>
      </c>
      <c r="D9038" s="150">
        <v>9088000</v>
      </c>
      <c r="E9038" s="150">
        <v>11773000</v>
      </c>
      <c r="F9038" s="150" t="s">
        <v>22093</v>
      </c>
    </row>
    <row r="9039" spans="1:6" x14ac:dyDescent="0.15">
      <c r="A9039" s="150" t="s">
        <v>24313</v>
      </c>
      <c r="B9039" s="150" t="s">
        <v>35737</v>
      </c>
      <c r="C9039" s="150" t="s">
        <v>20433</v>
      </c>
      <c r="D9039" s="150">
        <v>966585</v>
      </c>
      <c r="E9039" s="150">
        <v>1417200</v>
      </c>
      <c r="F9039" s="150" t="s">
        <v>22052</v>
      </c>
    </row>
    <row r="9040" spans="1:6" x14ac:dyDescent="0.15">
      <c r="A9040" s="150" t="s">
        <v>24314</v>
      </c>
      <c r="B9040" s="150" t="s">
        <v>35738</v>
      </c>
      <c r="C9040" s="150" t="s">
        <v>20434</v>
      </c>
      <c r="D9040" s="150">
        <v>2637566</v>
      </c>
      <c r="E9040" s="150">
        <v>5791000</v>
      </c>
      <c r="F9040" s="150" t="s">
        <v>22079</v>
      </c>
    </row>
    <row r="9041" spans="1:6" x14ac:dyDescent="0.15">
      <c r="A9041" s="150" t="s">
        <v>22511</v>
      </c>
      <c r="B9041" s="150" t="s">
        <v>20435</v>
      </c>
      <c r="C9041" s="150" t="s">
        <v>20436</v>
      </c>
      <c r="D9041" s="150">
        <v>2983098.6</v>
      </c>
      <c r="E9041" s="150">
        <v>1274611.6000000001</v>
      </c>
      <c r="F9041" s="150" t="s">
        <v>24497</v>
      </c>
    </row>
    <row r="9042" spans="1:6" x14ac:dyDescent="0.15">
      <c r="A9042" s="150" t="s">
        <v>24315</v>
      </c>
      <c r="B9042" s="150" t="s">
        <v>35739</v>
      </c>
      <c r="C9042" s="150" t="s">
        <v>20437</v>
      </c>
      <c r="D9042" s="150">
        <v>663500</v>
      </c>
      <c r="E9042" s="150">
        <v>890300</v>
      </c>
      <c r="F9042" s="150" t="s">
        <v>24545</v>
      </c>
    </row>
    <row r="9043" spans="1:6" x14ac:dyDescent="0.15">
      <c r="A9043" s="150" t="s">
        <v>24316</v>
      </c>
      <c r="B9043" s="150" t="s">
        <v>35740</v>
      </c>
      <c r="C9043" s="150" t="s">
        <v>20438</v>
      </c>
      <c r="D9043" s="150">
        <v>77543.199999999997</v>
      </c>
      <c r="E9043" s="150">
        <v>126064</v>
      </c>
      <c r="F9043" s="150" t="s">
        <v>22135</v>
      </c>
    </row>
    <row r="9044" spans="1:6" x14ac:dyDescent="0.15">
      <c r="A9044" s="150" t="s">
        <v>24317</v>
      </c>
      <c r="B9044" s="150" t="s">
        <v>35741</v>
      </c>
      <c r="C9044" s="150" t="s">
        <v>20439</v>
      </c>
      <c r="D9044" s="150">
        <v>29050</v>
      </c>
      <c r="E9044" s="150">
        <v>44100</v>
      </c>
      <c r="F9044" s="150" t="s">
        <v>22060</v>
      </c>
    </row>
    <row r="9045" spans="1:6" x14ac:dyDescent="0.15">
      <c r="A9045" s="150" t="s">
        <v>24318</v>
      </c>
      <c r="B9045" s="150" t="s">
        <v>35742</v>
      </c>
      <c r="C9045" s="150" t="s">
        <v>406</v>
      </c>
      <c r="D9045" s="150">
        <v>5066200</v>
      </c>
      <c r="E9045" s="150">
        <v>7212120</v>
      </c>
      <c r="F9045" s="150" t="s">
        <v>18774</v>
      </c>
    </row>
    <row r="9046" spans="1:6" x14ac:dyDescent="0.15">
      <c r="A9046" s="150" t="s">
        <v>24319</v>
      </c>
      <c r="B9046" s="150" t="s">
        <v>35743</v>
      </c>
      <c r="C9046" s="150" t="s">
        <v>20440</v>
      </c>
      <c r="D9046" s="150">
        <v>140014</v>
      </c>
      <c r="E9046" s="150">
        <v>163751</v>
      </c>
      <c r="F9046" s="150" t="s">
        <v>22078</v>
      </c>
    </row>
    <row r="9047" spans="1:6" x14ac:dyDescent="0.15">
      <c r="A9047" s="150" t="s">
        <v>24320</v>
      </c>
      <c r="B9047" s="150" t="s">
        <v>35744</v>
      </c>
      <c r="C9047" s="150" t="s">
        <v>20441</v>
      </c>
      <c r="D9047" s="150">
        <v>8607285</v>
      </c>
      <c r="E9047" s="150">
        <v>10368727</v>
      </c>
      <c r="F9047" s="150" t="s">
        <v>35745</v>
      </c>
    </row>
    <row r="9048" spans="1:6" x14ac:dyDescent="0.15">
      <c r="A9048" s="150" t="s">
        <v>26626</v>
      </c>
      <c r="B9048" s="150" t="s">
        <v>20442</v>
      </c>
      <c r="C9048" s="150" t="s">
        <v>2289</v>
      </c>
      <c r="D9048" s="150">
        <v>441582</v>
      </c>
      <c r="E9048" s="150">
        <v>331322</v>
      </c>
      <c r="F9048" s="150" t="s">
        <v>22172</v>
      </c>
    </row>
    <row r="9049" spans="1:6" x14ac:dyDescent="0.15">
      <c r="A9049" s="150" t="s">
        <v>24321</v>
      </c>
      <c r="B9049" s="150" t="s">
        <v>35746</v>
      </c>
      <c r="C9049" s="150" t="s">
        <v>20443</v>
      </c>
      <c r="D9049" s="150">
        <v>23031035.620000001</v>
      </c>
      <c r="E9049" s="150">
        <v>15365678.619999999</v>
      </c>
      <c r="F9049" s="150" t="s">
        <v>22053</v>
      </c>
    </row>
    <row r="9050" spans="1:6" x14ac:dyDescent="0.15">
      <c r="A9050" s="150" t="s">
        <v>3089</v>
      </c>
      <c r="B9050" s="150" t="s">
        <v>20444</v>
      </c>
      <c r="C9050" s="150" t="s">
        <v>20445</v>
      </c>
      <c r="D9050" s="150">
        <v>3973000</v>
      </c>
      <c r="E9050" s="150">
        <v>4000000</v>
      </c>
      <c r="F9050" s="150" t="s">
        <v>22093</v>
      </c>
    </row>
    <row r="9051" spans="1:6" x14ac:dyDescent="0.15">
      <c r="A9051" s="150" t="s">
        <v>24322</v>
      </c>
      <c r="B9051" s="150" t="s">
        <v>35747</v>
      </c>
      <c r="C9051" s="150" t="s">
        <v>20446</v>
      </c>
      <c r="D9051" s="150">
        <v>1355084</v>
      </c>
      <c r="E9051" s="150">
        <v>1561794</v>
      </c>
      <c r="F9051" s="150" t="s">
        <v>14062</v>
      </c>
    </row>
    <row r="9052" spans="1:6" x14ac:dyDescent="0.15">
      <c r="A9052" s="150" t="s">
        <v>26619</v>
      </c>
      <c r="B9052" s="150" t="s">
        <v>20447</v>
      </c>
      <c r="C9052" s="150" t="s">
        <v>20448</v>
      </c>
      <c r="D9052" s="150">
        <v>1034450</v>
      </c>
      <c r="E9052" s="150">
        <v>1104986</v>
      </c>
      <c r="F9052" s="150" t="s">
        <v>24502</v>
      </c>
    </row>
    <row r="9053" spans="1:6" x14ac:dyDescent="0.15">
      <c r="A9053" s="150" t="s">
        <v>35748</v>
      </c>
      <c r="B9053" s="150" t="s">
        <v>20449</v>
      </c>
      <c r="C9053" s="150" t="s">
        <v>406</v>
      </c>
      <c r="D9053" s="150">
        <v>5327300</v>
      </c>
      <c r="E9053" s="150">
        <v>6002803</v>
      </c>
      <c r="F9053" s="150" t="s">
        <v>22067</v>
      </c>
    </row>
    <row r="9054" spans="1:6" x14ac:dyDescent="0.15">
      <c r="A9054" s="150" t="s">
        <v>35749</v>
      </c>
      <c r="B9054" s="150" t="s">
        <v>20450</v>
      </c>
      <c r="C9054" s="150" t="s">
        <v>20451</v>
      </c>
      <c r="D9054" s="150">
        <v>1450000</v>
      </c>
      <c r="E9054" s="150">
        <v>1749600</v>
      </c>
      <c r="F9054" s="150" t="s">
        <v>22079</v>
      </c>
    </row>
    <row r="9055" spans="1:6" x14ac:dyDescent="0.15">
      <c r="A9055" s="150" t="s">
        <v>35750</v>
      </c>
      <c r="B9055" s="150" t="s">
        <v>20452</v>
      </c>
      <c r="C9055" s="150" t="s">
        <v>20453</v>
      </c>
      <c r="D9055" s="150">
        <v>198100</v>
      </c>
      <c r="E9055" s="150">
        <v>316436</v>
      </c>
      <c r="F9055" s="150" t="s">
        <v>22137</v>
      </c>
    </row>
    <row r="9056" spans="1:6" x14ac:dyDescent="0.15">
      <c r="A9056" s="150" t="s">
        <v>35751</v>
      </c>
      <c r="B9056" s="150" t="s">
        <v>20454</v>
      </c>
      <c r="C9056" s="150" t="s">
        <v>20455</v>
      </c>
      <c r="D9056" s="150">
        <v>28786000</v>
      </c>
      <c r="E9056" s="150">
        <v>35213400</v>
      </c>
      <c r="F9056" s="150" t="s">
        <v>14062</v>
      </c>
    </row>
    <row r="9057" spans="1:6" x14ac:dyDescent="0.15">
      <c r="A9057" s="150" t="s">
        <v>35752</v>
      </c>
      <c r="B9057" s="150" t="s">
        <v>20456</v>
      </c>
      <c r="C9057" s="150" t="s">
        <v>20457</v>
      </c>
      <c r="D9057" s="150">
        <v>169000</v>
      </c>
      <c r="E9057" s="150">
        <v>115800</v>
      </c>
      <c r="F9057" s="150" t="s">
        <v>22103</v>
      </c>
    </row>
    <row r="9058" spans="1:6" x14ac:dyDescent="0.15">
      <c r="A9058" s="150" t="s">
        <v>26615</v>
      </c>
      <c r="B9058" s="150" t="s">
        <v>20458</v>
      </c>
      <c r="C9058" s="150" t="s">
        <v>20459</v>
      </c>
      <c r="D9058" s="150">
        <v>2269000</v>
      </c>
      <c r="E9058" s="150">
        <v>2387000</v>
      </c>
      <c r="F9058" s="150" t="s">
        <v>22093</v>
      </c>
    </row>
    <row r="9059" spans="1:6" x14ac:dyDescent="0.15">
      <c r="A9059" s="150" t="s">
        <v>35753</v>
      </c>
      <c r="B9059" s="150" t="s">
        <v>20460</v>
      </c>
      <c r="C9059" s="150" t="s">
        <v>14111</v>
      </c>
      <c r="D9059" s="150">
        <v>9244539.7599999998</v>
      </c>
      <c r="E9059" s="150">
        <v>11043161.800000001</v>
      </c>
      <c r="F9059" s="150" t="s">
        <v>22078</v>
      </c>
    </row>
    <row r="9060" spans="1:6" x14ac:dyDescent="0.15">
      <c r="A9060" s="150" t="s">
        <v>22489</v>
      </c>
      <c r="B9060" s="150" t="s">
        <v>20461</v>
      </c>
      <c r="C9060" s="150" t="s">
        <v>20462</v>
      </c>
      <c r="D9060" s="150">
        <v>592300</v>
      </c>
      <c r="E9060" s="150">
        <v>869700</v>
      </c>
      <c r="F9060" s="150" t="s">
        <v>22097</v>
      </c>
    </row>
    <row r="9061" spans="1:6" x14ac:dyDescent="0.15">
      <c r="A9061" s="150" t="s">
        <v>35754</v>
      </c>
      <c r="B9061" s="150" t="s">
        <v>20463</v>
      </c>
      <c r="C9061" s="150" t="s">
        <v>2296</v>
      </c>
      <c r="D9061" s="150">
        <v>30861305</v>
      </c>
      <c r="E9061" s="150">
        <v>19740729</v>
      </c>
      <c r="F9061" s="150" t="s">
        <v>35755</v>
      </c>
    </row>
    <row r="9062" spans="1:6" x14ac:dyDescent="0.15">
      <c r="A9062" s="150" t="s">
        <v>35756</v>
      </c>
      <c r="B9062" s="150" t="s">
        <v>20464</v>
      </c>
      <c r="C9062" s="150" t="s">
        <v>20465</v>
      </c>
      <c r="D9062" s="150">
        <v>1028200</v>
      </c>
      <c r="E9062" s="150">
        <v>1587570</v>
      </c>
      <c r="F9062" s="150" t="s">
        <v>22124</v>
      </c>
    </row>
    <row r="9063" spans="1:6" x14ac:dyDescent="0.15">
      <c r="A9063" s="150" t="s">
        <v>3062</v>
      </c>
      <c r="B9063" s="150" t="s">
        <v>20466</v>
      </c>
      <c r="C9063" s="150" t="s">
        <v>20467</v>
      </c>
      <c r="D9063" s="150">
        <v>89700</v>
      </c>
      <c r="E9063" s="150">
        <v>250900</v>
      </c>
      <c r="F9063" s="150" t="s">
        <v>22094</v>
      </c>
    </row>
    <row r="9064" spans="1:6" x14ac:dyDescent="0.15">
      <c r="A9064" s="150" t="s">
        <v>35757</v>
      </c>
      <c r="B9064" s="150" t="s">
        <v>20468</v>
      </c>
      <c r="C9064" s="150" t="s">
        <v>20469</v>
      </c>
      <c r="D9064" s="150">
        <v>425000</v>
      </c>
      <c r="E9064" s="150">
        <v>396000</v>
      </c>
      <c r="F9064" s="150" t="s">
        <v>18774</v>
      </c>
    </row>
    <row r="9065" spans="1:6" x14ac:dyDescent="0.15">
      <c r="A9065" s="150" t="s">
        <v>35758</v>
      </c>
      <c r="B9065" s="150" t="s">
        <v>20470</v>
      </c>
      <c r="C9065" s="150" t="s">
        <v>20471</v>
      </c>
      <c r="D9065" s="150">
        <v>108850</v>
      </c>
      <c r="E9065" s="150">
        <v>121055</v>
      </c>
      <c r="F9065" s="150" t="s">
        <v>22161</v>
      </c>
    </row>
    <row r="9066" spans="1:6" x14ac:dyDescent="0.15">
      <c r="A9066" s="150" t="s">
        <v>3061</v>
      </c>
      <c r="B9066" s="150" t="s">
        <v>20472</v>
      </c>
      <c r="C9066" s="150" t="s">
        <v>20473</v>
      </c>
      <c r="D9066" s="150">
        <v>617200</v>
      </c>
      <c r="E9066" s="150">
        <v>1258950</v>
      </c>
      <c r="F9066" s="150" t="s">
        <v>22060</v>
      </c>
    </row>
    <row r="9067" spans="1:6" x14ac:dyDescent="0.15">
      <c r="A9067" s="150" t="s">
        <v>1564</v>
      </c>
      <c r="B9067" s="150" t="s">
        <v>1007</v>
      </c>
      <c r="C9067" s="150" t="s">
        <v>2330</v>
      </c>
      <c r="D9067" s="150">
        <v>3067650</v>
      </c>
      <c r="E9067" s="150">
        <v>3375300</v>
      </c>
      <c r="F9067" s="150" t="s">
        <v>22132</v>
      </c>
    </row>
    <row r="9068" spans="1:6" x14ac:dyDescent="0.15">
      <c r="A9068" s="150" t="s">
        <v>35759</v>
      </c>
      <c r="B9068" s="150" t="s">
        <v>20474</v>
      </c>
      <c r="C9068" s="150" t="s">
        <v>20475</v>
      </c>
      <c r="D9068" s="150">
        <v>11208448</v>
      </c>
      <c r="E9068" s="150">
        <v>14107040</v>
      </c>
      <c r="F9068" s="150" t="s">
        <v>22093</v>
      </c>
    </row>
    <row r="9069" spans="1:6" x14ac:dyDescent="0.15">
      <c r="A9069" s="150" t="s">
        <v>35760</v>
      </c>
      <c r="B9069" s="150" t="s">
        <v>20476</v>
      </c>
      <c r="C9069" s="150" t="s">
        <v>20477</v>
      </c>
      <c r="D9069" s="150">
        <v>4460</v>
      </c>
      <c r="E9069" s="150">
        <v>4320</v>
      </c>
      <c r="F9069" s="150" t="s">
        <v>35761</v>
      </c>
    </row>
    <row r="9070" spans="1:6" x14ac:dyDescent="0.15">
      <c r="A9070" s="150" t="s">
        <v>35762</v>
      </c>
      <c r="B9070" s="150" t="s">
        <v>20479</v>
      </c>
      <c r="C9070" s="150" t="s">
        <v>20480</v>
      </c>
      <c r="D9070" s="150">
        <v>1319948.8999999999</v>
      </c>
      <c r="E9070" s="150">
        <v>1916004.8</v>
      </c>
      <c r="F9070" s="150" t="s">
        <v>22051</v>
      </c>
    </row>
    <row r="9071" spans="1:6" x14ac:dyDescent="0.15">
      <c r="A9071" s="150" t="s">
        <v>35763</v>
      </c>
      <c r="B9071" s="150" t="s">
        <v>20481</v>
      </c>
      <c r="C9071" s="150" t="s">
        <v>12178</v>
      </c>
      <c r="D9071" s="150">
        <v>5722410</v>
      </c>
      <c r="E9071" s="150">
        <v>4460065</v>
      </c>
      <c r="F9071" s="150" t="s">
        <v>24497</v>
      </c>
    </row>
    <row r="9072" spans="1:6" x14ac:dyDescent="0.15">
      <c r="A9072" s="150" t="s">
        <v>35764</v>
      </c>
      <c r="B9072" s="150" t="s">
        <v>20482</v>
      </c>
      <c r="C9072" s="150" t="s">
        <v>20483</v>
      </c>
      <c r="D9072" s="150">
        <v>14075420</v>
      </c>
      <c r="E9072" s="150">
        <v>21191650</v>
      </c>
      <c r="F9072" s="150" t="s">
        <v>22053</v>
      </c>
    </row>
    <row r="9073" spans="1:6" x14ac:dyDescent="0.15">
      <c r="A9073" s="150" t="s">
        <v>35765</v>
      </c>
      <c r="B9073" s="150" t="s">
        <v>20484</v>
      </c>
      <c r="C9073" s="150" t="s">
        <v>20485</v>
      </c>
      <c r="D9073" s="150">
        <v>1061.6600000000001</v>
      </c>
      <c r="E9073" s="150">
        <v>1157.75</v>
      </c>
      <c r="F9073" s="150" t="s">
        <v>22136</v>
      </c>
    </row>
    <row r="9074" spans="1:6" x14ac:dyDescent="0.15">
      <c r="A9074" s="150" t="s">
        <v>35766</v>
      </c>
      <c r="B9074" s="150" t="s">
        <v>20486</v>
      </c>
      <c r="C9074" s="150" t="s">
        <v>20487</v>
      </c>
      <c r="D9074" s="150">
        <v>155440</v>
      </c>
      <c r="E9074" s="150">
        <v>172020</v>
      </c>
      <c r="F9074" s="150" t="s">
        <v>24650</v>
      </c>
    </row>
    <row r="9075" spans="1:6" x14ac:dyDescent="0.15">
      <c r="A9075" s="150" t="s">
        <v>35767</v>
      </c>
      <c r="B9075" s="150" t="s">
        <v>20488</v>
      </c>
      <c r="C9075" s="150" t="s">
        <v>20489</v>
      </c>
      <c r="D9075" s="150">
        <v>535369</v>
      </c>
      <c r="E9075" s="150">
        <v>264406</v>
      </c>
      <c r="F9075" s="150" t="s">
        <v>22067</v>
      </c>
    </row>
    <row r="9076" spans="1:6" x14ac:dyDescent="0.15">
      <c r="A9076" s="150" t="s">
        <v>26903</v>
      </c>
      <c r="B9076" s="150" t="s">
        <v>20490</v>
      </c>
      <c r="C9076" s="150" t="s">
        <v>20491</v>
      </c>
      <c r="D9076" s="150">
        <v>1137120</v>
      </c>
      <c r="E9076" s="150">
        <v>1087280</v>
      </c>
      <c r="F9076" s="150" t="s">
        <v>22089</v>
      </c>
    </row>
    <row r="9077" spans="1:6" x14ac:dyDescent="0.15">
      <c r="A9077" s="150" t="s">
        <v>3050</v>
      </c>
      <c r="B9077" s="150" t="s">
        <v>20492</v>
      </c>
      <c r="C9077" s="150" t="s">
        <v>13301</v>
      </c>
      <c r="D9077" s="150">
        <v>113072.27</v>
      </c>
      <c r="E9077" s="150">
        <v>126330.4</v>
      </c>
      <c r="F9077" s="150" t="s">
        <v>22078</v>
      </c>
    </row>
    <row r="9078" spans="1:6" x14ac:dyDescent="0.15">
      <c r="A9078" s="150" t="s">
        <v>3049</v>
      </c>
      <c r="B9078" s="150" t="s">
        <v>20493</v>
      </c>
      <c r="C9078" s="150" t="s">
        <v>20494</v>
      </c>
      <c r="D9078" s="150">
        <v>1654696.5</v>
      </c>
      <c r="E9078" s="150">
        <v>1942490</v>
      </c>
      <c r="F9078" s="150" t="s">
        <v>22052</v>
      </c>
    </row>
    <row r="9079" spans="1:6" x14ac:dyDescent="0.15">
      <c r="A9079" s="150" t="s">
        <v>35768</v>
      </c>
      <c r="B9079" s="150" t="s">
        <v>20495</v>
      </c>
      <c r="C9079" s="150" t="s">
        <v>20496</v>
      </c>
      <c r="D9079" s="150">
        <v>13058600</v>
      </c>
      <c r="E9079" s="150">
        <v>5022940</v>
      </c>
      <c r="F9079" s="150" t="s">
        <v>35769</v>
      </c>
    </row>
    <row r="9080" spans="1:6" x14ac:dyDescent="0.15">
      <c r="A9080" s="150" t="s">
        <v>22477</v>
      </c>
      <c r="B9080" s="150" t="s">
        <v>20498</v>
      </c>
      <c r="C9080" s="150" t="s">
        <v>20499</v>
      </c>
      <c r="D9080" s="150">
        <v>812000</v>
      </c>
      <c r="E9080" s="150">
        <v>1863120</v>
      </c>
      <c r="F9080" s="150" t="s">
        <v>22053</v>
      </c>
    </row>
    <row r="9081" spans="1:6" x14ac:dyDescent="0.15">
      <c r="A9081" s="150" t="s">
        <v>22476</v>
      </c>
      <c r="B9081" s="150" t="s">
        <v>20500</v>
      </c>
      <c r="C9081" s="150" t="s">
        <v>2265</v>
      </c>
      <c r="D9081" s="150">
        <v>17000</v>
      </c>
      <c r="E9081" s="150">
        <v>11150</v>
      </c>
      <c r="F9081" s="150" t="s">
        <v>22136</v>
      </c>
    </row>
    <row r="9082" spans="1:6" x14ac:dyDescent="0.15">
      <c r="A9082" s="150" t="s">
        <v>22473</v>
      </c>
      <c r="B9082" s="150" t="s">
        <v>20501</v>
      </c>
      <c r="C9082" s="150" t="s">
        <v>20502</v>
      </c>
      <c r="D9082" s="150">
        <v>468948</v>
      </c>
      <c r="E9082" s="150">
        <v>516957</v>
      </c>
      <c r="F9082" s="150" t="s">
        <v>24482</v>
      </c>
    </row>
    <row r="9083" spans="1:6" x14ac:dyDescent="0.15">
      <c r="A9083" s="150" t="s">
        <v>35770</v>
      </c>
      <c r="B9083" s="150" t="s">
        <v>20503</v>
      </c>
      <c r="C9083" s="150" t="s">
        <v>20504</v>
      </c>
      <c r="D9083" s="150">
        <v>480682.4</v>
      </c>
      <c r="E9083" s="150">
        <v>620236</v>
      </c>
      <c r="F9083" s="150" t="s">
        <v>22052</v>
      </c>
    </row>
    <row r="9084" spans="1:6" x14ac:dyDescent="0.15">
      <c r="A9084" s="150" t="s">
        <v>35771</v>
      </c>
      <c r="B9084" s="150" t="s">
        <v>20505</v>
      </c>
      <c r="C9084" s="150" t="s">
        <v>20506</v>
      </c>
      <c r="D9084" s="150">
        <v>350312</v>
      </c>
      <c r="E9084" s="150">
        <v>814700</v>
      </c>
      <c r="F9084" s="150" t="s">
        <v>18774</v>
      </c>
    </row>
    <row r="9085" spans="1:6" x14ac:dyDescent="0.15">
      <c r="A9085" s="150" t="s">
        <v>35772</v>
      </c>
      <c r="B9085" s="150" t="s">
        <v>20507</v>
      </c>
      <c r="C9085" s="150" t="s">
        <v>20508</v>
      </c>
      <c r="D9085" s="150">
        <v>3664800</v>
      </c>
      <c r="E9085" s="150">
        <v>2924800</v>
      </c>
      <c r="F9085" s="150" t="s">
        <v>22060</v>
      </c>
    </row>
    <row r="9086" spans="1:6" x14ac:dyDescent="0.15">
      <c r="A9086" s="150" t="s">
        <v>35773</v>
      </c>
      <c r="B9086" s="150" t="s">
        <v>20509</v>
      </c>
      <c r="C9086" s="150" t="s">
        <v>20510</v>
      </c>
      <c r="D9086" s="150">
        <v>78956207.5</v>
      </c>
      <c r="E9086" s="150">
        <v>82677541</v>
      </c>
      <c r="F9086" s="150" t="s">
        <v>22093</v>
      </c>
    </row>
    <row r="9087" spans="1:6" x14ac:dyDescent="0.15">
      <c r="A9087" s="150" t="s">
        <v>35774</v>
      </c>
      <c r="B9087" s="150" t="s">
        <v>20511</v>
      </c>
      <c r="C9087" s="150" t="s">
        <v>20512</v>
      </c>
      <c r="D9087" s="150">
        <v>11662752</v>
      </c>
      <c r="E9087" s="150">
        <v>10753064</v>
      </c>
      <c r="F9087" s="150" t="s">
        <v>22053</v>
      </c>
    </row>
    <row r="9088" spans="1:6" x14ac:dyDescent="0.15">
      <c r="A9088" s="150" t="s">
        <v>35775</v>
      </c>
      <c r="B9088" s="150" t="s">
        <v>20513</v>
      </c>
      <c r="C9088" s="150" t="s">
        <v>20514</v>
      </c>
      <c r="D9088" s="150">
        <v>438825</v>
      </c>
      <c r="E9088" s="150">
        <v>417400</v>
      </c>
      <c r="F9088" s="150" t="s">
        <v>27783</v>
      </c>
    </row>
    <row r="9089" spans="1:6" x14ac:dyDescent="0.15">
      <c r="A9089" s="150" t="s">
        <v>35776</v>
      </c>
      <c r="B9089" s="150" t="s">
        <v>20515</v>
      </c>
      <c r="C9089" s="150" t="s">
        <v>20516</v>
      </c>
      <c r="D9089" s="150">
        <v>1836700</v>
      </c>
      <c r="E9089" s="150">
        <v>1958915</v>
      </c>
      <c r="F9089" s="150" t="s">
        <v>18774</v>
      </c>
    </row>
    <row r="9090" spans="1:6" x14ac:dyDescent="0.15">
      <c r="A9090" s="150" t="s">
        <v>35777</v>
      </c>
      <c r="B9090" s="150" t="s">
        <v>20517</v>
      </c>
      <c r="C9090" s="150" t="s">
        <v>20518</v>
      </c>
      <c r="D9090" s="150">
        <v>850600</v>
      </c>
      <c r="E9090" s="150">
        <v>1188000</v>
      </c>
      <c r="F9090" s="150" t="s">
        <v>22052</v>
      </c>
    </row>
    <row r="9091" spans="1:6" x14ac:dyDescent="0.15">
      <c r="A9091" s="150" t="s">
        <v>35778</v>
      </c>
      <c r="B9091" s="150" t="s">
        <v>20519</v>
      </c>
      <c r="C9091" s="150" t="s">
        <v>20520</v>
      </c>
      <c r="D9091" s="150">
        <v>890700</v>
      </c>
      <c r="E9091" s="150">
        <v>1016950</v>
      </c>
      <c r="F9091" s="150" t="s">
        <v>21896</v>
      </c>
    </row>
    <row r="9092" spans="1:6" x14ac:dyDescent="0.15">
      <c r="A9092" s="150" t="s">
        <v>35779</v>
      </c>
      <c r="B9092" s="150" t="s">
        <v>20521</v>
      </c>
      <c r="C9092" s="150" t="s">
        <v>20522</v>
      </c>
      <c r="D9092" s="150">
        <v>689000</v>
      </c>
      <c r="E9092" s="150">
        <v>690000</v>
      </c>
      <c r="F9092" s="150" t="s">
        <v>18774</v>
      </c>
    </row>
    <row r="9093" spans="1:6" x14ac:dyDescent="0.15">
      <c r="A9093" s="150" t="s">
        <v>35780</v>
      </c>
      <c r="B9093" s="150" t="s">
        <v>20523</v>
      </c>
      <c r="C9093" s="150" t="s">
        <v>20524</v>
      </c>
      <c r="D9093" s="150">
        <v>915650</v>
      </c>
      <c r="E9093" s="150">
        <v>849968</v>
      </c>
      <c r="F9093" s="150" t="s">
        <v>29617</v>
      </c>
    </row>
    <row r="9094" spans="1:6" x14ac:dyDescent="0.15">
      <c r="A9094" s="150" t="s">
        <v>26601</v>
      </c>
      <c r="B9094" s="150" t="s">
        <v>20525</v>
      </c>
      <c r="C9094" s="150" t="s">
        <v>20526</v>
      </c>
      <c r="D9094" s="150">
        <v>1289450</v>
      </c>
      <c r="E9094" s="150">
        <v>2349000</v>
      </c>
      <c r="F9094" s="150" t="s">
        <v>22067</v>
      </c>
    </row>
    <row r="9095" spans="1:6" x14ac:dyDescent="0.15">
      <c r="A9095" s="150" t="s">
        <v>35781</v>
      </c>
      <c r="B9095" s="150" t="s">
        <v>20527</v>
      </c>
      <c r="C9095" s="150" t="s">
        <v>13787</v>
      </c>
      <c r="D9095" s="150">
        <v>2064582.15</v>
      </c>
      <c r="E9095" s="150">
        <v>2425525.75</v>
      </c>
      <c r="F9095" s="150" t="s">
        <v>22093</v>
      </c>
    </row>
    <row r="9096" spans="1:6" x14ac:dyDescent="0.15">
      <c r="A9096" s="150" t="s">
        <v>3033</v>
      </c>
      <c r="B9096" s="150" t="s">
        <v>20528</v>
      </c>
      <c r="C9096" s="150" t="s">
        <v>20529</v>
      </c>
      <c r="D9096" s="150">
        <v>24749600</v>
      </c>
      <c r="E9096" s="150">
        <v>25368000</v>
      </c>
      <c r="F9096" s="150" t="s">
        <v>22079</v>
      </c>
    </row>
    <row r="9097" spans="1:6" x14ac:dyDescent="0.15">
      <c r="A9097" s="150" t="s">
        <v>35782</v>
      </c>
      <c r="B9097" s="150" t="s">
        <v>20530</v>
      </c>
      <c r="C9097" s="150" t="s">
        <v>20531</v>
      </c>
      <c r="D9097" s="150">
        <v>211661</v>
      </c>
      <c r="E9097" s="150">
        <v>216645.76000000001</v>
      </c>
      <c r="F9097" s="150" t="s">
        <v>22059</v>
      </c>
    </row>
    <row r="9098" spans="1:6" x14ac:dyDescent="0.15">
      <c r="A9098" s="150" t="s">
        <v>35783</v>
      </c>
      <c r="B9098" s="150" t="s">
        <v>20532</v>
      </c>
      <c r="C9098" s="150" t="s">
        <v>20533</v>
      </c>
      <c r="D9098" s="150">
        <v>699466</v>
      </c>
      <c r="E9098" s="150">
        <v>1006693</v>
      </c>
      <c r="F9098" s="150" t="s">
        <v>35784</v>
      </c>
    </row>
    <row r="9099" spans="1:6" x14ac:dyDescent="0.15">
      <c r="A9099" s="150" t="s">
        <v>35785</v>
      </c>
      <c r="B9099" s="150" t="s">
        <v>20534</v>
      </c>
      <c r="C9099" s="150" t="s">
        <v>2296</v>
      </c>
      <c r="D9099" s="150">
        <v>46869776</v>
      </c>
      <c r="E9099" s="150">
        <v>40284474</v>
      </c>
      <c r="F9099" s="150" t="s">
        <v>22129</v>
      </c>
    </row>
    <row r="9100" spans="1:6" x14ac:dyDescent="0.15">
      <c r="A9100" s="150" t="s">
        <v>3029</v>
      </c>
      <c r="B9100" s="150" t="s">
        <v>20535</v>
      </c>
      <c r="C9100" s="150" t="s">
        <v>20536</v>
      </c>
      <c r="D9100" s="150">
        <v>34548500</v>
      </c>
      <c r="E9100" s="150">
        <v>249483900</v>
      </c>
      <c r="F9100" s="150" t="s">
        <v>22077</v>
      </c>
    </row>
    <row r="9101" spans="1:6" x14ac:dyDescent="0.15">
      <c r="A9101" s="150" t="s">
        <v>35786</v>
      </c>
      <c r="B9101" s="150" t="s">
        <v>20537</v>
      </c>
      <c r="C9101" s="150" t="s">
        <v>20538</v>
      </c>
      <c r="D9101" s="150">
        <v>688150</v>
      </c>
      <c r="E9101" s="150">
        <v>607110</v>
      </c>
      <c r="F9101" s="150" t="s">
        <v>22068</v>
      </c>
    </row>
    <row r="9102" spans="1:6" x14ac:dyDescent="0.15">
      <c r="A9102" s="150" t="s">
        <v>35787</v>
      </c>
      <c r="B9102" s="150" t="s">
        <v>20539</v>
      </c>
      <c r="C9102" s="150" t="s">
        <v>20540</v>
      </c>
      <c r="D9102" s="150">
        <v>2196800</v>
      </c>
      <c r="E9102" s="150">
        <v>3370800</v>
      </c>
      <c r="F9102" s="150" t="s">
        <v>27776</v>
      </c>
    </row>
    <row r="9103" spans="1:6" x14ac:dyDescent="0.15">
      <c r="A9103" s="150" t="s">
        <v>35788</v>
      </c>
      <c r="B9103" s="150" t="s">
        <v>20541</v>
      </c>
      <c r="C9103" s="150" t="s">
        <v>20542</v>
      </c>
      <c r="D9103" s="150">
        <v>738000</v>
      </c>
      <c r="E9103" s="150">
        <v>751000</v>
      </c>
      <c r="F9103" s="150" t="s">
        <v>22060</v>
      </c>
    </row>
    <row r="9104" spans="1:6" x14ac:dyDescent="0.15">
      <c r="A9104" s="150" t="s">
        <v>35789</v>
      </c>
      <c r="B9104" s="150" t="s">
        <v>20543</v>
      </c>
      <c r="C9104" s="150" t="s">
        <v>20544</v>
      </c>
      <c r="D9104" s="150">
        <v>9920000</v>
      </c>
      <c r="E9104" s="150">
        <v>10058500</v>
      </c>
      <c r="F9104" s="150" t="s">
        <v>28436</v>
      </c>
    </row>
    <row r="9105" spans="1:6" x14ac:dyDescent="0.15">
      <c r="A9105" s="150" t="s">
        <v>22459</v>
      </c>
      <c r="B9105" s="150" t="s">
        <v>20545</v>
      </c>
      <c r="C9105" s="150" t="s">
        <v>20546</v>
      </c>
      <c r="D9105" s="150">
        <v>1840.4</v>
      </c>
      <c r="E9105" s="150">
        <v>1573.2</v>
      </c>
      <c r="F9105" s="150" t="s">
        <v>22110</v>
      </c>
    </row>
    <row r="9106" spans="1:6" x14ac:dyDescent="0.15">
      <c r="A9106" s="150" t="s">
        <v>35790</v>
      </c>
      <c r="B9106" s="150" t="s">
        <v>20547</v>
      </c>
      <c r="C9106" s="150" t="s">
        <v>20548</v>
      </c>
      <c r="D9106" s="150">
        <v>2424350</v>
      </c>
      <c r="E9106" s="150">
        <v>3213929</v>
      </c>
      <c r="F9106" s="150" t="s">
        <v>22160</v>
      </c>
    </row>
    <row r="9107" spans="1:6" x14ac:dyDescent="0.15">
      <c r="A9107" s="150" t="s">
        <v>10570</v>
      </c>
      <c r="B9107" s="150" t="s">
        <v>20549</v>
      </c>
      <c r="C9107" s="150" t="s">
        <v>20550</v>
      </c>
      <c r="D9107" s="150">
        <v>612500</v>
      </c>
      <c r="E9107" s="150">
        <v>617500</v>
      </c>
      <c r="F9107" s="150" t="s">
        <v>35791</v>
      </c>
    </row>
    <row r="9108" spans="1:6" x14ac:dyDescent="0.15">
      <c r="A9108" s="150" t="s">
        <v>22453</v>
      </c>
      <c r="B9108" s="150" t="s">
        <v>20551</v>
      </c>
      <c r="C9108" s="150" t="s">
        <v>20552</v>
      </c>
      <c r="D9108" s="150">
        <v>982991.86</v>
      </c>
      <c r="E9108" s="150">
        <v>1228984.6399999999</v>
      </c>
      <c r="F9108" s="150" t="s">
        <v>22078</v>
      </c>
    </row>
    <row r="9109" spans="1:6" x14ac:dyDescent="0.15">
      <c r="A9109" s="150" t="s">
        <v>10571</v>
      </c>
      <c r="B9109" s="150" t="s">
        <v>20553</v>
      </c>
      <c r="C9109" s="150" t="s">
        <v>20554</v>
      </c>
      <c r="D9109" s="150">
        <v>1256786</v>
      </c>
      <c r="E9109" s="150">
        <v>182060</v>
      </c>
      <c r="F9109" s="150" t="s">
        <v>22082</v>
      </c>
    </row>
    <row r="9110" spans="1:6" x14ac:dyDescent="0.15">
      <c r="A9110" s="150" t="s">
        <v>10572</v>
      </c>
      <c r="B9110" s="150" t="s">
        <v>20555</v>
      </c>
      <c r="C9110" s="150" t="s">
        <v>20556</v>
      </c>
      <c r="D9110" s="150">
        <v>639758</v>
      </c>
      <c r="E9110" s="150">
        <v>641300</v>
      </c>
      <c r="F9110" s="150" t="s">
        <v>22067</v>
      </c>
    </row>
    <row r="9111" spans="1:6" x14ac:dyDescent="0.15">
      <c r="A9111" s="150" t="s">
        <v>3022</v>
      </c>
      <c r="B9111" s="150" t="s">
        <v>20557</v>
      </c>
      <c r="C9111" s="150" t="s">
        <v>20459</v>
      </c>
      <c r="D9111" s="150">
        <v>401680</v>
      </c>
      <c r="E9111" s="150">
        <v>692000</v>
      </c>
      <c r="F9111" s="150" t="s">
        <v>22053</v>
      </c>
    </row>
    <row r="9112" spans="1:6" x14ac:dyDescent="0.15">
      <c r="A9112" s="150" t="s">
        <v>26898</v>
      </c>
      <c r="B9112" s="150" t="s">
        <v>20558</v>
      </c>
      <c r="C9112" s="150" t="s">
        <v>20559</v>
      </c>
      <c r="D9112" s="150">
        <v>1602000</v>
      </c>
      <c r="E9112" s="150">
        <v>1726000</v>
      </c>
      <c r="F9112" s="150" t="s">
        <v>22060</v>
      </c>
    </row>
    <row r="9113" spans="1:6" x14ac:dyDescent="0.15">
      <c r="A9113" s="150" t="s">
        <v>10574</v>
      </c>
      <c r="B9113" s="150" t="s">
        <v>20560</v>
      </c>
      <c r="C9113" s="150" t="s">
        <v>20561</v>
      </c>
      <c r="D9113" s="150">
        <v>6480500</v>
      </c>
      <c r="E9113" s="150">
        <v>8220000</v>
      </c>
      <c r="F9113" s="150" t="s">
        <v>22053</v>
      </c>
    </row>
    <row r="9114" spans="1:6" x14ac:dyDescent="0.15">
      <c r="A9114" s="150" t="s">
        <v>22447</v>
      </c>
      <c r="B9114" s="150" t="s">
        <v>20562</v>
      </c>
      <c r="C9114" s="150" t="s">
        <v>20563</v>
      </c>
      <c r="D9114" s="150">
        <v>35000</v>
      </c>
      <c r="E9114" s="150">
        <v>36500</v>
      </c>
      <c r="F9114" s="150" t="s">
        <v>22071</v>
      </c>
    </row>
    <row r="9115" spans="1:6" x14ac:dyDescent="0.15">
      <c r="A9115" s="150" t="s">
        <v>10575</v>
      </c>
      <c r="B9115" s="150" t="s">
        <v>20564</v>
      </c>
      <c r="C9115" s="150" t="s">
        <v>20565</v>
      </c>
      <c r="D9115" s="150">
        <v>2031080</v>
      </c>
      <c r="E9115" s="150">
        <v>2901590</v>
      </c>
      <c r="F9115" s="150" t="s">
        <v>28353</v>
      </c>
    </row>
    <row r="9116" spans="1:6" x14ac:dyDescent="0.15">
      <c r="A9116" s="150" t="s">
        <v>10576</v>
      </c>
      <c r="B9116" s="150" t="s">
        <v>20566</v>
      </c>
      <c r="C9116" s="150" t="s">
        <v>20567</v>
      </c>
      <c r="D9116" s="150">
        <v>163630</v>
      </c>
      <c r="E9116" s="150">
        <v>375578</v>
      </c>
      <c r="F9116" s="150" t="s">
        <v>22107</v>
      </c>
    </row>
    <row r="9117" spans="1:6" x14ac:dyDescent="0.15">
      <c r="A9117" s="150" t="s">
        <v>10577</v>
      </c>
      <c r="B9117" s="150" t="s">
        <v>20568</v>
      </c>
      <c r="C9117" s="150" t="s">
        <v>20569</v>
      </c>
      <c r="D9117" s="150">
        <v>8974990</v>
      </c>
      <c r="E9117" s="150">
        <v>14308910</v>
      </c>
      <c r="F9117" s="150" t="s">
        <v>22078</v>
      </c>
    </row>
    <row r="9118" spans="1:6" x14ac:dyDescent="0.15">
      <c r="A9118" s="150" t="s">
        <v>10578</v>
      </c>
      <c r="B9118" s="150" t="s">
        <v>20570</v>
      </c>
      <c r="C9118" s="150" t="s">
        <v>20571</v>
      </c>
      <c r="D9118" s="150">
        <v>396000</v>
      </c>
      <c r="E9118" s="150">
        <v>360000</v>
      </c>
      <c r="F9118" s="150" t="s">
        <v>22108</v>
      </c>
    </row>
    <row r="9119" spans="1:6" x14ac:dyDescent="0.15">
      <c r="A9119" s="150" t="s">
        <v>26586</v>
      </c>
      <c r="B9119" s="150" t="s">
        <v>20572</v>
      </c>
      <c r="C9119" s="150" t="s">
        <v>20573</v>
      </c>
      <c r="D9119" s="150">
        <v>398180</v>
      </c>
      <c r="E9119" s="150">
        <v>807537.2</v>
      </c>
      <c r="F9119" s="150" t="s">
        <v>24635</v>
      </c>
    </row>
    <row r="9120" spans="1:6" x14ac:dyDescent="0.15">
      <c r="A9120" s="150" t="s">
        <v>26897</v>
      </c>
      <c r="B9120" s="150" t="s">
        <v>20574</v>
      </c>
      <c r="C9120" s="150" t="s">
        <v>20575</v>
      </c>
      <c r="D9120" s="150">
        <v>7132530</v>
      </c>
      <c r="E9120" s="150">
        <v>7337870</v>
      </c>
      <c r="F9120" s="150" t="s">
        <v>35792</v>
      </c>
    </row>
    <row r="9121" spans="1:6" x14ac:dyDescent="0.15">
      <c r="A9121" s="150" t="s">
        <v>3018</v>
      </c>
      <c r="B9121" s="150" t="s">
        <v>20576</v>
      </c>
      <c r="C9121" s="150" t="s">
        <v>20577</v>
      </c>
      <c r="D9121" s="150">
        <v>18325390</v>
      </c>
      <c r="E9121" s="150">
        <v>20833390</v>
      </c>
      <c r="F9121" s="150" t="s">
        <v>22069</v>
      </c>
    </row>
    <row r="9122" spans="1:6" x14ac:dyDescent="0.15">
      <c r="A9122" s="150" t="s">
        <v>26585</v>
      </c>
      <c r="B9122" s="150" t="s">
        <v>20578</v>
      </c>
      <c r="C9122" s="150" t="s">
        <v>20579</v>
      </c>
      <c r="D9122" s="150">
        <v>1891836</v>
      </c>
      <c r="E9122" s="150">
        <v>2102928</v>
      </c>
      <c r="F9122" s="150" t="s">
        <v>24748</v>
      </c>
    </row>
    <row r="9123" spans="1:6" x14ac:dyDescent="0.15">
      <c r="A9123" s="150" t="s">
        <v>10582</v>
      </c>
      <c r="B9123" s="150" t="s">
        <v>20580</v>
      </c>
      <c r="C9123" s="150" t="s">
        <v>20095</v>
      </c>
      <c r="D9123" s="150">
        <v>14049500</v>
      </c>
      <c r="E9123" s="150">
        <v>14406000</v>
      </c>
      <c r="F9123" s="150" t="s">
        <v>22093</v>
      </c>
    </row>
    <row r="9124" spans="1:6" x14ac:dyDescent="0.15">
      <c r="A9124" s="150" t="s">
        <v>10583</v>
      </c>
      <c r="B9124" s="150" t="s">
        <v>20581</v>
      </c>
      <c r="C9124" s="150" t="s">
        <v>20582</v>
      </c>
      <c r="D9124" s="150">
        <v>2354735</v>
      </c>
      <c r="E9124" s="150">
        <v>3100320.9</v>
      </c>
      <c r="F9124" s="150" t="s">
        <v>22053</v>
      </c>
    </row>
    <row r="9125" spans="1:6" x14ac:dyDescent="0.15">
      <c r="A9125" s="150" t="s">
        <v>10584</v>
      </c>
      <c r="B9125" s="150" t="s">
        <v>20583</v>
      </c>
      <c r="C9125" s="150" t="s">
        <v>20584</v>
      </c>
      <c r="D9125" s="150">
        <v>97600</v>
      </c>
      <c r="E9125" s="150">
        <v>106620</v>
      </c>
      <c r="F9125" s="150" t="s">
        <v>22135</v>
      </c>
    </row>
    <row r="9126" spans="1:6" x14ac:dyDescent="0.15">
      <c r="A9126" s="150" t="s">
        <v>3016</v>
      </c>
      <c r="B9126" s="150" t="s">
        <v>20585</v>
      </c>
      <c r="C9126" s="150" t="s">
        <v>12592</v>
      </c>
      <c r="D9126" s="150">
        <v>17800000</v>
      </c>
      <c r="E9126" s="150">
        <v>16200000</v>
      </c>
      <c r="F9126" s="150" t="s">
        <v>22060</v>
      </c>
    </row>
    <row r="9127" spans="1:6" x14ac:dyDescent="0.15">
      <c r="A9127" s="150" t="s">
        <v>10585</v>
      </c>
      <c r="B9127" s="150" t="s">
        <v>20586</v>
      </c>
      <c r="C9127" s="150" t="s">
        <v>13904</v>
      </c>
      <c r="D9127" s="150">
        <v>959400</v>
      </c>
      <c r="E9127" s="150">
        <v>2357400</v>
      </c>
      <c r="F9127" s="150" t="s">
        <v>22052</v>
      </c>
    </row>
    <row r="9128" spans="1:6" x14ac:dyDescent="0.15">
      <c r="A9128" s="150" t="s">
        <v>10586</v>
      </c>
      <c r="B9128" s="150" t="s">
        <v>20587</v>
      </c>
      <c r="C9128" s="150" t="s">
        <v>20455</v>
      </c>
      <c r="D9128" s="150">
        <v>27100000</v>
      </c>
      <c r="E9128" s="150">
        <v>43800000</v>
      </c>
      <c r="F9128" s="150" t="s">
        <v>14062</v>
      </c>
    </row>
    <row r="9129" spans="1:6" x14ac:dyDescent="0.15">
      <c r="A9129" s="150" t="s">
        <v>3013</v>
      </c>
      <c r="B9129" s="150" t="s">
        <v>20588</v>
      </c>
      <c r="C9129" s="150" t="s">
        <v>20589</v>
      </c>
      <c r="D9129" s="150">
        <v>13719580</v>
      </c>
      <c r="E9129" s="150">
        <v>13208000</v>
      </c>
      <c r="F9129" s="150" t="s">
        <v>22066</v>
      </c>
    </row>
    <row r="9130" spans="1:6" x14ac:dyDescent="0.15">
      <c r="A9130" s="150" t="s">
        <v>3012</v>
      </c>
      <c r="B9130" s="150" t="s">
        <v>20590</v>
      </c>
      <c r="C9130" s="150" t="s">
        <v>20591</v>
      </c>
      <c r="D9130" s="150">
        <v>275840</v>
      </c>
      <c r="E9130" s="150">
        <v>223000</v>
      </c>
      <c r="F9130" s="150" t="s">
        <v>22052</v>
      </c>
    </row>
    <row r="9131" spans="1:6" x14ac:dyDescent="0.15">
      <c r="A9131" s="150" t="s">
        <v>10587</v>
      </c>
      <c r="B9131" s="150" t="s">
        <v>20592</v>
      </c>
      <c r="C9131" s="150" t="s">
        <v>15579</v>
      </c>
      <c r="D9131" s="150">
        <v>14761378.199999999</v>
      </c>
      <c r="E9131" s="150">
        <v>10214973</v>
      </c>
      <c r="F9131" s="150" t="s">
        <v>22060</v>
      </c>
    </row>
    <row r="9132" spans="1:6" x14ac:dyDescent="0.15">
      <c r="A9132" s="150" t="s">
        <v>10588</v>
      </c>
      <c r="B9132" s="150" t="s">
        <v>20593</v>
      </c>
      <c r="C9132" s="150" t="s">
        <v>20280</v>
      </c>
      <c r="D9132" s="150">
        <v>39803200</v>
      </c>
      <c r="E9132" s="150">
        <v>44574800</v>
      </c>
      <c r="F9132" s="150" t="s">
        <v>22104</v>
      </c>
    </row>
    <row r="9133" spans="1:6" x14ac:dyDescent="0.15">
      <c r="A9133" s="150" t="s">
        <v>10589</v>
      </c>
      <c r="B9133" s="150" t="s">
        <v>20594</v>
      </c>
      <c r="C9133" s="150" t="s">
        <v>20595</v>
      </c>
      <c r="D9133" s="150">
        <v>360750</v>
      </c>
      <c r="E9133" s="150">
        <v>458250</v>
      </c>
      <c r="F9133" s="150" t="s">
        <v>28436</v>
      </c>
    </row>
    <row r="9134" spans="1:6" x14ac:dyDescent="0.15">
      <c r="A9134" s="150" t="s">
        <v>26575</v>
      </c>
      <c r="B9134" s="150" t="s">
        <v>20596</v>
      </c>
      <c r="C9134" s="150" t="s">
        <v>20597</v>
      </c>
      <c r="D9134" s="150">
        <v>147640</v>
      </c>
      <c r="E9134" s="150">
        <v>160432.73000000001</v>
      </c>
      <c r="F9134" s="150" t="s">
        <v>14062</v>
      </c>
    </row>
    <row r="9135" spans="1:6" x14ac:dyDescent="0.15">
      <c r="A9135" s="150" t="s">
        <v>10591</v>
      </c>
      <c r="B9135" s="150" t="s">
        <v>20598</v>
      </c>
      <c r="C9135" s="150" t="s">
        <v>20577</v>
      </c>
      <c r="D9135" s="150">
        <v>20871390</v>
      </c>
      <c r="E9135" s="150">
        <v>20831390</v>
      </c>
      <c r="F9135" s="150" t="s">
        <v>22069</v>
      </c>
    </row>
    <row r="9136" spans="1:6" x14ac:dyDescent="0.15">
      <c r="A9136" s="150" t="s">
        <v>10592</v>
      </c>
      <c r="B9136" s="150" t="s">
        <v>20599</v>
      </c>
      <c r="C9136" s="150" t="s">
        <v>20600</v>
      </c>
      <c r="D9136" s="150">
        <v>3101248</v>
      </c>
      <c r="E9136" s="150">
        <v>3672144</v>
      </c>
      <c r="F9136" s="150" t="s">
        <v>24583</v>
      </c>
    </row>
    <row r="9137" spans="1:6" x14ac:dyDescent="0.15">
      <c r="A9137" s="150" t="s">
        <v>10593</v>
      </c>
      <c r="B9137" s="150" t="s">
        <v>20601</v>
      </c>
      <c r="C9137" s="150" t="s">
        <v>20602</v>
      </c>
      <c r="D9137" s="150">
        <v>23304933.199999999</v>
      </c>
      <c r="E9137" s="150">
        <v>22419933.199999999</v>
      </c>
      <c r="F9137" s="150" t="s">
        <v>24497</v>
      </c>
    </row>
    <row r="9138" spans="1:6" x14ac:dyDescent="0.15">
      <c r="A9138" s="150" t="s">
        <v>10594</v>
      </c>
      <c r="B9138" s="150" t="s">
        <v>20603</v>
      </c>
      <c r="C9138" s="150" t="s">
        <v>20604</v>
      </c>
      <c r="D9138" s="150">
        <v>660369</v>
      </c>
      <c r="E9138" s="150">
        <v>979471.2</v>
      </c>
      <c r="F9138" s="150" t="s">
        <v>35793</v>
      </c>
    </row>
    <row r="9139" spans="1:6" x14ac:dyDescent="0.15">
      <c r="A9139" s="150" t="s">
        <v>10595</v>
      </c>
      <c r="B9139" s="150" t="s">
        <v>20606</v>
      </c>
      <c r="C9139" s="150" t="s">
        <v>20607</v>
      </c>
      <c r="D9139" s="150">
        <v>1138174.3600000001</v>
      </c>
      <c r="E9139" s="150">
        <v>1152723.7</v>
      </c>
      <c r="F9139" s="150" t="s">
        <v>22060</v>
      </c>
    </row>
    <row r="9140" spans="1:6" x14ac:dyDescent="0.15">
      <c r="A9140" s="150" t="s">
        <v>10596</v>
      </c>
      <c r="B9140" s="150" t="s">
        <v>20608</v>
      </c>
      <c r="C9140" s="150" t="s">
        <v>20609</v>
      </c>
      <c r="D9140" s="150">
        <v>333000</v>
      </c>
      <c r="E9140" s="150">
        <v>346575</v>
      </c>
      <c r="F9140" s="150" t="s">
        <v>27282</v>
      </c>
    </row>
    <row r="9141" spans="1:6" x14ac:dyDescent="0.15">
      <c r="A9141" s="150" t="s">
        <v>10597</v>
      </c>
      <c r="B9141" s="150" t="s">
        <v>20610</v>
      </c>
      <c r="C9141" s="150" t="s">
        <v>20611</v>
      </c>
      <c r="D9141" s="150">
        <v>4042000</v>
      </c>
      <c r="E9141" s="150">
        <v>3192000</v>
      </c>
      <c r="F9141" s="150" t="s">
        <v>24727</v>
      </c>
    </row>
    <row r="9142" spans="1:6" x14ac:dyDescent="0.15">
      <c r="A9142" s="150" t="s">
        <v>10598</v>
      </c>
      <c r="B9142" s="150" t="s">
        <v>20612</v>
      </c>
      <c r="C9142" s="150" t="s">
        <v>20427</v>
      </c>
      <c r="D9142" s="150">
        <v>321440</v>
      </c>
      <c r="E9142" s="150">
        <v>500200</v>
      </c>
      <c r="F9142" s="150" t="s">
        <v>22120</v>
      </c>
    </row>
    <row r="9143" spans="1:6" x14ac:dyDescent="0.15">
      <c r="A9143" s="150" t="s">
        <v>10599</v>
      </c>
      <c r="B9143" s="150" t="s">
        <v>20613</v>
      </c>
      <c r="C9143" s="150" t="s">
        <v>20430</v>
      </c>
      <c r="D9143" s="150">
        <v>6524449</v>
      </c>
      <c r="E9143" s="150">
        <v>11749066</v>
      </c>
      <c r="F9143" s="150" t="s">
        <v>24502</v>
      </c>
    </row>
    <row r="9144" spans="1:6" x14ac:dyDescent="0.15">
      <c r="A9144" s="150" t="s">
        <v>10600</v>
      </c>
      <c r="B9144" s="150" t="s">
        <v>20614</v>
      </c>
      <c r="C9144" s="150" t="s">
        <v>20615</v>
      </c>
      <c r="D9144" s="150">
        <v>3578452.2</v>
      </c>
      <c r="E9144" s="150">
        <v>3689975</v>
      </c>
      <c r="F9144" s="150" t="s">
        <v>22060</v>
      </c>
    </row>
    <row r="9145" spans="1:6" x14ac:dyDescent="0.15">
      <c r="A9145" s="150" t="s">
        <v>10601</v>
      </c>
      <c r="B9145" s="150" t="s">
        <v>20616</v>
      </c>
      <c r="C9145" s="150" t="s">
        <v>20617</v>
      </c>
      <c r="D9145" s="150">
        <v>5426000</v>
      </c>
      <c r="E9145" s="150">
        <v>3746250</v>
      </c>
      <c r="F9145" s="150" t="s">
        <v>35794</v>
      </c>
    </row>
    <row r="9146" spans="1:6" x14ac:dyDescent="0.15">
      <c r="A9146" s="150" t="s">
        <v>26894</v>
      </c>
      <c r="B9146" s="150" t="s">
        <v>20619</v>
      </c>
      <c r="C9146" s="150" t="s">
        <v>20620</v>
      </c>
      <c r="D9146" s="150">
        <v>79020</v>
      </c>
      <c r="E9146" s="150">
        <v>20400</v>
      </c>
      <c r="F9146" s="150" t="s">
        <v>24665</v>
      </c>
    </row>
    <row r="9147" spans="1:6" x14ac:dyDescent="0.15">
      <c r="A9147" s="150" t="s">
        <v>26569</v>
      </c>
      <c r="B9147" s="150" t="s">
        <v>20621</v>
      </c>
      <c r="C9147" s="150" t="s">
        <v>20622</v>
      </c>
      <c r="D9147" s="150">
        <v>44000000</v>
      </c>
      <c r="E9147" s="150">
        <v>44000000</v>
      </c>
      <c r="F9147" s="150" t="s">
        <v>24751</v>
      </c>
    </row>
    <row r="9148" spans="1:6" x14ac:dyDescent="0.15">
      <c r="A9148" s="150" t="s">
        <v>22431</v>
      </c>
      <c r="B9148" s="150" t="s">
        <v>20623</v>
      </c>
      <c r="C9148" s="150" t="s">
        <v>20205</v>
      </c>
      <c r="D9148" s="150">
        <v>4725300</v>
      </c>
      <c r="E9148" s="150">
        <v>7270600</v>
      </c>
      <c r="F9148" s="150" t="s">
        <v>22161</v>
      </c>
    </row>
    <row r="9149" spans="1:6" x14ac:dyDescent="0.15">
      <c r="A9149" s="150" t="s">
        <v>10604</v>
      </c>
      <c r="B9149" s="150" t="s">
        <v>20624</v>
      </c>
      <c r="C9149" s="150" t="s">
        <v>20625</v>
      </c>
      <c r="D9149" s="150">
        <v>2710000</v>
      </c>
      <c r="E9149" s="150">
        <v>2977500</v>
      </c>
      <c r="F9149" s="150" t="s">
        <v>24576</v>
      </c>
    </row>
    <row r="9150" spans="1:6" x14ac:dyDescent="0.15">
      <c r="A9150" s="150" t="s">
        <v>10605</v>
      </c>
      <c r="B9150" s="150" t="s">
        <v>20626</v>
      </c>
      <c r="C9150" s="150" t="s">
        <v>20627</v>
      </c>
      <c r="D9150" s="150">
        <v>967000</v>
      </c>
      <c r="E9150" s="150">
        <v>433000</v>
      </c>
      <c r="F9150" s="150" t="s">
        <v>35795</v>
      </c>
    </row>
    <row r="9151" spans="1:6" x14ac:dyDescent="0.15">
      <c r="A9151" s="150" t="s">
        <v>10606</v>
      </c>
      <c r="B9151" s="150" t="s">
        <v>20628</v>
      </c>
      <c r="C9151" s="150" t="s">
        <v>20362</v>
      </c>
      <c r="D9151" s="150">
        <v>502300</v>
      </c>
      <c r="E9151" s="150">
        <v>348300</v>
      </c>
      <c r="F9151" s="150" t="s">
        <v>24487</v>
      </c>
    </row>
    <row r="9152" spans="1:6" x14ac:dyDescent="0.15">
      <c r="A9152" s="150" t="s">
        <v>10607</v>
      </c>
      <c r="B9152" s="150" t="s">
        <v>20629</v>
      </c>
      <c r="C9152" s="150" t="s">
        <v>20630</v>
      </c>
      <c r="D9152" s="150">
        <v>101134000</v>
      </c>
      <c r="E9152" s="150">
        <v>113824800</v>
      </c>
      <c r="F9152" s="150" t="s">
        <v>28473</v>
      </c>
    </row>
    <row r="9153" spans="1:6" x14ac:dyDescent="0.15">
      <c r="A9153" s="150" t="s">
        <v>10608</v>
      </c>
      <c r="B9153" s="150" t="s">
        <v>20631</v>
      </c>
      <c r="C9153" s="150" t="s">
        <v>20632</v>
      </c>
      <c r="D9153" s="150">
        <v>2036000</v>
      </c>
      <c r="E9153" s="150">
        <v>3446000</v>
      </c>
      <c r="F9153" s="150" t="s">
        <v>27565</v>
      </c>
    </row>
    <row r="9154" spans="1:6" x14ac:dyDescent="0.15">
      <c r="A9154" s="150" t="s">
        <v>10609</v>
      </c>
      <c r="B9154" s="150" t="s">
        <v>20633</v>
      </c>
      <c r="C9154" s="150" t="s">
        <v>13301</v>
      </c>
      <c r="D9154" s="150">
        <v>585180</v>
      </c>
      <c r="E9154" s="150">
        <v>726020</v>
      </c>
      <c r="F9154" s="150" t="s">
        <v>35796</v>
      </c>
    </row>
    <row r="9155" spans="1:6" x14ac:dyDescent="0.15">
      <c r="A9155" s="150" t="s">
        <v>10610</v>
      </c>
      <c r="B9155" s="150" t="s">
        <v>20634</v>
      </c>
      <c r="C9155" s="150" t="s">
        <v>20635</v>
      </c>
      <c r="D9155" s="150">
        <v>52229</v>
      </c>
      <c r="E9155" s="150">
        <v>44702</v>
      </c>
      <c r="F9155" s="150" t="s">
        <v>22157</v>
      </c>
    </row>
    <row r="9156" spans="1:6" x14ac:dyDescent="0.15">
      <c r="A9156" s="150" t="s">
        <v>10611</v>
      </c>
      <c r="B9156" s="150" t="s">
        <v>20636</v>
      </c>
      <c r="C9156" s="150" t="s">
        <v>20637</v>
      </c>
      <c r="D9156" s="150">
        <v>249400</v>
      </c>
      <c r="E9156" s="150">
        <v>274500</v>
      </c>
      <c r="F9156" s="150" t="s">
        <v>22069</v>
      </c>
    </row>
    <row r="9157" spans="1:6" x14ac:dyDescent="0.15">
      <c r="A9157" s="150" t="s">
        <v>2991</v>
      </c>
      <c r="B9157" s="150" t="s">
        <v>20638</v>
      </c>
      <c r="C9157" s="150" t="s">
        <v>20639</v>
      </c>
      <c r="D9157" s="150">
        <v>33200</v>
      </c>
      <c r="E9157" s="150">
        <v>62088.56</v>
      </c>
      <c r="F9157" s="150" t="s">
        <v>22059</v>
      </c>
    </row>
    <row r="9158" spans="1:6" x14ac:dyDescent="0.15">
      <c r="A9158" s="150" t="s">
        <v>2990</v>
      </c>
      <c r="B9158" s="150" t="s">
        <v>20640</v>
      </c>
      <c r="C9158" s="150" t="s">
        <v>20641</v>
      </c>
      <c r="D9158" s="150">
        <v>148100</v>
      </c>
      <c r="E9158" s="150">
        <v>199400</v>
      </c>
      <c r="F9158" s="150" t="s">
        <v>22058</v>
      </c>
    </row>
    <row r="9159" spans="1:6" x14ac:dyDescent="0.15">
      <c r="A9159" s="150" t="s">
        <v>10612</v>
      </c>
      <c r="B9159" s="150" t="s">
        <v>20642</v>
      </c>
      <c r="C9159" s="150" t="s">
        <v>20643</v>
      </c>
      <c r="D9159" s="150">
        <v>958762.2</v>
      </c>
      <c r="E9159" s="150">
        <v>1473017.2</v>
      </c>
      <c r="F9159" s="150" t="s">
        <v>24635</v>
      </c>
    </row>
    <row r="9160" spans="1:6" x14ac:dyDescent="0.15">
      <c r="A9160" s="150" t="s">
        <v>10613</v>
      </c>
      <c r="B9160" s="150" t="s">
        <v>20644</v>
      </c>
      <c r="C9160" s="150" t="s">
        <v>20645</v>
      </c>
      <c r="D9160" s="150">
        <v>1336313</v>
      </c>
      <c r="E9160" s="150">
        <v>868078</v>
      </c>
      <c r="F9160" s="150" t="s">
        <v>22060</v>
      </c>
    </row>
    <row r="9161" spans="1:6" x14ac:dyDescent="0.15">
      <c r="A9161" s="150" t="s">
        <v>10614</v>
      </c>
      <c r="B9161" s="150" t="s">
        <v>20646</v>
      </c>
      <c r="C9161" s="150" t="s">
        <v>20487</v>
      </c>
      <c r="D9161" s="150">
        <v>242250</v>
      </c>
      <c r="E9161" s="150">
        <v>260420</v>
      </c>
      <c r="F9161" s="150" t="s">
        <v>24650</v>
      </c>
    </row>
    <row r="9162" spans="1:6" x14ac:dyDescent="0.15">
      <c r="A9162" s="150" t="s">
        <v>2989</v>
      </c>
      <c r="B9162" s="150" t="s">
        <v>20647</v>
      </c>
      <c r="C9162" s="150" t="s">
        <v>20641</v>
      </c>
      <c r="D9162" s="150">
        <v>177175</v>
      </c>
      <c r="E9162" s="150">
        <v>202900</v>
      </c>
      <c r="F9162" s="150" t="s">
        <v>22052</v>
      </c>
    </row>
    <row r="9163" spans="1:6" x14ac:dyDescent="0.15">
      <c r="A9163" s="150" t="s">
        <v>10615</v>
      </c>
      <c r="B9163" s="150" t="s">
        <v>20648</v>
      </c>
      <c r="C9163" s="150" t="s">
        <v>2072</v>
      </c>
      <c r="D9163" s="150">
        <v>346370.7</v>
      </c>
      <c r="E9163" s="150">
        <v>405765</v>
      </c>
      <c r="F9163" s="150" t="s">
        <v>27282</v>
      </c>
    </row>
    <row r="9164" spans="1:6" x14ac:dyDescent="0.15">
      <c r="A9164" s="150" t="s">
        <v>10616</v>
      </c>
      <c r="B9164" s="150" t="s">
        <v>20649</v>
      </c>
      <c r="C9164" s="150" t="s">
        <v>17624</v>
      </c>
      <c r="D9164" s="150">
        <v>1157974.8400000001</v>
      </c>
      <c r="E9164" s="150">
        <v>1284384.58</v>
      </c>
      <c r="F9164" s="150" t="s">
        <v>35797</v>
      </c>
    </row>
    <row r="9165" spans="1:6" x14ac:dyDescent="0.15">
      <c r="A9165" s="150" t="s">
        <v>22417</v>
      </c>
      <c r="B9165" s="150" t="s">
        <v>20650</v>
      </c>
      <c r="C9165" s="150" t="s">
        <v>20651</v>
      </c>
      <c r="D9165" s="150">
        <v>42640800</v>
      </c>
      <c r="E9165" s="150">
        <v>84587600</v>
      </c>
      <c r="F9165" s="150" t="s">
        <v>22104</v>
      </c>
    </row>
    <row r="9166" spans="1:6" x14ac:dyDescent="0.15">
      <c r="A9166" s="150" t="s">
        <v>10617</v>
      </c>
      <c r="B9166" s="150" t="s">
        <v>20652</v>
      </c>
      <c r="C9166" s="150" t="s">
        <v>20653</v>
      </c>
      <c r="D9166" s="150">
        <v>14756151</v>
      </c>
      <c r="E9166" s="150">
        <v>21481514</v>
      </c>
      <c r="F9166" s="150" t="s">
        <v>22104</v>
      </c>
    </row>
    <row r="9167" spans="1:6" x14ac:dyDescent="0.15">
      <c r="A9167" s="150" t="s">
        <v>10618</v>
      </c>
      <c r="B9167" s="150" t="s">
        <v>20654</v>
      </c>
      <c r="C9167" s="150" t="s">
        <v>20655</v>
      </c>
      <c r="D9167" s="150">
        <v>2111000</v>
      </c>
      <c r="E9167" s="150">
        <v>3833630</v>
      </c>
      <c r="F9167" s="150" t="s">
        <v>22086</v>
      </c>
    </row>
    <row r="9168" spans="1:6" x14ac:dyDescent="0.15">
      <c r="A9168" s="150" t="s">
        <v>10619</v>
      </c>
      <c r="B9168" s="150" t="s">
        <v>20656</v>
      </c>
      <c r="C9168" s="150" t="s">
        <v>20301</v>
      </c>
      <c r="D9168" s="150">
        <v>7178000</v>
      </c>
      <c r="E9168" s="150">
        <v>13828873</v>
      </c>
      <c r="F9168" s="150" t="s">
        <v>22053</v>
      </c>
    </row>
    <row r="9169" spans="1:6" x14ac:dyDescent="0.15">
      <c r="A9169" s="150" t="s">
        <v>10620</v>
      </c>
      <c r="B9169" s="150" t="s">
        <v>20657</v>
      </c>
      <c r="C9169" s="150" t="s">
        <v>20658</v>
      </c>
      <c r="D9169" s="150">
        <v>101629540</v>
      </c>
      <c r="E9169" s="150">
        <v>100451200</v>
      </c>
      <c r="F9169" s="150" t="s">
        <v>22082</v>
      </c>
    </row>
    <row r="9170" spans="1:6" x14ac:dyDescent="0.15">
      <c r="A9170" s="150" t="s">
        <v>10621</v>
      </c>
      <c r="B9170" s="150" t="s">
        <v>20659</v>
      </c>
      <c r="C9170" s="150" t="s">
        <v>20660</v>
      </c>
      <c r="D9170" s="150">
        <v>3620000</v>
      </c>
      <c r="E9170" s="150">
        <v>2046000</v>
      </c>
      <c r="F9170" s="150" t="s">
        <v>29716</v>
      </c>
    </row>
    <row r="9171" spans="1:6" x14ac:dyDescent="0.15">
      <c r="A9171" s="150" t="s">
        <v>10622</v>
      </c>
      <c r="B9171" s="150" t="s">
        <v>20661</v>
      </c>
      <c r="C9171" s="150" t="s">
        <v>20662</v>
      </c>
      <c r="D9171" s="150">
        <v>568800</v>
      </c>
      <c r="E9171" s="150">
        <v>352800</v>
      </c>
      <c r="F9171" s="150" t="s">
        <v>24487</v>
      </c>
    </row>
    <row r="9172" spans="1:6" x14ac:dyDescent="0.15">
      <c r="A9172" s="150" t="s">
        <v>10623</v>
      </c>
      <c r="B9172" s="150" t="s">
        <v>20663</v>
      </c>
      <c r="C9172" s="150" t="s">
        <v>2271</v>
      </c>
      <c r="D9172" s="150">
        <v>644040</v>
      </c>
      <c r="E9172" s="150">
        <v>644040</v>
      </c>
      <c r="F9172" s="150" t="s">
        <v>24641</v>
      </c>
    </row>
    <row r="9173" spans="1:6" x14ac:dyDescent="0.15">
      <c r="A9173" s="150" t="s">
        <v>10624</v>
      </c>
      <c r="B9173" s="150" t="s">
        <v>20664</v>
      </c>
      <c r="C9173" s="150" t="s">
        <v>20665</v>
      </c>
      <c r="D9173" s="150">
        <v>162650</v>
      </c>
      <c r="E9173" s="150">
        <v>193420</v>
      </c>
      <c r="F9173" s="150" t="s">
        <v>22078</v>
      </c>
    </row>
    <row r="9174" spans="1:6" x14ac:dyDescent="0.15">
      <c r="A9174" s="150" t="s">
        <v>10625</v>
      </c>
      <c r="B9174" s="150" t="s">
        <v>20666</v>
      </c>
      <c r="C9174" s="150" t="s">
        <v>20667</v>
      </c>
      <c r="D9174" s="150">
        <v>1850000</v>
      </c>
      <c r="E9174" s="150">
        <v>1800000</v>
      </c>
      <c r="F9174" s="150" t="s">
        <v>22060</v>
      </c>
    </row>
    <row r="9175" spans="1:6" x14ac:dyDescent="0.15">
      <c r="A9175" s="150" t="s">
        <v>10626</v>
      </c>
      <c r="B9175" s="150" t="s">
        <v>20668</v>
      </c>
      <c r="C9175" s="150" t="s">
        <v>20669</v>
      </c>
      <c r="D9175" s="150">
        <v>137700</v>
      </c>
      <c r="E9175" s="150">
        <v>293760</v>
      </c>
      <c r="F9175" s="150" t="s">
        <v>26491</v>
      </c>
    </row>
    <row r="9176" spans="1:6" x14ac:dyDescent="0.15">
      <c r="A9176" s="150" t="s">
        <v>10627</v>
      </c>
      <c r="B9176" s="150" t="s">
        <v>20670</v>
      </c>
      <c r="C9176" s="150" t="s">
        <v>20671</v>
      </c>
      <c r="D9176" s="150">
        <v>328100</v>
      </c>
      <c r="E9176" s="150">
        <v>339300</v>
      </c>
      <c r="F9176" s="150" t="s">
        <v>22052</v>
      </c>
    </row>
    <row r="9177" spans="1:6" x14ac:dyDescent="0.15">
      <c r="A9177" s="150" t="s">
        <v>10628</v>
      </c>
      <c r="B9177" s="150" t="s">
        <v>20672</v>
      </c>
      <c r="C9177" s="150" t="s">
        <v>20673</v>
      </c>
      <c r="D9177" s="150">
        <v>4713460</v>
      </c>
      <c r="E9177" s="150">
        <v>4213460</v>
      </c>
      <c r="F9177" s="150" t="s">
        <v>22172</v>
      </c>
    </row>
    <row r="9178" spans="1:6" x14ac:dyDescent="0.15">
      <c r="A9178" s="150" t="s">
        <v>10629</v>
      </c>
      <c r="B9178" s="150" t="s">
        <v>20674</v>
      </c>
      <c r="C9178" s="150" t="s">
        <v>20675</v>
      </c>
      <c r="D9178" s="150">
        <v>4723335.68</v>
      </c>
      <c r="E9178" s="150">
        <v>4819496.25</v>
      </c>
      <c r="F9178" s="150" t="s">
        <v>22060</v>
      </c>
    </row>
    <row r="9179" spans="1:6" x14ac:dyDescent="0.15">
      <c r="A9179" s="150" t="s">
        <v>10630</v>
      </c>
      <c r="B9179" s="150" t="s">
        <v>20676</v>
      </c>
      <c r="C9179" s="150" t="s">
        <v>20677</v>
      </c>
      <c r="D9179" s="150">
        <v>336600</v>
      </c>
      <c r="E9179" s="150">
        <v>1188000</v>
      </c>
      <c r="F9179" s="150" t="s">
        <v>24769</v>
      </c>
    </row>
    <row r="9180" spans="1:6" x14ac:dyDescent="0.15">
      <c r="A9180" s="150" t="s">
        <v>10631</v>
      </c>
      <c r="B9180" s="150" t="s">
        <v>20678</v>
      </c>
      <c r="C9180" s="150" t="s">
        <v>20679</v>
      </c>
      <c r="D9180" s="150">
        <v>2210800</v>
      </c>
      <c r="E9180" s="150">
        <v>3315400</v>
      </c>
      <c r="F9180" s="150" t="s">
        <v>28406</v>
      </c>
    </row>
    <row r="9181" spans="1:6" x14ac:dyDescent="0.15">
      <c r="A9181" s="150" t="s">
        <v>10632</v>
      </c>
      <c r="B9181" s="150" t="s">
        <v>20680</v>
      </c>
      <c r="C9181" s="150" t="s">
        <v>20430</v>
      </c>
      <c r="D9181" s="150">
        <v>19393120</v>
      </c>
      <c r="E9181" s="150">
        <v>46102160</v>
      </c>
      <c r="F9181" s="150" t="s">
        <v>35798</v>
      </c>
    </row>
    <row r="9182" spans="1:6" x14ac:dyDescent="0.15">
      <c r="A9182" s="150" t="s">
        <v>10633</v>
      </c>
      <c r="B9182" s="150" t="s">
        <v>20682</v>
      </c>
      <c r="C9182" s="150" t="s">
        <v>20683</v>
      </c>
      <c r="D9182" s="150">
        <v>167781</v>
      </c>
      <c r="E9182" s="150">
        <v>188116</v>
      </c>
      <c r="F9182" s="150" t="s">
        <v>35799</v>
      </c>
    </row>
    <row r="9183" spans="1:6" x14ac:dyDescent="0.15">
      <c r="A9183" s="150" t="s">
        <v>26552</v>
      </c>
      <c r="B9183" s="150" t="s">
        <v>20685</v>
      </c>
      <c r="C9183" s="150" t="s">
        <v>20686</v>
      </c>
      <c r="D9183" s="150">
        <v>1648000</v>
      </c>
      <c r="E9183" s="150">
        <v>2011000</v>
      </c>
      <c r="F9183" s="150" t="s">
        <v>24740</v>
      </c>
    </row>
    <row r="9184" spans="1:6" x14ac:dyDescent="0.15">
      <c r="A9184" s="150" t="s">
        <v>10635</v>
      </c>
      <c r="B9184" s="150" t="s">
        <v>20687</v>
      </c>
      <c r="C9184" s="150" t="s">
        <v>20688</v>
      </c>
      <c r="D9184" s="150">
        <v>550000</v>
      </c>
      <c r="E9184" s="150">
        <v>410000</v>
      </c>
      <c r="F9184" s="150" t="s">
        <v>24740</v>
      </c>
    </row>
    <row r="9185" spans="1:6" x14ac:dyDescent="0.15">
      <c r="A9185" s="150" t="s">
        <v>10636</v>
      </c>
      <c r="B9185" s="150" t="s">
        <v>20689</v>
      </c>
      <c r="C9185" s="150" t="s">
        <v>20690</v>
      </c>
      <c r="D9185" s="150">
        <v>51762</v>
      </c>
      <c r="E9185" s="150">
        <v>52122</v>
      </c>
      <c r="F9185" s="150" t="s">
        <v>22049</v>
      </c>
    </row>
    <row r="9186" spans="1:6" x14ac:dyDescent="0.15">
      <c r="A9186" s="150" t="s">
        <v>2986</v>
      </c>
      <c r="B9186" s="150" t="s">
        <v>20691</v>
      </c>
      <c r="C9186" s="150" t="s">
        <v>14026</v>
      </c>
      <c r="D9186" s="150">
        <v>2321120</v>
      </c>
      <c r="E9186" s="150">
        <v>2569100</v>
      </c>
      <c r="F9186" s="150" t="s">
        <v>22056</v>
      </c>
    </row>
    <row r="9187" spans="1:6" x14ac:dyDescent="0.15">
      <c r="A9187" s="150" t="s">
        <v>10637</v>
      </c>
      <c r="B9187" s="150" t="s">
        <v>20693</v>
      </c>
      <c r="C9187" s="150" t="s">
        <v>20694</v>
      </c>
      <c r="D9187" s="150">
        <v>7101000</v>
      </c>
      <c r="E9187" s="150">
        <v>11096600</v>
      </c>
      <c r="F9187" s="150" t="s">
        <v>35800</v>
      </c>
    </row>
    <row r="9188" spans="1:6" x14ac:dyDescent="0.15">
      <c r="A9188" s="150" t="s">
        <v>26549</v>
      </c>
      <c r="B9188" s="150" t="s">
        <v>20695</v>
      </c>
      <c r="C9188" s="150" t="s">
        <v>2330</v>
      </c>
      <c r="D9188" s="150">
        <v>2891300</v>
      </c>
      <c r="E9188" s="150">
        <v>3678600</v>
      </c>
      <c r="F9188" s="150" t="s">
        <v>22132</v>
      </c>
    </row>
    <row r="9189" spans="1:6" x14ac:dyDescent="0.15">
      <c r="A9189" s="150" t="s">
        <v>10639</v>
      </c>
      <c r="B9189" s="150" t="s">
        <v>20696</v>
      </c>
      <c r="C9189" s="150" t="s">
        <v>20697</v>
      </c>
      <c r="D9189" s="150">
        <v>1530189</v>
      </c>
      <c r="E9189" s="150">
        <v>963028</v>
      </c>
      <c r="F9189" s="150" t="s">
        <v>35801</v>
      </c>
    </row>
    <row r="9190" spans="1:6" x14ac:dyDescent="0.15">
      <c r="A9190" s="150" t="s">
        <v>10640</v>
      </c>
      <c r="B9190" s="150" t="s">
        <v>20698</v>
      </c>
      <c r="C9190" s="150" t="s">
        <v>20699</v>
      </c>
      <c r="D9190" s="150">
        <v>1580800</v>
      </c>
      <c r="E9190" s="150">
        <v>1589880</v>
      </c>
      <c r="F9190" s="150" t="s">
        <v>22154</v>
      </c>
    </row>
    <row r="9191" spans="1:6" x14ac:dyDescent="0.15">
      <c r="A9191" s="150" t="s">
        <v>10641</v>
      </c>
      <c r="B9191" s="150" t="s">
        <v>20700</v>
      </c>
      <c r="C9191" s="150" t="s">
        <v>20701</v>
      </c>
      <c r="D9191" s="150">
        <v>5983400</v>
      </c>
      <c r="E9191" s="150">
        <v>6711400</v>
      </c>
      <c r="F9191" s="150" t="s">
        <v>24465</v>
      </c>
    </row>
    <row r="9192" spans="1:6" x14ac:dyDescent="0.15">
      <c r="A9192" s="150" t="s">
        <v>10642</v>
      </c>
      <c r="B9192" s="150" t="s">
        <v>20702</v>
      </c>
      <c r="C9192" s="150" t="s">
        <v>18386</v>
      </c>
      <c r="D9192" s="150">
        <v>248000</v>
      </c>
      <c r="E9192" s="150">
        <v>140000</v>
      </c>
      <c r="F9192" s="150" t="s">
        <v>30465</v>
      </c>
    </row>
    <row r="9193" spans="1:6" x14ac:dyDescent="0.15">
      <c r="A9193" s="150" t="s">
        <v>10643</v>
      </c>
      <c r="B9193" s="150" t="s">
        <v>20703</v>
      </c>
      <c r="C9193" s="150" t="s">
        <v>20704</v>
      </c>
      <c r="D9193" s="150">
        <v>761820</v>
      </c>
      <c r="E9193" s="150">
        <v>5383210</v>
      </c>
      <c r="F9193" s="150" t="s">
        <v>22154</v>
      </c>
    </row>
    <row r="9194" spans="1:6" x14ac:dyDescent="0.15">
      <c r="A9194" s="150" t="s">
        <v>10644</v>
      </c>
      <c r="B9194" s="150" t="s">
        <v>20705</v>
      </c>
      <c r="C9194" s="150" t="s">
        <v>20706</v>
      </c>
      <c r="D9194" s="150">
        <v>318948</v>
      </c>
      <c r="E9194" s="150">
        <v>679958</v>
      </c>
      <c r="F9194" s="150" t="s">
        <v>22060</v>
      </c>
    </row>
    <row r="9195" spans="1:6" x14ac:dyDescent="0.15">
      <c r="A9195" s="150" t="s">
        <v>10645</v>
      </c>
      <c r="B9195" s="150" t="s">
        <v>20707</v>
      </c>
      <c r="C9195" s="150" t="s">
        <v>20708</v>
      </c>
      <c r="D9195" s="150">
        <v>1252850</v>
      </c>
      <c r="E9195" s="150">
        <v>1327748</v>
      </c>
      <c r="F9195" s="150" t="s">
        <v>27771</v>
      </c>
    </row>
    <row r="9196" spans="1:6" x14ac:dyDescent="0.15">
      <c r="A9196" s="150" t="s">
        <v>10646</v>
      </c>
      <c r="B9196" s="150" t="s">
        <v>20709</v>
      </c>
      <c r="C9196" s="150" t="s">
        <v>20710</v>
      </c>
      <c r="D9196" s="150">
        <v>14310000</v>
      </c>
      <c r="E9196" s="150">
        <v>19000000</v>
      </c>
      <c r="F9196" s="150" t="s">
        <v>24465</v>
      </c>
    </row>
    <row r="9197" spans="1:6" x14ac:dyDescent="0.15">
      <c r="A9197" s="150" t="s">
        <v>10647</v>
      </c>
      <c r="B9197" s="150" t="s">
        <v>20711</v>
      </c>
      <c r="C9197" s="150" t="s">
        <v>12498</v>
      </c>
      <c r="D9197" s="150">
        <v>2080116</v>
      </c>
      <c r="E9197" s="150">
        <v>2414286</v>
      </c>
      <c r="F9197" s="150" t="s">
        <v>29839</v>
      </c>
    </row>
    <row r="9198" spans="1:6" x14ac:dyDescent="0.15">
      <c r="A9198" s="150" t="s">
        <v>10648</v>
      </c>
      <c r="B9198" s="150" t="s">
        <v>20712</v>
      </c>
      <c r="C9198" s="150" t="s">
        <v>20713</v>
      </c>
      <c r="D9198" s="150">
        <v>59187</v>
      </c>
      <c r="E9198" s="150">
        <v>33912</v>
      </c>
      <c r="F9198" s="150" t="s">
        <v>28576</v>
      </c>
    </row>
    <row r="9199" spans="1:6" x14ac:dyDescent="0.15">
      <c r="A9199" s="150" t="s">
        <v>10649</v>
      </c>
      <c r="B9199" s="150" t="s">
        <v>20714</v>
      </c>
      <c r="C9199" s="150" t="s">
        <v>20715</v>
      </c>
      <c r="D9199" s="150">
        <v>29699080</v>
      </c>
      <c r="E9199" s="150">
        <v>41893120</v>
      </c>
      <c r="F9199" s="150" t="s">
        <v>29598</v>
      </c>
    </row>
    <row r="9200" spans="1:6" x14ac:dyDescent="0.15">
      <c r="A9200" s="150" t="s">
        <v>10650</v>
      </c>
      <c r="B9200" s="150" t="s">
        <v>20716</v>
      </c>
      <c r="C9200" s="150" t="s">
        <v>20717</v>
      </c>
      <c r="D9200" s="150">
        <v>56511752</v>
      </c>
      <c r="E9200" s="150">
        <v>58394130</v>
      </c>
      <c r="F9200" s="150" t="s">
        <v>35802</v>
      </c>
    </row>
    <row r="9201" spans="1:6" x14ac:dyDescent="0.15">
      <c r="A9201" s="150" t="s">
        <v>10651</v>
      </c>
      <c r="B9201" s="150" t="s">
        <v>20718</v>
      </c>
      <c r="C9201" s="150" t="s">
        <v>14819</v>
      </c>
      <c r="D9201" s="150">
        <v>7284600</v>
      </c>
      <c r="E9201" s="150">
        <v>9055500</v>
      </c>
      <c r="F9201" s="150" t="s">
        <v>24636</v>
      </c>
    </row>
    <row r="9202" spans="1:6" x14ac:dyDescent="0.15">
      <c r="A9202" s="150" t="s">
        <v>10652</v>
      </c>
      <c r="B9202" s="150" t="s">
        <v>20719</v>
      </c>
      <c r="C9202" s="150" t="s">
        <v>20720</v>
      </c>
      <c r="D9202" s="150">
        <v>398472</v>
      </c>
      <c r="E9202" s="150">
        <v>926400</v>
      </c>
      <c r="F9202" s="150" t="s">
        <v>24641</v>
      </c>
    </row>
    <row r="9203" spans="1:6" x14ac:dyDescent="0.15">
      <c r="A9203" s="150" t="s">
        <v>10653</v>
      </c>
      <c r="B9203" s="150" t="s">
        <v>20721</v>
      </c>
      <c r="C9203" s="150" t="s">
        <v>20722</v>
      </c>
      <c r="D9203" s="150">
        <v>767900</v>
      </c>
      <c r="E9203" s="150">
        <v>579200</v>
      </c>
      <c r="F9203" s="150" t="s">
        <v>30170</v>
      </c>
    </row>
    <row r="9204" spans="1:6" x14ac:dyDescent="0.15">
      <c r="A9204" s="150" t="s">
        <v>10654</v>
      </c>
      <c r="B9204" s="150" t="s">
        <v>20723</v>
      </c>
      <c r="C9204" s="150" t="s">
        <v>20724</v>
      </c>
      <c r="D9204" s="150">
        <v>106819888</v>
      </c>
      <c r="E9204" s="150">
        <v>93630974</v>
      </c>
      <c r="F9204" s="150" t="s">
        <v>24575</v>
      </c>
    </row>
    <row r="9205" spans="1:6" x14ac:dyDescent="0.15">
      <c r="A9205" s="150" t="s">
        <v>10655</v>
      </c>
      <c r="B9205" s="150" t="s">
        <v>20725</v>
      </c>
      <c r="C9205" s="150" t="s">
        <v>20726</v>
      </c>
      <c r="D9205" s="150">
        <v>1718500</v>
      </c>
      <c r="E9205" s="150">
        <v>1346000</v>
      </c>
      <c r="F9205" s="150" t="s">
        <v>22079</v>
      </c>
    </row>
    <row r="9206" spans="1:6" x14ac:dyDescent="0.15">
      <c r="A9206" s="150" t="s">
        <v>2981</v>
      </c>
      <c r="B9206" s="150" t="s">
        <v>20727</v>
      </c>
      <c r="C9206" s="150" t="s">
        <v>20728</v>
      </c>
      <c r="D9206" s="150">
        <v>626390</v>
      </c>
      <c r="E9206" s="150">
        <v>795000</v>
      </c>
      <c r="F9206" s="150" t="s">
        <v>22053</v>
      </c>
    </row>
    <row r="9207" spans="1:6" x14ac:dyDescent="0.15">
      <c r="A9207" s="150" t="s">
        <v>10656</v>
      </c>
      <c r="B9207" s="150" t="s">
        <v>20729</v>
      </c>
      <c r="C9207" s="150" t="s">
        <v>20730</v>
      </c>
      <c r="D9207" s="150">
        <v>110270</v>
      </c>
      <c r="E9207" s="150">
        <v>257120</v>
      </c>
      <c r="F9207" s="150" t="s">
        <v>14062</v>
      </c>
    </row>
    <row r="9208" spans="1:6" x14ac:dyDescent="0.15">
      <c r="A9208" s="150" t="s">
        <v>10657</v>
      </c>
      <c r="B9208" s="150" t="s">
        <v>20731</v>
      </c>
      <c r="C9208" s="150" t="s">
        <v>20732</v>
      </c>
      <c r="D9208" s="150">
        <v>8546200</v>
      </c>
      <c r="E9208" s="150">
        <v>8765000</v>
      </c>
      <c r="F9208" s="150" t="s">
        <v>24465</v>
      </c>
    </row>
    <row r="9209" spans="1:6" x14ac:dyDescent="0.15">
      <c r="A9209" s="150" t="s">
        <v>22407</v>
      </c>
      <c r="B9209" s="150" t="s">
        <v>24753</v>
      </c>
      <c r="C9209" s="150" t="s">
        <v>20734</v>
      </c>
      <c r="D9209" s="150">
        <v>179670</v>
      </c>
      <c r="E9209" s="150">
        <v>310625</v>
      </c>
      <c r="F9209" s="150" t="s">
        <v>22065</v>
      </c>
    </row>
    <row r="9210" spans="1:6" x14ac:dyDescent="0.15">
      <c r="A9210" s="150" t="s">
        <v>22402</v>
      </c>
      <c r="B9210" s="150" t="s">
        <v>20735</v>
      </c>
      <c r="C9210" s="150" t="s">
        <v>20736</v>
      </c>
      <c r="D9210" s="150">
        <v>351000</v>
      </c>
      <c r="E9210" s="150">
        <v>201000</v>
      </c>
      <c r="F9210" s="150" t="s">
        <v>24460</v>
      </c>
    </row>
    <row r="9211" spans="1:6" x14ac:dyDescent="0.15">
      <c r="A9211" s="150" t="s">
        <v>26537</v>
      </c>
      <c r="B9211" s="150" t="s">
        <v>20737</v>
      </c>
      <c r="C9211" s="150" t="s">
        <v>20738</v>
      </c>
      <c r="D9211" s="150">
        <v>3041100</v>
      </c>
      <c r="E9211" s="150">
        <v>2965000</v>
      </c>
      <c r="F9211" s="150" t="s">
        <v>22107</v>
      </c>
    </row>
    <row r="9212" spans="1:6" x14ac:dyDescent="0.15">
      <c r="A9212" s="150" t="s">
        <v>26536</v>
      </c>
      <c r="B9212" s="150" t="s">
        <v>20739</v>
      </c>
      <c r="C9212" s="150" t="s">
        <v>20740</v>
      </c>
      <c r="D9212" s="150">
        <v>11480000</v>
      </c>
      <c r="E9212" s="150">
        <v>14822000</v>
      </c>
      <c r="F9212" s="150" t="s">
        <v>24756</v>
      </c>
    </row>
    <row r="9213" spans="1:6" x14ac:dyDescent="0.15">
      <c r="A9213" s="150" t="s">
        <v>10660</v>
      </c>
      <c r="B9213" s="150" t="s">
        <v>20741</v>
      </c>
      <c r="C9213" s="150" t="s">
        <v>2202</v>
      </c>
      <c r="D9213" s="150">
        <v>1439204</v>
      </c>
      <c r="E9213" s="150">
        <v>1322204</v>
      </c>
      <c r="F9213" s="150" t="s">
        <v>35803</v>
      </c>
    </row>
    <row r="9214" spans="1:6" x14ac:dyDescent="0.15">
      <c r="A9214" s="150" t="s">
        <v>10661</v>
      </c>
      <c r="B9214" s="150" t="s">
        <v>20743</v>
      </c>
      <c r="C9214" s="150" t="s">
        <v>20744</v>
      </c>
      <c r="D9214" s="150">
        <v>2200350</v>
      </c>
      <c r="E9214" s="150">
        <v>983100</v>
      </c>
      <c r="F9214" s="150" t="s">
        <v>35804</v>
      </c>
    </row>
    <row r="9215" spans="1:6" x14ac:dyDescent="0.15">
      <c r="A9215" s="150" t="s">
        <v>10662</v>
      </c>
      <c r="B9215" s="150" t="s">
        <v>20746</v>
      </c>
      <c r="C9215" s="150" t="s">
        <v>20747</v>
      </c>
      <c r="D9215" s="150">
        <v>26860000</v>
      </c>
      <c r="E9215" s="150">
        <v>26580000</v>
      </c>
      <c r="F9215" s="150" t="s">
        <v>22079</v>
      </c>
    </row>
    <row r="9216" spans="1:6" x14ac:dyDescent="0.15">
      <c r="A9216" s="150" t="s">
        <v>10663</v>
      </c>
      <c r="B9216" s="150" t="s">
        <v>20748</v>
      </c>
      <c r="C9216" s="150" t="s">
        <v>20529</v>
      </c>
      <c r="D9216" s="150">
        <v>10835000</v>
      </c>
      <c r="E9216" s="150">
        <v>11580000</v>
      </c>
      <c r="F9216" s="150" t="s">
        <v>22079</v>
      </c>
    </row>
    <row r="9217" spans="1:6" x14ac:dyDescent="0.15">
      <c r="A9217" s="150" t="s">
        <v>10664</v>
      </c>
      <c r="B9217" s="150" t="s">
        <v>20749</v>
      </c>
      <c r="C9217" s="150" t="s">
        <v>20750</v>
      </c>
      <c r="D9217" s="150">
        <v>2267993.9</v>
      </c>
      <c r="E9217" s="150">
        <v>147593.9</v>
      </c>
      <c r="F9217" s="150" t="s">
        <v>22053</v>
      </c>
    </row>
    <row r="9218" spans="1:6" x14ac:dyDescent="0.15">
      <c r="A9218" s="150" t="s">
        <v>26886</v>
      </c>
      <c r="B9218" s="150" t="s">
        <v>20751</v>
      </c>
      <c r="C9218" s="150" t="s">
        <v>20752</v>
      </c>
      <c r="D9218" s="150">
        <v>2090000</v>
      </c>
      <c r="E9218" s="150">
        <v>408000</v>
      </c>
      <c r="F9218" s="150" t="s">
        <v>27565</v>
      </c>
    </row>
    <row r="9219" spans="1:6" x14ac:dyDescent="0.15">
      <c r="A9219" s="150" t="s">
        <v>10666</v>
      </c>
      <c r="B9219" s="150" t="s">
        <v>20753</v>
      </c>
      <c r="C9219" s="150" t="s">
        <v>20754</v>
      </c>
      <c r="D9219" s="150">
        <v>1805300</v>
      </c>
      <c r="E9219" s="150">
        <v>1834900</v>
      </c>
      <c r="F9219" s="150" t="s">
        <v>22060</v>
      </c>
    </row>
    <row r="9220" spans="1:6" x14ac:dyDescent="0.15">
      <c r="A9220" s="150" t="s">
        <v>26533</v>
      </c>
      <c r="B9220" s="150" t="s">
        <v>20755</v>
      </c>
      <c r="C9220" s="150" t="s">
        <v>20756</v>
      </c>
      <c r="D9220" s="150">
        <v>757480</v>
      </c>
      <c r="E9220" s="150">
        <v>4759363</v>
      </c>
      <c r="F9220" s="150" t="s">
        <v>24597</v>
      </c>
    </row>
    <row r="9221" spans="1:6" x14ac:dyDescent="0.15">
      <c r="A9221" s="150" t="s">
        <v>10668</v>
      </c>
      <c r="B9221" s="150" t="s">
        <v>20757</v>
      </c>
      <c r="C9221" s="150" t="s">
        <v>20758</v>
      </c>
      <c r="D9221" s="150">
        <v>3694140</v>
      </c>
      <c r="E9221" s="150">
        <v>3711000</v>
      </c>
      <c r="F9221" s="150" t="s">
        <v>24575</v>
      </c>
    </row>
    <row r="9222" spans="1:6" x14ac:dyDescent="0.15">
      <c r="A9222" s="150" t="s">
        <v>10669</v>
      </c>
      <c r="B9222" s="150" t="s">
        <v>20759</v>
      </c>
      <c r="C9222" s="150" t="s">
        <v>20760</v>
      </c>
      <c r="D9222" s="150">
        <v>161200</v>
      </c>
      <c r="E9222" s="150">
        <v>142000</v>
      </c>
      <c r="F9222" s="150" t="s">
        <v>35805</v>
      </c>
    </row>
    <row r="9223" spans="1:6" x14ac:dyDescent="0.15">
      <c r="A9223" s="150" t="s">
        <v>10670</v>
      </c>
      <c r="B9223" s="150" t="s">
        <v>20761</v>
      </c>
      <c r="C9223" s="150" t="s">
        <v>20762</v>
      </c>
      <c r="D9223" s="150">
        <v>1064745</v>
      </c>
      <c r="E9223" s="150">
        <v>536300.81999999995</v>
      </c>
      <c r="F9223" s="150" t="s">
        <v>24478</v>
      </c>
    </row>
    <row r="9224" spans="1:6" x14ac:dyDescent="0.15">
      <c r="A9224" s="150" t="s">
        <v>10671</v>
      </c>
      <c r="B9224" s="150" t="s">
        <v>20763</v>
      </c>
      <c r="C9224" s="150" t="s">
        <v>20764</v>
      </c>
      <c r="D9224" s="150">
        <v>21347936</v>
      </c>
      <c r="E9224" s="150">
        <v>24178700</v>
      </c>
      <c r="F9224" s="150" t="s">
        <v>22104</v>
      </c>
    </row>
    <row r="9225" spans="1:6" x14ac:dyDescent="0.15">
      <c r="A9225" s="150" t="s">
        <v>10672</v>
      </c>
      <c r="B9225" s="150" t="s">
        <v>20765</v>
      </c>
      <c r="C9225" s="150" t="s">
        <v>20766</v>
      </c>
      <c r="D9225" s="150">
        <v>253600</v>
      </c>
      <c r="E9225" s="150">
        <v>348100</v>
      </c>
      <c r="F9225" s="150" t="s">
        <v>30666</v>
      </c>
    </row>
    <row r="9226" spans="1:6" x14ac:dyDescent="0.15">
      <c r="A9226" s="150" t="s">
        <v>10673</v>
      </c>
      <c r="B9226" s="150" t="s">
        <v>20767</v>
      </c>
      <c r="C9226" s="150" t="s">
        <v>18827</v>
      </c>
      <c r="D9226" s="150">
        <v>321200</v>
      </c>
      <c r="E9226" s="150">
        <v>385800</v>
      </c>
      <c r="F9226" s="150" t="s">
        <v>27739</v>
      </c>
    </row>
    <row r="9227" spans="1:6" x14ac:dyDescent="0.15">
      <c r="A9227" s="150" t="s">
        <v>10674</v>
      </c>
      <c r="B9227" s="150" t="s">
        <v>20768</v>
      </c>
      <c r="C9227" s="150" t="s">
        <v>20769</v>
      </c>
      <c r="D9227" s="150">
        <v>12040000</v>
      </c>
      <c r="E9227" s="150">
        <v>12080000</v>
      </c>
      <c r="F9227" s="150" t="s">
        <v>18774</v>
      </c>
    </row>
    <row r="9228" spans="1:6" x14ac:dyDescent="0.15">
      <c r="A9228" s="150" t="s">
        <v>10675</v>
      </c>
      <c r="B9228" s="150" t="s">
        <v>20770</v>
      </c>
      <c r="C9228" s="150" t="s">
        <v>20771</v>
      </c>
      <c r="D9228" s="150">
        <v>4580900</v>
      </c>
      <c r="E9228" s="150">
        <v>3896360</v>
      </c>
      <c r="F9228" s="150" t="s">
        <v>35806</v>
      </c>
    </row>
    <row r="9229" spans="1:6" x14ac:dyDescent="0.15">
      <c r="A9229" s="150" t="s">
        <v>10676</v>
      </c>
      <c r="B9229" s="150" t="s">
        <v>20772</v>
      </c>
      <c r="C9229" s="150" t="s">
        <v>15335</v>
      </c>
      <c r="D9229" s="150">
        <v>2599684</v>
      </c>
      <c r="E9229" s="150">
        <v>4997851.9000000004</v>
      </c>
      <c r="F9229" s="150" t="s">
        <v>28456</v>
      </c>
    </row>
    <row r="9230" spans="1:6" x14ac:dyDescent="0.15">
      <c r="A9230" s="150" t="s">
        <v>10677</v>
      </c>
      <c r="B9230" s="150" t="s">
        <v>20773</v>
      </c>
      <c r="C9230" s="150" t="s">
        <v>15448</v>
      </c>
      <c r="D9230" s="150">
        <v>11817310</v>
      </c>
      <c r="E9230" s="150">
        <v>15424474</v>
      </c>
      <c r="F9230" s="150" t="s">
        <v>27709</v>
      </c>
    </row>
    <row r="9231" spans="1:6" x14ac:dyDescent="0.15">
      <c r="A9231" s="150" t="s">
        <v>10678</v>
      </c>
      <c r="B9231" s="150" t="s">
        <v>20774</v>
      </c>
      <c r="C9231" s="150" t="s">
        <v>20775</v>
      </c>
      <c r="D9231" s="150">
        <v>112390</v>
      </c>
      <c r="E9231" s="150">
        <v>152742</v>
      </c>
      <c r="F9231" s="150" t="s">
        <v>14062</v>
      </c>
    </row>
    <row r="9232" spans="1:6" x14ac:dyDescent="0.15">
      <c r="A9232" s="150" t="s">
        <v>10679</v>
      </c>
      <c r="B9232" s="150" t="s">
        <v>20776</v>
      </c>
      <c r="C9232" s="150" t="s">
        <v>20777</v>
      </c>
      <c r="D9232" s="150">
        <v>1236350</v>
      </c>
      <c r="E9232" s="150">
        <v>407900</v>
      </c>
      <c r="F9232" s="150" t="s">
        <v>24641</v>
      </c>
    </row>
    <row r="9233" spans="1:6" x14ac:dyDescent="0.15">
      <c r="A9233" s="150" t="s">
        <v>10680</v>
      </c>
      <c r="B9233" s="150" t="s">
        <v>20778</v>
      </c>
      <c r="C9233" s="150" t="s">
        <v>20779</v>
      </c>
      <c r="D9233" s="150">
        <v>5343800</v>
      </c>
      <c r="E9233" s="150">
        <v>4963880</v>
      </c>
      <c r="F9233" s="150" t="s">
        <v>22060</v>
      </c>
    </row>
    <row r="9234" spans="1:6" x14ac:dyDescent="0.15">
      <c r="A9234" s="150" t="s">
        <v>10681</v>
      </c>
      <c r="B9234" s="150" t="s">
        <v>20780</v>
      </c>
      <c r="C9234" s="150" t="s">
        <v>20781</v>
      </c>
      <c r="D9234" s="150">
        <v>7345200</v>
      </c>
      <c r="E9234" s="150">
        <v>6756000</v>
      </c>
      <c r="F9234" s="150" t="s">
        <v>35807</v>
      </c>
    </row>
    <row r="9235" spans="1:6" x14ac:dyDescent="0.15">
      <c r="A9235" s="150" t="s">
        <v>10682</v>
      </c>
      <c r="B9235" s="150" t="s">
        <v>20782</v>
      </c>
      <c r="C9235" s="150" t="s">
        <v>20783</v>
      </c>
      <c r="D9235" s="150">
        <v>1232760</v>
      </c>
      <c r="E9235" s="150">
        <v>1478120</v>
      </c>
      <c r="F9235" s="150" t="s">
        <v>22137</v>
      </c>
    </row>
    <row r="9236" spans="1:6" x14ac:dyDescent="0.15">
      <c r="A9236" s="150" t="s">
        <v>10683</v>
      </c>
      <c r="B9236" s="150" t="s">
        <v>20784</v>
      </c>
      <c r="C9236" s="150" t="s">
        <v>20785</v>
      </c>
      <c r="D9236" s="150">
        <v>124912</v>
      </c>
      <c r="E9236" s="150">
        <v>87006</v>
      </c>
      <c r="F9236" s="150" t="s">
        <v>14062</v>
      </c>
    </row>
    <row r="9237" spans="1:6" x14ac:dyDescent="0.15">
      <c r="A9237" s="150" t="s">
        <v>10684</v>
      </c>
      <c r="B9237" s="150" t="s">
        <v>20786</v>
      </c>
      <c r="C9237" s="150" t="s">
        <v>20095</v>
      </c>
      <c r="D9237" s="150">
        <v>9582980</v>
      </c>
      <c r="E9237" s="150">
        <v>15462198</v>
      </c>
      <c r="F9237" s="150" t="s">
        <v>22060</v>
      </c>
    </row>
    <row r="9238" spans="1:6" x14ac:dyDescent="0.15">
      <c r="A9238" s="150" t="s">
        <v>10685</v>
      </c>
      <c r="B9238" s="150" t="s">
        <v>20787</v>
      </c>
      <c r="C9238" s="150" t="s">
        <v>20430</v>
      </c>
      <c r="D9238" s="150">
        <v>7042351</v>
      </c>
      <c r="E9238" s="150">
        <v>22281816</v>
      </c>
      <c r="F9238" s="150" t="s">
        <v>35808</v>
      </c>
    </row>
    <row r="9239" spans="1:6" x14ac:dyDescent="0.15">
      <c r="A9239" s="150" t="s">
        <v>10686</v>
      </c>
      <c r="B9239" s="150" t="s">
        <v>20788</v>
      </c>
      <c r="C9239" s="150" t="s">
        <v>20789</v>
      </c>
      <c r="D9239" s="150">
        <v>697935</v>
      </c>
      <c r="E9239" s="150">
        <v>2907084</v>
      </c>
      <c r="F9239" s="150" t="s">
        <v>22069</v>
      </c>
    </row>
    <row r="9240" spans="1:6" x14ac:dyDescent="0.15">
      <c r="A9240" s="150" t="s">
        <v>10687</v>
      </c>
      <c r="B9240" s="150" t="s">
        <v>20790</v>
      </c>
      <c r="C9240" s="150" t="s">
        <v>20791</v>
      </c>
      <c r="D9240" s="150">
        <v>506250</v>
      </c>
      <c r="E9240" s="150">
        <v>234375</v>
      </c>
      <c r="F9240" s="150" t="s">
        <v>22136</v>
      </c>
    </row>
    <row r="9241" spans="1:6" x14ac:dyDescent="0.15">
      <c r="A9241" s="150" t="s">
        <v>10688</v>
      </c>
      <c r="B9241" s="150" t="s">
        <v>20792</v>
      </c>
      <c r="C9241" s="150" t="s">
        <v>20793</v>
      </c>
      <c r="D9241" s="150">
        <v>29346600</v>
      </c>
      <c r="E9241" s="150">
        <v>43166300</v>
      </c>
      <c r="F9241" s="150" t="s">
        <v>22060</v>
      </c>
    </row>
    <row r="9242" spans="1:6" x14ac:dyDescent="0.15">
      <c r="A9242" s="150" t="s">
        <v>10689</v>
      </c>
      <c r="B9242" s="150" t="s">
        <v>20794</v>
      </c>
      <c r="C9242" s="150" t="s">
        <v>20795</v>
      </c>
      <c r="D9242" s="150">
        <v>45715750</v>
      </c>
      <c r="E9242" s="150">
        <v>44161650</v>
      </c>
      <c r="F9242" s="150" t="s">
        <v>22051</v>
      </c>
    </row>
    <row r="9243" spans="1:6" x14ac:dyDescent="0.15">
      <c r="A9243" s="150" t="s">
        <v>10690</v>
      </c>
      <c r="B9243" s="150" t="s">
        <v>20796</v>
      </c>
      <c r="C9243" s="150" t="s">
        <v>19586</v>
      </c>
      <c r="D9243" s="150">
        <v>4430000</v>
      </c>
      <c r="E9243" s="150">
        <v>4680000</v>
      </c>
      <c r="F9243" s="150" t="s">
        <v>22053</v>
      </c>
    </row>
    <row r="9244" spans="1:6" x14ac:dyDescent="0.15">
      <c r="A9244" s="150" t="s">
        <v>10691</v>
      </c>
      <c r="B9244" s="150" t="s">
        <v>20797</v>
      </c>
      <c r="C9244" s="150" t="s">
        <v>20798</v>
      </c>
      <c r="D9244" s="150">
        <v>818250</v>
      </c>
      <c r="E9244" s="150">
        <v>389250</v>
      </c>
      <c r="F9244" s="150" t="s">
        <v>24487</v>
      </c>
    </row>
    <row r="9245" spans="1:6" x14ac:dyDescent="0.15">
      <c r="A9245" s="150" t="s">
        <v>10692</v>
      </c>
      <c r="B9245" s="150" t="s">
        <v>23331</v>
      </c>
      <c r="C9245" s="150" t="s">
        <v>20799</v>
      </c>
      <c r="D9245" s="150">
        <v>61600</v>
      </c>
      <c r="E9245" s="150">
        <v>10200</v>
      </c>
      <c r="F9245" s="150" t="s">
        <v>22103</v>
      </c>
    </row>
    <row r="9246" spans="1:6" x14ac:dyDescent="0.15">
      <c r="A9246" s="150" t="s">
        <v>10693</v>
      </c>
      <c r="B9246" s="150" t="s">
        <v>20800</v>
      </c>
      <c r="C9246" s="150" t="s">
        <v>20801</v>
      </c>
      <c r="D9246" s="150">
        <v>1099200</v>
      </c>
      <c r="E9246" s="150">
        <v>825000</v>
      </c>
      <c r="F9246" s="150" t="s">
        <v>22135</v>
      </c>
    </row>
    <row r="9247" spans="1:6" x14ac:dyDescent="0.15">
      <c r="A9247" s="150" t="s">
        <v>10694</v>
      </c>
      <c r="B9247" s="150" t="s">
        <v>20802</v>
      </c>
      <c r="C9247" s="150" t="s">
        <v>2196</v>
      </c>
      <c r="D9247" s="150">
        <v>7192800</v>
      </c>
      <c r="E9247" s="150">
        <v>4888800</v>
      </c>
      <c r="F9247" s="150" t="s">
        <v>33311</v>
      </c>
    </row>
    <row r="9248" spans="1:6" x14ac:dyDescent="0.15">
      <c r="A9248" s="150" t="s">
        <v>10695</v>
      </c>
      <c r="B9248" s="150" t="s">
        <v>20803</v>
      </c>
      <c r="C9248" s="150" t="s">
        <v>20804</v>
      </c>
      <c r="D9248" s="150">
        <v>214620</v>
      </c>
      <c r="E9248" s="150">
        <v>282000</v>
      </c>
      <c r="F9248" s="150" t="s">
        <v>24485</v>
      </c>
    </row>
    <row r="9249" spans="1:6" x14ac:dyDescent="0.15">
      <c r="A9249" s="150" t="s">
        <v>10696</v>
      </c>
      <c r="B9249" s="150" t="s">
        <v>20805</v>
      </c>
      <c r="C9249" s="150" t="s">
        <v>20806</v>
      </c>
      <c r="D9249" s="150">
        <v>951666</v>
      </c>
      <c r="E9249" s="150">
        <v>280896</v>
      </c>
      <c r="F9249" s="150" t="s">
        <v>33280</v>
      </c>
    </row>
    <row r="9250" spans="1:6" x14ac:dyDescent="0.15">
      <c r="A9250" s="150" t="s">
        <v>10697</v>
      </c>
      <c r="B9250" s="150" t="s">
        <v>20807</v>
      </c>
      <c r="C9250" s="150" t="s">
        <v>20808</v>
      </c>
      <c r="D9250" s="150">
        <v>2534600</v>
      </c>
      <c r="E9250" s="150">
        <v>1997800</v>
      </c>
      <c r="F9250" s="150" t="s">
        <v>22079</v>
      </c>
    </row>
    <row r="9251" spans="1:6" x14ac:dyDescent="0.15">
      <c r="A9251" s="150" t="s">
        <v>10698</v>
      </c>
      <c r="B9251" s="150" t="s">
        <v>20809</v>
      </c>
      <c r="C9251" s="150" t="s">
        <v>20810</v>
      </c>
      <c r="D9251" s="150">
        <v>1927670</v>
      </c>
      <c r="E9251" s="150">
        <v>1923000</v>
      </c>
      <c r="F9251" s="150" t="s">
        <v>22154</v>
      </c>
    </row>
    <row r="9252" spans="1:6" x14ac:dyDescent="0.15">
      <c r="A9252" s="150" t="s">
        <v>10699</v>
      </c>
      <c r="B9252" s="150" t="s">
        <v>20811</v>
      </c>
      <c r="C9252" s="150" t="s">
        <v>16250</v>
      </c>
      <c r="D9252" s="150">
        <v>7442857.2999999998</v>
      </c>
      <c r="E9252" s="150">
        <v>6854363.2000000002</v>
      </c>
      <c r="F9252" s="150" t="s">
        <v>35809</v>
      </c>
    </row>
    <row r="9253" spans="1:6" x14ac:dyDescent="0.15">
      <c r="A9253" s="150" t="s">
        <v>10700</v>
      </c>
      <c r="B9253" s="150" t="s">
        <v>20812</v>
      </c>
      <c r="C9253" s="150" t="s">
        <v>20813</v>
      </c>
      <c r="D9253" s="150">
        <v>27096.799999999999</v>
      </c>
      <c r="E9253" s="150">
        <v>33348.400000000001</v>
      </c>
      <c r="F9253" s="150" t="s">
        <v>22154</v>
      </c>
    </row>
    <row r="9254" spans="1:6" x14ac:dyDescent="0.15">
      <c r="A9254" s="150" t="s">
        <v>10701</v>
      </c>
      <c r="B9254" s="150" t="s">
        <v>20814</v>
      </c>
      <c r="C9254" s="150" t="s">
        <v>17830</v>
      </c>
      <c r="D9254" s="150">
        <v>438358</v>
      </c>
      <c r="E9254" s="150">
        <v>2794000</v>
      </c>
      <c r="F9254" s="150" t="s">
        <v>27742</v>
      </c>
    </row>
    <row r="9255" spans="1:6" x14ac:dyDescent="0.15">
      <c r="A9255" s="150" t="s">
        <v>10702</v>
      </c>
      <c r="B9255" s="150" t="s">
        <v>20815</v>
      </c>
      <c r="C9255" s="150" t="s">
        <v>2868</v>
      </c>
      <c r="D9255" s="150">
        <v>11149000</v>
      </c>
      <c r="E9255" s="150">
        <v>7461000</v>
      </c>
      <c r="F9255" s="150" t="s">
        <v>22053</v>
      </c>
    </row>
    <row r="9256" spans="1:6" x14ac:dyDescent="0.15">
      <c r="A9256" s="150" t="s">
        <v>10703</v>
      </c>
      <c r="B9256" s="150" t="s">
        <v>20816</v>
      </c>
      <c r="C9256" s="150" t="s">
        <v>20817</v>
      </c>
      <c r="D9256" s="150">
        <v>65200</v>
      </c>
      <c r="E9256" s="150">
        <v>60000</v>
      </c>
      <c r="F9256" s="150" t="s">
        <v>33276</v>
      </c>
    </row>
    <row r="9257" spans="1:6" x14ac:dyDescent="0.15">
      <c r="A9257" s="150" t="s">
        <v>10704</v>
      </c>
      <c r="B9257" s="150" t="s">
        <v>20818</v>
      </c>
      <c r="C9257" s="150" t="s">
        <v>20819</v>
      </c>
      <c r="D9257" s="150">
        <v>170900</v>
      </c>
      <c r="E9257" s="150">
        <v>77400</v>
      </c>
      <c r="F9257" s="150" t="s">
        <v>24650</v>
      </c>
    </row>
    <row r="9258" spans="1:6" x14ac:dyDescent="0.15">
      <c r="A9258" s="150" t="s">
        <v>10705</v>
      </c>
      <c r="B9258" s="150" t="s">
        <v>20820</v>
      </c>
      <c r="C9258" s="150" t="s">
        <v>20821</v>
      </c>
      <c r="D9258" s="150">
        <v>6302080</v>
      </c>
      <c r="E9258" s="150">
        <v>6882000</v>
      </c>
      <c r="F9258" s="150" t="s">
        <v>24460</v>
      </c>
    </row>
    <row r="9259" spans="1:6" x14ac:dyDescent="0.15">
      <c r="A9259" s="150" t="s">
        <v>10706</v>
      </c>
      <c r="B9259" s="150" t="s">
        <v>20822</v>
      </c>
      <c r="C9259" s="150" t="s">
        <v>20823</v>
      </c>
      <c r="D9259" s="150">
        <v>1791660</v>
      </c>
      <c r="E9259" s="150">
        <v>1614174</v>
      </c>
      <c r="F9259" s="150" t="s">
        <v>22067</v>
      </c>
    </row>
    <row r="9260" spans="1:6" x14ac:dyDescent="0.15">
      <c r="A9260" s="150" t="s">
        <v>10707</v>
      </c>
      <c r="B9260" s="150" t="s">
        <v>20824</v>
      </c>
      <c r="C9260" s="150" t="s">
        <v>20825</v>
      </c>
      <c r="D9260" s="150">
        <v>9540000</v>
      </c>
      <c r="E9260" s="150">
        <v>13090000</v>
      </c>
      <c r="F9260" s="150" t="s">
        <v>27061</v>
      </c>
    </row>
    <row r="9261" spans="1:6" x14ac:dyDescent="0.15">
      <c r="A9261" s="150" t="s">
        <v>10708</v>
      </c>
      <c r="B9261" s="150" t="s">
        <v>20826</v>
      </c>
      <c r="C9261" s="150" t="s">
        <v>20827</v>
      </c>
      <c r="D9261" s="150">
        <v>284300</v>
      </c>
      <c r="E9261" s="150">
        <v>787200</v>
      </c>
      <c r="F9261" s="150" t="s">
        <v>22079</v>
      </c>
    </row>
    <row r="9262" spans="1:6" x14ac:dyDescent="0.15">
      <c r="A9262" s="150" t="s">
        <v>10709</v>
      </c>
      <c r="B9262" s="150" t="s">
        <v>20828</v>
      </c>
      <c r="C9262" s="150" t="s">
        <v>20829</v>
      </c>
      <c r="D9262" s="150">
        <v>1130500</v>
      </c>
      <c r="E9262" s="150">
        <v>2261000</v>
      </c>
      <c r="F9262" s="150" t="s">
        <v>35800</v>
      </c>
    </row>
    <row r="9263" spans="1:6" x14ac:dyDescent="0.15">
      <c r="A9263" s="150" t="s">
        <v>10710</v>
      </c>
      <c r="B9263" s="150" t="s">
        <v>20830</v>
      </c>
      <c r="C9263" s="150" t="s">
        <v>20831</v>
      </c>
      <c r="D9263" s="150">
        <v>2421600</v>
      </c>
      <c r="E9263" s="150">
        <v>921600</v>
      </c>
      <c r="F9263" s="150" t="s">
        <v>24460</v>
      </c>
    </row>
    <row r="9264" spans="1:6" x14ac:dyDescent="0.15">
      <c r="A9264" s="150" t="s">
        <v>10711</v>
      </c>
      <c r="B9264" s="150" t="s">
        <v>20832</v>
      </c>
      <c r="C9264" s="150" t="s">
        <v>20833</v>
      </c>
      <c r="D9264" s="150">
        <v>165000</v>
      </c>
      <c r="E9264" s="150">
        <v>796600</v>
      </c>
      <c r="F9264" s="150" t="s">
        <v>22079</v>
      </c>
    </row>
    <row r="9265" spans="1:6" x14ac:dyDescent="0.15">
      <c r="A9265" s="150" t="s">
        <v>10712</v>
      </c>
      <c r="B9265" s="150" t="s">
        <v>20834</v>
      </c>
      <c r="C9265" s="150" t="s">
        <v>20835</v>
      </c>
      <c r="D9265" s="150">
        <v>4958400</v>
      </c>
      <c r="E9265" s="150">
        <v>5529600</v>
      </c>
      <c r="F9265" s="150" t="s">
        <v>24703</v>
      </c>
    </row>
    <row r="9266" spans="1:6" x14ac:dyDescent="0.15">
      <c r="A9266" s="150" t="s">
        <v>10713</v>
      </c>
      <c r="B9266" s="150" t="s">
        <v>20836</v>
      </c>
      <c r="C9266" s="150" t="s">
        <v>20837</v>
      </c>
      <c r="D9266" s="150">
        <v>15814200</v>
      </c>
      <c r="E9266" s="150">
        <v>14850000</v>
      </c>
      <c r="F9266" s="150" t="s">
        <v>22111</v>
      </c>
    </row>
    <row r="9267" spans="1:6" x14ac:dyDescent="0.15">
      <c r="A9267" s="150" t="s">
        <v>10714</v>
      </c>
      <c r="B9267" s="150" t="s">
        <v>20838</v>
      </c>
      <c r="C9267" s="150" t="s">
        <v>20839</v>
      </c>
      <c r="D9267" s="150">
        <v>2700000</v>
      </c>
      <c r="E9267" s="150">
        <v>3901240</v>
      </c>
      <c r="F9267" s="150" t="s">
        <v>35810</v>
      </c>
    </row>
    <row r="9268" spans="1:6" x14ac:dyDescent="0.15">
      <c r="A9268" s="150" t="s">
        <v>10715</v>
      </c>
      <c r="B9268" s="150" t="s">
        <v>20841</v>
      </c>
      <c r="C9268" s="150" t="s">
        <v>20827</v>
      </c>
      <c r="D9268" s="150">
        <v>891400</v>
      </c>
      <c r="E9268" s="150">
        <v>980400</v>
      </c>
      <c r="F9268" s="150" t="s">
        <v>22132</v>
      </c>
    </row>
    <row r="9269" spans="1:6" x14ac:dyDescent="0.15">
      <c r="A9269" s="150" t="s">
        <v>10716</v>
      </c>
      <c r="B9269" s="150" t="s">
        <v>20842</v>
      </c>
      <c r="C9269" s="150" t="s">
        <v>20843</v>
      </c>
      <c r="D9269" s="150">
        <v>3172400</v>
      </c>
      <c r="E9269" s="150">
        <v>3600200</v>
      </c>
      <c r="F9269" s="150" t="s">
        <v>22079</v>
      </c>
    </row>
    <row r="9270" spans="1:6" x14ac:dyDescent="0.15">
      <c r="A9270" s="150" t="s">
        <v>10717</v>
      </c>
      <c r="B9270" s="150" t="s">
        <v>20844</v>
      </c>
      <c r="C9270" s="150" t="s">
        <v>20845</v>
      </c>
      <c r="D9270" s="150">
        <v>2687100</v>
      </c>
      <c r="E9270" s="150">
        <v>3592210</v>
      </c>
      <c r="F9270" s="150" t="s">
        <v>35811</v>
      </c>
    </row>
    <row r="9271" spans="1:6" x14ac:dyDescent="0.15">
      <c r="A9271" s="150" t="s">
        <v>10718</v>
      </c>
      <c r="B9271" s="150" t="s">
        <v>20846</v>
      </c>
      <c r="C9271" s="150" t="s">
        <v>20847</v>
      </c>
      <c r="D9271" s="150">
        <v>969400</v>
      </c>
      <c r="E9271" s="150">
        <v>1688030</v>
      </c>
      <c r="F9271" s="150" t="s">
        <v>22059</v>
      </c>
    </row>
    <row r="9272" spans="1:6" x14ac:dyDescent="0.15">
      <c r="A9272" s="150" t="s">
        <v>10719</v>
      </c>
      <c r="B9272" s="150" t="s">
        <v>20848</v>
      </c>
      <c r="C9272" s="150" t="s">
        <v>20849</v>
      </c>
      <c r="D9272" s="150">
        <v>2528864</v>
      </c>
      <c r="E9272" s="150">
        <v>2774112</v>
      </c>
      <c r="F9272" s="150" t="s">
        <v>22067</v>
      </c>
    </row>
    <row r="9273" spans="1:6" x14ac:dyDescent="0.15">
      <c r="A9273" s="150" t="s">
        <v>10720</v>
      </c>
      <c r="B9273" s="150" t="s">
        <v>20850</v>
      </c>
      <c r="C9273" s="150" t="s">
        <v>20750</v>
      </c>
      <c r="D9273" s="150">
        <v>3896960.9</v>
      </c>
      <c r="E9273" s="150">
        <v>175276.9</v>
      </c>
      <c r="F9273" s="150" t="s">
        <v>22053</v>
      </c>
    </row>
    <row r="9274" spans="1:6" x14ac:dyDescent="0.15">
      <c r="A9274" s="150" t="s">
        <v>10721</v>
      </c>
      <c r="B9274" s="150" t="s">
        <v>20851</v>
      </c>
      <c r="C9274" s="150" t="s">
        <v>20852</v>
      </c>
      <c r="D9274" s="150">
        <v>93920</v>
      </c>
      <c r="E9274" s="150">
        <v>28240</v>
      </c>
      <c r="F9274" s="150" t="s">
        <v>35812</v>
      </c>
    </row>
    <row r="9275" spans="1:6" x14ac:dyDescent="0.15">
      <c r="A9275" s="150" t="s">
        <v>10722</v>
      </c>
      <c r="B9275" s="150" t="s">
        <v>20854</v>
      </c>
      <c r="C9275" s="150" t="s">
        <v>20855</v>
      </c>
      <c r="D9275" s="150">
        <v>35930600</v>
      </c>
      <c r="E9275" s="150">
        <v>66042000</v>
      </c>
      <c r="F9275" s="150" t="s">
        <v>22104</v>
      </c>
    </row>
    <row r="9276" spans="1:6" x14ac:dyDescent="0.15">
      <c r="A9276" s="150" t="s">
        <v>10723</v>
      </c>
      <c r="B9276" s="150" t="s">
        <v>20856</v>
      </c>
      <c r="C9276" s="150" t="s">
        <v>20857</v>
      </c>
      <c r="D9276" s="150">
        <v>389000</v>
      </c>
      <c r="E9276" s="150">
        <v>366000</v>
      </c>
      <c r="F9276" s="150" t="s">
        <v>35813</v>
      </c>
    </row>
    <row r="9277" spans="1:6" x14ac:dyDescent="0.15">
      <c r="A9277" s="150" t="s">
        <v>10724</v>
      </c>
      <c r="B9277" s="150" t="s">
        <v>20859</v>
      </c>
      <c r="C9277" s="150" t="s">
        <v>20860</v>
      </c>
      <c r="D9277" s="150">
        <v>218450</v>
      </c>
      <c r="E9277" s="150">
        <v>275940</v>
      </c>
      <c r="F9277" s="150" t="s">
        <v>24474</v>
      </c>
    </row>
    <row r="9278" spans="1:6" x14ac:dyDescent="0.15">
      <c r="A9278" s="150" t="s">
        <v>10725</v>
      </c>
      <c r="B9278" s="150" t="s">
        <v>20861</v>
      </c>
      <c r="C9278" s="150" t="s">
        <v>20862</v>
      </c>
      <c r="D9278" s="150">
        <v>737717</v>
      </c>
      <c r="E9278" s="150">
        <v>1082833</v>
      </c>
      <c r="F9278" s="150" t="s">
        <v>35814</v>
      </c>
    </row>
    <row r="9279" spans="1:6" x14ac:dyDescent="0.15">
      <c r="A9279" s="150" t="s">
        <v>10726</v>
      </c>
      <c r="B9279" s="150" t="s">
        <v>20863</v>
      </c>
      <c r="C9279" s="150" t="s">
        <v>20864</v>
      </c>
      <c r="D9279" s="150">
        <v>4734000</v>
      </c>
      <c r="E9279" s="150">
        <v>4464000</v>
      </c>
      <c r="F9279" s="150" t="s">
        <v>22161</v>
      </c>
    </row>
    <row r="9280" spans="1:6" x14ac:dyDescent="0.15">
      <c r="A9280" s="150" t="s">
        <v>10727</v>
      </c>
      <c r="B9280" s="150" t="s">
        <v>20865</v>
      </c>
      <c r="C9280" s="150" t="s">
        <v>20866</v>
      </c>
      <c r="D9280" s="150">
        <v>3867870</v>
      </c>
      <c r="E9280" s="150">
        <v>159800</v>
      </c>
      <c r="F9280" s="150" t="s">
        <v>22093</v>
      </c>
    </row>
    <row r="9281" spans="1:6" x14ac:dyDescent="0.15">
      <c r="A9281" s="150" t="s">
        <v>10728</v>
      </c>
      <c r="B9281" s="150" t="s">
        <v>20867</v>
      </c>
      <c r="C9281" s="150" t="s">
        <v>20868</v>
      </c>
      <c r="D9281" s="150">
        <v>1728334</v>
      </c>
      <c r="E9281" s="150">
        <v>343334</v>
      </c>
      <c r="F9281" s="150" t="s">
        <v>35815</v>
      </c>
    </row>
    <row r="9282" spans="1:6" x14ac:dyDescent="0.15">
      <c r="A9282" s="150" t="s">
        <v>10729</v>
      </c>
      <c r="B9282" s="150" t="s">
        <v>20869</v>
      </c>
      <c r="C9282" s="150" t="s">
        <v>2265</v>
      </c>
      <c r="D9282" s="150">
        <v>19770</v>
      </c>
      <c r="E9282" s="150">
        <v>16800</v>
      </c>
      <c r="F9282" s="150" t="s">
        <v>22136</v>
      </c>
    </row>
    <row r="9283" spans="1:6" x14ac:dyDescent="0.15">
      <c r="A9283" s="150" t="s">
        <v>10730</v>
      </c>
      <c r="B9283" s="150" t="s">
        <v>20870</v>
      </c>
      <c r="C9283" s="150" t="s">
        <v>20871</v>
      </c>
      <c r="D9283" s="150">
        <v>894400</v>
      </c>
      <c r="E9283" s="150">
        <v>358981.4</v>
      </c>
      <c r="F9283" s="150" t="s">
        <v>22078</v>
      </c>
    </row>
    <row r="9284" spans="1:6" x14ac:dyDescent="0.15">
      <c r="A9284" s="150" t="s">
        <v>10731</v>
      </c>
      <c r="B9284" s="150" t="s">
        <v>20872</v>
      </c>
      <c r="C9284" s="150" t="s">
        <v>20873</v>
      </c>
      <c r="D9284" s="150">
        <v>36700</v>
      </c>
      <c r="E9284" s="150">
        <v>51080</v>
      </c>
      <c r="F9284" s="150" t="s">
        <v>35816</v>
      </c>
    </row>
    <row r="9285" spans="1:6" x14ac:dyDescent="0.15">
      <c r="A9285" s="150" t="s">
        <v>10732</v>
      </c>
      <c r="B9285" s="150" t="s">
        <v>20875</v>
      </c>
      <c r="C9285" s="150" t="s">
        <v>20876</v>
      </c>
      <c r="D9285" s="150">
        <v>78000000</v>
      </c>
      <c r="E9285" s="150">
        <v>77800000</v>
      </c>
      <c r="F9285" s="150" t="s">
        <v>22098</v>
      </c>
    </row>
    <row r="9286" spans="1:6" x14ac:dyDescent="0.15">
      <c r="A9286" s="150" t="s">
        <v>10733</v>
      </c>
      <c r="B9286" s="150" t="s">
        <v>20877</v>
      </c>
      <c r="C9286" s="150" t="s">
        <v>20878</v>
      </c>
      <c r="D9286" s="150">
        <v>1193400</v>
      </c>
      <c r="E9286" s="150">
        <v>461100</v>
      </c>
      <c r="F9286" s="150" t="s">
        <v>22067</v>
      </c>
    </row>
    <row r="9287" spans="1:6" x14ac:dyDescent="0.15">
      <c r="A9287" s="150" t="s">
        <v>10734</v>
      </c>
      <c r="B9287" s="150" t="s">
        <v>20879</v>
      </c>
      <c r="C9287" s="150" t="s">
        <v>20880</v>
      </c>
      <c r="D9287" s="150">
        <v>8368700</v>
      </c>
      <c r="E9287" s="150">
        <v>1394700</v>
      </c>
      <c r="F9287" s="150" t="s">
        <v>22124</v>
      </c>
    </row>
    <row r="9288" spans="1:6" x14ac:dyDescent="0.15">
      <c r="A9288" s="150" t="s">
        <v>26875</v>
      </c>
      <c r="B9288" s="150" t="s">
        <v>20881</v>
      </c>
      <c r="C9288" s="150" t="s">
        <v>20882</v>
      </c>
      <c r="D9288" s="150">
        <v>512400</v>
      </c>
      <c r="E9288" s="150">
        <v>20400</v>
      </c>
      <c r="F9288" s="150" t="s">
        <v>35817</v>
      </c>
    </row>
    <row r="9289" spans="1:6" x14ac:dyDescent="0.15">
      <c r="A9289" s="150" t="s">
        <v>10736</v>
      </c>
      <c r="B9289" s="150" t="s">
        <v>20884</v>
      </c>
      <c r="C9289" s="150" t="s">
        <v>446</v>
      </c>
      <c r="D9289" s="150">
        <v>4518500</v>
      </c>
      <c r="E9289" s="150">
        <v>2644500</v>
      </c>
      <c r="F9289" s="150" t="s">
        <v>24495</v>
      </c>
    </row>
    <row r="9290" spans="1:6" x14ac:dyDescent="0.15">
      <c r="A9290" s="150" t="s">
        <v>10737</v>
      </c>
      <c r="B9290" s="150" t="s">
        <v>20885</v>
      </c>
      <c r="C9290" s="150" t="s">
        <v>20886</v>
      </c>
      <c r="D9290" s="150">
        <v>40677</v>
      </c>
      <c r="E9290" s="150">
        <v>41442</v>
      </c>
      <c r="F9290" s="150" t="s">
        <v>22049</v>
      </c>
    </row>
    <row r="9291" spans="1:6" x14ac:dyDescent="0.15">
      <c r="A9291" s="150" t="s">
        <v>26516</v>
      </c>
      <c r="B9291" s="150" t="s">
        <v>23285</v>
      </c>
      <c r="C9291" s="150" t="s">
        <v>18517</v>
      </c>
      <c r="D9291" s="150">
        <v>412300</v>
      </c>
      <c r="E9291" s="150">
        <v>176000</v>
      </c>
      <c r="F9291" s="150" t="s">
        <v>18774</v>
      </c>
    </row>
    <row r="9292" spans="1:6" x14ac:dyDescent="0.15">
      <c r="A9292" s="150" t="s">
        <v>23282</v>
      </c>
      <c r="B9292" s="150" t="s">
        <v>23283</v>
      </c>
      <c r="C9292" s="150" t="s">
        <v>24323</v>
      </c>
      <c r="D9292" s="150">
        <v>773200</v>
      </c>
      <c r="E9292" s="150">
        <v>295200</v>
      </c>
      <c r="F9292" s="150" t="s">
        <v>24487</v>
      </c>
    </row>
    <row r="9293" spans="1:6" x14ac:dyDescent="0.15">
      <c r="A9293" s="150" t="s">
        <v>23280</v>
      </c>
      <c r="B9293" s="150" t="s">
        <v>23281</v>
      </c>
      <c r="C9293" s="150" t="s">
        <v>16008</v>
      </c>
      <c r="D9293" s="150">
        <v>51000</v>
      </c>
      <c r="E9293" s="150">
        <v>53730</v>
      </c>
      <c r="F9293" s="150" t="s">
        <v>24545</v>
      </c>
    </row>
    <row r="9294" spans="1:6" x14ac:dyDescent="0.15">
      <c r="A9294" s="150" t="s">
        <v>23278</v>
      </c>
      <c r="B9294" s="150" t="s">
        <v>23279</v>
      </c>
      <c r="C9294" s="150" t="s">
        <v>24324</v>
      </c>
      <c r="D9294" s="150">
        <v>1809600</v>
      </c>
      <c r="E9294" s="150">
        <v>2086000</v>
      </c>
      <c r="F9294" s="150" t="s">
        <v>27771</v>
      </c>
    </row>
    <row r="9295" spans="1:6" x14ac:dyDescent="0.15">
      <c r="A9295" s="150" t="s">
        <v>23276</v>
      </c>
      <c r="B9295" s="150" t="s">
        <v>23277</v>
      </c>
      <c r="C9295" s="150" t="s">
        <v>24325</v>
      </c>
      <c r="D9295" s="150">
        <v>1119000</v>
      </c>
      <c r="E9295" s="150">
        <v>680560</v>
      </c>
      <c r="F9295" s="150" t="s">
        <v>22135</v>
      </c>
    </row>
    <row r="9296" spans="1:6" x14ac:dyDescent="0.15">
      <c r="A9296" s="150" t="s">
        <v>23274</v>
      </c>
      <c r="B9296" s="150" t="s">
        <v>23275</v>
      </c>
      <c r="C9296" s="150" t="s">
        <v>24326</v>
      </c>
      <c r="D9296" s="150">
        <v>8502200</v>
      </c>
      <c r="E9296" s="150">
        <v>7140000</v>
      </c>
      <c r="F9296" s="150" t="s">
        <v>22079</v>
      </c>
    </row>
    <row r="9297" spans="1:6" x14ac:dyDescent="0.15">
      <c r="A9297" s="150" t="s">
        <v>23272</v>
      </c>
      <c r="B9297" s="150" t="s">
        <v>23273</v>
      </c>
      <c r="C9297" s="150" t="s">
        <v>24327</v>
      </c>
      <c r="D9297" s="150">
        <v>2847100</v>
      </c>
      <c r="E9297" s="150">
        <v>6208020</v>
      </c>
      <c r="F9297" s="150" t="s">
        <v>22137</v>
      </c>
    </row>
    <row r="9298" spans="1:6" x14ac:dyDescent="0.15">
      <c r="A9298" s="150" t="s">
        <v>23270</v>
      </c>
      <c r="B9298" s="150" t="s">
        <v>23271</v>
      </c>
      <c r="C9298" s="150" t="s">
        <v>24328</v>
      </c>
      <c r="D9298" s="150">
        <v>2686800</v>
      </c>
      <c r="E9298" s="150">
        <v>2340000</v>
      </c>
      <c r="F9298" s="150" t="s">
        <v>24487</v>
      </c>
    </row>
    <row r="9299" spans="1:6" x14ac:dyDescent="0.15">
      <c r="A9299" s="150" t="s">
        <v>23222</v>
      </c>
      <c r="B9299" s="150" t="s">
        <v>23223</v>
      </c>
      <c r="C9299" s="150" t="s">
        <v>24329</v>
      </c>
      <c r="D9299" s="150">
        <v>190000</v>
      </c>
      <c r="E9299" s="150">
        <v>185000</v>
      </c>
      <c r="F9299" s="150" t="s">
        <v>22095</v>
      </c>
    </row>
    <row r="9300" spans="1:6" x14ac:dyDescent="0.15">
      <c r="A9300" s="150" t="s">
        <v>23220</v>
      </c>
      <c r="B9300" s="150" t="s">
        <v>23221</v>
      </c>
      <c r="C9300" s="150" t="s">
        <v>24330</v>
      </c>
      <c r="D9300" s="150">
        <v>1658000</v>
      </c>
      <c r="E9300" s="150">
        <v>1480000</v>
      </c>
      <c r="F9300" s="150" t="s">
        <v>22093</v>
      </c>
    </row>
    <row r="9301" spans="1:6" x14ac:dyDescent="0.15">
      <c r="A9301" s="150" t="s">
        <v>23218</v>
      </c>
      <c r="B9301" s="150" t="s">
        <v>23219</v>
      </c>
      <c r="C9301" s="150" t="s">
        <v>24331</v>
      </c>
      <c r="D9301" s="150">
        <v>11400</v>
      </c>
      <c r="E9301" s="150">
        <v>11900</v>
      </c>
      <c r="F9301" s="150" t="s">
        <v>22102</v>
      </c>
    </row>
    <row r="9302" spans="1:6" x14ac:dyDescent="0.15">
      <c r="A9302" s="150" t="s">
        <v>23214</v>
      </c>
      <c r="B9302" s="150" t="s">
        <v>23215</v>
      </c>
      <c r="C9302" s="150" t="s">
        <v>13490</v>
      </c>
      <c r="D9302" s="150">
        <v>309450</v>
      </c>
      <c r="E9302" s="150">
        <v>313600</v>
      </c>
      <c r="F9302" s="150" t="s">
        <v>22111</v>
      </c>
    </row>
    <row r="9303" spans="1:6" x14ac:dyDescent="0.15">
      <c r="A9303" s="150" t="s">
        <v>23212</v>
      </c>
      <c r="B9303" s="150" t="s">
        <v>23213</v>
      </c>
      <c r="C9303" s="150" t="s">
        <v>24332</v>
      </c>
      <c r="D9303" s="150">
        <v>12281000</v>
      </c>
      <c r="E9303" s="150">
        <v>11628000</v>
      </c>
      <c r="F9303" s="150" t="s">
        <v>22079</v>
      </c>
    </row>
    <row r="9304" spans="1:6" x14ac:dyDescent="0.15">
      <c r="A9304" s="150" t="s">
        <v>23210</v>
      </c>
      <c r="B9304" s="150" t="s">
        <v>23211</v>
      </c>
      <c r="C9304" s="150" t="s">
        <v>24333</v>
      </c>
      <c r="D9304" s="150">
        <v>30927090</v>
      </c>
      <c r="E9304" s="150">
        <v>34840678</v>
      </c>
      <c r="F9304" s="150" t="s">
        <v>27061</v>
      </c>
    </row>
    <row r="9305" spans="1:6" x14ac:dyDescent="0.15">
      <c r="A9305" s="150" t="s">
        <v>23180</v>
      </c>
      <c r="B9305" s="150" t="s">
        <v>23181</v>
      </c>
      <c r="C9305" s="150" t="s">
        <v>15175</v>
      </c>
      <c r="D9305" s="150">
        <v>387800</v>
      </c>
      <c r="E9305" s="150">
        <v>190000</v>
      </c>
      <c r="F9305" s="150" t="s">
        <v>22154</v>
      </c>
    </row>
    <row r="9306" spans="1:6" x14ac:dyDescent="0.15">
      <c r="A9306" s="150" t="s">
        <v>23178</v>
      </c>
      <c r="B9306" s="150" t="s">
        <v>23179</v>
      </c>
      <c r="C9306" s="150" t="s">
        <v>24334</v>
      </c>
      <c r="D9306" s="150">
        <v>25416</v>
      </c>
      <c r="E9306" s="150">
        <v>16750</v>
      </c>
      <c r="F9306" s="150" t="s">
        <v>22136</v>
      </c>
    </row>
    <row r="9307" spans="1:6" x14ac:dyDescent="0.15">
      <c r="A9307" s="150" t="s">
        <v>23176</v>
      </c>
      <c r="B9307" s="150" t="s">
        <v>23177</v>
      </c>
      <c r="C9307" s="150" t="s">
        <v>24335</v>
      </c>
      <c r="D9307" s="150">
        <v>334571.8</v>
      </c>
      <c r="E9307" s="150">
        <v>309673.40000000002</v>
      </c>
      <c r="F9307" s="150" t="s">
        <v>35818</v>
      </c>
    </row>
    <row r="9308" spans="1:6" x14ac:dyDescent="0.15">
      <c r="A9308" s="150" t="s">
        <v>23174</v>
      </c>
      <c r="B9308" s="150" t="s">
        <v>23175</v>
      </c>
      <c r="C9308" s="150" t="s">
        <v>24337</v>
      </c>
      <c r="D9308" s="150">
        <v>192121</v>
      </c>
      <c r="E9308" s="150">
        <v>112912</v>
      </c>
      <c r="F9308" s="150" t="s">
        <v>22103</v>
      </c>
    </row>
    <row r="9309" spans="1:6" x14ac:dyDescent="0.15">
      <c r="A9309" s="150" t="s">
        <v>23172</v>
      </c>
      <c r="B9309" s="150" t="s">
        <v>23173</v>
      </c>
      <c r="C9309" s="150" t="s">
        <v>16206</v>
      </c>
      <c r="D9309" s="150">
        <v>90440000</v>
      </c>
      <c r="E9309" s="150">
        <v>110580280</v>
      </c>
      <c r="F9309" s="150" t="s">
        <v>22093</v>
      </c>
    </row>
    <row r="9310" spans="1:6" x14ac:dyDescent="0.15">
      <c r="A9310" s="150" t="s">
        <v>23170</v>
      </c>
      <c r="B9310" s="150" t="s">
        <v>23171</v>
      </c>
      <c r="C9310" s="150" t="s">
        <v>16281</v>
      </c>
      <c r="D9310" s="150">
        <v>3707120</v>
      </c>
      <c r="E9310" s="150">
        <v>2008317</v>
      </c>
      <c r="F9310" s="150" t="s">
        <v>18774</v>
      </c>
    </row>
    <row r="9311" spans="1:6" x14ac:dyDescent="0.15">
      <c r="A9311" s="150" t="s">
        <v>23168</v>
      </c>
      <c r="B9311" s="150" t="s">
        <v>23169</v>
      </c>
      <c r="C9311" s="150" t="s">
        <v>24338</v>
      </c>
      <c r="D9311" s="150">
        <v>1343405</v>
      </c>
      <c r="E9311" s="150">
        <v>1549440</v>
      </c>
      <c r="F9311" s="150" t="s">
        <v>24641</v>
      </c>
    </row>
    <row r="9312" spans="1:6" x14ac:dyDescent="0.15">
      <c r="A9312" s="150" t="s">
        <v>23140</v>
      </c>
      <c r="B9312" s="150" t="s">
        <v>23141</v>
      </c>
      <c r="C9312" s="150" t="s">
        <v>24339</v>
      </c>
      <c r="D9312" s="150">
        <v>2992500</v>
      </c>
      <c r="E9312" s="150">
        <v>748000</v>
      </c>
      <c r="F9312" s="150" t="s">
        <v>30544</v>
      </c>
    </row>
    <row r="9313" spans="1:6" x14ac:dyDescent="0.15">
      <c r="A9313" s="150" t="s">
        <v>23138</v>
      </c>
      <c r="B9313" s="150" t="s">
        <v>23139</v>
      </c>
      <c r="C9313" s="150" t="s">
        <v>24340</v>
      </c>
      <c r="D9313" s="150">
        <v>85440</v>
      </c>
      <c r="E9313" s="150">
        <v>55640</v>
      </c>
      <c r="F9313" s="150" t="s">
        <v>22140</v>
      </c>
    </row>
    <row r="9314" spans="1:6" x14ac:dyDescent="0.15">
      <c r="A9314" s="150" t="s">
        <v>23136</v>
      </c>
      <c r="B9314" s="150" t="s">
        <v>23137</v>
      </c>
      <c r="C9314" s="150" t="s">
        <v>24341</v>
      </c>
      <c r="D9314" s="150">
        <v>1622640</v>
      </c>
      <c r="E9314" s="150">
        <v>309640</v>
      </c>
      <c r="F9314" s="150" t="s">
        <v>22093</v>
      </c>
    </row>
    <row r="9315" spans="1:6" x14ac:dyDescent="0.15">
      <c r="A9315" s="150" t="s">
        <v>23134</v>
      </c>
      <c r="B9315" s="150" t="s">
        <v>23135</v>
      </c>
      <c r="C9315" s="150" t="s">
        <v>24342</v>
      </c>
      <c r="D9315" s="150">
        <v>28110</v>
      </c>
      <c r="E9315" s="150">
        <v>42280</v>
      </c>
      <c r="F9315" s="150" t="s">
        <v>22088</v>
      </c>
    </row>
    <row r="9316" spans="1:6" x14ac:dyDescent="0.15">
      <c r="A9316" s="150" t="s">
        <v>23132</v>
      </c>
      <c r="B9316" s="150" t="s">
        <v>23133</v>
      </c>
      <c r="C9316" s="150" t="s">
        <v>24343</v>
      </c>
      <c r="D9316" s="150">
        <v>395900</v>
      </c>
      <c r="E9316" s="150">
        <v>280640</v>
      </c>
      <c r="F9316" s="150" t="s">
        <v>24487</v>
      </c>
    </row>
    <row r="9317" spans="1:6" x14ac:dyDescent="0.15">
      <c r="A9317" s="150" t="s">
        <v>23130</v>
      </c>
      <c r="B9317" s="150" t="s">
        <v>23131</v>
      </c>
      <c r="C9317" s="150" t="s">
        <v>24344</v>
      </c>
      <c r="D9317" s="150">
        <v>616160</v>
      </c>
      <c r="E9317" s="150">
        <v>236160</v>
      </c>
      <c r="F9317" s="150" t="s">
        <v>24487</v>
      </c>
    </row>
    <row r="9318" spans="1:6" x14ac:dyDescent="0.15">
      <c r="A9318" s="150" t="s">
        <v>23092</v>
      </c>
      <c r="B9318" s="150" t="s">
        <v>23093</v>
      </c>
      <c r="C9318" s="150" t="s">
        <v>24345</v>
      </c>
      <c r="D9318" s="150">
        <v>1999500</v>
      </c>
      <c r="E9318" s="150">
        <v>2297500</v>
      </c>
      <c r="F9318" s="150" t="s">
        <v>26491</v>
      </c>
    </row>
    <row r="9319" spans="1:6" x14ac:dyDescent="0.15">
      <c r="A9319" s="150" t="s">
        <v>23090</v>
      </c>
      <c r="B9319" s="150" t="s">
        <v>23091</v>
      </c>
      <c r="C9319" s="150" t="s">
        <v>24346</v>
      </c>
      <c r="D9319" s="150">
        <v>733300</v>
      </c>
      <c r="E9319" s="150">
        <v>34300</v>
      </c>
      <c r="F9319" s="150" t="s">
        <v>28160</v>
      </c>
    </row>
    <row r="9320" spans="1:6" x14ac:dyDescent="0.15">
      <c r="A9320" s="150" t="s">
        <v>23088</v>
      </c>
      <c r="B9320" s="150" t="s">
        <v>23089</v>
      </c>
      <c r="C9320" s="150" t="s">
        <v>24347</v>
      </c>
      <c r="D9320" s="150">
        <v>142000</v>
      </c>
      <c r="E9320" s="150">
        <v>6300</v>
      </c>
      <c r="F9320" s="150" t="s">
        <v>24576</v>
      </c>
    </row>
    <row r="9321" spans="1:6" x14ac:dyDescent="0.15">
      <c r="A9321" s="150" t="s">
        <v>23086</v>
      </c>
      <c r="B9321" s="150" t="s">
        <v>23087</v>
      </c>
      <c r="C9321" s="150" t="s">
        <v>24348</v>
      </c>
      <c r="D9321" s="150">
        <v>6520260</v>
      </c>
      <c r="E9321" s="150">
        <v>13672995</v>
      </c>
      <c r="F9321" s="150" t="s">
        <v>24575</v>
      </c>
    </row>
    <row r="9322" spans="1:6" x14ac:dyDescent="0.15">
      <c r="A9322" s="150" t="s">
        <v>23084</v>
      </c>
      <c r="B9322" s="150" t="s">
        <v>23085</v>
      </c>
      <c r="C9322" s="150" t="s">
        <v>24349</v>
      </c>
      <c r="D9322" s="150">
        <v>49100</v>
      </c>
      <c r="E9322" s="150">
        <v>63000</v>
      </c>
      <c r="F9322" s="150" t="s">
        <v>22135</v>
      </c>
    </row>
    <row r="9323" spans="1:6" x14ac:dyDescent="0.15">
      <c r="A9323" s="150" t="s">
        <v>23082</v>
      </c>
      <c r="B9323" s="150" t="s">
        <v>23083</v>
      </c>
      <c r="C9323" s="150" t="s">
        <v>24350</v>
      </c>
      <c r="D9323" s="150">
        <v>1349730</v>
      </c>
      <c r="E9323" s="150">
        <v>962050</v>
      </c>
      <c r="F9323" s="150" t="s">
        <v>22132</v>
      </c>
    </row>
    <row r="9324" spans="1:6" x14ac:dyDescent="0.15">
      <c r="A9324" s="150" t="s">
        <v>23013</v>
      </c>
      <c r="B9324" s="150" t="s">
        <v>23014</v>
      </c>
      <c r="C9324" s="150" t="s">
        <v>2196</v>
      </c>
      <c r="D9324" s="150">
        <v>3435700</v>
      </c>
      <c r="E9324" s="150">
        <v>2265700</v>
      </c>
      <c r="F9324" s="150" t="s">
        <v>21479</v>
      </c>
    </row>
    <row r="9325" spans="1:6" x14ac:dyDescent="0.15">
      <c r="A9325" s="150" t="s">
        <v>23011</v>
      </c>
      <c r="B9325" s="150" t="s">
        <v>23012</v>
      </c>
      <c r="C9325" s="150" t="s">
        <v>24351</v>
      </c>
      <c r="D9325" s="150">
        <v>3465065</v>
      </c>
      <c r="E9325" s="150">
        <v>6710000</v>
      </c>
      <c r="F9325" s="150" t="s">
        <v>27565</v>
      </c>
    </row>
    <row r="9326" spans="1:6" x14ac:dyDescent="0.15">
      <c r="A9326" s="150" t="s">
        <v>23009</v>
      </c>
      <c r="B9326" s="150" t="s">
        <v>23010</v>
      </c>
      <c r="C9326" s="150" t="s">
        <v>24352</v>
      </c>
      <c r="D9326" s="150">
        <v>7623000</v>
      </c>
      <c r="E9326" s="150">
        <v>6384000</v>
      </c>
      <c r="F9326" s="150" t="s">
        <v>24703</v>
      </c>
    </row>
    <row r="9327" spans="1:6" x14ac:dyDescent="0.15">
      <c r="A9327" s="150" t="s">
        <v>23007</v>
      </c>
      <c r="B9327" s="150" t="s">
        <v>23008</v>
      </c>
      <c r="C9327" s="150" t="s">
        <v>24353</v>
      </c>
      <c r="D9327" s="150">
        <v>6364000</v>
      </c>
      <c r="E9327" s="150">
        <v>5400000</v>
      </c>
      <c r="F9327" s="150" t="s">
        <v>35819</v>
      </c>
    </row>
    <row r="9328" spans="1:6" x14ac:dyDescent="0.15">
      <c r="A9328" s="150" t="s">
        <v>22991</v>
      </c>
      <c r="B9328" s="150" t="s">
        <v>22992</v>
      </c>
      <c r="C9328" s="150" t="s">
        <v>24355</v>
      </c>
      <c r="D9328" s="150">
        <v>1192000</v>
      </c>
      <c r="E9328" s="150">
        <v>1077000</v>
      </c>
      <c r="F9328" s="150" t="s">
        <v>14062</v>
      </c>
    </row>
    <row r="9329" spans="1:6" x14ac:dyDescent="0.15">
      <c r="A9329" s="150" t="s">
        <v>22989</v>
      </c>
      <c r="B9329" s="150" t="s">
        <v>22990</v>
      </c>
      <c r="C9329" s="150" t="s">
        <v>20489</v>
      </c>
      <c r="D9329" s="150">
        <v>2359000</v>
      </c>
      <c r="E9329" s="150">
        <v>210350</v>
      </c>
      <c r="F9329" s="150" t="s">
        <v>22067</v>
      </c>
    </row>
    <row r="9330" spans="1:6" x14ac:dyDescent="0.15">
      <c r="A9330" s="150" t="s">
        <v>22987</v>
      </c>
      <c r="B9330" s="150" t="s">
        <v>22988</v>
      </c>
      <c r="C9330" s="150" t="s">
        <v>24356</v>
      </c>
      <c r="D9330" s="150">
        <v>703635</v>
      </c>
      <c r="E9330" s="150">
        <v>340010</v>
      </c>
      <c r="F9330" s="150" t="s">
        <v>24582</v>
      </c>
    </row>
    <row r="9331" spans="1:6" x14ac:dyDescent="0.15">
      <c r="A9331" s="150" t="s">
        <v>24357</v>
      </c>
      <c r="B9331" s="150" t="s">
        <v>35820</v>
      </c>
      <c r="C9331" s="150" t="s">
        <v>35821</v>
      </c>
      <c r="D9331" s="150">
        <v>17100</v>
      </c>
      <c r="E9331" s="150">
        <v>14720</v>
      </c>
      <c r="F9331" s="150" t="s">
        <v>22088</v>
      </c>
    </row>
    <row r="9332" spans="1:6" x14ac:dyDescent="0.15">
      <c r="A9332" s="150" t="s">
        <v>22917</v>
      </c>
      <c r="B9332" s="150" t="s">
        <v>22918</v>
      </c>
      <c r="C9332" s="150" t="s">
        <v>16168</v>
      </c>
      <c r="D9332" s="150">
        <v>524480</v>
      </c>
      <c r="E9332" s="150">
        <v>195800</v>
      </c>
      <c r="F9332" s="150" t="s">
        <v>22103</v>
      </c>
    </row>
    <row r="9333" spans="1:6" x14ac:dyDescent="0.15">
      <c r="A9333" s="150" t="s">
        <v>22915</v>
      </c>
      <c r="B9333" s="150" t="s">
        <v>22916</v>
      </c>
      <c r="C9333" s="150" t="s">
        <v>15435</v>
      </c>
      <c r="D9333" s="150">
        <v>1226300</v>
      </c>
      <c r="E9333" s="150">
        <v>3562790</v>
      </c>
      <c r="F9333" s="150" t="s">
        <v>24459</v>
      </c>
    </row>
    <row r="9334" spans="1:6" x14ac:dyDescent="0.15">
      <c r="A9334" s="150" t="s">
        <v>22913</v>
      </c>
      <c r="B9334" s="150" t="s">
        <v>22914</v>
      </c>
      <c r="C9334" s="150" t="s">
        <v>24359</v>
      </c>
      <c r="D9334" s="150">
        <v>114820</v>
      </c>
      <c r="E9334" s="150">
        <v>97147</v>
      </c>
      <c r="F9334" s="150" t="s">
        <v>14062</v>
      </c>
    </row>
    <row r="9335" spans="1:6" x14ac:dyDescent="0.15">
      <c r="A9335" s="150" t="s">
        <v>22883</v>
      </c>
      <c r="B9335" s="150" t="s">
        <v>22884</v>
      </c>
      <c r="C9335" s="150" t="s">
        <v>24360</v>
      </c>
      <c r="D9335" s="150">
        <v>1972000</v>
      </c>
      <c r="E9335" s="150">
        <v>1430400</v>
      </c>
      <c r="F9335" s="150" t="s">
        <v>24487</v>
      </c>
    </row>
    <row r="9336" spans="1:6" x14ac:dyDescent="0.15">
      <c r="A9336" s="150" t="s">
        <v>22881</v>
      </c>
      <c r="B9336" s="150" t="s">
        <v>22882</v>
      </c>
      <c r="C9336" s="150" t="s">
        <v>24361</v>
      </c>
      <c r="D9336" s="150">
        <v>575000</v>
      </c>
      <c r="E9336" s="150">
        <v>420000</v>
      </c>
      <c r="F9336" s="150" t="s">
        <v>22107</v>
      </c>
    </row>
    <row r="9337" spans="1:6" x14ac:dyDescent="0.15">
      <c r="A9337" s="150" t="s">
        <v>22879</v>
      </c>
      <c r="B9337" s="150" t="s">
        <v>22880</v>
      </c>
      <c r="C9337" s="150" t="s">
        <v>24362</v>
      </c>
      <c r="D9337" s="150">
        <v>421000</v>
      </c>
      <c r="E9337" s="150">
        <v>433000</v>
      </c>
      <c r="F9337" s="150" t="s">
        <v>24529</v>
      </c>
    </row>
    <row r="9338" spans="1:6" x14ac:dyDescent="0.15">
      <c r="A9338" s="150" t="s">
        <v>22877</v>
      </c>
      <c r="B9338" s="150" t="s">
        <v>22878</v>
      </c>
      <c r="C9338" s="150" t="s">
        <v>2429</v>
      </c>
      <c r="D9338" s="150">
        <v>17000</v>
      </c>
      <c r="E9338" s="150">
        <v>14300</v>
      </c>
      <c r="F9338" s="150" t="s">
        <v>22136</v>
      </c>
    </row>
    <row r="9339" spans="1:6" x14ac:dyDescent="0.15">
      <c r="A9339" s="150" t="s">
        <v>22875</v>
      </c>
      <c r="B9339" s="150" t="s">
        <v>22876</v>
      </c>
      <c r="C9339" s="150" t="s">
        <v>20764</v>
      </c>
      <c r="D9339" s="150">
        <v>15234376</v>
      </c>
      <c r="E9339" s="150">
        <v>18612140</v>
      </c>
      <c r="F9339" s="150" t="s">
        <v>22104</v>
      </c>
    </row>
    <row r="9340" spans="1:6" x14ac:dyDescent="0.15">
      <c r="A9340" s="150" t="s">
        <v>22803</v>
      </c>
      <c r="B9340" s="150" t="s">
        <v>22804</v>
      </c>
      <c r="C9340" s="150" t="s">
        <v>24363</v>
      </c>
      <c r="D9340" s="150">
        <v>1151160</v>
      </c>
      <c r="E9340" s="150">
        <v>1150160</v>
      </c>
      <c r="F9340" s="150" t="s">
        <v>22107</v>
      </c>
    </row>
    <row r="9341" spans="1:6" x14ac:dyDescent="0.15">
      <c r="A9341" s="150" t="s">
        <v>22801</v>
      </c>
      <c r="B9341" s="150" t="s">
        <v>22802</v>
      </c>
      <c r="C9341" s="150" t="s">
        <v>24364</v>
      </c>
      <c r="D9341" s="150">
        <v>62440</v>
      </c>
      <c r="E9341" s="150">
        <v>91800</v>
      </c>
      <c r="F9341" s="150" t="s">
        <v>22140</v>
      </c>
    </row>
    <row r="9342" spans="1:6" x14ac:dyDescent="0.15">
      <c r="A9342" s="150" t="s">
        <v>22799</v>
      </c>
      <c r="B9342" s="150" t="s">
        <v>22800</v>
      </c>
      <c r="C9342" s="150" t="s">
        <v>20313</v>
      </c>
      <c r="D9342" s="150">
        <v>112312214</v>
      </c>
      <c r="E9342" s="150">
        <v>113879934</v>
      </c>
      <c r="F9342" s="150" t="s">
        <v>22103</v>
      </c>
    </row>
    <row r="9343" spans="1:6" x14ac:dyDescent="0.15">
      <c r="A9343" s="150" t="s">
        <v>22797</v>
      </c>
      <c r="B9343" s="150" t="s">
        <v>22798</v>
      </c>
      <c r="C9343" s="150" t="s">
        <v>24365</v>
      </c>
      <c r="D9343" s="150">
        <v>1488184.4</v>
      </c>
      <c r="E9343" s="150">
        <v>1563734.4</v>
      </c>
      <c r="F9343" s="150" t="s">
        <v>24465</v>
      </c>
    </row>
    <row r="9344" spans="1:6" x14ac:dyDescent="0.15">
      <c r="A9344" s="150" t="s">
        <v>22795</v>
      </c>
      <c r="B9344" s="150" t="s">
        <v>22796</v>
      </c>
      <c r="C9344" s="150" t="s">
        <v>24366</v>
      </c>
      <c r="D9344" s="150">
        <v>373405.73</v>
      </c>
      <c r="E9344" s="150">
        <v>338967.6</v>
      </c>
      <c r="F9344" s="150" t="s">
        <v>35818</v>
      </c>
    </row>
    <row r="9345" spans="1:6" x14ac:dyDescent="0.15">
      <c r="A9345" s="150" t="s">
        <v>22793</v>
      </c>
      <c r="B9345" s="150" t="s">
        <v>22794</v>
      </c>
      <c r="C9345" s="150" t="s">
        <v>24367</v>
      </c>
      <c r="D9345" s="150">
        <v>228190</v>
      </c>
      <c r="E9345" s="150">
        <v>100330</v>
      </c>
      <c r="F9345" s="150" t="s">
        <v>22049</v>
      </c>
    </row>
    <row r="9346" spans="1:6" x14ac:dyDescent="0.15">
      <c r="A9346" s="150" t="s">
        <v>22791</v>
      </c>
      <c r="B9346" s="150" t="s">
        <v>22792</v>
      </c>
      <c r="C9346" s="150" t="s">
        <v>24368</v>
      </c>
      <c r="D9346" s="150">
        <v>168000</v>
      </c>
      <c r="E9346" s="150">
        <v>122000</v>
      </c>
      <c r="F9346" s="150" t="s">
        <v>22103</v>
      </c>
    </row>
    <row r="9347" spans="1:6" x14ac:dyDescent="0.15">
      <c r="A9347" s="150" t="s">
        <v>22740</v>
      </c>
      <c r="B9347" s="150" t="s">
        <v>22741</v>
      </c>
      <c r="C9347" s="150" t="s">
        <v>13246</v>
      </c>
      <c r="D9347" s="150">
        <v>808980</v>
      </c>
      <c r="E9347" s="150">
        <v>1196700</v>
      </c>
      <c r="F9347" s="150" t="s">
        <v>18774</v>
      </c>
    </row>
    <row r="9348" spans="1:6" x14ac:dyDescent="0.15">
      <c r="A9348" s="150" t="s">
        <v>22738</v>
      </c>
      <c r="B9348" s="150" t="s">
        <v>22739</v>
      </c>
      <c r="C9348" s="150" t="s">
        <v>20701</v>
      </c>
      <c r="D9348" s="150">
        <v>24121138</v>
      </c>
      <c r="E9348" s="150">
        <v>22511000</v>
      </c>
      <c r="F9348" s="150" t="s">
        <v>26491</v>
      </c>
    </row>
    <row r="9349" spans="1:6" x14ac:dyDescent="0.15">
      <c r="A9349" s="150" t="s">
        <v>22736</v>
      </c>
      <c r="B9349" s="150" t="s">
        <v>22737</v>
      </c>
      <c r="C9349" s="150" t="s">
        <v>24369</v>
      </c>
      <c r="D9349" s="150">
        <v>2448750</v>
      </c>
      <c r="E9349" s="150">
        <v>2340000</v>
      </c>
      <c r="F9349" s="150" t="s">
        <v>22107</v>
      </c>
    </row>
    <row r="9350" spans="1:6" x14ac:dyDescent="0.15">
      <c r="A9350" s="150" t="s">
        <v>22734</v>
      </c>
      <c r="B9350" s="150" t="s">
        <v>22735</v>
      </c>
      <c r="C9350" s="150" t="s">
        <v>24370</v>
      </c>
      <c r="D9350" s="150">
        <v>2219800</v>
      </c>
      <c r="E9350" s="150">
        <v>3376830</v>
      </c>
      <c r="F9350" s="150" t="s">
        <v>24470</v>
      </c>
    </row>
    <row r="9351" spans="1:6" x14ac:dyDescent="0.15">
      <c r="A9351" s="150" t="s">
        <v>22732</v>
      </c>
      <c r="B9351" s="150" t="s">
        <v>22733</v>
      </c>
      <c r="C9351" s="150" t="s">
        <v>24371</v>
      </c>
      <c r="D9351" s="150">
        <v>72913100</v>
      </c>
      <c r="E9351" s="150">
        <v>108260950</v>
      </c>
      <c r="F9351" s="150" t="s">
        <v>35822</v>
      </c>
    </row>
    <row r="9352" spans="1:6" x14ac:dyDescent="0.15">
      <c r="A9352" s="150" t="s">
        <v>22730</v>
      </c>
      <c r="B9352" s="150" t="s">
        <v>22731</v>
      </c>
      <c r="C9352" s="150" t="s">
        <v>12127</v>
      </c>
      <c r="D9352" s="150">
        <v>765029</v>
      </c>
      <c r="E9352" s="150">
        <v>587329</v>
      </c>
      <c r="F9352" s="150" t="s">
        <v>22067</v>
      </c>
    </row>
    <row r="9353" spans="1:6" x14ac:dyDescent="0.15">
      <c r="A9353" s="150" t="s">
        <v>22728</v>
      </c>
      <c r="B9353" s="150" t="s">
        <v>22729</v>
      </c>
      <c r="C9353" s="150" t="s">
        <v>24372</v>
      </c>
      <c r="D9353" s="150">
        <v>200000000</v>
      </c>
      <c r="E9353" s="150">
        <v>500000000</v>
      </c>
      <c r="F9353" s="150" t="s">
        <v>22137</v>
      </c>
    </row>
    <row r="9354" spans="1:6" x14ac:dyDescent="0.15">
      <c r="A9354" s="150" t="s">
        <v>22688</v>
      </c>
      <c r="B9354" s="150" t="s">
        <v>22689</v>
      </c>
      <c r="C9354" s="150" t="s">
        <v>24373</v>
      </c>
      <c r="D9354" s="150">
        <v>542535</v>
      </c>
      <c r="E9354" s="150">
        <v>257000</v>
      </c>
      <c r="F9354" s="150" t="s">
        <v>24487</v>
      </c>
    </row>
    <row r="9355" spans="1:6" x14ac:dyDescent="0.15">
      <c r="A9355" s="150" t="s">
        <v>22686</v>
      </c>
      <c r="B9355" s="150" t="s">
        <v>22687</v>
      </c>
      <c r="C9355" s="150" t="s">
        <v>18621</v>
      </c>
      <c r="D9355" s="150">
        <v>116054</v>
      </c>
      <c r="E9355" s="150">
        <v>75554</v>
      </c>
      <c r="F9355" s="150" t="s">
        <v>22103</v>
      </c>
    </row>
    <row r="9356" spans="1:6" x14ac:dyDescent="0.15">
      <c r="A9356" s="150" t="s">
        <v>22684</v>
      </c>
      <c r="B9356" s="150" t="s">
        <v>22685</v>
      </c>
      <c r="C9356" s="150" t="s">
        <v>16240</v>
      </c>
      <c r="D9356" s="150">
        <v>1847889</v>
      </c>
      <c r="E9356" s="150">
        <v>306507</v>
      </c>
      <c r="F9356" s="150" t="s">
        <v>22067</v>
      </c>
    </row>
    <row r="9357" spans="1:6" x14ac:dyDescent="0.15">
      <c r="A9357" s="150" t="s">
        <v>22682</v>
      </c>
      <c r="B9357" s="150" t="s">
        <v>22683</v>
      </c>
      <c r="C9357" s="150" t="s">
        <v>24374</v>
      </c>
      <c r="D9357" s="150">
        <v>6012500</v>
      </c>
      <c r="E9357" s="150">
        <v>5635000</v>
      </c>
      <c r="F9357" s="150" t="s">
        <v>22107</v>
      </c>
    </row>
    <row r="9358" spans="1:6" x14ac:dyDescent="0.15">
      <c r="A9358" s="150" t="s">
        <v>22680</v>
      </c>
      <c r="B9358" s="150" t="s">
        <v>22681</v>
      </c>
      <c r="C9358" s="150" t="s">
        <v>24375</v>
      </c>
      <c r="D9358" s="150">
        <v>135900</v>
      </c>
      <c r="E9358" s="150">
        <v>155900</v>
      </c>
      <c r="F9358" s="150" t="s">
        <v>22154</v>
      </c>
    </row>
    <row r="9359" spans="1:6" x14ac:dyDescent="0.15">
      <c r="A9359" s="150" t="s">
        <v>22678</v>
      </c>
      <c r="B9359" s="150" t="s">
        <v>22679</v>
      </c>
      <c r="C9359" s="150" t="s">
        <v>24376</v>
      </c>
      <c r="D9359" s="150">
        <v>12008806.4</v>
      </c>
      <c r="E9359" s="150">
        <v>697500</v>
      </c>
      <c r="F9359" s="150" t="s">
        <v>27988</v>
      </c>
    </row>
    <row r="9360" spans="1:6" x14ac:dyDescent="0.15">
      <c r="A9360" s="150" t="s">
        <v>22656</v>
      </c>
      <c r="B9360" s="150" t="s">
        <v>22657</v>
      </c>
      <c r="C9360" s="150" t="s">
        <v>24377</v>
      </c>
      <c r="D9360" s="150">
        <v>951000</v>
      </c>
      <c r="E9360" s="150">
        <v>951000</v>
      </c>
      <c r="F9360" s="150" t="s">
        <v>22074</v>
      </c>
    </row>
    <row r="9361" spans="1:6" x14ac:dyDescent="0.15">
      <c r="A9361" s="150" t="s">
        <v>22632</v>
      </c>
      <c r="B9361" s="150" t="s">
        <v>22633</v>
      </c>
      <c r="C9361" s="150" t="s">
        <v>24378</v>
      </c>
      <c r="D9361" s="150">
        <v>14950000</v>
      </c>
      <c r="E9361" s="150">
        <v>19240000</v>
      </c>
      <c r="F9361" s="150" t="s">
        <v>24566</v>
      </c>
    </row>
    <row r="9362" spans="1:6" x14ac:dyDescent="0.15">
      <c r="A9362" s="150" t="s">
        <v>22630</v>
      </c>
      <c r="B9362" s="150" t="s">
        <v>22631</v>
      </c>
      <c r="C9362" s="150" t="s">
        <v>24379</v>
      </c>
      <c r="D9362" s="150">
        <v>616125</v>
      </c>
      <c r="E9362" s="150">
        <v>1521500</v>
      </c>
      <c r="F9362" s="150" t="s">
        <v>22103</v>
      </c>
    </row>
    <row r="9363" spans="1:6" x14ac:dyDescent="0.15">
      <c r="A9363" s="150" t="s">
        <v>22628</v>
      </c>
      <c r="B9363" s="150" t="s">
        <v>22629</v>
      </c>
      <c r="C9363" s="150" t="s">
        <v>24380</v>
      </c>
      <c r="D9363" s="150">
        <v>1189750</v>
      </c>
      <c r="E9363" s="150">
        <v>624858</v>
      </c>
      <c r="F9363" s="150" t="s">
        <v>22161</v>
      </c>
    </row>
    <row r="9364" spans="1:6" x14ac:dyDescent="0.15">
      <c r="A9364" s="150" t="s">
        <v>22626</v>
      </c>
      <c r="B9364" s="150" t="s">
        <v>22627</v>
      </c>
      <c r="C9364" s="150" t="s">
        <v>20597</v>
      </c>
      <c r="D9364" s="150">
        <v>214030</v>
      </c>
      <c r="E9364" s="150">
        <v>147238</v>
      </c>
      <c r="F9364" s="150" t="s">
        <v>22078</v>
      </c>
    </row>
    <row r="9365" spans="1:6" x14ac:dyDescent="0.15">
      <c r="A9365" s="150" t="s">
        <v>22624</v>
      </c>
      <c r="B9365" s="150" t="s">
        <v>22625</v>
      </c>
      <c r="C9365" s="150" t="s">
        <v>2285</v>
      </c>
      <c r="D9365" s="150">
        <v>17162300</v>
      </c>
      <c r="E9365" s="150">
        <v>23741464</v>
      </c>
      <c r="F9365" s="150" t="s">
        <v>22104</v>
      </c>
    </row>
    <row r="9366" spans="1:6" x14ac:dyDescent="0.15">
      <c r="A9366" s="150" t="s">
        <v>22588</v>
      </c>
      <c r="B9366" s="150" t="s">
        <v>22589</v>
      </c>
      <c r="C9366" s="150" t="s">
        <v>24381</v>
      </c>
      <c r="D9366" s="150">
        <v>666410</v>
      </c>
      <c r="E9366" s="150">
        <v>388410</v>
      </c>
      <c r="F9366" s="150" t="s">
        <v>30897</v>
      </c>
    </row>
    <row r="9367" spans="1:6" x14ac:dyDescent="0.15">
      <c r="A9367" s="150" t="s">
        <v>22586</v>
      </c>
      <c r="B9367" s="150" t="s">
        <v>22587</v>
      </c>
      <c r="C9367" s="150" t="s">
        <v>2898</v>
      </c>
      <c r="D9367" s="150">
        <v>2605348</v>
      </c>
      <c r="E9367" s="150">
        <v>493158</v>
      </c>
      <c r="F9367" s="150" t="s">
        <v>18774</v>
      </c>
    </row>
    <row r="9368" spans="1:6" x14ac:dyDescent="0.15">
      <c r="A9368" s="150" t="s">
        <v>22584</v>
      </c>
      <c r="B9368" s="150" t="s">
        <v>22585</v>
      </c>
      <c r="C9368" s="150" t="s">
        <v>24382</v>
      </c>
      <c r="D9368" s="150">
        <v>23358</v>
      </c>
      <c r="E9368" s="150">
        <v>23358</v>
      </c>
      <c r="F9368" s="150" t="s">
        <v>24459</v>
      </c>
    </row>
    <row r="9369" spans="1:6" x14ac:dyDescent="0.15">
      <c r="A9369" s="150" t="s">
        <v>22582</v>
      </c>
      <c r="B9369" s="150" t="s">
        <v>22583</v>
      </c>
      <c r="C9369" s="150" t="s">
        <v>24383</v>
      </c>
      <c r="D9369" s="150">
        <v>6804000</v>
      </c>
      <c r="E9369" s="150">
        <v>6138000</v>
      </c>
      <c r="F9369" s="150" t="s">
        <v>22079</v>
      </c>
    </row>
    <row r="9370" spans="1:6" x14ac:dyDescent="0.15">
      <c r="A9370" s="150" t="s">
        <v>22580</v>
      </c>
      <c r="B9370" s="150" t="s">
        <v>22581</v>
      </c>
      <c r="C9370" s="150" t="s">
        <v>388</v>
      </c>
      <c r="D9370" s="150">
        <v>4280000</v>
      </c>
      <c r="E9370" s="150">
        <v>4680000</v>
      </c>
      <c r="F9370" s="150" t="s">
        <v>22093</v>
      </c>
    </row>
    <row r="9371" spans="1:6" x14ac:dyDescent="0.15">
      <c r="A9371" s="150" t="s">
        <v>22578</v>
      </c>
      <c r="B9371" s="150" t="s">
        <v>22579</v>
      </c>
      <c r="C9371" s="150" t="s">
        <v>17624</v>
      </c>
      <c r="D9371" s="150">
        <v>2389200</v>
      </c>
      <c r="E9371" s="150">
        <v>2453900</v>
      </c>
      <c r="F9371" s="150" t="s">
        <v>18774</v>
      </c>
    </row>
    <row r="9372" spans="1:6" x14ac:dyDescent="0.15">
      <c r="A9372" s="150" t="s">
        <v>22576</v>
      </c>
      <c r="B9372" s="150" t="s">
        <v>22577</v>
      </c>
      <c r="C9372" s="150" t="s">
        <v>24384</v>
      </c>
      <c r="D9372" s="150">
        <v>8153940</v>
      </c>
      <c r="E9372" s="150">
        <v>46004010</v>
      </c>
      <c r="F9372" s="150" t="s">
        <v>28627</v>
      </c>
    </row>
    <row r="9373" spans="1:6" x14ac:dyDescent="0.15">
      <c r="A9373" s="150" t="s">
        <v>35823</v>
      </c>
      <c r="B9373" s="150" t="s">
        <v>35824</v>
      </c>
      <c r="C9373" s="150" t="s">
        <v>20857</v>
      </c>
      <c r="D9373" s="150">
        <v>588000</v>
      </c>
      <c r="E9373" s="150">
        <v>376000</v>
      </c>
      <c r="F9373" s="150" t="s">
        <v>35825</v>
      </c>
    </row>
    <row r="9374" spans="1:6" x14ac:dyDescent="0.15">
      <c r="A9374" s="150" t="s">
        <v>35826</v>
      </c>
      <c r="B9374" s="150" t="s">
        <v>35827</v>
      </c>
      <c r="C9374" s="150" t="s">
        <v>24326</v>
      </c>
      <c r="D9374" s="150">
        <v>2559500</v>
      </c>
      <c r="E9374" s="150">
        <v>2340000</v>
      </c>
      <c r="F9374" s="150" t="s">
        <v>35828</v>
      </c>
    </row>
    <row r="9375" spans="1:6" x14ac:dyDescent="0.15">
      <c r="A9375" s="150" t="s">
        <v>35829</v>
      </c>
      <c r="B9375" s="150" t="s">
        <v>35830</v>
      </c>
      <c r="C9375" s="150" t="s">
        <v>35831</v>
      </c>
      <c r="D9375" s="150">
        <v>410000</v>
      </c>
      <c r="E9375" s="150">
        <v>630000</v>
      </c>
      <c r="F9375" s="150" t="s">
        <v>22079</v>
      </c>
    </row>
    <row r="9376" spans="1:6" x14ac:dyDescent="0.15">
      <c r="A9376" s="150" t="s">
        <v>35832</v>
      </c>
      <c r="B9376" s="150" t="s">
        <v>35833</v>
      </c>
      <c r="C9376" s="150" t="s">
        <v>35834</v>
      </c>
      <c r="D9376" s="150">
        <v>261750</v>
      </c>
      <c r="E9376" s="150">
        <v>383000</v>
      </c>
      <c r="F9376" s="150" t="s">
        <v>22079</v>
      </c>
    </row>
    <row r="9377" spans="1:6" x14ac:dyDescent="0.15">
      <c r="A9377" s="150" t="s">
        <v>35835</v>
      </c>
      <c r="B9377" s="150" t="s">
        <v>35836</v>
      </c>
      <c r="C9377" s="150" t="s">
        <v>35837</v>
      </c>
      <c r="D9377" s="150">
        <v>24833563.199999999</v>
      </c>
      <c r="E9377" s="150">
        <v>18241851.199999999</v>
      </c>
      <c r="F9377" s="150" t="s">
        <v>22053</v>
      </c>
    </row>
    <row r="9378" spans="1:6" x14ac:dyDescent="0.15">
      <c r="A9378" s="150" t="s">
        <v>35838</v>
      </c>
      <c r="B9378" s="150" t="s">
        <v>35839</v>
      </c>
      <c r="C9378" s="150" t="s">
        <v>35840</v>
      </c>
      <c r="D9378" s="150">
        <v>106264</v>
      </c>
      <c r="E9378" s="150">
        <v>80374</v>
      </c>
      <c r="F9378" s="150" t="s">
        <v>22060</v>
      </c>
    </row>
    <row r="9379" spans="1:6" x14ac:dyDescent="0.15">
      <c r="A9379" s="150" t="s">
        <v>35841</v>
      </c>
      <c r="B9379" s="150" t="s">
        <v>35842</v>
      </c>
      <c r="C9379" s="150" t="s">
        <v>15898</v>
      </c>
      <c r="D9379" s="150">
        <v>2826000</v>
      </c>
      <c r="E9379" s="150">
        <v>1668000</v>
      </c>
      <c r="F9379" s="150" t="s">
        <v>22079</v>
      </c>
    </row>
    <row r="9380" spans="1:6" x14ac:dyDescent="0.15">
      <c r="A9380" s="150" t="s">
        <v>35843</v>
      </c>
      <c r="B9380" s="150" t="s">
        <v>35844</v>
      </c>
      <c r="C9380" s="150" t="s">
        <v>35845</v>
      </c>
      <c r="D9380" s="150">
        <v>10191</v>
      </c>
      <c r="E9380" s="150">
        <v>40330</v>
      </c>
      <c r="F9380" s="150" t="s">
        <v>35846</v>
      </c>
    </row>
    <row r="9381" spans="1:6" x14ac:dyDescent="0.15">
      <c r="A9381" s="150" t="s">
        <v>35847</v>
      </c>
      <c r="B9381" s="150" t="s">
        <v>35848</v>
      </c>
      <c r="C9381" s="150" t="s">
        <v>35849</v>
      </c>
      <c r="D9381" s="150">
        <v>1168560</v>
      </c>
      <c r="E9381" s="150">
        <v>1208160</v>
      </c>
      <c r="F9381" s="150" t="s">
        <v>24641</v>
      </c>
    </row>
    <row r="9382" spans="1:6" x14ac:dyDescent="0.15">
      <c r="A9382" s="150" t="s">
        <v>35850</v>
      </c>
      <c r="B9382" s="150" t="s">
        <v>35851</v>
      </c>
      <c r="C9382" s="150" t="s">
        <v>35852</v>
      </c>
      <c r="D9382" s="150">
        <v>415500</v>
      </c>
      <c r="E9382" s="150">
        <v>292500</v>
      </c>
      <c r="F9382" s="150" t="s">
        <v>24487</v>
      </c>
    </row>
    <row r="9383" spans="1:6" x14ac:dyDescent="0.15">
      <c r="A9383" s="150" t="s">
        <v>35853</v>
      </c>
      <c r="B9383" s="150" t="s">
        <v>35854</v>
      </c>
      <c r="C9383" s="150" t="s">
        <v>35855</v>
      </c>
      <c r="D9383" s="150">
        <v>368080</v>
      </c>
      <c r="E9383" s="150">
        <v>482260</v>
      </c>
      <c r="F9383" s="150" t="s">
        <v>24530</v>
      </c>
    </row>
    <row r="9384" spans="1:6" x14ac:dyDescent="0.15">
      <c r="A9384" s="150" t="s">
        <v>35856</v>
      </c>
      <c r="B9384" s="150" t="s">
        <v>35857</v>
      </c>
      <c r="C9384" s="150" t="s">
        <v>35858</v>
      </c>
      <c r="D9384" s="150">
        <v>989800</v>
      </c>
      <c r="E9384" s="150">
        <v>989800</v>
      </c>
      <c r="F9384" s="150" t="s">
        <v>22067</v>
      </c>
    </row>
    <row r="9385" spans="1:6" x14ac:dyDescent="0.15">
      <c r="A9385" s="150" t="s">
        <v>35859</v>
      </c>
      <c r="B9385" s="150" t="s">
        <v>35860</v>
      </c>
      <c r="C9385" s="150" t="s">
        <v>35861</v>
      </c>
      <c r="D9385" s="150">
        <v>272000</v>
      </c>
      <c r="E9385" s="150">
        <v>196080</v>
      </c>
      <c r="F9385" s="150" t="s">
        <v>22135</v>
      </c>
    </row>
    <row r="9386" spans="1:6" x14ac:dyDescent="0.15">
      <c r="A9386" s="150" t="s">
        <v>35862</v>
      </c>
      <c r="B9386" s="150" t="s">
        <v>35863</v>
      </c>
      <c r="C9386" s="150" t="s">
        <v>35864</v>
      </c>
      <c r="D9386" s="150">
        <v>8674500</v>
      </c>
      <c r="E9386" s="150">
        <v>3886100</v>
      </c>
      <c r="F9386" s="150" t="s">
        <v>22053</v>
      </c>
    </row>
    <row r="9387" spans="1:6" x14ac:dyDescent="0.15">
      <c r="A9387" s="150" t="s">
        <v>35865</v>
      </c>
      <c r="B9387" s="150" t="s">
        <v>35866</v>
      </c>
      <c r="C9387" s="150" t="s">
        <v>35867</v>
      </c>
      <c r="D9387" s="150">
        <v>98400</v>
      </c>
      <c r="E9387" s="150">
        <v>125400</v>
      </c>
      <c r="F9387" s="150" t="s">
        <v>24636</v>
      </c>
    </row>
    <row r="9388" spans="1:6" x14ac:dyDescent="0.15">
      <c r="A9388" s="150" t="s">
        <v>35868</v>
      </c>
      <c r="B9388" s="150" t="s">
        <v>35869</v>
      </c>
      <c r="C9388" s="150" t="s">
        <v>35870</v>
      </c>
      <c r="D9388" s="150">
        <v>211000</v>
      </c>
      <c r="E9388" s="150">
        <v>165000</v>
      </c>
      <c r="F9388" s="150" t="s">
        <v>22104</v>
      </c>
    </row>
    <row r="9389" spans="1:6" x14ac:dyDescent="0.15">
      <c r="A9389" s="150" t="s">
        <v>35871</v>
      </c>
      <c r="B9389" s="150" t="s">
        <v>35872</v>
      </c>
      <c r="C9389" s="150" t="s">
        <v>24370</v>
      </c>
      <c r="D9389" s="150">
        <v>1483900</v>
      </c>
      <c r="E9389" s="150">
        <v>1998870</v>
      </c>
      <c r="F9389" s="150" t="s">
        <v>24581</v>
      </c>
    </row>
    <row r="9390" spans="1:6" x14ac:dyDescent="0.15">
      <c r="A9390" s="150" t="s">
        <v>35873</v>
      </c>
      <c r="B9390" s="150" t="s">
        <v>35874</v>
      </c>
      <c r="C9390" s="150" t="s">
        <v>35875</v>
      </c>
      <c r="D9390" s="150">
        <v>11100000</v>
      </c>
      <c r="E9390" s="150">
        <v>4744000</v>
      </c>
      <c r="F9390" s="150" t="s">
        <v>18774</v>
      </c>
    </row>
    <row r="9391" spans="1:6" x14ac:dyDescent="0.15">
      <c r="A9391" s="150" t="s">
        <v>35876</v>
      </c>
      <c r="B9391" s="150" t="s">
        <v>35877</v>
      </c>
      <c r="C9391" s="150" t="s">
        <v>35878</v>
      </c>
      <c r="D9391" s="150">
        <v>576700</v>
      </c>
      <c r="E9391" s="150">
        <v>356700</v>
      </c>
      <c r="F9391" s="150" t="s">
        <v>30891</v>
      </c>
    </row>
    <row r="9392" spans="1:6" x14ac:dyDescent="0.15">
      <c r="A9392" s="150" t="s">
        <v>35879</v>
      </c>
      <c r="B9392" s="150" t="s">
        <v>35880</v>
      </c>
      <c r="C9392" s="150" t="s">
        <v>35881</v>
      </c>
      <c r="D9392" s="150">
        <v>213080</v>
      </c>
      <c r="E9392" s="150">
        <v>155080</v>
      </c>
      <c r="F9392" s="150" t="s">
        <v>22135</v>
      </c>
    </row>
    <row r="9393" spans="1:6" x14ac:dyDescent="0.15">
      <c r="A9393" s="150" t="s">
        <v>35882</v>
      </c>
      <c r="B9393" s="150" t="s">
        <v>35883</v>
      </c>
      <c r="C9393" s="150" t="s">
        <v>35884</v>
      </c>
      <c r="D9393" s="150">
        <v>434580</v>
      </c>
      <c r="E9393" s="150">
        <v>1497730</v>
      </c>
      <c r="F9393" s="150" t="s">
        <v>24650</v>
      </c>
    </row>
    <row r="9394" spans="1:6" x14ac:dyDescent="0.15">
      <c r="A9394" s="150" t="s">
        <v>35885</v>
      </c>
      <c r="B9394" s="150" t="s">
        <v>35886</v>
      </c>
      <c r="C9394" s="150" t="s">
        <v>14392</v>
      </c>
      <c r="D9394" s="150">
        <v>1415015</v>
      </c>
      <c r="E9394" s="150">
        <v>858900</v>
      </c>
      <c r="F9394" s="150" t="s">
        <v>35887</v>
      </c>
    </row>
    <row r="9395" spans="1:6" x14ac:dyDescent="0.15">
      <c r="A9395" s="150" t="s">
        <v>35888</v>
      </c>
      <c r="B9395" s="150" t="s">
        <v>35889</v>
      </c>
      <c r="C9395" s="150" t="s">
        <v>35890</v>
      </c>
      <c r="D9395" s="150">
        <v>3834000</v>
      </c>
      <c r="E9395" s="150">
        <v>7187100</v>
      </c>
      <c r="F9395" s="150" t="s">
        <v>22052</v>
      </c>
    </row>
    <row r="9396" spans="1:6" x14ac:dyDescent="0.15">
      <c r="A9396" s="150" t="s">
        <v>35891</v>
      </c>
      <c r="B9396" s="150" t="s">
        <v>35892</v>
      </c>
      <c r="C9396" s="150" t="s">
        <v>35893</v>
      </c>
      <c r="D9396" s="150">
        <v>14816590</v>
      </c>
      <c r="E9396" s="150">
        <v>16217000</v>
      </c>
      <c r="F9396" s="150" t="s">
        <v>22053</v>
      </c>
    </row>
    <row r="9397" spans="1:6" x14ac:dyDescent="0.15">
      <c r="A9397" s="150" t="s">
        <v>35894</v>
      </c>
      <c r="B9397" s="150" t="s">
        <v>35895</v>
      </c>
      <c r="C9397" s="150" t="s">
        <v>35896</v>
      </c>
      <c r="D9397" s="150">
        <v>1149500</v>
      </c>
      <c r="E9397" s="150">
        <v>532000</v>
      </c>
      <c r="F9397" s="150" t="s">
        <v>33424</v>
      </c>
    </row>
    <row r="9398" spans="1:6" x14ac:dyDescent="0.15">
      <c r="A9398" s="150" t="s">
        <v>35897</v>
      </c>
      <c r="B9398" s="150" t="s">
        <v>35898</v>
      </c>
      <c r="C9398" s="150" t="s">
        <v>20701</v>
      </c>
      <c r="D9398" s="150">
        <v>25012107</v>
      </c>
      <c r="E9398" s="150">
        <v>22500300</v>
      </c>
      <c r="F9398" s="150" t="s">
        <v>35899</v>
      </c>
    </row>
    <row r="9399" spans="1:6" x14ac:dyDescent="0.15">
      <c r="A9399" s="150" t="s">
        <v>35900</v>
      </c>
      <c r="B9399" s="150" t="s">
        <v>35901</v>
      </c>
      <c r="C9399" s="150" t="s">
        <v>35902</v>
      </c>
      <c r="D9399" s="150">
        <v>70761523</v>
      </c>
      <c r="E9399" s="150">
        <v>74853616</v>
      </c>
      <c r="F9399" s="150" t="s">
        <v>35903</v>
      </c>
    </row>
    <row r="9400" spans="1:6" x14ac:dyDescent="0.15">
      <c r="A9400" s="150" t="s">
        <v>35904</v>
      </c>
      <c r="B9400" s="150" t="s">
        <v>35905</v>
      </c>
      <c r="C9400" s="150" t="s">
        <v>35906</v>
      </c>
      <c r="D9400" s="150">
        <v>344250</v>
      </c>
      <c r="E9400" s="150">
        <v>206250</v>
      </c>
      <c r="F9400" s="150" t="s">
        <v>18774</v>
      </c>
    </row>
    <row r="9401" spans="1:6" x14ac:dyDescent="0.15">
      <c r="A9401" s="150" t="s">
        <v>35907</v>
      </c>
      <c r="B9401" s="150" t="s">
        <v>35908</v>
      </c>
      <c r="C9401" s="150" t="s">
        <v>35909</v>
      </c>
      <c r="D9401" s="150">
        <v>372080</v>
      </c>
      <c r="E9401" s="150">
        <v>271000</v>
      </c>
      <c r="F9401" s="150" t="s">
        <v>22060</v>
      </c>
    </row>
    <row r="9402" spans="1:6" x14ac:dyDescent="0.15">
      <c r="A9402" s="150" t="s">
        <v>35910</v>
      </c>
      <c r="B9402" s="150" t="s">
        <v>35911</v>
      </c>
      <c r="C9402" s="150" t="s">
        <v>2265</v>
      </c>
      <c r="D9402" s="150">
        <v>28750</v>
      </c>
      <c r="E9402" s="150">
        <v>13750</v>
      </c>
      <c r="F9402" s="150" t="s">
        <v>22136</v>
      </c>
    </row>
    <row r="9403" spans="1:6" x14ac:dyDescent="0.15">
      <c r="A9403" s="150" t="s">
        <v>35912</v>
      </c>
      <c r="B9403" s="150" t="s">
        <v>35913</v>
      </c>
      <c r="C9403" s="150" t="s">
        <v>35914</v>
      </c>
      <c r="D9403" s="150">
        <v>3523900</v>
      </c>
      <c r="E9403" s="150">
        <v>3535900</v>
      </c>
      <c r="F9403" s="150" t="s">
        <v>22067</v>
      </c>
    </row>
    <row r="9404" spans="1:6" x14ac:dyDescent="0.15">
      <c r="A9404" s="150" t="s">
        <v>35915</v>
      </c>
      <c r="B9404" s="150" t="s">
        <v>35916</v>
      </c>
      <c r="C9404" s="150" t="s">
        <v>35917</v>
      </c>
      <c r="D9404" s="150">
        <v>20101210</v>
      </c>
      <c r="E9404" s="150">
        <v>21007000</v>
      </c>
      <c r="F9404" s="150" t="s">
        <v>22053</v>
      </c>
    </row>
    <row r="9405" spans="1:6" x14ac:dyDescent="0.15">
      <c r="A9405" s="150" t="s">
        <v>35918</v>
      </c>
      <c r="B9405" s="150" t="s">
        <v>35919</v>
      </c>
      <c r="C9405" s="150" t="s">
        <v>35920</v>
      </c>
      <c r="D9405" s="150">
        <v>8698000</v>
      </c>
      <c r="E9405" s="150">
        <v>6282000</v>
      </c>
      <c r="F9405" s="150" t="s">
        <v>22079</v>
      </c>
    </row>
    <row r="9406" spans="1:6" x14ac:dyDescent="0.15">
      <c r="A9406" s="150" t="s">
        <v>35921</v>
      </c>
      <c r="B9406" s="150" t="s">
        <v>35922</v>
      </c>
      <c r="C9406" s="150" t="s">
        <v>20533</v>
      </c>
      <c r="D9406" s="150">
        <v>1096958</v>
      </c>
      <c r="E9406" s="150">
        <v>1449110</v>
      </c>
      <c r="F9406" s="150" t="s">
        <v>22141</v>
      </c>
    </row>
    <row r="9407" spans="1:6" x14ac:dyDescent="0.15">
      <c r="A9407" s="150" t="s">
        <v>35923</v>
      </c>
      <c r="B9407" s="150" t="s">
        <v>35924</v>
      </c>
      <c r="C9407" s="150" t="s">
        <v>35925</v>
      </c>
      <c r="D9407" s="150">
        <v>4126810</v>
      </c>
      <c r="E9407" s="150">
        <v>315750</v>
      </c>
      <c r="F9407" s="150" t="s">
        <v>22078</v>
      </c>
    </row>
    <row r="9408" spans="1:6" x14ac:dyDescent="0.15">
      <c r="A9408" s="150" t="s">
        <v>35926</v>
      </c>
      <c r="B9408" s="150" t="s">
        <v>35927</v>
      </c>
      <c r="C9408" s="150" t="s">
        <v>35928</v>
      </c>
      <c r="D9408" s="150">
        <v>63714</v>
      </c>
      <c r="E9408" s="150">
        <v>61764</v>
      </c>
      <c r="F9408" s="150" t="s">
        <v>14062</v>
      </c>
    </row>
    <row r="9409" spans="1:6" x14ac:dyDescent="0.15">
      <c r="A9409" s="150" t="s">
        <v>35929</v>
      </c>
      <c r="B9409" s="150" t="s">
        <v>35930</v>
      </c>
      <c r="C9409" s="150" t="s">
        <v>35931</v>
      </c>
      <c r="D9409" s="150">
        <v>860000</v>
      </c>
      <c r="E9409" s="150">
        <v>314000</v>
      </c>
      <c r="F9409" s="150" t="s">
        <v>22058</v>
      </c>
    </row>
    <row r="9410" spans="1:6" x14ac:dyDescent="0.15">
      <c r="A9410" s="150" t="s">
        <v>35932</v>
      </c>
      <c r="B9410" s="150" t="s">
        <v>35933</v>
      </c>
      <c r="C9410" s="150" t="s">
        <v>35934</v>
      </c>
      <c r="D9410" s="150">
        <v>220000</v>
      </c>
      <c r="E9410" s="150">
        <v>77000</v>
      </c>
      <c r="F9410" s="150" t="s">
        <v>22060</v>
      </c>
    </row>
    <row r="9411" spans="1:6" x14ac:dyDescent="0.15">
      <c r="A9411" s="150" t="s">
        <v>35935</v>
      </c>
      <c r="B9411" s="150" t="s">
        <v>35936</v>
      </c>
      <c r="C9411" s="150" t="s">
        <v>35937</v>
      </c>
      <c r="D9411" s="150">
        <v>35364000</v>
      </c>
      <c r="E9411" s="150">
        <v>77226650</v>
      </c>
      <c r="F9411" s="150" t="s">
        <v>24470</v>
      </c>
    </row>
    <row r="9412" spans="1:6" x14ac:dyDescent="0.15">
      <c r="A9412" s="150" t="s">
        <v>35938</v>
      </c>
      <c r="B9412" s="150" t="s">
        <v>35939</v>
      </c>
      <c r="C9412" s="150" t="s">
        <v>35940</v>
      </c>
      <c r="D9412" s="150">
        <v>2540485</v>
      </c>
      <c r="E9412" s="150">
        <v>1999806</v>
      </c>
      <c r="F9412" s="150" t="s">
        <v>18774</v>
      </c>
    </row>
    <row r="9413" spans="1:6" x14ac:dyDescent="0.15">
      <c r="A9413" s="150" t="s">
        <v>35941</v>
      </c>
      <c r="B9413" s="150" t="s">
        <v>35942</v>
      </c>
      <c r="C9413" s="150" t="s">
        <v>24324</v>
      </c>
      <c r="D9413" s="150">
        <v>1606400</v>
      </c>
      <c r="E9413" s="150">
        <v>3261000</v>
      </c>
      <c r="F9413" s="150" t="s">
        <v>22098</v>
      </c>
    </row>
    <row r="9414" spans="1:6" x14ac:dyDescent="0.15">
      <c r="A9414" s="150" t="s">
        <v>35943</v>
      </c>
      <c r="B9414" s="150" t="s">
        <v>35944</v>
      </c>
      <c r="C9414" s="150" t="s">
        <v>35945</v>
      </c>
      <c r="D9414" s="150">
        <v>62721240</v>
      </c>
      <c r="E9414" s="150">
        <v>58988400</v>
      </c>
      <c r="F9414" s="150" t="s">
        <v>27557</v>
      </c>
    </row>
    <row r="9415" spans="1:6" x14ac:dyDescent="0.15">
      <c r="A9415" s="150" t="s">
        <v>35946</v>
      </c>
      <c r="B9415" s="150" t="s">
        <v>35947</v>
      </c>
      <c r="C9415" s="150" t="s">
        <v>35948</v>
      </c>
      <c r="D9415" s="150">
        <v>3408000</v>
      </c>
      <c r="E9415" s="150">
        <v>2400000</v>
      </c>
      <c r="F9415" s="150" t="s">
        <v>22079</v>
      </c>
    </row>
    <row r="9416" spans="1:6" x14ac:dyDescent="0.15">
      <c r="A9416" s="150" t="s">
        <v>35949</v>
      </c>
      <c r="B9416" s="150" t="s">
        <v>35950</v>
      </c>
      <c r="C9416" s="150" t="s">
        <v>35951</v>
      </c>
      <c r="D9416" s="150">
        <v>995400</v>
      </c>
      <c r="E9416" s="150">
        <v>737400</v>
      </c>
      <c r="F9416" s="150" t="s">
        <v>22079</v>
      </c>
    </row>
    <row r="9417" spans="1:6" x14ac:dyDescent="0.15">
      <c r="A9417" s="150" t="s">
        <v>35952</v>
      </c>
      <c r="B9417" s="150" t="s">
        <v>35953</v>
      </c>
      <c r="C9417" s="150" t="s">
        <v>35954</v>
      </c>
      <c r="D9417" s="150">
        <v>371000</v>
      </c>
      <c r="E9417" s="150">
        <v>60000</v>
      </c>
      <c r="F9417" s="150" t="s">
        <v>22135</v>
      </c>
    </row>
    <row r="9418" spans="1:6" x14ac:dyDescent="0.15">
      <c r="A9418" s="150" t="s">
        <v>35955</v>
      </c>
      <c r="B9418" s="150" t="s">
        <v>35956</v>
      </c>
      <c r="C9418" s="150" t="s">
        <v>35957</v>
      </c>
      <c r="D9418" s="150">
        <v>6898400</v>
      </c>
      <c r="E9418" s="150">
        <v>3792000</v>
      </c>
      <c r="F9418" s="150" t="s">
        <v>28396</v>
      </c>
    </row>
    <row r="9419" spans="1:6" x14ac:dyDescent="0.15">
      <c r="A9419" s="150" t="s">
        <v>35958</v>
      </c>
      <c r="B9419" s="150" t="s">
        <v>35959</v>
      </c>
      <c r="C9419" s="150" t="s">
        <v>35960</v>
      </c>
      <c r="D9419" s="150">
        <v>28522000</v>
      </c>
      <c r="E9419" s="150">
        <v>26772000</v>
      </c>
      <c r="F9419" s="150" t="s">
        <v>22079</v>
      </c>
    </row>
    <row r="9420" spans="1:6" x14ac:dyDescent="0.15">
      <c r="A9420" s="150" t="s">
        <v>35961</v>
      </c>
      <c r="B9420" s="150" t="s">
        <v>35962</v>
      </c>
      <c r="C9420" s="150" t="s">
        <v>35963</v>
      </c>
      <c r="D9420" s="150">
        <v>15177554.82</v>
      </c>
      <c r="E9420" s="150">
        <v>5970149.04</v>
      </c>
      <c r="F9420" s="150" t="s">
        <v>28242</v>
      </c>
    </row>
    <row r="9421" spans="1:6" x14ac:dyDescent="0.15">
      <c r="A9421" s="150" t="s">
        <v>35964</v>
      </c>
      <c r="B9421" s="150" t="s">
        <v>35965</v>
      </c>
      <c r="C9421" s="150" t="s">
        <v>35966</v>
      </c>
      <c r="D9421" s="150">
        <v>361000</v>
      </c>
      <c r="E9421" s="150">
        <v>474250</v>
      </c>
      <c r="F9421" s="150" t="s">
        <v>24487</v>
      </c>
    </row>
    <row r="9422" spans="1:6" x14ac:dyDescent="0.15">
      <c r="A9422" s="150" t="s">
        <v>35967</v>
      </c>
      <c r="B9422" s="150" t="s">
        <v>35968</v>
      </c>
      <c r="C9422" s="150" t="s">
        <v>35969</v>
      </c>
      <c r="D9422" s="150">
        <v>235200</v>
      </c>
      <c r="E9422" s="150">
        <v>359000</v>
      </c>
      <c r="F9422" s="150" t="s">
        <v>22131</v>
      </c>
    </row>
    <row r="9423" spans="1:6" x14ac:dyDescent="0.15">
      <c r="A9423" s="150" t="s">
        <v>35970</v>
      </c>
      <c r="B9423" s="150" t="s">
        <v>35971</v>
      </c>
      <c r="C9423" s="150" t="s">
        <v>35972</v>
      </c>
      <c r="D9423" s="150">
        <v>4080729</v>
      </c>
      <c r="E9423" s="150">
        <v>1245366</v>
      </c>
      <c r="F9423" s="150" t="s">
        <v>31484</v>
      </c>
    </row>
    <row r="9424" spans="1:6" x14ac:dyDescent="0.15">
      <c r="A9424" s="150" t="s">
        <v>35973</v>
      </c>
      <c r="B9424" s="150" t="s">
        <v>35974</v>
      </c>
      <c r="C9424" s="150" t="s">
        <v>35975</v>
      </c>
      <c r="D9424" s="150">
        <v>116900</v>
      </c>
      <c r="E9424" s="150">
        <v>157200</v>
      </c>
      <c r="F9424" s="150" t="s">
        <v>22057</v>
      </c>
    </row>
    <row r="9425" spans="1:6" x14ac:dyDescent="0.15">
      <c r="A9425" s="150" t="s">
        <v>10738</v>
      </c>
      <c r="B9425" s="150" t="s">
        <v>35976</v>
      </c>
      <c r="C9425" s="150" t="s">
        <v>20887</v>
      </c>
      <c r="D9425" s="150">
        <v>2000000</v>
      </c>
      <c r="E9425" s="150">
        <v>0</v>
      </c>
      <c r="F9425" s="150" t="s">
        <v>22103</v>
      </c>
    </row>
    <row r="9426" spans="1:6" x14ac:dyDescent="0.15">
      <c r="A9426" s="150" t="s">
        <v>10739</v>
      </c>
      <c r="B9426" s="150" t="s">
        <v>35977</v>
      </c>
      <c r="C9426" s="150" t="s">
        <v>20888</v>
      </c>
      <c r="D9426" s="150">
        <v>0</v>
      </c>
      <c r="E9426" s="150">
        <v>0</v>
      </c>
      <c r="F9426" s="150" t="s">
        <v>24529</v>
      </c>
    </row>
    <row r="9427" spans="1:6" x14ac:dyDescent="0.15">
      <c r="A9427" s="150" t="s">
        <v>10740</v>
      </c>
      <c r="B9427" s="150" t="s">
        <v>35978</v>
      </c>
      <c r="C9427" s="150" t="s">
        <v>20889</v>
      </c>
      <c r="D9427" s="150">
        <v>52989999.799999997</v>
      </c>
      <c r="E9427" s="150">
        <v>122656000</v>
      </c>
      <c r="F9427" s="150" t="s">
        <v>22098</v>
      </c>
    </row>
    <row r="9428" spans="1:6" x14ac:dyDescent="0.15">
      <c r="A9428" s="150" t="s">
        <v>10741</v>
      </c>
      <c r="B9428" s="150" t="s">
        <v>35979</v>
      </c>
      <c r="C9428" s="150" t="s">
        <v>20890</v>
      </c>
      <c r="D9428" s="150">
        <v>0</v>
      </c>
      <c r="E9428" s="150">
        <v>0</v>
      </c>
      <c r="F9428" s="150" t="s">
        <v>28090</v>
      </c>
    </row>
    <row r="9429" spans="1:6" x14ac:dyDescent="0.15">
      <c r="A9429" s="150" t="s">
        <v>10742</v>
      </c>
      <c r="B9429" s="150" t="s">
        <v>35980</v>
      </c>
      <c r="C9429" s="150" t="s">
        <v>17804</v>
      </c>
      <c r="D9429" s="150">
        <v>2228000</v>
      </c>
      <c r="E9429" s="150">
        <v>3520000</v>
      </c>
      <c r="F9429" s="150" t="s">
        <v>22160</v>
      </c>
    </row>
    <row r="9430" spans="1:6" x14ac:dyDescent="0.15">
      <c r="A9430" s="150" t="s">
        <v>10743</v>
      </c>
      <c r="B9430" s="150" t="s">
        <v>35981</v>
      </c>
      <c r="C9430" s="150" t="s">
        <v>13679</v>
      </c>
      <c r="D9430" s="150">
        <v>746228</v>
      </c>
      <c r="E9430" s="150">
        <v>344370</v>
      </c>
      <c r="F9430" s="150" t="s">
        <v>22060</v>
      </c>
    </row>
    <row r="9431" spans="1:6" x14ac:dyDescent="0.15">
      <c r="A9431" s="150" t="s">
        <v>10744</v>
      </c>
      <c r="B9431" s="150" t="s">
        <v>35982</v>
      </c>
      <c r="C9431" s="150" t="s">
        <v>20891</v>
      </c>
      <c r="F9431" s="150" t="s">
        <v>503</v>
      </c>
    </row>
    <row r="9432" spans="1:6" x14ac:dyDescent="0.15">
      <c r="A9432" s="150" t="s">
        <v>10745</v>
      </c>
      <c r="B9432" s="150" t="s">
        <v>35983</v>
      </c>
      <c r="C9432" s="150" t="s">
        <v>20892</v>
      </c>
      <c r="F9432" s="150" t="s">
        <v>503</v>
      </c>
    </row>
    <row r="9433" spans="1:6" x14ac:dyDescent="0.15">
      <c r="A9433" s="150" t="s">
        <v>10746</v>
      </c>
      <c r="B9433" s="150" t="s">
        <v>35984</v>
      </c>
      <c r="C9433" s="150" t="s">
        <v>20893</v>
      </c>
      <c r="F9433" s="150" t="s">
        <v>503</v>
      </c>
    </row>
    <row r="9434" spans="1:6" x14ac:dyDescent="0.15">
      <c r="A9434" s="150" t="s">
        <v>10747</v>
      </c>
      <c r="B9434" s="150" t="s">
        <v>20894</v>
      </c>
      <c r="C9434" s="150" t="s">
        <v>14001</v>
      </c>
      <c r="F9434" s="150" t="s">
        <v>503</v>
      </c>
    </row>
    <row r="9435" spans="1:6" x14ac:dyDescent="0.15">
      <c r="A9435" s="150" t="s">
        <v>10748</v>
      </c>
      <c r="B9435" s="150" t="s">
        <v>35985</v>
      </c>
      <c r="C9435" s="150" t="s">
        <v>20895</v>
      </c>
      <c r="D9435" s="150">
        <v>259345.94</v>
      </c>
      <c r="E9435" s="150">
        <v>140000</v>
      </c>
      <c r="F9435" s="150" t="s">
        <v>24459</v>
      </c>
    </row>
    <row r="9436" spans="1:6" x14ac:dyDescent="0.15">
      <c r="A9436" s="150" t="s">
        <v>10749</v>
      </c>
      <c r="B9436" s="150" t="s">
        <v>35986</v>
      </c>
      <c r="C9436" s="150" t="s">
        <v>20893</v>
      </c>
      <c r="F9436" s="150" t="s">
        <v>503</v>
      </c>
    </row>
    <row r="9437" spans="1:6" x14ac:dyDescent="0.15">
      <c r="A9437" s="150" t="s">
        <v>10750</v>
      </c>
      <c r="B9437" s="150" t="s">
        <v>35987</v>
      </c>
      <c r="C9437" s="150" t="s">
        <v>20896</v>
      </c>
      <c r="F9437" s="150" t="s">
        <v>503</v>
      </c>
    </row>
    <row r="9438" spans="1:6" x14ac:dyDescent="0.15">
      <c r="A9438" s="150" t="s">
        <v>10751</v>
      </c>
      <c r="B9438" s="150" t="s">
        <v>35988</v>
      </c>
      <c r="C9438" s="150" t="s">
        <v>19717</v>
      </c>
      <c r="F9438" s="150" t="s">
        <v>503</v>
      </c>
    </row>
    <row r="9439" spans="1:6" x14ac:dyDescent="0.15">
      <c r="A9439" s="150" t="s">
        <v>10752</v>
      </c>
      <c r="B9439" s="150" t="s">
        <v>35989</v>
      </c>
      <c r="C9439" s="150" t="s">
        <v>15359</v>
      </c>
      <c r="D9439" s="150">
        <v>88791200</v>
      </c>
      <c r="E9439" s="150">
        <v>213868000</v>
      </c>
      <c r="F9439" s="150" t="s">
        <v>35990</v>
      </c>
    </row>
    <row r="9440" spans="1:6" x14ac:dyDescent="0.15">
      <c r="A9440" s="150" t="s">
        <v>10753</v>
      </c>
      <c r="B9440" s="150" t="s">
        <v>35991</v>
      </c>
      <c r="C9440" s="150" t="s">
        <v>20897</v>
      </c>
      <c r="D9440" s="150">
        <v>45553970</v>
      </c>
      <c r="E9440" s="150">
        <v>52119370</v>
      </c>
      <c r="F9440" s="150" t="s">
        <v>24581</v>
      </c>
    </row>
    <row r="9441" spans="1:6" x14ac:dyDescent="0.15">
      <c r="A9441" s="150" t="s">
        <v>10754</v>
      </c>
      <c r="B9441" s="150" t="s">
        <v>35992</v>
      </c>
      <c r="C9441" s="150" t="s">
        <v>20898</v>
      </c>
      <c r="F9441" s="150" t="s">
        <v>503</v>
      </c>
    </row>
    <row r="9442" spans="1:6" x14ac:dyDescent="0.15">
      <c r="A9442" s="150" t="s">
        <v>10755</v>
      </c>
      <c r="B9442" s="150" t="s">
        <v>35993</v>
      </c>
      <c r="C9442" s="150" t="s">
        <v>13301</v>
      </c>
      <c r="D9442" s="150">
        <v>99100</v>
      </c>
      <c r="E9442" s="150">
        <v>82900</v>
      </c>
      <c r="F9442" s="150" t="s">
        <v>22067</v>
      </c>
    </row>
    <row r="9443" spans="1:6" x14ac:dyDescent="0.15">
      <c r="A9443" s="150" t="s">
        <v>10756</v>
      </c>
      <c r="B9443" s="150" t="s">
        <v>35994</v>
      </c>
      <c r="C9443" s="150" t="s">
        <v>20899</v>
      </c>
      <c r="D9443" s="150">
        <v>4676116</v>
      </c>
      <c r="E9443" s="150">
        <v>8673940</v>
      </c>
      <c r="F9443" s="150" t="s">
        <v>22093</v>
      </c>
    </row>
    <row r="9444" spans="1:6" x14ac:dyDescent="0.15">
      <c r="A9444" s="150" t="s">
        <v>10757</v>
      </c>
      <c r="B9444" s="150" t="s">
        <v>35995</v>
      </c>
      <c r="C9444" s="150" t="s">
        <v>406</v>
      </c>
      <c r="D9444" s="150">
        <v>5212046.2</v>
      </c>
      <c r="E9444" s="150">
        <v>6439299.4000000004</v>
      </c>
      <c r="F9444" s="150" t="s">
        <v>22067</v>
      </c>
    </row>
    <row r="9445" spans="1:6" x14ac:dyDescent="0.15">
      <c r="A9445" s="150" t="s">
        <v>10758</v>
      </c>
      <c r="B9445" s="150" t="s">
        <v>35996</v>
      </c>
      <c r="C9445" s="150" t="s">
        <v>20900</v>
      </c>
      <c r="D9445" s="150">
        <v>158400</v>
      </c>
      <c r="E9445" s="150">
        <v>1400000</v>
      </c>
      <c r="F9445" s="150" t="s">
        <v>35997</v>
      </c>
    </row>
    <row r="9446" spans="1:6" x14ac:dyDescent="0.15">
      <c r="A9446" s="150" t="s">
        <v>10759</v>
      </c>
      <c r="B9446" s="150" t="s">
        <v>35998</v>
      </c>
      <c r="C9446" s="150" t="s">
        <v>17324</v>
      </c>
      <c r="F9446" s="150" t="s">
        <v>503</v>
      </c>
    </row>
    <row r="9447" spans="1:6" x14ac:dyDescent="0.15">
      <c r="A9447" s="150" t="s">
        <v>10760</v>
      </c>
      <c r="B9447" s="150" t="s">
        <v>35999</v>
      </c>
      <c r="C9447" s="150" t="s">
        <v>19168</v>
      </c>
      <c r="F9447" s="150" t="s">
        <v>503</v>
      </c>
    </row>
    <row r="9448" spans="1:6" x14ac:dyDescent="0.15">
      <c r="A9448" s="150" t="s">
        <v>10761</v>
      </c>
      <c r="B9448" s="150" t="s">
        <v>36000</v>
      </c>
      <c r="C9448" s="150" t="s">
        <v>20902</v>
      </c>
      <c r="F9448" s="150" t="s">
        <v>503</v>
      </c>
    </row>
    <row r="9449" spans="1:6" x14ac:dyDescent="0.15">
      <c r="A9449" s="150" t="s">
        <v>10762</v>
      </c>
      <c r="B9449" s="150" t="s">
        <v>36001</v>
      </c>
      <c r="F9449" s="150" t="s">
        <v>503</v>
      </c>
    </row>
    <row r="9450" spans="1:6" x14ac:dyDescent="0.15">
      <c r="A9450" s="150" t="s">
        <v>10763</v>
      </c>
      <c r="B9450" s="150" t="s">
        <v>36002</v>
      </c>
      <c r="C9450" s="150" t="s">
        <v>20903</v>
      </c>
      <c r="F9450" s="150" t="s">
        <v>503</v>
      </c>
    </row>
    <row r="9451" spans="1:6" x14ac:dyDescent="0.15">
      <c r="A9451" s="150" t="s">
        <v>10764</v>
      </c>
      <c r="B9451" s="150" t="s">
        <v>36003</v>
      </c>
      <c r="C9451" s="150" t="s">
        <v>12356</v>
      </c>
      <c r="F9451" s="150" t="s">
        <v>503</v>
      </c>
    </row>
    <row r="9452" spans="1:6" x14ac:dyDescent="0.15">
      <c r="A9452" s="150" t="s">
        <v>10765</v>
      </c>
      <c r="B9452" s="150" t="s">
        <v>36004</v>
      </c>
      <c r="C9452" s="150" t="s">
        <v>20904</v>
      </c>
      <c r="D9452" s="150">
        <v>1546355</v>
      </c>
      <c r="E9452" s="150">
        <v>1820000</v>
      </c>
      <c r="F9452" s="150" t="s">
        <v>22060</v>
      </c>
    </row>
    <row r="9453" spans="1:6" x14ac:dyDescent="0.15">
      <c r="A9453" s="150" t="s">
        <v>10766</v>
      </c>
      <c r="B9453" s="150" t="s">
        <v>36005</v>
      </c>
      <c r="F9453" s="150" t="s">
        <v>503</v>
      </c>
    </row>
    <row r="9454" spans="1:6" x14ac:dyDescent="0.15">
      <c r="A9454" s="150" t="s">
        <v>10767</v>
      </c>
      <c r="B9454" s="150" t="s">
        <v>36006</v>
      </c>
      <c r="F9454" s="150" t="s">
        <v>503</v>
      </c>
    </row>
    <row r="9455" spans="1:6" x14ac:dyDescent="0.15">
      <c r="A9455" s="150" t="s">
        <v>10768</v>
      </c>
      <c r="B9455" s="150" t="s">
        <v>36007</v>
      </c>
      <c r="C9455" s="150" t="s">
        <v>20905</v>
      </c>
      <c r="D9455" s="150">
        <v>1164800</v>
      </c>
      <c r="E9455" s="150">
        <v>689600</v>
      </c>
      <c r="F9455" s="150" t="s">
        <v>27610</v>
      </c>
    </row>
    <row r="9456" spans="1:6" x14ac:dyDescent="0.15">
      <c r="A9456" s="150" t="s">
        <v>10769</v>
      </c>
      <c r="B9456" s="150" t="s">
        <v>36008</v>
      </c>
      <c r="F9456" s="150" t="s">
        <v>503</v>
      </c>
    </row>
    <row r="9457" spans="1:6" x14ac:dyDescent="0.15">
      <c r="A9457" s="150" t="s">
        <v>10770</v>
      </c>
      <c r="B9457" s="150" t="s">
        <v>36009</v>
      </c>
      <c r="C9457" s="150" t="s">
        <v>20906</v>
      </c>
      <c r="D9457" s="150">
        <v>68000</v>
      </c>
      <c r="E9457" s="150">
        <v>61000</v>
      </c>
      <c r="F9457" s="150" t="s">
        <v>24493</v>
      </c>
    </row>
    <row r="9458" spans="1:6" x14ac:dyDescent="0.15">
      <c r="A9458" s="150" t="s">
        <v>10771</v>
      </c>
      <c r="B9458" s="150" t="s">
        <v>36010</v>
      </c>
      <c r="C9458" s="150" t="s">
        <v>16641</v>
      </c>
      <c r="F9458" s="150" t="s">
        <v>503</v>
      </c>
    </row>
    <row r="9459" spans="1:6" x14ac:dyDescent="0.15">
      <c r="A9459" s="150" t="s">
        <v>10772</v>
      </c>
      <c r="B9459" s="150" t="s">
        <v>36011</v>
      </c>
      <c r="C9459" s="150" t="s">
        <v>20907</v>
      </c>
      <c r="F9459" s="150" t="s">
        <v>503</v>
      </c>
    </row>
    <row r="9460" spans="1:6" x14ac:dyDescent="0.15">
      <c r="A9460" s="150" t="s">
        <v>10773</v>
      </c>
      <c r="B9460" s="150" t="s">
        <v>36012</v>
      </c>
      <c r="C9460" s="150" t="s">
        <v>20908</v>
      </c>
      <c r="D9460" s="150">
        <v>26000000</v>
      </c>
      <c r="E9460" s="150">
        <v>19200000</v>
      </c>
      <c r="F9460" s="150" t="s">
        <v>28246</v>
      </c>
    </row>
    <row r="9461" spans="1:6" x14ac:dyDescent="0.15">
      <c r="A9461" s="150" t="s">
        <v>10774</v>
      </c>
      <c r="B9461" s="150" t="s">
        <v>20909</v>
      </c>
      <c r="C9461" s="150" t="s">
        <v>20910</v>
      </c>
      <c r="F9461" s="150" t="s">
        <v>503</v>
      </c>
    </row>
    <row r="9462" spans="1:6" x14ac:dyDescent="0.15">
      <c r="A9462" s="150" t="s">
        <v>10775</v>
      </c>
      <c r="B9462" s="150" t="s">
        <v>36013</v>
      </c>
      <c r="C9462" s="150" t="s">
        <v>20911</v>
      </c>
      <c r="F9462" s="150" t="s">
        <v>503</v>
      </c>
    </row>
    <row r="9463" spans="1:6" x14ac:dyDescent="0.15">
      <c r="A9463" s="150" t="s">
        <v>10776</v>
      </c>
      <c r="B9463" s="150" t="s">
        <v>36014</v>
      </c>
      <c r="C9463" s="150" t="s">
        <v>20912</v>
      </c>
      <c r="D9463" s="150">
        <v>2460000</v>
      </c>
      <c r="E9463" s="150">
        <v>2460000</v>
      </c>
      <c r="F9463" s="150" t="s">
        <v>27419</v>
      </c>
    </row>
    <row r="9464" spans="1:6" x14ac:dyDescent="0.15">
      <c r="A9464" s="150" t="s">
        <v>10777</v>
      </c>
      <c r="B9464" s="150" t="s">
        <v>36015</v>
      </c>
      <c r="C9464" s="150" t="s">
        <v>2858</v>
      </c>
      <c r="D9464" s="150">
        <v>238553.5</v>
      </c>
      <c r="E9464" s="150">
        <v>234400</v>
      </c>
      <c r="F9464" s="150" t="s">
        <v>24459</v>
      </c>
    </row>
    <row r="9465" spans="1:6" x14ac:dyDescent="0.15">
      <c r="A9465" s="150" t="s">
        <v>10778</v>
      </c>
      <c r="B9465" s="150" t="s">
        <v>36016</v>
      </c>
      <c r="C9465" s="150" t="s">
        <v>20913</v>
      </c>
      <c r="F9465" s="150" t="s">
        <v>503</v>
      </c>
    </row>
    <row r="9466" spans="1:6" x14ac:dyDescent="0.15">
      <c r="A9466" s="150" t="s">
        <v>10779</v>
      </c>
      <c r="B9466" s="150" t="s">
        <v>36017</v>
      </c>
      <c r="C9466" s="150" t="s">
        <v>12415</v>
      </c>
      <c r="D9466" s="150">
        <v>382.6</v>
      </c>
      <c r="E9466" s="150">
        <v>437.2</v>
      </c>
      <c r="F9466" s="150" t="s">
        <v>24460</v>
      </c>
    </row>
    <row r="9467" spans="1:6" x14ac:dyDescent="0.15">
      <c r="A9467" s="150" t="s">
        <v>10780</v>
      </c>
      <c r="B9467" s="150" t="s">
        <v>36018</v>
      </c>
      <c r="C9467" s="150" t="s">
        <v>20914</v>
      </c>
      <c r="F9467" s="150" t="s">
        <v>503</v>
      </c>
    </row>
    <row r="9468" spans="1:6" x14ac:dyDescent="0.15">
      <c r="A9468" s="150" t="s">
        <v>10781</v>
      </c>
      <c r="B9468" s="150" t="s">
        <v>36019</v>
      </c>
      <c r="C9468" s="150" t="s">
        <v>20915</v>
      </c>
      <c r="F9468" s="150" t="s">
        <v>503</v>
      </c>
    </row>
    <row r="9469" spans="1:6" x14ac:dyDescent="0.15">
      <c r="A9469" s="150" t="s">
        <v>10782</v>
      </c>
      <c r="B9469" s="150" t="s">
        <v>13583</v>
      </c>
      <c r="C9469" s="150" t="s">
        <v>20916</v>
      </c>
      <c r="D9469" s="150">
        <v>7000000</v>
      </c>
      <c r="E9469" s="150">
        <v>8000000</v>
      </c>
      <c r="F9469" s="150" t="s">
        <v>24465</v>
      </c>
    </row>
    <row r="9470" spans="1:6" x14ac:dyDescent="0.15">
      <c r="A9470" s="150" t="s">
        <v>10783</v>
      </c>
      <c r="B9470" s="150" t="s">
        <v>36020</v>
      </c>
      <c r="C9470" s="150" t="s">
        <v>20917</v>
      </c>
      <c r="F9470" s="150" t="s">
        <v>503</v>
      </c>
    </row>
    <row r="9471" spans="1:6" x14ac:dyDescent="0.15">
      <c r="A9471" s="150" t="s">
        <v>10784</v>
      </c>
      <c r="B9471" s="150" t="s">
        <v>36021</v>
      </c>
      <c r="C9471" s="150" t="s">
        <v>15246</v>
      </c>
      <c r="F9471" s="150" t="s">
        <v>503</v>
      </c>
    </row>
    <row r="9472" spans="1:6" x14ac:dyDescent="0.15">
      <c r="A9472" s="150" t="s">
        <v>10785</v>
      </c>
      <c r="B9472" s="150" t="s">
        <v>35192</v>
      </c>
      <c r="C9472" s="150" t="s">
        <v>19984</v>
      </c>
      <c r="D9472" s="150">
        <v>12542998.5</v>
      </c>
      <c r="E9472" s="150">
        <v>16580270.199999999</v>
      </c>
      <c r="F9472" s="150" t="s">
        <v>22129</v>
      </c>
    </row>
    <row r="9473" spans="1:6" x14ac:dyDescent="0.15">
      <c r="A9473" s="150" t="s">
        <v>10786</v>
      </c>
      <c r="B9473" s="150" t="s">
        <v>36022</v>
      </c>
      <c r="C9473" s="150" t="s">
        <v>20918</v>
      </c>
      <c r="D9473" s="150">
        <v>16440000.699999999</v>
      </c>
      <c r="E9473" s="150">
        <v>16580270.199999999</v>
      </c>
      <c r="F9473" s="150" t="s">
        <v>22129</v>
      </c>
    </row>
    <row r="9474" spans="1:6" x14ac:dyDescent="0.15">
      <c r="A9474" s="150" t="s">
        <v>10787</v>
      </c>
      <c r="B9474" s="150" t="s">
        <v>36023</v>
      </c>
      <c r="C9474" s="150" t="s">
        <v>20919</v>
      </c>
      <c r="F9474" s="150" t="s">
        <v>503</v>
      </c>
    </row>
    <row r="9475" spans="1:6" x14ac:dyDescent="0.15">
      <c r="A9475" s="150" t="s">
        <v>10788</v>
      </c>
      <c r="B9475" s="150" t="s">
        <v>36024</v>
      </c>
      <c r="C9475" s="150" t="s">
        <v>20920</v>
      </c>
      <c r="D9475" s="150">
        <v>2105000</v>
      </c>
      <c r="E9475" s="150">
        <v>2415000</v>
      </c>
      <c r="F9475" s="150" t="s">
        <v>24465</v>
      </c>
    </row>
    <row r="9476" spans="1:6" x14ac:dyDescent="0.15">
      <c r="A9476" s="150" t="s">
        <v>10789</v>
      </c>
      <c r="B9476" s="150" t="s">
        <v>36025</v>
      </c>
      <c r="C9476" s="150" t="s">
        <v>20921</v>
      </c>
      <c r="D9476" s="150">
        <v>1788000</v>
      </c>
      <c r="E9476" s="150">
        <v>9728000</v>
      </c>
      <c r="F9476" s="150" t="s">
        <v>24465</v>
      </c>
    </row>
    <row r="9477" spans="1:6" x14ac:dyDescent="0.15">
      <c r="A9477" s="150" t="s">
        <v>10790</v>
      </c>
      <c r="B9477" s="150" t="s">
        <v>36026</v>
      </c>
      <c r="C9477" s="150" t="s">
        <v>20922</v>
      </c>
      <c r="F9477" s="150" t="s">
        <v>503</v>
      </c>
    </row>
    <row r="9478" spans="1:6" x14ac:dyDescent="0.15">
      <c r="A9478" s="150" t="s">
        <v>10791</v>
      </c>
      <c r="B9478" s="150" t="s">
        <v>36027</v>
      </c>
      <c r="C9478" s="150" t="s">
        <v>20923</v>
      </c>
      <c r="F9478" s="150" t="s">
        <v>503</v>
      </c>
    </row>
    <row r="9479" spans="1:6" x14ac:dyDescent="0.15">
      <c r="A9479" s="150" t="s">
        <v>10792</v>
      </c>
      <c r="B9479" s="150" t="s">
        <v>36028</v>
      </c>
      <c r="C9479" s="150" t="s">
        <v>19261</v>
      </c>
      <c r="D9479" s="150">
        <v>175528298</v>
      </c>
      <c r="E9479" s="150">
        <v>345504720</v>
      </c>
      <c r="F9479" s="150" t="s">
        <v>36029</v>
      </c>
    </row>
    <row r="9480" spans="1:6" x14ac:dyDescent="0.15">
      <c r="A9480" s="150" t="s">
        <v>10793</v>
      </c>
      <c r="B9480" s="150" t="s">
        <v>36030</v>
      </c>
      <c r="C9480" s="150" t="s">
        <v>20925</v>
      </c>
      <c r="D9480" s="150">
        <v>111520000</v>
      </c>
      <c r="E9480" s="150">
        <v>131776000</v>
      </c>
      <c r="F9480" s="150" t="s">
        <v>24639</v>
      </c>
    </row>
    <row r="9481" spans="1:6" x14ac:dyDescent="0.15">
      <c r="A9481" s="150" t="s">
        <v>10794</v>
      </c>
      <c r="B9481" s="150" t="s">
        <v>36031</v>
      </c>
      <c r="C9481" s="150" t="s">
        <v>12357</v>
      </c>
      <c r="F9481" s="150" t="s">
        <v>503</v>
      </c>
    </row>
    <row r="9482" spans="1:6" x14ac:dyDescent="0.15">
      <c r="A9482" s="150" t="s">
        <v>10795</v>
      </c>
      <c r="B9482" s="150" t="s">
        <v>36032</v>
      </c>
      <c r="C9482" s="150" t="s">
        <v>20926</v>
      </c>
      <c r="D9482" s="150">
        <v>72277500</v>
      </c>
      <c r="E9482" s="150">
        <v>72208500</v>
      </c>
      <c r="F9482" s="150" t="s">
        <v>22098</v>
      </c>
    </row>
    <row r="9483" spans="1:6" x14ac:dyDescent="0.15">
      <c r="A9483" s="150" t="s">
        <v>10796</v>
      </c>
      <c r="B9483" s="150" t="s">
        <v>36033</v>
      </c>
      <c r="C9483" s="150" t="s">
        <v>20927</v>
      </c>
      <c r="D9483" s="150">
        <v>65000000</v>
      </c>
      <c r="E9483" s="150">
        <v>75000000</v>
      </c>
      <c r="F9483" s="150" t="s">
        <v>22093</v>
      </c>
    </row>
    <row r="9484" spans="1:6" x14ac:dyDescent="0.15">
      <c r="A9484" s="150" t="s">
        <v>10797</v>
      </c>
      <c r="B9484" s="150" t="s">
        <v>36034</v>
      </c>
      <c r="C9484" s="150" t="s">
        <v>20928</v>
      </c>
      <c r="D9484" s="150">
        <v>1777420</v>
      </c>
      <c r="E9484" s="150">
        <v>1447695.8</v>
      </c>
      <c r="F9484" s="150" t="s">
        <v>18774</v>
      </c>
    </row>
    <row r="9485" spans="1:6" x14ac:dyDescent="0.15">
      <c r="A9485" s="150" t="s">
        <v>10798</v>
      </c>
      <c r="B9485" s="150" t="s">
        <v>36035</v>
      </c>
      <c r="C9485" s="150" t="s">
        <v>20929</v>
      </c>
      <c r="D9485" s="150">
        <v>1512565</v>
      </c>
      <c r="E9485" s="150">
        <v>2089814</v>
      </c>
      <c r="F9485" s="150" t="s">
        <v>18774</v>
      </c>
    </row>
    <row r="9486" spans="1:6" x14ac:dyDescent="0.15">
      <c r="A9486" s="150" t="s">
        <v>10799</v>
      </c>
      <c r="B9486" s="150" t="s">
        <v>36036</v>
      </c>
      <c r="C9486" s="150" t="s">
        <v>20930</v>
      </c>
      <c r="D9486" s="150">
        <v>2779910</v>
      </c>
      <c r="E9486" s="150">
        <v>3531300</v>
      </c>
      <c r="F9486" s="150" t="s">
        <v>28562</v>
      </c>
    </row>
    <row r="9487" spans="1:6" x14ac:dyDescent="0.15">
      <c r="A9487" s="150" t="s">
        <v>10800</v>
      </c>
      <c r="B9487" s="150" t="s">
        <v>36037</v>
      </c>
      <c r="C9487" s="150" t="s">
        <v>20931</v>
      </c>
      <c r="D9487" s="150">
        <v>500328</v>
      </c>
      <c r="E9487" s="150">
        <v>918199</v>
      </c>
      <c r="F9487" s="150" t="s">
        <v>18774</v>
      </c>
    </row>
    <row r="9488" spans="1:6" x14ac:dyDescent="0.15">
      <c r="A9488" s="150" t="s">
        <v>10801</v>
      </c>
      <c r="B9488" s="150" t="s">
        <v>36038</v>
      </c>
      <c r="C9488" s="150" t="s">
        <v>20932</v>
      </c>
      <c r="D9488" s="150">
        <v>6100</v>
      </c>
      <c r="E9488" s="150">
        <v>9000</v>
      </c>
      <c r="F9488" s="150" t="s">
        <v>22088</v>
      </c>
    </row>
    <row r="9489" spans="1:6" x14ac:dyDescent="0.15">
      <c r="A9489" s="150" t="s">
        <v>10802</v>
      </c>
      <c r="B9489" s="150" t="s">
        <v>36039</v>
      </c>
      <c r="C9489" s="150" t="s">
        <v>20893</v>
      </c>
      <c r="F9489" s="150" t="s">
        <v>503</v>
      </c>
    </row>
    <row r="9490" spans="1:6" x14ac:dyDescent="0.15">
      <c r="A9490" s="150" t="s">
        <v>10803</v>
      </c>
      <c r="B9490" s="150" t="s">
        <v>36040</v>
      </c>
      <c r="C9490" s="150" t="s">
        <v>20933</v>
      </c>
      <c r="D9490" s="150">
        <v>16066596</v>
      </c>
      <c r="E9490" s="150">
        <v>20145600</v>
      </c>
      <c r="F9490" s="150" t="s">
        <v>22060</v>
      </c>
    </row>
    <row r="9491" spans="1:6" x14ac:dyDescent="0.15">
      <c r="A9491" s="150" t="s">
        <v>10804</v>
      </c>
      <c r="B9491" s="150" t="s">
        <v>36041</v>
      </c>
      <c r="C9491" s="150" t="s">
        <v>20934</v>
      </c>
      <c r="D9491" s="150">
        <v>213529</v>
      </c>
      <c r="E9491" s="150">
        <v>249586</v>
      </c>
      <c r="F9491" s="150" t="s">
        <v>33244</v>
      </c>
    </row>
    <row r="9492" spans="1:6" x14ac:dyDescent="0.15">
      <c r="A9492" s="150" t="s">
        <v>10805</v>
      </c>
      <c r="B9492" s="150" t="s">
        <v>36042</v>
      </c>
      <c r="C9492" s="150" t="s">
        <v>20935</v>
      </c>
      <c r="D9492" s="150">
        <v>3000</v>
      </c>
      <c r="E9492" s="150">
        <v>1121</v>
      </c>
      <c r="F9492" s="150" t="s">
        <v>22088</v>
      </c>
    </row>
    <row r="9493" spans="1:6" x14ac:dyDescent="0.15">
      <c r="A9493" s="150" t="s">
        <v>10806</v>
      </c>
      <c r="B9493" s="150" t="s">
        <v>36043</v>
      </c>
      <c r="C9493" s="150" t="s">
        <v>20936</v>
      </c>
      <c r="D9493" s="150">
        <v>13000</v>
      </c>
      <c r="E9493" s="150">
        <v>23000</v>
      </c>
      <c r="F9493" s="150" t="s">
        <v>22088</v>
      </c>
    </row>
    <row r="9494" spans="1:6" x14ac:dyDescent="0.15">
      <c r="A9494" s="150" t="s">
        <v>10807</v>
      </c>
      <c r="B9494" s="150" t="s">
        <v>36044</v>
      </c>
      <c r="F9494" s="150" t="s">
        <v>503</v>
      </c>
    </row>
    <row r="9495" spans="1:6" x14ac:dyDescent="0.15">
      <c r="A9495" s="150" t="s">
        <v>10808</v>
      </c>
      <c r="B9495" s="150" t="s">
        <v>36045</v>
      </c>
      <c r="C9495" s="150" t="s">
        <v>20937</v>
      </c>
      <c r="F9495" s="150" t="s">
        <v>503</v>
      </c>
    </row>
    <row r="9496" spans="1:6" x14ac:dyDescent="0.15">
      <c r="A9496" s="150" t="s">
        <v>10809</v>
      </c>
      <c r="B9496" s="150" t="s">
        <v>36046</v>
      </c>
      <c r="C9496" s="150" t="s">
        <v>20937</v>
      </c>
      <c r="F9496" s="150" t="s">
        <v>503</v>
      </c>
    </row>
    <row r="9497" spans="1:6" x14ac:dyDescent="0.15">
      <c r="A9497" s="150" t="s">
        <v>10810</v>
      </c>
      <c r="B9497" s="150" t="s">
        <v>36047</v>
      </c>
      <c r="C9497" s="150" t="s">
        <v>20938</v>
      </c>
      <c r="F9497" s="150" t="s">
        <v>503</v>
      </c>
    </row>
    <row r="9498" spans="1:6" x14ac:dyDescent="0.15">
      <c r="A9498" s="150" t="s">
        <v>10811</v>
      </c>
      <c r="B9498" s="150" t="s">
        <v>36048</v>
      </c>
      <c r="C9498" s="150" t="s">
        <v>20939</v>
      </c>
      <c r="F9498" s="150" t="s">
        <v>503</v>
      </c>
    </row>
    <row r="9499" spans="1:6" x14ac:dyDescent="0.15">
      <c r="A9499" s="150" t="s">
        <v>10812</v>
      </c>
      <c r="B9499" s="150" t="s">
        <v>36049</v>
      </c>
      <c r="C9499" s="150" t="s">
        <v>20940</v>
      </c>
      <c r="F9499" s="150" t="s">
        <v>503</v>
      </c>
    </row>
    <row r="9500" spans="1:6" x14ac:dyDescent="0.15">
      <c r="A9500" s="150" t="s">
        <v>10813</v>
      </c>
      <c r="B9500" s="150" t="s">
        <v>36050</v>
      </c>
      <c r="C9500" s="150" t="s">
        <v>20941</v>
      </c>
      <c r="F9500" s="150" t="s">
        <v>503</v>
      </c>
    </row>
    <row r="9501" spans="1:6" x14ac:dyDescent="0.15">
      <c r="A9501" s="150" t="s">
        <v>10814</v>
      </c>
      <c r="B9501" s="150" t="s">
        <v>36051</v>
      </c>
      <c r="C9501" s="150" t="s">
        <v>20942</v>
      </c>
      <c r="F9501" s="150" t="s">
        <v>503</v>
      </c>
    </row>
    <row r="9502" spans="1:6" x14ac:dyDescent="0.15">
      <c r="A9502" s="150" t="s">
        <v>10815</v>
      </c>
      <c r="B9502" s="150" t="s">
        <v>36052</v>
      </c>
      <c r="C9502" s="150" t="s">
        <v>20943</v>
      </c>
      <c r="F9502" s="150" t="s">
        <v>503</v>
      </c>
    </row>
    <row r="9503" spans="1:6" x14ac:dyDescent="0.15">
      <c r="A9503" s="150" t="s">
        <v>10816</v>
      </c>
      <c r="B9503" s="150" t="s">
        <v>36053</v>
      </c>
      <c r="C9503" s="150" t="s">
        <v>20944</v>
      </c>
      <c r="F9503" s="150" t="s">
        <v>503</v>
      </c>
    </row>
    <row r="9504" spans="1:6" x14ac:dyDescent="0.15">
      <c r="A9504" s="150" t="s">
        <v>10817</v>
      </c>
      <c r="B9504" s="150" t="s">
        <v>36054</v>
      </c>
      <c r="C9504" s="150" t="s">
        <v>19578</v>
      </c>
      <c r="F9504" s="150" t="s">
        <v>503</v>
      </c>
    </row>
    <row r="9505" spans="1:6" x14ac:dyDescent="0.15">
      <c r="A9505" s="150" t="s">
        <v>10818</v>
      </c>
      <c r="B9505" s="150" t="s">
        <v>36055</v>
      </c>
      <c r="C9505" s="150" t="s">
        <v>20945</v>
      </c>
      <c r="F9505" s="150" t="s">
        <v>503</v>
      </c>
    </row>
    <row r="9506" spans="1:6" x14ac:dyDescent="0.15">
      <c r="A9506" s="150" t="s">
        <v>10819</v>
      </c>
      <c r="B9506" s="150" t="s">
        <v>36056</v>
      </c>
      <c r="C9506" s="150" t="s">
        <v>20946</v>
      </c>
      <c r="D9506" s="150">
        <v>3961628</v>
      </c>
      <c r="E9506" s="150">
        <v>4739848</v>
      </c>
      <c r="F9506" s="150" t="s">
        <v>36057</v>
      </c>
    </row>
    <row r="9507" spans="1:6" x14ac:dyDescent="0.15">
      <c r="A9507" s="150" t="s">
        <v>10820</v>
      </c>
      <c r="B9507" s="150" t="s">
        <v>36058</v>
      </c>
      <c r="C9507" s="150" t="s">
        <v>12356</v>
      </c>
      <c r="F9507" s="150" t="s">
        <v>503</v>
      </c>
    </row>
    <row r="9508" spans="1:6" x14ac:dyDescent="0.15">
      <c r="A9508" s="150" t="s">
        <v>10821</v>
      </c>
      <c r="B9508" s="150" t="s">
        <v>36059</v>
      </c>
      <c r="C9508" s="150" t="s">
        <v>20947</v>
      </c>
      <c r="F9508" s="150" t="s">
        <v>503</v>
      </c>
    </row>
    <row r="9509" spans="1:6" x14ac:dyDescent="0.15">
      <c r="A9509" s="150" t="s">
        <v>10822</v>
      </c>
      <c r="B9509" s="150" t="s">
        <v>36060</v>
      </c>
      <c r="C9509" s="150" t="s">
        <v>20948</v>
      </c>
      <c r="F9509" s="150" t="s">
        <v>503</v>
      </c>
    </row>
    <row r="9510" spans="1:6" x14ac:dyDescent="0.15">
      <c r="A9510" s="150" t="s">
        <v>10823</v>
      </c>
      <c r="B9510" s="150" t="s">
        <v>36061</v>
      </c>
      <c r="C9510" s="150" t="s">
        <v>20949</v>
      </c>
      <c r="F9510" s="150" t="s">
        <v>503</v>
      </c>
    </row>
    <row r="9511" spans="1:6" x14ac:dyDescent="0.15">
      <c r="A9511" s="150" t="s">
        <v>10824</v>
      </c>
      <c r="B9511" s="150" t="s">
        <v>36062</v>
      </c>
      <c r="C9511" s="150" t="s">
        <v>20950</v>
      </c>
      <c r="D9511" s="150">
        <v>2591000</v>
      </c>
      <c r="E9511" s="150">
        <v>2540750</v>
      </c>
      <c r="F9511" s="150" t="s">
        <v>21479</v>
      </c>
    </row>
    <row r="9512" spans="1:6" x14ac:dyDescent="0.15">
      <c r="A9512" s="150" t="s">
        <v>10825</v>
      </c>
      <c r="B9512" s="150" t="s">
        <v>36063</v>
      </c>
      <c r="C9512" s="150" t="s">
        <v>20948</v>
      </c>
      <c r="F9512" s="150" t="s">
        <v>503</v>
      </c>
    </row>
    <row r="9513" spans="1:6" x14ac:dyDescent="0.15">
      <c r="A9513" s="150" t="s">
        <v>10826</v>
      </c>
      <c r="B9513" s="150" t="s">
        <v>36064</v>
      </c>
      <c r="C9513" s="150" t="s">
        <v>20951</v>
      </c>
      <c r="F9513" s="150" t="s">
        <v>503</v>
      </c>
    </row>
    <row r="9514" spans="1:6" x14ac:dyDescent="0.15">
      <c r="A9514" s="150" t="s">
        <v>10827</v>
      </c>
      <c r="B9514" s="150" t="s">
        <v>36065</v>
      </c>
      <c r="C9514" s="150" t="s">
        <v>20952</v>
      </c>
      <c r="F9514" s="150" t="s">
        <v>503</v>
      </c>
    </row>
    <row r="9515" spans="1:6" x14ac:dyDescent="0.15">
      <c r="A9515" s="150" t="s">
        <v>10828</v>
      </c>
      <c r="B9515" s="150" t="s">
        <v>36066</v>
      </c>
      <c r="C9515" s="150" t="s">
        <v>12357</v>
      </c>
      <c r="F9515" s="150" t="s">
        <v>503</v>
      </c>
    </row>
    <row r="9516" spans="1:6" x14ac:dyDescent="0.15">
      <c r="A9516" s="150" t="s">
        <v>10829</v>
      </c>
      <c r="B9516" s="150" t="s">
        <v>36067</v>
      </c>
      <c r="C9516" s="150" t="s">
        <v>20953</v>
      </c>
      <c r="D9516" s="150">
        <v>13000000</v>
      </c>
      <c r="E9516" s="150">
        <v>20000000</v>
      </c>
      <c r="F9516" s="150" t="s">
        <v>22172</v>
      </c>
    </row>
    <row r="9517" spans="1:6" x14ac:dyDescent="0.15">
      <c r="A9517" s="150" t="s">
        <v>10830</v>
      </c>
      <c r="B9517" s="150" t="s">
        <v>36068</v>
      </c>
      <c r="C9517" s="150" t="s">
        <v>12307</v>
      </c>
      <c r="D9517" s="150">
        <v>297000000</v>
      </c>
      <c r="E9517" s="150">
        <v>340000000</v>
      </c>
      <c r="F9517" s="150" t="s">
        <v>33281</v>
      </c>
    </row>
    <row r="9518" spans="1:6" x14ac:dyDescent="0.15">
      <c r="A9518" s="150" t="s">
        <v>10831</v>
      </c>
      <c r="B9518" s="150" t="s">
        <v>36069</v>
      </c>
      <c r="C9518" s="150" t="s">
        <v>16641</v>
      </c>
      <c r="D9518" s="150">
        <v>20768058.899999999</v>
      </c>
      <c r="E9518" s="150">
        <v>35614088.5</v>
      </c>
      <c r="F9518" s="150" t="s">
        <v>22093</v>
      </c>
    </row>
    <row r="9519" spans="1:6" x14ac:dyDescent="0.15">
      <c r="A9519" s="150" t="s">
        <v>10832</v>
      </c>
      <c r="B9519" s="150" t="s">
        <v>36070</v>
      </c>
      <c r="C9519" s="150" t="s">
        <v>20954</v>
      </c>
      <c r="D9519" s="150">
        <v>120000</v>
      </c>
      <c r="E9519" s="150">
        <v>80000</v>
      </c>
      <c r="F9519" s="150" t="s">
        <v>22090</v>
      </c>
    </row>
    <row r="9520" spans="1:6" x14ac:dyDescent="0.15">
      <c r="A9520" s="150" t="s">
        <v>10833</v>
      </c>
      <c r="B9520" s="150" t="s">
        <v>36071</v>
      </c>
      <c r="C9520" s="150" t="s">
        <v>20955</v>
      </c>
      <c r="D9520" s="150">
        <v>1339054.5</v>
      </c>
      <c r="E9520" s="150">
        <v>1432455</v>
      </c>
      <c r="F9520" s="150" t="s">
        <v>28353</v>
      </c>
    </row>
    <row r="9521" spans="1:6" x14ac:dyDescent="0.15">
      <c r="A9521" s="150" t="s">
        <v>10834</v>
      </c>
      <c r="B9521" s="150" t="s">
        <v>36072</v>
      </c>
      <c r="C9521" s="150" t="s">
        <v>20956</v>
      </c>
      <c r="D9521" s="150">
        <v>4110000</v>
      </c>
      <c r="E9521" s="150">
        <v>8150000</v>
      </c>
      <c r="F9521" s="150" t="s">
        <v>24465</v>
      </c>
    </row>
    <row r="9522" spans="1:6" x14ac:dyDescent="0.15">
      <c r="A9522" s="150" t="s">
        <v>10835</v>
      </c>
      <c r="B9522" s="150" t="s">
        <v>36073</v>
      </c>
      <c r="C9522" s="150" t="s">
        <v>20957</v>
      </c>
      <c r="F9522" s="150" t="s">
        <v>503</v>
      </c>
    </row>
    <row r="9523" spans="1:6" x14ac:dyDescent="0.15">
      <c r="A9523" s="150" t="s">
        <v>10836</v>
      </c>
      <c r="B9523" s="150" t="s">
        <v>36074</v>
      </c>
      <c r="C9523" s="150" t="s">
        <v>20958</v>
      </c>
      <c r="D9523" s="150">
        <v>1750000</v>
      </c>
      <c r="E9523" s="150">
        <v>2200000</v>
      </c>
      <c r="F9523" s="150" t="s">
        <v>22093</v>
      </c>
    </row>
    <row r="9524" spans="1:6" x14ac:dyDescent="0.15">
      <c r="A9524" s="150" t="s">
        <v>10837</v>
      </c>
      <c r="B9524" s="150" t="s">
        <v>36075</v>
      </c>
      <c r="C9524" s="150" t="s">
        <v>20959</v>
      </c>
      <c r="D9524" s="150">
        <v>10510000</v>
      </c>
      <c r="E9524" s="150">
        <v>3840000</v>
      </c>
      <c r="F9524" s="150" t="s">
        <v>22098</v>
      </c>
    </row>
    <row r="9525" spans="1:6" x14ac:dyDescent="0.15">
      <c r="A9525" s="150" t="s">
        <v>10838</v>
      </c>
      <c r="B9525" s="150" t="s">
        <v>36076</v>
      </c>
      <c r="C9525" s="150" t="s">
        <v>20960</v>
      </c>
      <c r="D9525" s="150">
        <v>1880000</v>
      </c>
      <c r="E9525" s="150">
        <v>2010000</v>
      </c>
      <c r="F9525" s="150" t="s">
        <v>18774</v>
      </c>
    </row>
    <row r="9526" spans="1:6" x14ac:dyDescent="0.15">
      <c r="A9526" s="150" t="s">
        <v>10839</v>
      </c>
      <c r="B9526" s="150" t="s">
        <v>36077</v>
      </c>
      <c r="C9526" s="150" t="s">
        <v>20961</v>
      </c>
      <c r="D9526" s="150">
        <v>227800</v>
      </c>
      <c r="E9526" s="150">
        <v>365249</v>
      </c>
      <c r="F9526" s="150" t="s">
        <v>22154</v>
      </c>
    </row>
    <row r="9527" spans="1:6" x14ac:dyDescent="0.15">
      <c r="A9527" s="150" t="s">
        <v>10840</v>
      </c>
      <c r="B9527" s="150" t="s">
        <v>36078</v>
      </c>
      <c r="C9527" s="150" t="s">
        <v>20962</v>
      </c>
      <c r="D9527" s="150">
        <v>9700000</v>
      </c>
      <c r="E9527" s="150">
        <v>8994000</v>
      </c>
      <c r="F9527" s="150" t="s">
        <v>24497</v>
      </c>
    </row>
    <row r="9528" spans="1:6" x14ac:dyDescent="0.15">
      <c r="A9528" s="150" t="s">
        <v>10841</v>
      </c>
      <c r="B9528" s="150" t="s">
        <v>36079</v>
      </c>
      <c r="C9528" s="150" t="s">
        <v>20963</v>
      </c>
      <c r="D9528" s="150">
        <v>1800000</v>
      </c>
      <c r="E9528" s="150">
        <v>5000000</v>
      </c>
      <c r="F9528" s="150" t="s">
        <v>32418</v>
      </c>
    </row>
    <row r="9529" spans="1:6" x14ac:dyDescent="0.15">
      <c r="A9529" s="150" t="s">
        <v>10842</v>
      </c>
      <c r="B9529" s="150" t="s">
        <v>36080</v>
      </c>
      <c r="C9529" s="150" t="s">
        <v>20964</v>
      </c>
      <c r="D9529" s="150">
        <v>21830450.800000001</v>
      </c>
      <c r="E9529" s="150">
        <v>32855174</v>
      </c>
      <c r="F9529" s="150" t="s">
        <v>24475</v>
      </c>
    </row>
    <row r="9530" spans="1:6" x14ac:dyDescent="0.15">
      <c r="A9530" s="150" t="s">
        <v>10843</v>
      </c>
      <c r="B9530" s="150" t="s">
        <v>36081</v>
      </c>
      <c r="C9530" s="150" t="s">
        <v>20965</v>
      </c>
      <c r="F9530" s="150" t="s">
        <v>503</v>
      </c>
    </row>
    <row r="9531" spans="1:6" x14ac:dyDescent="0.15">
      <c r="A9531" s="150" t="s">
        <v>10844</v>
      </c>
      <c r="B9531" s="150" t="s">
        <v>36082</v>
      </c>
      <c r="C9531" s="150" t="s">
        <v>20966</v>
      </c>
      <c r="F9531" s="150" t="s">
        <v>503</v>
      </c>
    </row>
    <row r="9532" spans="1:6" x14ac:dyDescent="0.15">
      <c r="A9532" s="150" t="s">
        <v>10845</v>
      </c>
      <c r="B9532" s="150" t="s">
        <v>36083</v>
      </c>
      <c r="C9532" s="150" t="s">
        <v>20967</v>
      </c>
      <c r="D9532" s="150">
        <v>1300000</v>
      </c>
      <c r="E9532" s="150">
        <v>2380000</v>
      </c>
      <c r="F9532" s="150" t="s">
        <v>18774</v>
      </c>
    </row>
    <row r="9533" spans="1:6" x14ac:dyDescent="0.15">
      <c r="A9533" s="150" t="s">
        <v>10846</v>
      </c>
      <c r="B9533" s="150" t="s">
        <v>36084</v>
      </c>
      <c r="C9533" s="150" t="s">
        <v>20968</v>
      </c>
      <c r="F9533" s="150" t="s">
        <v>503</v>
      </c>
    </row>
    <row r="9534" spans="1:6" x14ac:dyDescent="0.15">
      <c r="A9534" s="150" t="s">
        <v>10847</v>
      </c>
      <c r="B9534" s="150" t="s">
        <v>36085</v>
      </c>
      <c r="C9534" s="150" t="s">
        <v>20115</v>
      </c>
      <c r="F9534" s="150" t="s">
        <v>503</v>
      </c>
    </row>
    <row r="9535" spans="1:6" x14ac:dyDescent="0.15">
      <c r="A9535" s="150" t="s">
        <v>10848</v>
      </c>
      <c r="B9535" s="150" t="s">
        <v>36086</v>
      </c>
      <c r="C9535" s="150" t="s">
        <v>20969</v>
      </c>
      <c r="D9535" s="150">
        <v>0</v>
      </c>
      <c r="E9535" s="150">
        <v>0</v>
      </c>
      <c r="F9535" s="150" t="s">
        <v>28115</v>
      </c>
    </row>
    <row r="9536" spans="1:6" x14ac:dyDescent="0.15">
      <c r="A9536" s="150" t="s">
        <v>10849</v>
      </c>
      <c r="B9536" s="150" t="s">
        <v>36087</v>
      </c>
      <c r="C9536" s="150" t="s">
        <v>406</v>
      </c>
      <c r="D9536" s="150">
        <v>0</v>
      </c>
      <c r="E9536" s="150">
        <v>0</v>
      </c>
      <c r="F9536" s="150" t="s">
        <v>28115</v>
      </c>
    </row>
    <row r="9537" spans="1:6" x14ac:dyDescent="0.15">
      <c r="A9537" s="150" t="s">
        <v>10850</v>
      </c>
      <c r="B9537" s="150" t="s">
        <v>36088</v>
      </c>
      <c r="C9537" s="150" t="s">
        <v>12484</v>
      </c>
      <c r="F9537" s="150" t="s">
        <v>503</v>
      </c>
    </row>
    <row r="9538" spans="1:6" x14ac:dyDescent="0.15">
      <c r="A9538" s="150" t="s">
        <v>10851</v>
      </c>
      <c r="B9538" s="150" t="s">
        <v>36089</v>
      </c>
      <c r="C9538" s="150" t="s">
        <v>20970</v>
      </c>
      <c r="D9538" s="150">
        <v>0</v>
      </c>
      <c r="E9538" s="150">
        <v>0</v>
      </c>
      <c r="F9538" s="150" t="s">
        <v>28115</v>
      </c>
    </row>
    <row r="9539" spans="1:6" x14ac:dyDescent="0.15">
      <c r="A9539" s="150" t="s">
        <v>10852</v>
      </c>
      <c r="B9539" s="150" t="s">
        <v>570</v>
      </c>
      <c r="C9539" s="150" t="s">
        <v>20971</v>
      </c>
      <c r="D9539" s="150">
        <v>146912000</v>
      </c>
      <c r="E9539" s="150">
        <v>158707000</v>
      </c>
      <c r="F9539" s="150" t="s">
        <v>24751</v>
      </c>
    </row>
    <row r="9540" spans="1:6" x14ac:dyDescent="0.15">
      <c r="A9540" s="150" t="s">
        <v>10853</v>
      </c>
      <c r="B9540" s="150" t="s">
        <v>36090</v>
      </c>
      <c r="C9540" s="150" t="s">
        <v>20972</v>
      </c>
      <c r="F9540" s="150" t="s">
        <v>503</v>
      </c>
    </row>
    <row r="9541" spans="1:6" x14ac:dyDescent="0.15">
      <c r="A9541" s="150" t="s">
        <v>10854</v>
      </c>
      <c r="B9541" s="150" t="s">
        <v>36091</v>
      </c>
      <c r="F9541" s="150" t="s">
        <v>503</v>
      </c>
    </row>
    <row r="9542" spans="1:6" x14ac:dyDescent="0.15">
      <c r="A9542" s="150" t="s">
        <v>10855</v>
      </c>
      <c r="B9542" s="150" t="s">
        <v>36092</v>
      </c>
      <c r="C9542" s="150" t="s">
        <v>17236</v>
      </c>
      <c r="D9542" s="150">
        <v>0</v>
      </c>
      <c r="E9542" s="150">
        <v>0</v>
      </c>
      <c r="F9542" s="150" t="s">
        <v>28115</v>
      </c>
    </row>
    <row r="9543" spans="1:6" x14ac:dyDescent="0.15">
      <c r="A9543" s="150" t="s">
        <v>10856</v>
      </c>
      <c r="B9543" s="150" t="s">
        <v>36093</v>
      </c>
      <c r="C9543" s="150" t="s">
        <v>17142</v>
      </c>
      <c r="D9543" s="150">
        <v>0</v>
      </c>
      <c r="E9543" s="150">
        <v>0</v>
      </c>
      <c r="F9543" s="150" t="s">
        <v>28115</v>
      </c>
    </row>
    <row r="9544" spans="1:6" x14ac:dyDescent="0.15">
      <c r="A9544" s="150" t="s">
        <v>10857</v>
      </c>
      <c r="B9544" s="150" t="s">
        <v>36094</v>
      </c>
      <c r="C9544" s="150" t="s">
        <v>16953</v>
      </c>
      <c r="F9544" s="150" t="s">
        <v>503</v>
      </c>
    </row>
    <row r="9545" spans="1:6" x14ac:dyDescent="0.15">
      <c r="A9545" s="150" t="s">
        <v>10858</v>
      </c>
      <c r="B9545" s="150" t="s">
        <v>36095</v>
      </c>
      <c r="C9545" s="150" t="s">
        <v>20973</v>
      </c>
      <c r="D9545" s="150">
        <v>25000</v>
      </c>
      <c r="E9545" s="150">
        <v>71000</v>
      </c>
      <c r="F9545" s="150" t="s">
        <v>24529</v>
      </c>
    </row>
    <row r="9546" spans="1:6" x14ac:dyDescent="0.15">
      <c r="A9546" s="150" t="s">
        <v>10859</v>
      </c>
      <c r="B9546" s="150" t="s">
        <v>36096</v>
      </c>
      <c r="C9546" s="150" t="s">
        <v>20974</v>
      </c>
      <c r="D9546" s="150">
        <v>5950000</v>
      </c>
      <c r="E9546" s="150">
        <v>8370000</v>
      </c>
      <c r="F9546" s="150" t="s">
        <v>33030</v>
      </c>
    </row>
    <row r="9547" spans="1:6" x14ac:dyDescent="0.15">
      <c r="A9547" s="150" t="s">
        <v>10860</v>
      </c>
      <c r="B9547" s="150" t="s">
        <v>36097</v>
      </c>
      <c r="C9547" s="150" t="s">
        <v>20975</v>
      </c>
      <c r="D9547" s="150">
        <v>128000</v>
      </c>
      <c r="E9547" s="150">
        <v>300000</v>
      </c>
      <c r="F9547" s="150" t="s">
        <v>36098</v>
      </c>
    </row>
    <row r="9548" spans="1:6" x14ac:dyDescent="0.15">
      <c r="A9548" s="150" t="s">
        <v>10861</v>
      </c>
      <c r="B9548" s="150" t="s">
        <v>36099</v>
      </c>
      <c r="C9548" s="150" t="s">
        <v>20977</v>
      </c>
      <c r="F9548" s="150" t="s">
        <v>503</v>
      </c>
    </row>
    <row r="9549" spans="1:6" x14ac:dyDescent="0.15">
      <c r="A9549" s="150" t="s">
        <v>10862</v>
      </c>
      <c r="B9549" s="150" t="s">
        <v>36100</v>
      </c>
      <c r="C9549" s="150" t="s">
        <v>20978</v>
      </c>
      <c r="F9549" s="150" t="s">
        <v>503</v>
      </c>
    </row>
    <row r="9550" spans="1:6" x14ac:dyDescent="0.15">
      <c r="A9550" s="150" t="s">
        <v>10863</v>
      </c>
      <c r="B9550" s="150" t="s">
        <v>36101</v>
      </c>
      <c r="C9550" s="150" t="s">
        <v>19942</v>
      </c>
      <c r="F9550" s="150" t="s">
        <v>503</v>
      </c>
    </row>
    <row r="9551" spans="1:6" x14ac:dyDescent="0.15">
      <c r="A9551" s="150" t="s">
        <v>10864</v>
      </c>
      <c r="B9551" s="150" t="s">
        <v>36102</v>
      </c>
      <c r="C9551" s="150" t="s">
        <v>570</v>
      </c>
      <c r="D9551" s="150">
        <v>6485525.9000000004</v>
      </c>
      <c r="E9551" s="150">
        <v>13702552</v>
      </c>
      <c r="F9551" s="150" t="s">
        <v>22078</v>
      </c>
    </row>
    <row r="9552" spans="1:6" x14ac:dyDescent="0.15">
      <c r="A9552" s="150" t="s">
        <v>10865</v>
      </c>
      <c r="B9552" s="150" t="s">
        <v>36103</v>
      </c>
      <c r="C9552" s="150" t="s">
        <v>19675</v>
      </c>
      <c r="D9552" s="150">
        <v>0</v>
      </c>
      <c r="E9552" s="150">
        <v>0</v>
      </c>
      <c r="F9552" s="150" t="s">
        <v>24605</v>
      </c>
    </row>
    <row r="9553" spans="1:6" x14ac:dyDescent="0.15">
      <c r="A9553" s="150" t="s">
        <v>10866</v>
      </c>
      <c r="B9553" s="150" t="s">
        <v>36104</v>
      </c>
      <c r="C9553" s="150" t="s">
        <v>20979</v>
      </c>
      <c r="D9553" s="150">
        <v>0</v>
      </c>
      <c r="E9553" s="150">
        <v>0</v>
      </c>
      <c r="F9553" s="150" t="s">
        <v>22160</v>
      </c>
    </row>
    <row r="9554" spans="1:6" x14ac:dyDescent="0.15">
      <c r="A9554" s="150" t="s">
        <v>10867</v>
      </c>
      <c r="B9554" s="150" t="s">
        <v>36105</v>
      </c>
      <c r="C9554" s="150" t="s">
        <v>20980</v>
      </c>
      <c r="D9554" s="150">
        <v>480000000</v>
      </c>
      <c r="E9554" s="150">
        <v>610000000</v>
      </c>
      <c r="F9554" s="150" t="s">
        <v>33280</v>
      </c>
    </row>
    <row r="9555" spans="1:6" x14ac:dyDescent="0.15">
      <c r="A9555" s="150" t="s">
        <v>10868</v>
      </c>
      <c r="B9555" s="150" t="s">
        <v>36106</v>
      </c>
      <c r="C9555" s="150" t="s">
        <v>20981</v>
      </c>
      <c r="D9555" s="150">
        <v>206100000</v>
      </c>
      <c r="E9555" s="150">
        <v>206840000</v>
      </c>
      <c r="F9555" s="150" t="s">
        <v>29548</v>
      </c>
    </row>
    <row r="9556" spans="1:6" x14ac:dyDescent="0.15">
      <c r="A9556" s="150" t="s">
        <v>10869</v>
      </c>
      <c r="B9556" s="150" t="s">
        <v>36107</v>
      </c>
      <c r="C9556" s="150" t="s">
        <v>20982</v>
      </c>
      <c r="D9556" s="150">
        <v>65000000</v>
      </c>
      <c r="E9556" s="150">
        <v>130000000</v>
      </c>
      <c r="F9556" s="150" t="s">
        <v>22172</v>
      </c>
    </row>
    <row r="9557" spans="1:6" x14ac:dyDescent="0.15">
      <c r="A9557" s="150" t="s">
        <v>10870</v>
      </c>
      <c r="B9557" s="150" t="s">
        <v>36108</v>
      </c>
      <c r="F9557" s="150" t="s">
        <v>503</v>
      </c>
    </row>
    <row r="9558" spans="1:6" x14ac:dyDescent="0.15">
      <c r="A9558" s="150" t="s">
        <v>10871</v>
      </c>
      <c r="B9558" s="150" t="s">
        <v>36109</v>
      </c>
      <c r="C9558" s="150" t="s">
        <v>16643</v>
      </c>
      <c r="D9558" s="150">
        <v>202472.6</v>
      </c>
      <c r="E9558" s="150">
        <v>172720.5</v>
      </c>
      <c r="F9558" s="150" t="s">
        <v>18774</v>
      </c>
    </row>
    <row r="9559" spans="1:6" x14ac:dyDescent="0.15">
      <c r="A9559" s="150" t="s">
        <v>10872</v>
      </c>
      <c r="B9559" s="150" t="s">
        <v>36110</v>
      </c>
      <c r="C9559" s="150" t="s">
        <v>20983</v>
      </c>
      <c r="D9559" s="150">
        <v>129807.4</v>
      </c>
      <c r="E9559" s="150">
        <v>138470.39999999999</v>
      </c>
      <c r="F9559" s="150" t="s">
        <v>18774</v>
      </c>
    </row>
    <row r="9560" spans="1:6" x14ac:dyDescent="0.15">
      <c r="A9560" s="150" t="s">
        <v>10873</v>
      </c>
      <c r="B9560" s="150" t="s">
        <v>36111</v>
      </c>
      <c r="C9560" s="150" t="s">
        <v>2868</v>
      </c>
      <c r="D9560" s="150">
        <v>12460500</v>
      </c>
      <c r="E9560" s="150">
        <v>15966000</v>
      </c>
      <c r="F9560" s="150" t="s">
        <v>22053</v>
      </c>
    </row>
    <row r="9561" spans="1:6" x14ac:dyDescent="0.15">
      <c r="A9561" s="150" t="s">
        <v>10874</v>
      </c>
      <c r="B9561" s="150" t="s">
        <v>36112</v>
      </c>
      <c r="C9561" s="150" t="s">
        <v>20984</v>
      </c>
      <c r="F9561" s="150" t="s">
        <v>503</v>
      </c>
    </row>
    <row r="9562" spans="1:6" x14ac:dyDescent="0.15">
      <c r="A9562" s="150" t="s">
        <v>10875</v>
      </c>
      <c r="B9562" s="150" t="s">
        <v>36113</v>
      </c>
      <c r="C9562" s="150" t="s">
        <v>20985</v>
      </c>
      <c r="F9562" s="150" t="s">
        <v>503</v>
      </c>
    </row>
    <row r="9563" spans="1:6" x14ac:dyDescent="0.15">
      <c r="A9563" s="150" t="s">
        <v>10876</v>
      </c>
      <c r="B9563" s="150" t="s">
        <v>36114</v>
      </c>
      <c r="C9563" s="150" t="s">
        <v>20986</v>
      </c>
      <c r="D9563" s="150">
        <v>95940</v>
      </c>
      <c r="E9563" s="150">
        <v>114700</v>
      </c>
      <c r="F9563" s="150" t="s">
        <v>22078</v>
      </c>
    </row>
    <row r="9564" spans="1:6" x14ac:dyDescent="0.15">
      <c r="A9564" s="150" t="s">
        <v>10877</v>
      </c>
      <c r="B9564" s="150" t="s">
        <v>36115</v>
      </c>
      <c r="C9564" s="150" t="s">
        <v>20240</v>
      </c>
      <c r="D9564" s="150">
        <v>1805432</v>
      </c>
      <c r="E9564" s="150">
        <v>1696515</v>
      </c>
      <c r="F9564" s="150" t="s">
        <v>22067</v>
      </c>
    </row>
    <row r="9565" spans="1:6" x14ac:dyDescent="0.15">
      <c r="A9565" s="150" t="s">
        <v>10878</v>
      </c>
      <c r="B9565" s="150" t="s">
        <v>36116</v>
      </c>
      <c r="C9565" s="150" t="s">
        <v>20987</v>
      </c>
      <c r="D9565" s="150">
        <v>2156029.7400000002</v>
      </c>
      <c r="E9565" s="150">
        <v>2652711.17</v>
      </c>
      <c r="F9565" s="150" t="s">
        <v>22078</v>
      </c>
    </row>
    <row r="9566" spans="1:6" x14ac:dyDescent="0.15">
      <c r="A9566" s="150" t="s">
        <v>10879</v>
      </c>
      <c r="B9566" s="150" t="s">
        <v>36117</v>
      </c>
      <c r="C9566" s="150" t="s">
        <v>20988</v>
      </c>
      <c r="D9566" s="150">
        <v>0</v>
      </c>
      <c r="E9566" s="150">
        <v>0</v>
      </c>
      <c r="F9566" s="150" t="s">
        <v>24605</v>
      </c>
    </row>
    <row r="9567" spans="1:6" x14ac:dyDescent="0.15">
      <c r="A9567" s="150" t="s">
        <v>10880</v>
      </c>
      <c r="B9567" s="150" t="s">
        <v>36118</v>
      </c>
      <c r="C9567" s="150" t="s">
        <v>20989</v>
      </c>
      <c r="D9567" s="150">
        <v>6047000</v>
      </c>
      <c r="E9567" s="150">
        <v>6310000</v>
      </c>
      <c r="F9567" s="150" t="s">
        <v>22093</v>
      </c>
    </row>
    <row r="9568" spans="1:6" x14ac:dyDescent="0.15">
      <c r="A9568" s="150" t="s">
        <v>10881</v>
      </c>
      <c r="B9568" s="150" t="s">
        <v>36119</v>
      </c>
      <c r="C9568" s="150" t="s">
        <v>2265</v>
      </c>
      <c r="F9568" s="150" t="s">
        <v>503</v>
      </c>
    </row>
    <row r="9569" spans="1:6" x14ac:dyDescent="0.15">
      <c r="A9569" s="150" t="s">
        <v>10882</v>
      </c>
      <c r="B9569" s="150" t="s">
        <v>36120</v>
      </c>
      <c r="C9569" s="150" t="s">
        <v>20990</v>
      </c>
      <c r="D9569" s="150">
        <v>450000</v>
      </c>
      <c r="E9569" s="150">
        <v>1500000</v>
      </c>
      <c r="F9569" s="150" t="s">
        <v>24477</v>
      </c>
    </row>
    <row r="9570" spans="1:6" x14ac:dyDescent="0.15">
      <c r="A9570" s="150" t="s">
        <v>10883</v>
      </c>
      <c r="B9570" s="150" t="s">
        <v>36121</v>
      </c>
      <c r="C9570" s="150" t="s">
        <v>20991</v>
      </c>
      <c r="F9570" s="150" t="s">
        <v>503</v>
      </c>
    </row>
    <row r="9571" spans="1:6" x14ac:dyDescent="0.15">
      <c r="A9571" s="150" t="s">
        <v>10884</v>
      </c>
      <c r="B9571" s="150" t="s">
        <v>36122</v>
      </c>
      <c r="C9571" s="150" t="s">
        <v>2344</v>
      </c>
      <c r="D9571" s="150">
        <v>48263162</v>
      </c>
      <c r="E9571" s="150">
        <v>100992082</v>
      </c>
      <c r="F9571" s="150" t="s">
        <v>36123</v>
      </c>
    </row>
    <row r="9572" spans="1:6" x14ac:dyDescent="0.15">
      <c r="A9572" s="150" t="s">
        <v>10885</v>
      </c>
      <c r="B9572" s="150" t="s">
        <v>36124</v>
      </c>
      <c r="C9572" s="150" t="s">
        <v>20992</v>
      </c>
      <c r="F9572" s="150" t="s">
        <v>503</v>
      </c>
    </row>
    <row r="9573" spans="1:6" x14ac:dyDescent="0.15">
      <c r="A9573" s="150" t="s">
        <v>10886</v>
      </c>
      <c r="B9573" s="150" t="s">
        <v>36125</v>
      </c>
      <c r="C9573" s="150" t="s">
        <v>20993</v>
      </c>
      <c r="F9573" s="150" t="s">
        <v>22078</v>
      </c>
    </row>
    <row r="9574" spans="1:6" x14ac:dyDescent="0.15">
      <c r="A9574" s="150" t="s">
        <v>10887</v>
      </c>
      <c r="B9574" s="150" t="s">
        <v>36126</v>
      </c>
      <c r="C9574" s="150" t="s">
        <v>20994</v>
      </c>
      <c r="F9574" s="150" t="s">
        <v>503</v>
      </c>
    </row>
    <row r="9575" spans="1:6" x14ac:dyDescent="0.15">
      <c r="A9575" s="150" t="s">
        <v>10888</v>
      </c>
      <c r="B9575" s="150" t="s">
        <v>36127</v>
      </c>
      <c r="C9575" s="150" t="s">
        <v>20995</v>
      </c>
      <c r="D9575" s="150">
        <v>78202628.200000003</v>
      </c>
      <c r="E9575" s="150">
        <v>106520063</v>
      </c>
      <c r="F9575" s="150" t="s">
        <v>36128</v>
      </c>
    </row>
    <row r="9576" spans="1:6" x14ac:dyDescent="0.15">
      <c r="A9576" s="150" t="s">
        <v>10889</v>
      </c>
      <c r="B9576" s="150" t="s">
        <v>36129</v>
      </c>
      <c r="C9576" s="150" t="s">
        <v>20996</v>
      </c>
      <c r="D9576" s="150">
        <v>48200</v>
      </c>
      <c r="E9576" s="150">
        <v>158900</v>
      </c>
      <c r="F9576" s="150" t="s">
        <v>36130</v>
      </c>
    </row>
    <row r="9577" spans="1:6" x14ac:dyDescent="0.15">
      <c r="A9577" s="150" t="s">
        <v>10890</v>
      </c>
      <c r="B9577" s="150" t="s">
        <v>36131</v>
      </c>
      <c r="C9577" s="150" t="s">
        <v>385</v>
      </c>
      <c r="F9577" s="150" t="s">
        <v>503</v>
      </c>
    </row>
    <row r="9578" spans="1:6" x14ac:dyDescent="0.15">
      <c r="A9578" s="150" t="s">
        <v>10891</v>
      </c>
      <c r="B9578" s="150" t="s">
        <v>36132</v>
      </c>
      <c r="C9578" s="150" t="s">
        <v>20997</v>
      </c>
      <c r="F9578" s="150" t="s">
        <v>503</v>
      </c>
    </row>
    <row r="9579" spans="1:6" x14ac:dyDescent="0.15">
      <c r="A9579" s="150" t="s">
        <v>10892</v>
      </c>
      <c r="B9579" s="150" t="s">
        <v>36133</v>
      </c>
      <c r="C9579" s="150" t="s">
        <v>20998</v>
      </c>
      <c r="D9579" s="150">
        <v>65000000</v>
      </c>
      <c r="E9579" s="150">
        <v>144000000</v>
      </c>
      <c r="F9579" s="150" t="s">
        <v>22093</v>
      </c>
    </row>
    <row r="9580" spans="1:6" x14ac:dyDescent="0.15">
      <c r="A9580" s="150" t="s">
        <v>10893</v>
      </c>
      <c r="B9580" s="150" t="s">
        <v>36134</v>
      </c>
      <c r="C9580" s="150" t="s">
        <v>20999</v>
      </c>
      <c r="F9580" s="150" t="s">
        <v>503</v>
      </c>
    </row>
    <row r="9581" spans="1:6" x14ac:dyDescent="0.15">
      <c r="A9581" s="150" t="s">
        <v>10894</v>
      </c>
      <c r="B9581" s="150" t="s">
        <v>36135</v>
      </c>
      <c r="C9581" s="150" t="s">
        <v>21000</v>
      </c>
      <c r="D9581" s="150">
        <v>30030000</v>
      </c>
      <c r="E9581" s="150">
        <v>39162000</v>
      </c>
      <c r="F9581" s="150" t="s">
        <v>28406</v>
      </c>
    </row>
    <row r="9582" spans="1:6" x14ac:dyDescent="0.15">
      <c r="A9582" s="150" t="s">
        <v>10895</v>
      </c>
      <c r="B9582" s="150" t="s">
        <v>36136</v>
      </c>
      <c r="C9582" s="150" t="s">
        <v>21001</v>
      </c>
      <c r="D9582" s="150">
        <v>3702782700</v>
      </c>
      <c r="E9582" s="150">
        <v>0</v>
      </c>
      <c r="F9582" s="150" t="s">
        <v>36137</v>
      </c>
    </row>
    <row r="9583" spans="1:6" x14ac:dyDescent="0.15">
      <c r="A9583" s="150" t="s">
        <v>10896</v>
      </c>
      <c r="B9583" s="150" t="s">
        <v>36138</v>
      </c>
      <c r="C9583" s="150" t="s">
        <v>21002</v>
      </c>
      <c r="D9583" s="150">
        <v>19520</v>
      </c>
      <c r="E9583" s="150">
        <v>27830</v>
      </c>
      <c r="F9583" s="150" t="s">
        <v>22136</v>
      </c>
    </row>
    <row r="9584" spans="1:6" x14ac:dyDescent="0.15">
      <c r="A9584" s="150" t="s">
        <v>10897</v>
      </c>
      <c r="B9584" s="150" t="s">
        <v>36139</v>
      </c>
      <c r="C9584" s="150" t="s">
        <v>21003</v>
      </c>
      <c r="D9584" s="150">
        <v>835704660</v>
      </c>
      <c r="E9584" s="150">
        <v>0</v>
      </c>
      <c r="F9584" s="150" t="s">
        <v>22060</v>
      </c>
    </row>
    <row r="9585" spans="1:6" x14ac:dyDescent="0.15">
      <c r="A9585" s="150" t="s">
        <v>10898</v>
      </c>
      <c r="B9585" s="150" t="s">
        <v>36140</v>
      </c>
      <c r="C9585" s="150" t="s">
        <v>427</v>
      </c>
      <c r="F9585" s="150" t="s">
        <v>503</v>
      </c>
    </row>
    <row r="9586" spans="1:6" x14ac:dyDescent="0.15">
      <c r="A9586" s="150" t="s">
        <v>10899</v>
      </c>
      <c r="B9586" s="150" t="s">
        <v>36141</v>
      </c>
      <c r="C9586" s="150" t="s">
        <v>21004</v>
      </c>
      <c r="D9586" s="150">
        <v>20000</v>
      </c>
      <c r="E9586" s="150">
        <v>40000</v>
      </c>
      <c r="F9586" s="150" t="s">
        <v>22102</v>
      </c>
    </row>
    <row r="9587" spans="1:6" x14ac:dyDescent="0.15">
      <c r="A9587" s="150" t="s">
        <v>10900</v>
      </c>
      <c r="B9587" s="150" t="s">
        <v>36142</v>
      </c>
      <c r="C9587" s="150" t="s">
        <v>21005</v>
      </c>
      <c r="F9587" s="150" t="s">
        <v>503</v>
      </c>
    </row>
    <row r="9588" spans="1:6" x14ac:dyDescent="0.15">
      <c r="A9588" s="150" t="s">
        <v>10901</v>
      </c>
      <c r="B9588" s="150" t="s">
        <v>36143</v>
      </c>
      <c r="C9588" s="150" t="s">
        <v>21006</v>
      </c>
      <c r="D9588" s="150">
        <v>2221000</v>
      </c>
      <c r="E9588" s="150">
        <v>2781000</v>
      </c>
      <c r="F9588" s="150" t="s">
        <v>22060</v>
      </c>
    </row>
    <row r="9589" spans="1:6" x14ac:dyDescent="0.15">
      <c r="A9589" s="150" t="s">
        <v>10902</v>
      </c>
      <c r="B9589" s="150" t="s">
        <v>36144</v>
      </c>
      <c r="C9589" s="150" t="s">
        <v>21007</v>
      </c>
      <c r="D9589" s="150">
        <v>5000000</v>
      </c>
      <c r="E9589" s="150">
        <v>4200000</v>
      </c>
      <c r="F9589" s="150" t="s">
        <v>22053</v>
      </c>
    </row>
    <row r="9590" spans="1:6" x14ac:dyDescent="0.15">
      <c r="A9590" s="150" t="s">
        <v>10903</v>
      </c>
      <c r="B9590" s="150" t="s">
        <v>36145</v>
      </c>
      <c r="F9590" s="150" t="s">
        <v>503</v>
      </c>
    </row>
    <row r="9591" spans="1:6" x14ac:dyDescent="0.15">
      <c r="A9591" s="150" t="s">
        <v>10904</v>
      </c>
      <c r="B9591" s="150" t="s">
        <v>36146</v>
      </c>
      <c r="C9591" s="150" t="s">
        <v>21008</v>
      </c>
      <c r="F9591" s="150" t="s">
        <v>503</v>
      </c>
    </row>
    <row r="9592" spans="1:6" x14ac:dyDescent="0.15">
      <c r="A9592" s="150" t="s">
        <v>10905</v>
      </c>
      <c r="B9592" s="150" t="s">
        <v>36147</v>
      </c>
      <c r="C9592" s="150" t="s">
        <v>21009</v>
      </c>
      <c r="D9592" s="150">
        <v>5600</v>
      </c>
      <c r="E9592" s="150">
        <v>6600</v>
      </c>
      <c r="F9592" s="150" t="s">
        <v>22088</v>
      </c>
    </row>
    <row r="9593" spans="1:6" x14ac:dyDescent="0.15">
      <c r="A9593" s="150" t="s">
        <v>10906</v>
      </c>
      <c r="B9593" s="150" t="s">
        <v>36148</v>
      </c>
      <c r="C9593" s="150" t="s">
        <v>21010</v>
      </c>
      <c r="F9593" s="150" t="s">
        <v>503</v>
      </c>
    </row>
    <row r="9594" spans="1:6" x14ac:dyDescent="0.15">
      <c r="A9594" s="150" t="s">
        <v>10907</v>
      </c>
      <c r="B9594" s="150" t="s">
        <v>36149</v>
      </c>
      <c r="C9594" s="150" t="s">
        <v>21011</v>
      </c>
      <c r="D9594" s="150">
        <v>4941000</v>
      </c>
      <c r="E9594" s="150">
        <v>11247000</v>
      </c>
      <c r="F9594" s="150" t="s">
        <v>36150</v>
      </c>
    </row>
    <row r="9595" spans="1:6" x14ac:dyDescent="0.15">
      <c r="A9595" s="150" t="s">
        <v>10908</v>
      </c>
      <c r="B9595" s="150" t="s">
        <v>36151</v>
      </c>
      <c r="C9595" s="150" t="s">
        <v>21012</v>
      </c>
      <c r="D9595" s="150">
        <v>14150</v>
      </c>
      <c r="E9595" s="150">
        <v>14150</v>
      </c>
      <c r="F9595" s="150" t="s">
        <v>22136</v>
      </c>
    </row>
    <row r="9596" spans="1:6" x14ac:dyDescent="0.15">
      <c r="A9596" s="150" t="s">
        <v>10909</v>
      </c>
      <c r="B9596" s="150" t="s">
        <v>36152</v>
      </c>
      <c r="C9596" s="150" t="s">
        <v>21013</v>
      </c>
      <c r="D9596" s="150">
        <v>19338373.699999999</v>
      </c>
      <c r="E9596" s="150">
        <v>24512557</v>
      </c>
      <c r="F9596" s="150" t="s">
        <v>28304</v>
      </c>
    </row>
    <row r="9597" spans="1:6" x14ac:dyDescent="0.15">
      <c r="A9597" s="150" t="s">
        <v>10910</v>
      </c>
      <c r="B9597" s="150" t="s">
        <v>36153</v>
      </c>
      <c r="C9597" s="150" t="s">
        <v>21014</v>
      </c>
      <c r="F9597" s="150" t="s">
        <v>503</v>
      </c>
    </row>
    <row r="9598" spans="1:6" x14ac:dyDescent="0.15">
      <c r="A9598" s="150" t="s">
        <v>10911</v>
      </c>
      <c r="B9598" s="150" t="s">
        <v>36154</v>
      </c>
      <c r="C9598" s="150" t="s">
        <v>21015</v>
      </c>
      <c r="D9598" s="150">
        <v>5100</v>
      </c>
      <c r="E9598" s="150">
        <v>6000</v>
      </c>
      <c r="F9598" s="150" t="s">
        <v>24529</v>
      </c>
    </row>
    <row r="9599" spans="1:6" x14ac:dyDescent="0.15">
      <c r="A9599" s="150" t="s">
        <v>10912</v>
      </c>
      <c r="B9599" s="150" t="s">
        <v>36155</v>
      </c>
      <c r="F9599" s="150" t="s">
        <v>503</v>
      </c>
    </row>
    <row r="9600" spans="1:6" x14ac:dyDescent="0.15">
      <c r="A9600" s="150" t="s">
        <v>10913</v>
      </c>
      <c r="B9600" s="150" t="s">
        <v>36156</v>
      </c>
      <c r="C9600" s="150" t="s">
        <v>21016</v>
      </c>
      <c r="D9600" s="150">
        <v>17360000</v>
      </c>
      <c r="E9600" s="150">
        <v>32380000</v>
      </c>
      <c r="F9600" s="150" t="s">
        <v>36157</v>
      </c>
    </row>
    <row r="9601" spans="1:6" x14ac:dyDescent="0.15">
      <c r="A9601" s="150" t="s">
        <v>10914</v>
      </c>
      <c r="B9601" s="150" t="s">
        <v>19796</v>
      </c>
      <c r="C9601" s="150" t="s">
        <v>21017</v>
      </c>
      <c r="F9601" s="150" t="s">
        <v>503</v>
      </c>
    </row>
    <row r="9602" spans="1:6" x14ac:dyDescent="0.15">
      <c r="A9602" s="150" t="s">
        <v>10915</v>
      </c>
      <c r="B9602" s="150" t="s">
        <v>36158</v>
      </c>
      <c r="C9602" s="150" t="s">
        <v>21018</v>
      </c>
      <c r="F9602" s="150" t="s">
        <v>503</v>
      </c>
    </row>
    <row r="9603" spans="1:6" x14ac:dyDescent="0.15">
      <c r="A9603" s="150" t="s">
        <v>10916</v>
      </c>
      <c r="B9603" s="150" t="s">
        <v>36159</v>
      </c>
      <c r="C9603" s="150" t="s">
        <v>21019</v>
      </c>
      <c r="D9603" s="150">
        <v>7175000</v>
      </c>
      <c r="E9603" s="150">
        <v>7617000</v>
      </c>
      <c r="F9603" s="150" t="s">
        <v>22058</v>
      </c>
    </row>
    <row r="9604" spans="1:6" x14ac:dyDescent="0.15">
      <c r="A9604" s="150" t="s">
        <v>10917</v>
      </c>
      <c r="B9604" s="150" t="s">
        <v>36160</v>
      </c>
      <c r="F9604" s="150" t="s">
        <v>503</v>
      </c>
    </row>
    <row r="9605" spans="1:6" x14ac:dyDescent="0.15">
      <c r="A9605" s="150" t="s">
        <v>10918</v>
      </c>
      <c r="B9605" s="150" t="s">
        <v>36161</v>
      </c>
      <c r="C9605" s="150" t="s">
        <v>21020</v>
      </c>
      <c r="D9605" s="150">
        <v>1000000</v>
      </c>
      <c r="E9605" s="150">
        <v>1166700</v>
      </c>
      <c r="F9605" s="150" t="s">
        <v>18774</v>
      </c>
    </row>
    <row r="9606" spans="1:6" x14ac:dyDescent="0.15">
      <c r="A9606" s="150" t="s">
        <v>10919</v>
      </c>
      <c r="B9606" s="150" t="s">
        <v>36162</v>
      </c>
      <c r="C9606" s="150" t="s">
        <v>13312</v>
      </c>
      <c r="F9606" s="150" t="s">
        <v>503</v>
      </c>
    </row>
    <row r="9607" spans="1:6" x14ac:dyDescent="0.15">
      <c r="A9607" s="150" t="s">
        <v>10920</v>
      </c>
      <c r="B9607" s="150" t="s">
        <v>36163</v>
      </c>
      <c r="C9607" s="150" t="s">
        <v>21021</v>
      </c>
      <c r="D9607" s="150">
        <v>9275640</v>
      </c>
      <c r="E9607" s="150">
        <v>11214905</v>
      </c>
      <c r="F9607" s="150" t="s">
        <v>22053</v>
      </c>
    </row>
    <row r="9608" spans="1:6" x14ac:dyDescent="0.15">
      <c r="A9608" s="150" t="s">
        <v>10921</v>
      </c>
      <c r="B9608" s="150" t="s">
        <v>36164</v>
      </c>
      <c r="C9608" s="150" t="s">
        <v>21022</v>
      </c>
      <c r="D9608" s="150">
        <v>1649400</v>
      </c>
      <c r="E9608" s="150">
        <v>1596000</v>
      </c>
      <c r="F9608" s="150" t="s">
        <v>22067</v>
      </c>
    </row>
    <row r="9609" spans="1:6" x14ac:dyDescent="0.15">
      <c r="A9609" s="150" t="s">
        <v>10922</v>
      </c>
      <c r="B9609" s="150" t="s">
        <v>36165</v>
      </c>
      <c r="C9609" s="150" t="s">
        <v>406</v>
      </c>
      <c r="D9609" s="150">
        <v>5603400</v>
      </c>
      <c r="E9609" s="150">
        <v>5692339</v>
      </c>
      <c r="F9609" s="150" t="s">
        <v>18774</v>
      </c>
    </row>
    <row r="9610" spans="1:6" x14ac:dyDescent="0.15">
      <c r="A9610" s="150" t="s">
        <v>10923</v>
      </c>
      <c r="B9610" s="150" t="s">
        <v>36166</v>
      </c>
      <c r="C9610" s="150" t="s">
        <v>21023</v>
      </c>
      <c r="F9610" s="150" t="s">
        <v>503</v>
      </c>
    </row>
    <row r="9611" spans="1:6" x14ac:dyDescent="0.15">
      <c r="A9611" s="150" t="s">
        <v>10924</v>
      </c>
      <c r="B9611" s="150" t="s">
        <v>36167</v>
      </c>
      <c r="F9611" s="150" t="s">
        <v>503</v>
      </c>
    </row>
    <row r="9612" spans="1:6" x14ac:dyDescent="0.15">
      <c r="A9612" s="150" t="s">
        <v>10925</v>
      </c>
      <c r="B9612" s="150" t="s">
        <v>36168</v>
      </c>
      <c r="C9612" s="150" t="s">
        <v>21024</v>
      </c>
      <c r="F9612" s="150" t="s">
        <v>503</v>
      </c>
    </row>
    <row r="9613" spans="1:6" x14ac:dyDescent="0.15">
      <c r="A9613" s="150" t="s">
        <v>10926</v>
      </c>
      <c r="B9613" s="150" t="s">
        <v>36169</v>
      </c>
      <c r="C9613" s="150" t="s">
        <v>21025</v>
      </c>
      <c r="F9613" s="150" t="s">
        <v>503</v>
      </c>
    </row>
    <row r="9614" spans="1:6" x14ac:dyDescent="0.15">
      <c r="A9614" s="150" t="s">
        <v>10927</v>
      </c>
      <c r="B9614" s="150" t="s">
        <v>36170</v>
      </c>
      <c r="C9614" s="150" t="s">
        <v>21026</v>
      </c>
      <c r="F9614" s="150" t="s">
        <v>503</v>
      </c>
    </row>
    <row r="9615" spans="1:6" x14ac:dyDescent="0.15">
      <c r="A9615" s="150" t="s">
        <v>10928</v>
      </c>
      <c r="B9615" s="150" t="s">
        <v>36171</v>
      </c>
      <c r="C9615" s="150" t="s">
        <v>21027</v>
      </c>
      <c r="F9615" s="150" t="s">
        <v>503</v>
      </c>
    </row>
    <row r="9616" spans="1:6" x14ac:dyDescent="0.15">
      <c r="A9616" s="150" t="s">
        <v>10929</v>
      </c>
      <c r="B9616" s="150" t="s">
        <v>36172</v>
      </c>
      <c r="C9616" s="150" t="s">
        <v>21028</v>
      </c>
      <c r="D9616" s="150">
        <v>60000</v>
      </c>
      <c r="E9616" s="150">
        <v>15000</v>
      </c>
      <c r="F9616" s="150" t="s">
        <v>24605</v>
      </c>
    </row>
    <row r="9617" spans="1:6" x14ac:dyDescent="0.15">
      <c r="A9617" s="150" t="s">
        <v>10930</v>
      </c>
      <c r="B9617" s="150" t="s">
        <v>36173</v>
      </c>
      <c r="C9617" s="150" t="s">
        <v>21029</v>
      </c>
      <c r="F9617" s="150" t="s">
        <v>503</v>
      </c>
    </row>
    <row r="9618" spans="1:6" x14ac:dyDescent="0.15">
      <c r="A9618" s="150" t="s">
        <v>10931</v>
      </c>
      <c r="B9618" s="150" t="s">
        <v>36174</v>
      </c>
      <c r="C9618" s="150" t="s">
        <v>388</v>
      </c>
      <c r="D9618" s="150">
        <v>4140000</v>
      </c>
      <c r="E9618" s="150">
        <v>4375060</v>
      </c>
      <c r="F9618" s="150" t="s">
        <v>22093</v>
      </c>
    </row>
    <row r="9619" spans="1:6" x14ac:dyDescent="0.15">
      <c r="A9619" s="150" t="s">
        <v>10932</v>
      </c>
      <c r="B9619" s="150" t="s">
        <v>36175</v>
      </c>
      <c r="C9619" s="150" t="s">
        <v>387</v>
      </c>
      <c r="D9619" s="150">
        <v>4000000</v>
      </c>
      <c r="E9619" s="150">
        <v>4000000</v>
      </c>
      <c r="F9619" s="150" t="s">
        <v>22053</v>
      </c>
    </row>
    <row r="9620" spans="1:6" x14ac:dyDescent="0.15">
      <c r="A9620" s="150" t="s">
        <v>10933</v>
      </c>
      <c r="B9620" s="150" t="s">
        <v>36176</v>
      </c>
      <c r="C9620" s="150" t="s">
        <v>12357</v>
      </c>
      <c r="D9620" s="150">
        <v>0</v>
      </c>
      <c r="E9620" s="150">
        <v>0</v>
      </c>
      <c r="F9620" s="150" t="s">
        <v>28244</v>
      </c>
    </row>
    <row r="9621" spans="1:6" x14ac:dyDescent="0.15">
      <c r="A9621" s="150" t="s">
        <v>10934</v>
      </c>
      <c r="B9621" s="150" t="s">
        <v>36177</v>
      </c>
      <c r="C9621" s="150" t="s">
        <v>20996</v>
      </c>
      <c r="D9621" s="150">
        <v>48200</v>
      </c>
      <c r="E9621" s="150">
        <v>158900</v>
      </c>
      <c r="F9621" s="150" t="s">
        <v>36130</v>
      </c>
    </row>
    <row r="9622" spans="1:6" x14ac:dyDescent="0.15">
      <c r="A9622" s="150" t="s">
        <v>10935</v>
      </c>
      <c r="B9622" s="150" t="s">
        <v>36178</v>
      </c>
      <c r="C9622" s="150" t="s">
        <v>21030</v>
      </c>
      <c r="D9622" s="150">
        <v>13200.7</v>
      </c>
      <c r="E9622" s="150">
        <v>15400.1</v>
      </c>
      <c r="F9622" s="150" t="s">
        <v>22067</v>
      </c>
    </row>
    <row r="9623" spans="1:6" x14ac:dyDescent="0.15">
      <c r="A9623" s="150" t="s">
        <v>10936</v>
      </c>
      <c r="B9623" s="150" t="s">
        <v>36179</v>
      </c>
      <c r="C9623" s="150" t="s">
        <v>13772</v>
      </c>
      <c r="F9623" s="150" t="s">
        <v>503</v>
      </c>
    </row>
    <row r="9624" spans="1:6" x14ac:dyDescent="0.15">
      <c r="A9624" s="150" t="s">
        <v>10937</v>
      </c>
      <c r="B9624" s="150" t="s">
        <v>36180</v>
      </c>
      <c r="C9624" s="150" t="s">
        <v>21031</v>
      </c>
      <c r="F9624" s="150" t="s">
        <v>503</v>
      </c>
    </row>
    <row r="9625" spans="1:6" x14ac:dyDescent="0.15">
      <c r="A9625" s="150" t="s">
        <v>10938</v>
      </c>
      <c r="B9625" s="150" t="s">
        <v>36181</v>
      </c>
      <c r="C9625" s="150" t="s">
        <v>21032</v>
      </c>
      <c r="D9625" s="150">
        <v>4650000</v>
      </c>
      <c r="E9625" s="150">
        <v>3230000</v>
      </c>
      <c r="F9625" s="150" t="s">
        <v>36182</v>
      </c>
    </row>
    <row r="9626" spans="1:6" x14ac:dyDescent="0.15">
      <c r="A9626" s="150" t="s">
        <v>10939</v>
      </c>
      <c r="B9626" s="150" t="s">
        <v>36183</v>
      </c>
      <c r="C9626" s="150" t="s">
        <v>21033</v>
      </c>
      <c r="F9626" s="150" t="s">
        <v>503</v>
      </c>
    </row>
    <row r="9627" spans="1:6" x14ac:dyDescent="0.15">
      <c r="A9627" s="150" t="s">
        <v>10940</v>
      </c>
      <c r="B9627" s="150" t="s">
        <v>36184</v>
      </c>
      <c r="C9627" s="150" t="s">
        <v>1809</v>
      </c>
      <c r="D9627" s="150">
        <v>2800000</v>
      </c>
      <c r="E9627" s="150">
        <v>2300000</v>
      </c>
      <c r="F9627" s="150" t="s">
        <v>36185</v>
      </c>
    </row>
    <row r="9628" spans="1:6" x14ac:dyDescent="0.15">
      <c r="A9628" s="150" t="s">
        <v>10941</v>
      </c>
      <c r="B9628" s="150" t="s">
        <v>36186</v>
      </c>
      <c r="C9628" s="150" t="s">
        <v>21034</v>
      </c>
      <c r="D9628" s="150">
        <v>10000</v>
      </c>
      <c r="E9628" s="150">
        <v>20000</v>
      </c>
      <c r="F9628" s="150" t="s">
        <v>36187</v>
      </c>
    </row>
    <row r="9629" spans="1:6" x14ac:dyDescent="0.15">
      <c r="A9629" s="150" t="s">
        <v>10942</v>
      </c>
      <c r="B9629" s="150" t="s">
        <v>36188</v>
      </c>
      <c r="C9629" s="150" t="s">
        <v>21035</v>
      </c>
      <c r="D9629" s="150">
        <v>3471075</v>
      </c>
      <c r="E9629" s="150">
        <v>3788850</v>
      </c>
      <c r="F9629" s="150" t="s">
        <v>22104</v>
      </c>
    </row>
    <row r="9630" spans="1:6" x14ac:dyDescent="0.15">
      <c r="A9630" s="150" t="s">
        <v>10943</v>
      </c>
      <c r="B9630" s="150" t="s">
        <v>36189</v>
      </c>
      <c r="C9630" s="150" t="s">
        <v>21036</v>
      </c>
      <c r="D9630" s="150">
        <v>8817</v>
      </c>
      <c r="E9630" s="150">
        <v>15173</v>
      </c>
      <c r="F9630" s="150" t="s">
        <v>22051</v>
      </c>
    </row>
    <row r="9631" spans="1:6" x14ac:dyDescent="0.15">
      <c r="A9631" s="150" t="s">
        <v>10944</v>
      </c>
      <c r="B9631" s="150" t="s">
        <v>36190</v>
      </c>
      <c r="C9631" s="150" t="s">
        <v>20100</v>
      </c>
      <c r="D9631" s="150">
        <v>1788302209</v>
      </c>
      <c r="E9631" s="150">
        <v>3888533949</v>
      </c>
      <c r="F9631" s="150" t="s">
        <v>36191</v>
      </c>
    </row>
    <row r="9632" spans="1:6" x14ac:dyDescent="0.15">
      <c r="A9632" s="150" t="s">
        <v>10945</v>
      </c>
      <c r="B9632" s="150" t="s">
        <v>36192</v>
      </c>
      <c r="C9632" s="150" t="s">
        <v>21038</v>
      </c>
      <c r="D9632" s="150">
        <v>1862631</v>
      </c>
      <c r="E9632" s="150">
        <v>713743</v>
      </c>
      <c r="F9632" s="150" t="s">
        <v>22060</v>
      </c>
    </row>
    <row r="9633" spans="1:6" x14ac:dyDescent="0.15">
      <c r="A9633" s="150" t="s">
        <v>10946</v>
      </c>
      <c r="B9633" s="150" t="s">
        <v>36193</v>
      </c>
      <c r="F9633" s="150" t="s">
        <v>503</v>
      </c>
    </row>
    <row r="9634" spans="1:6" x14ac:dyDescent="0.15">
      <c r="A9634" s="150" t="s">
        <v>10947</v>
      </c>
      <c r="B9634" s="150" t="s">
        <v>36194</v>
      </c>
      <c r="C9634" s="150" t="s">
        <v>21039</v>
      </c>
      <c r="D9634" s="150">
        <v>837125</v>
      </c>
      <c r="E9634" s="150">
        <v>604264</v>
      </c>
      <c r="F9634" s="150" t="s">
        <v>22060</v>
      </c>
    </row>
    <row r="9635" spans="1:6" x14ac:dyDescent="0.15">
      <c r="A9635" s="150" t="s">
        <v>10948</v>
      </c>
      <c r="B9635" s="150" t="s">
        <v>36195</v>
      </c>
      <c r="C9635" s="150" t="s">
        <v>20997</v>
      </c>
      <c r="F9635" s="150" t="s">
        <v>503</v>
      </c>
    </row>
    <row r="9636" spans="1:6" x14ac:dyDescent="0.15">
      <c r="A9636" s="150" t="s">
        <v>10949</v>
      </c>
      <c r="B9636" s="150" t="s">
        <v>36196</v>
      </c>
      <c r="C9636" s="150" t="s">
        <v>21040</v>
      </c>
      <c r="F9636" s="150" t="s">
        <v>503</v>
      </c>
    </row>
    <row r="9637" spans="1:6" x14ac:dyDescent="0.15">
      <c r="A9637" s="150" t="s">
        <v>10950</v>
      </c>
      <c r="B9637" s="150" t="s">
        <v>36197</v>
      </c>
      <c r="C9637" s="150" t="s">
        <v>21041</v>
      </c>
      <c r="F9637" s="150" t="s">
        <v>503</v>
      </c>
    </row>
    <row r="9638" spans="1:6" x14ac:dyDescent="0.15">
      <c r="A9638" s="150" t="s">
        <v>10951</v>
      </c>
      <c r="B9638" s="150" t="s">
        <v>36198</v>
      </c>
      <c r="C9638" s="150" t="s">
        <v>13352</v>
      </c>
      <c r="F9638" s="150" t="s">
        <v>503</v>
      </c>
    </row>
    <row r="9639" spans="1:6" x14ac:dyDescent="0.15">
      <c r="A9639" s="150" t="s">
        <v>10952</v>
      </c>
      <c r="B9639" s="150" t="s">
        <v>36199</v>
      </c>
      <c r="C9639" s="150" t="s">
        <v>21042</v>
      </c>
      <c r="D9639" s="150">
        <v>3242068</v>
      </c>
      <c r="E9639" s="150">
        <v>3414474</v>
      </c>
      <c r="F9639" s="150" t="s">
        <v>24529</v>
      </c>
    </row>
    <row r="9640" spans="1:6" x14ac:dyDescent="0.15">
      <c r="A9640" s="150" t="s">
        <v>10953</v>
      </c>
      <c r="B9640" s="150" t="s">
        <v>36200</v>
      </c>
      <c r="C9640" s="150" t="s">
        <v>21043</v>
      </c>
      <c r="D9640" s="150">
        <v>817000</v>
      </c>
      <c r="E9640" s="150">
        <v>76100</v>
      </c>
      <c r="F9640" s="150" t="s">
        <v>22082</v>
      </c>
    </row>
    <row r="9641" spans="1:6" x14ac:dyDescent="0.15">
      <c r="A9641" s="150" t="s">
        <v>10954</v>
      </c>
      <c r="B9641" s="150" t="s">
        <v>36201</v>
      </c>
      <c r="C9641" s="150" t="s">
        <v>21044</v>
      </c>
      <c r="F9641" s="150" t="s">
        <v>503</v>
      </c>
    </row>
    <row r="9642" spans="1:6" x14ac:dyDescent="0.15">
      <c r="A9642" s="150" t="s">
        <v>10955</v>
      </c>
      <c r="B9642" s="150" t="s">
        <v>36202</v>
      </c>
      <c r="C9642" s="150" t="s">
        <v>21045</v>
      </c>
      <c r="D9642" s="150">
        <v>1100675.3999999999</v>
      </c>
      <c r="E9642" s="150">
        <v>1521661.4</v>
      </c>
      <c r="F9642" s="150" t="s">
        <v>28738</v>
      </c>
    </row>
    <row r="9643" spans="1:6" x14ac:dyDescent="0.15">
      <c r="A9643" s="150" t="s">
        <v>10956</v>
      </c>
      <c r="B9643" s="150" t="s">
        <v>36203</v>
      </c>
      <c r="C9643" s="150" t="s">
        <v>21046</v>
      </c>
      <c r="D9643" s="150">
        <v>0</v>
      </c>
      <c r="E9643" s="150">
        <v>0</v>
      </c>
      <c r="F9643" s="150" t="s">
        <v>27959</v>
      </c>
    </row>
    <row r="9644" spans="1:6" x14ac:dyDescent="0.15">
      <c r="A9644" s="150" t="s">
        <v>10957</v>
      </c>
      <c r="B9644" s="150" t="s">
        <v>36204</v>
      </c>
      <c r="C9644" s="150" t="s">
        <v>20653</v>
      </c>
      <c r="D9644" s="150">
        <v>13735550</v>
      </c>
      <c r="E9644" s="150">
        <v>24259683</v>
      </c>
      <c r="F9644" s="150" t="s">
        <v>35791</v>
      </c>
    </row>
    <row r="9645" spans="1:6" x14ac:dyDescent="0.15">
      <c r="A9645" s="150" t="s">
        <v>10958</v>
      </c>
      <c r="B9645" s="150" t="s">
        <v>36205</v>
      </c>
      <c r="C9645" s="150" t="s">
        <v>1675</v>
      </c>
      <c r="D9645" s="150">
        <v>112200</v>
      </c>
      <c r="E9645" s="150">
        <v>123000</v>
      </c>
      <c r="F9645" s="150" t="s">
        <v>18774</v>
      </c>
    </row>
    <row r="9646" spans="1:6" x14ac:dyDescent="0.15">
      <c r="A9646" s="150" t="s">
        <v>10959</v>
      </c>
      <c r="B9646" s="150" t="s">
        <v>36206</v>
      </c>
      <c r="F9646" s="150" t="s">
        <v>503</v>
      </c>
    </row>
    <row r="9647" spans="1:6" x14ac:dyDescent="0.15">
      <c r="A9647" s="150" t="s">
        <v>10960</v>
      </c>
      <c r="B9647" s="150" t="s">
        <v>36207</v>
      </c>
      <c r="C9647" s="150" t="s">
        <v>19865</v>
      </c>
      <c r="F9647" s="150" t="s">
        <v>503</v>
      </c>
    </row>
    <row r="9648" spans="1:6" x14ac:dyDescent="0.15">
      <c r="A9648" s="150" t="s">
        <v>10961</v>
      </c>
      <c r="B9648" s="150" t="s">
        <v>36208</v>
      </c>
      <c r="C9648" s="150" t="s">
        <v>21047</v>
      </c>
      <c r="D9648" s="150">
        <v>1478240</v>
      </c>
      <c r="E9648" s="150">
        <v>1714380</v>
      </c>
      <c r="F9648" s="150" t="s">
        <v>18774</v>
      </c>
    </row>
    <row r="9649" spans="1:6" x14ac:dyDescent="0.15">
      <c r="A9649" s="150" t="s">
        <v>10962</v>
      </c>
      <c r="B9649" s="150" t="s">
        <v>36209</v>
      </c>
      <c r="C9649" s="150" t="s">
        <v>21048</v>
      </c>
      <c r="F9649" s="150" t="s">
        <v>503</v>
      </c>
    </row>
    <row r="9650" spans="1:6" x14ac:dyDescent="0.15">
      <c r="A9650" s="150" t="s">
        <v>10963</v>
      </c>
      <c r="B9650" s="150" t="s">
        <v>36210</v>
      </c>
      <c r="C9650" s="150" t="s">
        <v>21049</v>
      </c>
      <c r="D9650" s="150">
        <v>1967185</v>
      </c>
      <c r="E9650" s="150">
        <v>2470800</v>
      </c>
      <c r="F9650" s="150" t="s">
        <v>26668</v>
      </c>
    </row>
    <row r="9651" spans="1:6" x14ac:dyDescent="0.15">
      <c r="A9651" s="150" t="s">
        <v>10964</v>
      </c>
      <c r="B9651" s="150" t="s">
        <v>36211</v>
      </c>
      <c r="C9651" s="150" t="s">
        <v>19865</v>
      </c>
      <c r="F9651" s="150" t="s">
        <v>503</v>
      </c>
    </row>
    <row r="9652" spans="1:6" x14ac:dyDescent="0.15">
      <c r="A9652" s="150" t="s">
        <v>10965</v>
      </c>
      <c r="B9652" s="150" t="s">
        <v>36212</v>
      </c>
      <c r="C9652" s="150" t="s">
        <v>21050</v>
      </c>
      <c r="D9652" s="150">
        <v>16500</v>
      </c>
      <c r="E9652" s="150">
        <v>16800</v>
      </c>
      <c r="F9652" s="150" t="s">
        <v>22136</v>
      </c>
    </row>
    <row r="9653" spans="1:6" x14ac:dyDescent="0.15">
      <c r="A9653" s="150" t="s">
        <v>10966</v>
      </c>
      <c r="B9653" s="150" t="s">
        <v>36213</v>
      </c>
      <c r="C9653" s="150" t="s">
        <v>21051</v>
      </c>
      <c r="F9653" s="150" t="s">
        <v>503</v>
      </c>
    </row>
    <row r="9654" spans="1:6" x14ac:dyDescent="0.15">
      <c r="A9654" s="150" t="s">
        <v>10967</v>
      </c>
      <c r="B9654" s="150" t="s">
        <v>36214</v>
      </c>
      <c r="C9654" s="150" t="s">
        <v>21052</v>
      </c>
      <c r="D9654" s="150">
        <v>36000</v>
      </c>
      <c r="E9654" s="150">
        <v>67500</v>
      </c>
      <c r="F9654" s="150" t="s">
        <v>22078</v>
      </c>
    </row>
    <row r="9655" spans="1:6" x14ac:dyDescent="0.15">
      <c r="A9655" s="150" t="s">
        <v>10968</v>
      </c>
      <c r="B9655" s="150" t="s">
        <v>36215</v>
      </c>
      <c r="C9655" s="150" t="s">
        <v>21053</v>
      </c>
      <c r="D9655" s="150">
        <v>44000</v>
      </c>
      <c r="E9655" s="150">
        <v>64000</v>
      </c>
      <c r="F9655" s="150" t="s">
        <v>22053</v>
      </c>
    </row>
    <row r="9656" spans="1:6" x14ac:dyDescent="0.15">
      <c r="A9656" s="150" t="s">
        <v>10969</v>
      </c>
      <c r="B9656" s="150" t="s">
        <v>36216</v>
      </c>
      <c r="C9656" s="150" t="s">
        <v>12357</v>
      </c>
      <c r="F9656" s="150" t="s">
        <v>503</v>
      </c>
    </row>
    <row r="9657" spans="1:6" x14ac:dyDescent="0.15">
      <c r="A9657" s="150" t="s">
        <v>10970</v>
      </c>
      <c r="B9657" s="150" t="s">
        <v>36217</v>
      </c>
      <c r="C9657" s="150" t="s">
        <v>21054</v>
      </c>
      <c r="D9657" s="150">
        <v>27800000</v>
      </c>
      <c r="E9657" s="150">
        <v>26476207</v>
      </c>
      <c r="F9657" s="150" t="s">
        <v>24465</v>
      </c>
    </row>
    <row r="9658" spans="1:6" x14ac:dyDescent="0.15">
      <c r="A9658" s="150" t="s">
        <v>10971</v>
      </c>
      <c r="B9658" s="150" t="s">
        <v>36218</v>
      </c>
      <c r="C9658" s="150" t="s">
        <v>21055</v>
      </c>
      <c r="D9658" s="150">
        <v>4577000</v>
      </c>
      <c r="E9658" s="150">
        <v>5575000</v>
      </c>
      <c r="F9658" s="150" t="s">
        <v>24465</v>
      </c>
    </row>
    <row r="9659" spans="1:6" x14ac:dyDescent="0.15">
      <c r="A9659" s="150" t="s">
        <v>10972</v>
      </c>
      <c r="B9659" s="150" t="s">
        <v>36219</v>
      </c>
      <c r="C9659" s="150" t="s">
        <v>21056</v>
      </c>
      <c r="F9659" s="150" t="s">
        <v>503</v>
      </c>
    </row>
    <row r="9660" spans="1:6" x14ac:dyDescent="0.15">
      <c r="A9660" s="150" t="s">
        <v>10973</v>
      </c>
      <c r="B9660" s="150" t="s">
        <v>36220</v>
      </c>
      <c r="C9660" s="150" t="s">
        <v>21056</v>
      </c>
      <c r="F9660" s="150" t="s">
        <v>503</v>
      </c>
    </row>
    <row r="9661" spans="1:6" x14ac:dyDescent="0.15">
      <c r="A9661" s="150" t="s">
        <v>10974</v>
      </c>
      <c r="B9661" s="150" t="s">
        <v>36221</v>
      </c>
      <c r="C9661" s="150" t="s">
        <v>21057</v>
      </c>
      <c r="F9661" s="150" t="s">
        <v>503</v>
      </c>
    </row>
    <row r="9662" spans="1:6" x14ac:dyDescent="0.15">
      <c r="A9662" s="150" t="s">
        <v>10975</v>
      </c>
      <c r="B9662" s="150" t="s">
        <v>36222</v>
      </c>
      <c r="C9662" s="150" t="s">
        <v>21058</v>
      </c>
      <c r="F9662" s="150" t="s">
        <v>503</v>
      </c>
    </row>
    <row r="9663" spans="1:6" x14ac:dyDescent="0.15">
      <c r="A9663" s="150" t="s">
        <v>10976</v>
      </c>
      <c r="B9663" s="150" t="s">
        <v>20165</v>
      </c>
      <c r="C9663" s="150" t="s">
        <v>19996</v>
      </c>
      <c r="F9663" s="150" t="s">
        <v>503</v>
      </c>
    </row>
    <row r="9664" spans="1:6" x14ac:dyDescent="0.15">
      <c r="A9664" s="150" t="s">
        <v>10977</v>
      </c>
      <c r="B9664" s="150" t="s">
        <v>36223</v>
      </c>
      <c r="F9664" s="150" t="s">
        <v>503</v>
      </c>
    </row>
    <row r="9665" spans="1:6" x14ac:dyDescent="0.15">
      <c r="A9665" s="150" t="s">
        <v>10978</v>
      </c>
      <c r="B9665" s="150" t="s">
        <v>36224</v>
      </c>
      <c r="C9665" s="150" t="s">
        <v>16175</v>
      </c>
      <c r="D9665" s="150">
        <v>714812</v>
      </c>
      <c r="E9665" s="150">
        <v>666092</v>
      </c>
      <c r="F9665" s="150" t="s">
        <v>22060</v>
      </c>
    </row>
    <row r="9666" spans="1:6" x14ac:dyDescent="0.15">
      <c r="A9666" s="150" t="s">
        <v>10979</v>
      </c>
      <c r="B9666" s="150" t="s">
        <v>36225</v>
      </c>
      <c r="C9666" s="150" t="s">
        <v>21059</v>
      </c>
      <c r="F9666" s="150" t="s">
        <v>503</v>
      </c>
    </row>
    <row r="9667" spans="1:6" x14ac:dyDescent="0.15">
      <c r="A9667" s="150" t="s">
        <v>10980</v>
      </c>
      <c r="B9667" s="150" t="s">
        <v>36226</v>
      </c>
      <c r="C9667" s="150" t="s">
        <v>20280</v>
      </c>
      <c r="D9667" s="150">
        <v>26399534</v>
      </c>
      <c r="E9667" s="150">
        <v>32296334</v>
      </c>
      <c r="F9667" s="150" t="s">
        <v>22098</v>
      </c>
    </row>
    <row r="9668" spans="1:6" x14ac:dyDescent="0.15">
      <c r="A9668" s="150" t="s">
        <v>10981</v>
      </c>
      <c r="B9668" s="150" t="s">
        <v>36227</v>
      </c>
      <c r="C9668" s="150" t="s">
        <v>21060</v>
      </c>
      <c r="D9668" s="150">
        <v>815430</v>
      </c>
      <c r="E9668" s="150">
        <v>1300000</v>
      </c>
      <c r="F9668" s="150" t="s">
        <v>22053</v>
      </c>
    </row>
    <row r="9669" spans="1:6" x14ac:dyDescent="0.15">
      <c r="A9669" s="150" t="s">
        <v>10982</v>
      </c>
      <c r="B9669" s="150" t="s">
        <v>36228</v>
      </c>
      <c r="C9669" s="150" t="s">
        <v>174</v>
      </c>
      <c r="D9669" s="150">
        <v>1029440</v>
      </c>
      <c r="E9669" s="150">
        <v>1358850</v>
      </c>
      <c r="F9669" s="150" t="s">
        <v>24477</v>
      </c>
    </row>
    <row r="9670" spans="1:6" x14ac:dyDescent="0.15">
      <c r="A9670" s="150" t="s">
        <v>10983</v>
      </c>
      <c r="B9670" s="150" t="s">
        <v>36229</v>
      </c>
      <c r="C9670" s="150" t="s">
        <v>406</v>
      </c>
      <c r="D9670" s="150">
        <v>5560700</v>
      </c>
      <c r="E9670" s="150">
        <v>6770450</v>
      </c>
      <c r="F9670" s="150" t="s">
        <v>18774</v>
      </c>
    </row>
    <row r="9671" spans="1:6" x14ac:dyDescent="0.15">
      <c r="A9671" s="150" t="s">
        <v>10984</v>
      </c>
      <c r="B9671" s="150" t="s">
        <v>34538</v>
      </c>
      <c r="F9671" s="150" t="s">
        <v>503</v>
      </c>
    </row>
    <row r="9672" spans="1:6" x14ac:dyDescent="0.15">
      <c r="A9672" s="150" t="s">
        <v>10985</v>
      </c>
      <c r="B9672" s="150" t="s">
        <v>36230</v>
      </c>
      <c r="C9672" s="150" t="s">
        <v>20140</v>
      </c>
      <c r="D9672" s="150">
        <v>0</v>
      </c>
      <c r="E9672" s="150">
        <v>0</v>
      </c>
      <c r="F9672" s="150" t="s">
        <v>34534</v>
      </c>
    </row>
    <row r="9673" spans="1:6" x14ac:dyDescent="0.15">
      <c r="A9673" s="150" t="s">
        <v>10986</v>
      </c>
      <c r="B9673" s="150" t="s">
        <v>36231</v>
      </c>
      <c r="C9673" s="150" t="s">
        <v>21061</v>
      </c>
      <c r="F9673" s="150" t="s">
        <v>503</v>
      </c>
    </row>
    <row r="9674" spans="1:6" x14ac:dyDescent="0.15">
      <c r="A9674" s="150" t="s">
        <v>10987</v>
      </c>
      <c r="B9674" s="150" t="s">
        <v>36232</v>
      </c>
      <c r="C9674" s="150" t="s">
        <v>21062</v>
      </c>
      <c r="F9674" s="150" t="s">
        <v>503</v>
      </c>
    </row>
    <row r="9675" spans="1:6" x14ac:dyDescent="0.15">
      <c r="A9675" s="150" t="s">
        <v>10988</v>
      </c>
      <c r="B9675" s="150" t="s">
        <v>36233</v>
      </c>
      <c r="C9675" s="150" t="s">
        <v>20754</v>
      </c>
      <c r="D9675" s="150">
        <v>1295300</v>
      </c>
      <c r="E9675" s="150">
        <v>1494100</v>
      </c>
      <c r="F9675" s="150" t="s">
        <v>22060</v>
      </c>
    </row>
    <row r="9676" spans="1:6" x14ac:dyDescent="0.15">
      <c r="A9676" s="150" t="s">
        <v>10989</v>
      </c>
      <c r="B9676" s="150" t="s">
        <v>36234</v>
      </c>
      <c r="C9676" s="150" t="s">
        <v>21063</v>
      </c>
      <c r="F9676" s="150" t="s">
        <v>503</v>
      </c>
    </row>
    <row r="9677" spans="1:6" x14ac:dyDescent="0.15">
      <c r="A9677" s="150" t="s">
        <v>10990</v>
      </c>
      <c r="B9677" s="150" t="s">
        <v>36235</v>
      </c>
      <c r="C9677" s="150" t="s">
        <v>21064</v>
      </c>
      <c r="D9677" s="150">
        <v>3925934</v>
      </c>
      <c r="E9677" s="150">
        <v>4149779</v>
      </c>
      <c r="F9677" s="150" t="s">
        <v>27942</v>
      </c>
    </row>
    <row r="9678" spans="1:6" x14ac:dyDescent="0.15">
      <c r="A9678" s="150" t="s">
        <v>10991</v>
      </c>
      <c r="B9678" s="150" t="s">
        <v>36236</v>
      </c>
      <c r="C9678" s="150" t="s">
        <v>14157</v>
      </c>
      <c r="D9678" s="150">
        <v>3600000</v>
      </c>
      <c r="E9678" s="150">
        <v>3815000</v>
      </c>
      <c r="F9678" s="150" t="s">
        <v>22160</v>
      </c>
    </row>
    <row r="9679" spans="1:6" x14ac:dyDescent="0.15">
      <c r="A9679" s="150" t="s">
        <v>10992</v>
      </c>
      <c r="B9679" s="150" t="s">
        <v>36237</v>
      </c>
      <c r="C9679" s="150" t="s">
        <v>21065</v>
      </c>
      <c r="D9679" s="150">
        <v>12521200</v>
      </c>
      <c r="E9679" s="150">
        <v>14050000</v>
      </c>
      <c r="F9679" s="150" t="s">
        <v>22093</v>
      </c>
    </row>
    <row r="9680" spans="1:6" x14ac:dyDescent="0.15">
      <c r="A9680" s="150" t="s">
        <v>10993</v>
      </c>
      <c r="B9680" s="150" t="s">
        <v>36238</v>
      </c>
      <c r="C9680" s="150" t="s">
        <v>21066</v>
      </c>
      <c r="F9680" s="150" t="s">
        <v>503</v>
      </c>
    </row>
    <row r="9681" spans="1:6" x14ac:dyDescent="0.15">
      <c r="A9681" s="150" t="s">
        <v>10994</v>
      </c>
      <c r="B9681" s="150" t="s">
        <v>36239</v>
      </c>
      <c r="C9681" s="150" t="s">
        <v>21067</v>
      </c>
      <c r="F9681" s="150" t="s">
        <v>503</v>
      </c>
    </row>
    <row r="9682" spans="1:6" x14ac:dyDescent="0.15">
      <c r="A9682" s="150" t="s">
        <v>10995</v>
      </c>
      <c r="B9682" s="150" t="s">
        <v>36240</v>
      </c>
      <c r="C9682" s="150" t="s">
        <v>21068</v>
      </c>
      <c r="D9682" s="150">
        <v>72860</v>
      </c>
      <c r="E9682" s="150">
        <v>80340</v>
      </c>
      <c r="F9682" s="150" t="s">
        <v>36241</v>
      </c>
    </row>
    <row r="9683" spans="1:6" x14ac:dyDescent="0.15">
      <c r="A9683" s="150" t="s">
        <v>10996</v>
      </c>
      <c r="B9683" s="150" t="s">
        <v>27918</v>
      </c>
      <c r="C9683" s="150" t="s">
        <v>21069</v>
      </c>
      <c r="D9683" s="150">
        <v>1445</v>
      </c>
      <c r="E9683" s="150">
        <v>2355</v>
      </c>
      <c r="F9683" s="150" t="s">
        <v>33126</v>
      </c>
    </row>
    <row r="9684" spans="1:6" x14ac:dyDescent="0.15">
      <c r="A9684" s="150" t="s">
        <v>10997</v>
      </c>
      <c r="B9684" s="150" t="s">
        <v>36242</v>
      </c>
      <c r="C9684" s="150" t="s">
        <v>21070</v>
      </c>
      <c r="D9684" s="150">
        <v>25000</v>
      </c>
      <c r="E9684" s="150">
        <v>42000</v>
      </c>
      <c r="F9684" s="150" t="s">
        <v>22090</v>
      </c>
    </row>
    <row r="9685" spans="1:6" x14ac:dyDescent="0.15">
      <c r="A9685" s="150" t="s">
        <v>10998</v>
      </c>
      <c r="B9685" s="150" t="s">
        <v>36243</v>
      </c>
      <c r="C9685" s="150" t="s">
        <v>21071</v>
      </c>
      <c r="F9685" s="150" t="s">
        <v>503</v>
      </c>
    </row>
    <row r="9686" spans="1:6" x14ac:dyDescent="0.15">
      <c r="A9686" s="150" t="s">
        <v>10999</v>
      </c>
      <c r="B9686" s="150" t="s">
        <v>36244</v>
      </c>
      <c r="C9686" s="150" t="s">
        <v>21072</v>
      </c>
      <c r="D9686" s="150">
        <v>7107470</v>
      </c>
      <c r="E9686" s="150">
        <v>8708670</v>
      </c>
      <c r="F9686" s="150" t="s">
        <v>27368</v>
      </c>
    </row>
    <row r="9687" spans="1:6" x14ac:dyDescent="0.15">
      <c r="A9687" s="150" t="s">
        <v>11000</v>
      </c>
      <c r="B9687" s="150" t="s">
        <v>36245</v>
      </c>
      <c r="C9687" s="150" t="s">
        <v>21073</v>
      </c>
      <c r="F9687" s="150" t="s">
        <v>503</v>
      </c>
    </row>
    <row r="9688" spans="1:6" x14ac:dyDescent="0.15">
      <c r="A9688" s="150" t="s">
        <v>11001</v>
      </c>
      <c r="B9688" s="150" t="s">
        <v>36246</v>
      </c>
      <c r="C9688" s="150" t="s">
        <v>21074</v>
      </c>
      <c r="F9688" s="150" t="s">
        <v>503</v>
      </c>
    </row>
    <row r="9689" spans="1:6" x14ac:dyDescent="0.15">
      <c r="A9689" s="150" t="s">
        <v>11002</v>
      </c>
      <c r="B9689" s="150" t="s">
        <v>33944</v>
      </c>
      <c r="C9689" s="150" t="s">
        <v>19796</v>
      </c>
      <c r="D9689" s="150">
        <v>1210800</v>
      </c>
      <c r="E9689" s="150">
        <v>1726217.4</v>
      </c>
      <c r="F9689" s="150" t="s">
        <v>18774</v>
      </c>
    </row>
    <row r="9690" spans="1:6" x14ac:dyDescent="0.15">
      <c r="A9690" s="150" t="s">
        <v>11003</v>
      </c>
      <c r="B9690" s="150" t="s">
        <v>36247</v>
      </c>
      <c r="C9690" s="150" t="s">
        <v>21075</v>
      </c>
      <c r="D9690" s="150">
        <v>22946000</v>
      </c>
      <c r="E9690" s="150">
        <v>25533360</v>
      </c>
      <c r="F9690" s="150" t="s">
        <v>22053</v>
      </c>
    </row>
    <row r="9691" spans="1:6" x14ac:dyDescent="0.15">
      <c r="A9691" s="150" t="s">
        <v>11004</v>
      </c>
      <c r="B9691" s="150" t="s">
        <v>36248</v>
      </c>
      <c r="C9691" s="150" t="s">
        <v>20051</v>
      </c>
      <c r="D9691" s="150">
        <v>1140000</v>
      </c>
      <c r="E9691" s="150">
        <v>2431300</v>
      </c>
      <c r="F9691" s="150" t="s">
        <v>18774</v>
      </c>
    </row>
    <row r="9692" spans="1:6" x14ac:dyDescent="0.15">
      <c r="A9692" s="150" t="s">
        <v>11005</v>
      </c>
      <c r="B9692" s="150" t="s">
        <v>36249</v>
      </c>
      <c r="C9692" s="150" t="s">
        <v>21076</v>
      </c>
      <c r="D9692" s="150">
        <v>0</v>
      </c>
      <c r="E9692" s="150">
        <v>0</v>
      </c>
      <c r="F9692" s="150" t="s">
        <v>24605</v>
      </c>
    </row>
    <row r="9693" spans="1:6" x14ac:dyDescent="0.15">
      <c r="A9693" s="150" t="s">
        <v>11006</v>
      </c>
      <c r="B9693" s="150" t="s">
        <v>35983</v>
      </c>
      <c r="C9693" s="150" t="s">
        <v>20892</v>
      </c>
      <c r="F9693" s="150" t="s">
        <v>503</v>
      </c>
    </row>
    <row r="9694" spans="1:6" x14ac:dyDescent="0.15">
      <c r="A9694" s="150" t="s">
        <v>11007</v>
      </c>
      <c r="B9694" s="150" t="s">
        <v>35983</v>
      </c>
      <c r="C9694" s="150" t="s">
        <v>20892</v>
      </c>
      <c r="F9694" s="150" t="s">
        <v>503</v>
      </c>
    </row>
    <row r="9695" spans="1:6" x14ac:dyDescent="0.15">
      <c r="A9695" s="150" t="s">
        <v>11008</v>
      </c>
      <c r="B9695" s="150" t="s">
        <v>36250</v>
      </c>
      <c r="C9695" s="150" t="s">
        <v>21077</v>
      </c>
      <c r="F9695" s="150" t="s">
        <v>503</v>
      </c>
    </row>
    <row r="9696" spans="1:6" x14ac:dyDescent="0.15">
      <c r="A9696" s="150" t="s">
        <v>11009</v>
      </c>
      <c r="B9696" s="150" t="s">
        <v>36251</v>
      </c>
      <c r="C9696" s="150" t="s">
        <v>21078</v>
      </c>
      <c r="F9696" s="150" t="s">
        <v>503</v>
      </c>
    </row>
    <row r="9697" spans="1:6" x14ac:dyDescent="0.15">
      <c r="A9697" s="150" t="s">
        <v>11010</v>
      </c>
      <c r="B9697" s="150" t="s">
        <v>36252</v>
      </c>
      <c r="C9697" s="150" t="s">
        <v>21079</v>
      </c>
      <c r="D9697" s="150">
        <v>2150500</v>
      </c>
      <c r="E9697" s="150">
        <v>2519500</v>
      </c>
      <c r="F9697" s="150" t="s">
        <v>18774</v>
      </c>
    </row>
    <row r="9698" spans="1:6" x14ac:dyDescent="0.15">
      <c r="A9698" s="150" t="s">
        <v>11011</v>
      </c>
      <c r="B9698" s="150" t="s">
        <v>36251</v>
      </c>
      <c r="C9698" s="150" t="s">
        <v>21078</v>
      </c>
      <c r="F9698" s="150" t="s">
        <v>503</v>
      </c>
    </row>
    <row r="9699" spans="1:6" x14ac:dyDescent="0.15">
      <c r="A9699" s="150" t="s">
        <v>11012</v>
      </c>
      <c r="B9699" s="150" t="s">
        <v>36251</v>
      </c>
      <c r="C9699" s="150" t="s">
        <v>21078</v>
      </c>
      <c r="F9699" s="150" t="s">
        <v>503</v>
      </c>
    </row>
    <row r="9700" spans="1:6" x14ac:dyDescent="0.15">
      <c r="A9700" s="150" t="s">
        <v>11013</v>
      </c>
      <c r="B9700" s="150" t="s">
        <v>36251</v>
      </c>
      <c r="C9700" s="150" t="s">
        <v>21078</v>
      </c>
      <c r="F9700" s="150" t="s">
        <v>503</v>
      </c>
    </row>
    <row r="9701" spans="1:6" x14ac:dyDescent="0.15">
      <c r="A9701" s="150" t="s">
        <v>11014</v>
      </c>
      <c r="B9701" s="150" t="s">
        <v>36251</v>
      </c>
      <c r="C9701" s="150" t="s">
        <v>21078</v>
      </c>
      <c r="F9701" s="150" t="s">
        <v>503</v>
      </c>
    </row>
    <row r="9702" spans="1:6" x14ac:dyDescent="0.15">
      <c r="A9702" s="150" t="s">
        <v>11015</v>
      </c>
      <c r="B9702" s="150" t="s">
        <v>36252</v>
      </c>
      <c r="C9702" s="150" t="s">
        <v>21079</v>
      </c>
      <c r="D9702" s="150">
        <v>1275928</v>
      </c>
      <c r="E9702" s="150">
        <v>2519500</v>
      </c>
      <c r="F9702" s="150" t="s">
        <v>18774</v>
      </c>
    </row>
    <row r="9703" spans="1:6" x14ac:dyDescent="0.15">
      <c r="A9703" s="150" t="s">
        <v>11016</v>
      </c>
      <c r="B9703" s="150" t="s">
        <v>36253</v>
      </c>
      <c r="C9703" s="150" t="s">
        <v>21080</v>
      </c>
      <c r="D9703" s="150">
        <v>115429000</v>
      </c>
      <c r="E9703" s="150">
        <v>189980000</v>
      </c>
      <c r="F9703" s="150" t="s">
        <v>36254</v>
      </c>
    </row>
    <row r="9704" spans="1:6" x14ac:dyDescent="0.15">
      <c r="A9704" s="150" t="s">
        <v>11017</v>
      </c>
      <c r="B9704" s="150" t="s">
        <v>36255</v>
      </c>
      <c r="C9704" s="150" t="s">
        <v>21081</v>
      </c>
      <c r="D9704" s="150">
        <v>1973721</v>
      </c>
      <c r="E9704" s="150">
        <v>1820986.1</v>
      </c>
      <c r="F9704" s="150" t="s">
        <v>22160</v>
      </c>
    </row>
    <row r="9705" spans="1:6" x14ac:dyDescent="0.15">
      <c r="A9705" s="150" t="s">
        <v>11018</v>
      </c>
      <c r="B9705" s="150" t="s">
        <v>36256</v>
      </c>
      <c r="C9705" s="150" t="s">
        <v>21082</v>
      </c>
      <c r="D9705" s="150">
        <v>129550</v>
      </c>
      <c r="E9705" s="150">
        <v>24022</v>
      </c>
      <c r="F9705" s="150" t="s">
        <v>18774</v>
      </c>
    </row>
    <row r="9706" spans="1:6" x14ac:dyDescent="0.15">
      <c r="A9706" s="150" t="s">
        <v>11019</v>
      </c>
      <c r="B9706" s="150" t="s">
        <v>36257</v>
      </c>
      <c r="C9706" s="150" t="s">
        <v>21083</v>
      </c>
      <c r="D9706" s="150">
        <v>1626</v>
      </c>
      <c r="E9706" s="150">
        <v>4200</v>
      </c>
      <c r="F9706" s="150" t="s">
        <v>22059</v>
      </c>
    </row>
    <row r="9707" spans="1:6" x14ac:dyDescent="0.15">
      <c r="A9707" s="150" t="s">
        <v>11020</v>
      </c>
      <c r="B9707" s="150" t="s">
        <v>36258</v>
      </c>
      <c r="C9707" s="150" t="s">
        <v>21084</v>
      </c>
      <c r="D9707" s="150">
        <v>2660000</v>
      </c>
      <c r="E9707" s="150">
        <v>2540000</v>
      </c>
      <c r="F9707" s="150" t="s">
        <v>22067</v>
      </c>
    </row>
    <row r="9708" spans="1:6" x14ac:dyDescent="0.15">
      <c r="A9708" s="150" t="s">
        <v>11021</v>
      </c>
      <c r="B9708" s="150" t="s">
        <v>36259</v>
      </c>
      <c r="C9708" s="150" t="s">
        <v>21085</v>
      </c>
      <c r="D9708" s="150">
        <v>32730</v>
      </c>
      <c r="E9708" s="150">
        <v>45579</v>
      </c>
      <c r="F9708" s="150" t="s">
        <v>15506</v>
      </c>
    </row>
    <row r="9709" spans="1:6" x14ac:dyDescent="0.15">
      <c r="A9709" s="150" t="s">
        <v>11022</v>
      </c>
      <c r="B9709" s="150" t="s">
        <v>36260</v>
      </c>
      <c r="C9709" s="150" t="s">
        <v>21086</v>
      </c>
      <c r="D9709" s="150">
        <v>896212</v>
      </c>
      <c r="E9709" s="150">
        <v>520530</v>
      </c>
      <c r="F9709" s="150" t="s">
        <v>18774</v>
      </c>
    </row>
    <row r="9710" spans="1:6" x14ac:dyDescent="0.15">
      <c r="A9710" s="150" t="s">
        <v>11023</v>
      </c>
      <c r="B9710" s="150" t="s">
        <v>36261</v>
      </c>
      <c r="C9710" s="150" t="s">
        <v>21087</v>
      </c>
      <c r="D9710" s="150">
        <v>5085571</v>
      </c>
      <c r="E9710" s="150">
        <v>4876760</v>
      </c>
      <c r="F9710" s="150" t="s">
        <v>22060</v>
      </c>
    </row>
    <row r="9711" spans="1:6" x14ac:dyDescent="0.15">
      <c r="A9711" s="150" t="s">
        <v>11024</v>
      </c>
      <c r="B9711" s="150" t="s">
        <v>36262</v>
      </c>
      <c r="C9711" s="150" t="s">
        <v>21088</v>
      </c>
      <c r="F9711" s="150" t="s">
        <v>503</v>
      </c>
    </row>
    <row r="9712" spans="1:6" x14ac:dyDescent="0.15">
      <c r="A9712" s="150" t="s">
        <v>11025</v>
      </c>
      <c r="B9712" s="150" t="s">
        <v>36263</v>
      </c>
      <c r="C9712" s="150" t="s">
        <v>21089</v>
      </c>
      <c r="D9712" s="150">
        <v>2470262.12</v>
      </c>
      <c r="E9712" s="150">
        <v>1654709.4</v>
      </c>
      <c r="F9712" s="150" t="s">
        <v>22078</v>
      </c>
    </row>
    <row r="9713" spans="1:6" x14ac:dyDescent="0.15">
      <c r="A9713" s="150" t="s">
        <v>11026</v>
      </c>
      <c r="B9713" s="150" t="s">
        <v>36264</v>
      </c>
      <c r="C9713" s="150" t="s">
        <v>13985</v>
      </c>
      <c r="F9713" s="150" t="s">
        <v>503</v>
      </c>
    </row>
    <row r="9714" spans="1:6" x14ac:dyDescent="0.15">
      <c r="A9714" s="150" t="s">
        <v>11027</v>
      </c>
      <c r="B9714" s="150" t="s">
        <v>36265</v>
      </c>
      <c r="C9714" s="150" t="s">
        <v>21090</v>
      </c>
      <c r="D9714" s="150">
        <v>72637.5</v>
      </c>
      <c r="E9714" s="150">
        <v>171275</v>
      </c>
      <c r="F9714" s="150" t="s">
        <v>22129</v>
      </c>
    </row>
    <row r="9715" spans="1:6" x14ac:dyDescent="0.15">
      <c r="A9715" s="150" t="s">
        <v>11028</v>
      </c>
      <c r="B9715" s="150" t="s">
        <v>36266</v>
      </c>
      <c r="C9715" s="150" t="s">
        <v>14337</v>
      </c>
      <c r="D9715" s="150">
        <v>646500</v>
      </c>
      <c r="E9715" s="150">
        <v>723000</v>
      </c>
      <c r="F9715" s="150" t="s">
        <v>24477</v>
      </c>
    </row>
    <row r="9716" spans="1:6" x14ac:dyDescent="0.15">
      <c r="A9716" s="150" t="s">
        <v>11029</v>
      </c>
      <c r="B9716" s="150" t="s">
        <v>36267</v>
      </c>
      <c r="C9716" s="150" t="s">
        <v>21091</v>
      </c>
      <c r="D9716" s="150">
        <v>979300</v>
      </c>
      <c r="E9716" s="150">
        <v>968000</v>
      </c>
      <c r="F9716" s="150" t="s">
        <v>18774</v>
      </c>
    </row>
    <row r="9717" spans="1:6" x14ac:dyDescent="0.15">
      <c r="A9717" s="150" t="s">
        <v>11030</v>
      </c>
      <c r="B9717" s="150" t="s">
        <v>36268</v>
      </c>
      <c r="C9717" s="150" t="s">
        <v>21092</v>
      </c>
      <c r="D9717" s="150">
        <v>6472000</v>
      </c>
      <c r="E9717" s="150">
        <v>6821000</v>
      </c>
      <c r="F9717" s="150" t="s">
        <v>22093</v>
      </c>
    </row>
    <row r="9718" spans="1:6" x14ac:dyDescent="0.15">
      <c r="A9718" s="150" t="s">
        <v>11031</v>
      </c>
      <c r="B9718" s="150" t="s">
        <v>36269</v>
      </c>
      <c r="C9718" s="150" t="s">
        <v>21093</v>
      </c>
      <c r="D9718" s="150">
        <v>16005</v>
      </c>
      <c r="E9718" s="150">
        <v>19620</v>
      </c>
      <c r="F9718" s="150" t="s">
        <v>24498</v>
      </c>
    </row>
    <row r="9719" spans="1:6" x14ac:dyDescent="0.15">
      <c r="A9719" s="150" t="s">
        <v>11032</v>
      </c>
      <c r="B9719" s="150" t="s">
        <v>36270</v>
      </c>
      <c r="C9719" s="150" t="s">
        <v>21094</v>
      </c>
      <c r="D9719" s="150">
        <v>976100</v>
      </c>
      <c r="E9719" s="150">
        <v>810840</v>
      </c>
      <c r="F9719" s="150" t="s">
        <v>22100</v>
      </c>
    </row>
    <row r="9720" spans="1:6" x14ac:dyDescent="0.15">
      <c r="A9720" s="150" t="s">
        <v>11033</v>
      </c>
      <c r="B9720" s="150" t="s">
        <v>36271</v>
      </c>
      <c r="C9720" s="150" t="s">
        <v>21095</v>
      </c>
      <c r="F9720" s="150" t="s">
        <v>503</v>
      </c>
    </row>
    <row r="9721" spans="1:6" x14ac:dyDescent="0.15">
      <c r="A9721" s="150" t="s">
        <v>11034</v>
      </c>
      <c r="B9721" s="150" t="s">
        <v>36272</v>
      </c>
      <c r="C9721" s="150" t="s">
        <v>21096</v>
      </c>
      <c r="F9721" s="150" t="s">
        <v>503</v>
      </c>
    </row>
    <row r="9722" spans="1:6" x14ac:dyDescent="0.15">
      <c r="A9722" s="150" t="s">
        <v>11035</v>
      </c>
      <c r="B9722" s="150" t="s">
        <v>36273</v>
      </c>
      <c r="C9722" s="150" t="s">
        <v>21097</v>
      </c>
      <c r="D9722" s="150">
        <v>0</v>
      </c>
      <c r="E9722" s="150">
        <v>0</v>
      </c>
      <c r="F9722" s="150" t="s">
        <v>24605</v>
      </c>
    </row>
    <row r="9723" spans="1:6" x14ac:dyDescent="0.15">
      <c r="A9723" s="150" t="s">
        <v>11036</v>
      </c>
      <c r="B9723" s="150" t="s">
        <v>36274</v>
      </c>
      <c r="C9723" s="150" t="s">
        <v>21098</v>
      </c>
      <c r="D9723" s="150">
        <v>12000000</v>
      </c>
      <c r="E9723" s="150">
        <v>17552000</v>
      </c>
      <c r="F9723" s="150" t="s">
        <v>24497</v>
      </c>
    </row>
    <row r="9724" spans="1:6" x14ac:dyDescent="0.15">
      <c r="A9724" s="150" t="s">
        <v>11037</v>
      </c>
      <c r="B9724" s="150" t="s">
        <v>36275</v>
      </c>
      <c r="C9724" s="150" t="s">
        <v>21099</v>
      </c>
      <c r="D9724" s="150">
        <v>4500000</v>
      </c>
      <c r="E9724" s="150">
        <v>2650000</v>
      </c>
      <c r="F9724" s="150" t="s">
        <v>24497</v>
      </c>
    </row>
    <row r="9725" spans="1:6" x14ac:dyDescent="0.15">
      <c r="A9725" s="150" t="s">
        <v>11038</v>
      </c>
      <c r="B9725" s="150" t="s">
        <v>36276</v>
      </c>
      <c r="C9725" s="150" t="s">
        <v>21100</v>
      </c>
      <c r="D9725" s="150">
        <v>454041.59999999998</v>
      </c>
      <c r="E9725" s="150">
        <v>450000</v>
      </c>
      <c r="F9725" s="150" t="s">
        <v>18774</v>
      </c>
    </row>
    <row r="9726" spans="1:6" x14ac:dyDescent="0.15">
      <c r="A9726" s="150" t="s">
        <v>11039</v>
      </c>
      <c r="B9726" s="150" t="s">
        <v>36277</v>
      </c>
      <c r="C9726" s="150" t="s">
        <v>21101</v>
      </c>
      <c r="D9726" s="150">
        <v>140100.26999999999</v>
      </c>
      <c r="E9726" s="150">
        <v>145800.97</v>
      </c>
      <c r="F9726" s="150" t="s">
        <v>36278</v>
      </c>
    </row>
    <row r="9727" spans="1:6" x14ac:dyDescent="0.15">
      <c r="A9727" s="150" t="s">
        <v>11040</v>
      </c>
      <c r="B9727" s="150" t="s">
        <v>36279</v>
      </c>
      <c r="C9727" s="150" t="s">
        <v>21102</v>
      </c>
      <c r="D9727" s="150">
        <v>120250000</v>
      </c>
      <c r="E9727" s="150">
        <v>43050000</v>
      </c>
      <c r="F9727" s="150" t="s">
        <v>36280</v>
      </c>
    </row>
    <row r="9728" spans="1:6" x14ac:dyDescent="0.15">
      <c r="A9728" s="150" t="s">
        <v>11041</v>
      </c>
      <c r="B9728" s="150" t="s">
        <v>36281</v>
      </c>
      <c r="F9728" s="150" t="s">
        <v>503</v>
      </c>
    </row>
    <row r="9729" spans="1:6" x14ac:dyDescent="0.15">
      <c r="A9729" s="150" t="s">
        <v>11042</v>
      </c>
      <c r="B9729" s="150" t="s">
        <v>36282</v>
      </c>
      <c r="C9729" s="150" t="s">
        <v>21103</v>
      </c>
      <c r="D9729" s="150">
        <v>730395</v>
      </c>
      <c r="E9729" s="150">
        <v>1107884</v>
      </c>
      <c r="F9729" s="150" t="s">
        <v>36283</v>
      </c>
    </row>
    <row r="9730" spans="1:6" x14ac:dyDescent="0.15">
      <c r="A9730" s="150" t="s">
        <v>11043</v>
      </c>
      <c r="B9730" s="150" t="s">
        <v>36284</v>
      </c>
      <c r="C9730" s="150" t="s">
        <v>15236</v>
      </c>
      <c r="D9730" s="150">
        <v>6755065</v>
      </c>
      <c r="E9730" s="150">
        <v>10994155</v>
      </c>
      <c r="F9730" s="150" t="s">
        <v>36285</v>
      </c>
    </row>
    <row r="9731" spans="1:6" x14ac:dyDescent="0.15">
      <c r="A9731" s="150" t="s">
        <v>11044</v>
      </c>
      <c r="B9731" s="150" t="s">
        <v>36286</v>
      </c>
      <c r="C9731" s="150" t="s">
        <v>21105</v>
      </c>
      <c r="D9731" s="150">
        <v>14214939</v>
      </c>
      <c r="E9731" s="150">
        <v>24744440</v>
      </c>
      <c r="F9731" s="150" t="s">
        <v>22150</v>
      </c>
    </row>
    <row r="9732" spans="1:6" x14ac:dyDescent="0.15">
      <c r="A9732" s="150" t="s">
        <v>11045</v>
      </c>
      <c r="B9732" s="150" t="s">
        <v>36287</v>
      </c>
      <c r="C9732" s="150" t="s">
        <v>21106</v>
      </c>
      <c r="D9732" s="150">
        <v>335445.15999999997</v>
      </c>
      <c r="E9732" s="150">
        <v>434365.28</v>
      </c>
      <c r="F9732" s="150" t="s">
        <v>22129</v>
      </c>
    </row>
    <row r="9733" spans="1:6" x14ac:dyDescent="0.15">
      <c r="A9733" s="150" t="s">
        <v>11046</v>
      </c>
      <c r="B9733" s="150" t="s">
        <v>36288</v>
      </c>
      <c r="C9733" s="150" t="s">
        <v>21107</v>
      </c>
      <c r="D9733" s="150">
        <v>175353</v>
      </c>
      <c r="E9733" s="150">
        <v>163436</v>
      </c>
      <c r="F9733" s="150" t="s">
        <v>18774</v>
      </c>
    </row>
    <row r="9734" spans="1:6" x14ac:dyDescent="0.15">
      <c r="A9734" s="150" t="s">
        <v>11047</v>
      </c>
      <c r="B9734" s="150" t="s">
        <v>36289</v>
      </c>
      <c r="C9734" s="150" t="s">
        <v>21108</v>
      </c>
      <c r="D9734" s="150">
        <v>316830</v>
      </c>
      <c r="E9734" s="150">
        <v>164412</v>
      </c>
      <c r="F9734" s="150" t="s">
        <v>18774</v>
      </c>
    </row>
    <row r="9735" spans="1:6" x14ac:dyDescent="0.15">
      <c r="A9735" s="150" t="s">
        <v>11048</v>
      </c>
      <c r="B9735" s="150" t="s">
        <v>36290</v>
      </c>
      <c r="C9735" s="150" t="s">
        <v>21109</v>
      </c>
      <c r="D9735" s="150">
        <v>3591989</v>
      </c>
      <c r="E9735" s="150">
        <v>3708748</v>
      </c>
      <c r="F9735" s="150" t="s">
        <v>18774</v>
      </c>
    </row>
    <row r="9736" spans="1:6" x14ac:dyDescent="0.15">
      <c r="A9736" s="150" t="s">
        <v>11049</v>
      </c>
      <c r="B9736" s="150" t="s">
        <v>36291</v>
      </c>
      <c r="C9736" s="150" t="s">
        <v>21110</v>
      </c>
      <c r="D9736" s="150">
        <v>35088760</v>
      </c>
      <c r="E9736" s="150">
        <v>25377460</v>
      </c>
      <c r="F9736" s="150" t="s">
        <v>35296</v>
      </c>
    </row>
    <row r="9737" spans="1:6" x14ac:dyDescent="0.15">
      <c r="A9737" s="150" t="s">
        <v>11050</v>
      </c>
      <c r="B9737" s="150" t="s">
        <v>36292</v>
      </c>
      <c r="C9737" s="150" t="s">
        <v>21111</v>
      </c>
      <c r="D9737" s="150">
        <v>213610</v>
      </c>
      <c r="E9737" s="150">
        <v>364700</v>
      </c>
      <c r="F9737" s="150" t="s">
        <v>18774</v>
      </c>
    </row>
    <row r="9738" spans="1:6" x14ac:dyDescent="0.15">
      <c r="A9738" s="150" t="s">
        <v>11051</v>
      </c>
      <c r="B9738" s="150" t="s">
        <v>36293</v>
      </c>
      <c r="C9738" s="150" t="s">
        <v>21112</v>
      </c>
      <c r="D9738" s="150">
        <v>1488500</v>
      </c>
      <c r="E9738" s="150">
        <v>1373500</v>
      </c>
      <c r="F9738" s="150" t="s">
        <v>29523</v>
      </c>
    </row>
    <row r="9739" spans="1:6" x14ac:dyDescent="0.15">
      <c r="A9739" s="150" t="s">
        <v>11052</v>
      </c>
      <c r="B9739" s="150" t="s">
        <v>36294</v>
      </c>
      <c r="C9739" s="150" t="s">
        <v>20909</v>
      </c>
      <c r="D9739" s="150">
        <v>1566250</v>
      </c>
      <c r="E9739" s="150">
        <v>1690000</v>
      </c>
      <c r="F9739" s="150" t="s">
        <v>26668</v>
      </c>
    </row>
    <row r="9740" spans="1:6" x14ac:dyDescent="0.15">
      <c r="A9740" s="150" t="s">
        <v>11053</v>
      </c>
      <c r="B9740" s="150" t="s">
        <v>36295</v>
      </c>
      <c r="C9740" s="150" t="s">
        <v>21113</v>
      </c>
      <c r="D9740" s="150">
        <v>38196000</v>
      </c>
      <c r="E9740" s="150">
        <v>38970000</v>
      </c>
      <c r="F9740" s="150" t="s">
        <v>28576</v>
      </c>
    </row>
    <row r="9741" spans="1:6" x14ac:dyDescent="0.15">
      <c r="A9741" s="150" t="s">
        <v>11054</v>
      </c>
      <c r="B9741" s="150" t="s">
        <v>36296</v>
      </c>
      <c r="C9741" s="150" t="s">
        <v>21114</v>
      </c>
      <c r="D9741" s="150">
        <v>18200</v>
      </c>
      <c r="E9741" s="150">
        <v>18720</v>
      </c>
      <c r="F9741" s="150" t="s">
        <v>15506</v>
      </c>
    </row>
    <row r="9742" spans="1:6" x14ac:dyDescent="0.15">
      <c r="A9742" s="150" t="s">
        <v>11055</v>
      </c>
      <c r="B9742" s="150" t="s">
        <v>36297</v>
      </c>
      <c r="C9742" s="150" t="s">
        <v>21115</v>
      </c>
      <c r="D9742" s="150">
        <v>880000</v>
      </c>
      <c r="E9742" s="150">
        <v>4800000</v>
      </c>
      <c r="F9742" s="150" t="s">
        <v>22116</v>
      </c>
    </row>
    <row r="9743" spans="1:6" x14ac:dyDescent="0.15">
      <c r="A9743" s="150" t="s">
        <v>11056</v>
      </c>
      <c r="B9743" s="150" t="s">
        <v>36298</v>
      </c>
      <c r="C9743" s="150" t="s">
        <v>21116</v>
      </c>
      <c r="D9743" s="150">
        <v>5537</v>
      </c>
      <c r="E9743" s="150">
        <v>7494</v>
      </c>
      <c r="F9743" s="150" t="s">
        <v>24529</v>
      </c>
    </row>
    <row r="9744" spans="1:6" x14ac:dyDescent="0.15">
      <c r="A9744" s="150" t="s">
        <v>11057</v>
      </c>
      <c r="B9744" s="150" t="s">
        <v>36299</v>
      </c>
      <c r="F9744" s="150" t="s">
        <v>503</v>
      </c>
    </row>
    <row r="9745" spans="1:6" x14ac:dyDescent="0.15">
      <c r="A9745" s="150" t="s">
        <v>11058</v>
      </c>
      <c r="B9745" s="150" t="s">
        <v>36300</v>
      </c>
      <c r="C9745" s="150" t="s">
        <v>21117</v>
      </c>
      <c r="D9745" s="150">
        <v>1984950</v>
      </c>
      <c r="E9745" s="150">
        <v>1218560</v>
      </c>
      <c r="F9745" s="150" t="s">
        <v>22098</v>
      </c>
    </row>
    <row r="9746" spans="1:6" x14ac:dyDescent="0.15">
      <c r="A9746" s="150" t="s">
        <v>11059</v>
      </c>
      <c r="B9746" s="150" t="s">
        <v>36301</v>
      </c>
      <c r="C9746" s="150" t="s">
        <v>21118</v>
      </c>
      <c r="D9746" s="150">
        <v>488700</v>
      </c>
      <c r="E9746" s="150">
        <v>760500</v>
      </c>
      <c r="F9746" s="150" t="s">
        <v>22058</v>
      </c>
    </row>
    <row r="9747" spans="1:6" x14ac:dyDescent="0.15">
      <c r="A9747" s="150" t="s">
        <v>11060</v>
      </c>
      <c r="B9747" s="150" t="s">
        <v>36302</v>
      </c>
      <c r="C9747" s="150" t="s">
        <v>21119</v>
      </c>
      <c r="D9747" s="150">
        <v>17388000</v>
      </c>
      <c r="E9747" s="150">
        <v>15847000</v>
      </c>
      <c r="F9747" s="150" t="s">
        <v>27084</v>
      </c>
    </row>
    <row r="9748" spans="1:6" x14ac:dyDescent="0.15">
      <c r="A9748" s="150" t="s">
        <v>11061</v>
      </c>
      <c r="B9748" s="150" t="s">
        <v>36303</v>
      </c>
      <c r="C9748" s="150" t="s">
        <v>21120</v>
      </c>
      <c r="D9748" s="150">
        <v>38403000</v>
      </c>
      <c r="E9748" s="150">
        <v>30690000</v>
      </c>
      <c r="F9748" s="150" t="s">
        <v>28576</v>
      </c>
    </row>
    <row r="9749" spans="1:6" x14ac:dyDescent="0.15">
      <c r="A9749" s="150" t="s">
        <v>11062</v>
      </c>
      <c r="B9749" s="150" t="s">
        <v>36304</v>
      </c>
      <c r="C9749" s="150" t="s">
        <v>21121</v>
      </c>
      <c r="D9749" s="150">
        <v>2800000</v>
      </c>
      <c r="E9749" s="150">
        <v>3260000</v>
      </c>
      <c r="F9749" s="150" t="s">
        <v>22060</v>
      </c>
    </row>
    <row r="9750" spans="1:6" x14ac:dyDescent="0.15">
      <c r="A9750" s="150" t="s">
        <v>11063</v>
      </c>
      <c r="B9750" s="150" t="s">
        <v>36305</v>
      </c>
      <c r="C9750" s="150" t="s">
        <v>21122</v>
      </c>
      <c r="D9750" s="150">
        <v>12212544</v>
      </c>
      <c r="E9750" s="150">
        <v>13894455</v>
      </c>
      <c r="F9750" s="150" t="s">
        <v>24465</v>
      </c>
    </row>
    <row r="9751" spans="1:6" x14ac:dyDescent="0.15">
      <c r="A9751" s="150" t="s">
        <v>11064</v>
      </c>
      <c r="B9751" s="150" t="s">
        <v>36306</v>
      </c>
      <c r="C9751" s="150" t="s">
        <v>21123</v>
      </c>
      <c r="D9751" s="150">
        <v>7311019</v>
      </c>
      <c r="E9751" s="150">
        <v>21553130</v>
      </c>
      <c r="F9751" s="150" t="s">
        <v>36307</v>
      </c>
    </row>
    <row r="9752" spans="1:6" x14ac:dyDescent="0.15">
      <c r="A9752" s="150" t="s">
        <v>11065</v>
      </c>
      <c r="B9752" s="150" t="s">
        <v>36308</v>
      </c>
      <c r="C9752" s="150" t="s">
        <v>21125</v>
      </c>
      <c r="D9752" s="150">
        <v>47674.9</v>
      </c>
      <c r="E9752" s="150">
        <v>59104.9</v>
      </c>
      <c r="F9752" s="150" t="s">
        <v>18774</v>
      </c>
    </row>
    <row r="9753" spans="1:6" x14ac:dyDescent="0.15">
      <c r="A9753" s="150" t="s">
        <v>11066</v>
      </c>
      <c r="B9753" s="150" t="s">
        <v>36309</v>
      </c>
      <c r="C9753" s="150" t="s">
        <v>21126</v>
      </c>
      <c r="D9753" s="150">
        <v>2830000</v>
      </c>
      <c r="E9753" s="150">
        <v>1394000</v>
      </c>
      <c r="F9753" s="150" t="s">
        <v>22053</v>
      </c>
    </row>
    <row r="9754" spans="1:6" x14ac:dyDescent="0.15">
      <c r="A9754" s="150" t="s">
        <v>11067</v>
      </c>
      <c r="B9754" s="150" t="s">
        <v>36310</v>
      </c>
      <c r="C9754" s="150" t="s">
        <v>21127</v>
      </c>
      <c r="D9754" s="150">
        <v>138502</v>
      </c>
      <c r="E9754" s="150">
        <v>141940</v>
      </c>
      <c r="F9754" s="150" t="s">
        <v>22078</v>
      </c>
    </row>
    <row r="9755" spans="1:6" x14ac:dyDescent="0.15">
      <c r="A9755" s="150" t="s">
        <v>11068</v>
      </c>
      <c r="B9755" s="150" t="s">
        <v>36311</v>
      </c>
      <c r="C9755" s="150" t="s">
        <v>21128</v>
      </c>
      <c r="D9755" s="150">
        <v>1563100</v>
      </c>
      <c r="E9755" s="150">
        <v>1674150</v>
      </c>
      <c r="F9755" s="150" t="s">
        <v>22078</v>
      </c>
    </row>
    <row r="9756" spans="1:6" x14ac:dyDescent="0.15">
      <c r="A9756" s="150" t="s">
        <v>11069</v>
      </c>
      <c r="B9756" s="150" t="s">
        <v>36312</v>
      </c>
      <c r="C9756" s="150" t="s">
        <v>21129</v>
      </c>
      <c r="D9756" s="150">
        <v>9100000</v>
      </c>
      <c r="E9756" s="150">
        <v>21700000</v>
      </c>
      <c r="F9756" s="150" t="s">
        <v>22098</v>
      </c>
    </row>
    <row r="9757" spans="1:6" x14ac:dyDescent="0.15">
      <c r="A9757" s="150" t="s">
        <v>11070</v>
      </c>
      <c r="B9757" s="150" t="s">
        <v>36313</v>
      </c>
      <c r="C9757" s="150" t="s">
        <v>21130</v>
      </c>
      <c r="D9757" s="150">
        <v>879497</v>
      </c>
      <c r="E9757" s="150">
        <v>651439</v>
      </c>
      <c r="F9757" s="150" t="s">
        <v>22067</v>
      </c>
    </row>
    <row r="9758" spans="1:6" x14ac:dyDescent="0.15">
      <c r="A9758" s="150" t="s">
        <v>11071</v>
      </c>
      <c r="B9758" s="150" t="s">
        <v>36314</v>
      </c>
      <c r="C9758" s="150" t="s">
        <v>21131</v>
      </c>
      <c r="D9758" s="150">
        <v>1763010</v>
      </c>
      <c r="E9758" s="150">
        <v>1431010</v>
      </c>
      <c r="F9758" s="150" t="s">
        <v>22067</v>
      </c>
    </row>
    <row r="9759" spans="1:6" x14ac:dyDescent="0.15">
      <c r="A9759" s="150" t="s">
        <v>11072</v>
      </c>
      <c r="B9759" s="150" t="s">
        <v>36315</v>
      </c>
      <c r="C9759" s="150" t="s">
        <v>21132</v>
      </c>
      <c r="D9759" s="150">
        <v>64281</v>
      </c>
      <c r="E9759" s="150">
        <v>94311</v>
      </c>
      <c r="F9759" s="150" t="s">
        <v>22104</v>
      </c>
    </row>
    <row r="9760" spans="1:6" x14ac:dyDescent="0.15">
      <c r="A9760" s="150" t="s">
        <v>11073</v>
      </c>
      <c r="B9760" s="150" t="s">
        <v>36316</v>
      </c>
      <c r="C9760" s="150" t="s">
        <v>19441</v>
      </c>
      <c r="D9760" s="150">
        <v>12740000</v>
      </c>
      <c r="E9760" s="150">
        <v>21939000</v>
      </c>
      <c r="F9760" s="150" t="s">
        <v>36317</v>
      </c>
    </row>
    <row r="9761" spans="1:6" x14ac:dyDescent="0.15">
      <c r="A9761" s="150" t="s">
        <v>11074</v>
      </c>
      <c r="B9761" s="150" t="s">
        <v>36318</v>
      </c>
      <c r="C9761" s="150" t="s">
        <v>21133</v>
      </c>
      <c r="D9761" s="150">
        <v>184709</v>
      </c>
      <c r="E9761" s="150">
        <v>193199</v>
      </c>
      <c r="F9761" s="150" t="s">
        <v>18774</v>
      </c>
    </row>
    <row r="9762" spans="1:6" x14ac:dyDescent="0.15">
      <c r="A9762" s="150" t="s">
        <v>11075</v>
      </c>
      <c r="B9762" s="150" t="s">
        <v>36319</v>
      </c>
      <c r="C9762" s="150" t="s">
        <v>21134</v>
      </c>
      <c r="D9762" s="150">
        <v>266000.5</v>
      </c>
      <c r="E9762" s="150">
        <v>350373.5</v>
      </c>
      <c r="F9762" s="150" t="s">
        <v>24478</v>
      </c>
    </row>
    <row r="9763" spans="1:6" x14ac:dyDescent="0.15">
      <c r="A9763" s="150" t="s">
        <v>11076</v>
      </c>
      <c r="B9763" s="150" t="s">
        <v>36320</v>
      </c>
      <c r="C9763" s="150" t="s">
        <v>21135</v>
      </c>
      <c r="D9763" s="150">
        <v>68393</v>
      </c>
      <c r="E9763" s="150">
        <v>124000</v>
      </c>
      <c r="F9763" s="150" t="s">
        <v>22060</v>
      </c>
    </row>
    <row r="9764" spans="1:6" x14ac:dyDescent="0.15">
      <c r="A9764" s="150" t="s">
        <v>11077</v>
      </c>
      <c r="B9764" s="150" t="s">
        <v>36321</v>
      </c>
      <c r="C9764" s="150" t="s">
        <v>21136</v>
      </c>
      <c r="D9764" s="150">
        <v>262660.15999999997</v>
      </c>
      <c r="E9764" s="150">
        <v>262832</v>
      </c>
      <c r="F9764" s="150" t="s">
        <v>34028</v>
      </c>
    </row>
    <row r="9765" spans="1:6" x14ac:dyDescent="0.15">
      <c r="A9765" s="150" t="s">
        <v>11078</v>
      </c>
      <c r="B9765" s="150" t="s">
        <v>36322</v>
      </c>
      <c r="C9765" s="150" t="s">
        <v>21137</v>
      </c>
      <c r="D9765" s="150">
        <v>728710.5</v>
      </c>
      <c r="E9765" s="150">
        <v>721809.3</v>
      </c>
      <c r="F9765" s="150" t="s">
        <v>22060</v>
      </c>
    </row>
    <row r="9766" spans="1:6" x14ac:dyDescent="0.15">
      <c r="A9766" s="150" t="s">
        <v>11079</v>
      </c>
      <c r="B9766" s="150" t="s">
        <v>36323</v>
      </c>
      <c r="C9766" s="150" t="s">
        <v>21138</v>
      </c>
      <c r="D9766" s="150">
        <v>251679</v>
      </c>
      <c r="E9766" s="150">
        <v>1011679</v>
      </c>
      <c r="F9766" s="150" t="s">
        <v>22088</v>
      </c>
    </row>
    <row r="9767" spans="1:6" x14ac:dyDescent="0.15">
      <c r="A9767" s="150" t="s">
        <v>11080</v>
      </c>
      <c r="B9767" s="150" t="s">
        <v>36324</v>
      </c>
      <c r="C9767" s="150" t="s">
        <v>16160</v>
      </c>
      <c r="D9767" s="150">
        <v>405138</v>
      </c>
      <c r="E9767" s="150">
        <v>455036</v>
      </c>
      <c r="F9767" s="150" t="s">
        <v>18774</v>
      </c>
    </row>
    <row r="9768" spans="1:6" x14ac:dyDescent="0.15">
      <c r="A9768" s="150" t="s">
        <v>11081</v>
      </c>
      <c r="B9768" s="150" t="s">
        <v>36325</v>
      </c>
      <c r="C9768" s="150" t="s">
        <v>21139</v>
      </c>
      <c r="D9768" s="150">
        <v>21.9</v>
      </c>
      <c r="E9768" s="150">
        <v>26.1</v>
      </c>
      <c r="F9768" s="150" t="s">
        <v>24498</v>
      </c>
    </row>
    <row r="9769" spans="1:6" x14ac:dyDescent="0.15">
      <c r="A9769" s="150" t="s">
        <v>11082</v>
      </c>
      <c r="B9769" s="150" t="s">
        <v>36326</v>
      </c>
      <c r="C9769" s="150" t="s">
        <v>21140</v>
      </c>
      <c r="D9769" s="150">
        <v>1310000</v>
      </c>
      <c r="E9769" s="150">
        <v>2696000</v>
      </c>
      <c r="F9769" s="150" t="s">
        <v>27366</v>
      </c>
    </row>
    <row r="9770" spans="1:6" x14ac:dyDescent="0.15">
      <c r="A9770" s="150" t="s">
        <v>11083</v>
      </c>
      <c r="B9770" s="150" t="s">
        <v>36327</v>
      </c>
      <c r="C9770" s="150" t="s">
        <v>21141</v>
      </c>
      <c r="D9770" s="150">
        <v>1646310</v>
      </c>
      <c r="E9770" s="150">
        <v>1698370</v>
      </c>
      <c r="F9770" s="150" t="s">
        <v>36328</v>
      </c>
    </row>
    <row r="9771" spans="1:6" x14ac:dyDescent="0.15">
      <c r="A9771" s="150" t="s">
        <v>11084</v>
      </c>
      <c r="B9771" s="150" t="s">
        <v>36329</v>
      </c>
      <c r="C9771" s="150" t="s">
        <v>21142</v>
      </c>
      <c r="D9771" s="150">
        <v>1037276</v>
      </c>
      <c r="E9771" s="150">
        <v>981411</v>
      </c>
      <c r="F9771" s="150" t="s">
        <v>36330</v>
      </c>
    </row>
    <row r="9772" spans="1:6" x14ac:dyDescent="0.15">
      <c r="A9772" s="150" t="s">
        <v>11085</v>
      </c>
      <c r="B9772" s="150" t="s">
        <v>36331</v>
      </c>
      <c r="C9772" s="150" t="s">
        <v>14001</v>
      </c>
      <c r="D9772" s="150">
        <v>2409756.86</v>
      </c>
      <c r="E9772" s="150">
        <v>2665251.2999999998</v>
      </c>
      <c r="F9772" s="150" t="s">
        <v>36332</v>
      </c>
    </row>
    <row r="9773" spans="1:6" x14ac:dyDescent="0.15">
      <c r="A9773" s="150" t="s">
        <v>11086</v>
      </c>
      <c r="B9773" s="150" t="s">
        <v>36333</v>
      </c>
      <c r="C9773" s="150" t="s">
        <v>21143</v>
      </c>
      <c r="D9773" s="150">
        <v>3428520</v>
      </c>
      <c r="E9773" s="150">
        <v>3925960</v>
      </c>
      <c r="F9773" s="150" t="s">
        <v>24477</v>
      </c>
    </row>
    <row r="9774" spans="1:6" x14ac:dyDescent="0.15">
      <c r="A9774" s="150" t="s">
        <v>11087</v>
      </c>
      <c r="B9774" s="150" t="s">
        <v>36334</v>
      </c>
      <c r="C9774" s="150" t="s">
        <v>21144</v>
      </c>
      <c r="D9774" s="150">
        <v>603179.26</v>
      </c>
      <c r="E9774" s="150">
        <v>818520</v>
      </c>
      <c r="F9774" s="150" t="s">
        <v>24459</v>
      </c>
    </row>
    <row r="9775" spans="1:6" x14ac:dyDescent="0.15">
      <c r="A9775" s="150" t="s">
        <v>11088</v>
      </c>
      <c r="B9775" s="150" t="s">
        <v>36335</v>
      </c>
      <c r="C9775" s="150" t="s">
        <v>21145</v>
      </c>
      <c r="D9775" s="150">
        <v>14220000</v>
      </c>
      <c r="E9775" s="150">
        <v>14250000</v>
      </c>
      <c r="F9775" s="150" t="s">
        <v>24669</v>
      </c>
    </row>
    <row r="9776" spans="1:6" x14ac:dyDescent="0.15">
      <c r="A9776" s="150" t="s">
        <v>11089</v>
      </c>
      <c r="B9776" s="150" t="s">
        <v>36336</v>
      </c>
      <c r="C9776" s="150" t="s">
        <v>21146</v>
      </c>
      <c r="D9776" s="150">
        <v>1175600</v>
      </c>
      <c r="E9776" s="150">
        <v>1212000</v>
      </c>
      <c r="F9776" s="150" t="s">
        <v>22060</v>
      </c>
    </row>
    <row r="9777" spans="1:6" x14ac:dyDescent="0.15">
      <c r="A9777" s="150" t="s">
        <v>11090</v>
      </c>
      <c r="B9777" s="150" t="s">
        <v>36337</v>
      </c>
      <c r="C9777" s="150" t="s">
        <v>21147</v>
      </c>
      <c r="D9777" s="150">
        <v>328000000</v>
      </c>
      <c r="E9777" s="150">
        <v>447000000</v>
      </c>
      <c r="F9777" s="150" t="s">
        <v>36338</v>
      </c>
    </row>
    <row r="9778" spans="1:6" x14ac:dyDescent="0.15">
      <c r="A9778" s="150" t="s">
        <v>11091</v>
      </c>
      <c r="B9778" s="150" t="s">
        <v>36339</v>
      </c>
      <c r="C9778" s="150" t="s">
        <v>21148</v>
      </c>
      <c r="D9778" s="150">
        <v>3421400</v>
      </c>
      <c r="E9778" s="150">
        <v>12320000</v>
      </c>
      <c r="F9778" s="150" t="s">
        <v>24693</v>
      </c>
    </row>
    <row r="9779" spans="1:6" x14ac:dyDescent="0.15">
      <c r="A9779" s="150" t="s">
        <v>11092</v>
      </c>
      <c r="B9779" s="150" t="s">
        <v>36340</v>
      </c>
      <c r="C9779" s="150" t="s">
        <v>16619</v>
      </c>
      <c r="D9779" s="150">
        <v>4440000</v>
      </c>
      <c r="E9779" s="150">
        <v>3980000</v>
      </c>
      <c r="F9779" s="150" t="s">
        <v>22053</v>
      </c>
    </row>
    <row r="9780" spans="1:6" x14ac:dyDescent="0.15">
      <c r="A9780" s="150" t="s">
        <v>11093</v>
      </c>
      <c r="B9780" s="150" t="s">
        <v>36341</v>
      </c>
      <c r="C9780" s="150" t="s">
        <v>21149</v>
      </c>
      <c r="D9780" s="150">
        <v>760645</v>
      </c>
      <c r="E9780" s="150">
        <v>482930</v>
      </c>
      <c r="F9780" s="150" t="s">
        <v>22067</v>
      </c>
    </row>
    <row r="9781" spans="1:6" x14ac:dyDescent="0.15">
      <c r="A9781" s="150" t="s">
        <v>11094</v>
      </c>
      <c r="B9781" s="150" t="s">
        <v>36342</v>
      </c>
      <c r="C9781" s="150" t="s">
        <v>12426</v>
      </c>
      <c r="D9781" s="150">
        <v>1790280</v>
      </c>
      <c r="E9781" s="150">
        <v>438680</v>
      </c>
      <c r="F9781" s="150" t="s">
        <v>18774</v>
      </c>
    </row>
    <row r="9782" spans="1:6" x14ac:dyDescent="0.15">
      <c r="A9782" s="150" t="s">
        <v>11095</v>
      </c>
      <c r="B9782" s="150" t="s">
        <v>36343</v>
      </c>
      <c r="C9782" s="150" t="s">
        <v>21150</v>
      </c>
      <c r="D9782" s="150">
        <v>8588600</v>
      </c>
      <c r="E9782" s="150">
        <v>9332000</v>
      </c>
      <c r="F9782" s="150" t="s">
        <v>28157</v>
      </c>
    </row>
    <row r="9783" spans="1:6" x14ac:dyDescent="0.15">
      <c r="A9783" s="150" t="s">
        <v>11096</v>
      </c>
      <c r="B9783" s="150" t="s">
        <v>36344</v>
      </c>
      <c r="C9783" s="150" t="s">
        <v>21151</v>
      </c>
      <c r="D9783" s="150">
        <v>642890</v>
      </c>
      <c r="E9783" s="150">
        <v>765400</v>
      </c>
      <c r="F9783" s="150" t="s">
        <v>24477</v>
      </c>
    </row>
    <row r="9784" spans="1:6" x14ac:dyDescent="0.15">
      <c r="A9784" s="150" t="s">
        <v>11097</v>
      </c>
      <c r="B9784" s="150" t="s">
        <v>36345</v>
      </c>
      <c r="C9784" s="150" t="s">
        <v>21152</v>
      </c>
      <c r="D9784" s="150">
        <v>991551.85</v>
      </c>
      <c r="E9784" s="150">
        <v>1455249.38</v>
      </c>
      <c r="F9784" s="150" t="s">
        <v>22078</v>
      </c>
    </row>
    <row r="9785" spans="1:6" x14ac:dyDescent="0.15">
      <c r="A9785" s="150" t="s">
        <v>11098</v>
      </c>
      <c r="B9785" s="150" t="s">
        <v>36346</v>
      </c>
      <c r="C9785" s="150" t="s">
        <v>21153</v>
      </c>
      <c r="D9785" s="150">
        <v>1841856</v>
      </c>
      <c r="E9785" s="150">
        <v>2580000</v>
      </c>
      <c r="F9785" s="150" t="s">
        <v>24545</v>
      </c>
    </row>
    <row r="9786" spans="1:6" x14ac:dyDescent="0.15">
      <c r="A9786" s="150" t="s">
        <v>11099</v>
      </c>
      <c r="B9786" s="150" t="s">
        <v>36347</v>
      </c>
      <c r="C9786" s="150" t="s">
        <v>21154</v>
      </c>
      <c r="D9786" s="150">
        <v>3788100</v>
      </c>
      <c r="E9786" s="150">
        <v>5025700</v>
      </c>
      <c r="F9786" s="150" t="s">
        <v>36348</v>
      </c>
    </row>
    <row r="9787" spans="1:6" x14ac:dyDescent="0.15">
      <c r="A9787" s="150" t="s">
        <v>11100</v>
      </c>
      <c r="B9787" s="150" t="s">
        <v>36349</v>
      </c>
      <c r="C9787" s="150" t="s">
        <v>21156</v>
      </c>
      <c r="D9787" s="150">
        <v>1099956.75</v>
      </c>
      <c r="E9787" s="150">
        <v>1986989.62</v>
      </c>
      <c r="F9787" s="150" t="s">
        <v>22067</v>
      </c>
    </row>
    <row r="9788" spans="1:6" x14ac:dyDescent="0.15">
      <c r="A9788" s="150" t="s">
        <v>11101</v>
      </c>
      <c r="B9788" s="150" t="s">
        <v>36350</v>
      </c>
      <c r="C9788" s="150" t="s">
        <v>20891</v>
      </c>
      <c r="D9788" s="150">
        <v>2352008</v>
      </c>
      <c r="E9788" s="150">
        <v>1979576</v>
      </c>
      <c r="F9788" s="150" t="s">
        <v>18774</v>
      </c>
    </row>
    <row r="9789" spans="1:6" x14ac:dyDescent="0.15">
      <c r="A9789" s="150" t="s">
        <v>11102</v>
      </c>
      <c r="B9789" s="150" t="s">
        <v>36351</v>
      </c>
      <c r="C9789" s="150" t="s">
        <v>21157</v>
      </c>
      <c r="D9789" s="150">
        <v>2579623</v>
      </c>
      <c r="E9789" s="150">
        <v>3885000</v>
      </c>
      <c r="F9789" s="150" t="s">
        <v>22172</v>
      </c>
    </row>
    <row r="9790" spans="1:6" x14ac:dyDescent="0.15">
      <c r="A9790" s="150" t="s">
        <v>11103</v>
      </c>
      <c r="B9790" s="150" t="s">
        <v>36352</v>
      </c>
      <c r="C9790" s="150" t="s">
        <v>21158</v>
      </c>
      <c r="D9790" s="150">
        <v>1300</v>
      </c>
      <c r="E9790" s="150">
        <v>1400</v>
      </c>
      <c r="F9790" s="150" t="s">
        <v>22090</v>
      </c>
    </row>
    <row r="9791" spans="1:6" x14ac:dyDescent="0.15">
      <c r="A9791" s="150" t="s">
        <v>11104</v>
      </c>
      <c r="B9791" s="150" t="s">
        <v>36353</v>
      </c>
      <c r="C9791" s="150" t="s">
        <v>19701</v>
      </c>
      <c r="D9791" s="150">
        <v>763440</v>
      </c>
      <c r="E9791" s="150">
        <v>898480</v>
      </c>
      <c r="F9791" s="150" t="s">
        <v>22060</v>
      </c>
    </row>
    <row r="9792" spans="1:6" x14ac:dyDescent="0.15">
      <c r="A9792" s="150" t="s">
        <v>11105</v>
      </c>
      <c r="B9792" s="150" t="s">
        <v>36354</v>
      </c>
      <c r="C9792" s="150" t="s">
        <v>21159</v>
      </c>
      <c r="D9792" s="150">
        <v>410852</v>
      </c>
      <c r="E9792" s="150">
        <v>550090</v>
      </c>
      <c r="F9792" s="150" t="s">
        <v>22067</v>
      </c>
    </row>
    <row r="9793" spans="1:6" x14ac:dyDescent="0.15">
      <c r="A9793" s="150" t="s">
        <v>11106</v>
      </c>
      <c r="B9793" s="150" t="s">
        <v>36355</v>
      </c>
      <c r="C9793" s="150" t="s">
        <v>21160</v>
      </c>
      <c r="D9793" s="150">
        <v>10145586.16</v>
      </c>
      <c r="E9793" s="150">
        <v>5549569.1799999997</v>
      </c>
      <c r="F9793" s="150" t="s">
        <v>22093</v>
      </c>
    </row>
    <row r="9794" spans="1:6" x14ac:dyDescent="0.15">
      <c r="A9794" s="150" t="s">
        <v>11107</v>
      </c>
      <c r="B9794" s="150" t="s">
        <v>36356</v>
      </c>
      <c r="C9794" s="150" t="s">
        <v>1692</v>
      </c>
      <c r="D9794" s="150">
        <v>2877000</v>
      </c>
      <c r="E9794" s="150">
        <v>3100000</v>
      </c>
      <c r="F9794" s="150" t="s">
        <v>22053</v>
      </c>
    </row>
    <row r="9795" spans="1:6" x14ac:dyDescent="0.15">
      <c r="A9795" s="150" t="s">
        <v>11108</v>
      </c>
      <c r="B9795" s="150" t="s">
        <v>36357</v>
      </c>
      <c r="C9795" s="150" t="s">
        <v>21161</v>
      </c>
      <c r="D9795" s="150">
        <v>720</v>
      </c>
      <c r="E9795" s="150">
        <v>5170</v>
      </c>
      <c r="F9795" s="150" t="s">
        <v>22067</v>
      </c>
    </row>
    <row r="9796" spans="1:6" x14ac:dyDescent="0.15">
      <c r="A9796" s="150" t="s">
        <v>11109</v>
      </c>
      <c r="B9796" s="150" t="s">
        <v>36358</v>
      </c>
      <c r="C9796" s="150" t="s">
        <v>21162</v>
      </c>
      <c r="D9796" s="150">
        <v>1425357.99</v>
      </c>
      <c r="E9796" s="150">
        <v>1619677.99</v>
      </c>
      <c r="F9796" s="150" t="s">
        <v>28157</v>
      </c>
    </row>
    <row r="9797" spans="1:6" x14ac:dyDescent="0.15">
      <c r="A9797" s="150" t="s">
        <v>11110</v>
      </c>
      <c r="B9797" s="150" t="s">
        <v>36359</v>
      </c>
      <c r="C9797" s="150" t="s">
        <v>21163</v>
      </c>
      <c r="D9797" s="150">
        <v>2528600.83</v>
      </c>
      <c r="E9797" s="150">
        <v>2363103.7000000002</v>
      </c>
      <c r="F9797" s="150" t="s">
        <v>22078</v>
      </c>
    </row>
    <row r="9798" spans="1:6" x14ac:dyDescent="0.15">
      <c r="A9798" s="150" t="s">
        <v>11111</v>
      </c>
      <c r="B9798" s="150" t="s">
        <v>36360</v>
      </c>
      <c r="C9798" s="150" t="s">
        <v>21164</v>
      </c>
      <c r="D9798" s="150">
        <v>1706079.29</v>
      </c>
      <c r="E9798" s="150">
        <v>2658229.44</v>
      </c>
      <c r="F9798" s="150" t="s">
        <v>22078</v>
      </c>
    </row>
    <row r="9799" spans="1:6" x14ac:dyDescent="0.15">
      <c r="A9799" s="150" t="s">
        <v>11112</v>
      </c>
      <c r="B9799" s="150" t="s">
        <v>36361</v>
      </c>
      <c r="C9799" s="150" t="s">
        <v>12022</v>
      </c>
      <c r="D9799" s="150">
        <v>1987481</v>
      </c>
      <c r="E9799" s="150">
        <v>119892.08</v>
      </c>
      <c r="F9799" s="150" t="s">
        <v>21479</v>
      </c>
    </row>
    <row r="9800" spans="1:6" x14ac:dyDescent="0.15">
      <c r="A9800" s="150" t="s">
        <v>11113</v>
      </c>
      <c r="B9800" s="150" t="s">
        <v>36362</v>
      </c>
      <c r="C9800" s="150" t="s">
        <v>21165</v>
      </c>
      <c r="D9800" s="150">
        <v>998000</v>
      </c>
      <c r="E9800" s="150">
        <v>898600</v>
      </c>
      <c r="F9800" s="150" t="s">
        <v>22067</v>
      </c>
    </row>
    <row r="9801" spans="1:6" x14ac:dyDescent="0.15">
      <c r="A9801" s="150" t="s">
        <v>11114</v>
      </c>
      <c r="B9801" s="150" t="s">
        <v>36363</v>
      </c>
      <c r="C9801" s="150" t="s">
        <v>21166</v>
      </c>
      <c r="D9801" s="150">
        <v>25500</v>
      </c>
      <c r="E9801" s="150">
        <v>33327</v>
      </c>
      <c r="F9801" s="150" t="s">
        <v>22067</v>
      </c>
    </row>
    <row r="9802" spans="1:6" x14ac:dyDescent="0.15">
      <c r="A9802" s="150" t="s">
        <v>11115</v>
      </c>
      <c r="B9802" s="150" t="s">
        <v>36364</v>
      </c>
      <c r="C9802" s="150" t="s">
        <v>21167</v>
      </c>
      <c r="D9802" s="150">
        <v>560000</v>
      </c>
      <c r="E9802" s="150">
        <v>152000</v>
      </c>
      <c r="F9802" s="150" t="s">
        <v>18774</v>
      </c>
    </row>
    <row r="9803" spans="1:6" x14ac:dyDescent="0.15">
      <c r="A9803" s="150" t="s">
        <v>11116</v>
      </c>
      <c r="B9803" s="150" t="s">
        <v>36365</v>
      </c>
      <c r="C9803" s="150" t="s">
        <v>21168</v>
      </c>
      <c r="D9803" s="150">
        <v>8783780</v>
      </c>
      <c r="E9803" s="150">
        <v>5812990</v>
      </c>
      <c r="F9803" s="150" t="s">
        <v>24724</v>
      </c>
    </row>
    <row r="9804" spans="1:6" x14ac:dyDescent="0.15">
      <c r="A9804" s="150" t="s">
        <v>11117</v>
      </c>
      <c r="B9804" s="150" t="s">
        <v>36366</v>
      </c>
      <c r="C9804" s="150" t="s">
        <v>21169</v>
      </c>
      <c r="D9804" s="150">
        <v>725100</v>
      </c>
      <c r="E9804" s="150">
        <v>598790</v>
      </c>
      <c r="F9804" s="150" t="s">
        <v>22137</v>
      </c>
    </row>
    <row r="9805" spans="1:6" x14ac:dyDescent="0.15">
      <c r="A9805" s="150" t="s">
        <v>11118</v>
      </c>
      <c r="B9805" s="150" t="s">
        <v>36367</v>
      </c>
      <c r="C9805" s="150" t="s">
        <v>21170</v>
      </c>
      <c r="D9805" s="150">
        <v>374600</v>
      </c>
      <c r="E9805" s="150">
        <v>925000</v>
      </c>
      <c r="F9805" s="150" t="s">
        <v>22129</v>
      </c>
    </row>
    <row r="9806" spans="1:6" x14ac:dyDescent="0.15">
      <c r="A9806" s="150" t="s">
        <v>11119</v>
      </c>
      <c r="B9806" s="150" t="s">
        <v>36368</v>
      </c>
      <c r="C9806" s="150" t="s">
        <v>21171</v>
      </c>
      <c r="D9806" s="150">
        <v>8065.69</v>
      </c>
      <c r="E9806" s="150">
        <v>7903.23</v>
      </c>
      <c r="F9806" s="150" t="s">
        <v>22088</v>
      </c>
    </row>
    <row r="9807" spans="1:6" x14ac:dyDescent="0.15">
      <c r="A9807" s="150" t="s">
        <v>11120</v>
      </c>
      <c r="B9807" s="150" t="s">
        <v>36369</v>
      </c>
      <c r="C9807" s="150" t="s">
        <v>21172</v>
      </c>
      <c r="D9807" s="150">
        <v>17358000</v>
      </c>
      <c r="E9807" s="150">
        <v>16806000</v>
      </c>
      <c r="F9807" s="150" t="s">
        <v>22171</v>
      </c>
    </row>
    <row r="9808" spans="1:6" x14ac:dyDescent="0.15">
      <c r="A9808" s="150" t="s">
        <v>11121</v>
      </c>
      <c r="B9808" s="150" t="s">
        <v>36370</v>
      </c>
      <c r="C9808" s="150" t="s">
        <v>21173</v>
      </c>
      <c r="D9808" s="150">
        <v>174920800</v>
      </c>
      <c r="E9808" s="150">
        <v>192821600</v>
      </c>
      <c r="F9808" s="150" t="s">
        <v>36371</v>
      </c>
    </row>
    <row r="9809" spans="1:6" x14ac:dyDescent="0.15">
      <c r="A9809" s="150" t="s">
        <v>11122</v>
      </c>
      <c r="B9809" s="150" t="s">
        <v>36372</v>
      </c>
      <c r="C9809" s="150" t="s">
        <v>21174</v>
      </c>
      <c r="D9809" s="150">
        <v>0</v>
      </c>
      <c r="E9809" s="150">
        <v>0</v>
      </c>
      <c r="F9809" s="150" t="s">
        <v>22172</v>
      </c>
    </row>
    <row r="9810" spans="1:6" x14ac:dyDescent="0.15">
      <c r="A9810" s="150" t="s">
        <v>11123</v>
      </c>
      <c r="B9810" s="150" t="s">
        <v>36373</v>
      </c>
      <c r="C9810" s="150" t="s">
        <v>21175</v>
      </c>
      <c r="D9810" s="150">
        <v>155675</v>
      </c>
      <c r="E9810" s="150">
        <v>155675</v>
      </c>
      <c r="F9810" s="150" t="s">
        <v>24478</v>
      </c>
    </row>
    <row r="9811" spans="1:6" x14ac:dyDescent="0.15">
      <c r="A9811" s="150" t="s">
        <v>11124</v>
      </c>
      <c r="B9811" s="150" t="s">
        <v>36374</v>
      </c>
      <c r="C9811" s="150" t="s">
        <v>21176</v>
      </c>
      <c r="D9811" s="150">
        <v>68250</v>
      </c>
      <c r="E9811" s="150">
        <v>75100</v>
      </c>
      <c r="F9811" s="150" t="s">
        <v>36375</v>
      </c>
    </row>
    <row r="9812" spans="1:6" x14ac:dyDescent="0.15">
      <c r="A9812" s="150" t="s">
        <v>11125</v>
      </c>
      <c r="B9812" s="150" t="s">
        <v>36376</v>
      </c>
      <c r="C9812" s="150" t="s">
        <v>21177</v>
      </c>
      <c r="D9812" s="150">
        <v>42975400</v>
      </c>
      <c r="E9812" s="150">
        <v>173382000</v>
      </c>
      <c r="F9812" s="150" t="s">
        <v>28458</v>
      </c>
    </row>
    <row r="9813" spans="1:6" x14ac:dyDescent="0.15">
      <c r="A9813" s="150" t="s">
        <v>11126</v>
      </c>
      <c r="B9813" s="150" t="s">
        <v>36377</v>
      </c>
      <c r="C9813" s="150" t="s">
        <v>21178</v>
      </c>
      <c r="D9813" s="150">
        <v>313041</v>
      </c>
      <c r="E9813" s="150">
        <v>326003.56</v>
      </c>
      <c r="F9813" s="150" t="s">
        <v>22078</v>
      </c>
    </row>
    <row r="9814" spans="1:6" x14ac:dyDescent="0.15">
      <c r="A9814" s="150" t="s">
        <v>11127</v>
      </c>
      <c r="B9814" s="150" t="s">
        <v>36378</v>
      </c>
      <c r="C9814" s="150" t="s">
        <v>21179</v>
      </c>
      <c r="D9814" s="150">
        <v>9126222</v>
      </c>
      <c r="E9814" s="150">
        <v>11153641</v>
      </c>
      <c r="F9814" s="150" t="s">
        <v>22078</v>
      </c>
    </row>
    <row r="9815" spans="1:6" x14ac:dyDescent="0.15">
      <c r="A9815" s="150" t="s">
        <v>11128</v>
      </c>
      <c r="B9815" s="150" t="s">
        <v>36379</v>
      </c>
      <c r="C9815" s="150" t="s">
        <v>21180</v>
      </c>
      <c r="D9815" s="150">
        <v>1842200</v>
      </c>
      <c r="E9815" s="150">
        <v>1822200</v>
      </c>
      <c r="F9815" s="150" t="s">
        <v>22060</v>
      </c>
    </row>
    <row r="9816" spans="1:6" x14ac:dyDescent="0.15">
      <c r="A9816" s="150" t="s">
        <v>11129</v>
      </c>
      <c r="B9816" s="150" t="s">
        <v>36380</v>
      </c>
      <c r="C9816" s="150" t="s">
        <v>15026</v>
      </c>
      <c r="D9816" s="150">
        <v>1771761.45</v>
      </c>
      <c r="E9816" s="150">
        <v>2032987.26</v>
      </c>
      <c r="F9816" s="150" t="s">
        <v>36381</v>
      </c>
    </row>
    <row r="9817" spans="1:6" x14ac:dyDescent="0.15">
      <c r="A9817" s="150" t="s">
        <v>11130</v>
      </c>
      <c r="B9817" s="150" t="s">
        <v>36382</v>
      </c>
      <c r="C9817" s="150" t="s">
        <v>21181</v>
      </c>
      <c r="D9817" s="150">
        <v>527226</v>
      </c>
      <c r="E9817" s="150">
        <v>682860</v>
      </c>
      <c r="F9817" s="150" t="s">
        <v>22060</v>
      </c>
    </row>
    <row r="9818" spans="1:6" x14ac:dyDescent="0.15">
      <c r="A9818" s="150" t="s">
        <v>11131</v>
      </c>
      <c r="B9818" s="150" t="s">
        <v>36383</v>
      </c>
      <c r="C9818" s="150" t="s">
        <v>21182</v>
      </c>
      <c r="D9818" s="150">
        <v>1873530.9</v>
      </c>
      <c r="E9818" s="150">
        <v>2424382</v>
      </c>
      <c r="F9818" s="150" t="s">
        <v>36384</v>
      </c>
    </row>
    <row r="9819" spans="1:6" x14ac:dyDescent="0.15">
      <c r="A9819" s="150" t="s">
        <v>11132</v>
      </c>
      <c r="B9819" s="150" t="s">
        <v>36385</v>
      </c>
      <c r="C9819" s="150" t="s">
        <v>21183</v>
      </c>
      <c r="D9819" s="150">
        <v>3792544</v>
      </c>
      <c r="E9819" s="150">
        <v>4111905</v>
      </c>
      <c r="F9819" s="150" t="s">
        <v>36384</v>
      </c>
    </row>
    <row r="9820" spans="1:6" x14ac:dyDescent="0.15">
      <c r="A9820" s="150" t="s">
        <v>11133</v>
      </c>
      <c r="B9820" s="150" t="s">
        <v>36386</v>
      </c>
      <c r="C9820" s="150" t="s">
        <v>19701</v>
      </c>
      <c r="D9820" s="150">
        <v>1915200</v>
      </c>
      <c r="E9820" s="150">
        <v>1590300</v>
      </c>
      <c r="F9820" s="150" t="s">
        <v>22060</v>
      </c>
    </row>
    <row r="9821" spans="1:6" x14ac:dyDescent="0.15">
      <c r="A9821" s="150" t="s">
        <v>11134</v>
      </c>
      <c r="B9821" s="150" t="s">
        <v>21184</v>
      </c>
      <c r="C9821" s="150" t="s">
        <v>20048</v>
      </c>
      <c r="D9821" s="150">
        <v>700000</v>
      </c>
      <c r="E9821" s="150">
        <v>1443843</v>
      </c>
      <c r="F9821" s="150" t="s">
        <v>24497</v>
      </c>
    </row>
    <row r="9822" spans="1:6" x14ac:dyDescent="0.15">
      <c r="A9822" s="150" t="s">
        <v>11135</v>
      </c>
      <c r="B9822" s="150" t="s">
        <v>36387</v>
      </c>
      <c r="C9822" s="150" t="s">
        <v>1895</v>
      </c>
      <c r="D9822" s="150">
        <v>1726931</v>
      </c>
      <c r="E9822" s="150">
        <v>3935211</v>
      </c>
      <c r="F9822" s="150" t="s">
        <v>36388</v>
      </c>
    </row>
    <row r="9823" spans="1:6" x14ac:dyDescent="0.15">
      <c r="A9823" s="150" t="s">
        <v>11136</v>
      </c>
      <c r="B9823" s="150" t="s">
        <v>36389</v>
      </c>
      <c r="C9823" s="150" t="s">
        <v>21185</v>
      </c>
      <c r="D9823" s="150">
        <v>3967044</v>
      </c>
      <c r="E9823" s="150">
        <v>4015188</v>
      </c>
      <c r="F9823" s="150" t="s">
        <v>22078</v>
      </c>
    </row>
    <row r="9824" spans="1:6" x14ac:dyDescent="0.15">
      <c r="A9824" s="150" t="s">
        <v>11137</v>
      </c>
      <c r="B9824" s="150" t="s">
        <v>36390</v>
      </c>
      <c r="C9824" s="150" t="s">
        <v>21186</v>
      </c>
      <c r="D9824" s="150">
        <v>478765</v>
      </c>
      <c r="E9824" s="150">
        <v>583287.4</v>
      </c>
      <c r="F9824" s="150" t="s">
        <v>24529</v>
      </c>
    </row>
    <row r="9825" spans="1:6" x14ac:dyDescent="0.15">
      <c r="A9825" s="150" t="s">
        <v>11138</v>
      </c>
      <c r="B9825" s="150" t="s">
        <v>36391</v>
      </c>
      <c r="C9825" s="150" t="s">
        <v>21187</v>
      </c>
      <c r="D9825" s="150">
        <v>594360</v>
      </c>
      <c r="E9825" s="150">
        <v>621320</v>
      </c>
      <c r="F9825" s="150" t="s">
        <v>27511</v>
      </c>
    </row>
    <row r="9826" spans="1:6" x14ac:dyDescent="0.15">
      <c r="A9826" s="150" t="s">
        <v>11139</v>
      </c>
      <c r="B9826" s="150" t="s">
        <v>36392</v>
      </c>
      <c r="C9826" s="150" t="s">
        <v>21188</v>
      </c>
      <c r="D9826" s="150">
        <v>1703400</v>
      </c>
      <c r="E9826" s="150">
        <v>1965000</v>
      </c>
      <c r="F9826" s="150" t="s">
        <v>22154</v>
      </c>
    </row>
    <row r="9827" spans="1:6" x14ac:dyDescent="0.15">
      <c r="A9827" s="150" t="s">
        <v>11140</v>
      </c>
      <c r="B9827" s="150" t="s">
        <v>36393</v>
      </c>
      <c r="C9827" s="150" t="s">
        <v>21189</v>
      </c>
      <c r="D9827" s="150">
        <v>180644.78</v>
      </c>
      <c r="E9827" s="150">
        <v>201624.6</v>
      </c>
      <c r="F9827" s="150" t="s">
        <v>24459</v>
      </c>
    </row>
    <row r="9828" spans="1:6" x14ac:dyDescent="0.15">
      <c r="A9828" s="150" t="s">
        <v>11141</v>
      </c>
      <c r="B9828" s="150" t="s">
        <v>36394</v>
      </c>
      <c r="C9828" s="150" t="s">
        <v>21190</v>
      </c>
      <c r="D9828" s="150">
        <v>1450000</v>
      </c>
      <c r="E9828" s="150">
        <v>1550000</v>
      </c>
      <c r="F9828" s="150" t="s">
        <v>24497</v>
      </c>
    </row>
    <row r="9829" spans="1:6" x14ac:dyDescent="0.15">
      <c r="A9829" s="150" t="s">
        <v>11142</v>
      </c>
      <c r="B9829" s="150" t="s">
        <v>36395</v>
      </c>
      <c r="C9829" s="150" t="s">
        <v>21191</v>
      </c>
      <c r="D9829" s="150">
        <v>1911637.5</v>
      </c>
      <c r="E9829" s="150">
        <v>2978825.72</v>
      </c>
      <c r="F9829" s="150" t="s">
        <v>22060</v>
      </c>
    </row>
    <row r="9830" spans="1:6" x14ac:dyDescent="0.15">
      <c r="A9830" s="150" t="s">
        <v>11143</v>
      </c>
      <c r="B9830" s="150" t="s">
        <v>36396</v>
      </c>
      <c r="C9830" s="150" t="s">
        <v>21192</v>
      </c>
      <c r="D9830" s="150">
        <v>5480000</v>
      </c>
      <c r="E9830" s="150">
        <v>12424760</v>
      </c>
      <c r="F9830" s="150" t="s">
        <v>24477</v>
      </c>
    </row>
    <row r="9831" spans="1:6" x14ac:dyDescent="0.15">
      <c r="A9831" s="150" t="s">
        <v>11144</v>
      </c>
      <c r="B9831" s="150" t="s">
        <v>36397</v>
      </c>
      <c r="C9831" s="150" t="s">
        <v>21127</v>
      </c>
      <c r="D9831" s="150">
        <v>161496.1</v>
      </c>
      <c r="E9831" s="150">
        <v>149156.5</v>
      </c>
      <c r="F9831" s="150" t="s">
        <v>22078</v>
      </c>
    </row>
    <row r="9832" spans="1:6" x14ac:dyDescent="0.15">
      <c r="A9832" s="150" t="s">
        <v>11145</v>
      </c>
      <c r="B9832" s="150" t="s">
        <v>36398</v>
      </c>
      <c r="C9832" s="150" t="s">
        <v>21193</v>
      </c>
      <c r="D9832" s="150">
        <v>48928787.600000001</v>
      </c>
      <c r="E9832" s="150">
        <v>51630150</v>
      </c>
      <c r="F9832" s="150" t="s">
        <v>30648</v>
      </c>
    </row>
    <row r="9833" spans="1:6" x14ac:dyDescent="0.15">
      <c r="A9833" s="150" t="s">
        <v>11146</v>
      </c>
      <c r="B9833" s="150" t="s">
        <v>36399</v>
      </c>
      <c r="C9833" s="150" t="s">
        <v>12859</v>
      </c>
      <c r="D9833" s="150">
        <v>47044500</v>
      </c>
      <c r="E9833" s="150">
        <v>62404000</v>
      </c>
      <c r="F9833" s="150" t="s">
        <v>22172</v>
      </c>
    </row>
    <row r="9834" spans="1:6" x14ac:dyDescent="0.15">
      <c r="A9834" s="150" t="s">
        <v>11147</v>
      </c>
      <c r="B9834" s="150" t="s">
        <v>36400</v>
      </c>
      <c r="C9834" s="150" t="s">
        <v>21194</v>
      </c>
      <c r="D9834" s="150">
        <v>954000</v>
      </c>
      <c r="E9834" s="150">
        <v>768000</v>
      </c>
      <c r="F9834" s="150" t="s">
        <v>22058</v>
      </c>
    </row>
    <row r="9835" spans="1:6" x14ac:dyDescent="0.15">
      <c r="A9835" s="150" t="s">
        <v>11148</v>
      </c>
      <c r="B9835" s="150" t="s">
        <v>36401</v>
      </c>
      <c r="C9835" s="150" t="s">
        <v>21195</v>
      </c>
      <c r="D9835" s="150">
        <v>3054498</v>
      </c>
      <c r="E9835" s="150">
        <v>3327456</v>
      </c>
      <c r="F9835" s="150" t="s">
        <v>22078</v>
      </c>
    </row>
    <row r="9836" spans="1:6" x14ac:dyDescent="0.15">
      <c r="A9836" s="150" t="s">
        <v>11149</v>
      </c>
      <c r="B9836" s="150" t="s">
        <v>36402</v>
      </c>
      <c r="C9836" s="150" t="s">
        <v>21196</v>
      </c>
      <c r="D9836" s="150">
        <v>18460760</v>
      </c>
      <c r="E9836" s="150">
        <v>18769539</v>
      </c>
      <c r="F9836" s="150" t="s">
        <v>22060</v>
      </c>
    </row>
    <row r="9837" spans="1:6" x14ac:dyDescent="0.15">
      <c r="A9837" s="150" t="s">
        <v>11150</v>
      </c>
      <c r="B9837" s="150" t="s">
        <v>36403</v>
      </c>
      <c r="C9837" s="150" t="s">
        <v>21197</v>
      </c>
      <c r="D9837" s="150">
        <v>18214500</v>
      </c>
      <c r="E9837" s="150">
        <v>34800000</v>
      </c>
      <c r="F9837" s="150" t="s">
        <v>36404</v>
      </c>
    </row>
    <row r="9838" spans="1:6" x14ac:dyDescent="0.15">
      <c r="A9838" s="150" t="s">
        <v>11151</v>
      </c>
      <c r="B9838" s="150" t="s">
        <v>36405</v>
      </c>
      <c r="C9838" s="150" t="s">
        <v>21198</v>
      </c>
      <c r="D9838" s="150">
        <v>30688396.800000001</v>
      </c>
      <c r="E9838" s="150">
        <v>13934054</v>
      </c>
      <c r="F9838" s="150" t="s">
        <v>24545</v>
      </c>
    </row>
    <row r="9839" spans="1:6" x14ac:dyDescent="0.15">
      <c r="A9839" s="150" t="s">
        <v>11152</v>
      </c>
      <c r="B9839" s="150" t="s">
        <v>36406</v>
      </c>
      <c r="C9839" s="150" t="s">
        <v>21199</v>
      </c>
      <c r="D9839" s="150">
        <v>1559600</v>
      </c>
      <c r="E9839" s="150">
        <v>447000</v>
      </c>
      <c r="F9839" s="150" t="s">
        <v>22060</v>
      </c>
    </row>
    <row r="9840" spans="1:6" x14ac:dyDescent="0.15">
      <c r="A9840" s="150" t="s">
        <v>11153</v>
      </c>
      <c r="B9840" s="150" t="s">
        <v>36407</v>
      </c>
      <c r="C9840" s="150" t="s">
        <v>13964</v>
      </c>
      <c r="D9840" s="150">
        <v>196900</v>
      </c>
      <c r="E9840" s="150">
        <v>201900</v>
      </c>
      <c r="F9840" s="150" t="s">
        <v>22078</v>
      </c>
    </row>
    <row r="9841" spans="1:6" x14ac:dyDescent="0.15">
      <c r="A9841" s="150" t="s">
        <v>11154</v>
      </c>
      <c r="B9841" s="150" t="s">
        <v>36408</v>
      </c>
      <c r="C9841" s="150" t="s">
        <v>21200</v>
      </c>
      <c r="D9841" s="150">
        <v>3828350</v>
      </c>
      <c r="E9841" s="150">
        <v>3349400</v>
      </c>
      <c r="F9841" s="150" t="s">
        <v>24497</v>
      </c>
    </row>
    <row r="9842" spans="1:6" x14ac:dyDescent="0.15">
      <c r="A9842" s="150" t="s">
        <v>11155</v>
      </c>
      <c r="B9842" s="150" t="s">
        <v>36409</v>
      </c>
      <c r="C9842" s="150" t="s">
        <v>21201</v>
      </c>
      <c r="D9842" s="150">
        <v>209265.3</v>
      </c>
      <c r="E9842" s="150">
        <v>292742.09999999998</v>
      </c>
      <c r="F9842" s="150" t="s">
        <v>24485</v>
      </c>
    </row>
    <row r="9843" spans="1:6" x14ac:dyDescent="0.15">
      <c r="A9843" s="150" t="s">
        <v>11156</v>
      </c>
      <c r="B9843" s="150" t="s">
        <v>36410</v>
      </c>
      <c r="C9843" s="150" t="s">
        <v>21202</v>
      </c>
      <c r="D9843" s="150">
        <v>6365706.2000000002</v>
      </c>
      <c r="E9843" s="150">
        <v>6797856.7000000002</v>
      </c>
      <c r="F9843" s="150" t="s">
        <v>22060</v>
      </c>
    </row>
    <row r="9844" spans="1:6" x14ac:dyDescent="0.15">
      <c r="A9844" s="150" t="s">
        <v>11157</v>
      </c>
      <c r="B9844" s="150" t="s">
        <v>36411</v>
      </c>
      <c r="C9844" s="150" t="s">
        <v>21203</v>
      </c>
      <c r="D9844" s="150">
        <v>1178460</v>
      </c>
      <c r="E9844" s="150">
        <v>2259810</v>
      </c>
      <c r="F9844" s="150" t="s">
        <v>22060</v>
      </c>
    </row>
    <row r="9845" spans="1:6" x14ac:dyDescent="0.15">
      <c r="A9845" s="150" t="s">
        <v>11158</v>
      </c>
      <c r="B9845" s="150" t="s">
        <v>36412</v>
      </c>
      <c r="C9845" s="150" t="s">
        <v>21204</v>
      </c>
      <c r="D9845" s="150">
        <v>10091000</v>
      </c>
      <c r="E9845" s="150">
        <v>6794750</v>
      </c>
      <c r="F9845" s="150" t="s">
        <v>24525</v>
      </c>
    </row>
    <row r="9846" spans="1:6" x14ac:dyDescent="0.15">
      <c r="A9846" s="150" t="s">
        <v>11159</v>
      </c>
      <c r="B9846" s="150" t="s">
        <v>36413</v>
      </c>
      <c r="C9846" s="150" t="s">
        <v>21205</v>
      </c>
      <c r="D9846" s="150">
        <v>2982450</v>
      </c>
      <c r="E9846" s="150">
        <v>617510</v>
      </c>
      <c r="F9846" s="150" t="s">
        <v>22172</v>
      </c>
    </row>
    <row r="9847" spans="1:6" x14ac:dyDescent="0.15">
      <c r="A9847" s="150" t="s">
        <v>11160</v>
      </c>
      <c r="B9847" s="150" t="s">
        <v>36414</v>
      </c>
      <c r="C9847" s="150" t="s">
        <v>1831</v>
      </c>
      <c r="D9847" s="150">
        <v>3159810</v>
      </c>
      <c r="E9847" s="150">
        <v>778925</v>
      </c>
      <c r="F9847" s="150" t="s">
        <v>22116</v>
      </c>
    </row>
    <row r="9848" spans="1:6" x14ac:dyDescent="0.15">
      <c r="A9848" s="150" t="s">
        <v>11161</v>
      </c>
      <c r="B9848" s="150" t="s">
        <v>36415</v>
      </c>
      <c r="C9848" s="150" t="s">
        <v>21206</v>
      </c>
      <c r="D9848" s="150">
        <v>2154740</v>
      </c>
      <c r="E9848" s="150">
        <v>348360</v>
      </c>
      <c r="F9848" s="150" t="s">
        <v>22172</v>
      </c>
    </row>
    <row r="9849" spans="1:6" x14ac:dyDescent="0.15">
      <c r="A9849" s="150" t="s">
        <v>11162</v>
      </c>
      <c r="B9849" s="150" t="s">
        <v>36416</v>
      </c>
      <c r="C9849" s="150" t="s">
        <v>21207</v>
      </c>
      <c r="D9849" s="150">
        <v>4643000</v>
      </c>
      <c r="E9849" s="150">
        <v>3405600</v>
      </c>
      <c r="F9849" s="150" t="s">
        <v>27739</v>
      </c>
    </row>
    <row r="9850" spans="1:6" x14ac:dyDescent="0.15">
      <c r="A9850" s="150" t="s">
        <v>11163</v>
      </c>
      <c r="B9850" s="150" t="s">
        <v>36417</v>
      </c>
      <c r="C9850" s="150" t="s">
        <v>21208</v>
      </c>
      <c r="D9850" s="150">
        <v>190000</v>
      </c>
      <c r="E9850" s="150">
        <v>151600</v>
      </c>
      <c r="F9850" s="150" t="s">
        <v>30512</v>
      </c>
    </row>
    <row r="9851" spans="1:6" x14ac:dyDescent="0.15">
      <c r="A9851" s="150" t="s">
        <v>11164</v>
      </c>
      <c r="B9851" s="150" t="s">
        <v>36418</v>
      </c>
      <c r="C9851" s="150" t="s">
        <v>21209</v>
      </c>
      <c r="D9851" s="150">
        <v>1441854.2</v>
      </c>
      <c r="E9851" s="150">
        <v>1588476.62</v>
      </c>
      <c r="F9851" s="150" t="s">
        <v>36419</v>
      </c>
    </row>
    <row r="9852" spans="1:6" x14ac:dyDescent="0.15">
      <c r="A9852" s="150" t="s">
        <v>11165</v>
      </c>
      <c r="B9852" s="150" t="s">
        <v>36420</v>
      </c>
      <c r="C9852" s="150" t="s">
        <v>21210</v>
      </c>
      <c r="D9852" s="150">
        <v>1275093.8899999999</v>
      </c>
      <c r="E9852" s="150">
        <v>1048720.22</v>
      </c>
      <c r="F9852" s="150" t="s">
        <v>22110</v>
      </c>
    </row>
    <row r="9853" spans="1:6" x14ac:dyDescent="0.15">
      <c r="A9853" s="150" t="s">
        <v>11166</v>
      </c>
      <c r="B9853" s="150" t="s">
        <v>36421</v>
      </c>
      <c r="C9853" s="150" t="s">
        <v>21211</v>
      </c>
      <c r="D9853" s="150">
        <v>109662.28</v>
      </c>
      <c r="E9853" s="150">
        <v>47233.16</v>
      </c>
      <c r="F9853" s="150" t="s">
        <v>22154</v>
      </c>
    </row>
    <row r="9854" spans="1:6" x14ac:dyDescent="0.15">
      <c r="A9854" s="150" t="s">
        <v>11167</v>
      </c>
      <c r="B9854" s="150" t="s">
        <v>36422</v>
      </c>
      <c r="C9854" s="150" t="s">
        <v>21212</v>
      </c>
      <c r="D9854" s="150">
        <v>450400</v>
      </c>
      <c r="E9854" s="150">
        <v>233284</v>
      </c>
      <c r="F9854" s="150" t="s">
        <v>22172</v>
      </c>
    </row>
    <row r="9855" spans="1:6" x14ac:dyDescent="0.15">
      <c r="A9855" s="150" t="s">
        <v>11168</v>
      </c>
      <c r="B9855" s="150" t="s">
        <v>36423</v>
      </c>
      <c r="C9855" s="150" t="s">
        <v>21213</v>
      </c>
      <c r="D9855" s="150">
        <v>1071921</v>
      </c>
      <c r="E9855" s="150">
        <v>233296.05</v>
      </c>
      <c r="F9855" s="150" t="s">
        <v>36424</v>
      </c>
    </row>
    <row r="9856" spans="1:6" x14ac:dyDescent="0.15">
      <c r="A9856" s="150" t="s">
        <v>11169</v>
      </c>
      <c r="B9856" s="150" t="s">
        <v>36425</v>
      </c>
      <c r="C9856" s="150" t="s">
        <v>21215</v>
      </c>
      <c r="D9856" s="150">
        <v>1327370</v>
      </c>
      <c r="E9856" s="150">
        <v>345873</v>
      </c>
      <c r="F9856" s="150" t="s">
        <v>22172</v>
      </c>
    </row>
    <row r="9857" spans="1:6" x14ac:dyDescent="0.15">
      <c r="A9857" s="150" t="s">
        <v>11170</v>
      </c>
      <c r="B9857" s="150" t="s">
        <v>36426</v>
      </c>
      <c r="C9857" s="150" t="s">
        <v>21216</v>
      </c>
      <c r="D9857" s="150">
        <v>213325</v>
      </c>
      <c r="E9857" s="150">
        <v>39711</v>
      </c>
      <c r="F9857" s="150" t="s">
        <v>22172</v>
      </c>
    </row>
    <row r="9858" spans="1:6" x14ac:dyDescent="0.15">
      <c r="A9858" s="150" t="s">
        <v>11171</v>
      </c>
      <c r="B9858" s="150" t="s">
        <v>36427</v>
      </c>
      <c r="C9858" s="150" t="s">
        <v>21216</v>
      </c>
      <c r="D9858" s="150">
        <v>60000</v>
      </c>
      <c r="E9858" s="150">
        <v>55267</v>
      </c>
      <c r="F9858" s="150" t="s">
        <v>22172</v>
      </c>
    </row>
    <row r="9859" spans="1:6" x14ac:dyDescent="0.15">
      <c r="A9859" s="150" t="s">
        <v>11172</v>
      </c>
      <c r="B9859" s="150" t="s">
        <v>36428</v>
      </c>
      <c r="C9859" s="150" t="s">
        <v>21217</v>
      </c>
      <c r="D9859" s="150">
        <v>105350</v>
      </c>
      <c r="E9859" s="150">
        <v>54151</v>
      </c>
      <c r="F9859" s="150" t="s">
        <v>22172</v>
      </c>
    </row>
    <row r="9860" spans="1:6" x14ac:dyDescent="0.15">
      <c r="A9860" s="150" t="s">
        <v>11173</v>
      </c>
      <c r="B9860" s="150" t="s">
        <v>36429</v>
      </c>
      <c r="C9860" s="150" t="s">
        <v>21217</v>
      </c>
      <c r="D9860" s="150">
        <v>79950</v>
      </c>
      <c r="E9860" s="150">
        <v>56686</v>
      </c>
      <c r="F9860" s="150" t="s">
        <v>22172</v>
      </c>
    </row>
    <row r="9861" spans="1:6" x14ac:dyDescent="0.15">
      <c r="A9861" s="150" t="s">
        <v>11174</v>
      </c>
      <c r="B9861" s="150" t="s">
        <v>36430</v>
      </c>
      <c r="C9861" s="150" t="s">
        <v>21218</v>
      </c>
      <c r="D9861" s="150">
        <v>619200</v>
      </c>
      <c r="E9861" s="150">
        <v>189572</v>
      </c>
      <c r="F9861" s="150" t="s">
        <v>22172</v>
      </c>
    </row>
    <row r="9862" spans="1:6" x14ac:dyDescent="0.15">
      <c r="A9862" s="150" t="s">
        <v>11175</v>
      </c>
      <c r="B9862" s="150" t="s">
        <v>36431</v>
      </c>
      <c r="C9862" s="150" t="s">
        <v>21217</v>
      </c>
      <c r="D9862" s="150">
        <v>387470</v>
      </c>
      <c r="E9862" s="150">
        <v>65200</v>
      </c>
      <c r="F9862" s="150" t="s">
        <v>22172</v>
      </c>
    </row>
    <row r="9863" spans="1:6" x14ac:dyDescent="0.15">
      <c r="A9863" s="150" t="s">
        <v>11176</v>
      </c>
      <c r="B9863" s="150" t="s">
        <v>36432</v>
      </c>
      <c r="C9863" s="150" t="s">
        <v>21219</v>
      </c>
      <c r="D9863" s="150">
        <v>1145000</v>
      </c>
      <c r="E9863" s="150">
        <v>595000</v>
      </c>
      <c r="F9863" s="150" t="s">
        <v>33329</v>
      </c>
    </row>
    <row r="9864" spans="1:6" x14ac:dyDescent="0.15">
      <c r="A9864" s="150" t="s">
        <v>11177</v>
      </c>
      <c r="B9864" s="150" t="s">
        <v>36433</v>
      </c>
      <c r="C9864" s="150" t="s">
        <v>21220</v>
      </c>
      <c r="D9864" s="150">
        <v>20307600</v>
      </c>
      <c r="E9864" s="150">
        <v>3734370</v>
      </c>
      <c r="F9864" s="150" t="s">
        <v>14062</v>
      </c>
    </row>
    <row r="9865" spans="1:6" x14ac:dyDescent="0.15">
      <c r="A9865" s="150" t="s">
        <v>11178</v>
      </c>
      <c r="B9865" s="150" t="s">
        <v>36434</v>
      </c>
      <c r="C9865" s="150" t="s">
        <v>21221</v>
      </c>
      <c r="D9865" s="150">
        <v>139630</v>
      </c>
      <c r="E9865" s="150">
        <v>177050</v>
      </c>
      <c r="F9865" s="150" t="s">
        <v>36435</v>
      </c>
    </row>
    <row r="9866" spans="1:6" x14ac:dyDescent="0.15">
      <c r="A9866" s="150" t="s">
        <v>11179</v>
      </c>
      <c r="B9866" s="150" t="s">
        <v>36436</v>
      </c>
      <c r="C9866" s="150" t="s">
        <v>21222</v>
      </c>
      <c r="D9866" s="150">
        <v>233338.6</v>
      </c>
      <c r="E9866" s="150">
        <v>260510</v>
      </c>
      <c r="F9866" s="150" t="s">
        <v>24502</v>
      </c>
    </row>
    <row r="9867" spans="1:6" x14ac:dyDescent="0.15">
      <c r="A9867" s="150" t="s">
        <v>11180</v>
      </c>
      <c r="B9867" s="150" t="s">
        <v>36437</v>
      </c>
      <c r="C9867" s="150" t="s">
        <v>21223</v>
      </c>
      <c r="D9867" s="150">
        <v>747404</v>
      </c>
      <c r="E9867" s="150">
        <v>651439</v>
      </c>
      <c r="F9867" s="150" t="s">
        <v>18774</v>
      </c>
    </row>
    <row r="9868" spans="1:6" x14ac:dyDescent="0.15">
      <c r="A9868" s="150" t="s">
        <v>11181</v>
      </c>
      <c r="B9868" s="150" t="s">
        <v>36438</v>
      </c>
      <c r="C9868" s="150" t="s">
        <v>21224</v>
      </c>
      <c r="D9868" s="150">
        <v>560000</v>
      </c>
      <c r="E9868" s="150">
        <v>696662</v>
      </c>
      <c r="F9868" s="150" t="s">
        <v>22051</v>
      </c>
    </row>
    <row r="9869" spans="1:6" x14ac:dyDescent="0.15">
      <c r="A9869" s="150" t="s">
        <v>11182</v>
      </c>
      <c r="B9869" s="150" t="s">
        <v>36439</v>
      </c>
      <c r="C9869" s="150" t="s">
        <v>21225</v>
      </c>
      <c r="D9869" s="150">
        <v>2500000</v>
      </c>
      <c r="E9869" s="150">
        <v>2692600</v>
      </c>
      <c r="F9869" s="150" t="s">
        <v>22137</v>
      </c>
    </row>
    <row r="9870" spans="1:6" x14ac:dyDescent="0.15">
      <c r="A9870" s="150" t="s">
        <v>11183</v>
      </c>
      <c r="B9870" s="150" t="s">
        <v>36440</v>
      </c>
      <c r="C9870" s="150" t="s">
        <v>21226</v>
      </c>
      <c r="D9870" s="150">
        <v>60300</v>
      </c>
      <c r="E9870" s="150">
        <v>67920</v>
      </c>
      <c r="F9870" s="150" t="s">
        <v>22067</v>
      </c>
    </row>
    <row r="9871" spans="1:6" x14ac:dyDescent="0.15">
      <c r="A9871" s="150" t="s">
        <v>11184</v>
      </c>
      <c r="B9871" s="150" t="s">
        <v>36441</v>
      </c>
      <c r="C9871" s="150" t="s">
        <v>21227</v>
      </c>
      <c r="D9871" s="150">
        <v>396942</v>
      </c>
      <c r="E9871" s="150">
        <v>645300</v>
      </c>
      <c r="F9871" s="150" t="s">
        <v>22161</v>
      </c>
    </row>
    <row r="9872" spans="1:6" x14ac:dyDescent="0.15">
      <c r="A9872" s="150" t="s">
        <v>11185</v>
      </c>
      <c r="B9872" s="150" t="s">
        <v>36442</v>
      </c>
      <c r="C9872" s="150" t="s">
        <v>21228</v>
      </c>
      <c r="D9872" s="150">
        <v>13890</v>
      </c>
      <c r="E9872" s="150">
        <v>165000</v>
      </c>
      <c r="F9872" s="150" t="s">
        <v>14062</v>
      </c>
    </row>
    <row r="9873" spans="1:6" x14ac:dyDescent="0.15">
      <c r="A9873" s="150" t="s">
        <v>11186</v>
      </c>
      <c r="B9873" s="150" t="s">
        <v>36443</v>
      </c>
      <c r="C9873" s="150" t="s">
        <v>21229</v>
      </c>
      <c r="D9873" s="150">
        <v>410958.5</v>
      </c>
      <c r="E9873" s="150">
        <v>436470.56</v>
      </c>
      <c r="F9873" s="150" t="s">
        <v>22078</v>
      </c>
    </row>
    <row r="9874" spans="1:6" x14ac:dyDescent="0.15">
      <c r="A9874" s="150" t="s">
        <v>11187</v>
      </c>
      <c r="B9874" s="150" t="s">
        <v>36444</v>
      </c>
      <c r="C9874" s="150" t="s">
        <v>21230</v>
      </c>
      <c r="D9874" s="150">
        <v>821525</v>
      </c>
      <c r="E9874" s="150">
        <v>330598</v>
      </c>
      <c r="F9874" s="150" t="s">
        <v>22172</v>
      </c>
    </row>
    <row r="9875" spans="1:6" x14ac:dyDescent="0.15">
      <c r="A9875" s="150" t="s">
        <v>11188</v>
      </c>
      <c r="B9875" s="150" t="s">
        <v>36445</v>
      </c>
      <c r="C9875" s="150" t="s">
        <v>21231</v>
      </c>
      <c r="D9875" s="150">
        <v>621000</v>
      </c>
      <c r="E9875" s="150">
        <v>630000</v>
      </c>
      <c r="F9875" s="150" t="s">
        <v>27295</v>
      </c>
    </row>
    <row r="9876" spans="1:6" x14ac:dyDescent="0.15">
      <c r="A9876" s="150" t="s">
        <v>11189</v>
      </c>
      <c r="B9876" s="150" t="s">
        <v>36446</v>
      </c>
      <c r="C9876" s="150" t="s">
        <v>21232</v>
      </c>
      <c r="D9876" s="150">
        <v>1747200</v>
      </c>
      <c r="E9876" s="150">
        <v>1905250</v>
      </c>
      <c r="F9876" s="150" t="s">
        <v>29087</v>
      </c>
    </row>
    <row r="9877" spans="1:6" x14ac:dyDescent="0.15">
      <c r="A9877" s="150" t="s">
        <v>11190</v>
      </c>
      <c r="B9877" s="150" t="s">
        <v>36447</v>
      </c>
      <c r="C9877" s="150" t="s">
        <v>21233</v>
      </c>
      <c r="D9877" s="150">
        <v>41289714</v>
      </c>
      <c r="E9877" s="150">
        <v>47801008</v>
      </c>
      <c r="F9877" s="150" t="s">
        <v>31824</v>
      </c>
    </row>
    <row r="9878" spans="1:6" x14ac:dyDescent="0.15">
      <c r="A9878" s="150" t="s">
        <v>11191</v>
      </c>
      <c r="B9878" s="150" t="s">
        <v>36448</v>
      </c>
      <c r="C9878" s="150" t="s">
        <v>14001</v>
      </c>
      <c r="D9878" s="150">
        <v>212616.71</v>
      </c>
      <c r="E9878" s="150">
        <v>224354.1</v>
      </c>
      <c r="F9878" s="150" t="s">
        <v>24459</v>
      </c>
    </row>
    <row r="9879" spans="1:6" x14ac:dyDescent="0.15">
      <c r="A9879" s="150" t="s">
        <v>11192</v>
      </c>
      <c r="B9879" s="150" t="s">
        <v>36449</v>
      </c>
      <c r="C9879" s="150" t="s">
        <v>21234</v>
      </c>
      <c r="D9879" s="150">
        <v>152100</v>
      </c>
      <c r="E9879" s="150">
        <v>335460</v>
      </c>
      <c r="F9879" s="150" t="s">
        <v>22093</v>
      </c>
    </row>
    <row r="9880" spans="1:6" x14ac:dyDescent="0.15">
      <c r="A9880" s="150" t="s">
        <v>11193</v>
      </c>
      <c r="B9880" s="150" t="s">
        <v>36450</v>
      </c>
      <c r="C9880" s="150" t="s">
        <v>21149</v>
      </c>
      <c r="D9880" s="150">
        <v>500000</v>
      </c>
      <c r="E9880" s="150">
        <v>452000</v>
      </c>
      <c r="F9880" s="150" t="s">
        <v>18774</v>
      </c>
    </row>
    <row r="9881" spans="1:6" x14ac:dyDescent="0.15">
      <c r="A9881" s="150" t="s">
        <v>11194</v>
      </c>
      <c r="B9881" s="150" t="s">
        <v>36451</v>
      </c>
      <c r="C9881" s="150" t="s">
        <v>21234</v>
      </c>
      <c r="D9881" s="150">
        <v>200008</v>
      </c>
      <c r="E9881" s="150">
        <v>359523</v>
      </c>
      <c r="F9881" s="150" t="s">
        <v>22111</v>
      </c>
    </row>
    <row r="9882" spans="1:6" x14ac:dyDescent="0.15">
      <c r="A9882" s="150" t="s">
        <v>11195</v>
      </c>
      <c r="B9882" s="150" t="s">
        <v>36452</v>
      </c>
      <c r="C9882" s="150" t="s">
        <v>21235</v>
      </c>
      <c r="D9882" s="150">
        <v>827900</v>
      </c>
      <c r="E9882" s="150">
        <v>1622080.4</v>
      </c>
      <c r="F9882" s="150" t="s">
        <v>36453</v>
      </c>
    </row>
    <row r="9883" spans="1:6" x14ac:dyDescent="0.15">
      <c r="A9883" s="150" t="s">
        <v>11196</v>
      </c>
      <c r="B9883" s="150" t="s">
        <v>36454</v>
      </c>
      <c r="C9883" s="150" t="s">
        <v>21236</v>
      </c>
      <c r="D9883" s="150">
        <v>519169</v>
      </c>
      <c r="E9883" s="150">
        <v>563938</v>
      </c>
      <c r="F9883" s="150" t="s">
        <v>22060</v>
      </c>
    </row>
    <row r="9884" spans="1:6" x14ac:dyDescent="0.15">
      <c r="A9884" s="150" t="s">
        <v>11197</v>
      </c>
      <c r="B9884" s="150" t="s">
        <v>36455</v>
      </c>
      <c r="C9884" s="150" t="s">
        <v>21237</v>
      </c>
      <c r="D9884" s="150">
        <v>302257</v>
      </c>
      <c r="E9884" s="150">
        <v>1011410.3</v>
      </c>
      <c r="F9884" s="150" t="s">
        <v>22053</v>
      </c>
    </row>
    <row r="9885" spans="1:6" x14ac:dyDescent="0.15">
      <c r="A9885" s="150" t="s">
        <v>11198</v>
      </c>
      <c r="B9885" s="150" t="s">
        <v>36456</v>
      </c>
      <c r="C9885" s="150" t="s">
        <v>21237</v>
      </c>
      <c r="D9885" s="150">
        <v>880000</v>
      </c>
      <c r="E9885" s="150">
        <v>1209386.3</v>
      </c>
      <c r="F9885" s="150" t="s">
        <v>29147</v>
      </c>
    </row>
    <row r="9886" spans="1:6" x14ac:dyDescent="0.15">
      <c r="A9886" s="150" t="s">
        <v>11199</v>
      </c>
      <c r="B9886" s="150" t="s">
        <v>36457</v>
      </c>
      <c r="C9886" s="150" t="s">
        <v>2886</v>
      </c>
      <c r="D9886" s="150">
        <v>680784</v>
      </c>
      <c r="E9886" s="150">
        <v>656032</v>
      </c>
      <c r="F9886" s="150" t="s">
        <v>36458</v>
      </c>
    </row>
    <row r="9887" spans="1:6" x14ac:dyDescent="0.15">
      <c r="A9887" s="150" t="s">
        <v>11200</v>
      </c>
      <c r="B9887" s="150" t="s">
        <v>36459</v>
      </c>
      <c r="C9887" s="150" t="s">
        <v>21238</v>
      </c>
      <c r="D9887" s="150">
        <v>40900000</v>
      </c>
      <c r="E9887" s="150">
        <v>63152500</v>
      </c>
      <c r="F9887" s="150" t="s">
        <v>30903</v>
      </c>
    </row>
    <row r="9888" spans="1:6" x14ac:dyDescent="0.15">
      <c r="A9888" s="150" t="s">
        <v>11201</v>
      </c>
      <c r="B9888" s="150" t="s">
        <v>36460</v>
      </c>
      <c r="C9888" s="150" t="s">
        <v>21239</v>
      </c>
      <c r="D9888" s="150">
        <v>700000</v>
      </c>
      <c r="E9888" s="150">
        <v>750000</v>
      </c>
      <c r="F9888" s="150" t="s">
        <v>22157</v>
      </c>
    </row>
    <row r="9889" spans="1:6" x14ac:dyDescent="0.15">
      <c r="A9889" s="150" t="s">
        <v>11202</v>
      </c>
      <c r="B9889" s="150" t="s">
        <v>25216</v>
      </c>
      <c r="C9889" s="150" t="s">
        <v>2331</v>
      </c>
      <c r="D9889" s="150">
        <v>1713760</v>
      </c>
      <c r="E9889" s="150">
        <v>1684800</v>
      </c>
      <c r="F9889" s="150" t="s">
        <v>22154</v>
      </c>
    </row>
    <row r="9890" spans="1:6" x14ac:dyDescent="0.15">
      <c r="A9890" s="150" t="s">
        <v>11203</v>
      </c>
      <c r="B9890" s="150" t="s">
        <v>36461</v>
      </c>
      <c r="C9890" s="150" t="s">
        <v>2270</v>
      </c>
      <c r="D9890" s="150">
        <v>12113983.199999999</v>
      </c>
      <c r="E9890" s="150">
        <v>9948100</v>
      </c>
      <c r="F9890" s="150" t="s">
        <v>36462</v>
      </c>
    </row>
    <row r="9891" spans="1:6" x14ac:dyDescent="0.15">
      <c r="A9891" s="150" t="s">
        <v>11204</v>
      </c>
      <c r="B9891" s="150" t="s">
        <v>25218</v>
      </c>
      <c r="C9891" s="150" t="s">
        <v>2331</v>
      </c>
      <c r="D9891" s="150">
        <v>1825220</v>
      </c>
      <c r="E9891" s="150">
        <v>1684800</v>
      </c>
      <c r="F9891" s="150" t="s">
        <v>22154</v>
      </c>
    </row>
    <row r="9892" spans="1:6" x14ac:dyDescent="0.15">
      <c r="A9892" s="150" t="s">
        <v>11205</v>
      </c>
      <c r="B9892" s="150" t="s">
        <v>25697</v>
      </c>
      <c r="C9892" s="150" t="s">
        <v>2332</v>
      </c>
      <c r="D9892" s="150">
        <v>267550</v>
      </c>
      <c r="E9892" s="150">
        <v>221550</v>
      </c>
      <c r="F9892" s="150" t="s">
        <v>22161</v>
      </c>
    </row>
    <row r="9893" spans="1:6" x14ac:dyDescent="0.15">
      <c r="A9893" s="150" t="s">
        <v>11206</v>
      </c>
      <c r="B9893" s="150" t="s">
        <v>25830</v>
      </c>
      <c r="C9893" s="150" t="s">
        <v>2333</v>
      </c>
      <c r="D9893" s="150">
        <v>128540</v>
      </c>
      <c r="E9893" s="150">
        <v>34316</v>
      </c>
      <c r="F9893" s="150" t="s">
        <v>18774</v>
      </c>
    </row>
    <row r="9894" spans="1:6" x14ac:dyDescent="0.15">
      <c r="A9894" s="150" t="s">
        <v>11207</v>
      </c>
      <c r="B9894" s="150" t="s">
        <v>36463</v>
      </c>
      <c r="C9894" s="150" t="s">
        <v>13424</v>
      </c>
      <c r="D9894" s="150">
        <v>1674650</v>
      </c>
      <c r="E9894" s="150">
        <v>1468018</v>
      </c>
      <c r="F9894" s="150" t="s">
        <v>22060</v>
      </c>
    </row>
    <row r="9895" spans="1:6" x14ac:dyDescent="0.15">
      <c r="A9895" s="150" t="s">
        <v>11208</v>
      </c>
      <c r="B9895" s="150" t="s">
        <v>36464</v>
      </c>
      <c r="C9895" s="150" t="s">
        <v>21240</v>
      </c>
      <c r="D9895" s="150">
        <v>442607</v>
      </c>
      <c r="E9895" s="150">
        <v>584780</v>
      </c>
      <c r="F9895" s="150" t="s">
        <v>36465</v>
      </c>
    </row>
    <row r="9896" spans="1:6" x14ac:dyDescent="0.15">
      <c r="A9896" s="150" t="s">
        <v>11209</v>
      </c>
      <c r="B9896" s="150" t="s">
        <v>36466</v>
      </c>
      <c r="C9896" s="150" t="s">
        <v>2898</v>
      </c>
      <c r="D9896" s="150">
        <v>410000</v>
      </c>
      <c r="E9896" s="150">
        <v>420000</v>
      </c>
      <c r="F9896" s="150" t="s">
        <v>22067</v>
      </c>
    </row>
    <row r="9897" spans="1:6" x14ac:dyDescent="0.15">
      <c r="A9897" s="150" t="s">
        <v>11210</v>
      </c>
      <c r="B9897" s="150" t="s">
        <v>26190</v>
      </c>
      <c r="C9897" s="150" t="s">
        <v>2334</v>
      </c>
      <c r="D9897" s="150">
        <v>510000</v>
      </c>
      <c r="E9897" s="150">
        <v>3983475</v>
      </c>
      <c r="F9897" s="150" t="s">
        <v>36467</v>
      </c>
    </row>
    <row r="9898" spans="1:6" x14ac:dyDescent="0.15">
      <c r="A9898" s="150" t="s">
        <v>11211</v>
      </c>
      <c r="B9898" s="150" t="s">
        <v>36468</v>
      </c>
      <c r="C9898" s="150" t="s">
        <v>21242</v>
      </c>
      <c r="D9898" s="150">
        <v>299510</v>
      </c>
      <c r="E9898" s="150">
        <v>717800</v>
      </c>
      <c r="F9898" s="150" t="s">
        <v>22154</v>
      </c>
    </row>
    <row r="9899" spans="1:6" x14ac:dyDescent="0.15">
      <c r="A9899" s="150" t="s">
        <v>11212</v>
      </c>
      <c r="B9899" s="150" t="s">
        <v>36469</v>
      </c>
      <c r="C9899" s="150" t="s">
        <v>21243</v>
      </c>
      <c r="D9899" s="150">
        <v>65434.94</v>
      </c>
      <c r="E9899" s="150">
        <v>70514.94</v>
      </c>
      <c r="F9899" s="150" t="s">
        <v>22067</v>
      </c>
    </row>
    <row r="9900" spans="1:6" x14ac:dyDescent="0.15">
      <c r="A9900" s="150" t="s">
        <v>11213</v>
      </c>
      <c r="B9900" s="150" t="s">
        <v>25254</v>
      </c>
      <c r="C9900" s="150" t="s">
        <v>2335</v>
      </c>
      <c r="D9900" s="150">
        <v>10509599</v>
      </c>
      <c r="E9900" s="150">
        <v>28942717</v>
      </c>
      <c r="F9900" s="150" t="s">
        <v>36470</v>
      </c>
    </row>
    <row r="9901" spans="1:6" x14ac:dyDescent="0.15">
      <c r="A9901" s="150" t="s">
        <v>11214</v>
      </c>
      <c r="B9901" s="150" t="s">
        <v>36471</v>
      </c>
      <c r="C9901" s="150" t="s">
        <v>21244</v>
      </c>
      <c r="D9901" s="150">
        <v>28333375.199999999</v>
      </c>
      <c r="E9901" s="150">
        <v>28258180</v>
      </c>
      <c r="F9901" s="150" t="s">
        <v>22060</v>
      </c>
    </row>
    <row r="9902" spans="1:6" x14ac:dyDescent="0.15">
      <c r="A9902" s="150" t="s">
        <v>11215</v>
      </c>
      <c r="B9902" s="150" t="s">
        <v>36472</v>
      </c>
      <c r="C9902" s="150" t="s">
        <v>21245</v>
      </c>
      <c r="D9902" s="150">
        <v>387835</v>
      </c>
      <c r="E9902" s="150">
        <v>425200</v>
      </c>
      <c r="F9902" s="150" t="s">
        <v>18774</v>
      </c>
    </row>
    <row r="9903" spans="1:6" x14ac:dyDescent="0.15">
      <c r="A9903" s="150" t="s">
        <v>11216</v>
      </c>
      <c r="B9903" s="150" t="s">
        <v>26151</v>
      </c>
      <c r="C9903" s="150" t="s">
        <v>202</v>
      </c>
      <c r="D9903" s="150">
        <v>241482</v>
      </c>
      <c r="E9903" s="150">
        <v>504010</v>
      </c>
      <c r="F9903" s="150" t="s">
        <v>24459</v>
      </c>
    </row>
    <row r="9904" spans="1:6" x14ac:dyDescent="0.15">
      <c r="A9904" s="150" t="s">
        <v>11217</v>
      </c>
      <c r="B9904" s="150" t="s">
        <v>25822</v>
      </c>
      <c r="C9904" s="150" t="s">
        <v>2336</v>
      </c>
      <c r="D9904" s="150">
        <v>37138.86</v>
      </c>
      <c r="E9904" s="150">
        <v>46793.2</v>
      </c>
      <c r="F9904" s="150" t="s">
        <v>22053</v>
      </c>
    </row>
    <row r="9905" spans="1:6" x14ac:dyDescent="0.15">
      <c r="A9905" s="150" t="s">
        <v>11218</v>
      </c>
      <c r="B9905" s="150" t="s">
        <v>36473</v>
      </c>
      <c r="C9905" s="150" t="s">
        <v>21246</v>
      </c>
      <c r="D9905" s="150">
        <v>265000</v>
      </c>
      <c r="E9905" s="150">
        <v>248800</v>
      </c>
      <c r="F9905" s="150" t="s">
        <v>22053</v>
      </c>
    </row>
    <row r="9906" spans="1:6" x14ac:dyDescent="0.15">
      <c r="A9906" s="150" t="s">
        <v>11219</v>
      </c>
      <c r="B9906" s="150" t="s">
        <v>36474</v>
      </c>
      <c r="C9906" s="150" t="s">
        <v>21247</v>
      </c>
      <c r="D9906" s="150">
        <v>576950</v>
      </c>
      <c r="E9906" s="150">
        <v>1004520</v>
      </c>
      <c r="F9906" s="150" t="s">
        <v>15506</v>
      </c>
    </row>
    <row r="9907" spans="1:6" x14ac:dyDescent="0.15">
      <c r="A9907" s="150" t="s">
        <v>11220</v>
      </c>
      <c r="B9907" s="150" t="s">
        <v>36475</v>
      </c>
      <c r="C9907" s="150" t="s">
        <v>21248</v>
      </c>
      <c r="D9907" s="150">
        <v>28590191.93</v>
      </c>
      <c r="E9907" s="150">
        <v>49330799.149999999</v>
      </c>
      <c r="F9907" s="150" t="s">
        <v>28542</v>
      </c>
    </row>
    <row r="9908" spans="1:6" x14ac:dyDescent="0.15">
      <c r="A9908" s="150" t="s">
        <v>11221</v>
      </c>
      <c r="B9908" s="150" t="s">
        <v>36476</v>
      </c>
      <c r="C9908" s="150" t="s">
        <v>21249</v>
      </c>
      <c r="D9908" s="150">
        <v>218533</v>
      </c>
      <c r="E9908" s="150">
        <v>224493.6</v>
      </c>
      <c r="F9908" s="150" t="s">
        <v>22078</v>
      </c>
    </row>
    <row r="9909" spans="1:6" x14ac:dyDescent="0.15">
      <c r="A9909" s="150" t="s">
        <v>11222</v>
      </c>
      <c r="B9909" s="150" t="s">
        <v>36477</v>
      </c>
      <c r="C9909" s="150" t="s">
        <v>13672</v>
      </c>
      <c r="D9909" s="150">
        <v>1184000</v>
      </c>
      <c r="E9909" s="150">
        <v>1809300</v>
      </c>
      <c r="F9909" s="150" t="s">
        <v>36478</v>
      </c>
    </row>
    <row r="9910" spans="1:6" x14ac:dyDescent="0.15">
      <c r="A9910" s="150" t="s">
        <v>11223</v>
      </c>
      <c r="B9910" s="150" t="s">
        <v>24759</v>
      </c>
      <c r="C9910" s="150" t="s">
        <v>21250</v>
      </c>
      <c r="D9910" s="150">
        <v>698400</v>
      </c>
      <c r="E9910" s="150">
        <v>1004650</v>
      </c>
      <c r="F9910" s="150" t="s">
        <v>24459</v>
      </c>
    </row>
    <row r="9911" spans="1:6" x14ac:dyDescent="0.15">
      <c r="A9911" s="150" t="s">
        <v>11224</v>
      </c>
      <c r="B9911" s="150" t="s">
        <v>26153</v>
      </c>
      <c r="C9911" s="150" t="s">
        <v>203</v>
      </c>
      <c r="D9911" s="150">
        <v>48500</v>
      </c>
      <c r="E9911" s="150">
        <v>173000</v>
      </c>
      <c r="F9911" s="150" t="s">
        <v>14062</v>
      </c>
    </row>
    <row r="9912" spans="1:6" x14ac:dyDescent="0.15">
      <c r="A9912" s="150" t="s">
        <v>11225</v>
      </c>
      <c r="B9912" s="150" t="s">
        <v>25281</v>
      </c>
      <c r="C9912" s="150" t="s">
        <v>2337</v>
      </c>
      <c r="D9912" s="150">
        <v>2597855</v>
      </c>
      <c r="E9912" s="150">
        <v>2672360.5</v>
      </c>
      <c r="F9912" s="150" t="s">
        <v>36479</v>
      </c>
    </row>
    <row r="9913" spans="1:6" x14ac:dyDescent="0.15">
      <c r="A9913" s="150" t="s">
        <v>11226</v>
      </c>
      <c r="B9913" s="150" t="s">
        <v>36480</v>
      </c>
      <c r="C9913" s="150" t="s">
        <v>20569</v>
      </c>
      <c r="D9913" s="150">
        <v>6422200</v>
      </c>
      <c r="E9913" s="150">
        <v>7560200</v>
      </c>
      <c r="F9913" s="150" t="s">
        <v>22078</v>
      </c>
    </row>
    <row r="9914" spans="1:6" x14ac:dyDescent="0.15">
      <c r="A9914" s="150" t="s">
        <v>11227</v>
      </c>
      <c r="B9914" s="150" t="s">
        <v>36481</v>
      </c>
      <c r="C9914" s="150" t="s">
        <v>21251</v>
      </c>
      <c r="D9914" s="150">
        <v>87500</v>
      </c>
      <c r="E9914" s="150">
        <v>216650</v>
      </c>
      <c r="F9914" s="150" t="s">
        <v>29069</v>
      </c>
    </row>
    <row r="9915" spans="1:6" x14ac:dyDescent="0.15">
      <c r="A9915" s="150" t="s">
        <v>11228</v>
      </c>
      <c r="B9915" s="150" t="s">
        <v>1008</v>
      </c>
      <c r="C9915" s="150" t="s">
        <v>2338</v>
      </c>
      <c r="D9915" s="150">
        <v>16195441.199999999</v>
      </c>
      <c r="E9915" s="150">
        <v>16143214.4</v>
      </c>
      <c r="F9915" s="150" t="s">
        <v>36482</v>
      </c>
    </row>
    <row r="9916" spans="1:6" x14ac:dyDescent="0.15">
      <c r="A9916" s="150" t="s">
        <v>11229</v>
      </c>
      <c r="B9916" s="150" t="s">
        <v>36483</v>
      </c>
      <c r="C9916" s="150" t="s">
        <v>21253</v>
      </c>
      <c r="D9916" s="150">
        <v>11966474</v>
      </c>
      <c r="E9916" s="150">
        <v>18090359</v>
      </c>
      <c r="F9916" s="150" t="s">
        <v>30544</v>
      </c>
    </row>
    <row r="9917" spans="1:6" x14ac:dyDescent="0.15">
      <c r="A9917" s="150" t="s">
        <v>11230</v>
      </c>
      <c r="B9917" s="150" t="s">
        <v>36484</v>
      </c>
      <c r="C9917" s="150" t="s">
        <v>21254</v>
      </c>
      <c r="D9917" s="150">
        <v>1819054</v>
      </c>
      <c r="E9917" s="150">
        <v>1889687</v>
      </c>
      <c r="F9917" s="150" t="s">
        <v>22160</v>
      </c>
    </row>
    <row r="9918" spans="1:6" x14ac:dyDescent="0.15">
      <c r="A9918" s="150" t="s">
        <v>11231</v>
      </c>
      <c r="B9918" s="150" t="s">
        <v>36485</v>
      </c>
      <c r="C9918" s="150" t="s">
        <v>21255</v>
      </c>
      <c r="D9918" s="150">
        <v>5248708.8</v>
      </c>
      <c r="E9918" s="150">
        <v>4000840.8</v>
      </c>
      <c r="F9918" s="150" t="s">
        <v>22060</v>
      </c>
    </row>
    <row r="9919" spans="1:6" x14ac:dyDescent="0.15">
      <c r="A9919" s="150" t="s">
        <v>11232</v>
      </c>
      <c r="B9919" s="150" t="s">
        <v>36486</v>
      </c>
      <c r="C9919" s="150" t="s">
        <v>21256</v>
      </c>
      <c r="D9919" s="150">
        <v>2204847</v>
      </c>
      <c r="E9919" s="150">
        <v>250400</v>
      </c>
      <c r="F9919" s="150" t="s">
        <v>22053</v>
      </c>
    </row>
    <row r="9920" spans="1:6" x14ac:dyDescent="0.15">
      <c r="A9920" s="150" t="s">
        <v>11233</v>
      </c>
      <c r="B9920" s="150" t="s">
        <v>36487</v>
      </c>
      <c r="C9920" s="150" t="s">
        <v>21257</v>
      </c>
      <c r="D9920" s="150">
        <v>507200</v>
      </c>
      <c r="E9920" s="150">
        <v>216200</v>
      </c>
      <c r="F9920" s="150" t="s">
        <v>22067</v>
      </c>
    </row>
    <row r="9921" spans="1:6" x14ac:dyDescent="0.15">
      <c r="A9921" s="150" t="s">
        <v>11234</v>
      </c>
      <c r="B9921" s="150" t="s">
        <v>36488</v>
      </c>
      <c r="C9921" s="150" t="s">
        <v>14001</v>
      </c>
      <c r="D9921" s="150">
        <v>2602962.9700000002</v>
      </c>
      <c r="E9921" s="150">
        <v>2745912</v>
      </c>
      <c r="F9921" s="150" t="s">
        <v>22078</v>
      </c>
    </row>
    <row r="9922" spans="1:6" x14ac:dyDescent="0.15">
      <c r="A9922" s="150" t="s">
        <v>11235</v>
      </c>
      <c r="B9922" s="150" t="s">
        <v>36489</v>
      </c>
      <c r="C9922" s="150" t="s">
        <v>21258</v>
      </c>
      <c r="D9922" s="150">
        <v>1485550</v>
      </c>
      <c r="E9922" s="150">
        <v>1765650</v>
      </c>
      <c r="F9922" s="150" t="s">
        <v>29087</v>
      </c>
    </row>
    <row r="9923" spans="1:6" x14ac:dyDescent="0.15">
      <c r="A9923" s="150" t="s">
        <v>11236</v>
      </c>
      <c r="B9923" s="150" t="s">
        <v>36490</v>
      </c>
      <c r="C9923" s="150" t="s">
        <v>21259</v>
      </c>
      <c r="D9923" s="150">
        <v>2230500</v>
      </c>
      <c r="E9923" s="150">
        <v>5400500</v>
      </c>
      <c r="F9923" s="150" t="s">
        <v>27739</v>
      </c>
    </row>
    <row r="9924" spans="1:6" x14ac:dyDescent="0.15">
      <c r="A9924" s="150" t="s">
        <v>11237</v>
      </c>
      <c r="B9924" s="150" t="s">
        <v>36491</v>
      </c>
      <c r="C9924" s="150" t="s">
        <v>21260</v>
      </c>
      <c r="D9924" s="150">
        <v>6012700</v>
      </c>
      <c r="E9924" s="150">
        <v>3954700</v>
      </c>
      <c r="F9924" s="150" t="s">
        <v>36492</v>
      </c>
    </row>
    <row r="9925" spans="1:6" x14ac:dyDescent="0.15">
      <c r="A9925" s="150" t="s">
        <v>11238</v>
      </c>
      <c r="B9925" s="150" t="s">
        <v>36493</v>
      </c>
      <c r="C9925" s="150" t="s">
        <v>20363</v>
      </c>
      <c r="D9925" s="150">
        <v>29589889.199999999</v>
      </c>
      <c r="E9925" s="150">
        <v>10544220.800000001</v>
      </c>
      <c r="F9925" s="150" t="s">
        <v>31876</v>
      </c>
    </row>
    <row r="9926" spans="1:6" x14ac:dyDescent="0.15">
      <c r="A9926" s="150" t="s">
        <v>11239</v>
      </c>
      <c r="B9926" s="150" t="s">
        <v>36494</v>
      </c>
      <c r="C9926" s="150" t="s">
        <v>21261</v>
      </c>
      <c r="D9926" s="150">
        <v>964243</v>
      </c>
      <c r="E9926" s="150">
        <v>1020160</v>
      </c>
      <c r="F9926" s="150" t="s">
        <v>22060</v>
      </c>
    </row>
    <row r="9927" spans="1:6" x14ac:dyDescent="0.15">
      <c r="A9927" s="150" t="s">
        <v>24385</v>
      </c>
      <c r="B9927" s="150" t="s">
        <v>25138</v>
      </c>
      <c r="C9927" s="150" t="s">
        <v>2339</v>
      </c>
      <c r="D9927" s="150">
        <v>2546023.4</v>
      </c>
      <c r="E9927" s="150">
        <v>2521592.4</v>
      </c>
      <c r="F9927" s="150" t="s">
        <v>22129</v>
      </c>
    </row>
    <row r="9928" spans="1:6" x14ac:dyDescent="0.15">
      <c r="A9928" s="150" t="s">
        <v>24386</v>
      </c>
      <c r="B9928" s="150" t="s">
        <v>25714</v>
      </c>
      <c r="C9928" s="150" t="s">
        <v>2340</v>
      </c>
      <c r="D9928" s="150">
        <v>2046515.48</v>
      </c>
      <c r="E9928" s="150">
        <v>2110987.15</v>
      </c>
      <c r="F9928" s="150" t="s">
        <v>22078</v>
      </c>
    </row>
    <row r="9929" spans="1:6" x14ac:dyDescent="0.15">
      <c r="A9929" s="150" t="s">
        <v>11240</v>
      </c>
      <c r="B9929" s="150" t="s">
        <v>36495</v>
      </c>
      <c r="C9929" s="150" t="s">
        <v>16822</v>
      </c>
      <c r="D9929" s="150">
        <v>2438903.64</v>
      </c>
      <c r="E9929" s="150">
        <v>2189830.44</v>
      </c>
      <c r="F9929" s="150" t="s">
        <v>18774</v>
      </c>
    </row>
    <row r="9930" spans="1:6" x14ac:dyDescent="0.15">
      <c r="A9930" s="150" t="s">
        <v>11241</v>
      </c>
      <c r="B9930" s="150" t="s">
        <v>36496</v>
      </c>
      <c r="C9930" s="150" t="s">
        <v>21262</v>
      </c>
      <c r="D9930" s="150">
        <v>384540</v>
      </c>
      <c r="E9930" s="150">
        <v>390000</v>
      </c>
      <c r="F9930" s="150" t="s">
        <v>22067</v>
      </c>
    </row>
    <row r="9931" spans="1:6" x14ac:dyDescent="0.15">
      <c r="A9931" s="150" t="s">
        <v>24387</v>
      </c>
      <c r="B9931" s="150" t="s">
        <v>25102</v>
      </c>
      <c r="C9931" s="150" t="s">
        <v>2341</v>
      </c>
      <c r="D9931" s="150">
        <v>65300</v>
      </c>
      <c r="E9931" s="150">
        <v>95400</v>
      </c>
      <c r="F9931" s="150" t="s">
        <v>24636</v>
      </c>
    </row>
    <row r="9932" spans="1:6" x14ac:dyDescent="0.15">
      <c r="A9932" s="150" t="s">
        <v>24388</v>
      </c>
      <c r="B9932" s="150" t="s">
        <v>25542</v>
      </c>
      <c r="C9932" s="150" t="s">
        <v>21263</v>
      </c>
      <c r="D9932" s="150">
        <v>8463</v>
      </c>
      <c r="E9932" s="150">
        <v>10450</v>
      </c>
      <c r="F9932" s="150" t="s">
        <v>22136</v>
      </c>
    </row>
    <row r="9933" spans="1:6" x14ac:dyDescent="0.15">
      <c r="A9933" s="150" t="s">
        <v>11242</v>
      </c>
      <c r="B9933" s="150" t="s">
        <v>36497</v>
      </c>
      <c r="C9933" s="150" t="s">
        <v>1823</v>
      </c>
      <c r="D9933" s="150">
        <v>84140</v>
      </c>
      <c r="E9933" s="150">
        <v>99800</v>
      </c>
      <c r="F9933" s="150" t="s">
        <v>22088</v>
      </c>
    </row>
    <row r="9934" spans="1:6" x14ac:dyDescent="0.15">
      <c r="A9934" s="150" t="s">
        <v>11243</v>
      </c>
      <c r="B9934" s="150" t="s">
        <v>36498</v>
      </c>
      <c r="C9934" s="150" t="s">
        <v>21264</v>
      </c>
      <c r="D9934" s="150">
        <v>46400000</v>
      </c>
      <c r="E9934" s="150">
        <v>53900000</v>
      </c>
      <c r="F9934" s="150" t="s">
        <v>22098</v>
      </c>
    </row>
    <row r="9935" spans="1:6" x14ac:dyDescent="0.15">
      <c r="A9935" s="150" t="s">
        <v>24389</v>
      </c>
      <c r="B9935" s="150" t="s">
        <v>25781</v>
      </c>
      <c r="C9935" s="150" t="s">
        <v>2342</v>
      </c>
      <c r="D9935" s="150">
        <v>6769000</v>
      </c>
      <c r="E9935" s="150">
        <v>9370000</v>
      </c>
      <c r="F9935" s="150" t="s">
        <v>22053</v>
      </c>
    </row>
    <row r="9936" spans="1:6" x14ac:dyDescent="0.15">
      <c r="A9936" s="150" t="s">
        <v>24390</v>
      </c>
      <c r="B9936" s="150" t="s">
        <v>25637</v>
      </c>
      <c r="C9936" s="150" t="s">
        <v>1983</v>
      </c>
      <c r="D9936" s="150">
        <v>6650343</v>
      </c>
      <c r="E9936" s="150">
        <v>6960270</v>
      </c>
      <c r="F9936" s="150" t="s">
        <v>22100</v>
      </c>
    </row>
    <row r="9937" spans="1:6" x14ac:dyDescent="0.15">
      <c r="A9937" s="150" t="s">
        <v>24391</v>
      </c>
      <c r="B9937" s="150" t="s">
        <v>1009</v>
      </c>
      <c r="C9937" s="150" t="s">
        <v>2343</v>
      </c>
      <c r="D9937" s="150">
        <v>170790</v>
      </c>
      <c r="E9937" s="150">
        <v>173340</v>
      </c>
      <c r="F9937" s="150" t="s">
        <v>22110</v>
      </c>
    </row>
    <row r="9938" spans="1:6" x14ac:dyDescent="0.15">
      <c r="A9938" s="150" t="s">
        <v>24392</v>
      </c>
      <c r="B9938" s="150" t="s">
        <v>1010</v>
      </c>
      <c r="C9938" s="150" t="s">
        <v>2344</v>
      </c>
      <c r="D9938" s="150">
        <v>35797434</v>
      </c>
      <c r="E9938" s="150">
        <v>54635540.579999998</v>
      </c>
      <c r="F9938" s="150" t="s">
        <v>31862</v>
      </c>
    </row>
    <row r="9939" spans="1:6" x14ac:dyDescent="0.15">
      <c r="A9939" s="150" t="s">
        <v>11244</v>
      </c>
      <c r="B9939" s="150" t="s">
        <v>36499</v>
      </c>
      <c r="C9939" s="150" t="s">
        <v>21265</v>
      </c>
      <c r="D9939" s="150">
        <v>69645680</v>
      </c>
      <c r="E9939" s="150">
        <v>91776080</v>
      </c>
      <c r="F9939" s="150" t="s">
        <v>36500</v>
      </c>
    </row>
    <row r="9940" spans="1:6" x14ac:dyDescent="0.15">
      <c r="A9940" s="150" t="s">
        <v>24393</v>
      </c>
      <c r="B9940" s="150" t="s">
        <v>1011</v>
      </c>
      <c r="C9940" s="150" t="s">
        <v>2345</v>
      </c>
      <c r="D9940" s="150">
        <v>4438000</v>
      </c>
      <c r="E9940" s="150">
        <v>6250000</v>
      </c>
      <c r="F9940" s="150" t="s">
        <v>22093</v>
      </c>
    </row>
    <row r="9941" spans="1:6" x14ac:dyDescent="0.15">
      <c r="A9941" s="150" t="s">
        <v>11245</v>
      </c>
      <c r="B9941" s="150" t="s">
        <v>36501</v>
      </c>
      <c r="C9941" s="150" t="s">
        <v>21266</v>
      </c>
      <c r="D9941" s="150">
        <v>5200000</v>
      </c>
      <c r="E9941" s="150">
        <v>13300000</v>
      </c>
      <c r="F9941" s="150" t="s">
        <v>22172</v>
      </c>
    </row>
    <row r="9942" spans="1:6" x14ac:dyDescent="0.15">
      <c r="A9942" s="150" t="s">
        <v>11246</v>
      </c>
      <c r="B9942" s="150" t="s">
        <v>36502</v>
      </c>
      <c r="C9942" s="150" t="s">
        <v>21267</v>
      </c>
      <c r="D9942" s="150">
        <v>4175363.1</v>
      </c>
      <c r="E9942" s="150">
        <v>4416433.0999999996</v>
      </c>
      <c r="F9942" s="150" t="s">
        <v>18774</v>
      </c>
    </row>
    <row r="9943" spans="1:6" x14ac:dyDescent="0.15">
      <c r="A9943" s="150" t="s">
        <v>36503</v>
      </c>
      <c r="B9943" s="150" t="s">
        <v>1012</v>
      </c>
      <c r="C9943" s="150" t="s">
        <v>2346</v>
      </c>
      <c r="D9943" s="150">
        <v>49417.5</v>
      </c>
      <c r="E9943" s="150">
        <v>54004</v>
      </c>
      <c r="F9943" s="150" t="s">
        <v>24640</v>
      </c>
    </row>
    <row r="9944" spans="1:6" x14ac:dyDescent="0.15">
      <c r="A9944" s="150" t="s">
        <v>36504</v>
      </c>
      <c r="B9944" s="150" t="s">
        <v>1013</v>
      </c>
      <c r="C9944" s="150" t="s">
        <v>1847</v>
      </c>
      <c r="D9944" s="150">
        <v>5150000</v>
      </c>
      <c r="E9944" s="150">
        <v>6250000</v>
      </c>
      <c r="F9944" s="150" t="s">
        <v>36505</v>
      </c>
    </row>
    <row r="9945" spans="1:6" x14ac:dyDescent="0.15">
      <c r="A9945" s="150" t="s">
        <v>36506</v>
      </c>
      <c r="B9945" s="150" t="s">
        <v>2936</v>
      </c>
      <c r="C9945" s="150" t="s">
        <v>2148</v>
      </c>
      <c r="D9945" s="150">
        <v>2565909</v>
      </c>
      <c r="E9945" s="150">
        <v>3226629</v>
      </c>
      <c r="F9945" s="150" t="s">
        <v>18774</v>
      </c>
    </row>
    <row r="9946" spans="1:6" x14ac:dyDescent="0.15">
      <c r="A9946" s="150" t="s">
        <v>11247</v>
      </c>
      <c r="B9946" s="150" t="s">
        <v>36507</v>
      </c>
      <c r="C9946" s="150" t="s">
        <v>388</v>
      </c>
      <c r="D9946" s="150">
        <v>3256735</v>
      </c>
      <c r="E9946" s="150">
        <v>3200000</v>
      </c>
      <c r="F9946" s="150" t="s">
        <v>22093</v>
      </c>
    </row>
    <row r="9947" spans="1:6" x14ac:dyDescent="0.15">
      <c r="A9947" s="150" t="s">
        <v>11248</v>
      </c>
      <c r="B9947" s="150" t="s">
        <v>36508</v>
      </c>
      <c r="C9947" s="150" t="s">
        <v>21269</v>
      </c>
      <c r="D9947" s="150">
        <v>145343</v>
      </c>
      <c r="E9947" s="150">
        <v>132793.20000000001</v>
      </c>
      <c r="F9947" s="150" t="s">
        <v>18774</v>
      </c>
    </row>
    <row r="9948" spans="1:6" x14ac:dyDescent="0.15">
      <c r="A9948" s="150" t="s">
        <v>11249</v>
      </c>
      <c r="B9948" s="150" t="s">
        <v>36509</v>
      </c>
      <c r="C9948" s="150" t="s">
        <v>21270</v>
      </c>
      <c r="D9948" s="150">
        <v>342658</v>
      </c>
      <c r="E9948" s="150">
        <v>509870.88</v>
      </c>
      <c r="F9948" s="150" t="s">
        <v>22078</v>
      </c>
    </row>
    <row r="9949" spans="1:6" x14ac:dyDescent="0.15">
      <c r="A9949" s="150" t="s">
        <v>11250</v>
      </c>
      <c r="B9949" s="150" t="s">
        <v>36510</v>
      </c>
      <c r="C9949" s="150" t="s">
        <v>21271</v>
      </c>
      <c r="D9949" s="150">
        <v>1242333</v>
      </c>
      <c r="E9949" s="150">
        <v>702005.69</v>
      </c>
      <c r="F9949" s="150" t="s">
        <v>22078</v>
      </c>
    </row>
    <row r="9950" spans="1:6" x14ac:dyDescent="0.15">
      <c r="A9950" s="150" t="s">
        <v>11251</v>
      </c>
      <c r="B9950" s="150" t="s">
        <v>36511</v>
      </c>
      <c r="C9950" s="150" t="s">
        <v>21272</v>
      </c>
      <c r="D9950" s="150">
        <v>991212</v>
      </c>
      <c r="E9950" s="150">
        <v>631208</v>
      </c>
      <c r="F9950" s="150" t="s">
        <v>22060</v>
      </c>
    </row>
    <row r="9951" spans="1:6" x14ac:dyDescent="0.15">
      <c r="A9951" s="150" t="s">
        <v>36512</v>
      </c>
      <c r="B9951" s="150" t="s">
        <v>2937</v>
      </c>
      <c r="C9951" s="150" t="s">
        <v>2938</v>
      </c>
      <c r="D9951" s="150">
        <v>1500000</v>
      </c>
      <c r="E9951" s="150">
        <v>1280000</v>
      </c>
      <c r="F9951" s="150" t="s">
        <v>24525</v>
      </c>
    </row>
    <row r="9952" spans="1:6" x14ac:dyDescent="0.15">
      <c r="A9952" s="150" t="s">
        <v>36513</v>
      </c>
      <c r="B9952" s="150" t="s">
        <v>1014</v>
      </c>
      <c r="C9952" s="150" t="s">
        <v>2347</v>
      </c>
      <c r="D9952" s="150">
        <v>2386130</v>
      </c>
      <c r="E9952" s="150">
        <v>1350000</v>
      </c>
      <c r="F9952" s="150" t="s">
        <v>22053</v>
      </c>
    </row>
    <row r="9953" spans="1:6" x14ac:dyDescent="0.15">
      <c r="A9953" s="150" t="s">
        <v>36514</v>
      </c>
      <c r="B9953" s="150" t="s">
        <v>1015</v>
      </c>
      <c r="C9953" s="150" t="s">
        <v>2348</v>
      </c>
      <c r="D9953" s="150">
        <v>454878</v>
      </c>
      <c r="E9953" s="150">
        <v>1365962.33</v>
      </c>
      <c r="F9953" s="150" t="s">
        <v>36515</v>
      </c>
    </row>
    <row r="9954" spans="1:6" x14ac:dyDescent="0.15">
      <c r="A9954" s="150" t="s">
        <v>36516</v>
      </c>
      <c r="B9954" s="150" t="s">
        <v>1016</v>
      </c>
      <c r="C9954" s="150" t="s">
        <v>2349</v>
      </c>
      <c r="D9954" s="150">
        <v>417977.59999999998</v>
      </c>
      <c r="E9954" s="150">
        <v>860188.2</v>
      </c>
      <c r="F9954" s="150" t="s">
        <v>36517</v>
      </c>
    </row>
    <row r="9955" spans="1:6" x14ac:dyDescent="0.15">
      <c r="A9955" s="150" t="s">
        <v>11252</v>
      </c>
      <c r="B9955" s="150" t="s">
        <v>36518</v>
      </c>
      <c r="C9955" s="150" t="s">
        <v>21274</v>
      </c>
      <c r="D9955" s="150">
        <v>50500670</v>
      </c>
      <c r="E9955" s="150">
        <v>59122140</v>
      </c>
      <c r="F9955" s="150" t="s">
        <v>24581</v>
      </c>
    </row>
    <row r="9956" spans="1:6" x14ac:dyDescent="0.15">
      <c r="A9956" s="150" t="s">
        <v>11253</v>
      </c>
      <c r="B9956" s="150" t="s">
        <v>36519</v>
      </c>
      <c r="C9956" s="150" t="s">
        <v>21275</v>
      </c>
      <c r="D9956" s="150">
        <v>3682772.9</v>
      </c>
      <c r="E9956" s="150">
        <v>4079685</v>
      </c>
      <c r="F9956" s="150" t="s">
        <v>24635</v>
      </c>
    </row>
    <row r="9957" spans="1:6" x14ac:dyDescent="0.15">
      <c r="A9957" s="150" t="s">
        <v>11254</v>
      </c>
      <c r="B9957" s="150" t="s">
        <v>36520</v>
      </c>
      <c r="C9957" s="150" t="s">
        <v>15420</v>
      </c>
      <c r="D9957" s="150">
        <v>23397620</v>
      </c>
      <c r="E9957" s="150">
        <v>39280744</v>
      </c>
      <c r="F9957" s="150" t="s">
        <v>24465</v>
      </c>
    </row>
    <row r="9958" spans="1:6" x14ac:dyDescent="0.15">
      <c r="A9958" s="150" t="s">
        <v>36521</v>
      </c>
      <c r="B9958" s="150" t="s">
        <v>21276</v>
      </c>
      <c r="C9958" s="150" t="s">
        <v>21277</v>
      </c>
      <c r="D9958" s="150">
        <v>2926718.62</v>
      </c>
      <c r="E9958" s="150">
        <v>2951359.38</v>
      </c>
      <c r="F9958" s="150" t="s">
        <v>22172</v>
      </c>
    </row>
    <row r="9959" spans="1:6" x14ac:dyDescent="0.15">
      <c r="A9959" s="150" t="s">
        <v>36522</v>
      </c>
      <c r="B9959" s="150" t="s">
        <v>1017</v>
      </c>
      <c r="C9959" s="150" t="s">
        <v>2350</v>
      </c>
      <c r="D9959" s="150">
        <v>48816510</v>
      </c>
      <c r="E9959" s="150">
        <v>48928400</v>
      </c>
      <c r="F9959" s="150" t="s">
        <v>36500</v>
      </c>
    </row>
    <row r="9960" spans="1:6" x14ac:dyDescent="0.15">
      <c r="A9960" s="150" t="s">
        <v>36523</v>
      </c>
      <c r="B9960" s="150" t="s">
        <v>1018</v>
      </c>
      <c r="C9960" s="150" t="s">
        <v>2351</v>
      </c>
      <c r="D9960" s="150">
        <v>3319950</v>
      </c>
      <c r="E9960" s="150">
        <v>7339200</v>
      </c>
      <c r="F9960" s="150" t="s">
        <v>32157</v>
      </c>
    </row>
    <row r="9961" spans="1:6" x14ac:dyDescent="0.15">
      <c r="A9961" s="150" t="s">
        <v>11255</v>
      </c>
      <c r="B9961" s="150" t="s">
        <v>36524</v>
      </c>
      <c r="C9961" s="150" t="s">
        <v>12423</v>
      </c>
      <c r="D9961" s="150">
        <v>640838</v>
      </c>
      <c r="E9961" s="150">
        <v>390000</v>
      </c>
      <c r="F9961" s="150" t="s">
        <v>18774</v>
      </c>
    </row>
    <row r="9962" spans="1:6" x14ac:dyDescent="0.15">
      <c r="A9962" s="150" t="s">
        <v>36525</v>
      </c>
      <c r="B9962" s="150" t="s">
        <v>1019</v>
      </c>
      <c r="C9962" s="150" t="s">
        <v>2352</v>
      </c>
      <c r="D9962" s="150">
        <v>169890</v>
      </c>
      <c r="E9962" s="150">
        <v>171840</v>
      </c>
      <c r="F9962" s="150" t="s">
        <v>22110</v>
      </c>
    </row>
    <row r="9963" spans="1:6" x14ac:dyDescent="0.15">
      <c r="A9963" s="150" t="s">
        <v>36526</v>
      </c>
      <c r="B9963" s="150" t="s">
        <v>21278</v>
      </c>
      <c r="C9963" s="150" t="s">
        <v>21279</v>
      </c>
      <c r="D9963" s="150">
        <v>26807302</v>
      </c>
      <c r="E9963" s="150">
        <v>24895048</v>
      </c>
      <c r="F9963" s="150" t="s">
        <v>22078</v>
      </c>
    </row>
    <row r="9964" spans="1:6" x14ac:dyDescent="0.15">
      <c r="A9964" s="150" t="s">
        <v>36527</v>
      </c>
      <c r="B9964" s="150" t="s">
        <v>1020</v>
      </c>
      <c r="C9964" s="150" t="s">
        <v>2353</v>
      </c>
      <c r="D9964" s="150">
        <v>1010000</v>
      </c>
      <c r="E9964" s="150">
        <v>126600</v>
      </c>
      <c r="F9964" s="150" t="s">
        <v>22082</v>
      </c>
    </row>
    <row r="9965" spans="1:6" x14ac:dyDescent="0.15">
      <c r="A9965" s="150" t="s">
        <v>11256</v>
      </c>
      <c r="B9965" s="150" t="s">
        <v>36528</v>
      </c>
      <c r="C9965" s="150" t="s">
        <v>12742</v>
      </c>
      <c r="D9965" s="150">
        <v>1086588</v>
      </c>
      <c r="E9965" s="150">
        <v>2775945</v>
      </c>
      <c r="F9965" s="150" t="s">
        <v>36529</v>
      </c>
    </row>
    <row r="9966" spans="1:6" x14ac:dyDescent="0.15">
      <c r="A9966" s="150" t="s">
        <v>11257</v>
      </c>
      <c r="B9966" s="150" t="s">
        <v>36530</v>
      </c>
      <c r="C9966" s="150" t="s">
        <v>21281</v>
      </c>
      <c r="D9966" s="150">
        <v>429902</v>
      </c>
      <c r="E9966" s="150">
        <v>446902</v>
      </c>
      <c r="F9966" s="150" t="s">
        <v>22078</v>
      </c>
    </row>
    <row r="9967" spans="1:6" x14ac:dyDescent="0.15">
      <c r="A9967" s="150" t="s">
        <v>11258</v>
      </c>
      <c r="B9967" s="150" t="s">
        <v>36531</v>
      </c>
      <c r="C9967" s="150" t="s">
        <v>21282</v>
      </c>
      <c r="D9967" s="150">
        <v>1059136.1000000001</v>
      </c>
      <c r="E9967" s="150">
        <v>627666.19999999995</v>
      </c>
      <c r="F9967" s="150" t="s">
        <v>18774</v>
      </c>
    </row>
    <row r="9968" spans="1:6" x14ac:dyDescent="0.15">
      <c r="A9968" s="150" t="s">
        <v>11259</v>
      </c>
      <c r="B9968" s="150" t="s">
        <v>36532</v>
      </c>
      <c r="C9968" s="150" t="s">
        <v>14269</v>
      </c>
      <c r="D9968" s="150">
        <v>1003695</v>
      </c>
      <c r="E9968" s="150">
        <v>979825</v>
      </c>
      <c r="F9968" s="150" t="s">
        <v>22067</v>
      </c>
    </row>
    <row r="9969" spans="1:6" x14ac:dyDescent="0.15">
      <c r="A9969" s="150" t="s">
        <v>11260</v>
      </c>
      <c r="B9969" s="150" t="s">
        <v>36533</v>
      </c>
      <c r="C9969" s="150" t="s">
        <v>21283</v>
      </c>
      <c r="D9969" s="150">
        <v>2120976</v>
      </c>
      <c r="E9969" s="150">
        <v>898300</v>
      </c>
      <c r="F9969" s="150" t="s">
        <v>33256</v>
      </c>
    </row>
    <row r="9970" spans="1:6" x14ac:dyDescent="0.15">
      <c r="A9970" s="150" t="s">
        <v>11261</v>
      </c>
      <c r="B9970" s="150" t="s">
        <v>36534</v>
      </c>
      <c r="C9970" s="150" t="s">
        <v>21284</v>
      </c>
      <c r="D9970" s="150">
        <v>40284</v>
      </c>
      <c r="E9970" s="150">
        <v>49212</v>
      </c>
      <c r="F9970" s="150" t="s">
        <v>26963</v>
      </c>
    </row>
    <row r="9971" spans="1:6" x14ac:dyDescent="0.15">
      <c r="A9971" s="150" t="s">
        <v>3251</v>
      </c>
      <c r="B9971" s="150" t="s">
        <v>1021</v>
      </c>
      <c r="C9971" s="150" t="s">
        <v>2354</v>
      </c>
      <c r="D9971" s="150">
        <v>4067940</v>
      </c>
      <c r="E9971" s="150">
        <v>2173320</v>
      </c>
      <c r="F9971" s="150" t="s">
        <v>22137</v>
      </c>
    </row>
    <row r="9972" spans="1:6" x14ac:dyDescent="0.15">
      <c r="A9972" s="150" t="s">
        <v>11262</v>
      </c>
      <c r="B9972" s="150" t="s">
        <v>36535</v>
      </c>
      <c r="C9972" s="150" t="s">
        <v>12742</v>
      </c>
      <c r="D9972" s="150">
        <v>227000</v>
      </c>
      <c r="E9972" s="150">
        <v>382914</v>
      </c>
      <c r="F9972" s="150" t="s">
        <v>22093</v>
      </c>
    </row>
    <row r="9973" spans="1:6" x14ac:dyDescent="0.15">
      <c r="A9973" s="150" t="s">
        <v>11263</v>
      </c>
      <c r="B9973" s="150" t="s">
        <v>36536</v>
      </c>
      <c r="C9973" s="150" t="s">
        <v>15523</v>
      </c>
      <c r="D9973" s="150">
        <v>126030</v>
      </c>
      <c r="E9973" s="150">
        <v>402290</v>
      </c>
      <c r="F9973" s="150" t="s">
        <v>22111</v>
      </c>
    </row>
    <row r="9974" spans="1:6" x14ac:dyDescent="0.15">
      <c r="A9974" s="150" t="s">
        <v>1584</v>
      </c>
      <c r="B9974" s="150" t="s">
        <v>1022</v>
      </c>
      <c r="C9974" s="150" t="s">
        <v>2355</v>
      </c>
      <c r="D9974" s="150">
        <v>832600</v>
      </c>
      <c r="E9974" s="150">
        <v>2202350</v>
      </c>
      <c r="F9974" s="150" t="s">
        <v>24581</v>
      </c>
    </row>
    <row r="9975" spans="1:6" x14ac:dyDescent="0.15">
      <c r="A9975" s="150" t="s">
        <v>3248</v>
      </c>
      <c r="B9975" s="150" t="s">
        <v>21285</v>
      </c>
      <c r="C9975" s="150" t="s">
        <v>21286</v>
      </c>
      <c r="D9975" s="150">
        <v>2829571</v>
      </c>
      <c r="E9975" s="150">
        <v>3574000</v>
      </c>
      <c r="F9975" s="150" t="s">
        <v>22060</v>
      </c>
    </row>
    <row r="9976" spans="1:6" x14ac:dyDescent="0.15">
      <c r="A9976" s="150" t="s">
        <v>11264</v>
      </c>
      <c r="B9976" s="150" t="s">
        <v>36537</v>
      </c>
      <c r="C9976" s="150" t="s">
        <v>21287</v>
      </c>
      <c r="D9976" s="150">
        <v>503492.39</v>
      </c>
      <c r="E9976" s="150">
        <v>549610</v>
      </c>
      <c r="F9976" s="150" t="s">
        <v>28353</v>
      </c>
    </row>
    <row r="9977" spans="1:6" x14ac:dyDescent="0.15">
      <c r="A9977" s="150" t="s">
        <v>11265</v>
      </c>
      <c r="B9977" s="150" t="s">
        <v>36538</v>
      </c>
      <c r="C9977" s="150" t="s">
        <v>21288</v>
      </c>
      <c r="D9977" s="150">
        <v>5871593</v>
      </c>
      <c r="E9977" s="150">
        <v>31888749</v>
      </c>
      <c r="F9977" s="150" t="s">
        <v>24575</v>
      </c>
    </row>
    <row r="9978" spans="1:6" x14ac:dyDescent="0.15">
      <c r="A9978" s="150" t="s">
        <v>11266</v>
      </c>
      <c r="B9978" s="150" t="s">
        <v>36539</v>
      </c>
      <c r="C9978" s="150" t="s">
        <v>21289</v>
      </c>
      <c r="D9978" s="150">
        <v>605150</v>
      </c>
      <c r="E9978" s="150">
        <v>564550</v>
      </c>
      <c r="F9978" s="150" t="s">
        <v>22098</v>
      </c>
    </row>
    <row r="9979" spans="1:6" x14ac:dyDescent="0.15">
      <c r="A9979" s="150" t="s">
        <v>1585</v>
      </c>
      <c r="B9979" s="150" t="s">
        <v>1023</v>
      </c>
      <c r="C9979" s="150" t="s">
        <v>2356</v>
      </c>
      <c r="D9979" s="150">
        <v>783640</v>
      </c>
      <c r="E9979" s="150">
        <v>342000</v>
      </c>
      <c r="F9979" s="150" t="s">
        <v>24687</v>
      </c>
    </row>
    <row r="9980" spans="1:6" x14ac:dyDescent="0.15">
      <c r="A9980" s="150" t="s">
        <v>3244</v>
      </c>
      <c r="B9980" s="150" t="s">
        <v>1024</v>
      </c>
      <c r="C9980" s="150" t="s">
        <v>2357</v>
      </c>
      <c r="D9980" s="150">
        <v>25904149</v>
      </c>
      <c r="E9980" s="150">
        <v>27837887</v>
      </c>
      <c r="F9980" s="150" t="s">
        <v>24760</v>
      </c>
    </row>
    <row r="9981" spans="1:6" x14ac:dyDescent="0.15">
      <c r="A9981" s="150" t="s">
        <v>11267</v>
      </c>
      <c r="B9981" s="150" t="s">
        <v>36540</v>
      </c>
      <c r="C9981" s="150" t="s">
        <v>21290</v>
      </c>
      <c r="D9981" s="150">
        <v>118735538</v>
      </c>
      <c r="E9981" s="150">
        <v>302147973</v>
      </c>
      <c r="F9981" s="150" t="s">
        <v>22171</v>
      </c>
    </row>
    <row r="9982" spans="1:6" x14ac:dyDescent="0.15">
      <c r="A9982" s="150" t="s">
        <v>11268</v>
      </c>
      <c r="B9982" s="150" t="s">
        <v>36541</v>
      </c>
      <c r="F9982" s="150" t="s">
        <v>503</v>
      </c>
    </row>
    <row r="9983" spans="1:6" x14ac:dyDescent="0.15">
      <c r="A9983" s="150" t="s">
        <v>11269</v>
      </c>
      <c r="B9983" s="150" t="s">
        <v>36542</v>
      </c>
      <c r="C9983" s="150" t="s">
        <v>21291</v>
      </c>
      <c r="D9983" s="150">
        <v>55159</v>
      </c>
      <c r="E9983" s="150">
        <v>73557</v>
      </c>
      <c r="F9983" s="150" t="s">
        <v>22110</v>
      </c>
    </row>
    <row r="9984" spans="1:6" x14ac:dyDescent="0.15">
      <c r="A9984" s="150" t="s">
        <v>11270</v>
      </c>
      <c r="B9984" s="150" t="s">
        <v>36543</v>
      </c>
      <c r="C9984" s="150" t="s">
        <v>21292</v>
      </c>
      <c r="D9984" s="150">
        <v>393650</v>
      </c>
      <c r="E9984" s="150">
        <v>593858</v>
      </c>
      <c r="F9984" s="150" t="s">
        <v>22110</v>
      </c>
    </row>
    <row r="9985" spans="1:6" x14ac:dyDescent="0.15">
      <c r="A9985" s="150" t="s">
        <v>3239</v>
      </c>
      <c r="B9985" s="150" t="s">
        <v>21293</v>
      </c>
      <c r="C9985" s="150" t="s">
        <v>12795</v>
      </c>
      <c r="D9985" s="150">
        <v>99235.199999999997</v>
      </c>
      <c r="E9985" s="150">
        <v>130231.6</v>
      </c>
      <c r="F9985" s="150" t="s">
        <v>22078</v>
      </c>
    </row>
    <row r="9986" spans="1:6" x14ac:dyDescent="0.15">
      <c r="A9986" s="150" t="s">
        <v>3237</v>
      </c>
      <c r="B9986" s="150" t="s">
        <v>21294</v>
      </c>
      <c r="C9986" s="150" t="s">
        <v>21295</v>
      </c>
      <c r="D9986" s="150">
        <v>504000</v>
      </c>
      <c r="E9986" s="150">
        <v>1630500</v>
      </c>
      <c r="F9986" s="150" t="s">
        <v>22165</v>
      </c>
    </row>
    <row r="9987" spans="1:6" x14ac:dyDescent="0.15">
      <c r="A9987" s="150" t="s">
        <v>11271</v>
      </c>
      <c r="B9987" s="150" t="s">
        <v>36544</v>
      </c>
      <c r="C9987" s="150" t="s">
        <v>21296</v>
      </c>
      <c r="D9987" s="150">
        <v>12942220</v>
      </c>
      <c r="E9987" s="150">
        <v>13767170</v>
      </c>
      <c r="F9987" s="150" t="s">
        <v>22093</v>
      </c>
    </row>
    <row r="9988" spans="1:6" x14ac:dyDescent="0.15">
      <c r="A9988" s="150" t="s">
        <v>11272</v>
      </c>
      <c r="B9988" s="150" t="s">
        <v>36545</v>
      </c>
      <c r="C9988" s="150" t="s">
        <v>21297</v>
      </c>
      <c r="D9988" s="150">
        <v>693959.38</v>
      </c>
      <c r="E9988" s="150">
        <v>1170404.6000000001</v>
      </c>
      <c r="F9988" s="150" t="s">
        <v>14062</v>
      </c>
    </row>
    <row r="9989" spans="1:6" x14ac:dyDescent="0.15">
      <c r="A9989" s="150" t="s">
        <v>11273</v>
      </c>
      <c r="B9989" s="150" t="s">
        <v>36546</v>
      </c>
      <c r="C9989" s="150" t="s">
        <v>21298</v>
      </c>
      <c r="D9989" s="150">
        <v>258334</v>
      </c>
      <c r="E9989" s="150">
        <v>225268</v>
      </c>
      <c r="F9989" s="150" t="s">
        <v>36547</v>
      </c>
    </row>
    <row r="9990" spans="1:6" x14ac:dyDescent="0.15">
      <c r="A9990" s="150" t="s">
        <v>11274</v>
      </c>
      <c r="B9990" s="150" t="s">
        <v>36548</v>
      </c>
      <c r="C9990" s="150" t="s">
        <v>13985</v>
      </c>
      <c r="D9990" s="150">
        <v>1584262</v>
      </c>
      <c r="E9990" s="150">
        <v>476355</v>
      </c>
      <c r="F9990" s="150" t="s">
        <v>18774</v>
      </c>
    </row>
    <row r="9991" spans="1:6" x14ac:dyDescent="0.15">
      <c r="A9991" s="150" t="s">
        <v>11275</v>
      </c>
      <c r="B9991" s="150" t="s">
        <v>36549</v>
      </c>
      <c r="C9991" s="150" t="s">
        <v>13412</v>
      </c>
      <c r="D9991" s="150">
        <v>660780</v>
      </c>
      <c r="E9991" s="150">
        <v>909140</v>
      </c>
      <c r="F9991" s="150" t="s">
        <v>22067</v>
      </c>
    </row>
    <row r="9992" spans="1:6" x14ac:dyDescent="0.15">
      <c r="A9992" s="150" t="s">
        <v>11276</v>
      </c>
      <c r="B9992" s="150" t="s">
        <v>36550</v>
      </c>
      <c r="C9992" s="150" t="s">
        <v>21299</v>
      </c>
      <c r="D9992" s="150">
        <v>1468261</v>
      </c>
      <c r="E9992" s="150">
        <v>815261</v>
      </c>
      <c r="F9992" s="150" t="s">
        <v>30801</v>
      </c>
    </row>
    <row r="9993" spans="1:6" x14ac:dyDescent="0.15">
      <c r="A9993" s="150" t="s">
        <v>11277</v>
      </c>
      <c r="B9993" s="150" t="s">
        <v>36551</v>
      </c>
      <c r="C9993" s="150" t="s">
        <v>15691</v>
      </c>
      <c r="D9993" s="150">
        <v>224000</v>
      </c>
      <c r="E9993" s="150">
        <v>428300</v>
      </c>
      <c r="F9993" s="150" t="s">
        <v>22171</v>
      </c>
    </row>
    <row r="9994" spans="1:6" x14ac:dyDescent="0.15">
      <c r="A9994" s="150" t="s">
        <v>11278</v>
      </c>
      <c r="B9994" s="150" t="s">
        <v>36552</v>
      </c>
      <c r="C9994" s="150" t="s">
        <v>21300</v>
      </c>
      <c r="D9994" s="150">
        <v>314300</v>
      </c>
      <c r="E9994" s="150">
        <v>117100</v>
      </c>
      <c r="F9994" s="150" t="s">
        <v>22160</v>
      </c>
    </row>
    <row r="9995" spans="1:6" x14ac:dyDescent="0.15">
      <c r="A9995" s="150" t="s">
        <v>11279</v>
      </c>
      <c r="B9995" s="150" t="s">
        <v>36553</v>
      </c>
      <c r="C9995" s="150" t="s">
        <v>21301</v>
      </c>
      <c r="D9995" s="150">
        <v>80028000</v>
      </c>
      <c r="E9995" s="150">
        <v>500000000</v>
      </c>
      <c r="F9995" s="150" t="s">
        <v>24581</v>
      </c>
    </row>
    <row r="9996" spans="1:6" x14ac:dyDescent="0.15">
      <c r="A9996" s="150" t="s">
        <v>3206</v>
      </c>
      <c r="B9996" s="150" t="s">
        <v>21302</v>
      </c>
      <c r="C9996" s="150" t="s">
        <v>21303</v>
      </c>
      <c r="D9996" s="150">
        <v>4429960</v>
      </c>
      <c r="E9996" s="150">
        <v>6788100</v>
      </c>
      <c r="F9996" s="150" t="s">
        <v>22098</v>
      </c>
    </row>
    <row r="9997" spans="1:6" x14ac:dyDescent="0.15">
      <c r="A9997" s="150" t="s">
        <v>11280</v>
      </c>
      <c r="B9997" s="150" t="s">
        <v>36554</v>
      </c>
      <c r="C9997" s="150" t="s">
        <v>12903</v>
      </c>
      <c r="D9997" s="150">
        <v>1270775</v>
      </c>
      <c r="E9997" s="150">
        <v>872100</v>
      </c>
      <c r="F9997" s="150" t="s">
        <v>22129</v>
      </c>
    </row>
    <row r="9998" spans="1:6" x14ac:dyDescent="0.15">
      <c r="A9998" s="150" t="s">
        <v>11281</v>
      </c>
      <c r="B9998" s="150" t="s">
        <v>36555</v>
      </c>
      <c r="C9998" s="150" t="s">
        <v>13768</v>
      </c>
      <c r="D9998" s="150">
        <v>623700</v>
      </c>
      <c r="E9998" s="150">
        <v>143246.5</v>
      </c>
      <c r="F9998" s="150" t="s">
        <v>36556</v>
      </c>
    </row>
    <row r="9999" spans="1:6" x14ac:dyDescent="0.15">
      <c r="A9999" s="150" t="s">
        <v>11282</v>
      </c>
      <c r="B9999" s="150" t="s">
        <v>36557</v>
      </c>
      <c r="C9999" s="150" t="s">
        <v>21304</v>
      </c>
      <c r="D9999" s="150">
        <v>1256298</v>
      </c>
      <c r="E9999" s="150">
        <v>1639777.16</v>
      </c>
      <c r="F9999" s="150" t="s">
        <v>22128</v>
      </c>
    </row>
    <row r="10000" spans="1:6" x14ac:dyDescent="0.15">
      <c r="A10000" s="150" t="s">
        <v>11283</v>
      </c>
      <c r="B10000" s="150" t="s">
        <v>36558</v>
      </c>
      <c r="C10000" s="150" t="s">
        <v>21305</v>
      </c>
      <c r="D10000" s="150">
        <v>2540710</v>
      </c>
      <c r="E10000" s="150">
        <v>2962530</v>
      </c>
      <c r="F10000" s="150" t="s">
        <v>24469</v>
      </c>
    </row>
    <row r="10001" spans="1:6" x14ac:dyDescent="0.15">
      <c r="A10001" s="150" t="s">
        <v>11284</v>
      </c>
      <c r="B10001" s="150" t="s">
        <v>36559</v>
      </c>
      <c r="C10001" s="150" t="s">
        <v>21306</v>
      </c>
      <c r="D10001" s="150">
        <v>383385</v>
      </c>
      <c r="E10001" s="150">
        <v>355009</v>
      </c>
      <c r="F10001" s="150" t="s">
        <v>22110</v>
      </c>
    </row>
    <row r="10002" spans="1:6" x14ac:dyDescent="0.15">
      <c r="A10002" s="150" t="s">
        <v>3196</v>
      </c>
      <c r="B10002" s="150" t="s">
        <v>21307</v>
      </c>
      <c r="C10002" s="150" t="s">
        <v>21308</v>
      </c>
      <c r="D10002" s="150">
        <v>2297286</v>
      </c>
      <c r="E10002" s="150">
        <v>3129350</v>
      </c>
      <c r="F10002" s="150" t="s">
        <v>22153</v>
      </c>
    </row>
    <row r="10003" spans="1:6" x14ac:dyDescent="0.15">
      <c r="A10003" s="150" t="s">
        <v>11285</v>
      </c>
      <c r="B10003" s="150" t="s">
        <v>36560</v>
      </c>
      <c r="C10003" s="150" t="s">
        <v>21309</v>
      </c>
      <c r="D10003" s="150">
        <v>20100000</v>
      </c>
      <c r="E10003" s="150">
        <v>25600000</v>
      </c>
      <c r="F10003" s="150" t="s">
        <v>27061</v>
      </c>
    </row>
    <row r="10004" spans="1:6" x14ac:dyDescent="0.15">
      <c r="A10004" s="150" t="s">
        <v>3195</v>
      </c>
      <c r="B10004" s="150" t="s">
        <v>21310</v>
      </c>
      <c r="C10004" s="150" t="s">
        <v>21311</v>
      </c>
      <c r="D10004" s="150">
        <v>169103.88</v>
      </c>
      <c r="E10004" s="150">
        <v>176625.88</v>
      </c>
      <c r="F10004" s="150" t="s">
        <v>18774</v>
      </c>
    </row>
    <row r="10005" spans="1:6" x14ac:dyDescent="0.15">
      <c r="A10005" s="150" t="s">
        <v>11286</v>
      </c>
      <c r="B10005" s="150" t="s">
        <v>36561</v>
      </c>
      <c r="C10005" s="150" t="s">
        <v>21312</v>
      </c>
      <c r="D10005" s="150">
        <v>134750334</v>
      </c>
      <c r="E10005" s="150">
        <v>186450893</v>
      </c>
      <c r="F10005" s="150" t="s">
        <v>36562</v>
      </c>
    </row>
    <row r="10006" spans="1:6" x14ac:dyDescent="0.15">
      <c r="A10006" s="150" t="s">
        <v>26906</v>
      </c>
      <c r="B10006" s="150" t="s">
        <v>1025</v>
      </c>
      <c r="C10006" s="150" t="s">
        <v>24394</v>
      </c>
      <c r="D10006" s="150">
        <v>51821.4</v>
      </c>
      <c r="E10006" s="150">
        <v>96258.8</v>
      </c>
      <c r="F10006" s="150" t="s">
        <v>15506</v>
      </c>
    </row>
    <row r="10007" spans="1:6" x14ac:dyDescent="0.15">
      <c r="A10007" s="150" t="s">
        <v>11287</v>
      </c>
      <c r="B10007" s="150" t="s">
        <v>36563</v>
      </c>
      <c r="C10007" s="150" t="s">
        <v>21313</v>
      </c>
      <c r="D10007" s="150">
        <v>34931.949999999997</v>
      </c>
      <c r="E10007" s="150">
        <v>35415.5</v>
      </c>
      <c r="F10007" s="150" t="s">
        <v>22060</v>
      </c>
    </row>
    <row r="10008" spans="1:6" x14ac:dyDescent="0.15">
      <c r="A10008" s="150" t="s">
        <v>11288</v>
      </c>
      <c r="B10008" s="150" t="s">
        <v>36564</v>
      </c>
      <c r="C10008" s="150" t="s">
        <v>21314</v>
      </c>
      <c r="D10008" s="150">
        <v>10710485.15</v>
      </c>
      <c r="E10008" s="150">
        <v>10373412.27</v>
      </c>
      <c r="F10008" s="150" t="s">
        <v>22060</v>
      </c>
    </row>
    <row r="10009" spans="1:6" x14ac:dyDescent="0.15">
      <c r="A10009" s="150" t="s">
        <v>11289</v>
      </c>
      <c r="B10009" s="150" t="s">
        <v>36565</v>
      </c>
      <c r="C10009" s="150" t="s">
        <v>21315</v>
      </c>
      <c r="D10009" s="150">
        <v>3285400</v>
      </c>
      <c r="E10009" s="150">
        <v>7275257.3300000001</v>
      </c>
      <c r="F10009" s="150" t="s">
        <v>22154</v>
      </c>
    </row>
    <row r="10010" spans="1:6" x14ac:dyDescent="0.15">
      <c r="A10010" s="150" t="s">
        <v>26655</v>
      </c>
      <c r="B10010" s="150" t="s">
        <v>1026</v>
      </c>
      <c r="C10010" s="150" t="s">
        <v>2359</v>
      </c>
      <c r="D10010" s="150">
        <v>2273000</v>
      </c>
      <c r="E10010" s="150">
        <v>4430500</v>
      </c>
      <c r="F10010" s="150" t="s">
        <v>24470</v>
      </c>
    </row>
    <row r="10011" spans="1:6" x14ac:dyDescent="0.15">
      <c r="A10011" s="150" t="s">
        <v>11290</v>
      </c>
      <c r="B10011" s="150" t="s">
        <v>36566</v>
      </c>
      <c r="C10011" s="150" t="s">
        <v>21316</v>
      </c>
      <c r="D10011" s="150">
        <v>246600</v>
      </c>
      <c r="E10011" s="150">
        <v>279200</v>
      </c>
      <c r="F10011" s="150" t="s">
        <v>36567</v>
      </c>
    </row>
    <row r="10012" spans="1:6" x14ac:dyDescent="0.15">
      <c r="A10012" s="150" t="s">
        <v>11291</v>
      </c>
      <c r="B10012" s="150" t="s">
        <v>36568</v>
      </c>
      <c r="C10012" s="150" t="s">
        <v>21317</v>
      </c>
      <c r="D10012" s="150">
        <v>1215000</v>
      </c>
      <c r="E10012" s="150">
        <v>1005000</v>
      </c>
      <c r="F10012" s="150" t="s">
        <v>22060</v>
      </c>
    </row>
    <row r="10013" spans="1:6" x14ac:dyDescent="0.15">
      <c r="A10013" s="150" t="s">
        <v>24395</v>
      </c>
      <c r="B10013" s="150" t="s">
        <v>36569</v>
      </c>
      <c r="C10013" s="150" t="s">
        <v>12827</v>
      </c>
      <c r="D10013" s="150">
        <v>1254753.52</v>
      </c>
      <c r="E10013" s="150">
        <v>1570882.88</v>
      </c>
      <c r="F10013" s="150" t="s">
        <v>18774</v>
      </c>
    </row>
    <row r="10014" spans="1:6" x14ac:dyDescent="0.15">
      <c r="A10014" s="150" t="s">
        <v>24396</v>
      </c>
      <c r="B10014" s="150" t="s">
        <v>36570</v>
      </c>
      <c r="C10014" s="150" t="s">
        <v>21318</v>
      </c>
      <c r="D10014" s="150">
        <v>5161522</v>
      </c>
      <c r="E10014" s="150">
        <v>7035647.7000000002</v>
      </c>
      <c r="F10014" s="150" t="s">
        <v>36571</v>
      </c>
    </row>
    <row r="10015" spans="1:6" x14ac:dyDescent="0.15">
      <c r="A10015" s="150" t="s">
        <v>24397</v>
      </c>
      <c r="B10015" s="150" t="s">
        <v>36572</v>
      </c>
      <c r="C10015" s="150" t="s">
        <v>21320</v>
      </c>
      <c r="D10015" s="150">
        <v>3318650</v>
      </c>
      <c r="E10015" s="150">
        <v>9910245</v>
      </c>
      <c r="F10015" s="150" t="s">
        <v>36573</v>
      </c>
    </row>
    <row r="10016" spans="1:6" x14ac:dyDescent="0.15">
      <c r="A10016" s="150" t="s">
        <v>24398</v>
      </c>
      <c r="B10016" s="150" t="s">
        <v>36574</v>
      </c>
      <c r="C10016" s="150" t="s">
        <v>21321</v>
      </c>
      <c r="D10016" s="150">
        <v>291873</v>
      </c>
      <c r="E10016" s="150">
        <v>339000</v>
      </c>
      <c r="F10016" s="150" t="s">
        <v>36575</v>
      </c>
    </row>
    <row r="10017" spans="1:6" x14ac:dyDescent="0.15">
      <c r="A10017" s="150" t="s">
        <v>24399</v>
      </c>
      <c r="B10017" s="150" t="s">
        <v>36576</v>
      </c>
      <c r="C10017" s="150" t="s">
        <v>21322</v>
      </c>
      <c r="D10017" s="150">
        <v>16857630</v>
      </c>
      <c r="E10017" s="150">
        <v>16577300</v>
      </c>
      <c r="F10017" s="150" t="s">
        <v>36577</v>
      </c>
    </row>
    <row r="10018" spans="1:6" x14ac:dyDescent="0.15">
      <c r="A10018" s="150" t="s">
        <v>24400</v>
      </c>
      <c r="B10018" s="150" t="s">
        <v>36578</v>
      </c>
      <c r="C10018" s="150" t="s">
        <v>21086</v>
      </c>
      <c r="D10018" s="150">
        <v>860870</v>
      </c>
      <c r="E10018" s="150">
        <v>520870</v>
      </c>
      <c r="F10018" s="150" t="s">
        <v>18774</v>
      </c>
    </row>
    <row r="10019" spans="1:6" x14ac:dyDescent="0.15">
      <c r="A10019" s="150" t="s">
        <v>24401</v>
      </c>
      <c r="B10019" s="150" t="s">
        <v>36579</v>
      </c>
      <c r="C10019" s="150" t="s">
        <v>21323</v>
      </c>
      <c r="D10019" s="150">
        <v>7225000</v>
      </c>
      <c r="E10019" s="150">
        <v>3628000</v>
      </c>
      <c r="F10019" s="150" t="s">
        <v>36580</v>
      </c>
    </row>
    <row r="10020" spans="1:6" x14ac:dyDescent="0.15">
      <c r="A10020" s="150" t="s">
        <v>24402</v>
      </c>
      <c r="B10020" s="150" t="s">
        <v>36581</v>
      </c>
      <c r="C10020" s="150" t="s">
        <v>21325</v>
      </c>
      <c r="D10020" s="150">
        <v>6014</v>
      </c>
      <c r="E10020" s="150">
        <v>8450</v>
      </c>
      <c r="F10020" s="150" t="s">
        <v>36582</v>
      </c>
    </row>
    <row r="10021" spans="1:6" x14ac:dyDescent="0.15">
      <c r="A10021" s="150" t="s">
        <v>24403</v>
      </c>
      <c r="B10021" s="150" t="s">
        <v>36583</v>
      </c>
      <c r="C10021" s="150" t="s">
        <v>21327</v>
      </c>
      <c r="D10021" s="150">
        <v>3486.8</v>
      </c>
      <c r="E10021" s="150">
        <v>6960</v>
      </c>
      <c r="F10021" s="150" t="s">
        <v>36584</v>
      </c>
    </row>
    <row r="10022" spans="1:6" x14ac:dyDescent="0.15">
      <c r="A10022" s="150" t="s">
        <v>24404</v>
      </c>
      <c r="B10022" s="150" t="s">
        <v>36585</v>
      </c>
      <c r="C10022" s="150" t="s">
        <v>21328</v>
      </c>
      <c r="D10022" s="150">
        <v>24057849.800000001</v>
      </c>
      <c r="E10022" s="150">
        <v>27571830.199999999</v>
      </c>
      <c r="F10022" s="150" t="s">
        <v>36586</v>
      </c>
    </row>
    <row r="10023" spans="1:6" x14ac:dyDescent="0.15">
      <c r="A10023" s="150" t="s">
        <v>24405</v>
      </c>
      <c r="B10023" s="150" t="s">
        <v>36587</v>
      </c>
      <c r="C10023" s="150" t="s">
        <v>21329</v>
      </c>
      <c r="D10023" s="150">
        <v>38728000</v>
      </c>
      <c r="E10023" s="150">
        <v>47594000</v>
      </c>
      <c r="F10023" s="150" t="s">
        <v>24705</v>
      </c>
    </row>
    <row r="10024" spans="1:6" x14ac:dyDescent="0.15">
      <c r="A10024" s="150" t="s">
        <v>36588</v>
      </c>
      <c r="B10024" s="150" t="s">
        <v>21330</v>
      </c>
      <c r="C10024" s="150" t="s">
        <v>21331</v>
      </c>
      <c r="D10024" s="150">
        <v>4377600</v>
      </c>
      <c r="E10024" s="150">
        <v>4074600</v>
      </c>
      <c r="F10024" s="150" t="s">
        <v>22052</v>
      </c>
    </row>
    <row r="10025" spans="1:6" x14ac:dyDescent="0.15">
      <c r="A10025" s="150" t="s">
        <v>36589</v>
      </c>
      <c r="B10025" s="150" t="s">
        <v>21332</v>
      </c>
      <c r="C10025" s="150" t="s">
        <v>21333</v>
      </c>
      <c r="D10025" s="150">
        <v>5691858</v>
      </c>
      <c r="E10025" s="150">
        <v>12332578</v>
      </c>
      <c r="F10025" s="150" t="s">
        <v>36590</v>
      </c>
    </row>
    <row r="10026" spans="1:6" x14ac:dyDescent="0.15">
      <c r="A10026" s="150" t="s">
        <v>36591</v>
      </c>
      <c r="B10026" s="150" t="s">
        <v>21334</v>
      </c>
      <c r="C10026" s="150" t="s">
        <v>21335</v>
      </c>
      <c r="D10026" s="150">
        <v>782748.56</v>
      </c>
      <c r="E10026" s="150">
        <v>543899.88</v>
      </c>
      <c r="F10026" s="150" t="s">
        <v>36592</v>
      </c>
    </row>
    <row r="10027" spans="1:6" x14ac:dyDescent="0.15">
      <c r="A10027" s="150" t="s">
        <v>3085</v>
      </c>
      <c r="B10027" s="150" t="s">
        <v>21336</v>
      </c>
      <c r="C10027" s="150" t="s">
        <v>21337</v>
      </c>
      <c r="D10027" s="150">
        <v>1125000</v>
      </c>
      <c r="E10027" s="150">
        <v>1975060</v>
      </c>
      <c r="F10027" s="150" t="s">
        <v>22052</v>
      </c>
    </row>
    <row r="10028" spans="1:6" x14ac:dyDescent="0.15">
      <c r="A10028" s="150" t="s">
        <v>36593</v>
      </c>
      <c r="B10028" s="150" t="s">
        <v>21338</v>
      </c>
      <c r="C10028" s="150" t="s">
        <v>21339</v>
      </c>
      <c r="D10028" s="150">
        <v>152000</v>
      </c>
      <c r="E10028" s="150">
        <v>154448</v>
      </c>
      <c r="F10028" s="150" t="s">
        <v>22078</v>
      </c>
    </row>
    <row r="10029" spans="1:6" x14ac:dyDescent="0.15">
      <c r="A10029" s="150" t="s">
        <v>36594</v>
      </c>
      <c r="B10029" s="150" t="s">
        <v>21340</v>
      </c>
      <c r="C10029" s="150" t="s">
        <v>21341</v>
      </c>
      <c r="D10029" s="150">
        <v>1652667</v>
      </c>
      <c r="E10029" s="150">
        <v>1652667</v>
      </c>
      <c r="F10029" s="150" t="s">
        <v>22060</v>
      </c>
    </row>
    <row r="10030" spans="1:6" x14ac:dyDescent="0.15">
      <c r="A10030" s="150" t="s">
        <v>36595</v>
      </c>
      <c r="B10030" s="150" t="s">
        <v>21342</v>
      </c>
      <c r="C10030" s="150" t="s">
        <v>21343</v>
      </c>
      <c r="D10030" s="150">
        <v>1351600</v>
      </c>
      <c r="E10030" s="150">
        <v>1739000</v>
      </c>
      <c r="F10030" s="150" t="s">
        <v>36596</v>
      </c>
    </row>
    <row r="10031" spans="1:6" x14ac:dyDescent="0.15">
      <c r="A10031" s="150" t="s">
        <v>26621</v>
      </c>
      <c r="B10031" s="150" t="s">
        <v>21345</v>
      </c>
      <c r="C10031" s="150" t="s">
        <v>21346</v>
      </c>
      <c r="D10031" s="150">
        <v>125617</v>
      </c>
      <c r="E10031" s="150">
        <v>148474</v>
      </c>
      <c r="F10031" s="150" t="s">
        <v>24762</v>
      </c>
    </row>
    <row r="10032" spans="1:6" x14ac:dyDescent="0.15">
      <c r="A10032" s="150" t="s">
        <v>36597</v>
      </c>
      <c r="B10032" s="150" t="s">
        <v>21347</v>
      </c>
      <c r="C10032" s="150" t="s">
        <v>21348</v>
      </c>
      <c r="D10032" s="150">
        <v>4494217</v>
      </c>
      <c r="E10032" s="150">
        <v>5195767</v>
      </c>
      <c r="F10032" s="150" t="s">
        <v>22078</v>
      </c>
    </row>
    <row r="10033" spans="1:6" x14ac:dyDescent="0.15">
      <c r="A10033" s="150" t="s">
        <v>36598</v>
      </c>
      <c r="B10033" s="150" t="s">
        <v>21349</v>
      </c>
      <c r="C10033" s="150" t="s">
        <v>21350</v>
      </c>
      <c r="D10033" s="150">
        <v>39949</v>
      </c>
      <c r="E10033" s="150">
        <v>58145</v>
      </c>
      <c r="F10033" s="150" t="s">
        <v>18774</v>
      </c>
    </row>
    <row r="10034" spans="1:6" x14ac:dyDescent="0.15">
      <c r="A10034" s="150" t="s">
        <v>36599</v>
      </c>
      <c r="B10034" s="150" t="s">
        <v>21351</v>
      </c>
      <c r="C10034" s="150" t="s">
        <v>13865</v>
      </c>
      <c r="D10034" s="150">
        <v>24593480</v>
      </c>
      <c r="E10034" s="150">
        <v>25688450</v>
      </c>
      <c r="F10034" s="150" t="s">
        <v>36600</v>
      </c>
    </row>
    <row r="10035" spans="1:6" x14ac:dyDescent="0.15">
      <c r="A10035" s="150" t="s">
        <v>22495</v>
      </c>
      <c r="B10035" s="150" t="s">
        <v>21352</v>
      </c>
      <c r="C10035" s="150" t="s">
        <v>1690</v>
      </c>
      <c r="D10035" s="150">
        <v>1678370</v>
      </c>
      <c r="E10035" s="150">
        <v>2350000</v>
      </c>
      <c r="F10035" s="150" t="s">
        <v>24490</v>
      </c>
    </row>
    <row r="10036" spans="1:6" x14ac:dyDescent="0.15">
      <c r="A10036" s="150" t="s">
        <v>36601</v>
      </c>
      <c r="B10036" s="150" t="s">
        <v>21354</v>
      </c>
      <c r="C10036" s="150" t="s">
        <v>20577</v>
      </c>
      <c r="D10036" s="150">
        <v>1872809</v>
      </c>
      <c r="E10036" s="150">
        <v>2348608</v>
      </c>
      <c r="F10036" s="150" t="s">
        <v>36602</v>
      </c>
    </row>
    <row r="10037" spans="1:6" x14ac:dyDescent="0.15">
      <c r="A10037" s="150" t="s">
        <v>11303</v>
      </c>
      <c r="B10037" s="150" t="s">
        <v>21355</v>
      </c>
      <c r="C10037" s="150" t="s">
        <v>21356</v>
      </c>
      <c r="D10037" s="150">
        <v>1939600</v>
      </c>
      <c r="E10037" s="150">
        <v>3768200</v>
      </c>
      <c r="F10037" s="150" t="s">
        <v>22104</v>
      </c>
    </row>
    <row r="10038" spans="1:6" x14ac:dyDescent="0.15">
      <c r="A10038" s="150" t="s">
        <v>26608</v>
      </c>
      <c r="B10038" s="150" t="s">
        <v>21357</v>
      </c>
      <c r="C10038" s="150" t="s">
        <v>21127</v>
      </c>
      <c r="D10038" s="150">
        <v>180609.4</v>
      </c>
      <c r="E10038" s="150">
        <v>214175.1</v>
      </c>
      <c r="F10038" s="150" t="s">
        <v>22078</v>
      </c>
    </row>
    <row r="10039" spans="1:6" x14ac:dyDescent="0.15">
      <c r="A10039" s="150" t="s">
        <v>22475</v>
      </c>
      <c r="B10039" s="150" t="s">
        <v>21358</v>
      </c>
      <c r="C10039" s="150" t="s">
        <v>21359</v>
      </c>
      <c r="D10039" s="150">
        <v>681292</v>
      </c>
      <c r="E10039" s="150">
        <v>1089724</v>
      </c>
      <c r="F10039" s="150" t="s">
        <v>22058</v>
      </c>
    </row>
    <row r="10040" spans="1:6" x14ac:dyDescent="0.15">
      <c r="A10040" s="150" t="s">
        <v>36603</v>
      </c>
      <c r="B10040" s="150" t="s">
        <v>21360</v>
      </c>
      <c r="C10040" s="150" t="s">
        <v>21361</v>
      </c>
      <c r="D10040" s="150">
        <v>487469.5</v>
      </c>
      <c r="E10040" s="150">
        <v>2512052.7999999998</v>
      </c>
      <c r="F10040" s="150" t="s">
        <v>14062</v>
      </c>
    </row>
    <row r="10041" spans="1:6" x14ac:dyDescent="0.15">
      <c r="A10041" s="150" t="s">
        <v>11306</v>
      </c>
      <c r="B10041" s="150" t="s">
        <v>21362</v>
      </c>
      <c r="C10041" s="150" t="s">
        <v>21363</v>
      </c>
      <c r="D10041" s="150">
        <v>4953000</v>
      </c>
      <c r="E10041" s="150">
        <v>14090000</v>
      </c>
      <c r="F10041" s="150" t="s">
        <v>22172</v>
      </c>
    </row>
    <row r="10042" spans="1:6" x14ac:dyDescent="0.15">
      <c r="A10042" s="150" t="s">
        <v>11307</v>
      </c>
      <c r="B10042" s="150" t="s">
        <v>21364</v>
      </c>
      <c r="C10042" s="150" t="s">
        <v>17830</v>
      </c>
      <c r="D10042" s="150">
        <v>115578</v>
      </c>
      <c r="E10042" s="150">
        <v>287908</v>
      </c>
      <c r="F10042" s="150" t="s">
        <v>36604</v>
      </c>
    </row>
    <row r="10043" spans="1:6" x14ac:dyDescent="0.15">
      <c r="A10043" s="150" t="s">
        <v>22456</v>
      </c>
      <c r="B10043" s="150" t="s">
        <v>21365</v>
      </c>
      <c r="C10043" s="150" t="s">
        <v>13474</v>
      </c>
      <c r="D10043" s="150">
        <v>1077899.2</v>
      </c>
      <c r="E10043" s="150">
        <v>1110372.08</v>
      </c>
      <c r="F10043" s="150" t="s">
        <v>24477</v>
      </c>
    </row>
    <row r="10044" spans="1:6" x14ac:dyDescent="0.15">
      <c r="A10044" s="150" t="s">
        <v>11308</v>
      </c>
      <c r="B10044" s="150" t="s">
        <v>21366</v>
      </c>
      <c r="C10044" s="150" t="s">
        <v>21367</v>
      </c>
      <c r="D10044" s="150">
        <v>176140</v>
      </c>
      <c r="E10044" s="150">
        <v>214140</v>
      </c>
      <c r="F10044" s="150" t="s">
        <v>22078</v>
      </c>
    </row>
    <row r="10045" spans="1:6" x14ac:dyDescent="0.15">
      <c r="A10045" s="150" t="s">
        <v>11309</v>
      </c>
      <c r="B10045" s="150" t="s">
        <v>21368</v>
      </c>
      <c r="C10045" s="150" t="s">
        <v>19844</v>
      </c>
      <c r="D10045" s="150">
        <v>194400</v>
      </c>
      <c r="E10045" s="150">
        <v>362000</v>
      </c>
      <c r="F10045" s="150" t="s">
        <v>30544</v>
      </c>
    </row>
    <row r="10046" spans="1:6" x14ac:dyDescent="0.15">
      <c r="A10046" s="150" t="s">
        <v>26581</v>
      </c>
      <c r="B10046" s="150" t="s">
        <v>21369</v>
      </c>
      <c r="C10046" s="150" t="s">
        <v>21370</v>
      </c>
      <c r="D10046" s="150">
        <v>25064166</v>
      </c>
      <c r="E10046" s="150">
        <v>31506350</v>
      </c>
      <c r="F10046" s="150" t="s">
        <v>22060</v>
      </c>
    </row>
    <row r="10047" spans="1:6" x14ac:dyDescent="0.15">
      <c r="A10047" s="150" t="s">
        <v>3007</v>
      </c>
      <c r="B10047" s="150" t="s">
        <v>21371</v>
      </c>
      <c r="C10047" s="150" t="s">
        <v>21372</v>
      </c>
      <c r="D10047" s="150">
        <v>1272150</v>
      </c>
      <c r="E10047" s="150">
        <v>2460150</v>
      </c>
      <c r="F10047" s="150" t="s">
        <v>22064</v>
      </c>
    </row>
    <row r="10048" spans="1:6" x14ac:dyDescent="0.15">
      <c r="A10048" s="150" t="s">
        <v>26576</v>
      </c>
      <c r="B10048" s="150" t="s">
        <v>21374</v>
      </c>
      <c r="C10048" s="150" t="s">
        <v>16080</v>
      </c>
      <c r="D10048" s="150">
        <v>1104275</v>
      </c>
      <c r="E10048" s="150">
        <v>2794275</v>
      </c>
      <c r="F10048" s="150" t="s">
        <v>22063</v>
      </c>
    </row>
    <row r="10049" spans="1:6" x14ac:dyDescent="0.15">
      <c r="A10049" s="150" t="s">
        <v>26895</v>
      </c>
      <c r="B10049" s="150" t="s">
        <v>21375</v>
      </c>
      <c r="C10049" s="150" t="s">
        <v>21376</v>
      </c>
      <c r="D10049" s="150">
        <v>1466245.86</v>
      </c>
      <c r="E10049" s="150">
        <v>1958085</v>
      </c>
      <c r="F10049" s="150" t="s">
        <v>22060</v>
      </c>
    </row>
    <row r="10050" spans="1:6" x14ac:dyDescent="0.15">
      <c r="A10050" s="150" t="s">
        <v>11312</v>
      </c>
      <c r="B10050" s="150" t="s">
        <v>21377</v>
      </c>
      <c r="C10050" s="150" t="s">
        <v>21378</v>
      </c>
      <c r="D10050" s="150">
        <v>3903803</v>
      </c>
      <c r="E10050" s="150">
        <v>33809416</v>
      </c>
      <c r="F10050" s="150" t="s">
        <v>36605</v>
      </c>
    </row>
    <row r="10051" spans="1:6" x14ac:dyDescent="0.15">
      <c r="A10051" s="150" t="s">
        <v>11313</v>
      </c>
      <c r="B10051" s="150" t="s">
        <v>21380</v>
      </c>
      <c r="C10051" s="150" t="s">
        <v>21381</v>
      </c>
      <c r="D10051" s="150">
        <v>2565780</v>
      </c>
      <c r="E10051" s="150">
        <v>3222000</v>
      </c>
      <c r="F10051" s="150" t="s">
        <v>27953</v>
      </c>
    </row>
    <row r="10052" spans="1:6" x14ac:dyDescent="0.15">
      <c r="A10052" s="150" t="s">
        <v>11314</v>
      </c>
      <c r="B10052" s="150" t="s">
        <v>21382</v>
      </c>
      <c r="C10052" s="150" t="s">
        <v>21383</v>
      </c>
      <c r="D10052" s="150">
        <v>1433874</v>
      </c>
      <c r="E10052" s="150">
        <v>1160354</v>
      </c>
      <c r="F10052" s="150" t="s">
        <v>36606</v>
      </c>
    </row>
    <row r="10053" spans="1:6" x14ac:dyDescent="0.15">
      <c r="A10053" s="150" t="s">
        <v>3002</v>
      </c>
      <c r="B10053" s="150" t="s">
        <v>21384</v>
      </c>
      <c r="C10053" s="150" t="s">
        <v>21385</v>
      </c>
      <c r="D10053" s="150">
        <v>2092000</v>
      </c>
      <c r="E10053" s="150">
        <v>2754000</v>
      </c>
      <c r="F10053" s="150" t="s">
        <v>22063</v>
      </c>
    </row>
    <row r="10054" spans="1:6" x14ac:dyDescent="0.15">
      <c r="A10054" s="150" t="s">
        <v>11315</v>
      </c>
      <c r="B10054" s="150" t="s">
        <v>21386</v>
      </c>
      <c r="C10054" s="150" t="s">
        <v>21387</v>
      </c>
      <c r="D10054" s="150">
        <v>23000000</v>
      </c>
      <c r="E10054" s="150">
        <v>32120000</v>
      </c>
      <c r="F10054" s="150" t="s">
        <v>22103</v>
      </c>
    </row>
    <row r="10055" spans="1:6" x14ac:dyDescent="0.15">
      <c r="A10055" s="150" t="s">
        <v>2994</v>
      </c>
      <c r="B10055" s="150" t="s">
        <v>21388</v>
      </c>
      <c r="C10055" s="150" t="s">
        <v>21389</v>
      </c>
      <c r="D10055" s="150">
        <v>2229308</v>
      </c>
      <c r="E10055" s="150">
        <v>2956410</v>
      </c>
      <c r="F10055" s="150" t="s">
        <v>22062</v>
      </c>
    </row>
    <row r="10056" spans="1:6" x14ac:dyDescent="0.15">
      <c r="A10056" s="150" t="s">
        <v>11316</v>
      </c>
      <c r="B10056" s="150" t="s">
        <v>21390</v>
      </c>
      <c r="C10056" s="150" t="s">
        <v>21391</v>
      </c>
      <c r="D10056" s="150">
        <v>114053.4</v>
      </c>
      <c r="E10056" s="150">
        <v>363637.9</v>
      </c>
      <c r="F10056" s="150" t="s">
        <v>18774</v>
      </c>
    </row>
    <row r="10057" spans="1:6" x14ac:dyDescent="0.15">
      <c r="A10057" s="150" t="s">
        <v>11317</v>
      </c>
      <c r="B10057" s="150" t="s">
        <v>21392</v>
      </c>
      <c r="C10057" s="150" t="s">
        <v>21393</v>
      </c>
      <c r="D10057" s="150">
        <v>120165</v>
      </c>
      <c r="E10057" s="150">
        <v>129200</v>
      </c>
      <c r="F10057" s="150" t="s">
        <v>24529</v>
      </c>
    </row>
    <row r="10058" spans="1:6" x14ac:dyDescent="0.15">
      <c r="A10058" s="150" t="s">
        <v>11318</v>
      </c>
      <c r="B10058" s="150" t="s">
        <v>21394</v>
      </c>
      <c r="C10058" s="150" t="s">
        <v>21395</v>
      </c>
      <c r="D10058" s="150">
        <v>13700000</v>
      </c>
      <c r="E10058" s="150">
        <v>19248000</v>
      </c>
      <c r="F10058" s="150" t="s">
        <v>22172</v>
      </c>
    </row>
    <row r="10059" spans="1:6" x14ac:dyDescent="0.15">
      <c r="A10059" s="150" t="s">
        <v>11319</v>
      </c>
      <c r="B10059" s="150" t="s">
        <v>21396</v>
      </c>
      <c r="C10059" s="150" t="s">
        <v>21397</v>
      </c>
      <c r="D10059" s="150">
        <v>125518000</v>
      </c>
      <c r="E10059" s="150">
        <v>151018000</v>
      </c>
      <c r="F10059" s="150" t="s">
        <v>24478</v>
      </c>
    </row>
    <row r="10060" spans="1:6" x14ac:dyDescent="0.15">
      <c r="A10060" s="150" t="s">
        <v>11320</v>
      </c>
      <c r="B10060" s="150" t="s">
        <v>21398</v>
      </c>
      <c r="C10060" s="150" t="s">
        <v>21399</v>
      </c>
      <c r="D10060" s="150">
        <v>67800</v>
      </c>
      <c r="E10060" s="150">
        <v>75600</v>
      </c>
      <c r="F10060" s="150" t="s">
        <v>36607</v>
      </c>
    </row>
    <row r="10061" spans="1:6" x14ac:dyDescent="0.15">
      <c r="A10061" s="150" t="s">
        <v>11321</v>
      </c>
      <c r="B10061" s="150" t="s">
        <v>21401</v>
      </c>
      <c r="C10061" s="150" t="s">
        <v>21402</v>
      </c>
      <c r="D10061" s="150">
        <v>453072.4</v>
      </c>
      <c r="E10061" s="150">
        <v>510454</v>
      </c>
      <c r="F10061" s="150" t="s">
        <v>22154</v>
      </c>
    </row>
    <row r="10062" spans="1:6" x14ac:dyDescent="0.15">
      <c r="A10062" s="150" t="s">
        <v>11322</v>
      </c>
      <c r="B10062" s="150" t="s">
        <v>21403</v>
      </c>
      <c r="C10062" s="150" t="s">
        <v>21404</v>
      </c>
      <c r="D10062" s="150">
        <v>7751744</v>
      </c>
      <c r="E10062" s="150">
        <v>7836928</v>
      </c>
      <c r="F10062" s="150" t="s">
        <v>36608</v>
      </c>
    </row>
    <row r="10063" spans="1:6" x14ac:dyDescent="0.15">
      <c r="A10063" s="150" t="s">
        <v>23404</v>
      </c>
      <c r="B10063" s="150" t="s">
        <v>21405</v>
      </c>
      <c r="C10063" s="150" t="s">
        <v>21406</v>
      </c>
      <c r="D10063" s="150">
        <v>2877457</v>
      </c>
      <c r="E10063" s="150">
        <v>9870870</v>
      </c>
      <c r="F10063" s="150" t="s">
        <v>24766</v>
      </c>
    </row>
    <row r="10064" spans="1:6" x14ac:dyDescent="0.15">
      <c r="A10064" s="150" t="s">
        <v>11323</v>
      </c>
      <c r="B10064" s="150" t="s">
        <v>21407</v>
      </c>
      <c r="C10064" s="150" t="s">
        <v>15033</v>
      </c>
      <c r="D10064" s="150">
        <v>6926000</v>
      </c>
      <c r="E10064" s="150">
        <v>7330069</v>
      </c>
      <c r="F10064" s="150" t="s">
        <v>24635</v>
      </c>
    </row>
    <row r="10065" spans="1:6" x14ac:dyDescent="0.15">
      <c r="A10065" s="150" t="s">
        <v>11324</v>
      </c>
      <c r="B10065" s="150" t="s">
        <v>21408</v>
      </c>
      <c r="C10065" s="150" t="s">
        <v>21409</v>
      </c>
      <c r="D10065" s="150">
        <v>2521300</v>
      </c>
      <c r="E10065" s="150">
        <v>2731500</v>
      </c>
      <c r="F10065" s="150" t="s">
        <v>22063</v>
      </c>
    </row>
    <row r="10066" spans="1:6" x14ac:dyDescent="0.15">
      <c r="A10066" s="150" t="s">
        <v>11325</v>
      </c>
      <c r="B10066" s="150" t="s">
        <v>21410</v>
      </c>
      <c r="C10066" s="150" t="s">
        <v>21411</v>
      </c>
      <c r="D10066" s="150">
        <v>30396000</v>
      </c>
      <c r="E10066" s="150">
        <v>51950080</v>
      </c>
      <c r="F10066" s="150" t="s">
        <v>22065</v>
      </c>
    </row>
    <row r="10067" spans="1:6" x14ac:dyDescent="0.15">
      <c r="A10067" s="150" t="s">
        <v>11326</v>
      </c>
      <c r="B10067" s="150" t="s">
        <v>21412</v>
      </c>
      <c r="C10067" s="150" t="s">
        <v>21378</v>
      </c>
      <c r="D10067" s="150">
        <v>9472080</v>
      </c>
      <c r="E10067" s="150">
        <v>56830280</v>
      </c>
      <c r="F10067" s="150" t="s">
        <v>36609</v>
      </c>
    </row>
    <row r="10068" spans="1:6" x14ac:dyDescent="0.15">
      <c r="A10068" s="150" t="s">
        <v>11327</v>
      </c>
      <c r="B10068" s="150" t="s">
        <v>14530</v>
      </c>
      <c r="C10068" s="150" t="s">
        <v>21413</v>
      </c>
      <c r="D10068" s="150">
        <v>1092209.27</v>
      </c>
      <c r="E10068" s="150">
        <v>906679.62</v>
      </c>
      <c r="F10068" s="150" t="s">
        <v>22078</v>
      </c>
    </row>
    <row r="10069" spans="1:6" x14ac:dyDescent="0.15">
      <c r="A10069" s="150" t="s">
        <v>11328</v>
      </c>
      <c r="B10069" s="150" t="s">
        <v>21414</v>
      </c>
      <c r="C10069" s="150" t="s">
        <v>21415</v>
      </c>
      <c r="D10069" s="150">
        <v>4311707</v>
      </c>
      <c r="E10069" s="150">
        <v>5009213.5999999996</v>
      </c>
      <c r="F10069" s="150" t="s">
        <v>22060</v>
      </c>
    </row>
    <row r="10070" spans="1:6" x14ac:dyDescent="0.15">
      <c r="A10070" s="150" t="s">
        <v>11329</v>
      </c>
      <c r="B10070" s="150" t="s">
        <v>21416</v>
      </c>
      <c r="C10070" s="150" t="s">
        <v>21417</v>
      </c>
      <c r="D10070" s="150">
        <v>64835340</v>
      </c>
      <c r="E10070" s="150">
        <v>66532245</v>
      </c>
      <c r="F10070" s="150" t="s">
        <v>22172</v>
      </c>
    </row>
    <row r="10071" spans="1:6" x14ac:dyDescent="0.15">
      <c r="A10071" s="150" t="s">
        <v>11330</v>
      </c>
      <c r="B10071" s="150" t="s">
        <v>23388</v>
      </c>
      <c r="C10071" s="150" t="s">
        <v>21418</v>
      </c>
      <c r="D10071" s="150">
        <v>351800000</v>
      </c>
      <c r="E10071" s="150">
        <v>381800000</v>
      </c>
      <c r="F10071" s="150" t="s">
        <v>33281</v>
      </c>
    </row>
    <row r="10072" spans="1:6" x14ac:dyDescent="0.15">
      <c r="A10072" s="150" t="s">
        <v>11331</v>
      </c>
      <c r="B10072" s="150" t="s">
        <v>21419</v>
      </c>
      <c r="C10072" s="150" t="s">
        <v>21420</v>
      </c>
      <c r="D10072" s="150">
        <v>688116</v>
      </c>
      <c r="E10072" s="150">
        <v>911138</v>
      </c>
      <c r="F10072" s="150" t="s">
        <v>24459</v>
      </c>
    </row>
    <row r="10073" spans="1:6" x14ac:dyDescent="0.15">
      <c r="A10073" s="150" t="s">
        <v>11332</v>
      </c>
      <c r="B10073" s="150" t="s">
        <v>21421</v>
      </c>
      <c r="C10073" s="150" t="s">
        <v>21422</v>
      </c>
      <c r="D10073" s="150">
        <v>286565</v>
      </c>
      <c r="E10073" s="150">
        <v>270900</v>
      </c>
      <c r="F10073" s="150" t="s">
        <v>18774</v>
      </c>
    </row>
    <row r="10074" spans="1:6" x14ac:dyDescent="0.15">
      <c r="A10074" s="150" t="s">
        <v>11333</v>
      </c>
      <c r="B10074" s="150" t="s">
        <v>21423</v>
      </c>
      <c r="C10074" s="150" t="s">
        <v>21424</v>
      </c>
      <c r="D10074" s="150">
        <v>810115</v>
      </c>
      <c r="E10074" s="150">
        <v>1704860</v>
      </c>
      <c r="F10074" s="150" t="s">
        <v>22104</v>
      </c>
    </row>
    <row r="10075" spans="1:6" x14ac:dyDescent="0.15">
      <c r="A10075" s="150" t="s">
        <v>11334</v>
      </c>
      <c r="B10075" s="150" t="s">
        <v>21425</v>
      </c>
      <c r="C10075" s="150" t="s">
        <v>21426</v>
      </c>
      <c r="D10075" s="150">
        <v>423320</v>
      </c>
      <c r="E10075" s="150">
        <v>462070</v>
      </c>
      <c r="F10075" s="150" t="s">
        <v>22078</v>
      </c>
    </row>
    <row r="10076" spans="1:6" x14ac:dyDescent="0.15">
      <c r="A10076" s="150" t="s">
        <v>11335</v>
      </c>
      <c r="B10076" s="150" t="s">
        <v>21427</v>
      </c>
      <c r="C10076" s="150" t="s">
        <v>21428</v>
      </c>
      <c r="D10076" s="150">
        <v>16645490</v>
      </c>
      <c r="E10076" s="150">
        <v>22708656</v>
      </c>
      <c r="F10076" s="150" t="s">
        <v>32628</v>
      </c>
    </row>
    <row r="10077" spans="1:6" x14ac:dyDescent="0.15">
      <c r="A10077" s="150" t="s">
        <v>11336</v>
      </c>
      <c r="B10077" s="150" t="s">
        <v>21429</v>
      </c>
      <c r="C10077" s="150" t="s">
        <v>21430</v>
      </c>
      <c r="D10077" s="150">
        <v>2048124.1</v>
      </c>
      <c r="E10077" s="150">
        <v>2567339</v>
      </c>
      <c r="F10077" s="150" t="s">
        <v>22053</v>
      </c>
    </row>
    <row r="10078" spans="1:6" x14ac:dyDescent="0.15">
      <c r="A10078" s="150" t="s">
        <v>11337</v>
      </c>
      <c r="B10078" s="150" t="s">
        <v>21431</v>
      </c>
      <c r="C10078" s="150" t="s">
        <v>21432</v>
      </c>
      <c r="D10078" s="150">
        <v>45800</v>
      </c>
      <c r="E10078" s="150">
        <v>96900</v>
      </c>
      <c r="F10078" s="150" t="s">
        <v>36610</v>
      </c>
    </row>
    <row r="10079" spans="1:6" x14ac:dyDescent="0.15">
      <c r="A10079" s="150" t="s">
        <v>11338</v>
      </c>
      <c r="B10079" s="150" t="s">
        <v>21434</v>
      </c>
      <c r="C10079" s="150" t="s">
        <v>21435</v>
      </c>
      <c r="D10079" s="150">
        <v>8957774</v>
      </c>
      <c r="E10079" s="150">
        <v>9872348</v>
      </c>
      <c r="F10079" s="150" t="s">
        <v>22100</v>
      </c>
    </row>
    <row r="10080" spans="1:6" x14ac:dyDescent="0.15">
      <c r="A10080" s="150" t="s">
        <v>11339</v>
      </c>
      <c r="B10080" s="150" t="s">
        <v>21436</v>
      </c>
      <c r="C10080" s="150" t="s">
        <v>21437</v>
      </c>
      <c r="D10080" s="150">
        <v>17574</v>
      </c>
      <c r="E10080" s="150">
        <v>24554</v>
      </c>
      <c r="F10080" s="150" t="s">
        <v>22088</v>
      </c>
    </row>
    <row r="10081" spans="1:6" x14ac:dyDescent="0.15">
      <c r="A10081" s="150" t="s">
        <v>11340</v>
      </c>
      <c r="B10081" s="150" t="s">
        <v>21438</v>
      </c>
      <c r="C10081" s="150" t="s">
        <v>21439</v>
      </c>
      <c r="D10081" s="150">
        <v>3328480</v>
      </c>
      <c r="E10081" s="150">
        <v>4064650</v>
      </c>
      <c r="F10081" s="150" t="s">
        <v>22108</v>
      </c>
    </row>
    <row r="10082" spans="1:6" x14ac:dyDescent="0.15">
      <c r="A10082" s="150" t="s">
        <v>11341</v>
      </c>
      <c r="B10082" s="150" t="s">
        <v>21440</v>
      </c>
      <c r="C10082" s="150" t="s">
        <v>21441</v>
      </c>
      <c r="D10082" s="150">
        <v>867000</v>
      </c>
      <c r="E10082" s="150">
        <v>1178550</v>
      </c>
      <c r="F10082" s="150" t="s">
        <v>22078</v>
      </c>
    </row>
    <row r="10083" spans="1:6" x14ac:dyDescent="0.15">
      <c r="A10083" s="150" t="s">
        <v>11342</v>
      </c>
      <c r="B10083" s="150" t="s">
        <v>21442</v>
      </c>
      <c r="C10083" s="150" t="s">
        <v>21443</v>
      </c>
      <c r="D10083" s="150">
        <v>1074498</v>
      </c>
      <c r="E10083" s="150">
        <v>1260794</v>
      </c>
      <c r="F10083" s="150" t="s">
        <v>22110</v>
      </c>
    </row>
    <row r="10084" spans="1:6" x14ac:dyDescent="0.15">
      <c r="A10084" s="150" t="s">
        <v>26525</v>
      </c>
      <c r="B10084" s="150" t="s">
        <v>21444</v>
      </c>
      <c r="C10084" s="150" t="s">
        <v>21445</v>
      </c>
      <c r="D10084" s="150">
        <v>864260</v>
      </c>
      <c r="E10084" s="150">
        <v>1114540</v>
      </c>
      <c r="F10084" s="150" t="s">
        <v>22104</v>
      </c>
    </row>
    <row r="10085" spans="1:6" x14ac:dyDescent="0.15">
      <c r="A10085" s="150" t="s">
        <v>11344</v>
      </c>
      <c r="B10085" s="150" t="s">
        <v>21446</v>
      </c>
      <c r="C10085" s="150" t="s">
        <v>21447</v>
      </c>
      <c r="D10085" s="150">
        <v>810900</v>
      </c>
      <c r="E10085" s="150">
        <v>1177600</v>
      </c>
      <c r="F10085" s="150" t="s">
        <v>22052</v>
      </c>
    </row>
    <row r="10086" spans="1:6" x14ac:dyDescent="0.15">
      <c r="A10086" s="150" t="s">
        <v>11345</v>
      </c>
      <c r="B10086" s="150" t="s">
        <v>21448</v>
      </c>
      <c r="C10086" s="150" t="s">
        <v>21449</v>
      </c>
      <c r="D10086" s="150">
        <v>132314</v>
      </c>
      <c r="E10086" s="150">
        <v>453130</v>
      </c>
      <c r="F10086" s="150" t="s">
        <v>14062</v>
      </c>
    </row>
    <row r="10087" spans="1:6" x14ac:dyDescent="0.15">
      <c r="A10087" s="150" t="s">
        <v>11346</v>
      </c>
      <c r="B10087" s="150" t="s">
        <v>21450</v>
      </c>
      <c r="C10087" s="150" t="s">
        <v>21452</v>
      </c>
      <c r="D10087" s="150">
        <v>548061</v>
      </c>
      <c r="E10087" s="150">
        <v>649586</v>
      </c>
      <c r="F10087" s="150" t="s">
        <v>36611</v>
      </c>
    </row>
    <row r="10088" spans="1:6" x14ac:dyDescent="0.15">
      <c r="A10088" s="150" t="s">
        <v>24406</v>
      </c>
      <c r="B10088" s="150" t="s">
        <v>23388</v>
      </c>
      <c r="C10088" s="150" t="s">
        <v>21418</v>
      </c>
      <c r="D10088" s="150">
        <v>351800000</v>
      </c>
      <c r="E10088" s="150">
        <v>381800000</v>
      </c>
      <c r="F10088" s="150" t="s">
        <v>33281</v>
      </c>
    </row>
    <row r="10089" spans="1:6" x14ac:dyDescent="0.15">
      <c r="A10089" s="150" t="s">
        <v>23190</v>
      </c>
      <c r="B10089" s="150" t="s">
        <v>23191</v>
      </c>
      <c r="C10089" s="150" t="s">
        <v>24407</v>
      </c>
      <c r="D10089" s="150">
        <v>2247872.6800000002</v>
      </c>
      <c r="E10089" s="150">
        <v>2154988.37</v>
      </c>
      <c r="F10089" s="150" t="s">
        <v>22110</v>
      </c>
    </row>
    <row r="10090" spans="1:6" x14ac:dyDescent="0.15">
      <c r="A10090" s="150" t="s">
        <v>23144</v>
      </c>
      <c r="B10090" s="150" t="s">
        <v>23145</v>
      </c>
      <c r="C10090" s="150" t="s">
        <v>24408</v>
      </c>
      <c r="D10090" s="150">
        <v>747800</v>
      </c>
      <c r="E10090" s="150">
        <v>839480</v>
      </c>
      <c r="F10090" s="150" t="s">
        <v>33363</v>
      </c>
    </row>
    <row r="10091" spans="1:6" x14ac:dyDescent="0.15">
      <c r="A10091" s="150" t="s">
        <v>23098</v>
      </c>
      <c r="B10091" s="150" t="s">
        <v>23099</v>
      </c>
      <c r="C10091" s="150" t="s">
        <v>24409</v>
      </c>
      <c r="D10091" s="150">
        <v>4000000</v>
      </c>
      <c r="E10091" s="150">
        <v>180000</v>
      </c>
      <c r="F10091" s="150" t="s">
        <v>22098</v>
      </c>
    </row>
    <row r="10092" spans="1:6" x14ac:dyDescent="0.15">
      <c r="A10092" s="150" t="s">
        <v>23062</v>
      </c>
      <c r="B10092" s="150" t="s">
        <v>23063</v>
      </c>
      <c r="C10092" s="150" t="s">
        <v>24410</v>
      </c>
      <c r="D10092" s="150">
        <v>17409000</v>
      </c>
      <c r="E10092" s="150">
        <v>19464000</v>
      </c>
      <c r="F10092" s="150" t="s">
        <v>22053</v>
      </c>
    </row>
    <row r="10093" spans="1:6" x14ac:dyDescent="0.15">
      <c r="A10093" s="150" t="s">
        <v>22941</v>
      </c>
      <c r="B10093" s="150" t="s">
        <v>22942</v>
      </c>
      <c r="C10093" s="150" t="s">
        <v>24411</v>
      </c>
      <c r="D10093" s="150">
        <v>2563692</v>
      </c>
      <c r="E10093" s="150">
        <v>2262000</v>
      </c>
      <c r="F10093" s="150" t="s">
        <v>36612</v>
      </c>
    </row>
    <row r="10094" spans="1:6" x14ac:dyDescent="0.15">
      <c r="A10094" s="150" t="s">
        <v>22853</v>
      </c>
      <c r="B10094" s="150" t="s">
        <v>22854</v>
      </c>
      <c r="C10094" s="150" t="s">
        <v>24412</v>
      </c>
      <c r="D10094" s="150">
        <v>75475</v>
      </c>
      <c r="E10094" s="150">
        <v>161900</v>
      </c>
      <c r="F10094" s="150" t="s">
        <v>22052</v>
      </c>
    </row>
    <row r="10095" spans="1:6" x14ac:dyDescent="0.15">
      <c r="A10095" s="150" t="s">
        <v>22809</v>
      </c>
      <c r="B10095" s="150" t="s">
        <v>22810</v>
      </c>
      <c r="C10095" s="150" t="s">
        <v>24413</v>
      </c>
      <c r="D10095" s="150">
        <v>931880</v>
      </c>
      <c r="E10095" s="150">
        <v>1029410</v>
      </c>
      <c r="F10095" s="150" t="s">
        <v>22088</v>
      </c>
    </row>
    <row r="10096" spans="1:6" x14ac:dyDescent="0.15">
      <c r="A10096" s="150" t="s">
        <v>36613</v>
      </c>
      <c r="B10096" s="150" t="s">
        <v>36614</v>
      </c>
      <c r="C10096" s="150" t="s">
        <v>36615</v>
      </c>
      <c r="D10096" s="150">
        <v>7424280</v>
      </c>
      <c r="E10096" s="150">
        <v>8495670</v>
      </c>
      <c r="F10096" s="150" t="s">
        <v>22074</v>
      </c>
    </row>
    <row r="10097" spans="1:6" x14ac:dyDescent="0.15">
      <c r="A10097" s="150" t="s">
        <v>36616</v>
      </c>
      <c r="B10097" s="150" t="s">
        <v>36617</v>
      </c>
      <c r="C10097" s="150" t="s">
        <v>36618</v>
      </c>
      <c r="D10097" s="150">
        <v>19248.32</v>
      </c>
      <c r="E10097" s="150">
        <v>29675.69</v>
      </c>
      <c r="F10097" s="150" t="s">
        <v>22053</v>
      </c>
    </row>
    <row r="10098" spans="1:6" x14ac:dyDescent="0.15">
      <c r="A10098" s="150" t="s">
        <v>36619</v>
      </c>
      <c r="B10098" s="150" t="s">
        <v>36620</v>
      </c>
      <c r="C10098" s="150" t="s">
        <v>36621</v>
      </c>
      <c r="D10098" s="150">
        <v>2275821</v>
      </c>
      <c r="E10098" s="150">
        <v>2684711</v>
      </c>
      <c r="F10098" s="150" t="s">
        <v>35173</v>
      </c>
    </row>
    <row r="10099" spans="1:6" x14ac:dyDescent="0.15">
      <c r="A10099" s="150" t="s">
        <v>36622</v>
      </c>
      <c r="B10099" s="150" t="s">
        <v>36623</v>
      </c>
      <c r="C10099" s="150" t="s">
        <v>36624</v>
      </c>
      <c r="D10099" s="150">
        <v>5653700</v>
      </c>
      <c r="E10099" s="150">
        <v>6132000</v>
      </c>
      <c r="F10099" s="150" t="s">
        <v>24465</v>
      </c>
    </row>
    <row r="10100" spans="1:6" x14ac:dyDescent="0.15">
      <c r="A10100" s="150" t="s">
        <v>36625</v>
      </c>
      <c r="B10100" s="150" t="s">
        <v>36626</v>
      </c>
      <c r="C10100" s="150" t="s">
        <v>36627</v>
      </c>
      <c r="D10100" s="150">
        <v>4341.1000000000004</v>
      </c>
      <c r="E10100" s="150">
        <v>10649.8</v>
      </c>
      <c r="F10100" s="150" t="s">
        <v>22088</v>
      </c>
    </row>
    <row r="10101" spans="1:6" x14ac:dyDescent="0.15">
      <c r="A10101" s="150" t="s">
        <v>36628</v>
      </c>
      <c r="B10101" s="150" t="s">
        <v>36629</v>
      </c>
      <c r="C10101" s="150" t="s">
        <v>36630</v>
      </c>
      <c r="D10101" s="150">
        <v>29775481</v>
      </c>
      <c r="E10101" s="150">
        <v>30710292</v>
      </c>
      <c r="F10101" s="150" t="s">
        <v>22171</v>
      </c>
    </row>
    <row r="10102" spans="1:6" x14ac:dyDescent="0.15">
      <c r="A10102" s="150" t="s">
        <v>36631</v>
      </c>
      <c r="B10102" s="150" t="s">
        <v>36632</v>
      </c>
      <c r="C10102" s="150" t="s">
        <v>36633</v>
      </c>
      <c r="D10102" s="150">
        <v>34120</v>
      </c>
      <c r="E10102" s="150">
        <v>16537</v>
      </c>
      <c r="F10102" s="150" t="s">
        <v>22074</v>
      </c>
    </row>
    <row r="10103" spans="1:6" x14ac:dyDescent="0.15">
      <c r="A10103" s="150" t="s">
        <v>36634</v>
      </c>
      <c r="B10103" s="150" t="s">
        <v>36626</v>
      </c>
      <c r="C10103" s="150" t="s">
        <v>36635</v>
      </c>
      <c r="D10103" s="150">
        <v>5009950</v>
      </c>
      <c r="E10103" s="150">
        <v>9708100</v>
      </c>
      <c r="F10103" s="150" t="s">
        <v>22053</v>
      </c>
    </row>
    <row r="10104" spans="1:6" x14ac:dyDescent="0.15">
      <c r="A10104" s="150" t="s">
        <v>36636</v>
      </c>
      <c r="B10104" s="150" t="s">
        <v>36637</v>
      </c>
      <c r="C10104" s="150" t="s">
        <v>36638</v>
      </c>
      <c r="D10104" s="150">
        <v>3716550.87</v>
      </c>
      <c r="E10104" s="150">
        <v>3094052.11</v>
      </c>
      <c r="F10104" s="150" t="s">
        <v>22129</v>
      </c>
    </row>
    <row r="10105" spans="1:6" x14ac:dyDescent="0.15">
      <c r="A10105" s="150" t="s">
        <v>11347</v>
      </c>
      <c r="B10105" s="150" t="s">
        <v>36639</v>
      </c>
      <c r="C10105" s="150" t="s">
        <v>16701</v>
      </c>
      <c r="D10105" s="150">
        <v>43500000</v>
      </c>
      <c r="E10105" s="150">
        <v>41500000</v>
      </c>
      <c r="F10105" s="150" t="s">
        <v>22082</v>
      </c>
    </row>
    <row r="10106" spans="1:6" x14ac:dyDescent="0.15">
      <c r="A10106" s="150" t="s">
        <v>11348</v>
      </c>
      <c r="B10106" s="150" t="s">
        <v>36640</v>
      </c>
      <c r="C10106" s="150" t="s">
        <v>21453</v>
      </c>
      <c r="D10106" s="150">
        <v>20967</v>
      </c>
      <c r="E10106" s="150">
        <v>25160.9</v>
      </c>
      <c r="F10106" s="150" t="s">
        <v>22088</v>
      </c>
    </row>
    <row r="10107" spans="1:6" x14ac:dyDescent="0.15">
      <c r="A10107" s="150" t="s">
        <v>11349</v>
      </c>
      <c r="B10107" s="150" t="s">
        <v>36641</v>
      </c>
      <c r="C10107" s="150" t="s">
        <v>21454</v>
      </c>
      <c r="F10107" s="150" t="s">
        <v>503</v>
      </c>
    </row>
    <row r="10108" spans="1:6" x14ac:dyDescent="0.15">
      <c r="A10108" s="150" t="s">
        <v>11350</v>
      </c>
      <c r="B10108" s="150" t="s">
        <v>36642</v>
      </c>
      <c r="C10108" s="150" t="s">
        <v>21455</v>
      </c>
      <c r="D10108" s="150">
        <v>1620000</v>
      </c>
      <c r="E10108" s="150">
        <v>37800000</v>
      </c>
      <c r="F10108" s="150" t="s">
        <v>27586</v>
      </c>
    </row>
    <row r="10109" spans="1:6" x14ac:dyDescent="0.15">
      <c r="A10109" s="150" t="s">
        <v>11351</v>
      </c>
      <c r="B10109" s="150" t="s">
        <v>36643</v>
      </c>
      <c r="C10109" s="150" t="s">
        <v>21456</v>
      </c>
      <c r="D10109" s="150">
        <v>3900</v>
      </c>
      <c r="E10109" s="150">
        <v>6600</v>
      </c>
      <c r="F10109" s="150" t="s">
        <v>22088</v>
      </c>
    </row>
    <row r="10110" spans="1:6" x14ac:dyDescent="0.15">
      <c r="A10110" s="150" t="s">
        <v>11352</v>
      </c>
      <c r="B10110" s="150" t="s">
        <v>36644</v>
      </c>
      <c r="C10110" s="150" t="s">
        <v>21457</v>
      </c>
      <c r="D10110" s="150">
        <v>17232988</v>
      </c>
      <c r="E10110" s="150">
        <v>24905900</v>
      </c>
      <c r="F10110" s="150" t="s">
        <v>22175</v>
      </c>
    </row>
    <row r="10111" spans="1:6" x14ac:dyDescent="0.15">
      <c r="A10111" s="150" t="s">
        <v>11353</v>
      </c>
      <c r="B10111" s="150" t="s">
        <v>36645</v>
      </c>
      <c r="C10111" s="150" t="s">
        <v>21458</v>
      </c>
      <c r="D10111" s="150">
        <v>104896</v>
      </c>
      <c r="E10111" s="150">
        <v>134363</v>
      </c>
      <c r="F10111" s="150" t="s">
        <v>22060</v>
      </c>
    </row>
    <row r="10112" spans="1:6" x14ac:dyDescent="0.15">
      <c r="A10112" s="150" t="s">
        <v>11354</v>
      </c>
      <c r="B10112" s="150" t="s">
        <v>36646</v>
      </c>
      <c r="C10112" s="150" t="s">
        <v>21459</v>
      </c>
      <c r="F10112" s="150" t="s">
        <v>503</v>
      </c>
    </row>
    <row r="10113" spans="1:6" x14ac:dyDescent="0.15">
      <c r="A10113" s="150" t="s">
        <v>11355</v>
      </c>
      <c r="B10113" s="150" t="s">
        <v>36647</v>
      </c>
      <c r="C10113" s="150" t="s">
        <v>21460</v>
      </c>
      <c r="D10113" s="150">
        <v>2100</v>
      </c>
      <c r="E10113" s="150">
        <v>2325</v>
      </c>
      <c r="F10113" s="150" t="s">
        <v>22136</v>
      </c>
    </row>
    <row r="10114" spans="1:6" x14ac:dyDescent="0.15">
      <c r="A10114" s="150" t="s">
        <v>11356</v>
      </c>
      <c r="B10114" s="150" t="s">
        <v>36648</v>
      </c>
      <c r="C10114" s="150" t="s">
        <v>21461</v>
      </c>
      <c r="D10114" s="150">
        <v>2938000</v>
      </c>
      <c r="E10114" s="150">
        <v>3021800</v>
      </c>
      <c r="F10114" s="150" t="s">
        <v>24575</v>
      </c>
    </row>
    <row r="10115" spans="1:6" x14ac:dyDescent="0.15">
      <c r="A10115" s="150" t="s">
        <v>11357</v>
      </c>
      <c r="B10115" s="150" t="s">
        <v>36649</v>
      </c>
      <c r="C10115" s="150" t="s">
        <v>21462</v>
      </c>
      <c r="D10115" s="150">
        <v>5414030.8700000001</v>
      </c>
      <c r="E10115" s="150">
        <v>6073122.7999999998</v>
      </c>
      <c r="F10115" s="150" t="s">
        <v>36650</v>
      </c>
    </row>
    <row r="10116" spans="1:6" x14ac:dyDescent="0.15">
      <c r="A10116" s="150" t="s">
        <v>11358</v>
      </c>
      <c r="B10116" s="150" t="s">
        <v>36651</v>
      </c>
      <c r="C10116" s="150" t="s">
        <v>21149</v>
      </c>
      <c r="D10116" s="150">
        <v>2025000</v>
      </c>
      <c r="E10116" s="150">
        <v>1218000</v>
      </c>
      <c r="F10116" s="150" t="s">
        <v>22095</v>
      </c>
    </row>
    <row r="10117" spans="1:6" x14ac:dyDescent="0.15">
      <c r="A10117" s="150" t="s">
        <v>11359</v>
      </c>
      <c r="B10117" s="150" t="s">
        <v>36652</v>
      </c>
      <c r="C10117" s="150" t="s">
        <v>204</v>
      </c>
      <c r="D10117" s="150">
        <v>2010000</v>
      </c>
      <c r="E10117" s="150">
        <v>2533440</v>
      </c>
      <c r="F10117" s="150" t="s">
        <v>18774</v>
      </c>
    </row>
    <row r="10118" spans="1:6" x14ac:dyDescent="0.15">
      <c r="A10118" s="150" t="s">
        <v>11360</v>
      </c>
      <c r="B10118" s="150" t="s">
        <v>36653</v>
      </c>
      <c r="C10118" s="150" t="s">
        <v>21463</v>
      </c>
      <c r="D10118" s="150">
        <v>5310250</v>
      </c>
      <c r="E10118" s="150">
        <v>5274069.5</v>
      </c>
      <c r="F10118" s="150" t="s">
        <v>36654</v>
      </c>
    </row>
    <row r="10119" spans="1:6" x14ac:dyDescent="0.15">
      <c r="A10119" s="150" t="s">
        <v>11361</v>
      </c>
      <c r="B10119" s="150" t="s">
        <v>36655</v>
      </c>
      <c r="C10119" s="150" t="s">
        <v>2265</v>
      </c>
      <c r="D10119" s="150">
        <v>16434300</v>
      </c>
      <c r="E10119" s="150">
        <v>16380700</v>
      </c>
      <c r="F10119" s="150" t="s">
        <v>24465</v>
      </c>
    </row>
    <row r="10120" spans="1:6" x14ac:dyDescent="0.15">
      <c r="A10120" s="150" t="s">
        <v>11362</v>
      </c>
      <c r="B10120" s="150" t="s">
        <v>36656</v>
      </c>
      <c r="C10120" s="150" t="s">
        <v>21464</v>
      </c>
      <c r="D10120" s="150">
        <v>73500</v>
      </c>
      <c r="E10120" s="150">
        <v>101599</v>
      </c>
      <c r="F10120" s="150" t="s">
        <v>22067</v>
      </c>
    </row>
    <row r="10121" spans="1:6" x14ac:dyDescent="0.15">
      <c r="A10121" s="150" t="s">
        <v>11363</v>
      </c>
      <c r="B10121" s="150" t="s">
        <v>36657</v>
      </c>
      <c r="C10121" s="150" t="s">
        <v>21465</v>
      </c>
      <c r="D10121" s="150">
        <v>127379.5</v>
      </c>
      <c r="E10121" s="150">
        <v>227700</v>
      </c>
      <c r="F10121" s="150" t="s">
        <v>22067</v>
      </c>
    </row>
    <row r="10122" spans="1:6" x14ac:dyDescent="0.15">
      <c r="A10122" s="150" t="s">
        <v>11364</v>
      </c>
      <c r="B10122" s="150" t="s">
        <v>36658</v>
      </c>
      <c r="C10122" s="150" t="s">
        <v>21466</v>
      </c>
      <c r="D10122" s="150">
        <v>2500000</v>
      </c>
      <c r="E10122" s="150">
        <v>3757000</v>
      </c>
      <c r="F10122" s="150" t="s">
        <v>22053</v>
      </c>
    </row>
    <row r="10123" spans="1:6" x14ac:dyDescent="0.15">
      <c r="A10123" s="150" t="s">
        <v>11365</v>
      </c>
      <c r="B10123" s="150" t="s">
        <v>36659</v>
      </c>
      <c r="C10123" s="150" t="s">
        <v>21467</v>
      </c>
      <c r="D10123" s="150">
        <v>133321510</v>
      </c>
      <c r="E10123" s="150">
        <v>140926539</v>
      </c>
      <c r="F10123" s="150" t="s">
        <v>36660</v>
      </c>
    </row>
    <row r="10124" spans="1:6" x14ac:dyDescent="0.15">
      <c r="A10124" s="150" t="s">
        <v>11366</v>
      </c>
      <c r="B10124" s="150" t="s">
        <v>36661</v>
      </c>
      <c r="C10124" s="150" t="s">
        <v>21468</v>
      </c>
      <c r="D10124" s="150">
        <v>18061</v>
      </c>
      <c r="E10124" s="150">
        <v>18558</v>
      </c>
      <c r="F10124" s="150" t="s">
        <v>18774</v>
      </c>
    </row>
    <row r="10125" spans="1:6" x14ac:dyDescent="0.15">
      <c r="A10125" s="150" t="s">
        <v>11367</v>
      </c>
      <c r="B10125" s="150" t="s">
        <v>36662</v>
      </c>
      <c r="C10125" s="150" t="s">
        <v>21469</v>
      </c>
      <c r="D10125" s="150">
        <v>8617800</v>
      </c>
      <c r="E10125" s="150">
        <v>5747100</v>
      </c>
      <c r="F10125" s="150" t="s">
        <v>24477</v>
      </c>
    </row>
    <row r="10126" spans="1:6" x14ac:dyDescent="0.15">
      <c r="A10126" s="150" t="s">
        <v>11368</v>
      </c>
      <c r="B10126" s="150" t="s">
        <v>36663</v>
      </c>
      <c r="C10126" s="150" t="s">
        <v>21165</v>
      </c>
      <c r="D10126" s="150">
        <v>1341170</v>
      </c>
      <c r="E10126" s="150">
        <v>755373</v>
      </c>
      <c r="F10126" s="150" t="s">
        <v>18774</v>
      </c>
    </row>
    <row r="10127" spans="1:6" x14ac:dyDescent="0.15">
      <c r="A10127" s="150" t="s">
        <v>11369</v>
      </c>
      <c r="B10127" s="150" t="s">
        <v>36664</v>
      </c>
      <c r="C10127" s="150" t="s">
        <v>21470</v>
      </c>
      <c r="D10127" s="150">
        <v>4706146</v>
      </c>
      <c r="E10127" s="150">
        <v>5195484</v>
      </c>
      <c r="F10127" s="150" t="s">
        <v>22052</v>
      </c>
    </row>
    <row r="10128" spans="1:6" x14ac:dyDescent="0.15">
      <c r="A10128" s="150" t="s">
        <v>11370</v>
      </c>
      <c r="B10128" s="150" t="s">
        <v>36665</v>
      </c>
      <c r="C10128" s="150" t="s">
        <v>21471</v>
      </c>
      <c r="D10128" s="150">
        <v>5049000</v>
      </c>
      <c r="E10128" s="150">
        <v>9293350</v>
      </c>
      <c r="F10128" s="150" t="s">
        <v>36666</v>
      </c>
    </row>
    <row r="10129" spans="1:6" x14ac:dyDescent="0.15">
      <c r="A10129" s="150" t="s">
        <v>11371</v>
      </c>
      <c r="B10129" s="150" t="s">
        <v>36667</v>
      </c>
      <c r="C10129" s="150" t="s">
        <v>13772</v>
      </c>
      <c r="D10129" s="150">
        <v>711690</v>
      </c>
      <c r="E10129" s="150">
        <v>417990</v>
      </c>
      <c r="F10129" s="150" t="s">
        <v>22060</v>
      </c>
    </row>
    <row r="10130" spans="1:6" x14ac:dyDescent="0.15">
      <c r="A10130" s="150" t="s">
        <v>11372</v>
      </c>
      <c r="B10130" s="150" t="s">
        <v>36668</v>
      </c>
      <c r="C10130" s="150" t="s">
        <v>13772</v>
      </c>
      <c r="D10130" s="150">
        <v>415255</v>
      </c>
      <c r="E10130" s="150">
        <v>267745</v>
      </c>
      <c r="F10130" s="150" t="s">
        <v>22060</v>
      </c>
    </row>
    <row r="10131" spans="1:6" x14ac:dyDescent="0.15">
      <c r="A10131" s="150" t="s">
        <v>11373</v>
      </c>
      <c r="B10131" s="150" t="s">
        <v>205</v>
      </c>
      <c r="C10131" s="150" t="s">
        <v>21472</v>
      </c>
      <c r="D10131" s="150">
        <v>3518225.46</v>
      </c>
      <c r="E10131" s="150">
        <v>2366225.46</v>
      </c>
      <c r="F10131" s="150" t="s">
        <v>22162</v>
      </c>
    </row>
    <row r="10132" spans="1:6" x14ac:dyDescent="0.15">
      <c r="A10132" s="150" t="s">
        <v>11374</v>
      </c>
      <c r="B10132" s="150" t="s">
        <v>36669</v>
      </c>
      <c r="C10132" s="150" t="s">
        <v>21473</v>
      </c>
      <c r="D10132" s="150">
        <v>279200</v>
      </c>
      <c r="E10132" s="150">
        <v>442500</v>
      </c>
      <c r="F10132" s="150" t="s">
        <v>18774</v>
      </c>
    </row>
    <row r="10133" spans="1:6" x14ac:dyDescent="0.15">
      <c r="A10133" s="150" t="s">
        <v>11375</v>
      </c>
      <c r="B10133" s="150" t="s">
        <v>36670</v>
      </c>
      <c r="C10133" s="150" t="s">
        <v>1983</v>
      </c>
      <c r="D10133" s="150">
        <v>6732000</v>
      </c>
      <c r="E10133" s="150">
        <v>6943040</v>
      </c>
      <c r="F10133" s="150" t="s">
        <v>22100</v>
      </c>
    </row>
    <row r="10134" spans="1:6" x14ac:dyDescent="0.15">
      <c r="A10134" s="150" t="s">
        <v>11376</v>
      </c>
      <c r="B10134" s="150" t="s">
        <v>36671</v>
      </c>
      <c r="C10134" s="150" t="s">
        <v>21474</v>
      </c>
      <c r="D10134" s="150">
        <v>396185</v>
      </c>
      <c r="E10134" s="150">
        <v>838060</v>
      </c>
      <c r="F10134" s="150" t="s">
        <v>18774</v>
      </c>
    </row>
    <row r="10135" spans="1:6" x14ac:dyDescent="0.15">
      <c r="A10135" s="150" t="s">
        <v>11377</v>
      </c>
      <c r="B10135" s="150" t="s">
        <v>36672</v>
      </c>
      <c r="C10135" s="150" t="s">
        <v>21475</v>
      </c>
      <c r="D10135" s="150">
        <v>1799772.6</v>
      </c>
      <c r="E10135" s="150">
        <v>2194694.2999999998</v>
      </c>
      <c r="F10135" s="150" t="s">
        <v>36673</v>
      </c>
    </row>
    <row r="10136" spans="1:6" x14ac:dyDescent="0.15">
      <c r="A10136" s="150" t="s">
        <v>11378</v>
      </c>
      <c r="B10136" s="150" t="s">
        <v>36674</v>
      </c>
      <c r="C10136" s="150" t="s">
        <v>21477</v>
      </c>
      <c r="D10136" s="150">
        <v>234200</v>
      </c>
      <c r="E10136" s="150">
        <v>295080</v>
      </c>
      <c r="F10136" s="150" t="s">
        <v>22140</v>
      </c>
    </row>
    <row r="10137" spans="1:6" x14ac:dyDescent="0.15">
      <c r="A10137" s="150" t="s">
        <v>11379</v>
      </c>
      <c r="B10137" s="150" t="s">
        <v>36675</v>
      </c>
      <c r="C10137" s="150" t="s">
        <v>14001</v>
      </c>
      <c r="D10137" s="150">
        <v>5200152.22</v>
      </c>
      <c r="E10137" s="150">
        <v>6159326.7000000002</v>
      </c>
      <c r="F10137" s="150" t="s">
        <v>22160</v>
      </c>
    </row>
    <row r="10138" spans="1:6" x14ac:dyDescent="0.15">
      <c r="A10138" s="150" t="s">
        <v>11380</v>
      </c>
      <c r="B10138" s="150" t="s">
        <v>36676</v>
      </c>
      <c r="C10138" s="150" t="s">
        <v>21478</v>
      </c>
      <c r="D10138" s="150">
        <v>2097000</v>
      </c>
      <c r="E10138" s="150">
        <v>10000000</v>
      </c>
      <c r="F10138" s="150" t="s">
        <v>22103</v>
      </c>
    </row>
    <row r="10139" spans="1:6" x14ac:dyDescent="0.15">
      <c r="A10139" s="150" t="s">
        <v>11381</v>
      </c>
      <c r="B10139" s="150" t="s">
        <v>36677</v>
      </c>
      <c r="C10139" s="150" t="s">
        <v>2265</v>
      </c>
      <c r="D10139" s="150">
        <v>158005</v>
      </c>
      <c r="E10139" s="150">
        <v>157301</v>
      </c>
      <c r="F10139" s="150" t="s">
        <v>36678</v>
      </c>
    </row>
    <row r="10140" spans="1:6" x14ac:dyDescent="0.15">
      <c r="A10140" s="150" t="s">
        <v>11382</v>
      </c>
      <c r="B10140" s="150" t="s">
        <v>36679</v>
      </c>
      <c r="C10140" s="150" t="s">
        <v>21480</v>
      </c>
      <c r="D10140" s="150">
        <v>856000</v>
      </c>
      <c r="E10140" s="150">
        <v>1280000</v>
      </c>
      <c r="F10140" s="150" t="s">
        <v>18774</v>
      </c>
    </row>
    <row r="10141" spans="1:6" x14ac:dyDescent="0.15">
      <c r="A10141" s="150" t="s">
        <v>11383</v>
      </c>
      <c r="B10141" s="150" t="s">
        <v>36680</v>
      </c>
      <c r="C10141" s="150" t="s">
        <v>21481</v>
      </c>
      <c r="D10141" s="150">
        <v>203508.98</v>
      </c>
      <c r="E10141" s="150">
        <v>243683</v>
      </c>
      <c r="F10141" s="150" t="s">
        <v>18774</v>
      </c>
    </row>
    <row r="10142" spans="1:6" x14ac:dyDescent="0.15">
      <c r="A10142" s="150" t="s">
        <v>11384</v>
      </c>
      <c r="B10142" s="150" t="s">
        <v>36681</v>
      </c>
      <c r="C10142" s="150" t="s">
        <v>21482</v>
      </c>
      <c r="D10142" s="150">
        <v>3746000</v>
      </c>
      <c r="E10142" s="150">
        <v>4131700</v>
      </c>
      <c r="F10142" s="150" t="s">
        <v>22060</v>
      </c>
    </row>
    <row r="10143" spans="1:6" x14ac:dyDescent="0.15">
      <c r="A10143" s="150" t="s">
        <v>11385</v>
      </c>
      <c r="B10143" s="150" t="s">
        <v>36682</v>
      </c>
      <c r="C10143" s="150" t="s">
        <v>21483</v>
      </c>
      <c r="D10143" s="150">
        <v>1400000</v>
      </c>
      <c r="E10143" s="150">
        <v>1400000</v>
      </c>
      <c r="F10143" s="150" t="s">
        <v>31061</v>
      </c>
    </row>
    <row r="10144" spans="1:6" x14ac:dyDescent="0.15">
      <c r="A10144" s="150" t="s">
        <v>11386</v>
      </c>
      <c r="B10144" s="150" t="s">
        <v>36683</v>
      </c>
      <c r="C10144" s="150" t="s">
        <v>21484</v>
      </c>
      <c r="D10144" s="150">
        <v>7500000</v>
      </c>
      <c r="E10144" s="150">
        <v>15000000</v>
      </c>
      <c r="F10144" s="150" t="s">
        <v>27771</v>
      </c>
    </row>
    <row r="10145" spans="1:6" x14ac:dyDescent="0.15">
      <c r="A10145" s="150" t="s">
        <v>11387</v>
      </c>
      <c r="B10145" s="150" t="s">
        <v>36684</v>
      </c>
      <c r="C10145" s="150" t="s">
        <v>21485</v>
      </c>
      <c r="D10145" s="150">
        <v>294000</v>
      </c>
      <c r="E10145" s="150">
        <v>296993</v>
      </c>
      <c r="F10145" s="150" t="s">
        <v>22140</v>
      </c>
    </row>
    <row r="10146" spans="1:6" x14ac:dyDescent="0.15">
      <c r="A10146" s="150" t="s">
        <v>11388</v>
      </c>
      <c r="B10146" s="150" t="s">
        <v>36685</v>
      </c>
      <c r="C10146" s="150" t="s">
        <v>21486</v>
      </c>
      <c r="D10146" s="150">
        <v>35839276.899999999</v>
      </c>
      <c r="E10146" s="150">
        <v>20391386.600000001</v>
      </c>
      <c r="F10146" s="150" t="s">
        <v>24751</v>
      </c>
    </row>
    <row r="10147" spans="1:6" x14ac:dyDescent="0.15">
      <c r="A10147" s="150" t="s">
        <v>11389</v>
      </c>
      <c r="B10147" s="150" t="s">
        <v>36686</v>
      </c>
      <c r="C10147" s="150" t="s">
        <v>21487</v>
      </c>
      <c r="D10147" s="150">
        <v>1767000</v>
      </c>
      <c r="E10147" s="150">
        <v>1944000</v>
      </c>
      <c r="F10147" s="150" t="s">
        <v>18774</v>
      </c>
    </row>
    <row r="10148" spans="1:6" x14ac:dyDescent="0.15">
      <c r="A10148" s="150" t="s">
        <v>11390</v>
      </c>
      <c r="B10148" s="150" t="s">
        <v>36687</v>
      </c>
      <c r="C10148" s="150" t="s">
        <v>21488</v>
      </c>
      <c r="D10148" s="150">
        <v>28925760</v>
      </c>
      <c r="E10148" s="150">
        <v>42900000</v>
      </c>
      <c r="F10148" s="150" t="s">
        <v>24575</v>
      </c>
    </row>
    <row r="10149" spans="1:6" x14ac:dyDescent="0.15">
      <c r="A10149" s="150" t="s">
        <v>11391</v>
      </c>
      <c r="B10149" s="150" t="s">
        <v>36688</v>
      </c>
      <c r="C10149" s="150" t="s">
        <v>19865</v>
      </c>
      <c r="D10149" s="150">
        <v>182000000</v>
      </c>
      <c r="E10149" s="150">
        <v>111820000</v>
      </c>
      <c r="F10149" s="150" t="s">
        <v>22098</v>
      </c>
    </row>
    <row r="10150" spans="1:6" x14ac:dyDescent="0.15">
      <c r="A10150" s="150" t="s">
        <v>11392</v>
      </c>
      <c r="B10150" s="150" t="s">
        <v>36689</v>
      </c>
      <c r="C10150" s="150" t="s">
        <v>21489</v>
      </c>
      <c r="D10150" s="150">
        <v>139651324.19999999</v>
      </c>
      <c r="E10150" s="150">
        <v>239922303</v>
      </c>
      <c r="F10150" s="150" t="s">
        <v>36690</v>
      </c>
    </row>
    <row r="10151" spans="1:6" x14ac:dyDescent="0.15">
      <c r="A10151" s="150" t="s">
        <v>11393</v>
      </c>
      <c r="B10151" s="150" t="s">
        <v>36691</v>
      </c>
      <c r="C10151" s="150" t="s">
        <v>19442</v>
      </c>
      <c r="D10151" s="150">
        <v>187280000</v>
      </c>
      <c r="E10151" s="150">
        <v>239600000</v>
      </c>
      <c r="F10151" s="150" t="s">
        <v>36692</v>
      </c>
    </row>
    <row r="10152" spans="1:6" x14ac:dyDescent="0.15">
      <c r="A10152" s="150" t="s">
        <v>11394</v>
      </c>
      <c r="B10152" s="150" t="s">
        <v>36693</v>
      </c>
      <c r="C10152" s="150" t="s">
        <v>21490</v>
      </c>
      <c r="D10152" s="150">
        <v>2226723.4900000002</v>
      </c>
      <c r="E10152" s="150">
        <v>2227865.15</v>
      </c>
      <c r="F10152" s="150" t="s">
        <v>36694</v>
      </c>
    </row>
    <row r="10153" spans="1:6" x14ac:dyDescent="0.15">
      <c r="A10153" s="150" t="s">
        <v>11395</v>
      </c>
      <c r="B10153" s="150" t="s">
        <v>36695</v>
      </c>
      <c r="C10153" s="150" t="s">
        <v>21491</v>
      </c>
      <c r="F10153" s="150" t="s">
        <v>503</v>
      </c>
    </row>
    <row r="10154" spans="1:6" x14ac:dyDescent="0.15">
      <c r="A10154" s="150" t="s">
        <v>11396</v>
      </c>
      <c r="B10154" s="150" t="s">
        <v>36696</v>
      </c>
      <c r="C10154" s="150" t="s">
        <v>21492</v>
      </c>
      <c r="F10154" s="150" t="s">
        <v>503</v>
      </c>
    </row>
    <row r="10155" spans="1:6" x14ac:dyDescent="0.15">
      <c r="A10155" s="150" t="s">
        <v>11397</v>
      </c>
      <c r="B10155" s="150" t="s">
        <v>36697</v>
      </c>
      <c r="C10155" s="150" t="s">
        <v>21493</v>
      </c>
      <c r="F10155" s="150" t="s">
        <v>503</v>
      </c>
    </row>
    <row r="10156" spans="1:6" x14ac:dyDescent="0.15">
      <c r="A10156" s="150" t="s">
        <v>11398</v>
      </c>
      <c r="B10156" s="150" t="s">
        <v>36698</v>
      </c>
      <c r="C10156" s="150" t="s">
        <v>12611</v>
      </c>
      <c r="F10156" s="150" t="s">
        <v>503</v>
      </c>
    </row>
    <row r="10157" spans="1:6" x14ac:dyDescent="0.15">
      <c r="A10157" s="150" t="s">
        <v>11399</v>
      </c>
      <c r="B10157" s="150" t="s">
        <v>36699</v>
      </c>
      <c r="C10157" s="150" t="s">
        <v>21494</v>
      </c>
      <c r="D10157" s="150">
        <v>0</v>
      </c>
      <c r="E10157" s="150">
        <v>0</v>
      </c>
      <c r="F10157" s="150" t="s">
        <v>24605</v>
      </c>
    </row>
    <row r="10158" spans="1:6" x14ac:dyDescent="0.15">
      <c r="A10158" s="150" t="s">
        <v>11400</v>
      </c>
      <c r="B10158" s="150" t="s">
        <v>36700</v>
      </c>
      <c r="C10158" s="150" t="s">
        <v>19442</v>
      </c>
      <c r="D10158" s="150">
        <v>220240000</v>
      </c>
      <c r="E10158" s="150">
        <v>292720000</v>
      </c>
      <c r="F10158" s="150" t="s">
        <v>36692</v>
      </c>
    </row>
    <row r="10159" spans="1:6" x14ac:dyDescent="0.15">
      <c r="A10159" s="150" t="s">
        <v>11401</v>
      </c>
      <c r="B10159" s="150" t="s">
        <v>36701</v>
      </c>
      <c r="C10159" s="150" t="s">
        <v>21495</v>
      </c>
      <c r="F10159" s="150" t="s">
        <v>503</v>
      </c>
    </row>
    <row r="10160" spans="1:6" x14ac:dyDescent="0.15">
      <c r="A10160" s="150" t="s">
        <v>11402</v>
      </c>
      <c r="B10160" s="150" t="s">
        <v>36702</v>
      </c>
      <c r="C10160" s="150" t="s">
        <v>21496</v>
      </c>
      <c r="F10160" s="150" t="s">
        <v>503</v>
      </c>
    </row>
    <row r="10161" spans="1:6" x14ac:dyDescent="0.15">
      <c r="A10161" s="150" t="s">
        <v>11403</v>
      </c>
      <c r="B10161" s="150" t="s">
        <v>36703</v>
      </c>
      <c r="C10161" s="150" t="s">
        <v>21497</v>
      </c>
      <c r="D10161" s="150">
        <v>29200000</v>
      </c>
      <c r="E10161" s="150">
        <v>35900000</v>
      </c>
      <c r="F10161" s="150" t="s">
        <v>27061</v>
      </c>
    </row>
    <row r="10162" spans="1:6" x14ac:dyDescent="0.15">
      <c r="A10162" s="150" t="s">
        <v>11404</v>
      </c>
      <c r="B10162" s="150" t="s">
        <v>36704</v>
      </c>
      <c r="C10162" s="150" t="s">
        <v>21498</v>
      </c>
      <c r="D10162" s="150">
        <v>1537000</v>
      </c>
      <c r="E10162" s="150">
        <v>1587616</v>
      </c>
      <c r="F10162" s="150" t="s">
        <v>26668</v>
      </c>
    </row>
    <row r="10163" spans="1:6" x14ac:dyDescent="0.15">
      <c r="A10163" s="150" t="s">
        <v>11405</v>
      </c>
      <c r="B10163" s="150" t="s">
        <v>36705</v>
      </c>
      <c r="C10163" s="150" t="s">
        <v>21499</v>
      </c>
      <c r="D10163" s="150">
        <v>660000</v>
      </c>
      <c r="E10163" s="150">
        <v>1052800</v>
      </c>
      <c r="F10163" s="150" t="s">
        <v>28030</v>
      </c>
    </row>
    <row r="10164" spans="1:6" x14ac:dyDescent="0.15">
      <c r="A10164" s="150" t="s">
        <v>11406</v>
      </c>
      <c r="B10164" s="150" t="s">
        <v>36706</v>
      </c>
      <c r="C10164" s="150" t="s">
        <v>21500</v>
      </c>
      <c r="D10164" s="150">
        <v>71790</v>
      </c>
      <c r="E10164" s="150">
        <v>75090</v>
      </c>
      <c r="F10164" s="150" t="s">
        <v>18774</v>
      </c>
    </row>
    <row r="10165" spans="1:6" x14ac:dyDescent="0.15">
      <c r="A10165" s="150" t="s">
        <v>11407</v>
      </c>
      <c r="B10165" s="150" t="s">
        <v>36707</v>
      </c>
      <c r="C10165" s="150" t="s">
        <v>21501</v>
      </c>
      <c r="D10165" s="150">
        <v>300300</v>
      </c>
      <c r="E10165" s="150">
        <v>263460</v>
      </c>
      <c r="F10165" s="150" t="s">
        <v>36708</v>
      </c>
    </row>
    <row r="10166" spans="1:6" x14ac:dyDescent="0.15">
      <c r="A10166" s="150" t="s">
        <v>11408</v>
      </c>
      <c r="B10166" s="150" t="s">
        <v>36709</v>
      </c>
      <c r="C10166" s="150" t="s">
        <v>21503</v>
      </c>
      <c r="D10166" s="150">
        <v>1345000</v>
      </c>
      <c r="E10166" s="150">
        <v>1800000</v>
      </c>
      <c r="F10166" s="150" t="s">
        <v>18774</v>
      </c>
    </row>
    <row r="10167" spans="1:6" x14ac:dyDescent="0.15">
      <c r="A10167" s="150" t="s">
        <v>11409</v>
      </c>
      <c r="B10167" s="150" t="s">
        <v>36710</v>
      </c>
      <c r="C10167" s="150" t="s">
        <v>21504</v>
      </c>
      <c r="D10167" s="150">
        <v>1728940</v>
      </c>
      <c r="E10167" s="150">
        <v>979852</v>
      </c>
      <c r="F10167" s="150" t="s">
        <v>36330</v>
      </c>
    </row>
    <row r="10168" spans="1:6" x14ac:dyDescent="0.15">
      <c r="A10168" s="150" t="s">
        <v>11410</v>
      </c>
      <c r="B10168" s="150" t="s">
        <v>36711</v>
      </c>
      <c r="C10168" s="150" t="s">
        <v>21505</v>
      </c>
      <c r="D10168" s="150">
        <v>11720995</v>
      </c>
      <c r="E10168" s="150">
        <v>12417275</v>
      </c>
      <c r="F10168" s="150" t="s">
        <v>36712</v>
      </c>
    </row>
    <row r="10169" spans="1:6" x14ac:dyDescent="0.15">
      <c r="A10169" s="150" t="s">
        <v>11411</v>
      </c>
      <c r="B10169" s="150" t="s">
        <v>36713</v>
      </c>
      <c r="C10169" s="150" t="s">
        <v>21507</v>
      </c>
      <c r="D10169" s="150">
        <v>112266</v>
      </c>
      <c r="E10169" s="150">
        <v>140280</v>
      </c>
      <c r="F10169" s="150" t="s">
        <v>22067</v>
      </c>
    </row>
    <row r="10170" spans="1:6" x14ac:dyDescent="0.15">
      <c r="A10170" s="150" t="s">
        <v>11412</v>
      </c>
      <c r="B10170" s="150" t="s">
        <v>36714</v>
      </c>
      <c r="C10170" s="150" t="s">
        <v>21508</v>
      </c>
      <c r="D10170" s="150">
        <v>134350</v>
      </c>
      <c r="E10170" s="150">
        <v>140280</v>
      </c>
      <c r="F10170" s="150" t="s">
        <v>22067</v>
      </c>
    </row>
    <row r="10171" spans="1:6" x14ac:dyDescent="0.15">
      <c r="A10171" s="150" t="s">
        <v>11413</v>
      </c>
      <c r="B10171" s="150" t="s">
        <v>36715</v>
      </c>
      <c r="C10171" s="150" t="s">
        <v>21509</v>
      </c>
      <c r="D10171" s="150">
        <v>365773</v>
      </c>
      <c r="E10171" s="150">
        <v>380173</v>
      </c>
      <c r="F10171" s="150" t="s">
        <v>22060</v>
      </c>
    </row>
    <row r="10172" spans="1:6" x14ac:dyDescent="0.15">
      <c r="A10172" s="150" t="s">
        <v>11414</v>
      </c>
      <c r="B10172" s="150" t="s">
        <v>36716</v>
      </c>
      <c r="C10172" s="150" t="s">
        <v>19847</v>
      </c>
      <c r="D10172" s="150">
        <v>7500</v>
      </c>
      <c r="E10172" s="150">
        <v>13500</v>
      </c>
      <c r="F10172" s="150" t="s">
        <v>22136</v>
      </c>
    </row>
    <row r="10173" spans="1:6" x14ac:dyDescent="0.15">
      <c r="A10173" s="150" t="s">
        <v>11415</v>
      </c>
      <c r="B10173" s="150" t="s">
        <v>36250</v>
      </c>
      <c r="C10173" s="150" t="s">
        <v>21077</v>
      </c>
      <c r="D10173" s="150">
        <v>4110000</v>
      </c>
      <c r="E10173" s="150">
        <v>7010000</v>
      </c>
      <c r="F10173" s="150" t="s">
        <v>28030</v>
      </c>
    </row>
    <row r="10174" spans="1:6" x14ac:dyDescent="0.15">
      <c r="A10174" s="150" t="s">
        <v>11416</v>
      </c>
      <c r="B10174" s="150" t="s">
        <v>36717</v>
      </c>
      <c r="C10174" s="150" t="s">
        <v>21510</v>
      </c>
      <c r="F10174" s="150" t="s">
        <v>503</v>
      </c>
    </row>
    <row r="10175" spans="1:6" x14ac:dyDescent="0.15">
      <c r="A10175" s="150" t="s">
        <v>11417</v>
      </c>
      <c r="B10175" s="150" t="s">
        <v>36718</v>
      </c>
      <c r="C10175" s="150" t="s">
        <v>21511</v>
      </c>
      <c r="F10175" s="150" t="s">
        <v>503</v>
      </c>
    </row>
    <row r="10176" spans="1:6" x14ac:dyDescent="0.15">
      <c r="A10176" s="150" t="s">
        <v>11418</v>
      </c>
      <c r="B10176" s="150" t="s">
        <v>36719</v>
      </c>
      <c r="C10176" s="150" t="s">
        <v>21512</v>
      </c>
      <c r="D10176" s="150">
        <v>998900000</v>
      </c>
      <c r="E10176" s="150">
        <v>1015000000</v>
      </c>
      <c r="F10176" s="150" t="s">
        <v>22082</v>
      </c>
    </row>
    <row r="10177" spans="1:6" x14ac:dyDescent="0.15">
      <c r="A10177" s="150" t="s">
        <v>11419</v>
      </c>
      <c r="B10177" s="150" t="s">
        <v>36720</v>
      </c>
      <c r="C10177" s="150" t="s">
        <v>21513</v>
      </c>
      <c r="F10177" s="150" t="s">
        <v>503</v>
      </c>
    </row>
    <row r="10178" spans="1:6" x14ac:dyDescent="0.15">
      <c r="A10178" s="150" t="s">
        <v>11420</v>
      </c>
      <c r="B10178" s="150" t="s">
        <v>36721</v>
      </c>
      <c r="F10178" s="150" t="s">
        <v>503</v>
      </c>
    </row>
    <row r="10179" spans="1:6" x14ac:dyDescent="0.15">
      <c r="A10179" s="150" t="s">
        <v>11421</v>
      </c>
      <c r="B10179" s="150" t="s">
        <v>36722</v>
      </c>
      <c r="C10179" s="150" t="s">
        <v>21514</v>
      </c>
      <c r="F10179" s="150" t="s">
        <v>503</v>
      </c>
    </row>
    <row r="10180" spans="1:6" x14ac:dyDescent="0.15">
      <c r="A10180" s="150" t="s">
        <v>11422</v>
      </c>
      <c r="B10180" s="150" t="s">
        <v>36723</v>
      </c>
      <c r="F10180" s="150" t="s">
        <v>503</v>
      </c>
    </row>
    <row r="10181" spans="1:6" x14ac:dyDescent="0.15">
      <c r="A10181" s="150" t="s">
        <v>11423</v>
      </c>
      <c r="B10181" s="150" t="s">
        <v>36724</v>
      </c>
      <c r="C10181" s="150" t="s">
        <v>12423</v>
      </c>
      <c r="F10181" s="150" t="s">
        <v>503</v>
      </c>
    </row>
    <row r="10182" spans="1:6" x14ac:dyDescent="0.15">
      <c r="A10182" s="150" t="s">
        <v>11424</v>
      </c>
      <c r="B10182" s="150" t="s">
        <v>36725</v>
      </c>
      <c r="C10182" s="150" t="s">
        <v>16508</v>
      </c>
      <c r="D10182" s="150">
        <v>474545</v>
      </c>
      <c r="E10182" s="150">
        <v>534179.9</v>
      </c>
      <c r="F10182" s="150" t="s">
        <v>22172</v>
      </c>
    </row>
    <row r="10183" spans="1:6" x14ac:dyDescent="0.15">
      <c r="A10183" s="150" t="s">
        <v>11425</v>
      </c>
      <c r="B10183" s="150" t="s">
        <v>36726</v>
      </c>
      <c r="C10183" s="150" t="s">
        <v>14670</v>
      </c>
      <c r="F10183" s="150" t="s">
        <v>503</v>
      </c>
    </row>
    <row r="10184" spans="1:6" x14ac:dyDescent="0.15">
      <c r="A10184" s="150" t="s">
        <v>11426</v>
      </c>
      <c r="B10184" s="150" t="s">
        <v>36727</v>
      </c>
      <c r="C10184" s="150" t="s">
        <v>21515</v>
      </c>
      <c r="D10184" s="150">
        <v>380000</v>
      </c>
      <c r="E10184" s="150">
        <v>500000</v>
      </c>
      <c r="F10184" s="150" t="s">
        <v>22164</v>
      </c>
    </row>
    <row r="10185" spans="1:6" x14ac:dyDescent="0.15">
      <c r="A10185" s="150" t="s">
        <v>11427</v>
      </c>
      <c r="B10185" s="150" t="s">
        <v>35264</v>
      </c>
      <c r="C10185" s="150" t="s">
        <v>12799</v>
      </c>
      <c r="D10185" s="150">
        <v>14353000</v>
      </c>
      <c r="E10185" s="150">
        <v>16000000</v>
      </c>
      <c r="F10185" s="150" t="s">
        <v>22053</v>
      </c>
    </row>
    <row r="10186" spans="1:6" x14ac:dyDescent="0.15">
      <c r="A10186" s="150" t="s">
        <v>11428</v>
      </c>
      <c r="B10186" s="150" t="s">
        <v>36728</v>
      </c>
      <c r="C10186" s="150" t="s">
        <v>16688</v>
      </c>
      <c r="D10186" s="150">
        <v>500000</v>
      </c>
      <c r="E10186" s="150">
        <v>160000</v>
      </c>
      <c r="F10186" s="150" t="s">
        <v>18774</v>
      </c>
    </row>
    <row r="10187" spans="1:6" x14ac:dyDescent="0.15">
      <c r="A10187" s="150" t="s">
        <v>11429</v>
      </c>
      <c r="B10187" s="150" t="s">
        <v>36729</v>
      </c>
      <c r="C10187" s="150" t="s">
        <v>21516</v>
      </c>
      <c r="D10187" s="150">
        <v>1801000</v>
      </c>
      <c r="E10187" s="150">
        <v>2006000</v>
      </c>
      <c r="F10187" s="150" t="s">
        <v>36730</v>
      </c>
    </row>
    <row r="10188" spans="1:6" x14ac:dyDescent="0.15">
      <c r="A10188" s="150" t="s">
        <v>11430</v>
      </c>
      <c r="B10188" s="150" t="s">
        <v>36731</v>
      </c>
      <c r="C10188" s="150" t="s">
        <v>21517</v>
      </c>
      <c r="F10188" s="150" t="s">
        <v>503</v>
      </c>
    </row>
    <row r="10189" spans="1:6" x14ac:dyDescent="0.15">
      <c r="A10189" s="150" t="s">
        <v>11431</v>
      </c>
      <c r="B10189" s="150" t="s">
        <v>36732</v>
      </c>
      <c r="F10189" s="150" t="s">
        <v>503</v>
      </c>
    </row>
    <row r="10190" spans="1:6" x14ac:dyDescent="0.15">
      <c r="A10190" s="150" t="s">
        <v>11432</v>
      </c>
      <c r="B10190" s="150" t="s">
        <v>36733</v>
      </c>
      <c r="C10190" s="150" t="s">
        <v>14078</v>
      </c>
      <c r="D10190" s="150">
        <v>5157000</v>
      </c>
      <c r="E10190" s="150">
        <v>5087000</v>
      </c>
      <c r="F10190" s="150" t="s">
        <v>18774</v>
      </c>
    </row>
    <row r="10191" spans="1:6" x14ac:dyDescent="0.15">
      <c r="A10191" s="150" t="s">
        <v>11433</v>
      </c>
      <c r="B10191" s="150" t="s">
        <v>36734</v>
      </c>
      <c r="C10191" s="150" t="s">
        <v>21518</v>
      </c>
      <c r="F10191" s="150" t="s">
        <v>503</v>
      </c>
    </row>
    <row r="10192" spans="1:6" x14ac:dyDescent="0.15">
      <c r="A10192" s="150" t="s">
        <v>11434</v>
      </c>
      <c r="B10192" s="150" t="s">
        <v>34179</v>
      </c>
      <c r="C10192" s="150" t="s">
        <v>12404</v>
      </c>
      <c r="D10192" s="150">
        <v>9000</v>
      </c>
      <c r="E10192" s="150">
        <v>12000</v>
      </c>
      <c r="F10192" s="150" t="s">
        <v>22136</v>
      </c>
    </row>
    <row r="10193" spans="1:6" x14ac:dyDescent="0.15">
      <c r="A10193" s="150" t="s">
        <v>11435</v>
      </c>
      <c r="B10193" s="150" t="s">
        <v>34281</v>
      </c>
      <c r="C10193" s="150" t="s">
        <v>19375</v>
      </c>
      <c r="F10193" s="150" t="s">
        <v>503</v>
      </c>
    </row>
    <row r="10194" spans="1:6" x14ac:dyDescent="0.15">
      <c r="A10194" s="150" t="s">
        <v>11436</v>
      </c>
      <c r="B10194" s="150" t="s">
        <v>16457</v>
      </c>
      <c r="C10194" s="150" t="s">
        <v>19546</v>
      </c>
      <c r="D10194" s="150">
        <v>27100000</v>
      </c>
      <c r="E10194" s="150">
        <v>8400000</v>
      </c>
      <c r="F10194" s="150" t="s">
        <v>22098</v>
      </c>
    </row>
    <row r="10195" spans="1:6" x14ac:dyDescent="0.15">
      <c r="A10195" s="150" t="s">
        <v>11437</v>
      </c>
      <c r="B10195" s="150" t="s">
        <v>34912</v>
      </c>
      <c r="C10195" s="150" t="s">
        <v>19753</v>
      </c>
      <c r="D10195" s="150">
        <v>9000</v>
      </c>
      <c r="E10195" s="150">
        <v>18300</v>
      </c>
      <c r="F10195" s="150" t="s">
        <v>34913</v>
      </c>
    </row>
    <row r="10196" spans="1:6" x14ac:dyDescent="0.15">
      <c r="A10196" s="150" t="s">
        <v>11438</v>
      </c>
      <c r="B10196" s="150" t="s">
        <v>34937</v>
      </c>
      <c r="C10196" s="150" t="s">
        <v>19774</v>
      </c>
      <c r="D10196" s="150">
        <v>5230000</v>
      </c>
      <c r="E10196" s="150">
        <v>7010000</v>
      </c>
      <c r="F10196" s="150" t="s">
        <v>22053</v>
      </c>
    </row>
    <row r="10197" spans="1:6" x14ac:dyDescent="0.15">
      <c r="A10197" s="150" t="s">
        <v>11439</v>
      </c>
      <c r="B10197" s="150" t="s">
        <v>34960</v>
      </c>
      <c r="C10197" s="150" t="s">
        <v>19794</v>
      </c>
      <c r="D10197" s="150">
        <v>150000</v>
      </c>
      <c r="E10197" s="150">
        <v>234700</v>
      </c>
      <c r="F10197" s="150" t="s">
        <v>27157</v>
      </c>
    </row>
    <row r="10198" spans="1:6" x14ac:dyDescent="0.15">
      <c r="A10198" s="150" t="s">
        <v>11440</v>
      </c>
      <c r="B10198" s="150" t="s">
        <v>19847</v>
      </c>
      <c r="C10198" s="150" t="s">
        <v>19848</v>
      </c>
      <c r="D10198" s="150">
        <v>13500</v>
      </c>
      <c r="E10198" s="150">
        <v>12000</v>
      </c>
      <c r="F10198" s="150" t="s">
        <v>22136</v>
      </c>
    </row>
    <row r="10199" spans="1:6" x14ac:dyDescent="0.15">
      <c r="A10199" s="150" t="s">
        <v>11441</v>
      </c>
      <c r="B10199" s="150" t="s">
        <v>19847</v>
      </c>
      <c r="C10199" s="150" t="s">
        <v>19848</v>
      </c>
      <c r="F10199" s="150" t="s">
        <v>503</v>
      </c>
    </row>
    <row r="10200" spans="1:6" x14ac:dyDescent="0.15">
      <c r="A10200" s="150" t="s">
        <v>11442</v>
      </c>
      <c r="B10200" s="150" t="s">
        <v>35021</v>
      </c>
      <c r="C10200" s="150" t="s">
        <v>19853</v>
      </c>
      <c r="D10200" s="150">
        <v>1299000</v>
      </c>
      <c r="E10200" s="150">
        <v>1735500</v>
      </c>
      <c r="F10200" s="150" t="s">
        <v>22058</v>
      </c>
    </row>
    <row r="10201" spans="1:6" x14ac:dyDescent="0.15">
      <c r="A10201" s="150" t="s">
        <v>11443</v>
      </c>
      <c r="B10201" s="150" t="s">
        <v>35051</v>
      </c>
      <c r="C10201" s="150" t="s">
        <v>19878</v>
      </c>
      <c r="D10201" s="150">
        <v>2053333</v>
      </c>
      <c r="E10201" s="150">
        <v>3700000</v>
      </c>
      <c r="F10201" s="150" t="s">
        <v>35052</v>
      </c>
    </row>
    <row r="10202" spans="1:6" x14ac:dyDescent="0.15">
      <c r="A10202" s="150" t="s">
        <v>11444</v>
      </c>
      <c r="B10202" s="150" t="s">
        <v>36735</v>
      </c>
      <c r="C10202" s="150" t="s">
        <v>21519</v>
      </c>
      <c r="F10202" s="150" t="s">
        <v>503</v>
      </c>
    </row>
    <row r="10203" spans="1:6" x14ac:dyDescent="0.15">
      <c r="A10203" s="150" t="s">
        <v>11445</v>
      </c>
      <c r="B10203" s="150" t="s">
        <v>36736</v>
      </c>
      <c r="C10203" s="150" t="s">
        <v>12516</v>
      </c>
      <c r="D10203" s="150">
        <v>1700</v>
      </c>
      <c r="E10203" s="150">
        <v>1700</v>
      </c>
      <c r="F10203" s="150" t="s">
        <v>29919</v>
      </c>
    </row>
    <row r="10204" spans="1:6" x14ac:dyDescent="0.15">
      <c r="A10204" s="150" t="s">
        <v>11446</v>
      </c>
      <c r="B10204" s="150" t="s">
        <v>36737</v>
      </c>
      <c r="C10204" s="150" t="s">
        <v>21520</v>
      </c>
      <c r="D10204" s="150">
        <v>4889000</v>
      </c>
      <c r="E10204" s="150">
        <v>5426500</v>
      </c>
      <c r="F10204" s="150" t="s">
        <v>36738</v>
      </c>
    </row>
    <row r="10205" spans="1:6" x14ac:dyDescent="0.15">
      <c r="A10205" s="150" t="s">
        <v>11447</v>
      </c>
      <c r="B10205" s="150" t="s">
        <v>36739</v>
      </c>
      <c r="C10205" s="150" t="s">
        <v>21521</v>
      </c>
      <c r="F10205" s="150" t="s">
        <v>503</v>
      </c>
    </row>
    <row r="10206" spans="1:6" x14ac:dyDescent="0.15">
      <c r="A10206" s="150" t="s">
        <v>11448</v>
      </c>
      <c r="B10206" s="150" t="s">
        <v>36740</v>
      </c>
      <c r="C10206" s="150" t="s">
        <v>21522</v>
      </c>
      <c r="F10206" s="150" t="s">
        <v>503</v>
      </c>
    </row>
    <row r="10207" spans="1:6" x14ac:dyDescent="0.15">
      <c r="A10207" s="150" t="s">
        <v>11449</v>
      </c>
      <c r="B10207" s="150" t="s">
        <v>36741</v>
      </c>
      <c r="C10207" s="150" t="s">
        <v>21523</v>
      </c>
      <c r="D10207" s="150">
        <v>2200</v>
      </c>
      <c r="E10207" s="150">
        <v>2300</v>
      </c>
      <c r="F10207" s="150" t="s">
        <v>22088</v>
      </c>
    </row>
    <row r="10208" spans="1:6" x14ac:dyDescent="0.15">
      <c r="A10208" s="150" t="s">
        <v>11450</v>
      </c>
      <c r="B10208" s="150" t="s">
        <v>36742</v>
      </c>
      <c r="C10208" s="150" t="s">
        <v>12397</v>
      </c>
      <c r="D10208" s="150">
        <v>7636680</v>
      </c>
      <c r="E10208" s="150">
        <v>9851760</v>
      </c>
      <c r="F10208" s="150" t="s">
        <v>36743</v>
      </c>
    </row>
    <row r="10209" spans="1:6" x14ac:dyDescent="0.15">
      <c r="A10209" s="150" t="s">
        <v>11451</v>
      </c>
      <c r="B10209" s="150" t="s">
        <v>36744</v>
      </c>
      <c r="C10209" s="150" t="s">
        <v>21524</v>
      </c>
      <c r="F10209" s="150" t="s">
        <v>503</v>
      </c>
    </row>
    <row r="10210" spans="1:6" x14ac:dyDescent="0.15">
      <c r="A10210" s="150" t="s">
        <v>11452</v>
      </c>
      <c r="B10210" s="150" t="s">
        <v>36745</v>
      </c>
      <c r="C10210" s="150" t="s">
        <v>21525</v>
      </c>
      <c r="F10210" s="150" t="s">
        <v>503</v>
      </c>
    </row>
    <row r="10211" spans="1:6" x14ac:dyDescent="0.15">
      <c r="A10211" s="150" t="s">
        <v>11453</v>
      </c>
      <c r="B10211" s="150" t="s">
        <v>36746</v>
      </c>
      <c r="C10211" s="150" t="s">
        <v>21526</v>
      </c>
      <c r="D10211" s="150">
        <v>5326801</v>
      </c>
      <c r="E10211" s="150">
        <v>6226321.9000000004</v>
      </c>
      <c r="F10211" s="150" t="s">
        <v>22078</v>
      </c>
    </row>
    <row r="10212" spans="1:6" x14ac:dyDescent="0.15">
      <c r="A10212" s="150" t="s">
        <v>11454</v>
      </c>
      <c r="B10212" s="150" t="s">
        <v>36747</v>
      </c>
      <c r="C10212" s="150" t="s">
        <v>21527</v>
      </c>
      <c r="D10212" s="150">
        <v>265900</v>
      </c>
      <c r="E10212" s="150">
        <v>302600</v>
      </c>
      <c r="F10212" s="150" t="s">
        <v>24459</v>
      </c>
    </row>
    <row r="10213" spans="1:6" x14ac:dyDescent="0.15">
      <c r="A10213" s="150" t="s">
        <v>11455</v>
      </c>
      <c r="B10213" s="150" t="s">
        <v>36748</v>
      </c>
      <c r="C10213" s="150" t="s">
        <v>21528</v>
      </c>
      <c r="D10213" s="150">
        <v>548000</v>
      </c>
      <c r="E10213" s="150">
        <v>560000</v>
      </c>
      <c r="F10213" s="150" t="s">
        <v>27295</v>
      </c>
    </row>
    <row r="10214" spans="1:6" x14ac:dyDescent="0.15">
      <c r="A10214" s="150" t="s">
        <v>11456</v>
      </c>
      <c r="B10214" s="150" t="s">
        <v>36749</v>
      </c>
      <c r="C10214" s="150" t="s">
        <v>12410</v>
      </c>
      <c r="D10214" s="150">
        <v>2435233.2000000002</v>
      </c>
      <c r="E10214" s="150">
        <v>2283569.2999999998</v>
      </c>
      <c r="F10214" s="150" t="s">
        <v>36750</v>
      </c>
    </row>
    <row r="10215" spans="1:6" x14ac:dyDescent="0.15">
      <c r="A10215" s="150" t="s">
        <v>11457</v>
      </c>
      <c r="B10215" s="150" t="s">
        <v>36751</v>
      </c>
      <c r="C10215" s="150" t="s">
        <v>12410</v>
      </c>
      <c r="F10215" s="150" t="s">
        <v>503</v>
      </c>
    </row>
    <row r="10216" spans="1:6" x14ac:dyDescent="0.15">
      <c r="A10216" s="150" t="s">
        <v>11458</v>
      </c>
      <c r="B10216" s="150" t="s">
        <v>36752</v>
      </c>
      <c r="C10216" s="150" t="s">
        <v>16458</v>
      </c>
      <c r="F10216" s="150" t="s">
        <v>503</v>
      </c>
    </row>
    <row r="10217" spans="1:6" x14ac:dyDescent="0.15">
      <c r="A10217" s="150" t="s">
        <v>11459</v>
      </c>
      <c r="B10217" s="150" t="s">
        <v>36753</v>
      </c>
      <c r="C10217" s="150" t="s">
        <v>21529</v>
      </c>
      <c r="D10217" s="150">
        <v>7500</v>
      </c>
      <c r="E10217" s="150">
        <v>12000</v>
      </c>
      <c r="F10217" s="150" t="s">
        <v>22088</v>
      </c>
    </row>
    <row r="10218" spans="1:6" x14ac:dyDescent="0.15">
      <c r="A10218" s="150" t="s">
        <v>11460</v>
      </c>
      <c r="B10218" s="150" t="s">
        <v>36754</v>
      </c>
      <c r="C10218" s="150" t="s">
        <v>21530</v>
      </c>
      <c r="D10218" s="150">
        <v>41590000</v>
      </c>
      <c r="E10218" s="150">
        <v>71276000</v>
      </c>
      <c r="F10218" s="150" t="s">
        <v>22098</v>
      </c>
    </row>
    <row r="10219" spans="1:6" x14ac:dyDescent="0.15">
      <c r="A10219" s="150" t="s">
        <v>11461</v>
      </c>
      <c r="B10219" s="150" t="s">
        <v>33931</v>
      </c>
      <c r="C10219" s="150" t="s">
        <v>13547</v>
      </c>
      <c r="F10219" s="150" t="s">
        <v>503</v>
      </c>
    </row>
    <row r="10220" spans="1:6" x14ac:dyDescent="0.15">
      <c r="A10220" s="150" t="s">
        <v>11462</v>
      </c>
      <c r="B10220" s="150" t="s">
        <v>36755</v>
      </c>
      <c r="C10220" s="150" t="s">
        <v>13327</v>
      </c>
      <c r="D10220" s="150">
        <v>1540000</v>
      </c>
      <c r="E10220" s="150">
        <v>585000</v>
      </c>
      <c r="F10220" s="150" t="s">
        <v>22052</v>
      </c>
    </row>
    <row r="10221" spans="1:6" x14ac:dyDescent="0.15">
      <c r="A10221" s="150" t="s">
        <v>11463</v>
      </c>
      <c r="B10221" s="150" t="s">
        <v>35132</v>
      </c>
      <c r="C10221" s="150" t="s">
        <v>19935</v>
      </c>
      <c r="D10221" s="150">
        <v>22880000</v>
      </c>
      <c r="E10221" s="150">
        <v>21465000</v>
      </c>
      <c r="F10221" s="150" t="s">
        <v>18774</v>
      </c>
    </row>
    <row r="10222" spans="1:6" x14ac:dyDescent="0.15">
      <c r="A10222" s="150" t="s">
        <v>11464</v>
      </c>
      <c r="B10222" s="150" t="s">
        <v>36756</v>
      </c>
      <c r="C10222" s="150" t="s">
        <v>21531</v>
      </c>
      <c r="D10222" s="150">
        <v>52115</v>
      </c>
      <c r="E10222" s="150">
        <v>63328</v>
      </c>
      <c r="F10222" s="150" t="s">
        <v>36757</v>
      </c>
    </row>
    <row r="10223" spans="1:6" x14ac:dyDescent="0.15">
      <c r="A10223" s="150" t="s">
        <v>11465</v>
      </c>
      <c r="B10223" s="150" t="s">
        <v>31372</v>
      </c>
      <c r="C10223" s="150" t="s">
        <v>16423</v>
      </c>
      <c r="D10223" s="150">
        <v>8120000</v>
      </c>
      <c r="E10223" s="150">
        <v>8500000</v>
      </c>
      <c r="F10223" s="150" t="s">
        <v>22060</v>
      </c>
    </row>
    <row r="10224" spans="1:6" x14ac:dyDescent="0.15">
      <c r="A10224" s="150" t="s">
        <v>11466</v>
      </c>
      <c r="B10224" s="150" t="s">
        <v>31434</v>
      </c>
      <c r="C10224" s="150" t="s">
        <v>16477</v>
      </c>
      <c r="D10224" s="150">
        <v>2662810</v>
      </c>
      <c r="E10224" s="150">
        <v>3000000</v>
      </c>
      <c r="F10224" s="150" t="s">
        <v>18774</v>
      </c>
    </row>
    <row r="10225" spans="1:6" x14ac:dyDescent="0.15">
      <c r="A10225" s="150" t="s">
        <v>11467</v>
      </c>
      <c r="B10225" s="150" t="s">
        <v>31466</v>
      </c>
      <c r="C10225" s="150" t="s">
        <v>16505</v>
      </c>
      <c r="D10225" s="150">
        <v>92000000</v>
      </c>
      <c r="E10225" s="150">
        <v>200000000</v>
      </c>
      <c r="F10225" s="150" t="s">
        <v>29745</v>
      </c>
    </row>
    <row r="10226" spans="1:6" x14ac:dyDescent="0.15">
      <c r="A10226" s="150" t="s">
        <v>11468</v>
      </c>
      <c r="B10226" s="150" t="s">
        <v>31382</v>
      </c>
      <c r="C10226" s="150" t="s">
        <v>16959</v>
      </c>
      <c r="D10226" s="150">
        <v>6700</v>
      </c>
      <c r="E10226" s="150">
        <v>6450</v>
      </c>
      <c r="F10226" s="150" t="s">
        <v>32060</v>
      </c>
    </row>
    <row r="10227" spans="1:6" x14ac:dyDescent="0.15">
      <c r="A10227" s="150" t="s">
        <v>11469</v>
      </c>
      <c r="B10227" s="150" t="s">
        <v>31385</v>
      </c>
      <c r="C10227" s="150" t="s">
        <v>21532</v>
      </c>
      <c r="D10227" s="150">
        <v>205000</v>
      </c>
      <c r="E10227" s="150">
        <v>220000</v>
      </c>
      <c r="F10227" s="150" t="s">
        <v>22078</v>
      </c>
    </row>
    <row r="10228" spans="1:6" x14ac:dyDescent="0.15">
      <c r="A10228" s="150" t="s">
        <v>11470</v>
      </c>
      <c r="B10228" s="150" t="s">
        <v>36758</v>
      </c>
      <c r="C10228" s="150" t="s">
        <v>21533</v>
      </c>
      <c r="D10228" s="150">
        <v>39000000</v>
      </c>
      <c r="E10228" s="150">
        <v>55699000</v>
      </c>
      <c r="F10228" s="150" t="s">
        <v>36759</v>
      </c>
    </row>
    <row r="10229" spans="1:6" x14ac:dyDescent="0.15">
      <c r="A10229" s="150" t="s">
        <v>11471</v>
      </c>
      <c r="B10229" s="150" t="s">
        <v>36760</v>
      </c>
      <c r="C10229" s="150" t="s">
        <v>21535</v>
      </c>
      <c r="D10229" s="150">
        <v>1281000</v>
      </c>
      <c r="E10229" s="150">
        <v>1238000</v>
      </c>
      <c r="F10229" s="150" t="s">
        <v>18774</v>
      </c>
    </row>
    <row r="10230" spans="1:6" x14ac:dyDescent="0.15">
      <c r="A10230" s="150" t="s">
        <v>11472</v>
      </c>
      <c r="B10230" s="150" t="s">
        <v>36761</v>
      </c>
      <c r="C10230" s="150" t="s">
        <v>21535</v>
      </c>
      <c r="D10230" s="150">
        <v>1646000</v>
      </c>
      <c r="E10230" s="150">
        <v>1238000</v>
      </c>
      <c r="F10230" s="150" t="s">
        <v>18774</v>
      </c>
    </row>
    <row r="10231" spans="1:6" x14ac:dyDescent="0.15">
      <c r="A10231" s="150" t="s">
        <v>11473</v>
      </c>
      <c r="B10231" s="150" t="s">
        <v>36762</v>
      </c>
      <c r="C10231" s="150" t="s">
        <v>21536</v>
      </c>
      <c r="D10231" s="150">
        <v>7387353</v>
      </c>
      <c r="E10231" s="150">
        <v>10298660</v>
      </c>
      <c r="F10231" s="150" t="s">
        <v>24724</v>
      </c>
    </row>
    <row r="10232" spans="1:6" x14ac:dyDescent="0.15">
      <c r="A10232" s="150" t="s">
        <v>11474</v>
      </c>
      <c r="B10232" s="150" t="s">
        <v>36763</v>
      </c>
      <c r="C10232" s="150" t="s">
        <v>21537</v>
      </c>
      <c r="D10232" s="150">
        <v>19480000</v>
      </c>
      <c r="E10232" s="150">
        <v>23272000</v>
      </c>
      <c r="F10232" s="150" t="s">
        <v>32639</v>
      </c>
    </row>
    <row r="10233" spans="1:6" x14ac:dyDescent="0.15">
      <c r="A10233" s="150" t="s">
        <v>11475</v>
      </c>
      <c r="B10233" s="150" t="s">
        <v>36764</v>
      </c>
      <c r="C10233" s="150" t="s">
        <v>21538</v>
      </c>
      <c r="D10233" s="150">
        <v>50000000</v>
      </c>
      <c r="E10233" s="150">
        <v>54000000</v>
      </c>
      <c r="F10233" s="150" t="s">
        <v>27551</v>
      </c>
    </row>
    <row r="10234" spans="1:6" x14ac:dyDescent="0.15">
      <c r="A10234" s="150" t="s">
        <v>11476</v>
      </c>
      <c r="B10234" s="150" t="s">
        <v>36765</v>
      </c>
      <c r="C10234" s="150" t="s">
        <v>21539</v>
      </c>
      <c r="D10234" s="150">
        <v>0</v>
      </c>
      <c r="E10234" s="150">
        <v>0</v>
      </c>
      <c r="F10234" s="150" t="s">
        <v>30895</v>
      </c>
    </row>
    <row r="10235" spans="1:6" x14ac:dyDescent="0.15">
      <c r="A10235" s="150" t="s">
        <v>11477</v>
      </c>
      <c r="B10235" s="150" t="s">
        <v>36766</v>
      </c>
      <c r="C10235" s="150" t="s">
        <v>21540</v>
      </c>
      <c r="D10235" s="150">
        <v>23200000</v>
      </c>
      <c r="E10235" s="150">
        <v>23500000</v>
      </c>
      <c r="F10235" s="150" t="s">
        <v>27061</v>
      </c>
    </row>
    <row r="10236" spans="1:6" x14ac:dyDescent="0.15">
      <c r="A10236" s="150" t="s">
        <v>11478</v>
      </c>
      <c r="B10236" s="150" t="s">
        <v>36767</v>
      </c>
      <c r="C10236" s="150" t="s">
        <v>21541</v>
      </c>
      <c r="D10236" s="150">
        <v>363486</v>
      </c>
      <c r="E10236" s="150">
        <v>389000</v>
      </c>
      <c r="F10236" s="150" t="s">
        <v>22110</v>
      </c>
    </row>
    <row r="10237" spans="1:6" x14ac:dyDescent="0.15">
      <c r="A10237" s="150" t="s">
        <v>11479</v>
      </c>
      <c r="B10237" s="150" t="s">
        <v>34627</v>
      </c>
      <c r="C10237" s="150" t="s">
        <v>19561</v>
      </c>
      <c r="D10237" s="150">
        <v>0</v>
      </c>
      <c r="E10237" s="150">
        <v>0</v>
      </c>
      <c r="F10237" s="150" t="s">
        <v>24605</v>
      </c>
    </row>
    <row r="10238" spans="1:6" x14ac:dyDescent="0.15">
      <c r="A10238" s="150" t="s">
        <v>11480</v>
      </c>
      <c r="B10238" s="150" t="s">
        <v>34520</v>
      </c>
      <c r="C10238" s="150" t="s">
        <v>19503</v>
      </c>
      <c r="D10238" s="150">
        <v>0</v>
      </c>
      <c r="E10238" s="150">
        <v>0</v>
      </c>
      <c r="F10238" s="150" t="s">
        <v>34521</v>
      </c>
    </row>
    <row r="10239" spans="1:6" x14ac:dyDescent="0.15">
      <c r="A10239" s="150" t="s">
        <v>11481</v>
      </c>
      <c r="B10239" s="150" t="s">
        <v>36768</v>
      </c>
      <c r="C10239" s="150" t="s">
        <v>21542</v>
      </c>
      <c r="D10239" s="150">
        <v>9743</v>
      </c>
      <c r="E10239" s="150">
        <v>15250</v>
      </c>
      <c r="F10239" s="150" t="s">
        <v>22088</v>
      </c>
    </row>
    <row r="10240" spans="1:6" x14ac:dyDescent="0.15">
      <c r="A10240" s="150" t="s">
        <v>11482</v>
      </c>
      <c r="B10240" s="150" t="s">
        <v>36769</v>
      </c>
      <c r="C10240" s="150" t="s">
        <v>16745</v>
      </c>
      <c r="D10240" s="150">
        <v>1050000</v>
      </c>
      <c r="E10240" s="150">
        <v>580000</v>
      </c>
      <c r="F10240" s="150" t="s">
        <v>22067</v>
      </c>
    </row>
    <row r="10241" spans="1:6" x14ac:dyDescent="0.15">
      <c r="A10241" s="150" t="s">
        <v>11483</v>
      </c>
      <c r="B10241" s="150" t="s">
        <v>31514</v>
      </c>
      <c r="C10241" s="150" t="s">
        <v>16547</v>
      </c>
      <c r="D10241" s="150">
        <v>81024556</v>
      </c>
      <c r="E10241" s="150">
        <v>79416926</v>
      </c>
      <c r="F10241" s="150" t="s">
        <v>36770</v>
      </c>
    </row>
    <row r="10242" spans="1:6" x14ac:dyDescent="0.15">
      <c r="A10242" s="150" t="s">
        <v>11484</v>
      </c>
      <c r="B10242" s="150" t="s">
        <v>36771</v>
      </c>
      <c r="C10242" s="150" t="s">
        <v>21543</v>
      </c>
      <c r="D10242" s="150">
        <v>820900</v>
      </c>
      <c r="E10242" s="150">
        <v>1172100</v>
      </c>
      <c r="F10242" s="150" t="s">
        <v>22060</v>
      </c>
    </row>
    <row r="10243" spans="1:6" x14ac:dyDescent="0.15">
      <c r="A10243" s="150" t="s">
        <v>11485</v>
      </c>
      <c r="B10243" s="150" t="s">
        <v>36772</v>
      </c>
      <c r="C10243" s="150" t="s">
        <v>21544</v>
      </c>
      <c r="D10243" s="150">
        <v>298000</v>
      </c>
      <c r="E10243" s="150">
        <v>102000</v>
      </c>
      <c r="F10243" s="150" t="s">
        <v>22172</v>
      </c>
    </row>
    <row r="10244" spans="1:6" x14ac:dyDescent="0.15">
      <c r="A10244" s="150" t="s">
        <v>11486</v>
      </c>
      <c r="B10244" s="150" t="s">
        <v>36773</v>
      </c>
      <c r="C10244" s="150" t="s">
        <v>21545</v>
      </c>
      <c r="D10244" s="150">
        <v>0</v>
      </c>
      <c r="E10244" s="150">
        <v>0</v>
      </c>
      <c r="F10244" s="150" t="s">
        <v>22103</v>
      </c>
    </row>
    <row r="10245" spans="1:6" x14ac:dyDescent="0.15">
      <c r="A10245" s="150" t="s">
        <v>11487</v>
      </c>
      <c r="B10245" s="150" t="s">
        <v>29935</v>
      </c>
      <c r="C10245" s="150" t="s">
        <v>20165</v>
      </c>
      <c r="D10245" s="150">
        <v>3192000</v>
      </c>
      <c r="E10245" s="150">
        <v>3230000</v>
      </c>
      <c r="F10245" s="150" t="s">
        <v>36774</v>
      </c>
    </row>
    <row r="10246" spans="1:6" x14ac:dyDescent="0.15">
      <c r="A10246" s="150" t="s">
        <v>11488</v>
      </c>
      <c r="B10246" s="150" t="s">
        <v>36775</v>
      </c>
      <c r="C10246" s="150" t="s">
        <v>21546</v>
      </c>
      <c r="D10246" s="150">
        <v>552000</v>
      </c>
      <c r="E10246" s="150">
        <v>564000</v>
      </c>
      <c r="F10246" s="150" t="s">
        <v>24477</v>
      </c>
    </row>
    <row r="10247" spans="1:6" x14ac:dyDescent="0.15">
      <c r="A10247" s="150" t="s">
        <v>11489</v>
      </c>
      <c r="B10247" s="150" t="s">
        <v>36776</v>
      </c>
      <c r="C10247" s="150" t="s">
        <v>12516</v>
      </c>
      <c r="D10247" s="150">
        <v>648000</v>
      </c>
      <c r="E10247" s="150">
        <v>400000</v>
      </c>
      <c r="F10247" s="150" t="s">
        <v>18774</v>
      </c>
    </row>
    <row r="10248" spans="1:6" x14ac:dyDescent="0.15">
      <c r="A10248" s="150" t="s">
        <v>11490</v>
      </c>
      <c r="B10248" s="150" t="s">
        <v>36777</v>
      </c>
      <c r="C10248" s="150" t="s">
        <v>211</v>
      </c>
      <c r="D10248" s="150">
        <v>3540000</v>
      </c>
      <c r="E10248" s="150">
        <v>3930000</v>
      </c>
      <c r="F10248" s="150" t="s">
        <v>22052</v>
      </c>
    </row>
    <row r="10249" spans="1:6" x14ac:dyDescent="0.15">
      <c r="A10249" s="150" t="s">
        <v>11491</v>
      </c>
      <c r="B10249" s="150" t="s">
        <v>36778</v>
      </c>
      <c r="C10249" s="150" t="s">
        <v>14153</v>
      </c>
      <c r="D10249" s="150">
        <v>1100</v>
      </c>
      <c r="E10249" s="150">
        <v>1200</v>
      </c>
      <c r="F10249" s="150" t="s">
        <v>22136</v>
      </c>
    </row>
    <row r="10250" spans="1:6" x14ac:dyDescent="0.15">
      <c r="A10250" s="150" t="s">
        <v>11492</v>
      </c>
      <c r="B10250" s="150" t="s">
        <v>36779</v>
      </c>
      <c r="C10250" s="150" t="s">
        <v>14153</v>
      </c>
      <c r="D10250" s="150">
        <v>12821</v>
      </c>
      <c r="E10250" s="150">
        <v>25532</v>
      </c>
      <c r="F10250" s="150" t="s">
        <v>22136</v>
      </c>
    </row>
    <row r="10251" spans="1:6" x14ac:dyDescent="0.15">
      <c r="A10251" s="150" t="s">
        <v>11493</v>
      </c>
      <c r="B10251" s="150" t="s">
        <v>36780</v>
      </c>
      <c r="C10251" s="150" t="s">
        <v>387</v>
      </c>
      <c r="D10251" s="150">
        <v>4729555.5</v>
      </c>
      <c r="E10251" s="150">
        <v>4840000</v>
      </c>
      <c r="F10251" s="150" t="s">
        <v>22053</v>
      </c>
    </row>
    <row r="10252" spans="1:6" x14ac:dyDescent="0.15">
      <c r="A10252" s="150" t="s">
        <v>11494</v>
      </c>
      <c r="B10252" s="150" t="s">
        <v>36781</v>
      </c>
      <c r="C10252" s="150" t="s">
        <v>387</v>
      </c>
      <c r="D10252" s="150">
        <v>14430801</v>
      </c>
      <c r="E10252" s="150">
        <v>12400000</v>
      </c>
      <c r="F10252" s="150" t="s">
        <v>22053</v>
      </c>
    </row>
    <row r="10253" spans="1:6" x14ac:dyDescent="0.15">
      <c r="A10253" s="150" t="s">
        <v>11495</v>
      </c>
      <c r="B10253" s="150" t="s">
        <v>36782</v>
      </c>
      <c r="F10253" s="150" t="s">
        <v>503</v>
      </c>
    </row>
    <row r="10254" spans="1:6" x14ac:dyDescent="0.15">
      <c r="A10254" s="150" t="s">
        <v>11496</v>
      </c>
      <c r="B10254" s="150" t="s">
        <v>36783</v>
      </c>
      <c r="C10254" s="150" t="s">
        <v>21547</v>
      </c>
      <c r="D10254" s="150">
        <v>17971200</v>
      </c>
      <c r="E10254" s="150">
        <v>19860528</v>
      </c>
      <c r="F10254" s="150" t="s">
        <v>22052</v>
      </c>
    </row>
    <row r="10255" spans="1:6" x14ac:dyDescent="0.15">
      <c r="A10255" s="150" t="s">
        <v>11497</v>
      </c>
      <c r="B10255" s="150" t="s">
        <v>36784</v>
      </c>
      <c r="C10255" s="150" t="s">
        <v>21548</v>
      </c>
      <c r="D10255" s="150">
        <v>409000</v>
      </c>
      <c r="E10255" s="150">
        <v>451000</v>
      </c>
      <c r="F10255" s="150" t="s">
        <v>22140</v>
      </c>
    </row>
    <row r="10256" spans="1:6" x14ac:dyDescent="0.15">
      <c r="A10256" s="150" t="s">
        <v>11498</v>
      </c>
      <c r="B10256" s="150" t="s">
        <v>36785</v>
      </c>
      <c r="C10256" s="150" t="s">
        <v>21549</v>
      </c>
      <c r="D10256" s="150">
        <v>10000</v>
      </c>
      <c r="E10256" s="150">
        <v>20000</v>
      </c>
      <c r="F10256" s="150" t="s">
        <v>22078</v>
      </c>
    </row>
    <row r="10257" spans="1:6" x14ac:dyDescent="0.15">
      <c r="A10257" s="150" t="s">
        <v>11499</v>
      </c>
      <c r="B10257" s="150" t="s">
        <v>36786</v>
      </c>
      <c r="C10257" s="150" t="s">
        <v>14085</v>
      </c>
      <c r="D10257" s="150">
        <v>0</v>
      </c>
      <c r="E10257" s="150">
        <v>0</v>
      </c>
      <c r="F10257" s="150" t="s">
        <v>18774</v>
      </c>
    </row>
    <row r="10258" spans="1:6" x14ac:dyDescent="0.15">
      <c r="A10258" s="150" t="s">
        <v>11500</v>
      </c>
      <c r="B10258" s="150" t="s">
        <v>36787</v>
      </c>
      <c r="C10258" s="150" t="s">
        <v>21550</v>
      </c>
      <c r="D10258" s="150">
        <v>779680</v>
      </c>
      <c r="E10258" s="150">
        <v>1276420</v>
      </c>
      <c r="F10258" s="150" t="s">
        <v>22078</v>
      </c>
    </row>
    <row r="10259" spans="1:6" x14ac:dyDescent="0.15">
      <c r="A10259" s="150" t="s">
        <v>11501</v>
      </c>
      <c r="B10259" s="150" t="s">
        <v>36788</v>
      </c>
      <c r="C10259" s="150" t="s">
        <v>21551</v>
      </c>
      <c r="D10259" s="150">
        <v>20000000</v>
      </c>
      <c r="E10259" s="150">
        <v>110000000</v>
      </c>
      <c r="F10259" s="150" t="s">
        <v>22063</v>
      </c>
    </row>
    <row r="10260" spans="1:6" x14ac:dyDescent="0.15">
      <c r="A10260" s="150" t="s">
        <v>11502</v>
      </c>
      <c r="B10260" s="150" t="s">
        <v>36789</v>
      </c>
      <c r="C10260" s="150" t="s">
        <v>21552</v>
      </c>
      <c r="D10260" s="150">
        <v>488990.4</v>
      </c>
      <c r="E10260" s="150">
        <v>517754.07</v>
      </c>
      <c r="F10260" s="150" t="s">
        <v>36790</v>
      </c>
    </row>
    <row r="10261" spans="1:6" x14ac:dyDescent="0.15">
      <c r="A10261" s="150" t="s">
        <v>11503</v>
      </c>
      <c r="B10261" s="150" t="s">
        <v>36791</v>
      </c>
      <c r="C10261" s="150" t="s">
        <v>21553</v>
      </c>
      <c r="D10261" s="150">
        <v>651580</v>
      </c>
      <c r="E10261" s="150">
        <v>1484000</v>
      </c>
      <c r="F10261" s="150" t="s">
        <v>36792</v>
      </c>
    </row>
    <row r="10262" spans="1:6" x14ac:dyDescent="0.15">
      <c r="A10262" s="150" t="s">
        <v>11504</v>
      </c>
      <c r="B10262" s="150" t="s">
        <v>36793</v>
      </c>
      <c r="C10262" s="150" t="s">
        <v>21554</v>
      </c>
      <c r="D10262" s="150">
        <v>382000000</v>
      </c>
      <c r="E10262" s="150">
        <v>250000000</v>
      </c>
      <c r="F10262" s="150" t="s">
        <v>27935</v>
      </c>
    </row>
    <row r="10263" spans="1:6" x14ac:dyDescent="0.15">
      <c r="A10263" s="150" t="s">
        <v>11505</v>
      </c>
      <c r="B10263" s="150" t="s">
        <v>36794</v>
      </c>
      <c r="C10263" s="150" t="s">
        <v>21555</v>
      </c>
      <c r="D10263" s="150">
        <v>49852000</v>
      </c>
      <c r="E10263" s="150">
        <v>22159000</v>
      </c>
      <c r="F10263" s="150" t="s">
        <v>30057</v>
      </c>
    </row>
    <row r="10264" spans="1:6" x14ac:dyDescent="0.15">
      <c r="A10264" s="150" t="s">
        <v>11506</v>
      </c>
      <c r="B10264" s="150" t="s">
        <v>36795</v>
      </c>
      <c r="C10264" s="150" t="s">
        <v>21556</v>
      </c>
      <c r="D10264" s="150">
        <v>8700</v>
      </c>
      <c r="E10264" s="150">
        <v>8900</v>
      </c>
      <c r="F10264" s="150" t="s">
        <v>22090</v>
      </c>
    </row>
    <row r="10265" spans="1:6" x14ac:dyDescent="0.15">
      <c r="A10265" s="150" t="s">
        <v>11507</v>
      </c>
      <c r="B10265" s="150" t="s">
        <v>36796</v>
      </c>
      <c r="C10265" s="150" t="s">
        <v>21557</v>
      </c>
      <c r="D10265" s="150">
        <v>1400000</v>
      </c>
      <c r="E10265" s="150">
        <v>1600000</v>
      </c>
      <c r="F10265" s="150" t="s">
        <v>22067</v>
      </c>
    </row>
    <row r="10266" spans="1:6" x14ac:dyDescent="0.15">
      <c r="A10266" s="150" t="s">
        <v>11508</v>
      </c>
      <c r="B10266" s="150" t="s">
        <v>36797</v>
      </c>
      <c r="C10266" s="150" t="s">
        <v>21558</v>
      </c>
      <c r="D10266" s="150">
        <v>12550000</v>
      </c>
      <c r="E10266" s="150">
        <v>17797752</v>
      </c>
      <c r="F10266" s="150" t="s">
        <v>22160</v>
      </c>
    </row>
    <row r="10267" spans="1:6" x14ac:dyDescent="0.15">
      <c r="A10267" s="150" t="s">
        <v>11509</v>
      </c>
      <c r="B10267" s="150" t="s">
        <v>36798</v>
      </c>
      <c r="C10267" s="150" t="s">
        <v>21559</v>
      </c>
      <c r="D10267" s="150">
        <v>10921600</v>
      </c>
      <c r="E10267" s="150">
        <v>12444100</v>
      </c>
      <c r="F10267" s="150" t="s">
        <v>27073</v>
      </c>
    </row>
    <row r="10268" spans="1:6" x14ac:dyDescent="0.15">
      <c r="A10268" s="150" t="s">
        <v>11510</v>
      </c>
      <c r="B10268" s="150" t="s">
        <v>36799</v>
      </c>
      <c r="C10268" s="150" t="s">
        <v>21560</v>
      </c>
      <c r="D10268" s="150">
        <v>99004.56</v>
      </c>
      <c r="E10268" s="150">
        <v>106004.56</v>
      </c>
      <c r="F10268" s="150" t="s">
        <v>22078</v>
      </c>
    </row>
    <row r="10269" spans="1:6" x14ac:dyDescent="0.15">
      <c r="A10269" s="150" t="s">
        <v>11511</v>
      </c>
      <c r="B10269" s="150" t="s">
        <v>36800</v>
      </c>
      <c r="C10269" s="150" t="s">
        <v>21561</v>
      </c>
      <c r="D10269" s="150">
        <v>98672</v>
      </c>
      <c r="E10269" s="150">
        <v>152891.20000000001</v>
      </c>
      <c r="F10269" s="150" t="s">
        <v>22078</v>
      </c>
    </row>
    <row r="10270" spans="1:6" x14ac:dyDescent="0.15">
      <c r="A10270" s="150" t="s">
        <v>11512</v>
      </c>
      <c r="B10270" s="150" t="s">
        <v>36801</v>
      </c>
      <c r="C10270" s="150" t="s">
        <v>21562</v>
      </c>
      <c r="D10270" s="150">
        <v>7266000</v>
      </c>
      <c r="E10270" s="150">
        <v>7500000</v>
      </c>
      <c r="F10270" s="150" t="s">
        <v>22053</v>
      </c>
    </row>
    <row r="10271" spans="1:6" x14ac:dyDescent="0.15">
      <c r="A10271" s="150" t="s">
        <v>11513</v>
      </c>
      <c r="B10271" s="150" t="s">
        <v>36802</v>
      </c>
      <c r="C10271" s="150" t="s">
        <v>21563</v>
      </c>
      <c r="D10271" s="150">
        <v>2715000</v>
      </c>
      <c r="E10271" s="150">
        <v>3800000</v>
      </c>
      <c r="F10271" s="150" t="s">
        <v>22053</v>
      </c>
    </row>
    <row r="10272" spans="1:6" x14ac:dyDescent="0.15">
      <c r="A10272" s="150" t="s">
        <v>11514</v>
      </c>
      <c r="B10272" s="150" t="s">
        <v>36803</v>
      </c>
      <c r="C10272" s="150" t="s">
        <v>21564</v>
      </c>
      <c r="D10272" s="150">
        <v>680000</v>
      </c>
      <c r="E10272" s="150">
        <v>900000</v>
      </c>
      <c r="F10272" s="150" t="s">
        <v>18774</v>
      </c>
    </row>
    <row r="10273" spans="1:6" x14ac:dyDescent="0.15">
      <c r="A10273" s="150" t="s">
        <v>11515</v>
      </c>
      <c r="B10273" s="150" t="s">
        <v>36804</v>
      </c>
      <c r="C10273" s="150" t="s">
        <v>21565</v>
      </c>
      <c r="D10273" s="150">
        <v>1017500</v>
      </c>
      <c r="E10273" s="150">
        <v>1001500</v>
      </c>
      <c r="F10273" s="150" t="s">
        <v>18774</v>
      </c>
    </row>
    <row r="10274" spans="1:6" x14ac:dyDescent="0.15">
      <c r="A10274" s="150" t="s">
        <v>11516</v>
      </c>
      <c r="B10274" s="150" t="s">
        <v>36805</v>
      </c>
      <c r="C10274" s="150" t="s">
        <v>21566</v>
      </c>
      <c r="D10274" s="150">
        <v>640000</v>
      </c>
      <c r="E10274" s="150">
        <v>1180000</v>
      </c>
      <c r="F10274" s="150" t="s">
        <v>18774</v>
      </c>
    </row>
    <row r="10275" spans="1:6" x14ac:dyDescent="0.15">
      <c r="A10275" s="150" t="s">
        <v>11517</v>
      </c>
      <c r="B10275" s="150" t="s">
        <v>36806</v>
      </c>
      <c r="C10275" s="150" t="s">
        <v>21567</v>
      </c>
      <c r="D10275" s="150">
        <v>101776.3</v>
      </c>
      <c r="E10275" s="150">
        <v>553633.75</v>
      </c>
      <c r="F10275" s="150" t="s">
        <v>36807</v>
      </c>
    </row>
    <row r="10276" spans="1:6" x14ac:dyDescent="0.15">
      <c r="A10276" s="150" t="s">
        <v>11518</v>
      </c>
      <c r="B10276" s="150" t="s">
        <v>36808</v>
      </c>
      <c r="C10276" s="150" t="s">
        <v>21568</v>
      </c>
      <c r="D10276" s="150">
        <v>18000</v>
      </c>
      <c r="E10276" s="150">
        <v>22000</v>
      </c>
      <c r="F10276" s="150" t="s">
        <v>22102</v>
      </c>
    </row>
    <row r="10277" spans="1:6" x14ac:dyDescent="0.15">
      <c r="A10277" s="150" t="s">
        <v>11519</v>
      </c>
      <c r="B10277" s="150" t="s">
        <v>36809</v>
      </c>
      <c r="C10277" s="150" t="s">
        <v>21569</v>
      </c>
      <c r="D10277" s="150">
        <v>95989</v>
      </c>
      <c r="E10277" s="150">
        <v>62464</v>
      </c>
      <c r="F10277" s="150" t="s">
        <v>36810</v>
      </c>
    </row>
    <row r="10278" spans="1:6" x14ac:dyDescent="0.15">
      <c r="A10278" s="150" t="s">
        <v>11520</v>
      </c>
      <c r="B10278" s="150" t="s">
        <v>36811</v>
      </c>
      <c r="C10278" s="150" t="s">
        <v>21570</v>
      </c>
      <c r="D10278" s="150">
        <v>37823.599999999999</v>
      </c>
      <c r="E10278" s="150">
        <v>53437.5</v>
      </c>
      <c r="F10278" s="150" t="s">
        <v>22060</v>
      </c>
    </row>
    <row r="10279" spans="1:6" x14ac:dyDescent="0.15">
      <c r="A10279" s="150" t="s">
        <v>11521</v>
      </c>
      <c r="B10279" s="150" t="s">
        <v>36812</v>
      </c>
      <c r="C10279" s="150" t="s">
        <v>21571</v>
      </c>
      <c r="D10279" s="150">
        <v>34618659</v>
      </c>
      <c r="E10279" s="150">
        <v>39057552</v>
      </c>
      <c r="F10279" s="150" t="s">
        <v>31469</v>
      </c>
    </row>
    <row r="10280" spans="1:6" x14ac:dyDescent="0.15">
      <c r="A10280" s="150" t="s">
        <v>11522</v>
      </c>
      <c r="B10280" s="150" t="s">
        <v>36813</v>
      </c>
      <c r="C10280" s="150" t="s">
        <v>21542</v>
      </c>
      <c r="D10280" s="150">
        <v>2207000</v>
      </c>
      <c r="E10280" s="150">
        <v>819500</v>
      </c>
      <c r="F10280" s="150" t="s">
        <v>22067</v>
      </c>
    </row>
    <row r="10281" spans="1:6" x14ac:dyDescent="0.15">
      <c r="A10281" s="150" t="s">
        <v>11523</v>
      </c>
      <c r="B10281" s="150" t="s">
        <v>36814</v>
      </c>
      <c r="C10281" s="150" t="s">
        <v>21572</v>
      </c>
      <c r="D10281" s="150">
        <v>7768000</v>
      </c>
      <c r="E10281" s="150">
        <v>12000000</v>
      </c>
      <c r="F10281" s="150" t="s">
        <v>22053</v>
      </c>
    </row>
    <row r="10282" spans="1:6" x14ac:dyDescent="0.15">
      <c r="A10282" s="150" t="s">
        <v>11524</v>
      </c>
      <c r="B10282" s="150" t="s">
        <v>36815</v>
      </c>
      <c r="C10282" s="150" t="s">
        <v>21573</v>
      </c>
      <c r="D10282" s="150">
        <v>58000</v>
      </c>
      <c r="E10282" s="150">
        <v>90390</v>
      </c>
      <c r="F10282" s="150" t="s">
        <v>24493</v>
      </c>
    </row>
    <row r="10283" spans="1:6" x14ac:dyDescent="0.15">
      <c r="A10283" s="150" t="s">
        <v>11525</v>
      </c>
      <c r="B10283" s="150" t="s">
        <v>36816</v>
      </c>
      <c r="C10283" s="150" t="s">
        <v>21574</v>
      </c>
      <c r="D10283" s="150">
        <v>860807</v>
      </c>
      <c r="E10283" s="150">
        <v>1298781</v>
      </c>
      <c r="F10283" s="150" t="s">
        <v>36817</v>
      </c>
    </row>
    <row r="10284" spans="1:6" x14ac:dyDescent="0.15">
      <c r="A10284" s="150" t="s">
        <v>11526</v>
      </c>
      <c r="B10284" s="150" t="s">
        <v>36818</v>
      </c>
      <c r="C10284" s="150" t="s">
        <v>21575</v>
      </c>
      <c r="D10284" s="150">
        <v>40000000</v>
      </c>
      <c r="E10284" s="150">
        <v>100000000</v>
      </c>
      <c r="F10284" s="150" t="s">
        <v>27096</v>
      </c>
    </row>
    <row r="10285" spans="1:6" x14ac:dyDescent="0.15">
      <c r="A10285" s="150" t="s">
        <v>11527</v>
      </c>
      <c r="B10285" s="150" t="s">
        <v>36819</v>
      </c>
      <c r="C10285" s="150" t="s">
        <v>16302</v>
      </c>
      <c r="D10285" s="150">
        <v>0</v>
      </c>
      <c r="E10285" s="150">
        <v>0</v>
      </c>
      <c r="F10285" s="150" t="s">
        <v>28124</v>
      </c>
    </row>
    <row r="10286" spans="1:6" x14ac:dyDescent="0.15">
      <c r="A10286" s="150" t="s">
        <v>11528</v>
      </c>
      <c r="B10286" s="150" t="s">
        <v>36820</v>
      </c>
      <c r="C10286" s="150" t="s">
        <v>21576</v>
      </c>
      <c r="D10286" s="150">
        <v>43152</v>
      </c>
      <c r="E10286" s="150">
        <v>45088</v>
      </c>
      <c r="F10286" s="150" t="s">
        <v>24529</v>
      </c>
    </row>
    <row r="10287" spans="1:6" x14ac:dyDescent="0.15">
      <c r="A10287" s="150" t="s">
        <v>11529</v>
      </c>
      <c r="B10287" s="150" t="s">
        <v>36821</v>
      </c>
      <c r="C10287" s="150" t="s">
        <v>21577</v>
      </c>
      <c r="D10287" s="150">
        <v>670000</v>
      </c>
      <c r="E10287" s="150">
        <v>1298000</v>
      </c>
      <c r="F10287" s="150" t="s">
        <v>22110</v>
      </c>
    </row>
    <row r="10288" spans="1:6" x14ac:dyDescent="0.15">
      <c r="A10288" s="150" t="s">
        <v>11530</v>
      </c>
      <c r="B10288" s="150" t="s">
        <v>36822</v>
      </c>
      <c r="C10288" s="150" t="s">
        <v>21578</v>
      </c>
      <c r="D10288" s="150">
        <v>4464700</v>
      </c>
      <c r="E10288" s="150">
        <v>6859280</v>
      </c>
      <c r="F10288" s="150" t="s">
        <v>22060</v>
      </c>
    </row>
    <row r="10289" spans="1:6" x14ac:dyDescent="0.15">
      <c r="A10289" s="150" t="s">
        <v>11531</v>
      </c>
      <c r="B10289" s="150" t="s">
        <v>36823</v>
      </c>
      <c r="C10289" s="150" t="s">
        <v>387</v>
      </c>
      <c r="D10289" s="150">
        <v>376550</v>
      </c>
      <c r="E10289" s="150">
        <v>395000</v>
      </c>
      <c r="F10289" s="150" t="s">
        <v>18774</v>
      </c>
    </row>
    <row r="10290" spans="1:6" x14ac:dyDescent="0.15">
      <c r="A10290" s="150" t="s">
        <v>11532</v>
      </c>
      <c r="B10290" s="150" t="s">
        <v>36824</v>
      </c>
      <c r="C10290" s="150" t="s">
        <v>21579</v>
      </c>
      <c r="D10290" s="150">
        <v>51000000</v>
      </c>
      <c r="E10290" s="150">
        <v>64000000</v>
      </c>
      <c r="F10290" s="150" t="s">
        <v>27061</v>
      </c>
    </row>
    <row r="10291" spans="1:6" x14ac:dyDescent="0.15">
      <c r="A10291" s="150" t="s">
        <v>11533</v>
      </c>
      <c r="B10291" s="150" t="s">
        <v>36825</v>
      </c>
      <c r="C10291" s="150" t="s">
        <v>21580</v>
      </c>
      <c r="D10291" s="150">
        <v>137100000</v>
      </c>
      <c r="E10291" s="150">
        <v>188100000</v>
      </c>
      <c r="F10291" s="150" t="s">
        <v>22172</v>
      </c>
    </row>
    <row r="10292" spans="1:6" x14ac:dyDescent="0.15">
      <c r="A10292" s="150" t="s">
        <v>11534</v>
      </c>
      <c r="B10292" s="150" t="s">
        <v>36826</v>
      </c>
      <c r="C10292" s="150" t="s">
        <v>12930</v>
      </c>
      <c r="D10292" s="150">
        <v>1427400</v>
      </c>
      <c r="E10292" s="150">
        <v>1766900</v>
      </c>
      <c r="F10292" s="150" t="s">
        <v>22154</v>
      </c>
    </row>
    <row r="10293" spans="1:6" x14ac:dyDescent="0.15">
      <c r="A10293" s="150" t="s">
        <v>11535</v>
      </c>
      <c r="B10293" s="150" t="s">
        <v>36827</v>
      </c>
      <c r="C10293" s="150" t="s">
        <v>21581</v>
      </c>
      <c r="D10293" s="150">
        <v>69000</v>
      </c>
      <c r="E10293" s="150">
        <v>72356</v>
      </c>
      <c r="F10293" s="150" t="s">
        <v>22088</v>
      </c>
    </row>
    <row r="10294" spans="1:6" x14ac:dyDescent="0.15">
      <c r="A10294" s="150" t="s">
        <v>11536</v>
      </c>
      <c r="B10294" s="150" t="s">
        <v>36828</v>
      </c>
      <c r="C10294" s="150" t="s">
        <v>21582</v>
      </c>
      <c r="D10294" s="150">
        <v>34000</v>
      </c>
      <c r="E10294" s="150">
        <v>40000</v>
      </c>
      <c r="F10294" s="150" t="s">
        <v>22088</v>
      </c>
    </row>
    <row r="10295" spans="1:6" x14ac:dyDescent="0.15">
      <c r="A10295" s="150" t="s">
        <v>11537</v>
      </c>
      <c r="B10295" s="150" t="s">
        <v>36829</v>
      </c>
      <c r="C10295" s="150" t="s">
        <v>387</v>
      </c>
      <c r="D10295" s="150">
        <v>2067000</v>
      </c>
      <c r="E10295" s="150">
        <v>3640000</v>
      </c>
      <c r="F10295" s="150" t="s">
        <v>22053</v>
      </c>
    </row>
    <row r="10296" spans="1:6" x14ac:dyDescent="0.15">
      <c r="A10296" s="150" t="s">
        <v>11538</v>
      </c>
      <c r="B10296" s="150" t="s">
        <v>36830</v>
      </c>
      <c r="C10296" s="150" t="s">
        <v>214</v>
      </c>
      <c r="D10296" s="150">
        <v>3500</v>
      </c>
      <c r="E10296" s="150">
        <v>9700</v>
      </c>
      <c r="F10296" s="150" t="s">
        <v>22110</v>
      </c>
    </row>
    <row r="10297" spans="1:6" x14ac:dyDescent="0.15">
      <c r="A10297" s="150" t="s">
        <v>11539</v>
      </c>
      <c r="B10297" s="150" t="s">
        <v>36831</v>
      </c>
      <c r="C10297" s="150" t="s">
        <v>21583</v>
      </c>
      <c r="D10297" s="150">
        <v>728811.5</v>
      </c>
      <c r="E10297" s="150">
        <v>951899.5</v>
      </c>
      <c r="F10297" s="150" t="s">
        <v>22160</v>
      </c>
    </row>
    <row r="10298" spans="1:6" x14ac:dyDescent="0.15">
      <c r="A10298" s="150" t="s">
        <v>11540</v>
      </c>
      <c r="B10298" s="150" t="s">
        <v>36832</v>
      </c>
      <c r="C10298" s="150" t="s">
        <v>215</v>
      </c>
      <c r="D10298" s="150">
        <v>178000</v>
      </c>
      <c r="E10298" s="150">
        <v>320400</v>
      </c>
      <c r="F10298" s="150" t="s">
        <v>24751</v>
      </c>
    </row>
    <row r="10299" spans="1:6" x14ac:dyDescent="0.15">
      <c r="A10299" s="150" t="s">
        <v>11541</v>
      </c>
      <c r="B10299" s="150" t="s">
        <v>36833</v>
      </c>
      <c r="C10299" s="150" t="s">
        <v>12465</v>
      </c>
      <c r="D10299" s="150">
        <v>75604000</v>
      </c>
      <c r="E10299" s="150">
        <v>79284000</v>
      </c>
      <c r="F10299" s="150" t="s">
        <v>24477</v>
      </c>
    </row>
    <row r="10300" spans="1:6" x14ac:dyDescent="0.15">
      <c r="A10300" s="150" t="s">
        <v>11542</v>
      </c>
      <c r="B10300" s="150" t="s">
        <v>36834</v>
      </c>
      <c r="C10300" s="150" t="s">
        <v>21584</v>
      </c>
      <c r="D10300" s="150">
        <v>2783986</v>
      </c>
      <c r="E10300" s="150">
        <v>4891986</v>
      </c>
      <c r="F10300" s="150" t="s">
        <v>24465</v>
      </c>
    </row>
    <row r="10301" spans="1:6" x14ac:dyDescent="0.15">
      <c r="A10301" s="150" t="s">
        <v>11543</v>
      </c>
      <c r="B10301" s="150" t="s">
        <v>36835</v>
      </c>
      <c r="C10301" s="150" t="s">
        <v>12476</v>
      </c>
      <c r="D10301" s="150">
        <v>11820</v>
      </c>
      <c r="E10301" s="150">
        <v>13220</v>
      </c>
      <c r="F10301" s="150" t="s">
        <v>22136</v>
      </c>
    </row>
    <row r="10302" spans="1:6" x14ac:dyDescent="0.15">
      <c r="A10302" s="150" t="s">
        <v>11544</v>
      </c>
      <c r="B10302" s="150" t="s">
        <v>36836</v>
      </c>
      <c r="C10302" s="150" t="s">
        <v>21585</v>
      </c>
      <c r="D10302" s="150">
        <v>4644800</v>
      </c>
      <c r="E10302" s="150">
        <v>2092500</v>
      </c>
      <c r="F10302" s="150" t="s">
        <v>22161</v>
      </c>
    </row>
    <row r="10303" spans="1:6" x14ac:dyDescent="0.15">
      <c r="A10303" s="150" t="s">
        <v>11545</v>
      </c>
      <c r="B10303" s="150" t="s">
        <v>36837</v>
      </c>
      <c r="C10303" s="150" t="s">
        <v>14161</v>
      </c>
      <c r="D10303" s="150">
        <v>4749800</v>
      </c>
      <c r="E10303" s="150">
        <v>6628000</v>
      </c>
      <c r="F10303" s="150" t="s">
        <v>22093</v>
      </c>
    </row>
    <row r="10304" spans="1:6" x14ac:dyDescent="0.15">
      <c r="A10304" s="150" t="s">
        <v>11546</v>
      </c>
      <c r="B10304" s="150" t="s">
        <v>36838</v>
      </c>
      <c r="C10304" s="150" t="s">
        <v>21586</v>
      </c>
      <c r="D10304" s="150">
        <v>15561000</v>
      </c>
      <c r="E10304" s="150">
        <v>20244000</v>
      </c>
      <c r="F10304" s="150" t="s">
        <v>22150</v>
      </c>
    </row>
    <row r="10305" spans="1:6" x14ac:dyDescent="0.15">
      <c r="A10305" s="150" t="s">
        <v>11547</v>
      </c>
      <c r="B10305" s="150" t="s">
        <v>36839</v>
      </c>
      <c r="C10305" s="150" t="s">
        <v>21587</v>
      </c>
      <c r="D10305" s="150">
        <v>1050000</v>
      </c>
      <c r="E10305" s="150">
        <v>3186000</v>
      </c>
      <c r="F10305" s="150" t="s">
        <v>22052</v>
      </c>
    </row>
    <row r="10306" spans="1:6" x14ac:dyDescent="0.15">
      <c r="A10306" s="150" t="s">
        <v>11548</v>
      </c>
      <c r="B10306" s="150" t="s">
        <v>36840</v>
      </c>
      <c r="C10306" s="150" t="s">
        <v>21588</v>
      </c>
      <c r="D10306" s="150">
        <v>371000</v>
      </c>
      <c r="E10306" s="150">
        <v>1044000</v>
      </c>
      <c r="F10306" s="150" t="s">
        <v>22060</v>
      </c>
    </row>
    <row r="10307" spans="1:6" x14ac:dyDescent="0.15">
      <c r="A10307" s="150" t="s">
        <v>11549</v>
      </c>
      <c r="B10307" s="150" t="s">
        <v>36841</v>
      </c>
      <c r="C10307" s="150" t="s">
        <v>21589</v>
      </c>
      <c r="D10307" s="150">
        <v>5640000</v>
      </c>
      <c r="E10307" s="150">
        <v>6760000</v>
      </c>
      <c r="F10307" s="150" t="s">
        <v>22060</v>
      </c>
    </row>
    <row r="10308" spans="1:6" x14ac:dyDescent="0.15">
      <c r="A10308" s="150" t="s">
        <v>11550</v>
      </c>
      <c r="B10308" s="150" t="s">
        <v>36842</v>
      </c>
      <c r="C10308" s="150" t="s">
        <v>21590</v>
      </c>
      <c r="D10308" s="150">
        <v>73876</v>
      </c>
      <c r="E10308" s="150">
        <v>86837</v>
      </c>
      <c r="F10308" s="150" t="s">
        <v>14062</v>
      </c>
    </row>
    <row r="10309" spans="1:6" x14ac:dyDescent="0.15">
      <c r="A10309" s="150" t="s">
        <v>11551</v>
      </c>
      <c r="B10309" s="150" t="s">
        <v>36843</v>
      </c>
      <c r="C10309" s="150" t="s">
        <v>21591</v>
      </c>
      <c r="D10309" s="150">
        <v>1409382</v>
      </c>
      <c r="E10309" s="150">
        <v>2059794</v>
      </c>
      <c r="F10309" s="150" t="s">
        <v>29266</v>
      </c>
    </row>
    <row r="10310" spans="1:6" x14ac:dyDescent="0.15">
      <c r="A10310" s="150" t="s">
        <v>11552</v>
      </c>
      <c r="B10310" s="150" t="s">
        <v>36844</v>
      </c>
      <c r="C10310" s="150" t="s">
        <v>21592</v>
      </c>
      <c r="D10310" s="150">
        <v>1125000</v>
      </c>
      <c r="E10310" s="150">
        <v>1406000</v>
      </c>
      <c r="F10310" s="150" t="s">
        <v>22082</v>
      </c>
    </row>
    <row r="10311" spans="1:6" x14ac:dyDescent="0.15">
      <c r="A10311" s="150" t="s">
        <v>11553</v>
      </c>
      <c r="B10311" s="150" t="s">
        <v>36845</v>
      </c>
      <c r="C10311" s="150" t="s">
        <v>21593</v>
      </c>
      <c r="D10311" s="150">
        <v>127000000</v>
      </c>
      <c r="E10311" s="150">
        <v>181000000</v>
      </c>
      <c r="F10311" s="150" t="s">
        <v>24581</v>
      </c>
    </row>
    <row r="10312" spans="1:6" x14ac:dyDescent="0.15">
      <c r="A10312" s="150" t="s">
        <v>11554</v>
      </c>
      <c r="B10312" s="150" t="s">
        <v>36846</v>
      </c>
      <c r="C10312" s="150" t="s">
        <v>21594</v>
      </c>
      <c r="D10312" s="150">
        <v>1380</v>
      </c>
      <c r="E10312" s="150">
        <v>1820</v>
      </c>
      <c r="F10312" s="150" t="s">
        <v>22110</v>
      </c>
    </row>
    <row r="10313" spans="1:6" x14ac:dyDescent="0.15">
      <c r="A10313" s="150" t="s">
        <v>11555</v>
      </c>
      <c r="B10313" s="150" t="s">
        <v>36847</v>
      </c>
      <c r="C10313" s="150" t="s">
        <v>2063</v>
      </c>
      <c r="D10313" s="150">
        <v>752850</v>
      </c>
      <c r="E10313" s="150">
        <v>2265000</v>
      </c>
      <c r="F10313" s="150" t="s">
        <v>28304</v>
      </c>
    </row>
    <row r="10314" spans="1:6" x14ac:dyDescent="0.15">
      <c r="A10314" s="150" t="s">
        <v>11556</v>
      </c>
      <c r="B10314" s="150" t="s">
        <v>36848</v>
      </c>
      <c r="C10314" s="150" t="s">
        <v>21595</v>
      </c>
      <c r="D10314" s="150">
        <v>0</v>
      </c>
      <c r="E10314" s="150">
        <v>0</v>
      </c>
      <c r="F10314" s="150" t="s">
        <v>24605</v>
      </c>
    </row>
    <row r="10315" spans="1:6" x14ac:dyDescent="0.15">
      <c r="A10315" s="150" t="s">
        <v>11557</v>
      </c>
      <c r="B10315" s="150" t="s">
        <v>36849</v>
      </c>
      <c r="C10315" s="150" t="s">
        <v>12648</v>
      </c>
      <c r="D10315" s="150">
        <v>1950000</v>
      </c>
      <c r="E10315" s="150">
        <v>2250000</v>
      </c>
      <c r="F10315" s="150" t="s">
        <v>24497</v>
      </c>
    </row>
    <row r="10316" spans="1:6" x14ac:dyDescent="0.15">
      <c r="A10316" s="150" t="s">
        <v>11558</v>
      </c>
      <c r="B10316" s="150" t="s">
        <v>36850</v>
      </c>
      <c r="C10316" s="150" t="s">
        <v>21596</v>
      </c>
      <c r="D10316" s="150">
        <v>31860000</v>
      </c>
      <c r="E10316" s="150">
        <v>30800000</v>
      </c>
      <c r="F10316" s="150" t="s">
        <v>24605</v>
      </c>
    </row>
    <row r="10317" spans="1:6" x14ac:dyDescent="0.15">
      <c r="A10317" s="150" t="s">
        <v>11559</v>
      </c>
      <c r="B10317" s="150" t="s">
        <v>36851</v>
      </c>
      <c r="C10317" s="150" t="s">
        <v>21597</v>
      </c>
      <c r="D10317" s="150">
        <v>3790000</v>
      </c>
      <c r="E10317" s="150">
        <v>6880000</v>
      </c>
      <c r="F10317" s="150" t="s">
        <v>24727</v>
      </c>
    </row>
    <row r="10318" spans="1:6" x14ac:dyDescent="0.15">
      <c r="A10318" s="150" t="s">
        <v>11560</v>
      </c>
      <c r="B10318" s="150" t="s">
        <v>36852</v>
      </c>
      <c r="C10318" s="150" t="s">
        <v>21598</v>
      </c>
      <c r="D10318" s="150">
        <v>10600</v>
      </c>
      <c r="E10318" s="150">
        <v>15000</v>
      </c>
      <c r="F10318" s="150" t="s">
        <v>22071</v>
      </c>
    </row>
    <row r="10319" spans="1:6" x14ac:dyDescent="0.15">
      <c r="A10319" s="150" t="s">
        <v>11561</v>
      </c>
      <c r="B10319" s="150" t="s">
        <v>36853</v>
      </c>
      <c r="C10319" s="150" t="s">
        <v>21599</v>
      </c>
      <c r="D10319" s="150">
        <v>1170000</v>
      </c>
      <c r="E10319" s="150">
        <v>1428000</v>
      </c>
      <c r="F10319" s="150" t="s">
        <v>18774</v>
      </c>
    </row>
    <row r="10320" spans="1:6" x14ac:dyDescent="0.15">
      <c r="A10320" s="150" t="s">
        <v>11562</v>
      </c>
      <c r="B10320" s="150" t="s">
        <v>36854</v>
      </c>
      <c r="F10320" s="150" t="s">
        <v>503</v>
      </c>
    </row>
    <row r="10321" spans="1:6" x14ac:dyDescent="0.15">
      <c r="A10321" s="150" t="s">
        <v>11563</v>
      </c>
      <c r="B10321" s="150" t="s">
        <v>36855</v>
      </c>
      <c r="C10321" s="150" t="s">
        <v>21600</v>
      </c>
      <c r="D10321" s="150">
        <v>210769</v>
      </c>
      <c r="E10321" s="150">
        <v>792167</v>
      </c>
      <c r="F10321" s="150" t="s">
        <v>36856</v>
      </c>
    </row>
    <row r="10322" spans="1:6" x14ac:dyDescent="0.15">
      <c r="A10322" s="150" t="s">
        <v>11564</v>
      </c>
      <c r="B10322" s="150" t="s">
        <v>36857</v>
      </c>
      <c r="C10322" s="150" t="s">
        <v>21601</v>
      </c>
      <c r="D10322" s="150">
        <v>220465.65</v>
      </c>
      <c r="E10322" s="150">
        <v>355935</v>
      </c>
      <c r="F10322" s="150" t="s">
        <v>18774</v>
      </c>
    </row>
    <row r="10323" spans="1:6" x14ac:dyDescent="0.15">
      <c r="A10323" s="150" t="s">
        <v>11565</v>
      </c>
      <c r="B10323" s="150" t="s">
        <v>36858</v>
      </c>
      <c r="C10323" s="150" t="s">
        <v>21602</v>
      </c>
      <c r="D10323" s="150">
        <v>6777000</v>
      </c>
      <c r="E10323" s="150">
        <v>7098000</v>
      </c>
      <c r="F10323" s="150" t="s">
        <v>27953</v>
      </c>
    </row>
    <row r="10324" spans="1:6" x14ac:dyDescent="0.15">
      <c r="A10324" s="150" t="s">
        <v>11566</v>
      </c>
      <c r="B10324" s="150" t="s">
        <v>36859</v>
      </c>
      <c r="C10324" s="150" t="s">
        <v>21603</v>
      </c>
      <c r="D10324" s="150">
        <v>4122430.4</v>
      </c>
      <c r="E10324" s="150">
        <v>4500719</v>
      </c>
      <c r="F10324" s="150" t="s">
        <v>26668</v>
      </c>
    </row>
    <row r="10325" spans="1:6" x14ac:dyDescent="0.15">
      <c r="A10325" s="150" t="s">
        <v>11567</v>
      </c>
      <c r="B10325" s="150" t="s">
        <v>36860</v>
      </c>
      <c r="C10325" s="150" t="s">
        <v>21604</v>
      </c>
      <c r="D10325" s="150">
        <v>1817429</v>
      </c>
      <c r="E10325" s="150">
        <v>1662828</v>
      </c>
      <c r="F10325" s="150" t="s">
        <v>36861</v>
      </c>
    </row>
    <row r="10326" spans="1:6" x14ac:dyDescent="0.15">
      <c r="A10326" s="150" t="s">
        <v>11568</v>
      </c>
      <c r="B10326" s="150" t="s">
        <v>36862</v>
      </c>
      <c r="C10326" s="150" t="s">
        <v>21606</v>
      </c>
      <c r="D10326" s="150">
        <v>1170111</v>
      </c>
      <c r="E10326" s="150">
        <v>1558778</v>
      </c>
      <c r="F10326" s="150" t="s">
        <v>36861</v>
      </c>
    </row>
    <row r="10327" spans="1:6" x14ac:dyDescent="0.15">
      <c r="A10327" s="150" t="s">
        <v>11569</v>
      </c>
      <c r="B10327" s="150" t="s">
        <v>36863</v>
      </c>
      <c r="C10327" s="150" t="s">
        <v>21607</v>
      </c>
      <c r="D10327" s="150">
        <v>787</v>
      </c>
      <c r="E10327" s="150">
        <v>3811</v>
      </c>
      <c r="F10327" s="150" t="s">
        <v>26951</v>
      </c>
    </row>
    <row r="10328" spans="1:6" x14ac:dyDescent="0.15">
      <c r="A10328" s="150" t="s">
        <v>11570</v>
      </c>
      <c r="B10328" s="150" t="s">
        <v>36864</v>
      </c>
      <c r="C10328" s="150" t="s">
        <v>21608</v>
      </c>
      <c r="D10328" s="150">
        <v>0</v>
      </c>
      <c r="E10328" s="150">
        <v>0</v>
      </c>
      <c r="F10328" s="150" t="s">
        <v>24605</v>
      </c>
    </row>
    <row r="10329" spans="1:6" x14ac:dyDescent="0.15">
      <c r="A10329" s="150" t="s">
        <v>11571</v>
      </c>
      <c r="B10329" s="150" t="s">
        <v>36865</v>
      </c>
      <c r="C10329" s="150" t="s">
        <v>21609</v>
      </c>
      <c r="D10329" s="150">
        <v>727699</v>
      </c>
      <c r="E10329" s="150">
        <v>724536</v>
      </c>
      <c r="F10329" s="150" t="s">
        <v>24529</v>
      </c>
    </row>
    <row r="10330" spans="1:6" x14ac:dyDescent="0.15">
      <c r="A10330" s="150" t="s">
        <v>11572</v>
      </c>
      <c r="B10330" s="150" t="s">
        <v>36865</v>
      </c>
      <c r="C10330" s="150" t="s">
        <v>21609</v>
      </c>
      <c r="D10330" s="150">
        <v>727699</v>
      </c>
      <c r="E10330" s="150">
        <v>724536</v>
      </c>
      <c r="F10330" s="150" t="s">
        <v>24529</v>
      </c>
    </row>
    <row r="10331" spans="1:6" x14ac:dyDescent="0.15">
      <c r="A10331" s="150" t="s">
        <v>11573</v>
      </c>
      <c r="B10331" s="150" t="s">
        <v>36865</v>
      </c>
      <c r="C10331" s="150" t="s">
        <v>21609</v>
      </c>
      <c r="D10331" s="150">
        <v>727699</v>
      </c>
      <c r="E10331" s="150">
        <v>724536</v>
      </c>
      <c r="F10331" s="150" t="s">
        <v>24529</v>
      </c>
    </row>
    <row r="10332" spans="1:6" x14ac:dyDescent="0.15">
      <c r="A10332" s="150" t="s">
        <v>11574</v>
      </c>
      <c r="B10332" s="150" t="s">
        <v>36866</v>
      </c>
      <c r="C10332" s="150" t="s">
        <v>21610</v>
      </c>
      <c r="D10332" s="150">
        <v>182330</v>
      </c>
      <c r="E10332" s="150">
        <v>283720</v>
      </c>
      <c r="F10332" s="150" t="s">
        <v>14062</v>
      </c>
    </row>
    <row r="10333" spans="1:6" x14ac:dyDescent="0.15">
      <c r="A10333" s="150" t="s">
        <v>11575</v>
      </c>
      <c r="B10333" s="150" t="s">
        <v>36867</v>
      </c>
      <c r="C10333" s="150" t="s">
        <v>19952</v>
      </c>
      <c r="D10333" s="150">
        <v>1150400</v>
      </c>
      <c r="E10333" s="150">
        <v>3476000</v>
      </c>
      <c r="F10333" s="150" t="s">
        <v>24493</v>
      </c>
    </row>
    <row r="10334" spans="1:6" x14ac:dyDescent="0.15">
      <c r="A10334" s="150" t="s">
        <v>11576</v>
      </c>
      <c r="B10334" s="150" t="s">
        <v>36868</v>
      </c>
      <c r="C10334" s="150" t="s">
        <v>21611</v>
      </c>
      <c r="D10334" s="150">
        <v>220000</v>
      </c>
      <c r="E10334" s="150">
        <v>233000</v>
      </c>
      <c r="F10334" s="150" t="s">
        <v>24498</v>
      </c>
    </row>
    <row r="10335" spans="1:6" x14ac:dyDescent="0.15">
      <c r="A10335" s="150" t="s">
        <v>11577</v>
      </c>
      <c r="B10335" s="150" t="s">
        <v>36869</v>
      </c>
      <c r="C10335" s="150" t="s">
        <v>15502</v>
      </c>
      <c r="D10335" s="150">
        <v>1436500</v>
      </c>
      <c r="E10335" s="150">
        <v>2028000</v>
      </c>
      <c r="F10335" s="150" t="s">
        <v>22067</v>
      </c>
    </row>
    <row r="10336" spans="1:6" x14ac:dyDescent="0.15">
      <c r="A10336" s="150" t="s">
        <v>11578</v>
      </c>
      <c r="B10336" s="150" t="s">
        <v>36870</v>
      </c>
      <c r="C10336" s="150" t="s">
        <v>21612</v>
      </c>
      <c r="D10336" s="150">
        <v>6470000</v>
      </c>
      <c r="E10336" s="150">
        <v>9930000</v>
      </c>
      <c r="F10336" s="150" t="s">
        <v>22175</v>
      </c>
    </row>
    <row r="10337" spans="1:6" x14ac:dyDescent="0.15">
      <c r="A10337" s="150" t="s">
        <v>11579</v>
      </c>
      <c r="B10337" s="150" t="s">
        <v>36871</v>
      </c>
      <c r="C10337" s="150" t="s">
        <v>387</v>
      </c>
      <c r="D10337" s="150">
        <v>1900000</v>
      </c>
      <c r="E10337" s="150">
        <v>2000000</v>
      </c>
      <c r="F10337" s="150" t="s">
        <v>24497</v>
      </c>
    </row>
    <row r="10338" spans="1:6" x14ac:dyDescent="0.15">
      <c r="A10338" s="150" t="s">
        <v>11580</v>
      </c>
      <c r="B10338" s="150" t="s">
        <v>36872</v>
      </c>
      <c r="C10338" s="150" t="s">
        <v>12357</v>
      </c>
      <c r="D10338" s="150">
        <v>0</v>
      </c>
      <c r="E10338" s="150">
        <v>0</v>
      </c>
      <c r="F10338" s="150" t="s">
        <v>24605</v>
      </c>
    </row>
    <row r="10339" spans="1:6" x14ac:dyDescent="0.15">
      <c r="A10339" s="150" t="s">
        <v>11581</v>
      </c>
      <c r="B10339" s="150" t="s">
        <v>36873</v>
      </c>
      <c r="C10339" s="150" t="s">
        <v>21613</v>
      </c>
      <c r="D10339" s="150">
        <v>165600</v>
      </c>
      <c r="E10339" s="150">
        <v>603000</v>
      </c>
      <c r="F10339" s="150" t="s">
        <v>36874</v>
      </c>
    </row>
    <row r="10340" spans="1:6" x14ac:dyDescent="0.15">
      <c r="A10340" s="150" t="s">
        <v>11582</v>
      </c>
      <c r="B10340" s="150" t="s">
        <v>36875</v>
      </c>
      <c r="C10340" s="150" t="s">
        <v>21614</v>
      </c>
      <c r="D10340" s="150">
        <v>2763760</v>
      </c>
      <c r="E10340" s="150">
        <v>2925200</v>
      </c>
      <c r="F10340" s="150" t="s">
        <v>36876</v>
      </c>
    </row>
    <row r="10341" spans="1:6" x14ac:dyDescent="0.15">
      <c r="A10341" s="150" t="s">
        <v>11583</v>
      </c>
      <c r="B10341" s="150" t="s">
        <v>36877</v>
      </c>
      <c r="C10341" s="150" t="s">
        <v>21615</v>
      </c>
      <c r="D10341" s="150">
        <v>4280</v>
      </c>
      <c r="E10341" s="150">
        <v>85600</v>
      </c>
      <c r="F10341" s="150" t="s">
        <v>36878</v>
      </c>
    </row>
    <row r="10342" spans="1:6" x14ac:dyDescent="0.15">
      <c r="A10342" s="150" t="s">
        <v>11584</v>
      </c>
      <c r="B10342" s="150" t="s">
        <v>36879</v>
      </c>
      <c r="C10342" s="150" t="s">
        <v>21617</v>
      </c>
      <c r="D10342" s="150">
        <v>3490</v>
      </c>
      <c r="E10342" s="150">
        <v>3800</v>
      </c>
      <c r="F10342" s="150" t="s">
        <v>22088</v>
      </c>
    </row>
    <row r="10343" spans="1:6" x14ac:dyDescent="0.15">
      <c r="A10343" s="150" t="s">
        <v>11585</v>
      </c>
      <c r="B10343" s="150" t="s">
        <v>36880</v>
      </c>
      <c r="C10343" s="150" t="s">
        <v>21618</v>
      </c>
      <c r="D10343" s="150">
        <v>92252.88</v>
      </c>
      <c r="E10343" s="150">
        <v>129337.36</v>
      </c>
      <c r="F10343" s="150" t="s">
        <v>22051</v>
      </c>
    </row>
    <row r="10344" spans="1:6" x14ac:dyDescent="0.15">
      <c r="A10344" s="150" t="s">
        <v>11586</v>
      </c>
      <c r="B10344" s="150" t="s">
        <v>36881</v>
      </c>
      <c r="C10344" s="150" t="s">
        <v>21619</v>
      </c>
      <c r="D10344" s="150">
        <v>8760</v>
      </c>
      <c r="E10344" s="150">
        <v>24600</v>
      </c>
      <c r="F10344" s="150" t="s">
        <v>22136</v>
      </c>
    </row>
    <row r="10345" spans="1:6" x14ac:dyDescent="0.15">
      <c r="A10345" s="150" t="s">
        <v>11587</v>
      </c>
      <c r="B10345" s="150" t="s">
        <v>36882</v>
      </c>
      <c r="C10345" s="150" t="s">
        <v>21620</v>
      </c>
      <c r="D10345" s="150">
        <v>169200</v>
      </c>
      <c r="E10345" s="150">
        <v>175200</v>
      </c>
      <c r="F10345" s="150" t="s">
        <v>22078</v>
      </c>
    </row>
    <row r="10346" spans="1:6" x14ac:dyDescent="0.15">
      <c r="A10346" s="150" t="s">
        <v>11588</v>
      </c>
      <c r="B10346" s="150" t="s">
        <v>36883</v>
      </c>
      <c r="C10346" s="150" t="s">
        <v>21621</v>
      </c>
      <c r="D10346" s="150">
        <v>23855163</v>
      </c>
      <c r="E10346" s="150">
        <v>27184742</v>
      </c>
      <c r="F10346" s="150" t="s">
        <v>24477</v>
      </c>
    </row>
    <row r="10347" spans="1:6" x14ac:dyDescent="0.15">
      <c r="A10347" s="150" t="s">
        <v>11589</v>
      </c>
      <c r="B10347" s="150" t="s">
        <v>36884</v>
      </c>
      <c r="C10347" s="150" t="s">
        <v>21622</v>
      </c>
      <c r="D10347" s="150">
        <v>78000</v>
      </c>
      <c r="E10347" s="150">
        <v>20400</v>
      </c>
      <c r="F10347" s="150" t="s">
        <v>22172</v>
      </c>
    </row>
    <row r="10348" spans="1:6" x14ac:dyDescent="0.15">
      <c r="A10348" s="150" t="s">
        <v>11590</v>
      </c>
      <c r="B10348" s="150" t="s">
        <v>36885</v>
      </c>
      <c r="C10348" s="150" t="s">
        <v>21623</v>
      </c>
      <c r="D10348" s="150">
        <v>2871300</v>
      </c>
      <c r="E10348" s="150">
        <v>3590700</v>
      </c>
      <c r="F10348" s="150" t="s">
        <v>22052</v>
      </c>
    </row>
    <row r="10349" spans="1:6" x14ac:dyDescent="0.15">
      <c r="A10349" s="150" t="s">
        <v>11591</v>
      </c>
      <c r="B10349" s="150" t="s">
        <v>36886</v>
      </c>
      <c r="C10349" s="150" t="s">
        <v>21624</v>
      </c>
      <c r="D10349" s="150">
        <v>113443015</v>
      </c>
      <c r="E10349" s="150">
        <v>104933796</v>
      </c>
      <c r="F10349" s="150" t="s">
        <v>36770</v>
      </c>
    </row>
    <row r="10350" spans="1:6" x14ac:dyDescent="0.15">
      <c r="A10350" s="150" t="s">
        <v>11592</v>
      </c>
      <c r="B10350" s="150" t="s">
        <v>36887</v>
      </c>
      <c r="C10350" s="150" t="s">
        <v>21625</v>
      </c>
      <c r="D10350" s="150">
        <v>831000</v>
      </c>
      <c r="E10350" s="150">
        <v>269000</v>
      </c>
      <c r="F10350" s="150" t="s">
        <v>24525</v>
      </c>
    </row>
    <row r="10351" spans="1:6" x14ac:dyDescent="0.15">
      <c r="A10351" s="150" t="s">
        <v>11593</v>
      </c>
      <c r="B10351" s="150" t="s">
        <v>36888</v>
      </c>
      <c r="C10351" s="150" t="s">
        <v>21626</v>
      </c>
      <c r="D10351" s="150">
        <v>146000</v>
      </c>
      <c r="E10351" s="150">
        <v>403000</v>
      </c>
      <c r="F10351" s="150" t="s">
        <v>36889</v>
      </c>
    </row>
    <row r="10352" spans="1:6" x14ac:dyDescent="0.15">
      <c r="A10352" s="150" t="s">
        <v>11594</v>
      </c>
      <c r="B10352" s="150" t="s">
        <v>36890</v>
      </c>
      <c r="C10352" s="150" t="s">
        <v>21628</v>
      </c>
      <c r="D10352" s="150">
        <v>770000000</v>
      </c>
      <c r="E10352" s="150">
        <v>1000000000</v>
      </c>
      <c r="F10352" s="150" t="s">
        <v>27061</v>
      </c>
    </row>
    <row r="10353" spans="1:6" x14ac:dyDescent="0.15">
      <c r="A10353" s="150" t="s">
        <v>11595</v>
      </c>
      <c r="B10353" s="150" t="s">
        <v>36891</v>
      </c>
      <c r="C10353" s="150" t="s">
        <v>21629</v>
      </c>
      <c r="D10353" s="150">
        <v>8850000</v>
      </c>
      <c r="E10353" s="150">
        <v>11610000</v>
      </c>
      <c r="F10353" s="150" t="s">
        <v>27015</v>
      </c>
    </row>
    <row r="10354" spans="1:6" x14ac:dyDescent="0.15">
      <c r="A10354" s="150" t="s">
        <v>11596</v>
      </c>
      <c r="B10354" s="150" t="s">
        <v>36892</v>
      </c>
      <c r="C10354" s="150" t="s">
        <v>1940</v>
      </c>
      <c r="D10354" s="150">
        <v>7700000</v>
      </c>
      <c r="E10354" s="150">
        <v>16975000</v>
      </c>
      <c r="F10354" s="150" t="s">
        <v>29147</v>
      </c>
    </row>
    <row r="10355" spans="1:6" x14ac:dyDescent="0.15">
      <c r="A10355" s="150" t="s">
        <v>11597</v>
      </c>
      <c r="B10355" s="150" t="s">
        <v>36893</v>
      </c>
      <c r="C10355" s="150" t="s">
        <v>20437</v>
      </c>
      <c r="D10355" s="150">
        <v>700000</v>
      </c>
      <c r="E10355" s="150">
        <v>1000000</v>
      </c>
      <c r="F10355" s="150" t="s">
        <v>31851</v>
      </c>
    </row>
    <row r="10356" spans="1:6" x14ac:dyDescent="0.15">
      <c r="A10356" s="150" t="s">
        <v>11598</v>
      </c>
      <c r="B10356" s="150" t="s">
        <v>36894</v>
      </c>
      <c r="C10356" s="150" t="s">
        <v>15058</v>
      </c>
      <c r="D10356" s="150">
        <v>355464</v>
      </c>
      <c r="E10356" s="150">
        <v>586880</v>
      </c>
      <c r="F10356" s="150" t="s">
        <v>36895</v>
      </c>
    </row>
    <row r="10357" spans="1:6" x14ac:dyDescent="0.15">
      <c r="A10357" s="150" t="s">
        <v>11599</v>
      </c>
      <c r="B10357" s="150" t="s">
        <v>36896</v>
      </c>
      <c r="C10357" s="150" t="s">
        <v>21630</v>
      </c>
      <c r="D10357" s="150">
        <v>9600000</v>
      </c>
      <c r="E10357" s="150">
        <v>9600000</v>
      </c>
      <c r="F10357" s="150" t="s">
        <v>22060</v>
      </c>
    </row>
    <row r="10358" spans="1:6" x14ac:dyDescent="0.15">
      <c r="A10358" s="150" t="s">
        <v>11600</v>
      </c>
      <c r="B10358" s="150" t="s">
        <v>36897</v>
      </c>
      <c r="C10358" s="150" t="s">
        <v>21631</v>
      </c>
      <c r="D10358" s="150">
        <v>1192550</v>
      </c>
      <c r="E10358" s="150">
        <v>1243000</v>
      </c>
      <c r="F10358" s="150" t="s">
        <v>22067</v>
      </c>
    </row>
    <row r="10359" spans="1:6" x14ac:dyDescent="0.15">
      <c r="A10359" s="150" t="s">
        <v>11601</v>
      </c>
      <c r="B10359" s="150" t="s">
        <v>36898</v>
      </c>
      <c r="C10359" s="150" t="s">
        <v>21632</v>
      </c>
      <c r="D10359" s="150">
        <v>1270000</v>
      </c>
      <c r="E10359" s="150">
        <v>4240000</v>
      </c>
      <c r="F10359" s="150" t="s">
        <v>22093</v>
      </c>
    </row>
    <row r="10360" spans="1:6" x14ac:dyDescent="0.15">
      <c r="A10360" s="150" t="s">
        <v>11602</v>
      </c>
      <c r="B10360" s="150" t="s">
        <v>36899</v>
      </c>
      <c r="C10360" s="150" t="s">
        <v>21633</v>
      </c>
      <c r="D10360" s="150">
        <v>2820</v>
      </c>
      <c r="E10360" s="150">
        <v>5900</v>
      </c>
      <c r="F10360" s="150" t="s">
        <v>22088</v>
      </c>
    </row>
    <row r="10361" spans="1:6" x14ac:dyDescent="0.15">
      <c r="A10361" s="150" t="s">
        <v>11603</v>
      </c>
      <c r="B10361" s="150" t="s">
        <v>36900</v>
      </c>
      <c r="C10361" s="150" t="s">
        <v>21634</v>
      </c>
      <c r="D10361" s="150">
        <v>641500</v>
      </c>
      <c r="E10361" s="150">
        <v>998000</v>
      </c>
      <c r="F10361" s="150" t="s">
        <v>22060</v>
      </c>
    </row>
    <row r="10362" spans="1:6" x14ac:dyDescent="0.15">
      <c r="A10362" s="150" t="s">
        <v>11604</v>
      </c>
      <c r="B10362" s="150" t="s">
        <v>36901</v>
      </c>
      <c r="C10362" s="150" t="s">
        <v>21635</v>
      </c>
      <c r="D10362" s="150">
        <v>694600</v>
      </c>
      <c r="E10362" s="150">
        <v>759098.15</v>
      </c>
      <c r="F10362" s="150" t="s">
        <v>36470</v>
      </c>
    </row>
    <row r="10363" spans="1:6" x14ac:dyDescent="0.15">
      <c r="A10363" s="150" t="s">
        <v>11605</v>
      </c>
      <c r="B10363" s="150" t="s">
        <v>36902</v>
      </c>
      <c r="C10363" s="150" t="s">
        <v>21636</v>
      </c>
      <c r="D10363" s="150">
        <v>210000000</v>
      </c>
      <c r="E10363" s="150">
        <v>300000000</v>
      </c>
      <c r="F10363" s="150" t="s">
        <v>36903</v>
      </c>
    </row>
    <row r="10364" spans="1:6" x14ac:dyDescent="0.15">
      <c r="A10364" s="150" t="s">
        <v>11606</v>
      </c>
      <c r="B10364" s="150" t="s">
        <v>36904</v>
      </c>
      <c r="C10364" s="150" t="s">
        <v>21638</v>
      </c>
      <c r="D10364" s="150">
        <v>5260680</v>
      </c>
      <c r="E10364" s="150">
        <v>8790600</v>
      </c>
      <c r="F10364" s="150" t="s">
        <v>28304</v>
      </c>
    </row>
    <row r="10365" spans="1:6" x14ac:dyDescent="0.15">
      <c r="A10365" s="150" t="s">
        <v>11607</v>
      </c>
      <c r="B10365" s="150" t="s">
        <v>36905</v>
      </c>
      <c r="C10365" s="150" t="s">
        <v>15448</v>
      </c>
      <c r="D10365" s="150">
        <v>8150000</v>
      </c>
      <c r="E10365" s="150">
        <v>9200000</v>
      </c>
      <c r="F10365" s="150" t="s">
        <v>22074</v>
      </c>
    </row>
    <row r="10366" spans="1:6" x14ac:dyDescent="0.15">
      <c r="A10366" s="150" t="s">
        <v>11608</v>
      </c>
      <c r="B10366" s="150" t="s">
        <v>36906</v>
      </c>
      <c r="C10366" s="150" t="s">
        <v>21639</v>
      </c>
      <c r="D10366" s="150">
        <v>87444</v>
      </c>
      <c r="E10366" s="150">
        <v>113525</v>
      </c>
      <c r="F10366" s="150" t="s">
        <v>36907</v>
      </c>
    </row>
    <row r="10367" spans="1:6" x14ac:dyDescent="0.15">
      <c r="A10367" s="150" t="s">
        <v>11609</v>
      </c>
      <c r="B10367" s="150" t="s">
        <v>36908</v>
      </c>
      <c r="C10367" s="150" t="s">
        <v>21641</v>
      </c>
      <c r="D10367" s="150">
        <v>0</v>
      </c>
      <c r="E10367" s="150">
        <v>0</v>
      </c>
      <c r="F10367" s="150" t="s">
        <v>28282</v>
      </c>
    </row>
    <row r="10368" spans="1:6" x14ac:dyDescent="0.15">
      <c r="A10368" s="150" t="s">
        <v>11610</v>
      </c>
      <c r="B10368" s="150" t="s">
        <v>36909</v>
      </c>
      <c r="C10368" s="150" t="s">
        <v>14201</v>
      </c>
      <c r="D10368" s="150">
        <v>842000</v>
      </c>
      <c r="E10368" s="150">
        <v>889500</v>
      </c>
      <c r="F10368" s="150" t="s">
        <v>26960</v>
      </c>
    </row>
    <row r="10369" spans="1:6" x14ac:dyDescent="0.15">
      <c r="A10369" s="150" t="s">
        <v>11611</v>
      </c>
      <c r="B10369" s="150" t="s">
        <v>36910</v>
      </c>
      <c r="C10369" s="150" t="s">
        <v>21642</v>
      </c>
      <c r="D10369" s="150">
        <v>1400000</v>
      </c>
      <c r="E10369" s="150">
        <v>3390000</v>
      </c>
      <c r="F10369" s="150" t="s">
        <v>22060</v>
      </c>
    </row>
    <row r="10370" spans="1:6" x14ac:dyDescent="0.15">
      <c r="A10370" s="150" t="s">
        <v>11612</v>
      </c>
      <c r="B10370" s="150" t="s">
        <v>36911</v>
      </c>
      <c r="C10370" s="150" t="s">
        <v>1930</v>
      </c>
      <c r="D10370" s="150">
        <v>8984390</v>
      </c>
      <c r="E10370" s="150">
        <v>8279390</v>
      </c>
      <c r="F10370" s="150" t="s">
        <v>22060</v>
      </c>
    </row>
    <row r="10371" spans="1:6" x14ac:dyDescent="0.15">
      <c r="A10371" s="150" t="s">
        <v>11613</v>
      </c>
      <c r="B10371" s="150" t="s">
        <v>36912</v>
      </c>
      <c r="C10371" s="150" t="s">
        <v>21643</v>
      </c>
      <c r="D10371" s="150">
        <v>20065508</v>
      </c>
      <c r="E10371" s="150">
        <v>19198695</v>
      </c>
      <c r="F10371" s="150" t="s">
        <v>36913</v>
      </c>
    </row>
    <row r="10372" spans="1:6" x14ac:dyDescent="0.15">
      <c r="A10372" s="150" t="s">
        <v>11614</v>
      </c>
      <c r="B10372" s="150" t="s">
        <v>36914</v>
      </c>
      <c r="C10372" s="150" t="s">
        <v>21644</v>
      </c>
      <c r="D10372" s="150">
        <v>4541560</v>
      </c>
      <c r="E10372" s="150">
        <v>5304800</v>
      </c>
      <c r="F10372" s="150" t="s">
        <v>29325</v>
      </c>
    </row>
    <row r="10373" spans="1:6" x14ac:dyDescent="0.15">
      <c r="A10373" s="150" t="s">
        <v>11615</v>
      </c>
      <c r="B10373" s="150" t="s">
        <v>36915</v>
      </c>
      <c r="C10373" s="150" t="s">
        <v>21645</v>
      </c>
      <c r="D10373" s="150">
        <v>527900</v>
      </c>
      <c r="E10373" s="150">
        <v>533900</v>
      </c>
      <c r="F10373" s="150" t="s">
        <v>18774</v>
      </c>
    </row>
    <row r="10374" spans="1:6" x14ac:dyDescent="0.15">
      <c r="A10374" s="150" t="s">
        <v>11616</v>
      </c>
      <c r="B10374" s="150" t="s">
        <v>36916</v>
      </c>
      <c r="C10374" s="150" t="s">
        <v>21646</v>
      </c>
      <c r="D10374" s="150">
        <v>1455350</v>
      </c>
      <c r="E10374" s="150">
        <v>1704040</v>
      </c>
      <c r="F10374" s="150" t="s">
        <v>36917</v>
      </c>
    </row>
    <row r="10375" spans="1:6" x14ac:dyDescent="0.15">
      <c r="A10375" s="150" t="s">
        <v>11617</v>
      </c>
      <c r="B10375" s="150" t="s">
        <v>36918</v>
      </c>
      <c r="C10375" s="150" t="s">
        <v>21647</v>
      </c>
      <c r="D10375" s="150">
        <v>1356505.5</v>
      </c>
      <c r="E10375" s="150">
        <v>1487157</v>
      </c>
      <c r="F10375" s="150" t="s">
        <v>18774</v>
      </c>
    </row>
    <row r="10376" spans="1:6" x14ac:dyDescent="0.15">
      <c r="A10376" s="150" t="s">
        <v>11618</v>
      </c>
      <c r="B10376" s="150" t="s">
        <v>36919</v>
      </c>
      <c r="C10376" s="150" t="s">
        <v>21648</v>
      </c>
      <c r="D10376" s="150">
        <v>4132</v>
      </c>
      <c r="E10376" s="150">
        <v>7320</v>
      </c>
      <c r="F10376" s="150" t="s">
        <v>22067</v>
      </c>
    </row>
    <row r="10377" spans="1:6" x14ac:dyDescent="0.15">
      <c r="A10377" s="150" t="s">
        <v>11619</v>
      </c>
      <c r="B10377" s="150" t="s">
        <v>36920</v>
      </c>
      <c r="C10377" s="150" t="s">
        <v>21649</v>
      </c>
      <c r="D10377" s="150">
        <v>939444.2</v>
      </c>
      <c r="E10377" s="150">
        <v>939444.2</v>
      </c>
      <c r="F10377" s="150" t="s">
        <v>18774</v>
      </c>
    </row>
    <row r="10378" spans="1:6" x14ac:dyDescent="0.15">
      <c r="A10378" s="150" t="s">
        <v>11620</v>
      </c>
      <c r="B10378" s="150" t="s">
        <v>24768</v>
      </c>
      <c r="C10378" s="150" t="s">
        <v>186</v>
      </c>
      <c r="D10378" s="150">
        <v>49000</v>
      </c>
      <c r="E10378" s="150">
        <v>66800</v>
      </c>
      <c r="F10378" s="150" t="s">
        <v>22172</v>
      </c>
    </row>
    <row r="10379" spans="1:6" x14ac:dyDescent="0.15">
      <c r="A10379" s="150" t="s">
        <v>11621</v>
      </c>
      <c r="B10379" s="150" t="s">
        <v>36921</v>
      </c>
      <c r="C10379" s="150" t="s">
        <v>1930</v>
      </c>
      <c r="D10379" s="150">
        <v>8984390</v>
      </c>
      <c r="E10379" s="150">
        <v>8279390</v>
      </c>
      <c r="F10379" s="150" t="s">
        <v>22060</v>
      </c>
    </row>
    <row r="10380" spans="1:6" x14ac:dyDescent="0.15">
      <c r="A10380" s="150" t="s">
        <v>11622</v>
      </c>
      <c r="B10380" s="150" t="s">
        <v>36922</v>
      </c>
      <c r="C10380" s="150" t="s">
        <v>21650</v>
      </c>
      <c r="D10380" s="150">
        <v>8937600</v>
      </c>
      <c r="E10380" s="150">
        <v>10096800</v>
      </c>
      <c r="F10380" s="150" t="s">
        <v>22136</v>
      </c>
    </row>
    <row r="10381" spans="1:6" x14ac:dyDescent="0.15">
      <c r="A10381" s="150" t="s">
        <v>11623</v>
      </c>
      <c r="B10381" s="150" t="s">
        <v>36923</v>
      </c>
      <c r="C10381" s="150" t="s">
        <v>21651</v>
      </c>
      <c r="D10381" s="150">
        <v>283600</v>
      </c>
      <c r="E10381" s="150">
        <v>350000</v>
      </c>
      <c r="F10381" s="150" t="s">
        <v>24459</v>
      </c>
    </row>
    <row r="10382" spans="1:6" x14ac:dyDescent="0.15">
      <c r="A10382" s="150" t="s">
        <v>11624</v>
      </c>
      <c r="B10382" s="150" t="s">
        <v>36924</v>
      </c>
      <c r="C10382" s="150" t="s">
        <v>21652</v>
      </c>
      <c r="D10382" s="150">
        <v>3192750</v>
      </c>
      <c r="E10382" s="150">
        <v>3196092</v>
      </c>
      <c r="F10382" s="150" t="s">
        <v>27739</v>
      </c>
    </row>
    <row r="10383" spans="1:6" x14ac:dyDescent="0.15">
      <c r="A10383" s="150" t="s">
        <v>11625</v>
      </c>
      <c r="B10383" s="150" t="s">
        <v>36925</v>
      </c>
      <c r="C10383" s="150" t="s">
        <v>21653</v>
      </c>
      <c r="D10383" s="150">
        <v>0</v>
      </c>
      <c r="E10383" s="150">
        <v>0</v>
      </c>
      <c r="F10383" s="150" t="s">
        <v>29919</v>
      </c>
    </row>
    <row r="10384" spans="1:6" x14ac:dyDescent="0.15">
      <c r="A10384" s="150" t="s">
        <v>11626</v>
      </c>
      <c r="B10384" s="150" t="s">
        <v>36849</v>
      </c>
      <c r="C10384" s="150" t="s">
        <v>12648</v>
      </c>
      <c r="D10384" s="150">
        <v>2161500</v>
      </c>
      <c r="E10384" s="150">
        <v>2200000</v>
      </c>
      <c r="F10384" s="150" t="s">
        <v>24497</v>
      </c>
    </row>
    <row r="10385" spans="1:6" x14ac:dyDescent="0.15">
      <c r="A10385" s="150" t="s">
        <v>11627</v>
      </c>
      <c r="B10385" s="150" t="s">
        <v>36926</v>
      </c>
      <c r="C10385" s="150" t="s">
        <v>21654</v>
      </c>
      <c r="D10385" s="150">
        <v>16000000</v>
      </c>
      <c r="E10385" s="150">
        <v>20400000</v>
      </c>
      <c r="F10385" s="150" t="s">
        <v>22171</v>
      </c>
    </row>
    <row r="10386" spans="1:6" x14ac:dyDescent="0.15">
      <c r="A10386" s="150" t="s">
        <v>11628</v>
      </c>
      <c r="B10386" s="150" t="s">
        <v>36927</v>
      </c>
      <c r="C10386" s="150" t="s">
        <v>21655</v>
      </c>
      <c r="D10386" s="150">
        <v>83384</v>
      </c>
      <c r="E10386" s="150">
        <v>99356.479999999996</v>
      </c>
      <c r="F10386" s="150" t="s">
        <v>22078</v>
      </c>
    </row>
    <row r="10387" spans="1:6" x14ac:dyDescent="0.15">
      <c r="A10387" s="150" t="s">
        <v>11629</v>
      </c>
      <c r="B10387" s="150" t="s">
        <v>36928</v>
      </c>
      <c r="C10387" s="150" t="s">
        <v>21656</v>
      </c>
      <c r="D10387" s="150">
        <v>153709.26999999999</v>
      </c>
      <c r="E10387" s="150">
        <v>236532</v>
      </c>
      <c r="F10387" s="150" t="s">
        <v>22078</v>
      </c>
    </row>
    <row r="10388" spans="1:6" x14ac:dyDescent="0.15">
      <c r="A10388" s="150" t="s">
        <v>11630</v>
      </c>
      <c r="B10388" s="150" t="s">
        <v>36929</v>
      </c>
      <c r="C10388" s="150" t="s">
        <v>21657</v>
      </c>
      <c r="D10388" s="150">
        <v>119625.56</v>
      </c>
      <c r="E10388" s="150">
        <v>135983.76</v>
      </c>
      <c r="F10388" s="150" t="s">
        <v>22078</v>
      </c>
    </row>
    <row r="10389" spans="1:6" x14ac:dyDescent="0.15">
      <c r="A10389" s="150" t="s">
        <v>11631</v>
      </c>
      <c r="B10389" s="150" t="s">
        <v>36930</v>
      </c>
      <c r="C10389" s="150" t="s">
        <v>15099</v>
      </c>
      <c r="D10389" s="150">
        <v>4390000</v>
      </c>
      <c r="E10389" s="150">
        <v>4580000</v>
      </c>
      <c r="F10389" s="150" t="s">
        <v>22053</v>
      </c>
    </row>
    <row r="10390" spans="1:6" x14ac:dyDescent="0.15">
      <c r="A10390" s="150" t="s">
        <v>11632</v>
      </c>
      <c r="B10390" s="150" t="s">
        <v>36910</v>
      </c>
      <c r="C10390" s="150" t="s">
        <v>21642</v>
      </c>
      <c r="D10390" s="150">
        <v>1400000</v>
      </c>
      <c r="E10390" s="150">
        <v>3390000</v>
      </c>
      <c r="F10390" s="150" t="s">
        <v>22060</v>
      </c>
    </row>
    <row r="10391" spans="1:6" x14ac:dyDescent="0.15">
      <c r="A10391" s="150" t="s">
        <v>11633</v>
      </c>
      <c r="B10391" s="150" t="s">
        <v>36931</v>
      </c>
      <c r="C10391" s="150" t="s">
        <v>21658</v>
      </c>
      <c r="D10391" s="150">
        <v>950000</v>
      </c>
      <c r="E10391" s="150">
        <v>800000</v>
      </c>
      <c r="F10391" s="150" t="s">
        <v>18774</v>
      </c>
    </row>
    <row r="10392" spans="1:6" x14ac:dyDescent="0.15">
      <c r="A10392" s="150" t="s">
        <v>11634</v>
      </c>
      <c r="B10392" s="150" t="s">
        <v>36932</v>
      </c>
      <c r="C10392" s="150" t="s">
        <v>21659</v>
      </c>
      <c r="D10392" s="150">
        <v>2576</v>
      </c>
      <c r="E10392" s="150">
        <v>5900</v>
      </c>
      <c r="F10392" s="150" t="s">
        <v>22088</v>
      </c>
    </row>
    <row r="10393" spans="1:6" x14ac:dyDescent="0.15">
      <c r="A10393" s="150" t="s">
        <v>11635</v>
      </c>
      <c r="B10393" s="150" t="s">
        <v>36933</v>
      </c>
      <c r="C10393" s="150" t="s">
        <v>21660</v>
      </c>
      <c r="D10393" s="150">
        <v>222379</v>
      </c>
      <c r="E10393" s="150">
        <v>314067.5</v>
      </c>
      <c r="F10393" s="150" t="s">
        <v>15506</v>
      </c>
    </row>
    <row r="10394" spans="1:6" x14ac:dyDescent="0.15">
      <c r="A10394" s="150" t="s">
        <v>11636</v>
      </c>
      <c r="B10394" s="150" t="s">
        <v>36934</v>
      </c>
      <c r="C10394" s="150" t="s">
        <v>21661</v>
      </c>
      <c r="D10394" s="150">
        <v>4500</v>
      </c>
      <c r="E10394" s="150">
        <v>5400</v>
      </c>
      <c r="F10394" s="150" t="s">
        <v>22088</v>
      </c>
    </row>
    <row r="10395" spans="1:6" x14ac:dyDescent="0.15">
      <c r="A10395" s="150" t="s">
        <v>11637</v>
      </c>
      <c r="B10395" s="150" t="s">
        <v>36935</v>
      </c>
      <c r="C10395" s="150" t="s">
        <v>21662</v>
      </c>
      <c r="D10395" s="150">
        <v>2800</v>
      </c>
      <c r="E10395" s="150">
        <v>4500</v>
      </c>
      <c r="F10395" s="150" t="s">
        <v>22088</v>
      </c>
    </row>
    <row r="10396" spans="1:6" x14ac:dyDescent="0.15">
      <c r="A10396" s="150" t="s">
        <v>11638</v>
      </c>
      <c r="B10396" s="150" t="s">
        <v>36936</v>
      </c>
      <c r="C10396" s="150" t="s">
        <v>19833</v>
      </c>
      <c r="D10396" s="150">
        <v>20123</v>
      </c>
      <c r="E10396" s="150">
        <v>36936</v>
      </c>
      <c r="F10396" s="150" t="s">
        <v>22172</v>
      </c>
    </row>
    <row r="10397" spans="1:6" x14ac:dyDescent="0.15">
      <c r="A10397" s="150" t="s">
        <v>11639</v>
      </c>
      <c r="B10397" s="150" t="s">
        <v>36937</v>
      </c>
      <c r="C10397" s="150" t="s">
        <v>21663</v>
      </c>
      <c r="D10397" s="150">
        <v>97636576</v>
      </c>
      <c r="E10397" s="150">
        <v>158967780</v>
      </c>
      <c r="F10397" s="150" t="s">
        <v>36938</v>
      </c>
    </row>
    <row r="10398" spans="1:6" x14ac:dyDescent="0.15">
      <c r="A10398" s="150" t="s">
        <v>11640</v>
      </c>
      <c r="B10398" s="150" t="s">
        <v>36939</v>
      </c>
      <c r="C10398" s="150" t="s">
        <v>21664</v>
      </c>
      <c r="D10398" s="150">
        <v>8936</v>
      </c>
      <c r="E10398" s="150">
        <v>8950</v>
      </c>
      <c r="F10398" s="150" t="s">
        <v>22090</v>
      </c>
    </row>
    <row r="10399" spans="1:6" x14ac:dyDescent="0.15">
      <c r="A10399" s="150" t="s">
        <v>11641</v>
      </c>
      <c r="B10399" s="150" t="s">
        <v>36940</v>
      </c>
      <c r="C10399" s="150" t="s">
        <v>21665</v>
      </c>
      <c r="D10399" s="150">
        <v>25740000</v>
      </c>
      <c r="E10399" s="150">
        <v>5670000</v>
      </c>
      <c r="F10399" s="150" t="s">
        <v>33078</v>
      </c>
    </row>
    <row r="10400" spans="1:6" x14ac:dyDescent="0.15">
      <c r="A10400" s="150" t="s">
        <v>11642</v>
      </c>
      <c r="B10400" s="150" t="s">
        <v>36941</v>
      </c>
      <c r="C10400" s="150" t="s">
        <v>21666</v>
      </c>
      <c r="D10400" s="150">
        <v>11174380</v>
      </c>
      <c r="E10400" s="150">
        <v>22780000</v>
      </c>
      <c r="F10400" s="150" t="s">
        <v>22129</v>
      </c>
    </row>
    <row r="10401" spans="1:6" x14ac:dyDescent="0.15">
      <c r="A10401" s="150" t="s">
        <v>11643</v>
      </c>
      <c r="B10401" s="150" t="s">
        <v>36942</v>
      </c>
      <c r="C10401" s="150" t="s">
        <v>16522</v>
      </c>
      <c r="D10401" s="150">
        <v>7704</v>
      </c>
      <c r="E10401" s="150">
        <v>8700</v>
      </c>
      <c r="F10401" s="150" t="s">
        <v>18774</v>
      </c>
    </row>
    <row r="10402" spans="1:6" x14ac:dyDescent="0.15">
      <c r="A10402" s="150" t="s">
        <v>11644</v>
      </c>
      <c r="B10402" s="150" t="s">
        <v>36943</v>
      </c>
      <c r="C10402" s="150" t="s">
        <v>20926</v>
      </c>
      <c r="D10402" s="150">
        <v>22261400</v>
      </c>
      <c r="E10402" s="150">
        <v>23056440</v>
      </c>
      <c r="F10402" s="150" t="s">
        <v>36944</v>
      </c>
    </row>
    <row r="10403" spans="1:6" x14ac:dyDescent="0.15">
      <c r="A10403" s="150" t="s">
        <v>11645</v>
      </c>
      <c r="B10403" s="150" t="s">
        <v>36945</v>
      </c>
      <c r="C10403" s="150" t="s">
        <v>21667</v>
      </c>
      <c r="D10403" s="150">
        <v>290000</v>
      </c>
      <c r="E10403" s="150">
        <v>380000</v>
      </c>
      <c r="F10403" s="150" t="s">
        <v>18774</v>
      </c>
    </row>
    <row r="10404" spans="1:6" x14ac:dyDescent="0.15">
      <c r="A10404" s="150" t="s">
        <v>11646</v>
      </c>
      <c r="B10404" s="150" t="s">
        <v>36946</v>
      </c>
      <c r="C10404" s="150" t="s">
        <v>21668</v>
      </c>
      <c r="D10404" s="150">
        <v>700000</v>
      </c>
      <c r="E10404" s="150">
        <v>850000</v>
      </c>
      <c r="F10404" s="150" t="s">
        <v>36947</v>
      </c>
    </row>
    <row r="10405" spans="1:6" x14ac:dyDescent="0.15">
      <c r="A10405" s="150" t="s">
        <v>11647</v>
      </c>
      <c r="B10405" s="150" t="s">
        <v>36948</v>
      </c>
      <c r="C10405" s="150" t="s">
        <v>2383</v>
      </c>
      <c r="D10405" s="150">
        <v>12240</v>
      </c>
      <c r="E10405" s="150">
        <v>12240</v>
      </c>
      <c r="F10405" s="150" t="s">
        <v>22088</v>
      </c>
    </row>
    <row r="10406" spans="1:6" x14ac:dyDescent="0.15">
      <c r="A10406" s="150" t="s">
        <v>11648</v>
      </c>
      <c r="B10406" s="150" t="s">
        <v>36949</v>
      </c>
      <c r="C10406" s="150" t="s">
        <v>21670</v>
      </c>
      <c r="D10406" s="150">
        <v>13000</v>
      </c>
      <c r="E10406" s="150">
        <v>29000</v>
      </c>
      <c r="F10406" s="150" t="s">
        <v>22136</v>
      </c>
    </row>
    <row r="10407" spans="1:6" x14ac:dyDescent="0.15">
      <c r="A10407" s="150" t="s">
        <v>11649</v>
      </c>
      <c r="B10407" s="150" t="s">
        <v>36950</v>
      </c>
      <c r="C10407" s="150" t="s">
        <v>21671</v>
      </c>
      <c r="D10407" s="150">
        <v>122900</v>
      </c>
      <c r="E10407" s="150">
        <v>555000</v>
      </c>
      <c r="F10407" s="150" t="s">
        <v>22110</v>
      </c>
    </row>
    <row r="10408" spans="1:6" x14ac:dyDescent="0.15">
      <c r="A10408" s="150" t="s">
        <v>11650</v>
      </c>
      <c r="B10408" s="150" t="s">
        <v>36820</v>
      </c>
      <c r="C10408" s="150" t="s">
        <v>21576</v>
      </c>
      <c r="D10408" s="150">
        <v>43152</v>
      </c>
      <c r="E10408" s="150">
        <v>45088</v>
      </c>
      <c r="F10408" s="150" t="s">
        <v>24529</v>
      </c>
    </row>
    <row r="10409" spans="1:6" x14ac:dyDescent="0.15">
      <c r="A10409" s="150" t="s">
        <v>11651</v>
      </c>
      <c r="B10409" s="150" t="s">
        <v>36951</v>
      </c>
      <c r="C10409" s="150" t="s">
        <v>14142</v>
      </c>
      <c r="D10409" s="150">
        <v>9817153</v>
      </c>
      <c r="E10409" s="150">
        <v>9368760</v>
      </c>
      <c r="F10409" s="150" t="s">
        <v>22060</v>
      </c>
    </row>
    <row r="10410" spans="1:6" x14ac:dyDescent="0.15">
      <c r="A10410" s="150" t="s">
        <v>11652</v>
      </c>
      <c r="B10410" s="150" t="s">
        <v>36952</v>
      </c>
      <c r="C10410" s="150" t="s">
        <v>21672</v>
      </c>
      <c r="D10410" s="150">
        <v>12800000</v>
      </c>
      <c r="E10410" s="150">
        <v>26300000</v>
      </c>
      <c r="F10410" s="150" t="s">
        <v>18774</v>
      </c>
    </row>
    <row r="10411" spans="1:6" x14ac:dyDescent="0.15">
      <c r="A10411" s="150" t="s">
        <v>11653</v>
      </c>
      <c r="B10411" s="150" t="s">
        <v>36953</v>
      </c>
      <c r="C10411" s="150" t="s">
        <v>21673</v>
      </c>
      <c r="D10411" s="150">
        <v>10200</v>
      </c>
      <c r="E10411" s="150">
        <v>10200</v>
      </c>
      <c r="F10411" s="150" t="s">
        <v>22103</v>
      </c>
    </row>
    <row r="10412" spans="1:6" x14ac:dyDescent="0.15">
      <c r="A10412" s="150" t="s">
        <v>11654</v>
      </c>
      <c r="B10412" s="150" t="s">
        <v>36954</v>
      </c>
      <c r="C10412" s="150" t="s">
        <v>21674</v>
      </c>
      <c r="D10412" s="150">
        <v>2500</v>
      </c>
      <c r="E10412" s="150">
        <v>2500</v>
      </c>
      <c r="F10412" s="150" t="s">
        <v>24529</v>
      </c>
    </row>
    <row r="10413" spans="1:6" x14ac:dyDescent="0.15">
      <c r="A10413" s="150" t="s">
        <v>11655</v>
      </c>
      <c r="B10413" s="150" t="s">
        <v>36955</v>
      </c>
      <c r="C10413" s="150" t="s">
        <v>21675</v>
      </c>
      <c r="D10413" s="150">
        <v>288000</v>
      </c>
      <c r="E10413" s="150">
        <v>356250</v>
      </c>
      <c r="F10413" s="150" t="s">
        <v>22067</v>
      </c>
    </row>
    <row r="10414" spans="1:6" x14ac:dyDescent="0.15">
      <c r="A10414" s="150" t="s">
        <v>11656</v>
      </c>
      <c r="B10414" s="150" t="s">
        <v>36956</v>
      </c>
      <c r="C10414" s="150" t="s">
        <v>21676</v>
      </c>
      <c r="D10414" s="150">
        <v>536400</v>
      </c>
      <c r="E10414" s="150">
        <v>632000</v>
      </c>
      <c r="F10414" s="150" t="s">
        <v>18774</v>
      </c>
    </row>
    <row r="10415" spans="1:6" x14ac:dyDescent="0.15">
      <c r="A10415" s="150" t="s">
        <v>11657</v>
      </c>
      <c r="B10415" s="150" t="s">
        <v>36957</v>
      </c>
      <c r="C10415" s="150" t="s">
        <v>21127</v>
      </c>
      <c r="D10415" s="150">
        <v>17617231.600000001</v>
      </c>
      <c r="E10415" s="150">
        <v>17782803.199999999</v>
      </c>
      <c r="F10415" s="150" t="s">
        <v>22082</v>
      </c>
    </row>
    <row r="10416" spans="1:6" x14ac:dyDescent="0.15">
      <c r="A10416" s="150" t="s">
        <v>11658</v>
      </c>
      <c r="B10416" s="150" t="s">
        <v>36958</v>
      </c>
      <c r="C10416" s="150" t="s">
        <v>21677</v>
      </c>
      <c r="D10416" s="150">
        <v>42390</v>
      </c>
      <c r="E10416" s="150">
        <v>42600</v>
      </c>
      <c r="F10416" s="150" t="s">
        <v>34609</v>
      </c>
    </row>
    <row r="10417" spans="1:6" x14ac:dyDescent="0.15">
      <c r="A10417" s="150" t="s">
        <v>11659</v>
      </c>
      <c r="B10417" s="150" t="s">
        <v>36959</v>
      </c>
      <c r="C10417" s="150" t="s">
        <v>2296</v>
      </c>
      <c r="D10417" s="150">
        <v>29895000</v>
      </c>
      <c r="E10417" s="150">
        <v>23861370</v>
      </c>
      <c r="F10417" s="150" t="s">
        <v>24477</v>
      </c>
    </row>
    <row r="10418" spans="1:6" x14ac:dyDescent="0.15">
      <c r="A10418" s="150" t="s">
        <v>11660</v>
      </c>
      <c r="B10418" s="150" t="s">
        <v>25656</v>
      </c>
      <c r="C10418" s="150" t="s">
        <v>2360</v>
      </c>
      <c r="D10418" s="150">
        <v>3264933</v>
      </c>
      <c r="E10418" s="150">
        <v>4128082</v>
      </c>
      <c r="F10418" s="150" t="s">
        <v>27715</v>
      </c>
    </row>
    <row r="10419" spans="1:6" x14ac:dyDescent="0.15">
      <c r="A10419" s="150" t="s">
        <v>11661</v>
      </c>
      <c r="B10419" s="150" t="s">
        <v>36960</v>
      </c>
      <c r="C10419" s="150" t="s">
        <v>21678</v>
      </c>
      <c r="D10419" s="150">
        <v>522495</v>
      </c>
      <c r="E10419" s="150">
        <v>703200</v>
      </c>
      <c r="F10419" s="150" t="s">
        <v>24529</v>
      </c>
    </row>
    <row r="10420" spans="1:6" x14ac:dyDescent="0.15">
      <c r="A10420" s="150" t="s">
        <v>11662</v>
      </c>
      <c r="B10420" s="150" t="s">
        <v>36961</v>
      </c>
      <c r="C10420" s="150" t="s">
        <v>21679</v>
      </c>
      <c r="D10420" s="150">
        <v>912704</v>
      </c>
      <c r="E10420" s="150">
        <v>1045584</v>
      </c>
      <c r="F10420" s="150" t="s">
        <v>22060</v>
      </c>
    </row>
    <row r="10421" spans="1:6" x14ac:dyDescent="0.15">
      <c r="A10421" s="150" t="s">
        <v>11663</v>
      </c>
      <c r="B10421" s="150" t="s">
        <v>1027</v>
      </c>
      <c r="C10421" s="150" t="s">
        <v>2361</v>
      </c>
      <c r="D10421" s="150">
        <v>311986</v>
      </c>
      <c r="E10421" s="150">
        <v>878924</v>
      </c>
      <c r="F10421" s="150" t="s">
        <v>22172</v>
      </c>
    </row>
    <row r="10422" spans="1:6" x14ac:dyDescent="0.15">
      <c r="A10422" s="150" t="s">
        <v>11664</v>
      </c>
      <c r="B10422" s="150" t="s">
        <v>36962</v>
      </c>
      <c r="C10422" s="150" t="s">
        <v>21680</v>
      </c>
      <c r="D10422" s="150">
        <v>2447438.5299999998</v>
      </c>
      <c r="E10422" s="150">
        <v>2783729.63</v>
      </c>
      <c r="F10422" s="150" t="s">
        <v>22060</v>
      </c>
    </row>
    <row r="10423" spans="1:6" x14ac:dyDescent="0.15">
      <c r="A10423" s="150" t="s">
        <v>11665</v>
      </c>
      <c r="B10423" s="150" t="s">
        <v>36963</v>
      </c>
      <c r="C10423" s="150" t="s">
        <v>21587</v>
      </c>
      <c r="D10423" s="150">
        <v>340000</v>
      </c>
      <c r="E10423" s="150">
        <v>877500</v>
      </c>
      <c r="F10423" s="150" t="s">
        <v>18774</v>
      </c>
    </row>
    <row r="10424" spans="1:6" x14ac:dyDescent="0.15">
      <c r="A10424" s="150" t="s">
        <v>11666</v>
      </c>
      <c r="B10424" s="150" t="s">
        <v>36964</v>
      </c>
      <c r="C10424" s="150" t="s">
        <v>21681</v>
      </c>
      <c r="D10424" s="150">
        <v>105000000</v>
      </c>
      <c r="E10424" s="150">
        <v>125000000</v>
      </c>
      <c r="F10424" s="150" t="s">
        <v>22172</v>
      </c>
    </row>
    <row r="10425" spans="1:6" x14ac:dyDescent="0.15">
      <c r="A10425" s="150" t="s">
        <v>11667</v>
      </c>
      <c r="B10425" s="150" t="s">
        <v>25832</v>
      </c>
      <c r="C10425" s="150" t="s">
        <v>2362</v>
      </c>
      <c r="D10425" s="150">
        <v>1162677.6000000001</v>
      </c>
      <c r="E10425" s="150">
        <v>1913052</v>
      </c>
      <c r="F10425" s="150" t="s">
        <v>22053</v>
      </c>
    </row>
    <row r="10426" spans="1:6" x14ac:dyDescent="0.15">
      <c r="A10426" s="150" t="s">
        <v>11668</v>
      </c>
      <c r="B10426" s="150" t="s">
        <v>36965</v>
      </c>
      <c r="C10426" s="150" t="s">
        <v>19680</v>
      </c>
      <c r="D10426" s="150">
        <v>660000</v>
      </c>
      <c r="E10426" s="150">
        <v>2600000</v>
      </c>
      <c r="F10426" s="150" t="s">
        <v>36966</v>
      </c>
    </row>
    <row r="10427" spans="1:6" x14ac:dyDescent="0.15">
      <c r="A10427" s="150" t="s">
        <v>11669</v>
      </c>
      <c r="B10427" s="150" t="s">
        <v>36967</v>
      </c>
      <c r="C10427" s="150" t="s">
        <v>21682</v>
      </c>
      <c r="D10427" s="150">
        <v>45933441</v>
      </c>
      <c r="E10427" s="150">
        <v>53911671</v>
      </c>
      <c r="F10427" s="150" t="s">
        <v>36968</v>
      </c>
    </row>
    <row r="10428" spans="1:6" x14ac:dyDescent="0.15">
      <c r="A10428" s="150" t="s">
        <v>11670</v>
      </c>
      <c r="B10428" s="150" t="s">
        <v>36969</v>
      </c>
      <c r="C10428" s="150" t="s">
        <v>18827</v>
      </c>
      <c r="D10428" s="150">
        <v>390000</v>
      </c>
      <c r="E10428" s="150">
        <v>184152</v>
      </c>
      <c r="F10428" s="150" t="s">
        <v>27511</v>
      </c>
    </row>
    <row r="10429" spans="1:6" x14ac:dyDescent="0.15">
      <c r="A10429" s="150" t="s">
        <v>11671</v>
      </c>
      <c r="B10429" s="150" t="s">
        <v>36970</v>
      </c>
      <c r="C10429" s="150" t="s">
        <v>565</v>
      </c>
      <c r="D10429" s="150">
        <v>76894</v>
      </c>
      <c r="E10429" s="150">
        <v>38700</v>
      </c>
      <c r="F10429" s="150" t="s">
        <v>22060</v>
      </c>
    </row>
    <row r="10430" spans="1:6" x14ac:dyDescent="0.15">
      <c r="A10430" s="150" t="s">
        <v>11672</v>
      </c>
      <c r="B10430" s="150" t="s">
        <v>36971</v>
      </c>
      <c r="C10430" s="150" t="s">
        <v>15099</v>
      </c>
      <c r="D10430" s="150">
        <v>12102000</v>
      </c>
      <c r="E10430" s="150">
        <v>11700000</v>
      </c>
      <c r="F10430" s="150" t="s">
        <v>22089</v>
      </c>
    </row>
    <row r="10431" spans="1:6" x14ac:dyDescent="0.15">
      <c r="A10431" s="150" t="s">
        <v>11673</v>
      </c>
      <c r="B10431" s="150" t="s">
        <v>36972</v>
      </c>
      <c r="C10431" s="150" t="s">
        <v>21683</v>
      </c>
      <c r="D10431" s="150">
        <v>600</v>
      </c>
      <c r="E10431" s="150">
        <v>792</v>
      </c>
      <c r="F10431" s="150" t="s">
        <v>15506</v>
      </c>
    </row>
    <row r="10432" spans="1:6" x14ac:dyDescent="0.15">
      <c r="A10432" s="150" t="s">
        <v>11674</v>
      </c>
      <c r="B10432" s="150" t="s">
        <v>36973</v>
      </c>
      <c r="C10432" s="150" t="s">
        <v>21684</v>
      </c>
      <c r="D10432" s="150">
        <v>2163550</v>
      </c>
      <c r="E10432" s="150">
        <v>3099530</v>
      </c>
      <c r="F10432" s="150" t="s">
        <v>36974</v>
      </c>
    </row>
    <row r="10433" spans="1:6" x14ac:dyDescent="0.15">
      <c r="A10433" s="150" t="s">
        <v>11675</v>
      </c>
      <c r="B10433" s="150" t="s">
        <v>36975</v>
      </c>
      <c r="C10433" s="150" t="s">
        <v>21685</v>
      </c>
      <c r="D10433" s="150">
        <v>6500000</v>
      </c>
      <c r="E10433" s="150">
        <v>478500</v>
      </c>
      <c r="F10433" s="150" t="s">
        <v>36976</v>
      </c>
    </row>
    <row r="10434" spans="1:6" x14ac:dyDescent="0.15">
      <c r="A10434" s="150" t="s">
        <v>11676</v>
      </c>
      <c r="B10434" s="150" t="s">
        <v>25525</v>
      </c>
      <c r="C10434" s="150" t="s">
        <v>2363</v>
      </c>
      <c r="D10434" s="150">
        <v>8292800.2999999998</v>
      </c>
      <c r="E10434" s="150">
        <v>10233000.060000001</v>
      </c>
      <c r="F10434" s="150" t="s">
        <v>36977</v>
      </c>
    </row>
    <row r="10435" spans="1:6" x14ac:dyDescent="0.15">
      <c r="A10435" s="150" t="s">
        <v>11677</v>
      </c>
      <c r="B10435" s="150" t="s">
        <v>36978</v>
      </c>
      <c r="C10435" s="150" t="s">
        <v>21687</v>
      </c>
      <c r="D10435" s="150">
        <v>126000</v>
      </c>
      <c r="E10435" s="150">
        <v>750000</v>
      </c>
      <c r="F10435" s="150" t="s">
        <v>22060</v>
      </c>
    </row>
    <row r="10436" spans="1:6" x14ac:dyDescent="0.15">
      <c r="A10436" s="150" t="s">
        <v>11678</v>
      </c>
      <c r="B10436" s="150" t="s">
        <v>36733</v>
      </c>
      <c r="C10436" s="150" t="s">
        <v>14078</v>
      </c>
      <c r="D10436" s="150">
        <v>5157000</v>
      </c>
      <c r="E10436" s="150">
        <v>5087000</v>
      </c>
      <c r="F10436" s="150" t="s">
        <v>18774</v>
      </c>
    </row>
    <row r="10437" spans="1:6" x14ac:dyDescent="0.15">
      <c r="A10437" s="150" t="s">
        <v>11679</v>
      </c>
      <c r="B10437" s="150" t="s">
        <v>25658</v>
      </c>
      <c r="C10437" s="150" t="s">
        <v>2364</v>
      </c>
      <c r="D10437" s="150">
        <v>1857000</v>
      </c>
      <c r="E10437" s="150">
        <v>1984824.1</v>
      </c>
      <c r="F10437" s="150" t="s">
        <v>22082</v>
      </c>
    </row>
    <row r="10438" spans="1:6" x14ac:dyDescent="0.15">
      <c r="A10438" s="150" t="s">
        <v>11680</v>
      </c>
      <c r="B10438" s="150" t="s">
        <v>36979</v>
      </c>
      <c r="C10438" s="150" t="s">
        <v>21688</v>
      </c>
      <c r="D10438" s="150">
        <v>320768.28000000003</v>
      </c>
      <c r="E10438" s="150">
        <v>270772.8</v>
      </c>
      <c r="F10438" s="150" t="s">
        <v>24581</v>
      </c>
    </row>
    <row r="10439" spans="1:6" x14ac:dyDescent="0.15">
      <c r="A10439" s="150" t="s">
        <v>11681</v>
      </c>
      <c r="B10439" s="150" t="s">
        <v>36980</v>
      </c>
      <c r="C10439" s="150" t="s">
        <v>21689</v>
      </c>
      <c r="D10439" s="150">
        <v>5533161</v>
      </c>
      <c r="E10439" s="150">
        <v>7380817</v>
      </c>
      <c r="F10439" s="150" t="s">
        <v>22065</v>
      </c>
    </row>
    <row r="10440" spans="1:6" x14ac:dyDescent="0.15">
      <c r="A10440" s="150" t="s">
        <v>11682</v>
      </c>
      <c r="B10440" s="150" t="s">
        <v>36981</v>
      </c>
      <c r="C10440" s="150" t="s">
        <v>21690</v>
      </c>
      <c r="D10440" s="150">
        <v>241162520</v>
      </c>
      <c r="E10440" s="150">
        <v>318546300</v>
      </c>
      <c r="F10440" s="150" t="s">
        <v>36982</v>
      </c>
    </row>
    <row r="10441" spans="1:6" x14ac:dyDescent="0.15">
      <c r="A10441" s="150" t="s">
        <v>11683</v>
      </c>
      <c r="B10441" s="150" t="s">
        <v>36983</v>
      </c>
      <c r="C10441" s="150" t="s">
        <v>21691</v>
      </c>
      <c r="D10441" s="150">
        <v>87950</v>
      </c>
      <c r="E10441" s="150">
        <v>105300</v>
      </c>
      <c r="F10441" s="150" t="s">
        <v>22078</v>
      </c>
    </row>
    <row r="10442" spans="1:6" x14ac:dyDescent="0.15">
      <c r="A10442" s="150" t="s">
        <v>11684</v>
      </c>
      <c r="B10442" s="150" t="s">
        <v>36984</v>
      </c>
      <c r="C10442" s="150" t="s">
        <v>21692</v>
      </c>
      <c r="D10442" s="150">
        <v>66300018</v>
      </c>
      <c r="E10442" s="150">
        <v>202941173</v>
      </c>
      <c r="F10442" s="150" t="s">
        <v>36985</v>
      </c>
    </row>
    <row r="10443" spans="1:6" x14ac:dyDescent="0.15">
      <c r="A10443" s="150" t="s">
        <v>11685</v>
      </c>
      <c r="B10443" s="150" t="s">
        <v>36986</v>
      </c>
      <c r="C10443" s="150" t="s">
        <v>21693</v>
      </c>
      <c r="D10443" s="150">
        <v>4282000</v>
      </c>
      <c r="E10443" s="150">
        <v>5800000</v>
      </c>
      <c r="F10443" s="150" t="s">
        <v>22067</v>
      </c>
    </row>
    <row r="10444" spans="1:6" x14ac:dyDescent="0.15">
      <c r="A10444" s="150" t="s">
        <v>11686</v>
      </c>
      <c r="B10444" s="150" t="s">
        <v>36987</v>
      </c>
      <c r="C10444" s="150" t="s">
        <v>21694</v>
      </c>
      <c r="D10444" s="150">
        <v>100882.6</v>
      </c>
      <c r="E10444" s="150">
        <v>120593.2</v>
      </c>
      <c r="F10444" s="150" t="s">
        <v>22065</v>
      </c>
    </row>
    <row r="10445" spans="1:6" x14ac:dyDescent="0.15">
      <c r="A10445" s="150" t="s">
        <v>11687</v>
      </c>
      <c r="B10445" s="150" t="s">
        <v>25699</v>
      </c>
      <c r="C10445" s="150" t="s">
        <v>2365</v>
      </c>
      <c r="D10445" s="150">
        <v>2922500</v>
      </c>
      <c r="E10445" s="150">
        <v>3572712</v>
      </c>
      <c r="F10445" s="150" t="s">
        <v>36988</v>
      </c>
    </row>
    <row r="10446" spans="1:6" x14ac:dyDescent="0.15">
      <c r="A10446" s="150" t="s">
        <v>11688</v>
      </c>
      <c r="B10446" s="150" t="s">
        <v>36989</v>
      </c>
      <c r="C10446" s="150" t="s">
        <v>21695</v>
      </c>
      <c r="D10446" s="150">
        <v>230200</v>
      </c>
      <c r="E10446" s="150">
        <v>298100</v>
      </c>
      <c r="F10446" s="150" t="s">
        <v>22154</v>
      </c>
    </row>
    <row r="10447" spans="1:6" x14ac:dyDescent="0.15">
      <c r="A10447" s="150" t="s">
        <v>11689</v>
      </c>
      <c r="B10447" s="150" t="s">
        <v>25947</v>
      </c>
      <c r="C10447" s="150" t="s">
        <v>2366</v>
      </c>
      <c r="D10447" s="150">
        <v>1337000</v>
      </c>
      <c r="E10447" s="150">
        <v>2236000</v>
      </c>
      <c r="F10447" s="150" t="s">
        <v>22053</v>
      </c>
    </row>
    <row r="10448" spans="1:6" x14ac:dyDescent="0.15">
      <c r="A10448" s="150" t="s">
        <v>11690</v>
      </c>
      <c r="B10448" s="150" t="s">
        <v>36990</v>
      </c>
      <c r="C10448" s="150" t="s">
        <v>21696</v>
      </c>
      <c r="D10448" s="150">
        <v>155400</v>
      </c>
      <c r="E10448" s="150">
        <v>197400</v>
      </c>
      <c r="F10448" s="150" t="s">
        <v>18774</v>
      </c>
    </row>
    <row r="10449" spans="1:6" x14ac:dyDescent="0.15">
      <c r="A10449" s="150" t="s">
        <v>11691</v>
      </c>
      <c r="B10449" s="150" t="s">
        <v>1028</v>
      </c>
      <c r="C10449" s="150" t="s">
        <v>2367</v>
      </c>
      <c r="D10449" s="150">
        <v>9660000</v>
      </c>
      <c r="E10449" s="150">
        <v>11492000</v>
      </c>
      <c r="F10449" s="150" t="s">
        <v>22098</v>
      </c>
    </row>
    <row r="10450" spans="1:6" x14ac:dyDescent="0.15">
      <c r="A10450" s="150" t="s">
        <v>11692</v>
      </c>
      <c r="B10450" s="150" t="s">
        <v>25701</v>
      </c>
      <c r="C10450" s="150" t="s">
        <v>214</v>
      </c>
      <c r="D10450" s="150">
        <v>7000</v>
      </c>
      <c r="E10450" s="150">
        <v>9700</v>
      </c>
      <c r="F10450" s="150" t="s">
        <v>22110</v>
      </c>
    </row>
    <row r="10451" spans="1:6" x14ac:dyDescent="0.15">
      <c r="A10451" s="150" t="s">
        <v>11693</v>
      </c>
      <c r="B10451" s="150" t="s">
        <v>36991</v>
      </c>
      <c r="C10451" s="150" t="s">
        <v>21697</v>
      </c>
      <c r="D10451" s="150">
        <v>3200000</v>
      </c>
      <c r="E10451" s="150">
        <v>4250000</v>
      </c>
      <c r="F10451" s="150" t="s">
        <v>22160</v>
      </c>
    </row>
    <row r="10452" spans="1:6" x14ac:dyDescent="0.15">
      <c r="A10452" s="150" t="s">
        <v>11694</v>
      </c>
      <c r="B10452" s="150" t="s">
        <v>1029</v>
      </c>
      <c r="C10452" s="150" t="s">
        <v>2368</v>
      </c>
      <c r="D10452" s="150">
        <v>38002</v>
      </c>
      <c r="E10452" s="150">
        <v>29235</v>
      </c>
      <c r="F10452" s="150" t="s">
        <v>22078</v>
      </c>
    </row>
    <row r="10453" spans="1:6" x14ac:dyDescent="0.15">
      <c r="A10453" s="150" t="s">
        <v>24414</v>
      </c>
      <c r="B10453" s="150" t="s">
        <v>25174</v>
      </c>
      <c r="C10453" s="150" t="s">
        <v>2369</v>
      </c>
      <c r="D10453" s="150">
        <v>32380000</v>
      </c>
      <c r="E10453" s="150">
        <v>30219000</v>
      </c>
      <c r="F10453" s="150" t="s">
        <v>22065</v>
      </c>
    </row>
    <row r="10454" spans="1:6" x14ac:dyDescent="0.15">
      <c r="A10454" s="150" t="s">
        <v>11695</v>
      </c>
      <c r="B10454" s="150" t="s">
        <v>36992</v>
      </c>
      <c r="C10454" s="150" t="s">
        <v>16454</v>
      </c>
      <c r="D10454" s="150">
        <v>183365.38</v>
      </c>
      <c r="E10454" s="150">
        <v>188492.75</v>
      </c>
      <c r="F10454" s="150" t="s">
        <v>24459</v>
      </c>
    </row>
    <row r="10455" spans="1:6" x14ac:dyDescent="0.15">
      <c r="A10455" s="150" t="s">
        <v>11696</v>
      </c>
      <c r="B10455" s="150" t="s">
        <v>36993</v>
      </c>
      <c r="C10455" s="150" t="s">
        <v>387</v>
      </c>
      <c r="D10455" s="150">
        <v>3517000</v>
      </c>
      <c r="E10455" s="150">
        <v>4100000</v>
      </c>
      <c r="F10455" s="150" t="s">
        <v>22093</v>
      </c>
    </row>
    <row r="10456" spans="1:6" x14ac:dyDescent="0.15">
      <c r="A10456" s="150" t="s">
        <v>11697</v>
      </c>
      <c r="B10456" s="150" t="s">
        <v>36994</v>
      </c>
      <c r="C10456" s="150" t="s">
        <v>21184</v>
      </c>
      <c r="D10456" s="150">
        <v>130000</v>
      </c>
      <c r="E10456" s="150">
        <v>140000</v>
      </c>
      <c r="F10456" s="150" t="s">
        <v>18774</v>
      </c>
    </row>
    <row r="10457" spans="1:6" x14ac:dyDescent="0.15">
      <c r="A10457" s="150" t="s">
        <v>24415</v>
      </c>
      <c r="B10457" s="150" t="s">
        <v>1030</v>
      </c>
      <c r="C10457" s="150" t="s">
        <v>2370</v>
      </c>
      <c r="D10457" s="150">
        <v>452000</v>
      </c>
      <c r="E10457" s="150">
        <v>340000</v>
      </c>
      <c r="F10457" s="150" t="s">
        <v>22103</v>
      </c>
    </row>
    <row r="10458" spans="1:6" x14ac:dyDescent="0.15">
      <c r="A10458" s="150" t="s">
        <v>24416</v>
      </c>
      <c r="B10458" s="150" t="s">
        <v>1031</v>
      </c>
      <c r="C10458" s="150" t="s">
        <v>2371</v>
      </c>
      <c r="D10458" s="150">
        <v>267000</v>
      </c>
      <c r="E10458" s="150">
        <v>235000</v>
      </c>
      <c r="F10458" s="150" t="s">
        <v>22103</v>
      </c>
    </row>
    <row r="10459" spans="1:6" x14ac:dyDescent="0.15">
      <c r="A10459" s="150" t="s">
        <v>24417</v>
      </c>
      <c r="B10459" s="150" t="s">
        <v>26008</v>
      </c>
      <c r="C10459" s="150" t="s">
        <v>2372</v>
      </c>
      <c r="D10459" s="150">
        <v>489140</v>
      </c>
      <c r="E10459" s="150">
        <v>1634332</v>
      </c>
      <c r="F10459" s="150" t="s">
        <v>18774</v>
      </c>
    </row>
    <row r="10460" spans="1:6" x14ac:dyDescent="0.15">
      <c r="A10460" s="150" t="s">
        <v>24418</v>
      </c>
      <c r="B10460" s="150" t="s">
        <v>1032</v>
      </c>
      <c r="C10460" s="150" t="s">
        <v>2373</v>
      </c>
      <c r="D10460" s="150">
        <v>492000</v>
      </c>
      <c r="E10460" s="150">
        <v>605000</v>
      </c>
      <c r="F10460" s="150" t="s">
        <v>32313</v>
      </c>
    </row>
    <row r="10461" spans="1:6" x14ac:dyDescent="0.15">
      <c r="A10461" s="150" t="s">
        <v>11698</v>
      </c>
      <c r="B10461" s="150" t="s">
        <v>36995</v>
      </c>
      <c r="C10461" s="150" t="s">
        <v>14699</v>
      </c>
      <c r="D10461" s="150">
        <v>1400000</v>
      </c>
      <c r="E10461" s="150">
        <v>1400000</v>
      </c>
      <c r="F10461" s="150" t="s">
        <v>27366</v>
      </c>
    </row>
    <row r="10462" spans="1:6" x14ac:dyDescent="0.15">
      <c r="A10462" s="150" t="s">
        <v>11699</v>
      </c>
      <c r="B10462" s="150" t="s">
        <v>36996</v>
      </c>
      <c r="C10462" s="150" t="s">
        <v>21698</v>
      </c>
      <c r="D10462" s="150">
        <v>2657280</v>
      </c>
      <c r="E10462" s="150">
        <v>2051200</v>
      </c>
      <c r="F10462" s="150" t="s">
        <v>29829</v>
      </c>
    </row>
    <row r="10463" spans="1:6" x14ac:dyDescent="0.15">
      <c r="A10463" s="150" t="s">
        <v>24419</v>
      </c>
      <c r="B10463" s="150" t="s">
        <v>25871</v>
      </c>
      <c r="C10463" s="150" t="s">
        <v>2374</v>
      </c>
      <c r="D10463" s="150">
        <v>1420000</v>
      </c>
      <c r="E10463" s="150">
        <v>2132000</v>
      </c>
      <c r="F10463" s="150" t="s">
        <v>22053</v>
      </c>
    </row>
    <row r="10464" spans="1:6" x14ac:dyDescent="0.15">
      <c r="A10464" s="150" t="s">
        <v>24420</v>
      </c>
      <c r="B10464" s="150" t="s">
        <v>25448</v>
      </c>
      <c r="C10464" s="150" t="s">
        <v>2375</v>
      </c>
      <c r="D10464" s="150">
        <v>370000</v>
      </c>
      <c r="E10464" s="150">
        <v>486200</v>
      </c>
      <c r="F10464" s="150" t="s">
        <v>22103</v>
      </c>
    </row>
    <row r="10465" spans="1:6" x14ac:dyDescent="0.15">
      <c r="A10465" s="150" t="s">
        <v>24421</v>
      </c>
      <c r="B10465" s="150" t="s">
        <v>25450</v>
      </c>
      <c r="C10465" s="150" t="s">
        <v>2376</v>
      </c>
      <c r="D10465" s="150">
        <v>26400</v>
      </c>
      <c r="E10465" s="150">
        <v>46800</v>
      </c>
      <c r="F10465" s="150" t="s">
        <v>22060</v>
      </c>
    </row>
    <row r="10466" spans="1:6" x14ac:dyDescent="0.15">
      <c r="A10466" s="150" t="s">
        <v>24422</v>
      </c>
      <c r="B10466" s="150" t="s">
        <v>25452</v>
      </c>
      <c r="C10466" s="150" t="s">
        <v>2377</v>
      </c>
      <c r="D10466" s="150">
        <v>26000</v>
      </c>
      <c r="E10466" s="150">
        <v>32880</v>
      </c>
      <c r="F10466" s="150" t="s">
        <v>22103</v>
      </c>
    </row>
    <row r="10467" spans="1:6" x14ac:dyDescent="0.15">
      <c r="A10467" s="150" t="s">
        <v>11700</v>
      </c>
      <c r="B10467" s="150" t="s">
        <v>36997</v>
      </c>
      <c r="C10467" s="150" t="s">
        <v>21699</v>
      </c>
      <c r="D10467" s="150">
        <v>1376000</v>
      </c>
      <c r="E10467" s="150">
        <v>531200</v>
      </c>
      <c r="F10467" s="150" t="s">
        <v>36998</v>
      </c>
    </row>
    <row r="10468" spans="1:6" x14ac:dyDescent="0.15">
      <c r="A10468" s="150" t="s">
        <v>11701</v>
      </c>
      <c r="B10468" s="150" t="s">
        <v>36999</v>
      </c>
      <c r="C10468" s="150" t="s">
        <v>21700</v>
      </c>
      <c r="D10468" s="150">
        <v>143966</v>
      </c>
      <c r="E10468" s="150">
        <v>179529.96</v>
      </c>
      <c r="F10468" s="150" t="s">
        <v>22078</v>
      </c>
    </row>
    <row r="10469" spans="1:6" x14ac:dyDescent="0.15">
      <c r="A10469" s="150" t="s">
        <v>11702</v>
      </c>
      <c r="B10469" s="150" t="s">
        <v>37000</v>
      </c>
      <c r="C10469" s="150" t="s">
        <v>21701</v>
      </c>
      <c r="D10469" s="150">
        <v>378857</v>
      </c>
      <c r="E10469" s="150">
        <v>388740.5</v>
      </c>
      <c r="F10469" s="150" t="s">
        <v>22078</v>
      </c>
    </row>
    <row r="10470" spans="1:6" x14ac:dyDescent="0.15">
      <c r="A10470" s="150" t="s">
        <v>24423</v>
      </c>
      <c r="B10470" s="150" t="s">
        <v>25584</v>
      </c>
      <c r="C10470" s="150" t="s">
        <v>2378</v>
      </c>
      <c r="D10470" s="150">
        <v>2335</v>
      </c>
      <c r="E10470" s="150">
        <v>2430</v>
      </c>
      <c r="F10470" s="150" t="s">
        <v>22110</v>
      </c>
    </row>
    <row r="10471" spans="1:6" x14ac:dyDescent="0.15">
      <c r="A10471" s="150" t="s">
        <v>11703</v>
      </c>
      <c r="B10471" s="150" t="s">
        <v>37001</v>
      </c>
      <c r="C10471" s="150" t="s">
        <v>21702</v>
      </c>
      <c r="D10471" s="150">
        <v>98970</v>
      </c>
      <c r="E10471" s="150">
        <v>98970</v>
      </c>
      <c r="F10471" s="150" t="s">
        <v>22078</v>
      </c>
    </row>
    <row r="10472" spans="1:6" x14ac:dyDescent="0.15">
      <c r="A10472" s="150" t="s">
        <v>11704</v>
      </c>
      <c r="B10472" s="150" t="s">
        <v>37002</v>
      </c>
      <c r="C10472" s="150" t="s">
        <v>21703</v>
      </c>
      <c r="D10472" s="150">
        <v>110750</v>
      </c>
      <c r="E10472" s="150">
        <v>111000</v>
      </c>
      <c r="F10472" s="150" t="s">
        <v>28436</v>
      </c>
    </row>
    <row r="10473" spans="1:6" x14ac:dyDescent="0.15">
      <c r="A10473" s="150" t="s">
        <v>24424</v>
      </c>
      <c r="B10473" s="150" t="s">
        <v>26098</v>
      </c>
      <c r="C10473" s="150" t="s">
        <v>2379</v>
      </c>
      <c r="D10473" s="150">
        <v>1273281.76</v>
      </c>
      <c r="E10473" s="150">
        <v>1343520.54</v>
      </c>
      <c r="F10473" s="150" t="s">
        <v>37003</v>
      </c>
    </row>
    <row r="10474" spans="1:6" x14ac:dyDescent="0.15">
      <c r="A10474" s="150" t="s">
        <v>11705</v>
      </c>
      <c r="B10474" s="150" t="s">
        <v>25170</v>
      </c>
      <c r="C10474" s="150" t="s">
        <v>2380</v>
      </c>
      <c r="D10474" s="150">
        <v>460000</v>
      </c>
      <c r="E10474" s="150">
        <v>460000</v>
      </c>
      <c r="F10474" s="150" t="s">
        <v>24650</v>
      </c>
    </row>
    <row r="10475" spans="1:6" x14ac:dyDescent="0.15">
      <c r="A10475" s="150" t="s">
        <v>24425</v>
      </c>
      <c r="B10475" s="150" t="s">
        <v>25454</v>
      </c>
      <c r="C10475" s="150" t="s">
        <v>2381</v>
      </c>
      <c r="D10475" s="150">
        <v>80000</v>
      </c>
      <c r="E10475" s="150">
        <v>85500</v>
      </c>
      <c r="F10475" s="150" t="s">
        <v>22172</v>
      </c>
    </row>
    <row r="10476" spans="1:6" x14ac:dyDescent="0.15">
      <c r="A10476" s="150" t="s">
        <v>24426</v>
      </c>
      <c r="B10476" s="150" t="s">
        <v>37004</v>
      </c>
      <c r="C10476" s="150" t="s">
        <v>2382</v>
      </c>
      <c r="D10476" s="150">
        <v>2971750</v>
      </c>
      <c r="E10476" s="150">
        <v>3719130</v>
      </c>
      <c r="F10476" s="150" t="s">
        <v>22108</v>
      </c>
    </row>
    <row r="10477" spans="1:6" x14ac:dyDescent="0.15">
      <c r="A10477" s="150" t="s">
        <v>11706</v>
      </c>
      <c r="B10477" s="150" t="s">
        <v>37005</v>
      </c>
      <c r="C10477" s="150" t="s">
        <v>21704</v>
      </c>
      <c r="D10477" s="150">
        <v>1281346.2</v>
      </c>
      <c r="E10477" s="150">
        <v>1581778.6</v>
      </c>
      <c r="F10477" s="150" t="s">
        <v>37006</v>
      </c>
    </row>
    <row r="10478" spans="1:6" x14ac:dyDescent="0.15">
      <c r="A10478" s="150" t="s">
        <v>11707</v>
      </c>
      <c r="B10478" s="150" t="s">
        <v>37007</v>
      </c>
      <c r="C10478" s="150" t="s">
        <v>13772</v>
      </c>
      <c r="D10478" s="150">
        <v>30810</v>
      </c>
      <c r="E10478" s="150">
        <v>31830</v>
      </c>
      <c r="F10478" s="150" t="s">
        <v>22078</v>
      </c>
    </row>
    <row r="10479" spans="1:6" x14ac:dyDescent="0.15">
      <c r="A10479" s="150" t="s">
        <v>24427</v>
      </c>
      <c r="B10479" s="150" t="s">
        <v>25752</v>
      </c>
      <c r="C10479" s="150" t="s">
        <v>2383</v>
      </c>
      <c r="D10479" s="150">
        <v>3588000</v>
      </c>
      <c r="E10479" s="150">
        <v>3342000</v>
      </c>
      <c r="F10479" s="150" t="s">
        <v>22052</v>
      </c>
    </row>
    <row r="10480" spans="1:6" x14ac:dyDescent="0.15">
      <c r="A10480" s="150" t="s">
        <v>24428</v>
      </c>
      <c r="B10480" s="150" t="s">
        <v>26457</v>
      </c>
      <c r="C10480" s="150" t="s">
        <v>2384</v>
      </c>
      <c r="D10480" s="150">
        <v>29490</v>
      </c>
      <c r="E10480" s="150">
        <v>29490</v>
      </c>
      <c r="F10480" s="150" t="s">
        <v>22140</v>
      </c>
    </row>
    <row r="10481" spans="1:6" x14ac:dyDescent="0.15">
      <c r="A10481" s="150" t="s">
        <v>24429</v>
      </c>
      <c r="B10481" s="150" t="s">
        <v>1033</v>
      </c>
      <c r="C10481" s="150" t="s">
        <v>2385</v>
      </c>
      <c r="D10481" s="150">
        <v>692821.2</v>
      </c>
      <c r="E10481" s="150">
        <v>1104000</v>
      </c>
      <c r="F10481" s="150" t="s">
        <v>29867</v>
      </c>
    </row>
    <row r="10482" spans="1:6" x14ac:dyDescent="0.15">
      <c r="A10482" s="150" t="s">
        <v>24430</v>
      </c>
      <c r="B10482" s="150" t="s">
        <v>25994</v>
      </c>
      <c r="C10482" s="150" t="s">
        <v>2386</v>
      </c>
      <c r="D10482" s="150">
        <v>1062364</v>
      </c>
      <c r="E10482" s="150">
        <v>1418253</v>
      </c>
      <c r="F10482" s="150" t="s">
        <v>29871</v>
      </c>
    </row>
    <row r="10483" spans="1:6" x14ac:dyDescent="0.15">
      <c r="A10483" s="150" t="s">
        <v>24431</v>
      </c>
      <c r="B10483" s="150" t="s">
        <v>25015</v>
      </c>
      <c r="C10483" s="150" t="s">
        <v>543</v>
      </c>
      <c r="D10483" s="150">
        <v>3141700</v>
      </c>
      <c r="E10483" s="150">
        <v>3320200</v>
      </c>
      <c r="F10483" s="150" t="s">
        <v>24496</v>
      </c>
    </row>
    <row r="10484" spans="1:6" x14ac:dyDescent="0.15">
      <c r="A10484" s="150" t="s">
        <v>24432</v>
      </c>
      <c r="B10484" s="150" t="s">
        <v>26124</v>
      </c>
      <c r="C10484" s="150" t="s">
        <v>2387</v>
      </c>
      <c r="D10484" s="150">
        <v>488760</v>
      </c>
      <c r="E10484" s="150">
        <v>3370000</v>
      </c>
      <c r="F10484" s="150" t="s">
        <v>22129</v>
      </c>
    </row>
    <row r="10485" spans="1:6" x14ac:dyDescent="0.15">
      <c r="A10485" s="150" t="s">
        <v>11708</v>
      </c>
      <c r="B10485" s="150" t="s">
        <v>37008</v>
      </c>
      <c r="C10485" s="150" t="s">
        <v>21705</v>
      </c>
      <c r="D10485" s="150">
        <v>642370</v>
      </c>
      <c r="E10485" s="150">
        <v>787170</v>
      </c>
      <c r="F10485" s="150" t="s">
        <v>24545</v>
      </c>
    </row>
    <row r="10486" spans="1:6" x14ac:dyDescent="0.15">
      <c r="A10486" s="150" t="s">
        <v>37009</v>
      </c>
      <c r="B10486" s="150" t="s">
        <v>1034</v>
      </c>
      <c r="C10486" s="150" t="s">
        <v>2388</v>
      </c>
      <c r="D10486" s="150">
        <v>67</v>
      </c>
      <c r="E10486" s="150">
        <v>75</v>
      </c>
      <c r="F10486" s="150" t="s">
        <v>22088</v>
      </c>
    </row>
    <row r="10487" spans="1:6" x14ac:dyDescent="0.15">
      <c r="A10487" s="150" t="s">
        <v>11709</v>
      </c>
      <c r="B10487" s="150" t="s">
        <v>37010</v>
      </c>
      <c r="C10487" s="150" t="s">
        <v>21706</v>
      </c>
      <c r="D10487" s="150">
        <v>553195</v>
      </c>
      <c r="E10487" s="150">
        <v>683590</v>
      </c>
      <c r="F10487" s="150" t="s">
        <v>22160</v>
      </c>
    </row>
    <row r="10488" spans="1:6" x14ac:dyDescent="0.15">
      <c r="A10488" s="150" t="s">
        <v>11710</v>
      </c>
      <c r="B10488" s="150" t="s">
        <v>37011</v>
      </c>
      <c r="C10488" s="150" t="s">
        <v>21706</v>
      </c>
      <c r="D10488" s="150">
        <v>596599</v>
      </c>
      <c r="E10488" s="150">
        <v>683590</v>
      </c>
      <c r="F10488" s="150" t="s">
        <v>22160</v>
      </c>
    </row>
    <row r="10489" spans="1:6" x14ac:dyDescent="0.15">
      <c r="A10489" s="150" t="s">
        <v>37012</v>
      </c>
      <c r="B10489" s="150" t="s">
        <v>1035</v>
      </c>
      <c r="C10489" s="150" t="s">
        <v>2389</v>
      </c>
      <c r="D10489" s="150">
        <v>465000</v>
      </c>
      <c r="E10489" s="150">
        <v>555160</v>
      </c>
      <c r="F10489" s="150" t="s">
        <v>22132</v>
      </c>
    </row>
    <row r="10490" spans="1:6" x14ac:dyDescent="0.15">
      <c r="A10490" s="150" t="s">
        <v>37013</v>
      </c>
      <c r="B10490" s="150" t="s">
        <v>1036</v>
      </c>
      <c r="C10490" s="150" t="s">
        <v>2390</v>
      </c>
      <c r="D10490" s="150">
        <v>5700</v>
      </c>
      <c r="E10490" s="150">
        <v>70</v>
      </c>
      <c r="F10490" s="150" t="s">
        <v>22102</v>
      </c>
    </row>
    <row r="10491" spans="1:6" x14ac:dyDescent="0.15">
      <c r="A10491" s="150" t="s">
        <v>11711</v>
      </c>
      <c r="B10491" s="150" t="s">
        <v>37014</v>
      </c>
      <c r="C10491" s="150" t="s">
        <v>21707</v>
      </c>
      <c r="D10491" s="150">
        <v>555000</v>
      </c>
      <c r="E10491" s="150">
        <v>870000</v>
      </c>
      <c r="F10491" s="150" t="s">
        <v>30013</v>
      </c>
    </row>
    <row r="10492" spans="1:6" x14ac:dyDescent="0.15">
      <c r="A10492" s="150" t="s">
        <v>11712</v>
      </c>
      <c r="B10492" s="150" t="s">
        <v>37015</v>
      </c>
      <c r="C10492" s="150" t="s">
        <v>21708</v>
      </c>
      <c r="D10492" s="150">
        <v>243800</v>
      </c>
      <c r="E10492" s="150">
        <v>332918</v>
      </c>
      <c r="F10492" s="150" t="s">
        <v>22078</v>
      </c>
    </row>
    <row r="10493" spans="1:6" x14ac:dyDescent="0.15">
      <c r="A10493" s="150" t="s">
        <v>11713</v>
      </c>
      <c r="B10493" s="150" t="s">
        <v>37016</v>
      </c>
      <c r="C10493" s="150" t="s">
        <v>21709</v>
      </c>
      <c r="D10493" s="150">
        <v>9500000</v>
      </c>
      <c r="E10493" s="150">
        <v>8800000</v>
      </c>
      <c r="F10493" s="150" t="s">
        <v>22060</v>
      </c>
    </row>
    <row r="10494" spans="1:6" x14ac:dyDescent="0.15">
      <c r="A10494" s="150" t="s">
        <v>11714</v>
      </c>
      <c r="B10494" s="150" t="s">
        <v>37017</v>
      </c>
      <c r="C10494" s="150" t="s">
        <v>21710</v>
      </c>
      <c r="D10494" s="150">
        <v>54131.25</v>
      </c>
      <c r="E10494" s="150">
        <v>13640</v>
      </c>
      <c r="F10494" s="150" t="s">
        <v>22059</v>
      </c>
    </row>
    <row r="10495" spans="1:6" x14ac:dyDescent="0.15">
      <c r="A10495" s="150" t="s">
        <v>37018</v>
      </c>
      <c r="B10495" s="150" t="s">
        <v>1037</v>
      </c>
      <c r="C10495" s="150" t="s">
        <v>2391</v>
      </c>
      <c r="D10495" s="150">
        <v>11017126.5</v>
      </c>
      <c r="E10495" s="150">
        <v>11351861.1</v>
      </c>
      <c r="F10495" s="150" t="s">
        <v>24465</v>
      </c>
    </row>
    <row r="10496" spans="1:6" x14ac:dyDescent="0.15">
      <c r="A10496" s="150" t="s">
        <v>37019</v>
      </c>
      <c r="B10496" s="150" t="s">
        <v>1038</v>
      </c>
      <c r="C10496" s="150" t="s">
        <v>2392</v>
      </c>
      <c r="D10496" s="150">
        <v>3791739</v>
      </c>
      <c r="E10496" s="150">
        <v>4768390.5999999996</v>
      </c>
      <c r="F10496" s="150" t="s">
        <v>37020</v>
      </c>
    </row>
    <row r="10497" spans="1:6" x14ac:dyDescent="0.15">
      <c r="A10497" s="150" t="s">
        <v>37021</v>
      </c>
      <c r="B10497" s="150" t="s">
        <v>1039</v>
      </c>
      <c r="C10497" s="150" t="s">
        <v>2393</v>
      </c>
      <c r="D10497" s="150">
        <v>5923026.6600000001</v>
      </c>
      <c r="E10497" s="150">
        <v>22987013.66</v>
      </c>
      <c r="F10497" s="150" t="s">
        <v>24465</v>
      </c>
    </row>
    <row r="10498" spans="1:6" x14ac:dyDescent="0.15">
      <c r="A10498" s="150" t="s">
        <v>11715</v>
      </c>
      <c r="B10498" s="150" t="s">
        <v>37022</v>
      </c>
      <c r="C10498" s="150" t="s">
        <v>21711</v>
      </c>
      <c r="D10498" s="150">
        <v>3038383</v>
      </c>
      <c r="E10498" s="150">
        <v>2836383</v>
      </c>
      <c r="F10498" s="150" t="s">
        <v>22154</v>
      </c>
    </row>
    <row r="10499" spans="1:6" x14ac:dyDescent="0.15">
      <c r="A10499" s="150" t="s">
        <v>11716</v>
      </c>
      <c r="B10499" s="150" t="s">
        <v>37023</v>
      </c>
      <c r="C10499" s="150" t="s">
        <v>13724</v>
      </c>
      <c r="D10499" s="150">
        <v>1300</v>
      </c>
      <c r="E10499" s="150">
        <v>1600</v>
      </c>
      <c r="F10499" s="150" t="s">
        <v>22136</v>
      </c>
    </row>
    <row r="10500" spans="1:6" x14ac:dyDescent="0.15">
      <c r="A10500" s="150" t="s">
        <v>11717</v>
      </c>
      <c r="B10500" s="150" t="s">
        <v>37024</v>
      </c>
      <c r="C10500" s="150" t="s">
        <v>21712</v>
      </c>
      <c r="D10500" s="150">
        <v>33600000</v>
      </c>
      <c r="E10500" s="150">
        <v>71300000</v>
      </c>
      <c r="F10500" s="150" t="s">
        <v>22171</v>
      </c>
    </row>
    <row r="10501" spans="1:6" x14ac:dyDescent="0.15">
      <c r="A10501" s="150" t="s">
        <v>11718</v>
      </c>
      <c r="B10501" s="150" t="s">
        <v>37025</v>
      </c>
      <c r="C10501" s="150" t="s">
        <v>1827</v>
      </c>
      <c r="D10501" s="150">
        <v>13110</v>
      </c>
      <c r="E10501" s="150">
        <v>12200</v>
      </c>
      <c r="F10501" s="150" t="s">
        <v>22136</v>
      </c>
    </row>
    <row r="10502" spans="1:6" x14ac:dyDescent="0.15">
      <c r="A10502" s="150" t="s">
        <v>11719</v>
      </c>
      <c r="B10502" s="150" t="s">
        <v>37026</v>
      </c>
      <c r="C10502" s="150" t="s">
        <v>16822</v>
      </c>
      <c r="D10502" s="150">
        <v>184684.65</v>
      </c>
      <c r="E10502" s="150">
        <v>174109.45</v>
      </c>
      <c r="F10502" s="150" t="s">
        <v>24459</v>
      </c>
    </row>
    <row r="10503" spans="1:6" x14ac:dyDescent="0.15">
      <c r="A10503" s="150" t="s">
        <v>11720</v>
      </c>
      <c r="B10503" s="150" t="s">
        <v>37027</v>
      </c>
      <c r="C10503" s="150" t="s">
        <v>21713</v>
      </c>
      <c r="D10503" s="150">
        <v>287500</v>
      </c>
      <c r="E10503" s="150">
        <v>548500</v>
      </c>
      <c r="F10503" s="150" t="s">
        <v>22068</v>
      </c>
    </row>
    <row r="10504" spans="1:6" x14ac:dyDescent="0.15">
      <c r="A10504" s="150" t="s">
        <v>37028</v>
      </c>
      <c r="B10504" s="150" t="s">
        <v>1040</v>
      </c>
      <c r="C10504" s="150" t="s">
        <v>2394</v>
      </c>
      <c r="D10504" s="150">
        <v>14847.15</v>
      </c>
      <c r="E10504" s="150">
        <v>35622.15</v>
      </c>
      <c r="F10504" s="150" t="s">
        <v>21479</v>
      </c>
    </row>
    <row r="10505" spans="1:6" x14ac:dyDescent="0.15">
      <c r="A10505" s="150" t="s">
        <v>37029</v>
      </c>
      <c r="B10505" s="150" t="s">
        <v>1041</v>
      </c>
      <c r="C10505" s="150" t="s">
        <v>2395</v>
      </c>
      <c r="D10505" s="150">
        <v>5000000</v>
      </c>
      <c r="E10505" s="150">
        <v>6466000</v>
      </c>
      <c r="F10505" s="150" t="s">
        <v>37030</v>
      </c>
    </row>
    <row r="10506" spans="1:6" x14ac:dyDescent="0.15">
      <c r="A10506" s="150" t="s">
        <v>37031</v>
      </c>
      <c r="B10506" s="150" t="s">
        <v>1042</v>
      </c>
      <c r="C10506" s="150" t="s">
        <v>24433</v>
      </c>
      <c r="D10506" s="150">
        <v>67421</v>
      </c>
      <c r="E10506" s="150">
        <v>69961</v>
      </c>
      <c r="F10506" s="150" t="s">
        <v>18774</v>
      </c>
    </row>
    <row r="10507" spans="1:6" x14ac:dyDescent="0.15">
      <c r="A10507" s="150" t="s">
        <v>37032</v>
      </c>
      <c r="B10507" s="150" t="s">
        <v>1043</v>
      </c>
      <c r="C10507" s="150" t="s">
        <v>1679</v>
      </c>
      <c r="D10507" s="150">
        <v>340</v>
      </c>
      <c r="E10507" s="150">
        <v>294</v>
      </c>
      <c r="F10507" s="150" t="s">
        <v>22140</v>
      </c>
    </row>
    <row r="10508" spans="1:6" x14ac:dyDescent="0.15">
      <c r="A10508" s="150" t="s">
        <v>37033</v>
      </c>
      <c r="B10508" s="150" t="s">
        <v>1044</v>
      </c>
      <c r="C10508" s="150" t="s">
        <v>1850</v>
      </c>
      <c r="D10508" s="150">
        <v>48220</v>
      </c>
      <c r="E10508" s="150">
        <v>94620</v>
      </c>
      <c r="F10508" s="150" t="s">
        <v>37034</v>
      </c>
    </row>
    <row r="10509" spans="1:6" x14ac:dyDescent="0.15">
      <c r="A10509" s="150" t="s">
        <v>11721</v>
      </c>
      <c r="B10509" s="150" t="s">
        <v>37035</v>
      </c>
      <c r="C10509" s="150" t="s">
        <v>21716</v>
      </c>
      <c r="D10509" s="150">
        <v>112900</v>
      </c>
      <c r="E10509" s="150">
        <v>45400</v>
      </c>
      <c r="F10509" s="150" t="s">
        <v>33244</v>
      </c>
    </row>
    <row r="10510" spans="1:6" x14ac:dyDescent="0.15">
      <c r="A10510" s="150" t="s">
        <v>1613</v>
      </c>
      <c r="B10510" s="150" t="s">
        <v>1045</v>
      </c>
      <c r="C10510" s="150" t="s">
        <v>2397</v>
      </c>
      <c r="D10510" s="150">
        <v>510000</v>
      </c>
      <c r="E10510" s="150">
        <v>650000</v>
      </c>
      <c r="F10510" s="150" t="s">
        <v>22103</v>
      </c>
    </row>
    <row r="10511" spans="1:6" x14ac:dyDescent="0.15">
      <c r="A10511" s="150" t="s">
        <v>11722</v>
      </c>
      <c r="B10511" s="150" t="s">
        <v>37036</v>
      </c>
      <c r="C10511" s="150" t="s">
        <v>21717</v>
      </c>
      <c r="D10511" s="150">
        <v>2089400</v>
      </c>
      <c r="E10511" s="150">
        <v>2094600</v>
      </c>
      <c r="F10511" s="150" t="s">
        <v>22172</v>
      </c>
    </row>
    <row r="10512" spans="1:6" x14ac:dyDescent="0.15">
      <c r="A10512" s="150" t="s">
        <v>11723</v>
      </c>
      <c r="B10512" s="150" t="s">
        <v>37037</v>
      </c>
      <c r="C10512" s="150" t="s">
        <v>1669</v>
      </c>
      <c r="D10512" s="150">
        <v>1148910</v>
      </c>
      <c r="E10512" s="150">
        <v>3021415</v>
      </c>
      <c r="F10512" s="150" t="s">
        <v>22052</v>
      </c>
    </row>
    <row r="10513" spans="1:6" x14ac:dyDescent="0.15">
      <c r="A10513" s="150" t="s">
        <v>11724</v>
      </c>
      <c r="B10513" s="150" t="s">
        <v>37038</v>
      </c>
      <c r="C10513" s="150" t="s">
        <v>19701</v>
      </c>
      <c r="D10513" s="150">
        <v>470703</v>
      </c>
      <c r="E10513" s="150">
        <v>512834</v>
      </c>
      <c r="F10513" s="150" t="s">
        <v>22153</v>
      </c>
    </row>
    <row r="10514" spans="1:6" x14ac:dyDescent="0.15">
      <c r="A10514" s="150" t="s">
        <v>22565</v>
      </c>
      <c r="B10514" s="150" t="s">
        <v>1046</v>
      </c>
      <c r="C10514" s="150" t="s">
        <v>2398</v>
      </c>
      <c r="D10514" s="150">
        <v>6573.01</v>
      </c>
      <c r="E10514" s="150">
        <v>17900</v>
      </c>
      <c r="F10514" s="150" t="s">
        <v>24769</v>
      </c>
    </row>
    <row r="10515" spans="1:6" x14ac:dyDescent="0.15">
      <c r="A10515" s="150" t="s">
        <v>11725</v>
      </c>
      <c r="B10515" s="150" t="s">
        <v>37039</v>
      </c>
      <c r="C10515" s="150" t="s">
        <v>21718</v>
      </c>
      <c r="D10515" s="150">
        <v>65256.800000000003</v>
      </c>
      <c r="E10515" s="150">
        <v>64848</v>
      </c>
      <c r="F10515" s="150" t="s">
        <v>22128</v>
      </c>
    </row>
    <row r="10516" spans="1:6" x14ac:dyDescent="0.15">
      <c r="A10516" s="150" t="s">
        <v>11726</v>
      </c>
      <c r="B10516" s="150" t="s">
        <v>37040</v>
      </c>
      <c r="C10516" s="150" t="s">
        <v>21719</v>
      </c>
      <c r="D10516" s="150">
        <v>2386004</v>
      </c>
      <c r="E10516" s="150">
        <v>2691157</v>
      </c>
      <c r="F10516" s="150" t="s">
        <v>24652</v>
      </c>
    </row>
    <row r="10517" spans="1:6" x14ac:dyDescent="0.15">
      <c r="A10517" s="150" t="s">
        <v>1615</v>
      </c>
      <c r="B10517" s="150" t="s">
        <v>1047</v>
      </c>
      <c r="C10517" s="150" t="s">
        <v>1654</v>
      </c>
      <c r="D10517" s="150">
        <v>103982</v>
      </c>
      <c r="E10517" s="150">
        <v>119930</v>
      </c>
      <c r="F10517" s="150" t="s">
        <v>22078</v>
      </c>
    </row>
    <row r="10518" spans="1:6" x14ac:dyDescent="0.15">
      <c r="A10518" s="150" t="s">
        <v>1616</v>
      </c>
      <c r="B10518" s="150" t="s">
        <v>1048</v>
      </c>
      <c r="C10518" s="150" t="s">
        <v>2399</v>
      </c>
      <c r="D10518" s="150">
        <v>40415679.899999999</v>
      </c>
      <c r="E10518" s="150">
        <v>74812212.299999997</v>
      </c>
      <c r="F10518" s="150" t="s">
        <v>22171</v>
      </c>
    </row>
    <row r="10519" spans="1:6" x14ac:dyDescent="0.15">
      <c r="A10519" s="150" t="s">
        <v>11727</v>
      </c>
      <c r="B10519" s="150" t="s">
        <v>37041</v>
      </c>
      <c r="C10519" s="150" t="s">
        <v>21720</v>
      </c>
      <c r="D10519" s="150">
        <v>1871400</v>
      </c>
      <c r="E10519" s="150">
        <v>1199900</v>
      </c>
      <c r="F10519" s="150" t="s">
        <v>27739</v>
      </c>
    </row>
    <row r="10520" spans="1:6" x14ac:dyDescent="0.15">
      <c r="A10520" s="150" t="s">
        <v>11728</v>
      </c>
      <c r="B10520" s="150" t="s">
        <v>37042</v>
      </c>
      <c r="C10520" s="150" t="s">
        <v>21721</v>
      </c>
      <c r="D10520" s="150">
        <v>998000</v>
      </c>
      <c r="E10520" s="150">
        <v>1030000</v>
      </c>
      <c r="F10520" s="150" t="s">
        <v>24497</v>
      </c>
    </row>
    <row r="10521" spans="1:6" x14ac:dyDescent="0.15">
      <c r="A10521" s="150" t="s">
        <v>3267</v>
      </c>
      <c r="B10521" s="150" t="s">
        <v>1049</v>
      </c>
      <c r="C10521" s="150" t="s">
        <v>2400</v>
      </c>
      <c r="D10521" s="150">
        <v>5884000</v>
      </c>
      <c r="E10521" s="150">
        <v>6618000</v>
      </c>
      <c r="F10521" s="150" t="s">
        <v>22150</v>
      </c>
    </row>
    <row r="10522" spans="1:6" x14ac:dyDescent="0.15">
      <c r="A10522" s="150" t="s">
        <v>1617</v>
      </c>
      <c r="B10522" s="150" t="s">
        <v>1050</v>
      </c>
      <c r="C10522" s="150" t="s">
        <v>2401</v>
      </c>
      <c r="D10522" s="150">
        <v>24500</v>
      </c>
      <c r="E10522" s="150">
        <v>32528</v>
      </c>
      <c r="F10522" s="150" t="s">
        <v>22172</v>
      </c>
    </row>
    <row r="10523" spans="1:6" x14ac:dyDescent="0.15">
      <c r="A10523" s="150" t="s">
        <v>1618</v>
      </c>
      <c r="B10523" s="150" t="s">
        <v>1051</v>
      </c>
      <c r="C10523" s="150" t="s">
        <v>2402</v>
      </c>
      <c r="D10523" s="150">
        <v>53750</v>
      </c>
      <c r="E10523" s="150">
        <v>35000</v>
      </c>
      <c r="F10523" s="150" t="s">
        <v>22133</v>
      </c>
    </row>
    <row r="10524" spans="1:6" x14ac:dyDescent="0.15">
      <c r="A10524" s="150" t="s">
        <v>11729</v>
      </c>
      <c r="B10524" s="150" t="s">
        <v>37043</v>
      </c>
      <c r="C10524" s="150" t="s">
        <v>21722</v>
      </c>
      <c r="D10524" s="150">
        <v>2163603</v>
      </c>
      <c r="E10524" s="150">
        <v>2476639</v>
      </c>
      <c r="F10524" s="150" t="s">
        <v>22060</v>
      </c>
    </row>
    <row r="10525" spans="1:6" x14ac:dyDescent="0.15">
      <c r="A10525" s="150" t="s">
        <v>11730</v>
      </c>
      <c r="B10525" s="150" t="s">
        <v>37044</v>
      </c>
      <c r="C10525" s="150" t="s">
        <v>17508</v>
      </c>
      <c r="D10525" s="150">
        <v>27475700</v>
      </c>
      <c r="E10525" s="150">
        <v>45658600</v>
      </c>
      <c r="F10525" s="150" t="s">
        <v>22161</v>
      </c>
    </row>
    <row r="10526" spans="1:6" x14ac:dyDescent="0.15">
      <c r="A10526" s="150" t="s">
        <v>1619</v>
      </c>
      <c r="B10526" s="150" t="s">
        <v>1052</v>
      </c>
      <c r="C10526" s="150" t="s">
        <v>2403</v>
      </c>
      <c r="D10526" s="150">
        <v>23800</v>
      </c>
      <c r="E10526" s="150">
        <v>23800</v>
      </c>
      <c r="F10526" s="150" t="s">
        <v>22140</v>
      </c>
    </row>
    <row r="10527" spans="1:6" x14ac:dyDescent="0.15">
      <c r="A10527" s="150" t="s">
        <v>3259</v>
      </c>
      <c r="B10527" s="150" t="s">
        <v>1053</v>
      </c>
      <c r="C10527" s="150" t="s">
        <v>2404</v>
      </c>
      <c r="D10527" s="150">
        <v>13894074</v>
      </c>
      <c r="E10527" s="150">
        <v>14235702</v>
      </c>
      <c r="F10527" s="150" t="s">
        <v>24770</v>
      </c>
    </row>
    <row r="10528" spans="1:6" x14ac:dyDescent="0.15">
      <c r="A10528" s="150" t="s">
        <v>11731</v>
      </c>
      <c r="B10528" s="150" t="s">
        <v>37045</v>
      </c>
      <c r="C10528" s="150" t="s">
        <v>21723</v>
      </c>
      <c r="D10528" s="150">
        <v>372395</v>
      </c>
      <c r="E10528" s="150">
        <v>291197</v>
      </c>
      <c r="F10528" s="150" t="s">
        <v>21479</v>
      </c>
    </row>
    <row r="10529" spans="1:6" x14ac:dyDescent="0.15">
      <c r="A10529" s="150" t="s">
        <v>11732</v>
      </c>
      <c r="B10529" s="150" t="s">
        <v>37046</v>
      </c>
      <c r="C10529" s="150" t="s">
        <v>21724</v>
      </c>
      <c r="D10529" s="150">
        <v>781500</v>
      </c>
      <c r="E10529" s="150">
        <v>980000</v>
      </c>
      <c r="F10529" s="150" t="s">
        <v>27935</v>
      </c>
    </row>
    <row r="10530" spans="1:6" x14ac:dyDescent="0.15">
      <c r="A10530" s="150" t="s">
        <v>1620</v>
      </c>
      <c r="B10530" s="150" t="s">
        <v>1054</v>
      </c>
      <c r="C10530" s="150" t="s">
        <v>2405</v>
      </c>
      <c r="D10530" s="150">
        <v>24900</v>
      </c>
      <c r="E10530" s="150">
        <v>120</v>
      </c>
      <c r="F10530" s="150" t="s">
        <v>24771</v>
      </c>
    </row>
    <row r="10531" spans="1:6" x14ac:dyDescent="0.15">
      <c r="A10531" s="150" t="s">
        <v>11733</v>
      </c>
      <c r="B10531" s="150" t="s">
        <v>37047</v>
      </c>
      <c r="C10531" s="150" t="s">
        <v>21726</v>
      </c>
      <c r="D10531" s="150">
        <v>294400</v>
      </c>
      <c r="E10531" s="150">
        <v>352918</v>
      </c>
      <c r="F10531" s="150" t="s">
        <v>22129</v>
      </c>
    </row>
    <row r="10532" spans="1:6" x14ac:dyDescent="0.15">
      <c r="A10532" s="150" t="s">
        <v>11734</v>
      </c>
      <c r="B10532" s="150" t="s">
        <v>37048</v>
      </c>
      <c r="C10532" s="150" t="s">
        <v>16352</v>
      </c>
      <c r="D10532" s="150">
        <v>18000</v>
      </c>
      <c r="E10532" s="150">
        <v>3500</v>
      </c>
      <c r="F10532" s="150" t="s">
        <v>24498</v>
      </c>
    </row>
    <row r="10533" spans="1:6" x14ac:dyDescent="0.15">
      <c r="A10533" s="150" t="s">
        <v>11735</v>
      </c>
      <c r="B10533" s="150" t="s">
        <v>37049</v>
      </c>
      <c r="C10533" s="150" t="s">
        <v>21727</v>
      </c>
      <c r="D10533" s="150">
        <v>8504974</v>
      </c>
      <c r="E10533" s="150">
        <v>7286340</v>
      </c>
      <c r="F10533" s="150" t="s">
        <v>22060</v>
      </c>
    </row>
    <row r="10534" spans="1:6" x14ac:dyDescent="0.15">
      <c r="A10534" s="150" t="s">
        <v>1621</v>
      </c>
      <c r="B10534" s="150" t="s">
        <v>1055</v>
      </c>
      <c r="C10534" s="150" t="s">
        <v>2406</v>
      </c>
      <c r="D10534" s="150">
        <v>460000</v>
      </c>
      <c r="E10534" s="150">
        <v>460000</v>
      </c>
      <c r="F10534" s="150" t="s">
        <v>24650</v>
      </c>
    </row>
    <row r="10535" spans="1:6" x14ac:dyDescent="0.15">
      <c r="A10535" s="150" t="s">
        <v>11736</v>
      </c>
      <c r="B10535" s="150" t="s">
        <v>37050</v>
      </c>
      <c r="C10535" s="150" t="s">
        <v>21728</v>
      </c>
      <c r="D10535" s="150">
        <v>106535</v>
      </c>
      <c r="E10535" s="150">
        <v>374077</v>
      </c>
      <c r="F10535" s="150" t="s">
        <v>18774</v>
      </c>
    </row>
    <row r="10536" spans="1:6" x14ac:dyDescent="0.15">
      <c r="A10536" s="150" t="s">
        <v>11737</v>
      </c>
      <c r="B10536" s="150" t="s">
        <v>37051</v>
      </c>
      <c r="C10536" s="150" t="s">
        <v>21729</v>
      </c>
      <c r="D10536" s="150">
        <v>5060000</v>
      </c>
      <c r="E10536" s="150">
        <v>1220000</v>
      </c>
      <c r="F10536" s="150" t="s">
        <v>27366</v>
      </c>
    </row>
    <row r="10537" spans="1:6" x14ac:dyDescent="0.15">
      <c r="A10537" s="150" t="s">
        <v>3249</v>
      </c>
      <c r="B10537" s="150" t="s">
        <v>1056</v>
      </c>
      <c r="C10537" s="150" t="s">
        <v>2407</v>
      </c>
      <c r="D10537" s="150">
        <v>67366.600000000006</v>
      </c>
      <c r="E10537" s="150">
        <v>56036</v>
      </c>
      <c r="F10537" s="150" t="s">
        <v>22128</v>
      </c>
    </row>
    <row r="10538" spans="1:6" x14ac:dyDescent="0.15">
      <c r="A10538" s="150" t="s">
        <v>11738</v>
      </c>
      <c r="B10538" s="150" t="s">
        <v>37052</v>
      </c>
      <c r="C10538" s="150" t="s">
        <v>21730</v>
      </c>
      <c r="D10538" s="150">
        <v>185060</v>
      </c>
      <c r="E10538" s="150">
        <v>173671</v>
      </c>
      <c r="F10538" s="150" t="s">
        <v>22053</v>
      </c>
    </row>
    <row r="10539" spans="1:6" x14ac:dyDescent="0.15">
      <c r="A10539" s="150" t="s">
        <v>1622</v>
      </c>
      <c r="B10539" s="150" t="s">
        <v>1057</v>
      </c>
      <c r="C10539" s="150" t="s">
        <v>2408</v>
      </c>
      <c r="D10539" s="150">
        <v>112500</v>
      </c>
      <c r="E10539" s="150">
        <v>255700</v>
      </c>
      <c r="F10539" s="150" t="s">
        <v>22172</v>
      </c>
    </row>
    <row r="10540" spans="1:6" x14ac:dyDescent="0.15">
      <c r="A10540" s="150" t="s">
        <v>11739</v>
      </c>
      <c r="B10540" s="150" t="s">
        <v>37053</v>
      </c>
      <c r="C10540" s="150" t="s">
        <v>2876</v>
      </c>
      <c r="D10540" s="150">
        <v>1302602.1200000001</v>
      </c>
      <c r="E10540" s="150">
        <v>174519.77</v>
      </c>
      <c r="F10540" s="150" t="s">
        <v>22060</v>
      </c>
    </row>
    <row r="10541" spans="1:6" x14ac:dyDescent="0.15">
      <c r="A10541" s="150" t="s">
        <v>11740</v>
      </c>
      <c r="B10541" s="150" t="s">
        <v>37054</v>
      </c>
      <c r="C10541" s="150" t="s">
        <v>21731</v>
      </c>
      <c r="D10541" s="150">
        <v>10370</v>
      </c>
      <c r="E10541" s="150">
        <v>2540</v>
      </c>
      <c r="F10541" s="150" t="s">
        <v>22102</v>
      </c>
    </row>
    <row r="10542" spans="1:6" x14ac:dyDescent="0.15">
      <c r="A10542" s="150" t="s">
        <v>3235</v>
      </c>
      <c r="B10542" s="150" t="s">
        <v>1058</v>
      </c>
      <c r="C10542" s="150" t="s">
        <v>2409</v>
      </c>
      <c r="D10542" s="150">
        <v>916207</v>
      </c>
      <c r="E10542" s="150">
        <v>948120</v>
      </c>
      <c r="F10542" s="150" t="s">
        <v>24772</v>
      </c>
    </row>
    <row r="10543" spans="1:6" x14ac:dyDescent="0.15">
      <c r="A10543" s="150" t="s">
        <v>11741</v>
      </c>
      <c r="B10543" s="150" t="s">
        <v>37055</v>
      </c>
      <c r="C10543" s="150" t="s">
        <v>21732</v>
      </c>
      <c r="D10543" s="150">
        <v>3474660</v>
      </c>
      <c r="E10543" s="150">
        <v>3289620</v>
      </c>
      <c r="F10543" s="150" t="s">
        <v>24575</v>
      </c>
    </row>
    <row r="10544" spans="1:6" x14ac:dyDescent="0.15">
      <c r="A10544" s="150" t="s">
        <v>3214</v>
      </c>
      <c r="B10544" s="150" t="s">
        <v>21733</v>
      </c>
      <c r="C10544" s="150" t="s">
        <v>21734</v>
      </c>
      <c r="D10544" s="150">
        <v>1068492</v>
      </c>
      <c r="E10544" s="150">
        <v>1671830</v>
      </c>
      <c r="F10544" s="150" t="s">
        <v>22078</v>
      </c>
    </row>
    <row r="10545" spans="1:6" x14ac:dyDescent="0.15">
      <c r="A10545" s="150" t="s">
        <v>1623</v>
      </c>
      <c r="B10545" s="150" t="s">
        <v>1059</v>
      </c>
      <c r="C10545" s="150" t="s">
        <v>2409</v>
      </c>
      <c r="D10545" s="150">
        <v>14601852</v>
      </c>
      <c r="E10545" s="150">
        <v>15116418</v>
      </c>
      <c r="F10545" s="150" t="s">
        <v>24770</v>
      </c>
    </row>
    <row r="10546" spans="1:6" x14ac:dyDescent="0.15">
      <c r="A10546" s="150" t="s">
        <v>24434</v>
      </c>
      <c r="B10546" s="150" t="s">
        <v>37056</v>
      </c>
      <c r="C10546" s="150" t="s">
        <v>2408</v>
      </c>
      <c r="D10546" s="150">
        <v>22200</v>
      </c>
      <c r="E10546" s="150">
        <v>30250</v>
      </c>
      <c r="F10546" s="150" t="s">
        <v>14062</v>
      </c>
    </row>
    <row r="10547" spans="1:6" x14ac:dyDescent="0.15">
      <c r="A10547" s="150" t="s">
        <v>3179</v>
      </c>
      <c r="B10547" s="150" t="s">
        <v>1060</v>
      </c>
      <c r="C10547" s="150" t="s">
        <v>2410</v>
      </c>
      <c r="D10547" s="150">
        <v>3490079</v>
      </c>
      <c r="E10547" s="150">
        <v>3000000</v>
      </c>
      <c r="F10547" s="150" t="s">
        <v>24773</v>
      </c>
    </row>
    <row r="10548" spans="1:6" x14ac:dyDescent="0.15">
      <c r="A10548" s="150" t="s">
        <v>24435</v>
      </c>
      <c r="B10548" s="150" t="s">
        <v>37057</v>
      </c>
      <c r="C10548" s="150" t="s">
        <v>21735</v>
      </c>
      <c r="D10548" s="150">
        <v>160800</v>
      </c>
      <c r="E10548" s="150">
        <v>180918</v>
      </c>
      <c r="F10548" s="150" t="s">
        <v>37058</v>
      </c>
    </row>
    <row r="10549" spans="1:6" x14ac:dyDescent="0.15">
      <c r="A10549" s="150" t="s">
        <v>24436</v>
      </c>
      <c r="B10549" s="150" t="s">
        <v>37059</v>
      </c>
      <c r="C10549" s="150" t="s">
        <v>21737</v>
      </c>
      <c r="D10549" s="150">
        <v>14940000</v>
      </c>
      <c r="E10549" s="150">
        <v>17340000</v>
      </c>
      <c r="F10549" s="150" t="s">
        <v>22150</v>
      </c>
    </row>
    <row r="10550" spans="1:6" x14ac:dyDescent="0.15">
      <c r="A10550" s="150" t="s">
        <v>24437</v>
      </c>
      <c r="B10550" s="150" t="s">
        <v>37060</v>
      </c>
      <c r="C10550" s="150" t="s">
        <v>21738</v>
      </c>
      <c r="D10550" s="150">
        <v>940200</v>
      </c>
      <c r="E10550" s="150">
        <v>1154044</v>
      </c>
      <c r="F10550" s="150" t="s">
        <v>24770</v>
      </c>
    </row>
    <row r="10551" spans="1:6" x14ac:dyDescent="0.15">
      <c r="A10551" s="150" t="s">
        <v>24438</v>
      </c>
      <c r="B10551" s="150" t="s">
        <v>37061</v>
      </c>
      <c r="C10551" s="150" t="s">
        <v>13209</v>
      </c>
      <c r="D10551" s="150">
        <v>1202311</v>
      </c>
      <c r="E10551" s="150">
        <v>1228700</v>
      </c>
      <c r="F10551" s="150" t="s">
        <v>22052</v>
      </c>
    </row>
    <row r="10552" spans="1:6" x14ac:dyDescent="0.15">
      <c r="A10552" s="150" t="s">
        <v>24439</v>
      </c>
      <c r="B10552" s="150" t="s">
        <v>37062</v>
      </c>
      <c r="C10552" s="150" t="s">
        <v>13312</v>
      </c>
      <c r="D10552" s="150">
        <v>387641</v>
      </c>
      <c r="E10552" s="150">
        <v>2289300</v>
      </c>
      <c r="F10552" s="150" t="s">
        <v>18774</v>
      </c>
    </row>
    <row r="10553" spans="1:6" x14ac:dyDescent="0.15">
      <c r="A10553" s="150" t="s">
        <v>1624</v>
      </c>
      <c r="B10553" s="150" t="s">
        <v>1061</v>
      </c>
      <c r="C10553" s="150" t="s">
        <v>2411</v>
      </c>
      <c r="D10553" s="150">
        <v>4950455.5999999996</v>
      </c>
      <c r="E10553" s="150">
        <v>4993126</v>
      </c>
      <c r="F10553" s="150" t="s">
        <v>24467</v>
      </c>
    </row>
    <row r="10554" spans="1:6" x14ac:dyDescent="0.15">
      <c r="A10554" s="150" t="s">
        <v>24440</v>
      </c>
      <c r="B10554" s="150" t="s">
        <v>37063</v>
      </c>
      <c r="C10554" s="150" t="s">
        <v>21739</v>
      </c>
      <c r="D10554" s="150">
        <v>4885420</v>
      </c>
      <c r="E10554" s="150">
        <v>6011816</v>
      </c>
      <c r="F10554" s="150" t="s">
        <v>22104</v>
      </c>
    </row>
    <row r="10555" spans="1:6" x14ac:dyDescent="0.15">
      <c r="A10555" s="150" t="s">
        <v>3161</v>
      </c>
      <c r="B10555" s="150" t="s">
        <v>1062</v>
      </c>
      <c r="C10555" s="150" t="s">
        <v>2412</v>
      </c>
      <c r="D10555" s="150">
        <v>308630</v>
      </c>
      <c r="E10555" s="150">
        <v>309570</v>
      </c>
      <c r="F10555" s="150" t="s">
        <v>18774</v>
      </c>
    </row>
    <row r="10556" spans="1:6" x14ac:dyDescent="0.15">
      <c r="A10556" s="150" t="s">
        <v>1625</v>
      </c>
      <c r="B10556" s="150" t="s">
        <v>1063</v>
      </c>
      <c r="C10556" s="150" t="s">
        <v>2413</v>
      </c>
      <c r="D10556" s="150">
        <v>40800</v>
      </c>
      <c r="E10556" s="150">
        <v>24000</v>
      </c>
      <c r="F10556" s="150" t="s">
        <v>22060</v>
      </c>
    </row>
    <row r="10557" spans="1:6" x14ac:dyDescent="0.15">
      <c r="A10557" s="150" t="s">
        <v>3157</v>
      </c>
      <c r="B10557" s="150" t="s">
        <v>21740</v>
      </c>
      <c r="C10557" s="150" t="s">
        <v>15033</v>
      </c>
      <c r="D10557" s="150">
        <v>19031925</v>
      </c>
      <c r="E10557" s="150">
        <v>72553973.599999994</v>
      </c>
      <c r="F10557" s="150" t="s">
        <v>22060</v>
      </c>
    </row>
    <row r="10558" spans="1:6" x14ac:dyDescent="0.15">
      <c r="A10558" s="150" t="s">
        <v>1626</v>
      </c>
      <c r="B10558" s="150" t="s">
        <v>1064</v>
      </c>
      <c r="C10558" s="150" t="s">
        <v>2414</v>
      </c>
      <c r="D10558" s="150">
        <v>45901</v>
      </c>
      <c r="E10558" s="150">
        <v>47828</v>
      </c>
      <c r="F10558" s="150" t="s">
        <v>18774</v>
      </c>
    </row>
    <row r="10559" spans="1:6" x14ac:dyDescent="0.15">
      <c r="A10559" s="150" t="s">
        <v>24441</v>
      </c>
      <c r="B10559" s="150" t="s">
        <v>37064</v>
      </c>
      <c r="C10559" s="150" t="s">
        <v>21741</v>
      </c>
      <c r="D10559" s="150">
        <v>9149500</v>
      </c>
      <c r="E10559" s="150">
        <v>9227400</v>
      </c>
      <c r="F10559" s="150" t="s">
        <v>28579</v>
      </c>
    </row>
    <row r="10560" spans="1:6" x14ac:dyDescent="0.15">
      <c r="A10560" s="150" t="s">
        <v>3155</v>
      </c>
      <c r="B10560" s="150" t="s">
        <v>21742</v>
      </c>
      <c r="C10560" s="150" t="s">
        <v>21743</v>
      </c>
      <c r="D10560" s="150">
        <v>12418860</v>
      </c>
      <c r="E10560" s="150">
        <v>14225850</v>
      </c>
      <c r="F10560" s="150" t="s">
        <v>22142</v>
      </c>
    </row>
    <row r="10561" spans="1:6" x14ac:dyDescent="0.15">
      <c r="A10561" s="150" t="s">
        <v>24442</v>
      </c>
      <c r="B10561" s="150" t="s">
        <v>37065</v>
      </c>
      <c r="C10561" s="150" t="s">
        <v>15207</v>
      </c>
      <c r="D10561" s="150">
        <v>3177550</v>
      </c>
      <c r="E10561" s="150">
        <v>3897800</v>
      </c>
      <c r="F10561" s="150" t="s">
        <v>22108</v>
      </c>
    </row>
    <row r="10562" spans="1:6" x14ac:dyDescent="0.15">
      <c r="A10562" s="150" t="s">
        <v>26653</v>
      </c>
      <c r="B10562" s="150" t="s">
        <v>21744</v>
      </c>
      <c r="C10562" s="150" t="s">
        <v>21745</v>
      </c>
      <c r="D10562" s="150">
        <v>2000015</v>
      </c>
      <c r="E10562" s="150">
        <v>1500000</v>
      </c>
      <c r="F10562" s="150" t="s">
        <v>22060</v>
      </c>
    </row>
    <row r="10563" spans="1:6" x14ac:dyDescent="0.15">
      <c r="A10563" s="150" t="s">
        <v>37066</v>
      </c>
      <c r="B10563" s="150" t="s">
        <v>1065</v>
      </c>
      <c r="C10563" s="150" t="s">
        <v>2415</v>
      </c>
      <c r="D10563" s="150">
        <v>3170000</v>
      </c>
      <c r="E10563" s="150">
        <v>4080000</v>
      </c>
      <c r="F10563" s="150" t="s">
        <v>24724</v>
      </c>
    </row>
    <row r="10564" spans="1:6" x14ac:dyDescent="0.15">
      <c r="A10564" s="150" t="s">
        <v>3144</v>
      </c>
      <c r="B10564" s="150" t="s">
        <v>21746</v>
      </c>
      <c r="C10564" s="150" t="s">
        <v>21747</v>
      </c>
      <c r="D10564" s="150">
        <v>11125</v>
      </c>
      <c r="E10564" s="150">
        <v>12410</v>
      </c>
      <c r="F10564" s="150" t="s">
        <v>22140</v>
      </c>
    </row>
    <row r="10565" spans="1:6" x14ac:dyDescent="0.15">
      <c r="A10565" s="150" t="s">
        <v>24443</v>
      </c>
      <c r="B10565" s="150" t="s">
        <v>37067</v>
      </c>
      <c r="C10565" s="150" t="s">
        <v>21748</v>
      </c>
      <c r="D10565" s="150">
        <v>22510000</v>
      </c>
      <c r="E10565" s="150">
        <v>30010000</v>
      </c>
      <c r="F10565" s="150" t="s">
        <v>24581</v>
      </c>
    </row>
    <row r="10566" spans="1:6" x14ac:dyDescent="0.15">
      <c r="A10566" s="150" t="s">
        <v>24444</v>
      </c>
      <c r="B10566" s="150" t="s">
        <v>37068</v>
      </c>
      <c r="C10566" s="150" t="s">
        <v>21749</v>
      </c>
      <c r="D10566" s="150">
        <v>806680</v>
      </c>
      <c r="E10566" s="150">
        <v>477700</v>
      </c>
      <c r="F10566" s="150" t="s">
        <v>15506</v>
      </c>
    </row>
    <row r="10567" spans="1:6" x14ac:dyDescent="0.15">
      <c r="A10567" s="150" t="s">
        <v>24445</v>
      </c>
      <c r="B10567" s="150" t="s">
        <v>37069</v>
      </c>
      <c r="C10567" s="150" t="s">
        <v>21750</v>
      </c>
      <c r="D10567" s="150">
        <v>161465</v>
      </c>
      <c r="E10567" s="150">
        <v>104165</v>
      </c>
      <c r="F10567" s="150" t="s">
        <v>22120</v>
      </c>
    </row>
    <row r="10568" spans="1:6" x14ac:dyDescent="0.15">
      <c r="A10568" s="150" t="s">
        <v>24446</v>
      </c>
      <c r="B10568" s="150" t="s">
        <v>37070</v>
      </c>
      <c r="C10568" s="150" t="s">
        <v>12441</v>
      </c>
      <c r="D10568" s="150">
        <v>3800</v>
      </c>
      <c r="E10568" s="150">
        <v>1092</v>
      </c>
      <c r="F10568" s="150" t="s">
        <v>22136</v>
      </c>
    </row>
    <row r="10569" spans="1:6" x14ac:dyDescent="0.15">
      <c r="A10569" s="150" t="s">
        <v>24447</v>
      </c>
      <c r="B10569" s="150" t="s">
        <v>37071</v>
      </c>
      <c r="C10569" s="150" t="s">
        <v>21751</v>
      </c>
      <c r="D10569" s="150">
        <v>10000</v>
      </c>
      <c r="E10569" s="150">
        <v>13700</v>
      </c>
      <c r="F10569" s="150" t="s">
        <v>22172</v>
      </c>
    </row>
    <row r="10570" spans="1:6" x14ac:dyDescent="0.15">
      <c r="A10570" s="150" t="s">
        <v>1628</v>
      </c>
      <c r="B10570" s="150" t="s">
        <v>1066</v>
      </c>
      <c r="C10570" s="150" t="s">
        <v>1895</v>
      </c>
      <c r="D10570" s="150">
        <v>16874200</v>
      </c>
      <c r="E10570" s="150">
        <v>16750200</v>
      </c>
      <c r="F10570" s="150" t="s">
        <v>22053</v>
      </c>
    </row>
    <row r="10571" spans="1:6" x14ac:dyDescent="0.15">
      <c r="A10571" s="150" t="s">
        <v>3140</v>
      </c>
      <c r="B10571" s="150" t="s">
        <v>21752</v>
      </c>
      <c r="C10571" s="150" t="s">
        <v>21753</v>
      </c>
      <c r="D10571" s="150">
        <v>6059000</v>
      </c>
      <c r="E10571" s="150">
        <v>8283000</v>
      </c>
      <c r="F10571" s="150" t="s">
        <v>22137</v>
      </c>
    </row>
    <row r="10572" spans="1:6" x14ac:dyDescent="0.15">
      <c r="A10572" s="150" t="s">
        <v>24448</v>
      </c>
      <c r="B10572" s="150" t="s">
        <v>37072</v>
      </c>
      <c r="C10572" s="150" t="s">
        <v>21754</v>
      </c>
      <c r="D10572" s="150">
        <v>157557</v>
      </c>
      <c r="E10572" s="150">
        <v>194533.2</v>
      </c>
      <c r="F10572" s="150" t="s">
        <v>21479</v>
      </c>
    </row>
    <row r="10573" spans="1:6" x14ac:dyDescent="0.15">
      <c r="A10573" s="150" t="s">
        <v>26648</v>
      </c>
      <c r="B10573" s="150" t="s">
        <v>1067</v>
      </c>
      <c r="C10573" s="150" t="s">
        <v>2416</v>
      </c>
      <c r="D10573" s="150">
        <v>61769.77</v>
      </c>
      <c r="E10573" s="150">
        <v>100101.5</v>
      </c>
      <c r="F10573" s="150" t="s">
        <v>22053</v>
      </c>
    </row>
    <row r="10574" spans="1:6" x14ac:dyDescent="0.15">
      <c r="A10574" s="150" t="s">
        <v>24449</v>
      </c>
      <c r="B10574" s="150" t="s">
        <v>37073</v>
      </c>
      <c r="C10574" s="150" t="s">
        <v>21755</v>
      </c>
      <c r="D10574" s="150">
        <v>2143600</v>
      </c>
      <c r="E10574" s="150">
        <v>3283300</v>
      </c>
      <c r="F10574" s="150" t="s">
        <v>28413</v>
      </c>
    </row>
    <row r="10575" spans="1:6" x14ac:dyDescent="0.15">
      <c r="A10575" s="150" t="s">
        <v>22528</v>
      </c>
      <c r="B10575" s="150" t="s">
        <v>21756</v>
      </c>
      <c r="C10575" s="150" t="s">
        <v>21757</v>
      </c>
      <c r="D10575" s="150">
        <v>98256</v>
      </c>
      <c r="E10575" s="150">
        <v>2096</v>
      </c>
      <c r="F10575" s="150" t="s">
        <v>22060</v>
      </c>
    </row>
    <row r="10576" spans="1:6" x14ac:dyDescent="0.15">
      <c r="A10576" s="150" t="s">
        <v>24450</v>
      </c>
      <c r="B10576" s="150" t="s">
        <v>37074</v>
      </c>
      <c r="C10576" s="150" t="s">
        <v>21758</v>
      </c>
      <c r="D10576" s="150">
        <v>1400000</v>
      </c>
      <c r="E10576" s="150">
        <v>1400000</v>
      </c>
      <c r="F10576" s="150" t="s">
        <v>18774</v>
      </c>
    </row>
    <row r="10577" spans="1:6" x14ac:dyDescent="0.15">
      <c r="A10577" s="150" t="s">
        <v>24451</v>
      </c>
      <c r="B10577" s="150" t="s">
        <v>37075</v>
      </c>
      <c r="C10577" s="150" t="s">
        <v>21759</v>
      </c>
      <c r="D10577" s="150">
        <v>1674000</v>
      </c>
      <c r="E10577" s="150">
        <v>1611000</v>
      </c>
      <c r="F10577" s="150" t="s">
        <v>22052</v>
      </c>
    </row>
    <row r="10578" spans="1:6" x14ac:dyDescent="0.15">
      <c r="A10578" s="150" t="s">
        <v>24452</v>
      </c>
      <c r="B10578" s="150" t="s">
        <v>37076</v>
      </c>
      <c r="C10578" s="150" t="s">
        <v>21760</v>
      </c>
      <c r="D10578" s="150">
        <v>405660</v>
      </c>
      <c r="E10578" s="150">
        <v>410660</v>
      </c>
      <c r="F10578" s="150" t="s">
        <v>22172</v>
      </c>
    </row>
    <row r="10579" spans="1:6" x14ac:dyDescent="0.15">
      <c r="A10579" s="150" t="s">
        <v>3090</v>
      </c>
      <c r="B10579" s="150" t="s">
        <v>21761</v>
      </c>
      <c r="C10579" s="150" t="s">
        <v>21762</v>
      </c>
      <c r="D10579" s="150">
        <v>96878</v>
      </c>
      <c r="E10579" s="150">
        <v>127414.39999999999</v>
      </c>
      <c r="F10579" s="150" t="s">
        <v>22109</v>
      </c>
    </row>
    <row r="10580" spans="1:6" x14ac:dyDescent="0.15">
      <c r="A10580" s="150" t="s">
        <v>37077</v>
      </c>
      <c r="B10580" s="150" t="s">
        <v>21764</v>
      </c>
      <c r="C10580" s="150" t="s">
        <v>21765</v>
      </c>
      <c r="D10580" s="150">
        <v>21000000</v>
      </c>
      <c r="E10580" s="150">
        <v>22680000</v>
      </c>
      <c r="F10580" s="150" t="s">
        <v>22171</v>
      </c>
    </row>
    <row r="10581" spans="1:6" x14ac:dyDescent="0.15">
      <c r="A10581" s="150" t="s">
        <v>22503</v>
      </c>
      <c r="B10581" s="150" t="s">
        <v>21766</v>
      </c>
      <c r="C10581" s="150" t="s">
        <v>21767</v>
      </c>
      <c r="D10581" s="150">
        <v>27500</v>
      </c>
      <c r="E10581" s="150">
        <v>52000</v>
      </c>
      <c r="F10581" s="150" t="s">
        <v>22067</v>
      </c>
    </row>
    <row r="10582" spans="1:6" x14ac:dyDescent="0.15">
      <c r="A10582" s="150" t="s">
        <v>37078</v>
      </c>
      <c r="B10582" s="150" t="s">
        <v>21768</v>
      </c>
      <c r="C10582" s="150" t="s">
        <v>21767</v>
      </c>
      <c r="D10582" s="150">
        <v>90000</v>
      </c>
      <c r="E10582" s="150">
        <v>52000</v>
      </c>
      <c r="F10582" s="150" t="s">
        <v>22067</v>
      </c>
    </row>
    <row r="10583" spans="1:6" x14ac:dyDescent="0.15">
      <c r="A10583" s="150" t="s">
        <v>3082</v>
      </c>
      <c r="B10583" s="150" t="s">
        <v>21769</v>
      </c>
      <c r="C10583" s="150" t="s">
        <v>21770</v>
      </c>
      <c r="D10583" s="150">
        <v>7261</v>
      </c>
      <c r="E10583" s="150">
        <v>5788</v>
      </c>
      <c r="F10583" s="150" t="s">
        <v>22104</v>
      </c>
    </row>
    <row r="10584" spans="1:6" x14ac:dyDescent="0.15">
      <c r="A10584" s="150" t="s">
        <v>37079</v>
      </c>
      <c r="B10584" s="150" t="s">
        <v>21771</v>
      </c>
      <c r="C10584" s="150" t="s">
        <v>21772</v>
      </c>
      <c r="D10584" s="150">
        <v>1500</v>
      </c>
      <c r="E10584" s="150">
        <v>1500</v>
      </c>
      <c r="F10584" s="150" t="s">
        <v>24739</v>
      </c>
    </row>
    <row r="10585" spans="1:6" x14ac:dyDescent="0.15">
      <c r="A10585" s="150" t="s">
        <v>37080</v>
      </c>
      <c r="B10585" s="150" t="s">
        <v>21773</v>
      </c>
      <c r="C10585" s="150" t="s">
        <v>21774</v>
      </c>
      <c r="D10585" s="150">
        <v>3293000</v>
      </c>
      <c r="E10585" s="150">
        <v>6870000</v>
      </c>
      <c r="F10585" s="150" t="s">
        <v>22129</v>
      </c>
    </row>
    <row r="10586" spans="1:6" x14ac:dyDescent="0.15">
      <c r="A10586" s="150" t="s">
        <v>37081</v>
      </c>
      <c r="B10586" s="150" t="s">
        <v>21775</v>
      </c>
      <c r="C10586" s="150" t="s">
        <v>21776</v>
      </c>
      <c r="D10586" s="150">
        <v>2144290</v>
      </c>
      <c r="E10586" s="150">
        <v>2447940</v>
      </c>
      <c r="F10586" s="150" t="s">
        <v>22169</v>
      </c>
    </row>
    <row r="10587" spans="1:6" x14ac:dyDescent="0.15">
      <c r="A10587" s="150" t="s">
        <v>37082</v>
      </c>
      <c r="B10587" s="150" t="s">
        <v>21777</v>
      </c>
      <c r="C10587" s="150" t="s">
        <v>21778</v>
      </c>
      <c r="D10587" s="150">
        <v>3677700</v>
      </c>
      <c r="E10587" s="150">
        <v>4109400</v>
      </c>
      <c r="F10587" s="150" t="s">
        <v>37083</v>
      </c>
    </row>
    <row r="10588" spans="1:6" x14ac:dyDescent="0.15">
      <c r="A10588" s="150" t="s">
        <v>3064</v>
      </c>
      <c r="B10588" s="150" t="s">
        <v>21780</v>
      </c>
      <c r="C10588" s="150" t="s">
        <v>21781</v>
      </c>
      <c r="D10588" s="150">
        <v>31900.5</v>
      </c>
      <c r="E10588" s="150">
        <v>36948.5</v>
      </c>
      <c r="F10588" s="150" t="s">
        <v>22067</v>
      </c>
    </row>
    <row r="10589" spans="1:6" x14ac:dyDescent="0.15">
      <c r="A10589" s="150" t="s">
        <v>22478</v>
      </c>
      <c r="B10589" s="150" t="s">
        <v>21782</v>
      </c>
      <c r="C10589" s="150" t="s">
        <v>12441</v>
      </c>
      <c r="D10589" s="150">
        <v>300000</v>
      </c>
      <c r="E10589" s="150">
        <v>351000</v>
      </c>
      <c r="F10589" s="150" t="s">
        <v>22154</v>
      </c>
    </row>
    <row r="10590" spans="1:6" x14ac:dyDescent="0.15">
      <c r="A10590" s="150" t="s">
        <v>22470</v>
      </c>
      <c r="B10590" s="150" t="s">
        <v>21785</v>
      </c>
      <c r="C10590" s="150" t="s">
        <v>21786</v>
      </c>
      <c r="D10590" s="150">
        <v>5167600</v>
      </c>
      <c r="E10590" s="150">
        <v>8495200</v>
      </c>
      <c r="F10590" s="150" t="s">
        <v>24465</v>
      </c>
    </row>
    <row r="10591" spans="1:6" x14ac:dyDescent="0.15">
      <c r="A10591" s="150" t="s">
        <v>11749</v>
      </c>
      <c r="B10591" s="150" t="s">
        <v>37084</v>
      </c>
      <c r="C10591" s="150" t="s">
        <v>21787</v>
      </c>
      <c r="D10591" s="150">
        <v>96850</v>
      </c>
      <c r="E10591" s="150">
        <v>340070</v>
      </c>
      <c r="F10591" s="150" t="s">
        <v>18774</v>
      </c>
    </row>
    <row r="10592" spans="1:6" x14ac:dyDescent="0.15">
      <c r="A10592" s="150" t="s">
        <v>22467</v>
      </c>
      <c r="B10592" s="150" t="s">
        <v>21788</v>
      </c>
      <c r="C10592" s="150" t="s">
        <v>21789</v>
      </c>
      <c r="D10592" s="150">
        <v>8699000</v>
      </c>
      <c r="E10592" s="150">
        <v>10124450</v>
      </c>
      <c r="F10592" s="150" t="s">
        <v>21896</v>
      </c>
    </row>
    <row r="10593" spans="1:6" x14ac:dyDescent="0.15">
      <c r="A10593" s="150" t="s">
        <v>37085</v>
      </c>
      <c r="B10593" s="150" t="s">
        <v>21790</v>
      </c>
      <c r="C10593" s="150" t="s">
        <v>21791</v>
      </c>
      <c r="D10593" s="150">
        <v>1132460</v>
      </c>
      <c r="E10593" s="150">
        <v>1381200</v>
      </c>
      <c r="F10593" s="150" t="s">
        <v>22060</v>
      </c>
    </row>
    <row r="10594" spans="1:6" x14ac:dyDescent="0.15">
      <c r="A10594" s="150" t="s">
        <v>37086</v>
      </c>
      <c r="B10594" s="150" t="s">
        <v>21792</v>
      </c>
      <c r="C10594" s="150" t="s">
        <v>16047</v>
      </c>
      <c r="D10594" s="150">
        <v>71314</v>
      </c>
      <c r="E10594" s="150">
        <v>18482</v>
      </c>
      <c r="F10594" s="150" t="s">
        <v>22078</v>
      </c>
    </row>
    <row r="10595" spans="1:6" x14ac:dyDescent="0.15">
      <c r="A10595" s="150" t="s">
        <v>37087</v>
      </c>
      <c r="B10595" s="150" t="s">
        <v>21793</v>
      </c>
      <c r="C10595" s="150" t="s">
        <v>21794</v>
      </c>
      <c r="D10595" s="150">
        <v>17399598</v>
      </c>
      <c r="E10595" s="150">
        <v>49785016</v>
      </c>
      <c r="F10595" s="150" t="s">
        <v>22060</v>
      </c>
    </row>
    <row r="10596" spans="1:6" x14ac:dyDescent="0.15">
      <c r="A10596" s="150" t="s">
        <v>11753</v>
      </c>
      <c r="B10596" s="150" t="s">
        <v>21795</v>
      </c>
      <c r="C10596" s="150" t="s">
        <v>21796</v>
      </c>
      <c r="D10596" s="150">
        <v>237000</v>
      </c>
      <c r="E10596" s="150">
        <v>132000</v>
      </c>
      <c r="F10596" s="150" t="s">
        <v>22103</v>
      </c>
    </row>
    <row r="10597" spans="1:6" x14ac:dyDescent="0.15">
      <c r="A10597" s="150" t="s">
        <v>11754</v>
      </c>
      <c r="B10597" s="150" t="s">
        <v>21797</v>
      </c>
      <c r="C10597" s="150" t="s">
        <v>21798</v>
      </c>
      <c r="D10597" s="150">
        <v>7300000</v>
      </c>
      <c r="E10597" s="150">
        <v>9940000</v>
      </c>
      <c r="F10597" s="150" t="s">
        <v>22077</v>
      </c>
    </row>
    <row r="10598" spans="1:6" x14ac:dyDescent="0.15">
      <c r="A10598" s="150" t="s">
        <v>11755</v>
      </c>
      <c r="B10598" s="150" t="s">
        <v>21799</v>
      </c>
      <c r="C10598" s="150" t="s">
        <v>21800</v>
      </c>
      <c r="D10598" s="150">
        <v>30346800</v>
      </c>
      <c r="E10598" s="150">
        <v>37415140</v>
      </c>
      <c r="F10598" s="150" t="s">
        <v>22060</v>
      </c>
    </row>
    <row r="10599" spans="1:6" x14ac:dyDescent="0.15">
      <c r="A10599" s="150" t="s">
        <v>11756</v>
      </c>
      <c r="B10599" s="150" t="s">
        <v>21801</v>
      </c>
      <c r="C10599" s="150" t="s">
        <v>21802</v>
      </c>
      <c r="D10599" s="150">
        <v>121800</v>
      </c>
      <c r="E10599" s="150">
        <v>500582</v>
      </c>
      <c r="F10599" s="150" t="s">
        <v>37088</v>
      </c>
    </row>
    <row r="10600" spans="1:6" x14ac:dyDescent="0.15">
      <c r="A10600" s="150" t="s">
        <v>11757</v>
      </c>
      <c r="B10600" s="150" t="s">
        <v>21804</v>
      </c>
      <c r="C10600" s="150" t="s">
        <v>21805</v>
      </c>
      <c r="D10600" s="150">
        <v>90882</v>
      </c>
      <c r="E10600" s="150">
        <v>100009</v>
      </c>
      <c r="F10600" s="150" t="s">
        <v>37089</v>
      </c>
    </row>
    <row r="10601" spans="1:6" x14ac:dyDescent="0.15">
      <c r="A10601" s="150" t="s">
        <v>11758</v>
      </c>
      <c r="B10601" s="150" t="s">
        <v>21806</v>
      </c>
      <c r="C10601" s="150" t="s">
        <v>21807</v>
      </c>
      <c r="D10601" s="150">
        <v>8817311.5999999996</v>
      </c>
      <c r="E10601" s="150">
        <v>9304772</v>
      </c>
      <c r="F10601" s="150" t="s">
        <v>22160</v>
      </c>
    </row>
    <row r="10602" spans="1:6" x14ac:dyDescent="0.15">
      <c r="A10602" s="150" t="s">
        <v>11759</v>
      </c>
      <c r="B10602" s="150" t="s">
        <v>21808</v>
      </c>
      <c r="C10602" s="150" t="s">
        <v>21809</v>
      </c>
      <c r="D10602" s="150">
        <v>199988</v>
      </c>
      <c r="E10602" s="150">
        <v>250004</v>
      </c>
      <c r="F10602" s="150" t="s">
        <v>22086</v>
      </c>
    </row>
    <row r="10603" spans="1:6" x14ac:dyDescent="0.15">
      <c r="A10603" s="150" t="s">
        <v>3008</v>
      </c>
      <c r="B10603" s="150" t="s">
        <v>21810</v>
      </c>
      <c r="C10603" s="150" t="s">
        <v>21811</v>
      </c>
      <c r="D10603" s="150">
        <v>818400</v>
      </c>
      <c r="E10603" s="150">
        <v>1372800</v>
      </c>
      <c r="F10603" s="150" t="s">
        <v>22065</v>
      </c>
    </row>
    <row r="10604" spans="1:6" x14ac:dyDescent="0.15">
      <c r="A10604" s="150" t="s">
        <v>22443</v>
      </c>
      <c r="B10604" s="150" t="s">
        <v>21812</v>
      </c>
      <c r="C10604" s="150" t="s">
        <v>21813</v>
      </c>
      <c r="D10604" s="150">
        <v>194000</v>
      </c>
      <c r="E10604" s="150">
        <v>194000</v>
      </c>
      <c r="F10604" s="150" t="s">
        <v>22108</v>
      </c>
    </row>
    <row r="10605" spans="1:6" x14ac:dyDescent="0.15">
      <c r="A10605" s="150" t="s">
        <v>11760</v>
      </c>
      <c r="B10605" s="150" t="s">
        <v>21814</v>
      </c>
      <c r="C10605" s="150" t="s">
        <v>21815</v>
      </c>
      <c r="D10605" s="150">
        <v>3605484</v>
      </c>
      <c r="E10605" s="150">
        <v>3708371</v>
      </c>
      <c r="F10605" s="150" t="s">
        <v>37090</v>
      </c>
    </row>
    <row r="10606" spans="1:6" x14ac:dyDescent="0.15">
      <c r="A10606" s="150" t="s">
        <v>26579</v>
      </c>
      <c r="B10606" s="150" t="s">
        <v>21816</v>
      </c>
      <c r="C10606" s="150" t="s">
        <v>21817</v>
      </c>
      <c r="D10606" s="150">
        <v>5027300</v>
      </c>
      <c r="E10606" s="150">
        <v>5140850</v>
      </c>
      <c r="F10606" s="150" t="s">
        <v>24775</v>
      </c>
    </row>
    <row r="10607" spans="1:6" x14ac:dyDescent="0.15">
      <c r="A10607" s="150" t="s">
        <v>11762</v>
      </c>
      <c r="B10607" s="150" t="s">
        <v>21819</v>
      </c>
      <c r="C10607" s="150" t="s">
        <v>21820</v>
      </c>
      <c r="D10607" s="150">
        <v>105191</v>
      </c>
      <c r="E10607" s="150">
        <v>150316.25</v>
      </c>
      <c r="F10607" s="150" t="s">
        <v>14062</v>
      </c>
    </row>
    <row r="10608" spans="1:6" x14ac:dyDescent="0.15">
      <c r="A10608" s="150" t="s">
        <v>11763</v>
      </c>
      <c r="B10608" s="150" t="s">
        <v>21821</v>
      </c>
      <c r="C10608" s="150" t="s">
        <v>17623</v>
      </c>
      <c r="D10608" s="150">
        <v>4339000</v>
      </c>
      <c r="E10608" s="150">
        <v>29603020</v>
      </c>
      <c r="F10608" s="150" t="s">
        <v>18774</v>
      </c>
    </row>
    <row r="10609" spans="1:6" x14ac:dyDescent="0.15">
      <c r="A10609" s="150" t="s">
        <v>22437</v>
      </c>
      <c r="B10609" s="150" t="s">
        <v>21822</v>
      </c>
      <c r="C10609" s="150" t="s">
        <v>21823</v>
      </c>
      <c r="D10609" s="150">
        <v>158722</v>
      </c>
      <c r="E10609" s="150">
        <v>144332</v>
      </c>
      <c r="F10609" s="150" t="s">
        <v>18774</v>
      </c>
    </row>
    <row r="10610" spans="1:6" x14ac:dyDescent="0.15">
      <c r="A10610" s="150" t="s">
        <v>11764</v>
      </c>
      <c r="B10610" s="150" t="s">
        <v>21824</v>
      </c>
      <c r="C10610" s="150" t="s">
        <v>21825</v>
      </c>
      <c r="D10610" s="150">
        <v>177591</v>
      </c>
      <c r="E10610" s="150">
        <v>259600</v>
      </c>
      <c r="F10610" s="150" t="s">
        <v>29551</v>
      </c>
    </row>
    <row r="10611" spans="1:6" x14ac:dyDescent="0.15">
      <c r="A10611" s="150" t="s">
        <v>11765</v>
      </c>
      <c r="B10611" s="150" t="s">
        <v>21826</v>
      </c>
      <c r="C10611" s="150" t="s">
        <v>21827</v>
      </c>
      <c r="D10611" s="150">
        <v>27552.75</v>
      </c>
      <c r="E10611" s="150">
        <v>34707.75</v>
      </c>
      <c r="F10611" s="150" t="s">
        <v>14062</v>
      </c>
    </row>
    <row r="10612" spans="1:6" x14ac:dyDescent="0.15">
      <c r="A10612" s="150" t="s">
        <v>11766</v>
      </c>
      <c r="B10612" s="150" t="s">
        <v>37091</v>
      </c>
      <c r="C10612" s="150" t="s">
        <v>21828</v>
      </c>
      <c r="D10612" s="150">
        <v>318233</v>
      </c>
      <c r="E10612" s="150">
        <v>428830</v>
      </c>
      <c r="F10612" s="150" t="s">
        <v>18774</v>
      </c>
    </row>
    <row r="10613" spans="1:6" x14ac:dyDescent="0.15">
      <c r="A10613" s="150" t="s">
        <v>11767</v>
      </c>
      <c r="B10613" s="150" t="s">
        <v>21829</v>
      </c>
      <c r="C10613" s="150" t="s">
        <v>21830</v>
      </c>
      <c r="D10613" s="150">
        <v>766110</v>
      </c>
      <c r="E10613" s="150">
        <v>664112.5</v>
      </c>
      <c r="F10613" s="150" t="s">
        <v>22172</v>
      </c>
    </row>
    <row r="10614" spans="1:6" x14ac:dyDescent="0.15">
      <c r="A10614" s="150" t="s">
        <v>11768</v>
      </c>
      <c r="B10614" s="150" t="s">
        <v>21831</v>
      </c>
      <c r="C10614" s="150" t="s">
        <v>21832</v>
      </c>
      <c r="D10614" s="150">
        <v>796502.5</v>
      </c>
      <c r="E10614" s="150">
        <v>1043005</v>
      </c>
      <c r="F10614" s="150" t="s">
        <v>22136</v>
      </c>
    </row>
    <row r="10615" spans="1:6" x14ac:dyDescent="0.15">
      <c r="A10615" s="150" t="s">
        <v>22422</v>
      </c>
      <c r="B10615" s="150" t="s">
        <v>21833</v>
      </c>
      <c r="C10615" s="150" t="s">
        <v>21834</v>
      </c>
      <c r="D10615" s="150">
        <v>45</v>
      </c>
      <c r="E10615" s="150">
        <v>35</v>
      </c>
      <c r="F10615" s="150" t="s">
        <v>22140</v>
      </c>
    </row>
    <row r="10616" spans="1:6" x14ac:dyDescent="0.15">
      <c r="A10616" s="150" t="s">
        <v>11769</v>
      </c>
      <c r="B10616" s="150" t="s">
        <v>21835</v>
      </c>
      <c r="C10616" s="150" t="s">
        <v>21687</v>
      </c>
      <c r="D10616" s="150">
        <v>60900</v>
      </c>
      <c r="E10616" s="150">
        <v>182700</v>
      </c>
      <c r="F10616" s="150" t="s">
        <v>22060</v>
      </c>
    </row>
    <row r="10617" spans="1:6" x14ac:dyDescent="0.15">
      <c r="A10617" s="150" t="s">
        <v>11770</v>
      </c>
      <c r="B10617" s="150" t="s">
        <v>21836</v>
      </c>
      <c r="C10617" s="150" t="s">
        <v>21837</v>
      </c>
      <c r="D10617" s="150">
        <v>1517400</v>
      </c>
      <c r="E10617" s="150">
        <v>2578000</v>
      </c>
      <c r="F10617" s="150" t="s">
        <v>22060</v>
      </c>
    </row>
    <row r="10618" spans="1:6" x14ac:dyDescent="0.15">
      <c r="A10618" s="150" t="s">
        <v>11771</v>
      </c>
      <c r="B10618" s="150" t="s">
        <v>21838</v>
      </c>
      <c r="C10618" s="150" t="s">
        <v>21839</v>
      </c>
      <c r="D10618" s="150">
        <v>13258862</v>
      </c>
      <c r="E10618" s="150">
        <v>15916147</v>
      </c>
      <c r="F10618" s="150" t="s">
        <v>22060</v>
      </c>
    </row>
    <row r="10619" spans="1:6" x14ac:dyDescent="0.15">
      <c r="A10619" s="150" t="s">
        <v>11772</v>
      </c>
      <c r="B10619" s="150" t="s">
        <v>21840</v>
      </c>
      <c r="C10619" s="150" t="s">
        <v>21841</v>
      </c>
      <c r="D10619" s="150">
        <v>4062900</v>
      </c>
      <c r="E10619" s="150">
        <v>8166089</v>
      </c>
      <c r="F10619" s="150" t="s">
        <v>37092</v>
      </c>
    </row>
    <row r="10620" spans="1:6" x14ac:dyDescent="0.15">
      <c r="A10620" s="150" t="s">
        <v>11773</v>
      </c>
      <c r="B10620" s="150" t="s">
        <v>21842</v>
      </c>
      <c r="C10620" s="150" t="s">
        <v>21843</v>
      </c>
      <c r="D10620" s="150">
        <v>234869.6</v>
      </c>
      <c r="E10620" s="150">
        <v>356049</v>
      </c>
      <c r="F10620" s="150" t="s">
        <v>37093</v>
      </c>
    </row>
    <row r="10621" spans="1:6" x14ac:dyDescent="0.15">
      <c r="A10621" s="150" t="s">
        <v>26889</v>
      </c>
      <c r="B10621" s="150" t="s">
        <v>21844</v>
      </c>
      <c r="C10621" s="150" t="s">
        <v>21845</v>
      </c>
      <c r="D10621" s="150">
        <v>4245500</v>
      </c>
      <c r="E10621" s="150">
        <v>4586000</v>
      </c>
      <c r="F10621" s="150" t="s">
        <v>30906</v>
      </c>
    </row>
    <row r="10622" spans="1:6" x14ac:dyDescent="0.15">
      <c r="A10622" s="150" t="s">
        <v>11775</v>
      </c>
      <c r="B10622" s="150" t="s">
        <v>21846</v>
      </c>
      <c r="C10622" s="150" t="s">
        <v>21847</v>
      </c>
      <c r="D10622" s="150">
        <v>4501285</v>
      </c>
      <c r="E10622" s="150">
        <v>4887306.8</v>
      </c>
      <c r="F10622" s="150" t="s">
        <v>22161</v>
      </c>
    </row>
    <row r="10623" spans="1:6" x14ac:dyDescent="0.15">
      <c r="A10623" s="150" t="s">
        <v>11776</v>
      </c>
      <c r="B10623" s="150" t="s">
        <v>21848</v>
      </c>
      <c r="C10623" s="150" t="s">
        <v>21849</v>
      </c>
      <c r="D10623" s="150">
        <v>445412.5</v>
      </c>
      <c r="E10623" s="150">
        <v>403895</v>
      </c>
      <c r="F10623" s="150" t="s">
        <v>22108</v>
      </c>
    </row>
    <row r="10624" spans="1:6" x14ac:dyDescent="0.15">
      <c r="A10624" s="150" t="s">
        <v>11777</v>
      </c>
      <c r="B10624" s="150" t="s">
        <v>21850</v>
      </c>
      <c r="C10624" s="150" t="s">
        <v>21851</v>
      </c>
      <c r="D10624" s="150">
        <v>2104750000</v>
      </c>
      <c r="E10624" s="150">
        <v>2181110000</v>
      </c>
      <c r="F10624" s="150" t="s">
        <v>33336</v>
      </c>
    </row>
    <row r="10625" spans="1:6" x14ac:dyDescent="0.15">
      <c r="A10625" s="150" t="s">
        <v>11778</v>
      </c>
      <c r="B10625" s="150" t="s">
        <v>21852</v>
      </c>
      <c r="C10625" s="150" t="s">
        <v>21853</v>
      </c>
      <c r="D10625" s="150">
        <v>3128280</v>
      </c>
      <c r="E10625" s="150">
        <v>3348558</v>
      </c>
      <c r="F10625" s="150" t="s">
        <v>22060</v>
      </c>
    </row>
    <row r="10626" spans="1:6" x14ac:dyDescent="0.15">
      <c r="A10626" s="150" t="s">
        <v>11779</v>
      </c>
      <c r="B10626" s="150" t="s">
        <v>21854</v>
      </c>
      <c r="C10626" s="150" t="s">
        <v>21855</v>
      </c>
      <c r="D10626" s="150">
        <v>4270000</v>
      </c>
      <c r="E10626" s="150">
        <v>4880000</v>
      </c>
      <c r="F10626" s="150" t="s">
        <v>37094</v>
      </c>
    </row>
    <row r="10627" spans="1:6" x14ac:dyDescent="0.15">
      <c r="A10627" s="150" t="s">
        <v>11780</v>
      </c>
      <c r="B10627" s="150" t="s">
        <v>21856</v>
      </c>
      <c r="C10627" s="150" t="s">
        <v>21857</v>
      </c>
      <c r="D10627" s="150">
        <v>505580</v>
      </c>
      <c r="E10627" s="150">
        <v>574480</v>
      </c>
      <c r="F10627" s="150" t="s">
        <v>18774</v>
      </c>
    </row>
    <row r="10628" spans="1:6" x14ac:dyDescent="0.15">
      <c r="A10628" s="150" t="s">
        <v>11781</v>
      </c>
      <c r="B10628" s="150" t="s">
        <v>21858</v>
      </c>
      <c r="C10628" s="150" t="s">
        <v>21859</v>
      </c>
      <c r="D10628" s="150">
        <v>795000</v>
      </c>
      <c r="E10628" s="150">
        <v>765000</v>
      </c>
      <c r="F10628" s="150" t="s">
        <v>22103</v>
      </c>
    </row>
    <row r="10629" spans="1:6" x14ac:dyDescent="0.15">
      <c r="A10629" s="150" t="s">
        <v>11782</v>
      </c>
      <c r="B10629" s="150" t="s">
        <v>21860</v>
      </c>
      <c r="C10629" s="150" t="s">
        <v>21861</v>
      </c>
      <c r="D10629" s="150">
        <v>896473.18</v>
      </c>
      <c r="E10629" s="150">
        <v>923374.2</v>
      </c>
      <c r="F10629" s="150" t="s">
        <v>22060</v>
      </c>
    </row>
    <row r="10630" spans="1:6" x14ac:dyDescent="0.15">
      <c r="A10630" s="150" t="s">
        <v>23256</v>
      </c>
      <c r="B10630" s="150" t="s">
        <v>23257</v>
      </c>
      <c r="C10630" s="150" t="s">
        <v>24453</v>
      </c>
      <c r="D10630" s="150">
        <v>8832407</v>
      </c>
      <c r="E10630" s="150">
        <v>17786296</v>
      </c>
      <c r="F10630" s="150" t="s">
        <v>22053</v>
      </c>
    </row>
    <row r="10631" spans="1:6" x14ac:dyDescent="0.15">
      <c r="A10631" s="150" t="s">
        <v>23126</v>
      </c>
      <c r="B10631" s="150" t="s">
        <v>23127</v>
      </c>
      <c r="C10631" s="150" t="s">
        <v>24454</v>
      </c>
      <c r="D10631" s="150">
        <v>2377205</v>
      </c>
      <c r="E10631" s="150">
        <v>4227015</v>
      </c>
      <c r="F10631" s="150" t="s">
        <v>22063</v>
      </c>
    </row>
    <row r="10632" spans="1:6" x14ac:dyDescent="0.15">
      <c r="A10632" s="150" t="s">
        <v>23023</v>
      </c>
      <c r="B10632" s="150" t="s">
        <v>23024</v>
      </c>
      <c r="C10632" s="150" t="s">
        <v>24455</v>
      </c>
      <c r="D10632" s="150">
        <v>12658832</v>
      </c>
      <c r="E10632" s="150">
        <v>12669632</v>
      </c>
      <c r="F10632" s="150" t="s">
        <v>29598</v>
      </c>
    </row>
    <row r="10633" spans="1:6" x14ac:dyDescent="0.15">
      <c r="A10633" s="150" t="s">
        <v>22985</v>
      </c>
      <c r="B10633" s="150" t="s">
        <v>22986</v>
      </c>
      <c r="C10633" s="150" t="s">
        <v>13209</v>
      </c>
      <c r="D10633" s="150">
        <v>1331660.33</v>
      </c>
      <c r="E10633" s="150">
        <v>2008548</v>
      </c>
      <c r="F10633" s="150" t="s">
        <v>35283</v>
      </c>
    </row>
    <row r="10634" spans="1:6" x14ac:dyDescent="0.15">
      <c r="A10634" s="150" t="s">
        <v>37095</v>
      </c>
      <c r="B10634" s="150" t="s">
        <v>37096</v>
      </c>
      <c r="C10634" s="150" t="s">
        <v>19833</v>
      </c>
      <c r="D10634" s="150">
        <v>16200</v>
      </c>
      <c r="E10634" s="150">
        <v>54500</v>
      </c>
      <c r="F10634" s="150" t="s">
        <v>22172</v>
      </c>
    </row>
    <row r="10635" spans="1:6" x14ac:dyDescent="0.15">
      <c r="A10635" s="150" t="s">
        <v>37097</v>
      </c>
      <c r="B10635" s="150" t="s">
        <v>37098</v>
      </c>
      <c r="C10635" s="150" t="s">
        <v>37099</v>
      </c>
      <c r="D10635" s="150">
        <v>2708615</v>
      </c>
      <c r="E10635" s="150">
        <v>4632217.08</v>
      </c>
      <c r="F10635" s="150" t="s">
        <v>37100</v>
      </c>
    </row>
    <row r="10636" spans="1:6" x14ac:dyDescent="0.15">
      <c r="A10636" s="150" t="s">
        <v>37101</v>
      </c>
      <c r="B10636" s="150" t="s">
        <v>37102</v>
      </c>
      <c r="C10636" s="150" t="s">
        <v>37103</v>
      </c>
      <c r="D10636" s="150">
        <v>13625000</v>
      </c>
      <c r="E10636" s="150">
        <v>9848000</v>
      </c>
      <c r="F10636" s="150" t="s">
        <v>37104</v>
      </c>
    </row>
    <row r="10637" spans="1:6" x14ac:dyDescent="0.15">
      <c r="A10637" s="150" t="s">
        <v>37105</v>
      </c>
      <c r="B10637" s="150" t="s">
        <v>37106</v>
      </c>
      <c r="C10637" s="150" t="s">
        <v>37107</v>
      </c>
      <c r="D10637" s="150">
        <v>1021010</v>
      </c>
      <c r="E10637" s="150">
        <v>395720</v>
      </c>
      <c r="F10637" s="150" t="s">
        <v>24469</v>
      </c>
    </row>
    <row r="10638" spans="1:6" x14ac:dyDescent="0.15">
      <c r="A10638" s="150" t="s">
        <v>11783</v>
      </c>
      <c r="B10638" s="150" t="s">
        <v>37108</v>
      </c>
      <c r="C10638" s="150" t="s">
        <v>21862</v>
      </c>
      <c r="D10638" s="150">
        <v>113000000</v>
      </c>
      <c r="E10638" s="150">
        <v>145000000</v>
      </c>
      <c r="F10638" s="150" t="s">
        <v>22098</v>
      </c>
    </row>
    <row r="10639" spans="1:6" x14ac:dyDescent="0.15">
      <c r="A10639" s="150" t="s">
        <v>11784</v>
      </c>
      <c r="B10639" s="150" t="s">
        <v>37109</v>
      </c>
      <c r="C10639" s="150" t="s">
        <v>2296</v>
      </c>
      <c r="D10639" s="150">
        <v>9599973.0999999996</v>
      </c>
      <c r="E10639" s="150">
        <v>13276000.199999999</v>
      </c>
      <c r="F10639" s="150" t="s">
        <v>22078</v>
      </c>
    </row>
    <row r="10640" spans="1:6" x14ac:dyDescent="0.15">
      <c r="A10640" s="150" t="s">
        <v>11785</v>
      </c>
      <c r="B10640" s="150" t="s">
        <v>37110</v>
      </c>
      <c r="C10640" s="150" t="s">
        <v>21863</v>
      </c>
      <c r="F10640" s="150" t="s">
        <v>503</v>
      </c>
    </row>
    <row r="10641" spans="1:6" x14ac:dyDescent="0.15">
      <c r="A10641" s="150" t="s">
        <v>11786</v>
      </c>
      <c r="B10641" s="150" t="s">
        <v>37111</v>
      </c>
      <c r="C10641" s="150" t="s">
        <v>14253</v>
      </c>
      <c r="D10641" s="150">
        <v>4968214</v>
      </c>
      <c r="E10641" s="150">
        <v>7572992.7000000002</v>
      </c>
      <c r="F10641" s="150" t="s">
        <v>22060</v>
      </c>
    </row>
    <row r="10642" spans="1:6" x14ac:dyDescent="0.15">
      <c r="A10642" s="150" t="s">
        <v>11787</v>
      </c>
      <c r="B10642" s="150" t="s">
        <v>37112</v>
      </c>
      <c r="C10642" s="150" t="s">
        <v>15524</v>
      </c>
      <c r="D10642" s="150">
        <v>634400</v>
      </c>
      <c r="E10642" s="150">
        <v>761280</v>
      </c>
      <c r="F10642" s="150" t="s">
        <v>37113</v>
      </c>
    </row>
    <row r="10643" spans="1:6" x14ac:dyDescent="0.15">
      <c r="A10643" s="150" t="s">
        <v>11788</v>
      </c>
      <c r="B10643" s="150" t="s">
        <v>37114</v>
      </c>
      <c r="C10643" s="150" t="s">
        <v>21864</v>
      </c>
      <c r="F10643" s="150" t="s">
        <v>503</v>
      </c>
    </row>
    <row r="10644" spans="1:6" x14ac:dyDescent="0.15">
      <c r="A10644" s="150" t="s">
        <v>11789</v>
      </c>
      <c r="B10644" s="150" t="s">
        <v>37115</v>
      </c>
      <c r="C10644" s="150" t="s">
        <v>21865</v>
      </c>
      <c r="F10644" s="150" t="s">
        <v>503</v>
      </c>
    </row>
    <row r="10645" spans="1:6" x14ac:dyDescent="0.15">
      <c r="A10645" s="150" t="s">
        <v>11790</v>
      </c>
      <c r="B10645" s="150" t="s">
        <v>37116</v>
      </c>
      <c r="C10645" s="150" t="s">
        <v>21866</v>
      </c>
      <c r="D10645" s="150">
        <v>1137970</v>
      </c>
      <c r="E10645" s="150">
        <v>1335180</v>
      </c>
      <c r="F10645" s="150" t="s">
        <v>18774</v>
      </c>
    </row>
    <row r="10646" spans="1:6" x14ac:dyDescent="0.15">
      <c r="A10646" s="150" t="s">
        <v>11791</v>
      </c>
      <c r="B10646" s="150" t="s">
        <v>37117</v>
      </c>
      <c r="C10646" s="150" t="s">
        <v>21867</v>
      </c>
      <c r="D10646" s="150">
        <v>187068</v>
      </c>
      <c r="E10646" s="150">
        <v>275100</v>
      </c>
      <c r="F10646" s="150" t="s">
        <v>18774</v>
      </c>
    </row>
    <row r="10647" spans="1:6" x14ac:dyDescent="0.15">
      <c r="A10647" s="150" t="s">
        <v>11792</v>
      </c>
      <c r="B10647" s="150" t="s">
        <v>37118</v>
      </c>
      <c r="C10647" s="150" t="s">
        <v>15013</v>
      </c>
      <c r="D10647" s="150">
        <v>1960000</v>
      </c>
      <c r="E10647" s="150">
        <v>2088200</v>
      </c>
      <c r="F10647" s="150" t="s">
        <v>26668</v>
      </c>
    </row>
    <row r="10648" spans="1:6" x14ac:dyDescent="0.15">
      <c r="A10648" s="150" t="s">
        <v>11793</v>
      </c>
      <c r="B10648" s="150" t="s">
        <v>37119</v>
      </c>
      <c r="C10648" s="150" t="s">
        <v>21868</v>
      </c>
      <c r="D10648" s="150">
        <v>2480000</v>
      </c>
      <c r="E10648" s="150">
        <v>3269870</v>
      </c>
      <c r="F10648" s="150" t="s">
        <v>37120</v>
      </c>
    </row>
    <row r="10649" spans="1:6" x14ac:dyDescent="0.15">
      <c r="A10649" s="150" t="s">
        <v>11794</v>
      </c>
      <c r="B10649" s="150" t="s">
        <v>37121</v>
      </c>
      <c r="C10649" s="150" t="s">
        <v>387</v>
      </c>
      <c r="F10649" s="150" t="s">
        <v>503</v>
      </c>
    </row>
    <row r="10650" spans="1:6" x14ac:dyDescent="0.15">
      <c r="A10650" s="150" t="s">
        <v>11795</v>
      </c>
      <c r="B10650" s="150" t="s">
        <v>37122</v>
      </c>
      <c r="C10650" s="150" t="s">
        <v>21869</v>
      </c>
      <c r="D10650" s="150">
        <v>7434000</v>
      </c>
      <c r="E10650" s="150">
        <v>8316000</v>
      </c>
      <c r="F10650" s="150" t="s">
        <v>28881</v>
      </c>
    </row>
    <row r="10651" spans="1:6" x14ac:dyDescent="0.15">
      <c r="A10651" s="150" t="s">
        <v>11796</v>
      </c>
      <c r="B10651" s="150" t="s">
        <v>37123</v>
      </c>
      <c r="C10651" s="150" t="s">
        <v>21870</v>
      </c>
      <c r="F10651" s="150" t="s">
        <v>503</v>
      </c>
    </row>
    <row r="10652" spans="1:6" x14ac:dyDescent="0.15">
      <c r="A10652" s="150" t="s">
        <v>11797</v>
      </c>
      <c r="B10652" s="150" t="s">
        <v>37124</v>
      </c>
      <c r="C10652" s="150" t="s">
        <v>21871</v>
      </c>
      <c r="D10652" s="150">
        <v>14867452</v>
      </c>
      <c r="E10652" s="150">
        <v>25333000</v>
      </c>
      <c r="F10652" s="150" t="s">
        <v>24465</v>
      </c>
    </row>
    <row r="10653" spans="1:6" x14ac:dyDescent="0.15">
      <c r="A10653" s="150" t="s">
        <v>11798</v>
      </c>
      <c r="B10653" s="150" t="s">
        <v>37125</v>
      </c>
      <c r="C10653" s="150" t="s">
        <v>21872</v>
      </c>
      <c r="F10653" s="150" t="s">
        <v>503</v>
      </c>
    </row>
    <row r="10654" spans="1:6" x14ac:dyDescent="0.15">
      <c r="A10654" s="150" t="s">
        <v>11799</v>
      </c>
      <c r="B10654" s="150" t="s">
        <v>37126</v>
      </c>
      <c r="C10654" s="150" t="s">
        <v>19240</v>
      </c>
      <c r="D10654" s="150">
        <v>530</v>
      </c>
      <c r="E10654" s="150">
        <v>98</v>
      </c>
      <c r="F10654" s="150" t="s">
        <v>24739</v>
      </c>
    </row>
    <row r="10655" spans="1:6" x14ac:dyDescent="0.15">
      <c r="A10655" s="150" t="s">
        <v>11800</v>
      </c>
      <c r="B10655" s="150" t="s">
        <v>37127</v>
      </c>
      <c r="C10655" s="150" t="s">
        <v>1940</v>
      </c>
      <c r="D10655" s="150">
        <v>1180000</v>
      </c>
      <c r="E10655" s="150">
        <v>120994.3</v>
      </c>
      <c r="F10655" s="150" t="s">
        <v>22067</v>
      </c>
    </row>
    <row r="10656" spans="1:6" x14ac:dyDescent="0.15">
      <c r="A10656" s="150" t="s">
        <v>11801</v>
      </c>
      <c r="B10656" s="150" t="s">
        <v>37128</v>
      </c>
      <c r="C10656" s="150" t="s">
        <v>21873</v>
      </c>
      <c r="D10656" s="150">
        <v>6873.33</v>
      </c>
      <c r="E10656" s="150">
        <v>3196.69</v>
      </c>
      <c r="F10656" s="150" t="s">
        <v>24498</v>
      </c>
    </row>
    <row r="10657" spans="1:6" x14ac:dyDescent="0.15">
      <c r="A10657" s="150" t="s">
        <v>11802</v>
      </c>
      <c r="B10657" s="150" t="s">
        <v>37129</v>
      </c>
      <c r="C10657" s="150" t="s">
        <v>21874</v>
      </c>
      <c r="D10657" s="150">
        <v>8538.35</v>
      </c>
      <c r="E10657" s="150">
        <v>9112</v>
      </c>
      <c r="F10657" s="150" t="s">
        <v>24498</v>
      </c>
    </row>
    <row r="10658" spans="1:6" x14ac:dyDescent="0.15">
      <c r="A10658" s="150" t="s">
        <v>11803</v>
      </c>
      <c r="B10658" s="150" t="s">
        <v>37130</v>
      </c>
      <c r="C10658" s="150" t="s">
        <v>21875</v>
      </c>
      <c r="F10658" s="150" t="s">
        <v>503</v>
      </c>
    </row>
    <row r="10659" spans="1:6" x14ac:dyDescent="0.15">
      <c r="A10659" s="150" t="s">
        <v>11804</v>
      </c>
      <c r="B10659" s="150" t="s">
        <v>37131</v>
      </c>
      <c r="F10659" s="150" t="s">
        <v>503</v>
      </c>
    </row>
    <row r="10660" spans="1:6" x14ac:dyDescent="0.15">
      <c r="A10660" s="150" t="s">
        <v>11805</v>
      </c>
      <c r="B10660" s="150" t="s">
        <v>37132</v>
      </c>
      <c r="C10660" s="150" t="s">
        <v>21876</v>
      </c>
      <c r="D10660" s="150">
        <v>589000</v>
      </c>
      <c r="E10660" s="150">
        <v>604100</v>
      </c>
      <c r="F10660" s="150" t="s">
        <v>33322</v>
      </c>
    </row>
    <row r="10661" spans="1:6" x14ac:dyDescent="0.15">
      <c r="A10661" s="150" t="s">
        <v>11806</v>
      </c>
      <c r="B10661" s="150" t="s">
        <v>37133</v>
      </c>
      <c r="C10661" s="150" t="s">
        <v>12367</v>
      </c>
      <c r="D10661" s="150">
        <v>65243.4</v>
      </c>
      <c r="E10661" s="150">
        <v>69141.8</v>
      </c>
      <c r="F10661" s="150" t="s">
        <v>22078</v>
      </c>
    </row>
    <row r="10662" spans="1:6" x14ac:dyDescent="0.15">
      <c r="A10662" s="150" t="s">
        <v>11807</v>
      </c>
      <c r="B10662" s="150" t="s">
        <v>37134</v>
      </c>
      <c r="C10662" s="150" t="s">
        <v>21877</v>
      </c>
      <c r="D10662" s="150">
        <v>147136</v>
      </c>
      <c r="E10662" s="150">
        <v>157515.9</v>
      </c>
      <c r="F10662" s="150" t="s">
        <v>22078</v>
      </c>
    </row>
    <row r="10663" spans="1:6" x14ac:dyDescent="0.15">
      <c r="A10663" s="150" t="s">
        <v>11808</v>
      </c>
      <c r="B10663" s="150" t="s">
        <v>37135</v>
      </c>
      <c r="C10663" s="150" t="s">
        <v>21878</v>
      </c>
      <c r="D10663" s="150">
        <v>152491.79999999999</v>
      </c>
      <c r="E10663" s="150">
        <v>159773.1</v>
      </c>
      <c r="F10663" s="150" t="s">
        <v>22078</v>
      </c>
    </row>
    <row r="10664" spans="1:6" x14ac:dyDescent="0.15">
      <c r="A10664" s="150" t="s">
        <v>11809</v>
      </c>
      <c r="B10664" s="150" t="s">
        <v>37136</v>
      </c>
      <c r="C10664" s="150" t="s">
        <v>13972</v>
      </c>
      <c r="F10664" s="150" t="s">
        <v>503</v>
      </c>
    </row>
    <row r="10665" spans="1:6" x14ac:dyDescent="0.15">
      <c r="A10665" s="150" t="s">
        <v>11810</v>
      </c>
      <c r="B10665" s="150" t="s">
        <v>37137</v>
      </c>
      <c r="C10665" s="150" t="s">
        <v>20894</v>
      </c>
      <c r="D10665" s="150">
        <v>285050</v>
      </c>
      <c r="E10665" s="150">
        <v>313867.3</v>
      </c>
      <c r="F10665" s="150" t="s">
        <v>15506</v>
      </c>
    </row>
    <row r="10666" spans="1:6" x14ac:dyDescent="0.15">
      <c r="A10666" s="150" t="s">
        <v>11811</v>
      </c>
      <c r="B10666" s="150" t="s">
        <v>37138</v>
      </c>
      <c r="C10666" s="150" t="s">
        <v>14903</v>
      </c>
      <c r="D10666" s="150">
        <v>663000</v>
      </c>
      <c r="E10666" s="150">
        <v>612800</v>
      </c>
      <c r="F10666" s="150" t="s">
        <v>18774</v>
      </c>
    </row>
    <row r="10667" spans="1:6" x14ac:dyDescent="0.15">
      <c r="A10667" s="150" t="s">
        <v>11812</v>
      </c>
      <c r="B10667" s="150" t="s">
        <v>37139</v>
      </c>
      <c r="C10667" s="150" t="s">
        <v>21879</v>
      </c>
      <c r="F10667" s="150" t="s">
        <v>503</v>
      </c>
    </row>
    <row r="10668" spans="1:6" x14ac:dyDescent="0.15">
      <c r="A10668" s="150" t="s">
        <v>11813</v>
      </c>
      <c r="B10668" s="150" t="s">
        <v>37140</v>
      </c>
      <c r="F10668" s="150" t="s">
        <v>503</v>
      </c>
    </row>
    <row r="10669" spans="1:6" x14ac:dyDescent="0.15">
      <c r="A10669" s="150" t="s">
        <v>11814</v>
      </c>
      <c r="B10669" s="150" t="s">
        <v>37141</v>
      </c>
      <c r="C10669" s="150" t="s">
        <v>21880</v>
      </c>
      <c r="F10669" s="150" t="s">
        <v>503</v>
      </c>
    </row>
    <row r="10670" spans="1:6" x14ac:dyDescent="0.15">
      <c r="A10670" s="150" t="s">
        <v>11815</v>
      </c>
      <c r="B10670" s="150" t="s">
        <v>37142</v>
      </c>
      <c r="C10670" s="150" t="s">
        <v>21881</v>
      </c>
      <c r="F10670" s="150" t="s">
        <v>503</v>
      </c>
    </row>
    <row r="10671" spans="1:6" x14ac:dyDescent="0.15">
      <c r="A10671" s="150" t="s">
        <v>11816</v>
      </c>
      <c r="B10671" s="150" t="s">
        <v>37143</v>
      </c>
      <c r="C10671" s="150" t="s">
        <v>19466</v>
      </c>
      <c r="D10671" s="150">
        <v>47005</v>
      </c>
      <c r="E10671" s="150">
        <v>91650</v>
      </c>
      <c r="F10671" s="150" t="s">
        <v>24468</v>
      </c>
    </row>
    <row r="10672" spans="1:6" x14ac:dyDescent="0.15">
      <c r="A10672" s="150" t="s">
        <v>11817</v>
      </c>
      <c r="B10672" s="150" t="s">
        <v>37144</v>
      </c>
      <c r="C10672" s="150" t="s">
        <v>21882</v>
      </c>
      <c r="D10672" s="150">
        <v>42896</v>
      </c>
      <c r="E10672" s="150">
        <v>47838</v>
      </c>
      <c r="F10672" s="150" t="s">
        <v>37145</v>
      </c>
    </row>
    <row r="10673" spans="1:6" x14ac:dyDescent="0.15">
      <c r="A10673" s="150" t="s">
        <v>11818</v>
      </c>
      <c r="B10673" s="150" t="s">
        <v>37146</v>
      </c>
      <c r="C10673" s="150" t="s">
        <v>12817</v>
      </c>
      <c r="D10673" s="150">
        <v>783348</v>
      </c>
      <c r="E10673" s="150">
        <v>858711.7</v>
      </c>
      <c r="F10673" s="150" t="s">
        <v>37147</v>
      </c>
    </row>
    <row r="10674" spans="1:6" x14ac:dyDescent="0.15">
      <c r="A10674" s="150" t="s">
        <v>11819</v>
      </c>
      <c r="B10674" s="150" t="s">
        <v>37148</v>
      </c>
      <c r="C10674" s="150" t="s">
        <v>11</v>
      </c>
      <c r="D10674" s="150">
        <v>21125220</v>
      </c>
      <c r="E10674" s="150">
        <v>18624500</v>
      </c>
      <c r="F10674" s="150" t="s">
        <v>22078</v>
      </c>
    </row>
    <row r="10675" spans="1:6" x14ac:dyDescent="0.15">
      <c r="A10675" s="150" t="s">
        <v>11820</v>
      </c>
      <c r="B10675" s="150" t="s">
        <v>37149</v>
      </c>
      <c r="C10675" s="150" t="s">
        <v>20070</v>
      </c>
      <c r="D10675" s="150">
        <v>1023524400</v>
      </c>
      <c r="E10675" s="150">
        <v>1046000000</v>
      </c>
      <c r="F10675" s="150" t="s">
        <v>22098</v>
      </c>
    </row>
    <row r="10676" spans="1:6" x14ac:dyDescent="0.15">
      <c r="A10676" s="150" t="s">
        <v>11821</v>
      </c>
      <c r="B10676" s="150" t="s">
        <v>37150</v>
      </c>
      <c r="C10676" s="150" t="s">
        <v>14129</v>
      </c>
      <c r="D10676" s="150">
        <v>1864000</v>
      </c>
      <c r="E10676" s="150">
        <v>546920</v>
      </c>
      <c r="F10676" s="150" t="s">
        <v>18774</v>
      </c>
    </row>
    <row r="10677" spans="1:6" x14ac:dyDescent="0.15">
      <c r="A10677" s="150" t="s">
        <v>11822</v>
      </c>
      <c r="B10677" s="150" t="s">
        <v>37151</v>
      </c>
      <c r="C10677" s="150" t="s">
        <v>21884</v>
      </c>
      <c r="D10677" s="150">
        <v>1114190000</v>
      </c>
      <c r="E10677" s="150">
        <v>1097610000</v>
      </c>
      <c r="F10677" s="150" t="s">
        <v>27368</v>
      </c>
    </row>
    <row r="10678" spans="1:6" x14ac:dyDescent="0.15">
      <c r="A10678" s="150" t="s">
        <v>11823</v>
      </c>
      <c r="B10678" s="150" t="s">
        <v>37152</v>
      </c>
      <c r="C10678" s="150" t="s">
        <v>21885</v>
      </c>
      <c r="D10678" s="150">
        <v>17940000</v>
      </c>
      <c r="E10678" s="150">
        <v>22620000</v>
      </c>
      <c r="F10678" s="150" t="s">
        <v>27557</v>
      </c>
    </row>
    <row r="10679" spans="1:6" x14ac:dyDescent="0.15">
      <c r="A10679" s="150" t="s">
        <v>11824</v>
      </c>
      <c r="B10679" s="150" t="s">
        <v>37153</v>
      </c>
      <c r="C10679" s="150" t="s">
        <v>21886</v>
      </c>
      <c r="D10679" s="150">
        <v>291088</v>
      </c>
      <c r="E10679" s="150">
        <v>522000</v>
      </c>
      <c r="F10679" s="150" t="s">
        <v>18774</v>
      </c>
    </row>
    <row r="10680" spans="1:6" x14ac:dyDescent="0.15">
      <c r="A10680" s="150" t="s">
        <v>11825</v>
      </c>
      <c r="B10680" s="150" t="s">
        <v>37154</v>
      </c>
      <c r="C10680" s="150" t="s">
        <v>21887</v>
      </c>
      <c r="D10680" s="150">
        <v>159000</v>
      </c>
      <c r="E10680" s="150">
        <v>205060</v>
      </c>
      <c r="F10680" s="150" t="s">
        <v>18774</v>
      </c>
    </row>
    <row r="10681" spans="1:6" x14ac:dyDescent="0.15">
      <c r="A10681" s="150" t="s">
        <v>11826</v>
      </c>
      <c r="B10681" s="150" t="s">
        <v>37155</v>
      </c>
      <c r="C10681" s="150" t="s">
        <v>21888</v>
      </c>
      <c r="D10681" s="150">
        <v>267187</v>
      </c>
      <c r="E10681" s="150">
        <v>337301</v>
      </c>
      <c r="F10681" s="150" t="s">
        <v>18774</v>
      </c>
    </row>
    <row r="10682" spans="1:6" x14ac:dyDescent="0.15">
      <c r="A10682" s="150" t="s">
        <v>11827</v>
      </c>
      <c r="B10682" s="150" t="s">
        <v>37156</v>
      </c>
      <c r="C10682" s="150" t="s">
        <v>21889</v>
      </c>
      <c r="F10682" s="150" t="s">
        <v>503</v>
      </c>
    </row>
    <row r="10683" spans="1:6" x14ac:dyDescent="0.15">
      <c r="A10683" s="150" t="s">
        <v>11828</v>
      </c>
      <c r="B10683" s="150" t="s">
        <v>37157</v>
      </c>
      <c r="C10683" s="150" t="s">
        <v>21480</v>
      </c>
      <c r="D10683" s="150">
        <v>658300.19999999995</v>
      </c>
      <c r="E10683" s="150">
        <v>782475</v>
      </c>
      <c r="F10683" s="150" t="s">
        <v>18774</v>
      </c>
    </row>
    <row r="10684" spans="1:6" x14ac:dyDescent="0.15">
      <c r="A10684" s="150" t="s">
        <v>11829</v>
      </c>
      <c r="B10684" s="150" t="s">
        <v>37158</v>
      </c>
      <c r="C10684" s="150" t="s">
        <v>13491</v>
      </c>
      <c r="D10684" s="150">
        <v>270</v>
      </c>
      <c r="E10684" s="150">
        <v>59</v>
      </c>
      <c r="F10684" s="150" t="s">
        <v>37159</v>
      </c>
    </row>
    <row r="10685" spans="1:6" x14ac:dyDescent="0.15">
      <c r="A10685" s="150" t="s">
        <v>11830</v>
      </c>
      <c r="B10685" s="150" t="s">
        <v>37160</v>
      </c>
      <c r="C10685" s="150" t="s">
        <v>21891</v>
      </c>
      <c r="F10685" s="150" t="s">
        <v>503</v>
      </c>
    </row>
    <row r="10686" spans="1:6" x14ac:dyDescent="0.15">
      <c r="A10686" s="150" t="s">
        <v>11831</v>
      </c>
      <c r="B10686" s="150" t="s">
        <v>37161</v>
      </c>
      <c r="C10686" s="150" t="s">
        <v>21892</v>
      </c>
      <c r="F10686" s="150" t="s">
        <v>503</v>
      </c>
    </row>
    <row r="10687" spans="1:6" x14ac:dyDescent="0.15">
      <c r="A10687" s="150" t="s">
        <v>11832</v>
      </c>
      <c r="B10687" s="150" t="s">
        <v>37162</v>
      </c>
      <c r="C10687" s="150" t="s">
        <v>21893</v>
      </c>
      <c r="F10687" s="150" t="s">
        <v>503</v>
      </c>
    </row>
    <row r="10688" spans="1:6" x14ac:dyDescent="0.15">
      <c r="A10688" s="150" t="s">
        <v>11833</v>
      </c>
      <c r="B10688" s="150" t="s">
        <v>37163</v>
      </c>
      <c r="C10688" s="150" t="s">
        <v>21894</v>
      </c>
      <c r="D10688" s="150">
        <v>412889.65</v>
      </c>
      <c r="E10688" s="150">
        <v>570000</v>
      </c>
      <c r="F10688" s="150" t="s">
        <v>18774</v>
      </c>
    </row>
    <row r="10689" spans="1:6" x14ac:dyDescent="0.15">
      <c r="A10689" s="150" t="s">
        <v>11834</v>
      </c>
      <c r="B10689" s="150" t="s">
        <v>37164</v>
      </c>
      <c r="C10689" s="150" t="s">
        <v>21895</v>
      </c>
      <c r="D10689" s="150">
        <v>6203300</v>
      </c>
      <c r="E10689" s="150">
        <v>9579600</v>
      </c>
      <c r="F10689" s="150" t="s">
        <v>37165</v>
      </c>
    </row>
    <row r="10690" spans="1:6" x14ac:dyDescent="0.15">
      <c r="A10690" s="150" t="s">
        <v>11835</v>
      </c>
      <c r="B10690" s="150" t="s">
        <v>37166</v>
      </c>
      <c r="C10690" s="150" t="s">
        <v>21897</v>
      </c>
      <c r="F10690" s="150" t="s">
        <v>503</v>
      </c>
    </row>
    <row r="10691" spans="1:6" x14ac:dyDescent="0.15">
      <c r="A10691" s="150" t="s">
        <v>11836</v>
      </c>
      <c r="B10691" s="150" t="s">
        <v>37167</v>
      </c>
      <c r="C10691" s="150" t="s">
        <v>21897</v>
      </c>
      <c r="F10691" s="150" t="s">
        <v>503</v>
      </c>
    </row>
    <row r="10692" spans="1:6" x14ac:dyDescent="0.15">
      <c r="A10692" s="150" t="s">
        <v>11837</v>
      </c>
      <c r="B10692" s="150" t="s">
        <v>37168</v>
      </c>
      <c r="C10692" s="150" t="s">
        <v>21898</v>
      </c>
      <c r="F10692" s="150" t="s">
        <v>503</v>
      </c>
    </row>
    <row r="10693" spans="1:6" x14ac:dyDescent="0.15">
      <c r="A10693" s="150" t="s">
        <v>11838</v>
      </c>
      <c r="B10693" s="150" t="s">
        <v>37169</v>
      </c>
      <c r="C10693" s="150" t="s">
        <v>14862</v>
      </c>
      <c r="F10693" s="150" t="s">
        <v>503</v>
      </c>
    </row>
    <row r="10694" spans="1:6" x14ac:dyDescent="0.15">
      <c r="A10694" s="150" t="s">
        <v>11839</v>
      </c>
      <c r="B10694" s="150" t="s">
        <v>37170</v>
      </c>
      <c r="C10694" s="150" t="s">
        <v>21897</v>
      </c>
      <c r="F10694" s="150" t="s">
        <v>503</v>
      </c>
    </row>
    <row r="10695" spans="1:6" x14ac:dyDescent="0.15">
      <c r="A10695" s="150" t="s">
        <v>11840</v>
      </c>
      <c r="B10695" s="150" t="s">
        <v>36864</v>
      </c>
      <c r="C10695" s="150" t="s">
        <v>21608</v>
      </c>
      <c r="D10695" s="150">
        <v>0</v>
      </c>
      <c r="E10695" s="150">
        <v>0</v>
      </c>
      <c r="F10695" s="150" t="s">
        <v>24605</v>
      </c>
    </row>
    <row r="10696" spans="1:6" x14ac:dyDescent="0.15">
      <c r="A10696" s="150" t="s">
        <v>11841</v>
      </c>
      <c r="B10696" s="150" t="s">
        <v>37171</v>
      </c>
      <c r="C10696" s="150" t="s">
        <v>21899</v>
      </c>
      <c r="F10696" s="150" t="s">
        <v>503</v>
      </c>
    </row>
    <row r="10697" spans="1:6" x14ac:dyDescent="0.15">
      <c r="A10697" s="150" t="s">
        <v>11842</v>
      </c>
      <c r="B10697" s="150" t="s">
        <v>37172</v>
      </c>
      <c r="C10697" s="150" t="s">
        <v>21900</v>
      </c>
      <c r="D10697" s="150">
        <v>1066000</v>
      </c>
      <c r="E10697" s="150">
        <v>329300.59999999998</v>
      </c>
      <c r="F10697" s="150" t="s">
        <v>22067</v>
      </c>
    </row>
    <row r="10698" spans="1:6" x14ac:dyDescent="0.15">
      <c r="A10698" s="150" t="s">
        <v>11843</v>
      </c>
      <c r="B10698" s="150" t="s">
        <v>37173</v>
      </c>
      <c r="C10698" s="150" t="s">
        <v>21901</v>
      </c>
      <c r="F10698" s="150" t="s">
        <v>503</v>
      </c>
    </row>
    <row r="10699" spans="1:6" x14ac:dyDescent="0.15">
      <c r="A10699" s="150" t="s">
        <v>11844</v>
      </c>
      <c r="B10699" s="150" t="s">
        <v>37174</v>
      </c>
      <c r="C10699" s="150" t="s">
        <v>21902</v>
      </c>
      <c r="D10699" s="150">
        <v>0</v>
      </c>
      <c r="E10699" s="150">
        <v>0</v>
      </c>
      <c r="F10699" s="150" t="s">
        <v>28090</v>
      </c>
    </row>
    <row r="10700" spans="1:6" x14ac:dyDescent="0.15">
      <c r="A10700" s="150" t="s">
        <v>11845</v>
      </c>
      <c r="B10700" s="150" t="s">
        <v>37175</v>
      </c>
      <c r="C10700" s="150" t="s">
        <v>21903</v>
      </c>
      <c r="F10700" s="150" t="s">
        <v>503</v>
      </c>
    </row>
    <row r="10701" spans="1:6" x14ac:dyDescent="0.15">
      <c r="A10701" s="150" t="s">
        <v>11846</v>
      </c>
      <c r="B10701" s="150" t="s">
        <v>37176</v>
      </c>
      <c r="C10701" s="150" t="s">
        <v>14027</v>
      </c>
      <c r="D10701" s="150">
        <v>26090</v>
      </c>
      <c r="E10701" s="150">
        <v>27550</v>
      </c>
      <c r="F10701" s="150" t="s">
        <v>22088</v>
      </c>
    </row>
    <row r="10702" spans="1:6" x14ac:dyDescent="0.15">
      <c r="A10702" s="150" t="s">
        <v>11847</v>
      </c>
      <c r="B10702" s="150" t="s">
        <v>36922</v>
      </c>
      <c r="C10702" s="150" t="s">
        <v>21904</v>
      </c>
      <c r="F10702" s="150" t="s">
        <v>503</v>
      </c>
    </row>
    <row r="10703" spans="1:6" x14ac:dyDescent="0.15">
      <c r="A10703" s="150" t="s">
        <v>11848</v>
      </c>
      <c r="B10703" s="150" t="s">
        <v>37177</v>
      </c>
      <c r="C10703" s="150" t="s">
        <v>21905</v>
      </c>
      <c r="F10703" s="150" t="s">
        <v>503</v>
      </c>
    </row>
    <row r="10704" spans="1:6" x14ac:dyDescent="0.15">
      <c r="A10704" s="150" t="s">
        <v>11849</v>
      </c>
      <c r="B10704" s="150" t="s">
        <v>37178</v>
      </c>
      <c r="C10704" s="150" t="s">
        <v>21906</v>
      </c>
      <c r="D10704" s="150">
        <v>101640</v>
      </c>
      <c r="E10704" s="150">
        <v>106500</v>
      </c>
      <c r="F10704" s="150" t="s">
        <v>37179</v>
      </c>
    </row>
    <row r="10705" spans="1:6" x14ac:dyDescent="0.15">
      <c r="A10705" s="150" t="s">
        <v>11850</v>
      </c>
      <c r="B10705" s="150" t="s">
        <v>37180</v>
      </c>
      <c r="C10705" s="150" t="s">
        <v>21907</v>
      </c>
      <c r="D10705" s="150">
        <v>978000</v>
      </c>
      <c r="E10705" s="150">
        <v>1250000</v>
      </c>
      <c r="F10705" s="150" t="s">
        <v>22098</v>
      </c>
    </row>
    <row r="10706" spans="1:6" x14ac:dyDescent="0.15">
      <c r="A10706" s="150" t="s">
        <v>11851</v>
      </c>
      <c r="B10706" s="150" t="s">
        <v>37181</v>
      </c>
      <c r="C10706" s="150" t="s">
        <v>21908</v>
      </c>
      <c r="F10706" s="150" t="s">
        <v>503</v>
      </c>
    </row>
    <row r="10707" spans="1:6" x14ac:dyDescent="0.15">
      <c r="A10707" s="150" t="s">
        <v>11852</v>
      </c>
      <c r="B10707" s="150" t="s">
        <v>37182</v>
      </c>
      <c r="C10707" s="150" t="s">
        <v>21909</v>
      </c>
      <c r="D10707" s="150">
        <v>22460</v>
      </c>
      <c r="E10707" s="150">
        <v>25830</v>
      </c>
      <c r="F10707" s="150" t="s">
        <v>22088</v>
      </c>
    </row>
    <row r="10708" spans="1:6" x14ac:dyDescent="0.15">
      <c r="A10708" s="150" t="s">
        <v>11853</v>
      </c>
      <c r="B10708" s="150" t="s">
        <v>37183</v>
      </c>
      <c r="C10708" s="150" t="s">
        <v>21910</v>
      </c>
      <c r="D10708" s="150">
        <v>53900000</v>
      </c>
      <c r="E10708" s="150">
        <v>98995000</v>
      </c>
      <c r="F10708" s="150" t="s">
        <v>22051</v>
      </c>
    </row>
    <row r="10709" spans="1:6" x14ac:dyDescent="0.15">
      <c r="A10709" s="150" t="s">
        <v>11854</v>
      </c>
      <c r="B10709" s="150" t="s">
        <v>37184</v>
      </c>
      <c r="C10709" s="150" t="s">
        <v>21911</v>
      </c>
      <c r="D10709" s="150">
        <v>110000</v>
      </c>
      <c r="E10709" s="150">
        <v>168000</v>
      </c>
      <c r="F10709" s="150" t="s">
        <v>22103</v>
      </c>
    </row>
    <row r="10710" spans="1:6" x14ac:dyDescent="0.15">
      <c r="A10710" s="150" t="s">
        <v>11855</v>
      </c>
      <c r="B10710" s="150" t="s">
        <v>37185</v>
      </c>
      <c r="C10710" s="150" t="s">
        <v>21912</v>
      </c>
      <c r="F10710" s="150" t="s">
        <v>503</v>
      </c>
    </row>
    <row r="10711" spans="1:6" x14ac:dyDescent="0.15">
      <c r="A10711" s="150" t="s">
        <v>11856</v>
      </c>
      <c r="B10711" s="150" t="s">
        <v>37186</v>
      </c>
      <c r="C10711" s="150" t="s">
        <v>21913</v>
      </c>
      <c r="D10711" s="150">
        <v>1104580</v>
      </c>
      <c r="E10711" s="150">
        <v>2274768</v>
      </c>
      <c r="F10711" s="150" t="s">
        <v>37187</v>
      </c>
    </row>
    <row r="10712" spans="1:6" x14ac:dyDescent="0.15">
      <c r="A10712" s="150" t="s">
        <v>11857</v>
      </c>
      <c r="B10712" s="150" t="s">
        <v>37188</v>
      </c>
      <c r="F10712" s="150" t="s">
        <v>503</v>
      </c>
    </row>
    <row r="10713" spans="1:6" x14ac:dyDescent="0.15">
      <c r="A10713" s="150" t="s">
        <v>11858</v>
      </c>
      <c r="B10713" s="150" t="s">
        <v>37189</v>
      </c>
      <c r="C10713" s="150" t="s">
        <v>21914</v>
      </c>
      <c r="F10713" s="150" t="s">
        <v>503</v>
      </c>
    </row>
    <row r="10714" spans="1:6" x14ac:dyDescent="0.15">
      <c r="A10714" s="150" t="s">
        <v>11859</v>
      </c>
      <c r="B10714" s="150" t="s">
        <v>29658</v>
      </c>
      <c r="C10714" s="150" t="s">
        <v>21915</v>
      </c>
      <c r="D10714" s="150">
        <v>1512718</v>
      </c>
      <c r="E10714" s="150">
        <v>644280</v>
      </c>
      <c r="F10714" s="150" t="s">
        <v>18774</v>
      </c>
    </row>
    <row r="10715" spans="1:6" x14ac:dyDescent="0.15">
      <c r="A10715" s="150" t="s">
        <v>11860</v>
      </c>
      <c r="B10715" s="150" t="s">
        <v>37190</v>
      </c>
      <c r="C10715" s="150" t="s">
        <v>21916</v>
      </c>
      <c r="F10715" s="150" t="s">
        <v>503</v>
      </c>
    </row>
    <row r="10716" spans="1:6" x14ac:dyDescent="0.15">
      <c r="A10716" s="150" t="s">
        <v>11861</v>
      </c>
      <c r="B10716" s="150" t="s">
        <v>37191</v>
      </c>
      <c r="C10716" s="150" t="s">
        <v>21917</v>
      </c>
      <c r="F10716" s="150" t="s">
        <v>503</v>
      </c>
    </row>
    <row r="10717" spans="1:6" x14ac:dyDescent="0.15">
      <c r="A10717" s="150" t="s">
        <v>11862</v>
      </c>
      <c r="B10717" s="150" t="s">
        <v>37192</v>
      </c>
      <c r="C10717" s="150" t="s">
        <v>21918</v>
      </c>
      <c r="D10717" s="150">
        <v>1555000</v>
      </c>
      <c r="E10717" s="150">
        <v>600000</v>
      </c>
      <c r="F10717" s="150" t="s">
        <v>22103</v>
      </c>
    </row>
    <row r="10718" spans="1:6" x14ac:dyDescent="0.15">
      <c r="A10718" s="150" t="s">
        <v>11863</v>
      </c>
      <c r="B10718" s="150" t="s">
        <v>37193</v>
      </c>
      <c r="C10718" s="150" t="s">
        <v>14957</v>
      </c>
      <c r="D10718" s="150">
        <v>959000</v>
      </c>
      <c r="E10718" s="150">
        <v>1123000</v>
      </c>
      <c r="F10718" s="150" t="s">
        <v>27295</v>
      </c>
    </row>
    <row r="10719" spans="1:6" x14ac:dyDescent="0.15">
      <c r="A10719" s="150" t="s">
        <v>11864</v>
      </c>
      <c r="B10719" s="150" t="s">
        <v>37194</v>
      </c>
      <c r="C10719" s="150" t="s">
        <v>21919</v>
      </c>
      <c r="F10719" s="150" t="s">
        <v>503</v>
      </c>
    </row>
    <row r="10720" spans="1:6" x14ac:dyDescent="0.15">
      <c r="A10720" s="150" t="s">
        <v>11865</v>
      </c>
      <c r="B10720" s="150" t="s">
        <v>37195</v>
      </c>
      <c r="C10720" s="150" t="s">
        <v>12140</v>
      </c>
      <c r="D10720" s="150">
        <v>838000</v>
      </c>
      <c r="E10720" s="150">
        <v>723000</v>
      </c>
      <c r="F10720" s="150" t="s">
        <v>37196</v>
      </c>
    </row>
    <row r="10721" spans="1:6" x14ac:dyDescent="0.15">
      <c r="A10721" s="150" t="s">
        <v>11866</v>
      </c>
      <c r="B10721" s="150" t="s">
        <v>37197</v>
      </c>
      <c r="C10721" s="150" t="s">
        <v>385</v>
      </c>
      <c r="D10721" s="150">
        <v>145441.97</v>
      </c>
      <c r="E10721" s="150">
        <v>226903.69</v>
      </c>
      <c r="F10721" s="150" t="s">
        <v>24529</v>
      </c>
    </row>
    <row r="10722" spans="1:6" x14ac:dyDescent="0.15">
      <c r="A10722" s="150" t="s">
        <v>11867</v>
      </c>
      <c r="B10722" s="150" t="s">
        <v>37198</v>
      </c>
      <c r="C10722" s="150" t="s">
        <v>21920</v>
      </c>
      <c r="D10722" s="150">
        <v>1656000</v>
      </c>
      <c r="E10722" s="150">
        <v>1701000</v>
      </c>
      <c r="F10722" s="150" t="s">
        <v>22129</v>
      </c>
    </row>
    <row r="10723" spans="1:6" x14ac:dyDescent="0.15">
      <c r="A10723" s="150" t="s">
        <v>11868</v>
      </c>
      <c r="B10723" s="150" t="s">
        <v>37199</v>
      </c>
      <c r="C10723" s="150" t="s">
        <v>21921</v>
      </c>
      <c r="D10723" s="150">
        <v>1407000</v>
      </c>
      <c r="E10723" s="150">
        <v>1548000</v>
      </c>
      <c r="F10723" s="150" t="s">
        <v>18774</v>
      </c>
    </row>
    <row r="10724" spans="1:6" x14ac:dyDescent="0.15">
      <c r="A10724" s="150" t="s">
        <v>11869</v>
      </c>
      <c r="B10724" s="150" t="s">
        <v>37200</v>
      </c>
      <c r="C10724" s="150" t="s">
        <v>15104</v>
      </c>
      <c r="D10724" s="150">
        <v>110000</v>
      </c>
      <c r="E10724" s="150">
        <v>0</v>
      </c>
      <c r="F10724" s="150" t="s">
        <v>22090</v>
      </c>
    </row>
    <row r="10725" spans="1:6" x14ac:dyDescent="0.15">
      <c r="A10725" s="150" t="s">
        <v>11870</v>
      </c>
      <c r="B10725" s="150" t="s">
        <v>37201</v>
      </c>
      <c r="F10725" s="150" t="s">
        <v>503</v>
      </c>
    </row>
    <row r="10726" spans="1:6" x14ac:dyDescent="0.15">
      <c r="A10726" s="150" t="s">
        <v>11871</v>
      </c>
      <c r="B10726" s="150" t="s">
        <v>37202</v>
      </c>
      <c r="C10726" s="150" t="s">
        <v>21922</v>
      </c>
      <c r="D10726" s="150">
        <v>31360000</v>
      </c>
      <c r="E10726" s="150">
        <v>76670000</v>
      </c>
      <c r="F10726" s="150" t="s">
        <v>24693</v>
      </c>
    </row>
    <row r="10727" spans="1:6" x14ac:dyDescent="0.15">
      <c r="A10727" s="150" t="s">
        <v>11872</v>
      </c>
      <c r="B10727" s="150" t="s">
        <v>37203</v>
      </c>
      <c r="F10727" s="150" t="s">
        <v>503</v>
      </c>
    </row>
    <row r="10728" spans="1:6" x14ac:dyDescent="0.15">
      <c r="A10728" s="150" t="s">
        <v>11873</v>
      </c>
      <c r="B10728" s="150" t="s">
        <v>37204</v>
      </c>
      <c r="C10728" s="150" t="s">
        <v>20899</v>
      </c>
      <c r="D10728" s="150">
        <v>6240000</v>
      </c>
      <c r="E10728" s="150">
        <v>11700000</v>
      </c>
      <c r="F10728" s="150" t="s">
        <v>22053</v>
      </c>
    </row>
    <row r="10729" spans="1:6" x14ac:dyDescent="0.15">
      <c r="A10729" s="150" t="s">
        <v>11874</v>
      </c>
      <c r="B10729" s="150" t="s">
        <v>37205</v>
      </c>
      <c r="C10729" s="150" t="s">
        <v>21923</v>
      </c>
      <c r="F10729" s="150" t="s">
        <v>503</v>
      </c>
    </row>
    <row r="10730" spans="1:6" x14ac:dyDescent="0.15">
      <c r="A10730" s="150" t="s">
        <v>11875</v>
      </c>
      <c r="B10730" s="150" t="s">
        <v>37206</v>
      </c>
      <c r="C10730" s="150" t="s">
        <v>21924</v>
      </c>
      <c r="D10730" s="150">
        <v>5714817.2000000002</v>
      </c>
      <c r="E10730" s="150">
        <v>7015051.5999999996</v>
      </c>
      <c r="F10730" s="150" t="s">
        <v>37207</v>
      </c>
    </row>
    <row r="10731" spans="1:6" x14ac:dyDescent="0.15">
      <c r="A10731" s="150" t="s">
        <v>11876</v>
      </c>
      <c r="B10731" s="150" t="s">
        <v>37208</v>
      </c>
      <c r="C10731" s="150" t="s">
        <v>20891</v>
      </c>
      <c r="D10731" s="150">
        <v>180799.5</v>
      </c>
      <c r="E10731" s="150">
        <v>205453.6</v>
      </c>
      <c r="F10731" s="150" t="s">
        <v>15506</v>
      </c>
    </row>
    <row r="10732" spans="1:6" x14ac:dyDescent="0.15">
      <c r="A10732" s="150" t="s">
        <v>11877</v>
      </c>
      <c r="B10732" s="150" t="s">
        <v>37209</v>
      </c>
      <c r="C10732" s="150" t="s">
        <v>21925</v>
      </c>
      <c r="D10732" s="150">
        <v>146603.9</v>
      </c>
      <c r="E10732" s="150">
        <v>186949.7</v>
      </c>
      <c r="F10732" s="150" t="s">
        <v>15506</v>
      </c>
    </row>
    <row r="10733" spans="1:6" x14ac:dyDescent="0.15">
      <c r="A10733" s="150" t="s">
        <v>11878</v>
      </c>
      <c r="B10733" s="150" t="s">
        <v>37210</v>
      </c>
      <c r="C10733" s="150" t="s">
        <v>21926</v>
      </c>
      <c r="D10733" s="150">
        <v>903118</v>
      </c>
      <c r="E10733" s="150">
        <v>1558246.9</v>
      </c>
      <c r="F10733" s="150" t="s">
        <v>24557</v>
      </c>
    </row>
    <row r="10734" spans="1:6" x14ac:dyDescent="0.15">
      <c r="A10734" s="150" t="s">
        <v>11879</v>
      </c>
      <c r="B10734" s="150" t="s">
        <v>37211</v>
      </c>
      <c r="C10734" s="150" t="s">
        <v>21927</v>
      </c>
      <c r="D10734" s="150">
        <v>117858</v>
      </c>
      <c r="E10734" s="150">
        <v>131395.5</v>
      </c>
      <c r="F10734" s="150" t="s">
        <v>15506</v>
      </c>
    </row>
    <row r="10735" spans="1:6" x14ac:dyDescent="0.15">
      <c r="A10735" s="150" t="s">
        <v>11880</v>
      </c>
      <c r="B10735" s="150" t="s">
        <v>37212</v>
      </c>
      <c r="C10735" s="150" t="s">
        <v>12703</v>
      </c>
      <c r="D10735" s="150">
        <v>746449</v>
      </c>
      <c r="E10735" s="150">
        <v>889367.1</v>
      </c>
      <c r="F10735" s="150" t="s">
        <v>37213</v>
      </c>
    </row>
    <row r="10736" spans="1:6" x14ac:dyDescent="0.15">
      <c r="A10736" s="150" t="s">
        <v>11881</v>
      </c>
      <c r="B10736" s="150" t="s">
        <v>37214</v>
      </c>
      <c r="C10736" s="150" t="s">
        <v>21928</v>
      </c>
      <c r="D10736" s="150">
        <v>1260000</v>
      </c>
      <c r="E10736" s="150">
        <v>1650000</v>
      </c>
      <c r="F10736" s="150" t="s">
        <v>22058</v>
      </c>
    </row>
    <row r="10737" spans="1:6" x14ac:dyDescent="0.15">
      <c r="A10737" s="150" t="s">
        <v>11882</v>
      </c>
      <c r="B10737" s="150" t="s">
        <v>37215</v>
      </c>
      <c r="C10737" s="150" t="s">
        <v>21929</v>
      </c>
      <c r="D10737" s="150">
        <v>5354250</v>
      </c>
      <c r="E10737" s="150">
        <v>6214010</v>
      </c>
      <c r="F10737" s="150" t="s">
        <v>28304</v>
      </c>
    </row>
    <row r="10738" spans="1:6" x14ac:dyDescent="0.15">
      <c r="A10738" s="150" t="s">
        <v>11883</v>
      </c>
      <c r="B10738" s="150" t="s">
        <v>37216</v>
      </c>
      <c r="C10738" s="150" t="s">
        <v>21930</v>
      </c>
      <c r="F10738" s="150" t="s">
        <v>503</v>
      </c>
    </row>
    <row r="10739" spans="1:6" x14ac:dyDescent="0.15">
      <c r="A10739" s="150" t="s">
        <v>11884</v>
      </c>
      <c r="B10739" s="150" t="s">
        <v>37217</v>
      </c>
      <c r="C10739" s="150" t="s">
        <v>14024</v>
      </c>
      <c r="F10739" s="150" t="s">
        <v>503</v>
      </c>
    </row>
    <row r="10740" spans="1:6" x14ac:dyDescent="0.15">
      <c r="A10740" s="150" t="s">
        <v>11885</v>
      </c>
      <c r="B10740" s="150" t="s">
        <v>37218</v>
      </c>
      <c r="C10740" s="150" t="s">
        <v>21931</v>
      </c>
      <c r="F10740" s="150" t="s">
        <v>503</v>
      </c>
    </row>
    <row r="10741" spans="1:6" x14ac:dyDescent="0.15">
      <c r="A10741" s="150" t="s">
        <v>11886</v>
      </c>
      <c r="B10741" s="150" t="s">
        <v>37219</v>
      </c>
      <c r="C10741" s="150" t="s">
        <v>15392</v>
      </c>
      <c r="D10741" s="150">
        <v>616000</v>
      </c>
      <c r="E10741" s="150">
        <v>228000</v>
      </c>
      <c r="F10741" s="150" t="s">
        <v>18774</v>
      </c>
    </row>
    <row r="10742" spans="1:6" x14ac:dyDescent="0.15">
      <c r="A10742" s="150" t="s">
        <v>11887</v>
      </c>
      <c r="B10742" s="150" t="s">
        <v>37220</v>
      </c>
      <c r="C10742" s="150" t="s">
        <v>21932</v>
      </c>
      <c r="F10742" s="150" t="s">
        <v>503</v>
      </c>
    </row>
    <row r="10743" spans="1:6" x14ac:dyDescent="0.15">
      <c r="A10743" s="150" t="s">
        <v>11888</v>
      </c>
      <c r="B10743" s="150" t="s">
        <v>37221</v>
      </c>
      <c r="C10743" s="150" t="s">
        <v>21933</v>
      </c>
      <c r="F10743" s="150" t="s">
        <v>503</v>
      </c>
    </row>
    <row r="10744" spans="1:6" x14ac:dyDescent="0.15">
      <c r="A10744" s="150" t="s">
        <v>11889</v>
      </c>
      <c r="B10744" s="150" t="s">
        <v>37222</v>
      </c>
      <c r="C10744" s="150" t="s">
        <v>21934</v>
      </c>
      <c r="F10744" s="150" t="s">
        <v>503</v>
      </c>
    </row>
    <row r="10745" spans="1:6" x14ac:dyDescent="0.15">
      <c r="A10745" s="150" t="s">
        <v>11890</v>
      </c>
      <c r="B10745" s="150" t="s">
        <v>37223</v>
      </c>
      <c r="C10745" s="150" t="s">
        <v>21935</v>
      </c>
      <c r="D10745" s="150">
        <v>10319</v>
      </c>
      <c r="E10745" s="150">
        <v>4297</v>
      </c>
      <c r="F10745" s="150" t="s">
        <v>37224</v>
      </c>
    </row>
    <row r="10746" spans="1:6" x14ac:dyDescent="0.15">
      <c r="A10746" s="150" t="s">
        <v>11891</v>
      </c>
      <c r="B10746" s="150" t="s">
        <v>37225</v>
      </c>
      <c r="C10746" s="150" t="s">
        <v>21936</v>
      </c>
      <c r="F10746" s="150" t="s">
        <v>503</v>
      </c>
    </row>
    <row r="10747" spans="1:6" x14ac:dyDescent="0.15">
      <c r="A10747" s="150" t="s">
        <v>11892</v>
      </c>
      <c r="B10747" s="150" t="s">
        <v>37226</v>
      </c>
      <c r="F10747" s="150" t="s">
        <v>503</v>
      </c>
    </row>
    <row r="10748" spans="1:6" x14ac:dyDescent="0.15">
      <c r="A10748" s="150" t="s">
        <v>11893</v>
      </c>
      <c r="B10748" s="150" t="s">
        <v>34396</v>
      </c>
      <c r="C10748" s="150" t="s">
        <v>19441</v>
      </c>
      <c r="F10748" s="150" t="s">
        <v>503</v>
      </c>
    </row>
    <row r="10749" spans="1:6" x14ac:dyDescent="0.15">
      <c r="A10749" s="150" t="s">
        <v>11894</v>
      </c>
      <c r="B10749" s="150" t="s">
        <v>34050</v>
      </c>
      <c r="C10749" s="150" t="s">
        <v>14934</v>
      </c>
      <c r="D10749" s="150">
        <v>1173270.6000000001</v>
      </c>
      <c r="E10749" s="150">
        <v>1227393</v>
      </c>
      <c r="F10749" s="150" t="s">
        <v>18774</v>
      </c>
    </row>
    <row r="10750" spans="1:6" x14ac:dyDescent="0.15">
      <c r="A10750" s="150" t="s">
        <v>11895</v>
      </c>
      <c r="B10750" s="150" t="s">
        <v>37227</v>
      </c>
      <c r="C10750" s="150" t="s">
        <v>21937</v>
      </c>
      <c r="F10750" s="150" t="s">
        <v>503</v>
      </c>
    </row>
    <row r="10751" spans="1:6" x14ac:dyDescent="0.15">
      <c r="A10751" s="150" t="s">
        <v>11896</v>
      </c>
      <c r="B10751" s="150" t="s">
        <v>37228</v>
      </c>
      <c r="C10751" s="150" t="s">
        <v>13286</v>
      </c>
      <c r="D10751" s="150">
        <v>991</v>
      </c>
      <c r="E10751" s="150">
        <v>1300</v>
      </c>
      <c r="F10751" s="150" t="s">
        <v>22088</v>
      </c>
    </row>
    <row r="10752" spans="1:6" x14ac:dyDescent="0.15">
      <c r="A10752" s="150" t="s">
        <v>11897</v>
      </c>
      <c r="B10752" s="150" t="s">
        <v>37229</v>
      </c>
      <c r="C10752" s="150" t="s">
        <v>21938</v>
      </c>
      <c r="F10752" s="150" t="s">
        <v>503</v>
      </c>
    </row>
    <row r="10753" spans="1:6" x14ac:dyDescent="0.15">
      <c r="A10753" s="150" t="s">
        <v>11898</v>
      </c>
      <c r="B10753" s="150" t="s">
        <v>37230</v>
      </c>
      <c r="C10753" s="150" t="s">
        <v>21939</v>
      </c>
      <c r="F10753" s="150" t="s">
        <v>503</v>
      </c>
    </row>
    <row r="10754" spans="1:6" x14ac:dyDescent="0.15">
      <c r="A10754" s="150" t="s">
        <v>11899</v>
      </c>
      <c r="B10754" s="150" t="s">
        <v>37231</v>
      </c>
      <c r="C10754" s="150" t="s">
        <v>21940</v>
      </c>
      <c r="D10754" s="150">
        <v>13500000</v>
      </c>
      <c r="E10754" s="150">
        <v>18000000</v>
      </c>
      <c r="F10754" s="150" t="s">
        <v>24460</v>
      </c>
    </row>
    <row r="10755" spans="1:6" x14ac:dyDescent="0.15">
      <c r="A10755" s="150" t="s">
        <v>11900</v>
      </c>
      <c r="B10755" s="150" t="s">
        <v>37232</v>
      </c>
      <c r="C10755" s="150" t="s">
        <v>21941</v>
      </c>
      <c r="F10755" s="150" t="s">
        <v>503</v>
      </c>
    </row>
    <row r="10756" spans="1:6" x14ac:dyDescent="0.15">
      <c r="A10756" s="150" t="s">
        <v>11901</v>
      </c>
      <c r="B10756" s="150" t="s">
        <v>37233</v>
      </c>
      <c r="F10756" s="150" t="s">
        <v>503</v>
      </c>
    </row>
    <row r="10757" spans="1:6" x14ac:dyDescent="0.15">
      <c r="A10757" s="150" t="s">
        <v>11902</v>
      </c>
      <c r="B10757" s="150" t="s">
        <v>37234</v>
      </c>
      <c r="C10757" s="150" t="s">
        <v>21942</v>
      </c>
      <c r="D10757" s="150">
        <v>138000</v>
      </c>
      <c r="E10757" s="150">
        <v>300000</v>
      </c>
      <c r="F10757" s="150" t="s">
        <v>22102</v>
      </c>
    </row>
    <row r="10758" spans="1:6" x14ac:dyDescent="0.15">
      <c r="A10758" s="150" t="s">
        <v>11903</v>
      </c>
      <c r="B10758" s="150" t="s">
        <v>37235</v>
      </c>
      <c r="C10758" s="150" t="s">
        <v>21943</v>
      </c>
      <c r="D10758" s="150">
        <v>18000</v>
      </c>
      <c r="E10758" s="150">
        <v>16000</v>
      </c>
      <c r="F10758" s="150" t="s">
        <v>37236</v>
      </c>
    </row>
    <row r="10759" spans="1:6" x14ac:dyDescent="0.15">
      <c r="A10759" s="150" t="s">
        <v>11904</v>
      </c>
      <c r="B10759" s="150" t="s">
        <v>37237</v>
      </c>
      <c r="C10759" s="150" t="s">
        <v>431</v>
      </c>
      <c r="D10759" s="150">
        <v>1370876500</v>
      </c>
      <c r="E10759" s="150">
        <v>1654740000</v>
      </c>
      <c r="F10759" s="150" t="s">
        <v>37238</v>
      </c>
    </row>
    <row r="10760" spans="1:6" x14ac:dyDescent="0.15">
      <c r="A10760" s="150" t="s">
        <v>11905</v>
      </c>
      <c r="B10760" s="150" t="s">
        <v>28766</v>
      </c>
      <c r="C10760" s="150" t="s">
        <v>14001</v>
      </c>
      <c r="D10760" s="150">
        <v>4626602.26</v>
      </c>
      <c r="E10760" s="150">
        <v>4719773</v>
      </c>
      <c r="F10760" s="150" t="s">
        <v>37239</v>
      </c>
    </row>
    <row r="10761" spans="1:6" x14ac:dyDescent="0.15">
      <c r="A10761" s="150" t="s">
        <v>11906</v>
      </c>
      <c r="B10761" s="150" t="s">
        <v>14874</v>
      </c>
      <c r="C10761" s="150" t="s">
        <v>21945</v>
      </c>
      <c r="D10761" s="150">
        <v>2300</v>
      </c>
      <c r="E10761" s="150">
        <v>2000</v>
      </c>
      <c r="F10761" s="150" t="s">
        <v>22088</v>
      </c>
    </row>
    <row r="10762" spans="1:6" x14ac:dyDescent="0.15">
      <c r="A10762" s="150" t="s">
        <v>11907</v>
      </c>
      <c r="B10762" s="150" t="s">
        <v>37240</v>
      </c>
      <c r="C10762" s="150" t="s">
        <v>21946</v>
      </c>
      <c r="F10762" s="150" t="s">
        <v>503</v>
      </c>
    </row>
    <row r="10763" spans="1:6" x14ac:dyDescent="0.15">
      <c r="A10763" s="150" t="s">
        <v>11908</v>
      </c>
      <c r="B10763" s="150" t="s">
        <v>37241</v>
      </c>
      <c r="C10763" s="150" t="s">
        <v>21947</v>
      </c>
      <c r="F10763" s="150" t="s">
        <v>503</v>
      </c>
    </row>
    <row r="10764" spans="1:6" x14ac:dyDescent="0.15">
      <c r="A10764" s="150" t="s">
        <v>11909</v>
      </c>
      <c r="B10764" s="150" t="s">
        <v>37242</v>
      </c>
      <c r="C10764" s="150" t="s">
        <v>21948</v>
      </c>
      <c r="D10764" s="150">
        <v>67130</v>
      </c>
      <c r="E10764" s="150">
        <v>36000</v>
      </c>
      <c r="F10764" s="150" t="s">
        <v>18774</v>
      </c>
    </row>
    <row r="10765" spans="1:6" x14ac:dyDescent="0.15">
      <c r="A10765" s="150" t="s">
        <v>11910</v>
      </c>
      <c r="B10765" s="150" t="s">
        <v>37243</v>
      </c>
      <c r="F10765" s="150" t="s">
        <v>503</v>
      </c>
    </row>
    <row r="10766" spans="1:6" x14ac:dyDescent="0.15">
      <c r="A10766" s="150" t="s">
        <v>11911</v>
      </c>
      <c r="B10766" s="150" t="s">
        <v>37244</v>
      </c>
      <c r="F10766" s="150" t="s">
        <v>503</v>
      </c>
    </row>
    <row r="10767" spans="1:6" x14ac:dyDescent="0.15">
      <c r="A10767" s="150" t="s">
        <v>11912</v>
      </c>
      <c r="B10767" s="150" t="s">
        <v>37245</v>
      </c>
      <c r="F10767" s="150" t="s">
        <v>503</v>
      </c>
    </row>
    <row r="10768" spans="1:6" x14ac:dyDescent="0.15">
      <c r="A10768" s="150" t="s">
        <v>11913</v>
      </c>
      <c r="B10768" s="150" t="s">
        <v>37246</v>
      </c>
      <c r="F10768" s="150" t="s">
        <v>503</v>
      </c>
    </row>
    <row r="10769" spans="1:6" x14ac:dyDescent="0.15">
      <c r="A10769" s="150" t="s">
        <v>11914</v>
      </c>
      <c r="B10769" s="150" t="s">
        <v>37247</v>
      </c>
      <c r="F10769" s="150" t="s">
        <v>503</v>
      </c>
    </row>
    <row r="10770" spans="1:6" x14ac:dyDescent="0.15">
      <c r="A10770" s="150" t="s">
        <v>11915</v>
      </c>
      <c r="B10770" s="150" t="s">
        <v>37248</v>
      </c>
      <c r="C10770" s="150" t="s">
        <v>21949</v>
      </c>
      <c r="F10770" s="150" t="s">
        <v>503</v>
      </c>
    </row>
    <row r="10771" spans="1:6" x14ac:dyDescent="0.15">
      <c r="A10771" s="150" t="s">
        <v>11916</v>
      </c>
      <c r="B10771" s="150" t="s">
        <v>37249</v>
      </c>
      <c r="C10771" s="150" t="s">
        <v>21950</v>
      </c>
      <c r="D10771" s="150">
        <v>2160</v>
      </c>
      <c r="E10771" s="150">
        <v>2500</v>
      </c>
      <c r="F10771" s="150" t="s">
        <v>24498</v>
      </c>
    </row>
    <row r="10772" spans="1:6" x14ac:dyDescent="0.15">
      <c r="A10772" s="150" t="s">
        <v>11917</v>
      </c>
      <c r="B10772" s="150" t="s">
        <v>37250</v>
      </c>
      <c r="C10772" s="150" t="s">
        <v>21951</v>
      </c>
      <c r="D10772" s="150">
        <v>109620</v>
      </c>
      <c r="E10772" s="150">
        <v>520000</v>
      </c>
      <c r="F10772" s="150" t="s">
        <v>22104</v>
      </c>
    </row>
    <row r="10773" spans="1:6" x14ac:dyDescent="0.15">
      <c r="A10773" s="150" t="s">
        <v>11918</v>
      </c>
      <c r="B10773" s="150" t="s">
        <v>37251</v>
      </c>
      <c r="C10773" s="150" t="s">
        <v>21952</v>
      </c>
      <c r="D10773" s="150">
        <v>170000</v>
      </c>
      <c r="E10773" s="150">
        <v>0</v>
      </c>
      <c r="F10773" s="150" t="s">
        <v>24739</v>
      </c>
    </row>
    <row r="10774" spans="1:6" x14ac:dyDescent="0.15">
      <c r="A10774" s="150" t="s">
        <v>11919</v>
      </c>
      <c r="B10774" s="150" t="s">
        <v>37252</v>
      </c>
      <c r="C10774" s="150" t="s">
        <v>21953</v>
      </c>
      <c r="F10774" s="150" t="s">
        <v>503</v>
      </c>
    </row>
    <row r="10775" spans="1:6" x14ac:dyDescent="0.15">
      <c r="A10775" s="150" t="s">
        <v>11920</v>
      </c>
      <c r="B10775" s="150" t="s">
        <v>37253</v>
      </c>
      <c r="C10775" s="150" t="s">
        <v>21954</v>
      </c>
      <c r="D10775" s="150">
        <v>1096</v>
      </c>
      <c r="E10775" s="150">
        <v>1300</v>
      </c>
      <c r="F10775" s="150" t="s">
        <v>22071</v>
      </c>
    </row>
    <row r="10776" spans="1:6" x14ac:dyDescent="0.15">
      <c r="A10776" s="150" t="s">
        <v>11921</v>
      </c>
      <c r="B10776" s="150" t="s">
        <v>37254</v>
      </c>
      <c r="C10776" s="150" t="s">
        <v>21955</v>
      </c>
      <c r="F10776" s="150" t="s">
        <v>503</v>
      </c>
    </row>
    <row r="10777" spans="1:6" x14ac:dyDescent="0.15">
      <c r="A10777" s="150" t="s">
        <v>11922</v>
      </c>
      <c r="B10777" s="150" t="s">
        <v>37255</v>
      </c>
      <c r="C10777" s="150" t="s">
        <v>21956</v>
      </c>
      <c r="D10777" s="150">
        <v>60000000</v>
      </c>
      <c r="E10777" s="150">
        <v>64960000</v>
      </c>
      <c r="F10777" s="150" t="s">
        <v>22053</v>
      </c>
    </row>
    <row r="10778" spans="1:6" x14ac:dyDescent="0.15">
      <c r="A10778" s="150" t="s">
        <v>11923</v>
      </c>
      <c r="B10778" s="150" t="s">
        <v>37256</v>
      </c>
      <c r="C10778" s="150" t="s">
        <v>2374</v>
      </c>
      <c r="D10778" s="150">
        <v>1410000</v>
      </c>
      <c r="E10778" s="150">
        <v>2844000</v>
      </c>
      <c r="F10778" s="150" t="s">
        <v>22057</v>
      </c>
    </row>
    <row r="10779" spans="1:6" x14ac:dyDescent="0.15">
      <c r="A10779" s="150" t="s">
        <v>11924</v>
      </c>
      <c r="B10779" s="150" t="s">
        <v>37257</v>
      </c>
      <c r="C10779" s="150" t="s">
        <v>21957</v>
      </c>
      <c r="D10779" s="150">
        <v>19650000</v>
      </c>
      <c r="E10779" s="150">
        <v>22400000</v>
      </c>
      <c r="F10779" s="150" t="s">
        <v>24497</v>
      </c>
    </row>
    <row r="10780" spans="1:6" x14ac:dyDescent="0.15">
      <c r="A10780" s="150" t="s">
        <v>11925</v>
      </c>
      <c r="B10780" s="150" t="s">
        <v>37258</v>
      </c>
      <c r="C10780" s="150" t="s">
        <v>13344</v>
      </c>
      <c r="D10780" s="150">
        <v>287740</v>
      </c>
      <c r="E10780" s="150">
        <v>290940</v>
      </c>
      <c r="F10780" s="150" t="s">
        <v>37259</v>
      </c>
    </row>
    <row r="10781" spans="1:6" x14ac:dyDescent="0.15">
      <c r="A10781" s="150" t="s">
        <v>11926</v>
      </c>
      <c r="B10781" s="150" t="s">
        <v>37260</v>
      </c>
      <c r="C10781" s="150" t="s">
        <v>21958</v>
      </c>
      <c r="F10781" s="150" t="s">
        <v>503</v>
      </c>
    </row>
    <row r="10782" spans="1:6" x14ac:dyDescent="0.15">
      <c r="A10782" s="150" t="s">
        <v>11927</v>
      </c>
      <c r="B10782" s="150" t="s">
        <v>12912</v>
      </c>
      <c r="C10782" s="150" t="s">
        <v>21959</v>
      </c>
      <c r="D10782" s="150">
        <v>230098.8</v>
      </c>
      <c r="E10782" s="150">
        <v>247385.8</v>
      </c>
      <c r="F10782" s="150" t="s">
        <v>22078</v>
      </c>
    </row>
    <row r="10783" spans="1:6" x14ac:dyDescent="0.15">
      <c r="A10783" s="150" t="s">
        <v>11928</v>
      </c>
      <c r="B10783" s="150" t="s">
        <v>37261</v>
      </c>
      <c r="C10783" s="150" t="s">
        <v>21960</v>
      </c>
      <c r="F10783" s="150" t="s">
        <v>503</v>
      </c>
    </row>
    <row r="10784" spans="1:6" x14ac:dyDescent="0.15">
      <c r="A10784" s="150" t="s">
        <v>11929</v>
      </c>
      <c r="B10784" s="150" t="s">
        <v>37262</v>
      </c>
      <c r="C10784" s="150" t="s">
        <v>387</v>
      </c>
      <c r="D10784" s="150">
        <v>3621000</v>
      </c>
      <c r="E10784" s="150">
        <v>4312000</v>
      </c>
      <c r="F10784" s="150" t="s">
        <v>22053</v>
      </c>
    </row>
    <row r="10785" spans="1:6" x14ac:dyDescent="0.15">
      <c r="A10785" s="150" t="s">
        <v>11930</v>
      </c>
      <c r="B10785" s="150" t="s">
        <v>37263</v>
      </c>
      <c r="C10785" s="150" t="s">
        <v>21961</v>
      </c>
      <c r="D10785" s="150">
        <v>300000</v>
      </c>
      <c r="E10785" s="150">
        <v>375000</v>
      </c>
      <c r="F10785" s="150" t="s">
        <v>18774</v>
      </c>
    </row>
    <row r="10786" spans="1:6" x14ac:dyDescent="0.15">
      <c r="A10786" s="150" t="s">
        <v>11931</v>
      </c>
      <c r="B10786" s="150" t="s">
        <v>37264</v>
      </c>
      <c r="C10786" s="150" t="s">
        <v>12465</v>
      </c>
      <c r="D10786" s="150">
        <v>178000000</v>
      </c>
      <c r="E10786" s="150">
        <v>560000000</v>
      </c>
      <c r="F10786" s="150" t="s">
        <v>28406</v>
      </c>
    </row>
    <row r="10787" spans="1:6" x14ac:dyDescent="0.15">
      <c r="A10787" s="150" t="s">
        <v>11932</v>
      </c>
      <c r="B10787" s="150" t="s">
        <v>37265</v>
      </c>
      <c r="C10787" s="150" t="s">
        <v>21962</v>
      </c>
      <c r="F10787" s="150" t="s">
        <v>503</v>
      </c>
    </row>
    <row r="10788" spans="1:6" x14ac:dyDescent="0.15">
      <c r="A10788" s="150" t="s">
        <v>11933</v>
      </c>
      <c r="B10788" s="150" t="s">
        <v>37266</v>
      </c>
      <c r="C10788" s="150" t="s">
        <v>21963</v>
      </c>
      <c r="D10788" s="150">
        <v>50000</v>
      </c>
      <c r="E10788" s="150">
        <v>300000</v>
      </c>
      <c r="F10788" s="150" t="s">
        <v>18774</v>
      </c>
    </row>
    <row r="10789" spans="1:6" x14ac:dyDescent="0.15">
      <c r="A10789" s="150" t="s">
        <v>11934</v>
      </c>
      <c r="B10789" s="150" t="s">
        <v>37267</v>
      </c>
      <c r="C10789" s="150" t="s">
        <v>21964</v>
      </c>
      <c r="F10789" s="150" t="s">
        <v>503</v>
      </c>
    </row>
    <row r="10790" spans="1:6" x14ac:dyDescent="0.15">
      <c r="A10790" s="150" t="s">
        <v>11935</v>
      </c>
      <c r="B10790" s="150" t="s">
        <v>37173</v>
      </c>
      <c r="C10790" s="150" t="s">
        <v>21965</v>
      </c>
      <c r="F10790" s="150" t="s">
        <v>503</v>
      </c>
    </row>
    <row r="10791" spans="1:6" x14ac:dyDescent="0.15">
      <c r="A10791" s="150" t="s">
        <v>11936</v>
      </c>
      <c r="B10791" s="150" t="s">
        <v>37268</v>
      </c>
      <c r="C10791" s="150" t="s">
        <v>21966</v>
      </c>
      <c r="D10791" s="150">
        <v>299500</v>
      </c>
      <c r="E10791" s="150">
        <v>300000</v>
      </c>
      <c r="F10791" s="150" t="s">
        <v>18774</v>
      </c>
    </row>
    <row r="10792" spans="1:6" x14ac:dyDescent="0.15">
      <c r="A10792" s="150" t="s">
        <v>11937</v>
      </c>
      <c r="B10792" s="150" t="s">
        <v>37269</v>
      </c>
      <c r="C10792" s="150" t="s">
        <v>21967</v>
      </c>
      <c r="D10792" s="150">
        <v>14935</v>
      </c>
      <c r="E10792" s="150">
        <v>17808</v>
      </c>
      <c r="F10792" s="150" t="s">
        <v>24529</v>
      </c>
    </row>
    <row r="10793" spans="1:6" x14ac:dyDescent="0.15">
      <c r="A10793" s="150" t="s">
        <v>11938</v>
      </c>
      <c r="B10793" s="150" t="s">
        <v>37270</v>
      </c>
      <c r="C10793" s="150" t="s">
        <v>403</v>
      </c>
      <c r="F10793" s="150" t="s">
        <v>503</v>
      </c>
    </row>
    <row r="10794" spans="1:6" x14ac:dyDescent="0.15">
      <c r="A10794" s="150" t="s">
        <v>11939</v>
      </c>
      <c r="B10794" s="150" t="s">
        <v>37271</v>
      </c>
      <c r="C10794" s="150" t="s">
        <v>21960</v>
      </c>
      <c r="F10794" s="150" t="s">
        <v>503</v>
      </c>
    </row>
    <row r="10795" spans="1:6" x14ac:dyDescent="0.15">
      <c r="A10795" s="150" t="s">
        <v>11940</v>
      </c>
      <c r="B10795" s="150" t="s">
        <v>37272</v>
      </c>
      <c r="F10795" s="150" t="s">
        <v>503</v>
      </c>
    </row>
    <row r="10796" spans="1:6" x14ac:dyDescent="0.15">
      <c r="A10796" s="150" t="s">
        <v>11941</v>
      </c>
      <c r="B10796" s="150" t="s">
        <v>37273</v>
      </c>
      <c r="F10796" s="150" t="s">
        <v>503</v>
      </c>
    </row>
    <row r="10797" spans="1:6" x14ac:dyDescent="0.15">
      <c r="A10797" s="150" t="s">
        <v>11942</v>
      </c>
      <c r="B10797" s="150" t="s">
        <v>37274</v>
      </c>
      <c r="C10797" s="150" t="s">
        <v>21968</v>
      </c>
      <c r="D10797" s="150">
        <v>1212145.2</v>
      </c>
      <c r="E10797" s="150">
        <v>2508058.4</v>
      </c>
      <c r="F10797" s="150" t="s">
        <v>24582</v>
      </c>
    </row>
    <row r="10798" spans="1:6" x14ac:dyDescent="0.15">
      <c r="A10798" s="150" t="s">
        <v>11943</v>
      </c>
      <c r="B10798" s="150" t="s">
        <v>37275</v>
      </c>
      <c r="C10798" s="150" t="s">
        <v>12150</v>
      </c>
      <c r="F10798" s="150" t="s">
        <v>503</v>
      </c>
    </row>
    <row r="10799" spans="1:6" x14ac:dyDescent="0.15">
      <c r="A10799" s="150" t="s">
        <v>11944</v>
      </c>
      <c r="B10799" s="150" t="s">
        <v>37276</v>
      </c>
      <c r="C10799" s="150" t="s">
        <v>21969</v>
      </c>
      <c r="F10799" s="150" t="s">
        <v>503</v>
      </c>
    </row>
    <row r="10800" spans="1:6" x14ac:dyDescent="0.15">
      <c r="A10800" s="150" t="s">
        <v>11945</v>
      </c>
      <c r="B10800" s="150" t="s">
        <v>37277</v>
      </c>
      <c r="F10800" s="150" t="s">
        <v>503</v>
      </c>
    </row>
    <row r="10801" spans="1:6" x14ac:dyDescent="0.15">
      <c r="A10801" s="150" t="s">
        <v>11946</v>
      </c>
      <c r="B10801" s="150" t="s">
        <v>37278</v>
      </c>
      <c r="C10801" s="150" t="s">
        <v>21970</v>
      </c>
      <c r="D10801" s="150">
        <v>1557800</v>
      </c>
      <c r="E10801" s="150">
        <v>255000</v>
      </c>
      <c r="F10801" s="150" t="s">
        <v>22052</v>
      </c>
    </row>
    <row r="10802" spans="1:6" x14ac:dyDescent="0.15">
      <c r="A10802" s="150" t="s">
        <v>11947</v>
      </c>
      <c r="B10802" s="150" t="s">
        <v>34395</v>
      </c>
      <c r="C10802" s="150" t="s">
        <v>21971</v>
      </c>
      <c r="F10802" s="150" t="s">
        <v>503</v>
      </c>
    </row>
    <row r="10803" spans="1:6" x14ac:dyDescent="0.15">
      <c r="A10803" s="150" t="s">
        <v>11948</v>
      </c>
      <c r="B10803" s="150" t="s">
        <v>34387</v>
      </c>
      <c r="C10803" s="150" t="s">
        <v>19174</v>
      </c>
      <c r="F10803" s="150" t="s">
        <v>503</v>
      </c>
    </row>
    <row r="10804" spans="1:6" x14ac:dyDescent="0.15">
      <c r="A10804" s="150" t="s">
        <v>11949</v>
      </c>
      <c r="B10804" s="150" t="s">
        <v>34390</v>
      </c>
      <c r="C10804" s="150" t="s">
        <v>19436</v>
      </c>
      <c r="F10804" s="150" t="s">
        <v>503</v>
      </c>
    </row>
    <row r="10805" spans="1:6" x14ac:dyDescent="0.15">
      <c r="A10805" s="150" t="s">
        <v>11950</v>
      </c>
      <c r="B10805" s="150" t="s">
        <v>34392</v>
      </c>
      <c r="C10805" s="150" t="s">
        <v>19438</v>
      </c>
      <c r="F10805" s="150" t="s">
        <v>503</v>
      </c>
    </row>
    <row r="10806" spans="1:6" x14ac:dyDescent="0.15">
      <c r="A10806" s="150" t="s">
        <v>11951</v>
      </c>
      <c r="B10806" s="150" t="s">
        <v>37279</v>
      </c>
      <c r="C10806" s="150" t="s">
        <v>13366</v>
      </c>
      <c r="F10806" s="150" t="s">
        <v>503</v>
      </c>
    </row>
    <row r="10807" spans="1:6" x14ac:dyDescent="0.15">
      <c r="A10807" s="150" t="s">
        <v>11952</v>
      </c>
      <c r="B10807" s="150" t="s">
        <v>37280</v>
      </c>
      <c r="C10807" s="150" t="s">
        <v>19190</v>
      </c>
      <c r="D10807" s="150">
        <v>280</v>
      </c>
      <c r="E10807" s="150">
        <v>400</v>
      </c>
      <c r="F10807" s="150" t="s">
        <v>24739</v>
      </c>
    </row>
    <row r="10808" spans="1:6" x14ac:dyDescent="0.15">
      <c r="A10808" s="150" t="s">
        <v>11953</v>
      </c>
      <c r="B10808" s="150" t="s">
        <v>34173</v>
      </c>
      <c r="C10808" s="150" t="s">
        <v>19313</v>
      </c>
      <c r="F10808" s="150" t="s">
        <v>503</v>
      </c>
    </row>
    <row r="10809" spans="1:6" x14ac:dyDescent="0.15">
      <c r="A10809" s="150" t="s">
        <v>11954</v>
      </c>
      <c r="B10809" s="150" t="s">
        <v>29696</v>
      </c>
      <c r="C10809" s="150" t="s">
        <v>19233</v>
      </c>
      <c r="D10809" s="150">
        <v>1035000</v>
      </c>
      <c r="E10809" s="150">
        <v>1135000</v>
      </c>
      <c r="F10809" s="150" t="s">
        <v>18774</v>
      </c>
    </row>
    <row r="10810" spans="1:6" x14ac:dyDescent="0.15">
      <c r="A10810" s="150" t="s">
        <v>11955</v>
      </c>
      <c r="B10810" s="150" t="s">
        <v>37281</v>
      </c>
      <c r="C10810" s="150" t="s">
        <v>201</v>
      </c>
      <c r="F10810" s="150" t="s">
        <v>503</v>
      </c>
    </row>
    <row r="10811" spans="1:6" x14ac:dyDescent="0.15">
      <c r="A10811" s="150" t="s">
        <v>11956</v>
      </c>
      <c r="B10811" s="150" t="s">
        <v>36075</v>
      </c>
      <c r="C10811" s="150" t="s">
        <v>20959</v>
      </c>
      <c r="F10811" s="150" t="s">
        <v>503</v>
      </c>
    </row>
    <row r="10812" spans="1:6" x14ac:dyDescent="0.15">
      <c r="A10812" s="150" t="s">
        <v>11957</v>
      </c>
      <c r="B10812" s="150" t="s">
        <v>35989</v>
      </c>
      <c r="C10812" s="150" t="s">
        <v>15359</v>
      </c>
      <c r="F10812" s="150" t="s">
        <v>503</v>
      </c>
    </row>
    <row r="10813" spans="1:6" x14ac:dyDescent="0.15">
      <c r="A10813" s="150" t="s">
        <v>11958</v>
      </c>
      <c r="B10813" s="150" t="s">
        <v>36044</v>
      </c>
      <c r="C10813" s="150" t="s">
        <v>21972</v>
      </c>
      <c r="F10813" s="150" t="s">
        <v>503</v>
      </c>
    </row>
    <row r="10814" spans="1:6" x14ac:dyDescent="0.15">
      <c r="A10814" s="150" t="s">
        <v>11959</v>
      </c>
      <c r="B10814" s="150" t="s">
        <v>36026</v>
      </c>
      <c r="C10814" s="150" t="s">
        <v>20922</v>
      </c>
      <c r="F10814" s="150" t="s">
        <v>503</v>
      </c>
    </row>
    <row r="10815" spans="1:6" x14ac:dyDescent="0.15">
      <c r="A10815" s="150" t="s">
        <v>11960</v>
      </c>
      <c r="B10815" s="150" t="s">
        <v>36003</v>
      </c>
      <c r="C10815" s="150" t="s">
        <v>12356</v>
      </c>
      <c r="F10815" s="150" t="s">
        <v>503</v>
      </c>
    </row>
    <row r="10816" spans="1:6" x14ac:dyDescent="0.15">
      <c r="A10816" s="150" t="s">
        <v>11961</v>
      </c>
      <c r="B10816" s="150" t="s">
        <v>36138</v>
      </c>
      <c r="C10816" s="150" t="s">
        <v>21002</v>
      </c>
      <c r="F10816" s="150" t="s">
        <v>503</v>
      </c>
    </row>
    <row r="10817" spans="1:6" x14ac:dyDescent="0.15">
      <c r="A10817" s="150" t="s">
        <v>11962</v>
      </c>
      <c r="B10817" s="150" t="s">
        <v>20909</v>
      </c>
      <c r="C10817" s="150" t="s">
        <v>20910</v>
      </c>
      <c r="F10817" s="150" t="s">
        <v>503</v>
      </c>
    </row>
    <row r="10818" spans="1:6" x14ac:dyDescent="0.15">
      <c r="A10818" s="150" t="s">
        <v>11963</v>
      </c>
      <c r="B10818" s="150" t="s">
        <v>37282</v>
      </c>
      <c r="C10818" s="150" t="s">
        <v>21973</v>
      </c>
      <c r="D10818" s="150">
        <v>18304</v>
      </c>
      <c r="E10818" s="150">
        <v>17319</v>
      </c>
      <c r="F10818" s="150" t="s">
        <v>24529</v>
      </c>
    </row>
    <row r="10819" spans="1:6" x14ac:dyDescent="0.15">
      <c r="A10819" s="150" t="s">
        <v>11964</v>
      </c>
      <c r="B10819" s="150" t="s">
        <v>36006</v>
      </c>
      <c r="C10819" s="150" t="s">
        <v>12356</v>
      </c>
      <c r="F10819" s="150" t="s">
        <v>503</v>
      </c>
    </row>
    <row r="10820" spans="1:6" x14ac:dyDescent="0.15">
      <c r="A10820" s="150" t="s">
        <v>11965</v>
      </c>
      <c r="B10820" s="150" t="s">
        <v>36019</v>
      </c>
      <c r="C10820" s="150" t="s">
        <v>20915</v>
      </c>
      <c r="F10820" s="150" t="s">
        <v>503</v>
      </c>
    </row>
    <row r="10821" spans="1:6" x14ac:dyDescent="0.15">
      <c r="A10821" s="150" t="s">
        <v>11966</v>
      </c>
      <c r="B10821" s="150" t="s">
        <v>37283</v>
      </c>
      <c r="C10821" s="150" t="s">
        <v>16745</v>
      </c>
      <c r="D10821" s="150">
        <v>2750000</v>
      </c>
      <c r="E10821" s="150">
        <v>2900000</v>
      </c>
      <c r="F10821" s="150" t="s">
        <v>24636</v>
      </c>
    </row>
    <row r="10822" spans="1:6" x14ac:dyDescent="0.15">
      <c r="A10822" s="150" t="s">
        <v>11967</v>
      </c>
      <c r="B10822" s="150" t="s">
        <v>36014</v>
      </c>
      <c r="C10822" s="150" t="s">
        <v>20912</v>
      </c>
      <c r="F10822" s="150" t="s">
        <v>503</v>
      </c>
    </row>
    <row r="10823" spans="1:6" x14ac:dyDescent="0.15">
      <c r="A10823" s="150" t="s">
        <v>11968</v>
      </c>
      <c r="B10823" s="150" t="s">
        <v>35998</v>
      </c>
      <c r="C10823" s="150" t="s">
        <v>17324</v>
      </c>
      <c r="F10823" s="150" t="s">
        <v>503</v>
      </c>
    </row>
    <row r="10824" spans="1:6" x14ac:dyDescent="0.15">
      <c r="A10824" s="150" t="s">
        <v>11969</v>
      </c>
      <c r="B10824" s="150" t="s">
        <v>36042</v>
      </c>
      <c r="C10824" s="150" t="s">
        <v>20935</v>
      </c>
      <c r="F10824" s="150" t="s">
        <v>503</v>
      </c>
    </row>
    <row r="10825" spans="1:6" x14ac:dyDescent="0.15">
      <c r="A10825" s="150" t="s">
        <v>11970</v>
      </c>
      <c r="B10825" s="150" t="s">
        <v>36125</v>
      </c>
      <c r="C10825" s="150" t="s">
        <v>21974</v>
      </c>
      <c r="F10825" s="150" t="s">
        <v>503</v>
      </c>
    </row>
    <row r="10826" spans="1:6" x14ac:dyDescent="0.15">
      <c r="A10826" s="150" t="s">
        <v>11971</v>
      </c>
      <c r="B10826" s="150" t="s">
        <v>36168</v>
      </c>
      <c r="C10826" s="150" t="s">
        <v>21024</v>
      </c>
      <c r="F10826" s="150" t="s">
        <v>503</v>
      </c>
    </row>
    <row r="10827" spans="1:6" x14ac:dyDescent="0.15">
      <c r="A10827" s="150" t="s">
        <v>11972</v>
      </c>
      <c r="B10827" s="150" t="s">
        <v>36170</v>
      </c>
      <c r="C10827" s="150" t="s">
        <v>21026</v>
      </c>
      <c r="F10827" s="150" t="s">
        <v>503</v>
      </c>
    </row>
    <row r="10828" spans="1:6" x14ac:dyDescent="0.15">
      <c r="A10828" s="150" t="s">
        <v>11973</v>
      </c>
      <c r="B10828" s="150" t="s">
        <v>37284</v>
      </c>
      <c r="C10828" s="150" t="s">
        <v>21975</v>
      </c>
      <c r="F10828" s="150" t="s">
        <v>503</v>
      </c>
    </row>
    <row r="10829" spans="1:6" x14ac:dyDescent="0.15">
      <c r="A10829" s="150" t="s">
        <v>11974</v>
      </c>
      <c r="B10829" s="150" t="s">
        <v>37285</v>
      </c>
      <c r="C10829" s="150" t="s">
        <v>21976</v>
      </c>
      <c r="F10829" s="150" t="s">
        <v>503</v>
      </c>
    </row>
    <row r="10830" spans="1:6" x14ac:dyDescent="0.15">
      <c r="A10830" s="150" t="s">
        <v>11975</v>
      </c>
      <c r="B10830" s="150" t="s">
        <v>37286</v>
      </c>
      <c r="C10830" s="150" t="s">
        <v>21977</v>
      </c>
      <c r="F10830" s="150" t="s">
        <v>503</v>
      </c>
    </row>
    <row r="10831" spans="1:6" x14ac:dyDescent="0.15">
      <c r="A10831" s="150" t="s">
        <v>11976</v>
      </c>
      <c r="B10831" s="150" t="s">
        <v>37287</v>
      </c>
      <c r="C10831" s="150" t="s">
        <v>21978</v>
      </c>
      <c r="F10831" s="150" t="s">
        <v>503</v>
      </c>
    </row>
    <row r="10832" spans="1:6" x14ac:dyDescent="0.15">
      <c r="A10832" s="150" t="s">
        <v>11977</v>
      </c>
      <c r="B10832" s="150" t="s">
        <v>37288</v>
      </c>
      <c r="C10832" s="150" t="s">
        <v>21979</v>
      </c>
      <c r="D10832" s="150">
        <v>16300000</v>
      </c>
      <c r="E10832" s="150">
        <v>23500000</v>
      </c>
      <c r="F10832" s="150" t="s">
        <v>27061</v>
      </c>
    </row>
    <row r="10833" spans="1:6" x14ac:dyDescent="0.15">
      <c r="A10833" s="150" t="s">
        <v>11978</v>
      </c>
      <c r="B10833" s="150" t="s">
        <v>37289</v>
      </c>
      <c r="C10833" s="150" t="s">
        <v>21980</v>
      </c>
      <c r="F10833" s="150" t="s">
        <v>503</v>
      </c>
    </row>
    <row r="10834" spans="1:6" x14ac:dyDescent="0.15">
      <c r="A10834" s="150" t="s">
        <v>11979</v>
      </c>
      <c r="B10834" s="150" t="s">
        <v>35083</v>
      </c>
      <c r="C10834" s="150" t="s">
        <v>19903</v>
      </c>
      <c r="D10834" s="150">
        <v>15133000</v>
      </c>
      <c r="E10834" s="150">
        <v>16776460</v>
      </c>
      <c r="F10834" s="150" t="s">
        <v>22053</v>
      </c>
    </row>
    <row r="10835" spans="1:6" x14ac:dyDescent="0.15">
      <c r="A10835" s="150" t="s">
        <v>11980</v>
      </c>
      <c r="B10835" s="150" t="s">
        <v>34006</v>
      </c>
      <c r="C10835" s="150" t="s">
        <v>19216</v>
      </c>
      <c r="F10835" s="150" t="s">
        <v>503</v>
      </c>
    </row>
    <row r="10836" spans="1:6" x14ac:dyDescent="0.15">
      <c r="A10836" s="150" t="s">
        <v>11981</v>
      </c>
      <c r="B10836" s="150" t="s">
        <v>34254</v>
      </c>
      <c r="C10836" s="150" t="s">
        <v>14825</v>
      </c>
      <c r="D10836" s="150">
        <v>2989732.5</v>
      </c>
      <c r="E10836" s="150">
        <v>3335224.1</v>
      </c>
      <c r="F10836" s="150" t="s">
        <v>22053</v>
      </c>
    </row>
    <row r="10837" spans="1:6" x14ac:dyDescent="0.15">
      <c r="A10837" s="150" t="s">
        <v>11982</v>
      </c>
      <c r="B10837" s="150" t="s">
        <v>34649</v>
      </c>
      <c r="C10837" s="150" t="s">
        <v>19571</v>
      </c>
      <c r="F10837" s="150" t="s">
        <v>503</v>
      </c>
    </row>
    <row r="10838" spans="1:6" x14ac:dyDescent="0.15">
      <c r="A10838" s="150" t="s">
        <v>11983</v>
      </c>
      <c r="B10838" s="150" t="s">
        <v>34198</v>
      </c>
      <c r="C10838" s="150" t="s">
        <v>13972</v>
      </c>
      <c r="D10838" s="150">
        <v>1314000</v>
      </c>
      <c r="E10838" s="150">
        <v>1389000</v>
      </c>
      <c r="F10838" s="150" t="s">
        <v>22052</v>
      </c>
    </row>
    <row r="10839" spans="1:6" x14ac:dyDescent="0.15">
      <c r="A10839" s="150" t="s">
        <v>11984</v>
      </c>
      <c r="B10839" s="150" t="s">
        <v>34250</v>
      </c>
      <c r="C10839" s="150" t="s">
        <v>19351</v>
      </c>
      <c r="F10839" s="150" t="s">
        <v>503</v>
      </c>
    </row>
    <row r="10840" spans="1:6" x14ac:dyDescent="0.15">
      <c r="A10840" s="150" t="s">
        <v>11985</v>
      </c>
      <c r="B10840" s="150" t="s">
        <v>34391</v>
      </c>
      <c r="C10840" s="150" t="s">
        <v>19437</v>
      </c>
      <c r="F10840" s="150" t="s">
        <v>503</v>
      </c>
    </row>
    <row r="10841" spans="1:6" x14ac:dyDescent="0.15">
      <c r="A10841" s="150" t="s">
        <v>11986</v>
      </c>
      <c r="B10841" s="150" t="s">
        <v>19352</v>
      </c>
      <c r="C10841" s="150" t="s">
        <v>19352</v>
      </c>
      <c r="F10841" s="150" t="s">
        <v>503</v>
      </c>
    </row>
    <row r="10842" spans="1:6" x14ac:dyDescent="0.15">
      <c r="A10842" s="150" t="s">
        <v>11987</v>
      </c>
      <c r="B10842" s="150" t="s">
        <v>34612</v>
      </c>
      <c r="C10842" s="150" t="s">
        <v>19553</v>
      </c>
      <c r="F10842" s="150" t="s">
        <v>503</v>
      </c>
    </row>
    <row r="10843" spans="1:6" x14ac:dyDescent="0.15">
      <c r="A10843" s="150" t="s">
        <v>11988</v>
      </c>
      <c r="B10843" s="150" t="s">
        <v>37290</v>
      </c>
      <c r="C10843" s="150" t="s">
        <v>12357</v>
      </c>
      <c r="F10843" s="150" t="s">
        <v>503</v>
      </c>
    </row>
    <row r="10844" spans="1:6" x14ac:dyDescent="0.15">
      <c r="A10844" s="150" t="s">
        <v>11989</v>
      </c>
      <c r="B10844" s="150" t="s">
        <v>37291</v>
      </c>
      <c r="C10844" s="150" t="s">
        <v>21981</v>
      </c>
      <c r="D10844" s="150">
        <v>18456250</v>
      </c>
      <c r="E10844" s="150">
        <v>36043000</v>
      </c>
      <c r="F10844" s="150" t="s">
        <v>36985</v>
      </c>
    </row>
    <row r="10845" spans="1:6" x14ac:dyDescent="0.15">
      <c r="A10845" s="150" t="s">
        <v>11990</v>
      </c>
      <c r="B10845" s="150" t="s">
        <v>37292</v>
      </c>
      <c r="C10845" s="150" t="s">
        <v>21982</v>
      </c>
      <c r="F10845" s="150" t="s">
        <v>503</v>
      </c>
    </row>
    <row r="10846" spans="1:6" x14ac:dyDescent="0.15">
      <c r="A10846" s="150" t="s">
        <v>11991</v>
      </c>
      <c r="B10846" s="150" t="s">
        <v>37293</v>
      </c>
      <c r="C10846" s="150" t="s">
        <v>21983</v>
      </c>
      <c r="D10846" s="150">
        <v>873614.1</v>
      </c>
      <c r="E10846" s="150">
        <v>300000</v>
      </c>
      <c r="F10846" s="150" t="s">
        <v>18774</v>
      </c>
    </row>
    <row r="10847" spans="1:6" x14ac:dyDescent="0.15">
      <c r="A10847" s="150" t="s">
        <v>11992</v>
      </c>
      <c r="B10847" s="150" t="s">
        <v>37294</v>
      </c>
      <c r="C10847" s="150" t="s">
        <v>12357</v>
      </c>
      <c r="F10847" s="150" t="s">
        <v>503</v>
      </c>
    </row>
    <row r="10848" spans="1:6" x14ac:dyDescent="0.15">
      <c r="A10848" s="150" t="s">
        <v>11993</v>
      </c>
      <c r="B10848" s="150" t="s">
        <v>37295</v>
      </c>
      <c r="C10848" s="150" t="s">
        <v>21984</v>
      </c>
      <c r="F10848" s="150" t="s">
        <v>503</v>
      </c>
    </row>
    <row r="10849" spans="1:6" x14ac:dyDescent="0.15">
      <c r="A10849" s="150" t="s">
        <v>11994</v>
      </c>
      <c r="B10849" s="150" t="s">
        <v>37296</v>
      </c>
      <c r="C10849" s="150" t="s">
        <v>21985</v>
      </c>
      <c r="D10849" s="150">
        <v>1592880</v>
      </c>
      <c r="E10849" s="150">
        <v>2000000</v>
      </c>
      <c r="F10849" s="150" t="s">
        <v>22060</v>
      </c>
    </row>
    <row r="10850" spans="1:6" x14ac:dyDescent="0.15">
      <c r="A10850" s="150" t="s">
        <v>11995</v>
      </c>
      <c r="B10850" s="150" t="s">
        <v>37297</v>
      </c>
      <c r="C10850" s="150" t="s">
        <v>21986</v>
      </c>
      <c r="D10850" s="150">
        <v>602392</v>
      </c>
      <c r="E10850" s="150">
        <v>805632.2</v>
      </c>
      <c r="F10850" s="150" t="s">
        <v>28353</v>
      </c>
    </row>
    <row r="10851" spans="1:6" x14ac:dyDescent="0.15">
      <c r="A10851" s="150" t="s">
        <v>11996</v>
      </c>
      <c r="B10851" s="150" t="s">
        <v>37298</v>
      </c>
      <c r="C10851" s="150" t="s">
        <v>21987</v>
      </c>
      <c r="D10851" s="150">
        <v>2747796</v>
      </c>
      <c r="E10851" s="150">
        <v>3832173.12</v>
      </c>
      <c r="F10851" s="150" t="s">
        <v>27237</v>
      </c>
    </row>
    <row r="10852" spans="1:6" x14ac:dyDescent="0.15">
      <c r="A10852" s="150" t="s">
        <v>11997</v>
      </c>
      <c r="B10852" s="150" t="s">
        <v>37299</v>
      </c>
      <c r="C10852" s="150" t="s">
        <v>21988</v>
      </c>
      <c r="F10852" s="150" t="s">
        <v>503</v>
      </c>
    </row>
    <row r="10853" spans="1:6" x14ac:dyDescent="0.15">
      <c r="A10853" s="150" t="s">
        <v>11998</v>
      </c>
      <c r="B10853" s="150" t="s">
        <v>37300</v>
      </c>
      <c r="C10853" s="150" t="s">
        <v>21989</v>
      </c>
      <c r="D10853" s="150">
        <v>0</v>
      </c>
      <c r="E10853" s="150">
        <v>0</v>
      </c>
      <c r="F10853" s="150" t="s">
        <v>24605</v>
      </c>
    </row>
    <row r="10854" spans="1:6" x14ac:dyDescent="0.15">
      <c r="A10854" s="150" t="s">
        <v>11999</v>
      </c>
      <c r="B10854" s="150" t="s">
        <v>37301</v>
      </c>
      <c r="C10854" s="150" t="s">
        <v>21990</v>
      </c>
      <c r="F10854" s="150" t="s">
        <v>503</v>
      </c>
    </row>
    <row r="10855" spans="1:6" x14ac:dyDescent="0.15">
      <c r="A10855" s="150" t="s">
        <v>12000</v>
      </c>
      <c r="B10855" s="150" t="s">
        <v>37302</v>
      </c>
      <c r="C10855" s="150" t="s">
        <v>21991</v>
      </c>
      <c r="F10855" s="150" t="s">
        <v>503</v>
      </c>
    </row>
    <row r="10856" spans="1:6" x14ac:dyDescent="0.15">
      <c r="A10856" s="150" t="s">
        <v>12001</v>
      </c>
      <c r="B10856" s="150" t="s">
        <v>37303</v>
      </c>
      <c r="C10856" s="150" t="s">
        <v>21992</v>
      </c>
      <c r="F10856" s="150" t="s">
        <v>503</v>
      </c>
    </row>
    <row r="10857" spans="1:6" x14ac:dyDescent="0.15">
      <c r="A10857" s="150" t="s">
        <v>12002</v>
      </c>
      <c r="B10857" s="150" t="s">
        <v>37304</v>
      </c>
      <c r="C10857" s="150" t="s">
        <v>21976</v>
      </c>
      <c r="F10857" s="150" t="s">
        <v>503</v>
      </c>
    </row>
    <row r="10858" spans="1:6" x14ac:dyDescent="0.15">
      <c r="A10858" s="150" t="s">
        <v>12003</v>
      </c>
      <c r="B10858" s="150" t="s">
        <v>37305</v>
      </c>
      <c r="C10858" s="150" t="s">
        <v>21993</v>
      </c>
      <c r="F10858" s="150" t="s">
        <v>503</v>
      </c>
    </row>
  </sheetData>
  <mergeCells count="1">
    <mergeCell ref="D1:E1"/>
  </mergeCells>
  <phoneticPr fontId="9"/>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954F0-E123-4DE4-9569-DBA856739A5E}">
  <dimension ref="A1:U834"/>
  <sheetViews>
    <sheetView topLeftCell="E1" workbookViewId="0">
      <selection activeCell="N4" sqref="N4"/>
    </sheetView>
  </sheetViews>
  <sheetFormatPr defaultRowHeight="13.5" x14ac:dyDescent="0.15"/>
  <cols>
    <col min="1" max="1" width="14.75" customWidth="1"/>
    <col min="2" max="2" width="27.75" customWidth="1"/>
    <col min="3" max="3" width="36.625" customWidth="1"/>
    <col min="4" max="4" width="25.875" customWidth="1"/>
    <col min="5" max="5" width="12.875" bestFit="1" customWidth="1"/>
    <col min="6" max="6" width="16.375" bestFit="1" customWidth="1"/>
    <col min="7" max="7" width="16.5" customWidth="1"/>
    <col min="8" max="8" width="24" customWidth="1"/>
    <col min="9" max="9" width="12.75" bestFit="1" customWidth="1"/>
    <col min="10" max="10" width="13.125" customWidth="1"/>
    <col min="14" max="14" width="16" bestFit="1" customWidth="1"/>
    <col min="15" max="15" width="16" customWidth="1"/>
  </cols>
  <sheetData>
    <row r="1" spans="1:21" x14ac:dyDescent="0.15">
      <c r="E1" t="s">
        <v>12340</v>
      </c>
      <c r="G1" t="s">
        <v>24520</v>
      </c>
      <c r="H1" t="s">
        <v>24521</v>
      </c>
      <c r="I1" t="s">
        <v>24522</v>
      </c>
      <c r="K1" t="s">
        <v>24523</v>
      </c>
      <c r="L1" t="s">
        <v>26664</v>
      </c>
    </row>
    <row r="2" spans="1:21" x14ac:dyDescent="0.15">
      <c r="I2" t="s">
        <v>26661</v>
      </c>
      <c r="J2" t="s">
        <v>24521</v>
      </c>
    </row>
    <row r="3" spans="1:21" x14ac:dyDescent="0.15">
      <c r="A3" t="str">
        <f>VLOOKUP(E3,$O$3:$U$834,3,FALSE)</f>
        <v>建築</v>
      </c>
      <c r="B3" t="str">
        <f>IF(VLOOKUP(E3,$O$3:$U$834,4,FALSE)=0,"",VLOOKUP(E3,$O$3:$U$834,4,FALSE))</f>
        <v>防水工事</v>
      </c>
      <c r="C3" t="str">
        <f>IF(VLOOKUP(E3,$O$3:$U$834,5,FALSE)=0,"",VLOOKUP(E3,$O$3:$U$834,5,FALSE))</f>
        <v/>
      </c>
      <c r="D3" t="str">
        <f>IF(VLOOKUP(E3,$O$3:$U$834,6,FALSE)=0,"",VLOOKUP(E3,$O$3:$U$834,6,FALSE))</f>
        <v/>
      </c>
      <c r="E3" t="s">
        <v>24735</v>
      </c>
      <c r="F3" s="146" t="s">
        <v>26515</v>
      </c>
      <c r="G3" t="e">
        <f>VLOOKUP(E3,#REF!,2,FALSE)</f>
        <v>#REF!</v>
      </c>
      <c r="H3" t="e">
        <f>VLOOKUP(E3,#REF!,3,FALSE)</f>
        <v>#REF!</v>
      </c>
      <c r="I3" t="e">
        <f>VLOOKUP(E3,#REF!,4,FALSE)</f>
        <v>#REF!</v>
      </c>
      <c r="J3" t="e">
        <f>VLOOKUP(E3,#REF!,5,FALSE)</f>
        <v>#REF!</v>
      </c>
      <c r="K3" t="e">
        <f>VLOOKUP(E3,#REF!,6,FALSE)</f>
        <v>#REF!</v>
      </c>
      <c r="L3">
        <f>VLOOKUP(E3,$O$3:$U$834,7,FALSE)</f>
        <v>0</v>
      </c>
      <c r="N3" t="s">
        <v>26515</v>
      </c>
      <c r="O3" t="str">
        <f>LEFT(N3,FIND("-",N3)+6)</f>
        <v>KT-200118</v>
      </c>
      <c r="P3" t="s">
        <v>23195</v>
      </c>
      <c r="Q3" t="s">
        <v>495</v>
      </c>
      <c r="R3" t="s">
        <v>561</v>
      </c>
    </row>
    <row r="4" spans="1:21" x14ac:dyDescent="0.15">
      <c r="A4" t="str">
        <f t="shared" ref="A4:A67" si="0">VLOOKUP(E4,$O$3:$U$834,3,FALSE)</f>
        <v>舗装工</v>
      </c>
      <c r="B4" t="str">
        <f t="shared" ref="B4:B67" si="1">IF(VLOOKUP(E4,$O$3:$U$834,4,FALSE)=0,"",VLOOKUP(E4,$O$3:$U$834,4,FALSE))</f>
        <v>アスファルト舗装工</v>
      </c>
      <c r="C4" t="str">
        <f t="shared" ref="C4:C67" si="2">IF(VLOOKUP(E4,$O$3:$U$834,5,FALSE)=0,"",VLOOKUP(E4,$O$3:$U$834,5,FALSE))</f>
        <v>アスファルト舗装工</v>
      </c>
      <c r="D4" t="str">
        <f t="shared" ref="D4:D67" si="3">IF(VLOOKUP(E4,$O$3:$U$834,6,FALSE)=0,"",VLOOKUP(E4,$O$3:$U$834,6,FALSE))</f>
        <v>車道舗装工</v>
      </c>
      <c r="E4" t="s">
        <v>24758</v>
      </c>
      <c r="F4" s="146" t="s">
        <v>26516</v>
      </c>
      <c r="G4" t="e">
        <f>VLOOKUP(E4,#REF!,2,FALSE)</f>
        <v>#REF!</v>
      </c>
      <c r="H4" t="e">
        <f>VLOOKUP(E4,#REF!,3,FALSE)</f>
        <v>#REF!</v>
      </c>
      <c r="I4" t="e">
        <f>VLOOKUP(E4,#REF!,4,FALSE)</f>
        <v>#REF!</v>
      </c>
      <c r="J4" t="e">
        <f>VLOOKUP(E4,#REF!,5,FALSE)</f>
        <v>#REF!</v>
      </c>
      <c r="K4" t="e">
        <f>VLOOKUP(E4,#REF!,6,FALSE)</f>
        <v>#REF!</v>
      </c>
      <c r="L4" t="str">
        <f>VLOOKUP(E4,$O$3:$U$834,7,FALSE)</f>
        <v>有</v>
      </c>
      <c r="N4" t="s">
        <v>26516</v>
      </c>
      <c r="O4" t="str">
        <f t="shared" ref="O4:O67" si="4">LEFT(N4,FIND("-",N4)+6)</f>
        <v>QS-200025</v>
      </c>
      <c r="P4" t="s">
        <v>23285</v>
      </c>
      <c r="Q4" t="s">
        <v>425</v>
      </c>
      <c r="R4" t="s">
        <v>427</v>
      </c>
      <c r="S4" t="s">
        <v>427</v>
      </c>
      <c r="T4" t="s">
        <v>121</v>
      </c>
      <c r="U4" t="s">
        <v>381</v>
      </c>
    </row>
    <row r="5" spans="1:21" x14ac:dyDescent="0.15">
      <c r="A5" t="str">
        <f t="shared" si="0"/>
        <v>港湾・港湾海岸・空港</v>
      </c>
      <c r="B5" t="str">
        <f t="shared" si="1"/>
        <v>測量調査</v>
      </c>
      <c r="C5" t="str">
        <f t="shared" si="2"/>
        <v>構造物調査</v>
      </c>
      <c r="D5" t="str">
        <f t="shared" si="3"/>
        <v/>
      </c>
      <c r="E5" t="s">
        <v>26497</v>
      </c>
      <c r="F5" s="146" t="s">
        <v>26517</v>
      </c>
      <c r="G5" t="s">
        <v>23305</v>
      </c>
      <c r="H5" t="s">
        <v>26380</v>
      </c>
      <c r="I5" s="148">
        <v>252314</v>
      </c>
      <c r="J5" s="147">
        <v>346494.4</v>
      </c>
      <c r="K5" t="s">
        <v>26676</v>
      </c>
      <c r="L5" t="str">
        <f t="shared" ref="L5:L68" si="5">VLOOKUP(E5,$O$3:$U$834,7,FALSE)</f>
        <v>有</v>
      </c>
      <c r="N5" t="s">
        <v>26517</v>
      </c>
      <c r="O5" t="str">
        <f t="shared" si="4"/>
        <v>KTK-200007</v>
      </c>
      <c r="P5" t="s">
        <v>23305</v>
      </c>
      <c r="Q5" t="s">
        <v>57</v>
      </c>
      <c r="R5" t="s">
        <v>2907</v>
      </c>
      <c r="S5" t="s">
        <v>46</v>
      </c>
      <c r="U5" t="s">
        <v>381</v>
      </c>
    </row>
    <row r="6" spans="1:21" x14ac:dyDescent="0.15">
      <c r="A6" t="str">
        <f t="shared" si="0"/>
        <v>土工</v>
      </c>
      <c r="B6" t="str">
        <f t="shared" si="1"/>
        <v/>
      </c>
      <c r="C6" t="str">
        <f t="shared" si="2"/>
        <v/>
      </c>
      <c r="D6" t="str">
        <f t="shared" si="3"/>
        <v/>
      </c>
      <c r="E6" t="s">
        <v>24629</v>
      </c>
      <c r="F6" s="146" t="s">
        <v>26518</v>
      </c>
      <c r="G6" t="e">
        <f>VLOOKUP(E6,#REF!,2,FALSE)</f>
        <v>#REF!</v>
      </c>
      <c r="H6" t="e">
        <f>VLOOKUP(E6,#REF!,3,FALSE)</f>
        <v>#REF!</v>
      </c>
      <c r="I6" t="e">
        <f>VLOOKUP(E6,#REF!,4,FALSE)</f>
        <v>#REF!</v>
      </c>
      <c r="J6" t="e">
        <f>VLOOKUP(E6,#REF!,5,FALSE)</f>
        <v>#REF!</v>
      </c>
      <c r="K6" t="e">
        <f>VLOOKUP(E6,#REF!,6,FALSE)</f>
        <v>#REF!</v>
      </c>
      <c r="L6" t="str">
        <f t="shared" si="5"/>
        <v>有</v>
      </c>
      <c r="N6" t="s">
        <v>26518</v>
      </c>
      <c r="O6" t="str">
        <f t="shared" si="4"/>
        <v>KK-200023</v>
      </c>
      <c r="P6" t="s">
        <v>24630</v>
      </c>
      <c r="Q6" t="s">
        <v>380</v>
      </c>
      <c r="U6" t="s">
        <v>381</v>
      </c>
    </row>
    <row r="7" spans="1:21" x14ac:dyDescent="0.15">
      <c r="A7" t="str">
        <f t="shared" si="0"/>
        <v>仮設工</v>
      </c>
      <c r="B7" t="str">
        <f t="shared" si="1"/>
        <v>その他</v>
      </c>
      <c r="C7" t="str">
        <f t="shared" si="2"/>
        <v/>
      </c>
      <c r="D7" t="str">
        <f t="shared" si="3"/>
        <v/>
      </c>
      <c r="E7" t="s">
        <v>26498</v>
      </c>
      <c r="F7" s="146" t="s">
        <v>26519</v>
      </c>
      <c r="G7" t="s">
        <v>19057</v>
      </c>
      <c r="H7" t="s">
        <v>19058</v>
      </c>
      <c r="I7" s="148">
        <v>411075</v>
      </c>
      <c r="J7" s="148">
        <v>123625</v>
      </c>
      <c r="K7" t="s">
        <v>26667</v>
      </c>
      <c r="L7" t="str">
        <f t="shared" si="5"/>
        <v>有</v>
      </c>
      <c r="N7" t="s">
        <v>26519</v>
      </c>
      <c r="O7" t="str">
        <f t="shared" si="4"/>
        <v>KT-200046</v>
      </c>
      <c r="P7" t="s">
        <v>19057</v>
      </c>
      <c r="Q7" t="s">
        <v>12</v>
      </c>
      <c r="R7" t="s">
        <v>150</v>
      </c>
      <c r="U7" t="s">
        <v>381</v>
      </c>
    </row>
    <row r="8" spans="1:21" x14ac:dyDescent="0.15">
      <c r="A8" t="str">
        <f t="shared" si="0"/>
        <v>コンクリート工</v>
      </c>
      <c r="B8" t="str">
        <f t="shared" si="1"/>
        <v>コンクリート工</v>
      </c>
      <c r="C8" t="str">
        <f t="shared" si="2"/>
        <v>養生</v>
      </c>
      <c r="D8" t="str">
        <f t="shared" si="3"/>
        <v/>
      </c>
      <c r="E8" t="s">
        <v>24628</v>
      </c>
      <c r="F8" s="146" t="s">
        <v>26520</v>
      </c>
      <c r="G8" t="e">
        <f>VLOOKUP(E8,#REF!,2,FALSE)</f>
        <v>#REF!</v>
      </c>
      <c r="H8" t="e">
        <f>VLOOKUP(E8,#REF!,3,FALSE)</f>
        <v>#REF!</v>
      </c>
      <c r="I8" t="e">
        <f>VLOOKUP(E8,#REF!,4,FALSE)</f>
        <v>#REF!</v>
      </c>
      <c r="J8" t="e">
        <f>VLOOKUP(E8,#REF!,5,FALSE)</f>
        <v>#REF!</v>
      </c>
      <c r="K8" t="e">
        <f>VLOOKUP(E8,#REF!,6,FALSE)</f>
        <v>#REF!</v>
      </c>
      <c r="L8" t="str">
        <f t="shared" si="5"/>
        <v>有</v>
      </c>
      <c r="N8" t="s">
        <v>26520</v>
      </c>
      <c r="O8" t="str">
        <f t="shared" si="4"/>
        <v>KK-200006</v>
      </c>
      <c r="P8" t="s">
        <v>23322</v>
      </c>
      <c r="Q8" t="s">
        <v>11</v>
      </c>
      <c r="R8" t="s">
        <v>11</v>
      </c>
      <c r="S8" t="s">
        <v>410</v>
      </c>
      <c r="U8" t="s">
        <v>381</v>
      </c>
    </row>
    <row r="9" spans="1:21" x14ac:dyDescent="0.15">
      <c r="A9" t="str">
        <f t="shared" si="0"/>
        <v>コンクリート工</v>
      </c>
      <c r="B9" t="str">
        <f t="shared" si="1"/>
        <v>コンクリート工</v>
      </c>
      <c r="C9" t="str">
        <f t="shared" si="2"/>
        <v>コンクリート打設</v>
      </c>
      <c r="D9" t="str">
        <f t="shared" si="3"/>
        <v/>
      </c>
      <c r="E9" t="s">
        <v>24733</v>
      </c>
      <c r="F9" s="146" t="s">
        <v>26521</v>
      </c>
      <c r="G9" t="e">
        <f>VLOOKUP(E9,#REF!,2,FALSE)</f>
        <v>#REF!</v>
      </c>
      <c r="H9" t="e">
        <f>VLOOKUP(E9,#REF!,3,FALSE)</f>
        <v>#REF!</v>
      </c>
      <c r="I9" t="e">
        <f>VLOOKUP(E9,#REF!,4,FALSE)</f>
        <v>#REF!</v>
      </c>
      <c r="J9" t="e">
        <f>VLOOKUP(E9,#REF!,5,FALSE)</f>
        <v>#REF!</v>
      </c>
      <c r="K9" t="e">
        <f>VLOOKUP(E9,#REF!,6,FALSE)</f>
        <v>#REF!</v>
      </c>
      <c r="L9" t="str">
        <f t="shared" si="5"/>
        <v>有</v>
      </c>
      <c r="N9" t="s">
        <v>22398</v>
      </c>
      <c r="O9" t="str">
        <f t="shared" si="4"/>
        <v>KK-190046</v>
      </c>
      <c r="P9" t="s">
        <v>16211</v>
      </c>
      <c r="Q9" t="s">
        <v>11</v>
      </c>
      <c r="R9" t="s">
        <v>11</v>
      </c>
      <c r="U9" t="s">
        <v>381</v>
      </c>
    </row>
    <row r="10" spans="1:21" x14ac:dyDescent="0.15">
      <c r="A10" t="str">
        <f t="shared" si="0"/>
        <v>土工</v>
      </c>
      <c r="B10" t="str">
        <f t="shared" si="1"/>
        <v>土工</v>
      </c>
      <c r="C10" t="str">
        <f t="shared" si="2"/>
        <v>運搬工</v>
      </c>
      <c r="D10" t="str">
        <f t="shared" si="3"/>
        <v/>
      </c>
      <c r="E10" t="s">
        <v>24732</v>
      </c>
      <c r="F10" s="146" t="s">
        <v>26522</v>
      </c>
      <c r="G10" t="e">
        <f>VLOOKUP(E10,#REF!,2,FALSE)</f>
        <v>#REF!</v>
      </c>
      <c r="H10" t="e">
        <f>VLOOKUP(E10,#REF!,3,FALSE)</f>
        <v>#REF!</v>
      </c>
      <c r="I10" t="e">
        <f>VLOOKUP(E10,#REF!,4,FALSE)</f>
        <v>#REF!</v>
      </c>
      <c r="J10" t="e">
        <f>VLOOKUP(E10,#REF!,5,FALSE)</f>
        <v>#REF!</v>
      </c>
      <c r="K10" t="e">
        <f>VLOOKUP(E10,#REF!,6,FALSE)</f>
        <v>#REF!</v>
      </c>
      <c r="L10" t="str">
        <f t="shared" si="5"/>
        <v>有</v>
      </c>
      <c r="N10" t="s">
        <v>26521</v>
      </c>
      <c r="O10" t="str">
        <f t="shared" si="4"/>
        <v>KT-190124</v>
      </c>
      <c r="P10" t="s">
        <v>18937</v>
      </c>
      <c r="Q10" t="s">
        <v>11</v>
      </c>
      <c r="R10" t="s">
        <v>11</v>
      </c>
      <c r="S10" t="s">
        <v>126</v>
      </c>
      <c r="U10" t="s">
        <v>381</v>
      </c>
    </row>
    <row r="11" spans="1:21" x14ac:dyDescent="0.15">
      <c r="A11" t="str">
        <f t="shared" si="0"/>
        <v>土工</v>
      </c>
      <c r="B11" t="str">
        <f t="shared" si="1"/>
        <v>施工管理</v>
      </c>
      <c r="C11" t="str">
        <f t="shared" si="2"/>
        <v>施工管理</v>
      </c>
      <c r="D11" t="str">
        <f t="shared" si="3"/>
        <v>その他</v>
      </c>
      <c r="E11" t="s">
        <v>24730</v>
      </c>
      <c r="F11" s="146" t="s">
        <v>26523</v>
      </c>
      <c r="G11" t="e">
        <f>VLOOKUP(E11,#REF!,2,FALSE)</f>
        <v>#REF!</v>
      </c>
      <c r="H11" t="e">
        <f>VLOOKUP(E11,#REF!,3,FALSE)</f>
        <v>#REF!</v>
      </c>
      <c r="I11" t="e">
        <f>VLOOKUP(E11,#REF!,4,FALSE)</f>
        <v>#REF!</v>
      </c>
      <c r="J11" t="e">
        <f>VLOOKUP(E11,#REF!,5,FALSE)</f>
        <v>#REF!</v>
      </c>
      <c r="K11" t="e">
        <f>VLOOKUP(E11,#REF!,6,FALSE)</f>
        <v>#REF!</v>
      </c>
      <c r="L11" t="str">
        <f t="shared" si="5"/>
        <v>有</v>
      </c>
      <c r="N11" t="s">
        <v>26522</v>
      </c>
      <c r="O11" t="str">
        <f t="shared" si="4"/>
        <v>KT-190101</v>
      </c>
      <c r="P11" t="s">
        <v>18895</v>
      </c>
      <c r="Q11" t="s">
        <v>380</v>
      </c>
      <c r="R11" t="s">
        <v>380</v>
      </c>
      <c r="S11" t="s">
        <v>12008</v>
      </c>
      <c r="U11" t="s">
        <v>381</v>
      </c>
    </row>
    <row r="12" spans="1:21" x14ac:dyDescent="0.15">
      <c r="A12" t="str">
        <f t="shared" si="0"/>
        <v>コンクリート工</v>
      </c>
      <c r="B12" t="str">
        <f t="shared" si="1"/>
        <v>コンクリート工</v>
      </c>
      <c r="C12" t="str">
        <f t="shared" si="2"/>
        <v>型枠工</v>
      </c>
      <c r="D12" t="str">
        <f t="shared" si="3"/>
        <v>一般型枠工</v>
      </c>
      <c r="E12" t="s">
        <v>24627</v>
      </c>
      <c r="F12" s="146" t="s">
        <v>26524</v>
      </c>
      <c r="G12" t="e">
        <f>VLOOKUP(E12,#REF!,2,FALSE)</f>
        <v>#REF!</v>
      </c>
      <c r="H12" t="e">
        <f>VLOOKUP(E12,#REF!,3,FALSE)</f>
        <v>#REF!</v>
      </c>
      <c r="I12" t="e">
        <f>VLOOKUP(E12,#REF!,4,FALSE)</f>
        <v>#REF!</v>
      </c>
      <c r="J12" t="e">
        <f>VLOOKUP(E12,#REF!,5,FALSE)</f>
        <v>#REF!</v>
      </c>
      <c r="K12" t="e">
        <f>VLOOKUP(E12,#REF!,6,FALSE)</f>
        <v>#REF!</v>
      </c>
      <c r="L12" t="str">
        <f t="shared" si="5"/>
        <v>有</v>
      </c>
      <c r="N12" t="s">
        <v>26523</v>
      </c>
      <c r="O12" t="str">
        <f t="shared" si="4"/>
        <v>KT-190099</v>
      </c>
      <c r="P12" t="s">
        <v>23332</v>
      </c>
      <c r="Q12" t="s">
        <v>380</v>
      </c>
      <c r="R12" t="s">
        <v>390</v>
      </c>
      <c r="S12" t="s">
        <v>390</v>
      </c>
      <c r="T12" t="s">
        <v>150</v>
      </c>
      <c r="U12" t="s">
        <v>381</v>
      </c>
    </row>
    <row r="13" spans="1:21" x14ac:dyDescent="0.15">
      <c r="A13" t="str">
        <f t="shared" si="0"/>
        <v>基礎工</v>
      </c>
      <c r="B13" t="str">
        <f t="shared" si="1"/>
        <v>鋼管・既製コンクリート杭打設工</v>
      </c>
      <c r="C13" t="str">
        <f t="shared" si="2"/>
        <v>施工管理</v>
      </c>
      <c r="D13" t="str">
        <f t="shared" si="3"/>
        <v>出来形管理</v>
      </c>
      <c r="E13" t="s">
        <v>24767</v>
      </c>
      <c r="F13" s="146" t="s">
        <v>26525</v>
      </c>
      <c r="G13" t="e">
        <f>VLOOKUP(E13,#REF!,2,FALSE)</f>
        <v>#REF!</v>
      </c>
      <c r="H13" t="e">
        <f>VLOOKUP(E13,#REF!,3,FALSE)</f>
        <v>#REF!</v>
      </c>
      <c r="I13" t="e">
        <f>VLOOKUP(E13,#REF!,4,FALSE)</f>
        <v>#REF!</v>
      </c>
      <c r="J13" t="e">
        <f>VLOOKUP(E13,#REF!,5,FALSE)</f>
        <v>#REF!</v>
      </c>
      <c r="K13" t="e">
        <f>VLOOKUP(E13,#REF!,6,FALSE)</f>
        <v>#REF!</v>
      </c>
      <c r="L13" t="str">
        <f t="shared" si="5"/>
        <v>有</v>
      </c>
      <c r="N13" t="s">
        <v>22399</v>
      </c>
      <c r="O13" t="str">
        <f t="shared" si="4"/>
        <v>KT-190089</v>
      </c>
      <c r="P13" t="s">
        <v>18873</v>
      </c>
      <c r="Q13" t="s">
        <v>197</v>
      </c>
      <c r="R13" t="s">
        <v>220</v>
      </c>
      <c r="S13" t="s">
        <v>2842</v>
      </c>
      <c r="U13" t="s">
        <v>381</v>
      </c>
    </row>
    <row r="14" spans="1:21" x14ac:dyDescent="0.15">
      <c r="A14" t="str">
        <f t="shared" si="0"/>
        <v>土工</v>
      </c>
      <c r="B14" t="str">
        <f t="shared" si="1"/>
        <v>土工</v>
      </c>
      <c r="C14" t="str">
        <f t="shared" si="2"/>
        <v>掘削工</v>
      </c>
      <c r="D14" t="str">
        <f t="shared" si="3"/>
        <v/>
      </c>
      <c r="E14" t="s">
        <v>24728</v>
      </c>
      <c r="F14" s="146" t="s">
        <v>26526</v>
      </c>
      <c r="G14" t="e">
        <f>VLOOKUP(E14,#REF!,2,FALSE)</f>
        <v>#REF!</v>
      </c>
      <c r="H14" t="e">
        <f>VLOOKUP(E14,#REF!,3,FALSE)</f>
        <v>#REF!</v>
      </c>
      <c r="I14" t="e">
        <f>VLOOKUP(E14,#REF!,4,FALSE)</f>
        <v>#REF!</v>
      </c>
      <c r="J14" t="e">
        <f>VLOOKUP(E14,#REF!,5,FALSE)</f>
        <v>#REF!</v>
      </c>
      <c r="K14" t="e">
        <f>VLOOKUP(E14,#REF!,6,FALSE)</f>
        <v>#REF!</v>
      </c>
      <c r="L14" t="str">
        <f t="shared" si="5"/>
        <v>有</v>
      </c>
      <c r="N14" t="s">
        <v>26524</v>
      </c>
      <c r="O14" t="str">
        <f t="shared" si="4"/>
        <v>KK-190028</v>
      </c>
      <c r="P14" t="s">
        <v>16181</v>
      </c>
      <c r="Q14" t="s">
        <v>11</v>
      </c>
      <c r="R14" t="s">
        <v>11</v>
      </c>
      <c r="S14" t="s">
        <v>176</v>
      </c>
      <c r="T14" t="s">
        <v>2863</v>
      </c>
      <c r="U14" t="s">
        <v>381</v>
      </c>
    </row>
    <row r="15" spans="1:21" x14ac:dyDescent="0.15">
      <c r="A15" t="str">
        <f t="shared" si="0"/>
        <v>調査試験</v>
      </c>
      <c r="B15" t="str">
        <f t="shared" si="1"/>
        <v/>
      </c>
      <c r="C15" t="str">
        <f t="shared" si="2"/>
        <v/>
      </c>
      <c r="D15" t="str">
        <f t="shared" si="3"/>
        <v/>
      </c>
      <c r="E15" t="s">
        <v>24568</v>
      </c>
      <c r="F15" s="146" t="s">
        <v>26527</v>
      </c>
      <c r="G15" t="e">
        <f>VLOOKUP(E15,#REF!,2,FALSE)</f>
        <v>#REF!</v>
      </c>
      <c r="H15" t="e">
        <f>VLOOKUP(E15,#REF!,3,FALSE)</f>
        <v>#REF!</v>
      </c>
      <c r="I15" t="e">
        <f>VLOOKUP(E15,#REF!,4,FALSE)</f>
        <v>#REF!</v>
      </c>
      <c r="J15" t="e">
        <f>VLOOKUP(E15,#REF!,5,FALSE)</f>
        <v>#REF!</v>
      </c>
      <c r="K15" t="e">
        <f>VLOOKUP(E15,#REF!,6,FALSE)</f>
        <v>#REF!</v>
      </c>
      <c r="L15" t="str">
        <f t="shared" si="5"/>
        <v>有</v>
      </c>
      <c r="N15" t="s">
        <v>26525</v>
      </c>
      <c r="O15" t="str">
        <f t="shared" si="4"/>
        <v>SK-190009</v>
      </c>
      <c r="P15" t="s">
        <v>21444</v>
      </c>
      <c r="Q15" t="s">
        <v>58</v>
      </c>
      <c r="R15" t="s">
        <v>543</v>
      </c>
      <c r="S15" t="s">
        <v>390</v>
      </c>
      <c r="T15" t="s">
        <v>171</v>
      </c>
      <c r="U15" t="s">
        <v>381</v>
      </c>
    </row>
    <row r="16" spans="1:21" x14ac:dyDescent="0.15">
      <c r="A16" t="str">
        <f t="shared" si="0"/>
        <v>仮設工</v>
      </c>
      <c r="B16" t="str">
        <f t="shared" si="1"/>
        <v>矢板工</v>
      </c>
      <c r="C16" t="str">
        <f t="shared" si="2"/>
        <v>矢板・Ｈ鋼打設工</v>
      </c>
      <c r="D16" t="str">
        <f t="shared" si="3"/>
        <v/>
      </c>
      <c r="E16" t="s">
        <v>24726</v>
      </c>
      <c r="F16" s="146" t="s">
        <v>26528</v>
      </c>
      <c r="G16" t="e">
        <f>VLOOKUP(E16,#REF!,2,FALSE)</f>
        <v>#REF!</v>
      </c>
      <c r="H16" t="e">
        <f>VLOOKUP(E16,#REF!,3,FALSE)</f>
        <v>#REF!</v>
      </c>
      <c r="I16" t="e">
        <f>VLOOKUP(E16,#REF!,4,FALSE)</f>
        <v>#REF!</v>
      </c>
      <c r="J16" t="e">
        <f>VLOOKUP(E16,#REF!,5,FALSE)</f>
        <v>#REF!</v>
      </c>
      <c r="K16" t="e">
        <f>VLOOKUP(E16,#REF!,6,FALSE)</f>
        <v>#REF!</v>
      </c>
      <c r="L16" t="str">
        <f t="shared" si="5"/>
        <v>有</v>
      </c>
      <c r="N16" t="s">
        <v>2977</v>
      </c>
      <c r="O16" t="str">
        <f t="shared" si="4"/>
        <v>KT-190079</v>
      </c>
      <c r="P16" t="s">
        <v>18855</v>
      </c>
      <c r="Q16" t="s">
        <v>466</v>
      </c>
      <c r="R16" t="s">
        <v>390</v>
      </c>
      <c r="S16" t="s">
        <v>390</v>
      </c>
      <c r="T16" t="s">
        <v>2850</v>
      </c>
      <c r="U16" t="s">
        <v>381</v>
      </c>
    </row>
    <row r="17" spans="1:21" x14ac:dyDescent="0.15">
      <c r="A17" t="str">
        <f t="shared" si="0"/>
        <v>仮設工</v>
      </c>
      <c r="B17" t="str">
        <f t="shared" si="1"/>
        <v>仮設材設置撤去工</v>
      </c>
      <c r="C17" t="str">
        <f t="shared" si="2"/>
        <v/>
      </c>
      <c r="D17" t="str">
        <f t="shared" si="3"/>
        <v/>
      </c>
      <c r="E17" t="s">
        <v>24725</v>
      </c>
      <c r="F17" s="146" t="s">
        <v>26529</v>
      </c>
      <c r="G17" t="e">
        <f>VLOOKUP(E17,#REF!,2,FALSE)</f>
        <v>#REF!</v>
      </c>
      <c r="H17" t="e">
        <f>VLOOKUP(E17,#REF!,3,FALSE)</f>
        <v>#REF!</v>
      </c>
      <c r="I17" t="e">
        <f>VLOOKUP(E17,#REF!,4,FALSE)</f>
        <v>#REF!</v>
      </c>
      <c r="J17" t="e">
        <f>VLOOKUP(E17,#REF!,5,FALSE)</f>
        <v>#REF!</v>
      </c>
      <c r="K17" t="e">
        <f>VLOOKUP(E17,#REF!,6,FALSE)</f>
        <v>#REF!</v>
      </c>
      <c r="L17" t="str">
        <f t="shared" si="5"/>
        <v>有</v>
      </c>
      <c r="N17" t="s">
        <v>26526</v>
      </c>
      <c r="O17" t="str">
        <f t="shared" si="4"/>
        <v>KT-190074</v>
      </c>
      <c r="P17" t="s">
        <v>18845</v>
      </c>
      <c r="Q17" t="s">
        <v>380</v>
      </c>
      <c r="R17" t="s">
        <v>380</v>
      </c>
      <c r="S17" t="s">
        <v>2849</v>
      </c>
      <c r="U17" t="s">
        <v>381</v>
      </c>
    </row>
    <row r="18" spans="1:21" x14ac:dyDescent="0.15">
      <c r="A18" t="str">
        <f t="shared" si="0"/>
        <v>道路維持修繕工</v>
      </c>
      <c r="B18" t="str">
        <f t="shared" si="1"/>
        <v>橋梁補修補強工</v>
      </c>
      <c r="C18" t="str">
        <f t="shared" si="2"/>
        <v>表面保護工</v>
      </c>
      <c r="D18" t="str">
        <f t="shared" si="3"/>
        <v/>
      </c>
      <c r="E18" t="s">
        <v>24567</v>
      </c>
      <c r="F18" s="146" t="s">
        <v>26530</v>
      </c>
      <c r="G18" t="e">
        <f>VLOOKUP(E18,#REF!,2,FALSE)</f>
        <v>#REF!</v>
      </c>
      <c r="H18" t="e">
        <f>VLOOKUP(E18,#REF!,3,FALSE)</f>
        <v>#REF!</v>
      </c>
      <c r="I18" t="e">
        <f>VLOOKUP(E18,#REF!,4,FALSE)</f>
        <v>#REF!</v>
      </c>
      <c r="J18" t="e">
        <f>VLOOKUP(E18,#REF!,5,FALSE)</f>
        <v>#REF!</v>
      </c>
      <c r="K18" t="e">
        <f>VLOOKUP(E18,#REF!,6,FALSE)</f>
        <v>#REF!</v>
      </c>
      <c r="L18" t="str">
        <f t="shared" si="5"/>
        <v>有</v>
      </c>
      <c r="N18" t="s">
        <v>26527</v>
      </c>
      <c r="O18" t="str">
        <f t="shared" si="4"/>
        <v>CG-190014</v>
      </c>
      <c r="P18" t="s">
        <v>13919</v>
      </c>
      <c r="Q18" t="s">
        <v>127</v>
      </c>
      <c r="U18" t="s">
        <v>381</v>
      </c>
    </row>
    <row r="19" spans="1:21" x14ac:dyDescent="0.15">
      <c r="A19" t="str">
        <f t="shared" si="0"/>
        <v>道路維持修繕工</v>
      </c>
      <c r="B19" t="str">
        <f t="shared" si="1"/>
        <v>橋梁補修補強工</v>
      </c>
      <c r="C19" t="str">
        <f t="shared" si="2"/>
        <v>その他</v>
      </c>
      <c r="D19" t="str">
        <f t="shared" si="3"/>
        <v/>
      </c>
      <c r="E19" t="s">
        <v>24549</v>
      </c>
      <c r="F19" s="146" t="s">
        <v>26531</v>
      </c>
      <c r="G19" t="e">
        <f>VLOOKUP(E19,#REF!,2,FALSE)</f>
        <v>#REF!</v>
      </c>
      <c r="H19" t="e">
        <f>VLOOKUP(E19,#REF!,3,FALSE)</f>
        <v>#REF!</v>
      </c>
      <c r="I19" t="e">
        <f>VLOOKUP(E19,#REF!,4,FALSE)</f>
        <v>#REF!</v>
      </c>
      <c r="J19" t="e">
        <f>VLOOKUP(E19,#REF!,5,FALSE)</f>
        <v>#REF!</v>
      </c>
      <c r="K19" t="e">
        <f>VLOOKUP(E19,#REF!,6,FALSE)</f>
        <v>#REF!</v>
      </c>
      <c r="L19" t="str">
        <f t="shared" si="5"/>
        <v>有</v>
      </c>
      <c r="N19" t="s">
        <v>2978</v>
      </c>
      <c r="O19" t="str">
        <f t="shared" si="4"/>
        <v>KT-190062</v>
      </c>
      <c r="P19" t="s">
        <v>18824</v>
      </c>
      <c r="Q19" t="s">
        <v>127</v>
      </c>
      <c r="R19" t="s">
        <v>46</v>
      </c>
      <c r="S19" t="s">
        <v>413</v>
      </c>
      <c r="U19" t="s">
        <v>381</v>
      </c>
    </row>
    <row r="20" spans="1:21" x14ac:dyDescent="0.15">
      <c r="A20" t="str">
        <f t="shared" si="0"/>
        <v>仮設工</v>
      </c>
      <c r="B20" t="str">
        <f t="shared" si="1"/>
        <v>切土防護柵工</v>
      </c>
      <c r="C20" t="str">
        <f t="shared" si="2"/>
        <v/>
      </c>
      <c r="D20" t="str">
        <f t="shared" si="3"/>
        <v/>
      </c>
      <c r="E20" t="s">
        <v>24626</v>
      </c>
      <c r="F20" s="146" t="s">
        <v>26532</v>
      </c>
      <c r="G20" t="e">
        <f>VLOOKUP(E20,#REF!,2,FALSE)</f>
        <v>#REF!</v>
      </c>
      <c r="H20" t="e">
        <f>VLOOKUP(E20,#REF!,3,FALSE)</f>
        <v>#REF!</v>
      </c>
      <c r="I20" t="e">
        <f>VLOOKUP(E20,#REF!,4,FALSE)</f>
        <v>#REF!</v>
      </c>
      <c r="J20" t="e">
        <f>VLOOKUP(E20,#REF!,5,FALSE)</f>
        <v>#REF!</v>
      </c>
      <c r="K20" t="e">
        <f>VLOOKUP(E20,#REF!,6,FALSE)</f>
        <v>#REF!</v>
      </c>
      <c r="L20" t="str">
        <f t="shared" si="5"/>
        <v>有</v>
      </c>
      <c r="N20" t="s">
        <v>26528</v>
      </c>
      <c r="O20" t="str">
        <f t="shared" si="4"/>
        <v>KT-190050</v>
      </c>
      <c r="P20" t="s">
        <v>18801</v>
      </c>
      <c r="Q20" t="s">
        <v>12</v>
      </c>
      <c r="R20" t="s">
        <v>13</v>
      </c>
      <c r="S20" t="s">
        <v>389</v>
      </c>
      <c r="U20" t="s">
        <v>381</v>
      </c>
    </row>
    <row r="21" spans="1:21" x14ac:dyDescent="0.15">
      <c r="A21" t="str">
        <f t="shared" si="0"/>
        <v>調査試験</v>
      </c>
      <c r="B21" t="str">
        <f t="shared" si="1"/>
        <v>測量</v>
      </c>
      <c r="C21" t="str">
        <f t="shared" si="2"/>
        <v>地上測量</v>
      </c>
      <c r="D21" t="str">
        <f t="shared" si="3"/>
        <v/>
      </c>
      <c r="E21" t="s">
        <v>24757</v>
      </c>
      <c r="F21" s="146" t="s">
        <v>26533</v>
      </c>
      <c r="G21" t="e">
        <f>VLOOKUP(E21,#REF!,2,FALSE)</f>
        <v>#REF!</v>
      </c>
      <c r="H21" t="e">
        <f>VLOOKUP(E21,#REF!,3,FALSE)</f>
        <v>#REF!</v>
      </c>
      <c r="I21" t="e">
        <f>VLOOKUP(E21,#REF!,4,FALSE)</f>
        <v>#REF!</v>
      </c>
      <c r="J21" t="e">
        <f>VLOOKUP(E21,#REF!,5,FALSE)</f>
        <v>#REF!</v>
      </c>
      <c r="K21" t="e">
        <f>VLOOKUP(E21,#REF!,6,FALSE)</f>
        <v>#REF!</v>
      </c>
      <c r="L21" t="str">
        <f t="shared" si="5"/>
        <v>有</v>
      </c>
      <c r="N21" t="s">
        <v>26529</v>
      </c>
      <c r="O21" t="str">
        <f t="shared" si="4"/>
        <v>KT-190049</v>
      </c>
      <c r="P21" t="s">
        <v>18799</v>
      </c>
      <c r="Q21" t="s">
        <v>12</v>
      </c>
      <c r="R21" t="s">
        <v>14</v>
      </c>
      <c r="U21" t="s">
        <v>381</v>
      </c>
    </row>
    <row r="22" spans="1:21" x14ac:dyDescent="0.15">
      <c r="A22" t="str">
        <f t="shared" si="0"/>
        <v>その他</v>
      </c>
      <c r="B22" t="str">
        <f t="shared" si="1"/>
        <v>その他</v>
      </c>
      <c r="C22" t="str">
        <f t="shared" si="2"/>
        <v/>
      </c>
      <c r="D22" t="str">
        <f t="shared" si="3"/>
        <v/>
      </c>
      <c r="E22" t="s">
        <v>24592</v>
      </c>
      <c r="F22" s="146" t="s">
        <v>26534</v>
      </c>
      <c r="G22" t="e">
        <f>VLOOKUP(E22,#REF!,2,FALSE)</f>
        <v>#REF!</v>
      </c>
      <c r="H22" t="e">
        <f>VLOOKUP(E22,#REF!,3,FALSE)</f>
        <v>#REF!</v>
      </c>
      <c r="I22" t="e">
        <f>VLOOKUP(E22,#REF!,4,FALSE)</f>
        <v>#REF!</v>
      </c>
      <c r="J22" t="e">
        <f>VLOOKUP(E22,#REF!,5,FALSE)</f>
        <v>#REF!</v>
      </c>
      <c r="K22" t="e">
        <f>VLOOKUP(E22,#REF!,6,FALSE)</f>
        <v>#REF!</v>
      </c>
      <c r="L22" t="str">
        <f t="shared" si="5"/>
        <v>有</v>
      </c>
      <c r="N22" t="s">
        <v>2979</v>
      </c>
      <c r="O22" t="str">
        <f t="shared" si="4"/>
        <v>KT-190037</v>
      </c>
      <c r="P22" t="s">
        <v>18777</v>
      </c>
      <c r="Q22" t="s">
        <v>127</v>
      </c>
      <c r="R22" t="s">
        <v>46</v>
      </c>
      <c r="S22" t="s">
        <v>413</v>
      </c>
      <c r="U22" t="s">
        <v>381</v>
      </c>
    </row>
    <row r="23" spans="1:21" x14ac:dyDescent="0.15">
      <c r="A23" t="str">
        <f t="shared" si="0"/>
        <v>道路維持修繕工</v>
      </c>
      <c r="B23" t="str">
        <f t="shared" si="1"/>
        <v>路面切削工</v>
      </c>
      <c r="C23" t="str">
        <f t="shared" si="2"/>
        <v>路面切削工</v>
      </c>
      <c r="D23" t="str">
        <f t="shared" si="3"/>
        <v/>
      </c>
      <c r="E23" t="s">
        <v>24723</v>
      </c>
      <c r="F23" s="146" t="s">
        <v>26535</v>
      </c>
      <c r="G23" t="e">
        <f>VLOOKUP(E23,#REF!,2,FALSE)</f>
        <v>#REF!</v>
      </c>
      <c r="H23" t="e">
        <f>VLOOKUP(E23,#REF!,3,FALSE)</f>
        <v>#REF!</v>
      </c>
      <c r="I23" t="e">
        <f>VLOOKUP(E23,#REF!,4,FALSE)</f>
        <v>#REF!</v>
      </c>
      <c r="J23" t="e">
        <f>VLOOKUP(E23,#REF!,5,FALSE)</f>
        <v>#REF!</v>
      </c>
      <c r="K23" t="e">
        <f>VLOOKUP(E23,#REF!,6,FALSE)</f>
        <v>#REF!</v>
      </c>
      <c r="L23" t="str">
        <f t="shared" si="5"/>
        <v>有</v>
      </c>
      <c r="N23" t="s">
        <v>22400</v>
      </c>
      <c r="O23" t="str">
        <f t="shared" si="4"/>
        <v>HR-190004</v>
      </c>
      <c r="P23" t="s">
        <v>14838</v>
      </c>
      <c r="Q23" t="s">
        <v>425</v>
      </c>
      <c r="R23" t="s">
        <v>427</v>
      </c>
      <c r="S23" t="s">
        <v>427</v>
      </c>
      <c r="T23" t="s">
        <v>121</v>
      </c>
      <c r="U23" t="s">
        <v>381</v>
      </c>
    </row>
    <row r="24" spans="1:21" x14ac:dyDescent="0.15">
      <c r="A24" t="str">
        <f t="shared" si="0"/>
        <v>電気通信設備</v>
      </c>
      <c r="B24" t="str">
        <f t="shared" si="1"/>
        <v>電子応用設備</v>
      </c>
      <c r="C24" t="str">
        <f t="shared" si="2"/>
        <v>道路交通情報設備、トンネル・路側通信設備</v>
      </c>
      <c r="D24" t="str">
        <f t="shared" si="3"/>
        <v>非常警報</v>
      </c>
      <c r="E24" t="s">
        <v>24755</v>
      </c>
      <c r="F24" s="146" t="s">
        <v>26536</v>
      </c>
      <c r="G24" t="e">
        <f>VLOOKUP(E24,#REF!,2,FALSE)</f>
        <v>#REF!</v>
      </c>
      <c r="H24" t="e">
        <f>VLOOKUP(E24,#REF!,3,FALSE)</f>
        <v>#REF!</v>
      </c>
      <c r="I24" t="e">
        <f>VLOOKUP(E24,#REF!,4,FALSE)</f>
        <v>#REF!</v>
      </c>
      <c r="J24" t="e">
        <f>VLOOKUP(E24,#REF!,5,FALSE)</f>
        <v>#REF!</v>
      </c>
      <c r="K24" t="e">
        <f>VLOOKUP(E24,#REF!,6,FALSE)</f>
        <v>#REF!</v>
      </c>
      <c r="L24" t="str">
        <f t="shared" si="5"/>
        <v>有</v>
      </c>
      <c r="N24" t="s">
        <v>26530</v>
      </c>
      <c r="O24" t="str">
        <f t="shared" si="4"/>
        <v>CG-190009</v>
      </c>
      <c r="P24" t="s">
        <v>13909</v>
      </c>
      <c r="Q24" t="s">
        <v>197</v>
      </c>
      <c r="R24" t="s">
        <v>200</v>
      </c>
      <c r="S24" t="s">
        <v>2851</v>
      </c>
      <c r="U24" t="s">
        <v>381</v>
      </c>
    </row>
    <row r="25" spans="1:21" x14ac:dyDescent="0.15">
      <c r="A25" t="str">
        <f t="shared" si="0"/>
        <v>その他</v>
      </c>
      <c r="B25" t="str">
        <f t="shared" si="1"/>
        <v>その他</v>
      </c>
      <c r="C25" t="str">
        <f t="shared" si="2"/>
        <v/>
      </c>
      <c r="D25" t="str">
        <f t="shared" si="3"/>
        <v/>
      </c>
      <c r="E25" t="s">
        <v>24754</v>
      </c>
      <c r="F25" s="146" t="s">
        <v>26537</v>
      </c>
      <c r="G25" t="e">
        <f>VLOOKUP(E25,#REF!,2,FALSE)</f>
        <v>#REF!</v>
      </c>
      <c r="H25" t="e">
        <f>VLOOKUP(E25,#REF!,3,FALSE)</f>
        <v>#REF!</v>
      </c>
      <c r="I25" t="e">
        <f>VLOOKUP(E25,#REF!,4,FALSE)</f>
        <v>#REF!</v>
      </c>
      <c r="J25" t="e">
        <f>VLOOKUP(E25,#REF!,5,FALSE)</f>
        <v>#REF!</v>
      </c>
      <c r="K25" t="e">
        <f>VLOOKUP(E25,#REF!,6,FALSE)</f>
        <v>#REF!</v>
      </c>
      <c r="L25" t="str">
        <f t="shared" si="5"/>
        <v>有</v>
      </c>
      <c r="N25" t="s">
        <v>26531</v>
      </c>
      <c r="O25" t="str">
        <f t="shared" si="4"/>
        <v>CB-190023</v>
      </c>
      <c r="P25" t="s">
        <v>13264</v>
      </c>
      <c r="Q25" t="s">
        <v>197</v>
      </c>
      <c r="R25" t="s">
        <v>200</v>
      </c>
      <c r="S25" t="s">
        <v>150</v>
      </c>
      <c r="U25" t="s">
        <v>381</v>
      </c>
    </row>
    <row r="26" spans="1:21" x14ac:dyDescent="0.15">
      <c r="A26" t="str">
        <f t="shared" si="0"/>
        <v>土工</v>
      </c>
      <c r="B26" t="str">
        <f t="shared" si="1"/>
        <v>土工</v>
      </c>
      <c r="C26" t="str">
        <f t="shared" si="2"/>
        <v>掘削工</v>
      </c>
      <c r="D26" t="str">
        <f t="shared" si="3"/>
        <v/>
      </c>
      <c r="E26" t="s">
        <v>24722</v>
      </c>
      <c r="F26" s="146" t="s">
        <v>26538</v>
      </c>
      <c r="G26" t="e">
        <f>VLOOKUP(E26,#REF!,2,FALSE)</f>
        <v>#REF!</v>
      </c>
      <c r="H26" t="e">
        <f>VLOOKUP(E26,#REF!,3,FALSE)</f>
        <v>#REF!</v>
      </c>
      <c r="I26" t="e">
        <f>VLOOKUP(E26,#REF!,4,FALSE)</f>
        <v>#REF!</v>
      </c>
      <c r="J26" t="e">
        <f>VLOOKUP(E26,#REF!,5,FALSE)</f>
        <v>#REF!</v>
      </c>
      <c r="K26" t="e">
        <f>VLOOKUP(E26,#REF!,6,FALSE)</f>
        <v>#REF!</v>
      </c>
      <c r="L26" t="str">
        <f t="shared" si="5"/>
        <v>有</v>
      </c>
      <c r="N26" t="s">
        <v>26532</v>
      </c>
      <c r="O26" t="str">
        <f t="shared" si="4"/>
        <v>KK-190014</v>
      </c>
      <c r="P26" t="s">
        <v>16159</v>
      </c>
      <c r="Q26" t="s">
        <v>12</v>
      </c>
      <c r="R26" t="s">
        <v>1638</v>
      </c>
      <c r="U26" t="s">
        <v>381</v>
      </c>
    </row>
    <row r="27" spans="1:21" x14ac:dyDescent="0.15">
      <c r="A27" t="str">
        <f t="shared" si="0"/>
        <v>道路維持修繕工</v>
      </c>
      <c r="B27" t="str">
        <f t="shared" si="1"/>
        <v>道路除草工</v>
      </c>
      <c r="C27" t="str">
        <f t="shared" si="2"/>
        <v>道路除草工</v>
      </c>
      <c r="D27" t="str">
        <f t="shared" si="3"/>
        <v/>
      </c>
      <c r="E27" t="s">
        <v>24625</v>
      </c>
      <c r="F27" s="146" t="s">
        <v>26539</v>
      </c>
      <c r="G27" t="e">
        <f>VLOOKUP(E27,#REF!,2,FALSE)</f>
        <v>#REF!</v>
      </c>
      <c r="H27" t="e">
        <f>VLOOKUP(E27,#REF!,3,FALSE)</f>
        <v>#REF!</v>
      </c>
      <c r="I27" t="e">
        <f>VLOOKUP(E27,#REF!,4,FALSE)</f>
        <v>#REF!</v>
      </c>
      <c r="J27" t="e">
        <f>VLOOKUP(E27,#REF!,5,FALSE)</f>
        <v>#REF!</v>
      </c>
      <c r="K27" t="e">
        <f>VLOOKUP(E27,#REF!,6,FALSE)</f>
        <v>#REF!</v>
      </c>
      <c r="L27" t="str">
        <f t="shared" si="5"/>
        <v>有</v>
      </c>
      <c r="N27" t="s">
        <v>26533</v>
      </c>
      <c r="O27" t="str">
        <f t="shared" si="4"/>
        <v>QS-190016</v>
      </c>
      <c r="P27" t="s">
        <v>20755</v>
      </c>
      <c r="Q27" t="s">
        <v>127</v>
      </c>
      <c r="R27" t="s">
        <v>128</v>
      </c>
      <c r="S27" t="s">
        <v>448</v>
      </c>
      <c r="U27" t="s">
        <v>381</v>
      </c>
    </row>
    <row r="28" spans="1:21" x14ac:dyDescent="0.15">
      <c r="A28" t="str">
        <f t="shared" si="0"/>
        <v>共通工</v>
      </c>
      <c r="B28" t="str">
        <f t="shared" si="1"/>
        <v>深層混合処理工</v>
      </c>
      <c r="C28" t="str">
        <f t="shared" si="2"/>
        <v>施工管理</v>
      </c>
      <c r="D28" t="str">
        <f t="shared" si="3"/>
        <v>出来形管理</v>
      </c>
      <c r="E28" t="s">
        <v>24623</v>
      </c>
      <c r="F28" s="146" t="s">
        <v>26540</v>
      </c>
      <c r="G28" t="e">
        <f>VLOOKUP(E28,#REF!,2,FALSE)</f>
        <v>#REF!</v>
      </c>
      <c r="H28" t="e">
        <f>VLOOKUP(E28,#REF!,3,FALSE)</f>
        <v>#REF!</v>
      </c>
      <c r="I28" t="e">
        <f>VLOOKUP(E28,#REF!,4,FALSE)</f>
        <v>#REF!</v>
      </c>
      <c r="J28" t="e">
        <f>VLOOKUP(E28,#REF!,5,FALSE)</f>
        <v>#REF!</v>
      </c>
      <c r="K28" t="e">
        <f>VLOOKUP(E28,#REF!,6,FALSE)</f>
        <v>#REF!</v>
      </c>
      <c r="L28" t="str">
        <f t="shared" si="5"/>
        <v>有</v>
      </c>
      <c r="N28" t="s">
        <v>26534</v>
      </c>
      <c r="O28" t="str">
        <f t="shared" si="4"/>
        <v>HK-190006</v>
      </c>
      <c r="P28" t="s">
        <v>14417</v>
      </c>
      <c r="Q28" t="s">
        <v>150</v>
      </c>
      <c r="R28" t="s">
        <v>150</v>
      </c>
      <c r="U28" t="s">
        <v>381</v>
      </c>
    </row>
    <row r="29" spans="1:21" x14ac:dyDescent="0.15">
      <c r="A29" t="str">
        <f t="shared" si="0"/>
        <v>道路維持修繕工</v>
      </c>
      <c r="B29" t="str">
        <f t="shared" si="1"/>
        <v>橋梁補修補強工</v>
      </c>
      <c r="C29" t="str">
        <f t="shared" si="2"/>
        <v>その他</v>
      </c>
      <c r="D29" t="str">
        <f t="shared" si="3"/>
        <v/>
      </c>
      <c r="E29" t="s">
        <v>24547</v>
      </c>
      <c r="F29" s="146" t="s">
        <v>26541</v>
      </c>
      <c r="G29" t="e">
        <f>VLOOKUP(E29,#REF!,2,FALSE)</f>
        <v>#REF!</v>
      </c>
      <c r="H29" t="e">
        <f>VLOOKUP(E29,#REF!,3,FALSE)</f>
        <v>#REF!</v>
      </c>
      <c r="I29" t="e">
        <f>VLOOKUP(E29,#REF!,4,FALSE)</f>
        <v>#REF!</v>
      </c>
      <c r="J29" t="e">
        <f>VLOOKUP(E29,#REF!,5,FALSE)</f>
        <v>#REF!</v>
      </c>
      <c r="K29" t="e">
        <f>VLOOKUP(E29,#REF!,6,FALSE)</f>
        <v>#REF!</v>
      </c>
      <c r="L29" t="str">
        <f t="shared" si="5"/>
        <v>有</v>
      </c>
      <c r="N29" t="s">
        <v>22401</v>
      </c>
      <c r="O29" t="str">
        <f t="shared" si="4"/>
        <v>KT-190027</v>
      </c>
      <c r="P29" t="s">
        <v>18755</v>
      </c>
      <c r="Q29" t="s">
        <v>382</v>
      </c>
      <c r="R29" t="s">
        <v>558</v>
      </c>
      <c r="U29" t="s">
        <v>381</v>
      </c>
    </row>
    <row r="30" spans="1:21" x14ac:dyDescent="0.15">
      <c r="A30" t="str">
        <f t="shared" si="0"/>
        <v>土工</v>
      </c>
      <c r="B30" t="str">
        <f t="shared" si="1"/>
        <v>土工</v>
      </c>
      <c r="C30" t="str">
        <f t="shared" si="2"/>
        <v>掘削工</v>
      </c>
      <c r="D30" t="str">
        <f t="shared" si="3"/>
        <v/>
      </c>
      <c r="E30" t="s">
        <v>24720</v>
      </c>
      <c r="F30" s="146" t="s">
        <v>26542</v>
      </c>
      <c r="G30" t="e">
        <f>VLOOKUP(E30,#REF!,2,FALSE)</f>
        <v>#REF!</v>
      </c>
      <c r="H30" t="e">
        <f>VLOOKUP(E30,#REF!,3,FALSE)</f>
        <v>#REF!</v>
      </c>
      <c r="I30" t="e">
        <f>VLOOKUP(E30,#REF!,4,FALSE)</f>
        <v>#REF!</v>
      </c>
      <c r="J30" t="e">
        <f>VLOOKUP(E30,#REF!,5,FALSE)</f>
        <v>#REF!</v>
      </c>
      <c r="K30" t="e">
        <f>VLOOKUP(E30,#REF!,6,FALSE)</f>
        <v>#REF!</v>
      </c>
      <c r="L30" t="str">
        <f t="shared" si="5"/>
        <v>有</v>
      </c>
      <c r="N30" t="s">
        <v>26535</v>
      </c>
      <c r="O30" t="str">
        <f t="shared" si="4"/>
        <v>KT-190026</v>
      </c>
      <c r="P30" t="s">
        <v>18753</v>
      </c>
      <c r="Q30" t="s">
        <v>197</v>
      </c>
      <c r="R30" t="s">
        <v>198</v>
      </c>
      <c r="S30" t="s">
        <v>198</v>
      </c>
      <c r="U30" t="s">
        <v>381</v>
      </c>
    </row>
    <row r="31" spans="1:21" x14ac:dyDescent="0.15">
      <c r="A31" t="str">
        <f t="shared" si="0"/>
        <v>仮設工</v>
      </c>
      <c r="B31" t="str">
        <f t="shared" si="1"/>
        <v>その他</v>
      </c>
      <c r="C31" t="str">
        <f t="shared" si="2"/>
        <v/>
      </c>
      <c r="D31" t="str">
        <f t="shared" si="3"/>
        <v/>
      </c>
      <c r="E31" t="s">
        <v>24718</v>
      </c>
      <c r="F31" s="146" t="s">
        <v>26543</v>
      </c>
      <c r="G31" t="e">
        <f>VLOOKUP(E31,#REF!,2,FALSE)</f>
        <v>#REF!</v>
      </c>
      <c r="H31" t="e">
        <f>VLOOKUP(E31,#REF!,3,FALSE)</f>
        <v>#REF!</v>
      </c>
      <c r="I31" t="e">
        <f>VLOOKUP(E31,#REF!,4,FALSE)</f>
        <v>#REF!</v>
      </c>
      <c r="J31" t="e">
        <f>VLOOKUP(E31,#REF!,5,FALSE)</f>
        <v>#REF!</v>
      </c>
      <c r="K31" t="e">
        <f>VLOOKUP(E31,#REF!,6,FALSE)</f>
        <v>#REF!</v>
      </c>
      <c r="L31" t="str">
        <f t="shared" si="5"/>
        <v>有</v>
      </c>
      <c r="N31" t="s">
        <v>2980</v>
      </c>
      <c r="O31" t="str">
        <f t="shared" si="4"/>
        <v>KT-190025</v>
      </c>
      <c r="P31" t="s">
        <v>18751</v>
      </c>
      <c r="Q31" t="s">
        <v>127</v>
      </c>
      <c r="R31" t="s">
        <v>46</v>
      </c>
      <c r="S31" t="s">
        <v>413</v>
      </c>
      <c r="U31" t="s">
        <v>381</v>
      </c>
    </row>
    <row r="32" spans="1:21" x14ac:dyDescent="0.15">
      <c r="A32" t="str">
        <f t="shared" si="0"/>
        <v>共通工</v>
      </c>
      <c r="B32" t="str">
        <f t="shared" si="1"/>
        <v>その他</v>
      </c>
      <c r="C32" t="str">
        <f t="shared" si="2"/>
        <v/>
      </c>
      <c r="D32" t="str">
        <f t="shared" si="3"/>
        <v/>
      </c>
      <c r="E32" t="s">
        <v>24717</v>
      </c>
      <c r="F32" s="146" t="s">
        <v>26544</v>
      </c>
      <c r="G32" t="e">
        <f>VLOOKUP(E32,#REF!,2,FALSE)</f>
        <v>#REF!</v>
      </c>
      <c r="H32" t="e">
        <f>VLOOKUP(E32,#REF!,3,FALSE)</f>
        <v>#REF!</v>
      </c>
      <c r="I32" t="e">
        <f>VLOOKUP(E32,#REF!,4,FALSE)</f>
        <v>#REF!</v>
      </c>
      <c r="J32" t="e">
        <f>VLOOKUP(E32,#REF!,5,FALSE)</f>
        <v>#REF!</v>
      </c>
      <c r="K32" t="e">
        <f>VLOOKUP(E32,#REF!,6,FALSE)</f>
        <v>#REF!</v>
      </c>
      <c r="L32" t="str">
        <f t="shared" si="5"/>
        <v>有</v>
      </c>
      <c r="N32" t="s">
        <v>26536</v>
      </c>
      <c r="O32" t="str">
        <f t="shared" si="4"/>
        <v>QS-190008</v>
      </c>
      <c r="P32" t="s">
        <v>20739</v>
      </c>
      <c r="Q32" t="s">
        <v>54</v>
      </c>
      <c r="R32" t="s">
        <v>56</v>
      </c>
      <c r="S32" t="s">
        <v>12337</v>
      </c>
      <c r="T32" t="s">
        <v>12154</v>
      </c>
      <c r="U32" t="s">
        <v>381</v>
      </c>
    </row>
    <row r="33" spans="1:21" x14ac:dyDescent="0.15">
      <c r="A33" t="str">
        <f t="shared" si="0"/>
        <v>電気通信設備</v>
      </c>
      <c r="B33" t="str">
        <f t="shared" si="1"/>
        <v>電子応用設備</v>
      </c>
      <c r="C33" t="str">
        <f t="shared" si="2"/>
        <v>管理用カメラ、センサー設備</v>
      </c>
      <c r="D33" t="str">
        <f t="shared" si="3"/>
        <v>カメラ</v>
      </c>
      <c r="E33" t="s">
        <v>24715</v>
      </c>
      <c r="F33" s="146" t="s">
        <v>26545</v>
      </c>
      <c r="G33" t="e">
        <f>VLOOKUP(E33,#REF!,2,FALSE)</f>
        <v>#REF!</v>
      </c>
      <c r="H33" t="e">
        <f>VLOOKUP(E33,#REF!,3,FALSE)</f>
        <v>#REF!</v>
      </c>
      <c r="I33" t="e">
        <f>VLOOKUP(E33,#REF!,4,FALSE)</f>
        <v>#REF!</v>
      </c>
      <c r="J33" t="e">
        <f>VLOOKUP(E33,#REF!,5,FALSE)</f>
        <v>#REF!</v>
      </c>
      <c r="K33" t="e">
        <f>VLOOKUP(E33,#REF!,6,FALSE)</f>
        <v>#REF!</v>
      </c>
      <c r="L33" t="str">
        <f t="shared" si="5"/>
        <v>有</v>
      </c>
      <c r="N33" t="s">
        <v>26537</v>
      </c>
      <c r="O33" t="str">
        <f t="shared" si="4"/>
        <v>QS-190007</v>
      </c>
      <c r="P33" t="s">
        <v>20737</v>
      </c>
      <c r="Q33" t="s">
        <v>150</v>
      </c>
      <c r="R33" t="s">
        <v>150</v>
      </c>
      <c r="U33" t="s">
        <v>381</v>
      </c>
    </row>
    <row r="34" spans="1:21" x14ac:dyDescent="0.15">
      <c r="A34" t="str">
        <f t="shared" si="0"/>
        <v>仮設工</v>
      </c>
      <c r="B34" t="str">
        <f t="shared" si="1"/>
        <v>その他</v>
      </c>
      <c r="C34" t="str">
        <f t="shared" si="2"/>
        <v/>
      </c>
      <c r="D34" t="str">
        <f t="shared" si="3"/>
        <v/>
      </c>
      <c r="E34" t="s">
        <v>24714</v>
      </c>
      <c r="F34" s="146" t="s">
        <v>26546</v>
      </c>
      <c r="G34" t="e">
        <f>VLOOKUP(E34,#REF!,2,FALSE)</f>
        <v>#REF!</v>
      </c>
      <c r="H34" t="e">
        <f>VLOOKUP(E34,#REF!,3,FALSE)</f>
        <v>#REF!</v>
      </c>
      <c r="I34" t="e">
        <f>VLOOKUP(E34,#REF!,4,FALSE)</f>
        <v>#REF!</v>
      </c>
      <c r="J34" t="e">
        <f>VLOOKUP(E34,#REF!,5,FALSE)</f>
        <v>#REF!</v>
      </c>
      <c r="K34" t="e">
        <f>VLOOKUP(E34,#REF!,6,FALSE)</f>
        <v>#REF!</v>
      </c>
      <c r="L34" t="str">
        <f t="shared" si="5"/>
        <v>有</v>
      </c>
      <c r="N34" t="s">
        <v>22402</v>
      </c>
      <c r="O34" t="str">
        <f t="shared" si="4"/>
        <v>QS-190006</v>
      </c>
      <c r="P34" t="s">
        <v>20735</v>
      </c>
      <c r="Q34" t="s">
        <v>150</v>
      </c>
      <c r="R34" t="s">
        <v>150</v>
      </c>
      <c r="U34" t="s">
        <v>381</v>
      </c>
    </row>
    <row r="35" spans="1:21" x14ac:dyDescent="0.15">
      <c r="A35" t="str">
        <f t="shared" si="0"/>
        <v>電気通信設備</v>
      </c>
      <c r="B35" t="str">
        <f t="shared" si="1"/>
        <v>共通設備</v>
      </c>
      <c r="C35" t="str">
        <f t="shared" si="2"/>
        <v>配管・配線設備</v>
      </c>
      <c r="D35" t="str">
        <f t="shared" si="3"/>
        <v>配線</v>
      </c>
      <c r="E35" t="s">
        <v>24546</v>
      </c>
      <c r="F35" s="146" t="s">
        <v>26547</v>
      </c>
      <c r="G35" t="e">
        <f>VLOOKUP(E35,#REF!,2,FALSE)</f>
        <v>#REF!</v>
      </c>
      <c r="H35" t="e">
        <f>VLOOKUP(E35,#REF!,3,FALSE)</f>
        <v>#REF!</v>
      </c>
      <c r="I35" t="e">
        <f>VLOOKUP(E35,#REF!,4,FALSE)</f>
        <v>#REF!</v>
      </c>
      <c r="J35" t="e">
        <f>VLOOKUP(E35,#REF!,5,FALSE)</f>
        <v>#REF!</v>
      </c>
      <c r="K35" t="e">
        <f>VLOOKUP(E35,#REF!,6,FALSE)</f>
        <v>#REF!</v>
      </c>
      <c r="L35" t="str">
        <f t="shared" si="5"/>
        <v>有</v>
      </c>
      <c r="N35" t="s">
        <v>26538</v>
      </c>
      <c r="O35" t="str">
        <f t="shared" si="4"/>
        <v>KT-190022</v>
      </c>
      <c r="P35" t="s">
        <v>18746</v>
      </c>
      <c r="Q35" t="s">
        <v>380</v>
      </c>
      <c r="R35" t="s">
        <v>380</v>
      </c>
      <c r="S35" t="s">
        <v>2849</v>
      </c>
      <c r="U35" t="s">
        <v>381</v>
      </c>
    </row>
    <row r="36" spans="1:21" x14ac:dyDescent="0.15">
      <c r="A36" t="str">
        <f t="shared" si="0"/>
        <v>仮設工</v>
      </c>
      <c r="B36" t="str">
        <f t="shared" si="1"/>
        <v>仮設材設置撤去工</v>
      </c>
      <c r="C36" t="str">
        <f t="shared" si="2"/>
        <v/>
      </c>
      <c r="D36" t="str">
        <f t="shared" si="3"/>
        <v/>
      </c>
      <c r="E36" t="s">
        <v>24713</v>
      </c>
      <c r="F36" s="146" t="s">
        <v>26548</v>
      </c>
      <c r="G36" t="e">
        <f>VLOOKUP(E36,#REF!,2,FALSE)</f>
        <v>#REF!</v>
      </c>
      <c r="H36" t="e">
        <f>VLOOKUP(E36,#REF!,3,FALSE)</f>
        <v>#REF!</v>
      </c>
      <c r="I36" t="e">
        <f>VLOOKUP(E36,#REF!,4,FALSE)</f>
        <v>#REF!</v>
      </c>
      <c r="J36" t="e">
        <f>VLOOKUP(E36,#REF!,5,FALSE)</f>
        <v>#REF!</v>
      </c>
      <c r="K36" t="e">
        <f>VLOOKUP(E36,#REF!,6,FALSE)</f>
        <v>#REF!</v>
      </c>
      <c r="L36" t="str">
        <f t="shared" si="5"/>
        <v>有</v>
      </c>
      <c r="N36" t="s">
        <v>22403</v>
      </c>
      <c r="O36" t="str">
        <f t="shared" si="4"/>
        <v>HK-190005</v>
      </c>
      <c r="P36" t="s">
        <v>14414</v>
      </c>
      <c r="Q36" t="s">
        <v>197</v>
      </c>
      <c r="R36" t="s">
        <v>220</v>
      </c>
      <c r="S36" t="s">
        <v>2842</v>
      </c>
      <c r="U36" t="s">
        <v>381</v>
      </c>
    </row>
    <row r="37" spans="1:21" x14ac:dyDescent="0.15">
      <c r="A37" t="str">
        <f t="shared" si="0"/>
        <v>ＩＴＳ関連技術</v>
      </c>
      <c r="B37" t="str">
        <f t="shared" si="1"/>
        <v>安全運転の支援</v>
      </c>
      <c r="C37" t="str">
        <f t="shared" si="2"/>
        <v/>
      </c>
      <c r="D37" t="str">
        <f t="shared" si="3"/>
        <v/>
      </c>
      <c r="E37" t="s">
        <v>24752</v>
      </c>
      <c r="F37" s="146" t="s">
        <v>26549</v>
      </c>
      <c r="G37" t="e">
        <f>VLOOKUP(E37,#REF!,2,FALSE)</f>
        <v>#REF!</v>
      </c>
      <c r="H37" t="e">
        <f>VLOOKUP(E37,#REF!,3,FALSE)</f>
        <v>#REF!</v>
      </c>
      <c r="I37" t="e">
        <f>VLOOKUP(E37,#REF!,4,FALSE)</f>
        <v>#REF!</v>
      </c>
      <c r="J37" t="e">
        <f>VLOOKUP(E37,#REF!,5,FALSE)</f>
        <v>#REF!</v>
      </c>
      <c r="K37" t="e">
        <f>VLOOKUP(E37,#REF!,6,FALSE)</f>
        <v>#REF!</v>
      </c>
      <c r="L37" t="str">
        <f t="shared" si="5"/>
        <v>有</v>
      </c>
      <c r="N37" t="s">
        <v>26539</v>
      </c>
      <c r="O37" t="str">
        <f t="shared" si="4"/>
        <v>KK-190011</v>
      </c>
      <c r="P37" t="s">
        <v>16154</v>
      </c>
      <c r="Q37" t="s">
        <v>197</v>
      </c>
      <c r="R37" t="s">
        <v>201</v>
      </c>
      <c r="S37" t="s">
        <v>201</v>
      </c>
      <c r="U37" t="s">
        <v>381</v>
      </c>
    </row>
    <row r="38" spans="1:21" x14ac:dyDescent="0.15">
      <c r="A38" t="str">
        <f t="shared" si="0"/>
        <v>建築設備（機械）</v>
      </c>
      <c r="B38" t="str">
        <f t="shared" si="1"/>
        <v>その他建築設備（機械）</v>
      </c>
      <c r="C38" t="str">
        <f t="shared" si="2"/>
        <v/>
      </c>
      <c r="D38" t="str">
        <f t="shared" si="3"/>
        <v/>
      </c>
      <c r="E38" t="s">
        <v>24712</v>
      </c>
      <c r="F38" s="146" t="s">
        <v>26550</v>
      </c>
      <c r="G38" t="e">
        <f>VLOOKUP(E38,#REF!,2,FALSE)</f>
        <v>#REF!</v>
      </c>
      <c r="H38" t="e">
        <f>VLOOKUP(E38,#REF!,3,FALSE)</f>
        <v>#REF!</v>
      </c>
      <c r="I38" t="e">
        <f>VLOOKUP(E38,#REF!,4,FALSE)</f>
        <v>#REF!</v>
      </c>
      <c r="J38" t="e">
        <f>VLOOKUP(E38,#REF!,5,FALSE)</f>
        <v>#REF!</v>
      </c>
      <c r="K38" t="e">
        <f>VLOOKUP(E38,#REF!,6,FALSE)</f>
        <v>#REF!</v>
      </c>
      <c r="L38" t="str">
        <f t="shared" si="5"/>
        <v>有</v>
      </c>
      <c r="N38" t="s">
        <v>22404</v>
      </c>
      <c r="O38" t="str">
        <f t="shared" si="4"/>
        <v>CB-190021</v>
      </c>
      <c r="P38" t="s">
        <v>13261</v>
      </c>
      <c r="Q38" t="s">
        <v>11</v>
      </c>
      <c r="R38" t="s">
        <v>11</v>
      </c>
      <c r="S38" t="s">
        <v>150</v>
      </c>
      <c r="U38" t="s">
        <v>381</v>
      </c>
    </row>
    <row r="39" spans="1:21" x14ac:dyDescent="0.15">
      <c r="A39" t="str">
        <f t="shared" si="0"/>
        <v>電気通信設備</v>
      </c>
      <c r="B39" t="str">
        <f t="shared" si="1"/>
        <v>電気設備</v>
      </c>
      <c r="C39" t="str">
        <f t="shared" si="2"/>
        <v>発電・電源設備</v>
      </c>
      <c r="D39" t="str">
        <f t="shared" si="3"/>
        <v>発電</v>
      </c>
      <c r="E39" t="s">
        <v>24710</v>
      </c>
      <c r="F39" s="146" t="s">
        <v>26551</v>
      </c>
      <c r="G39" t="e">
        <f>VLOOKUP(E39,#REF!,2,FALSE)</f>
        <v>#REF!</v>
      </c>
      <c r="H39" t="e">
        <f>VLOOKUP(E39,#REF!,3,FALSE)</f>
        <v>#REF!</v>
      </c>
      <c r="I39" t="e">
        <f>VLOOKUP(E39,#REF!,4,FALSE)</f>
        <v>#REF!</v>
      </c>
      <c r="J39" t="e">
        <f>VLOOKUP(E39,#REF!,5,FALSE)</f>
        <v>#REF!</v>
      </c>
      <c r="K39" t="e">
        <f>VLOOKUP(E39,#REF!,6,FALSE)</f>
        <v>#REF!</v>
      </c>
      <c r="L39" t="str">
        <f t="shared" si="5"/>
        <v>有</v>
      </c>
      <c r="N39" t="s">
        <v>22405</v>
      </c>
      <c r="O39" t="str">
        <f t="shared" si="4"/>
        <v>CB-190020</v>
      </c>
      <c r="P39" t="s">
        <v>13258</v>
      </c>
      <c r="Q39" t="s">
        <v>12</v>
      </c>
      <c r="R39" t="s">
        <v>150</v>
      </c>
      <c r="U39" t="s">
        <v>381</v>
      </c>
    </row>
    <row r="40" spans="1:21" x14ac:dyDescent="0.15">
      <c r="A40" t="str">
        <f t="shared" si="0"/>
        <v>付属施設</v>
      </c>
      <c r="B40" t="str">
        <f t="shared" si="1"/>
        <v>道路標識設置工</v>
      </c>
      <c r="C40" t="str">
        <f t="shared" si="2"/>
        <v/>
      </c>
      <c r="D40" t="str">
        <f t="shared" si="3"/>
        <v/>
      </c>
      <c r="E40" t="s">
        <v>26499</v>
      </c>
      <c r="F40" s="146" t="s">
        <v>26552</v>
      </c>
      <c r="G40" t="s">
        <v>20685</v>
      </c>
      <c r="H40" t="s">
        <v>20686</v>
      </c>
      <c r="I40" s="148">
        <v>1648000</v>
      </c>
      <c r="J40" s="148">
        <v>2011000</v>
      </c>
      <c r="K40" t="s">
        <v>26670</v>
      </c>
      <c r="L40" t="str">
        <f t="shared" si="5"/>
        <v>有</v>
      </c>
      <c r="N40" t="s">
        <v>22406</v>
      </c>
      <c r="O40" t="str">
        <f t="shared" si="4"/>
        <v>CG-190003</v>
      </c>
      <c r="P40" t="s">
        <v>13899</v>
      </c>
      <c r="Q40" t="s">
        <v>382</v>
      </c>
      <c r="R40" t="s">
        <v>2</v>
      </c>
      <c r="S40" t="s">
        <v>2826</v>
      </c>
      <c r="T40" t="s">
        <v>2827</v>
      </c>
      <c r="U40" t="s">
        <v>381</v>
      </c>
    </row>
    <row r="41" spans="1:21" x14ac:dyDescent="0.15">
      <c r="A41" t="str">
        <f t="shared" si="0"/>
        <v>港湾・港湾海岸・空港</v>
      </c>
      <c r="B41" t="str">
        <f t="shared" si="1"/>
        <v>本体工（ケーソン式・ブロック式）</v>
      </c>
      <c r="C41" t="str">
        <f t="shared" si="2"/>
        <v>施工管理</v>
      </c>
      <c r="D41" t="str">
        <f t="shared" si="3"/>
        <v/>
      </c>
      <c r="E41" t="s">
        <v>26500</v>
      </c>
      <c r="F41" s="146" t="s">
        <v>26553</v>
      </c>
      <c r="G41" t="s">
        <v>23390</v>
      </c>
      <c r="H41" t="s">
        <v>26677</v>
      </c>
      <c r="I41" s="148">
        <v>7039300</v>
      </c>
      <c r="J41" s="148">
        <v>6708000</v>
      </c>
      <c r="K41" t="s">
        <v>26678</v>
      </c>
      <c r="L41" t="str">
        <f t="shared" si="5"/>
        <v>有</v>
      </c>
      <c r="N41" t="s">
        <v>22407</v>
      </c>
      <c r="O41" t="str">
        <f t="shared" si="4"/>
        <v>QS-190005</v>
      </c>
      <c r="P41" t="s">
        <v>24753</v>
      </c>
      <c r="Q41" t="s">
        <v>538</v>
      </c>
      <c r="R41" t="s">
        <v>150</v>
      </c>
      <c r="U41" t="s">
        <v>381</v>
      </c>
    </row>
    <row r="42" spans="1:21" x14ac:dyDescent="0.15">
      <c r="A42" t="str">
        <f t="shared" si="0"/>
        <v>道路維持修繕工</v>
      </c>
      <c r="B42" t="str">
        <f t="shared" si="1"/>
        <v>その他</v>
      </c>
      <c r="C42" t="str">
        <f t="shared" si="2"/>
        <v/>
      </c>
      <c r="D42" t="str">
        <f t="shared" si="3"/>
        <v/>
      </c>
      <c r="E42" t="s">
        <v>24544</v>
      </c>
      <c r="F42" s="146" t="s">
        <v>26554</v>
      </c>
      <c r="G42" t="e">
        <f>VLOOKUP(E42,#REF!,2,FALSE)</f>
        <v>#REF!</v>
      </c>
      <c r="H42" t="e">
        <f>VLOOKUP(E42,#REF!,3,FALSE)</f>
        <v>#REF!</v>
      </c>
      <c r="I42" t="e">
        <f>VLOOKUP(E42,#REF!,4,FALSE)</f>
        <v>#REF!</v>
      </c>
      <c r="J42" t="e">
        <f>VLOOKUP(E42,#REF!,5,FALSE)</f>
        <v>#REF!</v>
      </c>
      <c r="K42" t="e">
        <f>VLOOKUP(E42,#REF!,6,FALSE)</f>
        <v>#REF!</v>
      </c>
      <c r="L42" t="str">
        <f t="shared" si="5"/>
        <v>有</v>
      </c>
      <c r="N42" t="s">
        <v>2981</v>
      </c>
      <c r="O42" t="str">
        <f t="shared" si="4"/>
        <v>QS-190002</v>
      </c>
      <c r="P42" t="s">
        <v>20727</v>
      </c>
      <c r="Q42" t="s">
        <v>127</v>
      </c>
      <c r="R42" t="s">
        <v>46</v>
      </c>
      <c r="S42" t="s">
        <v>413</v>
      </c>
      <c r="U42" t="s">
        <v>381</v>
      </c>
    </row>
    <row r="43" spans="1:21" x14ac:dyDescent="0.15">
      <c r="A43" t="str">
        <f t="shared" si="0"/>
        <v>道路維持修繕工</v>
      </c>
      <c r="B43" t="str">
        <f t="shared" si="1"/>
        <v>トンネル補修補強工</v>
      </c>
      <c r="C43" t="str">
        <f t="shared" si="2"/>
        <v>漏水対策工</v>
      </c>
      <c r="D43" t="str">
        <f t="shared" si="3"/>
        <v/>
      </c>
      <c r="E43" t="s">
        <v>24543</v>
      </c>
      <c r="F43" s="146" t="s">
        <v>26555</v>
      </c>
      <c r="G43" t="e">
        <f>VLOOKUP(E43,#REF!,2,FALSE)</f>
        <v>#REF!</v>
      </c>
      <c r="H43" t="e">
        <f>VLOOKUP(E43,#REF!,3,FALSE)</f>
        <v>#REF!</v>
      </c>
      <c r="I43" t="e">
        <f>VLOOKUP(E43,#REF!,4,FALSE)</f>
        <v>#REF!</v>
      </c>
      <c r="J43" t="e">
        <f>VLOOKUP(E43,#REF!,5,FALSE)</f>
        <v>#REF!</v>
      </c>
      <c r="K43" t="e">
        <f>VLOOKUP(E43,#REF!,6,FALSE)</f>
        <v>#REF!</v>
      </c>
      <c r="L43" t="str">
        <f t="shared" si="5"/>
        <v>有</v>
      </c>
      <c r="N43" t="s">
        <v>26540</v>
      </c>
      <c r="O43" t="str">
        <f t="shared" si="4"/>
        <v>KK-190005</v>
      </c>
      <c r="P43" t="s">
        <v>16142</v>
      </c>
      <c r="Q43" t="s">
        <v>382</v>
      </c>
      <c r="R43" t="s">
        <v>76</v>
      </c>
      <c r="S43" t="s">
        <v>390</v>
      </c>
      <c r="T43" t="s">
        <v>171</v>
      </c>
      <c r="U43" t="s">
        <v>381</v>
      </c>
    </row>
    <row r="44" spans="1:21" x14ac:dyDescent="0.15">
      <c r="A44" t="str">
        <f t="shared" si="0"/>
        <v>土工</v>
      </c>
      <c r="B44" t="str">
        <f t="shared" si="1"/>
        <v>土工</v>
      </c>
      <c r="C44" t="str">
        <f t="shared" si="2"/>
        <v>掘削工</v>
      </c>
      <c r="D44" t="str">
        <f t="shared" si="3"/>
        <v/>
      </c>
      <c r="E44" t="s">
        <v>24709</v>
      </c>
      <c r="F44" s="146" t="s">
        <v>26556</v>
      </c>
      <c r="G44" t="e">
        <f>VLOOKUP(E44,#REF!,2,FALSE)</f>
        <v>#REF!</v>
      </c>
      <c r="H44" t="e">
        <f>VLOOKUP(E44,#REF!,3,FALSE)</f>
        <v>#REF!</v>
      </c>
      <c r="I44" t="e">
        <f>VLOOKUP(E44,#REF!,4,FALSE)</f>
        <v>#REF!</v>
      </c>
      <c r="J44" t="e">
        <f>VLOOKUP(E44,#REF!,5,FALSE)</f>
        <v>#REF!</v>
      </c>
      <c r="K44" t="e">
        <f>VLOOKUP(E44,#REF!,6,FALSE)</f>
        <v>#REF!</v>
      </c>
      <c r="L44" t="str">
        <f t="shared" si="5"/>
        <v>有</v>
      </c>
      <c r="N44" t="s">
        <v>2982</v>
      </c>
      <c r="O44" t="str">
        <f t="shared" si="4"/>
        <v>KT-190008</v>
      </c>
      <c r="P44" t="s">
        <v>18717</v>
      </c>
      <c r="Q44" t="s">
        <v>127</v>
      </c>
      <c r="R44" t="s">
        <v>46</v>
      </c>
      <c r="S44" t="s">
        <v>413</v>
      </c>
      <c r="U44" t="s">
        <v>381</v>
      </c>
    </row>
    <row r="45" spans="1:21" x14ac:dyDescent="0.15">
      <c r="A45" t="str">
        <f t="shared" si="0"/>
        <v>橋梁上部工</v>
      </c>
      <c r="B45" t="str">
        <f t="shared" si="1"/>
        <v>施工管理</v>
      </c>
      <c r="C45" t="str">
        <f t="shared" si="2"/>
        <v>施工管理</v>
      </c>
      <c r="D45" t="str">
        <f t="shared" si="3"/>
        <v>その他</v>
      </c>
      <c r="E45" t="s">
        <v>24622</v>
      </c>
      <c r="F45" s="146" t="s">
        <v>26557</v>
      </c>
      <c r="G45" t="e">
        <f>VLOOKUP(E45,#REF!,2,FALSE)</f>
        <v>#REF!</v>
      </c>
      <c r="H45" t="e">
        <f>VLOOKUP(E45,#REF!,3,FALSE)</f>
        <v>#REF!</v>
      </c>
      <c r="I45" t="e">
        <f>VLOOKUP(E45,#REF!,4,FALSE)</f>
        <v>#REF!</v>
      </c>
      <c r="J45" t="e">
        <f>VLOOKUP(E45,#REF!,5,FALSE)</f>
        <v>#REF!</v>
      </c>
      <c r="K45" t="e">
        <f>VLOOKUP(E45,#REF!,6,FALSE)</f>
        <v>#REF!</v>
      </c>
      <c r="L45" t="str">
        <f t="shared" si="5"/>
        <v>有</v>
      </c>
      <c r="N45" t="s">
        <v>26541</v>
      </c>
      <c r="O45" t="str">
        <f t="shared" si="4"/>
        <v>CB-190009</v>
      </c>
      <c r="P45" t="s">
        <v>13237</v>
      </c>
      <c r="Q45" t="s">
        <v>197</v>
      </c>
      <c r="R45" t="s">
        <v>200</v>
      </c>
      <c r="S45" t="s">
        <v>150</v>
      </c>
      <c r="U45" t="s">
        <v>381</v>
      </c>
    </row>
    <row r="46" spans="1:21" x14ac:dyDescent="0.15">
      <c r="A46" t="str">
        <f t="shared" si="0"/>
        <v>調査試験</v>
      </c>
      <c r="B46" t="str">
        <f t="shared" si="1"/>
        <v>測量</v>
      </c>
      <c r="C46" t="str">
        <f t="shared" si="2"/>
        <v>その他</v>
      </c>
      <c r="D46" t="str">
        <f t="shared" si="3"/>
        <v/>
      </c>
      <c r="E46" t="s">
        <v>24565</v>
      </c>
      <c r="F46" s="146" t="s">
        <v>26558</v>
      </c>
      <c r="G46" t="e">
        <f>VLOOKUP(E46,#REF!,2,FALSE)</f>
        <v>#REF!</v>
      </c>
      <c r="H46" t="e">
        <f>VLOOKUP(E46,#REF!,3,FALSE)</f>
        <v>#REF!</v>
      </c>
      <c r="I46" t="e">
        <f>VLOOKUP(E46,#REF!,4,FALSE)</f>
        <v>#REF!</v>
      </c>
      <c r="J46" t="e">
        <f>VLOOKUP(E46,#REF!,5,FALSE)</f>
        <v>#REF!</v>
      </c>
      <c r="K46" t="e">
        <f>VLOOKUP(E46,#REF!,6,FALSE)</f>
        <v>#REF!</v>
      </c>
      <c r="L46" t="str">
        <f t="shared" si="5"/>
        <v>有</v>
      </c>
      <c r="N46" t="s">
        <v>26542</v>
      </c>
      <c r="O46" t="str">
        <f t="shared" si="4"/>
        <v>KT-180136</v>
      </c>
      <c r="P46" t="s">
        <v>18671</v>
      </c>
      <c r="Q46" t="s">
        <v>380</v>
      </c>
      <c r="R46" t="s">
        <v>380</v>
      </c>
      <c r="S46" t="s">
        <v>2849</v>
      </c>
      <c r="U46" t="s">
        <v>381</v>
      </c>
    </row>
    <row r="47" spans="1:21" x14ac:dyDescent="0.15">
      <c r="A47" t="str">
        <f t="shared" si="0"/>
        <v>調査試験</v>
      </c>
      <c r="B47" t="str">
        <f t="shared" si="1"/>
        <v>地質調査</v>
      </c>
      <c r="C47" t="str">
        <f t="shared" si="2"/>
        <v>地表調査</v>
      </c>
      <c r="D47" t="str">
        <f t="shared" si="3"/>
        <v/>
      </c>
      <c r="E47" t="s">
        <v>24621</v>
      </c>
      <c r="F47" s="146" t="s">
        <v>26559</v>
      </c>
      <c r="G47" t="e">
        <f>VLOOKUP(E47,#REF!,2,FALSE)</f>
        <v>#REF!</v>
      </c>
      <c r="H47" t="e">
        <f>VLOOKUP(E47,#REF!,3,FALSE)</f>
        <v>#REF!</v>
      </c>
      <c r="I47" t="e">
        <f>VLOOKUP(E47,#REF!,4,FALSE)</f>
        <v>#REF!</v>
      </c>
      <c r="J47" t="e">
        <f>VLOOKUP(E47,#REF!,5,FALSE)</f>
        <v>#REF!</v>
      </c>
      <c r="K47" t="e">
        <f>VLOOKUP(E47,#REF!,6,FALSE)</f>
        <v>#REF!</v>
      </c>
      <c r="L47" t="str">
        <f t="shared" si="5"/>
        <v>有</v>
      </c>
      <c r="N47" t="s">
        <v>2983</v>
      </c>
      <c r="O47" t="str">
        <f t="shared" si="4"/>
        <v>KT-180131</v>
      </c>
      <c r="P47" t="s">
        <v>18661</v>
      </c>
      <c r="Q47" t="s">
        <v>127</v>
      </c>
      <c r="R47" t="s">
        <v>46</v>
      </c>
      <c r="S47" t="s">
        <v>413</v>
      </c>
      <c r="U47" t="s">
        <v>381</v>
      </c>
    </row>
    <row r="48" spans="1:21" x14ac:dyDescent="0.15">
      <c r="A48" t="str">
        <f t="shared" si="0"/>
        <v>調査試験</v>
      </c>
      <c r="B48" t="str">
        <f t="shared" si="1"/>
        <v>測量</v>
      </c>
      <c r="C48" t="str">
        <f t="shared" si="2"/>
        <v>衛星測量</v>
      </c>
      <c r="D48" t="str">
        <f t="shared" si="3"/>
        <v/>
      </c>
      <c r="E48" t="s">
        <v>24707</v>
      </c>
      <c r="F48" s="146" t="s">
        <v>26560</v>
      </c>
      <c r="G48" t="e">
        <f>VLOOKUP(E48,#REF!,2,FALSE)</f>
        <v>#REF!</v>
      </c>
      <c r="H48" t="e">
        <f>VLOOKUP(E48,#REF!,3,FALSE)</f>
        <v>#REF!</v>
      </c>
      <c r="I48" t="e">
        <f>VLOOKUP(E48,#REF!,4,FALSE)</f>
        <v>#REF!</v>
      </c>
      <c r="J48" t="e">
        <f>VLOOKUP(E48,#REF!,5,FALSE)</f>
        <v>#REF!</v>
      </c>
      <c r="K48" t="e">
        <f>VLOOKUP(E48,#REF!,6,FALSE)</f>
        <v>#REF!</v>
      </c>
      <c r="L48" t="str">
        <f t="shared" si="5"/>
        <v>有</v>
      </c>
      <c r="N48" t="s">
        <v>22408</v>
      </c>
      <c r="O48" t="str">
        <f t="shared" si="4"/>
        <v>KK-180050</v>
      </c>
      <c r="P48" t="s">
        <v>16114</v>
      </c>
      <c r="Q48" t="s">
        <v>11</v>
      </c>
      <c r="R48" t="s">
        <v>11</v>
      </c>
      <c r="S48" t="s">
        <v>126</v>
      </c>
      <c r="U48" t="s">
        <v>381</v>
      </c>
    </row>
    <row r="49" spans="1:21" x14ac:dyDescent="0.15">
      <c r="A49" t="str">
        <f t="shared" si="0"/>
        <v>環境対策工</v>
      </c>
      <c r="B49" t="str">
        <f t="shared" si="1"/>
        <v>水質保全工</v>
      </c>
      <c r="C49" t="str">
        <f t="shared" si="2"/>
        <v/>
      </c>
      <c r="D49" t="str">
        <f t="shared" si="3"/>
        <v/>
      </c>
      <c r="E49" t="s">
        <v>24765</v>
      </c>
      <c r="F49" s="146" t="s">
        <v>23404</v>
      </c>
      <c r="G49" t="e">
        <f>VLOOKUP(E49,#REF!,2,FALSE)</f>
        <v>#REF!</v>
      </c>
      <c r="H49" t="e">
        <f>VLOOKUP(E49,#REF!,3,FALSE)</f>
        <v>#REF!</v>
      </c>
      <c r="I49" t="e">
        <f>VLOOKUP(E49,#REF!,4,FALSE)</f>
        <v>#REF!</v>
      </c>
      <c r="J49" t="e">
        <f>VLOOKUP(E49,#REF!,5,FALSE)</f>
        <v>#REF!</v>
      </c>
      <c r="K49" t="e">
        <f>VLOOKUP(E49,#REF!,6,FALSE)</f>
        <v>#REF!</v>
      </c>
      <c r="L49">
        <f t="shared" si="5"/>
        <v>0</v>
      </c>
      <c r="N49" t="s">
        <v>26543</v>
      </c>
      <c r="O49" t="str">
        <f t="shared" si="4"/>
        <v>KT-180127</v>
      </c>
      <c r="P49" t="s">
        <v>18653</v>
      </c>
      <c r="Q49" t="s">
        <v>12</v>
      </c>
      <c r="R49" t="s">
        <v>150</v>
      </c>
      <c r="U49" t="s">
        <v>381</v>
      </c>
    </row>
    <row r="50" spans="1:21" x14ac:dyDescent="0.15">
      <c r="A50" t="str">
        <f t="shared" si="0"/>
        <v>土工</v>
      </c>
      <c r="B50" t="str">
        <f t="shared" si="1"/>
        <v>土工</v>
      </c>
      <c r="C50" t="str">
        <f t="shared" si="2"/>
        <v>掘削工</v>
      </c>
      <c r="D50" t="str">
        <f t="shared" si="3"/>
        <v/>
      </c>
      <c r="E50" t="s">
        <v>24706</v>
      </c>
      <c r="F50" s="146" t="s">
        <v>26561</v>
      </c>
      <c r="G50" t="e">
        <f>VLOOKUP(E50,#REF!,2,FALSE)</f>
        <v>#REF!</v>
      </c>
      <c r="H50" t="e">
        <f>VLOOKUP(E50,#REF!,3,FALSE)</f>
        <v>#REF!</v>
      </c>
      <c r="I50" t="e">
        <f>VLOOKUP(E50,#REF!,4,FALSE)</f>
        <v>#REF!</v>
      </c>
      <c r="J50" t="e">
        <f>VLOOKUP(E50,#REF!,5,FALSE)</f>
        <v>#REF!</v>
      </c>
      <c r="K50" t="e">
        <f>VLOOKUP(E50,#REF!,6,FALSE)</f>
        <v>#REF!</v>
      </c>
      <c r="L50" t="str">
        <f t="shared" si="5"/>
        <v>有</v>
      </c>
      <c r="N50" t="s">
        <v>26544</v>
      </c>
      <c r="O50" t="str">
        <f t="shared" si="4"/>
        <v>KT-180126</v>
      </c>
      <c r="P50" t="s">
        <v>18651</v>
      </c>
      <c r="Q50" t="s">
        <v>382</v>
      </c>
      <c r="R50" t="s">
        <v>150</v>
      </c>
      <c r="U50" t="s">
        <v>381</v>
      </c>
    </row>
    <row r="51" spans="1:21" x14ac:dyDescent="0.15">
      <c r="A51" t="str">
        <f t="shared" si="0"/>
        <v>土工</v>
      </c>
      <c r="B51" t="str">
        <f t="shared" si="1"/>
        <v>土工</v>
      </c>
      <c r="C51" t="str">
        <f t="shared" si="2"/>
        <v>運搬工</v>
      </c>
      <c r="D51" t="str">
        <f t="shared" si="3"/>
        <v/>
      </c>
      <c r="E51" t="s">
        <v>24704</v>
      </c>
      <c r="F51" s="146" t="s">
        <v>26562</v>
      </c>
      <c r="G51" t="e">
        <f>VLOOKUP(E51,#REF!,2,FALSE)</f>
        <v>#REF!</v>
      </c>
      <c r="H51" t="e">
        <f>VLOOKUP(E51,#REF!,3,FALSE)</f>
        <v>#REF!</v>
      </c>
      <c r="I51" t="e">
        <f>VLOOKUP(E51,#REF!,4,FALSE)</f>
        <v>#REF!</v>
      </c>
      <c r="J51" t="e">
        <f>VLOOKUP(E51,#REF!,5,FALSE)</f>
        <v>#REF!</v>
      </c>
      <c r="K51" t="e">
        <f>VLOOKUP(E51,#REF!,6,FALSE)</f>
        <v>#REF!</v>
      </c>
      <c r="L51" t="str">
        <f t="shared" si="5"/>
        <v>有</v>
      </c>
      <c r="N51" t="s">
        <v>2984</v>
      </c>
      <c r="O51" t="str">
        <f t="shared" si="4"/>
        <v>KTK-180007</v>
      </c>
      <c r="P51" t="s">
        <v>22000</v>
      </c>
      <c r="Q51" t="s">
        <v>57</v>
      </c>
      <c r="R51" t="s">
        <v>533</v>
      </c>
      <c r="S51" t="s">
        <v>533</v>
      </c>
    </row>
    <row r="52" spans="1:21" x14ac:dyDescent="0.15">
      <c r="A52" t="str">
        <f t="shared" si="0"/>
        <v>仮設工</v>
      </c>
      <c r="B52" t="str">
        <f t="shared" si="1"/>
        <v>その他</v>
      </c>
      <c r="C52" t="str">
        <f t="shared" si="2"/>
        <v/>
      </c>
      <c r="D52" t="str">
        <f t="shared" si="3"/>
        <v/>
      </c>
      <c r="E52" t="s">
        <v>24620</v>
      </c>
      <c r="F52" s="146" t="s">
        <v>26563</v>
      </c>
      <c r="G52" t="e">
        <f>VLOOKUP(E52,#REF!,2,FALSE)</f>
        <v>#REF!</v>
      </c>
      <c r="H52" t="e">
        <f>VLOOKUP(E52,#REF!,3,FALSE)</f>
        <v>#REF!</v>
      </c>
      <c r="I52" t="e">
        <f>VLOOKUP(E52,#REF!,4,FALSE)</f>
        <v>#REF!</v>
      </c>
      <c r="J52" t="e">
        <f>VLOOKUP(E52,#REF!,5,FALSE)</f>
        <v>#REF!</v>
      </c>
      <c r="K52" t="e">
        <f>VLOOKUP(E52,#REF!,6,FALSE)</f>
        <v>#REF!</v>
      </c>
      <c r="L52" t="str">
        <f t="shared" si="5"/>
        <v>有</v>
      </c>
      <c r="N52" t="s">
        <v>2985</v>
      </c>
      <c r="O52" t="str">
        <f t="shared" si="4"/>
        <v>HR-180004</v>
      </c>
      <c r="P52" t="s">
        <v>14830</v>
      </c>
      <c r="Q52" t="s">
        <v>127</v>
      </c>
      <c r="R52" t="s">
        <v>46</v>
      </c>
      <c r="S52" t="s">
        <v>413</v>
      </c>
      <c r="U52" t="s">
        <v>381</v>
      </c>
    </row>
    <row r="53" spans="1:21" x14ac:dyDescent="0.15">
      <c r="A53" t="str">
        <f t="shared" si="0"/>
        <v>河川維持</v>
      </c>
      <c r="B53" t="str">
        <f t="shared" si="1"/>
        <v>堤防除草工</v>
      </c>
      <c r="C53" t="str">
        <f t="shared" si="2"/>
        <v>除草工</v>
      </c>
      <c r="D53" t="str">
        <f t="shared" si="3"/>
        <v/>
      </c>
      <c r="E53" t="s">
        <v>24542</v>
      </c>
      <c r="F53" s="146" t="s">
        <v>26564</v>
      </c>
      <c r="G53" t="e">
        <f>VLOOKUP(E53,#REF!,2,FALSE)</f>
        <v>#REF!</v>
      </c>
      <c r="H53" t="e">
        <f>VLOOKUP(E53,#REF!,3,FALSE)</f>
        <v>#REF!</v>
      </c>
      <c r="I53" t="e">
        <f>VLOOKUP(E53,#REF!,4,FALSE)</f>
        <v>#REF!</v>
      </c>
      <c r="J53" t="e">
        <f>VLOOKUP(E53,#REF!,5,FALSE)</f>
        <v>#REF!</v>
      </c>
      <c r="K53" t="e">
        <f>VLOOKUP(E53,#REF!,6,FALSE)</f>
        <v>#REF!</v>
      </c>
      <c r="L53" t="str">
        <f t="shared" si="5"/>
        <v>有</v>
      </c>
      <c r="N53" t="s">
        <v>22409</v>
      </c>
      <c r="O53" t="str">
        <f t="shared" si="4"/>
        <v>KT-180115</v>
      </c>
      <c r="P53" t="s">
        <v>18629</v>
      </c>
      <c r="Q53" t="s">
        <v>11</v>
      </c>
      <c r="R53" t="s">
        <v>11</v>
      </c>
      <c r="S53" t="s">
        <v>126</v>
      </c>
      <c r="U53" t="s">
        <v>381</v>
      </c>
    </row>
    <row r="54" spans="1:21" x14ac:dyDescent="0.15">
      <c r="A54" t="str">
        <f t="shared" si="0"/>
        <v>電気通信設備</v>
      </c>
      <c r="B54" t="str">
        <f t="shared" si="1"/>
        <v>電子応用設備</v>
      </c>
      <c r="C54" t="str">
        <f t="shared" si="2"/>
        <v>管理用カメラ、センサー設備</v>
      </c>
      <c r="D54" t="str">
        <f t="shared" si="3"/>
        <v>センサー</v>
      </c>
      <c r="E54" t="s">
        <v>24701</v>
      </c>
      <c r="F54" s="146" t="s">
        <v>26565</v>
      </c>
      <c r="G54" t="e">
        <f>VLOOKUP(E54,#REF!,2,FALSE)</f>
        <v>#REF!</v>
      </c>
      <c r="H54" t="e">
        <f>VLOOKUP(E54,#REF!,3,FALSE)</f>
        <v>#REF!</v>
      </c>
      <c r="I54" t="e">
        <f>VLOOKUP(E54,#REF!,4,FALSE)</f>
        <v>#REF!</v>
      </c>
      <c r="J54" t="e">
        <f>VLOOKUP(E54,#REF!,5,FALSE)</f>
        <v>#REF!</v>
      </c>
      <c r="K54" t="e">
        <f>VLOOKUP(E54,#REF!,6,FALSE)</f>
        <v>#REF!</v>
      </c>
      <c r="L54" t="str">
        <f t="shared" si="5"/>
        <v>有</v>
      </c>
      <c r="N54" t="s">
        <v>26545</v>
      </c>
      <c r="O54" t="str">
        <f t="shared" si="4"/>
        <v>KT-180113</v>
      </c>
      <c r="P54" t="s">
        <v>18626</v>
      </c>
      <c r="Q54" t="s">
        <v>54</v>
      </c>
      <c r="R54" t="s">
        <v>56</v>
      </c>
      <c r="S54" t="s">
        <v>2865</v>
      </c>
      <c r="T54" t="s">
        <v>2866</v>
      </c>
      <c r="U54" t="s">
        <v>381</v>
      </c>
    </row>
    <row r="55" spans="1:21" x14ac:dyDescent="0.15">
      <c r="A55" t="str">
        <f t="shared" si="0"/>
        <v>調査試験</v>
      </c>
      <c r="B55" t="str">
        <f t="shared" si="1"/>
        <v>構造物調査</v>
      </c>
      <c r="C55" t="str">
        <f t="shared" si="2"/>
        <v>非破壊試験、調査</v>
      </c>
      <c r="D55" t="str">
        <f t="shared" si="3"/>
        <v/>
      </c>
      <c r="E55" t="s">
        <v>24590</v>
      </c>
      <c r="F55" s="146" t="s">
        <v>26566</v>
      </c>
      <c r="G55" t="e">
        <f>VLOOKUP(E55,#REF!,2,FALSE)</f>
        <v>#REF!</v>
      </c>
      <c r="H55" t="e">
        <f>VLOOKUP(E55,#REF!,3,FALSE)</f>
        <v>#REF!</v>
      </c>
      <c r="I55" t="e">
        <f>VLOOKUP(E55,#REF!,4,FALSE)</f>
        <v>#REF!</v>
      </c>
      <c r="J55" t="e">
        <f>VLOOKUP(E55,#REF!,5,FALSE)</f>
        <v>#REF!</v>
      </c>
      <c r="K55" t="e">
        <f>VLOOKUP(E55,#REF!,6,FALSE)</f>
        <v>#REF!</v>
      </c>
      <c r="L55" t="str">
        <f t="shared" si="5"/>
        <v>有</v>
      </c>
      <c r="N55" t="s">
        <v>26546</v>
      </c>
      <c r="O55" t="str">
        <f t="shared" si="4"/>
        <v>KT-180110</v>
      </c>
      <c r="P55" t="s">
        <v>18620</v>
      </c>
      <c r="Q55" t="s">
        <v>12</v>
      </c>
      <c r="R55" t="s">
        <v>150</v>
      </c>
      <c r="U55" t="s">
        <v>381</v>
      </c>
    </row>
    <row r="56" spans="1:21" x14ac:dyDescent="0.15">
      <c r="A56" t="str">
        <f t="shared" si="0"/>
        <v>電気通信設備</v>
      </c>
      <c r="B56" t="str">
        <f t="shared" si="1"/>
        <v>電子応用設備</v>
      </c>
      <c r="C56" t="str">
        <f t="shared" si="2"/>
        <v>道路交通情報設備、トンネル・路側通信設備</v>
      </c>
      <c r="D56" t="str">
        <f t="shared" si="3"/>
        <v>ラジオ再放送</v>
      </c>
      <c r="E56" t="s">
        <v>24618</v>
      </c>
      <c r="F56" s="146" t="s">
        <v>26567</v>
      </c>
      <c r="G56" t="e">
        <f>VLOOKUP(E56,#REF!,2,FALSE)</f>
        <v>#REF!</v>
      </c>
      <c r="H56" t="e">
        <f>VLOOKUP(E56,#REF!,3,FALSE)</f>
        <v>#REF!</v>
      </c>
      <c r="I56" t="e">
        <f>VLOOKUP(E56,#REF!,4,FALSE)</f>
        <v>#REF!</v>
      </c>
      <c r="J56" t="e">
        <f>VLOOKUP(E56,#REF!,5,FALSE)</f>
        <v>#REF!</v>
      </c>
      <c r="K56" t="e">
        <f>VLOOKUP(E56,#REF!,6,FALSE)</f>
        <v>#REF!</v>
      </c>
      <c r="L56" t="str">
        <f t="shared" si="5"/>
        <v>有</v>
      </c>
      <c r="N56" t="s">
        <v>26547</v>
      </c>
      <c r="O56" t="str">
        <f t="shared" si="4"/>
        <v>CB-180032</v>
      </c>
      <c r="P56" t="s">
        <v>13218</v>
      </c>
      <c r="Q56" t="s">
        <v>54</v>
      </c>
      <c r="R56" t="s">
        <v>1632</v>
      </c>
      <c r="S56" t="s">
        <v>2853</v>
      </c>
      <c r="T56" t="s">
        <v>2870</v>
      </c>
      <c r="U56" t="s">
        <v>381</v>
      </c>
    </row>
    <row r="57" spans="1:21" x14ac:dyDescent="0.15">
      <c r="A57" t="str">
        <f t="shared" si="0"/>
        <v>土工</v>
      </c>
      <c r="B57" t="str">
        <f t="shared" si="1"/>
        <v>土工</v>
      </c>
      <c r="C57" t="str">
        <f t="shared" si="2"/>
        <v>掘削工</v>
      </c>
      <c r="D57" t="str">
        <f t="shared" si="3"/>
        <v/>
      </c>
      <c r="E57" t="s">
        <v>24700</v>
      </c>
      <c r="F57" s="146" t="s">
        <v>26568</v>
      </c>
      <c r="G57" t="e">
        <f>VLOOKUP(E57,#REF!,2,FALSE)</f>
        <v>#REF!</v>
      </c>
      <c r="H57" t="e">
        <f>VLOOKUP(E57,#REF!,3,FALSE)</f>
        <v>#REF!</v>
      </c>
      <c r="I57" t="e">
        <f>VLOOKUP(E57,#REF!,4,FALSE)</f>
        <v>#REF!</v>
      </c>
      <c r="J57" t="e">
        <f>VLOOKUP(E57,#REF!,5,FALSE)</f>
        <v>#REF!</v>
      </c>
      <c r="K57" t="e">
        <f>VLOOKUP(E57,#REF!,6,FALSE)</f>
        <v>#REF!</v>
      </c>
      <c r="L57" t="str">
        <f t="shared" si="5"/>
        <v>有</v>
      </c>
      <c r="N57" t="s">
        <v>22410</v>
      </c>
      <c r="O57" t="str">
        <f t="shared" si="4"/>
        <v>HK-180024</v>
      </c>
      <c r="P57" t="s">
        <v>14402</v>
      </c>
      <c r="Q57" t="s">
        <v>425</v>
      </c>
      <c r="R57" t="s">
        <v>427</v>
      </c>
      <c r="S57" t="s">
        <v>427</v>
      </c>
      <c r="T57" t="s">
        <v>121</v>
      </c>
      <c r="U57" t="s">
        <v>381</v>
      </c>
    </row>
    <row r="58" spans="1:21" x14ac:dyDescent="0.15">
      <c r="A58" t="str">
        <f t="shared" si="0"/>
        <v>機械設備</v>
      </c>
      <c r="B58" t="str">
        <f t="shared" si="1"/>
        <v>ポンプ設備</v>
      </c>
      <c r="C58" t="str">
        <f t="shared" si="2"/>
        <v>除塵設備</v>
      </c>
      <c r="D58" t="str">
        <f t="shared" si="3"/>
        <v/>
      </c>
      <c r="E58" t="s">
        <v>24750</v>
      </c>
      <c r="F58" s="146" t="s">
        <v>26569</v>
      </c>
      <c r="G58" t="e">
        <f>VLOOKUP(E58,#REF!,2,FALSE)</f>
        <v>#REF!</v>
      </c>
      <c r="H58" t="e">
        <f>VLOOKUP(E58,#REF!,3,FALSE)</f>
        <v>#REF!</v>
      </c>
      <c r="I58" t="e">
        <f>VLOOKUP(E58,#REF!,4,FALSE)</f>
        <v>#REF!</v>
      </c>
      <c r="J58" t="e">
        <f>VLOOKUP(E58,#REF!,5,FALSE)</f>
        <v>#REF!</v>
      </c>
      <c r="K58" t="e">
        <f>VLOOKUP(E58,#REF!,6,FALSE)</f>
        <v>#REF!</v>
      </c>
      <c r="L58" t="str">
        <f t="shared" si="5"/>
        <v>有</v>
      </c>
      <c r="N58" t="s">
        <v>26548</v>
      </c>
      <c r="O58" t="str">
        <f t="shared" si="4"/>
        <v>KT-180104</v>
      </c>
      <c r="P58" t="s">
        <v>18608</v>
      </c>
      <c r="Q58" t="s">
        <v>12</v>
      </c>
      <c r="R58" t="s">
        <v>14</v>
      </c>
      <c r="U58" t="s">
        <v>381</v>
      </c>
    </row>
    <row r="59" spans="1:21" x14ac:dyDescent="0.15">
      <c r="A59" t="str">
        <f t="shared" si="0"/>
        <v>土工</v>
      </c>
      <c r="B59" t="str">
        <f t="shared" si="1"/>
        <v>土工</v>
      </c>
      <c r="C59" t="str">
        <f t="shared" si="2"/>
        <v>敷均し工</v>
      </c>
      <c r="D59" t="str">
        <f t="shared" si="3"/>
        <v/>
      </c>
      <c r="E59" t="s">
        <v>24699</v>
      </c>
      <c r="F59" s="146" t="s">
        <v>26570</v>
      </c>
      <c r="G59" t="e">
        <f>VLOOKUP(E59,#REF!,2,FALSE)</f>
        <v>#REF!</v>
      </c>
      <c r="H59" t="e">
        <f>VLOOKUP(E59,#REF!,3,FALSE)</f>
        <v>#REF!</v>
      </c>
      <c r="I59" t="e">
        <f>VLOOKUP(E59,#REF!,4,FALSE)</f>
        <v>#REF!</v>
      </c>
      <c r="J59" t="e">
        <f>VLOOKUP(E59,#REF!,5,FALSE)</f>
        <v>#REF!</v>
      </c>
      <c r="K59" t="e">
        <f>VLOOKUP(E59,#REF!,6,FALSE)</f>
        <v>#REF!</v>
      </c>
      <c r="L59" t="str">
        <f t="shared" si="5"/>
        <v>有</v>
      </c>
      <c r="N59" t="s">
        <v>26549</v>
      </c>
      <c r="O59" t="str">
        <f t="shared" si="4"/>
        <v>QS-180035</v>
      </c>
      <c r="P59" t="s">
        <v>20695</v>
      </c>
      <c r="Q59" t="s">
        <v>49</v>
      </c>
      <c r="R59" t="s">
        <v>1642</v>
      </c>
      <c r="U59" t="s">
        <v>381</v>
      </c>
    </row>
    <row r="60" spans="1:21" x14ac:dyDescent="0.15">
      <c r="A60" t="str">
        <f t="shared" si="0"/>
        <v>基礎工</v>
      </c>
      <c r="B60" t="str">
        <f t="shared" si="1"/>
        <v>鋼管・既製コンクリート杭打設工</v>
      </c>
      <c r="C60" t="str">
        <f t="shared" si="2"/>
        <v>施工管理</v>
      </c>
      <c r="D60" t="str">
        <f t="shared" si="3"/>
        <v>品質管理</v>
      </c>
      <c r="E60" t="s">
        <v>24698</v>
      </c>
      <c r="F60" s="146" t="s">
        <v>26571</v>
      </c>
      <c r="G60" t="e">
        <f>VLOOKUP(E60,#REF!,2,FALSE)</f>
        <v>#REF!</v>
      </c>
      <c r="H60" t="e">
        <f>VLOOKUP(E60,#REF!,3,FALSE)</f>
        <v>#REF!</v>
      </c>
      <c r="I60" t="e">
        <f>VLOOKUP(E60,#REF!,4,FALSE)</f>
        <v>#REF!</v>
      </c>
      <c r="J60" t="e">
        <f>VLOOKUP(E60,#REF!,5,FALSE)</f>
        <v>#REF!</v>
      </c>
      <c r="K60" t="e">
        <f>VLOOKUP(E60,#REF!,6,FALSE)</f>
        <v>#REF!</v>
      </c>
      <c r="L60" t="str">
        <f t="shared" si="5"/>
        <v>有</v>
      </c>
      <c r="N60" t="s">
        <v>2986</v>
      </c>
      <c r="O60" t="str">
        <f t="shared" si="4"/>
        <v>QS-180033</v>
      </c>
      <c r="P60" t="s">
        <v>20691</v>
      </c>
      <c r="Q60" t="s">
        <v>22</v>
      </c>
      <c r="R60" t="s">
        <v>26</v>
      </c>
      <c r="S60" t="s">
        <v>181</v>
      </c>
    </row>
    <row r="61" spans="1:21" x14ac:dyDescent="0.15">
      <c r="A61" t="str">
        <f t="shared" si="0"/>
        <v>橋梁上部工</v>
      </c>
      <c r="B61" t="str">
        <f t="shared" si="1"/>
        <v>鋼橋架設工</v>
      </c>
      <c r="C61" t="str">
        <f t="shared" si="2"/>
        <v>その他</v>
      </c>
      <c r="D61" t="str">
        <f t="shared" si="3"/>
        <v/>
      </c>
      <c r="E61" t="s">
        <v>24696</v>
      </c>
      <c r="F61" s="146" t="s">
        <v>26572</v>
      </c>
      <c r="G61" t="e">
        <f>VLOOKUP(E61,#REF!,2,FALSE)</f>
        <v>#REF!</v>
      </c>
      <c r="H61" t="e">
        <f>VLOOKUP(E61,#REF!,3,FALSE)</f>
        <v>#REF!</v>
      </c>
      <c r="I61" t="e">
        <f>VLOOKUP(E61,#REF!,4,FALSE)</f>
        <v>#REF!</v>
      </c>
      <c r="J61" t="e">
        <f>VLOOKUP(E61,#REF!,5,FALSE)</f>
        <v>#REF!</v>
      </c>
      <c r="K61" t="e">
        <f>VLOOKUP(E61,#REF!,6,FALSE)</f>
        <v>#REF!</v>
      </c>
      <c r="L61" t="str">
        <f t="shared" si="5"/>
        <v>有</v>
      </c>
      <c r="N61" t="s">
        <v>22411</v>
      </c>
      <c r="O61" t="str">
        <f t="shared" si="4"/>
        <v>KK-180046</v>
      </c>
      <c r="P61" t="s">
        <v>16107</v>
      </c>
      <c r="Q61" t="s">
        <v>443</v>
      </c>
      <c r="R61" t="s">
        <v>183</v>
      </c>
      <c r="U61" t="s">
        <v>381</v>
      </c>
    </row>
    <row r="62" spans="1:21" x14ac:dyDescent="0.15">
      <c r="A62" t="str">
        <f t="shared" si="0"/>
        <v>道路維持修繕工</v>
      </c>
      <c r="B62" t="str">
        <f t="shared" si="1"/>
        <v>路面補修工</v>
      </c>
      <c r="C62" t="str">
        <f t="shared" si="2"/>
        <v>欠損部補修工</v>
      </c>
      <c r="D62" t="str">
        <f t="shared" si="3"/>
        <v/>
      </c>
      <c r="E62" t="s">
        <v>24695</v>
      </c>
      <c r="F62" s="146" t="s">
        <v>26573</v>
      </c>
      <c r="G62" t="e">
        <f>VLOOKUP(E62,#REF!,2,FALSE)</f>
        <v>#REF!</v>
      </c>
      <c r="H62" t="e">
        <f>VLOOKUP(E62,#REF!,3,FALSE)</f>
        <v>#REF!</v>
      </c>
      <c r="I62" t="e">
        <f>VLOOKUP(E62,#REF!,4,FALSE)</f>
        <v>#REF!</v>
      </c>
      <c r="J62" t="e">
        <f>VLOOKUP(E62,#REF!,5,FALSE)</f>
        <v>#REF!</v>
      </c>
      <c r="K62" t="e">
        <f>VLOOKUP(E62,#REF!,6,FALSE)</f>
        <v>#REF!</v>
      </c>
      <c r="L62" t="str">
        <f t="shared" si="5"/>
        <v>有</v>
      </c>
      <c r="N62" t="s">
        <v>26550</v>
      </c>
      <c r="O62" t="str">
        <f t="shared" si="4"/>
        <v>KT-180097</v>
      </c>
      <c r="P62" t="s">
        <v>18596</v>
      </c>
      <c r="Q62" t="s">
        <v>508</v>
      </c>
      <c r="R62" t="s">
        <v>536</v>
      </c>
      <c r="U62" t="s">
        <v>381</v>
      </c>
    </row>
    <row r="63" spans="1:21" x14ac:dyDescent="0.15">
      <c r="A63" t="str">
        <f t="shared" si="0"/>
        <v>共通工</v>
      </c>
      <c r="B63" t="str">
        <f t="shared" si="1"/>
        <v>その他</v>
      </c>
      <c r="C63" t="str">
        <f t="shared" si="2"/>
        <v/>
      </c>
      <c r="D63" t="str">
        <f t="shared" si="3"/>
        <v/>
      </c>
      <c r="E63" t="s">
        <v>24694</v>
      </c>
      <c r="F63" s="146" t="s">
        <v>26574</v>
      </c>
      <c r="G63" t="e">
        <f>VLOOKUP(E63,#REF!,2,FALSE)</f>
        <v>#REF!</v>
      </c>
      <c r="H63" t="e">
        <f>VLOOKUP(E63,#REF!,3,FALSE)</f>
        <v>#REF!</v>
      </c>
      <c r="I63" t="e">
        <f>VLOOKUP(E63,#REF!,4,FALSE)</f>
        <v>#REF!</v>
      </c>
      <c r="J63" t="e">
        <f>VLOOKUP(E63,#REF!,5,FALSE)</f>
        <v>#REF!</v>
      </c>
      <c r="K63" t="e">
        <f>VLOOKUP(E63,#REF!,6,FALSE)</f>
        <v>#REF!</v>
      </c>
      <c r="L63" t="str">
        <f t="shared" si="5"/>
        <v>有</v>
      </c>
      <c r="N63" t="s">
        <v>26551</v>
      </c>
      <c r="O63" t="str">
        <f t="shared" si="4"/>
        <v>KT-180094</v>
      </c>
      <c r="P63" t="s">
        <v>18591</v>
      </c>
      <c r="Q63" t="s">
        <v>54</v>
      </c>
      <c r="R63" t="s">
        <v>55</v>
      </c>
      <c r="S63" t="s">
        <v>2843</v>
      </c>
      <c r="T63" t="s">
        <v>2857</v>
      </c>
      <c r="U63" t="s">
        <v>381</v>
      </c>
    </row>
    <row r="64" spans="1:21" x14ac:dyDescent="0.15">
      <c r="A64" t="str">
        <f t="shared" si="0"/>
        <v>河川海岸</v>
      </c>
      <c r="B64" t="str">
        <f t="shared" si="1"/>
        <v>多自然型護岸工</v>
      </c>
      <c r="C64" t="str">
        <f t="shared" si="2"/>
        <v>ブロック積（張）工</v>
      </c>
      <c r="D64" t="str">
        <f t="shared" si="3"/>
        <v/>
      </c>
      <c r="E64" t="s">
        <v>24749</v>
      </c>
      <c r="F64" s="146" t="s">
        <v>26575</v>
      </c>
      <c r="G64" t="e">
        <f>VLOOKUP(E64,#REF!,2,FALSE)</f>
        <v>#REF!</v>
      </c>
      <c r="H64" t="e">
        <f>VLOOKUP(E64,#REF!,3,FALSE)</f>
        <v>#REF!</v>
      </c>
      <c r="I64" t="e">
        <f>VLOOKUP(E64,#REF!,4,FALSE)</f>
        <v>#REF!</v>
      </c>
      <c r="J64" t="e">
        <f>VLOOKUP(E64,#REF!,5,FALSE)</f>
        <v>#REF!</v>
      </c>
      <c r="K64" t="e">
        <f>VLOOKUP(E64,#REF!,6,FALSE)</f>
        <v>#REF!</v>
      </c>
      <c r="L64" t="str">
        <f t="shared" si="5"/>
        <v>有</v>
      </c>
      <c r="N64" t="s">
        <v>22412</v>
      </c>
      <c r="O64" t="str">
        <f t="shared" si="4"/>
        <v>KT-180090</v>
      </c>
      <c r="P64" t="s">
        <v>18584</v>
      </c>
      <c r="Q64" t="s">
        <v>11</v>
      </c>
      <c r="R64" t="s">
        <v>11</v>
      </c>
      <c r="S64" t="s">
        <v>124</v>
      </c>
      <c r="T64" t="s">
        <v>124</v>
      </c>
      <c r="U64" t="s">
        <v>381</v>
      </c>
    </row>
    <row r="65" spans="1:21" x14ac:dyDescent="0.15">
      <c r="A65" t="str">
        <f t="shared" si="0"/>
        <v>土工</v>
      </c>
      <c r="B65" t="str">
        <f t="shared" si="1"/>
        <v>施工管理</v>
      </c>
      <c r="C65" t="str">
        <f t="shared" si="2"/>
        <v>施工管理</v>
      </c>
      <c r="D65" t="str">
        <f t="shared" si="3"/>
        <v>出来形管理</v>
      </c>
      <c r="E65" t="s">
        <v>24692</v>
      </c>
      <c r="F65" s="146" t="s">
        <v>26577</v>
      </c>
      <c r="G65" t="e">
        <f>VLOOKUP(E65,#REF!,2,FALSE)</f>
        <v>#REF!</v>
      </c>
      <c r="H65" t="e">
        <f>VLOOKUP(E65,#REF!,3,FALSE)</f>
        <v>#REF!</v>
      </c>
      <c r="I65" t="e">
        <f>VLOOKUP(E65,#REF!,4,FALSE)</f>
        <v>#REF!</v>
      </c>
      <c r="J65" t="e">
        <f>VLOOKUP(E65,#REF!,5,FALSE)</f>
        <v>#REF!</v>
      </c>
      <c r="K65" t="e">
        <f>VLOOKUP(E65,#REF!,6,FALSE)</f>
        <v>#REF!</v>
      </c>
      <c r="L65" t="str">
        <f t="shared" si="5"/>
        <v>有</v>
      </c>
      <c r="N65" t="s">
        <v>26552</v>
      </c>
      <c r="O65" t="str">
        <f t="shared" si="4"/>
        <v>QS-180030</v>
      </c>
      <c r="P65" t="s">
        <v>20685</v>
      </c>
      <c r="Q65" t="s">
        <v>443</v>
      </c>
      <c r="R65" t="s">
        <v>186</v>
      </c>
      <c r="U65" t="s">
        <v>381</v>
      </c>
    </row>
    <row r="66" spans="1:21" x14ac:dyDescent="0.15">
      <c r="A66" t="str">
        <f t="shared" si="0"/>
        <v>土工</v>
      </c>
      <c r="B66" t="str">
        <f t="shared" si="1"/>
        <v>土工</v>
      </c>
      <c r="C66" t="str">
        <f t="shared" si="2"/>
        <v>掘削工</v>
      </c>
      <c r="D66" t="str">
        <f t="shared" si="3"/>
        <v/>
      </c>
      <c r="E66" t="s">
        <v>24691</v>
      </c>
      <c r="F66" s="146" t="s">
        <v>26578</v>
      </c>
      <c r="G66" t="e">
        <f>VLOOKUP(E66,#REF!,2,FALSE)</f>
        <v>#REF!</v>
      </c>
      <c r="H66" t="e">
        <f>VLOOKUP(E66,#REF!,3,FALSE)</f>
        <v>#REF!</v>
      </c>
      <c r="I66" t="e">
        <f>VLOOKUP(E66,#REF!,4,FALSE)</f>
        <v>#REF!</v>
      </c>
      <c r="J66" t="e">
        <f>VLOOKUP(E66,#REF!,5,FALSE)</f>
        <v>#REF!</v>
      </c>
      <c r="K66" t="e">
        <f>VLOOKUP(E66,#REF!,6,FALSE)</f>
        <v>#REF!</v>
      </c>
      <c r="L66" t="str">
        <f t="shared" si="5"/>
        <v>有</v>
      </c>
      <c r="N66" t="s">
        <v>22413</v>
      </c>
      <c r="O66" t="str">
        <f t="shared" si="4"/>
        <v>KT-180082</v>
      </c>
      <c r="P66" t="s">
        <v>18568</v>
      </c>
      <c r="Q66" t="s">
        <v>425</v>
      </c>
      <c r="R66" t="s">
        <v>427</v>
      </c>
      <c r="S66" t="s">
        <v>427</v>
      </c>
      <c r="T66" t="s">
        <v>121</v>
      </c>
      <c r="U66" t="s">
        <v>381</v>
      </c>
    </row>
    <row r="67" spans="1:21" x14ac:dyDescent="0.15">
      <c r="A67" t="str">
        <f t="shared" si="0"/>
        <v>共通工</v>
      </c>
      <c r="B67" t="str">
        <f t="shared" si="1"/>
        <v>情報化施工</v>
      </c>
      <c r="C67" t="str">
        <f t="shared" si="2"/>
        <v/>
      </c>
      <c r="D67" t="str">
        <f t="shared" si="3"/>
        <v/>
      </c>
      <c r="E67" t="s">
        <v>24774</v>
      </c>
      <c r="F67" s="146" t="s">
        <v>26579</v>
      </c>
      <c r="G67" t="e">
        <f>VLOOKUP(E67,#REF!,2,FALSE)</f>
        <v>#REF!</v>
      </c>
      <c r="H67" t="e">
        <f>VLOOKUP(E67,#REF!,3,FALSE)</f>
        <v>#REF!</v>
      </c>
      <c r="I67" t="e">
        <f>VLOOKUP(E67,#REF!,4,FALSE)</f>
        <v>#REF!</v>
      </c>
      <c r="J67" t="e">
        <f>VLOOKUP(E67,#REF!,5,FALSE)</f>
        <v>#REF!</v>
      </c>
      <c r="K67" t="e">
        <f>VLOOKUP(E67,#REF!,6,FALSE)</f>
        <v>#REF!</v>
      </c>
      <c r="L67" t="str">
        <f t="shared" si="5"/>
        <v>有</v>
      </c>
      <c r="N67" t="s">
        <v>2987</v>
      </c>
      <c r="O67" t="str">
        <f t="shared" si="4"/>
        <v>KT-180069</v>
      </c>
      <c r="P67" t="s">
        <v>18542</v>
      </c>
      <c r="Q67" t="s">
        <v>127</v>
      </c>
      <c r="R67" t="s">
        <v>46</v>
      </c>
      <c r="S67" t="s">
        <v>413</v>
      </c>
      <c r="U67" t="s">
        <v>381</v>
      </c>
    </row>
    <row r="68" spans="1:21" x14ac:dyDescent="0.15">
      <c r="A68" t="str">
        <f t="shared" ref="A68:A131" si="6">VLOOKUP(E68,$O$3:$U$834,3,FALSE)</f>
        <v>トンネル工</v>
      </c>
      <c r="B68" t="str">
        <f t="shared" ref="B68:B131" si="7">IF(VLOOKUP(E68,$O$3:$U$834,4,FALSE)=0,"",VLOOKUP(E68,$O$3:$U$834,4,FALSE))</f>
        <v>その他</v>
      </c>
      <c r="C68" t="str">
        <f t="shared" ref="C68:C131" si="8">IF(VLOOKUP(E68,$O$3:$U$834,5,FALSE)=0,"",VLOOKUP(E68,$O$3:$U$834,5,FALSE))</f>
        <v/>
      </c>
      <c r="D68" t="str">
        <f t="shared" ref="D68:D131" si="9">IF(VLOOKUP(E68,$O$3:$U$834,6,FALSE)=0,"",VLOOKUP(E68,$O$3:$U$834,6,FALSE))</f>
        <v/>
      </c>
      <c r="E68" t="s">
        <v>24540</v>
      </c>
      <c r="F68" s="146" t="s">
        <v>26580</v>
      </c>
      <c r="G68" t="e">
        <f>VLOOKUP(E68,#REF!,2,FALSE)</f>
        <v>#REF!</v>
      </c>
      <c r="H68" t="e">
        <f>VLOOKUP(E68,#REF!,3,FALSE)</f>
        <v>#REF!</v>
      </c>
      <c r="I68" t="e">
        <f>VLOOKUP(E68,#REF!,4,FALSE)</f>
        <v>#REF!</v>
      </c>
      <c r="J68" t="e">
        <f>VLOOKUP(E68,#REF!,5,FALSE)</f>
        <v>#REF!</v>
      </c>
      <c r="K68" t="e">
        <f>VLOOKUP(E68,#REF!,6,FALSE)</f>
        <v>#REF!</v>
      </c>
      <c r="L68" t="str">
        <f t="shared" si="5"/>
        <v>有</v>
      </c>
      <c r="N68" t="s">
        <v>22414</v>
      </c>
      <c r="O68" t="str">
        <f t="shared" ref="O68:O131" si="10">LEFT(N68,FIND("-",N68)+6)</f>
        <v>HK-180016</v>
      </c>
      <c r="P68" t="s">
        <v>14385</v>
      </c>
      <c r="Q68" t="s">
        <v>12</v>
      </c>
      <c r="R68" t="s">
        <v>150</v>
      </c>
      <c r="U68" t="s">
        <v>381</v>
      </c>
    </row>
    <row r="69" spans="1:21" x14ac:dyDescent="0.15">
      <c r="A69" t="str">
        <f t="shared" si="6"/>
        <v>仮設工</v>
      </c>
      <c r="B69" t="str">
        <f t="shared" si="7"/>
        <v>矢板工</v>
      </c>
      <c r="C69" t="str">
        <f t="shared" si="8"/>
        <v>矢板・Ｈ鋼打設工</v>
      </c>
      <c r="D69" t="str">
        <f t="shared" si="9"/>
        <v/>
      </c>
      <c r="E69" t="s">
        <v>24764</v>
      </c>
      <c r="F69" s="146" t="s">
        <v>26581</v>
      </c>
      <c r="G69" t="e">
        <f>VLOOKUP(E69,#REF!,2,FALSE)</f>
        <v>#REF!</v>
      </c>
      <c r="H69" t="e">
        <f>VLOOKUP(E69,#REF!,3,FALSE)</f>
        <v>#REF!</v>
      </c>
      <c r="I69" t="e">
        <f>VLOOKUP(E69,#REF!,4,FALSE)</f>
        <v>#REF!</v>
      </c>
      <c r="J69" t="e">
        <f>VLOOKUP(E69,#REF!,5,FALSE)</f>
        <v>#REF!</v>
      </c>
      <c r="K69" t="e">
        <f>VLOOKUP(E69,#REF!,6,FALSE)</f>
        <v>#REF!</v>
      </c>
      <c r="L69" t="str">
        <f t="shared" ref="L69:L132" si="11">VLOOKUP(E69,$O$3:$U$834,7,FALSE)</f>
        <v>有</v>
      </c>
      <c r="N69" t="s">
        <v>26553</v>
      </c>
      <c r="O69" t="str">
        <f t="shared" si="10"/>
        <v>THK-180002</v>
      </c>
      <c r="P69" t="s">
        <v>23390</v>
      </c>
      <c r="Q69" t="s">
        <v>57</v>
      </c>
      <c r="R69" t="s">
        <v>514</v>
      </c>
      <c r="S69" t="s">
        <v>390</v>
      </c>
      <c r="U69" t="s">
        <v>381</v>
      </c>
    </row>
    <row r="70" spans="1:21" x14ac:dyDescent="0.15">
      <c r="A70" t="str">
        <f t="shared" si="6"/>
        <v>土工</v>
      </c>
      <c r="B70" t="str">
        <f t="shared" si="7"/>
        <v>土工</v>
      </c>
      <c r="C70" t="str">
        <f t="shared" si="8"/>
        <v/>
      </c>
      <c r="D70" t="str">
        <f t="shared" si="9"/>
        <v/>
      </c>
      <c r="E70" t="s">
        <v>24690</v>
      </c>
      <c r="F70" s="146" t="s">
        <v>26582</v>
      </c>
      <c r="G70" t="e">
        <f>VLOOKUP(E70,#REF!,2,FALSE)</f>
        <v>#REF!</v>
      </c>
      <c r="H70" t="e">
        <f>VLOOKUP(E70,#REF!,3,FALSE)</f>
        <v>#REF!</v>
      </c>
      <c r="I70" t="e">
        <f>VLOOKUP(E70,#REF!,4,FALSE)</f>
        <v>#REF!</v>
      </c>
      <c r="J70" t="e">
        <f>VLOOKUP(E70,#REF!,5,FALSE)</f>
        <v>#REF!</v>
      </c>
      <c r="K70" t="e">
        <f>VLOOKUP(E70,#REF!,6,FALSE)</f>
        <v>#REF!</v>
      </c>
      <c r="L70" t="str">
        <f t="shared" si="11"/>
        <v>有</v>
      </c>
      <c r="N70" t="s">
        <v>26554</v>
      </c>
      <c r="O70" t="str">
        <f t="shared" si="10"/>
        <v>CB-180022</v>
      </c>
      <c r="P70" t="s">
        <v>13200</v>
      </c>
      <c r="Q70" t="s">
        <v>197</v>
      </c>
      <c r="R70" t="s">
        <v>150</v>
      </c>
      <c r="U70" t="s">
        <v>381</v>
      </c>
    </row>
    <row r="71" spans="1:21" x14ac:dyDescent="0.15">
      <c r="A71" t="str">
        <f t="shared" si="6"/>
        <v>土工</v>
      </c>
      <c r="B71" t="str">
        <f t="shared" si="7"/>
        <v>路床改良工</v>
      </c>
      <c r="C71" t="str">
        <f t="shared" si="8"/>
        <v/>
      </c>
      <c r="D71" t="str">
        <f t="shared" si="9"/>
        <v/>
      </c>
      <c r="E71" t="s">
        <v>26501</v>
      </c>
      <c r="F71" s="146" t="s">
        <v>26583</v>
      </c>
      <c r="G71" t="s">
        <v>18278</v>
      </c>
      <c r="H71" t="s">
        <v>18279</v>
      </c>
      <c r="I71" s="147">
        <v>216633.60000000001</v>
      </c>
      <c r="J71" s="148">
        <v>342148</v>
      </c>
      <c r="K71" t="s">
        <v>26663</v>
      </c>
      <c r="L71" t="str">
        <f t="shared" si="11"/>
        <v>有</v>
      </c>
      <c r="N71" t="s">
        <v>22415</v>
      </c>
      <c r="O71" t="str">
        <f t="shared" si="10"/>
        <v>KK-180038</v>
      </c>
      <c r="P71" t="s">
        <v>16092</v>
      </c>
      <c r="Q71" t="s">
        <v>12</v>
      </c>
      <c r="R71" t="s">
        <v>150</v>
      </c>
      <c r="U71" t="s">
        <v>381</v>
      </c>
    </row>
    <row r="72" spans="1:21" x14ac:dyDescent="0.15">
      <c r="A72" t="str">
        <f t="shared" si="6"/>
        <v>港湾・港湾海岸・空港</v>
      </c>
      <c r="B72" t="str">
        <f t="shared" si="7"/>
        <v>被覆・根固工</v>
      </c>
      <c r="C72" t="str">
        <f t="shared" si="8"/>
        <v>施工管理</v>
      </c>
      <c r="D72" t="str">
        <f t="shared" si="9"/>
        <v/>
      </c>
      <c r="E72" t="s">
        <v>26502</v>
      </c>
      <c r="F72" s="146" t="s">
        <v>26584</v>
      </c>
      <c r="G72" t="s">
        <v>23473</v>
      </c>
      <c r="H72" t="s">
        <v>26679</v>
      </c>
      <c r="I72" s="147">
        <v>1356874.6</v>
      </c>
      <c r="J72" s="147">
        <v>1319574.6000000001</v>
      </c>
      <c r="K72" t="s">
        <v>26676</v>
      </c>
      <c r="L72" t="str">
        <f t="shared" si="11"/>
        <v>有</v>
      </c>
      <c r="N72" t="s">
        <v>22416</v>
      </c>
      <c r="O72" t="str">
        <f t="shared" si="10"/>
        <v>KK-180037</v>
      </c>
      <c r="P72" t="s">
        <v>16090</v>
      </c>
      <c r="Q72" t="s">
        <v>382</v>
      </c>
      <c r="R72" t="s">
        <v>166</v>
      </c>
      <c r="S72" t="s">
        <v>411</v>
      </c>
      <c r="T72" t="s">
        <v>412</v>
      </c>
      <c r="U72" t="s">
        <v>381</v>
      </c>
    </row>
    <row r="73" spans="1:21" x14ac:dyDescent="0.15">
      <c r="A73" t="str">
        <f t="shared" si="6"/>
        <v>共通工</v>
      </c>
      <c r="B73" t="str">
        <f t="shared" si="7"/>
        <v>法面工</v>
      </c>
      <c r="C73" t="str">
        <f t="shared" si="8"/>
        <v>プレキャストコンクリート板設置工</v>
      </c>
      <c r="D73" t="str">
        <f t="shared" si="9"/>
        <v/>
      </c>
      <c r="E73" t="s">
        <v>24747</v>
      </c>
      <c r="F73" s="146" t="s">
        <v>26585</v>
      </c>
      <c r="G73" t="e">
        <f>VLOOKUP(E73,#REF!,2,FALSE)</f>
        <v>#REF!</v>
      </c>
      <c r="H73" t="e">
        <f>VLOOKUP(E73,#REF!,3,FALSE)</f>
        <v>#REF!</v>
      </c>
      <c r="I73" t="e">
        <f>VLOOKUP(E73,#REF!,4,FALSE)</f>
        <v>#REF!</v>
      </c>
      <c r="J73" t="e">
        <f>VLOOKUP(E73,#REF!,5,FALSE)</f>
        <v>#REF!</v>
      </c>
      <c r="K73" t="e">
        <f>VLOOKUP(E73,#REF!,6,FALSE)</f>
        <v>#REF!</v>
      </c>
      <c r="L73" t="str">
        <f t="shared" si="11"/>
        <v>有</v>
      </c>
      <c r="N73" t="s">
        <v>26555</v>
      </c>
      <c r="O73" t="str">
        <f t="shared" si="10"/>
        <v>CB-180021</v>
      </c>
      <c r="P73" t="s">
        <v>13198</v>
      </c>
      <c r="Q73" t="s">
        <v>197</v>
      </c>
      <c r="R73" t="s">
        <v>527</v>
      </c>
      <c r="S73" t="s">
        <v>12225</v>
      </c>
      <c r="U73" t="s">
        <v>381</v>
      </c>
    </row>
    <row r="74" spans="1:21" x14ac:dyDescent="0.15">
      <c r="A74" t="str">
        <f t="shared" si="6"/>
        <v>仮設工</v>
      </c>
      <c r="B74" t="str">
        <f t="shared" si="7"/>
        <v>濁水処理工（一般土木工事）</v>
      </c>
      <c r="C74" t="str">
        <f t="shared" si="8"/>
        <v/>
      </c>
      <c r="D74" t="str">
        <f t="shared" si="9"/>
        <v/>
      </c>
      <c r="E74" t="s">
        <v>24746</v>
      </c>
      <c r="F74" s="146" t="s">
        <v>26586</v>
      </c>
      <c r="G74" t="e">
        <f>VLOOKUP(E74,#REF!,2,FALSE)</f>
        <v>#REF!</v>
      </c>
      <c r="H74" t="e">
        <f>VLOOKUP(E74,#REF!,3,FALSE)</f>
        <v>#REF!</v>
      </c>
      <c r="I74" t="e">
        <f>VLOOKUP(E74,#REF!,4,FALSE)</f>
        <v>#REF!</v>
      </c>
      <c r="J74" t="e">
        <f>VLOOKUP(E74,#REF!,5,FALSE)</f>
        <v>#REF!</v>
      </c>
      <c r="K74" t="e">
        <f>VLOOKUP(E74,#REF!,6,FALSE)</f>
        <v>#REF!</v>
      </c>
      <c r="L74" t="str">
        <f t="shared" si="11"/>
        <v>有</v>
      </c>
      <c r="N74" t="s">
        <v>26556</v>
      </c>
      <c r="O74" t="str">
        <f t="shared" si="10"/>
        <v>KT-180054</v>
      </c>
      <c r="P74" t="s">
        <v>18512</v>
      </c>
      <c r="Q74" t="s">
        <v>380</v>
      </c>
      <c r="R74" t="s">
        <v>380</v>
      </c>
      <c r="S74" t="s">
        <v>2849</v>
      </c>
      <c r="U74" t="s">
        <v>381</v>
      </c>
    </row>
    <row r="75" spans="1:21" x14ac:dyDescent="0.15">
      <c r="A75" t="str">
        <f t="shared" si="6"/>
        <v>河川海岸</v>
      </c>
      <c r="B75" t="str">
        <f t="shared" si="7"/>
        <v>軟弱地盤上における柔構造樋門・樋管</v>
      </c>
      <c r="C75" t="str">
        <f t="shared" si="8"/>
        <v/>
      </c>
      <c r="D75" t="str">
        <f t="shared" si="9"/>
        <v/>
      </c>
      <c r="E75" t="s">
        <v>24589</v>
      </c>
      <c r="F75" s="146" t="s">
        <v>23474</v>
      </c>
      <c r="G75" t="e">
        <f>VLOOKUP(E75,#REF!,2,FALSE)</f>
        <v>#REF!</v>
      </c>
      <c r="H75" t="e">
        <f>VLOOKUP(E75,#REF!,3,FALSE)</f>
        <v>#REF!</v>
      </c>
      <c r="I75" t="e">
        <f>VLOOKUP(E75,#REF!,4,FALSE)</f>
        <v>#REF!</v>
      </c>
      <c r="J75" t="e">
        <f>VLOOKUP(E75,#REF!,5,FALSE)</f>
        <v>#REF!</v>
      </c>
      <c r="K75" t="e">
        <f>VLOOKUP(E75,#REF!,6,FALSE)</f>
        <v>#REF!</v>
      </c>
      <c r="L75">
        <f t="shared" si="11"/>
        <v>0</v>
      </c>
      <c r="N75" t="s">
        <v>26557</v>
      </c>
      <c r="O75" t="str">
        <f t="shared" si="10"/>
        <v>KK-180029</v>
      </c>
      <c r="P75" t="s">
        <v>16074</v>
      </c>
      <c r="Q75" t="s">
        <v>466</v>
      </c>
      <c r="R75" t="s">
        <v>390</v>
      </c>
      <c r="S75" t="s">
        <v>390</v>
      </c>
      <c r="T75" t="s">
        <v>150</v>
      </c>
      <c r="U75" t="s">
        <v>381</v>
      </c>
    </row>
    <row r="76" spans="1:21" x14ac:dyDescent="0.15">
      <c r="A76" t="str">
        <f t="shared" si="6"/>
        <v>共通工</v>
      </c>
      <c r="B76" t="str">
        <f t="shared" si="7"/>
        <v>排水構造物工</v>
      </c>
      <c r="C76" t="str">
        <f t="shared" si="8"/>
        <v>暗渠工</v>
      </c>
      <c r="D76" t="str">
        <f t="shared" si="9"/>
        <v>暗渠排水管</v>
      </c>
      <c r="E76" t="s">
        <v>24588</v>
      </c>
      <c r="F76" s="146" t="s">
        <v>26587</v>
      </c>
      <c r="G76" t="e">
        <f>VLOOKUP(E76,#REF!,2,FALSE)</f>
        <v>#REF!</v>
      </c>
      <c r="H76" t="e">
        <f>VLOOKUP(E76,#REF!,3,FALSE)</f>
        <v>#REF!</v>
      </c>
      <c r="I76" t="e">
        <f>VLOOKUP(E76,#REF!,4,FALSE)</f>
        <v>#REF!</v>
      </c>
      <c r="J76" t="e">
        <f>VLOOKUP(E76,#REF!,5,FALSE)</f>
        <v>#REF!</v>
      </c>
      <c r="K76" t="e">
        <f>VLOOKUP(E76,#REF!,6,FALSE)</f>
        <v>#REF!</v>
      </c>
      <c r="L76" t="str">
        <f t="shared" si="11"/>
        <v>有</v>
      </c>
      <c r="N76" t="s">
        <v>26558</v>
      </c>
      <c r="O76" t="str">
        <f t="shared" si="10"/>
        <v>CG-180003</v>
      </c>
      <c r="P76" t="s">
        <v>13884</v>
      </c>
      <c r="Q76" t="s">
        <v>127</v>
      </c>
      <c r="R76" t="s">
        <v>128</v>
      </c>
      <c r="S76" t="s">
        <v>150</v>
      </c>
      <c r="U76" t="s">
        <v>381</v>
      </c>
    </row>
    <row r="77" spans="1:21" x14ac:dyDescent="0.15">
      <c r="A77" t="str">
        <f t="shared" si="6"/>
        <v>橋梁上部工</v>
      </c>
      <c r="B77" t="str">
        <f t="shared" si="7"/>
        <v>橋梁用伸縮継手装置設置工</v>
      </c>
      <c r="C77" t="str">
        <f t="shared" si="8"/>
        <v/>
      </c>
      <c r="D77" t="str">
        <f t="shared" si="9"/>
        <v/>
      </c>
      <c r="E77" t="s">
        <v>24689</v>
      </c>
      <c r="F77" s="146" t="s">
        <v>26588</v>
      </c>
      <c r="G77" t="e">
        <f>VLOOKUP(E77,#REF!,2,FALSE)</f>
        <v>#REF!</v>
      </c>
      <c r="H77" t="e">
        <f>VLOOKUP(E77,#REF!,3,FALSE)</f>
        <v>#REF!</v>
      </c>
      <c r="I77" t="e">
        <f>VLOOKUP(E77,#REF!,4,FALSE)</f>
        <v>#REF!</v>
      </c>
      <c r="J77" t="e">
        <f>VLOOKUP(E77,#REF!,5,FALSE)</f>
        <v>#REF!</v>
      </c>
      <c r="K77" t="e">
        <f>VLOOKUP(E77,#REF!,6,FALSE)</f>
        <v>#REF!</v>
      </c>
      <c r="L77" t="str">
        <f t="shared" si="11"/>
        <v>有</v>
      </c>
      <c r="N77" t="s">
        <v>22417</v>
      </c>
      <c r="O77" t="str">
        <f t="shared" si="10"/>
        <v>QS-180012</v>
      </c>
      <c r="P77" t="s">
        <v>20650</v>
      </c>
      <c r="Q77" t="s">
        <v>382</v>
      </c>
      <c r="R77" t="s">
        <v>76</v>
      </c>
      <c r="S77" t="s">
        <v>449</v>
      </c>
      <c r="T77" t="s">
        <v>450</v>
      </c>
      <c r="U77" t="s">
        <v>381</v>
      </c>
    </row>
    <row r="78" spans="1:21" x14ac:dyDescent="0.15">
      <c r="A78" t="str">
        <f t="shared" si="6"/>
        <v>橋梁上部工</v>
      </c>
      <c r="B78" t="str">
        <f t="shared" si="7"/>
        <v>橋梁塗装工（新設）</v>
      </c>
      <c r="C78" t="str">
        <f t="shared" si="8"/>
        <v/>
      </c>
      <c r="D78" t="str">
        <f t="shared" si="9"/>
        <v/>
      </c>
      <c r="E78" t="s">
        <v>24538</v>
      </c>
      <c r="F78" s="146" t="s">
        <v>26589</v>
      </c>
      <c r="G78" t="e">
        <f>VLOOKUP(E78,#REF!,2,FALSE)</f>
        <v>#REF!</v>
      </c>
      <c r="H78" t="e">
        <f>VLOOKUP(E78,#REF!,3,FALSE)</f>
        <v>#REF!</v>
      </c>
      <c r="I78" t="e">
        <f>VLOOKUP(E78,#REF!,4,FALSE)</f>
        <v>#REF!</v>
      </c>
      <c r="J78" t="e">
        <f>VLOOKUP(E78,#REF!,5,FALSE)</f>
        <v>#REF!</v>
      </c>
      <c r="K78" t="e">
        <f>VLOOKUP(E78,#REF!,6,FALSE)</f>
        <v>#REF!</v>
      </c>
      <c r="L78" t="str">
        <f t="shared" si="11"/>
        <v>有</v>
      </c>
      <c r="N78" t="s">
        <v>22418</v>
      </c>
      <c r="O78" t="str">
        <f t="shared" si="10"/>
        <v>KT-180043</v>
      </c>
      <c r="P78" t="s">
        <v>18490</v>
      </c>
      <c r="Q78" t="s">
        <v>127</v>
      </c>
      <c r="R78" t="s">
        <v>150</v>
      </c>
      <c r="U78" t="s">
        <v>381</v>
      </c>
    </row>
    <row r="79" spans="1:21" x14ac:dyDescent="0.15">
      <c r="A79" t="str">
        <f t="shared" si="6"/>
        <v>付属施設</v>
      </c>
      <c r="B79" t="str">
        <f t="shared" si="7"/>
        <v>防護柵設置工</v>
      </c>
      <c r="C79" t="str">
        <f t="shared" si="8"/>
        <v>落石防護柵（ストーンガード）設置工</v>
      </c>
      <c r="D79" t="str">
        <f t="shared" si="9"/>
        <v/>
      </c>
      <c r="E79" t="s">
        <v>24587</v>
      </c>
      <c r="F79" s="146" t="s">
        <v>26590</v>
      </c>
      <c r="G79" t="e">
        <f>VLOOKUP(E79,#REF!,2,FALSE)</f>
        <v>#REF!</v>
      </c>
      <c r="H79" t="e">
        <f>VLOOKUP(E79,#REF!,3,FALSE)</f>
        <v>#REF!</v>
      </c>
      <c r="I79" t="e">
        <f>VLOOKUP(E79,#REF!,4,FALSE)</f>
        <v>#REF!</v>
      </c>
      <c r="J79" t="e">
        <f>VLOOKUP(E79,#REF!,5,FALSE)</f>
        <v>#REF!</v>
      </c>
      <c r="K79" t="e">
        <f>VLOOKUP(E79,#REF!,6,FALSE)</f>
        <v>#REF!</v>
      </c>
      <c r="L79" t="str">
        <f t="shared" si="11"/>
        <v>有</v>
      </c>
      <c r="N79" t="s">
        <v>22419</v>
      </c>
      <c r="O79" t="str">
        <f t="shared" si="10"/>
        <v>KT-180034</v>
      </c>
      <c r="P79" t="s">
        <v>18474</v>
      </c>
      <c r="Q79" t="s">
        <v>11</v>
      </c>
      <c r="R79" t="s">
        <v>390</v>
      </c>
      <c r="S79" t="s">
        <v>390</v>
      </c>
      <c r="T79" t="s">
        <v>171</v>
      </c>
      <c r="U79" t="s">
        <v>381</v>
      </c>
    </row>
    <row r="80" spans="1:21" x14ac:dyDescent="0.15">
      <c r="A80" t="str">
        <f t="shared" si="6"/>
        <v>仮設工</v>
      </c>
      <c r="B80" t="str">
        <f t="shared" si="7"/>
        <v>その他</v>
      </c>
      <c r="C80" t="str">
        <f t="shared" si="8"/>
        <v/>
      </c>
      <c r="D80" t="str">
        <f t="shared" si="9"/>
        <v/>
      </c>
      <c r="E80" t="s">
        <v>24564</v>
      </c>
      <c r="F80" s="146" t="s">
        <v>26591</v>
      </c>
      <c r="G80" t="e">
        <f>VLOOKUP(E80,#REF!,2,FALSE)</f>
        <v>#REF!</v>
      </c>
      <c r="H80" t="e">
        <f>VLOOKUP(E80,#REF!,3,FALSE)</f>
        <v>#REF!</v>
      </c>
      <c r="I80" t="e">
        <f>VLOOKUP(E80,#REF!,4,FALSE)</f>
        <v>#REF!</v>
      </c>
      <c r="J80" t="e">
        <f>VLOOKUP(E80,#REF!,5,FALSE)</f>
        <v>#REF!</v>
      </c>
      <c r="K80" t="e">
        <f>VLOOKUP(E80,#REF!,6,FALSE)</f>
        <v>#REF!</v>
      </c>
      <c r="L80" t="str">
        <f t="shared" si="11"/>
        <v>有</v>
      </c>
      <c r="N80" t="s">
        <v>26559</v>
      </c>
      <c r="O80" t="str">
        <f t="shared" si="10"/>
        <v>KK-180022</v>
      </c>
      <c r="P80" t="s">
        <v>16061</v>
      </c>
      <c r="Q80" t="s">
        <v>127</v>
      </c>
      <c r="R80" t="s">
        <v>129</v>
      </c>
      <c r="S80" t="s">
        <v>2844</v>
      </c>
      <c r="U80" t="s">
        <v>381</v>
      </c>
    </row>
    <row r="81" spans="1:21" x14ac:dyDescent="0.15">
      <c r="A81" t="str">
        <f t="shared" si="6"/>
        <v>道路維持修繕工</v>
      </c>
      <c r="B81" t="str">
        <f t="shared" si="7"/>
        <v>橋梁補修補強工</v>
      </c>
      <c r="C81" t="str">
        <f t="shared" si="8"/>
        <v>表面保護工</v>
      </c>
      <c r="D81" t="str">
        <f t="shared" si="9"/>
        <v/>
      </c>
      <c r="E81" t="s">
        <v>24688</v>
      </c>
      <c r="F81" s="146" t="s">
        <v>26592</v>
      </c>
      <c r="G81" t="e">
        <f>VLOOKUP(E81,#REF!,2,FALSE)</f>
        <v>#REF!</v>
      </c>
      <c r="H81" t="e">
        <f>VLOOKUP(E81,#REF!,3,FALSE)</f>
        <v>#REF!</v>
      </c>
      <c r="I81" t="e">
        <f>VLOOKUP(E81,#REF!,4,FALSE)</f>
        <v>#REF!</v>
      </c>
      <c r="J81" t="e">
        <f>VLOOKUP(E81,#REF!,5,FALSE)</f>
        <v>#REF!</v>
      </c>
      <c r="K81" t="e">
        <f>VLOOKUP(E81,#REF!,6,FALSE)</f>
        <v>#REF!</v>
      </c>
      <c r="L81" t="str">
        <f t="shared" si="11"/>
        <v>有</v>
      </c>
      <c r="N81" t="s">
        <v>2988</v>
      </c>
      <c r="O81" t="str">
        <f t="shared" si="10"/>
        <v>CB-180010</v>
      </c>
      <c r="P81" t="s">
        <v>13177</v>
      </c>
      <c r="Q81" t="s">
        <v>197</v>
      </c>
      <c r="R81" t="s">
        <v>200</v>
      </c>
      <c r="S81" t="s">
        <v>2832</v>
      </c>
      <c r="U81" t="s">
        <v>381</v>
      </c>
    </row>
    <row r="82" spans="1:21" x14ac:dyDescent="0.15">
      <c r="A82" t="str">
        <f t="shared" si="6"/>
        <v>トンネル工</v>
      </c>
      <c r="B82" t="str">
        <f t="shared" si="7"/>
        <v>トンネル工（ＮＡＴＭ）</v>
      </c>
      <c r="C82" t="str">
        <f t="shared" si="8"/>
        <v>覆工工</v>
      </c>
      <c r="D82" t="str">
        <f t="shared" si="9"/>
        <v/>
      </c>
      <c r="E82" t="s">
        <v>24586</v>
      </c>
      <c r="F82" s="146" t="s">
        <v>26593</v>
      </c>
      <c r="G82" t="e">
        <f>VLOOKUP(E82,#REF!,2,FALSE)</f>
        <v>#REF!</v>
      </c>
      <c r="H82" t="e">
        <f>VLOOKUP(E82,#REF!,3,FALSE)</f>
        <v>#REF!</v>
      </c>
      <c r="I82" t="e">
        <f>VLOOKUP(E82,#REF!,4,FALSE)</f>
        <v>#REF!</v>
      </c>
      <c r="J82" t="e">
        <f>VLOOKUP(E82,#REF!,5,FALSE)</f>
        <v>#REF!</v>
      </c>
      <c r="K82" t="e">
        <f>VLOOKUP(E82,#REF!,6,FALSE)</f>
        <v>#REF!</v>
      </c>
      <c r="L82" t="str">
        <f t="shared" si="11"/>
        <v>有</v>
      </c>
      <c r="N82" t="s">
        <v>2989</v>
      </c>
      <c r="O82" t="str">
        <f t="shared" si="10"/>
        <v>QS-180009</v>
      </c>
      <c r="P82" t="s">
        <v>20647</v>
      </c>
      <c r="Q82" t="s">
        <v>127</v>
      </c>
      <c r="R82" t="s">
        <v>46</v>
      </c>
      <c r="S82" t="s">
        <v>413</v>
      </c>
      <c r="U82" t="s">
        <v>381</v>
      </c>
    </row>
    <row r="83" spans="1:21" x14ac:dyDescent="0.15">
      <c r="A83" t="str">
        <f t="shared" si="6"/>
        <v>橋梁上部工</v>
      </c>
      <c r="B83" t="str">
        <f t="shared" si="7"/>
        <v>施工管理</v>
      </c>
      <c r="C83" t="str">
        <f t="shared" si="8"/>
        <v>施工管理</v>
      </c>
      <c r="D83" t="str">
        <f t="shared" si="9"/>
        <v>その他</v>
      </c>
      <c r="E83" t="s">
        <v>24616</v>
      </c>
      <c r="F83" s="146" t="s">
        <v>26594</v>
      </c>
      <c r="G83" t="e">
        <f>VLOOKUP(E83,#REF!,2,FALSE)</f>
        <v>#REF!</v>
      </c>
      <c r="H83" t="e">
        <f>VLOOKUP(E83,#REF!,3,FALSE)</f>
        <v>#REF!</v>
      </c>
      <c r="I83" t="e">
        <f>VLOOKUP(E83,#REF!,4,FALSE)</f>
        <v>#REF!</v>
      </c>
      <c r="J83" t="e">
        <f>VLOOKUP(E83,#REF!,5,FALSE)</f>
        <v>#REF!</v>
      </c>
      <c r="K83" t="e">
        <f>VLOOKUP(E83,#REF!,6,FALSE)</f>
        <v>#REF!</v>
      </c>
      <c r="L83" t="str">
        <f t="shared" si="11"/>
        <v>有</v>
      </c>
      <c r="N83" t="s">
        <v>22420</v>
      </c>
      <c r="O83" t="str">
        <f t="shared" si="10"/>
        <v>KT-180030</v>
      </c>
      <c r="P83" t="s">
        <v>18467</v>
      </c>
      <c r="Q83" t="s">
        <v>49</v>
      </c>
      <c r="R83" t="s">
        <v>150</v>
      </c>
      <c r="U83" t="s">
        <v>381</v>
      </c>
    </row>
    <row r="84" spans="1:21" x14ac:dyDescent="0.15">
      <c r="A84" t="str">
        <f t="shared" si="6"/>
        <v>橋梁上部工</v>
      </c>
      <c r="B84" t="str">
        <f t="shared" si="7"/>
        <v>橋面防水工</v>
      </c>
      <c r="C84" t="str">
        <f t="shared" si="8"/>
        <v/>
      </c>
      <c r="D84" t="str">
        <f t="shared" si="9"/>
        <v/>
      </c>
      <c r="E84" t="s">
        <v>24537</v>
      </c>
      <c r="F84" s="146" t="s">
        <v>26596</v>
      </c>
      <c r="G84" t="e">
        <f>VLOOKUP(E84,#REF!,2,FALSE)</f>
        <v>#REF!</v>
      </c>
      <c r="H84" t="e">
        <f>VLOOKUP(E84,#REF!,3,FALSE)</f>
        <v>#REF!</v>
      </c>
      <c r="I84" t="e">
        <f>VLOOKUP(E84,#REF!,4,FALSE)</f>
        <v>#REF!</v>
      </c>
      <c r="J84" t="e">
        <f>VLOOKUP(E84,#REF!,5,FALSE)</f>
        <v>#REF!</v>
      </c>
      <c r="K84" t="e">
        <f>VLOOKUP(E84,#REF!,6,FALSE)</f>
        <v>#REF!</v>
      </c>
      <c r="L84" t="str">
        <f t="shared" si="11"/>
        <v>有</v>
      </c>
      <c r="N84" t="s">
        <v>26560</v>
      </c>
      <c r="O84" t="str">
        <f t="shared" si="10"/>
        <v>KT-180029</v>
      </c>
      <c r="P84" t="s">
        <v>18466</v>
      </c>
      <c r="Q84" t="s">
        <v>127</v>
      </c>
      <c r="R84" t="s">
        <v>128</v>
      </c>
      <c r="S84" t="s">
        <v>12312</v>
      </c>
      <c r="U84" t="s">
        <v>381</v>
      </c>
    </row>
    <row r="85" spans="1:21" x14ac:dyDescent="0.15">
      <c r="A85" t="str">
        <f t="shared" si="6"/>
        <v>調査試験</v>
      </c>
      <c r="B85" t="str">
        <f t="shared" si="7"/>
        <v>構造物調査</v>
      </c>
      <c r="C85" t="str">
        <f t="shared" si="8"/>
        <v>非破壊試験、調査</v>
      </c>
      <c r="D85" t="str">
        <f t="shared" si="9"/>
        <v/>
      </c>
      <c r="E85" t="s">
        <v>24686</v>
      </c>
      <c r="F85" s="146" t="s">
        <v>26597</v>
      </c>
      <c r="G85" t="e">
        <f>VLOOKUP(E85,#REF!,2,FALSE)</f>
        <v>#REF!</v>
      </c>
      <c r="H85" t="e">
        <f>VLOOKUP(E85,#REF!,3,FALSE)</f>
        <v>#REF!</v>
      </c>
      <c r="I85" t="e">
        <f>VLOOKUP(E85,#REF!,4,FALSE)</f>
        <v>#REF!</v>
      </c>
      <c r="J85" t="e">
        <f>VLOOKUP(E85,#REF!,5,FALSE)</f>
        <v>#REF!</v>
      </c>
      <c r="K85" t="e">
        <f>VLOOKUP(E85,#REF!,6,FALSE)</f>
        <v>#REF!</v>
      </c>
      <c r="L85" t="str">
        <f t="shared" si="11"/>
        <v>有</v>
      </c>
      <c r="N85" t="s">
        <v>23404</v>
      </c>
      <c r="O85" t="str">
        <f t="shared" si="10"/>
        <v>SK-180008</v>
      </c>
      <c r="P85" t="s">
        <v>21405</v>
      </c>
      <c r="Q85" t="s">
        <v>72</v>
      </c>
      <c r="R85" t="s">
        <v>74</v>
      </c>
    </row>
    <row r="86" spans="1:21" x14ac:dyDescent="0.15">
      <c r="A86" t="str">
        <f t="shared" si="6"/>
        <v>港湾・港湾海岸・空港</v>
      </c>
      <c r="B86" t="str">
        <f t="shared" si="7"/>
        <v>安全対策工</v>
      </c>
      <c r="C86" t="str">
        <f t="shared" si="8"/>
        <v>安全対策工</v>
      </c>
      <c r="D86" t="str">
        <f t="shared" si="9"/>
        <v/>
      </c>
      <c r="E86" t="s">
        <v>26503</v>
      </c>
      <c r="F86" s="146" t="s">
        <v>26599</v>
      </c>
      <c r="G86" t="s">
        <v>23502</v>
      </c>
      <c r="H86" t="s">
        <v>26680</v>
      </c>
      <c r="I86" s="148">
        <v>888400</v>
      </c>
      <c r="J86" s="148">
        <v>1913750</v>
      </c>
      <c r="K86" t="s">
        <v>26681</v>
      </c>
      <c r="L86" t="str">
        <f t="shared" si="11"/>
        <v>有</v>
      </c>
      <c r="N86" t="s">
        <v>26561</v>
      </c>
      <c r="O86" t="str">
        <f t="shared" si="10"/>
        <v>KT-180027</v>
      </c>
      <c r="P86" t="s">
        <v>18462</v>
      </c>
      <c r="Q86" t="s">
        <v>380</v>
      </c>
      <c r="R86" t="s">
        <v>380</v>
      </c>
      <c r="S86" t="s">
        <v>2849</v>
      </c>
      <c r="U86" t="s">
        <v>381</v>
      </c>
    </row>
    <row r="87" spans="1:21" x14ac:dyDescent="0.15">
      <c r="A87" t="str">
        <f t="shared" si="6"/>
        <v>公園</v>
      </c>
      <c r="B87" t="str">
        <f t="shared" si="7"/>
        <v>公園工</v>
      </c>
      <c r="C87" t="str">
        <f t="shared" si="8"/>
        <v/>
      </c>
      <c r="D87" t="str">
        <f t="shared" si="9"/>
        <v/>
      </c>
      <c r="E87" t="s">
        <v>24684</v>
      </c>
      <c r="F87" s="146" t="s">
        <v>23503</v>
      </c>
      <c r="G87" t="e">
        <f>VLOOKUP(E87,#REF!,2,FALSE)</f>
        <v>#REF!</v>
      </c>
      <c r="H87" t="e">
        <f>VLOOKUP(E87,#REF!,3,FALSE)</f>
        <v>#REF!</v>
      </c>
      <c r="I87" t="e">
        <f>VLOOKUP(E87,#REF!,4,FALSE)</f>
        <v>#REF!</v>
      </c>
      <c r="J87" t="e">
        <f>VLOOKUP(E87,#REF!,5,FALSE)</f>
        <v>#REF!</v>
      </c>
      <c r="K87" t="e">
        <f>VLOOKUP(E87,#REF!,6,FALSE)</f>
        <v>#REF!</v>
      </c>
      <c r="L87">
        <f t="shared" si="11"/>
        <v>0</v>
      </c>
      <c r="N87" t="s">
        <v>26562</v>
      </c>
      <c r="O87" t="str">
        <f t="shared" si="10"/>
        <v>KT-180023</v>
      </c>
      <c r="P87" t="s">
        <v>18455</v>
      </c>
      <c r="Q87" t="s">
        <v>380</v>
      </c>
      <c r="R87" t="s">
        <v>380</v>
      </c>
      <c r="S87" t="s">
        <v>12008</v>
      </c>
      <c r="U87" t="s">
        <v>381</v>
      </c>
    </row>
    <row r="88" spans="1:21" x14ac:dyDescent="0.15">
      <c r="A88" t="str">
        <f t="shared" si="6"/>
        <v>港湾・港湾海岸・空港</v>
      </c>
      <c r="B88" t="str">
        <f t="shared" si="7"/>
        <v>消波工</v>
      </c>
      <c r="C88" t="str">
        <f t="shared" si="8"/>
        <v>消波ブロック工</v>
      </c>
      <c r="D88" t="str">
        <f t="shared" si="9"/>
        <v>消波ブロック据付</v>
      </c>
      <c r="E88" t="s">
        <v>26504</v>
      </c>
      <c r="F88" s="146" t="s">
        <v>26600</v>
      </c>
      <c r="G88" t="s">
        <v>23505</v>
      </c>
      <c r="H88" t="s">
        <v>26682</v>
      </c>
      <c r="I88" s="148">
        <v>1388441</v>
      </c>
      <c r="J88" s="148">
        <v>1493181</v>
      </c>
      <c r="K88" t="s">
        <v>26683</v>
      </c>
      <c r="L88" t="str">
        <f t="shared" si="11"/>
        <v>有</v>
      </c>
      <c r="N88" t="s">
        <v>22421</v>
      </c>
      <c r="O88" t="str">
        <f t="shared" si="10"/>
        <v>KT-180018</v>
      </c>
      <c r="P88" t="s">
        <v>18443</v>
      </c>
      <c r="Q88" t="s">
        <v>197</v>
      </c>
      <c r="R88" t="s">
        <v>198</v>
      </c>
      <c r="S88" t="s">
        <v>2836</v>
      </c>
      <c r="U88" t="s">
        <v>381</v>
      </c>
    </row>
    <row r="89" spans="1:21" x14ac:dyDescent="0.15">
      <c r="A89" t="str">
        <f t="shared" si="6"/>
        <v>道路維持修繕工</v>
      </c>
      <c r="B89" t="str">
        <f t="shared" si="7"/>
        <v>橋梁補修補強工</v>
      </c>
      <c r="C89" t="str">
        <f t="shared" si="8"/>
        <v>防食対策工</v>
      </c>
      <c r="D89" t="str">
        <f t="shared" si="9"/>
        <v/>
      </c>
      <c r="E89" t="s">
        <v>24745</v>
      </c>
      <c r="F89" s="146" t="s">
        <v>26601</v>
      </c>
      <c r="G89" t="e">
        <f>VLOOKUP(E89,#REF!,2,FALSE)</f>
        <v>#REF!</v>
      </c>
      <c r="H89" t="e">
        <f>VLOOKUP(E89,#REF!,3,FALSE)</f>
        <v>#REF!</v>
      </c>
      <c r="I89" t="e">
        <f>VLOOKUP(E89,#REF!,4,FALSE)</f>
        <v>#REF!</v>
      </c>
      <c r="J89" t="e">
        <f>VLOOKUP(E89,#REF!,5,FALSE)</f>
        <v>#REF!</v>
      </c>
      <c r="K89" t="e">
        <f>VLOOKUP(E89,#REF!,6,FALSE)</f>
        <v>#REF!</v>
      </c>
      <c r="L89" t="str">
        <f t="shared" si="11"/>
        <v>有</v>
      </c>
      <c r="N89" t="s">
        <v>26563</v>
      </c>
      <c r="O89" t="str">
        <f t="shared" si="10"/>
        <v>KK-180017</v>
      </c>
      <c r="P89" t="s">
        <v>16052</v>
      </c>
      <c r="Q89" t="s">
        <v>12</v>
      </c>
      <c r="R89" t="s">
        <v>150</v>
      </c>
      <c r="U89" t="s">
        <v>381</v>
      </c>
    </row>
    <row r="90" spans="1:21" x14ac:dyDescent="0.15">
      <c r="A90" t="str">
        <f t="shared" si="6"/>
        <v>建築設備（機械）</v>
      </c>
      <c r="B90" t="str">
        <f t="shared" si="7"/>
        <v>給排水衛生設備工事</v>
      </c>
      <c r="C90" t="str">
        <f t="shared" si="8"/>
        <v/>
      </c>
      <c r="D90" t="str">
        <f t="shared" si="9"/>
        <v/>
      </c>
      <c r="E90" t="s">
        <v>24683</v>
      </c>
      <c r="F90" s="146" t="s">
        <v>23512</v>
      </c>
      <c r="G90" t="e">
        <f>VLOOKUP(E90,#REF!,2,FALSE)</f>
        <v>#REF!</v>
      </c>
      <c r="H90" t="e">
        <f>VLOOKUP(E90,#REF!,3,FALSE)</f>
        <v>#REF!</v>
      </c>
      <c r="I90" t="e">
        <f>VLOOKUP(E90,#REF!,4,FALSE)</f>
        <v>#REF!</v>
      </c>
      <c r="J90" t="e">
        <f>VLOOKUP(E90,#REF!,5,FALSE)</f>
        <v>#REF!</v>
      </c>
      <c r="K90" t="e">
        <f>VLOOKUP(E90,#REF!,6,FALSE)</f>
        <v>#REF!</v>
      </c>
      <c r="L90">
        <f t="shared" si="11"/>
        <v>0</v>
      </c>
      <c r="N90" t="s">
        <v>2990</v>
      </c>
      <c r="O90" t="str">
        <f t="shared" si="10"/>
        <v>QS-180005</v>
      </c>
      <c r="P90" t="s">
        <v>20640</v>
      </c>
      <c r="Q90" t="s">
        <v>127</v>
      </c>
      <c r="R90" t="s">
        <v>46</v>
      </c>
      <c r="S90" t="s">
        <v>413</v>
      </c>
      <c r="U90" t="s">
        <v>381</v>
      </c>
    </row>
    <row r="91" spans="1:21" x14ac:dyDescent="0.15">
      <c r="A91" t="str">
        <f t="shared" si="6"/>
        <v>トンネル工</v>
      </c>
      <c r="B91" t="str">
        <f t="shared" si="7"/>
        <v>トンネル工（ＮＡＴＭ）</v>
      </c>
      <c r="C91" t="str">
        <f t="shared" si="8"/>
        <v>ロックボルト工</v>
      </c>
      <c r="D91" t="str">
        <f t="shared" si="9"/>
        <v/>
      </c>
      <c r="E91" t="s">
        <v>24562</v>
      </c>
      <c r="F91" s="146" t="s">
        <v>26602</v>
      </c>
      <c r="G91" t="e">
        <f>VLOOKUP(E91,#REF!,2,FALSE)</f>
        <v>#REF!</v>
      </c>
      <c r="H91" t="e">
        <f>VLOOKUP(E91,#REF!,3,FALSE)</f>
        <v>#REF!</v>
      </c>
      <c r="I91" t="e">
        <f>VLOOKUP(E91,#REF!,4,FALSE)</f>
        <v>#REF!</v>
      </c>
      <c r="J91" t="e">
        <f>VLOOKUP(E91,#REF!,5,FALSE)</f>
        <v>#REF!</v>
      </c>
      <c r="K91" t="e">
        <f>VLOOKUP(E91,#REF!,6,FALSE)</f>
        <v>#REF!</v>
      </c>
      <c r="L91" t="str">
        <f t="shared" si="11"/>
        <v>有</v>
      </c>
      <c r="N91" t="s">
        <v>2991</v>
      </c>
      <c r="O91" t="str">
        <f t="shared" si="10"/>
        <v>QS-180004</v>
      </c>
      <c r="P91" t="s">
        <v>20638</v>
      </c>
      <c r="Q91" t="s">
        <v>11</v>
      </c>
      <c r="R91" t="s">
        <v>11</v>
      </c>
      <c r="S91" t="s">
        <v>150</v>
      </c>
      <c r="U91" t="s">
        <v>381</v>
      </c>
    </row>
    <row r="92" spans="1:21" x14ac:dyDescent="0.15">
      <c r="A92" t="str">
        <f t="shared" si="6"/>
        <v>共通工</v>
      </c>
      <c r="B92" t="str">
        <f t="shared" si="7"/>
        <v>深層混合処理工</v>
      </c>
      <c r="C92" t="str">
        <f t="shared" si="8"/>
        <v>固結工</v>
      </c>
      <c r="D92" t="str">
        <f t="shared" si="9"/>
        <v>高圧噴射撹拌工</v>
      </c>
      <c r="E92" t="s">
        <v>24682</v>
      </c>
      <c r="F92" s="146" t="s">
        <v>26603</v>
      </c>
      <c r="G92" t="e">
        <f>VLOOKUP(E92,#REF!,2,FALSE)</f>
        <v>#REF!</v>
      </c>
      <c r="H92" t="e">
        <f>VLOOKUP(E92,#REF!,3,FALSE)</f>
        <v>#REF!</v>
      </c>
      <c r="I92" t="e">
        <f>VLOOKUP(E92,#REF!,4,FALSE)</f>
        <v>#REF!</v>
      </c>
      <c r="J92" t="e">
        <f>VLOOKUP(E92,#REF!,5,FALSE)</f>
        <v>#REF!</v>
      </c>
      <c r="K92" t="e">
        <f>VLOOKUP(E92,#REF!,6,FALSE)</f>
        <v>#REF!</v>
      </c>
      <c r="L92" t="str">
        <f t="shared" si="11"/>
        <v>有</v>
      </c>
      <c r="N92" t="s">
        <v>26564</v>
      </c>
      <c r="O92" t="str">
        <f t="shared" si="10"/>
        <v>CB-180007</v>
      </c>
      <c r="P92" t="s">
        <v>13171</v>
      </c>
      <c r="Q92" t="s">
        <v>399</v>
      </c>
      <c r="R92" t="s">
        <v>1639</v>
      </c>
      <c r="S92" t="s">
        <v>2876</v>
      </c>
      <c r="U92" t="s">
        <v>381</v>
      </c>
    </row>
    <row r="93" spans="1:21" x14ac:dyDescent="0.15">
      <c r="A93" t="str">
        <f t="shared" si="6"/>
        <v>港湾・港湾海岸・空港</v>
      </c>
      <c r="B93" t="str">
        <f t="shared" si="7"/>
        <v>安全対策工</v>
      </c>
      <c r="C93" t="str">
        <f t="shared" si="8"/>
        <v>安全対策工</v>
      </c>
      <c r="D93" t="str">
        <f t="shared" si="9"/>
        <v/>
      </c>
      <c r="E93" t="s">
        <v>26505</v>
      </c>
      <c r="F93" s="146" t="s">
        <v>26684</v>
      </c>
      <c r="G93" t="s">
        <v>23526</v>
      </c>
      <c r="H93" t="s">
        <v>26685</v>
      </c>
      <c r="I93" s="148">
        <v>177569</v>
      </c>
      <c r="J93" s="148">
        <v>148569</v>
      </c>
      <c r="K93" t="s">
        <v>26676</v>
      </c>
      <c r="L93" t="str">
        <f t="shared" si="11"/>
        <v>有</v>
      </c>
      <c r="N93" t="s">
        <v>2992</v>
      </c>
      <c r="O93" t="str">
        <f t="shared" si="10"/>
        <v>KK-180012</v>
      </c>
      <c r="P93" t="s">
        <v>16046</v>
      </c>
      <c r="Q93" t="s">
        <v>197</v>
      </c>
      <c r="R93" t="s">
        <v>200</v>
      </c>
      <c r="S93" t="s">
        <v>150</v>
      </c>
      <c r="U93" t="s">
        <v>381</v>
      </c>
    </row>
    <row r="94" spans="1:21" x14ac:dyDescent="0.15">
      <c r="A94" t="str">
        <f t="shared" si="6"/>
        <v>河川維持</v>
      </c>
      <c r="B94" t="str">
        <f t="shared" si="7"/>
        <v>その他</v>
      </c>
      <c r="C94" t="str">
        <f t="shared" si="8"/>
        <v/>
      </c>
      <c r="D94" t="str">
        <f t="shared" si="9"/>
        <v/>
      </c>
      <c r="E94" t="s">
        <v>24535</v>
      </c>
      <c r="F94" s="146" t="s">
        <v>26605</v>
      </c>
      <c r="G94" t="e">
        <f>VLOOKUP(E94,#REF!,2,FALSE)</f>
        <v>#REF!</v>
      </c>
      <c r="H94" t="e">
        <f>VLOOKUP(E94,#REF!,3,FALSE)</f>
        <v>#REF!</v>
      </c>
      <c r="I94" t="e">
        <f>VLOOKUP(E94,#REF!,4,FALSE)</f>
        <v>#REF!</v>
      </c>
      <c r="J94" t="e">
        <f>VLOOKUP(E94,#REF!,5,FALSE)</f>
        <v>#REF!</v>
      </c>
      <c r="K94" t="e">
        <f>VLOOKUP(E94,#REF!,6,FALSE)</f>
        <v>#REF!</v>
      </c>
      <c r="L94" t="str">
        <f t="shared" si="11"/>
        <v>有</v>
      </c>
      <c r="N94" t="s">
        <v>22422</v>
      </c>
      <c r="O94" t="str">
        <f t="shared" si="10"/>
        <v>TH-180004</v>
      </c>
      <c r="P94" t="s">
        <v>21833</v>
      </c>
      <c r="Q94" t="s">
        <v>12</v>
      </c>
      <c r="R94" t="s">
        <v>150</v>
      </c>
      <c r="U94" t="s">
        <v>381</v>
      </c>
    </row>
    <row r="95" spans="1:21" x14ac:dyDescent="0.15">
      <c r="A95" t="str">
        <f t="shared" si="6"/>
        <v>舗装工</v>
      </c>
      <c r="B95" t="str">
        <f t="shared" si="7"/>
        <v>アスファルト舗装工</v>
      </c>
      <c r="C95" t="str">
        <f t="shared" si="8"/>
        <v>アスファルト舗装工</v>
      </c>
      <c r="D95" t="str">
        <f t="shared" si="9"/>
        <v>車道舗装工</v>
      </c>
      <c r="E95" t="s">
        <v>24585</v>
      </c>
      <c r="F95" s="146" t="s">
        <v>26606</v>
      </c>
      <c r="G95" t="e">
        <f>VLOOKUP(E95,#REF!,2,FALSE)</f>
        <v>#REF!</v>
      </c>
      <c r="H95" t="e">
        <f>VLOOKUP(E95,#REF!,3,FALSE)</f>
        <v>#REF!</v>
      </c>
      <c r="I95" t="e">
        <f>VLOOKUP(E95,#REF!,4,FALSE)</f>
        <v>#REF!</v>
      </c>
      <c r="J95" t="e">
        <f>VLOOKUP(E95,#REF!,5,FALSE)</f>
        <v>#REF!</v>
      </c>
      <c r="K95" t="e">
        <f>VLOOKUP(E95,#REF!,6,FALSE)</f>
        <v>#REF!</v>
      </c>
      <c r="L95" t="str">
        <f t="shared" si="11"/>
        <v>有</v>
      </c>
      <c r="N95" t="s">
        <v>22423</v>
      </c>
      <c r="O95" t="str">
        <f t="shared" si="10"/>
        <v>CB-180006</v>
      </c>
      <c r="P95" t="s">
        <v>13169</v>
      </c>
      <c r="Q95" t="s">
        <v>11</v>
      </c>
      <c r="R95" t="s">
        <v>11</v>
      </c>
      <c r="S95" t="s">
        <v>126</v>
      </c>
      <c r="U95" t="s">
        <v>381</v>
      </c>
    </row>
    <row r="96" spans="1:21" x14ac:dyDescent="0.15">
      <c r="A96" t="str">
        <f t="shared" si="6"/>
        <v>調査試験</v>
      </c>
      <c r="B96" t="str">
        <f t="shared" si="7"/>
        <v>気象調査</v>
      </c>
      <c r="C96" t="str">
        <f t="shared" si="8"/>
        <v>観測システム</v>
      </c>
      <c r="D96" t="str">
        <f t="shared" si="9"/>
        <v/>
      </c>
      <c r="E96" t="s">
        <v>24681</v>
      </c>
      <c r="F96" s="146" t="s">
        <v>26607</v>
      </c>
      <c r="G96" t="e">
        <f>VLOOKUP(E96,#REF!,2,FALSE)</f>
        <v>#REF!</v>
      </c>
      <c r="H96" t="e">
        <f>VLOOKUP(E96,#REF!,3,FALSE)</f>
        <v>#REF!</v>
      </c>
      <c r="I96" t="e">
        <f>VLOOKUP(E96,#REF!,4,FALSE)</f>
        <v>#REF!</v>
      </c>
      <c r="J96" t="e">
        <f>VLOOKUP(E96,#REF!,5,FALSE)</f>
        <v>#REF!</v>
      </c>
      <c r="K96" t="e">
        <f>VLOOKUP(E96,#REF!,6,FALSE)</f>
        <v>#REF!</v>
      </c>
      <c r="L96" t="str">
        <f t="shared" si="11"/>
        <v>有</v>
      </c>
      <c r="N96" t="s">
        <v>22424</v>
      </c>
      <c r="O96" t="str">
        <f t="shared" si="10"/>
        <v>CB-180004</v>
      </c>
      <c r="P96" t="s">
        <v>13167</v>
      </c>
      <c r="Q96" t="s">
        <v>11</v>
      </c>
      <c r="R96" t="s">
        <v>11</v>
      </c>
      <c r="S96" t="s">
        <v>410</v>
      </c>
      <c r="U96" t="s">
        <v>381</v>
      </c>
    </row>
    <row r="97" spans="1:21" x14ac:dyDescent="0.15">
      <c r="A97" t="str">
        <f t="shared" si="6"/>
        <v>付属施設</v>
      </c>
      <c r="B97" t="str">
        <f t="shared" si="7"/>
        <v>防護柵設置工</v>
      </c>
      <c r="C97" t="str">
        <f t="shared" si="8"/>
        <v>ガードレール設置工</v>
      </c>
      <c r="D97" t="str">
        <f t="shared" si="9"/>
        <v/>
      </c>
      <c r="E97" t="s">
        <v>24763</v>
      </c>
      <c r="F97" s="146" t="s">
        <v>26608</v>
      </c>
      <c r="G97" t="e">
        <f>VLOOKUP(E97,#REF!,2,FALSE)</f>
        <v>#REF!</v>
      </c>
      <c r="H97" t="e">
        <f>VLOOKUP(E97,#REF!,3,FALSE)</f>
        <v>#REF!</v>
      </c>
      <c r="I97" t="e">
        <f>VLOOKUP(E97,#REF!,4,FALSE)</f>
        <v>#REF!</v>
      </c>
      <c r="J97" t="e">
        <f>VLOOKUP(E97,#REF!,5,FALSE)</f>
        <v>#REF!</v>
      </c>
      <c r="K97" t="e">
        <f>VLOOKUP(E97,#REF!,6,FALSE)</f>
        <v>#REF!</v>
      </c>
      <c r="L97" t="str">
        <f t="shared" si="11"/>
        <v>有</v>
      </c>
      <c r="N97" t="s">
        <v>22425</v>
      </c>
      <c r="O97" t="str">
        <f t="shared" si="10"/>
        <v>CB-180001</v>
      </c>
      <c r="P97" t="s">
        <v>13160</v>
      </c>
      <c r="Q97" t="s">
        <v>408</v>
      </c>
      <c r="R97" t="s">
        <v>12198</v>
      </c>
      <c r="U97" t="s">
        <v>381</v>
      </c>
    </row>
    <row r="98" spans="1:21" x14ac:dyDescent="0.15">
      <c r="A98" t="str">
        <f t="shared" si="6"/>
        <v>道路維持修繕工</v>
      </c>
      <c r="B98" t="str">
        <f t="shared" si="7"/>
        <v>橋梁補修補強工</v>
      </c>
      <c r="C98" t="str">
        <f t="shared" si="8"/>
        <v>その他</v>
      </c>
      <c r="D98" t="str">
        <f t="shared" si="9"/>
        <v/>
      </c>
      <c r="E98" t="s">
        <v>24680</v>
      </c>
      <c r="F98" s="146" t="s">
        <v>26610</v>
      </c>
      <c r="G98" t="e">
        <f>VLOOKUP(E98,#REF!,2,FALSE)</f>
        <v>#REF!</v>
      </c>
      <c r="H98" t="e">
        <f>VLOOKUP(E98,#REF!,3,FALSE)</f>
        <v>#REF!</v>
      </c>
      <c r="I98" t="e">
        <f>VLOOKUP(E98,#REF!,4,FALSE)</f>
        <v>#REF!</v>
      </c>
      <c r="J98" t="e">
        <f>VLOOKUP(E98,#REF!,5,FALSE)</f>
        <v>#REF!</v>
      </c>
      <c r="K98" t="e">
        <f>VLOOKUP(E98,#REF!,6,FALSE)</f>
        <v>#REF!</v>
      </c>
      <c r="L98" t="str">
        <f t="shared" si="11"/>
        <v>有</v>
      </c>
      <c r="N98" t="s">
        <v>2993</v>
      </c>
      <c r="O98" t="str">
        <f t="shared" si="10"/>
        <v>KT-180007</v>
      </c>
      <c r="P98" t="s">
        <v>18420</v>
      </c>
      <c r="Q98" t="s">
        <v>425</v>
      </c>
      <c r="R98" t="s">
        <v>427</v>
      </c>
      <c r="S98" t="s">
        <v>427</v>
      </c>
      <c r="T98" t="s">
        <v>121</v>
      </c>
      <c r="U98" t="s">
        <v>381</v>
      </c>
    </row>
    <row r="99" spans="1:21" x14ac:dyDescent="0.15">
      <c r="A99" t="str">
        <f t="shared" si="6"/>
        <v>港湾・港湾海岸・空港</v>
      </c>
      <c r="B99" t="str">
        <f t="shared" si="7"/>
        <v>測量調査</v>
      </c>
      <c r="C99" t="str">
        <f t="shared" si="8"/>
        <v>構造物調査</v>
      </c>
      <c r="D99" t="str">
        <f t="shared" si="9"/>
        <v/>
      </c>
      <c r="E99" t="s">
        <v>26506</v>
      </c>
      <c r="F99" s="146" t="s">
        <v>26611</v>
      </c>
      <c r="G99" t="s">
        <v>23546</v>
      </c>
      <c r="H99" t="s">
        <v>26686</v>
      </c>
      <c r="I99" s="148">
        <v>249500</v>
      </c>
      <c r="J99" s="148">
        <v>299000</v>
      </c>
      <c r="K99" t="s">
        <v>26688</v>
      </c>
      <c r="L99" t="str">
        <f t="shared" si="11"/>
        <v>有</v>
      </c>
      <c r="N99" t="s">
        <v>26565</v>
      </c>
      <c r="O99" t="str">
        <f t="shared" si="10"/>
        <v>KT-180006</v>
      </c>
      <c r="P99" t="s">
        <v>24702</v>
      </c>
      <c r="Q99" t="s">
        <v>54</v>
      </c>
      <c r="R99" t="s">
        <v>56</v>
      </c>
      <c r="S99" t="s">
        <v>2865</v>
      </c>
      <c r="T99" t="s">
        <v>2878</v>
      </c>
      <c r="U99" t="s">
        <v>381</v>
      </c>
    </row>
    <row r="100" spans="1:21" x14ac:dyDescent="0.15">
      <c r="A100" t="str">
        <f t="shared" si="6"/>
        <v>港湾・港湾海岸・空港</v>
      </c>
      <c r="B100" t="str">
        <f t="shared" si="7"/>
        <v>その他</v>
      </c>
      <c r="C100" t="str">
        <f t="shared" si="8"/>
        <v/>
      </c>
      <c r="D100" t="str">
        <f t="shared" si="9"/>
        <v/>
      </c>
      <c r="E100" t="s">
        <v>26507</v>
      </c>
      <c r="F100" s="146" t="s">
        <v>26612</v>
      </c>
      <c r="G100" t="s">
        <v>23550</v>
      </c>
      <c r="H100" t="s">
        <v>26689</v>
      </c>
      <c r="I100">
        <v>0</v>
      </c>
      <c r="J100">
        <v>0</v>
      </c>
      <c r="K100">
        <v>0</v>
      </c>
      <c r="L100" t="str">
        <f t="shared" si="11"/>
        <v>有</v>
      </c>
      <c r="N100" t="s">
        <v>22426</v>
      </c>
      <c r="O100" t="str">
        <f t="shared" si="10"/>
        <v>HK-180005</v>
      </c>
      <c r="P100" t="s">
        <v>14363</v>
      </c>
      <c r="Q100" t="s">
        <v>382</v>
      </c>
      <c r="R100" t="s">
        <v>60</v>
      </c>
      <c r="U100" t="s">
        <v>381</v>
      </c>
    </row>
    <row r="101" spans="1:21" x14ac:dyDescent="0.15">
      <c r="A101" t="str">
        <f t="shared" si="6"/>
        <v>建築設備（電気）</v>
      </c>
      <c r="B101" t="str">
        <f t="shared" si="7"/>
        <v>電力設備（電灯・動力等）工事</v>
      </c>
      <c r="C101" t="str">
        <f t="shared" si="8"/>
        <v/>
      </c>
      <c r="D101" t="str">
        <f t="shared" si="9"/>
        <v/>
      </c>
      <c r="E101" t="s">
        <v>24678</v>
      </c>
      <c r="F101" s="146" t="s">
        <v>26613</v>
      </c>
      <c r="G101" t="e">
        <f>VLOOKUP(E101,#REF!,2,FALSE)</f>
        <v>#REF!</v>
      </c>
      <c r="H101" t="e">
        <f>VLOOKUP(E101,#REF!,3,FALSE)</f>
        <v>#REF!</v>
      </c>
      <c r="I101" t="e">
        <f>VLOOKUP(E101,#REF!,4,FALSE)</f>
        <v>#REF!</v>
      </c>
      <c r="J101" t="e">
        <f>VLOOKUP(E101,#REF!,5,FALSE)</f>
        <v>#REF!</v>
      </c>
      <c r="K101" t="e">
        <f>VLOOKUP(E101,#REF!,6,FALSE)</f>
        <v>#REF!</v>
      </c>
      <c r="L101" t="str">
        <f t="shared" si="11"/>
        <v>有</v>
      </c>
      <c r="N101" t="s">
        <v>22427</v>
      </c>
      <c r="O101" t="str">
        <f t="shared" si="10"/>
        <v>HK-180004</v>
      </c>
      <c r="P101" t="s">
        <v>14361</v>
      </c>
      <c r="Q101" t="s">
        <v>382</v>
      </c>
      <c r="R101" t="s">
        <v>558</v>
      </c>
      <c r="U101" t="s">
        <v>381</v>
      </c>
    </row>
    <row r="102" spans="1:21" x14ac:dyDescent="0.15">
      <c r="A102" t="str">
        <f t="shared" si="6"/>
        <v>道路維持修繕工</v>
      </c>
      <c r="B102" t="str">
        <f t="shared" si="7"/>
        <v>道路除草工</v>
      </c>
      <c r="C102" t="str">
        <f t="shared" si="8"/>
        <v>道路除草工</v>
      </c>
      <c r="D102" t="str">
        <f t="shared" si="9"/>
        <v/>
      </c>
      <c r="E102" t="s">
        <v>24677</v>
      </c>
      <c r="F102" s="146" t="s">
        <v>26614</v>
      </c>
      <c r="G102" t="e">
        <f>VLOOKUP(E102,#REF!,2,FALSE)</f>
        <v>#REF!</v>
      </c>
      <c r="H102" t="e">
        <f>VLOOKUP(E102,#REF!,3,FALSE)</f>
        <v>#REF!</v>
      </c>
      <c r="I102" t="e">
        <f>VLOOKUP(E102,#REF!,4,FALSE)</f>
        <v>#REF!</v>
      </c>
      <c r="J102" t="e">
        <f>VLOOKUP(E102,#REF!,5,FALSE)</f>
        <v>#REF!</v>
      </c>
      <c r="K102" t="e">
        <f>VLOOKUP(E102,#REF!,6,FALSE)</f>
        <v>#REF!</v>
      </c>
      <c r="L102" t="str">
        <f t="shared" si="11"/>
        <v>有</v>
      </c>
      <c r="N102" t="s">
        <v>22428</v>
      </c>
      <c r="O102" t="str">
        <f t="shared" si="10"/>
        <v>HK-180003</v>
      </c>
      <c r="P102" t="s">
        <v>14358</v>
      </c>
      <c r="Q102" t="s">
        <v>197</v>
      </c>
      <c r="R102" t="s">
        <v>220</v>
      </c>
      <c r="S102" t="s">
        <v>12229</v>
      </c>
      <c r="U102" t="s">
        <v>381</v>
      </c>
    </row>
    <row r="103" spans="1:21" x14ac:dyDescent="0.15">
      <c r="A103" t="str">
        <f t="shared" si="6"/>
        <v>道路維持修繕工</v>
      </c>
      <c r="B103" t="str">
        <f t="shared" si="7"/>
        <v>路面切削工</v>
      </c>
      <c r="C103" t="str">
        <f t="shared" si="8"/>
        <v>路面切削工</v>
      </c>
      <c r="D103" t="str">
        <f t="shared" si="9"/>
        <v/>
      </c>
      <c r="E103" t="s">
        <v>24744</v>
      </c>
      <c r="F103" s="146" t="s">
        <v>26615</v>
      </c>
      <c r="G103" t="e">
        <f>VLOOKUP(E103,#REF!,2,FALSE)</f>
        <v>#REF!</v>
      </c>
      <c r="H103" t="e">
        <f>VLOOKUP(E103,#REF!,3,FALSE)</f>
        <v>#REF!</v>
      </c>
      <c r="I103" t="e">
        <f>VLOOKUP(E103,#REF!,4,FALSE)</f>
        <v>#REF!</v>
      </c>
      <c r="J103" t="e">
        <f>VLOOKUP(E103,#REF!,5,FALSE)</f>
        <v>#REF!</v>
      </c>
      <c r="K103" t="e">
        <f>VLOOKUP(E103,#REF!,6,FALSE)</f>
        <v>#REF!</v>
      </c>
      <c r="L103" t="str">
        <f t="shared" si="11"/>
        <v>有</v>
      </c>
      <c r="N103" t="s">
        <v>26566</v>
      </c>
      <c r="O103" t="str">
        <f t="shared" si="10"/>
        <v>HK-180001</v>
      </c>
      <c r="P103" t="s">
        <v>14354</v>
      </c>
      <c r="Q103" t="s">
        <v>127</v>
      </c>
      <c r="R103" t="s">
        <v>46</v>
      </c>
      <c r="S103" t="s">
        <v>413</v>
      </c>
      <c r="U103" t="s">
        <v>381</v>
      </c>
    </row>
    <row r="104" spans="1:21" x14ac:dyDescent="0.15">
      <c r="A104" t="str">
        <f t="shared" si="6"/>
        <v>仮設工</v>
      </c>
      <c r="B104" t="str">
        <f t="shared" si="7"/>
        <v>その他</v>
      </c>
      <c r="C104" t="str">
        <f t="shared" si="8"/>
        <v/>
      </c>
      <c r="D104" t="str">
        <f t="shared" si="9"/>
        <v/>
      </c>
      <c r="E104" t="s">
        <v>26508</v>
      </c>
      <c r="F104" s="146" t="s">
        <v>26616</v>
      </c>
      <c r="G104" t="s">
        <v>17982</v>
      </c>
      <c r="H104" t="s">
        <v>16240</v>
      </c>
      <c r="I104" s="148">
        <v>259420</v>
      </c>
      <c r="J104" s="148">
        <v>391780</v>
      </c>
      <c r="K104" t="s">
        <v>26669</v>
      </c>
      <c r="L104" t="str">
        <f t="shared" si="11"/>
        <v>有</v>
      </c>
      <c r="N104" t="s">
        <v>26567</v>
      </c>
      <c r="O104" t="str">
        <f t="shared" si="10"/>
        <v>KK-180001</v>
      </c>
      <c r="P104" t="s">
        <v>16016</v>
      </c>
      <c r="Q104" t="s">
        <v>54</v>
      </c>
      <c r="R104" t="s">
        <v>56</v>
      </c>
      <c r="S104" t="s">
        <v>12337</v>
      </c>
      <c r="T104" t="s">
        <v>12156</v>
      </c>
      <c r="U104" t="s">
        <v>381</v>
      </c>
    </row>
    <row r="105" spans="1:21" x14ac:dyDescent="0.15">
      <c r="A105" t="str">
        <f t="shared" si="6"/>
        <v>ＣＡＬＳ関連技術</v>
      </c>
      <c r="B105" t="str">
        <f t="shared" si="7"/>
        <v>その他</v>
      </c>
      <c r="C105" t="str">
        <f t="shared" si="8"/>
        <v/>
      </c>
      <c r="D105" t="str">
        <f t="shared" si="9"/>
        <v/>
      </c>
      <c r="E105" t="s">
        <v>24676</v>
      </c>
      <c r="F105" s="146" t="s">
        <v>26617</v>
      </c>
      <c r="G105" t="e">
        <f>VLOOKUP(E105,#REF!,2,FALSE)</f>
        <v>#REF!</v>
      </c>
      <c r="H105" t="e">
        <f>VLOOKUP(E105,#REF!,3,FALSE)</f>
        <v>#REF!</v>
      </c>
      <c r="I105" t="e">
        <f>VLOOKUP(E105,#REF!,4,FALSE)</f>
        <v>#REF!</v>
      </c>
      <c r="J105" t="e">
        <f>VLOOKUP(E105,#REF!,5,FALSE)</f>
        <v>#REF!</v>
      </c>
      <c r="K105" t="e">
        <f>VLOOKUP(E105,#REF!,6,FALSE)</f>
        <v>#REF!</v>
      </c>
      <c r="L105" t="str">
        <f t="shared" si="11"/>
        <v>有</v>
      </c>
      <c r="N105" t="s">
        <v>22429</v>
      </c>
      <c r="O105" t="str">
        <f t="shared" si="10"/>
        <v>OK-180001</v>
      </c>
      <c r="P105" t="s">
        <v>20031</v>
      </c>
      <c r="Q105" t="s">
        <v>382</v>
      </c>
      <c r="R105" t="s">
        <v>166</v>
      </c>
      <c r="S105" t="s">
        <v>150</v>
      </c>
      <c r="U105" t="s">
        <v>381</v>
      </c>
    </row>
    <row r="106" spans="1:21" x14ac:dyDescent="0.15">
      <c r="A106" t="str">
        <f t="shared" si="6"/>
        <v>仮設工</v>
      </c>
      <c r="B106" t="str">
        <f t="shared" si="7"/>
        <v>仮設材設置撤去工</v>
      </c>
      <c r="C106" t="str">
        <f t="shared" si="8"/>
        <v/>
      </c>
      <c r="D106" t="str">
        <f t="shared" si="9"/>
        <v/>
      </c>
      <c r="E106" t="s">
        <v>26509</v>
      </c>
      <c r="F106" s="146" t="s">
        <v>26618</v>
      </c>
      <c r="G106" t="s">
        <v>17972</v>
      </c>
      <c r="H106" t="s">
        <v>2126</v>
      </c>
      <c r="I106" s="147">
        <v>200504.6</v>
      </c>
      <c r="J106" s="147">
        <v>271961.7</v>
      </c>
      <c r="K106" t="s">
        <v>15506</v>
      </c>
      <c r="L106" t="str">
        <f t="shared" si="11"/>
        <v>有</v>
      </c>
      <c r="N106" t="s">
        <v>22430</v>
      </c>
      <c r="O106" t="str">
        <f t="shared" si="10"/>
        <v>KT-170113</v>
      </c>
      <c r="P106" t="s">
        <v>18397</v>
      </c>
      <c r="Q106" t="s">
        <v>22</v>
      </c>
      <c r="R106" t="s">
        <v>446</v>
      </c>
      <c r="U106" t="s">
        <v>381</v>
      </c>
    </row>
    <row r="107" spans="1:21" x14ac:dyDescent="0.15">
      <c r="A107" t="str">
        <f t="shared" si="6"/>
        <v>電気通信設備</v>
      </c>
      <c r="B107" t="str">
        <f t="shared" si="7"/>
        <v>共通設備</v>
      </c>
      <c r="C107" t="str">
        <f t="shared" si="8"/>
        <v>ハンドホール</v>
      </c>
      <c r="D107" t="str">
        <f t="shared" si="9"/>
        <v/>
      </c>
      <c r="E107" t="s">
        <v>24743</v>
      </c>
      <c r="F107" s="146" t="s">
        <v>26619</v>
      </c>
      <c r="G107" t="e">
        <f>VLOOKUP(E107,#REF!,2,FALSE)</f>
        <v>#REF!</v>
      </c>
      <c r="H107" t="e">
        <f>VLOOKUP(E107,#REF!,3,FALSE)</f>
        <v>#REF!</v>
      </c>
      <c r="I107" t="e">
        <f>VLOOKUP(E107,#REF!,4,FALSE)</f>
        <v>#REF!</v>
      </c>
      <c r="J107" t="e">
        <f>VLOOKUP(E107,#REF!,5,FALSE)</f>
        <v>#REF!</v>
      </c>
      <c r="K107" t="e">
        <f>VLOOKUP(E107,#REF!,6,FALSE)</f>
        <v>#REF!</v>
      </c>
      <c r="L107" t="str">
        <f t="shared" si="11"/>
        <v>有</v>
      </c>
      <c r="N107" t="s">
        <v>2994</v>
      </c>
      <c r="O107" t="str">
        <f t="shared" si="10"/>
        <v>SK-170015</v>
      </c>
      <c r="P107" t="s">
        <v>21388</v>
      </c>
      <c r="Q107" t="s">
        <v>127</v>
      </c>
      <c r="R107" t="s">
        <v>46</v>
      </c>
      <c r="S107" t="s">
        <v>413</v>
      </c>
      <c r="U107" t="s">
        <v>381</v>
      </c>
    </row>
    <row r="108" spans="1:21" x14ac:dyDescent="0.15">
      <c r="A108" t="str">
        <f t="shared" si="6"/>
        <v>共通工</v>
      </c>
      <c r="B108" t="str">
        <f t="shared" si="7"/>
        <v>擁壁工</v>
      </c>
      <c r="C108" t="str">
        <f t="shared" si="8"/>
        <v>補強土擁壁工</v>
      </c>
      <c r="D108" t="str">
        <f t="shared" si="9"/>
        <v>その他</v>
      </c>
      <c r="E108" t="s">
        <v>24612</v>
      </c>
      <c r="F108" s="146" t="s">
        <v>26620</v>
      </c>
      <c r="G108" t="e">
        <f>VLOOKUP(E108,#REF!,2,FALSE)</f>
        <v>#REF!</v>
      </c>
      <c r="H108" t="e">
        <f>VLOOKUP(E108,#REF!,3,FALSE)</f>
        <v>#REF!</v>
      </c>
      <c r="I108" t="e">
        <f>VLOOKUP(E108,#REF!,4,FALSE)</f>
        <v>#REF!</v>
      </c>
      <c r="J108" t="e">
        <f>VLOOKUP(E108,#REF!,5,FALSE)</f>
        <v>#REF!</v>
      </c>
      <c r="K108" t="e">
        <f>VLOOKUP(E108,#REF!,6,FALSE)</f>
        <v>#REF!</v>
      </c>
      <c r="L108">
        <f t="shared" si="11"/>
        <v>0</v>
      </c>
      <c r="N108" t="s">
        <v>26568</v>
      </c>
      <c r="O108" t="str">
        <f t="shared" si="10"/>
        <v>KT-170111</v>
      </c>
      <c r="P108" t="s">
        <v>18393</v>
      </c>
      <c r="Q108" t="s">
        <v>380</v>
      </c>
      <c r="R108" t="s">
        <v>380</v>
      </c>
      <c r="S108" t="s">
        <v>2849</v>
      </c>
      <c r="U108" t="s">
        <v>381</v>
      </c>
    </row>
    <row r="109" spans="1:21" x14ac:dyDescent="0.15">
      <c r="A109" t="str">
        <f t="shared" si="6"/>
        <v>調査試験</v>
      </c>
      <c r="B109" t="str">
        <f t="shared" si="7"/>
        <v>構造物調査</v>
      </c>
      <c r="C109" t="str">
        <f t="shared" si="8"/>
        <v>非破壊試験、調査</v>
      </c>
      <c r="D109" t="str">
        <f t="shared" si="9"/>
        <v/>
      </c>
      <c r="E109" t="s">
        <v>24761</v>
      </c>
      <c r="F109" s="146" t="s">
        <v>26621</v>
      </c>
      <c r="G109" t="e">
        <f>VLOOKUP(E109,#REF!,2,FALSE)</f>
        <v>#REF!</v>
      </c>
      <c r="H109" t="e">
        <f>VLOOKUP(E109,#REF!,3,FALSE)</f>
        <v>#REF!</v>
      </c>
      <c r="I109" t="e">
        <f>VLOOKUP(E109,#REF!,4,FALSE)</f>
        <v>#REF!</v>
      </c>
      <c r="J109" t="e">
        <f>VLOOKUP(E109,#REF!,5,FALSE)</f>
        <v>#REF!</v>
      </c>
      <c r="K109" t="e">
        <f>VLOOKUP(E109,#REF!,6,FALSE)</f>
        <v>#REF!</v>
      </c>
      <c r="L109" t="str">
        <f t="shared" si="11"/>
        <v>有</v>
      </c>
      <c r="N109" t="s">
        <v>2995</v>
      </c>
      <c r="O109" t="str">
        <f t="shared" si="10"/>
        <v>KT-170109</v>
      </c>
      <c r="P109" t="s">
        <v>18389</v>
      </c>
      <c r="Q109" t="s">
        <v>49</v>
      </c>
      <c r="R109" t="s">
        <v>12323</v>
      </c>
      <c r="U109" t="s">
        <v>381</v>
      </c>
    </row>
    <row r="110" spans="1:21" x14ac:dyDescent="0.15">
      <c r="A110" t="str">
        <f t="shared" si="6"/>
        <v>調査試験</v>
      </c>
      <c r="B110" t="str">
        <f t="shared" si="7"/>
        <v>構造物調査</v>
      </c>
      <c r="C110" t="str">
        <f t="shared" si="8"/>
        <v>非破壊試験、調査</v>
      </c>
      <c r="D110" t="str">
        <f t="shared" si="9"/>
        <v/>
      </c>
      <c r="E110" t="s">
        <v>24674</v>
      </c>
      <c r="F110" s="146" t="s">
        <v>26622</v>
      </c>
      <c r="G110" t="e">
        <f>VLOOKUP(E110,#REF!,2,FALSE)</f>
        <v>#REF!</v>
      </c>
      <c r="H110" t="e">
        <f>VLOOKUP(E110,#REF!,3,FALSE)</f>
        <v>#REF!</v>
      </c>
      <c r="I110" t="e">
        <f>VLOOKUP(E110,#REF!,4,FALSE)</f>
        <v>#REF!</v>
      </c>
      <c r="J110" t="e">
        <f>VLOOKUP(E110,#REF!,5,FALSE)</f>
        <v>#REF!</v>
      </c>
      <c r="K110" t="e">
        <f>VLOOKUP(E110,#REF!,6,FALSE)</f>
        <v>#REF!</v>
      </c>
      <c r="L110" t="str">
        <f t="shared" si="11"/>
        <v>有</v>
      </c>
      <c r="N110" t="s">
        <v>22431</v>
      </c>
      <c r="O110" t="str">
        <f t="shared" si="10"/>
        <v>QS-170042</v>
      </c>
      <c r="P110" t="s">
        <v>20623</v>
      </c>
      <c r="Q110" t="s">
        <v>58</v>
      </c>
      <c r="R110" t="s">
        <v>347</v>
      </c>
      <c r="S110" t="s">
        <v>12090</v>
      </c>
      <c r="U110" t="s">
        <v>381</v>
      </c>
    </row>
    <row r="111" spans="1:21" x14ac:dyDescent="0.15">
      <c r="A111" t="str">
        <f t="shared" si="6"/>
        <v>仮設工</v>
      </c>
      <c r="B111" t="str">
        <f t="shared" si="7"/>
        <v>足場支保工</v>
      </c>
      <c r="C111" t="str">
        <f t="shared" si="8"/>
        <v>足場工</v>
      </c>
      <c r="D111" t="str">
        <f t="shared" si="9"/>
        <v/>
      </c>
      <c r="E111" t="s">
        <v>24673</v>
      </c>
      <c r="F111" s="146" t="s">
        <v>26623</v>
      </c>
      <c r="G111" t="e">
        <f>VLOOKUP(E111,#REF!,2,FALSE)</f>
        <v>#REF!</v>
      </c>
      <c r="H111" t="e">
        <f>VLOOKUP(E111,#REF!,3,FALSE)</f>
        <v>#REF!</v>
      </c>
      <c r="I111" t="e">
        <f>VLOOKUP(E111,#REF!,4,FALSE)</f>
        <v>#REF!</v>
      </c>
      <c r="J111" t="e">
        <f>VLOOKUP(E111,#REF!,5,FALSE)</f>
        <v>#REF!</v>
      </c>
      <c r="K111" t="e">
        <f>VLOOKUP(E111,#REF!,6,FALSE)</f>
        <v>#REF!</v>
      </c>
      <c r="L111" t="str">
        <f t="shared" si="11"/>
        <v>有</v>
      </c>
      <c r="N111" t="s">
        <v>26569</v>
      </c>
      <c r="O111" t="str">
        <f t="shared" si="10"/>
        <v>QS-170041</v>
      </c>
      <c r="P111" t="s">
        <v>20621</v>
      </c>
      <c r="Q111" t="s">
        <v>489</v>
      </c>
      <c r="R111" t="s">
        <v>172</v>
      </c>
      <c r="S111" t="s">
        <v>12306</v>
      </c>
      <c r="U111" t="s">
        <v>381</v>
      </c>
    </row>
    <row r="112" spans="1:21" x14ac:dyDescent="0.15">
      <c r="A112" t="str">
        <f t="shared" si="6"/>
        <v>仮設工</v>
      </c>
      <c r="B112" t="str">
        <f t="shared" si="7"/>
        <v>仮設材設置撤去工</v>
      </c>
      <c r="C112" t="str">
        <f t="shared" si="8"/>
        <v/>
      </c>
      <c r="D112" t="str">
        <f t="shared" si="9"/>
        <v/>
      </c>
      <c r="E112" t="s">
        <v>24672</v>
      </c>
      <c r="F112" s="146" t="s">
        <v>26624</v>
      </c>
      <c r="G112" t="e">
        <f>VLOOKUP(E112,#REF!,2,FALSE)</f>
        <v>#REF!</v>
      </c>
      <c r="H112" t="e">
        <f>VLOOKUP(E112,#REF!,3,FALSE)</f>
        <v>#REF!</v>
      </c>
      <c r="I112" t="e">
        <f>VLOOKUP(E112,#REF!,4,FALSE)</f>
        <v>#REF!</v>
      </c>
      <c r="J112" t="e">
        <f>VLOOKUP(E112,#REF!,5,FALSE)</f>
        <v>#REF!</v>
      </c>
      <c r="K112" t="e">
        <f>VLOOKUP(E112,#REF!,6,FALSE)</f>
        <v>#REF!</v>
      </c>
      <c r="L112" t="str">
        <f t="shared" si="11"/>
        <v>有</v>
      </c>
      <c r="N112" t="s">
        <v>2996</v>
      </c>
      <c r="O112" t="str">
        <f t="shared" si="10"/>
        <v>KT-170106</v>
      </c>
      <c r="P112" t="s">
        <v>18385</v>
      </c>
      <c r="Q112" t="s">
        <v>127</v>
      </c>
      <c r="R112" t="s">
        <v>46</v>
      </c>
      <c r="S112" t="s">
        <v>413</v>
      </c>
      <c r="U112" t="s">
        <v>381</v>
      </c>
    </row>
    <row r="113" spans="1:21" x14ac:dyDescent="0.15">
      <c r="A113" t="str">
        <f t="shared" si="6"/>
        <v>共通工</v>
      </c>
      <c r="B113" t="str">
        <f t="shared" si="7"/>
        <v>かご工</v>
      </c>
      <c r="C113" t="str">
        <f t="shared" si="8"/>
        <v>その他</v>
      </c>
      <c r="D113" t="str">
        <f t="shared" si="9"/>
        <v/>
      </c>
      <c r="E113" t="s">
        <v>24610</v>
      </c>
      <c r="F113" s="146" t="s">
        <v>26625</v>
      </c>
      <c r="G113" t="e">
        <f>VLOOKUP(E113,#REF!,2,FALSE)</f>
        <v>#REF!</v>
      </c>
      <c r="H113" t="e">
        <f>VLOOKUP(E113,#REF!,3,FALSE)</f>
        <v>#REF!</v>
      </c>
      <c r="I113" t="e">
        <f>VLOOKUP(E113,#REF!,4,FALSE)</f>
        <v>#REF!</v>
      </c>
      <c r="J113" t="e">
        <f>VLOOKUP(E113,#REF!,5,FALSE)</f>
        <v>#REF!</v>
      </c>
      <c r="K113" t="e">
        <f>VLOOKUP(E113,#REF!,6,FALSE)</f>
        <v>#REF!</v>
      </c>
      <c r="L113" t="str">
        <f t="shared" si="11"/>
        <v>有</v>
      </c>
      <c r="N113" t="s">
        <v>2997</v>
      </c>
      <c r="O113" t="str">
        <f t="shared" si="10"/>
        <v>KT-170105</v>
      </c>
      <c r="P113" t="s">
        <v>18383</v>
      </c>
      <c r="Q113" t="s">
        <v>127</v>
      </c>
      <c r="R113" t="s">
        <v>128</v>
      </c>
      <c r="S113" t="s">
        <v>448</v>
      </c>
      <c r="U113" t="s">
        <v>381</v>
      </c>
    </row>
    <row r="114" spans="1:21" x14ac:dyDescent="0.15">
      <c r="A114" t="str">
        <f t="shared" si="6"/>
        <v>電気通信設備</v>
      </c>
      <c r="B114" t="str">
        <f t="shared" si="7"/>
        <v>電気設備</v>
      </c>
      <c r="C114" t="str">
        <f t="shared" si="8"/>
        <v>道路照明、トンネル照明設備</v>
      </c>
      <c r="D114" t="str">
        <f t="shared" si="9"/>
        <v/>
      </c>
      <c r="E114" t="s">
        <v>24742</v>
      </c>
      <c r="F114" s="146" t="s">
        <v>26626</v>
      </c>
      <c r="G114" t="e">
        <f>VLOOKUP(E114,#REF!,2,FALSE)</f>
        <v>#REF!</v>
      </c>
      <c r="H114" t="e">
        <f>VLOOKUP(E114,#REF!,3,FALSE)</f>
        <v>#REF!</v>
      </c>
      <c r="I114" t="e">
        <f>VLOOKUP(E114,#REF!,4,FALSE)</f>
        <v>#REF!</v>
      </c>
      <c r="J114" t="e">
        <f>VLOOKUP(E114,#REF!,5,FALSE)</f>
        <v>#REF!</v>
      </c>
      <c r="K114" t="e">
        <f>VLOOKUP(E114,#REF!,6,FALSE)</f>
        <v>#REF!</v>
      </c>
      <c r="L114" t="str">
        <f t="shared" si="11"/>
        <v>有</v>
      </c>
      <c r="N114" t="s">
        <v>22432</v>
      </c>
      <c r="O114" t="str">
        <f t="shared" si="10"/>
        <v>OK-170005</v>
      </c>
      <c r="P114" t="s">
        <v>20030</v>
      </c>
      <c r="Q114" t="s">
        <v>380</v>
      </c>
      <c r="R114" t="s">
        <v>380</v>
      </c>
      <c r="S114" t="s">
        <v>2904</v>
      </c>
      <c r="U114" t="s">
        <v>381</v>
      </c>
    </row>
    <row r="115" spans="1:21" x14ac:dyDescent="0.15">
      <c r="A115" t="str">
        <f t="shared" si="6"/>
        <v>付属施設</v>
      </c>
      <c r="B115" t="str">
        <f t="shared" si="7"/>
        <v>道路付属物工</v>
      </c>
      <c r="C115" t="str">
        <f t="shared" si="8"/>
        <v/>
      </c>
      <c r="D115" t="str">
        <f t="shared" si="9"/>
        <v/>
      </c>
      <c r="E115" t="s">
        <v>24561</v>
      </c>
      <c r="F115" s="146" t="s">
        <v>26627</v>
      </c>
      <c r="G115" t="e">
        <f>VLOOKUP(E115,#REF!,2,FALSE)</f>
        <v>#REF!</v>
      </c>
      <c r="H115" t="e">
        <f>VLOOKUP(E115,#REF!,3,FALSE)</f>
        <v>#REF!</v>
      </c>
      <c r="I115" t="e">
        <f>VLOOKUP(E115,#REF!,4,FALSE)</f>
        <v>#REF!</v>
      </c>
      <c r="J115" t="e">
        <f>VLOOKUP(E115,#REF!,5,FALSE)</f>
        <v>#REF!</v>
      </c>
      <c r="K115" t="e">
        <f>VLOOKUP(E115,#REF!,6,FALSE)</f>
        <v>#REF!</v>
      </c>
      <c r="L115" t="str">
        <f t="shared" si="11"/>
        <v>有</v>
      </c>
      <c r="N115" t="s">
        <v>2998</v>
      </c>
      <c r="O115" t="str">
        <f t="shared" si="10"/>
        <v>KT-170103</v>
      </c>
      <c r="P115" t="s">
        <v>18380</v>
      </c>
      <c r="Q115" t="s">
        <v>127</v>
      </c>
      <c r="R115" t="s">
        <v>48</v>
      </c>
      <c r="U115" t="s">
        <v>381</v>
      </c>
    </row>
    <row r="116" spans="1:21" x14ac:dyDescent="0.15">
      <c r="A116" t="str">
        <f t="shared" si="6"/>
        <v>道路維持修繕工</v>
      </c>
      <c r="B116" t="str">
        <f t="shared" si="7"/>
        <v>橋梁補修補強工</v>
      </c>
      <c r="C116" t="str">
        <f t="shared" si="8"/>
        <v>上・下面増厚工</v>
      </c>
      <c r="D116" t="str">
        <f t="shared" si="9"/>
        <v/>
      </c>
      <c r="E116" t="s">
        <v>24671</v>
      </c>
      <c r="F116" s="146" t="s">
        <v>26628</v>
      </c>
      <c r="G116" t="e">
        <f>VLOOKUP(E116,#REF!,2,FALSE)</f>
        <v>#REF!</v>
      </c>
      <c r="H116" t="e">
        <f>VLOOKUP(E116,#REF!,3,FALSE)</f>
        <v>#REF!</v>
      </c>
      <c r="I116" t="e">
        <f>VLOOKUP(E116,#REF!,4,FALSE)</f>
        <v>#REF!</v>
      </c>
      <c r="J116" t="e">
        <f>VLOOKUP(E116,#REF!,5,FALSE)</f>
        <v>#REF!</v>
      </c>
      <c r="K116" t="e">
        <f>VLOOKUP(E116,#REF!,6,FALSE)</f>
        <v>#REF!</v>
      </c>
      <c r="L116" t="str">
        <f t="shared" si="11"/>
        <v>有</v>
      </c>
      <c r="N116" t="s">
        <v>26570</v>
      </c>
      <c r="O116" t="str">
        <f t="shared" si="10"/>
        <v>KT-170100</v>
      </c>
      <c r="P116" t="s">
        <v>18374</v>
      </c>
      <c r="Q116" t="s">
        <v>380</v>
      </c>
      <c r="R116" t="s">
        <v>380</v>
      </c>
      <c r="S116" t="s">
        <v>2894</v>
      </c>
      <c r="U116" t="s">
        <v>381</v>
      </c>
    </row>
    <row r="117" spans="1:21" x14ac:dyDescent="0.15">
      <c r="A117" t="str">
        <f t="shared" si="6"/>
        <v>共同溝工</v>
      </c>
      <c r="B117" t="str">
        <f t="shared" si="7"/>
        <v>電線共同溝工</v>
      </c>
      <c r="C117" t="str">
        <f t="shared" si="8"/>
        <v/>
      </c>
      <c r="D117" t="str">
        <f t="shared" si="9"/>
        <v/>
      </c>
      <c r="E117" t="s">
        <v>24670</v>
      </c>
      <c r="F117" s="146" t="s">
        <v>26629</v>
      </c>
      <c r="G117" t="e">
        <f>VLOOKUP(E117,#REF!,2,FALSE)</f>
        <v>#REF!</v>
      </c>
      <c r="H117" t="e">
        <f>VLOOKUP(E117,#REF!,3,FALSE)</f>
        <v>#REF!</v>
      </c>
      <c r="I117" t="e">
        <f>VLOOKUP(E117,#REF!,4,FALSE)</f>
        <v>#REF!</v>
      </c>
      <c r="J117" t="e">
        <f>VLOOKUP(E117,#REF!,5,FALSE)</f>
        <v>#REF!</v>
      </c>
      <c r="K117" t="e">
        <f>VLOOKUP(E117,#REF!,6,FALSE)</f>
        <v>#REF!</v>
      </c>
      <c r="L117" t="str">
        <f t="shared" si="11"/>
        <v>有</v>
      </c>
      <c r="N117" t="s">
        <v>26571</v>
      </c>
      <c r="O117" t="str">
        <f t="shared" si="10"/>
        <v>KT-170098</v>
      </c>
      <c r="P117" t="s">
        <v>18371</v>
      </c>
      <c r="Q117" t="s">
        <v>58</v>
      </c>
      <c r="R117" t="s">
        <v>543</v>
      </c>
      <c r="S117" t="s">
        <v>390</v>
      </c>
      <c r="T117" t="s">
        <v>2850</v>
      </c>
      <c r="U117" t="s">
        <v>381</v>
      </c>
    </row>
    <row r="118" spans="1:21" x14ac:dyDescent="0.15">
      <c r="A118" t="str">
        <f t="shared" si="6"/>
        <v>共通工</v>
      </c>
      <c r="B118" t="str">
        <f t="shared" si="7"/>
        <v>擁壁工</v>
      </c>
      <c r="C118" t="str">
        <f t="shared" si="8"/>
        <v>石・ブロック積（張）工</v>
      </c>
      <c r="D118" t="str">
        <f t="shared" si="9"/>
        <v>コンクリートブロック工</v>
      </c>
      <c r="E118" t="s">
        <v>24533</v>
      </c>
      <c r="F118" s="146" t="s">
        <v>26630</v>
      </c>
      <c r="G118" t="e">
        <f>VLOOKUP(E118,#REF!,2,FALSE)</f>
        <v>#REF!</v>
      </c>
      <c r="H118" t="e">
        <f>VLOOKUP(E118,#REF!,3,FALSE)</f>
        <v>#REF!</v>
      </c>
      <c r="I118" t="e">
        <f>VLOOKUP(E118,#REF!,4,FALSE)</f>
        <v>#REF!</v>
      </c>
      <c r="J118" t="e">
        <f>VLOOKUP(E118,#REF!,5,FALSE)</f>
        <v>#REF!</v>
      </c>
      <c r="K118" t="e">
        <f>VLOOKUP(E118,#REF!,6,FALSE)</f>
        <v>#REF!</v>
      </c>
      <c r="L118" t="str">
        <f t="shared" si="11"/>
        <v>有</v>
      </c>
      <c r="N118" t="s">
        <v>26572</v>
      </c>
      <c r="O118" t="str">
        <f t="shared" si="10"/>
        <v>KT-170096</v>
      </c>
      <c r="P118" t="s">
        <v>18366</v>
      </c>
      <c r="Q118" t="s">
        <v>466</v>
      </c>
      <c r="R118" t="s">
        <v>468</v>
      </c>
      <c r="S118" t="s">
        <v>150</v>
      </c>
      <c r="U118" t="s">
        <v>381</v>
      </c>
    </row>
    <row r="119" spans="1:21" x14ac:dyDescent="0.15">
      <c r="A119" t="str">
        <f t="shared" si="6"/>
        <v>トンネル工</v>
      </c>
      <c r="B119" t="str">
        <f t="shared" si="7"/>
        <v>施工管理</v>
      </c>
      <c r="C119" t="str">
        <f t="shared" si="8"/>
        <v>施工管理</v>
      </c>
      <c r="D119" t="str">
        <f t="shared" si="9"/>
        <v>その他</v>
      </c>
      <c r="E119" t="s">
        <v>24532</v>
      </c>
      <c r="F119" s="146" t="s">
        <v>26632</v>
      </c>
      <c r="G119" t="e">
        <f>VLOOKUP(E119,#REF!,2,FALSE)</f>
        <v>#REF!</v>
      </c>
      <c r="H119" t="e">
        <f>VLOOKUP(E119,#REF!,3,FALSE)</f>
        <v>#REF!</v>
      </c>
      <c r="I119" t="e">
        <f>VLOOKUP(E119,#REF!,4,FALSE)</f>
        <v>#REF!</v>
      </c>
      <c r="J119" t="e">
        <f>VLOOKUP(E119,#REF!,5,FALSE)</f>
        <v>#REF!</v>
      </c>
      <c r="K119" t="e">
        <f>VLOOKUP(E119,#REF!,6,FALSE)</f>
        <v>#REF!</v>
      </c>
      <c r="L119" t="str">
        <f t="shared" si="11"/>
        <v>有</v>
      </c>
      <c r="N119" t="s">
        <v>22433</v>
      </c>
      <c r="O119" t="str">
        <f t="shared" si="10"/>
        <v>KK-170054</v>
      </c>
      <c r="P119" t="s">
        <v>16007</v>
      </c>
      <c r="Q119" t="s">
        <v>382</v>
      </c>
      <c r="R119" t="s">
        <v>166</v>
      </c>
      <c r="S119" t="s">
        <v>150</v>
      </c>
      <c r="U119" t="s">
        <v>381</v>
      </c>
    </row>
    <row r="120" spans="1:21" x14ac:dyDescent="0.15">
      <c r="A120" t="str">
        <f t="shared" si="6"/>
        <v>港湾・港湾海岸・空港</v>
      </c>
      <c r="B120" t="str">
        <f t="shared" si="7"/>
        <v>基礎工</v>
      </c>
      <c r="C120" t="str">
        <f t="shared" si="8"/>
        <v>基礎捨石工</v>
      </c>
      <c r="D120" t="str">
        <f t="shared" si="9"/>
        <v>捨石本均し</v>
      </c>
      <c r="E120" t="s">
        <v>26510</v>
      </c>
      <c r="F120" s="146" t="s">
        <v>26633</v>
      </c>
      <c r="G120" t="s">
        <v>23571</v>
      </c>
      <c r="H120" t="s">
        <v>26690</v>
      </c>
      <c r="I120" s="148">
        <v>128856</v>
      </c>
      <c r="J120" s="148">
        <v>113856</v>
      </c>
      <c r="K120" t="s">
        <v>26676</v>
      </c>
      <c r="L120" t="str">
        <f t="shared" si="11"/>
        <v>有</v>
      </c>
      <c r="N120" t="s">
        <v>26573</v>
      </c>
      <c r="O120" t="str">
        <f t="shared" si="10"/>
        <v>KT-170095</v>
      </c>
      <c r="P120" t="s">
        <v>18364</v>
      </c>
      <c r="Q120" t="s">
        <v>197</v>
      </c>
      <c r="R120" t="s">
        <v>220</v>
      </c>
      <c r="S120" t="s">
        <v>2842</v>
      </c>
      <c r="U120" t="s">
        <v>381</v>
      </c>
    </row>
    <row r="121" spans="1:21" x14ac:dyDescent="0.15">
      <c r="A121" t="str">
        <f t="shared" si="6"/>
        <v>道路維持修繕工</v>
      </c>
      <c r="B121" t="str">
        <f t="shared" si="7"/>
        <v>橋梁補修補強工</v>
      </c>
      <c r="C121" t="str">
        <f t="shared" si="8"/>
        <v>断面修復工</v>
      </c>
      <c r="D121" t="str">
        <f t="shared" si="9"/>
        <v/>
      </c>
      <c r="E121" t="s">
        <v>24668</v>
      </c>
      <c r="F121" s="146" t="s">
        <v>26635</v>
      </c>
      <c r="G121" t="e">
        <f>VLOOKUP(E121,#REF!,2,FALSE)</f>
        <v>#REF!</v>
      </c>
      <c r="H121" t="e">
        <f>VLOOKUP(E121,#REF!,3,FALSE)</f>
        <v>#REF!</v>
      </c>
      <c r="I121" t="e">
        <f>VLOOKUP(E121,#REF!,4,FALSE)</f>
        <v>#REF!</v>
      </c>
      <c r="J121" t="e">
        <f>VLOOKUP(E121,#REF!,5,FALSE)</f>
        <v>#REF!</v>
      </c>
      <c r="K121" t="e">
        <f>VLOOKUP(E121,#REF!,6,FALSE)</f>
        <v>#REF!</v>
      </c>
      <c r="L121" t="str">
        <f t="shared" si="11"/>
        <v>有</v>
      </c>
      <c r="N121" t="s">
        <v>22434</v>
      </c>
      <c r="O121" t="str">
        <f t="shared" si="10"/>
        <v>KK-170053</v>
      </c>
      <c r="P121" t="s">
        <v>16005</v>
      </c>
      <c r="Q121" t="s">
        <v>54</v>
      </c>
      <c r="R121" t="s">
        <v>55</v>
      </c>
      <c r="S121" t="s">
        <v>2883</v>
      </c>
      <c r="U121" t="s">
        <v>381</v>
      </c>
    </row>
    <row r="122" spans="1:21" x14ac:dyDescent="0.15">
      <c r="A122" t="str">
        <f t="shared" si="6"/>
        <v>河川海岸</v>
      </c>
      <c r="B122" t="str">
        <f t="shared" si="7"/>
        <v>その他</v>
      </c>
      <c r="C122" t="str">
        <f t="shared" si="8"/>
        <v/>
      </c>
      <c r="D122" t="str">
        <f t="shared" si="9"/>
        <v/>
      </c>
      <c r="E122" t="s">
        <v>24736</v>
      </c>
      <c r="F122" s="146" t="s">
        <v>26639</v>
      </c>
      <c r="G122" t="e">
        <f>VLOOKUP(E122,#REF!,2,FALSE)</f>
        <v>#REF!</v>
      </c>
      <c r="H122" t="e">
        <f>VLOOKUP(E122,#REF!,3,FALSE)</f>
        <v>#REF!</v>
      </c>
      <c r="I122" t="e">
        <f>VLOOKUP(E122,#REF!,4,FALSE)</f>
        <v>#REF!</v>
      </c>
      <c r="J122" t="e">
        <f>VLOOKUP(E122,#REF!,5,FALSE)</f>
        <v>#REF!</v>
      </c>
      <c r="K122" t="e">
        <f>VLOOKUP(E122,#REF!,6,FALSE)</f>
        <v>#REF!</v>
      </c>
      <c r="L122" t="str">
        <f t="shared" si="11"/>
        <v>有</v>
      </c>
      <c r="N122" t="s">
        <v>22435</v>
      </c>
      <c r="O122" t="str">
        <f t="shared" si="10"/>
        <v>KT-170090</v>
      </c>
      <c r="P122" t="s">
        <v>18354</v>
      </c>
      <c r="Q122" t="s">
        <v>382</v>
      </c>
      <c r="R122" t="s">
        <v>166</v>
      </c>
      <c r="S122" t="s">
        <v>150</v>
      </c>
      <c r="U122" t="s">
        <v>381</v>
      </c>
    </row>
    <row r="123" spans="1:21" x14ac:dyDescent="0.15">
      <c r="A123" t="str">
        <f t="shared" si="6"/>
        <v>付属施設</v>
      </c>
      <c r="B123" t="str">
        <f t="shared" si="7"/>
        <v>道路付属物工</v>
      </c>
      <c r="C123" t="str">
        <f t="shared" si="8"/>
        <v/>
      </c>
      <c r="D123" t="str">
        <f t="shared" si="9"/>
        <v/>
      </c>
      <c r="E123" t="s">
        <v>24531</v>
      </c>
      <c r="F123" s="146" t="s">
        <v>26640</v>
      </c>
      <c r="G123" t="e">
        <f>VLOOKUP(E123,#REF!,2,FALSE)</f>
        <v>#REF!</v>
      </c>
      <c r="H123" t="e">
        <f>VLOOKUP(E123,#REF!,3,FALSE)</f>
        <v>#REF!</v>
      </c>
      <c r="I123" t="e">
        <f>VLOOKUP(E123,#REF!,4,FALSE)</f>
        <v>#REF!</v>
      </c>
      <c r="J123" t="e">
        <f>VLOOKUP(E123,#REF!,5,FALSE)</f>
        <v>#REF!</v>
      </c>
      <c r="K123" t="e">
        <f>VLOOKUP(E123,#REF!,6,FALSE)</f>
        <v>#REF!</v>
      </c>
      <c r="L123" t="str">
        <f t="shared" si="11"/>
        <v>有</v>
      </c>
      <c r="N123" t="s">
        <v>22436</v>
      </c>
      <c r="O123" t="str">
        <f t="shared" si="10"/>
        <v>KT-170088</v>
      </c>
      <c r="P123" t="s">
        <v>18350</v>
      </c>
      <c r="Q123" t="s">
        <v>197</v>
      </c>
      <c r="R123" t="s">
        <v>7</v>
      </c>
      <c r="U123" t="s">
        <v>381</v>
      </c>
    </row>
    <row r="124" spans="1:21" x14ac:dyDescent="0.15">
      <c r="A124" t="str">
        <f t="shared" si="6"/>
        <v>港湾・港湾海岸・空港</v>
      </c>
      <c r="B124" t="str">
        <f t="shared" si="7"/>
        <v>本体工（鋼杭式）</v>
      </c>
      <c r="C124" t="str">
        <f t="shared" si="8"/>
        <v>施工管理</v>
      </c>
      <c r="D124" t="str">
        <f t="shared" si="9"/>
        <v/>
      </c>
      <c r="E124" t="s">
        <v>26511</v>
      </c>
      <c r="F124" s="146" t="s">
        <v>26642</v>
      </c>
      <c r="G124" t="s">
        <v>23574</v>
      </c>
      <c r="H124" t="s">
        <v>26691</v>
      </c>
      <c r="I124" s="148">
        <v>942640</v>
      </c>
      <c r="J124" s="148">
        <v>582600</v>
      </c>
      <c r="K124" t="s">
        <v>26692</v>
      </c>
      <c r="L124" t="str">
        <f t="shared" si="11"/>
        <v>有</v>
      </c>
      <c r="N124" t="s">
        <v>2999</v>
      </c>
      <c r="O124" t="str">
        <f t="shared" si="10"/>
        <v>KT-170085</v>
      </c>
      <c r="P124" t="s">
        <v>18344</v>
      </c>
      <c r="Q124" t="s">
        <v>127</v>
      </c>
      <c r="R124" t="s">
        <v>48</v>
      </c>
      <c r="U124" t="s">
        <v>381</v>
      </c>
    </row>
    <row r="125" spans="1:21" x14ac:dyDescent="0.15">
      <c r="A125" t="str">
        <f t="shared" si="6"/>
        <v>電気通信設備</v>
      </c>
      <c r="B125" t="str">
        <f t="shared" si="7"/>
        <v>通信設備</v>
      </c>
      <c r="C125" t="str">
        <f t="shared" si="8"/>
        <v>衛星通信、移動体通信設備</v>
      </c>
      <c r="D125" t="str">
        <f t="shared" si="9"/>
        <v>その他</v>
      </c>
      <c r="E125" t="s">
        <v>24666</v>
      </c>
      <c r="F125" s="146" t="s">
        <v>26643</v>
      </c>
      <c r="G125" t="e">
        <f>VLOOKUP(E125,#REF!,2,FALSE)</f>
        <v>#REF!</v>
      </c>
      <c r="H125" t="e">
        <f>VLOOKUP(E125,#REF!,3,FALSE)</f>
        <v>#REF!</v>
      </c>
      <c r="I125" t="e">
        <f>VLOOKUP(E125,#REF!,4,FALSE)</f>
        <v>#REF!</v>
      </c>
      <c r="J125" t="e">
        <f>VLOOKUP(E125,#REF!,5,FALSE)</f>
        <v>#REF!</v>
      </c>
      <c r="K125" t="e">
        <f>VLOOKUP(E125,#REF!,6,FALSE)</f>
        <v>#REF!</v>
      </c>
      <c r="L125" t="str">
        <f t="shared" si="11"/>
        <v>有</v>
      </c>
      <c r="N125" t="s">
        <v>3000</v>
      </c>
      <c r="O125" t="str">
        <f t="shared" si="10"/>
        <v>OK-170002</v>
      </c>
      <c r="P125" t="s">
        <v>20025</v>
      </c>
      <c r="Q125" t="s">
        <v>382</v>
      </c>
      <c r="R125" t="s">
        <v>166</v>
      </c>
      <c r="S125" t="s">
        <v>386</v>
      </c>
      <c r="T125" t="s">
        <v>12015</v>
      </c>
      <c r="U125" t="s">
        <v>381</v>
      </c>
    </row>
    <row r="126" spans="1:21" x14ac:dyDescent="0.15">
      <c r="A126" t="str">
        <f t="shared" si="6"/>
        <v>仮設工</v>
      </c>
      <c r="B126" t="str">
        <f t="shared" si="7"/>
        <v>その他</v>
      </c>
      <c r="C126" t="str">
        <f t="shared" si="8"/>
        <v/>
      </c>
      <c r="D126" t="str">
        <f t="shared" si="9"/>
        <v/>
      </c>
      <c r="E126" t="s">
        <v>24664</v>
      </c>
      <c r="F126" s="146" t="s">
        <v>26644</v>
      </c>
      <c r="G126" t="e">
        <f>VLOOKUP(E126,#REF!,2,FALSE)</f>
        <v>#REF!</v>
      </c>
      <c r="H126" t="e">
        <f>VLOOKUP(E126,#REF!,3,FALSE)</f>
        <v>#REF!</v>
      </c>
      <c r="I126" t="e">
        <f>VLOOKUP(E126,#REF!,4,FALSE)</f>
        <v>#REF!</v>
      </c>
      <c r="J126" t="e">
        <f>VLOOKUP(E126,#REF!,5,FALSE)</f>
        <v>#REF!</v>
      </c>
      <c r="K126" t="e">
        <f>VLOOKUP(E126,#REF!,6,FALSE)</f>
        <v>#REF!</v>
      </c>
      <c r="L126" t="str">
        <f t="shared" si="11"/>
        <v>有</v>
      </c>
      <c r="N126" t="s">
        <v>26574</v>
      </c>
      <c r="O126" t="str">
        <f t="shared" si="10"/>
        <v>KT-170083</v>
      </c>
      <c r="P126" t="s">
        <v>18340</v>
      </c>
      <c r="Q126" t="s">
        <v>382</v>
      </c>
      <c r="R126" t="s">
        <v>150</v>
      </c>
      <c r="U126" t="s">
        <v>381</v>
      </c>
    </row>
    <row r="127" spans="1:21" x14ac:dyDescent="0.15">
      <c r="A127" t="str">
        <f t="shared" si="6"/>
        <v>港湾・港湾海岸・空港</v>
      </c>
      <c r="B127" t="str">
        <f t="shared" si="7"/>
        <v>土工</v>
      </c>
      <c r="C127" t="str">
        <f t="shared" si="8"/>
        <v>その他</v>
      </c>
      <c r="D127" t="str">
        <f t="shared" si="9"/>
        <v/>
      </c>
      <c r="E127" t="s">
        <v>26512</v>
      </c>
      <c r="F127" s="146" t="s">
        <v>26645</v>
      </c>
      <c r="G127" t="s">
        <v>23576</v>
      </c>
      <c r="H127" t="s">
        <v>26693</v>
      </c>
      <c r="I127" s="148">
        <v>5658356537</v>
      </c>
      <c r="J127" s="148">
        <v>6376105942</v>
      </c>
      <c r="K127" t="s">
        <v>26695</v>
      </c>
      <c r="L127" t="str">
        <f t="shared" si="11"/>
        <v>有</v>
      </c>
      <c r="N127" t="s">
        <v>3001</v>
      </c>
      <c r="O127" t="str">
        <f t="shared" si="10"/>
        <v>KK-170044</v>
      </c>
      <c r="P127" t="s">
        <v>15990</v>
      </c>
      <c r="Q127" t="s">
        <v>443</v>
      </c>
      <c r="R127" t="s">
        <v>444</v>
      </c>
      <c r="S127" t="s">
        <v>2886</v>
      </c>
      <c r="U127" t="s">
        <v>381</v>
      </c>
    </row>
    <row r="128" spans="1:21" x14ac:dyDescent="0.15">
      <c r="A128" t="str">
        <f t="shared" si="6"/>
        <v>電気通信設備</v>
      </c>
      <c r="B128" t="str">
        <f t="shared" si="7"/>
        <v>電気設備</v>
      </c>
      <c r="C128" t="str">
        <f t="shared" si="8"/>
        <v>受変電設備</v>
      </c>
      <c r="D128" t="str">
        <f t="shared" si="9"/>
        <v>その他</v>
      </c>
      <c r="E128" t="s">
        <v>24662</v>
      </c>
      <c r="F128" s="146" t="s">
        <v>26646</v>
      </c>
      <c r="G128" t="e">
        <f>VLOOKUP(E128,#REF!,2,FALSE)</f>
        <v>#REF!</v>
      </c>
      <c r="H128" t="e">
        <f>VLOOKUP(E128,#REF!,3,FALSE)</f>
        <v>#REF!</v>
      </c>
      <c r="I128" t="e">
        <f>VLOOKUP(E128,#REF!,4,FALSE)</f>
        <v>#REF!</v>
      </c>
      <c r="J128" t="e">
        <f>VLOOKUP(E128,#REF!,5,FALSE)</f>
        <v>#REF!</v>
      </c>
      <c r="K128" t="e">
        <f>VLOOKUP(E128,#REF!,6,FALSE)</f>
        <v>#REF!</v>
      </c>
      <c r="L128" t="str">
        <f t="shared" si="11"/>
        <v>有</v>
      </c>
      <c r="N128" t="s">
        <v>3002</v>
      </c>
      <c r="O128" t="str">
        <f t="shared" si="10"/>
        <v>SK-170013</v>
      </c>
      <c r="P128" t="s">
        <v>21384</v>
      </c>
      <c r="Q128" t="s">
        <v>127</v>
      </c>
      <c r="R128" t="s">
        <v>46</v>
      </c>
      <c r="S128" t="s">
        <v>413</v>
      </c>
      <c r="U128" t="s">
        <v>381</v>
      </c>
    </row>
    <row r="129" spans="1:21" x14ac:dyDescent="0.15">
      <c r="A129" t="str">
        <f t="shared" si="6"/>
        <v>港湾・港湾海岸・空港</v>
      </c>
      <c r="B129" t="str">
        <f t="shared" si="7"/>
        <v>本体工（ケーソン式・ブロック式）</v>
      </c>
      <c r="C129" t="str">
        <f t="shared" si="8"/>
        <v>ケーソン進水据付工</v>
      </c>
      <c r="D129" t="str">
        <f t="shared" si="9"/>
        <v>据付</v>
      </c>
      <c r="E129" t="s">
        <v>26513</v>
      </c>
      <c r="F129" s="146" t="s">
        <v>26647</v>
      </c>
      <c r="G129" t="s">
        <v>23579</v>
      </c>
      <c r="H129" t="s">
        <v>26696</v>
      </c>
      <c r="I129" s="148">
        <v>753300</v>
      </c>
      <c r="J129" s="148">
        <v>249100</v>
      </c>
      <c r="K129" t="s">
        <v>26698</v>
      </c>
      <c r="L129" t="str">
        <f t="shared" si="11"/>
        <v>有</v>
      </c>
      <c r="N129" t="s">
        <v>22437</v>
      </c>
      <c r="O129" t="str">
        <f t="shared" si="10"/>
        <v>TH-170013</v>
      </c>
      <c r="P129" t="s">
        <v>21822</v>
      </c>
      <c r="Q129" t="s">
        <v>425</v>
      </c>
      <c r="R129" t="s">
        <v>428</v>
      </c>
      <c r="S129" t="s">
        <v>428</v>
      </c>
      <c r="T129" t="s">
        <v>121</v>
      </c>
      <c r="U129" t="s">
        <v>381</v>
      </c>
    </row>
    <row r="130" spans="1:21" x14ac:dyDescent="0.15">
      <c r="A130" t="str">
        <f t="shared" si="6"/>
        <v>トンネル工</v>
      </c>
      <c r="B130" t="str">
        <f t="shared" si="7"/>
        <v>トンネル工（ＮＡＴＭ）</v>
      </c>
      <c r="C130" t="str">
        <f t="shared" si="8"/>
        <v>コンクリート吹付工</v>
      </c>
      <c r="D130" t="str">
        <f t="shared" si="9"/>
        <v/>
      </c>
      <c r="E130" t="s">
        <v>24660</v>
      </c>
      <c r="F130" s="146" t="s">
        <v>26649</v>
      </c>
      <c r="G130" t="e">
        <f>VLOOKUP(E130,#REF!,2,FALSE)</f>
        <v>#REF!</v>
      </c>
      <c r="H130" t="e">
        <f>VLOOKUP(E130,#REF!,3,FALSE)</f>
        <v>#REF!</v>
      </c>
      <c r="I130" t="e">
        <f>VLOOKUP(E130,#REF!,4,FALSE)</f>
        <v>#REF!</v>
      </c>
      <c r="J130" t="e">
        <f>VLOOKUP(E130,#REF!,5,FALSE)</f>
        <v>#REF!</v>
      </c>
      <c r="K130" t="e">
        <f>VLOOKUP(E130,#REF!,6,FALSE)</f>
        <v>#REF!</v>
      </c>
      <c r="L130" t="str">
        <f t="shared" si="11"/>
        <v>有</v>
      </c>
      <c r="N130" t="s">
        <v>22438</v>
      </c>
      <c r="O130" t="str">
        <f t="shared" si="10"/>
        <v>KKK-170004</v>
      </c>
      <c r="P130" t="s">
        <v>23467</v>
      </c>
      <c r="Q130" t="s">
        <v>57</v>
      </c>
      <c r="R130" t="s">
        <v>12</v>
      </c>
      <c r="S130" t="s">
        <v>150</v>
      </c>
      <c r="U130" t="s">
        <v>381</v>
      </c>
    </row>
    <row r="131" spans="1:21" x14ac:dyDescent="0.15">
      <c r="A131" t="str">
        <f t="shared" si="6"/>
        <v>港湾・港湾海岸・空港</v>
      </c>
      <c r="B131" t="str">
        <f t="shared" si="7"/>
        <v>安全対策工</v>
      </c>
      <c r="C131" t="str">
        <f t="shared" si="8"/>
        <v>安全対策工</v>
      </c>
      <c r="D131" t="str">
        <f t="shared" si="9"/>
        <v/>
      </c>
      <c r="E131" t="s">
        <v>26514</v>
      </c>
      <c r="F131" s="146" t="s">
        <v>26650</v>
      </c>
      <c r="G131" t="s">
        <v>23584</v>
      </c>
      <c r="H131" t="s">
        <v>26699</v>
      </c>
      <c r="I131" s="148">
        <v>120208</v>
      </c>
      <c r="J131" s="148">
        <v>110208</v>
      </c>
      <c r="K131" t="s">
        <v>26676</v>
      </c>
      <c r="L131" t="str">
        <f t="shared" si="11"/>
        <v>有</v>
      </c>
      <c r="N131" t="s">
        <v>22439</v>
      </c>
      <c r="O131" t="str">
        <f t="shared" si="10"/>
        <v>KT-170080</v>
      </c>
      <c r="P131" t="s">
        <v>18335</v>
      </c>
      <c r="Q131" t="s">
        <v>380</v>
      </c>
      <c r="R131" t="s">
        <v>380</v>
      </c>
      <c r="S131" t="s">
        <v>2894</v>
      </c>
      <c r="U131" t="s">
        <v>381</v>
      </c>
    </row>
    <row r="132" spans="1:21" x14ac:dyDescent="0.15">
      <c r="A132" t="str">
        <f t="shared" ref="A132:A133" si="12">VLOOKUP(E132,$O$3:$U$834,3,FALSE)</f>
        <v>建築設備（電気）</v>
      </c>
      <c r="B132" t="str">
        <f t="shared" ref="B132:B133" si="13">IF(VLOOKUP(E132,$O$3:$U$834,4,FALSE)=0,"",VLOOKUP(E132,$O$3:$U$834,4,FALSE))</f>
        <v>その他建築設備（電気）</v>
      </c>
      <c r="C132" t="str">
        <f t="shared" ref="C132:C133" si="14">IF(VLOOKUP(E132,$O$3:$U$834,5,FALSE)=0,"",VLOOKUP(E132,$O$3:$U$834,5,FALSE))</f>
        <v/>
      </c>
      <c r="D132" t="str">
        <f t="shared" ref="D132:D133" si="15">IF(VLOOKUP(E132,$O$3:$U$834,6,FALSE)=0,"",VLOOKUP(E132,$O$3:$U$834,6,FALSE))</f>
        <v/>
      </c>
      <c r="E132" t="s">
        <v>24658</v>
      </c>
      <c r="F132" s="146" t="s">
        <v>26651</v>
      </c>
      <c r="G132" t="e">
        <f>VLOOKUP(E132,#REF!,2,FALSE)</f>
        <v>#REF!</v>
      </c>
      <c r="H132" t="e">
        <f>VLOOKUP(E132,#REF!,3,FALSE)</f>
        <v>#REF!</v>
      </c>
      <c r="I132" t="e">
        <f>VLOOKUP(E132,#REF!,4,FALSE)</f>
        <v>#REF!</v>
      </c>
      <c r="J132" t="e">
        <f>VLOOKUP(E132,#REF!,5,FALSE)</f>
        <v>#REF!</v>
      </c>
      <c r="K132" t="e">
        <f>VLOOKUP(E132,#REF!,6,FALSE)</f>
        <v>#REF!</v>
      </c>
      <c r="L132" t="str">
        <f t="shared" si="11"/>
        <v>有</v>
      </c>
      <c r="N132" t="s">
        <v>3003</v>
      </c>
      <c r="O132" t="str">
        <f t="shared" ref="O132:O195" si="16">LEFT(N132,FIND("-",N132)+6)</f>
        <v>HR-170003</v>
      </c>
      <c r="P132" t="s">
        <v>14822</v>
      </c>
      <c r="Q132" t="s">
        <v>127</v>
      </c>
      <c r="R132" t="s">
        <v>46</v>
      </c>
      <c r="S132" t="s">
        <v>413</v>
      </c>
      <c r="U132" t="s">
        <v>381</v>
      </c>
    </row>
    <row r="133" spans="1:21" x14ac:dyDescent="0.15">
      <c r="A133" t="str">
        <f t="shared" si="12"/>
        <v>上下水道工</v>
      </c>
      <c r="B133" t="str">
        <f t="shared" si="13"/>
        <v>維持管理</v>
      </c>
      <c r="C133" t="str">
        <f t="shared" si="14"/>
        <v/>
      </c>
      <c r="D133" t="str">
        <f t="shared" si="15"/>
        <v/>
      </c>
      <c r="E133" t="s">
        <v>24656</v>
      </c>
      <c r="F133" s="146" t="s">
        <v>26652</v>
      </c>
      <c r="G133" t="e">
        <f>VLOOKUP(E133,#REF!,2,FALSE)</f>
        <v>#REF!</v>
      </c>
      <c r="H133" t="e">
        <f>VLOOKUP(E133,#REF!,3,FALSE)</f>
        <v>#REF!</v>
      </c>
      <c r="I133" t="e">
        <f>VLOOKUP(E133,#REF!,4,FALSE)</f>
        <v>#REF!</v>
      </c>
      <c r="J133" t="e">
        <f>VLOOKUP(E133,#REF!,5,FALSE)</f>
        <v>#REF!</v>
      </c>
      <c r="K133" t="e">
        <f>VLOOKUP(E133,#REF!,6,FALSE)</f>
        <v>#REF!</v>
      </c>
      <c r="L133" t="str">
        <f t="shared" ref="L133" si="17">VLOOKUP(E133,$O$3:$U$834,7,FALSE)</f>
        <v>有</v>
      </c>
      <c r="N133" t="s">
        <v>22440</v>
      </c>
      <c r="O133" t="str">
        <f t="shared" si="16"/>
        <v>HR-170002</v>
      </c>
      <c r="P133" t="s">
        <v>14820</v>
      </c>
      <c r="Q133" t="s">
        <v>495</v>
      </c>
      <c r="R133" t="s">
        <v>1633</v>
      </c>
      <c r="U133" t="s">
        <v>381</v>
      </c>
    </row>
    <row r="134" spans="1:21" x14ac:dyDescent="0.15">
      <c r="N134" t="s">
        <v>26575</v>
      </c>
      <c r="O134" t="str">
        <f t="shared" si="16"/>
        <v>QS-170028</v>
      </c>
      <c r="P134" t="s">
        <v>20596</v>
      </c>
      <c r="Q134" t="s">
        <v>22</v>
      </c>
      <c r="R134" t="s">
        <v>26</v>
      </c>
      <c r="S134" t="s">
        <v>181</v>
      </c>
      <c r="U134" t="s">
        <v>381</v>
      </c>
    </row>
    <row r="135" spans="1:21" x14ac:dyDescent="0.15">
      <c r="N135" t="s">
        <v>3004</v>
      </c>
      <c r="O135" t="str">
        <f t="shared" si="16"/>
        <v>CB-170030</v>
      </c>
      <c r="P135" t="s">
        <v>13149</v>
      </c>
      <c r="Q135" t="s">
        <v>197</v>
      </c>
      <c r="R135" t="s">
        <v>199</v>
      </c>
      <c r="U135" t="s">
        <v>381</v>
      </c>
    </row>
    <row r="136" spans="1:21" x14ac:dyDescent="0.15">
      <c r="N136" t="s">
        <v>2976</v>
      </c>
      <c r="O136" t="str">
        <f t="shared" si="16"/>
        <v>KT-170076</v>
      </c>
      <c r="P136" t="s">
        <v>18326</v>
      </c>
      <c r="Q136" t="s">
        <v>54</v>
      </c>
      <c r="R136" t="s">
        <v>56</v>
      </c>
      <c r="S136" t="s">
        <v>2865</v>
      </c>
      <c r="T136" t="s">
        <v>2866</v>
      </c>
      <c r="U136" t="s">
        <v>381</v>
      </c>
    </row>
    <row r="137" spans="1:21" x14ac:dyDescent="0.15">
      <c r="N137" t="s">
        <v>22441</v>
      </c>
      <c r="O137" t="str">
        <f t="shared" si="16"/>
        <v>HK-170016</v>
      </c>
      <c r="P137" t="s">
        <v>14350</v>
      </c>
      <c r="Q137" t="s">
        <v>197</v>
      </c>
      <c r="R137" t="s">
        <v>198</v>
      </c>
      <c r="S137" t="s">
        <v>198</v>
      </c>
      <c r="U137" t="s">
        <v>381</v>
      </c>
    </row>
    <row r="138" spans="1:21" x14ac:dyDescent="0.15">
      <c r="N138" t="s">
        <v>3005</v>
      </c>
      <c r="O138" t="str">
        <f t="shared" si="16"/>
        <v>KT-170073</v>
      </c>
      <c r="P138" t="s">
        <v>18320</v>
      </c>
      <c r="Q138" t="s">
        <v>127</v>
      </c>
      <c r="R138" t="s">
        <v>46</v>
      </c>
      <c r="S138" t="s">
        <v>413</v>
      </c>
      <c r="U138" t="s">
        <v>381</v>
      </c>
    </row>
    <row r="139" spans="1:21" x14ac:dyDescent="0.15">
      <c r="N139" t="s">
        <v>26576</v>
      </c>
      <c r="O139" t="str">
        <f t="shared" si="16"/>
        <v>SK-170008</v>
      </c>
      <c r="P139" t="s">
        <v>21374</v>
      </c>
      <c r="Q139" t="s">
        <v>127</v>
      </c>
      <c r="R139" t="s">
        <v>48</v>
      </c>
      <c r="U139" t="s">
        <v>381</v>
      </c>
    </row>
    <row r="140" spans="1:21" x14ac:dyDescent="0.15">
      <c r="N140" t="s">
        <v>3007</v>
      </c>
      <c r="O140" t="str">
        <f t="shared" si="16"/>
        <v>SK-170007</v>
      </c>
      <c r="P140" t="s">
        <v>21371</v>
      </c>
      <c r="Q140" t="s">
        <v>127</v>
      </c>
      <c r="R140" t="s">
        <v>46</v>
      </c>
      <c r="S140" t="s">
        <v>413</v>
      </c>
      <c r="U140" t="s">
        <v>381</v>
      </c>
    </row>
    <row r="141" spans="1:21" x14ac:dyDescent="0.15">
      <c r="N141" t="s">
        <v>26577</v>
      </c>
      <c r="O141" t="str">
        <f t="shared" si="16"/>
        <v>KT-170069</v>
      </c>
      <c r="P141" t="s">
        <v>18312</v>
      </c>
      <c r="Q141" t="s">
        <v>380</v>
      </c>
      <c r="R141" t="s">
        <v>390</v>
      </c>
      <c r="S141" t="s">
        <v>390</v>
      </c>
      <c r="T141" t="s">
        <v>171</v>
      </c>
      <c r="U141" t="s">
        <v>381</v>
      </c>
    </row>
    <row r="142" spans="1:21" x14ac:dyDescent="0.15">
      <c r="N142" t="s">
        <v>22442</v>
      </c>
      <c r="O142" t="str">
        <f t="shared" si="16"/>
        <v>KT-170068</v>
      </c>
      <c r="P142" t="s">
        <v>18310</v>
      </c>
      <c r="Q142" t="s">
        <v>380</v>
      </c>
      <c r="R142" t="s">
        <v>390</v>
      </c>
      <c r="S142" t="s">
        <v>390</v>
      </c>
      <c r="T142" t="s">
        <v>171</v>
      </c>
      <c r="U142" t="s">
        <v>381</v>
      </c>
    </row>
    <row r="143" spans="1:21" x14ac:dyDescent="0.15">
      <c r="N143" t="s">
        <v>26578</v>
      </c>
      <c r="O143" t="str">
        <f t="shared" si="16"/>
        <v>KT-170066</v>
      </c>
      <c r="P143" t="s">
        <v>18306</v>
      </c>
      <c r="Q143" t="s">
        <v>380</v>
      </c>
      <c r="R143" t="s">
        <v>380</v>
      </c>
      <c r="S143" t="s">
        <v>2849</v>
      </c>
      <c r="U143" t="s">
        <v>381</v>
      </c>
    </row>
    <row r="144" spans="1:21" x14ac:dyDescent="0.15">
      <c r="N144" t="s">
        <v>26579</v>
      </c>
      <c r="O144" t="str">
        <f t="shared" si="16"/>
        <v>TH-170010</v>
      </c>
      <c r="P144" t="s">
        <v>21816</v>
      </c>
      <c r="Q144" t="s">
        <v>382</v>
      </c>
      <c r="R144" t="s">
        <v>558</v>
      </c>
      <c r="U144" t="s">
        <v>381</v>
      </c>
    </row>
    <row r="145" spans="14:21" x14ac:dyDescent="0.15">
      <c r="N145" t="s">
        <v>22443</v>
      </c>
      <c r="O145" t="str">
        <f t="shared" si="16"/>
        <v>TH-170008</v>
      </c>
      <c r="P145" t="s">
        <v>21812</v>
      </c>
      <c r="Q145" t="s">
        <v>425</v>
      </c>
      <c r="R145" t="s">
        <v>426</v>
      </c>
      <c r="U145" t="s">
        <v>381</v>
      </c>
    </row>
    <row r="146" spans="14:21" x14ac:dyDescent="0.15">
      <c r="N146" t="s">
        <v>3008</v>
      </c>
      <c r="O146" t="str">
        <f t="shared" si="16"/>
        <v>TH-170007</v>
      </c>
      <c r="P146" t="s">
        <v>21810</v>
      </c>
      <c r="Q146" t="s">
        <v>11</v>
      </c>
      <c r="R146" t="s">
        <v>390</v>
      </c>
      <c r="S146" t="s">
        <v>390</v>
      </c>
      <c r="T146" t="s">
        <v>2850</v>
      </c>
      <c r="U146" t="s">
        <v>381</v>
      </c>
    </row>
    <row r="147" spans="14:21" x14ac:dyDescent="0.15">
      <c r="N147" t="s">
        <v>3009</v>
      </c>
      <c r="O147" t="str">
        <f t="shared" si="16"/>
        <v>KT-170065</v>
      </c>
      <c r="P147" t="s">
        <v>18304</v>
      </c>
      <c r="Q147" t="s">
        <v>11</v>
      </c>
      <c r="R147" t="s">
        <v>11</v>
      </c>
      <c r="S147" t="s">
        <v>124</v>
      </c>
      <c r="T147" t="s">
        <v>124</v>
      </c>
      <c r="U147" t="s">
        <v>381</v>
      </c>
    </row>
    <row r="148" spans="14:21" x14ac:dyDescent="0.15">
      <c r="N148" t="s">
        <v>22444</v>
      </c>
      <c r="O148" t="str">
        <f t="shared" si="16"/>
        <v>KT-170064</v>
      </c>
      <c r="P148" t="s">
        <v>18302</v>
      </c>
      <c r="Q148" t="s">
        <v>127</v>
      </c>
      <c r="R148" t="s">
        <v>128</v>
      </c>
      <c r="S148" t="s">
        <v>12311</v>
      </c>
      <c r="U148" t="s">
        <v>381</v>
      </c>
    </row>
    <row r="149" spans="14:21" x14ac:dyDescent="0.15">
      <c r="N149" t="s">
        <v>3010</v>
      </c>
      <c r="O149" t="str">
        <f t="shared" si="16"/>
        <v>KT-170063</v>
      </c>
      <c r="P149" t="s">
        <v>18301</v>
      </c>
      <c r="Q149" t="s">
        <v>127</v>
      </c>
      <c r="R149" t="s">
        <v>48</v>
      </c>
      <c r="U149" t="s">
        <v>381</v>
      </c>
    </row>
    <row r="150" spans="14:21" x14ac:dyDescent="0.15">
      <c r="N150" t="s">
        <v>3011</v>
      </c>
      <c r="O150" t="str">
        <f t="shared" si="16"/>
        <v>CG-170010</v>
      </c>
      <c r="P150" t="s">
        <v>13872</v>
      </c>
      <c r="Q150" t="s">
        <v>127</v>
      </c>
      <c r="R150" t="s">
        <v>48</v>
      </c>
      <c r="U150" t="s">
        <v>381</v>
      </c>
    </row>
    <row r="151" spans="14:21" x14ac:dyDescent="0.15">
      <c r="N151" t="s">
        <v>26580</v>
      </c>
      <c r="O151" t="str">
        <f t="shared" si="16"/>
        <v>CB-170026</v>
      </c>
      <c r="P151" t="s">
        <v>13142</v>
      </c>
      <c r="Q151" t="s">
        <v>342</v>
      </c>
      <c r="R151" t="s">
        <v>150</v>
      </c>
      <c r="U151" t="s">
        <v>381</v>
      </c>
    </row>
    <row r="152" spans="14:21" x14ac:dyDescent="0.15">
      <c r="N152" t="s">
        <v>3012</v>
      </c>
      <c r="O152" t="str">
        <f t="shared" si="16"/>
        <v>QS-170024</v>
      </c>
      <c r="P152" t="s">
        <v>20590</v>
      </c>
      <c r="Q152" t="s">
        <v>127</v>
      </c>
      <c r="R152" t="s">
        <v>46</v>
      </c>
      <c r="S152" t="s">
        <v>413</v>
      </c>
      <c r="U152" t="s">
        <v>381</v>
      </c>
    </row>
    <row r="153" spans="14:21" x14ac:dyDescent="0.15">
      <c r="N153" t="s">
        <v>3013</v>
      </c>
      <c r="O153" t="str">
        <f t="shared" si="16"/>
        <v>QS-170023</v>
      </c>
      <c r="P153" t="s">
        <v>20588</v>
      </c>
      <c r="Q153" t="s">
        <v>197</v>
      </c>
      <c r="R153" t="s">
        <v>150</v>
      </c>
      <c r="U153" t="s">
        <v>381</v>
      </c>
    </row>
    <row r="154" spans="14:21" x14ac:dyDescent="0.15">
      <c r="N154" t="s">
        <v>3014</v>
      </c>
      <c r="O154" t="str">
        <f t="shared" si="16"/>
        <v>KK-170037</v>
      </c>
      <c r="P154" t="s">
        <v>15979</v>
      </c>
      <c r="Q154" t="s">
        <v>197</v>
      </c>
      <c r="R154" t="s">
        <v>200</v>
      </c>
      <c r="S154" t="s">
        <v>150</v>
      </c>
      <c r="U154" t="s">
        <v>381</v>
      </c>
    </row>
    <row r="155" spans="14:21" x14ac:dyDescent="0.15">
      <c r="N155" t="s">
        <v>22445</v>
      </c>
      <c r="O155" t="str">
        <f t="shared" si="16"/>
        <v>KT-170059</v>
      </c>
      <c r="P155" t="s">
        <v>18295</v>
      </c>
      <c r="Q155" t="s">
        <v>508</v>
      </c>
      <c r="R155" t="s">
        <v>536</v>
      </c>
      <c r="U155" t="s">
        <v>381</v>
      </c>
    </row>
    <row r="156" spans="14:21" x14ac:dyDescent="0.15">
      <c r="N156" t="s">
        <v>3015</v>
      </c>
      <c r="O156" t="str">
        <f t="shared" si="16"/>
        <v>KT-170057</v>
      </c>
      <c r="P156" t="s">
        <v>18291</v>
      </c>
      <c r="Q156" t="s">
        <v>127</v>
      </c>
      <c r="R156" t="s">
        <v>48</v>
      </c>
      <c r="U156" t="s">
        <v>381</v>
      </c>
    </row>
    <row r="157" spans="14:21" x14ac:dyDescent="0.15">
      <c r="N157" t="s">
        <v>26581</v>
      </c>
      <c r="O157" t="str">
        <f t="shared" si="16"/>
        <v>SK-170006</v>
      </c>
      <c r="P157" t="s">
        <v>21369</v>
      </c>
      <c r="Q157" t="s">
        <v>12</v>
      </c>
      <c r="R157" t="s">
        <v>13</v>
      </c>
      <c r="S157" t="s">
        <v>389</v>
      </c>
      <c r="U157" t="s">
        <v>381</v>
      </c>
    </row>
    <row r="158" spans="14:21" x14ac:dyDescent="0.15">
      <c r="N158" t="s">
        <v>26582</v>
      </c>
      <c r="O158" t="str">
        <f t="shared" si="16"/>
        <v>KT-170051</v>
      </c>
      <c r="P158" t="s">
        <v>18280</v>
      </c>
      <c r="Q158" t="s">
        <v>380</v>
      </c>
      <c r="R158" t="s">
        <v>380</v>
      </c>
      <c r="U158" t="s">
        <v>381</v>
      </c>
    </row>
    <row r="159" spans="14:21" x14ac:dyDescent="0.15">
      <c r="N159" t="s">
        <v>26583</v>
      </c>
      <c r="O159" t="str">
        <f t="shared" si="16"/>
        <v>KT-170050</v>
      </c>
      <c r="P159" t="s">
        <v>18278</v>
      </c>
      <c r="Q159" t="s">
        <v>380</v>
      </c>
      <c r="R159" t="s">
        <v>432</v>
      </c>
      <c r="U159" t="s">
        <v>381</v>
      </c>
    </row>
    <row r="160" spans="14:21" x14ac:dyDescent="0.15">
      <c r="N160" t="s">
        <v>22446</v>
      </c>
      <c r="O160" t="str">
        <f t="shared" si="16"/>
        <v>KT-170049</v>
      </c>
      <c r="P160" t="s">
        <v>18276</v>
      </c>
      <c r="Q160" t="s">
        <v>197</v>
      </c>
      <c r="R160" t="s">
        <v>150</v>
      </c>
      <c r="U160" t="s">
        <v>381</v>
      </c>
    </row>
    <row r="161" spans="14:21" x14ac:dyDescent="0.15">
      <c r="N161" t="s">
        <v>3016</v>
      </c>
      <c r="O161" t="str">
        <f t="shared" si="16"/>
        <v>QS-170020</v>
      </c>
      <c r="P161" t="s">
        <v>20585</v>
      </c>
      <c r="Q161" t="s">
        <v>197</v>
      </c>
      <c r="R161" t="s">
        <v>150</v>
      </c>
      <c r="U161" t="s">
        <v>381</v>
      </c>
    </row>
    <row r="162" spans="14:21" x14ac:dyDescent="0.15">
      <c r="N162" t="s">
        <v>3017</v>
      </c>
      <c r="O162" t="str">
        <f t="shared" si="16"/>
        <v>KK-170028</v>
      </c>
      <c r="P162" t="s">
        <v>15965</v>
      </c>
      <c r="Q162" t="s">
        <v>11</v>
      </c>
      <c r="R162" t="s">
        <v>390</v>
      </c>
      <c r="S162" t="s">
        <v>390</v>
      </c>
      <c r="T162" t="s">
        <v>171</v>
      </c>
      <c r="U162" t="s">
        <v>381</v>
      </c>
    </row>
    <row r="163" spans="14:21" x14ac:dyDescent="0.15">
      <c r="N163" t="s">
        <v>26584</v>
      </c>
      <c r="O163" t="str">
        <f t="shared" si="16"/>
        <v>CBK-170003</v>
      </c>
      <c r="P163" t="s">
        <v>23473</v>
      </c>
      <c r="Q163" t="s">
        <v>57</v>
      </c>
      <c r="R163" t="s">
        <v>59</v>
      </c>
      <c r="S163" t="s">
        <v>390</v>
      </c>
      <c r="U163" t="s">
        <v>381</v>
      </c>
    </row>
    <row r="164" spans="14:21" x14ac:dyDescent="0.15">
      <c r="N164" t="s">
        <v>26585</v>
      </c>
      <c r="O164" t="str">
        <f t="shared" si="16"/>
        <v>QS-170016</v>
      </c>
      <c r="P164" t="s">
        <v>20578</v>
      </c>
      <c r="Q164" t="s">
        <v>382</v>
      </c>
      <c r="R164" t="s">
        <v>166</v>
      </c>
      <c r="S164" t="s">
        <v>12019</v>
      </c>
      <c r="U164" t="s">
        <v>381</v>
      </c>
    </row>
    <row r="165" spans="14:21" x14ac:dyDescent="0.15">
      <c r="N165" t="s">
        <v>3018</v>
      </c>
      <c r="O165" t="str">
        <f t="shared" si="16"/>
        <v>QS-170015</v>
      </c>
      <c r="P165" t="s">
        <v>20576</v>
      </c>
      <c r="Q165" t="s">
        <v>127</v>
      </c>
      <c r="R165" t="s">
        <v>46</v>
      </c>
      <c r="S165" t="s">
        <v>413</v>
      </c>
      <c r="U165" t="s">
        <v>381</v>
      </c>
    </row>
    <row r="166" spans="14:21" x14ac:dyDescent="0.15">
      <c r="N166" t="s">
        <v>26586</v>
      </c>
      <c r="O166" t="str">
        <f t="shared" si="16"/>
        <v>QS-170013</v>
      </c>
      <c r="P166" t="s">
        <v>20572</v>
      </c>
      <c r="Q166" t="s">
        <v>12</v>
      </c>
      <c r="R166" t="s">
        <v>528</v>
      </c>
      <c r="U166" t="s">
        <v>381</v>
      </c>
    </row>
    <row r="167" spans="14:21" x14ac:dyDescent="0.15">
      <c r="N167" t="s">
        <v>23474</v>
      </c>
      <c r="O167" t="str">
        <f t="shared" si="16"/>
        <v>HK-170011</v>
      </c>
      <c r="P167" t="s">
        <v>14340</v>
      </c>
      <c r="Q167" t="s">
        <v>22</v>
      </c>
      <c r="R167" t="s">
        <v>25</v>
      </c>
    </row>
    <row r="168" spans="14:21" x14ac:dyDescent="0.15">
      <c r="N168" t="s">
        <v>26587</v>
      </c>
      <c r="O168" t="str">
        <f t="shared" si="16"/>
        <v>HK-170010</v>
      </c>
      <c r="P168" t="s">
        <v>14338</v>
      </c>
      <c r="Q168" t="s">
        <v>382</v>
      </c>
      <c r="R168" t="s">
        <v>331</v>
      </c>
      <c r="S168" t="s">
        <v>2829</v>
      </c>
      <c r="T168" t="s">
        <v>2830</v>
      </c>
      <c r="U168" t="s">
        <v>381</v>
      </c>
    </row>
    <row r="169" spans="14:21" x14ac:dyDescent="0.15">
      <c r="N169" t="s">
        <v>3019</v>
      </c>
      <c r="O169" t="str">
        <f t="shared" si="16"/>
        <v>CG-170006</v>
      </c>
      <c r="P169" t="s">
        <v>13864</v>
      </c>
      <c r="Q169" t="s">
        <v>197</v>
      </c>
      <c r="R169" t="s">
        <v>200</v>
      </c>
      <c r="S169" t="s">
        <v>150</v>
      </c>
      <c r="U169" t="s">
        <v>381</v>
      </c>
    </row>
    <row r="170" spans="14:21" x14ac:dyDescent="0.15">
      <c r="N170" t="s">
        <v>26588</v>
      </c>
      <c r="O170" t="str">
        <f t="shared" si="16"/>
        <v>KT-170035</v>
      </c>
      <c r="P170" t="s">
        <v>18251</v>
      </c>
      <c r="Q170" t="s">
        <v>466</v>
      </c>
      <c r="R170" t="s">
        <v>556</v>
      </c>
      <c r="U170" t="s">
        <v>381</v>
      </c>
    </row>
    <row r="171" spans="14:21" x14ac:dyDescent="0.15">
      <c r="N171" t="s">
        <v>3020</v>
      </c>
      <c r="O171" t="str">
        <f t="shared" si="16"/>
        <v>KT-170034</v>
      </c>
      <c r="P171" t="s">
        <v>18249</v>
      </c>
      <c r="Q171" t="s">
        <v>380</v>
      </c>
      <c r="R171" t="s">
        <v>390</v>
      </c>
      <c r="S171" t="s">
        <v>390</v>
      </c>
      <c r="T171" t="s">
        <v>171</v>
      </c>
      <c r="U171" t="s">
        <v>381</v>
      </c>
    </row>
    <row r="172" spans="14:21" x14ac:dyDescent="0.15">
      <c r="N172" t="s">
        <v>3021</v>
      </c>
      <c r="O172" t="str">
        <f t="shared" si="16"/>
        <v>KT-170033</v>
      </c>
      <c r="P172" t="s">
        <v>18247</v>
      </c>
      <c r="Q172" t="s">
        <v>382</v>
      </c>
      <c r="R172" t="s">
        <v>150</v>
      </c>
      <c r="U172" t="s">
        <v>381</v>
      </c>
    </row>
    <row r="173" spans="14:21" x14ac:dyDescent="0.15">
      <c r="N173" t="s">
        <v>22447</v>
      </c>
      <c r="O173" t="str">
        <f t="shared" si="16"/>
        <v>QS-170008</v>
      </c>
      <c r="P173" t="s">
        <v>20562</v>
      </c>
      <c r="Q173" t="s">
        <v>12</v>
      </c>
      <c r="R173" t="s">
        <v>14</v>
      </c>
      <c r="U173" t="s">
        <v>381</v>
      </c>
    </row>
    <row r="174" spans="14:21" x14ac:dyDescent="0.15">
      <c r="N174" t="s">
        <v>3022</v>
      </c>
      <c r="O174" t="str">
        <f t="shared" si="16"/>
        <v>QS-170005</v>
      </c>
      <c r="P174" t="s">
        <v>20557</v>
      </c>
      <c r="Q174" t="s">
        <v>197</v>
      </c>
      <c r="R174" t="s">
        <v>198</v>
      </c>
      <c r="S174" t="s">
        <v>198</v>
      </c>
      <c r="U174" t="s">
        <v>381</v>
      </c>
    </row>
    <row r="175" spans="14:21" x14ac:dyDescent="0.15">
      <c r="N175" t="s">
        <v>22448</v>
      </c>
      <c r="O175" t="str">
        <f t="shared" si="16"/>
        <v>KT-170031</v>
      </c>
      <c r="P175" t="s">
        <v>18244</v>
      </c>
      <c r="Q175" t="s">
        <v>197</v>
      </c>
      <c r="R175" t="s">
        <v>201</v>
      </c>
      <c r="S175" t="s">
        <v>201</v>
      </c>
      <c r="U175" t="s">
        <v>381</v>
      </c>
    </row>
    <row r="176" spans="14:21" x14ac:dyDescent="0.15">
      <c r="N176" t="s">
        <v>22449</v>
      </c>
      <c r="O176" t="str">
        <f t="shared" si="16"/>
        <v>KT-170030</v>
      </c>
      <c r="P176" t="s">
        <v>18243</v>
      </c>
      <c r="Q176" t="s">
        <v>382</v>
      </c>
      <c r="R176" t="s">
        <v>60</v>
      </c>
      <c r="S176" t="s">
        <v>390</v>
      </c>
      <c r="T176" t="s">
        <v>171</v>
      </c>
      <c r="U176" t="s">
        <v>381</v>
      </c>
    </row>
    <row r="177" spans="14:21" x14ac:dyDescent="0.15">
      <c r="N177" t="s">
        <v>26589</v>
      </c>
      <c r="O177" t="str">
        <f t="shared" si="16"/>
        <v>CB-170015</v>
      </c>
      <c r="P177" t="s">
        <v>13121</v>
      </c>
      <c r="Q177" t="s">
        <v>466</v>
      </c>
      <c r="R177" t="s">
        <v>467</v>
      </c>
      <c r="U177" t="s">
        <v>381</v>
      </c>
    </row>
    <row r="178" spans="14:21" x14ac:dyDescent="0.15">
      <c r="N178" t="s">
        <v>26590</v>
      </c>
      <c r="O178" t="str">
        <f t="shared" si="16"/>
        <v>HK-170009</v>
      </c>
      <c r="P178" t="s">
        <v>14336</v>
      </c>
      <c r="Q178" t="s">
        <v>443</v>
      </c>
      <c r="R178" t="s">
        <v>444</v>
      </c>
      <c r="S178" t="s">
        <v>12183</v>
      </c>
      <c r="U178" t="s">
        <v>381</v>
      </c>
    </row>
    <row r="179" spans="14:21" x14ac:dyDescent="0.15">
      <c r="N179" t="s">
        <v>22450</v>
      </c>
      <c r="O179" t="str">
        <f t="shared" si="16"/>
        <v>HRK-170001</v>
      </c>
      <c r="P179" t="s">
        <v>23479</v>
      </c>
      <c r="Q179" t="s">
        <v>57</v>
      </c>
      <c r="R179" t="s">
        <v>2928</v>
      </c>
      <c r="S179" t="s">
        <v>22318</v>
      </c>
      <c r="T179" t="s">
        <v>2933</v>
      </c>
      <c r="U179" t="s">
        <v>381</v>
      </c>
    </row>
    <row r="180" spans="14:21" x14ac:dyDescent="0.15">
      <c r="N180" t="s">
        <v>26591</v>
      </c>
      <c r="O180" t="str">
        <f t="shared" si="16"/>
        <v>CG-170005</v>
      </c>
      <c r="P180" t="s">
        <v>13862</v>
      </c>
      <c r="Q180" t="s">
        <v>12</v>
      </c>
      <c r="R180" t="s">
        <v>150</v>
      </c>
      <c r="U180" t="s">
        <v>381</v>
      </c>
    </row>
    <row r="181" spans="14:21" x14ac:dyDescent="0.15">
      <c r="N181" t="s">
        <v>22451</v>
      </c>
      <c r="O181" t="str">
        <f t="shared" si="16"/>
        <v>CB-170013</v>
      </c>
      <c r="P181" t="s">
        <v>13118</v>
      </c>
      <c r="Q181" t="s">
        <v>197</v>
      </c>
      <c r="R181" t="s">
        <v>200</v>
      </c>
      <c r="S181" t="s">
        <v>2832</v>
      </c>
      <c r="U181" t="s">
        <v>381</v>
      </c>
    </row>
    <row r="182" spans="14:21" x14ac:dyDescent="0.15">
      <c r="N182" t="s">
        <v>22452</v>
      </c>
      <c r="O182" t="str">
        <f t="shared" si="16"/>
        <v>KT-170022</v>
      </c>
      <c r="P182" t="s">
        <v>18227</v>
      </c>
      <c r="Q182" t="s">
        <v>12</v>
      </c>
      <c r="R182" t="s">
        <v>14</v>
      </c>
      <c r="U182" t="s">
        <v>381</v>
      </c>
    </row>
    <row r="183" spans="14:21" x14ac:dyDescent="0.15">
      <c r="N183" t="s">
        <v>22453</v>
      </c>
      <c r="O183" t="str">
        <f t="shared" si="16"/>
        <v>QS-170002</v>
      </c>
      <c r="P183" t="s">
        <v>20551</v>
      </c>
      <c r="Q183" t="s">
        <v>382</v>
      </c>
      <c r="R183" t="s">
        <v>2</v>
      </c>
      <c r="S183" t="s">
        <v>383</v>
      </c>
      <c r="T183" t="s">
        <v>150</v>
      </c>
      <c r="U183" t="s">
        <v>381</v>
      </c>
    </row>
    <row r="184" spans="14:21" x14ac:dyDescent="0.15">
      <c r="N184" t="s">
        <v>22454</v>
      </c>
      <c r="O184" t="str">
        <f t="shared" si="16"/>
        <v>KK-170009</v>
      </c>
      <c r="P184" t="s">
        <v>15931</v>
      </c>
      <c r="Q184" t="s">
        <v>12</v>
      </c>
      <c r="R184" t="s">
        <v>150</v>
      </c>
      <c r="U184" t="s">
        <v>381</v>
      </c>
    </row>
    <row r="185" spans="14:21" x14ac:dyDescent="0.15">
      <c r="N185" t="s">
        <v>26592</v>
      </c>
      <c r="O185" t="str">
        <f t="shared" si="16"/>
        <v>KT-170015</v>
      </c>
      <c r="P185" t="s">
        <v>18215</v>
      </c>
      <c r="Q185" t="s">
        <v>197</v>
      </c>
      <c r="R185" t="s">
        <v>200</v>
      </c>
      <c r="S185" t="s">
        <v>2851</v>
      </c>
      <c r="U185" t="s">
        <v>381</v>
      </c>
    </row>
    <row r="186" spans="14:21" x14ac:dyDescent="0.15">
      <c r="N186" t="s">
        <v>3024</v>
      </c>
      <c r="O186" t="str">
        <f t="shared" si="16"/>
        <v>KK-170006</v>
      </c>
      <c r="P186" t="s">
        <v>15925</v>
      </c>
      <c r="Q186" t="s">
        <v>12</v>
      </c>
      <c r="R186" t="s">
        <v>15</v>
      </c>
      <c r="S186" t="s">
        <v>150</v>
      </c>
      <c r="U186" t="s">
        <v>381</v>
      </c>
    </row>
    <row r="187" spans="14:21" x14ac:dyDescent="0.15">
      <c r="N187" t="s">
        <v>22455</v>
      </c>
      <c r="O187" t="str">
        <f t="shared" si="16"/>
        <v>SKK-170001</v>
      </c>
      <c r="P187" t="s">
        <v>23484</v>
      </c>
      <c r="Q187" t="s">
        <v>57</v>
      </c>
      <c r="R187" t="s">
        <v>506</v>
      </c>
      <c r="S187" t="s">
        <v>390</v>
      </c>
      <c r="U187" t="s">
        <v>381</v>
      </c>
    </row>
    <row r="188" spans="14:21" x14ac:dyDescent="0.15">
      <c r="N188" t="s">
        <v>22456</v>
      </c>
      <c r="O188" t="str">
        <f t="shared" si="16"/>
        <v>SK-170003</v>
      </c>
      <c r="P188" t="s">
        <v>21365</v>
      </c>
      <c r="Q188" t="s">
        <v>22</v>
      </c>
      <c r="R188" t="s">
        <v>26</v>
      </c>
      <c r="S188" t="s">
        <v>181</v>
      </c>
      <c r="U188" t="s">
        <v>381</v>
      </c>
    </row>
    <row r="189" spans="14:21" x14ac:dyDescent="0.15">
      <c r="N189" t="s">
        <v>22457</v>
      </c>
      <c r="O189" t="str">
        <f t="shared" si="16"/>
        <v>HKK-170002</v>
      </c>
      <c r="P189" t="s">
        <v>23485</v>
      </c>
      <c r="Q189" t="s">
        <v>57</v>
      </c>
      <c r="R189" t="s">
        <v>22313</v>
      </c>
      <c r="S189" t="s">
        <v>22341</v>
      </c>
      <c r="T189" t="s">
        <v>23486</v>
      </c>
      <c r="U189" t="s">
        <v>381</v>
      </c>
    </row>
    <row r="190" spans="14:21" x14ac:dyDescent="0.15">
      <c r="N190" t="s">
        <v>26593</v>
      </c>
      <c r="O190" t="str">
        <f t="shared" si="16"/>
        <v>HK-170002</v>
      </c>
      <c r="P190" t="s">
        <v>14324</v>
      </c>
      <c r="Q190" t="s">
        <v>342</v>
      </c>
      <c r="R190" t="s">
        <v>343</v>
      </c>
      <c r="S190" t="s">
        <v>2855</v>
      </c>
      <c r="U190" t="s">
        <v>381</v>
      </c>
    </row>
    <row r="191" spans="14:21" x14ac:dyDescent="0.15">
      <c r="N191" t="s">
        <v>3025</v>
      </c>
      <c r="O191" t="str">
        <f t="shared" si="16"/>
        <v>KT-170007</v>
      </c>
      <c r="P191" t="s">
        <v>18199</v>
      </c>
      <c r="Q191" t="s">
        <v>127</v>
      </c>
      <c r="R191" t="s">
        <v>46</v>
      </c>
      <c r="S191" t="s">
        <v>413</v>
      </c>
      <c r="U191" t="s">
        <v>381</v>
      </c>
    </row>
    <row r="192" spans="14:21" x14ac:dyDescent="0.15">
      <c r="N192" t="s">
        <v>22458</v>
      </c>
      <c r="O192" t="str">
        <f t="shared" si="16"/>
        <v>KT-170005</v>
      </c>
      <c r="P192" t="s">
        <v>18196</v>
      </c>
      <c r="Q192" t="s">
        <v>197</v>
      </c>
      <c r="R192" t="s">
        <v>220</v>
      </c>
      <c r="S192" t="s">
        <v>2842</v>
      </c>
      <c r="U192" t="s">
        <v>381</v>
      </c>
    </row>
    <row r="193" spans="14:21" x14ac:dyDescent="0.15">
      <c r="N193" t="s">
        <v>3026</v>
      </c>
      <c r="O193" t="str">
        <f t="shared" si="16"/>
        <v>KT-170001</v>
      </c>
      <c r="P193" t="s">
        <v>18190</v>
      </c>
      <c r="Q193" t="s">
        <v>342</v>
      </c>
      <c r="R193" t="s">
        <v>2962</v>
      </c>
      <c r="U193" t="s">
        <v>381</v>
      </c>
    </row>
    <row r="194" spans="14:21" x14ac:dyDescent="0.15">
      <c r="N194" t="s">
        <v>3027</v>
      </c>
      <c r="O194" t="str">
        <f t="shared" si="16"/>
        <v>KK-170002</v>
      </c>
      <c r="P194" t="s">
        <v>15917</v>
      </c>
      <c r="Q194" t="s">
        <v>127</v>
      </c>
      <c r="R194" t="s">
        <v>150</v>
      </c>
      <c r="U194" t="s">
        <v>381</v>
      </c>
    </row>
    <row r="195" spans="14:21" x14ac:dyDescent="0.15">
      <c r="N195" t="s">
        <v>26594</v>
      </c>
      <c r="O195" t="str">
        <f t="shared" si="16"/>
        <v>KK-170001</v>
      </c>
      <c r="P195" t="s">
        <v>15915</v>
      </c>
      <c r="Q195" t="s">
        <v>466</v>
      </c>
      <c r="R195" t="s">
        <v>390</v>
      </c>
      <c r="S195" t="s">
        <v>390</v>
      </c>
      <c r="T195" t="s">
        <v>150</v>
      </c>
      <c r="U195" t="s">
        <v>381</v>
      </c>
    </row>
    <row r="196" spans="14:21" x14ac:dyDescent="0.15">
      <c r="N196" t="s">
        <v>26595</v>
      </c>
      <c r="O196" t="str">
        <f t="shared" ref="O196:O259" si="18">LEFT(N196,FIND("-",N196)+6)</f>
        <v>CB-170010</v>
      </c>
      <c r="P196" t="s">
        <v>13111</v>
      </c>
      <c r="Q196" t="s">
        <v>12</v>
      </c>
      <c r="R196" t="s">
        <v>528</v>
      </c>
      <c r="U196" t="s">
        <v>381</v>
      </c>
    </row>
    <row r="197" spans="14:21" x14ac:dyDescent="0.15">
      <c r="N197" t="s">
        <v>26596</v>
      </c>
      <c r="O197" t="str">
        <f t="shared" si="18"/>
        <v>CB-170009</v>
      </c>
      <c r="P197" t="s">
        <v>13109</v>
      </c>
      <c r="Q197" t="s">
        <v>466</v>
      </c>
      <c r="R197" t="s">
        <v>1640</v>
      </c>
      <c r="U197" t="s">
        <v>381</v>
      </c>
    </row>
    <row r="198" spans="14:21" x14ac:dyDescent="0.15">
      <c r="N198" t="s">
        <v>1521</v>
      </c>
      <c r="O198" t="str">
        <f t="shared" si="18"/>
        <v>KT-160154</v>
      </c>
      <c r="P198" t="s">
        <v>958</v>
      </c>
      <c r="Q198" t="s">
        <v>380</v>
      </c>
      <c r="R198" t="s">
        <v>380</v>
      </c>
      <c r="S198" t="s">
        <v>150</v>
      </c>
      <c r="U198" t="s">
        <v>381</v>
      </c>
    </row>
    <row r="199" spans="14:21" x14ac:dyDescent="0.15">
      <c r="N199" t="s">
        <v>1520</v>
      </c>
      <c r="O199" t="str">
        <f t="shared" si="18"/>
        <v>KT-160153</v>
      </c>
      <c r="P199" t="s">
        <v>18189</v>
      </c>
      <c r="Q199" t="s">
        <v>197</v>
      </c>
      <c r="R199" t="s">
        <v>200</v>
      </c>
      <c r="S199" t="s">
        <v>210</v>
      </c>
      <c r="U199" t="s">
        <v>381</v>
      </c>
    </row>
    <row r="200" spans="14:21" x14ac:dyDescent="0.15">
      <c r="N200" t="s">
        <v>22459</v>
      </c>
      <c r="O200" t="str">
        <f t="shared" si="18"/>
        <v>QS-160054</v>
      </c>
      <c r="P200" t="s">
        <v>20545</v>
      </c>
      <c r="Q200" t="s">
        <v>12</v>
      </c>
      <c r="R200" t="s">
        <v>150</v>
      </c>
      <c r="U200" t="s">
        <v>381</v>
      </c>
    </row>
    <row r="201" spans="14:21" x14ac:dyDescent="0.15">
      <c r="N201" t="s">
        <v>3029</v>
      </c>
      <c r="O201" t="str">
        <f t="shared" si="18"/>
        <v>QS-160049</v>
      </c>
      <c r="P201" t="s">
        <v>20535</v>
      </c>
      <c r="Q201" t="s">
        <v>382</v>
      </c>
      <c r="R201" t="s">
        <v>76</v>
      </c>
      <c r="S201" t="s">
        <v>449</v>
      </c>
      <c r="T201" t="s">
        <v>450</v>
      </c>
      <c r="U201" t="s">
        <v>381</v>
      </c>
    </row>
    <row r="202" spans="14:21" x14ac:dyDescent="0.15">
      <c r="N202" t="s">
        <v>26597</v>
      </c>
      <c r="O202" t="str">
        <f t="shared" si="18"/>
        <v>KT-160151</v>
      </c>
      <c r="P202" t="s">
        <v>18185</v>
      </c>
      <c r="Q202" t="s">
        <v>127</v>
      </c>
      <c r="R202" t="s">
        <v>46</v>
      </c>
      <c r="S202" t="s">
        <v>413</v>
      </c>
      <c r="U202" t="s">
        <v>381</v>
      </c>
    </row>
    <row r="203" spans="14:21" x14ac:dyDescent="0.15">
      <c r="N203" t="s">
        <v>26598</v>
      </c>
      <c r="O203" t="str">
        <f t="shared" si="18"/>
        <v>CB-160028</v>
      </c>
      <c r="P203" t="s">
        <v>13090</v>
      </c>
      <c r="Q203" t="s">
        <v>12</v>
      </c>
      <c r="R203" t="s">
        <v>150</v>
      </c>
      <c r="U203" t="s">
        <v>381</v>
      </c>
    </row>
    <row r="204" spans="14:21" x14ac:dyDescent="0.15">
      <c r="N204" t="s">
        <v>22461</v>
      </c>
      <c r="O204" t="str">
        <f t="shared" si="18"/>
        <v>KTK-160028</v>
      </c>
      <c r="P204" t="s">
        <v>23497</v>
      </c>
      <c r="Q204" t="s">
        <v>57</v>
      </c>
      <c r="R204" t="s">
        <v>515</v>
      </c>
      <c r="S204" t="s">
        <v>2908</v>
      </c>
      <c r="T204" t="s">
        <v>22013</v>
      </c>
      <c r="U204" t="s">
        <v>381</v>
      </c>
    </row>
    <row r="205" spans="14:21" x14ac:dyDescent="0.15">
      <c r="N205" t="s">
        <v>22462</v>
      </c>
      <c r="O205" t="str">
        <f t="shared" si="18"/>
        <v>KTK-160027</v>
      </c>
      <c r="P205" t="s">
        <v>23498</v>
      </c>
      <c r="Q205" t="s">
        <v>57</v>
      </c>
      <c r="R205" t="s">
        <v>404</v>
      </c>
      <c r="S205" t="s">
        <v>390</v>
      </c>
      <c r="U205" t="s">
        <v>381</v>
      </c>
    </row>
    <row r="206" spans="14:21" x14ac:dyDescent="0.15">
      <c r="N206" t="s">
        <v>22463</v>
      </c>
      <c r="O206" t="str">
        <f t="shared" si="18"/>
        <v>KK-160058</v>
      </c>
      <c r="P206" t="s">
        <v>15905</v>
      </c>
      <c r="Q206" t="s">
        <v>495</v>
      </c>
      <c r="R206" t="s">
        <v>524</v>
      </c>
      <c r="U206" t="s">
        <v>381</v>
      </c>
    </row>
    <row r="207" spans="14:21" x14ac:dyDescent="0.15">
      <c r="N207" t="s">
        <v>22464</v>
      </c>
      <c r="O207" t="str">
        <f t="shared" si="18"/>
        <v>KK-160054</v>
      </c>
      <c r="P207" t="s">
        <v>15897</v>
      </c>
      <c r="Q207" t="s">
        <v>12</v>
      </c>
      <c r="R207" t="s">
        <v>390</v>
      </c>
      <c r="S207" t="s">
        <v>390</v>
      </c>
      <c r="T207" t="s">
        <v>150</v>
      </c>
      <c r="U207" t="s">
        <v>381</v>
      </c>
    </row>
    <row r="208" spans="14:21" x14ac:dyDescent="0.15">
      <c r="N208" t="s">
        <v>22465</v>
      </c>
      <c r="O208" t="str">
        <f t="shared" si="18"/>
        <v>KT-160142</v>
      </c>
      <c r="P208" t="s">
        <v>18167</v>
      </c>
      <c r="Q208" t="s">
        <v>495</v>
      </c>
      <c r="R208" t="s">
        <v>561</v>
      </c>
      <c r="U208" t="s">
        <v>381</v>
      </c>
    </row>
    <row r="209" spans="14:21" x14ac:dyDescent="0.15">
      <c r="N209" t="s">
        <v>3030</v>
      </c>
      <c r="O209" t="str">
        <f t="shared" si="18"/>
        <v>CG-160016</v>
      </c>
      <c r="P209" t="s">
        <v>13847</v>
      </c>
      <c r="Q209" t="s">
        <v>382</v>
      </c>
      <c r="R209" t="s">
        <v>60</v>
      </c>
      <c r="S209" t="s">
        <v>180</v>
      </c>
      <c r="U209" t="s">
        <v>381</v>
      </c>
    </row>
    <row r="210" spans="14:21" x14ac:dyDescent="0.15">
      <c r="N210" t="s">
        <v>3031</v>
      </c>
      <c r="O210" t="str">
        <f t="shared" si="18"/>
        <v>CG-160015</v>
      </c>
      <c r="P210" t="s">
        <v>2417</v>
      </c>
      <c r="Q210" t="s">
        <v>11</v>
      </c>
      <c r="R210" t="s">
        <v>11</v>
      </c>
      <c r="S210" t="s">
        <v>410</v>
      </c>
      <c r="U210" t="s">
        <v>381</v>
      </c>
    </row>
    <row r="211" spans="14:21" x14ac:dyDescent="0.15">
      <c r="N211" t="s">
        <v>3032</v>
      </c>
      <c r="O211" t="str">
        <f t="shared" si="18"/>
        <v>KT-160139</v>
      </c>
      <c r="P211" t="s">
        <v>2423</v>
      </c>
      <c r="Q211" t="s">
        <v>11</v>
      </c>
      <c r="R211" t="s">
        <v>11</v>
      </c>
      <c r="S211" t="s">
        <v>150</v>
      </c>
      <c r="U211" t="s">
        <v>381</v>
      </c>
    </row>
    <row r="212" spans="14:21" x14ac:dyDescent="0.15">
      <c r="N212" t="s">
        <v>26599</v>
      </c>
      <c r="O212" t="str">
        <f t="shared" si="18"/>
        <v>CBK-160004</v>
      </c>
      <c r="P212" t="s">
        <v>23502</v>
      </c>
      <c r="Q212" t="s">
        <v>57</v>
      </c>
      <c r="R212" t="s">
        <v>533</v>
      </c>
      <c r="S212" t="s">
        <v>533</v>
      </c>
      <c r="U212" t="s">
        <v>381</v>
      </c>
    </row>
    <row r="213" spans="14:21" x14ac:dyDescent="0.15">
      <c r="N213" t="s">
        <v>3033</v>
      </c>
      <c r="O213" t="str">
        <f t="shared" si="18"/>
        <v>QS-160045</v>
      </c>
      <c r="P213" t="s">
        <v>20528</v>
      </c>
      <c r="Q213" t="s">
        <v>12</v>
      </c>
      <c r="R213" t="s">
        <v>14</v>
      </c>
      <c r="U213" t="s">
        <v>381</v>
      </c>
    </row>
    <row r="214" spans="14:21" x14ac:dyDescent="0.15">
      <c r="N214" t="s">
        <v>23503</v>
      </c>
      <c r="O214" t="str">
        <f t="shared" si="18"/>
        <v>KT-160137</v>
      </c>
      <c r="P214" t="s">
        <v>18158</v>
      </c>
      <c r="Q214" t="s">
        <v>408</v>
      </c>
      <c r="R214" t="s">
        <v>409</v>
      </c>
    </row>
    <row r="215" spans="14:21" x14ac:dyDescent="0.15">
      <c r="N215" t="s">
        <v>22466</v>
      </c>
      <c r="O215" t="str">
        <f t="shared" si="18"/>
        <v>KT-160136</v>
      </c>
      <c r="P215" t="s">
        <v>18156</v>
      </c>
      <c r="Q215" t="s">
        <v>12</v>
      </c>
      <c r="R215" t="s">
        <v>15</v>
      </c>
      <c r="S215" t="s">
        <v>2881</v>
      </c>
      <c r="U215" t="s">
        <v>381</v>
      </c>
    </row>
    <row r="216" spans="14:21" x14ac:dyDescent="0.15">
      <c r="N216" t="s">
        <v>26600</v>
      </c>
      <c r="O216" t="str">
        <f t="shared" si="18"/>
        <v>KKK-160001</v>
      </c>
      <c r="P216" t="s">
        <v>23505</v>
      </c>
      <c r="Q216" t="s">
        <v>57</v>
      </c>
      <c r="R216" t="s">
        <v>24</v>
      </c>
      <c r="S216" t="s">
        <v>2915</v>
      </c>
      <c r="T216" t="s">
        <v>2919</v>
      </c>
      <c r="U216" t="s">
        <v>381</v>
      </c>
    </row>
    <row r="217" spans="14:21" x14ac:dyDescent="0.15">
      <c r="N217" t="s">
        <v>3034</v>
      </c>
      <c r="O217" t="str">
        <f t="shared" si="18"/>
        <v>KTK-160024</v>
      </c>
      <c r="P217" t="s">
        <v>22003</v>
      </c>
      <c r="Q217" t="s">
        <v>57</v>
      </c>
      <c r="R217" t="s">
        <v>380</v>
      </c>
      <c r="S217" t="s">
        <v>390</v>
      </c>
      <c r="U217" t="s">
        <v>381</v>
      </c>
    </row>
    <row r="218" spans="14:21" x14ac:dyDescent="0.15">
      <c r="N218" t="s">
        <v>26601</v>
      </c>
      <c r="O218" t="str">
        <f t="shared" si="18"/>
        <v>QS-160043</v>
      </c>
      <c r="P218" t="s">
        <v>20525</v>
      </c>
      <c r="Q218" t="s">
        <v>197</v>
      </c>
      <c r="R218" t="s">
        <v>200</v>
      </c>
      <c r="S218" t="s">
        <v>2832</v>
      </c>
      <c r="U218" t="s">
        <v>381</v>
      </c>
    </row>
    <row r="219" spans="14:21" x14ac:dyDescent="0.15">
      <c r="N219" t="s">
        <v>22467</v>
      </c>
      <c r="O219" t="str">
        <f t="shared" si="18"/>
        <v>TH-160014</v>
      </c>
      <c r="P219" t="s">
        <v>21788</v>
      </c>
      <c r="Q219" t="s">
        <v>380</v>
      </c>
      <c r="R219" t="s">
        <v>380</v>
      </c>
      <c r="S219" t="s">
        <v>2849</v>
      </c>
      <c r="U219" t="s">
        <v>381</v>
      </c>
    </row>
    <row r="220" spans="14:21" x14ac:dyDescent="0.15">
      <c r="N220" t="s">
        <v>3035</v>
      </c>
      <c r="O220" t="str">
        <f t="shared" si="18"/>
        <v>KT-160128</v>
      </c>
      <c r="P220" t="s">
        <v>18143</v>
      </c>
      <c r="Q220" t="s">
        <v>11</v>
      </c>
      <c r="R220" t="s">
        <v>11</v>
      </c>
      <c r="S220" t="s">
        <v>124</v>
      </c>
      <c r="T220" t="s">
        <v>124</v>
      </c>
      <c r="U220" t="s">
        <v>381</v>
      </c>
    </row>
    <row r="221" spans="14:21" x14ac:dyDescent="0.15">
      <c r="N221" t="s">
        <v>3036</v>
      </c>
      <c r="O221" t="str">
        <f t="shared" si="18"/>
        <v>HK-160024</v>
      </c>
      <c r="P221" t="s">
        <v>14320</v>
      </c>
      <c r="Q221" t="s">
        <v>12</v>
      </c>
      <c r="R221" t="s">
        <v>15</v>
      </c>
      <c r="S221" t="s">
        <v>2881</v>
      </c>
      <c r="U221" t="s">
        <v>381</v>
      </c>
    </row>
    <row r="222" spans="14:21" x14ac:dyDescent="0.15">
      <c r="N222" t="s">
        <v>23512</v>
      </c>
      <c r="O222" t="str">
        <f t="shared" si="18"/>
        <v>KT-160125</v>
      </c>
      <c r="P222" t="s">
        <v>18137</v>
      </c>
      <c r="Q222" t="s">
        <v>508</v>
      </c>
      <c r="R222" t="s">
        <v>507</v>
      </c>
    </row>
    <row r="223" spans="14:21" x14ac:dyDescent="0.15">
      <c r="N223" t="s">
        <v>3037</v>
      </c>
      <c r="O223" t="str">
        <f t="shared" si="18"/>
        <v>KT-160124</v>
      </c>
      <c r="P223" t="s">
        <v>18135</v>
      </c>
      <c r="Q223" t="s">
        <v>443</v>
      </c>
      <c r="R223" t="s">
        <v>551</v>
      </c>
      <c r="U223" t="s">
        <v>381</v>
      </c>
    </row>
    <row r="224" spans="14:21" x14ac:dyDescent="0.15">
      <c r="N224" t="s">
        <v>1194</v>
      </c>
      <c r="O224" t="str">
        <f t="shared" si="18"/>
        <v>CG-160013</v>
      </c>
      <c r="P224" t="s">
        <v>692</v>
      </c>
      <c r="Q224" t="s">
        <v>11</v>
      </c>
      <c r="R224" t="s">
        <v>11</v>
      </c>
      <c r="S224" t="s">
        <v>150</v>
      </c>
      <c r="U224" t="s">
        <v>381</v>
      </c>
    </row>
    <row r="225" spans="14:21" x14ac:dyDescent="0.15">
      <c r="N225" t="s">
        <v>26602</v>
      </c>
      <c r="O225" t="str">
        <f t="shared" si="18"/>
        <v>CG-160012</v>
      </c>
      <c r="P225" t="s">
        <v>13843</v>
      </c>
      <c r="Q225" t="s">
        <v>342</v>
      </c>
      <c r="R225" t="s">
        <v>343</v>
      </c>
      <c r="S225" t="s">
        <v>204</v>
      </c>
      <c r="U225" t="s">
        <v>381</v>
      </c>
    </row>
    <row r="226" spans="14:21" x14ac:dyDescent="0.15">
      <c r="N226" t="s">
        <v>1519</v>
      </c>
      <c r="O226" t="str">
        <f t="shared" si="18"/>
        <v>KT-160123</v>
      </c>
      <c r="P226" t="s">
        <v>957</v>
      </c>
      <c r="Q226" t="s">
        <v>197</v>
      </c>
      <c r="R226" t="s">
        <v>200</v>
      </c>
      <c r="S226" t="s">
        <v>210</v>
      </c>
      <c r="U226" t="s">
        <v>381</v>
      </c>
    </row>
    <row r="227" spans="14:21" x14ac:dyDescent="0.15">
      <c r="N227" t="s">
        <v>3038</v>
      </c>
      <c r="O227" t="str">
        <f t="shared" si="18"/>
        <v>KTK-160019</v>
      </c>
      <c r="P227" t="s">
        <v>22004</v>
      </c>
      <c r="Q227" t="s">
        <v>57</v>
      </c>
      <c r="R227" t="s">
        <v>425</v>
      </c>
      <c r="S227" t="s">
        <v>427</v>
      </c>
      <c r="T227" t="s">
        <v>22005</v>
      </c>
      <c r="U227" t="s">
        <v>381</v>
      </c>
    </row>
    <row r="228" spans="14:21" x14ac:dyDescent="0.15">
      <c r="N228" t="s">
        <v>3039</v>
      </c>
      <c r="O228" t="str">
        <f t="shared" si="18"/>
        <v>KT-160121</v>
      </c>
      <c r="P228" t="s">
        <v>18132</v>
      </c>
      <c r="Q228" t="s">
        <v>11</v>
      </c>
      <c r="R228" t="s">
        <v>11</v>
      </c>
      <c r="S228" t="s">
        <v>126</v>
      </c>
      <c r="U228" t="s">
        <v>381</v>
      </c>
    </row>
    <row r="229" spans="14:21" x14ac:dyDescent="0.15">
      <c r="N229" t="s">
        <v>26603</v>
      </c>
      <c r="O229" t="str">
        <f t="shared" si="18"/>
        <v>KT-160120</v>
      </c>
      <c r="P229" t="s">
        <v>18131</v>
      </c>
      <c r="Q229" t="s">
        <v>382</v>
      </c>
      <c r="R229" t="s">
        <v>76</v>
      </c>
      <c r="S229" t="s">
        <v>449</v>
      </c>
      <c r="T229" t="s">
        <v>2903</v>
      </c>
      <c r="U229" t="s">
        <v>381</v>
      </c>
    </row>
    <row r="230" spans="14:21" x14ac:dyDescent="0.15">
      <c r="N230" t="s">
        <v>26604</v>
      </c>
      <c r="O230" t="str">
        <f t="shared" si="18"/>
        <v>KTK-160014</v>
      </c>
      <c r="P230" t="s">
        <v>23526</v>
      </c>
      <c r="Q230" t="s">
        <v>57</v>
      </c>
      <c r="R230" t="s">
        <v>533</v>
      </c>
      <c r="S230" t="s">
        <v>533</v>
      </c>
      <c r="U230" t="s">
        <v>381</v>
      </c>
    </row>
    <row r="231" spans="14:21" x14ac:dyDescent="0.15">
      <c r="N231" t="s">
        <v>3040</v>
      </c>
      <c r="O231" t="str">
        <f t="shared" si="18"/>
        <v>KK-160048</v>
      </c>
      <c r="P231" t="s">
        <v>15884</v>
      </c>
      <c r="Q231" t="s">
        <v>127</v>
      </c>
      <c r="R231" t="s">
        <v>128</v>
      </c>
      <c r="S231" t="s">
        <v>12311</v>
      </c>
      <c r="U231" t="s">
        <v>381</v>
      </c>
    </row>
    <row r="232" spans="14:21" x14ac:dyDescent="0.15">
      <c r="N232" t="s">
        <v>22468</v>
      </c>
      <c r="O232" t="str">
        <f t="shared" si="18"/>
        <v>CB-160026</v>
      </c>
      <c r="P232" t="s">
        <v>13086</v>
      </c>
      <c r="Q232" t="s">
        <v>382</v>
      </c>
      <c r="R232" t="s">
        <v>60</v>
      </c>
      <c r="S232" t="s">
        <v>12041</v>
      </c>
      <c r="T232" t="s">
        <v>12046</v>
      </c>
      <c r="U232" t="s">
        <v>381</v>
      </c>
    </row>
    <row r="233" spans="14:21" x14ac:dyDescent="0.15">
      <c r="N233" t="s">
        <v>22469</v>
      </c>
      <c r="O233" t="str">
        <f t="shared" si="18"/>
        <v>CB-160025</v>
      </c>
      <c r="P233" t="s">
        <v>13084</v>
      </c>
      <c r="Q233" t="s">
        <v>382</v>
      </c>
      <c r="R233" t="s">
        <v>331</v>
      </c>
      <c r="S233" t="s">
        <v>130</v>
      </c>
      <c r="T233" t="s">
        <v>150</v>
      </c>
      <c r="U233" t="s">
        <v>381</v>
      </c>
    </row>
    <row r="234" spans="14:21" x14ac:dyDescent="0.15">
      <c r="N234" t="s">
        <v>3041</v>
      </c>
      <c r="O234" t="str">
        <f t="shared" si="18"/>
        <v>KK-160046</v>
      </c>
      <c r="P234" t="s">
        <v>23529</v>
      </c>
      <c r="Q234" t="s">
        <v>425</v>
      </c>
      <c r="R234" t="s">
        <v>427</v>
      </c>
      <c r="S234" t="s">
        <v>150</v>
      </c>
      <c r="U234" t="s">
        <v>381</v>
      </c>
    </row>
    <row r="235" spans="14:21" x14ac:dyDescent="0.15">
      <c r="N235" t="s">
        <v>3042</v>
      </c>
      <c r="O235" t="str">
        <f t="shared" si="18"/>
        <v>KT-160117</v>
      </c>
      <c r="P235" t="s">
        <v>18126</v>
      </c>
      <c r="Q235" t="s">
        <v>11</v>
      </c>
      <c r="R235" t="s">
        <v>11</v>
      </c>
      <c r="S235" t="s">
        <v>124</v>
      </c>
      <c r="T235" t="s">
        <v>124</v>
      </c>
      <c r="U235" t="s">
        <v>381</v>
      </c>
    </row>
    <row r="236" spans="14:21" x14ac:dyDescent="0.15">
      <c r="N236" t="s">
        <v>22470</v>
      </c>
      <c r="O236" t="str">
        <f t="shared" si="18"/>
        <v>TH-160012</v>
      </c>
      <c r="P236" t="s">
        <v>21785</v>
      </c>
      <c r="Q236" t="s">
        <v>380</v>
      </c>
      <c r="R236" t="s">
        <v>380</v>
      </c>
      <c r="S236" t="s">
        <v>119</v>
      </c>
      <c r="U236" t="s">
        <v>381</v>
      </c>
    </row>
    <row r="237" spans="14:21" x14ac:dyDescent="0.15">
      <c r="N237" t="s">
        <v>3043</v>
      </c>
      <c r="O237" t="str">
        <f t="shared" si="18"/>
        <v>KT-160112</v>
      </c>
      <c r="P237" t="s">
        <v>18116</v>
      </c>
      <c r="Q237" t="s">
        <v>380</v>
      </c>
      <c r="R237" t="s">
        <v>380</v>
      </c>
      <c r="S237" t="s">
        <v>2904</v>
      </c>
      <c r="U237" t="s">
        <v>381</v>
      </c>
    </row>
    <row r="238" spans="14:21" x14ac:dyDescent="0.15">
      <c r="N238" t="s">
        <v>3044</v>
      </c>
      <c r="O238" t="str">
        <f t="shared" si="18"/>
        <v>HK-160021</v>
      </c>
      <c r="P238" t="s">
        <v>14315</v>
      </c>
      <c r="Q238" t="s">
        <v>197</v>
      </c>
      <c r="R238" t="s">
        <v>200</v>
      </c>
      <c r="S238" t="s">
        <v>2832</v>
      </c>
      <c r="U238" t="s">
        <v>381</v>
      </c>
    </row>
    <row r="239" spans="14:21" x14ac:dyDescent="0.15">
      <c r="N239" t="s">
        <v>22471</v>
      </c>
      <c r="O239" t="str">
        <f t="shared" si="18"/>
        <v>KT-160111</v>
      </c>
      <c r="P239" t="s">
        <v>18115</v>
      </c>
      <c r="Q239" t="s">
        <v>127</v>
      </c>
      <c r="R239" t="s">
        <v>46</v>
      </c>
      <c r="S239" t="s">
        <v>413</v>
      </c>
      <c r="U239" t="s">
        <v>381</v>
      </c>
    </row>
    <row r="240" spans="14:21" x14ac:dyDescent="0.15">
      <c r="N240" t="s">
        <v>22472</v>
      </c>
      <c r="O240" t="str">
        <f t="shared" si="18"/>
        <v>HR-160004</v>
      </c>
      <c r="P240" t="s">
        <v>14816</v>
      </c>
      <c r="Q240" t="s">
        <v>127</v>
      </c>
      <c r="R240" t="s">
        <v>128</v>
      </c>
      <c r="S240" t="s">
        <v>150</v>
      </c>
      <c r="U240" t="s">
        <v>381</v>
      </c>
    </row>
    <row r="241" spans="14:21" x14ac:dyDescent="0.15">
      <c r="N241" t="s">
        <v>3045</v>
      </c>
      <c r="O241" t="str">
        <f t="shared" si="18"/>
        <v>KK-160043</v>
      </c>
      <c r="P241" t="s">
        <v>24615</v>
      </c>
      <c r="Q241" t="s">
        <v>380</v>
      </c>
      <c r="R241" t="s">
        <v>390</v>
      </c>
      <c r="S241" t="s">
        <v>390</v>
      </c>
      <c r="T241" t="s">
        <v>150</v>
      </c>
      <c r="U241" t="s">
        <v>381</v>
      </c>
    </row>
    <row r="242" spans="14:21" x14ac:dyDescent="0.15">
      <c r="N242" t="s">
        <v>22473</v>
      </c>
      <c r="O242" t="str">
        <f t="shared" si="18"/>
        <v>QS-160031</v>
      </c>
      <c r="P242" t="s">
        <v>20501</v>
      </c>
      <c r="Q242" t="s">
        <v>127</v>
      </c>
      <c r="R242" t="s">
        <v>128</v>
      </c>
      <c r="S242" t="s">
        <v>150</v>
      </c>
      <c r="U242" t="s">
        <v>381</v>
      </c>
    </row>
    <row r="243" spans="14:21" x14ac:dyDescent="0.15">
      <c r="N243" t="s">
        <v>22474</v>
      </c>
      <c r="O243" t="str">
        <f t="shared" si="18"/>
        <v>KT-160109</v>
      </c>
      <c r="P243" t="s">
        <v>18111</v>
      </c>
      <c r="Q243" t="s">
        <v>380</v>
      </c>
      <c r="R243" t="s">
        <v>390</v>
      </c>
      <c r="S243" t="s">
        <v>390</v>
      </c>
      <c r="T243" t="s">
        <v>150</v>
      </c>
      <c r="U243" t="s">
        <v>381</v>
      </c>
    </row>
    <row r="244" spans="14:21" x14ac:dyDescent="0.15">
      <c r="N244" t="s">
        <v>3046</v>
      </c>
      <c r="O244" t="str">
        <f t="shared" si="18"/>
        <v>KT-160108</v>
      </c>
      <c r="P244" t="s">
        <v>18108</v>
      </c>
      <c r="Q244" t="s">
        <v>11</v>
      </c>
      <c r="R244" t="s">
        <v>11</v>
      </c>
      <c r="S244" t="s">
        <v>124</v>
      </c>
      <c r="T244" t="s">
        <v>124</v>
      </c>
      <c r="U244" t="s">
        <v>381</v>
      </c>
    </row>
    <row r="245" spans="14:21" x14ac:dyDescent="0.15">
      <c r="N245" t="s">
        <v>22475</v>
      </c>
      <c r="O245" t="str">
        <f t="shared" si="18"/>
        <v>SK-160016</v>
      </c>
      <c r="P245" t="s">
        <v>21358</v>
      </c>
      <c r="Q245" t="s">
        <v>127</v>
      </c>
      <c r="R245" t="s">
        <v>46</v>
      </c>
      <c r="S245" t="s">
        <v>150</v>
      </c>
      <c r="U245" t="s">
        <v>381</v>
      </c>
    </row>
    <row r="246" spans="14:21" x14ac:dyDescent="0.15">
      <c r="N246" t="s">
        <v>26605</v>
      </c>
      <c r="O246" t="str">
        <f t="shared" si="18"/>
        <v>CB-160019</v>
      </c>
      <c r="P246" t="s">
        <v>13073</v>
      </c>
      <c r="Q246" t="s">
        <v>399</v>
      </c>
      <c r="R246" t="s">
        <v>150</v>
      </c>
      <c r="U246" t="s">
        <v>381</v>
      </c>
    </row>
    <row r="247" spans="14:21" x14ac:dyDescent="0.15">
      <c r="N247" t="s">
        <v>3047</v>
      </c>
      <c r="O247" t="str">
        <f t="shared" si="18"/>
        <v>KK-160040</v>
      </c>
      <c r="P247" t="s">
        <v>15870</v>
      </c>
      <c r="Q247" t="s">
        <v>538</v>
      </c>
      <c r="R247" t="s">
        <v>150</v>
      </c>
      <c r="U247" t="s">
        <v>381</v>
      </c>
    </row>
    <row r="248" spans="14:21" x14ac:dyDescent="0.15">
      <c r="N248" t="s">
        <v>26606</v>
      </c>
      <c r="O248" t="str">
        <f t="shared" si="18"/>
        <v>HK-160019</v>
      </c>
      <c r="P248" t="s">
        <v>14311</v>
      </c>
      <c r="Q248" t="s">
        <v>425</v>
      </c>
      <c r="R248" t="s">
        <v>427</v>
      </c>
      <c r="S248" t="s">
        <v>427</v>
      </c>
      <c r="T248" t="s">
        <v>121</v>
      </c>
      <c r="U248" t="s">
        <v>381</v>
      </c>
    </row>
    <row r="249" spans="14:21" x14ac:dyDescent="0.15">
      <c r="N249" t="s">
        <v>3048</v>
      </c>
      <c r="O249" t="str">
        <f t="shared" si="18"/>
        <v>KT-160095</v>
      </c>
      <c r="P249" t="s">
        <v>18084</v>
      </c>
      <c r="Q249" t="s">
        <v>382</v>
      </c>
      <c r="R249" t="s">
        <v>77</v>
      </c>
      <c r="S249" t="s">
        <v>12047</v>
      </c>
      <c r="T249" t="s">
        <v>12066</v>
      </c>
      <c r="U249" t="s">
        <v>381</v>
      </c>
    </row>
    <row r="250" spans="14:21" x14ac:dyDescent="0.15">
      <c r="N250" t="s">
        <v>22476</v>
      </c>
      <c r="O250" t="str">
        <f t="shared" si="18"/>
        <v>QS-160030</v>
      </c>
      <c r="P250" t="s">
        <v>20500</v>
      </c>
      <c r="Q250" t="s">
        <v>11</v>
      </c>
      <c r="R250" t="s">
        <v>11</v>
      </c>
      <c r="S250" t="s">
        <v>150</v>
      </c>
      <c r="U250" t="s">
        <v>381</v>
      </c>
    </row>
    <row r="251" spans="14:21" x14ac:dyDescent="0.15">
      <c r="N251" t="s">
        <v>22477</v>
      </c>
      <c r="O251" t="str">
        <f t="shared" si="18"/>
        <v>QS-160029</v>
      </c>
      <c r="P251" t="s">
        <v>20498</v>
      </c>
      <c r="Q251" t="s">
        <v>12</v>
      </c>
      <c r="R251" t="s">
        <v>447</v>
      </c>
      <c r="U251" t="s">
        <v>381</v>
      </c>
    </row>
    <row r="252" spans="14:21" x14ac:dyDescent="0.15">
      <c r="N252" t="s">
        <v>3049</v>
      </c>
      <c r="O252" t="str">
        <f t="shared" si="18"/>
        <v>QS-160027</v>
      </c>
      <c r="P252" t="s">
        <v>20493</v>
      </c>
      <c r="Q252" t="s">
        <v>197</v>
      </c>
      <c r="R252" t="s">
        <v>200</v>
      </c>
      <c r="S252" t="s">
        <v>2851</v>
      </c>
      <c r="U252" t="s">
        <v>381</v>
      </c>
    </row>
    <row r="253" spans="14:21" x14ac:dyDescent="0.15">
      <c r="N253" t="s">
        <v>3050</v>
      </c>
      <c r="O253" t="str">
        <f t="shared" si="18"/>
        <v>QS-160026</v>
      </c>
      <c r="P253" t="s">
        <v>20492</v>
      </c>
      <c r="Q253" t="s">
        <v>382</v>
      </c>
      <c r="R253" t="s">
        <v>60</v>
      </c>
      <c r="S253" t="s">
        <v>180</v>
      </c>
      <c r="U253" t="s">
        <v>381</v>
      </c>
    </row>
    <row r="254" spans="14:21" x14ac:dyDescent="0.15">
      <c r="N254" t="s">
        <v>3051</v>
      </c>
      <c r="O254" t="str">
        <f t="shared" si="18"/>
        <v>QS-160025</v>
      </c>
      <c r="P254" t="s">
        <v>20490</v>
      </c>
      <c r="Q254" t="s">
        <v>380</v>
      </c>
      <c r="R254" t="s">
        <v>380</v>
      </c>
      <c r="S254" t="s">
        <v>2849</v>
      </c>
      <c r="U254" t="s">
        <v>381</v>
      </c>
    </row>
    <row r="255" spans="14:21" x14ac:dyDescent="0.15">
      <c r="N255" t="s">
        <v>3052</v>
      </c>
      <c r="O255" t="str">
        <f t="shared" si="18"/>
        <v>HR-160003</v>
      </c>
      <c r="P255" t="s">
        <v>14815</v>
      </c>
      <c r="Q255" t="s">
        <v>197</v>
      </c>
      <c r="R255" t="s">
        <v>220</v>
      </c>
      <c r="S255" t="s">
        <v>2842</v>
      </c>
      <c r="U255" t="s">
        <v>381</v>
      </c>
    </row>
    <row r="256" spans="14:21" x14ac:dyDescent="0.15">
      <c r="N256" t="s">
        <v>22478</v>
      </c>
      <c r="O256" t="str">
        <f t="shared" si="18"/>
        <v>TH-160010</v>
      </c>
      <c r="P256" t="s">
        <v>21782</v>
      </c>
      <c r="Q256" t="s">
        <v>380</v>
      </c>
      <c r="R256" t="s">
        <v>380</v>
      </c>
      <c r="S256" t="s">
        <v>119</v>
      </c>
      <c r="U256" t="s">
        <v>381</v>
      </c>
    </row>
    <row r="257" spans="14:21" x14ac:dyDescent="0.15">
      <c r="N257" t="s">
        <v>3053</v>
      </c>
      <c r="O257" t="str">
        <f t="shared" si="18"/>
        <v>KT-160091</v>
      </c>
      <c r="P257" t="s">
        <v>18078</v>
      </c>
      <c r="Q257" t="s">
        <v>443</v>
      </c>
      <c r="R257" t="s">
        <v>444</v>
      </c>
      <c r="S257" t="s">
        <v>2886</v>
      </c>
      <c r="U257" t="s">
        <v>381</v>
      </c>
    </row>
    <row r="258" spans="14:21" x14ac:dyDescent="0.15">
      <c r="N258" t="s">
        <v>22479</v>
      </c>
      <c r="O258" t="str">
        <f t="shared" si="18"/>
        <v>KK-160034</v>
      </c>
      <c r="P258" t="s">
        <v>15860</v>
      </c>
      <c r="Q258" t="s">
        <v>12</v>
      </c>
      <c r="R258" t="s">
        <v>150</v>
      </c>
      <c r="U258" t="s">
        <v>381</v>
      </c>
    </row>
    <row r="259" spans="14:21" x14ac:dyDescent="0.15">
      <c r="N259" t="s">
        <v>22480</v>
      </c>
      <c r="O259" t="str">
        <f t="shared" si="18"/>
        <v>KT-160090</v>
      </c>
      <c r="P259" t="s">
        <v>18076</v>
      </c>
      <c r="Q259" t="s">
        <v>58</v>
      </c>
      <c r="R259" t="s">
        <v>543</v>
      </c>
      <c r="S259" t="s">
        <v>2890</v>
      </c>
      <c r="U259" t="s">
        <v>381</v>
      </c>
    </row>
    <row r="260" spans="14:21" x14ac:dyDescent="0.15">
      <c r="N260" t="s">
        <v>3054</v>
      </c>
      <c r="O260" t="str">
        <f t="shared" ref="O260:O323" si="19">LEFT(N260,FIND("-",N260)+6)</f>
        <v>KT-160088</v>
      </c>
      <c r="P260" t="s">
        <v>18072</v>
      </c>
      <c r="Q260" t="s">
        <v>127</v>
      </c>
      <c r="R260" t="s">
        <v>46</v>
      </c>
      <c r="S260" t="s">
        <v>413</v>
      </c>
      <c r="U260" t="s">
        <v>381</v>
      </c>
    </row>
    <row r="261" spans="14:21" x14ac:dyDescent="0.15">
      <c r="N261" t="s">
        <v>22481</v>
      </c>
      <c r="O261" t="str">
        <f t="shared" si="19"/>
        <v>CG-160008</v>
      </c>
      <c r="P261" t="s">
        <v>13835</v>
      </c>
      <c r="Q261" t="s">
        <v>466</v>
      </c>
      <c r="R261" t="s">
        <v>122</v>
      </c>
      <c r="U261" t="s">
        <v>381</v>
      </c>
    </row>
    <row r="262" spans="14:21" x14ac:dyDescent="0.15">
      <c r="N262" t="s">
        <v>22482</v>
      </c>
      <c r="O262" t="str">
        <f t="shared" si="19"/>
        <v>KT-160087</v>
      </c>
      <c r="P262" t="s">
        <v>18070</v>
      </c>
      <c r="Q262" t="s">
        <v>197</v>
      </c>
      <c r="R262" t="s">
        <v>150</v>
      </c>
      <c r="U262" t="s">
        <v>381</v>
      </c>
    </row>
    <row r="263" spans="14:21" x14ac:dyDescent="0.15">
      <c r="N263" t="s">
        <v>22483</v>
      </c>
      <c r="O263" t="str">
        <f t="shared" si="19"/>
        <v>HK-160016</v>
      </c>
      <c r="P263" t="s">
        <v>14306</v>
      </c>
      <c r="Q263" t="s">
        <v>382</v>
      </c>
      <c r="R263" t="s">
        <v>331</v>
      </c>
      <c r="S263" t="s">
        <v>130</v>
      </c>
      <c r="T263" t="s">
        <v>150</v>
      </c>
      <c r="U263" t="s">
        <v>381</v>
      </c>
    </row>
    <row r="264" spans="14:21" x14ac:dyDescent="0.15">
      <c r="N264" t="s">
        <v>26607</v>
      </c>
      <c r="O264" t="str">
        <f t="shared" si="19"/>
        <v>KT-160077</v>
      </c>
      <c r="P264" t="s">
        <v>18052</v>
      </c>
      <c r="Q264" t="s">
        <v>127</v>
      </c>
      <c r="R264" t="s">
        <v>1641</v>
      </c>
      <c r="S264" t="s">
        <v>12314</v>
      </c>
      <c r="U264" t="s">
        <v>381</v>
      </c>
    </row>
    <row r="265" spans="14:21" x14ac:dyDescent="0.15">
      <c r="N265" t="s">
        <v>3055</v>
      </c>
      <c r="O265" t="str">
        <f t="shared" si="19"/>
        <v>KT-160072</v>
      </c>
      <c r="P265" t="s">
        <v>18042</v>
      </c>
      <c r="Q265" t="s">
        <v>443</v>
      </c>
      <c r="R265" t="s">
        <v>185</v>
      </c>
      <c r="U265" t="s">
        <v>381</v>
      </c>
    </row>
    <row r="266" spans="14:21" x14ac:dyDescent="0.15">
      <c r="N266" t="s">
        <v>26608</v>
      </c>
      <c r="O266" t="str">
        <f t="shared" si="19"/>
        <v>SK-160015</v>
      </c>
      <c r="P266" t="s">
        <v>21357</v>
      </c>
      <c r="Q266" t="s">
        <v>443</v>
      </c>
      <c r="R266" t="s">
        <v>444</v>
      </c>
      <c r="S266" t="s">
        <v>2886</v>
      </c>
      <c r="U266" t="s">
        <v>381</v>
      </c>
    </row>
    <row r="267" spans="14:21" x14ac:dyDescent="0.15">
      <c r="N267" t="s">
        <v>22484</v>
      </c>
      <c r="O267" t="str">
        <f t="shared" si="19"/>
        <v>KT-160069</v>
      </c>
      <c r="P267" t="s">
        <v>956</v>
      </c>
      <c r="Q267" t="s">
        <v>197</v>
      </c>
      <c r="R267" t="s">
        <v>201</v>
      </c>
      <c r="S267" t="s">
        <v>397</v>
      </c>
      <c r="T267" t="s">
        <v>150</v>
      </c>
      <c r="U267" t="s">
        <v>381</v>
      </c>
    </row>
    <row r="268" spans="14:21" x14ac:dyDescent="0.15">
      <c r="N268" t="s">
        <v>22485</v>
      </c>
      <c r="O268" t="str">
        <f t="shared" si="19"/>
        <v>KK-160030</v>
      </c>
      <c r="P268" t="s">
        <v>15851</v>
      </c>
      <c r="Q268" t="s">
        <v>538</v>
      </c>
      <c r="R268" t="s">
        <v>150</v>
      </c>
      <c r="U268" t="s">
        <v>381</v>
      </c>
    </row>
    <row r="269" spans="14:21" x14ac:dyDescent="0.15">
      <c r="N269" t="s">
        <v>22486</v>
      </c>
      <c r="O269" t="str">
        <f t="shared" si="19"/>
        <v>KK-160029</v>
      </c>
      <c r="P269" t="s">
        <v>15849</v>
      </c>
      <c r="Q269" t="s">
        <v>72</v>
      </c>
      <c r="R269" t="s">
        <v>577</v>
      </c>
      <c r="U269" t="s">
        <v>381</v>
      </c>
    </row>
    <row r="270" spans="14:21" x14ac:dyDescent="0.15">
      <c r="N270" t="s">
        <v>26609</v>
      </c>
      <c r="O270" t="str">
        <f t="shared" si="19"/>
        <v>KK-160028</v>
      </c>
      <c r="P270" t="s">
        <v>15848</v>
      </c>
      <c r="Q270" t="s">
        <v>197</v>
      </c>
      <c r="R270" t="s">
        <v>200</v>
      </c>
      <c r="S270" t="s">
        <v>2832</v>
      </c>
      <c r="U270" t="s">
        <v>381</v>
      </c>
    </row>
    <row r="271" spans="14:21" x14ac:dyDescent="0.15">
      <c r="N271" t="s">
        <v>3057</v>
      </c>
      <c r="O271" t="str">
        <f t="shared" si="19"/>
        <v>CG-160007</v>
      </c>
      <c r="P271" t="s">
        <v>13833</v>
      </c>
      <c r="Q271" t="s">
        <v>425</v>
      </c>
      <c r="R271" t="s">
        <v>428</v>
      </c>
      <c r="S271" t="s">
        <v>428</v>
      </c>
      <c r="T271" t="s">
        <v>121</v>
      </c>
      <c r="U271" t="s">
        <v>381</v>
      </c>
    </row>
    <row r="272" spans="14:21" x14ac:dyDescent="0.15">
      <c r="N272" t="s">
        <v>22487</v>
      </c>
      <c r="O272" t="str">
        <f t="shared" si="19"/>
        <v>HK-160015</v>
      </c>
      <c r="P272" t="s">
        <v>14304</v>
      </c>
      <c r="Q272" t="s">
        <v>127</v>
      </c>
      <c r="R272" t="s">
        <v>46</v>
      </c>
      <c r="S272" t="s">
        <v>413</v>
      </c>
      <c r="U272" t="s">
        <v>381</v>
      </c>
    </row>
    <row r="273" spans="14:21" x14ac:dyDescent="0.15">
      <c r="N273" t="s">
        <v>3058</v>
      </c>
      <c r="O273" t="str">
        <f t="shared" si="19"/>
        <v>HK-160014</v>
      </c>
      <c r="P273" t="s">
        <v>14302</v>
      </c>
      <c r="Q273" t="s">
        <v>443</v>
      </c>
      <c r="R273" t="s">
        <v>551</v>
      </c>
      <c r="U273" t="s">
        <v>381</v>
      </c>
    </row>
    <row r="274" spans="14:21" x14ac:dyDescent="0.15">
      <c r="N274" t="s">
        <v>26610</v>
      </c>
      <c r="O274" t="str">
        <f t="shared" si="19"/>
        <v>KT-160059</v>
      </c>
      <c r="P274" t="s">
        <v>18021</v>
      </c>
      <c r="Q274" t="s">
        <v>197</v>
      </c>
      <c r="R274" t="s">
        <v>200</v>
      </c>
      <c r="S274" t="s">
        <v>150</v>
      </c>
      <c r="U274" t="s">
        <v>381</v>
      </c>
    </row>
    <row r="275" spans="14:21" x14ac:dyDescent="0.15">
      <c r="N275" t="s">
        <v>3059</v>
      </c>
      <c r="O275" t="str">
        <f t="shared" si="19"/>
        <v>HK-160011</v>
      </c>
      <c r="P275" t="s">
        <v>14297</v>
      </c>
      <c r="Q275" t="s">
        <v>12</v>
      </c>
      <c r="R275" t="s">
        <v>15</v>
      </c>
      <c r="S275" t="s">
        <v>2881</v>
      </c>
      <c r="U275" t="s">
        <v>381</v>
      </c>
    </row>
    <row r="276" spans="14:21" x14ac:dyDescent="0.15">
      <c r="N276" t="s">
        <v>3060</v>
      </c>
      <c r="O276" t="str">
        <f t="shared" si="19"/>
        <v>KTK-160010</v>
      </c>
      <c r="P276" t="s">
        <v>22006</v>
      </c>
      <c r="Q276" t="s">
        <v>57</v>
      </c>
      <c r="R276" t="s">
        <v>12</v>
      </c>
      <c r="S276" t="s">
        <v>22007</v>
      </c>
      <c r="T276" t="s">
        <v>22008</v>
      </c>
      <c r="U276" t="s">
        <v>381</v>
      </c>
    </row>
    <row r="277" spans="14:21" x14ac:dyDescent="0.15">
      <c r="N277" t="s">
        <v>26611</v>
      </c>
      <c r="O277" t="str">
        <f t="shared" si="19"/>
        <v>KTK-160006</v>
      </c>
      <c r="P277" t="s">
        <v>23546</v>
      </c>
      <c r="Q277" t="s">
        <v>57</v>
      </c>
      <c r="R277" t="s">
        <v>2907</v>
      </c>
      <c r="S277" t="s">
        <v>46</v>
      </c>
      <c r="U277" t="s">
        <v>381</v>
      </c>
    </row>
    <row r="278" spans="14:21" x14ac:dyDescent="0.15">
      <c r="N278" t="s">
        <v>1564</v>
      </c>
      <c r="O278" t="str">
        <f t="shared" si="19"/>
        <v>QS-160016</v>
      </c>
      <c r="P278" t="s">
        <v>1007</v>
      </c>
      <c r="Q278" t="s">
        <v>49</v>
      </c>
      <c r="R278" t="s">
        <v>1642</v>
      </c>
      <c r="U278" t="s">
        <v>381</v>
      </c>
    </row>
    <row r="279" spans="14:21" x14ac:dyDescent="0.15">
      <c r="N279" t="s">
        <v>3061</v>
      </c>
      <c r="O279" t="str">
        <f t="shared" si="19"/>
        <v>QS-160015</v>
      </c>
      <c r="P279" t="s">
        <v>20472</v>
      </c>
      <c r="Q279" t="s">
        <v>12</v>
      </c>
      <c r="R279" t="s">
        <v>14</v>
      </c>
      <c r="U279" t="s">
        <v>381</v>
      </c>
    </row>
    <row r="280" spans="14:21" x14ac:dyDescent="0.15">
      <c r="N280" t="s">
        <v>3062</v>
      </c>
      <c r="O280" t="str">
        <f t="shared" si="19"/>
        <v>QS-160012</v>
      </c>
      <c r="P280" t="s">
        <v>20466</v>
      </c>
      <c r="Q280" t="s">
        <v>11</v>
      </c>
      <c r="R280" t="s">
        <v>11</v>
      </c>
      <c r="S280" t="s">
        <v>124</v>
      </c>
      <c r="T280" t="s">
        <v>124</v>
      </c>
      <c r="U280" t="s">
        <v>381</v>
      </c>
    </row>
    <row r="281" spans="14:21" x14ac:dyDescent="0.15">
      <c r="N281" t="s">
        <v>26612</v>
      </c>
      <c r="O281" t="str">
        <f t="shared" si="19"/>
        <v>KTK-160004</v>
      </c>
      <c r="P281" t="s">
        <v>23550</v>
      </c>
      <c r="Q281" t="s">
        <v>57</v>
      </c>
      <c r="R281" t="s">
        <v>150</v>
      </c>
      <c r="U281" t="s">
        <v>381</v>
      </c>
    </row>
    <row r="282" spans="14:21" x14ac:dyDescent="0.15">
      <c r="N282" t="s">
        <v>3063</v>
      </c>
      <c r="O282" t="str">
        <f t="shared" si="19"/>
        <v>KT-160058</v>
      </c>
      <c r="P282" t="s">
        <v>18019</v>
      </c>
      <c r="Q282" t="s">
        <v>466</v>
      </c>
      <c r="R282" t="s">
        <v>469</v>
      </c>
      <c r="U282" t="s">
        <v>381</v>
      </c>
    </row>
    <row r="283" spans="14:21" x14ac:dyDescent="0.15">
      <c r="N283" t="s">
        <v>3064</v>
      </c>
      <c r="O283" t="str">
        <f t="shared" si="19"/>
        <v>TH-160009</v>
      </c>
      <c r="P283" t="s">
        <v>21780</v>
      </c>
      <c r="Q283" t="s">
        <v>11</v>
      </c>
      <c r="R283" t="s">
        <v>11</v>
      </c>
      <c r="S283" t="s">
        <v>410</v>
      </c>
      <c r="U283" t="s">
        <v>381</v>
      </c>
    </row>
    <row r="284" spans="14:21" x14ac:dyDescent="0.15">
      <c r="N284" t="s">
        <v>26613</v>
      </c>
      <c r="O284" t="str">
        <f t="shared" si="19"/>
        <v>KT-160052</v>
      </c>
      <c r="P284" t="s">
        <v>18007</v>
      </c>
      <c r="Q284" t="s">
        <v>212</v>
      </c>
      <c r="R284" t="s">
        <v>12286</v>
      </c>
      <c r="U284" t="s">
        <v>381</v>
      </c>
    </row>
    <row r="285" spans="14:21" x14ac:dyDescent="0.15">
      <c r="N285" t="s">
        <v>26614</v>
      </c>
      <c r="O285" t="str">
        <f t="shared" si="19"/>
        <v>KT-160050</v>
      </c>
      <c r="P285" t="s">
        <v>18003</v>
      </c>
      <c r="Q285" t="s">
        <v>197</v>
      </c>
      <c r="R285" t="s">
        <v>201</v>
      </c>
      <c r="S285" t="s">
        <v>201</v>
      </c>
      <c r="U285" t="s">
        <v>381</v>
      </c>
    </row>
    <row r="286" spans="14:21" x14ac:dyDescent="0.15">
      <c r="N286" t="s">
        <v>3065</v>
      </c>
      <c r="O286" t="str">
        <f t="shared" si="19"/>
        <v>KT-160046</v>
      </c>
      <c r="P286" t="s">
        <v>17994</v>
      </c>
      <c r="Q286" t="s">
        <v>11</v>
      </c>
      <c r="R286" t="s">
        <v>11</v>
      </c>
      <c r="S286" t="s">
        <v>176</v>
      </c>
      <c r="T286" t="s">
        <v>2863</v>
      </c>
      <c r="U286" t="s">
        <v>381</v>
      </c>
    </row>
    <row r="287" spans="14:21" x14ac:dyDescent="0.15">
      <c r="N287" t="s">
        <v>1517</v>
      </c>
      <c r="O287" t="str">
        <f t="shared" si="19"/>
        <v>KT-160044</v>
      </c>
      <c r="P287" t="s">
        <v>955</v>
      </c>
      <c r="Q287" t="s">
        <v>11</v>
      </c>
      <c r="R287" t="s">
        <v>11</v>
      </c>
      <c r="S287" t="s">
        <v>410</v>
      </c>
      <c r="U287" t="s">
        <v>381</v>
      </c>
    </row>
    <row r="288" spans="14:21" x14ac:dyDescent="0.15">
      <c r="N288" t="s">
        <v>22488</v>
      </c>
      <c r="O288" t="str">
        <f t="shared" si="19"/>
        <v>KT-160043</v>
      </c>
      <c r="P288" t="s">
        <v>17992</v>
      </c>
      <c r="Q288" t="s">
        <v>197</v>
      </c>
      <c r="R288" t="s">
        <v>200</v>
      </c>
      <c r="S288" t="s">
        <v>150</v>
      </c>
      <c r="U288" t="s">
        <v>381</v>
      </c>
    </row>
    <row r="289" spans="14:21" x14ac:dyDescent="0.15">
      <c r="N289" t="s">
        <v>22489</v>
      </c>
      <c r="O289" t="str">
        <f t="shared" si="19"/>
        <v>QS-160009</v>
      </c>
      <c r="P289" t="s">
        <v>20461</v>
      </c>
      <c r="Q289" t="s">
        <v>466</v>
      </c>
      <c r="R289" t="s">
        <v>530</v>
      </c>
      <c r="S289" t="s">
        <v>12265</v>
      </c>
      <c r="U289" t="s">
        <v>381</v>
      </c>
    </row>
    <row r="290" spans="14:21" x14ac:dyDescent="0.15">
      <c r="N290" t="s">
        <v>26615</v>
      </c>
      <c r="O290" t="str">
        <f t="shared" si="19"/>
        <v>QS-160007</v>
      </c>
      <c r="P290" t="s">
        <v>20458</v>
      </c>
      <c r="Q290" t="s">
        <v>197</v>
      </c>
      <c r="R290" t="s">
        <v>198</v>
      </c>
      <c r="S290" t="s">
        <v>198</v>
      </c>
      <c r="U290" t="s">
        <v>381</v>
      </c>
    </row>
    <row r="291" spans="14:21" x14ac:dyDescent="0.15">
      <c r="N291" t="s">
        <v>3068</v>
      </c>
      <c r="O291" t="str">
        <f t="shared" si="19"/>
        <v>KT-160041</v>
      </c>
      <c r="P291" t="s">
        <v>17990</v>
      </c>
      <c r="Q291" t="s">
        <v>197</v>
      </c>
      <c r="R291" t="s">
        <v>198</v>
      </c>
      <c r="S291" t="s">
        <v>198</v>
      </c>
      <c r="U291" t="s">
        <v>381</v>
      </c>
    </row>
    <row r="292" spans="14:21" x14ac:dyDescent="0.15">
      <c r="N292" t="s">
        <v>3069</v>
      </c>
      <c r="O292" t="str">
        <f t="shared" si="19"/>
        <v>KK-160022</v>
      </c>
      <c r="P292" t="s">
        <v>15837</v>
      </c>
      <c r="Q292" t="s">
        <v>11</v>
      </c>
      <c r="R292" t="s">
        <v>390</v>
      </c>
      <c r="S292" t="s">
        <v>390</v>
      </c>
      <c r="T292" t="s">
        <v>2850</v>
      </c>
      <c r="U292" t="s">
        <v>381</v>
      </c>
    </row>
    <row r="293" spans="14:21" x14ac:dyDescent="0.15">
      <c r="N293" t="s">
        <v>3070</v>
      </c>
      <c r="O293" t="str">
        <f t="shared" si="19"/>
        <v>KK-160021</v>
      </c>
      <c r="P293" t="s">
        <v>15835</v>
      </c>
      <c r="Q293" t="s">
        <v>382</v>
      </c>
      <c r="R293" t="s">
        <v>166</v>
      </c>
      <c r="S293" t="s">
        <v>2867</v>
      </c>
      <c r="T293" t="s">
        <v>2059</v>
      </c>
      <c r="U293" t="s">
        <v>381</v>
      </c>
    </row>
    <row r="294" spans="14:21" x14ac:dyDescent="0.15">
      <c r="N294" t="s">
        <v>3071</v>
      </c>
      <c r="O294" t="str">
        <f t="shared" si="19"/>
        <v>KT-160039</v>
      </c>
      <c r="P294" t="s">
        <v>17987</v>
      </c>
      <c r="Q294" t="s">
        <v>11</v>
      </c>
      <c r="R294" t="s">
        <v>150</v>
      </c>
      <c r="U294" t="s">
        <v>381</v>
      </c>
    </row>
    <row r="295" spans="14:21" x14ac:dyDescent="0.15">
      <c r="N295" t="s">
        <v>3072</v>
      </c>
      <c r="O295" t="str">
        <f t="shared" si="19"/>
        <v>KT-160038</v>
      </c>
      <c r="P295" t="s">
        <v>17985</v>
      </c>
      <c r="Q295" t="s">
        <v>425</v>
      </c>
      <c r="R295" t="s">
        <v>427</v>
      </c>
      <c r="S295" t="s">
        <v>427</v>
      </c>
      <c r="T295" t="s">
        <v>121</v>
      </c>
      <c r="U295" t="s">
        <v>381</v>
      </c>
    </row>
    <row r="296" spans="14:21" x14ac:dyDescent="0.15">
      <c r="N296" t="s">
        <v>22490</v>
      </c>
      <c r="O296" t="str">
        <f t="shared" si="19"/>
        <v>HK-160009</v>
      </c>
      <c r="P296" t="s">
        <v>14293</v>
      </c>
      <c r="Q296" t="s">
        <v>380</v>
      </c>
      <c r="R296" t="s">
        <v>390</v>
      </c>
      <c r="S296" t="s">
        <v>390</v>
      </c>
      <c r="T296" t="s">
        <v>171</v>
      </c>
      <c r="U296" t="s">
        <v>381</v>
      </c>
    </row>
    <row r="297" spans="14:21" x14ac:dyDescent="0.15">
      <c r="N297" t="s">
        <v>22491</v>
      </c>
      <c r="O297" t="str">
        <f t="shared" si="19"/>
        <v>KT-160037</v>
      </c>
      <c r="P297" t="s">
        <v>17983</v>
      </c>
      <c r="Q297" t="s">
        <v>382</v>
      </c>
      <c r="R297" t="s">
        <v>150</v>
      </c>
      <c r="U297" t="s">
        <v>381</v>
      </c>
    </row>
    <row r="298" spans="14:21" x14ac:dyDescent="0.15">
      <c r="N298" t="s">
        <v>26616</v>
      </c>
      <c r="O298" t="str">
        <f t="shared" si="19"/>
        <v>KT-160036</v>
      </c>
      <c r="P298" t="s">
        <v>17982</v>
      </c>
      <c r="Q298" t="s">
        <v>12</v>
      </c>
      <c r="R298" t="s">
        <v>150</v>
      </c>
      <c r="U298" t="s">
        <v>381</v>
      </c>
    </row>
    <row r="299" spans="14:21" x14ac:dyDescent="0.15">
      <c r="N299" t="s">
        <v>3073</v>
      </c>
      <c r="O299" t="str">
        <f t="shared" si="19"/>
        <v>KT-160034</v>
      </c>
      <c r="P299" t="s">
        <v>17978</v>
      </c>
      <c r="Q299" t="s">
        <v>12</v>
      </c>
      <c r="R299" t="s">
        <v>14</v>
      </c>
      <c r="U299" t="s">
        <v>381</v>
      </c>
    </row>
    <row r="300" spans="14:21" x14ac:dyDescent="0.15">
      <c r="N300" t="s">
        <v>26617</v>
      </c>
      <c r="O300" t="str">
        <f t="shared" si="19"/>
        <v>KT-160033</v>
      </c>
      <c r="P300" t="s">
        <v>17976</v>
      </c>
      <c r="Q300" t="s">
        <v>538</v>
      </c>
      <c r="R300" t="s">
        <v>150</v>
      </c>
      <c r="U300" t="s">
        <v>381</v>
      </c>
    </row>
    <row r="301" spans="14:21" x14ac:dyDescent="0.15">
      <c r="N301" t="s">
        <v>3074</v>
      </c>
      <c r="O301" t="str">
        <f t="shared" si="19"/>
        <v>KT-160032</v>
      </c>
      <c r="P301" t="s">
        <v>17974</v>
      </c>
      <c r="Q301" t="s">
        <v>11</v>
      </c>
      <c r="R301" t="s">
        <v>11</v>
      </c>
      <c r="S301" t="s">
        <v>150</v>
      </c>
      <c r="U301" t="s">
        <v>381</v>
      </c>
    </row>
    <row r="302" spans="14:21" x14ac:dyDescent="0.15">
      <c r="N302" t="s">
        <v>22492</v>
      </c>
      <c r="O302" t="str">
        <f t="shared" si="19"/>
        <v>CB-160010</v>
      </c>
      <c r="P302" t="s">
        <v>13055</v>
      </c>
      <c r="Q302" t="s">
        <v>11</v>
      </c>
      <c r="R302" t="s">
        <v>11</v>
      </c>
      <c r="S302" t="s">
        <v>150</v>
      </c>
      <c r="U302" t="s">
        <v>381</v>
      </c>
    </row>
    <row r="303" spans="14:21" x14ac:dyDescent="0.15">
      <c r="N303" t="s">
        <v>3075</v>
      </c>
      <c r="O303" t="str">
        <f t="shared" si="19"/>
        <v>CB-160009</v>
      </c>
      <c r="P303" t="s">
        <v>13053</v>
      </c>
      <c r="Q303" t="s">
        <v>495</v>
      </c>
      <c r="R303" t="s">
        <v>390</v>
      </c>
      <c r="S303" t="s">
        <v>390</v>
      </c>
      <c r="T303" t="s">
        <v>171</v>
      </c>
      <c r="U303" t="s">
        <v>381</v>
      </c>
    </row>
    <row r="304" spans="14:21" x14ac:dyDescent="0.15">
      <c r="N304" t="s">
        <v>26618</v>
      </c>
      <c r="O304" t="str">
        <f t="shared" si="19"/>
        <v>KT-160030</v>
      </c>
      <c r="P304" t="s">
        <v>17972</v>
      </c>
      <c r="Q304" t="s">
        <v>12</v>
      </c>
      <c r="R304" t="s">
        <v>14</v>
      </c>
      <c r="U304" t="s">
        <v>381</v>
      </c>
    </row>
    <row r="305" spans="14:21" x14ac:dyDescent="0.15">
      <c r="N305" t="s">
        <v>26619</v>
      </c>
      <c r="O305" t="str">
        <f t="shared" si="19"/>
        <v>QS-160001</v>
      </c>
      <c r="P305" t="s">
        <v>20447</v>
      </c>
      <c r="Q305" t="s">
        <v>54</v>
      </c>
      <c r="R305" t="s">
        <v>1632</v>
      </c>
      <c r="S305" t="s">
        <v>12321</v>
      </c>
      <c r="U305" t="s">
        <v>381</v>
      </c>
    </row>
    <row r="306" spans="14:21" x14ac:dyDescent="0.15">
      <c r="N306" t="s">
        <v>3076</v>
      </c>
      <c r="O306" t="str">
        <f t="shared" si="19"/>
        <v>KT-160028</v>
      </c>
      <c r="P306" t="s">
        <v>17969</v>
      </c>
      <c r="Q306" t="s">
        <v>443</v>
      </c>
      <c r="R306" t="s">
        <v>444</v>
      </c>
      <c r="S306" t="s">
        <v>2886</v>
      </c>
      <c r="U306" t="s">
        <v>381</v>
      </c>
    </row>
    <row r="307" spans="14:21" x14ac:dyDescent="0.15">
      <c r="N307" t="s">
        <v>22493</v>
      </c>
      <c r="O307" t="str">
        <f t="shared" si="19"/>
        <v>KK-160013</v>
      </c>
      <c r="P307" t="s">
        <v>15820</v>
      </c>
      <c r="Q307" t="s">
        <v>380</v>
      </c>
      <c r="R307" t="s">
        <v>380</v>
      </c>
      <c r="S307" t="s">
        <v>2849</v>
      </c>
      <c r="U307" t="s">
        <v>381</v>
      </c>
    </row>
    <row r="308" spans="14:21" x14ac:dyDescent="0.15">
      <c r="N308" t="s">
        <v>22494</v>
      </c>
      <c r="O308" t="str">
        <f t="shared" si="19"/>
        <v>KK-160012</v>
      </c>
      <c r="P308" t="s">
        <v>15818</v>
      </c>
      <c r="Q308" t="s">
        <v>342</v>
      </c>
      <c r="R308" t="s">
        <v>343</v>
      </c>
      <c r="S308" t="s">
        <v>2849</v>
      </c>
      <c r="U308" t="s">
        <v>381</v>
      </c>
    </row>
    <row r="309" spans="14:21" x14ac:dyDescent="0.15">
      <c r="N309" t="s">
        <v>3077</v>
      </c>
      <c r="O309" t="str">
        <f t="shared" si="19"/>
        <v>OKK-160001</v>
      </c>
      <c r="P309" t="s">
        <v>22009</v>
      </c>
      <c r="Q309" t="s">
        <v>57</v>
      </c>
      <c r="R309" t="s">
        <v>24</v>
      </c>
      <c r="S309" t="s">
        <v>2915</v>
      </c>
      <c r="T309" t="s">
        <v>2916</v>
      </c>
      <c r="U309" t="s">
        <v>381</v>
      </c>
    </row>
    <row r="310" spans="14:21" x14ac:dyDescent="0.15">
      <c r="N310" t="s">
        <v>22495</v>
      </c>
      <c r="O310" t="str">
        <f t="shared" si="19"/>
        <v>SK-160012</v>
      </c>
      <c r="P310" t="s">
        <v>21352</v>
      </c>
      <c r="Q310" t="s">
        <v>127</v>
      </c>
      <c r="R310" t="s">
        <v>129</v>
      </c>
      <c r="S310" t="s">
        <v>2844</v>
      </c>
      <c r="U310" t="s">
        <v>381</v>
      </c>
    </row>
    <row r="311" spans="14:21" x14ac:dyDescent="0.15">
      <c r="N311" t="s">
        <v>22496</v>
      </c>
      <c r="O311" t="str">
        <f t="shared" si="19"/>
        <v>KK-160010</v>
      </c>
      <c r="P311" t="s">
        <v>24614</v>
      </c>
      <c r="Q311" t="s">
        <v>54</v>
      </c>
      <c r="R311" t="s">
        <v>175</v>
      </c>
      <c r="S311" t="s">
        <v>12331</v>
      </c>
      <c r="U311" t="s">
        <v>381</v>
      </c>
    </row>
    <row r="312" spans="14:21" x14ac:dyDescent="0.15">
      <c r="N312" t="s">
        <v>26620</v>
      </c>
      <c r="O312" t="str">
        <f t="shared" si="19"/>
        <v>KK-160008</v>
      </c>
      <c r="P312" t="s">
        <v>15810</v>
      </c>
      <c r="Q312" t="s">
        <v>382</v>
      </c>
      <c r="R312" t="s">
        <v>2</v>
      </c>
      <c r="S312" t="s">
        <v>383</v>
      </c>
      <c r="T312" t="s">
        <v>150</v>
      </c>
    </row>
    <row r="313" spans="14:21" x14ac:dyDescent="0.15">
      <c r="N313" t="s">
        <v>22497</v>
      </c>
      <c r="O313" t="str">
        <f t="shared" si="19"/>
        <v>KK-160007</v>
      </c>
      <c r="P313" t="s">
        <v>15808</v>
      </c>
      <c r="Q313" t="s">
        <v>12</v>
      </c>
      <c r="R313" t="s">
        <v>150</v>
      </c>
      <c r="U313" t="s">
        <v>381</v>
      </c>
    </row>
    <row r="314" spans="14:21" x14ac:dyDescent="0.15">
      <c r="N314" t="s">
        <v>3078</v>
      </c>
      <c r="O314" t="str">
        <f t="shared" si="19"/>
        <v>CBK-160003</v>
      </c>
      <c r="P314" t="s">
        <v>22010</v>
      </c>
      <c r="Q314" t="s">
        <v>57</v>
      </c>
      <c r="R314" t="s">
        <v>2907</v>
      </c>
      <c r="S314" t="s">
        <v>46</v>
      </c>
      <c r="U314" t="s">
        <v>381</v>
      </c>
    </row>
    <row r="315" spans="14:21" x14ac:dyDescent="0.15">
      <c r="N315" t="s">
        <v>3079</v>
      </c>
      <c r="O315" t="str">
        <f t="shared" si="19"/>
        <v>KT-160021</v>
      </c>
      <c r="P315" t="s">
        <v>17954</v>
      </c>
      <c r="Q315" t="s">
        <v>495</v>
      </c>
      <c r="R315" t="s">
        <v>2966</v>
      </c>
      <c r="U315" t="s">
        <v>381</v>
      </c>
    </row>
    <row r="316" spans="14:21" x14ac:dyDescent="0.15">
      <c r="N316" t="s">
        <v>26621</v>
      </c>
      <c r="O316" t="str">
        <f t="shared" si="19"/>
        <v>SK-160008</v>
      </c>
      <c r="P316" t="s">
        <v>21345</v>
      </c>
      <c r="Q316" t="s">
        <v>127</v>
      </c>
      <c r="R316" t="s">
        <v>46</v>
      </c>
      <c r="S316" t="s">
        <v>413</v>
      </c>
      <c r="U316" t="s">
        <v>381</v>
      </c>
    </row>
    <row r="317" spans="14:21" x14ac:dyDescent="0.15">
      <c r="N317" t="s">
        <v>3080</v>
      </c>
      <c r="O317" t="str">
        <f t="shared" si="19"/>
        <v>KT-160019</v>
      </c>
      <c r="P317" t="s">
        <v>17950</v>
      </c>
      <c r="Q317" t="s">
        <v>382</v>
      </c>
      <c r="R317" t="s">
        <v>150</v>
      </c>
      <c r="U317" t="s">
        <v>381</v>
      </c>
    </row>
    <row r="318" spans="14:21" x14ac:dyDescent="0.15">
      <c r="N318" t="s">
        <v>22498</v>
      </c>
      <c r="O318" t="str">
        <f t="shared" si="19"/>
        <v>HRK-160001</v>
      </c>
      <c r="P318" t="s">
        <v>23565</v>
      </c>
      <c r="Q318" t="s">
        <v>57</v>
      </c>
      <c r="R318" t="s">
        <v>24</v>
      </c>
      <c r="S318" t="s">
        <v>2915</v>
      </c>
      <c r="T318" t="s">
        <v>2916</v>
      </c>
      <c r="U318" t="s">
        <v>381</v>
      </c>
    </row>
    <row r="319" spans="14:21" x14ac:dyDescent="0.15">
      <c r="N319" t="s">
        <v>3081</v>
      </c>
      <c r="O319" t="str">
        <f t="shared" si="19"/>
        <v>CB-160005</v>
      </c>
      <c r="P319" t="s">
        <v>13045</v>
      </c>
      <c r="Q319" t="s">
        <v>197</v>
      </c>
      <c r="R319" t="s">
        <v>220</v>
      </c>
      <c r="S319" t="s">
        <v>150</v>
      </c>
      <c r="U319" t="s">
        <v>381</v>
      </c>
    </row>
    <row r="320" spans="14:21" x14ac:dyDescent="0.15">
      <c r="N320" t="s">
        <v>22499</v>
      </c>
      <c r="O320" t="str">
        <f t="shared" si="19"/>
        <v>CB-160003</v>
      </c>
      <c r="P320" t="s">
        <v>13042</v>
      </c>
      <c r="Q320" t="s">
        <v>54</v>
      </c>
      <c r="R320" t="s">
        <v>55</v>
      </c>
      <c r="S320" t="s">
        <v>2843</v>
      </c>
      <c r="T320" t="s">
        <v>2857</v>
      </c>
      <c r="U320" t="s">
        <v>381</v>
      </c>
    </row>
    <row r="321" spans="14:21" x14ac:dyDescent="0.15">
      <c r="N321" t="s">
        <v>3082</v>
      </c>
      <c r="O321" t="str">
        <f t="shared" si="19"/>
        <v>TH-160004</v>
      </c>
      <c r="P321" t="s">
        <v>21769</v>
      </c>
      <c r="Q321" t="s">
        <v>382</v>
      </c>
      <c r="R321" t="s">
        <v>76</v>
      </c>
      <c r="S321" t="s">
        <v>390</v>
      </c>
      <c r="T321" t="s">
        <v>171</v>
      </c>
      <c r="U321" t="s">
        <v>381</v>
      </c>
    </row>
    <row r="322" spans="14:21" x14ac:dyDescent="0.15">
      <c r="N322" t="s">
        <v>26622</v>
      </c>
      <c r="O322" t="str">
        <f t="shared" si="19"/>
        <v>KT-160016</v>
      </c>
      <c r="P322" t="s">
        <v>17945</v>
      </c>
      <c r="Q322" t="s">
        <v>127</v>
      </c>
      <c r="R322" t="s">
        <v>46</v>
      </c>
      <c r="S322" t="s">
        <v>413</v>
      </c>
      <c r="U322" t="s">
        <v>381</v>
      </c>
    </row>
    <row r="323" spans="14:21" x14ac:dyDescent="0.15">
      <c r="N323" t="s">
        <v>3083</v>
      </c>
      <c r="O323" t="str">
        <f t="shared" si="19"/>
        <v>HK-160001</v>
      </c>
      <c r="P323" t="s">
        <v>14279</v>
      </c>
      <c r="Q323" t="s">
        <v>12</v>
      </c>
      <c r="R323" t="s">
        <v>15</v>
      </c>
      <c r="S323" t="s">
        <v>2881</v>
      </c>
      <c r="U323" t="s">
        <v>381</v>
      </c>
    </row>
    <row r="324" spans="14:21" x14ac:dyDescent="0.15">
      <c r="N324" t="s">
        <v>22500</v>
      </c>
      <c r="O324" t="str">
        <f t="shared" ref="O324:O387" si="20">LEFT(N324,FIND("-",N324)+6)</f>
        <v>KT-160013</v>
      </c>
      <c r="P324" t="s">
        <v>954</v>
      </c>
      <c r="Q324" t="s">
        <v>12</v>
      </c>
      <c r="R324" t="s">
        <v>150</v>
      </c>
      <c r="U324" t="s">
        <v>381</v>
      </c>
    </row>
    <row r="325" spans="14:21" x14ac:dyDescent="0.15">
      <c r="N325" t="s">
        <v>3085</v>
      </c>
      <c r="O325" t="str">
        <f t="shared" si="20"/>
        <v>SK-160004</v>
      </c>
      <c r="P325" t="s">
        <v>21336</v>
      </c>
      <c r="Q325" t="s">
        <v>11</v>
      </c>
      <c r="R325" t="s">
        <v>11</v>
      </c>
      <c r="S325" t="s">
        <v>150</v>
      </c>
      <c r="U325" t="s">
        <v>381</v>
      </c>
    </row>
    <row r="326" spans="14:21" x14ac:dyDescent="0.15">
      <c r="N326" t="s">
        <v>3086</v>
      </c>
      <c r="O326" t="str">
        <f t="shared" si="20"/>
        <v>KT-160012</v>
      </c>
      <c r="P326" t="s">
        <v>17940</v>
      </c>
      <c r="Q326" t="s">
        <v>11</v>
      </c>
      <c r="R326" t="s">
        <v>11</v>
      </c>
      <c r="S326" t="s">
        <v>150</v>
      </c>
      <c r="U326" t="s">
        <v>381</v>
      </c>
    </row>
    <row r="327" spans="14:21" x14ac:dyDescent="0.15">
      <c r="N327" t="s">
        <v>22501</v>
      </c>
      <c r="O327" t="str">
        <f t="shared" si="20"/>
        <v>KT-160009</v>
      </c>
      <c r="P327" t="s">
        <v>17934</v>
      </c>
      <c r="Q327" t="s">
        <v>466</v>
      </c>
      <c r="R327" t="s">
        <v>122</v>
      </c>
      <c r="U327" t="s">
        <v>381</v>
      </c>
    </row>
    <row r="328" spans="14:21" x14ac:dyDescent="0.15">
      <c r="N328" t="s">
        <v>26623</v>
      </c>
      <c r="O328" t="str">
        <f t="shared" si="20"/>
        <v>KT-160008</v>
      </c>
      <c r="P328" t="s">
        <v>17932</v>
      </c>
      <c r="Q328" t="s">
        <v>12</v>
      </c>
      <c r="R328" t="s">
        <v>15</v>
      </c>
      <c r="S328" t="s">
        <v>2881</v>
      </c>
      <c r="U328" t="s">
        <v>381</v>
      </c>
    </row>
    <row r="329" spans="14:21" x14ac:dyDescent="0.15">
      <c r="N329" t="s">
        <v>22502</v>
      </c>
      <c r="O329" t="str">
        <f t="shared" si="20"/>
        <v>KT-160007</v>
      </c>
      <c r="P329" t="s">
        <v>17930</v>
      </c>
      <c r="Q329" t="s">
        <v>12</v>
      </c>
      <c r="R329" t="s">
        <v>150</v>
      </c>
      <c r="U329" t="s">
        <v>381</v>
      </c>
    </row>
    <row r="330" spans="14:21" x14ac:dyDescent="0.15">
      <c r="N330" t="s">
        <v>1516</v>
      </c>
      <c r="O330" t="str">
        <f t="shared" si="20"/>
        <v>KT-160006</v>
      </c>
      <c r="P330" t="s">
        <v>953</v>
      </c>
      <c r="Q330" t="s">
        <v>12</v>
      </c>
      <c r="R330" t="s">
        <v>15</v>
      </c>
      <c r="S330" t="s">
        <v>2881</v>
      </c>
      <c r="U330" t="s">
        <v>381</v>
      </c>
    </row>
    <row r="331" spans="14:21" x14ac:dyDescent="0.15">
      <c r="N331" t="s">
        <v>22503</v>
      </c>
      <c r="O331" t="str">
        <f t="shared" si="20"/>
        <v>TH-160002</v>
      </c>
      <c r="P331" t="s">
        <v>21766</v>
      </c>
      <c r="Q331" t="s">
        <v>11</v>
      </c>
      <c r="R331" t="s">
        <v>11</v>
      </c>
      <c r="S331" t="s">
        <v>410</v>
      </c>
      <c r="U331" t="s">
        <v>381</v>
      </c>
    </row>
    <row r="332" spans="14:21" x14ac:dyDescent="0.15">
      <c r="N332" t="s">
        <v>3087</v>
      </c>
      <c r="O332" t="str">
        <f t="shared" si="20"/>
        <v>KT-160005</v>
      </c>
      <c r="P332" t="s">
        <v>17928</v>
      </c>
      <c r="Q332" t="s">
        <v>538</v>
      </c>
      <c r="R332" t="s">
        <v>150</v>
      </c>
      <c r="U332" t="s">
        <v>381</v>
      </c>
    </row>
    <row r="333" spans="14:21" x14ac:dyDescent="0.15">
      <c r="N333" t="s">
        <v>26624</v>
      </c>
      <c r="O333" t="str">
        <f t="shared" si="20"/>
        <v>KT-160001</v>
      </c>
      <c r="P333" t="s">
        <v>17920</v>
      </c>
      <c r="Q333" t="s">
        <v>12</v>
      </c>
      <c r="R333" t="s">
        <v>14</v>
      </c>
      <c r="U333" t="s">
        <v>381</v>
      </c>
    </row>
    <row r="334" spans="14:21" x14ac:dyDescent="0.15">
      <c r="N334" t="s">
        <v>22504</v>
      </c>
      <c r="O334" t="str">
        <f t="shared" si="20"/>
        <v>KK-160004</v>
      </c>
      <c r="P334" t="s">
        <v>15802</v>
      </c>
      <c r="Q334" t="s">
        <v>58</v>
      </c>
      <c r="R334" t="s">
        <v>543</v>
      </c>
      <c r="S334" t="s">
        <v>390</v>
      </c>
      <c r="T334" t="s">
        <v>2850</v>
      </c>
      <c r="U334" t="s">
        <v>381</v>
      </c>
    </row>
    <row r="335" spans="14:21" x14ac:dyDescent="0.15">
      <c r="N335" t="s">
        <v>22505</v>
      </c>
      <c r="O335" t="str">
        <f t="shared" si="20"/>
        <v>KK-160003</v>
      </c>
      <c r="P335" t="s">
        <v>15800</v>
      </c>
      <c r="Q335" t="s">
        <v>489</v>
      </c>
      <c r="R335" t="s">
        <v>490</v>
      </c>
      <c r="S335" t="s">
        <v>2871</v>
      </c>
      <c r="U335" t="s">
        <v>381</v>
      </c>
    </row>
    <row r="336" spans="14:21" x14ac:dyDescent="0.15">
      <c r="N336" t="s">
        <v>26625</v>
      </c>
      <c r="O336" t="str">
        <f t="shared" si="20"/>
        <v>KK-160001</v>
      </c>
      <c r="P336" t="s">
        <v>15797</v>
      </c>
      <c r="Q336" t="s">
        <v>382</v>
      </c>
      <c r="R336" t="s">
        <v>81</v>
      </c>
      <c r="S336" t="s">
        <v>150</v>
      </c>
      <c r="U336" t="s">
        <v>381</v>
      </c>
    </row>
    <row r="337" spans="14:21" x14ac:dyDescent="0.15">
      <c r="N337" t="s">
        <v>3088</v>
      </c>
      <c r="O337" t="str">
        <f t="shared" si="20"/>
        <v>HR-150004</v>
      </c>
      <c r="P337" t="s">
        <v>14808</v>
      </c>
      <c r="Q337" t="s">
        <v>12</v>
      </c>
      <c r="R337" t="s">
        <v>150</v>
      </c>
      <c r="U337" t="s">
        <v>381</v>
      </c>
    </row>
    <row r="338" spans="14:21" x14ac:dyDescent="0.15">
      <c r="N338" t="s">
        <v>3089</v>
      </c>
      <c r="O338" t="str">
        <f t="shared" si="20"/>
        <v>QS-150044</v>
      </c>
      <c r="P338" t="s">
        <v>20444</v>
      </c>
      <c r="Q338" t="s">
        <v>382</v>
      </c>
      <c r="R338" t="s">
        <v>166</v>
      </c>
      <c r="S338" t="s">
        <v>386</v>
      </c>
      <c r="T338" t="s">
        <v>387</v>
      </c>
    </row>
    <row r="339" spans="14:21" x14ac:dyDescent="0.15">
      <c r="N339" t="s">
        <v>22506</v>
      </c>
      <c r="O339" t="str">
        <f t="shared" si="20"/>
        <v>KK-150075</v>
      </c>
      <c r="P339" t="s">
        <v>15795</v>
      </c>
      <c r="Q339" t="s">
        <v>54</v>
      </c>
      <c r="R339" t="s">
        <v>56</v>
      </c>
      <c r="S339" t="s">
        <v>2865</v>
      </c>
      <c r="T339" t="s">
        <v>150</v>
      </c>
      <c r="U339" t="s">
        <v>381</v>
      </c>
    </row>
    <row r="340" spans="14:21" x14ac:dyDescent="0.15">
      <c r="N340" t="s">
        <v>3090</v>
      </c>
      <c r="O340" t="str">
        <f t="shared" si="20"/>
        <v>TH-150016</v>
      </c>
      <c r="P340" t="s">
        <v>21761</v>
      </c>
      <c r="Q340" t="s">
        <v>11</v>
      </c>
      <c r="R340" t="s">
        <v>11</v>
      </c>
      <c r="S340" t="s">
        <v>410</v>
      </c>
      <c r="U340" t="s">
        <v>381</v>
      </c>
    </row>
    <row r="341" spans="14:21" x14ac:dyDescent="0.15">
      <c r="N341" t="s">
        <v>22507</v>
      </c>
      <c r="O341" t="str">
        <f t="shared" si="20"/>
        <v>HK-150014</v>
      </c>
      <c r="P341" t="s">
        <v>14277</v>
      </c>
      <c r="Q341" t="s">
        <v>380</v>
      </c>
      <c r="R341" t="s">
        <v>380</v>
      </c>
      <c r="S341" t="s">
        <v>2849</v>
      </c>
      <c r="U341" t="s">
        <v>381</v>
      </c>
    </row>
    <row r="342" spans="14:21" x14ac:dyDescent="0.15">
      <c r="N342" t="s">
        <v>3091</v>
      </c>
      <c r="O342" t="str">
        <f t="shared" si="20"/>
        <v>KK-150069</v>
      </c>
      <c r="P342" t="s">
        <v>15788</v>
      </c>
      <c r="Q342" t="s">
        <v>127</v>
      </c>
      <c r="R342" t="s">
        <v>46</v>
      </c>
      <c r="S342" t="s">
        <v>413</v>
      </c>
      <c r="U342" t="s">
        <v>381</v>
      </c>
    </row>
    <row r="343" spans="14:21" x14ac:dyDescent="0.15">
      <c r="N343" t="s">
        <v>3092</v>
      </c>
      <c r="O343" t="str">
        <f t="shared" si="20"/>
        <v>KT-150125</v>
      </c>
      <c r="P343" t="s">
        <v>17916</v>
      </c>
      <c r="Q343" t="s">
        <v>399</v>
      </c>
      <c r="R343" t="s">
        <v>12064</v>
      </c>
      <c r="U343" t="s">
        <v>381</v>
      </c>
    </row>
    <row r="344" spans="14:21" x14ac:dyDescent="0.15">
      <c r="N344" t="s">
        <v>3093</v>
      </c>
      <c r="O344" t="str">
        <f t="shared" si="20"/>
        <v>KT-150124</v>
      </c>
      <c r="P344" t="s">
        <v>17914</v>
      </c>
      <c r="Q344" t="s">
        <v>127</v>
      </c>
      <c r="R344" t="s">
        <v>48</v>
      </c>
    </row>
    <row r="345" spans="14:21" x14ac:dyDescent="0.15">
      <c r="N345" t="s">
        <v>26626</v>
      </c>
      <c r="O345" t="str">
        <f t="shared" si="20"/>
        <v>QS-150042</v>
      </c>
      <c r="P345" t="s">
        <v>20442</v>
      </c>
      <c r="Q345" t="s">
        <v>54</v>
      </c>
      <c r="R345" t="s">
        <v>55</v>
      </c>
      <c r="S345" t="s">
        <v>2883</v>
      </c>
      <c r="U345" t="s">
        <v>381</v>
      </c>
    </row>
    <row r="346" spans="14:21" x14ac:dyDescent="0.15">
      <c r="N346" t="s">
        <v>22508</v>
      </c>
      <c r="O346" t="str">
        <f t="shared" si="20"/>
        <v>CG-150016</v>
      </c>
      <c r="P346" t="s">
        <v>13821</v>
      </c>
      <c r="Q346" t="s">
        <v>12</v>
      </c>
      <c r="R346" t="s">
        <v>150</v>
      </c>
      <c r="U346" t="s">
        <v>381</v>
      </c>
    </row>
    <row r="347" spans="14:21" x14ac:dyDescent="0.15">
      <c r="N347" t="s">
        <v>3094</v>
      </c>
      <c r="O347" t="str">
        <f t="shared" si="20"/>
        <v>KT-150123</v>
      </c>
      <c r="P347" t="s">
        <v>17912</v>
      </c>
      <c r="Q347" t="s">
        <v>495</v>
      </c>
      <c r="R347" t="s">
        <v>12264</v>
      </c>
    </row>
    <row r="348" spans="14:21" x14ac:dyDescent="0.15">
      <c r="N348" t="s">
        <v>22509</v>
      </c>
      <c r="O348" t="str">
        <f t="shared" si="20"/>
        <v>KT-150121</v>
      </c>
      <c r="P348" t="s">
        <v>17908</v>
      </c>
      <c r="Q348" t="s">
        <v>127</v>
      </c>
      <c r="R348" t="s">
        <v>46</v>
      </c>
      <c r="S348" t="s">
        <v>413</v>
      </c>
      <c r="U348" t="s">
        <v>381</v>
      </c>
    </row>
    <row r="349" spans="14:21" x14ac:dyDescent="0.15">
      <c r="N349" t="s">
        <v>26627</v>
      </c>
      <c r="O349" t="str">
        <f t="shared" si="20"/>
        <v>CG-150015</v>
      </c>
      <c r="P349" t="s">
        <v>13819</v>
      </c>
      <c r="Q349" t="s">
        <v>443</v>
      </c>
      <c r="R349" t="s">
        <v>185</v>
      </c>
      <c r="U349" t="s">
        <v>381</v>
      </c>
    </row>
    <row r="350" spans="14:21" x14ac:dyDescent="0.15">
      <c r="N350" t="s">
        <v>22510</v>
      </c>
      <c r="O350" t="str">
        <f t="shared" si="20"/>
        <v>KK-150063</v>
      </c>
      <c r="P350" t="s">
        <v>15782</v>
      </c>
      <c r="Q350" t="s">
        <v>443</v>
      </c>
      <c r="R350" t="s">
        <v>150</v>
      </c>
      <c r="U350" t="s">
        <v>381</v>
      </c>
    </row>
    <row r="351" spans="14:21" x14ac:dyDescent="0.15">
      <c r="N351" t="s">
        <v>22511</v>
      </c>
      <c r="O351" t="str">
        <f t="shared" si="20"/>
        <v>QS-150035</v>
      </c>
      <c r="P351" t="s">
        <v>20435</v>
      </c>
      <c r="Q351" t="s">
        <v>425</v>
      </c>
      <c r="R351" t="s">
        <v>4</v>
      </c>
      <c r="S351" t="s">
        <v>4</v>
      </c>
      <c r="T351" t="s">
        <v>2901</v>
      </c>
      <c r="U351" t="s">
        <v>381</v>
      </c>
    </row>
    <row r="352" spans="14:21" x14ac:dyDescent="0.15">
      <c r="N352" t="s">
        <v>3095</v>
      </c>
      <c r="O352" t="str">
        <f t="shared" si="20"/>
        <v>KT-150116</v>
      </c>
      <c r="P352" t="s">
        <v>17902</v>
      </c>
      <c r="Q352" t="s">
        <v>425</v>
      </c>
      <c r="R352" t="s">
        <v>427</v>
      </c>
      <c r="S352" t="s">
        <v>427</v>
      </c>
      <c r="T352" t="s">
        <v>121</v>
      </c>
      <c r="U352" t="s">
        <v>381</v>
      </c>
    </row>
    <row r="353" spans="14:21" x14ac:dyDescent="0.15">
      <c r="N353" t="s">
        <v>1362</v>
      </c>
      <c r="O353" t="str">
        <f t="shared" si="20"/>
        <v>KK-150058</v>
      </c>
      <c r="P353" t="s">
        <v>820</v>
      </c>
      <c r="Q353" t="s">
        <v>380</v>
      </c>
      <c r="R353" t="s">
        <v>390</v>
      </c>
      <c r="S353" t="s">
        <v>390</v>
      </c>
      <c r="T353" t="s">
        <v>171</v>
      </c>
      <c r="U353" t="s">
        <v>381</v>
      </c>
    </row>
    <row r="354" spans="14:21" x14ac:dyDescent="0.15">
      <c r="N354" t="s">
        <v>22512</v>
      </c>
      <c r="O354" t="str">
        <f t="shared" si="20"/>
        <v>KK-150056</v>
      </c>
      <c r="P354" t="s">
        <v>15776</v>
      </c>
      <c r="Q354" t="s">
        <v>466</v>
      </c>
      <c r="R354" t="s">
        <v>150</v>
      </c>
      <c r="U354" t="s">
        <v>381</v>
      </c>
    </row>
    <row r="355" spans="14:21" x14ac:dyDescent="0.15">
      <c r="N355" t="s">
        <v>3096</v>
      </c>
      <c r="O355" t="str">
        <f t="shared" si="20"/>
        <v>KTK-150011</v>
      </c>
      <c r="P355" t="s">
        <v>22011</v>
      </c>
      <c r="Q355" t="s">
        <v>57</v>
      </c>
      <c r="R355" t="s">
        <v>2907</v>
      </c>
      <c r="S355" t="s">
        <v>46</v>
      </c>
      <c r="U355" t="s">
        <v>381</v>
      </c>
    </row>
    <row r="356" spans="14:21" x14ac:dyDescent="0.15">
      <c r="N356" t="s">
        <v>22513</v>
      </c>
      <c r="O356" t="str">
        <f t="shared" si="20"/>
        <v>KK-150054</v>
      </c>
      <c r="P356" t="s">
        <v>15773</v>
      </c>
      <c r="Q356" t="s">
        <v>22</v>
      </c>
      <c r="R356" t="s">
        <v>26</v>
      </c>
      <c r="S356" t="s">
        <v>181</v>
      </c>
      <c r="U356" t="s">
        <v>381</v>
      </c>
    </row>
    <row r="357" spans="14:21" x14ac:dyDescent="0.15">
      <c r="N357" t="s">
        <v>26628</v>
      </c>
      <c r="O357" t="str">
        <f t="shared" si="20"/>
        <v>KT-150114</v>
      </c>
      <c r="P357" t="s">
        <v>17899</v>
      </c>
      <c r="Q357" t="s">
        <v>197</v>
      </c>
      <c r="R357" t="s">
        <v>200</v>
      </c>
      <c r="S357" t="s">
        <v>405</v>
      </c>
      <c r="U357" t="s">
        <v>381</v>
      </c>
    </row>
    <row r="358" spans="14:21" x14ac:dyDescent="0.15">
      <c r="N358" t="s">
        <v>26629</v>
      </c>
      <c r="O358" t="str">
        <f t="shared" si="20"/>
        <v>KT-150113</v>
      </c>
      <c r="P358" t="s">
        <v>17897</v>
      </c>
      <c r="Q358" t="s">
        <v>125</v>
      </c>
      <c r="R358" t="s">
        <v>170</v>
      </c>
      <c r="U358" t="s">
        <v>381</v>
      </c>
    </row>
    <row r="359" spans="14:21" x14ac:dyDescent="0.15">
      <c r="N359" t="s">
        <v>22514</v>
      </c>
      <c r="O359" t="str">
        <f t="shared" si="20"/>
        <v>KK-150051</v>
      </c>
      <c r="P359" t="s">
        <v>15769</v>
      </c>
      <c r="Q359" t="s">
        <v>382</v>
      </c>
      <c r="R359" t="s">
        <v>150</v>
      </c>
      <c r="U359" t="s">
        <v>381</v>
      </c>
    </row>
    <row r="360" spans="14:21" x14ac:dyDescent="0.15">
      <c r="N360" t="s">
        <v>22515</v>
      </c>
      <c r="O360" t="str">
        <f t="shared" si="20"/>
        <v>KK-150047</v>
      </c>
      <c r="P360" t="s">
        <v>15765</v>
      </c>
      <c r="Q360" t="s">
        <v>197</v>
      </c>
      <c r="R360" t="s">
        <v>527</v>
      </c>
      <c r="S360" t="s">
        <v>150</v>
      </c>
      <c r="U360" t="s">
        <v>381</v>
      </c>
    </row>
    <row r="361" spans="14:21" x14ac:dyDescent="0.15">
      <c r="N361" t="s">
        <v>26630</v>
      </c>
      <c r="O361" t="str">
        <f t="shared" si="20"/>
        <v>CB-150012</v>
      </c>
      <c r="P361" t="s">
        <v>13034</v>
      </c>
      <c r="Q361" t="s">
        <v>382</v>
      </c>
      <c r="R361" t="s">
        <v>2</v>
      </c>
      <c r="S361" t="s">
        <v>2826</v>
      </c>
      <c r="T361" t="s">
        <v>2827</v>
      </c>
      <c r="U361" t="s">
        <v>381</v>
      </c>
    </row>
    <row r="362" spans="14:21" x14ac:dyDescent="0.15">
      <c r="N362" t="s">
        <v>22516</v>
      </c>
      <c r="O362" t="str">
        <f t="shared" si="20"/>
        <v>KT-150109</v>
      </c>
      <c r="P362" t="s">
        <v>17891</v>
      </c>
      <c r="Q362" t="s">
        <v>12</v>
      </c>
      <c r="R362" t="s">
        <v>528</v>
      </c>
      <c r="U362" t="s">
        <v>381</v>
      </c>
    </row>
    <row r="363" spans="14:21" x14ac:dyDescent="0.15">
      <c r="N363" t="s">
        <v>22517</v>
      </c>
      <c r="O363" t="str">
        <f t="shared" si="20"/>
        <v>KT-150107</v>
      </c>
      <c r="P363" t="s">
        <v>17889</v>
      </c>
      <c r="Q363" t="s">
        <v>12</v>
      </c>
      <c r="R363" t="s">
        <v>14</v>
      </c>
      <c r="U363" t="s">
        <v>381</v>
      </c>
    </row>
    <row r="364" spans="14:21" x14ac:dyDescent="0.15">
      <c r="N364" t="s">
        <v>26631</v>
      </c>
      <c r="O364" t="str">
        <f t="shared" si="20"/>
        <v>KK-150043</v>
      </c>
      <c r="P364" t="s">
        <v>819</v>
      </c>
      <c r="Q364" t="s">
        <v>12</v>
      </c>
      <c r="R364" t="s">
        <v>14</v>
      </c>
      <c r="U364" t="s">
        <v>381</v>
      </c>
    </row>
    <row r="365" spans="14:21" x14ac:dyDescent="0.15">
      <c r="N365" t="s">
        <v>3097</v>
      </c>
      <c r="O365" t="str">
        <f t="shared" si="20"/>
        <v>KT-150105</v>
      </c>
      <c r="P365" t="s">
        <v>17888</v>
      </c>
      <c r="Q365" t="s">
        <v>54</v>
      </c>
      <c r="R365" t="s">
        <v>55</v>
      </c>
      <c r="S365" t="s">
        <v>2883</v>
      </c>
      <c r="U365" t="s">
        <v>381</v>
      </c>
    </row>
    <row r="366" spans="14:21" x14ac:dyDescent="0.15">
      <c r="N366" t="s">
        <v>3098</v>
      </c>
      <c r="O366" t="str">
        <f t="shared" si="20"/>
        <v>KT-150104</v>
      </c>
      <c r="P366" t="s">
        <v>17886</v>
      </c>
      <c r="Q366" t="s">
        <v>127</v>
      </c>
      <c r="R366" t="s">
        <v>128</v>
      </c>
      <c r="S366" t="s">
        <v>448</v>
      </c>
      <c r="U366" t="s">
        <v>381</v>
      </c>
    </row>
    <row r="367" spans="14:21" x14ac:dyDescent="0.15">
      <c r="N367" t="s">
        <v>3099</v>
      </c>
      <c r="O367" t="str">
        <f t="shared" si="20"/>
        <v>KT-150103</v>
      </c>
      <c r="P367" t="s">
        <v>17884</v>
      </c>
      <c r="Q367" t="s">
        <v>342</v>
      </c>
      <c r="R367" t="s">
        <v>390</v>
      </c>
      <c r="S367" t="s">
        <v>390</v>
      </c>
      <c r="T367" t="s">
        <v>150</v>
      </c>
      <c r="U367" t="s">
        <v>381</v>
      </c>
    </row>
    <row r="368" spans="14:21" x14ac:dyDescent="0.15">
      <c r="N368" t="s">
        <v>22518</v>
      </c>
      <c r="O368" t="str">
        <f t="shared" si="20"/>
        <v>KT-150102</v>
      </c>
      <c r="P368" t="s">
        <v>17882</v>
      </c>
      <c r="Q368" t="s">
        <v>382</v>
      </c>
      <c r="R368" t="s">
        <v>150</v>
      </c>
      <c r="U368" t="s">
        <v>381</v>
      </c>
    </row>
    <row r="369" spans="14:21" x14ac:dyDescent="0.15">
      <c r="N369" t="s">
        <v>3100</v>
      </c>
      <c r="O369" t="str">
        <f t="shared" si="20"/>
        <v>KT-150100</v>
      </c>
      <c r="P369" t="s">
        <v>17879</v>
      </c>
      <c r="Q369" t="s">
        <v>382</v>
      </c>
      <c r="R369" t="s">
        <v>166</v>
      </c>
      <c r="S369" t="s">
        <v>2867</v>
      </c>
      <c r="T369" t="s">
        <v>2059</v>
      </c>
    </row>
    <row r="370" spans="14:21" x14ac:dyDescent="0.15">
      <c r="N370" t="s">
        <v>3101</v>
      </c>
      <c r="O370" t="str">
        <f t="shared" si="20"/>
        <v>QS-150032</v>
      </c>
      <c r="P370" t="s">
        <v>20431</v>
      </c>
      <c r="Q370" t="s">
        <v>197</v>
      </c>
      <c r="R370" t="s">
        <v>200</v>
      </c>
      <c r="S370" t="s">
        <v>2832</v>
      </c>
      <c r="U370" t="s">
        <v>381</v>
      </c>
    </row>
    <row r="371" spans="14:21" x14ac:dyDescent="0.15">
      <c r="N371" t="s">
        <v>3102</v>
      </c>
      <c r="O371" t="str">
        <f t="shared" si="20"/>
        <v>HKK-150002</v>
      </c>
      <c r="P371" t="s">
        <v>22012</v>
      </c>
      <c r="Q371" t="s">
        <v>57</v>
      </c>
      <c r="R371" t="s">
        <v>533</v>
      </c>
      <c r="S371" t="s">
        <v>533</v>
      </c>
      <c r="U371" t="s">
        <v>381</v>
      </c>
    </row>
    <row r="372" spans="14:21" x14ac:dyDescent="0.15">
      <c r="N372" t="s">
        <v>3103</v>
      </c>
      <c r="O372" t="str">
        <f t="shared" si="20"/>
        <v>HKK-150001</v>
      </c>
      <c r="P372" t="s">
        <v>14273</v>
      </c>
      <c r="Q372" t="s">
        <v>57</v>
      </c>
      <c r="R372" t="s">
        <v>514</v>
      </c>
      <c r="S372" t="s">
        <v>2917</v>
      </c>
      <c r="T372" t="s">
        <v>22013</v>
      </c>
      <c r="U372" t="s">
        <v>381</v>
      </c>
    </row>
    <row r="373" spans="14:21" x14ac:dyDescent="0.15">
      <c r="N373" t="s">
        <v>3104</v>
      </c>
      <c r="O373" t="str">
        <f t="shared" si="20"/>
        <v>CG-150010</v>
      </c>
      <c r="P373" t="s">
        <v>13815</v>
      </c>
      <c r="Q373" t="s">
        <v>197</v>
      </c>
      <c r="R373" t="s">
        <v>565</v>
      </c>
      <c r="U373" t="s">
        <v>381</v>
      </c>
    </row>
    <row r="374" spans="14:21" x14ac:dyDescent="0.15">
      <c r="N374" t="s">
        <v>26632</v>
      </c>
      <c r="O374" t="str">
        <f t="shared" si="20"/>
        <v>CB-150009</v>
      </c>
      <c r="P374" t="s">
        <v>13031</v>
      </c>
      <c r="Q374" t="s">
        <v>342</v>
      </c>
      <c r="R374" t="s">
        <v>390</v>
      </c>
      <c r="S374" t="s">
        <v>390</v>
      </c>
      <c r="T374" t="s">
        <v>150</v>
      </c>
      <c r="U374" t="s">
        <v>381</v>
      </c>
    </row>
    <row r="375" spans="14:21" x14ac:dyDescent="0.15">
      <c r="N375" t="s">
        <v>1515</v>
      </c>
      <c r="O375" t="str">
        <f t="shared" si="20"/>
        <v>KT-150096</v>
      </c>
      <c r="P375" t="s">
        <v>17874</v>
      </c>
      <c r="Q375" t="s">
        <v>380</v>
      </c>
      <c r="R375" t="s">
        <v>390</v>
      </c>
      <c r="S375" t="s">
        <v>390</v>
      </c>
      <c r="T375" t="s">
        <v>171</v>
      </c>
      <c r="U375" t="s">
        <v>381</v>
      </c>
    </row>
    <row r="376" spans="14:21" x14ac:dyDescent="0.15">
      <c r="N376" t="s">
        <v>3105</v>
      </c>
      <c r="O376" t="str">
        <f t="shared" si="20"/>
        <v>KT-150092</v>
      </c>
      <c r="P376" t="s">
        <v>17869</v>
      </c>
      <c r="Q376" t="s">
        <v>197</v>
      </c>
      <c r="R376" t="s">
        <v>220</v>
      </c>
      <c r="S376" t="s">
        <v>150</v>
      </c>
      <c r="U376" t="s">
        <v>381</v>
      </c>
    </row>
    <row r="377" spans="14:21" x14ac:dyDescent="0.15">
      <c r="N377" t="s">
        <v>1514</v>
      </c>
      <c r="O377" t="str">
        <f t="shared" si="20"/>
        <v>KT-150090</v>
      </c>
      <c r="P377" t="s">
        <v>951</v>
      </c>
      <c r="Q377" t="s">
        <v>197</v>
      </c>
      <c r="R377" t="s">
        <v>200</v>
      </c>
      <c r="S377" t="s">
        <v>2851</v>
      </c>
      <c r="U377" t="s">
        <v>381</v>
      </c>
    </row>
    <row r="378" spans="14:21" x14ac:dyDescent="0.15">
      <c r="N378" t="s">
        <v>3106</v>
      </c>
      <c r="O378" t="str">
        <f t="shared" si="20"/>
        <v>KT-150089</v>
      </c>
      <c r="P378" t="s">
        <v>17866</v>
      </c>
      <c r="Q378" t="s">
        <v>495</v>
      </c>
      <c r="R378" t="s">
        <v>504</v>
      </c>
      <c r="U378" t="s">
        <v>381</v>
      </c>
    </row>
    <row r="379" spans="14:21" x14ac:dyDescent="0.15">
      <c r="N379" t="s">
        <v>26633</v>
      </c>
      <c r="O379" t="str">
        <f t="shared" si="20"/>
        <v>KTK-150009</v>
      </c>
      <c r="P379" t="s">
        <v>23571</v>
      </c>
      <c r="Q379" t="s">
        <v>57</v>
      </c>
      <c r="R379" t="s">
        <v>58</v>
      </c>
      <c r="S379" t="s">
        <v>2924</v>
      </c>
      <c r="T379" t="s">
        <v>23572</v>
      </c>
      <c r="U379" t="s">
        <v>381</v>
      </c>
    </row>
    <row r="380" spans="14:21" x14ac:dyDescent="0.15">
      <c r="N380" t="s">
        <v>22519</v>
      </c>
      <c r="O380" t="str">
        <f t="shared" si="20"/>
        <v>KT-150087</v>
      </c>
      <c r="P380" t="s">
        <v>17863</v>
      </c>
      <c r="Q380" t="s">
        <v>127</v>
      </c>
      <c r="R380" t="s">
        <v>46</v>
      </c>
      <c r="S380" t="s">
        <v>413</v>
      </c>
      <c r="U380" t="s">
        <v>381</v>
      </c>
    </row>
    <row r="381" spans="14:21" x14ac:dyDescent="0.15">
      <c r="N381" t="s">
        <v>3107</v>
      </c>
      <c r="O381" t="str">
        <f t="shared" si="20"/>
        <v>QS-150030</v>
      </c>
      <c r="P381" t="s">
        <v>20428</v>
      </c>
      <c r="Q381" t="s">
        <v>466</v>
      </c>
      <c r="R381" t="s">
        <v>555</v>
      </c>
      <c r="S381" t="s">
        <v>12261</v>
      </c>
      <c r="U381" t="s">
        <v>381</v>
      </c>
    </row>
    <row r="382" spans="14:21" x14ac:dyDescent="0.15">
      <c r="N382" t="s">
        <v>3108</v>
      </c>
      <c r="O382" t="str">
        <f t="shared" si="20"/>
        <v>QS-150029</v>
      </c>
      <c r="P382" t="s">
        <v>20426</v>
      </c>
      <c r="Q382" t="s">
        <v>127</v>
      </c>
      <c r="R382" t="s">
        <v>46</v>
      </c>
      <c r="S382" t="s">
        <v>413</v>
      </c>
      <c r="U382" t="s">
        <v>381</v>
      </c>
    </row>
    <row r="383" spans="14:21" x14ac:dyDescent="0.15">
      <c r="N383" t="s">
        <v>3109</v>
      </c>
      <c r="O383" t="str">
        <f t="shared" si="20"/>
        <v>QS-150028</v>
      </c>
      <c r="P383" t="s">
        <v>20424</v>
      </c>
      <c r="Q383" t="s">
        <v>22</v>
      </c>
      <c r="R383" t="s">
        <v>26</v>
      </c>
      <c r="S383" t="s">
        <v>181</v>
      </c>
      <c r="U383" t="s">
        <v>381</v>
      </c>
    </row>
    <row r="384" spans="14:21" x14ac:dyDescent="0.15">
      <c r="N384" t="s">
        <v>3110</v>
      </c>
      <c r="O384" t="str">
        <f t="shared" si="20"/>
        <v>KT-150084</v>
      </c>
      <c r="P384" t="s">
        <v>950</v>
      </c>
      <c r="Q384" t="s">
        <v>12</v>
      </c>
      <c r="R384" t="s">
        <v>150</v>
      </c>
      <c r="U384" t="s">
        <v>381</v>
      </c>
    </row>
    <row r="385" spans="14:21" x14ac:dyDescent="0.15">
      <c r="N385" t="s">
        <v>3111</v>
      </c>
      <c r="O385" t="str">
        <f t="shared" si="20"/>
        <v>CB-150008</v>
      </c>
      <c r="P385" t="s">
        <v>13029</v>
      </c>
      <c r="Q385" t="s">
        <v>197</v>
      </c>
      <c r="R385" t="s">
        <v>200</v>
      </c>
      <c r="S385" t="s">
        <v>2851</v>
      </c>
      <c r="U385" t="s">
        <v>381</v>
      </c>
    </row>
    <row r="386" spans="14:21" x14ac:dyDescent="0.15">
      <c r="N386" t="s">
        <v>26634</v>
      </c>
      <c r="O386" t="str">
        <f t="shared" si="20"/>
        <v>KT-150081</v>
      </c>
      <c r="P386" t="s">
        <v>17859</v>
      </c>
      <c r="Q386" t="s">
        <v>197</v>
      </c>
      <c r="R386" t="s">
        <v>200</v>
      </c>
      <c r="S386" t="s">
        <v>2832</v>
      </c>
      <c r="U386" t="s">
        <v>381</v>
      </c>
    </row>
    <row r="387" spans="14:21" x14ac:dyDescent="0.15">
      <c r="N387" t="s">
        <v>26635</v>
      </c>
      <c r="O387" t="str">
        <f t="shared" si="20"/>
        <v>KT-150080</v>
      </c>
      <c r="P387" t="s">
        <v>17858</v>
      </c>
      <c r="Q387" t="s">
        <v>197</v>
      </c>
      <c r="R387" t="s">
        <v>200</v>
      </c>
      <c r="S387" t="s">
        <v>12203</v>
      </c>
      <c r="U387" t="s">
        <v>381</v>
      </c>
    </row>
    <row r="388" spans="14:21" x14ac:dyDescent="0.15">
      <c r="N388" t="s">
        <v>26636</v>
      </c>
      <c r="O388" t="str">
        <f t="shared" ref="O388:O451" si="21">LEFT(N388,FIND("-",N388)+6)</f>
        <v>HK-150007</v>
      </c>
      <c r="P388" t="s">
        <v>737</v>
      </c>
      <c r="Q388" t="s">
        <v>12</v>
      </c>
      <c r="R388" t="s">
        <v>14</v>
      </c>
      <c r="U388" t="s">
        <v>381</v>
      </c>
    </row>
    <row r="389" spans="14:21" x14ac:dyDescent="0.15">
      <c r="N389" t="s">
        <v>3114</v>
      </c>
      <c r="O389" t="str">
        <f t="shared" si="21"/>
        <v>HR-150002</v>
      </c>
      <c r="P389" t="s">
        <v>14805</v>
      </c>
      <c r="Q389" t="s">
        <v>12</v>
      </c>
      <c r="R389" t="s">
        <v>150</v>
      </c>
      <c r="U389" t="s">
        <v>381</v>
      </c>
    </row>
    <row r="390" spans="14:21" x14ac:dyDescent="0.15">
      <c r="N390" t="s">
        <v>22521</v>
      </c>
      <c r="O390" t="str">
        <f t="shared" si="21"/>
        <v>KT-150074</v>
      </c>
      <c r="P390" t="s">
        <v>17851</v>
      </c>
      <c r="Q390" t="s">
        <v>484</v>
      </c>
      <c r="R390" t="s">
        <v>541</v>
      </c>
      <c r="U390" t="s">
        <v>381</v>
      </c>
    </row>
    <row r="391" spans="14:21" x14ac:dyDescent="0.15">
      <c r="N391" t="s">
        <v>3115</v>
      </c>
      <c r="O391" t="str">
        <f t="shared" si="21"/>
        <v>KT-150070</v>
      </c>
      <c r="P391" t="s">
        <v>17847</v>
      </c>
      <c r="Q391" t="s">
        <v>495</v>
      </c>
      <c r="R391" t="s">
        <v>1633</v>
      </c>
      <c r="U391" t="s">
        <v>381</v>
      </c>
    </row>
    <row r="392" spans="14:21" x14ac:dyDescent="0.15">
      <c r="N392" t="s">
        <v>3116</v>
      </c>
      <c r="O392" t="str">
        <f t="shared" si="21"/>
        <v>KT-150068</v>
      </c>
      <c r="P392" t="s">
        <v>17844</v>
      </c>
      <c r="Q392" t="s">
        <v>197</v>
      </c>
      <c r="R392" t="s">
        <v>220</v>
      </c>
      <c r="S392" t="s">
        <v>2842</v>
      </c>
      <c r="U392" t="s">
        <v>381</v>
      </c>
    </row>
    <row r="393" spans="14:21" x14ac:dyDescent="0.15">
      <c r="N393" t="s">
        <v>22522</v>
      </c>
      <c r="O393" t="str">
        <f t="shared" si="21"/>
        <v>KT-150067</v>
      </c>
      <c r="P393" t="s">
        <v>17842</v>
      </c>
      <c r="Q393" t="s">
        <v>342</v>
      </c>
      <c r="R393" t="s">
        <v>343</v>
      </c>
      <c r="S393" t="s">
        <v>2855</v>
      </c>
      <c r="U393" t="s">
        <v>381</v>
      </c>
    </row>
    <row r="394" spans="14:21" x14ac:dyDescent="0.15">
      <c r="N394" t="s">
        <v>3117</v>
      </c>
      <c r="O394" t="str">
        <f t="shared" si="21"/>
        <v>KT-150066</v>
      </c>
      <c r="P394" t="s">
        <v>17840</v>
      </c>
      <c r="Q394" t="s">
        <v>495</v>
      </c>
      <c r="R394" t="s">
        <v>2964</v>
      </c>
      <c r="U394" t="s">
        <v>381</v>
      </c>
    </row>
    <row r="395" spans="14:21" x14ac:dyDescent="0.15">
      <c r="N395" t="s">
        <v>26637</v>
      </c>
      <c r="O395" t="str">
        <f t="shared" si="21"/>
        <v>KT-150063</v>
      </c>
      <c r="P395" t="s">
        <v>17836</v>
      </c>
      <c r="Q395" t="s">
        <v>12</v>
      </c>
      <c r="R395" t="s">
        <v>150</v>
      </c>
      <c r="U395" t="s">
        <v>381</v>
      </c>
    </row>
    <row r="396" spans="14:21" x14ac:dyDescent="0.15">
      <c r="N396" t="s">
        <v>22523</v>
      </c>
      <c r="O396" t="str">
        <f t="shared" si="21"/>
        <v>CG-150008</v>
      </c>
      <c r="P396" t="s">
        <v>13812</v>
      </c>
      <c r="Q396" t="s">
        <v>425</v>
      </c>
      <c r="R396" t="s">
        <v>427</v>
      </c>
      <c r="S396" t="s">
        <v>123</v>
      </c>
      <c r="T396" t="s">
        <v>121</v>
      </c>
      <c r="U396" t="s">
        <v>381</v>
      </c>
    </row>
    <row r="397" spans="14:21" x14ac:dyDescent="0.15">
      <c r="N397" t="s">
        <v>1563</v>
      </c>
      <c r="O397" t="str">
        <f t="shared" si="21"/>
        <v>QS-150021</v>
      </c>
      <c r="P397" t="s">
        <v>1006</v>
      </c>
      <c r="Q397" t="s">
        <v>127</v>
      </c>
      <c r="R397" t="s">
        <v>48</v>
      </c>
      <c r="U397" t="s">
        <v>381</v>
      </c>
    </row>
    <row r="398" spans="14:21" x14ac:dyDescent="0.15">
      <c r="N398" t="s">
        <v>26638</v>
      </c>
      <c r="O398" t="str">
        <f t="shared" si="21"/>
        <v>KT-150055</v>
      </c>
      <c r="P398" t="s">
        <v>17829</v>
      </c>
      <c r="Q398" t="s">
        <v>12</v>
      </c>
      <c r="R398" t="s">
        <v>14</v>
      </c>
      <c r="U398" t="s">
        <v>381</v>
      </c>
    </row>
    <row r="399" spans="14:21" x14ac:dyDescent="0.15">
      <c r="N399" t="s">
        <v>26639</v>
      </c>
      <c r="O399" t="str">
        <f t="shared" si="21"/>
        <v>OK-150002</v>
      </c>
      <c r="P399" t="s">
        <v>20022</v>
      </c>
      <c r="Q399" t="s">
        <v>22</v>
      </c>
      <c r="R399" t="s">
        <v>150</v>
      </c>
      <c r="U399" t="s">
        <v>381</v>
      </c>
    </row>
    <row r="400" spans="14:21" x14ac:dyDescent="0.15">
      <c r="N400" t="s">
        <v>26640</v>
      </c>
      <c r="O400" t="str">
        <f t="shared" si="21"/>
        <v>CB-150005</v>
      </c>
      <c r="P400" t="s">
        <v>13025</v>
      </c>
      <c r="Q400" t="s">
        <v>443</v>
      </c>
      <c r="R400" t="s">
        <v>185</v>
      </c>
      <c r="U400" t="s">
        <v>381</v>
      </c>
    </row>
    <row r="401" spans="14:21" x14ac:dyDescent="0.15">
      <c r="N401" t="s">
        <v>22524</v>
      </c>
      <c r="O401" t="str">
        <f t="shared" si="21"/>
        <v>KT-150052</v>
      </c>
      <c r="P401" t="s">
        <v>17825</v>
      </c>
      <c r="Q401" t="s">
        <v>11</v>
      </c>
      <c r="R401" t="s">
        <v>11</v>
      </c>
      <c r="S401" t="s">
        <v>410</v>
      </c>
      <c r="U401" t="s">
        <v>381</v>
      </c>
    </row>
    <row r="402" spans="14:21" x14ac:dyDescent="0.15">
      <c r="N402" t="s">
        <v>1513</v>
      </c>
      <c r="O402" t="str">
        <f t="shared" si="21"/>
        <v>KT-150051</v>
      </c>
      <c r="P402" t="s">
        <v>949</v>
      </c>
      <c r="Q402" t="s">
        <v>197</v>
      </c>
      <c r="R402" t="s">
        <v>200</v>
      </c>
      <c r="S402" t="s">
        <v>2851</v>
      </c>
      <c r="U402" t="s">
        <v>381</v>
      </c>
    </row>
    <row r="403" spans="14:21" x14ac:dyDescent="0.15">
      <c r="N403" t="s">
        <v>3120</v>
      </c>
      <c r="O403" t="str">
        <f t="shared" si="21"/>
        <v>KT-150050</v>
      </c>
      <c r="P403" t="s">
        <v>24667</v>
      </c>
      <c r="Q403" t="s">
        <v>12</v>
      </c>
      <c r="R403" t="s">
        <v>150</v>
      </c>
      <c r="U403" t="s">
        <v>381</v>
      </c>
    </row>
    <row r="404" spans="14:21" x14ac:dyDescent="0.15">
      <c r="N404" t="s">
        <v>3121</v>
      </c>
      <c r="O404" t="str">
        <f t="shared" si="21"/>
        <v>QS-150020</v>
      </c>
      <c r="P404" t="s">
        <v>20416</v>
      </c>
      <c r="Q404" t="s">
        <v>12</v>
      </c>
      <c r="R404" t="s">
        <v>150</v>
      </c>
      <c r="U404" t="s">
        <v>381</v>
      </c>
    </row>
    <row r="405" spans="14:21" x14ac:dyDescent="0.15">
      <c r="N405" t="s">
        <v>26641</v>
      </c>
      <c r="O405" t="str">
        <f t="shared" si="21"/>
        <v>QS-150017</v>
      </c>
      <c r="P405" t="s">
        <v>20412</v>
      </c>
      <c r="Q405" t="s">
        <v>197</v>
      </c>
      <c r="R405" t="s">
        <v>200</v>
      </c>
      <c r="S405" t="s">
        <v>12203</v>
      </c>
      <c r="U405" t="s">
        <v>381</v>
      </c>
    </row>
    <row r="406" spans="14:21" x14ac:dyDescent="0.15">
      <c r="N406" t="s">
        <v>26642</v>
      </c>
      <c r="O406" t="str">
        <f t="shared" si="21"/>
        <v>CBK-150003</v>
      </c>
      <c r="P406" t="s">
        <v>23574</v>
      </c>
      <c r="Q406" t="s">
        <v>57</v>
      </c>
      <c r="R406" t="s">
        <v>404</v>
      </c>
      <c r="S406" t="s">
        <v>390</v>
      </c>
      <c r="U406" t="s">
        <v>381</v>
      </c>
    </row>
    <row r="407" spans="14:21" x14ac:dyDescent="0.15">
      <c r="N407" t="s">
        <v>26643</v>
      </c>
      <c r="O407" t="str">
        <f t="shared" si="21"/>
        <v>KT-150048</v>
      </c>
      <c r="P407" t="s">
        <v>17821</v>
      </c>
      <c r="Q407" t="s">
        <v>54</v>
      </c>
      <c r="R407" t="s">
        <v>175</v>
      </c>
      <c r="S407" t="s">
        <v>12333</v>
      </c>
      <c r="T407" t="s">
        <v>150</v>
      </c>
      <c r="U407" t="s">
        <v>381</v>
      </c>
    </row>
    <row r="408" spans="14:21" x14ac:dyDescent="0.15">
      <c r="N408" t="s">
        <v>26644</v>
      </c>
      <c r="O408" t="str">
        <f t="shared" si="21"/>
        <v>KT-150046</v>
      </c>
      <c r="P408" t="s">
        <v>17817</v>
      </c>
      <c r="Q408" t="s">
        <v>12</v>
      </c>
      <c r="R408" t="s">
        <v>150</v>
      </c>
      <c r="U408" t="s">
        <v>381</v>
      </c>
    </row>
    <row r="409" spans="14:21" x14ac:dyDescent="0.15">
      <c r="N409" t="s">
        <v>26645</v>
      </c>
      <c r="O409" t="str">
        <f t="shared" si="21"/>
        <v>CBK-150001</v>
      </c>
      <c r="P409" t="s">
        <v>23576</v>
      </c>
      <c r="Q409" t="s">
        <v>57</v>
      </c>
      <c r="R409" t="s">
        <v>380</v>
      </c>
      <c r="S409" t="s">
        <v>150</v>
      </c>
      <c r="U409" t="s">
        <v>381</v>
      </c>
    </row>
    <row r="410" spans="14:21" x14ac:dyDescent="0.15">
      <c r="N410" t="s">
        <v>22525</v>
      </c>
      <c r="O410" t="str">
        <f t="shared" si="21"/>
        <v>HK-150004</v>
      </c>
      <c r="P410" t="s">
        <v>14266</v>
      </c>
      <c r="Q410" t="s">
        <v>127</v>
      </c>
      <c r="R410" t="s">
        <v>46</v>
      </c>
      <c r="S410" t="s">
        <v>150</v>
      </c>
      <c r="U410" t="s">
        <v>381</v>
      </c>
    </row>
    <row r="411" spans="14:21" x14ac:dyDescent="0.15">
      <c r="N411" t="s">
        <v>1512</v>
      </c>
      <c r="O411" t="str">
        <f t="shared" si="21"/>
        <v>KT-150042</v>
      </c>
      <c r="P411" t="s">
        <v>948</v>
      </c>
      <c r="Q411" t="s">
        <v>11</v>
      </c>
      <c r="R411" t="s">
        <v>11</v>
      </c>
      <c r="S411" t="s">
        <v>150</v>
      </c>
      <c r="U411" t="s">
        <v>381</v>
      </c>
    </row>
    <row r="412" spans="14:21" x14ac:dyDescent="0.15">
      <c r="N412" t="s">
        <v>3123</v>
      </c>
      <c r="O412" t="str">
        <f t="shared" si="21"/>
        <v>KT-150040</v>
      </c>
      <c r="P412" t="s">
        <v>17813</v>
      </c>
      <c r="Q412" t="s">
        <v>127</v>
      </c>
      <c r="R412" t="s">
        <v>46</v>
      </c>
      <c r="S412" t="s">
        <v>413</v>
      </c>
      <c r="U412" t="s">
        <v>381</v>
      </c>
    </row>
    <row r="413" spans="14:21" x14ac:dyDescent="0.15">
      <c r="N413" t="s">
        <v>3124</v>
      </c>
      <c r="O413" t="str">
        <f t="shared" si="21"/>
        <v>QSK-150003</v>
      </c>
      <c r="P413" t="s">
        <v>22014</v>
      </c>
      <c r="Q413" t="s">
        <v>57</v>
      </c>
      <c r="R413" t="s">
        <v>58</v>
      </c>
      <c r="S413" t="s">
        <v>390</v>
      </c>
      <c r="U413" t="s">
        <v>381</v>
      </c>
    </row>
    <row r="414" spans="14:21" x14ac:dyDescent="0.15">
      <c r="N414" t="s">
        <v>22526</v>
      </c>
      <c r="O414" t="str">
        <f t="shared" si="21"/>
        <v>CG-150007</v>
      </c>
      <c r="P414" t="s">
        <v>13810</v>
      </c>
      <c r="Q414" t="s">
        <v>466</v>
      </c>
      <c r="R414" t="s">
        <v>467</v>
      </c>
      <c r="U414" t="s">
        <v>381</v>
      </c>
    </row>
    <row r="415" spans="14:21" x14ac:dyDescent="0.15">
      <c r="N415" t="s">
        <v>3125</v>
      </c>
      <c r="O415" t="str">
        <f t="shared" si="21"/>
        <v>KT-150039</v>
      </c>
      <c r="P415" t="s">
        <v>17811</v>
      </c>
      <c r="Q415" t="s">
        <v>342</v>
      </c>
      <c r="R415" t="s">
        <v>343</v>
      </c>
      <c r="S415" t="s">
        <v>2855</v>
      </c>
      <c r="U415" t="s">
        <v>381</v>
      </c>
    </row>
    <row r="416" spans="14:21" x14ac:dyDescent="0.15">
      <c r="N416" t="s">
        <v>3126</v>
      </c>
      <c r="O416" t="str">
        <f t="shared" si="21"/>
        <v>CB-150004</v>
      </c>
      <c r="P416" t="s">
        <v>13023</v>
      </c>
      <c r="Q416" t="s">
        <v>127</v>
      </c>
      <c r="R416" t="s">
        <v>46</v>
      </c>
      <c r="S416" t="s">
        <v>413</v>
      </c>
      <c r="U416" t="s">
        <v>381</v>
      </c>
    </row>
    <row r="417" spans="14:21" x14ac:dyDescent="0.15">
      <c r="N417" t="s">
        <v>1136</v>
      </c>
      <c r="O417" t="str">
        <f t="shared" si="21"/>
        <v>CB-150003</v>
      </c>
      <c r="P417" t="s">
        <v>634</v>
      </c>
      <c r="Q417" t="s">
        <v>382</v>
      </c>
      <c r="R417" t="s">
        <v>166</v>
      </c>
      <c r="S417" t="s">
        <v>386</v>
      </c>
      <c r="T417" t="s">
        <v>2833</v>
      </c>
      <c r="U417" t="s">
        <v>381</v>
      </c>
    </row>
    <row r="418" spans="14:21" x14ac:dyDescent="0.15">
      <c r="N418" t="s">
        <v>22527</v>
      </c>
      <c r="O418" t="str">
        <f t="shared" si="21"/>
        <v>CB-150001</v>
      </c>
      <c r="P418" t="s">
        <v>13020</v>
      </c>
      <c r="Q418" t="s">
        <v>342</v>
      </c>
      <c r="R418" t="s">
        <v>343</v>
      </c>
      <c r="S418" t="s">
        <v>12241</v>
      </c>
      <c r="U418" t="s">
        <v>381</v>
      </c>
    </row>
    <row r="419" spans="14:21" x14ac:dyDescent="0.15">
      <c r="N419" t="s">
        <v>26646</v>
      </c>
      <c r="O419" t="str">
        <f t="shared" si="21"/>
        <v>KT-150035</v>
      </c>
      <c r="P419" t="s">
        <v>17805</v>
      </c>
      <c r="Q419" t="s">
        <v>54</v>
      </c>
      <c r="R419" t="s">
        <v>55</v>
      </c>
      <c r="S419" t="s">
        <v>12322</v>
      </c>
      <c r="T419" t="s">
        <v>150</v>
      </c>
      <c r="U419" t="s">
        <v>381</v>
      </c>
    </row>
    <row r="420" spans="14:21" x14ac:dyDescent="0.15">
      <c r="N420" t="s">
        <v>3127</v>
      </c>
      <c r="O420" t="str">
        <f t="shared" si="21"/>
        <v>KT-150031</v>
      </c>
      <c r="P420" t="s">
        <v>17801</v>
      </c>
      <c r="Q420" t="s">
        <v>11</v>
      </c>
      <c r="R420" t="s">
        <v>390</v>
      </c>
      <c r="S420" t="s">
        <v>390</v>
      </c>
      <c r="T420" t="s">
        <v>2850</v>
      </c>
      <c r="U420" t="s">
        <v>381</v>
      </c>
    </row>
    <row r="421" spans="14:21" x14ac:dyDescent="0.15">
      <c r="N421" t="s">
        <v>1511</v>
      </c>
      <c r="O421" t="str">
        <f t="shared" si="21"/>
        <v>KT-150030</v>
      </c>
      <c r="P421" t="s">
        <v>947</v>
      </c>
      <c r="Q421" t="s">
        <v>197</v>
      </c>
      <c r="R421" t="s">
        <v>200</v>
      </c>
      <c r="S421" t="s">
        <v>210</v>
      </c>
      <c r="U421" t="s">
        <v>381</v>
      </c>
    </row>
    <row r="422" spans="14:21" x14ac:dyDescent="0.15">
      <c r="N422" t="s">
        <v>3128</v>
      </c>
      <c r="O422" t="str">
        <f t="shared" si="21"/>
        <v>QS-150009</v>
      </c>
      <c r="P422" t="s">
        <v>20405</v>
      </c>
      <c r="Q422" t="s">
        <v>382</v>
      </c>
      <c r="R422" t="s">
        <v>80</v>
      </c>
      <c r="S422" t="s">
        <v>2847</v>
      </c>
      <c r="U422" t="s">
        <v>381</v>
      </c>
    </row>
    <row r="423" spans="14:21" x14ac:dyDescent="0.15">
      <c r="N423" t="s">
        <v>22528</v>
      </c>
      <c r="O423" t="str">
        <f t="shared" si="21"/>
        <v>TH-150012</v>
      </c>
      <c r="P423" t="s">
        <v>21756</v>
      </c>
      <c r="Q423" t="s">
        <v>12</v>
      </c>
      <c r="R423" t="s">
        <v>150</v>
      </c>
      <c r="U423" t="s">
        <v>381</v>
      </c>
    </row>
    <row r="424" spans="14:21" x14ac:dyDescent="0.15">
      <c r="N424" t="s">
        <v>22529</v>
      </c>
      <c r="O424" t="str">
        <f t="shared" si="21"/>
        <v>KT-150028</v>
      </c>
      <c r="P424" t="s">
        <v>17799</v>
      </c>
      <c r="Q424" t="s">
        <v>443</v>
      </c>
      <c r="R424" t="s">
        <v>444</v>
      </c>
      <c r="S424" t="s">
        <v>12180</v>
      </c>
      <c r="U424" t="s">
        <v>381</v>
      </c>
    </row>
    <row r="425" spans="14:21" x14ac:dyDescent="0.15">
      <c r="N425" t="s">
        <v>3129</v>
      </c>
      <c r="O425" t="str">
        <f t="shared" si="21"/>
        <v>KK-150023</v>
      </c>
      <c r="P425" t="s">
        <v>15744</v>
      </c>
      <c r="Q425" t="s">
        <v>443</v>
      </c>
      <c r="R425" t="s">
        <v>182</v>
      </c>
      <c r="U425" t="s">
        <v>381</v>
      </c>
    </row>
    <row r="426" spans="14:21" x14ac:dyDescent="0.15">
      <c r="N426" t="s">
        <v>22530</v>
      </c>
      <c r="O426" t="str">
        <f t="shared" si="21"/>
        <v>CG-150005</v>
      </c>
      <c r="P426" t="s">
        <v>13807</v>
      </c>
      <c r="Q426" t="s">
        <v>197</v>
      </c>
      <c r="R426" t="s">
        <v>220</v>
      </c>
      <c r="S426" t="s">
        <v>2842</v>
      </c>
      <c r="U426" t="s">
        <v>381</v>
      </c>
    </row>
    <row r="427" spans="14:21" x14ac:dyDescent="0.15">
      <c r="N427" t="s">
        <v>1510</v>
      </c>
      <c r="O427" t="str">
        <f t="shared" si="21"/>
        <v>KT-150026</v>
      </c>
      <c r="P427" t="s">
        <v>946</v>
      </c>
      <c r="Q427" t="s">
        <v>380</v>
      </c>
      <c r="R427" t="s">
        <v>390</v>
      </c>
      <c r="S427" t="s">
        <v>390</v>
      </c>
      <c r="T427" t="s">
        <v>150</v>
      </c>
      <c r="U427" t="s">
        <v>381</v>
      </c>
    </row>
    <row r="428" spans="14:21" x14ac:dyDescent="0.15">
      <c r="N428" t="s">
        <v>1509</v>
      </c>
      <c r="O428" t="str">
        <f t="shared" si="21"/>
        <v>KT-150025</v>
      </c>
      <c r="P428" t="s">
        <v>945</v>
      </c>
      <c r="Q428" t="s">
        <v>11</v>
      </c>
      <c r="R428" t="s">
        <v>11</v>
      </c>
      <c r="S428" t="s">
        <v>150</v>
      </c>
      <c r="U428" t="s">
        <v>381</v>
      </c>
    </row>
    <row r="429" spans="14:21" x14ac:dyDescent="0.15">
      <c r="N429" t="s">
        <v>22531</v>
      </c>
      <c r="O429" t="str">
        <f t="shared" si="21"/>
        <v>OKK-150001</v>
      </c>
      <c r="P429" t="s">
        <v>23577</v>
      </c>
      <c r="Q429" t="s">
        <v>57</v>
      </c>
      <c r="R429" t="s">
        <v>24</v>
      </c>
      <c r="S429" t="s">
        <v>2915</v>
      </c>
      <c r="T429" t="s">
        <v>2919</v>
      </c>
      <c r="U429" t="s">
        <v>381</v>
      </c>
    </row>
    <row r="430" spans="14:21" x14ac:dyDescent="0.15">
      <c r="N430" t="s">
        <v>3130</v>
      </c>
      <c r="O430" t="str">
        <f t="shared" si="21"/>
        <v>KT-150024</v>
      </c>
      <c r="P430" t="s">
        <v>2422</v>
      </c>
      <c r="Q430" t="s">
        <v>425</v>
      </c>
      <c r="R430" t="s">
        <v>427</v>
      </c>
      <c r="S430" t="s">
        <v>427</v>
      </c>
      <c r="T430" t="s">
        <v>121</v>
      </c>
      <c r="U430" t="s">
        <v>381</v>
      </c>
    </row>
    <row r="431" spans="14:21" x14ac:dyDescent="0.15">
      <c r="N431" t="s">
        <v>3131</v>
      </c>
      <c r="O431" t="str">
        <f t="shared" si="21"/>
        <v>KK-150020</v>
      </c>
      <c r="P431" t="s">
        <v>15740</v>
      </c>
      <c r="Q431" t="s">
        <v>197</v>
      </c>
      <c r="R431" t="s">
        <v>220</v>
      </c>
      <c r="S431" t="s">
        <v>150</v>
      </c>
      <c r="U431" t="s">
        <v>381</v>
      </c>
    </row>
    <row r="432" spans="14:21" x14ac:dyDescent="0.15">
      <c r="N432" t="s">
        <v>26647</v>
      </c>
      <c r="O432" t="str">
        <f t="shared" si="21"/>
        <v>THK-150001</v>
      </c>
      <c r="P432" t="s">
        <v>23579</v>
      </c>
      <c r="Q432" t="s">
        <v>57</v>
      </c>
      <c r="R432" t="s">
        <v>514</v>
      </c>
      <c r="S432" t="s">
        <v>2911</v>
      </c>
      <c r="T432" t="s">
        <v>2912</v>
      </c>
      <c r="U432" t="s">
        <v>381</v>
      </c>
    </row>
    <row r="433" spans="14:21" x14ac:dyDescent="0.15">
      <c r="N433" t="s">
        <v>3132</v>
      </c>
      <c r="O433" t="str">
        <f t="shared" si="21"/>
        <v>HK-150003</v>
      </c>
      <c r="P433" t="s">
        <v>14264</v>
      </c>
      <c r="Q433" t="s">
        <v>443</v>
      </c>
      <c r="R433" t="s">
        <v>444</v>
      </c>
      <c r="S433" t="s">
        <v>2879</v>
      </c>
      <c r="T433" t="s">
        <v>2880</v>
      </c>
      <c r="U433" t="s">
        <v>381</v>
      </c>
    </row>
    <row r="434" spans="14:21" x14ac:dyDescent="0.15">
      <c r="N434" t="s">
        <v>1253</v>
      </c>
      <c r="O434" t="str">
        <f t="shared" si="21"/>
        <v>HK-150002</v>
      </c>
      <c r="P434" t="s">
        <v>736</v>
      </c>
      <c r="Q434" t="s">
        <v>11</v>
      </c>
      <c r="R434" t="s">
        <v>11</v>
      </c>
      <c r="S434" t="s">
        <v>410</v>
      </c>
      <c r="U434" t="s">
        <v>381</v>
      </c>
    </row>
    <row r="435" spans="14:21" x14ac:dyDescent="0.15">
      <c r="N435" t="s">
        <v>26648</v>
      </c>
      <c r="O435" t="str">
        <f t="shared" si="21"/>
        <v>TH-150010</v>
      </c>
      <c r="P435" t="s">
        <v>1067</v>
      </c>
      <c r="Q435" t="s">
        <v>197</v>
      </c>
      <c r="R435" t="s">
        <v>201</v>
      </c>
      <c r="S435" t="s">
        <v>397</v>
      </c>
      <c r="T435" t="s">
        <v>150</v>
      </c>
      <c r="U435" t="s">
        <v>381</v>
      </c>
    </row>
    <row r="436" spans="14:21" x14ac:dyDescent="0.15">
      <c r="N436" t="s">
        <v>1508</v>
      </c>
      <c r="O436" t="str">
        <f t="shared" si="21"/>
        <v>KT-150022</v>
      </c>
      <c r="P436" t="s">
        <v>944</v>
      </c>
      <c r="Q436" t="s">
        <v>197</v>
      </c>
      <c r="R436" t="s">
        <v>200</v>
      </c>
      <c r="S436" t="s">
        <v>210</v>
      </c>
      <c r="U436" t="s">
        <v>381</v>
      </c>
    </row>
    <row r="437" spans="14:21" x14ac:dyDescent="0.15">
      <c r="N437" t="s">
        <v>3133</v>
      </c>
      <c r="O437" t="str">
        <f t="shared" si="21"/>
        <v>KK-150018</v>
      </c>
      <c r="P437" t="s">
        <v>15738</v>
      </c>
      <c r="Q437" t="s">
        <v>382</v>
      </c>
      <c r="R437" t="s">
        <v>558</v>
      </c>
      <c r="U437" t="s">
        <v>381</v>
      </c>
    </row>
    <row r="438" spans="14:21" x14ac:dyDescent="0.15">
      <c r="N438" t="s">
        <v>22532</v>
      </c>
      <c r="O438" t="str">
        <f t="shared" si="21"/>
        <v>KK-150017</v>
      </c>
      <c r="P438" t="s">
        <v>15736</v>
      </c>
      <c r="Q438" t="s">
        <v>58</v>
      </c>
      <c r="R438" t="s">
        <v>543</v>
      </c>
      <c r="S438" t="s">
        <v>150</v>
      </c>
      <c r="U438" t="s">
        <v>381</v>
      </c>
    </row>
    <row r="439" spans="14:21" x14ac:dyDescent="0.15">
      <c r="N439" t="s">
        <v>26649</v>
      </c>
      <c r="O439" t="str">
        <f t="shared" si="21"/>
        <v>KT-150021</v>
      </c>
      <c r="P439" t="s">
        <v>17796</v>
      </c>
      <c r="Q439" t="s">
        <v>342</v>
      </c>
      <c r="R439" t="s">
        <v>343</v>
      </c>
      <c r="S439" t="s">
        <v>12013</v>
      </c>
      <c r="U439" t="s">
        <v>381</v>
      </c>
    </row>
    <row r="440" spans="14:21" x14ac:dyDescent="0.15">
      <c r="N440" t="s">
        <v>3134</v>
      </c>
      <c r="O440" t="str">
        <f t="shared" si="21"/>
        <v>KT-150019</v>
      </c>
      <c r="P440" t="s">
        <v>17792</v>
      </c>
      <c r="Q440" t="s">
        <v>54</v>
      </c>
      <c r="R440" t="s">
        <v>56</v>
      </c>
      <c r="S440" t="s">
        <v>2865</v>
      </c>
      <c r="T440" t="s">
        <v>2866</v>
      </c>
      <c r="U440" t="s">
        <v>381</v>
      </c>
    </row>
    <row r="441" spans="14:21" x14ac:dyDescent="0.15">
      <c r="N441" t="s">
        <v>3135</v>
      </c>
      <c r="O441" t="str">
        <f t="shared" si="21"/>
        <v>KT-150018</v>
      </c>
      <c r="P441" t="s">
        <v>17791</v>
      </c>
      <c r="Q441" t="s">
        <v>12</v>
      </c>
      <c r="R441" t="s">
        <v>150</v>
      </c>
      <c r="U441" t="s">
        <v>381</v>
      </c>
    </row>
    <row r="442" spans="14:21" x14ac:dyDescent="0.15">
      <c r="N442" t="s">
        <v>1360</v>
      </c>
      <c r="O442" t="str">
        <f t="shared" si="21"/>
        <v>KK-150016</v>
      </c>
      <c r="P442" t="s">
        <v>818</v>
      </c>
      <c r="Q442" t="s">
        <v>382</v>
      </c>
      <c r="R442" t="s">
        <v>166</v>
      </c>
      <c r="S442" t="s">
        <v>2867</v>
      </c>
      <c r="T442" t="s">
        <v>2059</v>
      </c>
      <c r="U442" t="s">
        <v>381</v>
      </c>
    </row>
    <row r="443" spans="14:21" x14ac:dyDescent="0.15">
      <c r="N443" t="s">
        <v>3136</v>
      </c>
      <c r="O443" t="str">
        <f t="shared" si="21"/>
        <v>KTK-150006</v>
      </c>
      <c r="P443" t="s">
        <v>22015</v>
      </c>
      <c r="Q443" t="s">
        <v>57</v>
      </c>
      <c r="R443" t="s">
        <v>533</v>
      </c>
      <c r="S443" t="s">
        <v>533</v>
      </c>
      <c r="U443" t="s">
        <v>381</v>
      </c>
    </row>
    <row r="444" spans="14:21" x14ac:dyDescent="0.15">
      <c r="N444" t="s">
        <v>22533</v>
      </c>
      <c r="O444" t="str">
        <f t="shared" si="21"/>
        <v>KTK-150005</v>
      </c>
      <c r="P444" t="s">
        <v>23580</v>
      </c>
      <c r="Q444" t="s">
        <v>57</v>
      </c>
      <c r="R444" t="s">
        <v>533</v>
      </c>
      <c r="S444" t="s">
        <v>533</v>
      </c>
      <c r="U444" t="s">
        <v>381</v>
      </c>
    </row>
    <row r="445" spans="14:21" x14ac:dyDescent="0.15">
      <c r="N445" t="s">
        <v>22534</v>
      </c>
      <c r="O445" t="str">
        <f t="shared" si="21"/>
        <v>KK-150014</v>
      </c>
      <c r="P445" t="s">
        <v>15735</v>
      </c>
      <c r="Q445" t="s">
        <v>380</v>
      </c>
      <c r="R445" t="s">
        <v>380</v>
      </c>
      <c r="S445" t="s">
        <v>150</v>
      </c>
      <c r="U445" t="s">
        <v>381</v>
      </c>
    </row>
    <row r="446" spans="14:21" x14ac:dyDescent="0.15">
      <c r="N446" t="s">
        <v>22535</v>
      </c>
      <c r="O446" t="str">
        <f t="shared" si="21"/>
        <v>KTK-150004</v>
      </c>
      <c r="P446" t="s">
        <v>23581</v>
      </c>
      <c r="Q446" t="s">
        <v>57</v>
      </c>
      <c r="R446" t="s">
        <v>533</v>
      </c>
      <c r="S446" t="s">
        <v>533</v>
      </c>
      <c r="U446" t="s">
        <v>381</v>
      </c>
    </row>
    <row r="447" spans="14:21" x14ac:dyDescent="0.15">
      <c r="N447" t="s">
        <v>22536</v>
      </c>
      <c r="O447" t="str">
        <f t="shared" si="21"/>
        <v>KTK-150003</v>
      </c>
      <c r="P447" t="s">
        <v>23582</v>
      </c>
      <c r="Q447" t="s">
        <v>57</v>
      </c>
      <c r="R447" t="s">
        <v>514</v>
      </c>
      <c r="S447" t="s">
        <v>2911</v>
      </c>
      <c r="T447" t="s">
        <v>2912</v>
      </c>
      <c r="U447" t="s">
        <v>381</v>
      </c>
    </row>
    <row r="448" spans="14:21" x14ac:dyDescent="0.15">
      <c r="N448" t="s">
        <v>26650</v>
      </c>
      <c r="O448" t="str">
        <f t="shared" si="21"/>
        <v>KTK-150002</v>
      </c>
      <c r="P448" t="s">
        <v>23584</v>
      </c>
      <c r="Q448" t="s">
        <v>57</v>
      </c>
      <c r="R448" t="s">
        <v>533</v>
      </c>
      <c r="S448" t="s">
        <v>533</v>
      </c>
      <c r="U448" t="s">
        <v>381</v>
      </c>
    </row>
    <row r="449" spans="14:21" x14ac:dyDescent="0.15">
      <c r="N449" t="s">
        <v>1278</v>
      </c>
      <c r="O449" t="str">
        <f t="shared" si="21"/>
        <v>HR-150001</v>
      </c>
      <c r="P449" t="s">
        <v>763</v>
      </c>
      <c r="Q449" t="s">
        <v>127</v>
      </c>
      <c r="R449" t="s">
        <v>46</v>
      </c>
      <c r="S449" t="s">
        <v>2877</v>
      </c>
      <c r="U449" t="s">
        <v>381</v>
      </c>
    </row>
    <row r="450" spans="14:21" x14ac:dyDescent="0.15">
      <c r="N450" t="s">
        <v>3137</v>
      </c>
      <c r="O450" t="str">
        <f t="shared" si="21"/>
        <v>CG-150003</v>
      </c>
      <c r="P450" t="s">
        <v>13804</v>
      </c>
      <c r="Q450" t="s">
        <v>12</v>
      </c>
      <c r="R450" t="s">
        <v>150</v>
      </c>
      <c r="U450" t="s">
        <v>381</v>
      </c>
    </row>
    <row r="451" spans="14:21" x14ac:dyDescent="0.15">
      <c r="N451" t="s">
        <v>3138</v>
      </c>
      <c r="O451" t="str">
        <f t="shared" si="21"/>
        <v>QS-150004</v>
      </c>
      <c r="P451" t="s">
        <v>20400</v>
      </c>
      <c r="Q451" t="s">
        <v>150</v>
      </c>
      <c r="R451" t="s">
        <v>150</v>
      </c>
      <c r="U451" t="s">
        <v>381</v>
      </c>
    </row>
    <row r="452" spans="14:21" x14ac:dyDescent="0.15">
      <c r="N452" t="s">
        <v>3139</v>
      </c>
      <c r="O452" t="str">
        <f t="shared" ref="O452:O515" si="22">LEFT(N452,FIND("-",N452)+6)</f>
        <v>QS-150001</v>
      </c>
      <c r="P452" t="s">
        <v>20397</v>
      </c>
      <c r="Q452" t="s">
        <v>197</v>
      </c>
      <c r="R452" t="s">
        <v>200</v>
      </c>
      <c r="S452" t="s">
        <v>12203</v>
      </c>
      <c r="U452" t="s">
        <v>381</v>
      </c>
    </row>
    <row r="453" spans="14:21" x14ac:dyDescent="0.15">
      <c r="N453" t="s">
        <v>3140</v>
      </c>
      <c r="O453" t="str">
        <f t="shared" si="22"/>
        <v>TH-150008</v>
      </c>
      <c r="P453" t="s">
        <v>21752</v>
      </c>
      <c r="Q453" t="s">
        <v>54</v>
      </c>
      <c r="R453" t="s">
        <v>55</v>
      </c>
      <c r="S453" t="s">
        <v>2883</v>
      </c>
      <c r="U453" t="s">
        <v>381</v>
      </c>
    </row>
    <row r="454" spans="14:21" x14ac:dyDescent="0.15">
      <c r="N454" t="s">
        <v>1359</v>
      </c>
      <c r="O454" t="str">
        <f t="shared" si="22"/>
        <v>KK-150012</v>
      </c>
      <c r="P454" t="s">
        <v>817</v>
      </c>
      <c r="Q454" t="s">
        <v>11</v>
      </c>
      <c r="R454" t="s">
        <v>11</v>
      </c>
      <c r="S454" t="s">
        <v>176</v>
      </c>
      <c r="T454" t="s">
        <v>2863</v>
      </c>
      <c r="U454" t="s">
        <v>381</v>
      </c>
    </row>
    <row r="455" spans="14:21" x14ac:dyDescent="0.15">
      <c r="N455" t="s">
        <v>26651</v>
      </c>
      <c r="O455" t="str">
        <f t="shared" si="22"/>
        <v>KT-150011</v>
      </c>
      <c r="P455" t="s">
        <v>17787</v>
      </c>
      <c r="Q455" t="s">
        <v>212</v>
      </c>
      <c r="R455" t="s">
        <v>545</v>
      </c>
      <c r="U455" t="s">
        <v>381</v>
      </c>
    </row>
    <row r="456" spans="14:21" x14ac:dyDescent="0.15">
      <c r="N456" t="s">
        <v>1628</v>
      </c>
      <c r="O456" t="str">
        <f t="shared" si="22"/>
        <v>TH-150007</v>
      </c>
      <c r="P456" t="s">
        <v>1066</v>
      </c>
      <c r="Q456" t="s">
        <v>12</v>
      </c>
      <c r="R456" t="s">
        <v>15</v>
      </c>
      <c r="S456" t="s">
        <v>2881</v>
      </c>
      <c r="U456" t="s">
        <v>381</v>
      </c>
    </row>
    <row r="457" spans="14:21" x14ac:dyDescent="0.15">
      <c r="N457" t="s">
        <v>3141</v>
      </c>
      <c r="O457" t="str">
        <f t="shared" si="22"/>
        <v>KT-150010</v>
      </c>
      <c r="P457" t="s">
        <v>17786</v>
      </c>
      <c r="Q457" t="s">
        <v>127</v>
      </c>
      <c r="R457" t="s">
        <v>128</v>
      </c>
      <c r="S457" t="s">
        <v>448</v>
      </c>
      <c r="U457" t="s">
        <v>381</v>
      </c>
    </row>
    <row r="458" spans="14:21" x14ac:dyDescent="0.15">
      <c r="N458" t="s">
        <v>1507</v>
      </c>
      <c r="O458" t="str">
        <f t="shared" si="22"/>
        <v>KT-150006</v>
      </c>
      <c r="P458" t="s">
        <v>943</v>
      </c>
      <c r="Q458" t="s">
        <v>11</v>
      </c>
      <c r="R458" t="s">
        <v>11</v>
      </c>
      <c r="S458" t="s">
        <v>124</v>
      </c>
      <c r="T458" t="s">
        <v>124</v>
      </c>
      <c r="U458" t="s">
        <v>381</v>
      </c>
    </row>
    <row r="459" spans="14:21" x14ac:dyDescent="0.15">
      <c r="N459" t="s">
        <v>26652</v>
      </c>
      <c r="O459" t="str">
        <f t="shared" si="22"/>
        <v>KT-150005</v>
      </c>
      <c r="P459" t="s">
        <v>24657</v>
      </c>
      <c r="Q459" t="s">
        <v>526</v>
      </c>
      <c r="R459" t="s">
        <v>529</v>
      </c>
      <c r="U459" t="s">
        <v>381</v>
      </c>
    </row>
    <row r="460" spans="14:21" x14ac:dyDescent="0.15">
      <c r="N460" t="s">
        <v>3142</v>
      </c>
      <c r="O460" t="str">
        <f t="shared" si="22"/>
        <v>KT-150003</v>
      </c>
      <c r="P460" t="s">
        <v>17780</v>
      </c>
      <c r="Q460" t="s">
        <v>380</v>
      </c>
      <c r="R460" t="s">
        <v>380</v>
      </c>
      <c r="S460" t="s">
        <v>2849</v>
      </c>
      <c r="U460" t="s">
        <v>381</v>
      </c>
    </row>
    <row r="461" spans="14:21" x14ac:dyDescent="0.15">
      <c r="N461" t="s">
        <v>3143</v>
      </c>
      <c r="O461" t="str">
        <f t="shared" si="22"/>
        <v>KT-150002</v>
      </c>
      <c r="P461" t="s">
        <v>17778</v>
      </c>
      <c r="Q461" t="s">
        <v>495</v>
      </c>
      <c r="R461" t="s">
        <v>519</v>
      </c>
    </row>
    <row r="462" spans="14:21" x14ac:dyDescent="0.15">
      <c r="N462" t="s">
        <v>22537</v>
      </c>
      <c r="O462" t="str">
        <f t="shared" si="22"/>
        <v>KK-150005</v>
      </c>
      <c r="P462" t="s">
        <v>15729</v>
      </c>
      <c r="Q462" t="s">
        <v>11</v>
      </c>
      <c r="R462" t="s">
        <v>11</v>
      </c>
      <c r="S462" t="s">
        <v>126</v>
      </c>
      <c r="U462" t="s">
        <v>381</v>
      </c>
    </row>
    <row r="463" spans="14:21" x14ac:dyDescent="0.15">
      <c r="N463" t="s">
        <v>3144</v>
      </c>
      <c r="O463" t="str">
        <f t="shared" si="22"/>
        <v>TH-150001</v>
      </c>
      <c r="P463" t="s">
        <v>21746</v>
      </c>
      <c r="Q463" t="s">
        <v>197</v>
      </c>
      <c r="R463" t="s">
        <v>565</v>
      </c>
      <c r="U463" t="s">
        <v>381</v>
      </c>
    </row>
    <row r="464" spans="14:21" x14ac:dyDescent="0.15">
      <c r="N464" t="s">
        <v>22538</v>
      </c>
      <c r="O464" t="str">
        <f t="shared" si="22"/>
        <v>KK-150002</v>
      </c>
      <c r="P464" t="s">
        <v>15726</v>
      </c>
      <c r="Q464" t="s">
        <v>12</v>
      </c>
      <c r="R464" t="s">
        <v>14</v>
      </c>
      <c r="U464" t="s">
        <v>381</v>
      </c>
    </row>
    <row r="465" spans="14:21" x14ac:dyDescent="0.15">
      <c r="N465" t="s">
        <v>1277</v>
      </c>
      <c r="O465" t="str">
        <f t="shared" si="22"/>
        <v>HR-140026</v>
      </c>
      <c r="P465" t="s">
        <v>762</v>
      </c>
      <c r="Q465" t="s">
        <v>382</v>
      </c>
      <c r="R465" t="s">
        <v>558</v>
      </c>
      <c r="U465" t="s">
        <v>381</v>
      </c>
    </row>
    <row r="466" spans="14:21" x14ac:dyDescent="0.15">
      <c r="N466" t="s">
        <v>3145</v>
      </c>
      <c r="O466" t="str">
        <f t="shared" si="22"/>
        <v>QS-140020</v>
      </c>
      <c r="P466" t="s">
        <v>20394</v>
      </c>
      <c r="Q466" t="s">
        <v>127</v>
      </c>
      <c r="R466" t="s">
        <v>128</v>
      </c>
      <c r="S466" t="s">
        <v>12311</v>
      </c>
      <c r="U466" t="s">
        <v>381</v>
      </c>
    </row>
    <row r="467" spans="14:21" x14ac:dyDescent="0.15">
      <c r="N467" t="s">
        <v>3146</v>
      </c>
      <c r="O467" t="str">
        <f t="shared" si="22"/>
        <v>KKK-140004</v>
      </c>
      <c r="P467" t="s">
        <v>22017</v>
      </c>
      <c r="Q467" t="s">
        <v>57</v>
      </c>
      <c r="R467" t="s">
        <v>506</v>
      </c>
      <c r="S467" t="s">
        <v>2920</v>
      </c>
      <c r="T467" t="s">
        <v>2921</v>
      </c>
      <c r="U467" t="s">
        <v>381</v>
      </c>
    </row>
    <row r="468" spans="14:21" x14ac:dyDescent="0.15">
      <c r="N468" t="s">
        <v>22539</v>
      </c>
      <c r="O468" t="str">
        <f t="shared" si="22"/>
        <v>HR-140020</v>
      </c>
      <c r="P468" t="s">
        <v>14798</v>
      </c>
      <c r="Q468" t="s">
        <v>22</v>
      </c>
      <c r="R468" t="s">
        <v>23</v>
      </c>
      <c r="S468" t="s">
        <v>12108</v>
      </c>
      <c r="U468" t="s">
        <v>381</v>
      </c>
    </row>
    <row r="469" spans="14:21" x14ac:dyDescent="0.15">
      <c r="N469" t="s">
        <v>3147</v>
      </c>
      <c r="O469" t="str">
        <f t="shared" si="22"/>
        <v>KT-140130</v>
      </c>
      <c r="P469" t="s">
        <v>17769</v>
      </c>
      <c r="Q469" t="s">
        <v>495</v>
      </c>
      <c r="R469" t="s">
        <v>13940</v>
      </c>
      <c r="U469" t="s">
        <v>381</v>
      </c>
    </row>
    <row r="470" spans="14:21" x14ac:dyDescent="0.15">
      <c r="N470" t="s">
        <v>22540</v>
      </c>
      <c r="O470" t="str">
        <f t="shared" si="22"/>
        <v>KT-140128</v>
      </c>
      <c r="P470" t="s">
        <v>17766</v>
      </c>
      <c r="Q470" t="s">
        <v>11</v>
      </c>
      <c r="R470" t="s">
        <v>11</v>
      </c>
      <c r="S470" t="s">
        <v>176</v>
      </c>
      <c r="T470" t="s">
        <v>2863</v>
      </c>
      <c r="U470" t="s">
        <v>381</v>
      </c>
    </row>
    <row r="471" spans="14:21" x14ac:dyDescent="0.15">
      <c r="N471" t="s">
        <v>1627</v>
      </c>
      <c r="O471" t="str">
        <f t="shared" si="22"/>
        <v>TH-140018</v>
      </c>
      <c r="P471" t="s">
        <v>1065</v>
      </c>
      <c r="Q471" t="s">
        <v>127</v>
      </c>
      <c r="R471" t="s">
        <v>46</v>
      </c>
      <c r="S471" t="s">
        <v>413</v>
      </c>
      <c r="U471" t="s">
        <v>381</v>
      </c>
    </row>
    <row r="472" spans="14:21" x14ac:dyDescent="0.15">
      <c r="N472" t="s">
        <v>22541</v>
      </c>
      <c r="O472" t="str">
        <f t="shared" si="22"/>
        <v>KK-140032</v>
      </c>
      <c r="P472" t="s">
        <v>15723</v>
      </c>
      <c r="Q472" t="s">
        <v>489</v>
      </c>
      <c r="R472" t="s">
        <v>490</v>
      </c>
      <c r="S472" t="s">
        <v>2871</v>
      </c>
      <c r="U472" t="s">
        <v>381</v>
      </c>
    </row>
    <row r="473" spans="14:21" x14ac:dyDescent="0.15">
      <c r="N473" t="s">
        <v>3149</v>
      </c>
      <c r="O473" t="str">
        <f t="shared" si="22"/>
        <v>KT-140120</v>
      </c>
      <c r="P473" t="s">
        <v>17757</v>
      </c>
      <c r="Q473" t="s">
        <v>489</v>
      </c>
      <c r="R473" t="s">
        <v>172</v>
      </c>
      <c r="S473" t="s">
        <v>12304</v>
      </c>
      <c r="U473" t="s">
        <v>381</v>
      </c>
    </row>
    <row r="474" spans="14:21" x14ac:dyDescent="0.15">
      <c r="N474" t="s">
        <v>1506</v>
      </c>
      <c r="O474" t="str">
        <f t="shared" si="22"/>
        <v>KT-140119</v>
      </c>
      <c r="P474" t="s">
        <v>942</v>
      </c>
      <c r="Q474" t="s">
        <v>11</v>
      </c>
      <c r="R474" t="s">
        <v>11</v>
      </c>
      <c r="S474" t="s">
        <v>126</v>
      </c>
      <c r="U474" t="s">
        <v>381</v>
      </c>
    </row>
    <row r="475" spans="14:21" x14ac:dyDescent="0.15">
      <c r="N475" t="s">
        <v>3150</v>
      </c>
      <c r="O475" t="str">
        <f t="shared" si="22"/>
        <v>KT-140118</v>
      </c>
      <c r="P475" t="s">
        <v>17755</v>
      </c>
      <c r="Q475" t="s">
        <v>382</v>
      </c>
      <c r="R475" t="s">
        <v>2</v>
      </c>
      <c r="S475" t="s">
        <v>2840</v>
      </c>
      <c r="U475" t="s">
        <v>381</v>
      </c>
    </row>
    <row r="476" spans="14:21" x14ac:dyDescent="0.15">
      <c r="N476" t="s">
        <v>3151</v>
      </c>
      <c r="O476" t="str">
        <f t="shared" si="22"/>
        <v>KT-140116</v>
      </c>
      <c r="P476" t="s">
        <v>941</v>
      </c>
      <c r="Q476" t="s">
        <v>466</v>
      </c>
      <c r="R476" t="s">
        <v>122</v>
      </c>
      <c r="U476" t="s">
        <v>381</v>
      </c>
    </row>
    <row r="477" spans="14:21" x14ac:dyDescent="0.15">
      <c r="N477" t="s">
        <v>22542</v>
      </c>
      <c r="O477" t="str">
        <f t="shared" si="22"/>
        <v>KTK-140011</v>
      </c>
      <c r="P477" t="s">
        <v>2814</v>
      </c>
      <c r="Q477" t="s">
        <v>57</v>
      </c>
      <c r="R477" t="s">
        <v>404</v>
      </c>
      <c r="S477" t="s">
        <v>390</v>
      </c>
      <c r="U477" t="s">
        <v>381</v>
      </c>
    </row>
    <row r="478" spans="14:21" x14ac:dyDescent="0.15">
      <c r="N478" t="s">
        <v>22543</v>
      </c>
      <c r="O478" t="str">
        <f t="shared" si="22"/>
        <v>KT-140115</v>
      </c>
      <c r="P478" t="s">
        <v>17753</v>
      </c>
      <c r="Q478" t="s">
        <v>342</v>
      </c>
      <c r="R478" t="s">
        <v>343</v>
      </c>
      <c r="S478" t="s">
        <v>2855</v>
      </c>
      <c r="U478" t="s">
        <v>381</v>
      </c>
    </row>
    <row r="479" spans="14:21" x14ac:dyDescent="0.15">
      <c r="N479" t="s">
        <v>22544</v>
      </c>
      <c r="O479" t="str">
        <f t="shared" si="22"/>
        <v>KT-140114</v>
      </c>
      <c r="P479" t="s">
        <v>17751</v>
      </c>
      <c r="Q479" t="s">
        <v>197</v>
      </c>
      <c r="R479" t="s">
        <v>199</v>
      </c>
      <c r="U479" t="s">
        <v>381</v>
      </c>
    </row>
    <row r="480" spans="14:21" x14ac:dyDescent="0.15">
      <c r="N480" t="s">
        <v>26653</v>
      </c>
      <c r="O480" t="str">
        <f t="shared" si="22"/>
        <v>TH-140017</v>
      </c>
      <c r="P480" t="s">
        <v>21744</v>
      </c>
      <c r="Q480" t="s">
        <v>197</v>
      </c>
      <c r="R480" t="s">
        <v>200</v>
      </c>
      <c r="U480" t="s">
        <v>381</v>
      </c>
    </row>
    <row r="481" spans="14:21" x14ac:dyDescent="0.15">
      <c r="N481" t="s">
        <v>3153</v>
      </c>
      <c r="O481" t="str">
        <f t="shared" si="22"/>
        <v>CG-140020</v>
      </c>
      <c r="P481" t="s">
        <v>691</v>
      </c>
      <c r="Q481" t="s">
        <v>466</v>
      </c>
      <c r="R481" t="s">
        <v>555</v>
      </c>
      <c r="S481" t="s">
        <v>2864</v>
      </c>
      <c r="U481" t="s">
        <v>381</v>
      </c>
    </row>
    <row r="482" spans="14:21" x14ac:dyDescent="0.15">
      <c r="N482" t="s">
        <v>1505</v>
      </c>
      <c r="O482" t="str">
        <f t="shared" si="22"/>
        <v>KT-140112</v>
      </c>
      <c r="P482" t="s">
        <v>940</v>
      </c>
      <c r="Q482" t="s">
        <v>197</v>
      </c>
      <c r="R482" t="s">
        <v>201</v>
      </c>
      <c r="S482" t="s">
        <v>397</v>
      </c>
      <c r="T482" t="s">
        <v>150</v>
      </c>
      <c r="U482" t="s">
        <v>381</v>
      </c>
    </row>
    <row r="483" spans="14:21" x14ac:dyDescent="0.15">
      <c r="N483" t="s">
        <v>3154</v>
      </c>
      <c r="O483" t="str">
        <f t="shared" si="22"/>
        <v>KK-140027</v>
      </c>
      <c r="P483" t="s">
        <v>15717</v>
      </c>
      <c r="Q483" t="s">
        <v>466</v>
      </c>
      <c r="R483" t="s">
        <v>555</v>
      </c>
      <c r="S483" t="s">
        <v>2864</v>
      </c>
      <c r="U483" t="s">
        <v>381</v>
      </c>
    </row>
    <row r="484" spans="14:21" x14ac:dyDescent="0.15">
      <c r="N484" t="s">
        <v>3155</v>
      </c>
      <c r="O484" t="str">
        <f t="shared" si="22"/>
        <v>TH-140015</v>
      </c>
      <c r="P484" t="s">
        <v>21742</v>
      </c>
      <c r="Q484" t="s">
        <v>382</v>
      </c>
      <c r="R484" t="s">
        <v>166</v>
      </c>
      <c r="S484" t="s">
        <v>407</v>
      </c>
      <c r="U484" t="s">
        <v>381</v>
      </c>
    </row>
    <row r="485" spans="14:21" x14ac:dyDescent="0.15">
      <c r="N485" t="s">
        <v>1504</v>
      </c>
      <c r="O485" t="str">
        <f t="shared" si="22"/>
        <v>KT-140109</v>
      </c>
      <c r="P485" t="s">
        <v>939</v>
      </c>
      <c r="Q485" t="s">
        <v>382</v>
      </c>
      <c r="R485" t="s">
        <v>78</v>
      </c>
      <c r="S485" t="s">
        <v>2875</v>
      </c>
      <c r="U485" t="s">
        <v>381</v>
      </c>
    </row>
    <row r="486" spans="14:21" x14ac:dyDescent="0.15">
      <c r="N486" t="s">
        <v>22545</v>
      </c>
      <c r="O486" t="str">
        <f t="shared" si="22"/>
        <v>KT-140108</v>
      </c>
      <c r="P486" t="s">
        <v>17745</v>
      </c>
      <c r="Q486" t="s">
        <v>127</v>
      </c>
      <c r="R486" t="s">
        <v>128</v>
      </c>
      <c r="S486" t="s">
        <v>12311</v>
      </c>
      <c r="U486" t="s">
        <v>381</v>
      </c>
    </row>
    <row r="487" spans="14:21" x14ac:dyDescent="0.15">
      <c r="N487" t="s">
        <v>22546</v>
      </c>
      <c r="O487" t="str">
        <f t="shared" si="22"/>
        <v>KK-140024</v>
      </c>
      <c r="P487" t="s">
        <v>15714</v>
      </c>
      <c r="Q487" t="s">
        <v>466</v>
      </c>
      <c r="R487" t="s">
        <v>556</v>
      </c>
      <c r="U487" t="s">
        <v>381</v>
      </c>
    </row>
    <row r="488" spans="14:21" x14ac:dyDescent="0.15">
      <c r="N488" t="s">
        <v>1503</v>
      </c>
      <c r="O488" t="str">
        <f t="shared" si="22"/>
        <v>KT-140107</v>
      </c>
      <c r="P488" t="s">
        <v>938</v>
      </c>
      <c r="Q488" t="s">
        <v>382</v>
      </c>
      <c r="R488" t="s">
        <v>558</v>
      </c>
      <c r="U488" t="s">
        <v>381</v>
      </c>
    </row>
    <row r="489" spans="14:21" x14ac:dyDescent="0.15">
      <c r="N489" t="s">
        <v>22547</v>
      </c>
      <c r="O489" t="str">
        <f t="shared" si="22"/>
        <v>KT-140105</v>
      </c>
      <c r="P489" t="s">
        <v>17742</v>
      </c>
      <c r="Q489" t="s">
        <v>197</v>
      </c>
      <c r="R489" t="s">
        <v>200</v>
      </c>
      <c r="S489" t="s">
        <v>150</v>
      </c>
      <c r="U489" t="s">
        <v>381</v>
      </c>
    </row>
    <row r="490" spans="14:21" x14ac:dyDescent="0.15">
      <c r="N490" t="s">
        <v>22548</v>
      </c>
      <c r="O490" t="str">
        <f t="shared" si="22"/>
        <v>KK-140021</v>
      </c>
      <c r="P490" t="s">
        <v>15709</v>
      </c>
      <c r="Q490" t="s">
        <v>425</v>
      </c>
      <c r="R490" t="s">
        <v>427</v>
      </c>
      <c r="S490" t="s">
        <v>427</v>
      </c>
      <c r="T490" t="s">
        <v>150</v>
      </c>
      <c r="U490" t="s">
        <v>381</v>
      </c>
    </row>
    <row r="491" spans="14:21" x14ac:dyDescent="0.15">
      <c r="N491" t="s">
        <v>3156</v>
      </c>
      <c r="O491" t="str">
        <f t="shared" si="22"/>
        <v>KT-140100</v>
      </c>
      <c r="P491" t="s">
        <v>17737</v>
      </c>
      <c r="Q491" t="s">
        <v>382</v>
      </c>
      <c r="R491" t="s">
        <v>150</v>
      </c>
      <c r="U491" t="s">
        <v>381</v>
      </c>
    </row>
    <row r="492" spans="14:21" x14ac:dyDescent="0.15">
      <c r="N492" t="s">
        <v>1626</v>
      </c>
      <c r="O492" t="str">
        <f t="shared" si="22"/>
        <v>TH-140013</v>
      </c>
      <c r="P492" t="s">
        <v>1064</v>
      </c>
      <c r="Q492" t="s">
        <v>382</v>
      </c>
      <c r="R492" t="s">
        <v>166</v>
      </c>
      <c r="S492" t="s">
        <v>386</v>
      </c>
      <c r="T492" t="s">
        <v>2833</v>
      </c>
      <c r="U492" t="s">
        <v>381</v>
      </c>
    </row>
    <row r="493" spans="14:21" x14ac:dyDescent="0.15">
      <c r="N493" t="s">
        <v>3157</v>
      </c>
      <c r="O493" t="str">
        <f t="shared" si="22"/>
        <v>TH-140012</v>
      </c>
      <c r="P493" t="s">
        <v>21740</v>
      </c>
      <c r="Q493" t="s">
        <v>380</v>
      </c>
      <c r="R493" t="s">
        <v>380</v>
      </c>
      <c r="S493" t="s">
        <v>2849</v>
      </c>
      <c r="U493" t="s">
        <v>381</v>
      </c>
    </row>
    <row r="494" spans="14:21" x14ac:dyDescent="0.15">
      <c r="N494" t="s">
        <v>3158</v>
      </c>
      <c r="O494" t="str">
        <f t="shared" si="22"/>
        <v>CG-140018</v>
      </c>
      <c r="P494" t="s">
        <v>13797</v>
      </c>
      <c r="Q494" t="s">
        <v>127</v>
      </c>
      <c r="R494" t="s">
        <v>46</v>
      </c>
      <c r="S494" t="s">
        <v>413</v>
      </c>
      <c r="U494" t="s">
        <v>381</v>
      </c>
    </row>
    <row r="495" spans="14:21" x14ac:dyDescent="0.15">
      <c r="N495" t="s">
        <v>3159</v>
      </c>
      <c r="O495" t="str">
        <f t="shared" si="22"/>
        <v>CG-140017</v>
      </c>
      <c r="P495" t="s">
        <v>13795</v>
      </c>
      <c r="Q495" t="s">
        <v>127</v>
      </c>
      <c r="R495" t="s">
        <v>46</v>
      </c>
      <c r="S495" t="s">
        <v>413</v>
      </c>
      <c r="U495" t="s">
        <v>381</v>
      </c>
    </row>
    <row r="496" spans="14:21" x14ac:dyDescent="0.15">
      <c r="N496" t="s">
        <v>1625</v>
      </c>
      <c r="O496" t="str">
        <f t="shared" si="22"/>
        <v>TH-140011</v>
      </c>
      <c r="P496" t="s">
        <v>1063</v>
      </c>
      <c r="Q496" t="s">
        <v>11</v>
      </c>
      <c r="R496" t="s">
        <v>11</v>
      </c>
      <c r="S496" t="s">
        <v>126</v>
      </c>
      <c r="U496" t="s">
        <v>381</v>
      </c>
    </row>
    <row r="497" spans="14:21" x14ac:dyDescent="0.15">
      <c r="N497" t="s">
        <v>26654</v>
      </c>
      <c r="O497" t="str">
        <f t="shared" si="22"/>
        <v>KT-140098</v>
      </c>
      <c r="P497" t="s">
        <v>937</v>
      </c>
      <c r="Q497" t="s">
        <v>466</v>
      </c>
      <c r="R497" t="s">
        <v>1640</v>
      </c>
      <c r="U497" t="s">
        <v>381</v>
      </c>
    </row>
    <row r="498" spans="14:21" x14ac:dyDescent="0.15">
      <c r="N498" t="s">
        <v>1193</v>
      </c>
      <c r="O498" t="str">
        <f t="shared" si="22"/>
        <v>CG-140016</v>
      </c>
      <c r="P498" t="s">
        <v>690</v>
      </c>
      <c r="Q498" t="s">
        <v>197</v>
      </c>
      <c r="R498" t="s">
        <v>200</v>
      </c>
      <c r="S498" t="s">
        <v>2832</v>
      </c>
      <c r="U498" t="s">
        <v>381</v>
      </c>
    </row>
    <row r="499" spans="14:21" x14ac:dyDescent="0.15">
      <c r="N499" t="s">
        <v>3161</v>
      </c>
      <c r="O499" t="str">
        <f t="shared" si="22"/>
        <v>TH-140010</v>
      </c>
      <c r="P499" t="s">
        <v>1062</v>
      </c>
      <c r="Q499" t="s">
        <v>466</v>
      </c>
      <c r="R499" t="s">
        <v>467</v>
      </c>
      <c r="U499" t="s">
        <v>381</v>
      </c>
    </row>
    <row r="500" spans="14:21" x14ac:dyDescent="0.15">
      <c r="N500" t="s">
        <v>3162</v>
      </c>
      <c r="O500" t="str">
        <f t="shared" si="22"/>
        <v>KTK-140009</v>
      </c>
      <c r="P500" t="s">
        <v>22018</v>
      </c>
      <c r="Q500" t="s">
        <v>57</v>
      </c>
      <c r="R500" t="s">
        <v>533</v>
      </c>
      <c r="S500" t="s">
        <v>533</v>
      </c>
      <c r="U500" t="s">
        <v>381</v>
      </c>
    </row>
    <row r="501" spans="14:21" x14ac:dyDescent="0.15">
      <c r="N501" t="s">
        <v>3163</v>
      </c>
      <c r="O501" t="str">
        <f t="shared" si="22"/>
        <v>KT-140096</v>
      </c>
      <c r="P501" t="s">
        <v>17735</v>
      </c>
      <c r="Q501" t="s">
        <v>150</v>
      </c>
      <c r="R501" t="s">
        <v>150</v>
      </c>
      <c r="U501" t="s">
        <v>381</v>
      </c>
    </row>
    <row r="502" spans="14:21" x14ac:dyDescent="0.15">
      <c r="N502" t="s">
        <v>3164</v>
      </c>
      <c r="O502" t="str">
        <f t="shared" si="22"/>
        <v>KK-140015</v>
      </c>
      <c r="P502" t="s">
        <v>15702</v>
      </c>
      <c r="Q502" t="s">
        <v>12</v>
      </c>
      <c r="R502" t="s">
        <v>150</v>
      </c>
      <c r="U502" t="s">
        <v>381</v>
      </c>
    </row>
    <row r="503" spans="14:21" x14ac:dyDescent="0.15">
      <c r="N503" t="s">
        <v>1502</v>
      </c>
      <c r="O503" t="str">
        <f t="shared" si="22"/>
        <v>KT-140091</v>
      </c>
      <c r="P503" t="s">
        <v>936</v>
      </c>
      <c r="Q503" t="s">
        <v>380</v>
      </c>
      <c r="R503" t="s">
        <v>380</v>
      </c>
      <c r="S503" t="s">
        <v>2849</v>
      </c>
      <c r="U503" t="s">
        <v>381</v>
      </c>
    </row>
    <row r="504" spans="14:21" x14ac:dyDescent="0.15">
      <c r="N504" t="s">
        <v>22549</v>
      </c>
      <c r="O504" t="str">
        <f t="shared" si="22"/>
        <v>QS-140011</v>
      </c>
      <c r="P504" t="s">
        <v>20383</v>
      </c>
      <c r="Q504" t="s">
        <v>382</v>
      </c>
      <c r="R504" t="s">
        <v>331</v>
      </c>
      <c r="S504" t="s">
        <v>150</v>
      </c>
      <c r="U504" t="s">
        <v>381</v>
      </c>
    </row>
    <row r="505" spans="14:21" x14ac:dyDescent="0.15">
      <c r="N505" t="s">
        <v>1501</v>
      </c>
      <c r="O505" t="str">
        <f t="shared" si="22"/>
        <v>KT-140087</v>
      </c>
      <c r="P505" t="s">
        <v>935</v>
      </c>
      <c r="Q505" t="s">
        <v>11</v>
      </c>
      <c r="R505" t="s">
        <v>11</v>
      </c>
      <c r="S505" t="s">
        <v>410</v>
      </c>
      <c r="U505" t="s">
        <v>381</v>
      </c>
    </row>
    <row r="506" spans="14:21" x14ac:dyDescent="0.15">
      <c r="N506" t="s">
        <v>3165</v>
      </c>
      <c r="O506" t="str">
        <f t="shared" si="22"/>
        <v>HR-140016</v>
      </c>
      <c r="P506" t="s">
        <v>14793</v>
      </c>
      <c r="Q506" t="s">
        <v>150</v>
      </c>
      <c r="R506" t="s">
        <v>150</v>
      </c>
      <c r="U506" t="s">
        <v>381</v>
      </c>
    </row>
    <row r="507" spans="14:21" x14ac:dyDescent="0.15">
      <c r="N507" t="s">
        <v>26655</v>
      </c>
      <c r="O507" t="str">
        <f t="shared" si="22"/>
        <v>SK-140010</v>
      </c>
      <c r="P507" t="s">
        <v>1026</v>
      </c>
      <c r="Q507" t="s">
        <v>380</v>
      </c>
      <c r="R507" t="s">
        <v>380</v>
      </c>
      <c r="S507" t="s">
        <v>2904</v>
      </c>
      <c r="U507" t="s">
        <v>381</v>
      </c>
    </row>
    <row r="508" spans="14:21" x14ac:dyDescent="0.15">
      <c r="N508" t="s">
        <v>3166</v>
      </c>
      <c r="O508" t="str">
        <f t="shared" si="22"/>
        <v>KT-140082</v>
      </c>
      <c r="P508" t="s">
        <v>17722</v>
      </c>
      <c r="Q508" t="s">
        <v>382</v>
      </c>
      <c r="R508" t="s">
        <v>150</v>
      </c>
      <c r="U508" t="s">
        <v>381</v>
      </c>
    </row>
    <row r="509" spans="14:21" x14ac:dyDescent="0.15">
      <c r="N509" t="s">
        <v>22550</v>
      </c>
      <c r="O509" t="str">
        <f t="shared" si="22"/>
        <v>QSK-140003</v>
      </c>
      <c r="P509" t="s">
        <v>23585</v>
      </c>
      <c r="Q509" t="s">
        <v>57</v>
      </c>
      <c r="R509" t="s">
        <v>24</v>
      </c>
      <c r="S509" t="s">
        <v>2915</v>
      </c>
      <c r="T509" t="s">
        <v>2916</v>
      </c>
      <c r="U509" t="s">
        <v>381</v>
      </c>
    </row>
    <row r="510" spans="14:21" x14ac:dyDescent="0.15">
      <c r="N510" t="s">
        <v>22551</v>
      </c>
      <c r="O510" t="str">
        <f t="shared" si="22"/>
        <v>KK-140014</v>
      </c>
      <c r="P510" t="s">
        <v>15700</v>
      </c>
      <c r="Q510" t="s">
        <v>425</v>
      </c>
      <c r="R510" t="s">
        <v>427</v>
      </c>
      <c r="S510" t="s">
        <v>427</v>
      </c>
      <c r="U510" t="s">
        <v>381</v>
      </c>
    </row>
    <row r="511" spans="14:21" x14ac:dyDescent="0.15">
      <c r="N511" t="s">
        <v>3168</v>
      </c>
      <c r="O511" t="str">
        <f t="shared" si="22"/>
        <v>KTK-140006</v>
      </c>
      <c r="P511" t="s">
        <v>22019</v>
      </c>
      <c r="Q511" t="s">
        <v>57</v>
      </c>
      <c r="R511" t="s">
        <v>12</v>
      </c>
      <c r="S511" t="s">
        <v>22007</v>
      </c>
      <c r="T511" t="s">
        <v>22008</v>
      </c>
      <c r="U511" t="s">
        <v>381</v>
      </c>
    </row>
    <row r="512" spans="14:21" x14ac:dyDescent="0.15">
      <c r="N512" t="s">
        <v>22552</v>
      </c>
      <c r="O512" t="str">
        <f t="shared" si="22"/>
        <v>CG-140013</v>
      </c>
      <c r="P512" t="s">
        <v>13791</v>
      </c>
      <c r="Q512" t="s">
        <v>11</v>
      </c>
      <c r="R512" t="s">
        <v>11</v>
      </c>
      <c r="S512" t="s">
        <v>12099</v>
      </c>
      <c r="U512" t="s">
        <v>381</v>
      </c>
    </row>
    <row r="513" spans="14:21" x14ac:dyDescent="0.15">
      <c r="N513" t="s">
        <v>3169</v>
      </c>
      <c r="O513" t="str">
        <f t="shared" si="22"/>
        <v>KT-140078</v>
      </c>
      <c r="P513" t="s">
        <v>17716</v>
      </c>
      <c r="Q513" t="s">
        <v>12</v>
      </c>
      <c r="R513" t="s">
        <v>14</v>
      </c>
      <c r="U513" t="s">
        <v>381</v>
      </c>
    </row>
    <row r="514" spans="14:21" x14ac:dyDescent="0.15">
      <c r="N514" t="s">
        <v>1624</v>
      </c>
      <c r="O514" t="str">
        <f t="shared" si="22"/>
        <v>TH-140008</v>
      </c>
      <c r="P514" t="s">
        <v>1061</v>
      </c>
      <c r="Q514" t="s">
        <v>425</v>
      </c>
      <c r="R514" t="s">
        <v>427</v>
      </c>
      <c r="S514" t="s">
        <v>427</v>
      </c>
      <c r="T514" t="s">
        <v>121</v>
      </c>
      <c r="U514" t="s">
        <v>381</v>
      </c>
    </row>
    <row r="515" spans="14:21" x14ac:dyDescent="0.15">
      <c r="N515" t="s">
        <v>26656</v>
      </c>
      <c r="O515" t="str">
        <f t="shared" si="22"/>
        <v>HR-140015</v>
      </c>
      <c r="P515" t="s">
        <v>14792</v>
      </c>
      <c r="Q515" t="s">
        <v>382</v>
      </c>
      <c r="R515" t="s">
        <v>76</v>
      </c>
      <c r="S515" t="s">
        <v>449</v>
      </c>
      <c r="T515" t="s">
        <v>2903</v>
      </c>
      <c r="U515" t="s">
        <v>381</v>
      </c>
    </row>
    <row r="516" spans="14:21" x14ac:dyDescent="0.15">
      <c r="N516" t="s">
        <v>22553</v>
      </c>
      <c r="O516" t="str">
        <f t="shared" ref="O516:O579" si="23">LEFT(N516,FIND("-",N516)+6)</f>
        <v>QS-140008</v>
      </c>
      <c r="P516" t="s">
        <v>20379</v>
      </c>
      <c r="Q516" t="s">
        <v>22</v>
      </c>
      <c r="R516" t="s">
        <v>26</v>
      </c>
      <c r="U516" t="s">
        <v>381</v>
      </c>
    </row>
    <row r="517" spans="14:21" x14ac:dyDescent="0.15">
      <c r="N517" t="s">
        <v>3170</v>
      </c>
      <c r="O517" t="str">
        <f t="shared" si="23"/>
        <v>CBK-140003</v>
      </c>
      <c r="P517" t="s">
        <v>22020</v>
      </c>
      <c r="Q517" t="s">
        <v>57</v>
      </c>
      <c r="R517" t="s">
        <v>515</v>
      </c>
      <c r="S517" t="s">
        <v>2908</v>
      </c>
      <c r="T517" t="s">
        <v>2009</v>
      </c>
      <c r="U517" t="s">
        <v>381</v>
      </c>
    </row>
    <row r="518" spans="14:21" x14ac:dyDescent="0.15">
      <c r="N518" t="s">
        <v>2764</v>
      </c>
      <c r="O518" t="str">
        <f t="shared" si="23"/>
        <v>KKK-140002</v>
      </c>
      <c r="P518" t="s">
        <v>2797</v>
      </c>
      <c r="Q518" t="s">
        <v>57</v>
      </c>
      <c r="R518" t="s">
        <v>2907</v>
      </c>
      <c r="S518" t="s">
        <v>46</v>
      </c>
      <c r="U518" t="s">
        <v>381</v>
      </c>
    </row>
    <row r="519" spans="14:21" x14ac:dyDescent="0.15">
      <c r="N519" t="s">
        <v>1500</v>
      </c>
      <c r="O519" t="str">
        <f t="shared" si="23"/>
        <v>KT-140073</v>
      </c>
      <c r="P519" t="s">
        <v>934</v>
      </c>
      <c r="Q519" t="s">
        <v>11</v>
      </c>
      <c r="R519" t="s">
        <v>11</v>
      </c>
      <c r="S519" t="s">
        <v>126</v>
      </c>
      <c r="U519" t="s">
        <v>381</v>
      </c>
    </row>
    <row r="520" spans="14:21" x14ac:dyDescent="0.15">
      <c r="N520" t="s">
        <v>3171</v>
      </c>
      <c r="O520" t="str">
        <f t="shared" si="23"/>
        <v>CB-140006</v>
      </c>
      <c r="P520" t="s">
        <v>13015</v>
      </c>
      <c r="Q520" t="s">
        <v>382</v>
      </c>
      <c r="R520" t="s">
        <v>331</v>
      </c>
      <c r="S520" t="s">
        <v>2834</v>
      </c>
      <c r="T520" t="s">
        <v>2835</v>
      </c>
      <c r="U520" t="s">
        <v>381</v>
      </c>
    </row>
    <row r="521" spans="14:21" x14ac:dyDescent="0.15">
      <c r="N521" t="s">
        <v>1499</v>
      </c>
      <c r="O521" t="str">
        <f t="shared" si="23"/>
        <v>KT-140071</v>
      </c>
      <c r="P521" t="s">
        <v>933</v>
      </c>
      <c r="Q521" t="s">
        <v>11</v>
      </c>
      <c r="R521" t="s">
        <v>11</v>
      </c>
      <c r="S521" t="s">
        <v>410</v>
      </c>
      <c r="U521" t="s">
        <v>381</v>
      </c>
    </row>
    <row r="522" spans="14:21" x14ac:dyDescent="0.15">
      <c r="N522" t="s">
        <v>3172</v>
      </c>
      <c r="O522" t="str">
        <f t="shared" si="23"/>
        <v>HR-140011</v>
      </c>
      <c r="P522" t="s">
        <v>14788</v>
      </c>
      <c r="Q522" t="s">
        <v>197</v>
      </c>
      <c r="R522" t="s">
        <v>219</v>
      </c>
      <c r="S522" t="s">
        <v>12223</v>
      </c>
      <c r="U522" t="s">
        <v>381</v>
      </c>
    </row>
    <row r="523" spans="14:21" x14ac:dyDescent="0.15">
      <c r="N523" t="s">
        <v>3173</v>
      </c>
      <c r="O523" t="str">
        <f t="shared" si="23"/>
        <v>HKK-140001</v>
      </c>
      <c r="P523" t="s">
        <v>22021</v>
      </c>
      <c r="Q523" t="s">
        <v>21451</v>
      </c>
      <c r="R523" t="s">
        <v>428</v>
      </c>
      <c r="U523" t="s">
        <v>381</v>
      </c>
    </row>
    <row r="524" spans="14:21" x14ac:dyDescent="0.15">
      <c r="N524" t="s">
        <v>1252</v>
      </c>
      <c r="O524" t="str">
        <f t="shared" si="23"/>
        <v>HK-140003</v>
      </c>
      <c r="P524" t="s">
        <v>735</v>
      </c>
      <c r="Q524" t="s">
        <v>12</v>
      </c>
      <c r="R524" t="s">
        <v>15</v>
      </c>
      <c r="S524" t="s">
        <v>2881</v>
      </c>
      <c r="U524" t="s">
        <v>381</v>
      </c>
    </row>
    <row r="525" spans="14:21" x14ac:dyDescent="0.15">
      <c r="N525" t="s">
        <v>3174</v>
      </c>
      <c r="O525" t="str">
        <f t="shared" si="23"/>
        <v>KT-140059</v>
      </c>
      <c r="P525" t="s">
        <v>17702</v>
      </c>
      <c r="Q525" t="s">
        <v>508</v>
      </c>
      <c r="R525" t="s">
        <v>536</v>
      </c>
      <c r="U525" t="s">
        <v>381</v>
      </c>
    </row>
    <row r="526" spans="14:21" x14ac:dyDescent="0.15">
      <c r="N526" t="s">
        <v>3175</v>
      </c>
      <c r="O526" t="str">
        <f t="shared" si="23"/>
        <v>KKK-140001</v>
      </c>
      <c r="P526" t="s">
        <v>22022</v>
      </c>
      <c r="Q526" t="s">
        <v>57</v>
      </c>
      <c r="R526" t="s">
        <v>150</v>
      </c>
      <c r="U526" t="s">
        <v>381</v>
      </c>
    </row>
    <row r="527" spans="14:21" x14ac:dyDescent="0.15">
      <c r="N527" t="s">
        <v>22554</v>
      </c>
      <c r="O527" t="str">
        <f t="shared" si="23"/>
        <v>KT-140056</v>
      </c>
      <c r="P527" t="s">
        <v>17699</v>
      </c>
      <c r="Q527" t="s">
        <v>12</v>
      </c>
      <c r="R527" t="s">
        <v>150</v>
      </c>
      <c r="U527" t="s">
        <v>381</v>
      </c>
    </row>
    <row r="528" spans="14:21" x14ac:dyDescent="0.15">
      <c r="N528" t="s">
        <v>3176</v>
      </c>
      <c r="O528" t="str">
        <f t="shared" si="23"/>
        <v>KK-140011</v>
      </c>
      <c r="P528" t="s">
        <v>15697</v>
      </c>
      <c r="Q528" t="s">
        <v>12</v>
      </c>
      <c r="R528" t="s">
        <v>15</v>
      </c>
      <c r="S528" t="s">
        <v>150</v>
      </c>
      <c r="U528" t="s">
        <v>381</v>
      </c>
    </row>
    <row r="529" spans="14:21" x14ac:dyDescent="0.15">
      <c r="N529" t="s">
        <v>22555</v>
      </c>
      <c r="O529" t="str">
        <f t="shared" si="23"/>
        <v>KT-140053</v>
      </c>
      <c r="P529" t="s">
        <v>17695</v>
      </c>
      <c r="Q529" t="s">
        <v>425</v>
      </c>
      <c r="R529" t="s">
        <v>427</v>
      </c>
      <c r="S529" t="s">
        <v>427</v>
      </c>
      <c r="T529" t="s">
        <v>121</v>
      </c>
      <c r="U529" t="s">
        <v>381</v>
      </c>
    </row>
    <row r="530" spans="14:21" x14ac:dyDescent="0.15">
      <c r="N530" t="s">
        <v>22556</v>
      </c>
      <c r="O530" t="str">
        <f t="shared" si="23"/>
        <v>KT-140051</v>
      </c>
      <c r="P530" t="s">
        <v>17691</v>
      </c>
      <c r="Q530" t="s">
        <v>54</v>
      </c>
      <c r="R530" t="s">
        <v>56</v>
      </c>
      <c r="S530" t="s">
        <v>2865</v>
      </c>
      <c r="T530" t="s">
        <v>2878</v>
      </c>
      <c r="U530" t="s">
        <v>381</v>
      </c>
    </row>
    <row r="531" spans="14:21" x14ac:dyDescent="0.15">
      <c r="N531" t="s">
        <v>3178</v>
      </c>
      <c r="O531" t="str">
        <f t="shared" si="23"/>
        <v>QS-140005</v>
      </c>
      <c r="P531" t="s">
        <v>20376</v>
      </c>
      <c r="Q531" t="s">
        <v>22</v>
      </c>
      <c r="R531" t="s">
        <v>26</v>
      </c>
      <c r="S531" t="s">
        <v>181</v>
      </c>
      <c r="U531" t="s">
        <v>381</v>
      </c>
    </row>
    <row r="532" spans="14:21" x14ac:dyDescent="0.15">
      <c r="N532" t="s">
        <v>1358</v>
      </c>
      <c r="O532" t="str">
        <f t="shared" si="23"/>
        <v>KK-140008</v>
      </c>
      <c r="P532" t="s">
        <v>816</v>
      </c>
      <c r="Q532" t="s">
        <v>11</v>
      </c>
      <c r="R532" t="s">
        <v>11</v>
      </c>
      <c r="S532" t="s">
        <v>176</v>
      </c>
      <c r="T532" t="s">
        <v>2887</v>
      </c>
      <c r="U532" t="s">
        <v>381</v>
      </c>
    </row>
    <row r="533" spans="14:21" x14ac:dyDescent="0.15">
      <c r="N533" t="s">
        <v>3179</v>
      </c>
      <c r="O533" t="str">
        <f t="shared" si="23"/>
        <v>TH-140002</v>
      </c>
      <c r="P533" t="s">
        <v>1060</v>
      </c>
      <c r="Q533" t="s">
        <v>197</v>
      </c>
      <c r="R533" t="s">
        <v>150</v>
      </c>
      <c r="U533" t="s">
        <v>381</v>
      </c>
    </row>
    <row r="534" spans="14:21" x14ac:dyDescent="0.15">
      <c r="N534" t="s">
        <v>22557</v>
      </c>
      <c r="O534" t="str">
        <f t="shared" si="23"/>
        <v>CG-140007</v>
      </c>
      <c r="P534" t="s">
        <v>13785</v>
      </c>
      <c r="Q534" t="s">
        <v>443</v>
      </c>
      <c r="R534" t="s">
        <v>551</v>
      </c>
      <c r="U534" t="s">
        <v>381</v>
      </c>
    </row>
    <row r="535" spans="14:21" x14ac:dyDescent="0.15">
      <c r="N535" t="s">
        <v>3180</v>
      </c>
      <c r="O535" t="str">
        <f t="shared" si="23"/>
        <v>KT-140040</v>
      </c>
      <c r="P535" t="s">
        <v>17677</v>
      </c>
      <c r="Q535" t="s">
        <v>72</v>
      </c>
      <c r="R535" t="s">
        <v>150</v>
      </c>
      <c r="U535" t="s">
        <v>381</v>
      </c>
    </row>
    <row r="536" spans="14:21" x14ac:dyDescent="0.15">
      <c r="N536" t="s">
        <v>1251</v>
      </c>
      <c r="O536" t="str">
        <f t="shared" si="23"/>
        <v>HK-140002</v>
      </c>
      <c r="P536" t="s">
        <v>734</v>
      </c>
      <c r="Q536" t="s">
        <v>466</v>
      </c>
      <c r="R536" t="s">
        <v>556</v>
      </c>
      <c r="U536" t="s">
        <v>381</v>
      </c>
    </row>
    <row r="537" spans="14:21" x14ac:dyDescent="0.15">
      <c r="N537" t="s">
        <v>3181</v>
      </c>
      <c r="O537" t="str">
        <f t="shared" si="23"/>
        <v>HR-140007</v>
      </c>
      <c r="P537" t="s">
        <v>14785</v>
      </c>
      <c r="Q537" t="s">
        <v>380</v>
      </c>
      <c r="R537" t="s">
        <v>380</v>
      </c>
      <c r="S537" t="s">
        <v>2904</v>
      </c>
      <c r="U537" t="s">
        <v>381</v>
      </c>
    </row>
    <row r="538" spans="14:21" x14ac:dyDescent="0.15">
      <c r="N538" t="s">
        <v>3182</v>
      </c>
      <c r="O538" t="str">
        <f t="shared" si="23"/>
        <v>HR-140006</v>
      </c>
      <c r="P538" t="s">
        <v>14783</v>
      </c>
      <c r="Q538" t="s">
        <v>197</v>
      </c>
      <c r="R538" t="s">
        <v>201</v>
      </c>
      <c r="S538" t="s">
        <v>201</v>
      </c>
      <c r="U538" t="s">
        <v>381</v>
      </c>
    </row>
    <row r="539" spans="14:21" x14ac:dyDescent="0.15">
      <c r="N539" t="s">
        <v>1496</v>
      </c>
      <c r="O539" t="str">
        <f t="shared" si="23"/>
        <v>KT-140036</v>
      </c>
      <c r="P539" t="s">
        <v>932</v>
      </c>
      <c r="Q539" t="s">
        <v>382</v>
      </c>
      <c r="R539" t="s">
        <v>166</v>
      </c>
      <c r="S539" t="s">
        <v>411</v>
      </c>
      <c r="T539" t="s">
        <v>12013</v>
      </c>
      <c r="U539" t="s">
        <v>381</v>
      </c>
    </row>
    <row r="540" spans="14:21" x14ac:dyDescent="0.15">
      <c r="N540" t="s">
        <v>3183</v>
      </c>
      <c r="O540" t="str">
        <f t="shared" si="23"/>
        <v>QS-140003</v>
      </c>
      <c r="P540" t="s">
        <v>20373</v>
      </c>
      <c r="Q540" t="s">
        <v>12</v>
      </c>
      <c r="R540" t="s">
        <v>150</v>
      </c>
      <c r="U540" t="s">
        <v>381</v>
      </c>
    </row>
    <row r="541" spans="14:21" x14ac:dyDescent="0.15">
      <c r="N541" t="s">
        <v>3184</v>
      </c>
      <c r="O541" t="str">
        <f t="shared" si="23"/>
        <v>CB-140001</v>
      </c>
      <c r="P541" t="s">
        <v>13008</v>
      </c>
      <c r="Q541" t="s">
        <v>49</v>
      </c>
      <c r="R541" t="s">
        <v>12323</v>
      </c>
    </row>
    <row r="542" spans="14:21" x14ac:dyDescent="0.15">
      <c r="N542" t="s">
        <v>3185</v>
      </c>
      <c r="O542" t="str">
        <f t="shared" si="23"/>
        <v>KT-140030</v>
      </c>
      <c r="P542" t="s">
        <v>17666</v>
      </c>
      <c r="Q542" t="s">
        <v>466</v>
      </c>
      <c r="R542" t="s">
        <v>122</v>
      </c>
      <c r="U542" t="s">
        <v>381</v>
      </c>
    </row>
    <row r="543" spans="14:21" x14ac:dyDescent="0.15">
      <c r="N543" t="s">
        <v>1495</v>
      </c>
      <c r="O543" t="str">
        <f t="shared" si="23"/>
        <v>KT-140022</v>
      </c>
      <c r="P543" t="s">
        <v>931</v>
      </c>
      <c r="Q543" t="s">
        <v>127</v>
      </c>
      <c r="R543" t="s">
        <v>128</v>
      </c>
      <c r="S543" t="s">
        <v>448</v>
      </c>
      <c r="U543" t="s">
        <v>381</v>
      </c>
    </row>
    <row r="544" spans="14:21" x14ac:dyDescent="0.15">
      <c r="N544" t="s">
        <v>3187</v>
      </c>
      <c r="O544" t="str">
        <f t="shared" si="23"/>
        <v>KT-140017</v>
      </c>
      <c r="P544" t="s">
        <v>17654</v>
      </c>
      <c r="Q544" t="s">
        <v>12</v>
      </c>
      <c r="R544" t="s">
        <v>15</v>
      </c>
      <c r="S544" t="s">
        <v>2881</v>
      </c>
      <c r="U544" t="s">
        <v>381</v>
      </c>
    </row>
    <row r="545" spans="14:21" x14ac:dyDescent="0.15">
      <c r="N545" t="s">
        <v>22558</v>
      </c>
      <c r="O545" t="str">
        <f t="shared" si="23"/>
        <v>KT-140015</v>
      </c>
      <c r="P545" t="s">
        <v>17651</v>
      </c>
      <c r="Q545" t="s">
        <v>382</v>
      </c>
      <c r="R545" t="s">
        <v>60</v>
      </c>
      <c r="U545" t="s">
        <v>381</v>
      </c>
    </row>
    <row r="546" spans="14:21" x14ac:dyDescent="0.15">
      <c r="N546" t="s">
        <v>3188</v>
      </c>
      <c r="O546" t="str">
        <f t="shared" si="23"/>
        <v>KT-140013</v>
      </c>
      <c r="P546" t="s">
        <v>17648</v>
      </c>
      <c r="Q546" t="s">
        <v>127</v>
      </c>
      <c r="R546" t="s">
        <v>128</v>
      </c>
      <c r="S546" t="s">
        <v>448</v>
      </c>
      <c r="U546" t="s">
        <v>381</v>
      </c>
    </row>
    <row r="547" spans="14:21" x14ac:dyDescent="0.15">
      <c r="N547" t="s">
        <v>3189</v>
      </c>
      <c r="O547" t="str">
        <f t="shared" si="23"/>
        <v>KT-140012</v>
      </c>
      <c r="P547" t="s">
        <v>17646</v>
      </c>
      <c r="Q547" t="s">
        <v>12</v>
      </c>
      <c r="R547" t="s">
        <v>14</v>
      </c>
      <c r="U547" t="s">
        <v>381</v>
      </c>
    </row>
    <row r="548" spans="14:21" x14ac:dyDescent="0.15">
      <c r="N548" t="s">
        <v>1494</v>
      </c>
      <c r="O548" t="str">
        <f t="shared" si="23"/>
        <v>KT-140011</v>
      </c>
      <c r="P548" t="s">
        <v>930</v>
      </c>
      <c r="Q548" t="s">
        <v>58</v>
      </c>
      <c r="R548" t="s">
        <v>543</v>
      </c>
      <c r="S548" t="s">
        <v>2890</v>
      </c>
      <c r="U548" t="s">
        <v>381</v>
      </c>
    </row>
    <row r="549" spans="14:21" x14ac:dyDescent="0.15">
      <c r="N549" t="s">
        <v>1493</v>
      </c>
      <c r="O549" t="str">
        <f t="shared" si="23"/>
        <v>KT-140010</v>
      </c>
      <c r="P549" t="s">
        <v>929</v>
      </c>
      <c r="Q549" t="s">
        <v>58</v>
      </c>
      <c r="R549" t="s">
        <v>543</v>
      </c>
      <c r="S549" t="s">
        <v>390</v>
      </c>
      <c r="T549" t="s">
        <v>171</v>
      </c>
      <c r="U549" t="s">
        <v>381</v>
      </c>
    </row>
    <row r="550" spans="14:21" x14ac:dyDescent="0.15">
      <c r="N550" t="s">
        <v>1492</v>
      </c>
      <c r="O550" t="str">
        <f t="shared" si="23"/>
        <v>KT-140007</v>
      </c>
      <c r="P550" t="s">
        <v>928</v>
      </c>
      <c r="Q550" t="s">
        <v>12</v>
      </c>
      <c r="R550" t="s">
        <v>390</v>
      </c>
      <c r="S550" t="s">
        <v>390</v>
      </c>
      <c r="T550" t="s">
        <v>150</v>
      </c>
      <c r="U550" t="s">
        <v>381</v>
      </c>
    </row>
    <row r="551" spans="14:21" x14ac:dyDescent="0.15">
      <c r="N551" t="s">
        <v>2766</v>
      </c>
      <c r="O551" t="str">
        <f t="shared" si="23"/>
        <v>KTK-140001</v>
      </c>
      <c r="P551" t="s">
        <v>22023</v>
      </c>
      <c r="Q551" t="s">
        <v>57</v>
      </c>
      <c r="R551" t="s">
        <v>2909</v>
      </c>
      <c r="S551" t="s">
        <v>2910</v>
      </c>
      <c r="T551" t="s">
        <v>2009</v>
      </c>
      <c r="U551" t="s">
        <v>381</v>
      </c>
    </row>
    <row r="552" spans="14:21" x14ac:dyDescent="0.15">
      <c r="N552" t="s">
        <v>3190</v>
      </c>
      <c r="O552" t="str">
        <f t="shared" si="23"/>
        <v>KT-140006</v>
      </c>
      <c r="P552" t="s">
        <v>17642</v>
      </c>
      <c r="Q552" t="s">
        <v>54</v>
      </c>
      <c r="R552" t="s">
        <v>55</v>
      </c>
      <c r="S552" t="s">
        <v>2883</v>
      </c>
      <c r="U552" t="s">
        <v>381</v>
      </c>
    </row>
    <row r="553" spans="14:21" x14ac:dyDescent="0.15">
      <c r="N553" t="s">
        <v>3191</v>
      </c>
      <c r="O553" t="str">
        <f t="shared" si="23"/>
        <v>CG-140003</v>
      </c>
      <c r="P553" t="s">
        <v>13780</v>
      </c>
      <c r="Q553" t="s">
        <v>54</v>
      </c>
      <c r="R553" t="s">
        <v>55</v>
      </c>
      <c r="S553" t="s">
        <v>2843</v>
      </c>
      <c r="T553" t="s">
        <v>2857</v>
      </c>
      <c r="U553" t="s">
        <v>381</v>
      </c>
    </row>
    <row r="554" spans="14:21" x14ac:dyDescent="0.15">
      <c r="N554" t="s">
        <v>3192</v>
      </c>
      <c r="O554" t="str">
        <f t="shared" si="23"/>
        <v>CG-140002</v>
      </c>
      <c r="P554" t="s">
        <v>689</v>
      </c>
      <c r="Q554" t="s">
        <v>12</v>
      </c>
      <c r="R554" t="s">
        <v>447</v>
      </c>
      <c r="U554" t="s">
        <v>381</v>
      </c>
    </row>
    <row r="555" spans="14:21" x14ac:dyDescent="0.15">
      <c r="N555" t="s">
        <v>1192</v>
      </c>
      <c r="O555" t="str">
        <f t="shared" si="23"/>
        <v>CG-140001</v>
      </c>
      <c r="P555" t="s">
        <v>688</v>
      </c>
      <c r="Q555" t="s">
        <v>197</v>
      </c>
      <c r="R555" t="s">
        <v>200</v>
      </c>
      <c r="S555" t="s">
        <v>2851</v>
      </c>
      <c r="U555" t="s">
        <v>381</v>
      </c>
    </row>
    <row r="556" spans="14:21" x14ac:dyDescent="0.15">
      <c r="N556" t="s">
        <v>3193</v>
      </c>
      <c r="O556" t="str">
        <f t="shared" si="23"/>
        <v>KT-140001</v>
      </c>
      <c r="P556" t="s">
        <v>17637</v>
      </c>
      <c r="Q556" t="s">
        <v>197</v>
      </c>
      <c r="R556" t="s">
        <v>201</v>
      </c>
      <c r="S556" t="s">
        <v>201</v>
      </c>
      <c r="U556" t="s">
        <v>381</v>
      </c>
    </row>
    <row r="557" spans="14:21" x14ac:dyDescent="0.15">
      <c r="N557" t="s">
        <v>3194</v>
      </c>
      <c r="O557" t="str">
        <f t="shared" si="23"/>
        <v>HR-140002</v>
      </c>
      <c r="P557" t="s">
        <v>14779</v>
      </c>
      <c r="Q557" t="s">
        <v>399</v>
      </c>
      <c r="R557" t="s">
        <v>1639</v>
      </c>
      <c r="S557" t="s">
        <v>2876</v>
      </c>
      <c r="U557" t="s">
        <v>381</v>
      </c>
    </row>
    <row r="558" spans="14:21" x14ac:dyDescent="0.15">
      <c r="N558" t="s">
        <v>1586</v>
      </c>
      <c r="O558" t="str">
        <f t="shared" si="23"/>
        <v>SK-140006</v>
      </c>
      <c r="P558" t="s">
        <v>1025</v>
      </c>
      <c r="Q558" t="s">
        <v>197</v>
      </c>
      <c r="R558" t="s">
        <v>200</v>
      </c>
      <c r="S558" t="s">
        <v>150</v>
      </c>
      <c r="U558" t="s">
        <v>381</v>
      </c>
    </row>
    <row r="559" spans="14:21" x14ac:dyDescent="0.15">
      <c r="N559" t="s">
        <v>3195</v>
      </c>
      <c r="O559" t="str">
        <f t="shared" si="23"/>
        <v>SK-140004</v>
      </c>
      <c r="P559" t="s">
        <v>21310</v>
      </c>
      <c r="Q559" t="s">
        <v>197</v>
      </c>
      <c r="R559" t="s">
        <v>198</v>
      </c>
      <c r="S559" t="s">
        <v>2836</v>
      </c>
      <c r="U559" t="s">
        <v>381</v>
      </c>
    </row>
    <row r="560" spans="14:21" x14ac:dyDescent="0.15">
      <c r="N560" t="s">
        <v>3196</v>
      </c>
      <c r="O560" t="str">
        <f t="shared" si="23"/>
        <v>SK-140002</v>
      </c>
      <c r="P560" t="s">
        <v>21307</v>
      </c>
      <c r="Q560" t="s">
        <v>443</v>
      </c>
      <c r="R560" t="s">
        <v>444</v>
      </c>
      <c r="S560" t="s">
        <v>12183</v>
      </c>
      <c r="U560" t="s">
        <v>381</v>
      </c>
    </row>
    <row r="561" spans="14:21" x14ac:dyDescent="0.15">
      <c r="N561" t="s">
        <v>1562</v>
      </c>
      <c r="O561" t="str">
        <f t="shared" si="23"/>
        <v>QS-130033</v>
      </c>
      <c r="P561" t="s">
        <v>1005</v>
      </c>
      <c r="Q561" t="s">
        <v>380</v>
      </c>
      <c r="R561" t="s">
        <v>380</v>
      </c>
      <c r="S561" t="s">
        <v>2849</v>
      </c>
      <c r="U561" t="s">
        <v>381</v>
      </c>
    </row>
    <row r="562" spans="14:21" x14ac:dyDescent="0.15">
      <c r="N562" t="s">
        <v>1491</v>
      </c>
      <c r="O562" t="str">
        <f t="shared" si="23"/>
        <v>KT-130107</v>
      </c>
      <c r="P562" t="s">
        <v>927</v>
      </c>
      <c r="Q562" t="s">
        <v>12</v>
      </c>
      <c r="R562" t="s">
        <v>150</v>
      </c>
      <c r="U562" t="s">
        <v>381</v>
      </c>
    </row>
    <row r="563" spans="14:21" x14ac:dyDescent="0.15">
      <c r="N563" t="s">
        <v>1357</v>
      </c>
      <c r="O563" t="str">
        <f t="shared" si="23"/>
        <v>KK-130056</v>
      </c>
      <c r="P563" t="s">
        <v>815</v>
      </c>
      <c r="Q563" t="s">
        <v>538</v>
      </c>
      <c r="R563" t="s">
        <v>150</v>
      </c>
      <c r="U563" t="s">
        <v>381</v>
      </c>
    </row>
    <row r="564" spans="14:21" x14ac:dyDescent="0.15">
      <c r="N564" t="s">
        <v>2795</v>
      </c>
      <c r="O564" t="str">
        <f t="shared" si="23"/>
        <v>CBK-130005</v>
      </c>
      <c r="P564" t="s">
        <v>2823</v>
      </c>
      <c r="Q564" t="s">
        <v>57</v>
      </c>
      <c r="R564" t="s">
        <v>506</v>
      </c>
      <c r="S564" t="s">
        <v>390</v>
      </c>
      <c r="U564" t="s">
        <v>381</v>
      </c>
    </row>
    <row r="565" spans="14:21" x14ac:dyDescent="0.15">
      <c r="N565" t="s">
        <v>3197</v>
      </c>
      <c r="O565" t="str">
        <f t="shared" si="23"/>
        <v>CBK-130004</v>
      </c>
      <c r="P565" t="s">
        <v>22024</v>
      </c>
      <c r="Q565" t="s">
        <v>57</v>
      </c>
      <c r="R565" t="s">
        <v>515</v>
      </c>
      <c r="S565" t="s">
        <v>2908</v>
      </c>
      <c r="T565" t="s">
        <v>22025</v>
      </c>
      <c r="U565" t="s">
        <v>381</v>
      </c>
    </row>
    <row r="566" spans="14:21" x14ac:dyDescent="0.15">
      <c r="N566" t="s">
        <v>3198</v>
      </c>
      <c r="O566" t="str">
        <f t="shared" si="23"/>
        <v>CBK-130003</v>
      </c>
      <c r="P566" t="s">
        <v>22026</v>
      </c>
      <c r="Q566" t="s">
        <v>57</v>
      </c>
      <c r="R566" t="s">
        <v>515</v>
      </c>
      <c r="S566" t="s">
        <v>2908</v>
      </c>
      <c r="T566" t="s">
        <v>22025</v>
      </c>
      <c r="U566" t="s">
        <v>381</v>
      </c>
    </row>
    <row r="567" spans="14:21" x14ac:dyDescent="0.15">
      <c r="N567" t="s">
        <v>1490</v>
      </c>
      <c r="O567" t="str">
        <f t="shared" si="23"/>
        <v>KT-130105</v>
      </c>
      <c r="P567" t="s">
        <v>926</v>
      </c>
      <c r="Q567" t="s">
        <v>11</v>
      </c>
      <c r="R567" t="s">
        <v>11</v>
      </c>
      <c r="S567" t="s">
        <v>176</v>
      </c>
      <c r="T567" t="s">
        <v>2863</v>
      </c>
      <c r="U567" t="s">
        <v>381</v>
      </c>
    </row>
    <row r="568" spans="14:21" x14ac:dyDescent="0.15">
      <c r="N568" t="s">
        <v>1489</v>
      </c>
      <c r="O568" t="str">
        <f t="shared" si="23"/>
        <v>KT-130104</v>
      </c>
      <c r="P568" t="s">
        <v>925</v>
      </c>
      <c r="Q568" t="s">
        <v>380</v>
      </c>
      <c r="R568" t="s">
        <v>380</v>
      </c>
      <c r="S568" t="s">
        <v>2894</v>
      </c>
      <c r="U568" t="s">
        <v>381</v>
      </c>
    </row>
    <row r="569" spans="14:21" x14ac:dyDescent="0.15">
      <c r="N569" t="s">
        <v>3199</v>
      </c>
      <c r="O569" t="str">
        <f t="shared" si="23"/>
        <v>KT-130103</v>
      </c>
      <c r="P569" t="s">
        <v>17635</v>
      </c>
      <c r="Q569" t="s">
        <v>11</v>
      </c>
      <c r="R569" t="s">
        <v>11</v>
      </c>
      <c r="S569" t="s">
        <v>124</v>
      </c>
      <c r="T569" t="s">
        <v>124</v>
      </c>
      <c r="U569" t="s">
        <v>381</v>
      </c>
    </row>
    <row r="570" spans="14:21" x14ac:dyDescent="0.15">
      <c r="N570" t="s">
        <v>3200</v>
      </c>
      <c r="O570" t="str">
        <f t="shared" si="23"/>
        <v>HR-130023</v>
      </c>
      <c r="P570" t="s">
        <v>761</v>
      </c>
      <c r="Q570" t="s">
        <v>197</v>
      </c>
      <c r="R570" t="s">
        <v>150</v>
      </c>
      <c r="U570" t="s">
        <v>381</v>
      </c>
    </row>
    <row r="571" spans="14:21" x14ac:dyDescent="0.15">
      <c r="N571" t="s">
        <v>3201</v>
      </c>
      <c r="O571" t="str">
        <f t="shared" si="23"/>
        <v>KT-130102</v>
      </c>
      <c r="P571" t="s">
        <v>17633</v>
      </c>
      <c r="Q571" t="s">
        <v>380</v>
      </c>
      <c r="R571" t="s">
        <v>380</v>
      </c>
      <c r="S571" t="s">
        <v>2849</v>
      </c>
      <c r="U571" t="s">
        <v>381</v>
      </c>
    </row>
    <row r="572" spans="14:21" x14ac:dyDescent="0.15">
      <c r="N572" t="s">
        <v>3202</v>
      </c>
      <c r="O572" t="str">
        <f t="shared" si="23"/>
        <v>KT-130098</v>
      </c>
      <c r="P572" t="s">
        <v>17629</v>
      </c>
      <c r="Q572" t="s">
        <v>12</v>
      </c>
      <c r="R572" t="s">
        <v>15</v>
      </c>
      <c r="S572" t="s">
        <v>2881</v>
      </c>
      <c r="U572" t="s">
        <v>381</v>
      </c>
    </row>
    <row r="573" spans="14:21" x14ac:dyDescent="0.15">
      <c r="N573" t="s">
        <v>22559</v>
      </c>
      <c r="O573" t="str">
        <f t="shared" si="23"/>
        <v>KK-130050</v>
      </c>
      <c r="P573" t="s">
        <v>15681</v>
      </c>
      <c r="Q573" t="s">
        <v>382</v>
      </c>
      <c r="R573" t="s">
        <v>79</v>
      </c>
      <c r="S573" t="s">
        <v>150</v>
      </c>
      <c r="U573" t="s">
        <v>381</v>
      </c>
    </row>
    <row r="574" spans="14:21" x14ac:dyDescent="0.15">
      <c r="N574" t="s">
        <v>1191</v>
      </c>
      <c r="O574" t="str">
        <f t="shared" si="23"/>
        <v>CG-130021</v>
      </c>
      <c r="P574" t="s">
        <v>13774</v>
      </c>
      <c r="Q574" t="s">
        <v>443</v>
      </c>
      <c r="R574" t="s">
        <v>184</v>
      </c>
      <c r="S574" t="s">
        <v>150</v>
      </c>
      <c r="U574" t="s">
        <v>381</v>
      </c>
    </row>
    <row r="575" spans="14:21" x14ac:dyDescent="0.15">
      <c r="N575" t="s">
        <v>1488</v>
      </c>
      <c r="O575" t="str">
        <f t="shared" si="23"/>
        <v>KT-130095</v>
      </c>
      <c r="P575" t="s">
        <v>924</v>
      </c>
      <c r="Q575" t="s">
        <v>127</v>
      </c>
      <c r="R575" t="s">
        <v>46</v>
      </c>
      <c r="S575" t="s">
        <v>413</v>
      </c>
      <c r="U575" t="s">
        <v>381</v>
      </c>
    </row>
    <row r="576" spans="14:21" x14ac:dyDescent="0.15">
      <c r="N576" t="s">
        <v>3203</v>
      </c>
      <c r="O576" t="str">
        <f t="shared" si="23"/>
        <v>HK-130011</v>
      </c>
      <c r="P576" t="s">
        <v>733</v>
      </c>
      <c r="Q576" t="s">
        <v>380</v>
      </c>
      <c r="R576" t="s">
        <v>390</v>
      </c>
      <c r="S576" t="s">
        <v>390</v>
      </c>
      <c r="T576" t="s">
        <v>150</v>
      </c>
      <c r="U576" t="s">
        <v>381</v>
      </c>
    </row>
    <row r="577" spans="14:21" x14ac:dyDescent="0.15">
      <c r="N577" t="s">
        <v>2770</v>
      </c>
      <c r="O577" t="str">
        <f t="shared" si="23"/>
        <v>CBK-130002</v>
      </c>
      <c r="P577" t="s">
        <v>2802</v>
      </c>
      <c r="Q577" t="s">
        <v>57</v>
      </c>
      <c r="R577" t="s">
        <v>514</v>
      </c>
      <c r="S577" t="s">
        <v>2911</v>
      </c>
      <c r="T577" t="s">
        <v>2912</v>
      </c>
      <c r="U577" t="s">
        <v>381</v>
      </c>
    </row>
    <row r="578" spans="14:21" x14ac:dyDescent="0.15">
      <c r="N578" t="s">
        <v>3204</v>
      </c>
      <c r="O578" t="str">
        <f t="shared" si="23"/>
        <v>KT-130081</v>
      </c>
      <c r="P578" t="s">
        <v>17612</v>
      </c>
      <c r="Q578" t="s">
        <v>11</v>
      </c>
      <c r="R578" t="s">
        <v>390</v>
      </c>
      <c r="S578" t="s">
        <v>390</v>
      </c>
      <c r="T578" t="s">
        <v>150</v>
      </c>
      <c r="U578" t="s">
        <v>381</v>
      </c>
    </row>
    <row r="579" spans="14:21" x14ac:dyDescent="0.15">
      <c r="N579" t="s">
        <v>1356</v>
      </c>
      <c r="O579" t="str">
        <f t="shared" si="23"/>
        <v>KK-130046</v>
      </c>
      <c r="P579" t="s">
        <v>814</v>
      </c>
      <c r="Q579" t="s">
        <v>11</v>
      </c>
      <c r="R579" t="s">
        <v>11</v>
      </c>
      <c r="S579" t="s">
        <v>410</v>
      </c>
      <c r="U579" t="s">
        <v>381</v>
      </c>
    </row>
    <row r="580" spans="14:21" x14ac:dyDescent="0.15">
      <c r="N580" t="s">
        <v>1355</v>
      </c>
      <c r="O580" t="str">
        <f t="shared" ref="O580:O643" si="24">LEFT(N580,FIND("-",N580)+6)</f>
        <v>KK-130044</v>
      </c>
      <c r="P580" t="s">
        <v>813</v>
      </c>
      <c r="Q580" t="s">
        <v>12</v>
      </c>
      <c r="R580" t="s">
        <v>15</v>
      </c>
      <c r="S580" t="s">
        <v>2881</v>
      </c>
      <c r="U580" t="s">
        <v>381</v>
      </c>
    </row>
    <row r="581" spans="14:21" x14ac:dyDescent="0.15">
      <c r="N581" t="s">
        <v>1623</v>
      </c>
      <c r="O581" t="str">
        <f t="shared" si="24"/>
        <v>TH-130006</v>
      </c>
      <c r="P581" t="s">
        <v>1059</v>
      </c>
      <c r="Q581" t="s">
        <v>466</v>
      </c>
      <c r="R581" t="s">
        <v>555</v>
      </c>
      <c r="S581" t="s">
        <v>2864</v>
      </c>
      <c r="U581" t="s">
        <v>381</v>
      </c>
    </row>
    <row r="582" spans="14:21" x14ac:dyDescent="0.15">
      <c r="N582" t="s">
        <v>1487</v>
      </c>
      <c r="O582" t="str">
        <f t="shared" si="24"/>
        <v>KT-130078</v>
      </c>
      <c r="P582" t="s">
        <v>923</v>
      </c>
      <c r="Q582" t="s">
        <v>495</v>
      </c>
      <c r="R582" t="s">
        <v>150</v>
      </c>
      <c r="U582" t="s">
        <v>381</v>
      </c>
    </row>
    <row r="583" spans="14:21" x14ac:dyDescent="0.15">
      <c r="N583" t="s">
        <v>1354</v>
      </c>
      <c r="O583" t="str">
        <f t="shared" si="24"/>
        <v>KK-130043</v>
      </c>
      <c r="P583" t="s">
        <v>812</v>
      </c>
      <c r="Q583" t="s">
        <v>11</v>
      </c>
      <c r="R583" t="s">
        <v>11</v>
      </c>
      <c r="S583" t="s">
        <v>150</v>
      </c>
      <c r="U583" t="s">
        <v>381</v>
      </c>
    </row>
    <row r="584" spans="14:21" x14ac:dyDescent="0.15">
      <c r="N584" t="s">
        <v>1486</v>
      </c>
      <c r="O584" t="str">
        <f t="shared" si="24"/>
        <v>KT-130076</v>
      </c>
      <c r="P584" t="s">
        <v>922</v>
      </c>
      <c r="Q584" t="s">
        <v>380</v>
      </c>
      <c r="R584" t="s">
        <v>380</v>
      </c>
      <c r="S584" t="s">
        <v>2849</v>
      </c>
      <c r="U584" t="s">
        <v>381</v>
      </c>
    </row>
    <row r="585" spans="14:21" x14ac:dyDescent="0.15">
      <c r="N585" t="s">
        <v>1485</v>
      </c>
      <c r="O585" t="str">
        <f t="shared" si="24"/>
        <v>KT-130075</v>
      </c>
      <c r="P585" t="s">
        <v>921</v>
      </c>
      <c r="Q585" t="s">
        <v>11</v>
      </c>
      <c r="R585" t="s">
        <v>11</v>
      </c>
      <c r="S585" t="s">
        <v>124</v>
      </c>
      <c r="T585" t="s">
        <v>124</v>
      </c>
      <c r="U585" t="s">
        <v>381</v>
      </c>
    </row>
    <row r="586" spans="14:21" x14ac:dyDescent="0.15">
      <c r="N586" t="s">
        <v>3205</v>
      </c>
      <c r="O586" t="str">
        <f t="shared" si="24"/>
        <v>QSK-130006</v>
      </c>
      <c r="P586" t="s">
        <v>22027</v>
      </c>
      <c r="Q586" t="s">
        <v>57</v>
      </c>
      <c r="R586" t="s">
        <v>2907</v>
      </c>
      <c r="S586" t="s">
        <v>46</v>
      </c>
      <c r="U586" t="s">
        <v>381</v>
      </c>
    </row>
    <row r="587" spans="14:21" x14ac:dyDescent="0.15">
      <c r="N587" t="s">
        <v>3206</v>
      </c>
      <c r="O587" t="str">
        <f t="shared" si="24"/>
        <v>SK-130018</v>
      </c>
      <c r="P587" t="s">
        <v>21302</v>
      </c>
      <c r="Q587" t="s">
        <v>127</v>
      </c>
      <c r="R587" t="s">
        <v>129</v>
      </c>
      <c r="S587" t="s">
        <v>2899</v>
      </c>
    </row>
    <row r="588" spans="14:21" x14ac:dyDescent="0.15">
      <c r="N588" t="s">
        <v>3207</v>
      </c>
      <c r="O588" t="str">
        <f t="shared" si="24"/>
        <v>KK-130036</v>
      </c>
      <c r="P588" t="s">
        <v>15670</v>
      </c>
      <c r="Q588" t="s">
        <v>382</v>
      </c>
      <c r="R588" t="s">
        <v>2</v>
      </c>
      <c r="S588" t="s">
        <v>383</v>
      </c>
      <c r="T588" t="s">
        <v>150</v>
      </c>
      <c r="U588" t="s">
        <v>381</v>
      </c>
    </row>
    <row r="589" spans="14:21" x14ac:dyDescent="0.15">
      <c r="N589" t="s">
        <v>1484</v>
      </c>
      <c r="O589" t="str">
        <f t="shared" si="24"/>
        <v>KT-130071</v>
      </c>
      <c r="P589" t="s">
        <v>920</v>
      </c>
      <c r="Q589" t="s">
        <v>425</v>
      </c>
      <c r="R589" t="s">
        <v>427</v>
      </c>
      <c r="S589" t="s">
        <v>427</v>
      </c>
      <c r="T589" t="s">
        <v>121</v>
      </c>
      <c r="U589" t="s">
        <v>381</v>
      </c>
    </row>
    <row r="590" spans="14:21" x14ac:dyDescent="0.15">
      <c r="N590" t="s">
        <v>3208</v>
      </c>
      <c r="O590" t="str">
        <f t="shared" si="24"/>
        <v>HK-130009</v>
      </c>
      <c r="P590" t="s">
        <v>732</v>
      </c>
      <c r="Q590" t="s">
        <v>197</v>
      </c>
      <c r="R590" t="s">
        <v>200</v>
      </c>
      <c r="S590" t="s">
        <v>12214</v>
      </c>
      <c r="U590" t="s">
        <v>381</v>
      </c>
    </row>
    <row r="591" spans="14:21" x14ac:dyDescent="0.15">
      <c r="N591" t="s">
        <v>3209</v>
      </c>
      <c r="O591" t="str">
        <f t="shared" si="24"/>
        <v>KK-130029</v>
      </c>
      <c r="P591" t="s">
        <v>15663</v>
      </c>
      <c r="Q591" t="s">
        <v>12</v>
      </c>
      <c r="R591" t="s">
        <v>1638</v>
      </c>
      <c r="U591" t="s">
        <v>381</v>
      </c>
    </row>
    <row r="592" spans="14:21" x14ac:dyDescent="0.15">
      <c r="N592" t="s">
        <v>1273</v>
      </c>
      <c r="O592" t="str">
        <f t="shared" si="24"/>
        <v>HR-130013</v>
      </c>
      <c r="P592" t="s">
        <v>760</v>
      </c>
      <c r="Q592" t="s">
        <v>127</v>
      </c>
      <c r="R592" t="s">
        <v>129</v>
      </c>
      <c r="S592" t="s">
        <v>2899</v>
      </c>
      <c r="U592" t="s">
        <v>381</v>
      </c>
    </row>
    <row r="593" spans="14:21" x14ac:dyDescent="0.15">
      <c r="N593" t="s">
        <v>1483</v>
      </c>
      <c r="O593" t="str">
        <f t="shared" si="24"/>
        <v>KT-130065</v>
      </c>
      <c r="P593" t="s">
        <v>919</v>
      </c>
      <c r="Q593" t="s">
        <v>11</v>
      </c>
      <c r="R593" t="s">
        <v>11</v>
      </c>
      <c r="S593" t="s">
        <v>150</v>
      </c>
      <c r="U593" t="s">
        <v>381</v>
      </c>
    </row>
    <row r="594" spans="14:21" x14ac:dyDescent="0.15">
      <c r="N594" t="s">
        <v>1482</v>
      </c>
      <c r="O594" t="str">
        <f t="shared" si="24"/>
        <v>KT-130064</v>
      </c>
      <c r="P594" t="s">
        <v>918</v>
      </c>
      <c r="Q594" t="s">
        <v>443</v>
      </c>
      <c r="R594" t="s">
        <v>444</v>
      </c>
      <c r="S594" t="s">
        <v>2893</v>
      </c>
      <c r="U594" t="s">
        <v>381</v>
      </c>
    </row>
    <row r="595" spans="14:21" x14ac:dyDescent="0.15">
      <c r="N595" t="s">
        <v>1481</v>
      </c>
      <c r="O595" t="str">
        <f t="shared" si="24"/>
        <v>KT-130063</v>
      </c>
      <c r="P595" t="s">
        <v>917</v>
      </c>
      <c r="Q595" t="s">
        <v>382</v>
      </c>
      <c r="R595" t="s">
        <v>166</v>
      </c>
      <c r="S595" t="s">
        <v>2892</v>
      </c>
      <c r="U595" t="s">
        <v>381</v>
      </c>
    </row>
    <row r="596" spans="14:21" x14ac:dyDescent="0.15">
      <c r="N596" t="s">
        <v>1135</v>
      </c>
      <c r="O596" t="str">
        <f t="shared" si="24"/>
        <v>CB-130015</v>
      </c>
      <c r="P596" t="s">
        <v>633</v>
      </c>
      <c r="Q596" t="s">
        <v>11</v>
      </c>
      <c r="R596" t="s">
        <v>11</v>
      </c>
      <c r="S596" t="s">
        <v>150</v>
      </c>
      <c r="U596" t="s">
        <v>381</v>
      </c>
    </row>
    <row r="597" spans="14:21" x14ac:dyDescent="0.15">
      <c r="N597" t="s">
        <v>3210</v>
      </c>
      <c r="O597" t="str">
        <f t="shared" si="24"/>
        <v>CB-130014</v>
      </c>
      <c r="P597" t="s">
        <v>13006</v>
      </c>
      <c r="Q597" t="s">
        <v>12</v>
      </c>
      <c r="R597" t="s">
        <v>525</v>
      </c>
      <c r="U597" t="s">
        <v>381</v>
      </c>
    </row>
    <row r="598" spans="14:21" x14ac:dyDescent="0.15">
      <c r="N598" t="s">
        <v>1190</v>
      </c>
      <c r="O598" t="str">
        <f t="shared" si="24"/>
        <v>CG-130014</v>
      </c>
      <c r="P598" t="s">
        <v>687</v>
      </c>
      <c r="Q598" t="s">
        <v>382</v>
      </c>
      <c r="R598" t="s">
        <v>2</v>
      </c>
      <c r="S598" t="s">
        <v>383</v>
      </c>
      <c r="T598" t="s">
        <v>384</v>
      </c>
      <c r="U598" t="s">
        <v>381</v>
      </c>
    </row>
    <row r="599" spans="14:21" x14ac:dyDescent="0.15">
      <c r="N599" t="s">
        <v>3211</v>
      </c>
      <c r="O599" t="str">
        <f t="shared" si="24"/>
        <v>QS-130021</v>
      </c>
      <c r="P599" t="s">
        <v>1004</v>
      </c>
      <c r="Q599" t="s">
        <v>380</v>
      </c>
      <c r="R599" t="s">
        <v>380</v>
      </c>
      <c r="S599" t="s">
        <v>2902</v>
      </c>
      <c r="U599" t="s">
        <v>381</v>
      </c>
    </row>
    <row r="600" spans="14:21" x14ac:dyDescent="0.15">
      <c r="N600" t="s">
        <v>1561</v>
      </c>
      <c r="O600" t="str">
        <f t="shared" si="24"/>
        <v>QS-130020</v>
      </c>
      <c r="P600" t="s">
        <v>1003</v>
      </c>
      <c r="Q600" t="s">
        <v>12</v>
      </c>
      <c r="R600" t="s">
        <v>150</v>
      </c>
      <c r="U600" t="s">
        <v>381</v>
      </c>
    </row>
    <row r="601" spans="14:21" x14ac:dyDescent="0.15">
      <c r="N601" t="s">
        <v>3212</v>
      </c>
      <c r="O601" t="str">
        <f t="shared" si="24"/>
        <v>QS-130018</v>
      </c>
      <c r="P601" t="s">
        <v>20352</v>
      </c>
      <c r="Q601" t="s">
        <v>380</v>
      </c>
      <c r="R601" t="s">
        <v>431</v>
      </c>
      <c r="U601" t="s">
        <v>381</v>
      </c>
    </row>
    <row r="602" spans="14:21" x14ac:dyDescent="0.15">
      <c r="N602" t="s">
        <v>1134</v>
      </c>
      <c r="O602" t="str">
        <f t="shared" si="24"/>
        <v>CB-130013</v>
      </c>
      <c r="P602" t="s">
        <v>632</v>
      </c>
      <c r="Q602" t="s">
        <v>11</v>
      </c>
      <c r="R602" t="s">
        <v>390</v>
      </c>
      <c r="S602" t="s">
        <v>390</v>
      </c>
      <c r="T602" t="s">
        <v>2850</v>
      </c>
      <c r="U602" t="s">
        <v>381</v>
      </c>
    </row>
    <row r="603" spans="14:21" x14ac:dyDescent="0.15">
      <c r="N603" t="s">
        <v>1480</v>
      </c>
      <c r="O603" t="str">
        <f t="shared" si="24"/>
        <v>KT-130062</v>
      </c>
      <c r="P603" t="s">
        <v>916</v>
      </c>
      <c r="Q603" t="s">
        <v>382</v>
      </c>
      <c r="R603" t="s">
        <v>150</v>
      </c>
      <c r="U603" t="s">
        <v>381</v>
      </c>
    </row>
    <row r="604" spans="14:21" x14ac:dyDescent="0.15">
      <c r="N604" t="s">
        <v>3213</v>
      </c>
      <c r="O604" t="str">
        <f t="shared" si="24"/>
        <v>KT-130060</v>
      </c>
      <c r="P604" t="s">
        <v>17598</v>
      </c>
      <c r="Q604" t="s">
        <v>489</v>
      </c>
      <c r="R604" t="s">
        <v>490</v>
      </c>
      <c r="S604" t="s">
        <v>2871</v>
      </c>
      <c r="U604" t="s">
        <v>381</v>
      </c>
    </row>
    <row r="605" spans="14:21" x14ac:dyDescent="0.15">
      <c r="N605" t="s">
        <v>3214</v>
      </c>
      <c r="O605" t="str">
        <f t="shared" si="24"/>
        <v>TH-130005</v>
      </c>
      <c r="P605" t="s">
        <v>21733</v>
      </c>
      <c r="Q605" t="s">
        <v>382</v>
      </c>
      <c r="R605" t="s">
        <v>2</v>
      </c>
      <c r="S605" t="s">
        <v>12028</v>
      </c>
      <c r="U605" t="s">
        <v>381</v>
      </c>
    </row>
    <row r="606" spans="14:21" x14ac:dyDescent="0.15">
      <c r="N606" t="s">
        <v>1353</v>
      </c>
      <c r="O606" t="str">
        <f t="shared" si="24"/>
        <v>KK-130027</v>
      </c>
      <c r="P606" t="s">
        <v>811</v>
      </c>
      <c r="Q606" t="s">
        <v>382</v>
      </c>
      <c r="R606" t="s">
        <v>331</v>
      </c>
      <c r="S606" t="s">
        <v>2829</v>
      </c>
      <c r="T606" t="s">
        <v>2830</v>
      </c>
      <c r="U606" t="s">
        <v>381</v>
      </c>
    </row>
    <row r="607" spans="14:21" x14ac:dyDescent="0.15">
      <c r="N607" t="s">
        <v>1189</v>
      </c>
      <c r="O607" t="str">
        <f t="shared" si="24"/>
        <v>CG-130013</v>
      </c>
      <c r="P607" t="s">
        <v>686</v>
      </c>
      <c r="Q607" t="s">
        <v>12</v>
      </c>
      <c r="R607" t="s">
        <v>14</v>
      </c>
      <c r="U607" t="s">
        <v>381</v>
      </c>
    </row>
    <row r="608" spans="14:21" x14ac:dyDescent="0.15">
      <c r="N608" t="s">
        <v>3215</v>
      </c>
      <c r="O608" t="str">
        <f t="shared" si="24"/>
        <v>CG-130012</v>
      </c>
      <c r="P608" t="s">
        <v>13767</v>
      </c>
      <c r="Q608" t="s">
        <v>22</v>
      </c>
      <c r="R608" t="s">
        <v>150</v>
      </c>
      <c r="U608" t="s">
        <v>381</v>
      </c>
    </row>
    <row r="609" spans="14:21" x14ac:dyDescent="0.15">
      <c r="N609" t="s">
        <v>22560</v>
      </c>
      <c r="O609" t="str">
        <f t="shared" si="24"/>
        <v>KT-130057</v>
      </c>
      <c r="P609" t="s">
        <v>915</v>
      </c>
      <c r="Q609" t="s">
        <v>127</v>
      </c>
      <c r="R609" t="s">
        <v>46</v>
      </c>
      <c r="S609" t="s">
        <v>413</v>
      </c>
      <c r="U609" t="s">
        <v>381</v>
      </c>
    </row>
    <row r="610" spans="14:21" x14ac:dyDescent="0.15">
      <c r="N610" t="s">
        <v>22561</v>
      </c>
      <c r="O610" t="str">
        <f t="shared" si="24"/>
        <v>KK-130026</v>
      </c>
      <c r="P610" t="s">
        <v>810</v>
      </c>
      <c r="Q610" t="s">
        <v>127</v>
      </c>
      <c r="R610" t="s">
        <v>46</v>
      </c>
      <c r="S610" t="s">
        <v>413</v>
      </c>
      <c r="U610" t="s">
        <v>381</v>
      </c>
    </row>
    <row r="611" spans="14:21" x14ac:dyDescent="0.15">
      <c r="N611" t="s">
        <v>3217</v>
      </c>
      <c r="O611" t="str">
        <f t="shared" si="24"/>
        <v>KT-130053</v>
      </c>
      <c r="P611" t="s">
        <v>17594</v>
      </c>
      <c r="Q611" t="s">
        <v>12</v>
      </c>
      <c r="R611" t="s">
        <v>150</v>
      </c>
      <c r="U611" t="s">
        <v>381</v>
      </c>
    </row>
    <row r="612" spans="14:21" x14ac:dyDescent="0.15">
      <c r="N612" t="s">
        <v>3218</v>
      </c>
      <c r="O612" t="str">
        <f t="shared" si="24"/>
        <v>KK-130024</v>
      </c>
      <c r="P612" t="s">
        <v>15659</v>
      </c>
      <c r="Q612" t="s">
        <v>12</v>
      </c>
      <c r="R612" t="s">
        <v>13</v>
      </c>
      <c r="S612" t="s">
        <v>150</v>
      </c>
      <c r="U612" t="s">
        <v>381</v>
      </c>
    </row>
    <row r="613" spans="14:21" x14ac:dyDescent="0.15">
      <c r="N613" t="s">
        <v>1477</v>
      </c>
      <c r="O613" t="str">
        <f t="shared" si="24"/>
        <v>KT-130052</v>
      </c>
      <c r="P613" t="s">
        <v>914</v>
      </c>
      <c r="Q613" t="s">
        <v>12</v>
      </c>
      <c r="R613" t="s">
        <v>150</v>
      </c>
      <c r="U613" t="s">
        <v>381</v>
      </c>
    </row>
    <row r="614" spans="14:21" x14ac:dyDescent="0.15">
      <c r="N614" t="s">
        <v>1560</v>
      </c>
      <c r="O614" t="str">
        <f t="shared" si="24"/>
        <v>QS-130016</v>
      </c>
      <c r="P614" t="s">
        <v>1002</v>
      </c>
      <c r="Q614" t="s">
        <v>425</v>
      </c>
      <c r="R614" t="s">
        <v>4</v>
      </c>
      <c r="S614" t="s">
        <v>4</v>
      </c>
      <c r="T614" t="s">
        <v>2901</v>
      </c>
      <c r="U614" t="s">
        <v>381</v>
      </c>
    </row>
    <row r="615" spans="14:21" x14ac:dyDescent="0.15">
      <c r="N615" t="s">
        <v>3219</v>
      </c>
      <c r="O615" t="str">
        <f t="shared" si="24"/>
        <v>QS-130013</v>
      </c>
      <c r="P615" t="s">
        <v>1001</v>
      </c>
      <c r="Q615" t="s">
        <v>197</v>
      </c>
      <c r="R615" t="s">
        <v>201</v>
      </c>
      <c r="S615" t="s">
        <v>201</v>
      </c>
      <c r="U615" t="s">
        <v>381</v>
      </c>
    </row>
    <row r="616" spans="14:21" x14ac:dyDescent="0.15">
      <c r="N616" t="s">
        <v>3220</v>
      </c>
      <c r="O616" t="str">
        <f t="shared" si="24"/>
        <v>KK-130019</v>
      </c>
      <c r="P616" t="s">
        <v>15654</v>
      </c>
      <c r="Q616" t="s">
        <v>425</v>
      </c>
      <c r="R616" t="s">
        <v>427</v>
      </c>
      <c r="S616" t="s">
        <v>427</v>
      </c>
      <c r="T616" t="s">
        <v>150</v>
      </c>
      <c r="U616" t="s">
        <v>381</v>
      </c>
    </row>
    <row r="617" spans="14:21" x14ac:dyDescent="0.15">
      <c r="N617" t="s">
        <v>3221</v>
      </c>
      <c r="O617" t="str">
        <f t="shared" si="24"/>
        <v>KT-130050</v>
      </c>
      <c r="P617" t="s">
        <v>913</v>
      </c>
      <c r="Q617" t="s">
        <v>466</v>
      </c>
      <c r="R617" t="s">
        <v>390</v>
      </c>
      <c r="S617" t="s">
        <v>390</v>
      </c>
      <c r="T617" t="s">
        <v>171</v>
      </c>
      <c r="U617" t="s">
        <v>381</v>
      </c>
    </row>
    <row r="618" spans="14:21" x14ac:dyDescent="0.15">
      <c r="N618" t="s">
        <v>3222</v>
      </c>
      <c r="O618" t="str">
        <f t="shared" si="24"/>
        <v>KT-130048</v>
      </c>
      <c r="P618" t="s">
        <v>17590</v>
      </c>
      <c r="Q618" t="s">
        <v>58</v>
      </c>
      <c r="R618" t="s">
        <v>543</v>
      </c>
      <c r="S618" t="s">
        <v>12072</v>
      </c>
      <c r="U618" t="s">
        <v>381</v>
      </c>
    </row>
    <row r="619" spans="14:21" x14ac:dyDescent="0.15">
      <c r="N619" t="s">
        <v>1476</v>
      </c>
      <c r="O619" t="str">
        <f t="shared" si="24"/>
        <v>KT-130047</v>
      </c>
      <c r="P619" t="s">
        <v>912</v>
      </c>
      <c r="Q619" t="s">
        <v>11</v>
      </c>
      <c r="R619" t="s">
        <v>11</v>
      </c>
      <c r="S619" t="s">
        <v>150</v>
      </c>
      <c r="U619" t="s">
        <v>381</v>
      </c>
    </row>
    <row r="620" spans="14:21" x14ac:dyDescent="0.15">
      <c r="N620" t="s">
        <v>3223</v>
      </c>
      <c r="O620" t="str">
        <f t="shared" si="24"/>
        <v>QS-130010</v>
      </c>
      <c r="P620" t="s">
        <v>2424</v>
      </c>
      <c r="Q620" t="s">
        <v>399</v>
      </c>
      <c r="R620" t="s">
        <v>1639</v>
      </c>
      <c r="S620" t="s">
        <v>2876</v>
      </c>
      <c r="U620" t="s">
        <v>381</v>
      </c>
    </row>
    <row r="621" spans="14:21" x14ac:dyDescent="0.15">
      <c r="N621" t="s">
        <v>1474</v>
      </c>
      <c r="O621" t="str">
        <f t="shared" si="24"/>
        <v>KT-130044</v>
      </c>
      <c r="P621" t="s">
        <v>911</v>
      </c>
      <c r="Q621" t="s">
        <v>425</v>
      </c>
      <c r="R621" t="s">
        <v>428</v>
      </c>
      <c r="S621" t="s">
        <v>428</v>
      </c>
      <c r="T621" t="s">
        <v>121</v>
      </c>
      <c r="U621" t="s">
        <v>381</v>
      </c>
    </row>
    <row r="622" spans="14:21" x14ac:dyDescent="0.15">
      <c r="N622" t="s">
        <v>3224</v>
      </c>
      <c r="O622" t="str">
        <f t="shared" si="24"/>
        <v>KT-130042</v>
      </c>
      <c r="P622" t="s">
        <v>17585</v>
      </c>
      <c r="Q622" t="s">
        <v>58</v>
      </c>
      <c r="R622" t="s">
        <v>543</v>
      </c>
      <c r="S622" t="s">
        <v>2890</v>
      </c>
      <c r="U622" t="s">
        <v>381</v>
      </c>
    </row>
    <row r="623" spans="14:21" x14ac:dyDescent="0.15">
      <c r="N623" t="s">
        <v>3225</v>
      </c>
      <c r="O623" t="str">
        <f t="shared" si="24"/>
        <v>CB-130011</v>
      </c>
      <c r="P623" t="s">
        <v>13003</v>
      </c>
      <c r="Q623" t="s">
        <v>382</v>
      </c>
      <c r="R623" t="s">
        <v>166</v>
      </c>
      <c r="S623" t="s">
        <v>411</v>
      </c>
      <c r="T623" t="s">
        <v>412</v>
      </c>
    </row>
    <row r="624" spans="14:21" x14ac:dyDescent="0.15">
      <c r="N624" t="s">
        <v>3226</v>
      </c>
      <c r="O624" t="str">
        <f t="shared" si="24"/>
        <v>CB-130007</v>
      </c>
      <c r="P624" t="s">
        <v>12999</v>
      </c>
      <c r="Q624" t="s">
        <v>11</v>
      </c>
      <c r="R624" t="s">
        <v>150</v>
      </c>
      <c r="U624" t="s">
        <v>381</v>
      </c>
    </row>
    <row r="625" spans="14:21" x14ac:dyDescent="0.15">
      <c r="N625" t="s">
        <v>3227</v>
      </c>
      <c r="O625" t="str">
        <f t="shared" si="24"/>
        <v>KT-130036</v>
      </c>
      <c r="P625" t="s">
        <v>17579</v>
      </c>
      <c r="Q625" t="s">
        <v>11</v>
      </c>
      <c r="R625" t="s">
        <v>11</v>
      </c>
      <c r="S625" t="s">
        <v>126</v>
      </c>
      <c r="U625" t="s">
        <v>381</v>
      </c>
    </row>
    <row r="626" spans="14:21" x14ac:dyDescent="0.15">
      <c r="N626" t="s">
        <v>1352</v>
      </c>
      <c r="O626" t="str">
        <f t="shared" si="24"/>
        <v>KK-130007</v>
      </c>
      <c r="P626" t="s">
        <v>809</v>
      </c>
      <c r="Q626" t="s">
        <v>11</v>
      </c>
      <c r="R626" t="s">
        <v>11</v>
      </c>
      <c r="S626" t="s">
        <v>124</v>
      </c>
      <c r="T626" t="s">
        <v>150</v>
      </c>
      <c r="U626" t="s">
        <v>381</v>
      </c>
    </row>
    <row r="627" spans="14:21" x14ac:dyDescent="0.15">
      <c r="N627" t="s">
        <v>1351</v>
      </c>
      <c r="O627" t="str">
        <f t="shared" si="24"/>
        <v>KK-130006</v>
      </c>
      <c r="P627" t="s">
        <v>808</v>
      </c>
      <c r="Q627" t="s">
        <v>443</v>
      </c>
      <c r="R627" t="s">
        <v>444</v>
      </c>
      <c r="S627" t="s">
        <v>2886</v>
      </c>
      <c r="U627" t="s">
        <v>381</v>
      </c>
    </row>
    <row r="628" spans="14:21" x14ac:dyDescent="0.15">
      <c r="N628" t="s">
        <v>3228</v>
      </c>
      <c r="O628" t="str">
        <f t="shared" si="24"/>
        <v>HR-130004</v>
      </c>
      <c r="P628" t="s">
        <v>2419</v>
      </c>
      <c r="Q628" t="s">
        <v>399</v>
      </c>
      <c r="R628" t="s">
        <v>1639</v>
      </c>
      <c r="S628" t="s">
        <v>2876</v>
      </c>
      <c r="U628" t="s">
        <v>381</v>
      </c>
    </row>
    <row r="629" spans="14:21" x14ac:dyDescent="0.15">
      <c r="N629" t="s">
        <v>3229</v>
      </c>
      <c r="O629" t="str">
        <f t="shared" si="24"/>
        <v>KT-130031</v>
      </c>
      <c r="P629" t="s">
        <v>910</v>
      </c>
      <c r="Q629" t="s">
        <v>466</v>
      </c>
      <c r="R629" t="s">
        <v>390</v>
      </c>
      <c r="S629" t="s">
        <v>390</v>
      </c>
      <c r="T629" t="s">
        <v>171</v>
      </c>
      <c r="U629" t="s">
        <v>381</v>
      </c>
    </row>
    <row r="630" spans="14:21" x14ac:dyDescent="0.15">
      <c r="N630" t="s">
        <v>3230</v>
      </c>
      <c r="O630" t="str">
        <f t="shared" si="24"/>
        <v>KT-130030</v>
      </c>
      <c r="P630" t="s">
        <v>17575</v>
      </c>
      <c r="Q630" t="s">
        <v>425</v>
      </c>
      <c r="R630" t="s">
        <v>427</v>
      </c>
      <c r="S630" t="s">
        <v>123</v>
      </c>
      <c r="T630" t="s">
        <v>121</v>
      </c>
      <c r="U630" t="s">
        <v>381</v>
      </c>
    </row>
    <row r="631" spans="14:21" x14ac:dyDescent="0.15">
      <c r="N631" t="s">
        <v>3231</v>
      </c>
      <c r="O631" t="str">
        <f t="shared" si="24"/>
        <v>QS-130003</v>
      </c>
      <c r="P631" t="s">
        <v>20341</v>
      </c>
      <c r="Q631" t="s">
        <v>382</v>
      </c>
      <c r="R631" t="s">
        <v>166</v>
      </c>
      <c r="S631" t="s">
        <v>386</v>
      </c>
      <c r="T631" t="s">
        <v>387</v>
      </c>
    </row>
    <row r="632" spans="14:21" x14ac:dyDescent="0.15">
      <c r="N632" t="s">
        <v>3232</v>
      </c>
      <c r="O632" t="str">
        <f t="shared" si="24"/>
        <v>KT-130029</v>
      </c>
      <c r="P632" t="s">
        <v>17573</v>
      </c>
      <c r="Q632" t="s">
        <v>11</v>
      </c>
      <c r="R632" t="s">
        <v>11</v>
      </c>
      <c r="S632" t="s">
        <v>150</v>
      </c>
      <c r="U632" t="s">
        <v>381</v>
      </c>
    </row>
    <row r="633" spans="14:21" x14ac:dyDescent="0.15">
      <c r="N633" t="s">
        <v>3233</v>
      </c>
      <c r="O633" t="str">
        <f t="shared" si="24"/>
        <v>KT-130026</v>
      </c>
      <c r="P633" t="s">
        <v>909</v>
      </c>
      <c r="Q633" t="s">
        <v>127</v>
      </c>
      <c r="R633" t="s">
        <v>128</v>
      </c>
      <c r="S633" t="s">
        <v>150</v>
      </c>
      <c r="U633" t="s">
        <v>381</v>
      </c>
    </row>
    <row r="634" spans="14:21" x14ac:dyDescent="0.15">
      <c r="N634" t="s">
        <v>2773</v>
      </c>
      <c r="O634" t="str">
        <f t="shared" si="24"/>
        <v>HKK-130001</v>
      </c>
      <c r="P634" t="s">
        <v>2805</v>
      </c>
      <c r="Q634" t="s">
        <v>57</v>
      </c>
      <c r="R634" t="s">
        <v>514</v>
      </c>
      <c r="S634" t="s">
        <v>2917</v>
      </c>
      <c r="T634" t="s">
        <v>2918</v>
      </c>
      <c r="U634" t="s">
        <v>381</v>
      </c>
    </row>
    <row r="635" spans="14:21" x14ac:dyDescent="0.15">
      <c r="N635" t="s">
        <v>1472</v>
      </c>
      <c r="O635" t="str">
        <f t="shared" si="24"/>
        <v>KT-130025</v>
      </c>
      <c r="P635" t="s">
        <v>908</v>
      </c>
      <c r="Q635" t="s">
        <v>12</v>
      </c>
      <c r="R635" t="s">
        <v>150</v>
      </c>
      <c r="U635" t="s">
        <v>381</v>
      </c>
    </row>
    <row r="636" spans="14:21" x14ac:dyDescent="0.15">
      <c r="N636" t="s">
        <v>1471</v>
      </c>
      <c r="O636" t="str">
        <f t="shared" si="24"/>
        <v>KT-130024</v>
      </c>
      <c r="P636" t="s">
        <v>907</v>
      </c>
      <c r="Q636" t="s">
        <v>11</v>
      </c>
      <c r="R636" t="s">
        <v>11</v>
      </c>
      <c r="S636" t="s">
        <v>150</v>
      </c>
      <c r="U636" t="s">
        <v>381</v>
      </c>
    </row>
    <row r="637" spans="14:21" x14ac:dyDescent="0.15">
      <c r="N637" t="s">
        <v>1470</v>
      </c>
      <c r="O637" t="str">
        <f t="shared" si="24"/>
        <v>KT-130022</v>
      </c>
      <c r="P637" t="s">
        <v>906</v>
      </c>
      <c r="Q637" t="s">
        <v>380</v>
      </c>
      <c r="R637" t="s">
        <v>380</v>
      </c>
      <c r="S637" t="s">
        <v>2849</v>
      </c>
      <c r="U637" t="s">
        <v>381</v>
      </c>
    </row>
    <row r="638" spans="14:21" x14ac:dyDescent="0.15">
      <c r="N638" t="s">
        <v>1250</v>
      </c>
      <c r="O638" t="str">
        <f t="shared" si="24"/>
        <v>HK-130006</v>
      </c>
      <c r="P638" t="s">
        <v>731</v>
      </c>
      <c r="Q638" t="s">
        <v>380</v>
      </c>
      <c r="R638" t="s">
        <v>380</v>
      </c>
      <c r="S638" t="s">
        <v>150</v>
      </c>
      <c r="U638" t="s">
        <v>381</v>
      </c>
    </row>
    <row r="639" spans="14:21" x14ac:dyDescent="0.15">
      <c r="N639" t="s">
        <v>3234</v>
      </c>
      <c r="O639" t="str">
        <f t="shared" si="24"/>
        <v>KT-130021</v>
      </c>
      <c r="P639" t="s">
        <v>17569</v>
      </c>
      <c r="Q639" t="s">
        <v>197</v>
      </c>
      <c r="R639" t="s">
        <v>150</v>
      </c>
      <c r="U639" t="s">
        <v>381</v>
      </c>
    </row>
    <row r="640" spans="14:21" x14ac:dyDescent="0.15">
      <c r="N640" t="s">
        <v>3235</v>
      </c>
      <c r="O640" t="str">
        <f t="shared" si="24"/>
        <v>TH-130003</v>
      </c>
      <c r="P640" t="s">
        <v>1058</v>
      </c>
      <c r="Q640" t="s">
        <v>466</v>
      </c>
      <c r="R640" t="s">
        <v>555</v>
      </c>
      <c r="S640" t="s">
        <v>2864</v>
      </c>
      <c r="U640" t="s">
        <v>381</v>
      </c>
    </row>
    <row r="641" spans="14:21" x14ac:dyDescent="0.15">
      <c r="N641" t="s">
        <v>1469</v>
      </c>
      <c r="O641" t="str">
        <f t="shared" si="24"/>
        <v>KT-130020</v>
      </c>
      <c r="P641" t="s">
        <v>905</v>
      </c>
      <c r="Q641" t="s">
        <v>382</v>
      </c>
      <c r="R641" t="s">
        <v>166</v>
      </c>
      <c r="S641" t="s">
        <v>2892</v>
      </c>
      <c r="U641" t="s">
        <v>381</v>
      </c>
    </row>
    <row r="642" spans="14:21" x14ac:dyDescent="0.15">
      <c r="N642" t="s">
        <v>22562</v>
      </c>
      <c r="O642" t="str">
        <f t="shared" si="24"/>
        <v>KT-130019</v>
      </c>
      <c r="P642" t="s">
        <v>904</v>
      </c>
      <c r="Q642" t="s">
        <v>127</v>
      </c>
      <c r="R642" t="s">
        <v>128</v>
      </c>
      <c r="S642" t="s">
        <v>448</v>
      </c>
      <c r="U642" t="s">
        <v>381</v>
      </c>
    </row>
    <row r="643" spans="14:21" x14ac:dyDescent="0.15">
      <c r="N643" t="s">
        <v>1467</v>
      </c>
      <c r="O643" t="str">
        <f t="shared" si="24"/>
        <v>KT-130018</v>
      </c>
      <c r="P643" t="s">
        <v>24648</v>
      </c>
      <c r="Q643" t="s">
        <v>382</v>
      </c>
      <c r="R643" t="s">
        <v>150</v>
      </c>
      <c r="U643" t="s">
        <v>381</v>
      </c>
    </row>
    <row r="644" spans="14:21" x14ac:dyDescent="0.15">
      <c r="N644" t="s">
        <v>3236</v>
      </c>
      <c r="O644" t="str">
        <f t="shared" ref="O644:O707" si="25">LEFT(N644,FIND("-",N644)+6)</f>
        <v>KTK-130001</v>
      </c>
      <c r="P644" t="s">
        <v>22028</v>
      </c>
      <c r="Q644" t="s">
        <v>57</v>
      </c>
      <c r="R644" t="s">
        <v>533</v>
      </c>
      <c r="S644" t="s">
        <v>533</v>
      </c>
      <c r="U644" t="s">
        <v>381</v>
      </c>
    </row>
    <row r="645" spans="14:21" x14ac:dyDescent="0.15">
      <c r="N645" t="s">
        <v>2775</v>
      </c>
      <c r="O645" t="str">
        <f t="shared" si="25"/>
        <v>HRK-130001</v>
      </c>
      <c r="P645" t="s">
        <v>2807</v>
      </c>
      <c r="Q645" t="s">
        <v>57</v>
      </c>
      <c r="R645" t="s">
        <v>533</v>
      </c>
      <c r="S645" t="s">
        <v>533</v>
      </c>
      <c r="U645" t="s">
        <v>381</v>
      </c>
    </row>
    <row r="646" spans="14:21" x14ac:dyDescent="0.15">
      <c r="N646" t="s">
        <v>3237</v>
      </c>
      <c r="O646" t="str">
        <f t="shared" si="25"/>
        <v>SK-130008</v>
      </c>
      <c r="P646" t="s">
        <v>21294</v>
      </c>
      <c r="Q646" t="s">
        <v>127</v>
      </c>
      <c r="R646" t="s">
        <v>128</v>
      </c>
      <c r="S646" t="s">
        <v>150</v>
      </c>
      <c r="U646" t="s">
        <v>381</v>
      </c>
    </row>
    <row r="647" spans="14:21" x14ac:dyDescent="0.15">
      <c r="N647" t="s">
        <v>3238</v>
      </c>
      <c r="O647" t="str">
        <f t="shared" si="25"/>
        <v>CG-130007</v>
      </c>
      <c r="P647" t="s">
        <v>685</v>
      </c>
      <c r="Q647" t="s">
        <v>12</v>
      </c>
      <c r="R647" t="s">
        <v>447</v>
      </c>
      <c r="U647" t="s">
        <v>381</v>
      </c>
    </row>
    <row r="648" spans="14:21" x14ac:dyDescent="0.15">
      <c r="N648" t="s">
        <v>3239</v>
      </c>
      <c r="O648" t="str">
        <f t="shared" si="25"/>
        <v>SK-130007</v>
      </c>
      <c r="P648" t="s">
        <v>21293</v>
      </c>
      <c r="Q648" t="s">
        <v>382</v>
      </c>
      <c r="R648" t="s">
        <v>78</v>
      </c>
      <c r="S648" t="s">
        <v>2875</v>
      </c>
      <c r="U648" t="s">
        <v>381</v>
      </c>
    </row>
    <row r="649" spans="14:21" x14ac:dyDescent="0.15">
      <c r="N649" t="s">
        <v>1272</v>
      </c>
      <c r="O649" t="str">
        <f t="shared" si="25"/>
        <v>HR-130001</v>
      </c>
      <c r="P649" t="s">
        <v>759</v>
      </c>
      <c r="Q649" t="s">
        <v>425</v>
      </c>
      <c r="R649" t="s">
        <v>427</v>
      </c>
      <c r="S649" t="s">
        <v>427</v>
      </c>
      <c r="T649" t="s">
        <v>121</v>
      </c>
      <c r="U649" t="s">
        <v>381</v>
      </c>
    </row>
    <row r="650" spans="14:21" x14ac:dyDescent="0.15">
      <c r="N650" t="s">
        <v>3240</v>
      </c>
      <c r="O650" t="str">
        <f t="shared" si="25"/>
        <v>CG-130006</v>
      </c>
      <c r="P650" t="s">
        <v>13762</v>
      </c>
      <c r="Q650" t="s">
        <v>443</v>
      </c>
      <c r="R650" t="s">
        <v>12110</v>
      </c>
      <c r="U650" t="s">
        <v>381</v>
      </c>
    </row>
    <row r="651" spans="14:21" x14ac:dyDescent="0.15">
      <c r="N651" t="s">
        <v>3241</v>
      </c>
      <c r="O651" t="str">
        <f t="shared" si="25"/>
        <v>KT-130015</v>
      </c>
      <c r="P651" t="s">
        <v>17565</v>
      </c>
      <c r="Q651" t="s">
        <v>380</v>
      </c>
      <c r="R651" t="s">
        <v>380</v>
      </c>
      <c r="S651" t="s">
        <v>2849</v>
      </c>
      <c r="U651" t="s">
        <v>381</v>
      </c>
    </row>
    <row r="652" spans="14:21" x14ac:dyDescent="0.15">
      <c r="N652" t="s">
        <v>3242</v>
      </c>
      <c r="O652" t="str">
        <f t="shared" si="25"/>
        <v>KT-130014</v>
      </c>
      <c r="P652" t="s">
        <v>17562</v>
      </c>
      <c r="Q652" t="s">
        <v>72</v>
      </c>
      <c r="R652" t="s">
        <v>74</v>
      </c>
      <c r="U652" t="s">
        <v>381</v>
      </c>
    </row>
    <row r="653" spans="14:21" x14ac:dyDescent="0.15">
      <c r="N653" t="s">
        <v>3243</v>
      </c>
      <c r="O653" t="str">
        <f t="shared" si="25"/>
        <v>KT-130013</v>
      </c>
      <c r="P653" t="s">
        <v>17560</v>
      </c>
      <c r="Q653" t="s">
        <v>443</v>
      </c>
      <c r="R653" t="s">
        <v>185</v>
      </c>
      <c r="U653" t="s">
        <v>381</v>
      </c>
    </row>
    <row r="654" spans="14:21" x14ac:dyDescent="0.15">
      <c r="N654" t="s">
        <v>1466</v>
      </c>
      <c r="O654" t="str">
        <f t="shared" si="25"/>
        <v>KT-130012</v>
      </c>
      <c r="P654" t="s">
        <v>902</v>
      </c>
      <c r="Q654" t="s">
        <v>382</v>
      </c>
      <c r="R654" t="s">
        <v>150</v>
      </c>
      <c r="U654" t="s">
        <v>381</v>
      </c>
    </row>
    <row r="655" spans="14:21" x14ac:dyDescent="0.15">
      <c r="N655" t="s">
        <v>1188</v>
      </c>
      <c r="O655" t="str">
        <f t="shared" si="25"/>
        <v>CG-130004</v>
      </c>
      <c r="P655" t="s">
        <v>684</v>
      </c>
      <c r="Q655" t="s">
        <v>380</v>
      </c>
      <c r="R655" t="s">
        <v>380</v>
      </c>
      <c r="S655" t="s">
        <v>2849</v>
      </c>
      <c r="U655" t="s">
        <v>381</v>
      </c>
    </row>
    <row r="656" spans="14:21" x14ac:dyDescent="0.15">
      <c r="N656" t="s">
        <v>3244</v>
      </c>
      <c r="O656" t="str">
        <f t="shared" si="25"/>
        <v>SK-130002</v>
      </c>
      <c r="P656" t="s">
        <v>1024</v>
      </c>
      <c r="Q656" t="s">
        <v>12</v>
      </c>
      <c r="R656" t="s">
        <v>447</v>
      </c>
      <c r="U656" t="s">
        <v>381</v>
      </c>
    </row>
    <row r="657" spans="14:21" x14ac:dyDescent="0.15">
      <c r="N657" t="s">
        <v>1249</v>
      </c>
      <c r="O657" t="str">
        <f t="shared" si="25"/>
        <v>HK-130003</v>
      </c>
      <c r="P657" t="s">
        <v>730</v>
      </c>
      <c r="Q657" t="s">
        <v>11</v>
      </c>
      <c r="R657" t="s">
        <v>150</v>
      </c>
      <c r="U657" t="s">
        <v>381</v>
      </c>
    </row>
    <row r="658" spans="14:21" x14ac:dyDescent="0.15">
      <c r="N658" t="s">
        <v>1248</v>
      </c>
      <c r="O658" t="str">
        <f t="shared" si="25"/>
        <v>HK-130002</v>
      </c>
      <c r="P658" t="s">
        <v>729</v>
      </c>
      <c r="Q658" t="s">
        <v>12</v>
      </c>
      <c r="R658" t="s">
        <v>15</v>
      </c>
      <c r="S658" t="s">
        <v>2881</v>
      </c>
      <c r="U658" t="s">
        <v>381</v>
      </c>
    </row>
    <row r="659" spans="14:21" x14ac:dyDescent="0.15">
      <c r="N659" t="s">
        <v>1465</v>
      </c>
      <c r="O659" t="str">
        <f t="shared" si="25"/>
        <v>KT-130010</v>
      </c>
      <c r="P659" t="s">
        <v>901</v>
      </c>
      <c r="Q659" t="s">
        <v>425</v>
      </c>
      <c r="R659" t="s">
        <v>427</v>
      </c>
      <c r="S659" t="s">
        <v>123</v>
      </c>
      <c r="T659" t="s">
        <v>121</v>
      </c>
      <c r="U659" t="s">
        <v>381</v>
      </c>
    </row>
    <row r="660" spans="14:21" x14ac:dyDescent="0.15">
      <c r="N660" t="s">
        <v>3245</v>
      </c>
      <c r="O660" t="str">
        <f t="shared" si="25"/>
        <v>KT-130009</v>
      </c>
      <c r="P660" t="s">
        <v>900</v>
      </c>
      <c r="Q660" t="s">
        <v>197</v>
      </c>
      <c r="R660" t="s">
        <v>200</v>
      </c>
      <c r="S660" t="s">
        <v>2851</v>
      </c>
      <c r="U660" t="s">
        <v>381</v>
      </c>
    </row>
    <row r="661" spans="14:21" x14ac:dyDescent="0.15">
      <c r="N661" t="s">
        <v>1585</v>
      </c>
      <c r="O661" t="str">
        <f t="shared" si="25"/>
        <v>SK-130001</v>
      </c>
      <c r="P661" t="s">
        <v>1023</v>
      </c>
      <c r="Q661" t="s">
        <v>58</v>
      </c>
      <c r="R661" t="s">
        <v>543</v>
      </c>
      <c r="S661" t="s">
        <v>390</v>
      </c>
      <c r="T661" t="s">
        <v>171</v>
      </c>
      <c r="U661" t="s">
        <v>381</v>
      </c>
    </row>
    <row r="662" spans="14:21" x14ac:dyDescent="0.15">
      <c r="N662" t="s">
        <v>1464</v>
      </c>
      <c r="O662" t="str">
        <f t="shared" si="25"/>
        <v>KT-130008</v>
      </c>
      <c r="P662" t="s">
        <v>899</v>
      </c>
      <c r="Q662" t="s">
        <v>342</v>
      </c>
      <c r="R662" t="s">
        <v>390</v>
      </c>
      <c r="S662" t="s">
        <v>390</v>
      </c>
      <c r="T662" t="s">
        <v>150</v>
      </c>
      <c r="U662" t="s">
        <v>381</v>
      </c>
    </row>
    <row r="663" spans="14:21" x14ac:dyDescent="0.15">
      <c r="N663" t="s">
        <v>3246</v>
      </c>
      <c r="O663" t="str">
        <f t="shared" si="25"/>
        <v>KT-130003</v>
      </c>
      <c r="P663" t="s">
        <v>2421</v>
      </c>
      <c r="Q663" t="s">
        <v>11</v>
      </c>
      <c r="R663" t="s">
        <v>11</v>
      </c>
      <c r="S663" t="s">
        <v>126</v>
      </c>
      <c r="U663" t="s">
        <v>381</v>
      </c>
    </row>
    <row r="664" spans="14:21" x14ac:dyDescent="0.15">
      <c r="N664" t="s">
        <v>1133</v>
      </c>
      <c r="O664" t="str">
        <f t="shared" si="25"/>
        <v>CB-130003</v>
      </c>
      <c r="P664" t="s">
        <v>631</v>
      </c>
      <c r="Q664" t="s">
        <v>495</v>
      </c>
      <c r="R664" t="s">
        <v>499</v>
      </c>
      <c r="U664" t="s">
        <v>381</v>
      </c>
    </row>
    <row r="665" spans="14:21" x14ac:dyDescent="0.15">
      <c r="N665" t="s">
        <v>1559</v>
      </c>
      <c r="O665" t="str">
        <f t="shared" si="25"/>
        <v>QS-120034</v>
      </c>
      <c r="P665" t="s">
        <v>1000</v>
      </c>
      <c r="Q665" t="s">
        <v>197</v>
      </c>
      <c r="R665" t="s">
        <v>220</v>
      </c>
      <c r="S665" t="s">
        <v>2842</v>
      </c>
      <c r="U665" t="s">
        <v>381</v>
      </c>
    </row>
    <row r="666" spans="14:21" x14ac:dyDescent="0.15">
      <c r="N666" t="s">
        <v>3247</v>
      </c>
      <c r="O666" t="str">
        <f t="shared" si="25"/>
        <v>QS-120033</v>
      </c>
      <c r="P666" t="s">
        <v>999</v>
      </c>
      <c r="Q666" t="s">
        <v>382</v>
      </c>
      <c r="R666" t="s">
        <v>558</v>
      </c>
      <c r="U666" t="s">
        <v>381</v>
      </c>
    </row>
    <row r="667" spans="14:21" x14ac:dyDescent="0.15">
      <c r="N667" t="s">
        <v>1350</v>
      </c>
      <c r="O667" t="str">
        <f t="shared" si="25"/>
        <v>KK-120076</v>
      </c>
      <c r="P667" t="s">
        <v>807</v>
      </c>
      <c r="Q667" t="s">
        <v>380</v>
      </c>
      <c r="R667" t="s">
        <v>380</v>
      </c>
      <c r="S667" t="s">
        <v>2849</v>
      </c>
      <c r="U667" t="s">
        <v>381</v>
      </c>
    </row>
    <row r="668" spans="14:21" x14ac:dyDescent="0.15">
      <c r="N668" t="s">
        <v>1271</v>
      </c>
      <c r="O668" t="str">
        <f t="shared" si="25"/>
        <v>HR-120021</v>
      </c>
      <c r="P668" t="s">
        <v>758</v>
      </c>
      <c r="Q668" t="s">
        <v>382</v>
      </c>
      <c r="R668" t="s">
        <v>78</v>
      </c>
      <c r="S668" t="s">
        <v>2875</v>
      </c>
      <c r="U668" t="s">
        <v>381</v>
      </c>
    </row>
    <row r="669" spans="14:21" x14ac:dyDescent="0.15">
      <c r="N669" t="s">
        <v>1270</v>
      </c>
      <c r="O669" t="str">
        <f t="shared" si="25"/>
        <v>HR-120020</v>
      </c>
      <c r="P669" t="s">
        <v>757</v>
      </c>
      <c r="Q669" t="s">
        <v>127</v>
      </c>
      <c r="R669" t="s">
        <v>150</v>
      </c>
      <c r="U669" t="s">
        <v>381</v>
      </c>
    </row>
    <row r="670" spans="14:21" x14ac:dyDescent="0.15">
      <c r="N670" t="s">
        <v>1622</v>
      </c>
      <c r="O670" t="str">
        <f t="shared" si="25"/>
        <v>TH-120031</v>
      </c>
      <c r="P670" t="s">
        <v>1057</v>
      </c>
      <c r="Q670" t="s">
        <v>11</v>
      </c>
      <c r="R670" t="s">
        <v>11</v>
      </c>
      <c r="S670" t="s">
        <v>126</v>
      </c>
      <c r="U670" t="s">
        <v>381</v>
      </c>
    </row>
    <row r="671" spans="14:21" x14ac:dyDescent="0.15">
      <c r="N671" t="s">
        <v>3248</v>
      </c>
      <c r="O671" t="str">
        <f t="shared" si="25"/>
        <v>SK-120009</v>
      </c>
      <c r="P671" t="s">
        <v>21285</v>
      </c>
      <c r="Q671" t="s">
        <v>12</v>
      </c>
      <c r="R671" t="s">
        <v>150</v>
      </c>
    </row>
    <row r="672" spans="14:21" x14ac:dyDescent="0.15">
      <c r="N672" t="s">
        <v>1349</v>
      </c>
      <c r="O672" t="str">
        <f t="shared" si="25"/>
        <v>KK-120075</v>
      </c>
      <c r="P672" t="s">
        <v>806</v>
      </c>
      <c r="Q672" t="s">
        <v>58</v>
      </c>
      <c r="R672" t="s">
        <v>347</v>
      </c>
      <c r="S672" t="s">
        <v>150</v>
      </c>
      <c r="U672" t="s">
        <v>381</v>
      </c>
    </row>
    <row r="673" spans="14:21" x14ac:dyDescent="0.15">
      <c r="N673" t="s">
        <v>1187</v>
      </c>
      <c r="O673" t="str">
        <f t="shared" si="25"/>
        <v>CG-120036</v>
      </c>
      <c r="P673" t="s">
        <v>683</v>
      </c>
      <c r="Q673" t="s">
        <v>495</v>
      </c>
      <c r="R673" t="s">
        <v>1633</v>
      </c>
      <c r="U673" t="s">
        <v>381</v>
      </c>
    </row>
    <row r="674" spans="14:21" x14ac:dyDescent="0.15">
      <c r="N674" t="s">
        <v>3249</v>
      </c>
      <c r="O674" t="str">
        <f t="shared" si="25"/>
        <v>TH-120029</v>
      </c>
      <c r="P674" t="s">
        <v>1056</v>
      </c>
      <c r="Q674" t="s">
        <v>380</v>
      </c>
      <c r="R674" t="s">
        <v>380</v>
      </c>
      <c r="S674" t="s">
        <v>2849</v>
      </c>
      <c r="U674" t="s">
        <v>381</v>
      </c>
    </row>
    <row r="675" spans="14:21" x14ac:dyDescent="0.15">
      <c r="N675" t="s">
        <v>1584</v>
      </c>
      <c r="O675" t="str">
        <f t="shared" si="25"/>
        <v>SK-120008</v>
      </c>
      <c r="P675" t="s">
        <v>1022</v>
      </c>
      <c r="Q675" t="s">
        <v>380</v>
      </c>
      <c r="R675" t="s">
        <v>390</v>
      </c>
      <c r="S675" t="s">
        <v>390</v>
      </c>
      <c r="T675" t="s">
        <v>150</v>
      </c>
      <c r="U675" t="s">
        <v>381</v>
      </c>
    </row>
    <row r="676" spans="14:21" x14ac:dyDescent="0.15">
      <c r="N676" t="s">
        <v>1463</v>
      </c>
      <c r="O676" t="str">
        <f t="shared" si="25"/>
        <v>KT-120128</v>
      </c>
      <c r="P676" t="s">
        <v>898</v>
      </c>
      <c r="Q676" t="s">
        <v>12</v>
      </c>
      <c r="R676" t="s">
        <v>150</v>
      </c>
      <c r="U676" t="s">
        <v>381</v>
      </c>
    </row>
    <row r="677" spans="14:21" x14ac:dyDescent="0.15">
      <c r="N677" t="s">
        <v>3250</v>
      </c>
      <c r="O677" t="str">
        <f t="shared" si="25"/>
        <v>KT-120127</v>
      </c>
      <c r="P677" t="s">
        <v>897</v>
      </c>
      <c r="Q677" t="s">
        <v>380</v>
      </c>
      <c r="R677" t="s">
        <v>390</v>
      </c>
      <c r="S677" t="s">
        <v>390</v>
      </c>
      <c r="T677" t="s">
        <v>150</v>
      </c>
      <c r="U677" t="s">
        <v>381</v>
      </c>
    </row>
    <row r="678" spans="14:21" x14ac:dyDescent="0.15">
      <c r="N678" t="s">
        <v>1269</v>
      </c>
      <c r="O678" t="str">
        <f t="shared" si="25"/>
        <v>HR-120018</v>
      </c>
      <c r="P678" t="s">
        <v>756</v>
      </c>
      <c r="Q678" t="s">
        <v>12</v>
      </c>
      <c r="R678" t="s">
        <v>390</v>
      </c>
      <c r="S678" t="s">
        <v>390</v>
      </c>
      <c r="T678" t="s">
        <v>150</v>
      </c>
      <c r="U678" t="s">
        <v>381</v>
      </c>
    </row>
    <row r="679" spans="14:21" x14ac:dyDescent="0.15">
      <c r="N679" t="s">
        <v>1462</v>
      </c>
      <c r="O679" t="str">
        <f t="shared" si="25"/>
        <v>KT-120124</v>
      </c>
      <c r="P679" t="s">
        <v>896</v>
      </c>
      <c r="Q679" t="s">
        <v>425</v>
      </c>
      <c r="R679" t="s">
        <v>427</v>
      </c>
      <c r="S679" t="s">
        <v>427</v>
      </c>
      <c r="T679" t="s">
        <v>121</v>
      </c>
      <c r="U679" t="s">
        <v>381</v>
      </c>
    </row>
    <row r="680" spans="14:21" x14ac:dyDescent="0.15">
      <c r="N680" t="s">
        <v>1348</v>
      </c>
      <c r="O680" t="str">
        <f t="shared" si="25"/>
        <v>KK-120067</v>
      </c>
      <c r="P680" t="s">
        <v>805</v>
      </c>
      <c r="Q680" t="s">
        <v>12</v>
      </c>
      <c r="R680" t="s">
        <v>525</v>
      </c>
      <c r="U680" t="s">
        <v>381</v>
      </c>
    </row>
    <row r="681" spans="14:21" x14ac:dyDescent="0.15">
      <c r="N681" t="s">
        <v>1347</v>
      </c>
      <c r="O681" t="str">
        <f t="shared" si="25"/>
        <v>KK-120066</v>
      </c>
      <c r="P681" t="s">
        <v>804</v>
      </c>
      <c r="Q681" t="s">
        <v>12</v>
      </c>
      <c r="R681" t="s">
        <v>150</v>
      </c>
      <c r="U681" t="s">
        <v>381</v>
      </c>
    </row>
    <row r="682" spans="14:21" x14ac:dyDescent="0.15">
      <c r="N682" t="s">
        <v>1461</v>
      </c>
      <c r="O682" t="str">
        <f t="shared" si="25"/>
        <v>KT-120118</v>
      </c>
      <c r="P682" t="s">
        <v>895</v>
      </c>
      <c r="Q682" t="s">
        <v>11</v>
      </c>
      <c r="R682" t="s">
        <v>11</v>
      </c>
      <c r="S682" t="s">
        <v>150</v>
      </c>
      <c r="U682" t="s">
        <v>381</v>
      </c>
    </row>
    <row r="683" spans="14:21" x14ac:dyDescent="0.15">
      <c r="N683" t="s">
        <v>1621</v>
      </c>
      <c r="O683" t="str">
        <f t="shared" si="25"/>
        <v>TH-120026</v>
      </c>
      <c r="P683" t="s">
        <v>1055</v>
      </c>
      <c r="Q683" t="s">
        <v>11</v>
      </c>
      <c r="R683" t="s">
        <v>11</v>
      </c>
      <c r="S683" t="s">
        <v>124</v>
      </c>
      <c r="T683" t="s">
        <v>2906</v>
      </c>
      <c r="U683" t="s">
        <v>381</v>
      </c>
    </row>
    <row r="684" spans="14:21" x14ac:dyDescent="0.15">
      <c r="N684" t="s">
        <v>1459</v>
      </c>
      <c r="O684" t="str">
        <f t="shared" si="25"/>
        <v>KT-120115</v>
      </c>
      <c r="P684" t="s">
        <v>893</v>
      </c>
      <c r="Q684" t="s">
        <v>11</v>
      </c>
      <c r="R684" t="s">
        <v>11</v>
      </c>
      <c r="S684" t="s">
        <v>150</v>
      </c>
      <c r="U684" t="s">
        <v>381</v>
      </c>
    </row>
    <row r="685" spans="14:21" x14ac:dyDescent="0.15">
      <c r="N685" t="s">
        <v>3251</v>
      </c>
      <c r="O685" t="str">
        <f t="shared" si="25"/>
        <v>SK-120005</v>
      </c>
      <c r="P685" t="s">
        <v>1021</v>
      </c>
      <c r="Q685" t="s">
        <v>342</v>
      </c>
      <c r="R685" t="s">
        <v>390</v>
      </c>
      <c r="S685" t="s">
        <v>390</v>
      </c>
      <c r="T685" t="s">
        <v>171</v>
      </c>
      <c r="U685" t="s">
        <v>381</v>
      </c>
    </row>
    <row r="686" spans="14:21" x14ac:dyDescent="0.15">
      <c r="N686" t="s">
        <v>1346</v>
      </c>
      <c r="O686" t="str">
        <f t="shared" si="25"/>
        <v>KK-120057</v>
      </c>
      <c r="P686" t="s">
        <v>803</v>
      </c>
      <c r="Q686" t="s">
        <v>382</v>
      </c>
      <c r="R686" t="s">
        <v>166</v>
      </c>
      <c r="S686" t="s">
        <v>407</v>
      </c>
      <c r="U686" t="s">
        <v>381</v>
      </c>
    </row>
    <row r="687" spans="14:21" x14ac:dyDescent="0.15">
      <c r="N687" t="s">
        <v>1458</v>
      </c>
      <c r="O687" t="str">
        <f t="shared" si="25"/>
        <v>KT-120111</v>
      </c>
      <c r="P687" t="s">
        <v>892</v>
      </c>
      <c r="Q687" t="s">
        <v>127</v>
      </c>
      <c r="R687" t="s">
        <v>1641</v>
      </c>
      <c r="S687" t="s">
        <v>150</v>
      </c>
      <c r="U687" t="s">
        <v>381</v>
      </c>
    </row>
    <row r="688" spans="14:21" x14ac:dyDescent="0.15">
      <c r="N688" t="s">
        <v>3252</v>
      </c>
      <c r="O688" t="str">
        <f t="shared" si="25"/>
        <v>CG-120029</v>
      </c>
      <c r="P688" t="s">
        <v>682</v>
      </c>
      <c r="Q688" t="s">
        <v>380</v>
      </c>
      <c r="R688" t="s">
        <v>433</v>
      </c>
      <c r="S688" t="s">
        <v>12011</v>
      </c>
      <c r="U688" t="s">
        <v>381</v>
      </c>
    </row>
    <row r="689" spans="14:21" x14ac:dyDescent="0.15">
      <c r="N689" t="s">
        <v>1345</v>
      </c>
      <c r="O689" t="str">
        <f t="shared" si="25"/>
        <v>KK-120051</v>
      </c>
      <c r="P689" t="s">
        <v>802</v>
      </c>
      <c r="Q689" t="s">
        <v>11</v>
      </c>
      <c r="R689" t="s">
        <v>11</v>
      </c>
      <c r="S689" t="s">
        <v>176</v>
      </c>
      <c r="T689" t="s">
        <v>2863</v>
      </c>
      <c r="U689" t="s">
        <v>381</v>
      </c>
    </row>
    <row r="690" spans="14:21" x14ac:dyDescent="0.15">
      <c r="N690" t="s">
        <v>3253</v>
      </c>
      <c r="O690" t="str">
        <f t="shared" si="25"/>
        <v>KT-120108</v>
      </c>
      <c r="P690" t="s">
        <v>891</v>
      </c>
      <c r="Q690" t="s">
        <v>197</v>
      </c>
      <c r="R690" t="s">
        <v>200</v>
      </c>
      <c r="S690" t="s">
        <v>150</v>
      </c>
      <c r="U690" t="s">
        <v>381</v>
      </c>
    </row>
    <row r="691" spans="14:21" x14ac:dyDescent="0.15">
      <c r="N691" t="s">
        <v>1457</v>
      </c>
      <c r="O691" t="str">
        <f t="shared" si="25"/>
        <v>KT-120107</v>
      </c>
      <c r="P691" t="s">
        <v>890</v>
      </c>
      <c r="Q691" t="s">
        <v>382</v>
      </c>
      <c r="R691" t="s">
        <v>150</v>
      </c>
      <c r="U691" t="s">
        <v>381</v>
      </c>
    </row>
    <row r="692" spans="14:21" x14ac:dyDescent="0.15">
      <c r="N692" t="s">
        <v>1268</v>
      </c>
      <c r="O692" t="str">
        <f t="shared" si="25"/>
        <v>HR-120015</v>
      </c>
      <c r="P692" t="s">
        <v>755</v>
      </c>
      <c r="Q692" t="s">
        <v>197</v>
      </c>
      <c r="R692" t="s">
        <v>201</v>
      </c>
      <c r="S692" t="s">
        <v>397</v>
      </c>
      <c r="T692" t="s">
        <v>2869</v>
      </c>
      <c r="U692" t="s">
        <v>381</v>
      </c>
    </row>
    <row r="693" spans="14:21" x14ac:dyDescent="0.15">
      <c r="N693" t="s">
        <v>1456</v>
      </c>
      <c r="O693" t="str">
        <f t="shared" si="25"/>
        <v>KT-120106</v>
      </c>
      <c r="P693" t="s">
        <v>889</v>
      </c>
      <c r="Q693" t="s">
        <v>382</v>
      </c>
      <c r="R693" t="s">
        <v>166</v>
      </c>
      <c r="S693" t="s">
        <v>2867</v>
      </c>
      <c r="T693" t="s">
        <v>2059</v>
      </c>
      <c r="U693" t="s">
        <v>381</v>
      </c>
    </row>
    <row r="694" spans="14:21" x14ac:dyDescent="0.15">
      <c r="N694" t="s">
        <v>2791</v>
      </c>
      <c r="O694" t="str">
        <f t="shared" si="25"/>
        <v>QSK-120008</v>
      </c>
      <c r="P694" t="s">
        <v>2819</v>
      </c>
      <c r="Q694" t="s">
        <v>57</v>
      </c>
      <c r="R694" t="s">
        <v>533</v>
      </c>
      <c r="S694" t="s">
        <v>533</v>
      </c>
      <c r="U694" t="s">
        <v>381</v>
      </c>
    </row>
    <row r="695" spans="14:21" x14ac:dyDescent="0.15">
      <c r="N695" t="s">
        <v>3254</v>
      </c>
      <c r="O695" t="str">
        <f t="shared" si="25"/>
        <v>QS-120027</v>
      </c>
      <c r="P695" t="s">
        <v>998</v>
      </c>
      <c r="Q695" t="s">
        <v>443</v>
      </c>
      <c r="R695" t="s">
        <v>185</v>
      </c>
      <c r="U695" t="s">
        <v>381</v>
      </c>
    </row>
    <row r="696" spans="14:21" x14ac:dyDescent="0.15">
      <c r="N696" t="s">
        <v>1455</v>
      </c>
      <c r="O696" t="str">
        <f t="shared" si="25"/>
        <v>KT-120102</v>
      </c>
      <c r="P696" t="s">
        <v>888</v>
      </c>
      <c r="Q696" t="s">
        <v>197</v>
      </c>
      <c r="R696" t="s">
        <v>198</v>
      </c>
      <c r="S696" t="s">
        <v>198</v>
      </c>
      <c r="U696" t="s">
        <v>381</v>
      </c>
    </row>
    <row r="697" spans="14:21" x14ac:dyDescent="0.15">
      <c r="N697" t="s">
        <v>1344</v>
      </c>
      <c r="O697" t="str">
        <f t="shared" si="25"/>
        <v>KK-120047</v>
      </c>
      <c r="P697" t="s">
        <v>801</v>
      </c>
      <c r="Q697" t="s">
        <v>11</v>
      </c>
      <c r="R697" t="s">
        <v>11</v>
      </c>
      <c r="S697" t="s">
        <v>150</v>
      </c>
      <c r="U697" t="s">
        <v>381</v>
      </c>
    </row>
    <row r="698" spans="14:21" x14ac:dyDescent="0.15">
      <c r="N698" t="s">
        <v>22563</v>
      </c>
      <c r="O698" t="str">
        <f t="shared" si="25"/>
        <v>CG-120025</v>
      </c>
      <c r="P698" t="s">
        <v>681</v>
      </c>
      <c r="Q698" t="s">
        <v>197</v>
      </c>
      <c r="R698" t="s">
        <v>200</v>
      </c>
      <c r="S698" t="s">
        <v>210</v>
      </c>
      <c r="U698" t="s">
        <v>381</v>
      </c>
    </row>
    <row r="699" spans="14:21" x14ac:dyDescent="0.15">
      <c r="N699" t="s">
        <v>22564</v>
      </c>
      <c r="O699" t="str">
        <f t="shared" si="25"/>
        <v>CBK-120003</v>
      </c>
      <c r="P699" t="s">
        <v>2801</v>
      </c>
      <c r="Q699" t="s">
        <v>57</v>
      </c>
      <c r="R699" t="s">
        <v>59</v>
      </c>
      <c r="S699" t="s">
        <v>150</v>
      </c>
      <c r="U699" t="s">
        <v>381</v>
      </c>
    </row>
    <row r="700" spans="14:21" x14ac:dyDescent="0.15">
      <c r="N700" t="s">
        <v>1267</v>
      </c>
      <c r="O700" t="str">
        <f t="shared" si="25"/>
        <v>HR-120013</v>
      </c>
      <c r="P700" t="s">
        <v>754</v>
      </c>
      <c r="Q700" t="s">
        <v>443</v>
      </c>
      <c r="R700" t="s">
        <v>444</v>
      </c>
      <c r="S700" t="s">
        <v>12183</v>
      </c>
      <c r="U700" t="s">
        <v>381</v>
      </c>
    </row>
    <row r="701" spans="14:21" x14ac:dyDescent="0.15">
      <c r="N701" t="s">
        <v>1620</v>
      </c>
      <c r="O701" t="str">
        <f t="shared" si="25"/>
        <v>TH-120022</v>
      </c>
      <c r="P701" t="s">
        <v>1054</v>
      </c>
      <c r="Q701" t="s">
        <v>197</v>
      </c>
      <c r="R701" t="s">
        <v>150</v>
      </c>
      <c r="U701" t="s">
        <v>381</v>
      </c>
    </row>
    <row r="702" spans="14:21" x14ac:dyDescent="0.15">
      <c r="N702" t="s">
        <v>1558</v>
      </c>
      <c r="O702" t="str">
        <f t="shared" si="25"/>
        <v>QS-120026</v>
      </c>
      <c r="P702" t="s">
        <v>997</v>
      </c>
      <c r="Q702" t="s">
        <v>382</v>
      </c>
      <c r="R702" t="s">
        <v>166</v>
      </c>
      <c r="S702" t="s">
        <v>411</v>
      </c>
      <c r="T702" t="s">
        <v>412</v>
      </c>
      <c r="U702" t="s">
        <v>381</v>
      </c>
    </row>
    <row r="703" spans="14:21" x14ac:dyDescent="0.15">
      <c r="N703" t="s">
        <v>1557</v>
      </c>
      <c r="O703" t="str">
        <f t="shared" si="25"/>
        <v>QS-120025</v>
      </c>
      <c r="P703" t="s">
        <v>996</v>
      </c>
      <c r="Q703" t="s">
        <v>11</v>
      </c>
      <c r="R703" t="s">
        <v>11</v>
      </c>
      <c r="S703" t="s">
        <v>126</v>
      </c>
      <c r="U703" t="s">
        <v>381</v>
      </c>
    </row>
    <row r="704" spans="14:21" x14ac:dyDescent="0.15">
      <c r="N704" t="s">
        <v>26657</v>
      </c>
      <c r="O704" t="str">
        <f t="shared" si="25"/>
        <v>KT-120094</v>
      </c>
      <c r="P704" t="s">
        <v>887</v>
      </c>
      <c r="Q704" t="s">
        <v>12</v>
      </c>
      <c r="R704" t="s">
        <v>168</v>
      </c>
      <c r="U704" t="s">
        <v>381</v>
      </c>
    </row>
    <row r="705" spans="14:21" x14ac:dyDescent="0.15">
      <c r="N705" t="s">
        <v>1132</v>
      </c>
      <c r="O705" t="str">
        <f t="shared" si="25"/>
        <v>CB-120039</v>
      </c>
      <c r="P705" t="s">
        <v>630</v>
      </c>
      <c r="Q705" t="s">
        <v>54</v>
      </c>
      <c r="R705" t="s">
        <v>1632</v>
      </c>
      <c r="S705" t="s">
        <v>2853</v>
      </c>
      <c r="T705" t="s">
        <v>2854</v>
      </c>
      <c r="U705" t="s">
        <v>381</v>
      </c>
    </row>
    <row r="706" spans="14:21" x14ac:dyDescent="0.15">
      <c r="N706" t="s">
        <v>1131</v>
      </c>
      <c r="O706" t="str">
        <f t="shared" si="25"/>
        <v>CB-120038</v>
      </c>
      <c r="P706" t="s">
        <v>12991</v>
      </c>
      <c r="Q706" t="s">
        <v>197</v>
      </c>
      <c r="R706" t="s">
        <v>150</v>
      </c>
      <c r="U706" t="s">
        <v>381</v>
      </c>
    </row>
    <row r="707" spans="14:21" x14ac:dyDescent="0.15">
      <c r="N707" t="s">
        <v>1343</v>
      </c>
      <c r="O707" t="str">
        <f t="shared" si="25"/>
        <v>KK-120044</v>
      </c>
      <c r="P707" t="s">
        <v>800</v>
      </c>
      <c r="Q707" t="s">
        <v>12</v>
      </c>
      <c r="R707" t="s">
        <v>13</v>
      </c>
      <c r="S707" t="s">
        <v>2848</v>
      </c>
      <c r="U707" t="s">
        <v>381</v>
      </c>
    </row>
    <row r="708" spans="14:21" x14ac:dyDescent="0.15">
      <c r="N708" t="s">
        <v>1342</v>
      </c>
      <c r="O708" t="str">
        <f t="shared" ref="O708:O771" si="26">LEFT(N708,FIND("-",N708)+6)</f>
        <v>KK-120043</v>
      </c>
      <c r="P708" t="s">
        <v>799</v>
      </c>
      <c r="Q708" t="s">
        <v>197</v>
      </c>
      <c r="R708" t="s">
        <v>527</v>
      </c>
      <c r="S708" t="s">
        <v>12225</v>
      </c>
      <c r="U708" t="s">
        <v>381</v>
      </c>
    </row>
    <row r="709" spans="14:21" x14ac:dyDescent="0.15">
      <c r="N709" t="s">
        <v>26658</v>
      </c>
      <c r="O709" t="str">
        <f t="shared" si="26"/>
        <v>CB-120037</v>
      </c>
      <c r="P709" t="s">
        <v>629</v>
      </c>
      <c r="Q709" t="s">
        <v>12</v>
      </c>
      <c r="R709" t="s">
        <v>14</v>
      </c>
      <c r="U709" t="s">
        <v>381</v>
      </c>
    </row>
    <row r="710" spans="14:21" x14ac:dyDescent="0.15">
      <c r="N710" t="s">
        <v>1341</v>
      </c>
      <c r="O710" t="str">
        <f t="shared" si="26"/>
        <v>KK-120041</v>
      </c>
      <c r="P710" t="s">
        <v>798</v>
      </c>
      <c r="Q710" t="s">
        <v>12</v>
      </c>
      <c r="R710" t="s">
        <v>150</v>
      </c>
      <c r="U710" t="s">
        <v>381</v>
      </c>
    </row>
    <row r="711" spans="14:21" x14ac:dyDescent="0.15">
      <c r="N711" t="s">
        <v>3255</v>
      </c>
      <c r="O711" t="str">
        <f t="shared" si="26"/>
        <v>CB-120036</v>
      </c>
      <c r="P711" t="s">
        <v>628</v>
      </c>
      <c r="Q711" t="s">
        <v>12</v>
      </c>
      <c r="R711" t="s">
        <v>150</v>
      </c>
      <c r="U711" t="s">
        <v>381</v>
      </c>
    </row>
    <row r="712" spans="14:21" x14ac:dyDescent="0.15">
      <c r="N712" t="s">
        <v>1453</v>
      </c>
      <c r="O712" t="str">
        <f t="shared" si="26"/>
        <v>KT-120092</v>
      </c>
      <c r="P712" t="s">
        <v>886</v>
      </c>
      <c r="Q712" t="s">
        <v>380</v>
      </c>
      <c r="R712" t="s">
        <v>390</v>
      </c>
      <c r="S712" t="s">
        <v>390</v>
      </c>
      <c r="T712" t="s">
        <v>150</v>
      </c>
      <c r="U712" t="s">
        <v>381</v>
      </c>
    </row>
    <row r="713" spans="14:21" x14ac:dyDescent="0.15">
      <c r="N713" t="s">
        <v>1452</v>
      </c>
      <c r="O713" t="str">
        <f t="shared" si="26"/>
        <v>KT-120091</v>
      </c>
      <c r="P713" t="s">
        <v>885</v>
      </c>
      <c r="Q713" t="s">
        <v>58</v>
      </c>
      <c r="R713" t="s">
        <v>150</v>
      </c>
      <c r="U713" t="s">
        <v>381</v>
      </c>
    </row>
    <row r="714" spans="14:21" x14ac:dyDescent="0.15">
      <c r="N714" t="s">
        <v>1451</v>
      </c>
      <c r="O714" t="str">
        <f t="shared" si="26"/>
        <v>KT-120088</v>
      </c>
      <c r="P714" t="s">
        <v>884</v>
      </c>
      <c r="Q714" t="s">
        <v>58</v>
      </c>
      <c r="R714" t="s">
        <v>347</v>
      </c>
      <c r="S714" t="s">
        <v>150</v>
      </c>
      <c r="U714" t="s">
        <v>381</v>
      </c>
    </row>
    <row r="715" spans="14:21" x14ac:dyDescent="0.15">
      <c r="N715" t="s">
        <v>26659</v>
      </c>
      <c r="O715" t="str">
        <f t="shared" si="26"/>
        <v>HK-120038</v>
      </c>
      <c r="P715" t="s">
        <v>728</v>
      </c>
      <c r="Q715" t="s">
        <v>1634</v>
      </c>
      <c r="R715" t="s">
        <v>1635</v>
      </c>
      <c r="U715" t="s">
        <v>381</v>
      </c>
    </row>
    <row r="716" spans="14:21" x14ac:dyDescent="0.15">
      <c r="N716" t="s">
        <v>1246</v>
      </c>
      <c r="O716" t="str">
        <f t="shared" si="26"/>
        <v>HK-120037</v>
      </c>
      <c r="P716" t="s">
        <v>727</v>
      </c>
      <c r="Q716" t="s">
        <v>197</v>
      </c>
      <c r="R716" t="s">
        <v>527</v>
      </c>
      <c r="S716" t="s">
        <v>2873</v>
      </c>
      <c r="U716" t="s">
        <v>381</v>
      </c>
    </row>
    <row r="717" spans="14:21" x14ac:dyDescent="0.15">
      <c r="N717" t="s">
        <v>2774</v>
      </c>
      <c r="O717" t="str">
        <f t="shared" si="26"/>
        <v>HRK-120001</v>
      </c>
      <c r="P717" t="s">
        <v>2806</v>
      </c>
      <c r="Q717" t="s">
        <v>57</v>
      </c>
      <c r="R717" t="s">
        <v>24</v>
      </c>
      <c r="S717" t="s">
        <v>2915</v>
      </c>
      <c r="T717" t="s">
        <v>2919</v>
      </c>
      <c r="U717" t="s">
        <v>381</v>
      </c>
    </row>
    <row r="718" spans="14:21" x14ac:dyDescent="0.15">
      <c r="N718" t="s">
        <v>3256</v>
      </c>
      <c r="O718" t="str">
        <f t="shared" si="26"/>
        <v>HK-120036</v>
      </c>
      <c r="P718" t="s">
        <v>726</v>
      </c>
      <c r="Q718" t="s">
        <v>12</v>
      </c>
      <c r="R718" t="s">
        <v>150</v>
      </c>
      <c r="U718" t="s">
        <v>381</v>
      </c>
    </row>
    <row r="719" spans="14:21" x14ac:dyDescent="0.15">
      <c r="N719" t="s">
        <v>3257</v>
      </c>
      <c r="O719" t="str">
        <f t="shared" si="26"/>
        <v>CG-120023</v>
      </c>
      <c r="P719" t="s">
        <v>680</v>
      </c>
      <c r="Q719" t="s">
        <v>443</v>
      </c>
      <c r="R719" t="s">
        <v>185</v>
      </c>
      <c r="U719" t="s">
        <v>381</v>
      </c>
    </row>
    <row r="720" spans="14:21" x14ac:dyDescent="0.15">
      <c r="N720" t="s">
        <v>1556</v>
      </c>
      <c r="O720" t="str">
        <f t="shared" si="26"/>
        <v>QS-120024</v>
      </c>
      <c r="P720" t="s">
        <v>995</v>
      </c>
      <c r="Q720" t="s">
        <v>382</v>
      </c>
      <c r="R720" t="s">
        <v>166</v>
      </c>
      <c r="S720" t="s">
        <v>2838</v>
      </c>
      <c r="T720" t="s">
        <v>1675</v>
      </c>
      <c r="U720" t="s">
        <v>381</v>
      </c>
    </row>
    <row r="721" spans="14:21" x14ac:dyDescent="0.15">
      <c r="N721" t="s">
        <v>1555</v>
      </c>
      <c r="O721" t="str">
        <f t="shared" si="26"/>
        <v>QS-120023</v>
      </c>
      <c r="P721" t="s">
        <v>994</v>
      </c>
      <c r="Q721" t="s">
        <v>489</v>
      </c>
      <c r="R721" t="s">
        <v>490</v>
      </c>
      <c r="S721" t="s">
        <v>2871</v>
      </c>
      <c r="U721" t="s">
        <v>381</v>
      </c>
    </row>
    <row r="722" spans="14:21" x14ac:dyDescent="0.15">
      <c r="N722" t="s">
        <v>1340</v>
      </c>
      <c r="O722" t="str">
        <f t="shared" si="26"/>
        <v>KK-120039</v>
      </c>
      <c r="P722" t="s">
        <v>797</v>
      </c>
      <c r="Q722" t="s">
        <v>380</v>
      </c>
      <c r="R722" t="s">
        <v>150</v>
      </c>
      <c r="U722" t="s">
        <v>381</v>
      </c>
    </row>
    <row r="723" spans="14:21" x14ac:dyDescent="0.15">
      <c r="N723" t="s">
        <v>2975</v>
      </c>
      <c r="O723" t="str">
        <f t="shared" si="26"/>
        <v>HR-120011</v>
      </c>
      <c r="P723" t="s">
        <v>2418</v>
      </c>
      <c r="Q723" t="s">
        <v>425</v>
      </c>
      <c r="R723" t="s">
        <v>426</v>
      </c>
      <c r="U723" t="s">
        <v>381</v>
      </c>
    </row>
    <row r="724" spans="14:21" x14ac:dyDescent="0.15">
      <c r="N724" t="s">
        <v>1450</v>
      </c>
      <c r="O724" t="str">
        <f t="shared" si="26"/>
        <v>KT-120082</v>
      </c>
      <c r="P724" t="s">
        <v>883</v>
      </c>
      <c r="Q724" t="s">
        <v>197</v>
      </c>
      <c r="R724" t="s">
        <v>200</v>
      </c>
      <c r="S724" t="s">
        <v>2851</v>
      </c>
      <c r="U724" t="s">
        <v>381</v>
      </c>
    </row>
    <row r="725" spans="14:21" x14ac:dyDescent="0.15">
      <c r="N725" t="s">
        <v>1449</v>
      </c>
      <c r="O725" t="str">
        <f t="shared" si="26"/>
        <v>KT-120081</v>
      </c>
      <c r="P725" t="s">
        <v>882</v>
      </c>
      <c r="Q725" t="s">
        <v>11</v>
      </c>
      <c r="R725" t="s">
        <v>11</v>
      </c>
      <c r="S725" t="s">
        <v>410</v>
      </c>
      <c r="U725" t="s">
        <v>381</v>
      </c>
    </row>
    <row r="726" spans="14:21" x14ac:dyDescent="0.15">
      <c r="N726" t="s">
        <v>1448</v>
      </c>
      <c r="O726" t="str">
        <f t="shared" si="26"/>
        <v>KT-120079</v>
      </c>
      <c r="P726" t="s">
        <v>881</v>
      </c>
      <c r="Q726" t="s">
        <v>197</v>
      </c>
      <c r="R726" t="s">
        <v>200</v>
      </c>
      <c r="S726" t="s">
        <v>2851</v>
      </c>
      <c r="U726" t="s">
        <v>381</v>
      </c>
    </row>
    <row r="727" spans="14:21" x14ac:dyDescent="0.15">
      <c r="N727" t="s">
        <v>1447</v>
      </c>
      <c r="O727" t="str">
        <f t="shared" si="26"/>
        <v>KT-120078</v>
      </c>
      <c r="P727" t="s">
        <v>880</v>
      </c>
      <c r="Q727" t="s">
        <v>127</v>
      </c>
      <c r="R727" t="s">
        <v>46</v>
      </c>
      <c r="S727" t="s">
        <v>413</v>
      </c>
      <c r="U727" t="s">
        <v>381</v>
      </c>
    </row>
    <row r="728" spans="14:21" x14ac:dyDescent="0.15">
      <c r="N728" t="s">
        <v>3258</v>
      </c>
      <c r="O728" t="str">
        <f t="shared" si="26"/>
        <v>KK-120033</v>
      </c>
      <c r="P728" t="s">
        <v>796</v>
      </c>
      <c r="Q728" t="s">
        <v>12</v>
      </c>
      <c r="R728" t="s">
        <v>168</v>
      </c>
      <c r="U728" t="s">
        <v>381</v>
      </c>
    </row>
    <row r="729" spans="14:21" x14ac:dyDescent="0.15">
      <c r="N729" t="s">
        <v>1339</v>
      </c>
      <c r="O729" t="str">
        <f t="shared" si="26"/>
        <v>KK-120032</v>
      </c>
      <c r="P729" t="s">
        <v>795</v>
      </c>
      <c r="Q729" t="s">
        <v>380</v>
      </c>
      <c r="R729" t="s">
        <v>390</v>
      </c>
      <c r="S729" t="s">
        <v>390</v>
      </c>
      <c r="T729" t="s">
        <v>171</v>
      </c>
      <c r="U729" t="s">
        <v>381</v>
      </c>
    </row>
    <row r="730" spans="14:21" x14ac:dyDescent="0.15">
      <c r="N730" t="s">
        <v>1338</v>
      </c>
      <c r="O730" t="str">
        <f t="shared" si="26"/>
        <v>KK-120031</v>
      </c>
      <c r="P730" t="s">
        <v>794</v>
      </c>
      <c r="Q730" t="s">
        <v>12</v>
      </c>
      <c r="R730" t="s">
        <v>150</v>
      </c>
      <c r="U730" t="s">
        <v>381</v>
      </c>
    </row>
    <row r="731" spans="14:21" x14ac:dyDescent="0.15">
      <c r="N731" t="s">
        <v>1245</v>
      </c>
      <c r="O731" t="str">
        <f t="shared" si="26"/>
        <v>HK-120035</v>
      </c>
      <c r="P731" t="s">
        <v>725</v>
      </c>
      <c r="Q731" t="s">
        <v>54</v>
      </c>
      <c r="R731" t="s">
        <v>56</v>
      </c>
      <c r="S731" t="s">
        <v>2865</v>
      </c>
      <c r="T731" t="s">
        <v>2878</v>
      </c>
      <c r="U731" t="s">
        <v>381</v>
      </c>
    </row>
    <row r="732" spans="14:21" x14ac:dyDescent="0.15">
      <c r="N732" t="s">
        <v>1185</v>
      </c>
      <c r="O732" t="str">
        <f t="shared" si="26"/>
        <v>CG-120020</v>
      </c>
      <c r="P732" t="s">
        <v>679</v>
      </c>
      <c r="Q732" t="s">
        <v>382</v>
      </c>
      <c r="R732" t="s">
        <v>76</v>
      </c>
      <c r="S732" t="s">
        <v>390</v>
      </c>
      <c r="T732" t="s">
        <v>150</v>
      </c>
      <c r="U732" t="s">
        <v>381</v>
      </c>
    </row>
    <row r="733" spans="14:21" x14ac:dyDescent="0.15">
      <c r="N733" t="s">
        <v>1184</v>
      </c>
      <c r="O733" t="str">
        <f t="shared" si="26"/>
        <v>CG-120019</v>
      </c>
      <c r="P733" t="s">
        <v>678</v>
      </c>
      <c r="Q733" t="s">
        <v>425</v>
      </c>
      <c r="R733" t="s">
        <v>427</v>
      </c>
      <c r="S733" t="s">
        <v>427</v>
      </c>
      <c r="T733" t="s">
        <v>121</v>
      </c>
      <c r="U733" t="s">
        <v>381</v>
      </c>
    </row>
    <row r="734" spans="14:21" x14ac:dyDescent="0.15">
      <c r="N734" t="s">
        <v>1337</v>
      </c>
      <c r="O734" t="str">
        <f t="shared" si="26"/>
        <v>KK-120027</v>
      </c>
      <c r="P734" t="s">
        <v>793</v>
      </c>
      <c r="Q734" t="s">
        <v>466</v>
      </c>
      <c r="R734" t="s">
        <v>467</v>
      </c>
      <c r="U734" t="s">
        <v>381</v>
      </c>
    </row>
    <row r="735" spans="14:21" x14ac:dyDescent="0.15">
      <c r="N735" t="s">
        <v>1266</v>
      </c>
      <c r="O735" t="str">
        <f t="shared" si="26"/>
        <v>HR-120010</v>
      </c>
      <c r="P735" t="s">
        <v>753</v>
      </c>
      <c r="Q735" t="s">
        <v>12</v>
      </c>
      <c r="R735" t="s">
        <v>150</v>
      </c>
      <c r="U735" t="s">
        <v>381</v>
      </c>
    </row>
    <row r="736" spans="14:21" x14ac:dyDescent="0.15">
      <c r="N736" t="s">
        <v>3259</v>
      </c>
      <c r="O736" t="str">
        <f t="shared" si="26"/>
        <v>TH-120019</v>
      </c>
      <c r="P736" t="s">
        <v>1053</v>
      </c>
      <c r="Q736" t="s">
        <v>466</v>
      </c>
      <c r="R736" t="s">
        <v>555</v>
      </c>
      <c r="S736" t="s">
        <v>2864</v>
      </c>
      <c r="U736" t="s">
        <v>381</v>
      </c>
    </row>
    <row r="737" spans="14:21" x14ac:dyDescent="0.15">
      <c r="N737" t="s">
        <v>2786</v>
      </c>
      <c r="O737" t="str">
        <f t="shared" si="26"/>
        <v>KTK-120005</v>
      </c>
      <c r="P737" t="s">
        <v>2813</v>
      </c>
      <c r="Q737" t="s">
        <v>57</v>
      </c>
      <c r="R737" t="s">
        <v>506</v>
      </c>
      <c r="S737" t="s">
        <v>2920</v>
      </c>
      <c r="T737" t="s">
        <v>2921</v>
      </c>
      <c r="U737" t="s">
        <v>381</v>
      </c>
    </row>
    <row r="738" spans="14:21" x14ac:dyDescent="0.15">
      <c r="N738" t="s">
        <v>3260</v>
      </c>
      <c r="O738" t="str">
        <f t="shared" si="26"/>
        <v>KT-120077</v>
      </c>
      <c r="P738" t="s">
        <v>879</v>
      </c>
      <c r="Q738" t="s">
        <v>466</v>
      </c>
      <c r="R738" t="s">
        <v>556</v>
      </c>
      <c r="U738" t="s">
        <v>381</v>
      </c>
    </row>
    <row r="739" spans="14:21" x14ac:dyDescent="0.15">
      <c r="N739" t="s">
        <v>3261</v>
      </c>
      <c r="O739" t="str">
        <f t="shared" si="26"/>
        <v>CB-120033</v>
      </c>
      <c r="P739" t="s">
        <v>627</v>
      </c>
      <c r="Q739" t="s">
        <v>466</v>
      </c>
      <c r="R739" t="s">
        <v>150</v>
      </c>
      <c r="U739" t="s">
        <v>381</v>
      </c>
    </row>
    <row r="740" spans="14:21" x14ac:dyDescent="0.15">
      <c r="N740" t="s">
        <v>3262</v>
      </c>
      <c r="O740" t="str">
        <f t="shared" si="26"/>
        <v>CB-120032</v>
      </c>
      <c r="P740" t="s">
        <v>12985</v>
      </c>
      <c r="Q740" t="s">
        <v>342</v>
      </c>
      <c r="R740" t="s">
        <v>343</v>
      </c>
      <c r="S740" t="s">
        <v>150</v>
      </c>
      <c r="U740" t="s">
        <v>381</v>
      </c>
    </row>
    <row r="741" spans="14:21" x14ac:dyDescent="0.15">
      <c r="N741" t="s">
        <v>1446</v>
      </c>
      <c r="O741" t="str">
        <f t="shared" si="26"/>
        <v>KT-120071</v>
      </c>
      <c r="P741" t="s">
        <v>878</v>
      </c>
      <c r="Q741" t="s">
        <v>466</v>
      </c>
      <c r="R741" t="s">
        <v>122</v>
      </c>
      <c r="U741" t="s">
        <v>381</v>
      </c>
    </row>
    <row r="742" spans="14:21" x14ac:dyDescent="0.15">
      <c r="N742" t="s">
        <v>1445</v>
      </c>
      <c r="O742" t="str">
        <f t="shared" si="26"/>
        <v>KT-120070</v>
      </c>
      <c r="P742" t="s">
        <v>877</v>
      </c>
      <c r="Q742" t="s">
        <v>380</v>
      </c>
      <c r="R742" t="s">
        <v>380</v>
      </c>
      <c r="S742" t="s">
        <v>2849</v>
      </c>
      <c r="U742" t="s">
        <v>381</v>
      </c>
    </row>
    <row r="743" spans="14:21" x14ac:dyDescent="0.15">
      <c r="N743" t="s">
        <v>1183</v>
      </c>
      <c r="O743" t="str">
        <f t="shared" si="26"/>
        <v>CG-120018</v>
      </c>
      <c r="P743" t="s">
        <v>677</v>
      </c>
      <c r="Q743" t="s">
        <v>489</v>
      </c>
      <c r="R743" t="s">
        <v>490</v>
      </c>
      <c r="S743" t="s">
        <v>2859</v>
      </c>
      <c r="U743" t="s">
        <v>381</v>
      </c>
    </row>
    <row r="744" spans="14:21" x14ac:dyDescent="0.15">
      <c r="N744" t="s">
        <v>1182</v>
      </c>
      <c r="O744" t="str">
        <f t="shared" si="26"/>
        <v>CG-120017</v>
      </c>
      <c r="P744" t="s">
        <v>676</v>
      </c>
      <c r="Q744" t="s">
        <v>12</v>
      </c>
      <c r="R744" t="s">
        <v>150</v>
      </c>
      <c r="U744" t="s">
        <v>381</v>
      </c>
    </row>
    <row r="745" spans="14:21" x14ac:dyDescent="0.15">
      <c r="N745" t="s">
        <v>1181</v>
      </c>
      <c r="O745" t="str">
        <f t="shared" si="26"/>
        <v>CG-120016</v>
      </c>
      <c r="P745" t="s">
        <v>675</v>
      </c>
      <c r="Q745" t="s">
        <v>399</v>
      </c>
      <c r="R745" t="s">
        <v>150</v>
      </c>
      <c r="U745" t="s">
        <v>381</v>
      </c>
    </row>
    <row r="746" spans="14:21" x14ac:dyDescent="0.15">
      <c r="N746" t="s">
        <v>1244</v>
      </c>
      <c r="O746" t="str">
        <f t="shared" si="26"/>
        <v>HK-120028</v>
      </c>
      <c r="P746" t="s">
        <v>724</v>
      </c>
      <c r="Q746" t="s">
        <v>443</v>
      </c>
      <c r="R746" t="s">
        <v>444</v>
      </c>
      <c r="S746" t="s">
        <v>12183</v>
      </c>
      <c r="U746" t="s">
        <v>381</v>
      </c>
    </row>
    <row r="747" spans="14:21" x14ac:dyDescent="0.15">
      <c r="N747" t="s">
        <v>1444</v>
      </c>
      <c r="O747" t="str">
        <f t="shared" si="26"/>
        <v>KT-120064</v>
      </c>
      <c r="P747" t="s">
        <v>876</v>
      </c>
      <c r="Q747" t="s">
        <v>425</v>
      </c>
      <c r="R747" t="s">
        <v>427</v>
      </c>
      <c r="S747" t="s">
        <v>427</v>
      </c>
      <c r="T747" t="s">
        <v>121</v>
      </c>
      <c r="U747" t="s">
        <v>381</v>
      </c>
    </row>
    <row r="748" spans="14:21" x14ac:dyDescent="0.15">
      <c r="N748" t="s">
        <v>1619</v>
      </c>
      <c r="O748" t="str">
        <f t="shared" si="26"/>
        <v>TH-120018</v>
      </c>
      <c r="P748" t="s">
        <v>1052</v>
      </c>
      <c r="Q748" t="s">
        <v>425</v>
      </c>
      <c r="R748" t="s">
        <v>426</v>
      </c>
      <c r="U748" t="s">
        <v>381</v>
      </c>
    </row>
    <row r="749" spans="14:21" x14ac:dyDescent="0.15">
      <c r="N749" t="s">
        <v>1443</v>
      </c>
      <c r="O749" t="str">
        <f t="shared" si="26"/>
        <v>KT-120062</v>
      </c>
      <c r="P749" t="s">
        <v>875</v>
      </c>
      <c r="Q749" t="s">
        <v>466</v>
      </c>
      <c r="R749" t="s">
        <v>150</v>
      </c>
      <c r="U749" t="s">
        <v>381</v>
      </c>
    </row>
    <row r="750" spans="14:21" x14ac:dyDescent="0.15">
      <c r="N750" t="s">
        <v>1554</v>
      </c>
      <c r="O750" t="str">
        <f t="shared" si="26"/>
        <v>QS-120021</v>
      </c>
      <c r="P750" t="s">
        <v>993</v>
      </c>
      <c r="Q750" t="s">
        <v>197</v>
      </c>
      <c r="R750" t="s">
        <v>200</v>
      </c>
      <c r="S750" t="s">
        <v>150</v>
      </c>
      <c r="U750" t="s">
        <v>381</v>
      </c>
    </row>
    <row r="751" spans="14:21" x14ac:dyDescent="0.15">
      <c r="N751" t="s">
        <v>1553</v>
      </c>
      <c r="O751" t="str">
        <f t="shared" si="26"/>
        <v>QS-120019</v>
      </c>
      <c r="P751" t="s">
        <v>992</v>
      </c>
      <c r="Q751" t="s">
        <v>399</v>
      </c>
      <c r="R751" t="s">
        <v>1643</v>
      </c>
      <c r="U751" t="s">
        <v>381</v>
      </c>
    </row>
    <row r="752" spans="14:21" x14ac:dyDescent="0.15">
      <c r="N752" t="s">
        <v>3263</v>
      </c>
      <c r="O752" t="str">
        <f t="shared" si="26"/>
        <v>QS-120018</v>
      </c>
      <c r="P752" t="s">
        <v>20329</v>
      </c>
      <c r="Q752" t="s">
        <v>22</v>
      </c>
      <c r="R752" t="s">
        <v>26</v>
      </c>
      <c r="S752" t="s">
        <v>12140</v>
      </c>
      <c r="U752" t="s">
        <v>381</v>
      </c>
    </row>
    <row r="753" spans="14:21" x14ac:dyDescent="0.15">
      <c r="N753" t="s">
        <v>1180</v>
      </c>
      <c r="O753" t="str">
        <f t="shared" si="26"/>
        <v>CG-120014</v>
      </c>
      <c r="P753" t="s">
        <v>13743</v>
      </c>
      <c r="Q753" t="s">
        <v>72</v>
      </c>
      <c r="R753" t="s">
        <v>150</v>
      </c>
      <c r="U753" t="s">
        <v>381</v>
      </c>
    </row>
    <row r="754" spans="14:21" x14ac:dyDescent="0.15">
      <c r="N754" t="s">
        <v>1179</v>
      </c>
      <c r="O754" t="str">
        <f t="shared" si="26"/>
        <v>CG-120013</v>
      </c>
      <c r="P754" t="s">
        <v>674</v>
      </c>
      <c r="Q754" t="s">
        <v>12</v>
      </c>
      <c r="R754" t="s">
        <v>150</v>
      </c>
      <c r="U754" t="s">
        <v>381</v>
      </c>
    </row>
    <row r="755" spans="14:21" x14ac:dyDescent="0.15">
      <c r="N755" t="s">
        <v>1442</v>
      </c>
      <c r="O755" t="str">
        <f t="shared" si="26"/>
        <v>KT-120061</v>
      </c>
      <c r="P755" t="s">
        <v>874</v>
      </c>
      <c r="Q755" t="s">
        <v>425</v>
      </c>
      <c r="R755" t="s">
        <v>428</v>
      </c>
      <c r="S755" t="s">
        <v>428</v>
      </c>
      <c r="T755" t="s">
        <v>121</v>
      </c>
      <c r="U755" t="s">
        <v>381</v>
      </c>
    </row>
    <row r="756" spans="14:21" x14ac:dyDescent="0.15">
      <c r="N756" t="s">
        <v>1336</v>
      </c>
      <c r="O756" t="str">
        <f t="shared" si="26"/>
        <v>KK-120022</v>
      </c>
      <c r="P756" t="s">
        <v>792</v>
      </c>
      <c r="Q756" t="s">
        <v>538</v>
      </c>
      <c r="R756" t="s">
        <v>150</v>
      </c>
      <c r="U756" t="s">
        <v>381</v>
      </c>
    </row>
    <row r="757" spans="14:21" x14ac:dyDescent="0.15">
      <c r="N757" t="s">
        <v>1335</v>
      </c>
      <c r="O757" t="str">
        <f t="shared" si="26"/>
        <v>KK-120019</v>
      </c>
      <c r="P757" t="s">
        <v>791</v>
      </c>
      <c r="Q757" t="s">
        <v>380</v>
      </c>
      <c r="R757" t="s">
        <v>380</v>
      </c>
      <c r="S757" t="s">
        <v>2849</v>
      </c>
      <c r="U757" t="s">
        <v>381</v>
      </c>
    </row>
    <row r="758" spans="14:21" x14ac:dyDescent="0.15">
      <c r="N758" t="s">
        <v>2768</v>
      </c>
      <c r="O758" t="str">
        <f t="shared" si="26"/>
        <v>CBK-120002</v>
      </c>
      <c r="P758" t="s">
        <v>2800</v>
      </c>
      <c r="Q758" t="s">
        <v>57</v>
      </c>
      <c r="R758" t="s">
        <v>533</v>
      </c>
      <c r="S758" t="s">
        <v>533</v>
      </c>
      <c r="U758" t="s">
        <v>381</v>
      </c>
    </row>
    <row r="759" spans="14:21" x14ac:dyDescent="0.15">
      <c r="N759" t="s">
        <v>1129</v>
      </c>
      <c r="O759" t="str">
        <f t="shared" si="26"/>
        <v>CB-120030</v>
      </c>
      <c r="P759" t="s">
        <v>626</v>
      </c>
      <c r="Q759" t="s">
        <v>12</v>
      </c>
      <c r="R759" t="s">
        <v>150</v>
      </c>
      <c r="U759" t="s">
        <v>381</v>
      </c>
    </row>
    <row r="760" spans="14:21" x14ac:dyDescent="0.15">
      <c r="N760" t="s">
        <v>1128</v>
      </c>
      <c r="O760" t="str">
        <f t="shared" si="26"/>
        <v>CB-120028</v>
      </c>
      <c r="P760" t="s">
        <v>625</v>
      </c>
      <c r="Q760" t="s">
        <v>72</v>
      </c>
      <c r="R760" t="s">
        <v>150</v>
      </c>
      <c r="U760" t="s">
        <v>381</v>
      </c>
    </row>
    <row r="761" spans="14:21" x14ac:dyDescent="0.15">
      <c r="N761" t="s">
        <v>1127</v>
      </c>
      <c r="O761" t="str">
        <f t="shared" si="26"/>
        <v>CB-120027</v>
      </c>
      <c r="P761" t="s">
        <v>624</v>
      </c>
      <c r="Q761" t="s">
        <v>197</v>
      </c>
      <c r="R761" t="s">
        <v>201</v>
      </c>
      <c r="S761" t="s">
        <v>397</v>
      </c>
      <c r="T761" t="s">
        <v>150</v>
      </c>
      <c r="U761" t="s">
        <v>381</v>
      </c>
    </row>
    <row r="762" spans="14:21" x14ac:dyDescent="0.15">
      <c r="N762" t="s">
        <v>1243</v>
      </c>
      <c r="O762" t="str">
        <f t="shared" si="26"/>
        <v>HK-120025</v>
      </c>
      <c r="P762" t="s">
        <v>723</v>
      </c>
      <c r="Q762" t="s">
        <v>1634</v>
      </c>
      <c r="R762" t="s">
        <v>1634</v>
      </c>
      <c r="U762" t="s">
        <v>381</v>
      </c>
    </row>
    <row r="763" spans="14:21" x14ac:dyDescent="0.15">
      <c r="N763" t="s">
        <v>1618</v>
      </c>
      <c r="O763" t="str">
        <f t="shared" si="26"/>
        <v>TH-120015</v>
      </c>
      <c r="P763" t="s">
        <v>1051</v>
      </c>
      <c r="Q763" t="s">
        <v>197</v>
      </c>
      <c r="R763" t="s">
        <v>220</v>
      </c>
      <c r="S763" t="s">
        <v>2842</v>
      </c>
      <c r="U763" t="s">
        <v>381</v>
      </c>
    </row>
    <row r="764" spans="14:21" x14ac:dyDescent="0.15">
      <c r="N764" t="s">
        <v>1617</v>
      </c>
      <c r="O764" t="str">
        <f t="shared" si="26"/>
        <v>TH-120014</v>
      </c>
      <c r="P764" t="s">
        <v>1050</v>
      </c>
      <c r="Q764" t="s">
        <v>197</v>
      </c>
      <c r="R764" t="s">
        <v>150</v>
      </c>
      <c r="U764" t="s">
        <v>381</v>
      </c>
    </row>
    <row r="765" spans="14:21" x14ac:dyDescent="0.15">
      <c r="N765" t="s">
        <v>1242</v>
      </c>
      <c r="O765" t="str">
        <f t="shared" si="26"/>
        <v>HK-120024</v>
      </c>
      <c r="P765" t="s">
        <v>722</v>
      </c>
      <c r="Q765" t="s">
        <v>150</v>
      </c>
      <c r="R765" t="s">
        <v>150</v>
      </c>
      <c r="U765" t="s">
        <v>381</v>
      </c>
    </row>
    <row r="766" spans="14:21" x14ac:dyDescent="0.15">
      <c r="N766" t="s">
        <v>26660</v>
      </c>
      <c r="O766" t="str">
        <f t="shared" si="26"/>
        <v>KT-120057</v>
      </c>
      <c r="P766" t="s">
        <v>873</v>
      </c>
      <c r="Q766" t="s">
        <v>197</v>
      </c>
      <c r="R766" t="s">
        <v>200</v>
      </c>
      <c r="S766" t="s">
        <v>178</v>
      </c>
      <c r="T766" t="s">
        <v>179</v>
      </c>
      <c r="U766" t="s">
        <v>381</v>
      </c>
    </row>
    <row r="767" spans="14:21" x14ac:dyDescent="0.15">
      <c r="N767" t="s">
        <v>1440</v>
      </c>
      <c r="O767" t="str">
        <f t="shared" si="26"/>
        <v>KT-120056</v>
      </c>
      <c r="P767" t="s">
        <v>872</v>
      </c>
      <c r="Q767" t="s">
        <v>54</v>
      </c>
      <c r="R767" t="s">
        <v>1632</v>
      </c>
      <c r="S767" t="s">
        <v>2853</v>
      </c>
      <c r="T767" t="s">
        <v>2870</v>
      </c>
      <c r="U767" t="s">
        <v>381</v>
      </c>
    </row>
    <row r="768" spans="14:21" x14ac:dyDescent="0.15">
      <c r="N768" t="s">
        <v>1439</v>
      </c>
      <c r="O768" t="str">
        <f t="shared" si="26"/>
        <v>KT-120055</v>
      </c>
      <c r="P768" t="s">
        <v>23586</v>
      </c>
      <c r="Q768" t="s">
        <v>382</v>
      </c>
      <c r="R768" t="s">
        <v>166</v>
      </c>
      <c r="S768" t="s">
        <v>2892</v>
      </c>
      <c r="U768" t="s">
        <v>381</v>
      </c>
    </row>
    <row r="769" spans="14:21" x14ac:dyDescent="0.15">
      <c r="N769" t="s">
        <v>3264</v>
      </c>
      <c r="O769" t="str">
        <f t="shared" si="26"/>
        <v>HR-120009</v>
      </c>
      <c r="P769" t="s">
        <v>752</v>
      </c>
      <c r="Q769" t="s">
        <v>443</v>
      </c>
      <c r="R769" t="s">
        <v>444</v>
      </c>
      <c r="S769" t="s">
        <v>216</v>
      </c>
      <c r="U769" t="s">
        <v>381</v>
      </c>
    </row>
    <row r="770" spans="14:21" x14ac:dyDescent="0.15">
      <c r="N770" t="s">
        <v>2790</v>
      </c>
      <c r="O770" t="str">
        <f t="shared" si="26"/>
        <v>QSK-120003</v>
      </c>
      <c r="P770" t="s">
        <v>2818</v>
      </c>
      <c r="Q770" t="s">
        <v>57</v>
      </c>
      <c r="R770" t="s">
        <v>506</v>
      </c>
      <c r="S770" t="s">
        <v>2920</v>
      </c>
      <c r="T770" t="s">
        <v>2921</v>
      </c>
      <c r="U770" t="s">
        <v>381</v>
      </c>
    </row>
    <row r="771" spans="14:21" x14ac:dyDescent="0.15">
      <c r="N771" t="s">
        <v>1334</v>
      </c>
      <c r="O771" t="str">
        <f t="shared" si="26"/>
        <v>KK-120016</v>
      </c>
      <c r="P771" t="s">
        <v>790</v>
      </c>
      <c r="Q771" t="s">
        <v>382</v>
      </c>
      <c r="R771" t="s">
        <v>166</v>
      </c>
      <c r="S771" t="s">
        <v>386</v>
      </c>
      <c r="T771" t="s">
        <v>2833</v>
      </c>
      <c r="U771" t="s">
        <v>381</v>
      </c>
    </row>
    <row r="772" spans="14:21" x14ac:dyDescent="0.15">
      <c r="N772" t="s">
        <v>1333</v>
      </c>
      <c r="O772" t="str">
        <f t="shared" ref="O772:O834" si="27">LEFT(N772,FIND("-",N772)+6)</f>
        <v>KK-120012</v>
      </c>
      <c r="P772" t="s">
        <v>23587</v>
      </c>
      <c r="Q772" t="s">
        <v>443</v>
      </c>
      <c r="R772" t="s">
        <v>185</v>
      </c>
      <c r="U772" t="s">
        <v>381</v>
      </c>
    </row>
    <row r="773" spans="14:21" x14ac:dyDescent="0.15">
      <c r="N773" t="s">
        <v>3265</v>
      </c>
      <c r="O773" t="str">
        <f t="shared" si="27"/>
        <v>QS-120012</v>
      </c>
      <c r="P773" t="s">
        <v>991</v>
      </c>
      <c r="Q773" t="s">
        <v>489</v>
      </c>
      <c r="R773" t="s">
        <v>150</v>
      </c>
      <c r="U773" t="s">
        <v>381</v>
      </c>
    </row>
    <row r="774" spans="14:21" x14ac:dyDescent="0.15">
      <c r="N774" t="s">
        <v>3266</v>
      </c>
      <c r="O774" t="str">
        <f t="shared" si="27"/>
        <v>KT-120052</v>
      </c>
      <c r="P774" t="s">
        <v>17509</v>
      </c>
      <c r="Q774" t="s">
        <v>466</v>
      </c>
      <c r="R774" t="s">
        <v>468</v>
      </c>
      <c r="S774" t="s">
        <v>2845</v>
      </c>
      <c r="U774" t="s">
        <v>381</v>
      </c>
    </row>
    <row r="775" spans="14:21" x14ac:dyDescent="0.15">
      <c r="N775" t="s">
        <v>3267</v>
      </c>
      <c r="O775" t="str">
        <f t="shared" si="27"/>
        <v>TH-120013</v>
      </c>
      <c r="P775" t="s">
        <v>1049</v>
      </c>
      <c r="Q775" t="s">
        <v>380</v>
      </c>
      <c r="R775" t="s">
        <v>431</v>
      </c>
      <c r="U775" t="s">
        <v>381</v>
      </c>
    </row>
    <row r="776" spans="14:21" x14ac:dyDescent="0.15">
      <c r="N776" t="s">
        <v>1438</v>
      </c>
      <c r="O776" t="str">
        <f t="shared" si="27"/>
        <v>KT-120050</v>
      </c>
      <c r="P776" t="s">
        <v>870</v>
      </c>
      <c r="Q776" t="s">
        <v>11</v>
      </c>
      <c r="R776" t="s">
        <v>11</v>
      </c>
      <c r="S776" t="s">
        <v>176</v>
      </c>
      <c r="T776" t="s">
        <v>2863</v>
      </c>
      <c r="U776" t="s">
        <v>381</v>
      </c>
    </row>
    <row r="777" spans="14:21" x14ac:dyDescent="0.15">
      <c r="N777" t="s">
        <v>1126</v>
      </c>
      <c r="O777" t="str">
        <f t="shared" si="27"/>
        <v>CB-120026</v>
      </c>
      <c r="P777" t="s">
        <v>623</v>
      </c>
      <c r="Q777" t="s">
        <v>72</v>
      </c>
      <c r="R777" t="s">
        <v>73</v>
      </c>
      <c r="U777" t="s">
        <v>381</v>
      </c>
    </row>
    <row r="778" spans="14:21" x14ac:dyDescent="0.15">
      <c r="N778" t="s">
        <v>1125</v>
      </c>
      <c r="O778" t="str">
        <f t="shared" si="27"/>
        <v>CB-120025</v>
      </c>
      <c r="P778" t="s">
        <v>622</v>
      </c>
      <c r="Q778" t="s">
        <v>12</v>
      </c>
      <c r="R778" t="s">
        <v>1631</v>
      </c>
      <c r="U778" t="s">
        <v>381</v>
      </c>
    </row>
    <row r="779" spans="14:21" x14ac:dyDescent="0.15">
      <c r="N779" t="s">
        <v>1124</v>
      </c>
      <c r="O779" t="str">
        <f t="shared" si="27"/>
        <v>CB-120024</v>
      </c>
      <c r="P779" t="s">
        <v>621</v>
      </c>
      <c r="Q779" t="s">
        <v>197</v>
      </c>
      <c r="R779" t="s">
        <v>150</v>
      </c>
      <c r="U779" t="s">
        <v>381</v>
      </c>
    </row>
    <row r="780" spans="14:21" x14ac:dyDescent="0.15">
      <c r="N780" t="s">
        <v>1437</v>
      </c>
      <c r="O780" t="str">
        <f t="shared" si="27"/>
        <v>KT-120049</v>
      </c>
      <c r="P780" t="s">
        <v>869</v>
      </c>
      <c r="Q780" t="s">
        <v>197</v>
      </c>
      <c r="R780" t="s">
        <v>200</v>
      </c>
      <c r="S780" t="s">
        <v>210</v>
      </c>
      <c r="U780" t="s">
        <v>381</v>
      </c>
    </row>
    <row r="781" spans="14:21" x14ac:dyDescent="0.15">
      <c r="N781" t="s">
        <v>1178</v>
      </c>
      <c r="O781" t="str">
        <f t="shared" si="27"/>
        <v>CG-120011</v>
      </c>
      <c r="P781" t="s">
        <v>673</v>
      </c>
      <c r="Q781" t="s">
        <v>382</v>
      </c>
      <c r="R781" t="s">
        <v>166</v>
      </c>
      <c r="S781" t="s">
        <v>386</v>
      </c>
      <c r="T781" t="s">
        <v>387</v>
      </c>
      <c r="U781" t="s">
        <v>381</v>
      </c>
    </row>
    <row r="782" spans="14:21" x14ac:dyDescent="0.15">
      <c r="N782" t="s">
        <v>1436</v>
      </c>
      <c r="O782" t="str">
        <f t="shared" si="27"/>
        <v>KT-120042</v>
      </c>
      <c r="P782" t="s">
        <v>868</v>
      </c>
      <c r="Q782" t="s">
        <v>12</v>
      </c>
      <c r="R782" t="s">
        <v>150</v>
      </c>
      <c r="U782" t="s">
        <v>381</v>
      </c>
    </row>
    <row r="783" spans="14:21" x14ac:dyDescent="0.15">
      <c r="N783" t="s">
        <v>1435</v>
      </c>
      <c r="O783" t="str">
        <f t="shared" si="27"/>
        <v>KT-120041</v>
      </c>
      <c r="P783" t="s">
        <v>867</v>
      </c>
      <c r="Q783" t="s">
        <v>466</v>
      </c>
      <c r="R783" t="s">
        <v>468</v>
      </c>
      <c r="S783" t="s">
        <v>2845</v>
      </c>
      <c r="U783" t="s">
        <v>381</v>
      </c>
    </row>
    <row r="784" spans="14:21" x14ac:dyDescent="0.15">
      <c r="N784" t="s">
        <v>3268</v>
      </c>
      <c r="O784" t="str">
        <f t="shared" si="27"/>
        <v>KK-120009</v>
      </c>
      <c r="P784" t="s">
        <v>15586</v>
      </c>
      <c r="Q784" t="s">
        <v>197</v>
      </c>
      <c r="R784" t="s">
        <v>200</v>
      </c>
      <c r="S784" t="s">
        <v>2832</v>
      </c>
      <c r="U784" t="s">
        <v>381</v>
      </c>
    </row>
    <row r="785" spans="14:21" x14ac:dyDescent="0.15">
      <c r="N785" t="s">
        <v>3269</v>
      </c>
      <c r="O785" t="str">
        <f t="shared" si="27"/>
        <v>HK-120021</v>
      </c>
      <c r="P785" t="s">
        <v>721</v>
      </c>
      <c r="Q785" t="s">
        <v>382</v>
      </c>
      <c r="R785" t="s">
        <v>331</v>
      </c>
      <c r="S785" t="s">
        <v>130</v>
      </c>
      <c r="T785" t="s">
        <v>150</v>
      </c>
      <c r="U785" t="s">
        <v>381</v>
      </c>
    </row>
    <row r="786" spans="14:21" x14ac:dyDescent="0.15">
      <c r="N786" t="s">
        <v>1552</v>
      </c>
      <c r="O786" t="str">
        <f t="shared" si="27"/>
        <v>QS-120011</v>
      </c>
      <c r="P786" t="s">
        <v>990</v>
      </c>
      <c r="Q786" t="s">
        <v>11</v>
      </c>
      <c r="R786" t="s">
        <v>390</v>
      </c>
      <c r="S786" t="s">
        <v>390</v>
      </c>
      <c r="T786" t="s">
        <v>2850</v>
      </c>
      <c r="U786" t="s">
        <v>381</v>
      </c>
    </row>
    <row r="787" spans="14:21" x14ac:dyDescent="0.15">
      <c r="N787" t="s">
        <v>1265</v>
      </c>
      <c r="O787" t="str">
        <f t="shared" si="27"/>
        <v>HR-120008</v>
      </c>
      <c r="P787" t="s">
        <v>751</v>
      </c>
      <c r="Q787" t="s">
        <v>443</v>
      </c>
      <c r="R787" t="s">
        <v>551</v>
      </c>
      <c r="U787" t="s">
        <v>381</v>
      </c>
    </row>
    <row r="788" spans="14:21" x14ac:dyDescent="0.15">
      <c r="N788" t="s">
        <v>1434</v>
      </c>
      <c r="O788" t="str">
        <f t="shared" si="27"/>
        <v>KT-120039</v>
      </c>
      <c r="P788" t="s">
        <v>866</v>
      </c>
      <c r="Q788" t="s">
        <v>466</v>
      </c>
      <c r="R788" t="s">
        <v>1640</v>
      </c>
      <c r="U788" t="s">
        <v>381</v>
      </c>
    </row>
    <row r="789" spans="14:21" x14ac:dyDescent="0.15">
      <c r="N789" t="s">
        <v>1123</v>
      </c>
      <c r="O789" t="str">
        <f t="shared" si="27"/>
        <v>CB-120017</v>
      </c>
      <c r="P789" t="s">
        <v>620</v>
      </c>
      <c r="Q789" t="s">
        <v>58</v>
      </c>
      <c r="R789" t="s">
        <v>544</v>
      </c>
      <c r="S789" t="s">
        <v>2852</v>
      </c>
      <c r="T789" t="s">
        <v>150</v>
      </c>
      <c r="U789" t="s">
        <v>381</v>
      </c>
    </row>
    <row r="790" spans="14:21" x14ac:dyDescent="0.15">
      <c r="N790" t="s">
        <v>1122</v>
      </c>
      <c r="O790" t="str">
        <f t="shared" si="27"/>
        <v>CB-120016</v>
      </c>
      <c r="P790" t="s">
        <v>619</v>
      </c>
      <c r="Q790" t="s">
        <v>12</v>
      </c>
      <c r="R790" t="s">
        <v>150</v>
      </c>
      <c r="U790" t="s">
        <v>381</v>
      </c>
    </row>
    <row r="791" spans="14:21" x14ac:dyDescent="0.15">
      <c r="N791" t="s">
        <v>1121</v>
      </c>
      <c r="O791" t="str">
        <f t="shared" si="27"/>
        <v>CB-120014</v>
      </c>
      <c r="P791" t="s">
        <v>618</v>
      </c>
      <c r="Q791" t="s">
        <v>197</v>
      </c>
      <c r="R791" t="s">
        <v>527</v>
      </c>
      <c r="S791" t="s">
        <v>150</v>
      </c>
      <c r="U791" t="s">
        <v>381</v>
      </c>
    </row>
    <row r="792" spans="14:21" x14ac:dyDescent="0.15">
      <c r="N792" t="s">
        <v>2777</v>
      </c>
      <c r="O792" t="str">
        <f t="shared" si="27"/>
        <v>KKK-120001</v>
      </c>
      <c r="P792" t="s">
        <v>2809</v>
      </c>
      <c r="Q792" t="s">
        <v>57</v>
      </c>
      <c r="R792" t="s">
        <v>514</v>
      </c>
      <c r="S792" t="s">
        <v>2911</v>
      </c>
      <c r="T792" t="s">
        <v>2912</v>
      </c>
      <c r="U792" t="s">
        <v>381</v>
      </c>
    </row>
    <row r="793" spans="14:21" x14ac:dyDescent="0.15">
      <c r="N793" t="s">
        <v>3270</v>
      </c>
      <c r="O793" t="str">
        <f t="shared" si="27"/>
        <v>KK-120006</v>
      </c>
      <c r="P793" t="s">
        <v>15582</v>
      </c>
      <c r="Q793" t="s">
        <v>212</v>
      </c>
      <c r="R793" t="s">
        <v>12286</v>
      </c>
      <c r="U793" t="s">
        <v>381</v>
      </c>
    </row>
    <row r="794" spans="14:21" x14ac:dyDescent="0.15">
      <c r="N794" t="s">
        <v>1433</v>
      </c>
      <c r="O794" t="str">
        <f t="shared" si="27"/>
        <v>KT-120036</v>
      </c>
      <c r="P794" t="s">
        <v>865</v>
      </c>
      <c r="Q794" t="s">
        <v>197</v>
      </c>
      <c r="R794" t="s">
        <v>527</v>
      </c>
      <c r="S794" t="s">
        <v>150</v>
      </c>
      <c r="U794" t="s">
        <v>381</v>
      </c>
    </row>
    <row r="795" spans="14:21" x14ac:dyDescent="0.15">
      <c r="N795" t="s">
        <v>1120</v>
      </c>
      <c r="O795" t="str">
        <f t="shared" si="27"/>
        <v>CB-120013</v>
      </c>
      <c r="P795" t="s">
        <v>617</v>
      </c>
      <c r="Q795" t="s">
        <v>197</v>
      </c>
      <c r="R795" t="s">
        <v>200</v>
      </c>
      <c r="S795" t="s">
        <v>2851</v>
      </c>
      <c r="U795" t="s">
        <v>381</v>
      </c>
    </row>
    <row r="796" spans="14:21" x14ac:dyDescent="0.15">
      <c r="N796" t="s">
        <v>1119</v>
      </c>
      <c r="O796" t="str">
        <f t="shared" si="27"/>
        <v>CB-120011</v>
      </c>
      <c r="P796" t="s">
        <v>616</v>
      </c>
      <c r="Q796" t="s">
        <v>466</v>
      </c>
      <c r="R796" t="s">
        <v>122</v>
      </c>
      <c r="U796" t="s">
        <v>381</v>
      </c>
    </row>
    <row r="797" spans="14:21" x14ac:dyDescent="0.15">
      <c r="N797" t="s">
        <v>1616</v>
      </c>
      <c r="O797" t="str">
        <f t="shared" si="27"/>
        <v>TH-120010</v>
      </c>
      <c r="P797" t="s">
        <v>1048</v>
      </c>
      <c r="Q797" t="s">
        <v>466</v>
      </c>
      <c r="R797" t="s">
        <v>150</v>
      </c>
      <c r="U797" t="s">
        <v>381</v>
      </c>
    </row>
    <row r="798" spans="14:21" x14ac:dyDescent="0.15">
      <c r="N798" t="s">
        <v>1332</v>
      </c>
      <c r="O798" t="str">
        <f t="shared" si="27"/>
        <v>KK-120004</v>
      </c>
      <c r="P798" t="s">
        <v>789</v>
      </c>
      <c r="Q798" t="s">
        <v>380</v>
      </c>
      <c r="R798" t="s">
        <v>390</v>
      </c>
      <c r="S798" t="s">
        <v>390</v>
      </c>
      <c r="T798" t="s">
        <v>171</v>
      </c>
      <c r="U798" t="s">
        <v>381</v>
      </c>
    </row>
    <row r="799" spans="14:21" x14ac:dyDescent="0.15">
      <c r="N799" t="s">
        <v>3271</v>
      </c>
      <c r="O799" t="str">
        <f t="shared" si="27"/>
        <v>KT-120034</v>
      </c>
      <c r="P799" t="s">
        <v>864</v>
      </c>
      <c r="Q799" t="s">
        <v>12</v>
      </c>
      <c r="R799" t="s">
        <v>525</v>
      </c>
      <c r="U799" t="s">
        <v>381</v>
      </c>
    </row>
    <row r="800" spans="14:21" x14ac:dyDescent="0.15">
      <c r="N800" t="s">
        <v>1241</v>
      </c>
      <c r="O800" t="str">
        <f t="shared" si="27"/>
        <v>HK-120016</v>
      </c>
      <c r="P800" t="s">
        <v>720</v>
      </c>
      <c r="Q800" t="s">
        <v>12</v>
      </c>
      <c r="R800" t="s">
        <v>150</v>
      </c>
      <c r="U800" t="s">
        <v>381</v>
      </c>
    </row>
    <row r="801" spans="14:21" x14ac:dyDescent="0.15">
      <c r="N801" t="s">
        <v>1432</v>
      </c>
      <c r="O801" t="str">
        <f t="shared" si="27"/>
        <v>KT-120033</v>
      </c>
      <c r="P801" t="s">
        <v>863</v>
      </c>
      <c r="Q801" t="s">
        <v>197</v>
      </c>
      <c r="R801" t="s">
        <v>150</v>
      </c>
      <c r="U801" t="s">
        <v>381</v>
      </c>
    </row>
    <row r="802" spans="14:21" x14ac:dyDescent="0.15">
      <c r="N802" t="s">
        <v>1431</v>
      </c>
      <c r="O802" t="str">
        <f t="shared" si="27"/>
        <v>KT-120030</v>
      </c>
      <c r="P802" t="s">
        <v>862</v>
      </c>
      <c r="Q802" t="s">
        <v>12</v>
      </c>
      <c r="R802" t="s">
        <v>150</v>
      </c>
      <c r="U802" t="s">
        <v>381</v>
      </c>
    </row>
    <row r="803" spans="14:21" x14ac:dyDescent="0.15">
      <c r="N803" t="s">
        <v>1615</v>
      </c>
      <c r="O803" t="str">
        <f t="shared" si="27"/>
        <v>TH-120009</v>
      </c>
      <c r="P803" t="s">
        <v>1047</v>
      </c>
      <c r="Q803" t="s">
        <v>72</v>
      </c>
      <c r="R803" t="s">
        <v>577</v>
      </c>
      <c r="U803" t="s">
        <v>381</v>
      </c>
    </row>
    <row r="804" spans="14:21" x14ac:dyDescent="0.15">
      <c r="N804" t="s">
        <v>1264</v>
      </c>
      <c r="O804" t="str">
        <f t="shared" si="27"/>
        <v>HR-120002</v>
      </c>
      <c r="P804" t="s">
        <v>750</v>
      </c>
      <c r="Q804" t="s">
        <v>72</v>
      </c>
      <c r="R804" t="s">
        <v>542</v>
      </c>
      <c r="U804" t="s">
        <v>381</v>
      </c>
    </row>
    <row r="805" spans="14:21" x14ac:dyDescent="0.15">
      <c r="N805" t="s">
        <v>3272</v>
      </c>
      <c r="O805" t="str">
        <f t="shared" si="27"/>
        <v>KT-120023</v>
      </c>
      <c r="P805" t="s">
        <v>2420</v>
      </c>
      <c r="Q805" t="s">
        <v>11</v>
      </c>
      <c r="R805" t="s">
        <v>11</v>
      </c>
      <c r="S805" t="s">
        <v>126</v>
      </c>
      <c r="U805" t="s">
        <v>381</v>
      </c>
    </row>
    <row r="806" spans="14:21" x14ac:dyDescent="0.15">
      <c r="N806" t="s">
        <v>1430</v>
      </c>
      <c r="O806" t="str">
        <f t="shared" si="27"/>
        <v>KT-120021</v>
      </c>
      <c r="P806" t="s">
        <v>861</v>
      </c>
      <c r="Q806" t="s">
        <v>11</v>
      </c>
      <c r="R806" t="s">
        <v>390</v>
      </c>
      <c r="S806" t="s">
        <v>390</v>
      </c>
      <c r="T806" t="s">
        <v>2850</v>
      </c>
      <c r="U806" t="s">
        <v>381</v>
      </c>
    </row>
    <row r="807" spans="14:21" x14ac:dyDescent="0.15">
      <c r="N807" t="s">
        <v>3273</v>
      </c>
      <c r="O807" t="str">
        <f t="shared" si="27"/>
        <v>QS-120004</v>
      </c>
      <c r="P807" t="s">
        <v>20316</v>
      </c>
      <c r="Q807" t="s">
        <v>22</v>
      </c>
      <c r="R807" t="s">
        <v>506</v>
      </c>
      <c r="S807" t="s">
        <v>150</v>
      </c>
      <c r="U807" t="s">
        <v>381</v>
      </c>
    </row>
    <row r="808" spans="14:21" x14ac:dyDescent="0.15">
      <c r="N808" t="s">
        <v>1429</v>
      </c>
      <c r="O808" t="str">
        <f t="shared" si="27"/>
        <v>KT-120018</v>
      </c>
      <c r="P808" t="s">
        <v>860</v>
      </c>
      <c r="Q808" t="s">
        <v>425</v>
      </c>
      <c r="R808" t="s">
        <v>427</v>
      </c>
      <c r="S808" t="s">
        <v>427</v>
      </c>
      <c r="T808" t="s">
        <v>121</v>
      </c>
      <c r="U808" t="s">
        <v>381</v>
      </c>
    </row>
    <row r="809" spans="14:21" x14ac:dyDescent="0.15">
      <c r="N809" t="s">
        <v>1177</v>
      </c>
      <c r="O809" t="str">
        <f t="shared" si="27"/>
        <v>CG-120006</v>
      </c>
      <c r="P809" t="s">
        <v>672</v>
      </c>
      <c r="Q809" t="s">
        <v>11</v>
      </c>
      <c r="R809" t="s">
        <v>11</v>
      </c>
      <c r="S809" t="s">
        <v>176</v>
      </c>
      <c r="T809" t="s">
        <v>177</v>
      </c>
      <c r="U809" t="s">
        <v>381</v>
      </c>
    </row>
    <row r="810" spans="14:21" x14ac:dyDescent="0.15">
      <c r="N810" t="s">
        <v>1118</v>
      </c>
      <c r="O810" t="str">
        <f t="shared" si="27"/>
        <v>CB-120006</v>
      </c>
      <c r="P810" t="s">
        <v>615</v>
      </c>
      <c r="Q810" t="s">
        <v>443</v>
      </c>
      <c r="R810" t="s">
        <v>185</v>
      </c>
      <c r="U810" t="s">
        <v>381</v>
      </c>
    </row>
    <row r="811" spans="14:21" x14ac:dyDescent="0.15">
      <c r="N811" t="s">
        <v>1117</v>
      </c>
      <c r="O811" t="str">
        <f t="shared" si="27"/>
        <v>CB-120005</v>
      </c>
      <c r="P811" t="s">
        <v>614</v>
      </c>
      <c r="Q811" t="s">
        <v>11</v>
      </c>
      <c r="R811" t="s">
        <v>390</v>
      </c>
      <c r="S811" t="s">
        <v>390</v>
      </c>
      <c r="T811" t="s">
        <v>2850</v>
      </c>
      <c r="U811" t="s">
        <v>381</v>
      </c>
    </row>
    <row r="812" spans="14:21" x14ac:dyDescent="0.15">
      <c r="N812" t="s">
        <v>22565</v>
      </c>
      <c r="O812" t="str">
        <f t="shared" si="27"/>
        <v>TH-120006</v>
      </c>
      <c r="P812" t="s">
        <v>1046</v>
      </c>
      <c r="Q812" t="s">
        <v>197</v>
      </c>
      <c r="R812" t="s">
        <v>220</v>
      </c>
      <c r="S812" t="s">
        <v>2842</v>
      </c>
      <c r="U812" t="s">
        <v>381</v>
      </c>
    </row>
    <row r="813" spans="14:21" x14ac:dyDescent="0.15">
      <c r="N813" t="s">
        <v>1428</v>
      </c>
      <c r="O813" t="str">
        <f t="shared" si="27"/>
        <v>KT-120016</v>
      </c>
      <c r="P813" t="s">
        <v>859</v>
      </c>
      <c r="Q813" t="s">
        <v>45</v>
      </c>
      <c r="R813" t="s">
        <v>21313</v>
      </c>
      <c r="U813" t="s">
        <v>381</v>
      </c>
    </row>
    <row r="814" spans="14:21" x14ac:dyDescent="0.15">
      <c r="N814" t="s">
        <v>2785</v>
      </c>
      <c r="O814" t="str">
        <f t="shared" si="27"/>
        <v>KTK-120002</v>
      </c>
      <c r="P814" t="s">
        <v>2812</v>
      </c>
      <c r="Q814" t="s">
        <v>57</v>
      </c>
      <c r="R814" t="s">
        <v>514</v>
      </c>
      <c r="S814" t="s">
        <v>2926</v>
      </c>
      <c r="T814" t="s">
        <v>2927</v>
      </c>
      <c r="U814" t="s">
        <v>381</v>
      </c>
    </row>
    <row r="815" spans="14:21" x14ac:dyDescent="0.15">
      <c r="N815" t="s">
        <v>1240</v>
      </c>
      <c r="O815" t="str">
        <f t="shared" si="27"/>
        <v>HK-120009</v>
      </c>
      <c r="P815" t="s">
        <v>719</v>
      </c>
      <c r="Q815" t="s">
        <v>22</v>
      </c>
      <c r="R815" t="s">
        <v>25</v>
      </c>
      <c r="U815" t="s">
        <v>381</v>
      </c>
    </row>
    <row r="816" spans="14:21" x14ac:dyDescent="0.15">
      <c r="N816" t="s">
        <v>2767</v>
      </c>
      <c r="O816" t="str">
        <f t="shared" si="27"/>
        <v>CBK-120001</v>
      </c>
      <c r="P816" t="s">
        <v>2799</v>
      </c>
      <c r="Q816" t="s">
        <v>57</v>
      </c>
      <c r="R816" t="s">
        <v>533</v>
      </c>
      <c r="S816" t="s">
        <v>533</v>
      </c>
      <c r="U816" t="s">
        <v>381</v>
      </c>
    </row>
    <row r="817" spans="14:21" x14ac:dyDescent="0.15">
      <c r="N817" t="s">
        <v>1427</v>
      </c>
      <c r="O817" t="str">
        <f t="shared" si="27"/>
        <v>KT-120013</v>
      </c>
      <c r="P817" t="s">
        <v>858</v>
      </c>
      <c r="Q817" t="s">
        <v>382</v>
      </c>
      <c r="R817" t="s">
        <v>166</v>
      </c>
      <c r="S817" t="s">
        <v>407</v>
      </c>
      <c r="U817" t="s">
        <v>381</v>
      </c>
    </row>
    <row r="818" spans="14:21" x14ac:dyDescent="0.15">
      <c r="N818" t="s">
        <v>1426</v>
      </c>
      <c r="O818" t="str">
        <f t="shared" si="27"/>
        <v>KT-120012</v>
      </c>
      <c r="P818" t="s">
        <v>857</v>
      </c>
      <c r="Q818" t="s">
        <v>380</v>
      </c>
      <c r="R818" t="s">
        <v>380</v>
      </c>
      <c r="S818" t="s">
        <v>2849</v>
      </c>
      <c r="U818" t="s">
        <v>381</v>
      </c>
    </row>
    <row r="819" spans="14:21" x14ac:dyDescent="0.15">
      <c r="N819" t="s">
        <v>1239</v>
      </c>
      <c r="O819" t="str">
        <f t="shared" si="27"/>
        <v>HK-120007</v>
      </c>
      <c r="P819" t="s">
        <v>718</v>
      </c>
      <c r="Q819" t="s">
        <v>342</v>
      </c>
      <c r="R819" t="s">
        <v>343</v>
      </c>
      <c r="S819" t="s">
        <v>2855</v>
      </c>
      <c r="U819" t="s">
        <v>381</v>
      </c>
    </row>
    <row r="820" spans="14:21" x14ac:dyDescent="0.15">
      <c r="N820" t="s">
        <v>1176</v>
      </c>
      <c r="O820" t="str">
        <f t="shared" si="27"/>
        <v>CG-120005</v>
      </c>
      <c r="P820" t="s">
        <v>671</v>
      </c>
      <c r="Q820" t="s">
        <v>197</v>
      </c>
      <c r="R820" t="s">
        <v>200</v>
      </c>
      <c r="S820" t="s">
        <v>150</v>
      </c>
      <c r="U820" t="s">
        <v>381</v>
      </c>
    </row>
    <row r="821" spans="14:21" x14ac:dyDescent="0.15">
      <c r="N821" t="s">
        <v>3274</v>
      </c>
      <c r="O821" t="str">
        <f t="shared" si="27"/>
        <v>CG-120004</v>
      </c>
      <c r="P821" t="s">
        <v>13733</v>
      </c>
      <c r="Q821" t="s">
        <v>197</v>
      </c>
      <c r="R821" t="s">
        <v>200</v>
      </c>
      <c r="S821" t="s">
        <v>2851</v>
      </c>
      <c r="U821" t="s">
        <v>381</v>
      </c>
    </row>
    <row r="822" spans="14:21" x14ac:dyDescent="0.15">
      <c r="N822" t="s">
        <v>1425</v>
      </c>
      <c r="O822" t="str">
        <f t="shared" si="27"/>
        <v>KT-120010</v>
      </c>
      <c r="P822" t="s">
        <v>856</v>
      </c>
      <c r="Q822" t="s">
        <v>127</v>
      </c>
      <c r="R822" t="s">
        <v>46</v>
      </c>
      <c r="S822" t="s">
        <v>413</v>
      </c>
      <c r="U822" t="s">
        <v>381</v>
      </c>
    </row>
    <row r="823" spans="14:21" x14ac:dyDescent="0.15">
      <c r="N823" t="s">
        <v>1424</v>
      </c>
      <c r="O823" t="str">
        <f t="shared" si="27"/>
        <v>KT-120009</v>
      </c>
      <c r="P823" t="s">
        <v>855</v>
      </c>
      <c r="Q823" t="s">
        <v>12</v>
      </c>
      <c r="R823" t="s">
        <v>390</v>
      </c>
      <c r="S823" t="s">
        <v>390</v>
      </c>
      <c r="T823" t="s">
        <v>150</v>
      </c>
      <c r="U823" t="s">
        <v>381</v>
      </c>
    </row>
    <row r="824" spans="14:21" x14ac:dyDescent="0.15">
      <c r="N824" t="s">
        <v>3275</v>
      </c>
      <c r="O824" t="str">
        <f t="shared" si="27"/>
        <v>KT-120008</v>
      </c>
      <c r="P824" t="s">
        <v>17484</v>
      </c>
      <c r="Q824" t="s">
        <v>197</v>
      </c>
      <c r="R824" t="s">
        <v>200</v>
      </c>
      <c r="S824" t="s">
        <v>150</v>
      </c>
      <c r="U824" t="s">
        <v>381</v>
      </c>
    </row>
    <row r="825" spans="14:21" x14ac:dyDescent="0.15">
      <c r="N825" t="s">
        <v>1174</v>
      </c>
      <c r="O825" t="str">
        <f t="shared" si="27"/>
        <v>CG-120002</v>
      </c>
      <c r="P825" t="s">
        <v>669</v>
      </c>
      <c r="Q825" t="s">
        <v>12</v>
      </c>
      <c r="R825" t="s">
        <v>150</v>
      </c>
      <c r="U825" t="s">
        <v>381</v>
      </c>
    </row>
    <row r="826" spans="14:21" x14ac:dyDescent="0.15">
      <c r="N826" t="s">
        <v>1116</v>
      </c>
      <c r="O826" t="str">
        <f t="shared" si="27"/>
        <v>CB-120003</v>
      </c>
      <c r="P826" t="s">
        <v>613</v>
      </c>
      <c r="Q826" t="s">
        <v>382</v>
      </c>
      <c r="R826" t="s">
        <v>79</v>
      </c>
      <c r="S826" t="s">
        <v>2856</v>
      </c>
      <c r="U826" t="s">
        <v>381</v>
      </c>
    </row>
    <row r="827" spans="14:21" x14ac:dyDescent="0.15">
      <c r="N827" t="s">
        <v>2793</v>
      </c>
      <c r="O827" t="str">
        <f t="shared" si="27"/>
        <v>SKK-120002</v>
      </c>
      <c r="P827" t="s">
        <v>2821</v>
      </c>
      <c r="Q827" t="s">
        <v>57</v>
      </c>
      <c r="R827" t="s">
        <v>506</v>
      </c>
      <c r="S827" t="s">
        <v>2934</v>
      </c>
      <c r="T827" t="s">
        <v>2935</v>
      </c>
      <c r="U827" t="s">
        <v>381</v>
      </c>
    </row>
    <row r="828" spans="14:21" x14ac:dyDescent="0.15">
      <c r="N828" t="s">
        <v>1423</v>
      </c>
      <c r="O828" t="str">
        <f t="shared" si="27"/>
        <v>KT-120004</v>
      </c>
      <c r="P828" t="s">
        <v>854</v>
      </c>
      <c r="Q828" t="s">
        <v>382</v>
      </c>
      <c r="R828" t="s">
        <v>331</v>
      </c>
      <c r="S828" t="s">
        <v>2829</v>
      </c>
      <c r="T828" t="s">
        <v>2830</v>
      </c>
      <c r="U828" t="s">
        <v>381</v>
      </c>
    </row>
    <row r="829" spans="14:21" x14ac:dyDescent="0.15">
      <c r="N829" t="s">
        <v>1238</v>
      </c>
      <c r="O829" t="str">
        <f t="shared" si="27"/>
        <v>HK-120004</v>
      </c>
      <c r="P829" t="s">
        <v>717</v>
      </c>
      <c r="Q829" t="s">
        <v>425</v>
      </c>
      <c r="R829" t="s">
        <v>427</v>
      </c>
      <c r="S829" t="s">
        <v>427</v>
      </c>
      <c r="T829" t="s">
        <v>121</v>
      </c>
      <c r="U829" t="s">
        <v>381</v>
      </c>
    </row>
    <row r="830" spans="14:21" x14ac:dyDescent="0.15">
      <c r="N830" t="s">
        <v>1237</v>
      </c>
      <c r="O830" t="str">
        <f t="shared" si="27"/>
        <v>HK-120002</v>
      </c>
      <c r="P830" t="s">
        <v>716</v>
      </c>
      <c r="Q830" t="s">
        <v>197</v>
      </c>
      <c r="R830" t="s">
        <v>200</v>
      </c>
      <c r="S830" t="s">
        <v>150</v>
      </c>
      <c r="U830" t="s">
        <v>381</v>
      </c>
    </row>
    <row r="831" spans="14:21" x14ac:dyDescent="0.15">
      <c r="N831" t="s">
        <v>1236</v>
      </c>
      <c r="O831" t="str">
        <f t="shared" si="27"/>
        <v>HK-120001</v>
      </c>
      <c r="P831" t="s">
        <v>715</v>
      </c>
      <c r="Q831" t="s">
        <v>425</v>
      </c>
      <c r="R831" t="s">
        <v>427</v>
      </c>
      <c r="S831" t="s">
        <v>427</v>
      </c>
      <c r="T831" t="s">
        <v>121</v>
      </c>
      <c r="U831" t="s">
        <v>381</v>
      </c>
    </row>
    <row r="832" spans="14:21" x14ac:dyDescent="0.15">
      <c r="N832" t="s">
        <v>1613</v>
      </c>
      <c r="O832" t="str">
        <f t="shared" si="27"/>
        <v>TH-120002</v>
      </c>
      <c r="P832" t="s">
        <v>1045</v>
      </c>
      <c r="Q832" t="s">
        <v>12</v>
      </c>
      <c r="R832" t="s">
        <v>150</v>
      </c>
      <c r="U832" t="s">
        <v>381</v>
      </c>
    </row>
    <row r="833" spans="14:21" x14ac:dyDescent="0.15">
      <c r="N833" t="s">
        <v>1422</v>
      </c>
      <c r="O833" t="str">
        <f t="shared" si="27"/>
        <v>KT-120001</v>
      </c>
      <c r="P833" t="s">
        <v>853</v>
      </c>
      <c r="Q833" t="s">
        <v>11</v>
      </c>
      <c r="R833" t="s">
        <v>11</v>
      </c>
      <c r="S833" t="s">
        <v>124</v>
      </c>
      <c r="T833" t="s">
        <v>124</v>
      </c>
      <c r="U833" t="s">
        <v>381</v>
      </c>
    </row>
    <row r="834" spans="14:21" x14ac:dyDescent="0.15">
      <c r="N834" t="s">
        <v>22572</v>
      </c>
      <c r="O834" t="str">
        <f t="shared" si="27"/>
        <v>CB-090028</v>
      </c>
      <c r="P834" t="s">
        <v>12881</v>
      </c>
      <c r="Q834" t="s">
        <v>54</v>
      </c>
      <c r="R834" t="s">
        <v>55</v>
      </c>
      <c r="S834" t="s">
        <v>12325</v>
      </c>
      <c r="U834" t="s">
        <v>381</v>
      </c>
    </row>
  </sheetData>
  <autoFilter ref="A2:K133" xr:uid="{0ED954F0-E123-4DE4-9569-DBA856739A5E}"/>
  <phoneticPr fontId="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C3600-D60F-4D43-9FE3-4645EBA6E253}">
  <dimension ref="A1:U855"/>
  <sheetViews>
    <sheetView topLeftCell="F826" workbookViewId="0">
      <selection activeCell="U6" sqref="U6"/>
    </sheetView>
  </sheetViews>
  <sheetFormatPr defaultRowHeight="13.5" x14ac:dyDescent="0.15"/>
  <cols>
    <col min="1" max="1" width="19.375" bestFit="1" customWidth="1"/>
    <col min="2" max="2" width="28.25" bestFit="1" customWidth="1"/>
    <col min="3" max="3" width="37.25" customWidth="1"/>
    <col min="4" max="4" width="11" bestFit="1" customWidth="1"/>
    <col min="5" max="5" width="12.875" bestFit="1" customWidth="1"/>
    <col min="6" max="6" width="16.375" bestFit="1" customWidth="1"/>
    <col min="7" max="7" width="48.375" customWidth="1"/>
    <col min="8" max="8" width="24" customWidth="1"/>
    <col min="9" max="9" width="12.75" bestFit="1" customWidth="1"/>
    <col min="10" max="10" width="13.125" customWidth="1"/>
    <col min="14" max="14" width="16" bestFit="1" customWidth="1"/>
    <col min="15" max="15" width="16" customWidth="1"/>
  </cols>
  <sheetData>
    <row r="1" spans="1:21" x14ac:dyDescent="0.15">
      <c r="E1" t="s">
        <v>12340</v>
      </c>
      <c r="G1" t="s">
        <v>24520</v>
      </c>
      <c r="H1" t="s">
        <v>24521</v>
      </c>
      <c r="I1" t="s">
        <v>24522</v>
      </c>
      <c r="K1" t="s">
        <v>24523</v>
      </c>
      <c r="L1" t="s">
        <v>26664</v>
      </c>
    </row>
    <row r="2" spans="1:21" x14ac:dyDescent="0.15">
      <c r="I2" t="s">
        <v>26661</v>
      </c>
      <c r="J2" t="s">
        <v>24521</v>
      </c>
    </row>
    <row r="3" spans="1:21" x14ac:dyDescent="0.15">
      <c r="A3" t="str">
        <f>VLOOKUP(E3,$O$3:$U$834,3,FALSE)</f>
        <v>道路維持修繕工</v>
      </c>
      <c r="B3" t="str">
        <f>IF(VLOOKUP(E3,$O$3:$U$834,4,FALSE)=0,"",VLOOKUP(E3,$O$3:$U$834,4,FALSE))</f>
        <v>路面切削工</v>
      </c>
      <c r="C3" t="str">
        <f>IF(VLOOKUP(E3,$O$3:$U$834,5,FALSE)=0,"",VLOOKUP(E3,$O$3:$U$834,5,FALSE))</f>
        <v>路面切削工</v>
      </c>
      <c r="D3" t="str">
        <f>IF(VLOOKUP(E3,$O$3:$U$834,6,FALSE)=0,"",VLOOKUP(E3,$O$3:$U$834,6,FALSE))</f>
        <v/>
      </c>
      <c r="E3" s="146" t="s">
        <v>26909</v>
      </c>
      <c r="F3" t="s">
        <v>26873</v>
      </c>
      <c r="G3" t="str">
        <f>VLOOKUP(F3,Sheet1!$A$3:$F$10858,2,FALSE)</f>
        <v>切削材積込管理装置</v>
      </c>
      <c r="H3" t="str">
        <f>VLOOKUP(F3,Sheet1!$A$3:$F$10858,3,FALSE)</f>
        <v>路面表記による積載量管理</v>
      </c>
      <c r="I3">
        <f>VLOOKUP(F3,Sheet1!$A$3:$F$10858,4,FALSE)</f>
        <v>6842623</v>
      </c>
      <c r="J3">
        <f>VLOOKUP(F3,Sheet1!$A$3:$F$10858,5,FALSE)</f>
        <v>7467935</v>
      </c>
      <c r="K3" t="str">
        <f>VLOOKUP(F3,Sheet1!$A$3:$F$10858,6,FALSE)</f>
        <v>18000㎡</v>
      </c>
      <c r="L3" t="str">
        <f>VLOOKUP(E3,$O$3:$U$834,7,FALSE)</f>
        <v>有</v>
      </c>
      <c r="N3" t="s">
        <v>26873</v>
      </c>
      <c r="O3" t="str">
        <f>LEFT(N3,FIND("-",N3)+6)</f>
        <v>KT-200145</v>
      </c>
      <c r="P3" t="s">
        <v>23047</v>
      </c>
      <c r="Q3" t="s">
        <v>197</v>
      </c>
      <c r="R3" t="s">
        <v>198</v>
      </c>
      <c r="S3" t="s">
        <v>198</v>
      </c>
      <c r="U3" t="s">
        <v>381</v>
      </c>
    </row>
    <row r="4" spans="1:21" x14ac:dyDescent="0.15">
      <c r="A4" t="str">
        <f t="shared" ref="A4:A33" si="0">VLOOKUP(E4,$O$3:$U$834,3,FALSE)</f>
        <v>仮設工</v>
      </c>
      <c r="B4" t="str">
        <f t="shared" ref="B4:B33" si="1">IF(VLOOKUP(E4,$O$3:$U$834,4,FALSE)=0,"",VLOOKUP(E4,$O$3:$U$834,4,FALSE))</f>
        <v>その他</v>
      </c>
      <c r="C4" t="str">
        <f t="shared" ref="C4:C33" si="2">IF(VLOOKUP(E4,$O$3:$U$834,5,FALSE)=0,"",VLOOKUP(E4,$O$3:$U$834,5,FALSE))</f>
        <v/>
      </c>
      <c r="D4" t="str">
        <f t="shared" ref="D4:D33" si="3">IF(VLOOKUP(E4,$O$3:$U$834,6,FALSE)=0,"",VLOOKUP(E4,$O$3:$U$834,6,FALSE))</f>
        <v/>
      </c>
      <c r="E4" s="146" t="s">
        <v>26910</v>
      </c>
      <c r="F4" t="s">
        <v>26874</v>
      </c>
      <c r="G4" t="str">
        <f>VLOOKUP(F4,Sheet1!$A$3:$F$10858,2,FALSE)</f>
        <v>敷鉄板ジョイント</v>
      </c>
      <c r="H4" t="str">
        <f>VLOOKUP(F4,Sheet1!$A$3:$F$10858,3,FALSE)</f>
        <v>PL6ｔ×50㎜×200㎜（一般的）を用いた電気溶接</v>
      </c>
      <c r="I4">
        <f>VLOOKUP(F4,Sheet1!$A$3:$F$10858,4,FALSE)</f>
        <v>259750</v>
      </c>
      <c r="J4">
        <f>VLOOKUP(F4,Sheet1!$A$3:$F$10858,5,FALSE)</f>
        <v>331740</v>
      </c>
      <c r="K4" t="str">
        <f>VLOOKUP(F4,Sheet1!$A$3:$F$10858,6,FALSE)</f>
        <v>20枚</v>
      </c>
      <c r="L4" t="str">
        <f>VLOOKUP(E4,$O$3:$U$834,7,FALSE)</f>
        <v>有</v>
      </c>
      <c r="N4" t="s">
        <v>26515</v>
      </c>
      <c r="O4" t="str">
        <f t="shared" ref="O4:O67" si="4">LEFT(N4,FIND("-",N4)+6)</f>
        <v>KT-200118</v>
      </c>
      <c r="P4" t="s">
        <v>23195</v>
      </c>
      <c r="Q4" t="s">
        <v>495</v>
      </c>
      <c r="R4" t="s">
        <v>561</v>
      </c>
    </row>
    <row r="5" spans="1:21" x14ac:dyDescent="0.15">
      <c r="A5" t="str">
        <f t="shared" si="0"/>
        <v>仮設工</v>
      </c>
      <c r="B5" t="str">
        <f t="shared" si="1"/>
        <v>仮設材設置撤去工</v>
      </c>
      <c r="C5" t="str">
        <f t="shared" si="2"/>
        <v/>
      </c>
      <c r="D5" t="str">
        <f t="shared" si="3"/>
        <v/>
      </c>
      <c r="E5" s="146" t="s">
        <v>26911</v>
      </c>
      <c r="F5" t="s">
        <v>26875</v>
      </c>
      <c r="G5" t="str">
        <f>VLOOKUP(F5,Sheet1!$A$3:$F$10858,2,FALSE)</f>
        <v>ARを活用した見える化工事看板「ARIBO(アリボ)」</v>
      </c>
      <c r="H5" t="str">
        <f>VLOOKUP(F5,Sheet1!$A$3:$F$10858,3,FALSE)</f>
        <v>一般的な工事用看板</v>
      </c>
      <c r="I5">
        <f>VLOOKUP(F5,Sheet1!$A$3:$F$10858,4,FALSE)</f>
        <v>512400</v>
      </c>
      <c r="J5">
        <f>VLOOKUP(F5,Sheet1!$A$3:$F$10858,5,FALSE)</f>
        <v>20400</v>
      </c>
      <c r="K5" t="str">
        <f>VLOOKUP(F5,Sheet1!$A$3:$F$10858,6,FALSE)</f>
        <v>6ヶ月（1枚）</v>
      </c>
      <c r="L5" t="str">
        <f t="shared" ref="L5:L33" si="5">VLOOKUP(E5,$O$3:$U$834,7,FALSE)</f>
        <v>有</v>
      </c>
      <c r="N5" t="s">
        <v>26516</v>
      </c>
      <c r="O5" t="str">
        <f t="shared" si="4"/>
        <v>QS-200025</v>
      </c>
      <c r="P5" t="s">
        <v>23285</v>
      </c>
      <c r="Q5" t="s">
        <v>425</v>
      </c>
      <c r="R5" t="s">
        <v>427</v>
      </c>
      <c r="S5" t="s">
        <v>427</v>
      </c>
      <c r="T5" t="s">
        <v>121</v>
      </c>
      <c r="U5" t="s">
        <v>381</v>
      </c>
    </row>
    <row r="6" spans="1:21" x14ac:dyDescent="0.15">
      <c r="A6" t="str">
        <f t="shared" si="0"/>
        <v>土工</v>
      </c>
      <c r="B6" t="str">
        <f t="shared" si="1"/>
        <v>施工管理</v>
      </c>
      <c r="C6" t="str">
        <f t="shared" si="2"/>
        <v>施工管理</v>
      </c>
      <c r="D6" t="str">
        <f t="shared" si="3"/>
        <v>その他</v>
      </c>
      <c r="E6" s="146" t="s">
        <v>26912</v>
      </c>
      <c r="F6" t="s">
        <v>26876</v>
      </c>
      <c r="G6" t="str">
        <f>VLOOKUP(F6,Sheet1!$A$3:$F$10858,2,FALSE)</f>
        <v>スマートフォン等のモバイル端末を活用したIoT施工ソリューション「Solution Linkage Mobile」</v>
      </c>
      <c r="H6" t="str">
        <f>VLOOKUP(F6,Sheet1!$A$3:$F$10858,3,FALSE)</f>
        <v>現場監督、重機オペレータの目視、直接会話、手書き帳票による施工管理</v>
      </c>
      <c r="I6">
        <f>VLOOKUP(F6,Sheet1!$A$3:$F$10858,4,FALSE)</f>
        <v>5072036</v>
      </c>
      <c r="J6">
        <f>VLOOKUP(F6,Sheet1!$A$3:$F$10858,5,FALSE)</f>
        <v>5670000</v>
      </c>
      <c r="K6" t="str">
        <f>VLOOKUP(F6,Sheet1!$A$3:$F$10858,6,FALSE)</f>
        <v>1現場</v>
      </c>
      <c r="L6" t="str">
        <f t="shared" si="5"/>
        <v>有</v>
      </c>
      <c r="N6" t="s">
        <v>26874</v>
      </c>
      <c r="O6" t="str">
        <f t="shared" si="4"/>
        <v>KT-200095</v>
      </c>
      <c r="P6" t="s">
        <v>19153</v>
      </c>
      <c r="Q6" t="s">
        <v>12</v>
      </c>
      <c r="R6" t="s">
        <v>150</v>
      </c>
      <c r="U6" t="s">
        <v>381</v>
      </c>
    </row>
    <row r="7" spans="1:21" x14ac:dyDescent="0.15">
      <c r="A7" t="str">
        <f t="shared" si="0"/>
        <v>舗装工</v>
      </c>
      <c r="B7" t="str">
        <f t="shared" si="1"/>
        <v>路盤工</v>
      </c>
      <c r="C7" t="str">
        <f t="shared" si="2"/>
        <v/>
      </c>
      <c r="D7" t="str">
        <f t="shared" si="3"/>
        <v/>
      </c>
      <c r="E7" s="146" t="s">
        <v>26913</v>
      </c>
      <c r="F7" t="s">
        <v>26877</v>
      </c>
      <c r="G7" t="str">
        <f>VLOOKUP(F7,Sheet1!$A$3:$F$10858,2,FALSE)</f>
        <v>超低騒音型バイブレーションローラー</v>
      </c>
      <c r="H7" t="str">
        <f>VLOOKUP(F7,Sheet1!$A$3:$F$10858,3,FALSE)</f>
        <v>低騒音型のバイブレーションローラー</v>
      </c>
      <c r="I7">
        <f>VLOOKUP(F7,Sheet1!$A$3:$F$10858,4,FALSE)</f>
        <v>27400</v>
      </c>
      <c r="J7">
        <f>VLOOKUP(F7,Sheet1!$A$3:$F$10858,5,FALSE)</f>
        <v>27100</v>
      </c>
      <c r="K7" t="str">
        <f>VLOOKUP(F7,Sheet1!$A$3:$F$10858,6,FALSE)</f>
        <v>1日</v>
      </c>
      <c r="L7" t="str">
        <f t="shared" si="5"/>
        <v>有</v>
      </c>
      <c r="N7" t="s">
        <v>26517</v>
      </c>
      <c r="O7" t="str">
        <f t="shared" si="4"/>
        <v>KTK-200007</v>
      </c>
      <c r="P7" t="s">
        <v>23305</v>
      </c>
      <c r="Q7" t="s">
        <v>57</v>
      </c>
      <c r="R7" t="s">
        <v>2907</v>
      </c>
      <c r="S7" t="s">
        <v>46</v>
      </c>
      <c r="U7" t="s">
        <v>381</v>
      </c>
    </row>
    <row r="8" spans="1:21" x14ac:dyDescent="0.15">
      <c r="A8" t="str">
        <f t="shared" si="0"/>
        <v>付属施設</v>
      </c>
      <c r="B8" t="str">
        <f t="shared" si="1"/>
        <v>道路標識設置工</v>
      </c>
      <c r="C8" t="str">
        <f t="shared" si="2"/>
        <v/>
      </c>
      <c r="D8" t="str">
        <f t="shared" si="3"/>
        <v/>
      </c>
      <c r="E8" s="146" t="s">
        <v>26914</v>
      </c>
      <c r="F8" t="s">
        <v>26878</v>
      </c>
      <c r="G8" t="str">
        <f>VLOOKUP(F8,Sheet1!$A$3:$F$10858,2,FALSE)</f>
        <v>ボルトナット防錆キャップ「まもるくん」</v>
      </c>
      <c r="H8" t="str">
        <f>VLOOKUP(F8,Sheet1!$A$3:$F$10858,3,FALSE)</f>
        <v>グリスキャップ</v>
      </c>
      <c r="I8">
        <f>VLOOKUP(F8,Sheet1!$A$3:$F$10858,4,FALSE)</f>
        <v>94150</v>
      </c>
      <c r="J8">
        <f>VLOOKUP(F8,Sheet1!$A$3:$F$10858,5,FALSE)</f>
        <v>92640</v>
      </c>
      <c r="K8" t="str">
        <f>VLOOKUP(F8,Sheet1!$A$3:$F$10858,6,FALSE)</f>
        <v>100本</v>
      </c>
      <c r="L8" t="str">
        <f t="shared" si="5"/>
        <v>有</v>
      </c>
      <c r="N8" t="s">
        <v>26875</v>
      </c>
      <c r="O8" t="str">
        <f t="shared" si="4"/>
        <v>QS-200022</v>
      </c>
      <c r="P8" t="s">
        <v>20881</v>
      </c>
      <c r="Q8" t="s">
        <v>12</v>
      </c>
      <c r="R8" t="s">
        <v>14</v>
      </c>
      <c r="U8" t="s">
        <v>381</v>
      </c>
    </row>
    <row r="9" spans="1:21" x14ac:dyDescent="0.15">
      <c r="A9" t="str">
        <f t="shared" si="0"/>
        <v>土工</v>
      </c>
      <c r="B9" t="str">
        <f t="shared" si="1"/>
        <v>施工管理</v>
      </c>
      <c r="C9" t="str">
        <f t="shared" si="2"/>
        <v>施工管理</v>
      </c>
      <c r="D9" t="str">
        <f t="shared" si="3"/>
        <v>その他</v>
      </c>
      <c r="E9" s="146" t="s">
        <v>26915</v>
      </c>
      <c r="F9" t="s">
        <v>26879</v>
      </c>
      <c r="G9" t="str">
        <f>VLOOKUP(F9,Sheet1!$A$3:$F$10858,2,FALSE)</f>
        <v>各種センサ方式に対応した重機緊急停止装置</v>
      </c>
      <c r="H9" t="str">
        <f>VLOOKUP(F9,Sheet1!$A$3:$F$10858,3,FALSE)</f>
        <v>カラーコーン等による作業範囲の明示と誘導員の配置</v>
      </c>
      <c r="I9">
        <f>VLOOKUP(F9,Sheet1!$A$3:$F$10858,4,FALSE)</f>
        <v>452800</v>
      </c>
      <c r="J9">
        <f>VLOOKUP(F9,Sheet1!$A$3:$F$10858,5,FALSE)</f>
        <v>644750</v>
      </c>
      <c r="K9" t="str">
        <f>VLOOKUP(F9,Sheet1!$A$3:$F$10858,6,FALSE)</f>
        <v>1セット</v>
      </c>
      <c r="L9" t="str">
        <f t="shared" si="5"/>
        <v>有</v>
      </c>
      <c r="N9" t="s">
        <v>26518</v>
      </c>
      <c r="O9" t="str">
        <f t="shared" si="4"/>
        <v>KK-200023</v>
      </c>
      <c r="P9" t="s">
        <v>24630</v>
      </c>
      <c r="Q9" t="s">
        <v>380</v>
      </c>
      <c r="U9" t="s">
        <v>381</v>
      </c>
    </row>
    <row r="10" spans="1:21" x14ac:dyDescent="0.15">
      <c r="A10" t="str">
        <f t="shared" si="0"/>
        <v>コンクリート工</v>
      </c>
      <c r="B10" t="str">
        <f t="shared" si="1"/>
        <v>コンクリート工</v>
      </c>
      <c r="C10" t="str">
        <f t="shared" si="2"/>
        <v>モルタル工</v>
      </c>
      <c r="D10" t="str">
        <f t="shared" si="3"/>
        <v/>
      </c>
      <c r="E10" s="146" t="s">
        <v>26916</v>
      </c>
      <c r="F10" t="s">
        <v>26880</v>
      </c>
      <c r="G10" t="str">
        <f>VLOOKUP(F10,Sheet1!$A$3:$F$10858,2,FALSE)</f>
        <v>施工省力化けい酸塩系表面含浸材RCガーデックス土木用</v>
      </c>
      <c r="H10" t="str">
        <f>VLOOKUP(F10,Sheet1!$A$3:$F$10858,3,FALSE)</f>
        <v>散水工程が必須であるけい酸塩系表面含浸材</v>
      </c>
      <c r="I10">
        <f>VLOOKUP(F10,Sheet1!$A$3:$F$10858,4,FALSE)</f>
        <v>763800</v>
      </c>
      <c r="J10">
        <f>VLOOKUP(F10,Sheet1!$A$3:$F$10858,5,FALSE)</f>
        <v>1005360</v>
      </c>
      <c r="K10" t="str">
        <f>VLOOKUP(F10,Sheet1!$A$3:$F$10858,6,FALSE)</f>
        <v>300㎡</v>
      </c>
      <c r="L10" t="str">
        <f t="shared" si="5"/>
        <v>有</v>
      </c>
      <c r="N10" t="s">
        <v>26519</v>
      </c>
      <c r="O10" t="str">
        <f t="shared" si="4"/>
        <v>KT-200046</v>
      </c>
      <c r="P10" t="s">
        <v>19057</v>
      </c>
      <c r="Q10" t="s">
        <v>12</v>
      </c>
      <c r="R10" t="s">
        <v>150</v>
      </c>
      <c r="U10" t="s">
        <v>381</v>
      </c>
    </row>
    <row r="11" spans="1:21" x14ac:dyDescent="0.15">
      <c r="A11" t="str">
        <f t="shared" si="0"/>
        <v>土工</v>
      </c>
      <c r="B11" t="str">
        <f t="shared" si="1"/>
        <v>土工</v>
      </c>
      <c r="C11" t="str">
        <f t="shared" si="2"/>
        <v>掘削工</v>
      </c>
      <c r="D11" t="str">
        <f t="shared" si="3"/>
        <v/>
      </c>
      <c r="E11" s="146" t="s">
        <v>26917</v>
      </c>
      <c r="F11" t="s">
        <v>26881</v>
      </c>
      <c r="G11" t="str">
        <f>VLOOKUP(F11,Sheet1!$A$3:$F$10858,2,FALSE)</f>
        <v>お知らせ機能付周囲監視装置「FVM2」搭載油圧ショベル</v>
      </c>
      <c r="H11" t="str">
        <f>VLOOKUP(F11,Sheet1!$A$3:$F$10858,3,FALSE)</f>
        <v>カラーコーンによる作業範囲の明示や監視員の配置</v>
      </c>
      <c r="I11">
        <f>VLOOKUP(F11,Sheet1!$A$3:$F$10858,4,FALSE)</f>
        <v>2050450</v>
      </c>
      <c r="J11">
        <f>VLOOKUP(F11,Sheet1!$A$3:$F$10858,5,FALSE)</f>
        <v>2359380</v>
      </c>
      <c r="K11" t="str">
        <f>VLOOKUP(F11,Sheet1!$A$3:$F$10858,6,FALSE)</f>
        <v>1台</v>
      </c>
      <c r="L11" t="str">
        <f t="shared" si="5"/>
        <v>有</v>
      </c>
      <c r="N11" t="s">
        <v>26520</v>
      </c>
      <c r="O11" t="str">
        <f t="shared" si="4"/>
        <v>KK-200006</v>
      </c>
      <c r="P11" t="s">
        <v>23322</v>
      </c>
      <c r="Q11" t="s">
        <v>11</v>
      </c>
      <c r="R11" t="s">
        <v>11</v>
      </c>
      <c r="S11" t="s">
        <v>410</v>
      </c>
      <c r="U11" t="s">
        <v>381</v>
      </c>
    </row>
    <row r="12" spans="1:21" x14ac:dyDescent="0.15">
      <c r="A12" t="str">
        <f t="shared" si="0"/>
        <v>道路維持修繕工</v>
      </c>
      <c r="B12" t="str">
        <f t="shared" si="1"/>
        <v>道路除草工</v>
      </c>
      <c r="C12" t="str">
        <f t="shared" si="2"/>
        <v>道路除草工</v>
      </c>
      <c r="D12" t="str">
        <f t="shared" si="3"/>
        <v/>
      </c>
      <c r="E12" s="146" t="s">
        <v>26918</v>
      </c>
      <c r="F12" t="s">
        <v>26882</v>
      </c>
      <c r="G12" t="str">
        <f>VLOOKUP(F12,Sheet1!$A$3:$F$10858,2,FALSE)</f>
        <v>草刈バリカン</v>
      </c>
      <c r="H12" t="str">
        <f>VLOOKUP(F12,Sheet1!$A$3:$F$10858,3,FALSE)</f>
        <v>道路除草工（肩掛け式：飛び石保護有り：高速回転刃）</v>
      </c>
      <c r="I12">
        <f>VLOOKUP(F12,Sheet1!$A$3:$F$10858,4,FALSE)</f>
        <v>64450</v>
      </c>
      <c r="J12">
        <f>VLOOKUP(F12,Sheet1!$A$3:$F$10858,5,FALSE)</f>
        <v>70720</v>
      </c>
      <c r="K12" t="str">
        <f>VLOOKUP(F12,Sheet1!$A$3:$F$10858,6,FALSE)</f>
        <v>1000㎡</v>
      </c>
      <c r="L12" t="str">
        <f t="shared" si="5"/>
        <v>有</v>
      </c>
      <c r="N12" t="s">
        <v>22398</v>
      </c>
      <c r="O12" t="str">
        <f t="shared" si="4"/>
        <v>KK-190046</v>
      </c>
      <c r="P12" t="s">
        <v>16211</v>
      </c>
      <c r="Q12" t="s">
        <v>11</v>
      </c>
      <c r="R12" t="s">
        <v>11</v>
      </c>
      <c r="U12" t="s">
        <v>381</v>
      </c>
    </row>
    <row r="13" spans="1:21" x14ac:dyDescent="0.15">
      <c r="A13" t="str">
        <f t="shared" si="0"/>
        <v>コンクリート工</v>
      </c>
      <c r="B13" t="str">
        <f t="shared" si="1"/>
        <v>コンクリート工</v>
      </c>
      <c r="C13" t="str">
        <f t="shared" si="2"/>
        <v>型枠工</v>
      </c>
      <c r="D13" t="str">
        <f t="shared" si="3"/>
        <v>一般型枠工</v>
      </c>
      <c r="E13" s="146" t="s">
        <v>26919</v>
      </c>
      <c r="F13" t="s">
        <v>26883</v>
      </c>
      <c r="G13" t="str">
        <f>VLOOKUP(F13,Sheet1!$A$3:$F$10858,2,FALSE)</f>
        <v>フィルターシートタフ</v>
      </c>
      <c r="H13" t="str">
        <f>VLOOKUP(F13,Sheet1!$A$3:$F$10858,3,FALSE)</f>
        <v>一般型枠</v>
      </c>
      <c r="I13">
        <f>VLOOKUP(F13,Sheet1!$A$3:$F$10858,4,FALSE)</f>
        <v>905790</v>
      </c>
      <c r="J13">
        <f>VLOOKUP(F13,Sheet1!$A$3:$F$10858,5,FALSE)</f>
        <v>820700</v>
      </c>
      <c r="K13" t="str">
        <f>VLOOKUP(F13,Sheet1!$A$3:$F$10858,6,FALSE)</f>
        <v>100㎡</v>
      </c>
      <c r="L13" t="str">
        <f t="shared" si="5"/>
        <v>有</v>
      </c>
      <c r="N13" t="s">
        <v>26876</v>
      </c>
      <c r="O13" t="str">
        <f t="shared" si="4"/>
        <v>KT-190130</v>
      </c>
      <c r="P13" t="s">
        <v>18949</v>
      </c>
      <c r="Q13" t="s">
        <v>380</v>
      </c>
      <c r="R13" t="s">
        <v>390</v>
      </c>
      <c r="S13" t="s">
        <v>390</v>
      </c>
      <c r="T13" t="s">
        <v>150</v>
      </c>
      <c r="U13" t="s">
        <v>381</v>
      </c>
    </row>
    <row r="14" spans="1:21" x14ac:dyDescent="0.15">
      <c r="A14" t="str">
        <f t="shared" si="0"/>
        <v>道路維持修繕工</v>
      </c>
      <c r="B14" t="str">
        <f t="shared" si="1"/>
        <v>道路除草工</v>
      </c>
      <c r="C14" t="str">
        <f t="shared" si="2"/>
        <v>道路除草工</v>
      </c>
      <c r="D14" t="str">
        <f t="shared" si="3"/>
        <v/>
      </c>
      <c r="E14" s="146" t="s">
        <v>26920</v>
      </c>
      <c r="F14" t="s">
        <v>26884</v>
      </c>
      <c r="G14" t="str">
        <f>VLOOKUP(F14,Sheet1!$A$3:$F$10858,2,FALSE)</f>
        <v>揺動式草刈機SGC(バリカル)シリーズ</v>
      </c>
      <c r="H14" t="str">
        <f>VLOOKUP(F14,Sheet1!$A$3:$F$10858,3,FALSE)</f>
        <v>防護板等による養生が必要な肩掛式草刈機</v>
      </c>
      <c r="I14">
        <f>VLOOKUP(F14,Sheet1!$A$3:$F$10858,4,FALSE)</f>
        <v>62089.8</v>
      </c>
      <c r="J14">
        <f>VLOOKUP(F14,Sheet1!$A$3:$F$10858,5,FALSE)</f>
        <v>72196.2</v>
      </c>
      <c r="K14" t="str">
        <f>VLOOKUP(F14,Sheet1!$A$3:$F$10858,6,FALSE)</f>
        <v>1000㎡</v>
      </c>
      <c r="L14" t="str">
        <f t="shared" si="5"/>
        <v>有</v>
      </c>
      <c r="N14" t="s">
        <v>26877</v>
      </c>
      <c r="O14" t="str">
        <f t="shared" si="4"/>
        <v>KT-190125</v>
      </c>
      <c r="P14" t="s">
        <v>18939</v>
      </c>
      <c r="Q14" t="s">
        <v>425</v>
      </c>
      <c r="R14" t="s">
        <v>426</v>
      </c>
      <c r="U14" t="s">
        <v>381</v>
      </c>
    </row>
    <row r="15" spans="1:21" x14ac:dyDescent="0.15">
      <c r="A15" t="str">
        <f t="shared" si="0"/>
        <v>道路維持修繕工</v>
      </c>
      <c r="B15" t="str">
        <f t="shared" si="1"/>
        <v>その他</v>
      </c>
      <c r="C15" t="str">
        <f t="shared" si="2"/>
        <v/>
      </c>
      <c r="D15" t="str">
        <f t="shared" si="3"/>
        <v/>
      </c>
      <c r="E15" s="146" t="s">
        <v>26921</v>
      </c>
      <c r="F15" t="s">
        <v>26885</v>
      </c>
      <c r="G15" t="str">
        <f>VLOOKUP(F15,Sheet1!$A$3:$F$10858,2,FALSE)</f>
        <v>落下防止装置用ワイヤロープの端末金具「スクラムクランプ(SC金具)」</v>
      </c>
      <c r="H15" t="str">
        <f>VLOOKUP(F15,Sheet1!$A$3:$F$10858,3,FALSE)</f>
        <v>ワイヤグリップ</v>
      </c>
      <c r="I15">
        <f>VLOOKUP(F15,Sheet1!$A$3:$F$10858,4,FALSE)</f>
        <v>296228</v>
      </c>
      <c r="J15">
        <f>VLOOKUP(F15,Sheet1!$A$3:$F$10858,5,FALSE)</f>
        <v>346012</v>
      </c>
      <c r="K15" t="str">
        <f>VLOOKUP(F15,Sheet1!$A$3:$F$10858,6,FALSE)</f>
        <v>10組</v>
      </c>
      <c r="L15" t="str">
        <f t="shared" si="5"/>
        <v>有</v>
      </c>
      <c r="N15" t="s">
        <v>26521</v>
      </c>
      <c r="O15" t="str">
        <f t="shared" si="4"/>
        <v>KT-190124</v>
      </c>
      <c r="P15" t="s">
        <v>18937</v>
      </c>
      <c r="Q15" t="s">
        <v>11</v>
      </c>
      <c r="R15" t="s">
        <v>11</v>
      </c>
      <c r="S15" t="s">
        <v>126</v>
      </c>
      <c r="U15" t="s">
        <v>381</v>
      </c>
    </row>
    <row r="16" spans="1:21" x14ac:dyDescent="0.15">
      <c r="A16" t="str">
        <f t="shared" si="0"/>
        <v>トンネル工</v>
      </c>
      <c r="B16" t="str">
        <f t="shared" si="1"/>
        <v>トンネル工（ＮＡＴＭ）</v>
      </c>
      <c r="C16" t="str">
        <f t="shared" si="2"/>
        <v>その他</v>
      </c>
      <c r="D16" t="str">
        <f t="shared" si="3"/>
        <v/>
      </c>
      <c r="E16" s="146" t="s">
        <v>26922</v>
      </c>
      <c r="F16" t="s">
        <v>26886</v>
      </c>
      <c r="G16" t="str">
        <f>VLOOKUP(F16,Sheet1!$A$3:$F$10858,2,FALSE)</f>
        <v>SLVアンカー(スリーブ打込み式メネジアンカー)</v>
      </c>
      <c r="H16" t="str">
        <f>VLOOKUP(F16,Sheet1!$A$3:$F$10858,3,FALSE)</f>
        <v>本体打ち込み式メネジアンカー</v>
      </c>
      <c r="I16">
        <f>VLOOKUP(F16,Sheet1!$A$3:$F$10858,4,FALSE)</f>
        <v>2090000</v>
      </c>
      <c r="J16">
        <f>VLOOKUP(F16,Sheet1!$A$3:$F$10858,5,FALSE)</f>
        <v>408000</v>
      </c>
      <c r="K16" t="str">
        <f>VLOOKUP(F16,Sheet1!$A$3:$F$10858,6,FALSE)</f>
        <v>1000本</v>
      </c>
      <c r="L16" t="str">
        <f t="shared" si="5"/>
        <v>有</v>
      </c>
      <c r="N16" t="s">
        <v>26878</v>
      </c>
      <c r="O16" t="str">
        <f t="shared" si="4"/>
        <v>KK-190041</v>
      </c>
      <c r="P16" t="s">
        <v>16200</v>
      </c>
      <c r="Q16" t="s">
        <v>443</v>
      </c>
      <c r="R16" t="s">
        <v>186</v>
      </c>
      <c r="U16" t="s">
        <v>381</v>
      </c>
    </row>
    <row r="17" spans="1:21" x14ac:dyDescent="0.15">
      <c r="A17" t="str">
        <f t="shared" si="0"/>
        <v>道路維持修繕工</v>
      </c>
      <c r="B17" t="str">
        <f t="shared" si="1"/>
        <v>トンネル補修補強工</v>
      </c>
      <c r="C17" t="str">
        <f t="shared" si="2"/>
        <v>その他</v>
      </c>
      <c r="D17" t="str">
        <f t="shared" si="3"/>
        <v/>
      </c>
      <c r="E17" s="146" t="s">
        <v>26923</v>
      </c>
      <c r="F17" t="s">
        <v>26887</v>
      </c>
      <c r="G17" t="str">
        <f>VLOOKUP(F17,Sheet1!$A$3:$F$10858,2,FALSE)</f>
        <v>トンネルはく落対策工「ハードメッシュ」</v>
      </c>
      <c r="H17" t="str">
        <f>VLOOKUP(F17,Sheet1!$A$3:$F$10858,3,FALSE)</f>
        <v>はつり落とし工や断面修復工等の補修工法</v>
      </c>
      <c r="I17">
        <f>VLOOKUP(F17,Sheet1!$A$3:$F$10858,4,FALSE)</f>
        <v>2017640</v>
      </c>
      <c r="J17">
        <f>VLOOKUP(F17,Sheet1!$A$3:$F$10858,5,FALSE)</f>
        <v>2624615</v>
      </c>
      <c r="K17" t="str">
        <f>VLOOKUP(F17,Sheet1!$A$3:$F$10858,6,FALSE)</f>
        <v>100m2</v>
      </c>
      <c r="L17" t="str">
        <f t="shared" si="5"/>
        <v>有</v>
      </c>
      <c r="N17" t="s">
        <v>26879</v>
      </c>
      <c r="O17" t="str">
        <f t="shared" si="4"/>
        <v>KT-190118</v>
      </c>
      <c r="P17" t="s">
        <v>18926</v>
      </c>
      <c r="Q17" t="s">
        <v>380</v>
      </c>
      <c r="R17" t="s">
        <v>390</v>
      </c>
      <c r="S17" t="s">
        <v>390</v>
      </c>
      <c r="T17" t="s">
        <v>150</v>
      </c>
      <c r="U17" t="s">
        <v>381</v>
      </c>
    </row>
    <row r="18" spans="1:21" x14ac:dyDescent="0.15">
      <c r="A18" t="str">
        <f t="shared" si="0"/>
        <v>コンクリート工</v>
      </c>
      <c r="B18" t="str">
        <f t="shared" si="1"/>
        <v>コンクリート工</v>
      </c>
      <c r="C18" t="str">
        <f t="shared" si="2"/>
        <v>コンクリート打設</v>
      </c>
      <c r="D18" t="str">
        <f t="shared" si="3"/>
        <v/>
      </c>
      <c r="E18" s="146" t="s">
        <v>26924</v>
      </c>
      <c r="F18" t="s">
        <v>26888</v>
      </c>
      <c r="G18" t="str">
        <f>VLOOKUP(F18,Sheet1!$A$3:$F$10858,2,FALSE)</f>
        <v>コンクリート打設天端仕上り高さ管理システム「コテプリ」</v>
      </c>
      <c r="H18" t="str">
        <f>VLOOKUP(F18,Sheet1!$A$3:$F$10858,3,FALSE)</f>
        <v>天端目印を基準にした作業員の目測</v>
      </c>
      <c r="I18">
        <f>VLOOKUP(F18,Sheet1!$A$3:$F$10858,4,FALSE)</f>
        <v>150120</v>
      </c>
      <c r="J18">
        <f>VLOOKUP(F18,Sheet1!$A$3:$F$10858,5,FALSE)</f>
        <v>250830</v>
      </c>
      <c r="K18" t="str">
        <f>VLOOKUP(F18,Sheet1!$A$3:$F$10858,6,FALSE)</f>
        <v>500㎡</v>
      </c>
      <c r="L18" t="str">
        <f t="shared" si="5"/>
        <v>有</v>
      </c>
      <c r="N18" t="s">
        <v>26880</v>
      </c>
      <c r="O18" t="str">
        <f t="shared" si="4"/>
        <v>KT-190107</v>
      </c>
      <c r="P18" t="s">
        <v>18907</v>
      </c>
      <c r="Q18" t="s">
        <v>11</v>
      </c>
      <c r="R18" t="s">
        <v>11</v>
      </c>
      <c r="S18" t="s">
        <v>12098</v>
      </c>
      <c r="U18" t="s">
        <v>381</v>
      </c>
    </row>
    <row r="19" spans="1:21" x14ac:dyDescent="0.15">
      <c r="A19" t="str">
        <f t="shared" si="0"/>
        <v>コンクリート工</v>
      </c>
      <c r="B19" t="str">
        <f t="shared" si="1"/>
        <v>施工管理</v>
      </c>
      <c r="C19" t="str">
        <f t="shared" si="2"/>
        <v>施工管理</v>
      </c>
      <c r="D19" t="str">
        <f t="shared" si="3"/>
        <v>品質管理</v>
      </c>
      <c r="E19" s="146" t="s">
        <v>26925</v>
      </c>
      <c r="F19" t="s">
        <v>26889</v>
      </c>
      <c r="G19" t="str">
        <f>VLOOKUP(F19,Sheet1!$A$3:$F$10858,2,FALSE)</f>
        <v>コンクリート充填管理システム「ジュウテンミエルカ」</v>
      </c>
      <c r="H19" t="str">
        <f>VLOOKUP(F19,Sheet1!$A$3:$F$10858,3,FALSE)</f>
        <v>熱電対センサを用いたコンクリート充填状況の管理</v>
      </c>
      <c r="I19">
        <f>VLOOKUP(F19,Sheet1!$A$3:$F$10858,4,FALSE)</f>
        <v>4245500</v>
      </c>
      <c r="J19">
        <f>VLOOKUP(F19,Sheet1!$A$3:$F$10858,5,FALSE)</f>
        <v>4586000</v>
      </c>
      <c r="K19" t="str">
        <f>VLOOKUP(F19,Sheet1!$A$3:$F$10858,6,FALSE)</f>
        <v>500ｍ</v>
      </c>
      <c r="L19" t="str">
        <f t="shared" si="5"/>
        <v>有</v>
      </c>
      <c r="N19" t="s">
        <v>26881</v>
      </c>
      <c r="O19" t="str">
        <f t="shared" si="4"/>
        <v>KT-190106</v>
      </c>
      <c r="P19" t="s">
        <v>18905</v>
      </c>
      <c r="Q19" t="s">
        <v>380</v>
      </c>
      <c r="R19" t="s">
        <v>380</v>
      </c>
      <c r="S19" t="s">
        <v>2849</v>
      </c>
      <c r="U19" t="s">
        <v>381</v>
      </c>
    </row>
    <row r="20" spans="1:21" x14ac:dyDescent="0.15">
      <c r="A20" t="str">
        <f t="shared" si="0"/>
        <v>道路維持修繕工</v>
      </c>
      <c r="B20" t="str">
        <f t="shared" si="1"/>
        <v>その他</v>
      </c>
      <c r="C20" t="str">
        <f t="shared" si="2"/>
        <v/>
      </c>
      <c r="D20" t="str">
        <f t="shared" si="3"/>
        <v/>
      </c>
      <c r="E20" s="146" t="s">
        <v>26926</v>
      </c>
      <c r="F20" t="s">
        <v>26890</v>
      </c>
      <c r="G20" t="str">
        <f>VLOOKUP(F20,Sheet1!$A$3:$F$10858,2,FALSE)</f>
        <v>スケルコン</v>
      </c>
      <c r="H20" t="str">
        <f>VLOOKUP(F20,Sheet1!$A$3:$F$10858,3,FALSE)</f>
        <v>カラーコーン</v>
      </c>
      <c r="I20">
        <f>VLOOKUP(F20,Sheet1!$A$3:$F$10858,4,FALSE)</f>
        <v>1206840</v>
      </c>
      <c r="J20">
        <f>VLOOKUP(F20,Sheet1!$A$3:$F$10858,5,FALSE)</f>
        <v>166840</v>
      </c>
      <c r="K20" t="str">
        <f>VLOOKUP(F20,Sheet1!$A$3:$F$10858,6,FALSE)</f>
        <v>100本</v>
      </c>
      <c r="L20" t="str">
        <f t="shared" si="5"/>
        <v>有</v>
      </c>
      <c r="N20" t="s">
        <v>26522</v>
      </c>
      <c r="O20" t="str">
        <f t="shared" si="4"/>
        <v>KT-190101</v>
      </c>
      <c r="P20" t="s">
        <v>18895</v>
      </c>
      <c r="Q20" t="s">
        <v>380</v>
      </c>
      <c r="R20" t="s">
        <v>380</v>
      </c>
      <c r="S20" t="s">
        <v>12008</v>
      </c>
      <c r="U20" t="s">
        <v>381</v>
      </c>
    </row>
    <row r="21" spans="1:21" x14ac:dyDescent="0.15">
      <c r="A21" t="str">
        <f t="shared" si="0"/>
        <v>仮設工</v>
      </c>
      <c r="B21" t="str">
        <f t="shared" si="1"/>
        <v>仮設材設置撤去工</v>
      </c>
      <c r="C21" t="str">
        <f t="shared" si="2"/>
        <v/>
      </c>
      <c r="D21" t="str">
        <f t="shared" si="3"/>
        <v/>
      </c>
      <c r="E21" s="146" t="s">
        <v>26927</v>
      </c>
      <c r="F21" t="s">
        <v>26891</v>
      </c>
      <c r="G21" t="str">
        <f>VLOOKUP(F21,Sheet1!$A$3:$F$10858,2,FALSE)</f>
        <v>敷き鉄板固定金具「小判君」</v>
      </c>
      <c r="H21" t="str">
        <f>VLOOKUP(F21,Sheet1!$A$3:$F$10858,3,FALSE)</f>
        <v>溶接固定の敷き鉄板</v>
      </c>
      <c r="I21">
        <f>VLOOKUP(F21,Sheet1!$A$3:$F$10858,4,FALSE)</f>
        <v>752052</v>
      </c>
      <c r="J21">
        <f>VLOOKUP(F21,Sheet1!$A$3:$F$10858,5,FALSE)</f>
        <v>757368</v>
      </c>
      <c r="K21" t="str">
        <f>VLOOKUP(F21,Sheet1!$A$3:$F$10858,6,FALSE)</f>
        <v>270m2</v>
      </c>
      <c r="L21" t="str">
        <f t="shared" si="5"/>
        <v>有</v>
      </c>
      <c r="N21" t="s">
        <v>26523</v>
      </c>
      <c r="O21" t="str">
        <f t="shared" si="4"/>
        <v>KT-190099</v>
      </c>
      <c r="P21" t="s">
        <v>23332</v>
      </c>
      <c r="Q21" t="s">
        <v>380</v>
      </c>
      <c r="R21" t="s">
        <v>390</v>
      </c>
      <c r="S21" t="s">
        <v>390</v>
      </c>
      <c r="T21" t="s">
        <v>150</v>
      </c>
      <c r="U21" t="s">
        <v>381</v>
      </c>
    </row>
    <row r="22" spans="1:21" x14ac:dyDescent="0.15">
      <c r="A22" t="str">
        <f t="shared" si="0"/>
        <v>トンネル工</v>
      </c>
      <c r="B22" t="str">
        <f t="shared" si="1"/>
        <v>トンネル工（ＮＡＴＭ）</v>
      </c>
      <c r="C22" t="str">
        <f t="shared" si="2"/>
        <v>覆工工</v>
      </c>
      <c r="D22" t="str">
        <f t="shared" si="3"/>
        <v/>
      </c>
      <c r="E22" s="146" t="s">
        <v>26928</v>
      </c>
      <c r="F22" t="s">
        <v>26892</v>
      </c>
      <c r="G22" t="str">
        <f>VLOOKUP(F22,Sheet1!$A$3:$F$10858,2,FALSE)</f>
        <v>面状発熱体シートによるセントル加温養生システム</v>
      </c>
      <c r="H22" t="str">
        <f>VLOOKUP(F22,Sheet1!$A$3:$F$10858,3,FALSE)</f>
        <v>セントルのシート養生とヒーターによる加温</v>
      </c>
      <c r="I22">
        <f>VLOOKUP(F22,Sheet1!$A$3:$F$10858,4,FALSE)</f>
        <v>17436000</v>
      </c>
      <c r="J22">
        <f>VLOOKUP(F22,Sheet1!$A$3:$F$10858,5,FALSE)</f>
        <v>6311486</v>
      </c>
      <c r="K22" t="str">
        <f>VLOOKUP(F22,Sheet1!$A$3:$F$10858,6,FALSE)</f>
        <v>1000m</v>
      </c>
      <c r="L22" t="str">
        <f t="shared" si="5"/>
        <v>有</v>
      </c>
      <c r="N22" t="s">
        <v>22399</v>
      </c>
      <c r="O22" t="str">
        <f t="shared" si="4"/>
        <v>KT-190089</v>
      </c>
      <c r="P22" t="s">
        <v>18873</v>
      </c>
      <c r="Q22" t="s">
        <v>197</v>
      </c>
      <c r="R22" t="s">
        <v>220</v>
      </c>
      <c r="S22" t="s">
        <v>2842</v>
      </c>
      <c r="U22" t="s">
        <v>381</v>
      </c>
    </row>
    <row r="23" spans="1:21" x14ac:dyDescent="0.15">
      <c r="A23" t="str">
        <f t="shared" si="0"/>
        <v>土工</v>
      </c>
      <c r="B23" t="str">
        <f t="shared" si="1"/>
        <v>土工</v>
      </c>
      <c r="C23" t="str">
        <f t="shared" si="2"/>
        <v>締固め工</v>
      </c>
      <c r="D23" t="str">
        <f t="shared" si="3"/>
        <v/>
      </c>
      <c r="E23" s="146" t="s">
        <v>26929</v>
      </c>
      <c r="F23" t="s">
        <v>26893</v>
      </c>
      <c r="G23" t="str">
        <f>VLOOKUP(F23,Sheet1!$A$3:$F$10858,2,FALSE)</f>
        <v>WSシステム-TR</v>
      </c>
      <c r="H23" t="str">
        <f>VLOOKUP(F23,Sheet1!$A$3:$F$10858,3,FALSE)</f>
        <v>ラバーコーン等による作業範囲の明示と誘導員の配置</v>
      </c>
      <c r="I23">
        <f>VLOOKUP(F23,Sheet1!$A$3:$F$10858,4,FALSE)</f>
        <v>5017160</v>
      </c>
      <c r="J23">
        <f>VLOOKUP(F23,Sheet1!$A$3:$F$10858,5,FALSE)</f>
        <v>3816360</v>
      </c>
      <c r="K23" t="str">
        <f>VLOOKUP(F23,Sheet1!$A$3:$F$10858,6,FALSE)</f>
        <v>180日</v>
      </c>
      <c r="L23" t="str">
        <f t="shared" si="5"/>
        <v>有</v>
      </c>
      <c r="N23" t="s">
        <v>26882</v>
      </c>
      <c r="O23" t="str">
        <f t="shared" si="4"/>
        <v>KK-190037</v>
      </c>
      <c r="P23" t="s">
        <v>16196</v>
      </c>
      <c r="Q23" t="s">
        <v>197</v>
      </c>
      <c r="R23" t="s">
        <v>201</v>
      </c>
      <c r="S23" t="s">
        <v>201</v>
      </c>
      <c r="U23" t="s">
        <v>381</v>
      </c>
    </row>
    <row r="24" spans="1:21" x14ac:dyDescent="0.15">
      <c r="A24" t="str">
        <f t="shared" si="0"/>
        <v>仮設工</v>
      </c>
      <c r="B24" t="str">
        <f t="shared" si="1"/>
        <v>仮設材設置撤去工</v>
      </c>
      <c r="C24" t="str">
        <f t="shared" si="2"/>
        <v/>
      </c>
      <c r="D24" t="str">
        <f t="shared" si="3"/>
        <v/>
      </c>
      <c r="E24" s="146" t="s">
        <v>26930</v>
      </c>
      <c r="F24" t="s">
        <v>26894</v>
      </c>
      <c r="G24" t="str">
        <f>VLOOKUP(F24,Sheet1!$A$3:$F$10858,2,FALSE)</f>
        <v>ボイスインフォメーション</v>
      </c>
      <c r="H24" t="str">
        <f>VLOOKUP(F24,Sheet1!$A$3:$F$10858,3,FALSE)</f>
        <v>工事用看板</v>
      </c>
      <c r="I24">
        <f>VLOOKUP(F24,Sheet1!$A$3:$F$10858,4,FALSE)</f>
        <v>79020</v>
      </c>
      <c r="J24">
        <f>VLOOKUP(F24,Sheet1!$A$3:$F$10858,5,FALSE)</f>
        <v>20400</v>
      </c>
      <c r="K24" t="str">
        <f>VLOOKUP(F24,Sheet1!$A$3:$F$10858,6,FALSE)</f>
        <v>1台・月</v>
      </c>
      <c r="L24" t="str">
        <f t="shared" si="5"/>
        <v>有</v>
      </c>
      <c r="N24" t="s">
        <v>26524</v>
      </c>
      <c r="O24" t="str">
        <f t="shared" si="4"/>
        <v>KK-190028</v>
      </c>
      <c r="P24" t="s">
        <v>16181</v>
      </c>
      <c r="Q24" t="s">
        <v>11</v>
      </c>
      <c r="R24" t="s">
        <v>11</v>
      </c>
      <c r="S24" t="s">
        <v>176</v>
      </c>
      <c r="T24" t="s">
        <v>2863</v>
      </c>
      <c r="U24" t="s">
        <v>381</v>
      </c>
    </row>
    <row r="25" spans="1:21" x14ac:dyDescent="0.15">
      <c r="A25" t="str">
        <f t="shared" si="0"/>
        <v>道路維持修繕工</v>
      </c>
      <c r="B25" t="str">
        <f t="shared" si="1"/>
        <v>トンネル補修補強工</v>
      </c>
      <c r="C25" t="str">
        <f t="shared" si="2"/>
        <v>漏水対策工</v>
      </c>
      <c r="D25" t="str">
        <f t="shared" si="3"/>
        <v/>
      </c>
      <c r="E25" s="146" t="s">
        <v>26931</v>
      </c>
      <c r="F25" t="s">
        <v>26895</v>
      </c>
      <c r="G25" t="str">
        <f>VLOOKUP(F25,Sheet1!$A$3:$F$10858,2,FALSE)</f>
        <v>NSメッシュ工法</v>
      </c>
      <c r="H25" t="str">
        <f>VLOOKUP(F25,Sheet1!$A$3:$F$10858,3,FALSE)</f>
        <v>線導水(溝切り)工法</v>
      </c>
      <c r="I25">
        <f>VLOOKUP(F25,Sheet1!$A$3:$F$10858,4,FALSE)</f>
        <v>1466245.86</v>
      </c>
      <c r="J25">
        <f>VLOOKUP(F25,Sheet1!$A$3:$F$10858,5,FALSE)</f>
        <v>1958085</v>
      </c>
      <c r="K25" t="str">
        <f>VLOOKUP(F25,Sheet1!$A$3:$F$10858,6,FALSE)</f>
        <v>100m</v>
      </c>
      <c r="L25" t="str">
        <f t="shared" si="5"/>
        <v>有</v>
      </c>
      <c r="N25" t="s">
        <v>26525</v>
      </c>
      <c r="O25" t="str">
        <f t="shared" si="4"/>
        <v>SK-190009</v>
      </c>
      <c r="P25" t="s">
        <v>21444</v>
      </c>
      <c r="Q25" t="s">
        <v>58</v>
      </c>
      <c r="R25" t="s">
        <v>543</v>
      </c>
      <c r="S25" t="s">
        <v>390</v>
      </c>
      <c r="T25" t="s">
        <v>171</v>
      </c>
      <c r="U25" t="s">
        <v>381</v>
      </c>
    </row>
    <row r="26" spans="1:21" x14ac:dyDescent="0.15">
      <c r="A26" t="str">
        <f t="shared" si="0"/>
        <v>仮設工</v>
      </c>
      <c r="B26" t="str">
        <f t="shared" si="1"/>
        <v>その他</v>
      </c>
      <c r="C26" t="str">
        <f t="shared" si="2"/>
        <v/>
      </c>
      <c r="D26" t="str">
        <f t="shared" si="3"/>
        <v/>
      </c>
      <c r="E26" s="146" t="s">
        <v>26932</v>
      </c>
      <c r="F26" t="s">
        <v>26896</v>
      </c>
      <c r="G26" t="str">
        <f>VLOOKUP(F26,Sheet1!$A$3:$F$10858,2,FALSE)</f>
        <v>フォルテ車載トイレ</v>
      </c>
      <c r="H26" t="str">
        <f>VLOOKUP(F26,Sheet1!$A$3:$F$10858,3,FALSE)</f>
        <v>2tトラックに積載した仮設トイレ</v>
      </c>
      <c r="I26">
        <f>VLOOKUP(F26,Sheet1!$A$3:$F$10858,4,FALSE)</f>
        <v>565000</v>
      </c>
      <c r="J26">
        <f>VLOOKUP(F26,Sheet1!$A$3:$F$10858,5,FALSE)</f>
        <v>854140</v>
      </c>
      <c r="K26" t="str">
        <f>VLOOKUP(F26,Sheet1!$A$3:$F$10858,6,FALSE)</f>
        <v>180日</v>
      </c>
      <c r="L26" t="str">
        <f t="shared" si="5"/>
        <v>有</v>
      </c>
      <c r="N26" t="s">
        <v>2977</v>
      </c>
      <c r="O26" t="str">
        <f t="shared" si="4"/>
        <v>KT-190079</v>
      </c>
      <c r="P26" t="s">
        <v>18855</v>
      </c>
      <c r="Q26" t="s">
        <v>466</v>
      </c>
      <c r="R26" t="s">
        <v>390</v>
      </c>
      <c r="S26" t="s">
        <v>390</v>
      </c>
      <c r="T26" t="s">
        <v>2850</v>
      </c>
      <c r="U26" t="s">
        <v>381</v>
      </c>
    </row>
    <row r="27" spans="1:21" x14ac:dyDescent="0.15">
      <c r="A27" t="str">
        <f t="shared" si="0"/>
        <v>共通工</v>
      </c>
      <c r="B27" t="str">
        <f t="shared" si="1"/>
        <v>法面工</v>
      </c>
      <c r="C27" t="str">
        <f t="shared" si="2"/>
        <v>吹付工</v>
      </c>
      <c r="D27" t="str">
        <f t="shared" si="3"/>
        <v>モルタル吹付工</v>
      </c>
      <c r="E27" s="146" t="s">
        <v>26933</v>
      </c>
      <c r="F27" t="s">
        <v>26897</v>
      </c>
      <c r="G27" t="str">
        <f>VLOOKUP(F27,Sheet1!$A$3:$F$10858,2,FALSE)</f>
        <v>スイングブラケット工法</v>
      </c>
      <c r="H27" t="str">
        <f>VLOOKUP(F27,Sheet1!$A$3:$F$10858,3,FALSE)</f>
        <v>単管二脚方式による親綱摩擦防止工法</v>
      </c>
      <c r="I27">
        <f>VLOOKUP(F27,Sheet1!$A$3:$F$10858,4,FALSE)</f>
        <v>7132530</v>
      </c>
      <c r="J27">
        <f>VLOOKUP(F27,Sheet1!$A$3:$F$10858,5,FALSE)</f>
        <v>7337870</v>
      </c>
      <c r="K27" t="str">
        <f>VLOOKUP(F27,Sheet1!$A$3:$F$10858,6,FALSE)</f>
        <v>1155m2</v>
      </c>
      <c r="L27" t="str">
        <f t="shared" si="5"/>
        <v>有</v>
      </c>
      <c r="N27" t="s">
        <v>26526</v>
      </c>
      <c r="O27" t="str">
        <f t="shared" si="4"/>
        <v>KT-190074</v>
      </c>
      <c r="P27" t="s">
        <v>18845</v>
      </c>
      <c r="Q27" t="s">
        <v>380</v>
      </c>
      <c r="R27" t="s">
        <v>380</v>
      </c>
      <c r="S27" t="s">
        <v>2849</v>
      </c>
      <c r="U27" t="s">
        <v>381</v>
      </c>
    </row>
    <row r="28" spans="1:21" x14ac:dyDescent="0.15">
      <c r="A28" t="str">
        <f t="shared" si="0"/>
        <v>コンクリート工</v>
      </c>
      <c r="B28" t="str">
        <f t="shared" si="1"/>
        <v>コンクリート工</v>
      </c>
      <c r="C28" t="str">
        <f t="shared" si="2"/>
        <v>その他</v>
      </c>
      <c r="D28" t="str">
        <f t="shared" si="3"/>
        <v/>
      </c>
      <c r="E28" s="146" t="s">
        <v>26934</v>
      </c>
      <c r="F28" t="s">
        <v>26898</v>
      </c>
      <c r="G28" t="str">
        <f>VLOOKUP(F28,Sheet1!$A$3:$F$10858,2,FALSE)</f>
        <v>シールレスタイプの誘発目地材(IDジョイントS)</v>
      </c>
      <c r="H28" t="str">
        <f>VLOOKUP(F28,Sheet1!$A$3:$F$10858,3,FALSE)</f>
        <v>ひび割れ誘発目地(誘発鉄板+塩ビ止水板+シーリング)</v>
      </c>
      <c r="I28">
        <f>VLOOKUP(F28,Sheet1!$A$3:$F$10858,4,FALSE)</f>
        <v>1602000</v>
      </c>
      <c r="J28">
        <f>VLOOKUP(F28,Sheet1!$A$3:$F$10858,5,FALSE)</f>
        <v>1726000</v>
      </c>
      <c r="K28" t="str">
        <f>VLOOKUP(F28,Sheet1!$A$3:$F$10858,6,FALSE)</f>
        <v>100m</v>
      </c>
      <c r="L28" t="str">
        <f t="shared" si="5"/>
        <v>有</v>
      </c>
      <c r="N28" t="s">
        <v>26527</v>
      </c>
      <c r="O28" t="str">
        <f t="shared" si="4"/>
        <v>CG-190014</v>
      </c>
      <c r="P28" t="s">
        <v>13919</v>
      </c>
      <c r="Q28" t="s">
        <v>127</v>
      </c>
      <c r="U28" t="s">
        <v>381</v>
      </c>
    </row>
    <row r="29" spans="1:21" x14ac:dyDescent="0.15">
      <c r="A29" t="str">
        <f t="shared" si="0"/>
        <v>道路維持修繕工</v>
      </c>
      <c r="B29" t="str">
        <f t="shared" si="1"/>
        <v>道路清掃工</v>
      </c>
      <c r="C29" t="str">
        <f t="shared" si="2"/>
        <v>路面清掃工</v>
      </c>
      <c r="D29" t="str">
        <f t="shared" si="3"/>
        <v/>
      </c>
      <c r="E29" s="146" t="s">
        <v>26935</v>
      </c>
      <c r="F29" t="s">
        <v>26899</v>
      </c>
      <c r="G29" t="str">
        <f>VLOOKUP(F29,Sheet1!$A$3:$F$10858,2,FALSE)</f>
        <v>油分散洗浄剤アースガイアクリーン</v>
      </c>
      <c r="H29" t="str">
        <f>VLOOKUP(F29,Sheet1!$A$3:$F$10858,3,FALSE)</f>
        <v>油処理剤</v>
      </c>
      <c r="I29">
        <f>VLOOKUP(F29,Sheet1!$A$3:$F$10858,4,FALSE)</f>
        <v>57800</v>
      </c>
      <c r="J29">
        <f>VLOOKUP(F29,Sheet1!$A$3:$F$10858,5,FALSE)</f>
        <v>61240</v>
      </c>
      <c r="K29" t="str">
        <f>VLOOKUP(F29,Sheet1!$A$3:$F$10858,6,FALSE)</f>
        <v>100L</v>
      </c>
      <c r="L29" t="str">
        <f t="shared" si="5"/>
        <v>有</v>
      </c>
      <c r="N29" t="s">
        <v>26883</v>
      </c>
      <c r="O29" t="str">
        <f t="shared" si="4"/>
        <v>KT-190066</v>
      </c>
      <c r="P29" t="s">
        <v>18832</v>
      </c>
      <c r="Q29" t="s">
        <v>11</v>
      </c>
      <c r="R29" t="s">
        <v>11</v>
      </c>
      <c r="S29" t="s">
        <v>176</v>
      </c>
      <c r="T29" t="s">
        <v>2863</v>
      </c>
      <c r="U29" t="s">
        <v>381</v>
      </c>
    </row>
    <row r="30" spans="1:21" x14ac:dyDescent="0.15">
      <c r="A30" t="str">
        <f t="shared" si="0"/>
        <v>土工</v>
      </c>
      <c r="B30" t="str">
        <f t="shared" si="1"/>
        <v>その他</v>
      </c>
      <c r="C30" t="str">
        <f t="shared" si="2"/>
        <v/>
      </c>
      <c r="D30" t="str">
        <f t="shared" si="3"/>
        <v/>
      </c>
      <c r="E30" s="146" t="s">
        <v>26936</v>
      </c>
      <c r="F30" t="s">
        <v>26900</v>
      </c>
      <c r="G30" t="str">
        <f>VLOOKUP(F30,Sheet1!$A$3:$F$10858,2,FALSE)</f>
        <v>地下空洞、空間等の充填状況確認システム「i-See」</v>
      </c>
      <c r="H30" t="str">
        <f>VLOOKUP(F30,Sheet1!$A$3:$F$10858,3,FALSE)</f>
        <v>熱電対を用いた計測法</v>
      </c>
      <c r="I30">
        <f>VLOOKUP(F30,Sheet1!$A$3:$F$10858,4,FALSE)</f>
        <v>393500</v>
      </c>
      <c r="J30">
        <f>VLOOKUP(F30,Sheet1!$A$3:$F$10858,5,FALSE)</f>
        <v>651600</v>
      </c>
      <c r="K30" t="str">
        <f>VLOOKUP(F30,Sheet1!$A$3:$F$10858,6,FALSE)</f>
        <v>3孔</v>
      </c>
      <c r="L30" t="str">
        <f t="shared" si="5"/>
        <v>有</v>
      </c>
      <c r="N30" t="s">
        <v>2978</v>
      </c>
      <c r="O30" t="str">
        <f t="shared" si="4"/>
        <v>KT-190062</v>
      </c>
      <c r="P30" t="s">
        <v>18824</v>
      </c>
      <c r="Q30" t="s">
        <v>127</v>
      </c>
      <c r="R30" t="s">
        <v>46</v>
      </c>
      <c r="S30" t="s">
        <v>413</v>
      </c>
      <c r="U30" t="s">
        <v>381</v>
      </c>
    </row>
    <row r="31" spans="1:21" x14ac:dyDescent="0.15">
      <c r="A31" t="str">
        <f t="shared" si="0"/>
        <v>共通工</v>
      </c>
      <c r="B31" t="str">
        <f t="shared" si="1"/>
        <v>擁壁工</v>
      </c>
      <c r="C31" t="str">
        <f t="shared" si="2"/>
        <v>石・ブロック積（張）工</v>
      </c>
      <c r="D31" t="str">
        <f t="shared" si="3"/>
        <v>コンクリートブロック工</v>
      </c>
      <c r="E31" s="146" t="s">
        <v>26937</v>
      </c>
      <c r="F31" t="s">
        <v>26901</v>
      </c>
      <c r="G31" t="str">
        <f>VLOOKUP(F31,Sheet1!$A$3:$F$10858,2,FALSE)</f>
        <v>砕石かご</v>
      </c>
      <c r="H31" t="str">
        <f>VLOOKUP(F31,Sheet1!$A$3:$F$10858,3,FALSE)</f>
        <v>コンクリートブロック積工</v>
      </c>
      <c r="I31">
        <f>VLOOKUP(F31,Sheet1!$A$3:$F$10858,4,FALSE)</f>
        <v>3505200</v>
      </c>
      <c r="J31">
        <f>VLOOKUP(F31,Sheet1!$A$3:$F$10858,5,FALSE)</f>
        <v>4534200</v>
      </c>
      <c r="K31" t="str">
        <f>VLOOKUP(F31,Sheet1!$A$3:$F$10858,6,FALSE)</f>
        <v>200m2</v>
      </c>
      <c r="L31" t="str">
        <f t="shared" si="5"/>
        <v>有</v>
      </c>
      <c r="N31" t="s">
        <v>26528</v>
      </c>
      <c r="O31" t="str">
        <f t="shared" si="4"/>
        <v>KT-190050</v>
      </c>
      <c r="P31" t="s">
        <v>18801</v>
      </c>
      <c r="Q31" t="s">
        <v>12</v>
      </c>
      <c r="R31" t="s">
        <v>13</v>
      </c>
      <c r="S31" t="s">
        <v>389</v>
      </c>
      <c r="U31" t="s">
        <v>381</v>
      </c>
    </row>
    <row r="32" spans="1:21" x14ac:dyDescent="0.15">
      <c r="A32" t="str">
        <f t="shared" si="0"/>
        <v>舗装工</v>
      </c>
      <c r="B32" t="str">
        <f t="shared" si="1"/>
        <v>アスファルト舗装工</v>
      </c>
      <c r="C32" t="str">
        <f t="shared" si="2"/>
        <v>アスファルト舗装工</v>
      </c>
      <c r="D32" t="str">
        <f t="shared" si="3"/>
        <v>車道舗装工</v>
      </c>
      <c r="E32" s="146" t="s">
        <v>26938</v>
      </c>
      <c r="F32" t="s">
        <v>26902</v>
      </c>
      <c r="G32" t="str">
        <f>VLOOKUP(F32,Sheet1!$A$3:$F$10858,2,FALSE)</f>
        <v>グラスグリッド</v>
      </c>
      <c r="H32" t="str">
        <f>VLOOKUP(F32,Sheet1!$A$3:$F$10858,3,FALSE)</f>
        <v>不織布系リフレクションクラック抑制シート</v>
      </c>
      <c r="I32">
        <f>VLOOKUP(F32,Sheet1!$A$3:$F$10858,4,FALSE)</f>
        <v>2204880</v>
      </c>
      <c r="J32">
        <f>VLOOKUP(F32,Sheet1!$A$3:$F$10858,5,FALSE)</f>
        <v>2024880</v>
      </c>
      <c r="K32" t="str">
        <f>VLOOKUP(F32,Sheet1!$A$3:$F$10858,6,FALSE)</f>
        <v>1000㎡</v>
      </c>
      <c r="L32" t="str">
        <f t="shared" si="5"/>
        <v>有</v>
      </c>
      <c r="N32" t="s">
        <v>26529</v>
      </c>
      <c r="O32" t="str">
        <f t="shared" si="4"/>
        <v>KT-190049</v>
      </c>
      <c r="P32" t="s">
        <v>18799</v>
      </c>
      <c r="Q32" t="s">
        <v>12</v>
      </c>
      <c r="R32" t="s">
        <v>14</v>
      </c>
      <c r="U32" t="s">
        <v>381</v>
      </c>
    </row>
    <row r="33" spans="1:21" x14ac:dyDescent="0.15">
      <c r="A33" t="str">
        <f t="shared" si="0"/>
        <v>河川海岸</v>
      </c>
      <c r="B33" t="str">
        <f t="shared" si="1"/>
        <v>その他</v>
      </c>
      <c r="C33" t="str">
        <f t="shared" si="2"/>
        <v/>
      </c>
      <c r="D33" t="str">
        <f t="shared" si="3"/>
        <v/>
      </c>
      <c r="E33" t="s">
        <v>26939</v>
      </c>
      <c r="F33" t="s">
        <v>26904</v>
      </c>
      <c r="G33" t="str">
        <f>VLOOKUP(F33,Sheet1!$A$3:$F$10858,2,FALSE)</f>
        <v>航空レーザ深浅測量(Airborne Laser Bathymetry (ALB))</v>
      </c>
      <c r="H33" t="str">
        <f>VLOOKUP(F33,Sheet1!$A$3:$F$10858,3,FALSE)</f>
        <v>航空レーザ測量 + 深浅測量</v>
      </c>
      <c r="I33">
        <f>VLOOKUP(F33,Sheet1!$A$3:$F$10858,4,FALSE)</f>
        <v>2791485</v>
      </c>
      <c r="J33">
        <f>VLOOKUP(F33,Sheet1!$A$3:$F$10858,5,FALSE)</f>
        <v>5993641</v>
      </c>
      <c r="K33" t="str">
        <f>VLOOKUP(F33,Sheet1!$A$3:$F$10858,6,FALSE)</f>
        <v>5km2</v>
      </c>
      <c r="L33" t="str">
        <f t="shared" si="5"/>
        <v>有</v>
      </c>
      <c r="N33" t="s">
        <v>26884</v>
      </c>
      <c r="O33" t="str">
        <f t="shared" si="4"/>
        <v>KT-190042</v>
      </c>
      <c r="P33" t="s">
        <v>18787</v>
      </c>
      <c r="Q33" t="s">
        <v>197</v>
      </c>
      <c r="R33" t="s">
        <v>201</v>
      </c>
      <c r="S33" t="s">
        <v>201</v>
      </c>
      <c r="U33" t="s">
        <v>381</v>
      </c>
    </row>
    <row r="34" spans="1:21" x14ac:dyDescent="0.15">
      <c r="N34" t="s">
        <v>2979</v>
      </c>
      <c r="O34" t="str">
        <f t="shared" si="4"/>
        <v>KT-190037</v>
      </c>
      <c r="P34" t="s">
        <v>18777</v>
      </c>
      <c r="Q34" t="s">
        <v>127</v>
      </c>
      <c r="R34" t="s">
        <v>46</v>
      </c>
      <c r="S34" t="s">
        <v>413</v>
      </c>
      <c r="U34" t="s">
        <v>381</v>
      </c>
    </row>
    <row r="35" spans="1:21" x14ac:dyDescent="0.15">
      <c r="N35" t="s">
        <v>26885</v>
      </c>
      <c r="O35" t="str">
        <f t="shared" si="4"/>
        <v>KK-190016</v>
      </c>
      <c r="P35" t="s">
        <v>16163</v>
      </c>
      <c r="Q35" t="s">
        <v>197</v>
      </c>
      <c r="R35" t="s">
        <v>150</v>
      </c>
      <c r="U35" t="s">
        <v>381</v>
      </c>
    </row>
    <row r="36" spans="1:21" x14ac:dyDescent="0.15">
      <c r="N36" t="s">
        <v>22400</v>
      </c>
      <c r="O36" t="str">
        <f t="shared" si="4"/>
        <v>HR-190004</v>
      </c>
      <c r="P36" t="s">
        <v>14838</v>
      </c>
      <c r="Q36" t="s">
        <v>425</v>
      </c>
      <c r="R36" t="s">
        <v>427</v>
      </c>
      <c r="S36" t="s">
        <v>427</v>
      </c>
      <c r="T36" t="s">
        <v>121</v>
      </c>
      <c r="U36" t="s">
        <v>381</v>
      </c>
    </row>
    <row r="37" spans="1:21" x14ac:dyDescent="0.15">
      <c r="N37" t="s">
        <v>26530</v>
      </c>
      <c r="O37" t="str">
        <f t="shared" si="4"/>
        <v>CG-190009</v>
      </c>
      <c r="P37" t="s">
        <v>13909</v>
      </c>
      <c r="Q37" t="s">
        <v>197</v>
      </c>
      <c r="R37" t="s">
        <v>200</v>
      </c>
      <c r="S37" t="s">
        <v>2851</v>
      </c>
      <c r="U37" t="s">
        <v>381</v>
      </c>
    </row>
    <row r="38" spans="1:21" x14ac:dyDescent="0.15">
      <c r="N38" t="s">
        <v>26531</v>
      </c>
      <c r="O38" t="str">
        <f t="shared" si="4"/>
        <v>CB-190023</v>
      </c>
      <c r="P38" t="s">
        <v>13264</v>
      </c>
      <c r="Q38" t="s">
        <v>197</v>
      </c>
      <c r="R38" t="s">
        <v>200</v>
      </c>
      <c r="S38" t="s">
        <v>150</v>
      </c>
      <c r="U38" t="s">
        <v>381</v>
      </c>
    </row>
    <row r="39" spans="1:21" x14ac:dyDescent="0.15">
      <c r="N39" t="s">
        <v>26532</v>
      </c>
      <c r="O39" t="str">
        <f t="shared" si="4"/>
        <v>KK-190014</v>
      </c>
      <c r="P39" t="s">
        <v>16159</v>
      </c>
      <c r="Q39" t="s">
        <v>12</v>
      </c>
      <c r="R39" t="s">
        <v>1638</v>
      </c>
      <c r="U39" t="s">
        <v>381</v>
      </c>
    </row>
    <row r="40" spans="1:21" x14ac:dyDescent="0.15">
      <c r="I40" s="148"/>
      <c r="J40" s="148"/>
      <c r="N40" t="s">
        <v>26533</v>
      </c>
      <c r="O40" t="str">
        <f t="shared" si="4"/>
        <v>QS-190016</v>
      </c>
      <c r="P40" t="s">
        <v>20755</v>
      </c>
      <c r="Q40" t="s">
        <v>127</v>
      </c>
      <c r="R40" t="s">
        <v>128</v>
      </c>
      <c r="S40" t="s">
        <v>448</v>
      </c>
      <c r="U40" t="s">
        <v>381</v>
      </c>
    </row>
    <row r="41" spans="1:21" x14ac:dyDescent="0.15">
      <c r="I41" s="148"/>
      <c r="J41" s="148"/>
      <c r="N41" t="s">
        <v>26886</v>
      </c>
      <c r="O41" t="str">
        <f t="shared" si="4"/>
        <v>QS-190014</v>
      </c>
      <c r="P41" t="s">
        <v>20751</v>
      </c>
      <c r="Q41" t="s">
        <v>342</v>
      </c>
      <c r="R41" t="s">
        <v>343</v>
      </c>
      <c r="S41" t="s">
        <v>150</v>
      </c>
      <c r="U41" t="s">
        <v>381</v>
      </c>
    </row>
    <row r="42" spans="1:21" x14ac:dyDescent="0.15">
      <c r="N42" t="s">
        <v>26534</v>
      </c>
      <c r="O42" t="str">
        <f t="shared" si="4"/>
        <v>HK-190006</v>
      </c>
      <c r="P42" t="s">
        <v>14417</v>
      </c>
      <c r="Q42" t="s">
        <v>150</v>
      </c>
      <c r="R42" t="s">
        <v>150</v>
      </c>
      <c r="U42" t="s">
        <v>381</v>
      </c>
    </row>
    <row r="43" spans="1:21" x14ac:dyDescent="0.15">
      <c r="N43" t="s">
        <v>22401</v>
      </c>
      <c r="O43" t="str">
        <f t="shared" si="4"/>
        <v>KT-190027</v>
      </c>
      <c r="P43" t="s">
        <v>18755</v>
      </c>
      <c r="Q43" t="s">
        <v>382</v>
      </c>
      <c r="R43" t="s">
        <v>558</v>
      </c>
      <c r="U43" t="s">
        <v>381</v>
      </c>
    </row>
    <row r="44" spans="1:21" x14ac:dyDescent="0.15">
      <c r="N44" t="s">
        <v>26535</v>
      </c>
      <c r="O44" t="str">
        <f t="shared" si="4"/>
        <v>KT-190026</v>
      </c>
      <c r="P44" t="s">
        <v>18753</v>
      </c>
      <c r="Q44" t="s">
        <v>197</v>
      </c>
      <c r="R44" t="s">
        <v>198</v>
      </c>
      <c r="S44" t="s">
        <v>198</v>
      </c>
      <c r="U44" t="s">
        <v>381</v>
      </c>
    </row>
    <row r="45" spans="1:21" x14ac:dyDescent="0.15">
      <c r="N45" t="s">
        <v>2980</v>
      </c>
      <c r="O45" t="str">
        <f t="shared" si="4"/>
        <v>KT-190025</v>
      </c>
      <c r="P45" t="s">
        <v>18751</v>
      </c>
      <c r="Q45" t="s">
        <v>127</v>
      </c>
      <c r="R45" t="s">
        <v>46</v>
      </c>
      <c r="S45" t="s">
        <v>413</v>
      </c>
      <c r="U45" t="s">
        <v>381</v>
      </c>
    </row>
    <row r="46" spans="1:21" x14ac:dyDescent="0.15">
      <c r="N46" t="s">
        <v>26536</v>
      </c>
      <c r="O46" t="str">
        <f t="shared" si="4"/>
        <v>QS-190008</v>
      </c>
      <c r="P46" t="s">
        <v>20739</v>
      </c>
      <c r="Q46" t="s">
        <v>54</v>
      </c>
      <c r="R46" t="s">
        <v>56</v>
      </c>
      <c r="S46" t="s">
        <v>12337</v>
      </c>
      <c r="T46" t="s">
        <v>12154</v>
      </c>
      <c r="U46" t="s">
        <v>381</v>
      </c>
    </row>
    <row r="47" spans="1:21" x14ac:dyDescent="0.15">
      <c r="N47" t="s">
        <v>26537</v>
      </c>
      <c r="O47" t="str">
        <f t="shared" si="4"/>
        <v>QS-190007</v>
      </c>
      <c r="P47" t="s">
        <v>20737</v>
      </c>
      <c r="Q47" t="s">
        <v>150</v>
      </c>
      <c r="R47" t="s">
        <v>150</v>
      </c>
      <c r="U47" t="s">
        <v>381</v>
      </c>
    </row>
    <row r="48" spans="1:21" x14ac:dyDescent="0.15">
      <c r="N48" t="s">
        <v>22402</v>
      </c>
      <c r="O48" t="str">
        <f t="shared" si="4"/>
        <v>QS-190006</v>
      </c>
      <c r="P48" t="s">
        <v>20735</v>
      </c>
      <c r="Q48" t="s">
        <v>150</v>
      </c>
      <c r="R48" t="s">
        <v>150</v>
      </c>
      <c r="U48" t="s">
        <v>381</v>
      </c>
    </row>
    <row r="49" spans="14:21" x14ac:dyDescent="0.15">
      <c r="N49" t="s">
        <v>26538</v>
      </c>
      <c r="O49" t="str">
        <f t="shared" si="4"/>
        <v>KT-190022</v>
      </c>
      <c r="P49" t="s">
        <v>18746</v>
      </c>
      <c r="Q49" t="s">
        <v>380</v>
      </c>
      <c r="R49" t="s">
        <v>380</v>
      </c>
      <c r="S49" t="s">
        <v>2849</v>
      </c>
      <c r="U49" t="s">
        <v>381</v>
      </c>
    </row>
    <row r="50" spans="14:21" x14ac:dyDescent="0.15">
      <c r="N50" t="s">
        <v>22403</v>
      </c>
      <c r="O50" t="str">
        <f t="shared" si="4"/>
        <v>HK-190005</v>
      </c>
      <c r="P50" t="s">
        <v>14414</v>
      </c>
      <c r="Q50" t="s">
        <v>197</v>
      </c>
      <c r="R50" t="s">
        <v>220</v>
      </c>
      <c r="S50" t="s">
        <v>2842</v>
      </c>
      <c r="U50" t="s">
        <v>381</v>
      </c>
    </row>
    <row r="51" spans="14:21" x14ac:dyDescent="0.15">
      <c r="N51" t="s">
        <v>26539</v>
      </c>
      <c r="O51" t="str">
        <f t="shared" si="4"/>
        <v>KK-190011</v>
      </c>
      <c r="P51" t="s">
        <v>16154</v>
      </c>
      <c r="Q51" t="s">
        <v>197</v>
      </c>
      <c r="R51" t="s">
        <v>201</v>
      </c>
      <c r="S51" t="s">
        <v>201</v>
      </c>
      <c r="U51" t="s">
        <v>381</v>
      </c>
    </row>
    <row r="52" spans="14:21" x14ac:dyDescent="0.15">
      <c r="N52" t="s">
        <v>22404</v>
      </c>
      <c r="O52" t="str">
        <f t="shared" si="4"/>
        <v>CB-190021</v>
      </c>
      <c r="P52" t="s">
        <v>13261</v>
      </c>
      <c r="Q52" t="s">
        <v>11</v>
      </c>
      <c r="R52" t="s">
        <v>11</v>
      </c>
      <c r="S52" t="s">
        <v>150</v>
      </c>
      <c r="U52" t="s">
        <v>381</v>
      </c>
    </row>
    <row r="53" spans="14:21" x14ac:dyDescent="0.15">
      <c r="N53" t="s">
        <v>22405</v>
      </c>
      <c r="O53" t="str">
        <f t="shared" si="4"/>
        <v>CB-190020</v>
      </c>
      <c r="P53" t="s">
        <v>13258</v>
      </c>
      <c r="Q53" t="s">
        <v>12</v>
      </c>
      <c r="R53" t="s">
        <v>150</v>
      </c>
      <c r="U53" t="s">
        <v>381</v>
      </c>
    </row>
    <row r="54" spans="14:21" x14ac:dyDescent="0.15">
      <c r="N54" t="s">
        <v>22406</v>
      </c>
      <c r="O54" t="str">
        <f t="shared" si="4"/>
        <v>CG-190003</v>
      </c>
      <c r="P54" t="s">
        <v>13899</v>
      </c>
      <c r="Q54" t="s">
        <v>382</v>
      </c>
      <c r="R54" t="s">
        <v>2</v>
      </c>
      <c r="S54" t="s">
        <v>2826</v>
      </c>
      <c r="T54" t="s">
        <v>2827</v>
      </c>
      <c r="U54" t="s">
        <v>381</v>
      </c>
    </row>
    <row r="55" spans="14:21" x14ac:dyDescent="0.15">
      <c r="N55" t="s">
        <v>22407</v>
      </c>
      <c r="O55" t="str">
        <f t="shared" si="4"/>
        <v>QS-190005</v>
      </c>
      <c r="P55" t="s">
        <v>24753</v>
      </c>
      <c r="Q55" t="s">
        <v>538</v>
      </c>
      <c r="R55" t="s">
        <v>150</v>
      </c>
      <c r="U55" t="s">
        <v>381</v>
      </c>
    </row>
    <row r="56" spans="14:21" x14ac:dyDescent="0.15">
      <c r="N56" t="s">
        <v>2981</v>
      </c>
      <c r="O56" t="str">
        <f t="shared" si="4"/>
        <v>QS-190002</v>
      </c>
      <c r="P56" t="s">
        <v>20727</v>
      </c>
      <c r="Q56" t="s">
        <v>127</v>
      </c>
      <c r="R56" t="s">
        <v>46</v>
      </c>
      <c r="S56" t="s">
        <v>413</v>
      </c>
      <c r="U56" t="s">
        <v>381</v>
      </c>
    </row>
    <row r="57" spans="14:21" x14ac:dyDescent="0.15">
      <c r="N57" t="s">
        <v>26540</v>
      </c>
      <c r="O57" t="str">
        <f t="shared" si="4"/>
        <v>KK-190005</v>
      </c>
      <c r="P57" t="s">
        <v>16142</v>
      </c>
      <c r="Q57" t="s">
        <v>382</v>
      </c>
      <c r="R57" t="s">
        <v>76</v>
      </c>
      <c r="S57" t="s">
        <v>390</v>
      </c>
      <c r="T57" t="s">
        <v>171</v>
      </c>
      <c r="U57" t="s">
        <v>381</v>
      </c>
    </row>
    <row r="58" spans="14:21" x14ac:dyDescent="0.15">
      <c r="N58" t="s">
        <v>2982</v>
      </c>
      <c r="O58" t="str">
        <f t="shared" si="4"/>
        <v>KT-190008</v>
      </c>
      <c r="P58" t="s">
        <v>18717</v>
      </c>
      <c r="Q58" t="s">
        <v>127</v>
      </c>
      <c r="R58" t="s">
        <v>46</v>
      </c>
      <c r="S58" t="s">
        <v>413</v>
      </c>
      <c r="U58" t="s">
        <v>381</v>
      </c>
    </row>
    <row r="59" spans="14:21" x14ac:dyDescent="0.15">
      <c r="N59" t="s">
        <v>26541</v>
      </c>
      <c r="O59" t="str">
        <f t="shared" si="4"/>
        <v>CB-190009</v>
      </c>
      <c r="P59" t="s">
        <v>13237</v>
      </c>
      <c r="Q59" t="s">
        <v>197</v>
      </c>
      <c r="R59" t="s">
        <v>200</v>
      </c>
      <c r="S59" t="s">
        <v>150</v>
      </c>
      <c r="U59" t="s">
        <v>381</v>
      </c>
    </row>
    <row r="60" spans="14:21" x14ac:dyDescent="0.15">
      <c r="N60" t="s">
        <v>26887</v>
      </c>
      <c r="O60" t="str">
        <f t="shared" si="4"/>
        <v>KT-190006</v>
      </c>
      <c r="P60" t="s">
        <v>18713</v>
      </c>
      <c r="Q60" t="s">
        <v>197</v>
      </c>
      <c r="R60" t="s">
        <v>527</v>
      </c>
      <c r="S60" t="s">
        <v>150</v>
      </c>
      <c r="U60" t="s">
        <v>381</v>
      </c>
    </row>
    <row r="61" spans="14:21" x14ac:dyDescent="0.15">
      <c r="N61" t="s">
        <v>26542</v>
      </c>
      <c r="O61" t="str">
        <f t="shared" si="4"/>
        <v>KT-180136</v>
      </c>
      <c r="P61" t="s">
        <v>18671</v>
      </c>
      <c r="Q61" t="s">
        <v>380</v>
      </c>
      <c r="R61" t="s">
        <v>380</v>
      </c>
      <c r="S61" t="s">
        <v>2849</v>
      </c>
      <c r="U61" t="s">
        <v>381</v>
      </c>
    </row>
    <row r="62" spans="14:21" x14ac:dyDescent="0.15">
      <c r="N62" t="s">
        <v>2983</v>
      </c>
      <c r="O62" t="str">
        <f t="shared" si="4"/>
        <v>KT-180131</v>
      </c>
      <c r="P62" t="s">
        <v>18661</v>
      </c>
      <c r="Q62" t="s">
        <v>127</v>
      </c>
      <c r="R62" t="s">
        <v>46</v>
      </c>
      <c r="S62" t="s">
        <v>413</v>
      </c>
      <c r="U62" t="s">
        <v>381</v>
      </c>
    </row>
    <row r="63" spans="14:21" x14ac:dyDescent="0.15">
      <c r="N63" t="s">
        <v>22408</v>
      </c>
      <c r="O63" t="str">
        <f t="shared" si="4"/>
        <v>KK-180050</v>
      </c>
      <c r="P63" t="s">
        <v>16114</v>
      </c>
      <c r="Q63" t="s">
        <v>11</v>
      </c>
      <c r="R63" t="s">
        <v>11</v>
      </c>
      <c r="S63" t="s">
        <v>126</v>
      </c>
      <c r="U63" t="s">
        <v>381</v>
      </c>
    </row>
    <row r="64" spans="14:21" x14ac:dyDescent="0.15">
      <c r="N64" t="s">
        <v>26543</v>
      </c>
      <c r="O64" t="str">
        <f t="shared" si="4"/>
        <v>KT-180127</v>
      </c>
      <c r="P64" t="s">
        <v>18653</v>
      </c>
      <c r="Q64" t="s">
        <v>12</v>
      </c>
      <c r="R64" t="s">
        <v>150</v>
      </c>
      <c r="U64" t="s">
        <v>381</v>
      </c>
    </row>
    <row r="65" spans="9:21" x14ac:dyDescent="0.15">
      <c r="N65" t="s">
        <v>26544</v>
      </c>
      <c r="O65" t="str">
        <f t="shared" si="4"/>
        <v>KT-180126</v>
      </c>
      <c r="P65" t="s">
        <v>18651</v>
      </c>
      <c r="Q65" t="s">
        <v>382</v>
      </c>
      <c r="R65" t="s">
        <v>150</v>
      </c>
      <c r="U65" t="s">
        <v>381</v>
      </c>
    </row>
    <row r="66" spans="9:21" x14ac:dyDescent="0.15">
      <c r="N66" t="s">
        <v>2984</v>
      </c>
      <c r="O66" t="str">
        <f t="shared" si="4"/>
        <v>KTK-180007</v>
      </c>
      <c r="P66" t="s">
        <v>22000</v>
      </c>
      <c r="Q66" t="s">
        <v>57</v>
      </c>
      <c r="R66" t="s">
        <v>533</v>
      </c>
      <c r="S66" t="s">
        <v>533</v>
      </c>
    </row>
    <row r="67" spans="9:21" x14ac:dyDescent="0.15">
      <c r="N67" t="s">
        <v>2985</v>
      </c>
      <c r="O67" t="str">
        <f t="shared" si="4"/>
        <v>HR-180004</v>
      </c>
      <c r="P67" t="s">
        <v>14830</v>
      </c>
      <c r="Q67" t="s">
        <v>127</v>
      </c>
      <c r="R67" t="s">
        <v>46</v>
      </c>
      <c r="S67" t="s">
        <v>413</v>
      </c>
      <c r="U67" t="s">
        <v>381</v>
      </c>
    </row>
    <row r="68" spans="9:21" x14ac:dyDescent="0.15">
      <c r="N68" t="s">
        <v>26888</v>
      </c>
      <c r="O68" t="str">
        <f t="shared" ref="O68:O131" si="6">LEFT(N68,FIND("-",N68)+6)</f>
        <v>KT-180117</v>
      </c>
      <c r="P68" t="s">
        <v>18633</v>
      </c>
      <c r="Q68" t="s">
        <v>11</v>
      </c>
      <c r="R68" t="s">
        <v>11</v>
      </c>
      <c r="S68" t="s">
        <v>126</v>
      </c>
      <c r="U68" t="s">
        <v>381</v>
      </c>
    </row>
    <row r="69" spans="9:21" x14ac:dyDescent="0.15">
      <c r="N69" t="s">
        <v>22409</v>
      </c>
      <c r="O69" t="str">
        <f t="shared" si="6"/>
        <v>KT-180115</v>
      </c>
      <c r="P69" t="s">
        <v>18629</v>
      </c>
      <c r="Q69" t="s">
        <v>11</v>
      </c>
      <c r="R69" t="s">
        <v>11</v>
      </c>
      <c r="S69" t="s">
        <v>126</v>
      </c>
      <c r="U69" t="s">
        <v>381</v>
      </c>
    </row>
    <row r="70" spans="9:21" x14ac:dyDescent="0.15">
      <c r="N70" t="s">
        <v>26545</v>
      </c>
      <c r="O70" t="str">
        <f t="shared" si="6"/>
        <v>KT-180113</v>
      </c>
      <c r="P70" t="s">
        <v>18626</v>
      </c>
      <c r="Q70" t="s">
        <v>54</v>
      </c>
      <c r="R70" t="s">
        <v>56</v>
      </c>
      <c r="S70" t="s">
        <v>2865</v>
      </c>
      <c r="T70" t="s">
        <v>2866</v>
      </c>
      <c r="U70" t="s">
        <v>381</v>
      </c>
    </row>
    <row r="71" spans="9:21" x14ac:dyDescent="0.15">
      <c r="I71" s="147"/>
      <c r="J71" s="148"/>
      <c r="N71" t="s">
        <v>26546</v>
      </c>
      <c r="O71" t="str">
        <f t="shared" si="6"/>
        <v>KT-180110</v>
      </c>
      <c r="P71" t="s">
        <v>18620</v>
      </c>
      <c r="Q71" t="s">
        <v>12</v>
      </c>
      <c r="R71" t="s">
        <v>150</v>
      </c>
      <c r="U71" t="s">
        <v>381</v>
      </c>
    </row>
    <row r="72" spans="9:21" x14ac:dyDescent="0.15">
      <c r="I72" s="147"/>
      <c r="J72" s="147"/>
      <c r="N72" t="s">
        <v>26547</v>
      </c>
      <c r="O72" t="str">
        <f t="shared" si="6"/>
        <v>CB-180032</v>
      </c>
      <c r="P72" t="s">
        <v>13218</v>
      </c>
      <c r="Q72" t="s">
        <v>54</v>
      </c>
      <c r="R72" t="s">
        <v>1632</v>
      </c>
      <c r="S72" t="s">
        <v>2853</v>
      </c>
      <c r="T72" t="s">
        <v>2870</v>
      </c>
      <c r="U72" t="s">
        <v>381</v>
      </c>
    </row>
    <row r="73" spans="9:21" x14ac:dyDescent="0.15">
      <c r="N73" t="s">
        <v>22410</v>
      </c>
      <c r="O73" t="str">
        <f t="shared" si="6"/>
        <v>HK-180024</v>
      </c>
      <c r="P73" t="s">
        <v>14402</v>
      </c>
      <c r="Q73" t="s">
        <v>425</v>
      </c>
      <c r="R73" t="s">
        <v>427</v>
      </c>
      <c r="S73" t="s">
        <v>427</v>
      </c>
      <c r="T73" t="s">
        <v>121</v>
      </c>
      <c r="U73" t="s">
        <v>381</v>
      </c>
    </row>
    <row r="74" spans="9:21" x14ac:dyDescent="0.15">
      <c r="N74" t="s">
        <v>26548</v>
      </c>
      <c r="O74" t="str">
        <f t="shared" si="6"/>
        <v>KT-180104</v>
      </c>
      <c r="P74" t="s">
        <v>18608</v>
      </c>
      <c r="Q74" t="s">
        <v>12</v>
      </c>
      <c r="R74" t="s">
        <v>14</v>
      </c>
      <c r="U74" t="s">
        <v>381</v>
      </c>
    </row>
    <row r="75" spans="9:21" x14ac:dyDescent="0.15">
      <c r="N75" t="s">
        <v>26889</v>
      </c>
      <c r="O75" t="str">
        <f t="shared" si="6"/>
        <v>TH-180010</v>
      </c>
      <c r="P75" t="s">
        <v>21844</v>
      </c>
      <c r="Q75" t="s">
        <v>11</v>
      </c>
      <c r="R75" t="s">
        <v>390</v>
      </c>
      <c r="S75" t="s">
        <v>390</v>
      </c>
      <c r="T75" t="s">
        <v>2850</v>
      </c>
      <c r="U75" t="s">
        <v>381</v>
      </c>
    </row>
    <row r="76" spans="9:21" x14ac:dyDescent="0.15">
      <c r="N76" t="s">
        <v>26549</v>
      </c>
      <c r="O76" t="str">
        <f t="shared" si="6"/>
        <v>QS-180035</v>
      </c>
      <c r="P76" t="s">
        <v>20695</v>
      </c>
      <c r="Q76" t="s">
        <v>49</v>
      </c>
      <c r="R76" t="s">
        <v>1642</v>
      </c>
      <c r="U76" t="s">
        <v>381</v>
      </c>
    </row>
    <row r="77" spans="9:21" x14ac:dyDescent="0.15">
      <c r="N77" t="s">
        <v>2986</v>
      </c>
      <c r="O77" t="str">
        <f t="shared" si="6"/>
        <v>QS-180033</v>
      </c>
      <c r="P77" t="s">
        <v>20691</v>
      </c>
      <c r="Q77" t="s">
        <v>22</v>
      </c>
      <c r="R77" t="s">
        <v>26</v>
      </c>
      <c r="S77" t="s">
        <v>181</v>
      </c>
    </row>
    <row r="78" spans="9:21" x14ac:dyDescent="0.15">
      <c r="N78" t="s">
        <v>22411</v>
      </c>
      <c r="O78" t="str">
        <f t="shared" si="6"/>
        <v>KK-180046</v>
      </c>
      <c r="P78" t="s">
        <v>16107</v>
      </c>
      <c r="Q78" t="s">
        <v>443</v>
      </c>
      <c r="R78" t="s">
        <v>183</v>
      </c>
      <c r="U78" t="s">
        <v>381</v>
      </c>
    </row>
    <row r="79" spans="9:21" x14ac:dyDescent="0.15">
      <c r="N79" t="s">
        <v>26550</v>
      </c>
      <c r="O79" t="str">
        <f t="shared" si="6"/>
        <v>KT-180097</v>
      </c>
      <c r="P79" t="s">
        <v>18596</v>
      </c>
      <c r="Q79" t="s">
        <v>508</v>
      </c>
      <c r="R79" t="s">
        <v>536</v>
      </c>
      <c r="U79" t="s">
        <v>381</v>
      </c>
    </row>
    <row r="80" spans="9:21" x14ac:dyDescent="0.15">
      <c r="N80" t="s">
        <v>26551</v>
      </c>
      <c r="O80" t="str">
        <f t="shared" si="6"/>
        <v>KT-180094</v>
      </c>
      <c r="P80" t="s">
        <v>18591</v>
      </c>
      <c r="Q80" t="s">
        <v>54</v>
      </c>
      <c r="R80" t="s">
        <v>55</v>
      </c>
      <c r="S80" t="s">
        <v>2843</v>
      </c>
      <c r="T80" t="s">
        <v>2857</v>
      </c>
      <c r="U80" t="s">
        <v>381</v>
      </c>
    </row>
    <row r="81" spans="9:21" x14ac:dyDescent="0.15">
      <c r="N81" t="s">
        <v>22412</v>
      </c>
      <c r="O81" t="str">
        <f t="shared" si="6"/>
        <v>KT-180090</v>
      </c>
      <c r="P81" t="s">
        <v>18584</v>
      </c>
      <c r="Q81" t="s">
        <v>11</v>
      </c>
      <c r="R81" t="s">
        <v>11</v>
      </c>
      <c r="S81" t="s">
        <v>124</v>
      </c>
      <c r="T81" t="s">
        <v>124</v>
      </c>
      <c r="U81" t="s">
        <v>381</v>
      </c>
    </row>
    <row r="82" spans="9:21" x14ac:dyDescent="0.15">
      <c r="N82" t="s">
        <v>26552</v>
      </c>
      <c r="O82" t="str">
        <f t="shared" si="6"/>
        <v>QS-180030</v>
      </c>
      <c r="P82" t="s">
        <v>20685</v>
      </c>
      <c r="Q82" t="s">
        <v>443</v>
      </c>
      <c r="R82" t="s">
        <v>186</v>
      </c>
      <c r="U82" t="s">
        <v>381</v>
      </c>
    </row>
    <row r="83" spans="9:21" x14ac:dyDescent="0.15">
      <c r="N83" t="s">
        <v>22413</v>
      </c>
      <c r="O83" t="str">
        <f t="shared" si="6"/>
        <v>KT-180082</v>
      </c>
      <c r="P83" t="s">
        <v>18568</v>
      </c>
      <c r="Q83" t="s">
        <v>425</v>
      </c>
      <c r="R83" t="s">
        <v>427</v>
      </c>
      <c r="S83" t="s">
        <v>427</v>
      </c>
      <c r="T83" t="s">
        <v>121</v>
      </c>
      <c r="U83" t="s">
        <v>381</v>
      </c>
    </row>
    <row r="84" spans="9:21" x14ac:dyDescent="0.15">
      <c r="N84" t="s">
        <v>2987</v>
      </c>
      <c r="O84" t="str">
        <f t="shared" si="6"/>
        <v>KT-180069</v>
      </c>
      <c r="P84" t="s">
        <v>18542</v>
      </c>
      <c r="Q84" t="s">
        <v>127</v>
      </c>
      <c r="R84" t="s">
        <v>46</v>
      </c>
      <c r="S84" t="s">
        <v>413</v>
      </c>
      <c r="U84" t="s">
        <v>381</v>
      </c>
    </row>
    <row r="85" spans="9:21" x14ac:dyDescent="0.15">
      <c r="N85" t="s">
        <v>22414</v>
      </c>
      <c r="O85" t="str">
        <f t="shared" si="6"/>
        <v>HK-180016</v>
      </c>
      <c r="P85" t="s">
        <v>14385</v>
      </c>
      <c r="Q85" t="s">
        <v>12</v>
      </c>
      <c r="R85" t="s">
        <v>150</v>
      </c>
      <c r="U85" t="s">
        <v>381</v>
      </c>
    </row>
    <row r="86" spans="9:21" x14ac:dyDescent="0.15">
      <c r="I86" s="148"/>
      <c r="J86" s="148"/>
      <c r="N86" t="s">
        <v>26553</v>
      </c>
      <c r="O86" t="str">
        <f t="shared" si="6"/>
        <v>THK-180002</v>
      </c>
      <c r="P86" t="s">
        <v>23390</v>
      </c>
      <c r="Q86" t="s">
        <v>57</v>
      </c>
      <c r="R86" t="s">
        <v>514</v>
      </c>
      <c r="S86" t="s">
        <v>390</v>
      </c>
      <c r="U86" t="s">
        <v>381</v>
      </c>
    </row>
    <row r="87" spans="9:21" x14ac:dyDescent="0.15">
      <c r="N87" t="s">
        <v>26554</v>
      </c>
      <c r="O87" t="str">
        <f t="shared" si="6"/>
        <v>CB-180022</v>
      </c>
      <c r="P87" t="s">
        <v>13200</v>
      </c>
      <c r="Q87" t="s">
        <v>197</v>
      </c>
      <c r="R87" t="s">
        <v>150</v>
      </c>
      <c r="U87" t="s">
        <v>381</v>
      </c>
    </row>
    <row r="88" spans="9:21" x14ac:dyDescent="0.15">
      <c r="I88" s="148"/>
      <c r="J88" s="148"/>
      <c r="N88" t="s">
        <v>22415</v>
      </c>
      <c r="O88" t="str">
        <f t="shared" si="6"/>
        <v>KK-180038</v>
      </c>
      <c r="P88" t="s">
        <v>16092</v>
      </c>
      <c r="Q88" t="s">
        <v>12</v>
      </c>
      <c r="R88" t="s">
        <v>150</v>
      </c>
      <c r="U88" t="s">
        <v>381</v>
      </c>
    </row>
    <row r="89" spans="9:21" x14ac:dyDescent="0.15">
      <c r="N89" t="s">
        <v>22416</v>
      </c>
      <c r="O89" t="str">
        <f t="shared" si="6"/>
        <v>KK-180037</v>
      </c>
      <c r="P89" t="s">
        <v>16090</v>
      </c>
      <c r="Q89" t="s">
        <v>382</v>
      </c>
      <c r="R89" t="s">
        <v>166</v>
      </c>
      <c r="S89" t="s">
        <v>411</v>
      </c>
      <c r="T89" t="s">
        <v>412</v>
      </c>
      <c r="U89" t="s">
        <v>381</v>
      </c>
    </row>
    <row r="90" spans="9:21" x14ac:dyDescent="0.15">
      <c r="N90" t="s">
        <v>26555</v>
      </c>
      <c r="O90" t="str">
        <f t="shared" si="6"/>
        <v>CB-180021</v>
      </c>
      <c r="P90" t="s">
        <v>13198</v>
      </c>
      <c r="Q90" t="s">
        <v>197</v>
      </c>
      <c r="R90" t="s">
        <v>527</v>
      </c>
      <c r="S90" t="s">
        <v>12225</v>
      </c>
      <c r="U90" t="s">
        <v>381</v>
      </c>
    </row>
    <row r="91" spans="9:21" x14ac:dyDescent="0.15">
      <c r="N91" t="s">
        <v>26890</v>
      </c>
      <c r="O91" t="str">
        <f t="shared" si="6"/>
        <v>KK-180034</v>
      </c>
      <c r="P91" t="s">
        <v>16087</v>
      </c>
      <c r="Q91" t="s">
        <v>197</v>
      </c>
      <c r="R91" t="s">
        <v>150</v>
      </c>
      <c r="U91" t="s">
        <v>381</v>
      </c>
    </row>
    <row r="92" spans="9:21" x14ac:dyDescent="0.15">
      <c r="N92" t="s">
        <v>26556</v>
      </c>
      <c r="O92" t="str">
        <f t="shared" si="6"/>
        <v>KT-180054</v>
      </c>
      <c r="P92" t="s">
        <v>18512</v>
      </c>
      <c r="Q92" t="s">
        <v>380</v>
      </c>
      <c r="R92" t="s">
        <v>380</v>
      </c>
      <c r="S92" t="s">
        <v>2849</v>
      </c>
      <c r="U92" t="s">
        <v>381</v>
      </c>
    </row>
    <row r="93" spans="9:21" x14ac:dyDescent="0.15">
      <c r="I93" s="148"/>
      <c r="J93" s="148"/>
      <c r="N93" t="s">
        <v>26557</v>
      </c>
      <c r="O93" t="str">
        <f t="shared" si="6"/>
        <v>KK-180029</v>
      </c>
      <c r="P93" t="s">
        <v>16074</v>
      </c>
      <c r="Q93" t="s">
        <v>466</v>
      </c>
      <c r="R93" t="s">
        <v>390</v>
      </c>
      <c r="S93" t="s">
        <v>390</v>
      </c>
      <c r="T93" t="s">
        <v>150</v>
      </c>
      <c r="U93" t="s">
        <v>381</v>
      </c>
    </row>
    <row r="94" spans="9:21" x14ac:dyDescent="0.15">
      <c r="N94" t="s">
        <v>26558</v>
      </c>
      <c r="O94" t="str">
        <f t="shared" si="6"/>
        <v>CG-180003</v>
      </c>
      <c r="P94" t="s">
        <v>13884</v>
      </c>
      <c r="Q94" t="s">
        <v>127</v>
      </c>
      <c r="R94" t="s">
        <v>128</v>
      </c>
      <c r="S94" t="s">
        <v>150</v>
      </c>
      <c r="U94" t="s">
        <v>381</v>
      </c>
    </row>
    <row r="95" spans="9:21" x14ac:dyDescent="0.15">
      <c r="N95" t="s">
        <v>22417</v>
      </c>
      <c r="O95" t="str">
        <f t="shared" si="6"/>
        <v>QS-180012</v>
      </c>
      <c r="P95" t="s">
        <v>20650</v>
      </c>
      <c r="Q95" t="s">
        <v>382</v>
      </c>
      <c r="R95" t="s">
        <v>76</v>
      </c>
      <c r="S95" t="s">
        <v>449</v>
      </c>
      <c r="T95" t="s">
        <v>450</v>
      </c>
      <c r="U95" t="s">
        <v>381</v>
      </c>
    </row>
    <row r="96" spans="9:21" x14ac:dyDescent="0.15">
      <c r="N96" t="s">
        <v>22418</v>
      </c>
      <c r="O96" t="str">
        <f t="shared" si="6"/>
        <v>KT-180043</v>
      </c>
      <c r="P96" t="s">
        <v>18490</v>
      </c>
      <c r="Q96" t="s">
        <v>127</v>
      </c>
      <c r="R96" t="s">
        <v>150</v>
      </c>
      <c r="U96" t="s">
        <v>381</v>
      </c>
    </row>
    <row r="97" spans="9:21" x14ac:dyDescent="0.15">
      <c r="N97" t="s">
        <v>26891</v>
      </c>
      <c r="O97" t="str">
        <f t="shared" si="6"/>
        <v>KK-180025</v>
      </c>
      <c r="P97" t="s">
        <v>16067</v>
      </c>
      <c r="Q97" t="s">
        <v>12</v>
      </c>
      <c r="R97" t="s">
        <v>14</v>
      </c>
      <c r="U97" t="s">
        <v>381</v>
      </c>
    </row>
    <row r="98" spans="9:21" x14ac:dyDescent="0.15">
      <c r="N98" t="s">
        <v>22419</v>
      </c>
      <c r="O98" t="str">
        <f t="shared" si="6"/>
        <v>KT-180034</v>
      </c>
      <c r="P98" t="s">
        <v>18474</v>
      </c>
      <c r="Q98" t="s">
        <v>11</v>
      </c>
      <c r="R98" t="s">
        <v>390</v>
      </c>
      <c r="S98" t="s">
        <v>390</v>
      </c>
      <c r="T98" t="s">
        <v>171</v>
      </c>
      <c r="U98" t="s">
        <v>381</v>
      </c>
    </row>
    <row r="99" spans="9:21" x14ac:dyDescent="0.15">
      <c r="I99" s="148"/>
      <c r="J99" s="148"/>
      <c r="N99" t="s">
        <v>26559</v>
      </c>
      <c r="O99" t="str">
        <f t="shared" si="6"/>
        <v>KK-180022</v>
      </c>
      <c r="P99" t="s">
        <v>16061</v>
      </c>
      <c r="Q99" t="s">
        <v>127</v>
      </c>
      <c r="R99" t="s">
        <v>129</v>
      </c>
      <c r="S99" t="s">
        <v>2844</v>
      </c>
      <c r="U99" t="s">
        <v>381</v>
      </c>
    </row>
    <row r="100" spans="9:21" x14ac:dyDescent="0.15">
      <c r="N100" t="s">
        <v>2988</v>
      </c>
      <c r="O100" t="str">
        <f t="shared" si="6"/>
        <v>CB-180010</v>
      </c>
      <c r="P100" t="s">
        <v>13177</v>
      </c>
      <c r="Q100" t="s">
        <v>197</v>
      </c>
      <c r="R100" t="s">
        <v>200</v>
      </c>
      <c r="S100" t="s">
        <v>2832</v>
      </c>
      <c r="U100" t="s">
        <v>381</v>
      </c>
    </row>
    <row r="101" spans="9:21" x14ac:dyDescent="0.15">
      <c r="N101" t="s">
        <v>2989</v>
      </c>
      <c r="O101" t="str">
        <f t="shared" si="6"/>
        <v>QS-180009</v>
      </c>
      <c r="P101" t="s">
        <v>20647</v>
      </c>
      <c r="Q101" t="s">
        <v>127</v>
      </c>
      <c r="R101" t="s">
        <v>46</v>
      </c>
      <c r="S101" t="s">
        <v>413</v>
      </c>
      <c r="U101" t="s">
        <v>381</v>
      </c>
    </row>
    <row r="102" spans="9:21" x14ac:dyDescent="0.15">
      <c r="N102" t="s">
        <v>22420</v>
      </c>
      <c r="O102" t="str">
        <f t="shared" si="6"/>
        <v>KT-180030</v>
      </c>
      <c r="P102" t="s">
        <v>18467</v>
      </c>
      <c r="Q102" t="s">
        <v>49</v>
      </c>
      <c r="R102" t="s">
        <v>150</v>
      </c>
      <c r="U102" t="s">
        <v>381</v>
      </c>
    </row>
    <row r="103" spans="9:21" x14ac:dyDescent="0.15">
      <c r="N103" t="s">
        <v>26560</v>
      </c>
      <c r="O103" t="str">
        <f t="shared" si="6"/>
        <v>KT-180029</v>
      </c>
      <c r="P103" t="s">
        <v>18466</v>
      </c>
      <c r="Q103" t="s">
        <v>127</v>
      </c>
      <c r="R103" t="s">
        <v>128</v>
      </c>
      <c r="S103" t="s">
        <v>12312</v>
      </c>
      <c r="U103" t="s">
        <v>381</v>
      </c>
    </row>
    <row r="104" spans="9:21" x14ac:dyDescent="0.15">
      <c r="I104" s="148"/>
      <c r="J104" s="148"/>
      <c r="N104" t="s">
        <v>23404</v>
      </c>
      <c r="O104" t="str">
        <f t="shared" si="6"/>
        <v>SK-180008</v>
      </c>
      <c r="P104" t="s">
        <v>21405</v>
      </c>
      <c r="Q104" t="s">
        <v>72</v>
      </c>
      <c r="R104" t="s">
        <v>74</v>
      </c>
    </row>
    <row r="105" spans="9:21" x14ac:dyDescent="0.15">
      <c r="N105" t="s">
        <v>26561</v>
      </c>
      <c r="O105" t="str">
        <f t="shared" si="6"/>
        <v>KT-180027</v>
      </c>
      <c r="P105" t="s">
        <v>18462</v>
      </c>
      <c r="Q105" t="s">
        <v>380</v>
      </c>
      <c r="R105" t="s">
        <v>380</v>
      </c>
      <c r="S105" t="s">
        <v>2849</v>
      </c>
      <c r="U105" t="s">
        <v>381</v>
      </c>
    </row>
    <row r="106" spans="9:21" x14ac:dyDescent="0.15">
      <c r="I106" s="147"/>
      <c r="J106" s="147"/>
      <c r="N106" t="s">
        <v>26562</v>
      </c>
      <c r="O106" t="str">
        <f t="shared" si="6"/>
        <v>KT-180023</v>
      </c>
      <c r="P106" t="s">
        <v>18455</v>
      </c>
      <c r="Q106" t="s">
        <v>380</v>
      </c>
      <c r="R106" t="s">
        <v>380</v>
      </c>
      <c r="S106" t="s">
        <v>12008</v>
      </c>
      <c r="U106" t="s">
        <v>381</v>
      </c>
    </row>
    <row r="107" spans="9:21" x14ac:dyDescent="0.15">
      <c r="N107" t="s">
        <v>22421</v>
      </c>
      <c r="O107" t="str">
        <f t="shared" si="6"/>
        <v>KT-180018</v>
      </c>
      <c r="P107" t="s">
        <v>18443</v>
      </c>
      <c r="Q107" t="s">
        <v>197</v>
      </c>
      <c r="R107" t="s">
        <v>198</v>
      </c>
      <c r="S107" t="s">
        <v>2836</v>
      </c>
      <c r="U107" t="s">
        <v>381</v>
      </c>
    </row>
    <row r="108" spans="9:21" x14ac:dyDescent="0.15">
      <c r="N108" t="s">
        <v>26563</v>
      </c>
      <c r="O108" t="str">
        <f t="shared" si="6"/>
        <v>KK-180017</v>
      </c>
      <c r="P108" t="s">
        <v>16052</v>
      </c>
      <c r="Q108" t="s">
        <v>12</v>
      </c>
      <c r="R108" t="s">
        <v>150</v>
      </c>
      <c r="U108" t="s">
        <v>381</v>
      </c>
    </row>
    <row r="109" spans="9:21" x14ac:dyDescent="0.15">
      <c r="N109" t="s">
        <v>2990</v>
      </c>
      <c r="O109" t="str">
        <f t="shared" si="6"/>
        <v>QS-180005</v>
      </c>
      <c r="P109" t="s">
        <v>20640</v>
      </c>
      <c r="Q109" t="s">
        <v>127</v>
      </c>
      <c r="R109" t="s">
        <v>46</v>
      </c>
      <c r="S109" t="s">
        <v>413</v>
      </c>
      <c r="U109" t="s">
        <v>381</v>
      </c>
    </row>
    <row r="110" spans="9:21" x14ac:dyDescent="0.15">
      <c r="N110" t="s">
        <v>2991</v>
      </c>
      <c r="O110" t="str">
        <f t="shared" si="6"/>
        <v>QS-180004</v>
      </c>
      <c r="P110" t="s">
        <v>20638</v>
      </c>
      <c r="Q110" t="s">
        <v>11</v>
      </c>
      <c r="R110" t="s">
        <v>11</v>
      </c>
      <c r="S110" t="s">
        <v>150</v>
      </c>
      <c r="U110" t="s">
        <v>381</v>
      </c>
    </row>
    <row r="111" spans="9:21" x14ac:dyDescent="0.15">
      <c r="N111" t="s">
        <v>26564</v>
      </c>
      <c r="O111" t="str">
        <f t="shared" si="6"/>
        <v>CB-180007</v>
      </c>
      <c r="P111" t="s">
        <v>13171</v>
      </c>
      <c r="Q111" t="s">
        <v>399</v>
      </c>
      <c r="R111" t="s">
        <v>1639</v>
      </c>
      <c r="S111" t="s">
        <v>2876</v>
      </c>
      <c r="U111" t="s">
        <v>381</v>
      </c>
    </row>
    <row r="112" spans="9:21" x14ac:dyDescent="0.15">
      <c r="N112" t="s">
        <v>2992</v>
      </c>
      <c r="O112" t="str">
        <f t="shared" si="6"/>
        <v>KK-180012</v>
      </c>
      <c r="P112" t="s">
        <v>16046</v>
      </c>
      <c r="Q112" t="s">
        <v>197</v>
      </c>
      <c r="R112" t="s">
        <v>200</v>
      </c>
      <c r="S112" t="s">
        <v>150</v>
      </c>
      <c r="U112" t="s">
        <v>381</v>
      </c>
    </row>
    <row r="113" spans="9:21" x14ac:dyDescent="0.15">
      <c r="N113" t="s">
        <v>22422</v>
      </c>
      <c r="O113" t="str">
        <f t="shared" si="6"/>
        <v>TH-180004</v>
      </c>
      <c r="P113" t="s">
        <v>21833</v>
      </c>
      <c r="Q113" t="s">
        <v>12</v>
      </c>
      <c r="R113" t="s">
        <v>150</v>
      </c>
      <c r="U113" t="s">
        <v>381</v>
      </c>
    </row>
    <row r="114" spans="9:21" x14ac:dyDescent="0.15">
      <c r="N114" t="s">
        <v>22423</v>
      </c>
      <c r="O114" t="str">
        <f t="shared" si="6"/>
        <v>CB-180006</v>
      </c>
      <c r="P114" t="s">
        <v>13169</v>
      </c>
      <c r="Q114" t="s">
        <v>11</v>
      </c>
      <c r="R114" t="s">
        <v>11</v>
      </c>
      <c r="S114" t="s">
        <v>126</v>
      </c>
      <c r="U114" t="s">
        <v>381</v>
      </c>
    </row>
    <row r="115" spans="9:21" x14ac:dyDescent="0.15">
      <c r="N115" t="s">
        <v>22424</v>
      </c>
      <c r="O115" t="str">
        <f t="shared" si="6"/>
        <v>CB-180004</v>
      </c>
      <c r="P115" t="s">
        <v>13167</v>
      </c>
      <c r="Q115" t="s">
        <v>11</v>
      </c>
      <c r="R115" t="s">
        <v>11</v>
      </c>
      <c r="S115" t="s">
        <v>410</v>
      </c>
      <c r="U115" t="s">
        <v>381</v>
      </c>
    </row>
    <row r="116" spans="9:21" x14ac:dyDescent="0.15">
      <c r="N116" t="s">
        <v>22425</v>
      </c>
      <c r="O116" t="str">
        <f t="shared" si="6"/>
        <v>CB-180001</v>
      </c>
      <c r="P116" t="s">
        <v>13160</v>
      </c>
      <c r="Q116" t="s">
        <v>408</v>
      </c>
      <c r="R116" t="s">
        <v>12198</v>
      </c>
      <c r="U116" t="s">
        <v>381</v>
      </c>
    </row>
    <row r="117" spans="9:21" x14ac:dyDescent="0.15">
      <c r="N117" t="s">
        <v>2993</v>
      </c>
      <c r="O117" t="str">
        <f t="shared" si="6"/>
        <v>KT-180007</v>
      </c>
      <c r="P117" t="s">
        <v>18420</v>
      </c>
      <c r="Q117" t="s">
        <v>425</v>
      </c>
      <c r="R117" t="s">
        <v>427</v>
      </c>
      <c r="S117" t="s">
        <v>427</v>
      </c>
      <c r="T117" t="s">
        <v>121</v>
      </c>
      <c r="U117" t="s">
        <v>381</v>
      </c>
    </row>
    <row r="118" spans="9:21" x14ac:dyDescent="0.15">
      <c r="N118" t="s">
        <v>26565</v>
      </c>
      <c r="O118" t="str">
        <f t="shared" si="6"/>
        <v>KT-180006</v>
      </c>
      <c r="P118" t="s">
        <v>24702</v>
      </c>
      <c r="Q118" t="s">
        <v>54</v>
      </c>
      <c r="R118" t="s">
        <v>56</v>
      </c>
      <c r="S118" t="s">
        <v>2865</v>
      </c>
      <c r="T118" t="s">
        <v>2878</v>
      </c>
      <c r="U118" t="s">
        <v>381</v>
      </c>
    </row>
    <row r="119" spans="9:21" x14ac:dyDescent="0.15">
      <c r="N119" t="s">
        <v>22426</v>
      </c>
      <c r="O119" t="str">
        <f t="shared" si="6"/>
        <v>HK-180005</v>
      </c>
      <c r="P119" t="s">
        <v>14363</v>
      </c>
      <c r="Q119" t="s">
        <v>382</v>
      </c>
      <c r="R119" t="s">
        <v>60</v>
      </c>
      <c r="U119" t="s">
        <v>381</v>
      </c>
    </row>
    <row r="120" spans="9:21" x14ac:dyDescent="0.15">
      <c r="I120" s="148"/>
      <c r="J120" s="148"/>
      <c r="N120" t="s">
        <v>22427</v>
      </c>
      <c r="O120" t="str">
        <f t="shared" si="6"/>
        <v>HK-180004</v>
      </c>
      <c r="P120" t="s">
        <v>14361</v>
      </c>
      <c r="Q120" t="s">
        <v>382</v>
      </c>
      <c r="R120" t="s">
        <v>558</v>
      </c>
      <c r="U120" t="s">
        <v>381</v>
      </c>
    </row>
    <row r="121" spans="9:21" x14ac:dyDescent="0.15">
      <c r="N121" t="s">
        <v>22428</v>
      </c>
      <c r="O121" t="str">
        <f t="shared" si="6"/>
        <v>HK-180003</v>
      </c>
      <c r="P121" t="s">
        <v>14358</v>
      </c>
      <c r="Q121" t="s">
        <v>197</v>
      </c>
      <c r="R121" t="s">
        <v>220</v>
      </c>
      <c r="S121" t="s">
        <v>12229</v>
      </c>
      <c r="U121" t="s">
        <v>381</v>
      </c>
    </row>
    <row r="122" spans="9:21" x14ac:dyDescent="0.15">
      <c r="N122" t="s">
        <v>26566</v>
      </c>
      <c r="O122" t="str">
        <f t="shared" si="6"/>
        <v>HK-180001</v>
      </c>
      <c r="P122" t="s">
        <v>14354</v>
      </c>
      <c r="Q122" t="s">
        <v>127</v>
      </c>
      <c r="R122" t="s">
        <v>46</v>
      </c>
      <c r="S122" t="s">
        <v>413</v>
      </c>
      <c r="U122" t="s">
        <v>381</v>
      </c>
    </row>
    <row r="123" spans="9:21" x14ac:dyDescent="0.15">
      <c r="N123" t="s">
        <v>26892</v>
      </c>
      <c r="O123" t="str">
        <f t="shared" si="6"/>
        <v>KK-180004</v>
      </c>
      <c r="P123" t="s">
        <v>16032</v>
      </c>
      <c r="Q123" t="s">
        <v>342</v>
      </c>
      <c r="R123" t="s">
        <v>343</v>
      </c>
      <c r="S123" t="s">
        <v>2855</v>
      </c>
      <c r="U123" t="s">
        <v>381</v>
      </c>
    </row>
    <row r="124" spans="9:21" x14ac:dyDescent="0.15">
      <c r="I124" s="148"/>
      <c r="J124" s="148"/>
      <c r="N124" t="s">
        <v>26567</v>
      </c>
      <c r="O124" t="str">
        <f t="shared" si="6"/>
        <v>KK-180001</v>
      </c>
      <c r="P124" t="s">
        <v>16016</v>
      </c>
      <c r="Q124" t="s">
        <v>54</v>
      </c>
      <c r="R124" t="s">
        <v>56</v>
      </c>
      <c r="S124" t="s">
        <v>12337</v>
      </c>
      <c r="T124" t="s">
        <v>12156</v>
      </c>
      <c r="U124" t="s">
        <v>381</v>
      </c>
    </row>
    <row r="125" spans="9:21" x14ac:dyDescent="0.15">
      <c r="N125" t="s">
        <v>22429</v>
      </c>
      <c r="O125" t="str">
        <f t="shared" si="6"/>
        <v>OK-180001</v>
      </c>
      <c r="P125" t="s">
        <v>20031</v>
      </c>
      <c r="Q125" t="s">
        <v>382</v>
      </c>
      <c r="R125" t="s">
        <v>166</v>
      </c>
      <c r="S125" t="s">
        <v>150</v>
      </c>
      <c r="U125" t="s">
        <v>381</v>
      </c>
    </row>
    <row r="126" spans="9:21" x14ac:dyDescent="0.15">
      <c r="N126" t="s">
        <v>22430</v>
      </c>
      <c r="O126" t="str">
        <f t="shared" si="6"/>
        <v>KT-170113</v>
      </c>
      <c r="P126" t="s">
        <v>18397</v>
      </c>
      <c r="Q126" t="s">
        <v>22</v>
      </c>
      <c r="R126" t="s">
        <v>446</v>
      </c>
      <c r="U126" t="s">
        <v>381</v>
      </c>
    </row>
    <row r="127" spans="9:21" x14ac:dyDescent="0.15">
      <c r="I127" s="148"/>
      <c r="J127" s="148"/>
      <c r="N127" t="s">
        <v>2994</v>
      </c>
      <c r="O127" t="str">
        <f t="shared" si="6"/>
        <v>SK-170015</v>
      </c>
      <c r="P127" t="s">
        <v>21388</v>
      </c>
      <c r="Q127" t="s">
        <v>127</v>
      </c>
      <c r="R127" t="s">
        <v>46</v>
      </c>
      <c r="S127" t="s">
        <v>413</v>
      </c>
      <c r="U127" t="s">
        <v>381</v>
      </c>
    </row>
    <row r="128" spans="9:21" x14ac:dyDescent="0.15">
      <c r="N128" t="s">
        <v>26568</v>
      </c>
      <c r="O128" t="str">
        <f t="shared" si="6"/>
        <v>KT-170111</v>
      </c>
      <c r="P128" t="s">
        <v>18393</v>
      </c>
      <c r="Q128" t="s">
        <v>380</v>
      </c>
      <c r="R128" t="s">
        <v>380</v>
      </c>
      <c r="S128" t="s">
        <v>2849</v>
      </c>
      <c r="U128" t="s">
        <v>381</v>
      </c>
    </row>
    <row r="129" spans="9:21" x14ac:dyDescent="0.15">
      <c r="I129" s="148"/>
      <c r="J129" s="148"/>
      <c r="N129" t="s">
        <v>2995</v>
      </c>
      <c r="O129" t="str">
        <f t="shared" si="6"/>
        <v>KT-170109</v>
      </c>
      <c r="P129" t="s">
        <v>18389</v>
      </c>
      <c r="Q129" t="s">
        <v>49</v>
      </c>
      <c r="R129" t="s">
        <v>12323</v>
      </c>
      <c r="U129" t="s">
        <v>381</v>
      </c>
    </row>
    <row r="130" spans="9:21" x14ac:dyDescent="0.15">
      <c r="N130" t="s">
        <v>22431</v>
      </c>
      <c r="O130" t="str">
        <f t="shared" si="6"/>
        <v>QS-170042</v>
      </c>
      <c r="P130" t="s">
        <v>20623</v>
      </c>
      <c r="Q130" t="s">
        <v>58</v>
      </c>
      <c r="R130" t="s">
        <v>347</v>
      </c>
      <c r="S130" t="s">
        <v>12090</v>
      </c>
      <c r="U130" t="s">
        <v>381</v>
      </c>
    </row>
    <row r="131" spans="9:21" x14ac:dyDescent="0.15">
      <c r="I131" s="148"/>
      <c r="J131" s="148"/>
      <c r="N131" t="s">
        <v>26569</v>
      </c>
      <c r="O131" t="str">
        <f t="shared" si="6"/>
        <v>QS-170041</v>
      </c>
      <c r="P131" t="s">
        <v>20621</v>
      </c>
      <c r="Q131" t="s">
        <v>489</v>
      </c>
      <c r="R131" t="s">
        <v>172</v>
      </c>
      <c r="S131" t="s">
        <v>12306</v>
      </c>
      <c r="U131" t="s">
        <v>381</v>
      </c>
    </row>
    <row r="132" spans="9:21" x14ac:dyDescent="0.15">
      <c r="N132" t="s">
        <v>2996</v>
      </c>
      <c r="O132" t="str">
        <f t="shared" ref="O132:O195" si="7">LEFT(N132,FIND("-",N132)+6)</f>
        <v>KT-170106</v>
      </c>
      <c r="P132" t="s">
        <v>18385</v>
      </c>
      <c r="Q132" t="s">
        <v>127</v>
      </c>
      <c r="R132" t="s">
        <v>46</v>
      </c>
      <c r="S132" t="s">
        <v>413</v>
      </c>
      <c r="U132" t="s">
        <v>381</v>
      </c>
    </row>
    <row r="133" spans="9:21" x14ac:dyDescent="0.15">
      <c r="N133" t="s">
        <v>2997</v>
      </c>
      <c r="O133" t="str">
        <f t="shared" si="7"/>
        <v>KT-170105</v>
      </c>
      <c r="P133" t="s">
        <v>18383</v>
      </c>
      <c r="Q133" t="s">
        <v>127</v>
      </c>
      <c r="R133" t="s">
        <v>128</v>
      </c>
      <c r="S133" t="s">
        <v>448</v>
      </c>
      <c r="U133" t="s">
        <v>381</v>
      </c>
    </row>
    <row r="134" spans="9:21" x14ac:dyDescent="0.15">
      <c r="N134" t="s">
        <v>22432</v>
      </c>
      <c r="O134" t="str">
        <f t="shared" si="7"/>
        <v>OK-170005</v>
      </c>
      <c r="P134" t="s">
        <v>20030</v>
      </c>
      <c r="Q134" t="s">
        <v>380</v>
      </c>
      <c r="R134" t="s">
        <v>380</v>
      </c>
      <c r="S134" t="s">
        <v>2904</v>
      </c>
      <c r="U134" t="s">
        <v>381</v>
      </c>
    </row>
    <row r="135" spans="9:21" x14ac:dyDescent="0.15">
      <c r="N135" t="s">
        <v>2998</v>
      </c>
      <c r="O135" t="str">
        <f t="shared" si="7"/>
        <v>KT-170103</v>
      </c>
      <c r="P135" t="s">
        <v>18380</v>
      </c>
      <c r="Q135" t="s">
        <v>127</v>
      </c>
      <c r="R135" t="s">
        <v>48</v>
      </c>
      <c r="U135" t="s">
        <v>381</v>
      </c>
    </row>
    <row r="136" spans="9:21" x14ac:dyDescent="0.15">
      <c r="N136" t="s">
        <v>26570</v>
      </c>
      <c r="O136" t="str">
        <f t="shared" si="7"/>
        <v>KT-170100</v>
      </c>
      <c r="P136" t="s">
        <v>18374</v>
      </c>
      <c r="Q136" t="s">
        <v>380</v>
      </c>
      <c r="R136" t="s">
        <v>380</v>
      </c>
      <c r="S136" t="s">
        <v>2894</v>
      </c>
      <c r="U136" t="s">
        <v>381</v>
      </c>
    </row>
    <row r="137" spans="9:21" x14ac:dyDescent="0.15">
      <c r="N137" t="s">
        <v>26571</v>
      </c>
      <c r="O137" t="str">
        <f t="shared" si="7"/>
        <v>KT-170098</v>
      </c>
      <c r="P137" t="s">
        <v>18371</v>
      </c>
      <c r="Q137" t="s">
        <v>58</v>
      </c>
      <c r="R137" t="s">
        <v>543</v>
      </c>
      <c r="S137" t="s">
        <v>390</v>
      </c>
      <c r="T137" t="s">
        <v>2850</v>
      </c>
      <c r="U137" t="s">
        <v>381</v>
      </c>
    </row>
    <row r="138" spans="9:21" x14ac:dyDescent="0.15">
      <c r="N138" t="s">
        <v>26893</v>
      </c>
      <c r="O138" t="str">
        <f t="shared" si="7"/>
        <v>KT-170097</v>
      </c>
      <c r="P138" t="s">
        <v>18369</v>
      </c>
      <c r="Q138" t="s">
        <v>380</v>
      </c>
      <c r="R138" t="s">
        <v>380</v>
      </c>
      <c r="S138" t="s">
        <v>2904</v>
      </c>
      <c r="U138" t="s">
        <v>381</v>
      </c>
    </row>
    <row r="139" spans="9:21" x14ac:dyDescent="0.15">
      <c r="N139" t="s">
        <v>26572</v>
      </c>
      <c r="O139" t="str">
        <f t="shared" si="7"/>
        <v>KT-170096</v>
      </c>
      <c r="P139" t="s">
        <v>18366</v>
      </c>
      <c r="Q139" t="s">
        <v>466</v>
      </c>
      <c r="R139" t="s">
        <v>468</v>
      </c>
      <c r="S139" t="s">
        <v>150</v>
      </c>
      <c r="U139" t="s">
        <v>381</v>
      </c>
    </row>
    <row r="140" spans="9:21" x14ac:dyDescent="0.15">
      <c r="N140" t="s">
        <v>22433</v>
      </c>
      <c r="O140" t="str">
        <f t="shared" si="7"/>
        <v>KK-170054</v>
      </c>
      <c r="P140" t="s">
        <v>16007</v>
      </c>
      <c r="Q140" t="s">
        <v>382</v>
      </c>
      <c r="R140" t="s">
        <v>166</v>
      </c>
      <c r="S140" t="s">
        <v>150</v>
      </c>
      <c r="U140" t="s">
        <v>381</v>
      </c>
    </row>
    <row r="141" spans="9:21" x14ac:dyDescent="0.15">
      <c r="N141" t="s">
        <v>26573</v>
      </c>
      <c r="O141" t="str">
        <f t="shared" si="7"/>
        <v>KT-170095</v>
      </c>
      <c r="P141" t="s">
        <v>18364</v>
      </c>
      <c r="Q141" t="s">
        <v>197</v>
      </c>
      <c r="R141" t="s">
        <v>220</v>
      </c>
      <c r="S141" t="s">
        <v>2842</v>
      </c>
      <c r="U141" t="s">
        <v>381</v>
      </c>
    </row>
    <row r="142" spans="9:21" x14ac:dyDescent="0.15">
      <c r="N142" t="s">
        <v>26894</v>
      </c>
      <c r="O142" t="str">
        <f t="shared" si="7"/>
        <v>QS-170040</v>
      </c>
      <c r="P142" t="s">
        <v>20619</v>
      </c>
      <c r="Q142" t="s">
        <v>12</v>
      </c>
      <c r="R142" t="s">
        <v>14</v>
      </c>
      <c r="U142" t="s">
        <v>381</v>
      </c>
    </row>
    <row r="143" spans="9:21" x14ac:dyDescent="0.15">
      <c r="N143" t="s">
        <v>22434</v>
      </c>
      <c r="O143" t="str">
        <f t="shared" si="7"/>
        <v>KK-170053</v>
      </c>
      <c r="P143" t="s">
        <v>16005</v>
      </c>
      <c r="Q143" t="s">
        <v>54</v>
      </c>
      <c r="R143" t="s">
        <v>55</v>
      </c>
      <c r="S143" t="s">
        <v>2883</v>
      </c>
      <c r="U143" t="s">
        <v>381</v>
      </c>
    </row>
    <row r="144" spans="9:21" x14ac:dyDescent="0.15">
      <c r="N144" t="s">
        <v>22435</v>
      </c>
      <c r="O144" t="str">
        <f t="shared" si="7"/>
        <v>KT-170090</v>
      </c>
      <c r="P144" t="s">
        <v>18354</v>
      </c>
      <c r="Q144" t="s">
        <v>382</v>
      </c>
      <c r="R144" t="s">
        <v>166</v>
      </c>
      <c r="S144" t="s">
        <v>150</v>
      </c>
      <c r="U144" t="s">
        <v>381</v>
      </c>
    </row>
    <row r="145" spans="14:21" x14ac:dyDescent="0.15">
      <c r="N145" t="s">
        <v>22436</v>
      </c>
      <c r="O145" t="str">
        <f t="shared" si="7"/>
        <v>KT-170088</v>
      </c>
      <c r="P145" t="s">
        <v>18350</v>
      </c>
      <c r="Q145" t="s">
        <v>197</v>
      </c>
      <c r="R145" t="s">
        <v>7</v>
      </c>
      <c r="U145" t="s">
        <v>381</v>
      </c>
    </row>
    <row r="146" spans="14:21" x14ac:dyDescent="0.15">
      <c r="N146" t="s">
        <v>2999</v>
      </c>
      <c r="O146" t="str">
        <f t="shared" si="7"/>
        <v>KT-170085</v>
      </c>
      <c r="P146" t="s">
        <v>18344</v>
      </c>
      <c r="Q146" t="s">
        <v>127</v>
      </c>
      <c r="R146" t="s">
        <v>48</v>
      </c>
      <c r="U146" t="s">
        <v>381</v>
      </c>
    </row>
    <row r="147" spans="14:21" x14ac:dyDescent="0.15">
      <c r="N147" t="s">
        <v>3000</v>
      </c>
      <c r="O147" t="str">
        <f t="shared" si="7"/>
        <v>OK-170002</v>
      </c>
      <c r="P147" t="s">
        <v>20025</v>
      </c>
      <c r="Q147" t="s">
        <v>382</v>
      </c>
      <c r="R147" t="s">
        <v>166</v>
      </c>
      <c r="S147" t="s">
        <v>386</v>
      </c>
      <c r="T147" t="s">
        <v>12015</v>
      </c>
      <c r="U147" t="s">
        <v>381</v>
      </c>
    </row>
    <row r="148" spans="14:21" x14ac:dyDescent="0.15">
      <c r="N148" t="s">
        <v>26574</v>
      </c>
      <c r="O148" t="str">
        <f t="shared" si="7"/>
        <v>KT-170083</v>
      </c>
      <c r="P148" t="s">
        <v>18340</v>
      </c>
      <c r="Q148" t="s">
        <v>382</v>
      </c>
      <c r="R148" t="s">
        <v>150</v>
      </c>
      <c r="U148" t="s">
        <v>381</v>
      </c>
    </row>
    <row r="149" spans="14:21" x14ac:dyDescent="0.15">
      <c r="N149" t="s">
        <v>3001</v>
      </c>
      <c r="O149" t="str">
        <f t="shared" si="7"/>
        <v>KK-170044</v>
      </c>
      <c r="P149" t="s">
        <v>15990</v>
      </c>
      <c r="Q149" t="s">
        <v>443</v>
      </c>
      <c r="R149" t="s">
        <v>444</v>
      </c>
      <c r="S149" t="s">
        <v>2886</v>
      </c>
      <c r="U149" t="s">
        <v>381</v>
      </c>
    </row>
    <row r="150" spans="14:21" x14ac:dyDescent="0.15">
      <c r="N150" t="s">
        <v>3002</v>
      </c>
      <c r="O150" t="str">
        <f t="shared" si="7"/>
        <v>SK-170013</v>
      </c>
      <c r="P150" t="s">
        <v>21384</v>
      </c>
      <c r="Q150" t="s">
        <v>127</v>
      </c>
      <c r="R150" t="s">
        <v>46</v>
      </c>
      <c r="S150" t="s">
        <v>413</v>
      </c>
      <c r="U150" t="s">
        <v>381</v>
      </c>
    </row>
    <row r="151" spans="14:21" x14ac:dyDescent="0.15">
      <c r="N151" t="s">
        <v>22437</v>
      </c>
      <c r="O151" t="str">
        <f t="shared" si="7"/>
        <v>TH-170013</v>
      </c>
      <c r="P151" t="s">
        <v>21822</v>
      </c>
      <c r="Q151" t="s">
        <v>425</v>
      </c>
      <c r="R151" t="s">
        <v>428</v>
      </c>
      <c r="S151" t="s">
        <v>428</v>
      </c>
      <c r="T151" t="s">
        <v>121</v>
      </c>
      <c r="U151" t="s">
        <v>381</v>
      </c>
    </row>
    <row r="152" spans="14:21" x14ac:dyDescent="0.15">
      <c r="N152" t="s">
        <v>22438</v>
      </c>
      <c r="O152" t="str">
        <f t="shared" si="7"/>
        <v>KKK-170004</v>
      </c>
      <c r="P152" t="s">
        <v>23467</v>
      </c>
      <c r="Q152" t="s">
        <v>57</v>
      </c>
      <c r="R152" t="s">
        <v>12</v>
      </c>
      <c r="S152" t="s">
        <v>150</v>
      </c>
      <c r="U152" t="s">
        <v>381</v>
      </c>
    </row>
    <row r="153" spans="14:21" x14ac:dyDescent="0.15">
      <c r="N153" t="s">
        <v>22439</v>
      </c>
      <c r="O153" t="str">
        <f t="shared" si="7"/>
        <v>KT-170080</v>
      </c>
      <c r="P153" t="s">
        <v>18335</v>
      </c>
      <c r="Q153" t="s">
        <v>380</v>
      </c>
      <c r="R153" t="s">
        <v>380</v>
      </c>
      <c r="S153" t="s">
        <v>2894</v>
      </c>
      <c r="U153" t="s">
        <v>381</v>
      </c>
    </row>
    <row r="154" spans="14:21" x14ac:dyDescent="0.15">
      <c r="N154" t="s">
        <v>3003</v>
      </c>
      <c r="O154" t="str">
        <f t="shared" si="7"/>
        <v>HR-170003</v>
      </c>
      <c r="P154" t="s">
        <v>14822</v>
      </c>
      <c r="Q154" t="s">
        <v>127</v>
      </c>
      <c r="R154" t="s">
        <v>46</v>
      </c>
      <c r="S154" t="s">
        <v>413</v>
      </c>
      <c r="U154" t="s">
        <v>381</v>
      </c>
    </row>
    <row r="155" spans="14:21" x14ac:dyDescent="0.15">
      <c r="N155" t="s">
        <v>22440</v>
      </c>
      <c r="O155" t="str">
        <f t="shared" si="7"/>
        <v>HR-170002</v>
      </c>
      <c r="P155" t="s">
        <v>14820</v>
      </c>
      <c r="Q155" t="s">
        <v>495</v>
      </c>
      <c r="R155" t="s">
        <v>1633</v>
      </c>
      <c r="U155" t="s">
        <v>381</v>
      </c>
    </row>
    <row r="156" spans="14:21" x14ac:dyDescent="0.15">
      <c r="N156" t="s">
        <v>26575</v>
      </c>
      <c r="O156" t="str">
        <f t="shared" si="7"/>
        <v>QS-170028</v>
      </c>
      <c r="P156" t="s">
        <v>20596</v>
      </c>
      <c r="Q156" t="s">
        <v>22</v>
      </c>
      <c r="R156" t="s">
        <v>26</v>
      </c>
      <c r="S156" t="s">
        <v>181</v>
      </c>
      <c r="U156" t="s">
        <v>381</v>
      </c>
    </row>
    <row r="157" spans="14:21" x14ac:dyDescent="0.15">
      <c r="N157" t="s">
        <v>3004</v>
      </c>
      <c r="O157" t="str">
        <f t="shared" si="7"/>
        <v>CB-170030</v>
      </c>
      <c r="P157" t="s">
        <v>13149</v>
      </c>
      <c r="Q157" t="s">
        <v>197</v>
      </c>
      <c r="R157" t="s">
        <v>199</v>
      </c>
      <c r="U157" t="s">
        <v>381</v>
      </c>
    </row>
    <row r="158" spans="14:21" x14ac:dyDescent="0.15">
      <c r="N158" t="s">
        <v>2976</v>
      </c>
      <c r="O158" t="str">
        <f t="shared" si="7"/>
        <v>KT-170076</v>
      </c>
      <c r="P158" t="s">
        <v>18326</v>
      </c>
      <c r="Q158" t="s">
        <v>54</v>
      </c>
      <c r="R158" t="s">
        <v>56</v>
      </c>
      <c r="S158" t="s">
        <v>2865</v>
      </c>
      <c r="T158" t="s">
        <v>2866</v>
      </c>
      <c r="U158" t="s">
        <v>381</v>
      </c>
    </row>
    <row r="159" spans="14:21" x14ac:dyDescent="0.15">
      <c r="N159" t="s">
        <v>26895</v>
      </c>
      <c r="O159" t="str">
        <f t="shared" si="7"/>
        <v>SK-170009</v>
      </c>
      <c r="P159" t="s">
        <v>21375</v>
      </c>
      <c r="Q159" t="s">
        <v>197</v>
      </c>
      <c r="R159" t="s">
        <v>527</v>
      </c>
      <c r="S159" t="s">
        <v>12225</v>
      </c>
      <c r="U159" t="s">
        <v>381</v>
      </c>
    </row>
    <row r="160" spans="14:21" x14ac:dyDescent="0.15">
      <c r="N160" t="s">
        <v>22441</v>
      </c>
      <c r="O160" t="str">
        <f t="shared" si="7"/>
        <v>HK-170016</v>
      </c>
      <c r="P160" t="s">
        <v>14350</v>
      </c>
      <c r="Q160" t="s">
        <v>197</v>
      </c>
      <c r="R160" t="s">
        <v>198</v>
      </c>
      <c r="S160" t="s">
        <v>198</v>
      </c>
      <c r="U160" t="s">
        <v>381</v>
      </c>
    </row>
    <row r="161" spans="14:21" x14ac:dyDescent="0.15">
      <c r="N161" t="s">
        <v>3005</v>
      </c>
      <c r="O161" t="str">
        <f t="shared" si="7"/>
        <v>KT-170073</v>
      </c>
      <c r="P161" t="s">
        <v>18320</v>
      </c>
      <c r="Q161" t="s">
        <v>127</v>
      </c>
      <c r="R161" t="s">
        <v>46</v>
      </c>
      <c r="S161" t="s">
        <v>413</v>
      </c>
      <c r="U161" t="s">
        <v>381</v>
      </c>
    </row>
    <row r="162" spans="14:21" x14ac:dyDescent="0.15">
      <c r="N162" t="s">
        <v>26576</v>
      </c>
      <c r="O162" t="str">
        <f t="shared" si="7"/>
        <v>SK-170008</v>
      </c>
      <c r="P162" t="s">
        <v>21374</v>
      </c>
      <c r="Q162" t="s">
        <v>127</v>
      </c>
      <c r="R162" t="s">
        <v>48</v>
      </c>
      <c r="U162" t="s">
        <v>381</v>
      </c>
    </row>
    <row r="163" spans="14:21" x14ac:dyDescent="0.15">
      <c r="N163" t="s">
        <v>3007</v>
      </c>
      <c r="O163" t="str">
        <f t="shared" si="7"/>
        <v>SK-170007</v>
      </c>
      <c r="P163" t="s">
        <v>21371</v>
      </c>
      <c r="Q163" t="s">
        <v>127</v>
      </c>
      <c r="R163" t="s">
        <v>46</v>
      </c>
      <c r="S163" t="s">
        <v>413</v>
      </c>
      <c r="U163" t="s">
        <v>381</v>
      </c>
    </row>
    <row r="164" spans="14:21" x14ac:dyDescent="0.15">
      <c r="N164" t="s">
        <v>26577</v>
      </c>
      <c r="O164" t="str">
        <f t="shared" si="7"/>
        <v>KT-170069</v>
      </c>
      <c r="P164" t="s">
        <v>18312</v>
      </c>
      <c r="Q164" t="s">
        <v>380</v>
      </c>
      <c r="R164" t="s">
        <v>390</v>
      </c>
      <c r="S164" t="s">
        <v>390</v>
      </c>
      <c r="T164" t="s">
        <v>171</v>
      </c>
      <c r="U164" t="s">
        <v>381</v>
      </c>
    </row>
    <row r="165" spans="14:21" x14ac:dyDescent="0.15">
      <c r="N165" t="s">
        <v>22442</v>
      </c>
      <c r="O165" t="str">
        <f t="shared" si="7"/>
        <v>KT-170068</v>
      </c>
      <c r="P165" t="s">
        <v>18310</v>
      </c>
      <c r="Q165" t="s">
        <v>380</v>
      </c>
      <c r="R165" t="s">
        <v>390</v>
      </c>
      <c r="S165" t="s">
        <v>390</v>
      </c>
      <c r="T165" t="s">
        <v>171</v>
      </c>
      <c r="U165" t="s">
        <v>381</v>
      </c>
    </row>
    <row r="166" spans="14:21" x14ac:dyDescent="0.15">
      <c r="N166" t="s">
        <v>26578</v>
      </c>
      <c r="O166" t="str">
        <f t="shared" si="7"/>
        <v>KT-170066</v>
      </c>
      <c r="P166" t="s">
        <v>18306</v>
      </c>
      <c r="Q166" t="s">
        <v>380</v>
      </c>
      <c r="R166" t="s">
        <v>380</v>
      </c>
      <c r="S166" t="s">
        <v>2849</v>
      </c>
      <c r="U166" t="s">
        <v>381</v>
      </c>
    </row>
    <row r="167" spans="14:21" x14ac:dyDescent="0.15">
      <c r="N167" t="s">
        <v>26579</v>
      </c>
      <c r="O167" t="str">
        <f t="shared" si="7"/>
        <v>TH-170010</v>
      </c>
      <c r="P167" t="s">
        <v>21816</v>
      </c>
      <c r="Q167" t="s">
        <v>382</v>
      </c>
      <c r="R167" t="s">
        <v>558</v>
      </c>
      <c r="U167" t="s">
        <v>381</v>
      </c>
    </row>
    <row r="168" spans="14:21" x14ac:dyDescent="0.15">
      <c r="N168" t="s">
        <v>22443</v>
      </c>
      <c r="O168" t="str">
        <f t="shared" si="7"/>
        <v>TH-170008</v>
      </c>
      <c r="P168" t="s">
        <v>21812</v>
      </c>
      <c r="Q168" t="s">
        <v>425</v>
      </c>
      <c r="R168" t="s">
        <v>426</v>
      </c>
      <c r="U168" t="s">
        <v>381</v>
      </c>
    </row>
    <row r="169" spans="14:21" x14ac:dyDescent="0.15">
      <c r="N169" t="s">
        <v>3008</v>
      </c>
      <c r="O169" t="str">
        <f t="shared" si="7"/>
        <v>TH-170007</v>
      </c>
      <c r="P169" t="s">
        <v>21810</v>
      </c>
      <c r="Q169" t="s">
        <v>11</v>
      </c>
      <c r="R169" t="s">
        <v>390</v>
      </c>
      <c r="S169" t="s">
        <v>390</v>
      </c>
      <c r="T169" t="s">
        <v>2850</v>
      </c>
      <c r="U169" t="s">
        <v>381</v>
      </c>
    </row>
    <row r="170" spans="14:21" x14ac:dyDescent="0.15">
      <c r="N170" t="s">
        <v>3009</v>
      </c>
      <c r="O170" t="str">
        <f t="shared" si="7"/>
        <v>KT-170065</v>
      </c>
      <c r="P170" t="s">
        <v>18304</v>
      </c>
      <c r="Q170" t="s">
        <v>11</v>
      </c>
      <c r="R170" t="s">
        <v>11</v>
      </c>
      <c r="S170" t="s">
        <v>124</v>
      </c>
      <c r="T170" t="s">
        <v>124</v>
      </c>
      <c r="U170" t="s">
        <v>381</v>
      </c>
    </row>
    <row r="171" spans="14:21" x14ac:dyDescent="0.15">
      <c r="N171" t="s">
        <v>22444</v>
      </c>
      <c r="O171" t="str">
        <f t="shared" si="7"/>
        <v>KT-170064</v>
      </c>
      <c r="P171" t="s">
        <v>18302</v>
      </c>
      <c r="Q171" t="s">
        <v>127</v>
      </c>
      <c r="R171" t="s">
        <v>128</v>
      </c>
      <c r="S171" t="s">
        <v>12311</v>
      </c>
      <c r="U171" t="s">
        <v>381</v>
      </c>
    </row>
    <row r="172" spans="14:21" x14ac:dyDescent="0.15">
      <c r="N172" t="s">
        <v>3010</v>
      </c>
      <c r="O172" t="str">
        <f t="shared" si="7"/>
        <v>KT-170063</v>
      </c>
      <c r="P172" t="s">
        <v>18301</v>
      </c>
      <c r="Q172" t="s">
        <v>127</v>
      </c>
      <c r="R172" t="s">
        <v>48</v>
      </c>
      <c r="U172" t="s">
        <v>381</v>
      </c>
    </row>
    <row r="173" spans="14:21" x14ac:dyDescent="0.15">
      <c r="N173" t="s">
        <v>3011</v>
      </c>
      <c r="O173" t="str">
        <f t="shared" si="7"/>
        <v>CG-170010</v>
      </c>
      <c r="P173" t="s">
        <v>13872</v>
      </c>
      <c r="Q173" t="s">
        <v>127</v>
      </c>
      <c r="R173" t="s">
        <v>48</v>
      </c>
      <c r="U173" t="s">
        <v>381</v>
      </c>
    </row>
    <row r="174" spans="14:21" x14ac:dyDescent="0.15">
      <c r="N174" t="s">
        <v>26580</v>
      </c>
      <c r="O174" t="str">
        <f t="shared" si="7"/>
        <v>CB-170026</v>
      </c>
      <c r="P174" t="s">
        <v>13142</v>
      </c>
      <c r="Q174" t="s">
        <v>342</v>
      </c>
      <c r="R174" t="s">
        <v>150</v>
      </c>
      <c r="U174" t="s">
        <v>381</v>
      </c>
    </row>
    <row r="175" spans="14:21" x14ac:dyDescent="0.15">
      <c r="N175" t="s">
        <v>3012</v>
      </c>
      <c r="O175" t="str">
        <f t="shared" si="7"/>
        <v>QS-170024</v>
      </c>
      <c r="P175" t="s">
        <v>20590</v>
      </c>
      <c r="Q175" t="s">
        <v>127</v>
      </c>
      <c r="R175" t="s">
        <v>46</v>
      </c>
      <c r="S175" t="s">
        <v>413</v>
      </c>
      <c r="U175" t="s">
        <v>381</v>
      </c>
    </row>
    <row r="176" spans="14:21" x14ac:dyDescent="0.15">
      <c r="N176" t="s">
        <v>3013</v>
      </c>
      <c r="O176" t="str">
        <f t="shared" si="7"/>
        <v>QS-170023</v>
      </c>
      <c r="P176" t="s">
        <v>20588</v>
      </c>
      <c r="Q176" t="s">
        <v>197</v>
      </c>
      <c r="R176" t="s">
        <v>150</v>
      </c>
      <c r="U176" t="s">
        <v>381</v>
      </c>
    </row>
    <row r="177" spans="14:21" x14ac:dyDescent="0.15">
      <c r="N177" t="s">
        <v>3014</v>
      </c>
      <c r="O177" t="str">
        <f t="shared" si="7"/>
        <v>KK-170037</v>
      </c>
      <c r="P177" t="s">
        <v>15979</v>
      </c>
      <c r="Q177" t="s">
        <v>197</v>
      </c>
      <c r="R177" t="s">
        <v>200</v>
      </c>
      <c r="S177" t="s">
        <v>150</v>
      </c>
      <c r="U177" t="s">
        <v>381</v>
      </c>
    </row>
    <row r="178" spans="14:21" x14ac:dyDescent="0.15">
      <c r="N178" t="s">
        <v>22445</v>
      </c>
      <c r="O178" t="str">
        <f t="shared" si="7"/>
        <v>KT-170059</v>
      </c>
      <c r="P178" t="s">
        <v>18295</v>
      </c>
      <c r="Q178" t="s">
        <v>508</v>
      </c>
      <c r="R178" t="s">
        <v>536</v>
      </c>
      <c r="U178" t="s">
        <v>381</v>
      </c>
    </row>
    <row r="179" spans="14:21" x14ac:dyDescent="0.15">
      <c r="N179" t="s">
        <v>3015</v>
      </c>
      <c r="O179" t="str">
        <f t="shared" si="7"/>
        <v>KT-170057</v>
      </c>
      <c r="P179" t="s">
        <v>18291</v>
      </c>
      <c r="Q179" t="s">
        <v>127</v>
      </c>
      <c r="R179" t="s">
        <v>48</v>
      </c>
      <c r="U179" t="s">
        <v>381</v>
      </c>
    </row>
    <row r="180" spans="14:21" x14ac:dyDescent="0.15">
      <c r="N180" t="s">
        <v>26581</v>
      </c>
      <c r="O180" t="str">
        <f t="shared" si="7"/>
        <v>SK-170006</v>
      </c>
      <c r="P180" t="s">
        <v>21369</v>
      </c>
      <c r="Q180" t="s">
        <v>12</v>
      </c>
      <c r="R180" t="s">
        <v>13</v>
      </c>
      <c r="S180" t="s">
        <v>389</v>
      </c>
      <c r="U180" t="s">
        <v>381</v>
      </c>
    </row>
    <row r="181" spans="14:21" x14ac:dyDescent="0.15">
      <c r="N181" t="s">
        <v>26582</v>
      </c>
      <c r="O181" t="str">
        <f t="shared" si="7"/>
        <v>KT-170051</v>
      </c>
      <c r="P181" t="s">
        <v>18280</v>
      </c>
      <c r="Q181" t="s">
        <v>380</v>
      </c>
      <c r="R181" t="s">
        <v>380</v>
      </c>
      <c r="U181" t="s">
        <v>381</v>
      </c>
    </row>
    <row r="182" spans="14:21" x14ac:dyDescent="0.15">
      <c r="N182" t="s">
        <v>26583</v>
      </c>
      <c r="O182" t="str">
        <f t="shared" si="7"/>
        <v>KT-170050</v>
      </c>
      <c r="P182" t="s">
        <v>18278</v>
      </c>
      <c r="Q182" t="s">
        <v>380</v>
      </c>
      <c r="R182" t="s">
        <v>432</v>
      </c>
      <c r="U182" t="s">
        <v>381</v>
      </c>
    </row>
    <row r="183" spans="14:21" x14ac:dyDescent="0.15">
      <c r="N183" t="s">
        <v>22446</v>
      </c>
      <c r="O183" t="str">
        <f t="shared" si="7"/>
        <v>KT-170049</v>
      </c>
      <c r="P183" t="s">
        <v>18276</v>
      </c>
      <c r="Q183" t="s">
        <v>197</v>
      </c>
      <c r="R183" t="s">
        <v>150</v>
      </c>
      <c r="U183" t="s">
        <v>381</v>
      </c>
    </row>
    <row r="184" spans="14:21" x14ac:dyDescent="0.15">
      <c r="N184" t="s">
        <v>26896</v>
      </c>
      <c r="O184" t="str">
        <f t="shared" si="7"/>
        <v>KK-170031</v>
      </c>
      <c r="P184" t="s">
        <v>15970</v>
      </c>
      <c r="Q184" t="s">
        <v>12</v>
      </c>
      <c r="R184" t="s">
        <v>150</v>
      </c>
      <c r="U184" t="s">
        <v>381</v>
      </c>
    </row>
    <row r="185" spans="14:21" x14ac:dyDescent="0.15">
      <c r="N185" t="s">
        <v>3016</v>
      </c>
      <c r="O185" t="str">
        <f t="shared" si="7"/>
        <v>QS-170020</v>
      </c>
      <c r="P185" t="s">
        <v>20585</v>
      </c>
      <c r="Q185" t="s">
        <v>197</v>
      </c>
      <c r="R185" t="s">
        <v>150</v>
      </c>
      <c r="U185" t="s">
        <v>381</v>
      </c>
    </row>
    <row r="186" spans="14:21" x14ac:dyDescent="0.15">
      <c r="N186" t="s">
        <v>3017</v>
      </c>
      <c r="O186" t="str">
        <f t="shared" si="7"/>
        <v>KK-170028</v>
      </c>
      <c r="P186" t="s">
        <v>15965</v>
      </c>
      <c r="Q186" t="s">
        <v>11</v>
      </c>
      <c r="R186" t="s">
        <v>390</v>
      </c>
      <c r="S186" t="s">
        <v>390</v>
      </c>
      <c r="T186" t="s">
        <v>171</v>
      </c>
      <c r="U186" t="s">
        <v>381</v>
      </c>
    </row>
    <row r="187" spans="14:21" x14ac:dyDescent="0.15">
      <c r="N187" t="s">
        <v>26584</v>
      </c>
      <c r="O187" t="str">
        <f t="shared" si="7"/>
        <v>CBK-170003</v>
      </c>
      <c r="P187" t="s">
        <v>23473</v>
      </c>
      <c r="Q187" t="s">
        <v>57</v>
      </c>
      <c r="R187" t="s">
        <v>59</v>
      </c>
      <c r="S187" t="s">
        <v>390</v>
      </c>
      <c r="U187" t="s">
        <v>381</v>
      </c>
    </row>
    <row r="188" spans="14:21" x14ac:dyDescent="0.15">
      <c r="N188" t="s">
        <v>26585</v>
      </c>
      <c r="O188" t="str">
        <f t="shared" si="7"/>
        <v>QS-170016</v>
      </c>
      <c r="P188" t="s">
        <v>20578</v>
      </c>
      <c r="Q188" t="s">
        <v>382</v>
      </c>
      <c r="R188" t="s">
        <v>166</v>
      </c>
      <c r="S188" t="s">
        <v>12019</v>
      </c>
      <c r="U188" t="s">
        <v>381</v>
      </c>
    </row>
    <row r="189" spans="14:21" x14ac:dyDescent="0.15">
      <c r="N189" t="s">
        <v>3018</v>
      </c>
      <c r="O189" t="str">
        <f t="shared" si="7"/>
        <v>QS-170015</v>
      </c>
      <c r="P189" t="s">
        <v>20576</v>
      </c>
      <c r="Q189" t="s">
        <v>127</v>
      </c>
      <c r="R189" t="s">
        <v>46</v>
      </c>
      <c r="S189" t="s">
        <v>413</v>
      </c>
      <c r="U189" t="s">
        <v>381</v>
      </c>
    </row>
    <row r="190" spans="14:21" x14ac:dyDescent="0.15">
      <c r="N190" t="s">
        <v>26897</v>
      </c>
      <c r="O190" t="str">
        <f t="shared" si="7"/>
        <v>QS-170014</v>
      </c>
      <c r="P190" t="s">
        <v>20574</v>
      </c>
      <c r="Q190" t="s">
        <v>382</v>
      </c>
      <c r="R190" t="s">
        <v>166</v>
      </c>
      <c r="S190" t="s">
        <v>411</v>
      </c>
      <c r="T190" t="s">
        <v>412</v>
      </c>
      <c r="U190" t="s">
        <v>381</v>
      </c>
    </row>
    <row r="191" spans="14:21" x14ac:dyDescent="0.15">
      <c r="N191" t="s">
        <v>26586</v>
      </c>
      <c r="O191" t="str">
        <f t="shared" si="7"/>
        <v>QS-170013</v>
      </c>
      <c r="P191" t="s">
        <v>20572</v>
      </c>
      <c r="Q191" t="s">
        <v>12</v>
      </c>
      <c r="R191" t="s">
        <v>528</v>
      </c>
      <c r="U191" t="s">
        <v>381</v>
      </c>
    </row>
    <row r="192" spans="14:21" x14ac:dyDescent="0.15">
      <c r="N192" t="s">
        <v>23474</v>
      </c>
      <c r="O192" t="str">
        <f t="shared" si="7"/>
        <v>HK-170011</v>
      </c>
      <c r="P192" t="s">
        <v>14340</v>
      </c>
      <c r="Q192" t="s">
        <v>22</v>
      </c>
      <c r="R192" t="s">
        <v>25</v>
      </c>
    </row>
    <row r="193" spans="14:21" x14ac:dyDescent="0.15">
      <c r="N193" t="s">
        <v>26587</v>
      </c>
      <c r="O193" t="str">
        <f t="shared" si="7"/>
        <v>HK-170010</v>
      </c>
      <c r="P193" t="s">
        <v>14338</v>
      </c>
      <c r="Q193" t="s">
        <v>382</v>
      </c>
      <c r="R193" t="s">
        <v>331</v>
      </c>
      <c r="S193" t="s">
        <v>2829</v>
      </c>
      <c r="T193" t="s">
        <v>2830</v>
      </c>
      <c r="U193" t="s">
        <v>381</v>
      </c>
    </row>
    <row r="194" spans="14:21" x14ac:dyDescent="0.15">
      <c r="N194" t="s">
        <v>3019</v>
      </c>
      <c r="O194" t="str">
        <f t="shared" si="7"/>
        <v>CG-170006</v>
      </c>
      <c r="P194" t="s">
        <v>13864</v>
      </c>
      <c r="Q194" t="s">
        <v>197</v>
      </c>
      <c r="R194" t="s">
        <v>200</v>
      </c>
      <c r="S194" t="s">
        <v>150</v>
      </c>
      <c r="U194" t="s">
        <v>381</v>
      </c>
    </row>
    <row r="195" spans="14:21" x14ac:dyDescent="0.15">
      <c r="N195" t="s">
        <v>26588</v>
      </c>
      <c r="O195" t="str">
        <f t="shared" si="7"/>
        <v>KT-170035</v>
      </c>
      <c r="P195" t="s">
        <v>18251</v>
      </c>
      <c r="Q195" t="s">
        <v>466</v>
      </c>
      <c r="R195" t="s">
        <v>556</v>
      </c>
      <c r="U195" t="s">
        <v>381</v>
      </c>
    </row>
    <row r="196" spans="14:21" x14ac:dyDescent="0.15">
      <c r="N196" t="s">
        <v>3020</v>
      </c>
      <c r="O196" t="str">
        <f t="shared" ref="O196:O259" si="8">LEFT(N196,FIND("-",N196)+6)</f>
        <v>KT-170034</v>
      </c>
      <c r="P196" t="s">
        <v>18249</v>
      </c>
      <c r="Q196" t="s">
        <v>380</v>
      </c>
      <c r="R196" t="s">
        <v>390</v>
      </c>
      <c r="S196" t="s">
        <v>390</v>
      </c>
      <c r="T196" t="s">
        <v>171</v>
      </c>
      <c r="U196" t="s">
        <v>381</v>
      </c>
    </row>
    <row r="197" spans="14:21" x14ac:dyDescent="0.15">
      <c r="N197" t="s">
        <v>3021</v>
      </c>
      <c r="O197" t="str">
        <f t="shared" si="8"/>
        <v>KT-170033</v>
      </c>
      <c r="P197" t="s">
        <v>18247</v>
      </c>
      <c r="Q197" t="s">
        <v>382</v>
      </c>
      <c r="R197" t="s">
        <v>150</v>
      </c>
      <c r="U197" t="s">
        <v>381</v>
      </c>
    </row>
    <row r="198" spans="14:21" x14ac:dyDescent="0.15">
      <c r="N198" t="s">
        <v>22447</v>
      </c>
      <c r="O198" t="str">
        <f t="shared" si="8"/>
        <v>QS-170008</v>
      </c>
      <c r="P198" t="s">
        <v>20562</v>
      </c>
      <c r="Q198" t="s">
        <v>12</v>
      </c>
      <c r="R198" t="s">
        <v>14</v>
      </c>
      <c r="U198" t="s">
        <v>381</v>
      </c>
    </row>
    <row r="199" spans="14:21" x14ac:dyDescent="0.15">
      <c r="N199" t="s">
        <v>26898</v>
      </c>
      <c r="O199" t="str">
        <f t="shared" si="8"/>
        <v>QS-170006</v>
      </c>
      <c r="P199" t="s">
        <v>20558</v>
      </c>
      <c r="Q199" t="s">
        <v>11</v>
      </c>
      <c r="R199" t="s">
        <v>11</v>
      </c>
      <c r="S199" t="s">
        <v>150</v>
      </c>
      <c r="U199" t="s">
        <v>381</v>
      </c>
    </row>
    <row r="200" spans="14:21" x14ac:dyDescent="0.15">
      <c r="N200" t="s">
        <v>3022</v>
      </c>
      <c r="O200" t="str">
        <f t="shared" si="8"/>
        <v>QS-170005</v>
      </c>
      <c r="P200" t="s">
        <v>20557</v>
      </c>
      <c r="Q200" t="s">
        <v>197</v>
      </c>
      <c r="R200" t="s">
        <v>198</v>
      </c>
      <c r="S200" t="s">
        <v>198</v>
      </c>
      <c r="U200" t="s">
        <v>381</v>
      </c>
    </row>
    <row r="201" spans="14:21" x14ac:dyDescent="0.15">
      <c r="N201" t="s">
        <v>22448</v>
      </c>
      <c r="O201" t="str">
        <f t="shared" si="8"/>
        <v>KT-170031</v>
      </c>
      <c r="P201" t="s">
        <v>18244</v>
      </c>
      <c r="Q201" t="s">
        <v>197</v>
      </c>
      <c r="R201" t="s">
        <v>201</v>
      </c>
      <c r="S201" t="s">
        <v>201</v>
      </c>
      <c r="U201" t="s">
        <v>381</v>
      </c>
    </row>
    <row r="202" spans="14:21" x14ac:dyDescent="0.15">
      <c r="N202" t="s">
        <v>22449</v>
      </c>
      <c r="O202" t="str">
        <f t="shared" si="8"/>
        <v>KT-170030</v>
      </c>
      <c r="P202" t="s">
        <v>18243</v>
      </c>
      <c r="Q202" t="s">
        <v>382</v>
      </c>
      <c r="R202" t="s">
        <v>60</v>
      </c>
      <c r="S202" t="s">
        <v>390</v>
      </c>
      <c r="T202" t="s">
        <v>171</v>
      </c>
      <c r="U202" t="s">
        <v>381</v>
      </c>
    </row>
    <row r="203" spans="14:21" x14ac:dyDescent="0.15">
      <c r="N203" t="s">
        <v>26589</v>
      </c>
      <c r="O203" t="str">
        <f t="shared" si="8"/>
        <v>CB-170015</v>
      </c>
      <c r="P203" t="s">
        <v>13121</v>
      </c>
      <c r="Q203" t="s">
        <v>466</v>
      </c>
      <c r="R203" t="s">
        <v>467</v>
      </c>
      <c r="U203" t="s">
        <v>381</v>
      </c>
    </row>
    <row r="204" spans="14:21" x14ac:dyDescent="0.15">
      <c r="N204" t="s">
        <v>26590</v>
      </c>
      <c r="O204" t="str">
        <f t="shared" si="8"/>
        <v>HK-170009</v>
      </c>
      <c r="P204" t="s">
        <v>14336</v>
      </c>
      <c r="Q204" t="s">
        <v>443</v>
      </c>
      <c r="R204" t="s">
        <v>444</v>
      </c>
      <c r="S204" t="s">
        <v>12183</v>
      </c>
      <c r="U204" t="s">
        <v>381</v>
      </c>
    </row>
    <row r="205" spans="14:21" x14ac:dyDescent="0.15">
      <c r="N205" t="s">
        <v>22450</v>
      </c>
      <c r="O205" t="str">
        <f t="shared" si="8"/>
        <v>HRK-170001</v>
      </c>
      <c r="P205" t="s">
        <v>23479</v>
      </c>
      <c r="Q205" t="s">
        <v>57</v>
      </c>
      <c r="R205" t="s">
        <v>2928</v>
      </c>
      <c r="S205" t="s">
        <v>22318</v>
      </c>
      <c r="T205" t="s">
        <v>2933</v>
      </c>
      <c r="U205" t="s">
        <v>381</v>
      </c>
    </row>
    <row r="206" spans="14:21" x14ac:dyDescent="0.15">
      <c r="N206" t="s">
        <v>26591</v>
      </c>
      <c r="O206" t="str">
        <f t="shared" si="8"/>
        <v>CG-170005</v>
      </c>
      <c r="P206" t="s">
        <v>13862</v>
      </c>
      <c r="Q206" t="s">
        <v>12</v>
      </c>
      <c r="R206" t="s">
        <v>150</v>
      </c>
      <c r="U206" t="s">
        <v>381</v>
      </c>
    </row>
    <row r="207" spans="14:21" x14ac:dyDescent="0.15">
      <c r="N207" t="s">
        <v>22451</v>
      </c>
      <c r="O207" t="str">
        <f t="shared" si="8"/>
        <v>CB-170013</v>
      </c>
      <c r="P207" t="s">
        <v>13118</v>
      </c>
      <c r="Q207" t="s">
        <v>197</v>
      </c>
      <c r="R207" t="s">
        <v>200</v>
      </c>
      <c r="S207" t="s">
        <v>2832</v>
      </c>
      <c r="U207" t="s">
        <v>381</v>
      </c>
    </row>
    <row r="208" spans="14:21" x14ac:dyDescent="0.15">
      <c r="N208" t="s">
        <v>22452</v>
      </c>
      <c r="O208" t="str">
        <f t="shared" si="8"/>
        <v>KT-170022</v>
      </c>
      <c r="P208" t="s">
        <v>18227</v>
      </c>
      <c r="Q208" t="s">
        <v>12</v>
      </c>
      <c r="R208" t="s">
        <v>14</v>
      </c>
      <c r="U208" t="s">
        <v>381</v>
      </c>
    </row>
    <row r="209" spans="14:21" x14ac:dyDescent="0.15">
      <c r="N209" t="s">
        <v>22453</v>
      </c>
      <c r="O209" t="str">
        <f t="shared" si="8"/>
        <v>QS-170002</v>
      </c>
      <c r="P209" t="s">
        <v>20551</v>
      </c>
      <c r="Q209" t="s">
        <v>382</v>
      </c>
      <c r="R209" t="s">
        <v>2</v>
      </c>
      <c r="S209" t="s">
        <v>383</v>
      </c>
      <c r="T209" t="s">
        <v>150</v>
      </c>
      <c r="U209" t="s">
        <v>381</v>
      </c>
    </row>
    <row r="210" spans="14:21" x14ac:dyDescent="0.15">
      <c r="N210" t="s">
        <v>22454</v>
      </c>
      <c r="O210" t="str">
        <f t="shared" si="8"/>
        <v>KK-170009</v>
      </c>
      <c r="P210" t="s">
        <v>15931</v>
      </c>
      <c r="Q210" t="s">
        <v>12</v>
      </c>
      <c r="R210" t="s">
        <v>150</v>
      </c>
      <c r="U210" t="s">
        <v>381</v>
      </c>
    </row>
    <row r="211" spans="14:21" x14ac:dyDescent="0.15">
      <c r="N211" t="s">
        <v>26592</v>
      </c>
      <c r="O211" t="str">
        <f t="shared" si="8"/>
        <v>KT-170015</v>
      </c>
      <c r="P211" t="s">
        <v>18215</v>
      </c>
      <c r="Q211" t="s">
        <v>197</v>
      </c>
      <c r="R211" t="s">
        <v>200</v>
      </c>
      <c r="S211" t="s">
        <v>2851</v>
      </c>
      <c r="U211" t="s">
        <v>381</v>
      </c>
    </row>
    <row r="212" spans="14:21" x14ac:dyDescent="0.15">
      <c r="N212" t="s">
        <v>3024</v>
      </c>
      <c r="O212" t="str">
        <f t="shared" si="8"/>
        <v>KK-170006</v>
      </c>
      <c r="P212" t="s">
        <v>15925</v>
      </c>
      <c r="Q212" t="s">
        <v>12</v>
      </c>
      <c r="R212" t="s">
        <v>15</v>
      </c>
      <c r="S212" t="s">
        <v>150</v>
      </c>
      <c r="U212" t="s">
        <v>381</v>
      </c>
    </row>
    <row r="213" spans="14:21" x14ac:dyDescent="0.15">
      <c r="N213" t="s">
        <v>22455</v>
      </c>
      <c r="O213" t="str">
        <f t="shared" si="8"/>
        <v>SKK-170001</v>
      </c>
      <c r="P213" t="s">
        <v>23484</v>
      </c>
      <c r="Q213" t="s">
        <v>57</v>
      </c>
      <c r="R213" t="s">
        <v>506</v>
      </c>
      <c r="S213" t="s">
        <v>390</v>
      </c>
      <c r="U213" t="s">
        <v>381</v>
      </c>
    </row>
    <row r="214" spans="14:21" x14ac:dyDescent="0.15">
      <c r="N214" t="s">
        <v>22456</v>
      </c>
      <c r="O214" t="str">
        <f t="shared" si="8"/>
        <v>SK-170003</v>
      </c>
      <c r="P214" t="s">
        <v>21365</v>
      </c>
      <c r="Q214" t="s">
        <v>22</v>
      </c>
      <c r="R214" t="s">
        <v>26</v>
      </c>
      <c r="S214" t="s">
        <v>181</v>
      </c>
      <c r="U214" t="s">
        <v>381</v>
      </c>
    </row>
    <row r="215" spans="14:21" x14ac:dyDescent="0.15">
      <c r="N215" t="s">
        <v>22457</v>
      </c>
      <c r="O215" t="str">
        <f t="shared" si="8"/>
        <v>HKK-170002</v>
      </c>
      <c r="P215" t="s">
        <v>23485</v>
      </c>
      <c r="Q215" t="s">
        <v>57</v>
      </c>
      <c r="R215" t="s">
        <v>22313</v>
      </c>
      <c r="S215" t="s">
        <v>22341</v>
      </c>
      <c r="T215" t="s">
        <v>23486</v>
      </c>
      <c r="U215" t="s">
        <v>381</v>
      </c>
    </row>
    <row r="216" spans="14:21" x14ac:dyDescent="0.15">
      <c r="N216" t="s">
        <v>26593</v>
      </c>
      <c r="O216" t="str">
        <f t="shared" si="8"/>
        <v>HK-170002</v>
      </c>
      <c r="P216" t="s">
        <v>14324</v>
      </c>
      <c r="Q216" t="s">
        <v>342</v>
      </c>
      <c r="R216" t="s">
        <v>343</v>
      </c>
      <c r="S216" t="s">
        <v>2855</v>
      </c>
      <c r="U216" t="s">
        <v>381</v>
      </c>
    </row>
    <row r="217" spans="14:21" x14ac:dyDescent="0.15">
      <c r="N217" t="s">
        <v>26899</v>
      </c>
      <c r="O217" t="str">
        <f t="shared" si="8"/>
        <v>HK-170001</v>
      </c>
      <c r="P217" t="s">
        <v>14322</v>
      </c>
      <c r="Q217" t="s">
        <v>197</v>
      </c>
      <c r="R217" t="s">
        <v>219</v>
      </c>
      <c r="S217" t="s">
        <v>12217</v>
      </c>
      <c r="U217" t="s">
        <v>381</v>
      </c>
    </row>
    <row r="218" spans="14:21" x14ac:dyDescent="0.15">
      <c r="N218" t="s">
        <v>3025</v>
      </c>
      <c r="O218" t="str">
        <f t="shared" si="8"/>
        <v>KT-170007</v>
      </c>
      <c r="P218" t="s">
        <v>18199</v>
      </c>
      <c r="Q218" t="s">
        <v>127</v>
      </c>
      <c r="R218" t="s">
        <v>46</v>
      </c>
      <c r="S218" t="s">
        <v>413</v>
      </c>
      <c r="U218" t="s">
        <v>381</v>
      </c>
    </row>
    <row r="219" spans="14:21" x14ac:dyDescent="0.15">
      <c r="N219" t="s">
        <v>22458</v>
      </c>
      <c r="O219" t="str">
        <f t="shared" si="8"/>
        <v>KT-170005</v>
      </c>
      <c r="P219" t="s">
        <v>18196</v>
      </c>
      <c r="Q219" t="s">
        <v>197</v>
      </c>
      <c r="R219" t="s">
        <v>220</v>
      </c>
      <c r="S219" t="s">
        <v>2842</v>
      </c>
      <c r="U219" t="s">
        <v>381</v>
      </c>
    </row>
    <row r="220" spans="14:21" x14ac:dyDescent="0.15">
      <c r="N220" t="s">
        <v>3026</v>
      </c>
      <c r="O220" t="str">
        <f t="shared" si="8"/>
        <v>KT-170001</v>
      </c>
      <c r="P220" t="s">
        <v>18190</v>
      </c>
      <c r="Q220" t="s">
        <v>342</v>
      </c>
      <c r="R220" t="s">
        <v>2962</v>
      </c>
      <c r="U220" t="s">
        <v>381</v>
      </c>
    </row>
    <row r="221" spans="14:21" x14ac:dyDescent="0.15">
      <c r="N221" t="s">
        <v>3027</v>
      </c>
      <c r="O221" t="str">
        <f t="shared" si="8"/>
        <v>KK-170002</v>
      </c>
      <c r="P221" t="s">
        <v>15917</v>
      </c>
      <c r="Q221" t="s">
        <v>127</v>
      </c>
      <c r="R221" t="s">
        <v>150</v>
      </c>
      <c r="U221" t="s">
        <v>381</v>
      </c>
    </row>
    <row r="222" spans="14:21" x14ac:dyDescent="0.15">
      <c r="N222" t="s">
        <v>26594</v>
      </c>
      <c r="O222" t="str">
        <f t="shared" si="8"/>
        <v>KK-170001</v>
      </c>
      <c r="P222" t="s">
        <v>15915</v>
      </c>
      <c r="Q222" t="s">
        <v>466</v>
      </c>
      <c r="R222" t="s">
        <v>390</v>
      </c>
      <c r="S222" t="s">
        <v>390</v>
      </c>
      <c r="T222" t="s">
        <v>150</v>
      </c>
      <c r="U222" t="s">
        <v>381</v>
      </c>
    </row>
    <row r="223" spans="14:21" x14ac:dyDescent="0.15">
      <c r="N223" t="s">
        <v>26595</v>
      </c>
      <c r="O223" t="str">
        <f t="shared" si="8"/>
        <v>CB-170010</v>
      </c>
      <c r="P223" t="s">
        <v>13111</v>
      </c>
      <c r="Q223" t="s">
        <v>12</v>
      </c>
      <c r="R223" t="s">
        <v>528</v>
      </c>
      <c r="U223" t="s">
        <v>381</v>
      </c>
    </row>
    <row r="224" spans="14:21" x14ac:dyDescent="0.15">
      <c r="N224" t="s">
        <v>26596</v>
      </c>
      <c r="O224" t="str">
        <f t="shared" si="8"/>
        <v>CB-170009</v>
      </c>
      <c r="P224" t="s">
        <v>13109</v>
      </c>
      <c r="Q224" t="s">
        <v>466</v>
      </c>
      <c r="R224" t="s">
        <v>1640</v>
      </c>
      <c r="U224" t="s">
        <v>381</v>
      </c>
    </row>
    <row r="225" spans="14:21" x14ac:dyDescent="0.15">
      <c r="N225" t="s">
        <v>26900</v>
      </c>
      <c r="O225" t="str">
        <f t="shared" si="8"/>
        <v>CB-170001</v>
      </c>
      <c r="P225" t="s">
        <v>13094</v>
      </c>
      <c r="Q225" t="s">
        <v>380</v>
      </c>
      <c r="R225" t="s">
        <v>150</v>
      </c>
      <c r="U225" t="s">
        <v>381</v>
      </c>
    </row>
    <row r="226" spans="14:21" x14ac:dyDescent="0.15">
      <c r="N226" t="s">
        <v>1521</v>
      </c>
      <c r="O226" t="str">
        <f t="shared" si="8"/>
        <v>KT-160154</v>
      </c>
      <c r="P226" t="s">
        <v>958</v>
      </c>
      <c r="Q226" t="s">
        <v>380</v>
      </c>
      <c r="R226" t="s">
        <v>380</v>
      </c>
      <c r="S226" t="s">
        <v>150</v>
      </c>
      <c r="U226" t="s">
        <v>381</v>
      </c>
    </row>
    <row r="227" spans="14:21" x14ac:dyDescent="0.15">
      <c r="N227" t="s">
        <v>1520</v>
      </c>
      <c r="O227" t="str">
        <f t="shared" si="8"/>
        <v>KT-160153</v>
      </c>
      <c r="P227" t="s">
        <v>18189</v>
      </c>
      <c r="Q227" t="s">
        <v>197</v>
      </c>
      <c r="R227" t="s">
        <v>200</v>
      </c>
      <c r="S227" t="s">
        <v>210</v>
      </c>
      <c r="U227" t="s">
        <v>381</v>
      </c>
    </row>
    <row r="228" spans="14:21" x14ac:dyDescent="0.15">
      <c r="N228" t="s">
        <v>22459</v>
      </c>
      <c r="O228" t="str">
        <f t="shared" si="8"/>
        <v>QS-160054</v>
      </c>
      <c r="P228" t="s">
        <v>20545</v>
      </c>
      <c r="Q228" t="s">
        <v>12</v>
      </c>
      <c r="R228" t="s">
        <v>150</v>
      </c>
      <c r="U228" t="s">
        <v>381</v>
      </c>
    </row>
    <row r="229" spans="14:21" x14ac:dyDescent="0.15">
      <c r="N229" t="s">
        <v>3029</v>
      </c>
      <c r="O229" t="str">
        <f t="shared" si="8"/>
        <v>QS-160049</v>
      </c>
      <c r="P229" t="s">
        <v>20535</v>
      </c>
      <c r="Q229" t="s">
        <v>382</v>
      </c>
      <c r="R229" t="s">
        <v>76</v>
      </c>
      <c r="S229" t="s">
        <v>449</v>
      </c>
      <c r="T229" t="s">
        <v>450</v>
      </c>
      <c r="U229" t="s">
        <v>381</v>
      </c>
    </row>
    <row r="230" spans="14:21" x14ac:dyDescent="0.15">
      <c r="N230" t="s">
        <v>26597</v>
      </c>
      <c r="O230" t="str">
        <f t="shared" si="8"/>
        <v>KT-160151</v>
      </c>
      <c r="P230" t="s">
        <v>18185</v>
      </c>
      <c r="Q230" t="s">
        <v>127</v>
      </c>
      <c r="R230" t="s">
        <v>46</v>
      </c>
      <c r="S230" t="s">
        <v>413</v>
      </c>
      <c r="U230" t="s">
        <v>381</v>
      </c>
    </row>
    <row r="231" spans="14:21" x14ac:dyDescent="0.15">
      <c r="N231" t="s">
        <v>26598</v>
      </c>
      <c r="O231" t="str">
        <f t="shared" si="8"/>
        <v>CB-160028</v>
      </c>
      <c r="P231" t="s">
        <v>13090</v>
      </c>
      <c r="Q231" t="s">
        <v>12</v>
      </c>
      <c r="R231" t="s">
        <v>150</v>
      </c>
      <c r="U231" t="s">
        <v>381</v>
      </c>
    </row>
    <row r="232" spans="14:21" x14ac:dyDescent="0.15">
      <c r="N232" t="s">
        <v>22461</v>
      </c>
      <c r="O232" t="str">
        <f t="shared" si="8"/>
        <v>KTK-160028</v>
      </c>
      <c r="P232" t="s">
        <v>23497</v>
      </c>
      <c r="Q232" t="s">
        <v>57</v>
      </c>
      <c r="R232" t="s">
        <v>515</v>
      </c>
      <c r="S232" t="s">
        <v>2908</v>
      </c>
      <c r="T232" t="s">
        <v>22013</v>
      </c>
      <c r="U232" t="s">
        <v>381</v>
      </c>
    </row>
    <row r="233" spans="14:21" x14ac:dyDescent="0.15">
      <c r="N233" t="s">
        <v>22462</v>
      </c>
      <c r="O233" t="str">
        <f t="shared" si="8"/>
        <v>KTK-160027</v>
      </c>
      <c r="P233" t="s">
        <v>23498</v>
      </c>
      <c r="Q233" t="s">
        <v>57</v>
      </c>
      <c r="R233" t="s">
        <v>404</v>
      </c>
      <c r="S233" t="s">
        <v>390</v>
      </c>
      <c r="U233" t="s">
        <v>381</v>
      </c>
    </row>
    <row r="234" spans="14:21" x14ac:dyDescent="0.15">
      <c r="N234" t="s">
        <v>22463</v>
      </c>
      <c r="O234" t="str">
        <f t="shared" si="8"/>
        <v>KK-160058</v>
      </c>
      <c r="P234" t="s">
        <v>15905</v>
      </c>
      <c r="Q234" t="s">
        <v>495</v>
      </c>
      <c r="R234" t="s">
        <v>524</v>
      </c>
      <c r="U234" t="s">
        <v>381</v>
      </c>
    </row>
    <row r="235" spans="14:21" x14ac:dyDescent="0.15">
      <c r="N235" t="s">
        <v>22464</v>
      </c>
      <c r="O235" t="str">
        <f t="shared" si="8"/>
        <v>KK-160054</v>
      </c>
      <c r="P235" t="s">
        <v>15897</v>
      </c>
      <c r="Q235" t="s">
        <v>12</v>
      </c>
      <c r="R235" t="s">
        <v>390</v>
      </c>
      <c r="S235" t="s">
        <v>390</v>
      </c>
      <c r="T235" t="s">
        <v>150</v>
      </c>
      <c r="U235" t="s">
        <v>381</v>
      </c>
    </row>
    <row r="236" spans="14:21" x14ac:dyDescent="0.15">
      <c r="N236" t="s">
        <v>22465</v>
      </c>
      <c r="O236" t="str">
        <f t="shared" si="8"/>
        <v>KT-160142</v>
      </c>
      <c r="P236" t="s">
        <v>18167</v>
      </c>
      <c r="Q236" t="s">
        <v>495</v>
      </c>
      <c r="R236" t="s">
        <v>561</v>
      </c>
      <c r="U236" t="s">
        <v>381</v>
      </c>
    </row>
    <row r="237" spans="14:21" x14ac:dyDescent="0.15">
      <c r="N237" t="s">
        <v>3030</v>
      </c>
      <c r="O237" t="str">
        <f t="shared" si="8"/>
        <v>CG-160016</v>
      </c>
      <c r="P237" t="s">
        <v>13847</v>
      </c>
      <c r="Q237" t="s">
        <v>382</v>
      </c>
      <c r="R237" t="s">
        <v>60</v>
      </c>
      <c r="S237" t="s">
        <v>180</v>
      </c>
      <c r="U237" t="s">
        <v>381</v>
      </c>
    </row>
    <row r="238" spans="14:21" x14ac:dyDescent="0.15">
      <c r="N238" t="s">
        <v>3031</v>
      </c>
      <c r="O238" t="str">
        <f t="shared" si="8"/>
        <v>CG-160015</v>
      </c>
      <c r="P238" t="s">
        <v>2417</v>
      </c>
      <c r="Q238" t="s">
        <v>11</v>
      </c>
      <c r="R238" t="s">
        <v>11</v>
      </c>
      <c r="S238" t="s">
        <v>410</v>
      </c>
      <c r="U238" t="s">
        <v>381</v>
      </c>
    </row>
    <row r="239" spans="14:21" x14ac:dyDescent="0.15">
      <c r="N239" t="s">
        <v>3032</v>
      </c>
      <c r="O239" t="str">
        <f t="shared" si="8"/>
        <v>KT-160139</v>
      </c>
      <c r="P239" t="s">
        <v>2423</v>
      </c>
      <c r="Q239" t="s">
        <v>11</v>
      </c>
      <c r="R239" t="s">
        <v>11</v>
      </c>
      <c r="S239" t="s">
        <v>150</v>
      </c>
      <c r="U239" t="s">
        <v>381</v>
      </c>
    </row>
    <row r="240" spans="14:21" x14ac:dyDescent="0.15">
      <c r="N240" t="s">
        <v>26599</v>
      </c>
      <c r="O240" t="str">
        <f t="shared" si="8"/>
        <v>CBK-160004</v>
      </c>
      <c r="P240" t="s">
        <v>23502</v>
      </c>
      <c r="Q240" t="s">
        <v>57</v>
      </c>
      <c r="R240" t="s">
        <v>533</v>
      </c>
      <c r="S240" t="s">
        <v>533</v>
      </c>
      <c r="U240" t="s">
        <v>381</v>
      </c>
    </row>
    <row r="241" spans="14:21" x14ac:dyDescent="0.15">
      <c r="N241" t="s">
        <v>3033</v>
      </c>
      <c r="O241" t="str">
        <f t="shared" si="8"/>
        <v>QS-160045</v>
      </c>
      <c r="P241" t="s">
        <v>20528</v>
      </c>
      <c r="Q241" t="s">
        <v>12</v>
      </c>
      <c r="R241" t="s">
        <v>14</v>
      </c>
      <c r="U241" t="s">
        <v>381</v>
      </c>
    </row>
    <row r="242" spans="14:21" x14ac:dyDescent="0.15">
      <c r="N242" t="s">
        <v>23503</v>
      </c>
      <c r="O242" t="str">
        <f t="shared" si="8"/>
        <v>KT-160137</v>
      </c>
      <c r="P242" t="s">
        <v>18158</v>
      </c>
      <c r="Q242" t="s">
        <v>408</v>
      </c>
      <c r="R242" t="s">
        <v>409</v>
      </c>
    </row>
    <row r="243" spans="14:21" x14ac:dyDescent="0.15">
      <c r="N243" t="s">
        <v>22466</v>
      </c>
      <c r="O243" t="str">
        <f t="shared" si="8"/>
        <v>KT-160136</v>
      </c>
      <c r="P243" t="s">
        <v>18156</v>
      </c>
      <c r="Q243" t="s">
        <v>12</v>
      </c>
      <c r="R243" t="s">
        <v>15</v>
      </c>
      <c r="S243" t="s">
        <v>2881</v>
      </c>
      <c r="U243" t="s">
        <v>381</v>
      </c>
    </row>
    <row r="244" spans="14:21" x14ac:dyDescent="0.15">
      <c r="N244" t="s">
        <v>26600</v>
      </c>
      <c r="O244" t="str">
        <f t="shared" si="8"/>
        <v>KKK-160001</v>
      </c>
      <c r="P244" t="s">
        <v>23505</v>
      </c>
      <c r="Q244" t="s">
        <v>57</v>
      </c>
      <c r="R244" t="s">
        <v>24</v>
      </c>
      <c r="S244" t="s">
        <v>2915</v>
      </c>
      <c r="T244" t="s">
        <v>2919</v>
      </c>
      <c r="U244" t="s">
        <v>381</v>
      </c>
    </row>
    <row r="245" spans="14:21" x14ac:dyDescent="0.15">
      <c r="N245" t="s">
        <v>3034</v>
      </c>
      <c r="O245" t="str">
        <f t="shared" si="8"/>
        <v>KTK-160024</v>
      </c>
      <c r="P245" t="s">
        <v>22003</v>
      </c>
      <c r="Q245" t="s">
        <v>57</v>
      </c>
      <c r="R245" t="s">
        <v>380</v>
      </c>
      <c r="S245" t="s">
        <v>390</v>
      </c>
      <c r="U245" t="s">
        <v>381</v>
      </c>
    </row>
    <row r="246" spans="14:21" x14ac:dyDescent="0.15">
      <c r="N246" t="s">
        <v>26601</v>
      </c>
      <c r="O246" t="str">
        <f t="shared" si="8"/>
        <v>QS-160043</v>
      </c>
      <c r="P246" t="s">
        <v>20525</v>
      </c>
      <c r="Q246" t="s">
        <v>197</v>
      </c>
      <c r="R246" t="s">
        <v>200</v>
      </c>
      <c r="S246" t="s">
        <v>2832</v>
      </c>
      <c r="U246" t="s">
        <v>381</v>
      </c>
    </row>
    <row r="247" spans="14:21" x14ac:dyDescent="0.15">
      <c r="N247" t="s">
        <v>22467</v>
      </c>
      <c r="O247" t="str">
        <f t="shared" si="8"/>
        <v>TH-160014</v>
      </c>
      <c r="P247" t="s">
        <v>21788</v>
      </c>
      <c r="Q247" t="s">
        <v>380</v>
      </c>
      <c r="R247" t="s">
        <v>380</v>
      </c>
      <c r="S247" t="s">
        <v>2849</v>
      </c>
      <c r="U247" t="s">
        <v>381</v>
      </c>
    </row>
    <row r="248" spans="14:21" x14ac:dyDescent="0.15">
      <c r="N248" t="s">
        <v>3035</v>
      </c>
      <c r="O248" t="str">
        <f t="shared" si="8"/>
        <v>KT-160128</v>
      </c>
      <c r="P248" t="s">
        <v>18143</v>
      </c>
      <c r="Q248" t="s">
        <v>11</v>
      </c>
      <c r="R248" t="s">
        <v>11</v>
      </c>
      <c r="S248" t="s">
        <v>124</v>
      </c>
      <c r="T248" t="s">
        <v>124</v>
      </c>
      <c r="U248" t="s">
        <v>381</v>
      </c>
    </row>
    <row r="249" spans="14:21" x14ac:dyDescent="0.15">
      <c r="N249" t="s">
        <v>3036</v>
      </c>
      <c r="O249" t="str">
        <f t="shared" si="8"/>
        <v>HK-160024</v>
      </c>
      <c r="P249" t="s">
        <v>14320</v>
      </c>
      <c r="Q249" t="s">
        <v>12</v>
      </c>
      <c r="R249" t="s">
        <v>15</v>
      </c>
      <c r="S249" t="s">
        <v>2881</v>
      </c>
      <c r="U249" t="s">
        <v>381</v>
      </c>
    </row>
    <row r="250" spans="14:21" x14ac:dyDescent="0.15">
      <c r="N250" t="s">
        <v>23512</v>
      </c>
      <c r="O250" t="str">
        <f t="shared" si="8"/>
        <v>KT-160125</v>
      </c>
      <c r="P250" t="s">
        <v>18137</v>
      </c>
      <c r="Q250" t="s">
        <v>508</v>
      </c>
      <c r="R250" t="s">
        <v>507</v>
      </c>
    </row>
    <row r="251" spans="14:21" x14ac:dyDescent="0.15">
      <c r="N251" t="s">
        <v>3037</v>
      </c>
      <c r="O251" t="str">
        <f t="shared" si="8"/>
        <v>KT-160124</v>
      </c>
      <c r="P251" t="s">
        <v>18135</v>
      </c>
      <c r="Q251" t="s">
        <v>443</v>
      </c>
      <c r="R251" t="s">
        <v>551</v>
      </c>
      <c r="U251" t="s">
        <v>381</v>
      </c>
    </row>
    <row r="252" spans="14:21" x14ac:dyDescent="0.15">
      <c r="N252" t="s">
        <v>1194</v>
      </c>
      <c r="O252" t="str">
        <f t="shared" si="8"/>
        <v>CG-160013</v>
      </c>
      <c r="P252" t="s">
        <v>692</v>
      </c>
      <c r="Q252" t="s">
        <v>11</v>
      </c>
      <c r="R252" t="s">
        <v>11</v>
      </c>
      <c r="S252" t="s">
        <v>150</v>
      </c>
      <c r="U252" t="s">
        <v>381</v>
      </c>
    </row>
    <row r="253" spans="14:21" x14ac:dyDescent="0.15">
      <c r="N253" t="s">
        <v>26602</v>
      </c>
      <c r="O253" t="str">
        <f t="shared" si="8"/>
        <v>CG-160012</v>
      </c>
      <c r="P253" t="s">
        <v>13843</v>
      </c>
      <c r="Q253" t="s">
        <v>342</v>
      </c>
      <c r="R253" t="s">
        <v>343</v>
      </c>
      <c r="S253" t="s">
        <v>204</v>
      </c>
      <c r="U253" t="s">
        <v>381</v>
      </c>
    </row>
    <row r="254" spans="14:21" x14ac:dyDescent="0.15">
      <c r="N254" t="s">
        <v>1519</v>
      </c>
      <c r="O254" t="str">
        <f t="shared" si="8"/>
        <v>KT-160123</v>
      </c>
      <c r="P254" t="s">
        <v>957</v>
      </c>
      <c r="Q254" t="s">
        <v>197</v>
      </c>
      <c r="R254" t="s">
        <v>200</v>
      </c>
      <c r="S254" t="s">
        <v>210</v>
      </c>
      <c r="U254" t="s">
        <v>381</v>
      </c>
    </row>
    <row r="255" spans="14:21" x14ac:dyDescent="0.15">
      <c r="N255" t="s">
        <v>3038</v>
      </c>
      <c r="O255" t="str">
        <f t="shared" si="8"/>
        <v>KTK-160019</v>
      </c>
      <c r="P255" t="s">
        <v>22004</v>
      </c>
      <c r="Q255" t="s">
        <v>57</v>
      </c>
      <c r="R255" t="s">
        <v>425</v>
      </c>
      <c r="S255" t="s">
        <v>427</v>
      </c>
      <c r="T255" t="s">
        <v>22005</v>
      </c>
      <c r="U255" t="s">
        <v>381</v>
      </c>
    </row>
    <row r="256" spans="14:21" x14ac:dyDescent="0.15">
      <c r="N256" t="s">
        <v>3039</v>
      </c>
      <c r="O256" t="str">
        <f t="shared" si="8"/>
        <v>KT-160121</v>
      </c>
      <c r="P256" t="s">
        <v>18132</v>
      </c>
      <c r="Q256" t="s">
        <v>11</v>
      </c>
      <c r="R256" t="s">
        <v>11</v>
      </c>
      <c r="S256" t="s">
        <v>126</v>
      </c>
      <c r="U256" t="s">
        <v>381</v>
      </c>
    </row>
    <row r="257" spans="14:21" x14ac:dyDescent="0.15">
      <c r="N257" t="s">
        <v>26603</v>
      </c>
      <c r="O257" t="str">
        <f t="shared" si="8"/>
        <v>KT-160120</v>
      </c>
      <c r="P257" t="s">
        <v>18131</v>
      </c>
      <c r="Q257" t="s">
        <v>382</v>
      </c>
      <c r="R257" t="s">
        <v>76</v>
      </c>
      <c r="S257" t="s">
        <v>449</v>
      </c>
      <c r="T257" t="s">
        <v>2903</v>
      </c>
      <c r="U257" t="s">
        <v>381</v>
      </c>
    </row>
    <row r="258" spans="14:21" x14ac:dyDescent="0.15">
      <c r="N258" t="s">
        <v>26604</v>
      </c>
      <c r="O258" t="str">
        <f t="shared" si="8"/>
        <v>KTK-160014</v>
      </c>
      <c r="P258" t="s">
        <v>23526</v>
      </c>
      <c r="Q258" t="s">
        <v>57</v>
      </c>
      <c r="R258" t="s">
        <v>533</v>
      </c>
      <c r="S258" t="s">
        <v>533</v>
      </c>
      <c r="U258" t="s">
        <v>381</v>
      </c>
    </row>
    <row r="259" spans="14:21" x14ac:dyDescent="0.15">
      <c r="N259" t="s">
        <v>3040</v>
      </c>
      <c r="O259" t="str">
        <f t="shared" si="8"/>
        <v>KK-160048</v>
      </c>
      <c r="P259" t="s">
        <v>15884</v>
      </c>
      <c r="Q259" t="s">
        <v>127</v>
      </c>
      <c r="R259" t="s">
        <v>128</v>
      </c>
      <c r="S259" t="s">
        <v>12311</v>
      </c>
      <c r="U259" t="s">
        <v>381</v>
      </c>
    </row>
    <row r="260" spans="14:21" x14ac:dyDescent="0.15">
      <c r="N260" t="s">
        <v>22468</v>
      </c>
      <c r="O260" t="str">
        <f t="shared" ref="O260:O323" si="9">LEFT(N260,FIND("-",N260)+6)</f>
        <v>CB-160026</v>
      </c>
      <c r="P260" t="s">
        <v>13086</v>
      </c>
      <c r="Q260" t="s">
        <v>382</v>
      </c>
      <c r="R260" t="s">
        <v>60</v>
      </c>
      <c r="S260" t="s">
        <v>12041</v>
      </c>
      <c r="T260" t="s">
        <v>12046</v>
      </c>
      <c r="U260" t="s">
        <v>381</v>
      </c>
    </row>
    <row r="261" spans="14:21" x14ac:dyDescent="0.15">
      <c r="N261" t="s">
        <v>22469</v>
      </c>
      <c r="O261" t="str">
        <f t="shared" si="9"/>
        <v>CB-160025</v>
      </c>
      <c r="P261" t="s">
        <v>13084</v>
      </c>
      <c r="Q261" t="s">
        <v>382</v>
      </c>
      <c r="R261" t="s">
        <v>331</v>
      </c>
      <c r="S261" t="s">
        <v>130</v>
      </c>
      <c r="T261" t="s">
        <v>150</v>
      </c>
      <c r="U261" t="s">
        <v>381</v>
      </c>
    </row>
    <row r="262" spans="14:21" x14ac:dyDescent="0.15">
      <c r="N262" t="s">
        <v>3041</v>
      </c>
      <c r="O262" t="str">
        <f t="shared" si="9"/>
        <v>KK-160046</v>
      </c>
      <c r="P262" t="s">
        <v>23529</v>
      </c>
      <c r="Q262" t="s">
        <v>425</v>
      </c>
      <c r="R262" t="s">
        <v>427</v>
      </c>
      <c r="S262" t="s">
        <v>150</v>
      </c>
      <c r="U262" t="s">
        <v>381</v>
      </c>
    </row>
    <row r="263" spans="14:21" x14ac:dyDescent="0.15">
      <c r="N263" t="s">
        <v>3042</v>
      </c>
      <c r="O263" t="str">
        <f t="shared" si="9"/>
        <v>KT-160117</v>
      </c>
      <c r="P263" t="s">
        <v>18126</v>
      </c>
      <c r="Q263" t="s">
        <v>11</v>
      </c>
      <c r="R263" t="s">
        <v>11</v>
      </c>
      <c r="S263" t="s">
        <v>124</v>
      </c>
      <c r="T263" t="s">
        <v>124</v>
      </c>
      <c r="U263" t="s">
        <v>381</v>
      </c>
    </row>
    <row r="264" spans="14:21" x14ac:dyDescent="0.15">
      <c r="N264" t="s">
        <v>22470</v>
      </c>
      <c r="O264" t="str">
        <f t="shared" si="9"/>
        <v>TH-160012</v>
      </c>
      <c r="P264" t="s">
        <v>21785</v>
      </c>
      <c r="Q264" t="s">
        <v>380</v>
      </c>
      <c r="R264" t="s">
        <v>380</v>
      </c>
      <c r="S264" t="s">
        <v>119</v>
      </c>
      <c r="U264" t="s">
        <v>381</v>
      </c>
    </row>
    <row r="265" spans="14:21" x14ac:dyDescent="0.15">
      <c r="N265" t="s">
        <v>3043</v>
      </c>
      <c r="O265" t="str">
        <f t="shared" si="9"/>
        <v>KT-160112</v>
      </c>
      <c r="P265" t="s">
        <v>18116</v>
      </c>
      <c r="Q265" t="s">
        <v>380</v>
      </c>
      <c r="R265" t="s">
        <v>380</v>
      </c>
      <c r="S265" t="s">
        <v>2904</v>
      </c>
      <c r="U265" t="s">
        <v>381</v>
      </c>
    </row>
    <row r="266" spans="14:21" x14ac:dyDescent="0.15">
      <c r="N266" t="s">
        <v>3044</v>
      </c>
      <c r="O266" t="str">
        <f t="shared" si="9"/>
        <v>HK-160021</v>
      </c>
      <c r="P266" t="s">
        <v>14315</v>
      </c>
      <c r="Q266" t="s">
        <v>197</v>
      </c>
      <c r="R266" t="s">
        <v>200</v>
      </c>
      <c r="S266" t="s">
        <v>2832</v>
      </c>
      <c r="U266" t="s">
        <v>381</v>
      </c>
    </row>
    <row r="267" spans="14:21" x14ac:dyDescent="0.15">
      <c r="N267" t="s">
        <v>22471</v>
      </c>
      <c r="O267" t="str">
        <f t="shared" si="9"/>
        <v>KT-160111</v>
      </c>
      <c r="P267" t="s">
        <v>18115</v>
      </c>
      <c r="Q267" t="s">
        <v>127</v>
      </c>
      <c r="R267" t="s">
        <v>46</v>
      </c>
      <c r="S267" t="s">
        <v>413</v>
      </c>
      <c r="U267" t="s">
        <v>381</v>
      </c>
    </row>
    <row r="268" spans="14:21" x14ac:dyDescent="0.15">
      <c r="N268" t="s">
        <v>22472</v>
      </c>
      <c r="O268" t="str">
        <f t="shared" si="9"/>
        <v>HR-160004</v>
      </c>
      <c r="P268" t="s">
        <v>14816</v>
      </c>
      <c r="Q268" t="s">
        <v>127</v>
      </c>
      <c r="R268" t="s">
        <v>128</v>
      </c>
      <c r="S268" t="s">
        <v>150</v>
      </c>
      <c r="U268" t="s">
        <v>381</v>
      </c>
    </row>
    <row r="269" spans="14:21" x14ac:dyDescent="0.15">
      <c r="N269" t="s">
        <v>3045</v>
      </c>
      <c r="O269" t="str">
        <f t="shared" si="9"/>
        <v>KK-160043</v>
      </c>
      <c r="P269" t="s">
        <v>24615</v>
      </c>
      <c r="Q269" t="s">
        <v>380</v>
      </c>
      <c r="R269" t="s">
        <v>390</v>
      </c>
      <c r="S269" t="s">
        <v>390</v>
      </c>
      <c r="T269" t="s">
        <v>150</v>
      </c>
      <c r="U269" t="s">
        <v>381</v>
      </c>
    </row>
    <row r="270" spans="14:21" x14ac:dyDescent="0.15">
      <c r="N270" t="s">
        <v>26901</v>
      </c>
      <c r="O270" t="str">
        <f t="shared" si="9"/>
        <v>CG-160010</v>
      </c>
      <c r="P270" t="s">
        <v>13840</v>
      </c>
      <c r="Q270" t="s">
        <v>382</v>
      </c>
      <c r="R270" t="s">
        <v>2</v>
      </c>
      <c r="S270" t="s">
        <v>2826</v>
      </c>
      <c r="T270" t="s">
        <v>2827</v>
      </c>
      <c r="U270" t="s">
        <v>381</v>
      </c>
    </row>
    <row r="271" spans="14:21" x14ac:dyDescent="0.15">
      <c r="N271" t="s">
        <v>22473</v>
      </c>
      <c r="O271" t="str">
        <f t="shared" si="9"/>
        <v>QS-160031</v>
      </c>
      <c r="P271" t="s">
        <v>20501</v>
      </c>
      <c r="Q271" t="s">
        <v>127</v>
      </c>
      <c r="R271" t="s">
        <v>128</v>
      </c>
      <c r="S271" t="s">
        <v>150</v>
      </c>
      <c r="U271" t="s">
        <v>381</v>
      </c>
    </row>
    <row r="272" spans="14:21" x14ac:dyDescent="0.15">
      <c r="N272" t="s">
        <v>22474</v>
      </c>
      <c r="O272" t="str">
        <f t="shared" si="9"/>
        <v>KT-160109</v>
      </c>
      <c r="P272" t="s">
        <v>18111</v>
      </c>
      <c r="Q272" t="s">
        <v>380</v>
      </c>
      <c r="R272" t="s">
        <v>390</v>
      </c>
      <c r="S272" t="s">
        <v>390</v>
      </c>
      <c r="T272" t="s">
        <v>150</v>
      </c>
      <c r="U272" t="s">
        <v>381</v>
      </c>
    </row>
    <row r="273" spans="14:21" x14ac:dyDescent="0.15">
      <c r="N273" t="s">
        <v>3046</v>
      </c>
      <c r="O273" t="str">
        <f t="shared" si="9"/>
        <v>KT-160108</v>
      </c>
      <c r="P273" t="s">
        <v>18108</v>
      </c>
      <c r="Q273" t="s">
        <v>11</v>
      </c>
      <c r="R273" t="s">
        <v>11</v>
      </c>
      <c r="S273" t="s">
        <v>124</v>
      </c>
      <c r="T273" t="s">
        <v>124</v>
      </c>
      <c r="U273" t="s">
        <v>381</v>
      </c>
    </row>
    <row r="274" spans="14:21" x14ac:dyDescent="0.15">
      <c r="N274" t="s">
        <v>22475</v>
      </c>
      <c r="O274" t="str">
        <f t="shared" si="9"/>
        <v>SK-160016</v>
      </c>
      <c r="P274" t="s">
        <v>21358</v>
      </c>
      <c r="Q274" t="s">
        <v>127</v>
      </c>
      <c r="R274" t="s">
        <v>46</v>
      </c>
      <c r="S274" t="s">
        <v>150</v>
      </c>
      <c r="U274" t="s">
        <v>381</v>
      </c>
    </row>
    <row r="275" spans="14:21" x14ac:dyDescent="0.15">
      <c r="N275" t="s">
        <v>26605</v>
      </c>
      <c r="O275" t="str">
        <f t="shared" si="9"/>
        <v>CB-160019</v>
      </c>
      <c r="P275" t="s">
        <v>13073</v>
      </c>
      <c r="Q275" t="s">
        <v>399</v>
      </c>
      <c r="R275" t="s">
        <v>150</v>
      </c>
      <c r="U275" t="s">
        <v>381</v>
      </c>
    </row>
    <row r="276" spans="14:21" x14ac:dyDescent="0.15">
      <c r="N276" t="s">
        <v>3047</v>
      </c>
      <c r="O276" t="str">
        <f t="shared" si="9"/>
        <v>KK-160040</v>
      </c>
      <c r="P276" t="s">
        <v>15870</v>
      </c>
      <c r="Q276" t="s">
        <v>538</v>
      </c>
      <c r="R276" t="s">
        <v>150</v>
      </c>
      <c r="U276" t="s">
        <v>381</v>
      </c>
    </row>
    <row r="277" spans="14:21" x14ac:dyDescent="0.15">
      <c r="N277" t="s">
        <v>26902</v>
      </c>
      <c r="O277" t="str">
        <f t="shared" si="9"/>
        <v>KT-160100</v>
      </c>
      <c r="P277" t="s">
        <v>18093</v>
      </c>
      <c r="Q277" t="s">
        <v>425</v>
      </c>
      <c r="R277" t="s">
        <v>427</v>
      </c>
      <c r="S277" t="s">
        <v>427</v>
      </c>
      <c r="T277" t="s">
        <v>121</v>
      </c>
      <c r="U277" t="s">
        <v>381</v>
      </c>
    </row>
    <row r="278" spans="14:21" x14ac:dyDescent="0.15">
      <c r="N278" t="s">
        <v>26606</v>
      </c>
      <c r="O278" t="str">
        <f t="shared" si="9"/>
        <v>HK-160019</v>
      </c>
      <c r="P278" t="s">
        <v>14311</v>
      </c>
      <c r="Q278" t="s">
        <v>425</v>
      </c>
      <c r="R278" t="s">
        <v>427</v>
      </c>
      <c r="S278" t="s">
        <v>427</v>
      </c>
      <c r="T278" t="s">
        <v>121</v>
      </c>
      <c r="U278" t="s">
        <v>381</v>
      </c>
    </row>
    <row r="279" spans="14:21" x14ac:dyDescent="0.15">
      <c r="N279" t="s">
        <v>3048</v>
      </c>
      <c r="O279" t="str">
        <f t="shared" si="9"/>
        <v>KT-160095</v>
      </c>
      <c r="P279" t="s">
        <v>18084</v>
      </c>
      <c r="Q279" t="s">
        <v>382</v>
      </c>
      <c r="R279" t="s">
        <v>77</v>
      </c>
      <c r="S279" t="s">
        <v>12047</v>
      </c>
      <c r="T279" t="s">
        <v>12066</v>
      </c>
      <c r="U279" t="s">
        <v>381</v>
      </c>
    </row>
    <row r="280" spans="14:21" x14ac:dyDescent="0.15">
      <c r="N280" t="s">
        <v>22476</v>
      </c>
      <c r="O280" t="str">
        <f t="shared" si="9"/>
        <v>QS-160030</v>
      </c>
      <c r="P280" t="s">
        <v>20500</v>
      </c>
      <c r="Q280" t="s">
        <v>11</v>
      </c>
      <c r="R280" t="s">
        <v>11</v>
      </c>
      <c r="S280" t="s">
        <v>150</v>
      </c>
      <c r="U280" t="s">
        <v>381</v>
      </c>
    </row>
    <row r="281" spans="14:21" x14ac:dyDescent="0.15">
      <c r="N281" t="s">
        <v>22477</v>
      </c>
      <c r="O281" t="str">
        <f t="shared" si="9"/>
        <v>QS-160029</v>
      </c>
      <c r="P281" t="s">
        <v>20498</v>
      </c>
      <c r="Q281" t="s">
        <v>12</v>
      </c>
      <c r="R281" t="s">
        <v>447</v>
      </c>
      <c r="U281" t="s">
        <v>381</v>
      </c>
    </row>
    <row r="282" spans="14:21" x14ac:dyDescent="0.15">
      <c r="N282" t="s">
        <v>3049</v>
      </c>
      <c r="O282" t="str">
        <f t="shared" si="9"/>
        <v>QS-160027</v>
      </c>
      <c r="P282" t="s">
        <v>20493</v>
      </c>
      <c r="Q282" t="s">
        <v>197</v>
      </c>
      <c r="R282" t="s">
        <v>200</v>
      </c>
      <c r="S282" t="s">
        <v>2851</v>
      </c>
      <c r="U282" t="s">
        <v>381</v>
      </c>
    </row>
    <row r="283" spans="14:21" x14ac:dyDescent="0.15">
      <c r="N283" t="s">
        <v>3050</v>
      </c>
      <c r="O283" t="str">
        <f t="shared" si="9"/>
        <v>QS-160026</v>
      </c>
      <c r="P283" t="s">
        <v>20492</v>
      </c>
      <c r="Q283" t="s">
        <v>382</v>
      </c>
      <c r="R283" t="s">
        <v>60</v>
      </c>
      <c r="S283" t="s">
        <v>180</v>
      </c>
      <c r="U283" t="s">
        <v>381</v>
      </c>
    </row>
    <row r="284" spans="14:21" x14ac:dyDescent="0.15">
      <c r="N284" t="s">
        <v>26903</v>
      </c>
      <c r="O284" t="str">
        <f t="shared" si="9"/>
        <v>QS-160025</v>
      </c>
      <c r="P284" t="s">
        <v>20490</v>
      </c>
      <c r="Q284" t="s">
        <v>380</v>
      </c>
      <c r="R284" t="s">
        <v>380</v>
      </c>
      <c r="S284" t="s">
        <v>2849</v>
      </c>
      <c r="U284" t="s">
        <v>381</v>
      </c>
    </row>
    <row r="285" spans="14:21" x14ac:dyDescent="0.15">
      <c r="N285" t="s">
        <v>3052</v>
      </c>
      <c r="O285" t="str">
        <f t="shared" si="9"/>
        <v>HR-160003</v>
      </c>
      <c r="P285" t="s">
        <v>14815</v>
      </c>
      <c r="Q285" t="s">
        <v>197</v>
      </c>
      <c r="R285" t="s">
        <v>220</v>
      </c>
      <c r="S285" t="s">
        <v>2842</v>
      </c>
      <c r="U285" t="s">
        <v>381</v>
      </c>
    </row>
    <row r="286" spans="14:21" x14ac:dyDescent="0.15">
      <c r="N286" t="s">
        <v>22478</v>
      </c>
      <c r="O286" t="str">
        <f t="shared" si="9"/>
        <v>TH-160010</v>
      </c>
      <c r="P286" t="s">
        <v>21782</v>
      </c>
      <c r="Q286" t="s">
        <v>380</v>
      </c>
      <c r="R286" t="s">
        <v>380</v>
      </c>
      <c r="S286" t="s">
        <v>119</v>
      </c>
      <c r="U286" t="s">
        <v>381</v>
      </c>
    </row>
    <row r="287" spans="14:21" x14ac:dyDescent="0.15">
      <c r="N287" t="s">
        <v>3053</v>
      </c>
      <c r="O287" t="str">
        <f t="shared" si="9"/>
        <v>KT-160091</v>
      </c>
      <c r="P287" t="s">
        <v>18078</v>
      </c>
      <c r="Q287" t="s">
        <v>443</v>
      </c>
      <c r="R287" t="s">
        <v>444</v>
      </c>
      <c r="S287" t="s">
        <v>2886</v>
      </c>
      <c r="U287" t="s">
        <v>381</v>
      </c>
    </row>
    <row r="288" spans="14:21" x14ac:dyDescent="0.15">
      <c r="N288" t="s">
        <v>22479</v>
      </c>
      <c r="O288" t="str">
        <f t="shared" si="9"/>
        <v>KK-160034</v>
      </c>
      <c r="P288" t="s">
        <v>15860</v>
      </c>
      <c r="Q288" t="s">
        <v>12</v>
      </c>
      <c r="R288" t="s">
        <v>150</v>
      </c>
      <c r="U288" t="s">
        <v>381</v>
      </c>
    </row>
    <row r="289" spans="14:21" x14ac:dyDescent="0.15">
      <c r="N289" t="s">
        <v>22480</v>
      </c>
      <c r="O289" t="str">
        <f t="shared" si="9"/>
        <v>KT-160090</v>
      </c>
      <c r="P289" t="s">
        <v>18076</v>
      </c>
      <c r="Q289" t="s">
        <v>58</v>
      </c>
      <c r="R289" t="s">
        <v>543</v>
      </c>
      <c r="S289" t="s">
        <v>2890</v>
      </c>
      <c r="U289" t="s">
        <v>381</v>
      </c>
    </row>
    <row r="290" spans="14:21" x14ac:dyDescent="0.15">
      <c r="N290" t="s">
        <v>3054</v>
      </c>
      <c r="O290" t="str">
        <f t="shared" si="9"/>
        <v>KT-160088</v>
      </c>
      <c r="P290" t="s">
        <v>18072</v>
      </c>
      <c r="Q290" t="s">
        <v>127</v>
      </c>
      <c r="R290" t="s">
        <v>46</v>
      </c>
      <c r="S290" t="s">
        <v>413</v>
      </c>
      <c r="U290" t="s">
        <v>381</v>
      </c>
    </row>
    <row r="291" spans="14:21" x14ac:dyDescent="0.15">
      <c r="N291" t="s">
        <v>22481</v>
      </c>
      <c r="O291" t="str">
        <f t="shared" si="9"/>
        <v>CG-160008</v>
      </c>
      <c r="P291" t="s">
        <v>13835</v>
      </c>
      <c r="Q291" t="s">
        <v>466</v>
      </c>
      <c r="R291" t="s">
        <v>122</v>
      </c>
      <c r="U291" t="s">
        <v>381</v>
      </c>
    </row>
    <row r="292" spans="14:21" x14ac:dyDescent="0.15">
      <c r="N292" t="s">
        <v>22482</v>
      </c>
      <c r="O292" t="str">
        <f t="shared" si="9"/>
        <v>KT-160087</v>
      </c>
      <c r="P292" t="s">
        <v>18070</v>
      </c>
      <c r="Q292" t="s">
        <v>197</v>
      </c>
      <c r="R292" t="s">
        <v>150</v>
      </c>
      <c r="U292" t="s">
        <v>381</v>
      </c>
    </row>
    <row r="293" spans="14:21" x14ac:dyDescent="0.15">
      <c r="N293" t="s">
        <v>22483</v>
      </c>
      <c r="O293" t="str">
        <f t="shared" si="9"/>
        <v>HK-160016</v>
      </c>
      <c r="P293" t="s">
        <v>14306</v>
      </c>
      <c r="Q293" t="s">
        <v>382</v>
      </c>
      <c r="R293" t="s">
        <v>331</v>
      </c>
      <c r="S293" t="s">
        <v>130</v>
      </c>
      <c r="T293" t="s">
        <v>150</v>
      </c>
      <c r="U293" t="s">
        <v>381</v>
      </c>
    </row>
    <row r="294" spans="14:21" x14ac:dyDescent="0.15">
      <c r="N294" t="s">
        <v>26607</v>
      </c>
      <c r="O294" t="str">
        <f t="shared" si="9"/>
        <v>KT-160077</v>
      </c>
      <c r="P294" t="s">
        <v>18052</v>
      </c>
      <c r="Q294" t="s">
        <v>127</v>
      </c>
      <c r="R294" t="s">
        <v>1641</v>
      </c>
      <c r="S294" t="s">
        <v>12314</v>
      </c>
      <c r="U294" t="s">
        <v>381</v>
      </c>
    </row>
    <row r="295" spans="14:21" x14ac:dyDescent="0.15">
      <c r="N295" t="s">
        <v>3055</v>
      </c>
      <c r="O295" t="str">
        <f t="shared" si="9"/>
        <v>KT-160072</v>
      </c>
      <c r="P295" t="s">
        <v>18042</v>
      </c>
      <c r="Q295" t="s">
        <v>443</v>
      </c>
      <c r="R295" t="s">
        <v>185</v>
      </c>
      <c r="U295" t="s">
        <v>381</v>
      </c>
    </row>
    <row r="296" spans="14:21" x14ac:dyDescent="0.15">
      <c r="N296" t="s">
        <v>26608</v>
      </c>
      <c r="O296" t="str">
        <f t="shared" si="9"/>
        <v>SK-160015</v>
      </c>
      <c r="P296" t="s">
        <v>21357</v>
      </c>
      <c r="Q296" t="s">
        <v>443</v>
      </c>
      <c r="R296" t="s">
        <v>444</v>
      </c>
      <c r="S296" t="s">
        <v>2886</v>
      </c>
      <c r="U296" t="s">
        <v>381</v>
      </c>
    </row>
    <row r="297" spans="14:21" x14ac:dyDescent="0.15">
      <c r="N297" t="s">
        <v>22484</v>
      </c>
      <c r="O297" t="str">
        <f t="shared" si="9"/>
        <v>KT-160069</v>
      </c>
      <c r="P297" t="s">
        <v>956</v>
      </c>
      <c r="Q297" t="s">
        <v>197</v>
      </c>
      <c r="R297" t="s">
        <v>201</v>
      </c>
      <c r="S297" t="s">
        <v>397</v>
      </c>
      <c r="T297" t="s">
        <v>150</v>
      </c>
      <c r="U297" t="s">
        <v>381</v>
      </c>
    </row>
    <row r="298" spans="14:21" x14ac:dyDescent="0.15">
      <c r="N298" t="s">
        <v>22485</v>
      </c>
      <c r="O298" t="str">
        <f t="shared" si="9"/>
        <v>KK-160030</v>
      </c>
      <c r="P298" t="s">
        <v>15851</v>
      </c>
      <c r="Q298" t="s">
        <v>538</v>
      </c>
      <c r="R298" t="s">
        <v>150</v>
      </c>
      <c r="U298" t="s">
        <v>381</v>
      </c>
    </row>
    <row r="299" spans="14:21" x14ac:dyDescent="0.15">
      <c r="N299" t="s">
        <v>22486</v>
      </c>
      <c r="O299" t="str">
        <f t="shared" si="9"/>
        <v>KK-160029</v>
      </c>
      <c r="P299" t="s">
        <v>15849</v>
      </c>
      <c r="Q299" t="s">
        <v>72</v>
      </c>
      <c r="R299" t="s">
        <v>577</v>
      </c>
      <c r="U299" t="s">
        <v>381</v>
      </c>
    </row>
    <row r="300" spans="14:21" x14ac:dyDescent="0.15">
      <c r="N300" t="s">
        <v>26609</v>
      </c>
      <c r="O300" t="str">
        <f t="shared" si="9"/>
        <v>KK-160028</v>
      </c>
      <c r="P300" t="s">
        <v>15848</v>
      </c>
      <c r="Q300" t="s">
        <v>197</v>
      </c>
      <c r="R300" t="s">
        <v>200</v>
      </c>
      <c r="S300" t="s">
        <v>2832</v>
      </c>
      <c r="U300" t="s">
        <v>381</v>
      </c>
    </row>
    <row r="301" spans="14:21" x14ac:dyDescent="0.15">
      <c r="N301" t="s">
        <v>3057</v>
      </c>
      <c r="O301" t="str">
        <f t="shared" si="9"/>
        <v>CG-160007</v>
      </c>
      <c r="P301" t="s">
        <v>13833</v>
      </c>
      <c r="Q301" t="s">
        <v>425</v>
      </c>
      <c r="R301" t="s">
        <v>428</v>
      </c>
      <c r="S301" t="s">
        <v>428</v>
      </c>
      <c r="T301" t="s">
        <v>121</v>
      </c>
      <c r="U301" t="s">
        <v>381</v>
      </c>
    </row>
    <row r="302" spans="14:21" x14ac:dyDescent="0.15">
      <c r="N302" t="s">
        <v>22487</v>
      </c>
      <c r="O302" t="str">
        <f t="shared" si="9"/>
        <v>HK-160015</v>
      </c>
      <c r="P302" t="s">
        <v>14304</v>
      </c>
      <c r="Q302" t="s">
        <v>127</v>
      </c>
      <c r="R302" t="s">
        <v>46</v>
      </c>
      <c r="S302" t="s">
        <v>413</v>
      </c>
      <c r="U302" t="s">
        <v>381</v>
      </c>
    </row>
    <row r="303" spans="14:21" x14ac:dyDescent="0.15">
      <c r="N303" t="s">
        <v>3058</v>
      </c>
      <c r="O303" t="str">
        <f t="shared" si="9"/>
        <v>HK-160014</v>
      </c>
      <c r="P303" t="s">
        <v>14302</v>
      </c>
      <c r="Q303" t="s">
        <v>443</v>
      </c>
      <c r="R303" t="s">
        <v>551</v>
      </c>
      <c r="U303" t="s">
        <v>381</v>
      </c>
    </row>
    <row r="304" spans="14:21" x14ac:dyDescent="0.15">
      <c r="N304" t="s">
        <v>26610</v>
      </c>
      <c r="O304" t="str">
        <f t="shared" si="9"/>
        <v>KT-160059</v>
      </c>
      <c r="P304" t="s">
        <v>18021</v>
      </c>
      <c r="Q304" t="s">
        <v>197</v>
      </c>
      <c r="R304" t="s">
        <v>200</v>
      </c>
      <c r="S304" t="s">
        <v>150</v>
      </c>
      <c r="U304" t="s">
        <v>381</v>
      </c>
    </row>
    <row r="305" spans="14:21" x14ac:dyDescent="0.15">
      <c r="N305" t="s">
        <v>3059</v>
      </c>
      <c r="O305" t="str">
        <f t="shared" si="9"/>
        <v>HK-160011</v>
      </c>
      <c r="P305" t="s">
        <v>14297</v>
      </c>
      <c r="Q305" t="s">
        <v>12</v>
      </c>
      <c r="R305" t="s">
        <v>15</v>
      </c>
      <c r="S305" t="s">
        <v>2881</v>
      </c>
      <c r="U305" t="s">
        <v>381</v>
      </c>
    </row>
    <row r="306" spans="14:21" x14ac:dyDescent="0.15">
      <c r="N306" t="s">
        <v>3060</v>
      </c>
      <c r="O306" t="str">
        <f t="shared" si="9"/>
        <v>KTK-160010</v>
      </c>
      <c r="P306" t="s">
        <v>22006</v>
      </c>
      <c r="Q306" t="s">
        <v>57</v>
      </c>
      <c r="R306" t="s">
        <v>12</v>
      </c>
      <c r="S306" t="s">
        <v>22007</v>
      </c>
      <c r="T306" t="s">
        <v>22008</v>
      </c>
      <c r="U306" t="s">
        <v>381</v>
      </c>
    </row>
    <row r="307" spans="14:21" x14ac:dyDescent="0.15">
      <c r="N307" t="s">
        <v>26611</v>
      </c>
      <c r="O307" t="str">
        <f t="shared" si="9"/>
        <v>KTK-160006</v>
      </c>
      <c r="P307" t="s">
        <v>23546</v>
      </c>
      <c r="Q307" t="s">
        <v>57</v>
      </c>
      <c r="R307" t="s">
        <v>2907</v>
      </c>
      <c r="S307" t="s">
        <v>46</v>
      </c>
      <c r="U307" t="s">
        <v>381</v>
      </c>
    </row>
    <row r="308" spans="14:21" x14ac:dyDescent="0.15">
      <c r="N308" t="s">
        <v>1564</v>
      </c>
      <c r="O308" t="str">
        <f t="shared" si="9"/>
        <v>QS-160016</v>
      </c>
      <c r="P308" t="s">
        <v>1007</v>
      </c>
      <c r="Q308" t="s">
        <v>49</v>
      </c>
      <c r="R308" t="s">
        <v>1642</v>
      </c>
      <c r="U308" t="s">
        <v>381</v>
      </c>
    </row>
    <row r="309" spans="14:21" x14ac:dyDescent="0.15">
      <c r="N309" t="s">
        <v>3061</v>
      </c>
      <c r="O309" t="str">
        <f t="shared" si="9"/>
        <v>QS-160015</v>
      </c>
      <c r="P309" t="s">
        <v>20472</v>
      </c>
      <c r="Q309" t="s">
        <v>12</v>
      </c>
      <c r="R309" t="s">
        <v>14</v>
      </c>
      <c r="U309" t="s">
        <v>381</v>
      </c>
    </row>
    <row r="310" spans="14:21" x14ac:dyDescent="0.15">
      <c r="N310" t="s">
        <v>3062</v>
      </c>
      <c r="O310" t="str">
        <f t="shared" si="9"/>
        <v>QS-160012</v>
      </c>
      <c r="P310" t="s">
        <v>20466</v>
      </c>
      <c r="Q310" t="s">
        <v>11</v>
      </c>
      <c r="R310" t="s">
        <v>11</v>
      </c>
      <c r="S310" t="s">
        <v>124</v>
      </c>
      <c r="T310" t="s">
        <v>124</v>
      </c>
      <c r="U310" t="s">
        <v>381</v>
      </c>
    </row>
    <row r="311" spans="14:21" x14ac:dyDescent="0.15">
      <c r="N311" t="s">
        <v>26612</v>
      </c>
      <c r="O311" t="str">
        <f t="shared" si="9"/>
        <v>KTK-160004</v>
      </c>
      <c r="P311" t="s">
        <v>23550</v>
      </c>
      <c r="Q311" t="s">
        <v>57</v>
      </c>
      <c r="R311" t="s">
        <v>150</v>
      </c>
      <c r="U311" t="s">
        <v>381</v>
      </c>
    </row>
    <row r="312" spans="14:21" x14ac:dyDescent="0.15">
      <c r="N312" t="s">
        <v>3063</v>
      </c>
      <c r="O312" t="str">
        <f t="shared" si="9"/>
        <v>KT-160058</v>
      </c>
      <c r="P312" t="s">
        <v>18019</v>
      </c>
      <c r="Q312" t="s">
        <v>466</v>
      </c>
      <c r="R312" t="s">
        <v>469</v>
      </c>
      <c r="U312" t="s">
        <v>381</v>
      </c>
    </row>
    <row r="313" spans="14:21" x14ac:dyDescent="0.15">
      <c r="N313" t="s">
        <v>3064</v>
      </c>
      <c r="O313" t="str">
        <f t="shared" si="9"/>
        <v>TH-160009</v>
      </c>
      <c r="P313" t="s">
        <v>21780</v>
      </c>
      <c r="Q313" t="s">
        <v>11</v>
      </c>
      <c r="R313" t="s">
        <v>11</v>
      </c>
      <c r="S313" t="s">
        <v>410</v>
      </c>
      <c r="U313" t="s">
        <v>381</v>
      </c>
    </row>
    <row r="314" spans="14:21" x14ac:dyDescent="0.15">
      <c r="N314" t="s">
        <v>26613</v>
      </c>
      <c r="O314" t="str">
        <f t="shared" si="9"/>
        <v>KT-160052</v>
      </c>
      <c r="P314" t="s">
        <v>18007</v>
      </c>
      <c r="Q314" t="s">
        <v>212</v>
      </c>
      <c r="R314" t="s">
        <v>12286</v>
      </c>
      <c r="U314" t="s">
        <v>381</v>
      </c>
    </row>
    <row r="315" spans="14:21" x14ac:dyDescent="0.15">
      <c r="N315" t="s">
        <v>26614</v>
      </c>
      <c r="O315" t="str">
        <f t="shared" si="9"/>
        <v>KT-160050</v>
      </c>
      <c r="P315" t="s">
        <v>18003</v>
      </c>
      <c r="Q315" t="s">
        <v>197</v>
      </c>
      <c r="R315" t="s">
        <v>201</v>
      </c>
      <c r="S315" t="s">
        <v>201</v>
      </c>
      <c r="U315" t="s">
        <v>381</v>
      </c>
    </row>
    <row r="316" spans="14:21" x14ac:dyDescent="0.15">
      <c r="N316" t="s">
        <v>3065</v>
      </c>
      <c r="O316" t="str">
        <f t="shared" si="9"/>
        <v>KT-160046</v>
      </c>
      <c r="P316" t="s">
        <v>17994</v>
      </c>
      <c r="Q316" t="s">
        <v>11</v>
      </c>
      <c r="R316" t="s">
        <v>11</v>
      </c>
      <c r="S316" t="s">
        <v>176</v>
      </c>
      <c r="T316" t="s">
        <v>2863</v>
      </c>
      <c r="U316" t="s">
        <v>381</v>
      </c>
    </row>
    <row r="317" spans="14:21" x14ac:dyDescent="0.15">
      <c r="N317" t="s">
        <v>1517</v>
      </c>
      <c r="O317" t="str">
        <f t="shared" si="9"/>
        <v>KT-160044</v>
      </c>
      <c r="P317" t="s">
        <v>955</v>
      </c>
      <c r="Q317" t="s">
        <v>11</v>
      </c>
      <c r="R317" t="s">
        <v>11</v>
      </c>
      <c r="S317" t="s">
        <v>410</v>
      </c>
      <c r="U317" t="s">
        <v>381</v>
      </c>
    </row>
    <row r="318" spans="14:21" x14ac:dyDescent="0.15">
      <c r="N318" t="s">
        <v>22488</v>
      </c>
      <c r="O318" t="str">
        <f t="shared" si="9"/>
        <v>KT-160043</v>
      </c>
      <c r="P318" t="s">
        <v>17992</v>
      </c>
      <c r="Q318" t="s">
        <v>197</v>
      </c>
      <c r="R318" t="s">
        <v>200</v>
      </c>
      <c r="S318" t="s">
        <v>150</v>
      </c>
      <c r="U318" t="s">
        <v>381</v>
      </c>
    </row>
    <row r="319" spans="14:21" x14ac:dyDescent="0.15">
      <c r="N319" t="s">
        <v>22489</v>
      </c>
      <c r="O319" t="str">
        <f t="shared" si="9"/>
        <v>QS-160009</v>
      </c>
      <c r="P319" t="s">
        <v>20461</v>
      </c>
      <c r="Q319" t="s">
        <v>466</v>
      </c>
      <c r="R319" t="s">
        <v>530</v>
      </c>
      <c r="S319" t="s">
        <v>12265</v>
      </c>
      <c r="U319" t="s">
        <v>381</v>
      </c>
    </row>
    <row r="320" spans="14:21" x14ac:dyDescent="0.15">
      <c r="N320" t="s">
        <v>26615</v>
      </c>
      <c r="O320" t="str">
        <f t="shared" si="9"/>
        <v>QS-160007</v>
      </c>
      <c r="P320" t="s">
        <v>20458</v>
      </c>
      <c r="Q320" t="s">
        <v>197</v>
      </c>
      <c r="R320" t="s">
        <v>198</v>
      </c>
      <c r="S320" t="s">
        <v>198</v>
      </c>
      <c r="U320" t="s">
        <v>381</v>
      </c>
    </row>
    <row r="321" spans="14:21" x14ac:dyDescent="0.15">
      <c r="N321" t="s">
        <v>3068</v>
      </c>
      <c r="O321" t="str">
        <f t="shared" si="9"/>
        <v>KT-160041</v>
      </c>
      <c r="P321" t="s">
        <v>17990</v>
      </c>
      <c r="Q321" t="s">
        <v>197</v>
      </c>
      <c r="R321" t="s">
        <v>198</v>
      </c>
      <c r="S321" t="s">
        <v>198</v>
      </c>
      <c r="U321" t="s">
        <v>381</v>
      </c>
    </row>
    <row r="322" spans="14:21" x14ac:dyDescent="0.15">
      <c r="N322" t="s">
        <v>3069</v>
      </c>
      <c r="O322" t="str">
        <f t="shared" si="9"/>
        <v>KK-160022</v>
      </c>
      <c r="P322" t="s">
        <v>15837</v>
      </c>
      <c r="Q322" t="s">
        <v>11</v>
      </c>
      <c r="R322" t="s">
        <v>390</v>
      </c>
      <c r="S322" t="s">
        <v>390</v>
      </c>
      <c r="T322" t="s">
        <v>2850</v>
      </c>
      <c r="U322" t="s">
        <v>381</v>
      </c>
    </row>
    <row r="323" spans="14:21" x14ac:dyDescent="0.15">
      <c r="N323" t="s">
        <v>3070</v>
      </c>
      <c r="O323" t="str">
        <f t="shared" si="9"/>
        <v>KK-160021</v>
      </c>
      <c r="P323" t="s">
        <v>15835</v>
      </c>
      <c r="Q323" t="s">
        <v>382</v>
      </c>
      <c r="R323" t="s">
        <v>166</v>
      </c>
      <c r="S323" t="s">
        <v>2867</v>
      </c>
      <c r="T323" t="s">
        <v>2059</v>
      </c>
      <c r="U323" t="s">
        <v>381</v>
      </c>
    </row>
    <row r="324" spans="14:21" x14ac:dyDescent="0.15">
      <c r="N324" t="s">
        <v>3071</v>
      </c>
      <c r="O324" t="str">
        <f t="shared" ref="O324:O387" si="10">LEFT(N324,FIND("-",N324)+6)</f>
        <v>KT-160039</v>
      </c>
      <c r="P324" t="s">
        <v>17987</v>
      </c>
      <c r="Q324" t="s">
        <v>11</v>
      </c>
      <c r="R324" t="s">
        <v>150</v>
      </c>
      <c r="U324" t="s">
        <v>381</v>
      </c>
    </row>
    <row r="325" spans="14:21" x14ac:dyDescent="0.15">
      <c r="N325" t="s">
        <v>3072</v>
      </c>
      <c r="O325" t="str">
        <f t="shared" si="10"/>
        <v>KT-160038</v>
      </c>
      <c r="P325" t="s">
        <v>17985</v>
      </c>
      <c r="Q325" t="s">
        <v>425</v>
      </c>
      <c r="R325" t="s">
        <v>427</v>
      </c>
      <c r="S325" t="s">
        <v>427</v>
      </c>
      <c r="T325" t="s">
        <v>121</v>
      </c>
      <c r="U325" t="s">
        <v>381</v>
      </c>
    </row>
    <row r="326" spans="14:21" x14ac:dyDescent="0.15">
      <c r="N326" t="s">
        <v>22490</v>
      </c>
      <c r="O326" t="str">
        <f t="shared" si="10"/>
        <v>HK-160009</v>
      </c>
      <c r="P326" t="s">
        <v>14293</v>
      </c>
      <c r="Q326" t="s">
        <v>380</v>
      </c>
      <c r="R326" t="s">
        <v>390</v>
      </c>
      <c r="S326" t="s">
        <v>390</v>
      </c>
      <c r="T326" t="s">
        <v>171</v>
      </c>
      <c r="U326" t="s">
        <v>381</v>
      </c>
    </row>
    <row r="327" spans="14:21" x14ac:dyDescent="0.15">
      <c r="N327" t="s">
        <v>22491</v>
      </c>
      <c r="O327" t="str">
        <f t="shared" si="10"/>
        <v>KT-160037</v>
      </c>
      <c r="P327" t="s">
        <v>17983</v>
      </c>
      <c r="Q327" t="s">
        <v>382</v>
      </c>
      <c r="R327" t="s">
        <v>150</v>
      </c>
      <c r="U327" t="s">
        <v>381</v>
      </c>
    </row>
    <row r="328" spans="14:21" x14ac:dyDescent="0.15">
      <c r="N328" t="s">
        <v>26616</v>
      </c>
      <c r="O328" t="str">
        <f t="shared" si="10"/>
        <v>KT-160036</v>
      </c>
      <c r="P328" t="s">
        <v>17982</v>
      </c>
      <c r="Q328" t="s">
        <v>12</v>
      </c>
      <c r="R328" t="s">
        <v>150</v>
      </c>
      <c r="U328" t="s">
        <v>381</v>
      </c>
    </row>
    <row r="329" spans="14:21" x14ac:dyDescent="0.15">
      <c r="N329" t="s">
        <v>3073</v>
      </c>
      <c r="O329" t="str">
        <f t="shared" si="10"/>
        <v>KT-160034</v>
      </c>
      <c r="P329" t="s">
        <v>17978</v>
      </c>
      <c r="Q329" t="s">
        <v>12</v>
      </c>
      <c r="R329" t="s">
        <v>14</v>
      </c>
      <c r="U329" t="s">
        <v>381</v>
      </c>
    </row>
    <row r="330" spans="14:21" x14ac:dyDescent="0.15">
      <c r="N330" t="s">
        <v>26617</v>
      </c>
      <c r="O330" t="str">
        <f t="shared" si="10"/>
        <v>KT-160033</v>
      </c>
      <c r="P330" t="s">
        <v>17976</v>
      </c>
      <c r="Q330" t="s">
        <v>538</v>
      </c>
      <c r="R330" t="s">
        <v>150</v>
      </c>
      <c r="U330" t="s">
        <v>381</v>
      </c>
    </row>
    <row r="331" spans="14:21" x14ac:dyDescent="0.15">
      <c r="N331" t="s">
        <v>26904</v>
      </c>
      <c r="O331" t="str">
        <f t="shared" si="10"/>
        <v>KK-160016</v>
      </c>
      <c r="P331" t="s">
        <v>15826</v>
      </c>
      <c r="Q331" t="s">
        <v>22</v>
      </c>
      <c r="R331" t="s">
        <v>150</v>
      </c>
      <c r="U331" t="s">
        <v>381</v>
      </c>
    </row>
    <row r="332" spans="14:21" x14ac:dyDescent="0.15">
      <c r="N332" t="s">
        <v>3074</v>
      </c>
      <c r="O332" t="str">
        <f t="shared" si="10"/>
        <v>KT-160032</v>
      </c>
      <c r="P332" t="s">
        <v>17974</v>
      </c>
      <c r="Q332" t="s">
        <v>11</v>
      </c>
      <c r="R332" t="s">
        <v>11</v>
      </c>
      <c r="S332" t="s">
        <v>150</v>
      </c>
      <c r="U332" t="s">
        <v>381</v>
      </c>
    </row>
    <row r="333" spans="14:21" x14ac:dyDescent="0.15">
      <c r="N333" t="s">
        <v>22492</v>
      </c>
      <c r="O333" t="str">
        <f t="shared" si="10"/>
        <v>CB-160010</v>
      </c>
      <c r="P333" t="s">
        <v>13055</v>
      </c>
      <c r="Q333" t="s">
        <v>11</v>
      </c>
      <c r="R333" t="s">
        <v>11</v>
      </c>
      <c r="S333" t="s">
        <v>150</v>
      </c>
      <c r="U333" t="s">
        <v>381</v>
      </c>
    </row>
    <row r="334" spans="14:21" x14ac:dyDescent="0.15">
      <c r="N334" t="s">
        <v>3075</v>
      </c>
      <c r="O334" t="str">
        <f t="shared" si="10"/>
        <v>CB-160009</v>
      </c>
      <c r="P334" t="s">
        <v>13053</v>
      </c>
      <c r="Q334" t="s">
        <v>495</v>
      </c>
      <c r="R334" t="s">
        <v>390</v>
      </c>
      <c r="S334" t="s">
        <v>390</v>
      </c>
      <c r="T334" t="s">
        <v>171</v>
      </c>
      <c r="U334" t="s">
        <v>381</v>
      </c>
    </row>
    <row r="335" spans="14:21" x14ac:dyDescent="0.15">
      <c r="N335" t="s">
        <v>26618</v>
      </c>
      <c r="O335" t="str">
        <f t="shared" si="10"/>
        <v>KT-160030</v>
      </c>
      <c r="P335" t="s">
        <v>17972</v>
      </c>
      <c r="Q335" t="s">
        <v>12</v>
      </c>
      <c r="R335" t="s">
        <v>14</v>
      </c>
      <c r="U335" t="s">
        <v>381</v>
      </c>
    </row>
    <row r="336" spans="14:21" x14ac:dyDescent="0.15">
      <c r="N336" t="s">
        <v>26619</v>
      </c>
      <c r="O336" t="str">
        <f t="shared" si="10"/>
        <v>QS-160001</v>
      </c>
      <c r="P336" t="s">
        <v>20447</v>
      </c>
      <c r="Q336" t="s">
        <v>54</v>
      </c>
      <c r="R336" t="s">
        <v>1632</v>
      </c>
      <c r="S336" t="s">
        <v>12321</v>
      </c>
      <c r="U336" t="s">
        <v>381</v>
      </c>
    </row>
    <row r="337" spans="14:21" x14ac:dyDescent="0.15">
      <c r="N337" t="s">
        <v>3076</v>
      </c>
      <c r="O337" t="str">
        <f t="shared" si="10"/>
        <v>KT-160028</v>
      </c>
      <c r="P337" t="s">
        <v>17969</v>
      </c>
      <c r="Q337" t="s">
        <v>443</v>
      </c>
      <c r="R337" t="s">
        <v>444</v>
      </c>
      <c r="S337" t="s">
        <v>2886</v>
      </c>
      <c r="U337" t="s">
        <v>381</v>
      </c>
    </row>
    <row r="338" spans="14:21" x14ac:dyDescent="0.15">
      <c r="N338" t="s">
        <v>22493</v>
      </c>
      <c r="O338" t="str">
        <f t="shared" si="10"/>
        <v>KK-160013</v>
      </c>
      <c r="P338" t="s">
        <v>15820</v>
      </c>
      <c r="Q338" t="s">
        <v>380</v>
      </c>
      <c r="R338" t="s">
        <v>380</v>
      </c>
      <c r="S338" t="s">
        <v>2849</v>
      </c>
      <c r="U338" t="s">
        <v>381</v>
      </c>
    </row>
    <row r="339" spans="14:21" x14ac:dyDescent="0.15">
      <c r="N339" t="s">
        <v>22494</v>
      </c>
      <c r="O339" t="str">
        <f t="shared" si="10"/>
        <v>KK-160012</v>
      </c>
      <c r="P339" t="s">
        <v>15818</v>
      </c>
      <c r="Q339" t="s">
        <v>342</v>
      </c>
      <c r="R339" t="s">
        <v>343</v>
      </c>
      <c r="S339" t="s">
        <v>2849</v>
      </c>
      <c r="U339" t="s">
        <v>381</v>
      </c>
    </row>
    <row r="340" spans="14:21" x14ac:dyDescent="0.15">
      <c r="N340" t="s">
        <v>3077</v>
      </c>
      <c r="O340" t="str">
        <f t="shared" si="10"/>
        <v>OKK-160001</v>
      </c>
      <c r="P340" t="s">
        <v>22009</v>
      </c>
      <c r="Q340" t="s">
        <v>57</v>
      </c>
      <c r="R340" t="s">
        <v>24</v>
      </c>
      <c r="S340" t="s">
        <v>2915</v>
      </c>
      <c r="T340" t="s">
        <v>2916</v>
      </c>
      <c r="U340" t="s">
        <v>381</v>
      </c>
    </row>
    <row r="341" spans="14:21" x14ac:dyDescent="0.15">
      <c r="N341" t="s">
        <v>22495</v>
      </c>
      <c r="O341" t="str">
        <f t="shared" si="10"/>
        <v>SK-160012</v>
      </c>
      <c r="P341" t="s">
        <v>21352</v>
      </c>
      <c r="Q341" t="s">
        <v>127</v>
      </c>
      <c r="R341" t="s">
        <v>129</v>
      </c>
      <c r="S341" t="s">
        <v>2844</v>
      </c>
      <c r="U341" t="s">
        <v>381</v>
      </c>
    </row>
    <row r="342" spans="14:21" x14ac:dyDescent="0.15">
      <c r="N342" t="s">
        <v>22496</v>
      </c>
      <c r="O342" t="str">
        <f t="shared" si="10"/>
        <v>KK-160010</v>
      </c>
      <c r="P342" t="s">
        <v>24614</v>
      </c>
      <c r="Q342" t="s">
        <v>54</v>
      </c>
      <c r="R342" t="s">
        <v>175</v>
      </c>
      <c r="S342" t="s">
        <v>12331</v>
      </c>
      <c r="U342" t="s">
        <v>381</v>
      </c>
    </row>
    <row r="343" spans="14:21" x14ac:dyDescent="0.15">
      <c r="N343" t="s">
        <v>26620</v>
      </c>
      <c r="O343" t="str">
        <f t="shared" si="10"/>
        <v>KK-160008</v>
      </c>
      <c r="P343" t="s">
        <v>15810</v>
      </c>
      <c r="Q343" t="s">
        <v>382</v>
      </c>
      <c r="R343" t="s">
        <v>2</v>
      </c>
      <c r="S343" t="s">
        <v>383</v>
      </c>
      <c r="T343" t="s">
        <v>150</v>
      </c>
    </row>
    <row r="344" spans="14:21" x14ac:dyDescent="0.15">
      <c r="N344" t="s">
        <v>22497</v>
      </c>
      <c r="O344" t="str">
        <f t="shared" si="10"/>
        <v>KK-160007</v>
      </c>
      <c r="P344" t="s">
        <v>15808</v>
      </c>
      <c r="Q344" t="s">
        <v>12</v>
      </c>
      <c r="R344" t="s">
        <v>150</v>
      </c>
      <c r="U344" t="s">
        <v>381</v>
      </c>
    </row>
    <row r="345" spans="14:21" x14ac:dyDescent="0.15">
      <c r="N345" t="s">
        <v>3078</v>
      </c>
      <c r="O345" t="str">
        <f t="shared" si="10"/>
        <v>CBK-160003</v>
      </c>
      <c r="P345" t="s">
        <v>22010</v>
      </c>
      <c r="Q345" t="s">
        <v>57</v>
      </c>
      <c r="R345" t="s">
        <v>2907</v>
      </c>
      <c r="S345" t="s">
        <v>46</v>
      </c>
      <c r="U345" t="s">
        <v>381</v>
      </c>
    </row>
    <row r="346" spans="14:21" x14ac:dyDescent="0.15">
      <c r="N346" t="s">
        <v>3079</v>
      </c>
      <c r="O346" t="str">
        <f t="shared" si="10"/>
        <v>KT-160021</v>
      </c>
      <c r="P346" t="s">
        <v>17954</v>
      </c>
      <c r="Q346" t="s">
        <v>495</v>
      </c>
      <c r="R346" t="s">
        <v>2966</v>
      </c>
      <c r="U346" t="s">
        <v>381</v>
      </c>
    </row>
    <row r="347" spans="14:21" x14ac:dyDescent="0.15">
      <c r="N347" t="s">
        <v>26621</v>
      </c>
      <c r="O347" t="str">
        <f t="shared" si="10"/>
        <v>SK-160008</v>
      </c>
      <c r="P347" t="s">
        <v>21345</v>
      </c>
      <c r="Q347" t="s">
        <v>127</v>
      </c>
      <c r="R347" t="s">
        <v>46</v>
      </c>
      <c r="S347" t="s">
        <v>413</v>
      </c>
      <c r="U347" t="s">
        <v>381</v>
      </c>
    </row>
    <row r="348" spans="14:21" x14ac:dyDescent="0.15">
      <c r="N348" t="s">
        <v>3080</v>
      </c>
      <c r="O348" t="str">
        <f t="shared" si="10"/>
        <v>KT-160019</v>
      </c>
      <c r="P348" t="s">
        <v>17950</v>
      </c>
      <c r="Q348" t="s">
        <v>382</v>
      </c>
      <c r="R348" t="s">
        <v>150</v>
      </c>
      <c r="U348" t="s">
        <v>381</v>
      </c>
    </row>
    <row r="349" spans="14:21" x14ac:dyDescent="0.15">
      <c r="N349" t="s">
        <v>22498</v>
      </c>
      <c r="O349" t="str">
        <f t="shared" si="10"/>
        <v>HRK-160001</v>
      </c>
      <c r="P349" t="s">
        <v>23565</v>
      </c>
      <c r="Q349" t="s">
        <v>57</v>
      </c>
      <c r="R349" t="s">
        <v>24</v>
      </c>
      <c r="S349" t="s">
        <v>2915</v>
      </c>
      <c r="T349" t="s">
        <v>2916</v>
      </c>
      <c r="U349" t="s">
        <v>381</v>
      </c>
    </row>
    <row r="350" spans="14:21" x14ac:dyDescent="0.15">
      <c r="N350" t="s">
        <v>3081</v>
      </c>
      <c r="O350" t="str">
        <f t="shared" si="10"/>
        <v>CB-160005</v>
      </c>
      <c r="P350" t="s">
        <v>13045</v>
      </c>
      <c r="Q350" t="s">
        <v>197</v>
      </c>
      <c r="R350" t="s">
        <v>220</v>
      </c>
      <c r="S350" t="s">
        <v>150</v>
      </c>
      <c r="U350" t="s">
        <v>381</v>
      </c>
    </row>
    <row r="351" spans="14:21" x14ac:dyDescent="0.15">
      <c r="N351" t="s">
        <v>22499</v>
      </c>
      <c r="O351" t="str">
        <f t="shared" si="10"/>
        <v>CB-160003</v>
      </c>
      <c r="P351" t="s">
        <v>13042</v>
      </c>
      <c r="Q351" t="s">
        <v>54</v>
      </c>
      <c r="R351" t="s">
        <v>55</v>
      </c>
      <c r="S351" t="s">
        <v>2843</v>
      </c>
      <c r="T351" t="s">
        <v>2857</v>
      </c>
      <c r="U351" t="s">
        <v>381</v>
      </c>
    </row>
    <row r="352" spans="14:21" x14ac:dyDescent="0.15">
      <c r="N352" t="s">
        <v>3082</v>
      </c>
      <c r="O352" t="str">
        <f t="shared" si="10"/>
        <v>TH-160004</v>
      </c>
      <c r="P352" t="s">
        <v>21769</v>
      </c>
      <c r="Q352" t="s">
        <v>382</v>
      </c>
      <c r="R352" t="s">
        <v>76</v>
      </c>
      <c r="S352" t="s">
        <v>390</v>
      </c>
      <c r="T352" t="s">
        <v>171</v>
      </c>
      <c r="U352" t="s">
        <v>381</v>
      </c>
    </row>
    <row r="353" spans="14:21" x14ac:dyDescent="0.15">
      <c r="N353" t="s">
        <v>26622</v>
      </c>
      <c r="O353" t="str">
        <f t="shared" si="10"/>
        <v>KT-160016</v>
      </c>
      <c r="P353" t="s">
        <v>17945</v>
      </c>
      <c r="Q353" t="s">
        <v>127</v>
      </c>
      <c r="R353" t="s">
        <v>46</v>
      </c>
      <c r="S353" t="s">
        <v>413</v>
      </c>
      <c r="U353" t="s">
        <v>381</v>
      </c>
    </row>
    <row r="354" spans="14:21" x14ac:dyDescent="0.15">
      <c r="N354" t="s">
        <v>3083</v>
      </c>
      <c r="O354" t="str">
        <f t="shared" si="10"/>
        <v>HK-160001</v>
      </c>
      <c r="P354" t="s">
        <v>14279</v>
      </c>
      <c r="Q354" t="s">
        <v>12</v>
      </c>
      <c r="R354" t="s">
        <v>15</v>
      </c>
      <c r="S354" t="s">
        <v>2881</v>
      </c>
      <c r="U354" t="s">
        <v>381</v>
      </c>
    </row>
    <row r="355" spans="14:21" x14ac:dyDescent="0.15">
      <c r="N355" t="s">
        <v>22500</v>
      </c>
      <c r="O355" t="str">
        <f t="shared" si="10"/>
        <v>KT-160013</v>
      </c>
      <c r="P355" t="s">
        <v>954</v>
      </c>
      <c r="Q355" t="s">
        <v>12</v>
      </c>
      <c r="R355" t="s">
        <v>150</v>
      </c>
      <c r="U355" t="s">
        <v>381</v>
      </c>
    </row>
    <row r="356" spans="14:21" x14ac:dyDescent="0.15">
      <c r="N356" t="s">
        <v>3085</v>
      </c>
      <c r="O356" t="str">
        <f t="shared" si="10"/>
        <v>SK-160004</v>
      </c>
      <c r="P356" t="s">
        <v>21336</v>
      </c>
      <c r="Q356" t="s">
        <v>11</v>
      </c>
      <c r="R356" t="s">
        <v>11</v>
      </c>
      <c r="S356" t="s">
        <v>150</v>
      </c>
      <c r="U356" t="s">
        <v>381</v>
      </c>
    </row>
    <row r="357" spans="14:21" x14ac:dyDescent="0.15">
      <c r="N357" t="s">
        <v>3086</v>
      </c>
      <c r="O357" t="str">
        <f t="shared" si="10"/>
        <v>KT-160012</v>
      </c>
      <c r="P357" t="s">
        <v>17940</v>
      </c>
      <c r="Q357" t="s">
        <v>11</v>
      </c>
      <c r="R357" t="s">
        <v>11</v>
      </c>
      <c r="S357" t="s">
        <v>150</v>
      </c>
      <c r="U357" t="s">
        <v>381</v>
      </c>
    </row>
    <row r="358" spans="14:21" x14ac:dyDescent="0.15">
      <c r="N358" t="s">
        <v>22501</v>
      </c>
      <c r="O358" t="str">
        <f t="shared" si="10"/>
        <v>KT-160009</v>
      </c>
      <c r="P358" t="s">
        <v>17934</v>
      </c>
      <c r="Q358" t="s">
        <v>466</v>
      </c>
      <c r="R358" t="s">
        <v>122</v>
      </c>
      <c r="U358" t="s">
        <v>381</v>
      </c>
    </row>
    <row r="359" spans="14:21" x14ac:dyDescent="0.15">
      <c r="N359" t="s">
        <v>26623</v>
      </c>
      <c r="O359" t="str">
        <f t="shared" si="10"/>
        <v>KT-160008</v>
      </c>
      <c r="P359" t="s">
        <v>17932</v>
      </c>
      <c r="Q359" t="s">
        <v>12</v>
      </c>
      <c r="R359" t="s">
        <v>15</v>
      </c>
      <c r="S359" t="s">
        <v>2881</v>
      </c>
      <c r="U359" t="s">
        <v>381</v>
      </c>
    </row>
    <row r="360" spans="14:21" x14ac:dyDescent="0.15">
      <c r="N360" t="s">
        <v>22502</v>
      </c>
      <c r="O360" t="str">
        <f t="shared" si="10"/>
        <v>KT-160007</v>
      </c>
      <c r="P360" t="s">
        <v>17930</v>
      </c>
      <c r="Q360" t="s">
        <v>12</v>
      </c>
      <c r="R360" t="s">
        <v>150</v>
      </c>
      <c r="U360" t="s">
        <v>381</v>
      </c>
    </row>
    <row r="361" spans="14:21" x14ac:dyDescent="0.15">
      <c r="N361" t="s">
        <v>1516</v>
      </c>
      <c r="O361" t="str">
        <f t="shared" si="10"/>
        <v>KT-160006</v>
      </c>
      <c r="P361" t="s">
        <v>953</v>
      </c>
      <c r="Q361" t="s">
        <v>12</v>
      </c>
      <c r="R361" t="s">
        <v>15</v>
      </c>
      <c r="S361" t="s">
        <v>2881</v>
      </c>
      <c r="U361" t="s">
        <v>381</v>
      </c>
    </row>
    <row r="362" spans="14:21" x14ac:dyDescent="0.15">
      <c r="N362" t="s">
        <v>22503</v>
      </c>
      <c r="O362" t="str">
        <f t="shared" si="10"/>
        <v>TH-160002</v>
      </c>
      <c r="P362" t="s">
        <v>21766</v>
      </c>
      <c r="Q362" t="s">
        <v>11</v>
      </c>
      <c r="R362" t="s">
        <v>11</v>
      </c>
      <c r="S362" t="s">
        <v>410</v>
      </c>
      <c r="U362" t="s">
        <v>381</v>
      </c>
    </row>
    <row r="363" spans="14:21" x14ac:dyDescent="0.15">
      <c r="N363" t="s">
        <v>3087</v>
      </c>
      <c r="O363" t="str">
        <f t="shared" si="10"/>
        <v>KT-160005</v>
      </c>
      <c r="P363" t="s">
        <v>17928</v>
      </c>
      <c r="Q363" t="s">
        <v>538</v>
      </c>
      <c r="R363" t="s">
        <v>150</v>
      </c>
      <c r="U363" t="s">
        <v>381</v>
      </c>
    </row>
    <row r="364" spans="14:21" x14ac:dyDescent="0.15">
      <c r="N364" t="s">
        <v>26624</v>
      </c>
      <c r="O364" t="str">
        <f t="shared" si="10"/>
        <v>KT-160001</v>
      </c>
      <c r="P364" t="s">
        <v>17920</v>
      </c>
      <c r="Q364" t="s">
        <v>12</v>
      </c>
      <c r="R364" t="s">
        <v>14</v>
      </c>
      <c r="U364" t="s">
        <v>381</v>
      </c>
    </row>
    <row r="365" spans="14:21" x14ac:dyDescent="0.15">
      <c r="N365" t="s">
        <v>22504</v>
      </c>
      <c r="O365" t="str">
        <f t="shared" si="10"/>
        <v>KK-160004</v>
      </c>
      <c r="P365" t="s">
        <v>15802</v>
      </c>
      <c r="Q365" t="s">
        <v>58</v>
      </c>
      <c r="R365" t="s">
        <v>543</v>
      </c>
      <c r="S365" t="s">
        <v>390</v>
      </c>
      <c r="T365" t="s">
        <v>2850</v>
      </c>
      <c r="U365" t="s">
        <v>381</v>
      </c>
    </row>
    <row r="366" spans="14:21" x14ac:dyDescent="0.15">
      <c r="N366" t="s">
        <v>22505</v>
      </c>
      <c r="O366" t="str">
        <f t="shared" si="10"/>
        <v>KK-160003</v>
      </c>
      <c r="P366" t="s">
        <v>15800</v>
      </c>
      <c r="Q366" t="s">
        <v>489</v>
      </c>
      <c r="R366" t="s">
        <v>490</v>
      </c>
      <c r="S366" t="s">
        <v>2871</v>
      </c>
      <c r="U366" t="s">
        <v>381</v>
      </c>
    </row>
    <row r="367" spans="14:21" x14ac:dyDescent="0.15">
      <c r="N367" t="s">
        <v>26625</v>
      </c>
      <c r="O367" t="str">
        <f t="shared" si="10"/>
        <v>KK-160001</v>
      </c>
      <c r="P367" t="s">
        <v>15797</v>
      </c>
      <c r="Q367" t="s">
        <v>382</v>
      </c>
      <c r="R367" t="s">
        <v>81</v>
      </c>
      <c r="S367" t="s">
        <v>150</v>
      </c>
      <c r="U367" t="s">
        <v>381</v>
      </c>
    </row>
    <row r="368" spans="14:21" x14ac:dyDescent="0.15">
      <c r="N368" t="s">
        <v>3088</v>
      </c>
      <c r="O368" t="str">
        <f t="shared" si="10"/>
        <v>HR-150004</v>
      </c>
      <c r="P368" t="s">
        <v>14808</v>
      </c>
      <c r="Q368" t="s">
        <v>12</v>
      </c>
      <c r="R368" t="s">
        <v>150</v>
      </c>
      <c r="U368" t="s">
        <v>381</v>
      </c>
    </row>
    <row r="369" spans="14:21" x14ac:dyDescent="0.15">
      <c r="N369" t="s">
        <v>3089</v>
      </c>
      <c r="O369" t="str">
        <f t="shared" si="10"/>
        <v>QS-150044</v>
      </c>
      <c r="P369" t="s">
        <v>20444</v>
      </c>
      <c r="Q369" t="s">
        <v>382</v>
      </c>
      <c r="R369" t="s">
        <v>166</v>
      </c>
      <c r="S369" t="s">
        <v>386</v>
      </c>
      <c r="T369" t="s">
        <v>387</v>
      </c>
    </row>
    <row r="370" spans="14:21" x14ac:dyDescent="0.15">
      <c r="N370" t="s">
        <v>22506</v>
      </c>
      <c r="O370" t="str">
        <f t="shared" si="10"/>
        <v>KK-150075</v>
      </c>
      <c r="P370" t="s">
        <v>15795</v>
      </c>
      <c r="Q370" t="s">
        <v>54</v>
      </c>
      <c r="R370" t="s">
        <v>56</v>
      </c>
      <c r="S370" t="s">
        <v>2865</v>
      </c>
      <c r="T370" t="s">
        <v>150</v>
      </c>
      <c r="U370" t="s">
        <v>381</v>
      </c>
    </row>
    <row r="371" spans="14:21" x14ac:dyDescent="0.15">
      <c r="N371" t="s">
        <v>3090</v>
      </c>
      <c r="O371" t="str">
        <f t="shared" si="10"/>
        <v>TH-150016</v>
      </c>
      <c r="P371" t="s">
        <v>21761</v>
      </c>
      <c r="Q371" t="s">
        <v>11</v>
      </c>
      <c r="R371" t="s">
        <v>11</v>
      </c>
      <c r="S371" t="s">
        <v>410</v>
      </c>
      <c r="U371" t="s">
        <v>381</v>
      </c>
    </row>
    <row r="372" spans="14:21" x14ac:dyDescent="0.15">
      <c r="N372" t="s">
        <v>22507</v>
      </c>
      <c r="O372" t="str">
        <f t="shared" si="10"/>
        <v>HK-150014</v>
      </c>
      <c r="P372" t="s">
        <v>14277</v>
      </c>
      <c r="Q372" t="s">
        <v>380</v>
      </c>
      <c r="R372" t="s">
        <v>380</v>
      </c>
      <c r="S372" t="s">
        <v>2849</v>
      </c>
      <c r="U372" t="s">
        <v>381</v>
      </c>
    </row>
    <row r="373" spans="14:21" x14ac:dyDescent="0.15">
      <c r="N373" t="s">
        <v>3091</v>
      </c>
      <c r="O373" t="str">
        <f t="shared" si="10"/>
        <v>KK-150069</v>
      </c>
      <c r="P373" t="s">
        <v>15788</v>
      </c>
      <c r="Q373" t="s">
        <v>127</v>
      </c>
      <c r="R373" t="s">
        <v>46</v>
      </c>
      <c r="S373" t="s">
        <v>413</v>
      </c>
      <c r="U373" t="s">
        <v>381</v>
      </c>
    </row>
    <row r="374" spans="14:21" x14ac:dyDescent="0.15">
      <c r="N374" t="s">
        <v>3092</v>
      </c>
      <c r="O374" t="str">
        <f t="shared" si="10"/>
        <v>KT-150125</v>
      </c>
      <c r="P374" t="s">
        <v>17916</v>
      </c>
      <c r="Q374" t="s">
        <v>399</v>
      </c>
      <c r="R374" t="s">
        <v>12064</v>
      </c>
      <c r="U374" t="s">
        <v>381</v>
      </c>
    </row>
    <row r="375" spans="14:21" x14ac:dyDescent="0.15">
      <c r="N375" t="s">
        <v>3093</v>
      </c>
      <c r="O375" t="str">
        <f t="shared" si="10"/>
        <v>KT-150124</v>
      </c>
      <c r="P375" t="s">
        <v>17914</v>
      </c>
      <c r="Q375" t="s">
        <v>127</v>
      </c>
      <c r="R375" t="s">
        <v>48</v>
      </c>
    </row>
    <row r="376" spans="14:21" x14ac:dyDescent="0.15">
      <c r="N376" t="s">
        <v>26626</v>
      </c>
      <c r="O376" t="str">
        <f t="shared" si="10"/>
        <v>QS-150042</v>
      </c>
      <c r="P376" t="s">
        <v>20442</v>
      </c>
      <c r="Q376" t="s">
        <v>54</v>
      </c>
      <c r="R376" t="s">
        <v>55</v>
      </c>
      <c r="S376" t="s">
        <v>2883</v>
      </c>
      <c r="U376" t="s">
        <v>381</v>
      </c>
    </row>
    <row r="377" spans="14:21" x14ac:dyDescent="0.15">
      <c r="N377" t="s">
        <v>22508</v>
      </c>
      <c r="O377" t="str">
        <f t="shared" si="10"/>
        <v>CG-150016</v>
      </c>
      <c r="P377" t="s">
        <v>13821</v>
      </c>
      <c r="Q377" t="s">
        <v>12</v>
      </c>
      <c r="R377" t="s">
        <v>150</v>
      </c>
      <c r="U377" t="s">
        <v>381</v>
      </c>
    </row>
    <row r="378" spans="14:21" x14ac:dyDescent="0.15">
      <c r="N378" t="s">
        <v>22509</v>
      </c>
      <c r="O378" t="str">
        <f t="shared" si="10"/>
        <v>KT-150121</v>
      </c>
      <c r="P378" t="s">
        <v>17908</v>
      </c>
      <c r="Q378" t="s">
        <v>127</v>
      </c>
      <c r="R378" t="s">
        <v>46</v>
      </c>
      <c r="S378" t="s">
        <v>413</v>
      </c>
      <c r="U378" t="s">
        <v>381</v>
      </c>
    </row>
    <row r="379" spans="14:21" x14ac:dyDescent="0.15">
      <c r="N379" t="s">
        <v>26627</v>
      </c>
      <c r="O379" t="str">
        <f t="shared" si="10"/>
        <v>CG-150015</v>
      </c>
      <c r="P379" t="s">
        <v>13819</v>
      </c>
      <c r="Q379" t="s">
        <v>443</v>
      </c>
      <c r="R379" t="s">
        <v>185</v>
      </c>
      <c r="U379" t="s">
        <v>381</v>
      </c>
    </row>
    <row r="380" spans="14:21" x14ac:dyDescent="0.15">
      <c r="N380" t="s">
        <v>22510</v>
      </c>
      <c r="O380" t="str">
        <f t="shared" si="10"/>
        <v>KK-150063</v>
      </c>
      <c r="P380" t="s">
        <v>15782</v>
      </c>
      <c r="Q380" t="s">
        <v>443</v>
      </c>
      <c r="R380" t="s">
        <v>150</v>
      </c>
      <c r="U380" t="s">
        <v>381</v>
      </c>
    </row>
    <row r="381" spans="14:21" x14ac:dyDescent="0.15">
      <c r="N381" t="s">
        <v>22511</v>
      </c>
      <c r="O381" t="str">
        <f t="shared" si="10"/>
        <v>QS-150035</v>
      </c>
      <c r="P381" t="s">
        <v>20435</v>
      </c>
      <c r="Q381" t="s">
        <v>425</v>
      </c>
      <c r="R381" t="s">
        <v>4</v>
      </c>
      <c r="S381" t="s">
        <v>4</v>
      </c>
      <c r="T381" t="s">
        <v>2901</v>
      </c>
      <c r="U381" t="s">
        <v>381</v>
      </c>
    </row>
    <row r="382" spans="14:21" x14ac:dyDescent="0.15">
      <c r="N382" t="s">
        <v>3095</v>
      </c>
      <c r="O382" t="str">
        <f t="shared" si="10"/>
        <v>KT-150116</v>
      </c>
      <c r="P382" t="s">
        <v>17902</v>
      </c>
      <c r="Q382" t="s">
        <v>425</v>
      </c>
      <c r="R382" t="s">
        <v>427</v>
      </c>
      <c r="S382" t="s">
        <v>427</v>
      </c>
      <c r="T382" t="s">
        <v>121</v>
      </c>
      <c r="U382" t="s">
        <v>381</v>
      </c>
    </row>
    <row r="383" spans="14:21" x14ac:dyDescent="0.15">
      <c r="N383" t="s">
        <v>1362</v>
      </c>
      <c r="O383" t="str">
        <f t="shared" si="10"/>
        <v>KK-150058</v>
      </c>
      <c r="P383" t="s">
        <v>820</v>
      </c>
      <c r="Q383" t="s">
        <v>380</v>
      </c>
      <c r="R383" t="s">
        <v>390</v>
      </c>
      <c r="S383" t="s">
        <v>390</v>
      </c>
      <c r="T383" t="s">
        <v>171</v>
      </c>
      <c r="U383" t="s">
        <v>381</v>
      </c>
    </row>
    <row r="384" spans="14:21" x14ac:dyDescent="0.15">
      <c r="N384" t="s">
        <v>22512</v>
      </c>
      <c r="O384" t="str">
        <f t="shared" si="10"/>
        <v>KK-150056</v>
      </c>
      <c r="P384" t="s">
        <v>15776</v>
      </c>
      <c r="Q384" t="s">
        <v>466</v>
      </c>
      <c r="R384" t="s">
        <v>150</v>
      </c>
      <c r="U384" t="s">
        <v>381</v>
      </c>
    </row>
    <row r="385" spans="14:21" x14ac:dyDescent="0.15">
      <c r="N385" t="s">
        <v>3096</v>
      </c>
      <c r="O385" t="str">
        <f t="shared" si="10"/>
        <v>KTK-150011</v>
      </c>
      <c r="P385" t="s">
        <v>22011</v>
      </c>
      <c r="Q385" t="s">
        <v>57</v>
      </c>
      <c r="R385" t="s">
        <v>2907</v>
      </c>
      <c r="S385" t="s">
        <v>46</v>
      </c>
      <c r="U385" t="s">
        <v>381</v>
      </c>
    </row>
    <row r="386" spans="14:21" x14ac:dyDescent="0.15">
      <c r="N386" t="s">
        <v>22513</v>
      </c>
      <c r="O386" t="str">
        <f t="shared" si="10"/>
        <v>KK-150054</v>
      </c>
      <c r="P386" t="s">
        <v>15773</v>
      </c>
      <c r="Q386" t="s">
        <v>22</v>
      </c>
      <c r="R386" t="s">
        <v>26</v>
      </c>
      <c r="S386" t="s">
        <v>181</v>
      </c>
      <c r="U386" t="s">
        <v>381</v>
      </c>
    </row>
    <row r="387" spans="14:21" x14ac:dyDescent="0.15">
      <c r="N387" t="s">
        <v>26628</v>
      </c>
      <c r="O387" t="str">
        <f t="shared" si="10"/>
        <v>KT-150114</v>
      </c>
      <c r="P387" t="s">
        <v>17899</v>
      </c>
      <c r="Q387" t="s">
        <v>197</v>
      </c>
      <c r="R387" t="s">
        <v>200</v>
      </c>
      <c r="S387" t="s">
        <v>405</v>
      </c>
      <c r="U387" t="s">
        <v>381</v>
      </c>
    </row>
    <row r="388" spans="14:21" x14ac:dyDescent="0.15">
      <c r="N388" t="s">
        <v>26629</v>
      </c>
      <c r="O388" t="str">
        <f t="shared" ref="O388:O451" si="11">LEFT(N388,FIND("-",N388)+6)</f>
        <v>KT-150113</v>
      </c>
      <c r="P388" t="s">
        <v>17897</v>
      </c>
      <c r="Q388" t="s">
        <v>125</v>
      </c>
      <c r="R388" t="s">
        <v>170</v>
      </c>
      <c r="U388" t="s">
        <v>381</v>
      </c>
    </row>
    <row r="389" spans="14:21" x14ac:dyDescent="0.15">
      <c r="N389" t="s">
        <v>22514</v>
      </c>
      <c r="O389" t="str">
        <f t="shared" si="11"/>
        <v>KK-150051</v>
      </c>
      <c r="P389" t="s">
        <v>15769</v>
      </c>
      <c r="Q389" t="s">
        <v>382</v>
      </c>
      <c r="R389" t="s">
        <v>150</v>
      </c>
      <c r="U389" t="s">
        <v>381</v>
      </c>
    </row>
    <row r="390" spans="14:21" x14ac:dyDescent="0.15">
      <c r="N390" t="s">
        <v>22515</v>
      </c>
      <c r="O390" t="str">
        <f t="shared" si="11"/>
        <v>KK-150047</v>
      </c>
      <c r="P390" t="s">
        <v>15765</v>
      </c>
      <c r="Q390" t="s">
        <v>197</v>
      </c>
      <c r="R390" t="s">
        <v>527</v>
      </c>
      <c r="S390" t="s">
        <v>150</v>
      </c>
      <c r="U390" t="s">
        <v>381</v>
      </c>
    </row>
    <row r="391" spans="14:21" x14ac:dyDescent="0.15">
      <c r="N391" t="s">
        <v>26630</v>
      </c>
      <c r="O391" t="str">
        <f t="shared" si="11"/>
        <v>CB-150012</v>
      </c>
      <c r="P391" t="s">
        <v>13034</v>
      </c>
      <c r="Q391" t="s">
        <v>382</v>
      </c>
      <c r="R391" t="s">
        <v>2</v>
      </c>
      <c r="S391" t="s">
        <v>2826</v>
      </c>
      <c r="T391" t="s">
        <v>2827</v>
      </c>
      <c r="U391" t="s">
        <v>381</v>
      </c>
    </row>
    <row r="392" spans="14:21" x14ac:dyDescent="0.15">
      <c r="N392" t="s">
        <v>22516</v>
      </c>
      <c r="O392" t="str">
        <f t="shared" si="11"/>
        <v>KT-150109</v>
      </c>
      <c r="P392" t="s">
        <v>17891</v>
      </c>
      <c r="Q392" t="s">
        <v>12</v>
      </c>
      <c r="R392" t="s">
        <v>528</v>
      </c>
      <c r="U392" t="s">
        <v>381</v>
      </c>
    </row>
    <row r="393" spans="14:21" x14ac:dyDescent="0.15">
      <c r="N393" t="s">
        <v>22517</v>
      </c>
      <c r="O393" t="str">
        <f t="shared" si="11"/>
        <v>KT-150107</v>
      </c>
      <c r="P393" t="s">
        <v>17889</v>
      </c>
      <c r="Q393" t="s">
        <v>12</v>
      </c>
      <c r="R393" t="s">
        <v>14</v>
      </c>
      <c r="U393" t="s">
        <v>381</v>
      </c>
    </row>
    <row r="394" spans="14:21" x14ac:dyDescent="0.15">
      <c r="N394" t="s">
        <v>26631</v>
      </c>
      <c r="O394" t="str">
        <f t="shared" si="11"/>
        <v>KK-150043</v>
      </c>
      <c r="P394" t="s">
        <v>819</v>
      </c>
      <c r="Q394" t="s">
        <v>12</v>
      </c>
      <c r="R394" t="s">
        <v>14</v>
      </c>
      <c r="U394" t="s">
        <v>381</v>
      </c>
    </row>
    <row r="395" spans="14:21" x14ac:dyDescent="0.15">
      <c r="N395" t="s">
        <v>3097</v>
      </c>
      <c r="O395" t="str">
        <f t="shared" si="11"/>
        <v>KT-150105</v>
      </c>
      <c r="P395" t="s">
        <v>17888</v>
      </c>
      <c r="Q395" t="s">
        <v>54</v>
      </c>
      <c r="R395" t="s">
        <v>55</v>
      </c>
      <c r="S395" t="s">
        <v>2883</v>
      </c>
      <c r="U395" t="s">
        <v>381</v>
      </c>
    </row>
    <row r="396" spans="14:21" x14ac:dyDescent="0.15">
      <c r="N396" t="s">
        <v>3098</v>
      </c>
      <c r="O396" t="str">
        <f t="shared" si="11"/>
        <v>KT-150104</v>
      </c>
      <c r="P396" t="s">
        <v>17886</v>
      </c>
      <c r="Q396" t="s">
        <v>127</v>
      </c>
      <c r="R396" t="s">
        <v>128</v>
      </c>
      <c r="S396" t="s">
        <v>448</v>
      </c>
      <c r="U396" t="s">
        <v>381</v>
      </c>
    </row>
    <row r="397" spans="14:21" x14ac:dyDescent="0.15">
      <c r="N397" t="s">
        <v>3099</v>
      </c>
      <c r="O397" t="str">
        <f t="shared" si="11"/>
        <v>KT-150103</v>
      </c>
      <c r="P397" t="s">
        <v>17884</v>
      </c>
      <c r="Q397" t="s">
        <v>342</v>
      </c>
      <c r="R397" t="s">
        <v>390</v>
      </c>
      <c r="S397" t="s">
        <v>390</v>
      </c>
      <c r="T397" t="s">
        <v>150</v>
      </c>
      <c r="U397" t="s">
        <v>381</v>
      </c>
    </row>
    <row r="398" spans="14:21" x14ac:dyDescent="0.15">
      <c r="N398" t="s">
        <v>22518</v>
      </c>
      <c r="O398" t="str">
        <f t="shared" si="11"/>
        <v>KT-150102</v>
      </c>
      <c r="P398" t="s">
        <v>17882</v>
      </c>
      <c r="Q398" t="s">
        <v>382</v>
      </c>
      <c r="R398" t="s">
        <v>150</v>
      </c>
      <c r="U398" t="s">
        <v>381</v>
      </c>
    </row>
    <row r="399" spans="14:21" x14ac:dyDescent="0.15">
      <c r="N399" t="s">
        <v>3100</v>
      </c>
      <c r="O399" t="str">
        <f t="shared" si="11"/>
        <v>KT-150100</v>
      </c>
      <c r="P399" t="s">
        <v>17879</v>
      </c>
      <c r="Q399" t="s">
        <v>382</v>
      </c>
      <c r="R399" t="s">
        <v>166</v>
      </c>
      <c r="S399" t="s">
        <v>2867</v>
      </c>
      <c r="T399" t="s">
        <v>2059</v>
      </c>
    </row>
    <row r="400" spans="14:21" x14ac:dyDescent="0.15">
      <c r="N400" t="s">
        <v>3101</v>
      </c>
      <c r="O400" t="str">
        <f t="shared" si="11"/>
        <v>QS-150032</v>
      </c>
      <c r="P400" t="s">
        <v>20431</v>
      </c>
      <c r="Q400" t="s">
        <v>197</v>
      </c>
      <c r="R400" t="s">
        <v>200</v>
      </c>
      <c r="S400" t="s">
        <v>2832</v>
      </c>
      <c r="U400" t="s">
        <v>381</v>
      </c>
    </row>
    <row r="401" spans="14:21" x14ac:dyDescent="0.15">
      <c r="N401" t="s">
        <v>3102</v>
      </c>
      <c r="O401" t="str">
        <f t="shared" si="11"/>
        <v>HKK-150002</v>
      </c>
      <c r="P401" t="s">
        <v>22012</v>
      </c>
      <c r="Q401" t="s">
        <v>57</v>
      </c>
      <c r="R401" t="s">
        <v>533</v>
      </c>
      <c r="S401" t="s">
        <v>533</v>
      </c>
      <c r="U401" t="s">
        <v>381</v>
      </c>
    </row>
    <row r="402" spans="14:21" x14ac:dyDescent="0.15">
      <c r="N402" t="s">
        <v>3103</v>
      </c>
      <c r="O402" t="str">
        <f t="shared" si="11"/>
        <v>HKK-150001</v>
      </c>
      <c r="P402" t="s">
        <v>14273</v>
      </c>
      <c r="Q402" t="s">
        <v>57</v>
      </c>
      <c r="R402" t="s">
        <v>514</v>
      </c>
      <c r="S402" t="s">
        <v>2917</v>
      </c>
      <c r="T402" t="s">
        <v>22013</v>
      </c>
      <c r="U402" t="s">
        <v>381</v>
      </c>
    </row>
    <row r="403" spans="14:21" x14ac:dyDescent="0.15">
      <c r="N403" t="s">
        <v>3104</v>
      </c>
      <c r="O403" t="str">
        <f t="shared" si="11"/>
        <v>CG-150010</v>
      </c>
      <c r="P403" t="s">
        <v>13815</v>
      </c>
      <c r="Q403" t="s">
        <v>197</v>
      </c>
      <c r="R403" t="s">
        <v>565</v>
      </c>
      <c r="U403" t="s">
        <v>381</v>
      </c>
    </row>
    <row r="404" spans="14:21" x14ac:dyDescent="0.15">
      <c r="N404" t="s">
        <v>26632</v>
      </c>
      <c r="O404" t="str">
        <f t="shared" si="11"/>
        <v>CB-150009</v>
      </c>
      <c r="P404" t="s">
        <v>13031</v>
      </c>
      <c r="Q404" t="s">
        <v>342</v>
      </c>
      <c r="R404" t="s">
        <v>390</v>
      </c>
      <c r="S404" t="s">
        <v>390</v>
      </c>
      <c r="T404" t="s">
        <v>150</v>
      </c>
      <c r="U404" t="s">
        <v>381</v>
      </c>
    </row>
    <row r="405" spans="14:21" x14ac:dyDescent="0.15">
      <c r="N405" t="s">
        <v>1515</v>
      </c>
      <c r="O405" t="str">
        <f t="shared" si="11"/>
        <v>KT-150096</v>
      </c>
      <c r="P405" t="s">
        <v>17874</v>
      </c>
      <c r="Q405" t="s">
        <v>380</v>
      </c>
      <c r="R405" t="s">
        <v>390</v>
      </c>
      <c r="S405" t="s">
        <v>390</v>
      </c>
      <c r="T405" t="s">
        <v>171</v>
      </c>
      <c r="U405" t="s">
        <v>381</v>
      </c>
    </row>
    <row r="406" spans="14:21" x14ac:dyDescent="0.15">
      <c r="N406" t="s">
        <v>3105</v>
      </c>
      <c r="O406" t="str">
        <f t="shared" si="11"/>
        <v>KT-150092</v>
      </c>
      <c r="P406" t="s">
        <v>17869</v>
      </c>
      <c r="Q406" t="s">
        <v>197</v>
      </c>
      <c r="R406" t="s">
        <v>220</v>
      </c>
      <c r="S406" t="s">
        <v>150</v>
      </c>
      <c r="U406" t="s">
        <v>381</v>
      </c>
    </row>
    <row r="407" spans="14:21" x14ac:dyDescent="0.15">
      <c r="N407" t="s">
        <v>1514</v>
      </c>
      <c r="O407" t="str">
        <f t="shared" si="11"/>
        <v>KT-150090</v>
      </c>
      <c r="P407" t="s">
        <v>951</v>
      </c>
      <c r="Q407" t="s">
        <v>197</v>
      </c>
      <c r="R407" t="s">
        <v>200</v>
      </c>
      <c r="S407" t="s">
        <v>2851</v>
      </c>
      <c r="U407" t="s">
        <v>381</v>
      </c>
    </row>
    <row r="408" spans="14:21" x14ac:dyDescent="0.15">
      <c r="N408" t="s">
        <v>3106</v>
      </c>
      <c r="O408" t="str">
        <f t="shared" si="11"/>
        <v>KT-150089</v>
      </c>
      <c r="P408" t="s">
        <v>17866</v>
      </c>
      <c r="Q408" t="s">
        <v>495</v>
      </c>
      <c r="R408" t="s">
        <v>504</v>
      </c>
      <c r="U408" t="s">
        <v>381</v>
      </c>
    </row>
    <row r="409" spans="14:21" x14ac:dyDescent="0.15">
      <c r="N409" t="s">
        <v>26633</v>
      </c>
      <c r="O409" t="str">
        <f t="shared" si="11"/>
        <v>KTK-150009</v>
      </c>
      <c r="P409" t="s">
        <v>23571</v>
      </c>
      <c r="Q409" t="s">
        <v>57</v>
      </c>
      <c r="R409" t="s">
        <v>58</v>
      </c>
      <c r="S409" t="s">
        <v>2924</v>
      </c>
      <c r="T409" t="s">
        <v>23572</v>
      </c>
      <c r="U409" t="s">
        <v>381</v>
      </c>
    </row>
    <row r="410" spans="14:21" x14ac:dyDescent="0.15">
      <c r="N410" t="s">
        <v>22519</v>
      </c>
      <c r="O410" t="str">
        <f t="shared" si="11"/>
        <v>KT-150087</v>
      </c>
      <c r="P410" t="s">
        <v>17863</v>
      </c>
      <c r="Q410" t="s">
        <v>127</v>
      </c>
      <c r="R410" t="s">
        <v>46</v>
      </c>
      <c r="S410" t="s">
        <v>413</v>
      </c>
      <c r="U410" t="s">
        <v>381</v>
      </c>
    </row>
    <row r="411" spans="14:21" x14ac:dyDescent="0.15">
      <c r="N411" t="s">
        <v>3107</v>
      </c>
      <c r="O411" t="str">
        <f t="shared" si="11"/>
        <v>QS-150030</v>
      </c>
      <c r="P411" t="s">
        <v>20428</v>
      </c>
      <c r="Q411" t="s">
        <v>466</v>
      </c>
      <c r="R411" t="s">
        <v>555</v>
      </c>
      <c r="S411" t="s">
        <v>12261</v>
      </c>
      <c r="U411" t="s">
        <v>381</v>
      </c>
    </row>
    <row r="412" spans="14:21" x14ac:dyDescent="0.15">
      <c r="N412" t="s">
        <v>3108</v>
      </c>
      <c r="O412" t="str">
        <f t="shared" si="11"/>
        <v>QS-150029</v>
      </c>
      <c r="P412" t="s">
        <v>20426</v>
      </c>
      <c r="Q412" t="s">
        <v>127</v>
      </c>
      <c r="R412" t="s">
        <v>46</v>
      </c>
      <c r="S412" t="s">
        <v>413</v>
      </c>
      <c r="U412" t="s">
        <v>381</v>
      </c>
    </row>
    <row r="413" spans="14:21" x14ac:dyDescent="0.15">
      <c r="N413" t="s">
        <v>3109</v>
      </c>
      <c r="O413" t="str">
        <f t="shared" si="11"/>
        <v>QS-150028</v>
      </c>
      <c r="P413" t="s">
        <v>20424</v>
      </c>
      <c r="Q413" t="s">
        <v>22</v>
      </c>
      <c r="R413" t="s">
        <v>26</v>
      </c>
      <c r="S413" t="s">
        <v>181</v>
      </c>
      <c r="U413" t="s">
        <v>381</v>
      </c>
    </row>
    <row r="414" spans="14:21" x14ac:dyDescent="0.15">
      <c r="N414" t="s">
        <v>3110</v>
      </c>
      <c r="O414" t="str">
        <f t="shared" si="11"/>
        <v>KT-150084</v>
      </c>
      <c r="P414" t="s">
        <v>950</v>
      </c>
      <c r="Q414" t="s">
        <v>12</v>
      </c>
      <c r="R414" t="s">
        <v>150</v>
      </c>
      <c r="U414" t="s">
        <v>381</v>
      </c>
    </row>
    <row r="415" spans="14:21" x14ac:dyDescent="0.15">
      <c r="N415" t="s">
        <v>3111</v>
      </c>
      <c r="O415" t="str">
        <f t="shared" si="11"/>
        <v>CB-150008</v>
      </c>
      <c r="P415" t="s">
        <v>13029</v>
      </c>
      <c r="Q415" t="s">
        <v>197</v>
      </c>
      <c r="R415" t="s">
        <v>200</v>
      </c>
      <c r="S415" t="s">
        <v>2851</v>
      </c>
      <c r="U415" t="s">
        <v>381</v>
      </c>
    </row>
    <row r="416" spans="14:21" x14ac:dyDescent="0.15">
      <c r="N416" t="s">
        <v>26634</v>
      </c>
      <c r="O416" t="str">
        <f t="shared" si="11"/>
        <v>KT-150081</v>
      </c>
      <c r="P416" t="s">
        <v>17859</v>
      </c>
      <c r="Q416" t="s">
        <v>197</v>
      </c>
      <c r="R416" t="s">
        <v>200</v>
      </c>
      <c r="S416" t="s">
        <v>2832</v>
      </c>
      <c r="U416" t="s">
        <v>381</v>
      </c>
    </row>
    <row r="417" spans="14:21" x14ac:dyDescent="0.15">
      <c r="N417" t="s">
        <v>26635</v>
      </c>
      <c r="O417" t="str">
        <f t="shared" si="11"/>
        <v>KT-150080</v>
      </c>
      <c r="P417" t="s">
        <v>17858</v>
      </c>
      <c r="Q417" t="s">
        <v>197</v>
      </c>
      <c r="R417" t="s">
        <v>200</v>
      </c>
      <c r="S417" t="s">
        <v>12203</v>
      </c>
      <c r="U417" t="s">
        <v>381</v>
      </c>
    </row>
    <row r="418" spans="14:21" x14ac:dyDescent="0.15">
      <c r="N418" t="s">
        <v>26636</v>
      </c>
      <c r="O418" t="str">
        <f t="shared" si="11"/>
        <v>HK-150007</v>
      </c>
      <c r="P418" t="s">
        <v>737</v>
      </c>
      <c r="Q418" t="s">
        <v>12</v>
      </c>
      <c r="R418" t="s">
        <v>14</v>
      </c>
      <c r="U418" t="s">
        <v>381</v>
      </c>
    </row>
    <row r="419" spans="14:21" x14ac:dyDescent="0.15">
      <c r="N419" t="s">
        <v>3114</v>
      </c>
      <c r="O419" t="str">
        <f t="shared" si="11"/>
        <v>HR-150002</v>
      </c>
      <c r="P419" t="s">
        <v>14805</v>
      </c>
      <c r="Q419" t="s">
        <v>12</v>
      </c>
      <c r="R419" t="s">
        <v>150</v>
      </c>
      <c r="U419" t="s">
        <v>381</v>
      </c>
    </row>
    <row r="420" spans="14:21" x14ac:dyDescent="0.15">
      <c r="N420" t="s">
        <v>22521</v>
      </c>
      <c r="O420" t="str">
        <f t="shared" si="11"/>
        <v>KT-150074</v>
      </c>
      <c r="P420" t="s">
        <v>17851</v>
      </c>
      <c r="Q420" t="s">
        <v>484</v>
      </c>
      <c r="R420" t="s">
        <v>541</v>
      </c>
      <c r="U420" t="s">
        <v>381</v>
      </c>
    </row>
    <row r="421" spans="14:21" x14ac:dyDescent="0.15">
      <c r="N421" t="s">
        <v>3115</v>
      </c>
      <c r="O421" t="str">
        <f t="shared" si="11"/>
        <v>KT-150070</v>
      </c>
      <c r="P421" t="s">
        <v>17847</v>
      </c>
      <c r="Q421" t="s">
        <v>495</v>
      </c>
      <c r="R421" t="s">
        <v>1633</v>
      </c>
      <c r="U421" t="s">
        <v>381</v>
      </c>
    </row>
    <row r="422" spans="14:21" x14ac:dyDescent="0.15">
      <c r="N422" t="s">
        <v>3116</v>
      </c>
      <c r="O422" t="str">
        <f t="shared" si="11"/>
        <v>KT-150068</v>
      </c>
      <c r="P422" t="s">
        <v>17844</v>
      </c>
      <c r="Q422" t="s">
        <v>197</v>
      </c>
      <c r="R422" t="s">
        <v>220</v>
      </c>
      <c r="S422" t="s">
        <v>2842</v>
      </c>
      <c r="U422" t="s">
        <v>381</v>
      </c>
    </row>
    <row r="423" spans="14:21" x14ac:dyDescent="0.15">
      <c r="N423" t="s">
        <v>22522</v>
      </c>
      <c r="O423" t="str">
        <f t="shared" si="11"/>
        <v>KT-150067</v>
      </c>
      <c r="P423" t="s">
        <v>17842</v>
      </c>
      <c r="Q423" t="s">
        <v>342</v>
      </c>
      <c r="R423" t="s">
        <v>343</v>
      </c>
      <c r="S423" t="s">
        <v>2855</v>
      </c>
      <c r="U423" t="s">
        <v>381</v>
      </c>
    </row>
    <row r="424" spans="14:21" x14ac:dyDescent="0.15">
      <c r="N424" t="s">
        <v>3117</v>
      </c>
      <c r="O424" t="str">
        <f t="shared" si="11"/>
        <v>KT-150066</v>
      </c>
      <c r="P424" t="s">
        <v>17840</v>
      </c>
      <c r="Q424" t="s">
        <v>495</v>
      </c>
      <c r="R424" t="s">
        <v>2964</v>
      </c>
      <c r="U424" t="s">
        <v>381</v>
      </c>
    </row>
    <row r="425" spans="14:21" x14ac:dyDescent="0.15">
      <c r="N425" t="s">
        <v>26637</v>
      </c>
      <c r="O425" t="str">
        <f t="shared" si="11"/>
        <v>KT-150063</v>
      </c>
      <c r="P425" t="s">
        <v>17836</v>
      </c>
      <c r="Q425" t="s">
        <v>12</v>
      </c>
      <c r="R425" t="s">
        <v>150</v>
      </c>
      <c r="U425" t="s">
        <v>381</v>
      </c>
    </row>
    <row r="426" spans="14:21" x14ac:dyDescent="0.15">
      <c r="N426" t="s">
        <v>22523</v>
      </c>
      <c r="O426" t="str">
        <f t="shared" si="11"/>
        <v>CG-150008</v>
      </c>
      <c r="P426" t="s">
        <v>13812</v>
      </c>
      <c r="Q426" t="s">
        <v>425</v>
      </c>
      <c r="R426" t="s">
        <v>427</v>
      </c>
      <c r="S426" t="s">
        <v>123</v>
      </c>
      <c r="T426" t="s">
        <v>121</v>
      </c>
      <c r="U426" t="s">
        <v>381</v>
      </c>
    </row>
    <row r="427" spans="14:21" x14ac:dyDescent="0.15">
      <c r="N427" t="s">
        <v>1563</v>
      </c>
      <c r="O427" t="str">
        <f t="shared" si="11"/>
        <v>QS-150021</v>
      </c>
      <c r="P427" t="s">
        <v>1006</v>
      </c>
      <c r="Q427" t="s">
        <v>127</v>
      </c>
      <c r="R427" t="s">
        <v>48</v>
      </c>
      <c r="U427" t="s">
        <v>381</v>
      </c>
    </row>
    <row r="428" spans="14:21" x14ac:dyDescent="0.15">
      <c r="N428" t="s">
        <v>26638</v>
      </c>
      <c r="O428" t="str">
        <f t="shared" si="11"/>
        <v>KT-150055</v>
      </c>
      <c r="P428" t="s">
        <v>17829</v>
      </c>
      <c r="Q428" t="s">
        <v>12</v>
      </c>
      <c r="R428" t="s">
        <v>14</v>
      </c>
      <c r="U428" t="s">
        <v>381</v>
      </c>
    </row>
    <row r="429" spans="14:21" x14ac:dyDescent="0.15">
      <c r="N429" t="s">
        <v>26639</v>
      </c>
      <c r="O429" t="str">
        <f t="shared" si="11"/>
        <v>OK-150002</v>
      </c>
      <c r="P429" t="s">
        <v>20022</v>
      </c>
      <c r="Q429" t="s">
        <v>22</v>
      </c>
      <c r="R429" t="s">
        <v>150</v>
      </c>
      <c r="U429" t="s">
        <v>381</v>
      </c>
    </row>
    <row r="430" spans="14:21" x14ac:dyDescent="0.15">
      <c r="N430" t="s">
        <v>26640</v>
      </c>
      <c r="O430" t="str">
        <f t="shared" si="11"/>
        <v>CB-150005</v>
      </c>
      <c r="P430" t="s">
        <v>13025</v>
      </c>
      <c r="Q430" t="s">
        <v>443</v>
      </c>
      <c r="R430" t="s">
        <v>185</v>
      </c>
      <c r="U430" t="s">
        <v>381</v>
      </c>
    </row>
    <row r="431" spans="14:21" x14ac:dyDescent="0.15">
      <c r="N431" t="s">
        <v>22524</v>
      </c>
      <c r="O431" t="str">
        <f t="shared" si="11"/>
        <v>KT-150052</v>
      </c>
      <c r="P431" t="s">
        <v>17825</v>
      </c>
      <c r="Q431" t="s">
        <v>11</v>
      </c>
      <c r="R431" t="s">
        <v>11</v>
      </c>
      <c r="S431" t="s">
        <v>410</v>
      </c>
      <c r="U431" t="s">
        <v>381</v>
      </c>
    </row>
    <row r="432" spans="14:21" x14ac:dyDescent="0.15">
      <c r="N432" t="s">
        <v>1513</v>
      </c>
      <c r="O432" t="str">
        <f t="shared" si="11"/>
        <v>KT-150051</v>
      </c>
      <c r="P432" t="s">
        <v>949</v>
      </c>
      <c r="Q432" t="s">
        <v>197</v>
      </c>
      <c r="R432" t="s">
        <v>200</v>
      </c>
      <c r="S432" t="s">
        <v>2851</v>
      </c>
      <c r="U432" t="s">
        <v>381</v>
      </c>
    </row>
    <row r="433" spans="14:21" x14ac:dyDescent="0.15">
      <c r="N433" t="s">
        <v>3120</v>
      </c>
      <c r="O433" t="str">
        <f t="shared" si="11"/>
        <v>KT-150050</v>
      </c>
      <c r="P433" t="s">
        <v>24667</v>
      </c>
      <c r="Q433" t="s">
        <v>12</v>
      </c>
      <c r="R433" t="s">
        <v>150</v>
      </c>
      <c r="U433" t="s">
        <v>381</v>
      </c>
    </row>
    <row r="434" spans="14:21" x14ac:dyDescent="0.15">
      <c r="N434" t="s">
        <v>3121</v>
      </c>
      <c r="O434" t="str">
        <f t="shared" si="11"/>
        <v>QS-150020</v>
      </c>
      <c r="P434" t="s">
        <v>20416</v>
      </c>
      <c r="Q434" t="s">
        <v>12</v>
      </c>
      <c r="R434" t="s">
        <v>150</v>
      </c>
      <c r="U434" t="s">
        <v>381</v>
      </c>
    </row>
    <row r="435" spans="14:21" x14ac:dyDescent="0.15">
      <c r="N435" t="s">
        <v>26641</v>
      </c>
      <c r="O435" t="str">
        <f t="shared" si="11"/>
        <v>QS-150017</v>
      </c>
      <c r="P435" t="s">
        <v>20412</v>
      </c>
      <c r="Q435" t="s">
        <v>197</v>
      </c>
      <c r="R435" t="s">
        <v>200</v>
      </c>
      <c r="S435" t="s">
        <v>12203</v>
      </c>
      <c r="U435" t="s">
        <v>381</v>
      </c>
    </row>
    <row r="436" spans="14:21" x14ac:dyDescent="0.15">
      <c r="N436" t="s">
        <v>26642</v>
      </c>
      <c r="O436" t="str">
        <f t="shared" si="11"/>
        <v>CBK-150003</v>
      </c>
      <c r="P436" t="s">
        <v>23574</v>
      </c>
      <c r="Q436" t="s">
        <v>57</v>
      </c>
      <c r="R436" t="s">
        <v>404</v>
      </c>
      <c r="S436" t="s">
        <v>390</v>
      </c>
      <c r="U436" t="s">
        <v>381</v>
      </c>
    </row>
    <row r="437" spans="14:21" x14ac:dyDescent="0.15">
      <c r="N437" t="s">
        <v>26643</v>
      </c>
      <c r="O437" t="str">
        <f t="shared" si="11"/>
        <v>KT-150048</v>
      </c>
      <c r="P437" t="s">
        <v>17821</v>
      </c>
      <c r="Q437" t="s">
        <v>54</v>
      </c>
      <c r="R437" t="s">
        <v>175</v>
      </c>
      <c r="S437" t="s">
        <v>12333</v>
      </c>
      <c r="T437" t="s">
        <v>150</v>
      </c>
      <c r="U437" t="s">
        <v>381</v>
      </c>
    </row>
    <row r="438" spans="14:21" x14ac:dyDescent="0.15">
      <c r="N438" t="s">
        <v>26644</v>
      </c>
      <c r="O438" t="str">
        <f t="shared" si="11"/>
        <v>KT-150046</v>
      </c>
      <c r="P438" t="s">
        <v>17817</v>
      </c>
      <c r="Q438" t="s">
        <v>12</v>
      </c>
      <c r="R438" t="s">
        <v>150</v>
      </c>
      <c r="U438" t="s">
        <v>381</v>
      </c>
    </row>
    <row r="439" spans="14:21" x14ac:dyDescent="0.15">
      <c r="N439" t="s">
        <v>26645</v>
      </c>
      <c r="O439" t="str">
        <f t="shared" si="11"/>
        <v>CBK-150001</v>
      </c>
      <c r="P439" t="s">
        <v>23576</v>
      </c>
      <c r="Q439" t="s">
        <v>57</v>
      </c>
      <c r="R439" t="s">
        <v>380</v>
      </c>
      <c r="S439" t="s">
        <v>150</v>
      </c>
      <c r="U439" t="s">
        <v>381</v>
      </c>
    </row>
    <row r="440" spans="14:21" x14ac:dyDescent="0.15">
      <c r="N440" t="s">
        <v>22525</v>
      </c>
      <c r="O440" t="str">
        <f t="shared" si="11"/>
        <v>HK-150004</v>
      </c>
      <c r="P440" t="s">
        <v>14266</v>
      </c>
      <c r="Q440" t="s">
        <v>127</v>
      </c>
      <c r="R440" t="s">
        <v>46</v>
      </c>
      <c r="S440" t="s">
        <v>150</v>
      </c>
      <c r="U440" t="s">
        <v>381</v>
      </c>
    </row>
    <row r="441" spans="14:21" x14ac:dyDescent="0.15">
      <c r="N441" t="s">
        <v>1512</v>
      </c>
      <c r="O441" t="str">
        <f t="shared" si="11"/>
        <v>KT-150042</v>
      </c>
      <c r="P441" t="s">
        <v>948</v>
      </c>
      <c r="Q441" t="s">
        <v>11</v>
      </c>
      <c r="R441" t="s">
        <v>11</v>
      </c>
      <c r="S441" t="s">
        <v>150</v>
      </c>
      <c r="U441" t="s">
        <v>381</v>
      </c>
    </row>
    <row r="442" spans="14:21" x14ac:dyDescent="0.15">
      <c r="N442" t="s">
        <v>3123</v>
      </c>
      <c r="O442" t="str">
        <f t="shared" si="11"/>
        <v>KT-150040</v>
      </c>
      <c r="P442" t="s">
        <v>17813</v>
      </c>
      <c r="Q442" t="s">
        <v>127</v>
      </c>
      <c r="R442" t="s">
        <v>46</v>
      </c>
      <c r="S442" t="s">
        <v>413</v>
      </c>
      <c r="U442" t="s">
        <v>381</v>
      </c>
    </row>
    <row r="443" spans="14:21" x14ac:dyDescent="0.15">
      <c r="N443" t="s">
        <v>3124</v>
      </c>
      <c r="O443" t="str">
        <f t="shared" si="11"/>
        <v>QSK-150003</v>
      </c>
      <c r="P443" t="s">
        <v>22014</v>
      </c>
      <c r="Q443" t="s">
        <v>57</v>
      </c>
      <c r="R443" t="s">
        <v>58</v>
      </c>
      <c r="S443" t="s">
        <v>390</v>
      </c>
      <c r="U443" t="s">
        <v>381</v>
      </c>
    </row>
    <row r="444" spans="14:21" x14ac:dyDescent="0.15">
      <c r="N444" t="s">
        <v>22526</v>
      </c>
      <c r="O444" t="str">
        <f t="shared" si="11"/>
        <v>CG-150007</v>
      </c>
      <c r="P444" t="s">
        <v>13810</v>
      </c>
      <c r="Q444" t="s">
        <v>466</v>
      </c>
      <c r="R444" t="s">
        <v>467</v>
      </c>
      <c r="U444" t="s">
        <v>381</v>
      </c>
    </row>
    <row r="445" spans="14:21" x14ac:dyDescent="0.15">
      <c r="N445" t="s">
        <v>3125</v>
      </c>
      <c r="O445" t="str">
        <f t="shared" si="11"/>
        <v>KT-150039</v>
      </c>
      <c r="P445" t="s">
        <v>17811</v>
      </c>
      <c r="Q445" t="s">
        <v>342</v>
      </c>
      <c r="R445" t="s">
        <v>343</v>
      </c>
      <c r="S445" t="s">
        <v>2855</v>
      </c>
      <c r="U445" t="s">
        <v>381</v>
      </c>
    </row>
    <row r="446" spans="14:21" x14ac:dyDescent="0.15">
      <c r="N446" t="s">
        <v>3126</v>
      </c>
      <c r="O446" t="str">
        <f t="shared" si="11"/>
        <v>CB-150004</v>
      </c>
      <c r="P446" t="s">
        <v>13023</v>
      </c>
      <c r="Q446" t="s">
        <v>127</v>
      </c>
      <c r="R446" t="s">
        <v>46</v>
      </c>
      <c r="S446" t="s">
        <v>413</v>
      </c>
      <c r="U446" t="s">
        <v>381</v>
      </c>
    </row>
    <row r="447" spans="14:21" x14ac:dyDescent="0.15">
      <c r="N447" t="s">
        <v>26905</v>
      </c>
      <c r="O447" t="str">
        <f t="shared" si="11"/>
        <v>CB-150003</v>
      </c>
      <c r="P447" t="s">
        <v>634</v>
      </c>
      <c r="Q447" t="s">
        <v>382</v>
      </c>
      <c r="R447" t="s">
        <v>166</v>
      </c>
      <c r="S447" t="s">
        <v>386</v>
      </c>
      <c r="T447" t="s">
        <v>2833</v>
      </c>
      <c r="U447" t="s">
        <v>381</v>
      </c>
    </row>
    <row r="448" spans="14:21" x14ac:dyDescent="0.15">
      <c r="N448" t="s">
        <v>22527</v>
      </c>
      <c r="O448" t="str">
        <f t="shared" si="11"/>
        <v>CB-150001</v>
      </c>
      <c r="P448" t="s">
        <v>13020</v>
      </c>
      <c r="Q448" t="s">
        <v>342</v>
      </c>
      <c r="R448" t="s">
        <v>343</v>
      </c>
      <c r="S448" t="s">
        <v>12241</v>
      </c>
      <c r="U448" t="s">
        <v>381</v>
      </c>
    </row>
    <row r="449" spans="14:21" x14ac:dyDescent="0.15">
      <c r="N449" t="s">
        <v>26646</v>
      </c>
      <c r="O449" t="str">
        <f t="shared" si="11"/>
        <v>KT-150035</v>
      </c>
      <c r="P449" t="s">
        <v>17805</v>
      </c>
      <c r="Q449" t="s">
        <v>54</v>
      </c>
      <c r="R449" t="s">
        <v>55</v>
      </c>
      <c r="S449" t="s">
        <v>12322</v>
      </c>
      <c r="T449" t="s">
        <v>150</v>
      </c>
      <c r="U449" t="s">
        <v>381</v>
      </c>
    </row>
    <row r="450" spans="14:21" x14ac:dyDescent="0.15">
      <c r="N450" t="s">
        <v>3127</v>
      </c>
      <c r="O450" t="str">
        <f t="shared" si="11"/>
        <v>KT-150031</v>
      </c>
      <c r="P450" t="s">
        <v>17801</v>
      </c>
      <c r="Q450" t="s">
        <v>11</v>
      </c>
      <c r="R450" t="s">
        <v>390</v>
      </c>
      <c r="S450" t="s">
        <v>390</v>
      </c>
      <c r="T450" t="s">
        <v>2850</v>
      </c>
      <c r="U450" t="s">
        <v>381</v>
      </c>
    </row>
    <row r="451" spans="14:21" x14ac:dyDescent="0.15">
      <c r="N451" t="s">
        <v>1511</v>
      </c>
      <c r="O451" t="str">
        <f t="shared" si="11"/>
        <v>KT-150030</v>
      </c>
      <c r="P451" t="s">
        <v>947</v>
      </c>
      <c r="Q451" t="s">
        <v>197</v>
      </c>
      <c r="R451" t="s">
        <v>200</v>
      </c>
      <c r="S451" t="s">
        <v>210</v>
      </c>
      <c r="U451" t="s">
        <v>381</v>
      </c>
    </row>
    <row r="452" spans="14:21" x14ac:dyDescent="0.15">
      <c r="N452" t="s">
        <v>3128</v>
      </c>
      <c r="O452" t="str">
        <f t="shared" ref="O452:O515" si="12">LEFT(N452,FIND("-",N452)+6)</f>
        <v>QS-150009</v>
      </c>
      <c r="P452" t="s">
        <v>20405</v>
      </c>
      <c r="Q452" t="s">
        <v>382</v>
      </c>
      <c r="R452" t="s">
        <v>80</v>
      </c>
      <c r="S452" t="s">
        <v>2847</v>
      </c>
      <c r="U452" t="s">
        <v>381</v>
      </c>
    </row>
    <row r="453" spans="14:21" x14ac:dyDescent="0.15">
      <c r="N453" t="s">
        <v>22528</v>
      </c>
      <c r="O453" t="str">
        <f t="shared" si="12"/>
        <v>TH-150012</v>
      </c>
      <c r="P453" t="s">
        <v>21756</v>
      </c>
      <c r="Q453" t="s">
        <v>12</v>
      </c>
      <c r="R453" t="s">
        <v>150</v>
      </c>
      <c r="U453" t="s">
        <v>381</v>
      </c>
    </row>
    <row r="454" spans="14:21" x14ac:dyDescent="0.15">
      <c r="N454" t="s">
        <v>22529</v>
      </c>
      <c r="O454" t="str">
        <f t="shared" si="12"/>
        <v>KT-150028</v>
      </c>
      <c r="P454" t="s">
        <v>17799</v>
      </c>
      <c r="Q454" t="s">
        <v>443</v>
      </c>
      <c r="R454" t="s">
        <v>444</v>
      </c>
      <c r="S454" t="s">
        <v>12180</v>
      </c>
      <c r="U454" t="s">
        <v>381</v>
      </c>
    </row>
    <row r="455" spans="14:21" x14ac:dyDescent="0.15">
      <c r="N455" t="s">
        <v>3129</v>
      </c>
      <c r="O455" t="str">
        <f t="shared" si="12"/>
        <v>KK-150023</v>
      </c>
      <c r="P455" t="s">
        <v>15744</v>
      </c>
      <c r="Q455" t="s">
        <v>443</v>
      </c>
      <c r="R455" t="s">
        <v>182</v>
      </c>
      <c r="U455" t="s">
        <v>381</v>
      </c>
    </row>
    <row r="456" spans="14:21" x14ac:dyDescent="0.15">
      <c r="N456" t="s">
        <v>22530</v>
      </c>
      <c r="O456" t="str">
        <f t="shared" si="12"/>
        <v>CG-150005</v>
      </c>
      <c r="P456" t="s">
        <v>13807</v>
      </c>
      <c r="Q456" t="s">
        <v>197</v>
      </c>
      <c r="R456" t="s">
        <v>220</v>
      </c>
      <c r="S456" t="s">
        <v>2842</v>
      </c>
      <c r="U456" t="s">
        <v>381</v>
      </c>
    </row>
    <row r="457" spans="14:21" x14ac:dyDescent="0.15">
      <c r="N457" t="s">
        <v>1510</v>
      </c>
      <c r="O457" t="str">
        <f t="shared" si="12"/>
        <v>KT-150026</v>
      </c>
      <c r="P457" t="s">
        <v>946</v>
      </c>
      <c r="Q457" t="s">
        <v>380</v>
      </c>
      <c r="R457" t="s">
        <v>390</v>
      </c>
      <c r="S457" t="s">
        <v>390</v>
      </c>
      <c r="T457" t="s">
        <v>150</v>
      </c>
      <c r="U457" t="s">
        <v>381</v>
      </c>
    </row>
    <row r="458" spans="14:21" x14ac:dyDescent="0.15">
      <c r="N458" t="s">
        <v>1509</v>
      </c>
      <c r="O458" t="str">
        <f t="shared" si="12"/>
        <v>KT-150025</v>
      </c>
      <c r="P458" t="s">
        <v>945</v>
      </c>
      <c r="Q458" t="s">
        <v>11</v>
      </c>
      <c r="R458" t="s">
        <v>11</v>
      </c>
      <c r="S458" t="s">
        <v>150</v>
      </c>
      <c r="U458" t="s">
        <v>381</v>
      </c>
    </row>
    <row r="459" spans="14:21" x14ac:dyDescent="0.15">
      <c r="N459" t="s">
        <v>22531</v>
      </c>
      <c r="O459" t="str">
        <f t="shared" si="12"/>
        <v>OKK-150001</v>
      </c>
      <c r="P459" t="s">
        <v>23577</v>
      </c>
      <c r="Q459" t="s">
        <v>57</v>
      </c>
      <c r="R459" t="s">
        <v>24</v>
      </c>
      <c r="S459" t="s">
        <v>2915</v>
      </c>
      <c r="T459" t="s">
        <v>2919</v>
      </c>
      <c r="U459" t="s">
        <v>381</v>
      </c>
    </row>
    <row r="460" spans="14:21" x14ac:dyDescent="0.15">
      <c r="N460" t="s">
        <v>3130</v>
      </c>
      <c r="O460" t="str">
        <f t="shared" si="12"/>
        <v>KT-150024</v>
      </c>
      <c r="P460" t="s">
        <v>2422</v>
      </c>
      <c r="Q460" t="s">
        <v>425</v>
      </c>
      <c r="R460" t="s">
        <v>427</v>
      </c>
      <c r="S460" t="s">
        <v>427</v>
      </c>
      <c r="T460" t="s">
        <v>121</v>
      </c>
      <c r="U460" t="s">
        <v>381</v>
      </c>
    </row>
    <row r="461" spans="14:21" x14ac:dyDescent="0.15">
      <c r="N461" t="s">
        <v>3131</v>
      </c>
      <c r="O461" t="str">
        <f t="shared" si="12"/>
        <v>KK-150020</v>
      </c>
      <c r="P461" t="s">
        <v>15740</v>
      </c>
      <c r="Q461" t="s">
        <v>197</v>
      </c>
      <c r="R461" t="s">
        <v>220</v>
      </c>
      <c r="S461" t="s">
        <v>150</v>
      </c>
      <c r="U461" t="s">
        <v>381</v>
      </c>
    </row>
    <row r="462" spans="14:21" x14ac:dyDescent="0.15">
      <c r="N462" t="s">
        <v>26647</v>
      </c>
      <c r="O462" t="str">
        <f t="shared" si="12"/>
        <v>THK-150001</v>
      </c>
      <c r="P462" t="s">
        <v>23579</v>
      </c>
      <c r="Q462" t="s">
        <v>57</v>
      </c>
      <c r="R462" t="s">
        <v>514</v>
      </c>
      <c r="S462" t="s">
        <v>2911</v>
      </c>
      <c r="T462" t="s">
        <v>2912</v>
      </c>
      <c r="U462" t="s">
        <v>381</v>
      </c>
    </row>
    <row r="463" spans="14:21" x14ac:dyDescent="0.15">
      <c r="N463" t="s">
        <v>3132</v>
      </c>
      <c r="O463" t="str">
        <f t="shared" si="12"/>
        <v>HK-150003</v>
      </c>
      <c r="P463" t="s">
        <v>14264</v>
      </c>
      <c r="Q463" t="s">
        <v>443</v>
      </c>
      <c r="R463" t="s">
        <v>444</v>
      </c>
      <c r="S463" t="s">
        <v>2879</v>
      </c>
      <c r="T463" t="s">
        <v>2880</v>
      </c>
      <c r="U463" t="s">
        <v>381</v>
      </c>
    </row>
    <row r="464" spans="14:21" x14ac:dyDescent="0.15">
      <c r="N464" t="s">
        <v>1253</v>
      </c>
      <c r="O464" t="str">
        <f t="shared" si="12"/>
        <v>HK-150002</v>
      </c>
      <c r="P464" t="s">
        <v>736</v>
      </c>
      <c r="Q464" t="s">
        <v>11</v>
      </c>
      <c r="R464" t="s">
        <v>11</v>
      </c>
      <c r="S464" t="s">
        <v>410</v>
      </c>
      <c r="U464" t="s">
        <v>381</v>
      </c>
    </row>
    <row r="465" spans="14:21" x14ac:dyDescent="0.15">
      <c r="N465" t="s">
        <v>26648</v>
      </c>
      <c r="O465" t="str">
        <f t="shared" si="12"/>
        <v>TH-150010</v>
      </c>
      <c r="P465" t="s">
        <v>1067</v>
      </c>
      <c r="Q465" t="s">
        <v>197</v>
      </c>
      <c r="R465" t="s">
        <v>201</v>
      </c>
      <c r="S465" t="s">
        <v>397</v>
      </c>
      <c r="T465" t="s">
        <v>150</v>
      </c>
      <c r="U465" t="s">
        <v>381</v>
      </c>
    </row>
    <row r="466" spans="14:21" x14ac:dyDescent="0.15">
      <c r="N466" t="s">
        <v>1508</v>
      </c>
      <c r="O466" t="str">
        <f t="shared" si="12"/>
        <v>KT-150022</v>
      </c>
      <c r="P466" t="s">
        <v>944</v>
      </c>
      <c r="Q466" t="s">
        <v>197</v>
      </c>
      <c r="R466" t="s">
        <v>200</v>
      </c>
      <c r="S466" t="s">
        <v>210</v>
      </c>
      <c r="U466" t="s">
        <v>381</v>
      </c>
    </row>
    <row r="467" spans="14:21" x14ac:dyDescent="0.15">
      <c r="N467" t="s">
        <v>3133</v>
      </c>
      <c r="O467" t="str">
        <f t="shared" si="12"/>
        <v>KK-150018</v>
      </c>
      <c r="P467" t="s">
        <v>15738</v>
      </c>
      <c r="Q467" t="s">
        <v>382</v>
      </c>
      <c r="R467" t="s">
        <v>558</v>
      </c>
      <c r="U467" t="s">
        <v>381</v>
      </c>
    </row>
    <row r="468" spans="14:21" x14ac:dyDescent="0.15">
      <c r="N468" t="s">
        <v>22532</v>
      </c>
      <c r="O468" t="str">
        <f t="shared" si="12"/>
        <v>KK-150017</v>
      </c>
      <c r="P468" t="s">
        <v>15736</v>
      </c>
      <c r="Q468" t="s">
        <v>58</v>
      </c>
      <c r="R468" t="s">
        <v>543</v>
      </c>
      <c r="S468" t="s">
        <v>150</v>
      </c>
      <c r="U468" t="s">
        <v>381</v>
      </c>
    </row>
    <row r="469" spans="14:21" x14ac:dyDescent="0.15">
      <c r="N469" t="s">
        <v>26649</v>
      </c>
      <c r="O469" t="str">
        <f t="shared" si="12"/>
        <v>KT-150021</v>
      </c>
      <c r="P469" t="s">
        <v>17796</v>
      </c>
      <c r="Q469" t="s">
        <v>342</v>
      </c>
      <c r="R469" t="s">
        <v>343</v>
      </c>
      <c r="S469" t="s">
        <v>12013</v>
      </c>
      <c r="U469" t="s">
        <v>381</v>
      </c>
    </row>
    <row r="470" spans="14:21" x14ac:dyDescent="0.15">
      <c r="N470" t="s">
        <v>3134</v>
      </c>
      <c r="O470" t="str">
        <f t="shared" si="12"/>
        <v>KT-150019</v>
      </c>
      <c r="P470" t="s">
        <v>17792</v>
      </c>
      <c r="Q470" t="s">
        <v>54</v>
      </c>
      <c r="R470" t="s">
        <v>56</v>
      </c>
      <c r="S470" t="s">
        <v>2865</v>
      </c>
      <c r="T470" t="s">
        <v>2866</v>
      </c>
      <c r="U470" t="s">
        <v>381</v>
      </c>
    </row>
    <row r="471" spans="14:21" x14ac:dyDescent="0.15">
      <c r="N471" t="s">
        <v>3135</v>
      </c>
      <c r="O471" t="str">
        <f t="shared" si="12"/>
        <v>KT-150018</v>
      </c>
      <c r="P471" t="s">
        <v>17791</v>
      </c>
      <c r="Q471" t="s">
        <v>12</v>
      </c>
      <c r="R471" t="s">
        <v>150</v>
      </c>
      <c r="U471" t="s">
        <v>381</v>
      </c>
    </row>
    <row r="472" spans="14:21" x14ac:dyDescent="0.15">
      <c r="N472" t="s">
        <v>1360</v>
      </c>
      <c r="O472" t="str">
        <f t="shared" si="12"/>
        <v>KK-150016</v>
      </c>
      <c r="P472" t="s">
        <v>818</v>
      </c>
      <c r="Q472" t="s">
        <v>382</v>
      </c>
      <c r="R472" t="s">
        <v>166</v>
      </c>
      <c r="S472" t="s">
        <v>2867</v>
      </c>
      <c r="T472" t="s">
        <v>2059</v>
      </c>
      <c r="U472" t="s">
        <v>381</v>
      </c>
    </row>
    <row r="473" spans="14:21" x14ac:dyDescent="0.15">
      <c r="N473" t="s">
        <v>3136</v>
      </c>
      <c r="O473" t="str">
        <f t="shared" si="12"/>
        <v>KTK-150006</v>
      </c>
      <c r="P473" t="s">
        <v>22015</v>
      </c>
      <c r="Q473" t="s">
        <v>57</v>
      </c>
      <c r="R473" t="s">
        <v>533</v>
      </c>
      <c r="S473" t="s">
        <v>533</v>
      </c>
      <c r="U473" t="s">
        <v>381</v>
      </c>
    </row>
    <row r="474" spans="14:21" x14ac:dyDescent="0.15">
      <c r="N474" t="s">
        <v>22533</v>
      </c>
      <c r="O474" t="str">
        <f t="shared" si="12"/>
        <v>KTK-150005</v>
      </c>
      <c r="P474" t="s">
        <v>23580</v>
      </c>
      <c r="Q474" t="s">
        <v>57</v>
      </c>
      <c r="R474" t="s">
        <v>533</v>
      </c>
      <c r="S474" t="s">
        <v>533</v>
      </c>
      <c r="U474" t="s">
        <v>381</v>
      </c>
    </row>
    <row r="475" spans="14:21" x14ac:dyDescent="0.15">
      <c r="N475" t="s">
        <v>22534</v>
      </c>
      <c r="O475" t="str">
        <f t="shared" si="12"/>
        <v>KK-150014</v>
      </c>
      <c r="P475" t="s">
        <v>15735</v>
      </c>
      <c r="Q475" t="s">
        <v>380</v>
      </c>
      <c r="R475" t="s">
        <v>380</v>
      </c>
      <c r="S475" t="s">
        <v>150</v>
      </c>
      <c r="U475" t="s">
        <v>381</v>
      </c>
    </row>
    <row r="476" spans="14:21" x14ac:dyDescent="0.15">
      <c r="N476" t="s">
        <v>22535</v>
      </c>
      <c r="O476" t="str">
        <f t="shared" si="12"/>
        <v>KTK-150004</v>
      </c>
      <c r="P476" t="s">
        <v>23581</v>
      </c>
      <c r="Q476" t="s">
        <v>57</v>
      </c>
      <c r="R476" t="s">
        <v>533</v>
      </c>
      <c r="S476" t="s">
        <v>533</v>
      </c>
      <c r="U476" t="s">
        <v>381</v>
      </c>
    </row>
    <row r="477" spans="14:21" x14ac:dyDescent="0.15">
      <c r="N477" t="s">
        <v>22536</v>
      </c>
      <c r="O477" t="str">
        <f t="shared" si="12"/>
        <v>KTK-150003</v>
      </c>
      <c r="P477" t="s">
        <v>23582</v>
      </c>
      <c r="Q477" t="s">
        <v>57</v>
      </c>
      <c r="R477" t="s">
        <v>514</v>
      </c>
      <c r="S477" t="s">
        <v>2911</v>
      </c>
      <c r="T477" t="s">
        <v>2912</v>
      </c>
      <c r="U477" t="s">
        <v>381</v>
      </c>
    </row>
    <row r="478" spans="14:21" x14ac:dyDescent="0.15">
      <c r="N478" t="s">
        <v>26650</v>
      </c>
      <c r="O478" t="str">
        <f t="shared" si="12"/>
        <v>KTK-150002</v>
      </c>
      <c r="P478" t="s">
        <v>23584</v>
      </c>
      <c r="Q478" t="s">
        <v>57</v>
      </c>
      <c r="R478" t="s">
        <v>533</v>
      </c>
      <c r="S478" t="s">
        <v>533</v>
      </c>
      <c r="U478" t="s">
        <v>381</v>
      </c>
    </row>
    <row r="479" spans="14:21" x14ac:dyDescent="0.15">
      <c r="N479" t="s">
        <v>3137</v>
      </c>
      <c r="O479" t="str">
        <f t="shared" si="12"/>
        <v>CG-150003</v>
      </c>
      <c r="P479" t="s">
        <v>13804</v>
      </c>
      <c r="Q479" t="s">
        <v>12</v>
      </c>
      <c r="R479" t="s">
        <v>150</v>
      </c>
      <c r="U479" t="s">
        <v>381</v>
      </c>
    </row>
    <row r="480" spans="14:21" x14ac:dyDescent="0.15">
      <c r="N480" t="s">
        <v>3138</v>
      </c>
      <c r="O480" t="str">
        <f t="shared" si="12"/>
        <v>QS-150004</v>
      </c>
      <c r="P480" t="s">
        <v>20400</v>
      </c>
      <c r="Q480" t="s">
        <v>150</v>
      </c>
      <c r="R480" t="s">
        <v>150</v>
      </c>
      <c r="U480" t="s">
        <v>381</v>
      </c>
    </row>
    <row r="481" spans="14:21" x14ac:dyDescent="0.15">
      <c r="N481" t="s">
        <v>3139</v>
      </c>
      <c r="O481" t="str">
        <f t="shared" si="12"/>
        <v>QS-150001</v>
      </c>
      <c r="P481" t="s">
        <v>20397</v>
      </c>
      <c r="Q481" t="s">
        <v>197</v>
      </c>
      <c r="R481" t="s">
        <v>200</v>
      </c>
      <c r="S481" t="s">
        <v>12203</v>
      </c>
      <c r="U481" t="s">
        <v>381</v>
      </c>
    </row>
    <row r="482" spans="14:21" x14ac:dyDescent="0.15">
      <c r="N482" t="s">
        <v>3140</v>
      </c>
      <c r="O482" t="str">
        <f t="shared" si="12"/>
        <v>TH-150008</v>
      </c>
      <c r="P482" t="s">
        <v>21752</v>
      </c>
      <c r="Q482" t="s">
        <v>54</v>
      </c>
      <c r="R482" t="s">
        <v>55</v>
      </c>
      <c r="S482" t="s">
        <v>2883</v>
      </c>
      <c r="U482" t="s">
        <v>381</v>
      </c>
    </row>
    <row r="483" spans="14:21" x14ac:dyDescent="0.15">
      <c r="N483" t="s">
        <v>1359</v>
      </c>
      <c r="O483" t="str">
        <f t="shared" si="12"/>
        <v>KK-150012</v>
      </c>
      <c r="P483" t="s">
        <v>817</v>
      </c>
      <c r="Q483" t="s">
        <v>11</v>
      </c>
      <c r="R483" t="s">
        <v>11</v>
      </c>
      <c r="S483" t="s">
        <v>176</v>
      </c>
      <c r="T483" t="s">
        <v>2863</v>
      </c>
      <c r="U483" t="s">
        <v>381</v>
      </c>
    </row>
    <row r="484" spans="14:21" x14ac:dyDescent="0.15">
      <c r="N484" t="s">
        <v>26651</v>
      </c>
      <c r="O484" t="str">
        <f t="shared" si="12"/>
        <v>KT-150011</v>
      </c>
      <c r="P484" t="s">
        <v>17787</v>
      </c>
      <c r="Q484" t="s">
        <v>212</v>
      </c>
      <c r="R484" t="s">
        <v>545</v>
      </c>
      <c r="U484" t="s">
        <v>381</v>
      </c>
    </row>
    <row r="485" spans="14:21" x14ac:dyDescent="0.15">
      <c r="N485" t="s">
        <v>1628</v>
      </c>
      <c r="O485" t="str">
        <f t="shared" si="12"/>
        <v>TH-150007</v>
      </c>
      <c r="P485" t="s">
        <v>1066</v>
      </c>
      <c r="Q485" t="s">
        <v>12</v>
      </c>
      <c r="R485" t="s">
        <v>15</v>
      </c>
      <c r="S485" t="s">
        <v>2881</v>
      </c>
      <c r="U485" t="s">
        <v>381</v>
      </c>
    </row>
    <row r="486" spans="14:21" x14ac:dyDescent="0.15">
      <c r="N486" t="s">
        <v>3141</v>
      </c>
      <c r="O486" t="str">
        <f t="shared" si="12"/>
        <v>KT-150010</v>
      </c>
      <c r="P486" t="s">
        <v>17786</v>
      </c>
      <c r="Q486" t="s">
        <v>127</v>
      </c>
      <c r="R486" t="s">
        <v>128</v>
      </c>
      <c r="S486" t="s">
        <v>448</v>
      </c>
      <c r="U486" t="s">
        <v>381</v>
      </c>
    </row>
    <row r="487" spans="14:21" x14ac:dyDescent="0.15">
      <c r="N487" t="s">
        <v>1507</v>
      </c>
      <c r="O487" t="str">
        <f t="shared" si="12"/>
        <v>KT-150006</v>
      </c>
      <c r="P487" t="s">
        <v>943</v>
      </c>
      <c r="Q487" t="s">
        <v>11</v>
      </c>
      <c r="R487" t="s">
        <v>11</v>
      </c>
      <c r="S487" t="s">
        <v>124</v>
      </c>
      <c r="T487" t="s">
        <v>124</v>
      </c>
      <c r="U487" t="s">
        <v>381</v>
      </c>
    </row>
    <row r="488" spans="14:21" x14ac:dyDescent="0.15">
      <c r="N488" t="s">
        <v>26652</v>
      </c>
      <c r="O488" t="str">
        <f t="shared" si="12"/>
        <v>KT-150005</v>
      </c>
      <c r="P488" t="s">
        <v>24657</v>
      </c>
      <c r="Q488" t="s">
        <v>526</v>
      </c>
      <c r="R488" t="s">
        <v>529</v>
      </c>
      <c r="U488" t="s">
        <v>381</v>
      </c>
    </row>
    <row r="489" spans="14:21" x14ac:dyDescent="0.15">
      <c r="N489" t="s">
        <v>3142</v>
      </c>
      <c r="O489" t="str">
        <f t="shared" si="12"/>
        <v>KT-150003</v>
      </c>
      <c r="P489" t="s">
        <v>17780</v>
      </c>
      <c r="Q489" t="s">
        <v>380</v>
      </c>
      <c r="R489" t="s">
        <v>380</v>
      </c>
      <c r="S489" t="s">
        <v>2849</v>
      </c>
      <c r="U489" t="s">
        <v>381</v>
      </c>
    </row>
    <row r="490" spans="14:21" x14ac:dyDescent="0.15">
      <c r="N490" t="s">
        <v>3143</v>
      </c>
      <c r="O490" t="str">
        <f t="shared" si="12"/>
        <v>KT-150002</v>
      </c>
      <c r="P490" t="s">
        <v>17778</v>
      </c>
      <c r="Q490" t="s">
        <v>495</v>
      </c>
      <c r="R490" t="s">
        <v>519</v>
      </c>
    </row>
    <row r="491" spans="14:21" x14ac:dyDescent="0.15">
      <c r="N491" t="s">
        <v>22537</v>
      </c>
      <c r="O491" t="str">
        <f t="shared" si="12"/>
        <v>KK-150005</v>
      </c>
      <c r="P491" t="s">
        <v>15729</v>
      </c>
      <c r="Q491" t="s">
        <v>11</v>
      </c>
      <c r="R491" t="s">
        <v>11</v>
      </c>
      <c r="S491" t="s">
        <v>126</v>
      </c>
      <c r="U491" t="s">
        <v>381</v>
      </c>
    </row>
    <row r="492" spans="14:21" x14ac:dyDescent="0.15">
      <c r="N492" t="s">
        <v>3144</v>
      </c>
      <c r="O492" t="str">
        <f t="shared" si="12"/>
        <v>TH-150001</v>
      </c>
      <c r="P492" t="s">
        <v>21746</v>
      </c>
      <c r="Q492" t="s">
        <v>197</v>
      </c>
      <c r="R492" t="s">
        <v>565</v>
      </c>
      <c r="U492" t="s">
        <v>381</v>
      </c>
    </row>
    <row r="493" spans="14:21" x14ac:dyDescent="0.15">
      <c r="N493" t="s">
        <v>22538</v>
      </c>
      <c r="O493" t="str">
        <f t="shared" si="12"/>
        <v>KK-150002</v>
      </c>
      <c r="P493" t="s">
        <v>15726</v>
      </c>
      <c r="Q493" t="s">
        <v>12</v>
      </c>
      <c r="R493" t="s">
        <v>14</v>
      </c>
      <c r="U493" t="s">
        <v>381</v>
      </c>
    </row>
    <row r="494" spans="14:21" x14ac:dyDescent="0.15">
      <c r="N494" t="s">
        <v>1277</v>
      </c>
      <c r="O494" t="str">
        <f t="shared" si="12"/>
        <v>HR-140026</v>
      </c>
      <c r="P494" t="s">
        <v>762</v>
      </c>
      <c r="Q494" t="s">
        <v>382</v>
      </c>
      <c r="R494" t="s">
        <v>558</v>
      </c>
      <c r="U494" t="s">
        <v>381</v>
      </c>
    </row>
    <row r="495" spans="14:21" x14ac:dyDescent="0.15">
      <c r="N495" t="s">
        <v>3145</v>
      </c>
      <c r="O495" t="str">
        <f t="shared" si="12"/>
        <v>QS-140020</v>
      </c>
      <c r="P495" t="s">
        <v>20394</v>
      </c>
      <c r="Q495" t="s">
        <v>127</v>
      </c>
      <c r="R495" t="s">
        <v>128</v>
      </c>
      <c r="S495" t="s">
        <v>12311</v>
      </c>
      <c r="U495" t="s">
        <v>381</v>
      </c>
    </row>
    <row r="496" spans="14:21" x14ac:dyDescent="0.15">
      <c r="N496" t="s">
        <v>3146</v>
      </c>
      <c r="O496" t="str">
        <f t="shared" si="12"/>
        <v>KKK-140004</v>
      </c>
      <c r="P496" t="s">
        <v>22017</v>
      </c>
      <c r="Q496" t="s">
        <v>57</v>
      </c>
      <c r="R496" t="s">
        <v>506</v>
      </c>
      <c r="S496" t="s">
        <v>2920</v>
      </c>
      <c r="T496" t="s">
        <v>2921</v>
      </c>
      <c r="U496" t="s">
        <v>381</v>
      </c>
    </row>
    <row r="497" spans="14:21" x14ac:dyDescent="0.15">
      <c r="N497" t="s">
        <v>22539</v>
      </c>
      <c r="O497" t="str">
        <f t="shared" si="12"/>
        <v>HR-140020</v>
      </c>
      <c r="P497" t="s">
        <v>14798</v>
      </c>
      <c r="Q497" t="s">
        <v>22</v>
      </c>
      <c r="R497" t="s">
        <v>23</v>
      </c>
      <c r="S497" t="s">
        <v>12108</v>
      </c>
      <c r="U497" t="s">
        <v>381</v>
      </c>
    </row>
    <row r="498" spans="14:21" x14ac:dyDescent="0.15">
      <c r="N498" t="s">
        <v>3147</v>
      </c>
      <c r="O498" t="str">
        <f t="shared" si="12"/>
        <v>KT-140130</v>
      </c>
      <c r="P498" t="s">
        <v>17769</v>
      </c>
      <c r="Q498" t="s">
        <v>495</v>
      </c>
      <c r="R498" t="s">
        <v>13940</v>
      </c>
      <c r="U498" t="s">
        <v>381</v>
      </c>
    </row>
    <row r="499" spans="14:21" x14ac:dyDescent="0.15">
      <c r="N499" t="s">
        <v>22540</v>
      </c>
      <c r="O499" t="str">
        <f t="shared" si="12"/>
        <v>KT-140128</v>
      </c>
      <c r="P499" t="s">
        <v>17766</v>
      </c>
      <c r="Q499" t="s">
        <v>11</v>
      </c>
      <c r="R499" t="s">
        <v>11</v>
      </c>
      <c r="S499" t="s">
        <v>176</v>
      </c>
      <c r="T499" t="s">
        <v>2863</v>
      </c>
      <c r="U499" t="s">
        <v>381</v>
      </c>
    </row>
    <row r="500" spans="14:21" x14ac:dyDescent="0.15">
      <c r="N500" t="s">
        <v>22541</v>
      </c>
      <c r="O500" t="str">
        <f t="shared" si="12"/>
        <v>KK-140032</v>
      </c>
      <c r="P500" t="s">
        <v>15723</v>
      </c>
      <c r="Q500" t="s">
        <v>489</v>
      </c>
      <c r="R500" t="s">
        <v>490</v>
      </c>
      <c r="S500" t="s">
        <v>2871</v>
      </c>
      <c r="U500" t="s">
        <v>381</v>
      </c>
    </row>
    <row r="501" spans="14:21" x14ac:dyDescent="0.15">
      <c r="N501" t="s">
        <v>3149</v>
      </c>
      <c r="O501" t="str">
        <f t="shared" si="12"/>
        <v>KT-140120</v>
      </c>
      <c r="P501" t="s">
        <v>17757</v>
      </c>
      <c r="Q501" t="s">
        <v>489</v>
      </c>
      <c r="R501" t="s">
        <v>172</v>
      </c>
      <c r="S501" t="s">
        <v>12304</v>
      </c>
      <c r="U501" t="s">
        <v>381</v>
      </c>
    </row>
    <row r="502" spans="14:21" x14ac:dyDescent="0.15">
      <c r="N502" t="s">
        <v>1506</v>
      </c>
      <c r="O502" t="str">
        <f t="shared" si="12"/>
        <v>KT-140119</v>
      </c>
      <c r="P502" t="s">
        <v>942</v>
      </c>
      <c r="Q502" t="s">
        <v>11</v>
      </c>
      <c r="R502" t="s">
        <v>11</v>
      </c>
      <c r="S502" t="s">
        <v>126</v>
      </c>
      <c r="U502" t="s">
        <v>381</v>
      </c>
    </row>
    <row r="503" spans="14:21" x14ac:dyDescent="0.15">
      <c r="N503" t="s">
        <v>3150</v>
      </c>
      <c r="O503" t="str">
        <f t="shared" si="12"/>
        <v>KT-140118</v>
      </c>
      <c r="P503" t="s">
        <v>17755</v>
      </c>
      <c r="Q503" t="s">
        <v>382</v>
      </c>
      <c r="R503" t="s">
        <v>2</v>
      </c>
      <c r="S503" t="s">
        <v>2840</v>
      </c>
      <c r="U503" t="s">
        <v>381</v>
      </c>
    </row>
    <row r="504" spans="14:21" x14ac:dyDescent="0.15">
      <c r="N504" t="s">
        <v>3151</v>
      </c>
      <c r="O504" t="str">
        <f t="shared" si="12"/>
        <v>KT-140116</v>
      </c>
      <c r="P504" t="s">
        <v>941</v>
      </c>
      <c r="Q504" t="s">
        <v>466</v>
      </c>
      <c r="R504" t="s">
        <v>122</v>
      </c>
      <c r="U504" t="s">
        <v>381</v>
      </c>
    </row>
    <row r="505" spans="14:21" x14ac:dyDescent="0.15">
      <c r="N505" t="s">
        <v>22542</v>
      </c>
      <c r="O505" t="str">
        <f t="shared" si="12"/>
        <v>KTK-140011</v>
      </c>
      <c r="P505" t="s">
        <v>2814</v>
      </c>
      <c r="Q505" t="s">
        <v>57</v>
      </c>
      <c r="R505" t="s">
        <v>404</v>
      </c>
      <c r="S505" t="s">
        <v>390</v>
      </c>
      <c r="U505" t="s">
        <v>381</v>
      </c>
    </row>
    <row r="506" spans="14:21" x14ac:dyDescent="0.15">
      <c r="N506" t="s">
        <v>22543</v>
      </c>
      <c r="O506" t="str">
        <f t="shared" si="12"/>
        <v>KT-140115</v>
      </c>
      <c r="P506" t="s">
        <v>17753</v>
      </c>
      <c r="Q506" t="s">
        <v>342</v>
      </c>
      <c r="R506" t="s">
        <v>343</v>
      </c>
      <c r="S506" t="s">
        <v>2855</v>
      </c>
      <c r="U506" t="s">
        <v>381</v>
      </c>
    </row>
    <row r="507" spans="14:21" x14ac:dyDescent="0.15">
      <c r="N507" t="s">
        <v>22544</v>
      </c>
      <c r="O507" t="str">
        <f t="shared" si="12"/>
        <v>KT-140114</v>
      </c>
      <c r="P507" t="s">
        <v>17751</v>
      </c>
      <c r="Q507" t="s">
        <v>197</v>
      </c>
      <c r="R507" t="s">
        <v>199</v>
      </c>
      <c r="U507" t="s">
        <v>381</v>
      </c>
    </row>
    <row r="508" spans="14:21" x14ac:dyDescent="0.15">
      <c r="N508" t="s">
        <v>26653</v>
      </c>
      <c r="O508" t="str">
        <f t="shared" si="12"/>
        <v>TH-140017</v>
      </c>
      <c r="P508" t="s">
        <v>21744</v>
      </c>
      <c r="Q508" t="s">
        <v>197</v>
      </c>
      <c r="R508" t="s">
        <v>200</v>
      </c>
      <c r="U508" t="s">
        <v>381</v>
      </c>
    </row>
    <row r="509" spans="14:21" x14ac:dyDescent="0.15">
      <c r="N509" t="s">
        <v>3153</v>
      </c>
      <c r="O509" t="str">
        <f t="shared" si="12"/>
        <v>CG-140020</v>
      </c>
      <c r="P509" t="s">
        <v>691</v>
      </c>
      <c r="Q509" t="s">
        <v>466</v>
      </c>
      <c r="R509" t="s">
        <v>555</v>
      </c>
      <c r="S509" t="s">
        <v>2864</v>
      </c>
      <c r="U509" t="s">
        <v>381</v>
      </c>
    </row>
    <row r="510" spans="14:21" x14ac:dyDescent="0.15">
      <c r="N510" t="s">
        <v>1505</v>
      </c>
      <c r="O510" t="str">
        <f t="shared" si="12"/>
        <v>KT-140112</v>
      </c>
      <c r="P510" t="s">
        <v>940</v>
      </c>
      <c r="Q510" t="s">
        <v>197</v>
      </c>
      <c r="R510" t="s">
        <v>201</v>
      </c>
      <c r="S510" t="s">
        <v>397</v>
      </c>
      <c r="T510" t="s">
        <v>150</v>
      </c>
      <c r="U510" t="s">
        <v>381</v>
      </c>
    </row>
    <row r="511" spans="14:21" x14ac:dyDescent="0.15">
      <c r="N511" t="s">
        <v>3154</v>
      </c>
      <c r="O511" t="str">
        <f t="shared" si="12"/>
        <v>KK-140027</v>
      </c>
      <c r="P511" t="s">
        <v>15717</v>
      </c>
      <c r="Q511" t="s">
        <v>466</v>
      </c>
      <c r="R511" t="s">
        <v>555</v>
      </c>
      <c r="S511" t="s">
        <v>2864</v>
      </c>
      <c r="U511" t="s">
        <v>381</v>
      </c>
    </row>
    <row r="512" spans="14:21" x14ac:dyDescent="0.15">
      <c r="N512" t="s">
        <v>3155</v>
      </c>
      <c r="O512" t="str">
        <f t="shared" si="12"/>
        <v>TH-140015</v>
      </c>
      <c r="P512" t="s">
        <v>21742</v>
      </c>
      <c r="Q512" t="s">
        <v>382</v>
      </c>
      <c r="R512" t="s">
        <v>166</v>
      </c>
      <c r="S512" t="s">
        <v>407</v>
      </c>
      <c r="U512" t="s">
        <v>381</v>
      </c>
    </row>
    <row r="513" spans="14:21" x14ac:dyDescent="0.15">
      <c r="N513" t="s">
        <v>1504</v>
      </c>
      <c r="O513" t="str">
        <f t="shared" si="12"/>
        <v>KT-140109</v>
      </c>
      <c r="P513" t="s">
        <v>939</v>
      </c>
      <c r="Q513" t="s">
        <v>382</v>
      </c>
      <c r="R513" t="s">
        <v>78</v>
      </c>
      <c r="S513" t="s">
        <v>2875</v>
      </c>
      <c r="U513" t="s">
        <v>381</v>
      </c>
    </row>
    <row r="514" spans="14:21" x14ac:dyDescent="0.15">
      <c r="N514" t="s">
        <v>22545</v>
      </c>
      <c r="O514" t="str">
        <f t="shared" si="12"/>
        <v>KT-140108</v>
      </c>
      <c r="P514" t="s">
        <v>17745</v>
      </c>
      <c r="Q514" t="s">
        <v>127</v>
      </c>
      <c r="R514" t="s">
        <v>128</v>
      </c>
      <c r="S514" t="s">
        <v>12311</v>
      </c>
      <c r="U514" t="s">
        <v>381</v>
      </c>
    </row>
    <row r="515" spans="14:21" x14ac:dyDescent="0.15">
      <c r="N515" t="s">
        <v>22546</v>
      </c>
      <c r="O515" t="str">
        <f t="shared" si="12"/>
        <v>KK-140024</v>
      </c>
      <c r="P515" t="s">
        <v>15714</v>
      </c>
      <c r="Q515" t="s">
        <v>466</v>
      </c>
      <c r="R515" t="s">
        <v>556</v>
      </c>
      <c r="U515" t="s">
        <v>381</v>
      </c>
    </row>
    <row r="516" spans="14:21" x14ac:dyDescent="0.15">
      <c r="N516" t="s">
        <v>1503</v>
      </c>
      <c r="O516" t="str">
        <f t="shared" ref="O516:O579" si="13">LEFT(N516,FIND("-",N516)+6)</f>
        <v>KT-140107</v>
      </c>
      <c r="P516" t="s">
        <v>938</v>
      </c>
      <c r="Q516" t="s">
        <v>382</v>
      </c>
      <c r="R516" t="s">
        <v>558</v>
      </c>
      <c r="U516" t="s">
        <v>381</v>
      </c>
    </row>
    <row r="517" spans="14:21" x14ac:dyDescent="0.15">
      <c r="N517" t="s">
        <v>22547</v>
      </c>
      <c r="O517" t="str">
        <f t="shared" si="13"/>
        <v>KT-140105</v>
      </c>
      <c r="P517" t="s">
        <v>17742</v>
      </c>
      <c r="Q517" t="s">
        <v>197</v>
      </c>
      <c r="R517" t="s">
        <v>200</v>
      </c>
      <c r="S517" t="s">
        <v>150</v>
      </c>
      <c r="U517" t="s">
        <v>381</v>
      </c>
    </row>
    <row r="518" spans="14:21" x14ac:dyDescent="0.15">
      <c r="N518" t="s">
        <v>22548</v>
      </c>
      <c r="O518" t="str">
        <f t="shared" si="13"/>
        <v>KK-140021</v>
      </c>
      <c r="P518" t="s">
        <v>15709</v>
      </c>
      <c r="Q518" t="s">
        <v>425</v>
      </c>
      <c r="R518" t="s">
        <v>427</v>
      </c>
      <c r="S518" t="s">
        <v>427</v>
      </c>
      <c r="T518" t="s">
        <v>150</v>
      </c>
      <c r="U518" t="s">
        <v>381</v>
      </c>
    </row>
    <row r="519" spans="14:21" x14ac:dyDescent="0.15">
      <c r="N519" t="s">
        <v>3156</v>
      </c>
      <c r="O519" t="str">
        <f t="shared" si="13"/>
        <v>KT-140100</v>
      </c>
      <c r="P519" t="s">
        <v>17737</v>
      </c>
      <c r="Q519" t="s">
        <v>382</v>
      </c>
      <c r="R519" t="s">
        <v>150</v>
      </c>
      <c r="U519" t="s">
        <v>381</v>
      </c>
    </row>
    <row r="520" spans="14:21" x14ac:dyDescent="0.15">
      <c r="N520" t="s">
        <v>1626</v>
      </c>
      <c r="O520" t="str">
        <f t="shared" si="13"/>
        <v>TH-140013</v>
      </c>
      <c r="P520" t="s">
        <v>1064</v>
      </c>
      <c r="Q520" t="s">
        <v>382</v>
      </c>
      <c r="R520" t="s">
        <v>166</v>
      </c>
      <c r="S520" t="s">
        <v>386</v>
      </c>
      <c r="T520" t="s">
        <v>2833</v>
      </c>
      <c r="U520" t="s">
        <v>381</v>
      </c>
    </row>
    <row r="521" spans="14:21" x14ac:dyDescent="0.15">
      <c r="N521" t="s">
        <v>3157</v>
      </c>
      <c r="O521" t="str">
        <f t="shared" si="13"/>
        <v>TH-140012</v>
      </c>
      <c r="P521" t="s">
        <v>21740</v>
      </c>
      <c r="Q521" t="s">
        <v>380</v>
      </c>
      <c r="R521" t="s">
        <v>380</v>
      </c>
      <c r="S521" t="s">
        <v>2849</v>
      </c>
      <c r="U521" t="s">
        <v>381</v>
      </c>
    </row>
    <row r="522" spans="14:21" x14ac:dyDescent="0.15">
      <c r="N522" t="s">
        <v>1625</v>
      </c>
      <c r="O522" t="str">
        <f t="shared" si="13"/>
        <v>TH-140011</v>
      </c>
      <c r="P522" t="s">
        <v>1063</v>
      </c>
      <c r="Q522" t="s">
        <v>11</v>
      </c>
      <c r="R522" t="s">
        <v>11</v>
      </c>
      <c r="S522" t="s">
        <v>126</v>
      </c>
      <c r="U522" t="s">
        <v>381</v>
      </c>
    </row>
    <row r="523" spans="14:21" x14ac:dyDescent="0.15">
      <c r="N523" t="s">
        <v>26654</v>
      </c>
      <c r="O523" t="str">
        <f t="shared" si="13"/>
        <v>KT-140098</v>
      </c>
      <c r="P523" t="s">
        <v>937</v>
      </c>
      <c r="Q523" t="s">
        <v>466</v>
      </c>
      <c r="R523" t="s">
        <v>1640</v>
      </c>
      <c r="U523" t="s">
        <v>381</v>
      </c>
    </row>
    <row r="524" spans="14:21" x14ac:dyDescent="0.15">
      <c r="N524" t="s">
        <v>1193</v>
      </c>
      <c r="O524" t="str">
        <f t="shared" si="13"/>
        <v>CG-140016</v>
      </c>
      <c r="P524" t="s">
        <v>690</v>
      </c>
      <c r="Q524" t="s">
        <v>197</v>
      </c>
      <c r="R524" t="s">
        <v>200</v>
      </c>
      <c r="S524" t="s">
        <v>2832</v>
      </c>
      <c r="U524" t="s">
        <v>381</v>
      </c>
    </row>
    <row r="525" spans="14:21" x14ac:dyDescent="0.15">
      <c r="N525" t="s">
        <v>3161</v>
      </c>
      <c r="O525" t="str">
        <f t="shared" si="13"/>
        <v>TH-140010</v>
      </c>
      <c r="P525" t="s">
        <v>1062</v>
      </c>
      <c r="Q525" t="s">
        <v>466</v>
      </c>
      <c r="R525" t="s">
        <v>467</v>
      </c>
      <c r="U525" t="s">
        <v>381</v>
      </c>
    </row>
    <row r="526" spans="14:21" x14ac:dyDescent="0.15">
      <c r="N526" t="s">
        <v>3162</v>
      </c>
      <c r="O526" t="str">
        <f t="shared" si="13"/>
        <v>KTK-140009</v>
      </c>
      <c r="P526" t="s">
        <v>22018</v>
      </c>
      <c r="Q526" t="s">
        <v>57</v>
      </c>
      <c r="R526" t="s">
        <v>533</v>
      </c>
      <c r="S526" t="s">
        <v>533</v>
      </c>
      <c r="U526" t="s">
        <v>381</v>
      </c>
    </row>
    <row r="527" spans="14:21" x14ac:dyDescent="0.15">
      <c r="N527" t="s">
        <v>3163</v>
      </c>
      <c r="O527" t="str">
        <f t="shared" si="13"/>
        <v>KT-140096</v>
      </c>
      <c r="P527" t="s">
        <v>17735</v>
      </c>
      <c r="Q527" t="s">
        <v>150</v>
      </c>
      <c r="R527" t="s">
        <v>150</v>
      </c>
      <c r="U527" t="s">
        <v>381</v>
      </c>
    </row>
    <row r="528" spans="14:21" x14ac:dyDescent="0.15">
      <c r="N528" t="s">
        <v>3164</v>
      </c>
      <c r="O528" t="str">
        <f t="shared" si="13"/>
        <v>KK-140015</v>
      </c>
      <c r="P528" t="s">
        <v>15702</v>
      </c>
      <c r="Q528" t="s">
        <v>12</v>
      </c>
      <c r="R528" t="s">
        <v>150</v>
      </c>
      <c r="U528" t="s">
        <v>381</v>
      </c>
    </row>
    <row r="529" spans="14:21" x14ac:dyDescent="0.15">
      <c r="N529" t="s">
        <v>1502</v>
      </c>
      <c r="O529" t="str">
        <f t="shared" si="13"/>
        <v>KT-140091</v>
      </c>
      <c r="P529" t="s">
        <v>936</v>
      </c>
      <c r="Q529" t="s">
        <v>380</v>
      </c>
      <c r="R529" t="s">
        <v>380</v>
      </c>
      <c r="S529" t="s">
        <v>2849</v>
      </c>
      <c r="U529" t="s">
        <v>381</v>
      </c>
    </row>
    <row r="530" spans="14:21" x14ac:dyDescent="0.15">
      <c r="N530" t="s">
        <v>22549</v>
      </c>
      <c r="O530" t="str">
        <f t="shared" si="13"/>
        <v>QS-140011</v>
      </c>
      <c r="P530" t="s">
        <v>20383</v>
      </c>
      <c r="Q530" t="s">
        <v>382</v>
      </c>
      <c r="R530" t="s">
        <v>331</v>
      </c>
      <c r="S530" t="s">
        <v>150</v>
      </c>
      <c r="U530" t="s">
        <v>381</v>
      </c>
    </row>
    <row r="531" spans="14:21" x14ac:dyDescent="0.15">
      <c r="N531" t="s">
        <v>1501</v>
      </c>
      <c r="O531" t="str">
        <f t="shared" si="13"/>
        <v>KT-140087</v>
      </c>
      <c r="P531" t="s">
        <v>935</v>
      </c>
      <c r="Q531" t="s">
        <v>11</v>
      </c>
      <c r="R531" t="s">
        <v>11</v>
      </c>
      <c r="S531" t="s">
        <v>410</v>
      </c>
      <c r="U531" t="s">
        <v>381</v>
      </c>
    </row>
    <row r="532" spans="14:21" x14ac:dyDescent="0.15">
      <c r="N532" t="s">
        <v>3165</v>
      </c>
      <c r="O532" t="str">
        <f t="shared" si="13"/>
        <v>HR-140016</v>
      </c>
      <c r="P532" t="s">
        <v>14793</v>
      </c>
      <c r="Q532" t="s">
        <v>150</v>
      </c>
      <c r="R532" t="s">
        <v>150</v>
      </c>
      <c r="U532" t="s">
        <v>381</v>
      </c>
    </row>
    <row r="533" spans="14:21" x14ac:dyDescent="0.15">
      <c r="N533" t="s">
        <v>26655</v>
      </c>
      <c r="O533" t="str">
        <f t="shared" si="13"/>
        <v>SK-140010</v>
      </c>
      <c r="P533" t="s">
        <v>1026</v>
      </c>
      <c r="Q533" t="s">
        <v>380</v>
      </c>
      <c r="R533" t="s">
        <v>380</v>
      </c>
      <c r="S533" t="s">
        <v>2904</v>
      </c>
      <c r="U533" t="s">
        <v>381</v>
      </c>
    </row>
    <row r="534" spans="14:21" x14ac:dyDescent="0.15">
      <c r="N534" t="s">
        <v>3166</v>
      </c>
      <c r="O534" t="str">
        <f t="shared" si="13"/>
        <v>KT-140082</v>
      </c>
      <c r="P534" t="s">
        <v>17722</v>
      </c>
      <c r="Q534" t="s">
        <v>382</v>
      </c>
      <c r="R534" t="s">
        <v>150</v>
      </c>
      <c r="U534" t="s">
        <v>381</v>
      </c>
    </row>
    <row r="535" spans="14:21" x14ac:dyDescent="0.15">
      <c r="N535" t="s">
        <v>22550</v>
      </c>
      <c r="O535" t="str">
        <f t="shared" si="13"/>
        <v>QSK-140003</v>
      </c>
      <c r="P535" t="s">
        <v>23585</v>
      </c>
      <c r="Q535" t="s">
        <v>57</v>
      </c>
      <c r="R535" t="s">
        <v>24</v>
      </c>
      <c r="S535" t="s">
        <v>2915</v>
      </c>
      <c r="T535" t="s">
        <v>2916</v>
      </c>
      <c r="U535" t="s">
        <v>381</v>
      </c>
    </row>
    <row r="536" spans="14:21" x14ac:dyDescent="0.15">
      <c r="N536" t="s">
        <v>22551</v>
      </c>
      <c r="O536" t="str">
        <f t="shared" si="13"/>
        <v>KK-140014</v>
      </c>
      <c r="P536" t="s">
        <v>15700</v>
      </c>
      <c r="Q536" t="s">
        <v>425</v>
      </c>
      <c r="R536" t="s">
        <v>427</v>
      </c>
      <c r="S536" t="s">
        <v>427</v>
      </c>
      <c r="U536" t="s">
        <v>381</v>
      </c>
    </row>
    <row r="537" spans="14:21" x14ac:dyDescent="0.15">
      <c r="N537" t="s">
        <v>3168</v>
      </c>
      <c r="O537" t="str">
        <f t="shared" si="13"/>
        <v>KTK-140006</v>
      </c>
      <c r="P537" t="s">
        <v>22019</v>
      </c>
      <c r="Q537" t="s">
        <v>57</v>
      </c>
      <c r="R537" t="s">
        <v>12</v>
      </c>
      <c r="S537" t="s">
        <v>22007</v>
      </c>
      <c r="T537" t="s">
        <v>22008</v>
      </c>
      <c r="U537" t="s">
        <v>381</v>
      </c>
    </row>
    <row r="538" spans="14:21" x14ac:dyDescent="0.15">
      <c r="N538" t="s">
        <v>22552</v>
      </c>
      <c r="O538" t="str">
        <f t="shared" si="13"/>
        <v>CG-140013</v>
      </c>
      <c r="P538" t="s">
        <v>13791</v>
      </c>
      <c r="Q538" t="s">
        <v>11</v>
      </c>
      <c r="R538" t="s">
        <v>11</v>
      </c>
      <c r="S538" t="s">
        <v>12099</v>
      </c>
      <c r="U538" t="s">
        <v>381</v>
      </c>
    </row>
    <row r="539" spans="14:21" x14ac:dyDescent="0.15">
      <c r="N539" t="s">
        <v>3169</v>
      </c>
      <c r="O539" t="str">
        <f t="shared" si="13"/>
        <v>KT-140078</v>
      </c>
      <c r="P539" t="s">
        <v>17716</v>
      </c>
      <c r="Q539" t="s">
        <v>12</v>
      </c>
      <c r="R539" t="s">
        <v>14</v>
      </c>
      <c r="U539" t="s">
        <v>381</v>
      </c>
    </row>
    <row r="540" spans="14:21" x14ac:dyDescent="0.15">
      <c r="N540" t="s">
        <v>1624</v>
      </c>
      <c r="O540" t="str">
        <f t="shared" si="13"/>
        <v>TH-140008</v>
      </c>
      <c r="P540" t="s">
        <v>1061</v>
      </c>
      <c r="Q540" t="s">
        <v>425</v>
      </c>
      <c r="R540" t="s">
        <v>427</v>
      </c>
      <c r="S540" t="s">
        <v>427</v>
      </c>
      <c r="T540" t="s">
        <v>121</v>
      </c>
      <c r="U540" t="s">
        <v>381</v>
      </c>
    </row>
    <row r="541" spans="14:21" x14ac:dyDescent="0.15">
      <c r="N541" t="s">
        <v>26656</v>
      </c>
      <c r="O541" t="str">
        <f t="shared" si="13"/>
        <v>HR-140015</v>
      </c>
      <c r="P541" t="s">
        <v>14792</v>
      </c>
      <c r="Q541" t="s">
        <v>382</v>
      </c>
      <c r="R541" t="s">
        <v>76</v>
      </c>
      <c r="S541" t="s">
        <v>449</v>
      </c>
      <c r="T541" t="s">
        <v>2903</v>
      </c>
      <c r="U541" t="s">
        <v>381</v>
      </c>
    </row>
    <row r="542" spans="14:21" x14ac:dyDescent="0.15">
      <c r="N542" t="s">
        <v>22553</v>
      </c>
      <c r="O542" t="str">
        <f t="shared" si="13"/>
        <v>QS-140008</v>
      </c>
      <c r="P542" t="s">
        <v>20379</v>
      </c>
      <c r="Q542" t="s">
        <v>22</v>
      </c>
      <c r="R542" t="s">
        <v>26</v>
      </c>
      <c r="U542" t="s">
        <v>381</v>
      </c>
    </row>
    <row r="543" spans="14:21" x14ac:dyDescent="0.15">
      <c r="N543" t="s">
        <v>3170</v>
      </c>
      <c r="O543" t="str">
        <f t="shared" si="13"/>
        <v>CBK-140003</v>
      </c>
      <c r="P543" t="s">
        <v>22020</v>
      </c>
      <c r="Q543" t="s">
        <v>57</v>
      </c>
      <c r="R543" t="s">
        <v>515</v>
      </c>
      <c r="S543" t="s">
        <v>2908</v>
      </c>
      <c r="T543" t="s">
        <v>2009</v>
      </c>
      <c r="U543" t="s">
        <v>381</v>
      </c>
    </row>
    <row r="544" spans="14:21" x14ac:dyDescent="0.15">
      <c r="N544" t="s">
        <v>2764</v>
      </c>
      <c r="O544" t="str">
        <f t="shared" si="13"/>
        <v>KKK-140002</v>
      </c>
      <c r="P544" t="s">
        <v>2797</v>
      </c>
      <c r="Q544" t="s">
        <v>57</v>
      </c>
      <c r="R544" t="s">
        <v>2907</v>
      </c>
      <c r="S544" t="s">
        <v>46</v>
      </c>
      <c r="U544" t="s">
        <v>381</v>
      </c>
    </row>
    <row r="545" spans="14:21" x14ac:dyDescent="0.15">
      <c r="N545" t="s">
        <v>1500</v>
      </c>
      <c r="O545" t="str">
        <f t="shared" si="13"/>
        <v>KT-140073</v>
      </c>
      <c r="P545" t="s">
        <v>934</v>
      </c>
      <c r="Q545" t="s">
        <v>11</v>
      </c>
      <c r="R545" t="s">
        <v>11</v>
      </c>
      <c r="S545" t="s">
        <v>126</v>
      </c>
      <c r="U545" t="s">
        <v>381</v>
      </c>
    </row>
    <row r="546" spans="14:21" x14ac:dyDescent="0.15">
      <c r="N546" t="s">
        <v>3171</v>
      </c>
      <c r="O546" t="str">
        <f t="shared" si="13"/>
        <v>CB-140006</v>
      </c>
      <c r="P546" t="s">
        <v>13015</v>
      </c>
      <c r="Q546" t="s">
        <v>382</v>
      </c>
      <c r="R546" t="s">
        <v>331</v>
      </c>
      <c r="S546" t="s">
        <v>2834</v>
      </c>
      <c r="T546" t="s">
        <v>2835</v>
      </c>
      <c r="U546" t="s">
        <v>381</v>
      </c>
    </row>
    <row r="547" spans="14:21" x14ac:dyDescent="0.15">
      <c r="N547" t="s">
        <v>1499</v>
      </c>
      <c r="O547" t="str">
        <f t="shared" si="13"/>
        <v>KT-140071</v>
      </c>
      <c r="P547" t="s">
        <v>933</v>
      </c>
      <c r="Q547" t="s">
        <v>11</v>
      </c>
      <c r="R547" t="s">
        <v>11</v>
      </c>
      <c r="S547" t="s">
        <v>410</v>
      </c>
      <c r="U547" t="s">
        <v>381</v>
      </c>
    </row>
    <row r="548" spans="14:21" x14ac:dyDescent="0.15">
      <c r="N548" t="s">
        <v>3172</v>
      </c>
      <c r="O548" t="str">
        <f t="shared" si="13"/>
        <v>HR-140011</v>
      </c>
      <c r="P548" t="s">
        <v>14788</v>
      </c>
      <c r="Q548" t="s">
        <v>197</v>
      </c>
      <c r="R548" t="s">
        <v>219</v>
      </c>
      <c r="S548" t="s">
        <v>12223</v>
      </c>
      <c r="U548" t="s">
        <v>381</v>
      </c>
    </row>
    <row r="549" spans="14:21" x14ac:dyDescent="0.15">
      <c r="N549" t="s">
        <v>3173</v>
      </c>
      <c r="O549" t="str">
        <f t="shared" si="13"/>
        <v>HKK-140001</v>
      </c>
      <c r="P549" t="s">
        <v>22021</v>
      </c>
      <c r="Q549" t="s">
        <v>21451</v>
      </c>
      <c r="R549" t="s">
        <v>428</v>
      </c>
      <c r="U549" t="s">
        <v>381</v>
      </c>
    </row>
    <row r="550" spans="14:21" x14ac:dyDescent="0.15">
      <c r="N550" t="s">
        <v>1252</v>
      </c>
      <c r="O550" t="str">
        <f t="shared" si="13"/>
        <v>HK-140003</v>
      </c>
      <c r="P550" t="s">
        <v>735</v>
      </c>
      <c r="Q550" t="s">
        <v>12</v>
      </c>
      <c r="R550" t="s">
        <v>15</v>
      </c>
      <c r="S550" t="s">
        <v>2881</v>
      </c>
      <c r="U550" t="s">
        <v>381</v>
      </c>
    </row>
    <row r="551" spans="14:21" x14ac:dyDescent="0.15">
      <c r="N551" t="s">
        <v>3174</v>
      </c>
      <c r="O551" t="str">
        <f t="shared" si="13"/>
        <v>KT-140059</v>
      </c>
      <c r="P551" t="s">
        <v>17702</v>
      </c>
      <c r="Q551" t="s">
        <v>508</v>
      </c>
      <c r="R551" t="s">
        <v>536</v>
      </c>
      <c r="U551" t="s">
        <v>381</v>
      </c>
    </row>
    <row r="552" spans="14:21" x14ac:dyDescent="0.15">
      <c r="N552" t="s">
        <v>3175</v>
      </c>
      <c r="O552" t="str">
        <f t="shared" si="13"/>
        <v>KKK-140001</v>
      </c>
      <c r="P552" t="s">
        <v>22022</v>
      </c>
      <c r="Q552" t="s">
        <v>57</v>
      </c>
      <c r="R552" t="s">
        <v>150</v>
      </c>
      <c r="U552" t="s">
        <v>381</v>
      </c>
    </row>
    <row r="553" spans="14:21" x14ac:dyDescent="0.15">
      <c r="N553" t="s">
        <v>22554</v>
      </c>
      <c r="O553" t="str">
        <f t="shared" si="13"/>
        <v>KT-140056</v>
      </c>
      <c r="P553" t="s">
        <v>17699</v>
      </c>
      <c r="Q553" t="s">
        <v>12</v>
      </c>
      <c r="R553" t="s">
        <v>150</v>
      </c>
      <c r="U553" t="s">
        <v>381</v>
      </c>
    </row>
    <row r="554" spans="14:21" x14ac:dyDescent="0.15">
      <c r="N554" t="s">
        <v>3176</v>
      </c>
      <c r="O554" t="str">
        <f t="shared" si="13"/>
        <v>KK-140011</v>
      </c>
      <c r="P554" t="s">
        <v>15697</v>
      </c>
      <c r="Q554" t="s">
        <v>12</v>
      </c>
      <c r="R554" t="s">
        <v>15</v>
      </c>
      <c r="S554" t="s">
        <v>150</v>
      </c>
      <c r="U554" t="s">
        <v>381</v>
      </c>
    </row>
    <row r="555" spans="14:21" x14ac:dyDescent="0.15">
      <c r="N555" t="s">
        <v>22555</v>
      </c>
      <c r="O555" t="str">
        <f t="shared" si="13"/>
        <v>KT-140053</v>
      </c>
      <c r="P555" t="s">
        <v>17695</v>
      </c>
      <c r="Q555" t="s">
        <v>425</v>
      </c>
      <c r="R555" t="s">
        <v>427</v>
      </c>
      <c r="S555" t="s">
        <v>427</v>
      </c>
      <c r="T555" t="s">
        <v>121</v>
      </c>
      <c r="U555" t="s">
        <v>381</v>
      </c>
    </row>
    <row r="556" spans="14:21" x14ac:dyDescent="0.15">
      <c r="N556" t="s">
        <v>22556</v>
      </c>
      <c r="O556" t="str">
        <f t="shared" si="13"/>
        <v>KT-140051</v>
      </c>
      <c r="P556" t="s">
        <v>17691</v>
      </c>
      <c r="Q556" t="s">
        <v>54</v>
      </c>
      <c r="R556" t="s">
        <v>56</v>
      </c>
      <c r="S556" t="s">
        <v>2865</v>
      </c>
      <c r="T556" t="s">
        <v>2878</v>
      </c>
      <c r="U556" t="s">
        <v>381</v>
      </c>
    </row>
    <row r="557" spans="14:21" x14ac:dyDescent="0.15">
      <c r="N557" t="s">
        <v>3178</v>
      </c>
      <c r="O557" t="str">
        <f t="shared" si="13"/>
        <v>QS-140005</v>
      </c>
      <c r="P557" t="s">
        <v>20376</v>
      </c>
      <c r="Q557" t="s">
        <v>22</v>
      </c>
      <c r="R557" t="s">
        <v>26</v>
      </c>
      <c r="S557" t="s">
        <v>181</v>
      </c>
      <c r="U557" t="s">
        <v>381</v>
      </c>
    </row>
    <row r="558" spans="14:21" x14ac:dyDescent="0.15">
      <c r="N558" t="s">
        <v>1358</v>
      </c>
      <c r="O558" t="str">
        <f t="shared" si="13"/>
        <v>KK-140008</v>
      </c>
      <c r="P558" t="s">
        <v>816</v>
      </c>
      <c r="Q558" t="s">
        <v>11</v>
      </c>
      <c r="R558" t="s">
        <v>11</v>
      </c>
      <c r="S558" t="s">
        <v>176</v>
      </c>
      <c r="T558" t="s">
        <v>2887</v>
      </c>
      <c r="U558" t="s">
        <v>381</v>
      </c>
    </row>
    <row r="559" spans="14:21" x14ac:dyDescent="0.15">
      <c r="N559" t="s">
        <v>3179</v>
      </c>
      <c r="O559" t="str">
        <f t="shared" si="13"/>
        <v>TH-140002</v>
      </c>
      <c r="P559" t="s">
        <v>1060</v>
      </c>
      <c r="Q559" t="s">
        <v>197</v>
      </c>
      <c r="R559" t="s">
        <v>150</v>
      </c>
      <c r="U559" t="s">
        <v>381</v>
      </c>
    </row>
    <row r="560" spans="14:21" x14ac:dyDescent="0.15">
      <c r="N560" t="s">
        <v>22557</v>
      </c>
      <c r="O560" t="str">
        <f t="shared" si="13"/>
        <v>CG-140007</v>
      </c>
      <c r="P560" t="s">
        <v>13785</v>
      </c>
      <c r="Q560" t="s">
        <v>443</v>
      </c>
      <c r="R560" t="s">
        <v>551</v>
      </c>
      <c r="U560" t="s">
        <v>381</v>
      </c>
    </row>
    <row r="561" spans="14:21" x14ac:dyDescent="0.15">
      <c r="N561" t="s">
        <v>3180</v>
      </c>
      <c r="O561" t="str">
        <f t="shared" si="13"/>
        <v>KT-140040</v>
      </c>
      <c r="P561" t="s">
        <v>17677</v>
      </c>
      <c r="Q561" t="s">
        <v>72</v>
      </c>
      <c r="R561" t="s">
        <v>150</v>
      </c>
      <c r="U561" t="s">
        <v>381</v>
      </c>
    </row>
    <row r="562" spans="14:21" x14ac:dyDescent="0.15">
      <c r="N562" t="s">
        <v>1251</v>
      </c>
      <c r="O562" t="str">
        <f t="shared" si="13"/>
        <v>HK-140002</v>
      </c>
      <c r="P562" t="s">
        <v>734</v>
      </c>
      <c r="Q562" t="s">
        <v>466</v>
      </c>
      <c r="R562" t="s">
        <v>556</v>
      </c>
      <c r="U562" t="s">
        <v>381</v>
      </c>
    </row>
    <row r="563" spans="14:21" x14ac:dyDescent="0.15">
      <c r="N563" t="s">
        <v>3181</v>
      </c>
      <c r="O563" t="str">
        <f t="shared" si="13"/>
        <v>HR-140007</v>
      </c>
      <c r="P563" t="s">
        <v>14785</v>
      </c>
      <c r="Q563" t="s">
        <v>380</v>
      </c>
      <c r="R563" t="s">
        <v>380</v>
      </c>
      <c r="S563" t="s">
        <v>2904</v>
      </c>
      <c r="U563" t="s">
        <v>381</v>
      </c>
    </row>
    <row r="564" spans="14:21" x14ac:dyDescent="0.15">
      <c r="N564" t="s">
        <v>3182</v>
      </c>
      <c r="O564" t="str">
        <f t="shared" si="13"/>
        <v>HR-140006</v>
      </c>
      <c r="P564" t="s">
        <v>14783</v>
      </c>
      <c r="Q564" t="s">
        <v>197</v>
      </c>
      <c r="R564" t="s">
        <v>201</v>
      </c>
      <c r="S564" t="s">
        <v>201</v>
      </c>
      <c r="U564" t="s">
        <v>381</v>
      </c>
    </row>
    <row r="565" spans="14:21" x14ac:dyDescent="0.15">
      <c r="N565" t="s">
        <v>1496</v>
      </c>
      <c r="O565" t="str">
        <f t="shared" si="13"/>
        <v>KT-140036</v>
      </c>
      <c r="P565" t="s">
        <v>932</v>
      </c>
      <c r="Q565" t="s">
        <v>382</v>
      </c>
      <c r="R565" t="s">
        <v>166</v>
      </c>
      <c r="S565" t="s">
        <v>411</v>
      </c>
      <c r="T565" t="s">
        <v>12013</v>
      </c>
      <c r="U565" t="s">
        <v>381</v>
      </c>
    </row>
    <row r="566" spans="14:21" x14ac:dyDescent="0.15">
      <c r="N566" t="s">
        <v>3183</v>
      </c>
      <c r="O566" t="str">
        <f t="shared" si="13"/>
        <v>QS-140003</v>
      </c>
      <c r="P566" t="s">
        <v>20373</v>
      </c>
      <c r="Q566" t="s">
        <v>12</v>
      </c>
      <c r="R566" t="s">
        <v>150</v>
      </c>
      <c r="U566" t="s">
        <v>381</v>
      </c>
    </row>
    <row r="567" spans="14:21" x14ac:dyDescent="0.15">
      <c r="N567" t="s">
        <v>3184</v>
      </c>
      <c r="O567" t="str">
        <f t="shared" si="13"/>
        <v>CB-140001</v>
      </c>
      <c r="P567" t="s">
        <v>13008</v>
      </c>
      <c r="Q567" t="s">
        <v>49</v>
      </c>
      <c r="R567" t="s">
        <v>12323</v>
      </c>
    </row>
    <row r="568" spans="14:21" x14ac:dyDescent="0.15">
      <c r="N568" t="s">
        <v>3185</v>
      </c>
      <c r="O568" t="str">
        <f t="shared" si="13"/>
        <v>KT-140030</v>
      </c>
      <c r="P568" t="s">
        <v>17666</v>
      </c>
      <c r="Q568" t="s">
        <v>466</v>
      </c>
      <c r="R568" t="s">
        <v>122</v>
      </c>
      <c r="U568" t="s">
        <v>381</v>
      </c>
    </row>
    <row r="569" spans="14:21" x14ac:dyDescent="0.15">
      <c r="N569" t="s">
        <v>1495</v>
      </c>
      <c r="O569" t="str">
        <f t="shared" si="13"/>
        <v>KT-140022</v>
      </c>
      <c r="P569" t="s">
        <v>931</v>
      </c>
      <c r="Q569" t="s">
        <v>127</v>
      </c>
      <c r="R569" t="s">
        <v>128</v>
      </c>
      <c r="S569" t="s">
        <v>448</v>
      </c>
      <c r="U569" t="s">
        <v>381</v>
      </c>
    </row>
    <row r="570" spans="14:21" x14ac:dyDescent="0.15">
      <c r="N570" t="s">
        <v>3187</v>
      </c>
      <c r="O570" t="str">
        <f t="shared" si="13"/>
        <v>KT-140017</v>
      </c>
      <c r="P570" t="s">
        <v>17654</v>
      </c>
      <c r="Q570" t="s">
        <v>12</v>
      </c>
      <c r="R570" t="s">
        <v>15</v>
      </c>
      <c r="S570" t="s">
        <v>2881</v>
      </c>
      <c r="U570" t="s">
        <v>381</v>
      </c>
    </row>
    <row r="571" spans="14:21" x14ac:dyDescent="0.15">
      <c r="N571" t="s">
        <v>22558</v>
      </c>
      <c r="O571" t="str">
        <f t="shared" si="13"/>
        <v>KT-140015</v>
      </c>
      <c r="P571" t="s">
        <v>17651</v>
      </c>
      <c r="Q571" t="s">
        <v>382</v>
      </c>
      <c r="R571" t="s">
        <v>60</v>
      </c>
      <c r="U571" t="s">
        <v>381</v>
      </c>
    </row>
    <row r="572" spans="14:21" x14ac:dyDescent="0.15">
      <c r="N572" t="s">
        <v>3188</v>
      </c>
      <c r="O572" t="str">
        <f t="shared" si="13"/>
        <v>KT-140013</v>
      </c>
      <c r="P572" t="s">
        <v>17648</v>
      </c>
      <c r="Q572" t="s">
        <v>127</v>
      </c>
      <c r="R572" t="s">
        <v>128</v>
      </c>
      <c r="S572" t="s">
        <v>448</v>
      </c>
      <c r="U572" t="s">
        <v>381</v>
      </c>
    </row>
    <row r="573" spans="14:21" x14ac:dyDescent="0.15">
      <c r="N573" t="s">
        <v>3189</v>
      </c>
      <c r="O573" t="str">
        <f t="shared" si="13"/>
        <v>KT-140012</v>
      </c>
      <c r="P573" t="s">
        <v>17646</v>
      </c>
      <c r="Q573" t="s">
        <v>12</v>
      </c>
      <c r="R573" t="s">
        <v>14</v>
      </c>
      <c r="U573" t="s">
        <v>381</v>
      </c>
    </row>
    <row r="574" spans="14:21" x14ac:dyDescent="0.15">
      <c r="N574" t="s">
        <v>1494</v>
      </c>
      <c r="O574" t="str">
        <f t="shared" si="13"/>
        <v>KT-140011</v>
      </c>
      <c r="P574" t="s">
        <v>930</v>
      </c>
      <c r="Q574" t="s">
        <v>58</v>
      </c>
      <c r="R574" t="s">
        <v>543</v>
      </c>
      <c r="S574" t="s">
        <v>2890</v>
      </c>
      <c r="U574" t="s">
        <v>381</v>
      </c>
    </row>
    <row r="575" spans="14:21" x14ac:dyDescent="0.15">
      <c r="N575" t="s">
        <v>1493</v>
      </c>
      <c r="O575" t="str">
        <f t="shared" si="13"/>
        <v>KT-140010</v>
      </c>
      <c r="P575" t="s">
        <v>929</v>
      </c>
      <c r="Q575" t="s">
        <v>58</v>
      </c>
      <c r="R575" t="s">
        <v>543</v>
      </c>
      <c r="S575" t="s">
        <v>390</v>
      </c>
      <c r="T575" t="s">
        <v>171</v>
      </c>
      <c r="U575" t="s">
        <v>381</v>
      </c>
    </row>
    <row r="576" spans="14:21" x14ac:dyDescent="0.15">
      <c r="N576" t="s">
        <v>1492</v>
      </c>
      <c r="O576" t="str">
        <f t="shared" si="13"/>
        <v>KT-140007</v>
      </c>
      <c r="P576" t="s">
        <v>928</v>
      </c>
      <c r="Q576" t="s">
        <v>12</v>
      </c>
      <c r="R576" t="s">
        <v>390</v>
      </c>
      <c r="S576" t="s">
        <v>390</v>
      </c>
      <c r="T576" t="s">
        <v>150</v>
      </c>
      <c r="U576" t="s">
        <v>381</v>
      </c>
    </row>
    <row r="577" spans="14:21" x14ac:dyDescent="0.15">
      <c r="N577" t="s">
        <v>2766</v>
      </c>
      <c r="O577" t="str">
        <f t="shared" si="13"/>
        <v>KTK-140001</v>
      </c>
      <c r="P577" t="s">
        <v>22023</v>
      </c>
      <c r="Q577" t="s">
        <v>57</v>
      </c>
      <c r="R577" t="s">
        <v>2909</v>
      </c>
      <c r="S577" t="s">
        <v>2910</v>
      </c>
      <c r="T577" t="s">
        <v>2009</v>
      </c>
      <c r="U577" t="s">
        <v>381</v>
      </c>
    </row>
    <row r="578" spans="14:21" x14ac:dyDescent="0.15">
      <c r="N578" t="s">
        <v>3190</v>
      </c>
      <c r="O578" t="str">
        <f t="shared" si="13"/>
        <v>KT-140006</v>
      </c>
      <c r="P578" t="s">
        <v>17642</v>
      </c>
      <c r="Q578" t="s">
        <v>54</v>
      </c>
      <c r="R578" t="s">
        <v>55</v>
      </c>
      <c r="S578" t="s">
        <v>2883</v>
      </c>
      <c r="U578" t="s">
        <v>381</v>
      </c>
    </row>
    <row r="579" spans="14:21" x14ac:dyDescent="0.15">
      <c r="N579" t="s">
        <v>3191</v>
      </c>
      <c r="O579" t="str">
        <f t="shared" si="13"/>
        <v>CG-140003</v>
      </c>
      <c r="P579" t="s">
        <v>13780</v>
      </c>
      <c r="Q579" t="s">
        <v>54</v>
      </c>
      <c r="R579" t="s">
        <v>55</v>
      </c>
      <c r="S579" t="s">
        <v>2843</v>
      </c>
      <c r="T579" t="s">
        <v>2857</v>
      </c>
      <c r="U579" t="s">
        <v>381</v>
      </c>
    </row>
    <row r="580" spans="14:21" x14ac:dyDescent="0.15">
      <c r="N580" t="s">
        <v>3192</v>
      </c>
      <c r="O580" t="str">
        <f t="shared" ref="O580:O643" si="14">LEFT(N580,FIND("-",N580)+6)</f>
        <v>CG-140002</v>
      </c>
      <c r="P580" t="s">
        <v>689</v>
      </c>
      <c r="Q580" t="s">
        <v>12</v>
      </c>
      <c r="R580" t="s">
        <v>447</v>
      </c>
      <c r="U580" t="s">
        <v>381</v>
      </c>
    </row>
    <row r="581" spans="14:21" x14ac:dyDescent="0.15">
      <c r="N581" t="s">
        <v>1192</v>
      </c>
      <c r="O581" t="str">
        <f t="shared" si="14"/>
        <v>CG-140001</v>
      </c>
      <c r="P581" t="s">
        <v>688</v>
      </c>
      <c r="Q581" t="s">
        <v>197</v>
      </c>
      <c r="R581" t="s">
        <v>200</v>
      </c>
      <c r="S581" t="s">
        <v>2851</v>
      </c>
      <c r="U581" t="s">
        <v>381</v>
      </c>
    </row>
    <row r="582" spans="14:21" x14ac:dyDescent="0.15">
      <c r="N582" t="s">
        <v>3193</v>
      </c>
      <c r="O582" t="str">
        <f t="shared" si="14"/>
        <v>KT-140001</v>
      </c>
      <c r="P582" t="s">
        <v>17637</v>
      </c>
      <c r="Q582" t="s">
        <v>197</v>
      </c>
      <c r="R582" t="s">
        <v>201</v>
      </c>
      <c r="S582" t="s">
        <v>201</v>
      </c>
      <c r="U582" t="s">
        <v>381</v>
      </c>
    </row>
    <row r="583" spans="14:21" x14ac:dyDescent="0.15">
      <c r="N583" t="s">
        <v>3194</v>
      </c>
      <c r="O583" t="str">
        <f t="shared" si="14"/>
        <v>HR-140002</v>
      </c>
      <c r="P583" t="s">
        <v>14779</v>
      </c>
      <c r="Q583" t="s">
        <v>399</v>
      </c>
      <c r="R583" t="s">
        <v>1639</v>
      </c>
      <c r="S583" t="s">
        <v>2876</v>
      </c>
      <c r="U583" t="s">
        <v>381</v>
      </c>
    </row>
    <row r="584" spans="14:21" x14ac:dyDescent="0.15">
      <c r="N584" t="s">
        <v>26906</v>
      </c>
      <c r="O584" t="str">
        <f t="shared" si="14"/>
        <v>SK-140006</v>
      </c>
      <c r="P584" t="s">
        <v>1025</v>
      </c>
      <c r="Q584" t="s">
        <v>197</v>
      </c>
      <c r="R584" t="s">
        <v>200</v>
      </c>
      <c r="S584" t="s">
        <v>150</v>
      </c>
      <c r="U584" t="s">
        <v>381</v>
      </c>
    </row>
    <row r="585" spans="14:21" x14ac:dyDescent="0.15">
      <c r="N585" t="s">
        <v>3195</v>
      </c>
      <c r="O585" t="str">
        <f t="shared" si="14"/>
        <v>SK-140004</v>
      </c>
      <c r="P585" t="s">
        <v>21310</v>
      </c>
      <c r="Q585" t="s">
        <v>197</v>
      </c>
      <c r="R585" t="s">
        <v>198</v>
      </c>
      <c r="S585" t="s">
        <v>2836</v>
      </c>
      <c r="U585" t="s">
        <v>381</v>
      </c>
    </row>
    <row r="586" spans="14:21" x14ac:dyDescent="0.15">
      <c r="N586" t="s">
        <v>3196</v>
      </c>
      <c r="O586" t="str">
        <f t="shared" si="14"/>
        <v>SK-140002</v>
      </c>
      <c r="P586" t="s">
        <v>21307</v>
      </c>
      <c r="Q586" t="s">
        <v>443</v>
      </c>
      <c r="R586" t="s">
        <v>444</v>
      </c>
      <c r="S586" t="s">
        <v>12183</v>
      </c>
      <c r="U586" t="s">
        <v>381</v>
      </c>
    </row>
    <row r="587" spans="14:21" x14ac:dyDescent="0.15">
      <c r="N587" t="s">
        <v>1562</v>
      </c>
      <c r="O587" t="str">
        <f t="shared" si="14"/>
        <v>QS-130033</v>
      </c>
      <c r="P587" t="s">
        <v>1005</v>
      </c>
      <c r="Q587" t="s">
        <v>380</v>
      </c>
      <c r="R587" t="s">
        <v>380</v>
      </c>
      <c r="S587" t="s">
        <v>2849</v>
      </c>
      <c r="U587" t="s">
        <v>381</v>
      </c>
    </row>
    <row r="588" spans="14:21" x14ac:dyDescent="0.15">
      <c r="N588" t="s">
        <v>1491</v>
      </c>
      <c r="O588" t="str">
        <f t="shared" si="14"/>
        <v>KT-130107</v>
      </c>
      <c r="P588" t="s">
        <v>927</v>
      </c>
      <c r="Q588" t="s">
        <v>12</v>
      </c>
      <c r="R588" t="s">
        <v>150</v>
      </c>
      <c r="U588" t="s">
        <v>381</v>
      </c>
    </row>
    <row r="589" spans="14:21" x14ac:dyDescent="0.15">
      <c r="N589" t="s">
        <v>1357</v>
      </c>
      <c r="O589" t="str">
        <f t="shared" si="14"/>
        <v>KK-130056</v>
      </c>
      <c r="P589" t="s">
        <v>815</v>
      </c>
      <c r="Q589" t="s">
        <v>538</v>
      </c>
      <c r="R589" t="s">
        <v>150</v>
      </c>
      <c r="U589" t="s">
        <v>381</v>
      </c>
    </row>
    <row r="590" spans="14:21" x14ac:dyDescent="0.15">
      <c r="N590" t="s">
        <v>2795</v>
      </c>
      <c r="O590" t="str">
        <f t="shared" si="14"/>
        <v>CBK-130005</v>
      </c>
      <c r="P590" t="s">
        <v>2823</v>
      </c>
      <c r="Q590" t="s">
        <v>57</v>
      </c>
      <c r="R590" t="s">
        <v>506</v>
      </c>
      <c r="S590" t="s">
        <v>390</v>
      </c>
      <c r="U590" t="s">
        <v>381</v>
      </c>
    </row>
    <row r="591" spans="14:21" x14ac:dyDescent="0.15">
      <c r="N591" t="s">
        <v>3197</v>
      </c>
      <c r="O591" t="str">
        <f t="shared" si="14"/>
        <v>CBK-130004</v>
      </c>
      <c r="P591" t="s">
        <v>22024</v>
      </c>
      <c r="Q591" t="s">
        <v>57</v>
      </c>
      <c r="R591" t="s">
        <v>515</v>
      </c>
      <c r="S591" t="s">
        <v>2908</v>
      </c>
      <c r="T591" t="s">
        <v>22025</v>
      </c>
      <c r="U591" t="s">
        <v>381</v>
      </c>
    </row>
    <row r="592" spans="14:21" x14ac:dyDescent="0.15">
      <c r="N592" t="s">
        <v>3198</v>
      </c>
      <c r="O592" t="str">
        <f t="shared" si="14"/>
        <v>CBK-130003</v>
      </c>
      <c r="P592" t="s">
        <v>22026</v>
      </c>
      <c r="Q592" t="s">
        <v>57</v>
      </c>
      <c r="R592" t="s">
        <v>515</v>
      </c>
      <c r="S592" t="s">
        <v>2908</v>
      </c>
      <c r="T592" t="s">
        <v>22025</v>
      </c>
      <c r="U592" t="s">
        <v>381</v>
      </c>
    </row>
    <row r="593" spans="14:21" x14ac:dyDescent="0.15">
      <c r="N593" t="s">
        <v>1490</v>
      </c>
      <c r="O593" t="str">
        <f t="shared" si="14"/>
        <v>KT-130105</v>
      </c>
      <c r="P593" t="s">
        <v>926</v>
      </c>
      <c r="Q593" t="s">
        <v>11</v>
      </c>
      <c r="R593" t="s">
        <v>11</v>
      </c>
      <c r="S593" t="s">
        <v>176</v>
      </c>
      <c r="T593" t="s">
        <v>2863</v>
      </c>
      <c r="U593" t="s">
        <v>381</v>
      </c>
    </row>
    <row r="594" spans="14:21" x14ac:dyDescent="0.15">
      <c r="N594" t="s">
        <v>1489</v>
      </c>
      <c r="O594" t="str">
        <f t="shared" si="14"/>
        <v>KT-130104</v>
      </c>
      <c r="P594" t="s">
        <v>925</v>
      </c>
      <c r="Q594" t="s">
        <v>380</v>
      </c>
      <c r="R594" t="s">
        <v>380</v>
      </c>
      <c r="S594" t="s">
        <v>2894</v>
      </c>
      <c r="U594" t="s">
        <v>381</v>
      </c>
    </row>
    <row r="595" spans="14:21" x14ac:dyDescent="0.15">
      <c r="N595" t="s">
        <v>3199</v>
      </c>
      <c r="O595" t="str">
        <f t="shared" si="14"/>
        <v>KT-130103</v>
      </c>
      <c r="P595" t="s">
        <v>17635</v>
      </c>
      <c r="Q595" t="s">
        <v>11</v>
      </c>
      <c r="R595" t="s">
        <v>11</v>
      </c>
      <c r="S595" t="s">
        <v>124</v>
      </c>
      <c r="T595" t="s">
        <v>124</v>
      </c>
      <c r="U595" t="s">
        <v>381</v>
      </c>
    </row>
    <row r="596" spans="14:21" x14ac:dyDescent="0.15">
      <c r="N596" t="s">
        <v>3200</v>
      </c>
      <c r="O596" t="str">
        <f t="shared" si="14"/>
        <v>HR-130023</v>
      </c>
      <c r="P596" t="s">
        <v>761</v>
      </c>
      <c r="Q596" t="s">
        <v>197</v>
      </c>
      <c r="R596" t="s">
        <v>150</v>
      </c>
      <c r="U596" t="s">
        <v>381</v>
      </c>
    </row>
    <row r="597" spans="14:21" x14ac:dyDescent="0.15">
      <c r="N597" t="s">
        <v>3201</v>
      </c>
      <c r="O597" t="str">
        <f t="shared" si="14"/>
        <v>KT-130102</v>
      </c>
      <c r="P597" t="s">
        <v>17633</v>
      </c>
      <c r="Q597" t="s">
        <v>380</v>
      </c>
      <c r="R597" t="s">
        <v>380</v>
      </c>
      <c r="S597" t="s">
        <v>2849</v>
      </c>
      <c r="U597" t="s">
        <v>381</v>
      </c>
    </row>
    <row r="598" spans="14:21" x14ac:dyDescent="0.15">
      <c r="N598" t="s">
        <v>3202</v>
      </c>
      <c r="O598" t="str">
        <f t="shared" si="14"/>
        <v>KT-130098</v>
      </c>
      <c r="P598" t="s">
        <v>17629</v>
      </c>
      <c r="Q598" t="s">
        <v>12</v>
      </c>
      <c r="R598" t="s">
        <v>15</v>
      </c>
      <c r="S598" t="s">
        <v>2881</v>
      </c>
      <c r="U598" t="s">
        <v>381</v>
      </c>
    </row>
    <row r="599" spans="14:21" x14ac:dyDescent="0.15">
      <c r="N599" t="s">
        <v>22559</v>
      </c>
      <c r="O599" t="str">
        <f t="shared" si="14"/>
        <v>KK-130050</v>
      </c>
      <c r="P599" t="s">
        <v>15681</v>
      </c>
      <c r="Q599" t="s">
        <v>382</v>
      </c>
      <c r="R599" t="s">
        <v>79</v>
      </c>
      <c r="S599" t="s">
        <v>150</v>
      </c>
      <c r="U599" t="s">
        <v>381</v>
      </c>
    </row>
    <row r="600" spans="14:21" x14ac:dyDescent="0.15">
      <c r="N600" t="s">
        <v>1191</v>
      </c>
      <c r="O600" t="str">
        <f t="shared" si="14"/>
        <v>CG-130021</v>
      </c>
      <c r="P600" t="s">
        <v>13774</v>
      </c>
      <c r="Q600" t="s">
        <v>443</v>
      </c>
      <c r="R600" t="s">
        <v>184</v>
      </c>
      <c r="S600" t="s">
        <v>150</v>
      </c>
      <c r="U600" t="s">
        <v>381</v>
      </c>
    </row>
    <row r="601" spans="14:21" x14ac:dyDescent="0.15">
      <c r="N601" t="s">
        <v>1488</v>
      </c>
      <c r="O601" t="str">
        <f t="shared" si="14"/>
        <v>KT-130095</v>
      </c>
      <c r="P601" t="s">
        <v>924</v>
      </c>
      <c r="Q601" t="s">
        <v>127</v>
      </c>
      <c r="R601" t="s">
        <v>46</v>
      </c>
      <c r="S601" t="s">
        <v>413</v>
      </c>
      <c r="U601" t="s">
        <v>381</v>
      </c>
    </row>
    <row r="602" spans="14:21" x14ac:dyDescent="0.15">
      <c r="N602" t="s">
        <v>3203</v>
      </c>
      <c r="O602" t="str">
        <f t="shared" si="14"/>
        <v>HK-130011</v>
      </c>
      <c r="P602" t="s">
        <v>733</v>
      </c>
      <c r="Q602" t="s">
        <v>380</v>
      </c>
      <c r="R602" t="s">
        <v>390</v>
      </c>
      <c r="S602" t="s">
        <v>390</v>
      </c>
      <c r="T602" t="s">
        <v>150</v>
      </c>
      <c r="U602" t="s">
        <v>381</v>
      </c>
    </row>
    <row r="603" spans="14:21" x14ac:dyDescent="0.15">
      <c r="N603" t="s">
        <v>2770</v>
      </c>
      <c r="O603" t="str">
        <f t="shared" si="14"/>
        <v>CBK-130002</v>
      </c>
      <c r="P603" t="s">
        <v>2802</v>
      </c>
      <c r="Q603" t="s">
        <v>57</v>
      </c>
      <c r="R603" t="s">
        <v>514</v>
      </c>
      <c r="S603" t="s">
        <v>2911</v>
      </c>
      <c r="T603" t="s">
        <v>2912</v>
      </c>
      <c r="U603" t="s">
        <v>381</v>
      </c>
    </row>
    <row r="604" spans="14:21" x14ac:dyDescent="0.15">
      <c r="N604" t="s">
        <v>3204</v>
      </c>
      <c r="O604" t="str">
        <f t="shared" si="14"/>
        <v>KT-130081</v>
      </c>
      <c r="P604" t="s">
        <v>17612</v>
      </c>
      <c r="Q604" t="s">
        <v>11</v>
      </c>
      <c r="R604" t="s">
        <v>390</v>
      </c>
      <c r="S604" t="s">
        <v>390</v>
      </c>
      <c r="T604" t="s">
        <v>150</v>
      </c>
      <c r="U604" t="s">
        <v>381</v>
      </c>
    </row>
    <row r="605" spans="14:21" x14ac:dyDescent="0.15">
      <c r="N605" t="s">
        <v>1356</v>
      </c>
      <c r="O605" t="str">
        <f t="shared" si="14"/>
        <v>KK-130046</v>
      </c>
      <c r="P605" t="s">
        <v>814</v>
      </c>
      <c r="Q605" t="s">
        <v>11</v>
      </c>
      <c r="R605" t="s">
        <v>11</v>
      </c>
      <c r="S605" t="s">
        <v>410</v>
      </c>
      <c r="U605" t="s">
        <v>381</v>
      </c>
    </row>
    <row r="606" spans="14:21" x14ac:dyDescent="0.15">
      <c r="N606" t="s">
        <v>1355</v>
      </c>
      <c r="O606" t="str">
        <f t="shared" si="14"/>
        <v>KK-130044</v>
      </c>
      <c r="P606" t="s">
        <v>813</v>
      </c>
      <c r="Q606" t="s">
        <v>12</v>
      </c>
      <c r="R606" t="s">
        <v>15</v>
      </c>
      <c r="S606" t="s">
        <v>2881</v>
      </c>
      <c r="U606" t="s">
        <v>381</v>
      </c>
    </row>
    <row r="607" spans="14:21" x14ac:dyDescent="0.15">
      <c r="N607" t="s">
        <v>1623</v>
      </c>
      <c r="O607" t="str">
        <f t="shared" si="14"/>
        <v>TH-130006</v>
      </c>
      <c r="P607" t="s">
        <v>1059</v>
      </c>
      <c r="Q607" t="s">
        <v>466</v>
      </c>
      <c r="R607" t="s">
        <v>555</v>
      </c>
      <c r="S607" t="s">
        <v>2864</v>
      </c>
      <c r="U607" t="s">
        <v>381</v>
      </c>
    </row>
    <row r="608" spans="14:21" x14ac:dyDescent="0.15">
      <c r="N608" t="s">
        <v>1487</v>
      </c>
      <c r="O608" t="str">
        <f t="shared" si="14"/>
        <v>KT-130078</v>
      </c>
      <c r="P608" t="s">
        <v>923</v>
      </c>
      <c r="Q608" t="s">
        <v>495</v>
      </c>
      <c r="R608" t="s">
        <v>150</v>
      </c>
      <c r="U608" t="s">
        <v>381</v>
      </c>
    </row>
    <row r="609" spans="14:21" x14ac:dyDescent="0.15">
      <c r="N609" t="s">
        <v>1354</v>
      </c>
      <c r="O609" t="str">
        <f t="shared" si="14"/>
        <v>KK-130043</v>
      </c>
      <c r="P609" t="s">
        <v>812</v>
      </c>
      <c r="Q609" t="s">
        <v>11</v>
      </c>
      <c r="R609" t="s">
        <v>11</v>
      </c>
      <c r="S609" t="s">
        <v>150</v>
      </c>
      <c r="U609" t="s">
        <v>381</v>
      </c>
    </row>
    <row r="610" spans="14:21" x14ac:dyDescent="0.15">
      <c r="N610" t="s">
        <v>1486</v>
      </c>
      <c r="O610" t="str">
        <f t="shared" si="14"/>
        <v>KT-130076</v>
      </c>
      <c r="P610" t="s">
        <v>922</v>
      </c>
      <c r="Q610" t="s">
        <v>380</v>
      </c>
      <c r="R610" t="s">
        <v>380</v>
      </c>
      <c r="S610" t="s">
        <v>2849</v>
      </c>
      <c r="U610" t="s">
        <v>381</v>
      </c>
    </row>
    <row r="611" spans="14:21" x14ac:dyDescent="0.15">
      <c r="N611" t="s">
        <v>1485</v>
      </c>
      <c r="O611" t="str">
        <f t="shared" si="14"/>
        <v>KT-130075</v>
      </c>
      <c r="P611" t="s">
        <v>921</v>
      </c>
      <c r="Q611" t="s">
        <v>11</v>
      </c>
      <c r="R611" t="s">
        <v>11</v>
      </c>
      <c r="S611" t="s">
        <v>124</v>
      </c>
      <c r="T611" t="s">
        <v>124</v>
      </c>
      <c r="U611" t="s">
        <v>381</v>
      </c>
    </row>
    <row r="612" spans="14:21" x14ac:dyDescent="0.15">
      <c r="N612" t="s">
        <v>3205</v>
      </c>
      <c r="O612" t="str">
        <f t="shared" si="14"/>
        <v>QSK-130006</v>
      </c>
      <c r="P612" t="s">
        <v>22027</v>
      </c>
      <c r="Q612" t="s">
        <v>57</v>
      </c>
      <c r="R612" t="s">
        <v>2907</v>
      </c>
      <c r="S612" t="s">
        <v>46</v>
      </c>
      <c r="U612" t="s">
        <v>381</v>
      </c>
    </row>
    <row r="613" spans="14:21" x14ac:dyDescent="0.15">
      <c r="N613" t="s">
        <v>3206</v>
      </c>
      <c r="O613" t="str">
        <f t="shared" si="14"/>
        <v>SK-130018</v>
      </c>
      <c r="P613" t="s">
        <v>21302</v>
      </c>
      <c r="Q613" t="s">
        <v>127</v>
      </c>
      <c r="R613" t="s">
        <v>129</v>
      </c>
      <c r="S613" t="s">
        <v>2899</v>
      </c>
    </row>
    <row r="614" spans="14:21" x14ac:dyDescent="0.15">
      <c r="N614" t="s">
        <v>3207</v>
      </c>
      <c r="O614" t="str">
        <f t="shared" si="14"/>
        <v>KK-130036</v>
      </c>
      <c r="P614" t="s">
        <v>15670</v>
      </c>
      <c r="Q614" t="s">
        <v>382</v>
      </c>
      <c r="R614" t="s">
        <v>2</v>
      </c>
      <c r="S614" t="s">
        <v>383</v>
      </c>
      <c r="T614" t="s">
        <v>150</v>
      </c>
      <c r="U614" t="s">
        <v>381</v>
      </c>
    </row>
    <row r="615" spans="14:21" x14ac:dyDescent="0.15">
      <c r="N615" t="s">
        <v>1484</v>
      </c>
      <c r="O615" t="str">
        <f t="shared" si="14"/>
        <v>KT-130071</v>
      </c>
      <c r="P615" t="s">
        <v>920</v>
      </c>
      <c r="Q615" t="s">
        <v>425</v>
      </c>
      <c r="R615" t="s">
        <v>427</v>
      </c>
      <c r="S615" t="s">
        <v>427</v>
      </c>
      <c r="T615" t="s">
        <v>121</v>
      </c>
      <c r="U615" t="s">
        <v>381</v>
      </c>
    </row>
    <row r="616" spans="14:21" x14ac:dyDescent="0.15">
      <c r="N616" t="s">
        <v>3208</v>
      </c>
      <c r="O616" t="str">
        <f t="shared" si="14"/>
        <v>HK-130009</v>
      </c>
      <c r="P616" t="s">
        <v>732</v>
      </c>
      <c r="Q616" t="s">
        <v>197</v>
      </c>
      <c r="R616" t="s">
        <v>200</v>
      </c>
      <c r="S616" t="s">
        <v>12214</v>
      </c>
      <c r="U616" t="s">
        <v>381</v>
      </c>
    </row>
    <row r="617" spans="14:21" x14ac:dyDescent="0.15">
      <c r="N617" t="s">
        <v>3209</v>
      </c>
      <c r="O617" t="str">
        <f t="shared" si="14"/>
        <v>KK-130029</v>
      </c>
      <c r="P617" t="s">
        <v>15663</v>
      </c>
      <c r="Q617" t="s">
        <v>12</v>
      </c>
      <c r="R617" t="s">
        <v>1638</v>
      </c>
      <c r="U617" t="s">
        <v>381</v>
      </c>
    </row>
    <row r="618" spans="14:21" x14ac:dyDescent="0.15">
      <c r="N618" t="s">
        <v>1273</v>
      </c>
      <c r="O618" t="str">
        <f t="shared" si="14"/>
        <v>HR-130013</v>
      </c>
      <c r="P618" t="s">
        <v>760</v>
      </c>
      <c r="Q618" t="s">
        <v>127</v>
      </c>
      <c r="R618" t="s">
        <v>129</v>
      </c>
      <c r="S618" t="s">
        <v>2899</v>
      </c>
      <c r="U618" t="s">
        <v>381</v>
      </c>
    </row>
    <row r="619" spans="14:21" x14ac:dyDescent="0.15">
      <c r="N619" t="s">
        <v>1483</v>
      </c>
      <c r="O619" t="str">
        <f t="shared" si="14"/>
        <v>KT-130065</v>
      </c>
      <c r="P619" t="s">
        <v>919</v>
      </c>
      <c r="Q619" t="s">
        <v>11</v>
      </c>
      <c r="R619" t="s">
        <v>11</v>
      </c>
      <c r="S619" t="s">
        <v>150</v>
      </c>
      <c r="U619" t="s">
        <v>381</v>
      </c>
    </row>
    <row r="620" spans="14:21" x14ac:dyDescent="0.15">
      <c r="N620" t="s">
        <v>1482</v>
      </c>
      <c r="O620" t="str">
        <f t="shared" si="14"/>
        <v>KT-130064</v>
      </c>
      <c r="P620" t="s">
        <v>918</v>
      </c>
      <c r="Q620" t="s">
        <v>443</v>
      </c>
      <c r="R620" t="s">
        <v>444</v>
      </c>
      <c r="S620" t="s">
        <v>2893</v>
      </c>
      <c r="U620" t="s">
        <v>381</v>
      </c>
    </row>
    <row r="621" spans="14:21" x14ac:dyDescent="0.15">
      <c r="N621" t="s">
        <v>1481</v>
      </c>
      <c r="O621" t="str">
        <f t="shared" si="14"/>
        <v>KT-130063</v>
      </c>
      <c r="P621" t="s">
        <v>917</v>
      </c>
      <c r="Q621" t="s">
        <v>382</v>
      </c>
      <c r="R621" t="s">
        <v>166</v>
      </c>
      <c r="S621" t="s">
        <v>2892</v>
      </c>
      <c r="U621" t="s">
        <v>381</v>
      </c>
    </row>
    <row r="622" spans="14:21" x14ac:dyDescent="0.15">
      <c r="N622" t="s">
        <v>1135</v>
      </c>
      <c r="O622" t="str">
        <f t="shared" si="14"/>
        <v>CB-130015</v>
      </c>
      <c r="P622" t="s">
        <v>633</v>
      </c>
      <c r="Q622" t="s">
        <v>11</v>
      </c>
      <c r="R622" t="s">
        <v>11</v>
      </c>
      <c r="S622" t="s">
        <v>150</v>
      </c>
      <c r="U622" t="s">
        <v>381</v>
      </c>
    </row>
    <row r="623" spans="14:21" x14ac:dyDescent="0.15">
      <c r="N623" t="s">
        <v>3210</v>
      </c>
      <c r="O623" t="str">
        <f t="shared" si="14"/>
        <v>CB-130014</v>
      </c>
      <c r="P623" t="s">
        <v>13006</v>
      </c>
      <c r="Q623" t="s">
        <v>12</v>
      </c>
      <c r="R623" t="s">
        <v>525</v>
      </c>
      <c r="U623" t="s">
        <v>381</v>
      </c>
    </row>
    <row r="624" spans="14:21" x14ac:dyDescent="0.15">
      <c r="N624" t="s">
        <v>1190</v>
      </c>
      <c r="O624" t="str">
        <f t="shared" si="14"/>
        <v>CG-130014</v>
      </c>
      <c r="P624" t="s">
        <v>687</v>
      </c>
      <c r="Q624" t="s">
        <v>382</v>
      </c>
      <c r="R624" t="s">
        <v>2</v>
      </c>
      <c r="S624" t="s">
        <v>383</v>
      </c>
      <c r="T624" t="s">
        <v>384</v>
      </c>
      <c r="U624" t="s">
        <v>381</v>
      </c>
    </row>
    <row r="625" spans="14:21" x14ac:dyDescent="0.15">
      <c r="N625" t="s">
        <v>3211</v>
      </c>
      <c r="O625" t="str">
        <f t="shared" si="14"/>
        <v>QS-130021</v>
      </c>
      <c r="P625" t="s">
        <v>1004</v>
      </c>
      <c r="Q625" t="s">
        <v>380</v>
      </c>
      <c r="R625" t="s">
        <v>380</v>
      </c>
      <c r="S625" t="s">
        <v>2902</v>
      </c>
      <c r="U625" t="s">
        <v>381</v>
      </c>
    </row>
    <row r="626" spans="14:21" x14ac:dyDescent="0.15">
      <c r="N626" t="s">
        <v>1561</v>
      </c>
      <c r="O626" t="str">
        <f t="shared" si="14"/>
        <v>QS-130020</v>
      </c>
      <c r="P626" t="s">
        <v>1003</v>
      </c>
      <c r="Q626" t="s">
        <v>12</v>
      </c>
      <c r="R626" t="s">
        <v>150</v>
      </c>
      <c r="U626" t="s">
        <v>381</v>
      </c>
    </row>
    <row r="627" spans="14:21" x14ac:dyDescent="0.15">
      <c r="N627" t="s">
        <v>3212</v>
      </c>
      <c r="O627" t="str">
        <f t="shared" si="14"/>
        <v>QS-130018</v>
      </c>
      <c r="P627" t="s">
        <v>20352</v>
      </c>
      <c r="Q627" t="s">
        <v>380</v>
      </c>
      <c r="R627" t="s">
        <v>431</v>
      </c>
      <c r="U627" t="s">
        <v>381</v>
      </c>
    </row>
    <row r="628" spans="14:21" x14ac:dyDescent="0.15">
      <c r="N628" t="s">
        <v>1134</v>
      </c>
      <c r="O628" t="str">
        <f t="shared" si="14"/>
        <v>CB-130013</v>
      </c>
      <c r="P628" t="s">
        <v>632</v>
      </c>
      <c r="Q628" t="s">
        <v>11</v>
      </c>
      <c r="R628" t="s">
        <v>390</v>
      </c>
      <c r="S628" t="s">
        <v>390</v>
      </c>
      <c r="T628" t="s">
        <v>2850</v>
      </c>
      <c r="U628" t="s">
        <v>381</v>
      </c>
    </row>
    <row r="629" spans="14:21" x14ac:dyDescent="0.15">
      <c r="N629" t="s">
        <v>1480</v>
      </c>
      <c r="O629" t="str">
        <f t="shared" si="14"/>
        <v>KT-130062</v>
      </c>
      <c r="P629" t="s">
        <v>916</v>
      </c>
      <c r="Q629" t="s">
        <v>382</v>
      </c>
      <c r="R629" t="s">
        <v>150</v>
      </c>
      <c r="U629" t="s">
        <v>381</v>
      </c>
    </row>
    <row r="630" spans="14:21" x14ac:dyDescent="0.15">
      <c r="N630" t="s">
        <v>3213</v>
      </c>
      <c r="O630" t="str">
        <f t="shared" si="14"/>
        <v>KT-130060</v>
      </c>
      <c r="P630" t="s">
        <v>17598</v>
      </c>
      <c r="Q630" t="s">
        <v>489</v>
      </c>
      <c r="R630" t="s">
        <v>490</v>
      </c>
      <c r="S630" t="s">
        <v>2871</v>
      </c>
      <c r="U630" t="s">
        <v>381</v>
      </c>
    </row>
    <row r="631" spans="14:21" x14ac:dyDescent="0.15">
      <c r="N631" t="s">
        <v>3214</v>
      </c>
      <c r="O631" t="str">
        <f t="shared" si="14"/>
        <v>TH-130005</v>
      </c>
      <c r="P631" t="s">
        <v>21733</v>
      </c>
      <c r="Q631" t="s">
        <v>382</v>
      </c>
      <c r="R631" t="s">
        <v>2</v>
      </c>
      <c r="S631" t="s">
        <v>12028</v>
      </c>
      <c r="U631" t="s">
        <v>381</v>
      </c>
    </row>
    <row r="632" spans="14:21" x14ac:dyDescent="0.15">
      <c r="N632" t="s">
        <v>1353</v>
      </c>
      <c r="O632" t="str">
        <f t="shared" si="14"/>
        <v>KK-130027</v>
      </c>
      <c r="P632" t="s">
        <v>811</v>
      </c>
      <c r="Q632" t="s">
        <v>382</v>
      </c>
      <c r="R632" t="s">
        <v>331</v>
      </c>
      <c r="S632" t="s">
        <v>2829</v>
      </c>
      <c r="T632" t="s">
        <v>2830</v>
      </c>
      <c r="U632" t="s">
        <v>381</v>
      </c>
    </row>
    <row r="633" spans="14:21" x14ac:dyDescent="0.15">
      <c r="N633" t="s">
        <v>1189</v>
      </c>
      <c r="O633" t="str">
        <f t="shared" si="14"/>
        <v>CG-130013</v>
      </c>
      <c r="P633" t="s">
        <v>686</v>
      </c>
      <c r="Q633" t="s">
        <v>12</v>
      </c>
      <c r="R633" t="s">
        <v>14</v>
      </c>
      <c r="U633" t="s">
        <v>381</v>
      </c>
    </row>
    <row r="634" spans="14:21" x14ac:dyDescent="0.15">
      <c r="N634" t="s">
        <v>3215</v>
      </c>
      <c r="O634" t="str">
        <f t="shared" si="14"/>
        <v>CG-130012</v>
      </c>
      <c r="P634" t="s">
        <v>13767</v>
      </c>
      <c r="Q634" t="s">
        <v>22</v>
      </c>
      <c r="R634" t="s">
        <v>150</v>
      </c>
      <c r="U634" t="s">
        <v>381</v>
      </c>
    </row>
    <row r="635" spans="14:21" x14ac:dyDescent="0.15">
      <c r="N635" t="s">
        <v>22560</v>
      </c>
      <c r="O635" t="str">
        <f t="shared" si="14"/>
        <v>KT-130057</v>
      </c>
      <c r="P635" t="s">
        <v>915</v>
      </c>
      <c r="Q635" t="s">
        <v>127</v>
      </c>
      <c r="R635" t="s">
        <v>46</v>
      </c>
      <c r="S635" t="s">
        <v>413</v>
      </c>
      <c r="U635" t="s">
        <v>381</v>
      </c>
    </row>
    <row r="636" spans="14:21" x14ac:dyDescent="0.15">
      <c r="N636" t="s">
        <v>22561</v>
      </c>
      <c r="O636" t="str">
        <f t="shared" si="14"/>
        <v>KK-130026</v>
      </c>
      <c r="P636" t="s">
        <v>810</v>
      </c>
      <c r="Q636" t="s">
        <v>127</v>
      </c>
      <c r="R636" t="s">
        <v>46</v>
      </c>
      <c r="S636" t="s">
        <v>413</v>
      </c>
      <c r="U636" t="s">
        <v>381</v>
      </c>
    </row>
    <row r="637" spans="14:21" x14ac:dyDescent="0.15">
      <c r="N637" t="s">
        <v>26907</v>
      </c>
      <c r="O637" t="str">
        <f t="shared" si="14"/>
        <v>KT-130053</v>
      </c>
      <c r="P637" t="s">
        <v>17594</v>
      </c>
      <c r="Q637" t="s">
        <v>12</v>
      </c>
      <c r="R637" t="s">
        <v>150</v>
      </c>
      <c r="U637" t="s">
        <v>381</v>
      </c>
    </row>
    <row r="638" spans="14:21" x14ac:dyDescent="0.15">
      <c r="N638" t="s">
        <v>3218</v>
      </c>
      <c r="O638" t="str">
        <f t="shared" si="14"/>
        <v>KK-130024</v>
      </c>
      <c r="P638" t="s">
        <v>15659</v>
      </c>
      <c r="Q638" t="s">
        <v>12</v>
      </c>
      <c r="R638" t="s">
        <v>13</v>
      </c>
      <c r="S638" t="s">
        <v>150</v>
      </c>
      <c r="U638" t="s">
        <v>381</v>
      </c>
    </row>
    <row r="639" spans="14:21" x14ac:dyDescent="0.15">
      <c r="N639" t="s">
        <v>1477</v>
      </c>
      <c r="O639" t="str">
        <f t="shared" si="14"/>
        <v>KT-130052</v>
      </c>
      <c r="P639" t="s">
        <v>914</v>
      </c>
      <c r="Q639" t="s">
        <v>12</v>
      </c>
      <c r="R639" t="s">
        <v>150</v>
      </c>
      <c r="U639" t="s">
        <v>381</v>
      </c>
    </row>
    <row r="640" spans="14:21" x14ac:dyDescent="0.15">
      <c r="N640" t="s">
        <v>1560</v>
      </c>
      <c r="O640" t="str">
        <f t="shared" si="14"/>
        <v>QS-130016</v>
      </c>
      <c r="P640" t="s">
        <v>1002</v>
      </c>
      <c r="Q640" t="s">
        <v>425</v>
      </c>
      <c r="R640" t="s">
        <v>4</v>
      </c>
      <c r="S640" t="s">
        <v>4</v>
      </c>
      <c r="T640" t="s">
        <v>2901</v>
      </c>
      <c r="U640" t="s">
        <v>381</v>
      </c>
    </row>
    <row r="641" spans="14:21" x14ac:dyDescent="0.15">
      <c r="N641" t="s">
        <v>3219</v>
      </c>
      <c r="O641" t="str">
        <f t="shared" si="14"/>
        <v>QS-130013</v>
      </c>
      <c r="P641" t="s">
        <v>1001</v>
      </c>
      <c r="Q641" t="s">
        <v>197</v>
      </c>
      <c r="R641" t="s">
        <v>201</v>
      </c>
      <c r="S641" t="s">
        <v>201</v>
      </c>
      <c r="U641" t="s">
        <v>381</v>
      </c>
    </row>
    <row r="642" spans="14:21" x14ac:dyDescent="0.15">
      <c r="N642" t="s">
        <v>3220</v>
      </c>
      <c r="O642" t="str">
        <f t="shared" si="14"/>
        <v>KK-130019</v>
      </c>
      <c r="P642" t="s">
        <v>15654</v>
      </c>
      <c r="Q642" t="s">
        <v>425</v>
      </c>
      <c r="R642" t="s">
        <v>427</v>
      </c>
      <c r="S642" t="s">
        <v>427</v>
      </c>
      <c r="T642" t="s">
        <v>150</v>
      </c>
      <c r="U642" t="s">
        <v>381</v>
      </c>
    </row>
    <row r="643" spans="14:21" x14ac:dyDescent="0.15">
      <c r="N643" t="s">
        <v>3221</v>
      </c>
      <c r="O643" t="str">
        <f t="shared" si="14"/>
        <v>KT-130050</v>
      </c>
      <c r="P643" t="s">
        <v>913</v>
      </c>
      <c r="Q643" t="s">
        <v>466</v>
      </c>
      <c r="R643" t="s">
        <v>390</v>
      </c>
      <c r="S643" t="s">
        <v>390</v>
      </c>
      <c r="T643" t="s">
        <v>171</v>
      </c>
      <c r="U643" t="s">
        <v>381</v>
      </c>
    </row>
    <row r="644" spans="14:21" x14ac:dyDescent="0.15">
      <c r="N644" t="s">
        <v>3222</v>
      </c>
      <c r="O644" t="str">
        <f t="shared" ref="O644:O707" si="15">LEFT(N644,FIND("-",N644)+6)</f>
        <v>KT-130048</v>
      </c>
      <c r="P644" t="s">
        <v>17590</v>
      </c>
      <c r="Q644" t="s">
        <v>58</v>
      </c>
      <c r="R644" t="s">
        <v>543</v>
      </c>
      <c r="S644" t="s">
        <v>12072</v>
      </c>
      <c r="U644" t="s">
        <v>381</v>
      </c>
    </row>
    <row r="645" spans="14:21" x14ac:dyDescent="0.15">
      <c r="N645" t="s">
        <v>1476</v>
      </c>
      <c r="O645" t="str">
        <f t="shared" si="15"/>
        <v>KT-130047</v>
      </c>
      <c r="P645" t="s">
        <v>912</v>
      </c>
      <c r="Q645" t="s">
        <v>11</v>
      </c>
      <c r="R645" t="s">
        <v>11</v>
      </c>
      <c r="S645" t="s">
        <v>150</v>
      </c>
      <c r="U645" t="s">
        <v>381</v>
      </c>
    </row>
    <row r="646" spans="14:21" x14ac:dyDescent="0.15">
      <c r="N646" t="s">
        <v>3223</v>
      </c>
      <c r="O646" t="str">
        <f t="shared" si="15"/>
        <v>QS-130010</v>
      </c>
      <c r="P646" t="s">
        <v>2424</v>
      </c>
      <c r="Q646" t="s">
        <v>399</v>
      </c>
      <c r="R646" t="s">
        <v>1639</v>
      </c>
      <c r="S646" t="s">
        <v>2876</v>
      </c>
      <c r="U646" t="s">
        <v>381</v>
      </c>
    </row>
    <row r="647" spans="14:21" x14ac:dyDescent="0.15">
      <c r="N647" t="s">
        <v>1474</v>
      </c>
      <c r="O647" t="str">
        <f t="shared" si="15"/>
        <v>KT-130044</v>
      </c>
      <c r="P647" t="s">
        <v>911</v>
      </c>
      <c r="Q647" t="s">
        <v>425</v>
      </c>
      <c r="R647" t="s">
        <v>428</v>
      </c>
      <c r="S647" t="s">
        <v>428</v>
      </c>
      <c r="T647" t="s">
        <v>121</v>
      </c>
      <c r="U647" t="s">
        <v>381</v>
      </c>
    </row>
    <row r="648" spans="14:21" x14ac:dyDescent="0.15">
      <c r="N648" t="s">
        <v>3224</v>
      </c>
      <c r="O648" t="str">
        <f t="shared" si="15"/>
        <v>KT-130042</v>
      </c>
      <c r="P648" t="s">
        <v>17585</v>
      </c>
      <c r="Q648" t="s">
        <v>58</v>
      </c>
      <c r="R648" t="s">
        <v>543</v>
      </c>
      <c r="S648" t="s">
        <v>2890</v>
      </c>
      <c r="U648" t="s">
        <v>381</v>
      </c>
    </row>
    <row r="649" spans="14:21" x14ac:dyDescent="0.15">
      <c r="N649" t="s">
        <v>3225</v>
      </c>
      <c r="O649" t="str">
        <f t="shared" si="15"/>
        <v>CB-130011</v>
      </c>
      <c r="P649" t="s">
        <v>13003</v>
      </c>
      <c r="Q649" t="s">
        <v>382</v>
      </c>
      <c r="R649" t="s">
        <v>166</v>
      </c>
      <c r="S649" t="s">
        <v>411</v>
      </c>
      <c r="T649" t="s">
        <v>412</v>
      </c>
    </row>
    <row r="650" spans="14:21" x14ac:dyDescent="0.15">
      <c r="N650" t="s">
        <v>3226</v>
      </c>
      <c r="O650" t="str">
        <f t="shared" si="15"/>
        <v>CB-130007</v>
      </c>
      <c r="P650" t="s">
        <v>12999</v>
      </c>
      <c r="Q650" t="s">
        <v>11</v>
      </c>
      <c r="R650" t="s">
        <v>150</v>
      </c>
      <c r="U650" t="s">
        <v>381</v>
      </c>
    </row>
    <row r="651" spans="14:21" x14ac:dyDescent="0.15">
      <c r="N651" t="s">
        <v>3227</v>
      </c>
      <c r="O651" t="str">
        <f t="shared" si="15"/>
        <v>KT-130036</v>
      </c>
      <c r="P651" t="s">
        <v>17579</v>
      </c>
      <c r="Q651" t="s">
        <v>11</v>
      </c>
      <c r="R651" t="s">
        <v>11</v>
      </c>
      <c r="S651" t="s">
        <v>126</v>
      </c>
      <c r="U651" t="s">
        <v>381</v>
      </c>
    </row>
    <row r="652" spans="14:21" x14ac:dyDescent="0.15">
      <c r="N652" t="s">
        <v>1352</v>
      </c>
      <c r="O652" t="str">
        <f t="shared" si="15"/>
        <v>KK-130007</v>
      </c>
      <c r="P652" t="s">
        <v>809</v>
      </c>
      <c r="Q652" t="s">
        <v>11</v>
      </c>
      <c r="R652" t="s">
        <v>11</v>
      </c>
      <c r="S652" t="s">
        <v>124</v>
      </c>
      <c r="T652" t="s">
        <v>150</v>
      </c>
      <c r="U652" t="s">
        <v>381</v>
      </c>
    </row>
    <row r="653" spans="14:21" x14ac:dyDescent="0.15">
      <c r="N653" t="s">
        <v>1351</v>
      </c>
      <c r="O653" t="str">
        <f t="shared" si="15"/>
        <v>KK-130006</v>
      </c>
      <c r="P653" t="s">
        <v>808</v>
      </c>
      <c r="Q653" t="s">
        <v>443</v>
      </c>
      <c r="R653" t="s">
        <v>444</v>
      </c>
      <c r="S653" t="s">
        <v>2886</v>
      </c>
      <c r="U653" t="s">
        <v>381</v>
      </c>
    </row>
    <row r="654" spans="14:21" x14ac:dyDescent="0.15">
      <c r="N654" t="s">
        <v>3228</v>
      </c>
      <c r="O654" t="str">
        <f t="shared" si="15"/>
        <v>HR-130004</v>
      </c>
      <c r="P654" t="s">
        <v>2419</v>
      </c>
      <c r="Q654" t="s">
        <v>399</v>
      </c>
      <c r="R654" t="s">
        <v>1639</v>
      </c>
      <c r="S654" t="s">
        <v>2876</v>
      </c>
      <c r="U654" t="s">
        <v>381</v>
      </c>
    </row>
    <row r="655" spans="14:21" x14ac:dyDescent="0.15">
      <c r="N655" t="s">
        <v>3229</v>
      </c>
      <c r="O655" t="str">
        <f t="shared" si="15"/>
        <v>KT-130031</v>
      </c>
      <c r="P655" t="s">
        <v>910</v>
      </c>
      <c r="Q655" t="s">
        <v>466</v>
      </c>
      <c r="R655" t="s">
        <v>390</v>
      </c>
      <c r="S655" t="s">
        <v>390</v>
      </c>
      <c r="T655" t="s">
        <v>171</v>
      </c>
      <c r="U655" t="s">
        <v>381</v>
      </c>
    </row>
    <row r="656" spans="14:21" x14ac:dyDescent="0.15">
      <c r="N656" t="s">
        <v>3230</v>
      </c>
      <c r="O656" t="str">
        <f t="shared" si="15"/>
        <v>KT-130030</v>
      </c>
      <c r="P656" t="s">
        <v>17575</v>
      </c>
      <c r="Q656" t="s">
        <v>425</v>
      </c>
      <c r="R656" t="s">
        <v>427</v>
      </c>
      <c r="S656" t="s">
        <v>123</v>
      </c>
      <c r="T656" t="s">
        <v>121</v>
      </c>
      <c r="U656" t="s">
        <v>381</v>
      </c>
    </row>
    <row r="657" spans="14:21" x14ac:dyDescent="0.15">
      <c r="N657" t="s">
        <v>3231</v>
      </c>
      <c r="O657" t="str">
        <f t="shared" si="15"/>
        <v>QS-130003</v>
      </c>
      <c r="P657" t="s">
        <v>20341</v>
      </c>
      <c r="Q657" t="s">
        <v>382</v>
      </c>
      <c r="R657" t="s">
        <v>166</v>
      </c>
      <c r="S657" t="s">
        <v>386</v>
      </c>
      <c r="T657" t="s">
        <v>387</v>
      </c>
    </row>
    <row r="658" spans="14:21" x14ac:dyDescent="0.15">
      <c r="N658" t="s">
        <v>3232</v>
      </c>
      <c r="O658" t="str">
        <f t="shared" si="15"/>
        <v>KT-130029</v>
      </c>
      <c r="P658" t="s">
        <v>17573</v>
      </c>
      <c r="Q658" t="s">
        <v>11</v>
      </c>
      <c r="R658" t="s">
        <v>11</v>
      </c>
      <c r="S658" t="s">
        <v>150</v>
      </c>
      <c r="U658" t="s">
        <v>381</v>
      </c>
    </row>
    <row r="659" spans="14:21" x14ac:dyDescent="0.15">
      <c r="N659" t="s">
        <v>3233</v>
      </c>
      <c r="O659" t="str">
        <f t="shared" si="15"/>
        <v>KT-130026</v>
      </c>
      <c r="P659" t="s">
        <v>909</v>
      </c>
      <c r="Q659" t="s">
        <v>127</v>
      </c>
      <c r="R659" t="s">
        <v>128</v>
      </c>
      <c r="S659" t="s">
        <v>150</v>
      </c>
      <c r="U659" t="s">
        <v>381</v>
      </c>
    </row>
    <row r="660" spans="14:21" x14ac:dyDescent="0.15">
      <c r="N660" t="s">
        <v>2773</v>
      </c>
      <c r="O660" t="str">
        <f t="shared" si="15"/>
        <v>HKK-130001</v>
      </c>
      <c r="P660" t="s">
        <v>2805</v>
      </c>
      <c r="Q660" t="s">
        <v>57</v>
      </c>
      <c r="R660" t="s">
        <v>514</v>
      </c>
      <c r="S660" t="s">
        <v>2917</v>
      </c>
      <c r="T660" t="s">
        <v>2918</v>
      </c>
      <c r="U660" t="s">
        <v>381</v>
      </c>
    </row>
    <row r="661" spans="14:21" x14ac:dyDescent="0.15">
      <c r="N661" t="s">
        <v>1472</v>
      </c>
      <c r="O661" t="str">
        <f t="shared" si="15"/>
        <v>KT-130025</v>
      </c>
      <c r="P661" t="s">
        <v>908</v>
      </c>
      <c r="Q661" t="s">
        <v>12</v>
      </c>
      <c r="R661" t="s">
        <v>150</v>
      </c>
      <c r="U661" t="s">
        <v>381</v>
      </c>
    </row>
    <row r="662" spans="14:21" x14ac:dyDescent="0.15">
      <c r="N662" t="s">
        <v>1471</v>
      </c>
      <c r="O662" t="str">
        <f t="shared" si="15"/>
        <v>KT-130024</v>
      </c>
      <c r="P662" t="s">
        <v>907</v>
      </c>
      <c r="Q662" t="s">
        <v>11</v>
      </c>
      <c r="R662" t="s">
        <v>11</v>
      </c>
      <c r="S662" t="s">
        <v>150</v>
      </c>
      <c r="U662" t="s">
        <v>381</v>
      </c>
    </row>
    <row r="663" spans="14:21" x14ac:dyDescent="0.15">
      <c r="N663" t="s">
        <v>1470</v>
      </c>
      <c r="O663" t="str">
        <f t="shared" si="15"/>
        <v>KT-130022</v>
      </c>
      <c r="P663" t="s">
        <v>906</v>
      </c>
      <c r="Q663" t="s">
        <v>380</v>
      </c>
      <c r="R663" t="s">
        <v>380</v>
      </c>
      <c r="S663" t="s">
        <v>2849</v>
      </c>
      <c r="U663" t="s">
        <v>381</v>
      </c>
    </row>
    <row r="664" spans="14:21" x14ac:dyDescent="0.15">
      <c r="N664" t="s">
        <v>1250</v>
      </c>
      <c r="O664" t="str">
        <f t="shared" si="15"/>
        <v>HK-130006</v>
      </c>
      <c r="P664" t="s">
        <v>731</v>
      </c>
      <c r="Q664" t="s">
        <v>380</v>
      </c>
      <c r="R664" t="s">
        <v>380</v>
      </c>
      <c r="S664" t="s">
        <v>150</v>
      </c>
      <c r="U664" t="s">
        <v>381</v>
      </c>
    </row>
    <row r="665" spans="14:21" x14ac:dyDescent="0.15">
      <c r="N665" t="s">
        <v>3234</v>
      </c>
      <c r="O665" t="str">
        <f t="shared" si="15"/>
        <v>KT-130021</v>
      </c>
      <c r="P665" t="s">
        <v>17569</v>
      </c>
      <c r="Q665" t="s">
        <v>197</v>
      </c>
      <c r="R665" t="s">
        <v>150</v>
      </c>
      <c r="U665" t="s">
        <v>381</v>
      </c>
    </row>
    <row r="666" spans="14:21" x14ac:dyDescent="0.15">
      <c r="N666" t="s">
        <v>3235</v>
      </c>
      <c r="O666" t="str">
        <f t="shared" si="15"/>
        <v>TH-130003</v>
      </c>
      <c r="P666" t="s">
        <v>1058</v>
      </c>
      <c r="Q666" t="s">
        <v>466</v>
      </c>
      <c r="R666" t="s">
        <v>555</v>
      </c>
      <c r="S666" t="s">
        <v>2864</v>
      </c>
      <c r="U666" t="s">
        <v>381</v>
      </c>
    </row>
    <row r="667" spans="14:21" x14ac:dyDescent="0.15">
      <c r="N667" t="s">
        <v>1469</v>
      </c>
      <c r="O667" t="str">
        <f t="shared" si="15"/>
        <v>KT-130020</v>
      </c>
      <c r="P667" t="s">
        <v>905</v>
      </c>
      <c r="Q667" t="s">
        <v>382</v>
      </c>
      <c r="R667" t="s">
        <v>166</v>
      </c>
      <c r="S667" t="s">
        <v>2892</v>
      </c>
      <c r="U667" t="s">
        <v>381</v>
      </c>
    </row>
    <row r="668" spans="14:21" x14ac:dyDescent="0.15">
      <c r="N668" t="s">
        <v>22562</v>
      </c>
      <c r="O668" t="str">
        <f t="shared" si="15"/>
        <v>KT-130019</v>
      </c>
      <c r="P668" t="s">
        <v>904</v>
      </c>
      <c r="Q668" t="s">
        <v>127</v>
      </c>
      <c r="R668" t="s">
        <v>128</v>
      </c>
      <c r="S668" t="s">
        <v>448</v>
      </c>
      <c r="U668" t="s">
        <v>381</v>
      </c>
    </row>
    <row r="669" spans="14:21" x14ac:dyDescent="0.15">
      <c r="N669" t="s">
        <v>1467</v>
      </c>
      <c r="O669" t="str">
        <f t="shared" si="15"/>
        <v>KT-130018</v>
      </c>
      <c r="P669" t="s">
        <v>24648</v>
      </c>
      <c r="Q669" t="s">
        <v>382</v>
      </c>
      <c r="R669" t="s">
        <v>150</v>
      </c>
      <c r="U669" t="s">
        <v>381</v>
      </c>
    </row>
    <row r="670" spans="14:21" x14ac:dyDescent="0.15">
      <c r="N670" t="s">
        <v>3236</v>
      </c>
      <c r="O670" t="str">
        <f t="shared" si="15"/>
        <v>KTK-130001</v>
      </c>
      <c r="P670" t="s">
        <v>22028</v>
      </c>
      <c r="Q670" t="s">
        <v>57</v>
      </c>
      <c r="R670" t="s">
        <v>533</v>
      </c>
      <c r="S670" t="s">
        <v>533</v>
      </c>
      <c r="U670" t="s">
        <v>381</v>
      </c>
    </row>
    <row r="671" spans="14:21" x14ac:dyDescent="0.15">
      <c r="N671" t="s">
        <v>2775</v>
      </c>
      <c r="O671" t="str">
        <f t="shared" si="15"/>
        <v>HRK-130001</v>
      </c>
      <c r="P671" t="s">
        <v>2807</v>
      </c>
      <c r="Q671" t="s">
        <v>57</v>
      </c>
      <c r="R671" t="s">
        <v>533</v>
      </c>
      <c r="S671" t="s">
        <v>533</v>
      </c>
      <c r="U671" t="s">
        <v>381</v>
      </c>
    </row>
    <row r="672" spans="14:21" x14ac:dyDescent="0.15">
      <c r="N672" t="s">
        <v>3237</v>
      </c>
      <c r="O672" t="str">
        <f t="shared" si="15"/>
        <v>SK-130008</v>
      </c>
      <c r="P672" t="s">
        <v>21294</v>
      </c>
      <c r="Q672" t="s">
        <v>127</v>
      </c>
      <c r="R672" t="s">
        <v>128</v>
      </c>
      <c r="S672" t="s">
        <v>150</v>
      </c>
      <c r="U672" t="s">
        <v>381</v>
      </c>
    </row>
    <row r="673" spans="14:21" x14ac:dyDescent="0.15">
      <c r="N673" t="s">
        <v>3238</v>
      </c>
      <c r="O673" t="str">
        <f t="shared" si="15"/>
        <v>CG-130007</v>
      </c>
      <c r="P673" t="s">
        <v>685</v>
      </c>
      <c r="Q673" t="s">
        <v>12</v>
      </c>
      <c r="R673" t="s">
        <v>447</v>
      </c>
      <c r="U673" t="s">
        <v>381</v>
      </c>
    </row>
    <row r="674" spans="14:21" x14ac:dyDescent="0.15">
      <c r="N674" t="s">
        <v>3239</v>
      </c>
      <c r="O674" t="str">
        <f t="shared" si="15"/>
        <v>SK-130007</v>
      </c>
      <c r="P674" t="s">
        <v>21293</v>
      </c>
      <c r="Q674" t="s">
        <v>382</v>
      </c>
      <c r="R674" t="s">
        <v>78</v>
      </c>
      <c r="S674" t="s">
        <v>2875</v>
      </c>
      <c r="U674" t="s">
        <v>381</v>
      </c>
    </row>
    <row r="675" spans="14:21" x14ac:dyDescent="0.15">
      <c r="N675" t="s">
        <v>1272</v>
      </c>
      <c r="O675" t="str">
        <f t="shared" si="15"/>
        <v>HR-130001</v>
      </c>
      <c r="P675" t="s">
        <v>759</v>
      </c>
      <c r="Q675" t="s">
        <v>425</v>
      </c>
      <c r="R675" t="s">
        <v>427</v>
      </c>
      <c r="S675" t="s">
        <v>427</v>
      </c>
      <c r="T675" t="s">
        <v>121</v>
      </c>
      <c r="U675" t="s">
        <v>381</v>
      </c>
    </row>
    <row r="676" spans="14:21" x14ac:dyDescent="0.15">
      <c r="N676" t="s">
        <v>3240</v>
      </c>
      <c r="O676" t="str">
        <f t="shared" si="15"/>
        <v>CG-130006</v>
      </c>
      <c r="P676" t="s">
        <v>13762</v>
      </c>
      <c r="Q676" t="s">
        <v>443</v>
      </c>
      <c r="R676" t="s">
        <v>12110</v>
      </c>
      <c r="U676" t="s">
        <v>381</v>
      </c>
    </row>
    <row r="677" spans="14:21" x14ac:dyDescent="0.15">
      <c r="N677" t="s">
        <v>3241</v>
      </c>
      <c r="O677" t="str">
        <f t="shared" si="15"/>
        <v>KT-130015</v>
      </c>
      <c r="P677" t="s">
        <v>17565</v>
      </c>
      <c r="Q677" t="s">
        <v>380</v>
      </c>
      <c r="R677" t="s">
        <v>380</v>
      </c>
      <c r="S677" t="s">
        <v>2849</v>
      </c>
      <c r="U677" t="s">
        <v>381</v>
      </c>
    </row>
    <row r="678" spans="14:21" x14ac:dyDescent="0.15">
      <c r="N678" t="s">
        <v>3242</v>
      </c>
      <c r="O678" t="str">
        <f t="shared" si="15"/>
        <v>KT-130014</v>
      </c>
      <c r="P678" t="s">
        <v>17562</v>
      </c>
      <c r="Q678" t="s">
        <v>72</v>
      </c>
      <c r="R678" t="s">
        <v>74</v>
      </c>
      <c r="U678" t="s">
        <v>381</v>
      </c>
    </row>
    <row r="679" spans="14:21" x14ac:dyDescent="0.15">
      <c r="N679" t="s">
        <v>3243</v>
      </c>
      <c r="O679" t="str">
        <f t="shared" si="15"/>
        <v>KT-130013</v>
      </c>
      <c r="P679" t="s">
        <v>17560</v>
      </c>
      <c r="Q679" t="s">
        <v>443</v>
      </c>
      <c r="R679" t="s">
        <v>185</v>
      </c>
      <c r="U679" t="s">
        <v>381</v>
      </c>
    </row>
    <row r="680" spans="14:21" x14ac:dyDescent="0.15">
      <c r="N680" t="s">
        <v>1466</v>
      </c>
      <c r="O680" t="str">
        <f t="shared" si="15"/>
        <v>KT-130012</v>
      </c>
      <c r="P680" t="s">
        <v>902</v>
      </c>
      <c r="Q680" t="s">
        <v>382</v>
      </c>
      <c r="R680" t="s">
        <v>150</v>
      </c>
      <c r="U680" t="s">
        <v>381</v>
      </c>
    </row>
    <row r="681" spans="14:21" x14ac:dyDescent="0.15">
      <c r="N681" t="s">
        <v>1188</v>
      </c>
      <c r="O681" t="str">
        <f t="shared" si="15"/>
        <v>CG-130004</v>
      </c>
      <c r="P681" t="s">
        <v>684</v>
      </c>
      <c r="Q681" t="s">
        <v>380</v>
      </c>
      <c r="R681" t="s">
        <v>380</v>
      </c>
      <c r="S681" t="s">
        <v>2849</v>
      </c>
      <c r="U681" t="s">
        <v>381</v>
      </c>
    </row>
    <row r="682" spans="14:21" x14ac:dyDescent="0.15">
      <c r="N682" t="s">
        <v>3244</v>
      </c>
      <c r="O682" t="str">
        <f t="shared" si="15"/>
        <v>SK-130002</v>
      </c>
      <c r="P682" t="s">
        <v>1024</v>
      </c>
      <c r="Q682" t="s">
        <v>12</v>
      </c>
      <c r="R682" t="s">
        <v>447</v>
      </c>
      <c r="U682" t="s">
        <v>381</v>
      </c>
    </row>
    <row r="683" spans="14:21" x14ac:dyDescent="0.15">
      <c r="N683" t="s">
        <v>1465</v>
      </c>
      <c r="O683" t="str">
        <f t="shared" si="15"/>
        <v>KT-130010</v>
      </c>
      <c r="P683" t="s">
        <v>901</v>
      </c>
      <c r="Q683" t="s">
        <v>425</v>
      </c>
      <c r="R683" t="s">
        <v>427</v>
      </c>
      <c r="S683" t="s">
        <v>123</v>
      </c>
      <c r="T683" t="s">
        <v>121</v>
      </c>
      <c r="U683" t="s">
        <v>381</v>
      </c>
    </row>
    <row r="684" spans="14:21" x14ac:dyDescent="0.15">
      <c r="N684" t="s">
        <v>3245</v>
      </c>
      <c r="O684" t="str">
        <f t="shared" si="15"/>
        <v>KT-130009</v>
      </c>
      <c r="P684" t="s">
        <v>900</v>
      </c>
      <c r="Q684" t="s">
        <v>197</v>
      </c>
      <c r="R684" t="s">
        <v>200</v>
      </c>
      <c r="S684" t="s">
        <v>2851</v>
      </c>
      <c r="U684" t="s">
        <v>381</v>
      </c>
    </row>
    <row r="685" spans="14:21" x14ac:dyDescent="0.15">
      <c r="N685" t="s">
        <v>1585</v>
      </c>
      <c r="O685" t="str">
        <f t="shared" si="15"/>
        <v>SK-130001</v>
      </c>
      <c r="P685" t="s">
        <v>1023</v>
      </c>
      <c r="Q685" t="s">
        <v>58</v>
      </c>
      <c r="R685" t="s">
        <v>543</v>
      </c>
      <c r="S685" t="s">
        <v>390</v>
      </c>
      <c r="T685" t="s">
        <v>171</v>
      </c>
      <c r="U685" t="s">
        <v>381</v>
      </c>
    </row>
    <row r="686" spans="14:21" x14ac:dyDescent="0.15">
      <c r="N686" t="s">
        <v>1464</v>
      </c>
      <c r="O686" t="str">
        <f t="shared" si="15"/>
        <v>KT-130008</v>
      </c>
      <c r="P686" t="s">
        <v>899</v>
      </c>
      <c r="Q686" t="s">
        <v>342</v>
      </c>
      <c r="R686" t="s">
        <v>390</v>
      </c>
      <c r="S686" t="s">
        <v>390</v>
      </c>
      <c r="T686" t="s">
        <v>150</v>
      </c>
      <c r="U686" t="s">
        <v>381</v>
      </c>
    </row>
    <row r="687" spans="14:21" x14ac:dyDescent="0.15">
      <c r="N687" t="s">
        <v>3246</v>
      </c>
      <c r="O687" t="str">
        <f t="shared" si="15"/>
        <v>KT-130003</v>
      </c>
      <c r="P687" t="s">
        <v>2421</v>
      </c>
      <c r="Q687" t="s">
        <v>11</v>
      </c>
      <c r="R687" t="s">
        <v>11</v>
      </c>
      <c r="S687" t="s">
        <v>126</v>
      </c>
      <c r="U687" t="s">
        <v>381</v>
      </c>
    </row>
    <row r="688" spans="14:21" x14ac:dyDescent="0.15">
      <c r="N688" t="s">
        <v>1133</v>
      </c>
      <c r="O688" t="str">
        <f t="shared" si="15"/>
        <v>CB-130003</v>
      </c>
      <c r="P688" t="s">
        <v>631</v>
      </c>
      <c r="Q688" t="s">
        <v>495</v>
      </c>
      <c r="R688" t="s">
        <v>499</v>
      </c>
      <c r="U688" t="s">
        <v>381</v>
      </c>
    </row>
    <row r="689" spans="14:21" x14ac:dyDescent="0.15">
      <c r="N689" t="s">
        <v>1559</v>
      </c>
      <c r="O689" t="str">
        <f t="shared" si="15"/>
        <v>QS-120034</v>
      </c>
      <c r="P689" t="s">
        <v>1000</v>
      </c>
      <c r="Q689" t="s">
        <v>197</v>
      </c>
      <c r="R689" t="s">
        <v>220</v>
      </c>
      <c r="S689" t="s">
        <v>2842</v>
      </c>
      <c r="U689" t="s">
        <v>381</v>
      </c>
    </row>
    <row r="690" spans="14:21" x14ac:dyDescent="0.15">
      <c r="N690" t="s">
        <v>3247</v>
      </c>
      <c r="O690" t="str">
        <f t="shared" si="15"/>
        <v>QS-120033</v>
      </c>
      <c r="P690" t="s">
        <v>999</v>
      </c>
      <c r="Q690" t="s">
        <v>382</v>
      </c>
      <c r="R690" t="s">
        <v>558</v>
      </c>
      <c r="U690" t="s">
        <v>381</v>
      </c>
    </row>
    <row r="691" spans="14:21" x14ac:dyDescent="0.15">
      <c r="N691" t="s">
        <v>1350</v>
      </c>
      <c r="O691" t="str">
        <f t="shared" si="15"/>
        <v>KK-120076</v>
      </c>
      <c r="P691" t="s">
        <v>807</v>
      </c>
      <c r="Q691" t="s">
        <v>380</v>
      </c>
      <c r="R691" t="s">
        <v>380</v>
      </c>
      <c r="S691" t="s">
        <v>2849</v>
      </c>
      <c r="U691" t="s">
        <v>381</v>
      </c>
    </row>
    <row r="692" spans="14:21" x14ac:dyDescent="0.15">
      <c r="N692" t="s">
        <v>1271</v>
      </c>
      <c r="O692" t="str">
        <f t="shared" si="15"/>
        <v>HR-120021</v>
      </c>
      <c r="P692" t="s">
        <v>758</v>
      </c>
      <c r="Q692" t="s">
        <v>382</v>
      </c>
      <c r="R692" t="s">
        <v>78</v>
      </c>
      <c r="S692" t="s">
        <v>2875</v>
      </c>
      <c r="U692" t="s">
        <v>381</v>
      </c>
    </row>
    <row r="693" spans="14:21" x14ac:dyDescent="0.15">
      <c r="N693" t="s">
        <v>1270</v>
      </c>
      <c r="O693" t="str">
        <f t="shared" si="15"/>
        <v>HR-120020</v>
      </c>
      <c r="P693" t="s">
        <v>757</v>
      </c>
      <c r="Q693" t="s">
        <v>127</v>
      </c>
      <c r="R693" t="s">
        <v>150</v>
      </c>
      <c r="U693" t="s">
        <v>381</v>
      </c>
    </row>
    <row r="694" spans="14:21" x14ac:dyDescent="0.15">
      <c r="N694" t="s">
        <v>1622</v>
      </c>
      <c r="O694" t="str">
        <f t="shared" si="15"/>
        <v>TH-120031</v>
      </c>
      <c r="P694" t="s">
        <v>1057</v>
      </c>
      <c r="Q694" t="s">
        <v>11</v>
      </c>
      <c r="R694" t="s">
        <v>11</v>
      </c>
      <c r="S694" t="s">
        <v>126</v>
      </c>
      <c r="U694" t="s">
        <v>381</v>
      </c>
    </row>
    <row r="695" spans="14:21" x14ac:dyDescent="0.15">
      <c r="N695" t="s">
        <v>3248</v>
      </c>
      <c r="O695" t="str">
        <f t="shared" si="15"/>
        <v>SK-120009</v>
      </c>
      <c r="P695" t="s">
        <v>21285</v>
      </c>
      <c r="Q695" t="s">
        <v>12</v>
      </c>
      <c r="R695" t="s">
        <v>150</v>
      </c>
    </row>
    <row r="696" spans="14:21" x14ac:dyDescent="0.15">
      <c r="N696" t="s">
        <v>1349</v>
      </c>
      <c r="O696" t="str">
        <f t="shared" si="15"/>
        <v>KK-120075</v>
      </c>
      <c r="P696" t="s">
        <v>806</v>
      </c>
      <c r="Q696" t="s">
        <v>58</v>
      </c>
      <c r="R696" t="s">
        <v>347</v>
      </c>
      <c r="S696" t="s">
        <v>150</v>
      </c>
      <c r="U696" t="s">
        <v>381</v>
      </c>
    </row>
    <row r="697" spans="14:21" x14ac:dyDescent="0.15">
      <c r="N697" t="s">
        <v>1187</v>
      </c>
      <c r="O697" t="str">
        <f t="shared" si="15"/>
        <v>CG-120036</v>
      </c>
      <c r="P697" t="s">
        <v>683</v>
      </c>
      <c r="Q697" t="s">
        <v>495</v>
      </c>
      <c r="R697" t="s">
        <v>1633</v>
      </c>
      <c r="U697" t="s">
        <v>381</v>
      </c>
    </row>
    <row r="698" spans="14:21" x14ac:dyDescent="0.15">
      <c r="N698" t="s">
        <v>3249</v>
      </c>
      <c r="O698" t="str">
        <f t="shared" si="15"/>
        <v>TH-120029</v>
      </c>
      <c r="P698" t="s">
        <v>1056</v>
      </c>
      <c r="Q698" t="s">
        <v>380</v>
      </c>
      <c r="R698" t="s">
        <v>380</v>
      </c>
      <c r="S698" t="s">
        <v>2849</v>
      </c>
      <c r="U698" t="s">
        <v>381</v>
      </c>
    </row>
    <row r="699" spans="14:21" x14ac:dyDescent="0.15">
      <c r="N699" t="s">
        <v>1584</v>
      </c>
      <c r="O699" t="str">
        <f t="shared" si="15"/>
        <v>SK-120008</v>
      </c>
      <c r="P699" t="s">
        <v>1022</v>
      </c>
      <c r="Q699" t="s">
        <v>380</v>
      </c>
      <c r="R699" t="s">
        <v>390</v>
      </c>
      <c r="S699" t="s">
        <v>390</v>
      </c>
      <c r="T699" t="s">
        <v>150</v>
      </c>
      <c r="U699" t="s">
        <v>381</v>
      </c>
    </row>
    <row r="700" spans="14:21" x14ac:dyDescent="0.15">
      <c r="N700" t="s">
        <v>1463</v>
      </c>
      <c r="O700" t="str">
        <f t="shared" si="15"/>
        <v>KT-120128</v>
      </c>
      <c r="P700" t="s">
        <v>898</v>
      </c>
      <c r="Q700" t="s">
        <v>12</v>
      </c>
      <c r="R700" t="s">
        <v>150</v>
      </c>
      <c r="U700" t="s">
        <v>381</v>
      </c>
    </row>
    <row r="701" spans="14:21" x14ac:dyDescent="0.15">
      <c r="N701" t="s">
        <v>3250</v>
      </c>
      <c r="O701" t="str">
        <f t="shared" si="15"/>
        <v>KT-120127</v>
      </c>
      <c r="P701" t="s">
        <v>897</v>
      </c>
      <c r="Q701" t="s">
        <v>380</v>
      </c>
      <c r="R701" t="s">
        <v>390</v>
      </c>
      <c r="S701" t="s">
        <v>390</v>
      </c>
      <c r="T701" t="s">
        <v>150</v>
      </c>
      <c r="U701" t="s">
        <v>381</v>
      </c>
    </row>
    <row r="702" spans="14:21" x14ac:dyDescent="0.15">
      <c r="N702" t="s">
        <v>1269</v>
      </c>
      <c r="O702" t="str">
        <f t="shared" si="15"/>
        <v>HR-120018</v>
      </c>
      <c r="P702" t="s">
        <v>756</v>
      </c>
      <c r="Q702" t="s">
        <v>12</v>
      </c>
      <c r="R702" t="s">
        <v>390</v>
      </c>
      <c r="S702" t="s">
        <v>390</v>
      </c>
      <c r="T702" t="s">
        <v>150</v>
      </c>
      <c r="U702" t="s">
        <v>381</v>
      </c>
    </row>
    <row r="703" spans="14:21" x14ac:dyDescent="0.15">
      <c r="N703" t="s">
        <v>1462</v>
      </c>
      <c r="O703" t="str">
        <f t="shared" si="15"/>
        <v>KT-120124</v>
      </c>
      <c r="P703" t="s">
        <v>896</v>
      </c>
      <c r="Q703" t="s">
        <v>425</v>
      </c>
      <c r="R703" t="s">
        <v>427</v>
      </c>
      <c r="S703" t="s">
        <v>427</v>
      </c>
      <c r="T703" t="s">
        <v>121</v>
      </c>
      <c r="U703" t="s">
        <v>381</v>
      </c>
    </row>
    <row r="704" spans="14:21" x14ac:dyDescent="0.15">
      <c r="N704" t="s">
        <v>1348</v>
      </c>
      <c r="O704" t="str">
        <f t="shared" si="15"/>
        <v>KK-120067</v>
      </c>
      <c r="P704" t="s">
        <v>805</v>
      </c>
      <c r="Q704" t="s">
        <v>12</v>
      </c>
      <c r="R704" t="s">
        <v>525</v>
      </c>
      <c r="U704" t="s">
        <v>381</v>
      </c>
    </row>
    <row r="705" spans="14:21" x14ac:dyDescent="0.15">
      <c r="N705" t="s">
        <v>1347</v>
      </c>
      <c r="O705" t="str">
        <f t="shared" si="15"/>
        <v>KK-120066</v>
      </c>
      <c r="P705" t="s">
        <v>804</v>
      </c>
      <c r="Q705" t="s">
        <v>12</v>
      </c>
      <c r="R705" t="s">
        <v>150</v>
      </c>
      <c r="U705" t="s">
        <v>381</v>
      </c>
    </row>
    <row r="706" spans="14:21" x14ac:dyDescent="0.15">
      <c r="N706" t="s">
        <v>1461</v>
      </c>
      <c r="O706" t="str">
        <f t="shared" si="15"/>
        <v>KT-120118</v>
      </c>
      <c r="P706" t="s">
        <v>895</v>
      </c>
      <c r="Q706" t="s">
        <v>11</v>
      </c>
      <c r="R706" t="s">
        <v>11</v>
      </c>
      <c r="S706" t="s">
        <v>150</v>
      </c>
      <c r="U706" t="s">
        <v>381</v>
      </c>
    </row>
    <row r="707" spans="14:21" x14ac:dyDescent="0.15">
      <c r="N707" t="s">
        <v>1621</v>
      </c>
      <c r="O707" t="str">
        <f t="shared" si="15"/>
        <v>TH-120026</v>
      </c>
      <c r="P707" t="s">
        <v>1055</v>
      </c>
      <c r="Q707" t="s">
        <v>11</v>
      </c>
      <c r="R707" t="s">
        <v>11</v>
      </c>
      <c r="S707" t="s">
        <v>124</v>
      </c>
      <c r="T707" t="s">
        <v>2906</v>
      </c>
      <c r="U707" t="s">
        <v>381</v>
      </c>
    </row>
    <row r="708" spans="14:21" x14ac:dyDescent="0.15">
      <c r="N708" t="s">
        <v>1459</v>
      </c>
      <c r="O708" t="str">
        <f t="shared" ref="O708:O771" si="16">LEFT(N708,FIND("-",N708)+6)</f>
        <v>KT-120115</v>
      </c>
      <c r="P708" t="s">
        <v>893</v>
      </c>
      <c r="Q708" t="s">
        <v>11</v>
      </c>
      <c r="R708" t="s">
        <v>11</v>
      </c>
      <c r="S708" t="s">
        <v>150</v>
      </c>
      <c r="U708" t="s">
        <v>381</v>
      </c>
    </row>
    <row r="709" spans="14:21" x14ac:dyDescent="0.15">
      <c r="N709" t="s">
        <v>3251</v>
      </c>
      <c r="O709" t="str">
        <f t="shared" si="16"/>
        <v>SK-120005</v>
      </c>
      <c r="P709" t="s">
        <v>1021</v>
      </c>
      <c r="Q709" t="s">
        <v>342</v>
      </c>
      <c r="R709" t="s">
        <v>390</v>
      </c>
      <c r="S709" t="s">
        <v>390</v>
      </c>
      <c r="T709" t="s">
        <v>171</v>
      </c>
      <c r="U709" t="s">
        <v>381</v>
      </c>
    </row>
    <row r="710" spans="14:21" x14ac:dyDescent="0.15">
      <c r="N710" t="s">
        <v>1346</v>
      </c>
      <c r="O710" t="str">
        <f t="shared" si="16"/>
        <v>KK-120057</v>
      </c>
      <c r="P710" t="s">
        <v>803</v>
      </c>
      <c r="Q710" t="s">
        <v>382</v>
      </c>
      <c r="R710" t="s">
        <v>166</v>
      </c>
      <c r="S710" t="s">
        <v>407</v>
      </c>
      <c r="U710" t="s">
        <v>381</v>
      </c>
    </row>
    <row r="711" spans="14:21" x14ac:dyDescent="0.15">
      <c r="N711" t="s">
        <v>1458</v>
      </c>
      <c r="O711" t="str">
        <f t="shared" si="16"/>
        <v>KT-120111</v>
      </c>
      <c r="P711" t="s">
        <v>892</v>
      </c>
      <c r="Q711" t="s">
        <v>127</v>
      </c>
      <c r="R711" t="s">
        <v>1641</v>
      </c>
      <c r="S711" t="s">
        <v>150</v>
      </c>
      <c r="U711" t="s">
        <v>381</v>
      </c>
    </row>
    <row r="712" spans="14:21" x14ac:dyDescent="0.15">
      <c r="N712" t="s">
        <v>3252</v>
      </c>
      <c r="O712" t="str">
        <f t="shared" si="16"/>
        <v>CG-120029</v>
      </c>
      <c r="P712" t="s">
        <v>682</v>
      </c>
      <c r="Q712" t="s">
        <v>380</v>
      </c>
      <c r="R712" t="s">
        <v>433</v>
      </c>
      <c r="S712" t="s">
        <v>12011</v>
      </c>
      <c r="U712" t="s">
        <v>381</v>
      </c>
    </row>
    <row r="713" spans="14:21" x14ac:dyDescent="0.15">
      <c r="N713" t="s">
        <v>1345</v>
      </c>
      <c r="O713" t="str">
        <f t="shared" si="16"/>
        <v>KK-120051</v>
      </c>
      <c r="P713" t="s">
        <v>802</v>
      </c>
      <c r="Q713" t="s">
        <v>11</v>
      </c>
      <c r="R713" t="s">
        <v>11</v>
      </c>
      <c r="S713" t="s">
        <v>176</v>
      </c>
      <c r="T713" t="s">
        <v>2863</v>
      </c>
      <c r="U713" t="s">
        <v>381</v>
      </c>
    </row>
    <row r="714" spans="14:21" x14ac:dyDescent="0.15">
      <c r="N714" t="s">
        <v>3253</v>
      </c>
      <c r="O714" t="str">
        <f t="shared" si="16"/>
        <v>KT-120108</v>
      </c>
      <c r="P714" t="s">
        <v>891</v>
      </c>
      <c r="Q714" t="s">
        <v>197</v>
      </c>
      <c r="R714" t="s">
        <v>200</v>
      </c>
      <c r="S714" t="s">
        <v>150</v>
      </c>
      <c r="U714" t="s">
        <v>381</v>
      </c>
    </row>
    <row r="715" spans="14:21" x14ac:dyDescent="0.15">
      <c r="N715" t="s">
        <v>1457</v>
      </c>
      <c r="O715" t="str">
        <f t="shared" si="16"/>
        <v>KT-120107</v>
      </c>
      <c r="P715" t="s">
        <v>890</v>
      </c>
      <c r="Q715" t="s">
        <v>382</v>
      </c>
      <c r="R715" t="s">
        <v>150</v>
      </c>
      <c r="U715" t="s">
        <v>381</v>
      </c>
    </row>
    <row r="716" spans="14:21" x14ac:dyDescent="0.15">
      <c r="N716" t="s">
        <v>1268</v>
      </c>
      <c r="O716" t="str">
        <f t="shared" si="16"/>
        <v>HR-120015</v>
      </c>
      <c r="P716" t="s">
        <v>755</v>
      </c>
      <c r="Q716" t="s">
        <v>197</v>
      </c>
      <c r="R716" t="s">
        <v>201</v>
      </c>
      <c r="S716" t="s">
        <v>397</v>
      </c>
      <c r="T716" t="s">
        <v>2869</v>
      </c>
      <c r="U716" t="s">
        <v>381</v>
      </c>
    </row>
    <row r="717" spans="14:21" x14ac:dyDescent="0.15">
      <c r="N717" t="s">
        <v>1456</v>
      </c>
      <c r="O717" t="str">
        <f t="shared" si="16"/>
        <v>KT-120106</v>
      </c>
      <c r="P717" t="s">
        <v>889</v>
      </c>
      <c r="Q717" t="s">
        <v>382</v>
      </c>
      <c r="R717" t="s">
        <v>166</v>
      </c>
      <c r="S717" t="s">
        <v>2867</v>
      </c>
      <c r="T717" t="s">
        <v>2059</v>
      </c>
      <c r="U717" t="s">
        <v>381</v>
      </c>
    </row>
    <row r="718" spans="14:21" x14ac:dyDescent="0.15">
      <c r="N718" t="s">
        <v>2791</v>
      </c>
      <c r="O718" t="str">
        <f t="shared" si="16"/>
        <v>QSK-120008</v>
      </c>
      <c r="P718" t="s">
        <v>2819</v>
      </c>
      <c r="Q718" t="s">
        <v>57</v>
      </c>
      <c r="R718" t="s">
        <v>533</v>
      </c>
      <c r="S718" t="s">
        <v>533</v>
      </c>
      <c r="U718" t="s">
        <v>381</v>
      </c>
    </row>
    <row r="719" spans="14:21" x14ac:dyDescent="0.15">
      <c r="N719" t="s">
        <v>3254</v>
      </c>
      <c r="O719" t="str">
        <f t="shared" si="16"/>
        <v>QS-120027</v>
      </c>
      <c r="P719" t="s">
        <v>998</v>
      </c>
      <c r="Q719" t="s">
        <v>443</v>
      </c>
      <c r="R719" t="s">
        <v>185</v>
      </c>
      <c r="U719" t="s">
        <v>381</v>
      </c>
    </row>
    <row r="720" spans="14:21" x14ac:dyDescent="0.15">
      <c r="N720" t="s">
        <v>1455</v>
      </c>
      <c r="O720" t="str">
        <f t="shared" si="16"/>
        <v>KT-120102</v>
      </c>
      <c r="P720" t="s">
        <v>888</v>
      </c>
      <c r="Q720" t="s">
        <v>197</v>
      </c>
      <c r="R720" t="s">
        <v>198</v>
      </c>
      <c r="S720" t="s">
        <v>198</v>
      </c>
      <c r="U720" t="s">
        <v>381</v>
      </c>
    </row>
    <row r="721" spans="14:21" x14ac:dyDescent="0.15">
      <c r="N721" t="s">
        <v>1344</v>
      </c>
      <c r="O721" t="str">
        <f t="shared" si="16"/>
        <v>KK-120047</v>
      </c>
      <c r="P721" t="s">
        <v>801</v>
      </c>
      <c r="Q721" t="s">
        <v>11</v>
      </c>
      <c r="R721" t="s">
        <v>11</v>
      </c>
      <c r="S721" t="s">
        <v>150</v>
      </c>
      <c r="U721" t="s">
        <v>381</v>
      </c>
    </row>
    <row r="722" spans="14:21" x14ac:dyDescent="0.15">
      <c r="N722" t="s">
        <v>22563</v>
      </c>
      <c r="O722" t="str">
        <f t="shared" si="16"/>
        <v>CG-120025</v>
      </c>
      <c r="P722" t="s">
        <v>681</v>
      </c>
      <c r="Q722" t="s">
        <v>197</v>
      </c>
      <c r="R722" t="s">
        <v>200</v>
      </c>
      <c r="S722" t="s">
        <v>210</v>
      </c>
      <c r="U722" t="s">
        <v>381</v>
      </c>
    </row>
    <row r="723" spans="14:21" x14ac:dyDescent="0.15">
      <c r="N723" t="s">
        <v>22564</v>
      </c>
      <c r="O723" t="str">
        <f t="shared" si="16"/>
        <v>CBK-120003</v>
      </c>
      <c r="P723" t="s">
        <v>2801</v>
      </c>
      <c r="Q723" t="s">
        <v>57</v>
      </c>
      <c r="R723" t="s">
        <v>59</v>
      </c>
      <c r="S723" t="s">
        <v>150</v>
      </c>
      <c r="U723" t="s">
        <v>381</v>
      </c>
    </row>
    <row r="724" spans="14:21" x14ac:dyDescent="0.15">
      <c r="N724" t="s">
        <v>1267</v>
      </c>
      <c r="O724" t="str">
        <f t="shared" si="16"/>
        <v>HR-120013</v>
      </c>
      <c r="P724" t="s">
        <v>754</v>
      </c>
      <c r="Q724" t="s">
        <v>443</v>
      </c>
      <c r="R724" t="s">
        <v>444</v>
      </c>
      <c r="S724" t="s">
        <v>12183</v>
      </c>
      <c r="U724" t="s">
        <v>381</v>
      </c>
    </row>
    <row r="725" spans="14:21" x14ac:dyDescent="0.15">
      <c r="N725" t="s">
        <v>1620</v>
      </c>
      <c r="O725" t="str">
        <f t="shared" si="16"/>
        <v>TH-120022</v>
      </c>
      <c r="P725" t="s">
        <v>1054</v>
      </c>
      <c r="Q725" t="s">
        <v>197</v>
      </c>
      <c r="R725" t="s">
        <v>150</v>
      </c>
      <c r="U725" t="s">
        <v>381</v>
      </c>
    </row>
    <row r="726" spans="14:21" x14ac:dyDescent="0.15">
      <c r="N726" t="s">
        <v>1558</v>
      </c>
      <c r="O726" t="str">
        <f t="shared" si="16"/>
        <v>QS-120026</v>
      </c>
      <c r="P726" t="s">
        <v>997</v>
      </c>
      <c r="Q726" t="s">
        <v>382</v>
      </c>
      <c r="R726" t="s">
        <v>166</v>
      </c>
      <c r="S726" t="s">
        <v>411</v>
      </c>
      <c r="T726" t="s">
        <v>412</v>
      </c>
      <c r="U726" t="s">
        <v>381</v>
      </c>
    </row>
    <row r="727" spans="14:21" x14ac:dyDescent="0.15">
      <c r="N727" t="s">
        <v>1557</v>
      </c>
      <c r="O727" t="str">
        <f t="shared" si="16"/>
        <v>QS-120025</v>
      </c>
      <c r="P727" t="s">
        <v>996</v>
      </c>
      <c r="Q727" t="s">
        <v>11</v>
      </c>
      <c r="R727" t="s">
        <v>11</v>
      </c>
      <c r="S727" t="s">
        <v>126</v>
      </c>
      <c r="U727" t="s">
        <v>381</v>
      </c>
    </row>
    <row r="728" spans="14:21" x14ac:dyDescent="0.15">
      <c r="N728" t="s">
        <v>26657</v>
      </c>
      <c r="O728" t="str">
        <f t="shared" si="16"/>
        <v>KT-120094</v>
      </c>
      <c r="P728" t="s">
        <v>887</v>
      </c>
      <c r="Q728" t="s">
        <v>12</v>
      </c>
      <c r="R728" t="s">
        <v>168</v>
      </c>
      <c r="U728" t="s">
        <v>381</v>
      </c>
    </row>
    <row r="729" spans="14:21" x14ac:dyDescent="0.15">
      <c r="N729" t="s">
        <v>1132</v>
      </c>
      <c r="O729" t="str">
        <f t="shared" si="16"/>
        <v>CB-120039</v>
      </c>
      <c r="P729" t="s">
        <v>630</v>
      </c>
      <c r="Q729" t="s">
        <v>54</v>
      </c>
      <c r="R729" t="s">
        <v>1632</v>
      </c>
      <c r="S729" t="s">
        <v>2853</v>
      </c>
      <c r="T729" t="s">
        <v>2854</v>
      </c>
      <c r="U729" t="s">
        <v>381</v>
      </c>
    </row>
    <row r="730" spans="14:21" x14ac:dyDescent="0.15">
      <c r="N730" t="s">
        <v>1131</v>
      </c>
      <c r="O730" t="str">
        <f t="shared" si="16"/>
        <v>CB-120038</v>
      </c>
      <c r="P730" t="s">
        <v>12991</v>
      </c>
      <c r="Q730" t="s">
        <v>197</v>
      </c>
      <c r="R730" t="s">
        <v>150</v>
      </c>
      <c r="U730" t="s">
        <v>381</v>
      </c>
    </row>
    <row r="731" spans="14:21" x14ac:dyDescent="0.15">
      <c r="N731" t="s">
        <v>1343</v>
      </c>
      <c r="O731" t="str">
        <f t="shared" si="16"/>
        <v>KK-120044</v>
      </c>
      <c r="P731" t="s">
        <v>800</v>
      </c>
      <c r="Q731" t="s">
        <v>12</v>
      </c>
      <c r="R731" t="s">
        <v>13</v>
      </c>
      <c r="S731" t="s">
        <v>2848</v>
      </c>
      <c r="U731" t="s">
        <v>381</v>
      </c>
    </row>
    <row r="732" spans="14:21" x14ac:dyDescent="0.15">
      <c r="N732" t="s">
        <v>1342</v>
      </c>
      <c r="O732" t="str">
        <f t="shared" si="16"/>
        <v>KK-120043</v>
      </c>
      <c r="P732" t="s">
        <v>799</v>
      </c>
      <c r="Q732" t="s">
        <v>197</v>
      </c>
      <c r="R732" t="s">
        <v>527</v>
      </c>
      <c r="S732" t="s">
        <v>12225</v>
      </c>
      <c r="U732" t="s">
        <v>381</v>
      </c>
    </row>
    <row r="733" spans="14:21" x14ac:dyDescent="0.15">
      <c r="N733" t="s">
        <v>26658</v>
      </c>
      <c r="O733" t="str">
        <f t="shared" si="16"/>
        <v>CB-120037</v>
      </c>
      <c r="P733" t="s">
        <v>629</v>
      </c>
      <c r="Q733" t="s">
        <v>12</v>
      </c>
      <c r="R733" t="s">
        <v>14</v>
      </c>
      <c r="U733" t="s">
        <v>381</v>
      </c>
    </row>
    <row r="734" spans="14:21" x14ac:dyDescent="0.15">
      <c r="N734" t="s">
        <v>1341</v>
      </c>
      <c r="O734" t="str">
        <f t="shared" si="16"/>
        <v>KK-120041</v>
      </c>
      <c r="P734" t="s">
        <v>798</v>
      </c>
      <c r="Q734" t="s">
        <v>12</v>
      </c>
      <c r="R734" t="s">
        <v>150</v>
      </c>
      <c r="U734" t="s">
        <v>381</v>
      </c>
    </row>
    <row r="735" spans="14:21" x14ac:dyDescent="0.15">
      <c r="N735" t="s">
        <v>3255</v>
      </c>
      <c r="O735" t="str">
        <f t="shared" si="16"/>
        <v>CB-120036</v>
      </c>
      <c r="P735" t="s">
        <v>628</v>
      </c>
      <c r="Q735" t="s">
        <v>12</v>
      </c>
      <c r="R735" t="s">
        <v>150</v>
      </c>
      <c r="U735" t="s">
        <v>381</v>
      </c>
    </row>
    <row r="736" spans="14:21" x14ac:dyDescent="0.15">
      <c r="N736" t="s">
        <v>1453</v>
      </c>
      <c r="O736" t="str">
        <f t="shared" si="16"/>
        <v>KT-120092</v>
      </c>
      <c r="P736" t="s">
        <v>886</v>
      </c>
      <c r="Q736" t="s">
        <v>380</v>
      </c>
      <c r="R736" t="s">
        <v>390</v>
      </c>
      <c r="S736" t="s">
        <v>390</v>
      </c>
      <c r="T736" t="s">
        <v>150</v>
      </c>
      <c r="U736" t="s">
        <v>381</v>
      </c>
    </row>
    <row r="737" spans="14:21" x14ac:dyDescent="0.15">
      <c r="N737" t="s">
        <v>1452</v>
      </c>
      <c r="O737" t="str">
        <f t="shared" si="16"/>
        <v>KT-120091</v>
      </c>
      <c r="P737" t="s">
        <v>885</v>
      </c>
      <c r="Q737" t="s">
        <v>58</v>
      </c>
      <c r="R737" t="s">
        <v>150</v>
      </c>
      <c r="U737" t="s">
        <v>381</v>
      </c>
    </row>
    <row r="738" spans="14:21" x14ac:dyDescent="0.15">
      <c r="N738" t="s">
        <v>1451</v>
      </c>
      <c r="O738" t="str">
        <f t="shared" si="16"/>
        <v>KT-120088</v>
      </c>
      <c r="P738" t="s">
        <v>884</v>
      </c>
      <c r="Q738" t="s">
        <v>58</v>
      </c>
      <c r="R738" t="s">
        <v>347</v>
      </c>
      <c r="S738" t="s">
        <v>150</v>
      </c>
      <c r="U738" t="s">
        <v>381</v>
      </c>
    </row>
    <row r="739" spans="14:21" x14ac:dyDescent="0.15">
      <c r="N739" t="s">
        <v>26659</v>
      </c>
      <c r="O739" t="str">
        <f t="shared" si="16"/>
        <v>HK-120038</v>
      </c>
      <c r="P739" t="s">
        <v>728</v>
      </c>
      <c r="Q739" t="s">
        <v>1634</v>
      </c>
      <c r="R739" t="s">
        <v>1635</v>
      </c>
      <c r="U739" t="s">
        <v>381</v>
      </c>
    </row>
    <row r="740" spans="14:21" x14ac:dyDescent="0.15">
      <c r="N740" t="s">
        <v>2774</v>
      </c>
      <c r="O740" t="str">
        <f t="shared" si="16"/>
        <v>HRK-120001</v>
      </c>
      <c r="P740" t="s">
        <v>2806</v>
      </c>
      <c r="Q740" t="s">
        <v>57</v>
      </c>
      <c r="R740" t="s">
        <v>24</v>
      </c>
      <c r="S740" t="s">
        <v>2915</v>
      </c>
      <c r="T740" t="s">
        <v>2919</v>
      </c>
      <c r="U740" t="s">
        <v>381</v>
      </c>
    </row>
    <row r="741" spans="14:21" x14ac:dyDescent="0.15">
      <c r="N741" t="s">
        <v>3256</v>
      </c>
      <c r="O741" t="str">
        <f t="shared" si="16"/>
        <v>HK-120036</v>
      </c>
      <c r="P741" t="s">
        <v>726</v>
      </c>
      <c r="Q741" t="s">
        <v>12</v>
      </c>
      <c r="R741" t="s">
        <v>150</v>
      </c>
      <c r="U741" t="s">
        <v>381</v>
      </c>
    </row>
    <row r="742" spans="14:21" x14ac:dyDescent="0.15">
      <c r="N742" t="s">
        <v>3257</v>
      </c>
      <c r="O742" t="str">
        <f t="shared" si="16"/>
        <v>CG-120023</v>
      </c>
      <c r="P742" t="s">
        <v>680</v>
      </c>
      <c r="Q742" t="s">
        <v>443</v>
      </c>
      <c r="R742" t="s">
        <v>185</v>
      </c>
      <c r="U742" t="s">
        <v>381</v>
      </c>
    </row>
    <row r="743" spans="14:21" x14ac:dyDescent="0.15">
      <c r="N743" t="s">
        <v>1556</v>
      </c>
      <c r="O743" t="str">
        <f t="shared" si="16"/>
        <v>QS-120024</v>
      </c>
      <c r="P743" t="s">
        <v>995</v>
      </c>
      <c r="Q743" t="s">
        <v>382</v>
      </c>
      <c r="R743" t="s">
        <v>166</v>
      </c>
      <c r="S743" t="s">
        <v>2838</v>
      </c>
      <c r="T743" t="s">
        <v>1675</v>
      </c>
      <c r="U743" t="s">
        <v>381</v>
      </c>
    </row>
    <row r="744" spans="14:21" x14ac:dyDescent="0.15">
      <c r="N744" t="s">
        <v>1555</v>
      </c>
      <c r="O744" t="str">
        <f t="shared" si="16"/>
        <v>QS-120023</v>
      </c>
      <c r="P744" t="s">
        <v>994</v>
      </c>
      <c r="Q744" t="s">
        <v>489</v>
      </c>
      <c r="R744" t="s">
        <v>490</v>
      </c>
      <c r="S744" t="s">
        <v>2871</v>
      </c>
      <c r="U744" t="s">
        <v>381</v>
      </c>
    </row>
    <row r="745" spans="14:21" x14ac:dyDescent="0.15">
      <c r="N745" t="s">
        <v>1340</v>
      </c>
      <c r="O745" t="str">
        <f t="shared" si="16"/>
        <v>KK-120039</v>
      </c>
      <c r="P745" t="s">
        <v>797</v>
      </c>
      <c r="Q745" t="s">
        <v>380</v>
      </c>
      <c r="R745" t="s">
        <v>150</v>
      </c>
      <c r="U745" t="s">
        <v>381</v>
      </c>
    </row>
    <row r="746" spans="14:21" x14ac:dyDescent="0.15">
      <c r="N746" t="s">
        <v>2975</v>
      </c>
      <c r="O746" t="str">
        <f t="shared" si="16"/>
        <v>HR-120011</v>
      </c>
      <c r="P746" t="s">
        <v>2418</v>
      </c>
      <c r="Q746" t="s">
        <v>425</v>
      </c>
      <c r="R746" t="s">
        <v>426</v>
      </c>
      <c r="U746" t="s">
        <v>381</v>
      </c>
    </row>
    <row r="747" spans="14:21" x14ac:dyDescent="0.15">
      <c r="N747" t="s">
        <v>1450</v>
      </c>
      <c r="O747" t="str">
        <f t="shared" si="16"/>
        <v>KT-120082</v>
      </c>
      <c r="P747" t="s">
        <v>883</v>
      </c>
      <c r="Q747" t="s">
        <v>197</v>
      </c>
      <c r="R747" t="s">
        <v>200</v>
      </c>
      <c r="S747" t="s">
        <v>2851</v>
      </c>
      <c r="U747" t="s">
        <v>381</v>
      </c>
    </row>
    <row r="748" spans="14:21" x14ac:dyDescent="0.15">
      <c r="N748" t="s">
        <v>1449</v>
      </c>
      <c r="O748" t="str">
        <f t="shared" si="16"/>
        <v>KT-120081</v>
      </c>
      <c r="P748" t="s">
        <v>882</v>
      </c>
      <c r="Q748" t="s">
        <v>11</v>
      </c>
      <c r="R748" t="s">
        <v>11</v>
      </c>
      <c r="S748" t="s">
        <v>410</v>
      </c>
      <c r="U748" t="s">
        <v>381</v>
      </c>
    </row>
    <row r="749" spans="14:21" x14ac:dyDescent="0.15">
      <c r="N749" t="s">
        <v>1448</v>
      </c>
      <c r="O749" t="str">
        <f t="shared" si="16"/>
        <v>KT-120079</v>
      </c>
      <c r="P749" t="s">
        <v>881</v>
      </c>
      <c r="Q749" t="s">
        <v>197</v>
      </c>
      <c r="R749" t="s">
        <v>200</v>
      </c>
      <c r="S749" t="s">
        <v>2851</v>
      </c>
      <c r="U749" t="s">
        <v>381</v>
      </c>
    </row>
    <row r="750" spans="14:21" x14ac:dyDescent="0.15">
      <c r="N750" t="s">
        <v>3258</v>
      </c>
      <c r="O750" t="str">
        <f t="shared" si="16"/>
        <v>KK-120033</v>
      </c>
      <c r="P750" t="s">
        <v>796</v>
      </c>
      <c r="Q750" t="s">
        <v>12</v>
      </c>
      <c r="R750" t="s">
        <v>168</v>
      </c>
      <c r="U750" t="s">
        <v>381</v>
      </c>
    </row>
    <row r="751" spans="14:21" x14ac:dyDescent="0.15">
      <c r="N751" t="s">
        <v>1339</v>
      </c>
      <c r="O751" t="str">
        <f t="shared" si="16"/>
        <v>KK-120032</v>
      </c>
      <c r="P751" t="s">
        <v>795</v>
      </c>
      <c r="Q751" t="s">
        <v>380</v>
      </c>
      <c r="R751" t="s">
        <v>390</v>
      </c>
      <c r="S751" t="s">
        <v>390</v>
      </c>
      <c r="T751" t="s">
        <v>171</v>
      </c>
      <c r="U751" t="s">
        <v>381</v>
      </c>
    </row>
    <row r="752" spans="14:21" x14ac:dyDescent="0.15">
      <c r="N752" t="s">
        <v>1338</v>
      </c>
      <c r="O752" t="str">
        <f t="shared" si="16"/>
        <v>KK-120031</v>
      </c>
      <c r="P752" t="s">
        <v>794</v>
      </c>
      <c r="Q752" t="s">
        <v>12</v>
      </c>
      <c r="R752" t="s">
        <v>150</v>
      </c>
      <c r="U752" t="s">
        <v>381</v>
      </c>
    </row>
    <row r="753" spans="14:21" x14ac:dyDescent="0.15">
      <c r="N753" t="s">
        <v>1245</v>
      </c>
      <c r="O753" t="str">
        <f t="shared" si="16"/>
        <v>HK-120035</v>
      </c>
      <c r="P753" t="s">
        <v>725</v>
      </c>
      <c r="Q753" t="s">
        <v>54</v>
      </c>
      <c r="R753" t="s">
        <v>56</v>
      </c>
      <c r="S753" t="s">
        <v>2865</v>
      </c>
      <c r="T753" t="s">
        <v>2878</v>
      </c>
      <c r="U753" t="s">
        <v>381</v>
      </c>
    </row>
    <row r="754" spans="14:21" x14ac:dyDescent="0.15">
      <c r="N754" t="s">
        <v>1185</v>
      </c>
      <c r="O754" t="str">
        <f t="shared" si="16"/>
        <v>CG-120020</v>
      </c>
      <c r="P754" t="s">
        <v>679</v>
      </c>
      <c r="Q754" t="s">
        <v>382</v>
      </c>
      <c r="R754" t="s">
        <v>76</v>
      </c>
      <c r="S754" t="s">
        <v>390</v>
      </c>
      <c r="T754" t="s">
        <v>150</v>
      </c>
      <c r="U754" t="s">
        <v>381</v>
      </c>
    </row>
    <row r="755" spans="14:21" x14ac:dyDescent="0.15">
      <c r="N755" t="s">
        <v>1184</v>
      </c>
      <c r="O755" t="str">
        <f t="shared" si="16"/>
        <v>CG-120019</v>
      </c>
      <c r="P755" t="s">
        <v>678</v>
      </c>
      <c r="Q755" t="s">
        <v>425</v>
      </c>
      <c r="R755" t="s">
        <v>427</v>
      </c>
      <c r="S755" t="s">
        <v>427</v>
      </c>
      <c r="T755" t="s">
        <v>121</v>
      </c>
      <c r="U755" t="s">
        <v>381</v>
      </c>
    </row>
    <row r="756" spans="14:21" x14ac:dyDescent="0.15">
      <c r="N756" t="s">
        <v>1337</v>
      </c>
      <c r="O756" t="str">
        <f t="shared" si="16"/>
        <v>KK-120027</v>
      </c>
      <c r="P756" t="s">
        <v>793</v>
      </c>
      <c r="Q756" t="s">
        <v>466</v>
      </c>
      <c r="R756" t="s">
        <v>467</v>
      </c>
      <c r="U756" t="s">
        <v>381</v>
      </c>
    </row>
    <row r="757" spans="14:21" x14ac:dyDescent="0.15">
      <c r="N757" t="s">
        <v>1266</v>
      </c>
      <c r="O757" t="str">
        <f t="shared" si="16"/>
        <v>HR-120010</v>
      </c>
      <c r="P757" t="s">
        <v>753</v>
      </c>
      <c r="Q757" t="s">
        <v>12</v>
      </c>
      <c r="R757" t="s">
        <v>150</v>
      </c>
      <c r="U757" t="s">
        <v>381</v>
      </c>
    </row>
    <row r="758" spans="14:21" x14ac:dyDescent="0.15">
      <c r="N758" t="s">
        <v>3259</v>
      </c>
      <c r="O758" t="str">
        <f t="shared" si="16"/>
        <v>TH-120019</v>
      </c>
      <c r="P758" t="s">
        <v>1053</v>
      </c>
      <c r="Q758" t="s">
        <v>466</v>
      </c>
      <c r="R758" t="s">
        <v>555</v>
      </c>
      <c r="S758" t="s">
        <v>2864</v>
      </c>
      <c r="U758" t="s">
        <v>381</v>
      </c>
    </row>
    <row r="759" spans="14:21" x14ac:dyDescent="0.15">
      <c r="N759" t="s">
        <v>2786</v>
      </c>
      <c r="O759" t="str">
        <f t="shared" si="16"/>
        <v>KTK-120005</v>
      </c>
      <c r="P759" t="s">
        <v>2813</v>
      </c>
      <c r="Q759" t="s">
        <v>57</v>
      </c>
      <c r="R759" t="s">
        <v>506</v>
      </c>
      <c r="S759" t="s">
        <v>2920</v>
      </c>
      <c r="T759" t="s">
        <v>2921</v>
      </c>
      <c r="U759" t="s">
        <v>381</v>
      </c>
    </row>
    <row r="760" spans="14:21" x14ac:dyDescent="0.15">
      <c r="N760" t="s">
        <v>3260</v>
      </c>
      <c r="O760" t="str">
        <f t="shared" si="16"/>
        <v>KT-120077</v>
      </c>
      <c r="P760" t="s">
        <v>879</v>
      </c>
      <c r="Q760" t="s">
        <v>466</v>
      </c>
      <c r="R760" t="s">
        <v>556</v>
      </c>
      <c r="U760" t="s">
        <v>381</v>
      </c>
    </row>
    <row r="761" spans="14:21" x14ac:dyDescent="0.15">
      <c r="N761" t="s">
        <v>3261</v>
      </c>
      <c r="O761" t="str">
        <f t="shared" si="16"/>
        <v>CB-120033</v>
      </c>
      <c r="P761" t="s">
        <v>627</v>
      </c>
      <c r="Q761" t="s">
        <v>466</v>
      </c>
      <c r="R761" t="s">
        <v>150</v>
      </c>
      <c r="U761" t="s">
        <v>381</v>
      </c>
    </row>
    <row r="762" spans="14:21" x14ac:dyDescent="0.15">
      <c r="N762" t="s">
        <v>3262</v>
      </c>
      <c r="O762" t="str">
        <f t="shared" si="16"/>
        <v>CB-120032</v>
      </c>
      <c r="P762" t="s">
        <v>12985</v>
      </c>
      <c r="Q762" t="s">
        <v>342</v>
      </c>
      <c r="R762" t="s">
        <v>343</v>
      </c>
      <c r="S762" t="s">
        <v>150</v>
      </c>
      <c r="U762" t="s">
        <v>381</v>
      </c>
    </row>
    <row r="763" spans="14:21" x14ac:dyDescent="0.15">
      <c r="N763" t="s">
        <v>1446</v>
      </c>
      <c r="O763" t="str">
        <f t="shared" si="16"/>
        <v>KT-120071</v>
      </c>
      <c r="P763" t="s">
        <v>878</v>
      </c>
      <c r="Q763" t="s">
        <v>466</v>
      </c>
      <c r="R763" t="s">
        <v>122</v>
      </c>
      <c r="U763" t="s">
        <v>381</v>
      </c>
    </row>
    <row r="764" spans="14:21" x14ac:dyDescent="0.15">
      <c r="N764" t="s">
        <v>1445</v>
      </c>
      <c r="O764" t="str">
        <f t="shared" si="16"/>
        <v>KT-120070</v>
      </c>
      <c r="P764" t="s">
        <v>877</v>
      </c>
      <c r="Q764" t="s">
        <v>380</v>
      </c>
      <c r="R764" t="s">
        <v>380</v>
      </c>
      <c r="S764" t="s">
        <v>2849</v>
      </c>
      <c r="U764" t="s">
        <v>381</v>
      </c>
    </row>
    <row r="765" spans="14:21" x14ac:dyDescent="0.15">
      <c r="N765" t="s">
        <v>1183</v>
      </c>
      <c r="O765" t="str">
        <f t="shared" si="16"/>
        <v>CG-120018</v>
      </c>
      <c r="P765" t="s">
        <v>677</v>
      </c>
      <c r="Q765" t="s">
        <v>489</v>
      </c>
      <c r="R765" t="s">
        <v>490</v>
      </c>
      <c r="S765" t="s">
        <v>2859</v>
      </c>
      <c r="U765" t="s">
        <v>381</v>
      </c>
    </row>
    <row r="766" spans="14:21" x14ac:dyDescent="0.15">
      <c r="N766" t="s">
        <v>1182</v>
      </c>
      <c r="O766" t="str">
        <f t="shared" si="16"/>
        <v>CG-120017</v>
      </c>
      <c r="P766" t="s">
        <v>676</v>
      </c>
      <c r="Q766" t="s">
        <v>12</v>
      </c>
      <c r="R766" t="s">
        <v>150</v>
      </c>
      <c r="U766" t="s">
        <v>381</v>
      </c>
    </row>
    <row r="767" spans="14:21" x14ac:dyDescent="0.15">
      <c r="N767" t="s">
        <v>1181</v>
      </c>
      <c r="O767" t="str">
        <f t="shared" si="16"/>
        <v>CG-120016</v>
      </c>
      <c r="P767" t="s">
        <v>675</v>
      </c>
      <c r="Q767" t="s">
        <v>399</v>
      </c>
      <c r="R767" t="s">
        <v>150</v>
      </c>
      <c r="U767" t="s">
        <v>381</v>
      </c>
    </row>
    <row r="768" spans="14:21" x14ac:dyDescent="0.15">
      <c r="N768" t="s">
        <v>1244</v>
      </c>
      <c r="O768" t="str">
        <f t="shared" si="16"/>
        <v>HK-120028</v>
      </c>
      <c r="P768" t="s">
        <v>724</v>
      </c>
      <c r="Q768" t="s">
        <v>443</v>
      </c>
      <c r="R768" t="s">
        <v>444</v>
      </c>
      <c r="S768" t="s">
        <v>12183</v>
      </c>
      <c r="U768" t="s">
        <v>381</v>
      </c>
    </row>
    <row r="769" spans="14:21" x14ac:dyDescent="0.15">
      <c r="N769" t="s">
        <v>1444</v>
      </c>
      <c r="O769" t="str">
        <f t="shared" si="16"/>
        <v>KT-120064</v>
      </c>
      <c r="P769" t="s">
        <v>876</v>
      </c>
      <c r="Q769" t="s">
        <v>425</v>
      </c>
      <c r="R769" t="s">
        <v>427</v>
      </c>
      <c r="S769" t="s">
        <v>427</v>
      </c>
      <c r="T769" t="s">
        <v>121</v>
      </c>
      <c r="U769" t="s">
        <v>381</v>
      </c>
    </row>
    <row r="770" spans="14:21" x14ac:dyDescent="0.15">
      <c r="N770" t="s">
        <v>1619</v>
      </c>
      <c r="O770" t="str">
        <f t="shared" si="16"/>
        <v>TH-120018</v>
      </c>
      <c r="P770" t="s">
        <v>1052</v>
      </c>
      <c r="Q770" t="s">
        <v>425</v>
      </c>
      <c r="R770" t="s">
        <v>426</v>
      </c>
      <c r="U770" t="s">
        <v>381</v>
      </c>
    </row>
    <row r="771" spans="14:21" x14ac:dyDescent="0.15">
      <c r="N771" t="s">
        <v>1443</v>
      </c>
      <c r="O771" t="str">
        <f t="shared" si="16"/>
        <v>KT-120062</v>
      </c>
      <c r="P771" t="s">
        <v>875</v>
      </c>
      <c r="Q771" t="s">
        <v>466</v>
      </c>
      <c r="R771" t="s">
        <v>150</v>
      </c>
      <c r="U771" t="s">
        <v>381</v>
      </c>
    </row>
    <row r="772" spans="14:21" x14ac:dyDescent="0.15">
      <c r="N772" t="s">
        <v>1554</v>
      </c>
      <c r="O772" t="str">
        <f t="shared" ref="O772:O835" si="17">LEFT(N772,FIND("-",N772)+6)</f>
        <v>QS-120021</v>
      </c>
      <c r="P772" t="s">
        <v>993</v>
      </c>
      <c r="Q772" t="s">
        <v>197</v>
      </c>
      <c r="R772" t="s">
        <v>200</v>
      </c>
      <c r="S772" t="s">
        <v>150</v>
      </c>
      <c r="U772" t="s">
        <v>381</v>
      </c>
    </row>
    <row r="773" spans="14:21" x14ac:dyDescent="0.15">
      <c r="N773" t="s">
        <v>1553</v>
      </c>
      <c r="O773" t="str">
        <f t="shared" si="17"/>
        <v>QS-120019</v>
      </c>
      <c r="P773" t="s">
        <v>992</v>
      </c>
      <c r="Q773" t="s">
        <v>399</v>
      </c>
      <c r="R773" t="s">
        <v>1643</v>
      </c>
      <c r="U773" t="s">
        <v>381</v>
      </c>
    </row>
    <row r="774" spans="14:21" x14ac:dyDescent="0.15">
      <c r="N774" t="s">
        <v>3263</v>
      </c>
      <c r="O774" t="str">
        <f t="shared" si="17"/>
        <v>QS-120018</v>
      </c>
      <c r="P774" t="s">
        <v>20329</v>
      </c>
      <c r="Q774" t="s">
        <v>22</v>
      </c>
      <c r="R774" t="s">
        <v>26</v>
      </c>
      <c r="S774" t="s">
        <v>12140</v>
      </c>
      <c r="U774" t="s">
        <v>381</v>
      </c>
    </row>
    <row r="775" spans="14:21" x14ac:dyDescent="0.15">
      <c r="N775" t="s">
        <v>1180</v>
      </c>
      <c r="O775" t="str">
        <f t="shared" si="17"/>
        <v>CG-120014</v>
      </c>
      <c r="P775" t="s">
        <v>13743</v>
      </c>
      <c r="Q775" t="s">
        <v>72</v>
      </c>
      <c r="R775" t="s">
        <v>150</v>
      </c>
      <c r="U775" t="s">
        <v>381</v>
      </c>
    </row>
    <row r="776" spans="14:21" x14ac:dyDescent="0.15">
      <c r="N776" t="s">
        <v>1179</v>
      </c>
      <c r="O776" t="str">
        <f t="shared" si="17"/>
        <v>CG-120013</v>
      </c>
      <c r="P776" t="s">
        <v>674</v>
      </c>
      <c r="Q776" t="s">
        <v>12</v>
      </c>
      <c r="R776" t="s">
        <v>150</v>
      </c>
      <c r="U776" t="s">
        <v>381</v>
      </c>
    </row>
    <row r="777" spans="14:21" x14ac:dyDescent="0.15">
      <c r="N777" t="s">
        <v>1442</v>
      </c>
      <c r="O777" t="str">
        <f t="shared" si="17"/>
        <v>KT-120061</v>
      </c>
      <c r="P777" t="s">
        <v>874</v>
      </c>
      <c r="Q777" t="s">
        <v>425</v>
      </c>
      <c r="R777" t="s">
        <v>428</v>
      </c>
      <c r="S777" t="s">
        <v>428</v>
      </c>
      <c r="T777" t="s">
        <v>121</v>
      </c>
      <c r="U777" t="s">
        <v>381</v>
      </c>
    </row>
    <row r="778" spans="14:21" x14ac:dyDescent="0.15">
      <c r="N778" t="s">
        <v>1336</v>
      </c>
      <c r="O778" t="str">
        <f t="shared" si="17"/>
        <v>KK-120022</v>
      </c>
      <c r="P778" t="s">
        <v>792</v>
      </c>
      <c r="Q778" t="s">
        <v>538</v>
      </c>
      <c r="R778" t="s">
        <v>150</v>
      </c>
      <c r="U778" t="s">
        <v>381</v>
      </c>
    </row>
    <row r="779" spans="14:21" x14ac:dyDescent="0.15">
      <c r="N779" t="s">
        <v>1335</v>
      </c>
      <c r="O779" t="str">
        <f t="shared" si="17"/>
        <v>KK-120019</v>
      </c>
      <c r="P779" t="s">
        <v>791</v>
      </c>
      <c r="Q779" t="s">
        <v>380</v>
      </c>
      <c r="R779" t="s">
        <v>380</v>
      </c>
      <c r="S779" t="s">
        <v>2849</v>
      </c>
      <c r="U779" t="s">
        <v>381</v>
      </c>
    </row>
    <row r="780" spans="14:21" x14ac:dyDescent="0.15">
      <c r="N780" t="s">
        <v>2768</v>
      </c>
      <c r="O780" t="str">
        <f t="shared" si="17"/>
        <v>CBK-120002</v>
      </c>
      <c r="P780" t="s">
        <v>2800</v>
      </c>
      <c r="Q780" t="s">
        <v>57</v>
      </c>
      <c r="R780" t="s">
        <v>533</v>
      </c>
      <c r="S780" t="s">
        <v>533</v>
      </c>
      <c r="U780" t="s">
        <v>381</v>
      </c>
    </row>
    <row r="781" spans="14:21" x14ac:dyDescent="0.15">
      <c r="N781" t="s">
        <v>1129</v>
      </c>
      <c r="O781" t="str">
        <f t="shared" si="17"/>
        <v>CB-120030</v>
      </c>
      <c r="P781" t="s">
        <v>626</v>
      </c>
      <c r="Q781" t="s">
        <v>12</v>
      </c>
      <c r="R781" t="s">
        <v>150</v>
      </c>
      <c r="U781" t="s">
        <v>381</v>
      </c>
    </row>
    <row r="782" spans="14:21" x14ac:dyDescent="0.15">
      <c r="N782" t="s">
        <v>1128</v>
      </c>
      <c r="O782" t="str">
        <f t="shared" si="17"/>
        <v>CB-120028</v>
      </c>
      <c r="P782" t="s">
        <v>625</v>
      </c>
      <c r="Q782" t="s">
        <v>72</v>
      </c>
      <c r="R782" t="s">
        <v>150</v>
      </c>
      <c r="U782" t="s">
        <v>381</v>
      </c>
    </row>
    <row r="783" spans="14:21" x14ac:dyDescent="0.15">
      <c r="N783" t="s">
        <v>1127</v>
      </c>
      <c r="O783" t="str">
        <f t="shared" si="17"/>
        <v>CB-120027</v>
      </c>
      <c r="P783" t="s">
        <v>624</v>
      </c>
      <c r="Q783" t="s">
        <v>197</v>
      </c>
      <c r="R783" t="s">
        <v>201</v>
      </c>
      <c r="S783" t="s">
        <v>397</v>
      </c>
      <c r="T783" t="s">
        <v>150</v>
      </c>
      <c r="U783" t="s">
        <v>381</v>
      </c>
    </row>
    <row r="784" spans="14:21" x14ac:dyDescent="0.15">
      <c r="N784" t="s">
        <v>1243</v>
      </c>
      <c r="O784" t="str">
        <f t="shared" si="17"/>
        <v>HK-120025</v>
      </c>
      <c r="P784" t="s">
        <v>723</v>
      </c>
      <c r="Q784" t="s">
        <v>1634</v>
      </c>
      <c r="R784" t="s">
        <v>1634</v>
      </c>
      <c r="U784" t="s">
        <v>381</v>
      </c>
    </row>
    <row r="785" spans="14:21" x14ac:dyDescent="0.15">
      <c r="N785" t="s">
        <v>1618</v>
      </c>
      <c r="O785" t="str">
        <f t="shared" si="17"/>
        <v>TH-120015</v>
      </c>
      <c r="P785" t="s">
        <v>1051</v>
      </c>
      <c r="Q785" t="s">
        <v>197</v>
      </c>
      <c r="R785" t="s">
        <v>220</v>
      </c>
      <c r="S785" t="s">
        <v>2842</v>
      </c>
      <c r="U785" t="s">
        <v>381</v>
      </c>
    </row>
    <row r="786" spans="14:21" x14ac:dyDescent="0.15">
      <c r="N786" t="s">
        <v>1617</v>
      </c>
      <c r="O786" t="str">
        <f t="shared" si="17"/>
        <v>TH-120014</v>
      </c>
      <c r="P786" t="s">
        <v>1050</v>
      </c>
      <c r="Q786" t="s">
        <v>197</v>
      </c>
      <c r="R786" t="s">
        <v>150</v>
      </c>
      <c r="U786" t="s">
        <v>381</v>
      </c>
    </row>
    <row r="787" spans="14:21" x14ac:dyDescent="0.15">
      <c r="N787" t="s">
        <v>1242</v>
      </c>
      <c r="O787" t="str">
        <f t="shared" si="17"/>
        <v>HK-120024</v>
      </c>
      <c r="P787" t="s">
        <v>722</v>
      </c>
      <c r="Q787" t="s">
        <v>150</v>
      </c>
      <c r="R787" t="s">
        <v>150</v>
      </c>
      <c r="U787" t="s">
        <v>381</v>
      </c>
    </row>
    <row r="788" spans="14:21" x14ac:dyDescent="0.15">
      <c r="N788" t="s">
        <v>26660</v>
      </c>
      <c r="O788" t="str">
        <f t="shared" si="17"/>
        <v>KT-120057</v>
      </c>
      <c r="P788" t="s">
        <v>873</v>
      </c>
      <c r="Q788" t="s">
        <v>197</v>
      </c>
      <c r="R788" t="s">
        <v>200</v>
      </c>
      <c r="S788" t="s">
        <v>178</v>
      </c>
      <c r="T788" t="s">
        <v>179</v>
      </c>
      <c r="U788" t="s">
        <v>381</v>
      </c>
    </row>
    <row r="789" spans="14:21" x14ac:dyDescent="0.15">
      <c r="N789" t="s">
        <v>1440</v>
      </c>
      <c r="O789" t="str">
        <f t="shared" si="17"/>
        <v>KT-120056</v>
      </c>
      <c r="P789" t="s">
        <v>872</v>
      </c>
      <c r="Q789" t="s">
        <v>54</v>
      </c>
      <c r="R789" t="s">
        <v>1632</v>
      </c>
      <c r="S789" t="s">
        <v>2853</v>
      </c>
      <c r="T789" t="s">
        <v>2870</v>
      </c>
      <c r="U789" t="s">
        <v>381</v>
      </c>
    </row>
    <row r="790" spans="14:21" x14ac:dyDescent="0.15">
      <c r="N790" t="s">
        <v>1439</v>
      </c>
      <c r="O790" t="str">
        <f t="shared" si="17"/>
        <v>KT-120055</v>
      </c>
      <c r="P790" t="s">
        <v>23586</v>
      </c>
      <c r="Q790" t="s">
        <v>382</v>
      </c>
      <c r="R790" t="s">
        <v>166</v>
      </c>
      <c r="S790" t="s">
        <v>2892</v>
      </c>
      <c r="U790" t="s">
        <v>381</v>
      </c>
    </row>
    <row r="791" spans="14:21" x14ac:dyDescent="0.15">
      <c r="N791" t="s">
        <v>3264</v>
      </c>
      <c r="O791" t="str">
        <f t="shared" si="17"/>
        <v>HR-120009</v>
      </c>
      <c r="P791" t="s">
        <v>752</v>
      </c>
      <c r="Q791" t="s">
        <v>443</v>
      </c>
      <c r="R791" t="s">
        <v>444</v>
      </c>
      <c r="S791" t="s">
        <v>216</v>
      </c>
      <c r="U791" t="s">
        <v>381</v>
      </c>
    </row>
    <row r="792" spans="14:21" x14ac:dyDescent="0.15">
      <c r="N792" t="s">
        <v>2790</v>
      </c>
      <c r="O792" t="str">
        <f t="shared" si="17"/>
        <v>QSK-120003</v>
      </c>
      <c r="P792" t="s">
        <v>2818</v>
      </c>
      <c r="Q792" t="s">
        <v>57</v>
      </c>
      <c r="R792" t="s">
        <v>506</v>
      </c>
      <c r="S792" t="s">
        <v>2920</v>
      </c>
      <c r="T792" t="s">
        <v>2921</v>
      </c>
      <c r="U792" t="s">
        <v>381</v>
      </c>
    </row>
    <row r="793" spans="14:21" x14ac:dyDescent="0.15">
      <c r="N793" t="s">
        <v>1334</v>
      </c>
      <c r="O793" t="str">
        <f t="shared" si="17"/>
        <v>KK-120016</v>
      </c>
      <c r="P793" t="s">
        <v>790</v>
      </c>
      <c r="Q793" t="s">
        <v>382</v>
      </c>
      <c r="R793" t="s">
        <v>166</v>
      </c>
      <c r="S793" t="s">
        <v>386</v>
      </c>
      <c r="T793" t="s">
        <v>2833</v>
      </c>
      <c r="U793" t="s">
        <v>381</v>
      </c>
    </row>
    <row r="794" spans="14:21" x14ac:dyDescent="0.15">
      <c r="N794" t="s">
        <v>1333</v>
      </c>
      <c r="O794" t="str">
        <f t="shared" si="17"/>
        <v>KK-120012</v>
      </c>
      <c r="P794" t="s">
        <v>23587</v>
      </c>
      <c r="Q794" t="s">
        <v>443</v>
      </c>
      <c r="R794" t="s">
        <v>185</v>
      </c>
      <c r="U794" t="s">
        <v>381</v>
      </c>
    </row>
    <row r="795" spans="14:21" x14ac:dyDescent="0.15">
      <c r="N795" t="s">
        <v>3265</v>
      </c>
      <c r="O795" t="str">
        <f t="shared" si="17"/>
        <v>QS-120012</v>
      </c>
      <c r="P795" t="s">
        <v>991</v>
      </c>
      <c r="Q795" t="s">
        <v>489</v>
      </c>
      <c r="R795" t="s">
        <v>150</v>
      </c>
      <c r="U795" t="s">
        <v>381</v>
      </c>
    </row>
    <row r="796" spans="14:21" x14ac:dyDescent="0.15">
      <c r="N796" t="s">
        <v>3266</v>
      </c>
      <c r="O796" t="str">
        <f t="shared" si="17"/>
        <v>KT-120052</v>
      </c>
      <c r="P796" t="s">
        <v>17509</v>
      </c>
      <c r="Q796" t="s">
        <v>466</v>
      </c>
      <c r="R796" t="s">
        <v>468</v>
      </c>
      <c r="S796" t="s">
        <v>2845</v>
      </c>
      <c r="U796" t="s">
        <v>381</v>
      </c>
    </row>
    <row r="797" spans="14:21" x14ac:dyDescent="0.15">
      <c r="N797" t="s">
        <v>3267</v>
      </c>
      <c r="O797" t="str">
        <f t="shared" si="17"/>
        <v>TH-120013</v>
      </c>
      <c r="P797" t="s">
        <v>1049</v>
      </c>
      <c r="Q797" t="s">
        <v>380</v>
      </c>
      <c r="R797" t="s">
        <v>431</v>
      </c>
      <c r="U797" t="s">
        <v>381</v>
      </c>
    </row>
    <row r="798" spans="14:21" x14ac:dyDescent="0.15">
      <c r="N798" t="s">
        <v>1438</v>
      </c>
      <c r="O798" t="str">
        <f t="shared" si="17"/>
        <v>KT-120050</v>
      </c>
      <c r="P798" t="s">
        <v>870</v>
      </c>
      <c r="Q798" t="s">
        <v>11</v>
      </c>
      <c r="R798" t="s">
        <v>11</v>
      </c>
      <c r="S798" t="s">
        <v>176</v>
      </c>
      <c r="T798" t="s">
        <v>2863</v>
      </c>
      <c r="U798" t="s">
        <v>381</v>
      </c>
    </row>
    <row r="799" spans="14:21" x14ac:dyDescent="0.15">
      <c r="N799" t="s">
        <v>1126</v>
      </c>
      <c r="O799" t="str">
        <f t="shared" si="17"/>
        <v>CB-120026</v>
      </c>
      <c r="P799" t="s">
        <v>623</v>
      </c>
      <c r="Q799" t="s">
        <v>72</v>
      </c>
      <c r="R799" t="s">
        <v>73</v>
      </c>
      <c r="U799" t="s">
        <v>381</v>
      </c>
    </row>
    <row r="800" spans="14:21" x14ac:dyDescent="0.15">
      <c r="N800" t="s">
        <v>1125</v>
      </c>
      <c r="O800" t="str">
        <f t="shared" si="17"/>
        <v>CB-120025</v>
      </c>
      <c r="P800" t="s">
        <v>622</v>
      </c>
      <c r="Q800" t="s">
        <v>12</v>
      </c>
      <c r="R800" t="s">
        <v>1631</v>
      </c>
      <c r="U800" t="s">
        <v>381</v>
      </c>
    </row>
    <row r="801" spans="14:21" x14ac:dyDescent="0.15">
      <c r="N801" t="s">
        <v>1124</v>
      </c>
      <c r="O801" t="str">
        <f t="shared" si="17"/>
        <v>CB-120024</v>
      </c>
      <c r="P801" t="s">
        <v>621</v>
      </c>
      <c r="Q801" t="s">
        <v>197</v>
      </c>
      <c r="R801" t="s">
        <v>150</v>
      </c>
      <c r="U801" t="s">
        <v>381</v>
      </c>
    </row>
    <row r="802" spans="14:21" x14ac:dyDescent="0.15">
      <c r="N802" t="s">
        <v>1437</v>
      </c>
      <c r="O802" t="str">
        <f t="shared" si="17"/>
        <v>KT-120049</v>
      </c>
      <c r="P802" t="s">
        <v>869</v>
      </c>
      <c r="Q802" t="s">
        <v>197</v>
      </c>
      <c r="R802" t="s">
        <v>200</v>
      </c>
      <c r="S802" t="s">
        <v>210</v>
      </c>
      <c r="U802" t="s">
        <v>381</v>
      </c>
    </row>
    <row r="803" spans="14:21" x14ac:dyDescent="0.15">
      <c r="N803" t="s">
        <v>1178</v>
      </c>
      <c r="O803" t="str">
        <f t="shared" si="17"/>
        <v>CG-120011</v>
      </c>
      <c r="P803" t="s">
        <v>673</v>
      </c>
      <c r="Q803" t="s">
        <v>382</v>
      </c>
      <c r="R803" t="s">
        <v>166</v>
      </c>
      <c r="S803" t="s">
        <v>386</v>
      </c>
      <c r="T803" t="s">
        <v>387</v>
      </c>
      <c r="U803" t="s">
        <v>381</v>
      </c>
    </row>
    <row r="804" spans="14:21" x14ac:dyDescent="0.15">
      <c r="N804" t="s">
        <v>1436</v>
      </c>
      <c r="O804" t="str">
        <f t="shared" si="17"/>
        <v>KT-120042</v>
      </c>
      <c r="P804" t="s">
        <v>868</v>
      </c>
      <c r="Q804" t="s">
        <v>12</v>
      </c>
      <c r="R804" t="s">
        <v>150</v>
      </c>
      <c r="U804" t="s">
        <v>381</v>
      </c>
    </row>
    <row r="805" spans="14:21" x14ac:dyDescent="0.15">
      <c r="N805" t="s">
        <v>1435</v>
      </c>
      <c r="O805" t="str">
        <f t="shared" si="17"/>
        <v>KT-120041</v>
      </c>
      <c r="P805" t="s">
        <v>867</v>
      </c>
      <c r="Q805" t="s">
        <v>466</v>
      </c>
      <c r="R805" t="s">
        <v>468</v>
      </c>
      <c r="S805" t="s">
        <v>2845</v>
      </c>
      <c r="U805" t="s">
        <v>381</v>
      </c>
    </row>
    <row r="806" spans="14:21" x14ac:dyDescent="0.15">
      <c r="N806" t="s">
        <v>3268</v>
      </c>
      <c r="O806" t="str">
        <f t="shared" si="17"/>
        <v>KK-120009</v>
      </c>
      <c r="P806" t="s">
        <v>15586</v>
      </c>
      <c r="Q806" t="s">
        <v>197</v>
      </c>
      <c r="R806" t="s">
        <v>200</v>
      </c>
      <c r="S806" t="s">
        <v>2832</v>
      </c>
      <c r="U806" t="s">
        <v>381</v>
      </c>
    </row>
    <row r="807" spans="14:21" x14ac:dyDescent="0.15">
      <c r="N807" t="s">
        <v>3269</v>
      </c>
      <c r="O807" t="str">
        <f t="shared" si="17"/>
        <v>HK-120021</v>
      </c>
      <c r="P807" t="s">
        <v>721</v>
      </c>
      <c r="Q807" t="s">
        <v>382</v>
      </c>
      <c r="R807" t="s">
        <v>331</v>
      </c>
      <c r="S807" t="s">
        <v>130</v>
      </c>
      <c r="T807" t="s">
        <v>150</v>
      </c>
      <c r="U807" t="s">
        <v>381</v>
      </c>
    </row>
    <row r="808" spans="14:21" x14ac:dyDescent="0.15">
      <c r="N808" t="s">
        <v>1552</v>
      </c>
      <c r="O808" t="str">
        <f t="shared" si="17"/>
        <v>QS-120011</v>
      </c>
      <c r="P808" t="s">
        <v>990</v>
      </c>
      <c r="Q808" t="s">
        <v>11</v>
      </c>
      <c r="R808" t="s">
        <v>390</v>
      </c>
      <c r="S808" t="s">
        <v>390</v>
      </c>
      <c r="T808" t="s">
        <v>2850</v>
      </c>
      <c r="U808" t="s">
        <v>381</v>
      </c>
    </row>
    <row r="809" spans="14:21" x14ac:dyDescent="0.15">
      <c r="N809" t="s">
        <v>1265</v>
      </c>
      <c r="O809" t="str">
        <f t="shared" si="17"/>
        <v>HR-120008</v>
      </c>
      <c r="P809" t="s">
        <v>751</v>
      </c>
      <c r="Q809" t="s">
        <v>443</v>
      </c>
      <c r="R809" t="s">
        <v>551</v>
      </c>
      <c r="U809" t="s">
        <v>381</v>
      </c>
    </row>
    <row r="810" spans="14:21" x14ac:dyDescent="0.15">
      <c r="N810" t="s">
        <v>1434</v>
      </c>
      <c r="O810" t="str">
        <f t="shared" si="17"/>
        <v>KT-120039</v>
      </c>
      <c r="P810" t="s">
        <v>866</v>
      </c>
      <c r="Q810" t="s">
        <v>466</v>
      </c>
      <c r="R810" t="s">
        <v>1640</v>
      </c>
      <c r="U810" t="s">
        <v>381</v>
      </c>
    </row>
    <row r="811" spans="14:21" x14ac:dyDescent="0.15">
      <c r="N811" t="s">
        <v>1123</v>
      </c>
      <c r="O811" t="str">
        <f t="shared" si="17"/>
        <v>CB-120017</v>
      </c>
      <c r="P811" t="s">
        <v>620</v>
      </c>
      <c r="Q811" t="s">
        <v>58</v>
      </c>
      <c r="R811" t="s">
        <v>544</v>
      </c>
      <c r="S811" t="s">
        <v>2852</v>
      </c>
      <c r="T811" t="s">
        <v>150</v>
      </c>
      <c r="U811" t="s">
        <v>381</v>
      </c>
    </row>
    <row r="812" spans="14:21" x14ac:dyDescent="0.15">
      <c r="N812" t="s">
        <v>1122</v>
      </c>
      <c r="O812" t="str">
        <f t="shared" si="17"/>
        <v>CB-120016</v>
      </c>
      <c r="P812" t="s">
        <v>619</v>
      </c>
      <c r="Q812" t="s">
        <v>12</v>
      </c>
      <c r="R812" t="s">
        <v>150</v>
      </c>
      <c r="U812" t="s">
        <v>381</v>
      </c>
    </row>
    <row r="813" spans="14:21" x14ac:dyDescent="0.15">
      <c r="N813" t="s">
        <v>1121</v>
      </c>
      <c r="O813" t="str">
        <f t="shared" si="17"/>
        <v>CB-120014</v>
      </c>
      <c r="P813" t="s">
        <v>618</v>
      </c>
      <c r="Q813" t="s">
        <v>197</v>
      </c>
      <c r="R813" t="s">
        <v>527</v>
      </c>
      <c r="S813" t="s">
        <v>150</v>
      </c>
      <c r="U813" t="s">
        <v>381</v>
      </c>
    </row>
    <row r="814" spans="14:21" x14ac:dyDescent="0.15">
      <c r="N814" t="s">
        <v>2777</v>
      </c>
      <c r="O814" t="str">
        <f t="shared" si="17"/>
        <v>KKK-120001</v>
      </c>
      <c r="P814" t="s">
        <v>2809</v>
      </c>
      <c r="Q814" t="s">
        <v>57</v>
      </c>
      <c r="R814" t="s">
        <v>514</v>
      </c>
      <c r="S814" t="s">
        <v>2911</v>
      </c>
      <c r="T814" t="s">
        <v>2912</v>
      </c>
      <c r="U814" t="s">
        <v>381</v>
      </c>
    </row>
    <row r="815" spans="14:21" x14ac:dyDescent="0.15">
      <c r="N815" t="s">
        <v>3270</v>
      </c>
      <c r="O815" t="str">
        <f t="shared" si="17"/>
        <v>KK-120006</v>
      </c>
      <c r="P815" t="s">
        <v>15582</v>
      </c>
      <c r="Q815" t="s">
        <v>212</v>
      </c>
      <c r="R815" t="s">
        <v>12286</v>
      </c>
      <c r="U815" t="s">
        <v>381</v>
      </c>
    </row>
    <row r="816" spans="14:21" x14ac:dyDescent="0.15">
      <c r="N816" t="s">
        <v>1433</v>
      </c>
      <c r="O816" t="str">
        <f t="shared" si="17"/>
        <v>KT-120036</v>
      </c>
      <c r="P816" t="s">
        <v>865</v>
      </c>
      <c r="Q816" t="s">
        <v>197</v>
      </c>
      <c r="R816" t="s">
        <v>527</v>
      </c>
      <c r="S816" t="s">
        <v>150</v>
      </c>
      <c r="U816" t="s">
        <v>381</v>
      </c>
    </row>
    <row r="817" spans="14:21" x14ac:dyDescent="0.15">
      <c r="N817" t="s">
        <v>1120</v>
      </c>
      <c r="O817" t="str">
        <f t="shared" si="17"/>
        <v>CB-120013</v>
      </c>
      <c r="P817" t="s">
        <v>617</v>
      </c>
      <c r="Q817" t="s">
        <v>197</v>
      </c>
      <c r="R817" t="s">
        <v>200</v>
      </c>
      <c r="S817" t="s">
        <v>2851</v>
      </c>
      <c r="U817" t="s">
        <v>381</v>
      </c>
    </row>
    <row r="818" spans="14:21" x14ac:dyDescent="0.15">
      <c r="N818" t="s">
        <v>1119</v>
      </c>
      <c r="O818" t="str">
        <f t="shared" si="17"/>
        <v>CB-120011</v>
      </c>
      <c r="P818" t="s">
        <v>616</v>
      </c>
      <c r="Q818" t="s">
        <v>466</v>
      </c>
      <c r="R818" t="s">
        <v>122</v>
      </c>
      <c r="U818" t="s">
        <v>381</v>
      </c>
    </row>
    <row r="819" spans="14:21" x14ac:dyDescent="0.15">
      <c r="N819" t="s">
        <v>1616</v>
      </c>
      <c r="O819" t="str">
        <f t="shared" si="17"/>
        <v>TH-120010</v>
      </c>
      <c r="P819" t="s">
        <v>1048</v>
      </c>
      <c r="Q819" t="s">
        <v>466</v>
      </c>
      <c r="R819" t="s">
        <v>150</v>
      </c>
      <c r="U819" t="s">
        <v>381</v>
      </c>
    </row>
    <row r="820" spans="14:21" x14ac:dyDescent="0.15">
      <c r="N820" t="s">
        <v>1332</v>
      </c>
      <c r="O820" t="str">
        <f t="shared" si="17"/>
        <v>KK-120004</v>
      </c>
      <c r="P820" t="s">
        <v>789</v>
      </c>
      <c r="Q820" t="s">
        <v>380</v>
      </c>
      <c r="R820" t="s">
        <v>390</v>
      </c>
      <c r="S820" t="s">
        <v>390</v>
      </c>
      <c r="T820" t="s">
        <v>171</v>
      </c>
      <c r="U820" t="s">
        <v>381</v>
      </c>
    </row>
    <row r="821" spans="14:21" x14ac:dyDescent="0.15">
      <c r="N821" t="s">
        <v>3271</v>
      </c>
      <c r="O821" t="str">
        <f t="shared" si="17"/>
        <v>KT-120034</v>
      </c>
      <c r="P821" t="s">
        <v>864</v>
      </c>
      <c r="Q821" t="s">
        <v>12</v>
      </c>
      <c r="R821" t="s">
        <v>525</v>
      </c>
      <c r="U821" t="s">
        <v>381</v>
      </c>
    </row>
    <row r="822" spans="14:21" x14ac:dyDescent="0.15">
      <c r="N822" t="s">
        <v>1241</v>
      </c>
      <c r="O822" t="str">
        <f t="shared" si="17"/>
        <v>HK-120016</v>
      </c>
      <c r="P822" t="s">
        <v>720</v>
      </c>
      <c r="Q822" t="s">
        <v>12</v>
      </c>
      <c r="R822" t="s">
        <v>150</v>
      </c>
      <c r="U822" t="s">
        <v>381</v>
      </c>
    </row>
    <row r="823" spans="14:21" x14ac:dyDescent="0.15">
      <c r="N823" t="s">
        <v>1432</v>
      </c>
      <c r="O823" t="str">
        <f t="shared" si="17"/>
        <v>KT-120033</v>
      </c>
      <c r="P823" t="s">
        <v>863</v>
      </c>
      <c r="Q823" t="s">
        <v>197</v>
      </c>
      <c r="R823" t="s">
        <v>150</v>
      </c>
      <c r="U823" t="s">
        <v>381</v>
      </c>
    </row>
    <row r="824" spans="14:21" x14ac:dyDescent="0.15">
      <c r="N824" t="s">
        <v>1431</v>
      </c>
      <c r="O824" t="str">
        <f t="shared" si="17"/>
        <v>KT-120030</v>
      </c>
      <c r="P824" t="s">
        <v>862</v>
      </c>
      <c r="Q824" t="s">
        <v>12</v>
      </c>
      <c r="R824" t="s">
        <v>150</v>
      </c>
      <c r="U824" t="s">
        <v>381</v>
      </c>
    </row>
    <row r="825" spans="14:21" x14ac:dyDescent="0.15">
      <c r="N825" t="s">
        <v>1615</v>
      </c>
      <c r="O825" t="str">
        <f t="shared" si="17"/>
        <v>TH-120009</v>
      </c>
      <c r="P825" t="s">
        <v>1047</v>
      </c>
      <c r="Q825" t="s">
        <v>72</v>
      </c>
      <c r="R825" t="s">
        <v>577</v>
      </c>
      <c r="U825" t="s">
        <v>381</v>
      </c>
    </row>
    <row r="826" spans="14:21" x14ac:dyDescent="0.15">
      <c r="N826" t="s">
        <v>1264</v>
      </c>
      <c r="O826" t="str">
        <f t="shared" si="17"/>
        <v>HR-120002</v>
      </c>
      <c r="P826" t="s">
        <v>750</v>
      </c>
      <c r="Q826" t="s">
        <v>72</v>
      </c>
      <c r="R826" t="s">
        <v>542</v>
      </c>
      <c r="U826" t="s">
        <v>381</v>
      </c>
    </row>
    <row r="827" spans="14:21" x14ac:dyDescent="0.15">
      <c r="N827" t="s">
        <v>3272</v>
      </c>
      <c r="O827" t="str">
        <f t="shared" si="17"/>
        <v>KT-120023</v>
      </c>
      <c r="P827" t="s">
        <v>2420</v>
      </c>
      <c r="Q827" t="s">
        <v>11</v>
      </c>
      <c r="R827" t="s">
        <v>11</v>
      </c>
      <c r="S827" t="s">
        <v>126</v>
      </c>
      <c r="U827" t="s">
        <v>381</v>
      </c>
    </row>
    <row r="828" spans="14:21" x14ac:dyDescent="0.15">
      <c r="N828" t="s">
        <v>1430</v>
      </c>
      <c r="O828" t="str">
        <f t="shared" si="17"/>
        <v>KT-120021</v>
      </c>
      <c r="P828" t="s">
        <v>861</v>
      </c>
      <c r="Q828" t="s">
        <v>11</v>
      </c>
      <c r="R828" t="s">
        <v>390</v>
      </c>
      <c r="S828" t="s">
        <v>390</v>
      </c>
      <c r="T828" t="s">
        <v>2850</v>
      </c>
      <c r="U828" t="s">
        <v>381</v>
      </c>
    </row>
    <row r="829" spans="14:21" x14ac:dyDescent="0.15">
      <c r="N829" t="s">
        <v>3273</v>
      </c>
      <c r="O829" t="str">
        <f t="shared" si="17"/>
        <v>QS-120004</v>
      </c>
      <c r="P829" t="s">
        <v>20316</v>
      </c>
      <c r="Q829" t="s">
        <v>22</v>
      </c>
      <c r="R829" t="s">
        <v>506</v>
      </c>
      <c r="S829" t="s">
        <v>150</v>
      </c>
      <c r="U829" t="s">
        <v>381</v>
      </c>
    </row>
    <row r="830" spans="14:21" x14ac:dyDescent="0.15">
      <c r="N830" t="s">
        <v>1429</v>
      </c>
      <c r="O830" t="str">
        <f t="shared" si="17"/>
        <v>KT-120018</v>
      </c>
      <c r="P830" t="s">
        <v>860</v>
      </c>
      <c r="Q830" t="s">
        <v>425</v>
      </c>
      <c r="R830" t="s">
        <v>427</v>
      </c>
      <c r="S830" t="s">
        <v>427</v>
      </c>
      <c r="T830" t="s">
        <v>121</v>
      </c>
      <c r="U830" t="s">
        <v>381</v>
      </c>
    </row>
    <row r="831" spans="14:21" x14ac:dyDescent="0.15">
      <c r="N831" t="s">
        <v>1177</v>
      </c>
      <c r="O831" t="str">
        <f t="shared" si="17"/>
        <v>CG-120006</v>
      </c>
      <c r="P831" t="s">
        <v>672</v>
      </c>
      <c r="Q831" t="s">
        <v>11</v>
      </c>
      <c r="R831" t="s">
        <v>11</v>
      </c>
      <c r="S831" t="s">
        <v>176</v>
      </c>
      <c r="T831" t="s">
        <v>177</v>
      </c>
      <c r="U831" t="s">
        <v>381</v>
      </c>
    </row>
    <row r="832" spans="14:21" x14ac:dyDescent="0.15">
      <c r="N832" t="s">
        <v>1118</v>
      </c>
      <c r="O832" t="str">
        <f t="shared" si="17"/>
        <v>CB-120006</v>
      </c>
      <c r="P832" t="s">
        <v>615</v>
      </c>
      <c r="Q832" t="s">
        <v>443</v>
      </c>
      <c r="R832" t="s">
        <v>185</v>
      </c>
      <c r="U832" t="s">
        <v>381</v>
      </c>
    </row>
    <row r="833" spans="14:21" x14ac:dyDescent="0.15">
      <c r="N833" t="s">
        <v>1117</v>
      </c>
      <c r="O833" t="str">
        <f t="shared" si="17"/>
        <v>CB-120005</v>
      </c>
      <c r="P833" t="s">
        <v>614</v>
      </c>
      <c r="Q833" t="s">
        <v>11</v>
      </c>
      <c r="R833" t="s">
        <v>390</v>
      </c>
      <c r="S833" t="s">
        <v>390</v>
      </c>
      <c r="T833" t="s">
        <v>2850</v>
      </c>
      <c r="U833" t="s">
        <v>381</v>
      </c>
    </row>
    <row r="834" spans="14:21" x14ac:dyDescent="0.15">
      <c r="N834" t="s">
        <v>22565</v>
      </c>
      <c r="O834" t="str">
        <f t="shared" si="17"/>
        <v>TH-120006</v>
      </c>
      <c r="P834" t="s">
        <v>1046</v>
      </c>
      <c r="Q834" t="s">
        <v>197</v>
      </c>
      <c r="R834" t="s">
        <v>220</v>
      </c>
      <c r="S834" t="s">
        <v>2842</v>
      </c>
      <c r="U834" t="s">
        <v>381</v>
      </c>
    </row>
    <row r="835" spans="14:21" x14ac:dyDescent="0.15">
      <c r="N835" t="s">
        <v>1428</v>
      </c>
      <c r="O835" t="str">
        <f t="shared" si="17"/>
        <v>KT-120016</v>
      </c>
      <c r="P835" t="s">
        <v>859</v>
      </c>
      <c r="Q835" t="s">
        <v>45</v>
      </c>
      <c r="R835" t="s">
        <v>21313</v>
      </c>
      <c r="U835" t="s">
        <v>381</v>
      </c>
    </row>
    <row r="836" spans="14:21" x14ac:dyDescent="0.15">
      <c r="N836" t="s">
        <v>2785</v>
      </c>
      <c r="O836" t="str">
        <f t="shared" ref="O836:O855" si="18">LEFT(N836,FIND("-",N836)+6)</f>
        <v>KTK-120002</v>
      </c>
      <c r="P836" t="s">
        <v>2812</v>
      </c>
      <c r="Q836" t="s">
        <v>57</v>
      </c>
      <c r="R836" t="s">
        <v>514</v>
      </c>
      <c r="S836" t="s">
        <v>2926</v>
      </c>
      <c r="T836" t="s">
        <v>2927</v>
      </c>
      <c r="U836" t="s">
        <v>381</v>
      </c>
    </row>
    <row r="837" spans="14:21" x14ac:dyDescent="0.15">
      <c r="N837" t="s">
        <v>1240</v>
      </c>
      <c r="O837" t="str">
        <f t="shared" si="18"/>
        <v>HK-120009</v>
      </c>
      <c r="P837" t="s">
        <v>719</v>
      </c>
      <c r="Q837" t="s">
        <v>22</v>
      </c>
      <c r="R837" t="s">
        <v>25</v>
      </c>
      <c r="U837" t="s">
        <v>381</v>
      </c>
    </row>
    <row r="838" spans="14:21" x14ac:dyDescent="0.15">
      <c r="N838" t="s">
        <v>2767</v>
      </c>
      <c r="O838" t="str">
        <f t="shared" si="18"/>
        <v>CBK-120001</v>
      </c>
      <c r="P838" t="s">
        <v>2799</v>
      </c>
      <c r="Q838" t="s">
        <v>57</v>
      </c>
      <c r="R838" t="s">
        <v>533</v>
      </c>
      <c r="S838" t="s">
        <v>533</v>
      </c>
      <c r="U838" t="s">
        <v>381</v>
      </c>
    </row>
    <row r="839" spans="14:21" x14ac:dyDescent="0.15">
      <c r="N839" t="s">
        <v>1427</v>
      </c>
      <c r="O839" t="str">
        <f t="shared" si="18"/>
        <v>KT-120013</v>
      </c>
      <c r="P839" t="s">
        <v>858</v>
      </c>
      <c r="Q839" t="s">
        <v>382</v>
      </c>
      <c r="R839" t="s">
        <v>166</v>
      </c>
      <c r="S839" t="s">
        <v>407</v>
      </c>
      <c r="U839" t="s">
        <v>381</v>
      </c>
    </row>
    <row r="840" spans="14:21" x14ac:dyDescent="0.15">
      <c r="N840" t="s">
        <v>1426</v>
      </c>
      <c r="O840" t="str">
        <f t="shared" si="18"/>
        <v>KT-120012</v>
      </c>
      <c r="P840" t="s">
        <v>857</v>
      </c>
      <c r="Q840" t="s">
        <v>380</v>
      </c>
      <c r="R840" t="s">
        <v>380</v>
      </c>
      <c r="S840" t="s">
        <v>2849</v>
      </c>
      <c r="U840" t="s">
        <v>381</v>
      </c>
    </row>
    <row r="841" spans="14:21" x14ac:dyDescent="0.15">
      <c r="N841" t="s">
        <v>1239</v>
      </c>
      <c r="O841" t="str">
        <f t="shared" si="18"/>
        <v>HK-120007</v>
      </c>
      <c r="P841" t="s">
        <v>718</v>
      </c>
      <c r="Q841" t="s">
        <v>342</v>
      </c>
      <c r="R841" t="s">
        <v>343</v>
      </c>
      <c r="S841" t="s">
        <v>2855</v>
      </c>
      <c r="U841" t="s">
        <v>381</v>
      </c>
    </row>
    <row r="842" spans="14:21" x14ac:dyDescent="0.15">
      <c r="N842" t="s">
        <v>1176</v>
      </c>
      <c r="O842" t="str">
        <f t="shared" si="18"/>
        <v>CG-120005</v>
      </c>
      <c r="P842" t="s">
        <v>671</v>
      </c>
      <c r="Q842" t="s">
        <v>197</v>
      </c>
      <c r="R842" t="s">
        <v>200</v>
      </c>
      <c r="S842" t="s">
        <v>150</v>
      </c>
      <c r="U842" t="s">
        <v>381</v>
      </c>
    </row>
    <row r="843" spans="14:21" x14ac:dyDescent="0.15">
      <c r="N843" t="s">
        <v>3274</v>
      </c>
      <c r="O843" t="str">
        <f t="shared" si="18"/>
        <v>CG-120004</v>
      </c>
      <c r="P843" t="s">
        <v>13733</v>
      </c>
      <c r="Q843" t="s">
        <v>197</v>
      </c>
      <c r="R843" t="s">
        <v>200</v>
      </c>
      <c r="S843" t="s">
        <v>2851</v>
      </c>
      <c r="U843" t="s">
        <v>381</v>
      </c>
    </row>
    <row r="844" spans="14:21" x14ac:dyDescent="0.15">
      <c r="N844" t="s">
        <v>1425</v>
      </c>
      <c r="O844" t="str">
        <f t="shared" si="18"/>
        <v>KT-120010</v>
      </c>
      <c r="P844" t="s">
        <v>856</v>
      </c>
      <c r="Q844" t="s">
        <v>127</v>
      </c>
      <c r="R844" t="s">
        <v>46</v>
      </c>
      <c r="S844" t="s">
        <v>413</v>
      </c>
      <c r="U844" t="s">
        <v>381</v>
      </c>
    </row>
    <row r="845" spans="14:21" x14ac:dyDescent="0.15">
      <c r="N845" t="s">
        <v>1424</v>
      </c>
      <c r="O845" t="str">
        <f t="shared" si="18"/>
        <v>KT-120009</v>
      </c>
      <c r="P845" t="s">
        <v>855</v>
      </c>
      <c r="Q845" t="s">
        <v>12</v>
      </c>
      <c r="R845" t="s">
        <v>390</v>
      </c>
      <c r="S845" t="s">
        <v>390</v>
      </c>
      <c r="T845" t="s">
        <v>150</v>
      </c>
      <c r="U845" t="s">
        <v>381</v>
      </c>
    </row>
    <row r="846" spans="14:21" x14ac:dyDescent="0.15">
      <c r="N846" t="s">
        <v>3275</v>
      </c>
      <c r="O846" t="str">
        <f t="shared" si="18"/>
        <v>KT-120008</v>
      </c>
      <c r="P846" t="s">
        <v>17484</v>
      </c>
      <c r="Q846" t="s">
        <v>197</v>
      </c>
      <c r="R846" t="s">
        <v>200</v>
      </c>
      <c r="S846" t="s">
        <v>150</v>
      </c>
      <c r="U846" t="s">
        <v>381</v>
      </c>
    </row>
    <row r="847" spans="14:21" x14ac:dyDescent="0.15">
      <c r="N847" t="s">
        <v>1174</v>
      </c>
      <c r="O847" t="str">
        <f t="shared" si="18"/>
        <v>CG-120002</v>
      </c>
      <c r="P847" t="s">
        <v>669</v>
      </c>
      <c r="Q847" t="s">
        <v>12</v>
      </c>
      <c r="R847" t="s">
        <v>150</v>
      </c>
      <c r="U847" t="s">
        <v>381</v>
      </c>
    </row>
    <row r="848" spans="14:21" x14ac:dyDescent="0.15">
      <c r="N848" t="s">
        <v>1116</v>
      </c>
      <c r="O848" t="str">
        <f t="shared" si="18"/>
        <v>CB-120003</v>
      </c>
      <c r="P848" t="s">
        <v>613</v>
      </c>
      <c r="Q848" t="s">
        <v>382</v>
      </c>
      <c r="R848" t="s">
        <v>79</v>
      </c>
      <c r="S848" t="s">
        <v>2856</v>
      </c>
      <c r="U848" t="s">
        <v>381</v>
      </c>
    </row>
    <row r="849" spans="14:21" x14ac:dyDescent="0.15">
      <c r="N849" t="s">
        <v>2793</v>
      </c>
      <c r="O849" t="str">
        <f t="shared" si="18"/>
        <v>SKK-120002</v>
      </c>
      <c r="P849" t="s">
        <v>2821</v>
      </c>
      <c r="Q849" t="s">
        <v>57</v>
      </c>
      <c r="R849" t="s">
        <v>506</v>
      </c>
      <c r="S849" t="s">
        <v>2934</v>
      </c>
      <c r="T849" t="s">
        <v>2935</v>
      </c>
      <c r="U849" t="s">
        <v>381</v>
      </c>
    </row>
    <row r="850" spans="14:21" x14ac:dyDescent="0.15">
      <c r="N850" t="s">
        <v>1238</v>
      </c>
      <c r="O850" t="str">
        <f t="shared" si="18"/>
        <v>HK-120004</v>
      </c>
      <c r="P850" t="s">
        <v>717</v>
      </c>
      <c r="Q850" t="s">
        <v>425</v>
      </c>
      <c r="R850" t="s">
        <v>427</v>
      </c>
      <c r="S850" t="s">
        <v>427</v>
      </c>
      <c r="T850" t="s">
        <v>121</v>
      </c>
      <c r="U850" t="s">
        <v>381</v>
      </c>
    </row>
    <row r="851" spans="14:21" x14ac:dyDescent="0.15">
      <c r="N851" t="s">
        <v>1237</v>
      </c>
      <c r="O851" t="str">
        <f t="shared" si="18"/>
        <v>HK-120002</v>
      </c>
      <c r="P851" t="s">
        <v>716</v>
      </c>
      <c r="Q851" t="s">
        <v>197</v>
      </c>
      <c r="R851" t="s">
        <v>200</v>
      </c>
      <c r="S851" t="s">
        <v>150</v>
      </c>
      <c r="U851" t="s">
        <v>381</v>
      </c>
    </row>
    <row r="852" spans="14:21" x14ac:dyDescent="0.15">
      <c r="N852" t="s">
        <v>1236</v>
      </c>
      <c r="O852" t="str">
        <f t="shared" si="18"/>
        <v>HK-120001</v>
      </c>
      <c r="P852" t="s">
        <v>715</v>
      </c>
      <c r="Q852" t="s">
        <v>425</v>
      </c>
      <c r="R852" t="s">
        <v>427</v>
      </c>
      <c r="S852" t="s">
        <v>427</v>
      </c>
      <c r="T852" t="s">
        <v>121</v>
      </c>
      <c r="U852" t="s">
        <v>381</v>
      </c>
    </row>
    <row r="853" spans="14:21" x14ac:dyDescent="0.15">
      <c r="N853" t="s">
        <v>1613</v>
      </c>
      <c r="O853" t="str">
        <f t="shared" si="18"/>
        <v>TH-120002</v>
      </c>
      <c r="P853" t="s">
        <v>1045</v>
      </c>
      <c r="Q853" t="s">
        <v>12</v>
      </c>
      <c r="R853" t="s">
        <v>150</v>
      </c>
      <c r="U853" t="s">
        <v>381</v>
      </c>
    </row>
    <row r="854" spans="14:21" x14ac:dyDescent="0.15">
      <c r="N854" t="s">
        <v>26908</v>
      </c>
      <c r="O854" t="str">
        <f t="shared" si="18"/>
        <v>KT-120001</v>
      </c>
      <c r="P854" t="s">
        <v>853</v>
      </c>
      <c r="Q854" t="s">
        <v>11</v>
      </c>
      <c r="R854" t="s">
        <v>11</v>
      </c>
      <c r="S854" t="s">
        <v>124</v>
      </c>
      <c r="T854" t="s">
        <v>124</v>
      </c>
      <c r="U854" t="s">
        <v>381</v>
      </c>
    </row>
    <row r="855" spans="14:21" x14ac:dyDescent="0.15">
      <c r="N855" t="s">
        <v>22572</v>
      </c>
      <c r="O855" t="str">
        <f t="shared" si="18"/>
        <v>CB-090028</v>
      </c>
      <c r="P855" t="s">
        <v>12881</v>
      </c>
      <c r="Q855" t="s">
        <v>54</v>
      </c>
      <c r="R855" t="s">
        <v>55</v>
      </c>
      <c r="S855" t="s">
        <v>12325</v>
      </c>
      <c r="U855" t="s">
        <v>381</v>
      </c>
    </row>
  </sheetData>
  <autoFilter ref="A2:K133" xr:uid="{0ED954F0-E123-4DE4-9569-DBA856739A5E}"/>
  <phoneticPr fontId="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EE078-6372-4179-BFE9-4F588627C6B3}">
  <sheetPr>
    <tabColor rgb="FFFF0000"/>
  </sheetPr>
  <dimension ref="A1:X1142"/>
  <sheetViews>
    <sheetView topLeftCell="A112" workbookViewId="0">
      <selection activeCell="B594" sqref="B594"/>
    </sheetView>
  </sheetViews>
  <sheetFormatPr defaultRowHeight="12" x14ac:dyDescent="0.15"/>
  <cols>
    <col min="1" max="1" width="14.125" style="132" customWidth="1"/>
    <col min="2" max="2" width="10.875" style="132" bestFit="1" customWidth="1"/>
    <col min="3" max="3" width="3.625" style="132" bestFit="1" customWidth="1"/>
    <col min="4" max="4" width="3.375" style="132" bestFit="1" customWidth="1"/>
    <col min="5" max="5" width="14.125" style="132" customWidth="1"/>
    <col min="6" max="6" width="10.875" style="132" bestFit="1" customWidth="1"/>
    <col min="7" max="7" width="3.5" style="132" bestFit="1" customWidth="1"/>
    <col min="8" max="8" width="6.625" style="134" bestFit="1" customWidth="1"/>
    <col min="9" max="9" width="5" style="132" bestFit="1" customWidth="1"/>
    <col min="10" max="10" width="5" style="132" customWidth="1"/>
    <col min="11" max="11" width="13.875" style="132" bestFit="1" customWidth="1"/>
    <col min="12" max="15" width="13.875" style="132" customWidth="1"/>
    <col min="16" max="16384" width="9" style="132"/>
  </cols>
  <sheetData>
    <row r="1" spans="1:24" x14ac:dyDescent="0.15">
      <c r="A1" s="190" t="s">
        <v>22396</v>
      </c>
      <c r="B1" s="190"/>
      <c r="C1" s="191"/>
      <c r="D1" s="131" t="s">
        <v>22575</v>
      </c>
      <c r="E1" s="192" t="s">
        <v>22397</v>
      </c>
      <c r="F1" s="190"/>
      <c r="G1" s="190"/>
      <c r="H1" s="133" t="s">
        <v>22574</v>
      </c>
      <c r="I1" s="131" t="s">
        <v>22575</v>
      </c>
      <c r="J1" s="131"/>
      <c r="K1" s="136" t="s">
        <v>23588</v>
      </c>
      <c r="L1" s="136" t="s">
        <v>2960</v>
      </c>
      <c r="M1" s="136" t="s">
        <v>357</v>
      </c>
      <c r="N1" s="136" t="s">
        <v>358</v>
      </c>
      <c r="O1" s="136" t="s">
        <v>359</v>
      </c>
      <c r="P1" s="136" t="s">
        <v>12004</v>
      </c>
      <c r="Q1" s="136" t="s">
        <v>362</v>
      </c>
      <c r="R1" s="136" t="s">
        <v>363</v>
      </c>
      <c r="S1" s="136" t="s">
        <v>364</v>
      </c>
      <c r="T1" s="136" t="s">
        <v>24456</v>
      </c>
      <c r="U1" s="136" t="s">
        <v>24457</v>
      </c>
      <c r="V1" s="136" t="s">
        <v>365</v>
      </c>
      <c r="W1" s="136" t="s">
        <v>366</v>
      </c>
      <c r="X1" s="136" t="s">
        <v>367</v>
      </c>
    </row>
    <row r="2" spans="1:24" x14ac:dyDescent="0.15">
      <c r="A2" s="132" t="s">
        <v>1108</v>
      </c>
      <c r="B2" s="132" t="str">
        <f>LEFT(A2,FIND("-",A2)+6)</f>
        <v>CB-110029</v>
      </c>
      <c r="C2" s="132" t="str">
        <f>RIGHT(A2,LEN(A2)-FIND("-",A2)-7)</f>
        <v>VR</v>
      </c>
      <c r="E2" s="132" t="s">
        <v>22573</v>
      </c>
      <c r="F2" s="132" t="str">
        <f>LEFT(E2,FIND("-",E2)+6)</f>
        <v>KK-190046</v>
      </c>
      <c r="G2" s="132" t="str">
        <f>RIGHT(E2,LEN(E2)-FIND("-",E2)-7)</f>
        <v>VE</v>
      </c>
      <c r="H2" s="134" t="str">
        <f>IF(ISNA(VLOOKUP(F2,$B$2:$B$1142,1,FALSE)),"○","×")</f>
        <v>○</v>
      </c>
      <c r="J2" s="132">
        <v>1</v>
      </c>
      <c r="K2" s="132" t="s">
        <v>24517</v>
      </c>
      <c r="L2" s="132" t="str">
        <f>IFERROR(VLOOKUP(K2,「有用な技術」一覧_20211101!$B$2:$C$221,2,FALSE),"")</f>
        <v/>
      </c>
      <c r="M2" s="132" t="str">
        <f>IF(VLOOKUP($K2,NETIS登録技術一覧_20211101!$B$2:$K$2792,9,FALSE)="","",VLOOKUP($K2,NETIS登録技術一覧_20211101!$B$2:$K$2792,9,FALSE))</f>
        <v/>
      </c>
      <c r="N2" s="132" t="str">
        <f>IF(VLOOKUP($K2,NETIS登録技術一覧_20211101!$B$2:$K$2792,10,FALSE)="","",VLOOKUP($K2,NETIS登録技術一覧_20211101!$B$2:$K$2792,10,FALSE))</f>
        <v/>
      </c>
      <c r="O2" s="132" t="s">
        <v>381</v>
      </c>
      <c r="P2" s="132" t="str">
        <f>IF(VLOOKUP(K2,NETIS登録技術一覧_20211101!$B$2:$H$2792,4,FALSE)="","",VLOOKUP(K2,NETIS登録技術一覧_20211101!$B$2:$H$2792,4,FALSE))</f>
        <v>コンクリート工</v>
      </c>
      <c r="Q2" s="132" t="str">
        <f>IF(VLOOKUP(K2,NETIS登録技術一覧_20211101!$B$2:$H$2792,5,FALSE)="","",VLOOKUP(K2,NETIS登録技術一覧_20211101!$B$2:$H$2792,5,FALSE))</f>
        <v>コンクリート工</v>
      </c>
      <c r="R2" s="132" t="str">
        <f>IF(VLOOKUP(K2,NETIS登録技術一覧_20211101!$B$2:$H$2792,6,FALSE)="","",VLOOKUP(K2,NETIS登録技術一覧_20211101!$B$2:$H$2792,6,FALSE))</f>
        <v/>
      </c>
      <c r="S2" s="132" t="str">
        <f>IF(VLOOKUP(K2,NETIS登録技術一覧_20211101!$B$2:$H$2792,7,FALSE)="","",VLOOKUP(K2,NETIS登録技術一覧_20211101!$B$2:$H$2792,7,FALSE))</f>
        <v/>
      </c>
      <c r="T2" s="132" t="str">
        <f>IF(VLOOKUP(K2,NETIS登録技術一覧_20211101!$B$2:$H$2792,2,FALSE)="","",VLOOKUP(K2,NETIS登録技術一覧_20211101!$B$2:$H$2792,2,FALSE))</f>
        <v>コンクリート養生多層シート「CURE-RIGHT」</v>
      </c>
      <c r="U2" s="132" t="str">
        <f>VLOOKUP(K2,managelist_20211101!$B$3:$G$10442,2,FALSE)</f>
        <v>一般養生(散水)</v>
      </c>
      <c r="V2" s="132">
        <f>VLOOKUP(K2,managelist_20211101!$B$3:$G$10442,5,FALSE)</f>
        <v>131908</v>
      </c>
      <c r="W2" s="132">
        <f>VLOOKUP(K2,managelist_20211101!$B$3:$G$10442,6,FALSE)</f>
        <v>107582</v>
      </c>
      <c r="X2" s="132" t="str">
        <f>VLOOKUP(K2,managelist_20211101!$B$3:$G$10442,3,FALSE)&amp;VLOOKUP(K2,managelist_20211101!$B$3:$G$10442,4,FALSE)</f>
        <v>100m2</v>
      </c>
    </row>
    <row r="3" spans="1:24" x14ac:dyDescent="0.15">
      <c r="A3" s="132" t="s">
        <v>3321</v>
      </c>
      <c r="B3" s="132" t="str">
        <f t="shared" ref="B3:B66" si="0">LEFT(A3,FIND("-",A3)+6)</f>
        <v>CG-090016</v>
      </c>
      <c r="C3" s="132" t="str">
        <f t="shared" ref="C3:C66" si="1">RIGHT(A3,LEN(A3)-FIND("-",A3)-7)</f>
        <v>VG</v>
      </c>
      <c r="E3" s="132" t="s">
        <v>22399</v>
      </c>
      <c r="F3" s="132" t="str">
        <f t="shared" ref="F3:F66" si="2">LEFT(E3,FIND("-",E3)+6)</f>
        <v>KT-190089</v>
      </c>
      <c r="G3" s="132" t="str">
        <f t="shared" ref="G3:G66" si="3">RIGHT(E3,LEN(E3)-FIND("-",E3)-7)</f>
        <v>VE</v>
      </c>
      <c r="H3" s="134" t="str">
        <f t="shared" ref="H3:H66" si="4">IF(ISNA(VLOOKUP(F3,$B$2:$B$1142,1,FALSE)),"○","×")</f>
        <v>○</v>
      </c>
      <c r="J3" s="132">
        <v>2</v>
      </c>
      <c r="K3" s="132" t="s">
        <v>22399</v>
      </c>
      <c r="L3" s="132" t="str">
        <f>IFERROR(VLOOKUP(K3,「有用な技術」一覧_20211101!$B$2:$C$221,2,FALSE),"")</f>
        <v/>
      </c>
      <c r="M3" s="132" t="str">
        <f>IF(VLOOKUP($K3,NETIS登録技術一覧_20211101!$B$2:$K$2792,9,FALSE)="","",VLOOKUP($K3,NETIS登録技術一覧_20211101!$B$2:$K$2792,9,FALSE))</f>
        <v/>
      </c>
      <c r="N3" s="132" t="str">
        <f>IF(VLOOKUP($K3,NETIS登録技術一覧_20211101!$B$2:$K$2792,10,FALSE)="","",VLOOKUP($K3,NETIS登録技術一覧_20211101!$B$2:$K$2792,10,FALSE))</f>
        <v/>
      </c>
      <c r="O3" s="132" t="s">
        <v>381</v>
      </c>
      <c r="P3" s="132" t="str">
        <f>IF(VLOOKUP(K3,NETIS登録技術一覧_20211101!$B$2:$H$2792,4,FALSE)="","",VLOOKUP(K3,NETIS登録技術一覧_20211101!$B$2:$H$2792,4,FALSE))</f>
        <v>道路維持修繕工</v>
      </c>
      <c r="Q3" s="132" t="str">
        <f>IF(VLOOKUP(K3,NETIS登録技術一覧_20211101!$B$2:$H$2792,5,FALSE)="","",VLOOKUP(K3,NETIS登録技術一覧_20211101!$B$2:$H$2792,5,FALSE))</f>
        <v>路面補修工</v>
      </c>
      <c r="R3" s="132" t="str">
        <f>IF(VLOOKUP(K3,NETIS登録技術一覧_20211101!$B$2:$H$2792,6,FALSE)="","",VLOOKUP(K3,NETIS登録技術一覧_20211101!$B$2:$H$2792,6,FALSE))</f>
        <v>欠損部補修工</v>
      </c>
      <c r="S3" s="132" t="str">
        <f>IF(VLOOKUP(K3,NETIS登録技術一覧_20211101!$B$2:$H$2792,7,FALSE)="","",VLOOKUP(K3,NETIS登録技術一覧_20211101!$B$2:$H$2792,7,FALSE))</f>
        <v/>
      </c>
      <c r="T3" s="132" t="str">
        <f>IF(VLOOKUP(K3,NETIS登録技術一覧_20211101!$B$2:$H$2792,2,FALSE)="","",VLOOKUP(K3,NETIS登録技術一覧_20211101!$B$2:$H$2792,2,FALSE))</f>
        <v>スーパーロメンパッチ</v>
      </c>
      <c r="U3" s="132" t="str">
        <f>VLOOKUP(K3,managelist_20211101!$B$3:$G$10442,2,FALSE)</f>
        <v>常温合材(カットバックアスファルト系)</v>
      </c>
      <c r="V3" s="132">
        <f>VLOOKUP(K3,managelist_20211101!$B$3:$G$10442,5,FALSE)</f>
        <v>221175</v>
      </c>
      <c r="W3" s="132">
        <f>VLOOKUP(K3,managelist_20211101!$B$3:$G$10442,6,FALSE)</f>
        <v>330372</v>
      </c>
      <c r="X3" s="132" t="str">
        <f>VLOOKUP(K3,managelist_20211101!$B$3:$G$10442,3,FALSE)&amp;VLOOKUP(K3,managelist_20211101!$B$3:$G$10442,4,FALSE)</f>
        <v>10㎡</v>
      </c>
    </row>
    <row r="4" spans="1:24" x14ac:dyDescent="0.15">
      <c r="A4" s="132" t="s">
        <v>1141</v>
      </c>
      <c r="B4" s="132" t="str">
        <f t="shared" si="0"/>
        <v>CG-100015</v>
      </c>
      <c r="C4" s="132" t="str">
        <f t="shared" si="1"/>
        <v>VE</v>
      </c>
      <c r="E4" s="132" t="s">
        <v>2977</v>
      </c>
      <c r="F4" s="132" t="str">
        <f t="shared" si="2"/>
        <v>KT-190079</v>
      </c>
      <c r="G4" s="132" t="str">
        <f t="shared" si="3"/>
        <v>VR</v>
      </c>
      <c r="H4" s="134" t="str">
        <f t="shared" si="4"/>
        <v>×</v>
      </c>
      <c r="J4" s="132">
        <v>3</v>
      </c>
      <c r="K4" s="132" t="s">
        <v>22400</v>
      </c>
      <c r="L4" s="132" t="str">
        <f>IFERROR(VLOOKUP(K4,「有用な技術」一覧_20211101!$B$2:$C$221,2,FALSE),"")</f>
        <v/>
      </c>
      <c r="M4" s="132" t="str">
        <f>IF(VLOOKUP($K4,NETIS登録技術一覧_20211101!$B$2:$K$2792,9,FALSE)="","",VLOOKUP($K4,NETIS登録技術一覧_20211101!$B$2:$K$2792,9,FALSE))</f>
        <v/>
      </c>
      <c r="N4" s="132" t="str">
        <f>IF(VLOOKUP($K4,NETIS登録技術一覧_20211101!$B$2:$K$2792,10,FALSE)="","",VLOOKUP($K4,NETIS登録技術一覧_20211101!$B$2:$K$2792,10,FALSE))</f>
        <v/>
      </c>
      <c r="O4" s="132" t="s">
        <v>381</v>
      </c>
      <c r="P4" s="132" t="str">
        <f>IF(VLOOKUP(K4,NETIS登録技術一覧_20211101!$B$2:$H$2792,4,FALSE)="","",VLOOKUP(K4,NETIS登録技術一覧_20211101!$B$2:$H$2792,4,FALSE))</f>
        <v>舗装工</v>
      </c>
      <c r="Q4" s="132" t="str">
        <f>IF(VLOOKUP(K4,NETIS登録技術一覧_20211101!$B$2:$H$2792,5,FALSE)="","",VLOOKUP(K4,NETIS登録技術一覧_20211101!$B$2:$H$2792,5,FALSE))</f>
        <v>アスファルト舗装工</v>
      </c>
      <c r="R4" s="132" t="str">
        <f>IF(VLOOKUP(K4,NETIS登録技術一覧_20211101!$B$2:$H$2792,6,FALSE)="","",VLOOKUP(K4,NETIS登録技術一覧_20211101!$B$2:$H$2792,6,FALSE))</f>
        <v>アスファルト舗装工</v>
      </c>
      <c r="S4" s="132" t="str">
        <f>IF(VLOOKUP(K4,NETIS登録技術一覧_20211101!$B$2:$H$2792,7,FALSE)="","",VLOOKUP(K4,NETIS登録技術一覧_20211101!$B$2:$H$2792,7,FALSE))</f>
        <v>車道舗装工</v>
      </c>
      <c r="T4" s="132" t="str">
        <f>IF(VLOOKUP(K4,NETIS登録技術一覧_20211101!$B$2:$H$2792,2,FALSE)="","",VLOOKUP(K4,NETIS登録技術一覧_20211101!$B$2:$H$2792,2,FALSE))</f>
        <v>おとなしくん</v>
      </c>
      <c r="U4" s="132" t="str">
        <f>VLOOKUP(K4,managelist_20211101!$B$3:$G$10442,2,FALSE)</f>
        <v>警笛および手振り</v>
      </c>
      <c r="V4" s="132">
        <f>VLOOKUP(K4,managelist_20211101!$B$3:$G$10442,5,FALSE)</f>
        <v>162500</v>
      </c>
      <c r="W4" s="132">
        <f>VLOOKUP(K4,managelist_20211101!$B$3:$G$10442,6,FALSE)</f>
        <v>124000</v>
      </c>
      <c r="X4" s="132" t="str">
        <f>VLOOKUP(K4,managelist_20211101!$B$3:$G$10442,3,FALSE)&amp;VLOOKUP(K4,managelist_20211101!$B$3:$G$10442,4,FALSE)</f>
        <v>10日</v>
      </c>
    </row>
    <row r="5" spans="1:24" x14ac:dyDescent="0.15">
      <c r="A5" s="132" t="s">
        <v>1154</v>
      </c>
      <c r="B5" s="132" t="str">
        <f t="shared" si="0"/>
        <v>CG-110011</v>
      </c>
      <c r="C5" s="132" t="str">
        <f t="shared" si="1"/>
        <v>VE</v>
      </c>
      <c r="E5" s="132" t="s">
        <v>2978</v>
      </c>
      <c r="F5" s="132" t="str">
        <f t="shared" si="2"/>
        <v>KT-190062</v>
      </c>
      <c r="G5" s="132" t="str">
        <f t="shared" si="3"/>
        <v>VR</v>
      </c>
      <c r="H5" s="134" t="str">
        <f t="shared" si="4"/>
        <v>×</v>
      </c>
      <c r="J5" s="132">
        <v>4</v>
      </c>
      <c r="K5" s="132" t="s">
        <v>22401</v>
      </c>
      <c r="L5" s="132" t="str">
        <f>IFERROR(VLOOKUP(K5,「有用な技術」一覧_20211101!$B$2:$C$221,2,FALSE),"")</f>
        <v>[★ 活用促進]</v>
      </c>
      <c r="M5" s="132" t="str">
        <f>IF(VLOOKUP($K5,NETIS登録技術一覧_20211101!$B$2:$K$2792,9,FALSE)="","",VLOOKUP($K5,NETIS登録技術一覧_20211101!$B$2:$K$2792,9,FALSE))</f>
        <v/>
      </c>
      <c r="N5" s="132" t="str">
        <f>IF(VLOOKUP($K5,NETIS登録技術一覧_20211101!$B$2:$K$2792,10,FALSE)="","",VLOOKUP($K5,NETIS登録技術一覧_20211101!$B$2:$K$2792,10,FALSE))</f>
        <v/>
      </c>
      <c r="O5" s="132" t="s">
        <v>381</v>
      </c>
      <c r="P5" s="132" t="str">
        <f>IF(VLOOKUP(K5,NETIS登録技術一覧_20211101!$B$2:$H$2792,4,FALSE)="","",VLOOKUP(K5,NETIS登録技術一覧_20211101!$B$2:$H$2792,4,FALSE))</f>
        <v>共通工</v>
      </c>
      <c r="Q5" s="132" t="str">
        <f>IF(VLOOKUP(K5,NETIS登録技術一覧_20211101!$B$2:$H$2792,5,FALSE)="","",VLOOKUP(K5,NETIS登録技術一覧_20211101!$B$2:$H$2792,5,FALSE))</f>
        <v>情報化施工</v>
      </c>
      <c r="R5" s="132" t="str">
        <f>IF(VLOOKUP(K5,NETIS登録技術一覧_20211101!$B$2:$H$2792,6,FALSE)="","",VLOOKUP(K5,NETIS登録技術一覧_20211101!$B$2:$H$2792,6,FALSE))</f>
        <v/>
      </c>
      <c r="S5" s="132" t="str">
        <f>IF(VLOOKUP(K5,NETIS登録技術一覧_20211101!$B$2:$H$2792,7,FALSE)="","",VLOOKUP(K5,NETIS登録技術一覧_20211101!$B$2:$H$2792,7,FALSE))</f>
        <v/>
      </c>
      <c r="T5" s="132" t="str">
        <f>IF(VLOOKUP(K5,NETIS登録技術一覧_20211101!$B$2:$H$2792,2,FALSE)="","",VLOOKUP(K5,NETIS登録技術一覧_20211101!$B$2:$H$2792,2,FALSE))</f>
        <v>ICT油圧ショベル「Solution Linkage Assist」</v>
      </c>
      <c r="U5" s="132" t="str">
        <f>VLOOKUP(K5,managelist_20211101!$B$3:$G$10442,2,FALSE)</f>
        <v>オペレータが丁張りや対象を目視する事による手動操縦や、補助作業員による誘導を併用した施工</v>
      </c>
      <c r="V5" s="132">
        <f>VLOOKUP(K5,managelist_20211101!$B$3:$G$10442,5,FALSE)</f>
        <v>64774.64</v>
      </c>
      <c r="W5" s="132">
        <f>VLOOKUP(K5,managelist_20211101!$B$3:$G$10442,6,FALSE)</f>
        <v>68174.600000000006</v>
      </c>
      <c r="X5" s="132" t="str">
        <f>VLOOKUP(K5,managelist_20211101!$B$3:$G$10442,3,FALSE)&amp;VLOOKUP(K5,managelist_20211101!$B$3:$G$10442,4,FALSE)</f>
        <v>100m2</v>
      </c>
    </row>
    <row r="6" spans="1:24" x14ac:dyDescent="0.15">
      <c r="A6" s="132" t="s">
        <v>1158</v>
      </c>
      <c r="B6" s="132" t="str">
        <f t="shared" si="0"/>
        <v>CG-110016</v>
      </c>
      <c r="C6" s="132" t="str">
        <f t="shared" si="1"/>
        <v>VE</v>
      </c>
      <c r="E6" s="132" t="s">
        <v>2979</v>
      </c>
      <c r="F6" s="132" t="str">
        <f t="shared" si="2"/>
        <v>KT-190037</v>
      </c>
      <c r="G6" s="132" t="str">
        <f t="shared" si="3"/>
        <v>VR</v>
      </c>
      <c r="H6" s="134" t="str">
        <f t="shared" si="4"/>
        <v>×</v>
      </c>
      <c r="J6" s="132">
        <v>5</v>
      </c>
      <c r="K6" s="132" t="s">
        <v>22402</v>
      </c>
      <c r="L6" s="132" t="str">
        <f>IFERROR(VLOOKUP(K6,「有用な技術」一覧_20211101!$B$2:$C$221,2,FALSE),"")</f>
        <v>[★ 活用促進]</v>
      </c>
      <c r="M6" s="132" t="str">
        <f>IF(VLOOKUP($K6,NETIS登録技術一覧_20211101!$B$2:$K$2792,9,FALSE)="","",VLOOKUP($K6,NETIS登録技術一覧_20211101!$B$2:$K$2792,9,FALSE))</f>
        <v/>
      </c>
      <c r="N6" s="132" t="str">
        <f>IF(VLOOKUP($K6,NETIS登録技術一覧_20211101!$B$2:$K$2792,10,FALSE)="","",VLOOKUP($K6,NETIS登録技術一覧_20211101!$B$2:$K$2792,10,FALSE))</f>
        <v/>
      </c>
      <c r="O6" s="132" t="s">
        <v>381</v>
      </c>
      <c r="P6" s="132" t="str">
        <f>IF(VLOOKUP(K6,NETIS登録技術一覧_20211101!$B$2:$H$2792,4,FALSE)="","",VLOOKUP(K6,NETIS登録技術一覧_20211101!$B$2:$H$2792,4,FALSE))</f>
        <v>その他</v>
      </c>
      <c r="Q6" s="132" t="str">
        <f>IF(VLOOKUP(K6,NETIS登録技術一覧_20211101!$B$2:$H$2792,5,FALSE)="","",VLOOKUP(K6,NETIS登録技術一覧_20211101!$B$2:$H$2792,5,FALSE))</f>
        <v>その他</v>
      </c>
      <c r="R6" s="132" t="str">
        <f>IF(VLOOKUP(K6,NETIS登録技術一覧_20211101!$B$2:$H$2792,6,FALSE)="","",VLOOKUP(K6,NETIS登録技術一覧_20211101!$B$2:$H$2792,6,FALSE))</f>
        <v/>
      </c>
      <c r="S6" s="132" t="str">
        <f>IF(VLOOKUP(K6,NETIS登録技術一覧_20211101!$B$2:$H$2792,7,FALSE)="","",VLOOKUP(K6,NETIS登録技術一覧_20211101!$B$2:$H$2792,7,FALSE))</f>
        <v/>
      </c>
      <c r="T6" s="132" t="str">
        <f>IF(VLOOKUP(K6,NETIS登録技術一覧_20211101!$B$2:$H$2792,2,FALSE)="","",VLOOKUP(K6,NETIS登録技術一覧_20211101!$B$2:$H$2792,2,FALSE))</f>
        <v>VR事故体験・安全教育「ルッカ」</v>
      </c>
      <c r="U6" s="132" t="str">
        <f>VLOOKUP(K6,managelist_20211101!$B$3:$G$10442,2,FALSE)</f>
        <v>安全教育用ビデオの視聴</v>
      </c>
      <c r="V6" s="132">
        <f>VLOOKUP(K6,managelist_20211101!$B$3:$G$10442,5,FALSE)</f>
        <v>351000</v>
      </c>
      <c r="W6" s="132">
        <f>VLOOKUP(K6,managelist_20211101!$B$3:$G$10442,6,FALSE)</f>
        <v>201000</v>
      </c>
      <c r="X6" s="132" t="str">
        <f>VLOOKUP(K6,managelist_20211101!$B$3:$G$10442,3,FALSE)&amp;VLOOKUP(K6,managelist_20211101!$B$3:$G$10442,4,FALSE)</f>
        <v>1年</v>
      </c>
    </row>
    <row r="7" spans="1:24" x14ac:dyDescent="0.15">
      <c r="A7" s="132" t="s">
        <v>1188</v>
      </c>
      <c r="B7" s="132" t="str">
        <f t="shared" si="0"/>
        <v>CG-130004</v>
      </c>
      <c r="C7" s="132" t="str">
        <f t="shared" si="1"/>
        <v>VE</v>
      </c>
      <c r="E7" s="132" t="s">
        <v>22400</v>
      </c>
      <c r="F7" s="132" t="str">
        <f t="shared" si="2"/>
        <v>HR-190004</v>
      </c>
      <c r="G7" s="132" t="str">
        <f t="shared" si="3"/>
        <v>VE</v>
      </c>
      <c r="H7" s="134" t="str">
        <f t="shared" si="4"/>
        <v>○</v>
      </c>
      <c r="J7" s="132">
        <v>6</v>
      </c>
      <c r="K7" s="132" t="s">
        <v>22403</v>
      </c>
      <c r="L7" s="132" t="str">
        <f>IFERROR(VLOOKUP(K7,「有用な技術」一覧_20211101!$B$2:$C$221,2,FALSE),"")</f>
        <v/>
      </c>
      <c r="M7" s="132" t="str">
        <f>IF(VLOOKUP($K7,NETIS登録技術一覧_20211101!$B$2:$K$2792,9,FALSE)="","",VLOOKUP($K7,NETIS登録技術一覧_20211101!$B$2:$K$2792,9,FALSE))</f>
        <v/>
      </c>
      <c r="N7" s="132" t="str">
        <f>IF(VLOOKUP($K7,NETIS登録技術一覧_20211101!$B$2:$K$2792,10,FALSE)="","",VLOOKUP($K7,NETIS登録技術一覧_20211101!$B$2:$K$2792,10,FALSE))</f>
        <v/>
      </c>
      <c r="O7" s="132" t="s">
        <v>381</v>
      </c>
      <c r="P7" s="132" t="str">
        <f>IF(VLOOKUP(K7,NETIS登録技術一覧_20211101!$B$2:$H$2792,4,FALSE)="","",VLOOKUP(K7,NETIS登録技術一覧_20211101!$B$2:$H$2792,4,FALSE))</f>
        <v>道路維持修繕工</v>
      </c>
      <c r="Q7" s="132" t="str">
        <f>IF(VLOOKUP(K7,NETIS登録技術一覧_20211101!$B$2:$H$2792,5,FALSE)="","",VLOOKUP(K7,NETIS登録技術一覧_20211101!$B$2:$H$2792,5,FALSE))</f>
        <v>路面補修工</v>
      </c>
      <c r="R7" s="132" t="str">
        <f>IF(VLOOKUP(K7,NETIS登録技術一覧_20211101!$B$2:$H$2792,6,FALSE)="","",VLOOKUP(K7,NETIS登録技術一覧_20211101!$B$2:$H$2792,6,FALSE))</f>
        <v>欠損部補修工</v>
      </c>
      <c r="S7" s="132" t="str">
        <f>IF(VLOOKUP(K7,NETIS登録技術一覧_20211101!$B$2:$H$2792,7,FALSE)="","",VLOOKUP(K7,NETIS登録技術一覧_20211101!$B$2:$H$2792,7,FALSE))</f>
        <v/>
      </c>
      <c r="T7" s="132" t="str">
        <f>IF(VLOOKUP(K7,NETIS登録技術一覧_20211101!$B$2:$H$2792,2,FALSE)="","",VLOOKUP(K7,NETIS登録技術一覧_20211101!$B$2:$H$2792,2,FALSE))</f>
        <v>ロードリペアW</v>
      </c>
      <c r="U7" s="132" t="str">
        <f>VLOOKUP(K7,managelist_20211101!$B$3:$G$10442,2,FALSE)</f>
        <v>カットバックアスファルト系常温合材</v>
      </c>
      <c r="V7" s="132">
        <f>VLOOKUP(K7,managelist_20211101!$B$3:$G$10442,5,FALSE)</f>
        <v>346806</v>
      </c>
      <c r="W7" s="132">
        <f>VLOOKUP(K7,managelist_20211101!$B$3:$G$10442,6,FALSE)</f>
        <v>325806</v>
      </c>
      <c r="X7" s="132" t="str">
        <f>VLOOKUP(K7,managelist_20211101!$B$3:$G$10442,3,FALSE)&amp;VLOOKUP(K7,managelist_20211101!$B$3:$G$10442,4,FALSE)</f>
        <v>1t(トン)</v>
      </c>
    </row>
    <row r="8" spans="1:24" x14ac:dyDescent="0.15">
      <c r="A8" s="132" t="s">
        <v>1295</v>
      </c>
      <c r="B8" s="132" t="str">
        <f t="shared" si="0"/>
        <v>KK-100065</v>
      </c>
      <c r="C8" s="132" t="str">
        <f t="shared" si="1"/>
        <v>VE</v>
      </c>
      <c r="E8" s="132" t="s">
        <v>22401</v>
      </c>
      <c r="F8" s="132" t="str">
        <f t="shared" si="2"/>
        <v>KT-190027</v>
      </c>
      <c r="G8" s="132" t="str">
        <f t="shared" si="3"/>
        <v>VE</v>
      </c>
      <c r="H8" s="134" t="str">
        <f t="shared" si="4"/>
        <v>○</v>
      </c>
      <c r="J8" s="132">
        <v>7</v>
      </c>
      <c r="K8" s="132" t="s">
        <v>22404</v>
      </c>
      <c r="L8" s="132" t="str">
        <f>IFERROR(VLOOKUP(K8,「有用な技術」一覧_20211101!$B$2:$C$221,2,FALSE),"")</f>
        <v/>
      </c>
      <c r="M8" s="132" t="str">
        <f>IF(VLOOKUP($K8,NETIS登録技術一覧_20211101!$B$2:$K$2792,9,FALSE)="","",VLOOKUP($K8,NETIS登録技術一覧_20211101!$B$2:$K$2792,9,FALSE))</f>
        <v/>
      </c>
      <c r="N8" s="132" t="str">
        <f>IF(VLOOKUP($K8,NETIS登録技術一覧_20211101!$B$2:$K$2792,10,FALSE)="","",VLOOKUP($K8,NETIS登録技術一覧_20211101!$B$2:$K$2792,10,FALSE))</f>
        <v/>
      </c>
      <c r="O8" s="132" t="s">
        <v>381</v>
      </c>
      <c r="P8" s="132" t="str">
        <f>IF(VLOOKUP(K8,NETIS登録技術一覧_20211101!$B$2:$H$2792,4,FALSE)="","",VLOOKUP(K8,NETIS登録技術一覧_20211101!$B$2:$H$2792,4,FALSE))</f>
        <v>コンクリート工</v>
      </c>
      <c r="Q8" s="132" t="str">
        <f>IF(VLOOKUP(K8,NETIS登録技術一覧_20211101!$B$2:$H$2792,5,FALSE)="","",VLOOKUP(K8,NETIS登録技術一覧_20211101!$B$2:$H$2792,5,FALSE))</f>
        <v>コンクリート工</v>
      </c>
      <c r="R8" s="132" t="str">
        <f>IF(VLOOKUP(K8,NETIS登録技術一覧_20211101!$B$2:$H$2792,6,FALSE)="","",VLOOKUP(K8,NETIS登録技術一覧_20211101!$B$2:$H$2792,6,FALSE))</f>
        <v>その他</v>
      </c>
      <c r="S8" s="132" t="str">
        <f>IF(VLOOKUP(K8,NETIS登録技術一覧_20211101!$B$2:$H$2792,7,FALSE)="","",VLOOKUP(K8,NETIS登録技術一覧_20211101!$B$2:$H$2792,7,FALSE))</f>
        <v/>
      </c>
      <c r="T8" s="132" t="str">
        <f>IF(VLOOKUP(K8,NETIS登録技術一覧_20211101!$B$2:$H$2792,2,FALSE)="","",VLOOKUP(K8,NETIS登録技術一覧_20211101!$B$2:$H$2792,2,FALSE))</f>
        <v>シラン系とケイ酸塩系の特長を併せ持つハイブリッド型表面含浸材(サンハイドロックL2)</v>
      </c>
      <c r="U8" s="132" t="str">
        <f>VLOOKUP(K8,managelist_20211101!$B$3:$G$10442,2,FALSE)</f>
        <v>シラン系表面含浸材</v>
      </c>
      <c r="V8" s="132">
        <f>VLOOKUP(K8,managelist_20211101!$B$3:$G$10442,5,FALSE)</f>
        <v>251031</v>
      </c>
      <c r="W8" s="132">
        <f>VLOOKUP(K8,managelist_20211101!$B$3:$G$10442,6,FALSE)</f>
        <v>254661</v>
      </c>
      <c r="X8" s="132" t="str">
        <f>VLOOKUP(K8,managelist_20211101!$B$3:$G$10442,3,FALSE)&amp;VLOOKUP(K8,managelist_20211101!$B$3:$G$10442,4,FALSE)</f>
        <v>110㎡</v>
      </c>
    </row>
    <row r="9" spans="1:24" x14ac:dyDescent="0.15">
      <c r="A9" s="132" t="s">
        <v>1335</v>
      </c>
      <c r="B9" s="132" t="str">
        <f t="shared" si="0"/>
        <v>KK-120019</v>
      </c>
      <c r="C9" s="132" t="str">
        <f t="shared" si="1"/>
        <v>VR</v>
      </c>
      <c r="E9" s="132" t="s">
        <v>2980</v>
      </c>
      <c r="F9" s="132" t="str">
        <f t="shared" si="2"/>
        <v>KT-190025</v>
      </c>
      <c r="G9" s="132" t="str">
        <f t="shared" si="3"/>
        <v>VR</v>
      </c>
      <c r="H9" s="134" t="str">
        <f t="shared" si="4"/>
        <v>×</v>
      </c>
      <c r="J9" s="132">
        <v>8</v>
      </c>
      <c r="K9" s="132" t="s">
        <v>22405</v>
      </c>
      <c r="L9" s="132" t="str">
        <f>IFERROR(VLOOKUP(K9,「有用な技術」一覧_20211101!$B$2:$C$221,2,FALSE),"")</f>
        <v/>
      </c>
      <c r="M9" s="132" t="str">
        <f>IF(VLOOKUP($K9,NETIS登録技術一覧_20211101!$B$2:$K$2792,9,FALSE)="","",VLOOKUP($K9,NETIS登録技術一覧_20211101!$B$2:$K$2792,9,FALSE))</f>
        <v/>
      </c>
      <c r="N9" s="132" t="str">
        <f>IF(VLOOKUP($K9,NETIS登録技術一覧_20211101!$B$2:$K$2792,10,FALSE)="","",VLOOKUP($K9,NETIS登録技術一覧_20211101!$B$2:$K$2792,10,FALSE))</f>
        <v/>
      </c>
      <c r="O9" s="132" t="s">
        <v>381</v>
      </c>
      <c r="P9" s="132" t="str">
        <f>IF(VLOOKUP(K9,NETIS登録技術一覧_20211101!$B$2:$H$2792,4,FALSE)="","",VLOOKUP(K9,NETIS登録技術一覧_20211101!$B$2:$H$2792,4,FALSE))</f>
        <v>仮設工</v>
      </c>
      <c r="Q9" s="132" t="str">
        <f>IF(VLOOKUP(K9,NETIS登録技術一覧_20211101!$B$2:$H$2792,5,FALSE)="","",VLOOKUP(K9,NETIS登録技術一覧_20211101!$B$2:$H$2792,5,FALSE))</f>
        <v>その他</v>
      </c>
      <c r="R9" s="132" t="str">
        <f>IF(VLOOKUP(K9,NETIS登録技術一覧_20211101!$B$2:$H$2792,6,FALSE)="","",VLOOKUP(K9,NETIS登録技術一覧_20211101!$B$2:$H$2792,6,FALSE))</f>
        <v/>
      </c>
      <c r="S9" s="132" t="str">
        <f>IF(VLOOKUP(K9,NETIS登録技術一覧_20211101!$B$2:$H$2792,7,FALSE)="","",VLOOKUP(K9,NETIS登録技術一覧_20211101!$B$2:$H$2792,7,FALSE))</f>
        <v/>
      </c>
      <c r="T9" s="132" t="str">
        <f>IF(VLOOKUP(K9,NETIS登録技術一覧_20211101!$B$2:$H$2792,2,FALSE)="","",VLOOKUP(K9,NETIS登録技術一覧_20211101!$B$2:$H$2792,2,FALSE))</f>
        <v>POWER MONSTER (パワー モンスター)</v>
      </c>
      <c r="U9" s="132" t="str">
        <f>VLOOKUP(K9,managelist_20211101!$B$3:$G$10442,2,FALSE)</f>
        <v>大型土のう積層工法</v>
      </c>
      <c r="V9" s="132">
        <f>VLOOKUP(K9,managelist_20211101!$B$3:$G$10442,5,FALSE)</f>
        <v>3421360</v>
      </c>
      <c r="W9" s="132">
        <f>VLOOKUP(K9,managelist_20211101!$B$3:$G$10442,6,FALSE)</f>
        <v>1518100</v>
      </c>
      <c r="X9" s="132" t="str">
        <f>VLOOKUP(K9,managelist_20211101!$B$3:$G$10442,3,FALSE)&amp;VLOOKUP(K9,managelist_20211101!$B$3:$G$10442,4,FALSE)</f>
        <v>31.2m</v>
      </c>
    </row>
    <row r="10" spans="1:24" x14ac:dyDescent="0.15">
      <c r="A10" s="132" t="s">
        <v>1350</v>
      </c>
      <c r="B10" s="132" t="str">
        <f t="shared" si="0"/>
        <v>KK-120076</v>
      </c>
      <c r="C10" s="132" t="str">
        <f t="shared" si="1"/>
        <v>VE</v>
      </c>
      <c r="E10" s="132" t="s">
        <v>22402</v>
      </c>
      <c r="F10" s="132" t="str">
        <f t="shared" si="2"/>
        <v>QS-190006</v>
      </c>
      <c r="G10" s="132" t="str">
        <f t="shared" si="3"/>
        <v>VE</v>
      </c>
      <c r="H10" s="134" t="str">
        <f t="shared" si="4"/>
        <v>○</v>
      </c>
      <c r="J10" s="132">
        <v>9</v>
      </c>
      <c r="K10" s="132" t="s">
        <v>22406</v>
      </c>
      <c r="L10" s="132" t="str">
        <f>IFERROR(VLOOKUP(K10,「有用な技術」一覧_20211101!$B$2:$C$221,2,FALSE),"")</f>
        <v/>
      </c>
      <c r="M10" s="132" t="str">
        <f>IF(VLOOKUP($K10,NETIS登録技術一覧_20211101!$B$2:$K$2792,9,FALSE)="","",VLOOKUP($K10,NETIS登録技術一覧_20211101!$B$2:$K$2792,9,FALSE))</f>
        <v/>
      </c>
      <c r="N10" s="132" t="str">
        <f>IF(VLOOKUP($K10,NETIS登録技術一覧_20211101!$B$2:$K$2792,10,FALSE)="","",VLOOKUP($K10,NETIS登録技術一覧_20211101!$B$2:$K$2792,10,FALSE))</f>
        <v/>
      </c>
      <c r="O10" s="132" t="s">
        <v>381</v>
      </c>
      <c r="P10" s="132" t="str">
        <f>IF(VLOOKUP(K10,NETIS登録技術一覧_20211101!$B$2:$H$2792,4,FALSE)="","",VLOOKUP(K10,NETIS登録技術一覧_20211101!$B$2:$H$2792,4,FALSE))</f>
        <v>共通工</v>
      </c>
      <c r="Q10" s="132" t="str">
        <f>IF(VLOOKUP(K10,NETIS登録技術一覧_20211101!$B$2:$H$2792,5,FALSE)="","",VLOOKUP(K10,NETIS登録技術一覧_20211101!$B$2:$H$2792,5,FALSE))</f>
        <v>擁壁工</v>
      </c>
      <c r="R10" s="132" t="str">
        <f>IF(VLOOKUP(K10,NETIS登録技術一覧_20211101!$B$2:$H$2792,6,FALSE)="","",VLOOKUP(K10,NETIS登録技術一覧_20211101!$B$2:$H$2792,6,FALSE))</f>
        <v>石・ブロック積（張）工</v>
      </c>
      <c r="S10" s="132" t="str">
        <f>IF(VLOOKUP(K10,NETIS登録技術一覧_20211101!$B$2:$H$2792,7,FALSE)="","",VLOOKUP(K10,NETIS登録技術一覧_20211101!$B$2:$H$2792,7,FALSE))</f>
        <v>コンクリートブロック工</v>
      </c>
      <c r="T10" s="132" t="str">
        <f>IF(VLOOKUP(K10,NETIS登録技術一覧_20211101!$B$2:$H$2792,2,FALSE)="","",VLOOKUP(K10,NETIS登録技術一覧_20211101!$B$2:$H$2792,2,FALSE))</f>
        <v>集塵構造を設けたエンジンカッター</v>
      </c>
      <c r="U10" s="132" t="str">
        <f>VLOOKUP(K10,managelist_20211101!$B$3:$G$10442,2,FALSE)</f>
        <v>湿式エンジンカッター</v>
      </c>
      <c r="V10" s="132">
        <f>VLOOKUP(K10,managelist_20211101!$B$3:$G$10442,5,FALSE)</f>
        <v>33000</v>
      </c>
      <c r="W10" s="132">
        <f>VLOOKUP(K10,managelist_20211101!$B$3:$G$10442,6,FALSE)</f>
        <v>81000</v>
      </c>
      <c r="X10" s="132" t="str">
        <f>VLOOKUP(K10,managelist_20211101!$B$3:$G$10442,3,FALSE)&amp;VLOOKUP(K10,managelist_20211101!$B$3:$G$10442,4,FALSE)</f>
        <v>10日</v>
      </c>
    </row>
    <row r="11" spans="1:24" x14ac:dyDescent="0.15">
      <c r="A11" s="132" t="s">
        <v>1426</v>
      </c>
      <c r="B11" s="132" t="str">
        <f t="shared" si="0"/>
        <v>KT-120012</v>
      </c>
      <c r="C11" s="132" t="str">
        <f t="shared" si="1"/>
        <v>VE</v>
      </c>
      <c r="E11" s="132" t="s">
        <v>22403</v>
      </c>
      <c r="F11" s="132" t="str">
        <f t="shared" si="2"/>
        <v>HK-190005</v>
      </c>
      <c r="G11" s="132" t="str">
        <f t="shared" si="3"/>
        <v>VE</v>
      </c>
      <c r="H11" s="134" t="str">
        <f t="shared" si="4"/>
        <v>○</v>
      </c>
      <c r="J11" s="132">
        <v>10</v>
      </c>
      <c r="K11" s="132" t="s">
        <v>22407</v>
      </c>
      <c r="L11" s="132" t="str">
        <f>IFERROR(VLOOKUP(K11,「有用な技術」一覧_20211101!$B$2:$C$221,2,FALSE),"")</f>
        <v/>
      </c>
      <c r="M11" s="132" t="str">
        <f>IF(VLOOKUP($K11,NETIS登録技術一覧_20211101!$B$2:$K$2792,9,FALSE)="","",VLOOKUP($K11,NETIS登録技術一覧_20211101!$B$2:$K$2792,9,FALSE))</f>
        <v/>
      </c>
      <c r="N11" s="132" t="str">
        <f>IF(VLOOKUP($K11,NETIS登録技術一覧_20211101!$B$2:$K$2792,10,FALSE)="","",VLOOKUP($K11,NETIS登録技術一覧_20211101!$B$2:$K$2792,10,FALSE))</f>
        <v/>
      </c>
      <c r="O11" s="132" t="s">
        <v>381</v>
      </c>
      <c r="P11" s="132" t="str">
        <f>IF(VLOOKUP(K11,NETIS登録技術一覧_20211101!$B$2:$H$2792,4,FALSE)="","",VLOOKUP(K11,NETIS登録技術一覧_20211101!$B$2:$H$2792,4,FALSE))</f>
        <v>ＣＡＬＳ関連技術</v>
      </c>
      <c r="Q11" s="132" t="str">
        <f>IF(VLOOKUP(K11,NETIS登録技術一覧_20211101!$B$2:$H$2792,5,FALSE)="","",VLOOKUP(K11,NETIS登録技術一覧_20211101!$B$2:$H$2792,5,FALSE))</f>
        <v>その他</v>
      </c>
      <c r="R11" s="132" t="str">
        <f>IF(VLOOKUP(K11,NETIS登録技術一覧_20211101!$B$2:$H$2792,6,FALSE)="","",VLOOKUP(K11,NETIS登録技術一覧_20211101!$B$2:$H$2792,6,FALSE))</f>
        <v/>
      </c>
      <c r="S11" s="132" t="str">
        <f>IF(VLOOKUP(K11,NETIS登録技術一覧_20211101!$B$2:$H$2792,7,FALSE)="","",VLOOKUP(K11,NETIS登録技術一覧_20211101!$B$2:$H$2792,7,FALSE))</f>
        <v/>
      </c>
      <c r="T11" s="132" t="str">
        <f>IF(VLOOKUP(K11,NETIS登録技術一覧_20211101!$B$2:$H$2792,2,FALSE)="","",VLOOKUP(K11,NETIS登録技術一覧_20211101!$B$2:$H$2792,2,FALSE))</f>
        <v>現場クラウドforサイボウズ Office_現場支援機能サービス</v>
      </c>
      <c r="U11" s="132" t="str">
        <f>VLOOKUP(K11,managelist_20211101!$B$3:$G$10442,2,FALSE)</f>
        <v>汎用表計算ソフトを使用し、書類の作成及びペーパーによるチェック</v>
      </c>
      <c r="V11" s="132">
        <f>VLOOKUP(K11,managelist_20211101!$B$3:$G$10442,5,FALSE)</f>
        <v>179670</v>
      </c>
      <c r="W11" s="132">
        <f>VLOOKUP(K11,managelist_20211101!$B$3:$G$10442,6,FALSE)</f>
        <v>310625</v>
      </c>
      <c r="X11" s="132" t="str">
        <f>VLOOKUP(K11,managelist_20211101!$B$3:$G$10442,3,FALSE)&amp;VLOOKUP(K11,managelist_20211101!$B$3:$G$10442,4,FALSE)</f>
        <v>1工事</v>
      </c>
    </row>
    <row r="12" spans="1:24" x14ac:dyDescent="0.15">
      <c r="A12" s="132" t="s">
        <v>1445</v>
      </c>
      <c r="B12" s="132" t="str">
        <f t="shared" si="0"/>
        <v>KT-120070</v>
      </c>
      <c r="C12" s="132" t="str">
        <f t="shared" si="1"/>
        <v>VE</v>
      </c>
      <c r="E12" s="132" t="s">
        <v>22404</v>
      </c>
      <c r="F12" s="132" t="str">
        <f t="shared" si="2"/>
        <v>CB-190021</v>
      </c>
      <c r="G12" s="132" t="str">
        <f t="shared" si="3"/>
        <v>VE</v>
      </c>
      <c r="H12" s="134" t="str">
        <f t="shared" si="4"/>
        <v>○</v>
      </c>
      <c r="J12" s="132">
        <v>11</v>
      </c>
      <c r="K12" s="132" t="s">
        <v>22408</v>
      </c>
      <c r="L12" s="132" t="str">
        <f>IFERROR(VLOOKUP(K12,「有用な技術」一覧_20211101!$B$2:$C$221,2,FALSE),"")</f>
        <v/>
      </c>
      <c r="M12" s="132" t="str">
        <f>IF(VLOOKUP($K12,NETIS登録技術一覧_20211101!$B$2:$K$2792,9,FALSE)="","",VLOOKUP($K12,NETIS登録技術一覧_20211101!$B$2:$K$2792,9,FALSE))</f>
        <v/>
      </c>
      <c r="N12" s="132" t="str">
        <f>IF(VLOOKUP($K12,NETIS登録技術一覧_20211101!$B$2:$K$2792,10,FALSE)="","",VLOOKUP($K12,NETIS登録技術一覧_20211101!$B$2:$K$2792,10,FALSE))</f>
        <v/>
      </c>
      <c r="O12" s="132" t="s">
        <v>381</v>
      </c>
      <c r="P12" s="132" t="str">
        <f>IF(VLOOKUP(K12,NETIS登録技術一覧_20211101!$B$2:$H$2792,4,FALSE)="","",VLOOKUP(K12,NETIS登録技術一覧_20211101!$B$2:$H$2792,4,FALSE))</f>
        <v>コンクリート工</v>
      </c>
      <c r="Q12" s="132" t="str">
        <f>IF(VLOOKUP(K12,NETIS登録技術一覧_20211101!$B$2:$H$2792,5,FALSE)="","",VLOOKUP(K12,NETIS登録技術一覧_20211101!$B$2:$H$2792,5,FALSE))</f>
        <v>コンクリート工</v>
      </c>
      <c r="R12" s="132" t="str">
        <f>IF(VLOOKUP(K12,NETIS登録技術一覧_20211101!$B$2:$H$2792,6,FALSE)="","",VLOOKUP(K12,NETIS登録技術一覧_20211101!$B$2:$H$2792,6,FALSE))</f>
        <v>コンクリート打設</v>
      </c>
      <c r="S12" s="132" t="str">
        <f>IF(VLOOKUP(K12,NETIS登録技術一覧_20211101!$B$2:$H$2792,7,FALSE)="","",VLOOKUP(K12,NETIS登録技術一覧_20211101!$B$2:$H$2792,7,FALSE))</f>
        <v/>
      </c>
      <c r="T12" s="132" t="str">
        <f>IF(VLOOKUP(K12,NETIS登録技術一覧_20211101!$B$2:$H$2792,2,FALSE)="","",VLOOKUP(K12,NETIS登録技術一覧_20211101!$B$2:$H$2792,2,FALSE))</f>
        <v>コンクリートポンプ専用、先行モルタル剤「スリック・パワーモルタル」</v>
      </c>
      <c r="U12" s="132" t="str">
        <f>VLOOKUP(K12,managelist_20211101!$B$3:$G$10442,2,FALSE)</f>
        <v>コンクリート圧送における先行モルタル</v>
      </c>
      <c r="V12" s="132">
        <f>VLOOKUP(K12,managelist_20211101!$B$3:$G$10442,5,FALSE)</f>
        <v>7164</v>
      </c>
      <c r="W12" s="132">
        <f>VLOOKUP(K12,managelist_20211101!$B$3:$G$10442,6,FALSE)</f>
        <v>23523</v>
      </c>
      <c r="X12" s="132" t="str">
        <f>VLOOKUP(K12,managelist_20211101!$B$3:$G$10442,3,FALSE)&amp;VLOOKUP(K12,managelist_20211101!$B$3:$G$10442,4,FALSE)</f>
        <v>1打設</v>
      </c>
    </row>
    <row r="13" spans="1:24" x14ac:dyDescent="0.15">
      <c r="A13" s="132" t="s">
        <v>1470</v>
      </c>
      <c r="B13" s="132" t="str">
        <f t="shared" si="0"/>
        <v>KT-130022</v>
      </c>
      <c r="C13" s="132" t="str">
        <f t="shared" si="1"/>
        <v>VE</v>
      </c>
      <c r="E13" s="132" t="s">
        <v>22405</v>
      </c>
      <c r="F13" s="132" t="str">
        <f t="shared" si="2"/>
        <v>CB-190020</v>
      </c>
      <c r="G13" s="132" t="str">
        <f t="shared" si="3"/>
        <v>VR</v>
      </c>
      <c r="H13" s="134" t="str">
        <f t="shared" si="4"/>
        <v>○</v>
      </c>
      <c r="J13" s="132">
        <v>12</v>
      </c>
      <c r="K13" s="132" t="s">
        <v>22409</v>
      </c>
      <c r="L13" s="132" t="str">
        <f>IFERROR(VLOOKUP(K13,「有用な技術」一覧_20211101!$B$2:$C$221,2,FALSE),"")</f>
        <v>[★ 活用促進]</v>
      </c>
      <c r="M13" s="132" t="str">
        <f>IF(VLOOKUP($K13,NETIS登録技術一覧_20211101!$B$2:$K$2792,9,FALSE)="","",VLOOKUP($K13,NETIS登録技術一覧_20211101!$B$2:$K$2792,9,FALSE))</f>
        <v/>
      </c>
      <c r="N13" s="132" t="str">
        <f>IF(VLOOKUP($K13,NETIS登録技術一覧_20211101!$B$2:$K$2792,10,FALSE)="","",VLOOKUP($K13,NETIS登録技術一覧_20211101!$B$2:$K$2792,10,FALSE))</f>
        <v/>
      </c>
      <c r="O13" s="132" t="s">
        <v>381</v>
      </c>
      <c r="P13" s="132" t="str">
        <f>IF(VLOOKUP(K13,NETIS登録技術一覧_20211101!$B$2:$H$2792,4,FALSE)="","",VLOOKUP(K13,NETIS登録技術一覧_20211101!$B$2:$H$2792,4,FALSE))</f>
        <v>コンクリート工</v>
      </c>
      <c r="Q13" s="132" t="str">
        <f>IF(VLOOKUP(K13,NETIS登録技術一覧_20211101!$B$2:$H$2792,5,FALSE)="","",VLOOKUP(K13,NETIS登録技術一覧_20211101!$B$2:$H$2792,5,FALSE))</f>
        <v>コンクリート工</v>
      </c>
      <c r="R13" s="132" t="str">
        <f>IF(VLOOKUP(K13,NETIS登録技術一覧_20211101!$B$2:$H$2792,6,FALSE)="","",VLOOKUP(K13,NETIS登録技術一覧_20211101!$B$2:$H$2792,6,FALSE))</f>
        <v>コンクリート打設</v>
      </c>
      <c r="S13" s="132" t="str">
        <f>IF(VLOOKUP(K13,NETIS登録技術一覧_20211101!$B$2:$H$2792,7,FALSE)="","",VLOOKUP(K13,NETIS登録技術一覧_20211101!$B$2:$H$2792,7,FALSE))</f>
        <v/>
      </c>
      <c r="T13" s="132" t="str">
        <f>IF(VLOOKUP(K13,NETIS登録技術一覧_20211101!$B$2:$H$2792,2,FALSE)="","",VLOOKUP(K13,NETIS登録技術一覧_20211101!$B$2:$H$2792,2,FALSE))</f>
        <v>かる楽バイブレータ</v>
      </c>
      <c r="U13" s="132" t="str">
        <f>VLOOKUP(K13,managelist_20211101!$B$3:$G$10442,2,FALSE)</f>
        <v>振動体先端部が半球状の重いバイブレータ</v>
      </c>
      <c r="V13" s="132">
        <f>VLOOKUP(K13,managelist_20211101!$B$3:$G$10442,5,FALSE)</f>
        <v>680408</v>
      </c>
      <c r="W13" s="132">
        <f>VLOOKUP(K13,managelist_20211101!$B$3:$G$10442,6,FALSE)</f>
        <v>720432</v>
      </c>
      <c r="X13" s="132" t="str">
        <f>VLOOKUP(K13,managelist_20211101!$B$3:$G$10442,3,FALSE)&amp;VLOOKUP(K13,managelist_20211101!$B$3:$G$10442,4,FALSE)</f>
        <v>1000m3</v>
      </c>
    </row>
    <row r="14" spans="1:24" x14ac:dyDescent="0.15">
      <c r="A14" s="132" t="s">
        <v>1486</v>
      </c>
      <c r="B14" s="132" t="str">
        <f t="shared" si="0"/>
        <v>KT-130076</v>
      </c>
      <c r="C14" s="132" t="str">
        <f t="shared" si="1"/>
        <v>VE</v>
      </c>
      <c r="E14" s="132" t="s">
        <v>22406</v>
      </c>
      <c r="F14" s="132" t="str">
        <f t="shared" si="2"/>
        <v>CG-190003</v>
      </c>
      <c r="G14" s="132" t="str">
        <f t="shared" si="3"/>
        <v>VE</v>
      </c>
      <c r="H14" s="134" t="str">
        <f t="shared" si="4"/>
        <v>○</v>
      </c>
      <c r="J14" s="132">
        <v>13</v>
      </c>
      <c r="K14" s="132" t="s">
        <v>22410</v>
      </c>
      <c r="L14" s="132" t="str">
        <f>IFERROR(VLOOKUP(K14,「有用な技術」一覧_20211101!$B$2:$C$221,2,FALSE),"")</f>
        <v/>
      </c>
      <c r="M14" s="132" t="str">
        <f>IF(VLOOKUP($K14,NETIS登録技術一覧_20211101!$B$2:$K$2792,9,FALSE)="","",VLOOKUP($K14,NETIS登録技術一覧_20211101!$B$2:$K$2792,9,FALSE))</f>
        <v/>
      </c>
      <c r="N14" s="132" t="str">
        <f>IF(VLOOKUP($K14,NETIS登録技術一覧_20211101!$B$2:$K$2792,10,FALSE)="","",VLOOKUP($K14,NETIS登録技術一覧_20211101!$B$2:$K$2792,10,FALSE))</f>
        <v/>
      </c>
      <c r="O14" s="132" t="s">
        <v>381</v>
      </c>
      <c r="P14" s="132" t="str">
        <f>IF(VLOOKUP(K14,NETIS登録技術一覧_20211101!$B$2:$H$2792,4,FALSE)="","",VLOOKUP(K14,NETIS登録技術一覧_20211101!$B$2:$H$2792,4,FALSE))</f>
        <v>舗装工</v>
      </c>
      <c r="Q14" s="132" t="str">
        <f>IF(VLOOKUP(K14,NETIS登録技術一覧_20211101!$B$2:$H$2792,5,FALSE)="","",VLOOKUP(K14,NETIS登録技術一覧_20211101!$B$2:$H$2792,5,FALSE))</f>
        <v>アスファルト舗装工</v>
      </c>
      <c r="R14" s="132" t="str">
        <f>IF(VLOOKUP(K14,NETIS登録技術一覧_20211101!$B$2:$H$2792,6,FALSE)="","",VLOOKUP(K14,NETIS登録技術一覧_20211101!$B$2:$H$2792,6,FALSE))</f>
        <v>アスファルト舗装工</v>
      </c>
      <c r="S14" s="132" t="str">
        <f>IF(VLOOKUP(K14,NETIS登録技術一覧_20211101!$B$2:$H$2792,7,FALSE)="","",VLOOKUP(K14,NETIS登録技術一覧_20211101!$B$2:$H$2792,7,FALSE))</f>
        <v>車道舗装工</v>
      </c>
      <c r="T14" s="132" t="str">
        <f>IF(VLOOKUP(K14,NETIS登録技術一覧_20211101!$B$2:$H$2792,2,FALSE)="","",VLOOKUP(K14,NETIS登録技術一覧_20211101!$B$2:$H$2792,2,FALSE))</f>
        <v>緊急ブレーキ装置</v>
      </c>
      <c r="U14" s="132" t="str">
        <f>VLOOKUP(K14,managelist_20211101!$B$3:$G$10442,2,FALSE)</f>
        <v>緊急ブレーキ装置が未搭載の車両系建設機械</v>
      </c>
      <c r="V14" s="132">
        <f>VLOOKUP(K14,managelist_20211101!$B$3:$G$10442,5,FALSE)</f>
        <v>701156</v>
      </c>
      <c r="W14" s="132">
        <f>VLOOKUP(K14,managelist_20211101!$B$3:$G$10442,6,FALSE)</f>
        <v>707313</v>
      </c>
      <c r="X14" s="132" t="str">
        <f>VLOOKUP(K14,managelist_20211101!$B$3:$G$10442,3,FALSE)&amp;VLOOKUP(K14,managelist_20211101!$B$3:$G$10442,4,FALSE)</f>
        <v>1日</v>
      </c>
    </row>
    <row r="15" spans="1:24" x14ac:dyDescent="0.15">
      <c r="A15" s="132" t="s">
        <v>1502</v>
      </c>
      <c r="B15" s="132" t="str">
        <f t="shared" si="0"/>
        <v>KT-140091</v>
      </c>
      <c r="C15" s="132" t="str">
        <f t="shared" si="1"/>
        <v>VE</v>
      </c>
      <c r="E15" s="132" t="s">
        <v>22407</v>
      </c>
      <c r="F15" s="132" t="str">
        <f t="shared" si="2"/>
        <v>QS-190005</v>
      </c>
      <c r="G15" s="132" t="str">
        <f t="shared" si="3"/>
        <v>VE</v>
      </c>
      <c r="H15" s="134" t="str">
        <f t="shared" si="4"/>
        <v>○</v>
      </c>
      <c r="J15" s="132">
        <v>14</v>
      </c>
      <c r="K15" s="132" t="s">
        <v>22411</v>
      </c>
      <c r="L15" s="132" t="str">
        <f>IFERROR(VLOOKUP(K15,「有用な技術」一覧_20211101!$B$2:$C$221,2,FALSE),"")</f>
        <v/>
      </c>
      <c r="M15" s="132" t="str">
        <f>IF(VLOOKUP($K15,NETIS登録技術一覧_20211101!$B$2:$K$2792,9,FALSE)="","",VLOOKUP($K15,NETIS登録技術一覧_20211101!$B$2:$K$2792,9,FALSE))</f>
        <v/>
      </c>
      <c r="N15" s="132" t="str">
        <f>IF(VLOOKUP($K15,NETIS登録技術一覧_20211101!$B$2:$K$2792,10,FALSE)="","",VLOOKUP($K15,NETIS登録技術一覧_20211101!$B$2:$K$2792,10,FALSE))</f>
        <v/>
      </c>
      <c r="O15" s="132" t="s">
        <v>381</v>
      </c>
      <c r="P15" s="132" t="str">
        <f>IF(VLOOKUP(K15,NETIS登録技術一覧_20211101!$B$2:$H$2792,4,FALSE)="","",VLOOKUP(K15,NETIS登録技術一覧_20211101!$B$2:$H$2792,4,FALSE))</f>
        <v>付属施設</v>
      </c>
      <c r="Q15" s="132" t="str">
        <f>IF(VLOOKUP(K15,NETIS登録技術一覧_20211101!$B$2:$H$2792,5,FALSE)="","",VLOOKUP(K15,NETIS登録技術一覧_20211101!$B$2:$H$2792,5,FALSE))</f>
        <v>路側工</v>
      </c>
      <c r="R15" s="132" t="str">
        <f>IF(VLOOKUP(K15,NETIS登録技術一覧_20211101!$B$2:$H$2792,6,FALSE)="","",VLOOKUP(K15,NETIS登録技術一覧_20211101!$B$2:$H$2792,6,FALSE))</f>
        <v/>
      </c>
      <c r="S15" s="132" t="str">
        <f>IF(VLOOKUP(K15,NETIS登録技術一覧_20211101!$B$2:$H$2792,7,FALSE)="","",VLOOKUP(K15,NETIS登録技術一覧_20211101!$B$2:$H$2792,7,FALSE))</f>
        <v/>
      </c>
      <c r="T15" s="132" t="str">
        <f>IF(VLOOKUP(K15,NETIS登録技術一覧_20211101!$B$2:$H$2792,2,FALSE)="","",VLOOKUP(K15,NETIS登録技術一覧_20211101!$B$2:$H$2792,2,FALSE))</f>
        <v>伸縮性目地部材「目地フォーム」</v>
      </c>
      <c r="U15" s="132" t="str">
        <f>VLOOKUP(K15,managelist_20211101!$B$3:$G$10442,2,FALSE)</f>
        <v>現場練りモルタル目地詰め</v>
      </c>
      <c r="V15" s="132">
        <f>VLOOKUP(K15,managelist_20211101!$B$3:$G$10442,5,FALSE)</f>
        <v>262993</v>
      </c>
      <c r="W15" s="132">
        <f>VLOOKUP(K15,managelist_20211101!$B$3:$G$10442,6,FALSE)</f>
        <v>358856</v>
      </c>
      <c r="X15" s="132" t="str">
        <f>VLOOKUP(K15,managelist_20211101!$B$3:$G$10442,3,FALSE)&amp;VLOOKUP(K15,managelist_20211101!$B$3:$G$10442,4,FALSE)</f>
        <v>100m</v>
      </c>
    </row>
    <row r="16" spans="1:24" x14ac:dyDescent="0.15">
      <c r="A16" s="132" t="s">
        <v>1562</v>
      </c>
      <c r="B16" s="132" t="str">
        <f t="shared" si="0"/>
        <v>QS-130033</v>
      </c>
      <c r="C16" s="132" t="str">
        <f t="shared" si="1"/>
        <v>VE</v>
      </c>
      <c r="E16" s="132" t="s">
        <v>2981</v>
      </c>
      <c r="F16" s="132" t="str">
        <f t="shared" si="2"/>
        <v>QS-190002</v>
      </c>
      <c r="G16" s="132" t="str">
        <f t="shared" si="3"/>
        <v>VR</v>
      </c>
      <c r="H16" s="134" t="str">
        <f t="shared" si="4"/>
        <v>×</v>
      </c>
      <c r="J16" s="132">
        <v>15</v>
      </c>
      <c r="K16" s="132" t="s">
        <v>22412</v>
      </c>
      <c r="L16" s="132" t="str">
        <f>IFERROR(VLOOKUP(K16,「有用な技術」一覧_20211101!$B$2:$C$221,2,FALSE),"")</f>
        <v>[★ 活用促進]</v>
      </c>
      <c r="M16" s="132" t="str">
        <f>IF(VLOOKUP($K16,NETIS登録技術一覧_20211101!$B$2:$K$2792,9,FALSE)="","",VLOOKUP($K16,NETIS登録技術一覧_20211101!$B$2:$K$2792,9,FALSE))</f>
        <v/>
      </c>
      <c r="N16" s="132" t="str">
        <f>IF(VLOOKUP($K16,NETIS登録技術一覧_20211101!$B$2:$K$2792,10,FALSE)="","",VLOOKUP($K16,NETIS登録技術一覧_20211101!$B$2:$K$2792,10,FALSE))</f>
        <v/>
      </c>
      <c r="O16" s="132" t="s">
        <v>381</v>
      </c>
      <c r="P16" s="132" t="str">
        <f>IF(VLOOKUP(K16,NETIS登録技術一覧_20211101!$B$2:$H$2792,4,FALSE)="","",VLOOKUP(K16,NETIS登録技術一覧_20211101!$B$2:$H$2792,4,FALSE))</f>
        <v>コンクリート工</v>
      </c>
      <c r="Q16" s="132" t="str">
        <f>IF(VLOOKUP(K16,NETIS登録技術一覧_20211101!$B$2:$H$2792,5,FALSE)="","",VLOOKUP(K16,NETIS登録技術一覧_20211101!$B$2:$H$2792,5,FALSE))</f>
        <v>コンクリート工</v>
      </c>
      <c r="R16" s="132" t="str">
        <f>IF(VLOOKUP(K16,NETIS登録技術一覧_20211101!$B$2:$H$2792,6,FALSE)="","",VLOOKUP(K16,NETIS登録技術一覧_20211101!$B$2:$H$2792,6,FALSE))</f>
        <v>鉄筋工</v>
      </c>
      <c r="S16" s="132" t="str">
        <f>IF(VLOOKUP(K16,NETIS登録技術一覧_20211101!$B$2:$H$2792,7,FALSE)="","",VLOOKUP(K16,NETIS登録技術一覧_20211101!$B$2:$H$2792,7,FALSE))</f>
        <v>鉄筋工</v>
      </c>
      <c r="T16" s="132" t="str">
        <f>IF(VLOOKUP(K16,NETIS登録技術一覧_20211101!$B$2:$H$2792,2,FALSE)="","",VLOOKUP(K16,NETIS登録技術一覧_20211101!$B$2:$H$2792,2,FALSE))</f>
        <v>土木用鉄筋結束機「ツインタイア」</v>
      </c>
      <c r="U16" s="132" t="str">
        <f>VLOOKUP(K16,managelist_20211101!$B$3:$G$10442,2,FALSE)</f>
        <v>手動工具のハッカーと両手指での結束作業</v>
      </c>
      <c r="V16" s="132">
        <f>VLOOKUP(K16,managelist_20211101!$B$3:$G$10442,5,FALSE)</f>
        <v>84080</v>
      </c>
      <c r="W16" s="132">
        <f>VLOOKUP(K16,managelist_20211101!$B$3:$G$10442,6,FALSE)</f>
        <v>159605</v>
      </c>
      <c r="X16" s="132" t="str">
        <f>VLOOKUP(K16,managelist_20211101!$B$3:$G$10442,3,FALSE)&amp;VLOOKUP(K16,managelist_20211101!$B$3:$G$10442,4,FALSE)</f>
        <v>10000結束</v>
      </c>
    </row>
    <row r="17" spans="1:24" x14ac:dyDescent="0.15">
      <c r="A17" s="132" t="s">
        <v>1573</v>
      </c>
      <c r="B17" s="132" t="str">
        <f t="shared" si="0"/>
        <v>SK-110002</v>
      </c>
      <c r="C17" s="132" t="str">
        <f t="shared" si="1"/>
        <v>VE</v>
      </c>
      <c r="E17" s="132" t="s">
        <v>2982</v>
      </c>
      <c r="F17" s="132" t="str">
        <f t="shared" si="2"/>
        <v>KT-190008</v>
      </c>
      <c r="G17" s="132" t="str">
        <f t="shared" si="3"/>
        <v>VR</v>
      </c>
      <c r="H17" s="134" t="str">
        <f t="shared" si="4"/>
        <v>×</v>
      </c>
      <c r="J17" s="132">
        <v>16</v>
      </c>
      <c r="K17" s="132" t="s">
        <v>22413</v>
      </c>
      <c r="L17" s="132" t="str">
        <f>IFERROR(VLOOKUP(K17,「有用な技術」一覧_20211101!$B$2:$C$221,2,FALSE),"")</f>
        <v>[★ 活用促進]</v>
      </c>
      <c r="M17" s="132" t="str">
        <f>IF(VLOOKUP($K17,NETIS登録技術一覧_20211101!$B$2:$K$2792,9,FALSE)="","",VLOOKUP($K17,NETIS登録技術一覧_20211101!$B$2:$K$2792,9,FALSE))</f>
        <v/>
      </c>
      <c r="N17" s="132" t="str">
        <f>IF(VLOOKUP($K17,NETIS登録技術一覧_20211101!$B$2:$K$2792,10,FALSE)="","",VLOOKUP($K17,NETIS登録技術一覧_20211101!$B$2:$K$2792,10,FALSE))</f>
        <v/>
      </c>
      <c r="O17" s="132" t="s">
        <v>381</v>
      </c>
      <c r="P17" s="132" t="str">
        <f>IF(VLOOKUP(K17,NETIS登録技術一覧_20211101!$B$2:$H$2792,4,FALSE)="","",VLOOKUP(K17,NETIS登録技術一覧_20211101!$B$2:$H$2792,4,FALSE))</f>
        <v>舗装工</v>
      </c>
      <c r="Q17" s="132" t="str">
        <f>IF(VLOOKUP(K17,NETIS登録技術一覧_20211101!$B$2:$H$2792,5,FALSE)="","",VLOOKUP(K17,NETIS登録技術一覧_20211101!$B$2:$H$2792,5,FALSE))</f>
        <v>アスファルト舗装工</v>
      </c>
      <c r="R17" s="132" t="str">
        <f>IF(VLOOKUP(K17,NETIS登録技術一覧_20211101!$B$2:$H$2792,6,FALSE)="","",VLOOKUP(K17,NETIS登録技術一覧_20211101!$B$2:$H$2792,6,FALSE))</f>
        <v>アスファルト舗装工</v>
      </c>
      <c r="S17" s="132" t="str">
        <f>IF(VLOOKUP(K17,NETIS登録技術一覧_20211101!$B$2:$H$2792,7,FALSE)="","",VLOOKUP(K17,NETIS登録技術一覧_20211101!$B$2:$H$2792,7,FALSE))</f>
        <v>車道舗装工</v>
      </c>
      <c r="T17" s="132" t="str">
        <f>IF(VLOOKUP(K17,NETIS登録技術一覧_20211101!$B$2:$H$2792,2,FALSE)="","",VLOOKUP(K17,NETIS登録技術一覧_20211101!$B$2:$H$2792,2,FALSE))</f>
        <v>緊急停止装置</v>
      </c>
      <c r="U17" s="132" t="str">
        <f>VLOOKUP(K17,managelist_20211101!$B$3:$G$10442,2,FALSE)</f>
        <v>運転手による目視確認</v>
      </c>
      <c r="V17" s="132">
        <f>VLOOKUP(K17,managelist_20211101!$B$3:$G$10442,5,FALSE)</f>
        <v>3221386</v>
      </c>
      <c r="W17" s="132">
        <f>VLOOKUP(K17,managelist_20211101!$B$3:$G$10442,6,FALSE)</f>
        <v>3210586</v>
      </c>
      <c r="X17" s="132" t="str">
        <f>VLOOKUP(K17,managelist_20211101!$B$3:$G$10442,3,FALSE)&amp;VLOOKUP(K17,managelist_20211101!$B$3:$G$10442,4,FALSE)</f>
        <v>2300㎡</v>
      </c>
    </row>
    <row r="18" spans="1:24" x14ac:dyDescent="0.15">
      <c r="A18" s="132" t="s">
        <v>3296</v>
      </c>
      <c r="B18" s="132" t="str">
        <f t="shared" si="0"/>
        <v>TH-110001</v>
      </c>
      <c r="C18" s="132" t="str">
        <f t="shared" si="1"/>
        <v>VE</v>
      </c>
      <c r="E18" s="132" t="s">
        <v>2983</v>
      </c>
      <c r="F18" s="132" t="str">
        <f t="shared" si="2"/>
        <v>KT-180131</v>
      </c>
      <c r="G18" s="132" t="str">
        <f t="shared" si="3"/>
        <v>VR</v>
      </c>
      <c r="H18" s="134" t="str">
        <f t="shared" si="4"/>
        <v>×</v>
      </c>
      <c r="J18" s="132">
        <v>17</v>
      </c>
      <c r="K18" s="132" t="s">
        <v>22414</v>
      </c>
      <c r="L18" s="132" t="str">
        <f>IFERROR(VLOOKUP(K18,「有用な技術」一覧_20211101!$B$2:$C$221,2,FALSE),"")</f>
        <v/>
      </c>
      <c r="M18" s="132" t="str">
        <f>IF(VLOOKUP($K18,NETIS登録技術一覧_20211101!$B$2:$K$2792,9,FALSE)="","",VLOOKUP($K18,NETIS登録技術一覧_20211101!$B$2:$K$2792,9,FALSE))</f>
        <v/>
      </c>
      <c r="N18" s="132" t="str">
        <f>IF(VLOOKUP($K18,NETIS登録技術一覧_20211101!$B$2:$K$2792,10,FALSE)="","",VLOOKUP($K18,NETIS登録技術一覧_20211101!$B$2:$K$2792,10,FALSE))</f>
        <v/>
      </c>
      <c r="O18" s="132" t="s">
        <v>381</v>
      </c>
      <c r="P18" s="132" t="str">
        <f>IF(VLOOKUP(K18,NETIS登録技術一覧_20211101!$B$2:$H$2792,4,FALSE)="","",VLOOKUP(K18,NETIS登録技術一覧_20211101!$B$2:$H$2792,4,FALSE))</f>
        <v>仮設工</v>
      </c>
      <c r="Q18" s="132" t="str">
        <f>IF(VLOOKUP(K18,NETIS登録技術一覧_20211101!$B$2:$H$2792,5,FALSE)="","",VLOOKUP(K18,NETIS登録技術一覧_20211101!$B$2:$H$2792,5,FALSE))</f>
        <v>その他</v>
      </c>
      <c r="R18" s="132" t="str">
        <f>IF(VLOOKUP(K18,NETIS登録技術一覧_20211101!$B$2:$H$2792,6,FALSE)="","",VLOOKUP(K18,NETIS登録技術一覧_20211101!$B$2:$H$2792,6,FALSE))</f>
        <v/>
      </c>
      <c r="S18" s="132" t="str">
        <f>IF(VLOOKUP(K18,NETIS登録技術一覧_20211101!$B$2:$H$2792,7,FALSE)="","",VLOOKUP(K18,NETIS登録技術一覧_20211101!$B$2:$H$2792,7,FALSE))</f>
        <v/>
      </c>
      <c r="T18" s="132" t="str">
        <f>IF(VLOOKUP(K18,NETIS登録技術一覧_20211101!$B$2:$H$2792,2,FALSE)="","",VLOOKUP(K18,NETIS登録技術一覧_20211101!$B$2:$H$2792,2,FALSE))</f>
        <v>軽量薄型LED表示器 「デジタル文字シートα」</v>
      </c>
      <c r="U18" s="132" t="str">
        <f>VLOOKUP(K18,managelist_20211101!$B$3:$G$10442,2,FALSE)</f>
        <v>工事標示板(道路工事保安施設設置基準(案)の番号⑫～⑮)</v>
      </c>
      <c r="V18" s="132">
        <f>VLOOKUP(K18,managelist_20211101!$B$3:$G$10442,5,FALSE)</f>
        <v>141000</v>
      </c>
      <c r="W18" s="132">
        <f>VLOOKUP(K18,managelist_20211101!$B$3:$G$10442,6,FALSE)</f>
        <v>9600</v>
      </c>
      <c r="X18" s="132" t="str">
        <f>VLOOKUP(K18,managelist_20211101!$B$3:$G$10442,3,FALSE)&amp;VLOOKUP(K18,managelist_20211101!$B$3:$G$10442,4,FALSE)</f>
        <v>1月</v>
      </c>
    </row>
    <row r="19" spans="1:24" x14ac:dyDescent="0.15">
      <c r="A19" s="132" t="s">
        <v>3249</v>
      </c>
      <c r="B19" s="132" t="str">
        <f t="shared" si="0"/>
        <v>TH-120029</v>
      </c>
      <c r="C19" s="132" t="str">
        <f t="shared" si="1"/>
        <v>VE</v>
      </c>
      <c r="E19" s="132" t="s">
        <v>22408</v>
      </c>
      <c r="F19" s="132" t="str">
        <f t="shared" si="2"/>
        <v>KK-180050</v>
      </c>
      <c r="G19" s="132" t="str">
        <f t="shared" si="3"/>
        <v>VE</v>
      </c>
      <c r="H19" s="134" t="str">
        <f t="shared" si="4"/>
        <v>○</v>
      </c>
      <c r="J19" s="132">
        <v>18</v>
      </c>
      <c r="K19" s="132" t="s">
        <v>22415</v>
      </c>
      <c r="L19" s="132" t="str">
        <f>IFERROR(VLOOKUP(K19,「有用な技術」一覧_20211101!$B$2:$C$221,2,FALSE),"")</f>
        <v/>
      </c>
      <c r="M19" s="132" t="str">
        <f>IF(VLOOKUP($K19,NETIS登録技術一覧_20211101!$B$2:$K$2792,9,FALSE)="","",VLOOKUP($K19,NETIS登録技術一覧_20211101!$B$2:$K$2792,9,FALSE))</f>
        <v/>
      </c>
      <c r="N19" s="132" t="str">
        <f>IF(VLOOKUP($K19,NETIS登録技術一覧_20211101!$B$2:$K$2792,10,FALSE)="","",VLOOKUP($K19,NETIS登録技術一覧_20211101!$B$2:$K$2792,10,FALSE))</f>
        <v/>
      </c>
      <c r="O19" s="132" t="s">
        <v>381</v>
      </c>
      <c r="P19" s="132" t="str">
        <f>IF(VLOOKUP(K19,NETIS登録技術一覧_20211101!$B$2:$H$2792,4,FALSE)="","",VLOOKUP(K19,NETIS登録技術一覧_20211101!$B$2:$H$2792,4,FALSE))</f>
        <v>仮設工</v>
      </c>
      <c r="Q19" s="132" t="str">
        <f>IF(VLOOKUP(K19,NETIS登録技術一覧_20211101!$B$2:$H$2792,5,FALSE)="","",VLOOKUP(K19,NETIS登録技術一覧_20211101!$B$2:$H$2792,5,FALSE))</f>
        <v>その他</v>
      </c>
      <c r="R19" s="132" t="str">
        <f>IF(VLOOKUP(K19,NETIS登録技術一覧_20211101!$B$2:$H$2792,6,FALSE)="","",VLOOKUP(K19,NETIS登録技術一覧_20211101!$B$2:$H$2792,6,FALSE))</f>
        <v/>
      </c>
      <c r="S19" s="132" t="str">
        <f>IF(VLOOKUP(K19,NETIS登録技術一覧_20211101!$B$2:$H$2792,7,FALSE)="","",VLOOKUP(K19,NETIS登録技術一覧_20211101!$B$2:$H$2792,7,FALSE))</f>
        <v/>
      </c>
      <c r="T19" s="132" t="str">
        <f>IF(VLOOKUP(K19,NETIS登録技術一覧_20211101!$B$2:$H$2792,2,FALSE)="","",VLOOKUP(K19,NETIS登録技術一覧_20211101!$B$2:$H$2792,2,FALSE))</f>
        <v>フラッシュアイ</v>
      </c>
      <c r="U19" s="132" t="str">
        <f>VLOOKUP(K19,managelist_20211101!$B$3:$G$10442,2,FALSE)</f>
        <v>乾電池式工事保安灯</v>
      </c>
      <c r="V19" s="132">
        <f>VLOOKUP(K19,managelist_20211101!$B$3:$G$10442,5,FALSE)</f>
        <v>6900</v>
      </c>
      <c r="W19" s="132">
        <f>VLOOKUP(K19,managelist_20211101!$B$3:$G$10442,6,FALSE)</f>
        <v>6500</v>
      </c>
      <c r="X19" s="132" t="str">
        <f>VLOOKUP(K19,managelist_20211101!$B$3:$G$10442,3,FALSE)&amp;VLOOKUP(K19,managelist_20211101!$B$3:$G$10442,4,FALSE)</f>
        <v>1台</v>
      </c>
    </row>
    <row r="20" spans="1:24" x14ac:dyDescent="0.15">
      <c r="A20" s="132" t="s">
        <v>3051</v>
      </c>
      <c r="B20" s="132" t="str">
        <f t="shared" si="0"/>
        <v>QS-160025</v>
      </c>
      <c r="C20" s="132" t="str">
        <f t="shared" si="1"/>
        <v>VR</v>
      </c>
      <c r="E20" s="132" t="s">
        <v>2985</v>
      </c>
      <c r="F20" s="132" t="str">
        <f t="shared" si="2"/>
        <v>HR-180004</v>
      </c>
      <c r="G20" s="132" t="str">
        <f t="shared" si="3"/>
        <v>VR</v>
      </c>
      <c r="H20" s="134" t="str">
        <f t="shared" si="4"/>
        <v>×</v>
      </c>
      <c r="J20" s="132">
        <v>19</v>
      </c>
      <c r="K20" s="132" t="s">
        <v>22416</v>
      </c>
      <c r="L20" s="132" t="str">
        <f>IFERROR(VLOOKUP(K20,「有用な技術」一覧_20211101!$B$2:$C$221,2,FALSE),"")</f>
        <v/>
      </c>
      <c r="M20" s="132" t="str">
        <f>IF(VLOOKUP($K20,NETIS登録技術一覧_20211101!$B$2:$K$2792,9,FALSE)="","",VLOOKUP($K20,NETIS登録技術一覧_20211101!$B$2:$K$2792,9,FALSE))</f>
        <v/>
      </c>
      <c r="N20" s="132" t="str">
        <f>IF(VLOOKUP($K20,NETIS登録技術一覧_20211101!$B$2:$K$2792,10,FALSE)="","",VLOOKUP($K20,NETIS登録技術一覧_20211101!$B$2:$K$2792,10,FALSE))</f>
        <v/>
      </c>
      <c r="O20" s="132" t="s">
        <v>381</v>
      </c>
      <c r="P20" s="132" t="str">
        <f>IF(VLOOKUP(K20,NETIS登録技術一覧_20211101!$B$2:$H$2792,4,FALSE)="","",VLOOKUP(K20,NETIS登録技術一覧_20211101!$B$2:$H$2792,4,FALSE))</f>
        <v>共通工</v>
      </c>
      <c r="Q20" s="132" t="str">
        <f>IF(VLOOKUP(K20,NETIS登録技術一覧_20211101!$B$2:$H$2792,5,FALSE)="","",VLOOKUP(K20,NETIS登録技術一覧_20211101!$B$2:$H$2792,5,FALSE))</f>
        <v>法面工</v>
      </c>
      <c r="R20" s="132" t="str">
        <f>IF(VLOOKUP(K20,NETIS登録技術一覧_20211101!$B$2:$H$2792,6,FALSE)="","",VLOOKUP(K20,NETIS登録技術一覧_20211101!$B$2:$H$2792,6,FALSE))</f>
        <v>吹付工</v>
      </c>
      <c r="S20" s="132" t="str">
        <f>IF(VLOOKUP(K20,NETIS登録技術一覧_20211101!$B$2:$H$2792,7,FALSE)="","",VLOOKUP(K20,NETIS登録技術一覧_20211101!$B$2:$H$2792,7,FALSE))</f>
        <v>モルタル吹付工</v>
      </c>
      <c r="T20" s="132" t="str">
        <f>IF(VLOOKUP(K20,NETIS登録技術一覧_20211101!$B$2:$H$2792,2,FALSE)="","",VLOOKUP(K20,NETIS登録技術一覧_20211101!$B$2:$H$2792,2,FALSE))</f>
        <v>スチールスペーサー</v>
      </c>
      <c r="U20" s="132" t="str">
        <f>VLOOKUP(K20,managelist_20211101!$B$3:$G$10442,2,FALSE)</f>
        <v>プラスチック製スペーサー</v>
      </c>
      <c r="V20" s="132">
        <f>VLOOKUP(K20,managelist_20211101!$B$3:$G$10442,5,FALSE)</f>
        <v>617014</v>
      </c>
      <c r="W20" s="132">
        <f>VLOOKUP(K20,managelist_20211101!$B$3:$G$10442,6,FALSE)</f>
        <v>617014</v>
      </c>
      <c r="X20" s="132" t="str">
        <f>VLOOKUP(K20,managelist_20211101!$B$3:$G$10442,3,FALSE)&amp;VLOOKUP(K20,managelist_20211101!$B$3:$G$10442,4,FALSE)</f>
        <v>100m2</v>
      </c>
    </row>
    <row r="21" spans="1:24" x14ac:dyDescent="0.15">
      <c r="A21" s="132" t="s">
        <v>3142</v>
      </c>
      <c r="B21" s="132" t="str">
        <f t="shared" si="0"/>
        <v>KT-150003</v>
      </c>
      <c r="C21" s="132" t="str">
        <f t="shared" si="1"/>
        <v>VE</v>
      </c>
      <c r="E21" s="132" t="s">
        <v>22409</v>
      </c>
      <c r="F21" s="132" t="str">
        <f t="shared" si="2"/>
        <v>KT-180115</v>
      </c>
      <c r="G21" s="132" t="str">
        <f t="shared" si="3"/>
        <v>VE</v>
      </c>
      <c r="H21" s="134" t="str">
        <f t="shared" si="4"/>
        <v>○</v>
      </c>
      <c r="J21" s="132">
        <v>20</v>
      </c>
      <c r="K21" s="132" t="s">
        <v>22417</v>
      </c>
      <c r="L21" s="132" t="str">
        <f>IFERROR(VLOOKUP(K21,「有用な技術」一覧_20211101!$B$2:$C$221,2,FALSE),"")</f>
        <v>[★ 活用促進]</v>
      </c>
      <c r="M21" s="132" t="str">
        <f>IF(VLOOKUP($K21,NETIS登録技術一覧_20211101!$B$2:$K$2792,9,FALSE)="","",VLOOKUP($K21,NETIS登録技術一覧_20211101!$B$2:$K$2792,9,FALSE))</f>
        <v/>
      </c>
      <c r="N21" s="132" t="str">
        <f>IF(VLOOKUP($K21,NETIS登録技術一覧_20211101!$B$2:$K$2792,10,FALSE)="","",VLOOKUP($K21,NETIS登録技術一覧_20211101!$B$2:$K$2792,10,FALSE))</f>
        <v/>
      </c>
      <c r="O21" s="132" t="s">
        <v>381</v>
      </c>
      <c r="P21" s="132" t="str">
        <f>IF(VLOOKUP(K21,NETIS登録技術一覧_20211101!$B$2:$H$2792,4,FALSE)="","",VLOOKUP(K21,NETIS登録技術一覧_20211101!$B$2:$H$2792,4,FALSE))</f>
        <v>共通工</v>
      </c>
      <c r="Q21" s="132" t="str">
        <f>IF(VLOOKUP(K21,NETIS登録技術一覧_20211101!$B$2:$H$2792,5,FALSE)="","",VLOOKUP(K21,NETIS登録技術一覧_20211101!$B$2:$H$2792,5,FALSE))</f>
        <v>深層混合処理工</v>
      </c>
      <c r="R21" s="132" t="str">
        <f>IF(VLOOKUP(K21,NETIS登録技術一覧_20211101!$B$2:$H$2792,6,FALSE)="","",VLOOKUP(K21,NETIS登録技術一覧_20211101!$B$2:$H$2792,6,FALSE))</f>
        <v>固結工</v>
      </c>
      <c r="S21" s="132" t="str">
        <f>IF(VLOOKUP(K21,NETIS登録技術一覧_20211101!$B$2:$H$2792,7,FALSE)="","",VLOOKUP(K21,NETIS登録技術一覧_20211101!$B$2:$H$2792,7,FALSE))</f>
        <v>セメントミルク攪拌工</v>
      </c>
      <c r="T21" s="132" t="str">
        <f>IF(VLOOKUP(K21,NETIS登録技術一覧_20211101!$B$2:$H$2792,2,FALSE)="","",VLOOKUP(K21,NETIS登録技術一覧_20211101!$B$2:$H$2792,2,FALSE))</f>
        <v>エポコラムTaf工法(地中障害物混在地盤対応地盤改良工法)</v>
      </c>
      <c r="U21" s="132" t="str">
        <f>VLOOKUP(K21,managelist_20211101!$B$3:$G$10442,2,FALSE)</f>
        <v>スラリー攪拌工法+先行掘削工</v>
      </c>
      <c r="V21" s="132">
        <f>VLOOKUP(K21,managelist_20211101!$B$3:$G$10442,5,FALSE)</f>
        <v>42640800</v>
      </c>
      <c r="W21" s="132">
        <f>VLOOKUP(K21,managelist_20211101!$B$3:$G$10442,6,FALSE)</f>
        <v>84587600</v>
      </c>
      <c r="X21" s="132" t="str">
        <f>VLOOKUP(K21,managelist_20211101!$B$3:$G$10442,3,FALSE)&amp;VLOOKUP(K21,managelist_20211101!$B$3:$G$10442,4,FALSE)</f>
        <v>100本</v>
      </c>
    </row>
    <row r="22" spans="1:24" x14ac:dyDescent="0.15">
      <c r="A22" s="132" t="s">
        <v>3157</v>
      </c>
      <c r="B22" s="132" t="str">
        <f t="shared" si="0"/>
        <v>TH-140012</v>
      </c>
      <c r="C22" s="132" t="str">
        <f t="shared" si="1"/>
        <v>VR</v>
      </c>
      <c r="E22" s="132" t="s">
        <v>22410</v>
      </c>
      <c r="F22" s="132" t="str">
        <f t="shared" si="2"/>
        <v>HK-180024</v>
      </c>
      <c r="G22" s="132" t="str">
        <f t="shared" si="3"/>
        <v>VE</v>
      </c>
      <c r="H22" s="134" t="str">
        <f t="shared" si="4"/>
        <v>○</v>
      </c>
      <c r="J22" s="132">
        <v>21</v>
      </c>
      <c r="K22" s="132" t="s">
        <v>22418</v>
      </c>
      <c r="L22" s="132" t="str">
        <f>IFERROR(VLOOKUP(K22,「有用な技術」一覧_20211101!$B$2:$C$221,2,FALSE),"")</f>
        <v>[★ 活用促進]</v>
      </c>
      <c r="M22" s="132" t="str">
        <f>IF(VLOOKUP($K22,NETIS登録技術一覧_20211101!$B$2:$K$2792,9,FALSE)="","",VLOOKUP($K22,NETIS登録技術一覧_20211101!$B$2:$K$2792,9,FALSE))</f>
        <v/>
      </c>
      <c r="N22" s="132" t="str">
        <f>IF(VLOOKUP($K22,NETIS登録技術一覧_20211101!$B$2:$K$2792,10,FALSE)="","",VLOOKUP($K22,NETIS登録技術一覧_20211101!$B$2:$K$2792,10,FALSE))</f>
        <v/>
      </c>
      <c r="O22" s="132" t="s">
        <v>381</v>
      </c>
      <c r="P22" s="132" t="str">
        <f>IF(VLOOKUP(K22,NETIS登録技術一覧_20211101!$B$2:$H$2792,4,FALSE)="","",VLOOKUP(K22,NETIS登録技術一覧_20211101!$B$2:$H$2792,4,FALSE))</f>
        <v>調査試験</v>
      </c>
      <c r="Q22" s="132" t="str">
        <f>IF(VLOOKUP(K22,NETIS登録技術一覧_20211101!$B$2:$H$2792,5,FALSE)="","",VLOOKUP(K22,NETIS登録技術一覧_20211101!$B$2:$H$2792,5,FALSE))</f>
        <v>その他</v>
      </c>
      <c r="R22" s="132" t="str">
        <f>IF(VLOOKUP(K22,NETIS登録技術一覧_20211101!$B$2:$H$2792,6,FALSE)="","",VLOOKUP(K22,NETIS登録技術一覧_20211101!$B$2:$H$2792,6,FALSE))</f>
        <v/>
      </c>
      <c r="S22" s="132" t="str">
        <f>IF(VLOOKUP(K22,NETIS登録技術一覧_20211101!$B$2:$H$2792,7,FALSE)="","",VLOOKUP(K22,NETIS登録技術一覧_20211101!$B$2:$H$2792,7,FALSE))</f>
        <v/>
      </c>
      <c r="T22" s="132" t="str">
        <f>IF(VLOOKUP(K22,NETIS登録技術一覧_20211101!$B$2:$H$2792,2,FALSE)="","",VLOOKUP(K22,NETIS登録技術一覧_20211101!$B$2:$H$2792,2,FALSE))</f>
        <v>クラウド計測システム 『クラウド16』</v>
      </c>
      <c r="U22" s="132" t="str">
        <f>VLOOKUP(K22,managelist_20211101!$B$3:$G$10442,2,FALSE)</f>
        <v>複数のロガー機器を組み合わせて人員による管理</v>
      </c>
      <c r="V22" s="132">
        <f>VLOOKUP(K22,managelist_20211101!$B$3:$G$10442,5,FALSE)</f>
        <v>437750</v>
      </c>
      <c r="W22" s="132">
        <f>VLOOKUP(K22,managelist_20211101!$B$3:$G$10442,6,FALSE)</f>
        <v>514950</v>
      </c>
      <c r="X22" s="132" t="str">
        <f>VLOOKUP(K22,managelist_20211101!$B$3:$G$10442,3,FALSE)&amp;VLOOKUP(K22,managelist_20211101!$B$3:$G$10442,4,FALSE)</f>
        <v>1セット</v>
      </c>
    </row>
    <row r="23" spans="1:24" x14ac:dyDescent="0.15">
      <c r="A23" s="132" t="s">
        <v>3201</v>
      </c>
      <c r="B23" s="132" t="str">
        <f t="shared" si="0"/>
        <v>KT-130102</v>
      </c>
      <c r="C23" s="132" t="str">
        <f t="shared" si="1"/>
        <v>VR</v>
      </c>
      <c r="E23" s="132" t="s">
        <v>22411</v>
      </c>
      <c r="F23" s="132" t="str">
        <f t="shared" si="2"/>
        <v>KK-180046</v>
      </c>
      <c r="G23" s="132" t="str">
        <f t="shared" si="3"/>
        <v>VE</v>
      </c>
      <c r="H23" s="134" t="str">
        <f t="shared" si="4"/>
        <v>○</v>
      </c>
      <c r="J23" s="132">
        <v>22</v>
      </c>
      <c r="K23" s="132" t="s">
        <v>22419</v>
      </c>
      <c r="L23" s="132" t="str">
        <f>IFERROR(VLOOKUP(K23,「有用な技術」一覧_20211101!$B$2:$C$221,2,FALSE),"")</f>
        <v>[★ 活用促進]</v>
      </c>
      <c r="M23" s="132" t="str">
        <f>IF(VLOOKUP($K23,NETIS登録技術一覧_20211101!$B$2:$K$2792,9,FALSE)="","",VLOOKUP($K23,NETIS登録技術一覧_20211101!$B$2:$K$2792,9,FALSE))</f>
        <v/>
      </c>
      <c r="N23" s="132" t="str">
        <f>IF(VLOOKUP($K23,NETIS登録技術一覧_20211101!$B$2:$K$2792,10,FALSE)="","",VLOOKUP($K23,NETIS登録技術一覧_20211101!$B$2:$K$2792,10,FALSE))</f>
        <v/>
      </c>
      <c r="O23" s="132" t="s">
        <v>381</v>
      </c>
      <c r="P23" s="132" t="str">
        <f>IF(VLOOKUP(K23,NETIS登録技術一覧_20211101!$B$2:$H$2792,4,FALSE)="","",VLOOKUP(K23,NETIS登録技術一覧_20211101!$B$2:$H$2792,4,FALSE))</f>
        <v>コンクリート工</v>
      </c>
      <c r="Q23" s="132" t="str">
        <f>IF(VLOOKUP(K23,NETIS登録技術一覧_20211101!$B$2:$H$2792,5,FALSE)="","",VLOOKUP(K23,NETIS登録技術一覧_20211101!$B$2:$H$2792,5,FALSE))</f>
        <v>施工管理</v>
      </c>
      <c r="R23" s="132" t="str">
        <f>IF(VLOOKUP(K23,NETIS登録技術一覧_20211101!$B$2:$H$2792,6,FALSE)="","",VLOOKUP(K23,NETIS登録技術一覧_20211101!$B$2:$H$2792,6,FALSE))</f>
        <v>施工管理</v>
      </c>
      <c r="S23" s="132" t="str">
        <f>IF(VLOOKUP(K23,NETIS登録技術一覧_20211101!$B$2:$H$2792,7,FALSE)="","",VLOOKUP(K23,NETIS登録技術一覧_20211101!$B$2:$H$2792,7,FALSE))</f>
        <v>出来形管理</v>
      </c>
      <c r="T23" s="132" t="str">
        <f>IF(VLOOKUP(K23,NETIS登録技術一覧_20211101!$B$2:$H$2792,2,FALSE)="","",VLOOKUP(K23,NETIS登録技術一覧_20211101!$B$2:$H$2792,2,FALSE))</f>
        <v>ワイヤレス沈下センサー「ワイモス」</v>
      </c>
      <c r="U23" s="132" t="str">
        <f>VLOOKUP(K23,managelist_20211101!$B$3:$G$10442,2,FALSE)</f>
        <v>レベルと標尺を使用して水準測量する方法</v>
      </c>
      <c r="V23" s="132">
        <f>VLOOKUP(K23,managelist_20211101!$B$3:$G$10442,5,FALSE)</f>
        <v>1217500</v>
      </c>
      <c r="W23" s="132">
        <f>VLOOKUP(K23,managelist_20211101!$B$3:$G$10442,6,FALSE)</f>
        <v>3401260</v>
      </c>
      <c r="X23" s="132" t="str">
        <f>VLOOKUP(K23,managelist_20211101!$B$3:$G$10442,3,FALSE)&amp;VLOOKUP(K23,managelist_20211101!$B$3:$G$10442,4,FALSE)</f>
        <v>10測点</v>
      </c>
    </row>
    <row r="24" spans="1:24" x14ac:dyDescent="0.15">
      <c r="A24" s="132" t="s">
        <v>3241</v>
      </c>
      <c r="B24" s="132" t="str">
        <f t="shared" si="0"/>
        <v>KT-130015</v>
      </c>
      <c r="C24" s="132" t="str">
        <f t="shared" si="1"/>
        <v>VE</v>
      </c>
      <c r="E24" s="132" t="s">
        <v>22412</v>
      </c>
      <c r="F24" s="132" t="str">
        <f t="shared" si="2"/>
        <v>KT-180090</v>
      </c>
      <c r="G24" s="132" t="str">
        <f t="shared" si="3"/>
        <v>VE</v>
      </c>
      <c r="H24" s="134" t="str">
        <f t="shared" si="4"/>
        <v>○</v>
      </c>
      <c r="J24" s="132">
        <v>23</v>
      </c>
      <c r="K24" s="132" t="s">
        <v>22420</v>
      </c>
      <c r="L24" s="132" t="str">
        <f>IFERROR(VLOOKUP(K24,「有用な技術」一覧_20211101!$B$2:$C$221,2,FALSE),"")</f>
        <v>[★ 活用促進]</v>
      </c>
      <c r="M24" s="132" t="str">
        <f>IF(VLOOKUP($K24,NETIS登録技術一覧_20211101!$B$2:$K$2792,9,FALSE)="","",VLOOKUP($K24,NETIS登録技術一覧_20211101!$B$2:$K$2792,9,FALSE))</f>
        <v/>
      </c>
      <c r="N24" s="132" t="str">
        <f>IF(VLOOKUP($K24,NETIS登録技術一覧_20211101!$B$2:$K$2792,10,FALSE)="","",VLOOKUP($K24,NETIS登録技術一覧_20211101!$B$2:$K$2792,10,FALSE))</f>
        <v/>
      </c>
      <c r="O24" s="132" t="s">
        <v>381</v>
      </c>
      <c r="P24" s="132" t="str">
        <f>IF(VLOOKUP(K24,NETIS登録技術一覧_20211101!$B$2:$H$2792,4,FALSE)="","",VLOOKUP(K24,NETIS登録技術一覧_20211101!$B$2:$H$2792,4,FALSE))</f>
        <v>ＩＴＳ関連技術</v>
      </c>
      <c r="Q24" s="132" t="str">
        <f>IF(VLOOKUP(K24,NETIS登録技術一覧_20211101!$B$2:$H$2792,5,FALSE)="","",VLOOKUP(K24,NETIS登録技術一覧_20211101!$B$2:$H$2792,5,FALSE))</f>
        <v>その他</v>
      </c>
      <c r="R24" s="132" t="str">
        <f>IF(VLOOKUP(K24,NETIS登録技術一覧_20211101!$B$2:$H$2792,6,FALSE)="","",VLOOKUP(K24,NETIS登録技術一覧_20211101!$B$2:$H$2792,6,FALSE))</f>
        <v/>
      </c>
      <c r="S24" s="132" t="str">
        <f>IF(VLOOKUP(K24,NETIS登録技術一覧_20211101!$B$2:$H$2792,7,FALSE)="","",VLOOKUP(K24,NETIS登録技術一覧_20211101!$B$2:$H$2792,7,FALSE))</f>
        <v/>
      </c>
      <c r="T24" s="132" t="str">
        <f>IF(VLOOKUP(K24,NETIS登録技術一覧_20211101!$B$2:$H$2792,2,FALSE)="","",VLOOKUP(K24,NETIS登録技術一覧_20211101!$B$2:$H$2792,2,FALSE))</f>
        <v>スマートデバイス用 デジタル野帳アプリ</v>
      </c>
      <c r="U24" s="132" t="str">
        <f>VLOOKUP(K24,managelist_20211101!$B$3:$G$10442,2,FALSE)</f>
        <v>紙の野帳にペンで書き込み、デジカメで写真撮影、事務所に戻ってパソコン作業</v>
      </c>
      <c r="V24" s="132">
        <f>VLOOKUP(K24,managelist_20211101!$B$3:$G$10442,5,FALSE)</f>
        <v>175340</v>
      </c>
      <c r="W24" s="132">
        <f>VLOOKUP(K24,managelist_20211101!$B$3:$G$10442,6,FALSE)</f>
        <v>289746</v>
      </c>
      <c r="X24" s="132" t="str">
        <f>VLOOKUP(K24,managelist_20211101!$B$3:$G$10442,3,FALSE)&amp;VLOOKUP(K24,managelist_20211101!$B$3:$G$10442,4,FALSE)</f>
        <v>1セット</v>
      </c>
    </row>
    <row r="25" spans="1:24" x14ac:dyDescent="0.15">
      <c r="A25" s="132" t="s">
        <v>3211</v>
      </c>
      <c r="B25" s="132" t="str">
        <f t="shared" si="0"/>
        <v>QS-130021</v>
      </c>
      <c r="C25" s="132" t="str">
        <f t="shared" si="1"/>
        <v>VR</v>
      </c>
      <c r="E25" s="132" t="s">
        <v>22413</v>
      </c>
      <c r="F25" s="132" t="str">
        <f t="shared" si="2"/>
        <v>KT-180082</v>
      </c>
      <c r="G25" s="132" t="str">
        <f t="shared" si="3"/>
        <v>VE</v>
      </c>
      <c r="H25" s="134" t="str">
        <f t="shared" si="4"/>
        <v>○</v>
      </c>
      <c r="J25" s="132">
        <v>24</v>
      </c>
      <c r="K25" s="132" t="s">
        <v>22421</v>
      </c>
      <c r="L25" s="132" t="str">
        <f>IFERROR(VLOOKUP(K25,「有用な技術」一覧_20211101!$B$2:$C$221,2,FALSE),"")</f>
        <v>[★ 活用促進]</v>
      </c>
      <c r="M25" s="132" t="str">
        <f>IF(VLOOKUP($K25,NETIS登録技術一覧_20211101!$B$2:$K$2792,9,FALSE)="","",VLOOKUP($K25,NETIS登録技術一覧_20211101!$B$2:$K$2792,9,FALSE))</f>
        <v/>
      </c>
      <c r="N25" s="132" t="str">
        <f>IF(VLOOKUP($K25,NETIS登録技術一覧_20211101!$B$2:$K$2792,10,FALSE)="","",VLOOKUP($K25,NETIS登録技術一覧_20211101!$B$2:$K$2792,10,FALSE))</f>
        <v/>
      </c>
      <c r="O25" s="132" t="s">
        <v>381</v>
      </c>
      <c r="P25" s="132" t="str">
        <f>IF(VLOOKUP(K25,NETIS登録技術一覧_20211101!$B$2:$H$2792,4,FALSE)="","",VLOOKUP(K25,NETIS登録技術一覧_20211101!$B$2:$H$2792,4,FALSE))</f>
        <v>道路維持修繕工</v>
      </c>
      <c r="Q25" s="132" t="str">
        <f>IF(VLOOKUP(K25,NETIS登録技術一覧_20211101!$B$2:$H$2792,5,FALSE)="","",VLOOKUP(K25,NETIS登録技術一覧_20211101!$B$2:$H$2792,5,FALSE))</f>
        <v>路面切削工</v>
      </c>
      <c r="R25" s="132" t="str">
        <f>IF(VLOOKUP(K25,NETIS登録技術一覧_20211101!$B$2:$H$2792,6,FALSE)="","",VLOOKUP(K25,NETIS登録技術一覧_20211101!$B$2:$H$2792,6,FALSE))</f>
        <v>切削オーバーレイ工</v>
      </c>
      <c r="S25" s="132" t="str">
        <f>IF(VLOOKUP(K25,NETIS登録技術一覧_20211101!$B$2:$H$2792,7,FALSE)="","",VLOOKUP(K25,NETIS登録技術一覧_20211101!$B$2:$H$2792,7,FALSE))</f>
        <v/>
      </c>
      <c r="T25" s="132" t="str">
        <f>IF(VLOOKUP(K25,NETIS登録技術一覧_20211101!$B$2:$H$2792,2,FALSE)="","",VLOOKUP(K25,NETIS登録技術一覧_20211101!$B$2:$H$2792,2,FALSE))</f>
        <v>ダンプトラック用アスファルト合材温度測定器 昇らーず温度計</v>
      </c>
      <c r="U25" s="132" t="str">
        <f>VLOOKUP(K25,managelist_20211101!$B$3:$G$10442,2,FALSE)</f>
        <v>ダンプトラックの荷台に昇り、温度計で測定。</v>
      </c>
      <c r="V25" s="132">
        <f>VLOOKUP(K25,managelist_20211101!$B$3:$G$10442,5,FALSE)</f>
        <v>88788</v>
      </c>
      <c r="W25" s="132">
        <f>VLOOKUP(K25,managelist_20211101!$B$3:$G$10442,6,FALSE)</f>
        <v>63031</v>
      </c>
      <c r="X25" s="132" t="str">
        <f>VLOOKUP(K25,managelist_20211101!$B$3:$G$10442,3,FALSE)&amp;VLOOKUP(K25,managelist_20211101!$B$3:$G$10442,4,FALSE)</f>
        <v>10台</v>
      </c>
    </row>
    <row r="26" spans="1:24" x14ac:dyDescent="0.15">
      <c r="A26" s="132" t="s">
        <v>1489</v>
      </c>
      <c r="B26" s="132" t="str">
        <f t="shared" si="0"/>
        <v>KT-130104</v>
      </c>
      <c r="C26" s="132" t="str">
        <f t="shared" si="1"/>
        <v>VE</v>
      </c>
      <c r="E26" s="132" t="s">
        <v>2987</v>
      </c>
      <c r="F26" s="132" t="str">
        <f t="shared" si="2"/>
        <v>KT-180069</v>
      </c>
      <c r="G26" s="132" t="str">
        <f t="shared" si="3"/>
        <v>VR</v>
      </c>
      <c r="H26" s="134" t="str">
        <f t="shared" si="4"/>
        <v>×</v>
      </c>
      <c r="J26" s="132">
        <v>25</v>
      </c>
      <c r="K26" s="132" t="s">
        <v>22422</v>
      </c>
      <c r="L26" s="132" t="str">
        <f>IFERROR(VLOOKUP(K26,「有用な技術」一覧_20211101!$B$2:$C$221,2,FALSE),"")</f>
        <v/>
      </c>
      <c r="M26" s="132" t="str">
        <f>IF(VLOOKUP($K26,NETIS登録技術一覧_20211101!$B$2:$K$2792,9,FALSE)="","",VLOOKUP($K26,NETIS登録技術一覧_20211101!$B$2:$K$2792,9,FALSE))</f>
        <v/>
      </c>
      <c r="N26" s="132" t="str">
        <f>IF(VLOOKUP($K26,NETIS登録技術一覧_20211101!$B$2:$K$2792,10,FALSE)="","",VLOOKUP($K26,NETIS登録技術一覧_20211101!$B$2:$K$2792,10,FALSE))</f>
        <v/>
      </c>
      <c r="O26" s="132" t="s">
        <v>381</v>
      </c>
      <c r="P26" s="132" t="str">
        <f>IF(VLOOKUP(K26,NETIS登録技術一覧_20211101!$B$2:$H$2792,4,FALSE)="","",VLOOKUP(K26,NETIS登録技術一覧_20211101!$B$2:$H$2792,4,FALSE))</f>
        <v>仮設工</v>
      </c>
      <c r="Q26" s="132" t="str">
        <f>IF(VLOOKUP(K26,NETIS登録技術一覧_20211101!$B$2:$H$2792,5,FALSE)="","",VLOOKUP(K26,NETIS登録技術一覧_20211101!$B$2:$H$2792,5,FALSE))</f>
        <v>その他</v>
      </c>
      <c r="R26" s="132" t="str">
        <f>IF(VLOOKUP(K26,NETIS登録技術一覧_20211101!$B$2:$H$2792,6,FALSE)="","",VLOOKUP(K26,NETIS登録技術一覧_20211101!$B$2:$H$2792,6,FALSE))</f>
        <v/>
      </c>
      <c r="S26" s="132" t="str">
        <f>IF(VLOOKUP(K26,NETIS登録技術一覧_20211101!$B$2:$H$2792,7,FALSE)="","",VLOOKUP(K26,NETIS登録技術一覧_20211101!$B$2:$H$2792,7,FALSE))</f>
        <v/>
      </c>
      <c r="T26" s="132" t="str">
        <f>IF(VLOOKUP(K26,NETIS登録技術一覧_20211101!$B$2:$H$2792,2,FALSE)="","",VLOOKUP(K26,NETIS登録技術一覧_20211101!$B$2:$H$2792,2,FALSE))</f>
        <v>ニューネオソーラーREVO</v>
      </c>
      <c r="U26" s="132" t="str">
        <f>VLOOKUP(K26,managelist_20211101!$B$3:$G$10442,2,FALSE)</f>
        <v>太陽電池式点滅灯</v>
      </c>
      <c r="V26" s="132">
        <f>VLOOKUP(K26,managelist_20211101!$B$3:$G$10442,5,FALSE)</f>
        <v>45</v>
      </c>
      <c r="W26" s="132">
        <f>VLOOKUP(K26,managelist_20211101!$B$3:$G$10442,6,FALSE)</f>
        <v>35</v>
      </c>
      <c r="X26" s="132" t="str">
        <f>VLOOKUP(K26,managelist_20211101!$B$3:$G$10442,3,FALSE)&amp;VLOOKUP(K26,managelist_20211101!$B$3:$G$10442,4,FALSE)</f>
        <v>1日</v>
      </c>
    </row>
    <row r="27" spans="1:24" x14ac:dyDescent="0.15">
      <c r="A27" s="132" t="s">
        <v>1089</v>
      </c>
      <c r="B27" s="132" t="str">
        <f t="shared" si="0"/>
        <v>CB-100041</v>
      </c>
      <c r="C27" s="132" t="str">
        <f t="shared" si="1"/>
        <v>VE</v>
      </c>
      <c r="E27" s="132" t="s">
        <v>22414</v>
      </c>
      <c r="F27" s="132" t="str">
        <f t="shared" si="2"/>
        <v>HK-180016</v>
      </c>
      <c r="G27" s="132" t="str">
        <f t="shared" si="3"/>
        <v>VE</v>
      </c>
      <c r="H27" s="134" t="str">
        <f t="shared" si="4"/>
        <v>○</v>
      </c>
      <c r="J27" s="132">
        <v>26</v>
      </c>
      <c r="K27" s="132" t="s">
        <v>22423</v>
      </c>
      <c r="L27" s="132" t="str">
        <f>IFERROR(VLOOKUP(K27,「有用な技術」一覧_20211101!$B$2:$C$221,2,FALSE),"")</f>
        <v>[★ 活用促進]</v>
      </c>
      <c r="M27" s="132" t="str">
        <f>IF(VLOOKUP($K27,NETIS登録技術一覧_20211101!$B$2:$K$2792,9,FALSE)="","",VLOOKUP($K27,NETIS登録技術一覧_20211101!$B$2:$K$2792,9,FALSE))</f>
        <v/>
      </c>
      <c r="N27" s="132" t="str">
        <f>IF(VLOOKUP($K27,NETIS登録技術一覧_20211101!$B$2:$K$2792,10,FALSE)="","",VLOOKUP($K27,NETIS登録技術一覧_20211101!$B$2:$K$2792,10,FALSE))</f>
        <v/>
      </c>
      <c r="O27" s="132" t="s">
        <v>381</v>
      </c>
      <c r="P27" s="132" t="str">
        <f>IF(VLOOKUP(K27,NETIS登録技術一覧_20211101!$B$2:$H$2792,4,FALSE)="","",VLOOKUP(K27,NETIS登録技術一覧_20211101!$B$2:$H$2792,4,FALSE))</f>
        <v>コンクリート工</v>
      </c>
      <c r="Q27" s="132" t="str">
        <f>IF(VLOOKUP(K27,NETIS登録技術一覧_20211101!$B$2:$H$2792,5,FALSE)="","",VLOOKUP(K27,NETIS登録技術一覧_20211101!$B$2:$H$2792,5,FALSE))</f>
        <v>コンクリート工</v>
      </c>
      <c r="R27" s="132" t="str">
        <f>IF(VLOOKUP(K27,NETIS登録技術一覧_20211101!$B$2:$H$2792,6,FALSE)="","",VLOOKUP(K27,NETIS登録技術一覧_20211101!$B$2:$H$2792,6,FALSE))</f>
        <v>コンクリート打設</v>
      </c>
      <c r="S27" s="132" t="str">
        <f>IF(VLOOKUP(K27,NETIS登録技術一覧_20211101!$B$2:$H$2792,7,FALSE)="","",VLOOKUP(K27,NETIS登録技術一覧_20211101!$B$2:$H$2792,7,FALSE))</f>
        <v/>
      </c>
      <c r="T27" s="132" t="str">
        <f>IF(VLOOKUP(K27,NETIS登録技術一覧_20211101!$B$2:$H$2792,2,FALSE)="","",VLOOKUP(K27,NETIS登録技術一覧_20211101!$B$2:$H$2792,2,FALSE))</f>
        <v>コンクリートポンプ圧送用先行剤 (ルブリ)</v>
      </c>
      <c r="U27" s="132" t="str">
        <f>VLOOKUP(K27,managelist_20211101!$B$3:$G$10442,2,FALSE)</f>
        <v>コンクリートポンプ圧送用先行モルタル</v>
      </c>
      <c r="V27" s="132">
        <f>VLOOKUP(K27,managelist_20211101!$B$3:$G$10442,5,FALSE)</f>
        <v>24535</v>
      </c>
      <c r="W27" s="132">
        <f>VLOOKUP(K27,managelist_20211101!$B$3:$G$10442,6,FALSE)</f>
        <v>94785</v>
      </c>
      <c r="X27" s="132" t="str">
        <f>VLOOKUP(K27,managelist_20211101!$B$3:$G$10442,3,FALSE)&amp;VLOOKUP(K27,managelist_20211101!$B$3:$G$10442,4,FALSE)</f>
        <v>1回</v>
      </c>
    </row>
    <row r="28" spans="1:24" x14ac:dyDescent="0.15">
      <c r="A28" s="132" t="s">
        <v>1220</v>
      </c>
      <c r="B28" s="132" t="str">
        <f t="shared" si="0"/>
        <v>HK-110015</v>
      </c>
      <c r="C28" s="132" t="str">
        <f t="shared" si="1"/>
        <v>VE</v>
      </c>
      <c r="E28" s="132" t="s">
        <v>22415</v>
      </c>
      <c r="F28" s="132" t="str">
        <f t="shared" si="2"/>
        <v>KK-180038</v>
      </c>
      <c r="G28" s="132" t="str">
        <f t="shared" si="3"/>
        <v>VE</v>
      </c>
      <c r="H28" s="134" t="str">
        <f t="shared" si="4"/>
        <v>○</v>
      </c>
      <c r="J28" s="132">
        <v>27</v>
      </c>
      <c r="K28" s="132" t="s">
        <v>22424</v>
      </c>
      <c r="L28" s="132" t="str">
        <f>IFERROR(VLOOKUP(K28,「有用な技術」一覧_20211101!$B$2:$C$221,2,FALSE),"")</f>
        <v/>
      </c>
      <c r="M28" s="132" t="str">
        <f>IF(VLOOKUP($K28,NETIS登録技術一覧_20211101!$B$2:$K$2792,9,FALSE)="","",VLOOKUP($K28,NETIS登録技術一覧_20211101!$B$2:$K$2792,9,FALSE))</f>
        <v/>
      </c>
      <c r="N28" s="132" t="str">
        <f>IF(VLOOKUP($K28,NETIS登録技術一覧_20211101!$B$2:$K$2792,10,FALSE)="","",VLOOKUP($K28,NETIS登録技術一覧_20211101!$B$2:$K$2792,10,FALSE))</f>
        <v/>
      </c>
      <c r="O28" s="132" t="s">
        <v>381</v>
      </c>
      <c r="P28" s="132" t="str">
        <f>IF(VLOOKUP(K28,NETIS登録技術一覧_20211101!$B$2:$H$2792,4,FALSE)="","",VLOOKUP(K28,NETIS登録技術一覧_20211101!$B$2:$H$2792,4,FALSE))</f>
        <v>コンクリート工</v>
      </c>
      <c r="Q28" s="132" t="str">
        <f>IF(VLOOKUP(K28,NETIS登録技術一覧_20211101!$B$2:$H$2792,5,FALSE)="","",VLOOKUP(K28,NETIS登録技術一覧_20211101!$B$2:$H$2792,5,FALSE))</f>
        <v>コンクリート工</v>
      </c>
      <c r="R28" s="132" t="str">
        <f>IF(VLOOKUP(K28,NETIS登録技術一覧_20211101!$B$2:$H$2792,6,FALSE)="","",VLOOKUP(K28,NETIS登録技術一覧_20211101!$B$2:$H$2792,6,FALSE))</f>
        <v>養生</v>
      </c>
      <c r="S28" s="132" t="str">
        <f>IF(VLOOKUP(K28,NETIS登録技術一覧_20211101!$B$2:$H$2792,7,FALSE)="","",VLOOKUP(K28,NETIS登録技術一覧_20211101!$B$2:$H$2792,7,FALSE))</f>
        <v/>
      </c>
      <c r="T28" s="132" t="str">
        <f>IF(VLOOKUP(K28,NETIS登録技術一覧_20211101!$B$2:$H$2792,2,FALSE)="","",VLOOKUP(K28,NETIS登録技術一覧_20211101!$B$2:$H$2792,2,FALSE))</f>
        <v>コンクリート湿潤・保温養生シート(潤王「うるおう」)</v>
      </c>
      <c r="U28" s="132" t="str">
        <f>VLOOKUP(K28,managelist_20211101!$B$3:$G$10442,2,FALSE)</f>
        <v>一般養生(散水)</v>
      </c>
      <c r="V28" s="132">
        <f>VLOOKUP(K28,managelist_20211101!$B$3:$G$10442,5,FALSE)</f>
        <v>55387</v>
      </c>
      <c r="W28" s="132">
        <f>VLOOKUP(K28,managelist_20211101!$B$3:$G$10442,6,FALSE)</f>
        <v>40219</v>
      </c>
      <c r="X28" s="132" t="str">
        <f>VLOOKUP(K28,managelist_20211101!$B$3:$G$10442,3,FALSE)&amp;VLOOKUP(K28,managelist_20211101!$B$3:$G$10442,4,FALSE)</f>
        <v>100m2</v>
      </c>
    </row>
    <row r="29" spans="1:24" x14ac:dyDescent="0.15">
      <c r="A29" s="132" t="s">
        <v>1325</v>
      </c>
      <c r="B29" s="132" t="str">
        <f t="shared" si="0"/>
        <v>KK-110047</v>
      </c>
      <c r="C29" s="132" t="str">
        <f t="shared" si="1"/>
        <v>VE</v>
      </c>
      <c r="E29" s="132" t="s">
        <v>22416</v>
      </c>
      <c r="F29" s="132" t="str">
        <f t="shared" si="2"/>
        <v>KK-180037</v>
      </c>
      <c r="G29" s="132" t="str">
        <f t="shared" si="3"/>
        <v>VE</v>
      </c>
      <c r="H29" s="134" t="str">
        <f t="shared" si="4"/>
        <v>○</v>
      </c>
      <c r="J29" s="132">
        <v>28</v>
      </c>
      <c r="K29" s="132" t="s">
        <v>22425</v>
      </c>
      <c r="L29" s="132" t="str">
        <f>IFERROR(VLOOKUP(K29,「有用な技術」一覧_20211101!$B$2:$C$221,2,FALSE),"")</f>
        <v/>
      </c>
      <c r="M29" s="132" t="str">
        <f>IF(VLOOKUP($K29,NETIS登録技術一覧_20211101!$B$2:$K$2792,9,FALSE)="","",VLOOKUP($K29,NETIS登録技術一覧_20211101!$B$2:$K$2792,9,FALSE))</f>
        <v/>
      </c>
      <c r="N29" s="132" t="str">
        <f>IF(VLOOKUP($K29,NETIS登録技術一覧_20211101!$B$2:$K$2792,10,FALSE)="","",VLOOKUP($K29,NETIS登録技術一覧_20211101!$B$2:$K$2792,10,FALSE))</f>
        <v/>
      </c>
      <c r="O29" s="132" t="s">
        <v>381</v>
      </c>
      <c r="P29" s="132" t="str">
        <f>IF(VLOOKUP(K29,NETIS登録技術一覧_20211101!$B$2:$H$2792,4,FALSE)="","",VLOOKUP(K29,NETIS登録技術一覧_20211101!$B$2:$H$2792,4,FALSE))</f>
        <v>公園</v>
      </c>
      <c r="Q29" s="132" t="str">
        <f>IF(VLOOKUP(K29,NETIS登録技術一覧_20211101!$B$2:$H$2792,5,FALSE)="","",VLOOKUP(K29,NETIS登録技術一覧_20211101!$B$2:$H$2792,5,FALSE))</f>
        <v>公園除草工</v>
      </c>
      <c r="R29" s="132" t="str">
        <f>IF(VLOOKUP(K29,NETIS登録技術一覧_20211101!$B$2:$H$2792,6,FALSE)="","",VLOOKUP(K29,NETIS登録技術一覧_20211101!$B$2:$H$2792,6,FALSE))</f>
        <v/>
      </c>
      <c r="S29" s="132" t="str">
        <f>IF(VLOOKUP(K29,NETIS登録技術一覧_20211101!$B$2:$H$2792,7,FALSE)="","",VLOOKUP(K29,NETIS登録技術一覧_20211101!$B$2:$H$2792,7,FALSE))</f>
        <v/>
      </c>
      <c r="T29" s="132" t="str">
        <f>IF(VLOOKUP(K29,NETIS登録技術一覧_20211101!$B$2:$H$2792,2,FALSE)="","",VLOOKUP(K29,NETIS登録技術一覧_20211101!$B$2:$H$2792,2,FALSE))</f>
        <v>キックバックブレーキ付充電式草刈機</v>
      </c>
      <c r="U29" s="132" t="str">
        <f>VLOOKUP(K29,managelist_20211101!$B$3:$G$10442,2,FALSE)</f>
        <v>キックバックブレーキの付いていない充電式草刈機</v>
      </c>
      <c r="V29" s="132">
        <f>VLOOKUP(K29,managelist_20211101!$B$3:$G$10442,5,FALSE)</f>
        <v>57900</v>
      </c>
      <c r="W29" s="132">
        <f>VLOOKUP(K29,managelist_20211101!$B$3:$G$10442,6,FALSE)</f>
        <v>62300</v>
      </c>
      <c r="X29" s="132" t="str">
        <f>VLOOKUP(K29,managelist_20211101!$B$3:$G$10442,3,FALSE)&amp;VLOOKUP(K29,managelist_20211101!$B$3:$G$10442,4,FALSE)</f>
        <v>1式</v>
      </c>
    </row>
    <row r="30" spans="1:24" x14ac:dyDescent="0.15">
      <c r="A30" s="132" t="s">
        <v>1587</v>
      </c>
      <c r="B30" s="132" t="str">
        <f t="shared" si="0"/>
        <v>SK-140010</v>
      </c>
      <c r="C30" s="132" t="str">
        <f t="shared" si="1"/>
        <v>VR</v>
      </c>
      <c r="E30" s="132" t="s">
        <v>22417</v>
      </c>
      <c r="F30" s="132" t="str">
        <f t="shared" si="2"/>
        <v>QS-180012</v>
      </c>
      <c r="G30" s="132" t="str">
        <f t="shared" si="3"/>
        <v>VE</v>
      </c>
      <c r="H30" s="134" t="str">
        <f t="shared" si="4"/>
        <v>○</v>
      </c>
      <c r="J30" s="132">
        <v>29</v>
      </c>
      <c r="K30" s="132" t="s">
        <v>22426</v>
      </c>
      <c r="L30" s="132" t="str">
        <f>IFERROR(VLOOKUP(K30,「有用な技術」一覧_20211101!$B$2:$C$221,2,FALSE),"")</f>
        <v>[★ 活用促進]</v>
      </c>
      <c r="M30" s="132" t="str">
        <f>IF(VLOOKUP($K30,NETIS登録技術一覧_20211101!$B$2:$K$2792,9,FALSE)="","",VLOOKUP($K30,NETIS登録技術一覧_20211101!$B$2:$K$2792,9,FALSE))</f>
        <v/>
      </c>
      <c r="N30" s="132" t="str">
        <f>IF(VLOOKUP($K30,NETIS登録技術一覧_20211101!$B$2:$K$2792,10,FALSE)="","",VLOOKUP($K30,NETIS登録技術一覧_20211101!$B$2:$K$2792,10,FALSE))</f>
        <v/>
      </c>
      <c r="O30" s="132" t="s">
        <v>381</v>
      </c>
      <c r="P30" s="132" t="str">
        <f>IF(VLOOKUP(K30,NETIS登録技術一覧_20211101!$B$2:$H$2792,4,FALSE)="","",VLOOKUP(K30,NETIS登録技術一覧_20211101!$B$2:$H$2792,4,FALSE))</f>
        <v>共通工</v>
      </c>
      <c r="Q30" s="132" t="str">
        <f>IF(VLOOKUP(K30,NETIS登録技術一覧_20211101!$B$2:$H$2792,5,FALSE)="","",VLOOKUP(K30,NETIS登録技術一覧_20211101!$B$2:$H$2792,5,FALSE))</f>
        <v>軟弱地盤処理工</v>
      </c>
      <c r="R30" s="132" t="str">
        <f>IF(VLOOKUP(K30,NETIS登録技術一覧_20211101!$B$2:$H$2792,6,FALSE)="","",VLOOKUP(K30,NETIS登録技術一覧_20211101!$B$2:$H$2792,6,FALSE))</f>
        <v/>
      </c>
      <c r="S30" s="132" t="str">
        <f>IF(VLOOKUP(K30,NETIS登録技術一覧_20211101!$B$2:$H$2792,7,FALSE)="","",VLOOKUP(K30,NETIS登録技術一覧_20211101!$B$2:$H$2792,7,FALSE))</f>
        <v/>
      </c>
      <c r="T30" s="132" t="str">
        <f>IF(VLOOKUP(K30,NETIS登録技術一覧_20211101!$B$2:$H$2792,2,FALSE)="","",VLOOKUP(K30,NETIS登録技術一覧_20211101!$B$2:$H$2792,2,FALSE))</f>
        <v>自動遠隔観測システム</v>
      </c>
      <c r="U30" s="132" t="str">
        <f>VLOOKUP(K30,managelist_20211101!$B$3:$G$10442,2,FALSE)</f>
        <v>測量器を用いた人的測量</v>
      </c>
      <c r="V30" s="132">
        <f>VLOOKUP(K30,managelist_20211101!$B$3:$G$10442,5,FALSE)</f>
        <v>48534</v>
      </c>
      <c r="W30" s="132">
        <f>VLOOKUP(K30,managelist_20211101!$B$3:$G$10442,6,FALSE)</f>
        <v>77470</v>
      </c>
      <c r="X30" s="132" t="str">
        <f>VLOOKUP(K30,managelist_20211101!$B$3:$G$10442,3,FALSE)&amp;VLOOKUP(K30,managelist_20211101!$B$3:$G$10442,4,FALSE)</f>
        <v>100箇所</v>
      </c>
    </row>
    <row r="31" spans="1:24" x14ac:dyDescent="0.15">
      <c r="A31" s="132" t="s">
        <v>1588</v>
      </c>
      <c r="B31" s="132" t="str">
        <f t="shared" si="0"/>
        <v>TH-100005</v>
      </c>
      <c r="C31" s="132" t="str">
        <f t="shared" si="1"/>
        <v>VE</v>
      </c>
      <c r="E31" s="132" t="s">
        <v>22418</v>
      </c>
      <c r="F31" s="132" t="str">
        <f t="shared" si="2"/>
        <v>KT-180043</v>
      </c>
      <c r="G31" s="132" t="str">
        <f t="shared" si="3"/>
        <v>VE</v>
      </c>
      <c r="H31" s="134" t="str">
        <f t="shared" si="4"/>
        <v>○</v>
      </c>
      <c r="J31" s="132">
        <v>30</v>
      </c>
      <c r="K31" s="132" t="s">
        <v>22427</v>
      </c>
      <c r="L31" s="132" t="str">
        <f>IFERROR(VLOOKUP(K31,「有用な技術」一覧_20211101!$B$2:$C$221,2,FALSE),"")</f>
        <v>[★ 活用促進]</v>
      </c>
      <c r="M31" s="132" t="str">
        <f>IF(VLOOKUP($K31,NETIS登録技術一覧_20211101!$B$2:$K$2792,9,FALSE)="","",VLOOKUP($K31,NETIS登録技術一覧_20211101!$B$2:$K$2792,9,FALSE))</f>
        <v/>
      </c>
      <c r="N31" s="132" t="str">
        <f>IF(VLOOKUP($K31,NETIS登録技術一覧_20211101!$B$2:$K$2792,10,FALSE)="","",VLOOKUP($K31,NETIS登録技術一覧_20211101!$B$2:$K$2792,10,FALSE))</f>
        <v/>
      </c>
      <c r="O31" s="132" t="s">
        <v>381</v>
      </c>
      <c r="P31" s="132" t="str">
        <f>IF(VLOOKUP(K31,NETIS登録技術一覧_20211101!$B$2:$H$2792,4,FALSE)="","",VLOOKUP(K31,NETIS登録技術一覧_20211101!$B$2:$H$2792,4,FALSE))</f>
        <v>共通工</v>
      </c>
      <c r="Q31" s="132" t="str">
        <f>IF(VLOOKUP(K31,NETIS登録技術一覧_20211101!$B$2:$H$2792,5,FALSE)="","",VLOOKUP(K31,NETIS登録技術一覧_20211101!$B$2:$H$2792,5,FALSE))</f>
        <v>情報化施工</v>
      </c>
      <c r="R31" s="132" t="str">
        <f>IF(VLOOKUP(K31,NETIS登録技術一覧_20211101!$B$2:$H$2792,6,FALSE)="","",VLOOKUP(K31,NETIS登録技術一覧_20211101!$B$2:$H$2792,6,FALSE))</f>
        <v/>
      </c>
      <c r="S31" s="132" t="str">
        <f>IF(VLOOKUP(K31,NETIS登録技術一覧_20211101!$B$2:$H$2792,7,FALSE)="","",VLOOKUP(K31,NETIS登録技術一覧_20211101!$B$2:$H$2792,7,FALSE))</f>
        <v/>
      </c>
      <c r="T31" s="132" t="str">
        <f>IF(VLOOKUP(K31,NETIS登録技術一覧_20211101!$B$2:$H$2792,2,FALSE)="","",VLOOKUP(K31,NETIS登録技術一覧_20211101!$B$2:$H$2792,2,FALSE))</f>
        <v>路盤工施工効率化システム</v>
      </c>
      <c r="U31" s="132" t="str">
        <f>VLOOKUP(K31,managelist_20211101!$B$3:$G$10442,2,FALSE)</f>
        <v>下層路盤工(車道・路肩部)(ICT)</v>
      </c>
      <c r="V31" s="132">
        <f>VLOOKUP(K31,managelist_20211101!$B$3:$G$10442,5,FALSE)</f>
        <v>2174023</v>
      </c>
      <c r="W31" s="132">
        <f>VLOOKUP(K31,managelist_20211101!$B$3:$G$10442,6,FALSE)</f>
        <v>2253067</v>
      </c>
      <c r="X31" s="132" t="str">
        <f>VLOOKUP(K31,managelist_20211101!$B$3:$G$10442,3,FALSE)&amp;VLOOKUP(K31,managelist_20211101!$B$3:$G$10442,4,FALSE)</f>
        <v>10000m2</v>
      </c>
    </row>
    <row r="32" spans="1:24" x14ac:dyDescent="0.15">
      <c r="A32" s="132" t="s">
        <v>1589</v>
      </c>
      <c r="B32" s="132" t="str">
        <f t="shared" si="0"/>
        <v>TH-100006</v>
      </c>
      <c r="C32" s="132" t="str">
        <f t="shared" si="1"/>
        <v>VE</v>
      </c>
      <c r="E32" s="132" t="s">
        <v>22419</v>
      </c>
      <c r="F32" s="132" t="str">
        <f t="shared" si="2"/>
        <v>KT-180034</v>
      </c>
      <c r="G32" s="132" t="str">
        <f t="shared" si="3"/>
        <v>VE</v>
      </c>
      <c r="H32" s="134" t="str">
        <f t="shared" si="4"/>
        <v>○</v>
      </c>
      <c r="J32" s="132">
        <v>31</v>
      </c>
      <c r="K32" s="132" t="s">
        <v>22428</v>
      </c>
      <c r="L32" s="132" t="str">
        <f>IFERROR(VLOOKUP(K32,「有用な技術」一覧_20211101!$B$2:$C$221,2,FALSE),"")</f>
        <v>[★ 活用促進]</v>
      </c>
      <c r="M32" s="132" t="str">
        <f>IF(VLOOKUP($K32,NETIS登録技術一覧_20211101!$B$2:$K$2792,9,FALSE)="","",VLOOKUP($K32,NETIS登録技術一覧_20211101!$B$2:$K$2792,9,FALSE))</f>
        <v/>
      </c>
      <c r="N32" s="132" t="str">
        <f>IF(VLOOKUP($K32,NETIS登録技術一覧_20211101!$B$2:$K$2792,10,FALSE)="","",VLOOKUP($K32,NETIS登録技術一覧_20211101!$B$2:$K$2792,10,FALSE))</f>
        <v/>
      </c>
      <c r="O32" s="132" t="s">
        <v>381</v>
      </c>
      <c r="P32" s="132" t="str">
        <f>IF(VLOOKUP(K32,NETIS登録技術一覧_20211101!$B$2:$H$2792,4,FALSE)="","",VLOOKUP(K32,NETIS登録技術一覧_20211101!$B$2:$H$2792,4,FALSE))</f>
        <v>道路維持修繕工</v>
      </c>
      <c r="Q32" s="132" t="str">
        <f>IF(VLOOKUP(K32,NETIS登録技術一覧_20211101!$B$2:$H$2792,5,FALSE)="","",VLOOKUP(K32,NETIS登録技術一覧_20211101!$B$2:$H$2792,5,FALSE))</f>
        <v>路面補修工</v>
      </c>
      <c r="R32" s="132" t="str">
        <f>IF(VLOOKUP(K32,NETIS登録技術一覧_20211101!$B$2:$H$2792,6,FALSE)="","",VLOOKUP(K32,NETIS登録技術一覧_20211101!$B$2:$H$2792,6,FALSE))</f>
        <v>わだち掘れ補修工</v>
      </c>
      <c r="S32" s="132" t="str">
        <f>IF(VLOOKUP(K32,NETIS登録技術一覧_20211101!$B$2:$H$2792,7,FALSE)="","",VLOOKUP(K32,NETIS登録技術一覧_20211101!$B$2:$H$2792,7,FALSE))</f>
        <v/>
      </c>
      <c r="T32" s="132" t="str">
        <f>IF(VLOOKUP(K32,NETIS登録技術一覧_20211101!$B$2:$H$2792,2,FALSE)="","",VLOOKUP(K32,NETIS登録技術一覧_20211101!$B$2:$H$2792,2,FALSE))</f>
        <v>車載3Dスキャナを用いた舗装切削量等計算システム</v>
      </c>
      <c r="U32" s="132" t="str">
        <f>VLOOKUP(K32,managelist_20211101!$B$3:$G$10442,2,FALSE)</f>
        <v>横断プロフィールメータによる計測</v>
      </c>
      <c r="V32" s="132">
        <f>VLOOKUP(K32,managelist_20211101!$B$3:$G$10442,5,FALSE)</f>
        <v>1311350</v>
      </c>
      <c r="W32" s="132">
        <f>VLOOKUP(K32,managelist_20211101!$B$3:$G$10442,6,FALSE)</f>
        <v>1418000</v>
      </c>
      <c r="X32" s="132" t="str">
        <f>VLOOKUP(K32,managelist_20211101!$B$3:$G$10442,3,FALSE)&amp;VLOOKUP(K32,managelist_20211101!$B$3:$G$10442,4,FALSE)</f>
        <v>10000m2</v>
      </c>
    </row>
    <row r="33" spans="1:24" x14ac:dyDescent="0.15">
      <c r="A33" s="132" t="s">
        <v>1611</v>
      </c>
      <c r="B33" s="132" t="str">
        <f t="shared" si="0"/>
        <v>TH-110022</v>
      </c>
      <c r="C33" s="132" t="str">
        <f t="shared" si="1"/>
        <v>VR</v>
      </c>
      <c r="E33" s="132" t="s">
        <v>2988</v>
      </c>
      <c r="F33" s="132" t="str">
        <f t="shared" si="2"/>
        <v>CB-180010</v>
      </c>
      <c r="G33" s="132" t="str">
        <f t="shared" si="3"/>
        <v>VR</v>
      </c>
      <c r="H33" s="134" t="str">
        <f t="shared" si="4"/>
        <v>×</v>
      </c>
      <c r="J33" s="132">
        <v>32</v>
      </c>
      <c r="K33" s="132" t="s">
        <v>22429</v>
      </c>
      <c r="L33" s="132" t="str">
        <f>IFERROR(VLOOKUP(K33,「有用な技術」一覧_20211101!$B$2:$C$221,2,FALSE),"")</f>
        <v/>
      </c>
      <c r="M33" s="132" t="str">
        <f>IF(VLOOKUP($K33,NETIS登録技術一覧_20211101!$B$2:$K$2792,9,FALSE)="","",VLOOKUP($K33,NETIS登録技術一覧_20211101!$B$2:$K$2792,9,FALSE))</f>
        <v/>
      </c>
      <c r="N33" s="132" t="str">
        <f>IF(VLOOKUP($K33,NETIS登録技術一覧_20211101!$B$2:$K$2792,10,FALSE)="","",VLOOKUP($K33,NETIS登録技術一覧_20211101!$B$2:$K$2792,10,FALSE))</f>
        <v/>
      </c>
      <c r="O33" s="132" t="s">
        <v>381</v>
      </c>
      <c r="P33" s="132" t="str">
        <f>IF(VLOOKUP(K33,NETIS登録技術一覧_20211101!$B$2:$H$2792,4,FALSE)="","",VLOOKUP(K33,NETIS登録技術一覧_20211101!$B$2:$H$2792,4,FALSE))</f>
        <v>共通工</v>
      </c>
      <c r="Q33" s="132" t="str">
        <f>IF(VLOOKUP(K33,NETIS登録技術一覧_20211101!$B$2:$H$2792,5,FALSE)="","",VLOOKUP(K33,NETIS登録技術一覧_20211101!$B$2:$H$2792,5,FALSE))</f>
        <v>法面工</v>
      </c>
      <c r="R33" s="132" t="str">
        <f>IF(VLOOKUP(K33,NETIS登録技術一覧_20211101!$B$2:$H$2792,6,FALSE)="","",VLOOKUP(K33,NETIS登録技術一覧_20211101!$B$2:$H$2792,6,FALSE))</f>
        <v>その他</v>
      </c>
      <c r="S33" s="132" t="str">
        <f>IF(VLOOKUP(K33,NETIS登録技術一覧_20211101!$B$2:$H$2792,7,FALSE)="","",VLOOKUP(K33,NETIS登録技術一覧_20211101!$B$2:$H$2792,7,FALSE))</f>
        <v/>
      </c>
      <c r="T33" s="132" t="str">
        <f>IF(VLOOKUP(K33,NETIS登録技術一覧_20211101!$B$2:$H$2792,2,FALSE)="","",VLOOKUP(K33,NETIS登録技術一覧_20211101!$B$2:$H$2792,2,FALSE))</f>
        <v>エースシート</v>
      </c>
      <c r="U33" s="132" t="str">
        <f>VLOOKUP(K33,managelist_20211101!$B$3:$G$10442,2,FALSE)</f>
        <v>ポリエチレン等の合成樹脂からなるブルーシート養生</v>
      </c>
      <c r="V33" s="132">
        <f>VLOOKUP(K33,managelist_20211101!$B$3:$G$10442,5,FALSE)</f>
        <v>50154</v>
      </c>
      <c r="W33" s="132">
        <f>VLOOKUP(K33,managelist_20211101!$B$3:$G$10442,6,FALSE)</f>
        <v>33024</v>
      </c>
      <c r="X33" s="132" t="str">
        <f>VLOOKUP(K33,managelist_20211101!$B$3:$G$10442,3,FALSE)&amp;VLOOKUP(K33,managelist_20211101!$B$3:$G$10442,4,FALSE)</f>
        <v>100㎡</v>
      </c>
    </row>
    <row r="34" spans="1:24" x14ac:dyDescent="0.15">
      <c r="A34" s="132" t="s">
        <v>3043</v>
      </c>
      <c r="B34" s="132" t="str">
        <f t="shared" si="0"/>
        <v>KT-160112</v>
      </c>
      <c r="C34" s="132" t="str">
        <f t="shared" si="1"/>
        <v>VR</v>
      </c>
      <c r="E34" s="132" t="s">
        <v>2989</v>
      </c>
      <c r="F34" s="132" t="str">
        <f t="shared" si="2"/>
        <v>QS-180009</v>
      </c>
      <c r="G34" s="132" t="str">
        <f t="shared" si="3"/>
        <v>VR</v>
      </c>
      <c r="H34" s="134" t="str">
        <f t="shared" si="4"/>
        <v>×</v>
      </c>
      <c r="J34" s="132">
        <v>33</v>
      </c>
      <c r="K34" s="132" t="s">
        <v>22430</v>
      </c>
      <c r="L34" s="132" t="str">
        <f>IFERROR(VLOOKUP(K34,「有用な技術」一覧_20211101!$B$2:$C$221,2,FALSE),"")</f>
        <v/>
      </c>
      <c r="M34" s="132" t="str">
        <f>IF(VLOOKUP($K34,NETIS登録技術一覧_20211101!$B$2:$K$2792,9,FALSE)="","",VLOOKUP($K34,NETIS登録技術一覧_20211101!$B$2:$K$2792,9,FALSE))</f>
        <v/>
      </c>
      <c r="N34" s="132" t="str">
        <f>IF(VLOOKUP($K34,NETIS登録技術一覧_20211101!$B$2:$K$2792,10,FALSE)="","",VLOOKUP($K34,NETIS登録技術一覧_20211101!$B$2:$K$2792,10,FALSE))</f>
        <v/>
      </c>
      <c r="O34" s="132" t="s">
        <v>381</v>
      </c>
      <c r="P34" s="132" t="str">
        <f>IF(VLOOKUP(K34,NETIS登録技術一覧_20211101!$B$2:$H$2792,4,FALSE)="","",VLOOKUP(K34,NETIS登録技術一覧_20211101!$B$2:$H$2792,4,FALSE))</f>
        <v>河川海岸</v>
      </c>
      <c r="Q34" s="132" t="str">
        <f>IF(VLOOKUP(K34,NETIS登録技術一覧_20211101!$B$2:$H$2792,5,FALSE)="","",VLOOKUP(K34,NETIS登録技術一覧_20211101!$B$2:$H$2792,5,FALSE))</f>
        <v>袋詰玉石工</v>
      </c>
      <c r="R34" s="132" t="str">
        <f>IF(VLOOKUP(K34,NETIS登録技術一覧_20211101!$B$2:$H$2792,6,FALSE)="","",VLOOKUP(K34,NETIS登録技術一覧_20211101!$B$2:$H$2792,6,FALSE))</f>
        <v/>
      </c>
      <c r="S34" s="132" t="str">
        <f>IF(VLOOKUP(K34,NETIS登録技術一覧_20211101!$B$2:$H$2792,7,FALSE)="","",VLOOKUP(K34,NETIS登録技術一覧_20211101!$B$2:$H$2792,7,FALSE))</f>
        <v/>
      </c>
      <c r="T34" s="132" t="str">
        <f>IF(VLOOKUP(K34,NETIS登録技術一覧_20211101!$B$2:$H$2792,2,FALSE)="","",VLOOKUP(K34,NETIS登録技術一覧_20211101!$B$2:$H$2792,2,FALSE))</f>
        <v>バイオエコサンクネット</v>
      </c>
      <c r="U34" s="132" t="str">
        <f>VLOOKUP(K34,managelist_20211101!$B$3:$G$10442,2,FALSE)</f>
        <v>石油由来ポリエステル袋型根固め工法用袋材</v>
      </c>
      <c r="V34" s="132">
        <f>VLOOKUP(K34,managelist_20211101!$B$3:$G$10442,5,FALSE)</f>
        <v>208031.13</v>
      </c>
      <c r="W34" s="132">
        <f>VLOOKUP(K34,managelist_20211101!$B$3:$G$10442,6,FALSE)</f>
        <v>208031.13</v>
      </c>
      <c r="X34" s="132" t="str">
        <f>VLOOKUP(K34,managelist_20211101!$B$3:$G$10442,3,FALSE)&amp;VLOOKUP(K34,managelist_20211101!$B$3:$G$10442,4,FALSE)</f>
        <v>10個</v>
      </c>
    </row>
    <row r="35" spans="1:24" x14ac:dyDescent="0.15">
      <c r="A35" s="132" t="s">
        <v>3181</v>
      </c>
      <c r="B35" s="132" t="str">
        <f t="shared" si="0"/>
        <v>HR-140007</v>
      </c>
      <c r="C35" s="132" t="str">
        <f t="shared" si="1"/>
        <v>VR</v>
      </c>
      <c r="E35" s="132" t="s">
        <v>22420</v>
      </c>
      <c r="F35" s="132" t="str">
        <f t="shared" si="2"/>
        <v>KT-180030</v>
      </c>
      <c r="G35" s="132" t="str">
        <f t="shared" si="3"/>
        <v>VE</v>
      </c>
      <c r="H35" s="134" t="str">
        <f t="shared" si="4"/>
        <v>○</v>
      </c>
      <c r="J35" s="132">
        <v>34</v>
      </c>
      <c r="K35" s="132" t="s">
        <v>22431</v>
      </c>
      <c r="L35" s="132" t="str">
        <f>IFERROR(VLOOKUP(K35,「有用な技術」一覧_20211101!$B$2:$C$221,2,FALSE),"")</f>
        <v>[★ 活用促進]</v>
      </c>
      <c r="M35" s="132" t="str">
        <f>IF(VLOOKUP($K35,NETIS登録技術一覧_20211101!$B$2:$K$2792,9,FALSE)="","",VLOOKUP($K35,NETIS登録技術一覧_20211101!$B$2:$K$2792,9,FALSE))</f>
        <v/>
      </c>
      <c r="N35" s="132" t="str">
        <f>IF(VLOOKUP($K35,NETIS登録技術一覧_20211101!$B$2:$K$2792,10,FALSE)="","",VLOOKUP($K35,NETIS登録技術一覧_20211101!$B$2:$K$2792,10,FALSE))</f>
        <v/>
      </c>
      <c r="O35" s="132" t="s">
        <v>381</v>
      </c>
      <c r="P35" s="132" t="str">
        <f>IF(VLOOKUP(K35,NETIS登録技術一覧_20211101!$B$2:$H$2792,4,FALSE)="","",VLOOKUP(K35,NETIS登録技術一覧_20211101!$B$2:$H$2792,4,FALSE))</f>
        <v>基礎工</v>
      </c>
      <c r="Q35" s="132" t="str">
        <f>IF(VLOOKUP(K35,NETIS登録技術一覧_20211101!$B$2:$H$2792,5,FALSE)="","",VLOOKUP(K35,NETIS登録技術一覧_20211101!$B$2:$H$2792,5,FALSE))</f>
        <v>場所打ち杭工</v>
      </c>
      <c r="R35" s="132" t="str">
        <f>IF(VLOOKUP(K35,NETIS登録技術一覧_20211101!$B$2:$H$2792,6,FALSE)="","",VLOOKUP(K35,NETIS登録技術一覧_20211101!$B$2:$H$2792,6,FALSE))</f>
        <v>大口径ボーリングマシーン</v>
      </c>
      <c r="S35" s="132" t="str">
        <f>IF(VLOOKUP(K35,NETIS登録技術一覧_20211101!$B$2:$H$2792,7,FALSE)="","",VLOOKUP(K35,NETIS登録技術一覧_20211101!$B$2:$H$2792,7,FALSE))</f>
        <v/>
      </c>
      <c r="T35" s="132" t="str">
        <f>IF(VLOOKUP(K35,NETIS登録技術一覧_20211101!$B$2:$H$2792,2,FALSE)="","",VLOOKUP(K35,NETIS登録技術一覧_20211101!$B$2:$H$2792,2,FALSE))</f>
        <v>ARハンマ工法</v>
      </c>
      <c r="U35" s="132" t="str">
        <f>VLOOKUP(K35,managelist_20211101!$B$3:$G$10442,2,FALSE)</f>
        <v>大口径ボーリングマシン工</v>
      </c>
      <c r="V35" s="132">
        <f>VLOOKUP(K35,managelist_20211101!$B$3:$G$10442,5,FALSE)</f>
        <v>4725300</v>
      </c>
      <c r="W35" s="132">
        <f>VLOOKUP(K35,managelist_20211101!$B$3:$G$10442,6,FALSE)</f>
        <v>7270600</v>
      </c>
      <c r="X35" s="132" t="str">
        <f>VLOOKUP(K35,managelist_20211101!$B$3:$G$10442,3,FALSE)&amp;VLOOKUP(K35,managelist_20211101!$B$3:$G$10442,4,FALSE)</f>
        <v>10本</v>
      </c>
    </row>
    <row r="36" spans="1:24" x14ac:dyDescent="0.15">
      <c r="A36" s="132" t="s">
        <v>6184</v>
      </c>
      <c r="B36" s="132" t="str">
        <f t="shared" si="0"/>
        <v>KK-080038</v>
      </c>
      <c r="C36" s="132" t="str">
        <f t="shared" si="1"/>
        <v>VG</v>
      </c>
      <c r="E36" s="132" t="s">
        <v>22421</v>
      </c>
      <c r="F36" s="132" t="str">
        <f t="shared" si="2"/>
        <v>KT-180018</v>
      </c>
      <c r="G36" s="132" t="str">
        <f t="shared" si="3"/>
        <v>VE</v>
      </c>
      <c r="H36" s="134" t="str">
        <f t="shared" si="4"/>
        <v>○</v>
      </c>
      <c r="J36" s="132">
        <v>35</v>
      </c>
      <c r="K36" s="132" t="s">
        <v>22432</v>
      </c>
      <c r="L36" s="132" t="str">
        <f>IFERROR(VLOOKUP(K36,「有用な技術」一覧_20211101!$B$2:$C$221,2,FALSE),"")</f>
        <v/>
      </c>
      <c r="M36" s="132" t="str">
        <f>IF(VLOOKUP($K36,NETIS登録技術一覧_20211101!$B$2:$K$2792,9,FALSE)="","",VLOOKUP($K36,NETIS登録技術一覧_20211101!$B$2:$K$2792,9,FALSE))</f>
        <v/>
      </c>
      <c r="N36" s="132" t="str">
        <f>IF(VLOOKUP($K36,NETIS登録技術一覧_20211101!$B$2:$K$2792,10,FALSE)="","",VLOOKUP($K36,NETIS登録技術一覧_20211101!$B$2:$K$2792,10,FALSE))</f>
        <v/>
      </c>
      <c r="O36" s="132" t="s">
        <v>381</v>
      </c>
      <c r="P36" s="132" t="str">
        <f>IF(VLOOKUP(K36,NETIS登録技術一覧_20211101!$B$2:$H$2792,4,FALSE)="","",VLOOKUP(K36,NETIS登録技術一覧_20211101!$B$2:$H$2792,4,FALSE))</f>
        <v>土工</v>
      </c>
      <c r="Q36" s="132" t="str">
        <f>IF(VLOOKUP(K36,NETIS登録技術一覧_20211101!$B$2:$H$2792,5,FALSE)="","",VLOOKUP(K36,NETIS登録技術一覧_20211101!$B$2:$H$2792,5,FALSE))</f>
        <v>土工</v>
      </c>
      <c r="R36" s="132" t="str">
        <f>IF(VLOOKUP(K36,NETIS登録技術一覧_20211101!$B$2:$H$2792,6,FALSE)="","",VLOOKUP(K36,NETIS登録技術一覧_20211101!$B$2:$H$2792,6,FALSE))</f>
        <v>締固め工</v>
      </c>
      <c r="S36" s="132" t="str">
        <f>IF(VLOOKUP(K36,NETIS登録技術一覧_20211101!$B$2:$H$2792,7,FALSE)="","",VLOOKUP(K36,NETIS登録技術一覧_20211101!$B$2:$H$2792,7,FALSE))</f>
        <v/>
      </c>
      <c r="T36" s="132" t="str">
        <f>IF(VLOOKUP(K36,NETIS登録技術一覧_20211101!$B$2:$H$2792,2,FALSE)="","",VLOOKUP(K36,NETIS登録技術一覧_20211101!$B$2:$H$2792,2,FALSE))</f>
        <v>クラウド型転圧管理システム(SmartRoller)</v>
      </c>
      <c r="U36" s="132" t="str">
        <f>VLOOKUP(K36,managelist_20211101!$B$3:$G$10442,2,FALSE)</f>
        <v>RI計法による密度管理試験</v>
      </c>
      <c r="V36" s="132">
        <f>VLOOKUP(K36,managelist_20211101!$B$3:$G$10442,5,FALSE)</f>
        <v>397200</v>
      </c>
      <c r="W36" s="132">
        <f>VLOOKUP(K36,managelist_20211101!$B$3:$G$10442,6,FALSE)</f>
        <v>2082530</v>
      </c>
      <c r="X36" s="132" t="str">
        <f>VLOOKUP(K36,managelist_20211101!$B$3:$G$10442,3,FALSE)&amp;VLOOKUP(K36,managelist_20211101!$B$3:$G$10442,4,FALSE)</f>
        <v>20000m3</v>
      </c>
    </row>
    <row r="37" spans="1:24" x14ac:dyDescent="0.15">
      <c r="A37" s="132" t="s">
        <v>7934</v>
      </c>
      <c r="B37" s="132" t="str">
        <f t="shared" si="0"/>
        <v>KT-090048</v>
      </c>
      <c r="C37" s="132" t="str">
        <f t="shared" si="1"/>
        <v>VG</v>
      </c>
      <c r="E37" s="132" t="s">
        <v>2990</v>
      </c>
      <c r="F37" s="132" t="str">
        <f t="shared" si="2"/>
        <v>QS-180005</v>
      </c>
      <c r="G37" s="132" t="str">
        <f t="shared" si="3"/>
        <v>VR</v>
      </c>
      <c r="H37" s="134" t="str">
        <f t="shared" si="4"/>
        <v>×</v>
      </c>
      <c r="J37" s="132">
        <v>36</v>
      </c>
      <c r="K37" s="132" t="s">
        <v>22433</v>
      </c>
      <c r="L37" s="132" t="str">
        <f>IFERROR(VLOOKUP(K37,「有用な技術」一覧_20211101!$B$2:$C$221,2,FALSE),"")</f>
        <v>[★ 活用促進]</v>
      </c>
      <c r="M37" s="132" t="str">
        <f>IF(VLOOKUP($K37,NETIS登録技術一覧_20211101!$B$2:$K$2792,9,FALSE)="","",VLOOKUP($K37,NETIS登録技術一覧_20211101!$B$2:$K$2792,9,FALSE))</f>
        <v/>
      </c>
      <c r="N37" s="132" t="str">
        <f>IF(VLOOKUP($K37,NETIS登録技術一覧_20211101!$B$2:$K$2792,10,FALSE)="","",VLOOKUP($K37,NETIS登録技術一覧_20211101!$B$2:$K$2792,10,FALSE))</f>
        <v/>
      </c>
      <c r="O37" s="132" t="s">
        <v>381</v>
      </c>
      <c r="P37" s="132" t="str">
        <f>IF(VLOOKUP(K37,NETIS登録技術一覧_20211101!$B$2:$H$2792,4,FALSE)="","",VLOOKUP(K37,NETIS登録技術一覧_20211101!$B$2:$H$2792,4,FALSE))</f>
        <v>共通工</v>
      </c>
      <c r="Q37" s="132" t="str">
        <f>IF(VLOOKUP(K37,NETIS登録技術一覧_20211101!$B$2:$H$2792,5,FALSE)="","",VLOOKUP(K37,NETIS登録技術一覧_20211101!$B$2:$H$2792,5,FALSE))</f>
        <v>法面工</v>
      </c>
      <c r="R37" s="132" t="str">
        <f>IF(VLOOKUP(K37,NETIS登録技術一覧_20211101!$B$2:$H$2792,6,FALSE)="","",VLOOKUP(K37,NETIS登録技術一覧_20211101!$B$2:$H$2792,6,FALSE))</f>
        <v>その他</v>
      </c>
      <c r="S37" s="132" t="str">
        <f>IF(VLOOKUP(K37,NETIS登録技術一覧_20211101!$B$2:$H$2792,7,FALSE)="","",VLOOKUP(K37,NETIS登録技術一覧_20211101!$B$2:$H$2792,7,FALSE))</f>
        <v/>
      </c>
      <c r="T37" s="132" t="str">
        <f>IF(VLOOKUP(K37,NETIS登録技術一覧_20211101!$B$2:$H$2792,2,FALSE)="","",VLOOKUP(K37,NETIS登録技術一覧_20211101!$B$2:$H$2792,2,FALSE))</f>
        <v>法面工事用親綱「スーパーセーブロープ」</v>
      </c>
      <c r="U37" s="132" t="str">
        <f>VLOOKUP(K37,managelist_20211101!$B$3:$G$10442,2,FALSE)</f>
        <v>ビニロンロープ</v>
      </c>
      <c r="V37" s="132">
        <f>VLOOKUP(K37,managelist_20211101!$B$3:$G$10442,5,FALSE)</f>
        <v>70000</v>
      </c>
      <c r="W37" s="132">
        <f>VLOOKUP(K37,managelist_20211101!$B$3:$G$10442,6,FALSE)</f>
        <v>74500</v>
      </c>
      <c r="X37" s="132" t="str">
        <f>VLOOKUP(K37,managelist_20211101!$B$3:$G$10442,3,FALSE)&amp;VLOOKUP(K37,managelist_20211101!$B$3:$G$10442,4,FALSE)</f>
        <v>1巻</v>
      </c>
    </row>
    <row r="38" spans="1:24" x14ac:dyDescent="0.15">
      <c r="A38" s="132" t="s">
        <v>1605</v>
      </c>
      <c r="B38" s="132" t="str">
        <f t="shared" si="0"/>
        <v>TH-110010</v>
      </c>
      <c r="C38" s="132" t="str">
        <f t="shared" si="1"/>
        <v>VE</v>
      </c>
      <c r="E38" s="132" t="s">
        <v>2991</v>
      </c>
      <c r="F38" s="132" t="str">
        <f t="shared" si="2"/>
        <v>QS-180004</v>
      </c>
      <c r="G38" s="132" t="str">
        <f t="shared" si="3"/>
        <v>VE</v>
      </c>
      <c r="H38" s="134" t="str">
        <f t="shared" si="4"/>
        <v>×</v>
      </c>
      <c r="J38" s="132">
        <v>37</v>
      </c>
      <c r="K38" s="132" t="s">
        <v>22434</v>
      </c>
      <c r="L38" s="132" t="str">
        <f>IFERROR(VLOOKUP(K38,「有用な技術」一覧_20211101!$B$2:$C$221,2,FALSE),"")</f>
        <v/>
      </c>
      <c r="M38" s="132" t="str">
        <f>IF(VLOOKUP($K38,NETIS登録技術一覧_20211101!$B$2:$K$2792,9,FALSE)="","",VLOOKUP($K38,NETIS登録技術一覧_20211101!$B$2:$K$2792,9,FALSE))</f>
        <v/>
      </c>
      <c r="N38" s="132" t="str">
        <f>IF(VLOOKUP($K38,NETIS登録技術一覧_20211101!$B$2:$K$2792,10,FALSE)="","",VLOOKUP($K38,NETIS登録技術一覧_20211101!$B$2:$K$2792,10,FALSE))</f>
        <v/>
      </c>
      <c r="O38" s="132" t="s">
        <v>381</v>
      </c>
      <c r="P38" s="132" t="str">
        <f>IF(VLOOKUP(K38,NETIS登録技術一覧_20211101!$B$2:$H$2792,4,FALSE)="","",VLOOKUP(K38,NETIS登録技術一覧_20211101!$B$2:$H$2792,4,FALSE))</f>
        <v>電気通信設備</v>
      </c>
      <c r="Q38" s="132" t="str">
        <f>IF(VLOOKUP(K38,NETIS登録技術一覧_20211101!$B$2:$H$2792,5,FALSE)="","",VLOOKUP(K38,NETIS登録技術一覧_20211101!$B$2:$H$2792,5,FALSE))</f>
        <v>電気設備</v>
      </c>
      <c r="R38" s="132" t="str">
        <f>IF(VLOOKUP(K38,NETIS登録技術一覧_20211101!$B$2:$H$2792,6,FALSE)="","",VLOOKUP(K38,NETIS登録技術一覧_20211101!$B$2:$H$2792,6,FALSE))</f>
        <v>道路照明、トンネル照明設備</v>
      </c>
      <c r="S38" s="132" t="str">
        <f>IF(VLOOKUP(K38,NETIS登録技術一覧_20211101!$B$2:$H$2792,7,FALSE)="","",VLOOKUP(K38,NETIS登録技術一覧_20211101!$B$2:$H$2792,7,FALSE))</f>
        <v/>
      </c>
      <c r="T38" s="132" t="str">
        <f>IF(VLOOKUP(K38,NETIS登録技術一覧_20211101!$B$2:$H$2792,2,FALSE)="","",VLOOKUP(K38,NETIS登録技術一覧_20211101!$B$2:$H$2792,2,FALSE))</f>
        <v>環境に優しい高耐久性結束バンド「ガルバロック」</v>
      </c>
      <c r="U38" s="132" t="str">
        <f>VLOOKUP(K38,managelist_20211101!$B$3:$G$10442,2,FALSE)</f>
        <v>耐候性ナイロン66製結束バンド</v>
      </c>
      <c r="V38" s="132">
        <f>VLOOKUP(K38,managelist_20211101!$B$3:$G$10442,5,FALSE)</f>
        <v>462000</v>
      </c>
      <c r="W38" s="132">
        <f>VLOOKUP(K38,managelist_20211101!$B$3:$G$10442,6,FALSE)</f>
        <v>272000</v>
      </c>
      <c r="X38" s="132" t="str">
        <f>VLOOKUP(K38,managelist_20211101!$B$3:$G$10442,3,FALSE)&amp;VLOOKUP(K38,managelist_20211101!$B$3:$G$10442,4,FALSE)</f>
        <v>10000本</v>
      </c>
    </row>
    <row r="39" spans="1:24" x14ac:dyDescent="0.15">
      <c r="A39" s="132" t="s">
        <v>1137</v>
      </c>
      <c r="B39" s="132" t="str">
        <f t="shared" si="0"/>
        <v>CG-100005</v>
      </c>
      <c r="C39" s="132" t="str">
        <f t="shared" si="1"/>
        <v>VE</v>
      </c>
      <c r="E39" s="132" t="s">
        <v>2992</v>
      </c>
      <c r="F39" s="132" t="str">
        <f t="shared" si="2"/>
        <v>KK-180012</v>
      </c>
      <c r="G39" s="132" t="str">
        <f t="shared" si="3"/>
        <v>VR</v>
      </c>
      <c r="H39" s="134" t="str">
        <f t="shared" si="4"/>
        <v>×</v>
      </c>
      <c r="J39" s="132">
        <v>38</v>
      </c>
      <c r="K39" s="132" t="s">
        <v>22435</v>
      </c>
      <c r="L39" s="132" t="str">
        <f>IFERROR(VLOOKUP(K39,「有用な技術」一覧_20211101!$B$2:$C$221,2,FALSE),"")</f>
        <v/>
      </c>
      <c r="M39" s="132" t="str">
        <f>IF(VLOOKUP($K39,NETIS登録技術一覧_20211101!$B$2:$K$2792,9,FALSE)="","",VLOOKUP($K39,NETIS登録技術一覧_20211101!$B$2:$K$2792,9,FALSE))</f>
        <v/>
      </c>
      <c r="N39" s="132" t="str">
        <f>IF(VLOOKUP($K39,NETIS登録技術一覧_20211101!$B$2:$K$2792,10,FALSE)="","",VLOOKUP($K39,NETIS登録技術一覧_20211101!$B$2:$K$2792,10,FALSE))</f>
        <v/>
      </c>
      <c r="O39" s="132" t="s">
        <v>381</v>
      </c>
      <c r="P39" s="132" t="str">
        <f>IF(VLOOKUP(K39,NETIS登録技術一覧_20211101!$B$2:$H$2792,4,FALSE)="","",VLOOKUP(K39,NETIS登録技術一覧_20211101!$B$2:$H$2792,4,FALSE))</f>
        <v>共通工</v>
      </c>
      <c r="Q39" s="132" t="str">
        <f>IF(VLOOKUP(K39,NETIS登録技術一覧_20211101!$B$2:$H$2792,5,FALSE)="","",VLOOKUP(K39,NETIS登録技術一覧_20211101!$B$2:$H$2792,5,FALSE))</f>
        <v>法面工</v>
      </c>
      <c r="R39" s="132" t="str">
        <f>IF(VLOOKUP(K39,NETIS登録技術一覧_20211101!$B$2:$H$2792,6,FALSE)="","",VLOOKUP(K39,NETIS登録技術一覧_20211101!$B$2:$H$2792,6,FALSE))</f>
        <v>その他</v>
      </c>
      <c r="S39" s="132" t="str">
        <f>IF(VLOOKUP(K39,NETIS登録技術一覧_20211101!$B$2:$H$2792,7,FALSE)="","",VLOOKUP(K39,NETIS登録技術一覧_20211101!$B$2:$H$2792,7,FALSE))</f>
        <v/>
      </c>
      <c r="T39" s="132" t="str">
        <f>IF(VLOOKUP(K39,NETIS登録技術一覧_20211101!$B$2:$H$2792,2,FALSE)="","",VLOOKUP(K39,NETIS登録技術一覧_20211101!$B$2:$H$2792,2,FALSE))</f>
        <v>東興式ライフラインメッセンジャー</v>
      </c>
      <c r="U39" s="132" t="str">
        <f>VLOOKUP(K39,managelist_20211101!$B$3:$G$10442,2,FALSE)</f>
        <v>リトラクタ方式</v>
      </c>
      <c r="V39" s="132">
        <f>VLOOKUP(K39,managelist_20211101!$B$3:$G$10442,5,FALSE)</f>
        <v>200900</v>
      </c>
      <c r="W39" s="132">
        <f>VLOOKUP(K39,managelist_20211101!$B$3:$G$10442,6,FALSE)</f>
        <v>183800</v>
      </c>
      <c r="X39" s="132" t="str">
        <f>VLOOKUP(K39,managelist_20211101!$B$3:$G$10442,3,FALSE)&amp;VLOOKUP(K39,managelist_20211101!$B$3:$G$10442,4,FALSE)</f>
        <v>1箇所/人</v>
      </c>
    </row>
    <row r="40" spans="1:24" x14ac:dyDescent="0.15">
      <c r="A40" s="132" t="s">
        <v>1250</v>
      </c>
      <c r="B40" s="132" t="str">
        <f t="shared" si="0"/>
        <v>HK-130006</v>
      </c>
      <c r="C40" s="132" t="str">
        <f t="shared" si="1"/>
        <v>VE</v>
      </c>
      <c r="E40" s="132" t="s">
        <v>22422</v>
      </c>
      <c r="F40" s="132" t="str">
        <f t="shared" si="2"/>
        <v>TH-180004</v>
      </c>
      <c r="G40" s="132" t="str">
        <f t="shared" si="3"/>
        <v>VE</v>
      </c>
      <c r="H40" s="134" t="str">
        <f t="shared" si="4"/>
        <v>○</v>
      </c>
      <c r="J40" s="132">
        <v>39</v>
      </c>
      <c r="K40" s="132" t="s">
        <v>22436</v>
      </c>
      <c r="L40" s="132" t="str">
        <f>IFERROR(VLOOKUP(K40,「有用な技術」一覧_20211101!$B$2:$C$221,2,FALSE),"")</f>
        <v/>
      </c>
      <c r="M40" s="132" t="str">
        <f>IF(VLOOKUP($K40,NETIS登録技術一覧_20211101!$B$2:$K$2792,9,FALSE)="","",VLOOKUP($K40,NETIS登録技術一覧_20211101!$B$2:$K$2792,9,FALSE))</f>
        <v/>
      </c>
      <c r="N40" s="132" t="str">
        <f>IF(VLOOKUP($K40,NETIS登録技術一覧_20211101!$B$2:$K$2792,10,FALSE)="","",VLOOKUP($K40,NETIS登録技術一覧_20211101!$B$2:$K$2792,10,FALSE))</f>
        <v/>
      </c>
      <c r="O40" s="132" t="s">
        <v>381</v>
      </c>
      <c r="P40" s="132" t="str">
        <f>IF(VLOOKUP(K40,NETIS登録技術一覧_20211101!$B$2:$H$2792,4,FALSE)="","",VLOOKUP(K40,NETIS登録技術一覧_20211101!$B$2:$H$2792,4,FALSE))</f>
        <v>道路維持修繕工</v>
      </c>
      <c r="Q40" s="132" t="str">
        <f>IF(VLOOKUP(K40,NETIS登録技術一覧_20211101!$B$2:$H$2792,5,FALSE)="","",VLOOKUP(K40,NETIS登録技術一覧_20211101!$B$2:$H$2792,5,FALSE))</f>
        <v>横断歩道橋補修工</v>
      </c>
      <c r="R40" s="132" t="str">
        <f>IF(VLOOKUP(K40,NETIS登録技術一覧_20211101!$B$2:$H$2792,6,FALSE)="","",VLOOKUP(K40,NETIS登録技術一覧_20211101!$B$2:$H$2792,6,FALSE))</f>
        <v/>
      </c>
      <c r="S40" s="132" t="str">
        <f>IF(VLOOKUP(K40,NETIS登録技術一覧_20211101!$B$2:$H$2792,7,FALSE)="","",VLOOKUP(K40,NETIS登録技術一覧_20211101!$B$2:$H$2792,7,FALSE))</f>
        <v/>
      </c>
      <c r="T40" s="132" t="str">
        <f>IF(VLOOKUP(K40,NETIS登録技術一覧_20211101!$B$2:$H$2792,2,FALSE)="","",VLOOKUP(K40,NETIS登録技術一覧_20211101!$B$2:$H$2792,2,FALSE))</f>
        <v>紫外線硬化型FRPシート「e-シート」</v>
      </c>
      <c r="U40" s="132" t="str">
        <f>VLOOKUP(K40,managelist_20211101!$B$3:$G$10442,2,FALSE)</f>
        <v>鉄板溶接による補修</v>
      </c>
      <c r="V40" s="132">
        <f>VLOOKUP(K40,managelist_20211101!$B$3:$G$10442,5,FALSE)</f>
        <v>229674.2</v>
      </c>
      <c r="W40" s="132">
        <f>VLOOKUP(K40,managelist_20211101!$B$3:$G$10442,6,FALSE)</f>
        <v>268880.40000000002</v>
      </c>
      <c r="X40" s="132" t="str">
        <f>VLOOKUP(K40,managelist_20211101!$B$3:$G$10442,3,FALSE)&amp;VLOOKUP(K40,managelist_20211101!$B$3:$G$10442,4,FALSE)</f>
        <v>3㎡</v>
      </c>
    </row>
    <row r="41" spans="1:24" x14ac:dyDescent="0.15">
      <c r="A41" s="132" t="s">
        <v>1521</v>
      </c>
      <c r="B41" s="132" t="str">
        <f t="shared" si="0"/>
        <v>KT-160154</v>
      </c>
      <c r="C41" s="132" t="str">
        <f t="shared" si="1"/>
        <v>VR</v>
      </c>
      <c r="E41" s="132" t="s">
        <v>22423</v>
      </c>
      <c r="F41" s="132" t="str">
        <f t="shared" si="2"/>
        <v>CB-180006</v>
      </c>
      <c r="G41" s="132" t="str">
        <f t="shared" si="3"/>
        <v>VE</v>
      </c>
      <c r="H41" s="134" t="str">
        <f t="shared" si="4"/>
        <v>○</v>
      </c>
      <c r="J41" s="132">
        <v>40</v>
      </c>
      <c r="K41" s="132" t="s">
        <v>22437</v>
      </c>
      <c r="L41" s="132" t="str">
        <f>IFERROR(VLOOKUP(K41,「有用な技術」一覧_20211101!$B$2:$C$221,2,FALSE),"")</f>
        <v>[★ 活用促進]</v>
      </c>
      <c r="M41" s="132" t="str">
        <f>IF(VLOOKUP($K41,NETIS登録技術一覧_20211101!$B$2:$K$2792,9,FALSE)="","",VLOOKUP($K41,NETIS登録技術一覧_20211101!$B$2:$K$2792,9,FALSE))</f>
        <v/>
      </c>
      <c r="N41" s="132" t="str">
        <f>IF(VLOOKUP($K41,NETIS登録技術一覧_20211101!$B$2:$K$2792,10,FALSE)="","",VLOOKUP($K41,NETIS登録技術一覧_20211101!$B$2:$K$2792,10,FALSE))</f>
        <v>有</v>
      </c>
      <c r="O41" s="132" t="s">
        <v>381</v>
      </c>
      <c r="P41" s="132" t="str">
        <f>IF(VLOOKUP(K41,NETIS登録技術一覧_20211101!$B$2:$H$2792,4,FALSE)="","",VLOOKUP(K41,NETIS登録技術一覧_20211101!$B$2:$H$2792,4,FALSE))</f>
        <v>舗装工</v>
      </c>
      <c r="Q41" s="132" t="str">
        <f>IF(VLOOKUP(K41,NETIS登録技術一覧_20211101!$B$2:$H$2792,5,FALSE)="","",VLOOKUP(K41,NETIS登録技術一覧_20211101!$B$2:$H$2792,5,FALSE))</f>
        <v>コンクリート舗装工</v>
      </c>
      <c r="R41" s="132" t="str">
        <f>IF(VLOOKUP(K41,NETIS登録技術一覧_20211101!$B$2:$H$2792,6,FALSE)="","",VLOOKUP(K41,NETIS登録技術一覧_20211101!$B$2:$H$2792,6,FALSE))</f>
        <v>コンクリート舗装工</v>
      </c>
      <c r="S41" s="132" t="str">
        <f>IF(VLOOKUP(K41,NETIS登録技術一覧_20211101!$B$2:$H$2792,7,FALSE)="","",VLOOKUP(K41,NETIS登録技術一覧_20211101!$B$2:$H$2792,7,FALSE))</f>
        <v>車道舗装工</v>
      </c>
      <c r="T41" s="132" t="str">
        <f>IF(VLOOKUP(K41,NETIS登録技術一覧_20211101!$B$2:$H$2792,2,FALSE)="","",VLOOKUP(K41,NETIS登録技術一覧_20211101!$B$2:$H$2792,2,FALSE))</f>
        <v>連続鉄筋コンクリート舗装用配力筋</v>
      </c>
      <c r="U41" s="132" t="str">
        <f>VLOOKUP(K41,managelist_20211101!$B$3:$G$10442,2,FALSE)</f>
        <v>バー型スペーサー及び配力筋</v>
      </c>
      <c r="V41" s="132">
        <f>VLOOKUP(K41,managelist_20211101!$B$3:$G$10442,5,FALSE)</f>
        <v>158722</v>
      </c>
      <c r="W41" s="132">
        <f>VLOOKUP(K41,managelist_20211101!$B$3:$G$10442,6,FALSE)</f>
        <v>144332</v>
      </c>
      <c r="X41" s="132" t="str">
        <f>VLOOKUP(K41,managelist_20211101!$B$3:$G$10442,3,FALSE)&amp;VLOOKUP(K41,managelist_20211101!$B$3:$G$10442,4,FALSE)</f>
        <v>100㎡</v>
      </c>
    </row>
    <row r="42" spans="1:24" x14ac:dyDescent="0.15">
      <c r="A42" s="132" t="s">
        <v>1600</v>
      </c>
      <c r="B42" s="132" t="str">
        <f t="shared" si="0"/>
        <v>TH-100029</v>
      </c>
      <c r="C42" s="132" t="str">
        <f t="shared" si="1"/>
        <v>VR</v>
      </c>
      <c r="E42" s="132" t="s">
        <v>22424</v>
      </c>
      <c r="F42" s="132" t="str">
        <f t="shared" si="2"/>
        <v>CB-180004</v>
      </c>
      <c r="G42" s="132" t="str">
        <f t="shared" si="3"/>
        <v>VE</v>
      </c>
      <c r="H42" s="134" t="str">
        <f t="shared" si="4"/>
        <v>○</v>
      </c>
      <c r="J42" s="132">
        <v>41</v>
      </c>
      <c r="K42" s="132" t="s">
        <v>22438</v>
      </c>
      <c r="L42" s="132" t="str">
        <f>IFERROR(VLOOKUP(K42,「有用な技術」一覧_20211101!$B$2:$C$221,2,FALSE),"")</f>
        <v>[★ 活用促進]</v>
      </c>
      <c r="M42" s="132" t="str">
        <f>IF(VLOOKUP($K42,NETIS登録技術一覧_20211101!$B$2:$K$2792,9,FALSE)="","",VLOOKUP($K42,NETIS登録技術一覧_20211101!$B$2:$K$2792,9,FALSE))</f>
        <v/>
      </c>
      <c r="N42" s="132" t="str">
        <f>IF(VLOOKUP($K42,NETIS登録技術一覧_20211101!$B$2:$K$2792,10,FALSE)="","",VLOOKUP($K42,NETIS登録技術一覧_20211101!$B$2:$K$2792,10,FALSE))</f>
        <v/>
      </c>
      <c r="O42" s="132" t="s">
        <v>381</v>
      </c>
      <c r="P42" s="132" t="str">
        <f>IF(VLOOKUP(K42,NETIS登録技術一覧_20211101!$B$2:$H$2792,4,FALSE)="","",VLOOKUP(K42,NETIS登録技術一覧_20211101!$B$2:$H$2792,4,FALSE))</f>
        <v>港湾・港湾海岸・空港</v>
      </c>
      <c r="Q42" s="132" t="str">
        <f>IF(VLOOKUP(K42,NETIS登録技術一覧_20211101!$B$2:$H$2792,5,FALSE)="","",VLOOKUP(K42,NETIS登録技術一覧_20211101!$B$2:$H$2792,5,FALSE))</f>
        <v>仮設工</v>
      </c>
      <c r="R42" s="132" t="str">
        <f>IF(VLOOKUP(K42,NETIS登録技術一覧_20211101!$B$2:$H$2792,6,FALSE)="","",VLOOKUP(K42,NETIS登録技術一覧_20211101!$B$2:$H$2792,6,FALSE))</f>
        <v>その他</v>
      </c>
      <c r="S42" s="132" t="str">
        <f>IF(VLOOKUP(K42,NETIS登録技術一覧_20211101!$B$2:$H$2792,7,FALSE)="","",VLOOKUP(K42,NETIS登録技術一覧_20211101!$B$2:$H$2792,7,FALSE))</f>
        <v/>
      </c>
      <c r="T42" s="132" t="str">
        <f>IF(VLOOKUP(K42,NETIS登録技術一覧_20211101!$B$2:$H$2792,2,FALSE)="","",VLOOKUP(K42,NETIS登録技術一覧_20211101!$B$2:$H$2792,2,FALSE))</f>
        <v>アルウォーク</v>
      </c>
      <c r="U42" s="132" t="e">
        <f>VLOOKUP(K42,managelist_20211101!$B$3:$G$10442,2,FALSE)</f>
        <v>#N/A</v>
      </c>
      <c r="V42" s="132" t="e">
        <f>VLOOKUP(K42,managelist_20211101!$B$3:$G$10442,5,FALSE)</f>
        <v>#N/A</v>
      </c>
      <c r="W42" s="132" t="e">
        <f>VLOOKUP(K42,managelist_20211101!$B$3:$G$10442,6,FALSE)</f>
        <v>#N/A</v>
      </c>
      <c r="X42" s="132" t="e">
        <f>VLOOKUP(K42,managelist_20211101!$B$3:$G$10442,3,FALSE)&amp;VLOOKUP(K42,managelist_20211101!$B$3:$G$10442,4,FALSE)</f>
        <v>#N/A</v>
      </c>
    </row>
    <row r="43" spans="1:24" x14ac:dyDescent="0.15">
      <c r="A43" s="132" t="s">
        <v>3267</v>
      </c>
      <c r="B43" s="132" t="str">
        <f t="shared" si="0"/>
        <v>TH-120013</v>
      </c>
      <c r="C43" s="132" t="str">
        <f t="shared" si="1"/>
        <v>VR</v>
      </c>
      <c r="E43" s="132" t="s">
        <v>22425</v>
      </c>
      <c r="F43" s="132" t="str">
        <f t="shared" si="2"/>
        <v>CB-180001</v>
      </c>
      <c r="G43" s="132" t="str">
        <f t="shared" si="3"/>
        <v>VE</v>
      </c>
      <c r="H43" s="134" t="str">
        <f t="shared" si="4"/>
        <v>○</v>
      </c>
      <c r="J43" s="132">
        <v>42</v>
      </c>
      <c r="K43" s="132" t="s">
        <v>22439</v>
      </c>
      <c r="L43" s="132" t="str">
        <f>IFERROR(VLOOKUP(K43,「有用な技術」一覧_20211101!$B$2:$C$221,2,FALSE),"")</f>
        <v/>
      </c>
      <c r="M43" s="132" t="str">
        <f>IF(VLOOKUP($K43,NETIS登録技術一覧_20211101!$B$2:$K$2792,9,FALSE)="","",VLOOKUP($K43,NETIS登録技術一覧_20211101!$B$2:$K$2792,9,FALSE))</f>
        <v/>
      </c>
      <c r="N43" s="132" t="str">
        <f>IF(VLOOKUP($K43,NETIS登録技術一覧_20211101!$B$2:$K$2792,10,FALSE)="","",VLOOKUP($K43,NETIS登録技術一覧_20211101!$B$2:$K$2792,10,FALSE))</f>
        <v/>
      </c>
      <c r="O43" s="132" t="s">
        <v>381</v>
      </c>
      <c r="P43" s="132" t="str">
        <f>IF(VLOOKUP(K43,NETIS登録技術一覧_20211101!$B$2:$H$2792,4,FALSE)="","",VLOOKUP(K43,NETIS登録技術一覧_20211101!$B$2:$H$2792,4,FALSE))</f>
        <v>土工</v>
      </c>
      <c r="Q43" s="132" t="str">
        <f>IF(VLOOKUP(K43,NETIS登録技術一覧_20211101!$B$2:$H$2792,5,FALSE)="","",VLOOKUP(K43,NETIS登録技術一覧_20211101!$B$2:$H$2792,5,FALSE))</f>
        <v>土工</v>
      </c>
      <c r="R43" s="132" t="str">
        <f>IF(VLOOKUP(K43,NETIS登録技術一覧_20211101!$B$2:$H$2792,6,FALSE)="","",VLOOKUP(K43,NETIS登録技術一覧_20211101!$B$2:$H$2792,6,FALSE))</f>
        <v>敷均し工</v>
      </c>
      <c r="S43" s="132" t="str">
        <f>IF(VLOOKUP(K43,NETIS登録技術一覧_20211101!$B$2:$H$2792,7,FALSE)="","",VLOOKUP(K43,NETIS登録技術一覧_20211101!$B$2:$H$2792,7,FALSE))</f>
        <v/>
      </c>
      <c r="T43" s="132" t="str">
        <f>IF(VLOOKUP(K43,NETIS登録技術一覧_20211101!$B$2:$H$2792,2,FALSE)="","",VLOOKUP(K43,NETIS登録技術一覧_20211101!$B$2:$H$2792,2,FALSE))</f>
        <v>IMUセンサーを用いたマシンコントロールシステム</v>
      </c>
      <c r="U43" s="132" t="str">
        <f>VLOOKUP(K43,managelist_20211101!$B$3:$G$10442,2,FALSE)</f>
        <v>スロープセンサーを用いたマシンコントロールシステム</v>
      </c>
      <c r="V43" s="132">
        <f>VLOOKUP(K43,managelist_20211101!$B$3:$G$10442,5,FALSE)</f>
        <v>20426</v>
      </c>
      <c r="W43" s="132">
        <f>VLOOKUP(K43,managelist_20211101!$B$3:$G$10442,6,FALSE)</f>
        <v>24473.8</v>
      </c>
      <c r="X43" s="132" t="str">
        <f>VLOOKUP(K43,managelist_20211101!$B$3:$G$10442,3,FALSE)&amp;VLOOKUP(K43,managelist_20211101!$B$3:$G$10442,4,FALSE)</f>
        <v>380㎡</v>
      </c>
    </row>
    <row r="44" spans="1:24" x14ac:dyDescent="0.15">
      <c r="A44" s="132" t="s">
        <v>3212</v>
      </c>
      <c r="B44" s="132" t="str">
        <f t="shared" si="0"/>
        <v>QS-130018</v>
      </c>
      <c r="C44" s="132" t="str">
        <f t="shared" si="1"/>
        <v>VR</v>
      </c>
      <c r="E44" s="132" t="s">
        <v>2993</v>
      </c>
      <c r="F44" s="132" t="str">
        <f t="shared" si="2"/>
        <v>KT-180007</v>
      </c>
      <c r="G44" s="132" t="str">
        <f t="shared" si="3"/>
        <v>VE</v>
      </c>
      <c r="H44" s="134" t="str">
        <f t="shared" si="4"/>
        <v>×</v>
      </c>
      <c r="J44" s="132">
        <v>43</v>
      </c>
      <c r="K44" s="132" t="s">
        <v>22440</v>
      </c>
      <c r="L44" s="132" t="str">
        <f>IFERROR(VLOOKUP(K44,「有用な技術」一覧_20211101!$B$2:$C$221,2,FALSE),"")</f>
        <v/>
      </c>
      <c r="M44" s="132" t="str">
        <f>IF(VLOOKUP($K44,NETIS登録技術一覧_20211101!$B$2:$K$2792,9,FALSE)="","",VLOOKUP($K44,NETIS登録技術一覧_20211101!$B$2:$K$2792,9,FALSE))</f>
        <v/>
      </c>
      <c r="N44" s="132" t="str">
        <f>IF(VLOOKUP($K44,NETIS登録技術一覧_20211101!$B$2:$K$2792,10,FALSE)="","",VLOOKUP($K44,NETIS登録技術一覧_20211101!$B$2:$K$2792,10,FALSE))</f>
        <v>有</v>
      </c>
      <c r="O44" s="132" t="s">
        <v>381</v>
      </c>
      <c r="P44" s="132" t="str">
        <f>IF(VLOOKUP(K44,NETIS登録技術一覧_20211101!$B$2:$H$2792,4,FALSE)="","",VLOOKUP(K44,NETIS登録技術一覧_20211101!$B$2:$H$2792,4,FALSE))</f>
        <v>建築</v>
      </c>
      <c r="Q44" s="132" t="str">
        <f>IF(VLOOKUP(K44,NETIS登録技術一覧_20211101!$B$2:$H$2792,5,FALSE)="","",VLOOKUP(K44,NETIS登録技術一覧_20211101!$B$2:$H$2792,5,FALSE))</f>
        <v>鉄骨工事</v>
      </c>
      <c r="R44" s="132" t="str">
        <f>IF(VLOOKUP(K44,NETIS登録技術一覧_20211101!$B$2:$H$2792,6,FALSE)="","",VLOOKUP(K44,NETIS登録技術一覧_20211101!$B$2:$H$2792,6,FALSE))</f>
        <v/>
      </c>
      <c r="S44" s="132" t="str">
        <f>IF(VLOOKUP(K44,NETIS登録技術一覧_20211101!$B$2:$H$2792,7,FALSE)="","",VLOOKUP(K44,NETIS登録技術一覧_20211101!$B$2:$H$2792,7,FALSE))</f>
        <v/>
      </c>
      <c r="T44" s="132" t="str">
        <f>IF(VLOOKUP(K44,NETIS登録技術一覧_20211101!$B$2:$H$2792,2,FALSE)="","",VLOOKUP(K44,NETIS登録技術一覧_20211101!$B$2:$H$2792,2,FALSE))</f>
        <v>環境負荷物質を低減した高耐食溶融亜鉛めっき</v>
      </c>
      <c r="U44" s="132" t="str">
        <f>VLOOKUP(K44,managelist_20211101!$B$3:$G$10442,2,FALSE)</f>
        <v>鉛やカドミウムを含有し、クロメート処理を行う溶融亜鉛めっき</v>
      </c>
      <c r="V44" s="132">
        <f>VLOOKUP(K44,managelist_20211101!$B$3:$G$10442,5,FALSE)</f>
        <v>94800</v>
      </c>
      <c r="W44" s="132">
        <f>VLOOKUP(K44,managelist_20211101!$B$3:$G$10442,6,FALSE)</f>
        <v>94800</v>
      </c>
      <c r="X44" s="132" t="str">
        <f>VLOOKUP(K44,managelist_20211101!$B$3:$G$10442,3,FALSE)&amp;VLOOKUP(K44,managelist_20211101!$B$3:$G$10442,4,FALSE)</f>
        <v>1t</v>
      </c>
    </row>
    <row r="45" spans="1:24" x14ac:dyDescent="0.15">
      <c r="A45" s="132" t="s">
        <v>5412</v>
      </c>
      <c r="B45" s="132" t="str">
        <f t="shared" si="0"/>
        <v>HR-080011</v>
      </c>
      <c r="C45" s="132" t="str">
        <f t="shared" si="1"/>
        <v>VG</v>
      </c>
      <c r="E45" s="132" t="s">
        <v>22426</v>
      </c>
      <c r="F45" s="132" t="str">
        <f t="shared" si="2"/>
        <v>HK-180005</v>
      </c>
      <c r="G45" s="132" t="str">
        <f t="shared" si="3"/>
        <v>VE</v>
      </c>
      <c r="H45" s="134" t="str">
        <f t="shared" si="4"/>
        <v>○</v>
      </c>
      <c r="J45" s="132">
        <v>44</v>
      </c>
      <c r="K45" s="132" t="s">
        <v>22441</v>
      </c>
      <c r="L45" s="132" t="str">
        <f>IFERROR(VLOOKUP(K45,「有用な技術」一覧_20211101!$B$2:$C$221,2,FALSE),"")</f>
        <v/>
      </c>
      <c r="M45" s="132" t="str">
        <f>IF(VLOOKUP($K45,NETIS登録技術一覧_20211101!$B$2:$K$2792,9,FALSE)="","",VLOOKUP($K45,NETIS登録技術一覧_20211101!$B$2:$K$2792,9,FALSE))</f>
        <v/>
      </c>
      <c r="N45" s="132" t="str">
        <f>IF(VLOOKUP($K45,NETIS登録技術一覧_20211101!$B$2:$K$2792,10,FALSE)="","",VLOOKUP($K45,NETIS登録技術一覧_20211101!$B$2:$K$2792,10,FALSE))</f>
        <v/>
      </c>
      <c r="O45" s="132" t="s">
        <v>381</v>
      </c>
      <c r="P45" s="132" t="str">
        <f>IF(VLOOKUP(K45,NETIS登録技術一覧_20211101!$B$2:$H$2792,4,FALSE)="","",VLOOKUP(K45,NETIS登録技術一覧_20211101!$B$2:$H$2792,4,FALSE))</f>
        <v>道路維持修繕工</v>
      </c>
      <c r="Q45" s="132" t="str">
        <f>IF(VLOOKUP(K45,NETIS登録技術一覧_20211101!$B$2:$H$2792,5,FALSE)="","",VLOOKUP(K45,NETIS登録技術一覧_20211101!$B$2:$H$2792,5,FALSE))</f>
        <v>路面切削工</v>
      </c>
      <c r="R45" s="132" t="str">
        <f>IF(VLOOKUP(K45,NETIS登録技術一覧_20211101!$B$2:$H$2792,6,FALSE)="","",VLOOKUP(K45,NETIS登録技術一覧_20211101!$B$2:$H$2792,6,FALSE))</f>
        <v>路面切削工</v>
      </c>
      <c r="S45" s="132" t="str">
        <f>IF(VLOOKUP(K45,NETIS登録技術一覧_20211101!$B$2:$H$2792,7,FALSE)="","",VLOOKUP(K45,NETIS登録技術一覧_20211101!$B$2:$H$2792,7,FALSE))</f>
        <v/>
      </c>
      <c r="T45" s="132" t="str">
        <f>IF(VLOOKUP(K45,NETIS登録技術一覧_20211101!$B$2:$H$2792,2,FALSE)="","",VLOOKUP(K45,NETIS登録技術一覧_20211101!$B$2:$H$2792,2,FALSE))</f>
        <v>安全監視装置搭載路面切削機</v>
      </c>
      <c r="U45" s="132" t="str">
        <f>VLOOKUP(K45,managelist_20211101!$B$3:$G$10442,2,FALSE)</f>
        <v>安全監視装置が未搭載の路面切削機</v>
      </c>
      <c r="V45" s="132">
        <f>VLOOKUP(K45,managelist_20211101!$B$3:$G$10442,5,FALSE)</f>
        <v>720862</v>
      </c>
      <c r="W45" s="132">
        <f>VLOOKUP(K45,managelist_20211101!$B$3:$G$10442,6,FALSE)</f>
        <v>634783</v>
      </c>
      <c r="X45" s="132" t="str">
        <f>VLOOKUP(K45,managelist_20211101!$B$3:$G$10442,3,FALSE)&amp;VLOOKUP(K45,managelist_20211101!$B$3:$G$10442,4,FALSE)</f>
        <v>1日</v>
      </c>
    </row>
    <row r="46" spans="1:24" x14ac:dyDescent="0.15">
      <c r="A46" s="132" t="s">
        <v>1370</v>
      </c>
      <c r="B46" s="132" t="str">
        <f t="shared" si="0"/>
        <v>KT-100020</v>
      </c>
      <c r="C46" s="132" t="str">
        <f t="shared" si="1"/>
        <v>VR</v>
      </c>
      <c r="E46" s="132" t="s">
        <v>22427</v>
      </c>
      <c r="F46" s="132" t="str">
        <f t="shared" si="2"/>
        <v>HK-180004</v>
      </c>
      <c r="G46" s="132" t="str">
        <f t="shared" si="3"/>
        <v>VE</v>
      </c>
      <c r="H46" s="134" t="str">
        <f t="shared" si="4"/>
        <v>○</v>
      </c>
      <c r="J46" s="132">
        <v>45</v>
      </c>
      <c r="K46" s="132" t="s">
        <v>22442</v>
      </c>
      <c r="L46" s="132" t="str">
        <f>IFERROR(VLOOKUP(K46,「有用な技術」一覧_20211101!$B$2:$C$221,2,FALSE),"")</f>
        <v/>
      </c>
      <c r="M46" s="132" t="str">
        <f>IF(VLOOKUP($K46,NETIS登録技術一覧_20211101!$B$2:$K$2792,9,FALSE)="","",VLOOKUP($K46,NETIS登録技術一覧_20211101!$B$2:$K$2792,9,FALSE))</f>
        <v/>
      </c>
      <c r="N46" s="132" t="str">
        <f>IF(VLOOKUP($K46,NETIS登録技術一覧_20211101!$B$2:$K$2792,10,FALSE)="","",VLOOKUP($K46,NETIS登録技術一覧_20211101!$B$2:$K$2792,10,FALSE))</f>
        <v/>
      </c>
      <c r="O46" s="132" t="s">
        <v>381</v>
      </c>
      <c r="P46" s="132" t="str">
        <f>IF(VLOOKUP(K46,NETIS登録技術一覧_20211101!$B$2:$H$2792,4,FALSE)="","",VLOOKUP(K46,NETIS登録技術一覧_20211101!$B$2:$H$2792,4,FALSE))</f>
        <v>土工</v>
      </c>
      <c r="Q46" s="132" t="str">
        <f>IF(VLOOKUP(K46,NETIS登録技術一覧_20211101!$B$2:$H$2792,5,FALSE)="","",VLOOKUP(K46,NETIS登録技術一覧_20211101!$B$2:$H$2792,5,FALSE))</f>
        <v>施工管理</v>
      </c>
      <c r="R46" s="132" t="str">
        <f>IF(VLOOKUP(K46,NETIS登録技術一覧_20211101!$B$2:$H$2792,6,FALSE)="","",VLOOKUP(K46,NETIS登録技術一覧_20211101!$B$2:$H$2792,6,FALSE))</f>
        <v>施工管理</v>
      </c>
      <c r="S46" s="132" t="str">
        <f>IF(VLOOKUP(K46,NETIS登録技術一覧_20211101!$B$2:$H$2792,7,FALSE)="","",VLOOKUP(K46,NETIS登録技術一覧_20211101!$B$2:$H$2792,7,FALSE))</f>
        <v>出来形管理</v>
      </c>
      <c r="T46" s="132" t="str">
        <f>IF(VLOOKUP(K46,NETIS登録技術一覧_20211101!$B$2:$H$2792,2,FALSE)="","",VLOOKUP(K46,NETIS登録技術一覧_20211101!$B$2:$H$2792,2,FALSE))</f>
        <v>クラウド対応型3次元マシンコントロールシステム 3D-MC</v>
      </c>
      <c r="U46" s="132" t="str">
        <f>VLOOKUP(K46,managelist_20211101!$B$3:$G$10442,2,FALSE)</f>
        <v>MC(マシンコントロール)及び人による現場管理</v>
      </c>
      <c r="V46" s="132">
        <f>VLOOKUP(K46,managelist_20211101!$B$3:$G$10442,5,FALSE)</f>
        <v>45851.19</v>
      </c>
      <c r="W46" s="132">
        <f>VLOOKUP(K46,managelist_20211101!$B$3:$G$10442,6,FALSE)</f>
        <v>52817.7</v>
      </c>
      <c r="X46" s="132" t="str">
        <f>VLOOKUP(K46,managelist_20211101!$B$3:$G$10442,3,FALSE)&amp;VLOOKUP(K46,managelist_20211101!$B$3:$G$10442,4,FALSE)</f>
        <v>380㎡</v>
      </c>
    </row>
    <row r="47" spans="1:24" x14ac:dyDescent="0.15">
      <c r="A47" s="132" t="s">
        <v>3252</v>
      </c>
      <c r="B47" s="132" t="str">
        <f t="shared" si="0"/>
        <v>CG-120029</v>
      </c>
      <c r="C47" s="132" t="str">
        <f t="shared" si="1"/>
        <v>VR</v>
      </c>
      <c r="E47" s="132" t="s">
        <v>22428</v>
      </c>
      <c r="F47" s="132" t="str">
        <f t="shared" si="2"/>
        <v>HK-180003</v>
      </c>
      <c r="G47" s="132" t="str">
        <f t="shared" si="3"/>
        <v>VE</v>
      </c>
      <c r="H47" s="134" t="str">
        <f t="shared" si="4"/>
        <v>○</v>
      </c>
      <c r="J47" s="132">
        <v>46</v>
      </c>
      <c r="K47" s="132" t="s">
        <v>22443</v>
      </c>
      <c r="L47" s="132" t="str">
        <f>IFERROR(VLOOKUP(K47,「有用な技術」一覧_20211101!$B$2:$C$221,2,FALSE),"")</f>
        <v/>
      </c>
      <c r="M47" s="132" t="str">
        <f>IF(VLOOKUP($K47,NETIS登録技術一覧_20211101!$B$2:$K$2792,9,FALSE)="","",VLOOKUP($K47,NETIS登録技術一覧_20211101!$B$2:$K$2792,9,FALSE))</f>
        <v/>
      </c>
      <c r="N47" s="132" t="str">
        <f>IF(VLOOKUP($K47,NETIS登録技術一覧_20211101!$B$2:$K$2792,10,FALSE)="","",VLOOKUP($K47,NETIS登録技術一覧_20211101!$B$2:$K$2792,10,FALSE))</f>
        <v/>
      </c>
      <c r="O47" s="132" t="s">
        <v>381</v>
      </c>
      <c r="P47" s="132" t="str">
        <f>IF(VLOOKUP(K47,NETIS登録技術一覧_20211101!$B$2:$H$2792,4,FALSE)="","",VLOOKUP(K47,NETIS登録技術一覧_20211101!$B$2:$H$2792,4,FALSE))</f>
        <v>舗装工</v>
      </c>
      <c r="Q47" s="132" t="str">
        <f>IF(VLOOKUP(K47,NETIS登録技術一覧_20211101!$B$2:$H$2792,5,FALSE)="","",VLOOKUP(K47,NETIS登録技術一覧_20211101!$B$2:$H$2792,5,FALSE))</f>
        <v>路盤工</v>
      </c>
      <c r="R47" s="132" t="str">
        <f>IF(VLOOKUP(K47,NETIS登録技術一覧_20211101!$B$2:$H$2792,6,FALSE)="","",VLOOKUP(K47,NETIS登録技術一覧_20211101!$B$2:$H$2792,6,FALSE))</f>
        <v/>
      </c>
      <c r="S47" s="132" t="str">
        <f>IF(VLOOKUP(K47,NETIS登録技術一覧_20211101!$B$2:$H$2792,7,FALSE)="","",VLOOKUP(K47,NETIS登録技術一覧_20211101!$B$2:$H$2792,7,FALSE))</f>
        <v/>
      </c>
      <c r="T47" s="132" t="str">
        <f>IF(VLOOKUP(K47,NETIS登録技術一覧_20211101!$B$2:$H$2792,2,FALSE)="","",VLOOKUP(K47,NETIS登録技術一覧_20211101!$B$2:$H$2792,2,FALSE))</f>
        <v>赤外線式障害物検知装置-ガードセンサ</v>
      </c>
      <c r="U47" s="132" t="str">
        <f>VLOOKUP(K47,managelist_20211101!$B$3:$G$10442,2,FALSE)</f>
        <v>運転者による目視による安全確認</v>
      </c>
      <c r="V47" s="132">
        <f>VLOOKUP(K47,managelist_20211101!$B$3:$G$10442,5,FALSE)</f>
        <v>194000</v>
      </c>
      <c r="W47" s="132">
        <f>VLOOKUP(K47,managelist_20211101!$B$3:$G$10442,6,FALSE)</f>
        <v>194000</v>
      </c>
      <c r="X47" s="132" t="str">
        <f>VLOOKUP(K47,managelist_20211101!$B$3:$G$10442,3,FALSE)&amp;VLOOKUP(K47,managelist_20211101!$B$3:$G$10442,4,FALSE)</f>
        <v>1月</v>
      </c>
    </row>
    <row r="48" spans="1:24" x14ac:dyDescent="0.15">
      <c r="A48" s="132" t="s">
        <v>1093</v>
      </c>
      <c r="B48" s="132" t="str">
        <f t="shared" si="0"/>
        <v>CB-100052</v>
      </c>
      <c r="C48" s="132" t="str">
        <f t="shared" si="1"/>
        <v>VE</v>
      </c>
      <c r="E48" s="132" t="s">
        <v>22429</v>
      </c>
      <c r="F48" s="132" t="str">
        <f t="shared" si="2"/>
        <v>OK-180001</v>
      </c>
      <c r="G48" s="132" t="str">
        <f t="shared" si="3"/>
        <v>VE</v>
      </c>
      <c r="H48" s="134" t="str">
        <f t="shared" si="4"/>
        <v>○</v>
      </c>
      <c r="J48" s="132">
        <v>47</v>
      </c>
      <c r="K48" s="132" t="s">
        <v>22444</v>
      </c>
      <c r="L48" s="132" t="str">
        <f>IFERROR(VLOOKUP(K48,「有用な技術」一覧_20211101!$B$2:$C$221,2,FALSE),"")</f>
        <v>[★ 活用促進]</v>
      </c>
      <c r="M48" s="132" t="str">
        <f>IF(VLOOKUP($K48,NETIS登録技術一覧_20211101!$B$2:$K$2792,9,FALSE)="","",VLOOKUP($K48,NETIS登録技術一覧_20211101!$B$2:$K$2792,9,FALSE))</f>
        <v/>
      </c>
      <c r="N48" s="132" t="str">
        <f>IF(VLOOKUP($K48,NETIS登録技術一覧_20211101!$B$2:$K$2792,10,FALSE)="","",VLOOKUP($K48,NETIS登録技術一覧_20211101!$B$2:$K$2792,10,FALSE))</f>
        <v/>
      </c>
      <c r="O48" s="132" t="s">
        <v>381</v>
      </c>
      <c r="P48" s="132" t="str">
        <f>IF(VLOOKUP(K48,NETIS登録技術一覧_20211101!$B$2:$H$2792,4,FALSE)="","",VLOOKUP(K48,NETIS登録技術一覧_20211101!$B$2:$H$2792,4,FALSE))</f>
        <v>調査試験</v>
      </c>
      <c r="Q48" s="132" t="str">
        <f>IF(VLOOKUP(K48,NETIS登録技術一覧_20211101!$B$2:$H$2792,5,FALSE)="","",VLOOKUP(K48,NETIS登録技術一覧_20211101!$B$2:$H$2792,5,FALSE))</f>
        <v>測量</v>
      </c>
      <c r="R48" s="132" t="str">
        <f>IF(VLOOKUP(K48,NETIS登録技術一覧_20211101!$B$2:$H$2792,6,FALSE)="","",VLOOKUP(K48,NETIS登録技術一覧_20211101!$B$2:$H$2792,6,FALSE))</f>
        <v>写真測量</v>
      </c>
      <c r="S48" s="132" t="str">
        <f>IF(VLOOKUP(K48,NETIS登録技術一覧_20211101!$B$2:$H$2792,7,FALSE)="","",VLOOKUP(K48,NETIS登録技術一覧_20211101!$B$2:$H$2792,7,FALSE))</f>
        <v/>
      </c>
      <c r="T48" s="132" t="str">
        <f>IF(VLOOKUP(K48,NETIS登録技術一覧_20211101!$B$2:$H$2792,2,FALSE)="","",VLOOKUP(K48,NETIS登録技術一覧_20211101!$B$2:$H$2792,2,FALSE))</f>
        <v>移動体計測技術を用いたUAV空中測量システム</v>
      </c>
      <c r="U48" s="132" t="str">
        <f>VLOOKUP(K48,managelist_20211101!$B$3:$G$10442,2,FALSE)</f>
        <v>標定点設置によるUAV空中写真測量システム</v>
      </c>
      <c r="V48" s="132">
        <f>VLOOKUP(K48,managelist_20211101!$B$3:$G$10442,5,FALSE)</f>
        <v>9532.7999999999993</v>
      </c>
      <c r="W48" s="132">
        <f>VLOOKUP(K48,managelist_20211101!$B$3:$G$10442,6,FALSE)</f>
        <v>18077</v>
      </c>
      <c r="X48" s="132" t="str">
        <f>VLOOKUP(K48,managelist_20211101!$B$3:$G$10442,3,FALSE)&amp;VLOOKUP(K48,managelist_20211101!$B$3:$G$10442,4,FALSE)</f>
        <v>7000㎡</v>
      </c>
    </row>
    <row r="49" spans="1:24" x14ac:dyDescent="0.15">
      <c r="A49" s="132" t="s">
        <v>3280</v>
      </c>
      <c r="B49" s="132" t="str">
        <f t="shared" si="0"/>
        <v>CG-110031</v>
      </c>
      <c r="C49" s="132" t="str">
        <f t="shared" si="1"/>
        <v>VE</v>
      </c>
      <c r="E49" s="132" t="s">
        <v>22430</v>
      </c>
      <c r="F49" s="132" t="str">
        <f t="shared" si="2"/>
        <v>KT-170113</v>
      </c>
      <c r="G49" s="132" t="str">
        <f t="shared" si="3"/>
        <v>VE</v>
      </c>
      <c r="H49" s="134" t="str">
        <f t="shared" si="4"/>
        <v>○</v>
      </c>
      <c r="J49" s="132">
        <v>48</v>
      </c>
      <c r="K49" s="132" t="s">
        <v>22445</v>
      </c>
      <c r="L49" s="132" t="str">
        <f>IFERROR(VLOOKUP(K49,「有用な技術」一覧_20211101!$B$2:$C$221,2,FALSE),"")</f>
        <v/>
      </c>
      <c r="M49" s="132" t="str">
        <f>IF(VLOOKUP($K49,NETIS登録技術一覧_20211101!$B$2:$K$2792,9,FALSE)="","",VLOOKUP($K49,NETIS登録技術一覧_20211101!$B$2:$K$2792,9,FALSE))</f>
        <v/>
      </c>
      <c r="N49" s="132" t="str">
        <f>IF(VLOOKUP($K49,NETIS登録技術一覧_20211101!$B$2:$K$2792,10,FALSE)="","",VLOOKUP($K49,NETIS登録技術一覧_20211101!$B$2:$K$2792,10,FALSE))</f>
        <v/>
      </c>
      <c r="O49" s="132" t="s">
        <v>381</v>
      </c>
      <c r="P49" s="132" t="str">
        <f>IF(VLOOKUP(K49,NETIS登録技術一覧_20211101!$B$2:$H$2792,4,FALSE)="","",VLOOKUP(K49,NETIS登録技術一覧_20211101!$B$2:$H$2792,4,FALSE))</f>
        <v>建築設備（機械）</v>
      </c>
      <c r="Q49" s="132" t="str">
        <f>IF(VLOOKUP(K49,NETIS登録技術一覧_20211101!$B$2:$H$2792,5,FALSE)="","",VLOOKUP(K49,NETIS登録技術一覧_20211101!$B$2:$H$2792,5,FALSE))</f>
        <v>その他建築設備（機械）</v>
      </c>
      <c r="R49" s="132" t="str">
        <f>IF(VLOOKUP(K49,NETIS登録技術一覧_20211101!$B$2:$H$2792,6,FALSE)="","",VLOOKUP(K49,NETIS登録技術一覧_20211101!$B$2:$H$2792,6,FALSE))</f>
        <v/>
      </c>
      <c r="S49" s="132" t="str">
        <f>IF(VLOOKUP(K49,NETIS登録技術一覧_20211101!$B$2:$H$2792,7,FALSE)="","",VLOOKUP(K49,NETIS登録技術一覧_20211101!$B$2:$H$2792,7,FALSE))</f>
        <v/>
      </c>
      <c r="T49" s="132" t="str">
        <f>IF(VLOOKUP(K49,NETIS登録技術一覧_20211101!$B$2:$H$2792,2,FALSE)="","",VLOOKUP(K49,NETIS登録技術一覧_20211101!$B$2:$H$2792,2,FALSE))</f>
        <v>重機接触防止全周囲監視モニター装置パノラマビュー</v>
      </c>
      <c r="U49" s="132" t="str">
        <f>VLOOKUP(K49,managelist_20211101!$B$3:$G$10442,2,FALSE)</f>
        <v>後方カメラで確認</v>
      </c>
      <c r="V49" s="132">
        <f>VLOOKUP(K49,managelist_20211101!$B$3:$G$10442,5,FALSE)</f>
        <v>642300</v>
      </c>
      <c r="W49" s="132">
        <f>VLOOKUP(K49,managelist_20211101!$B$3:$G$10442,6,FALSE)</f>
        <v>217500</v>
      </c>
      <c r="X49" s="132" t="str">
        <f>VLOOKUP(K49,managelist_20211101!$B$3:$G$10442,3,FALSE)&amp;VLOOKUP(K49,managelist_20211101!$B$3:$G$10442,4,FALSE)</f>
        <v>1セット</v>
      </c>
    </row>
    <row r="50" spans="1:24" x14ac:dyDescent="0.15">
      <c r="A50" s="132" t="s">
        <v>1224</v>
      </c>
      <c r="B50" s="132" t="str">
        <f t="shared" si="0"/>
        <v>HK-110024</v>
      </c>
      <c r="C50" s="132" t="str">
        <f t="shared" si="1"/>
        <v>VE</v>
      </c>
      <c r="E50" s="132" t="s">
        <v>2994</v>
      </c>
      <c r="F50" s="132" t="str">
        <f t="shared" si="2"/>
        <v>SK-170015</v>
      </c>
      <c r="G50" s="132" t="str">
        <f t="shared" si="3"/>
        <v>VR</v>
      </c>
      <c r="H50" s="134" t="str">
        <f t="shared" si="4"/>
        <v>×</v>
      </c>
      <c r="J50" s="132">
        <v>49</v>
      </c>
      <c r="K50" s="132" t="s">
        <v>22446</v>
      </c>
      <c r="L50" s="132" t="str">
        <f>IFERROR(VLOOKUP(K50,「有用な技術」一覧_20211101!$B$2:$C$221,2,FALSE),"")</f>
        <v/>
      </c>
      <c r="M50" s="132" t="str">
        <f>IF(VLOOKUP($K50,NETIS登録技術一覧_20211101!$B$2:$K$2792,9,FALSE)="","",VLOOKUP($K50,NETIS登録技術一覧_20211101!$B$2:$K$2792,9,FALSE))</f>
        <v/>
      </c>
      <c r="N50" s="132" t="str">
        <f>IF(VLOOKUP($K50,NETIS登録技術一覧_20211101!$B$2:$K$2792,10,FALSE)="","",VLOOKUP($K50,NETIS登録技術一覧_20211101!$B$2:$K$2792,10,FALSE))</f>
        <v/>
      </c>
      <c r="O50" s="132" t="s">
        <v>381</v>
      </c>
      <c r="P50" s="132" t="str">
        <f>IF(VLOOKUP(K50,NETIS登録技術一覧_20211101!$B$2:$H$2792,4,FALSE)="","",VLOOKUP(K50,NETIS登録技術一覧_20211101!$B$2:$H$2792,4,FALSE))</f>
        <v>道路維持修繕工</v>
      </c>
      <c r="Q50" s="132" t="str">
        <f>IF(VLOOKUP(K50,NETIS登録技術一覧_20211101!$B$2:$H$2792,5,FALSE)="","",VLOOKUP(K50,NETIS登録技術一覧_20211101!$B$2:$H$2792,5,FALSE))</f>
        <v>その他</v>
      </c>
      <c r="R50" s="132" t="str">
        <f>IF(VLOOKUP(K50,NETIS登録技術一覧_20211101!$B$2:$H$2792,6,FALSE)="","",VLOOKUP(K50,NETIS登録技術一覧_20211101!$B$2:$H$2792,6,FALSE))</f>
        <v/>
      </c>
      <c r="S50" s="132" t="str">
        <f>IF(VLOOKUP(K50,NETIS登録技術一覧_20211101!$B$2:$H$2792,7,FALSE)="","",VLOOKUP(K50,NETIS登録技術一覧_20211101!$B$2:$H$2792,7,FALSE))</f>
        <v/>
      </c>
      <c r="T50" s="132" t="str">
        <f>IF(VLOOKUP(K50,NETIS登録技術一覧_20211101!$B$2:$H$2792,2,FALSE)="","",VLOOKUP(K50,NETIS登録技術一覧_20211101!$B$2:$H$2792,2,FALSE))</f>
        <v>車両飛び込まれ警告システム「ドレミ」</v>
      </c>
      <c r="U50" s="132" t="str">
        <f>VLOOKUP(K50,managelist_20211101!$B$3:$G$10442,2,FALSE)</f>
        <v>保安柵を活用した車線規制</v>
      </c>
      <c r="V50" s="132">
        <f>VLOOKUP(K50,managelist_20211101!$B$3:$G$10442,5,FALSE)</f>
        <v>31364</v>
      </c>
      <c r="W50" s="132">
        <f>VLOOKUP(K50,managelist_20211101!$B$3:$G$10442,6,FALSE)</f>
        <v>30299</v>
      </c>
      <c r="X50" s="132" t="str">
        <f>VLOOKUP(K50,managelist_20211101!$B$3:$G$10442,3,FALSE)&amp;VLOOKUP(K50,managelist_20211101!$B$3:$G$10442,4,FALSE)</f>
        <v>1現場</v>
      </c>
    </row>
    <row r="51" spans="1:24" x14ac:dyDescent="0.15">
      <c r="A51" s="132" t="s">
        <v>1332</v>
      </c>
      <c r="B51" s="132" t="str">
        <f t="shared" si="0"/>
        <v>KK-120004</v>
      </c>
      <c r="C51" s="132" t="str">
        <f t="shared" si="1"/>
        <v>VE</v>
      </c>
      <c r="E51" s="132" t="s">
        <v>2995</v>
      </c>
      <c r="F51" s="132" t="str">
        <f t="shared" si="2"/>
        <v>KT-170109</v>
      </c>
      <c r="G51" s="132" t="str">
        <f t="shared" si="3"/>
        <v>VR</v>
      </c>
      <c r="H51" s="134" t="str">
        <f t="shared" si="4"/>
        <v>×</v>
      </c>
      <c r="J51" s="132">
        <v>50</v>
      </c>
      <c r="K51" s="132" t="s">
        <v>22447</v>
      </c>
      <c r="L51" s="132" t="str">
        <f>IFERROR(VLOOKUP(K51,「有用な技術」一覧_20211101!$B$2:$C$221,2,FALSE),"")</f>
        <v/>
      </c>
      <c r="M51" s="132" t="str">
        <f>IF(VLOOKUP($K51,NETIS登録技術一覧_20211101!$B$2:$K$2792,9,FALSE)="","",VLOOKUP($K51,NETIS登録技術一覧_20211101!$B$2:$K$2792,9,FALSE))</f>
        <v/>
      </c>
      <c r="N51" s="132" t="str">
        <f>IF(VLOOKUP($K51,NETIS登録技術一覧_20211101!$B$2:$K$2792,10,FALSE)="","",VLOOKUP($K51,NETIS登録技術一覧_20211101!$B$2:$K$2792,10,FALSE))</f>
        <v/>
      </c>
      <c r="O51" s="132" t="s">
        <v>381</v>
      </c>
      <c r="P51" s="132" t="str">
        <f>IF(VLOOKUP(K51,NETIS登録技術一覧_20211101!$B$2:$H$2792,4,FALSE)="","",VLOOKUP(K51,NETIS登録技術一覧_20211101!$B$2:$H$2792,4,FALSE))</f>
        <v>仮設工</v>
      </c>
      <c r="Q51" s="132" t="str">
        <f>IF(VLOOKUP(K51,NETIS登録技術一覧_20211101!$B$2:$H$2792,5,FALSE)="","",VLOOKUP(K51,NETIS登録技術一覧_20211101!$B$2:$H$2792,5,FALSE))</f>
        <v>仮設材設置撤去工</v>
      </c>
      <c r="R51" s="132" t="str">
        <f>IF(VLOOKUP(K51,NETIS登録技術一覧_20211101!$B$2:$H$2792,6,FALSE)="","",VLOOKUP(K51,NETIS登録技術一覧_20211101!$B$2:$H$2792,6,FALSE))</f>
        <v/>
      </c>
      <c r="S51" s="132" t="str">
        <f>IF(VLOOKUP(K51,NETIS登録技術一覧_20211101!$B$2:$H$2792,7,FALSE)="","",VLOOKUP(K51,NETIS登録技術一覧_20211101!$B$2:$H$2792,7,FALSE))</f>
        <v/>
      </c>
      <c r="T51" s="132" t="str">
        <f>IF(VLOOKUP(K51,NETIS登録技術一覧_20211101!$B$2:$H$2792,2,FALSE)="","",VLOOKUP(K51,NETIS登録技術一覧_20211101!$B$2:$H$2792,2,FALSE))</f>
        <v>保安用品等に用いるプリズム反射蓄光シート「アルファ・プリズム」</v>
      </c>
      <c r="U51" s="132" t="str">
        <f>VLOOKUP(K51,managelist_20211101!$B$3:$G$10442,2,FALSE)</f>
        <v>カプセルプリズム型高輝度反射シートを貼った保安用品</v>
      </c>
      <c r="V51" s="132">
        <f>VLOOKUP(K51,managelist_20211101!$B$3:$G$10442,5,FALSE)</f>
        <v>35000</v>
      </c>
      <c r="W51" s="132">
        <f>VLOOKUP(K51,managelist_20211101!$B$3:$G$10442,6,FALSE)</f>
        <v>36500</v>
      </c>
      <c r="X51" s="132" t="str">
        <f>VLOOKUP(K51,managelist_20211101!$B$3:$G$10442,3,FALSE)&amp;VLOOKUP(K51,managelist_20211101!$B$3:$G$10442,4,FALSE)</f>
        <v>1枚</v>
      </c>
    </row>
    <row r="52" spans="1:24" x14ac:dyDescent="0.15">
      <c r="A52" s="132" t="s">
        <v>1339</v>
      </c>
      <c r="B52" s="132" t="str">
        <f t="shared" si="0"/>
        <v>KK-120032</v>
      </c>
      <c r="C52" s="132" t="str">
        <f t="shared" si="1"/>
        <v>VE</v>
      </c>
      <c r="E52" s="132" t="s">
        <v>22431</v>
      </c>
      <c r="F52" s="132" t="str">
        <f t="shared" si="2"/>
        <v>QS-170042</v>
      </c>
      <c r="G52" s="132" t="str">
        <f t="shared" si="3"/>
        <v>VE</v>
      </c>
      <c r="H52" s="134" t="str">
        <f t="shared" si="4"/>
        <v>○</v>
      </c>
      <c r="J52" s="132">
        <v>51</v>
      </c>
      <c r="K52" s="132" t="s">
        <v>22448</v>
      </c>
      <c r="L52" s="132" t="str">
        <f>IFERROR(VLOOKUP(K52,「有用な技術」一覧_20211101!$B$2:$C$221,2,FALSE),"")</f>
        <v/>
      </c>
      <c r="M52" s="132" t="str">
        <f>IF(VLOOKUP($K52,NETIS登録技術一覧_20211101!$B$2:$K$2792,9,FALSE)="","",VLOOKUP($K52,NETIS登録技術一覧_20211101!$B$2:$K$2792,9,FALSE))</f>
        <v/>
      </c>
      <c r="N52" s="132" t="str">
        <f>IF(VLOOKUP($K52,NETIS登録技術一覧_20211101!$B$2:$K$2792,10,FALSE)="","",VLOOKUP($K52,NETIS登録技術一覧_20211101!$B$2:$K$2792,10,FALSE))</f>
        <v/>
      </c>
      <c r="O52" s="132" t="s">
        <v>381</v>
      </c>
      <c r="P52" s="132" t="str">
        <f>IF(VLOOKUP(K52,NETIS登録技術一覧_20211101!$B$2:$H$2792,4,FALSE)="","",VLOOKUP(K52,NETIS登録技術一覧_20211101!$B$2:$H$2792,4,FALSE))</f>
        <v>道路維持修繕工</v>
      </c>
      <c r="Q52" s="132" t="str">
        <f>IF(VLOOKUP(K52,NETIS登録技術一覧_20211101!$B$2:$H$2792,5,FALSE)="","",VLOOKUP(K52,NETIS登録技術一覧_20211101!$B$2:$H$2792,5,FALSE))</f>
        <v>道路除草工</v>
      </c>
      <c r="R52" s="132" t="str">
        <f>IF(VLOOKUP(K52,NETIS登録技術一覧_20211101!$B$2:$H$2792,6,FALSE)="","",VLOOKUP(K52,NETIS登録技術一覧_20211101!$B$2:$H$2792,6,FALSE))</f>
        <v>道路除草工</v>
      </c>
      <c r="S52" s="132" t="str">
        <f>IF(VLOOKUP(K52,NETIS登録技術一覧_20211101!$B$2:$H$2792,7,FALSE)="","",VLOOKUP(K52,NETIS登録技術一覧_20211101!$B$2:$H$2792,7,FALSE))</f>
        <v/>
      </c>
      <c r="T52" s="132" t="str">
        <f>IF(VLOOKUP(K52,NETIS登録技術一覧_20211101!$B$2:$H$2792,2,FALSE)="","",VLOOKUP(K52,NETIS登録技術一覧_20211101!$B$2:$H$2792,2,FALSE))</f>
        <v>つる性雑草侵入防止工法(つるガード工法)</v>
      </c>
      <c r="U52" s="132" t="str">
        <f>VLOOKUP(K52,managelist_20211101!$B$3:$G$10442,2,FALSE)</f>
        <v>機械除草(肩掛け式)</v>
      </c>
      <c r="V52" s="132">
        <f>VLOOKUP(K52,managelist_20211101!$B$3:$G$10442,5,FALSE)</f>
        <v>913405</v>
      </c>
      <c r="W52" s="132">
        <f>VLOOKUP(K52,managelist_20211101!$B$3:$G$10442,6,FALSE)</f>
        <v>732000</v>
      </c>
      <c r="X52" s="132" t="str">
        <f>VLOOKUP(K52,managelist_20211101!$B$3:$G$10442,3,FALSE)&amp;VLOOKUP(K52,managelist_20211101!$B$3:$G$10442,4,FALSE)</f>
        <v>100m</v>
      </c>
    </row>
    <row r="53" spans="1:24" x14ac:dyDescent="0.15">
      <c r="A53" s="132" t="s">
        <v>1362</v>
      </c>
      <c r="B53" s="132" t="str">
        <f t="shared" si="0"/>
        <v>KK-150058</v>
      </c>
      <c r="C53" s="132" t="str">
        <f t="shared" si="1"/>
        <v>VE</v>
      </c>
      <c r="E53" s="132" t="s">
        <v>2996</v>
      </c>
      <c r="F53" s="132" t="str">
        <f t="shared" si="2"/>
        <v>KT-170106</v>
      </c>
      <c r="G53" s="132" t="str">
        <f t="shared" si="3"/>
        <v>VR</v>
      </c>
      <c r="H53" s="134" t="str">
        <f t="shared" si="4"/>
        <v>×</v>
      </c>
      <c r="J53" s="132">
        <v>52</v>
      </c>
      <c r="K53" s="132" t="s">
        <v>22449</v>
      </c>
      <c r="L53" s="132" t="str">
        <f>IFERROR(VLOOKUP(K53,「有用な技術」一覧_20211101!$B$2:$C$221,2,FALSE),"")</f>
        <v>[★ 活用促進]</v>
      </c>
      <c r="M53" s="132" t="str">
        <f>IF(VLOOKUP($K53,NETIS登録技術一覧_20211101!$B$2:$K$2792,9,FALSE)="","",VLOOKUP($K53,NETIS登録技術一覧_20211101!$B$2:$K$2792,9,FALSE))</f>
        <v/>
      </c>
      <c r="N53" s="132" t="str">
        <f>IF(VLOOKUP($K53,NETIS登録技術一覧_20211101!$B$2:$K$2792,10,FALSE)="","",VLOOKUP($K53,NETIS登録技術一覧_20211101!$B$2:$K$2792,10,FALSE))</f>
        <v/>
      </c>
      <c r="O53" s="132" t="s">
        <v>381</v>
      </c>
      <c r="P53" s="132" t="str">
        <f>IF(VLOOKUP(K53,NETIS登録技術一覧_20211101!$B$2:$H$2792,4,FALSE)="","",VLOOKUP(K53,NETIS登録技術一覧_20211101!$B$2:$H$2792,4,FALSE))</f>
        <v>共通工</v>
      </c>
      <c r="Q53" s="132" t="str">
        <f>IF(VLOOKUP(K53,NETIS登録技術一覧_20211101!$B$2:$H$2792,5,FALSE)="","",VLOOKUP(K53,NETIS登録技術一覧_20211101!$B$2:$H$2792,5,FALSE))</f>
        <v>軟弱地盤処理工</v>
      </c>
      <c r="R53" s="132" t="str">
        <f>IF(VLOOKUP(K53,NETIS登録技術一覧_20211101!$B$2:$H$2792,6,FALSE)="","",VLOOKUP(K53,NETIS登録技術一覧_20211101!$B$2:$H$2792,6,FALSE))</f>
        <v>施工管理</v>
      </c>
      <c r="S53" s="132" t="str">
        <f>IF(VLOOKUP(K53,NETIS登録技術一覧_20211101!$B$2:$H$2792,7,FALSE)="","",VLOOKUP(K53,NETIS登録技術一覧_20211101!$B$2:$H$2792,7,FALSE))</f>
        <v>出来形管理</v>
      </c>
      <c r="T53" s="132" t="str">
        <f>IF(VLOOKUP(K53,NETIS登録技術一覧_20211101!$B$2:$H$2792,2,FALSE)="","",VLOOKUP(K53,NETIS登録技術一覧_20211101!$B$2:$H$2792,2,FALSE))</f>
        <v>杭・地盤改良施工情報可視化システム【3Dパイルビューアー】</v>
      </c>
      <c r="U53" s="132" t="str">
        <f>VLOOKUP(K53,managelist_20211101!$B$3:$G$10442,2,FALSE)</f>
        <v>施工現場内において人による計測、誘導、監視</v>
      </c>
      <c r="V53" s="132">
        <f>VLOOKUP(K53,managelist_20211101!$B$3:$G$10442,5,FALSE)</f>
        <v>1039010</v>
      </c>
      <c r="W53" s="132">
        <f>VLOOKUP(K53,managelist_20211101!$B$3:$G$10442,6,FALSE)</f>
        <v>1405980</v>
      </c>
      <c r="X53" s="132" t="str">
        <f>VLOOKUP(K53,managelist_20211101!$B$3:$G$10442,3,FALSE)&amp;VLOOKUP(K53,managelist_20211101!$B$3:$G$10442,4,FALSE)</f>
        <v>600本</v>
      </c>
    </row>
    <row r="54" spans="1:24" x14ac:dyDescent="0.15">
      <c r="A54" s="132" t="s">
        <v>1515</v>
      </c>
      <c r="B54" s="132" t="str">
        <f t="shared" si="0"/>
        <v>KT-150096</v>
      </c>
      <c r="C54" s="132" t="str">
        <f t="shared" si="1"/>
        <v>VE</v>
      </c>
      <c r="E54" s="132" t="s">
        <v>2997</v>
      </c>
      <c r="F54" s="132" t="str">
        <f t="shared" si="2"/>
        <v>KT-170105</v>
      </c>
      <c r="G54" s="132" t="str">
        <f t="shared" si="3"/>
        <v>VR</v>
      </c>
      <c r="H54" s="134" t="str">
        <f t="shared" si="4"/>
        <v>×</v>
      </c>
      <c r="J54" s="132">
        <v>53</v>
      </c>
      <c r="K54" s="132" t="s">
        <v>22450</v>
      </c>
      <c r="L54" s="132" t="str">
        <f>IFERROR(VLOOKUP(K54,「有用な技術」一覧_20211101!$B$2:$C$221,2,FALSE),"")</f>
        <v/>
      </c>
      <c r="M54" s="132" t="str">
        <f>IF(VLOOKUP($K54,NETIS登録技術一覧_20211101!$B$2:$K$2792,9,FALSE)="","",VLOOKUP($K54,NETIS登録技術一覧_20211101!$B$2:$K$2792,9,FALSE))</f>
        <v/>
      </c>
      <c r="N54" s="132" t="str">
        <f>IF(VLOOKUP($K54,NETIS登録技術一覧_20211101!$B$2:$K$2792,10,FALSE)="","",VLOOKUP($K54,NETIS登録技術一覧_20211101!$B$2:$K$2792,10,FALSE))</f>
        <v/>
      </c>
      <c r="O54" s="132" t="s">
        <v>381</v>
      </c>
      <c r="P54" s="132" t="str">
        <f>IF(VLOOKUP(K54,NETIS登録技術一覧_20211101!$B$2:$H$2792,4,FALSE)="","",VLOOKUP(K54,NETIS登録技術一覧_20211101!$B$2:$H$2792,4,FALSE))</f>
        <v>港湾・港湾海岸・空港</v>
      </c>
      <c r="Q54" s="132" t="str">
        <f>IF(VLOOKUP(K54,NETIS登録技術一覧_20211101!$B$2:$H$2792,5,FALSE)="","",VLOOKUP(K54,NETIS登録技術一覧_20211101!$B$2:$H$2792,5,FALSE))</f>
        <v>土捨工</v>
      </c>
      <c r="R54" s="132" t="str">
        <f>IF(VLOOKUP(K54,NETIS登録技術一覧_20211101!$B$2:$H$2792,6,FALSE)="","",VLOOKUP(K54,NETIS登録技術一覧_20211101!$B$2:$H$2792,6,FALSE))</f>
        <v>土運船運搬工</v>
      </c>
      <c r="S54" s="132" t="str">
        <f>IF(VLOOKUP(K54,NETIS登録技術一覧_20211101!$B$2:$H$2792,7,FALSE)="","",VLOOKUP(K54,NETIS登録技術一覧_20211101!$B$2:$H$2792,7,FALSE))</f>
        <v>土運船運搬</v>
      </c>
      <c r="T54" s="132" t="str">
        <f>IF(VLOOKUP(K54,NETIS登録技術一覧_20211101!$B$2:$H$2792,2,FALSE)="","",VLOOKUP(K54,NETIS登録技術一覧_20211101!$B$2:$H$2792,2,FALSE))</f>
        <v>海上衝突防止支援システム</v>
      </c>
      <c r="U54" s="132" t="e">
        <f>VLOOKUP(K54,managelist_20211101!$B$3:$G$10442,2,FALSE)</f>
        <v>#N/A</v>
      </c>
      <c r="V54" s="132" t="e">
        <f>VLOOKUP(K54,managelist_20211101!$B$3:$G$10442,5,FALSE)</f>
        <v>#N/A</v>
      </c>
      <c r="W54" s="132" t="e">
        <f>VLOOKUP(K54,managelist_20211101!$B$3:$G$10442,6,FALSE)</f>
        <v>#N/A</v>
      </c>
      <c r="X54" s="132" t="e">
        <f>VLOOKUP(K54,managelist_20211101!$B$3:$G$10442,3,FALSE)&amp;VLOOKUP(K54,managelist_20211101!$B$3:$G$10442,4,FALSE)</f>
        <v>#N/A</v>
      </c>
    </row>
    <row r="55" spans="1:24" x14ac:dyDescent="0.15">
      <c r="A55" s="132" t="s">
        <v>10406</v>
      </c>
      <c r="B55" s="132" t="str">
        <f t="shared" si="0"/>
        <v>QS-090020</v>
      </c>
      <c r="C55" s="132" t="str">
        <f t="shared" si="1"/>
        <v>VG</v>
      </c>
      <c r="E55" s="132" t="s">
        <v>22432</v>
      </c>
      <c r="F55" s="132" t="str">
        <f t="shared" si="2"/>
        <v>OK-170005</v>
      </c>
      <c r="G55" s="132" t="str">
        <f t="shared" si="3"/>
        <v>VE</v>
      </c>
      <c r="H55" s="134" t="str">
        <f t="shared" si="4"/>
        <v>○</v>
      </c>
      <c r="J55" s="132">
        <v>54</v>
      </c>
      <c r="K55" s="132" t="s">
        <v>22452</v>
      </c>
      <c r="L55" s="132" t="str">
        <f>IFERROR(VLOOKUP(K55,「有用な技術」一覧_20211101!$B$2:$C$221,2,FALSE),"")</f>
        <v/>
      </c>
      <c r="M55" s="132" t="str">
        <f>IF(VLOOKUP($K55,NETIS登録技術一覧_20211101!$B$2:$K$2792,9,FALSE)="","",VLOOKUP($K55,NETIS登録技術一覧_20211101!$B$2:$K$2792,9,FALSE))</f>
        <v/>
      </c>
      <c r="N55" s="132" t="str">
        <f>IF(VLOOKUP($K55,NETIS登録技術一覧_20211101!$B$2:$K$2792,10,FALSE)="","",VLOOKUP($K55,NETIS登録技術一覧_20211101!$B$2:$K$2792,10,FALSE))</f>
        <v/>
      </c>
      <c r="O55" s="132" t="s">
        <v>381</v>
      </c>
      <c r="P55" s="132" t="str">
        <f>IF(VLOOKUP(K55,NETIS登録技術一覧_20211101!$B$2:$H$2792,4,FALSE)="","",VLOOKUP(K55,NETIS登録技術一覧_20211101!$B$2:$H$2792,4,FALSE))</f>
        <v>仮設工</v>
      </c>
      <c r="Q55" s="132" t="str">
        <f>IF(VLOOKUP(K55,NETIS登録技術一覧_20211101!$B$2:$H$2792,5,FALSE)="","",VLOOKUP(K55,NETIS登録技術一覧_20211101!$B$2:$H$2792,5,FALSE))</f>
        <v>仮設材設置撤去工</v>
      </c>
      <c r="R55" s="132" t="str">
        <f>IF(VLOOKUP(K55,NETIS登録技術一覧_20211101!$B$2:$H$2792,6,FALSE)="","",VLOOKUP(K55,NETIS登録技術一覧_20211101!$B$2:$H$2792,6,FALSE))</f>
        <v/>
      </c>
      <c r="S55" s="132" t="str">
        <f>IF(VLOOKUP(K55,NETIS登録技術一覧_20211101!$B$2:$H$2792,7,FALSE)="","",VLOOKUP(K55,NETIS登録技術一覧_20211101!$B$2:$H$2792,7,FALSE))</f>
        <v/>
      </c>
      <c r="T55" s="132" t="str">
        <f>IF(VLOOKUP(K55,NETIS登録技術一覧_20211101!$B$2:$H$2792,2,FALSE)="","",VLOOKUP(K55,NETIS登録技術一覧_20211101!$B$2:$H$2792,2,FALSE))</f>
        <v>広角超高輝度プリズム再帰反射シート</v>
      </c>
      <c r="U55" s="132" t="str">
        <f>VLOOKUP(K55,managelist_20211101!$B$3:$G$10442,2,FALSE)</f>
        <v>ガラスビーズ型カプセルレンズ再帰反射シート</v>
      </c>
      <c r="V55" s="132">
        <f>VLOOKUP(K55,managelist_20211101!$B$3:$G$10442,5,FALSE)</f>
        <v>45280</v>
      </c>
      <c r="W55" s="132">
        <f>VLOOKUP(K55,managelist_20211101!$B$3:$G$10442,6,FALSE)</f>
        <v>45280</v>
      </c>
      <c r="X55" s="132" t="str">
        <f>VLOOKUP(K55,managelist_20211101!$B$3:$G$10442,3,FALSE)&amp;VLOOKUP(K55,managelist_20211101!$B$3:$G$10442,4,FALSE)</f>
        <v>1台</v>
      </c>
    </row>
    <row r="56" spans="1:24" x14ac:dyDescent="0.15">
      <c r="A56" s="132" t="s">
        <v>1197</v>
      </c>
      <c r="B56" s="132" t="str">
        <f t="shared" si="0"/>
        <v>HK-100009</v>
      </c>
      <c r="C56" s="132" t="str">
        <f t="shared" si="1"/>
        <v>VE</v>
      </c>
      <c r="E56" s="132" t="s">
        <v>2998</v>
      </c>
      <c r="F56" s="132" t="str">
        <f t="shared" si="2"/>
        <v>KT-170103</v>
      </c>
      <c r="G56" s="132" t="str">
        <f t="shared" si="3"/>
        <v>VR</v>
      </c>
      <c r="H56" s="134" t="str">
        <f t="shared" si="4"/>
        <v>×</v>
      </c>
      <c r="J56" s="132">
        <v>55</v>
      </c>
      <c r="K56" s="132" t="s">
        <v>22453</v>
      </c>
      <c r="L56" s="132" t="str">
        <f>IFERROR(VLOOKUP(K56,「有用な技術」一覧_20211101!$B$2:$C$221,2,FALSE),"")</f>
        <v/>
      </c>
      <c r="M56" s="132" t="str">
        <f>IF(VLOOKUP($K56,NETIS登録技術一覧_20211101!$B$2:$K$2792,9,FALSE)="","",VLOOKUP($K56,NETIS登録技術一覧_20211101!$B$2:$K$2792,9,FALSE))</f>
        <v/>
      </c>
      <c r="N56" s="132" t="str">
        <f>IF(VLOOKUP($K56,NETIS登録技術一覧_20211101!$B$2:$K$2792,10,FALSE)="","",VLOOKUP($K56,NETIS登録技術一覧_20211101!$B$2:$K$2792,10,FALSE))</f>
        <v/>
      </c>
      <c r="O56" s="132" t="s">
        <v>381</v>
      </c>
      <c r="P56" s="132" t="str">
        <f>IF(VLOOKUP(K56,NETIS登録技術一覧_20211101!$B$2:$H$2792,4,FALSE)="","",VLOOKUP(K56,NETIS登録技術一覧_20211101!$B$2:$H$2792,4,FALSE))</f>
        <v>共通工</v>
      </c>
      <c r="Q56" s="132" t="str">
        <f>IF(VLOOKUP(K56,NETIS登録技術一覧_20211101!$B$2:$H$2792,5,FALSE)="","",VLOOKUP(K56,NETIS登録技術一覧_20211101!$B$2:$H$2792,5,FALSE))</f>
        <v>擁壁工</v>
      </c>
      <c r="R56" s="132" t="str">
        <f>IF(VLOOKUP(K56,NETIS登録技術一覧_20211101!$B$2:$H$2792,6,FALSE)="","",VLOOKUP(K56,NETIS登録技術一覧_20211101!$B$2:$H$2792,6,FALSE))</f>
        <v>補強土擁壁工</v>
      </c>
      <c r="S56" s="132" t="str">
        <f>IF(VLOOKUP(K56,NETIS登録技術一覧_20211101!$B$2:$H$2792,7,FALSE)="","",VLOOKUP(K56,NETIS登録技術一覧_20211101!$B$2:$H$2792,7,FALSE))</f>
        <v>その他</v>
      </c>
      <c r="T56" s="132" t="str">
        <f>IF(VLOOKUP(K56,NETIS登録技術一覧_20211101!$B$2:$H$2792,2,FALSE)="","",VLOOKUP(K56,NETIS登録技術一覧_20211101!$B$2:$H$2792,2,FALSE))</f>
        <v>テンサーFWM工法</v>
      </c>
      <c r="U56" s="132" t="str">
        <f>VLOOKUP(K56,managelist_20211101!$B$3:$G$10442,2,FALSE)</f>
        <v>エキスパンドメタル製鋼製枠を用いたジオテキスタイル補強土壁工</v>
      </c>
      <c r="V56" s="132">
        <f>VLOOKUP(K56,managelist_20211101!$B$3:$G$10442,5,FALSE)</f>
        <v>982991.86</v>
      </c>
      <c r="W56" s="132">
        <f>VLOOKUP(K56,managelist_20211101!$B$3:$G$10442,6,FALSE)</f>
        <v>1228984.6399999999</v>
      </c>
      <c r="X56" s="132" t="str">
        <f>VLOOKUP(K56,managelist_20211101!$B$3:$G$10442,3,FALSE)&amp;VLOOKUP(K56,managelist_20211101!$B$3:$G$10442,4,FALSE)</f>
        <v>10m</v>
      </c>
    </row>
    <row r="57" spans="1:24" x14ac:dyDescent="0.15">
      <c r="A57" s="132" t="s">
        <v>3203</v>
      </c>
      <c r="B57" s="132" t="str">
        <f t="shared" si="0"/>
        <v>HK-130011</v>
      </c>
      <c r="C57" s="132" t="str">
        <f t="shared" si="1"/>
        <v>VE</v>
      </c>
      <c r="E57" s="132" t="s">
        <v>22433</v>
      </c>
      <c r="F57" s="132" t="str">
        <f t="shared" si="2"/>
        <v>KK-170054</v>
      </c>
      <c r="G57" s="132" t="str">
        <f t="shared" si="3"/>
        <v>VE</v>
      </c>
      <c r="H57" s="134" t="str">
        <f t="shared" si="4"/>
        <v>○</v>
      </c>
      <c r="J57" s="132">
        <v>56</v>
      </c>
      <c r="K57" s="132" t="s">
        <v>22454</v>
      </c>
      <c r="L57" s="132" t="str">
        <f>IFERROR(VLOOKUP(K57,「有用な技術」一覧_20211101!$B$2:$C$221,2,FALSE),"")</f>
        <v/>
      </c>
      <c r="M57" s="132" t="str">
        <f>IF(VLOOKUP($K57,NETIS登録技術一覧_20211101!$B$2:$K$2792,9,FALSE)="","",VLOOKUP($K57,NETIS登録技術一覧_20211101!$B$2:$K$2792,9,FALSE))</f>
        <v/>
      </c>
      <c r="N57" s="132" t="str">
        <f>IF(VLOOKUP($K57,NETIS登録技術一覧_20211101!$B$2:$K$2792,10,FALSE)="","",VLOOKUP($K57,NETIS登録技術一覧_20211101!$B$2:$K$2792,10,FALSE))</f>
        <v/>
      </c>
      <c r="O57" s="132" t="s">
        <v>381</v>
      </c>
      <c r="P57" s="132" t="str">
        <f>IF(VLOOKUP(K57,NETIS登録技術一覧_20211101!$B$2:$H$2792,4,FALSE)="","",VLOOKUP(K57,NETIS登録技術一覧_20211101!$B$2:$H$2792,4,FALSE))</f>
        <v>仮設工</v>
      </c>
      <c r="Q57" s="132" t="str">
        <f>IF(VLOOKUP(K57,NETIS登録技術一覧_20211101!$B$2:$H$2792,5,FALSE)="","",VLOOKUP(K57,NETIS登録技術一覧_20211101!$B$2:$H$2792,5,FALSE))</f>
        <v>その他</v>
      </c>
      <c r="R57" s="132" t="str">
        <f>IF(VLOOKUP(K57,NETIS登録技術一覧_20211101!$B$2:$H$2792,6,FALSE)="","",VLOOKUP(K57,NETIS登録技術一覧_20211101!$B$2:$H$2792,6,FALSE))</f>
        <v/>
      </c>
      <c r="S57" s="132" t="str">
        <f>IF(VLOOKUP(K57,NETIS登録技術一覧_20211101!$B$2:$H$2792,7,FALSE)="","",VLOOKUP(K57,NETIS登録技術一覧_20211101!$B$2:$H$2792,7,FALSE))</f>
        <v/>
      </c>
      <c r="T57" s="132" t="str">
        <f>IF(VLOOKUP(K57,NETIS登録技術一覧_20211101!$B$2:$H$2792,2,FALSE)="","",VLOOKUP(K57,NETIS登録技術一覧_20211101!$B$2:$H$2792,2,FALSE))</f>
        <v>TTコーンシリーズ</v>
      </c>
      <c r="U57" s="132" t="str">
        <f>VLOOKUP(K57,managelist_20211101!$B$3:$G$10442,2,FALSE)</f>
        <v>カラーコーン</v>
      </c>
      <c r="V57" s="132">
        <f>VLOOKUP(K57,managelist_20211101!$B$3:$G$10442,5,FALSE)</f>
        <v>756004</v>
      </c>
      <c r="W57" s="132">
        <f>VLOOKUP(K57,managelist_20211101!$B$3:$G$10442,6,FALSE)</f>
        <v>756004</v>
      </c>
      <c r="X57" s="132" t="str">
        <f>VLOOKUP(K57,managelist_20211101!$B$3:$G$10442,3,FALSE)&amp;VLOOKUP(K57,managelist_20211101!$B$3:$G$10442,4,FALSE)</f>
        <v>100本</v>
      </c>
    </row>
    <row r="58" spans="1:24" x14ac:dyDescent="0.15">
      <c r="A58" s="132" t="s">
        <v>1399</v>
      </c>
      <c r="B58" s="132" t="str">
        <f t="shared" si="0"/>
        <v>KT-100110</v>
      </c>
      <c r="C58" s="132" t="str">
        <f t="shared" si="1"/>
        <v>VE</v>
      </c>
      <c r="E58" s="132" t="s">
        <v>22434</v>
      </c>
      <c r="F58" s="132" t="str">
        <f t="shared" si="2"/>
        <v>KK-170053</v>
      </c>
      <c r="G58" s="132" t="str">
        <f t="shared" si="3"/>
        <v>VE</v>
      </c>
      <c r="H58" s="134" t="str">
        <f t="shared" si="4"/>
        <v>○</v>
      </c>
      <c r="J58" s="132">
        <v>57</v>
      </c>
      <c r="K58" s="132" t="s">
        <v>22455</v>
      </c>
      <c r="L58" s="132" t="str">
        <f>IFERROR(VLOOKUP(K58,「有用な技術」一覧_20211101!$B$2:$C$221,2,FALSE),"")</f>
        <v>[★ 活用促進]</v>
      </c>
      <c r="M58" s="132" t="str">
        <f>IF(VLOOKUP($K58,NETIS登録技術一覧_20211101!$B$2:$K$2792,9,FALSE)="","",VLOOKUP($K58,NETIS登録技術一覧_20211101!$B$2:$K$2792,9,FALSE))</f>
        <v/>
      </c>
      <c r="N58" s="132" t="str">
        <f>IF(VLOOKUP($K58,NETIS登録技術一覧_20211101!$B$2:$K$2792,10,FALSE)="","",VLOOKUP($K58,NETIS登録技術一覧_20211101!$B$2:$K$2792,10,FALSE))</f>
        <v/>
      </c>
      <c r="O58" s="132" t="s">
        <v>381</v>
      </c>
      <c r="P58" s="132" t="str">
        <f>IF(VLOOKUP(K58,NETIS登録技術一覧_20211101!$B$2:$H$2792,4,FALSE)="","",VLOOKUP(K58,NETIS登録技術一覧_20211101!$B$2:$H$2792,4,FALSE))</f>
        <v>港湾・港湾海岸・空港</v>
      </c>
      <c r="Q58" s="132" t="str">
        <f>IF(VLOOKUP(K58,NETIS登録技術一覧_20211101!$B$2:$H$2792,5,FALSE)="","",VLOOKUP(K58,NETIS登録技術一覧_20211101!$B$2:$H$2792,5,FALSE))</f>
        <v>浚渫工</v>
      </c>
      <c r="R58" s="132" t="str">
        <f>IF(VLOOKUP(K58,NETIS登録技術一覧_20211101!$B$2:$H$2792,6,FALSE)="","",VLOOKUP(K58,NETIS登録技術一覧_20211101!$B$2:$H$2792,6,FALSE))</f>
        <v>施工管理</v>
      </c>
      <c r="S58" s="132" t="str">
        <f>IF(VLOOKUP(K58,NETIS登録技術一覧_20211101!$B$2:$H$2792,7,FALSE)="","",VLOOKUP(K58,NETIS登録技術一覧_20211101!$B$2:$H$2792,7,FALSE))</f>
        <v/>
      </c>
      <c r="T58" s="132" t="str">
        <f>IF(VLOOKUP(K58,NETIS登録技術一覧_20211101!$B$2:$H$2792,2,FALSE)="","",VLOOKUP(K58,NETIS登録技術一覧_20211101!$B$2:$H$2792,2,FALSE))</f>
        <v>Virtual Bridge Monitor(バーチャルブリッジモニター)</v>
      </c>
      <c r="U58" s="132" t="e">
        <f>VLOOKUP(K58,managelist_20211101!$B$3:$G$10442,2,FALSE)</f>
        <v>#N/A</v>
      </c>
      <c r="V58" s="132" t="e">
        <f>VLOOKUP(K58,managelist_20211101!$B$3:$G$10442,5,FALSE)</f>
        <v>#N/A</v>
      </c>
      <c r="W58" s="132" t="e">
        <f>VLOOKUP(K58,managelist_20211101!$B$3:$G$10442,6,FALSE)</f>
        <v>#N/A</v>
      </c>
      <c r="X58" s="132" t="e">
        <f>VLOOKUP(K58,managelist_20211101!$B$3:$G$10442,3,FALSE)&amp;VLOOKUP(K58,managelist_20211101!$B$3:$G$10442,4,FALSE)</f>
        <v>#N/A</v>
      </c>
    </row>
    <row r="59" spans="1:24" x14ac:dyDescent="0.15">
      <c r="A59" s="132" t="s">
        <v>1453</v>
      </c>
      <c r="B59" s="132" t="str">
        <f t="shared" si="0"/>
        <v>KT-120092</v>
      </c>
      <c r="C59" s="132" t="str">
        <f t="shared" si="1"/>
        <v>VE</v>
      </c>
      <c r="E59" s="132" t="s">
        <v>22435</v>
      </c>
      <c r="F59" s="132" t="str">
        <f t="shared" si="2"/>
        <v>KT-170090</v>
      </c>
      <c r="G59" s="132" t="str">
        <f t="shared" si="3"/>
        <v>VE</v>
      </c>
      <c r="H59" s="134" t="str">
        <f t="shared" si="4"/>
        <v>○</v>
      </c>
      <c r="J59" s="132">
        <v>58</v>
      </c>
      <c r="K59" s="132" t="s">
        <v>22456</v>
      </c>
      <c r="L59" s="132" t="str">
        <f>IFERROR(VLOOKUP(K59,「有用な技術」一覧_20211101!$B$2:$C$221,2,FALSE),"")</f>
        <v/>
      </c>
      <c r="M59" s="132" t="str">
        <f>IF(VLOOKUP($K59,NETIS登録技術一覧_20211101!$B$2:$K$2792,9,FALSE)="","",VLOOKUP($K59,NETIS登録技術一覧_20211101!$B$2:$K$2792,9,FALSE))</f>
        <v/>
      </c>
      <c r="N59" s="132" t="str">
        <f>IF(VLOOKUP($K59,NETIS登録技術一覧_20211101!$B$2:$K$2792,10,FALSE)="","",VLOOKUP($K59,NETIS登録技術一覧_20211101!$B$2:$K$2792,10,FALSE))</f>
        <v/>
      </c>
      <c r="O59" s="132" t="s">
        <v>381</v>
      </c>
      <c r="P59" s="132" t="str">
        <f>IF(VLOOKUP(K59,NETIS登録技術一覧_20211101!$B$2:$H$2792,4,FALSE)="","",VLOOKUP(K59,NETIS登録技術一覧_20211101!$B$2:$H$2792,4,FALSE))</f>
        <v>河川海岸</v>
      </c>
      <c r="Q59" s="132" t="str">
        <f>IF(VLOOKUP(K59,NETIS登録技術一覧_20211101!$B$2:$H$2792,5,FALSE)="","",VLOOKUP(K59,NETIS登録技術一覧_20211101!$B$2:$H$2792,5,FALSE))</f>
        <v>多自然型護岸工</v>
      </c>
      <c r="R59" s="132" t="str">
        <f>IF(VLOOKUP(K59,NETIS登録技術一覧_20211101!$B$2:$H$2792,6,FALSE)="","",VLOOKUP(K59,NETIS登録技術一覧_20211101!$B$2:$H$2792,6,FALSE))</f>
        <v>ブロック積（張）工</v>
      </c>
      <c r="S59" s="132" t="str">
        <f>IF(VLOOKUP(K59,NETIS登録技術一覧_20211101!$B$2:$H$2792,7,FALSE)="","",VLOOKUP(K59,NETIS登録技術一覧_20211101!$B$2:$H$2792,7,FALSE))</f>
        <v/>
      </c>
      <c r="T59" s="132" t="str">
        <f>IF(VLOOKUP(K59,NETIS登録技術一覧_20211101!$B$2:$H$2792,2,FALSE)="","",VLOOKUP(K59,NETIS登録技術一覧_20211101!$B$2:$H$2792,2,FALSE))</f>
        <v>テトラック法尻ブロック</v>
      </c>
      <c r="U59" s="132" t="str">
        <f>VLOOKUP(K59,managelist_20211101!$B$3:$G$10442,2,FALSE)</f>
        <v>連節ブロック</v>
      </c>
      <c r="V59" s="132">
        <f>VLOOKUP(K59,managelist_20211101!$B$3:$G$10442,5,FALSE)</f>
        <v>1077899.2</v>
      </c>
      <c r="W59" s="132">
        <f>VLOOKUP(K59,managelist_20211101!$B$3:$G$10442,6,FALSE)</f>
        <v>1110372.08</v>
      </c>
      <c r="X59" s="132" t="str">
        <f>VLOOKUP(K59,managelist_20211101!$B$3:$G$10442,3,FALSE)&amp;VLOOKUP(K59,managelist_20211101!$B$3:$G$10442,4,FALSE)</f>
        <v>30m</v>
      </c>
    </row>
    <row r="60" spans="1:24" x14ac:dyDescent="0.15">
      <c r="A60" s="132" t="s">
        <v>3250</v>
      </c>
      <c r="B60" s="132" t="str">
        <f t="shared" si="0"/>
        <v>KT-120127</v>
      </c>
      <c r="C60" s="132" t="str">
        <f t="shared" si="1"/>
        <v>VR</v>
      </c>
      <c r="E60" s="132" t="s">
        <v>22436</v>
      </c>
      <c r="F60" s="132" t="str">
        <f t="shared" si="2"/>
        <v>KT-170088</v>
      </c>
      <c r="G60" s="132" t="str">
        <f t="shared" si="3"/>
        <v>VR</v>
      </c>
      <c r="H60" s="134" t="str">
        <f t="shared" si="4"/>
        <v>○</v>
      </c>
      <c r="J60" s="132">
        <v>59</v>
      </c>
      <c r="K60" s="132" t="s">
        <v>22457</v>
      </c>
      <c r="L60" s="132" t="str">
        <f>IFERROR(VLOOKUP(K60,「有用な技術」一覧_20211101!$B$2:$C$221,2,FALSE),"")</f>
        <v/>
      </c>
      <c r="M60" s="132" t="str">
        <f>IF(VLOOKUP($K60,NETIS登録技術一覧_20211101!$B$2:$K$2792,9,FALSE)="","",VLOOKUP($K60,NETIS登録技術一覧_20211101!$B$2:$K$2792,9,FALSE))</f>
        <v/>
      </c>
      <c r="N60" s="132" t="str">
        <f>IF(VLOOKUP($K60,NETIS登録技術一覧_20211101!$B$2:$K$2792,10,FALSE)="","",VLOOKUP($K60,NETIS登録技術一覧_20211101!$B$2:$K$2792,10,FALSE))</f>
        <v/>
      </c>
      <c r="O60" s="132" t="s">
        <v>381</v>
      </c>
      <c r="P60" s="132" t="str">
        <f>IF(VLOOKUP(K60,NETIS登録技術一覧_20211101!$B$2:$H$2792,4,FALSE)="","",VLOOKUP(K60,NETIS登録技術一覧_20211101!$B$2:$H$2792,4,FALSE))</f>
        <v>港湾・港湾海岸・空港</v>
      </c>
      <c r="Q60" s="132" t="str">
        <f>IF(VLOOKUP(K60,NETIS登録技術一覧_20211101!$B$2:$H$2792,5,FALSE)="","",VLOOKUP(K60,NETIS登録技術一覧_20211101!$B$2:$H$2792,5,FALSE))</f>
        <v>本体工（捨石・捨ブロック式）</v>
      </c>
      <c r="R60" s="132" t="str">
        <f>IF(VLOOKUP(K60,NETIS登録技術一覧_20211101!$B$2:$H$2792,6,FALSE)="","",VLOOKUP(K60,NETIS登録技術一覧_20211101!$B$2:$H$2792,6,FALSE))</f>
        <v>捨ブロック工</v>
      </c>
      <c r="S60" s="132" t="str">
        <f>IF(VLOOKUP(K60,NETIS登録技術一覧_20211101!$B$2:$H$2792,7,FALSE)="","",VLOOKUP(K60,NETIS登録技術一覧_20211101!$B$2:$H$2792,7,FALSE))</f>
        <v>捨ブロック据付</v>
      </c>
      <c r="T60" s="132" t="str">
        <f>IF(VLOOKUP(K60,NETIS登録技術一覧_20211101!$B$2:$H$2792,2,FALSE)="","",VLOOKUP(K60,NETIS登録技術一覧_20211101!$B$2:$H$2792,2,FALSE))</f>
        <v>コマロックレッコカン</v>
      </c>
      <c r="U60" s="132" t="e">
        <f>VLOOKUP(K60,managelist_20211101!$B$3:$G$10442,2,FALSE)</f>
        <v>#N/A</v>
      </c>
      <c r="V60" s="132" t="e">
        <f>VLOOKUP(K60,managelist_20211101!$B$3:$G$10442,5,FALSE)</f>
        <v>#N/A</v>
      </c>
      <c r="W60" s="132" t="e">
        <f>VLOOKUP(K60,managelist_20211101!$B$3:$G$10442,6,FALSE)</f>
        <v>#N/A</v>
      </c>
      <c r="X60" s="132" t="e">
        <f>VLOOKUP(K60,managelist_20211101!$B$3:$G$10442,3,FALSE)&amp;VLOOKUP(K60,managelist_20211101!$B$3:$G$10442,4,FALSE)</f>
        <v>#N/A</v>
      </c>
    </row>
    <row r="61" spans="1:24" x14ac:dyDescent="0.15">
      <c r="A61" s="132" t="s">
        <v>1510</v>
      </c>
      <c r="B61" s="132" t="str">
        <f t="shared" si="0"/>
        <v>KT-150026</v>
      </c>
      <c r="C61" s="132" t="str">
        <f t="shared" si="1"/>
        <v>VE</v>
      </c>
      <c r="E61" s="132" t="s">
        <v>2999</v>
      </c>
      <c r="F61" s="132" t="str">
        <f t="shared" si="2"/>
        <v>KT-170085</v>
      </c>
      <c r="G61" s="132" t="str">
        <f t="shared" si="3"/>
        <v>VR</v>
      </c>
      <c r="H61" s="134" t="str">
        <f t="shared" si="4"/>
        <v>×</v>
      </c>
      <c r="J61" s="132">
        <v>60</v>
      </c>
      <c r="K61" s="132" t="s">
        <v>22458</v>
      </c>
      <c r="L61" s="132" t="str">
        <f>IFERROR(VLOOKUP(K61,「有用な技術」一覧_20211101!$B$2:$C$221,2,FALSE),"")</f>
        <v/>
      </c>
      <c r="M61" s="132" t="str">
        <f>IF(VLOOKUP($K61,NETIS登録技術一覧_20211101!$B$2:$K$2792,9,FALSE)="","",VLOOKUP($K61,NETIS登録技術一覧_20211101!$B$2:$K$2792,9,FALSE))</f>
        <v/>
      </c>
      <c r="N61" s="132" t="str">
        <f>IF(VLOOKUP($K61,NETIS登録技術一覧_20211101!$B$2:$K$2792,10,FALSE)="","",VLOOKUP($K61,NETIS登録技術一覧_20211101!$B$2:$K$2792,10,FALSE))</f>
        <v/>
      </c>
      <c r="O61" s="132" t="s">
        <v>381</v>
      </c>
      <c r="P61" s="132" t="str">
        <f>IF(VLOOKUP(K61,NETIS登録技術一覧_20211101!$B$2:$H$2792,4,FALSE)="","",VLOOKUP(K61,NETIS登録技術一覧_20211101!$B$2:$H$2792,4,FALSE))</f>
        <v>道路維持修繕工</v>
      </c>
      <c r="Q61" s="132" t="str">
        <f>IF(VLOOKUP(K61,NETIS登録技術一覧_20211101!$B$2:$H$2792,5,FALSE)="","",VLOOKUP(K61,NETIS登録技術一覧_20211101!$B$2:$H$2792,5,FALSE))</f>
        <v>路面補修工</v>
      </c>
      <c r="R61" s="132" t="str">
        <f>IF(VLOOKUP(K61,NETIS登録技術一覧_20211101!$B$2:$H$2792,6,FALSE)="","",VLOOKUP(K61,NETIS登録技術一覧_20211101!$B$2:$H$2792,6,FALSE))</f>
        <v>欠損部補修工</v>
      </c>
      <c r="S61" s="132" t="str">
        <f>IF(VLOOKUP(K61,NETIS登録技術一覧_20211101!$B$2:$H$2792,7,FALSE)="","",VLOOKUP(K61,NETIS登録技術一覧_20211101!$B$2:$H$2792,7,FALSE))</f>
        <v/>
      </c>
      <c r="T61" s="132" t="str">
        <f>IF(VLOOKUP(K61,NETIS登録技術一覧_20211101!$B$2:$H$2792,2,FALSE)="","",VLOOKUP(K61,NETIS登録技術一覧_20211101!$B$2:$H$2792,2,FALSE))</f>
        <v>ロードプラスターK</v>
      </c>
      <c r="U61" s="132" t="str">
        <f>VLOOKUP(K61,managelist_20211101!$B$3:$G$10442,2,FALSE)</f>
        <v>カットバック系全天候型常温アスファルト混合物</v>
      </c>
      <c r="V61" s="132">
        <f>VLOOKUP(K61,managelist_20211101!$B$3:$G$10442,5,FALSE)</f>
        <v>365308</v>
      </c>
      <c r="W61" s="132">
        <f>VLOOKUP(K61,managelist_20211101!$B$3:$G$10442,6,FALSE)</f>
        <v>350308</v>
      </c>
      <c r="X61" s="132" t="str">
        <f>VLOOKUP(K61,managelist_20211101!$B$3:$G$10442,3,FALSE)&amp;VLOOKUP(K61,managelist_20211101!$B$3:$G$10442,4,FALSE)</f>
        <v>1t</v>
      </c>
    </row>
    <row r="62" spans="1:24" x14ac:dyDescent="0.15">
      <c r="A62" s="132" t="s">
        <v>1584</v>
      </c>
      <c r="B62" s="132" t="str">
        <f t="shared" si="0"/>
        <v>SK-120008</v>
      </c>
      <c r="C62" s="132" t="str">
        <f t="shared" si="1"/>
        <v>VE</v>
      </c>
      <c r="E62" s="132" t="s">
        <v>3001</v>
      </c>
      <c r="F62" s="132" t="str">
        <f t="shared" si="2"/>
        <v>KK-170044</v>
      </c>
      <c r="G62" s="132" t="str">
        <f t="shared" si="3"/>
        <v>VE</v>
      </c>
      <c r="H62" s="134" t="str">
        <f t="shared" si="4"/>
        <v>×</v>
      </c>
      <c r="J62" s="132">
        <v>61</v>
      </c>
      <c r="K62" s="132" t="s">
        <v>22459</v>
      </c>
      <c r="L62" s="132" t="str">
        <f>IFERROR(VLOOKUP(K62,「有用な技術」一覧_20211101!$B$2:$C$221,2,FALSE),"")</f>
        <v/>
      </c>
      <c r="M62" s="132" t="str">
        <f>IF(VLOOKUP($K62,NETIS登録技術一覧_20211101!$B$2:$K$2792,9,FALSE)="","",VLOOKUP($K62,NETIS登録技術一覧_20211101!$B$2:$K$2792,9,FALSE))</f>
        <v/>
      </c>
      <c r="N62" s="132" t="str">
        <f>IF(VLOOKUP($K62,NETIS登録技術一覧_20211101!$B$2:$K$2792,10,FALSE)="","",VLOOKUP($K62,NETIS登録技術一覧_20211101!$B$2:$K$2792,10,FALSE))</f>
        <v/>
      </c>
      <c r="O62" s="132" t="s">
        <v>381</v>
      </c>
      <c r="P62" s="132" t="str">
        <f>IF(VLOOKUP(K62,NETIS登録技術一覧_20211101!$B$2:$H$2792,4,FALSE)="","",VLOOKUP(K62,NETIS登録技術一覧_20211101!$B$2:$H$2792,4,FALSE))</f>
        <v>仮設工</v>
      </c>
      <c r="Q62" s="132" t="str">
        <f>IF(VLOOKUP(K62,NETIS登録技術一覧_20211101!$B$2:$H$2792,5,FALSE)="","",VLOOKUP(K62,NETIS登録技術一覧_20211101!$B$2:$H$2792,5,FALSE))</f>
        <v>その他</v>
      </c>
      <c r="R62" s="132" t="str">
        <f>IF(VLOOKUP(K62,NETIS登録技術一覧_20211101!$B$2:$H$2792,6,FALSE)="","",VLOOKUP(K62,NETIS登録技術一覧_20211101!$B$2:$H$2792,6,FALSE))</f>
        <v/>
      </c>
      <c r="S62" s="132" t="str">
        <f>IF(VLOOKUP(K62,NETIS登録技術一覧_20211101!$B$2:$H$2792,7,FALSE)="","",VLOOKUP(K62,NETIS登録技術一覧_20211101!$B$2:$H$2792,7,FALSE))</f>
        <v/>
      </c>
      <c r="T62" s="132" t="str">
        <f>IF(VLOOKUP(K62,NETIS登録技術一覧_20211101!$B$2:$H$2792,2,FALSE)="","",VLOOKUP(K62,NETIS登録技術一覧_20211101!$B$2:$H$2792,2,FALSE))</f>
        <v>長崎差しトゲ無し玉掛けワイヤ</v>
      </c>
      <c r="U62" s="132" t="str">
        <f>VLOOKUP(K62,managelist_20211101!$B$3:$G$10442,2,FALSE)</f>
        <v>巻差し玉掛けワイヤ</v>
      </c>
      <c r="V62" s="132">
        <f>VLOOKUP(K62,managelist_20211101!$B$3:$G$10442,5,FALSE)</f>
        <v>1840.4</v>
      </c>
      <c r="W62" s="132">
        <f>VLOOKUP(K62,managelist_20211101!$B$3:$G$10442,6,FALSE)</f>
        <v>1573.2</v>
      </c>
      <c r="X62" s="132" t="str">
        <f>VLOOKUP(K62,managelist_20211101!$B$3:$G$10442,3,FALSE)&amp;VLOOKUP(K62,managelist_20211101!$B$3:$G$10442,4,FALSE)</f>
        <v>1本</v>
      </c>
    </row>
    <row r="63" spans="1:24" x14ac:dyDescent="0.15">
      <c r="A63" s="132" t="s">
        <v>3020</v>
      </c>
      <c r="B63" s="132" t="str">
        <f t="shared" si="0"/>
        <v>KT-170034</v>
      </c>
      <c r="C63" s="132" t="str">
        <f t="shared" si="1"/>
        <v>VE</v>
      </c>
      <c r="E63" s="132" t="s">
        <v>3002</v>
      </c>
      <c r="F63" s="132" t="str">
        <f t="shared" si="2"/>
        <v>SK-170013</v>
      </c>
      <c r="G63" s="132" t="str">
        <f t="shared" si="3"/>
        <v>VR</v>
      </c>
      <c r="H63" s="134" t="str">
        <f t="shared" si="4"/>
        <v>×</v>
      </c>
      <c r="J63" s="132">
        <v>62</v>
      </c>
      <c r="K63" s="132" t="s">
        <v>22460</v>
      </c>
      <c r="L63" s="132" t="str">
        <f>IFERROR(VLOOKUP(K63,「有用な技術」一覧_20211101!$B$2:$C$221,2,FALSE),"")</f>
        <v/>
      </c>
      <c r="M63" s="132" t="str">
        <f>IF(VLOOKUP($K63,NETIS登録技術一覧_20211101!$B$2:$K$2792,9,FALSE)="","",VLOOKUP($K63,NETIS登録技術一覧_20211101!$B$2:$K$2792,9,FALSE))</f>
        <v/>
      </c>
      <c r="N63" s="132" t="str">
        <f>IF(VLOOKUP($K63,NETIS登録技術一覧_20211101!$B$2:$K$2792,10,FALSE)="","",VLOOKUP($K63,NETIS登録技術一覧_20211101!$B$2:$K$2792,10,FALSE))</f>
        <v/>
      </c>
      <c r="O63" s="132" t="s">
        <v>381</v>
      </c>
      <c r="P63" s="132" t="str">
        <f>IF(VLOOKUP(K63,NETIS登録技術一覧_20211101!$B$2:$H$2792,4,FALSE)="","",VLOOKUP(K63,NETIS登録技術一覧_20211101!$B$2:$H$2792,4,FALSE))</f>
        <v>仮設工</v>
      </c>
      <c r="Q63" s="132" t="str">
        <f>IF(VLOOKUP(K63,NETIS登録技術一覧_20211101!$B$2:$H$2792,5,FALSE)="","",VLOOKUP(K63,NETIS登録技術一覧_20211101!$B$2:$H$2792,5,FALSE))</f>
        <v>その他</v>
      </c>
      <c r="R63" s="132" t="str">
        <f>IF(VLOOKUP(K63,NETIS登録技術一覧_20211101!$B$2:$H$2792,6,FALSE)="","",VLOOKUP(K63,NETIS登録技術一覧_20211101!$B$2:$H$2792,6,FALSE))</f>
        <v/>
      </c>
      <c r="S63" s="132" t="str">
        <f>IF(VLOOKUP(K63,NETIS登録技術一覧_20211101!$B$2:$H$2792,7,FALSE)="","",VLOOKUP(K63,NETIS登録技術一覧_20211101!$B$2:$H$2792,7,FALSE))</f>
        <v/>
      </c>
      <c r="T63" s="132" t="str">
        <f>IF(VLOOKUP(K63,NETIS登録技術一覧_20211101!$B$2:$H$2792,2,FALSE)="","",VLOOKUP(K63,NETIS登録技術一覧_20211101!$B$2:$H$2792,2,FALSE))</f>
        <v>自立式移動型水洗トイレシステム「サラオ」</v>
      </c>
      <c r="U63" s="132" t="str">
        <f>VLOOKUP(K63,managelist_20211101!$B$3:$G$10442,2,FALSE)</f>
        <v>簡易水洗仮設トイレ</v>
      </c>
      <c r="V63" s="132">
        <f>VLOOKUP(K63,managelist_20211101!$B$3:$G$10442,5,FALSE)</f>
        <v>62000</v>
      </c>
      <c r="W63" s="132">
        <f>VLOOKUP(K63,managelist_20211101!$B$3:$G$10442,6,FALSE)</f>
        <v>10000</v>
      </c>
      <c r="X63" s="132" t="str">
        <f>VLOOKUP(K63,managelist_20211101!$B$3:$G$10442,3,FALSE)&amp;VLOOKUP(K63,managelist_20211101!$B$3:$G$10442,4,FALSE)</f>
        <v>1基</v>
      </c>
    </row>
    <row r="64" spans="1:24" x14ac:dyDescent="0.15">
      <c r="A64" s="132" t="s">
        <v>3045</v>
      </c>
      <c r="B64" s="132" t="str">
        <f t="shared" si="0"/>
        <v>KK-160043</v>
      </c>
      <c r="C64" s="132" t="str">
        <f t="shared" si="1"/>
        <v>VE</v>
      </c>
      <c r="E64" s="132" t="s">
        <v>22437</v>
      </c>
      <c r="F64" s="132" t="str">
        <f t="shared" si="2"/>
        <v>TH-170013</v>
      </c>
      <c r="G64" s="132" t="str">
        <f t="shared" si="3"/>
        <v>VE</v>
      </c>
      <c r="H64" s="134" t="str">
        <f t="shared" si="4"/>
        <v>○</v>
      </c>
      <c r="J64" s="132">
        <v>63</v>
      </c>
      <c r="K64" s="132" t="s">
        <v>22461</v>
      </c>
      <c r="L64" s="132" t="str">
        <f>IFERROR(VLOOKUP(K64,「有用な技術」一覧_20211101!$B$2:$C$221,2,FALSE),"")</f>
        <v/>
      </c>
      <c r="M64" s="132" t="str">
        <f>IF(VLOOKUP($K64,NETIS登録技術一覧_20211101!$B$2:$K$2792,9,FALSE)="","",VLOOKUP($K64,NETIS登録技術一覧_20211101!$B$2:$K$2792,9,FALSE))</f>
        <v/>
      </c>
      <c r="N64" s="132" t="str">
        <f>IF(VLOOKUP($K64,NETIS登録技術一覧_20211101!$B$2:$K$2792,10,FALSE)="","",VLOOKUP($K64,NETIS登録技術一覧_20211101!$B$2:$K$2792,10,FALSE))</f>
        <v/>
      </c>
      <c r="O64" s="132" t="s">
        <v>381</v>
      </c>
      <c r="P64" s="132" t="str">
        <f>IF(VLOOKUP(K64,NETIS登録技術一覧_20211101!$B$2:$H$2792,4,FALSE)="","",VLOOKUP(K64,NETIS登録技術一覧_20211101!$B$2:$H$2792,4,FALSE))</f>
        <v>港湾・港湾海岸・空港</v>
      </c>
      <c r="Q64" s="132" t="str">
        <f>IF(VLOOKUP(K64,NETIS登録技術一覧_20211101!$B$2:$H$2792,5,FALSE)="","",VLOOKUP(K64,NETIS登録技術一覧_20211101!$B$2:$H$2792,5,FALSE))</f>
        <v>上部工</v>
      </c>
      <c r="R64" s="132" t="str">
        <f>IF(VLOOKUP(K64,NETIS登録技術一覧_20211101!$B$2:$H$2792,6,FALSE)="","",VLOOKUP(K64,NETIS登録技術一覧_20211101!$B$2:$H$2792,6,FALSE))</f>
        <v>上部コンクリート工</v>
      </c>
      <c r="S64" s="132" t="str">
        <f>IF(VLOOKUP(K64,NETIS登録技術一覧_20211101!$B$2:$H$2792,7,FALSE)="","",VLOOKUP(K64,NETIS登録技術一覧_20211101!$B$2:$H$2792,7,FALSE))</f>
        <v>型枠</v>
      </c>
      <c r="T64" s="132" t="str">
        <f>IF(VLOOKUP(K64,NETIS登録技術一覧_20211101!$B$2:$H$2792,2,FALSE)="","",VLOOKUP(K64,NETIS登録技術一覧_20211101!$B$2:$H$2792,2,FALSE))</f>
        <v>サーモフィッター</v>
      </c>
      <c r="U64" s="132" t="e">
        <f>VLOOKUP(K64,managelist_20211101!$B$3:$G$10442,2,FALSE)</f>
        <v>#N/A</v>
      </c>
      <c r="V64" s="132" t="e">
        <f>VLOOKUP(K64,managelist_20211101!$B$3:$G$10442,5,FALSE)</f>
        <v>#N/A</v>
      </c>
      <c r="W64" s="132" t="e">
        <f>VLOOKUP(K64,managelist_20211101!$B$3:$G$10442,6,FALSE)</f>
        <v>#N/A</v>
      </c>
      <c r="X64" s="132" t="e">
        <f>VLOOKUP(K64,managelist_20211101!$B$3:$G$10442,3,FALSE)&amp;VLOOKUP(K64,managelist_20211101!$B$3:$G$10442,4,FALSE)</f>
        <v>#N/A</v>
      </c>
    </row>
    <row r="65" spans="1:24" x14ac:dyDescent="0.15">
      <c r="A65" s="132" t="s">
        <v>3315</v>
      </c>
      <c r="B65" s="132" t="str">
        <f t="shared" si="0"/>
        <v>CG-100013</v>
      </c>
      <c r="C65" s="132" t="str">
        <f t="shared" si="1"/>
        <v>VE</v>
      </c>
      <c r="E65" s="132" t="s">
        <v>22438</v>
      </c>
      <c r="F65" s="132" t="str">
        <f t="shared" si="2"/>
        <v>KKK-170004</v>
      </c>
      <c r="G65" s="132" t="str">
        <f t="shared" si="3"/>
        <v>VE</v>
      </c>
      <c r="H65" s="134" t="str">
        <f t="shared" si="4"/>
        <v>○</v>
      </c>
      <c r="J65" s="132">
        <v>64</v>
      </c>
      <c r="K65" s="132" t="s">
        <v>22462</v>
      </c>
      <c r="L65" s="132" t="str">
        <f>IFERROR(VLOOKUP(K65,「有用な技術」一覧_20211101!$B$2:$C$221,2,FALSE),"")</f>
        <v>[★ 活用促進]</v>
      </c>
      <c r="M65" s="132" t="str">
        <f>IF(VLOOKUP($K65,NETIS登録技術一覧_20211101!$B$2:$K$2792,9,FALSE)="","",VLOOKUP($K65,NETIS登録技術一覧_20211101!$B$2:$K$2792,9,FALSE))</f>
        <v/>
      </c>
      <c r="N65" s="132" t="str">
        <f>IF(VLOOKUP($K65,NETIS登録技術一覧_20211101!$B$2:$K$2792,10,FALSE)="","",VLOOKUP($K65,NETIS登録技術一覧_20211101!$B$2:$K$2792,10,FALSE))</f>
        <v/>
      </c>
      <c r="O65" s="132" t="s">
        <v>381</v>
      </c>
      <c r="P65" s="132" t="str">
        <f>IF(VLOOKUP(K65,NETIS登録技術一覧_20211101!$B$2:$H$2792,4,FALSE)="","",VLOOKUP(K65,NETIS登録技術一覧_20211101!$B$2:$H$2792,4,FALSE))</f>
        <v>港湾・港湾海岸・空港</v>
      </c>
      <c r="Q65" s="132" t="str">
        <f>IF(VLOOKUP(K65,NETIS登録技術一覧_20211101!$B$2:$H$2792,5,FALSE)="","",VLOOKUP(K65,NETIS登録技術一覧_20211101!$B$2:$H$2792,5,FALSE))</f>
        <v>本体工（鋼杭式）</v>
      </c>
      <c r="R65" s="132" t="str">
        <f>IF(VLOOKUP(K65,NETIS登録技術一覧_20211101!$B$2:$H$2792,6,FALSE)="","",VLOOKUP(K65,NETIS登録技術一覧_20211101!$B$2:$H$2792,6,FALSE))</f>
        <v>施工管理</v>
      </c>
      <c r="S65" s="132" t="str">
        <f>IF(VLOOKUP(K65,NETIS登録技術一覧_20211101!$B$2:$H$2792,7,FALSE)="","",VLOOKUP(K65,NETIS登録技術一覧_20211101!$B$2:$H$2792,7,FALSE))</f>
        <v/>
      </c>
      <c r="T65" s="132" t="str">
        <f>IF(VLOOKUP(K65,NETIS登録技術一覧_20211101!$B$2:$H$2792,2,FALSE)="","",VLOOKUP(K65,NETIS登録技術一覧_20211101!$B$2:$H$2792,2,FALSE))</f>
        <v>AR Navi ジオモニⅡ</v>
      </c>
      <c r="U65" s="132" t="e">
        <f>VLOOKUP(K65,managelist_20211101!$B$3:$G$10442,2,FALSE)</f>
        <v>#N/A</v>
      </c>
      <c r="V65" s="132" t="e">
        <f>VLOOKUP(K65,managelist_20211101!$B$3:$G$10442,5,FALSE)</f>
        <v>#N/A</v>
      </c>
      <c r="W65" s="132" t="e">
        <f>VLOOKUP(K65,managelist_20211101!$B$3:$G$10442,6,FALSE)</f>
        <v>#N/A</v>
      </c>
      <c r="X65" s="132" t="e">
        <f>VLOOKUP(K65,managelist_20211101!$B$3:$G$10442,3,FALSE)&amp;VLOOKUP(K65,managelist_20211101!$B$3:$G$10442,4,FALSE)</f>
        <v>#N/A</v>
      </c>
    </row>
    <row r="66" spans="1:24" x14ac:dyDescent="0.15">
      <c r="A66" s="132" t="s">
        <v>3277</v>
      </c>
      <c r="B66" s="132" t="str">
        <f t="shared" si="0"/>
        <v>KK-110061</v>
      </c>
      <c r="C66" s="132" t="str">
        <f t="shared" si="1"/>
        <v>VE</v>
      </c>
      <c r="E66" s="132" t="s">
        <v>22439</v>
      </c>
      <c r="F66" s="132" t="str">
        <f t="shared" si="2"/>
        <v>KT-170080</v>
      </c>
      <c r="G66" s="132" t="str">
        <f t="shared" si="3"/>
        <v>VE</v>
      </c>
      <c r="H66" s="134" t="str">
        <f t="shared" si="4"/>
        <v>○</v>
      </c>
      <c r="J66" s="132">
        <v>65</v>
      </c>
      <c r="K66" s="132" t="s">
        <v>22463</v>
      </c>
      <c r="L66" s="132" t="str">
        <f>IFERROR(VLOOKUP(K66,「有用な技術」一覧_20211101!$B$2:$C$221,2,FALSE),"")</f>
        <v/>
      </c>
      <c r="M66" s="132" t="str">
        <f>IF(VLOOKUP($K66,NETIS登録技術一覧_20211101!$B$2:$K$2792,9,FALSE)="","",VLOOKUP($K66,NETIS登録技術一覧_20211101!$B$2:$K$2792,9,FALSE))</f>
        <v/>
      </c>
      <c r="N66" s="132" t="str">
        <f>IF(VLOOKUP($K66,NETIS登録技術一覧_20211101!$B$2:$K$2792,10,FALSE)="","",VLOOKUP($K66,NETIS登録技術一覧_20211101!$B$2:$K$2792,10,FALSE))</f>
        <v/>
      </c>
      <c r="O66" s="132" t="s">
        <v>381</v>
      </c>
      <c r="P66" s="132" t="str">
        <f>IF(VLOOKUP(K66,NETIS登録技術一覧_20211101!$B$2:$H$2792,4,FALSE)="","",VLOOKUP(K66,NETIS登録技術一覧_20211101!$B$2:$H$2792,4,FALSE))</f>
        <v>建築</v>
      </c>
      <c r="Q66" s="132" t="str">
        <f>IF(VLOOKUP(K66,NETIS登録技術一覧_20211101!$B$2:$H$2792,5,FALSE)="","",VLOOKUP(K66,NETIS登録技術一覧_20211101!$B$2:$H$2792,5,FALSE))</f>
        <v>コンクリート工事</v>
      </c>
      <c r="R66" s="132" t="str">
        <f>IF(VLOOKUP(K66,NETIS登録技術一覧_20211101!$B$2:$H$2792,6,FALSE)="","",VLOOKUP(K66,NETIS登録技術一覧_20211101!$B$2:$H$2792,6,FALSE))</f>
        <v/>
      </c>
      <c r="S66" s="132" t="str">
        <f>IF(VLOOKUP(K66,NETIS登録技術一覧_20211101!$B$2:$H$2792,7,FALSE)="","",VLOOKUP(K66,NETIS登録技術一覧_20211101!$B$2:$H$2792,7,FALSE))</f>
        <v/>
      </c>
      <c r="T66" s="132" t="str">
        <f>IF(VLOOKUP(K66,NETIS登録技術一覧_20211101!$B$2:$H$2792,2,FALSE)="","",VLOOKUP(K66,NETIS登録技術一覧_20211101!$B$2:$H$2792,2,FALSE))</f>
        <v>オートライングリーンレーザー</v>
      </c>
      <c r="U66" s="132" t="str">
        <f>VLOOKUP(K66,managelist_20211101!$B$3:$G$10442,2,FALSE)</f>
        <v>赤色レーザーの自動墨出器</v>
      </c>
      <c r="V66" s="132">
        <f>VLOOKUP(K66,managelist_20211101!$B$3:$G$10442,5,FALSE)</f>
        <v>24000</v>
      </c>
      <c r="W66" s="132">
        <f>VLOOKUP(K66,managelist_20211101!$B$3:$G$10442,6,FALSE)</f>
        <v>19000</v>
      </c>
      <c r="X66" s="132" t="str">
        <f>VLOOKUP(K66,managelist_20211101!$B$3:$G$10442,3,FALSE)&amp;VLOOKUP(K66,managelist_20211101!$B$3:$G$10442,4,FALSE)</f>
        <v>10日</v>
      </c>
    </row>
    <row r="67" spans="1:24" x14ac:dyDescent="0.15">
      <c r="A67" s="132" t="s">
        <v>1363</v>
      </c>
      <c r="B67" s="132" t="str">
        <f t="shared" ref="B67:B130" si="5">LEFT(A67,FIND("-",A67)+6)</f>
        <v>KT-100006</v>
      </c>
      <c r="C67" s="132" t="str">
        <f t="shared" ref="C67:C130" si="6">RIGHT(A67,LEN(A67)-FIND("-",A67)-7)</f>
        <v>VE</v>
      </c>
      <c r="E67" s="132" t="s">
        <v>3003</v>
      </c>
      <c r="F67" s="132" t="str">
        <f t="shared" ref="F67:F130" si="7">LEFT(E67,FIND("-",E67)+6)</f>
        <v>HR-170003</v>
      </c>
      <c r="G67" s="132" t="str">
        <f t="shared" ref="G67:G130" si="8">RIGHT(E67,LEN(E67)-FIND("-",E67)-7)</f>
        <v>VR</v>
      </c>
      <c r="H67" s="134" t="str">
        <f t="shared" ref="H67:H130" si="9">IF(ISNA(VLOOKUP(F67,$B$2:$B$1142,1,FALSE)),"○","×")</f>
        <v>×</v>
      </c>
      <c r="J67" s="132">
        <v>66</v>
      </c>
      <c r="K67" s="132" t="s">
        <v>22464</v>
      </c>
      <c r="L67" s="132" t="str">
        <f>IFERROR(VLOOKUP(K67,「有用な技術」一覧_20211101!$B$2:$C$221,2,FALSE),"")</f>
        <v/>
      </c>
      <c r="M67" s="132" t="str">
        <f>IF(VLOOKUP($K67,NETIS登録技術一覧_20211101!$B$2:$K$2792,9,FALSE)="","",VLOOKUP($K67,NETIS登録技術一覧_20211101!$B$2:$K$2792,9,FALSE))</f>
        <v/>
      </c>
      <c r="N67" s="132" t="str">
        <f>IF(VLOOKUP($K67,NETIS登録技術一覧_20211101!$B$2:$K$2792,10,FALSE)="","",VLOOKUP($K67,NETIS登録技術一覧_20211101!$B$2:$K$2792,10,FALSE))</f>
        <v/>
      </c>
      <c r="O67" s="132" t="s">
        <v>381</v>
      </c>
      <c r="P67" s="132" t="str">
        <f>IF(VLOOKUP(K67,NETIS登録技術一覧_20211101!$B$2:$H$2792,4,FALSE)="","",VLOOKUP(K67,NETIS登録技術一覧_20211101!$B$2:$H$2792,4,FALSE))</f>
        <v>仮設工</v>
      </c>
      <c r="Q67" s="132" t="str">
        <f>IF(VLOOKUP(K67,NETIS登録技術一覧_20211101!$B$2:$H$2792,5,FALSE)="","",VLOOKUP(K67,NETIS登録技術一覧_20211101!$B$2:$H$2792,5,FALSE))</f>
        <v>施工管理</v>
      </c>
      <c r="R67" s="132" t="str">
        <f>IF(VLOOKUP(K67,NETIS登録技術一覧_20211101!$B$2:$H$2792,6,FALSE)="","",VLOOKUP(K67,NETIS登録技術一覧_20211101!$B$2:$H$2792,6,FALSE))</f>
        <v>施工管理</v>
      </c>
      <c r="S67" s="132" t="str">
        <f>IF(VLOOKUP(K67,NETIS登録技術一覧_20211101!$B$2:$H$2792,7,FALSE)="","",VLOOKUP(K67,NETIS登録技術一覧_20211101!$B$2:$H$2792,7,FALSE))</f>
        <v>その他</v>
      </c>
      <c r="T67" s="132" t="str">
        <f>IF(VLOOKUP(K67,NETIS登録技術一覧_20211101!$B$2:$H$2792,2,FALSE)="","",VLOOKUP(K67,NETIS登録技術一覧_20211101!$B$2:$H$2792,2,FALSE))</f>
        <v>ネオセンサー検知ch</v>
      </c>
      <c r="U67" s="132" t="str">
        <f>VLOOKUP(K67,managelist_20211101!$B$3:$G$10442,2,FALSE)</f>
        <v>交通誘導員の配置による注意喚起</v>
      </c>
      <c r="V67" s="132">
        <f>VLOOKUP(K67,managelist_20211101!$B$3:$G$10442,5,FALSE)</f>
        <v>477732</v>
      </c>
      <c r="W67" s="132">
        <f>VLOOKUP(K67,managelist_20211101!$B$3:$G$10442,6,FALSE)</f>
        <v>654000</v>
      </c>
      <c r="X67" s="132" t="str">
        <f>VLOOKUP(K67,managelist_20211101!$B$3:$G$10442,3,FALSE)&amp;VLOOKUP(K67,managelist_20211101!$B$3:$G$10442,4,FALSE)</f>
        <v>1箇所</v>
      </c>
    </row>
    <row r="68" spans="1:24" x14ac:dyDescent="0.15">
      <c r="A68" s="132" t="s">
        <v>1397</v>
      </c>
      <c r="B68" s="132" t="str">
        <f t="shared" si="5"/>
        <v>KT-100107</v>
      </c>
      <c r="C68" s="132" t="str">
        <f t="shared" si="6"/>
        <v>VE</v>
      </c>
      <c r="E68" s="132" t="s">
        <v>22440</v>
      </c>
      <c r="F68" s="132" t="str">
        <f t="shared" si="7"/>
        <v>HR-170002</v>
      </c>
      <c r="G68" s="132" t="str">
        <f t="shared" si="8"/>
        <v>VE</v>
      </c>
      <c r="H68" s="134" t="str">
        <f t="shared" si="9"/>
        <v>○</v>
      </c>
      <c r="J68" s="132">
        <v>67</v>
      </c>
      <c r="K68" s="132" t="s">
        <v>22465</v>
      </c>
      <c r="L68" s="132" t="str">
        <f>IFERROR(VLOOKUP(K68,「有用な技術」一覧_20211101!$B$2:$C$221,2,FALSE),"")</f>
        <v/>
      </c>
      <c r="M68" s="132" t="str">
        <f>IF(VLOOKUP($K68,NETIS登録技術一覧_20211101!$B$2:$K$2792,9,FALSE)="","",VLOOKUP($K68,NETIS登録技術一覧_20211101!$B$2:$K$2792,9,FALSE))</f>
        <v/>
      </c>
      <c r="N68" s="132" t="str">
        <f>IF(VLOOKUP($K68,NETIS登録技術一覧_20211101!$B$2:$K$2792,10,FALSE)="","",VLOOKUP($K68,NETIS登録技術一覧_20211101!$B$2:$K$2792,10,FALSE))</f>
        <v/>
      </c>
      <c r="O68" s="132" t="s">
        <v>381</v>
      </c>
      <c r="P68" s="132" t="str">
        <f>IF(VLOOKUP(K68,NETIS登録技術一覧_20211101!$B$2:$H$2792,4,FALSE)="","",VLOOKUP(K68,NETIS登録技術一覧_20211101!$B$2:$H$2792,4,FALSE))</f>
        <v>建築</v>
      </c>
      <c r="Q68" s="132" t="str">
        <f>IF(VLOOKUP(K68,NETIS登録技術一覧_20211101!$B$2:$H$2792,5,FALSE)="","",VLOOKUP(K68,NETIS登録技術一覧_20211101!$B$2:$H$2792,5,FALSE))</f>
        <v>防水工事</v>
      </c>
      <c r="R68" s="132" t="str">
        <f>IF(VLOOKUP(K68,NETIS登録技術一覧_20211101!$B$2:$H$2792,6,FALSE)="","",VLOOKUP(K68,NETIS登録技術一覧_20211101!$B$2:$H$2792,6,FALSE))</f>
        <v/>
      </c>
      <c r="S68" s="132" t="str">
        <f>IF(VLOOKUP(K68,NETIS登録技術一覧_20211101!$B$2:$H$2792,7,FALSE)="","",VLOOKUP(K68,NETIS登録技術一覧_20211101!$B$2:$H$2792,7,FALSE))</f>
        <v/>
      </c>
      <c r="T68" s="132" t="str">
        <f>IF(VLOOKUP(K68,NETIS登録技術一覧_20211101!$B$2:$H$2792,2,FALSE)="","",VLOOKUP(K68,NETIS登録技術一覧_20211101!$B$2:$H$2792,2,FALSE))</f>
        <v>ベントナイトを配合した水膨潤性可塑性止水材"クニシール"</v>
      </c>
      <c r="U68" s="132" t="str">
        <f>VLOOKUP(K68,managelist_20211101!$B$3:$G$10442,2,FALSE)</f>
        <v>水膨張性ゴム系止水材</v>
      </c>
      <c r="V68" s="132">
        <f>VLOOKUP(K68,managelist_20211101!$B$3:$G$10442,5,FALSE)</f>
        <v>469200</v>
      </c>
      <c r="W68" s="132">
        <f>VLOOKUP(K68,managelist_20211101!$B$3:$G$10442,6,FALSE)</f>
        <v>568800</v>
      </c>
      <c r="X68" s="132" t="str">
        <f>VLOOKUP(K68,managelist_20211101!$B$3:$G$10442,3,FALSE)&amp;VLOOKUP(K68,managelist_20211101!$B$3:$G$10442,4,FALSE)</f>
        <v>300m</v>
      </c>
    </row>
    <row r="69" spans="1:24" x14ac:dyDescent="0.15">
      <c r="A69" s="132" t="s">
        <v>1591</v>
      </c>
      <c r="B69" s="132" t="str">
        <f t="shared" si="5"/>
        <v>TH-100008</v>
      </c>
      <c r="C69" s="132" t="str">
        <f t="shared" si="6"/>
        <v>VE</v>
      </c>
      <c r="E69" s="132" t="s">
        <v>3004</v>
      </c>
      <c r="F69" s="132" t="str">
        <f t="shared" si="7"/>
        <v>CB-170030</v>
      </c>
      <c r="G69" s="132" t="str">
        <f t="shared" si="8"/>
        <v>VR</v>
      </c>
      <c r="H69" s="134" t="str">
        <f t="shared" si="9"/>
        <v>×</v>
      </c>
      <c r="J69" s="132">
        <v>68</v>
      </c>
      <c r="K69" s="132" t="s">
        <v>22466</v>
      </c>
      <c r="L69" s="132" t="str">
        <f>IFERROR(VLOOKUP(K69,「有用な技術」一覧_20211101!$B$2:$C$221,2,FALSE),"")</f>
        <v>[★ 活用促進]</v>
      </c>
      <c r="M69" s="132" t="str">
        <f>IF(VLOOKUP($K69,NETIS登録技術一覧_20211101!$B$2:$K$2792,9,FALSE)="","",VLOOKUP($K69,NETIS登録技術一覧_20211101!$B$2:$K$2792,9,FALSE))</f>
        <v>有</v>
      </c>
      <c r="N69" s="132" t="str">
        <f>IF(VLOOKUP($K69,NETIS登録技術一覧_20211101!$B$2:$K$2792,10,FALSE)="","",VLOOKUP($K69,NETIS登録技術一覧_20211101!$B$2:$K$2792,10,FALSE))</f>
        <v/>
      </c>
      <c r="O69" s="132" t="s">
        <v>381</v>
      </c>
      <c r="P69" s="132" t="str">
        <f>IF(VLOOKUP(K69,NETIS登録技術一覧_20211101!$B$2:$H$2792,4,FALSE)="","",VLOOKUP(K69,NETIS登録技術一覧_20211101!$B$2:$H$2792,4,FALSE))</f>
        <v>仮設工</v>
      </c>
      <c r="Q69" s="132" t="str">
        <f>IF(VLOOKUP(K69,NETIS登録技術一覧_20211101!$B$2:$H$2792,5,FALSE)="","",VLOOKUP(K69,NETIS登録技術一覧_20211101!$B$2:$H$2792,5,FALSE))</f>
        <v>足場支保工</v>
      </c>
      <c r="R69" s="132" t="str">
        <f>IF(VLOOKUP(K69,NETIS登録技術一覧_20211101!$B$2:$H$2792,6,FALSE)="","",VLOOKUP(K69,NETIS登録技術一覧_20211101!$B$2:$H$2792,6,FALSE))</f>
        <v>足場工</v>
      </c>
      <c r="S69" s="132" t="str">
        <f>IF(VLOOKUP(K69,NETIS登録技術一覧_20211101!$B$2:$H$2792,7,FALSE)="","",VLOOKUP(K69,NETIS登録技術一覧_20211101!$B$2:$H$2792,7,FALSE))</f>
        <v/>
      </c>
      <c r="T69" s="132" t="str">
        <f>IF(VLOOKUP(K69,NETIS登録技術一覧_20211101!$B$2:$H$2792,2,FALSE)="","",VLOOKUP(K69,NETIS登録技術一覧_20211101!$B$2:$H$2792,2,FALSE))</f>
        <v>法面作業構台マルチアングル工法</v>
      </c>
      <c r="U69" s="132" t="str">
        <f>VLOOKUP(K69,managelist_20211101!$B$3:$G$10442,2,FALSE)</f>
        <v>単管パイプ・クランプ及び番線等を用いた足場</v>
      </c>
      <c r="V69" s="132">
        <f>VLOOKUP(K69,managelist_20211101!$B$3:$G$10442,5,FALSE)</f>
        <v>7616650</v>
      </c>
      <c r="W69" s="132">
        <f>VLOOKUP(K69,managelist_20211101!$B$3:$G$10442,6,FALSE)</f>
        <v>9683010</v>
      </c>
      <c r="X69" s="132" t="str">
        <f>VLOOKUP(K69,managelist_20211101!$B$3:$G$10442,3,FALSE)&amp;VLOOKUP(K69,managelist_20211101!$B$3:$G$10442,4,FALSE)</f>
        <v>1000空m3</v>
      </c>
    </row>
    <row r="70" spans="1:24" x14ac:dyDescent="0.15">
      <c r="A70" s="132" t="s">
        <v>1340</v>
      </c>
      <c r="B70" s="132" t="str">
        <f t="shared" si="5"/>
        <v>KK-120039</v>
      </c>
      <c r="C70" s="132" t="str">
        <f t="shared" si="6"/>
        <v>VE</v>
      </c>
      <c r="E70" s="132" t="s">
        <v>2976</v>
      </c>
      <c r="F70" s="132" t="str">
        <f t="shared" si="7"/>
        <v>KT-170076</v>
      </c>
      <c r="G70" s="132" t="str">
        <f t="shared" si="8"/>
        <v>VE</v>
      </c>
      <c r="H70" s="134" t="str">
        <f t="shared" si="9"/>
        <v>×</v>
      </c>
      <c r="J70" s="132">
        <v>69</v>
      </c>
      <c r="K70" s="132" t="s">
        <v>22467</v>
      </c>
      <c r="L70" s="132" t="str">
        <f>IFERROR(VLOOKUP(K70,「有用な技術」一覧_20211101!$B$2:$C$221,2,FALSE),"")</f>
        <v>[★ 活用促進]</v>
      </c>
      <c r="M70" s="132" t="str">
        <f>IF(VLOOKUP($K70,NETIS登録技術一覧_20211101!$B$2:$K$2792,9,FALSE)="","",VLOOKUP($K70,NETIS登録技術一覧_20211101!$B$2:$K$2792,9,FALSE))</f>
        <v/>
      </c>
      <c r="N70" s="132" t="str">
        <f>IF(VLOOKUP($K70,NETIS登録技術一覧_20211101!$B$2:$K$2792,10,FALSE)="","",VLOOKUP($K70,NETIS登録技術一覧_20211101!$B$2:$K$2792,10,FALSE))</f>
        <v/>
      </c>
      <c r="O70" s="132" t="s">
        <v>381</v>
      </c>
      <c r="P70" s="132" t="str">
        <f>IF(VLOOKUP(K70,NETIS登録技術一覧_20211101!$B$2:$H$2792,4,FALSE)="","",VLOOKUP(K70,NETIS登録技術一覧_20211101!$B$2:$H$2792,4,FALSE))</f>
        <v>土工</v>
      </c>
      <c r="Q70" s="132" t="str">
        <f>IF(VLOOKUP(K70,NETIS登録技術一覧_20211101!$B$2:$H$2792,5,FALSE)="","",VLOOKUP(K70,NETIS登録技術一覧_20211101!$B$2:$H$2792,5,FALSE))</f>
        <v>土工</v>
      </c>
      <c r="R70" s="132" t="str">
        <f>IF(VLOOKUP(K70,NETIS登録技術一覧_20211101!$B$2:$H$2792,6,FALSE)="","",VLOOKUP(K70,NETIS登録技術一覧_20211101!$B$2:$H$2792,6,FALSE))</f>
        <v>掘削工</v>
      </c>
      <c r="S70" s="132" t="str">
        <f>IF(VLOOKUP(K70,NETIS登録技術一覧_20211101!$B$2:$H$2792,7,FALSE)="","",VLOOKUP(K70,NETIS登録技術一覧_20211101!$B$2:$H$2792,7,FALSE))</f>
        <v/>
      </c>
      <c r="T70" s="132" t="str">
        <f>IF(VLOOKUP(K70,NETIS登録技術一覧_20211101!$B$2:$H$2792,2,FALSE)="","",VLOOKUP(K70,NETIS登録技術一覧_20211101!$B$2:$H$2792,2,FALSE))</f>
        <v>3Dマシンガイダンス【 E三・S 】イーサン・エス</v>
      </c>
      <c r="U70" s="132" t="str">
        <f>VLOOKUP(K70,managelist_20211101!$B$3:$G$10442,2,FALSE)</f>
        <v>丁張を使用したバックホウ法面整形工</v>
      </c>
      <c r="V70" s="132">
        <f>VLOOKUP(K70,managelist_20211101!$B$3:$G$10442,5,FALSE)</f>
        <v>8699000</v>
      </c>
      <c r="W70" s="132">
        <f>VLOOKUP(K70,managelist_20211101!$B$3:$G$10442,6,FALSE)</f>
        <v>10124450</v>
      </c>
      <c r="X70" s="132" t="str">
        <f>VLOOKUP(K70,managelist_20211101!$B$3:$G$10442,3,FALSE)&amp;VLOOKUP(K70,managelist_20211101!$B$3:$G$10442,4,FALSE)</f>
        <v>10000㎡</v>
      </c>
    </row>
    <row r="71" spans="1:24" x14ac:dyDescent="0.15">
      <c r="A71" s="132" t="s">
        <v>1111</v>
      </c>
      <c r="B71" s="132" t="str">
        <f t="shared" si="5"/>
        <v>CB-110038</v>
      </c>
      <c r="C71" s="132" t="str">
        <f t="shared" si="6"/>
        <v>VE</v>
      </c>
      <c r="E71" s="132" t="s">
        <v>22441</v>
      </c>
      <c r="F71" s="132" t="str">
        <f t="shared" si="7"/>
        <v>HK-170016</v>
      </c>
      <c r="G71" s="132" t="str">
        <f t="shared" si="8"/>
        <v>VE</v>
      </c>
      <c r="H71" s="134" t="str">
        <f t="shared" si="9"/>
        <v>○</v>
      </c>
      <c r="J71" s="132">
        <v>70</v>
      </c>
      <c r="K71" s="132" t="s">
        <v>22468</v>
      </c>
      <c r="L71" s="132" t="str">
        <f>IFERROR(VLOOKUP(K71,「有用な技術」一覧_20211101!$B$2:$C$221,2,FALSE),"")</f>
        <v>[★ 活用促進]</v>
      </c>
      <c r="M71" s="132" t="str">
        <f>IF(VLOOKUP($K71,NETIS登録技術一覧_20211101!$B$2:$K$2792,9,FALSE)="","",VLOOKUP($K71,NETIS登録技術一覧_20211101!$B$2:$K$2792,9,FALSE))</f>
        <v/>
      </c>
      <c r="N71" s="132" t="str">
        <f>IF(VLOOKUP($K71,NETIS登録技術一覧_20211101!$B$2:$K$2792,10,FALSE)="","",VLOOKUP($K71,NETIS登録技術一覧_20211101!$B$2:$K$2792,10,FALSE))</f>
        <v/>
      </c>
      <c r="O71" s="132" t="s">
        <v>381</v>
      </c>
      <c r="P71" s="132" t="str">
        <f>IF(VLOOKUP(K71,NETIS登録技術一覧_20211101!$B$2:$H$2792,4,FALSE)="","",VLOOKUP(K71,NETIS登録技術一覧_20211101!$B$2:$H$2792,4,FALSE))</f>
        <v>共通工</v>
      </c>
      <c r="Q71" s="132" t="str">
        <f>IF(VLOOKUP(K71,NETIS登録技術一覧_20211101!$B$2:$H$2792,5,FALSE)="","",VLOOKUP(K71,NETIS登録技術一覧_20211101!$B$2:$H$2792,5,FALSE))</f>
        <v>軟弱地盤処理工</v>
      </c>
      <c r="R71" s="132" t="str">
        <f>IF(VLOOKUP(K71,NETIS登録技術一覧_20211101!$B$2:$H$2792,6,FALSE)="","",VLOOKUP(K71,NETIS登録技術一覧_20211101!$B$2:$H$2792,6,FALSE))</f>
        <v>締固め改良工</v>
      </c>
      <c r="S71" s="132" t="str">
        <f>IF(VLOOKUP(K71,NETIS登録技術一覧_20211101!$B$2:$H$2792,7,FALSE)="","",VLOOKUP(K71,NETIS登録技術一覧_20211101!$B$2:$H$2792,7,FALSE))</f>
        <v>サンドコンパクションパイル工</v>
      </c>
      <c r="T71" s="132" t="str">
        <f>IF(VLOOKUP(K71,NETIS登録技術一覧_20211101!$B$2:$H$2792,2,FALSE)="","",VLOOKUP(K71,NETIS登録技術一覧_20211101!$B$2:$H$2792,2,FALSE))</f>
        <v>SAVEコンポーザーHA</v>
      </c>
      <c r="U71" s="132" t="str">
        <f>VLOOKUP(K71,managelist_20211101!$B$3:$G$10442,2,FALSE)</f>
        <v>静的締固め工法+先行削孔</v>
      </c>
      <c r="V71" s="132">
        <f>VLOOKUP(K71,managelist_20211101!$B$3:$G$10442,5,FALSE)</f>
        <v>42757702</v>
      </c>
      <c r="W71" s="132">
        <f>VLOOKUP(K71,managelist_20211101!$B$3:$G$10442,6,FALSE)</f>
        <v>55445912</v>
      </c>
      <c r="X71" s="132" t="str">
        <f>VLOOKUP(K71,managelist_20211101!$B$3:$G$10442,3,FALSE)&amp;VLOOKUP(K71,managelist_20211101!$B$3:$G$10442,4,FALSE)</f>
        <v>1000m2</v>
      </c>
    </row>
    <row r="72" spans="1:24" x14ac:dyDescent="0.15">
      <c r="A72" s="132" t="s">
        <v>1439</v>
      </c>
      <c r="B72" s="132" t="str">
        <f t="shared" si="5"/>
        <v>KT-120055</v>
      </c>
      <c r="C72" s="132" t="str">
        <f t="shared" si="6"/>
        <v>VE</v>
      </c>
      <c r="E72" s="132" t="s">
        <v>3005</v>
      </c>
      <c r="F72" s="132" t="str">
        <f t="shared" si="7"/>
        <v>KT-170073</v>
      </c>
      <c r="G72" s="132" t="str">
        <f t="shared" si="8"/>
        <v>VR</v>
      </c>
      <c r="H72" s="134" t="str">
        <f t="shared" si="9"/>
        <v>×</v>
      </c>
      <c r="J72" s="132">
        <v>71</v>
      </c>
      <c r="K72" s="132" t="s">
        <v>22469</v>
      </c>
      <c r="L72" s="132" t="str">
        <f>IFERROR(VLOOKUP(K72,「有用な技術」一覧_20211101!$B$2:$C$221,2,FALSE),"")</f>
        <v/>
      </c>
      <c r="M72" s="132" t="str">
        <f>IF(VLOOKUP($K72,NETIS登録技術一覧_20211101!$B$2:$K$2792,9,FALSE)="","",VLOOKUP($K72,NETIS登録技術一覧_20211101!$B$2:$K$2792,9,FALSE))</f>
        <v/>
      </c>
      <c r="N72" s="132" t="str">
        <f>IF(VLOOKUP($K72,NETIS登録技術一覧_20211101!$B$2:$K$2792,10,FALSE)="","",VLOOKUP($K72,NETIS登録技術一覧_20211101!$B$2:$K$2792,10,FALSE))</f>
        <v/>
      </c>
      <c r="O72" s="132" t="s">
        <v>381</v>
      </c>
      <c r="P72" s="132" t="str">
        <f>IF(VLOOKUP(K72,NETIS登録技術一覧_20211101!$B$2:$H$2792,4,FALSE)="","",VLOOKUP(K72,NETIS登録技術一覧_20211101!$B$2:$H$2792,4,FALSE))</f>
        <v>共通工</v>
      </c>
      <c r="Q72" s="132" t="str">
        <f>IF(VLOOKUP(K72,NETIS登録技術一覧_20211101!$B$2:$H$2792,5,FALSE)="","",VLOOKUP(K72,NETIS登録技術一覧_20211101!$B$2:$H$2792,5,FALSE))</f>
        <v>排水構造物工</v>
      </c>
      <c r="R72" s="132" t="str">
        <f>IF(VLOOKUP(K72,NETIS登録技術一覧_20211101!$B$2:$H$2792,6,FALSE)="","",VLOOKUP(K72,NETIS登録技術一覧_20211101!$B$2:$H$2792,6,FALSE))</f>
        <v>水路工</v>
      </c>
      <c r="S72" s="132" t="str">
        <f>IF(VLOOKUP(K72,NETIS登録技術一覧_20211101!$B$2:$H$2792,7,FALSE)="","",VLOOKUP(K72,NETIS登録技術一覧_20211101!$B$2:$H$2792,7,FALSE))</f>
        <v>その他</v>
      </c>
      <c r="T72" s="132" t="str">
        <f>IF(VLOOKUP(K72,NETIS登録技術一覧_20211101!$B$2:$H$2792,2,FALSE)="","",VLOOKUP(K72,NETIS登録技術一覧_20211101!$B$2:$H$2792,2,FALSE))</f>
        <v>タイヘイADJWロックグレーチング</v>
      </c>
      <c r="U72" s="132" t="str">
        <f>VLOOKUP(K72,managelist_20211101!$B$3:$G$10442,2,FALSE)</f>
        <v>4点ボルト固定工法</v>
      </c>
      <c r="V72" s="132">
        <f>VLOOKUP(K72,managelist_20211101!$B$3:$G$10442,5,FALSE)</f>
        <v>348180</v>
      </c>
      <c r="W72" s="132">
        <f>VLOOKUP(K72,managelist_20211101!$B$3:$G$10442,6,FALSE)</f>
        <v>332940</v>
      </c>
      <c r="X72" s="132" t="str">
        <f>VLOOKUP(K72,managelist_20211101!$B$3:$G$10442,3,FALSE)&amp;VLOOKUP(K72,managelist_20211101!$B$3:$G$10442,4,FALSE)</f>
        <v>10組</v>
      </c>
    </row>
    <row r="73" spans="1:24" x14ac:dyDescent="0.15">
      <c r="A73" s="132" t="s">
        <v>1469</v>
      </c>
      <c r="B73" s="132" t="str">
        <f t="shared" si="5"/>
        <v>KT-130020</v>
      </c>
      <c r="C73" s="132" t="str">
        <f t="shared" si="6"/>
        <v>VE</v>
      </c>
      <c r="E73" s="132" t="s">
        <v>3006</v>
      </c>
      <c r="F73" s="132" t="str">
        <f t="shared" si="7"/>
        <v>SK-170008</v>
      </c>
      <c r="G73" s="132" t="str">
        <f t="shared" si="8"/>
        <v>VR</v>
      </c>
      <c r="H73" s="134" t="str">
        <f t="shared" si="9"/>
        <v>×</v>
      </c>
      <c r="J73" s="132">
        <v>72</v>
      </c>
      <c r="K73" s="132" t="s">
        <v>22470</v>
      </c>
      <c r="L73" s="132" t="str">
        <f>IFERROR(VLOOKUP(K73,「有用な技術」一覧_20211101!$B$2:$C$221,2,FALSE),"")</f>
        <v/>
      </c>
      <c r="M73" s="132" t="str">
        <f>IF(VLOOKUP($K73,NETIS登録技術一覧_20211101!$B$2:$K$2792,9,FALSE)="","",VLOOKUP($K73,NETIS登録技術一覧_20211101!$B$2:$K$2792,9,FALSE))</f>
        <v/>
      </c>
      <c r="N73" s="132" t="str">
        <f>IF(VLOOKUP($K73,NETIS登録技術一覧_20211101!$B$2:$K$2792,10,FALSE)="","",VLOOKUP($K73,NETIS登録技術一覧_20211101!$B$2:$K$2792,10,FALSE))</f>
        <v/>
      </c>
      <c r="O73" s="132" t="s">
        <v>381</v>
      </c>
      <c r="P73" s="132" t="str">
        <f>IF(VLOOKUP(K73,NETIS登録技術一覧_20211101!$B$2:$H$2792,4,FALSE)="","",VLOOKUP(K73,NETIS登録技術一覧_20211101!$B$2:$H$2792,4,FALSE))</f>
        <v>土工</v>
      </c>
      <c r="Q73" s="132" t="str">
        <f>IF(VLOOKUP(K73,NETIS登録技術一覧_20211101!$B$2:$H$2792,5,FALSE)="","",VLOOKUP(K73,NETIS登録技術一覧_20211101!$B$2:$H$2792,5,FALSE))</f>
        <v>土工</v>
      </c>
      <c r="R73" s="132" t="str">
        <f>IF(VLOOKUP(K73,NETIS登録技術一覧_20211101!$B$2:$H$2792,6,FALSE)="","",VLOOKUP(K73,NETIS登録技術一覧_20211101!$B$2:$H$2792,6,FALSE))</f>
        <v>残土処理工</v>
      </c>
      <c r="S73" s="132" t="str">
        <f>IF(VLOOKUP(K73,NETIS登録技術一覧_20211101!$B$2:$H$2792,7,FALSE)="","",VLOOKUP(K73,NETIS登録技術一覧_20211101!$B$2:$H$2792,7,FALSE))</f>
        <v/>
      </c>
      <c r="T73" s="132" t="str">
        <f>IF(VLOOKUP(K73,NETIS登録技術一覧_20211101!$B$2:$H$2792,2,FALSE)="","",VLOOKUP(K73,NETIS登録技術一覧_20211101!$B$2:$H$2792,2,FALSE))</f>
        <v>高含水泥土改良剤 MTシリーズ</v>
      </c>
      <c r="U73" s="132" t="str">
        <f>VLOOKUP(K73,managelist_20211101!$B$3:$G$10442,2,FALSE)</f>
        <v>バキューム車による高含水泥土の運搬方法</v>
      </c>
      <c r="V73" s="132">
        <f>VLOOKUP(K73,managelist_20211101!$B$3:$G$10442,5,FALSE)</f>
        <v>5167600</v>
      </c>
      <c r="W73" s="132">
        <f>VLOOKUP(K73,managelist_20211101!$B$3:$G$10442,6,FALSE)</f>
        <v>8495200</v>
      </c>
      <c r="X73" s="132" t="str">
        <f>VLOOKUP(K73,managelist_20211101!$B$3:$G$10442,3,FALSE)&amp;VLOOKUP(K73,managelist_20211101!$B$3:$G$10442,4,FALSE)</f>
        <v>1000m3</v>
      </c>
    </row>
    <row r="74" spans="1:24" x14ac:dyDescent="0.15">
      <c r="A74" s="132" t="s">
        <v>1481</v>
      </c>
      <c r="B74" s="132" t="str">
        <f t="shared" si="5"/>
        <v>KT-130063</v>
      </c>
      <c r="C74" s="132" t="str">
        <f t="shared" si="6"/>
        <v>VE</v>
      </c>
      <c r="E74" s="132" t="s">
        <v>3007</v>
      </c>
      <c r="F74" s="132" t="str">
        <f t="shared" si="7"/>
        <v>SK-170007</v>
      </c>
      <c r="G74" s="132" t="str">
        <f t="shared" si="8"/>
        <v>VR</v>
      </c>
      <c r="H74" s="134" t="str">
        <f t="shared" si="9"/>
        <v>×</v>
      </c>
      <c r="J74" s="132">
        <v>73</v>
      </c>
      <c r="K74" s="132" t="s">
        <v>22471</v>
      </c>
      <c r="L74" s="132" t="str">
        <f>IFERROR(VLOOKUP(K74,「有用な技術」一覧_20211101!$B$2:$C$221,2,FALSE),"")</f>
        <v>[★ 活用促進]</v>
      </c>
      <c r="M74" s="132" t="str">
        <f>IF(VLOOKUP($K74,NETIS登録技術一覧_20211101!$B$2:$K$2792,9,FALSE)="","",VLOOKUP($K74,NETIS登録技術一覧_20211101!$B$2:$K$2792,9,FALSE))</f>
        <v/>
      </c>
      <c r="N74" s="132" t="str">
        <f>IF(VLOOKUP($K74,NETIS登録技術一覧_20211101!$B$2:$K$2792,10,FALSE)="","",VLOOKUP($K74,NETIS登録技術一覧_20211101!$B$2:$K$2792,10,FALSE))</f>
        <v/>
      </c>
      <c r="O74" s="132" t="s">
        <v>381</v>
      </c>
      <c r="P74" s="132" t="str">
        <f>IF(VLOOKUP(K74,NETIS登録技術一覧_20211101!$B$2:$H$2792,4,FALSE)="","",VLOOKUP(K74,NETIS登録技術一覧_20211101!$B$2:$H$2792,4,FALSE))</f>
        <v>調査試験</v>
      </c>
      <c r="Q74" s="132" t="str">
        <f>IF(VLOOKUP(K74,NETIS登録技術一覧_20211101!$B$2:$H$2792,5,FALSE)="","",VLOOKUP(K74,NETIS登録技術一覧_20211101!$B$2:$H$2792,5,FALSE))</f>
        <v>構造物調査</v>
      </c>
      <c r="R74" s="132" t="str">
        <f>IF(VLOOKUP(K74,NETIS登録技術一覧_20211101!$B$2:$H$2792,6,FALSE)="","",VLOOKUP(K74,NETIS登録技術一覧_20211101!$B$2:$H$2792,6,FALSE))</f>
        <v>非破壊試験、調査</v>
      </c>
      <c r="S74" s="132" t="str">
        <f>IF(VLOOKUP(K74,NETIS登録技術一覧_20211101!$B$2:$H$2792,7,FALSE)="","",VLOOKUP(K74,NETIS登録技術一覧_20211101!$B$2:$H$2792,7,FALSE))</f>
        <v/>
      </c>
      <c r="T74" s="132" t="str">
        <f>IF(VLOOKUP(K74,NETIS登録技術一覧_20211101!$B$2:$H$2792,2,FALSE)="","",VLOOKUP(K74,NETIS登録技術一覧_20211101!$B$2:$H$2792,2,FALSE))</f>
        <v>プロテスターTRシリーズ</v>
      </c>
      <c r="U74" s="132" t="str">
        <f>VLOOKUP(K74,managelist_20211101!$B$3:$G$10442,2,FALSE)</f>
        <v>油圧式アンカーボルト引張荷重検査器</v>
      </c>
      <c r="V74" s="132">
        <f>VLOOKUP(K74,managelist_20211101!$B$3:$G$10442,5,FALSE)</f>
        <v>164396</v>
      </c>
      <c r="W74" s="132">
        <f>VLOOKUP(K74,managelist_20211101!$B$3:$G$10442,6,FALSE)</f>
        <v>338308</v>
      </c>
      <c r="X74" s="132" t="str">
        <f>VLOOKUP(K74,managelist_20211101!$B$3:$G$10442,3,FALSE)&amp;VLOOKUP(K74,managelist_20211101!$B$3:$G$10442,4,FALSE)</f>
        <v>8本</v>
      </c>
    </row>
    <row r="75" spans="1:24" x14ac:dyDescent="0.15">
      <c r="A75" s="132" t="s">
        <v>1073</v>
      </c>
      <c r="B75" s="132" t="str">
        <f t="shared" si="5"/>
        <v>CB-100012</v>
      </c>
      <c r="C75" s="132" t="str">
        <f t="shared" si="6"/>
        <v>VE</v>
      </c>
      <c r="E75" s="132" t="s">
        <v>22442</v>
      </c>
      <c r="F75" s="132" t="str">
        <f t="shared" si="7"/>
        <v>KT-170068</v>
      </c>
      <c r="G75" s="132" t="str">
        <f t="shared" si="8"/>
        <v>VE</v>
      </c>
      <c r="H75" s="134" t="str">
        <f t="shared" si="9"/>
        <v>○</v>
      </c>
      <c r="J75" s="132">
        <v>74</v>
      </c>
      <c r="K75" s="132" t="s">
        <v>22472</v>
      </c>
      <c r="L75" s="132" t="str">
        <f>IFERROR(VLOOKUP(K75,「有用な技術」一覧_20211101!$B$2:$C$221,2,FALSE),"")</f>
        <v>[★ 活用促進]</v>
      </c>
      <c r="M75" s="132" t="str">
        <f>IF(VLOOKUP($K75,NETIS登録技術一覧_20211101!$B$2:$K$2792,9,FALSE)="","",VLOOKUP($K75,NETIS登録技術一覧_20211101!$B$2:$K$2792,9,FALSE))</f>
        <v/>
      </c>
      <c r="N75" s="132" t="str">
        <f>IF(VLOOKUP($K75,NETIS登録技術一覧_20211101!$B$2:$K$2792,10,FALSE)="","",VLOOKUP($K75,NETIS登録技術一覧_20211101!$B$2:$K$2792,10,FALSE))</f>
        <v/>
      </c>
      <c r="O75" s="132" t="s">
        <v>381</v>
      </c>
      <c r="P75" s="132" t="str">
        <f>IF(VLOOKUP(K75,NETIS登録技術一覧_20211101!$B$2:$H$2792,4,FALSE)="","",VLOOKUP(K75,NETIS登録技術一覧_20211101!$B$2:$H$2792,4,FALSE))</f>
        <v>調査試験</v>
      </c>
      <c r="Q75" s="132" t="str">
        <f>IF(VLOOKUP(K75,NETIS登録技術一覧_20211101!$B$2:$H$2792,5,FALSE)="","",VLOOKUP(K75,NETIS登録技術一覧_20211101!$B$2:$H$2792,5,FALSE))</f>
        <v>測量</v>
      </c>
      <c r="R75" s="132" t="str">
        <f>IF(VLOOKUP(K75,NETIS登録技術一覧_20211101!$B$2:$H$2792,6,FALSE)="","",VLOOKUP(K75,NETIS登録技術一覧_20211101!$B$2:$H$2792,6,FALSE))</f>
        <v>その他</v>
      </c>
      <c r="S75" s="132" t="str">
        <f>IF(VLOOKUP(K75,NETIS登録技術一覧_20211101!$B$2:$H$2792,7,FALSE)="","",VLOOKUP(K75,NETIS登録技術一覧_20211101!$B$2:$H$2792,7,FALSE))</f>
        <v/>
      </c>
      <c r="T75" s="132" t="str">
        <f>IF(VLOOKUP(K75,NETIS登録技術一覧_20211101!$B$2:$H$2792,2,FALSE)="","",VLOOKUP(K75,NETIS登録技術一覧_20211101!$B$2:$H$2792,2,FALSE))</f>
        <v>UAV(無人航空機)と三次元レーザスキャナによる空間計測システム</v>
      </c>
      <c r="U75" s="132" t="str">
        <f>VLOOKUP(K75,managelist_20211101!$B$3:$G$10442,2,FALSE)</f>
        <v>トータルステーションによる地形測量</v>
      </c>
      <c r="V75" s="132">
        <f>VLOOKUP(K75,managelist_20211101!$B$3:$G$10442,5,FALSE)</f>
        <v>1522365</v>
      </c>
      <c r="W75" s="132">
        <f>VLOOKUP(K75,managelist_20211101!$B$3:$G$10442,6,FALSE)</f>
        <v>2447661</v>
      </c>
      <c r="X75" s="132" t="str">
        <f>VLOOKUP(K75,managelist_20211101!$B$3:$G$10442,3,FALSE)&amp;VLOOKUP(K75,managelist_20211101!$B$3:$G$10442,4,FALSE)</f>
        <v>50000㎡</v>
      </c>
    </row>
    <row r="76" spans="1:24" x14ac:dyDescent="0.15">
      <c r="A76" s="132" t="s">
        <v>1556</v>
      </c>
      <c r="B76" s="132" t="str">
        <f t="shared" si="5"/>
        <v>QS-120024</v>
      </c>
      <c r="C76" s="132" t="str">
        <f t="shared" si="6"/>
        <v>VE</v>
      </c>
      <c r="E76" s="132" t="s">
        <v>22443</v>
      </c>
      <c r="F76" s="132" t="str">
        <f t="shared" si="7"/>
        <v>TH-170008</v>
      </c>
      <c r="G76" s="132" t="str">
        <f t="shared" si="8"/>
        <v>VE</v>
      </c>
      <c r="H76" s="134" t="str">
        <f t="shared" si="9"/>
        <v>○</v>
      </c>
      <c r="J76" s="132">
        <v>75</v>
      </c>
      <c r="K76" s="132" t="s">
        <v>22473</v>
      </c>
      <c r="L76" s="132" t="str">
        <f>IFERROR(VLOOKUP(K76,「有用な技術」一覧_20211101!$B$2:$C$221,2,FALSE),"")</f>
        <v>[★ 活用促進]</v>
      </c>
      <c r="M76" s="132" t="str">
        <f>IF(VLOOKUP($K76,NETIS登録技術一覧_20211101!$B$2:$K$2792,9,FALSE)="","",VLOOKUP($K76,NETIS登録技術一覧_20211101!$B$2:$K$2792,9,FALSE))</f>
        <v/>
      </c>
      <c r="N76" s="132" t="str">
        <f>IF(VLOOKUP($K76,NETIS登録技術一覧_20211101!$B$2:$K$2792,10,FALSE)="","",VLOOKUP($K76,NETIS登録技術一覧_20211101!$B$2:$K$2792,10,FALSE))</f>
        <v/>
      </c>
      <c r="O76" s="132" t="s">
        <v>381</v>
      </c>
      <c r="P76" s="132" t="str">
        <f>IF(VLOOKUP(K76,NETIS登録技術一覧_20211101!$B$2:$H$2792,4,FALSE)="","",VLOOKUP(K76,NETIS登録技術一覧_20211101!$B$2:$H$2792,4,FALSE))</f>
        <v>調査試験</v>
      </c>
      <c r="Q76" s="132" t="str">
        <f>IF(VLOOKUP(K76,NETIS登録技術一覧_20211101!$B$2:$H$2792,5,FALSE)="","",VLOOKUP(K76,NETIS登録技術一覧_20211101!$B$2:$H$2792,5,FALSE))</f>
        <v>測量</v>
      </c>
      <c r="R76" s="132" t="str">
        <f>IF(VLOOKUP(K76,NETIS登録技術一覧_20211101!$B$2:$H$2792,6,FALSE)="","",VLOOKUP(K76,NETIS登録技術一覧_20211101!$B$2:$H$2792,6,FALSE))</f>
        <v>その他</v>
      </c>
      <c r="S76" s="132" t="str">
        <f>IF(VLOOKUP(K76,NETIS登録技術一覧_20211101!$B$2:$H$2792,7,FALSE)="","",VLOOKUP(K76,NETIS登録技術一覧_20211101!$B$2:$H$2792,7,FALSE))</f>
        <v/>
      </c>
      <c r="T76" s="132" t="str">
        <f>IF(VLOOKUP(K76,NETIS登録技術一覧_20211101!$B$2:$H$2792,2,FALSE)="","",VLOOKUP(K76,NETIS登録技術一覧_20211101!$B$2:$H$2792,2,FALSE))</f>
        <v>無線遠隔操縦等の小型船舶による高精度深浅測量システム</v>
      </c>
      <c r="U76" s="132" t="str">
        <f>VLOOKUP(K76,managelist_20211101!$B$3:$G$10442,2,FALSE)</f>
        <v>測量船による深浅測量</v>
      </c>
      <c r="V76" s="132">
        <f>VLOOKUP(K76,managelist_20211101!$B$3:$G$10442,5,FALSE)</f>
        <v>468948</v>
      </c>
      <c r="W76" s="132">
        <f>VLOOKUP(K76,managelist_20211101!$B$3:$G$10442,6,FALSE)</f>
        <v>516957</v>
      </c>
      <c r="X76" s="132" t="str">
        <f>VLOOKUP(K76,managelist_20211101!$B$3:$G$10442,3,FALSE)&amp;VLOOKUP(K76,managelist_20211101!$B$3:$G$10442,4,FALSE)</f>
        <v>10測線</v>
      </c>
    </row>
    <row r="77" spans="1:24" x14ac:dyDescent="0.15">
      <c r="A77" s="132" t="s">
        <v>4991</v>
      </c>
      <c r="B77" s="132" t="str">
        <f t="shared" si="5"/>
        <v>HK-090006</v>
      </c>
      <c r="C77" s="132" t="str">
        <f t="shared" si="6"/>
        <v>VG</v>
      </c>
      <c r="E77" s="132" t="s">
        <v>3008</v>
      </c>
      <c r="F77" s="132" t="str">
        <f t="shared" si="7"/>
        <v>TH-170007</v>
      </c>
      <c r="G77" s="132" t="str">
        <f t="shared" si="8"/>
        <v>VE</v>
      </c>
      <c r="H77" s="134" t="str">
        <f t="shared" si="9"/>
        <v>×</v>
      </c>
      <c r="J77" s="132">
        <v>76</v>
      </c>
      <c r="K77" s="132" t="s">
        <v>22474</v>
      </c>
      <c r="L77" s="132" t="str">
        <f>IFERROR(VLOOKUP(K77,「有用な技術」一覧_20211101!$B$2:$C$221,2,FALSE),"")</f>
        <v/>
      </c>
      <c r="M77" s="132" t="str">
        <f>IF(VLOOKUP($K77,NETIS登録技術一覧_20211101!$B$2:$K$2792,9,FALSE)="","",VLOOKUP($K77,NETIS登録技術一覧_20211101!$B$2:$K$2792,9,FALSE))</f>
        <v/>
      </c>
      <c r="N77" s="132" t="str">
        <f>IF(VLOOKUP($K77,NETIS登録技術一覧_20211101!$B$2:$K$2792,10,FALSE)="","",VLOOKUP($K77,NETIS登録技術一覧_20211101!$B$2:$K$2792,10,FALSE))</f>
        <v/>
      </c>
      <c r="O77" s="132" t="s">
        <v>381</v>
      </c>
      <c r="P77" s="132" t="str">
        <f>IF(VLOOKUP(K77,NETIS登録技術一覧_20211101!$B$2:$H$2792,4,FALSE)="","",VLOOKUP(K77,NETIS登録技術一覧_20211101!$B$2:$H$2792,4,FALSE))</f>
        <v>土工</v>
      </c>
      <c r="Q77" s="132" t="str">
        <f>IF(VLOOKUP(K77,NETIS登録技術一覧_20211101!$B$2:$H$2792,5,FALSE)="","",VLOOKUP(K77,NETIS登録技術一覧_20211101!$B$2:$H$2792,5,FALSE))</f>
        <v>施工管理</v>
      </c>
      <c r="R77" s="132" t="str">
        <f>IF(VLOOKUP(K77,NETIS登録技術一覧_20211101!$B$2:$H$2792,6,FALSE)="","",VLOOKUP(K77,NETIS登録技術一覧_20211101!$B$2:$H$2792,6,FALSE))</f>
        <v>施工管理</v>
      </c>
      <c r="S77" s="132" t="str">
        <f>IF(VLOOKUP(K77,NETIS登録技術一覧_20211101!$B$2:$H$2792,7,FALSE)="","",VLOOKUP(K77,NETIS登録技術一覧_20211101!$B$2:$H$2792,7,FALSE))</f>
        <v>その他</v>
      </c>
      <c r="T77" s="132" t="str">
        <f>IF(VLOOKUP(K77,NETIS登録技術一覧_20211101!$B$2:$H$2792,2,FALSE)="","",VLOOKUP(K77,NETIS登録技術一覧_20211101!$B$2:$H$2792,2,FALSE))</f>
        <v>計測統合クラウドサービス【K-Cloud】</v>
      </c>
      <c r="U77" s="132" t="str">
        <f>VLOOKUP(K77,managelist_20211101!$B$3:$G$10442,2,FALSE)</f>
        <v>計測データを人的に回収し、管理する技術</v>
      </c>
      <c r="V77" s="132">
        <f>VLOOKUP(K77,managelist_20211101!$B$3:$G$10442,5,FALSE)</f>
        <v>416600</v>
      </c>
      <c r="W77" s="132">
        <f>VLOOKUP(K77,managelist_20211101!$B$3:$G$10442,6,FALSE)</f>
        <v>450600</v>
      </c>
      <c r="X77" s="132" t="str">
        <f>VLOOKUP(K77,managelist_20211101!$B$3:$G$10442,3,FALSE)&amp;VLOOKUP(K77,managelist_20211101!$B$3:$G$10442,4,FALSE)</f>
        <v>1現場</v>
      </c>
    </row>
    <row r="78" spans="1:24" x14ac:dyDescent="0.15">
      <c r="A78" s="132" t="s">
        <v>1360</v>
      </c>
      <c r="B78" s="132" t="str">
        <f t="shared" si="5"/>
        <v>KK-150016</v>
      </c>
      <c r="C78" s="132" t="str">
        <f t="shared" si="6"/>
        <v>VE</v>
      </c>
      <c r="E78" s="132" t="s">
        <v>3009</v>
      </c>
      <c r="F78" s="132" t="str">
        <f t="shared" si="7"/>
        <v>KT-170065</v>
      </c>
      <c r="G78" s="132" t="str">
        <f t="shared" si="8"/>
        <v>VE</v>
      </c>
      <c r="H78" s="134" t="str">
        <f t="shared" si="9"/>
        <v>×</v>
      </c>
      <c r="J78" s="132">
        <v>77</v>
      </c>
      <c r="K78" s="132" t="s">
        <v>22475</v>
      </c>
      <c r="L78" s="132" t="str">
        <f>IFERROR(VLOOKUP(K78,「有用な技術」一覧_20211101!$B$2:$C$221,2,FALSE),"")</f>
        <v>[★ 活用促進]</v>
      </c>
      <c r="M78" s="132" t="str">
        <f>IF(VLOOKUP($K78,NETIS登録技術一覧_20211101!$B$2:$K$2792,9,FALSE)="","",VLOOKUP($K78,NETIS登録技術一覧_20211101!$B$2:$K$2792,9,FALSE))</f>
        <v/>
      </c>
      <c r="N78" s="132" t="str">
        <f>IF(VLOOKUP($K78,NETIS登録技術一覧_20211101!$B$2:$K$2792,10,FALSE)="","",VLOOKUP($K78,NETIS登録技術一覧_20211101!$B$2:$K$2792,10,FALSE))</f>
        <v/>
      </c>
      <c r="O78" s="132" t="s">
        <v>381</v>
      </c>
      <c r="P78" s="132" t="str">
        <f>IF(VLOOKUP(K78,NETIS登録技術一覧_20211101!$B$2:$H$2792,4,FALSE)="","",VLOOKUP(K78,NETIS登録技術一覧_20211101!$B$2:$H$2792,4,FALSE))</f>
        <v>調査試験</v>
      </c>
      <c r="Q78" s="132" t="str">
        <f>IF(VLOOKUP(K78,NETIS登録技術一覧_20211101!$B$2:$H$2792,5,FALSE)="","",VLOOKUP(K78,NETIS登録技術一覧_20211101!$B$2:$H$2792,5,FALSE))</f>
        <v>構造物調査</v>
      </c>
      <c r="R78" s="132" t="str">
        <f>IF(VLOOKUP(K78,NETIS登録技術一覧_20211101!$B$2:$H$2792,6,FALSE)="","",VLOOKUP(K78,NETIS登録技術一覧_20211101!$B$2:$H$2792,6,FALSE))</f>
        <v>その他</v>
      </c>
      <c r="S78" s="132" t="str">
        <f>IF(VLOOKUP(K78,NETIS登録技術一覧_20211101!$B$2:$H$2792,7,FALSE)="","",VLOOKUP(K78,NETIS登録技術一覧_20211101!$B$2:$H$2792,7,FALSE))</f>
        <v/>
      </c>
      <c r="T78" s="132" t="str">
        <f>IF(VLOOKUP(K78,NETIS登録技術一覧_20211101!$B$2:$H$2792,2,FALSE)="","",VLOOKUP(K78,NETIS登録技術一覧_20211101!$B$2:$H$2792,2,FALSE))</f>
        <v>浮き足場式工法(ゼニフロートX)</v>
      </c>
      <c r="U78" s="132" t="str">
        <f>VLOOKUP(K78,managelist_20211101!$B$3:$G$10442,2,FALSE)</f>
        <v>鋼製台船による橋梁点検・調査および補修工事等</v>
      </c>
      <c r="V78" s="132">
        <f>VLOOKUP(K78,managelist_20211101!$B$3:$G$10442,5,FALSE)</f>
        <v>681292</v>
      </c>
      <c r="W78" s="132">
        <f>VLOOKUP(K78,managelist_20211101!$B$3:$G$10442,6,FALSE)</f>
        <v>1089724</v>
      </c>
      <c r="X78" s="132" t="str">
        <f>VLOOKUP(K78,managelist_20211101!$B$3:$G$10442,3,FALSE)&amp;VLOOKUP(K78,managelist_20211101!$B$3:$G$10442,4,FALSE)</f>
        <v>300m2</v>
      </c>
    </row>
    <row r="79" spans="1:24" x14ac:dyDescent="0.15">
      <c r="A79" s="132" t="s">
        <v>1384</v>
      </c>
      <c r="B79" s="132" t="str">
        <f t="shared" si="5"/>
        <v>KT-100055</v>
      </c>
      <c r="C79" s="132" t="str">
        <f t="shared" si="6"/>
        <v>VR</v>
      </c>
      <c r="E79" s="132" t="s">
        <v>22444</v>
      </c>
      <c r="F79" s="132" t="str">
        <f t="shared" si="7"/>
        <v>KT-170064</v>
      </c>
      <c r="G79" s="132" t="str">
        <f t="shared" si="8"/>
        <v>VE</v>
      </c>
      <c r="H79" s="134" t="str">
        <f t="shared" si="9"/>
        <v>○</v>
      </c>
      <c r="J79" s="132">
        <v>78</v>
      </c>
      <c r="K79" s="132" t="s">
        <v>22476</v>
      </c>
      <c r="L79" s="132" t="str">
        <f>IFERROR(VLOOKUP(K79,「有用な技術」一覧_20211101!$B$2:$C$221,2,FALSE),"")</f>
        <v/>
      </c>
      <c r="M79" s="132" t="str">
        <f>IF(VLOOKUP($K79,NETIS登録技術一覧_20211101!$B$2:$K$2792,9,FALSE)="","",VLOOKUP($K79,NETIS登録技術一覧_20211101!$B$2:$K$2792,9,FALSE))</f>
        <v/>
      </c>
      <c r="N79" s="132" t="str">
        <f>IF(VLOOKUP($K79,NETIS登録技術一覧_20211101!$B$2:$K$2792,10,FALSE)="","",VLOOKUP($K79,NETIS登録技術一覧_20211101!$B$2:$K$2792,10,FALSE))</f>
        <v/>
      </c>
      <c r="O79" s="132" t="s">
        <v>381</v>
      </c>
      <c r="P79" s="132" t="str">
        <f>IF(VLOOKUP(K79,NETIS登録技術一覧_20211101!$B$2:$H$2792,4,FALSE)="","",VLOOKUP(K79,NETIS登録技術一覧_20211101!$B$2:$H$2792,4,FALSE))</f>
        <v>コンクリート工</v>
      </c>
      <c r="Q79" s="132" t="str">
        <f>IF(VLOOKUP(K79,NETIS登録技術一覧_20211101!$B$2:$H$2792,5,FALSE)="","",VLOOKUP(K79,NETIS登録技術一覧_20211101!$B$2:$H$2792,5,FALSE))</f>
        <v>コンクリート工</v>
      </c>
      <c r="R79" s="132" t="str">
        <f>IF(VLOOKUP(K79,NETIS登録技術一覧_20211101!$B$2:$H$2792,6,FALSE)="","",VLOOKUP(K79,NETIS登録技術一覧_20211101!$B$2:$H$2792,6,FALSE))</f>
        <v>その他</v>
      </c>
      <c r="S79" s="132" t="str">
        <f>IF(VLOOKUP(K79,NETIS登録技術一覧_20211101!$B$2:$H$2792,7,FALSE)="","",VLOOKUP(K79,NETIS登録技術一覧_20211101!$B$2:$H$2792,7,FALSE))</f>
        <v/>
      </c>
      <c r="T79" s="132" t="str">
        <f>IF(VLOOKUP(K79,NETIS登録技術一覧_20211101!$B$2:$H$2792,2,FALSE)="","",VLOOKUP(K79,NETIS登録技術一覧_20211101!$B$2:$H$2792,2,FALSE))</f>
        <v>スーパーハイブリッド(耐塩害性・高耐久性コンクリート混和材)</v>
      </c>
      <c r="U79" s="132" t="str">
        <f>VLOOKUP(K79,managelist_20211101!$B$3:$G$10442,2,FALSE)</f>
        <v>普通コンクリート</v>
      </c>
      <c r="V79" s="132">
        <f>VLOOKUP(K79,managelist_20211101!$B$3:$G$10442,5,FALSE)</f>
        <v>17000</v>
      </c>
      <c r="W79" s="132">
        <f>VLOOKUP(K79,managelist_20211101!$B$3:$G$10442,6,FALSE)</f>
        <v>11150</v>
      </c>
      <c r="X79" s="132" t="str">
        <f>VLOOKUP(K79,managelist_20211101!$B$3:$G$10442,3,FALSE)&amp;VLOOKUP(K79,managelist_20211101!$B$3:$G$10442,4,FALSE)</f>
        <v>1m3</v>
      </c>
    </row>
    <row r="80" spans="1:24" x14ac:dyDescent="0.15">
      <c r="A80" s="132" t="s">
        <v>1456</v>
      </c>
      <c r="B80" s="132" t="str">
        <f t="shared" si="5"/>
        <v>KT-120106</v>
      </c>
      <c r="C80" s="132" t="str">
        <f t="shared" si="6"/>
        <v>VE</v>
      </c>
      <c r="E80" s="132" t="s">
        <v>3010</v>
      </c>
      <c r="F80" s="132" t="str">
        <f t="shared" si="7"/>
        <v>KT-170063</v>
      </c>
      <c r="G80" s="132" t="str">
        <f t="shared" si="8"/>
        <v>VR</v>
      </c>
      <c r="H80" s="134" t="str">
        <f t="shared" si="9"/>
        <v>×</v>
      </c>
      <c r="J80" s="132">
        <v>79</v>
      </c>
      <c r="K80" s="132" t="s">
        <v>22477</v>
      </c>
      <c r="L80" s="132" t="str">
        <f>IFERROR(VLOOKUP(K80,「有用な技術」一覧_20211101!$B$2:$C$221,2,FALSE),"")</f>
        <v/>
      </c>
      <c r="M80" s="132" t="str">
        <f>IF(VLOOKUP($K80,NETIS登録技術一覧_20211101!$B$2:$K$2792,9,FALSE)="","",VLOOKUP($K80,NETIS登録技術一覧_20211101!$B$2:$K$2792,9,FALSE))</f>
        <v/>
      </c>
      <c r="N80" s="132" t="str">
        <f>IF(VLOOKUP($K80,NETIS登録技術一覧_20211101!$B$2:$K$2792,10,FALSE)="","",VLOOKUP($K80,NETIS登録技術一覧_20211101!$B$2:$K$2792,10,FALSE))</f>
        <v/>
      </c>
      <c r="O80" s="132" t="s">
        <v>381</v>
      </c>
      <c r="P80" s="132" t="str">
        <f>IF(VLOOKUP(K80,NETIS登録技術一覧_20211101!$B$2:$H$2792,4,FALSE)="","",VLOOKUP(K80,NETIS登録技術一覧_20211101!$B$2:$H$2792,4,FALSE))</f>
        <v>仮設工</v>
      </c>
      <c r="Q80" s="132" t="str">
        <f>IF(VLOOKUP(K80,NETIS登録技術一覧_20211101!$B$2:$H$2792,5,FALSE)="","",VLOOKUP(K80,NETIS登録技術一覧_20211101!$B$2:$H$2792,5,FALSE))</f>
        <v>防塵処理工</v>
      </c>
      <c r="R80" s="132" t="str">
        <f>IF(VLOOKUP(K80,NETIS登録技術一覧_20211101!$B$2:$H$2792,6,FALSE)="","",VLOOKUP(K80,NETIS登録技術一覧_20211101!$B$2:$H$2792,6,FALSE))</f>
        <v/>
      </c>
      <c r="S80" s="132" t="str">
        <f>IF(VLOOKUP(K80,NETIS登録技術一覧_20211101!$B$2:$H$2792,7,FALSE)="","",VLOOKUP(K80,NETIS登録技術一覧_20211101!$B$2:$H$2792,7,FALSE))</f>
        <v/>
      </c>
      <c r="T80" s="132" t="str">
        <f>IF(VLOOKUP(K80,NETIS登録技術一覧_20211101!$B$2:$H$2792,2,FALSE)="","",VLOOKUP(K80,NETIS登録技術一覧_20211101!$B$2:$H$2792,2,FALSE))</f>
        <v>粉塵防止剤ダストッパー</v>
      </c>
      <c r="U80" s="132" t="str">
        <f>VLOOKUP(K80,managelist_20211101!$B$3:$G$10442,2,FALSE)</f>
        <v>散水車による水撒き(2回/日)</v>
      </c>
      <c r="V80" s="132">
        <f>VLOOKUP(K80,managelist_20211101!$B$3:$G$10442,5,FALSE)</f>
        <v>812000</v>
      </c>
      <c r="W80" s="132">
        <f>VLOOKUP(K80,managelist_20211101!$B$3:$G$10442,6,FALSE)</f>
        <v>1863120</v>
      </c>
      <c r="X80" s="132" t="str">
        <f>VLOOKUP(K80,managelist_20211101!$B$3:$G$10442,3,FALSE)&amp;VLOOKUP(K80,managelist_20211101!$B$3:$G$10442,4,FALSE)</f>
        <v>1000㎡</v>
      </c>
    </row>
    <row r="81" spans="1:24" x14ac:dyDescent="0.15">
      <c r="A81" s="132" t="s">
        <v>3070</v>
      </c>
      <c r="B81" s="132" t="str">
        <f t="shared" si="5"/>
        <v>KK-160021</v>
      </c>
      <c r="C81" s="132" t="str">
        <f t="shared" si="6"/>
        <v>VE</v>
      </c>
      <c r="E81" s="132" t="s">
        <v>3011</v>
      </c>
      <c r="F81" s="132" t="str">
        <f t="shared" si="7"/>
        <v>CG-170010</v>
      </c>
      <c r="G81" s="132" t="str">
        <f t="shared" si="8"/>
        <v>VE</v>
      </c>
      <c r="H81" s="134" t="str">
        <f t="shared" si="9"/>
        <v>×</v>
      </c>
      <c r="J81" s="132">
        <v>80</v>
      </c>
      <c r="K81" s="132" t="s">
        <v>22478</v>
      </c>
      <c r="L81" s="132" t="str">
        <f>IFERROR(VLOOKUP(K81,「有用な技術」一覧_20211101!$B$2:$C$221,2,FALSE),"")</f>
        <v/>
      </c>
      <c r="M81" s="132" t="str">
        <f>IF(VLOOKUP($K81,NETIS登録技術一覧_20211101!$B$2:$K$2792,9,FALSE)="","",VLOOKUP($K81,NETIS登録技術一覧_20211101!$B$2:$K$2792,9,FALSE))</f>
        <v/>
      </c>
      <c r="N81" s="132" t="str">
        <f>IF(VLOOKUP($K81,NETIS登録技術一覧_20211101!$B$2:$K$2792,10,FALSE)="","",VLOOKUP($K81,NETIS登録技術一覧_20211101!$B$2:$K$2792,10,FALSE))</f>
        <v/>
      </c>
      <c r="O81" s="132" t="s">
        <v>381</v>
      </c>
      <c r="P81" s="132" t="str">
        <f>IF(VLOOKUP(K81,NETIS登録技術一覧_20211101!$B$2:$H$2792,4,FALSE)="","",VLOOKUP(K81,NETIS登録技術一覧_20211101!$B$2:$H$2792,4,FALSE))</f>
        <v>土工</v>
      </c>
      <c r="Q81" s="132" t="str">
        <f>IF(VLOOKUP(K81,NETIS登録技術一覧_20211101!$B$2:$H$2792,5,FALSE)="","",VLOOKUP(K81,NETIS登録技術一覧_20211101!$B$2:$H$2792,5,FALSE))</f>
        <v>土工</v>
      </c>
      <c r="R81" s="132" t="str">
        <f>IF(VLOOKUP(K81,NETIS登録技術一覧_20211101!$B$2:$H$2792,6,FALSE)="","",VLOOKUP(K81,NETIS登録技術一覧_20211101!$B$2:$H$2792,6,FALSE))</f>
        <v>残土処理工</v>
      </c>
      <c r="S81" s="132" t="str">
        <f>IF(VLOOKUP(K81,NETIS登録技術一覧_20211101!$B$2:$H$2792,7,FALSE)="","",VLOOKUP(K81,NETIS登録技術一覧_20211101!$B$2:$H$2792,7,FALSE))</f>
        <v/>
      </c>
      <c r="T81" s="132" t="str">
        <f>IF(VLOOKUP(K81,NETIS登録技術一覧_20211101!$B$2:$H$2792,2,FALSE)="","",VLOOKUP(K81,NETIS登録技術一覧_20211101!$B$2:$H$2792,2,FALSE))</f>
        <v>吸水性泥土改質材 「ワトル」</v>
      </c>
      <c r="U81" s="132" t="str">
        <f>VLOOKUP(K81,managelist_20211101!$B$3:$G$10442,2,FALSE)</f>
        <v>生石灰</v>
      </c>
      <c r="V81" s="132">
        <f>VLOOKUP(K81,managelist_20211101!$B$3:$G$10442,5,FALSE)</f>
        <v>300000</v>
      </c>
      <c r="W81" s="132">
        <f>VLOOKUP(K81,managelist_20211101!$B$3:$G$10442,6,FALSE)</f>
        <v>351000</v>
      </c>
      <c r="X81" s="132" t="str">
        <f>VLOOKUP(K81,managelist_20211101!$B$3:$G$10442,3,FALSE)&amp;VLOOKUP(K81,managelist_20211101!$B$3:$G$10442,4,FALSE)</f>
        <v>100m3</v>
      </c>
    </row>
    <row r="82" spans="1:24" x14ac:dyDescent="0.15">
      <c r="A82" s="132" t="s">
        <v>3100</v>
      </c>
      <c r="B82" s="132" t="str">
        <f t="shared" si="5"/>
        <v>KT-150100</v>
      </c>
      <c r="C82" s="132" t="str">
        <f t="shared" si="6"/>
        <v>VR</v>
      </c>
      <c r="E82" s="132" t="s">
        <v>3012</v>
      </c>
      <c r="F82" s="132" t="str">
        <f t="shared" si="7"/>
        <v>QS-170024</v>
      </c>
      <c r="G82" s="132" t="str">
        <f t="shared" si="8"/>
        <v>VR</v>
      </c>
      <c r="H82" s="134" t="str">
        <f t="shared" si="9"/>
        <v>×</v>
      </c>
      <c r="J82" s="132">
        <v>81</v>
      </c>
      <c r="K82" s="132" t="s">
        <v>22479</v>
      </c>
      <c r="L82" s="132" t="str">
        <f>IFERROR(VLOOKUP(K82,「有用な技術」一覧_20211101!$B$2:$C$221,2,FALSE),"")</f>
        <v/>
      </c>
      <c r="M82" s="132" t="str">
        <f>IF(VLOOKUP($K82,NETIS登録技術一覧_20211101!$B$2:$K$2792,9,FALSE)="","",VLOOKUP($K82,NETIS登録技術一覧_20211101!$B$2:$K$2792,9,FALSE))</f>
        <v/>
      </c>
      <c r="N82" s="132" t="str">
        <f>IF(VLOOKUP($K82,NETIS登録技術一覧_20211101!$B$2:$K$2792,10,FALSE)="","",VLOOKUP($K82,NETIS登録技術一覧_20211101!$B$2:$K$2792,10,FALSE))</f>
        <v/>
      </c>
      <c r="O82" s="132" t="s">
        <v>381</v>
      </c>
      <c r="P82" s="132" t="str">
        <f>IF(VLOOKUP(K82,NETIS登録技術一覧_20211101!$B$2:$H$2792,4,FALSE)="","",VLOOKUP(K82,NETIS登録技術一覧_20211101!$B$2:$H$2792,4,FALSE))</f>
        <v>仮設工</v>
      </c>
      <c r="Q82" s="132" t="str">
        <f>IF(VLOOKUP(K82,NETIS登録技術一覧_20211101!$B$2:$H$2792,5,FALSE)="","",VLOOKUP(K82,NETIS登録技術一覧_20211101!$B$2:$H$2792,5,FALSE))</f>
        <v>その他</v>
      </c>
      <c r="R82" s="132" t="str">
        <f>IF(VLOOKUP(K82,NETIS登録技術一覧_20211101!$B$2:$H$2792,6,FALSE)="","",VLOOKUP(K82,NETIS登録技術一覧_20211101!$B$2:$H$2792,6,FALSE))</f>
        <v/>
      </c>
      <c r="S82" s="132" t="str">
        <f>IF(VLOOKUP(K82,NETIS登録技術一覧_20211101!$B$2:$H$2792,7,FALSE)="","",VLOOKUP(K82,NETIS登録技術一覧_20211101!$B$2:$H$2792,7,FALSE))</f>
        <v/>
      </c>
      <c r="T82" s="132" t="str">
        <f>IF(VLOOKUP(K82,NETIS登録技術一覧_20211101!$B$2:$H$2792,2,FALSE)="","",VLOOKUP(K82,NETIS登録技術一覧_20211101!$B$2:$H$2792,2,FALSE))</f>
        <v>バルーン投光器</v>
      </c>
      <c r="U82" s="132" t="str">
        <f>VLOOKUP(K82,managelist_20211101!$B$3:$G$10442,2,FALSE)</f>
        <v>白熱投光器(投光器・白熱レフ球 110～300W)</v>
      </c>
      <c r="V82" s="132">
        <f>VLOOKUP(K82,managelist_20211101!$B$3:$G$10442,5,FALSE)</f>
        <v>439440</v>
      </c>
      <c r="W82" s="132">
        <f>VLOOKUP(K82,managelist_20211101!$B$3:$G$10442,6,FALSE)</f>
        <v>309600</v>
      </c>
      <c r="X82" s="132" t="str">
        <f>VLOOKUP(K82,managelist_20211101!$B$3:$G$10442,3,FALSE)&amp;VLOOKUP(K82,managelist_20211101!$B$3:$G$10442,4,FALSE)</f>
        <v>180日</v>
      </c>
    </row>
    <row r="83" spans="1:24" x14ac:dyDescent="0.15">
      <c r="A83" s="132" t="s">
        <v>10409</v>
      </c>
      <c r="B83" s="132" t="str">
        <f t="shared" si="5"/>
        <v>QS-090023</v>
      </c>
      <c r="C83" s="132" t="str">
        <f t="shared" si="6"/>
        <v>VG</v>
      </c>
      <c r="E83" s="132" t="s">
        <v>3013</v>
      </c>
      <c r="F83" s="132" t="str">
        <f t="shared" si="7"/>
        <v>QS-170023</v>
      </c>
      <c r="G83" s="132" t="str">
        <f t="shared" si="8"/>
        <v>VR</v>
      </c>
      <c r="H83" s="134" t="str">
        <f t="shared" si="9"/>
        <v>×</v>
      </c>
      <c r="J83" s="132">
        <v>82</v>
      </c>
      <c r="K83" s="132" t="s">
        <v>22480</v>
      </c>
      <c r="L83" s="132" t="str">
        <f>IFERROR(VLOOKUP(K83,「有用な技術」一覧_20211101!$B$2:$C$221,2,FALSE),"")</f>
        <v/>
      </c>
      <c r="M83" s="132" t="str">
        <f>IF(VLOOKUP($K83,NETIS登録技術一覧_20211101!$B$2:$K$2792,9,FALSE)="","",VLOOKUP($K83,NETIS登録技術一覧_20211101!$B$2:$K$2792,9,FALSE))</f>
        <v/>
      </c>
      <c r="N83" s="132" t="str">
        <f>IF(VLOOKUP($K83,NETIS登録技術一覧_20211101!$B$2:$K$2792,10,FALSE)="","",VLOOKUP($K83,NETIS登録技術一覧_20211101!$B$2:$K$2792,10,FALSE))</f>
        <v/>
      </c>
      <c r="O83" s="132" t="s">
        <v>381</v>
      </c>
      <c r="P83" s="132" t="str">
        <f>IF(VLOOKUP(K83,NETIS登録技術一覧_20211101!$B$2:$H$2792,4,FALSE)="","",VLOOKUP(K83,NETIS登録技術一覧_20211101!$B$2:$H$2792,4,FALSE))</f>
        <v>基礎工</v>
      </c>
      <c r="Q83" s="132" t="str">
        <f>IF(VLOOKUP(K83,NETIS登録技術一覧_20211101!$B$2:$H$2792,5,FALSE)="","",VLOOKUP(K83,NETIS登録技術一覧_20211101!$B$2:$H$2792,5,FALSE))</f>
        <v>鋼管・既製コンクリート杭打設工</v>
      </c>
      <c r="R83" s="132" t="str">
        <f>IF(VLOOKUP(K83,NETIS登録技術一覧_20211101!$B$2:$H$2792,6,FALSE)="","",VLOOKUP(K83,NETIS登録技術一覧_20211101!$B$2:$H$2792,6,FALSE))</f>
        <v>打設工</v>
      </c>
      <c r="S83" s="132" t="str">
        <f>IF(VLOOKUP(K83,NETIS登録技術一覧_20211101!$B$2:$H$2792,7,FALSE)="","",VLOOKUP(K83,NETIS登録技術一覧_20211101!$B$2:$H$2792,7,FALSE))</f>
        <v/>
      </c>
      <c r="T83" s="132" t="str">
        <f>IF(VLOOKUP(K83,NETIS登録技術一覧_20211101!$B$2:$H$2792,2,FALSE)="","",VLOOKUP(K83,NETIS登録技術一覧_20211101!$B$2:$H$2792,2,FALSE))</f>
        <v>鋼管杭中掘バイブロ併用工法「NB工法」</v>
      </c>
      <c r="U83" s="132" t="str">
        <f>VLOOKUP(K83,managelist_20211101!$B$3:$G$10442,2,FALSE)</f>
        <v>鋼管・既製コンクリート杭打工(中掘工)</v>
      </c>
      <c r="V83" s="132">
        <f>VLOOKUP(K83,managelist_20211101!$B$3:$G$10442,5,FALSE)</f>
        <v>30940000</v>
      </c>
      <c r="W83" s="132">
        <f>VLOOKUP(K83,managelist_20211101!$B$3:$G$10442,6,FALSE)</f>
        <v>32090000</v>
      </c>
      <c r="X83" s="132" t="str">
        <f>VLOOKUP(K83,managelist_20211101!$B$3:$G$10442,3,FALSE)&amp;VLOOKUP(K83,managelist_20211101!$B$3:$G$10442,4,FALSE)</f>
        <v>10本</v>
      </c>
    </row>
    <row r="84" spans="1:24" x14ac:dyDescent="0.15">
      <c r="A84" s="132" t="s">
        <v>10416</v>
      </c>
      <c r="B84" s="132" t="str">
        <f t="shared" si="5"/>
        <v>QS-090030</v>
      </c>
      <c r="C84" s="132" t="str">
        <f t="shared" si="6"/>
        <v>VG</v>
      </c>
      <c r="E84" s="132" t="s">
        <v>3014</v>
      </c>
      <c r="F84" s="132" t="str">
        <f t="shared" si="7"/>
        <v>KK-170037</v>
      </c>
      <c r="G84" s="132" t="str">
        <f t="shared" si="8"/>
        <v>VR</v>
      </c>
      <c r="H84" s="134" t="str">
        <f t="shared" si="9"/>
        <v>×</v>
      </c>
      <c r="J84" s="132">
        <v>83</v>
      </c>
      <c r="K84" s="132" t="s">
        <v>22481</v>
      </c>
      <c r="L84" s="132" t="str">
        <f>IFERROR(VLOOKUP(K84,「有用な技術」一覧_20211101!$B$2:$C$221,2,FALSE),"")</f>
        <v>[★ 活用促進]</v>
      </c>
      <c r="M84" s="132" t="str">
        <f>IF(VLOOKUP($K84,NETIS登録技術一覧_20211101!$B$2:$K$2792,9,FALSE)="","",VLOOKUP($K84,NETIS登録技術一覧_20211101!$B$2:$K$2792,9,FALSE))</f>
        <v/>
      </c>
      <c r="N84" s="132" t="str">
        <f>IF(VLOOKUP($K84,NETIS登録技術一覧_20211101!$B$2:$K$2792,10,FALSE)="","",VLOOKUP($K84,NETIS登録技術一覧_20211101!$B$2:$K$2792,10,FALSE))</f>
        <v/>
      </c>
      <c r="O84" s="132" t="s">
        <v>381</v>
      </c>
      <c r="P84" s="132" t="str">
        <f>IF(VLOOKUP(K84,NETIS登録技術一覧_20211101!$B$2:$H$2792,4,FALSE)="","",VLOOKUP(K84,NETIS登録技術一覧_20211101!$B$2:$H$2792,4,FALSE))</f>
        <v>橋梁上部工</v>
      </c>
      <c r="Q84" s="132" t="str">
        <f>IF(VLOOKUP(K84,NETIS登録技術一覧_20211101!$B$2:$H$2792,5,FALSE)="","",VLOOKUP(K84,NETIS登録技術一覧_20211101!$B$2:$H$2792,5,FALSE))</f>
        <v>鋼橋製作工</v>
      </c>
      <c r="R84" s="132" t="str">
        <f>IF(VLOOKUP(K84,NETIS登録技術一覧_20211101!$B$2:$H$2792,6,FALSE)="","",VLOOKUP(K84,NETIS登録技術一覧_20211101!$B$2:$H$2792,6,FALSE))</f>
        <v/>
      </c>
      <c r="S84" s="132" t="str">
        <f>IF(VLOOKUP(K84,NETIS登録技術一覧_20211101!$B$2:$H$2792,7,FALSE)="","",VLOOKUP(K84,NETIS登録技術一覧_20211101!$B$2:$H$2792,7,FALSE))</f>
        <v/>
      </c>
      <c r="T84" s="132" t="str">
        <f>IF(VLOOKUP(K84,NETIS登録技術一覧_20211101!$B$2:$H$2792,2,FALSE)="","",VLOOKUP(K84,NETIS登録技術一覧_20211101!$B$2:$H$2792,2,FALSE))</f>
        <v>スプライスプレート保持具(SPチョーバン)</v>
      </c>
      <c r="U84" s="132" t="str">
        <f>VLOOKUP(K84,managelist_20211101!$B$3:$G$10442,2,FALSE)</f>
        <v>シノ等を使用し手作業による、ボルトの穴合わせ後、番線で仮固定(保持)。</v>
      </c>
      <c r="V84" s="132">
        <f>VLOOKUP(K84,managelist_20211101!$B$3:$G$10442,5,FALSE)</f>
        <v>16335</v>
      </c>
      <c r="W84" s="132">
        <f>VLOOKUP(K84,managelist_20211101!$B$3:$G$10442,6,FALSE)</f>
        <v>15660</v>
      </c>
      <c r="X84" s="132" t="str">
        <f>VLOOKUP(K84,managelist_20211101!$B$3:$G$10442,3,FALSE)&amp;VLOOKUP(K84,managelist_20211101!$B$3:$G$10442,4,FALSE)</f>
        <v>1本(桁)</v>
      </c>
    </row>
    <row r="85" spans="1:24" x14ac:dyDescent="0.15">
      <c r="A85" s="132" t="s">
        <v>1536</v>
      </c>
      <c r="B85" s="132" t="str">
        <f t="shared" si="5"/>
        <v>QS-110014</v>
      </c>
      <c r="C85" s="132" t="str">
        <f t="shared" si="6"/>
        <v>VE</v>
      </c>
      <c r="E85" s="132" t="s">
        <v>22445</v>
      </c>
      <c r="F85" s="132" t="str">
        <f t="shared" si="7"/>
        <v>KT-170059</v>
      </c>
      <c r="G85" s="132" t="str">
        <f t="shared" si="8"/>
        <v>VE</v>
      </c>
      <c r="H85" s="134" t="str">
        <f t="shared" si="9"/>
        <v>○</v>
      </c>
      <c r="J85" s="132">
        <v>84</v>
      </c>
      <c r="K85" s="132" t="s">
        <v>22482</v>
      </c>
      <c r="L85" s="132" t="str">
        <f>IFERROR(VLOOKUP(K85,「有用な技術」一覧_20211101!$B$2:$C$221,2,FALSE),"")</f>
        <v/>
      </c>
      <c r="M85" s="132" t="str">
        <f>IF(VLOOKUP($K85,NETIS登録技術一覧_20211101!$B$2:$K$2792,9,FALSE)="","",VLOOKUP($K85,NETIS登録技術一覧_20211101!$B$2:$K$2792,9,FALSE))</f>
        <v/>
      </c>
      <c r="N85" s="132" t="str">
        <f>IF(VLOOKUP($K85,NETIS登録技術一覧_20211101!$B$2:$K$2792,10,FALSE)="","",VLOOKUP($K85,NETIS登録技術一覧_20211101!$B$2:$K$2792,10,FALSE))</f>
        <v/>
      </c>
      <c r="O85" s="132" t="s">
        <v>381</v>
      </c>
      <c r="P85" s="132" t="str">
        <f>IF(VLOOKUP(K85,NETIS登録技術一覧_20211101!$B$2:$H$2792,4,FALSE)="","",VLOOKUP(K85,NETIS登録技術一覧_20211101!$B$2:$H$2792,4,FALSE))</f>
        <v>道路維持修繕工</v>
      </c>
      <c r="Q85" s="132" t="str">
        <f>IF(VLOOKUP(K85,NETIS登録技術一覧_20211101!$B$2:$H$2792,5,FALSE)="","",VLOOKUP(K85,NETIS登録技術一覧_20211101!$B$2:$H$2792,5,FALSE))</f>
        <v>その他</v>
      </c>
      <c r="R85" s="132" t="str">
        <f>IF(VLOOKUP(K85,NETIS登録技術一覧_20211101!$B$2:$H$2792,6,FALSE)="","",VLOOKUP(K85,NETIS登録技術一覧_20211101!$B$2:$H$2792,6,FALSE))</f>
        <v/>
      </c>
      <c r="S85" s="132" t="str">
        <f>IF(VLOOKUP(K85,NETIS登録技術一覧_20211101!$B$2:$H$2792,7,FALSE)="","",VLOOKUP(K85,NETIS登録技術一覧_20211101!$B$2:$H$2792,7,FALSE))</f>
        <v/>
      </c>
      <c r="T85" s="132" t="str">
        <f>IF(VLOOKUP(K85,NETIS登録技術一覧_20211101!$B$2:$H$2792,2,FALSE)="","",VLOOKUP(K85,NETIS登録技術一覧_20211101!$B$2:$H$2792,2,FALSE))</f>
        <v>リサイクルゴム製ハンプ&lt;減速くん&gt;</v>
      </c>
      <c r="U85" s="132" t="str">
        <f>VLOOKUP(K85,managelist_20211101!$B$3:$G$10442,2,FALSE)</f>
        <v>アスファルト盛り上げハンプ</v>
      </c>
      <c r="V85" s="132">
        <f>VLOOKUP(K85,managelist_20211101!$B$3:$G$10442,5,FALSE)</f>
        <v>58475</v>
      </c>
      <c r="W85" s="132">
        <f>VLOOKUP(K85,managelist_20211101!$B$3:$G$10442,6,FALSE)</f>
        <v>90000</v>
      </c>
      <c r="X85" s="132" t="str">
        <f>VLOOKUP(K85,managelist_20211101!$B$3:$G$10442,3,FALSE)&amp;VLOOKUP(K85,managelist_20211101!$B$3:$G$10442,4,FALSE)</f>
        <v>3m</v>
      </c>
    </row>
    <row r="86" spans="1:24" x14ac:dyDescent="0.15">
      <c r="A86" s="132" t="s">
        <v>1558</v>
      </c>
      <c r="B86" s="132" t="str">
        <f t="shared" si="5"/>
        <v>QS-120026</v>
      </c>
      <c r="C86" s="132" t="str">
        <f t="shared" si="6"/>
        <v>VE</v>
      </c>
      <c r="E86" s="132" t="s">
        <v>3015</v>
      </c>
      <c r="F86" s="132" t="str">
        <f t="shared" si="7"/>
        <v>KT-170057</v>
      </c>
      <c r="G86" s="132" t="str">
        <f t="shared" si="8"/>
        <v>VR</v>
      </c>
      <c r="H86" s="134" t="str">
        <f t="shared" si="9"/>
        <v>×</v>
      </c>
      <c r="J86" s="132">
        <v>85</v>
      </c>
      <c r="K86" s="132" t="s">
        <v>22483</v>
      </c>
      <c r="L86" s="132" t="str">
        <f>IFERROR(VLOOKUP(K86,「有用な技術」一覧_20211101!$B$2:$C$221,2,FALSE),"")</f>
        <v/>
      </c>
      <c r="M86" s="132" t="str">
        <f>IF(VLOOKUP($K86,NETIS登録技術一覧_20211101!$B$2:$K$2792,9,FALSE)="","",VLOOKUP($K86,NETIS登録技術一覧_20211101!$B$2:$K$2792,9,FALSE))</f>
        <v/>
      </c>
      <c r="N86" s="132" t="str">
        <f>IF(VLOOKUP($K86,NETIS登録技術一覧_20211101!$B$2:$K$2792,10,FALSE)="","",VLOOKUP($K86,NETIS登録技術一覧_20211101!$B$2:$K$2792,10,FALSE))</f>
        <v/>
      </c>
      <c r="O86" s="132" t="s">
        <v>381</v>
      </c>
      <c r="P86" s="132" t="str">
        <f>IF(VLOOKUP(K86,NETIS登録技術一覧_20211101!$B$2:$H$2792,4,FALSE)="","",VLOOKUP(K86,NETIS登録技術一覧_20211101!$B$2:$H$2792,4,FALSE))</f>
        <v>共通工</v>
      </c>
      <c r="Q86" s="132" t="str">
        <f>IF(VLOOKUP(K86,NETIS登録技術一覧_20211101!$B$2:$H$2792,5,FALSE)="","",VLOOKUP(K86,NETIS登録技術一覧_20211101!$B$2:$H$2792,5,FALSE))</f>
        <v>排水構造物工</v>
      </c>
      <c r="R86" s="132" t="str">
        <f>IF(VLOOKUP(K86,NETIS登録技術一覧_20211101!$B$2:$H$2792,6,FALSE)="","",VLOOKUP(K86,NETIS登録技術一覧_20211101!$B$2:$H$2792,6,FALSE))</f>
        <v>水路工</v>
      </c>
      <c r="S86" s="132" t="str">
        <f>IF(VLOOKUP(K86,NETIS登録技術一覧_20211101!$B$2:$H$2792,7,FALSE)="","",VLOOKUP(K86,NETIS登録技術一覧_20211101!$B$2:$H$2792,7,FALSE))</f>
        <v>その他</v>
      </c>
      <c r="T86" s="132" t="str">
        <f>IF(VLOOKUP(K86,NETIS登録技術一覧_20211101!$B$2:$H$2792,2,FALSE)="","",VLOOKUP(K86,NETIS登録技術一覧_20211101!$B$2:$H$2792,2,FALSE))</f>
        <v>追加施工ウィープホール</v>
      </c>
      <c r="U86" s="132" t="str">
        <f>VLOOKUP(K86,managelist_20211101!$B$3:$G$10442,2,FALSE)</f>
        <v>ウィープホール取付</v>
      </c>
      <c r="V86" s="132">
        <f>VLOOKUP(K86,managelist_20211101!$B$3:$G$10442,5,FALSE)</f>
        <v>1014320</v>
      </c>
      <c r="W86" s="132">
        <f>VLOOKUP(K86,managelist_20211101!$B$3:$G$10442,6,FALSE)</f>
        <v>839539</v>
      </c>
      <c r="X86" s="132" t="str">
        <f>VLOOKUP(K86,managelist_20211101!$B$3:$G$10442,3,FALSE)&amp;VLOOKUP(K86,managelist_20211101!$B$3:$G$10442,4,FALSE)</f>
        <v>100個</v>
      </c>
    </row>
    <row r="87" spans="1:24" x14ac:dyDescent="0.15">
      <c r="A87" s="132" t="s">
        <v>3225</v>
      </c>
      <c r="B87" s="132" t="str">
        <f t="shared" si="5"/>
        <v>CB-130011</v>
      </c>
      <c r="C87" s="132" t="str">
        <f t="shared" si="6"/>
        <v>VR</v>
      </c>
      <c r="E87" s="132" t="s">
        <v>22446</v>
      </c>
      <c r="F87" s="132" t="str">
        <f t="shared" si="7"/>
        <v>KT-170049</v>
      </c>
      <c r="G87" s="132" t="str">
        <f t="shared" si="8"/>
        <v>VR</v>
      </c>
      <c r="H87" s="134" t="str">
        <f t="shared" si="9"/>
        <v>○</v>
      </c>
      <c r="J87" s="132">
        <v>86</v>
      </c>
      <c r="K87" s="132" t="s">
        <v>22485</v>
      </c>
      <c r="L87" s="132" t="str">
        <f>IFERROR(VLOOKUP(K87,「有用な技術」一覧_20211101!$B$2:$C$221,2,FALSE),"")</f>
        <v/>
      </c>
      <c r="M87" s="132" t="str">
        <f>IF(VLOOKUP($K87,NETIS登録技術一覧_20211101!$B$2:$K$2792,9,FALSE)="","",VLOOKUP($K87,NETIS登録技術一覧_20211101!$B$2:$K$2792,9,FALSE))</f>
        <v/>
      </c>
      <c r="N87" s="132" t="str">
        <f>IF(VLOOKUP($K87,NETIS登録技術一覧_20211101!$B$2:$K$2792,10,FALSE)="","",VLOOKUP($K87,NETIS登録技術一覧_20211101!$B$2:$K$2792,10,FALSE))</f>
        <v/>
      </c>
      <c r="O87" s="132" t="s">
        <v>381</v>
      </c>
      <c r="P87" s="132" t="str">
        <f>IF(VLOOKUP(K87,NETIS登録技術一覧_20211101!$B$2:$H$2792,4,FALSE)="","",VLOOKUP(K87,NETIS登録技術一覧_20211101!$B$2:$H$2792,4,FALSE))</f>
        <v>ＣＡＬＳ関連技術</v>
      </c>
      <c r="Q87" s="132" t="str">
        <f>IF(VLOOKUP(K87,NETIS登録技術一覧_20211101!$B$2:$H$2792,5,FALSE)="","",VLOOKUP(K87,NETIS登録技術一覧_20211101!$B$2:$H$2792,5,FALSE))</f>
        <v>その他</v>
      </c>
      <c r="R87" s="132" t="str">
        <f>IF(VLOOKUP(K87,NETIS登録技術一覧_20211101!$B$2:$H$2792,6,FALSE)="","",VLOOKUP(K87,NETIS登録技術一覧_20211101!$B$2:$H$2792,6,FALSE))</f>
        <v/>
      </c>
      <c r="S87" s="132" t="str">
        <f>IF(VLOOKUP(K87,NETIS登録技術一覧_20211101!$B$2:$H$2792,7,FALSE)="","",VLOOKUP(K87,NETIS登録技術一覧_20211101!$B$2:$H$2792,7,FALSE))</f>
        <v/>
      </c>
      <c r="T87" s="132" t="str">
        <f>IF(VLOOKUP(K87,NETIS登録技術一覧_20211101!$B$2:$H$2792,2,FALSE)="","",VLOOKUP(K87,NETIS登録技術一覧_20211101!$B$2:$H$2792,2,FALSE))</f>
        <v>V-nas Clair</v>
      </c>
      <c r="U87" s="132" t="str">
        <f>VLOOKUP(K87,managelist_20211101!$B$3:$G$10442,2,FALSE)</f>
        <v>2次元CAD</v>
      </c>
      <c r="V87" s="132">
        <f>VLOOKUP(K87,managelist_20211101!$B$3:$G$10442,5,FALSE)</f>
        <v>85780</v>
      </c>
      <c r="W87" s="132">
        <f>VLOOKUP(K87,managelist_20211101!$B$3:$G$10442,6,FALSE)</f>
        <v>192400</v>
      </c>
      <c r="X87" s="132" t="str">
        <f>VLOOKUP(K87,managelist_20211101!$B$3:$G$10442,3,FALSE)&amp;VLOOKUP(K87,managelist_20211101!$B$3:$G$10442,4,FALSE)</f>
        <v>1線形</v>
      </c>
    </row>
    <row r="88" spans="1:24" x14ac:dyDescent="0.15">
      <c r="A88" s="132" t="s">
        <v>1496</v>
      </c>
      <c r="B88" s="132" t="str">
        <f t="shared" si="5"/>
        <v>KT-140036</v>
      </c>
      <c r="C88" s="132" t="str">
        <f t="shared" si="6"/>
        <v>VE</v>
      </c>
      <c r="E88" s="132" t="s">
        <v>3016</v>
      </c>
      <c r="F88" s="132" t="str">
        <f t="shared" si="7"/>
        <v>QS-170020</v>
      </c>
      <c r="G88" s="132" t="str">
        <f t="shared" si="8"/>
        <v>VE</v>
      </c>
      <c r="H88" s="134" t="str">
        <f t="shared" si="9"/>
        <v>×</v>
      </c>
      <c r="J88" s="132">
        <v>87</v>
      </c>
      <c r="K88" s="132" t="s">
        <v>22486</v>
      </c>
      <c r="L88" s="132" t="str">
        <f>IFERROR(VLOOKUP(K88,「有用な技術」一覧_20211101!$B$2:$C$221,2,FALSE),"")</f>
        <v/>
      </c>
      <c r="M88" s="132" t="str">
        <f>IF(VLOOKUP($K88,NETIS登録技術一覧_20211101!$B$2:$K$2792,9,FALSE)="","",VLOOKUP($K88,NETIS登録技術一覧_20211101!$B$2:$K$2792,9,FALSE))</f>
        <v/>
      </c>
      <c r="N88" s="132" t="str">
        <f>IF(VLOOKUP($K88,NETIS登録技術一覧_20211101!$B$2:$K$2792,10,FALSE)="","",VLOOKUP($K88,NETIS登録技術一覧_20211101!$B$2:$K$2792,10,FALSE))</f>
        <v/>
      </c>
      <c r="O88" s="132" t="s">
        <v>381</v>
      </c>
      <c r="P88" s="132" t="str">
        <f>IF(VLOOKUP(K88,NETIS登録技術一覧_20211101!$B$2:$H$2792,4,FALSE)="","",VLOOKUP(K88,NETIS登録技術一覧_20211101!$B$2:$H$2792,4,FALSE))</f>
        <v>環境対策工</v>
      </c>
      <c r="Q88" s="132" t="str">
        <f>IF(VLOOKUP(K88,NETIS登録技術一覧_20211101!$B$2:$H$2792,5,FALSE)="","",VLOOKUP(K88,NETIS登録技術一覧_20211101!$B$2:$H$2792,5,FALSE))</f>
        <v>騒音防止対策工</v>
      </c>
      <c r="R88" s="132" t="str">
        <f>IF(VLOOKUP(K88,NETIS登録技術一覧_20211101!$B$2:$H$2792,6,FALSE)="","",VLOOKUP(K88,NETIS登録技術一覧_20211101!$B$2:$H$2792,6,FALSE))</f>
        <v/>
      </c>
      <c r="S88" s="132" t="str">
        <f>IF(VLOOKUP(K88,NETIS登録技術一覧_20211101!$B$2:$H$2792,7,FALSE)="","",VLOOKUP(K88,NETIS登録技術一覧_20211101!$B$2:$H$2792,7,FALSE))</f>
        <v/>
      </c>
      <c r="T88" s="132" t="str">
        <f>IF(VLOOKUP(K88,NETIS登録技術一覧_20211101!$B$2:$H$2792,2,FALSE)="","",VLOOKUP(K88,NETIS登録技術一覧_20211101!$B$2:$H$2792,2,FALSE))</f>
        <v>騒音振動表示データ収録装置</v>
      </c>
      <c r="U88" s="132" t="str">
        <f>VLOOKUP(K88,managelist_20211101!$B$3:$G$10442,2,FALSE)</f>
        <v>測定者による騒音振動測定</v>
      </c>
      <c r="V88" s="132">
        <f>VLOOKUP(K88,managelist_20211101!$B$3:$G$10442,5,FALSE)</f>
        <v>1092225</v>
      </c>
      <c r="W88" s="132">
        <f>VLOOKUP(K88,managelist_20211101!$B$3:$G$10442,6,FALSE)</f>
        <v>8707350</v>
      </c>
      <c r="X88" s="132" t="str">
        <f>VLOOKUP(K88,managelist_20211101!$B$3:$G$10442,3,FALSE)&amp;VLOOKUP(K88,managelist_20211101!$B$3:$G$10442,4,FALSE)</f>
        <v>6ヶ月</v>
      </c>
    </row>
    <row r="89" spans="1:24" x14ac:dyDescent="0.15">
      <c r="A89" s="132" t="s">
        <v>3000</v>
      </c>
      <c r="B89" s="132" t="str">
        <f t="shared" si="5"/>
        <v>OK-170002</v>
      </c>
      <c r="C89" s="132" t="str">
        <f t="shared" si="6"/>
        <v>VR</v>
      </c>
      <c r="E89" s="132" t="s">
        <v>3017</v>
      </c>
      <c r="F89" s="132" t="str">
        <f t="shared" si="7"/>
        <v>KK-170028</v>
      </c>
      <c r="G89" s="132" t="str">
        <f t="shared" si="8"/>
        <v>VE</v>
      </c>
      <c r="H89" s="134" t="str">
        <f t="shared" si="9"/>
        <v>×</v>
      </c>
      <c r="J89" s="132">
        <v>88</v>
      </c>
      <c r="K89" s="132" t="s">
        <v>22487</v>
      </c>
      <c r="L89" s="132" t="str">
        <f>IFERROR(VLOOKUP(K89,「有用な技術」一覧_20211101!$B$2:$C$221,2,FALSE),"")</f>
        <v/>
      </c>
      <c r="M89" s="132" t="str">
        <f>IF(VLOOKUP($K89,NETIS登録技術一覧_20211101!$B$2:$K$2792,9,FALSE)="","",VLOOKUP($K89,NETIS登録技術一覧_20211101!$B$2:$K$2792,9,FALSE))</f>
        <v/>
      </c>
      <c r="N89" s="132" t="str">
        <f>IF(VLOOKUP($K89,NETIS登録技術一覧_20211101!$B$2:$K$2792,10,FALSE)="","",VLOOKUP($K89,NETIS登録技術一覧_20211101!$B$2:$K$2792,10,FALSE))</f>
        <v/>
      </c>
      <c r="O89" s="132" t="s">
        <v>381</v>
      </c>
      <c r="P89" s="132" t="str">
        <f>IF(VLOOKUP(K89,NETIS登録技術一覧_20211101!$B$2:$H$2792,4,FALSE)="","",VLOOKUP(K89,NETIS登録技術一覧_20211101!$B$2:$H$2792,4,FALSE))</f>
        <v>調査試験</v>
      </c>
      <c r="Q89" s="132" t="str">
        <f>IF(VLOOKUP(K89,NETIS登録技術一覧_20211101!$B$2:$H$2792,5,FALSE)="","",VLOOKUP(K89,NETIS登録技術一覧_20211101!$B$2:$H$2792,5,FALSE))</f>
        <v>構造物調査</v>
      </c>
      <c r="R89" s="132" t="str">
        <f>IF(VLOOKUP(K89,NETIS登録技術一覧_20211101!$B$2:$H$2792,6,FALSE)="","",VLOOKUP(K89,NETIS登録技術一覧_20211101!$B$2:$H$2792,6,FALSE))</f>
        <v>非破壊試験、調査</v>
      </c>
      <c r="S89" s="132" t="str">
        <f>IF(VLOOKUP(K89,NETIS登録技術一覧_20211101!$B$2:$H$2792,7,FALSE)="","",VLOOKUP(K89,NETIS登録技術一覧_20211101!$B$2:$H$2792,7,FALSE))</f>
        <v/>
      </c>
      <c r="T89" s="132" t="str">
        <f>IF(VLOOKUP(K89,NETIS登録技術一覧_20211101!$B$2:$H$2792,2,FALSE)="","",VLOOKUP(K89,NETIS登録技術一覧_20211101!$B$2:$H$2792,2,FALSE))</f>
        <v>動画撮影データを用いた道路トンネル点検システム ロードビューワ</v>
      </c>
      <c r="U89" s="132" t="str">
        <f>VLOOKUP(K89,managelist_20211101!$B$3:$G$10442,2,FALSE)</f>
        <v>道路トンネル点検時の近接目視、打音検査、スケッチ、写真撮影</v>
      </c>
      <c r="V89" s="132">
        <f>VLOOKUP(K89,managelist_20211101!$B$3:$G$10442,5,FALSE)</f>
        <v>16693300</v>
      </c>
      <c r="W89" s="132">
        <f>VLOOKUP(K89,managelist_20211101!$B$3:$G$10442,6,FALSE)</f>
        <v>17054200</v>
      </c>
      <c r="X89" s="132" t="str">
        <f>VLOOKUP(K89,managelist_20211101!$B$3:$G$10442,3,FALSE)&amp;VLOOKUP(K89,managelist_20211101!$B$3:$G$10442,4,FALSE)</f>
        <v>10km</v>
      </c>
    </row>
    <row r="90" spans="1:24" x14ac:dyDescent="0.15">
      <c r="A90" s="132" t="s">
        <v>3857</v>
      </c>
      <c r="B90" s="132" t="str">
        <f t="shared" si="5"/>
        <v>CB-090002</v>
      </c>
      <c r="C90" s="132" t="str">
        <f t="shared" si="6"/>
        <v>VG</v>
      </c>
      <c r="E90" s="132" t="s">
        <v>3018</v>
      </c>
      <c r="F90" s="132" t="str">
        <f t="shared" si="7"/>
        <v>QS-170015</v>
      </c>
      <c r="G90" s="132" t="str">
        <f t="shared" si="8"/>
        <v>VR</v>
      </c>
      <c r="H90" s="134" t="str">
        <f t="shared" si="9"/>
        <v>×</v>
      </c>
      <c r="J90" s="132">
        <v>89</v>
      </c>
      <c r="K90" s="132" t="s">
        <v>22490</v>
      </c>
      <c r="L90" s="132" t="str">
        <f>IFERROR(VLOOKUP(K90,「有用な技術」一覧_20211101!$B$2:$C$221,2,FALSE),"")</f>
        <v/>
      </c>
      <c r="M90" s="132" t="str">
        <f>IF(VLOOKUP($K90,NETIS登録技術一覧_20211101!$B$2:$K$2792,9,FALSE)="","",VLOOKUP($K90,NETIS登録技術一覧_20211101!$B$2:$K$2792,9,FALSE))</f>
        <v/>
      </c>
      <c r="N90" s="132" t="str">
        <f>IF(VLOOKUP($K90,NETIS登録技術一覧_20211101!$B$2:$K$2792,10,FALSE)="","",VLOOKUP($K90,NETIS登録技術一覧_20211101!$B$2:$K$2792,10,FALSE))</f>
        <v/>
      </c>
      <c r="O90" s="132" t="s">
        <v>381</v>
      </c>
      <c r="P90" s="132" t="str">
        <f>IF(VLOOKUP(K90,NETIS登録技術一覧_20211101!$B$2:$H$2792,4,FALSE)="","",VLOOKUP(K90,NETIS登録技術一覧_20211101!$B$2:$H$2792,4,FALSE))</f>
        <v>土工</v>
      </c>
      <c r="Q90" s="132" t="str">
        <f>IF(VLOOKUP(K90,NETIS登録技術一覧_20211101!$B$2:$H$2792,5,FALSE)="","",VLOOKUP(K90,NETIS登録技術一覧_20211101!$B$2:$H$2792,5,FALSE))</f>
        <v>施工管理</v>
      </c>
      <c r="R90" s="132" t="str">
        <f>IF(VLOOKUP(K90,NETIS登録技術一覧_20211101!$B$2:$H$2792,6,FALSE)="","",VLOOKUP(K90,NETIS登録技術一覧_20211101!$B$2:$H$2792,6,FALSE))</f>
        <v>施工管理</v>
      </c>
      <c r="S90" s="132" t="str">
        <f>IF(VLOOKUP(K90,NETIS登録技術一覧_20211101!$B$2:$H$2792,7,FALSE)="","",VLOOKUP(K90,NETIS登録技術一覧_20211101!$B$2:$H$2792,7,FALSE))</f>
        <v>出来形管理</v>
      </c>
      <c r="T90" s="132" t="str">
        <f>IF(VLOOKUP(K90,NETIS登録技術一覧_20211101!$B$2:$H$2792,2,FALSE)="","",VLOOKUP(K90,NETIS登録技術一覧_20211101!$B$2:$H$2792,2,FALSE))</f>
        <v>Field Manager 3D</v>
      </c>
      <c r="U90" s="132" t="str">
        <f>VLOOKUP(K90,managelist_20211101!$B$3:$G$10442,2,FALSE)</f>
        <v>人力(TS・レベル)による地盤計測技術</v>
      </c>
      <c r="V90" s="132">
        <f>VLOOKUP(K90,managelist_20211101!$B$3:$G$10442,5,FALSE)</f>
        <v>23782.799999999999</v>
      </c>
      <c r="W90" s="132">
        <f>VLOOKUP(K90,managelist_20211101!$B$3:$G$10442,6,FALSE)</f>
        <v>81102</v>
      </c>
      <c r="X90" s="132" t="str">
        <f>VLOOKUP(K90,managelist_20211101!$B$3:$G$10442,3,FALSE)&amp;VLOOKUP(K90,managelist_20211101!$B$3:$G$10442,4,FALSE)</f>
        <v>10000㎡</v>
      </c>
    </row>
    <row r="91" spans="1:24" x14ac:dyDescent="0.15">
      <c r="A91" s="132" t="s">
        <v>3883</v>
      </c>
      <c r="B91" s="132" t="str">
        <f t="shared" si="5"/>
        <v>CB-090029</v>
      </c>
      <c r="C91" s="132" t="str">
        <f t="shared" si="6"/>
        <v>VG</v>
      </c>
      <c r="E91" s="132" t="s">
        <v>3019</v>
      </c>
      <c r="F91" s="132" t="str">
        <f t="shared" si="7"/>
        <v>CG-170006</v>
      </c>
      <c r="G91" s="132" t="str">
        <f t="shared" si="8"/>
        <v>VR</v>
      </c>
      <c r="H91" s="134" t="str">
        <f t="shared" si="9"/>
        <v>×</v>
      </c>
      <c r="J91" s="132">
        <v>90</v>
      </c>
      <c r="K91" s="132" t="s">
        <v>22491</v>
      </c>
      <c r="L91" s="132" t="str">
        <f>IFERROR(VLOOKUP(K91,「有用な技術」一覧_20211101!$B$2:$C$221,2,FALSE),"")</f>
        <v/>
      </c>
      <c r="M91" s="132" t="str">
        <f>IF(VLOOKUP($K91,NETIS登録技術一覧_20211101!$B$2:$K$2792,9,FALSE)="","",VLOOKUP($K91,NETIS登録技術一覧_20211101!$B$2:$K$2792,9,FALSE))</f>
        <v/>
      </c>
      <c r="N91" s="132" t="str">
        <f>IF(VLOOKUP($K91,NETIS登録技術一覧_20211101!$B$2:$K$2792,10,FALSE)="","",VLOOKUP($K91,NETIS登録技術一覧_20211101!$B$2:$K$2792,10,FALSE))</f>
        <v/>
      </c>
      <c r="O91" s="132" t="s">
        <v>381</v>
      </c>
      <c r="P91" s="132" t="str">
        <f>IF(VLOOKUP(K91,NETIS登録技術一覧_20211101!$B$2:$H$2792,4,FALSE)="","",VLOOKUP(K91,NETIS登録技術一覧_20211101!$B$2:$H$2792,4,FALSE))</f>
        <v>共通工</v>
      </c>
      <c r="Q91" s="132" t="str">
        <f>IF(VLOOKUP(K91,NETIS登録技術一覧_20211101!$B$2:$H$2792,5,FALSE)="","",VLOOKUP(K91,NETIS登録技術一覧_20211101!$B$2:$H$2792,5,FALSE))</f>
        <v>その他</v>
      </c>
      <c r="R91" s="132" t="str">
        <f>IF(VLOOKUP(K91,NETIS登録技術一覧_20211101!$B$2:$H$2792,6,FALSE)="","",VLOOKUP(K91,NETIS登録技術一覧_20211101!$B$2:$H$2792,6,FALSE))</f>
        <v/>
      </c>
      <c r="S91" s="132" t="str">
        <f>IF(VLOOKUP(K91,NETIS登録技術一覧_20211101!$B$2:$H$2792,7,FALSE)="","",VLOOKUP(K91,NETIS登録技術一覧_20211101!$B$2:$H$2792,7,FALSE))</f>
        <v/>
      </c>
      <c r="T91" s="132" t="str">
        <f>IF(VLOOKUP(K91,NETIS登録技術一覧_20211101!$B$2:$H$2792,2,FALSE)="","",VLOOKUP(K91,NETIS登録技術一覧_20211101!$B$2:$H$2792,2,FALSE))</f>
        <v>工事等A型看板用ベッド オモリちゃん</v>
      </c>
      <c r="U91" s="132" t="str">
        <f>VLOOKUP(K91,managelist_20211101!$B$3:$G$10442,2,FALSE)</f>
        <v>プラスチック製注水式重石</v>
      </c>
      <c r="V91" s="132">
        <f>VLOOKUP(K91,managelist_20211101!$B$3:$G$10442,5,FALSE)</f>
        <v>350990</v>
      </c>
      <c r="W91" s="132">
        <f>VLOOKUP(K91,managelist_20211101!$B$3:$G$10442,6,FALSE)</f>
        <v>362620</v>
      </c>
      <c r="X91" s="132" t="str">
        <f>VLOOKUP(K91,managelist_20211101!$B$3:$G$10442,3,FALSE)&amp;VLOOKUP(K91,managelist_20211101!$B$3:$G$10442,4,FALSE)</f>
        <v>100個</v>
      </c>
    </row>
    <row r="92" spans="1:24" x14ac:dyDescent="0.15">
      <c r="A92" s="132" t="s">
        <v>1090</v>
      </c>
      <c r="B92" s="132" t="str">
        <f t="shared" si="5"/>
        <v>CB-100042</v>
      </c>
      <c r="C92" s="132" t="str">
        <f t="shared" si="6"/>
        <v>VE</v>
      </c>
      <c r="E92" s="132" t="s">
        <v>3020</v>
      </c>
      <c r="F92" s="132" t="str">
        <f t="shared" si="7"/>
        <v>KT-170034</v>
      </c>
      <c r="G92" s="132" t="str">
        <f t="shared" si="8"/>
        <v>VE</v>
      </c>
      <c r="H92" s="134" t="str">
        <f t="shared" si="9"/>
        <v>×</v>
      </c>
      <c r="J92" s="132">
        <v>91</v>
      </c>
      <c r="K92" s="132" t="s">
        <v>22492</v>
      </c>
      <c r="L92" s="132" t="str">
        <f>IFERROR(VLOOKUP(K92,「有用な技術」一覧_20211101!$B$2:$C$221,2,FALSE),"")</f>
        <v>[★ 活用促進]</v>
      </c>
      <c r="M92" s="132" t="str">
        <f>IF(VLOOKUP($K92,NETIS登録技術一覧_20211101!$B$2:$K$2792,9,FALSE)="","",VLOOKUP($K92,NETIS登録技術一覧_20211101!$B$2:$K$2792,9,FALSE))</f>
        <v/>
      </c>
      <c r="N92" s="132" t="str">
        <f>IF(VLOOKUP($K92,NETIS登録技術一覧_20211101!$B$2:$K$2792,10,FALSE)="","",VLOOKUP($K92,NETIS登録技術一覧_20211101!$B$2:$K$2792,10,FALSE))</f>
        <v/>
      </c>
      <c r="O92" s="132" t="s">
        <v>381</v>
      </c>
      <c r="P92" s="132" t="str">
        <f>IF(VLOOKUP(K92,NETIS登録技術一覧_20211101!$B$2:$H$2792,4,FALSE)="","",VLOOKUP(K92,NETIS登録技術一覧_20211101!$B$2:$H$2792,4,FALSE))</f>
        <v>コンクリート工</v>
      </c>
      <c r="Q92" s="132" t="str">
        <f>IF(VLOOKUP(K92,NETIS登録技術一覧_20211101!$B$2:$H$2792,5,FALSE)="","",VLOOKUP(K92,NETIS登録技術一覧_20211101!$B$2:$H$2792,5,FALSE))</f>
        <v>コンクリート工</v>
      </c>
      <c r="R92" s="132" t="str">
        <f>IF(VLOOKUP(K92,NETIS登録技術一覧_20211101!$B$2:$H$2792,6,FALSE)="","",VLOOKUP(K92,NETIS登録技術一覧_20211101!$B$2:$H$2792,6,FALSE))</f>
        <v>その他</v>
      </c>
      <c r="S92" s="132" t="str">
        <f>IF(VLOOKUP(K92,NETIS登録技術一覧_20211101!$B$2:$H$2792,7,FALSE)="","",VLOOKUP(K92,NETIS登録技術一覧_20211101!$B$2:$H$2792,7,FALSE))</f>
        <v/>
      </c>
      <c r="T92" s="132" t="str">
        <f>IF(VLOOKUP(K92,NETIS登録技術一覧_20211101!$B$2:$H$2792,2,FALSE)="","",VLOOKUP(K92,NETIS登録技術一覧_20211101!$B$2:$H$2792,2,FALSE))</f>
        <v>ポリマーセメントモルタル(ゴムラテックスモルタル)型充填材</v>
      </c>
      <c r="U92" s="132" t="str">
        <f>VLOOKUP(K92,managelist_20211101!$B$3:$G$10442,2,FALSE)</f>
        <v>センサによる充填管理</v>
      </c>
      <c r="V92" s="132">
        <f>VLOOKUP(K92,managelist_20211101!$B$3:$G$10442,5,FALSE)</f>
        <v>46100</v>
      </c>
      <c r="W92" s="132">
        <f>VLOOKUP(K92,managelist_20211101!$B$3:$G$10442,6,FALSE)</f>
        <v>186100</v>
      </c>
      <c r="X92" s="132" t="str">
        <f>VLOOKUP(K92,managelist_20211101!$B$3:$G$10442,3,FALSE)&amp;VLOOKUP(K92,managelist_20211101!$B$3:$G$10442,4,FALSE)</f>
        <v>1橋梁</v>
      </c>
    </row>
    <row r="93" spans="1:24" x14ac:dyDescent="0.15">
      <c r="A93" s="132" t="s">
        <v>1136</v>
      </c>
      <c r="B93" s="132" t="str">
        <f t="shared" si="5"/>
        <v>CB-150003</v>
      </c>
      <c r="C93" s="132" t="str">
        <f t="shared" si="6"/>
        <v>VR</v>
      </c>
      <c r="E93" s="132" t="s">
        <v>3021</v>
      </c>
      <c r="F93" s="132" t="str">
        <f t="shared" si="7"/>
        <v>KT-170033</v>
      </c>
      <c r="G93" s="132" t="str">
        <f t="shared" si="8"/>
        <v>VE</v>
      </c>
      <c r="H93" s="134" t="str">
        <f t="shared" si="9"/>
        <v>×</v>
      </c>
      <c r="J93" s="132">
        <v>92</v>
      </c>
      <c r="K93" s="132" t="s">
        <v>22493</v>
      </c>
      <c r="L93" s="132" t="str">
        <f>IFERROR(VLOOKUP(K93,「有用な技術」一覧_20211101!$B$2:$C$221,2,FALSE),"")</f>
        <v/>
      </c>
      <c r="M93" s="132" t="str">
        <f>IF(VLOOKUP($K93,NETIS登録技術一覧_20211101!$B$2:$K$2792,9,FALSE)="","",VLOOKUP($K93,NETIS登録技術一覧_20211101!$B$2:$K$2792,9,FALSE))</f>
        <v/>
      </c>
      <c r="N93" s="132" t="str">
        <f>IF(VLOOKUP($K93,NETIS登録技術一覧_20211101!$B$2:$K$2792,10,FALSE)="","",VLOOKUP($K93,NETIS登録技術一覧_20211101!$B$2:$K$2792,10,FALSE))</f>
        <v/>
      </c>
      <c r="O93" s="132" t="s">
        <v>381</v>
      </c>
      <c r="P93" s="132" t="str">
        <f>IF(VLOOKUP(K93,NETIS登録技術一覧_20211101!$B$2:$H$2792,4,FALSE)="","",VLOOKUP(K93,NETIS登録技術一覧_20211101!$B$2:$H$2792,4,FALSE))</f>
        <v>土工</v>
      </c>
      <c r="Q93" s="132" t="str">
        <f>IF(VLOOKUP(K93,NETIS登録技術一覧_20211101!$B$2:$H$2792,5,FALSE)="","",VLOOKUP(K93,NETIS登録技術一覧_20211101!$B$2:$H$2792,5,FALSE))</f>
        <v>土工</v>
      </c>
      <c r="R93" s="132" t="str">
        <f>IF(VLOOKUP(K93,NETIS登録技術一覧_20211101!$B$2:$H$2792,6,FALSE)="","",VLOOKUP(K93,NETIS登録技術一覧_20211101!$B$2:$H$2792,6,FALSE))</f>
        <v>掘削工</v>
      </c>
      <c r="S93" s="132" t="str">
        <f>IF(VLOOKUP(K93,NETIS登録技術一覧_20211101!$B$2:$H$2792,7,FALSE)="","",VLOOKUP(K93,NETIS登録技術一覧_20211101!$B$2:$H$2792,7,FALSE))</f>
        <v/>
      </c>
      <c r="T93" s="132" t="str">
        <f>IF(VLOOKUP(K93,NETIS登録技術一覧_20211101!$B$2:$H$2792,2,FALSE)="","",VLOOKUP(K93,NETIS登録技術一覧_20211101!$B$2:$H$2792,2,FALSE))</f>
        <v>ソイルフリートラック</v>
      </c>
      <c r="U93" s="132" t="str">
        <f>VLOOKUP(K93,managelist_20211101!$B$3:$G$10442,2,FALSE)</f>
        <v>製缶、板組溶接構造の重機</v>
      </c>
      <c r="V93" s="132">
        <f>VLOOKUP(K93,managelist_20211101!$B$3:$G$10442,5,FALSE)</f>
        <v>43125</v>
      </c>
      <c r="W93" s="132">
        <f>VLOOKUP(K93,managelist_20211101!$B$3:$G$10442,6,FALSE)</f>
        <v>91985</v>
      </c>
      <c r="X93" s="132" t="str">
        <f>VLOOKUP(K93,managelist_20211101!$B$3:$G$10442,3,FALSE)&amp;VLOOKUP(K93,managelist_20211101!$B$3:$G$10442,4,FALSE)</f>
        <v>100清掃回数</v>
      </c>
    </row>
    <row r="94" spans="1:24" x14ac:dyDescent="0.15">
      <c r="A94" s="132" t="s">
        <v>1334</v>
      </c>
      <c r="B94" s="132" t="str">
        <f t="shared" si="5"/>
        <v>KK-120016</v>
      </c>
      <c r="C94" s="132" t="str">
        <f t="shared" si="6"/>
        <v>VE</v>
      </c>
      <c r="E94" s="132" t="s">
        <v>22447</v>
      </c>
      <c r="F94" s="132" t="str">
        <f t="shared" si="7"/>
        <v>QS-170008</v>
      </c>
      <c r="G94" s="132" t="str">
        <f t="shared" si="8"/>
        <v>VE</v>
      </c>
      <c r="H94" s="134" t="str">
        <f t="shared" si="9"/>
        <v>○</v>
      </c>
      <c r="J94" s="132">
        <v>93</v>
      </c>
      <c r="K94" s="132" t="s">
        <v>22494</v>
      </c>
      <c r="L94" s="132" t="str">
        <f>IFERROR(VLOOKUP(K94,「有用な技術」一覧_20211101!$B$2:$C$221,2,FALSE),"")</f>
        <v>[★ 活用促進]</v>
      </c>
      <c r="M94" s="132" t="str">
        <f>IF(VLOOKUP($K94,NETIS登録技術一覧_20211101!$B$2:$K$2792,9,FALSE)="","",VLOOKUP($K94,NETIS登録技術一覧_20211101!$B$2:$K$2792,9,FALSE))</f>
        <v/>
      </c>
      <c r="N94" s="132" t="str">
        <f>IF(VLOOKUP($K94,NETIS登録技術一覧_20211101!$B$2:$K$2792,10,FALSE)="","",VLOOKUP($K94,NETIS登録技術一覧_20211101!$B$2:$K$2792,10,FALSE))</f>
        <v/>
      </c>
      <c r="O94" s="132" t="s">
        <v>381</v>
      </c>
      <c r="P94" s="132" t="str">
        <f>IF(VLOOKUP(K94,NETIS登録技術一覧_20211101!$B$2:$H$2792,4,FALSE)="","",VLOOKUP(K94,NETIS登録技術一覧_20211101!$B$2:$H$2792,4,FALSE))</f>
        <v>トンネル工</v>
      </c>
      <c r="Q94" s="132" t="str">
        <f>IF(VLOOKUP(K94,NETIS登録技術一覧_20211101!$B$2:$H$2792,5,FALSE)="","",VLOOKUP(K94,NETIS登録技術一覧_20211101!$B$2:$H$2792,5,FALSE))</f>
        <v>トンネル工（ＮＡＴＭ）</v>
      </c>
      <c r="R94" s="132" t="str">
        <f>IF(VLOOKUP(K94,NETIS登録技術一覧_20211101!$B$2:$H$2792,6,FALSE)="","",VLOOKUP(K94,NETIS登録技術一覧_20211101!$B$2:$H$2792,6,FALSE))</f>
        <v>掘削工</v>
      </c>
      <c r="S94" s="132" t="str">
        <f>IF(VLOOKUP(K94,NETIS登録技術一覧_20211101!$B$2:$H$2792,7,FALSE)="","",VLOOKUP(K94,NETIS登録技術一覧_20211101!$B$2:$H$2792,7,FALSE))</f>
        <v/>
      </c>
      <c r="T94" s="132" t="str">
        <f>IF(VLOOKUP(K94,NETIS登録技術一覧_20211101!$B$2:$H$2792,2,FALSE)="","",VLOOKUP(K94,NETIS登録技術一覧_20211101!$B$2:$H$2792,2,FALSE))</f>
        <v>ドリルNAVI</v>
      </c>
      <c r="U94" s="132" t="str">
        <f>VLOOKUP(K94,managelist_20211101!$B$3:$G$10442,2,FALSE)</f>
        <v>レーザープロットシステム及びパーカッションワイヤーライン工法による地山評価</v>
      </c>
      <c r="V94" s="132">
        <f>VLOOKUP(K94,managelist_20211101!$B$3:$G$10442,5,FALSE)</f>
        <v>417059459</v>
      </c>
      <c r="W94" s="132">
        <f>VLOOKUP(K94,managelist_20211101!$B$3:$G$10442,6,FALSE)</f>
        <v>427409615</v>
      </c>
      <c r="X94" s="132" t="str">
        <f>VLOOKUP(K94,managelist_20211101!$B$3:$G$10442,3,FALSE)&amp;VLOOKUP(K94,managelist_20211101!$B$3:$G$10442,4,FALSE)</f>
        <v>500m</v>
      </c>
    </row>
    <row r="95" spans="1:24" x14ac:dyDescent="0.15">
      <c r="A95" s="132" t="s">
        <v>1626</v>
      </c>
      <c r="B95" s="132" t="str">
        <f t="shared" si="5"/>
        <v>TH-140013</v>
      </c>
      <c r="C95" s="132" t="str">
        <f t="shared" si="6"/>
        <v>VE</v>
      </c>
      <c r="E95" s="132" t="s">
        <v>3022</v>
      </c>
      <c r="F95" s="132" t="str">
        <f t="shared" si="7"/>
        <v>QS-170005</v>
      </c>
      <c r="G95" s="132" t="str">
        <f t="shared" si="8"/>
        <v>VE</v>
      </c>
      <c r="H95" s="134" t="str">
        <f t="shared" si="9"/>
        <v>×</v>
      </c>
      <c r="J95" s="132">
        <v>94</v>
      </c>
      <c r="K95" s="132" t="s">
        <v>22495</v>
      </c>
      <c r="L95" s="132" t="str">
        <f>IFERROR(VLOOKUP(K95,「有用な技術」一覧_20211101!$B$2:$C$221,2,FALSE),"")</f>
        <v>[★ 活用促進]</v>
      </c>
      <c r="M95" s="132" t="str">
        <f>IF(VLOOKUP($K95,NETIS登録技術一覧_20211101!$B$2:$K$2792,9,FALSE)="","",VLOOKUP($K95,NETIS登録技術一覧_20211101!$B$2:$K$2792,9,FALSE))</f>
        <v/>
      </c>
      <c r="N95" s="132" t="str">
        <f>IF(VLOOKUP($K95,NETIS登録技術一覧_20211101!$B$2:$K$2792,10,FALSE)="","",VLOOKUP($K95,NETIS登録技術一覧_20211101!$B$2:$K$2792,10,FALSE))</f>
        <v/>
      </c>
      <c r="O95" s="132" t="s">
        <v>381</v>
      </c>
      <c r="P95" s="132" t="str">
        <f>IF(VLOOKUP(K95,NETIS登録技術一覧_20211101!$B$2:$H$2792,4,FALSE)="","",VLOOKUP(K95,NETIS登録技術一覧_20211101!$B$2:$H$2792,4,FALSE))</f>
        <v>調査試験</v>
      </c>
      <c r="Q95" s="132" t="str">
        <f>IF(VLOOKUP(K95,NETIS登録技術一覧_20211101!$B$2:$H$2792,5,FALSE)="","",VLOOKUP(K95,NETIS登録技術一覧_20211101!$B$2:$H$2792,5,FALSE))</f>
        <v>地質調査</v>
      </c>
      <c r="R95" s="132" t="str">
        <f>IF(VLOOKUP(K95,NETIS登録技術一覧_20211101!$B$2:$H$2792,6,FALSE)="","",VLOOKUP(K95,NETIS登録技術一覧_20211101!$B$2:$H$2792,6,FALSE))</f>
        <v>地表調査</v>
      </c>
      <c r="S95" s="132" t="str">
        <f>IF(VLOOKUP(K95,NETIS登録技術一覧_20211101!$B$2:$H$2792,7,FALSE)="","",VLOOKUP(K95,NETIS登録技術一覧_20211101!$B$2:$H$2792,7,FALSE))</f>
        <v/>
      </c>
      <c r="T95" s="132" t="str">
        <f>IF(VLOOKUP(K95,NETIS登録技術一覧_20211101!$B$2:$H$2792,2,FALSE)="","",VLOOKUP(K95,NETIS登録技術一覧_20211101!$B$2:$H$2792,2,FALSE))</f>
        <v>省電力無線センサネットワークを搭載した地表面傾斜計「ばらまき型傾斜計」</v>
      </c>
      <c r="U95" s="132" t="str">
        <f>VLOOKUP(K95,managelist_20211101!$B$3:$G$10442,2,FALSE)</f>
        <v>地盤傾斜計</v>
      </c>
      <c r="V95" s="132">
        <f>VLOOKUP(K95,managelist_20211101!$B$3:$G$10442,5,FALSE)</f>
        <v>1678370</v>
      </c>
      <c r="W95" s="132">
        <f>VLOOKUP(K95,managelist_20211101!$B$3:$G$10442,6,FALSE)</f>
        <v>2350000</v>
      </c>
      <c r="X95" s="132" t="str">
        <f>VLOOKUP(K95,managelist_20211101!$B$3:$G$10442,3,FALSE)&amp;VLOOKUP(K95,managelist_20211101!$B$3:$G$10442,4,FALSE)</f>
        <v>1ブロック</v>
      </c>
    </row>
    <row r="96" spans="1:24" x14ac:dyDescent="0.15">
      <c r="A96" s="132" t="s">
        <v>1070</v>
      </c>
      <c r="B96" s="132" t="str">
        <f t="shared" si="5"/>
        <v>CB-100007</v>
      </c>
      <c r="C96" s="132" t="str">
        <f t="shared" si="6"/>
        <v>VE</v>
      </c>
      <c r="E96" s="132" t="s">
        <v>22448</v>
      </c>
      <c r="F96" s="132" t="str">
        <f t="shared" si="7"/>
        <v>KT-170031</v>
      </c>
      <c r="G96" s="132" t="str">
        <f t="shared" si="8"/>
        <v>VR</v>
      </c>
      <c r="H96" s="134" t="str">
        <f t="shared" si="9"/>
        <v>○</v>
      </c>
      <c r="J96" s="132">
        <v>95</v>
      </c>
      <c r="K96" s="132" t="s">
        <v>22496</v>
      </c>
      <c r="L96" s="132" t="str">
        <f>IFERROR(VLOOKUP(K96,「有用な技術」一覧_20211101!$B$2:$C$221,2,FALSE),"")</f>
        <v/>
      </c>
      <c r="M96" s="132" t="str">
        <f>IF(VLOOKUP($K96,NETIS登録技術一覧_20211101!$B$2:$K$2792,9,FALSE)="","",VLOOKUP($K96,NETIS登録技術一覧_20211101!$B$2:$K$2792,9,FALSE))</f>
        <v/>
      </c>
      <c r="N96" s="132" t="str">
        <f>IF(VLOOKUP($K96,NETIS登録技術一覧_20211101!$B$2:$K$2792,10,FALSE)="","",VLOOKUP($K96,NETIS登録技術一覧_20211101!$B$2:$K$2792,10,FALSE))</f>
        <v/>
      </c>
      <c r="O96" s="132" t="s">
        <v>381</v>
      </c>
      <c r="P96" s="132" t="str">
        <f>IF(VLOOKUP(K96,NETIS登録技術一覧_20211101!$B$2:$H$2792,4,FALSE)="","",VLOOKUP(K96,NETIS登録技術一覧_20211101!$B$2:$H$2792,4,FALSE))</f>
        <v>電気通信設備</v>
      </c>
      <c r="Q96" s="132" t="str">
        <f>IF(VLOOKUP(K96,NETIS登録技術一覧_20211101!$B$2:$H$2792,5,FALSE)="","",VLOOKUP(K96,NETIS登録技術一覧_20211101!$B$2:$H$2792,5,FALSE))</f>
        <v>通信設備</v>
      </c>
      <c r="R96" s="132" t="str">
        <f>IF(VLOOKUP(K96,NETIS登録技術一覧_20211101!$B$2:$H$2792,6,FALSE)="","",VLOOKUP(K96,NETIS登録技術一覧_20211101!$B$2:$H$2792,6,FALSE))</f>
        <v>端局設備、交換設備</v>
      </c>
      <c r="S96" s="132" t="str">
        <f>IF(VLOOKUP(K96,NETIS登録技術一覧_20211101!$B$2:$H$2792,7,FALSE)="","",VLOOKUP(K96,NETIS登録技術一覧_20211101!$B$2:$H$2792,7,FALSE))</f>
        <v/>
      </c>
      <c r="T96" s="132" t="str">
        <f>IF(VLOOKUP(K96,NETIS登録技術一覧_20211101!$B$2:$H$2792,2,FALSE)="","",VLOOKUP(K96,NETIS登録技術一覧_20211101!$B$2:$H$2792,2,FALSE))</f>
        <v xml:space="preserve"> SPD(サージプロテクター)付非常電話機用キャビネット</v>
      </c>
      <c r="U96" s="132" t="str">
        <f>VLOOKUP(K96,managelist_20211101!$B$3:$G$10442,2,FALSE)</f>
        <v>標準非常電話機用キャビネット</v>
      </c>
      <c r="V96" s="132">
        <f>VLOOKUP(K96,managelist_20211101!$B$3:$G$10442,5,FALSE)</f>
        <v>432000</v>
      </c>
      <c r="W96" s="132">
        <f>VLOOKUP(K96,managelist_20211101!$B$3:$G$10442,6,FALSE)</f>
        <v>487000</v>
      </c>
      <c r="X96" s="132" t="str">
        <f>VLOOKUP(K96,managelist_20211101!$B$3:$G$10442,3,FALSE)&amp;VLOOKUP(K96,managelist_20211101!$B$3:$G$10442,4,FALSE)</f>
        <v>1台</v>
      </c>
    </row>
    <row r="97" spans="1:24" x14ac:dyDescent="0.15">
      <c r="A97" s="132" t="s">
        <v>1178</v>
      </c>
      <c r="B97" s="132" t="str">
        <f t="shared" si="5"/>
        <v>CG-120011</v>
      </c>
      <c r="C97" s="132" t="str">
        <f t="shared" si="6"/>
        <v>VR</v>
      </c>
      <c r="E97" s="132" t="s">
        <v>22449</v>
      </c>
      <c r="F97" s="132" t="str">
        <f t="shared" si="7"/>
        <v>KT-170030</v>
      </c>
      <c r="G97" s="132" t="str">
        <f t="shared" si="8"/>
        <v>VE</v>
      </c>
      <c r="H97" s="134" t="str">
        <f t="shared" si="9"/>
        <v>○</v>
      </c>
      <c r="J97" s="132">
        <v>96</v>
      </c>
      <c r="K97" s="132" t="s">
        <v>22497</v>
      </c>
      <c r="L97" s="132" t="str">
        <f>IFERROR(VLOOKUP(K97,「有用な技術」一覧_20211101!$B$2:$C$221,2,FALSE),"")</f>
        <v/>
      </c>
      <c r="M97" s="132" t="str">
        <f>IF(VLOOKUP($K97,NETIS登録技術一覧_20211101!$B$2:$K$2792,9,FALSE)="","",VLOOKUP($K97,NETIS登録技術一覧_20211101!$B$2:$K$2792,9,FALSE))</f>
        <v/>
      </c>
      <c r="N97" s="132" t="str">
        <f>IF(VLOOKUP($K97,NETIS登録技術一覧_20211101!$B$2:$K$2792,10,FALSE)="","",VLOOKUP($K97,NETIS登録技術一覧_20211101!$B$2:$K$2792,10,FALSE))</f>
        <v/>
      </c>
      <c r="O97" s="132" t="s">
        <v>381</v>
      </c>
      <c r="P97" s="132" t="str">
        <f>IF(VLOOKUP(K97,NETIS登録技術一覧_20211101!$B$2:$H$2792,4,FALSE)="","",VLOOKUP(K97,NETIS登録技術一覧_20211101!$B$2:$H$2792,4,FALSE))</f>
        <v>仮設工</v>
      </c>
      <c r="Q97" s="132" t="str">
        <f>IF(VLOOKUP(K97,NETIS登録技術一覧_20211101!$B$2:$H$2792,5,FALSE)="","",VLOOKUP(K97,NETIS登録技術一覧_20211101!$B$2:$H$2792,5,FALSE))</f>
        <v>その他</v>
      </c>
      <c r="R97" s="132" t="str">
        <f>IF(VLOOKUP(K97,NETIS登録技術一覧_20211101!$B$2:$H$2792,6,FALSE)="","",VLOOKUP(K97,NETIS登録技術一覧_20211101!$B$2:$H$2792,6,FALSE))</f>
        <v/>
      </c>
      <c r="S97" s="132" t="str">
        <f>IF(VLOOKUP(K97,NETIS登録技術一覧_20211101!$B$2:$H$2792,7,FALSE)="","",VLOOKUP(K97,NETIS登録技術一覧_20211101!$B$2:$H$2792,7,FALSE))</f>
        <v/>
      </c>
      <c r="T97" s="132" t="str">
        <f>IF(VLOOKUP(K97,NETIS登録技術一覧_20211101!$B$2:$H$2792,2,FALSE)="","",VLOOKUP(K97,NETIS登録技術一覧_20211101!$B$2:$H$2792,2,FALSE))</f>
        <v>エアーメッシュサイン看板</v>
      </c>
      <c r="U97" s="132" t="str">
        <f>VLOOKUP(K97,managelist_20211101!$B$3:$G$10442,2,FALSE)</f>
        <v>工事看板(高輝度蛍光反射)</v>
      </c>
      <c r="V97" s="132">
        <f>VLOOKUP(K97,managelist_20211101!$B$3:$G$10442,5,FALSE)</f>
        <v>12000</v>
      </c>
      <c r="W97" s="132">
        <f>VLOOKUP(K97,managelist_20211101!$B$3:$G$10442,6,FALSE)</f>
        <v>11000</v>
      </c>
      <c r="X97" s="132" t="str">
        <f>VLOOKUP(K97,managelist_20211101!$B$3:$G$10442,3,FALSE)&amp;VLOOKUP(K97,managelist_20211101!$B$3:$G$10442,4,FALSE)</f>
        <v>1枚</v>
      </c>
    </row>
    <row r="98" spans="1:24" x14ac:dyDescent="0.15">
      <c r="A98" s="132" t="s">
        <v>10364</v>
      </c>
      <c r="B98" s="132" t="str">
        <f t="shared" si="5"/>
        <v>QS-080002</v>
      </c>
      <c r="C98" s="132" t="str">
        <f t="shared" si="6"/>
        <v>VG</v>
      </c>
      <c r="E98" s="132" t="s">
        <v>22450</v>
      </c>
      <c r="F98" s="132" t="str">
        <f t="shared" si="7"/>
        <v>HRK-170001</v>
      </c>
      <c r="G98" s="132" t="str">
        <f t="shared" si="8"/>
        <v>VE</v>
      </c>
      <c r="H98" s="134" t="str">
        <f t="shared" si="9"/>
        <v>○</v>
      </c>
      <c r="J98" s="132">
        <v>97</v>
      </c>
      <c r="K98" s="132" t="s">
        <v>22498</v>
      </c>
      <c r="L98" s="132" t="str">
        <f>IFERROR(VLOOKUP(K98,「有用な技術」一覧_20211101!$B$2:$C$221,2,FALSE),"")</f>
        <v/>
      </c>
      <c r="M98" s="132" t="str">
        <f>IF(VLOOKUP($K98,NETIS登録技術一覧_20211101!$B$2:$K$2792,9,FALSE)="","",VLOOKUP($K98,NETIS登録技術一覧_20211101!$B$2:$K$2792,9,FALSE))</f>
        <v/>
      </c>
      <c r="N98" s="132" t="str">
        <f>IF(VLOOKUP($K98,NETIS登録技術一覧_20211101!$B$2:$K$2792,10,FALSE)="","",VLOOKUP($K98,NETIS登録技術一覧_20211101!$B$2:$K$2792,10,FALSE))</f>
        <v/>
      </c>
      <c r="O98" s="132" t="s">
        <v>381</v>
      </c>
      <c r="P98" s="132" t="str">
        <f>IF(VLOOKUP(K98,NETIS登録技術一覧_20211101!$B$2:$H$2792,4,FALSE)="","",VLOOKUP(K98,NETIS登録技術一覧_20211101!$B$2:$H$2792,4,FALSE))</f>
        <v>港湾・港湾海岸・空港</v>
      </c>
      <c r="Q98" s="132" t="str">
        <f>IF(VLOOKUP(K98,NETIS登録技術一覧_20211101!$B$2:$H$2792,5,FALSE)="","",VLOOKUP(K98,NETIS登録技術一覧_20211101!$B$2:$H$2792,5,FALSE))</f>
        <v>消波工</v>
      </c>
      <c r="R98" s="132" t="str">
        <f>IF(VLOOKUP(K98,NETIS登録技術一覧_20211101!$B$2:$H$2792,6,FALSE)="","",VLOOKUP(K98,NETIS登録技術一覧_20211101!$B$2:$H$2792,6,FALSE))</f>
        <v>消波ブロック工</v>
      </c>
      <c r="S98" s="132" t="str">
        <f>IF(VLOOKUP(K98,NETIS登録技術一覧_20211101!$B$2:$H$2792,7,FALSE)="","",VLOOKUP(K98,NETIS登録技術一覧_20211101!$B$2:$H$2792,7,FALSE))</f>
        <v>消波ブロック製作</v>
      </c>
      <c r="T98" s="132" t="str">
        <f>IF(VLOOKUP(K98,NETIS登録技術一覧_20211101!$B$2:$H$2792,2,FALSE)="","",VLOOKUP(K98,NETIS登録技術一覧_20211101!$B$2:$H$2792,2,FALSE))</f>
        <v>セレキュア ブロック</v>
      </c>
      <c r="U98" s="132" t="e">
        <f>VLOOKUP(K98,managelist_20211101!$B$3:$G$10442,2,FALSE)</f>
        <v>#N/A</v>
      </c>
      <c r="V98" s="132" t="e">
        <f>VLOOKUP(K98,managelist_20211101!$B$3:$G$10442,5,FALSE)</f>
        <v>#N/A</v>
      </c>
      <c r="W98" s="132" t="e">
        <f>VLOOKUP(K98,managelist_20211101!$B$3:$G$10442,6,FALSE)</f>
        <v>#N/A</v>
      </c>
      <c r="X98" s="132" t="e">
        <f>VLOOKUP(K98,managelist_20211101!$B$3:$G$10442,3,FALSE)&amp;VLOOKUP(K98,managelist_20211101!$B$3:$G$10442,4,FALSE)</f>
        <v>#N/A</v>
      </c>
    </row>
    <row r="99" spans="1:24" x14ac:dyDescent="0.15">
      <c r="A99" s="132" t="s">
        <v>1572</v>
      </c>
      <c r="B99" s="132" t="str">
        <f t="shared" si="5"/>
        <v>SK-100014</v>
      </c>
      <c r="C99" s="132" t="str">
        <f t="shared" si="6"/>
        <v>VE</v>
      </c>
      <c r="E99" s="132" t="s">
        <v>22451</v>
      </c>
      <c r="F99" s="132" t="str">
        <f t="shared" si="7"/>
        <v>CB-170013</v>
      </c>
      <c r="G99" s="132" t="str">
        <f t="shared" si="8"/>
        <v>VE</v>
      </c>
      <c r="H99" s="134" t="str">
        <f t="shared" si="9"/>
        <v>×</v>
      </c>
      <c r="J99" s="132">
        <v>98</v>
      </c>
      <c r="K99" s="132" t="s">
        <v>22499</v>
      </c>
      <c r="L99" s="132" t="str">
        <f>IFERROR(VLOOKUP(K99,「有用な技術」一覧_20211101!$B$2:$C$221,2,FALSE),"")</f>
        <v/>
      </c>
      <c r="M99" s="132" t="str">
        <f>IF(VLOOKUP($K99,NETIS登録技術一覧_20211101!$B$2:$K$2792,9,FALSE)="","",VLOOKUP($K99,NETIS登録技術一覧_20211101!$B$2:$K$2792,9,FALSE))</f>
        <v/>
      </c>
      <c r="N99" s="132" t="str">
        <f>IF(VLOOKUP($K99,NETIS登録技術一覧_20211101!$B$2:$K$2792,10,FALSE)="","",VLOOKUP($K99,NETIS登録技術一覧_20211101!$B$2:$K$2792,10,FALSE))</f>
        <v/>
      </c>
      <c r="O99" s="132" t="s">
        <v>381</v>
      </c>
      <c r="P99" s="132" t="str">
        <f>IF(VLOOKUP(K99,NETIS登録技術一覧_20211101!$B$2:$H$2792,4,FALSE)="","",VLOOKUP(K99,NETIS登録技術一覧_20211101!$B$2:$H$2792,4,FALSE))</f>
        <v>電気通信設備</v>
      </c>
      <c r="Q99" s="132" t="str">
        <f>IF(VLOOKUP(K99,NETIS登録技術一覧_20211101!$B$2:$H$2792,5,FALSE)="","",VLOOKUP(K99,NETIS登録技術一覧_20211101!$B$2:$H$2792,5,FALSE))</f>
        <v>電気設備</v>
      </c>
      <c r="R99" s="132" t="str">
        <f>IF(VLOOKUP(K99,NETIS登録技術一覧_20211101!$B$2:$H$2792,6,FALSE)="","",VLOOKUP(K99,NETIS登録技術一覧_20211101!$B$2:$H$2792,6,FALSE))</f>
        <v>発電・電源設備</v>
      </c>
      <c r="S99" s="132" t="str">
        <f>IF(VLOOKUP(K99,NETIS登録技術一覧_20211101!$B$2:$H$2792,7,FALSE)="","",VLOOKUP(K99,NETIS登録技術一覧_20211101!$B$2:$H$2792,7,FALSE))</f>
        <v>発電</v>
      </c>
      <c r="T99" s="132" t="str">
        <f>IF(VLOOKUP(K99,NETIS登録技術一覧_20211101!$B$2:$H$2792,2,FALSE)="","",VLOOKUP(K99,NETIS登録技術一覧_20211101!$B$2:$H$2792,2,FALSE))</f>
        <v>簡易自動始動装置(水中ポンプ省エネ運転装置eポン)付ディーゼル発電機</v>
      </c>
      <c r="U99" s="132" t="str">
        <f>VLOOKUP(K99,managelist_20211101!$B$3:$G$10442,2,FALSE)</f>
        <v>ディーゼル発電機</v>
      </c>
      <c r="V99" s="132">
        <f>VLOOKUP(K99,managelist_20211101!$B$3:$G$10442,5,FALSE)</f>
        <v>267420</v>
      </c>
      <c r="W99" s="132">
        <f>VLOOKUP(K99,managelist_20211101!$B$3:$G$10442,6,FALSE)</f>
        <v>319680</v>
      </c>
      <c r="X99" s="132" t="str">
        <f>VLOOKUP(K99,managelist_20211101!$B$3:$G$10442,3,FALSE)&amp;VLOOKUP(K99,managelist_20211101!$B$3:$G$10442,4,FALSE)</f>
        <v>30日</v>
      </c>
    </row>
    <row r="100" spans="1:24" x14ac:dyDescent="0.15">
      <c r="A100" s="132" t="s">
        <v>3089</v>
      </c>
      <c r="B100" s="132" t="str">
        <f t="shared" si="5"/>
        <v>QS-150044</v>
      </c>
      <c r="C100" s="132" t="str">
        <f t="shared" si="6"/>
        <v>VR</v>
      </c>
      <c r="E100" s="132" t="s">
        <v>22452</v>
      </c>
      <c r="F100" s="132" t="str">
        <f t="shared" si="7"/>
        <v>KT-170022</v>
      </c>
      <c r="G100" s="132" t="str">
        <f t="shared" si="8"/>
        <v>VE</v>
      </c>
      <c r="H100" s="134" t="str">
        <f t="shared" si="9"/>
        <v>○</v>
      </c>
      <c r="J100" s="132">
        <v>99</v>
      </c>
      <c r="K100" s="132" t="s">
        <v>22501</v>
      </c>
      <c r="L100" s="132" t="str">
        <f>IFERROR(VLOOKUP(K100,「有用な技術」一覧_20211101!$B$2:$C$221,2,FALSE),"")</f>
        <v>[★ 活用促進]</v>
      </c>
      <c r="M100" s="132" t="str">
        <f>IF(VLOOKUP($K100,NETIS登録技術一覧_20211101!$B$2:$K$2792,9,FALSE)="","",VLOOKUP($K100,NETIS登録技術一覧_20211101!$B$2:$K$2792,9,FALSE))</f>
        <v/>
      </c>
      <c r="N100" s="132" t="str">
        <f>IF(VLOOKUP($K100,NETIS登録技術一覧_20211101!$B$2:$K$2792,10,FALSE)="","",VLOOKUP($K100,NETIS登録技術一覧_20211101!$B$2:$K$2792,10,FALSE))</f>
        <v/>
      </c>
      <c r="O100" s="132" t="s">
        <v>381</v>
      </c>
      <c r="P100" s="132" t="str">
        <f>IF(VLOOKUP(K100,NETIS登録技術一覧_20211101!$B$2:$H$2792,4,FALSE)="","",VLOOKUP(K100,NETIS登録技術一覧_20211101!$B$2:$H$2792,4,FALSE))</f>
        <v>橋梁上部工</v>
      </c>
      <c r="Q100" s="132" t="str">
        <f>IF(VLOOKUP(K100,NETIS登録技術一覧_20211101!$B$2:$H$2792,5,FALSE)="","",VLOOKUP(K100,NETIS登録技術一覧_20211101!$B$2:$H$2792,5,FALSE))</f>
        <v>鋼橋製作工</v>
      </c>
      <c r="R100" s="132" t="str">
        <f>IF(VLOOKUP(K100,NETIS登録技術一覧_20211101!$B$2:$H$2792,6,FALSE)="","",VLOOKUP(K100,NETIS登録技術一覧_20211101!$B$2:$H$2792,6,FALSE))</f>
        <v/>
      </c>
      <c r="S100" s="132" t="str">
        <f>IF(VLOOKUP(K100,NETIS登録技術一覧_20211101!$B$2:$H$2792,7,FALSE)="","",VLOOKUP(K100,NETIS登録技術一覧_20211101!$B$2:$H$2792,7,FALSE))</f>
        <v/>
      </c>
      <c r="T100" s="132" t="str">
        <f>IF(VLOOKUP(K100,NETIS登録技術一覧_20211101!$B$2:$H$2792,2,FALSE)="","",VLOOKUP(K100,NETIS登録技術一覧_20211101!$B$2:$H$2792,2,FALSE))</f>
        <v>耐疲労性向上溶接材料および施工法</v>
      </c>
      <c r="U100" s="132" t="str">
        <f>VLOOKUP(K100,managelist_20211101!$B$3:$G$10442,2,FALSE)</f>
        <v>グラインダによる止端処理</v>
      </c>
      <c r="V100" s="132">
        <f>VLOOKUP(K100,managelist_20211101!$B$3:$G$10442,5,FALSE)</f>
        <v>29834</v>
      </c>
      <c r="W100" s="132">
        <f>VLOOKUP(K100,managelist_20211101!$B$3:$G$10442,6,FALSE)</f>
        <v>76032</v>
      </c>
      <c r="X100" s="132" t="str">
        <f>VLOOKUP(K100,managelist_20211101!$B$3:$G$10442,3,FALSE)&amp;VLOOKUP(K100,managelist_20211101!$B$3:$G$10442,4,FALSE)</f>
        <v>100m</v>
      </c>
    </row>
    <row r="101" spans="1:24" x14ac:dyDescent="0.15">
      <c r="A101" s="132" t="s">
        <v>3231</v>
      </c>
      <c r="B101" s="132" t="str">
        <f t="shared" si="5"/>
        <v>QS-130003</v>
      </c>
      <c r="C101" s="132" t="str">
        <f t="shared" si="6"/>
        <v>VR</v>
      </c>
      <c r="E101" s="132" t="s">
        <v>22453</v>
      </c>
      <c r="F101" s="132" t="str">
        <f t="shared" si="7"/>
        <v>QS-170002</v>
      </c>
      <c r="G101" s="132" t="str">
        <f t="shared" si="8"/>
        <v>VE</v>
      </c>
      <c r="H101" s="134" t="str">
        <f t="shared" si="9"/>
        <v>○</v>
      </c>
      <c r="J101" s="132">
        <v>100</v>
      </c>
      <c r="K101" s="132" t="s">
        <v>22502</v>
      </c>
      <c r="L101" s="132" t="str">
        <f>IFERROR(VLOOKUP(K101,「有用な技術」一覧_20211101!$B$2:$C$221,2,FALSE),"")</f>
        <v/>
      </c>
      <c r="M101" s="132" t="str">
        <f>IF(VLOOKUP($K101,NETIS登録技術一覧_20211101!$B$2:$K$2792,9,FALSE)="","",VLOOKUP($K101,NETIS登録技術一覧_20211101!$B$2:$K$2792,9,FALSE))</f>
        <v/>
      </c>
      <c r="N101" s="132" t="str">
        <f>IF(VLOOKUP($K101,NETIS登録技術一覧_20211101!$B$2:$K$2792,10,FALSE)="","",VLOOKUP($K101,NETIS登録技術一覧_20211101!$B$2:$K$2792,10,FALSE))</f>
        <v/>
      </c>
      <c r="O101" s="132" t="s">
        <v>381</v>
      </c>
      <c r="P101" s="132" t="str">
        <f>IF(VLOOKUP(K101,NETIS登録技術一覧_20211101!$B$2:$H$2792,4,FALSE)="","",VLOOKUP(K101,NETIS登録技術一覧_20211101!$B$2:$H$2792,4,FALSE))</f>
        <v>仮設工</v>
      </c>
      <c r="Q101" s="132" t="str">
        <f>IF(VLOOKUP(K101,NETIS登録技術一覧_20211101!$B$2:$H$2792,5,FALSE)="","",VLOOKUP(K101,NETIS登録技術一覧_20211101!$B$2:$H$2792,5,FALSE))</f>
        <v>その他</v>
      </c>
      <c r="R101" s="132" t="str">
        <f>IF(VLOOKUP(K101,NETIS登録技術一覧_20211101!$B$2:$H$2792,6,FALSE)="","",VLOOKUP(K101,NETIS登録技術一覧_20211101!$B$2:$H$2792,6,FALSE))</f>
        <v/>
      </c>
      <c r="S101" s="132" t="str">
        <f>IF(VLOOKUP(K101,NETIS登録技術一覧_20211101!$B$2:$H$2792,7,FALSE)="","",VLOOKUP(K101,NETIS登録技術一覧_20211101!$B$2:$H$2792,7,FALSE))</f>
        <v/>
      </c>
      <c r="T101" s="132" t="str">
        <f>IF(VLOOKUP(K101,NETIS登録技術一覧_20211101!$B$2:$H$2792,2,FALSE)="","",VLOOKUP(K101,NETIS登録技術一覧_20211101!$B$2:$H$2792,2,FALSE))</f>
        <v>セーフティコーンシリーズ</v>
      </c>
      <c r="U101" s="132" t="str">
        <f>VLOOKUP(K101,managelist_20211101!$B$3:$G$10442,2,FALSE)</f>
        <v>硬質性PVC製ロードコーン</v>
      </c>
      <c r="V101" s="132">
        <f>VLOOKUP(K101,managelist_20211101!$B$3:$G$10442,5,FALSE)</f>
        <v>657182</v>
      </c>
      <c r="W101" s="132">
        <f>VLOOKUP(K101,managelist_20211101!$B$3:$G$10442,6,FALSE)</f>
        <v>757182</v>
      </c>
      <c r="X101" s="132" t="str">
        <f>VLOOKUP(K101,managelist_20211101!$B$3:$G$10442,3,FALSE)&amp;VLOOKUP(K101,managelist_20211101!$B$3:$G$10442,4,FALSE)</f>
        <v>100本</v>
      </c>
    </row>
    <row r="102" spans="1:24" x14ac:dyDescent="0.15">
      <c r="A102" s="132" t="s">
        <v>3292</v>
      </c>
      <c r="B102" s="132" t="str">
        <f t="shared" si="5"/>
        <v>QS-110018</v>
      </c>
      <c r="C102" s="132" t="str">
        <f t="shared" si="6"/>
        <v>VR</v>
      </c>
      <c r="E102" s="132" t="s">
        <v>22454</v>
      </c>
      <c r="F102" s="132" t="str">
        <f t="shared" si="7"/>
        <v>KK-170009</v>
      </c>
      <c r="G102" s="132" t="str">
        <f t="shared" si="8"/>
        <v>VE</v>
      </c>
      <c r="H102" s="134" t="str">
        <f t="shared" si="9"/>
        <v>○</v>
      </c>
      <c r="J102" s="132">
        <v>101</v>
      </c>
      <c r="K102" s="132" t="s">
        <v>22503</v>
      </c>
      <c r="L102" s="132" t="str">
        <f>IFERROR(VLOOKUP(K102,「有用な技術」一覧_20211101!$B$2:$C$221,2,FALSE),"")</f>
        <v>[★ 活用促進]</v>
      </c>
      <c r="M102" s="132" t="str">
        <f>IF(VLOOKUP($K102,NETIS登録技術一覧_20211101!$B$2:$K$2792,9,FALSE)="","",VLOOKUP($K102,NETIS登録技術一覧_20211101!$B$2:$K$2792,9,FALSE))</f>
        <v/>
      </c>
      <c r="N102" s="132" t="str">
        <f>IF(VLOOKUP($K102,NETIS登録技術一覧_20211101!$B$2:$K$2792,10,FALSE)="","",VLOOKUP($K102,NETIS登録技術一覧_20211101!$B$2:$K$2792,10,FALSE))</f>
        <v/>
      </c>
      <c r="O102" s="132" t="s">
        <v>381</v>
      </c>
      <c r="P102" s="132" t="str">
        <f>IF(VLOOKUP(K102,NETIS登録技術一覧_20211101!$B$2:$H$2792,4,FALSE)="","",VLOOKUP(K102,NETIS登録技術一覧_20211101!$B$2:$H$2792,4,FALSE))</f>
        <v>コンクリート工</v>
      </c>
      <c r="Q102" s="132" t="str">
        <f>IF(VLOOKUP(K102,NETIS登録技術一覧_20211101!$B$2:$H$2792,5,FALSE)="","",VLOOKUP(K102,NETIS登録技術一覧_20211101!$B$2:$H$2792,5,FALSE))</f>
        <v>コンクリート工</v>
      </c>
      <c r="R102" s="132" t="str">
        <f>IF(VLOOKUP(K102,NETIS登録技術一覧_20211101!$B$2:$H$2792,6,FALSE)="","",VLOOKUP(K102,NETIS登録技術一覧_20211101!$B$2:$H$2792,6,FALSE))</f>
        <v>養生</v>
      </c>
      <c r="S102" s="132" t="str">
        <f>IF(VLOOKUP(K102,NETIS登録技術一覧_20211101!$B$2:$H$2792,7,FALSE)="","",VLOOKUP(K102,NETIS登録技術一覧_20211101!$B$2:$H$2792,7,FALSE))</f>
        <v/>
      </c>
      <c r="T102" s="132" t="str">
        <f>IF(VLOOKUP(K102,NETIS登録技術一覧_20211101!$B$2:$H$2792,2,FALSE)="","",VLOOKUP(K102,NETIS登録技術一覧_20211101!$B$2:$H$2792,2,FALSE))</f>
        <v>ニュートラックSK</v>
      </c>
      <c r="U102" s="132" t="str">
        <f>VLOOKUP(K102,managelist_20211101!$B$3:$G$10442,2,FALSE)</f>
        <v>散水養生(マット+散水)</v>
      </c>
      <c r="V102" s="132">
        <f>VLOOKUP(K102,managelist_20211101!$B$3:$G$10442,5,FALSE)</f>
        <v>27500</v>
      </c>
      <c r="W102" s="132">
        <f>VLOOKUP(K102,managelist_20211101!$B$3:$G$10442,6,FALSE)</f>
        <v>52000</v>
      </c>
      <c r="X102" s="132" t="str">
        <f>VLOOKUP(K102,managelist_20211101!$B$3:$G$10442,3,FALSE)&amp;VLOOKUP(K102,managelist_20211101!$B$3:$G$10442,4,FALSE)</f>
        <v>100m2</v>
      </c>
    </row>
    <row r="103" spans="1:24" x14ac:dyDescent="0.15">
      <c r="A103" s="132" t="s">
        <v>1082</v>
      </c>
      <c r="B103" s="132" t="str">
        <f t="shared" si="5"/>
        <v>CB-100028</v>
      </c>
      <c r="C103" s="132" t="str">
        <f t="shared" si="6"/>
        <v>VE</v>
      </c>
      <c r="E103" s="132" t="s">
        <v>3024</v>
      </c>
      <c r="F103" s="132" t="str">
        <f t="shared" si="7"/>
        <v>KK-170006</v>
      </c>
      <c r="G103" s="132" t="str">
        <f t="shared" si="8"/>
        <v>VE</v>
      </c>
      <c r="H103" s="134" t="str">
        <f t="shared" si="9"/>
        <v>×</v>
      </c>
      <c r="J103" s="132">
        <v>102</v>
      </c>
      <c r="K103" s="132" t="s">
        <v>22504</v>
      </c>
      <c r="L103" s="132" t="str">
        <f>IFERROR(VLOOKUP(K103,「有用な技術」一覧_20211101!$B$2:$C$221,2,FALSE),"")</f>
        <v/>
      </c>
      <c r="M103" s="132" t="str">
        <f>IF(VLOOKUP($K103,NETIS登録技術一覧_20211101!$B$2:$K$2792,9,FALSE)="","",VLOOKUP($K103,NETIS登録技術一覧_20211101!$B$2:$K$2792,9,FALSE))</f>
        <v/>
      </c>
      <c r="N103" s="132" t="str">
        <f>IF(VLOOKUP($K103,NETIS登録技術一覧_20211101!$B$2:$K$2792,10,FALSE)="","",VLOOKUP($K103,NETIS登録技術一覧_20211101!$B$2:$K$2792,10,FALSE))</f>
        <v/>
      </c>
      <c r="O103" s="132" t="s">
        <v>381</v>
      </c>
      <c r="P103" s="132" t="str">
        <f>IF(VLOOKUP(K103,NETIS登録技術一覧_20211101!$B$2:$H$2792,4,FALSE)="","",VLOOKUP(K103,NETIS登録技術一覧_20211101!$B$2:$H$2792,4,FALSE))</f>
        <v>基礎工</v>
      </c>
      <c r="Q103" s="132" t="str">
        <f>IF(VLOOKUP(K103,NETIS登録技術一覧_20211101!$B$2:$H$2792,5,FALSE)="","",VLOOKUP(K103,NETIS登録技術一覧_20211101!$B$2:$H$2792,5,FALSE))</f>
        <v>鋼管・既製コンクリート杭打設工</v>
      </c>
      <c r="R103" s="132" t="str">
        <f>IF(VLOOKUP(K103,NETIS登録技術一覧_20211101!$B$2:$H$2792,6,FALSE)="","",VLOOKUP(K103,NETIS登録技術一覧_20211101!$B$2:$H$2792,6,FALSE))</f>
        <v>施工管理</v>
      </c>
      <c r="S103" s="132" t="str">
        <f>IF(VLOOKUP(K103,NETIS登録技術一覧_20211101!$B$2:$H$2792,7,FALSE)="","",VLOOKUP(K103,NETIS登録技術一覧_20211101!$B$2:$H$2792,7,FALSE))</f>
        <v>品質管理</v>
      </c>
      <c r="T103" s="132" t="str">
        <f>IF(VLOOKUP(K103,NETIS登録技術一覧_20211101!$B$2:$H$2792,2,FALSE)="","",VLOOKUP(K103,NETIS登録技術一覧_20211101!$B$2:$H$2792,2,FALSE))</f>
        <v>杭打設管理システム 『クイモニ』</v>
      </c>
      <c r="U103" s="132" t="str">
        <f>VLOOKUP(K103,managelist_20211101!$B$3:$G$10442,2,FALSE)</f>
        <v>トランシットによる杭打設管理</v>
      </c>
      <c r="V103" s="132">
        <f>VLOOKUP(K103,managelist_20211101!$B$3:$G$10442,5,FALSE)</f>
        <v>1000000</v>
      </c>
      <c r="W103" s="132">
        <f>VLOOKUP(K103,managelist_20211101!$B$3:$G$10442,6,FALSE)</f>
        <v>1814100</v>
      </c>
      <c r="X103" s="132" t="str">
        <f>VLOOKUP(K103,managelist_20211101!$B$3:$G$10442,3,FALSE)&amp;VLOOKUP(K103,managelist_20211101!$B$3:$G$10442,4,FALSE)</f>
        <v>1カ月</v>
      </c>
    </row>
    <row r="104" spans="1:24" x14ac:dyDescent="0.15">
      <c r="A104" s="132" t="s">
        <v>1330</v>
      </c>
      <c r="B104" s="132" t="str">
        <f t="shared" si="5"/>
        <v>KK-110058</v>
      </c>
      <c r="C104" s="132" t="str">
        <f t="shared" si="6"/>
        <v>VE</v>
      </c>
      <c r="E104" s="132" t="s">
        <v>22455</v>
      </c>
      <c r="F104" s="132" t="str">
        <f t="shared" si="7"/>
        <v>SKK-170001</v>
      </c>
      <c r="G104" s="132" t="str">
        <f t="shared" si="8"/>
        <v>VE</v>
      </c>
      <c r="H104" s="134" t="str">
        <f t="shared" si="9"/>
        <v>○</v>
      </c>
      <c r="J104" s="132">
        <v>103</v>
      </c>
      <c r="K104" s="132" t="s">
        <v>22505</v>
      </c>
      <c r="L104" s="132" t="str">
        <f>IFERROR(VLOOKUP(K104,「有用な技術」一覧_20211101!$B$2:$C$221,2,FALSE),"")</f>
        <v/>
      </c>
      <c r="M104" s="132" t="str">
        <f>IF(VLOOKUP($K104,NETIS登録技術一覧_20211101!$B$2:$K$2792,9,FALSE)="","",VLOOKUP($K104,NETIS登録技術一覧_20211101!$B$2:$K$2792,9,FALSE))</f>
        <v/>
      </c>
      <c r="N104" s="132" t="str">
        <f>IF(VLOOKUP($K104,NETIS登録技術一覧_20211101!$B$2:$K$2792,10,FALSE)="","",VLOOKUP($K104,NETIS登録技術一覧_20211101!$B$2:$K$2792,10,FALSE))</f>
        <v/>
      </c>
      <c r="O104" s="132" t="s">
        <v>381</v>
      </c>
      <c r="P104" s="132" t="str">
        <f>IF(VLOOKUP(K104,NETIS登録技術一覧_20211101!$B$2:$H$2792,4,FALSE)="","",VLOOKUP(K104,NETIS登録技術一覧_20211101!$B$2:$H$2792,4,FALSE))</f>
        <v>機械設備</v>
      </c>
      <c r="Q104" s="132" t="str">
        <f>IF(VLOOKUP(K104,NETIS登録技術一覧_20211101!$B$2:$H$2792,5,FALSE)="","",VLOOKUP(K104,NETIS登録技術一覧_20211101!$B$2:$H$2792,5,FALSE))</f>
        <v>水門設備</v>
      </c>
      <c r="R104" s="132" t="str">
        <f>IF(VLOOKUP(K104,NETIS登録技術一覧_20211101!$B$2:$H$2792,6,FALSE)="","",VLOOKUP(K104,NETIS登録技術一覧_20211101!$B$2:$H$2792,6,FALSE))</f>
        <v>共通</v>
      </c>
      <c r="S104" s="132" t="str">
        <f>IF(VLOOKUP(K104,NETIS登録技術一覧_20211101!$B$2:$H$2792,7,FALSE)="","",VLOOKUP(K104,NETIS登録技術一覧_20211101!$B$2:$H$2792,7,FALSE))</f>
        <v/>
      </c>
      <c r="T104" s="132" t="str">
        <f>IF(VLOOKUP(K104,NETIS登録技術一覧_20211101!$B$2:$H$2792,2,FALSE)="","",VLOOKUP(K104,NETIS登録技術一覧_20211101!$B$2:$H$2792,2,FALSE))</f>
        <v>レスキューバルブ</v>
      </c>
      <c r="U104" s="132" t="str">
        <f>VLOOKUP(K104,managelist_20211101!$B$3:$G$10442,2,FALSE)</f>
        <v>現場作業によるゲート設備等の緊急操作</v>
      </c>
      <c r="V104" s="132">
        <f>VLOOKUP(K104,managelist_20211101!$B$3:$G$10442,5,FALSE)</f>
        <v>1005000</v>
      </c>
      <c r="W104" s="132">
        <f>VLOOKUP(K104,managelist_20211101!$B$3:$G$10442,6,FALSE)</f>
        <v>0</v>
      </c>
      <c r="X104" s="132" t="str">
        <f>VLOOKUP(K104,managelist_20211101!$B$3:$G$10442,3,FALSE)&amp;VLOOKUP(K104,managelist_20211101!$B$3:$G$10442,4,FALSE)</f>
        <v>1設備</v>
      </c>
    </row>
    <row r="105" spans="1:24" x14ac:dyDescent="0.15">
      <c r="A105" s="132" t="s">
        <v>1346</v>
      </c>
      <c r="B105" s="132" t="str">
        <f t="shared" si="5"/>
        <v>KK-120057</v>
      </c>
      <c r="C105" s="132" t="str">
        <f t="shared" si="6"/>
        <v>VE</v>
      </c>
      <c r="E105" s="132" t="s">
        <v>22456</v>
      </c>
      <c r="F105" s="132" t="str">
        <f t="shared" si="7"/>
        <v>SK-170003</v>
      </c>
      <c r="G105" s="132" t="str">
        <f t="shared" si="8"/>
        <v>VE</v>
      </c>
      <c r="H105" s="134" t="str">
        <f t="shared" si="9"/>
        <v>○</v>
      </c>
      <c r="J105" s="132">
        <v>104</v>
      </c>
      <c r="K105" s="132" t="s">
        <v>22506</v>
      </c>
      <c r="L105" s="132" t="str">
        <f>IFERROR(VLOOKUP(K105,「有用な技術」一覧_20211101!$B$2:$C$221,2,FALSE),"")</f>
        <v/>
      </c>
      <c r="M105" s="132" t="str">
        <f>IF(VLOOKUP($K105,NETIS登録技術一覧_20211101!$B$2:$K$2792,9,FALSE)="","",VLOOKUP($K105,NETIS登録技術一覧_20211101!$B$2:$K$2792,9,FALSE))</f>
        <v>有</v>
      </c>
      <c r="N105" s="132" t="str">
        <f>IF(VLOOKUP($K105,NETIS登録技術一覧_20211101!$B$2:$K$2792,10,FALSE)="","",VLOOKUP($K105,NETIS登録技術一覧_20211101!$B$2:$K$2792,10,FALSE))</f>
        <v/>
      </c>
      <c r="O105" s="132" t="s">
        <v>381</v>
      </c>
      <c r="P105" s="132" t="str">
        <f>IF(VLOOKUP(K105,NETIS登録技術一覧_20211101!$B$2:$H$2792,4,FALSE)="","",VLOOKUP(K105,NETIS登録技術一覧_20211101!$B$2:$H$2792,4,FALSE))</f>
        <v>電気通信設備</v>
      </c>
      <c r="Q105" s="132" t="str">
        <f>IF(VLOOKUP(K105,NETIS登録技術一覧_20211101!$B$2:$H$2792,5,FALSE)="","",VLOOKUP(K105,NETIS登録技術一覧_20211101!$B$2:$H$2792,5,FALSE))</f>
        <v>電子応用設備</v>
      </c>
      <c r="R105" s="132" t="str">
        <f>IF(VLOOKUP(K105,NETIS登録技術一覧_20211101!$B$2:$H$2792,6,FALSE)="","",VLOOKUP(K105,NETIS登録技術一覧_20211101!$B$2:$H$2792,6,FALSE))</f>
        <v>管理用カメラ、センサー設備</v>
      </c>
      <c r="S105" s="132" t="str">
        <f>IF(VLOOKUP(K105,NETIS登録技術一覧_20211101!$B$2:$H$2792,7,FALSE)="","",VLOOKUP(K105,NETIS登録技術一覧_20211101!$B$2:$H$2792,7,FALSE))</f>
        <v>その他</v>
      </c>
      <c r="T105" s="132" t="str">
        <f>IF(VLOOKUP(K105,NETIS登録技術一覧_20211101!$B$2:$H$2792,2,FALSE)="","",VLOOKUP(K105,NETIS登録技術一覧_20211101!$B$2:$H$2792,2,FALSE))</f>
        <v>画像鮮明化装置 レッドスーパーアイ</v>
      </c>
      <c r="U105" s="132" t="str">
        <f>VLOOKUP(K105,managelist_20211101!$B$3:$G$10442,2,FALSE)</f>
        <v>蓄積タイプ三板式カラーカメラ仕様CCTV設備(高感度・高解像度型)</v>
      </c>
      <c r="V105" s="132">
        <f>VLOOKUP(K105,managelist_20211101!$B$3:$G$10442,5,FALSE)</f>
        <v>22537700</v>
      </c>
      <c r="W105" s="132">
        <f>VLOOKUP(K105,managelist_20211101!$B$3:$G$10442,6,FALSE)</f>
        <v>26385500</v>
      </c>
      <c r="X105" s="132" t="str">
        <f>VLOOKUP(K105,managelist_20211101!$B$3:$G$10442,3,FALSE)&amp;VLOOKUP(K105,managelist_20211101!$B$3:$G$10442,4,FALSE)</f>
        <v>1組</v>
      </c>
    </row>
    <row r="106" spans="1:24" x14ac:dyDescent="0.15">
      <c r="A106" s="132" t="s">
        <v>1427</v>
      </c>
      <c r="B106" s="132" t="str">
        <f t="shared" si="5"/>
        <v>KT-120013</v>
      </c>
      <c r="C106" s="132" t="str">
        <f t="shared" si="6"/>
        <v>VE</v>
      </c>
      <c r="E106" s="132" t="s">
        <v>22457</v>
      </c>
      <c r="F106" s="132" t="str">
        <f t="shared" si="7"/>
        <v>HKK-170002</v>
      </c>
      <c r="G106" s="132" t="str">
        <f t="shared" si="8"/>
        <v>VE</v>
      </c>
      <c r="H106" s="134" t="str">
        <f t="shared" si="9"/>
        <v>○</v>
      </c>
      <c r="J106" s="132">
        <v>105</v>
      </c>
      <c r="K106" s="132" t="s">
        <v>22507</v>
      </c>
      <c r="L106" s="132" t="str">
        <f>IFERROR(VLOOKUP(K106,「有用な技術」一覧_20211101!$B$2:$C$221,2,FALSE),"")</f>
        <v/>
      </c>
      <c r="M106" s="132" t="str">
        <f>IF(VLOOKUP($K106,NETIS登録技術一覧_20211101!$B$2:$K$2792,9,FALSE)="","",VLOOKUP($K106,NETIS登録技術一覧_20211101!$B$2:$K$2792,9,FALSE))</f>
        <v/>
      </c>
      <c r="N106" s="132" t="str">
        <f>IF(VLOOKUP($K106,NETIS登録技術一覧_20211101!$B$2:$K$2792,10,FALSE)="","",VLOOKUP($K106,NETIS登録技術一覧_20211101!$B$2:$K$2792,10,FALSE))</f>
        <v/>
      </c>
      <c r="O106" s="132" t="s">
        <v>381</v>
      </c>
      <c r="P106" s="132" t="str">
        <f>IF(VLOOKUP(K106,NETIS登録技術一覧_20211101!$B$2:$H$2792,4,FALSE)="","",VLOOKUP(K106,NETIS登録技術一覧_20211101!$B$2:$H$2792,4,FALSE))</f>
        <v>土工</v>
      </c>
      <c r="Q106" s="132" t="str">
        <f>IF(VLOOKUP(K106,NETIS登録技術一覧_20211101!$B$2:$H$2792,5,FALSE)="","",VLOOKUP(K106,NETIS登録技術一覧_20211101!$B$2:$H$2792,5,FALSE))</f>
        <v>土工</v>
      </c>
      <c r="R106" s="132" t="str">
        <f>IF(VLOOKUP(K106,NETIS登録技術一覧_20211101!$B$2:$H$2792,6,FALSE)="","",VLOOKUP(K106,NETIS登録技術一覧_20211101!$B$2:$H$2792,6,FALSE))</f>
        <v>掘削工</v>
      </c>
      <c r="S106" s="132" t="str">
        <f>IF(VLOOKUP(K106,NETIS登録技術一覧_20211101!$B$2:$H$2792,7,FALSE)="","",VLOOKUP(K106,NETIS登録技術一覧_20211101!$B$2:$H$2792,7,FALSE))</f>
        <v/>
      </c>
      <c r="T106" s="132" t="str">
        <f>IF(VLOOKUP(K106,NETIS登録技術一覧_20211101!$B$2:$H$2792,2,FALSE)="","",VLOOKUP(K106,NETIS登録技術一覧_20211101!$B$2:$H$2792,2,FALSE))</f>
        <v>障害物感知センサー</v>
      </c>
      <c r="U106" s="132" t="str">
        <f>VLOOKUP(K106,managelist_20211101!$B$3:$G$10442,2,FALSE)</f>
        <v xml:space="preserve"> 土工(掘削)</v>
      </c>
      <c r="V106" s="132">
        <f>VLOOKUP(K106,managelist_20211101!$B$3:$G$10442,5,FALSE)</f>
        <v>69225</v>
      </c>
      <c r="W106" s="132">
        <f>VLOOKUP(K106,managelist_20211101!$B$3:$G$10442,6,FALSE)</f>
        <v>74575</v>
      </c>
      <c r="X106" s="132" t="str">
        <f>VLOOKUP(K106,managelist_20211101!$B$3:$G$10442,3,FALSE)&amp;VLOOKUP(K106,managelist_20211101!$B$3:$G$10442,4,FALSE)</f>
        <v>250m3</v>
      </c>
    </row>
    <row r="107" spans="1:24" x14ac:dyDescent="0.15">
      <c r="A107" s="132" t="s">
        <v>1523</v>
      </c>
      <c r="B107" s="132" t="str">
        <f t="shared" si="5"/>
        <v>QS-100006</v>
      </c>
      <c r="C107" s="132" t="str">
        <f t="shared" si="6"/>
        <v>VE</v>
      </c>
      <c r="E107" s="132" t="s">
        <v>3025</v>
      </c>
      <c r="F107" s="132" t="str">
        <f t="shared" si="7"/>
        <v>KT-170007</v>
      </c>
      <c r="G107" s="132" t="str">
        <f t="shared" si="8"/>
        <v>VE</v>
      </c>
      <c r="H107" s="134" t="str">
        <f t="shared" si="9"/>
        <v>×</v>
      </c>
      <c r="J107" s="132">
        <v>106</v>
      </c>
      <c r="K107" s="132" t="s">
        <v>22508</v>
      </c>
      <c r="L107" s="132" t="str">
        <f>IFERROR(VLOOKUP(K107,「有用な技術」一覧_20211101!$B$2:$C$221,2,FALSE),"")</f>
        <v/>
      </c>
      <c r="M107" s="132" t="str">
        <f>IF(VLOOKUP($K107,NETIS登録技術一覧_20211101!$B$2:$K$2792,9,FALSE)="","",VLOOKUP($K107,NETIS登録技術一覧_20211101!$B$2:$K$2792,9,FALSE))</f>
        <v/>
      </c>
      <c r="N107" s="132" t="str">
        <f>IF(VLOOKUP($K107,NETIS登録技術一覧_20211101!$B$2:$K$2792,10,FALSE)="","",VLOOKUP($K107,NETIS登録技術一覧_20211101!$B$2:$K$2792,10,FALSE))</f>
        <v/>
      </c>
      <c r="O107" s="132" t="s">
        <v>381</v>
      </c>
      <c r="P107" s="132" t="str">
        <f>IF(VLOOKUP(K107,NETIS登録技術一覧_20211101!$B$2:$H$2792,4,FALSE)="","",VLOOKUP(K107,NETIS登録技術一覧_20211101!$B$2:$H$2792,4,FALSE))</f>
        <v>仮設工</v>
      </c>
      <c r="Q107" s="132" t="str">
        <f>IF(VLOOKUP(K107,NETIS登録技術一覧_20211101!$B$2:$H$2792,5,FALSE)="","",VLOOKUP(K107,NETIS登録技術一覧_20211101!$B$2:$H$2792,5,FALSE))</f>
        <v>その他</v>
      </c>
      <c r="R107" s="132" t="str">
        <f>IF(VLOOKUP(K107,NETIS登録技術一覧_20211101!$B$2:$H$2792,6,FALSE)="","",VLOOKUP(K107,NETIS登録技術一覧_20211101!$B$2:$H$2792,6,FALSE))</f>
        <v/>
      </c>
      <c r="S107" s="132" t="str">
        <f>IF(VLOOKUP(K107,NETIS登録技術一覧_20211101!$B$2:$H$2792,7,FALSE)="","",VLOOKUP(K107,NETIS登録技術一覧_20211101!$B$2:$H$2792,7,FALSE))</f>
        <v/>
      </c>
      <c r="T107" s="132" t="str">
        <f>IF(VLOOKUP(K107,NETIS登録技術一覧_20211101!$B$2:$H$2792,2,FALSE)="","",VLOOKUP(K107,NETIS登録技術一覧_20211101!$B$2:$H$2792,2,FALSE))</f>
        <v>大型土のう J-Bag301-BLACK</v>
      </c>
      <c r="U107" s="132" t="str">
        <f>VLOOKUP(K107,managelist_20211101!$B$3:$G$10442,2,FALSE)</f>
        <v>耐候性大型土のう(短期対応)</v>
      </c>
      <c r="V107" s="132">
        <f>VLOOKUP(K107,managelist_20211101!$B$3:$G$10442,5,FALSE)</f>
        <v>570400</v>
      </c>
      <c r="W107" s="132">
        <f>VLOOKUP(K107,managelist_20211101!$B$3:$G$10442,6,FALSE)</f>
        <v>680400</v>
      </c>
      <c r="X107" s="132" t="str">
        <f>VLOOKUP(K107,managelist_20211101!$B$3:$G$10442,3,FALSE)&amp;VLOOKUP(K107,managelist_20211101!$B$3:$G$10442,4,FALSE)</f>
        <v>100袋</v>
      </c>
    </row>
    <row r="108" spans="1:24" x14ac:dyDescent="0.15">
      <c r="A108" s="132" t="s">
        <v>1606</v>
      </c>
      <c r="B108" s="132" t="str">
        <f t="shared" si="5"/>
        <v>TH-110011</v>
      </c>
      <c r="C108" s="132" t="str">
        <f t="shared" si="6"/>
        <v>VE</v>
      </c>
      <c r="E108" s="132" t="s">
        <v>22458</v>
      </c>
      <c r="F108" s="132" t="str">
        <f t="shared" si="7"/>
        <v>KT-170005</v>
      </c>
      <c r="G108" s="132" t="str">
        <f t="shared" si="8"/>
        <v>VE</v>
      </c>
      <c r="H108" s="134" t="str">
        <f t="shared" si="9"/>
        <v>○</v>
      </c>
      <c r="J108" s="132">
        <v>107</v>
      </c>
      <c r="K108" s="132" t="s">
        <v>22509</v>
      </c>
      <c r="L108" s="132" t="str">
        <f>IFERROR(VLOOKUP(K108,「有用な技術」一覧_20211101!$B$2:$C$221,2,FALSE),"")</f>
        <v>[★ 活用促進]</v>
      </c>
      <c r="M108" s="132" t="str">
        <f>IF(VLOOKUP($K108,NETIS登録技術一覧_20211101!$B$2:$K$2792,9,FALSE)="","",VLOOKUP($K108,NETIS登録技術一覧_20211101!$B$2:$K$2792,9,FALSE))</f>
        <v>有</v>
      </c>
      <c r="N108" s="132" t="str">
        <f>IF(VLOOKUP($K108,NETIS登録技術一覧_20211101!$B$2:$K$2792,10,FALSE)="","",VLOOKUP($K108,NETIS登録技術一覧_20211101!$B$2:$K$2792,10,FALSE))</f>
        <v/>
      </c>
      <c r="O108" s="132" t="s">
        <v>381</v>
      </c>
      <c r="P108" s="132" t="str">
        <f>IF(VLOOKUP(K108,NETIS登録技術一覧_20211101!$B$2:$H$2792,4,FALSE)="","",VLOOKUP(K108,NETIS登録技術一覧_20211101!$B$2:$H$2792,4,FALSE))</f>
        <v>調査試験</v>
      </c>
      <c r="Q108" s="132" t="str">
        <f>IF(VLOOKUP(K108,NETIS登録技術一覧_20211101!$B$2:$H$2792,5,FALSE)="","",VLOOKUP(K108,NETIS登録技術一覧_20211101!$B$2:$H$2792,5,FALSE))</f>
        <v>構造物調査</v>
      </c>
      <c r="R108" s="132" t="str">
        <f>IF(VLOOKUP(K108,NETIS登録技術一覧_20211101!$B$2:$H$2792,6,FALSE)="","",VLOOKUP(K108,NETIS登録技術一覧_20211101!$B$2:$H$2792,6,FALSE))</f>
        <v>非破壊試験、調査</v>
      </c>
      <c r="S108" s="132" t="str">
        <f>IF(VLOOKUP(K108,NETIS登録技術一覧_20211101!$B$2:$H$2792,7,FALSE)="","",VLOOKUP(K108,NETIS登録技術一覧_20211101!$B$2:$H$2792,7,FALSE))</f>
        <v/>
      </c>
      <c r="T108" s="132" t="str">
        <f>IF(VLOOKUP(K108,NETIS登録技術一覧_20211101!$B$2:$H$2792,2,FALSE)="","",VLOOKUP(K108,NETIS登録技術一覧_20211101!$B$2:$H$2792,2,FALSE))</f>
        <v>鋼管柱路面境界部腐食診断装置 コロージョンドクター</v>
      </c>
      <c r="U108" s="132" t="str">
        <f>VLOOKUP(K108,managelist_20211101!$B$3:$G$10442,2,FALSE)</f>
        <v>近接目視と掘削後超音波板厚計による鋼管柱路面境界部腐食診断</v>
      </c>
      <c r="V108" s="132">
        <f>VLOOKUP(K108,managelist_20211101!$B$3:$G$10442,5,FALSE)</f>
        <v>260000</v>
      </c>
      <c r="W108" s="132">
        <f>VLOOKUP(K108,managelist_20211101!$B$3:$G$10442,6,FALSE)</f>
        <v>549520</v>
      </c>
      <c r="X108" s="132" t="str">
        <f>VLOOKUP(K108,managelist_20211101!$B$3:$G$10442,3,FALSE)&amp;VLOOKUP(K108,managelist_20211101!$B$3:$G$10442,4,FALSE)</f>
        <v>20本</v>
      </c>
    </row>
    <row r="109" spans="1:24" x14ac:dyDescent="0.15">
      <c r="A109" s="132" t="s">
        <v>3155</v>
      </c>
      <c r="B109" s="132" t="str">
        <f t="shared" si="5"/>
        <v>TH-140015</v>
      </c>
      <c r="C109" s="132" t="str">
        <f t="shared" si="6"/>
        <v>VR</v>
      </c>
      <c r="E109" s="132" t="s">
        <v>3026</v>
      </c>
      <c r="F109" s="132" t="str">
        <f t="shared" si="7"/>
        <v>KT-170001</v>
      </c>
      <c r="G109" s="132" t="str">
        <f t="shared" si="8"/>
        <v>VE</v>
      </c>
      <c r="H109" s="134" t="str">
        <f t="shared" si="9"/>
        <v>×</v>
      </c>
      <c r="J109" s="132">
        <v>108</v>
      </c>
      <c r="K109" s="132" t="s">
        <v>22510</v>
      </c>
      <c r="L109" s="132" t="str">
        <f>IFERROR(VLOOKUP(K109,「有用な技術」一覧_20211101!$B$2:$C$221,2,FALSE),"")</f>
        <v/>
      </c>
      <c r="M109" s="132" t="str">
        <f>IF(VLOOKUP($K109,NETIS登録技術一覧_20211101!$B$2:$K$2792,9,FALSE)="","",VLOOKUP($K109,NETIS登録技術一覧_20211101!$B$2:$K$2792,9,FALSE))</f>
        <v/>
      </c>
      <c r="N109" s="132" t="str">
        <f>IF(VLOOKUP($K109,NETIS登録技術一覧_20211101!$B$2:$K$2792,10,FALSE)="","",VLOOKUP($K109,NETIS登録技術一覧_20211101!$B$2:$K$2792,10,FALSE))</f>
        <v/>
      </c>
      <c r="O109" s="132" t="s">
        <v>381</v>
      </c>
      <c r="P109" s="132" t="str">
        <f>IF(VLOOKUP(K109,NETIS登録技術一覧_20211101!$B$2:$H$2792,4,FALSE)="","",VLOOKUP(K109,NETIS登録技術一覧_20211101!$B$2:$H$2792,4,FALSE))</f>
        <v>付属施設</v>
      </c>
      <c r="Q109" s="132" t="str">
        <f>IF(VLOOKUP(K109,NETIS登録技術一覧_20211101!$B$2:$H$2792,5,FALSE)="","",VLOOKUP(K109,NETIS登録技術一覧_20211101!$B$2:$H$2792,5,FALSE))</f>
        <v>その他</v>
      </c>
      <c r="R109" s="132" t="str">
        <f>IF(VLOOKUP(K109,NETIS登録技術一覧_20211101!$B$2:$H$2792,6,FALSE)="","",VLOOKUP(K109,NETIS登録技術一覧_20211101!$B$2:$H$2792,6,FALSE))</f>
        <v/>
      </c>
      <c r="S109" s="132" t="str">
        <f>IF(VLOOKUP(K109,NETIS登録技術一覧_20211101!$B$2:$H$2792,7,FALSE)="","",VLOOKUP(K109,NETIS登録技術一覧_20211101!$B$2:$H$2792,7,FALSE))</f>
        <v/>
      </c>
      <c r="T109" s="132" t="str">
        <f>IF(VLOOKUP(K109,NETIS登録技術一覧_20211101!$B$2:$H$2792,2,FALSE)="","",VLOOKUP(K109,NETIS登録技術一覧_20211101!$B$2:$H$2792,2,FALSE))</f>
        <v>ジオ・ステップ簡易階段</v>
      </c>
      <c r="U109" s="132" t="str">
        <f>VLOOKUP(K109,managelist_20211101!$B$3:$G$10442,2,FALSE)</f>
        <v>再生プラスチック階段</v>
      </c>
      <c r="V109" s="132">
        <f>VLOOKUP(K109,managelist_20211101!$B$3:$G$10442,5,FALSE)</f>
        <v>300500</v>
      </c>
      <c r="W109" s="132">
        <f>VLOOKUP(K109,managelist_20211101!$B$3:$G$10442,6,FALSE)</f>
        <v>310000</v>
      </c>
      <c r="X109" s="132" t="str">
        <f>VLOOKUP(K109,managelist_20211101!$B$3:$G$10442,3,FALSE)&amp;VLOOKUP(K109,managelist_20211101!$B$3:$G$10442,4,FALSE)</f>
        <v>10m</v>
      </c>
    </row>
    <row r="110" spans="1:24" x14ac:dyDescent="0.15">
      <c r="A110" s="132" t="s">
        <v>1076</v>
      </c>
      <c r="B110" s="132" t="str">
        <f t="shared" si="5"/>
        <v>CB-100017</v>
      </c>
      <c r="C110" s="132" t="str">
        <f t="shared" si="6"/>
        <v>VE</v>
      </c>
      <c r="E110" s="132" t="s">
        <v>3027</v>
      </c>
      <c r="F110" s="132" t="str">
        <f t="shared" si="7"/>
        <v>KK-170002</v>
      </c>
      <c r="G110" s="132" t="str">
        <f t="shared" si="8"/>
        <v>VE</v>
      </c>
      <c r="H110" s="134" t="str">
        <f t="shared" si="9"/>
        <v>×</v>
      </c>
      <c r="J110" s="132">
        <v>109</v>
      </c>
      <c r="K110" s="132" t="s">
        <v>22511</v>
      </c>
      <c r="L110" s="132" t="str">
        <f>IFERROR(VLOOKUP(K110,「有用な技術」一覧_20211101!$B$2:$C$221,2,FALSE),"")</f>
        <v/>
      </c>
      <c r="M110" s="132" t="str">
        <f>IF(VLOOKUP($K110,NETIS登録技術一覧_20211101!$B$2:$K$2792,9,FALSE)="","",VLOOKUP($K110,NETIS登録技術一覧_20211101!$B$2:$K$2792,9,FALSE))</f>
        <v/>
      </c>
      <c r="N110" s="132" t="str">
        <f>IF(VLOOKUP($K110,NETIS登録技術一覧_20211101!$B$2:$K$2792,10,FALSE)="","",VLOOKUP($K110,NETIS登録技術一覧_20211101!$B$2:$K$2792,10,FALSE))</f>
        <v/>
      </c>
      <c r="O110" s="132" t="s">
        <v>381</v>
      </c>
      <c r="P110" s="132" t="str">
        <f>IF(VLOOKUP(K110,NETIS登録技術一覧_20211101!$B$2:$H$2792,4,FALSE)="","",VLOOKUP(K110,NETIS登録技術一覧_20211101!$B$2:$H$2792,4,FALSE))</f>
        <v>舗装工</v>
      </c>
      <c r="Q110" s="132" t="str">
        <f>IF(VLOOKUP(K110,NETIS登録技術一覧_20211101!$B$2:$H$2792,5,FALSE)="","",VLOOKUP(K110,NETIS登録技術一覧_20211101!$B$2:$H$2792,5,FALSE))</f>
        <v>特殊舗装工</v>
      </c>
      <c r="R110" s="132" t="str">
        <f>IF(VLOOKUP(K110,NETIS登録技術一覧_20211101!$B$2:$H$2792,6,FALSE)="","",VLOOKUP(K110,NETIS登録技術一覧_20211101!$B$2:$H$2792,6,FALSE))</f>
        <v>特殊舗装工</v>
      </c>
      <c r="S110" s="132" t="str">
        <f>IF(VLOOKUP(K110,NETIS登録技術一覧_20211101!$B$2:$H$2792,7,FALSE)="","",VLOOKUP(K110,NETIS登録技術一覧_20211101!$B$2:$H$2792,7,FALSE))</f>
        <v>歩道舗装工</v>
      </c>
      <c r="T110" s="132" t="str">
        <f>IF(VLOOKUP(K110,NETIS登録技術一覧_20211101!$B$2:$H$2792,2,FALSE)="","",VLOOKUP(K110,NETIS登録技術一覧_20211101!$B$2:$H$2792,2,FALSE))</f>
        <v>雑草アタックS土系舗装材</v>
      </c>
      <c r="U110" s="132" t="str">
        <f>VLOOKUP(K110,managelist_20211101!$B$3:$G$10442,2,FALSE)</f>
        <v>アスファルト舗装工 t=4cm</v>
      </c>
      <c r="V110" s="132">
        <f>VLOOKUP(K110,managelist_20211101!$B$3:$G$10442,5,FALSE)</f>
        <v>2983098.6</v>
      </c>
      <c r="W110" s="132">
        <f>VLOOKUP(K110,managelist_20211101!$B$3:$G$10442,6,FALSE)</f>
        <v>1274611.6000000001</v>
      </c>
      <c r="X110" s="132" t="str">
        <f>VLOOKUP(K110,managelist_20211101!$B$3:$G$10442,3,FALSE)&amp;VLOOKUP(K110,managelist_20211101!$B$3:$G$10442,4,FALSE)</f>
        <v>500㎡</v>
      </c>
    </row>
    <row r="111" spans="1:24" x14ac:dyDescent="0.15">
      <c r="A111" s="132" t="s">
        <v>3285</v>
      </c>
      <c r="B111" s="132" t="str">
        <f t="shared" si="5"/>
        <v>HR-110016</v>
      </c>
      <c r="C111" s="132" t="str">
        <f t="shared" si="6"/>
        <v>VE</v>
      </c>
      <c r="E111" s="132" t="s">
        <v>3028</v>
      </c>
      <c r="F111" s="132" t="str">
        <f t="shared" si="7"/>
        <v>CB-170010</v>
      </c>
      <c r="G111" s="132" t="str">
        <f t="shared" si="8"/>
        <v>VR</v>
      </c>
      <c r="H111" s="134" t="str">
        <f t="shared" si="9"/>
        <v>×</v>
      </c>
      <c r="J111" s="132">
        <v>110</v>
      </c>
      <c r="K111" s="132" t="s">
        <v>22512</v>
      </c>
      <c r="L111" s="132" t="str">
        <f>IFERROR(VLOOKUP(K111,「有用な技術」一覧_20211101!$B$2:$C$221,2,FALSE),"")</f>
        <v/>
      </c>
      <c r="M111" s="132" t="str">
        <f>IF(VLOOKUP($K111,NETIS登録技術一覧_20211101!$B$2:$K$2792,9,FALSE)="","",VLOOKUP($K111,NETIS登録技術一覧_20211101!$B$2:$K$2792,9,FALSE))</f>
        <v/>
      </c>
      <c r="N111" s="132" t="str">
        <f>IF(VLOOKUP($K111,NETIS登録技術一覧_20211101!$B$2:$K$2792,10,FALSE)="","",VLOOKUP($K111,NETIS登録技術一覧_20211101!$B$2:$K$2792,10,FALSE))</f>
        <v/>
      </c>
      <c r="O111" s="132" t="s">
        <v>381</v>
      </c>
      <c r="P111" s="132" t="str">
        <f>IF(VLOOKUP(K111,NETIS登録技術一覧_20211101!$B$2:$H$2792,4,FALSE)="","",VLOOKUP(K111,NETIS登録技術一覧_20211101!$B$2:$H$2792,4,FALSE))</f>
        <v>橋梁上部工</v>
      </c>
      <c r="Q111" s="132" t="str">
        <f>IF(VLOOKUP(K111,NETIS登録技術一覧_20211101!$B$2:$H$2792,5,FALSE)="","",VLOOKUP(K111,NETIS登録技術一覧_20211101!$B$2:$H$2792,5,FALSE))</f>
        <v>その他</v>
      </c>
      <c r="R111" s="132" t="str">
        <f>IF(VLOOKUP(K111,NETIS登録技術一覧_20211101!$B$2:$H$2792,6,FALSE)="","",VLOOKUP(K111,NETIS登録技術一覧_20211101!$B$2:$H$2792,6,FALSE))</f>
        <v/>
      </c>
      <c r="S111" s="132" t="str">
        <f>IF(VLOOKUP(K111,NETIS登録技術一覧_20211101!$B$2:$H$2792,7,FALSE)="","",VLOOKUP(K111,NETIS登録技術一覧_20211101!$B$2:$H$2792,7,FALSE))</f>
        <v/>
      </c>
      <c r="T111" s="132" t="str">
        <f>IF(VLOOKUP(K111,NETIS登録技術一覧_20211101!$B$2:$H$2792,2,FALSE)="","",VLOOKUP(K111,NETIS登録技術一覧_20211101!$B$2:$H$2792,2,FALSE))</f>
        <v>塗装周期延長耐食鋼(CORSPACE)</v>
      </c>
      <c r="U111" s="132" t="str">
        <f>VLOOKUP(K111,managelist_20211101!$B$3:$G$10442,2,FALSE)</f>
        <v>構造用圧延鋼材</v>
      </c>
      <c r="V111" s="132">
        <f>VLOOKUP(K111,managelist_20211101!$B$3:$G$10442,5,FALSE)</f>
        <v>9724</v>
      </c>
      <c r="W111" s="132">
        <f>VLOOKUP(K111,managelist_20211101!$B$3:$G$10442,6,FALSE)</f>
        <v>8474</v>
      </c>
      <c r="X111" s="132" t="str">
        <f>VLOOKUP(K111,managelist_20211101!$B$3:$G$10442,3,FALSE)&amp;VLOOKUP(K111,managelist_20211101!$B$3:$G$10442,4,FALSE)</f>
        <v>1m2</v>
      </c>
    </row>
    <row r="112" spans="1:24" x14ac:dyDescent="0.15">
      <c r="A112" s="132" t="s">
        <v>1075</v>
      </c>
      <c r="B112" s="132" t="str">
        <f t="shared" si="5"/>
        <v>CB-100015</v>
      </c>
      <c r="C112" s="132" t="str">
        <f t="shared" si="6"/>
        <v>VE</v>
      </c>
      <c r="E112" s="132" t="s">
        <v>1521</v>
      </c>
      <c r="F112" s="132" t="str">
        <f t="shared" si="7"/>
        <v>KT-160154</v>
      </c>
      <c r="G112" s="132" t="str">
        <f t="shared" si="8"/>
        <v>VR</v>
      </c>
      <c r="H112" s="134" t="str">
        <f t="shared" si="9"/>
        <v>×</v>
      </c>
      <c r="J112" s="132">
        <v>111</v>
      </c>
      <c r="K112" s="132" t="s">
        <v>22513</v>
      </c>
      <c r="L112" s="132" t="str">
        <f>IFERROR(VLOOKUP(K112,「有用な技術」一覧_20211101!$B$2:$C$221,2,FALSE),"")</f>
        <v/>
      </c>
      <c r="M112" s="132" t="str">
        <f>IF(VLOOKUP($K112,NETIS登録技術一覧_20211101!$B$2:$K$2792,9,FALSE)="","",VLOOKUP($K112,NETIS登録技術一覧_20211101!$B$2:$K$2792,9,FALSE))</f>
        <v/>
      </c>
      <c r="N112" s="132" t="str">
        <f>IF(VLOOKUP($K112,NETIS登録技術一覧_20211101!$B$2:$K$2792,10,FALSE)="","",VLOOKUP($K112,NETIS登録技術一覧_20211101!$B$2:$K$2792,10,FALSE))</f>
        <v/>
      </c>
      <c r="O112" s="132" t="s">
        <v>381</v>
      </c>
      <c r="P112" s="132" t="str">
        <f>IF(VLOOKUP(K112,NETIS登録技術一覧_20211101!$B$2:$H$2792,4,FALSE)="","",VLOOKUP(K112,NETIS登録技術一覧_20211101!$B$2:$H$2792,4,FALSE))</f>
        <v>河川海岸</v>
      </c>
      <c r="Q112" s="132" t="str">
        <f>IF(VLOOKUP(K112,NETIS登録技術一覧_20211101!$B$2:$H$2792,5,FALSE)="","",VLOOKUP(K112,NETIS登録技術一覧_20211101!$B$2:$H$2792,5,FALSE))</f>
        <v>多自然型護岸工</v>
      </c>
      <c r="R112" s="132" t="str">
        <f>IF(VLOOKUP(K112,NETIS登録技術一覧_20211101!$B$2:$H$2792,6,FALSE)="","",VLOOKUP(K112,NETIS登録技術一覧_20211101!$B$2:$H$2792,6,FALSE))</f>
        <v>ブロック積（張）工</v>
      </c>
      <c r="S112" s="132" t="str">
        <f>IF(VLOOKUP(K112,NETIS登録技術一覧_20211101!$B$2:$H$2792,7,FALSE)="","",VLOOKUP(K112,NETIS登録技術一覧_20211101!$B$2:$H$2792,7,FALSE))</f>
        <v/>
      </c>
      <c r="T112" s="132" t="str">
        <f>IF(VLOOKUP(K112,NETIS登録技術一覧_20211101!$B$2:$H$2792,2,FALSE)="","",VLOOKUP(K112,NETIS登録技術一覧_20211101!$B$2:$H$2792,2,FALSE))</f>
        <v>布製型枠「モデム」</v>
      </c>
      <c r="U112" s="132" t="str">
        <f>VLOOKUP(K112,managelist_20211101!$B$3:$G$10442,2,FALSE)</f>
        <v>空積みのコンクリートブロック張工(間知ブロック張)</v>
      </c>
      <c r="V112" s="132">
        <f>VLOOKUP(K112,managelist_20211101!$B$3:$G$10442,5,FALSE)</f>
        <v>745636</v>
      </c>
      <c r="W112" s="132">
        <f>VLOOKUP(K112,managelist_20211101!$B$3:$G$10442,6,FALSE)</f>
        <v>958070</v>
      </c>
      <c r="X112" s="132" t="str">
        <f>VLOOKUP(K112,managelist_20211101!$B$3:$G$10442,3,FALSE)&amp;VLOOKUP(K112,managelist_20211101!$B$3:$G$10442,4,FALSE)</f>
        <v>100㎡</v>
      </c>
    </row>
    <row r="113" spans="1:24" x14ac:dyDescent="0.15">
      <c r="A113" s="132" t="s">
        <v>3150</v>
      </c>
      <c r="B113" s="132" t="str">
        <f t="shared" si="5"/>
        <v>KT-140118</v>
      </c>
      <c r="C113" s="132" t="str">
        <f t="shared" si="6"/>
        <v>VE</v>
      </c>
      <c r="E113" s="132" t="s">
        <v>1520</v>
      </c>
      <c r="F113" s="132" t="str">
        <f t="shared" si="7"/>
        <v>KT-160153</v>
      </c>
      <c r="G113" s="132" t="str">
        <f t="shared" si="8"/>
        <v>VR</v>
      </c>
      <c r="H113" s="134" t="str">
        <f t="shared" si="9"/>
        <v>×</v>
      </c>
      <c r="J113" s="132">
        <v>112</v>
      </c>
      <c r="K113" s="132" t="s">
        <v>22514</v>
      </c>
      <c r="L113" s="132" t="str">
        <f>IFERROR(VLOOKUP(K113,「有用な技術」一覧_20211101!$B$2:$C$221,2,FALSE),"")</f>
        <v/>
      </c>
      <c r="M113" s="132" t="str">
        <f>IF(VLOOKUP($K113,NETIS登録技術一覧_20211101!$B$2:$K$2792,9,FALSE)="","",VLOOKUP($K113,NETIS登録技術一覧_20211101!$B$2:$K$2792,9,FALSE))</f>
        <v/>
      </c>
      <c r="N113" s="132" t="str">
        <f>IF(VLOOKUP($K113,NETIS登録技術一覧_20211101!$B$2:$K$2792,10,FALSE)="","",VLOOKUP($K113,NETIS登録技術一覧_20211101!$B$2:$K$2792,10,FALSE))</f>
        <v/>
      </c>
      <c r="O113" s="132" t="s">
        <v>381</v>
      </c>
      <c r="P113" s="132" t="str">
        <f>IF(VLOOKUP(K113,NETIS登録技術一覧_20211101!$B$2:$H$2792,4,FALSE)="","",VLOOKUP(K113,NETIS登録技術一覧_20211101!$B$2:$H$2792,4,FALSE))</f>
        <v>共通工</v>
      </c>
      <c r="Q113" s="132" t="str">
        <f>IF(VLOOKUP(K113,NETIS登録技術一覧_20211101!$B$2:$H$2792,5,FALSE)="","",VLOOKUP(K113,NETIS登録技術一覧_20211101!$B$2:$H$2792,5,FALSE))</f>
        <v>その他</v>
      </c>
      <c r="R113" s="132" t="str">
        <f>IF(VLOOKUP(K113,NETIS登録技術一覧_20211101!$B$2:$H$2792,6,FALSE)="","",VLOOKUP(K113,NETIS登録技術一覧_20211101!$B$2:$H$2792,6,FALSE))</f>
        <v/>
      </c>
      <c r="S113" s="132" t="str">
        <f>IF(VLOOKUP(K113,NETIS登録技術一覧_20211101!$B$2:$H$2792,7,FALSE)="","",VLOOKUP(K113,NETIS登録技術一覧_20211101!$B$2:$H$2792,7,FALSE))</f>
        <v/>
      </c>
      <c r="T113" s="132" t="str">
        <f>IF(VLOOKUP(K113,NETIS登録技術一覧_20211101!$B$2:$H$2792,2,FALSE)="","",VLOOKUP(K113,NETIS登録技術一覧_20211101!$B$2:$H$2792,2,FALSE))</f>
        <v>「ニコハザード」高輝度LEDポータブルライト</v>
      </c>
      <c r="U113" s="132" t="str">
        <f>VLOOKUP(K113,managelist_20211101!$B$3:$G$10442,2,FALSE)</f>
        <v>発炎筒</v>
      </c>
      <c r="V113" s="132">
        <f>VLOOKUP(K113,managelist_20211101!$B$3:$G$10442,5,FALSE)</f>
        <v>11179</v>
      </c>
      <c r="W113" s="132">
        <f>VLOOKUP(K113,managelist_20211101!$B$3:$G$10442,6,FALSE)</f>
        <v>35558</v>
      </c>
      <c r="X113" s="132" t="str">
        <f>VLOOKUP(K113,managelist_20211101!$B$3:$G$10442,3,FALSE)&amp;VLOOKUP(K113,managelist_20211101!$B$3:$G$10442,4,FALSE)</f>
        <v>8時間</v>
      </c>
    </row>
    <row r="114" spans="1:24" x14ac:dyDescent="0.15">
      <c r="A114" s="132" t="s">
        <v>3819</v>
      </c>
      <c r="B114" s="132" t="str">
        <f t="shared" si="5"/>
        <v>CB-080001</v>
      </c>
      <c r="C114" s="132" t="str">
        <f t="shared" si="6"/>
        <v>VG</v>
      </c>
      <c r="E114" s="132" t="s">
        <v>22459</v>
      </c>
      <c r="F114" s="132" t="str">
        <f t="shared" si="7"/>
        <v>QS-160054</v>
      </c>
      <c r="G114" s="132" t="str">
        <f t="shared" si="8"/>
        <v>VE</v>
      </c>
      <c r="H114" s="134" t="str">
        <f t="shared" si="9"/>
        <v>○</v>
      </c>
      <c r="J114" s="132">
        <v>113</v>
      </c>
      <c r="K114" s="132" t="s">
        <v>22515</v>
      </c>
      <c r="L114" s="132" t="str">
        <f>IFERROR(VLOOKUP(K114,「有用な技術」一覧_20211101!$B$2:$C$221,2,FALSE),"")</f>
        <v>[★ 活用促進]</v>
      </c>
      <c r="M114" s="132" t="str">
        <f>IF(VLOOKUP($K114,NETIS登録技術一覧_20211101!$B$2:$K$2792,9,FALSE)="","",VLOOKUP($K114,NETIS登録技術一覧_20211101!$B$2:$K$2792,9,FALSE))</f>
        <v/>
      </c>
      <c r="N114" s="132" t="str">
        <f>IF(VLOOKUP($K114,NETIS登録技術一覧_20211101!$B$2:$K$2792,10,FALSE)="","",VLOOKUP($K114,NETIS登録技術一覧_20211101!$B$2:$K$2792,10,FALSE))</f>
        <v/>
      </c>
      <c r="O114" s="132" t="s">
        <v>381</v>
      </c>
      <c r="P114" s="132" t="str">
        <f>IF(VLOOKUP(K114,NETIS登録技術一覧_20211101!$B$2:$H$2792,4,FALSE)="","",VLOOKUP(K114,NETIS登録技術一覧_20211101!$B$2:$H$2792,4,FALSE))</f>
        <v>道路維持修繕工</v>
      </c>
      <c r="Q114" s="132" t="str">
        <f>IF(VLOOKUP(K114,NETIS登録技術一覧_20211101!$B$2:$H$2792,5,FALSE)="","",VLOOKUP(K114,NETIS登録技術一覧_20211101!$B$2:$H$2792,5,FALSE))</f>
        <v>トンネル補修補強工</v>
      </c>
      <c r="R114" s="132" t="str">
        <f>IF(VLOOKUP(K114,NETIS登録技術一覧_20211101!$B$2:$H$2792,6,FALSE)="","",VLOOKUP(K114,NETIS登録技術一覧_20211101!$B$2:$H$2792,6,FALSE))</f>
        <v>その他</v>
      </c>
      <c r="S114" s="132" t="str">
        <f>IF(VLOOKUP(K114,NETIS登録技術一覧_20211101!$B$2:$H$2792,7,FALSE)="","",VLOOKUP(K114,NETIS登録技術一覧_20211101!$B$2:$H$2792,7,FALSE))</f>
        <v/>
      </c>
      <c r="T114" s="132" t="str">
        <f>IF(VLOOKUP(K114,NETIS登録技術一覧_20211101!$B$2:$H$2792,2,FALSE)="","",VLOOKUP(K114,NETIS登録技術一覧_20211101!$B$2:$H$2792,2,FALSE))</f>
        <v>サイド・ドレンⅡ型工法</v>
      </c>
      <c r="U114" s="132" t="str">
        <f>VLOOKUP(K114,managelist_20211101!$B$3:$G$10442,2,FALSE)</f>
        <v>Vカット工法</v>
      </c>
      <c r="V114" s="132">
        <f>VLOOKUP(K114,managelist_20211101!$B$3:$G$10442,5,FALSE)</f>
        <v>1255222</v>
      </c>
      <c r="W114" s="132">
        <f>VLOOKUP(K114,managelist_20211101!$B$3:$G$10442,6,FALSE)</f>
        <v>2193838</v>
      </c>
      <c r="X114" s="132" t="str">
        <f>VLOOKUP(K114,managelist_20211101!$B$3:$G$10442,3,FALSE)&amp;VLOOKUP(K114,managelist_20211101!$B$3:$G$10442,4,FALSE)</f>
        <v>100m</v>
      </c>
    </row>
    <row r="115" spans="1:24" x14ac:dyDescent="0.15">
      <c r="A115" s="132" t="s">
        <v>5407</v>
      </c>
      <c r="B115" s="132" t="str">
        <f t="shared" si="5"/>
        <v>HR-080006</v>
      </c>
      <c r="C115" s="132" t="str">
        <f t="shared" si="6"/>
        <v>VG</v>
      </c>
      <c r="E115" s="132" t="s">
        <v>3029</v>
      </c>
      <c r="F115" s="132" t="str">
        <f t="shared" si="7"/>
        <v>QS-160049</v>
      </c>
      <c r="G115" s="132" t="str">
        <f t="shared" si="8"/>
        <v>VE</v>
      </c>
      <c r="H115" s="134" t="str">
        <f t="shared" si="9"/>
        <v>×</v>
      </c>
      <c r="J115" s="132">
        <v>114</v>
      </c>
      <c r="K115" s="132" t="s">
        <v>22516</v>
      </c>
      <c r="L115" s="132" t="str">
        <f>IFERROR(VLOOKUP(K115,「有用な技術」一覧_20211101!$B$2:$C$221,2,FALSE),"")</f>
        <v/>
      </c>
      <c r="M115" s="132" t="str">
        <f>IF(VLOOKUP($K115,NETIS登録技術一覧_20211101!$B$2:$K$2792,9,FALSE)="","",VLOOKUP($K115,NETIS登録技術一覧_20211101!$B$2:$K$2792,9,FALSE))</f>
        <v/>
      </c>
      <c r="N115" s="132" t="str">
        <f>IF(VLOOKUP($K115,NETIS登録技術一覧_20211101!$B$2:$K$2792,10,FALSE)="","",VLOOKUP($K115,NETIS登録技術一覧_20211101!$B$2:$K$2792,10,FALSE))</f>
        <v/>
      </c>
      <c r="O115" s="132" t="s">
        <v>381</v>
      </c>
      <c r="P115" s="132" t="str">
        <f>IF(VLOOKUP(K115,NETIS登録技術一覧_20211101!$B$2:$H$2792,4,FALSE)="","",VLOOKUP(K115,NETIS登録技術一覧_20211101!$B$2:$H$2792,4,FALSE))</f>
        <v>仮設工</v>
      </c>
      <c r="Q115" s="132" t="str">
        <f>IF(VLOOKUP(K115,NETIS登録技術一覧_20211101!$B$2:$H$2792,5,FALSE)="","",VLOOKUP(K115,NETIS登録技術一覧_20211101!$B$2:$H$2792,5,FALSE))</f>
        <v>濁水処理工（一般土木工事）</v>
      </c>
      <c r="R115" s="132" t="str">
        <f>IF(VLOOKUP(K115,NETIS登録技術一覧_20211101!$B$2:$H$2792,6,FALSE)="","",VLOOKUP(K115,NETIS登録技術一覧_20211101!$B$2:$H$2792,6,FALSE))</f>
        <v/>
      </c>
      <c r="S115" s="132" t="str">
        <f>IF(VLOOKUP(K115,NETIS登録技術一覧_20211101!$B$2:$H$2792,7,FALSE)="","",VLOOKUP(K115,NETIS登録技術一覧_20211101!$B$2:$H$2792,7,FALSE))</f>
        <v/>
      </c>
      <c r="T115" s="132" t="str">
        <f>IF(VLOOKUP(K115,NETIS登録技術一覧_20211101!$B$2:$H$2792,2,FALSE)="","",VLOOKUP(K115,NETIS登録技術一覧_20211101!$B$2:$H$2792,2,FALSE))</f>
        <v>エコマックス(凝集剤)</v>
      </c>
      <c r="U115" s="132" t="str">
        <f>VLOOKUP(K115,managelist_20211101!$B$3:$G$10442,2,FALSE)</f>
        <v>3剤3工程タイプの濁水処理剤</v>
      </c>
      <c r="V115" s="132">
        <f>VLOOKUP(K115,managelist_20211101!$B$3:$G$10442,5,FALSE)</f>
        <v>289000</v>
      </c>
      <c r="W115" s="132">
        <f>VLOOKUP(K115,managelist_20211101!$B$3:$G$10442,6,FALSE)</f>
        <v>917080</v>
      </c>
      <c r="X115" s="132" t="str">
        <f>VLOOKUP(K115,managelist_20211101!$B$3:$G$10442,3,FALSE)&amp;VLOOKUP(K115,managelist_20211101!$B$3:$G$10442,4,FALSE)</f>
        <v>1000m3</v>
      </c>
    </row>
    <row r="116" spans="1:24" x14ac:dyDescent="0.15">
      <c r="A116" s="132" t="s">
        <v>1263</v>
      </c>
      <c r="B116" s="132" t="str">
        <f t="shared" si="5"/>
        <v>HR-110029</v>
      </c>
      <c r="C116" s="132" t="str">
        <f t="shared" si="6"/>
        <v>VR</v>
      </c>
      <c r="E116" s="132" t="s">
        <v>22460</v>
      </c>
      <c r="F116" s="132" t="str">
        <f t="shared" si="7"/>
        <v>CB-160028</v>
      </c>
      <c r="G116" s="132" t="str">
        <f t="shared" si="8"/>
        <v>VR</v>
      </c>
      <c r="H116" s="134" t="str">
        <f t="shared" si="9"/>
        <v>○</v>
      </c>
      <c r="J116" s="132">
        <v>115</v>
      </c>
      <c r="K116" s="132" t="s">
        <v>22517</v>
      </c>
      <c r="L116" s="132" t="str">
        <f>IFERROR(VLOOKUP(K116,「有用な技術」一覧_20211101!$B$2:$C$221,2,FALSE),"")</f>
        <v/>
      </c>
      <c r="M116" s="132" t="str">
        <f>IF(VLOOKUP($K116,NETIS登録技術一覧_20211101!$B$2:$K$2792,9,FALSE)="","",VLOOKUP($K116,NETIS登録技術一覧_20211101!$B$2:$K$2792,9,FALSE))</f>
        <v/>
      </c>
      <c r="N116" s="132" t="str">
        <f>IF(VLOOKUP($K116,NETIS登録技術一覧_20211101!$B$2:$K$2792,10,FALSE)="","",VLOOKUP($K116,NETIS登録技術一覧_20211101!$B$2:$K$2792,10,FALSE))</f>
        <v/>
      </c>
      <c r="O116" s="132" t="s">
        <v>381</v>
      </c>
      <c r="P116" s="132" t="str">
        <f>IF(VLOOKUP(K116,NETIS登録技術一覧_20211101!$B$2:$H$2792,4,FALSE)="","",VLOOKUP(K116,NETIS登録技術一覧_20211101!$B$2:$H$2792,4,FALSE))</f>
        <v>仮設工</v>
      </c>
      <c r="Q116" s="132" t="str">
        <f>IF(VLOOKUP(K116,NETIS登録技術一覧_20211101!$B$2:$H$2792,5,FALSE)="","",VLOOKUP(K116,NETIS登録技術一覧_20211101!$B$2:$H$2792,5,FALSE))</f>
        <v>仮設材設置撤去工</v>
      </c>
      <c r="R116" s="132" t="str">
        <f>IF(VLOOKUP(K116,NETIS登録技術一覧_20211101!$B$2:$H$2792,6,FALSE)="","",VLOOKUP(K116,NETIS登録技術一覧_20211101!$B$2:$H$2792,6,FALSE))</f>
        <v/>
      </c>
      <c r="S116" s="132" t="str">
        <f>IF(VLOOKUP(K116,NETIS登録技術一覧_20211101!$B$2:$H$2792,7,FALSE)="","",VLOOKUP(K116,NETIS登録技術一覧_20211101!$B$2:$H$2792,7,FALSE))</f>
        <v/>
      </c>
      <c r="T116" s="132" t="str">
        <f>IF(VLOOKUP(K116,NETIS登録技術一覧_20211101!$B$2:$H$2792,2,FALSE)="","",VLOOKUP(K116,NETIS登録技術一覧_20211101!$B$2:$H$2792,2,FALSE))</f>
        <v>大口径長尺管埋設用簡易土留</v>
      </c>
      <c r="U116" s="132" t="str">
        <f>VLOOKUP(K116,managelist_20211101!$B$3:$G$10442,2,FALSE)</f>
        <v>鋼製山留材を使用した土留</v>
      </c>
      <c r="V116" s="132">
        <f>VLOOKUP(K116,managelist_20211101!$B$3:$G$10442,5,FALSE)</f>
        <v>6501217.79</v>
      </c>
      <c r="W116" s="132">
        <f>VLOOKUP(K116,managelist_20211101!$B$3:$G$10442,6,FALSE)</f>
        <v>9532441.4900000002</v>
      </c>
      <c r="X116" s="132" t="str">
        <f>VLOOKUP(K116,managelist_20211101!$B$3:$G$10442,3,FALSE)&amp;VLOOKUP(K116,managelist_20211101!$B$3:$G$10442,4,FALSE)</f>
        <v>100m</v>
      </c>
    </row>
    <row r="117" spans="1:24" x14ac:dyDescent="0.15">
      <c r="A117" s="132" t="s">
        <v>6149</v>
      </c>
      <c r="B117" s="132" t="str">
        <f t="shared" si="5"/>
        <v>KK-080003</v>
      </c>
      <c r="C117" s="132" t="str">
        <f t="shared" si="6"/>
        <v>VG</v>
      </c>
      <c r="E117" s="132" t="s">
        <v>22461</v>
      </c>
      <c r="F117" s="132" t="str">
        <f t="shared" si="7"/>
        <v>KTK-160028</v>
      </c>
      <c r="G117" s="132" t="str">
        <f t="shared" si="8"/>
        <v>VE</v>
      </c>
      <c r="H117" s="134" t="str">
        <f t="shared" si="9"/>
        <v>○</v>
      </c>
      <c r="J117" s="132">
        <v>116</v>
      </c>
      <c r="K117" s="132" t="s">
        <v>22518</v>
      </c>
      <c r="L117" s="132" t="str">
        <f>IFERROR(VLOOKUP(K117,「有用な技術」一覧_20211101!$B$2:$C$221,2,FALSE),"")</f>
        <v/>
      </c>
      <c r="M117" s="132" t="str">
        <f>IF(VLOOKUP($K117,NETIS登録技術一覧_20211101!$B$2:$K$2792,9,FALSE)="","",VLOOKUP($K117,NETIS登録技術一覧_20211101!$B$2:$K$2792,9,FALSE))</f>
        <v/>
      </c>
      <c r="N117" s="132" t="str">
        <f>IF(VLOOKUP($K117,NETIS登録技術一覧_20211101!$B$2:$K$2792,10,FALSE)="","",VLOOKUP($K117,NETIS登録技術一覧_20211101!$B$2:$K$2792,10,FALSE))</f>
        <v/>
      </c>
      <c r="O117" s="132" t="s">
        <v>381</v>
      </c>
      <c r="P117" s="132" t="str">
        <f>IF(VLOOKUP(K117,NETIS登録技術一覧_20211101!$B$2:$H$2792,4,FALSE)="","",VLOOKUP(K117,NETIS登録技術一覧_20211101!$B$2:$H$2792,4,FALSE))</f>
        <v>共通工</v>
      </c>
      <c r="Q117" s="132" t="str">
        <f>IF(VLOOKUP(K117,NETIS登録技術一覧_20211101!$B$2:$H$2792,5,FALSE)="","",VLOOKUP(K117,NETIS登録技術一覧_20211101!$B$2:$H$2792,5,FALSE))</f>
        <v>その他</v>
      </c>
      <c r="R117" s="132" t="str">
        <f>IF(VLOOKUP(K117,NETIS登録技術一覧_20211101!$B$2:$H$2792,6,FALSE)="","",VLOOKUP(K117,NETIS登録技術一覧_20211101!$B$2:$H$2792,6,FALSE))</f>
        <v/>
      </c>
      <c r="S117" s="132" t="str">
        <f>IF(VLOOKUP(K117,NETIS登録技術一覧_20211101!$B$2:$H$2792,7,FALSE)="","",VLOOKUP(K117,NETIS登録技術一覧_20211101!$B$2:$H$2792,7,FALSE))</f>
        <v/>
      </c>
      <c r="T117" s="132" t="str">
        <f>IF(VLOOKUP(K117,NETIS登録技術一覧_20211101!$B$2:$H$2792,2,FALSE)="","",VLOOKUP(K117,NETIS登録技術一覧_20211101!$B$2:$H$2792,2,FALSE))</f>
        <v>バーチャル立体保安標識</v>
      </c>
      <c r="U117" s="132" t="str">
        <f>VLOOKUP(K117,managelist_20211101!$B$3:$G$10442,2,FALSE)</f>
        <v>立掛け式の警戒標識</v>
      </c>
      <c r="V117" s="132">
        <f>VLOOKUP(K117,managelist_20211101!$B$3:$G$10442,5,FALSE)</f>
        <v>25384</v>
      </c>
      <c r="W117" s="132">
        <f>VLOOKUP(K117,managelist_20211101!$B$3:$G$10442,6,FALSE)</f>
        <v>34389</v>
      </c>
      <c r="X117" s="132" t="str">
        <f>VLOOKUP(K117,managelist_20211101!$B$3:$G$10442,3,FALSE)&amp;VLOOKUP(K117,managelist_20211101!$B$3:$G$10442,4,FALSE)</f>
        <v>1枚</v>
      </c>
    </row>
    <row r="118" spans="1:24" x14ac:dyDescent="0.15">
      <c r="A118" s="132" t="s">
        <v>7909</v>
      </c>
      <c r="B118" s="132" t="str">
        <f t="shared" si="5"/>
        <v>KT-090023</v>
      </c>
      <c r="C118" s="132" t="str">
        <f t="shared" si="6"/>
        <v>VG</v>
      </c>
      <c r="E118" s="132" t="s">
        <v>22462</v>
      </c>
      <c r="F118" s="132" t="str">
        <f t="shared" si="7"/>
        <v>KTK-160027</v>
      </c>
      <c r="G118" s="132" t="str">
        <f t="shared" si="8"/>
        <v>VE</v>
      </c>
      <c r="H118" s="134" t="str">
        <f t="shared" si="9"/>
        <v>○</v>
      </c>
      <c r="J118" s="132">
        <v>117</v>
      </c>
      <c r="K118" s="132" t="s">
        <v>22519</v>
      </c>
      <c r="L118" s="132" t="str">
        <f>IFERROR(VLOOKUP(K118,「有用な技術」一覧_20211101!$B$2:$C$221,2,FALSE),"")</f>
        <v>[★ 活用促進]</v>
      </c>
      <c r="M118" s="132" t="str">
        <f>IF(VLOOKUP($K118,NETIS登録技術一覧_20211101!$B$2:$K$2792,9,FALSE)="","",VLOOKUP($K118,NETIS登録技術一覧_20211101!$B$2:$K$2792,9,FALSE))</f>
        <v/>
      </c>
      <c r="N118" s="132" t="str">
        <f>IF(VLOOKUP($K118,NETIS登録技術一覧_20211101!$B$2:$K$2792,10,FALSE)="","",VLOOKUP($K118,NETIS登録技術一覧_20211101!$B$2:$K$2792,10,FALSE))</f>
        <v/>
      </c>
      <c r="O118" s="132" t="s">
        <v>381</v>
      </c>
      <c r="P118" s="132" t="str">
        <f>IF(VLOOKUP(K118,NETIS登録技術一覧_20211101!$B$2:$H$2792,4,FALSE)="","",VLOOKUP(K118,NETIS登録技術一覧_20211101!$B$2:$H$2792,4,FALSE))</f>
        <v>調査試験</v>
      </c>
      <c r="Q118" s="132" t="str">
        <f>IF(VLOOKUP(K118,NETIS登録技術一覧_20211101!$B$2:$H$2792,5,FALSE)="","",VLOOKUP(K118,NETIS登録技術一覧_20211101!$B$2:$H$2792,5,FALSE))</f>
        <v>構造物調査</v>
      </c>
      <c r="R118" s="132" t="str">
        <f>IF(VLOOKUP(K118,NETIS登録技術一覧_20211101!$B$2:$H$2792,6,FALSE)="","",VLOOKUP(K118,NETIS登録技術一覧_20211101!$B$2:$H$2792,6,FALSE))</f>
        <v>非破壊試験、調査</v>
      </c>
      <c r="S118" s="132" t="str">
        <f>IF(VLOOKUP(K118,NETIS登録技術一覧_20211101!$B$2:$H$2792,7,FALSE)="","",VLOOKUP(K118,NETIS登録技術一覧_20211101!$B$2:$H$2792,7,FALSE))</f>
        <v/>
      </c>
      <c r="T118" s="132" t="str">
        <f>IF(VLOOKUP(K118,NETIS登録技術一覧_20211101!$B$2:$H$2792,2,FALSE)="","",VLOOKUP(K118,NETIS登録技術一覧_20211101!$B$2:$H$2792,2,FALSE))</f>
        <v>アンカープロチェッカー(APC)</v>
      </c>
      <c r="U118" s="132" t="str">
        <f>VLOOKUP(K118,managelist_20211101!$B$3:$G$10442,2,FALSE)</f>
        <v>油圧式アンカーボルト引張荷重検査器</v>
      </c>
      <c r="V118" s="132">
        <f>VLOOKUP(K118,managelist_20211101!$B$3:$G$10442,5,FALSE)</f>
        <v>240166</v>
      </c>
      <c r="W118" s="132">
        <f>VLOOKUP(K118,managelist_20211101!$B$3:$G$10442,6,FALSE)</f>
        <v>852641</v>
      </c>
      <c r="X118" s="132" t="str">
        <f>VLOOKUP(K118,managelist_20211101!$B$3:$G$10442,3,FALSE)&amp;VLOOKUP(K118,managelist_20211101!$B$3:$G$10442,4,FALSE)</f>
        <v>100本</v>
      </c>
    </row>
    <row r="119" spans="1:24" x14ac:dyDescent="0.15">
      <c r="A119" s="132" t="s">
        <v>1365</v>
      </c>
      <c r="B119" s="132" t="str">
        <f t="shared" si="5"/>
        <v>KT-100010</v>
      </c>
      <c r="C119" s="132" t="str">
        <f t="shared" si="6"/>
        <v>VE</v>
      </c>
      <c r="E119" s="132" t="s">
        <v>22463</v>
      </c>
      <c r="F119" s="132" t="str">
        <f t="shared" si="7"/>
        <v>KK-160058</v>
      </c>
      <c r="G119" s="132" t="str">
        <f t="shared" si="8"/>
        <v>VE</v>
      </c>
      <c r="H119" s="134" t="str">
        <f t="shared" si="9"/>
        <v>○</v>
      </c>
      <c r="J119" s="132">
        <v>118</v>
      </c>
      <c r="K119" s="132" t="s">
        <v>22520</v>
      </c>
      <c r="L119" s="132" t="str">
        <f>IFERROR(VLOOKUP(K119,「有用な技術」一覧_20211101!$B$2:$C$221,2,FALSE),"")</f>
        <v/>
      </c>
      <c r="M119" s="132" t="str">
        <f>IF(VLOOKUP($K119,NETIS登録技術一覧_20211101!$B$2:$K$2792,9,FALSE)="","",VLOOKUP($K119,NETIS登録技術一覧_20211101!$B$2:$K$2792,9,FALSE))</f>
        <v/>
      </c>
      <c r="N119" s="132" t="str">
        <f>IF(VLOOKUP($K119,NETIS登録技術一覧_20211101!$B$2:$K$2792,10,FALSE)="","",VLOOKUP($K119,NETIS登録技術一覧_20211101!$B$2:$K$2792,10,FALSE))</f>
        <v/>
      </c>
      <c r="O119" s="132" t="s">
        <v>381</v>
      </c>
      <c r="P119" s="132" t="str">
        <f>IF(VLOOKUP(K119,NETIS登録技術一覧_20211101!$B$2:$H$2792,4,FALSE)="","",VLOOKUP(K119,NETIS登録技術一覧_20211101!$B$2:$H$2792,4,FALSE))</f>
        <v>仮設工</v>
      </c>
      <c r="Q119" s="132" t="str">
        <f>IF(VLOOKUP(K119,NETIS登録技術一覧_20211101!$B$2:$H$2792,5,FALSE)="","",VLOOKUP(K119,NETIS登録技術一覧_20211101!$B$2:$H$2792,5,FALSE))</f>
        <v>防塵処理工</v>
      </c>
      <c r="R119" s="132" t="str">
        <f>IF(VLOOKUP(K119,NETIS登録技術一覧_20211101!$B$2:$H$2792,6,FALSE)="","",VLOOKUP(K119,NETIS登録技術一覧_20211101!$B$2:$H$2792,6,FALSE))</f>
        <v/>
      </c>
      <c r="S119" s="132" t="str">
        <f>IF(VLOOKUP(K119,NETIS登録技術一覧_20211101!$B$2:$H$2792,7,FALSE)="","",VLOOKUP(K119,NETIS登録技術一覧_20211101!$B$2:$H$2792,7,FALSE))</f>
        <v/>
      </c>
      <c r="T119" s="132" t="str">
        <f>IF(VLOOKUP(K119,NETIS登録技術一覧_20211101!$B$2:$H$2792,2,FALSE)="","",VLOOKUP(K119,NETIS登録技術一覧_20211101!$B$2:$H$2792,2,FALSE))</f>
        <v>飛砂・粉塵・侵食防止剤デンカコートスーパーS</v>
      </c>
      <c r="U119" s="132" t="str">
        <f>VLOOKUP(K119,managelist_20211101!$B$3:$G$10442,2,FALSE)</f>
        <v>ブルーシートによる被覆処理</v>
      </c>
      <c r="V119" s="132">
        <f>VLOOKUP(K119,managelist_20211101!$B$3:$G$10442,5,FALSE)</f>
        <v>466860</v>
      </c>
      <c r="W119" s="132">
        <f>VLOOKUP(K119,managelist_20211101!$B$3:$G$10442,6,FALSE)</f>
        <v>673817</v>
      </c>
      <c r="X119" s="132" t="str">
        <f>VLOOKUP(K119,managelist_20211101!$B$3:$G$10442,3,FALSE)&amp;VLOOKUP(K119,managelist_20211101!$B$3:$G$10442,4,FALSE)</f>
        <v>3000m2</v>
      </c>
    </row>
    <row r="120" spans="1:24" x14ac:dyDescent="0.15">
      <c r="A120" s="132" t="s">
        <v>11228</v>
      </c>
      <c r="B120" s="132" t="str">
        <f t="shared" si="5"/>
        <v>SK-090009</v>
      </c>
      <c r="C120" s="132" t="str">
        <f t="shared" si="6"/>
        <v>VG</v>
      </c>
      <c r="E120" s="132" t="s">
        <v>22464</v>
      </c>
      <c r="F120" s="132" t="str">
        <f t="shared" si="7"/>
        <v>KK-160054</v>
      </c>
      <c r="G120" s="132" t="str">
        <f t="shared" si="8"/>
        <v>VE</v>
      </c>
      <c r="H120" s="134" t="str">
        <f t="shared" si="9"/>
        <v>○</v>
      </c>
      <c r="J120" s="132">
        <v>119</v>
      </c>
      <c r="K120" s="132" t="s">
        <v>22521</v>
      </c>
      <c r="L120" s="132" t="str">
        <f>IFERROR(VLOOKUP(K120,「有用な技術」一覧_20211101!$B$2:$C$221,2,FALSE),"")</f>
        <v/>
      </c>
      <c r="M120" s="132" t="str">
        <f>IF(VLOOKUP($K120,NETIS登録技術一覧_20211101!$B$2:$K$2792,9,FALSE)="","",VLOOKUP($K120,NETIS登録技術一覧_20211101!$B$2:$K$2792,9,FALSE))</f>
        <v/>
      </c>
      <c r="N120" s="132" t="str">
        <f>IF(VLOOKUP($K120,NETIS登録技術一覧_20211101!$B$2:$K$2792,10,FALSE)="","",VLOOKUP($K120,NETIS登録技術一覧_20211101!$B$2:$K$2792,10,FALSE))</f>
        <v/>
      </c>
      <c r="O120" s="132" t="s">
        <v>381</v>
      </c>
      <c r="P120" s="132" t="str">
        <f>IF(VLOOKUP(K120,NETIS登録技術一覧_20211101!$B$2:$H$2792,4,FALSE)="","",VLOOKUP(K120,NETIS登録技術一覧_20211101!$B$2:$H$2792,4,FALSE))</f>
        <v>シールド</v>
      </c>
      <c r="Q120" s="132" t="str">
        <f>IF(VLOOKUP(K120,NETIS登録技術一覧_20211101!$B$2:$H$2792,5,FALSE)="","",VLOOKUP(K120,NETIS登録技術一覧_20211101!$B$2:$H$2792,5,FALSE))</f>
        <v>二次覆工</v>
      </c>
      <c r="R120" s="132" t="str">
        <f>IF(VLOOKUP(K120,NETIS登録技術一覧_20211101!$B$2:$H$2792,6,FALSE)="","",VLOOKUP(K120,NETIS登録技術一覧_20211101!$B$2:$H$2792,6,FALSE))</f>
        <v/>
      </c>
      <c r="S120" s="132" t="str">
        <f>IF(VLOOKUP(K120,NETIS登録技術一覧_20211101!$B$2:$H$2792,7,FALSE)="","",VLOOKUP(K120,NETIS登録技術一覧_20211101!$B$2:$H$2792,7,FALSE))</f>
        <v/>
      </c>
      <c r="T120" s="132" t="str">
        <f>IF(VLOOKUP(K120,NETIS登録技術一覧_20211101!$B$2:$H$2792,2,FALSE)="","",VLOOKUP(K120,NETIS登録技術一覧_20211101!$B$2:$H$2792,2,FALSE))</f>
        <v>TDRショットライニングシステム</v>
      </c>
      <c r="U120" s="132" t="str">
        <f>VLOOKUP(K120,managelist_20211101!$B$3:$G$10442,2,FALSE)</f>
        <v>成型樹脂板埋込型型枠工法</v>
      </c>
      <c r="V120" s="132">
        <f>VLOOKUP(K120,managelist_20211101!$B$3:$G$10442,5,FALSE)</f>
        <v>7358000</v>
      </c>
      <c r="W120" s="132">
        <f>VLOOKUP(K120,managelist_20211101!$B$3:$G$10442,6,FALSE)</f>
        <v>8116700</v>
      </c>
      <c r="X120" s="132" t="str">
        <f>VLOOKUP(K120,managelist_20211101!$B$3:$G$10442,3,FALSE)&amp;VLOOKUP(K120,managelist_20211101!$B$3:$G$10442,4,FALSE)</f>
        <v>100m2</v>
      </c>
    </row>
    <row r="121" spans="1:24" x14ac:dyDescent="0.15">
      <c r="A121" s="132" t="s">
        <v>3880</v>
      </c>
      <c r="B121" s="132" t="str">
        <f t="shared" si="5"/>
        <v>CB-090025</v>
      </c>
      <c r="C121" s="132" t="str">
        <f t="shared" si="6"/>
        <v>VG</v>
      </c>
      <c r="E121" s="132" t="s">
        <v>22465</v>
      </c>
      <c r="F121" s="132" t="str">
        <f t="shared" si="7"/>
        <v>KT-160142</v>
      </c>
      <c r="G121" s="132" t="str">
        <f t="shared" si="8"/>
        <v>VE</v>
      </c>
      <c r="H121" s="134" t="str">
        <f t="shared" si="9"/>
        <v>○</v>
      </c>
      <c r="J121" s="132">
        <v>120</v>
      </c>
      <c r="K121" s="132" t="s">
        <v>22522</v>
      </c>
      <c r="L121" s="132" t="str">
        <f>IFERROR(VLOOKUP(K121,「有用な技術」一覧_20211101!$B$2:$C$221,2,FALSE),"")</f>
        <v/>
      </c>
      <c r="M121" s="132" t="str">
        <f>IF(VLOOKUP($K121,NETIS登録技術一覧_20211101!$B$2:$K$2792,9,FALSE)="","",VLOOKUP($K121,NETIS登録技術一覧_20211101!$B$2:$K$2792,9,FALSE))</f>
        <v/>
      </c>
      <c r="N121" s="132" t="str">
        <f>IF(VLOOKUP($K121,NETIS登録技術一覧_20211101!$B$2:$K$2792,10,FALSE)="","",VLOOKUP($K121,NETIS登録技術一覧_20211101!$B$2:$K$2792,10,FALSE))</f>
        <v/>
      </c>
      <c r="O121" s="132" t="s">
        <v>381</v>
      </c>
      <c r="P121" s="132" t="str">
        <f>IF(VLOOKUP(K121,NETIS登録技術一覧_20211101!$B$2:$H$2792,4,FALSE)="","",VLOOKUP(K121,NETIS登録技術一覧_20211101!$B$2:$H$2792,4,FALSE))</f>
        <v>トンネル工</v>
      </c>
      <c r="Q121" s="132" t="str">
        <f>IF(VLOOKUP(K121,NETIS登録技術一覧_20211101!$B$2:$H$2792,5,FALSE)="","",VLOOKUP(K121,NETIS登録技術一覧_20211101!$B$2:$H$2792,5,FALSE))</f>
        <v>トンネル工（ＮＡＴＭ）</v>
      </c>
      <c r="R121" s="132" t="str">
        <f>IF(VLOOKUP(K121,NETIS登録技術一覧_20211101!$B$2:$H$2792,6,FALSE)="","",VLOOKUP(K121,NETIS登録技術一覧_20211101!$B$2:$H$2792,6,FALSE))</f>
        <v>覆工工</v>
      </c>
      <c r="S121" s="132" t="str">
        <f>IF(VLOOKUP(K121,NETIS登録技術一覧_20211101!$B$2:$H$2792,7,FALSE)="","",VLOOKUP(K121,NETIS登録技術一覧_20211101!$B$2:$H$2792,7,FALSE))</f>
        <v/>
      </c>
      <c r="T121" s="132" t="str">
        <f>IF(VLOOKUP(K121,NETIS登録技術一覧_20211101!$B$2:$H$2792,2,FALSE)="","",VLOOKUP(K121,NETIS登録技術一覧_20211101!$B$2:$H$2792,2,FALSE))</f>
        <v>SGシート</v>
      </c>
      <c r="U121" s="132" t="str">
        <f>VLOOKUP(K121,managelist_20211101!$B$3:$G$10442,2,FALSE)</f>
        <v>単色単層の防水シート</v>
      </c>
      <c r="V121" s="132">
        <f>VLOOKUP(K121,managelist_20211101!$B$3:$G$10442,5,FALSE)</f>
        <v>20241</v>
      </c>
      <c r="W121" s="132">
        <f>VLOOKUP(K121,managelist_20211101!$B$3:$G$10442,6,FALSE)</f>
        <v>20241</v>
      </c>
      <c r="X121" s="132" t="str">
        <f>VLOOKUP(K121,managelist_20211101!$B$3:$G$10442,3,FALSE)&amp;VLOOKUP(K121,managelist_20211101!$B$3:$G$10442,4,FALSE)</f>
        <v>10㎡</v>
      </c>
    </row>
    <row r="122" spans="1:24" x14ac:dyDescent="0.15">
      <c r="A122" s="132" t="s">
        <v>3214</v>
      </c>
      <c r="B122" s="132" t="str">
        <f t="shared" si="5"/>
        <v>TH-130005</v>
      </c>
      <c r="C122" s="132" t="str">
        <f t="shared" si="6"/>
        <v>VR</v>
      </c>
      <c r="E122" s="132" t="s">
        <v>3030</v>
      </c>
      <c r="F122" s="132" t="str">
        <f t="shared" si="7"/>
        <v>CG-160016</v>
      </c>
      <c r="G122" s="132" t="str">
        <f t="shared" si="8"/>
        <v>VR</v>
      </c>
      <c r="H122" s="134" t="str">
        <f t="shared" si="9"/>
        <v>×</v>
      </c>
      <c r="J122" s="132">
        <v>121</v>
      </c>
      <c r="K122" s="132" t="s">
        <v>22523</v>
      </c>
      <c r="L122" s="132" t="str">
        <f>IFERROR(VLOOKUP(K122,「有用な技術」一覧_20211101!$B$2:$C$221,2,FALSE),"")</f>
        <v/>
      </c>
      <c r="M122" s="132" t="str">
        <f>IF(VLOOKUP($K122,NETIS登録技術一覧_20211101!$B$2:$K$2792,9,FALSE)="","",VLOOKUP($K122,NETIS登録技術一覧_20211101!$B$2:$K$2792,9,FALSE))</f>
        <v/>
      </c>
      <c r="N122" s="132" t="str">
        <f>IF(VLOOKUP($K122,NETIS登録技術一覧_20211101!$B$2:$K$2792,10,FALSE)="","",VLOOKUP($K122,NETIS登録技術一覧_20211101!$B$2:$K$2792,10,FALSE))</f>
        <v/>
      </c>
      <c r="O122" s="132" t="s">
        <v>381</v>
      </c>
      <c r="P122" s="132" t="str">
        <f>IF(VLOOKUP(K122,NETIS登録技術一覧_20211101!$B$2:$H$2792,4,FALSE)="","",VLOOKUP(K122,NETIS登録技術一覧_20211101!$B$2:$H$2792,4,FALSE))</f>
        <v>舗装工</v>
      </c>
      <c r="Q122" s="132" t="str">
        <f>IF(VLOOKUP(K122,NETIS登録技術一覧_20211101!$B$2:$H$2792,5,FALSE)="","",VLOOKUP(K122,NETIS登録技術一覧_20211101!$B$2:$H$2792,5,FALSE))</f>
        <v>アスファルト舗装工</v>
      </c>
      <c r="R122" s="132" t="str">
        <f>IF(VLOOKUP(K122,NETIS登録技術一覧_20211101!$B$2:$H$2792,6,FALSE)="","",VLOOKUP(K122,NETIS登録技術一覧_20211101!$B$2:$H$2792,6,FALSE))</f>
        <v>排水性舗装工</v>
      </c>
      <c r="S122" s="132" t="str">
        <f>IF(VLOOKUP(K122,NETIS登録技術一覧_20211101!$B$2:$H$2792,7,FALSE)="","",VLOOKUP(K122,NETIS登録技術一覧_20211101!$B$2:$H$2792,7,FALSE))</f>
        <v>車道舗装工</v>
      </c>
      <c r="T122" s="132" t="str">
        <f>IF(VLOOKUP(K122,NETIS登録技術一覧_20211101!$B$2:$H$2792,2,FALSE)="","",VLOOKUP(K122,NETIS登録技術一覧_20211101!$B$2:$H$2792,2,FALSE))</f>
        <v>よごさんゾル</v>
      </c>
      <c r="U122" s="132" t="str">
        <f>VLOOKUP(K122,managelist_20211101!$B$3:$G$10442,2,FALSE)</f>
        <v>タックコート用アスファルト乳剤(PKR-T)</v>
      </c>
      <c r="V122" s="132">
        <f>VLOOKUP(K122,managelist_20211101!$B$3:$G$10442,5,FALSE)</f>
        <v>2162700</v>
      </c>
      <c r="W122" s="132">
        <f>VLOOKUP(K122,managelist_20211101!$B$3:$G$10442,6,FALSE)</f>
        <v>2125700</v>
      </c>
      <c r="X122" s="132" t="str">
        <f>VLOOKUP(K122,managelist_20211101!$B$3:$G$10442,3,FALSE)&amp;VLOOKUP(K122,managelist_20211101!$B$3:$G$10442,4,FALSE)</f>
        <v>850㎡</v>
      </c>
    </row>
    <row r="123" spans="1:24" x14ac:dyDescent="0.15">
      <c r="A123" s="132" t="s">
        <v>3316</v>
      </c>
      <c r="B123" s="132" t="str">
        <f t="shared" si="5"/>
        <v>KT-100034</v>
      </c>
      <c r="C123" s="132" t="str">
        <f t="shared" si="6"/>
        <v>V</v>
      </c>
      <c r="E123" s="132" t="s">
        <v>3031</v>
      </c>
      <c r="F123" s="132" t="str">
        <f t="shared" si="7"/>
        <v>CG-160015</v>
      </c>
      <c r="G123" s="132" t="str">
        <f t="shared" si="8"/>
        <v>VE</v>
      </c>
      <c r="H123" s="134" t="str">
        <f t="shared" si="9"/>
        <v>×</v>
      </c>
      <c r="J123" s="132">
        <v>122</v>
      </c>
      <c r="K123" s="132" t="s">
        <v>22524</v>
      </c>
      <c r="L123" s="132" t="str">
        <f>IFERROR(VLOOKUP(K123,「有用な技術」一覧_20211101!$B$2:$C$221,2,FALSE),"")</f>
        <v>[★ 活用促進]</v>
      </c>
      <c r="M123" s="132" t="str">
        <f>IF(VLOOKUP($K123,NETIS登録技術一覧_20211101!$B$2:$K$2792,9,FALSE)="","",VLOOKUP($K123,NETIS登録技術一覧_20211101!$B$2:$K$2792,9,FALSE))</f>
        <v/>
      </c>
      <c r="N123" s="132" t="str">
        <f>IF(VLOOKUP($K123,NETIS登録技術一覧_20211101!$B$2:$K$2792,10,FALSE)="","",VLOOKUP($K123,NETIS登録技術一覧_20211101!$B$2:$K$2792,10,FALSE))</f>
        <v/>
      </c>
      <c r="O123" s="132" t="s">
        <v>381</v>
      </c>
      <c r="P123" s="132" t="str">
        <f>IF(VLOOKUP(K123,NETIS登録技術一覧_20211101!$B$2:$H$2792,4,FALSE)="","",VLOOKUP(K123,NETIS登録技術一覧_20211101!$B$2:$H$2792,4,FALSE))</f>
        <v>コンクリート工</v>
      </c>
      <c r="Q123" s="132" t="str">
        <f>IF(VLOOKUP(K123,NETIS登録技術一覧_20211101!$B$2:$H$2792,5,FALSE)="","",VLOOKUP(K123,NETIS登録技術一覧_20211101!$B$2:$H$2792,5,FALSE))</f>
        <v>コンクリート工</v>
      </c>
      <c r="R123" s="132" t="str">
        <f>IF(VLOOKUP(K123,NETIS登録技術一覧_20211101!$B$2:$H$2792,6,FALSE)="","",VLOOKUP(K123,NETIS登録技術一覧_20211101!$B$2:$H$2792,6,FALSE))</f>
        <v>養生</v>
      </c>
      <c r="S123" s="132" t="str">
        <f>IF(VLOOKUP(K123,NETIS登録技術一覧_20211101!$B$2:$H$2792,7,FALSE)="","",VLOOKUP(K123,NETIS登録技術一覧_20211101!$B$2:$H$2792,7,FALSE))</f>
        <v/>
      </c>
      <c r="T123" s="132" t="str">
        <f>IF(VLOOKUP(K123,NETIS登録技術一覧_20211101!$B$2:$H$2792,2,FALSE)="","",VLOOKUP(K123,NETIS登録技術一覧_20211101!$B$2:$H$2792,2,FALSE))</f>
        <v>ヒートパイプを用いたパイプクーリング工法</v>
      </c>
      <c r="U123" s="132" t="str">
        <f>VLOOKUP(K123,managelist_20211101!$B$3:$G$10442,2,FALSE)</f>
        <v>水循環式パイプクーリング工法</v>
      </c>
      <c r="V123" s="132">
        <f>VLOOKUP(K123,managelist_20211101!$B$3:$G$10442,5,FALSE)</f>
        <v>3731744</v>
      </c>
      <c r="W123" s="132">
        <f>VLOOKUP(K123,managelist_20211101!$B$3:$G$10442,6,FALSE)</f>
        <v>4112504</v>
      </c>
      <c r="X123" s="132" t="str">
        <f>VLOOKUP(K123,managelist_20211101!$B$3:$G$10442,3,FALSE)&amp;VLOOKUP(K123,managelist_20211101!$B$3:$G$10442,4,FALSE)</f>
        <v>4回</v>
      </c>
    </row>
    <row r="124" spans="1:24" x14ac:dyDescent="0.15">
      <c r="A124" s="132" t="s">
        <v>3207</v>
      </c>
      <c r="B124" s="132" t="str">
        <f t="shared" si="5"/>
        <v>KK-130036</v>
      </c>
      <c r="C124" s="132" t="str">
        <f t="shared" si="6"/>
        <v>VE</v>
      </c>
      <c r="E124" s="132" t="s">
        <v>3032</v>
      </c>
      <c r="F124" s="132" t="str">
        <f t="shared" si="7"/>
        <v>KT-160139</v>
      </c>
      <c r="G124" s="132" t="str">
        <f t="shared" si="8"/>
        <v>VE</v>
      </c>
      <c r="H124" s="134" t="str">
        <f t="shared" si="9"/>
        <v>×</v>
      </c>
      <c r="J124" s="132">
        <v>123</v>
      </c>
      <c r="K124" s="132" t="s">
        <v>22525</v>
      </c>
      <c r="L124" s="132" t="str">
        <f>IFERROR(VLOOKUP(K124,「有用な技術」一覧_20211101!$B$2:$C$221,2,FALSE),"")</f>
        <v>[★ 活用促進]</v>
      </c>
      <c r="M124" s="132" t="str">
        <f>IF(VLOOKUP($K124,NETIS登録技術一覧_20211101!$B$2:$K$2792,9,FALSE)="","",VLOOKUP($K124,NETIS登録技術一覧_20211101!$B$2:$K$2792,9,FALSE))</f>
        <v/>
      </c>
      <c r="N124" s="132" t="str">
        <f>IF(VLOOKUP($K124,NETIS登録技術一覧_20211101!$B$2:$K$2792,10,FALSE)="","",VLOOKUP($K124,NETIS登録技術一覧_20211101!$B$2:$K$2792,10,FALSE))</f>
        <v/>
      </c>
      <c r="O124" s="132" t="s">
        <v>381</v>
      </c>
      <c r="P124" s="132" t="str">
        <f>IF(VLOOKUP(K124,NETIS登録技術一覧_20211101!$B$2:$H$2792,4,FALSE)="","",VLOOKUP(K124,NETIS登録技術一覧_20211101!$B$2:$H$2792,4,FALSE))</f>
        <v>調査試験</v>
      </c>
      <c r="Q124" s="132" t="str">
        <f>IF(VLOOKUP(K124,NETIS登録技術一覧_20211101!$B$2:$H$2792,5,FALSE)="","",VLOOKUP(K124,NETIS登録技術一覧_20211101!$B$2:$H$2792,5,FALSE))</f>
        <v>構造物調査</v>
      </c>
      <c r="R124" s="132" t="str">
        <f>IF(VLOOKUP(K124,NETIS登録技術一覧_20211101!$B$2:$H$2792,6,FALSE)="","",VLOOKUP(K124,NETIS登録技術一覧_20211101!$B$2:$H$2792,6,FALSE))</f>
        <v>その他</v>
      </c>
      <c r="S124" s="132" t="str">
        <f>IF(VLOOKUP(K124,NETIS登録技術一覧_20211101!$B$2:$H$2792,7,FALSE)="","",VLOOKUP(K124,NETIS登録技術一覧_20211101!$B$2:$H$2792,7,FALSE))</f>
        <v/>
      </c>
      <c r="T124" s="132" t="str">
        <f>IF(VLOOKUP(K124,NETIS登録技術一覧_20211101!$B$2:$H$2792,2,FALSE)="","",VLOOKUP(K124,NETIS登録技術一覧_20211101!$B$2:$H$2792,2,FALSE))</f>
        <v>Single i工法(シングルi工法)</v>
      </c>
      <c r="U124" s="132" t="str">
        <f>VLOOKUP(K124,managelist_20211101!$B$3:$G$10442,2,FALSE)</f>
        <v>直径100mmコアによる調査法(蛍光エポキシ樹脂真空含浸法)</v>
      </c>
      <c r="V124" s="132">
        <f>VLOOKUP(K124,managelist_20211101!$B$3:$G$10442,5,FALSE)</f>
        <v>676940</v>
      </c>
      <c r="W124" s="132">
        <f>VLOOKUP(K124,managelist_20211101!$B$3:$G$10442,6,FALSE)</f>
        <v>1281350</v>
      </c>
      <c r="X124" s="132" t="str">
        <f>VLOOKUP(K124,managelist_20211101!$B$3:$G$10442,3,FALSE)&amp;VLOOKUP(K124,managelist_20211101!$B$3:$G$10442,4,FALSE)</f>
        <v>10箇所</v>
      </c>
    </row>
    <row r="125" spans="1:24" x14ac:dyDescent="0.15">
      <c r="A125" s="132" t="s">
        <v>1142</v>
      </c>
      <c r="B125" s="132" t="str">
        <f t="shared" si="5"/>
        <v>CG-100020</v>
      </c>
      <c r="C125" s="132" t="str">
        <f t="shared" si="6"/>
        <v>VR</v>
      </c>
      <c r="E125" s="132" t="s">
        <v>3033</v>
      </c>
      <c r="F125" s="132" t="str">
        <f t="shared" si="7"/>
        <v>QS-160045</v>
      </c>
      <c r="G125" s="132" t="str">
        <f t="shared" si="8"/>
        <v>VE</v>
      </c>
      <c r="H125" s="134" t="str">
        <f t="shared" si="9"/>
        <v>×</v>
      </c>
      <c r="J125" s="132">
        <v>124</v>
      </c>
      <c r="K125" s="132" t="s">
        <v>22526</v>
      </c>
      <c r="L125" s="132" t="str">
        <f>IFERROR(VLOOKUP(K125,「有用な技術」一覧_20211101!$B$2:$C$221,2,FALSE),"")</f>
        <v/>
      </c>
      <c r="M125" s="132" t="str">
        <f>IF(VLOOKUP($K125,NETIS登録技術一覧_20211101!$B$2:$K$2792,9,FALSE)="","",VLOOKUP($K125,NETIS登録技術一覧_20211101!$B$2:$K$2792,9,FALSE))</f>
        <v/>
      </c>
      <c r="N125" s="132" t="str">
        <f>IF(VLOOKUP($K125,NETIS登録技術一覧_20211101!$B$2:$K$2792,10,FALSE)="","",VLOOKUP($K125,NETIS登録技術一覧_20211101!$B$2:$K$2792,10,FALSE))</f>
        <v/>
      </c>
      <c r="O125" s="132" t="s">
        <v>381</v>
      </c>
      <c r="P125" s="132" t="str">
        <f>IF(VLOOKUP(K125,NETIS登録技術一覧_20211101!$B$2:$H$2792,4,FALSE)="","",VLOOKUP(K125,NETIS登録技術一覧_20211101!$B$2:$H$2792,4,FALSE))</f>
        <v>橋梁上部工</v>
      </c>
      <c r="Q125" s="132" t="str">
        <f>IF(VLOOKUP(K125,NETIS登録技術一覧_20211101!$B$2:$H$2792,5,FALSE)="","",VLOOKUP(K125,NETIS登録技術一覧_20211101!$B$2:$H$2792,5,FALSE))</f>
        <v>橋梁塗装工（新設）</v>
      </c>
      <c r="R125" s="132" t="str">
        <f>IF(VLOOKUP(K125,NETIS登録技術一覧_20211101!$B$2:$H$2792,6,FALSE)="","",VLOOKUP(K125,NETIS登録技術一覧_20211101!$B$2:$H$2792,6,FALSE))</f>
        <v/>
      </c>
      <c r="S125" s="132" t="str">
        <f>IF(VLOOKUP(K125,NETIS登録技術一覧_20211101!$B$2:$H$2792,7,FALSE)="","",VLOOKUP(K125,NETIS登録技術一覧_20211101!$B$2:$H$2792,7,FALSE))</f>
        <v/>
      </c>
      <c r="T125" s="132" t="str">
        <f>IF(VLOOKUP(K125,NETIS登録技術一覧_20211101!$B$2:$H$2792,2,FALSE)="","",VLOOKUP(K125,NETIS登録技術一覧_20211101!$B$2:$H$2792,2,FALSE))</f>
        <v>環境負荷・塗装工程を削減できる中塗上塗兼用塗料「VフロンHB」</v>
      </c>
      <c r="U125" s="132" t="str">
        <f>VLOOKUP(K125,managelist_20211101!$B$3:$G$10442,2,FALSE)</f>
        <v>ふっ素樹脂塗料用中塗、ふっ素樹脂塗料上塗</v>
      </c>
      <c r="V125" s="132">
        <f>VLOOKUP(K125,managelist_20211101!$B$3:$G$10442,5,FALSE)</f>
        <v>302166</v>
      </c>
      <c r="W125" s="132">
        <f>VLOOKUP(K125,managelist_20211101!$B$3:$G$10442,6,FALSE)</f>
        <v>292602</v>
      </c>
      <c r="X125" s="132" t="str">
        <f>VLOOKUP(K125,managelist_20211101!$B$3:$G$10442,3,FALSE)&amp;VLOOKUP(K125,managelist_20211101!$B$3:$G$10442,4,FALSE)</f>
        <v>100㎡</v>
      </c>
    </row>
    <row r="126" spans="1:24" x14ac:dyDescent="0.15">
      <c r="A126" s="132" t="s">
        <v>1190</v>
      </c>
      <c r="B126" s="132" t="str">
        <f t="shared" si="5"/>
        <v>CG-130014</v>
      </c>
      <c r="C126" s="132" t="str">
        <f t="shared" si="6"/>
        <v>VR</v>
      </c>
      <c r="E126" s="132" t="s">
        <v>22466</v>
      </c>
      <c r="F126" s="132" t="str">
        <f t="shared" si="7"/>
        <v>KT-160136</v>
      </c>
      <c r="G126" s="132" t="str">
        <f t="shared" si="8"/>
        <v>VE</v>
      </c>
      <c r="H126" s="134" t="str">
        <f t="shared" si="9"/>
        <v>○</v>
      </c>
      <c r="J126" s="132">
        <v>125</v>
      </c>
      <c r="K126" s="132" t="s">
        <v>22527</v>
      </c>
      <c r="L126" s="132" t="str">
        <f>IFERROR(VLOOKUP(K126,「有用な技術」一覧_20211101!$B$2:$C$221,2,FALSE),"")</f>
        <v/>
      </c>
      <c r="M126" s="132" t="str">
        <f>IF(VLOOKUP($K126,NETIS登録技術一覧_20211101!$B$2:$K$2792,9,FALSE)="","",VLOOKUP($K126,NETIS登録技術一覧_20211101!$B$2:$K$2792,9,FALSE))</f>
        <v/>
      </c>
      <c r="N126" s="132" t="str">
        <f>IF(VLOOKUP($K126,NETIS登録技術一覧_20211101!$B$2:$K$2792,10,FALSE)="","",VLOOKUP($K126,NETIS登録技術一覧_20211101!$B$2:$K$2792,10,FALSE))</f>
        <v/>
      </c>
      <c r="O126" s="132" t="s">
        <v>381</v>
      </c>
      <c r="P126" s="132" t="str">
        <f>IF(VLOOKUP(K126,NETIS登録技術一覧_20211101!$B$2:$H$2792,4,FALSE)="","",VLOOKUP(K126,NETIS登録技術一覧_20211101!$B$2:$H$2792,4,FALSE))</f>
        <v>トンネル工</v>
      </c>
      <c r="Q126" s="132" t="str">
        <f>IF(VLOOKUP(K126,NETIS登録技術一覧_20211101!$B$2:$H$2792,5,FALSE)="","",VLOOKUP(K126,NETIS登録技術一覧_20211101!$B$2:$H$2792,5,FALSE))</f>
        <v>トンネル工（ＮＡＴＭ）</v>
      </c>
      <c r="R126" s="132" t="str">
        <f>IF(VLOOKUP(K126,NETIS登録技術一覧_20211101!$B$2:$H$2792,6,FALSE)="","",VLOOKUP(K126,NETIS登録技術一覧_20211101!$B$2:$H$2792,6,FALSE))</f>
        <v>補助工法</v>
      </c>
      <c r="S126" s="132" t="str">
        <f>IF(VLOOKUP(K126,NETIS登録技術一覧_20211101!$B$2:$H$2792,7,FALSE)="","",VLOOKUP(K126,NETIS登録技術一覧_20211101!$B$2:$H$2792,7,FALSE))</f>
        <v/>
      </c>
      <c r="T126" s="132" t="str">
        <f>IF(VLOOKUP(K126,NETIS登録技術一覧_20211101!$B$2:$H$2792,2,FALSE)="","",VLOOKUP(K126,NETIS登録技術一覧_20211101!$B$2:$H$2792,2,FALSE))</f>
        <v>端末管事前撤去型AGF工法 (AGF-TK工法)</v>
      </c>
      <c r="U126" s="132" t="str">
        <f>VLOOKUP(K126,managelist_20211101!$B$3:$G$10442,2,FALSE)</f>
        <v>注入式長尺先受工法(AGF-P工法)</v>
      </c>
      <c r="V126" s="132">
        <f>VLOOKUP(K126,managelist_20211101!$B$3:$G$10442,5,FALSE)</f>
        <v>115547000</v>
      </c>
      <c r="W126" s="132">
        <f>VLOOKUP(K126,managelist_20211101!$B$3:$G$10442,6,FALSE)</f>
        <v>118455000</v>
      </c>
      <c r="X126" s="132" t="str">
        <f>VLOOKUP(K126,managelist_20211101!$B$3:$G$10442,3,FALSE)&amp;VLOOKUP(K126,managelist_20211101!$B$3:$G$10442,4,FALSE)</f>
        <v>100m</v>
      </c>
    </row>
    <row r="127" spans="1:24" x14ac:dyDescent="0.15">
      <c r="A127" s="132" t="s">
        <v>1411</v>
      </c>
      <c r="B127" s="132" t="str">
        <f t="shared" si="5"/>
        <v>KT-110039</v>
      </c>
      <c r="C127" s="132" t="str">
        <f t="shared" si="6"/>
        <v>VE</v>
      </c>
      <c r="E127" s="132" t="s">
        <v>3034</v>
      </c>
      <c r="F127" s="132" t="str">
        <f t="shared" si="7"/>
        <v>KTK-160024</v>
      </c>
      <c r="G127" s="132" t="str">
        <f t="shared" si="8"/>
        <v>VE</v>
      </c>
      <c r="H127" s="134" t="str">
        <f t="shared" si="9"/>
        <v>×</v>
      </c>
      <c r="J127" s="132">
        <v>126</v>
      </c>
      <c r="K127" s="132" t="s">
        <v>22528</v>
      </c>
      <c r="L127" s="132" t="str">
        <f>IFERROR(VLOOKUP(K127,「有用な技術」一覧_20211101!$B$2:$C$221,2,FALSE),"")</f>
        <v/>
      </c>
      <c r="M127" s="132" t="str">
        <f>IF(VLOOKUP($K127,NETIS登録技術一覧_20211101!$B$2:$K$2792,9,FALSE)="","",VLOOKUP($K127,NETIS登録技術一覧_20211101!$B$2:$K$2792,9,FALSE))</f>
        <v/>
      </c>
      <c r="N127" s="132" t="str">
        <f>IF(VLOOKUP($K127,NETIS登録技術一覧_20211101!$B$2:$K$2792,10,FALSE)="","",VLOOKUP($K127,NETIS登録技術一覧_20211101!$B$2:$K$2792,10,FALSE))</f>
        <v/>
      </c>
      <c r="O127" s="132" t="s">
        <v>381</v>
      </c>
      <c r="P127" s="132" t="str">
        <f>IF(VLOOKUP(K127,NETIS登録技術一覧_20211101!$B$2:$H$2792,4,FALSE)="","",VLOOKUP(K127,NETIS登録技術一覧_20211101!$B$2:$H$2792,4,FALSE))</f>
        <v>仮設工</v>
      </c>
      <c r="Q127" s="132" t="str">
        <f>IF(VLOOKUP(K127,NETIS登録技術一覧_20211101!$B$2:$H$2792,5,FALSE)="","",VLOOKUP(K127,NETIS登録技術一覧_20211101!$B$2:$H$2792,5,FALSE))</f>
        <v>その他</v>
      </c>
      <c r="R127" s="132" t="str">
        <f>IF(VLOOKUP(K127,NETIS登録技術一覧_20211101!$B$2:$H$2792,6,FALSE)="","",VLOOKUP(K127,NETIS登録技術一覧_20211101!$B$2:$H$2792,6,FALSE))</f>
        <v/>
      </c>
      <c r="S127" s="132" t="str">
        <f>IF(VLOOKUP(K127,NETIS登録技術一覧_20211101!$B$2:$H$2792,7,FALSE)="","",VLOOKUP(K127,NETIS登録技術一覧_20211101!$B$2:$H$2792,7,FALSE))</f>
        <v/>
      </c>
      <c r="T127" s="132" t="str">
        <f>IF(VLOOKUP(K127,NETIS登録技術一覧_20211101!$B$2:$H$2792,2,FALSE)="","",VLOOKUP(K127,NETIS登録技術一覧_20211101!$B$2:$H$2792,2,FALSE))</f>
        <v>高輝度蓄光プラスチックチェーン</v>
      </c>
      <c r="U127" s="132" t="str">
        <f>VLOOKUP(K127,managelist_20211101!$B$3:$G$10442,2,FALSE)</f>
        <v>標識ロープ</v>
      </c>
      <c r="V127" s="132">
        <f>VLOOKUP(K127,managelist_20211101!$B$3:$G$10442,5,FALSE)</f>
        <v>98256</v>
      </c>
      <c r="W127" s="132">
        <f>VLOOKUP(K127,managelist_20211101!$B$3:$G$10442,6,FALSE)</f>
        <v>2096</v>
      </c>
      <c r="X127" s="132" t="str">
        <f>VLOOKUP(K127,managelist_20211101!$B$3:$G$10442,3,FALSE)&amp;VLOOKUP(K127,managelist_20211101!$B$3:$G$10442,4,FALSE)</f>
        <v>100m</v>
      </c>
    </row>
    <row r="128" spans="1:24" x14ac:dyDescent="0.15">
      <c r="A128" s="132" t="s">
        <v>1229</v>
      </c>
      <c r="B128" s="132" t="str">
        <f t="shared" si="5"/>
        <v>HK-110036</v>
      </c>
      <c r="C128" s="132" t="str">
        <f t="shared" si="6"/>
        <v>VE</v>
      </c>
      <c r="E128" s="132" t="s">
        <v>22467</v>
      </c>
      <c r="F128" s="132" t="str">
        <f t="shared" si="7"/>
        <v>TH-160014</v>
      </c>
      <c r="G128" s="132" t="str">
        <f t="shared" si="8"/>
        <v>VR</v>
      </c>
      <c r="H128" s="134" t="str">
        <f t="shared" si="9"/>
        <v>○</v>
      </c>
      <c r="J128" s="132">
        <v>127</v>
      </c>
      <c r="K128" s="132" t="s">
        <v>22529</v>
      </c>
      <c r="L128" s="132" t="str">
        <f>IFERROR(VLOOKUP(K128,「有用な技術」一覧_20211101!$B$2:$C$221,2,FALSE),"")</f>
        <v/>
      </c>
      <c r="M128" s="132" t="str">
        <f>IF(VLOOKUP($K128,NETIS登録技術一覧_20211101!$B$2:$K$2792,9,FALSE)="","",VLOOKUP($K128,NETIS登録技術一覧_20211101!$B$2:$K$2792,9,FALSE))</f>
        <v/>
      </c>
      <c r="N128" s="132" t="str">
        <f>IF(VLOOKUP($K128,NETIS登録技術一覧_20211101!$B$2:$K$2792,10,FALSE)="","",VLOOKUP($K128,NETIS登録技術一覧_20211101!$B$2:$K$2792,10,FALSE))</f>
        <v/>
      </c>
      <c r="O128" s="132" t="s">
        <v>381</v>
      </c>
      <c r="P128" s="132" t="str">
        <f>IF(VLOOKUP(K128,NETIS登録技術一覧_20211101!$B$2:$H$2792,4,FALSE)="","",VLOOKUP(K128,NETIS登録技術一覧_20211101!$B$2:$H$2792,4,FALSE))</f>
        <v>付属施設</v>
      </c>
      <c r="Q128" s="132" t="str">
        <f>IF(VLOOKUP(K128,NETIS登録技術一覧_20211101!$B$2:$H$2792,5,FALSE)="","",VLOOKUP(K128,NETIS登録技術一覧_20211101!$B$2:$H$2792,5,FALSE))</f>
        <v>防護柵設置工</v>
      </c>
      <c r="R128" s="132" t="str">
        <f>IF(VLOOKUP(K128,NETIS登録技術一覧_20211101!$B$2:$H$2792,6,FALSE)="","",VLOOKUP(K128,NETIS登録技術一覧_20211101!$B$2:$H$2792,6,FALSE))</f>
        <v>ガードケーブル設置工</v>
      </c>
      <c r="S128" s="132" t="str">
        <f>IF(VLOOKUP(K128,NETIS登録技術一覧_20211101!$B$2:$H$2792,7,FALSE)="","",VLOOKUP(K128,NETIS登録技術一覧_20211101!$B$2:$H$2792,7,FALSE))</f>
        <v/>
      </c>
      <c r="T128" s="132" t="str">
        <f>IF(VLOOKUP(K128,NETIS登録技術一覧_20211101!$B$2:$H$2792,2,FALSE)="","",VLOOKUP(K128,NETIS登録技術一覧_20211101!$B$2:$H$2792,2,FALSE))</f>
        <v>単層多色超高輝度マイクロプリズム式反射シート</v>
      </c>
      <c r="U128" s="132" t="str">
        <f>VLOOKUP(K128,managelist_20211101!$B$3:$G$10442,2,FALSE)</f>
        <v>封入型ガラスビーズ反射シート</v>
      </c>
      <c r="V128" s="132">
        <f>VLOOKUP(K128,managelist_20211101!$B$3:$G$10442,5,FALSE)</f>
        <v>24690.400000000001</v>
      </c>
      <c r="W128" s="132">
        <f>VLOOKUP(K128,managelist_20211101!$B$3:$G$10442,6,FALSE)</f>
        <v>6048.4</v>
      </c>
      <c r="X128" s="132" t="str">
        <f>VLOOKUP(K128,managelist_20211101!$B$3:$G$10442,3,FALSE)&amp;VLOOKUP(K128,managelist_20211101!$B$3:$G$10442,4,FALSE)</f>
        <v>26枚</v>
      </c>
    </row>
    <row r="129" spans="1:24" x14ac:dyDescent="0.15">
      <c r="A129" s="132" t="s">
        <v>3863</v>
      </c>
      <c r="B129" s="132" t="str">
        <f t="shared" si="5"/>
        <v>CB-090008</v>
      </c>
      <c r="C129" s="132" t="str">
        <f t="shared" si="6"/>
        <v>VG</v>
      </c>
      <c r="E129" s="132" t="s">
        <v>3035</v>
      </c>
      <c r="F129" s="132" t="str">
        <f t="shared" si="7"/>
        <v>KT-160128</v>
      </c>
      <c r="G129" s="132" t="str">
        <f t="shared" si="8"/>
        <v>VE</v>
      </c>
      <c r="H129" s="134" t="str">
        <f t="shared" si="9"/>
        <v>×</v>
      </c>
      <c r="J129" s="132">
        <v>128</v>
      </c>
      <c r="K129" s="132" t="s">
        <v>22530</v>
      </c>
      <c r="L129" s="132" t="str">
        <f>IFERROR(VLOOKUP(K129,「有用な技術」一覧_20211101!$B$2:$C$221,2,FALSE),"")</f>
        <v/>
      </c>
      <c r="M129" s="132" t="str">
        <f>IF(VLOOKUP($K129,NETIS登録技術一覧_20211101!$B$2:$K$2792,9,FALSE)="","",VLOOKUP($K129,NETIS登録技術一覧_20211101!$B$2:$K$2792,9,FALSE))</f>
        <v/>
      </c>
      <c r="N129" s="132" t="str">
        <f>IF(VLOOKUP($K129,NETIS登録技術一覧_20211101!$B$2:$K$2792,10,FALSE)="","",VLOOKUP($K129,NETIS登録技術一覧_20211101!$B$2:$K$2792,10,FALSE))</f>
        <v/>
      </c>
      <c r="O129" s="132" t="s">
        <v>381</v>
      </c>
      <c r="P129" s="132" t="str">
        <f>IF(VLOOKUP(K129,NETIS登録技術一覧_20211101!$B$2:$H$2792,4,FALSE)="","",VLOOKUP(K129,NETIS登録技術一覧_20211101!$B$2:$H$2792,4,FALSE))</f>
        <v>道路維持修繕工</v>
      </c>
      <c r="Q129" s="132" t="str">
        <f>IF(VLOOKUP(K129,NETIS登録技術一覧_20211101!$B$2:$H$2792,5,FALSE)="","",VLOOKUP(K129,NETIS登録技術一覧_20211101!$B$2:$H$2792,5,FALSE))</f>
        <v>路面補修工</v>
      </c>
      <c r="R129" s="132" t="str">
        <f>IF(VLOOKUP(K129,NETIS登録技術一覧_20211101!$B$2:$H$2792,6,FALSE)="","",VLOOKUP(K129,NETIS登録技術一覧_20211101!$B$2:$H$2792,6,FALSE))</f>
        <v>欠損部補修工</v>
      </c>
      <c r="S129" s="132" t="str">
        <f>IF(VLOOKUP(K129,NETIS登録技術一覧_20211101!$B$2:$H$2792,7,FALSE)="","",VLOOKUP(K129,NETIS登録技術一覧_20211101!$B$2:$H$2792,7,FALSE))</f>
        <v/>
      </c>
      <c r="T129" s="132" t="str">
        <f>IF(VLOOKUP(K129,NETIS登録技術一覧_20211101!$B$2:$H$2792,2,FALSE)="","",VLOOKUP(K129,NETIS登録技術一覧_20211101!$B$2:$H$2792,2,FALSE))</f>
        <v>プロパッチシート</v>
      </c>
      <c r="U129" s="132" t="str">
        <f>VLOOKUP(K129,managelist_20211101!$B$3:$G$10442,2,FALSE)</f>
        <v>舗装面クラック補修専用の加熱型シール材充填</v>
      </c>
      <c r="V129" s="132">
        <f>VLOOKUP(K129,managelist_20211101!$B$3:$G$10442,5,FALSE)</f>
        <v>803820</v>
      </c>
      <c r="W129" s="132">
        <f>VLOOKUP(K129,managelist_20211101!$B$3:$G$10442,6,FALSE)</f>
        <v>639920</v>
      </c>
      <c r="X129" s="132" t="str">
        <f>VLOOKUP(K129,managelist_20211101!$B$3:$G$10442,3,FALSE)&amp;VLOOKUP(K129,managelist_20211101!$B$3:$G$10442,4,FALSE)</f>
        <v>1000m</v>
      </c>
    </row>
    <row r="130" spans="1:24" x14ac:dyDescent="0.15">
      <c r="A130" s="132" t="s">
        <v>1323</v>
      </c>
      <c r="B130" s="132" t="str">
        <f t="shared" si="5"/>
        <v>KK-110041</v>
      </c>
      <c r="C130" s="132" t="str">
        <f t="shared" si="6"/>
        <v>VR</v>
      </c>
      <c r="E130" s="132" t="s">
        <v>3036</v>
      </c>
      <c r="F130" s="132" t="str">
        <f t="shared" si="7"/>
        <v>HK-160024</v>
      </c>
      <c r="G130" s="132" t="str">
        <f t="shared" si="8"/>
        <v>VE</v>
      </c>
      <c r="H130" s="134" t="str">
        <f t="shared" si="9"/>
        <v>×</v>
      </c>
      <c r="J130" s="132">
        <v>129</v>
      </c>
      <c r="K130" s="132" t="s">
        <v>22531</v>
      </c>
      <c r="L130" s="132" t="str">
        <f>IFERROR(VLOOKUP(K130,「有用な技術」一覧_20211101!$B$2:$C$221,2,FALSE),"")</f>
        <v/>
      </c>
      <c r="M130" s="132" t="str">
        <f>IF(VLOOKUP($K130,NETIS登録技術一覧_20211101!$B$2:$K$2792,9,FALSE)="","",VLOOKUP($K130,NETIS登録技術一覧_20211101!$B$2:$K$2792,9,FALSE))</f>
        <v/>
      </c>
      <c r="N130" s="132" t="str">
        <f>IF(VLOOKUP($K130,NETIS登録技術一覧_20211101!$B$2:$K$2792,10,FALSE)="","",VLOOKUP($K130,NETIS登録技術一覧_20211101!$B$2:$K$2792,10,FALSE))</f>
        <v>有</v>
      </c>
      <c r="O130" s="132" t="s">
        <v>381</v>
      </c>
      <c r="P130" s="132" t="str">
        <f>IF(VLOOKUP(K130,NETIS登録技術一覧_20211101!$B$2:$H$2792,4,FALSE)="","",VLOOKUP(K130,NETIS登録技術一覧_20211101!$B$2:$H$2792,4,FALSE))</f>
        <v>港湾・港湾海岸・空港</v>
      </c>
      <c r="Q130" s="132" t="str">
        <f>IF(VLOOKUP(K130,NETIS登録技術一覧_20211101!$B$2:$H$2792,5,FALSE)="","",VLOOKUP(K130,NETIS登録技術一覧_20211101!$B$2:$H$2792,5,FALSE))</f>
        <v>消波工</v>
      </c>
      <c r="R130" s="132" t="str">
        <f>IF(VLOOKUP(K130,NETIS登録技術一覧_20211101!$B$2:$H$2792,6,FALSE)="","",VLOOKUP(K130,NETIS登録技術一覧_20211101!$B$2:$H$2792,6,FALSE))</f>
        <v>消波ブロック工</v>
      </c>
      <c r="S130" s="132" t="str">
        <f>IF(VLOOKUP(K130,NETIS登録技術一覧_20211101!$B$2:$H$2792,7,FALSE)="","",VLOOKUP(K130,NETIS登録技術一覧_20211101!$B$2:$H$2792,7,FALSE))</f>
        <v>消波ブロック据付</v>
      </c>
      <c r="T130" s="132" t="str">
        <f>IF(VLOOKUP(K130,NETIS登録技術一覧_20211101!$B$2:$H$2792,2,FALSE)="","",VLOOKUP(K130,NETIS登録技術一覧_20211101!$B$2:$H$2792,2,FALSE))</f>
        <v>消波・根固ブロック据付用高強度玉掛索(コマストロングワイヤ)</v>
      </c>
      <c r="U130" s="132" t="e">
        <f>VLOOKUP(K130,managelist_20211101!$B$3:$G$10442,2,FALSE)</f>
        <v>#N/A</v>
      </c>
      <c r="V130" s="132" t="e">
        <f>VLOOKUP(K130,managelist_20211101!$B$3:$G$10442,5,FALSE)</f>
        <v>#N/A</v>
      </c>
      <c r="W130" s="132" t="e">
        <f>VLOOKUP(K130,managelist_20211101!$B$3:$G$10442,6,FALSE)</f>
        <v>#N/A</v>
      </c>
      <c r="X130" s="132" t="e">
        <f>VLOOKUP(K130,managelist_20211101!$B$3:$G$10442,3,FALSE)&amp;VLOOKUP(K130,managelist_20211101!$B$3:$G$10442,4,FALSE)</f>
        <v>#N/A</v>
      </c>
    </row>
    <row r="131" spans="1:24" x14ac:dyDescent="0.15">
      <c r="A131" s="132" t="s">
        <v>3171</v>
      </c>
      <c r="B131" s="132" t="str">
        <f t="shared" ref="B131:B194" si="10">LEFT(A131,FIND("-",A131)+6)</f>
        <v>CB-140006</v>
      </c>
      <c r="C131" s="132" t="str">
        <f t="shared" ref="C131:C194" si="11">RIGHT(A131,LEN(A131)-FIND("-",A131)-7)</f>
        <v>VR</v>
      </c>
      <c r="E131" s="132" t="s">
        <v>3037</v>
      </c>
      <c r="F131" s="132" t="str">
        <f t="shared" ref="F131:F194" si="12">LEFT(E131,FIND("-",E131)+6)</f>
        <v>KT-160124</v>
      </c>
      <c r="G131" s="132" t="str">
        <f t="shared" ref="G131:G194" si="13">RIGHT(E131,LEN(E131)-FIND("-",E131)-7)</f>
        <v>VE</v>
      </c>
      <c r="H131" s="134" t="str">
        <f t="shared" ref="H131:H194" si="14">IF(ISNA(VLOOKUP(F131,$B$2:$B$1142,1,FALSE)),"○","×")</f>
        <v>×</v>
      </c>
      <c r="J131" s="132">
        <v>130</v>
      </c>
      <c r="K131" s="132" t="s">
        <v>22532</v>
      </c>
      <c r="L131" s="132" t="str">
        <f>IFERROR(VLOOKUP(K131,「有用な技術」一覧_20211101!$B$2:$C$221,2,FALSE),"")</f>
        <v/>
      </c>
      <c r="M131" s="132" t="str">
        <f>IF(VLOOKUP($K131,NETIS登録技術一覧_20211101!$B$2:$K$2792,9,FALSE)="","",VLOOKUP($K131,NETIS登録技術一覧_20211101!$B$2:$K$2792,9,FALSE))</f>
        <v/>
      </c>
      <c r="N131" s="132" t="str">
        <f>IF(VLOOKUP($K131,NETIS登録技術一覧_20211101!$B$2:$K$2792,10,FALSE)="","",VLOOKUP($K131,NETIS登録技術一覧_20211101!$B$2:$K$2792,10,FALSE))</f>
        <v/>
      </c>
      <c r="O131" s="132" t="s">
        <v>381</v>
      </c>
      <c r="P131" s="132" t="str">
        <f>IF(VLOOKUP(K131,NETIS登録技術一覧_20211101!$B$2:$H$2792,4,FALSE)="","",VLOOKUP(K131,NETIS登録技術一覧_20211101!$B$2:$H$2792,4,FALSE))</f>
        <v>基礎工</v>
      </c>
      <c r="Q131" s="132" t="str">
        <f>IF(VLOOKUP(K131,NETIS登録技術一覧_20211101!$B$2:$H$2792,5,FALSE)="","",VLOOKUP(K131,NETIS登録技術一覧_20211101!$B$2:$H$2792,5,FALSE))</f>
        <v>鋼管・既製コンクリート杭打設工</v>
      </c>
      <c r="R131" s="132" t="str">
        <f>IF(VLOOKUP(K131,NETIS登録技術一覧_20211101!$B$2:$H$2792,6,FALSE)="","",VLOOKUP(K131,NETIS登録技術一覧_20211101!$B$2:$H$2792,6,FALSE))</f>
        <v>その他</v>
      </c>
      <c r="S131" s="132" t="str">
        <f>IF(VLOOKUP(K131,NETIS登録技術一覧_20211101!$B$2:$H$2792,7,FALSE)="","",VLOOKUP(K131,NETIS登録技術一覧_20211101!$B$2:$H$2792,7,FALSE))</f>
        <v/>
      </c>
      <c r="T131" s="132" t="str">
        <f>IF(VLOOKUP(K131,NETIS登録技術一覧_20211101!$B$2:$H$2792,2,FALSE)="","",VLOOKUP(K131,NETIS登録技術一覧_20211101!$B$2:$H$2792,2,FALSE))</f>
        <v>マルチアイボルト</v>
      </c>
      <c r="U131" s="132" t="str">
        <f>VLOOKUP(K131,managelist_20211101!$B$3:$G$10442,2,FALSE)</f>
        <v>アイボルト</v>
      </c>
      <c r="V131" s="132">
        <f>VLOOKUP(K131,managelist_20211101!$B$3:$G$10442,5,FALSE)</f>
        <v>562453</v>
      </c>
      <c r="W131" s="132">
        <f>VLOOKUP(K131,managelist_20211101!$B$3:$G$10442,6,FALSE)</f>
        <v>577436</v>
      </c>
      <c r="X131" s="132" t="str">
        <f>VLOOKUP(K131,managelist_20211101!$B$3:$G$10442,3,FALSE)&amp;VLOOKUP(K131,managelist_20211101!$B$3:$G$10442,4,FALSE)</f>
        <v>10本</v>
      </c>
    </row>
    <row r="132" spans="1:24" x14ac:dyDescent="0.15">
      <c r="A132" s="132" t="s">
        <v>3825</v>
      </c>
      <c r="B132" s="132" t="str">
        <f t="shared" si="10"/>
        <v>CB-080007</v>
      </c>
      <c r="C132" s="132" t="str">
        <f t="shared" si="11"/>
        <v>VG</v>
      </c>
      <c r="E132" s="132" t="s">
        <v>1194</v>
      </c>
      <c r="F132" s="132" t="str">
        <f t="shared" si="12"/>
        <v>CG-160013</v>
      </c>
      <c r="G132" s="132" t="str">
        <f t="shared" si="13"/>
        <v>VE</v>
      </c>
      <c r="H132" s="134" t="str">
        <f t="shared" si="14"/>
        <v>×</v>
      </c>
      <c r="J132" s="132">
        <v>131</v>
      </c>
      <c r="K132" s="132" t="s">
        <v>22533</v>
      </c>
      <c r="L132" s="132" t="str">
        <f>IFERROR(VLOOKUP(K132,「有用な技術」一覧_20211101!$B$2:$C$221,2,FALSE),"")</f>
        <v/>
      </c>
      <c r="M132" s="132" t="str">
        <f>IF(VLOOKUP($K132,NETIS登録技術一覧_20211101!$B$2:$K$2792,9,FALSE)="","",VLOOKUP($K132,NETIS登録技術一覧_20211101!$B$2:$K$2792,9,FALSE))</f>
        <v/>
      </c>
      <c r="N132" s="132" t="str">
        <f>IF(VLOOKUP($K132,NETIS登録技術一覧_20211101!$B$2:$K$2792,10,FALSE)="","",VLOOKUP($K132,NETIS登録技術一覧_20211101!$B$2:$K$2792,10,FALSE))</f>
        <v/>
      </c>
      <c r="O132" s="132" t="s">
        <v>381</v>
      </c>
      <c r="P132" s="132" t="str">
        <f>IF(VLOOKUP(K132,NETIS登録技術一覧_20211101!$B$2:$H$2792,4,FALSE)="","",VLOOKUP(K132,NETIS登録技術一覧_20211101!$B$2:$H$2792,4,FALSE))</f>
        <v>港湾・港湾海岸・空港</v>
      </c>
      <c r="Q132" s="132" t="str">
        <f>IF(VLOOKUP(K132,NETIS登録技術一覧_20211101!$B$2:$H$2792,5,FALSE)="","",VLOOKUP(K132,NETIS登録技術一覧_20211101!$B$2:$H$2792,5,FALSE))</f>
        <v>安全対策工</v>
      </c>
      <c r="R132" s="132" t="str">
        <f>IF(VLOOKUP(K132,NETIS登録技術一覧_20211101!$B$2:$H$2792,6,FALSE)="","",VLOOKUP(K132,NETIS登録技術一覧_20211101!$B$2:$H$2792,6,FALSE))</f>
        <v>安全対策工</v>
      </c>
      <c r="S132" s="132" t="str">
        <f>IF(VLOOKUP(K132,NETIS登録技術一覧_20211101!$B$2:$H$2792,7,FALSE)="","",VLOOKUP(K132,NETIS登録技術一覧_20211101!$B$2:$H$2792,7,FALSE))</f>
        <v/>
      </c>
      <c r="T132" s="132" t="str">
        <f>IF(VLOOKUP(K132,NETIS登録技術一覧_20211101!$B$2:$H$2792,2,FALSE)="","",VLOOKUP(K132,NETIS登録技術一覧_20211101!$B$2:$H$2792,2,FALSE))</f>
        <v>作業船位置管理支援システム WIT Barge Depth System</v>
      </c>
      <c r="U132" s="132" t="e">
        <f>VLOOKUP(K132,managelist_20211101!$B$3:$G$10442,2,FALSE)</f>
        <v>#N/A</v>
      </c>
      <c r="V132" s="132" t="e">
        <f>VLOOKUP(K132,managelist_20211101!$B$3:$G$10442,5,FALSE)</f>
        <v>#N/A</v>
      </c>
      <c r="W132" s="132" t="e">
        <f>VLOOKUP(K132,managelist_20211101!$B$3:$G$10442,6,FALSE)</f>
        <v>#N/A</v>
      </c>
      <c r="X132" s="132" t="e">
        <f>VLOOKUP(K132,managelist_20211101!$B$3:$G$10442,3,FALSE)&amp;VLOOKUP(K132,managelist_20211101!$B$3:$G$10442,4,FALSE)</f>
        <v>#N/A</v>
      </c>
    </row>
    <row r="133" spans="1:24" x14ac:dyDescent="0.15">
      <c r="A133" s="132" t="s">
        <v>1353</v>
      </c>
      <c r="B133" s="132" t="str">
        <f t="shared" si="10"/>
        <v>KK-130027</v>
      </c>
      <c r="C133" s="132" t="str">
        <f t="shared" si="11"/>
        <v>VE</v>
      </c>
      <c r="E133" s="132" t="s">
        <v>1519</v>
      </c>
      <c r="F133" s="132" t="str">
        <f t="shared" si="12"/>
        <v>KT-160123</v>
      </c>
      <c r="G133" s="132" t="str">
        <f t="shared" si="13"/>
        <v>VR</v>
      </c>
      <c r="H133" s="134" t="str">
        <f t="shared" si="14"/>
        <v>×</v>
      </c>
      <c r="J133" s="132">
        <v>132</v>
      </c>
      <c r="K133" s="132" t="s">
        <v>22534</v>
      </c>
      <c r="L133" s="132" t="str">
        <f>IFERROR(VLOOKUP(K133,「有用な技術」一覧_20211101!$B$2:$C$221,2,FALSE),"")</f>
        <v/>
      </c>
      <c r="M133" s="132" t="str">
        <f>IF(VLOOKUP($K133,NETIS登録技術一覧_20211101!$B$2:$K$2792,9,FALSE)="","",VLOOKUP($K133,NETIS登録技術一覧_20211101!$B$2:$K$2792,9,FALSE))</f>
        <v/>
      </c>
      <c r="N133" s="132" t="str">
        <f>IF(VLOOKUP($K133,NETIS登録技術一覧_20211101!$B$2:$K$2792,10,FALSE)="","",VLOOKUP($K133,NETIS登録技術一覧_20211101!$B$2:$K$2792,10,FALSE))</f>
        <v/>
      </c>
      <c r="O133" s="132" t="s">
        <v>381</v>
      </c>
      <c r="P133" s="132" t="str">
        <f>IF(VLOOKUP(K133,NETIS登録技術一覧_20211101!$B$2:$H$2792,4,FALSE)="","",VLOOKUP(K133,NETIS登録技術一覧_20211101!$B$2:$H$2792,4,FALSE))</f>
        <v>土工</v>
      </c>
      <c r="Q133" s="132" t="str">
        <f>IF(VLOOKUP(K133,NETIS登録技術一覧_20211101!$B$2:$H$2792,5,FALSE)="","",VLOOKUP(K133,NETIS登録技術一覧_20211101!$B$2:$H$2792,5,FALSE))</f>
        <v>土工</v>
      </c>
      <c r="R133" s="132" t="str">
        <f>IF(VLOOKUP(K133,NETIS登録技術一覧_20211101!$B$2:$H$2792,6,FALSE)="","",VLOOKUP(K133,NETIS登録技術一覧_20211101!$B$2:$H$2792,6,FALSE))</f>
        <v>その他</v>
      </c>
      <c r="S133" s="132" t="str">
        <f>IF(VLOOKUP(K133,NETIS登録技術一覧_20211101!$B$2:$H$2792,7,FALSE)="","",VLOOKUP(K133,NETIS登録技術一覧_20211101!$B$2:$H$2792,7,FALSE))</f>
        <v/>
      </c>
      <c r="T133" s="132" t="str">
        <f>IF(VLOOKUP(K133,NETIS登録技術一覧_20211101!$B$2:$H$2792,2,FALSE)="","",VLOOKUP(K133,NETIS登録技術一覧_20211101!$B$2:$H$2792,2,FALSE))</f>
        <v>油吸着材 Pigマット</v>
      </c>
      <c r="U133" s="132" t="str">
        <f>VLOOKUP(K133,managelist_20211101!$B$3:$G$10442,2,FALSE)</f>
        <v>油吸着材</v>
      </c>
      <c r="V133" s="132">
        <f>VLOOKUP(K133,managelist_20211101!$B$3:$G$10442,5,FALSE)</f>
        <v>119200</v>
      </c>
      <c r="W133" s="132">
        <f>VLOOKUP(K133,managelist_20211101!$B$3:$G$10442,6,FALSE)</f>
        <v>215800</v>
      </c>
      <c r="X133" s="132" t="str">
        <f>VLOOKUP(K133,managelist_20211101!$B$3:$G$10442,3,FALSE)&amp;VLOOKUP(K133,managelist_20211101!$B$3:$G$10442,4,FALSE)</f>
        <v>417.6L</v>
      </c>
    </row>
    <row r="134" spans="1:24" x14ac:dyDescent="0.15">
      <c r="A134" s="132" t="s">
        <v>1423</v>
      </c>
      <c r="B134" s="132" t="str">
        <f t="shared" si="10"/>
        <v>KT-120004</v>
      </c>
      <c r="C134" s="132" t="str">
        <f t="shared" si="11"/>
        <v>VR</v>
      </c>
      <c r="E134" s="132" t="s">
        <v>3038</v>
      </c>
      <c r="F134" s="132" t="str">
        <f t="shared" si="12"/>
        <v>KTK-160019</v>
      </c>
      <c r="G134" s="132" t="str">
        <f t="shared" si="13"/>
        <v>VE</v>
      </c>
      <c r="H134" s="134" t="str">
        <f t="shared" si="14"/>
        <v>×</v>
      </c>
      <c r="J134" s="132">
        <v>133</v>
      </c>
      <c r="K134" s="132" t="s">
        <v>22535</v>
      </c>
      <c r="L134" s="132" t="str">
        <f>IFERROR(VLOOKUP(K134,「有用な技術」一覧_20211101!$B$2:$C$221,2,FALSE),"")</f>
        <v/>
      </c>
      <c r="M134" s="132" t="str">
        <f>IF(VLOOKUP($K134,NETIS登録技術一覧_20211101!$B$2:$K$2792,9,FALSE)="","",VLOOKUP($K134,NETIS登録技術一覧_20211101!$B$2:$K$2792,9,FALSE))</f>
        <v/>
      </c>
      <c r="N134" s="132" t="str">
        <f>IF(VLOOKUP($K134,NETIS登録技術一覧_20211101!$B$2:$K$2792,10,FALSE)="","",VLOOKUP($K134,NETIS登録技術一覧_20211101!$B$2:$K$2792,10,FALSE))</f>
        <v/>
      </c>
      <c r="O134" s="132" t="s">
        <v>381</v>
      </c>
      <c r="P134" s="132" t="str">
        <f>IF(VLOOKUP(K134,NETIS登録技術一覧_20211101!$B$2:$H$2792,4,FALSE)="","",VLOOKUP(K134,NETIS登録技術一覧_20211101!$B$2:$H$2792,4,FALSE))</f>
        <v>港湾・港湾海岸・空港</v>
      </c>
      <c r="Q134" s="132" t="str">
        <f>IF(VLOOKUP(K134,NETIS登録技術一覧_20211101!$B$2:$H$2792,5,FALSE)="","",VLOOKUP(K134,NETIS登録技術一覧_20211101!$B$2:$H$2792,5,FALSE))</f>
        <v>安全対策工</v>
      </c>
      <c r="R134" s="132" t="str">
        <f>IF(VLOOKUP(K134,NETIS登録技術一覧_20211101!$B$2:$H$2792,6,FALSE)="","",VLOOKUP(K134,NETIS登録技術一覧_20211101!$B$2:$H$2792,6,FALSE))</f>
        <v>安全対策工</v>
      </c>
      <c r="S134" s="132" t="str">
        <f>IF(VLOOKUP(K134,NETIS登録技術一覧_20211101!$B$2:$H$2792,7,FALSE)="","",VLOOKUP(K134,NETIS登録技術一覧_20211101!$B$2:$H$2792,7,FALSE))</f>
        <v/>
      </c>
      <c r="T134" s="132" t="str">
        <f>IF(VLOOKUP(K134,NETIS登録技術一覧_20211101!$B$2:$H$2792,2,FALSE)="","",VLOOKUP(K134,NETIS登録技術一覧_20211101!$B$2:$H$2792,2,FALSE))</f>
        <v>投錨管理システム WIT toPoint Anchor</v>
      </c>
      <c r="U134" s="132" t="e">
        <f>VLOOKUP(K134,managelist_20211101!$B$3:$G$10442,2,FALSE)</f>
        <v>#N/A</v>
      </c>
      <c r="V134" s="132" t="e">
        <f>VLOOKUP(K134,managelist_20211101!$B$3:$G$10442,5,FALSE)</f>
        <v>#N/A</v>
      </c>
      <c r="W134" s="132" t="e">
        <f>VLOOKUP(K134,managelist_20211101!$B$3:$G$10442,6,FALSE)</f>
        <v>#N/A</v>
      </c>
      <c r="X134" s="132" t="e">
        <f>VLOOKUP(K134,managelist_20211101!$B$3:$G$10442,3,FALSE)&amp;VLOOKUP(K134,managelist_20211101!$B$3:$G$10442,4,FALSE)</f>
        <v>#N/A</v>
      </c>
    </row>
    <row r="135" spans="1:24" x14ac:dyDescent="0.15">
      <c r="A135" s="132" t="s">
        <v>10426</v>
      </c>
      <c r="B135" s="132" t="str">
        <f t="shared" si="10"/>
        <v>QS-090040</v>
      </c>
      <c r="C135" s="132" t="str">
        <f t="shared" si="11"/>
        <v>VG</v>
      </c>
      <c r="E135" s="132" t="s">
        <v>3039</v>
      </c>
      <c r="F135" s="132" t="str">
        <f t="shared" si="12"/>
        <v>KT-160121</v>
      </c>
      <c r="G135" s="132" t="str">
        <f t="shared" si="13"/>
        <v>VE</v>
      </c>
      <c r="H135" s="134" t="str">
        <f t="shared" si="14"/>
        <v>×</v>
      </c>
      <c r="J135" s="132">
        <v>134</v>
      </c>
      <c r="K135" s="132" t="s">
        <v>22536</v>
      </c>
      <c r="L135" s="132" t="str">
        <f>IFERROR(VLOOKUP(K135,「有用な技術」一覧_20211101!$B$2:$C$221,2,FALSE),"")</f>
        <v/>
      </c>
      <c r="M135" s="132" t="str">
        <f>IF(VLOOKUP($K135,NETIS登録技術一覧_20211101!$B$2:$K$2792,9,FALSE)="","",VLOOKUP($K135,NETIS登録技術一覧_20211101!$B$2:$K$2792,9,FALSE))</f>
        <v/>
      </c>
      <c r="N135" s="132" t="str">
        <f>IF(VLOOKUP($K135,NETIS登録技術一覧_20211101!$B$2:$K$2792,10,FALSE)="","",VLOOKUP($K135,NETIS登録技術一覧_20211101!$B$2:$K$2792,10,FALSE))</f>
        <v/>
      </c>
      <c r="O135" s="132" t="s">
        <v>381</v>
      </c>
      <c r="P135" s="132" t="str">
        <f>IF(VLOOKUP(K135,NETIS登録技術一覧_20211101!$B$2:$H$2792,4,FALSE)="","",VLOOKUP(K135,NETIS登録技術一覧_20211101!$B$2:$H$2792,4,FALSE))</f>
        <v>港湾・港湾海岸・空港</v>
      </c>
      <c r="Q135" s="132" t="str">
        <f>IF(VLOOKUP(K135,NETIS登録技術一覧_20211101!$B$2:$H$2792,5,FALSE)="","",VLOOKUP(K135,NETIS登録技術一覧_20211101!$B$2:$H$2792,5,FALSE))</f>
        <v>本体工（ケーソン式・ブロック式）</v>
      </c>
      <c r="R135" s="132" t="str">
        <f>IF(VLOOKUP(K135,NETIS登録技術一覧_20211101!$B$2:$H$2792,6,FALSE)="","",VLOOKUP(K135,NETIS登録技術一覧_20211101!$B$2:$H$2792,6,FALSE))</f>
        <v>ケーソン進水据付工</v>
      </c>
      <c r="S135" s="132" t="str">
        <f>IF(VLOOKUP(K135,NETIS登録技術一覧_20211101!$B$2:$H$2792,7,FALSE)="","",VLOOKUP(K135,NETIS登録技術一覧_20211101!$B$2:$H$2792,7,FALSE))</f>
        <v>据付</v>
      </c>
      <c r="T135" s="132" t="str">
        <f>IF(VLOOKUP(K135,NETIS登録技術一覧_20211101!$B$2:$H$2792,2,FALSE)="","",VLOOKUP(K135,NETIS登録技術一覧_20211101!$B$2:$H$2792,2,FALSE))</f>
        <v>ケーソン据付支援システム WIT C-Moni</v>
      </c>
      <c r="U135" s="132" t="e">
        <f>VLOOKUP(K135,managelist_20211101!$B$3:$G$10442,2,FALSE)</f>
        <v>#N/A</v>
      </c>
      <c r="V135" s="132" t="e">
        <f>VLOOKUP(K135,managelist_20211101!$B$3:$G$10442,5,FALSE)</f>
        <v>#N/A</v>
      </c>
      <c r="W135" s="132" t="e">
        <f>VLOOKUP(K135,managelist_20211101!$B$3:$G$10442,6,FALSE)</f>
        <v>#N/A</v>
      </c>
      <c r="X135" s="132" t="e">
        <f>VLOOKUP(K135,managelist_20211101!$B$3:$G$10442,3,FALSE)&amp;VLOOKUP(K135,managelist_20211101!$B$3:$G$10442,4,FALSE)</f>
        <v>#N/A</v>
      </c>
    </row>
    <row r="136" spans="1:24" x14ac:dyDescent="0.15">
      <c r="A136" s="132" t="s">
        <v>3827</v>
      </c>
      <c r="B136" s="132" t="str">
        <f t="shared" si="10"/>
        <v>CB-080009</v>
      </c>
      <c r="C136" s="132" t="str">
        <f t="shared" si="11"/>
        <v>VG</v>
      </c>
      <c r="E136" s="132" t="s">
        <v>3040</v>
      </c>
      <c r="F136" s="132" t="str">
        <f t="shared" si="12"/>
        <v>KK-160048</v>
      </c>
      <c r="G136" s="132" t="str">
        <f t="shared" si="13"/>
        <v>VR</v>
      </c>
      <c r="H136" s="134" t="str">
        <f t="shared" si="14"/>
        <v>×</v>
      </c>
      <c r="J136" s="132">
        <v>135</v>
      </c>
      <c r="K136" s="132" t="s">
        <v>22537</v>
      </c>
      <c r="L136" s="132" t="str">
        <f>IFERROR(VLOOKUP(K136,「有用な技術」一覧_20211101!$B$2:$C$221,2,FALSE),"")</f>
        <v/>
      </c>
      <c r="M136" s="132" t="str">
        <f>IF(VLOOKUP($K136,NETIS登録技術一覧_20211101!$B$2:$K$2792,9,FALSE)="","",VLOOKUP($K136,NETIS登録技術一覧_20211101!$B$2:$K$2792,9,FALSE))</f>
        <v>有</v>
      </c>
      <c r="N136" s="132" t="str">
        <f>IF(VLOOKUP($K136,NETIS登録技術一覧_20211101!$B$2:$K$2792,10,FALSE)="","",VLOOKUP($K136,NETIS登録技術一覧_20211101!$B$2:$K$2792,10,FALSE))</f>
        <v/>
      </c>
      <c r="O136" s="132" t="s">
        <v>381</v>
      </c>
      <c r="P136" s="132" t="str">
        <f>IF(VLOOKUP(K136,NETIS登録技術一覧_20211101!$B$2:$H$2792,4,FALSE)="","",VLOOKUP(K136,NETIS登録技術一覧_20211101!$B$2:$H$2792,4,FALSE))</f>
        <v>コンクリート工</v>
      </c>
      <c r="Q136" s="132" t="str">
        <f>IF(VLOOKUP(K136,NETIS登録技術一覧_20211101!$B$2:$H$2792,5,FALSE)="","",VLOOKUP(K136,NETIS登録技術一覧_20211101!$B$2:$H$2792,5,FALSE))</f>
        <v>コンクリート工</v>
      </c>
      <c r="R136" s="132" t="str">
        <f>IF(VLOOKUP(K136,NETIS登録技術一覧_20211101!$B$2:$H$2792,6,FALSE)="","",VLOOKUP(K136,NETIS登録技術一覧_20211101!$B$2:$H$2792,6,FALSE))</f>
        <v>コンクリート打設</v>
      </c>
      <c r="S136" s="132" t="str">
        <f>IF(VLOOKUP(K136,NETIS登録技術一覧_20211101!$B$2:$H$2792,7,FALSE)="","",VLOOKUP(K136,NETIS登録技術一覧_20211101!$B$2:$H$2792,7,FALSE))</f>
        <v/>
      </c>
      <c r="T136" s="132" t="str">
        <f>IF(VLOOKUP(K136,NETIS登録技術一覧_20211101!$B$2:$H$2792,2,FALSE)="","",VLOOKUP(K136,NETIS登録技術一覧_20211101!$B$2:$H$2792,2,FALSE))</f>
        <v>MT検測バー</v>
      </c>
      <c r="U136" s="132" t="str">
        <f>VLOOKUP(K136,managelist_20211101!$B$3:$G$10442,2,FALSE)</f>
        <v>段取筋を配置して天端出しする鉄筋を溶接する方法</v>
      </c>
      <c r="V136" s="132">
        <f>VLOOKUP(K136,managelist_20211101!$B$3:$G$10442,5,FALSE)</f>
        <v>44320</v>
      </c>
      <c r="W136" s="132">
        <f>VLOOKUP(K136,managelist_20211101!$B$3:$G$10442,6,FALSE)</f>
        <v>57054.32</v>
      </c>
      <c r="X136" s="132" t="str">
        <f>VLOOKUP(K136,managelist_20211101!$B$3:$G$10442,3,FALSE)&amp;VLOOKUP(K136,managelist_20211101!$B$3:$G$10442,4,FALSE)</f>
        <v>100箇所</v>
      </c>
    </row>
    <row r="137" spans="1:24" x14ac:dyDescent="0.15">
      <c r="A137" s="132" t="s">
        <v>3269</v>
      </c>
      <c r="B137" s="132" t="str">
        <f t="shared" si="10"/>
        <v>HK-120021</v>
      </c>
      <c r="C137" s="132" t="str">
        <f t="shared" si="11"/>
        <v>VE</v>
      </c>
      <c r="E137" s="132" t="s">
        <v>22468</v>
      </c>
      <c r="F137" s="132" t="str">
        <f t="shared" si="12"/>
        <v>CB-160026</v>
      </c>
      <c r="G137" s="132" t="str">
        <f t="shared" si="13"/>
        <v>VE</v>
      </c>
      <c r="H137" s="134" t="str">
        <f t="shared" si="14"/>
        <v>○</v>
      </c>
      <c r="J137" s="132">
        <v>136</v>
      </c>
      <c r="K137" s="132" t="s">
        <v>22538</v>
      </c>
      <c r="L137" s="132" t="str">
        <f>IFERROR(VLOOKUP(K137,「有用な技術」一覧_20211101!$B$2:$C$221,2,FALSE),"")</f>
        <v/>
      </c>
      <c r="M137" s="132" t="str">
        <f>IF(VLOOKUP($K137,NETIS登録技術一覧_20211101!$B$2:$K$2792,9,FALSE)="","",VLOOKUP($K137,NETIS登録技術一覧_20211101!$B$2:$K$2792,9,FALSE))</f>
        <v/>
      </c>
      <c r="N137" s="132" t="str">
        <f>IF(VLOOKUP($K137,NETIS登録技術一覧_20211101!$B$2:$K$2792,10,FALSE)="","",VLOOKUP($K137,NETIS登録技術一覧_20211101!$B$2:$K$2792,10,FALSE))</f>
        <v/>
      </c>
      <c r="O137" s="132" t="s">
        <v>381</v>
      </c>
      <c r="P137" s="132" t="str">
        <f>IF(VLOOKUP(K137,NETIS登録技術一覧_20211101!$B$2:$H$2792,4,FALSE)="","",VLOOKUP(K137,NETIS登録技術一覧_20211101!$B$2:$H$2792,4,FALSE))</f>
        <v>仮設工</v>
      </c>
      <c r="Q137" s="132" t="str">
        <f>IF(VLOOKUP(K137,NETIS登録技術一覧_20211101!$B$2:$H$2792,5,FALSE)="","",VLOOKUP(K137,NETIS登録技術一覧_20211101!$B$2:$H$2792,5,FALSE))</f>
        <v>仮設材設置撤去工</v>
      </c>
      <c r="R137" s="132" t="str">
        <f>IF(VLOOKUP(K137,NETIS登録技術一覧_20211101!$B$2:$H$2792,6,FALSE)="","",VLOOKUP(K137,NETIS登録技術一覧_20211101!$B$2:$H$2792,6,FALSE))</f>
        <v/>
      </c>
      <c r="S137" s="132" t="str">
        <f>IF(VLOOKUP(K137,NETIS登録技術一覧_20211101!$B$2:$H$2792,7,FALSE)="","",VLOOKUP(K137,NETIS登録技術一覧_20211101!$B$2:$H$2792,7,FALSE))</f>
        <v/>
      </c>
      <c r="T137" s="132" t="str">
        <f>IF(VLOOKUP(K137,NETIS登録技術一覧_20211101!$B$2:$H$2792,2,FALSE)="","",VLOOKUP(K137,NETIS登録技術一覧_20211101!$B$2:$H$2792,2,FALSE))</f>
        <v>先行手摺工法クサビ足場(商標名:アルバトロス、トリプルエース、オクトシステム)</v>
      </c>
      <c r="U137" s="132" t="str">
        <f>VLOOKUP(K137,managelist_20211101!$B$3:$G$10442,2,FALSE)</f>
        <v>枠組足場</v>
      </c>
      <c r="V137" s="132">
        <f>VLOOKUP(K137,managelist_20211101!$B$3:$G$10442,5,FALSE)</f>
        <v>6270646</v>
      </c>
      <c r="W137" s="132">
        <f>VLOOKUP(K137,managelist_20211101!$B$3:$G$10442,6,FALSE)</f>
        <v>6902626</v>
      </c>
      <c r="X137" s="132" t="str">
        <f>VLOOKUP(K137,managelist_20211101!$B$3:$G$10442,3,FALSE)&amp;VLOOKUP(K137,managelist_20211101!$B$3:$G$10442,4,FALSE)</f>
        <v>1755.5掛㎡</v>
      </c>
    </row>
    <row r="138" spans="1:24" x14ac:dyDescent="0.15">
      <c r="A138" s="132" t="s">
        <v>11694</v>
      </c>
      <c r="B138" s="132" t="str">
        <f t="shared" si="10"/>
        <v>TH-090019</v>
      </c>
      <c r="C138" s="132" t="str">
        <f t="shared" si="11"/>
        <v>VG</v>
      </c>
      <c r="E138" s="132" t="s">
        <v>22469</v>
      </c>
      <c r="F138" s="132" t="str">
        <f t="shared" si="12"/>
        <v>CB-160025</v>
      </c>
      <c r="G138" s="132" t="str">
        <f t="shared" si="13"/>
        <v>VE</v>
      </c>
      <c r="H138" s="134" t="str">
        <f t="shared" si="14"/>
        <v>○</v>
      </c>
      <c r="J138" s="132">
        <v>137</v>
      </c>
      <c r="K138" s="132" t="s">
        <v>22539</v>
      </c>
      <c r="L138" s="132" t="str">
        <f>IFERROR(VLOOKUP(K138,「有用な技術」一覧_20211101!$B$2:$C$221,2,FALSE),"")</f>
        <v/>
      </c>
      <c r="M138" s="132" t="str">
        <f>IF(VLOOKUP($K138,NETIS登録技術一覧_20211101!$B$2:$K$2792,9,FALSE)="","",VLOOKUP($K138,NETIS登録技術一覧_20211101!$B$2:$K$2792,9,FALSE))</f>
        <v/>
      </c>
      <c r="N138" s="132" t="str">
        <f>IF(VLOOKUP($K138,NETIS登録技術一覧_20211101!$B$2:$K$2792,10,FALSE)="","",VLOOKUP($K138,NETIS登録技術一覧_20211101!$B$2:$K$2792,10,FALSE))</f>
        <v/>
      </c>
      <c r="O138" s="132" t="s">
        <v>381</v>
      </c>
      <c r="P138" s="132" t="str">
        <f>IF(VLOOKUP(K138,NETIS登録技術一覧_20211101!$B$2:$H$2792,4,FALSE)="","",VLOOKUP(K138,NETIS登録技術一覧_20211101!$B$2:$H$2792,4,FALSE))</f>
        <v>河川海岸</v>
      </c>
      <c r="Q138" s="132" t="str">
        <f>IF(VLOOKUP(K138,NETIS登録技術一覧_20211101!$B$2:$H$2792,5,FALSE)="","",VLOOKUP(K138,NETIS登録技術一覧_20211101!$B$2:$H$2792,5,FALSE))</f>
        <v>消波根固めブロック</v>
      </c>
      <c r="R138" s="132" t="str">
        <f>IF(VLOOKUP(K138,NETIS登録技術一覧_20211101!$B$2:$H$2792,6,FALSE)="","",VLOOKUP(K138,NETIS登録技術一覧_20211101!$B$2:$H$2792,6,FALSE))</f>
        <v>消波根固めブロック設置</v>
      </c>
      <c r="S138" s="132" t="str">
        <f>IF(VLOOKUP(K138,NETIS登録技術一覧_20211101!$B$2:$H$2792,7,FALSE)="","",VLOOKUP(K138,NETIS登録技術一覧_20211101!$B$2:$H$2792,7,FALSE))</f>
        <v/>
      </c>
      <c r="T138" s="132" t="str">
        <f>IF(VLOOKUP(K138,NETIS登録技術一覧_20211101!$B$2:$H$2792,2,FALSE)="","",VLOOKUP(K138,NETIS登録技術一覧_20211101!$B$2:$H$2792,2,FALSE))</f>
        <v>ツイスタ</v>
      </c>
      <c r="U138" s="132" t="str">
        <f>VLOOKUP(K138,managelist_20211101!$B$3:$G$10442,2,FALSE)</f>
        <v>六本脚構造消波根固めブロック</v>
      </c>
      <c r="V138" s="132">
        <f>VLOOKUP(K138,managelist_20211101!$B$3:$G$10442,5,FALSE)</f>
        <v>98990059</v>
      </c>
      <c r="W138" s="132">
        <f>VLOOKUP(K138,managelist_20211101!$B$3:$G$10442,6,FALSE)</f>
        <v>122242547</v>
      </c>
      <c r="X138" s="132" t="str">
        <f>VLOOKUP(K138,managelist_20211101!$B$3:$G$10442,3,FALSE)&amp;VLOOKUP(K138,managelist_20211101!$B$3:$G$10442,4,FALSE)</f>
        <v>100m</v>
      </c>
    </row>
    <row r="139" spans="1:24" x14ac:dyDescent="0.15">
      <c r="A139" s="132" t="s">
        <v>1534</v>
      </c>
      <c r="B139" s="132" t="str">
        <f t="shared" si="10"/>
        <v>QS-110002</v>
      </c>
      <c r="C139" s="132" t="str">
        <f t="shared" si="11"/>
        <v>VE</v>
      </c>
      <c r="E139" s="132" t="s">
        <v>3041</v>
      </c>
      <c r="F139" s="132" t="str">
        <f t="shared" si="12"/>
        <v>KK-160046</v>
      </c>
      <c r="G139" s="132" t="str">
        <f t="shared" si="13"/>
        <v>VE</v>
      </c>
      <c r="H139" s="134" t="str">
        <f t="shared" si="14"/>
        <v>×</v>
      </c>
      <c r="J139" s="132">
        <v>138</v>
      </c>
      <c r="K139" s="132" t="s">
        <v>22541</v>
      </c>
      <c r="L139" s="132" t="str">
        <f>IFERROR(VLOOKUP(K139,「有用な技術」一覧_20211101!$B$2:$C$221,2,FALSE),"")</f>
        <v/>
      </c>
      <c r="M139" s="132" t="str">
        <f>IF(VLOOKUP($K139,NETIS登録技術一覧_20211101!$B$2:$K$2792,9,FALSE)="","",VLOOKUP($K139,NETIS登録技術一覧_20211101!$B$2:$K$2792,9,FALSE))</f>
        <v/>
      </c>
      <c r="N139" s="132" t="str">
        <f>IF(VLOOKUP($K139,NETIS登録技術一覧_20211101!$B$2:$K$2792,10,FALSE)="","",VLOOKUP($K139,NETIS登録技術一覧_20211101!$B$2:$K$2792,10,FALSE))</f>
        <v>有</v>
      </c>
      <c r="O139" s="132" t="s">
        <v>381</v>
      </c>
      <c r="P139" s="132" t="str">
        <f>IF(VLOOKUP(K139,NETIS登録技術一覧_20211101!$B$2:$H$2792,4,FALSE)="","",VLOOKUP(K139,NETIS登録技術一覧_20211101!$B$2:$H$2792,4,FALSE))</f>
        <v>機械設備</v>
      </c>
      <c r="Q139" s="132" t="str">
        <f>IF(VLOOKUP(K139,NETIS登録技術一覧_20211101!$B$2:$H$2792,5,FALSE)="","",VLOOKUP(K139,NETIS登録技術一覧_20211101!$B$2:$H$2792,5,FALSE))</f>
        <v>水門設備</v>
      </c>
      <c r="R139" s="132" t="str">
        <f>IF(VLOOKUP(K139,NETIS登録技術一覧_20211101!$B$2:$H$2792,6,FALSE)="","",VLOOKUP(K139,NETIS登録技術一覧_20211101!$B$2:$H$2792,6,FALSE))</f>
        <v>共通</v>
      </c>
      <c r="S139" s="132" t="str">
        <f>IF(VLOOKUP(K139,NETIS登録技術一覧_20211101!$B$2:$H$2792,7,FALSE)="","",VLOOKUP(K139,NETIS登録技術一覧_20211101!$B$2:$H$2792,7,FALSE))</f>
        <v/>
      </c>
      <c r="T139" s="132" t="str">
        <f>IF(VLOOKUP(K139,NETIS登録技術一覧_20211101!$B$2:$H$2792,2,FALSE)="","",VLOOKUP(K139,NETIS登録技術一覧_20211101!$B$2:$H$2792,2,FALSE))</f>
        <v>緊急油圧装置</v>
      </c>
      <c r="U139" s="132" t="str">
        <f>VLOOKUP(K139,managelist_20211101!$B$3:$G$10442,2,FALSE)</f>
        <v>急遽製作の油圧ユニットと配管の補修・継なぎ込みによるバックアップ</v>
      </c>
      <c r="V139" s="132">
        <f>VLOOKUP(K139,managelist_20211101!$B$3:$G$10442,5,FALSE)</f>
        <v>2118000</v>
      </c>
      <c r="W139" s="132">
        <f>VLOOKUP(K139,managelist_20211101!$B$3:$G$10442,6,FALSE)</f>
        <v>4675000</v>
      </c>
      <c r="X139" s="132" t="str">
        <f>VLOOKUP(K139,managelist_20211101!$B$3:$G$10442,3,FALSE)&amp;VLOOKUP(K139,managelist_20211101!$B$3:$G$10442,4,FALSE)</f>
        <v>1設備</v>
      </c>
    </row>
    <row r="140" spans="1:24" x14ac:dyDescent="0.15">
      <c r="A140" s="132" t="s">
        <v>1257</v>
      </c>
      <c r="B140" s="132" t="str">
        <f t="shared" si="10"/>
        <v>HR-110013</v>
      </c>
      <c r="C140" s="132" t="str">
        <f t="shared" si="11"/>
        <v>VR</v>
      </c>
      <c r="E140" s="132" t="s">
        <v>3042</v>
      </c>
      <c r="F140" s="132" t="str">
        <f t="shared" si="12"/>
        <v>KT-160117</v>
      </c>
      <c r="G140" s="132" t="str">
        <f t="shared" si="13"/>
        <v>VE</v>
      </c>
      <c r="H140" s="134" t="str">
        <f t="shared" si="14"/>
        <v>×</v>
      </c>
      <c r="J140" s="132">
        <v>139</v>
      </c>
      <c r="K140" s="132" t="s">
        <v>22543</v>
      </c>
      <c r="L140" s="132" t="str">
        <f>IFERROR(VLOOKUP(K140,「有用な技術」一覧_20211101!$B$2:$C$221,2,FALSE),"")</f>
        <v/>
      </c>
      <c r="M140" s="132" t="str">
        <f>IF(VLOOKUP($K140,NETIS登録技術一覧_20211101!$B$2:$K$2792,9,FALSE)="","",VLOOKUP($K140,NETIS登録技術一覧_20211101!$B$2:$K$2792,9,FALSE))</f>
        <v/>
      </c>
      <c r="N140" s="132" t="str">
        <f>IF(VLOOKUP($K140,NETIS登録技術一覧_20211101!$B$2:$K$2792,10,FALSE)="","",VLOOKUP($K140,NETIS登録技術一覧_20211101!$B$2:$K$2792,10,FALSE))</f>
        <v/>
      </c>
      <c r="O140" s="132" t="s">
        <v>381</v>
      </c>
      <c r="P140" s="132" t="str">
        <f>IF(VLOOKUP(K140,NETIS登録技術一覧_20211101!$B$2:$H$2792,4,FALSE)="","",VLOOKUP(K140,NETIS登録技術一覧_20211101!$B$2:$H$2792,4,FALSE))</f>
        <v>トンネル工</v>
      </c>
      <c r="Q140" s="132" t="str">
        <f>IF(VLOOKUP(K140,NETIS登録技術一覧_20211101!$B$2:$H$2792,5,FALSE)="","",VLOOKUP(K140,NETIS登録技術一覧_20211101!$B$2:$H$2792,5,FALSE))</f>
        <v>トンネル工（ＮＡＴＭ）</v>
      </c>
      <c r="R140" s="132" t="str">
        <f>IF(VLOOKUP(K140,NETIS登録技術一覧_20211101!$B$2:$H$2792,6,FALSE)="","",VLOOKUP(K140,NETIS登録技術一覧_20211101!$B$2:$H$2792,6,FALSE))</f>
        <v>覆工工</v>
      </c>
      <c r="S140" s="132" t="str">
        <f>IF(VLOOKUP(K140,NETIS登録技術一覧_20211101!$B$2:$H$2792,7,FALSE)="","",VLOOKUP(K140,NETIS登録技術一覧_20211101!$B$2:$H$2792,7,FALSE))</f>
        <v/>
      </c>
      <c r="T140" s="132" t="str">
        <f>IF(VLOOKUP(K140,NETIS登録技術一覧_20211101!$B$2:$H$2792,2,FALSE)="","",VLOOKUP(K140,NETIS登録技術一覧_20211101!$B$2:$H$2792,2,FALSE))</f>
        <v>フリードームシステム</v>
      </c>
      <c r="U140" s="132" t="str">
        <f>VLOOKUP(K140,managelist_20211101!$B$3:$G$10442,2,FALSE)</f>
        <v>コンクリート乾燥収縮低減剤</v>
      </c>
      <c r="V140" s="132">
        <f>VLOOKUP(K140,managelist_20211101!$B$3:$G$10442,5,FALSE)</f>
        <v>8776920</v>
      </c>
      <c r="W140" s="132">
        <f>VLOOKUP(K140,managelist_20211101!$B$3:$G$10442,6,FALSE)</f>
        <v>25440000</v>
      </c>
      <c r="X140" s="132" t="str">
        <f>VLOOKUP(K140,managelist_20211101!$B$3:$G$10442,3,FALSE)&amp;VLOOKUP(K140,managelist_20211101!$B$3:$G$10442,4,FALSE)</f>
        <v>1000m</v>
      </c>
    </row>
    <row r="141" spans="1:24" x14ac:dyDescent="0.15">
      <c r="A141" s="132" t="s">
        <v>3030</v>
      </c>
      <c r="B141" s="132" t="str">
        <f t="shared" si="10"/>
        <v>CG-160016</v>
      </c>
      <c r="C141" s="132" t="str">
        <f t="shared" si="11"/>
        <v>VR</v>
      </c>
      <c r="E141" s="132" t="s">
        <v>22470</v>
      </c>
      <c r="F141" s="132" t="str">
        <f t="shared" si="12"/>
        <v>TH-160012</v>
      </c>
      <c r="G141" s="132" t="str">
        <f t="shared" si="13"/>
        <v>VR</v>
      </c>
      <c r="H141" s="134" t="str">
        <f t="shared" si="14"/>
        <v>○</v>
      </c>
      <c r="J141" s="132">
        <v>140</v>
      </c>
      <c r="K141" s="132" t="s">
        <v>22544</v>
      </c>
      <c r="L141" s="132" t="str">
        <f>IFERROR(VLOOKUP(K141,「有用な技術」一覧_20211101!$B$2:$C$221,2,FALSE),"")</f>
        <v/>
      </c>
      <c r="M141" s="132" t="str">
        <f>IF(VLOOKUP($K141,NETIS登録技術一覧_20211101!$B$2:$K$2792,9,FALSE)="","",VLOOKUP($K141,NETIS登録技術一覧_20211101!$B$2:$K$2792,9,FALSE))</f>
        <v/>
      </c>
      <c r="N141" s="132" t="str">
        <f>IF(VLOOKUP($K141,NETIS登録技術一覧_20211101!$B$2:$K$2792,10,FALSE)="","",VLOOKUP($K141,NETIS登録技術一覧_20211101!$B$2:$K$2792,10,FALSE))</f>
        <v/>
      </c>
      <c r="O141" s="132" t="s">
        <v>381</v>
      </c>
      <c r="P141" s="132" t="str">
        <f>IF(VLOOKUP(K141,NETIS登録技術一覧_20211101!$B$2:$H$2792,4,FALSE)="","",VLOOKUP(K141,NETIS登録技術一覧_20211101!$B$2:$H$2792,4,FALSE))</f>
        <v>道路維持修繕工</v>
      </c>
      <c r="Q141" s="132" t="str">
        <f>IF(VLOOKUP(K141,NETIS登録技術一覧_20211101!$B$2:$H$2792,5,FALSE)="","",VLOOKUP(K141,NETIS登録技術一覧_20211101!$B$2:$H$2792,5,FALSE))</f>
        <v>道路付属物塗替工</v>
      </c>
      <c r="R141" s="132" t="str">
        <f>IF(VLOOKUP(K141,NETIS登録技術一覧_20211101!$B$2:$H$2792,6,FALSE)="","",VLOOKUP(K141,NETIS登録技術一覧_20211101!$B$2:$H$2792,6,FALSE))</f>
        <v/>
      </c>
      <c r="S141" s="132" t="str">
        <f>IF(VLOOKUP(K141,NETIS登録技術一覧_20211101!$B$2:$H$2792,7,FALSE)="","",VLOOKUP(K141,NETIS登録技術一覧_20211101!$B$2:$H$2792,7,FALSE))</f>
        <v/>
      </c>
      <c r="T141" s="132" t="str">
        <f>IF(VLOOKUP(K141,NETIS登録技術一覧_20211101!$B$2:$H$2792,2,FALSE)="","",VLOOKUP(K141,NETIS登録技術一覧_20211101!$B$2:$H$2792,2,FALSE))</f>
        <v>亜鉛系防錆処理技術「ZEC-888」</v>
      </c>
      <c r="U141" s="132" t="str">
        <f>VLOOKUP(K141,managelist_20211101!$B$3:$G$10442,2,FALSE)</f>
        <v>溶融亜鉛めっきHDZ55</v>
      </c>
      <c r="V141" s="132">
        <f>VLOOKUP(K141,managelist_20211101!$B$3:$G$10442,5,FALSE)</f>
        <v>668000</v>
      </c>
      <c r="W141" s="132">
        <f>VLOOKUP(K141,managelist_20211101!$B$3:$G$10442,6,FALSE)</f>
        <v>1186000</v>
      </c>
      <c r="X141" s="132" t="str">
        <f>VLOOKUP(K141,managelist_20211101!$B$3:$G$10442,3,FALSE)&amp;VLOOKUP(K141,managelist_20211101!$B$3:$G$10442,4,FALSE)</f>
        <v>10000セット</v>
      </c>
    </row>
    <row r="142" spans="1:24" x14ac:dyDescent="0.15">
      <c r="A142" s="132" t="s">
        <v>3050</v>
      </c>
      <c r="B142" s="132" t="str">
        <f t="shared" si="10"/>
        <v>QS-160026</v>
      </c>
      <c r="C142" s="132" t="str">
        <f t="shared" si="11"/>
        <v>VE</v>
      </c>
      <c r="E142" s="132" t="s">
        <v>3043</v>
      </c>
      <c r="F142" s="132" t="str">
        <f t="shared" si="12"/>
        <v>KT-160112</v>
      </c>
      <c r="G142" s="132" t="str">
        <f t="shared" si="13"/>
        <v>VR</v>
      </c>
      <c r="H142" s="134" t="str">
        <f t="shared" si="14"/>
        <v>×</v>
      </c>
      <c r="J142" s="132">
        <v>141</v>
      </c>
      <c r="K142" s="132" t="s">
        <v>22545</v>
      </c>
      <c r="L142" s="132" t="str">
        <f>IFERROR(VLOOKUP(K142,「有用な技術」一覧_20211101!$B$2:$C$221,2,FALSE),"")</f>
        <v/>
      </c>
      <c r="M142" s="132" t="str">
        <f>IF(VLOOKUP($K142,NETIS登録技術一覧_20211101!$B$2:$K$2792,9,FALSE)="","",VLOOKUP($K142,NETIS登録技術一覧_20211101!$B$2:$K$2792,9,FALSE))</f>
        <v/>
      </c>
      <c r="N142" s="132" t="str">
        <f>IF(VLOOKUP($K142,NETIS登録技術一覧_20211101!$B$2:$K$2792,10,FALSE)="","",VLOOKUP($K142,NETIS登録技術一覧_20211101!$B$2:$K$2792,10,FALSE))</f>
        <v/>
      </c>
      <c r="O142" s="132" t="s">
        <v>381</v>
      </c>
      <c r="P142" s="132" t="str">
        <f>IF(VLOOKUP(K142,NETIS登録技術一覧_20211101!$B$2:$H$2792,4,FALSE)="","",VLOOKUP(K142,NETIS登録技術一覧_20211101!$B$2:$H$2792,4,FALSE))</f>
        <v>調査試験</v>
      </c>
      <c r="Q142" s="132" t="str">
        <f>IF(VLOOKUP(K142,NETIS登録技術一覧_20211101!$B$2:$H$2792,5,FALSE)="","",VLOOKUP(K142,NETIS登録技術一覧_20211101!$B$2:$H$2792,5,FALSE))</f>
        <v>測量</v>
      </c>
      <c r="R142" s="132" t="str">
        <f>IF(VLOOKUP(K142,NETIS登録技術一覧_20211101!$B$2:$H$2792,6,FALSE)="","",VLOOKUP(K142,NETIS登録技術一覧_20211101!$B$2:$H$2792,6,FALSE))</f>
        <v>写真測量</v>
      </c>
      <c r="S142" s="132" t="str">
        <f>IF(VLOOKUP(K142,NETIS登録技術一覧_20211101!$B$2:$H$2792,7,FALSE)="","",VLOOKUP(K142,NETIS登録技術一覧_20211101!$B$2:$H$2792,7,FALSE))</f>
        <v/>
      </c>
      <c r="T142" s="132" t="str">
        <f>IF(VLOOKUP(K142,NETIS登録技術一覧_20211101!$B$2:$H$2792,2,FALSE)="","",VLOOKUP(K142,NETIS登録技術一覧_20211101!$B$2:$H$2792,2,FALSE))</f>
        <v>デジタルカメラ計測自動図化システム VFORM (ブイフォーム)</v>
      </c>
      <c r="U142" s="132" t="str">
        <f>VLOOKUP(K142,managelist_20211101!$B$3:$G$10442,2,FALSE)</f>
        <v>測量機器等の計測結果を基にCADを用いて人手で図化</v>
      </c>
      <c r="V142" s="132">
        <f>VLOOKUP(K142,managelist_20211101!$B$3:$G$10442,5,FALSE)</f>
        <v>4515000</v>
      </c>
      <c r="W142" s="132">
        <f>VLOOKUP(K142,managelist_20211101!$B$3:$G$10442,6,FALSE)</f>
        <v>5556250</v>
      </c>
      <c r="X142" s="132" t="str">
        <f>VLOOKUP(K142,managelist_20211101!$B$3:$G$10442,3,FALSE)&amp;VLOOKUP(K142,managelist_20211101!$B$3:$G$10442,4,FALSE)</f>
        <v>600箇所</v>
      </c>
    </row>
    <row r="143" spans="1:24" x14ac:dyDescent="0.15">
      <c r="A143" s="132" t="s">
        <v>10390</v>
      </c>
      <c r="B143" s="132" t="str">
        <f t="shared" si="10"/>
        <v>QS-090004</v>
      </c>
      <c r="C143" s="132" t="str">
        <f t="shared" si="11"/>
        <v>VG</v>
      </c>
      <c r="E143" s="132" t="s">
        <v>3044</v>
      </c>
      <c r="F143" s="132" t="str">
        <f t="shared" si="12"/>
        <v>HK-160021</v>
      </c>
      <c r="G143" s="132" t="str">
        <f t="shared" si="13"/>
        <v>VE</v>
      </c>
      <c r="H143" s="134" t="str">
        <f t="shared" si="14"/>
        <v>×</v>
      </c>
      <c r="J143" s="132">
        <v>142</v>
      </c>
      <c r="K143" s="132" t="s">
        <v>22546</v>
      </c>
      <c r="L143" s="132" t="str">
        <f>IFERROR(VLOOKUP(K143,「有用な技術」一覧_20211101!$B$2:$C$221,2,FALSE),"")</f>
        <v/>
      </c>
      <c r="M143" s="132" t="str">
        <f>IF(VLOOKUP($K143,NETIS登録技術一覧_20211101!$B$2:$K$2792,9,FALSE)="","",VLOOKUP($K143,NETIS登録技術一覧_20211101!$B$2:$K$2792,9,FALSE))</f>
        <v/>
      </c>
      <c r="N143" s="132" t="str">
        <f>IF(VLOOKUP($K143,NETIS登録技術一覧_20211101!$B$2:$K$2792,10,FALSE)="","",VLOOKUP($K143,NETIS登録技術一覧_20211101!$B$2:$K$2792,10,FALSE))</f>
        <v/>
      </c>
      <c r="O143" s="132" t="s">
        <v>381</v>
      </c>
      <c r="P143" s="132" t="str">
        <f>IF(VLOOKUP(K143,NETIS登録技術一覧_20211101!$B$2:$H$2792,4,FALSE)="","",VLOOKUP(K143,NETIS登録技術一覧_20211101!$B$2:$H$2792,4,FALSE))</f>
        <v>橋梁上部工</v>
      </c>
      <c r="Q143" s="132" t="str">
        <f>IF(VLOOKUP(K143,NETIS登録技術一覧_20211101!$B$2:$H$2792,5,FALSE)="","",VLOOKUP(K143,NETIS登録技術一覧_20211101!$B$2:$H$2792,5,FALSE))</f>
        <v>橋梁用伸縮継手装置設置工</v>
      </c>
      <c r="R143" s="132" t="str">
        <f>IF(VLOOKUP(K143,NETIS登録技術一覧_20211101!$B$2:$H$2792,6,FALSE)="","",VLOOKUP(K143,NETIS登録技術一覧_20211101!$B$2:$H$2792,6,FALSE))</f>
        <v/>
      </c>
      <c r="S143" s="132" t="str">
        <f>IF(VLOOKUP(K143,NETIS登録技術一覧_20211101!$B$2:$H$2792,7,FALSE)="","",VLOOKUP(K143,NETIS登録技術一覧_20211101!$B$2:$H$2792,7,FALSE))</f>
        <v/>
      </c>
      <c r="T143" s="132" t="str">
        <f>IF(VLOOKUP(K143,NETIS登録技術一覧_20211101!$B$2:$H$2792,2,FALSE)="","",VLOOKUP(K143,NETIS登録技術一覧_20211101!$B$2:$H$2792,2,FALSE))</f>
        <v>SEFジョイント100</v>
      </c>
      <c r="U143" s="132" t="str">
        <f>VLOOKUP(K143,managelist_20211101!$B$3:$G$10442,2,FALSE)</f>
        <v>鋼製フィンガージョイント</v>
      </c>
      <c r="V143" s="132">
        <f>VLOOKUP(K143,managelist_20211101!$B$3:$G$10442,5,FALSE)</f>
        <v>3876250</v>
      </c>
      <c r="W143" s="132">
        <f>VLOOKUP(K143,managelist_20211101!$B$3:$G$10442,6,FALSE)</f>
        <v>5626834</v>
      </c>
      <c r="X143" s="132" t="str">
        <f>VLOOKUP(K143,managelist_20211101!$B$3:$G$10442,3,FALSE)&amp;VLOOKUP(K143,managelist_20211101!$B$3:$G$10442,4,FALSE)</f>
        <v>4ｍ</v>
      </c>
    </row>
    <row r="144" spans="1:24" x14ac:dyDescent="0.15">
      <c r="A144" s="132" t="s">
        <v>3143</v>
      </c>
      <c r="B144" s="132" t="str">
        <f t="shared" si="10"/>
        <v>KT-150002</v>
      </c>
      <c r="C144" s="132" t="str">
        <f t="shared" si="11"/>
        <v>VR</v>
      </c>
      <c r="E144" s="132" t="s">
        <v>22471</v>
      </c>
      <c r="F144" s="132" t="str">
        <f t="shared" si="12"/>
        <v>KT-160111</v>
      </c>
      <c r="G144" s="132" t="str">
        <f t="shared" si="13"/>
        <v>VE</v>
      </c>
      <c r="H144" s="134" t="str">
        <f t="shared" si="14"/>
        <v>○</v>
      </c>
      <c r="J144" s="132">
        <v>143</v>
      </c>
      <c r="K144" s="132" t="s">
        <v>22547</v>
      </c>
      <c r="L144" s="132" t="str">
        <f>IFERROR(VLOOKUP(K144,「有用な技術」一覧_20211101!$B$2:$C$221,2,FALSE),"")</f>
        <v/>
      </c>
      <c r="M144" s="132" t="str">
        <f>IF(VLOOKUP($K144,NETIS登録技術一覧_20211101!$B$2:$K$2792,9,FALSE)="","",VLOOKUP($K144,NETIS登録技術一覧_20211101!$B$2:$K$2792,9,FALSE))</f>
        <v/>
      </c>
      <c r="N144" s="132" t="str">
        <f>IF(VLOOKUP($K144,NETIS登録技術一覧_20211101!$B$2:$K$2792,10,FALSE)="","",VLOOKUP($K144,NETIS登録技術一覧_20211101!$B$2:$K$2792,10,FALSE))</f>
        <v/>
      </c>
      <c r="O144" s="132" t="s">
        <v>381</v>
      </c>
      <c r="P144" s="132" t="str">
        <f>IF(VLOOKUP(K144,NETIS登録技術一覧_20211101!$B$2:$H$2792,4,FALSE)="","",VLOOKUP(K144,NETIS登録技術一覧_20211101!$B$2:$H$2792,4,FALSE))</f>
        <v>道路維持修繕工</v>
      </c>
      <c r="Q144" s="132" t="str">
        <f>IF(VLOOKUP(K144,NETIS登録技術一覧_20211101!$B$2:$H$2792,5,FALSE)="","",VLOOKUP(K144,NETIS登録技術一覧_20211101!$B$2:$H$2792,5,FALSE))</f>
        <v>橋梁補修補強工</v>
      </c>
      <c r="R144" s="132" t="str">
        <f>IF(VLOOKUP(K144,NETIS登録技術一覧_20211101!$B$2:$H$2792,6,FALSE)="","",VLOOKUP(K144,NETIS登録技術一覧_20211101!$B$2:$H$2792,6,FALSE))</f>
        <v>その他</v>
      </c>
      <c r="S144" s="132" t="str">
        <f>IF(VLOOKUP(K144,NETIS登録技術一覧_20211101!$B$2:$H$2792,7,FALSE)="","",VLOOKUP(K144,NETIS登録技術一覧_20211101!$B$2:$H$2792,7,FALSE))</f>
        <v/>
      </c>
      <c r="T144" s="132" t="str">
        <f>IF(VLOOKUP(K144,NETIS登録技術一覧_20211101!$B$2:$H$2792,2,FALSE)="","",VLOOKUP(K144,NETIS登録技術一覧_20211101!$B$2:$H$2792,2,FALSE))</f>
        <v>ゴム支承のオゾン劣化防止コーティング(K-PRO工法)</v>
      </c>
      <c r="U144" s="132" t="str">
        <f>VLOOKUP(K144,managelist_20211101!$B$3:$G$10442,2,FALSE)</f>
        <v>シリコンコーティング</v>
      </c>
      <c r="V144" s="132">
        <f>VLOOKUP(K144,managelist_20211101!$B$3:$G$10442,5,FALSE)</f>
        <v>1388880</v>
      </c>
      <c r="W144" s="132">
        <f>VLOOKUP(K144,managelist_20211101!$B$3:$G$10442,6,FALSE)</f>
        <v>1765665</v>
      </c>
      <c r="X144" s="132" t="str">
        <f>VLOOKUP(K144,managelist_20211101!$B$3:$G$10442,3,FALSE)&amp;VLOOKUP(K144,managelist_20211101!$B$3:$G$10442,4,FALSE)</f>
        <v>2㎡</v>
      </c>
    </row>
    <row r="145" spans="1:24" x14ac:dyDescent="0.15">
      <c r="A145" s="132" t="s">
        <v>10387</v>
      </c>
      <c r="B145" s="132" t="str">
        <f t="shared" si="10"/>
        <v>QS-090001</v>
      </c>
      <c r="C145" s="132" t="str">
        <f t="shared" si="11"/>
        <v>VG</v>
      </c>
      <c r="E145" s="132" t="s">
        <v>22472</v>
      </c>
      <c r="F145" s="132" t="str">
        <f t="shared" si="12"/>
        <v>HR-160004</v>
      </c>
      <c r="G145" s="132" t="str">
        <f t="shared" si="13"/>
        <v>VE</v>
      </c>
      <c r="H145" s="134" t="str">
        <f t="shared" si="14"/>
        <v>○</v>
      </c>
      <c r="J145" s="132">
        <v>144</v>
      </c>
      <c r="K145" s="132" t="s">
        <v>22548</v>
      </c>
      <c r="L145" s="132" t="str">
        <f>IFERROR(VLOOKUP(K145,「有用な技術」一覧_20211101!$B$2:$C$221,2,FALSE),"")</f>
        <v>[★ 活用促進]</v>
      </c>
      <c r="M145" s="132" t="str">
        <f>IF(VLOOKUP($K145,NETIS登録技術一覧_20211101!$B$2:$K$2792,9,FALSE)="","",VLOOKUP($K145,NETIS登録技術一覧_20211101!$B$2:$K$2792,9,FALSE))</f>
        <v/>
      </c>
      <c r="N145" s="132" t="str">
        <f>IF(VLOOKUP($K145,NETIS登録技術一覧_20211101!$B$2:$K$2792,10,FALSE)="","",VLOOKUP($K145,NETIS登録技術一覧_20211101!$B$2:$K$2792,10,FALSE))</f>
        <v/>
      </c>
      <c r="O145" s="132" t="s">
        <v>381</v>
      </c>
      <c r="P145" s="132" t="str">
        <f>IF(VLOOKUP(K145,NETIS登録技術一覧_20211101!$B$2:$H$2792,4,FALSE)="","",VLOOKUP(K145,NETIS登録技術一覧_20211101!$B$2:$H$2792,4,FALSE))</f>
        <v>舗装工</v>
      </c>
      <c r="Q145" s="132" t="str">
        <f>IF(VLOOKUP(K145,NETIS登録技術一覧_20211101!$B$2:$H$2792,5,FALSE)="","",VLOOKUP(K145,NETIS登録技術一覧_20211101!$B$2:$H$2792,5,FALSE))</f>
        <v>アスファルト舗装工</v>
      </c>
      <c r="R145" s="132" t="str">
        <f>IF(VLOOKUP(K145,NETIS登録技術一覧_20211101!$B$2:$H$2792,6,FALSE)="","",VLOOKUP(K145,NETIS登録技術一覧_20211101!$B$2:$H$2792,6,FALSE))</f>
        <v>アスファルト舗装工</v>
      </c>
      <c r="S145" s="132" t="str">
        <f>IF(VLOOKUP(K145,NETIS登録技術一覧_20211101!$B$2:$H$2792,7,FALSE)="","",VLOOKUP(K145,NETIS登録技術一覧_20211101!$B$2:$H$2792,7,FALSE))</f>
        <v>その他</v>
      </c>
      <c r="T145" s="132" t="str">
        <f>IF(VLOOKUP(K145,NETIS登録技術一覧_20211101!$B$2:$H$2792,2,FALSE)="","",VLOOKUP(K145,NETIS登録技術一覧_20211101!$B$2:$H$2792,2,FALSE))</f>
        <v>舗装用密度計FT-107</v>
      </c>
      <c r="U145" s="132" t="str">
        <f>VLOOKUP(K145,managelist_20211101!$B$3:$G$10442,2,FALSE)</f>
        <v>コア採取によるアスファルト混合物の密度試験</v>
      </c>
      <c r="V145" s="132">
        <f>VLOOKUP(K145,managelist_20211101!$B$3:$G$10442,5,FALSE)</f>
        <v>93754</v>
      </c>
      <c r="W145" s="132">
        <f>VLOOKUP(K145,managelist_20211101!$B$3:$G$10442,6,FALSE)</f>
        <v>132680</v>
      </c>
      <c r="X145" s="132" t="str">
        <f>VLOOKUP(K145,managelist_20211101!$B$3:$G$10442,3,FALSE)&amp;VLOOKUP(K145,managelist_20211101!$B$3:$G$10442,4,FALSE)</f>
        <v>10箇所・1調査</v>
      </c>
    </row>
    <row r="146" spans="1:24" x14ac:dyDescent="0.15">
      <c r="A146" s="132" t="s">
        <v>1526</v>
      </c>
      <c r="B146" s="132" t="str">
        <f t="shared" si="10"/>
        <v>QS-100022</v>
      </c>
      <c r="C146" s="132" t="str">
        <f t="shared" si="11"/>
        <v>VE</v>
      </c>
      <c r="E146" s="132" t="s">
        <v>3045</v>
      </c>
      <c r="F146" s="132" t="str">
        <f t="shared" si="12"/>
        <v>KK-160043</v>
      </c>
      <c r="G146" s="132" t="str">
        <f t="shared" si="13"/>
        <v>VE</v>
      </c>
      <c r="H146" s="134" t="str">
        <f t="shared" si="14"/>
        <v>×</v>
      </c>
      <c r="J146" s="132">
        <v>145</v>
      </c>
      <c r="K146" s="132" t="s">
        <v>22549</v>
      </c>
      <c r="L146" s="132" t="str">
        <f>IFERROR(VLOOKUP(K146,「有用な技術」一覧_20211101!$B$2:$C$221,2,FALSE),"")</f>
        <v/>
      </c>
      <c r="M146" s="132" t="str">
        <f>IF(VLOOKUP($K146,NETIS登録技術一覧_20211101!$B$2:$K$2792,9,FALSE)="","",VLOOKUP($K146,NETIS登録技術一覧_20211101!$B$2:$K$2792,9,FALSE))</f>
        <v/>
      </c>
      <c r="N146" s="132" t="str">
        <f>IF(VLOOKUP($K146,NETIS登録技術一覧_20211101!$B$2:$K$2792,10,FALSE)="","",VLOOKUP($K146,NETIS登録技術一覧_20211101!$B$2:$K$2792,10,FALSE))</f>
        <v/>
      </c>
      <c r="O146" s="132" t="s">
        <v>381</v>
      </c>
      <c r="P146" s="132" t="str">
        <f>IF(VLOOKUP(K146,NETIS登録技術一覧_20211101!$B$2:$H$2792,4,FALSE)="","",VLOOKUP(K146,NETIS登録技術一覧_20211101!$B$2:$H$2792,4,FALSE))</f>
        <v>共通工</v>
      </c>
      <c r="Q146" s="132" t="str">
        <f>IF(VLOOKUP(K146,NETIS登録技術一覧_20211101!$B$2:$H$2792,5,FALSE)="","",VLOOKUP(K146,NETIS登録技術一覧_20211101!$B$2:$H$2792,5,FALSE))</f>
        <v>排水構造物工</v>
      </c>
      <c r="R146" s="132" t="str">
        <f>IF(VLOOKUP(K146,NETIS登録技術一覧_20211101!$B$2:$H$2792,6,FALSE)="","",VLOOKUP(K146,NETIS登録技術一覧_20211101!$B$2:$H$2792,6,FALSE))</f>
        <v>その他</v>
      </c>
      <c r="S146" s="132" t="str">
        <f>IF(VLOOKUP(K146,NETIS登録技術一覧_20211101!$B$2:$H$2792,7,FALSE)="","",VLOOKUP(K146,NETIS登録技術一覧_20211101!$B$2:$H$2792,7,FALSE))</f>
        <v/>
      </c>
      <c r="T146" s="132" t="str">
        <f>IF(VLOOKUP(K146,NETIS登録技術一覧_20211101!$B$2:$H$2792,2,FALSE)="","",VLOOKUP(K146,NETIS登録技術一覧_20211101!$B$2:$H$2792,2,FALSE))</f>
        <v>GR-L(落ち葉対策型グレーチング)</v>
      </c>
      <c r="U146" s="132" t="str">
        <f>VLOOKUP(K146,managelist_20211101!$B$3:$G$10442,2,FALSE)</f>
        <v>鋼製グレーチングの落ち葉を清掃する</v>
      </c>
      <c r="V146" s="132">
        <f>VLOOKUP(K146,managelist_20211101!$B$3:$G$10442,5,FALSE)</f>
        <v>68300</v>
      </c>
      <c r="W146" s="132">
        <f>VLOOKUP(K146,managelist_20211101!$B$3:$G$10442,6,FALSE)</f>
        <v>27000</v>
      </c>
      <c r="X146" s="132" t="str">
        <f>VLOOKUP(K146,managelist_20211101!$B$3:$G$10442,3,FALSE)&amp;VLOOKUP(K146,managelist_20211101!$B$3:$G$10442,4,FALSE)</f>
        <v>1箇所</v>
      </c>
    </row>
    <row r="147" spans="1:24" x14ac:dyDescent="0.15">
      <c r="A147" s="132" t="s">
        <v>3029</v>
      </c>
      <c r="B147" s="132" t="str">
        <f t="shared" si="10"/>
        <v>QS-160049</v>
      </c>
      <c r="C147" s="132" t="str">
        <f t="shared" si="11"/>
        <v>VE</v>
      </c>
      <c r="E147" s="132" t="s">
        <v>22473</v>
      </c>
      <c r="F147" s="132" t="str">
        <f t="shared" si="12"/>
        <v>QS-160031</v>
      </c>
      <c r="G147" s="132" t="str">
        <f t="shared" si="13"/>
        <v>VE</v>
      </c>
      <c r="H147" s="134" t="str">
        <f t="shared" si="14"/>
        <v>○</v>
      </c>
      <c r="J147" s="132">
        <v>146</v>
      </c>
      <c r="K147" s="132" t="s">
        <v>22550</v>
      </c>
      <c r="L147" s="132" t="str">
        <f>IFERROR(VLOOKUP(K147,「有用な技術」一覧_20211101!$B$2:$C$221,2,FALSE),"")</f>
        <v/>
      </c>
      <c r="M147" s="132" t="str">
        <f>IF(VLOOKUP($K147,NETIS登録技術一覧_20211101!$B$2:$K$2792,9,FALSE)="","",VLOOKUP($K147,NETIS登録技術一覧_20211101!$B$2:$K$2792,9,FALSE))</f>
        <v/>
      </c>
      <c r="N147" s="132" t="str">
        <f>IF(VLOOKUP($K147,NETIS登録技術一覧_20211101!$B$2:$K$2792,10,FALSE)="","",VLOOKUP($K147,NETIS登録技術一覧_20211101!$B$2:$K$2792,10,FALSE))</f>
        <v/>
      </c>
      <c r="O147" s="132" t="s">
        <v>381</v>
      </c>
      <c r="P147" s="132" t="str">
        <f>IF(VLOOKUP(K147,NETIS登録技術一覧_20211101!$B$2:$H$2792,4,FALSE)="","",VLOOKUP(K147,NETIS登録技術一覧_20211101!$B$2:$H$2792,4,FALSE))</f>
        <v>港湾・港湾海岸・空港</v>
      </c>
      <c r="Q147" s="132" t="str">
        <f>IF(VLOOKUP(K147,NETIS登録技術一覧_20211101!$B$2:$H$2792,5,FALSE)="","",VLOOKUP(K147,NETIS登録技術一覧_20211101!$B$2:$H$2792,5,FALSE))</f>
        <v>消波工</v>
      </c>
      <c r="R147" s="132" t="str">
        <f>IF(VLOOKUP(K147,NETIS登録技術一覧_20211101!$B$2:$H$2792,6,FALSE)="","",VLOOKUP(K147,NETIS登録技術一覧_20211101!$B$2:$H$2792,6,FALSE))</f>
        <v>消波ブロック工</v>
      </c>
      <c r="S147" s="132" t="str">
        <f>IF(VLOOKUP(K147,NETIS登録技術一覧_20211101!$B$2:$H$2792,7,FALSE)="","",VLOOKUP(K147,NETIS登録技術一覧_20211101!$B$2:$H$2792,7,FALSE))</f>
        <v>消波ブロック製作</v>
      </c>
      <c r="T147" s="132" t="str">
        <f>IF(VLOOKUP(K147,NETIS登録技術一覧_20211101!$B$2:$H$2792,2,FALSE)="","",VLOOKUP(K147,NETIS登録技術一覧_20211101!$B$2:$H$2792,2,FALSE))</f>
        <v>型枠内面強化工法</v>
      </c>
      <c r="U147" s="132" t="e">
        <f>VLOOKUP(K147,managelist_20211101!$B$3:$G$10442,2,FALSE)</f>
        <v>#N/A</v>
      </c>
      <c r="V147" s="132" t="e">
        <f>VLOOKUP(K147,managelist_20211101!$B$3:$G$10442,5,FALSE)</f>
        <v>#N/A</v>
      </c>
      <c r="W147" s="132" t="e">
        <f>VLOOKUP(K147,managelist_20211101!$B$3:$G$10442,6,FALSE)</f>
        <v>#N/A</v>
      </c>
      <c r="X147" s="132" t="e">
        <f>VLOOKUP(K147,managelist_20211101!$B$3:$G$10442,3,FALSE)&amp;VLOOKUP(K147,managelist_20211101!$B$3:$G$10442,4,FALSE)</f>
        <v>#N/A</v>
      </c>
    </row>
    <row r="148" spans="1:24" x14ac:dyDescent="0.15">
      <c r="A148" s="132" t="s">
        <v>1571</v>
      </c>
      <c r="B148" s="132" t="str">
        <f t="shared" si="10"/>
        <v>SK-100012</v>
      </c>
      <c r="C148" s="132" t="str">
        <f t="shared" si="11"/>
        <v>VE</v>
      </c>
      <c r="E148" s="132" t="s">
        <v>22474</v>
      </c>
      <c r="F148" s="132" t="str">
        <f t="shared" si="12"/>
        <v>KT-160109</v>
      </c>
      <c r="G148" s="132" t="str">
        <f t="shared" si="13"/>
        <v>VR</v>
      </c>
      <c r="H148" s="134" t="str">
        <f t="shared" si="14"/>
        <v>○</v>
      </c>
      <c r="J148" s="132">
        <v>147</v>
      </c>
      <c r="K148" s="132" t="s">
        <v>22552</v>
      </c>
      <c r="L148" s="132" t="str">
        <f>IFERROR(VLOOKUP(K148,「有用な技術」一覧_20211101!$B$2:$C$221,2,FALSE),"")</f>
        <v/>
      </c>
      <c r="M148" s="132" t="str">
        <f>IF(VLOOKUP($K148,NETIS登録技術一覧_20211101!$B$2:$K$2792,9,FALSE)="","",VLOOKUP($K148,NETIS登録技術一覧_20211101!$B$2:$K$2792,9,FALSE))</f>
        <v/>
      </c>
      <c r="N148" s="132" t="str">
        <f>IF(VLOOKUP($K148,NETIS登録技術一覧_20211101!$B$2:$K$2792,10,FALSE)="","",VLOOKUP($K148,NETIS登録技術一覧_20211101!$B$2:$K$2792,10,FALSE))</f>
        <v/>
      </c>
      <c r="O148" s="132" t="s">
        <v>381</v>
      </c>
      <c r="P148" s="132" t="str">
        <f>IF(VLOOKUP(K148,NETIS登録技術一覧_20211101!$B$2:$H$2792,4,FALSE)="","",VLOOKUP(K148,NETIS登録技術一覧_20211101!$B$2:$H$2792,4,FALSE))</f>
        <v>コンクリート工</v>
      </c>
      <c r="Q148" s="132" t="str">
        <f>IF(VLOOKUP(K148,NETIS登録技術一覧_20211101!$B$2:$H$2792,5,FALSE)="","",VLOOKUP(K148,NETIS登録技術一覧_20211101!$B$2:$H$2792,5,FALSE))</f>
        <v>コンクリート工</v>
      </c>
      <c r="R148" s="132" t="str">
        <f>IF(VLOOKUP(K148,NETIS登録技術一覧_20211101!$B$2:$H$2792,6,FALSE)="","",VLOOKUP(K148,NETIS登録技術一覧_20211101!$B$2:$H$2792,6,FALSE))</f>
        <v>溶接金網設置</v>
      </c>
      <c r="S148" s="132" t="str">
        <f>IF(VLOOKUP(K148,NETIS登録技術一覧_20211101!$B$2:$H$2792,7,FALSE)="","",VLOOKUP(K148,NETIS登録技術一覧_20211101!$B$2:$H$2792,7,FALSE))</f>
        <v/>
      </c>
      <c r="T148" s="132" t="str">
        <f>IF(VLOOKUP(K148,NETIS登録技術一覧_20211101!$B$2:$H$2792,2,FALSE)="","",VLOOKUP(K148,NETIS登録技術一覧_20211101!$B$2:$H$2792,2,FALSE))</f>
        <v>スクリューメッシュ</v>
      </c>
      <c r="U148" s="132" t="str">
        <f>VLOOKUP(K148,managelist_20211101!$B$3:$G$10442,2,FALSE)</f>
        <v>溶接金網(ワイヤーメッシュ)</v>
      </c>
      <c r="V148" s="132">
        <f>VLOOKUP(K148,managelist_20211101!$B$3:$G$10442,5,FALSE)</f>
        <v>43300</v>
      </c>
      <c r="W148" s="132">
        <f>VLOOKUP(K148,managelist_20211101!$B$3:$G$10442,6,FALSE)</f>
        <v>49300</v>
      </c>
      <c r="X148" s="132" t="str">
        <f>VLOOKUP(K148,managelist_20211101!$B$3:$G$10442,3,FALSE)&amp;VLOOKUP(K148,managelist_20211101!$B$3:$G$10442,4,FALSE)</f>
        <v>100㎡</v>
      </c>
    </row>
    <row r="149" spans="1:24" x14ac:dyDescent="0.15">
      <c r="A149" s="132" t="s">
        <v>1185</v>
      </c>
      <c r="B149" s="132" t="str">
        <f t="shared" si="10"/>
        <v>CG-120020</v>
      </c>
      <c r="C149" s="132" t="str">
        <f t="shared" si="11"/>
        <v>VE</v>
      </c>
      <c r="E149" s="132" t="s">
        <v>3046</v>
      </c>
      <c r="F149" s="132" t="str">
        <f t="shared" si="12"/>
        <v>KT-160108</v>
      </c>
      <c r="G149" s="132" t="str">
        <f t="shared" si="13"/>
        <v>VE</v>
      </c>
      <c r="H149" s="134" t="str">
        <f t="shared" si="14"/>
        <v>×</v>
      </c>
      <c r="J149" s="132">
        <v>148</v>
      </c>
      <c r="K149" s="132" t="s">
        <v>5508</v>
      </c>
      <c r="L149" s="132" t="str">
        <f>IFERROR(VLOOKUP(K149,「有用な技術」一覧_20211101!$B$2:$C$221,2,FALSE),"")</f>
        <v/>
      </c>
      <c r="M149" s="132" t="str">
        <f>IF(VLOOKUP($K149,NETIS登録技術一覧_20211101!$B$2:$K$2792,9,FALSE)="","",VLOOKUP($K149,NETIS登録技術一覧_20211101!$B$2:$K$2792,9,FALSE))</f>
        <v/>
      </c>
      <c r="N149" s="132" t="str">
        <f>IF(VLOOKUP($K149,NETIS登録技術一覧_20211101!$B$2:$K$2792,10,FALSE)="","",VLOOKUP($K149,NETIS登録技術一覧_20211101!$B$2:$K$2792,10,FALSE))</f>
        <v/>
      </c>
      <c r="O149" s="132" t="s">
        <v>381</v>
      </c>
      <c r="P149" s="132" t="str">
        <f>IF(VLOOKUP(K149,NETIS登録技術一覧_20211101!$B$2:$H$2792,4,FALSE)="","",VLOOKUP(K149,NETIS登録技術一覧_20211101!$B$2:$H$2792,4,FALSE))</f>
        <v>共通工</v>
      </c>
      <c r="Q149" s="132" t="str">
        <f>IF(VLOOKUP(K149,NETIS登録技術一覧_20211101!$B$2:$H$2792,5,FALSE)="","",VLOOKUP(K149,NETIS登録技術一覧_20211101!$B$2:$H$2792,5,FALSE))</f>
        <v>深層混合処理工</v>
      </c>
      <c r="R149" s="132" t="str">
        <f>IF(VLOOKUP(K149,NETIS登録技術一覧_20211101!$B$2:$H$2792,6,FALSE)="","",VLOOKUP(K149,NETIS登録技術一覧_20211101!$B$2:$H$2792,6,FALSE))</f>
        <v>固結工</v>
      </c>
      <c r="S149" s="132" t="str">
        <f>IF(VLOOKUP(K149,NETIS登録技術一覧_20211101!$B$2:$H$2792,7,FALSE)="","",VLOOKUP(K149,NETIS登録技術一覧_20211101!$B$2:$H$2792,7,FALSE))</f>
        <v>高圧噴射撹拌工</v>
      </c>
      <c r="T149" s="132" t="str">
        <f>IF(VLOOKUP(K149,NETIS登録技術一覧_20211101!$B$2:$H$2792,2,FALSE)="","",VLOOKUP(K149,NETIS登録技術一覧_20211101!$B$2:$H$2792,2,FALSE))</f>
        <v>FTJ-FAN工法</v>
      </c>
      <c r="U149" s="132" t="str">
        <f>VLOOKUP(K149,managelist_20211101!$B$3:$G$10442,2,FALSE)</f>
        <v>高圧噴射攪拌工(二重管工法)</v>
      </c>
      <c r="V149" s="132">
        <f>VLOOKUP(K149,managelist_20211101!$B$3:$G$10442,5,FALSE)</f>
        <v>13615410</v>
      </c>
      <c r="W149" s="132">
        <f>VLOOKUP(K149,managelist_20211101!$B$3:$G$10442,6,FALSE)</f>
        <v>14273186</v>
      </c>
      <c r="X149" s="132" t="str">
        <f>VLOOKUP(K149,managelist_20211101!$B$3:$G$10442,3,FALSE)&amp;VLOOKUP(K149,managelist_20211101!$B$3:$G$10442,4,FALSE)</f>
        <v>225m3</v>
      </c>
    </row>
    <row r="150" spans="1:24" x14ac:dyDescent="0.15">
      <c r="A150" s="132" t="s">
        <v>3082</v>
      </c>
      <c r="B150" s="132" t="str">
        <f t="shared" si="10"/>
        <v>TH-160004</v>
      </c>
      <c r="C150" s="132" t="str">
        <f t="shared" si="11"/>
        <v>VE</v>
      </c>
      <c r="E150" s="132" t="s">
        <v>22475</v>
      </c>
      <c r="F150" s="132" t="str">
        <f t="shared" si="12"/>
        <v>SK-160016</v>
      </c>
      <c r="G150" s="132" t="str">
        <f t="shared" si="13"/>
        <v>VE</v>
      </c>
      <c r="H150" s="134" t="str">
        <f t="shared" si="14"/>
        <v>○</v>
      </c>
      <c r="J150" s="132">
        <v>149</v>
      </c>
      <c r="K150" s="132" t="s">
        <v>22553</v>
      </c>
      <c r="L150" s="132" t="str">
        <f>IFERROR(VLOOKUP(K150,「有用な技術」一覧_20211101!$B$2:$C$221,2,FALSE),"")</f>
        <v/>
      </c>
      <c r="M150" s="132" t="str">
        <f>IF(VLOOKUP($K150,NETIS登録技術一覧_20211101!$B$2:$K$2792,9,FALSE)="","",VLOOKUP($K150,NETIS登録技術一覧_20211101!$B$2:$K$2792,9,FALSE))</f>
        <v/>
      </c>
      <c r="N150" s="132" t="str">
        <f>IF(VLOOKUP($K150,NETIS登録技術一覧_20211101!$B$2:$K$2792,10,FALSE)="","",VLOOKUP($K150,NETIS登録技術一覧_20211101!$B$2:$K$2792,10,FALSE))</f>
        <v/>
      </c>
      <c r="O150" s="132" t="s">
        <v>381</v>
      </c>
      <c r="P150" s="132" t="str">
        <f>IF(VLOOKUP(K150,NETIS登録技術一覧_20211101!$B$2:$H$2792,4,FALSE)="","",VLOOKUP(K150,NETIS登録技術一覧_20211101!$B$2:$H$2792,4,FALSE))</f>
        <v>河川海岸</v>
      </c>
      <c r="Q150" s="132" t="str">
        <f>IF(VLOOKUP(K150,NETIS登録技術一覧_20211101!$B$2:$H$2792,5,FALSE)="","",VLOOKUP(K150,NETIS登録技術一覧_20211101!$B$2:$H$2792,5,FALSE))</f>
        <v>多自然型護岸工</v>
      </c>
      <c r="R150" s="132" t="str">
        <f>IF(VLOOKUP(K150,NETIS登録技術一覧_20211101!$B$2:$H$2792,6,FALSE)="","",VLOOKUP(K150,NETIS登録技術一覧_20211101!$B$2:$H$2792,6,FALSE))</f>
        <v/>
      </c>
      <c r="S150" s="132" t="str">
        <f>IF(VLOOKUP(K150,NETIS登録技術一覧_20211101!$B$2:$H$2792,7,FALSE)="","",VLOOKUP(K150,NETIS登録技術一覧_20211101!$B$2:$H$2792,7,FALSE))</f>
        <v/>
      </c>
      <c r="T150" s="132" t="str">
        <f>IF(VLOOKUP(K150,NETIS登録技術一覧_20211101!$B$2:$H$2792,2,FALSE)="","",VLOOKUP(K150,NETIS登録技術一覧_20211101!$B$2:$H$2792,2,FALSE))</f>
        <v>ジオシェルトン</v>
      </c>
      <c r="U150" s="132" t="str">
        <f>VLOOKUP(K150,managelist_20211101!$B$3:$G$10442,2,FALSE)</f>
        <v>鉄線かごマット(めっき鉄線)</v>
      </c>
      <c r="V150" s="132">
        <f>VLOOKUP(K150,managelist_20211101!$B$3:$G$10442,5,FALSE)</f>
        <v>1597071.92</v>
      </c>
      <c r="W150" s="132">
        <f>VLOOKUP(K150,managelist_20211101!$B$3:$G$10442,6,FALSE)</f>
        <v>804343</v>
      </c>
      <c r="X150" s="132" t="str">
        <f>VLOOKUP(K150,managelist_20211101!$B$3:$G$10442,3,FALSE)&amp;VLOOKUP(K150,managelist_20211101!$B$3:$G$10442,4,FALSE)</f>
        <v>100㎡</v>
      </c>
    </row>
    <row r="151" spans="1:24" x14ac:dyDescent="0.15">
      <c r="A151" s="132" t="s">
        <v>3048</v>
      </c>
      <c r="B151" s="132" t="str">
        <f t="shared" si="10"/>
        <v>KT-160095</v>
      </c>
      <c r="C151" s="132" t="str">
        <f t="shared" si="11"/>
        <v>VR</v>
      </c>
      <c r="E151" s="132" t="s">
        <v>3047</v>
      </c>
      <c r="F151" s="132" t="str">
        <f t="shared" si="12"/>
        <v>KK-160040</v>
      </c>
      <c r="G151" s="132" t="str">
        <f t="shared" si="13"/>
        <v>VE</v>
      </c>
      <c r="H151" s="134" t="str">
        <f t="shared" si="14"/>
        <v>×</v>
      </c>
      <c r="J151" s="132">
        <v>150</v>
      </c>
      <c r="K151" s="132" t="s">
        <v>22554</v>
      </c>
      <c r="L151" s="132" t="str">
        <f>IFERROR(VLOOKUP(K151,「有用な技術」一覧_20211101!$B$2:$C$221,2,FALSE),"")</f>
        <v/>
      </c>
      <c r="M151" s="132" t="str">
        <f>IF(VLOOKUP($K151,NETIS登録技術一覧_20211101!$B$2:$K$2792,9,FALSE)="","",VLOOKUP($K151,NETIS登録技術一覧_20211101!$B$2:$K$2792,9,FALSE))</f>
        <v/>
      </c>
      <c r="N151" s="132" t="str">
        <f>IF(VLOOKUP($K151,NETIS登録技術一覧_20211101!$B$2:$K$2792,10,FALSE)="","",VLOOKUP($K151,NETIS登録技術一覧_20211101!$B$2:$K$2792,10,FALSE))</f>
        <v/>
      </c>
      <c r="O151" s="132" t="s">
        <v>381</v>
      </c>
      <c r="P151" s="132" t="str">
        <f>IF(VLOOKUP(K151,NETIS登録技術一覧_20211101!$B$2:$H$2792,4,FALSE)="","",VLOOKUP(K151,NETIS登録技術一覧_20211101!$B$2:$H$2792,4,FALSE))</f>
        <v>仮設工</v>
      </c>
      <c r="Q151" s="132" t="str">
        <f>IF(VLOOKUP(K151,NETIS登録技術一覧_20211101!$B$2:$H$2792,5,FALSE)="","",VLOOKUP(K151,NETIS登録技術一覧_20211101!$B$2:$H$2792,5,FALSE))</f>
        <v>その他</v>
      </c>
      <c r="R151" s="132" t="str">
        <f>IF(VLOOKUP(K151,NETIS登録技術一覧_20211101!$B$2:$H$2792,6,FALSE)="","",VLOOKUP(K151,NETIS登録技術一覧_20211101!$B$2:$H$2792,6,FALSE))</f>
        <v/>
      </c>
      <c r="S151" s="132" t="str">
        <f>IF(VLOOKUP(K151,NETIS登録技術一覧_20211101!$B$2:$H$2792,7,FALSE)="","",VLOOKUP(K151,NETIS登録技術一覧_20211101!$B$2:$H$2792,7,FALSE))</f>
        <v/>
      </c>
      <c r="T151" s="132" t="str">
        <f>IF(VLOOKUP(K151,NETIS登録技術一覧_20211101!$B$2:$H$2792,2,FALSE)="","",VLOOKUP(K151,NETIS登録技術一覧_20211101!$B$2:$H$2792,2,FALSE))</f>
        <v>吸引圧送式 仮設水洗トイレ シャトレ</v>
      </c>
      <c r="U151" s="132" t="str">
        <f>VLOOKUP(K151,managelist_20211101!$B$3:$G$10442,2,FALSE)</f>
        <v>簡易水洗トイレ</v>
      </c>
      <c r="V151" s="132">
        <f>VLOOKUP(K151,managelist_20211101!$B$3:$G$10442,5,FALSE)</f>
        <v>542120</v>
      </c>
      <c r="W151" s="132">
        <f>VLOOKUP(K151,managelist_20211101!$B$3:$G$10442,6,FALSE)</f>
        <v>777825</v>
      </c>
      <c r="X151" s="132" t="str">
        <f>VLOOKUP(K151,managelist_20211101!$B$3:$G$10442,3,FALSE)&amp;VLOOKUP(K151,managelist_20211101!$B$3:$G$10442,4,FALSE)</f>
        <v>1セット・年</v>
      </c>
    </row>
    <row r="152" spans="1:24" x14ac:dyDescent="0.15">
      <c r="A152" s="132" t="s">
        <v>1271</v>
      </c>
      <c r="B152" s="132" t="str">
        <f t="shared" si="10"/>
        <v>HR-120021</v>
      </c>
      <c r="C152" s="132" t="str">
        <f t="shared" si="11"/>
        <v>VE</v>
      </c>
      <c r="E152" s="132" t="s">
        <v>3048</v>
      </c>
      <c r="F152" s="132" t="str">
        <f t="shared" si="12"/>
        <v>KT-160095</v>
      </c>
      <c r="G152" s="132" t="str">
        <f t="shared" si="13"/>
        <v>VR</v>
      </c>
      <c r="H152" s="134" t="str">
        <f t="shared" si="14"/>
        <v>×</v>
      </c>
      <c r="J152" s="132">
        <v>151</v>
      </c>
      <c r="K152" s="132" t="s">
        <v>22555</v>
      </c>
      <c r="L152" s="132" t="str">
        <f>IFERROR(VLOOKUP(K152,「有用な技術」一覧_20211101!$B$2:$C$221,2,FALSE),"")</f>
        <v/>
      </c>
      <c r="M152" s="132" t="str">
        <f>IF(VLOOKUP($K152,NETIS登録技術一覧_20211101!$B$2:$K$2792,9,FALSE)="","",VLOOKUP($K152,NETIS登録技術一覧_20211101!$B$2:$K$2792,9,FALSE))</f>
        <v/>
      </c>
      <c r="N152" s="132" t="str">
        <f>IF(VLOOKUP($K152,NETIS登録技術一覧_20211101!$B$2:$K$2792,10,FALSE)="","",VLOOKUP($K152,NETIS登録技術一覧_20211101!$B$2:$K$2792,10,FALSE))</f>
        <v/>
      </c>
      <c r="O152" s="132" t="s">
        <v>381</v>
      </c>
      <c r="P152" s="132" t="str">
        <f>IF(VLOOKUP(K152,NETIS登録技術一覧_20211101!$B$2:$H$2792,4,FALSE)="","",VLOOKUP(K152,NETIS登録技術一覧_20211101!$B$2:$H$2792,4,FALSE))</f>
        <v>舗装工</v>
      </c>
      <c r="Q152" s="132" t="str">
        <f>IF(VLOOKUP(K152,NETIS登録技術一覧_20211101!$B$2:$H$2792,5,FALSE)="","",VLOOKUP(K152,NETIS登録技術一覧_20211101!$B$2:$H$2792,5,FALSE))</f>
        <v>アスファルト舗装工</v>
      </c>
      <c r="R152" s="132" t="str">
        <f>IF(VLOOKUP(K152,NETIS登録技術一覧_20211101!$B$2:$H$2792,6,FALSE)="","",VLOOKUP(K152,NETIS登録技術一覧_20211101!$B$2:$H$2792,6,FALSE))</f>
        <v>アスファルト舗装工</v>
      </c>
      <c r="S152" s="132" t="str">
        <f>IF(VLOOKUP(K152,NETIS登録技術一覧_20211101!$B$2:$H$2792,7,FALSE)="","",VLOOKUP(K152,NETIS登録技術一覧_20211101!$B$2:$H$2792,7,FALSE))</f>
        <v>車道舗装工</v>
      </c>
      <c r="T152" s="132" t="str">
        <f>IF(VLOOKUP(K152,NETIS登録技術一覧_20211101!$B$2:$H$2792,2,FALSE)="","",VLOOKUP(K152,NETIS登録技術一覧_20211101!$B$2:$H$2792,2,FALSE))</f>
        <v>オイルニュートラー洗浄剤</v>
      </c>
      <c r="U152" s="132" t="str">
        <f>VLOOKUP(K152,managelist_20211101!$B$3:$G$10442,2,FALSE)</f>
        <v>吸着マット、オイルフェンス等</v>
      </c>
      <c r="V152" s="132">
        <f>VLOOKUP(K152,managelist_20211101!$B$3:$G$10442,5,FALSE)</f>
        <v>29100</v>
      </c>
      <c r="W152" s="132">
        <f>VLOOKUP(K152,managelist_20211101!$B$3:$G$10442,6,FALSE)</f>
        <v>57200</v>
      </c>
      <c r="X152" s="132" t="str">
        <f>VLOOKUP(K152,managelist_20211101!$B$3:$G$10442,3,FALSE)&amp;VLOOKUP(K152,managelist_20211101!$B$3:$G$10442,4,FALSE)</f>
        <v>100㎡</v>
      </c>
    </row>
    <row r="153" spans="1:24" x14ac:dyDescent="0.15">
      <c r="A153" s="132" t="s">
        <v>1504</v>
      </c>
      <c r="B153" s="132" t="str">
        <f t="shared" si="10"/>
        <v>KT-140109</v>
      </c>
      <c r="C153" s="132" t="str">
        <f t="shared" si="11"/>
        <v>VE</v>
      </c>
      <c r="E153" s="132" t="s">
        <v>22476</v>
      </c>
      <c r="F153" s="132" t="str">
        <f t="shared" si="12"/>
        <v>QS-160030</v>
      </c>
      <c r="G153" s="132" t="str">
        <f t="shared" si="13"/>
        <v>VE</v>
      </c>
      <c r="H153" s="134" t="str">
        <f t="shared" si="14"/>
        <v>○</v>
      </c>
      <c r="J153" s="132">
        <v>152</v>
      </c>
      <c r="K153" s="132" t="s">
        <v>22556</v>
      </c>
      <c r="L153" s="132" t="str">
        <f>IFERROR(VLOOKUP(K153,「有用な技術」一覧_20211101!$B$2:$C$221,2,FALSE),"")</f>
        <v/>
      </c>
      <c r="M153" s="132" t="str">
        <f>IF(VLOOKUP($K153,NETIS登録技術一覧_20211101!$B$2:$K$2792,9,FALSE)="","",VLOOKUP($K153,NETIS登録技術一覧_20211101!$B$2:$K$2792,9,FALSE))</f>
        <v/>
      </c>
      <c r="N153" s="132" t="str">
        <f>IF(VLOOKUP($K153,NETIS登録技術一覧_20211101!$B$2:$K$2792,10,FALSE)="","",VLOOKUP($K153,NETIS登録技術一覧_20211101!$B$2:$K$2792,10,FALSE))</f>
        <v/>
      </c>
      <c r="O153" s="132" t="s">
        <v>381</v>
      </c>
      <c r="P153" s="132" t="str">
        <f>IF(VLOOKUP(K153,NETIS登録技術一覧_20211101!$B$2:$H$2792,4,FALSE)="","",VLOOKUP(K153,NETIS登録技術一覧_20211101!$B$2:$H$2792,4,FALSE))</f>
        <v>電気通信設備</v>
      </c>
      <c r="Q153" s="132" t="str">
        <f>IF(VLOOKUP(K153,NETIS登録技術一覧_20211101!$B$2:$H$2792,5,FALSE)="","",VLOOKUP(K153,NETIS登録技術一覧_20211101!$B$2:$H$2792,5,FALSE))</f>
        <v>電子応用設備</v>
      </c>
      <c r="R153" s="132" t="str">
        <f>IF(VLOOKUP(K153,NETIS登録技術一覧_20211101!$B$2:$H$2792,6,FALSE)="","",VLOOKUP(K153,NETIS登録技術一覧_20211101!$B$2:$H$2792,6,FALSE))</f>
        <v>管理用カメラ、センサー設備</v>
      </c>
      <c r="S153" s="132" t="str">
        <f>IF(VLOOKUP(K153,NETIS登録技術一覧_20211101!$B$2:$H$2792,7,FALSE)="","",VLOOKUP(K153,NETIS登録技術一覧_20211101!$B$2:$H$2792,7,FALSE))</f>
        <v>センサー</v>
      </c>
      <c r="T153" s="132" t="str">
        <f>IF(VLOOKUP(K153,NETIS登録技術一覧_20211101!$B$2:$H$2792,2,FALSE)="","",VLOOKUP(K153,NETIS登録技術一覧_20211101!$B$2:$H$2792,2,FALSE))</f>
        <v>リモートモニタリングシステム parakeet</v>
      </c>
      <c r="U153" s="132" t="str">
        <f>VLOOKUP(K153,managelist_20211101!$B$3:$G$10442,2,FALSE)</f>
        <v>センサー計測値の計測員による収集及び現場PCを用いた閲覧</v>
      </c>
      <c r="V153" s="132">
        <f>VLOOKUP(K153,managelist_20211101!$B$3:$G$10442,5,FALSE)</f>
        <v>1826600</v>
      </c>
      <c r="W153" s="132">
        <f>VLOOKUP(K153,managelist_20211101!$B$3:$G$10442,6,FALSE)</f>
        <v>2240265</v>
      </c>
      <c r="X153" s="132" t="str">
        <f>VLOOKUP(K153,managelist_20211101!$B$3:$G$10442,3,FALSE)&amp;VLOOKUP(K153,managelist_20211101!$B$3:$G$10442,4,FALSE)</f>
        <v>1基・年</v>
      </c>
    </row>
    <row r="154" spans="1:24" x14ac:dyDescent="0.15">
      <c r="A154" s="132" t="s">
        <v>10432</v>
      </c>
      <c r="B154" s="132" t="str">
        <f t="shared" si="10"/>
        <v>QS-100009</v>
      </c>
      <c r="C154" s="132" t="str">
        <f t="shared" si="11"/>
        <v>VG</v>
      </c>
      <c r="E154" s="132" t="s">
        <v>22477</v>
      </c>
      <c r="F154" s="132" t="str">
        <f t="shared" si="12"/>
        <v>QS-160029</v>
      </c>
      <c r="G154" s="132" t="str">
        <f t="shared" si="13"/>
        <v>VE</v>
      </c>
      <c r="H154" s="134" t="str">
        <f t="shared" si="14"/>
        <v>○</v>
      </c>
      <c r="J154" s="132">
        <v>153</v>
      </c>
      <c r="K154" s="132" t="s">
        <v>22557</v>
      </c>
      <c r="L154" s="132" t="str">
        <f>IFERROR(VLOOKUP(K154,「有用な技術」一覧_20211101!$B$2:$C$221,2,FALSE),"")</f>
        <v>[★ 活用促進]</v>
      </c>
      <c r="M154" s="132" t="str">
        <f>IF(VLOOKUP($K154,NETIS登録技術一覧_20211101!$B$2:$K$2792,9,FALSE)="","",VLOOKUP($K154,NETIS登録技術一覧_20211101!$B$2:$K$2792,9,FALSE))</f>
        <v/>
      </c>
      <c r="N154" s="132" t="str">
        <f>IF(VLOOKUP($K154,NETIS登録技術一覧_20211101!$B$2:$K$2792,10,FALSE)="","",VLOOKUP($K154,NETIS登録技術一覧_20211101!$B$2:$K$2792,10,FALSE))</f>
        <v/>
      </c>
      <c r="O154" s="132" t="s">
        <v>381</v>
      </c>
      <c r="P154" s="132" t="str">
        <f>IF(VLOOKUP(K154,NETIS登録技術一覧_20211101!$B$2:$H$2792,4,FALSE)="","",VLOOKUP(K154,NETIS登録技術一覧_20211101!$B$2:$H$2792,4,FALSE))</f>
        <v>付属施設</v>
      </c>
      <c r="Q154" s="132" t="str">
        <f>IF(VLOOKUP(K154,NETIS登録技術一覧_20211101!$B$2:$H$2792,5,FALSE)="","",VLOOKUP(K154,NETIS登録技術一覧_20211101!$B$2:$H$2792,5,FALSE))</f>
        <v>区画線工</v>
      </c>
      <c r="R154" s="132" t="str">
        <f>IF(VLOOKUP(K154,NETIS登録技術一覧_20211101!$B$2:$H$2792,6,FALSE)="","",VLOOKUP(K154,NETIS登録技術一覧_20211101!$B$2:$H$2792,6,FALSE))</f>
        <v/>
      </c>
      <c r="S154" s="132" t="str">
        <f>IF(VLOOKUP(K154,NETIS登録技術一覧_20211101!$B$2:$H$2792,7,FALSE)="","",VLOOKUP(K154,NETIS登録技術一覧_20211101!$B$2:$H$2792,7,FALSE))</f>
        <v/>
      </c>
      <c r="T154" s="132" t="str">
        <f>IF(VLOOKUP(K154,NETIS登録技術一覧_20211101!$B$2:$H$2792,2,FALSE)="","",VLOOKUP(K154,NETIS登録技術一覧_20211101!$B$2:$H$2792,2,FALSE))</f>
        <v>溶融型視覚障害者誘導用標示工法「アトムセフティーガイド無鉛」</v>
      </c>
      <c r="U154" s="132" t="str">
        <f>VLOOKUP(K154,managelist_20211101!$B$3:$G$10442,2,FALSE)</f>
        <v>視覚障害者誘導用ブロック</v>
      </c>
      <c r="V154" s="132">
        <f>VLOOKUP(K154,managelist_20211101!$B$3:$G$10442,5,FALSE)</f>
        <v>2937000</v>
      </c>
      <c r="W154" s="132">
        <f>VLOOKUP(K154,managelist_20211101!$B$3:$G$10442,6,FALSE)</f>
        <v>3118000</v>
      </c>
      <c r="X154" s="132" t="str">
        <f>VLOOKUP(K154,managelist_20211101!$B$3:$G$10442,3,FALSE)&amp;VLOOKUP(K154,managelist_20211101!$B$3:$G$10442,4,FALSE)</f>
        <v>1000m</v>
      </c>
    </row>
    <row r="155" spans="1:24" x14ac:dyDescent="0.15">
      <c r="A155" s="132" t="s">
        <v>1570</v>
      </c>
      <c r="B155" s="132" t="str">
        <f t="shared" si="10"/>
        <v>SK-100011</v>
      </c>
      <c r="C155" s="132" t="str">
        <f t="shared" si="11"/>
        <v>VE</v>
      </c>
      <c r="E155" s="132" t="s">
        <v>3049</v>
      </c>
      <c r="F155" s="132" t="str">
        <f t="shared" si="12"/>
        <v>QS-160027</v>
      </c>
      <c r="G155" s="132" t="str">
        <f t="shared" si="13"/>
        <v>VR</v>
      </c>
      <c r="H155" s="134" t="str">
        <f t="shared" si="14"/>
        <v>×</v>
      </c>
      <c r="J155" s="132">
        <v>154</v>
      </c>
      <c r="K155" s="132" t="s">
        <v>22558</v>
      </c>
      <c r="L155" s="132" t="str">
        <f>IFERROR(VLOOKUP(K155,「有用な技術」一覧_20211101!$B$2:$C$221,2,FALSE),"")</f>
        <v/>
      </c>
      <c r="M155" s="132" t="str">
        <f>IF(VLOOKUP($K155,NETIS登録技術一覧_20211101!$B$2:$K$2792,9,FALSE)="","",VLOOKUP($K155,NETIS登録技術一覧_20211101!$B$2:$K$2792,9,FALSE))</f>
        <v/>
      </c>
      <c r="N155" s="132" t="str">
        <f>IF(VLOOKUP($K155,NETIS登録技術一覧_20211101!$B$2:$K$2792,10,FALSE)="","",VLOOKUP($K155,NETIS登録技術一覧_20211101!$B$2:$K$2792,10,FALSE))</f>
        <v/>
      </c>
      <c r="O155" s="132" t="s">
        <v>381</v>
      </c>
      <c r="P155" s="132" t="str">
        <f>IF(VLOOKUP(K155,NETIS登録技術一覧_20211101!$B$2:$H$2792,4,FALSE)="","",VLOOKUP(K155,NETIS登録技術一覧_20211101!$B$2:$H$2792,4,FALSE))</f>
        <v>共通工</v>
      </c>
      <c r="Q155" s="132" t="str">
        <f>IF(VLOOKUP(K155,NETIS登録技術一覧_20211101!$B$2:$H$2792,5,FALSE)="","",VLOOKUP(K155,NETIS登録技術一覧_20211101!$B$2:$H$2792,5,FALSE))</f>
        <v>軟弱地盤処理工</v>
      </c>
      <c r="R155" s="132" t="str">
        <f>IF(VLOOKUP(K155,NETIS登録技術一覧_20211101!$B$2:$H$2792,6,FALSE)="","",VLOOKUP(K155,NETIS登録技術一覧_20211101!$B$2:$H$2792,6,FALSE))</f>
        <v/>
      </c>
      <c r="S155" s="132" t="str">
        <f>IF(VLOOKUP(K155,NETIS登録技術一覧_20211101!$B$2:$H$2792,7,FALSE)="","",VLOOKUP(K155,NETIS登録技術一覧_20211101!$B$2:$H$2792,7,FALSE))</f>
        <v/>
      </c>
      <c r="T155" s="132" t="str">
        <f>IF(VLOOKUP(K155,NETIS登録技術一覧_20211101!$B$2:$H$2792,2,FALSE)="","",VLOOKUP(K155,NETIS登録技術一覧_20211101!$B$2:$H$2792,2,FALSE))</f>
        <v>エスミックスラリ-工法</v>
      </c>
      <c r="U155" s="132" t="str">
        <f>VLOOKUP(K155,managelist_20211101!$B$3:$G$10442,2,FALSE)</f>
        <v>深層混合処理機を使用したスラリ-攪拌工</v>
      </c>
      <c r="V155" s="132">
        <f>VLOOKUP(K155,managelist_20211101!$B$3:$G$10442,5,FALSE)</f>
        <v>5582136</v>
      </c>
      <c r="W155" s="132">
        <f>VLOOKUP(K155,managelist_20211101!$B$3:$G$10442,6,FALSE)</f>
        <v>9176100</v>
      </c>
      <c r="X155" s="132" t="str">
        <f>VLOOKUP(K155,managelist_20211101!$B$3:$G$10442,3,FALSE)&amp;VLOOKUP(K155,managelist_20211101!$B$3:$G$10442,4,FALSE)</f>
        <v>1000m3</v>
      </c>
    </row>
    <row r="156" spans="1:24" x14ac:dyDescent="0.15">
      <c r="A156" s="132" t="s">
        <v>1582</v>
      </c>
      <c r="B156" s="132" t="str">
        <f t="shared" si="10"/>
        <v>SK-110021</v>
      </c>
      <c r="C156" s="132" t="str">
        <f t="shared" si="11"/>
        <v>VE</v>
      </c>
      <c r="E156" s="132" t="s">
        <v>3050</v>
      </c>
      <c r="F156" s="132" t="str">
        <f t="shared" si="12"/>
        <v>QS-160026</v>
      </c>
      <c r="G156" s="132" t="str">
        <f t="shared" si="13"/>
        <v>VE</v>
      </c>
      <c r="H156" s="134" t="str">
        <f t="shared" si="14"/>
        <v>×</v>
      </c>
      <c r="J156" s="132">
        <v>155</v>
      </c>
      <c r="K156" s="132" t="s">
        <v>22559</v>
      </c>
      <c r="L156" s="132" t="str">
        <f>IFERROR(VLOOKUP(K156,「有用な技術」一覧_20211101!$B$2:$C$221,2,FALSE),"")</f>
        <v>[★ 活用促進]</v>
      </c>
      <c r="M156" s="132" t="str">
        <f>IF(VLOOKUP($K156,NETIS登録技術一覧_20211101!$B$2:$K$2792,9,FALSE)="","",VLOOKUP($K156,NETIS登録技術一覧_20211101!$B$2:$K$2792,9,FALSE))</f>
        <v/>
      </c>
      <c r="N156" s="132" t="str">
        <f>IF(VLOOKUP($K156,NETIS登録技術一覧_20211101!$B$2:$K$2792,10,FALSE)="","",VLOOKUP($K156,NETIS登録技術一覧_20211101!$B$2:$K$2792,10,FALSE))</f>
        <v/>
      </c>
      <c r="O156" s="132" t="s">
        <v>381</v>
      </c>
      <c r="P156" s="132" t="str">
        <f>IF(VLOOKUP(K156,NETIS登録技術一覧_20211101!$B$2:$H$2792,4,FALSE)="","",VLOOKUP(K156,NETIS登録技術一覧_20211101!$B$2:$H$2792,4,FALSE))</f>
        <v>共通工</v>
      </c>
      <c r="Q156" s="132" t="str">
        <f>IF(VLOOKUP(K156,NETIS登録技術一覧_20211101!$B$2:$H$2792,5,FALSE)="","",VLOOKUP(K156,NETIS登録技術一覧_20211101!$B$2:$H$2792,5,FALSE))</f>
        <v>構造物とりこわし工</v>
      </c>
      <c r="R156" s="132" t="str">
        <f>IF(VLOOKUP(K156,NETIS登録技術一覧_20211101!$B$2:$H$2792,6,FALSE)="","",VLOOKUP(K156,NETIS登録技術一覧_20211101!$B$2:$H$2792,6,FALSE))</f>
        <v>その他</v>
      </c>
      <c r="S156" s="132" t="str">
        <f>IF(VLOOKUP(K156,NETIS登録技術一覧_20211101!$B$2:$H$2792,7,FALSE)="","",VLOOKUP(K156,NETIS登録技術一覧_20211101!$B$2:$H$2792,7,FALSE))</f>
        <v/>
      </c>
      <c r="T156" s="132" t="str">
        <f>IF(VLOOKUP(K156,NETIS登録技術一覧_20211101!$B$2:$H$2792,2,FALSE)="","",VLOOKUP(K156,NETIS登録技術一覧_20211101!$B$2:$H$2792,2,FALSE))</f>
        <v>大型噴霧水発生装置付送風機(ダストファイター)</v>
      </c>
      <c r="U156" s="132" t="str">
        <f>VLOOKUP(K156,managelist_20211101!$B$3:$G$10442,2,FALSE)</f>
        <v>大型散水機</v>
      </c>
      <c r="V156" s="132">
        <f>VLOOKUP(K156,managelist_20211101!$B$3:$G$10442,5,FALSE)</f>
        <v>780246</v>
      </c>
      <c r="W156" s="132">
        <f>VLOOKUP(K156,managelist_20211101!$B$3:$G$10442,6,FALSE)</f>
        <v>2321440</v>
      </c>
      <c r="X156" s="132" t="str">
        <f>VLOOKUP(K156,managelist_20211101!$B$3:$G$10442,3,FALSE)&amp;VLOOKUP(K156,managelist_20211101!$B$3:$G$10442,4,FALSE)</f>
        <v>30日</v>
      </c>
    </row>
    <row r="157" spans="1:24" x14ac:dyDescent="0.15">
      <c r="A157" s="132" t="s">
        <v>3239</v>
      </c>
      <c r="B157" s="132" t="str">
        <f t="shared" si="10"/>
        <v>SK-130007</v>
      </c>
      <c r="C157" s="132" t="str">
        <f t="shared" si="11"/>
        <v>VE</v>
      </c>
      <c r="E157" s="132" t="s">
        <v>3051</v>
      </c>
      <c r="F157" s="132" t="str">
        <f t="shared" si="12"/>
        <v>QS-160025</v>
      </c>
      <c r="G157" s="132" t="str">
        <f t="shared" si="13"/>
        <v>VR</v>
      </c>
      <c r="H157" s="134" t="str">
        <f t="shared" si="14"/>
        <v>×</v>
      </c>
      <c r="J157" s="132">
        <v>156</v>
      </c>
      <c r="K157" s="132" t="s">
        <v>22566</v>
      </c>
      <c r="L157" s="132" t="str">
        <f>IFERROR(VLOOKUP(K157,「有用な技術」一覧_20211101!$B$2:$C$221,2,FALSE),"")</f>
        <v>[★ 活用促進]</v>
      </c>
      <c r="M157" s="132" t="str">
        <f>IF(VLOOKUP($K157,NETIS登録技術一覧_20211101!$B$2:$K$2792,9,FALSE)="","",VLOOKUP($K157,NETIS登録技術一覧_20211101!$B$2:$K$2792,9,FALSE))</f>
        <v/>
      </c>
      <c r="N157" s="132" t="str">
        <f>IF(VLOOKUP($K157,NETIS登録技術一覧_20211101!$B$2:$K$2792,10,FALSE)="","",VLOOKUP($K157,NETIS登録技術一覧_20211101!$B$2:$K$2792,10,FALSE))</f>
        <v/>
      </c>
      <c r="O157" s="132" t="s">
        <v>381</v>
      </c>
      <c r="P157" s="132" t="str">
        <f>IF(VLOOKUP(K157,NETIS登録技術一覧_20211101!$B$2:$H$2792,4,FALSE)="","",VLOOKUP(K157,NETIS登録技術一覧_20211101!$B$2:$H$2792,4,FALSE))</f>
        <v>橋梁上部工</v>
      </c>
      <c r="Q157" s="132" t="str">
        <f>IF(VLOOKUP(K157,NETIS登録技術一覧_20211101!$B$2:$H$2792,5,FALSE)="","",VLOOKUP(K157,NETIS登録技術一覧_20211101!$B$2:$H$2792,5,FALSE))</f>
        <v>橋梁塗装工（新設）</v>
      </c>
      <c r="R157" s="132" t="str">
        <f>IF(VLOOKUP(K157,NETIS登録技術一覧_20211101!$B$2:$H$2792,6,FALSE)="","",VLOOKUP(K157,NETIS登録技術一覧_20211101!$B$2:$H$2792,6,FALSE))</f>
        <v/>
      </c>
      <c r="S157" s="132" t="str">
        <f>IF(VLOOKUP(K157,NETIS登録技術一覧_20211101!$B$2:$H$2792,7,FALSE)="","",VLOOKUP(K157,NETIS登録技術一覧_20211101!$B$2:$H$2792,7,FALSE))</f>
        <v/>
      </c>
      <c r="T157" s="132" t="str">
        <f>IF(VLOOKUP(K157,NETIS登録技術一覧_20211101!$B$2:$H$2792,2,FALSE)="","",VLOOKUP(K157,NETIS登録技術一覧_20211101!$B$2:$H$2792,2,FALSE))</f>
        <v>アースコート防錆-塗装システム</v>
      </c>
      <c r="U157" s="132" t="str">
        <f>VLOOKUP(K157,managelist_20211101!$B$3:$G$10442,2,FALSE)</f>
        <v>鋼道路橋塗装・防食便覧(一般外面の塗替えRc-Ⅰ)</v>
      </c>
      <c r="V157" s="132">
        <f>VLOOKUP(K157,managelist_20211101!$B$3:$G$10442,5,FALSE)</f>
        <v>6330000</v>
      </c>
      <c r="W157" s="132">
        <f>VLOOKUP(K157,managelist_20211101!$B$3:$G$10442,6,FALSE)</f>
        <v>8050000</v>
      </c>
      <c r="X157" s="132" t="str">
        <f>VLOOKUP(K157,managelist_20211101!$B$3:$G$10442,3,FALSE)&amp;VLOOKUP(K157,managelist_20211101!$B$3:$G$10442,4,FALSE)</f>
        <v>1000㎡</v>
      </c>
    </row>
    <row r="158" spans="1:24" x14ac:dyDescent="0.15">
      <c r="A158" s="132" t="s">
        <v>1079</v>
      </c>
      <c r="B158" s="132" t="str">
        <f t="shared" si="10"/>
        <v>CB-100022</v>
      </c>
      <c r="C158" s="132" t="str">
        <f t="shared" si="11"/>
        <v>VE</v>
      </c>
      <c r="E158" s="132" t="s">
        <v>3052</v>
      </c>
      <c r="F158" s="132" t="str">
        <f t="shared" si="12"/>
        <v>HR-160003</v>
      </c>
      <c r="G158" s="132" t="str">
        <f t="shared" si="13"/>
        <v>VE</v>
      </c>
      <c r="H158" s="134" t="str">
        <f t="shared" si="14"/>
        <v>×</v>
      </c>
    </row>
    <row r="159" spans="1:24" x14ac:dyDescent="0.15">
      <c r="A159" s="132" t="s">
        <v>1102</v>
      </c>
      <c r="B159" s="132" t="str">
        <f t="shared" si="10"/>
        <v>CB-110015</v>
      </c>
      <c r="C159" s="132" t="str">
        <f t="shared" si="11"/>
        <v>VE</v>
      </c>
      <c r="E159" s="132" t="s">
        <v>22478</v>
      </c>
      <c r="F159" s="132" t="str">
        <f t="shared" si="12"/>
        <v>TH-160010</v>
      </c>
      <c r="G159" s="132" t="str">
        <f t="shared" si="13"/>
        <v>VR</v>
      </c>
      <c r="H159" s="134" t="str">
        <f t="shared" si="14"/>
        <v>○</v>
      </c>
    </row>
    <row r="160" spans="1:24" x14ac:dyDescent="0.15">
      <c r="A160" s="132" t="s">
        <v>4571</v>
      </c>
      <c r="B160" s="132" t="str">
        <f t="shared" si="10"/>
        <v>CG-090003</v>
      </c>
      <c r="C160" s="132" t="str">
        <f t="shared" si="11"/>
        <v>VG</v>
      </c>
      <c r="E160" s="132" t="s">
        <v>3053</v>
      </c>
      <c r="F160" s="132" t="str">
        <f t="shared" si="12"/>
        <v>KT-160091</v>
      </c>
      <c r="G160" s="132" t="str">
        <f t="shared" si="13"/>
        <v>VE</v>
      </c>
      <c r="H160" s="134" t="str">
        <f t="shared" si="14"/>
        <v>×</v>
      </c>
    </row>
    <row r="161" spans="1:8" x14ac:dyDescent="0.15">
      <c r="A161" s="132" t="s">
        <v>1116</v>
      </c>
      <c r="B161" s="132" t="str">
        <f t="shared" si="10"/>
        <v>CB-120003</v>
      </c>
      <c r="C161" s="132" t="str">
        <f t="shared" si="11"/>
        <v>VE</v>
      </c>
      <c r="E161" s="132" t="s">
        <v>22479</v>
      </c>
      <c r="F161" s="132" t="str">
        <f t="shared" si="12"/>
        <v>KK-160034</v>
      </c>
      <c r="G161" s="132" t="str">
        <f t="shared" si="13"/>
        <v>VE</v>
      </c>
      <c r="H161" s="134" t="str">
        <f t="shared" si="14"/>
        <v>○</v>
      </c>
    </row>
    <row r="162" spans="1:8" x14ac:dyDescent="0.15">
      <c r="A162" s="132" t="s">
        <v>4562</v>
      </c>
      <c r="B162" s="132" t="str">
        <f t="shared" si="10"/>
        <v>CG-080023</v>
      </c>
      <c r="C162" s="132" t="str">
        <f t="shared" si="11"/>
        <v>VG</v>
      </c>
      <c r="E162" s="132" t="s">
        <v>22480</v>
      </c>
      <c r="F162" s="132" t="str">
        <f t="shared" si="12"/>
        <v>KT-160090</v>
      </c>
      <c r="G162" s="132" t="str">
        <f t="shared" si="13"/>
        <v>VE</v>
      </c>
      <c r="H162" s="134" t="str">
        <f t="shared" si="14"/>
        <v>○</v>
      </c>
    </row>
    <row r="163" spans="1:8" x14ac:dyDescent="0.15">
      <c r="A163" s="132" t="s">
        <v>1147</v>
      </c>
      <c r="B163" s="132" t="str">
        <f t="shared" si="10"/>
        <v>CG-100029</v>
      </c>
      <c r="C163" s="132" t="str">
        <f t="shared" si="11"/>
        <v>VE</v>
      </c>
      <c r="E163" s="132" t="s">
        <v>3054</v>
      </c>
      <c r="F163" s="132" t="str">
        <f t="shared" si="12"/>
        <v>KT-160088</v>
      </c>
      <c r="G163" s="132" t="str">
        <f t="shared" si="13"/>
        <v>VR</v>
      </c>
      <c r="H163" s="134" t="str">
        <f t="shared" si="14"/>
        <v>×</v>
      </c>
    </row>
    <row r="164" spans="1:8" x14ac:dyDescent="0.15">
      <c r="A164" s="132" t="s">
        <v>1296</v>
      </c>
      <c r="B164" s="132" t="str">
        <f t="shared" si="10"/>
        <v>KK-100071</v>
      </c>
      <c r="C164" s="132" t="str">
        <f t="shared" si="11"/>
        <v>VE</v>
      </c>
      <c r="E164" s="132" t="s">
        <v>22481</v>
      </c>
      <c r="F164" s="132" t="str">
        <f t="shared" si="12"/>
        <v>CG-160008</v>
      </c>
      <c r="G164" s="132" t="str">
        <f t="shared" si="13"/>
        <v>VE</v>
      </c>
      <c r="H164" s="134" t="str">
        <f t="shared" si="14"/>
        <v>○</v>
      </c>
    </row>
    <row r="165" spans="1:8" x14ac:dyDescent="0.15">
      <c r="A165" s="132" t="s">
        <v>1329</v>
      </c>
      <c r="B165" s="132" t="str">
        <f t="shared" si="10"/>
        <v>KK-110057</v>
      </c>
      <c r="C165" s="132" t="str">
        <f t="shared" si="11"/>
        <v>VE</v>
      </c>
      <c r="E165" s="132" t="s">
        <v>22482</v>
      </c>
      <c r="F165" s="132" t="str">
        <f t="shared" si="12"/>
        <v>KT-160087</v>
      </c>
      <c r="G165" s="132" t="str">
        <f t="shared" si="13"/>
        <v>VR</v>
      </c>
      <c r="H165" s="134" t="str">
        <f t="shared" si="14"/>
        <v>○</v>
      </c>
    </row>
    <row r="166" spans="1:8" x14ac:dyDescent="0.15">
      <c r="A166" s="132" t="s">
        <v>1525</v>
      </c>
      <c r="B166" s="132" t="str">
        <f t="shared" si="10"/>
        <v>QS-100020</v>
      </c>
      <c r="C166" s="132" t="str">
        <f t="shared" si="11"/>
        <v>VE</v>
      </c>
      <c r="E166" s="132" t="s">
        <v>22483</v>
      </c>
      <c r="F166" s="132" t="str">
        <f t="shared" si="12"/>
        <v>HK-160016</v>
      </c>
      <c r="G166" s="132" t="str">
        <f t="shared" si="13"/>
        <v>VE</v>
      </c>
      <c r="H166" s="134" t="str">
        <f t="shared" si="14"/>
        <v>○</v>
      </c>
    </row>
    <row r="167" spans="1:8" x14ac:dyDescent="0.15">
      <c r="A167" s="132" t="s">
        <v>11691</v>
      </c>
      <c r="B167" s="132" t="str">
        <f t="shared" si="10"/>
        <v>TH-090016</v>
      </c>
      <c r="C167" s="132" t="str">
        <f t="shared" si="11"/>
        <v>VG</v>
      </c>
      <c r="E167" s="132" t="s">
        <v>3055</v>
      </c>
      <c r="F167" s="132" t="str">
        <f t="shared" si="12"/>
        <v>KT-160072</v>
      </c>
      <c r="G167" s="132" t="str">
        <f t="shared" si="13"/>
        <v>VR</v>
      </c>
      <c r="H167" s="134" t="str">
        <f t="shared" si="14"/>
        <v>×</v>
      </c>
    </row>
    <row r="168" spans="1:8" x14ac:dyDescent="0.15">
      <c r="A168" s="132" t="s">
        <v>7858</v>
      </c>
      <c r="B168" s="132" t="str">
        <f t="shared" si="10"/>
        <v>KT-080004</v>
      </c>
      <c r="C168" s="132" t="str">
        <f t="shared" si="11"/>
        <v>VG</v>
      </c>
      <c r="E168" s="132" t="s">
        <v>22484</v>
      </c>
      <c r="F168" s="132" t="str">
        <f t="shared" si="12"/>
        <v>KT-160069</v>
      </c>
      <c r="G168" s="132" t="str">
        <f t="shared" si="13"/>
        <v>VE</v>
      </c>
      <c r="H168" s="134" t="str">
        <f t="shared" si="14"/>
        <v>×</v>
      </c>
    </row>
    <row r="169" spans="1:8" x14ac:dyDescent="0.15">
      <c r="A169" s="132" t="s">
        <v>1152</v>
      </c>
      <c r="B169" s="132" t="str">
        <f t="shared" si="10"/>
        <v>CG-110008</v>
      </c>
      <c r="C169" s="132" t="str">
        <f t="shared" si="11"/>
        <v>VE</v>
      </c>
      <c r="E169" s="132" t="s">
        <v>22485</v>
      </c>
      <c r="F169" s="132" t="str">
        <f t="shared" si="12"/>
        <v>KK-160030</v>
      </c>
      <c r="G169" s="132" t="str">
        <f t="shared" si="13"/>
        <v>VE</v>
      </c>
      <c r="H169" s="134" t="str">
        <f t="shared" si="14"/>
        <v>○</v>
      </c>
    </row>
    <row r="170" spans="1:8" x14ac:dyDescent="0.15">
      <c r="A170" s="132" t="s">
        <v>4966</v>
      </c>
      <c r="B170" s="132" t="str">
        <f t="shared" si="10"/>
        <v>HK-080003</v>
      </c>
      <c r="C170" s="132" t="str">
        <f t="shared" si="11"/>
        <v>VG</v>
      </c>
      <c r="E170" s="132" t="s">
        <v>22486</v>
      </c>
      <c r="F170" s="132" t="str">
        <f t="shared" si="12"/>
        <v>KK-160029</v>
      </c>
      <c r="G170" s="132" t="str">
        <f t="shared" si="13"/>
        <v>VE</v>
      </c>
      <c r="H170" s="134" t="str">
        <f t="shared" si="14"/>
        <v>○</v>
      </c>
    </row>
    <row r="171" spans="1:8" x14ac:dyDescent="0.15">
      <c r="A171" s="132" t="s">
        <v>1607</v>
      </c>
      <c r="B171" s="132" t="str">
        <f t="shared" si="10"/>
        <v>TH-110012</v>
      </c>
      <c r="C171" s="132" t="str">
        <f t="shared" si="11"/>
        <v>VE</v>
      </c>
      <c r="E171" s="132" t="s">
        <v>3056</v>
      </c>
      <c r="F171" s="132" t="str">
        <f t="shared" si="12"/>
        <v>KK-160028</v>
      </c>
      <c r="G171" s="132" t="str">
        <f t="shared" si="13"/>
        <v>VR</v>
      </c>
      <c r="H171" s="134" t="str">
        <f t="shared" si="14"/>
        <v>×</v>
      </c>
    </row>
    <row r="172" spans="1:8" x14ac:dyDescent="0.15">
      <c r="A172" s="132" t="s">
        <v>4546</v>
      </c>
      <c r="B172" s="132" t="str">
        <f t="shared" si="10"/>
        <v>CG-080007</v>
      </c>
      <c r="C172" s="132" t="str">
        <f t="shared" si="11"/>
        <v>VG</v>
      </c>
      <c r="E172" s="132" t="s">
        <v>3057</v>
      </c>
      <c r="F172" s="132" t="str">
        <f t="shared" si="12"/>
        <v>CG-160007</v>
      </c>
      <c r="G172" s="132" t="str">
        <f t="shared" si="13"/>
        <v>VE</v>
      </c>
      <c r="H172" s="134" t="str">
        <f t="shared" si="14"/>
        <v>×</v>
      </c>
    </row>
    <row r="173" spans="1:8" x14ac:dyDescent="0.15">
      <c r="A173" s="132" t="s">
        <v>1099</v>
      </c>
      <c r="B173" s="132" t="str">
        <f t="shared" si="10"/>
        <v>CB-110009</v>
      </c>
      <c r="C173" s="132" t="str">
        <f t="shared" si="11"/>
        <v>VR</v>
      </c>
      <c r="E173" s="132" t="s">
        <v>22487</v>
      </c>
      <c r="F173" s="132" t="str">
        <f t="shared" si="12"/>
        <v>HK-160015</v>
      </c>
      <c r="G173" s="132" t="str">
        <f t="shared" si="13"/>
        <v>VR</v>
      </c>
      <c r="H173" s="134" t="str">
        <f t="shared" si="14"/>
        <v>○</v>
      </c>
    </row>
    <row r="174" spans="1:8" x14ac:dyDescent="0.15">
      <c r="A174" s="132" t="s">
        <v>1535</v>
      </c>
      <c r="B174" s="132" t="str">
        <f t="shared" si="10"/>
        <v>QS-110006</v>
      </c>
      <c r="C174" s="132" t="str">
        <f t="shared" si="11"/>
        <v>VR</v>
      </c>
      <c r="E174" s="132" t="s">
        <v>3058</v>
      </c>
      <c r="F174" s="132" t="str">
        <f t="shared" si="12"/>
        <v>HK-160014</v>
      </c>
      <c r="G174" s="132" t="str">
        <f t="shared" si="13"/>
        <v>VE</v>
      </c>
      <c r="H174" s="134" t="str">
        <f t="shared" si="14"/>
        <v>×</v>
      </c>
    </row>
    <row r="175" spans="1:8" x14ac:dyDescent="0.15">
      <c r="A175" s="132" t="s">
        <v>11663</v>
      </c>
      <c r="B175" s="132" t="str">
        <f t="shared" si="10"/>
        <v>TH-080005</v>
      </c>
      <c r="C175" s="132" t="str">
        <f t="shared" si="11"/>
        <v>VG</v>
      </c>
      <c r="E175" s="132" t="s">
        <v>3059</v>
      </c>
      <c r="F175" s="132" t="str">
        <f t="shared" si="12"/>
        <v>HK-160011</v>
      </c>
      <c r="G175" s="132" t="str">
        <f t="shared" si="13"/>
        <v>VE</v>
      </c>
      <c r="H175" s="134" t="str">
        <f t="shared" si="14"/>
        <v>×</v>
      </c>
    </row>
    <row r="176" spans="1:8" x14ac:dyDescent="0.15">
      <c r="A176" s="132" t="s">
        <v>3128</v>
      </c>
      <c r="B176" s="132" t="str">
        <f t="shared" si="10"/>
        <v>QS-150009</v>
      </c>
      <c r="C176" s="132" t="str">
        <f t="shared" si="11"/>
        <v>VE</v>
      </c>
      <c r="E176" s="132" t="s">
        <v>3060</v>
      </c>
      <c r="F176" s="132" t="str">
        <f t="shared" si="12"/>
        <v>KTK-160010</v>
      </c>
      <c r="G176" s="132" t="str">
        <f t="shared" si="13"/>
        <v>VE</v>
      </c>
      <c r="H176" s="134" t="str">
        <f t="shared" si="14"/>
        <v>×</v>
      </c>
    </row>
    <row r="177" spans="1:8" x14ac:dyDescent="0.15">
      <c r="A177" s="132" t="s">
        <v>1163</v>
      </c>
      <c r="B177" s="132" t="str">
        <f t="shared" si="10"/>
        <v>CG-110022</v>
      </c>
      <c r="C177" s="132" t="str">
        <f t="shared" si="11"/>
        <v>VE</v>
      </c>
      <c r="E177" s="132" t="s">
        <v>1564</v>
      </c>
      <c r="F177" s="132" t="str">
        <f t="shared" si="12"/>
        <v>QS-160016</v>
      </c>
      <c r="G177" s="132" t="str">
        <f t="shared" si="13"/>
        <v>VE</v>
      </c>
      <c r="H177" s="134" t="str">
        <f t="shared" si="14"/>
        <v>×</v>
      </c>
    </row>
    <row r="178" spans="1:8" x14ac:dyDescent="0.15">
      <c r="A178" s="132" t="s">
        <v>1233</v>
      </c>
      <c r="B178" s="132" t="str">
        <f t="shared" si="10"/>
        <v>HK-110043</v>
      </c>
      <c r="C178" s="132" t="str">
        <f t="shared" si="11"/>
        <v>VE</v>
      </c>
      <c r="E178" s="132" t="s">
        <v>3061</v>
      </c>
      <c r="F178" s="132" t="str">
        <f t="shared" si="12"/>
        <v>QS-160015</v>
      </c>
      <c r="G178" s="132" t="str">
        <f t="shared" si="13"/>
        <v>VE</v>
      </c>
      <c r="H178" s="134" t="str">
        <f t="shared" si="14"/>
        <v>×</v>
      </c>
    </row>
    <row r="179" spans="1:8" x14ac:dyDescent="0.15">
      <c r="A179" s="132" t="s">
        <v>1204</v>
      </c>
      <c r="B179" s="132" t="str">
        <f t="shared" si="10"/>
        <v>HK-100029</v>
      </c>
      <c r="C179" s="132" t="str">
        <f t="shared" si="11"/>
        <v>VE</v>
      </c>
      <c r="E179" s="132" t="s">
        <v>3062</v>
      </c>
      <c r="F179" s="132" t="str">
        <f t="shared" si="12"/>
        <v>QS-160012</v>
      </c>
      <c r="G179" s="132" t="str">
        <f t="shared" si="13"/>
        <v>VE</v>
      </c>
      <c r="H179" s="134" t="str">
        <f t="shared" si="14"/>
        <v>×</v>
      </c>
    </row>
    <row r="180" spans="1:8" x14ac:dyDescent="0.15">
      <c r="A180" s="132" t="s">
        <v>1213</v>
      </c>
      <c r="B180" s="132" t="str">
        <f t="shared" si="10"/>
        <v>HK-100045</v>
      </c>
      <c r="C180" s="132" t="str">
        <f t="shared" si="11"/>
        <v>VE</v>
      </c>
      <c r="E180" s="132" t="s">
        <v>3063</v>
      </c>
      <c r="F180" s="132" t="str">
        <f t="shared" si="12"/>
        <v>KT-160058</v>
      </c>
      <c r="G180" s="132" t="str">
        <f t="shared" si="13"/>
        <v>VE</v>
      </c>
      <c r="H180" s="134" t="str">
        <f t="shared" si="14"/>
        <v>×</v>
      </c>
    </row>
    <row r="181" spans="1:8" x14ac:dyDescent="0.15">
      <c r="A181" s="132" t="s">
        <v>1277</v>
      </c>
      <c r="B181" s="132" t="str">
        <f t="shared" si="10"/>
        <v>HR-140026</v>
      </c>
      <c r="C181" s="132" t="str">
        <f t="shared" si="11"/>
        <v>VE</v>
      </c>
      <c r="E181" s="132" t="s">
        <v>3064</v>
      </c>
      <c r="F181" s="132" t="str">
        <f t="shared" si="12"/>
        <v>TH-160009</v>
      </c>
      <c r="G181" s="132" t="str">
        <f t="shared" si="13"/>
        <v>VE</v>
      </c>
      <c r="H181" s="134" t="str">
        <f t="shared" si="14"/>
        <v>×</v>
      </c>
    </row>
    <row r="182" spans="1:8" x14ac:dyDescent="0.15">
      <c r="A182" s="132" t="s">
        <v>1418</v>
      </c>
      <c r="B182" s="132" t="str">
        <f t="shared" si="10"/>
        <v>KT-110070</v>
      </c>
      <c r="C182" s="132" t="str">
        <f t="shared" si="11"/>
        <v>VE</v>
      </c>
      <c r="E182" s="132" t="s">
        <v>3065</v>
      </c>
      <c r="F182" s="132" t="str">
        <f t="shared" si="12"/>
        <v>KT-160046</v>
      </c>
      <c r="G182" s="132" t="str">
        <f t="shared" si="13"/>
        <v>VE</v>
      </c>
      <c r="H182" s="134" t="str">
        <f t="shared" si="14"/>
        <v>×</v>
      </c>
    </row>
    <row r="183" spans="1:8" x14ac:dyDescent="0.15">
      <c r="A183" s="132" t="s">
        <v>1503</v>
      </c>
      <c r="B183" s="132" t="str">
        <f t="shared" si="10"/>
        <v>KT-140107</v>
      </c>
      <c r="C183" s="132" t="str">
        <f t="shared" si="11"/>
        <v>VE</v>
      </c>
      <c r="E183" s="132" t="s">
        <v>1517</v>
      </c>
      <c r="F183" s="132" t="str">
        <f t="shared" si="12"/>
        <v>KT-160044</v>
      </c>
      <c r="G183" s="132" t="str">
        <f t="shared" si="13"/>
        <v>VE</v>
      </c>
      <c r="H183" s="134" t="str">
        <f t="shared" si="14"/>
        <v>×</v>
      </c>
    </row>
    <row r="184" spans="1:8" x14ac:dyDescent="0.15">
      <c r="A184" s="132" t="s">
        <v>3247</v>
      </c>
      <c r="B184" s="132" t="str">
        <f t="shared" si="10"/>
        <v>QS-120033</v>
      </c>
      <c r="C184" s="132" t="str">
        <f t="shared" si="11"/>
        <v>VE</v>
      </c>
      <c r="E184" s="132" t="s">
        <v>22488</v>
      </c>
      <c r="F184" s="132" t="str">
        <f t="shared" si="12"/>
        <v>KT-160043</v>
      </c>
      <c r="G184" s="132" t="str">
        <f t="shared" si="13"/>
        <v>VE</v>
      </c>
      <c r="H184" s="134" t="str">
        <f t="shared" si="14"/>
        <v>×</v>
      </c>
    </row>
    <row r="185" spans="1:8" x14ac:dyDescent="0.15">
      <c r="A185" s="132" t="s">
        <v>3133</v>
      </c>
      <c r="B185" s="132" t="str">
        <f t="shared" si="10"/>
        <v>KK-150018</v>
      </c>
      <c r="C185" s="132" t="str">
        <f t="shared" si="11"/>
        <v>VE</v>
      </c>
      <c r="E185" s="132" t="s">
        <v>22489</v>
      </c>
      <c r="F185" s="132" t="str">
        <f t="shared" si="12"/>
        <v>QS-160009</v>
      </c>
      <c r="G185" s="132" t="str">
        <f t="shared" si="13"/>
        <v>VE</v>
      </c>
      <c r="H185" s="134" t="str">
        <f t="shared" si="14"/>
        <v>×</v>
      </c>
    </row>
    <row r="186" spans="1:8" x14ac:dyDescent="0.15">
      <c r="A186" s="132" t="s">
        <v>1094</v>
      </c>
      <c r="B186" s="132" t="str">
        <f t="shared" si="10"/>
        <v>CB-100056</v>
      </c>
      <c r="C186" s="132" t="str">
        <f t="shared" si="11"/>
        <v>V</v>
      </c>
      <c r="E186" s="132" t="s">
        <v>3068</v>
      </c>
      <c r="F186" s="132" t="str">
        <f t="shared" si="12"/>
        <v>KT-160041</v>
      </c>
      <c r="G186" s="132" t="str">
        <f t="shared" si="13"/>
        <v>VE</v>
      </c>
      <c r="H186" s="134" t="str">
        <f t="shared" si="14"/>
        <v>×</v>
      </c>
    </row>
    <row r="187" spans="1:8" x14ac:dyDescent="0.15">
      <c r="A187" s="132" t="s">
        <v>3284</v>
      </c>
      <c r="B187" s="132" t="str">
        <f t="shared" si="10"/>
        <v>CB-110022</v>
      </c>
      <c r="C187" s="132" t="str">
        <f t="shared" si="11"/>
        <v>VE</v>
      </c>
      <c r="E187" s="132" t="s">
        <v>3069</v>
      </c>
      <c r="F187" s="132" t="str">
        <f t="shared" si="12"/>
        <v>KK-160022</v>
      </c>
      <c r="G187" s="132" t="str">
        <f t="shared" si="13"/>
        <v>VE</v>
      </c>
      <c r="H187" s="134" t="str">
        <f t="shared" si="14"/>
        <v>×</v>
      </c>
    </row>
    <row r="188" spans="1:8" x14ac:dyDescent="0.15">
      <c r="A188" s="132" t="s">
        <v>3312</v>
      </c>
      <c r="B188" s="132" t="str">
        <f t="shared" si="10"/>
        <v>HK-100026</v>
      </c>
      <c r="C188" s="132" t="str">
        <f t="shared" si="11"/>
        <v>VE</v>
      </c>
      <c r="E188" s="132" t="s">
        <v>3070</v>
      </c>
      <c r="F188" s="132" t="str">
        <f t="shared" si="12"/>
        <v>KK-160021</v>
      </c>
      <c r="G188" s="132" t="str">
        <f t="shared" si="13"/>
        <v>VE</v>
      </c>
      <c r="H188" s="134" t="str">
        <f t="shared" si="14"/>
        <v>×</v>
      </c>
    </row>
    <row r="189" spans="1:8" x14ac:dyDescent="0.15">
      <c r="A189" s="132" t="s">
        <v>1457</v>
      </c>
      <c r="B189" s="132" t="str">
        <f t="shared" si="10"/>
        <v>KT-120107</v>
      </c>
      <c r="C189" s="132" t="str">
        <f t="shared" si="11"/>
        <v>VE</v>
      </c>
      <c r="E189" s="132" t="s">
        <v>3071</v>
      </c>
      <c r="F189" s="132" t="str">
        <f t="shared" si="12"/>
        <v>KT-160039</v>
      </c>
      <c r="G189" s="132" t="str">
        <f t="shared" si="13"/>
        <v>VR</v>
      </c>
      <c r="H189" s="134" t="str">
        <f t="shared" si="14"/>
        <v>×</v>
      </c>
    </row>
    <row r="190" spans="1:8" x14ac:dyDescent="0.15">
      <c r="A190" s="132" t="s">
        <v>1466</v>
      </c>
      <c r="B190" s="132" t="str">
        <f t="shared" si="10"/>
        <v>KT-130012</v>
      </c>
      <c r="C190" s="132" t="str">
        <f t="shared" si="11"/>
        <v>VE</v>
      </c>
      <c r="E190" s="132" t="s">
        <v>3072</v>
      </c>
      <c r="F190" s="132" t="str">
        <f t="shared" si="12"/>
        <v>KT-160038</v>
      </c>
      <c r="G190" s="132" t="str">
        <f t="shared" si="13"/>
        <v>VE</v>
      </c>
      <c r="H190" s="134" t="str">
        <f t="shared" si="14"/>
        <v>×</v>
      </c>
    </row>
    <row r="191" spans="1:8" x14ac:dyDescent="0.15">
      <c r="A191" s="132" t="s">
        <v>1467</v>
      </c>
      <c r="B191" s="132" t="str">
        <f t="shared" si="10"/>
        <v>KT-130018</v>
      </c>
      <c r="C191" s="132" t="str">
        <f t="shared" si="11"/>
        <v>VE</v>
      </c>
      <c r="E191" s="132" t="s">
        <v>22490</v>
      </c>
      <c r="F191" s="132" t="str">
        <f t="shared" si="12"/>
        <v>HK-160009</v>
      </c>
      <c r="G191" s="132" t="str">
        <f t="shared" si="13"/>
        <v>VE</v>
      </c>
      <c r="H191" s="134" t="str">
        <f t="shared" si="14"/>
        <v>○</v>
      </c>
    </row>
    <row r="192" spans="1:8" x14ac:dyDescent="0.15">
      <c r="A192" s="132" t="s">
        <v>1480</v>
      </c>
      <c r="B192" s="132" t="str">
        <f t="shared" si="10"/>
        <v>KT-130062</v>
      </c>
      <c r="C192" s="132" t="str">
        <f t="shared" si="11"/>
        <v>VE</v>
      </c>
      <c r="E192" s="132" t="s">
        <v>22491</v>
      </c>
      <c r="F192" s="132" t="str">
        <f t="shared" si="12"/>
        <v>KT-160037</v>
      </c>
      <c r="G192" s="132" t="str">
        <f t="shared" si="13"/>
        <v>VE</v>
      </c>
      <c r="H192" s="134" t="str">
        <f t="shared" si="14"/>
        <v>○</v>
      </c>
    </row>
    <row r="193" spans="1:8" x14ac:dyDescent="0.15">
      <c r="A193" s="132" t="s">
        <v>1574</v>
      </c>
      <c r="B193" s="132" t="str">
        <f t="shared" si="10"/>
        <v>SK-110003</v>
      </c>
      <c r="C193" s="132" t="str">
        <f t="shared" si="11"/>
        <v>VE</v>
      </c>
      <c r="E193" s="132" t="s">
        <v>3073</v>
      </c>
      <c r="F193" s="132" t="str">
        <f t="shared" si="12"/>
        <v>KT-160034</v>
      </c>
      <c r="G193" s="132" t="str">
        <f t="shared" si="13"/>
        <v>VE</v>
      </c>
      <c r="H193" s="134" t="str">
        <f t="shared" si="14"/>
        <v>×</v>
      </c>
    </row>
    <row r="194" spans="1:8" x14ac:dyDescent="0.15">
      <c r="A194" s="132" t="s">
        <v>1576</v>
      </c>
      <c r="B194" s="132" t="str">
        <f t="shared" si="10"/>
        <v>SK-110010</v>
      </c>
      <c r="C194" s="132" t="str">
        <f t="shared" si="11"/>
        <v>VE</v>
      </c>
      <c r="E194" s="132" t="s">
        <v>3074</v>
      </c>
      <c r="F194" s="132" t="str">
        <f t="shared" si="12"/>
        <v>KT-160032</v>
      </c>
      <c r="G194" s="132" t="str">
        <f t="shared" si="13"/>
        <v>VE</v>
      </c>
      <c r="H194" s="134" t="str">
        <f t="shared" si="14"/>
        <v>×</v>
      </c>
    </row>
    <row r="195" spans="1:8" x14ac:dyDescent="0.15">
      <c r="A195" s="132" t="s">
        <v>1612</v>
      </c>
      <c r="B195" s="132" t="str">
        <f t="shared" ref="B195:B258" si="15">LEFT(A195,FIND("-",A195)+6)</f>
        <v>TH-110023</v>
      </c>
      <c r="C195" s="132" t="str">
        <f t="shared" ref="C195:C258" si="16">RIGHT(A195,LEN(A195)-FIND("-",A195)-7)</f>
        <v>VE</v>
      </c>
      <c r="E195" s="132" t="s">
        <v>22492</v>
      </c>
      <c r="F195" s="132" t="str">
        <f t="shared" ref="F195:F258" si="17">LEFT(E195,FIND("-",E195)+6)</f>
        <v>CB-160010</v>
      </c>
      <c r="G195" s="132" t="str">
        <f t="shared" ref="G195:G258" si="18">RIGHT(E195,LEN(E195)-FIND("-",E195)-7)</f>
        <v>VE</v>
      </c>
      <c r="H195" s="134" t="str">
        <f t="shared" ref="H195:H258" si="19">IF(ISNA(VLOOKUP(F195,$B$2:$B$1142,1,FALSE)),"○","×")</f>
        <v>○</v>
      </c>
    </row>
    <row r="196" spans="1:8" x14ac:dyDescent="0.15">
      <c r="A196" s="132" t="s">
        <v>3021</v>
      </c>
      <c r="B196" s="132" t="str">
        <f t="shared" si="15"/>
        <v>KT-170033</v>
      </c>
      <c r="C196" s="132" t="str">
        <f t="shared" si="16"/>
        <v>VE</v>
      </c>
      <c r="E196" s="132" t="s">
        <v>3075</v>
      </c>
      <c r="F196" s="132" t="str">
        <f t="shared" si="17"/>
        <v>CB-160009</v>
      </c>
      <c r="G196" s="132" t="str">
        <f t="shared" si="18"/>
        <v>VE</v>
      </c>
      <c r="H196" s="134" t="str">
        <f t="shared" si="19"/>
        <v>×</v>
      </c>
    </row>
    <row r="197" spans="1:8" x14ac:dyDescent="0.15">
      <c r="A197" s="132" t="s">
        <v>3080</v>
      </c>
      <c r="B197" s="132" t="str">
        <f t="shared" si="15"/>
        <v>KT-160019</v>
      </c>
      <c r="C197" s="132" t="str">
        <f t="shared" si="16"/>
        <v>VE</v>
      </c>
      <c r="E197" s="132" t="s">
        <v>3076</v>
      </c>
      <c r="F197" s="132" t="str">
        <f t="shared" si="17"/>
        <v>KT-160028</v>
      </c>
      <c r="G197" s="132" t="str">
        <f t="shared" si="18"/>
        <v>VE</v>
      </c>
      <c r="H197" s="134" t="str">
        <f t="shared" si="19"/>
        <v>×</v>
      </c>
    </row>
    <row r="198" spans="1:8" x14ac:dyDescent="0.15">
      <c r="A198" s="132" t="s">
        <v>3156</v>
      </c>
      <c r="B198" s="132" t="str">
        <f t="shared" si="15"/>
        <v>KT-140100</v>
      </c>
      <c r="C198" s="132" t="str">
        <f t="shared" si="16"/>
        <v>VE</v>
      </c>
      <c r="E198" s="132" t="s">
        <v>22493</v>
      </c>
      <c r="F198" s="132" t="str">
        <f t="shared" si="17"/>
        <v>KK-160013</v>
      </c>
      <c r="G198" s="132" t="str">
        <f t="shared" si="18"/>
        <v>VE</v>
      </c>
      <c r="H198" s="134" t="str">
        <f t="shared" si="19"/>
        <v>○</v>
      </c>
    </row>
    <row r="199" spans="1:8" x14ac:dyDescent="0.15">
      <c r="A199" s="132" t="s">
        <v>3166</v>
      </c>
      <c r="B199" s="132" t="str">
        <f t="shared" si="15"/>
        <v>KT-140082</v>
      </c>
      <c r="C199" s="132" t="str">
        <f t="shared" si="16"/>
        <v>VE</v>
      </c>
      <c r="E199" s="132" t="s">
        <v>22494</v>
      </c>
      <c r="F199" s="132" t="str">
        <f t="shared" si="17"/>
        <v>KK-160012</v>
      </c>
      <c r="G199" s="132" t="str">
        <f t="shared" si="18"/>
        <v>VE</v>
      </c>
      <c r="H199" s="134" t="str">
        <f t="shared" si="19"/>
        <v>○</v>
      </c>
    </row>
    <row r="200" spans="1:8" x14ac:dyDescent="0.15">
      <c r="A200" s="132" t="s">
        <v>1373</v>
      </c>
      <c r="B200" s="132" t="str">
        <f t="shared" si="15"/>
        <v>KT-100026</v>
      </c>
      <c r="C200" s="132" t="str">
        <f t="shared" si="16"/>
        <v>VE</v>
      </c>
      <c r="E200" s="132" t="s">
        <v>3077</v>
      </c>
      <c r="F200" s="132" t="str">
        <f t="shared" si="17"/>
        <v>OKK-160001</v>
      </c>
      <c r="G200" s="132" t="str">
        <f t="shared" si="18"/>
        <v>VE</v>
      </c>
      <c r="H200" s="134" t="str">
        <f t="shared" si="19"/>
        <v>×</v>
      </c>
    </row>
    <row r="201" spans="1:8" x14ac:dyDescent="0.15">
      <c r="A201" s="132" t="s">
        <v>1494</v>
      </c>
      <c r="B201" s="132" t="str">
        <f t="shared" si="15"/>
        <v>KT-140011</v>
      </c>
      <c r="C201" s="132" t="str">
        <f t="shared" si="16"/>
        <v>VE</v>
      </c>
      <c r="E201" s="132" t="s">
        <v>22495</v>
      </c>
      <c r="F201" s="132" t="str">
        <f t="shared" si="17"/>
        <v>SK-160012</v>
      </c>
      <c r="G201" s="132" t="str">
        <f t="shared" si="18"/>
        <v>VE</v>
      </c>
      <c r="H201" s="134" t="str">
        <f t="shared" si="19"/>
        <v>○</v>
      </c>
    </row>
    <row r="202" spans="1:8" x14ac:dyDescent="0.15">
      <c r="A202" s="132" t="s">
        <v>1609</v>
      </c>
      <c r="B202" s="132" t="str">
        <f t="shared" si="15"/>
        <v>TH-110020</v>
      </c>
      <c r="C202" s="132" t="str">
        <f t="shared" si="16"/>
        <v>VE</v>
      </c>
      <c r="E202" s="132" t="s">
        <v>22496</v>
      </c>
      <c r="F202" s="132" t="str">
        <f t="shared" si="17"/>
        <v>KK-160010</v>
      </c>
      <c r="G202" s="132" t="str">
        <f t="shared" si="18"/>
        <v>VE</v>
      </c>
      <c r="H202" s="134" t="str">
        <f t="shared" si="19"/>
        <v>○</v>
      </c>
    </row>
    <row r="203" spans="1:8" x14ac:dyDescent="0.15">
      <c r="A203" s="132" t="s">
        <v>3224</v>
      </c>
      <c r="B203" s="132" t="str">
        <f t="shared" si="15"/>
        <v>KT-130042</v>
      </c>
      <c r="C203" s="132" t="str">
        <f t="shared" si="16"/>
        <v>VR</v>
      </c>
      <c r="E203" s="132" t="s">
        <v>22497</v>
      </c>
      <c r="F203" s="132" t="str">
        <f t="shared" si="17"/>
        <v>KK-160007</v>
      </c>
      <c r="G203" s="132" t="str">
        <f t="shared" si="18"/>
        <v>VE</v>
      </c>
      <c r="H203" s="134" t="str">
        <f t="shared" si="19"/>
        <v>○</v>
      </c>
    </row>
    <row r="204" spans="1:8" x14ac:dyDescent="0.15">
      <c r="A204" s="132" t="s">
        <v>3222</v>
      </c>
      <c r="B204" s="132" t="str">
        <f t="shared" si="15"/>
        <v>KT-130048</v>
      </c>
      <c r="C204" s="132" t="str">
        <f t="shared" si="16"/>
        <v>VE</v>
      </c>
      <c r="E204" s="132" t="s">
        <v>3078</v>
      </c>
      <c r="F204" s="132" t="str">
        <f t="shared" si="17"/>
        <v>CBK-160003</v>
      </c>
      <c r="G204" s="132" t="str">
        <f t="shared" si="18"/>
        <v>VR</v>
      </c>
      <c r="H204" s="134" t="str">
        <f t="shared" si="19"/>
        <v>×</v>
      </c>
    </row>
    <row r="205" spans="1:8" x14ac:dyDescent="0.15">
      <c r="A205" s="132" t="s">
        <v>1493</v>
      </c>
      <c r="B205" s="132" t="str">
        <f t="shared" si="15"/>
        <v>KT-140010</v>
      </c>
      <c r="C205" s="132" t="str">
        <f t="shared" si="16"/>
        <v>VE</v>
      </c>
      <c r="E205" s="132" t="s">
        <v>3079</v>
      </c>
      <c r="F205" s="132" t="str">
        <f t="shared" si="17"/>
        <v>KT-160021</v>
      </c>
      <c r="G205" s="132" t="str">
        <f t="shared" si="18"/>
        <v>VE</v>
      </c>
      <c r="H205" s="134" t="str">
        <f t="shared" si="19"/>
        <v>×</v>
      </c>
    </row>
    <row r="206" spans="1:8" x14ac:dyDescent="0.15">
      <c r="A206" s="132" t="s">
        <v>1585</v>
      </c>
      <c r="B206" s="132" t="str">
        <f t="shared" si="15"/>
        <v>SK-130001</v>
      </c>
      <c r="C206" s="132" t="str">
        <f t="shared" si="16"/>
        <v>VE</v>
      </c>
      <c r="E206" s="132" t="s">
        <v>3080</v>
      </c>
      <c r="F206" s="132" t="str">
        <f t="shared" si="17"/>
        <v>KT-160019</v>
      </c>
      <c r="G206" s="132" t="str">
        <f t="shared" si="18"/>
        <v>VE</v>
      </c>
      <c r="H206" s="134" t="str">
        <f t="shared" si="19"/>
        <v>×</v>
      </c>
    </row>
    <row r="207" spans="1:8" x14ac:dyDescent="0.15">
      <c r="A207" s="132" t="s">
        <v>1602</v>
      </c>
      <c r="B207" s="132" t="str">
        <f t="shared" si="15"/>
        <v>TH-100031</v>
      </c>
      <c r="C207" s="132" t="str">
        <f t="shared" si="16"/>
        <v>VE</v>
      </c>
      <c r="E207" s="132" t="s">
        <v>22498</v>
      </c>
      <c r="F207" s="132" t="str">
        <f t="shared" si="17"/>
        <v>HRK-160001</v>
      </c>
      <c r="G207" s="132" t="str">
        <f t="shared" si="18"/>
        <v>VE</v>
      </c>
      <c r="H207" s="134" t="str">
        <f t="shared" si="19"/>
        <v>○</v>
      </c>
    </row>
    <row r="208" spans="1:8" x14ac:dyDescent="0.15">
      <c r="A208" s="132" t="s">
        <v>1307</v>
      </c>
      <c r="B208" s="132" t="str">
        <f t="shared" si="15"/>
        <v>KK-100096</v>
      </c>
      <c r="C208" s="132" t="str">
        <f t="shared" si="16"/>
        <v>VE</v>
      </c>
      <c r="E208" s="132" t="s">
        <v>3081</v>
      </c>
      <c r="F208" s="132" t="str">
        <f t="shared" si="17"/>
        <v>CB-160005</v>
      </c>
      <c r="G208" s="132" t="str">
        <f t="shared" si="18"/>
        <v>VE</v>
      </c>
      <c r="H208" s="134" t="str">
        <f t="shared" si="19"/>
        <v>×</v>
      </c>
    </row>
    <row r="209" spans="1:8" x14ac:dyDescent="0.15">
      <c r="A209" s="132" t="s">
        <v>1322</v>
      </c>
      <c r="B209" s="132" t="str">
        <f t="shared" si="15"/>
        <v>KK-110039</v>
      </c>
      <c r="C209" s="132" t="str">
        <f t="shared" si="16"/>
        <v>VE</v>
      </c>
      <c r="E209" s="132" t="s">
        <v>22499</v>
      </c>
      <c r="F209" s="132" t="str">
        <f t="shared" si="17"/>
        <v>CB-160003</v>
      </c>
      <c r="G209" s="132" t="str">
        <f t="shared" si="18"/>
        <v>VE</v>
      </c>
      <c r="H209" s="134" t="str">
        <f t="shared" si="19"/>
        <v>○</v>
      </c>
    </row>
    <row r="210" spans="1:8" x14ac:dyDescent="0.15">
      <c r="A210" s="132" t="s">
        <v>1349</v>
      </c>
      <c r="B210" s="132" t="str">
        <f t="shared" si="15"/>
        <v>KK-120075</v>
      </c>
      <c r="C210" s="132" t="str">
        <f t="shared" si="16"/>
        <v>VE</v>
      </c>
      <c r="E210" s="132" t="s">
        <v>3082</v>
      </c>
      <c r="F210" s="132" t="str">
        <f t="shared" si="17"/>
        <v>TH-160004</v>
      </c>
      <c r="G210" s="132" t="str">
        <f t="shared" si="18"/>
        <v>VE</v>
      </c>
      <c r="H210" s="134" t="str">
        <f t="shared" si="19"/>
        <v>×</v>
      </c>
    </row>
    <row r="211" spans="1:8" x14ac:dyDescent="0.15">
      <c r="A211" s="132" t="s">
        <v>7945</v>
      </c>
      <c r="B211" s="132" t="str">
        <f t="shared" si="15"/>
        <v>KT-090059</v>
      </c>
      <c r="C211" s="132" t="str">
        <f t="shared" si="16"/>
        <v>VG</v>
      </c>
      <c r="E211" s="132" t="s">
        <v>3083</v>
      </c>
      <c r="F211" s="132" t="str">
        <f t="shared" si="17"/>
        <v>HK-160001</v>
      </c>
      <c r="G211" s="132" t="str">
        <f t="shared" si="18"/>
        <v>VE</v>
      </c>
      <c r="H211" s="134" t="str">
        <f t="shared" si="19"/>
        <v>×</v>
      </c>
    </row>
    <row r="212" spans="1:8" x14ac:dyDescent="0.15">
      <c r="A212" s="132" t="s">
        <v>1451</v>
      </c>
      <c r="B212" s="132" t="str">
        <f t="shared" si="15"/>
        <v>KT-120088</v>
      </c>
      <c r="C212" s="132" t="str">
        <f t="shared" si="16"/>
        <v>VE</v>
      </c>
      <c r="E212" s="132" t="s">
        <v>22500</v>
      </c>
      <c r="F212" s="132" t="str">
        <f t="shared" si="17"/>
        <v>KT-160013</v>
      </c>
      <c r="G212" s="132" t="str">
        <f t="shared" si="18"/>
        <v>VE</v>
      </c>
      <c r="H212" s="134" t="str">
        <f t="shared" si="19"/>
        <v>×</v>
      </c>
    </row>
    <row r="213" spans="1:8" x14ac:dyDescent="0.15">
      <c r="A213" s="132" t="s">
        <v>1123</v>
      </c>
      <c r="B213" s="132" t="str">
        <f t="shared" si="15"/>
        <v>CB-120017</v>
      </c>
      <c r="C213" s="132" t="str">
        <f t="shared" si="16"/>
        <v>VE</v>
      </c>
      <c r="E213" s="132" t="s">
        <v>3085</v>
      </c>
      <c r="F213" s="132" t="str">
        <f t="shared" si="17"/>
        <v>SK-160004</v>
      </c>
      <c r="G213" s="132" t="str">
        <f t="shared" si="18"/>
        <v>VR</v>
      </c>
      <c r="H213" s="134" t="str">
        <f t="shared" si="19"/>
        <v>×</v>
      </c>
    </row>
    <row r="214" spans="1:8" x14ac:dyDescent="0.15">
      <c r="A214" s="132" t="s">
        <v>1291</v>
      </c>
      <c r="B214" s="132" t="str">
        <f t="shared" si="15"/>
        <v>KK-100041</v>
      </c>
      <c r="C214" s="132" t="str">
        <f t="shared" si="16"/>
        <v>VE</v>
      </c>
      <c r="E214" s="132" t="s">
        <v>3086</v>
      </c>
      <c r="F214" s="132" t="str">
        <f t="shared" si="17"/>
        <v>KT-160012</v>
      </c>
      <c r="G214" s="132" t="str">
        <f t="shared" si="18"/>
        <v>VE</v>
      </c>
      <c r="H214" s="134" t="str">
        <f t="shared" si="19"/>
        <v>×</v>
      </c>
    </row>
    <row r="215" spans="1:8" x14ac:dyDescent="0.15">
      <c r="A215" s="132" t="s">
        <v>1366</v>
      </c>
      <c r="B215" s="132" t="str">
        <f t="shared" si="15"/>
        <v>KT-100011</v>
      </c>
      <c r="C215" s="132" t="str">
        <f t="shared" si="16"/>
        <v>VR</v>
      </c>
      <c r="E215" s="132" t="s">
        <v>22501</v>
      </c>
      <c r="F215" s="132" t="str">
        <f t="shared" si="17"/>
        <v>KT-160009</v>
      </c>
      <c r="G215" s="132" t="str">
        <f t="shared" si="18"/>
        <v>VR</v>
      </c>
      <c r="H215" s="134" t="str">
        <f t="shared" si="19"/>
        <v>○</v>
      </c>
    </row>
    <row r="216" spans="1:8" x14ac:dyDescent="0.15">
      <c r="A216" s="132" t="s">
        <v>1452</v>
      </c>
      <c r="B216" s="132" t="str">
        <f t="shared" si="15"/>
        <v>KT-120091</v>
      </c>
      <c r="C216" s="132" t="str">
        <f t="shared" si="16"/>
        <v>VE</v>
      </c>
      <c r="E216" s="132" t="s">
        <v>22502</v>
      </c>
      <c r="F216" s="132" t="str">
        <f t="shared" si="17"/>
        <v>KT-160007</v>
      </c>
      <c r="G216" s="132" t="str">
        <f t="shared" si="18"/>
        <v>VE</v>
      </c>
      <c r="H216" s="134" t="str">
        <f t="shared" si="19"/>
        <v>○</v>
      </c>
    </row>
    <row r="217" spans="1:8" x14ac:dyDescent="0.15">
      <c r="A217" s="132" t="s">
        <v>3840</v>
      </c>
      <c r="B217" s="132" t="str">
        <f t="shared" si="15"/>
        <v>CB-080022</v>
      </c>
      <c r="C217" s="132" t="str">
        <f t="shared" si="16"/>
        <v>VG</v>
      </c>
      <c r="E217" s="132" t="s">
        <v>1516</v>
      </c>
      <c r="F217" s="132" t="str">
        <f t="shared" si="17"/>
        <v>KT-160006</v>
      </c>
      <c r="G217" s="132" t="str">
        <f t="shared" si="18"/>
        <v>VE</v>
      </c>
      <c r="H217" s="134" t="str">
        <f t="shared" si="19"/>
        <v>×</v>
      </c>
    </row>
    <row r="218" spans="1:8" x14ac:dyDescent="0.15">
      <c r="A218" s="132" t="s">
        <v>1105</v>
      </c>
      <c r="B218" s="132" t="str">
        <f t="shared" si="15"/>
        <v>CB-110024</v>
      </c>
      <c r="C218" s="132" t="str">
        <f t="shared" si="16"/>
        <v>VE</v>
      </c>
      <c r="E218" s="132" t="s">
        <v>22503</v>
      </c>
      <c r="F218" s="132" t="str">
        <f t="shared" si="17"/>
        <v>TH-160002</v>
      </c>
      <c r="G218" s="132" t="str">
        <f t="shared" si="18"/>
        <v>VE</v>
      </c>
      <c r="H218" s="134" t="str">
        <f t="shared" si="19"/>
        <v>○</v>
      </c>
    </row>
    <row r="219" spans="1:8" x14ac:dyDescent="0.15">
      <c r="A219" s="132" t="s">
        <v>1139</v>
      </c>
      <c r="B219" s="132" t="str">
        <f t="shared" si="15"/>
        <v>CG-100011</v>
      </c>
      <c r="C219" s="132" t="str">
        <f t="shared" si="16"/>
        <v>VE</v>
      </c>
      <c r="E219" s="132" t="s">
        <v>3087</v>
      </c>
      <c r="F219" s="132" t="str">
        <f t="shared" si="17"/>
        <v>KT-160005</v>
      </c>
      <c r="G219" s="132" t="str">
        <f t="shared" si="18"/>
        <v>VE</v>
      </c>
      <c r="H219" s="134" t="str">
        <f t="shared" si="19"/>
        <v>×</v>
      </c>
    </row>
    <row r="220" spans="1:8" x14ac:dyDescent="0.15">
      <c r="A220" s="132" t="s">
        <v>4969</v>
      </c>
      <c r="B220" s="132" t="str">
        <f t="shared" si="15"/>
        <v>HK-080006</v>
      </c>
      <c r="C220" s="132" t="str">
        <f t="shared" si="16"/>
        <v>VG</v>
      </c>
      <c r="E220" s="132" t="s">
        <v>22504</v>
      </c>
      <c r="F220" s="132" t="str">
        <f t="shared" si="17"/>
        <v>KK-160004</v>
      </c>
      <c r="G220" s="132" t="str">
        <f t="shared" si="18"/>
        <v>VE</v>
      </c>
      <c r="H220" s="134" t="str">
        <f t="shared" si="19"/>
        <v>○</v>
      </c>
    </row>
    <row r="221" spans="1:8" x14ac:dyDescent="0.15">
      <c r="A221" s="132" t="s">
        <v>1234</v>
      </c>
      <c r="B221" s="132" t="str">
        <f t="shared" si="15"/>
        <v>HK-110046</v>
      </c>
      <c r="C221" s="132" t="str">
        <f t="shared" si="16"/>
        <v>VE</v>
      </c>
      <c r="E221" s="132" t="s">
        <v>22505</v>
      </c>
      <c r="F221" s="132" t="str">
        <f t="shared" si="17"/>
        <v>KK-160003</v>
      </c>
      <c r="G221" s="132" t="str">
        <f t="shared" si="18"/>
        <v>VE</v>
      </c>
      <c r="H221" s="134" t="str">
        <f t="shared" si="19"/>
        <v>○</v>
      </c>
    </row>
    <row r="222" spans="1:8" x14ac:dyDescent="0.15">
      <c r="A222" s="132" t="s">
        <v>1262</v>
      </c>
      <c r="B222" s="132" t="str">
        <f t="shared" si="15"/>
        <v>HR-110024</v>
      </c>
      <c r="C222" s="132" t="str">
        <f t="shared" si="16"/>
        <v>VE</v>
      </c>
      <c r="E222" s="132" t="s">
        <v>3088</v>
      </c>
      <c r="F222" s="132" t="str">
        <f t="shared" si="17"/>
        <v>HR-150004</v>
      </c>
      <c r="G222" s="132" t="str">
        <f t="shared" si="18"/>
        <v>VE</v>
      </c>
      <c r="H222" s="134" t="str">
        <f t="shared" si="19"/>
        <v>×</v>
      </c>
    </row>
    <row r="223" spans="1:8" x14ac:dyDescent="0.15">
      <c r="A223" s="132" t="s">
        <v>1293</v>
      </c>
      <c r="B223" s="132" t="str">
        <f t="shared" si="15"/>
        <v>KK-100052</v>
      </c>
      <c r="C223" s="132" t="str">
        <f t="shared" si="16"/>
        <v>VE</v>
      </c>
      <c r="E223" s="132" t="s">
        <v>22506</v>
      </c>
      <c r="F223" s="132" t="str">
        <f t="shared" si="17"/>
        <v>KK-150075</v>
      </c>
      <c r="G223" s="132" t="str">
        <f t="shared" si="18"/>
        <v>VE</v>
      </c>
      <c r="H223" s="134" t="str">
        <f t="shared" si="19"/>
        <v>○</v>
      </c>
    </row>
    <row r="224" spans="1:8" x14ac:dyDescent="0.15">
      <c r="A224" s="132" t="s">
        <v>1313</v>
      </c>
      <c r="B224" s="132" t="str">
        <f t="shared" si="15"/>
        <v>KK-100117</v>
      </c>
      <c r="C224" s="132" t="str">
        <f t="shared" si="16"/>
        <v>VE</v>
      </c>
      <c r="E224" s="132" t="s">
        <v>3090</v>
      </c>
      <c r="F224" s="132" t="str">
        <f t="shared" si="17"/>
        <v>TH-150016</v>
      </c>
      <c r="G224" s="132" t="str">
        <f t="shared" si="18"/>
        <v>VE</v>
      </c>
      <c r="H224" s="134" t="str">
        <f t="shared" si="19"/>
        <v>×</v>
      </c>
    </row>
    <row r="225" spans="1:8" x14ac:dyDescent="0.15">
      <c r="A225" s="132" t="s">
        <v>1321</v>
      </c>
      <c r="B225" s="132" t="str">
        <f t="shared" si="15"/>
        <v>KK-110037</v>
      </c>
      <c r="C225" s="132" t="str">
        <f t="shared" si="16"/>
        <v>VE</v>
      </c>
      <c r="E225" s="132" t="s">
        <v>22507</v>
      </c>
      <c r="F225" s="132" t="str">
        <f t="shared" si="17"/>
        <v>HK-150014</v>
      </c>
      <c r="G225" s="132" t="str">
        <f t="shared" si="18"/>
        <v>VE</v>
      </c>
      <c r="H225" s="134" t="str">
        <f t="shared" si="19"/>
        <v>○</v>
      </c>
    </row>
    <row r="226" spans="1:8" x14ac:dyDescent="0.15">
      <c r="A226" s="132" t="s">
        <v>7857</v>
      </c>
      <c r="B226" s="132" t="str">
        <f t="shared" si="15"/>
        <v>KT-080003</v>
      </c>
      <c r="C226" s="132" t="str">
        <f t="shared" si="16"/>
        <v>VG</v>
      </c>
      <c r="E226" s="132" t="s">
        <v>3091</v>
      </c>
      <c r="F226" s="132" t="str">
        <f t="shared" si="17"/>
        <v>KK-150069</v>
      </c>
      <c r="G226" s="132" t="str">
        <f t="shared" si="18"/>
        <v>VE</v>
      </c>
      <c r="H226" s="134" t="str">
        <f t="shared" si="19"/>
        <v>×</v>
      </c>
    </row>
    <row r="227" spans="1:8" x14ac:dyDescent="0.15">
      <c r="A227" s="132" t="s">
        <v>7895</v>
      </c>
      <c r="B227" s="132" t="str">
        <f t="shared" si="15"/>
        <v>KT-090009</v>
      </c>
      <c r="C227" s="132" t="str">
        <f t="shared" si="16"/>
        <v>VG</v>
      </c>
      <c r="E227" s="132" t="s">
        <v>3092</v>
      </c>
      <c r="F227" s="132" t="str">
        <f t="shared" si="17"/>
        <v>KT-150125</v>
      </c>
      <c r="G227" s="132" t="str">
        <f t="shared" si="18"/>
        <v>VR</v>
      </c>
      <c r="H227" s="134" t="str">
        <f t="shared" si="19"/>
        <v>×</v>
      </c>
    </row>
    <row r="228" spans="1:8" x14ac:dyDescent="0.15">
      <c r="A228" s="132" t="s">
        <v>7924</v>
      </c>
      <c r="B228" s="132" t="str">
        <f t="shared" si="15"/>
        <v>KT-090038</v>
      </c>
      <c r="C228" s="132" t="str">
        <f t="shared" si="16"/>
        <v>VG</v>
      </c>
      <c r="E228" s="132" t="s">
        <v>22508</v>
      </c>
      <c r="F228" s="132" t="str">
        <f t="shared" si="17"/>
        <v>CG-150016</v>
      </c>
      <c r="G228" s="132" t="str">
        <f t="shared" si="18"/>
        <v>VR</v>
      </c>
      <c r="H228" s="134" t="str">
        <f t="shared" si="19"/>
        <v>○</v>
      </c>
    </row>
    <row r="229" spans="1:8" x14ac:dyDescent="0.15">
      <c r="A229" s="132" t="s">
        <v>1401</v>
      </c>
      <c r="B229" s="132" t="str">
        <f t="shared" si="15"/>
        <v>KT-110001</v>
      </c>
      <c r="C229" s="132" t="str">
        <f t="shared" si="16"/>
        <v>VE</v>
      </c>
      <c r="E229" s="132" t="s">
        <v>22509</v>
      </c>
      <c r="F229" s="132" t="str">
        <f t="shared" si="17"/>
        <v>KT-150121</v>
      </c>
      <c r="G229" s="132" t="str">
        <f t="shared" si="18"/>
        <v>VE</v>
      </c>
      <c r="H229" s="134" t="str">
        <f t="shared" si="19"/>
        <v>○</v>
      </c>
    </row>
    <row r="230" spans="1:8" x14ac:dyDescent="0.15">
      <c r="A230" s="132" t="s">
        <v>1404</v>
      </c>
      <c r="B230" s="132" t="str">
        <f t="shared" si="15"/>
        <v>KT-110021</v>
      </c>
      <c r="C230" s="132" t="str">
        <f t="shared" si="16"/>
        <v>VE</v>
      </c>
      <c r="E230" s="132" t="s">
        <v>22510</v>
      </c>
      <c r="F230" s="132" t="str">
        <f t="shared" si="17"/>
        <v>KK-150063</v>
      </c>
      <c r="G230" s="132" t="str">
        <f t="shared" si="18"/>
        <v>VE</v>
      </c>
      <c r="H230" s="134" t="str">
        <f t="shared" si="19"/>
        <v>○</v>
      </c>
    </row>
    <row r="231" spans="1:8" x14ac:dyDescent="0.15">
      <c r="A231" s="132" t="s">
        <v>3293</v>
      </c>
      <c r="B231" s="132" t="str">
        <f t="shared" si="15"/>
        <v>KT-110028</v>
      </c>
      <c r="C231" s="132" t="str">
        <f t="shared" si="16"/>
        <v>VE</v>
      </c>
      <c r="E231" s="132" t="s">
        <v>22511</v>
      </c>
      <c r="F231" s="132" t="str">
        <f t="shared" si="17"/>
        <v>QS-150035</v>
      </c>
      <c r="G231" s="132" t="str">
        <f t="shared" si="18"/>
        <v>VE</v>
      </c>
      <c r="H231" s="134" t="str">
        <f t="shared" si="19"/>
        <v>○</v>
      </c>
    </row>
    <row r="232" spans="1:8" x14ac:dyDescent="0.15">
      <c r="A232" s="132" t="s">
        <v>1413</v>
      </c>
      <c r="B232" s="132" t="str">
        <f t="shared" si="15"/>
        <v>KT-110054</v>
      </c>
      <c r="C232" s="132" t="str">
        <f t="shared" si="16"/>
        <v>VE</v>
      </c>
      <c r="E232" s="132" t="s">
        <v>3095</v>
      </c>
      <c r="F232" s="132" t="str">
        <f t="shared" si="17"/>
        <v>KT-150116</v>
      </c>
      <c r="G232" s="132" t="str">
        <f t="shared" si="18"/>
        <v>VE</v>
      </c>
      <c r="H232" s="134" t="str">
        <f t="shared" si="19"/>
        <v>×</v>
      </c>
    </row>
    <row r="233" spans="1:8" x14ac:dyDescent="0.15">
      <c r="A233" s="132" t="s">
        <v>3272</v>
      </c>
      <c r="B233" s="132" t="str">
        <f t="shared" si="15"/>
        <v>KT-120023</v>
      </c>
      <c r="C233" s="132" t="str">
        <f t="shared" si="16"/>
        <v>VE</v>
      </c>
      <c r="E233" s="132" t="s">
        <v>1362</v>
      </c>
      <c r="F233" s="132" t="str">
        <f t="shared" si="17"/>
        <v>KK-150058</v>
      </c>
      <c r="G233" s="132" t="str">
        <f t="shared" si="18"/>
        <v>VE</v>
      </c>
      <c r="H233" s="134" t="str">
        <f t="shared" si="19"/>
        <v>×</v>
      </c>
    </row>
    <row r="234" spans="1:8" x14ac:dyDescent="0.15">
      <c r="A234" s="132" t="s">
        <v>3246</v>
      </c>
      <c r="B234" s="132" t="str">
        <f t="shared" si="15"/>
        <v>KT-130003</v>
      </c>
      <c r="C234" s="132" t="str">
        <f t="shared" si="16"/>
        <v>VE</v>
      </c>
      <c r="E234" s="132" t="s">
        <v>22512</v>
      </c>
      <c r="F234" s="132" t="str">
        <f t="shared" si="17"/>
        <v>KK-150056</v>
      </c>
      <c r="G234" s="132" t="str">
        <f t="shared" si="18"/>
        <v>VR</v>
      </c>
      <c r="H234" s="134" t="str">
        <f t="shared" si="19"/>
        <v>○</v>
      </c>
    </row>
    <row r="235" spans="1:8" x14ac:dyDescent="0.15">
      <c r="A235" s="132" t="s">
        <v>1500</v>
      </c>
      <c r="B235" s="132" t="str">
        <f t="shared" si="15"/>
        <v>KT-140073</v>
      </c>
      <c r="C235" s="132" t="str">
        <f t="shared" si="16"/>
        <v>VE</v>
      </c>
      <c r="E235" s="132" t="s">
        <v>3096</v>
      </c>
      <c r="F235" s="132" t="str">
        <f t="shared" si="17"/>
        <v>KTK-150011</v>
      </c>
      <c r="G235" s="132" t="str">
        <f t="shared" si="18"/>
        <v>VR</v>
      </c>
      <c r="H235" s="134" t="str">
        <f t="shared" si="19"/>
        <v>×</v>
      </c>
    </row>
    <row r="236" spans="1:8" x14ac:dyDescent="0.15">
      <c r="A236" s="132" t="s">
        <v>1506</v>
      </c>
      <c r="B236" s="132" t="str">
        <f t="shared" si="15"/>
        <v>KT-140119</v>
      </c>
      <c r="C236" s="132" t="str">
        <f t="shared" si="16"/>
        <v>VE</v>
      </c>
      <c r="E236" s="132" t="s">
        <v>22513</v>
      </c>
      <c r="F236" s="132" t="str">
        <f t="shared" si="17"/>
        <v>KK-150054</v>
      </c>
      <c r="G236" s="132" t="str">
        <f t="shared" si="18"/>
        <v>VE</v>
      </c>
      <c r="H236" s="134" t="str">
        <f t="shared" si="19"/>
        <v>○</v>
      </c>
    </row>
    <row r="237" spans="1:8" x14ac:dyDescent="0.15">
      <c r="A237" s="132" t="s">
        <v>1532</v>
      </c>
      <c r="B237" s="132" t="str">
        <f t="shared" si="15"/>
        <v>QS-100036</v>
      </c>
      <c r="C237" s="132" t="str">
        <f t="shared" si="16"/>
        <v>VE</v>
      </c>
      <c r="E237" s="132" t="s">
        <v>22514</v>
      </c>
      <c r="F237" s="132" t="str">
        <f t="shared" si="17"/>
        <v>KK-150051</v>
      </c>
      <c r="G237" s="132" t="str">
        <f t="shared" si="18"/>
        <v>VE</v>
      </c>
      <c r="H237" s="134" t="str">
        <f t="shared" si="19"/>
        <v>○</v>
      </c>
    </row>
    <row r="238" spans="1:8" x14ac:dyDescent="0.15">
      <c r="A238" s="132" t="s">
        <v>1557</v>
      </c>
      <c r="B238" s="132" t="str">
        <f t="shared" si="15"/>
        <v>QS-120025</v>
      </c>
      <c r="C238" s="132" t="str">
        <f t="shared" si="16"/>
        <v>VE</v>
      </c>
      <c r="E238" s="132" t="s">
        <v>22515</v>
      </c>
      <c r="F238" s="132" t="str">
        <f t="shared" si="17"/>
        <v>KK-150047</v>
      </c>
      <c r="G238" s="132" t="str">
        <f t="shared" si="18"/>
        <v>VE</v>
      </c>
      <c r="H238" s="134" t="str">
        <f t="shared" si="19"/>
        <v>○</v>
      </c>
    </row>
    <row r="239" spans="1:8" x14ac:dyDescent="0.15">
      <c r="A239" s="132" t="s">
        <v>1622</v>
      </c>
      <c r="B239" s="132" t="str">
        <f t="shared" si="15"/>
        <v>TH-120031</v>
      </c>
      <c r="C239" s="132" t="str">
        <f t="shared" si="16"/>
        <v>VE</v>
      </c>
      <c r="E239" s="132" t="s">
        <v>22516</v>
      </c>
      <c r="F239" s="132" t="str">
        <f t="shared" si="17"/>
        <v>KT-150109</v>
      </c>
      <c r="G239" s="132" t="str">
        <f t="shared" si="18"/>
        <v>VR</v>
      </c>
      <c r="H239" s="134" t="str">
        <f t="shared" si="19"/>
        <v>○</v>
      </c>
    </row>
    <row r="240" spans="1:8" x14ac:dyDescent="0.15">
      <c r="A240" s="132" t="s">
        <v>1625</v>
      </c>
      <c r="B240" s="132" t="str">
        <f t="shared" si="15"/>
        <v>TH-140011</v>
      </c>
      <c r="C240" s="132" t="str">
        <f t="shared" si="16"/>
        <v>VE</v>
      </c>
      <c r="E240" s="132" t="s">
        <v>22517</v>
      </c>
      <c r="F240" s="132" t="str">
        <f t="shared" si="17"/>
        <v>KT-150107</v>
      </c>
      <c r="G240" s="132" t="str">
        <f t="shared" si="18"/>
        <v>VR</v>
      </c>
      <c r="H240" s="134" t="str">
        <f t="shared" si="19"/>
        <v>○</v>
      </c>
    </row>
    <row r="241" spans="1:8" x14ac:dyDescent="0.15">
      <c r="A241" s="132" t="s">
        <v>3039</v>
      </c>
      <c r="B241" s="132" t="str">
        <f t="shared" si="15"/>
        <v>KT-160121</v>
      </c>
      <c r="C241" s="132" t="str">
        <f t="shared" si="16"/>
        <v>VE</v>
      </c>
      <c r="E241" s="132" t="s">
        <v>1361</v>
      </c>
      <c r="F241" s="132" t="str">
        <f t="shared" si="17"/>
        <v>KK-150043</v>
      </c>
      <c r="G241" s="132" t="str">
        <f t="shared" si="18"/>
        <v>VR</v>
      </c>
      <c r="H241" s="134" t="str">
        <f t="shared" si="19"/>
        <v>×</v>
      </c>
    </row>
    <row r="242" spans="1:8" x14ac:dyDescent="0.15">
      <c r="A242" s="132" t="s">
        <v>3227</v>
      </c>
      <c r="B242" s="132" t="str">
        <f t="shared" si="15"/>
        <v>KT-130036</v>
      </c>
      <c r="C242" s="132" t="str">
        <f t="shared" si="16"/>
        <v>VE</v>
      </c>
      <c r="E242" s="132" t="s">
        <v>3097</v>
      </c>
      <c r="F242" s="132" t="str">
        <f t="shared" si="17"/>
        <v>KT-150105</v>
      </c>
      <c r="G242" s="132" t="str">
        <f t="shared" si="18"/>
        <v>VE</v>
      </c>
      <c r="H242" s="134" t="str">
        <f t="shared" si="19"/>
        <v>×</v>
      </c>
    </row>
    <row r="243" spans="1:8" x14ac:dyDescent="0.15">
      <c r="A243" s="132" t="s">
        <v>3297</v>
      </c>
      <c r="B243" s="132" t="str">
        <f t="shared" si="15"/>
        <v>HK-110001</v>
      </c>
      <c r="C243" s="132" t="str">
        <f t="shared" si="16"/>
        <v>V</v>
      </c>
      <c r="E243" s="132" t="s">
        <v>3098</v>
      </c>
      <c r="F243" s="132" t="str">
        <f t="shared" si="17"/>
        <v>KT-150104</v>
      </c>
      <c r="G243" s="132" t="str">
        <f t="shared" si="18"/>
        <v>VE</v>
      </c>
      <c r="H243" s="134" t="str">
        <f t="shared" si="19"/>
        <v>×</v>
      </c>
    </row>
    <row r="244" spans="1:8" x14ac:dyDescent="0.15">
      <c r="A244" s="132" t="s">
        <v>3858</v>
      </c>
      <c r="B244" s="132" t="str">
        <f t="shared" si="15"/>
        <v>CB-090003</v>
      </c>
      <c r="C244" s="132" t="str">
        <f t="shared" si="16"/>
        <v>VG</v>
      </c>
      <c r="E244" s="132" t="s">
        <v>3099</v>
      </c>
      <c r="F244" s="132" t="str">
        <f t="shared" si="17"/>
        <v>KT-150103</v>
      </c>
      <c r="G244" s="132" t="str">
        <f t="shared" si="18"/>
        <v>VE</v>
      </c>
      <c r="H244" s="134" t="str">
        <f t="shared" si="19"/>
        <v>×</v>
      </c>
    </row>
    <row r="245" spans="1:8" x14ac:dyDescent="0.15">
      <c r="A245" s="132" t="s">
        <v>1086</v>
      </c>
      <c r="B245" s="132" t="str">
        <f t="shared" si="15"/>
        <v>CB-100033</v>
      </c>
      <c r="C245" s="132" t="str">
        <f t="shared" si="16"/>
        <v>VE</v>
      </c>
      <c r="E245" s="132" t="s">
        <v>22518</v>
      </c>
      <c r="F245" s="132" t="str">
        <f t="shared" si="17"/>
        <v>KT-150102</v>
      </c>
      <c r="G245" s="132" t="str">
        <f t="shared" si="18"/>
        <v>VE</v>
      </c>
      <c r="H245" s="134" t="str">
        <f t="shared" si="19"/>
        <v>○</v>
      </c>
    </row>
    <row r="246" spans="1:8" x14ac:dyDescent="0.15">
      <c r="A246" s="132" t="s">
        <v>1101</v>
      </c>
      <c r="B246" s="132" t="str">
        <f t="shared" si="15"/>
        <v>CB-110014</v>
      </c>
      <c r="C246" s="132" t="str">
        <f t="shared" si="16"/>
        <v>VE</v>
      </c>
      <c r="E246" s="132" t="s">
        <v>3101</v>
      </c>
      <c r="F246" s="132" t="str">
        <f t="shared" si="17"/>
        <v>QS-150032</v>
      </c>
      <c r="G246" s="132" t="str">
        <f t="shared" si="18"/>
        <v>VE</v>
      </c>
      <c r="H246" s="134" t="str">
        <f t="shared" si="19"/>
        <v>×</v>
      </c>
    </row>
    <row r="247" spans="1:8" x14ac:dyDescent="0.15">
      <c r="A247" s="132" t="s">
        <v>1115</v>
      </c>
      <c r="B247" s="132" t="str">
        <f t="shared" si="15"/>
        <v>CB-110047</v>
      </c>
      <c r="C247" s="132" t="str">
        <f t="shared" si="16"/>
        <v>VE</v>
      </c>
      <c r="E247" s="132" t="s">
        <v>3102</v>
      </c>
      <c r="F247" s="132" t="str">
        <f t="shared" si="17"/>
        <v>HKK-150002</v>
      </c>
      <c r="G247" s="132" t="str">
        <f t="shared" si="18"/>
        <v>VE</v>
      </c>
      <c r="H247" s="134" t="str">
        <f t="shared" si="19"/>
        <v>×</v>
      </c>
    </row>
    <row r="248" spans="1:8" x14ac:dyDescent="0.15">
      <c r="A248" s="132" t="s">
        <v>4591</v>
      </c>
      <c r="B248" s="132" t="str">
        <f t="shared" si="15"/>
        <v>CG-090024</v>
      </c>
      <c r="C248" s="132" t="str">
        <f t="shared" si="16"/>
        <v>VG</v>
      </c>
      <c r="E248" s="132" t="s">
        <v>3103</v>
      </c>
      <c r="F248" s="132" t="str">
        <f t="shared" si="17"/>
        <v>HKK-150001</v>
      </c>
      <c r="G248" s="132" t="str">
        <f t="shared" si="18"/>
        <v>VE</v>
      </c>
      <c r="H248" s="134" t="str">
        <f t="shared" si="19"/>
        <v>×</v>
      </c>
    </row>
    <row r="249" spans="1:8" x14ac:dyDescent="0.15">
      <c r="A249" s="132" t="s">
        <v>4594</v>
      </c>
      <c r="B249" s="132" t="str">
        <f t="shared" si="15"/>
        <v>CG-090027</v>
      </c>
      <c r="C249" s="132" t="str">
        <f t="shared" si="16"/>
        <v>VG</v>
      </c>
      <c r="E249" s="132" t="s">
        <v>3104</v>
      </c>
      <c r="F249" s="132" t="str">
        <f t="shared" si="17"/>
        <v>CG-150010</v>
      </c>
      <c r="G249" s="132" t="str">
        <f t="shared" si="18"/>
        <v>VE</v>
      </c>
      <c r="H249" s="134" t="str">
        <f t="shared" si="19"/>
        <v>×</v>
      </c>
    </row>
    <row r="250" spans="1:8" x14ac:dyDescent="0.15">
      <c r="A250" s="132" t="s">
        <v>1138</v>
      </c>
      <c r="B250" s="132" t="str">
        <f t="shared" si="15"/>
        <v>CG-100007</v>
      </c>
      <c r="C250" s="132" t="str">
        <f t="shared" si="16"/>
        <v>VE</v>
      </c>
      <c r="E250" s="132" t="s">
        <v>1515</v>
      </c>
      <c r="F250" s="132" t="str">
        <f t="shared" si="17"/>
        <v>KT-150096</v>
      </c>
      <c r="G250" s="132" t="str">
        <f t="shared" si="18"/>
        <v>VE</v>
      </c>
      <c r="H250" s="134" t="str">
        <f t="shared" si="19"/>
        <v>×</v>
      </c>
    </row>
    <row r="251" spans="1:8" x14ac:dyDescent="0.15">
      <c r="A251" s="132" t="s">
        <v>3031</v>
      </c>
      <c r="B251" s="132" t="str">
        <f t="shared" si="15"/>
        <v>CG-160015</v>
      </c>
      <c r="C251" s="132" t="str">
        <f t="shared" si="16"/>
        <v>VE</v>
      </c>
      <c r="E251" s="132" t="s">
        <v>3105</v>
      </c>
      <c r="F251" s="132" t="str">
        <f t="shared" si="17"/>
        <v>KT-150092</v>
      </c>
      <c r="G251" s="132" t="str">
        <f t="shared" si="18"/>
        <v>VE</v>
      </c>
      <c r="H251" s="134" t="str">
        <f t="shared" si="19"/>
        <v>×</v>
      </c>
    </row>
    <row r="252" spans="1:8" x14ac:dyDescent="0.15">
      <c r="A252" s="132" t="s">
        <v>1253</v>
      </c>
      <c r="B252" s="132" t="str">
        <f t="shared" si="15"/>
        <v>HK-150002</v>
      </c>
      <c r="C252" s="132" t="str">
        <f t="shared" si="16"/>
        <v>VE</v>
      </c>
      <c r="E252" s="132" t="s">
        <v>1514</v>
      </c>
      <c r="F252" s="132" t="str">
        <f t="shared" si="17"/>
        <v>KT-150090</v>
      </c>
      <c r="G252" s="132" t="str">
        <f t="shared" si="18"/>
        <v>VR</v>
      </c>
      <c r="H252" s="134" t="str">
        <f t="shared" si="19"/>
        <v>×</v>
      </c>
    </row>
    <row r="253" spans="1:8" x14ac:dyDescent="0.15">
      <c r="A253" s="132" t="s">
        <v>1256</v>
      </c>
      <c r="B253" s="132" t="str">
        <f t="shared" si="15"/>
        <v>HR-110011</v>
      </c>
      <c r="C253" s="132" t="str">
        <f t="shared" si="16"/>
        <v>VE</v>
      </c>
      <c r="E253" s="132" t="s">
        <v>3106</v>
      </c>
      <c r="F253" s="132" t="str">
        <f t="shared" si="17"/>
        <v>KT-150089</v>
      </c>
      <c r="G253" s="132" t="str">
        <f t="shared" si="18"/>
        <v>VE</v>
      </c>
      <c r="H253" s="134" t="str">
        <f t="shared" si="19"/>
        <v>×</v>
      </c>
    </row>
    <row r="254" spans="1:8" x14ac:dyDescent="0.15">
      <c r="A254" s="132" t="s">
        <v>1282</v>
      </c>
      <c r="B254" s="132" t="str">
        <f t="shared" si="15"/>
        <v>KK-100013</v>
      </c>
      <c r="C254" s="132" t="str">
        <f t="shared" si="16"/>
        <v>VR</v>
      </c>
      <c r="E254" s="132" t="s">
        <v>22519</v>
      </c>
      <c r="F254" s="132" t="str">
        <f t="shared" si="17"/>
        <v>KT-150087</v>
      </c>
      <c r="G254" s="132" t="str">
        <f t="shared" si="18"/>
        <v>VE</v>
      </c>
      <c r="H254" s="134" t="str">
        <f t="shared" si="19"/>
        <v>○</v>
      </c>
    </row>
    <row r="255" spans="1:8" x14ac:dyDescent="0.15">
      <c r="A255" s="132" t="s">
        <v>1286</v>
      </c>
      <c r="B255" s="132" t="str">
        <f t="shared" si="15"/>
        <v>KK-100024</v>
      </c>
      <c r="C255" s="132" t="str">
        <f t="shared" si="16"/>
        <v>VE</v>
      </c>
      <c r="E255" s="132" t="s">
        <v>3107</v>
      </c>
      <c r="F255" s="132" t="str">
        <f t="shared" si="17"/>
        <v>QS-150030</v>
      </c>
      <c r="G255" s="132" t="str">
        <f t="shared" si="18"/>
        <v>VE</v>
      </c>
      <c r="H255" s="134" t="str">
        <f t="shared" si="19"/>
        <v>×</v>
      </c>
    </row>
    <row r="256" spans="1:8" x14ac:dyDescent="0.15">
      <c r="A256" s="132" t="s">
        <v>1356</v>
      </c>
      <c r="B256" s="132" t="str">
        <f t="shared" si="15"/>
        <v>KK-130046</v>
      </c>
      <c r="C256" s="132" t="str">
        <f t="shared" si="16"/>
        <v>VE</v>
      </c>
      <c r="E256" s="132" t="s">
        <v>3108</v>
      </c>
      <c r="F256" s="132" t="str">
        <f t="shared" si="17"/>
        <v>QS-150029</v>
      </c>
      <c r="G256" s="132" t="str">
        <f t="shared" si="18"/>
        <v>VE</v>
      </c>
      <c r="H256" s="134" t="str">
        <f t="shared" si="19"/>
        <v>×</v>
      </c>
    </row>
    <row r="257" spans="1:8" x14ac:dyDescent="0.15">
      <c r="A257" s="132" t="s">
        <v>7859</v>
      </c>
      <c r="B257" s="132" t="str">
        <f t="shared" si="15"/>
        <v>KT-080005</v>
      </c>
      <c r="C257" s="132" t="str">
        <f t="shared" si="16"/>
        <v>VG</v>
      </c>
      <c r="E257" s="132" t="s">
        <v>3109</v>
      </c>
      <c r="F257" s="132" t="str">
        <f t="shared" si="17"/>
        <v>QS-150028</v>
      </c>
      <c r="G257" s="132" t="str">
        <f t="shared" si="18"/>
        <v>VE</v>
      </c>
      <c r="H257" s="134" t="str">
        <f t="shared" si="19"/>
        <v>×</v>
      </c>
    </row>
    <row r="258" spans="1:8" x14ac:dyDescent="0.15">
      <c r="A258" s="132" t="s">
        <v>1449</v>
      </c>
      <c r="B258" s="132" t="str">
        <f t="shared" si="15"/>
        <v>KT-120081</v>
      </c>
      <c r="C258" s="132" t="str">
        <f t="shared" si="16"/>
        <v>VE</v>
      </c>
      <c r="E258" s="132" t="s">
        <v>3110</v>
      </c>
      <c r="F258" s="132" t="str">
        <f t="shared" si="17"/>
        <v>KT-150084</v>
      </c>
      <c r="G258" s="132" t="str">
        <f t="shared" si="18"/>
        <v>VE</v>
      </c>
      <c r="H258" s="134" t="str">
        <f t="shared" si="19"/>
        <v>×</v>
      </c>
    </row>
    <row r="259" spans="1:8" x14ac:dyDescent="0.15">
      <c r="A259" s="132" t="s">
        <v>1499</v>
      </c>
      <c r="B259" s="132" t="str">
        <f t="shared" ref="B259:B322" si="20">LEFT(A259,FIND("-",A259)+6)</f>
        <v>KT-140071</v>
      </c>
      <c r="C259" s="132" t="str">
        <f t="shared" ref="C259:C322" si="21">RIGHT(A259,LEN(A259)-FIND("-",A259)-7)</f>
        <v>VE</v>
      </c>
      <c r="E259" s="132" t="s">
        <v>3111</v>
      </c>
      <c r="F259" s="132" t="str">
        <f t="shared" ref="F259:F322" si="22">LEFT(E259,FIND("-",E259)+6)</f>
        <v>CB-150008</v>
      </c>
      <c r="G259" s="132" t="str">
        <f t="shared" ref="G259:G322" si="23">RIGHT(E259,LEN(E259)-FIND("-",E259)-7)</f>
        <v>VR</v>
      </c>
      <c r="H259" s="134" t="str">
        <f t="shared" ref="H259:H322" si="24">IF(ISNA(VLOOKUP(F259,$B$2:$B$1142,1,FALSE)),"○","×")</f>
        <v>×</v>
      </c>
    </row>
    <row r="260" spans="1:8" x14ac:dyDescent="0.15">
      <c r="A260" s="132" t="s">
        <v>1501</v>
      </c>
      <c r="B260" s="132" t="str">
        <f t="shared" si="20"/>
        <v>KT-140087</v>
      </c>
      <c r="C260" s="132" t="str">
        <f t="shared" si="21"/>
        <v>VE</v>
      </c>
      <c r="E260" s="132" t="s">
        <v>3112</v>
      </c>
      <c r="F260" s="132" t="str">
        <f t="shared" si="22"/>
        <v>KT-150081</v>
      </c>
      <c r="G260" s="132" t="str">
        <f t="shared" si="23"/>
        <v>VR</v>
      </c>
      <c r="H260" s="134" t="str">
        <f t="shared" si="24"/>
        <v>×</v>
      </c>
    </row>
    <row r="261" spans="1:8" x14ac:dyDescent="0.15">
      <c r="A261" s="132" t="s">
        <v>1517</v>
      </c>
      <c r="B261" s="132" t="str">
        <f t="shared" si="20"/>
        <v>KT-160044</v>
      </c>
      <c r="C261" s="132" t="str">
        <f t="shared" si="21"/>
        <v>VE</v>
      </c>
      <c r="E261" s="132" t="s">
        <v>3113</v>
      </c>
      <c r="F261" s="132" t="str">
        <f t="shared" si="22"/>
        <v>HK-150007</v>
      </c>
      <c r="G261" s="132" t="str">
        <f t="shared" si="23"/>
        <v>VR</v>
      </c>
      <c r="H261" s="134" t="str">
        <f t="shared" si="24"/>
        <v>×</v>
      </c>
    </row>
    <row r="262" spans="1:8" x14ac:dyDescent="0.15">
      <c r="A262" s="132" t="s">
        <v>10417</v>
      </c>
      <c r="B262" s="132" t="str">
        <f t="shared" si="20"/>
        <v>QS-090031</v>
      </c>
      <c r="C262" s="132" t="str">
        <f t="shared" si="21"/>
        <v>VG</v>
      </c>
      <c r="E262" s="132" t="s">
        <v>3114</v>
      </c>
      <c r="F262" s="132" t="str">
        <f t="shared" si="22"/>
        <v>HR-150002</v>
      </c>
      <c r="G262" s="132" t="str">
        <f t="shared" si="23"/>
        <v>VR</v>
      </c>
      <c r="H262" s="134" t="str">
        <f t="shared" si="24"/>
        <v>×</v>
      </c>
    </row>
    <row r="263" spans="1:8" x14ac:dyDescent="0.15">
      <c r="A263" s="132" t="s">
        <v>1567</v>
      </c>
      <c r="B263" s="132" t="str">
        <f t="shared" si="20"/>
        <v>SK-100005</v>
      </c>
      <c r="C263" s="132" t="str">
        <f t="shared" si="21"/>
        <v>VE</v>
      </c>
      <c r="E263" s="132" t="s">
        <v>22520</v>
      </c>
      <c r="F263" s="132" t="str">
        <f t="shared" si="22"/>
        <v>KT-150077</v>
      </c>
      <c r="G263" s="132" t="str">
        <f t="shared" si="23"/>
        <v>VR</v>
      </c>
      <c r="H263" s="134" t="str">
        <f t="shared" si="24"/>
        <v>○</v>
      </c>
    </row>
    <row r="264" spans="1:8" x14ac:dyDescent="0.15">
      <c r="A264" s="132" t="s">
        <v>1608</v>
      </c>
      <c r="B264" s="132" t="str">
        <f t="shared" si="20"/>
        <v>TH-110019</v>
      </c>
      <c r="C264" s="132" t="str">
        <f t="shared" si="21"/>
        <v>VE</v>
      </c>
      <c r="E264" s="132" t="s">
        <v>22521</v>
      </c>
      <c r="F264" s="132" t="str">
        <f t="shared" si="22"/>
        <v>KT-150074</v>
      </c>
      <c r="G264" s="132" t="str">
        <f t="shared" si="23"/>
        <v>VE</v>
      </c>
      <c r="H264" s="134" t="str">
        <f t="shared" si="24"/>
        <v>○</v>
      </c>
    </row>
    <row r="265" spans="1:8" x14ac:dyDescent="0.15">
      <c r="A265" s="132" t="s">
        <v>3064</v>
      </c>
      <c r="B265" s="132" t="str">
        <f t="shared" si="20"/>
        <v>TH-160009</v>
      </c>
      <c r="C265" s="132" t="str">
        <f t="shared" si="21"/>
        <v>VE</v>
      </c>
      <c r="E265" s="132" t="s">
        <v>3115</v>
      </c>
      <c r="F265" s="132" t="str">
        <f t="shared" si="22"/>
        <v>KT-150070</v>
      </c>
      <c r="G265" s="132" t="str">
        <f t="shared" si="23"/>
        <v>VE</v>
      </c>
      <c r="H265" s="134" t="str">
        <f t="shared" si="24"/>
        <v>×</v>
      </c>
    </row>
    <row r="266" spans="1:8" x14ac:dyDescent="0.15">
      <c r="A266" s="132" t="s">
        <v>3090</v>
      </c>
      <c r="B266" s="132" t="str">
        <f t="shared" si="20"/>
        <v>TH-150016</v>
      </c>
      <c r="C266" s="132" t="str">
        <f t="shared" si="21"/>
        <v>VE</v>
      </c>
      <c r="E266" s="132" t="s">
        <v>3116</v>
      </c>
      <c r="F266" s="132" t="str">
        <f t="shared" si="22"/>
        <v>KT-150068</v>
      </c>
      <c r="G266" s="132" t="str">
        <f t="shared" si="23"/>
        <v>VE</v>
      </c>
      <c r="H266" s="134" t="str">
        <f t="shared" si="24"/>
        <v>×</v>
      </c>
    </row>
    <row r="267" spans="1:8" x14ac:dyDescent="0.15">
      <c r="A267" s="132" t="s">
        <v>4559</v>
      </c>
      <c r="B267" s="132" t="str">
        <f t="shared" si="20"/>
        <v>CG-080020</v>
      </c>
      <c r="C267" s="132" t="str">
        <f t="shared" si="21"/>
        <v>VG</v>
      </c>
      <c r="E267" s="132" t="s">
        <v>22522</v>
      </c>
      <c r="F267" s="132" t="str">
        <f t="shared" si="22"/>
        <v>KT-150067</v>
      </c>
      <c r="G267" s="132" t="str">
        <f t="shared" si="23"/>
        <v>VR</v>
      </c>
      <c r="H267" s="134" t="str">
        <f t="shared" si="24"/>
        <v>○</v>
      </c>
    </row>
    <row r="268" spans="1:8" x14ac:dyDescent="0.15">
      <c r="A268" s="132" t="s">
        <v>1175</v>
      </c>
      <c r="B268" s="132" t="str">
        <f t="shared" si="20"/>
        <v>CG-120003</v>
      </c>
      <c r="C268" s="132" t="str">
        <f t="shared" si="21"/>
        <v>VE</v>
      </c>
      <c r="E268" s="132" t="s">
        <v>3117</v>
      </c>
      <c r="F268" s="132" t="str">
        <f t="shared" si="22"/>
        <v>KT-150066</v>
      </c>
      <c r="G268" s="132" t="str">
        <f t="shared" si="23"/>
        <v>VE</v>
      </c>
      <c r="H268" s="134" t="str">
        <f t="shared" si="24"/>
        <v>×</v>
      </c>
    </row>
    <row r="269" spans="1:8" x14ac:dyDescent="0.15">
      <c r="A269" s="132" t="s">
        <v>1230</v>
      </c>
      <c r="B269" s="132" t="str">
        <f t="shared" si="20"/>
        <v>HK-110038</v>
      </c>
      <c r="C269" s="132" t="str">
        <f t="shared" si="21"/>
        <v>VE</v>
      </c>
      <c r="E269" s="132" t="s">
        <v>3118</v>
      </c>
      <c r="F269" s="132" t="str">
        <f t="shared" si="22"/>
        <v>KT-150063</v>
      </c>
      <c r="G269" s="132" t="str">
        <f t="shared" si="23"/>
        <v>VR</v>
      </c>
      <c r="H269" s="134" t="str">
        <f t="shared" si="24"/>
        <v>×</v>
      </c>
    </row>
    <row r="270" spans="1:8" x14ac:dyDescent="0.15">
      <c r="A270" s="132" t="s">
        <v>6190</v>
      </c>
      <c r="B270" s="132" t="str">
        <f t="shared" si="20"/>
        <v>KK-080044</v>
      </c>
      <c r="C270" s="132" t="str">
        <f t="shared" si="21"/>
        <v>VG</v>
      </c>
      <c r="E270" s="132" t="s">
        <v>22523</v>
      </c>
      <c r="F270" s="132" t="str">
        <f t="shared" si="22"/>
        <v>CG-150008</v>
      </c>
      <c r="G270" s="132" t="str">
        <f t="shared" si="23"/>
        <v>VE</v>
      </c>
      <c r="H270" s="134" t="str">
        <f t="shared" si="24"/>
        <v>○</v>
      </c>
    </row>
    <row r="271" spans="1:8" x14ac:dyDescent="0.15">
      <c r="A271" s="132" t="s">
        <v>1345</v>
      </c>
      <c r="B271" s="132" t="str">
        <f t="shared" si="20"/>
        <v>KK-120051</v>
      </c>
      <c r="C271" s="132" t="str">
        <f t="shared" si="21"/>
        <v>VE</v>
      </c>
      <c r="E271" s="132" t="s">
        <v>1563</v>
      </c>
      <c r="F271" s="132" t="str">
        <f t="shared" si="22"/>
        <v>QS-150021</v>
      </c>
      <c r="G271" s="132" t="str">
        <f t="shared" si="23"/>
        <v>VE</v>
      </c>
      <c r="H271" s="134" t="str">
        <f t="shared" si="24"/>
        <v>×</v>
      </c>
    </row>
    <row r="272" spans="1:8" x14ac:dyDescent="0.15">
      <c r="A272" s="132" t="s">
        <v>1359</v>
      </c>
      <c r="B272" s="132" t="str">
        <f t="shared" si="20"/>
        <v>KK-150012</v>
      </c>
      <c r="C272" s="132" t="str">
        <f t="shared" si="21"/>
        <v>VE</v>
      </c>
      <c r="E272" s="132" t="s">
        <v>3119</v>
      </c>
      <c r="F272" s="132" t="str">
        <f t="shared" si="22"/>
        <v>KT-150055</v>
      </c>
      <c r="G272" s="132" t="str">
        <f t="shared" si="23"/>
        <v>VR</v>
      </c>
      <c r="H272" s="134" t="str">
        <f t="shared" si="24"/>
        <v>×</v>
      </c>
    </row>
    <row r="273" spans="1:8" x14ac:dyDescent="0.15">
      <c r="A273" s="132" t="s">
        <v>7927</v>
      </c>
      <c r="B273" s="132" t="str">
        <f t="shared" si="20"/>
        <v>KT-090041</v>
      </c>
      <c r="C273" s="132" t="str">
        <f t="shared" si="21"/>
        <v>VG</v>
      </c>
      <c r="E273" s="132" t="s">
        <v>22524</v>
      </c>
      <c r="F273" s="132" t="str">
        <f t="shared" si="22"/>
        <v>KT-150052</v>
      </c>
      <c r="G273" s="132" t="str">
        <f t="shared" si="23"/>
        <v>VE</v>
      </c>
      <c r="H273" s="134" t="str">
        <f t="shared" si="24"/>
        <v>○</v>
      </c>
    </row>
    <row r="274" spans="1:8" x14ac:dyDescent="0.15">
      <c r="A274" s="132" t="s">
        <v>1379</v>
      </c>
      <c r="B274" s="132" t="str">
        <f t="shared" si="20"/>
        <v>KT-100045</v>
      </c>
      <c r="C274" s="132" t="str">
        <f t="shared" si="21"/>
        <v>VE</v>
      </c>
      <c r="E274" s="132" t="s">
        <v>1513</v>
      </c>
      <c r="F274" s="132" t="str">
        <f t="shared" si="22"/>
        <v>KT-150051</v>
      </c>
      <c r="G274" s="132" t="str">
        <f t="shared" si="23"/>
        <v>VR</v>
      </c>
      <c r="H274" s="134" t="str">
        <f t="shared" si="24"/>
        <v>×</v>
      </c>
    </row>
    <row r="275" spans="1:8" x14ac:dyDescent="0.15">
      <c r="A275" s="132" t="s">
        <v>1381</v>
      </c>
      <c r="B275" s="132" t="str">
        <f t="shared" si="20"/>
        <v>KT-100048</v>
      </c>
      <c r="C275" s="132" t="str">
        <f t="shared" si="21"/>
        <v>VE</v>
      </c>
      <c r="E275" s="132" t="s">
        <v>3120</v>
      </c>
      <c r="F275" s="132" t="str">
        <f t="shared" si="22"/>
        <v>KT-150050</v>
      </c>
      <c r="G275" s="132" t="str">
        <f t="shared" si="23"/>
        <v>VE</v>
      </c>
      <c r="H275" s="134" t="str">
        <f t="shared" si="24"/>
        <v>×</v>
      </c>
    </row>
    <row r="276" spans="1:8" x14ac:dyDescent="0.15">
      <c r="A276" s="132" t="s">
        <v>1386</v>
      </c>
      <c r="B276" s="132" t="str">
        <f t="shared" si="20"/>
        <v>KT-100057</v>
      </c>
      <c r="C276" s="132" t="str">
        <f t="shared" si="21"/>
        <v>VE</v>
      </c>
      <c r="E276" s="132" t="s">
        <v>3121</v>
      </c>
      <c r="F276" s="132" t="str">
        <f t="shared" si="22"/>
        <v>QS-150020</v>
      </c>
      <c r="G276" s="132" t="str">
        <f t="shared" si="23"/>
        <v>VE</v>
      </c>
      <c r="H276" s="134" t="str">
        <f t="shared" si="24"/>
        <v>×</v>
      </c>
    </row>
    <row r="277" spans="1:8" x14ac:dyDescent="0.15">
      <c r="A277" s="132" t="s">
        <v>1387</v>
      </c>
      <c r="B277" s="132" t="str">
        <f t="shared" si="20"/>
        <v>KT-100064</v>
      </c>
      <c r="C277" s="132" t="str">
        <f t="shared" si="21"/>
        <v>VE</v>
      </c>
      <c r="E277" s="132" t="s">
        <v>3122</v>
      </c>
      <c r="F277" s="132" t="str">
        <f t="shared" si="22"/>
        <v>QS-150017</v>
      </c>
      <c r="G277" s="132" t="str">
        <f t="shared" si="23"/>
        <v>VR</v>
      </c>
      <c r="H277" s="134" t="str">
        <f t="shared" si="24"/>
        <v>×</v>
      </c>
    </row>
    <row r="278" spans="1:8" x14ac:dyDescent="0.15">
      <c r="A278" s="132" t="s">
        <v>1390</v>
      </c>
      <c r="B278" s="132" t="str">
        <f t="shared" si="20"/>
        <v>KT-100079</v>
      </c>
      <c r="C278" s="132" t="str">
        <f t="shared" si="21"/>
        <v>VE</v>
      </c>
      <c r="E278" s="132" t="s">
        <v>22525</v>
      </c>
      <c r="F278" s="132" t="str">
        <f t="shared" si="22"/>
        <v>HK-150004</v>
      </c>
      <c r="G278" s="132" t="str">
        <f t="shared" si="23"/>
        <v>VE</v>
      </c>
      <c r="H278" s="134" t="str">
        <f t="shared" si="24"/>
        <v>○</v>
      </c>
    </row>
    <row r="279" spans="1:8" x14ac:dyDescent="0.15">
      <c r="A279" s="132" t="s">
        <v>1419</v>
      </c>
      <c r="B279" s="132" t="str">
        <f t="shared" si="20"/>
        <v>KT-110076</v>
      </c>
      <c r="C279" s="132" t="str">
        <f t="shared" si="21"/>
        <v>VE</v>
      </c>
      <c r="E279" s="132" t="s">
        <v>1512</v>
      </c>
      <c r="F279" s="132" t="str">
        <f t="shared" si="22"/>
        <v>KT-150042</v>
      </c>
      <c r="G279" s="132" t="str">
        <f t="shared" si="23"/>
        <v>VR</v>
      </c>
      <c r="H279" s="134" t="str">
        <f t="shared" si="24"/>
        <v>×</v>
      </c>
    </row>
    <row r="280" spans="1:8" x14ac:dyDescent="0.15">
      <c r="A280" s="132" t="s">
        <v>1438</v>
      </c>
      <c r="B280" s="132" t="str">
        <f t="shared" si="20"/>
        <v>KT-120050</v>
      </c>
      <c r="C280" s="132" t="str">
        <f t="shared" si="21"/>
        <v>VE</v>
      </c>
      <c r="E280" s="132" t="s">
        <v>3123</v>
      </c>
      <c r="F280" s="132" t="str">
        <f t="shared" si="22"/>
        <v>KT-150040</v>
      </c>
      <c r="G280" s="132" t="str">
        <f t="shared" si="23"/>
        <v>VE</v>
      </c>
      <c r="H280" s="134" t="str">
        <f t="shared" si="24"/>
        <v>×</v>
      </c>
    </row>
    <row r="281" spans="1:8" x14ac:dyDescent="0.15">
      <c r="A281" s="132" t="s">
        <v>1490</v>
      </c>
      <c r="B281" s="132" t="str">
        <f t="shared" si="20"/>
        <v>KT-130105</v>
      </c>
      <c r="C281" s="132" t="str">
        <f t="shared" si="21"/>
        <v>VE</v>
      </c>
      <c r="E281" s="132" t="s">
        <v>3124</v>
      </c>
      <c r="F281" s="132" t="str">
        <f t="shared" si="22"/>
        <v>QSK-150003</v>
      </c>
      <c r="G281" s="132" t="str">
        <f t="shared" si="23"/>
        <v>VE</v>
      </c>
      <c r="H281" s="134" t="str">
        <f t="shared" si="24"/>
        <v>×</v>
      </c>
    </row>
    <row r="282" spans="1:8" x14ac:dyDescent="0.15">
      <c r="A282" s="132" t="s">
        <v>1542</v>
      </c>
      <c r="B282" s="132" t="str">
        <f t="shared" si="20"/>
        <v>QS-110027</v>
      </c>
      <c r="C282" s="132" t="str">
        <f t="shared" si="21"/>
        <v>VE</v>
      </c>
      <c r="E282" s="132" t="s">
        <v>22526</v>
      </c>
      <c r="F282" s="132" t="str">
        <f t="shared" si="22"/>
        <v>CG-150007</v>
      </c>
      <c r="G282" s="132" t="str">
        <f t="shared" si="23"/>
        <v>VR</v>
      </c>
      <c r="H282" s="134" t="str">
        <f t="shared" si="24"/>
        <v>○</v>
      </c>
    </row>
    <row r="283" spans="1:8" x14ac:dyDescent="0.15">
      <c r="A283" s="132" t="s">
        <v>3065</v>
      </c>
      <c r="B283" s="132" t="str">
        <f t="shared" si="20"/>
        <v>KT-160046</v>
      </c>
      <c r="C283" s="132" t="str">
        <f t="shared" si="21"/>
        <v>VE</v>
      </c>
      <c r="E283" s="132" t="s">
        <v>3125</v>
      </c>
      <c r="F283" s="132" t="str">
        <f t="shared" si="22"/>
        <v>KT-150039</v>
      </c>
      <c r="G283" s="132" t="str">
        <f t="shared" si="23"/>
        <v>VE</v>
      </c>
      <c r="H283" s="134" t="str">
        <f t="shared" si="24"/>
        <v>×</v>
      </c>
    </row>
    <row r="284" spans="1:8" x14ac:dyDescent="0.15">
      <c r="A284" s="132" t="s">
        <v>3148</v>
      </c>
      <c r="B284" s="132" t="str">
        <f t="shared" si="20"/>
        <v>KT-140128</v>
      </c>
      <c r="C284" s="132" t="str">
        <f t="shared" si="21"/>
        <v>VR</v>
      </c>
      <c r="E284" s="132" t="s">
        <v>3126</v>
      </c>
      <c r="F284" s="132" t="str">
        <f t="shared" si="22"/>
        <v>CB-150004</v>
      </c>
      <c r="G284" s="132" t="str">
        <f t="shared" si="23"/>
        <v>VE</v>
      </c>
      <c r="H284" s="134" t="str">
        <f t="shared" si="24"/>
        <v>×</v>
      </c>
    </row>
    <row r="285" spans="1:8" x14ac:dyDescent="0.15">
      <c r="A285" s="132" t="s">
        <v>1177</v>
      </c>
      <c r="B285" s="132" t="str">
        <f t="shared" si="20"/>
        <v>CG-120006</v>
      </c>
      <c r="C285" s="132" t="str">
        <f t="shared" si="21"/>
        <v>VE</v>
      </c>
      <c r="E285" s="132" t="s">
        <v>1136</v>
      </c>
      <c r="F285" s="132" t="str">
        <f t="shared" si="22"/>
        <v>CB-150003</v>
      </c>
      <c r="G285" s="132" t="str">
        <f t="shared" si="23"/>
        <v>VR</v>
      </c>
      <c r="H285" s="134" t="str">
        <f t="shared" si="24"/>
        <v>×</v>
      </c>
    </row>
    <row r="286" spans="1:8" x14ac:dyDescent="0.15">
      <c r="A286" s="132" t="s">
        <v>1550</v>
      </c>
      <c r="B286" s="132" t="str">
        <f t="shared" si="20"/>
        <v>QS-110041</v>
      </c>
      <c r="C286" s="132" t="str">
        <f t="shared" si="21"/>
        <v>VE</v>
      </c>
      <c r="E286" s="132" t="s">
        <v>22527</v>
      </c>
      <c r="F286" s="132" t="str">
        <f t="shared" si="22"/>
        <v>CB-150001</v>
      </c>
      <c r="G286" s="132" t="str">
        <f t="shared" si="23"/>
        <v>VE</v>
      </c>
      <c r="H286" s="134" t="str">
        <f t="shared" si="24"/>
        <v>○</v>
      </c>
    </row>
    <row r="287" spans="1:8" x14ac:dyDescent="0.15">
      <c r="A287" s="132" t="s">
        <v>1565</v>
      </c>
      <c r="B287" s="132" t="str">
        <f t="shared" si="20"/>
        <v>SK-100001</v>
      </c>
      <c r="C287" s="132" t="str">
        <f t="shared" si="21"/>
        <v>VE</v>
      </c>
      <c r="E287" s="132" t="s">
        <v>3127</v>
      </c>
      <c r="F287" s="132" t="str">
        <f t="shared" si="22"/>
        <v>KT-150031</v>
      </c>
      <c r="G287" s="132" t="str">
        <f t="shared" si="23"/>
        <v>VE</v>
      </c>
      <c r="H287" s="134" t="str">
        <f t="shared" si="24"/>
        <v>×</v>
      </c>
    </row>
    <row r="288" spans="1:8" x14ac:dyDescent="0.15">
      <c r="A288" s="132" t="s">
        <v>1358</v>
      </c>
      <c r="B288" s="132" t="str">
        <f t="shared" si="20"/>
        <v>KK-140008</v>
      </c>
      <c r="C288" s="132" t="str">
        <f t="shared" si="21"/>
        <v>VE</v>
      </c>
      <c r="E288" s="132" t="s">
        <v>1511</v>
      </c>
      <c r="F288" s="132" t="str">
        <f t="shared" si="22"/>
        <v>KT-150030</v>
      </c>
      <c r="G288" s="132" t="str">
        <f t="shared" si="23"/>
        <v>VR</v>
      </c>
      <c r="H288" s="134" t="str">
        <f t="shared" si="24"/>
        <v>×</v>
      </c>
    </row>
    <row r="289" spans="1:8" x14ac:dyDescent="0.15">
      <c r="A289" s="132" t="s">
        <v>1352</v>
      </c>
      <c r="B289" s="132" t="str">
        <f t="shared" si="20"/>
        <v>KK-130007</v>
      </c>
      <c r="C289" s="132" t="str">
        <f t="shared" si="21"/>
        <v>VE</v>
      </c>
      <c r="E289" s="132" t="s">
        <v>3128</v>
      </c>
      <c r="F289" s="132" t="str">
        <f t="shared" si="22"/>
        <v>QS-150009</v>
      </c>
      <c r="G289" s="132" t="str">
        <f t="shared" si="23"/>
        <v>VE</v>
      </c>
      <c r="H289" s="134" t="str">
        <f t="shared" si="24"/>
        <v>×</v>
      </c>
    </row>
    <row r="290" spans="1:8" x14ac:dyDescent="0.15">
      <c r="A290" s="132" t="s">
        <v>3320</v>
      </c>
      <c r="B290" s="132" t="str">
        <f t="shared" si="20"/>
        <v>TH-100001</v>
      </c>
      <c r="C290" s="132" t="str">
        <f t="shared" si="21"/>
        <v>VE</v>
      </c>
      <c r="E290" s="132" t="s">
        <v>22528</v>
      </c>
      <c r="F290" s="132" t="str">
        <f t="shared" si="22"/>
        <v>TH-150012</v>
      </c>
      <c r="G290" s="132" t="str">
        <f t="shared" si="23"/>
        <v>VR</v>
      </c>
      <c r="H290" s="134" t="str">
        <f t="shared" si="24"/>
        <v>○</v>
      </c>
    </row>
    <row r="291" spans="1:8" x14ac:dyDescent="0.15">
      <c r="A291" s="132" t="s">
        <v>3869</v>
      </c>
      <c r="B291" s="132" t="str">
        <f t="shared" si="20"/>
        <v>CB-090014</v>
      </c>
      <c r="C291" s="132" t="str">
        <f t="shared" si="21"/>
        <v>VG</v>
      </c>
      <c r="E291" s="132" t="s">
        <v>22529</v>
      </c>
      <c r="F291" s="132" t="str">
        <f t="shared" si="22"/>
        <v>KT-150028</v>
      </c>
      <c r="G291" s="132" t="str">
        <f t="shared" si="23"/>
        <v>VE</v>
      </c>
      <c r="H291" s="134" t="str">
        <f t="shared" si="24"/>
        <v>○</v>
      </c>
    </row>
    <row r="292" spans="1:8" x14ac:dyDescent="0.15">
      <c r="A292" s="132" t="s">
        <v>3878</v>
      </c>
      <c r="B292" s="132" t="str">
        <f t="shared" si="20"/>
        <v>CB-090023</v>
      </c>
      <c r="C292" s="132" t="str">
        <f t="shared" si="21"/>
        <v>VG</v>
      </c>
      <c r="E292" s="132" t="s">
        <v>3129</v>
      </c>
      <c r="F292" s="132" t="str">
        <f t="shared" si="22"/>
        <v>KK-150023</v>
      </c>
      <c r="G292" s="132" t="str">
        <f t="shared" si="23"/>
        <v>VR</v>
      </c>
      <c r="H292" s="134" t="str">
        <f t="shared" si="24"/>
        <v>×</v>
      </c>
    </row>
    <row r="293" spans="1:8" x14ac:dyDescent="0.15">
      <c r="A293" s="132" t="s">
        <v>4592</v>
      </c>
      <c r="B293" s="132" t="str">
        <f t="shared" si="20"/>
        <v>CG-090025</v>
      </c>
      <c r="C293" s="132" t="str">
        <f t="shared" si="21"/>
        <v>VG</v>
      </c>
      <c r="E293" s="132" t="s">
        <v>22530</v>
      </c>
      <c r="F293" s="132" t="str">
        <f t="shared" si="22"/>
        <v>CG-150005</v>
      </c>
      <c r="G293" s="132" t="str">
        <f t="shared" si="23"/>
        <v>VE</v>
      </c>
      <c r="H293" s="134" t="str">
        <f t="shared" si="24"/>
        <v>○</v>
      </c>
    </row>
    <row r="294" spans="1:8" x14ac:dyDescent="0.15">
      <c r="A294" s="132" t="s">
        <v>1198</v>
      </c>
      <c r="B294" s="132" t="str">
        <f t="shared" si="20"/>
        <v>HK-100011</v>
      </c>
      <c r="C294" s="132" t="str">
        <f t="shared" si="21"/>
        <v>VE</v>
      </c>
      <c r="E294" s="132" t="s">
        <v>1510</v>
      </c>
      <c r="F294" s="132" t="str">
        <f t="shared" si="22"/>
        <v>KT-150026</v>
      </c>
      <c r="G294" s="132" t="str">
        <f t="shared" si="23"/>
        <v>VE</v>
      </c>
      <c r="H294" s="134" t="str">
        <f t="shared" si="24"/>
        <v>×</v>
      </c>
    </row>
    <row r="295" spans="1:8" x14ac:dyDescent="0.15">
      <c r="A295" s="132" t="s">
        <v>1302</v>
      </c>
      <c r="B295" s="132" t="str">
        <f t="shared" si="20"/>
        <v>KK-100088</v>
      </c>
      <c r="C295" s="132" t="str">
        <f t="shared" si="21"/>
        <v>VE</v>
      </c>
      <c r="E295" s="132" t="s">
        <v>1509</v>
      </c>
      <c r="F295" s="132" t="str">
        <f t="shared" si="22"/>
        <v>KT-150025</v>
      </c>
      <c r="G295" s="132" t="str">
        <f t="shared" si="23"/>
        <v>VR</v>
      </c>
      <c r="H295" s="134" t="str">
        <f t="shared" si="24"/>
        <v>×</v>
      </c>
    </row>
    <row r="296" spans="1:8" x14ac:dyDescent="0.15">
      <c r="A296" s="132" t="s">
        <v>7908</v>
      </c>
      <c r="B296" s="132" t="str">
        <f t="shared" si="20"/>
        <v>KT-090022</v>
      </c>
      <c r="C296" s="132" t="str">
        <f t="shared" si="21"/>
        <v>VG</v>
      </c>
      <c r="E296" s="132" t="s">
        <v>22531</v>
      </c>
      <c r="F296" s="132" t="str">
        <f t="shared" si="22"/>
        <v>OKK-150001</v>
      </c>
      <c r="G296" s="132" t="str">
        <f t="shared" si="23"/>
        <v>VE</v>
      </c>
      <c r="H296" s="134" t="str">
        <f t="shared" si="24"/>
        <v>○</v>
      </c>
    </row>
    <row r="297" spans="1:8" x14ac:dyDescent="0.15">
      <c r="A297" s="132" t="s">
        <v>7930</v>
      </c>
      <c r="B297" s="132" t="str">
        <f t="shared" si="20"/>
        <v>KT-090044</v>
      </c>
      <c r="C297" s="132" t="str">
        <f t="shared" si="21"/>
        <v>VG</v>
      </c>
      <c r="E297" s="132" t="s">
        <v>3130</v>
      </c>
      <c r="F297" s="132" t="str">
        <f t="shared" si="22"/>
        <v>KT-150024</v>
      </c>
      <c r="G297" s="132" t="str">
        <f t="shared" si="23"/>
        <v>VE</v>
      </c>
      <c r="H297" s="134" t="str">
        <f t="shared" si="24"/>
        <v>×</v>
      </c>
    </row>
    <row r="298" spans="1:8" x14ac:dyDescent="0.15">
      <c r="A298" s="132" t="s">
        <v>1369</v>
      </c>
      <c r="B298" s="132" t="str">
        <f t="shared" si="20"/>
        <v>KT-100017</v>
      </c>
      <c r="C298" s="132" t="str">
        <f t="shared" si="21"/>
        <v>VE</v>
      </c>
      <c r="E298" s="132" t="s">
        <v>3131</v>
      </c>
      <c r="F298" s="132" t="str">
        <f t="shared" si="22"/>
        <v>KK-150020</v>
      </c>
      <c r="G298" s="132" t="str">
        <f t="shared" si="23"/>
        <v>VE</v>
      </c>
      <c r="H298" s="134" t="str">
        <f t="shared" si="24"/>
        <v>×</v>
      </c>
    </row>
    <row r="299" spans="1:8" x14ac:dyDescent="0.15">
      <c r="A299" s="132" t="s">
        <v>1395</v>
      </c>
      <c r="B299" s="132" t="str">
        <f t="shared" si="20"/>
        <v>KT-100100</v>
      </c>
      <c r="C299" s="132" t="str">
        <f t="shared" si="21"/>
        <v>VE</v>
      </c>
      <c r="E299" s="132" t="s">
        <v>3132</v>
      </c>
      <c r="F299" s="132" t="str">
        <f t="shared" si="22"/>
        <v>HK-150003</v>
      </c>
      <c r="G299" s="132" t="str">
        <f t="shared" si="23"/>
        <v>VR</v>
      </c>
      <c r="H299" s="134" t="str">
        <f t="shared" si="24"/>
        <v>×</v>
      </c>
    </row>
    <row r="300" spans="1:8" x14ac:dyDescent="0.15">
      <c r="A300" s="132" t="s">
        <v>1422</v>
      </c>
      <c r="B300" s="132" t="str">
        <f t="shared" si="20"/>
        <v>KT-120001</v>
      </c>
      <c r="C300" s="132" t="str">
        <f t="shared" si="21"/>
        <v>VR</v>
      </c>
      <c r="E300" s="132" t="s">
        <v>1253</v>
      </c>
      <c r="F300" s="132" t="str">
        <f t="shared" si="22"/>
        <v>HK-150002</v>
      </c>
      <c r="G300" s="132" t="str">
        <f t="shared" si="23"/>
        <v>VE</v>
      </c>
      <c r="H300" s="134" t="str">
        <f t="shared" si="24"/>
        <v>×</v>
      </c>
    </row>
    <row r="301" spans="1:8" x14ac:dyDescent="0.15">
      <c r="A301" s="132" t="s">
        <v>1485</v>
      </c>
      <c r="B301" s="132" t="str">
        <f t="shared" si="20"/>
        <v>KT-130075</v>
      </c>
      <c r="C301" s="132" t="str">
        <f t="shared" si="21"/>
        <v>VE</v>
      </c>
      <c r="E301" s="132" t="s">
        <v>1629</v>
      </c>
      <c r="F301" s="132" t="str">
        <f t="shared" si="22"/>
        <v>TH-150010</v>
      </c>
      <c r="G301" s="132" t="str">
        <f t="shared" si="23"/>
        <v>VR</v>
      </c>
      <c r="H301" s="134" t="str">
        <f t="shared" si="24"/>
        <v>×</v>
      </c>
    </row>
    <row r="302" spans="1:8" x14ac:dyDescent="0.15">
      <c r="A302" s="132" t="s">
        <v>1507</v>
      </c>
      <c r="B302" s="132" t="str">
        <f t="shared" si="20"/>
        <v>KT-150006</v>
      </c>
      <c r="C302" s="132" t="str">
        <f t="shared" si="21"/>
        <v>VE</v>
      </c>
      <c r="E302" s="132" t="s">
        <v>1508</v>
      </c>
      <c r="F302" s="132" t="str">
        <f t="shared" si="22"/>
        <v>KT-150022</v>
      </c>
      <c r="G302" s="132" t="str">
        <f t="shared" si="23"/>
        <v>VR</v>
      </c>
      <c r="H302" s="134" t="str">
        <f t="shared" si="24"/>
        <v>×</v>
      </c>
    </row>
    <row r="303" spans="1:8" x14ac:dyDescent="0.15">
      <c r="A303" s="132" t="s">
        <v>3009</v>
      </c>
      <c r="B303" s="132" t="str">
        <f t="shared" si="20"/>
        <v>KT-170065</v>
      </c>
      <c r="C303" s="132" t="str">
        <f t="shared" si="21"/>
        <v>VE</v>
      </c>
      <c r="E303" s="132" t="s">
        <v>3133</v>
      </c>
      <c r="F303" s="132" t="str">
        <f t="shared" si="22"/>
        <v>KK-150018</v>
      </c>
      <c r="G303" s="132" t="str">
        <f t="shared" si="23"/>
        <v>VE</v>
      </c>
      <c r="H303" s="134" t="str">
        <f t="shared" si="24"/>
        <v>×</v>
      </c>
    </row>
    <row r="304" spans="1:8" x14ac:dyDescent="0.15">
      <c r="A304" s="132" t="s">
        <v>3035</v>
      </c>
      <c r="B304" s="132" t="str">
        <f t="shared" si="20"/>
        <v>KT-160128</v>
      </c>
      <c r="C304" s="132" t="str">
        <f t="shared" si="21"/>
        <v>VE</v>
      </c>
      <c r="E304" s="132" t="s">
        <v>22532</v>
      </c>
      <c r="F304" s="132" t="str">
        <f t="shared" si="22"/>
        <v>KK-150017</v>
      </c>
      <c r="G304" s="132" t="str">
        <f t="shared" si="23"/>
        <v>VE</v>
      </c>
      <c r="H304" s="134" t="str">
        <f t="shared" si="24"/>
        <v>○</v>
      </c>
    </row>
    <row r="305" spans="1:8" x14ac:dyDescent="0.15">
      <c r="A305" s="132" t="s">
        <v>3042</v>
      </c>
      <c r="B305" s="132" t="str">
        <f t="shared" si="20"/>
        <v>KT-160117</v>
      </c>
      <c r="C305" s="132" t="str">
        <f t="shared" si="21"/>
        <v>VE</v>
      </c>
      <c r="E305" s="132" t="s">
        <v>3134</v>
      </c>
      <c r="F305" s="132" t="str">
        <f t="shared" si="22"/>
        <v>KT-150019</v>
      </c>
      <c r="G305" s="132" t="str">
        <f t="shared" si="23"/>
        <v>VE</v>
      </c>
      <c r="H305" s="134" t="str">
        <f t="shared" si="24"/>
        <v>×</v>
      </c>
    </row>
    <row r="306" spans="1:8" x14ac:dyDescent="0.15">
      <c r="A306" s="132" t="s">
        <v>3046</v>
      </c>
      <c r="B306" s="132" t="str">
        <f t="shared" si="20"/>
        <v>KT-160108</v>
      </c>
      <c r="C306" s="132" t="str">
        <f t="shared" si="21"/>
        <v>VE</v>
      </c>
      <c r="E306" s="132" t="s">
        <v>3135</v>
      </c>
      <c r="F306" s="132" t="str">
        <f t="shared" si="22"/>
        <v>KT-150018</v>
      </c>
      <c r="G306" s="132" t="str">
        <f t="shared" si="23"/>
        <v>VE</v>
      </c>
      <c r="H306" s="134" t="str">
        <f t="shared" si="24"/>
        <v>×</v>
      </c>
    </row>
    <row r="307" spans="1:8" x14ac:dyDescent="0.15">
      <c r="A307" s="132" t="s">
        <v>3062</v>
      </c>
      <c r="B307" s="132" t="str">
        <f t="shared" si="20"/>
        <v>QS-160012</v>
      </c>
      <c r="C307" s="132" t="str">
        <f t="shared" si="21"/>
        <v>VE</v>
      </c>
      <c r="E307" s="132" t="s">
        <v>1360</v>
      </c>
      <c r="F307" s="132" t="str">
        <f t="shared" si="22"/>
        <v>KK-150016</v>
      </c>
      <c r="G307" s="132" t="str">
        <f t="shared" si="23"/>
        <v>VE</v>
      </c>
      <c r="H307" s="134" t="str">
        <f t="shared" si="24"/>
        <v>×</v>
      </c>
    </row>
    <row r="308" spans="1:8" x14ac:dyDescent="0.15">
      <c r="A308" s="132" t="s">
        <v>3199</v>
      </c>
      <c r="B308" s="132" t="str">
        <f t="shared" si="20"/>
        <v>KT-130103</v>
      </c>
      <c r="C308" s="132" t="str">
        <f t="shared" si="21"/>
        <v>VE</v>
      </c>
      <c r="E308" s="132" t="s">
        <v>3136</v>
      </c>
      <c r="F308" s="132" t="str">
        <f t="shared" si="22"/>
        <v>KTK-150006</v>
      </c>
      <c r="G308" s="132" t="str">
        <f t="shared" si="23"/>
        <v>VE</v>
      </c>
      <c r="H308" s="134" t="str">
        <f t="shared" si="24"/>
        <v>×</v>
      </c>
    </row>
    <row r="309" spans="1:8" x14ac:dyDescent="0.15">
      <c r="A309" s="132" t="s">
        <v>11705</v>
      </c>
      <c r="B309" s="132" t="str">
        <f t="shared" si="20"/>
        <v>TH-100022</v>
      </c>
      <c r="C309" s="132" t="str">
        <f t="shared" si="21"/>
        <v>VG</v>
      </c>
      <c r="E309" s="132" t="s">
        <v>22533</v>
      </c>
      <c r="F309" s="132" t="str">
        <f t="shared" si="22"/>
        <v>KTK-150005</v>
      </c>
      <c r="G309" s="132" t="str">
        <f t="shared" si="23"/>
        <v>VE</v>
      </c>
      <c r="H309" s="134" t="str">
        <f t="shared" si="24"/>
        <v>○</v>
      </c>
    </row>
    <row r="310" spans="1:8" x14ac:dyDescent="0.15">
      <c r="A310" s="132" t="s">
        <v>1621</v>
      </c>
      <c r="B310" s="132" t="str">
        <f t="shared" si="20"/>
        <v>TH-120026</v>
      </c>
      <c r="C310" s="132" t="str">
        <f t="shared" si="21"/>
        <v>VE</v>
      </c>
      <c r="E310" s="132" t="s">
        <v>22534</v>
      </c>
      <c r="F310" s="132" t="str">
        <f t="shared" si="22"/>
        <v>KK-150014</v>
      </c>
      <c r="G310" s="132" t="str">
        <f t="shared" si="23"/>
        <v>VE</v>
      </c>
      <c r="H310" s="134" t="str">
        <f t="shared" si="24"/>
        <v>○</v>
      </c>
    </row>
    <row r="311" spans="1:8" x14ac:dyDescent="0.15">
      <c r="A311" s="132" t="s">
        <v>3831</v>
      </c>
      <c r="B311" s="132" t="str">
        <f t="shared" si="20"/>
        <v>CB-080013</v>
      </c>
      <c r="C311" s="132" t="str">
        <f t="shared" si="21"/>
        <v>VG</v>
      </c>
      <c r="E311" s="132" t="s">
        <v>22535</v>
      </c>
      <c r="F311" s="132" t="str">
        <f t="shared" si="22"/>
        <v>KTK-150004</v>
      </c>
      <c r="G311" s="132" t="str">
        <f t="shared" si="23"/>
        <v>VE</v>
      </c>
      <c r="H311" s="134" t="str">
        <f t="shared" si="24"/>
        <v>○</v>
      </c>
    </row>
    <row r="312" spans="1:8" x14ac:dyDescent="0.15">
      <c r="A312" s="132" t="s">
        <v>1135</v>
      </c>
      <c r="B312" s="132" t="str">
        <f t="shared" si="20"/>
        <v>CB-130015</v>
      </c>
      <c r="C312" s="132" t="str">
        <f t="shared" si="21"/>
        <v>VE</v>
      </c>
      <c r="E312" s="132" t="s">
        <v>22536</v>
      </c>
      <c r="F312" s="132" t="str">
        <f t="shared" si="22"/>
        <v>KTK-150003</v>
      </c>
      <c r="G312" s="132" t="str">
        <f t="shared" si="23"/>
        <v>VE</v>
      </c>
      <c r="H312" s="134" t="str">
        <f t="shared" si="24"/>
        <v>○</v>
      </c>
    </row>
    <row r="313" spans="1:8" x14ac:dyDescent="0.15">
      <c r="A313" s="132" t="s">
        <v>4553</v>
      </c>
      <c r="B313" s="132" t="str">
        <f t="shared" si="20"/>
        <v>CG-080014</v>
      </c>
      <c r="C313" s="132" t="str">
        <f t="shared" si="21"/>
        <v>VG</v>
      </c>
      <c r="E313" s="132" t="s">
        <v>1278</v>
      </c>
      <c r="F313" s="132" t="str">
        <f t="shared" si="22"/>
        <v>HR-150001</v>
      </c>
      <c r="G313" s="132" t="str">
        <f t="shared" si="23"/>
        <v>VR</v>
      </c>
      <c r="H313" s="134" t="str">
        <f t="shared" si="24"/>
        <v>×</v>
      </c>
    </row>
    <row r="314" spans="1:8" x14ac:dyDescent="0.15">
      <c r="A314" s="132" t="s">
        <v>1150</v>
      </c>
      <c r="B314" s="132" t="str">
        <f t="shared" si="20"/>
        <v>CG-110003</v>
      </c>
      <c r="C314" s="132" t="str">
        <f t="shared" si="21"/>
        <v>VE</v>
      </c>
      <c r="E314" s="132" t="s">
        <v>3137</v>
      </c>
      <c r="F314" s="132" t="str">
        <f t="shared" si="22"/>
        <v>CG-150003</v>
      </c>
      <c r="G314" s="132" t="str">
        <f t="shared" si="23"/>
        <v>VE</v>
      </c>
      <c r="H314" s="134" t="str">
        <f t="shared" si="24"/>
        <v>×</v>
      </c>
    </row>
    <row r="315" spans="1:8" x14ac:dyDescent="0.15">
      <c r="A315" s="132" t="s">
        <v>1172</v>
      </c>
      <c r="B315" s="132" t="str">
        <f t="shared" si="20"/>
        <v>CG-110037</v>
      </c>
      <c r="C315" s="132" t="str">
        <f t="shared" si="21"/>
        <v>VE</v>
      </c>
      <c r="E315" s="132" t="s">
        <v>3138</v>
      </c>
      <c r="F315" s="132" t="str">
        <f t="shared" si="22"/>
        <v>QS-150004</v>
      </c>
      <c r="G315" s="132" t="str">
        <f t="shared" si="23"/>
        <v>VE</v>
      </c>
      <c r="H315" s="134" t="str">
        <f t="shared" si="24"/>
        <v>×</v>
      </c>
    </row>
    <row r="316" spans="1:8" x14ac:dyDescent="0.15">
      <c r="A316" s="132" t="s">
        <v>1194</v>
      </c>
      <c r="B316" s="132" t="str">
        <f t="shared" si="20"/>
        <v>CG-160013</v>
      </c>
      <c r="C316" s="132" t="str">
        <f t="shared" si="21"/>
        <v>VE</v>
      </c>
      <c r="E316" s="132" t="s">
        <v>3139</v>
      </c>
      <c r="F316" s="132" t="str">
        <f t="shared" si="22"/>
        <v>QS-150001</v>
      </c>
      <c r="G316" s="132" t="str">
        <f t="shared" si="23"/>
        <v>VE</v>
      </c>
      <c r="H316" s="134" t="str">
        <f t="shared" si="24"/>
        <v>×</v>
      </c>
    </row>
    <row r="317" spans="1:8" x14ac:dyDescent="0.15">
      <c r="A317" s="132" t="s">
        <v>1208</v>
      </c>
      <c r="B317" s="132" t="str">
        <f t="shared" si="20"/>
        <v>HK-100037</v>
      </c>
      <c r="C317" s="132" t="str">
        <f t="shared" si="21"/>
        <v>VE</v>
      </c>
      <c r="E317" s="132" t="s">
        <v>3140</v>
      </c>
      <c r="F317" s="132" t="str">
        <f t="shared" si="22"/>
        <v>TH-150008</v>
      </c>
      <c r="G317" s="132" t="str">
        <f t="shared" si="23"/>
        <v>VE</v>
      </c>
      <c r="H317" s="134" t="str">
        <f t="shared" si="24"/>
        <v>×</v>
      </c>
    </row>
    <row r="318" spans="1:8" x14ac:dyDescent="0.15">
      <c r="A318" s="132" t="s">
        <v>1225</v>
      </c>
      <c r="B318" s="132" t="str">
        <f t="shared" si="20"/>
        <v>HK-110025</v>
      </c>
      <c r="C318" s="132" t="str">
        <f t="shared" si="21"/>
        <v>VE</v>
      </c>
      <c r="E318" s="132" t="s">
        <v>1359</v>
      </c>
      <c r="F318" s="132" t="str">
        <f t="shared" si="22"/>
        <v>KK-150012</v>
      </c>
      <c r="G318" s="132" t="str">
        <f t="shared" si="23"/>
        <v>VE</v>
      </c>
      <c r="H318" s="134" t="str">
        <f t="shared" si="24"/>
        <v>×</v>
      </c>
    </row>
    <row r="319" spans="1:8" x14ac:dyDescent="0.15">
      <c r="A319" s="132" t="s">
        <v>1287</v>
      </c>
      <c r="B319" s="132" t="str">
        <f t="shared" si="20"/>
        <v>KK-100025</v>
      </c>
      <c r="C319" s="132" t="str">
        <f t="shared" si="21"/>
        <v>VR</v>
      </c>
      <c r="E319" s="132" t="s">
        <v>1628</v>
      </c>
      <c r="F319" s="132" t="str">
        <f t="shared" si="22"/>
        <v>TH-150007</v>
      </c>
      <c r="G319" s="132" t="str">
        <f t="shared" si="23"/>
        <v>VE</v>
      </c>
      <c r="H319" s="134" t="str">
        <f t="shared" si="24"/>
        <v>×</v>
      </c>
    </row>
    <row r="320" spans="1:8" x14ac:dyDescent="0.15">
      <c r="A320" s="132" t="s">
        <v>1310</v>
      </c>
      <c r="B320" s="132" t="str">
        <f t="shared" si="20"/>
        <v>KK-100101</v>
      </c>
      <c r="C320" s="132" t="str">
        <f t="shared" si="21"/>
        <v>VE</v>
      </c>
      <c r="E320" s="132" t="s">
        <v>3141</v>
      </c>
      <c r="F320" s="132" t="str">
        <f t="shared" si="22"/>
        <v>KT-150010</v>
      </c>
      <c r="G320" s="132" t="str">
        <f t="shared" si="23"/>
        <v>VE</v>
      </c>
      <c r="H320" s="134" t="str">
        <f t="shared" si="24"/>
        <v>×</v>
      </c>
    </row>
    <row r="321" spans="1:8" x14ac:dyDescent="0.15">
      <c r="A321" s="132" t="s">
        <v>1344</v>
      </c>
      <c r="B321" s="132" t="str">
        <f t="shared" si="20"/>
        <v>KK-120047</v>
      </c>
      <c r="C321" s="132" t="str">
        <f t="shared" si="21"/>
        <v>VR</v>
      </c>
      <c r="E321" s="132" t="s">
        <v>1507</v>
      </c>
      <c r="F321" s="132" t="str">
        <f t="shared" si="22"/>
        <v>KT-150006</v>
      </c>
      <c r="G321" s="132" t="str">
        <f t="shared" si="23"/>
        <v>VE</v>
      </c>
      <c r="H321" s="134" t="str">
        <f t="shared" si="24"/>
        <v>×</v>
      </c>
    </row>
    <row r="322" spans="1:8" x14ac:dyDescent="0.15">
      <c r="A322" s="132" t="s">
        <v>1354</v>
      </c>
      <c r="B322" s="132" t="str">
        <f t="shared" si="20"/>
        <v>KK-130043</v>
      </c>
      <c r="C322" s="132" t="str">
        <f t="shared" si="21"/>
        <v>VE</v>
      </c>
      <c r="E322" s="132" t="s">
        <v>3142</v>
      </c>
      <c r="F322" s="132" t="str">
        <f t="shared" si="22"/>
        <v>KT-150003</v>
      </c>
      <c r="G322" s="132" t="str">
        <f t="shared" si="23"/>
        <v>VE</v>
      </c>
      <c r="H322" s="134" t="str">
        <f t="shared" si="24"/>
        <v>×</v>
      </c>
    </row>
    <row r="323" spans="1:8" x14ac:dyDescent="0.15">
      <c r="A323" s="132" t="s">
        <v>7872</v>
      </c>
      <c r="B323" s="132" t="str">
        <f t="shared" ref="B323:B386" si="25">LEFT(A323,FIND("-",A323)+6)</f>
        <v>KT-080018</v>
      </c>
      <c r="C323" s="132" t="str">
        <f t="shared" ref="C323:C386" si="26">RIGHT(A323,LEN(A323)-FIND("-",A323)-7)</f>
        <v>VG</v>
      </c>
      <c r="E323" s="132" t="s">
        <v>22537</v>
      </c>
      <c r="F323" s="132" t="str">
        <f t="shared" ref="F323:F386" si="27">LEFT(E323,FIND("-",E323)+6)</f>
        <v>KK-150005</v>
      </c>
      <c r="G323" s="132" t="str">
        <f t="shared" ref="G323:G386" si="28">RIGHT(E323,LEN(E323)-FIND("-",E323)-7)</f>
        <v>VR</v>
      </c>
      <c r="H323" s="134" t="str">
        <f t="shared" ref="H323:H386" si="29">IF(ISNA(VLOOKUP(F323,$B$2:$B$1142,1,FALSE)),"○","×")</f>
        <v>○</v>
      </c>
    </row>
    <row r="324" spans="1:8" x14ac:dyDescent="0.15">
      <c r="A324" s="132" t="s">
        <v>7888</v>
      </c>
      <c r="B324" s="132" t="str">
        <f t="shared" si="25"/>
        <v>KT-090002</v>
      </c>
      <c r="C324" s="132" t="str">
        <f t="shared" si="26"/>
        <v>VG</v>
      </c>
      <c r="E324" s="132" t="s">
        <v>3144</v>
      </c>
      <c r="F324" s="132" t="str">
        <f t="shared" si="27"/>
        <v>TH-150001</v>
      </c>
      <c r="G324" s="132" t="str">
        <f t="shared" si="28"/>
        <v>VE</v>
      </c>
      <c r="H324" s="134" t="str">
        <f t="shared" si="29"/>
        <v>×</v>
      </c>
    </row>
    <row r="325" spans="1:8" x14ac:dyDescent="0.15">
      <c r="A325" s="132" t="s">
        <v>7953</v>
      </c>
      <c r="B325" s="132" t="str">
        <f t="shared" si="25"/>
        <v>KT-090067</v>
      </c>
      <c r="C325" s="132" t="str">
        <f t="shared" si="26"/>
        <v>VG</v>
      </c>
      <c r="E325" s="132" t="s">
        <v>22538</v>
      </c>
      <c r="F325" s="132" t="str">
        <f t="shared" si="27"/>
        <v>KK-150002</v>
      </c>
      <c r="G325" s="132" t="str">
        <f t="shared" si="28"/>
        <v>VE</v>
      </c>
      <c r="H325" s="134" t="str">
        <f t="shared" si="29"/>
        <v>○</v>
      </c>
    </row>
    <row r="326" spans="1:8" x14ac:dyDescent="0.15">
      <c r="A326" s="132" t="s">
        <v>1405</v>
      </c>
      <c r="B326" s="132" t="str">
        <f t="shared" si="25"/>
        <v>KT-110023</v>
      </c>
      <c r="C326" s="132" t="str">
        <f t="shared" si="26"/>
        <v>VE</v>
      </c>
      <c r="E326" s="132" t="s">
        <v>1277</v>
      </c>
      <c r="F326" s="132" t="str">
        <f t="shared" si="27"/>
        <v>HR-140026</v>
      </c>
      <c r="G326" s="132" t="str">
        <f t="shared" si="28"/>
        <v>VE</v>
      </c>
      <c r="H326" s="134" t="str">
        <f t="shared" si="29"/>
        <v>×</v>
      </c>
    </row>
    <row r="327" spans="1:8" x14ac:dyDescent="0.15">
      <c r="A327" s="132" t="s">
        <v>1408</v>
      </c>
      <c r="B327" s="132" t="str">
        <f t="shared" si="25"/>
        <v>KT-110030</v>
      </c>
      <c r="C327" s="132" t="str">
        <f t="shared" si="26"/>
        <v>VE</v>
      </c>
      <c r="E327" s="132" t="s">
        <v>3145</v>
      </c>
      <c r="F327" s="132" t="str">
        <f t="shared" si="27"/>
        <v>QS-140020</v>
      </c>
      <c r="G327" s="132" t="str">
        <f t="shared" si="28"/>
        <v>VE</v>
      </c>
      <c r="H327" s="134" t="str">
        <f t="shared" si="29"/>
        <v>×</v>
      </c>
    </row>
    <row r="328" spans="1:8" x14ac:dyDescent="0.15">
      <c r="A328" s="132" t="s">
        <v>1459</v>
      </c>
      <c r="B328" s="132" t="str">
        <f t="shared" si="25"/>
        <v>KT-120115</v>
      </c>
      <c r="C328" s="132" t="str">
        <f t="shared" si="26"/>
        <v>VE</v>
      </c>
      <c r="E328" s="132" t="s">
        <v>3146</v>
      </c>
      <c r="F328" s="132" t="str">
        <f t="shared" si="27"/>
        <v>KKK-140004</v>
      </c>
      <c r="G328" s="132" t="str">
        <f t="shared" si="28"/>
        <v>VE</v>
      </c>
      <c r="H328" s="134" t="str">
        <f t="shared" si="29"/>
        <v>×</v>
      </c>
    </row>
    <row r="329" spans="1:8" x14ac:dyDescent="0.15">
      <c r="A329" s="132" t="s">
        <v>1461</v>
      </c>
      <c r="B329" s="132" t="str">
        <f t="shared" si="25"/>
        <v>KT-120118</v>
      </c>
      <c r="C329" s="132" t="str">
        <f t="shared" si="26"/>
        <v>VE</v>
      </c>
      <c r="E329" s="132" t="s">
        <v>22539</v>
      </c>
      <c r="F329" s="132" t="str">
        <f t="shared" si="27"/>
        <v>HR-140020</v>
      </c>
      <c r="G329" s="132" t="str">
        <f t="shared" si="28"/>
        <v>VE</v>
      </c>
      <c r="H329" s="134" t="str">
        <f t="shared" si="29"/>
        <v>○</v>
      </c>
    </row>
    <row r="330" spans="1:8" x14ac:dyDescent="0.15">
      <c r="A330" s="132" t="s">
        <v>1471</v>
      </c>
      <c r="B330" s="132" t="str">
        <f t="shared" si="25"/>
        <v>KT-130024</v>
      </c>
      <c r="C330" s="132" t="str">
        <f t="shared" si="26"/>
        <v>VE</v>
      </c>
      <c r="E330" s="132" t="s">
        <v>3147</v>
      </c>
      <c r="F330" s="132" t="str">
        <f t="shared" si="27"/>
        <v>KT-140130</v>
      </c>
      <c r="G330" s="132" t="str">
        <f t="shared" si="28"/>
        <v>VE</v>
      </c>
      <c r="H330" s="134" t="str">
        <f t="shared" si="29"/>
        <v>×</v>
      </c>
    </row>
    <row r="331" spans="1:8" x14ac:dyDescent="0.15">
      <c r="A331" s="132" t="s">
        <v>1476</v>
      </c>
      <c r="B331" s="132" t="str">
        <f t="shared" si="25"/>
        <v>KT-130047</v>
      </c>
      <c r="C331" s="132" t="str">
        <f t="shared" si="26"/>
        <v>VE</v>
      </c>
      <c r="E331" s="132" t="s">
        <v>22540</v>
      </c>
      <c r="F331" s="132" t="str">
        <f t="shared" si="27"/>
        <v>KT-140128</v>
      </c>
      <c r="G331" s="132" t="str">
        <f t="shared" si="28"/>
        <v>VE</v>
      </c>
      <c r="H331" s="134" t="str">
        <f t="shared" si="29"/>
        <v>×</v>
      </c>
    </row>
    <row r="332" spans="1:8" x14ac:dyDescent="0.15">
      <c r="A332" s="132" t="s">
        <v>1483</v>
      </c>
      <c r="B332" s="132" t="str">
        <f t="shared" si="25"/>
        <v>KT-130065</v>
      </c>
      <c r="C332" s="132" t="str">
        <f t="shared" si="26"/>
        <v>VE</v>
      </c>
      <c r="E332" s="132" t="s">
        <v>1627</v>
      </c>
      <c r="F332" s="132" t="str">
        <f t="shared" si="27"/>
        <v>TH-140018</v>
      </c>
      <c r="G332" s="132" t="str">
        <f t="shared" si="28"/>
        <v>VR</v>
      </c>
      <c r="H332" s="134" t="str">
        <f t="shared" si="29"/>
        <v>×</v>
      </c>
    </row>
    <row r="333" spans="1:8" x14ac:dyDescent="0.15">
      <c r="A333" s="132" t="s">
        <v>1509</v>
      </c>
      <c r="B333" s="132" t="str">
        <f t="shared" si="25"/>
        <v>KT-150025</v>
      </c>
      <c r="C333" s="132" t="str">
        <f t="shared" si="26"/>
        <v>VR</v>
      </c>
      <c r="E333" s="132" t="s">
        <v>22541</v>
      </c>
      <c r="F333" s="132" t="str">
        <f t="shared" si="27"/>
        <v>KK-140032</v>
      </c>
      <c r="G333" s="132" t="str">
        <f t="shared" si="28"/>
        <v>VE</v>
      </c>
      <c r="H333" s="134" t="str">
        <f t="shared" si="29"/>
        <v>○</v>
      </c>
    </row>
    <row r="334" spans="1:8" x14ac:dyDescent="0.15">
      <c r="A334" s="132" t="s">
        <v>1512</v>
      </c>
      <c r="B334" s="132" t="str">
        <f t="shared" si="25"/>
        <v>KT-150042</v>
      </c>
      <c r="C334" s="132" t="str">
        <f t="shared" si="26"/>
        <v>VR</v>
      </c>
      <c r="E334" s="132" t="s">
        <v>3149</v>
      </c>
      <c r="F334" s="132" t="str">
        <f t="shared" si="27"/>
        <v>KT-140120</v>
      </c>
      <c r="G334" s="132" t="str">
        <f t="shared" si="28"/>
        <v>VE</v>
      </c>
      <c r="H334" s="134" t="str">
        <f t="shared" si="29"/>
        <v>×</v>
      </c>
    </row>
    <row r="335" spans="1:8" x14ac:dyDescent="0.15">
      <c r="A335" s="132" t="s">
        <v>3032</v>
      </c>
      <c r="B335" s="132" t="str">
        <f t="shared" si="25"/>
        <v>KT-160139</v>
      </c>
      <c r="C335" s="132" t="str">
        <f t="shared" si="26"/>
        <v>VE</v>
      </c>
      <c r="E335" s="132" t="s">
        <v>1506</v>
      </c>
      <c r="F335" s="132" t="str">
        <f t="shared" si="27"/>
        <v>KT-140119</v>
      </c>
      <c r="G335" s="132" t="str">
        <f t="shared" si="28"/>
        <v>VE</v>
      </c>
      <c r="H335" s="134" t="str">
        <f t="shared" si="29"/>
        <v>×</v>
      </c>
    </row>
    <row r="336" spans="1:8" x14ac:dyDescent="0.15">
      <c r="A336" s="132" t="s">
        <v>10380</v>
      </c>
      <c r="B336" s="132" t="str">
        <f t="shared" si="25"/>
        <v>QS-080018</v>
      </c>
      <c r="C336" s="132" t="str">
        <f t="shared" si="26"/>
        <v>VG</v>
      </c>
      <c r="E336" s="132" t="s">
        <v>3150</v>
      </c>
      <c r="F336" s="132" t="str">
        <f t="shared" si="27"/>
        <v>KT-140118</v>
      </c>
      <c r="G336" s="132" t="str">
        <f t="shared" si="28"/>
        <v>VE</v>
      </c>
      <c r="H336" s="134" t="str">
        <f t="shared" si="29"/>
        <v>×</v>
      </c>
    </row>
    <row r="337" spans="1:8" x14ac:dyDescent="0.15">
      <c r="A337" s="132" t="s">
        <v>1522</v>
      </c>
      <c r="B337" s="132" t="str">
        <f t="shared" si="25"/>
        <v>QS-100005</v>
      </c>
      <c r="C337" s="132" t="str">
        <f t="shared" si="26"/>
        <v>VE</v>
      </c>
      <c r="E337" s="132" t="s">
        <v>3151</v>
      </c>
      <c r="F337" s="132" t="str">
        <f t="shared" si="27"/>
        <v>KT-140116</v>
      </c>
      <c r="G337" s="132" t="str">
        <f t="shared" si="28"/>
        <v>VE</v>
      </c>
      <c r="H337" s="134" t="str">
        <f t="shared" si="29"/>
        <v>×</v>
      </c>
    </row>
    <row r="338" spans="1:8" x14ac:dyDescent="0.15">
      <c r="A338" s="132" t="s">
        <v>3309</v>
      </c>
      <c r="B338" s="132" t="str">
        <f t="shared" si="25"/>
        <v>QS-100024</v>
      </c>
      <c r="C338" s="132" t="str">
        <f t="shared" si="26"/>
        <v>VE</v>
      </c>
      <c r="E338" s="132" t="s">
        <v>22542</v>
      </c>
      <c r="F338" s="132" t="str">
        <f t="shared" si="27"/>
        <v>KTK-140011</v>
      </c>
      <c r="G338" s="132" t="str">
        <f t="shared" si="28"/>
        <v>VE</v>
      </c>
      <c r="H338" s="134" t="str">
        <f t="shared" si="29"/>
        <v>×</v>
      </c>
    </row>
    <row r="339" spans="1:8" x14ac:dyDescent="0.15">
      <c r="A339" s="132" t="s">
        <v>11202</v>
      </c>
      <c r="B339" s="132" t="str">
        <f t="shared" si="25"/>
        <v>SK-080001</v>
      </c>
      <c r="C339" s="132" t="str">
        <f t="shared" si="26"/>
        <v>VG</v>
      </c>
      <c r="E339" s="132" t="s">
        <v>22543</v>
      </c>
      <c r="F339" s="132" t="str">
        <f t="shared" si="27"/>
        <v>KT-140115</v>
      </c>
      <c r="G339" s="132" t="str">
        <f t="shared" si="28"/>
        <v>VR</v>
      </c>
      <c r="H339" s="134" t="str">
        <f t="shared" si="29"/>
        <v>○</v>
      </c>
    </row>
    <row r="340" spans="1:8" x14ac:dyDescent="0.15">
      <c r="A340" s="132" t="s">
        <v>11204</v>
      </c>
      <c r="B340" s="132" t="str">
        <f t="shared" si="25"/>
        <v>SK-080003</v>
      </c>
      <c r="C340" s="132" t="str">
        <f t="shared" si="26"/>
        <v>VG</v>
      </c>
      <c r="E340" s="132" t="s">
        <v>22544</v>
      </c>
      <c r="F340" s="132" t="str">
        <f t="shared" si="27"/>
        <v>KT-140114</v>
      </c>
      <c r="G340" s="132" t="str">
        <f t="shared" si="28"/>
        <v>VE</v>
      </c>
      <c r="H340" s="134" t="str">
        <f t="shared" si="29"/>
        <v>○</v>
      </c>
    </row>
    <row r="341" spans="1:8" x14ac:dyDescent="0.15">
      <c r="A341" s="132" t="s">
        <v>2991</v>
      </c>
      <c r="B341" s="132" t="str">
        <f t="shared" si="25"/>
        <v>QS-180004</v>
      </c>
      <c r="C341" s="132" t="str">
        <f t="shared" si="26"/>
        <v>VE</v>
      </c>
      <c r="E341" s="132" t="s">
        <v>3152</v>
      </c>
      <c r="F341" s="132" t="str">
        <f t="shared" si="27"/>
        <v>TH-140017</v>
      </c>
      <c r="G341" s="132" t="str">
        <f t="shared" si="28"/>
        <v>VR</v>
      </c>
      <c r="H341" s="134" t="str">
        <f t="shared" si="29"/>
        <v>×</v>
      </c>
    </row>
    <row r="342" spans="1:8" x14ac:dyDescent="0.15">
      <c r="A342" s="132" t="s">
        <v>3074</v>
      </c>
      <c r="B342" s="132" t="str">
        <f t="shared" si="25"/>
        <v>KT-160032</v>
      </c>
      <c r="C342" s="132" t="str">
        <f t="shared" si="26"/>
        <v>VE</v>
      </c>
      <c r="E342" s="132" t="s">
        <v>3153</v>
      </c>
      <c r="F342" s="132" t="str">
        <f t="shared" si="27"/>
        <v>CG-140020</v>
      </c>
      <c r="G342" s="132" t="str">
        <f t="shared" si="28"/>
        <v>VE</v>
      </c>
      <c r="H342" s="134" t="str">
        <f t="shared" si="29"/>
        <v>×</v>
      </c>
    </row>
    <row r="343" spans="1:8" x14ac:dyDescent="0.15">
      <c r="A343" s="132" t="s">
        <v>3085</v>
      </c>
      <c r="B343" s="132" t="str">
        <f t="shared" si="25"/>
        <v>SK-160004</v>
      </c>
      <c r="C343" s="132" t="str">
        <f t="shared" si="26"/>
        <v>VR</v>
      </c>
      <c r="E343" s="132" t="s">
        <v>1505</v>
      </c>
      <c r="F343" s="132" t="str">
        <f t="shared" si="27"/>
        <v>KT-140112</v>
      </c>
      <c r="G343" s="132" t="str">
        <f t="shared" si="28"/>
        <v>VR</v>
      </c>
      <c r="H343" s="134" t="str">
        <f t="shared" si="29"/>
        <v>×</v>
      </c>
    </row>
    <row r="344" spans="1:8" x14ac:dyDescent="0.15">
      <c r="A344" s="132" t="s">
        <v>3086</v>
      </c>
      <c r="B344" s="132" t="str">
        <f t="shared" si="25"/>
        <v>KT-160012</v>
      </c>
      <c r="C344" s="132" t="str">
        <f t="shared" si="26"/>
        <v>VE</v>
      </c>
      <c r="E344" s="132" t="s">
        <v>3154</v>
      </c>
      <c r="F344" s="132" t="str">
        <f t="shared" si="27"/>
        <v>KK-140027</v>
      </c>
      <c r="G344" s="132" t="str">
        <f t="shared" si="28"/>
        <v>VE</v>
      </c>
      <c r="H344" s="134" t="str">
        <f t="shared" si="29"/>
        <v>×</v>
      </c>
    </row>
    <row r="345" spans="1:8" x14ac:dyDescent="0.15">
      <c r="A345" s="132" t="s">
        <v>3232</v>
      </c>
      <c r="B345" s="132" t="str">
        <f t="shared" si="25"/>
        <v>KT-130029</v>
      </c>
      <c r="C345" s="132" t="str">
        <f t="shared" si="26"/>
        <v>VR</v>
      </c>
      <c r="E345" s="132" t="s">
        <v>3155</v>
      </c>
      <c r="F345" s="132" t="str">
        <f t="shared" si="27"/>
        <v>TH-140015</v>
      </c>
      <c r="G345" s="132" t="str">
        <f t="shared" si="28"/>
        <v>VR</v>
      </c>
      <c r="H345" s="134" t="str">
        <f t="shared" si="29"/>
        <v>×</v>
      </c>
    </row>
    <row r="346" spans="1:8" x14ac:dyDescent="0.15">
      <c r="A346" s="132" t="s">
        <v>3017</v>
      </c>
      <c r="B346" s="132" t="str">
        <f t="shared" si="25"/>
        <v>KK-170028</v>
      </c>
      <c r="C346" s="132" t="str">
        <f t="shared" si="26"/>
        <v>VE</v>
      </c>
      <c r="E346" s="132" t="s">
        <v>1504</v>
      </c>
      <c r="F346" s="132" t="str">
        <f t="shared" si="27"/>
        <v>KT-140109</v>
      </c>
      <c r="G346" s="132" t="str">
        <f t="shared" si="28"/>
        <v>VE</v>
      </c>
      <c r="H346" s="134" t="str">
        <f t="shared" si="29"/>
        <v>×</v>
      </c>
    </row>
    <row r="347" spans="1:8" x14ac:dyDescent="0.15">
      <c r="A347" s="132" t="s">
        <v>3204</v>
      </c>
      <c r="B347" s="132" t="str">
        <f t="shared" si="25"/>
        <v>KT-130081</v>
      </c>
      <c r="C347" s="132" t="str">
        <f t="shared" si="26"/>
        <v>VE</v>
      </c>
      <c r="E347" s="132" t="s">
        <v>22545</v>
      </c>
      <c r="F347" s="132" t="str">
        <f t="shared" si="27"/>
        <v>KT-140108</v>
      </c>
      <c r="G347" s="132" t="str">
        <f t="shared" si="28"/>
        <v>VE</v>
      </c>
      <c r="H347" s="134" t="str">
        <f t="shared" si="29"/>
        <v>○</v>
      </c>
    </row>
    <row r="348" spans="1:8" x14ac:dyDescent="0.15">
      <c r="A348" s="132" t="s">
        <v>1117</v>
      </c>
      <c r="B348" s="132" t="str">
        <f t="shared" si="25"/>
        <v>CB-120005</v>
      </c>
      <c r="C348" s="132" t="str">
        <f t="shared" si="26"/>
        <v>VE</v>
      </c>
      <c r="E348" s="132" t="s">
        <v>22546</v>
      </c>
      <c r="F348" s="132" t="str">
        <f t="shared" si="27"/>
        <v>KK-140024</v>
      </c>
      <c r="G348" s="132" t="str">
        <f t="shared" si="28"/>
        <v>VE</v>
      </c>
      <c r="H348" s="134" t="str">
        <f t="shared" si="29"/>
        <v>○</v>
      </c>
    </row>
    <row r="349" spans="1:8" x14ac:dyDescent="0.15">
      <c r="A349" s="132" t="s">
        <v>1134</v>
      </c>
      <c r="B349" s="132" t="str">
        <f t="shared" si="25"/>
        <v>CB-130013</v>
      </c>
      <c r="C349" s="132" t="str">
        <f t="shared" si="26"/>
        <v>VE</v>
      </c>
      <c r="E349" s="132" t="s">
        <v>1503</v>
      </c>
      <c r="F349" s="132" t="str">
        <f t="shared" si="27"/>
        <v>KT-140107</v>
      </c>
      <c r="G349" s="132" t="str">
        <f t="shared" si="28"/>
        <v>VE</v>
      </c>
      <c r="H349" s="134" t="str">
        <f t="shared" si="29"/>
        <v>×</v>
      </c>
    </row>
    <row r="350" spans="1:8" x14ac:dyDescent="0.15">
      <c r="A350" s="132" t="s">
        <v>1155</v>
      </c>
      <c r="B350" s="132" t="str">
        <f t="shared" si="25"/>
        <v>CG-110012</v>
      </c>
      <c r="C350" s="132" t="str">
        <f t="shared" si="26"/>
        <v>VE</v>
      </c>
      <c r="E350" s="132" t="s">
        <v>22547</v>
      </c>
      <c r="F350" s="132" t="str">
        <f t="shared" si="27"/>
        <v>KT-140105</v>
      </c>
      <c r="G350" s="132" t="str">
        <f t="shared" si="28"/>
        <v>VR</v>
      </c>
      <c r="H350" s="134" t="str">
        <f t="shared" si="29"/>
        <v>○</v>
      </c>
    </row>
    <row r="351" spans="1:8" x14ac:dyDescent="0.15">
      <c r="A351" s="132" t="s">
        <v>1201</v>
      </c>
      <c r="B351" s="132" t="str">
        <f t="shared" si="25"/>
        <v>HK-100021</v>
      </c>
      <c r="C351" s="132" t="str">
        <f t="shared" si="26"/>
        <v>VE</v>
      </c>
      <c r="E351" s="132" t="s">
        <v>22548</v>
      </c>
      <c r="F351" s="132" t="str">
        <f t="shared" si="27"/>
        <v>KK-140021</v>
      </c>
      <c r="G351" s="132" t="str">
        <f t="shared" si="28"/>
        <v>VE</v>
      </c>
      <c r="H351" s="134" t="str">
        <f t="shared" si="29"/>
        <v>○</v>
      </c>
    </row>
    <row r="352" spans="1:8" x14ac:dyDescent="0.15">
      <c r="A352" s="132" t="s">
        <v>1218</v>
      </c>
      <c r="B352" s="132" t="str">
        <f t="shared" si="25"/>
        <v>HK-110012</v>
      </c>
      <c r="C352" s="132" t="str">
        <f t="shared" si="26"/>
        <v>VE</v>
      </c>
      <c r="E352" s="132" t="s">
        <v>3156</v>
      </c>
      <c r="F352" s="132" t="str">
        <f t="shared" si="27"/>
        <v>KT-140100</v>
      </c>
      <c r="G352" s="132" t="str">
        <f t="shared" si="28"/>
        <v>VE</v>
      </c>
      <c r="H352" s="134" t="str">
        <f t="shared" si="29"/>
        <v>×</v>
      </c>
    </row>
    <row r="353" spans="1:8" x14ac:dyDescent="0.15">
      <c r="A353" s="132" t="s">
        <v>6199</v>
      </c>
      <c r="B353" s="132" t="str">
        <f t="shared" si="25"/>
        <v>KK-090001</v>
      </c>
      <c r="C353" s="132" t="str">
        <f t="shared" si="26"/>
        <v>VG</v>
      </c>
      <c r="E353" s="132" t="s">
        <v>1626</v>
      </c>
      <c r="F353" s="132" t="str">
        <f t="shared" si="27"/>
        <v>TH-140013</v>
      </c>
      <c r="G353" s="132" t="str">
        <f t="shared" si="28"/>
        <v>VE</v>
      </c>
      <c r="H353" s="134" t="str">
        <f t="shared" si="29"/>
        <v>×</v>
      </c>
    </row>
    <row r="354" spans="1:8" x14ac:dyDescent="0.15">
      <c r="A354" s="132" t="s">
        <v>7897</v>
      </c>
      <c r="B354" s="132" t="str">
        <f t="shared" si="25"/>
        <v>KT-090011</v>
      </c>
      <c r="C354" s="132" t="str">
        <f t="shared" si="26"/>
        <v>VG</v>
      </c>
      <c r="E354" s="132" t="s">
        <v>3157</v>
      </c>
      <c r="F354" s="132" t="str">
        <f t="shared" si="27"/>
        <v>TH-140012</v>
      </c>
      <c r="G354" s="132" t="str">
        <f t="shared" si="28"/>
        <v>VR</v>
      </c>
      <c r="H354" s="134" t="str">
        <f t="shared" si="29"/>
        <v>×</v>
      </c>
    </row>
    <row r="355" spans="1:8" x14ac:dyDescent="0.15">
      <c r="A355" s="132" t="s">
        <v>1430</v>
      </c>
      <c r="B355" s="132" t="str">
        <f t="shared" si="25"/>
        <v>KT-120021</v>
      </c>
      <c r="C355" s="132" t="str">
        <f t="shared" si="26"/>
        <v>VE</v>
      </c>
      <c r="E355" s="132" t="s">
        <v>3158</v>
      </c>
      <c r="F355" s="132" t="str">
        <f t="shared" si="27"/>
        <v>CG-140018</v>
      </c>
      <c r="G355" s="132" t="str">
        <f t="shared" si="28"/>
        <v>VR</v>
      </c>
      <c r="H355" s="134" t="str">
        <f t="shared" si="29"/>
        <v>×</v>
      </c>
    </row>
    <row r="356" spans="1:8" x14ac:dyDescent="0.15">
      <c r="A356" s="132" t="s">
        <v>1549</v>
      </c>
      <c r="B356" s="132" t="str">
        <f t="shared" si="25"/>
        <v>QS-110040</v>
      </c>
      <c r="C356" s="132" t="str">
        <f t="shared" si="26"/>
        <v>VE</v>
      </c>
      <c r="E356" s="132" t="s">
        <v>3159</v>
      </c>
      <c r="F356" s="132" t="str">
        <f t="shared" si="27"/>
        <v>CG-140017</v>
      </c>
      <c r="G356" s="132" t="str">
        <f t="shared" si="28"/>
        <v>VR</v>
      </c>
      <c r="H356" s="134" t="str">
        <f t="shared" si="29"/>
        <v>×</v>
      </c>
    </row>
    <row r="357" spans="1:8" x14ac:dyDescent="0.15">
      <c r="A357" s="132" t="s">
        <v>1552</v>
      </c>
      <c r="B357" s="132" t="str">
        <f t="shared" si="25"/>
        <v>QS-120011</v>
      </c>
      <c r="C357" s="132" t="str">
        <f t="shared" si="26"/>
        <v>VE</v>
      </c>
      <c r="E357" s="132" t="s">
        <v>1625</v>
      </c>
      <c r="F357" s="132" t="str">
        <f t="shared" si="27"/>
        <v>TH-140011</v>
      </c>
      <c r="G357" s="132" t="str">
        <f t="shared" si="28"/>
        <v>VE</v>
      </c>
      <c r="H357" s="134" t="str">
        <f t="shared" si="29"/>
        <v>×</v>
      </c>
    </row>
    <row r="358" spans="1:8" x14ac:dyDescent="0.15">
      <c r="A358" s="132" t="s">
        <v>3008</v>
      </c>
      <c r="B358" s="132" t="str">
        <f t="shared" si="25"/>
        <v>TH-170007</v>
      </c>
      <c r="C358" s="132" t="str">
        <f t="shared" si="26"/>
        <v>VE</v>
      </c>
      <c r="E358" s="132" t="s">
        <v>3160</v>
      </c>
      <c r="F358" s="132" t="str">
        <f t="shared" si="27"/>
        <v>KT-140098</v>
      </c>
      <c r="G358" s="132" t="str">
        <f t="shared" si="28"/>
        <v>VR</v>
      </c>
      <c r="H358" s="134" t="str">
        <f t="shared" si="29"/>
        <v>×</v>
      </c>
    </row>
    <row r="359" spans="1:8" x14ac:dyDescent="0.15">
      <c r="A359" s="132" t="s">
        <v>3069</v>
      </c>
      <c r="B359" s="132" t="str">
        <f t="shared" si="25"/>
        <v>KK-160022</v>
      </c>
      <c r="C359" s="132" t="str">
        <f t="shared" si="26"/>
        <v>VE</v>
      </c>
      <c r="E359" s="132" t="s">
        <v>1193</v>
      </c>
      <c r="F359" s="132" t="str">
        <f t="shared" si="27"/>
        <v>CG-140016</v>
      </c>
      <c r="G359" s="132" t="str">
        <f t="shared" si="28"/>
        <v>VR</v>
      </c>
      <c r="H359" s="134" t="str">
        <f t="shared" si="29"/>
        <v>×</v>
      </c>
    </row>
    <row r="360" spans="1:8" x14ac:dyDescent="0.15">
      <c r="A360" s="132" t="s">
        <v>3127</v>
      </c>
      <c r="B360" s="132" t="str">
        <f t="shared" si="25"/>
        <v>KT-150031</v>
      </c>
      <c r="C360" s="132" t="str">
        <f t="shared" si="26"/>
        <v>VE</v>
      </c>
      <c r="E360" s="132" t="s">
        <v>3161</v>
      </c>
      <c r="F360" s="132" t="str">
        <f t="shared" si="27"/>
        <v>TH-140010</v>
      </c>
      <c r="G360" s="132" t="str">
        <f t="shared" si="28"/>
        <v>VR</v>
      </c>
      <c r="H360" s="134" t="str">
        <f t="shared" si="29"/>
        <v>×</v>
      </c>
    </row>
    <row r="361" spans="1:8" x14ac:dyDescent="0.15">
      <c r="A361" s="132" t="s">
        <v>1249</v>
      </c>
      <c r="B361" s="132" t="str">
        <f t="shared" si="25"/>
        <v>HK-130003</v>
      </c>
      <c r="C361" s="132" t="str">
        <f t="shared" si="26"/>
        <v>VR</v>
      </c>
      <c r="E361" s="132" t="s">
        <v>3162</v>
      </c>
      <c r="F361" s="132" t="str">
        <f t="shared" si="27"/>
        <v>KTK-140009</v>
      </c>
      <c r="G361" s="132" t="str">
        <f t="shared" si="28"/>
        <v>VE</v>
      </c>
      <c r="H361" s="134" t="str">
        <f t="shared" si="29"/>
        <v>×</v>
      </c>
    </row>
    <row r="362" spans="1:8" x14ac:dyDescent="0.15">
      <c r="A362" s="132" t="s">
        <v>3071</v>
      </c>
      <c r="B362" s="132" t="str">
        <f t="shared" si="25"/>
        <v>KT-160039</v>
      </c>
      <c r="C362" s="132" t="str">
        <f t="shared" si="26"/>
        <v>VR</v>
      </c>
      <c r="E362" s="132" t="s">
        <v>3163</v>
      </c>
      <c r="F362" s="132" t="str">
        <f t="shared" si="27"/>
        <v>KT-140096</v>
      </c>
      <c r="G362" s="132" t="str">
        <f t="shared" si="28"/>
        <v>VE</v>
      </c>
      <c r="H362" s="134" t="str">
        <f t="shared" si="29"/>
        <v>×</v>
      </c>
    </row>
    <row r="363" spans="1:8" x14ac:dyDescent="0.15">
      <c r="A363" s="132" t="s">
        <v>3226</v>
      </c>
      <c r="B363" s="132" t="str">
        <f t="shared" si="25"/>
        <v>CB-130007</v>
      </c>
      <c r="C363" s="132" t="str">
        <f t="shared" si="26"/>
        <v>VE</v>
      </c>
      <c r="E363" s="132" t="s">
        <v>3164</v>
      </c>
      <c r="F363" s="132" t="str">
        <f t="shared" si="27"/>
        <v>KK-140015</v>
      </c>
      <c r="G363" s="132" t="str">
        <f t="shared" si="28"/>
        <v>VE</v>
      </c>
      <c r="H363" s="134" t="str">
        <f t="shared" si="29"/>
        <v>×</v>
      </c>
    </row>
    <row r="364" spans="1:8" x14ac:dyDescent="0.15">
      <c r="A364" s="132" t="s">
        <v>3828</v>
      </c>
      <c r="B364" s="132" t="str">
        <f t="shared" si="25"/>
        <v>CB-080010</v>
      </c>
      <c r="C364" s="132" t="str">
        <f t="shared" si="26"/>
        <v>VG</v>
      </c>
      <c r="E364" s="132" t="s">
        <v>1502</v>
      </c>
      <c r="F364" s="132" t="str">
        <f t="shared" si="27"/>
        <v>KT-140091</v>
      </c>
      <c r="G364" s="132" t="str">
        <f t="shared" si="28"/>
        <v>VE</v>
      </c>
      <c r="H364" s="134" t="str">
        <f t="shared" si="29"/>
        <v>×</v>
      </c>
    </row>
    <row r="365" spans="1:8" x14ac:dyDescent="0.15">
      <c r="A365" s="132" t="s">
        <v>1107</v>
      </c>
      <c r="B365" s="132" t="str">
        <f t="shared" si="25"/>
        <v>CB-110028</v>
      </c>
      <c r="C365" s="132" t="str">
        <f t="shared" si="26"/>
        <v>VR</v>
      </c>
      <c r="E365" s="132" t="s">
        <v>22549</v>
      </c>
      <c r="F365" s="132" t="str">
        <f t="shared" si="27"/>
        <v>QS-140011</v>
      </c>
      <c r="G365" s="132" t="str">
        <f t="shared" si="28"/>
        <v>VR</v>
      </c>
      <c r="H365" s="134" t="str">
        <f t="shared" si="29"/>
        <v>○</v>
      </c>
    </row>
    <row r="366" spans="1:8" x14ac:dyDescent="0.15">
      <c r="A366" s="132" t="s">
        <v>1343</v>
      </c>
      <c r="B366" s="132" t="str">
        <f t="shared" si="25"/>
        <v>KK-120044</v>
      </c>
      <c r="C366" s="132" t="str">
        <f t="shared" si="26"/>
        <v>VE</v>
      </c>
      <c r="E366" s="132" t="s">
        <v>1501</v>
      </c>
      <c r="F366" s="132" t="str">
        <f t="shared" si="27"/>
        <v>KT-140087</v>
      </c>
      <c r="G366" s="132" t="str">
        <f t="shared" si="28"/>
        <v>VE</v>
      </c>
      <c r="H366" s="134" t="str">
        <f t="shared" si="29"/>
        <v>×</v>
      </c>
    </row>
    <row r="367" spans="1:8" x14ac:dyDescent="0.15">
      <c r="A367" s="132" t="s">
        <v>11213</v>
      </c>
      <c r="B367" s="132" t="str">
        <f t="shared" si="25"/>
        <v>SK-080012</v>
      </c>
      <c r="C367" s="132" t="str">
        <f t="shared" si="26"/>
        <v>VG</v>
      </c>
      <c r="E367" s="132" t="s">
        <v>3165</v>
      </c>
      <c r="F367" s="132" t="str">
        <f t="shared" si="27"/>
        <v>HR-140016</v>
      </c>
      <c r="G367" s="132" t="str">
        <f t="shared" si="28"/>
        <v>VE</v>
      </c>
      <c r="H367" s="134" t="str">
        <f t="shared" si="29"/>
        <v>×</v>
      </c>
    </row>
    <row r="368" spans="1:8" x14ac:dyDescent="0.15">
      <c r="A368" s="132" t="s">
        <v>1326</v>
      </c>
      <c r="B368" s="132" t="str">
        <f t="shared" si="25"/>
        <v>KK-110049</v>
      </c>
      <c r="C368" s="132" t="str">
        <f t="shared" si="26"/>
        <v>VR</v>
      </c>
      <c r="E368" s="132" t="s">
        <v>1587</v>
      </c>
      <c r="F368" s="132" t="str">
        <f t="shared" si="27"/>
        <v>SK-140010</v>
      </c>
      <c r="G368" s="132" t="str">
        <f t="shared" si="28"/>
        <v>VR</v>
      </c>
      <c r="H368" s="134" t="str">
        <f t="shared" si="29"/>
        <v>×</v>
      </c>
    </row>
    <row r="369" spans="1:8" x14ac:dyDescent="0.15">
      <c r="A369" s="132" t="s">
        <v>3218</v>
      </c>
      <c r="B369" s="132" t="str">
        <f t="shared" si="25"/>
        <v>KK-130024</v>
      </c>
      <c r="C369" s="132" t="str">
        <f t="shared" si="26"/>
        <v>VE</v>
      </c>
      <c r="E369" s="132" t="s">
        <v>3166</v>
      </c>
      <c r="F369" s="132" t="str">
        <f t="shared" si="27"/>
        <v>KT-140082</v>
      </c>
      <c r="G369" s="132" t="str">
        <f t="shared" si="28"/>
        <v>VE</v>
      </c>
      <c r="H369" s="134" t="str">
        <f t="shared" si="29"/>
        <v>×</v>
      </c>
    </row>
    <row r="370" spans="1:8" x14ac:dyDescent="0.15">
      <c r="A370" s="132" t="s">
        <v>1100</v>
      </c>
      <c r="B370" s="132" t="str">
        <f t="shared" si="25"/>
        <v>CB-110010</v>
      </c>
      <c r="C370" s="132" t="str">
        <f t="shared" si="26"/>
        <v>VE</v>
      </c>
      <c r="E370" s="132" t="s">
        <v>22550</v>
      </c>
      <c r="F370" s="132" t="str">
        <f t="shared" si="27"/>
        <v>QSK-140003</v>
      </c>
      <c r="G370" s="132" t="str">
        <f t="shared" si="28"/>
        <v>VE</v>
      </c>
      <c r="H370" s="134" t="str">
        <f t="shared" si="29"/>
        <v>○</v>
      </c>
    </row>
    <row r="371" spans="1:8" x14ac:dyDescent="0.15">
      <c r="A371" s="132" t="s">
        <v>1130</v>
      </c>
      <c r="B371" s="132" t="str">
        <f t="shared" si="25"/>
        <v>CB-120037</v>
      </c>
      <c r="C371" s="132" t="str">
        <f t="shared" si="26"/>
        <v>VR</v>
      </c>
      <c r="E371" s="132" t="s">
        <v>22551</v>
      </c>
      <c r="F371" s="132" t="str">
        <f t="shared" si="27"/>
        <v>KK-140014</v>
      </c>
      <c r="G371" s="132" t="str">
        <f t="shared" si="28"/>
        <v>VE</v>
      </c>
      <c r="H371" s="134" t="str">
        <f t="shared" si="29"/>
        <v>×</v>
      </c>
    </row>
    <row r="372" spans="1:8" x14ac:dyDescent="0.15">
      <c r="A372" s="132" t="s">
        <v>4547</v>
      </c>
      <c r="B372" s="132" t="str">
        <f t="shared" si="25"/>
        <v>CG-080008</v>
      </c>
      <c r="C372" s="132" t="str">
        <f t="shared" si="26"/>
        <v>VG</v>
      </c>
      <c r="E372" s="132" t="s">
        <v>3168</v>
      </c>
      <c r="F372" s="132" t="str">
        <f t="shared" si="27"/>
        <v>KTK-140006</v>
      </c>
      <c r="G372" s="132" t="str">
        <f t="shared" si="28"/>
        <v>VE</v>
      </c>
      <c r="H372" s="134" t="str">
        <f t="shared" si="29"/>
        <v>×</v>
      </c>
    </row>
    <row r="373" spans="1:8" x14ac:dyDescent="0.15">
      <c r="A373" s="132" t="s">
        <v>4584</v>
      </c>
      <c r="B373" s="132" t="str">
        <f t="shared" si="25"/>
        <v>CG-090017</v>
      </c>
      <c r="C373" s="132" t="str">
        <f t="shared" si="26"/>
        <v>VG</v>
      </c>
      <c r="E373" s="132" t="s">
        <v>22552</v>
      </c>
      <c r="F373" s="132" t="str">
        <f t="shared" si="27"/>
        <v>CG-140013</v>
      </c>
      <c r="G373" s="132" t="str">
        <f t="shared" si="28"/>
        <v>VE</v>
      </c>
      <c r="H373" s="134" t="str">
        <f t="shared" si="29"/>
        <v>○</v>
      </c>
    </row>
    <row r="374" spans="1:8" x14ac:dyDescent="0.15">
      <c r="A374" s="132" t="s">
        <v>1145</v>
      </c>
      <c r="B374" s="132" t="str">
        <f t="shared" si="25"/>
        <v>CG-100026</v>
      </c>
      <c r="C374" s="132" t="str">
        <f t="shared" si="26"/>
        <v>VR</v>
      </c>
      <c r="E374" s="132" t="s">
        <v>3169</v>
      </c>
      <c r="F374" s="132" t="str">
        <f t="shared" si="27"/>
        <v>KT-140078</v>
      </c>
      <c r="G374" s="132" t="str">
        <f t="shared" si="28"/>
        <v>VR</v>
      </c>
      <c r="H374" s="134" t="str">
        <f t="shared" si="29"/>
        <v>×</v>
      </c>
    </row>
    <row r="375" spans="1:8" x14ac:dyDescent="0.15">
      <c r="A375" s="132" t="s">
        <v>1189</v>
      </c>
      <c r="B375" s="132" t="str">
        <f t="shared" si="25"/>
        <v>CG-130013</v>
      </c>
      <c r="C375" s="132" t="str">
        <f t="shared" si="26"/>
        <v>VE</v>
      </c>
      <c r="E375" s="132" t="s">
        <v>1624</v>
      </c>
      <c r="F375" s="132" t="str">
        <f t="shared" si="27"/>
        <v>TH-140008</v>
      </c>
      <c r="G375" s="132" t="str">
        <f t="shared" si="28"/>
        <v>VE</v>
      </c>
      <c r="H375" s="134" t="str">
        <f t="shared" si="29"/>
        <v>×</v>
      </c>
    </row>
    <row r="376" spans="1:8" x14ac:dyDescent="0.15">
      <c r="A376" s="132" t="s">
        <v>1210</v>
      </c>
      <c r="B376" s="132" t="str">
        <f t="shared" si="25"/>
        <v>HK-100039</v>
      </c>
      <c r="C376" s="132" t="str">
        <f t="shared" si="26"/>
        <v>VR</v>
      </c>
      <c r="E376" s="132" t="s">
        <v>5508</v>
      </c>
      <c r="F376" s="132" t="str">
        <f t="shared" si="27"/>
        <v>HR-140015</v>
      </c>
      <c r="G376" s="132" t="str">
        <f t="shared" si="28"/>
        <v>A</v>
      </c>
      <c r="H376" s="134" t="str">
        <f t="shared" si="29"/>
        <v>○</v>
      </c>
    </row>
    <row r="377" spans="1:8" x14ac:dyDescent="0.15">
      <c r="A377" s="132" t="s">
        <v>1212</v>
      </c>
      <c r="B377" s="132" t="str">
        <f t="shared" si="25"/>
        <v>HK-100043</v>
      </c>
      <c r="C377" s="132" t="str">
        <f t="shared" si="26"/>
        <v>VE</v>
      </c>
      <c r="E377" s="132" t="s">
        <v>22553</v>
      </c>
      <c r="F377" s="132" t="str">
        <f t="shared" si="27"/>
        <v>QS-140008</v>
      </c>
      <c r="G377" s="132" t="str">
        <f t="shared" si="28"/>
        <v>VE</v>
      </c>
      <c r="H377" s="134" t="str">
        <f t="shared" si="29"/>
        <v>○</v>
      </c>
    </row>
    <row r="378" spans="1:8" x14ac:dyDescent="0.15">
      <c r="A378" s="132" t="s">
        <v>3113</v>
      </c>
      <c r="B378" s="132" t="str">
        <f t="shared" si="25"/>
        <v>HK-150007</v>
      </c>
      <c r="C378" s="132" t="str">
        <f t="shared" si="26"/>
        <v>VR</v>
      </c>
      <c r="E378" s="132" t="s">
        <v>3170</v>
      </c>
      <c r="F378" s="132" t="str">
        <f t="shared" si="27"/>
        <v>CBK-140003</v>
      </c>
      <c r="G378" s="132" t="str">
        <f t="shared" si="28"/>
        <v>VE</v>
      </c>
      <c r="H378" s="134" t="str">
        <f t="shared" si="29"/>
        <v>×</v>
      </c>
    </row>
    <row r="379" spans="1:8" x14ac:dyDescent="0.15">
      <c r="A379" s="132" t="s">
        <v>1299</v>
      </c>
      <c r="B379" s="132" t="str">
        <f t="shared" si="25"/>
        <v>KK-100080</v>
      </c>
      <c r="C379" s="132" t="str">
        <f t="shared" si="26"/>
        <v>VR</v>
      </c>
      <c r="E379" s="132" t="s">
        <v>2764</v>
      </c>
      <c r="F379" s="132" t="str">
        <f t="shared" si="27"/>
        <v>KKK-140002</v>
      </c>
      <c r="G379" s="132" t="str">
        <f t="shared" si="28"/>
        <v>VR</v>
      </c>
      <c r="H379" s="134" t="str">
        <f t="shared" si="29"/>
        <v>×</v>
      </c>
    </row>
    <row r="380" spans="1:8" x14ac:dyDescent="0.15">
      <c r="A380" s="132" t="s">
        <v>1331</v>
      </c>
      <c r="B380" s="132" t="str">
        <f t="shared" si="25"/>
        <v>KK-110060</v>
      </c>
      <c r="C380" s="132" t="str">
        <f t="shared" si="26"/>
        <v>VE</v>
      </c>
      <c r="E380" s="132" t="s">
        <v>1500</v>
      </c>
      <c r="F380" s="132" t="str">
        <f t="shared" si="27"/>
        <v>KT-140073</v>
      </c>
      <c r="G380" s="132" t="str">
        <f t="shared" si="28"/>
        <v>VE</v>
      </c>
      <c r="H380" s="134" t="str">
        <f t="shared" si="29"/>
        <v>×</v>
      </c>
    </row>
    <row r="381" spans="1:8" x14ac:dyDescent="0.15">
      <c r="A381" s="132" t="s">
        <v>1361</v>
      </c>
      <c r="B381" s="132" t="str">
        <f t="shared" si="25"/>
        <v>KK-150043</v>
      </c>
      <c r="C381" s="132" t="str">
        <f t="shared" si="26"/>
        <v>VR</v>
      </c>
      <c r="E381" s="132" t="s">
        <v>3171</v>
      </c>
      <c r="F381" s="132" t="str">
        <f t="shared" si="27"/>
        <v>CB-140006</v>
      </c>
      <c r="G381" s="132" t="str">
        <f t="shared" si="28"/>
        <v>VR</v>
      </c>
      <c r="H381" s="134" t="str">
        <f t="shared" si="29"/>
        <v>×</v>
      </c>
    </row>
    <row r="382" spans="1:8" x14ac:dyDescent="0.15">
      <c r="A382" s="132" t="s">
        <v>7932</v>
      </c>
      <c r="B382" s="132" t="str">
        <f t="shared" si="25"/>
        <v>KT-090046</v>
      </c>
      <c r="C382" s="132" t="str">
        <f t="shared" si="26"/>
        <v>VG</v>
      </c>
      <c r="E382" s="132" t="s">
        <v>1499</v>
      </c>
      <c r="F382" s="132" t="str">
        <f t="shared" si="27"/>
        <v>KT-140071</v>
      </c>
      <c r="G382" s="132" t="str">
        <f t="shared" si="28"/>
        <v>VE</v>
      </c>
      <c r="H382" s="134" t="str">
        <f t="shared" si="29"/>
        <v>×</v>
      </c>
    </row>
    <row r="383" spans="1:8" x14ac:dyDescent="0.15">
      <c r="A383" s="132" t="s">
        <v>1391</v>
      </c>
      <c r="B383" s="132" t="str">
        <f t="shared" si="25"/>
        <v>KT-100087</v>
      </c>
      <c r="C383" s="132" t="str">
        <f t="shared" si="26"/>
        <v>VE</v>
      </c>
      <c r="E383" s="132" t="s">
        <v>3172</v>
      </c>
      <c r="F383" s="132" t="str">
        <f t="shared" si="27"/>
        <v>HR-140011</v>
      </c>
      <c r="G383" s="132" t="str">
        <f t="shared" si="28"/>
        <v>VE</v>
      </c>
      <c r="H383" s="134" t="str">
        <f t="shared" si="29"/>
        <v>×</v>
      </c>
    </row>
    <row r="384" spans="1:8" x14ac:dyDescent="0.15">
      <c r="A384" s="132" t="s">
        <v>1421</v>
      </c>
      <c r="B384" s="132" t="str">
        <f t="shared" si="25"/>
        <v>KT-110079</v>
      </c>
      <c r="C384" s="132" t="str">
        <f t="shared" si="26"/>
        <v>VE</v>
      </c>
      <c r="E384" s="132" t="s">
        <v>3173</v>
      </c>
      <c r="F384" s="132" t="str">
        <f t="shared" si="27"/>
        <v>HKK-140001</v>
      </c>
      <c r="G384" s="132" t="str">
        <f t="shared" si="28"/>
        <v>VR</v>
      </c>
      <c r="H384" s="134" t="str">
        <f t="shared" si="29"/>
        <v>×</v>
      </c>
    </row>
    <row r="385" spans="1:8" x14ac:dyDescent="0.15">
      <c r="A385" s="132" t="s">
        <v>11225</v>
      </c>
      <c r="B385" s="132" t="str">
        <f t="shared" si="25"/>
        <v>SK-090006</v>
      </c>
      <c r="C385" s="132" t="str">
        <f t="shared" si="26"/>
        <v>VG</v>
      </c>
      <c r="E385" s="132" t="s">
        <v>1252</v>
      </c>
      <c r="F385" s="132" t="str">
        <f t="shared" si="27"/>
        <v>HK-140003</v>
      </c>
      <c r="G385" s="132" t="str">
        <f t="shared" si="28"/>
        <v>VE</v>
      </c>
      <c r="H385" s="134" t="str">
        <f t="shared" si="29"/>
        <v>×</v>
      </c>
    </row>
    <row r="386" spans="1:8" x14ac:dyDescent="0.15">
      <c r="A386" s="132" t="s">
        <v>3033</v>
      </c>
      <c r="B386" s="132" t="str">
        <f t="shared" si="25"/>
        <v>QS-160045</v>
      </c>
      <c r="C386" s="132" t="str">
        <f t="shared" si="26"/>
        <v>VE</v>
      </c>
      <c r="E386" s="132" t="s">
        <v>3174</v>
      </c>
      <c r="F386" s="132" t="str">
        <f t="shared" si="27"/>
        <v>KT-140059</v>
      </c>
      <c r="G386" s="132" t="str">
        <f t="shared" si="28"/>
        <v>VE</v>
      </c>
      <c r="H386" s="134" t="str">
        <f t="shared" si="29"/>
        <v>×</v>
      </c>
    </row>
    <row r="387" spans="1:8" x14ac:dyDescent="0.15">
      <c r="A387" s="132" t="s">
        <v>3061</v>
      </c>
      <c r="B387" s="132" t="str">
        <f t="shared" ref="B387:B450" si="30">LEFT(A387,FIND("-",A387)+6)</f>
        <v>QS-160015</v>
      </c>
      <c r="C387" s="132" t="str">
        <f t="shared" ref="C387:C450" si="31">RIGHT(A387,LEN(A387)-FIND("-",A387)-7)</f>
        <v>VE</v>
      </c>
      <c r="E387" s="132" t="s">
        <v>3175</v>
      </c>
      <c r="F387" s="132" t="str">
        <f t="shared" ref="F387:F450" si="32">LEFT(E387,FIND("-",E387)+6)</f>
        <v>KKK-140001</v>
      </c>
      <c r="G387" s="132" t="str">
        <f t="shared" ref="G387:G450" si="33">RIGHT(E387,LEN(E387)-FIND("-",E387)-7)</f>
        <v>VE</v>
      </c>
      <c r="H387" s="134" t="str">
        <f t="shared" ref="H387:H450" si="34">IF(ISNA(VLOOKUP(F387,$B$2:$B$1142,1,FALSE)),"○","×")</f>
        <v>×</v>
      </c>
    </row>
    <row r="388" spans="1:8" x14ac:dyDescent="0.15">
      <c r="A388" s="132" t="s">
        <v>3073</v>
      </c>
      <c r="B388" s="132" t="str">
        <f t="shared" si="30"/>
        <v>KT-160034</v>
      </c>
      <c r="C388" s="132" t="str">
        <f t="shared" si="31"/>
        <v>VE</v>
      </c>
      <c r="E388" s="132" t="s">
        <v>22554</v>
      </c>
      <c r="F388" s="132" t="str">
        <f t="shared" si="32"/>
        <v>KT-140056</v>
      </c>
      <c r="G388" s="132" t="str">
        <f t="shared" si="33"/>
        <v>VR</v>
      </c>
      <c r="H388" s="134" t="str">
        <f t="shared" si="34"/>
        <v>○</v>
      </c>
    </row>
    <row r="389" spans="1:8" x14ac:dyDescent="0.15">
      <c r="A389" s="132" t="s">
        <v>3119</v>
      </c>
      <c r="B389" s="132" t="str">
        <f t="shared" si="30"/>
        <v>KT-150055</v>
      </c>
      <c r="C389" s="132" t="str">
        <f t="shared" si="31"/>
        <v>VR</v>
      </c>
      <c r="E389" s="132" t="s">
        <v>3176</v>
      </c>
      <c r="F389" s="132" t="str">
        <f t="shared" si="32"/>
        <v>KK-140011</v>
      </c>
      <c r="G389" s="132" t="str">
        <f t="shared" si="33"/>
        <v>VE</v>
      </c>
      <c r="H389" s="134" t="str">
        <f t="shared" si="34"/>
        <v>×</v>
      </c>
    </row>
    <row r="390" spans="1:8" x14ac:dyDescent="0.15">
      <c r="A390" s="132" t="s">
        <v>3169</v>
      </c>
      <c r="B390" s="132" t="str">
        <f t="shared" si="30"/>
        <v>KT-140078</v>
      </c>
      <c r="C390" s="132" t="str">
        <f t="shared" si="31"/>
        <v>VR</v>
      </c>
      <c r="E390" s="132" t="s">
        <v>22555</v>
      </c>
      <c r="F390" s="132" t="str">
        <f t="shared" si="32"/>
        <v>KT-140053</v>
      </c>
      <c r="G390" s="132" t="str">
        <f t="shared" si="33"/>
        <v>VR</v>
      </c>
      <c r="H390" s="134" t="str">
        <f t="shared" si="34"/>
        <v>○</v>
      </c>
    </row>
    <row r="391" spans="1:8" x14ac:dyDescent="0.15">
      <c r="A391" s="132" t="s">
        <v>3189</v>
      </c>
      <c r="B391" s="132" t="str">
        <f t="shared" si="30"/>
        <v>KT-140012</v>
      </c>
      <c r="C391" s="132" t="str">
        <f t="shared" si="31"/>
        <v>VR</v>
      </c>
      <c r="E391" s="132" t="s">
        <v>22556</v>
      </c>
      <c r="F391" s="132" t="str">
        <f t="shared" si="32"/>
        <v>KT-140051</v>
      </c>
      <c r="G391" s="132" t="str">
        <f t="shared" si="33"/>
        <v>VE</v>
      </c>
      <c r="H391" s="134" t="str">
        <f t="shared" si="34"/>
        <v>○</v>
      </c>
    </row>
    <row r="392" spans="1:8" x14ac:dyDescent="0.15">
      <c r="A392" s="132" t="s">
        <v>1080</v>
      </c>
      <c r="B392" s="132" t="str">
        <f t="shared" si="30"/>
        <v>CB-100024</v>
      </c>
      <c r="C392" s="132" t="str">
        <f t="shared" si="31"/>
        <v>VE</v>
      </c>
      <c r="E392" s="132" t="s">
        <v>3178</v>
      </c>
      <c r="F392" s="132" t="str">
        <f t="shared" si="32"/>
        <v>QS-140005</v>
      </c>
      <c r="G392" s="132" t="str">
        <f t="shared" si="33"/>
        <v>VE</v>
      </c>
      <c r="H392" s="134" t="str">
        <f t="shared" si="34"/>
        <v>×</v>
      </c>
    </row>
    <row r="393" spans="1:8" x14ac:dyDescent="0.15">
      <c r="A393" s="132" t="s">
        <v>1227</v>
      </c>
      <c r="B393" s="132" t="str">
        <f t="shared" si="30"/>
        <v>HK-110027</v>
      </c>
      <c r="C393" s="132" t="str">
        <f t="shared" si="31"/>
        <v>VE</v>
      </c>
      <c r="E393" s="132" t="s">
        <v>1358</v>
      </c>
      <c r="F393" s="132" t="str">
        <f t="shared" si="32"/>
        <v>KK-140008</v>
      </c>
      <c r="G393" s="132" t="str">
        <f t="shared" si="33"/>
        <v>VE</v>
      </c>
      <c r="H393" s="134" t="str">
        <f t="shared" si="34"/>
        <v>×</v>
      </c>
    </row>
    <row r="394" spans="1:8" x14ac:dyDescent="0.15">
      <c r="A394" s="132" t="s">
        <v>1248</v>
      </c>
      <c r="B394" s="132" t="str">
        <f t="shared" si="30"/>
        <v>HK-130002</v>
      </c>
      <c r="C394" s="132" t="str">
        <f t="shared" si="31"/>
        <v>VR</v>
      </c>
      <c r="E394" s="132" t="s">
        <v>3179</v>
      </c>
      <c r="F394" s="132" t="str">
        <f t="shared" si="32"/>
        <v>TH-140002</v>
      </c>
      <c r="G394" s="132" t="str">
        <f t="shared" si="33"/>
        <v>VE</v>
      </c>
      <c r="H394" s="134" t="str">
        <f t="shared" si="34"/>
        <v>×</v>
      </c>
    </row>
    <row r="395" spans="1:8" x14ac:dyDescent="0.15">
      <c r="A395" s="132" t="s">
        <v>1252</v>
      </c>
      <c r="B395" s="132" t="str">
        <f t="shared" si="30"/>
        <v>HK-140003</v>
      </c>
      <c r="C395" s="132" t="str">
        <f t="shared" si="31"/>
        <v>VE</v>
      </c>
      <c r="E395" s="132" t="s">
        <v>22557</v>
      </c>
      <c r="F395" s="132" t="str">
        <f t="shared" si="32"/>
        <v>CG-140007</v>
      </c>
      <c r="G395" s="132" t="str">
        <f t="shared" si="33"/>
        <v>VE</v>
      </c>
      <c r="H395" s="134" t="str">
        <f t="shared" si="34"/>
        <v>○</v>
      </c>
    </row>
    <row r="396" spans="1:8" x14ac:dyDescent="0.15">
      <c r="A396" s="132" t="s">
        <v>6163</v>
      </c>
      <c r="B396" s="132" t="str">
        <f t="shared" si="30"/>
        <v>KK-080017</v>
      </c>
      <c r="C396" s="132" t="str">
        <f t="shared" si="31"/>
        <v>VG</v>
      </c>
      <c r="E396" s="132" t="s">
        <v>3180</v>
      </c>
      <c r="F396" s="132" t="str">
        <f t="shared" si="32"/>
        <v>KT-140040</v>
      </c>
      <c r="G396" s="132" t="str">
        <f t="shared" si="33"/>
        <v>VR</v>
      </c>
      <c r="H396" s="134" t="str">
        <f t="shared" si="34"/>
        <v>×</v>
      </c>
    </row>
    <row r="397" spans="1:8" x14ac:dyDescent="0.15">
      <c r="A397" s="132" t="s">
        <v>6182</v>
      </c>
      <c r="B397" s="132" t="str">
        <f t="shared" si="30"/>
        <v>KK-080036</v>
      </c>
      <c r="C397" s="132" t="str">
        <f t="shared" si="31"/>
        <v>VG</v>
      </c>
      <c r="E397" s="132" t="s">
        <v>1251</v>
      </c>
      <c r="F397" s="132" t="str">
        <f t="shared" si="32"/>
        <v>HK-140002</v>
      </c>
      <c r="G397" s="132" t="str">
        <f t="shared" si="33"/>
        <v>VE</v>
      </c>
      <c r="H397" s="134" t="str">
        <f t="shared" si="34"/>
        <v>×</v>
      </c>
    </row>
    <row r="398" spans="1:8" x14ac:dyDescent="0.15">
      <c r="A398" s="132" t="s">
        <v>1300</v>
      </c>
      <c r="B398" s="132" t="str">
        <f t="shared" si="30"/>
        <v>KK-100081</v>
      </c>
      <c r="C398" s="132" t="str">
        <f t="shared" si="31"/>
        <v>VE</v>
      </c>
      <c r="E398" s="132" t="s">
        <v>3181</v>
      </c>
      <c r="F398" s="132" t="str">
        <f t="shared" si="32"/>
        <v>HR-140007</v>
      </c>
      <c r="G398" s="132" t="str">
        <f t="shared" si="33"/>
        <v>VR</v>
      </c>
      <c r="H398" s="134" t="str">
        <f t="shared" si="34"/>
        <v>×</v>
      </c>
    </row>
    <row r="399" spans="1:8" x14ac:dyDescent="0.15">
      <c r="A399" s="132" t="s">
        <v>1314</v>
      </c>
      <c r="B399" s="132" t="str">
        <f t="shared" si="30"/>
        <v>KK-110002</v>
      </c>
      <c r="C399" s="132" t="str">
        <f t="shared" si="31"/>
        <v>VE</v>
      </c>
      <c r="E399" s="132" t="s">
        <v>3182</v>
      </c>
      <c r="F399" s="132" t="str">
        <f t="shared" si="32"/>
        <v>HR-140006</v>
      </c>
      <c r="G399" s="132" t="str">
        <f t="shared" si="33"/>
        <v>VE</v>
      </c>
      <c r="H399" s="134" t="str">
        <f t="shared" si="34"/>
        <v>×</v>
      </c>
    </row>
    <row r="400" spans="1:8" x14ac:dyDescent="0.15">
      <c r="A400" s="132" t="s">
        <v>1355</v>
      </c>
      <c r="B400" s="132" t="str">
        <f t="shared" si="30"/>
        <v>KK-130044</v>
      </c>
      <c r="C400" s="132" t="str">
        <f t="shared" si="31"/>
        <v>VE</v>
      </c>
      <c r="E400" s="132" t="s">
        <v>1496</v>
      </c>
      <c r="F400" s="132" t="str">
        <f t="shared" si="32"/>
        <v>KT-140036</v>
      </c>
      <c r="G400" s="132" t="str">
        <f t="shared" si="33"/>
        <v>VE</v>
      </c>
      <c r="H400" s="134" t="str">
        <f t="shared" si="34"/>
        <v>×</v>
      </c>
    </row>
    <row r="401" spans="1:8" x14ac:dyDescent="0.15">
      <c r="A401" s="132" t="s">
        <v>1388</v>
      </c>
      <c r="B401" s="132" t="str">
        <f t="shared" si="30"/>
        <v>KT-100070</v>
      </c>
      <c r="C401" s="132" t="str">
        <f t="shared" si="31"/>
        <v>VE</v>
      </c>
      <c r="E401" s="132" t="s">
        <v>3183</v>
      </c>
      <c r="F401" s="132" t="str">
        <f t="shared" si="32"/>
        <v>QS-140003</v>
      </c>
      <c r="G401" s="132" t="str">
        <f t="shared" si="33"/>
        <v>VE</v>
      </c>
      <c r="H401" s="134" t="str">
        <f t="shared" si="34"/>
        <v>×</v>
      </c>
    </row>
    <row r="402" spans="1:8" x14ac:dyDescent="0.15">
      <c r="A402" s="132" t="s">
        <v>1389</v>
      </c>
      <c r="B402" s="132" t="str">
        <f t="shared" si="30"/>
        <v>KT-100077</v>
      </c>
      <c r="C402" s="132" t="str">
        <f t="shared" si="31"/>
        <v>VE</v>
      </c>
      <c r="E402" s="132" t="s">
        <v>3185</v>
      </c>
      <c r="F402" s="132" t="str">
        <f t="shared" si="32"/>
        <v>KT-140030</v>
      </c>
      <c r="G402" s="132" t="str">
        <f t="shared" si="33"/>
        <v>VR</v>
      </c>
      <c r="H402" s="134" t="str">
        <f t="shared" si="34"/>
        <v>×</v>
      </c>
    </row>
    <row r="403" spans="1:8" x14ac:dyDescent="0.15">
      <c r="A403" s="132" t="s">
        <v>1516</v>
      </c>
      <c r="B403" s="132" t="str">
        <f t="shared" si="30"/>
        <v>KT-160006</v>
      </c>
      <c r="C403" s="132" t="str">
        <f t="shared" si="31"/>
        <v>VE</v>
      </c>
      <c r="E403" s="132" t="s">
        <v>2792</v>
      </c>
      <c r="F403" s="132" t="str">
        <f t="shared" si="32"/>
        <v>QSK-140001</v>
      </c>
      <c r="G403" s="132" t="str">
        <f t="shared" si="33"/>
        <v>VE</v>
      </c>
      <c r="H403" s="134" t="str">
        <f t="shared" si="34"/>
        <v>×</v>
      </c>
    </row>
    <row r="404" spans="1:8" x14ac:dyDescent="0.15">
      <c r="A404" s="132" t="s">
        <v>1628</v>
      </c>
      <c r="B404" s="132" t="str">
        <f t="shared" si="30"/>
        <v>TH-150007</v>
      </c>
      <c r="C404" s="132" t="str">
        <f t="shared" si="31"/>
        <v>VE</v>
      </c>
      <c r="E404" s="132" t="s">
        <v>1495</v>
      </c>
      <c r="F404" s="132" t="str">
        <f t="shared" si="32"/>
        <v>KT-140022</v>
      </c>
      <c r="G404" s="132" t="str">
        <f t="shared" si="33"/>
        <v>VE</v>
      </c>
      <c r="H404" s="134" t="str">
        <f t="shared" si="34"/>
        <v>×</v>
      </c>
    </row>
    <row r="405" spans="1:8" x14ac:dyDescent="0.15">
      <c r="A405" s="132" t="s">
        <v>3036</v>
      </c>
      <c r="B405" s="132" t="str">
        <f t="shared" si="30"/>
        <v>HK-160024</v>
      </c>
      <c r="C405" s="132" t="str">
        <f t="shared" si="31"/>
        <v>VE</v>
      </c>
      <c r="E405" s="132" t="s">
        <v>3187</v>
      </c>
      <c r="F405" s="132" t="str">
        <f t="shared" si="32"/>
        <v>KT-140017</v>
      </c>
      <c r="G405" s="132" t="str">
        <f t="shared" si="33"/>
        <v>VE</v>
      </c>
      <c r="H405" s="134" t="str">
        <f t="shared" si="34"/>
        <v>×</v>
      </c>
    </row>
    <row r="406" spans="1:8" x14ac:dyDescent="0.15">
      <c r="A406" s="132" t="s">
        <v>3059</v>
      </c>
      <c r="B406" s="132" t="str">
        <f t="shared" si="30"/>
        <v>HK-160011</v>
      </c>
      <c r="C406" s="132" t="str">
        <f t="shared" si="31"/>
        <v>VE</v>
      </c>
      <c r="E406" s="132" t="s">
        <v>22558</v>
      </c>
      <c r="F406" s="132" t="str">
        <f t="shared" si="32"/>
        <v>KT-140015</v>
      </c>
      <c r="G406" s="132" t="str">
        <f t="shared" si="33"/>
        <v>VR</v>
      </c>
      <c r="H406" s="134" t="str">
        <f t="shared" si="34"/>
        <v>○</v>
      </c>
    </row>
    <row r="407" spans="1:8" x14ac:dyDescent="0.15">
      <c r="A407" s="132" t="s">
        <v>3083</v>
      </c>
      <c r="B407" s="132" t="str">
        <f t="shared" si="30"/>
        <v>HK-160001</v>
      </c>
      <c r="C407" s="132" t="str">
        <f t="shared" si="31"/>
        <v>VE</v>
      </c>
      <c r="E407" s="132" t="s">
        <v>3188</v>
      </c>
      <c r="F407" s="132" t="str">
        <f t="shared" si="32"/>
        <v>KT-140013</v>
      </c>
      <c r="G407" s="132" t="str">
        <f t="shared" si="33"/>
        <v>VE</v>
      </c>
      <c r="H407" s="134" t="str">
        <f t="shared" si="34"/>
        <v>×</v>
      </c>
    </row>
    <row r="408" spans="1:8" x14ac:dyDescent="0.15">
      <c r="A408" s="132" t="s">
        <v>3187</v>
      </c>
      <c r="B408" s="132" t="str">
        <f t="shared" si="30"/>
        <v>KT-140017</v>
      </c>
      <c r="C408" s="132" t="str">
        <f t="shared" si="31"/>
        <v>VE</v>
      </c>
      <c r="E408" s="132" t="s">
        <v>3189</v>
      </c>
      <c r="F408" s="132" t="str">
        <f t="shared" si="32"/>
        <v>KT-140012</v>
      </c>
      <c r="G408" s="132" t="str">
        <f t="shared" si="33"/>
        <v>VR</v>
      </c>
      <c r="H408" s="134" t="str">
        <f t="shared" si="34"/>
        <v>×</v>
      </c>
    </row>
    <row r="409" spans="1:8" x14ac:dyDescent="0.15">
      <c r="A409" s="132" t="s">
        <v>3202</v>
      </c>
      <c r="B409" s="132" t="str">
        <f t="shared" si="30"/>
        <v>KT-130098</v>
      </c>
      <c r="C409" s="132" t="str">
        <f t="shared" si="31"/>
        <v>VE</v>
      </c>
      <c r="E409" s="132" t="s">
        <v>1494</v>
      </c>
      <c r="F409" s="132" t="str">
        <f t="shared" si="32"/>
        <v>KT-140011</v>
      </c>
      <c r="G409" s="132" t="str">
        <f t="shared" si="33"/>
        <v>VE</v>
      </c>
      <c r="H409" s="134" t="str">
        <f t="shared" si="34"/>
        <v>×</v>
      </c>
    </row>
    <row r="410" spans="1:8" x14ac:dyDescent="0.15">
      <c r="A410" s="132" t="s">
        <v>3024</v>
      </c>
      <c r="B410" s="132" t="str">
        <f t="shared" si="30"/>
        <v>KK-170006</v>
      </c>
      <c r="C410" s="132" t="str">
        <f t="shared" si="31"/>
        <v>VE</v>
      </c>
      <c r="E410" s="132" t="s">
        <v>1493</v>
      </c>
      <c r="F410" s="132" t="str">
        <f t="shared" si="32"/>
        <v>KT-140010</v>
      </c>
      <c r="G410" s="132" t="str">
        <f t="shared" si="33"/>
        <v>VE</v>
      </c>
      <c r="H410" s="134" t="str">
        <f t="shared" si="34"/>
        <v>×</v>
      </c>
    </row>
    <row r="411" spans="1:8" x14ac:dyDescent="0.15">
      <c r="A411" s="132" t="s">
        <v>3176</v>
      </c>
      <c r="B411" s="132" t="str">
        <f t="shared" si="30"/>
        <v>KK-140011</v>
      </c>
      <c r="C411" s="132" t="str">
        <f t="shared" si="31"/>
        <v>VE</v>
      </c>
      <c r="E411" s="132" t="s">
        <v>1492</v>
      </c>
      <c r="F411" s="132" t="str">
        <f t="shared" si="32"/>
        <v>KT-140007</v>
      </c>
      <c r="G411" s="132" t="str">
        <f t="shared" si="33"/>
        <v>VE</v>
      </c>
      <c r="H411" s="134" t="str">
        <f t="shared" si="34"/>
        <v>×</v>
      </c>
    </row>
    <row r="412" spans="1:8" x14ac:dyDescent="0.15">
      <c r="A412" s="132" t="s">
        <v>1171</v>
      </c>
      <c r="B412" s="132" t="str">
        <f t="shared" si="30"/>
        <v>CG-110036</v>
      </c>
      <c r="C412" s="132" t="str">
        <f t="shared" si="31"/>
        <v>VE</v>
      </c>
      <c r="E412" s="132" t="s">
        <v>2766</v>
      </c>
      <c r="F412" s="132" t="str">
        <f t="shared" si="32"/>
        <v>KTK-140001</v>
      </c>
      <c r="G412" s="132" t="str">
        <f t="shared" si="33"/>
        <v>VR</v>
      </c>
      <c r="H412" s="134" t="str">
        <f t="shared" si="34"/>
        <v>×</v>
      </c>
    </row>
    <row r="413" spans="1:8" x14ac:dyDescent="0.15">
      <c r="A413" s="132" t="s">
        <v>7869</v>
      </c>
      <c r="B413" s="132" t="str">
        <f t="shared" si="30"/>
        <v>KT-080015</v>
      </c>
      <c r="C413" s="132" t="str">
        <f t="shared" si="31"/>
        <v>VG</v>
      </c>
      <c r="E413" s="132" t="s">
        <v>3190</v>
      </c>
      <c r="F413" s="132" t="str">
        <f t="shared" si="32"/>
        <v>KT-140006</v>
      </c>
      <c r="G413" s="132" t="str">
        <f t="shared" si="33"/>
        <v>VE</v>
      </c>
      <c r="H413" s="134" t="str">
        <f t="shared" si="34"/>
        <v>×</v>
      </c>
    </row>
    <row r="414" spans="1:8" x14ac:dyDescent="0.15">
      <c r="A414" s="132" t="s">
        <v>3209</v>
      </c>
      <c r="B414" s="132" t="str">
        <f t="shared" si="30"/>
        <v>KK-130029</v>
      </c>
      <c r="C414" s="132" t="str">
        <f t="shared" si="31"/>
        <v>VE</v>
      </c>
      <c r="E414" s="132" t="s">
        <v>3191</v>
      </c>
      <c r="F414" s="132" t="str">
        <f t="shared" si="32"/>
        <v>CG-140003</v>
      </c>
      <c r="G414" s="132" t="str">
        <f t="shared" si="33"/>
        <v>VE</v>
      </c>
      <c r="H414" s="134" t="str">
        <f t="shared" si="34"/>
        <v>×</v>
      </c>
    </row>
    <row r="415" spans="1:8" x14ac:dyDescent="0.15">
      <c r="A415" s="132" t="s">
        <v>3258</v>
      </c>
      <c r="B415" s="132" t="str">
        <f t="shared" si="30"/>
        <v>KK-120033</v>
      </c>
      <c r="C415" s="132" t="str">
        <f t="shared" si="31"/>
        <v>VR</v>
      </c>
      <c r="E415" s="132" t="s">
        <v>3192</v>
      </c>
      <c r="F415" s="132" t="str">
        <f t="shared" si="32"/>
        <v>CG-140002</v>
      </c>
      <c r="G415" s="132" t="str">
        <f t="shared" si="33"/>
        <v>VR</v>
      </c>
      <c r="H415" s="134" t="str">
        <f t="shared" si="34"/>
        <v>×</v>
      </c>
    </row>
    <row r="416" spans="1:8" x14ac:dyDescent="0.15">
      <c r="A416" s="132" t="s">
        <v>1383</v>
      </c>
      <c r="B416" s="132" t="str">
        <f t="shared" si="30"/>
        <v>KT-100053</v>
      </c>
      <c r="C416" s="132" t="str">
        <f t="shared" si="31"/>
        <v>VR</v>
      </c>
      <c r="E416" s="132" t="s">
        <v>1192</v>
      </c>
      <c r="F416" s="132" t="str">
        <f t="shared" si="32"/>
        <v>CG-140001</v>
      </c>
      <c r="G416" s="132" t="str">
        <f t="shared" si="33"/>
        <v>VR</v>
      </c>
      <c r="H416" s="134" t="str">
        <f t="shared" si="34"/>
        <v>×</v>
      </c>
    </row>
    <row r="417" spans="1:8" x14ac:dyDescent="0.15">
      <c r="A417" s="132" t="s">
        <v>1454</v>
      </c>
      <c r="B417" s="132" t="str">
        <f t="shared" si="30"/>
        <v>KT-120094</v>
      </c>
      <c r="C417" s="132" t="str">
        <f t="shared" si="31"/>
        <v>VR</v>
      </c>
      <c r="E417" s="132" t="s">
        <v>3193</v>
      </c>
      <c r="F417" s="132" t="str">
        <f t="shared" si="32"/>
        <v>KT-140001</v>
      </c>
      <c r="G417" s="132" t="str">
        <f t="shared" si="33"/>
        <v>VE</v>
      </c>
      <c r="H417" s="134" t="str">
        <f t="shared" si="34"/>
        <v>×</v>
      </c>
    </row>
    <row r="418" spans="1:8" x14ac:dyDescent="0.15">
      <c r="A418" s="132" t="s">
        <v>1169</v>
      </c>
      <c r="B418" s="132" t="str">
        <f t="shared" si="30"/>
        <v>CG-110033</v>
      </c>
      <c r="C418" s="132" t="str">
        <f t="shared" si="31"/>
        <v>VE</v>
      </c>
      <c r="E418" s="132" t="s">
        <v>3194</v>
      </c>
      <c r="F418" s="132" t="str">
        <f t="shared" si="32"/>
        <v>HR-140002</v>
      </c>
      <c r="G418" s="132" t="str">
        <f t="shared" si="33"/>
        <v>VE</v>
      </c>
      <c r="H418" s="134" t="str">
        <f t="shared" si="34"/>
        <v>×</v>
      </c>
    </row>
    <row r="419" spans="1:8" x14ac:dyDescent="0.15">
      <c r="A419" s="132" t="s">
        <v>6220</v>
      </c>
      <c r="B419" s="132" t="str">
        <f t="shared" si="30"/>
        <v>KK-090022</v>
      </c>
      <c r="C419" s="132" t="str">
        <f t="shared" si="31"/>
        <v>VG</v>
      </c>
      <c r="E419" s="132" t="s">
        <v>1586</v>
      </c>
      <c r="F419" s="132" t="str">
        <f t="shared" si="32"/>
        <v>SK-140006</v>
      </c>
      <c r="G419" s="132" t="str">
        <f t="shared" si="33"/>
        <v>VR</v>
      </c>
      <c r="H419" s="134" t="str">
        <f t="shared" si="34"/>
        <v>×</v>
      </c>
    </row>
    <row r="420" spans="1:8" x14ac:dyDescent="0.15">
      <c r="A420" s="132" t="s">
        <v>3302</v>
      </c>
      <c r="B420" s="132" t="str">
        <f t="shared" si="30"/>
        <v>KK-100047</v>
      </c>
      <c r="C420" s="132" t="str">
        <f t="shared" si="31"/>
        <v>VE</v>
      </c>
      <c r="E420" s="132" t="s">
        <v>3195</v>
      </c>
      <c r="F420" s="132" t="str">
        <f t="shared" si="32"/>
        <v>SK-140004</v>
      </c>
      <c r="G420" s="132" t="str">
        <f t="shared" si="33"/>
        <v>VE</v>
      </c>
      <c r="H420" s="134" t="str">
        <f t="shared" si="34"/>
        <v>×</v>
      </c>
    </row>
    <row r="421" spans="1:8" x14ac:dyDescent="0.15">
      <c r="A421" s="132" t="s">
        <v>1348</v>
      </c>
      <c r="B421" s="132" t="str">
        <f t="shared" si="30"/>
        <v>KK-120067</v>
      </c>
      <c r="C421" s="132" t="str">
        <f t="shared" si="31"/>
        <v>VE</v>
      </c>
      <c r="E421" s="132" t="s">
        <v>3196</v>
      </c>
      <c r="F421" s="132" t="str">
        <f t="shared" si="32"/>
        <v>SK-140002</v>
      </c>
      <c r="G421" s="132" t="str">
        <f t="shared" si="33"/>
        <v>VR</v>
      </c>
      <c r="H421" s="134" t="str">
        <f t="shared" si="34"/>
        <v>×</v>
      </c>
    </row>
    <row r="422" spans="1:8" x14ac:dyDescent="0.15">
      <c r="A422" s="132" t="s">
        <v>3271</v>
      </c>
      <c r="B422" s="132" t="str">
        <f t="shared" si="30"/>
        <v>KT-120034</v>
      </c>
      <c r="C422" s="132" t="str">
        <f t="shared" si="31"/>
        <v>VR</v>
      </c>
      <c r="E422" s="132" t="s">
        <v>1562</v>
      </c>
      <c r="F422" s="132" t="str">
        <f t="shared" si="32"/>
        <v>QS-130033</v>
      </c>
      <c r="G422" s="132" t="str">
        <f t="shared" si="33"/>
        <v>VE</v>
      </c>
      <c r="H422" s="134" t="str">
        <f t="shared" si="34"/>
        <v>×</v>
      </c>
    </row>
    <row r="423" spans="1:8" x14ac:dyDescent="0.15">
      <c r="A423" s="132" t="s">
        <v>1604</v>
      </c>
      <c r="B423" s="132" t="str">
        <f t="shared" si="30"/>
        <v>TH-110005</v>
      </c>
      <c r="C423" s="132" t="str">
        <f t="shared" si="31"/>
        <v>VE</v>
      </c>
      <c r="E423" s="132" t="s">
        <v>1491</v>
      </c>
      <c r="F423" s="132" t="str">
        <f t="shared" si="32"/>
        <v>KT-130107</v>
      </c>
      <c r="G423" s="132" t="str">
        <f t="shared" si="33"/>
        <v>VE</v>
      </c>
      <c r="H423" s="134" t="str">
        <f t="shared" si="34"/>
        <v>×</v>
      </c>
    </row>
    <row r="424" spans="1:8" x14ac:dyDescent="0.15">
      <c r="A424" s="132" t="s">
        <v>3210</v>
      </c>
      <c r="B424" s="132" t="str">
        <f t="shared" si="30"/>
        <v>CB-130014</v>
      </c>
      <c r="C424" s="132" t="str">
        <f t="shared" si="31"/>
        <v>VE</v>
      </c>
      <c r="E424" s="132" t="s">
        <v>1357</v>
      </c>
      <c r="F424" s="132" t="str">
        <f t="shared" si="32"/>
        <v>KK-130056</v>
      </c>
      <c r="G424" s="132" t="str">
        <f t="shared" si="33"/>
        <v>VE</v>
      </c>
      <c r="H424" s="134" t="str">
        <f t="shared" si="34"/>
        <v>×</v>
      </c>
    </row>
    <row r="425" spans="1:8" x14ac:dyDescent="0.15">
      <c r="A425" s="132" t="s">
        <v>4574</v>
      </c>
      <c r="B425" s="132" t="str">
        <f t="shared" si="30"/>
        <v>CG-090006</v>
      </c>
      <c r="C425" s="132" t="str">
        <f t="shared" si="31"/>
        <v>VG</v>
      </c>
      <c r="E425" s="132" t="s">
        <v>2795</v>
      </c>
      <c r="F425" s="132" t="str">
        <f t="shared" si="32"/>
        <v>CBK-130005</v>
      </c>
      <c r="G425" s="132" t="str">
        <f t="shared" si="33"/>
        <v>VE</v>
      </c>
      <c r="H425" s="134" t="str">
        <f t="shared" si="34"/>
        <v>×</v>
      </c>
    </row>
    <row r="426" spans="1:8" x14ac:dyDescent="0.15">
      <c r="A426" s="132" t="s">
        <v>4979</v>
      </c>
      <c r="B426" s="132" t="str">
        <f t="shared" si="30"/>
        <v>HK-080016</v>
      </c>
      <c r="C426" s="132" t="str">
        <f t="shared" si="31"/>
        <v>VG</v>
      </c>
      <c r="E426" s="132" t="s">
        <v>3197</v>
      </c>
      <c r="F426" s="132" t="str">
        <f t="shared" si="32"/>
        <v>CBK-130004</v>
      </c>
      <c r="G426" s="132" t="str">
        <f t="shared" si="33"/>
        <v>VE</v>
      </c>
      <c r="H426" s="134" t="str">
        <f t="shared" si="34"/>
        <v>×</v>
      </c>
    </row>
    <row r="427" spans="1:8" x14ac:dyDescent="0.15">
      <c r="A427" s="132" t="s">
        <v>5002</v>
      </c>
      <c r="B427" s="132" t="str">
        <f t="shared" si="30"/>
        <v>HK-090017</v>
      </c>
      <c r="C427" s="132" t="str">
        <f t="shared" si="31"/>
        <v>VG</v>
      </c>
      <c r="E427" s="132" t="s">
        <v>3198</v>
      </c>
      <c r="F427" s="132" t="str">
        <f t="shared" si="32"/>
        <v>CBK-130003</v>
      </c>
      <c r="G427" s="132" t="str">
        <f t="shared" si="33"/>
        <v>VE</v>
      </c>
      <c r="H427" s="134" t="str">
        <f t="shared" si="34"/>
        <v>×</v>
      </c>
    </row>
    <row r="428" spans="1:8" x14ac:dyDescent="0.15">
      <c r="A428" s="132" t="s">
        <v>5004</v>
      </c>
      <c r="B428" s="132" t="str">
        <f t="shared" si="30"/>
        <v>HK-090019</v>
      </c>
      <c r="C428" s="132" t="str">
        <f t="shared" si="31"/>
        <v>VG</v>
      </c>
      <c r="E428" s="132" t="s">
        <v>1490</v>
      </c>
      <c r="F428" s="132" t="str">
        <f t="shared" si="32"/>
        <v>KT-130105</v>
      </c>
      <c r="G428" s="132" t="str">
        <f t="shared" si="33"/>
        <v>VE</v>
      </c>
      <c r="H428" s="134" t="str">
        <f t="shared" si="34"/>
        <v>×</v>
      </c>
    </row>
    <row r="429" spans="1:8" x14ac:dyDescent="0.15">
      <c r="A429" s="132" t="s">
        <v>1232</v>
      </c>
      <c r="B429" s="132" t="str">
        <f t="shared" si="30"/>
        <v>HK-110040</v>
      </c>
      <c r="C429" s="132" t="str">
        <f t="shared" si="31"/>
        <v>VR</v>
      </c>
      <c r="E429" s="132" t="s">
        <v>1489</v>
      </c>
      <c r="F429" s="132" t="str">
        <f t="shared" si="32"/>
        <v>KT-130104</v>
      </c>
      <c r="G429" s="132" t="str">
        <f t="shared" si="33"/>
        <v>VE</v>
      </c>
      <c r="H429" s="134" t="str">
        <f t="shared" si="34"/>
        <v>×</v>
      </c>
    </row>
    <row r="430" spans="1:8" x14ac:dyDescent="0.15">
      <c r="A430" s="132" t="s">
        <v>1402</v>
      </c>
      <c r="B430" s="132" t="str">
        <f t="shared" si="30"/>
        <v>KT-110007</v>
      </c>
      <c r="C430" s="132" t="str">
        <f t="shared" si="31"/>
        <v>VR</v>
      </c>
      <c r="E430" s="132" t="s">
        <v>3199</v>
      </c>
      <c r="F430" s="132" t="str">
        <f t="shared" si="32"/>
        <v>KT-130103</v>
      </c>
      <c r="G430" s="132" t="str">
        <f t="shared" si="33"/>
        <v>VE</v>
      </c>
      <c r="H430" s="134" t="str">
        <f t="shared" si="34"/>
        <v>×</v>
      </c>
    </row>
    <row r="431" spans="1:8" x14ac:dyDescent="0.15">
      <c r="A431" s="132" t="s">
        <v>1531</v>
      </c>
      <c r="B431" s="132" t="str">
        <f t="shared" si="30"/>
        <v>QS-100035</v>
      </c>
      <c r="C431" s="132" t="str">
        <f t="shared" si="31"/>
        <v>VE</v>
      </c>
      <c r="E431" s="132" t="s">
        <v>3200</v>
      </c>
      <c r="F431" s="132" t="str">
        <f t="shared" si="32"/>
        <v>HR-130023</v>
      </c>
      <c r="G431" s="132" t="str">
        <f t="shared" si="33"/>
        <v>VE</v>
      </c>
      <c r="H431" s="134" t="str">
        <f t="shared" si="34"/>
        <v>×</v>
      </c>
    </row>
    <row r="432" spans="1:8" x14ac:dyDescent="0.15">
      <c r="A432" s="132" t="s">
        <v>3028</v>
      </c>
      <c r="B432" s="132" t="str">
        <f t="shared" si="30"/>
        <v>CB-170010</v>
      </c>
      <c r="C432" s="132" t="str">
        <f t="shared" si="31"/>
        <v>VR</v>
      </c>
      <c r="E432" s="132" t="s">
        <v>3201</v>
      </c>
      <c r="F432" s="132" t="str">
        <f t="shared" si="32"/>
        <v>KT-130102</v>
      </c>
      <c r="G432" s="132" t="str">
        <f t="shared" si="33"/>
        <v>VR</v>
      </c>
      <c r="H432" s="134" t="str">
        <f t="shared" si="34"/>
        <v>×</v>
      </c>
    </row>
    <row r="433" spans="1:8" x14ac:dyDescent="0.15">
      <c r="A433" s="132" t="s">
        <v>3238</v>
      </c>
      <c r="B433" s="132" t="str">
        <f t="shared" si="30"/>
        <v>CG-130007</v>
      </c>
      <c r="C433" s="132" t="str">
        <f t="shared" si="31"/>
        <v>VE</v>
      </c>
      <c r="E433" s="132" t="s">
        <v>3202</v>
      </c>
      <c r="F433" s="132" t="str">
        <f t="shared" si="32"/>
        <v>KT-130098</v>
      </c>
      <c r="G433" s="132" t="str">
        <f t="shared" si="33"/>
        <v>VE</v>
      </c>
      <c r="H433" s="134" t="str">
        <f t="shared" si="34"/>
        <v>×</v>
      </c>
    </row>
    <row r="434" spans="1:8" x14ac:dyDescent="0.15">
      <c r="A434" s="132" t="s">
        <v>3192</v>
      </c>
      <c r="B434" s="132" t="str">
        <f t="shared" si="30"/>
        <v>CG-140002</v>
      </c>
      <c r="C434" s="132" t="str">
        <f t="shared" si="31"/>
        <v>VR</v>
      </c>
      <c r="E434" s="132" t="s">
        <v>22559</v>
      </c>
      <c r="F434" s="132" t="str">
        <f t="shared" si="32"/>
        <v>KK-130050</v>
      </c>
      <c r="G434" s="132" t="str">
        <f t="shared" si="33"/>
        <v>VE</v>
      </c>
      <c r="H434" s="134" t="str">
        <f t="shared" si="34"/>
        <v>○</v>
      </c>
    </row>
    <row r="435" spans="1:8" x14ac:dyDescent="0.15">
      <c r="A435" s="132" t="s">
        <v>3305</v>
      </c>
      <c r="B435" s="132" t="str">
        <f t="shared" si="30"/>
        <v>KK-100037</v>
      </c>
      <c r="C435" s="132" t="str">
        <f t="shared" si="31"/>
        <v>VE</v>
      </c>
      <c r="E435" s="132" t="s">
        <v>1191</v>
      </c>
      <c r="F435" s="132" t="str">
        <f t="shared" si="32"/>
        <v>CG-130021</v>
      </c>
      <c r="G435" s="132" t="str">
        <f t="shared" si="33"/>
        <v>VE</v>
      </c>
      <c r="H435" s="134" t="str">
        <f t="shared" si="34"/>
        <v>×</v>
      </c>
    </row>
    <row r="436" spans="1:8" x14ac:dyDescent="0.15">
      <c r="A436" s="132" t="s">
        <v>3244</v>
      </c>
      <c r="B436" s="132" t="str">
        <f t="shared" si="30"/>
        <v>SK-130002</v>
      </c>
      <c r="C436" s="132" t="str">
        <f t="shared" si="31"/>
        <v>VR</v>
      </c>
      <c r="E436" s="132" t="s">
        <v>1488</v>
      </c>
      <c r="F436" s="132" t="str">
        <f t="shared" si="32"/>
        <v>KT-130095</v>
      </c>
      <c r="G436" s="132" t="str">
        <f t="shared" si="33"/>
        <v>VE</v>
      </c>
      <c r="H436" s="134" t="str">
        <f t="shared" si="34"/>
        <v>×</v>
      </c>
    </row>
    <row r="437" spans="1:8" x14ac:dyDescent="0.15">
      <c r="A437" s="132" t="s">
        <v>1125</v>
      </c>
      <c r="B437" s="132" t="str">
        <f t="shared" si="30"/>
        <v>CB-120025</v>
      </c>
      <c r="C437" s="132" t="str">
        <f t="shared" si="31"/>
        <v>VE</v>
      </c>
      <c r="E437" s="132" t="s">
        <v>3203</v>
      </c>
      <c r="F437" s="132" t="str">
        <f t="shared" si="32"/>
        <v>HK-130011</v>
      </c>
      <c r="G437" s="132" t="str">
        <f t="shared" si="33"/>
        <v>VE</v>
      </c>
      <c r="H437" s="134" t="str">
        <f t="shared" si="34"/>
        <v>×</v>
      </c>
    </row>
    <row r="438" spans="1:8" x14ac:dyDescent="0.15">
      <c r="A438" s="132" t="s">
        <v>1222</v>
      </c>
      <c r="B438" s="132" t="str">
        <f t="shared" si="30"/>
        <v>HK-110022</v>
      </c>
      <c r="C438" s="132" t="str">
        <f t="shared" si="31"/>
        <v>VE</v>
      </c>
      <c r="E438" s="132" t="s">
        <v>2770</v>
      </c>
      <c r="F438" s="132" t="str">
        <f t="shared" si="32"/>
        <v>CBK-130002</v>
      </c>
      <c r="G438" s="132" t="str">
        <f t="shared" si="33"/>
        <v>VE</v>
      </c>
      <c r="H438" s="134" t="str">
        <f t="shared" si="34"/>
        <v>×</v>
      </c>
    </row>
    <row r="439" spans="1:8" x14ac:dyDescent="0.15">
      <c r="A439" s="132" t="s">
        <v>1223</v>
      </c>
      <c r="B439" s="132" t="str">
        <f t="shared" si="30"/>
        <v>HK-110023</v>
      </c>
      <c r="C439" s="132" t="str">
        <f t="shared" si="31"/>
        <v>VE</v>
      </c>
      <c r="E439" s="132" t="s">
        <v>3204</v>
      </c>
      <c r="F439" s="132" t="str">
        <f t="shared" si="32"/>
        <v>KT-130081</v>
      </c>
      <c r="G439" s="132" t="str">
        <f t="shared" si="33"/>
        <v>VE</v>
      </c>
      <c r="H439" s="134" t="str">
        <f t="shared" si="34"/>
        <v>×</v>
      </c>
    </row>
    <row r="440" spans="1:8" x14ac:dyDescent="0.15">
      <c r="A440" s="132" t="s">
        <v>1269</v>
      </c>
      <c r="B440" s="132" t="str">
        <f t="shared" si="30"/>
        <v>HR-120018</v>
      </c>
      <c r="C440" s="132" t="str">
        <f t="shared" si="31"/>
        <v>VE</v>
      </c>
      <c r="E440" s="132" t="s">
        <v>1356</v>
      </c>
      <c r="F440" s="132" t="str">
        <f t="shared" si="32"/>
        <v>KK-130046</v>
      </c>
      <c r="G440" s="132" t="str">
        <f t="shared" si="33"/>
        <v>VE</v>
      </c>
      <c r="H440" s="134" t="str">
        <f t="shared" si="34"/>
        <v>×</v>
      </c>
    </row>
    <row r="441" spans="1:8" x14ac:dyDescent="0.15">
      <c r="A441" s="132" t="s">
        <v>1424</v>
      </c>
      <c r="B441" s="132" t="str">
        <f t="shared" si="30"/>
        <v>KT-120009</v>
      </c>
      <c r="C441" s="132" t="str">
        <f t="shared" si="31"/>
        <v>VE</v>
      </c>
      <c r="E441" s="132" t="s">
        <v>1355</v>
      </c>
      <c r="F441" s="132" t="str">
        <f t="shared" si="32"/>
        <v>KK-130044</v>
      </c>
      <c r="G441" s="132" t="str">
        <f t="shared" si="33"/>
        <v>VE</v>
      </c>
      <c r="H441" s="134" t="str">
        <f t="shared" si="34"/>
        <v>×</v>
      </c>
    </row>
    <row r="442" spans="1:8" x14ac:dyDescent="0.15">
      <c r="A442" s="132" t="s">
        <v>1492</v>
      </c>
      <c r="B442" s="132" t="str">
        <f t="shared" si="30"/>
        <v>KT-140007</v>
      </c>
      <c r="C442" s="132" t="str">
        <f t="shared" si="31"/>
        <v>VE</v>
      </c>
      <c r="E442" s="132" t="s">
        <v>1623</v>
      </c>
      <c r="F442" s="132" t="str">
        <f t="shared" si="32"/>
        <v>TH-130006</v>
      </c>
      <c r="G442" s="132" t="str">
        <f t="shared" si="33"/>
        <v>VR</v>
      </c>
      <c r="H442" s="134" t="str">
        <f t="shared" si="34"/>
        <v>×</v>
      </c>
    </row>
    <row r="443" spans="1:8" x14ac:dyDescent="0.15">
      <c r="A443" s="132" t="s">
        <v>1068</v>
      </c>
      <c r="B443" s="132" t="str">
        <f t="shared" si="30"/>
        <v>CB-100003</v>
      </c>
      <c r="C443" s="132" t="str">
        <f t="shared" si="31"/>
        <v>VE</v>
      </c>
      <c r="E443" s="132" t="s">
        <v>1487</v>
      </c>
      <c r="F443" s="132" t="str">
        <f t="shared" si="32"/>
        <v>KT-130078</v>
      </c>
      <c r="G443" s="132" t="str">
        <f t="shared" si="33"/>
        <v>VE</v>
      </c>
      <c r="H443" s="134" t="str">
        <f t="shared" si="34"/>
        <v>×</v>
      </c>
    </row>
    <row r="444" spans="1:8" x14ac:dyDescent="0.15">
      <c r="A444" s="132" t="s">
        <v>1087</v>
      </c>
      <c r="B444" s="132" t="str">
        <f t="shared" si="30"/>
        <v>CB-100037</v>
      </c>
      <c r="C444" s="132" t="str">
        <f t="shared" si="31"/>
        <v>VE</v>
      </c>
      <c r="E444" s="132" t="s">
        <v>1354</v>
      </c>
      <c r="F444" s="132" t="str">
        <f t="shared" si="32"/>
        <v>KK-130043</v>
      </c>
      <c r="G444" s="132" t="str">
        <f t="shared" si="33"/>
        <v>VE</v>
      </c>
      <c r="H444" s="134" t="str">
        <f t="shared" si="34"/>
        <v>×</v>
      </c>
    </row>
    <row r="445" spans="1:8" x14ac:dyDescent="0.15">
      <c r="A445" s="132" t="s">
        <v>1113</v>
      </c>
      <c r="B445" s="132" t="str">
        <f t="shared" si="30"/>
        <v>CB-110043</v>
      </c>
      <c r="C445" s="132" t="str">
        <f t="shared" si="31"/>
        <v>VE</v>
      </c>
      <c r="E445" s="132" t="s">
        <v>1486</v>
      </c>
      <c r="F445" s="132" t="str">
        <f t="shared" si="32"/>
        <v>KT-130076</v>
      </c>
      <c r="G445" s="132" t="str">
        <f t="shared" si="33"/>
        <v>VE</v>
      </c>
      <c r="H445" s="134" t="str">
        <f t="shared" si="34"/>
        <v>×</v>
      </c>
    </row>
    <row r="446" spans="1:8" x14ac:dyDescent="0.15">
      <c r="A446" s="132" t="s">
        <v>1122</v>
      </c>
      <c r="B446" s="132" t="str">
        <f t="shared" si="30"/>
        <v>CB-120016</v>
      </c>
      <c r="C446" s="132" t="str">
        <f t="shared" si="31"/>
        <v>VE</v>
      </c>
      <c r="E446" s="132" t="s">
        <v>1485</v>
      </c>
      <c r="F446" s="132" t="str">
        <f t="shared" si="32"/>
        <v>KT-130075</v>
      </c>
      <c r="G446" s="132" t="str">
        <f t="shared" si="33"/>
        <v>VE</v>
      </c>
      <c r="H446" s="134" t="str">
        <f t="shared" si="34"/>
        <v>×</v>
      </c>
    </row>
    <row r="447" spans="1:8" x14ac:dyDescent="0.15">
      <c r="A447" s="132" t="s">
        <v>1129</v>
      </c>
      <c r="B447" s="132" t="str">
        <f t="shared" si="30"/>
        <v>CB-120030</v>
      </c>
      <c r="C447" s="132" t="str">
        <f t="shared" si="31"/>
        <v>VE</v>
      </c>
      <c r="E447" s="132" t="s">
        <v>3205</v>
      </c>
      <c r="F447" s="132" t="str">
        <f t="shared" si="32"/>
        <v>QSK-130006</v>
      </c>
      <c r="G447" s="132" t="str">
        <f t="shared" si="33"/>
        <v>VE</v>
      </c>
      <c r="H447" s="134" t="str">
        <f t="shared" si="34"/>
        <v>×</v>
      </c>
    </row>
    <row r="448" spans="1:8" x14ac:dyDescent="0.15">
      <c r="A448" s="132" t="s">
        <v>3255</v>
      </c>
      <c r="B448" s="132" t="str">
        <f t="shared" si="30"/>
        <v>CB-120036</v>
      </c>
      <c r="C448" s="132" t="str">
        <f t="shared" si="31"/>
        <v>VE</v>
      </c>
      <c r="E448" s="132" t="s">
        <v>3207</v>
      </c>
      <c r="F448" s="132" t="str">
        <f t="shared" si="32"/>
        <v>KK-130036</v>
      </c>
      <c r="G448" s="132" t="str">
        <f t="shared" si="33"/>
        <v>VE</v>
      </c>
      <c r="H448" s="134" t="str">
        <f t="shared" si="34"/>
        <v>×</v>
      </c>
    </row>
    <row r="449" spans="1:8" x14ac:dyDescent="0.15">
      <c r="A449" s="132" t="s">
        <v>4569</v>
      </c>
      <c r="B449" s="132" t="str">
        <f t="shared" si="30"/>
        <v>CG-090001</v>
      </c>
      <c r="C449" s="132" t="str">
        <f t="shared" si="31"/>
        <v>VG</v>
      </c>
      <c r="E449" s="132" t="s">
        <v>1484</v>
      </c>
      <c r="F449" s="132" t="str">
        <f t="shared" si="32"/>
        <v>KT-130071</v>
      </c>
      <c r="G449" s="132" t="str">
        <f t="shared" si="33"/>
        <v>VE</v>
      </c>
      <c r="H449" s="134" t="str">
        <f t="shared" si="34"/>
        <v>×</v>
      </c>
    </row>
    <row r="450" spans="1:8" x14ac:dyDescent="0.15">
      <c r="A450" s="132" t="s">
        <v>4583</v>
      </c>
      <c r="B450" s="132" t="str">
        <f t="shared" si="30"/>
        <v>CG-090015</v>
      </c>
      <c r="C450" s="132" t="str">
        <f t="shared" si="31"/>
        <v>VG</v>
      </c>
      <c r="E450" s="132" t="s">
        <v>3208</v>
      </c>
      <c r="F450" s="132" t="str">
        <f t="shared" si="32"/>
        <v>HK-130009</v>
      </c>
      <c r="G450" s="132" t="str">
        <f t="shared" si="33"/>
        <v>VE</v>
      </c>
      <c r="H450" s="134" t="str">
        <f t="shared" si="34"/>
        <v>×</v>
      </c>
    </row>
    <row r="451" spans="1:8" x14ac:dyDescent="0.15">
      <c r="A451" s="132" t="s">
        <v>1144</v>
      </c>
      <c r="B451" s="132" t="str">
        <f t="shared" ref="B451:B514" si="35">LEFT(A451,FIND("-",A451)+6)</f>
        <v>CG-100025</v>
      </c>
      <c r="C451" s="132" t="str">
        <f t="shared" ref="C451:C514" si="36">RIGHT(A451,LEN(A451)-FIND("-",A451)-7)</f>
        <v>VE</v>
      </c>
      <c r="E451" s="132" t="s">
        <v>3209</v>
      </c>
      <c r="F451" s="132" t="str">
        <f t="shared" ref="F451:F514" si="37">LEFT(E451,FIND("-",E451)+6)</f>
        <v>KK-130029</v>
      </c>
      <c r="G451" s="132" t="str">
        <f t="shared" ref="G451:G514" si="38">RIGHT(E451,LEN(E451)-FIND("-",E451)-7)</f>
        <v>VE</v>
      </c>
      <c r="H451" s="134" t="str">
        <f t="shared" ref="H451:H514" si="39">IF(ISNA(VLOOKUP(F451,$B$2:$B$1142,1,FALSE)),"○","×")</f>
        <v>×</v>
      </c>
    </row>
    <row r="452" spans="1:8" x14ac:dyDescent="0.15">
      <c r="A452" s="132" t="s">
        <v>3295</v>
      </c>
      <c r="B452" s="132" t="str">
        <f t="shared" si="35"/>
        <v>CG-110007</v>
      </c>
      <c r="C452" s="132" t="str">
        <f t="shared" si="36"/>
        <v>VE</v>
      </c>
      <c r="E452" s="132" t="s">
        <v>1273</v>
      </c>
      <c r="F452" s="132" t="str">
        <f t="shared" si="37"/>
        <v>HR-130013</v>
      </c>
      <c r="G452" s="132" t="str">
        <f t="shared" si="38"/>
        <v>VE</v>
      </c>
      <c r="H452" s="134" t="str">
        <f t="shared" si="39"/>
        <v>×</v>
      </c>
    </row>
    <row r="453" spans="1:8" x14ac:dyDescent="0.15">
      <c r="A453" s="132" t="s">
        <v>1156</v>
      </c>
      <c r="B453" s="132" t="str">
        <f t="shared" si="35"/>
        <v>CG-110013</v>
      </c>
      <c r="C453" s="132" t="str">
        <f t="shared" si="36"/>
        <v>VE</v>
      </c>
      <c r="E453" s="132" t="s">
        <v>1483</v>
      </c>
      <c r="F453" s="132" t="str">
        <f t="shared" si="37"/>
        <v>KT-130065</v>
      </c>
      <c r="G453" s="132" t="str">
        <f t="shared" si="38"/>
        <v>VE</v>
      </c>
      <c r="H453" s="134" t="str">
        <f t="shared" si="39"/>
        <v>×</v>
      </c>
    </row>
    <row r="454" spans="1:8" x14ac:dyDescent="0.15">
      <c r="A454" s="132" t="s">
        <v>1160</v>
      </c>
      <c r="B454" s="132" t="str">
        <f t="shared" si="35"/>
        <v>CG-110018</v>
      </c>
      <c r="C454" s="132" t="str">
        <f t="shared" si="36"/>
        <v>VE</v>
      </c>
      <c r="E454" s="132" t="s">
        <v>1482</v>
      </c>
      <c r="F454" s="132" t="str">
        <f t="shared" si="37"/>
        <v>KT-130064</v>
      </c>
      <c r="G454" s="132" t="str">
        <f t="shared" si="38"/>
        <v>VE</v>
      </c>
      <c r="H454" s="134" t="str">
        <f t="shared" si="39"/>
        <v>×</v>
      </c>
    </row>
    <row r="455" spans="1:8" x14ac:dyDescent="0.15">
      <c r="A455" s="132" t="s">
        <v>1165</v>
      </c>
      <c r="B455" s="132" t="str">
        <f t="shared" si="35"/>
        <v>CG-110025</v>
      </c>
      <c r="C455" s="132" t="str">
        <f t="shared" si="36"/>
        <v>VE</v>
      </c>
      <c r="E455" s="132" t="s">
        <v>1481</v>
      </c>
      <c r="F455" s="132" t="str">
        <f t="shared" si="37"/>
        <v>KT-130063</v>
      </c>
      <c r="G455" s="132" t="str">
        <f t="shared" si="38"/>
        <v>VE</v>
      </c>
      <c r="H455" s="134" t="str">
        <f t="shared" si="39"/>
        <v>×</v>
      </c>
    </row>
    <row r="456" spans="1:8" x14ac:dyDescent="0.15">
      <c r="A456" s="132" t="s">
        <v>1166</v>
      </c>
      <c r="B456" s="132" t="str">
        <f t="shared" si="35"/>
        <v>CG-110026</v>
      </c>
      <c r="C456" s="132" t="str">
        <f t="shared" si="36"/>
        <v>VE</v>
      </c>
      <c r="E456" s="132" t="s">
        <v>1135</v>
      </c>
      <c r="F456" s="132" t="str">
        <f t="shared" si="37"/>
        <v>CB-130015</v>
      </c>
      <c r="G456" s="132" t="str">
        <f t="shared" si="38"/>
        <v>VE</v>
      </c>
      <c r="H456" s="134" t="str">
        <f t="shared" si="39"/>
        <v>×</v>
      </c>
    </row>
    <row r="457" spans="1:8" x14ac:dyDescent="0.15">
      <c r="A457" s="132" t="s">
        <v>1168</v>
      </c>
      <c r="B457" s="132" t="str">
        <f t="shared" si="35"/>
        <v>CG-110028</v>
      </c>
      <c r="C457" s="132" t="str">
        <f t="shared" si="36"/>
        <v>VE</v>
      </c>
      <c r="E457" s="132" t="s">
        <v>3210</v>
      </c>
      <c r="F457" s="132" t="str">
        <f t="shared" si="37"/>
        <v>CB-130014</v>
      </c>
      <c r="G457" s="132" t="str">
        <f t="shared" si="38"/>
        <v>VE</v>
      </c>
      <c r="H457" s="134" t="str">
        <f t="shared" si="39"/>
        <v>×</v>
      </c>
    </row>
    <row r="458" spans="1:8" x14ac:dyDescent="0.15">
      <c r="A458" s="132" t="s">
        <v>1170</v>
      </c>
      <c r="B458" s="132" t="str">
        <f t="shared" si="35"/>
        <v>CG-110035</v>
      </c>
      <c r="C458" s="132" t="str">
        <f t="shared" si="36"/>
        <v>VR</v>
      </c>
      <c r="E458" s="132" t="s">
        <v>1190</v>
      </c>
      <c r="F458" s="132" t="str">
        <f t="shared" si="37"/>
        <v>CG-130014</v>
      </c>
      <c r="G458" s="132" t="str">
        <f t="shared" si="38"/>
        <v>VR</v>
      </c>
      <c r="H458" s="134" t="str">
        <f t="shared" si="39"/>
        <v>×</v>
      </c>
    </row>
    <row r="459" spans="1:8" x14ac:dyDescent="0.15">
      <c r="A459" s="132" t="s">
        <v>1174</v>
      </c>
      <c r="B459" s="132" t="str">
        <f t="shared" si="35"/>
        <v>CG-120002</v>
      </c>
      <c r="C459" s="132" t="str">
        <f t="shared" si="36"/>
        <v>VE</v>
      </c>
      <c r="E459" s="132" t="s">
        <v>3211</v>
      </c>
      <c r="F459" s="132" t="str">
        <f t="shared" si="37"/>
        <v>QS-130021</v>
      </c>
      <c r="G459" s="132" t="str">
        <f t="shared" si="38"/>
        <v>VR</v>
      </c>
      <c r="H459" s="134" t="str">
        <f t="shared" si="39"/>
        <v>×</v>
      </c>
    </row>
    <row r="460" spans="1:8" x14ac:dyDescent="0.15">
      <c r="A460" s="132" t="s">
        <v>1179</v>
      </c>
      <c r="B460" s="132" t="str">
        <f t="shared" si="35"/>
        <v>CG-120013</v>
      </c>
      <c r="C460" s="132" t="str">
        <f t="shared" si="36"/>
        <v>VE</v>
      </c>
      <c r="E460" s="132" t="s">
        <v>1561</v>
      </c>
      <c r="F460" s="132" t="str">
        <f t="shared" si="37"/>
        <v>QS-130020</v>
      </c>
      <c r="G460" s="132" t="str">
        <f t="shared" si="38"/>
        <v>VE</v>
      </c>
      <c r="H460" s="134" t="str">
        <f t="shared" si="39"/>
        <v>×</v>
      </c>
    </row>
    <row r="461" spans="1:8" x14ac:dyDescent="0.15">
      <c r="A461" s="132" t="s">
        <v>1182</v>
      </c>
      <c r="B461" s="132" t="str">
        <f t="shared" si="35"/>
        <v>CG-120017</v>
      </c>
      <c r="C461" s="132" t="str">
        <f t="shared" si="36"/>
        <v>VE</v>
      </c>
      <c r="E461" s="132" t="s">
        <v>3212</v>
      </c>
      <c r="F461" s="132" t="str">
        <f t="shared" si="37"/>
        <v>QS-130018</v>
      </c>
      <c r="G461" s="132" t="str">
        <f t="shared" si="38"/>
        <v>VR</v>
      </c>
      <c r="H461" s="134" t="str">
        <f t="shared" si="39"/>
        <v>×</v>
      </c>
    </row>
    <row r="462" spans="1:8" x14ac:dyDescent="0.15">
      <c r="A462" s="132" t="s">
        <v>5000</v>
      </c>
      <c r="B462" s="132" t="str">
        <f t="shared" si="35"/>
        <v>HK-090015</v>
      </c>
      <c r="C462" s="132" t="str">
        <f t="shared" si="36"/>
        <v>VG</v>
      </c>
      <c r="E462" s="132" t="s">
        <v>1134</v>
      </c>
      <c r="F462" s="132" t="str">
        <f t="shared" si="37"/>
        <v>CB-130013</v>
      </c>
      <c r="G462" s="132" t="str">
        <f t="shared" si="38"/>
        <v>VE</v>
      </c>
      <c r="H462" s="134" t="str">
        <f t="shared" si="39"/>
        <v>×</v>
      </c>
    </row>
    <row r="463" spans="1:8" x14ac:dyDescent="0.15">
      <c r="A463" s="132" t="s">
        <v>1200</v>
      </c>
      <c r="B463" s="132" t="str">
        <f t="shared" si="35"/>
        <v>HK-100017</v>
      </c>
      <c r="C463" s="132" t="str">
        <f t="shared" si="36"/>
        <v>VE</v>
      </c>
      <c r="E463" s="132" t="s">
        <v>1480</v>
      </c>
      <c r="F463" s="132" t="str">
        <f t="shared" si="37"/>
        <v>KT-130062</v>
      </c>
      <c r="G463" s="132" t="str">
        <f t="shared" si="38"/>
        <v>VE</v>
      </c>
      <c r="H463" s="134" t="str">
        <f t="shared" si="39"/>
        <v>×</v>
      </c>
    </row>
    <row r="464" spans="1:8" x14ac:dyDescent="0.15">
      <c r="A464" s="132" t="s">
        <v>1205</v>
      </c>
      <c r="B464" s="132" t="str">
        <f t="shared" si="35"/>
        <v>HK-100030</v>
      </c>
      <c r="C464" s="132" t="str">
        <f t="shared" si="36"/>
        <v>VR</v>
      </c>
      <c r="E464" s="132" t="s">
        <v>3213</v>
      </c>
      <c r="F464" s="132" t="str">
        <f t="shared" si="37"/>
        <v>KT-130060</v>
      </c>
      <c r="G464" s="132" t="str">
        <f t="shared" si="38"/>
        <v>VE</v>
      </c>
      <c r="H464" s="134" t="str">
        <f t="shared" si="39"/>
        <v>×</v>
      </c>
    </row>
    <row r="465" spans="1:8" x14ac:dyDescent="0.15">
      <c r="A465" s="132" t="s">
        <v>1206</v>
      </c>
      <c r="B465" s="132" t="str">
        <f t="shared" si="35"/>
        <v>HK-100031</v>
      </c>
      <c r="C465" s="132" t="str">
        <f t="shared" si="36"/>
        <v>VE</v>
      </c>
      <c r="E465" s="132" t="s">
        <v>3214</v>
      </c>
      <c r="F465" s="132" t="str">
        <f t="shared" si="37"/>
        <v>TH-130005</v>
      </c>
      <c r="G465" s="132" t="str">
        <f t="shared" si="38"/>
        <v>VR</v>
      </c>
      <c r="H465" s="134" t="str">
        <f t="shared" si="39"/>
        <v>×</v>
      </c>
    </row>
    <row r="466" spans="1:8" x14ac:dyDescent="0.15">
      <c r="A466" s="132" t="s">
        <v>1209</v>
      </c>
      <c r="B466" s="132" t="str">
        <f t="shared" si="35"/>
        <v>HK-100038</v>
      </c>
      <c r="C466" s="132" t="str">
        <f t="shared" si="36"/>
        <v>VE</v>
      </c>
      <c r="E466" s="132" t="s">
        <v>1353</v>
      </c>
      <c r="F466" s="132" t="str">
        <f t="shared" si="37"/>
        <v>KK-130027</v>
      </c>
      <c r="G466" s="132" t="str">
        <f t="shared" si="38"/>
        <v>VE</v>
      </c>
      <c r="H466" s="134" t="str">
        <f t="shared" si="39"/>
        <v>×</v>
      </c>
    </row>
    <row r="467" spans="1:8" x14ac:dyDescent="0.15">
      <c r="A467" s="132" t="s">
        <v>1211</v>
      </c>
      <c r="B467" s="132" t="str">
        <f t="shared" si="35"/>
        <v>HK-100042</v>
      </c>
      <c r="C467" s="132" t="str">
        <f t="shared" si="36"/>
        <v>VE</v>
      </c>
      <c r="E467" s="132" t="s">
        <v>1189</v>
      </c>
      <c r="F467" s="132" t="str">
        <f t="shared" si="37"/>
        <v>CG-130013</v>
      </c>
      <c r="G467" s="132" t="str">
        <f t="shared" si="38"/>
        <v>VE</v>
      </c>
      <c r="H467" s="134" t="str">
        <f t="shared" si="39"/>
        <v>×</v>
      </c>
    </row>
    <row r="468" spans="1:8" x14ac:dyDescent="0.15">
      <c r="A468" s="132" t="s">
        <v>1214</v>
      </c>
      <c r="B468" s="132" t="str">
        <f t="shared" si="35"/>
        <v>HK-110005</v>
      </c>
      <c r="C468" s="132" t="str">
        <f t="shared" si="36"/>
        <v>VE</v>
      </c>
      <c r="E468" s="132" t="s">
        <v>3215</v>
      </c>
      <c r="F468" s="132" t="str">
        <f t="shared" si="37"/>
        <v>CG-130012</v>
      </c>
      <c r="G468" s="132" t="str">
        <f t="shared" si="38"/>
        <v>VE</v>
      </c>
      <c r="H468" s="134" t="str">
        <f t="shared" si="39"/>
        <v>×</v>
      </c>
    </row>
    <row r="469" spans="1:8" x14ac:dyDescent="0.15">
      <c r="A469" s="132" t="s">
        <v>1221</v>
      </c>
      <c r="B469" s="132" t="str">
        <f t="shared" si="35"/>
        <v>HK-110021</v>
      </c>
      <c r="C469" s="132" t="str">
        <f t="shared" si="36"/>
        <v>VE</v>
      </c>
      <c r="E469" s="132" t="s">
        <v>22560</v>
      </c>
      <c r="F469" s="132" t="str">
        <f t="shared" si="37"/>
        <v>KT-130057</v>
      </c>
      <c r="G469" s="132" t="str">
        <f t="shared" si="38"/>
        <v>VE</v>
      </c>
      <c r="H469" s="134" t="str">
        <f t="shared" si="39"/>
        <v>×</v>
      </c>
    </row>
    <row r="470" spans="1:8" x14ac:dyDescent="0.15">
      <c r="A470" s="132" t="s">
        <v>1226</v>
      </c>
      <c r="B470" s="132" t="str">
        <f t="shared" si="35"/>
        <v>HK-110026</v>
      </c>
      <c r="C470" s="132" t="str">
        <f t="shared" si="36"/>
        <v>VE</v>
      </c>
      <c r="E470" s="132" t="s">
        <v>22561</v>
      </c>
      <c r="F470" s="132" t="str">
        <f t="shared" si="37"/>
        <v>KK-130026</v>
      </c>
      <c r="G470" s="132" t="str">
        <f t="shared" si="38"/>
        <v>VE</v>
      </c>
      <c r="H470" s="134" t="str">
        <f t="shared" si="39"/>
        <v>×</v>
      </c>
    </row>
    <row r="471" spans="1:8" x14ac:dyDescent="0.15">
      <c r="A471" s="132" t="s">
        <v>1228</v>
      </c>
      <c r="B471" s="132" t="str">
        <f t="shared" si="35"/>
        <v>HK-110031</v>
      </c>
      <c r="C471" s="132" t="str">
        <f t="shared" si="36"/>
        <v>VE</v>
      </c>
      <c r="E471" s="132" t="s">
        <v>3217</v>
      </c>
      <c r="F471" s="132" t="str">
        <f t="shared" si="37"/>
        <v>KT-130053</v>
      </c>
      <c r="G471" s="132" t="str">
        <f t="shared" si="38"/>
        <v>VR</v>
      </c>
      <c r="H471" s="134" t="str">
        <f t="shared" si="39"/>
        <v>×</v>
      </c>
    </row>
    <row r="472" spans="1:8" x14ac:dyDescent="0.15">
      <c r="A472" s="132" t="s">
        <v>1241</v>
      </c>
      <c r="B472" s="132" t="str">
        <f t="shared" si="35"/>
        <v>HK-120016</v>
      </c>
      <c r="C472" s="132" t="str">
        <f t="shared" si="36"/>
        <v>VE</v>
      </c>
      <c r="E472" s="132" t="s">
        <v>3218</v>
      </c>
      <c r="F472" s="132" t="str">
        <f t="shared" si="37"/>
        <v>KK-130024</v>
      </c>
      <c r="G472" s="132" t="str">
        <f t="shared" si="38"/>
        <v>VE</v>
      </c>
      <c r="H472" s="134" t="str">
        <f t="shared" si="39"/>
        <v>×</v>
      </c>
    </row>
    <row r="473" spans="1:8" x14ac:dyDescent="0.15">
      <c r="A473" s="132" t="s">
        <v>3256</v>
      </c>
      <c r="B473" s="132" t="str">
        <f t="shared" si="35"/>
        <v>HK-120036</v>
      </c>
      <c r="C473" s="132" t="str">
        <f t="shared" si="36"/>
        <v>VE</v>
      </c>
      <c r="E473" s="132" t="s">
        <v>1477</v>
      </c>
      <c r="F473" s="132" t="str">
        <f t="shared" si="37"/>
        <v>KT-130052</v>
      </c>
      <c r="G473" s="132" t="str">
        <f t="shared" si="38"/>
        <v>VE</v>
      </c>
      <c r="H473" s="134" t="str">
        <f t="shared" si="39"/>
        <v>×</v>
      </c>
    </row>
    <row r="474" spans="1:8" x14ac:dyDescent="0.15">
      <c r="A474" s="132" t="s">
        <v>1254</v>
      </c>
      <c r="B474" s="132" t="str">
        <f t="shared" si="35"/>
        <v>HR-100003</v>
      </c>
      <c r="C474" s="132" t="str">
        <f t="shared" si="36"/>
        <v>VE</v>
      </c>
      <c r="E474" s="132" t="s">
        <v>1560</v>
      </c>
      <c r="F474" s="132" t="str">
        <f t="shared" si="37"/>
        <v>QS-130016</v>
      </c>
      <c r="G474" s="132" t="str">
        <f t="shared" si="38"/>
        <v>VE</v>
      </c>
      <c r="H474" s="134" t="str">
        <f t="shared" si="39"/>
        <v>×</v>
      </c>
    </row>
    <row r="475" spans="1:8" x14ac:dyDescent="0.15">
      <c r="A475" s="132" t="s">
        <v>1266</v>
      </c>
      <c r="B475" s="132" t="str">
        <f t="shared" si="35"/>
        <v>HR-120010</v>
      </c>
      <c r="C475" s="132" t="str">
        <f t="shared" si="36"/>
        <v>VR</v>
      </c>
      <c r="E475" s="132" t="s">
        <v>3219</v>
      </c>
      <c r="F475" s="132" t="str">
        <f t="shared" si="37"/>
        <v>QS-130013</v>
      </c>
      <c r="G475" s="132" t="str">
        <f t="shared" si="38"/>
        <v>VE</v>
      </c>
      <c r="H475" s="134" t="str">
        <f t="shared" si="39"/>
        <v>×</v>
      </c>
    </row>
    <row r="476" spans="1:8" x14ac:dyDescent="0.15">
      <c r="A476" s="132" t="s">
        <v>6193</v>
      </c>
      <c r="B476" s="132" t="str">
        <f t="shared" si="35"/>
        <v>KK-080047</v>
      </c>
      <c r="C476" s="132" t="str">
        <f t="shared" si="36"/>
        <v>VG</v>
      </c>
      <c r="E476" s="132" t="s">
        <v>3220</v>
      </c>
      <c r="F476" s="132" t="str">
        <f t="shared" si="37"/>
        <v>KK-130019</v>
      </c>
      <c r="G476" s="132" t="str">
        <f t="shared" si="38"/>
        <v>VE</v>
      </c>
      <c r="H476" s="134" t="str">
        <f t="shared" si="39"/>
        <v>×</v>
      </c>
    </row>
    <row r="477" spans="1:8" x14ac:dyDescent="0.15">
      <c r="A477" s="132" t="s">
        <v>6213</v>
      </c>
      <c r="B477" s="132" t="str">
        <f t="shared" si="35"/>
        <v>KK-090015</v>
      </c>
      <c r="C477" s="132" t="str">
        <f t="shared" si="36"/>
        <v>VG</v>
      </c>
      <c r="E477" s="132" t="s">
        <v>3221</v>
      </c>
      <c r="F477" s="132" t="str">
        <f t="shared" si="37"/>
        <v>KT-130050</v>
      </c>
      <c r="G477" s="132" t="str">
        <f t="shared" si="38"/>
        <v>VE</v>
      </c>
      <c r="H477" s="134" t="str">
        <f t="shared" si="39"/>
        <v>×</v>
      </c>
    </row>
    <row r="478" spans="1:8" x14ac:dyDescent="0.15">
      <c r="A478" s="132" t="s">
        <v>1281</v>
      </c>
      <c r="B478" s="132" t="str">
        <f t="shared" si="35"/>
        <v>KK-100012</v>
      </c>
      <c r="C478" s="132" t="str">
        <f t="shared" si="36"/>
        <v>VR</v>
      </c>
      <c r="E478" s="132" t="s">
        <v>3222</v>
      </c>
      <c r="F478" s="132" t="str">
        <f t="shared" si="37"/>
        <v>KT-130048</v>
      </c>
      <c r="G478" s="132" t="str">
        <f t="shared" si="38"/>
        <v>VE</v>
      </c>
      <c r="H478" s="134" t="str">
        <f t="shared" si="39"/>
        <v>×</v>
      </c>
    </row>
    <row r="479" spans="1:8" x14ac:dyDescent="0.15">
      <c r="A479" s="132" t="s">
        <v>1316</v>
      </c>
      <c r="B479" s="132" t="str">
        <f t="shared" si="35"/>
        <v>KK-110011</v>
      </c>
      <c r="C479" s="132" t="str">
        <f t="shared" si="36"/>
        <v>VE</v>
      </c>
      <c r="E479" s="132" t="s">
        <v>1476</v>
      </c>
      <c r="F479" s="132" t="str">
        <f t="shared" si="37"/>
        <v>KT-130047</v>
      </c>
      <c r="G479" s="132" t="str">
        <f t="shared" si="38"/>
        <v>VE</v>
      </c>
      <c r="H479" s="134" t="str">
        <f t="shared" si="39"/>
        <v>×</v>
      </c>
    </row>
    <row r="480" spans="1:8" x14ac:dyDescent="0.15">
      <c r="A480" s="132" t="s">
        <v>1324</v>
      </c>
      <c r="B480" s="132" t="str">
        <f t="shared" si="35"/>
        <v>KK-110043</v>
      </c>
      <c r="C480" s="132" t="str">
        <f t="shared" si="36"/>
        <v>VE</v>
      </c>
      <c r="E480" s="132" t="s">
        <v>3223</v>
      </c>
      <c r="F480" s="132" t="str">
        <f t="shared" si="37"/>
        <v>QS-130010</v>
      </c>
      <c r="G480" s="132" t="str">
        <f t="shared" si="38"/>
        <v>VE</v>
      </c>
      <c r="H480" s="134" t="str">
        <f t="shared" si="39"/>
        <v>×</v>
      </c>
    </row>
    <row r="481" spans="1:8" x14ac:dyDescent="0.15">
      <c r="A481" s="132" t="s">
        <v>1338</v>
      </c>
      <c r="B481" s="132" t="str">
        <f t="shared" si="35"/>
        <v>KK-120031</v>
      </c>
      <c r="C481" s="132" t="str">
        <f t="shared" si="36"/>
        <v>VE</v>
      </c>
      <c r="E481" s="132" t="s">
        <v>1474</v>
      </c>
      <c r="F481" s="132" t="str">
        <f t="shared" si="37"/>
        <v>KT-130044</v>
      </c>
      <c r="G481" s="132" t="str">
        <f t="shared" si="38"/>
        <v>VE</v>
      </c>
      <c r="H481" s="134" t="str">
        <f t="shared" si="39"/>
        <v>×</v>
      </c>
    </row>
    <row r="482" spans="1:8" x14ac:dyDescent="0.15">
      <c r="A482" s="132" t="s">
        <v>1341</v>
      </c>
      <c r="B482" s="132" t="str">
        <f t="shared" si="35"/>
        <v>KK-120041</v>
      </c>
      <c r="C482" s="132" t="str">
        <f t="shared" si="36"/>
        <v>VE</v>
      </c>
      <c r="E482" s="132" t="s">
        <v>3224</v>
      </c>
      <c r="F482" s="132" t="str">
        <f t="shared" si="37"/>
        <v>KT-130042</v>
      </c>
      <c r="G482" s="132" t="str">
        <f t="shared" si="38"/>
        <v>VR</v>
      </c>
      <c r="H482" s="134" t="str">
        <f t="shared" si="39"/>
        <v>×</v>
      </c>
    </row>
    <row r="483" spans="1:8" x14ac:dyDescent="0.15">
      <c r="A483" s="132" t="s">
        <v>1347</v>
      </c>
      <c r="B483" s="132" t="str">
        <f t="shared" si="35"/>
        <v>KK-120066</v>
      </c>
      <c r="C483" s="132" t="str">
        <f t="shared" si="36"/>
        <v>VE</v>
      </c>
      <c r="E483" s="132" t="s">
        <v>3226</v>
      </c>
      <c r="F483" s="132" t="str">
        <f t="shared" si="37"/>
        <v>CB-130007</v>
      </c>
      <c r="G483" s="132" t="str">
        <f t="shared" si="38"/>
        <v>VE</v>
      </c>
      <c r="H483" s="134" t="str">
        <f t="shared" si="39"/>
        <v>×</v>
      </c>
    </row>
    <row r="484" spans="1:8" x14ac:dyDescent="0.15">
      <c r="A484" s="132" t="s">
        <v>7885</v>
      </c>
      <c r="B484" s="132" t="str">
        <f t="shared" si="35"/>
        <v>KT-080031</v>
      </c>
      <c r="C484" s="132" t="str">
        <f t="shared" si="36"/>
        <v>VG</v>
      </c>
      <c r="E484" s="132" t="s">
        <v>3227</v>
      </c>
      <c r="F484" s="132" t="str">
        <f t="shared" si="37"/>
        <v>KT-130036</v>
      </c>
      <c r="G484" s="132" t="str">
        <f t="shared" si="38"/>
        <v>VE</v>
      </c>
      <c r="H484" s="134" t="str">
        <f t="shared" si="39"/>
        <v>×</v>
      </c>
    </row>
    <row r="485" spans="1:8" x14ac:dyDescent="0.15">
      <c r="A485" s="132" t="s">
        <v>7928</v>
      </c>
      <c r="B485" s="132" t="str">
        <f t="shared" si="35"/>
        <v>KT-090042</v>
      </c>
      <c r="C485" s="132" t="str">
        <f t="shared" si="36"/>
        <v>VG</v>
      </c>
      <c r="E485" s="132" t="s">
        <v>1352</v>
      </c>
      <c r="F485" s="132" t="str">
        <f t="shared" si="37"/>
        <v>KK-130007</v>
      </c>
      <c r="G485" s="132" t="str">
        <f t="shared" si="38"/>
        <v>VE</v>
      </c>
      <c r="H485" s="134" t="str">
        <f t="shared" si="39"/>
        <v>×</v>
      </c>
    </row>
    <row r="486" spans="1:8" x14ac:dyDescent="0.15">
      <c r="A486" s="132" t="s">
        <v>1378</v>
      </c>
      <c r="B486" s="132" t="str">
        <f t="shared" si="35"/>
        <v>KT-100042</v>
      </c>
      <c r="C486" s="132" t="str">
        <f t="shared" si="36"/>
        <v>VE</v>
      </c>
      <c r="E486" s="132" t="s">
        <v>1351</v>
      </c>
      <c r="F486" s="132" t="str">
        <f t="shared" si="37"/>
        <v>KK-130006</v>
      </c>
      <c r="G486" s="132" t="str">
        <f t="shared" si="38"/>
        <v>VE</v>
      </c>
      <c r="H486" s="134" t="str">
        <f t="shared" si="39"/>
        <v>×</v>
      </c>
    </row>
    <row r="487" spans="1:8" x14ac:dyDescent="0.15">
      <c r="A487" s="132" t="s">
        <v>3306</v>
      </c>
      <c r="B487" s="132" t="str">
        <f t="shared" si="35"/>
        <v>KT-100078</v>
      </c>
      <c r="C487" s="132" t="str">
        <f t="shared" si="36"/>
        <v>VE</v>
      </c>
      <c r="E487" s="132" t="s">
        <v>3228</v>
      </c>
      <c r="F487" s="132" t="str">
        <f t="shared" si="37"/>
        <v>HR-130004</v>
      </c>
      <c r="G487" s="132" t="str">
        <f t="shared" si="38"/>
        <v>VE</v>
      </c>
      <c r="H487" s="134" t="str">
        <f t="shared" si="39"/>
        <v>×</v>
      </c>
    </row>
    <row r="488" spans="1:8" x14ac:dyDescent="0.15">
      <c r="A488" s="132" t="s">
        <v>1398</v>
      </c>
      <c r="B488" s="132" t="str">
        <f t="shared" si="35"/>
        <v>KT-100109</v>
      </c>
      <c r="C488" s="132" t="str">
        <f t="shared" si="36"/>
        <v>VE</v>
      </c>
      <c r="E488" s="132" t="s">
        <v>3229</v>
      </c>
      <c r="F488" s="132" t="str">
        <f t="shared" si="37"/>
        <v>KT-130031</v>
      </c>
      <c r="G488" s="132" t="str">
        <f t="shared" si="38"/>
        <v>VE</v>
      </c>
      <c r="H488" s="134" t="str">
        <f t="shared" si="39"/>
        <v>×</v>
      </c>
    </row>
    <row r="489" spans="1:8" x14ac:dyDescent="0.15">
      <c r="A489" s="132" t="s">
        <v>1406</v>
      </c>
      <c r="B489" s="132" t="str">
        <f t="shared" si="35"/>
        <v>KT-110024</v>
      </c>
      <c r="C489" s="132" t="str">
        <f t="shared" si="36"/>
        <v>VE</v>
      </c>
      <c r="E489" s="132" t="s">
        <v>3230</v>
      </c>
      <c r="F489" s="132" t="str">
        <f t="shared" si="37"/>
        <v>KT-130030</v>
      </c>
      <c r="G489" s="132" t="str">
        <f t="shared" si="38"/>
        <v>VE</v>
      </c>
      <c r="H489" s="134" t="str">
        <f t="shared" si="39"/>
        <v>×</v>
      </c>
    </row>
    <row r="490" spans="1:8" x14ac:dyDescent="0.15">
      <c r="A490" s="132" t="s">
        <v>3288</v>
      </c>
      <c r="B490" s="132" t="str">
        <f t="shared" si="35"/>
        <v>KT-110051</v>
      </c>
      <c r="C490" s="132" t="str">
        <f t="shared" si="36"/>
        <v>VE</v>
      </c>
      <c r="E490" s="132" t="s">
        <v>3232</v>
      </c>
      <c r="F490" s="132" t="str">
        <f t="shared" si="37"/>
        <v>KT-130029</v>
      </c>
      <c r="G490" s="132" t="str">
        <f t="shared" si="38"/>
        <v>VR</v>
      </c>
      <c r="H490" s="134" t="str">
        <f t="shared" si="39"/>
        <v>×</v>
      </c>
    </row>
    <row r="491" spans="1:8" x14ac:dyDescent="0.15">
      <c r="A491" s="132" t="s">
        <v>1431</v>
      </c>
      <c r="B491" s="132" t="str">
        <f t="shared" si="35"/>
        <v>KT-120030</v>
      </c>
      <c r="C491" s="132" t="str">
        <f t="shared" si="36"/>
        <v>VE</v>
      </c>
      <c r="E491" s="132" t="s">
        <v>3233</v>
      </c>
      <c r="F491" s="132" t="str">
        <f t="shared" si="37"/>
        <v>KT-130026</v>
      </c>
      <c r="G491" s="132" t="str">
        <f t="shared" si="38"/>
        <v>VE</v>
      </c>
      <c r="H491" s="134" t="str">
        <f t="shared" si="39"/>
        <v>×</v>
      </c>
    </row>
    <row r="492" spans="1:8" x14ac:dyDescent="0.15">
      <c r="A492" s="132" t="s">
        <v>1436</v>
      </c>
      <c r="B492" s="132" t="str">
        <f t="shared" si="35"/>
        <v>KT-120042</v>
      </c>
      <c r="C492" s="132" t="str">
        <f t="shared" si="36"/>
        <v>VE</v>
      </c>
      <c r="E492" s="132" t="s">
        <v>2773</v>
      </c>
      <c r="F492" s="132" t="str">
        <f t="shared" si="37"/>
        <v>HKK-130001</v>
      </c>
      <c r="G492" s="132" t="str">
        <f t="shared" si="38"/>
        <v>VE</v>
      </c>
      <c r="H492" s="134" t="str">
        <f t="shared" si="39"/>
        <v>×</v>
      </c>
    </row>
    <row r="493" spans="1:8" x14ac:dyDescent="0.15">
      <c r="A493" s="132" t="s">
        <v>1460</v>
      </c>
      <c r="B493" s="132" t="str">
        <f t="shared" si="35"/>
        <v>KT-120117</v>
      </c>
      <c r="C493" s="132" t="str">
        <f t="shared" si="36"/>
        <v>VE</v>
      </c>
      <c r="E493" s="132" t="s">
        <v>1472</v>
      </c>
      <c r="F493" s="132" t="str">
        <f t="shared" si="37"/>
        <v>KT-130025</v>
      </c>
      <c r="G493" s="132" t="str">
        <f t="shared" si="38"/>
        <v>VE</v>
      </c>
      <c r="H493" s="134" t="str">
        <f t="shared" si="39"/>
        <v>×</v>
      </c>
    </row>
    <row r="494" spans="1:8" x14ac:dyDescent="0.15">
      <c r="A494" s="132" t="s">
        <v>1463</v>
      </c>
      <c r="B494" s="132" t="str">
        <f t="shared" si="35"/>
        <v>KT-120128</v>
      </c>
      <c r="C494" s="132" t="str">
        <f t="shared" si="36"/>
        <v>VE</v>
      </c>
      <c r="E494" s="132" t="s">
        <v>1471</v>
      </c>
      <c r="F494" s="132" t="str">
        <f t="shared" si="37"/>
        <v>KT-130024</v>
      </c>
      <c r="G494" s="132" t="str">
        <f t="shared" si="38"/>
        <v>VE</v>
      </c>
      <c r="H494" s="134" t="str">
        <f t="shared" si="39"/>
        <v>×</v>
      </c>
    </row>
    <row r="495" spans="1:8" x14ac:dyDescent="0.15">
      <c r="A495" s="132" t="s">
        <v>1472</v>
      </c>
      <c r="B495" s="132" t="str">
        <f t="shared" si="35"/>
        <v>KT-130025</v>
      </c>
      <c r="C495" s="132" t="str">
        <f t="shared" si="36"/>
        <v>VE</v>
      </c>
      <c r="E495" s="132" t="s">
        <v>1470</v>
      </c>
      <c r="F495" s="132" t="str">
        <f t="shared" si="37"/>
        <v>KT-130022</v>
      </c>
      <c r="G495" s="132" t="str">
        <f t="shared" si="38"/>
        <v>VE</v>
      </c>
      <c r="H495" s="134" t="str">
        <f t="shared" si="39"/>
        <v>×</v>
      </c>
    </row>
    <row r="496" spans="1:8" x14ac:dyDescent="0.15">
      <c r="A496" s="132" t="s">
        <v>1477</v>
      </c>
      <c r="B496" s="132" t="str">
        <f t="shared" si="35"/>
        <v>KT-130052</v>
      </c>
      <c r="C496" s="132" t="str">
        <f t="shared" si="36"/>
        <v>VE</v>
      </c>
      <c r="E496" s="132" t="s">
        <v>1250</v>
      </c>
      <c r="F496" s="132" t="str">
        <f t="shared" si="37"/>
        <v>HK-130006</v>
      </c>
      <c r="G496" s="132" t="str">
        <f t="shared" si="38"/>
        <v>VE</v>
      </c>
      <c r="H496" s="134" t="str">
        <f t="shared" si="39"/>
        <v>×</v>
      </c>
    </row>
    <row r="497" spans="1:8" x14ac:dyDescent="0.15">
      <c r="A497" s="132" t="s">
        <v>1491</v>
      </c>
      <c r="B497" s="132" t="str">
        <f t="shared" si="35"/>
        <v>KT-130107</v>
      </c>
      <c r="C497" s="132" t="str">
        <f t="shared" si="36"/>
        <v>VE</v>
      </c>
      <c r="E497" s="132" t="s">
        <v>3234</v>
      </c>
      <c r="F497" s="132" t="str">
        <f t="shared" si="37"/>
        <v>KT-130021</v>
      </c>
      <c r="G497" s="132" t="str">
        <f t="shared" si="38"/>
        <v>VR</v>
      </c>
      <c r="H497" s="134" t="str">
        <f t="shared" si="39"/>
        <v>×</v>
      </c>
    </row>
    <row r="498" spans="1:8" x14ac:dyDescent="0.15">
      <c r="A498" s="132" t="s">
        <v>3110</v>
      </c>
      <c r="B498" s="132" t="str">
        <f t="shared" si="35"/>
        <v>KT-150084</v>
      </c>
      <c r="C498" s="132" t="str">
        <f t="shared" si="36"/>
        <v>VE</v>
      </c>
      <c r="E498" s="132" t="s">
        <v>3235</v>
      </c>
      <c r="F498" s="132" t="str">
        <f t="shared" si="37"/>
        <v>TH-130003</v>
      </c>
      <c r="G498" s="132" t="str">
        <f t="shared" si="38"/>
        <v>VR</v>
      </c>
      <c r="H498" s="134" t="str">
        <f t="shared" si="39"/>
        <v>×</v>
      </c>
    </row>
    <row r="499" spans="1:8" x14ac:dyDescent="0.15">
      <c r="A499" s="132" t="s">
        <v>3084</v>
      </c>
      <c r="B499" s="132" t="str">
        <f t="shared" si="35"/>
        <v>KT-160013</v>
      </c>
      <c r="C499" s="132" t="str">
        <f t="shared" si="36"/>
        <v>VR</v>
      </c>
      <c r="E499" s="132" t="s">
        <v>1469</v>
      </c>
      <c r="F499" s="132" t="str">
        <f t="shared" si="37"/>
        <v>KT-130020</v>
      </c>
      <c r="G499" s="132" t="str">
        <f t="shared" si="38"/>
        <v>VE</v>
      </c>
      <c r="H499" s="134" t="str">
        <f t="shared" si="39"/>
        <v>×</v>
      </c>
    </row>
    <row r="500" spans="1:8" x14ac:dyDescent="0.15">
      <c r="A500" s="132" t="s">
        <v>1528</v>
      </c>
      <c r="B500" s="132" t="str">
        <f t="shared" si="35"/>
        <v>QS-100025</v>
      </c>
      <c r="C500" s="132" t="str">
        <f t="shared" si="36"/>
        <v>VR</v>
      </c>
      <c r="E500" s="132" t="s">
        <v>22562</v>
      </c>
      <c r="F500" s="132" t="str">
        <f t="shared" si="37"/>
        <v>KT-130019</v>
      </c>
      <c r="G500" s="132" t="str">
        <f t="shared" si="38"/>
        <v>VE</v>
      </c>
      <c r="H500" s="134" t="str">
        <f t="shared" si="39"/>
        <v>×</v>
      </c>
    </row>
    <row r="501" spans="1:8" x14ac:dyDescent="0.15">
      <c r="A501" s="132" t="s">
        <v>1543</v>
      </c>
      <c r="B501" s="132" t="str">
        <f t="shared" si="35"/>
        <v>QS-110028</v>
      </c>
      <c r="C501" s="132" t="str">
        <f t="shared" si="36"/>
        <v>VR</v>
      </c>
      <c r="E501" s="132" t="s">
        <v>1467</v>
      </c>
      <c r="F501" s="132" t="str">
        <f t="shared" si="37"/>
        <v>KT-130018</v>
      </c>
      <c r="G501" s="132" t="str">
        <f t="shared" si="38"/>
        <v>VE</v>
      </c>
      <c r="H501" s="134" t="str">
        <f t="shared" si="39"/>
        <v>×</v>
      </c>
    </row>
    <row r="502" spans="1:8" x14ac:dyDescent="0.15">
      <c r="A502" s="132" t="s">
        <v>1561</v>
      </c>
      <c r="B502" s="132" t="str">
        <f t="shared" si="35"/>
        <v>QS-130020</v>
      </c>
      <c r="C502" s="132" t="str">
        <f t="shared" si="36"/>
        <v>VE</v>
      </c>
      <c r="E502" s="132" t="s">
        <v>3236</v>
      </c>
      <c r="F502" s="132" t="str">
        <f t="shared" si="37"/>
        <v>KTK-130001</v>
      </c>
      <c r="G502" s="132" t="str">
        <f t="shared" si="38"/>
        <v>VE</v>
      </c>
      <c r="H502" s="134" t="str">
        <f t="shared" si="39"/>
        <v>×</v>
      </c>
    </row>
    <row r="503" spans="1:8" x14ac:dyDescent="0.15">
      <c r="A503" s="132" t="s">
        <v>1593</v>
      </c>
      <c r="B503" s="132" t="str">
        <f t="shared" si="35"/>
        <v>TH-100012</v>
      </c>
      <c r="C503" s="132" t="str">
        <f t="shared" si="36"/>
        <v>VE</v>
      </c>
      <c r="E503" s="132" t="s">
        <v>2775</v>
      </c>
      <c r="F503" s="132" t="str">
        <f t="shared" si="37"/>
        <v>HRK-130001</v>
      </c>
      <c r="G503" s="132" t="str">
        <f t="shared" si="38"/>
        <v>VE</v>
      </c>
      <c r="H503" s="134" t="str">
        <f t="shared" si="39"/>
        <v>×</v>
      </c>
    </row>
    <row r="504" spans="1:8" x14ac:dyDescent="0.15">
      <c r="A504" s="132" t="s">
        <v>1594</v>
      </c>
      <c r="B504" s="132" t="str">
        <f t="shared" si="35"/>
        <v>TH-100013</v>
      </c>
      <c r="C504" s="132" t="str">
        <f t="shared" si="36"/>
        <v>VR</v>
      </c>
      <c r="E504" s="132" t="s">
        <v>3237</v>
      </c>
      <c r="F504" s="132" t="str">
        <f t="shared" si="37"/>
        <v>SK-130008</v>
      </c>
      <c r="G504" s="132" t="str">
        <f t="shared" si="38"/>
        <v>VE</v>
      </c>
      <c r="H504" s="134" t="str">
        <f t="shared" si="39"/>
        <v>×</v>
      </c>
    </row>
    <row r="505" spans="1:8" x14ac:dyDescent="0.15">
      <c r="A505" s="132" t="s">
        <v>3307</v>
      </c>
      <c r="B505" s="132" t="str">
        <f t="shared" si="35"/>
        <v>TH-100014</v>
      </c>
      <c r="C505" s="132" t="str">
        <f t="shared" si="36"/>
        <v>VE</v>
      </c>
      <c r="E505" s="132" t="s">
        <v>3238</v>
      </c>
      <c r="F505" s="132" t="str">
        <f t="shared" si="37"/>
        <v>CG-130007</v>
      </c>
      <c r="G505" s="132" t="str">
        <f t="shared" si="38"/>
        <v>VE</v>
      </c>
      <c r="H505" s="134" t="str">
        <f t="shared" si="39"/>
        <v>×</v>
      </c>
    </row>
    <row r="506" spans="1:8" x14ac:dyDescent="0.15">
      <c r="A506" s="132" t="s">
        <v>3304</v>
      </c>
      <c r="B506" s="132" t="str">
        <f t="shared" si="35"/>
        <v>TH-100023</v>
      </c>
      <c r="C506" s="132" t="str">
        <f t="shared" si="36"/>
        <v>VE</v>
      </c>
      <c r="E506" s="132" t="s">
        <v>3239</v>
      </c>
      <c r="F506" s="132" t="str">
        <f t="shared" si="37"/>
        <v>SK-130007</v>
      </c>
      <c r="G506" s="132" t="str">
        <f t="shared" si="38"/>
        <v>VE</v>
      </c>
      <c r="H506" s="134" t="str">
        <f t="shared" si="39"/>
        <v>×</v>
      </c>
    </row>
    <row r="507" spans="1:8" x14ac:dyDescent="0.15">
      <c r="A507" s="132" t="s">
        <v>1613</v>
      </c>
      <c r="B507" s="132" t="str">
        <f t="shared" si="35"/>
        <v>TH-120002</v>
      </c>
      <c r="C507" s="132" t="str">
        <f t="shared" si="36"/>
        <v>VE</v>
      </c>
      <c r="E507" s="132" t="s">
        <v>1272</v>
      </c>
      <c r="F507" s="132" t="str">
        <f t="shared" si="37"/>
        <v>HR-130001</v>
      </c>
      <c r="G507" s="132" t="str">
        <f t="shared" si="38"/>
        <v>VE</v>
      </c>
      <c r="H507" s="134" t="str">
        <f t="shared" si="39"/>
        <v>×</v>
      </c>
    </row>
    <row r="508" spans="1:8" x14ac:dyDescent="0.15">
      <c r="A508" s="132" t="s">
        <v>3088</v>
      </c>
      <c r="B508" s="132" t="str">
        <f t="shared" si="35"/>
        <v>HR-150004</v>
      </c>
      <c r="C508" s="132" t="str">
        <f t="shared" si="36"/>
        <v>VE</v>
      </c>
      <c r="E508" s="132" t="s">
        <v>3240</v>
      </c>
      <c r="F508" s="132" t="str">
        <f t="shared" si="37"/>
        <v>CG-130006</v>
      </c>
      <c r="G508" s="132" t="str">
        <f t="shared" si="38"/>
        <v>VE</v>
      </c>
      <c r="H508" s="134" t="str">
        <f t="shared" si="39"/>
        <v>×</v>
      </c>
    </row>
    <row r="509" spans="1:8" x14ac:dyDescent="0.15">
      <c r="A509" s="132" t="s">
        <v>3114</v>
      </c>
      <c r="B509" s="132" t="str">
        <f t="shared" si="35"/>
        <v>HR-150002</v>
      </c>
      <c r="C509" s="132" t="str">
        <f t="shared" si="36"/>
        <v>VR</v>
      </c>
      <c r="E509" s="132" t="s">
        <v>3241</v>
      </c>
      <c r="F509" s="132" t="str">
        <f t="shared" si="37"/>
        <v>KT-130015</v>
      </c>
      <c r="G509" s="132" t="str">
        <f t="shared" si="38"/>
        <v>VE</v>
      </c>
      <c r="H509" s="134" t="str">
        <f t="shared" si="39"/>
        <v>×</v>
      </c>
    </row>
    <row r="510" spans="1:8" x14ac:dyDescent="0.15">
      <c r="A510" s="132" t="s">
        <v>3118</v>
      </c>
      <c r="B510" s="132" t="str">
        <f t="shared" si="35"/>
        <v>KT-150063</v>
      </c>
      <c r="C510" s="132" t="str">
        <f t="shared" si="36"/>
        <v>VR</v>
      </c>
      <c r="E510" s="132" t="s">
        <v>3242</v>
      </c>
      <c r="F510" s="132" t="str">
        <f t="shared" si="37"/>
        <v>KT-130014</v>
      </c>
      <c r="G510" s="132" t="str">
        <f t="shared" si="38"/>
        <v>VR</v>
      </c>
      <c r="H510" s="134" t="str">
        <f t="shared" si="39"/>
        <v>×</v>
      </c>
    </row>
    <row r="511" spans="1:8" x14ac:dyDescent="0.15">
      <c r="A511" s="132" t="s">
        <v>3120</v>
      </c>
      <c r="B511" s="132" t="str">
        <f t="shared" si="35"/>
        <v>KT-150050</v>
      </c>
      <c r="C511" s="132" t="str">
        <f t="shared" si="36"/>
        <v>VE</v>
      </c>
      <c r="E511" s="132" t="s">
        <v>3243</v>
      </c>
      <c r="F511" s="132" t="str">
        <f t="shared" si="37"/>
        <v>KT-130013</v>
      </c>
      <c r="G511" s="132" t="str">
        <f t="shared" si="38"/>
        <v>VE</v>
      </c>
      <c r="H511" s="134" t="str">
        <f t="shared" si="39"/>
        <v>×</v>
      </c>
    </row>
    <row r="512" spans="1:8" x14ac:dyDescent="0.15">
      <c r="A512" s="132" t="s">
        <v>3121</v>
      </c>
      <c r="B512" s="132" t="str">
        <f t="shared" si="35"/>
        <v>QS-150020</v>
      </c>
      <c r="C512" s="132" t="str">
        <f t="shared" si="36"/>
        <v>VE</v>
      </c>
      <c r="E512" s="132" t="s">
        <v>1466</v>
      </c>
      <c r="F512" s="132" t="str">
        <f t="shared" si="37"/>
        <v>KT-130012</v>
      </c>
      <c r="G512" s="132" t="str">
        <f t="shared" si="38"/>
        <v>VE</v>
      </c>
      <c r="H512" s="134" t="str">
        <f t="shared" si="39"/>
        <v>×</v>
      </c>
    </row>
    <row r="513" spans="1:8" x14ac:dyDescent="0.15">
      <c r="A513" s="132" t="s">
        <v>3135</v>
      </c>
      <c r="B513" s="132" t="str">
        <f t="shared" si="35"/>
        <v>KT-150018</v>
      </c>
      <c r="C513" s="132" t="str">
        <f t="shared" si="36"/>
        <v>VE</v>
      </c>
      <c r="E513" s="132" t="s">
        <v>1188</v>
      </c>
      <c r="F513" s="132" t="str">
        <f t="shared" si="37"/>
        <v>CG-130004</v>
      </c>
      <c r="G513" s="132" t="str">
        <f t="shared" si="38"/>
        <v>VE</v>
      </c>
      <c r="H513" s="134" t="str">
        <f t="shared" si="39"/>
        <v>×</v>
      </c>
    </row>
    <row r="514" spans="1:8" x14ac:dyDescent="0.15">
      <c r="A514" s="132" t="s">
        <v>3137</v>
      </c>
      <c r="B514" s="132" t="str">
        <f t="shared" si="35"/>
        <v>CG-150003</v>
      </c>
      <c r="C514" s="132" t="str">
        <f t="shared" si="36"/>
        <v>VE</v>
      </c>
      <c r="E514" s="132" t="s">
        <v>3244</v>
      </c>
      <c r="F514" s="132" t="str">
        <f t="shared" si="37"/>
        <v>SK-130002</v>
      </c>
      <c r="G514" s="132" t="str">
        <f t="shared" si="38"/>
        <v>VR</v>
      </c>
      <c r="H514" s="134" t="str">
        <f t="shared" si="39"/>
        <v>×</v>
      </c>
    </row>
    <row r="515" spans="1:8" x14ac:dyDescent="0.15">
      <c r="A515" s="132" t="s">
        <v>3164</v>
      </c>
      <c r="B515" s="132" t="str">
        <f t="shared" ref="B515:B578" si="40">LEFT(A515,FIND("-",A515)+6)</f>
        <v>KK-140015</v>
      </c>
      <c r="C515" s="132" t="str">
        <f t="shared" ref="C515:C578" si="41">RIGHT(A515,LEN(A515)-FIND("-",A515)-7)</f>
        <v>VE</v>
      </c>
      <c r="E515" s="132" t="s">
        <v>1249</v>
      </c>
      <c r="F515" s="132" t="str">
        <f t="shared" ref="F515:F578" si="42">LEFT(E515,FIND("-",E515)+6)</f>
        <v>HK-130003</v>
      </c>
      <c r="G515" s="132" t="str">
        <f t="shared" ref="G515:G578" si="43">RIGHT(E515,LEN(E515)-FIND("-",E515)-7)</f>
        <v>VR</v>
      </c>
      <c r="H515" s="134" t="str">
        <f t="shared" ref="H515:H578" si="44">IF(ISNA(VLOOKUP(F515,$B$2:$B$1142,1,FALSE)),"○","×")</f>
        <v>×</v>
      </c>
    </row>
    <row r="516" spans="1:8" x14ac:dyDescent="0.15">
      <c r="A516" s="132" t="s">
        <v>3183</v>
      </c>
      <c r="B516" s="132" t="str">
        <f t="shared" si="40"/>
        <v>QS-140003</v>
      </c>
      <c r="C516" s="132" t="str">
        <f t="shared" si="41"/>
        <v>VE</v>
      </c>
      <c r="E516" s="132" t="s">
        <v>1248</v>
      </c>
      <c r="F516" s="132" t="str">
        <f t="shared" si="42"/>
        <v>HK-130002</v>
      </c>
      <c r="G516" s="132" t="str">
        <f t="shared" si="43"/>
        <v>VR</v>
      </c>
      <c r="H516" s="134" t="str">
        <f t="shared" si="44"/>
        <v>×</v>
      </c>
    </row>
    <row r="517" spans="1:8" x14ac:dyDescent="0.15">
      <c r="A517" s="132" t="s">
        <v>3217</v>
      </c>
      <c r="B517" s="132" t="str">
        <f t="shared" si="40"/>
        <v>KT-130053</v>
      </c>
      <c r="C517" s="132" t="str">
        <f t="shared" si="41"/>
        <v>VR</v>
      </c>
      <c r="E517" s="132" t="s">
        <v>1465</v>
      </c>
      <c r="F517" s="132" t="str">
        <f t="shared" si="42"/>
        <v>KT-130010</v>
      </c>
      <c r="G517" s="132" t="str">
        <f t="shared" si="43"/>
        <v>VE</v>
      </c>
      <c r="H517" s="134" t="str">
        <f t="shared" si="44"/>
        <v>×</v>
      </c>
    </row>
    <row r="518" spans="1:8" x14ac:dyDescent="0.15">
      <c r="A518" s="132" t="s">
        <v>3248</v>
      </c>
      <c r="B518" s="132" t="str">
        <f t="shared" si="40"/>
        <v>SK-120009</v>
      </c>
      <c r="C518" s="132" t="str">
        <f t="shared" si="41"/>
        <v>VR</v>
      </c>
      <c r="E518" s="132" t="s">
        <v>3245</v>
      </c>
      <c r="F518" s="132" t="str">
        <f t="shared" si="42"/>
        <v>KT-130009</v>
      </c>
      <c r="G518" s="132" t="str">
        <f t="shared" si="43"/>
        <v>VR</v>
      </c>
      <c r="H518" s="134" t="str">
        <f t="shared" si="44"/>
        <v>×</v>
      </c>
    </row>
    <row r="519" spans="1:8" x14ac:dyDescent="0.15">
      <c r="A519" s="132" t="s">
        <v>1071</v>
      </c>
      <c r="B519" s="132" t="str">
        <f t="shared" si="40"/>
        <v>CB-100008</v>
      </c>
      <c r="C519" s="132" t="str">
        <f t="shared" si="41"/>
        <v>VE</v>
      </c>
      <c r="E519" s="132" t="s">
        <v>1585</v>
      </c>
      <c r="F519" s="132" t="str">
        <f t="shared" si="42"/>
        <v>SK-130001</v>
      </c>
      <c r="G519" s="132" t="str">
        <f t="shared" si="43"/>
        <v>VE</v>
      </c>
      <c r="H519" s="134" t="str">
        <f t="shared" si="44"/>
        <v>×</v>
      </c>
    </row>
    <row r="520" spans="1:8" x14ac:dyDescent="0.15">
      <c r="A520" s="132" t="s">
        <v>3273</v>
      </c>
      <c r="B520" s="132" t="str">
        <f t="shared" si="40"/>
        <v>QS-120004</v>
      </c>
      <c r="C520" s="132" t="str">
        <f t="shared" si="41"/>
        <v>VE</v>
      </c>
      <c r="E520" s="132" t="s">
        <v>1464</v>
      </c>
      <c r="F520" s="132" t="str">
        <f t="shared" si="42"/>
        <v>KT-130008</v>
      </c>
      <c r="G520" s="132" t="str">
        <f t="shared" si="43"/>
        <v>VE</v>
      </c>
      <c r="H520" s="134" t="str">
        <f t="shared" si="44"/>
        <v>×</v>
      </c>
    </row>
    <row r="521" spans="1:8" x14ac:dyDescent="0.15">
      <c r="A521" s="132" t="s">
        <v>5046</v>
      </c>
      <c r="B521" s="132" t="str">
        <f t="shared" si="40"/>
        <v>HK-110032</v>
      </c>
      <c r="C521" s="132" t="str">
        <f t="shared" si="41"/>
        <v>VG</v>
      </c>
      <c r="E521" s="132" t="s">
        <v>3246</v>
      </c>
      <c r="F521" s="132" t="str">
        <f t="shared" si="42"/>
        <v>KT-130003</v>
      </c>
      <c r="G521" s="132" t="str">
        <f t="shared" si="43"/>
        <v>VE</v>
      </c>
      <c r="H521" s="134" t="str">
        <f t="shared" si="44"/>
        <v>×</v>
      </c>
    </row>
    <row r="522" spans="1:8" x14ac:dyDescent="0.15">
      <c r="A522" s="132" t="s">
        <v>1240</v>
      </c>
      <c r="B522" s="132" t="str">
        <f t="shared" si="40"/>
        <v>HK-120009</v>
      </c>
      <c r="C522" s="132" t="str">
        <f t="shared" si="41"/>
        <v>VE</v>
      </c>
      <c r="E522" s="132" t="s">
        <v>1133</v>
      </c>
      <c r="F522" s="132" t="str">
        <f t="shared" si="42"/>
        <v>CB-130003</v>
      </c>
      <c r="G522" s="132" t="str">
        <f t="shared" si="43"/>
        <v>VE</v>
      </c>
      <c r="H522" s="134" t="str">
        <f t="shared" si="44"/>
        <v>×</v>
      </c>
    </row>
    <row r="523" spans="1:8" x14ac:dyDescent="0.15">
      <c r="A523" s="132" t="s">
        <v>1396</v>
      </c>
      <c r="B523" s="132" t="str">
        <f t="shared" si="40"/>
        <v>KT-100102</v>
      </c>
      <c r="C523" s="132" t="str">
        <f t="shared" si="41"/>
        <v>VE</v>
      </c>
      <c r="E523" s="132" t="s">
        <v>1559</v>
      </c>
      <c r="F523" s="132" t="str">
        <f t="shared" si="42"/>
        <v>QS-120034</v>
      </c>
      <c r="G523" s="132" t="str">
        <f t="shared" si="43"/>
        <v>VE</v>
      </c>
      <c r="H523" s="134" t="str">
        <f t="shared" si="44"/>
        <v>×</v>
      </c>
    </row>
    <row r="524" spans="1:8" x14ac:dyDescent="0.15">
      <c r="A524" s="132" t="s">
        <v>1167</v>
      </c>
      <c r="B524" s="132" t="str">
        <f t="shared" si="40"/>
        <v>CG-110027</v>
      </c>
      <c r="C524" s="132" t="str">
        <f t="shared" si="41"/>
        <v>VE</v>
      </c>
      <c r="E524" s="132" t="s">
        <v>3247</v>
      </c>
      <c r="F524" s="132" t="str">
        <f t="shared" si="42"/>
        <v>QS-120033</v>
      </c>
      <c r="G524" s="132" t="str">
        <f t="shared" si="43"/>
        <v>VE</v>
      </c>
      <c r="H524" s="134" t="str">
        <f t="shared" si="44"/>
        <v>×</v>
      </c>
    </row>
    <row r="525" spans="1:8" x14ac:dyDescent="0.15">
      <c r="A525" s="132" t="s">
        <v>3263</v>
      </c>
      <c r="B525" s="132" t="str">
        <f t="shared" si="40"/>
        <v>QS-120018</v>
      </c>
      <c r="C525" s="132" t="str">
        <f t="shared" si="41"/>
        <v>VE</v>
      </c>
      <c r="E525" s="132" t="s">
        <v>1350</v>
      </c>
      <c r="F525" s="132" t="str">
        <f t="shared" si="42"/>
        <v>KK-120076</v>
      </c>
      <c r="G525" s="132" t="str">
        <f t="shared" si="43"/>
        <v>VE</v>
      </c>
      <c r="H525" s="134" t="str">
        <f t="shared" si="44"/>
        <v>×</v>
      </c>
    </row>
    <row r="526" spans="1:8" x14ac:dyDescent="0.15">
      <c r="A526" s="132" t="s">
        <v>3873</v>
      </c>
      <c r="B526" s="132" t="str">
        <f t="shared" si="40"/>
        <v>CB-090018</v>
      </c>
      <c r="C526" s="132" t="str">
        <f t="shared" si="41"/>
        <v>VG</v>
      </c>
      <c r="E526" s="132" t="s">
        <v>1271</v>
      </c>
      <c r="F526" s="132" t="str">
        <f t="shared" si="42"/>
        <v>HR-120021</v>
      </c>
      <c r="G526" s="132" t="str">
        <f t="shared" si="43"/>
        <v>VE</v>
      </c>
      <c r="H526" s="134" t="str">
        <f t="shared" si="44"/>
        <v>×</v>
      </c>
    </row>
    <row r="527" spans="1:8" x14ac:dyDescent="0.15">
      <c r="A527" s="132" t="s">
        <v>4548</v>
      </c>
      <c r="B527" s="132" t="str">
        <f t="shared" si="40"/>
        <v>CG-080009</v>
      </c>
      <c r="C527" s="132" t="str">
        <f t="shared" si="41"/>
        <v>VG</v>
      </c>
      <c r="E527" s="132" t="s">
        <v>1270</v>
      </c>
      <c r="F527" s="132" t="str">
        <f t="shared" si="42"/>
        <v>HR-120020</v>
      </c>
      <c r="G527" s="132" t="str">
        <f t="shared" si="43"/>
        <v>VE</v>
      </c>
      <c r="H527" s="134" t="str">
        <f t="shared" si="44"/>
        <v>×</v>
      </c>
    </row>
    <row r="528" spans="1:8" x14ac:dyDescent="0.15">
      <c r="A528" s="132" t="s">
        <v>3313</v>
      </c>
      <c r="B528" s="132" t="str">
        <f t="shared" si="40"/>
        <v>HK-100025</v>
      </c>
      <c r="C528" s="132" t="str">
        <f t="shared" si="41"/>
        <v>VE</v>
      </c>
      <c r="E528" s="132" t="s">
        <v>1622</v>
      </c>
      <c r="F528" s="132" t="str">
        <f t="shared" si="42"/>
        <v>TH-120031</v>
      </c>
      <c r="G528" s="132" t="str">
        <f t="shared" si="43"/>
        <v>VE</v>
      </c>
      <c r="H528" s="134" t="str">
        <f t="shared" si="44"/>
        <v>×</v>
      </c>
    </row>
    <row r="529" spans="1:8" x14ac:dyDescent="0.15">
      <c r="A529" s="132" t="s">
        <v>10375</v>
      </c>
      <c r="B529" s="132" t="str">
        <f t="shared" si="40"/>
        <v>QS-080013</v>
      </c>
      <c r="C529" s="132" t="str">
        <f t="shared" si="41"/>
        <v>VG</v>
      </c>
      <c r="E529" s="132" t="s">
        <v>1349</v>
      </c>
      <c r="F529" s="132" t="str">
        <f t="shared" si="42"/>
        <v>KK-120075</v>
      </c>
      <c r="G529" s="132" t="str">
        <f t="shared" si="43"/>
        <v>VE</v>
      </c>
      <c r="H529" s="134" t="str">
        <f t="shared" si="44"/>
        <v>×</v>
      </c>
    </row>
    <row r="530" spans="1:8" x14ac:dyDescent="0.15">
      <c r="A530" s="132" t="s">
        <v>3294</v>
      </c>
      <c r="B530" s="132" t="str">
        <f t="shared" si="40"/>
        <v>QS-110005</v>
      </c>
      <c r="C530" s="132" t="str">
        <f t="shared" si="41"/>
        <v>VE</v>
      </c>
      <c r="E530" s="132" t="s">
        <v>1187</v>
      </c>
      <c r="F530" s="132" t="str">
        <f t="shared" si="42"/>
        <v>CG-120036</v>
      </c>
      <c r="G530" s="132" t="str">
        <f t="shared" si="43"/>
        <v>VE</v>
      </c>
      <c r="H530" s="134" t="str">
        <f t="shared" si="44"/>
        <v>×</v>
      </c>
    </row>
    <row r="531" spans="1:8" x14ac:dyDescent="0.15">
      <c r="A531" s="132" t="s">
        <v>2986</v>
      </c>
      <c r="B531" s="132" t="str">
        <f t="shared" si="40"/>
        <v>QS-180033</v>
      </c>
      <c r="C531" s="132" t="str">
        <f t="shared" si="41"/>
        <v>VR</v>
      </c>
      <c r="E531" s="132" t="s">
        <v>3249</v>
      </c>
      <c r="F531" s="132" t="str">
        <f t="shared" si="42"/>
        <v>TH-120029</v>
      </c>
      <c r="G531" s="132" t="str">
        <f t="shared" si="43"/>
        <v>VE</v>
      </c>
      <c r="H531" s="134" t="str">
        <f t="shared" si="44"/>
        <v>×</v>
      </c>
    </row>
    <row r="532" spans="1:8" x14ac:dyDescent="0.15">
      <c r="A532" s="132" t="s">
        <v>3109</v>
      </c>
      <c r="B532" s="132" t="str">
        <f t="shared" si="40"/>
        <v>QS-150028</v>
      </c>
      <c r="C532" s="132" t="str">
        <f t="shared" si="41"/>
        <v>VE</v>
      </c>
      <c r="E532" s="132" t="s">
        <v>1584</v>
      </c>
      <c r="F532" s="132" t="str">
        <f t="shared" si="42"/>
        <v>SK-120008</v>
      </c>
      <c r="G532" s="132" t="str">
        <f t="shared" si="43"/>
        <v>VE</v>
      </c>
      <c r="H532" s="134" t="str">
        <f t="shared" si="44"/>
        <v>×</v>
      </c>
    </row>
    <row r="533" spans="1:8" x14ac:dyDescent="0.15">
      <c r="A533" s="132" t="s">
        <v>3178</v>
      </c>
      <c r="B533" s="132" t="str">
        <f t="shared" si="40"/>
        <v>QS-140005</v>
      </c>
      <c r="C533" s="132" t="str">
        <f t="shared" si="41"/>
        <v>VE</v>
      </c>
      <c r="E533" s="132" t="s">
        <v>1463</v>
      </c>
      <c r="F533" s="132" t="str">
        <f t="shared" si="42"/>
        <v>KT-120128</v>
      </c>
      <c r="G533" s="132" t="str">
        <f t="shared" si="43"/>
        <v>VE</v>
      </c>
      <c r="H533" s="134" t="str">
        <f t="shared" si="44"/>
        <v>×</v>
      </c>
    </row>
    <row r="534" spans="1:8" x14ac:dyDescent="0.15">
      <c r="A534" s="132" t="s">
        <v>10374</v>
      </c>
      <c r="B534" s="132" t="str">
        <f t="shared" si="40"/>
        <v>QS-080012</v>
      </c>
      <c r="C534" s="132" t="str">
        <f t="shared" si="41"/>
        <v>VG</v>
      </c>
      <c r="E534" s="132" t="s">
        <v>3250</v>
      </c>
      <c r="F534" s="132" t="str">
        <f t="shared" si="42"/>
        <v>KT-120127</v>
      </c>
      <c r="G534" s="132" t="str">
        <f t="shared" si="43"/>
        <v>VR</v>
      </c>
      <c r="H534" s="134" t="str">
        <f t="shared" si="44"/>
        <v>×</v>
      </c>
    </row>
    <row r="535" spans="1:8" x14ac:dyDescent="0.15">
      <c r="A535" s="132" t="s">
        <v>1577</v>
      </c>
      <c r="B535" s="132" t="str">
        <f t="shared" si="40"/>
        <v>SK-110011</v>
      </c>
      <c r="C535" s="132" t="str">
        <f t="shared" si="41"/>
        <v>VE</v>
      </c>
      <c r="E535" s="132" t="s">
        <v>1269</v>
      </c>
      <c r="F535" s="132" t="str">
        <f t="shared" si="42"/>
        <v>HR-120018</v>
      </c>
      <c r="G535" s="132" t="str">
        <f t="shared" si="43"/>
        <v>VE</v>
      </c>
      <c r="H535" s="134" t="str">
        <f t="shared" si="44"/>
        <v>×</v>
      </c>
    </row>
    <row r="536" spans="1:8" x14ac:dyDescent="0.15">
      <c r="A536" s="132" t="s">
        <v>3824</v>
      </c>
      <c r="B536" s="132" t="str">
        <f t="shared" si="40"/>
        <v>CB-080006</v>
      </c>
      <c r="C536" s="132" t="str">
        <f t="shared" si="41"/>
        <v>VG</v>
      </c>
      <c r="E536" s="132" t="s">
        <v>1462</v>
      </c>
      <c r="F536" s="132" t="str">
        <f t="shared" si="42"/>
        <v>KT-120124</v>
      </c>
      <c r="G536" s="132" t="str">
        <f t="shared" si="43"/>
        <v>VE</v>
      </c>
      <c r="H536" s="134" t="str">
        <f t="shared" si="44"/>
        <v>×</v>
      </c>
    </row>
    <row r="537" spans="1:8" x14ac:dyDescent="0.15">
      <c r="A537" s="132" t="s">
        <v>3891</v>
      </c>
      <c r="B537" s="132" t="str">
        <f t="shared" si="40"/>
        <v>CB-090037</v>
      </c>
      <c r="C537" s="132" t="str">
        <f t="shared" si="41"/>
        <v>VG</v>
      </c>
      <c r="E537" s="132" t="s">
        <v>1348</v>
      </c>
      <c r="F537" s="132" t="str">
        <f t="shared" si="42"/>
        <v>KK-120067</v>
      </c>
      <c r="G537" s="132" t="str">
        <f t="shared" si="43"/>
        <v>VE</v>
      </c>
      <c r="H537" s="134" t="str">
        <f t="shared" si="44"/>
        <v>×</v>
      </c>
    </row>
    <row r="538" spans="1:8" x14ac:dyDescent="0.15">
      <c r="A538" s="132" t="s">
        <v>1081</v>
      </c>
      <c r="B538" s="132" t="str">
        <f t="shared" si="40"/>
        <v>CB-100026</v>
      </c>
      <c r="C538" s="132" t="str">
        <f t="shared" si="41"/>
        <v>VE</v>
      </c>
      <c r="E538" s="132" t="s">
        <v>1347</v>
      </c>
      <c r="F538" s="132" t="str">
        <f t="shared" si="42"/>
        <v>KK-120066</v>
      </c>
      <c r="G538" s="132" t="str">
        <f t="shared" si="43"/>
        <v>VE</v>
      </c>
      <c r="H538" s="134" t="str">
        <f t="shared" si="44"/>
        <v>×</v>
      </c>
    </row>
    <row r="539" spans="1:8" x14ac:dyDescent="0.15">
      <c r="A539" s="132" t="s">
        <v>1309</v>
      </c>
      <c r="B539" s="132" t="str">
        <f t="shared" si="40"/>
        <v>KK-100100</v>
      </c>
      <c r="C539" s="132" t="str">
        <f t="shared" si="41"/>
        <v>VE</v>
      </c>
      <c r="E539" s="132" t="s">
        <v>1461</v>
      </c>
      <c r="F539" s="132" t="str">
        <f t="shared" si="42"/>
        <v>KT-120118</v>
      </c>
      <c r="G539" s="132" t="str">
        <f t="shared" si="43"/>
        <v>VE</v>
      </c>
      <c r="H539" s="134" t="str">
        <f t="shared" si="44"/>
        <v>×</v>
      </c>
    </row>
    <row r="540" spans="1:8" x14ac:dyDescent="0.15">
      <c r="A540" s="132" t="s">
        <v>3861</v>
      </c>
      <c r="B540" s="132" t="str">
        <f t="shared" si="40"/>
        <v>CB-090006</v>
      </c>
      <c r="C540" s="132" t="str">
        <f t="shared" si="41"/>
        <v>VG</v>
      </c>
      <c r="E540" s="132" t="s">
        <v>1460</v>
      </c>
      <c r="F540" s="132" t="str">
        <f t="shared" si="42"/>
        <v>KT-120117</v>
      </c>
      <c r="G540" s="132" t="str">
        <f t="shared" si="43"/>
        <v>VE</v>
      </c>
      <c r="H540" s="134" t="str">
        <f t="shared" si="44"/>
        <v>×</v>
      </c>
    </row>
    <row r="541" spans="1:8" x14ac:dyDescent="0.15">
      <c r="A541" s="132" t="s">
        <v>1097</v>
      </c>
      <c r="B541" s="132" t="str">
        <f t="shared" si="40"/>
        <v>CB-110004</v>
      </c>
      <c r="C541" s="132" t="str">
        <f t="shared" si="41"/>
        <v>VR</v>
      </c>
      <c r="E541" s="132" t="s">
        <v>1621</v>
      </c>
      <c r="F541" s="132" t="str">
        <f t="shared" si="42"/>
        <v>TH-120026</v>
      </c>
      <c r="G541" s="132" t="str">
        <f t="shared" si="43"/>
        <v>VE</v>
      </c>
      <c r="H541" s="134" t="str">
        <f t="shared" si="44"/>
        <v>×</v>
      </c>
    </row>
    <row r="542" spans="1:8" x14ac:dyDescent="0.15">
      <c r="A542" s="132" t="s">
        <v>1103</v>
      </c>
      <c r="B542" s="132" t="str">
        <f t="shared" si="40"/>
        <v>CB-110017</v>
      </c>
      <c r="C542" s="132" t="str">
        <f t="shared" si="41"/>
        <v>VE</v>
      </c>
      <c r="E542" s="132" t="s">
        <v>1459</v>
      </c>
      <c r="F542" s="132" t="str">
        <f t="shared" si="42"/>
        <v>KT-120115</v>
      </c>
      <c r="G542" s="132" t="str">
        <f t="shared" si="43"/>
        <v>VE</v>
      </c>
      <c r="H542" s="134" t="str">
        <f t="shared" si="44"/>
        <v>×</v>
      </c>
    </row>
    <row r="543" spans="1:8" x14ac:dyDescent="0.15">
      <c r="A543" s="132" t="s">
        <v>10384</v>
      </c>
      <c r="B543" s="132" t="str">
        <f t="shared" si="40"/>
        <v>QS-080022</v>
      </c>
      <c r="C543" s="132" t="str">
        <f t="shared" si="41"/>
        <v>VG</v>
      </c>
      <c r="E543" s="132" t="s">
        <v>3251</v>
      </c>
      <c r="F543" s="132" t="str">
        <f t="shared" si="42"/>
        <v>SK-120005</v>
      </c>
      <c r="G543" s="132" t="str">
        <f t="shared" si="43"/>
        <v>VR</v>
      </c>
      <c r="H543" s="134" t="str">
        <f t="shared" si="44"/>
        <v>×</v>
      </c>
    </row>
    <row r="544" spans="1:8" x14ac:dyDescent="0.15">
      <c r="A544" s="132" t="s">
        <v>11676</v>
      </c>
      <c r="B544" s="132" t="str">
        <f t="shared" si="40"/>
        <v>TH-090001</v>
      </c>
      <c r="C544" s="132" t="str">
        <f t="shared" si="41"/>
        <v>VG</v>
      </c>
      <c r="E544" s="132" t="s">
        <v>1346</v>
      </c>
      <c r="F544" s="132" t="str">
        <f t="shared" si="42"/>
        <v>KK-120057</v>
      </c>
      <c r="G544" s="132" t="str">
        <f t="shared" si="43"/>
        <v>VE</v>
      </c>
      <c r="H544" s="134" t="str">
        <f t="shared" si="44"/>
        <v>×</v>
      </c>
    </row>
    <row r="545" spans="1:8" x14ac:dyDescent="0.15">
      <c r="A545" s="132" t="s">
        <v>3215</v>
      </c>
      <c r="B545" s="132" t="str">
        <f t="shared" si="40"/>
        <v>CG-130012</v>
      </c>
      <c r="C545" s="132" t="str">
        <f t="shared" si="41"/>
        <v>VE</v>
      </c>
      <c r="E545" s="132" t="s">
        <v>1458</v>
      </c>
      <c r="F545" s="132" t="str">
        <f t="shared" si="42"/>
        <v>KT-120111</v>
      </c>
      <c r="G545" s="132" t="str">
        <f t="shared" si="43"/>
        <v>VR</v>
      </c>
      <c r="H545" s="134" t="str">
        <f t="shared" si="44"/>
        <v>×</v>
      </c>
    </row>
    <row r="546" spans="1:8" x14ac:dyDescent="0.15">
      <c r="A546" s="132" t="s">
        <v>3228</v>
      </c>
      <c r="B546" s="132" t="str">
        <f t="shared" si="40"/>
        <v>HR-130004</v>
      </c>
      <c r="C546" s="132" t="str">
        <f t="shared" si="41"/>
        <v>VE</v>
      </c>
      <c r="E546" s="132" t="s">
        <v>3252</v>
      </c>
      <c r="F546" s="132" t="str">
        <f t="shared" si="42"/>
        <v>CG-120029</v>
      </c>
      <c r="G546" s="132" t="str">
        <f t="shared" si="43"/>
        <v>VR</v>
      </c>
      <c r="H546" s="134" t="str">
        <f t="shared" si="44"/>
        <v>×</v>
      </c>
    </row>
    <row r="547" spans="1:8" x14ac:dyDescent="0.15">
      <c r="A547" s="132" t="s">
        <v>1410</v>
      </c>
      <c r="B547" s="132" t="str">
        <f t="shared" si="40"/>
        <v>KT-110038</v>
      </c>
      <c r="C547" s="132" t="str">
        <f t="shared" si="41"/>
        <v>VE</v>
      </c>
      <c r="E547" s="132" t="s">
        <v>1345</v>
      </c>
      <c r="F547" s="132" t="str">
        <f t="shared" si="42"/>
        <v>KK-120051</v>
      </c>
      <c r="G547" s="132" t="str">
        <f t="shared" si="43"/>
        <v>VE</v>
      </c>
      <c r="H547" s="134" t="str">
        <f t="shared" si="44"/>
        <v>×</v>
      </c>
    </row>
    <row r="548" spans="1:8" x14ac:dyDescent="0.15">
      <c r="A548" s="132" t="s">
        <v>3223</v>
      </c>
      <c r="B548" s="132" t="str">
        <f t="shared" si="40"/>
        <v>QS-130010</v>
      </c>
      <c r="C548" s="132" t="str">
        <f t="shared" si="41"/>
        <v>VE</v>
      </c>
      <c r="E548" s="132" t="s">
        <v>3253</v>
      </c>
      <c r="F548" s="132" t="str">
        <f t="shared" si="42"/>
        <v>KT-120108</v>
      </c>
      <c r="G548" s="132" t="str">
        <f t="shared" si="43"/>
        <v>VR</v>
      </c>
      <c r="H548" s="134" t="str">
        <f t="shared" si="44"/>
        <v>×</v>
      </c>
    </row>
    <row r="549" spans="1:8" x14ac:dyDescent="0.15">
      <c r="A549" s="132" t="s">
        <v>3194</v>
      </c>
      <c r="B549" s="132" t="str">
        <f t="shared" si="40"/>
        <v>HR-140002</v>
      </c>
      <c r="C549" s="132" t="str">
        <f t="shared" si="41"/>
        <v>VE</v>
      </c>
      <c r="E549" s="132" t="s">
        <v>1457</v>
      </c>
      <c r="F549" s="132" t="str">
        <f t="shared" si="42"/>
        <v>KT-120107</v>
      </c>
      <c r="G549" s="132" t="str">
        <f t="shared" si="43"/>
        <v>VE</v>
      </c>
      <c r="H549" s="134" t="str">
        <f t="shared" si="44"/>
        <v>×</v>
      </c>
    </row>
    <row r="550" spans="1:8" x14ac:dyDescent="0.15">
      <c r="A550" s="132" t="s">
        <v>3092</v>
      </c>
      <c r="B550" s="132" t="str">
        <f t="shared" si="40"/>
        <v>KT-150125</v>
      </c>
      <c r="C550" s="132" t="str">
        <f t="shared" si="41"/>
        <v>VR</v>
      </c>
      <c r="E550" s="132" t="s">
        <v>1268</v>
      </c>
      <c r="F550" s="132" t="str">
        <f t="shared" si="42"/>
        <v>HR-120015</v>
      </c>
      <c r="G550" s="132" t="str">
        <f t="shared" si="43"/>
        <v>VR</v>
      </c>
      <c r="H550" s="134" t="str">
        <f t="shared" si="44"/>
        <v>×</v>
      </c>
    </row>
    <row r="551" spans="1:8" x14ac:dyDescent="0.15">
      <c r="A551" s="132" t="s">
        <v>1553</v>
      </c>
      <c r="B551" s="132" t="str">
        <f t="shared" si="40"/>
        <v>QS-120019</v>
      </c>
      <c r="C551" s="132" t="str">
        <f t="shared" si="41"/>
        <v>VE</v>
      </c>
      <c r="E551" s="132" t="s">
        <v>1456</v>
      </c>
      <c r="F551" s="132" t="str">
        <f t="shared" si="42"/>
        <v>KT-120106</v>
      </c>
      <c r="G551" s="132" t="str">
        <f t="shared" si="43"/>
        <v>VE</v>
      </c>
      <c r="H551" s="134" t="str">
        <f t="shared" si="44"/>
        <v>×</v>
      </c>
    </row>
    <row r="552" spans="1:8" x14ac:dyDescent="0.15">
      <c r="A552" s="132" t="s">
        <v>1146</v>
      </c>
      <c r="B552" s="132" t="str">
        <f t="shared" si="40"/>
        <v>CG-100027</v>
      </c>
      <c r="C552" s="132" t="str">
        <f t="shared" si="41"/>
        <v>VE</v>
      </c>
      <c r="E552" s="132" t="s">
        <v>2791</v>
      </c>
      <c r="F552" s="132" t="str">
        <f t="shared" si="42"/>
        <v>QSK-120008</v>
      </c>
      <c r="G552" s="132" t="str">
        <f t="shared" si="43"/>
        <v>VE</v>
      </c>
      <c r="H552" s="134" t="str">
        <f t="shared" si="44"/>
        <v>×</v>
      </c>
    </row>
    <row r="553" spans="1:8" x14ac:dyDescent="0.15">
      <c r="A553" s="132" t="s">
        <v>1181</v>
      </c>
      <c r="B553" s="132" t="str">
        <f t="shared" si="40"/>
        <v>CG-120016</v>
      </c>
      <c r="C553" s="132" t="str">
        <f t="shared" si="41"/>
        <v>VE</v>
      </c>
      <c r="E553" s="132" t="s">
        <v>3254</v>
      </c>
      <c r="F553" s="132" t="str">
        <f t="shared" si="42"/>
        <v>QS-120027</v>
      </c>
      <c r="G553" s="132" t="str">
        <f t="shared" si="43"/>
        <v>VR</v>
      </c>
      <c r="H553" s="134" t="str">
        <f t="shared" si="44"/>
        <v>×</v>
      </c>
    </row>
    <row r="554" spans="1:8" x14ac:dyDescent="0.15">
      <c r="A554" s="132" t="s">
        <v>5424</v>
      </c>
      <c r="B554" s="132" t="str">
        <f t="shared" si="40"/>
        <v>HR-080023</v>
      </c>
      <c r="C554" s="132" t="str">
        <f t="shared" si="41"/>
        <v>VG</v>
      </c>
      <c r="E554" s="132" t="s">
        <v>1455</v>
      </c>
      <c r="F554" s="132" t="str">
        <f t="shared" si="42"/>
        <v>KT-120102</v>
      </c>
      <c r="G554" s="132" t="str">
        <f t="shared" si="43"/>
        <v>VR</v>
      </c>
      <c r="H554" s="134" t="str">
        <f t="shared" si="44"/>
        <v>×</v>
      </c>
    </row>
    <row r="555" spans="1:8" x14ac:dyDescent="0.15">
      <c r="A555" s="132" t="s">
        <v>1407</v>
      </c>
      <c r="B555" s="132" t="str">
        <f t="shared" si="40"/>
        <v>KT-110027</v>
      </c>
      <c r="C555" s="132" t="str">
        <f t="shared" si="41"/>
        <v>VE</v>
      </c>
      <c r="E555" s="132" t="s">
        <v>1344</v>
      </c>
      <c r="F555" s="132" t="str">
        <f t="shared" si="42"/>
        <v>KK-120047</v>
      </c>
      <c r="G555" s="132" t="str">
        <f t="shared" si="43"/>
        <v>VR</v>
      </c>
      <c r="H555" s="134" t="str">
        <f t="shared" si="44"/>
        <v>×</v>
      </c>
    </row>
    <row r="556" spans="1:8" x14ac:dyDescent="0.15">
      <c r="A556" s="132" t="s">
        <v>10423</v>
      </c>
      <c r="B556" s="132" t="str">
        <f t="shared" si="40"/>
        <v>QS-090037</v>
      </c>
      <c r="C556" s="132" t="str">
        <f t="shared" si="41"/>
        <v>VG</v>
      </c>
      <c r="E556" s="132" t="s">
        <v>22563</v>
      </c>
      <c r="F556" s="132" t="str">
        <f t="shared" si="42"/>
        <v>CG-120025</v>
      </c>
      <c r="G556" s="132" t="str">
        <f t="shared" si="43"/>
        <v>VE</v>
      </c>
      <c r="H556" s="134" t="str">
        <f t="shared" si="44"/>
        <v>×</v>
      </c>
    </row>
    <row r="557" spans="1:8" x14ac:dyDescent="0.15">
      <c r="A557" s="132" t="s">
        <v>3308</v>
      </c>
      <c r="B557" s="132" t="str">
        <f t="shared" si="40"/>
        <v>SK-100006</v>
      </c>
      <c r="C557" s="132" t="str">
        <f t="shared" si="41"/>
        <v>VE</v>
      </c>
      <c r="E557" s="132" t="s">
        <v>22564</v>
      </c>
      <c r="F557" s="132" t="str">
        <f t="shared" si="42"/>
        <v>CBK-120003</v>
      </c>
      <c r="G557" s="132" t="str">
        <f t="shared" si="43"/>
        <v>VE</v>
      </c>
      <c r="H557" s="134" t="str">
        <f t="shared" si="44"/>
        <v>×</v>
      </c>
    </row>
    <row r="558" spans="1:8" x14ac:dyDescent="0.15">
      <c r="A558" s="132" t="s">
        <v>1279</v>
      </c>
      <c r="B558" s="132" t="str">
        <f t="shared" si="40"/>
        <v>KK-100004</v>
      </c>
      <c r="C558" s="132" t="str">
        <f t="shared" si="41"/>
        <v>VE</v>
      </c>
      <c r="E558" s="132" t="s">
        <v>1267</v>
      </c>
      <c r="F558" s="132" t="str">
        <f t="shared" si="42"/>
        <v>HR-120013</v>
      </c>
      <c r="G558" s="132" t="str">
        <f t="shared" si="43"/>
        <v>VE</v>
      </c>
      <c r="H558" s="134" t="str">
        <f t="shared" si="44"/>
        <v>×</v>
      </c>
    </row>
    <row r="559" spans="1:8" x14ac:dyDescent="0.15">
      <c r="A559" s="132" t="s">
        <v>1544</v>
      </c>
      <c r="B559" s="132" t="str">
        <f t="shared" si="40"/>
        <v>QS-110030</v>
      </c>
      <c r="C559" s="132" t="str">
        <f t="shared" si="41"/>
        <v>VE</v>
      </c>
      <c r="E559" s="132" t="s">
        <v>1620</v>
      </c>
      <c r="F559" s="132" t="str">
        <f t="shared" si="42"/>
        <v>TH-120022</v>
      </c>
      <c r="G559" s="132" t="str">
        <f t="shared" si="43"/>
        <v>VE</v>
      </c>
      <c r="H559" s="134" t="str">
        <f t="shared" si="44"/>
        <v>×</v>
      </c>
    </row>
    <row r="560" spans="1:8" x14ac:dyDescent="0.15">
      <c r="A560" s="132" t="s">
        <v>7250</v>
      </c>
      <c r="B560" s="132" t="str">
        <f t="shared" si="40"/>
        <v>KT-020016</v>
      </c>
      <c r="C560" s="132" t="str">
        <f t="shared" si="41"/>
        <v>VG</v>
      </c>
      <c r="E560" s="132" t="s">
        <v>1558</v>
      </c>
      <c r="F560" s="132" t="str">
        <f t="shared" si="42"/>
        <v>QS-120026</v>
      </c>
      <c r="G560" s="132" t="str">
        <f t="shared" si="43"/>
        <v>VE</v>
      </c>
      <c r="H560" s="134" t="str">
        <f t="shared" si="44"/>
        <v>×</v>
      </c>
    </row>
    <row r="561" spans="1:8" x14ac:dyDescent="0.15">
      <c r="A561" s="132" t="s">
        <v>4595</v>
      </c>
      <c r="B561" s="132" t="str">
        <f t="shared" si="40"/>
        <v>CG-090028</v>
      </c>
      <c r="C561" s="132" t="str">
        <f t="shared" si="41"/>
        <v>VG</v>
      </c>
      <c r="E561" s="132" t="s">
        <v>1557</v>
      </c>
      <c r="F561" s="132" t="str">
        <f t="shared" si="42"/>
        <v>QS-120025</v>
      </c>
      <c r="G561" s="132" t="str">
        <f t="shared" si="43"/>
        <v>VE</v>
      </c>
      <c r="H561" s="134" t="str">
        <f t="shared" si="44"/>
        <v>×</v>
      </c>
    </row>
    <row r="562" spans="1:8" x14ac:dyDescent="0.15">
      <c r="A562" s="132" t="s">
        <v>1095</v>
      </c>
      <c r="B562" s="132" t="str">
        <f t="shared" si="40"/>
        <v>CB-100057</v>
      </c>
      <c r="C562" s="132" t="str">
        <f t="shared" si="41"/>
        <v>VE</v>
      </c>
      <c r="E562" s="132" t="s">
        <v>1454</v>
      </c>
      <c r="F562" s="132" t="str">
        <f t="shared" si="42"/>
        <v>KT-120094</v>
      </c>
      <c r="G562" s="132" t="str">
        <f t="shared" si="43"/>
        <v>VR</v>
      </c>
      <c r="H562" s="134" t="str">
        <f t="shared" si="44"/>
        <v>×</v>
      </c>
    </row>
    <row r="563" spans="1:8" x14ac:dyDescent="0.15">
      <c r="A563" s="132" t="s">
        <v>7889</v>
      </c>
      <c r="B563" s="132" t="str">
        <f t="shared" si="40"/>
        <v>KT-090003</v>
      </c>
      <c r="C563" s="132" t="str">
        <f t="shared" si="41"/>
        <v>VG</v>
      </c>
      <c r="E563" s="132" t="s">
        <v>1132</v>
      </c>
      <c r="F563" s="132" t="str">
        <f t="shared" si="42"/>
        <v>CB-120039</v>
      </c>
      <c r="G563" s="132" t="str">
        <f t="shared" si="43"/>
        <v>VE</v>
      </c>
      <c r="H563" s="134" t="str">
        <f t="shared" si="44"/>
        <v>×</v>
      </c>
    </row>
    <row r="564" spans="1:8" x14ac:dyDescent="0.15">
      <c r="A564" s="132" t="s">
        <v>1412</v>
      </c>
      <c r="B564" s="132" t="str">
        <f t="shared" si="40"/>
        <v>KT-110041</v>
      </c>
      <c r="C564" s="132" t="str">
        <f t="shared" si="41"/>
        <v>VE</v>
      </c>
      <c r="E564" s="132" t="s">
        <v>1131</v>
      </c>
      <c r="F564" s="132" t="str">
        <f t="shared" si="42"/>
        <v>CB-120038</v>
      </c>
      <c r="G564" s="132" t="str">
        <f t="shared" si="43"/>
        <v>VE</v>
      </c>
      <c r="H564" s="134" t="str">
        <f t="shared" si="44"/>
        <v>×</v>
      </c>
    </row>
    <row r="565" spans="1:8" x14ac:dyDescent="0.15">
      <c r="A565" s="132" t="s">
        <v>1428</v>
      </c>
      <c r="B565" s="132" t="str">
        <f t="shared" si="40"/>
        <v>KT-120016</v>
      </c>
      <c r="C565" s="132" t="str">
        <f t="shared" si="41"/>
        <v>VE</v>
      </c>
      <c r="E565" s="132" t="s">
        <v>1343</v>
      </c>
      <c r="F565" s="132" t="str">
        <f t="shared" si="42"/>
        <v>KK-120044</v>
      </c>
      <c r="G565" s="132" t="str">
        <f t="shared" si="43"/>
        <v>VE</v>
      </c>
      <c r="H565" s="134" t="str">
        <f t="shared" si="44"/>
        <v>×</v>
      </c>
    </row>
    <row r="566" spans="1:8" x14ac:dyDescent="0.15">
      <c r="A566" s="132" t="s">
        <v>5410</v>
      </c>
      <c r="B566" s="132" t="str">
        <f t="shared" si="40"/>
        <v>HR-080009</v>
      </c>
      <c r="C566" s="132" t="str">
        <f t="shared" si="41"/>
        <v>VG</v>
      </c>
      <c r="E566" s="132" t="s">
        <v>1342</v>
      </c>
      <c r="F566" s="132" t="str">
        <f t="shared" si="42"/>
        <v>KK-120043</v>
      </c>
      <c r="G566" s="132" t="str">
        <f t="shared" si="43"/>
        <v>VE</v>
      </c>
      <c r="H566" s="134" t="str">
        <f t="shared" si="44"/>
        <v>×</v>
      </c>
    </row>
    <row r="567" spans="1:8" x14ac:dyDescent="0.15">
      <c r="A567" s="132" t="s">
        <v>3278</v>
      </c>
      <c r="B567" s="132" t="str">
        <f t="shared" si="40"/>
        <v>SK-110022</v>
      </c>
      <c r="C567" s="132" t="str">
        <f t="shared" si="41"/>
        <v>VR</v>
      </c>
      <c r="E567" s="132" t="s">
        <v>1130</v>
      </c>
      <c r="F567" s="132" t="str">
        <f t="shared" si="42"/>
        <v>CB-120037</v>
      </c>
      <c r="G567" s="132" t="str">
        <f t="shared" si="43"/>
        <v>VR</v>
      </c>
      <c r="H567" s="134" t="str">
        <f t="shared" si="44"/>
        <v>×</v>
      </c>
    </row>
    <row r="568" spans="1:8" x14ac:dyDescent="0.15">
      <c r="A568" s="132" t="s">
        <v>3279</v>
      </c>
      <c r="B568" s="132" t="str">
        <f t="shared" si="40"/>
        <v>SK-110017</v>
      </c>
      <c r="C568" s="132" t="str">
        <f t="shared" si="41"/>
        <v>VE</v>
      </c>
      <c r="E568" s="132" t="s">
        <v>1341</v>
      </c>
      <c r="F568" s="132" t="str">
        <f t="shared" si="42"/>
        <v>KK-120041</v>
      </c>
      <c r="G568" s="132" t="str">
        <f t="shared" si="43"/>
        <v>VE</v>
      </c>
      <c r="H568" s="134" t="str">
        <f t="shared" si="44"/>
        <v>×</v>
      </c>
    </row>
    <row r="569" spans="1:8" x14ac:dyDescent="0.15">
      <c r="A569" s="132" t="s">
        <v>1215</v>
      </c>
      <c r="B569" s="132" t="str">
        <f t="shared" si="40"/>
        <v>HK-110006</v>
      </c>
      <c r="C569" s="132" t="str">
        <f t="shared" si="41"/>
        <v>VE</v>
      </c>
      <c r="E569" s="132" t="s">
        <v>3255</v>
      </c>
      <c r="F569" s="132" t="str">
        <f t="shared" si="42"/>
        <v>CB-120036</v>
      </c>
      <c r="G569" s="132" t="str">
        <f t="shared" si="43"/>
        <v>VE</v>
      </c>
      <c r="H569" s="134" t="str">
        <f t="shared" si="44"/>
        <v>×</v>
      </c>
    </row>
    <row r="570" spans="1:8" x14ac:dyDescent="0.15">
      <c r="A570" s="132" t="s">
        <v>1216</v>
      </c>
      <c r="B570" s="132" t="str">
        <f t="shared" si="40"/>
        <v>HK-110007</v>
      </c>
      <c r="C570" s="132" t="str">
        <f t="shared" si="41"/>
        <v>VE</v>
      </c>
      <c r="E570" s="132" t="s">
        <v>1453</v>
      </c>
      <c r="F570" s="132" t="str">
        <f t="shared" si="42"/>
        <v>KT-120092</v>
      </c>
      <c r="G570" s="132" t="str">
        <f t="shared" si="43"/>
        <v>VE</v>
      </c>
      <c r="H570" s="134" t="str">
        <f t="shared" si="44"/>
        <v>×</v>
      </c>
    </row>
    <row r="571" spans="1:8" x14ac:dyDescent="0.15">
      <c r="A571" s="132" t="s">
        <v>2975</v>
      </c>
      <c r="B571" s="132" t="str">
        <f t="shared" si="40"/>
        <v>HR-120011</v>
      </c>
      <c r="C571" s="132" t="str">
        <f t="shared" si="41"/>
        <v>VE</v>
      </c>
      <c r="E571" s="132" t="s">
        <v>1452</v>
      </c>
      <c r="F571" s="132" t="str">
        <f t="shared" si="42"/>
        <v>KT-120091</v>
      </c>
      <c r="G571" s="132" t="str">
        <f t="shared" si="43"/>
        <v>VE</v>
      </c>
      <c r="H571" s="134" t="str">
        <f t="shared" si="44"/>
        <v>×</v>
      </c>
    </row>
    <row r="572" spans="1:8" x14ac:dyDescent="0.15">
      <c r="A572" s="132" t="s">
        <v>7882</v>
      </c>
      <c r="B572" s="132" t="str">
        <f t="shared" si="40"/>
        <v>KT-080028</v>
      </c>
      <c r="C572" s="132" t="str">
        <f t="shared" si="41"/>
        <v>VG</v>
      </c>
      <c r="E572" s="132" t="s">
        <v>1451</v>
      </c>
      <c r="F572" s="132" t="str">
        <f t="shared" si="42"/>
        <v>KT-120088</v>
      </c>
      <c r="G572" s="132" t="str">
        <f t="shared" si="43"/>
        <v>VE</v>
      </c>
      <c r="H572" s="134" t="str">
        <f t="shared" si="44"/>
        <v>×</v>
      </c>
    </row>
    <row r="573" spans="1:8" x14ac:dyDescent="0.15">
      <c r="A573" s="132" t="s">
        <v>10430</v>
      </c>
      <c r="B573" s="132" t="str">
        <f t="shared" si="40"/>
        <v>QS-100004</v>
      </c>
      <c r="C573" s="132" t="str">
        <f t="shared" si="41"/>
        <v>VG</v>
      </c>
      <c r="E573" s="132" t="s">
        <v>1247</v>
      </c>
      <c r="F573" s="132" t="str">
        <f t="shared" si="42"/>
        <v>HK-120038</v>
      </c>
      <c r="G573" s="132" t="str">
        <f t="shared" si="43"/>
        <v>VR</v>
      </c>
      <c r="H573" s="134" t="str">
        <f t="shared" si="44"/>
        <v>×</v>
      </c>
    </row>
    <row r="574" spans="1:8" x14ac:dyDescent="0.15">
      <c r="A574" s="132" t="s">
        <v>1599</v>
      </c>
      <c r="B574" s="132" t="str">
        <f t="shared" si="40"/>
        <v>TH-100028</v>
      </c>
      <c r="C574" s="132" t="str">
        <f t="shared" si="41"/>
        <v>VE</v>
      </c>
      <c r="E574" s="132" t="s">
        <v>1246</v>
      </c>
      <c r="F574" s="132" t="str">
        <f t="shared" si="42"/>
        <v>HK-120037</v>
      </c>
      <c r="G574" s="132" t="str">
        <f t="shared" si="43"/>
        <v>VR</v>
      </c>
      <c r="H574" s="134" t="str">
        <f t="shared" si="44"/>
        <v>×</v>
      </c>
    </row>
    <row r="575" spans="1:8" x14ac:dyDescent="0.15">
      <c r="A575" s="132" t="s">
        <v>1610</v>
      </c>
      <c r="B575" s="132" t="str">
        <f t="shared" si="40"/>
        <v>TH-110021</v>
      </c>
      <c r="C575" s="132" t="str">
        <f t="shared" si="41"/>
        <v>VE</v>
      </c>
      <c r="E575" s="132" t="s">
        <v>2774</v>
      </c>
      <c r="F575" s="132" t="str">
        <f t="shared" si="42"/>
        <v>HRK-120001</v>
      </c>
      <c r="G575" s="132" t="str">
        <f t="shared" si="43"/>
        <v>VE</v>
      </c>
      <c r="H575" s="134" t="str">
        <f t="shared" si="44"/>
        <v>×</v>
      </c>
    </row>
    <row r="576" spans="1:8" x14ac:dyDescent="0.15">
      <c r="A576" s="132" t="s">
        <v>1619</v>
      </c>
      <c r="B576" s="132" t="str">
        <f t="shared" si="40"/>
        <v>TH-120018</v>
      </c>
      <c r="C576" s="132" t="str">
        <f t="shared" si="41"/>
        <v>VE</v>
      </c>
      <c r="E576" s="132" t="s">
        <v>3256</v>
      </c>
      <c r="F576" s="132" t="str">
        <f t="shared" si="42"/>
        <v>HK-120036</v>
      </c>
      <c r="G576" s="132" t="str">
        <f t="shared" si="43"/>
        <v>VE</v>
      </c>
      <c r="H576" s="134" t="str">
        <f t="shared" si="44"/>
        <v>×</v>
      </c>
    </row>
    <row r="577" spans="1:8" x14ac:dyDescent="0.15">
      <c r="A577" s="132" t="s">
        <v>3220</v>
      </c>
      <c r="B577" s="132" t="str">
        <f t="shared" si="40"/>
        <v>KK-130019</v>
      </c>
      <c r="C577" s="132" t="str">
        <f t="shared" si="41"/>
        <v>VE</v>
      </c>
      <c r="E577" s="132" t="s">
        <v>3257</v>
      </c>
      <c r="F577" s="132" t="str">
        <f t="shared" si="42"/>
        <v>CG-120023</v>
      </c>
      <c r="G577" s="132" t="str">
        <f t="shared" si="43"/>
        <v>VE</v>
      </c>
      <c r="H577" s="134" t="str">
        <f t="shared" si="44"/>
        <v>×</v>
      </c>
    </row>
    <row r="578" spans="1:8" x14ac:dyDescent="0.15">
      <c r="A578" s="132" t="s">
        <v>1078</v>
      </c>
      <c r="B578" s="132" t="str">
        <f t="shared" si="40"/>
        <v>CB-100020</v>
      </c>
      <c r="C578" s="132" t="str">
        <f t="shared" si="41"/>
        <v>VE</v>
      </c>
      <c r="E578" s="132" t="s">
        <v>1556</v>
      </c>
      <c r="F578" s="132" t="str">
        <f t="shared" si="42"/>
        <v>QS-120024</v>
      </c>
      <c r="G578" s="132" t="str">
        <f t="shared" si="43"/>
        <v>VE</v>
      </c>
      <c r="H578" s="134" t="str">
        <f t="shared" si="44"/>
        <v>×</v>
      </c>
    </row>
    <row r="579" spans="1:8" x14ac:dyDescent="0.15">
      <c r="A579" s="132" t="s">
        <v>1184</v>
      </c>
      <c r="B579" s="132" t="str">
        <f t="shared" ref="B579:B642" si="45">LEFT(A579,FIND("-",A579)+6)</f>
        <v>CG-120019</v>
      </c>
      <c r="C579" s="132" t="str">
        <f t="shared" ref="C579:C642" si="46">RIGHT(A579,LEN(A579)-FIND("-",A579)-7)</f>
        <v>VE</v>
      </c>
      <c r="E579" s="132" t="s">
        <v>1555</v>
      </c>
      <c r="F579" s="132" t="str">
        <f t="shared" ref="F579:F642" si="47">LEFT(E579,FIND("-",E579)+6)</f>
        <v>QS-120023</v>
      </c>
      <c r="G579" s="132" t="str">
        <f t="shared" ref="G579:G642" si="48">RIGHT(E579,LEN(E579)-FIND("-",E579)-7)</f>
        <v>VE</v>
      </c>
      <c r="H579" s="134" t="str">
        <f t="shared" ref="H579:H642" si="49">IF(ISNA(VLOOKUP(F579,$B$2:$B$1142,1,FALSE)),"○","×")</f>
        <v>×</v>
      </c>
    </row>
    <row r="580" spans="1:8" x14ac:dyDescent="0.15">
      <c r="A580" s="132" t="s">
        <v>1231</v>
      </c>
      <c r="B580" s="132" t="str">
        <f t="shared" si="45"/>
        <v>HK-110039</v>
      </c>
      <c r="C580" s="132" t="str">
        <f t="shared" si="46"/>
        <v>VE</v>
      </c>
      <c r="E580" s="132" t="s">
        <v>1340</v>
      </c>
      <c r="F580" s="132" t="str">
        <f t="shared" si="47"/>
        <v>KK-120039</v>
      </c>
      <c r="G580" s="132" t="str">
        <f t="shared" si="48"/>
        <v>VE</v>
      </c>
      <c r="H580" s="134" t="str">
        <f t="shared" si="49"/>
        <v>×</v>
      </c>
    </row>
    <row r="581" spans="1:8" x14ac:dyDescent="0.15">
      <c r="A581" s="132" t="s">
        <v>1236</v>
      </c>
      <c r="B581" s="132" t="str">
        <f t="shared" si="45"/>
        <v>HK-120001</v>
      </c>
      <c r="C581" s="132" t="str">
        <f t="shared" si="46"/>
        <v>VE</v>
      </c>
      <c r="E581" s="132" t="s">
        <v>2975</v>
      </c>
      <c r="F581" s="132" t="str">
        <f t="shared" si="47"/>
        <v>HR-120011</v>
      </c>
      <c r="G581" s="132" t="str">
        <f t="shared" si="48"/>
        <v>VE</v>
      </c>
      <c r="H581" s="134" t="str">
        <f t="shared" si="49"/>
        <v>×</v>
      </c>
    </row>
    <row r="582" spans="1:8" x14ac:dyDescent="0.15">
      <c r="A582" s="132" t="s">
        <v>1238</v>
      </c>
      <c r="B582" s="132" t="str">
        <f t="shared" si="45"/>
        <v>HK-120004</v>
      </c>
      <c r="C582" s="132" t="str">
        <f t="shared" si="46"/>
        <v>VE</v>
      </c>
      <c r="E582" s="132" t="s">
        <v>1450</v>
      </c>
      <c r="F582" s="132" t="str">
        <f t="shared" si="47"/>
        <v>KT-120082</v>
      </c>
      <c r="G582" s="132" t="str">
        <f t="shared" si="48"/>
        <v>VR</v>
      </c>
      <c r="H582" s="134" t="str">
        <f t="shared" si="49"/>
        <v>×</v>
      </c>
    </row>
    <row r="583" spans="1:8" x14ac:dyDescent="0.15">
      <c r="A583" s="132" t="s">
        <v>1272</v>
      </c>
      <c r="B583" s="132" t="str">
        <f t="shared" si="45"/>
        <v>HR-130001</v>
      </c>
      <c r="C583" s="132" t="str">
        <f t="shared" si="46"/>
        <v>VE</v>
      </c>
      <c r="E583" s="132" t="s">
        <v>1449</v>
      </c>
      <c r="F583" s="132" t="str">
        <f t="shared" si="47"/>
        <v>KT-120081</v>
      </c>
      <c r="G583" s="132" t="str">
        <f t="shared" si="48"/>
        <v>VE</v>
      </c>
      <c r="H583" s="134" t="str">
        <f t="shared" si="49"/>
        <v>×</v>
      </c>
    </row>
    <row r="584" spans="1:8" x14ac:dyDescent="0.15">
      <c r="A584" s="132" t="s">
        <v>1274</v>
      </c>
      <c r="B584" s="132" t="str">
        <f t="shared" si="45"/>
        <v>HR-140001</v>
      </c>
      <c r="C584" s="132" t="str">
        <f t="shared" si="46"/>
        <v>VR</v>
      </c>
      <c r="E584" s="132" t="s">
        <v>1448</v>
      </c>
      <c r="F584" s="132" t="str">
        <f t="shared" si="47"/>
        <v>KT-120079</v>
      </c>
      <c r="G584" s="132" t="str">
        <f t="shared" si="48"/>
        <v>VR</v>
      </c>
      <c r="H584" s="134" t="str">
        <f t="shared" si="49"/>
        <v>×</v>
      </c>
    </row>
    <row r="585" spans="1:8" x14ac:dyDescent="0.15">
      <c r="A585" s="132" t="s">
        <v>1275</v>
      </c>
      <c r="B585" s="132" t="str">
        <f t="shared" si="45"/>
        <v>HR-140009</v>
      </c>
      <c r="C585" s="132" t="str">
        <f t="shared" si="46"/>
        <v>VR</v>
      </c>
      <c r="E585" s="132" t="s">
        <v>1447</v>
      </c>
      <c r="F585" s="132" t="str">
        <f t="shared" si="47"/>
        <v>KT-120078</v>
      </c>
      <c r="G585" s="132" t="str">
        <f t="shared" si="48"/>
        <v>VR</v>
      </c>
      <c r="H585" s="134" t="str">
        <f t="shared" si="49"/>
        <v>×</v>
      </c>
    </row>
    <row r="586" spans="1:8" x14ac:dyDescent="0.15">
      <c r="A586" s="132" t="s">
        <v>1276</v>
      </c>
      <c r="B586" s="132" t="str">
        <f t="shared" si="45"/>
        <v>HR-140010</v>
      </c>
      <c r="C586" s="132" t="str">
        <f t="shared" si="46"/>
        <v>VR</v>
      </c>
      <c r="E586" s="132" t="s">
        <v>3258</v>
      </c>
      <c r="F586" s="132" t="str">
        <f t="shared" si="47"/>
        <v>KK-120033</v>
      </c>
      <c r="G586" s="132" t="str">
        <f t="shared" si="48"/>
        <v>VR</v>
      </c>
      <c r="H586" s="134" t="str">
        <f t="shared" si="49"/>
        <v>×</v>
      </c>
    </row>
    <row r="587" spans="1:8" x14ac:dyDescent="0.15">
      <c r="A587" s="132" t="s">
        <v>7947</v>
      </c>
      <c r="B587" s="132" t="str">
        <f t="shared" si="45"/>
        <v>KT-090061</v>
      </c>
      <c r="C587" s="132" t="str">
        <f t="shared" si="46"/>
        <v>VG</v>
      </c>
      <c r="E587" s="132" t="s">
        <v>1339</v>
      </c>
      <c r="F587" s="132" t="str">
        <f t="shared" si="47"/>
        <v>KK-120032</v>
      </c>
      <c r="G587" s="132" t="str">
        <f t="shared" si="48"/>
        <v>VE</v>
      </c>
      <c r="H587" s="134" t="str">
        <f t="shared" si="49"/>
        <v>×</v>
      </c>
    </row>
    <row r="588" spans="1:8" x14ac:dyDescent="0.15">
      <c r="A588" s="132" t="s">
        <v>3319</v>
      </c>
      <c r="B588" s="132" t="str">
        <f t="shared" si="45"/>
        <v>KT-100013</v>
      </c>
      <c r="C588" s="132" t="str">
        <f t="shared" si="46"/>
        <v>VE</v>
      </c>
      <c r="E588" s="132" t="s">
        <v>1338</v>
      </c>
      <c r="F588" s="132" t="str">
        <f t="shared" si="47"/>
        <v>KK-120031</v>
      </c>
      <c r="G588" s="132" t="str">
        <f t="shared" si="48"/>
        <v>VE</v>
      </c>
      <c r="H588" s="134" t="str">
        <f t="shared" si="49"/>
        <v>×</v>
      </c>
    </row>
    <row r="589" spans="1:8" x14ac:dyDescent="0.15">
      <c r="A589" s="132" t="s">
        <v>1429</v>
      </c>
      <c r="B589" s="132" t="str">
        <f t="shared" si="45"/>
        <v>KT-120018</v>
      </c>
      <c r="C589" s="132" t="str">
        <f t="shared" si="46"/>
        <v>VE</v>
      </c>
      <c r="E589" s="132" t="s">
        <v>1245</v>
      </c>
      <c r="F589" s="132" t="str">
        <f t="shared" si="47"/>
        <v>HK-120035</v>
      </c>
      <c r="G589" s="132" t="str">
        <f t="shared" si="48"/>
        <v>VE</v>
      </c>
      <c r="H589" s="134" t="str">
        <f t="shared" si="49"/>
        <v>×</v>
      </c>
    </row>
    <row r="590" spans="1:8" x14ac:dyDescent="0.15">
      <c r="A590" s="132" t="s">
        <v>1444</v>
      </c>
      <c r="B590" s="132" t="str">
        <f t="shared" si="45"/>
        <v>KT-120064</v>
      </c>
      <c r="C590" s="132" t="str">
        <f t="shared" si="46"/>
        <v>VE</v>
      </c>
      <c r="E590" s="132" t="s">
        <v>1185</v>
      </c>
      <c r="F590" s="132" t="str">
        <f t="shared" si="47"/>
        <v>CG-120020</v>
      </c>
      <c r="G590" s="132" t="str">
        <f t="shared" si="48"/>
        <v>VE</v>
      </c>
      <c r="H590" s="134" t="str">
        <f t="shared" si="49"/>
        <v>×</v>
      </c>
    </row>
    <row r="591" spans="1:8" x14ac:dyDescent="0.15">
      <c r="A591" s="132" t="s">
        <v>1462</v>
      </c>
      <c r="B591" s="132" t="str">
        <f t="shared" si="45"/>
        <v>KT-120124</v>
      </c>
      <c r="C591" s="132" t="str">
        <f t="shared" si="46"/>
        <v>VE</v>
      </c>
      <c r="E591" s="132" t="s">
        <v>1184</v>
      </c>
      <c r="F591" s="132" t="str">
        <f t="shared" si="47"/>
        <v>CG-120019</v>
      </c>
      <c r="G591" s="132" t="str">
        <f t="shared" si="48"/>
        <v>VE</v>
      </c>
      <c r="H591" s="134" t="str">
        <f t="shared" si="49"/>
        <v>×</v>
      </c>
    </row>
    <row r="592" spans="1:8" x14ac:dyDescent="0.15">
      <c r="A592" s="132" t="s">
        <v>1484</v>
      </c>
      <c r="B592" s="132" t="str">
        <f t="shared" si="45"/>
        <v>KT-130071</v>
      </c>
      <c r="C592" s="132" t="str">
        <f t="shared" si="46"/>
        <v>VE</v>
      </c>
      <c r="E592" s="132" t="s">
        <v>1337</v>
      </c>
      <c r="F592" s="132" t="str">
        <f t="shared" si="47"/>
        <v>KK-120027</v>
      </c>
      <c r="G592" s="132" t="str">
        <f t="shared" si="48"/>
        <v>VR</v>
      </c>
      <c r="H592" s="134" t="str">
        <f t="shared" si="49"/>
        <v>×</v>
      </c>
    </row>
    <row r="593" spans="1:8" x14ac:dyDescent="0.15">
      <c r="A593" s="132" t="s">
        <v>3130</v>
      </c>
      <c r="B593" s="132" t="str">
        <f t="shared" si="45"/>
        <v>KT-150024</v>
      </c>
      <c r="C593" s="132" t="str">
        <f t="shared" si="46"/>
        <v>VE</v>
      </c>
      <c r="E593" s="132" t="s">
        <v>1266</v>
      </c>
      <c r="F593" s="132" t="str">
        <f t="shared" si="47"/>
        <v>HR-120010</v>
      </c>
      <c r="G593" s="132" t="str">
        <f t="shared" si="48"/>
        <v>VR</v>
      </c>
      <c r="H593" s="134" t="str">
        <f t="shared" si="49"/>
        <v>×</v>
      </c>
    </row>
    <row r="594" spans="1:8" x14ac:dyDescent="0.15">
      <c r="A594" s="132" t="s">
        <v>1580</v>
      </c>
      <c r="B594" s="132" t="str">
        <f t="shared" si="45"/>
        <v>SK-110018</v>
      </c>
      <c r="C594" s="132" t="str">
        <f t="shared" si="46"/>
        <v>VE</v>
      </c>
      <c r="E594" s="132" t="s">
        <v>3259</v>
      </c>
      <c r="F594" s="132" t="str">
        <f t="shared" si="47"/>
        <v>TH-120019</v>
      </c>
      <c r="G594" s="132" t="str">
        <f t="shared" si="48"/>
        <v>VE</v>
      </c>
      <c r="H594" s="134" t="str">
        <f t="shared" si="49"/>
        <v>×</v>
      </c>
    </row>
    <row r="595" spans="1:8" x14ac:dyDescent="0.15">
      <c r="A595" s="132" t="s">
        <v>1595</v>
      </c>
      <c r="B595" s="132" t="str">
        <f t="shared" si="45"/>
        <v>TH-100018</v>
      </c>
      <c r="C595" s="132" t="str">
        <f t="shared" si="46"/>
        <v>VE</v>
      </c>
      <c r="E595" s="132" t="s">
        <v>2786</v>
      </c>
      <c r="F595" s="132" t="str">
        <f t="shared" si="47"/>
        <v>KTK-120005</v>
      </c>
      <c r="G595" s="132" t="str">
        <f t="shared" si="48"/>
        <v>VE</v>
      </c>
      <c r="H595" s="134" t="str">
        <f t="shared" si="49"/>
        <v>×</v>
      </c>
    </row>
    <row r="596" spans="1:8" x14ac:dyDescent="0.15">
      <c r="A596" s="132" t="s">
        <v>1624</v>
      </c>
      <c r="B596" s="132" t="str">
        <f t="shared" si="45"/>
        <v>TH-140008</v>
      </c>
      <c r="C596" s="132" t="str">
        <f t="shared" si="46"/>
        <v>VE</v>
      </c>
      <c r="E596" s="132" t="s">
        <v>3260</v>
      </c>
      <c r="F596" s="132" t="str">
        <f t="shared" si="47"/>
        <v>KT-120077</v>
      </c>
      <c r="G596" s="132" t="str">
        <f t="shared" si="48"/>
        <v>VE</v>
      </c>
      <c r="H596" s="134" t="str">
        <f t="shared" si="49"/>
        <v>×</v>
      </c>
    </row>
    <row r="597" spans="1:8" x14ac:dyDescent="0.15">
      <c r="A597" s="132" t="s">
        <v>2993</v>
      </c>
      <c r="B597" s="132" t="str">
        <f t="shared" si="45"/>
        <v>KT-180007</v>
      </c>
      <c r="C597" s="132" t="str">
        <f t="shared" si="46"/>
        <v>VE</v>
      </c>
      <c r="E597" s="132" t="s">
        <v>3261</v>
      </c>
      <c r="F597" s="132" t="str">
        <f t="shared" si="47"/>
        <v>CB-120033</v>
      </c>
      <c r="G597" s="132" t="str">
        <f t="shared" si="48"/>
        <v>VE</v>
      </c>
      <c r="H597" s="134" t="str">
        <f t="shared" si="49"/>
        <v>×</v>
      </c>
    </row>
    <row r="598" spans="1:8" x14ac:dyDescent="0.15">
      <c r="A598" s="132" t="s">
        <v>3072</v>
      </c>
      <c r="B598" s="132" t="str">
        <f t="shared" si="45"/>
        <v>KT-160038</v>
      </c>
      <c r="C598" s="132" t="str">
        <f t="shared" si="46"/>
        <v>VE</v>
      </c>
      <c r="E598" s="132" t="s">
        <v>3262</v>
      </c>
      <c r="F598" s="132" t="str">
        <f t="shared" si="47"/>
        <v>CB-120032</v>
      </c>
      <c r="G598" s="132" t="str">
        <f t="shared" si="48"/>
        <v>VR</v>
      </c>
      <c r="H598" s="134" t="str">
        <f t="shared" si="49"/>
        <v>×</v>
      </c>
    </row>
    <row r="599" spans="1:8" x14ac:dyDescent="0.15">
      <c r="A599" s="132" t="s">
        <v>3095</v>
      </c>
      <c r="B599" s="132" t="str">
        <f t="shared" si="45"/>
        <v>KT-150116</v>
      </c>
      <c r="C599" s="132" t="str">
        <f t="shared" si="46"/>
        <v>VE</v>
      </c>
      <c r="E599" s="132" t="s">
        <v>1446</v>
      </c>
      <c r="F599" s="132" t="str">
        <f t="shared" si="47"/>
        <v>KT-120071</v>
      </c>
      <c r="G599" s="132" t="str">
        <f t="shared" si="48"/>
        <v>VE</v>
      </c>
      <c r="H599" s="134" t="str">
        <f t="shared" si="49"/>
        <v>×</v>
      </c>
    </row>
    <row r="600" spans="1:8" x14ac:dyDescent="0.15">
      <c r="A600" s="132" t="s">
        <v>3167</v>
      </c>
      <c r="B600" s="132" t="str">
        <f t="shared" si="45"/>
        <v>KK-140014</v>
      </c>
      <c r="C600" s="132" t="str">
        <f t="shared" si="46"/>
        <v>VR</v>
      </c>
      <c r="E600" s="132" t="s">
        <v>1445</v>
      </c>
      <c r="F600" s="132" t="str">
        <f t="shared" si="47"/>
        <v>KT-120070</v>
      </c>
      <c r="G600" s="132" t="str">
        <f t="shared" si="48"/>
        <v>VE</v>
      </c>
      <c r="H600" s="134" t="str">
        <f t="shared" si="49"/>
        <v>×</v>
      </c>
    </row>
    <row r="601" spans="1:8" x14ac:dyDescent="0.15">
      <c r="A601" s="132" t="s">
        <v>1096</v>
      </c>
      <c r="B601" s="132" t="str">
        <f t="shared" si="45"/>
        <v>CB-100063</v>
      </c>
      <c r="C601" s="132" t="str">
        <f t="shared" si="46"/>
        <v>VE</v>
      </c>
      <c r="E601" s="132" t="s">
        <v>1183</v>
      </c>
      <c r="F601" s="132" t="str">
        <f t="shared" si="47"/>
        <v>CG-120018</v>
      </c>
      <c r="G601" s="132" t="str">
        <f t="shared" si="48"/>
        <v>VE</v>
      </c>
      <c r="H601" s="134" t="str">
        <f t="shared" si="49"/>
        <v>×</v>
      </c>
    </row>
    <row r="602" spans="1:8" x14ac:dyDescent="0.15">
      <c r="A602" s="132" t="s">
        <v>1140</v>
      </c>
      <c r="B602" s="132" t="str">
        <f t="shared" si="45"/>
        <v>CG-100014</v>
      </c>
      <c r="C602" s="132" t="str">
        <f t="shared" si="46"/>
        <v>VE</v>
      </c>
      <c r="E602" s="132" t="s">
        <v>1182</v>
      </c>
      <c r="F602" s="132" t="str">
        <f t="shared" si="47"/>
        <v>CG-120017</v>
      </c>
      <c r="G602" s="132" t="str">
        <f t="shared" si="48"/>
        <v>VE</v>
      </c>
      <c r="H602" s="134" t="str">
        <f t="shared" si="49"/>
        <v>×</v>
      </c>
    </row>
    <row r="603" spans="1:8" x14ac:dyDescent="0.15">
      <c r="A603" s="132" t="s">
        <v>6170</v>
      </c>
      <c r="B603" s="132" t="str">
        <f t="shared" si="45"/>
        <v>KK-080024</v>
      </c>
      <c r="C603" s="132" t="str">
        <f t="shared" si="46"/>
        <v>VG</v>
      </c>
      <c r="E603" s="132" t="s">
        <v>1181</v>
      </c>
      <c r="F603" s="132" t="str">
        <f t="shared" si="47"/>
        <v>CG-120016</v>
      </c>
      <c r="G603" s="132" t="str">
        <f t="shared" si="48"/>
        <v>VE</v>
      </c>
      <c r="H603" s="134" t="str">
        <f t="shared" si="49"/>
        <v>×</v>
      </c>
    </row>
    <row r="604" spans="1:8" x14ac:dyDescent="0.15">
      <c r="A604" s="132" t="s">
        <v>1465</v>
      </c>
      <c r="B604" s="132" t="str">
        <f t="shared" si="45"/>
        <v>KT-130010</v>
      </c>
      <c r="C604" s="132" t="str">
        <f t="shared" si="46"/>
        <v>VE</v>
      </c>
      <c r="E604" s="132" t="s">
        <v>1244</v>
      </c>
      <c r="F604" s="132" t="str">
        <f t="shared" si="47"/>
        <v>HK-120028</v>
      </c>
      <c r="G604" s="132" t="str">
        <f t="shared" si="48"/>
        <v>VE</v>
      </c>
      <c r="H604" s="134" t="str">
        <f t="shared" si="49"/>
        <v>×</v>
      </c>
    </row>
    <row r="605" spans="1:8" x14ac:dyDescent="0.15">
      <c r="A605" s="132" t="s">
        <v>3230</v>
      </c>
      <c r="B605" s="132" t="str">
        <f t="shared" si="45"/>
        <v>KT-130030</v>
      </c>
      <c r="C605" s="132" t="str">
        <f t="shared" si="46"/>
        <v>VE</v>
      </c>
      <c r="E605" s="132" t="s">
        <v>1444</v>
      </c>
      <c r="F605" s="132" t="str">
        <f t="shared" si="47"/>
        <v>KT-120064</v>
      </c>
      <c r="G605" s="132" t="str">
        <f t="shared" si="48"/>
        <v>VE</v>
      </c>
      <c r="H605" s="134" t="str">
        <f t="shared" si="49"/>
        <v>×</v>
      </c>
    </row>
    <row r="606" spans="1:8" x14ac:dyDescent="0.15">
      <c r="A606" s="132" t="s">
        <v>6148</v>
      </c>
      <c r="B606" s="132" t="str">
        <f t="shared" si="45"/>
        <v>KK-080002</v>
      </c>
      <c r="C606" s="132" t="str">
        <f t="shared" si="46"/>
        <v>VG</v>
      </c>
      <c r="E606" s="132" t="s">
        <v>1619</v>
      </c>
      <c r="F606" s="132" t="str">
        <f t="shared" si="47"/>
        <v>TH-120018</v>
      </c>
      <c r="G606" s="132" t="str">
        <f t="shared" si="48"/>
        <v>VE</v>
      </c>
      <c r="H606" s="134" t="str">
        <f t="shared" si="49"/>
        <v>×</v>
      </c>
    </row>
    <row r="607" spans="1:8" x14ac:dyDescent="0.15">
      <c r="A607" s="132" t="s">
        <v>1290</v>
      </c>
      <c r="B607" s="132" t="str">
        <f t="shared" si="45"/>
        <v>KK-100039</v>
      </c>
      <c r="C607" s="132" t="str">
        <f t="shared" si="46"/>
        <v>VE</v>
      </c>
      <c r="E607" s="132" t="s">
        <v>1443</v>
      </c>
      <c r="F607" s="132" t="str">
        <f t="shared" si="47"/>
        <v>KT-120062</v>
      </c>
      <c r="G607" s="132" t="str">
        <f t="shared" si="48"/>
        <v>VE</v>
      </c>
      <c r="H607" s="134" t="str">
        <f t="shared" si="49"/>
        <v>×</v>
      </c>
    </row>
    <row r="608" spans="1:8" x14ac:dyDescent="0.15">
      <c r="A608" s="132" t="s">
        <v>3041</v>
      </c>
      <c r="B608" s="132" t="str">
        <f t="shared" si="45"/>
        <v>KK-160046</v>
      </c>
      <c r="C608" s="132" t="str">
        <f t="shared" si="46"/>
        <v>VE</v>
      </c>
      <c r="E608" s="132" t="s">
        <v>1554</v>
      </c>
      <c r="F608" s="132" t="str">
        <f t="shared" si="47"/>
        <v>QS-120021</v>
      </c>
      <c r="G608" s="132" t="str">
        <f t="shared" si="48"/>
        <v>VE</v>
      </c>
      <c r="H608" s="134" t="str">
        <f t="shared" si="49"/>
        <v>×</v>
      </c>
    </row>
    <row r="609" spans="1:8" x14ac:dyDescent="0.15">
      <c r="A609" s="132" t="s">
        <v>1161</v>
      </c>
      <c r="B609" s="132" t="str">
        <f t="shared" si="45"/>
        <v>CG-110019</v>
      </c>
      <c r="C609" s="132" t="str">
        <f t="shared" si="46"/>
        <v>VE</v>
      </c>
      <c r="E609" s="132" t="s">
        <v>1553</v>
      </c>
      <c r="F609" s="132" t="str">
        <f t="shared" si="47"/>
        <v>QS-120019</v>
      </c>
      <c r="G609" s="132" t="str">
        <f t="shared" si="48"/>
        <v>VE</v>
      </c>
      <c r="H609" s="134" t="str">
        <f t="shared" si="49"/>
        <v>×</v>
      </c>
    </row>
    <row r="610" spans="1:8" x14ac:dyDescent="0.15">
      <c r="A610" s="132" t="s">
        <v>1442</v>
      </c>
      <c r="B610" s="132" t="str">
        <f t="shared" si="45"/>
        <v>KT-120061</v>
      </c>
      <c r="C610" s="132" t="str">
        <f t="shared" si="46"/>
        <v>VE</v>
      </c>
      <c r="E610" s="132" t="s">
        <v>3263</v>
      </c>
      <c r="F610" s="132" t="str">
        <f t="shared" si="47"/>
        <v>QS-120018</v>
      </c>
      <c r="G610" s="132" t="str">
        <f t="shared" si="48"/>
        <v>VE</v>
      </c>
      <c r="H610" s="134" t="str">
        <f t="shared" si="49"/>
        <v>×</v>
      </c>
    </row>
    <row r="611" spans="1:8" x14ac:dyDescent="0.15">
      <c r="A611" s="132" t="s">
        <v>1474</v>
      </c>
      <c r="B611" s="132" t="str">
        <f t="shared" si="45"/>
        <v>KT-130044</v>
      </c>
      <c r="C611" s="132" t="str">
        <f t="shared" si="46"/>
        <v>VE</v>
      </c>
      <c r="E611" s="132" t="s">
        <v>1180</v>
      </c>
      <c r="F611" s="132" t="str">
        <f t="shared" si="47"/>
        <v>CG-120014</v>
      </c>
      <c r="G611" s="132" t="str">
        <f t="shared" si="48"/>
        <v>VE</v>
      </c>
      <c r="H611" s="134" t="str">
        <f t="shared" si="49"/>
        <v>×</v>
      </c>
    </row>
    <row r="612" spans="1:8" x14ac:dyDescent="0.15">
      <c r="A612" s="132" t="s">
        <v>3057</v>
      </c>
      <c r="B612" s="132" t="str">
        <f t="shared" si="45"/>
        <v>CG-160007</v>
      </c>
      <c r="C612" s="132" t="str">
        <f t="shared" si="46"/>
        <v>VE</v>
      </c>
      <c r="E612" s="132" t="s">
        <v>1179</v>
      </c>
      <c r="F612" s="132" t="str">
        <f t="shared" si="47"/>
        <v>CG-120013</v>
      </c>
      <c r="G612" s="132" t="str">
        <f t="shared" si="48"/>
        <v>VE</v>
      </c>
      <c r="H612" s="134" t="str">
        <f t="shared" si="49"/>
        <v>×</v>
      </c>
    </row>
    <row r="613" spans="1:8" x14ac:dyDescent="0.15">
      <c r="A613" s="132" t="s">
        <v>10411</v>
      </c>
      <c r="B613" s="132" t="str">
        <f t="shared" si="45"/>
        <v>QS-090025</v>
      </c>
      <c r="C613" s="132" t="str">
        <f t="shared" si="46"/>
        <v>VG</v>
      </c>
      <c r="E613" s="132" t="s">
        <v>1442</v>
      </c>
      <c r="F613" s="132" t="str">
        <f t="shared" si="47"/>
        <v>KT-120061</v>
      </c>
      <c r="G613" s="132" t="str">
        <f t="shared" si="48"/>
        <v>VE</v>
      </c>
      <c r="H613" s="134" t="str">
        <f t="shared" si="49"/>
        <v>×</v>
      </c>
    </row>
    <row r="614" spans="1:8" x14ac:dyDescent="0.15">
      <c r="A614" s="132" t="s">
        <v>1497</v>
      </c>
      <c r="B614" s="132" t="str">
        <f t="shared" si="45"/>
        <v>KT-140058</v>
      </c>
      <c r="C614" s="132" t="str">
        <f t="shared" si="46"/>
        <v>VR</v>
      </c>
      <c r="E614" s="132" t="s">
        <v>1336</v>
      </c>
      <c r="F614" s="132" t="str">
        <f t="shared" si="47"/>
        <v>KK-120022</v>
      </c>
      <c r="G614" s="132" t="str">
        <f t="shared" si="48"/>
        <v>VE</v>
      </c>
      <c r="H614" s="134" t="str">
        <f t="shared" si="49"/>
        <v>×</v>
      </c>
    </row>
    <row r="615" spans="1:8" x14ac:dyDescent="0.15">
      <c r="A615" s="132" t="s">
        <v>1498</v>
      </c>
      <c r="B615" s="132" t="str">
        <f t="shared" si="45"/>
        <v>KT-140064</v>
      </c>
      <c r="C615" s="132" t="str">
        <f t="shared" si="46"/>
        <v>VR</v>
      </c>
      <c r="E615" s="132" t="s">
        <v>1335</v>
      </c>
      <c r="F615" s="132" t="str">
        <f t="shared" si="47"/>
        <v>KK-120019</v>
      </c>
      <c r="G615" s="132" t="str">
        <f t="shared" si="48"/>
        <v>VR</v>
      </c>
      <c r="H615" s="134" t="str">
        <f t="shared" si="49"/>
        <v>×</v>
      </c>
    </row>
    <row r="616" spans="1:8" x14ac:dyDescent="0.15">
      <c r="A616" s="132" t="s">
        <v>1560</v>
      </c>
      <c r="B616" s="132" t="str">
        <f t="shared" si="45"/>
        <v>QS-130016</v>
      </c>
      <c r="C616" s="132" t="str">
        <f t="shared" si="46"/>
        <v>VE</v>
      </c>
      <c r="E616" s="132" t="s">
        <v>2768</v>
      </c>
      <c r="F616" s="132" t="str">
        <f t="shared" si="47"/>
        <v>CBK-120002</v>
      </c>
      <c r="G616" s="132" t="str">
        <f t="shared" si="48"/>
        <v>VE</v>
      </c>
      <c r="H616" s="134" t="str">
        <f t="shared" si="49"/>
        <v>×</v>
      </c>
    </row>
    <row r="617" spans="1:8" x14ac:dyDescent="0.15">
      <c r="A617" s="132" t="s">
        <v>1392</v>
      </c>
      <c r="B617" s="132" t="str">
        <f t="shared" si="45"/>
        <v>KT-100092</v>
      </c>
      <c r="C617" s="132" t="str">
        <f t="shared" si="46"/>
        <v>VE</v>
      </c>
      <c r="E617" s="132" t="s">
        <v>1129</v>
      </c>
      <c r="F617" s="132" t="str">
        <f t="shared" si="47"/>
        <v>CB-120030</v>
      </c>
      <c r="G617" s="132" t="str">
        <f t="shared" si="48"/>
        <v>VE</v>
      </c>
      <c r="H617" s="134" t="str">
        <f t="shared" si="49"/>
        <v>×</v>
      </c>
    </row>
    <row r="618" spans="1:8" x14ac:dyDescent="0.15">
      <c r="A618" s="132" t="s">
        <v>3186</v>
      </c>
      <c r="B618" s="132" t="str">
        <f t="shared" si="45"/>
        <v>HR-140003</v>
      </c>
      <c r="C618" s="132" t="str">
        <f t="shared" si="46"/>
        <v>VR</v>
      </c>
      <c r="E618" s="132" t="s">
        <v>1128</v>
      </c>
      <c r="F618" s="132" t="str">
        <f t="shared" si="47"/>
        <v>CB-120028</v>
      </c>
      <c r="G618" s="132" t="str">
        <f t="shared" si="48"/>
        <v>VR</v>
      </c>
      <c r="H618" s="134" t="str">
        <f t="shared" si="49"/>
        <v>×</v>
      </c>
    </row>
    <row r="619" spans="1:8" x14ac:dyDescent="0.15">
      <c r="A619" s="132" t="s">
        <v>1074</v>
      </c>
      <c r="B619" s="132" t="str">
        <f t="shared" si="45"/>
        <v>CB-100014</v>
      </c>
      <c r="C619" s="132" t="str">
        <f t="shared" si="46"/>
        <v>VR</v>
      </c>
      <c r="E619" s="132" t="s">
        <v>1127</v>
      </c>
      <c r="F619" s="132" t="str">
        <f t="shared" si="47"/>
        <v>CB-120027</v>
      </c>
      <c r="G619" s="132" t="str">
        <f t="shared" si="48"/>
        <v>VR</v>
      </c>
      <c r="H619" s="134" t="str">
        <f t="shared" si="49"/>
        <v>×</v>
      </c>
    </row>
    <row r="620" spans="1:8" x14ac:dyDescent="0.15">
      <c r="A620" s="132" t="s">
        <v>1289</v>
      </c>
      <c r="B620" s="132" t="str">
        <f t="shared" si="45"/>
        <v>KK-100030</v>
      </c>
      <c r="C620" s="132" t="str">
        <f t="shared" si="46"/>
        <v>VE</v>
      </c>
      <c r="E620" s="132" t="s">
        <v>1243</v>
      </c>
      <c r="F620" s="132" t="str">
        <f t="shared" si="47"/>
        <v>HK-120025</v>
      </c>
      <c r="G620" s="132" t="str">
        <f t="shared" si="48"/>
        <v>VE</v>
      </c>
      <c r="H620" s="134" t="str">
        <f t="shared" si="49"/>
        <v>×</v>
      </c>
    </row>
    <row r="621" spans="1:8" x14ac:dyDescent="0.15">
      <c r="A621" s="132" t="s">
        <v>10394</v>
      </c>
      <c r="B621" s="132" t="str">
        <f t="shared" si="45"/>
        <v>QS-090008</v>
      </c>
      <c r="C621" s="132" t="str">
        <f t="shared" si="46"/>
        <v>VG</v>
      </c>
      <c r="E621" s="132" t="s">
        <v>1618</v>
      </c>
      <c r="F621" s="132" t="str">
        <f t="shared" si="47"/>
        <v>TH-120015</v>
      </c>
      <c r="G621" s="132" t="str">
        <f t="shared" si="48"/>
        <v>VE</v>
      </c>
      <c r="H621" s="134" t="str">
        <f t="shared" si="49"/>
        <v>×</v>
      </c>
    </row>
    <row r="622" spans="1:8" x14ac:dyDescent="0.15">
      <c r="A622" s="132" t="s">
        <v>10421</v>
      </c>
      <c r="B622" s="132" t="str">
        <f t="shared" si="45"/>
        <v>QS-090035</v>
      </c>
      <c r="C622" s="132" t="str">
        <f t="shared" si="46"/>
        <v>VG</v>
      </c>
      <c r="E622" s="132" t="s">
        <v>1617</v>
      </c>
      <c r="F622" s="132" t="str">
        <f t="shared" si="47"/>
        <v>TH-120014</v>
      </c>
      <c r="G622" s="132" t="str">
        <f t="shared" si="48"/>
        <v>VE</v>
      </c>
      <c r="H622" s="134" t="str">
        <f t="shared" si="49"/>
        <v>×</v>
      </c>
    </row>
    <row r="623" spans="1:8" x14ac:dyDescent="0.15">
      <c r="A623" s="132" t="s">
        <v>1569</v>
      </c>
      <c r="B623" s="132" t="str">
        <f t="shared" si="45"/>
        <v>SK-100010</v>
      </c>
      <c r="C623" s="132" t="str">
        <f t="shared" si="46"/>
        <v>VR</v>
      </c>
      <c r="E623" s="132" t="s">
        <v>1242</v>
      </c>
      <c r="F623" s="132" t="str">
        <f t="shared" si="47"/>
        <v>HK-120024</v>
      </c>
      <c r="G623" s="132" t="str">
        <f t="shared" si="48"/>
        <v>VE</v>
      </c>
      <c r="H623" s="134" t="str">
        <f t="shared" si="49"/>
        <v>×</v>
      </c>
    </row>
    <row r="624" spans="1:8" x14ac:dyDescent="0.15">
      <c r="A624" s="132" t="s">
        <v>3132</v>
      </c>
      <c r="B624" s="132" t="str">
        <f t="shared" si="45"/>
        <v>HK-150003</v>
      </c>
      <c r="C624" s="132" t="str">
        <f t="shared" si="46"/>
        <v>VR</v>
      </c>
      <c r="E624" s="132" t="s">
        <v>1441</v>
      </c>
      <c r="F624" s="132" t="str">
        <f t="shared" si="47"/>
        <v>KT-120057</v>
      </c>
      <c r="G624" s="132" t="str">
        <f t="shared" si="48"/>
        <v>VR</v>
      </c>
      <c r="H624" s="134" t="str">
        <f t="shared" si="49"/>
        <v>×</v>
      </c>
    </row>
    <row r="625" spans="1:8" x14ac:dyDescent="0.15">
      <c r="A625" s="132" t="s">
        <v>1072</v>
      </c>
      <c r="B625" s="132" t="str">
        <f t="shared" si="45"/>
        <v>CB-100011</v>
      </c>
      <c r="C625" s="132" t="str">
        <f t="shared" si="46"/>
        <v>VE</v>
      </c>
      <c r="E625" s="132" t="s">
        <v>1440</v>
      </c>
      <c r="F625" s="132" t="str">
        <f t="shared" si="47"/>
        <v>KT-120056</v>
      </c>
      <c r="G625" s="132" t="str">
        <f t="shared" si="48"/>
        <v>VE</v>
      </c>
      <c r="H625" s="134" t="str">
        <f t="shared" si="49"/>
        <v>×</v>
      </c>
    </row>
    <row r="626" spans="1:8" x14ac:dyDescent="0.15">
      <c r="A626" s="132" t="s">
        <v>1244</v>
      </c>
      <c r="B626" s="132" t="str">
        <f t="shared" si="45"/>
        <v>HK-120028</v>
      </c>
      <c r="C626" s="132" t="str">
        <f t="shared" si="46"/>
        <v>VE</v>
      </c>
      <c r="E626" s="132" t="s">
        <v>1439</v>
      </c>
      <c r="F626" s="132" t="str">
        <f t="shared" si="47"/>
        <v>KT-120055</v>
      </c>
      <c r="G626" s="132" t="str">
        <f t="shared" si="48"/>
        <v>VE</v>
      </c>
      <c r="H626" s="134" t="str">
        <f t="shared" si="49"/>
        <v>×</v>
      </c>
    </row>
    <row r="627" spans="1:8" x14ac:dyDescent="0.15">
      <c r="A627" s="132" t="s">
        <v>1255</v>
      </c>
      <c r="B627" s="132" t="str">
        <f t="shared" si="45"/>
        <v>HR-100008</v>
      </c>
      <c r="C627" s="132" t="str">
        <f t="shared" si="46"/>
        <v>VR</v>
      </c>
      <c r="E627" s="132" t="s">
        <v>3264</v>
      </c>
      <c r="F627" s="132" t="str">
        <f t="shared" si="47"/>
        <v>HR-120009</v>
      </c>
      <c r="G627" s="132" t="str">
        <f t="shared" si="48"/>
        <v>VR</v>
      </c>
      <c r="H627" s="134" t="str">
        <f t="shared" si="49"/>
        <v>×</v>
      </c>
    </row>
    <row r="628" spans="1:8" x14ac:dyDescent="0.15">
      <c r="A628" s="132" t="s">
        <v>1267</v>
      </c>
      <c r="B628" s="132" t="str">
        <f t="shared" si="45"/>
        <v>HR-120013</v>
      </c>
      <c r="C628" s="132" t="str">
        <f t="shared" si="46"/>
        <v>VE</v>
      </c>
      <c r="E628" s="132" t="s">
        <v>2790</v>
      </c>
      <c r="F628" s="132" t="str">
        <f t="shared" si="47"/>
        <v>QSK-120003</v>
      </c>
      <c r="G628" s="132" t="str">
        <f t="shared" si="48"/>
        <v>VE</v>
      </c>
      <c r="H628" s="134" t="str">
        <f t="shared" si="49"/>
        <v>×</v>
      </c>
    </row>
    <row r="629" spans="1:8" x14ac:dyDescent="0.15">
      <c r="A629" s="132" t="s">
        <v>7886</v>
      </c>
      <c r="B629" s="132" t="str">
        <f t="shared" si="45"/>
        <v>KT-080032</v>
      </c>
      <c r="C629" s="132" t="str">
        <f t="shared" si="46"/>
        <v>VG</v>
      </c>
      <c r="E629" s="132" t="s">
        <v>1334</v>
      </c>
      <c r="F629" s="132" t="str">
        <f t="shared" si="47"/>
        <v>KK-120016</v>
      </c>
      <c r="G629" s="132" t="str">
        <f t="shared" si="48"/>
        <v>VE</v>
      </c>
      <c r="H629" s="134" t="str">
        <f t="shared" si="49"/>
        <v>×</v>
      </c>
    </row>
    <row r="630" spans="1:8" x14ac:dyDescent="0.15">
      <c r="A630" s="132" t="s">
        <v>10372</v>
      </c>
      <c r="B630" s="132" t="str">
        <f t="shared" si="45"/>
        <v>QS-080010</v>
      </c>
      <c r="C630" s="132" t="str">
        <f t="shared" si="46"/>
        <v>VG</v>
      </c>
      <c r="E630" s="132" t="s">
        <v>1333</v>
      </c>
      <c r="F630" s="132" t="str">
        <f t="shared" si="47"/>
        <v>KK-120012</v>
      </c>
      <c r="G630" s="132" t="str">
        <f t="shared" si="48"/>
        <v>VE</v>
      </c>
      <c r="H630" s="134" t="str">
        <f t="shared" si="49"/>
        <v>×</v>
      </c>
    </row>
    <row r="631" spans="1:8" x14ac:dyDescent="0.15">
      <c r="A631" s="132" t="s">
        <v>3196</v>
      </c>
      <c r="B631" s="132" t="str">
        <f t="shared" si="45"/>
        <v>SK-140002</v>
      </c>
      <c r="C631" s="132" t="str">
        <f t="shared" si="46"/>
        <v>VR</v>
      </c>
      <c r="E631" s="132" t="s">
        <v>3265</v>
      </c>
      <c r="F631" s="132" t="str">
        <f t="shared" si="47"/>
        <v>QS-120012</v>
      </c>
      <c r="G631" s="132" t="str">
        <f t="shared" si="48"/>
        <v>VR</v>
      </c>
      <c r="H631" s="134" t="str">
        <f t="shared" si="49"/>
        <v>×</v>
      </c>
    </row>
    <row r="632" spans="1:8" x14ac:dyDescent="0.15">
      <c r="A632" s="132" t="s">
        <v>4974</v>
      </c>
      <c r="B632" s="132" t="str">
        <f t="shared" si="45"/>
        <v>HK-080011</v>
      </c>
      <c r="C632" s="132" t="str">
        <f t="shared" si="46"/>
        <v>VG</v>
      </c>
      <c r="E632" s="132" t="s">
        <v>3266</v>
      </c>
      <c r="F632" s="132" t="str">
        <f t="shared" si="47"/>
        <v>KT-120052</v>
      </c>
      <c r="G632" s="132" t="str">
        <f t="shared" si="48"/>
        <v>VE</v>
      </c>
      <c r="H632" s="134" t="str">
        <f t="shared" si="49"/>
        <v>×</v>
      </c>
    </row>
    <row r="633" spans="1:8" x14ac:dyDescent="0.15">
      <c r="A633" s="132" t="s">
        <v>5413</v>
      </c>
      <c r="B633" s="132" t="str">
        <f t="shared" si="45"/>
        <v>HR-080012</v>
      </c>
      <c r="C633" s="132" t="str">
        <f t="shared" si="46"/>
        <v>VG</v>
      </c>
      <c r="E633" s="132" t="s">
        <v>3267</v>
      </c>
      <c r="F633" s="132" t="str">
        <f t="shared" si="47"/>
        <v>TH-120013</v>
      </c>
      <c r="G633" s="132" t="str">
        <f t="shared" si="48"/>
        <v>VR</v>
      </c>
      <c r="H633" s="134" t="str">
        <f t="shared" si="49"/>
        <v>×</v>
      </c>
    </row>
    <row r="634" spans="1:8" x14ac:dyDescent="0.15">
      <c r="A634" s="132" t="s">
        <v>3264</v>
      </c>
      <c r="B634" s="132" t="str">
        <f t="shared" si="45"/>
        <v>HR-120009</v>
      </c>
      <c r="C634" s="132" t="str">
        <f t="shared" si="46"/>
        <v>VR</v>
      </c>
      <c r="E634" s="132" t="s">
        <v>1438</v>
      </c>
      <c r="F634" s="132" t="str">
        <f t="shared" si="47"/>
        <v>KT-120050</v>
      </c>
      <c r="G634" s="132" t="str">
        <f t="shared" si="48"/>
        <v>VE</v>
      </c>
      <c r="H634" s="134" t="str">
        <f t="shared" si="49"/>
        <v>×</v>
      </c>
    </row>
    <row r="635" spans="1:8" x14ac:dyDescent="0.15">
      <c r="A635" s="132" t="s">
        <v>11660</v>
      </c>
      <c r="B635" s="132" t="str">
        <f t="shared" si="45"/>
        <v>TH-080002</v>
      </c>
      <c r="C635" s="132" t="str">
        <f t="shared" si="46"/>
        <v>VG</v>
      </c>
      <c r="E635" s="132" t="s">
        <v>1126</v>
      </c>
      <c r="F635" s="132" t="str">
        <f t="shared" si="47"/>
        <v>CB-120026</v>
      </c>
      <c r="G635" s="132" t="str">
        <f t="shared" si="48"/>
        <v>VE</v>
      </c>
      <c r="H635" s="134" t="str">
        <f t="shared" si="49"/>
        <v>×</v>
      </c>
    </row>
    <row r="636" spans="1:8" x14ac:dyDescent="0.15">
      <c r="A636" s="132" t="s">
        <v>11679</v>
      </c>
      <c r="B636" s="132" t="str">
        <f t="shared" si="45"/>
        <v>TH-090004</v>
      </c>
      <c r="C636" s="132" t="str">
        <f t="shared" si="46"/>
        <v>VG</v>
      </c>
      <c r="E636" s="132" t="s">
        <v>1125</v>
      </c>
      <c r="F636" s="132" t="str">
        <f t="shared" si="47"/>
        <v>CB-120025</v>
      </c>
      <c r="G636" s="132" t="str">
        <f t="shared" si="48"/>
        <v>VE</v>
      </c>
      <c r="H636" s="134" t="str">
        <f t="shared" si="49"/>
        <v>×</v>
      </c>
    </row>
    <row r="637" spans="1:8" x14ac:dyDescent="0.15">
      <c r="A637" s="132" t="s">
        <v>1351</v>
      </c>
      <c r="B637" s="132" t="str">
        <f t="shared" si="45"/>
        <v>KK-130006</v>
      </c>
      <c r="C637" s="132" t="str">
        <f t="shared" si="46"/>
        <v>VE</v>
      </c>
      <c r="E637" s="132" t="s">
        <v>1124</v>
      </c>
      <c r="F637" s="132" t="str">
        <f t="shared" si="47"/>
        <v>CB-120024</v>
      </c>
      <c r="G637" s="132" t="str">
        <f t="shared" si="48"/>
        <v>VE</v>
      </c>
      <c r="H637" s="134" t="str">
        <f t="shared" si="49"/>
        <v>×</v>
      </c>
    </row>
    <row r="638" spans="1:8" x14ac:dyDescent="0.15">
      <c r="A638" s="132" t="s">
        <v>3001</v>
      </c>
      <c r="B638" s="132" t="str">
        <f t="shared" si="45"/>
        <v>KK-170044</v>
      </c>
      <c r="C638" s="132" t="str">
        <f t="shared" si="46"/>
        <v>VE</v>
      </c>
      <c r="E638" s="132" t="s">
        <v>1437</v>
      </c>
      <c r="F638" s="132" t="str">
        <f t="shared" si="47"/>
        <v>KT-120049</v>
      </c>
      <c r="G638" s="132" t="str">
        <f t="shared" si="48"/>
        <v>VR</v>
      </c>
      <c r="H638" s="134" t="str">
        <f t="shared" si="49"/>
        <v>×</v>
      </c>
    </row>
    <row r="639" spans="1:8" x14ac:dyDescent="0.15">
      <c r="A639" s="132" t="s">
        <v>3053</v>
      </c>
      <c r="B639" s="132" t="str">
        <f t="shared" si="45"/>
        <v>KT-160091</v>
      </c>
      <c r="C639" s="132" t="str">
        <f t="shared" si="46"/>
        <v>VE</v>
      </c>
      <c r="E639" s="132" t="s">
        <v>1178</v>
      </c>
      <c r="F639" s="132" t="str">
        <f t="shared" si="47"/>
        <v>CG-120011</v>
      </c>
      <c r="G639" s="132" t="str">
        <f t="shared" si="48"/>
        <v>VR</v>
      </c>
      <c r="H639" s="134" t="str">
        <f t="shared" si="49"/>
        <v>×</v>
      </c>
    </row>
    <row r="640" spans="1:8" x14ac:dyDescent="0.15">
      <c r="A640" s="132" t="s">
        <v>3076</v>
      </c>
      <c r="B640" s="132" t="str">
        <f t="shared" si="45"/>
        <v>KT-160028</v>
      </c>
      <c r="C640" s="132" t="str">
        <f t="shared" si="46"/>
        <v>VE</v>
      </c>
      <c r="E640" s="132" t="s">
        <v>1436</v>
      </c>
      <c r="F640" s="132" t="str">
        <f t="shared" si="47"/>
        <v>KT-120042</v>
      </c>
      <c r="G640" s="132" t="str">
        <f t="shared" si="48"/>
        <v>VE</v>
      </c>
      <c r="H640" s="134" t="str">
        <f t="shared" si="49"/>
        <v>×</v>
      </c>
    </row>
    <row r="641" spans="1:8" x14ac:dyDescent="0.15">
      <c r="A641" s="132" t="s">
        <v>6195</v>
      </c>
      <c r="B641" s="132" t="str">
        <f t="shared" si="45"/>
        <v>KK-080049</v>
      </c>
      <c r="C641" s="132" t="str">
        <f t="shared" si="46"/>
        <v>VG</v>
      </c>
      <c r="E641" s="132" t="s">
        <v>1435</v>
      </c>
      <c r="F641" s="132" t="str">
        <f t="shared" si="47"/>
        <v>KT-120041</v>
      </c>
      <c r="G641" s="132" t="str">
        <f t="shared" si="48"/>
        <v>VE</v>
      </c>
      <c r="H641" s="134" t="str">
        <f t="shared" si="49"/>
        <v>×</v>
      </c>
    </row>
    <row r="642" spans="1:8" x14ac:dyDescent="0.15">
      <c r="A642" s="132" t="s">
        <v>1482</v>
      </c>
      <c r="B642" s="132" t="str">
        <f t="shared" si="45"/>
        <v>KT-130064</v>
      </c>
      <c r="C642" s="132" t="str">
        <f t="shared" si="46"/>
        <v>VE</v>
      </c>
      <c r="E642" s="132" t="s">
        <v>3268</v>
      </c>
      <c r="F642" s="132" t="str">
        <f t="shared" si="47"/>
        <v>KK-120009</v>
      </c>
      <c r="G642" s="132" t="str">
        <f t="shared" si="48"/>
        <v>VR</v>
      </c>
      <c r="H642" s="134" t="str">
        <f t="shared" si="49"/>
        <v>×</v>
      </c>
    </row>
    <row r="643" spans="1:8" x14ac:dyDescent="0.15">
      <c r="A643" s="132" t="s">
        <v>6169</v>
      </c>
      <c r="B643" s="132" t="str">
        <f t="shared" ref="B643:B706" si="50">LEFT(A643,FIND("-",A643)+6)</f>
        <v>KK-080023</v>
      </c>
      <c r="C643" s="132" t="str">
        <f t="shared" ref="C643:C706" si="51">RIGHT(A643,LEN(A643)-FIND("-",A643)-7)</f>
        <v>VG</v>
      </c>
      <c r="E643" s="132" t="s">
        <v>3269</v>
      </c>
      <c r="F643" s="132" t="str">
        <f t="shared" ref="F643:F706" si="52">LEFT(E643,FIND("-",E643)+6)</f>
        <v>HK-120021</v>
      </c>
      <c r="G643" s="132" t="str">
        <f t="shared" ref="G643:G706" si="53">RIGHT(E643,LEN(E643)-FIND("-",E643)-7)</f>
        <v>VE</v>
      </c>
      <c r="H643" s="134" t="str">
        <f t="shared" ref="H643:H706" si="54">IF(ISNA(VLOOKUP(F643,$B$2:$B$1142,1,FALSE)),"○","×")</f>
        <v>×</v>
      </c>
    </row>
    <row r="644" spans="1:8" x14ac:dyDescent="0.15">
      <c r="A644" s="132" t="s">
        <v>3129</v>
      </c>
      <c r="B644" s="132" t="str">
        <f t="shared" si="50"/>
        <v>KK-150023</v>
      </c>
      <c r="C644" s="132" t="str">
        <f t="shared" si="51"/>
        <v>VR</v>
      </c>
      <c r="E644" s="132" t="s">
        <v>1552</v>
      </c>
      <c r="F644" s="132" t="str">
        <f t="shared" si="52"/>
        <v>QS-120011</v>
      </c>
      <c r="G644" s="132" t="str">
        <f t="shared" si="53"/>
        <v>VE</v>
      </c>
      <c r="H644" s="134" t="str">
        <f t="shared" si="54"/>
        <v>×</v>
      </c>
    </row>
    <row r="645" spans="1:8" x14ac:dyDescent="0.15">
      <c r="A645" s="132" t="s">
        <v>3240</v>
      </c>
      <c r="B645" s="132" t="str">
        <f t="shared" si="50"/>
        <v>CG-130006</v>
      </c>
      <c r="C645" s="132" t="str">
        <f t="shared" si="51"/>
        <v>VE</v>
      </c>
      <c r="E645" s="132" t="s">
        <v>1265</v>
      </c>
      <c r="F645" s="132" t="str">
        <f t="shared" si="52"/>
        <v>HR-120008</v>
      </c>
      <c r="G645" s="132" t="str">
        <f t="shared" si="53"/>
        <v>VE</v>
      </c>
      <c r="H645" s="134" t="str">
        <f t="shared" si="54"/>
        <v>×</v>
      </c>
    </row>
    <row r="646" spans="1:8" x14ac:dyDescent="0.15">
      <c r="A646" s="132" t="s">
        <v>3298</v>
      </c>
      <c r="B646" s="132" t="str">
        <f t="shared" si="50"/>
        <v>CB-100064</v>
      </c>
      <c r="C646" s="132" t="str">
        <f t="shared" si="51"/>
        <v>VE</v>
      </c>
      <c r="E646" s="132" t="s">
        <v>1434</v>
      </c>
      <c r="F646" s="132" t="str">
        <f t="shared" si="52"/>
        <v>KT-120039</v>
      </c>
      <c r="G646" s="132" t="str">
        <f t="shared" si="53"/>
        <v>VR</v>
      </c>
      <c r="H646" s="134" t="str">
        <f t="shared" si="54"/>
        <v>×</v>
      </c>
    </row>
    <row r="647" spans="1:8" x14ac:dyDescent="0.15">
      <c r="A647" s="132" t="s">
        <v>10365</v>
      </c>
      <c r="B647" s="132" t="str">
        <f t="shared" si="50"/>
        <v>QS-080003</v>
      </c>
      <c r="C647" s="132" t="str">
        <f t="shared" si="51"/>
        <v>VG</v>
      </c>
      <c r="E647" s="132" t="s">
        <v>1123</v>
      </c>
      <c r="F647" s="132" t="str">
        <f t="shared" si="52"/>
        <v>CB-120017</v>
      </c>
      <c r="G647" s="132" t="str">
        <f t="shared" si="53"/>
        <v>VE</v>
      </c>
      <c r="H647" s="134" t="str">
        <f t="shared" si="54"/>
        <v>×</v>
      </c>
    </row>
    <row r="648" spans="1:8" x14ac:dyDescent="0.15">
      <c r="A648" s="132" t="s">
        <v>1548</v>
      </c>
      <c r="B648" s="132" t="str">
        <f t="shared" si="50"/>
        <v>QS-110039</v>
      </c>
      <c r="C648" s="132" t="str">
        <f t="shared" si="51"/>
        <v>VE</v>
      </c>
      <c r="E648" s="132" t="s">
        <v>1122</v>
      </c>
      <c r="F648" s="132" t="str">
        <f t="shared" si="52"/>
        <v>CB-120016</v>
      </c>
      <c r="G648" s="132" t="str">
        <f t="shared" si="53"/>
        <v>VE</v>
      </c>
      <c r="H648" s="134" t="str">
        <f t="shared" si="54"/>
        <v>×</v>
      </c>
    </row>
    <row r="649" spans="1:8" x14ac:dyDescent="0.15">
      <c r="A649" s="132" t="s">
        <v>1191</v>
      </c>
      <c r="B649" s="132" t="str">
        <f t="shared" si="50"/>
        <v>CG-130021</v>
      </c>
      <c r="C649" s="132" t="str">
        <f t="shared" si="51"/>
        <v>VE</v>
      </c>
      <c r="E649" s="132" t="s">
        <v>1121</v>
      </c>
      <c r="F649" s="132" t="str">
        <f t="shared" si="52"/>
        <v>CB-120014</v>
      </c>
      <c r="G649" s="132" t="str">
        <f t="shared" si="53"/>
        <v>VR</v>
      </c>
      <c r="H649" s="134" t="str">
        <f t="shared" si="54"/>
        <v>×</v>
      </c>
    </row>
    <row r="650" spans="1:8" x14ac:dyDescent="0.15">
      <c r="A650" s="132" t="s">
        <v>1118</v>
      </c>
      <c r="B650" s="132" t="str">
        <f t="shared" si="50"/>
        <v>CB-120006</v>
      </c>
      <c r="C650" s="132" t="str">
        <f t="shared" si="51"/>
        <v>VE</v>
      </c>
      <c r="E650" s="132" t="s">
        <v>2777</v>
      </c>
      <c r="F650" s="132" t="str">
        <f t="shared" si="52"/>
        <v>KKK-120001</v>
      </c>
      <c r="G650" s="132" t="str">
        <f t="shared" si="53"/>
        <v>VE</v>
      </c>
      <c r="H650" s="134" t="str">
        <f t="shared" si="54"/>
        <v>×</v>
      </c>
    </row>
    <row r="651" spans="1:8" x14ac:dyDescent="0.15">
      <c r="A651" s="132" t="s">
        <v>4576</v>
      </c>
      <c r="B651" s="132" t="str">
        <f t="shared" si="50"/>
        <v>CG-090008</v>
      </c>
      <c r="C651" s="132" t="str">
        <f t="shared" si="51"/>
        <v>VG</v>
      </c>
      <c r="E651" s="132" t="s">
        <v>3270</v>
      </c>
      <c r="F651" s="132" t="str">
        <f t="shared" si="52"/>
        <v>KK-120006</v>
      </c>
      <c r="G651" s="132" t="str">
        <f t="shared" si="53"/>
        <v>VE</v>
      </c>
      <c r="H651" s="134" t="str">
        <f t="shared" si="54"/>
        <v>×</v>
      </c>
    </row>
    <row r="652" spans="1:8" x14ac:dyDescent="0.15">
      <c r="A652" s="132" t="s">
        <v>3257</v>
      </c>
      <c r="B652" s="132" t="str">
        <f t="shared" si="50"/>
        <v>CG-120023</v>
      </c>
      <c r="C652" s="132" t="str">
        <f t="shared" si="51"/>
        <v>VE</v>
      </c>
      <c r="E652" s="132" t="s">
        <v>1433</v>
      </c>
      <c r="F652" s="132" t="str">
        <f t="shared" si="52"/>
        <v>KT-120036</v>
      </c>
      <c r="G652" s="132" t="str">
        <f t="shared" si="53"/>
        <v>VE</v>
      </c>
      <c r="H652" s="134" t="str">
        <f t="shared" si="54"/>
        <v>×</v>
      </c>
    </row>
    <row r="653" spans="1:8" x14ac:dyDescent="0.15">
      <c r="A653" s="132" t="s">
        <v>1207</v>
      </c>
      <c r="B653" s="132" t="str">
        <f t="shared" si="50"/>
        <v>HK-100036</v>
      </c>
      <c r="C653" s="132" t="str">
        <f t="shared" si="51"/>
        <v>VE</v>
      </c>
      <c r="E653" s="132" t="s">
        <v>1120</v>
      </c>
      <c r="F653" s="132" t="str">
        <f t="shared" si="52"/>
        <v>CB-120013</v>
      </c>
      <c r="G653" s="132" t="str">
        <f t="shared" si="53"/>
        <v>VR</v>
      </c>
      <c r="H653" s="134" t="str">
        <f t="shared" si="54"/>
        <v>×</v>
      </c>
    </row>
    <row r="654" spans="1:8" x14ac:dyDescent="0.15">
      <c r="A654" s="132" t="s">
        <v>5438</v>
      </c>
      <c r="B654" s="132" t="str">
        <f t="shared" si="50"/>
        <v>HR-090009</v>
      </c>
      <c r="C654" s="132" t="str">
        <f t="shared" si="51"/>
        <v>VG</v>
      </c>
      <c r="E654" s="132" t="s">
        <v>1119</v>
      </c>
      <c r="F654" s="132" t="str">
        <f t="shared" si="52"/>
        <v>CB-120011</v>
      </c>
      <c r="G654" s="132" t="str">
        <f t="shared" si="53"/>
        <v>VE</v>
      </c>
      <c r="H654" s="134" t="str">
        <f t="shared" si="54"/>
        <v>×</v>
      </c>
    </row>
    <row r="655" spans="1:8" x14ac:dyDescent="0.15">
      <c r="A655" s="132" t="s">
        <v>5446</v>
      </c>
      <c r="B655" s="132" t="str">
        <f t="shared" si="50"/>
        <v>HR-090017</v>
      </c>
      <c r="C655" s="132" t="str">
        <f t="shared" si="51"/>
        <v>VG</v>
      </c>
      <c r="E655" s="132" t="s">
        <v>1616</v>
      </c>
      <c r="F655" s="132" t="str">
        <f t="shared" si="52"/>
        <v>TH-120010</v>
      </c>
      <c r="G655" s="132" t="str">
        <f t="shared" si="53"/>
        <v>VE</v>
      </c>
      <c r="H655" s="134" t="str">
        <f t="shared" si="54"/>
        <v>×</v>
      </c>
    </row>
    <row r="656" spans="1:8" x14ac:dyDescent="0.15">
      <c r="A656" s="132" t="s">
        <v>6217</v>
      </c>
      <c r="B656" s="132" t="str">
        <f t="shared" si="50"/>
        <v>KK-090019</v>
      </c>
      <c r="C656" s="132" t="str">
        <f t="shared" si="51"/>
        <v>VG</v>
      </c>
      <c r="E656" s="132" t="s">
        <v>1332</v>
      </c>
      <c r="F656" s="132" t="str">
        <f t="shared" si="52"/>
        <v>KK-120004</v>
      </c>
      <c r="G656" s="132" t="str">
        <f t="shared" si="53"/>
        <v>VE</v>
      </c>
      <c r="H656" s="134" t="str">
        <f t="shared" si="54"/>
        <v>×</v>
      </c>
    </row>
    <row r="657" spans="1:8" x14ac:dyDescent="0.15">
      <c r="A657" s="132" t="s">
        <v>1333</v>
      </c>
      <c r="B657" s="132" t="str">
        <f t="shared" si="50"/>
        <v>KK-120012</v>
      </c>
      <c r="C657" s="132" t="str">
        <f t="shared" si="51"/>
        <v>VE</v>
      </c>
      <c r="E657" s="132" t="s">
        <v>3271</v>
      </c>
      <c r="F657" s="132" t="str">
        <f t="shared" si="52"/>
        <v>KT-120034</v>
      </c>
      <c r="G657" s="132" t="str">
        <f t="shared" si="53"/>
        <v>VR</v>
      </c>
      <c r="H657" s="134" t="str">
        <f t="shared" si="54"/>
        <v>×</v>
      </c>
    </row>
    <row r="658" spans="1:8" x14ac:dyDescent="0.15">
      <c r="A658" s="132" t="s">
        <v>2825</v>
      </c>
      <c r="B658" s="132" t="str">
        <f t="shared" si="50"/>
        <v>QS-100014</v>
      </c>
      <c r="C658" s="132" t="str">
        <f t="shared" si="51"/>
        <v>VE</v>
      </c>
      <c r="E658" s="132" t="s">
        <v>1241</v>
      </c>
      <c r="F658" s="132" t="str">
        <f t="shared" si="52"/>
        <v>HK-120016</v>
      </c>
      <c r="G658" s="132" t="str">
        <f t="shared" si="53"/>
        <v>VE</v>
      </c>
      <c r="H658" s="134" t="str">
        <f t="shared" si="54"/>
        <v>×</v>
      </c>
    </row>
    <row r="659" spans="1:8" x14ac:dyDescent="0.15">
      <c r="A659" s="132" t="s">
        <v>1530</v>
      </c>
      <c r="B659" s="132" t="str">
        <f t="shared" si="50"/>
        <v>QS-100030</v>
      </c>
      <c r="C659" s="132" t="str">
        <f t="shared" si="51"/>
        <v>VE</v>
      </c>
      <c r="E659" s="132" t="s">
        <v>1432</v>
      </c>
      <c r="F659" s="132" t="str">
        <f t="shared" si="52"/>
        <v>KT-120033</v>
      </c>
      <c r="G659" s="132" t="str">
        <f t="shared" si="53"/>
        <v>VE</v>
      </c>
      <c r="H659" s="134" t="str">
        <f t="shared" si="54"/>
        <v>×</v>
      </c>
    </row>
    <row r="660" spans="1:8" x14ac:dyDescent="0.15">
      <c r="A660" s="132" t="s">
        <v>3254</v>
      </c>
      <c r="B660" s="132" t="str">
        <f t="shared" si="50"/>
        <v>QS-120027</v>
      </c>
      <c r="C660" s="132" t="str">
        <f t="shared" si="51"/>
        <v>VR</v>
      </c>
      <c r="E660" s="132" t="s">
        <v>1431</v>
      </c>
      <c r="F660" s="132" t="str">
        <f t="shared" si="52"/>
        <v>KT-120030</v>
      </c>
      <c r="G660" s="132" t="str">
        <f t="shared" si="53"/>
        <v>VE</v>
      </c>
      <c r="H660" s="134" t="str">
        <f t="shared" si="54"/>
        <v>×</v>
      </c>
    </row>
    <row r="661" spans="1:8" x14ac:dyDescent="0.15">
      <c r="A661" s="132" t="s">
        <v>11205</v>
      </c>
      <c r="B661" s="132" t="str">
        <f t="shared" si="50"/>
        <v>SK-080004</v>
      </c>
      <c r="C661" s="132" t="str">
        <f t="shared" si="51"/>
        <v>VG</v>
      </c>
      <c r="E661" s="132" t="s">
        <v>1615</v>
      </c>
      <c r="F661" s="132" t="str">
        <f t="shared" si="52"/>
        <v>TH-120009</v>
      </c>
      <c r="G661" s="132" t="str">
        <f t="shared" si="53"/>
        <v>VE</v>
      </c>
      <c r="H661" s="134" t="str">
        <f t="shared" si="54"/>
        <v>×</v>
      </c>
    </row>
    <row r="662" spans="1:8" x14ac:dyDescent="0.15">
      <c r="A662" s="132" t="s">
        <v>11687</v>
      </c>
      <c r="B662" s="132" t="str">
        <f t="shared" si="50"/>
        <v>TH-090012</v>
      </c>
      <c r="C662" s="132" t="str">
        <f t="shared" si="51"/>
        <v>VG</v>
      </c>
      <c r="E662" s="132" t="s">
        <v>1264</v>
      </c>
      <c r="F662" s="132" t="str">
        <f t="shared" si="52"/>
        <v>HR-120002</v>
      </c>
      <c r="G662" s="132" t="str">
        <f t="shared" si="53"/>
        <v>VE</v>
      </c>
      <c r="H662" s="134" t="str">
        <f t="shared" si="54"/>
        <v>×</v>
      </c>
    </row>
    <row r="663" spans="1:8" x14ac:dyDescent="0.15">
      <c r="A663" s="132" t="s">
        <v>11692</v>
      </c>
      <c r="B663" s="132" t="str">
        <f t="shared" si="50"/>
        <v>TH-090017</v>
      </c>
      <c r="C663" s="132" t="str">
        <f t="shared" si="51"/>
        <v>VG</v>
      </c>
      <c r="E663" s="132" t="s">
        <v>3272</v>
      </c>
      <c r="F663" s="132" t="str">
        <f t="shared" si="52"/>
        <v>KT-120023</v>
      </c>
      <c r="G663" s="132" t="str">
        <f t="shared" si="53"/>
        <v>VE</v>
      </c>
      <c r="H663" s="134" t="str">
        <f t="shared" si="54"/>
        <v>×</v>
      </c>
    </row>
    <row r="664" spans="1:8" x14ac:dyDescent="0.15">
      <c r="A664" s="132" t="s">
        <v>3055</v>
      </c>
      <c r="B664" s="132" t="str">
        <f t="shared" si="50"/>
        <v>KT-160072</v>
      </c>
      <c r="C664" s="132" t="str">
        <f t="shared" si="51"/>
        <v>VR</v>
      </c>
      <c r="E664" s="132" t="s">
        <v>1430</v>
      </c>
      <c r="F664" s="132" t="str">
        <f t="shared" si="52"/>
        <v>KT-120021</v>
      </c>
      <c r="G664" s="132" t="str">
        <f t="shared" si="53"/>
        <v>VE</v>
      </c>
      <c r="H664" s="134" t="str">
        <f t="shared" si="54"/>
        <v>×</v>
      </c>
    </row>
    <row r="665" spans="1:8" x14ac:dyDescent="0.15">
      <c r="A665" s="132" t="s">
        <v>3243</v>
      </c>
      <c r="B665" s="132" t="str">
        <f t="shared" si="50"/>
        <v>KT-130013</v>
      </c>
      <c r="C665" s="132" t="str">
        <f t="shared" si="51"/>
        <v>VE</v>
      </c>
      <c r="E665" s="132" t="s">
        <v>3273</v>
      </c>
      <c r="F665" s="132" t="str">
        <f t="shared" si="52"/>
        <v>QS-120004</v>
      </c>
      <c r="G665" s="132" t="str">
        <f t="shared" si="53"/>
        <v>VE</v>
      </c>
      <c r="H665" s="134" t="str">
        <f t="shared" si="54"/>
        <v>×</v>
      </c>
    </row>
    <row r="666" spans="1:8" x14ac:dyDescent="0.15">
      <c r="A666" s="132" t="s">
        <v>1537</v>
      </c>
      <c r="B666" s="132" t="str">
        <f t="shared" si="50"/>
        <v>QS-110017</v>
      </c>
      <c r="C666" s="132" t="str">
        <f t="shared" si="51"/>
        <v>VE</v>
      </c>
      <c r="E666" s="132" t="s">
        <v>1429</v>
      </c>
      <c r="F666" s="132" t="str">
        <f t="shared" si="52"/>
        <v>KT-120018</v>
      </c>
      <c r="G666" s="132" t="str">
        <f t="shared" si="53"/>
        <v>VE</v>
      </c>
      <c r="H666" s="134" t="str">
        <f t="shared" si="54"/>
        <v>×</v>
      </c>
    </row>
    <row r="667" spans="1:8" x14ac:dyDescent="0.15">
      <c r="A667" s="132" t="s">
        <v>1260</v>
      </c>
      <c r="B667" s="132" t="str">
        <f t="shared" si="50"/>
        <v>HR-110021</v>
      </c>
      <c r="C667" s="132" t="str">
        <f t="shared" si="51"/>
        <v>VE</v>
      </c>
      <c r="E667" s="132" t="s">
        <v>1177</v>
      </c>
      <c r="F667" s="132" t="str">
        <f t="shared" si="52"/>
        <v>CG-120006</v>
      </c>
      <c r="G667" s="132" t="str">
        <f t="shared" si="53"/>
        <v>VE</v>
      </c>
      <c r="H667" s="134" t="str">
        <f t="shared" si="54"/>
        <v>×</v>
      </c>
    </row>
    <row r="668" spans="1:8" x14ac:dyDescent="0.15">
      <c r="A668" s="132" t="s">
        <v>1261</v>
      </c>
      <c r="B668" s="132" t="str">
        <f t="shared" si="50"/>
        <v>HR-110022</v>
      </c>
      <c r="C668" s="132" t="str">
        <f t="shared" si="51"/>
        <v>VE</v>
      </c>
      <c r="E668" s="132" t="s">
        <v>1118</v>
      </c>
      <c r="F668" s="132" t="str">
        <f t="shared" si="52"/>
        <v>CB-120006</v>
      </c>
      <c r="G668" s="132" t="str">
        <f t="shared" si="53"/>
        <v>VE</v>
      </c>
      <c r="H668" s="134" t="str">
        <f t="shared" si="54"/>
        <v>×</v>
      </c>
    </row>
    <row r="669" spans="1:8" x14ac:dyDescent="0.15">
      <c r="A669" s="132" t="s">
        <v>1265</v>
      </c>
      <c r="B669" s="132" t="str">
        <f t="shared" si="50"/>
        <v>HR-120008</v>
      </c>
      <c r="C669" s="132" t="str">
        <f t="shared" si="51"/>
        <v>VE</v>
      </c>
      <c r="E669" s="132" t="s">
        <v>1117</v>
      </c>
      <c r="F669" s="132" t="str">
        <f t="shared" si="52"/>
        <v>CB-120005</v>
      </c>
      <c r="G669" s="132" t="str">
        <f t="shared" si="53"/>
        <v>VE</v>
      </c>
      <c r="H669" s="134" t="str">
        <f t="shared" si="54"/>
        <v>×</v>
      </c>
    </row>
    <row r="670" spans="1:8" x14ac:dyDescent="0.15">
      <c r="A670" s="132" t="s">
        <v>1304</v>
      </c>
      <c r="B670" s="132" t="str">
        <f t="shared" si="50"/>
        <v>KK-100091</v>
      </c>
      <c r="C670" s="132" t="str">
        <f t="shared" si="51"/>
        <v>VE</v>
      </c>
      <c r="E670" s="132" t="s">
        <v>22565</v>
      </c>
      <c r="F670" s="132" t="str">
        <f t="shared" si="52"/>
        <v>TH-120006</v>
      </c>
      <c r="G670" s="132" t="str">
        <f t="shared" si="53"/>
        <v>VE</v>
      </c>
      <c r="H670" s="134" t="str">
        <f t="shared" si="54"/>
        <v>×</v>
      </c>
    </row>
    <row r="671" spans="1:8" x14ac:dyDescent="0.15">
      <c r="A671" s="132" t="s">
        <v>3037</v>
      </c>
      <c r="B671" s="132" t="str">
        <f t="shared" si="50"/>
        <v>KT-160124</v>
      </c>
      <c r="C671" s="132" t="str">
        <f t="shared" si="51"/>
        <v>VE</v>
      </c>
      <c r="E671" s="132" t="s">
        <v>1428</v>
      </c>
      <c r="F671" s="132" t="str">
        <f t="shared" si="52"/>
        <v>KT-120016</v>
      </c>
      <c r="G671" s="132" t="str">
        <f t="shared" si="53"/>
        <v>VE</v>
      </c>
      <c r="H671" s="134" t="str">
        <f t="shared" si="54"/>
        <v>×</v>
      </c>
    </row>
    <row r="672" spans="1:8" x14ac:dyDescent="0.15">
      <c r="A672" s="132" t="s">
        <v>3058</v>
      </c>
      <c r="B672" s="132" t="str">
        <f t="shared" si="50"/>
        <v>HK-160014</v>
      </c>
      <c r="C672" s="132" t="str">
        <f t="shared" si="51"/>
        <v>VE</v>
      </c>
      <c r="E672" s="132" t="s">
        <v>2785</v>
      </c>
      <c r="F672" s="132" t="str">
        <f t="shared" si="52"/>
        <v>KTK-120002</v>
      </c>
      <c r="G672" s="132" t="str">
        <f t="shared" si="53"/>
        <v>VE</v>
      </c>
      <c r="H672" s="134" t="str">
        <f t="shared" si="54"/>
        <v>×</v>
      </c>
    </row>
    <row r="673" spans="1:8" x14ac:dyDescent="0.15">
      <c r="A673" s="132" t="s">
        <v>1566</v>
      </c>
      <c r="B673" s="132" t="str">
        <f t="shared" si="50"/>
        <v>SK-100002</v>
      </c>
      <c r="C673" s="132" t="str">
        <f t="shared" si="51"/>
        <v>VE</v>
      </c>
      <c r="E673" s="132" t="s">
        <v>1240</v>
      </c>
      <c r="F673" s="132" t="str">
        <f t="shared" si="52"/>
        <v>HK-120009</v>
      </c>
      <c r="G673" s="132" t="str">
        <f t="shared" si="53"/>
        <v>VE</v>
      </c>
      <c r="H673" s="134" t="str">
        <f t="shared" si="54"/>
        <v>×</v>
      </c>
    </row>
    <row r="674" spans="1:8" x14ac:dyDescent="0.15">
      <c r="A674" s="132" t="s">
        <v>1415</v>
      </c>
      <c r="B674" s="132" t="str">
        <f t="shared" si="50"/>
        <v>KT-110057</v>
      </c>
      <c r="C674" s="132" t="str">
        <f t="shared" si="51"/>
        <v>VE</v>
      </c>
      <c r="E674" s="132" t="s">
        <v>2767</v>
      </c>
      <c r="F674" s="132" t="str">
        <f t="shared" si="52"/>
        <v>CBK-120001</v>
      </c>
      <c r="G674" s="132" t="str">
        <f t="shared" si="53"/>
        <v>VE</v>
      </c>
      <c r="H674" s="134" t="str">
        <f t="shared" si="54"/>
        <v>×</v>
      </c>
    </row>
    <row r="675" spans="1:8" x14ac:dyDescent="0.15">
      <c r="A675" s="132" t="s">
        <v>1420</v>
      </c>
      <c r="B675" s="132" t="str">
        <f t="shared" si="50"/>
        <v>KT-110077</v>
      </c>
      <c r="C675" s="132" t="str">
        <f t="shared" si="51"/>
        <v>VE</v>
      </c>
      <c r="E675" s="132" t="s">
        <v>1427</v>
      </c>
      <c r="F675" s="132" t="str">
        <f t="shared" si="52"/>
        <v>KT-120013</v>
      </c>
      <c r="G675" s="132" t="str">
        <f t="shared" si="53"/>
        <v>VE</v>
      </c>
      <c r="H675" s="134" t="str">
        <f t="shared" si="54"/>
        <v>×</v>
      </c>
    </row>
    <row r="676" spans="1:8" x14ac:dyDescent="0.15">
      <c r="A676" s="132" t="s">
        <v>1455</v>
      </c>
      <c r="B676" s="132" t="str">
        <f t="shared" si="50"/>
        <v>KT-120102</v>
      </c>
      <c r="C676" s="132" t="str">
        <f t="shared" si="51"/>
        <v>VR</v>
      </c>
      <c r="E676" s="132" t="s">
        <v>1426</v>
      </c>
      <c r="F676" s="132" t="str">
        <f t="shared" si="52"/>
        <v>KT-120012</v>
      </c>
      <c r="G676" s="132" t="str">
        <f t="shared" si="53"/>
        <v>VE</v>
      </c>
      <c r="H676" s="134" t="str">
        <f t="shared" si="54"/>
        <v>×</v>
      </c>
    </row>
    <row r="677" spans="1:8" x14ac:dyDescent="0.15">
      <c r="A677" s="132" t="s">
        <v>3022</v>
      </c>
      <c r="B677" s="132" t="str">
        <f t="shared" si="50"/>
        <v>QS-170005</v>
      </c>
      <c r="C677" s="132" t="str">
        <f t="shared" si="51"/>
        <v>VE</v>
      </c>
      <c r="E677" s="132" t="s">
        <v>1239</v>
      </c>
      <c r="F677" s="132" t="str">
        <f t="shared" si="52"/>
        <v>HK-120007</v>
      </c>
      <c r="G677" s="132" t="str">
        <f t="shared" si="53"/>
        <v>VE</v>
      </c>
      <c r="H677" s="134" t="str">
        <f t="shared" si="54"/>
        <v>×</v>
      </c>
    </row>
    <row r="678" spans="1:8" x14ac:dyDescent="0.15">
      <c r="A678" s="132" t="s">
        <v>3068</v>
      </c>
      <c r="B678" s="132" t="str">
        <f t="shared" si="50"/>
        <v>KT-160041</v>
      </c>
      <c r="C678" s="132" t="str">
        <f t="shared" si="51"/>
        <v>VE</v>
      </c>
      <c r="E678" s="132" t="s">
        <v>1176</v>
      </c>
      <c r="F678" s="132" t="str">
        <f t="shared" si="52"/>
        <v>CG-120005</v>
      </c>
      <c r="G678" s="132" t="str">
        <f t="shared" si="53"/>
        <v>VR</v>
      </c>
      <c r="H678" s="134" t="str">
        <f t="shared" si="54"/>
        <v>×</v>
      </c>
    </row>
    <row r="679" spans="1:8" x14ac:dyDescent="0.15">
      <c r="A679" s="132" t="s">
        <v>3875</v>
      </c>
      <c r="B679" s="132" t="str">
        <f t="shared" si="50"/>
        <v>CB-090020</v>
      </c>
      <c r="C679" s="132" t="str">
        <f t="shared" si="51"/>
        <v>VG</v>
      </c>
      <c r="E679" s="132" t="s">
        <v>3274</v>
      </c>
      <c r="F679" s="132" t="str">
        <f t="shared" si="52"/>
        <v>CG-120004</v>
      </c>
      <c r="G679" s="132" t="str">
        <f t="shared" si="53"/>
        <v>VR</v>
      </c>
      <c r="H679" s="134" t="str">
        <f t="shared" si="54"/>
        <v>×</v>
      </c>
    </row>
    <row r="680" spans="1:8" x14ac:dyDescent="0.15">
      <c r="A680" s="132" t="s">
        <v>3195</v>
      </c>
      <c r="B680" s="132" t="str">
        <f t="shared" si="50"/>
        <v>SK-140004</v>
      </c>
      <c r="C680" s="132" t="str">
        <f t="shared" si="51"/>
        <v>VE</v>
      </c>
      <c r="E680" s="132" t="s">
        <v>1425</v>
      </c>
      <c r="F680" s="132" t="str">
        <f t="shared" si="52"/>
        <v>KT-120010</v>
      </c>
      <c r="G680" s="132" t="str">
        <f t="shared" si="53"/>
        <v>VE</v>
      </c>
      <c r="H680" s="134" t="str">
        <f t="shared" si="54"/>
        <v>×</v>
      </c>
    </row>
    <row r="681" spans="1:8" x14ac:dyDescent="0.15">
      <c r="A681" s="132" t="s">
        <v>1385</v>
      </c>
      <c r="B681" s="132" t="str">
        <f t="shared" si="50"/>
        <v>KT-100056</v>
      </c>
      <c r="C681" s="132" t="str">
        <f t="shared" si="51"/>
        <v>VR</v>
      </c>
      <c r="E681" s="132" t="s">
        <v>1424</v>
      </c>
      <c r="F681" s="132" t="str">
        <f t="shared" si="52"/>
        <v>KT-120009</v>
      </c>
      <c r="G681" s="132" t="str">
        <f t="shared" si="53"/>
        <v>VE</v>
      </c>
      <c r="H681" s="134" t="str">
        <f t="shared" si="54"/>
        <v>×</v>
      </c>
    </row>
    <row r="682" spans="1:8" x14ac:dyDescent="0.15">
      <c r="A682" s="132" t="s">
        <v>3104</v>
      </c>
      <c r="B682" s="132" t="str">
        <f t="shared" si="50"/>
        <v>CG-150010</v>
      </c>
      <c r="C682" s="132" t="str">
        <f t="shared" si="51"/>
        <v>VE</v>
      </c>
      <c r="E682" s="132" t="s">
        <v>3275</v>
      </c>
      <c r="F682" s="132" t="str">
        <f t="shared" si="52"/>
        <v>KT-120008</v>
      </c>
      <c r="G682" s="132" t="str">
        <f t="shared" si="53"/>
        <v>VE</v>
      </c>
      <c r="H682" s="134" t="str">
        <f t="shared" si="54"/>
        <v>×</v>
      </c>
    </row>
    <row r="683" spans="1:8" x14ac:dyDescent="0.15">
      <c r="A683" s="132" t="s">
        <v>3144</v>
      </c>
      <c r="B683" s="132" t="str">
        <f t="shared" si="50"/>
        <v>TH-150001</v>
      </c>
      <c r="C683" s="132" t="str">
        <f t="shared" si="51"/>
        <v>VE</v>
      </c>
      <c r="E683" s="132" t="s">
        <v>1174</v>
      </c>
      <c r="F683" s="132" t="str">
        <f t="shared" si="52"/>
        <v>CG-120002</v>
      </c>
      <c r="G683" s="132" t="str">
        <f t="shared" si="53"/>
        <v>VE</v>
      </c>
      <c r="H683" s="134" t="str">
        <f t="shared" si="54"/>
        <v>×</v>
      </c>
    </row>
    <row r="684" spans="1:8" x14ac:dyDescent="0.15">
      <c r="A684" s="132" t="s">
        <v>3004</v>
      </c>
      <c r="B684" s="132" t="str">
        <f t="shared" si="50"/>
        <v>CB-170030</v>
      </c>
      <c r="C684" s="132" t="str">
        <f t="shared" si="51"/>
        <v>VR</v>
      </c>
      <c r="E684" s="132" t="s">
        <v>1116</v>
      </c>
      <c r="F684" s="132" t="str">
        <f t="shared" si="52"/>
        <v>CB-120003</v>
      </c>
      <c r="G684" s="132" t="str">
        <f t="shared" si="53"/>
        <v>VE</v>
      </c>
      <c r="H684" s="134" t="str">
        <f t="shared" si="54"/>
        <v>×</v>
      </c>
    </row>
    <row r="685" spans="1:8" x14ac:dyDescent="0.15">
      <c r="A685" s="132" t="s">
        <v>1235</v>
      </c>
      <c r="B685" s="132" t="str">
        <f t="shared" si="50"/>
        <v>HK-110049</v>
      </c>
      <c r="C685" s="132" t="str">
        <f t="shared" si="51"/>
        <v>VE</v>
      </c>
      <c r="E685" s="132" t="s">
        <v>2793</v>
      </c>
      <c r="F685" s="132" t="str">
        <f t="shared" si="52"/>
        <v>SKK-120002</v>
      </c>
      <c r="G685" s="132" t="str">
        <f t="shared" si="53"/>
        <v>VE</v>
      </c>
      <c r="H685" s="134" t="str">
        <f t="shared" si="54"/>
        <v>×</v>
      </c>
    </row>
    <row r="686" spans="1:8" x14ac:dyDescent="0.15">
      <c r="A686" s="132" t="s">
        <v>3318</v>
      </c>
      <c r="B686" s="132" t="str">
        <f t="shared" si="50"/>
        <v>KK-100009</v>
      </c>
      <c r="C686" s="132" t="str">
        <f t="shared" si="51"/>
        <v>VE</v>
      </c>
      <c r="E686" s="132" t="s">
        <v>1423</v>
      </c>
      <c r="F686" s="132" t="str">
        <f t="shared" si="52"/>
        <v>KT-120004</v>
      </c>
      <c r="G686" s="132" t="str">
        <f t="shared" si="53"/>
        <v>VR</v>
      </c>
      <c r="H686" s="134" t="str">
        <f t="shared" si="54"/>
        <v>×</v>
      </c>
    </row>
    <row r="687" spans="1:8" x14ac:dyDescent="0.15">
      <c r="A687" s="132" t="s">
        <v>1382</v>
      </c>
      <c r="B687" s="132" t="str">
        <f t="shared" si="50"/>
        <v>KT-100051</v>
      </c>
      <c r="C687" s="132" t="str">
        <f t="shared" si="51"/>
        <v>VR</v>
      </c>
      <c r="E687" s="132" t="s">
        <v>1238</v>
      </c>
      <c r="F687" s="132" t="str">
        <f t="shared" si="52"/>
        <v>HK-120004</v>
      </c>
      <c r="G687" s="132" t="str">
        <f t="shared" si="53"/>
        <v>VE</v>
      </c>
      <c r="H687" s="134" t="str">
        <f t="shared" si="54"/>
        <v>×</v>
      </c>
    </row>
    <row r="688" spans="1:8" x14ac:dyDescent="0.15">
      <c r="A688" s="132" t="s">
        <v>3122</v>
      </c>
      <c r="B688" s="132" t="str">
        <f t="shared" si="50"/>
        <v>QS-150017</v>
      </c>
      <c r="C688" s="132" t="str">
        <f t="shared" si="51"/>
        <v>VR</v>
      </c>
      <c r="E688" s="132" t="s">
        <v>1237</v>
      </c>
      <c r="F688" s="132" t="str">
        <f t="shared" si="52"/>
        <v>HK-120002</v>
      </c>
      <c r="G688" s="132" t="str">
        <f t="shared" si="53"/>
        <v>VE</v>
      </c>
      <c r="H688" s="134" t="str">
        <f t="shared" si="54"/>
        <v>×</v>
      </c>
    </row>
    <row r="689" spans="1:8" x14ac:dyDescent="0.15">
      <c r="A689" s="132" t="s">
        <v>3139</v>
      </c>
      <c r="B689" s="132" t="str">
        <f t="shared" si="50"/>
        <v>QS-150001</v>
      </c>
      <c r="C689" s="132" t="str">
        <f t="shared" si="51"/>
        <v>VE</v>
      </c>
      <c r="E689" s="132" t="s">
        <v>1236</v>
      </c>
      <c r="F689" s="132" t="str">
        <f t="shared" si="52"/>
        <v>HK-120001</v>
      </c>
      <c r="G689" s="132" t="str">
        <f t="shared" si="53"/>
        <v>VE</v>
      </c>
      <c r="H689" s="134" t="str">
        <f t="shared" si="54"/>
        <v>×</v>
      </c>
    </row>
    <row r="690" spans="1:8" x14ac:dyDescent="0.15">
      <c r="A690" s="132" t="s">
        <v>3887</v>
      </c>
      <c r="B690" s="132" t="str">
        <f t="shared" si="50"/>
        <v>CB-090033</v>
      </c>
      <c r="C690" s="132" t="str">
        <f t="shared" si="51"/>
        <v>VG</v>
      </c>
      <c r="E690" s="132" t="s">
        <v>1613</v>
      </c>
      <c r="F690" s="132" t="str">
        <f t="shared" si="52"/>
        <v>TH-120002</v>
      </c>
      <c r="G690" s="132" t="str">
        <f t="shared" si="53"/>
        <v>VE</v>
      </c>
      <c r="H690" s="134" t="str">
        <f t="shared" si="54"/>
        <v>×</v>
      </c>
    </row>
    <row r="691" spans="1:8" x14ac:dyDescent="0.15">
      <c r="A691" s="132" t="s">
        <v>1106</v>
      </c>
      <c r="B691" s="132" t="str">
        <f t="shared" si="50"/>
        <v>CB-110027</v>
      </c>
      <c r="C691" s="132" t="str">
        <f t="shared" si="51"/>
        <v>VR</v>
      </c>
      <c r="E691" s="132" t="s">
        <v>1422</v>
      </c>
      <c r="F691" s="132" t="str">
        <f t="shared" si="52"/>
        <v>KT-120001</v>
      </c>
      <c r="G691" s="132" t="str">
        <f t="shared" si="53"/>
        <v>VR</v>
      </c>
      <c r="H691" s="134" t="str">
        <f t="shared" si="54"/>
        <v>×</v>
      </c>
    </row>
    <row r="692" spans="1:8" x14ac:dyDescent="0.15">
      <c r="A692" s="132" t="s">
        <v>1120</v>
      </c>
      <c r="B692" s="132" t="str">
        <f t="shared" si="50"/>
        <v>CB-120013</v>
      </c>
      <c r="C692" s="132" t="str">
        <f t="shared" si="51"/>
        <v>VR</v>
      </c>
      <c r="E692" s="132" t="s">
        <v>3276</v>
      </c>
      <c r="F692" s="132" t="str">
        <f t="shared" si="52"/>
        <v>KK-110063</v>
      </c>
      <c r="G692" s="132" t="str">
        <f t="shared" si="53"/>
        <v>VR</v>
      </c>
      <c r="H692" s="134" t="str">
        <f t="shared" si="54"/>
        <v>×</v>
      </c>
    </row>
    <row r="693" spans="1:8" x14ac:dyDescent="0.15">
      <c r="A693" s="132" t="s">
        <v>1192</v>
      </c>
      <c r="B693" s="132" t="str">
        <f t="shared" si="50"/>
        <v>CG-140001</v>
      </c>
      <c r="C693" s="132" t="str">
        <f t="shared" si="51"/>
        <v>VR</v>
      </c>
      <c r="E693" s="132" t="s">
        <v>1612</v>
      </c>
      <c r="F693" s="132" t="str">
        <f t="shared" si="52"/>
        <v>TH-110023</v>
      </c>
      <c r="G693" s="132" t="str">
        <f t="shared" si="53"/>
        <v>VE</v>
      </c>
      <c r="H693" s="134" t="str">
        <f t="shared" si="54"/>
        <v>×</v>
      </c>
    </row>
    <row r="694" spans="1:8" x14ac:dyDescent="0.15">
      <c r="A694" s="132" t="s">
        <v>1448</v>
      </c>
      <c r="B694" s="132" t="str">
        <f t="shared" si="50"/>
        <v>KT-120079</v>
      </c>
      <c r="C694" s="132" t="str">
        <f t="shared" si="51"/>
        <v>VR</v>
      </c>
      <c r="E694" s="132" t="s">
        <v>1550</v>
      </c>
      <c r="F694" s="132" t="str">
        <f t="shared" si="52"/>
        <v>QS-110041</v>
      </c>
      <c r="G694" s="132" t="str">
        <f t="shared" si="53"/>
        <v>VE</v>
      </c>
      <c r="H694" s="134" t="str">
        <f t="shared" si="54"/>
        <v>×</v>
      </c>
    </row>
    <row r="695" spans="1:8" x14ac:dyDescent="0.15">
      <c r="A695" s="132" t="s">
        <v>1450</v>
      </c>
      <c r="B695" s="132" t="str">
        <f t="shared" si="50"/>
        <v>KT-120082</v>
      </c>
      <c r="C695" s="132" t="str">
        <f t="shared" si="51"/>
        <v>VR</v>
      </c>
      <c r="E695" s="132" t="s">
        <v>1549</v>
      </c>
      <c r="F695" s="132" t="str">
        <f t="shared" si="52"/>
        <v>QS-110040</v>
      </c>
      <c r="G695" s="132" t="str">
        <f t="shared" si="53"/>
        <v>VE</v>
      </c>
      <c r="H695" s="134" t="str">
        <f t="shared" si="54"/>
        <v>×</v>
      </c>
    </row>
    <row r="696" spans="1:8" x14ac:dyDescent="0.15">
      <c r="A696" s="132" t="s">
        <v>3245</v>
      </c>
      <c r="B696" s="132" t="str">
        <f t="shared" si="50"/>
        <v>KT-130009</v>
      </c>
      <c r="C696" s="132" t="str">
        <f t="shared" si="51"/>
        <v>VR</v>
      </c>
      <c r="E696" s="132" t="s">
        <v>1548</v>
      </c>
      <c r="F696" s="132" t="str">
        <f t="shared" si="52"/>
        <v>QS-110039</v>
      </c>
      <c r="G696" s="132" t="str">
        <f t="shared" si="53"/>
        <v>VE</v>
      </c>
      <c r="H696" s="134" t="str">
        <f t="shared" si="54"/>
        <v>×</v>
      </c>
    </row>
    <row r="697" spans="1:8" x14ac:dyDescent="0.15">
      <c r="A697" s="132" t="s">
        <v>1513</v>
      </c>
      <c r="B697" s="132" t="str">
        <f t="shared" si="50"/>
        <v>KT-150051</v>
      </c>
      <c r="C697" s="132" t="str">
        <f t="shared" si="51"/>
        <v>VR</v>
      </c>
      <c r="E697" s="132" t="s">
        <v>3277</v>
      </c>
      <c r="F697" s="132" t="str">
        <f t="shared" si="52"/>
        <v>KK-110061</v>
      </c>
      <c r="G697" s="132" t="str">
        <f t="shared" si="53"/>
        <v>VE</v>
      </c>
      <c r="H697" s="134" t="str">
        <f t="shared" si="54"/>
        <v>×</v>
      </c>
    </row>
    <row r="698" spans="1:8" x14ac:dyDescent="0.15">
      <c r="A698" s="132" t="s">
        <v>1514</v>
      </c>
      <c r="B698" s="132" t="str">
        <f t="shared" si="50"/>
        <v>KT-150090</v>
      </c>
      <c r="C698" s="132" t="str">
        <f t="shared" si="51"/>
        <v>VR</v>
      </c>
      <c r="E698" s="132" t="s">
        <v>1331</v>
      </c>
      <c r="F698" s="132" t="str">
        <f t="shared" si="52"/>
        <v>KK-110060</v>
      </c>
      <c r="G698" s="132" t="str">
        <f t="shared" si="53"/>
        <v>VE</v>
      </c>
      <c r="H698" s="134" t="str">
        <f t="shared" si="54"/>
        <v>×</v>
      </c>
    </row>
    <row r="699" spans="1:8" x14ac:dyDescent="0.15">
      <c r="A699" s="132" t="s">
        <v>1524</v>
      </c>
      <c r="B699" s="132" t="str">
        <f t="shared" si="50"/>
        <v>QS-100008</v>
      </c>
      <c r="C699" s="132" t="str">
        <f t="shared" si="51"/>
        <v>VR</v>
      </c>
      <c r="E699" s="132" t="s">
        <v>1330</v>
      </c>
      <c r="F699" s="132" t="str">
        <f t="shared" si="52"/>
        <v>KK-110058</v>
      </c>
      <c r="G699" s="132" t="str">
        <f t="shared" si="53"/>
        <v>VE</v>
      </c>
      <c r="H699" s="134" t="str">
        <f t="shared" si="54"/>
        <v>×</v>
      </c>
    </row>
    <row r="700" spans="1:8" x14ac:dyDescent="0.15">
      <c r="A700" s="132" t="s">
        <v>1598</v>
      </c>
      <c r="B700" s="132" t="str">
        <f t="shared" si="50"/>
        <v>TH-100027</v>
      </c>
      <c r="C700" s="132" t="str">
        <f t="shared" si="51"/>
        <v>VR</v>
      </c>
      <c r="E700" s="132" t="s">
        <v>1329</v>
      </c>
      <c r="F700" s="132" t="str">
        <f t="shared" si="52"/>
        <v>KK-110057</v>
      </c>
      <c r="G700" s="132" t="str">
        <f t="shared" si="53"/>
        <v>VE</v>
      </c>
      <c r="H700" s="134" t="str">
        <f t="shared" si="54"/>
        <v>×</v>
      </c>
    </row>
    <row r="701" spans="1:8" x14ac:dyDescent="0.15">
      <c r="A701" s="132" t="s">
        <v>3049</v>
      </c>
      <c r="B701" s="132" t="str">
        <f t="shared" si="50"/>
        <v>QS-160027</v>
      </c>
      <c r="C701" s="132" t="str">
        <f t="shared" si="51"/>
        <v>VR</v>
      </c>
      <c r="E701" s="132" t="s">
        <v>22566</v>
      </c>
      <c r="F701" s="132" t="str">
        <f t="shared" si="52"/>
        <v>KK-110056</v>
      </c>
      <c r="G701" s="132" t="str">
        <f t="shared" si="53"/>
        <v>VR</v>
      </c>
      <c r="H701" s="134" t="str">
        <f t="shared" si="54"/>
        <v>○</v>
      </c>
    </row>
    <row r="702" spans="1:8" x14ac:dyDescent="0.15">
      <c r="A702" s="132" t="s">
        <v>3111</v>
      </c>
      <c r="B702" s="132" t="str">
        <f t="shared" si="50"/>
        <v>CB-150008</v>
      </c>
      <c r="C702" s="132" t="str">
        <f t="shared" si="51"/>
        <v>VR</v>
      </c>
      <c r="E702" s="132" t="s">
        <v>1328</v>
      </c>
      <c r="F702" s="132" t="str">
        <f t="shared" si="52"/>
        <v>KK-110052</v>
      </c>
      <c r="G702" s="132" t="str">
        <f t="shared" si="53"/>
        <v>VE</v>
      </c>
      <c r="H702" s="134" t="str">
        <f t="shared" si="54"/>
        <v>×</v>
      </c>
    </row>
    <row r="703" spans="1:8" x14ac:dyDescent="0.15">
      <c r="A703" s="132" t="s">
        <v>3274</v>
      </c>
      <c r="B703" s="132" t="str">
        <f t="shared" si="50"/>
        <v>CG-120004</v>
      </c>
      <c r="C703" s="132" t="str">
        <f t="shared" si="51"/>
        <v>VR</v>
      </c>
      <c r="E703" s="132" t="s">
        <v>1327</v>
      </c>
      <c r="F703" s="132" t="str">
        <f t="shared" si="52"/>
        <v>KK-110050</v>
      </c>
      <c r="G703" s="132" t="str">
        <f t="shared" si="53"/>
        <v>VE</v>
      </c>
      <c r="H703" s="134" t="str">
        <f t="shared" si="54"/>
        <v>×</v>
      </c>
    </row>
    <row r="704" spans="1:8" x14ac:dyDescent="0.15">
      <c r="A704" s="132" t="s">
        <v>1441</v>
      </c>
      <c r="B704" s="132" t="str">
        <f t="shared" si="50"/>
        <v>KT-120057</v>
      </c>
      <c r="C704" s="132" t="str">
        <f t="shared" si="51"/>
        <v>VR</v>
      </c>
      <c r="E704" s="132" t="s">
        <v>1326</v>
      </c>
      <c r="F704" s="132" t="str">
        <f t="shared" si="52"/>
        <v>KK-110049</v>
      </c>
      <c r="G704" s="132" t="str">
        <f t="shared" si="53"/>
        <v>VR</v>
      </c>
      <c r="H704" s="134" t="str">
        <f t="shared" si="54"/>
        <v>×</v>
      </c>
    </row>
    <row r="705" spans="1:8" x14ac:dyDescent="0.15">
      <c r="A705" s="132" t="s">
        <v>1159</v>
      </c>
      <c r="B705" s="132" t="str">
        <f t="shared" si="50"/>
        <v>CG-110017</v>
      </c>
      <c r="C705" s="132" t="str">
        <f t="shared" si="51"/>
        <v>VR</v>
      </c>
      <c r="E705" s="132" t="s">
        <v>1325</v>
      </c>
      <c r="F705" s="132" t="str">
        <f t="shared" si="52"/>
        <v>KK-110047</v>
      </c>
      <c r="G705" s="132" t="str">
        <f t="shared" si="53"/>
        <v>VE</v>
      </c>
      <c r="H705" s="134" t="str">
        <f t="shared" si="54"/>
        <v>×</v>
      </c>
    </row>
    <row r="706" spans="1:8" x14ac:dyDescent="0.15">
      <c r="A706" s="132" t="s">
        <v>1186</v>
      </c>
      <c r="B706" s="132" t="str">
        <f t="shared" si="50"/>
        <v>CG-120025</v>
      </c>
      <c r="C706" s="132" t="str">
        <f t="shared" si="51"/>
        <v>VR</v>
      </c>
      <c r="E706" s="132" t="s">
        <v>2772</v>
      </c>
      <c r="F706" s="132" t="str">
        <f t="shared" si="52"/>
        <v>HKK-110007</v>
      </c>
      <c r="G706" s="132" t="str">
        <f t="shared" si="53"/>
        <v>VE</v>
      </c>
      <c r="H706" s="134" t="str">
        <f t="shared" si="54"/>
        <v>×</v>
      </c>
    </row>
    <row r="707" spans="1:8" x14ac:dyDescent="0.15">
      <c r="A707" s="132" t="s">
        <v>7939</v>
      </c>
      <c r="B707" s="132" t="str">
        <f t="shared" ref="B707:B770" si="55">LEFT(A707,FIND("-",A707)+6)</f>
        <v>KT-090053</v>
      </c>
      <c r="C707" s="132" t="str">
        <f t="shared" ref="C707:C770" si="56">RIGHT(A707,LEN(A707)-FIND("-",A707)-7)</f>
        <v>VG</v>
      </c>
      <c r="E707" s="132" t="s">
        <v>1324</v>
      </c>
      <c r="F707" s="132" t="str">
        <f t="shared" ref="F707:F770" si="57">LEFT(E707,FIND("-",E707)+6)</f>
        <v>KK-110043</v>
      </c>
      <c r="G707" s="132" t="str">
        <f t="shared" ref="G707:G770" si="58">RIGHT(E707,LEN(E707)-FIND("-",E707)-7)</f>
        <v>VE</v>
      </c>
      <c r="H707" s="134" t="str">
        <f t="shared" ref="H707:H770" si="59">IF(ISNA(VLOOKUP(F707,$B$2:$B$1142,1,FALSE)),"○","×")</f>
        <v>×</v>
      </c>
    </row>
    <row r="708" spans="1:8" x14ac:dyDescent="0.15">
      <c r="A708" s="132" t="s">
        <v>3286</v>
      </c>
      <c r="B708" s="132" t="str">
        <f t="shared" si="55"/>
        <v>KT-110052</v>
      </c>
      <c r="C708" s="132" t="str">
        <f t="shared" si="56"/>
        <v>VE</v>
      </c>
      <c r="E708" s="132" t="s">
        <v>2771</v>
      </c>
      <c r="F708" s="132" t="str">
        <f t="shared" si="57"/>
        <v>HKK-110005</v>
      </c>
      <c r="G708" s="132" t="str">
        <f t="shared" si="58"/>
        <v>VE</v>
      </c>
      <c r="H708" s="134" t="str">
        <f t="shared" si="59"/>
        <v>×</v>
      </c>
    </row>
    <row r="709" spans="1:8" x14ac:dyDescent="0.15">
      <c r="A709" s="132" t="s">
        <v>1416</v>
      </c>
      <c r="B709" s="132" t="str">
        <f t="shared" si="55"/>
        <v>KT-110058</v>
      </c>
      <c r="C709" s="132" t="str">
        <f t="shared" si="56"/>
        <v>VR</v>
      </c>
      <c r="E709" s="132" t="s">
        <v>1583</v>
      </c>
      <c r="F709" s="132" t="str">
        <f t="shared" si="57"/>
        <v>SK-110023</v>
      </c>
      <c r="G709" s="132" t="str">
        <f t="shared" si="58"/>
        <v>VR</v>
      </c>
      <c r="H709" s="134" t="str">
        <f t="shared" si="59"/>
        <v>×</v>
      </c>
    </row>
    <row r="710" spans="1:8" x14ac:dyDescent="0.15">
      <c r="A710" s="132" t="s">
        <v>1437</v>
      </c>
      <c r="B710" s="132" t="str">
        <f t="shared" si="55"/>
        <v>KT-120049</v>
      </c>
      <c r="C710" s="132" t="str">
        <f t="shared" si="56"/>
        <v>VR</v>
      </c>
      <c r="E710" s="132" t="s">
        <v>1611</v>
      </c>
      <c r="F710" s="132" t="str">
        <f t="shared" si="57"/>
        <v>TH-110022</v>
      </c>
      <c r="G710" s="132" t="str">
        <f t="shared" si="58"/>
        <v>VR</v>
      </c>
      <c r="H710" s="134" t="str">
        <f t="shared" si="59"/>
        <v>×</v>
      </c>
    </row>
    <row r="711" spans="1:8" x14ac:dyDescent="0.15">
      <c r="A711" s="132" t="s">
        <v>1508</v>
      </c>
      <c r="B711" s="132" t="str">
        <f t="shared" si="55"/>
        <v>KT-150022</v>
      </c>
      <c r="C711" s="132" t="str">
        <f t="shared" si="56"/>
        <v>VR</v>
      </c>
      <c r="E711" s="132" t="s">
        <v>1173</v>
      </c>
      <c r="F711" s="132" t="str">
        <f t="shared" si="57"/>
        <v>CG-110038</v>
      </c>
      <c r="G711" s="132" t="str">
        <f t="shared" si="58"/>
        <v>VR</v>
      </c>
      <c r="H711" s="134" t="str">
        <f t="shared" si="59"/>
        <v>×</v>
      </c>
    </row>
    <row r="712" spans="1:8" x14ac:dyDescent="0.15">
      <c r="A712" s="132" t="s">
        <v>1511</v>
      </c>
      <c r="B712" s="132" t="str">
        <f t="shared" si="55"/>
        <v>KT-150030</v>
      </c>
      <c r="C712" s="132" t="str">
        <f t="shared" si="56"/>
        <v>VR</v>
      </c>
      <c r="E712" s="132" t="s">
        <v>1172</v>
      </c>
      <c r="F712" s="132" t="str">
        <f t="shared" si="57"/>
        <v>CG-110037</v>
      </c>
      <c r="G712" s="132" t="str">
        <f t="shared" si="58"/>
        <v>VE</v>
      </c>
      <c r="H712" s="134" t="str">
        <f t="shared" si="59"/>
        <v>×</v>
      </c>
    </row>
    <row r="713" spans="1:8" x14ac:dyDescent="0.15">
      <c r="A713" s="132" t="s">
        <v>1519</v>
      </c>
      <c r="B713" s="132" t="str">
        <f t="shared" si="55"/>
        <v>KT-160123</v>
      </c>
      <c r="C713" s="132" t="str">
        <f t="shared" si="56"/>
        <v>VR</v>
      </c>
      <c r="E713" s="132" t="s">
        <v>1235</v>
      </c>
      <c r="F713" s="132" t="str">
        <f t="shared" si="57"/>
        <v>HK-110049</v>
      </c>
      <c r="G713" s="132" t="str">
        <f t="shared" si="58"/>
        <v>VE</v>
      </c>
      <c r="H713" s="134" t="str">
        <f t="shared" si="59"/>
        <v>×</v>
      </c>
    </row>
    <row r="714" spans="1:8" x14ac:dyDescent="0.15">
      <c r="A714" s="132" t="s">
        <v>1520</v>
      </c>
      <c r="B714" s="132" t="str">
        <f t="shared" si="55"/>
        <v>KT-160153</v>
      </c>
      <c r="C714" s="132" t="str">
        <f t="shared" si="56"/>
        <v>VR</v>
      </c>
      <c r="E714" s="132" t="s">
        <v>1547</v>
      </c>
      <c r="F714" s="132" t="str">
        <f t="shared" si="57"/>
        <v>QS-110036</v>
      </c>
      <c r="G714" s="132" t="str">
        <f t="shared" si="58"/>
        <v>VE</v>
      </c>
      <c r="H714" s="134" t="str">
        <f t="shared" si="59"/>
        <v>×</v>
      </c>
    </row>
    <row r="715" spans="1:8" x14ac:dyDescent="0.15">
      <c r="A715" s="132" t="s">
        <v>10373</v>
      </c>
      <c r="B715" s="132" t="str">
        <f t="shared" si="55"/>
        <v>QS-080011</v>
      </c>
      <c r="C715" s="132" t="str">
        <f t="shared" si="56"/>
        <v>VG</v>
      </c>
      <c r="E715" s="132" t="s">
        <v>1263</v>
      </c>
      <c r="F715" s="132" t="str">
        <f t="shared" si="57"/>
        <v>HR-110029</v>
      </c>
      <c r="G715" s="132" t="str">
        <f t="shared" si="58"/>
        <v>VR</v>
      </c>
      <c r="H715" s="134" t="str">
        <f t="shared" si="59"/>
        <v>×</v>
      </c>
    </row>
    <row r="716" spans="1:8" x14ac:dyDescent="0.15">
      <c r="A716" s="132" t="s">
        <v>1575</v>
      </c>
      <c r="B716" s="132" t="str">
        <f t="shared" si="55"/>
        <v>SK-110004</v>
      </c>
      <c r="C716" s="132" t="str">
        <f t="shared" si="56"/>
        <v>VR</v>
      </c>
      <c r="E716" s="132" t="s">
        <v>1546</v>
      </c>
      <c r="F716" s="132" t="str">
        <f t="shared" si="57"/>
        <v>QS-110033</v>
      </c>
      <c r="G716" s="132" t="str">
        <f t="shared" si="58"/>
        <v>VE</v>
      </c>
      <c r="H716" s="134" t="str">
        <f t="shared" si="59"/>
        <v>×</v>
      </c>
    </row>
    <row r="717" spans="1:8" x14ac:dyDescent="0.15">
      <c r="A717" s="132" t="s">
        <v>1578</v>
      </c>
      <c r="B717" s="132" t="str">
        <f t="shared" si="55"/>
        <v>SK-110012</v>
      </c>
      <c r="C717" s="132" t="str">
        <f t="shared" si="56"/>
        <v>VR</v>
      </c>
      <c r="E717" s="132" t="s">
        <v>1323</v>
      </c>
      <c r="F717" s="132" t="str">
        <f t="shared" si="57"/>
        <v>KK-110041</v>
      </c>
      <c r="G717" s="132" t="str">
        <f t="shared" si="58"/>
        <v>VR</v>
      </c>
      <c r="H717" s="134" t="str">
        <f t="shared" si="59"/>
        <v>×</v>
      </c>
    </row>
    <row r="718" spans="1:8" x14ac:dyDescent="0.15">
      <c r="A718" s="132" t="s">
        <v>3829</v>
      </c>
      <c r="B718" s="132" t="str">
        <f t="shared" si="55"/>
        <v>CB-080011</v>
      </c>
      <c r="C718" s="132" t="str">
        <f t="shared" si="56"/>
        <v>VG</v>
      </c>
      <c r="E718" s="132" t="s">
        <v>1322</v>
      </c>
      <c r="F718" s="132" t="str">
        <f t="shared" si="57"/>
        <v>KK-110039</v>
      </c>
      <c r="G718" s="132" t="str">
        <f t="shared" si="58"/>
        <v>VE</v>
      </c>
      <c r="H718" s="134" t="str">
        <f t="shared" si="59"/>
        <v>×</v>
      </c>
    </row>
    <row r="719" spans="1:8" x14ac:dyDescent="0.15">
      <c r="A719" s="132" t="s">
        <v>1193</v>
      </c>
      <c r="B719" s="132" t="str">
        <f t="shared" si="55"/>
        <v>CG-140016</v>
      </c>
      <c r="C719" s="132" t="str">
        <f t="shared" si="56"/>
        <v>VR</v>
      </c>
      <c r="E719" s="132" t="s">
        <v>1115</v>
      </c>
      <c r="F719" s="132" t="str">
        <f t="shared" si="57"/>
        <v>CB-110047</v>
      </c>
      <c r="G719" s="132" t="str">
        <f t="shared" si="58"/>
        <v>VE</v>
      </c>
      <c r="H719" s="134" t="str">
        <f t="shared" si="59"/>
        <v>×</v>
      </c>
    </row>
    <row r="720" spans="1:8" x14ac:dyDescent="0.15">
      <c r="A720" s="132" t="s">
        <v>1217</v>
      </c>
      <c r="B720" s="132" t="str">
        <f t="shared" si="55"/>
        <v>HK-110008</v>
      </c>
      <c r="C720" s="132" t="str">
        <f t="shared" si="56"/>
        <v>VR</v>
      </c>
      <c r="E720" s="132" t="s">
        <v>1321</v>
      </c>
      <c r="F720" s="132" t="str">
        <f t="shared" si="57"/>
        <v>KK-110037</v>
      </c>
      <c r="G720" s="132" t="str">
        <f t="shared" si="58"/>
        <v>VE</v>
      </c>
      <c r="H720" s="134" t="str">
        <f t="shared" si="59"/>
        <v>×</v>
      </c>
    </row>
    <row r="721" spans="1:8" x14ac:dyDescent="0.15">
      <c r="A721" s="132" t="s">
        <v>3303</v>
      </c>
      <c r="B721" s="132" t="str">
        <f t="shared" si="55"/>
        <v>HR-100013</v>
      </c>
      <c r="C721" s="132" t="str">
        <f t="shared" si="56"/>
        <v>VE</v>
      </c>
      <c r="E721" s="132" t="s">
        <v>1171</v>
      </c>
      <c r="F721" s="132" t="str">
        <f t="shared" si="57"/>
        <v>CG-110036</v>
      </c>
      <c r="G721" s="132" t="str">
        <f t="shared" si="58"/>
        <v>VE</v>
      </c>
      <c r="H721" s="134" t="str">
        <f t="shared" si="59"/>
        <v>×</v>
      </c>
    </row>
    <row r="722" spans="1:8" x14ac:dyDescent="0.15">
      <c r="A722" s="132" t="s">
        <v>7949</v>
      </c>
      <c r="B722" s="132" t="str">
        <f t="shared" si="55"/>
        <v>KT-090063</v>
      </c>
      <c r="C722" s="132" t="str">
        <f t="shared" si="56"/>
        <v>VG</v>
      </c>
      <c r="E722" s="132" t="s">
        <v>1170</v>
      </c>
      <c r="F722" s="132" t="str">
        <f t="shared" si="57"/>
        <v>CG-110035</v>
      </c>
      <c r="G722" s="132" t="str">
        <f t="shared" si="58"/>
        <v>VR</v>
      </c>
      <c r="H722" s="134" t="str">
        <f t="shared" si="59"/>
        <v>×</v>
      </c>
    </row>
    <row r="723" spans="1:8" x14ac:dyDescent="0.15">
      <c r="A723" s="132" t="s">
        <v>1568</v>
      </c>
      <c r="B723" s="132" t="str">
        <f t="shared" si="55"/>
        <v>SK-100009</v>
      </c>
      <c r="C723" s="132" t="str">
        <f t="shared" si="56"/>
        <v>VR</v>
      </c>
      <c r="E723" s="132" t="s">
        <v>1582</v>
      </c>
      <c r="F723" s="132" t="str">
        <f t="shared" si="57"/>
        <v>SK-110021</v>
      </c>
      <c r="G723" s="132" t="str">
        <f t="shared" si="58"/>
        <v>VE</v>
      </c>
      <c r="H723" s="134" t="str">
        <f t="shared" si="59"/>
        <v>×</v>
      </c>
    </row>
    <row r="724" spans="1:8" x14ac:dyDescent="0.15">
      <c r="A724" s="132" t="s">
        <v>2988</v>
      </c>
      <c r="B724" s="132" t="str">
        <f t="shared" si="55"/>
        <v>CB-180010</v>
      </c>
      <c r="C724" s="132" t="str">
        <f t="shared" si="56"/>
        <v>VR</v>
      </c>
      <c r="E724" s="132" t="s">
        <v>1421</v>
      </c>
      <c r="F724" s="132" t="str">
        <f t="shared" si="57"/>
        <v>KT-110079</v>
      </c>
      <c r="G724" s="132" t="str">
        <f t="shared" si="58"/>
        <v>VE</v>
      </c>
      <c r="H724" s="134" t="str">
        <f t="shared" si="59"/>
        <v>×</v>
      </c>
    </row>
    <row r="725" spans="1:8" x14ac:dyDescent="0.15">
      <c r="A725" s="132" t="s">
        <v>3023</v>
      </c>
      <c r="B725" s="132" t="str">
        <f t="shared" si="55"/>
        <v>CB-170013</v>
      </c>
      <c r="C725" s="132" t="str">
        <f t="shared" si="56"/>
        <v>VR</v>
      </c>
      <c r="E725" s="132" t="s">
        <v>1545</v>
      </c>
      <c r="F725" s="132" t="str">
        <f t="shared" si="57"/>
        <v>QS-110032</v>
      </c>
      <c r="G725" s="132" t="str">
        <f t="shared" si="58"/>
        <v>VE</v>
      </c>
      <c r="H725" s="134" t="str">
        <f t="shared" si="59"/>
        <v>×</v>
      </c>
    </row>
    <row r="726" spans="1:8" x14ac:dyDescent="0.15">
      <c r="A726" s="132" t="s">
        <v>3044</v>
      </c>
      <c r="B726" s="132" t="str">
        <f t="shared" si="55"/>
        <v>HK-160021</v>
      </c>
      <c r="C726" s="132" t="str">
        <f t="shared" si="56"/>
        <v>VE</v>
      </c>
      <c r="E726" s="132" t="s">
        <v>1420</v>
      </c>
      <c r="F726" s="132" t="str">
        <f t="shared" si="57"/>
        <v>KT-110077</v>
      </c>
      <c r="G726" s="132" t="str">
        <f t="shared" si="58"/>
        <v>VE</v>
      </c>
      <c r="H726" s="134" t="str">
        <f t="shared" si="59"/>
        <v>×</v>
      </c>
    </row>
    <row r="727" spans="1:8" x14ac:dyDescent="0.15">
      <c r="A727" s="132" t="s">
        <v>3056</v>
      </c>
      <c r="B727" s="132" t="str">
        <f t="shared" si="55"/>
        <v>KK-160028</v>
      </c>
      <c r="C727" s="132" t="str">
        <f t="shared" si="56"/>
        <v>VR</v>
      </c>
      <c r="E727" s="132" t="s">
        <v>1114</v>
      </c>
      <c r="F727" s="132" t="str">
        <f t="shared" si="57"/>
        <v>CB-110045</v>
      </c>
      <c r="G727" s="132" t="str">
        <f t="shared" si="58"/>
        <v>VE</v>
      </c>
      <c r="H727" s="134" t="str">
        <f t="shared" si="59"/>
        <v>×</v>
      </c>
    </row>
    <row r="728" spans="1:8" x14ac:dyDescent="0.15">
      <c r="A728" s="132" t="s">
        <v>3101</v>
      </c>
      <c r="B728" s="132" t="str">
        <f t="shared" si="55"/>
        <v>QS-150032</v>
      </c>
      <c r="C728" s="132" t="str">
        <f t="shared" si="56"/>
        <v>VE</v>
      </c>
      <c r="E728" s="132" t="s">
        <v>1419</v>
      </c>
      <c r="F728" s="132" t="str">
        <f t="shared" si="57"/>
        <v>KT-110076</v>
      </c>
      <c r="G728" s="132" t="str">
        <f t="shared" si="58"/>
        <v>VE</v>
      </c>
      <c r="H728" s="134" t="str">
        <f t="shared" si="59"/>
        <v>×</v>
      </c>
    </row>
    <row r="729" spans="1:8" x14ac:dyDescent="0.15">
      <c r="A729" s="132" t="s">
        <v>3112</v>
      </c>
      <c r="B729" s="132" t="str">
        <f t="shared" si="55"/>
        <v>KT-150081</v>
      </c>
      <c r="C729" s="132" t="str">
        <f t="shared" si="56"/>
        <v>VR</v>
      </c>
      <c r="E729" s="132" t="s">
        <v>1169</v>
      </c>
      <c r="F729" s="132" t="str">
        <f t="shared" si="57"/>
        <v>CG-110033</v>
      </c>
      <c r="G729" s="132" t="str">
        <f t="shared" si="58"/>
        <v>VE</v>
      </c>
      <c r="H729" s="134" t="str">
        <f t="shared" si="59"/>
        <v>×</v>
      </c>
    </row>
    <row r="730" spans="1:8" x14ac:dyDescent="0.15">
      <c r="A730" s="132" t="s">
        <v>3152</v>
      </c>
      <c r="B730" s="132" t="str">
        <f t="shared" si="55"/>
        <v>TH-140017</v>
      </c>
      <c r="C730" s="132" t="str">
        <f t="shared" si="56"/>
        <v>VR</v>
      </c>
      <c r="E730" s="132" t="s">
        <v>1113</v>
      </c>
      <c r="F730" s="132" t="str">
        <f t="shared" si="57"/>
        <v>CB-110043</v>
      </c>
      <c r="G730" s="132" t="str">
        <f t="shared" si="58"/>
        <v>VE</v>
      </c>
      <c r="H730" s="134" t="str">
        <f t="shared" si="59"/>
        <v>×</v>
      </c>
    </row>
    <row r="731" spans="1:8" x14ac:dyDescent="0.15">
      <c r="A731" s="132" t="s">
        <v>3177</v>
      </c>
      <c r="B731" s="132" t="str">
        <f t="shared" si="55"/>
        <v>KT-140050</v>
      </c>
      <c r="C731" s="132" t="str">
        <f t="shared" si="56"/>
        <v>VE</v>
      </c>
      <c r="E731" s="132" t="s">
        <v>1581</v>
      </c>
      <c r="F731" s="132" t="str">
        <f t="shared" si="57"/>
        <v>SK-110019</v>
      </c>
      <c r="G731" s="132" t="str">
        <f t="shared" si="58"/>
        <v>VE</v>
      </c>
      <c r="H731" s="134" t="str">
        <f t="shared" si="59"/>
        <v>×</v>
      </c>
    </row>
    <row r="732" spans="1:8" x14ac:dyDescent="0.15">
      <c r="A732" s="132" t="s">
        <v>3268</v>
      </c>
      <c r="B732" s="132" t="str">
        <f t="shared" si="55"/>
        <v>KK-120009</v>
      </c>
      <c r="C732" s="132" t="str">
        <f t="shared" si="56"/>
        <v>VR</v>
      </c>
      <c r="E732" s="132" t="s">
        <v>1580</v>
      </c>
      <c r="F732" s="132" t="str">
        <f t="shared" si="57"/>
        <v>SK-110018</v>
      </c>
      <c r="G732" s="132" t="str">
        <f t="shared" si="58"/>
        <v>VE</v>
      </c>
      <c r="H732" s="134" t="str">
        <f t="shared" si="59"/>
        <v>×</v>
      </c>
    </row>
    <row r="733" spans="1:8" x14ac:dyDescent="0.15">
      <c r="A733" s="132" t="s">
        <v>3317</v>
      </c>
      <c r="B733" s="132" t="str">
        <f t="shared" si="55"/>
        <v>CB-100021</v>
      </c>
      <c r="C733" s="132" t="str">
        <f t="shared" si="56"/>
        <v>VE</v>
      </c>
      <c r="E733" s="132" t="s">
        <v>3279</v>
      </c>
      <c r="F733" s="132" t="str">
        <f t="shared" si="57"/>
        <v>SK-110017</v>
      </c>
      <c r="G733" s="132" t="str">
        <f t="shared" si="58"/>
        <v>VE</v>
      </c>
      <c r="H733" s="134" t="str">
        <f t="shared" si="59"/>
        <v>×</v>
      </c>
    </row>
    <row r="734" spans="1:8" x14ac:dyDescent="0.15">
      <c r="A734" s="132" t="s">
        <v>1173</v>
      </c>
      <c r="B734" s="132" t="str">
        <f t="shared" si="55"/>
        <v>CG-110038</v>
      </c>
      <c r="C734" s="132" t="str">
        <f t="shared" si="56"/>
        <v>VR</v>
      </c>
      <c r="E734" s="132" t="s">
        <v>1234</v>
      </c>
      <c r="F734" s="132" t="str">
        <f t="shared" si="57"/>
        <v>HK-110046</v>
      </c>
      <c r="G734" s="132" t="str">
        <f t="shared" si="58"/>
        <v>VE</v>
      </c>
      <c r="H734" s="134" t="str">
        <f t="shared" si="59"/>
        <v>×</v>
      </c>
    </row>
    <row r="735" spans="1:8" x14ac:dyDescent="0.15">
      <c r="A735" s="132" t="s">
        <v>3208</v>
      </c>
      <c r="B735" s="132" t="str">
        <f t="shared" si="55"/>
        <v>HK-130009</v>
      </c>
      <c r="C735" s="132" t="str">
        <f t="shared" si="56"/>
        <v>VE</v>
      </c>
      <c r="E735" s="132" t="s">
        <v>1418</v>
      </c>
      <c r="F735" s="132" t="str">
        <f t="shared" si="57"/>
        <v>KT-110070</v>
      </c>
      <c r="G735" s="132" t="str">
        <f t="shared" si="58"/>
        <v>VE</v>
      </c>
      <c r="H735" s="134" t="str">
        <f t="shared" si="59"/>
        <v>×</v>
      </c>
    </row>
    <row r="736" spans="1:8" x14ac:dyDescent="0.15">
      <c r="A736" s="132" t="s">
        <v>6174</v>
      </c>
      <c r="B736" s="132" t="str">
        <f t="shared" si="55"/>
        <v>KK-080028</v>
      </c>
      <c r="C736" s="132" t="str">
        <f t="shared" si="56"/>
        <v>VG</v>
      </c>
      <c r="E736" s="132" t="s">
        <v>1610</v>
      </c>
      <c r="F736" s="132" t="str">
        <f t="shared" si="57"/>
        <v>TH-110021</v>
      </c>
      <c r="G736" s="132" t="str">
        <f t="shared" si="58"/>
        <v>VE</v>
      </c>
      <c r="H736" s="134" t="str">
        <f t="shared" si="59"/>
        <v>×</v>
      </c>
    </row>
    <row r="737" spans="1:8" x14ac:dyDescent="0.15">
      <c r="A737" s="132" t="s">
        <v>1284</v>
      </c>
      <c r="B737" s="132" t="str">
        <f t="shared" si="55"/>
        <v>KK-100022</v>
      </c>
      <c r="C737" s="132" t="str">
        <f t="shared" si="56"/>
        <v>VE</v>
      </c>
      <c r="E737" s="132" t="s">
        <v>3280</v>
      </c>
      <c r="F737" s="132" t="str">
        <f t="shared" si="57"/>
        <v>CG-110031</v>
      </c>
      <c r="G737" s="132" t="str">
        <f t="shared" si="58"/>
        <v>VE</v>
      </c>
      <c r="H737" s="134" t="str">
        <f t="shared" si="59"/>
        <v>×</v>
      </c>
    </row>
    <row r="738" spans="1:8" x14ac:dyDescent="0.15">
      <c r="A738" s="132" t="s">
        <v>1091</v>
      </c>
      <c r="B738" s="132" t="str">
        <f t="shared" si="55"/>
        <v>CB-100047</v>
      </c>
      <c r="C738" s="132" t="str">
        <f t="shared" si="56"/>
        <v>VE</v>
      </c>
      <c r="E738" s="132" t="s">
        <v>1168</v>
      </c>
      <c r="F738" s="132" t="str">
        <f t="shared" si="57"/>
        <v>CG-110028</v>
      </c>
      <c r="G738" s="132" t="str">
        <f t="shared" si="58"/>
        <v>VE</v>
      </c>
      <c r="H738" s="134" t="str">
        <f t="shared" si="59"/>
        <v>×</v>
      </c>
    </row>
    <row r="739" spans="1:8" x14ac:dyDescent="0.15">
      <c r="A739" s="132" t="s">
        <v>1162</v>
      </c>
      <c r="B739" s="132" t="str">
        <f t="shared" si="55"/>
        <v>CG-110021</v>
      </c>
      <c r="C739" s="132" t="str">
        <f t="shared" si="56"/>
        <v>VE</v>
      </c>
      <c r="E739" s="132" t="s">
        <v>1112</v>
      </c>
      <c r="F739" s="132" t="str">
        <f t="shared" si="57"/>
        <v>CB-110039</v>
      </c>
      <c r="G739" s="132" t="str">
        <f t="shared" si="58"/>
        <v>VE</v>
      </c>
      <c r="H739" s="134" t="str">
        <f t="shared" si="59"/>
        <v>×</v>
      </c>
    </row>
    <row r="740" spans="1:8" x14ac:dyDescent="0.15">
      <c r="A740" s="132" t="s">
        <v>1176</v>
      </c>
      <c r="B740" s="132" t="str">
        <f t="shared" si="55"/>
        <v>CG-120005</v>
      </c>
      <c r="C740" s="132" t="str">
        <f t="shared" si="56"/>
        <v>VR</v>
      </c>
      <c r="E740" s="132" t="s">
        <v>1111</v>
      </c>
      <c r="F740" s="132" t="str">
        <f t="shared" si="57"/>
        <v>CB-110038</v>
      </c>
      <c r="G740" s="132" t="str">
        <f t="shared" si="58"/>
        <v>VE</v>
      </c>
      <c r="H740" s="134" t="str">
        <f t="shared" si="59"/>
        <v>×</v>
      </c>
    </row>
    <row r="741" spans="1:8" x14ac:dyDescent="0.15">
      <c r="A741" s="132" t="s">
        <v>1237</v>
      </c>
      <c r="B741" s="132" t="str">
        <f t="shared" si="55"/>
        <v>HK-120002</v>
      </c>
      <c r="C741" s="132" t="str">
        <f t="shared" si="56"/>
        <v>VE</v>
      </c>
      <c r="E741" s="132" t="s">
        <v>1233</v>
      </c>
      <c r="F741" s="132" t="str">
        <f t="shared" si="57"/>
        <v>HK-110043</v>
      </c>
      <c r="G741" s="132" t="str">
        <f t="shared" si="58"/>
        <v>VE</v>
      </c>
      <c r="H741" s="134" t="str">
        <f t="shared" si="59"/>
        <v>×</v>
      </c>
    </row>
    <row r="742" spans="1:8" x14ac:dyDescent="0.15">
      <c r="A742" s="132" t="s">
        <v>7922</v>
      </c>
      <c r="B742" s="132" t="str">
        <f t="shared" si="55"/>
        <v>KT-090036</v>
      </c>
      <c r="C742" s="132" t="str">
        <f t="shared" si="56"/>
        <v>VG</v>
      </c>
      <c r="E742" s="132" t="s">
        <v>1544</v>
      </c>
      <c r="F742" s="132" t="str">
        <f t="shared" si="57"/>
        <v>QS-110030</v>
      </c>
      <c r="G742" s="132" t="str">
        <f t="shared" si="58"/>
        <v>VE</v>
      </c>
      <c r="H742" s="134" t="str">
        <f t="shared" si="59"/>
        <v>×</v>
      </c>
    </row>
    <row r="743" spans="1:8" x14ac:dyDescent="0.15">
      <c r="A743" s="132" t="s">
        <v>3253</v>
      </c>
      <c r="B743" s="132" t="str">
        <f t="shared" si="55"/>
        <v>KT-120108</v>
      </c>
      <c r="C743" s="132" t="str">
        <f t="shared" si="56"/>
        <v>VR</v>
      </c>
      <c r="E743" s="132" t="s">
        <v>1417</v>
      </c>
      <c r="F743" s="132" t="str">
        <f t="shared" si="57"/>
        <v>KT-110063</v>
      </c>
      <c r="G743" s="132" t="str">
        <f t="shared" si="58"/>
        <v>VE</v>
      </c>
      <c r="H743" s="134" t="str">
        <f t="shared" si="59"/>
        <v>×</v>
      </c>
    </row>
    <row r="744" spans="1:8" x14ac:dyDescent="0.15">
      <c r="A744" s="132" t="s">
        <v>1554</v>
      </c>
      <c r="B744" s="132" t="str">
        <f t="shared" si="55"/>
        <v>QS-120021</v>
      </c>
      <c r="C744" s="132" t="str">
        <f t="shared" si="56"/>
        <v>VE</v>
      </c>
      <c r="E744" s="132" t="s">
        <v>1262</v>
      </c>
      <c r="F744" s="132" t="str">
        <f t="shared" si="57"/>
        <v>HR-110024</v>
      </c>
      <c r="G744" s="132" t="str">
        <f t="shared" si="58"/>
        <v>VE</v>
      </c>
      <c r="H744" s="134" t="str">
        <f t="shared" si="59"/>
        <v>×</v>
      </c>
    </row>
    <row r="745" spans="1:8" x14ac:dyDescent="0.15">
      <c r="A745" s="132" t="s">
        <v>1579</v>
      </c>
      <c r="B745" s="132" t="str">
        <f t="shared" si="55"/>
        <v>SK-110013</v>
      </c>
      <c r="C745" s="132" t="str">
        <f t="shared" si="56"/>
        <v>VE</v>
      </c>
      <c r="E745" s="132" t="s">
        <v>1261</v>
      </c>
      <c r="F745" s="132" t="str">
        <f t="shared" si="57"/>
        <v>HR-110022</v>
      </c>
      <c r="G745" s="132" t="str">
        <f t="shared" si="58"/>
        <v>VE</v>
      </c>
      <c r="H745" s="134" t="str">
        <f t="shared" si="59"/>
        <v>×</v>
      </c>
    </row>
    <row r="746" spans="1:8" x14ac:dyDescent="0.15">
      <c r="A746" s="132" t="s">
        <v>1586</v>
      </c>
      <c r="B746" s="132" t="str">
        <f t="shared" si="55"/>
        <v>SK-140006</v>
      </c>
      <c r="C746" s="132" t="str">
        <f t="shared" si="56"/>
        <v>VR</v>
      </c>
      <c r="E746" s="132" t="s">
        <v>1260</v>
      </c>
      <c r="F746" s="132" t="str">
        <f t="shared" si="57"/>
        <v>HR-110021</v>
      </c>
      <c r="G746" s="132" t="str">
        <f t="shared" si="58"/>
        <v>VE</v>
      </c>
      <c r="H746" s="134" t="str">
        <f t="shared" si="59"/>
        <v>×</v>
      </c>
    </row>
    <row r="747" spans="1:8" x14ac:dyDescent="0.15">
      <c r="A747" s="132" t="s">
        <v>2992</v>
      </c>
      <c r="B747" s="132" t="str">
        <f t="shared" si="55"/>
        <v>KK-180012</v>
      </c>
      <c r="C747" s="132" t="str">
        <f t="shared" si="56"/>
        <v>VR</v>
      </c>
      <c r="E747" s="132" t="s">
        <v>1320</v>
      </c>
      <c r="F747" s="132" t="str">
        <f t="shared" si="57"/>
        <v>KK-110025</v>
      </c>
      <c r="G747" s="132" t="str">
        <f t="shared" si="58"/>
        <v>VE</v>
      </c>
      <c r="H747" s="134" t="str">
        <f t="shared" si="59"/>
        <v>×</v>
      </c>
    </row>
    <row r="748" spans="1:8" x14ac:dyDescent="0.15">
      <c r="A748" s="132" t="s">
        <v>3014</v>
      </c>
      <c r="B748" s="132" t="str">
        <f t="shared" si="55"/>
        <v>KK-170037</v>
      </c>
      <c r="C748" s="132" t="str">
        <f t="shared" si="56"/>
        <v>VR</v>
      </c>
      <c r="E748" s="132" t="s">
        <v>2784</v>
      </c>
      <c r="F748" s="132" t="str">
        <f t="shared" si="57"/>
        <v>KTK-110005</v>
      </c>
      <c r="G748" s="132" t="str">
        <f t="shared" si="58"/>
        <v>VE</v>
      </c>
      <c r="H748" s="134" t="str">
        <f t="shared" si="59"/>
        <v>×</v>
      </c>
    </row>
    <row r="749" spans="1:8" x14ac:dyDescent="0.15">
      <c r="A749" s="132" t="s">
        <v>3019</v>
      </c>
      <c r="B749" s="132" t="str">
        <f t="shared" si="55"/>
        <v>CG-170006</v>
      </c>
      <c r="C749" s="132" t="str">
        <f t="shared" si="56"/>
        <v>VR</v>
      </c>
      <c r="E749" s="132" t="s">
        <v>22567</v>
      </c>
      <c r="F749" s="132" t="str">
        <f t="shared" si="57"/>
        <v>QS-110028</v>
      </c>
      <c r="G749" s="132" t="str">
        <f t="shared" si="58"/>
        <v>VE</v>
      </c>
      <c r="H749" s="134" t="str">
        <f t="shared" si="59"/>
        <v>×</v>
      </c>
    </row>
    <row r="750" spans="1:8" x14ac:dyDescent="0.15">
      <c r="A750" s="132" t="s">
        <v>3066</v>
      </c>
      <c r="B750" s="132" t="str">
        <f t="shared" si="55"/>
        <v>KT-160043</v>
      </c>
      <c r="C750" s="132" t="str">
        <f t="shared" si="56"/>
        <v>VR</v>
      </c>
      <c r="E750" s="132" t="s">
        <v>1542</v>
      </c>
      <c r="F750" s="132" t="str">
        <f t="shared" si="57"/>
        <v>QS-110027</v>
      </c>
      <c r="G750" s="132" t="str">
        <f t="shared" si="58"/>
        <v>VE</v>
      </c>
      <c r="H750" s="134" t="str">
        <f t="shared" si="59"/>
        <v>×</v>
      </c>
    </row>
    <row r="751" spans="1:8" x14ac:dyDescent="0.15">
      <c r="A751" s="132" t="s">
        <v>3275</v>
      </c>
      <c r="B751" s="132" t="str">
        <f t="shared" si="55"/>
        <v>KT-120008</v>
      </c>
      <c r="C751" s="132" t="str">
        <f t="shared" si="56"/>
        <v>VE</v>
      </c>
      <c r="E751" s="132" t="s">
        <v>3281</v>
      </c>
      <c r="F751" s="132" t="str">
        <f t="shared" si="57"/>
        <v>QS-110026</v>
      </c>
      <c r="G751" s="132" t="str">
        <f t="shared" si="58"/>
        <v>VE</v>
      </c>
      <c r="H751" s="134" t="str">
        <f t="shared" si="59"/>
        <v>×</v>
      </c>
    </row>
    <row r="752" spans="1:8" x14ac:dyDescent="0.15">
      <c r="A752" s="132" t="s">
        <v>3821</v>
      </c>
      <c r="B752" s="132" t="str">
        <f t="shared" si="55"/>
        <v>CB-080003</v>
      </c>
      <c r="C752" s="132" t="str">
        <f t="shared" si="56"/>
        <v>VG</v>
      </c>
      <c r="E752" s="132" t="s">
        <v>1232</v>
      </c>
      <c r="F752" s="132" t="str">
        <f t="shared" si="57"/>
        <v>HK-110040</v>
      </c>
      <c r="G752" s="132" t="str">
        <f t="shared" si="58"/>
        <v>VR</v>
      </c>
      <c r="H752" s="134" t="str">
        <f t="shared" si="59"/>
        <v>×</v>
      </c>
    </row>
    <row r="753" spans="1:8" x14ac:dyDescent="0.15">
      <c r="A753" s="132" t="s">
        <v>1127</v>
      </c>
      <c r="B753" s="132" t="str">
        <f t="shared" si="55"/>
        <v>CB-120027</v>
      </c>
      <c r="C753" s="132" t="str">
        <f t="shared" si="56"/>
        <v>VR</v>
      </c>
      <c r="E753" s="132" t="s">
        <v>1231</v>
      </c>
      <c r="F753" s="132" t="str">
        <f t="shared" si="57"/>
        <v>HK-110039</v>
      </c>
      <c r="G753" s="132" t="str">
        <f t="shared" si="58"/>
        <v>VE</v>
      </c>
      <c r="H753" s="134" t="str">
        <f t="shared" si="59"/>
        <v>×</v>
      </c>
    </row>
    <row r="754" spans="1:8" x14ac:dyDescent="0.15">
      <c r="A754" s="132" t="s">
        <v>4589</v>
      </c>
      <c r="B754" s="132" t="str">
        <f t="shared" si="55"/>
        <v>CG-090022</v>
      </c>
      <c r="C754" s="132" t="str">
        <f t="shared" si="56"/>
        <v>VG</v>
      </c>
      <c r="E754" s="132" t="s">
        <v>1230</v>
      </c>
      <c r="F754" s="132" t="str">
        <f t="shared" si="57"/>
        <v>HK-110038</v>
      </c>
      <c r="G754" s="132" t="str">
        <f t="shared" si="58"/>
        <v>VE</v>
      </c>
      <c r="H754" s="134" t="str">
        <f t="shared" si="59"/>
        <v>×</v>
      </c>
    </row>
    <row r="755" spans="1:8" x14ac:dyDescent="0.15">
      <c r="A755" s="132" t="s">
        <v>1505</v>
      </c>
      <c r="B755" s="132" t="str">
        <f t="shared" si="55"/>
        <v>KT-140112</v>
      </c>
      <c r="C755" s="132" t="str">
        <f t="shared" si="56"/>
        <v>VR</v>
      </c>
      <c r="E755" s="132" t="s">
        <v>1110</v>
      </c>
      <c r="F755" s="132" t="str">
        <f t="shared" si="57"/>
        <v>CB-110033</v>
      </c>
      <c r="G755" s="132" t="str">
        <f t="shared" si="58"/>
        <v>VE</v>
      </c>
      <c r="H755" s="134" t="str">
        <f t="shared" si="59"/>
        <v>×</v>
      </c>
    </row>
    <row r="756" spans="1:8" x14ac:dyDescent="0.15">
      <c r="A756" s="132" t="s">
        <v>1518</v>
      </c>
      <c r="B756" s="132" t="str">
        <f t="shared" si="55"/>
        <v>KT-160069</v>
      </c>
      <c r="C756" s="132" t="str">
        <f t="shared" si="56"/>
        <v>VR</v>
      </c>
      <c r="E756" s="132" t="s">
        <v>1109</v>
      </c>
      <c r="F756" s="132" t="str">
        <f t="shared" si="57"/>
        <v>CB-110032</v>
      </c>
      <c r="G756" s="132" t="str">
        <f t="shared" si="58"/>
        <v>VE</v>
      </c>
      <c r="H756" s="134" t="str">
        <f t="shared" si="59"/>
        <v>×</v>
      </c>
    </row>
    <row r="757" spans="1:8" x14ac:dyDescent="0.15">
      <c r="A757" s="132" t="s">
        <v>1583</v>
      </c>
      <c r="B757" s="132" t="str">
        <f t="shared" si="55"/>
        <v>SK-110023</v>
      </c>
      <c r="C757" s="132" t="str">
        <f t="shared" si="56"/>
        <v>VR</v>
      </c>
      <c r="E757" s="132" t="s">
        <v>3282</v>
      </c>
      <c r="F757" s="132" t="str">
        <f t="shared" si="57"/>
        <v>HR-110020</v>
      </c>
      <c r="G757" s="132" t="str">
        <f t="shared" si="58"/>
        <v>VE</v>
      </c>
      <c r="H757" s="134" t="str">
        <f t="shared" si="59"/>
        <v>×</v>
      </c>
    </row>
    <row r="758" spans="1:8" x14ac:dyDescent="0.15">
      <c r="A758" s="132" t="s">
        <v>1629</v>
      </c>
      <c r="B758" s="132" t="str">
        <f t="shared" si="55"/>
        <v>TH-150010</v>
      </c>
      <c r="C758" s="132" t="str">
        <f t="shared" si="56"/>
        <v>VR</v>
      </c>
      <c r="E758" s="132" t="s">
        <v>1108</v>
      </c>
      <c r="F758" s="132" t="str">
        <f t="shared" si="57"/>
        <v>CB-110029</v>
      </c>
      <c r="G758" s="132" t="str">
        <f t="shared" si="58"/>
        <v>VR</v>
      </c>
      <c r="H758" s="134" t="str">
        <f t="shared" si="59"/>
        <v>×</v>
      </c>
    </row>
    <row r="759" spans="1:8" x14ac:dyDescent="0.15">
      <c r="A759" s="132" t="s">
        <v>1195</v>
      </c>
      <c r="B759" s="132" t="str">
        <f t="shared" si="55"/>
        <v>HK-100006</v>
      </c>
      <c r="C759" s="132" t="str">
        <f t="shared" si="56"/>
        <v>VR</v>
      </c>
      <c r="E759" s="132" t="s">
        <v>3283</v>
      </c>
      <c r="F759" s="132" t="str">
        <f t="shared" si="57"/>
        <v>KT-110060</v>
      </c>
      <c r="G759" s="132" t="str">
        <f t="shared" si="58"/>
        <v>VR</v>
      </c>
      <c r="H759" s="134" t="str">
        <f t="shared" si="59"/>
        <v>×</v>
      </c>
    </row>
    <row r="760" spans="1:8" x14ac:dyDescent="0.15">
      <c r="A760" s="132" t="s">
        <v>1268</v>
      </c>
      <c r="B760" s="132" t="str">
        <f t="shared" si="55"/>
        <v>HR-120015</v>
      </c>
      <c r="C760" s="132" t="str">
        <f t="shared" si="56"/>
        <v>VR</v>
      </c>
      <c r="E760" s="132" t="s">
        <v>1579</v>
      </c>
      <c r="F760" s="132" t="str">
        <f t="shared" si="57"/>
        <v>SK-110013</v>
      </c>
      <c r="G760" s="132" t="str">
        <f t="shared" si="58"/>
        <v>VE</v>
      </c>
      <c r="H760" s="134" t="str">
        <f t="shared" si="59"/>
        <v>×</v>
      </c>
    </row>
    <row r="761" spans="1:8" x14ac:dyDescent="0.15">
      <c r="A761" s="132" t="s">
        <v>11206</v>
      </c>
      <c r="B761" s="132" t="str">
        <f t="shared" si="55"/>
        <v>SK-080005</v>
      </c>
      <c r="C761" s="132" t="str">
        <f t="shared" si="56"/>
        <v>VG</v>
      </c>
      <c r="E761" s="132" t="s">
        <v>1578</v>
      </c>
      <c r="F761" s="132" t="str">
        <f t="shared" si="57"/>
        <v>SK-110012</v>
      </c>
      <c r="G761" s="132" t="str">
        <f t="shared" si="58"/>
        <v>VR</v>
      </c>
      <c r="H761" s="134" t="str">
        <f t="shared" si="59"/>
        <v>×</v>
      </c>
    </row>
    <row r="762" spans="1:8" x14ac:dyDescent="0.15">
      <c r="A762" s="132" t="s">
        <v>11667</v>
      </c>
      <c r="B762" s="132" t="str">
        <f t="shared" si="55"/>
        <v>TH-080009</v>
      </c>
      <c r="C762" s="132" t="str">
        <f t="shared" si="56"/>
        <v>VG</v>
      </c>
      <c r="E762" s="132" t="s">
        <v>22568</v>
      </c>
      <c r="F762" s="132" t="str">
        <f t="shared" si="57"/>
        <v>KT-110058</v>
      </c>
      <c r="G762" s="132" t="str">
        <f t="shared" si="58"/>
        <v>VE</v>
      </c>
      <c r="H762" s="134" t="str">
        <f t="shared" si="59"/>
        <v>×</v>
      </c>
    </row>
    <row r="763" spans="1:8" x14ac:dyDescent="0.15">
      <c r="A763" s="132" t="s">
        <v>1292</v>
      </c>
      <c r="B763" s="132" t="str">
        <f t="shared" si="55"/>
        <v>KK-100050</v>
      </c>
      <c r="C763" s="132" t="str">
        <f t="shared" si="56"/>
        <v>VE</v>
      </c>
      <c r="E763" s="132" t="s">
        <v>1167</v>
      </c>
      <c r="F763" s="132" t="str">
        <f t="shared" si="57"/>
        <v>CG-110027</v>
      </c>
      <c r="G763" s="132" t="str">
        <f t="shared" si="58"/>
        <v>VE</v>
      </c>
      <c r="H763" s="134" t="str">
        <f t="shared" si="59"/>
        <v>×</v>
      </c>
    </row>
    <row r="764" spans="1:8" x14ac:dyDescent="0.15">
      <c r="A764" s="132" t="s">
        <v>1308</v>
      </c>
      <c r="B764" s="132" t="str">
        <f t="shared" si="55"/>
        <v>KK-100099</v>
      </c>
      <c r="C764" s="132" t="str">
        <f t="shared" si="56"/>
        <v>VE</v>
      </c>
      <c r="E764" s="132" t="s">
        <v>1166</v>
      </c>
      <c r="F764" s="132" t="str">
        <f t="shared" si="57"/>
        <v>CG-110026</v>
      </c>
      <c r="G764" s="132" t="str">
        <f t="shared" si="58"/>
        <v>VE</v>
      </c>
      <c r="H764" s="134" t="str">
        <f t="shared" si="59"/>
        <v>×</v>
      </c>
    </row>
    <row r="765" spans="1:8" x14ac:dyDescent="0.15">
      <c r="A765" s="132" t="s">
        <v>3219</v>
      </c>
      <c r="B765" s="132" t="str">
        <f t="shared" si="55"/>
        <v>QS-130013</v>
      </c>
      <c r="C765" s="132" t="str">
        <f t="shared" si="56"/>
        <v>VE</v>
      </c>
      <c r="E765" s="132" t="s">
        <v>1165</v>
      </c>
      <c r="F765" s="132" t="str">
        <f t="shared" si="57"/>
        <v>CG-110025</v>
      </c>
      <c r="G765" s="132" t="str">
        <f t="shared" si="58"/>
        <v>VE</v>
      </c>
      <c r="H765" s="134" t="str">
        <f t="shared" si="59"/>
        <v>×</v>
      </c>
    </row>
    <row r="766" spans="1:8" x14ac:dyDescent="0.15">
      <c r="A766" s="132" t="s">
        <v>11217</v>
      </c>
      <c r="B766" s="132" t="str">
        <f t="shared" si="55"/>
        <v>SK-080016</v>
      </c>
      <c r="C766" s="132" t="str">
        <f t="shared" si="56"/>
        <v>VG</v>
      </c>
      <c r="E766" s="132" t="s">
        <v>1259</v>
      </c>
      <c r="F766" s="132" t="str">
        <f t="shared" si="57"/>
        <v>HR-110019</v>
      </c>
      <c r="G766" s="132" t="str">
        <f t="shared" si="58"/>
        <v>VR</v>
      </c>
      <c r="H766" s="134" t="str">
        <f t="shared" si="59"/>
        <v>×</v>
      </c>
    </row>
    <row r="767" spans="1:8" x14ac:dyDescent="0.15">
      <c r="A767" s="132" t="s">
        <v>3182</v>
      </c>
      <c r="B767" s="132" t="str">
        <f t="shared" si="55"/>
        <v>HR-140006</v>
      </c>
      <c r="C767" s="132" t="str">
        <f t="shared" si="56"/>
        <v>VE</v>
      </c>
      <c r="E767" s="132" t="s">
        <v>1415</v>
      </c>
      <c r="F767" s="132" t="str">
        <f t="shared" si="57"/>
        <v>KT-110057</v>
      </c>
      <c r="G767" s="132" t="str">
        <f t="shared" si="58"/>
        <v>VE</v>
      </c>
      <c r="H767" s="134" t="str">
        <f t="shared" si="59"/>
        <v>×</v>
      </c>
    </row>
    <row r="768" spans="1:8" x14ac:dyDescent="0.15">
      <c r="A768" s="132" t="s">
        <v>3193</v>
      </c>
      <c r="B768" s="132" t="str">
        <f t="shared" si="55"/>
        <v>KT-140001</v>
      </c>
      <c r="C768" s="132" t="str">
        <f t="shared" si="56"/>
        <v>VE</v>
      </c>
      <c r="E768" s="132" t="s">
        <v>1229</v>
      </c>
      <c r="F768" s="132" t="str">
        <f t="shared" si="57"/>
        <v>HK-110036</v>
      </c>
      <c r="G768" s="132" t="str">
        <f t="shared" si="58"/>
        <v>VE</v>
      </c>
      <c r="H768" s="134" t="str">
        <f t="shared" si="59"/>
        <v>×</v>
      </c>
    </row>
    <row r="769" spans="1:8" x14ac:dyDescent="0.15">
      <c r="A769" s="132" t="s">
        <v>3172</v>
      </c>
      <c r="B769" s="132" t="str">
        <f t="shared" si="55"/>
        <v>HR-140011</v>
      </c>
      <c r="C769" s="132" t="str">
        <f t="shared" si="56"/>
        <v>VE</v>
      </c>
      <c r="E769" s="132" t="s">
        <v>1609</v>
      </c>
      <c r="F769" s="132" t="str">
        <f t="shared" si="57"/>
        <v>TH-110020</v>
      </c>
      <c r="G769" s="132" t="str">
        <f t="shared" si="58"/>
        <v>VE</v>
      </c>
      <c r="H769" s="134" t="str">
        <f t="shared" si="59"/>
        <v>×</v>
      </c>
    </row>
    <row r="770" spans="1:8" x14ac:dyDescent="0.15">
      <c r="A770" s="132" t="s">
        <v>1342</v>
      </c>
      <c r="B770" s="132" t="str">
        <f t="shared" si="55"/>
        <v>KK-120043</v>
      </c>
      <c r="C770" s="132" t="str">
        <f t="shared" si="56"/>
        <v>VE</v>
      </c>
      <c r="E770" s="132" t="s">
        <v>1608</v>
      </c>
      <c r="F770" s="132" t="str">
        <f t="shared" si="57"/>
        <v>TH-110019</v>
      </c>
      <c r="G770" s="132" t="str">
        <f t="shared" si="58"/>
        <v>VE</v>
      </c>
      <c r="H770" s="134" t="str">
        <f t="shared" si="59"/>
        <v>×</v>
      </c>
    </row>
    <row r="771" spans="1:8" x14ac:dyDescent="0.15">
      <c r="A771" s="132" t="s">
        <v>1246</v>
      </c>
      <c r="B771" s="132" t="str">
        <f t="shared" ref="B771:B834" si="60">LEFT(A771,FIND("-",A771)+6)</f>
        <v>HK-120037</v>
      </c>
      <c r="C771" s="132" t="str">
        <f t="shared" ref="C771:C834" si="61">RIGHT(A771,LEN(A771)-FIND("-",A771)-7)</f>
        <v>VR</v>
      </c>
      <c r="E771" s="132" t="s">
        <v>1577</v>
      </c>
      <c r="F771" s="132" t="str">
        <f t="shared" ref="F771:F834" si="62">LEFT(E771,FIND("-",E771)+6)</f>
        <v>SK-110011</v>
      </c>
      <c r="G771" s="132" t="str">
        <f t="shared" ref="G771:G834" si="63">RIGHT(E771,LEN(E771)-FIND("-",E771)-7)</f>
        <v>VE</v>
      </c>
      <c r="H771" s="134" t="str">
        <f t="shared" ref="H771:H834" si="64">IF(ISNA(VLOOKUP(F771,$B$2:$B$1142,1,FALSE)),"○","×")</f>
        <v>×</v>
      </c>
    </row>
    <row r="772" spans="1:8" x14ac:dyDescent="0.15">
      <c r="A772" s="132" t="s">
        <v>1121</v>
      </c>
      <c r="B772" s="132" t="str">
        <f t="shared" si="60"/>
        <v>CB-120014</v>
      </c>
      <c r="C772" s="132" t="str">
        <f t="shared" si="61"/>
        <v>VR</v>
      </c>
      <c r="E772" s="132" t="s">
        <v>1576</v>
      </c>
      <c r="F772" s="132" t="str">
        <f t="shared" si="62"/>
        <v>SK-110010</v>
      </c>
      <c r="G772" s="132" t="str">
        <f t="shared" si="63"/>
        <v>VE</v>
      </c>
      <c r="H772" s="134" t="str">
        <f t="shared" si="64"/>
        <v>×</v>
      </c>
    </row>
    <row r="773" spans="1:8" x14ac:dyDescent="0.15">
      <c r="A773" s="132" t="s">
        <v>1372</v>
      </c>
      <c r="B773" s="132" t="str">
        <f t="shared" si="60"/>
        <v>KT-100023</v>
      </c>
      <c r="C773" s="132" t="str">
        <f t="shared" si="61"/>
        <v>VR</v>
      </c>
      <c r="E773" s="132" t="s">
        <v>1228</v>
      </c>
      <c r="F773" s="132" t="str">
        <f t="shared" si="62"/>
        <v>HK-110031</v>
      </c>
      <c r="G773" s="132" t="str">
        <f t="shared" si="63"/>
        <v>VE</v>
      </c>
      <c r="H773" s="134" t="str">
        <f t="shared" si="64"/>
        <v>×</v>
      </c>
    </row>
    <row r="774" spans="1:8" x14ac:dyDescent="0.15">
      <c r="A774" s="132" t="s">
        <v>1403</v>
      </c>
      <c r="B774" s="132" t="str">
        <f t="shared" si="60"/>
        <v>KT-110012</v>
      </c>
      <c r="C774" s="132" t="str">
        <f t="shared" si="61"/>
        <v>VR</v>
      </c>
      <c r="E774" s="132" t="s">
        <v>1107</v>
      </c>
      <c r="F774" s="132" t="str">
        <f t="shared" si="62"/>
        <v>CB-110028</v>
      </c>
      <c r="G774" s="132" t="str">
        <f t="shared" si="63"/>
        <v>VR</v>
      </c>
      <c r="H774" s="134" t="str">
        <f t="shared" si="64"/>
        <v>×</v>
      </c>
    </row>
    <row r="775" spans="1:8" x14ac:dyDescent="0.15">
      <c r="A775" s="132" t="s">
        <v>1433</v>
      </c>
      <c r="B775" s="132" t="str">
        <f t="shared" si="60"/>
        <v>KT-120036</v>
      </c>
      <c r="C775" s="132" t="str">
        <f t="shared" si="61"/>
        <v>VE</v>
      </c>
      <c r="E775" s="132" t="s">
        <v>1414</v>
      </c>
      <c r="F775" s="132" t="str">
        <f t="shared" si="62"/>
        <v>KT-110055</v>
      </c>
      <c r="G775" s="132" t="str">
        <f t="shared" si="63"/>
        <v>VE</v>
      </c>
      <c r="H775" s="134" t="str">
        <f t="shared" si="64"/>
        <v>×</v>
      </c>
    </row>
    <row r="776" spans="1:8" x14ac:dyDescent="0.15">
      <c r="A776" s="132" t="s">
        <v>1083</v>
      </c>
      <c r="B776" s="132" t="str">
        <f t="shared" si="60"/>
        <v>CB-100030</v>
      </c>
      <c r="C776" s="132" t="str">
        <f t="shared" si="61"/>
        <v>VE</v>
      </c>
      <c r="E776" s="132" t="s">
        <v>1106</v>
      </c>
      <c r="F776" s="132" t="str">
        <f t="shared" si="62"/>
        <v>CB-110027</v>
      </c>
      <c r="G776" s="132" t="str">
        <f t="shared" si="63"/>
        <v>VR</v>
      </c>
      <c r="H776" s="134" t="str">
        <f t="shared" si="64"/>
        <v>×</v>
      </c>
    </row>
    <row r="777" spans="1:8" x14ac:dyDescent="0.15">
      <c r="A777" s="132" t="s">
        <v>3282</v>
      </c>
      <c r="B777" s="132" t="str">
        <f t="shared" si="60"/>
        <v>HR-110020</v>
      </c>
      <c r="C777" s="132" t="str">
        <f t="shared" si="61"/>
        <v>VE</v>
      </c>
      <c r="E777" s="132" t="s">
        <v>2776</v>
      </c>
      <c r="F777" s="132" t="str">
        <f t="shared" si="62"/>
        <v>KKK-110001</v>
      </c>
      <c r="G777" s="132" t="str">
        <f t="shared" si="63"/>
        <v>VE</v>
      </c>
      <c r="H777" s="134" t="str">
        <f t="shared" si="64"/>
        <v>×</v>
      </c>
    </row>
    <row r="778" spans="1:8" x14ac:dyDescent="0.15">
      <c r="A778" s="132" t="s">
        <v>1305</v>
      </c>
      <c r="B778" s="132" t="str">
        <f t="shared" si="60"/>
        <v>KK-100092</v>
      </c>
      <c r="C778" s="132" t="str">
        <f t="shared" si="61"/>
        <v>VR</v>
      </c>
      <c r="E778" s="132" t="s">
        <v>1105</v>
      </c>
      <c r="F778" s="132" t="str">
        <f t="shared" si="62"/>
        <v>CB-110024</v>
      </c>
      <c r="G778" s="132" t="str">
        <f t="shared" si="63"/>
        <v>VE</v>
      </c>
      <c r="H778" s="134" t="str">
        <f t="shared" si="64"/>
        <v>×</v>
      </c>
    </row>
    <row r="779" spans="1:8" x14ac:dyDescent="0.15">
      <c r="A779" s="132" t="s">
        <v>7946</v>
      </c>
      <c r="B779" s="132" t="str">
        <f t="shared" si="60"/>
        <v>KT-090060</v>
      </c>
      <c r="C779" s="132" t="str">
        <f t="shared" si="61"/>
        <v>VG</v>
      </c>
      <c r="E779" s="132" t="s">
        <v>3284</v>
      </c>
      <c r="F779" s="132" t="str">
        <f t="shared" si="62"/>
        <v>CB-110022</v>
      </c>
      <c r="G779" s="132" t="str">
        <f t="shared" si="63"/>
        <v>VE</v>
      </c>
      <c r="H779" s="134" t="str">
        <f t="shared" si="64"/>
        <v>×</v>
      </c>
    </row>
    <row r="780" spans="1:8" x14ac:dyDescent="0.15">
      <c r="A780" s="132" t="s">
        <v>1559</v>
      </c>
      <c r="B780" s="132" t="str">
        <f t="shared" si="60"/>
        <v>QS-120034</v>
      </c>
      <c r="C780" s="132" t="str">
        <f t="shared" si="61"/>
        <v>VE</v>
      </c>
      <c r="E780" s="132" t="s">
        <v>1541</v>
      </c>
      <c r="F780" s="132" t="str">
        <f t="shared" si="62"/>
        <v>QS-110023</v>
      </c>
      <c r="G780" s="132" t="str">
        <f t="shared" si="63"/>
        <v>VE</v>
      </c>
      <c r="H780" s="134" t="str">
        <f t="shared" si="64"/>
        <v>×</v>
      </c>
    </row>
    <row r="781" spans="1:8" x14ac:dyDescent="0.15">
      <c r="A781" s="132" t="s">
        <v>1614</v>
      </c>
      <c r="B781" s="132" t="str">
        <f t="shared" si="60"/>
        <v>TH-120006</v>
      </c>
      <c r="C781" s="132" t="str">
        <f t="shared" si="61"/>
        <v>VR</v>
      </c>
      <c r="E781" s="132" t="s">
        <v>1540</v>
      </c>
      <c r="F781" s="132" t="str">
        <f t="shared" si="62"/>
        <v>QS-110022</v>
      </c>
      <c r="G781" s="132" t="str">
        <f t="shared" si="63"/>
        <v>VE</v>
      </c>
      <c r="H781" s="134" t="str">
        <f t="shared" si="64"/>
        <v>×</v>
      </c>
    </row>
    <row r="782" spans="1:8" x14ac:dyDescent="0.15">
      <c r="A782" s="132" t="s">
        <v>1618</v>
      </c>
      <c r="B782" s="132" t="str">
        <f t="shared" si="60"/>
        <v>TH-120015</v>
      </c>
      <c r="C782" s="132" t="str">
        <f t="shared" si="61"/>
        <v>VE</v>
      </c>
      <c r="E782" s="132" t="s">
        <v>1413</v>
      </c>
      <c r="F782" s="132" t="str">
        <f t="shared" si="62"/>
        <v>KT-110054</v>
      </c>
      <c r="G782" s="132" t="str">
        <f t="shared" si="63"/>
        <v>VE</v>
      </c>
      <c r="H782" s="134" t="str">
        <f t="shared" si="64"/>
        <v>×</v>
      </c>
    </row>
    <row r="783" spans="1:8" x14ac:dyDescent="0.15">
      <c r="A783" s="132" t="s">
        <v>3052</v>
      </c>
      <c r="B783" s="132" t="str">
        <f t="shared" si="60"/>
        <v>HR-160003</v>
      </c>
      <c r="C783" s="132" t="str">
        <f t="shared" si="61"/>
        <v>VE</v>
      </c>
      <c r="E783" s="132" t="s">
        <v>3285</v>
      </c>
      <c r="F783" s="132" t="str">
        <f t="shared" si="62"/>
        <v>HR-110016</v>
      </c>
      <c r="G783" s="132" t="str">
        <f t="shared" si="63"/>
        <v>VE</v>
      </c>
      <c r="H783" s="134" t="str">
        <f t="shared" si="64"/>
        <v>×</v>
      </c>
    </row>
    <row r="784" spans="1:8" x14ac:dyDescent="0.15">
      <c r="A784" s="132" t="s">
        <v>3116</v>
      </c>
      <c r="B784" s="132" t="str">
        <f t="shared" si="60"/>
        <v>KT-150068</v>
      </c>
      <c r="C784" s="132" t="str">
        <f t="shared" si="61"/>
        <v>VE</v>
      </c>
      <c r="E784" s="132" t="s">
        <v>3286</v>
      </c>
      <c r="F784" s="132" t="str">
        <f t="shared" si="62"/>
        <v>KT-110052</v>
      </c>
      <c r="G784" s="132" t="str">
        <f t="shared" si="63"/>
        <v>VE</v>
      </c>
      <c r="H784" s="134" t="str">
        <f t="shared" si="64"/>
        <v>×</v>
      </c>
    </row>
    <row r="785" spans="1:8" x14ac:dyDescent="0.15">
      <c r="A785" s="132" t="s">
        <v>6175</v>
      </c>
      <c r="B785" s="132" t="str">
        <f t="shared" si="60"/>
        <v>KK-080029</v>
      </c>
      <c r="C785" s="132" t="str">
        <f t="shared" si="61"/>
        <v>VG</v>
      </c>
      <c r="E785" s="132" t="s">
        <v>3287</v>
      </c>
      <c r="F785" s="132" t="str">
        <f t="shared" si="62"/>
        <v>HR-110015</v>
      </c>
      <c r="G785" s="132" t="str">
        <f t="shared" si="63"/>
        <v>VE</v>
      </c>
      <c r="H785" s="134" t="str">
        <f t="shared" si="64"/>
        <v>×</v>
      </c>
    </row>
    <row r="786" spans="1:8" x14ac:dyDescent="0.15">
      <c r="A786" s="132" t="s">
        <v>1592</v>
      </c>
      <c r="B786" s="132" t="str">
        <f t="shared" si="60"/>
        <v>TH-100011</v>
      </c>
      <c r="C786" s="132" t="str">
        <f t="shared" si="61"/>
        <v>VR</v>
      </c>
      <c r="E786" s="132" t="s">
        <v>3288</v>
      </c>
      <c r="F786" s="132" t="str">
        <f t="shared" si="62"/>
        <v>KT-110051</v>
      </c>
      <c r="G786" s="132" t="str">
        <f t="shared" si="63"/>
        <v>VE</v>
      </c>
      <c r="H786" s="134" t="str">
        <f t="shared" si="64"/>
        <v>×</v>
      </c>
    </row>
    <row r="787" spans="1:8" x14ac:dyDescent="0.15">
      <c r="A787" s="132" t="s">
        <v>3081</v>
      </c>
      <c r="B787" s="132" t="str">
        <f t="shared" si="60"/>
        <v>CB-160005</v>
      </c>
      <c r="C787" s="132" t="str">
        <f t="shared" si="61"/>
        <v>VE</v>
      </c>
      <c r="E787" s="132" t="s">
        <v>1164</v>
      </c>
      <c r="F787" s="132" t="str">
        <f t="shared" si="62"/>
        <v>CG-110023</v>
      </c>
      <c r="G787" s="132" t="str">
        <f t="shared" si="63"/>
        <v>VE</v>
      </c>
      <c r="H787" s="134" t="str">
        <f t="shared" si="64"/>
        <v>×</v>
      </c>
    </row>
    <row r="788" spans="1:8" x14ac:dyDescent="0.15">
      <c r="A788" s="132" t="s">
        <v>3105</v>
      </c>
      <c r="B788" s="132" t="str">
        <f t="shared" si="60"/>
        <v>KT-150092</v>
      </c>
      <c r="C788" s="132" t="str">
        <f t="shared" si="61"/>
        <v>VE</v>
      </c>
      <c r="E788" s="132" t="s">
        <v>1163</v>
      </c>
      <c r="F788" s="132" t="str">
        <f t="shared" si="62"/>
        <v>CG-110022</v>
      </c>
      <c r="G788" s="132" t="str">
        <f t="shared" si="63"/>
        <v>VE</v>
      </c>
      <c r="H788" s="134" t="str">
        <f t="shared" si="64"/>
        <v>×</v>
      </c>
    </row>
    <row r="789" spans="1:8" x14ac:dyDescent="0.15">
      <c r="A789" s="132" t="s">
        <v>3131</v>
      </c>
      <c r="B789" s="132" t="str">
        <f t="shared" si="60"/>
        <v>KK-150020</v>
      </c>
      <c r="C789" s="132" t="str">
        <f t="shared" si="61"/>
        <v>VE</v>
      </c>
      <c r="E789" s="132" t="s">
        <v>1162</v>
      </c>
      <c r="F789" s="132" t="str">
        <f t="shared" si="62"/>
        <v>CG-110021</v>
      </c>
      <c r="G789" s="132" t="str">
        <f t="shared" si="63"/>
        <v>VE</v>
      </c>
      <c r="H789" s="134" t="str">
        <f t="shared" si="64"/>
        <v>×</v>
      </c>
    </row>
    <row r="790" spans="1:8" x14ac:dyDescent="0.15">
      <c r="A790" s="132" t="s">
        <v>3846</v>
      </c>
      <c r="B790" s="132" t="str">
        <f t="shared" si="60"/>
        <v>CB-080028</v>
      </c>
      <c r="C790" s="132" t="str">
        <f t="shared" si="61"/>
        <v>VG</v>
      </c>
      <c r="E790" s="132" t="s">
        <v>3289</v>
      </c>
      <c r="F790" s="132" t="str">
        <f t="shared" si="62"/>
        <v>QSK-110005</v>
      </c>
      <c r="G790" s="132" t="str">
        <f t="shared" si="63"/>
        <v>VE</v>
      </c>
      <c r="H790" s="134" t="str">
        <f t="shared" si="64"/>
        <v>×</v>
      </c>
    </row>
    <row r="791" spans="1:8" x14ac:dyDescent="0.15">
      <c r="A791" s="132" t="s">
        <v>1124</v>
      </c>
      <c r="B791" s="132" t="str">
        <f t="shared" si="60"/>
        <v>CB-120024</v>
      </c>
      <c r="C791" s="132" t="str">
        <f t="shared" si="61"/>
        <v>VE</v>
      </c>
      <c r="E791" s="132" t="s">
        <v>3290</v>
      </c>
      <c r="F791" s="132" t="str">
        <f t="shared" si="62"/>
        <v>KT-110050</v>
      </c>
      <c r="G791" s="132" t="str">
        <f t="shared" si="63"/>
        <v>VR</v>
      </c>
      <c r="H791" s="134" t="str">
        <f t="shared" si="64"/>
        <v>×</v>
      </c>
    </row>
    <row r="792" spans="1:8" x14ac:dyDescent="0.15">
      <c r="A792" s="132" t="s">
        <v>1131</v>
      </c>
      <c r="B792" s="132" t="str">
        <f t="shared" si="60"/>
        <v>CB-120038</v>
      </c>
      <c r="C792" s="132" t="str">
        <f t="shared" si="61"/>
        <v>VE</v>
      </c>
      <c r="E792" s="132" t="s">
        <v>1539</v>
      </c>
      <c r="F792" s="132" t="str">
        <f t="shared" si="62"/>
        <v>QS-110021</v>
      </c>
      <c r="G792" s="132" t="str">
        <f t="shared" si="63"/>
        <v>VE</v>
      </c>
      <c r="H792" s="134" t="str">
        <f t="shared" si="64"/>
        <v>×</v>
      </c>
    </row>
    <row r="793" spans="1:8" x14ac:dyDescent="0.15">
      <c r="A793" s="132" t="s">
        <v>3287</v>
      </c>
      <c r="B793" s="132" t="str">
        <f t="shared" si="60"/>
        <v>HR-110015</v>
      </c>
      <c r="C793" s="132" t="str">
        <f t="shared" si="61"/>
        <v>VE</v>
      </c>
      <c r="E793" s="132" t="s">
        <v>1227</v>
      </c>
      <c r="F793" s="132" t="str">
        <f t="shared" si="62"/>
        <v>HK-110027</v>
      </c>
      <c r="G793" s="132" t="str">
        <f t="shared" si="63"/>
        <v>VE</v>
      </c>
      <c r="H793" s="134" t="str">
        <f t="shared" si="64"/>
        <v>×</v>
      </c>
    </row>
    <row r="794" spans="1:8" x14ac:dyDescent="0.15">
      <c r="A794" s="132" t="s">
        <v>3200</v>
      </c>
      <c r="B794" s="132" t="str">
        <f t="shared" si="60"/>
        <v>HR-130023</v>
      </c>
      <c r="C794" s="132" t="str">
        <f t="shared" si="61"/>
        <v>VE</v>
      </c>
      <c r="E794" s="132" t="s">
        <v>1104</v>
      </c>
      <c r="F794" s="132" t="str">
        <f t="shared" si="62"/>
        <v>CB-110020</v>
      </c>
      <c r="G794" s="132" t="str">
        <f t="shared" si="63"/>
        <v>VE</v>
      </c>
      <c r="H794" s="134" t="str">
        <f t="shared" si="64"/>
        <v>×</v>
      </c>
    </row>
    <row r="795" spans="1:8" x14ac:dyDescent="0.15">
      <c r="A795" s="132" t="s">
        <v>1432</v>
      </c>
      <c r="B795" s="132" t="str">
        <f t="shared" si="60"/>
        <v>KT-120033</v>
      </c>
      <c r="C795" s="132" t="str">
        <f t="shared" si="61"/>
        <v>VE</v>
      </c>
      <c r="E795" s="132" t="s">
        <v>1103</v>
      </c>
      <c r="F795" s="132" t="str">
        <f t="shared" si="62"/>
        <v>CB-110017</v>
      </c>
      <c r="G795" s="132" t="str">
        <f t="shared" si="63"/>
        <v>VE</v>
      </c>
      <c r="H795" s="134" t="str">
        <f t="shared" si="64"/>
        <v>×</v>
      </c>
    </row>
    <row r="796" spans="1:8" x14ac:dyDescent="0.15">
      <c r="A796" s="132" t="s">
        <v>1538</v>
      </c>
      <c r="B796" s="132" t="str">
        <f t="shared" si="60"/>
        <v>QS-110019</v>
      </c>
      <c r="C796" s="132" t="str">
        <f t="shared" si="61"/>
        <v>VE</v>
      </c>
      <c r="E796" s="132" t="s">
        <v>1102</v>
      </c>
      <c r="F796" s="132" t="str">
        <f t="shared" si="62"/>
        <v>CB-110015</v>
      </c>
      <c r="G796" s="132" t="str">
        <f t="shared" si="63"/>
        <v>VE</v>
      </c>
      <c r="H796" s="134" t="str">
        <f t="shared" si="64"/>
        <v>×</v>
      </c>
    </row>
    <row r="797" spans="1:8" x14ac:dyDescent="0.15">
      <c r="A797" s="132" t="s">
        <v>1603</v>
      </c>
      <c r="B797" s="132" t="str">
        <f t="shared" si="60"/>
        <v>TH-110004</v>
      </c>
      <c r="C797" s="132" t="str">
        <f t="shared" si="61"/>
        <v>VE</v>
      </c>
      <c r="E797" s="132" t="s">
        <v>1258</v>
      </c>
      <c r="F797" s="132" t="str">
        <f t="shared" si="62"/>
        <v>HR-110014</v>
      </c>
      <c r="G797" s="132" t="str">
        <f t="shared" si="63"/>
        <v>VE</v>
      </c>
      <c r="H797" s="134" t="str">
        <f t="shared" si="64"/>
        <v>×</v>
      </c>
    </row>
    <row r="798" spans="1:8" x14ac:dyDescent="0.15">
      <c r="A798" s="132" t="s">
        <v>1617</v>
      </c>
      <c r="B798" s="132" t="str">
        <f t="shared" si="60"/>
        <v>TH-120014</v>
      </c>
      <c r="C798" s="132" t="str">
        <f t="shared" si="61"/>
        <v>VE</v>
      </c>
      <c r="E798" s="132" t="s">
        <v>1226</v>
      </c>
      <c r="F798" s="132" t="str">
        <f t="shared" si="62"/>
        <v>HK-110026</v>
      </c>
      <c r="G798" s="132" t="str">
        <f t="shared" si="63"/>
        <v>VE</v>
      </c>
      <c r="H798" s="134" t="str">
        <f t="shared" si="64"/>
        <v>×</v>
      </c>
    </row>
    <row r="799" spans="1:8" x14ac:dyDescent="0.15">
      <c r="A799" s="132" t="s">
        <v>1620</v>
      </c>
      <c r="B799" s="132" t="str">
        <f t="shared" si="60"/>
        <v>TH-120022</v>
      </c>
      <c r="C799" s="132" t="str">
        <f t="shared" si="61"/>
        <v>VE</v>
      </c>
      <c r="E799" s="132" t="s">
        <v>1225</v>
      </c>
      <c r="F799" s="132" t="str">
        <f t="shared" si="62"/>
        <v>HK-110025</v>
      </c>
      <c r="G799" s="132" t="str">
        <f t="shared" si="63"/>
        <v>VE</v>
      </c>
      <c r="H799" s="134" t="str">
        <f t="shared" si="64"/>
        <v>×</v>
      </c>
    </row>
    <row r="800" spans="1:8" x14ac:dyDescent="0.15">
      <c r="A800" s="132" t="s">
        <v>3179</v>
      </c>
      <c r="B800" s="132" t="str">
        <f t="shared" si="60"/>
        <v>TH-140002</v>
      </c>
      <c r="C800" s="132" t="str">
        <f t="shared" si="61"/>
        <v>VE</v>
      </c>
      <c r="E800" s="132" t="s">
        <v>1224</v>
      </c>
      <c r="F800" s="132" t="str">
        <f t="shared" si="62"/>
        <v>HK-110024</v>
      </c>
      <c r="G800" s="132" t="str">
        <f t="shared" si="63"/>
        <v>VE</v>
      </c>
      <c r="H800" s="134" t="str">
        <f t="shared" si="64"/>
        <v>×</v>
      </c>
    </row>
    <row r="801" spans="1:8" x14ac:dyDescent="0.15">
      <c r="A801" s="132" t="s">
        <v>3013</v>
      </c>
      <c r="B801" s="132" t="str">
        <f t="shared" si="60"/>
        <v>QS-170023</v>
      </c>
      <c r="C801" s="132" t="str">
        <f t="shared" si="61"/>
        <v>VR</v>
      </c>
      <c r="E801" s="132" t="s">
        <v>1223</v>
      </c>
      <c r="F801" s="132" t="str">
        <f t="shared" si="62"/>
        <v>HK-110023</v>
      </c>
      <c r="G801" s="132" t="str">
        <f t="shared" si="63"/>
        <v>VE</v>
      </c>
      <c r="H801" s="134" t="str">
        <f t="shared" si="64"/>
        <v>×</v>
      </c>
    </row>
    <row r="802" spans="1:8" x14ac:dyDescent="0.15">
      <c r="A802" s="132" t="s">
        <v>3016</v>
      </c>
      <c r="B802" s="132" t="str">
        <f t="shared" si="60"/>
        <v>QS-170020</v>
      </c>
      <c r="C802" s="132" t="str">
        <f t="shared" si="61"/>
        <v>VE</v>
      </c>
      <c r="E802" s="132" t="s">
        <v>1222</v>
      </c>
      <c r="F802" s="132" t="str">
        <f t="shared" si="62"/>
        <v>HK-110022</v>
      </c>
      <c r="G802" s="132" t="str">
        <f t="shared" si="63"/>
        <v>VE</v>
      </c>
      <c r="H802" s="134" t="str">
        <f t="shared" si="64"/>
        <v>×</v>
      </c>
    </row>
    <row r="803" spans="1:8" x14ac:dyDescent="0.15">
      <c r="A803" s="132" t="s">
        <v>3234</v>
      </c>
      <c r="B803" s="132" t="str">
        <f t="shared" si="60"/>
        <v>KT-130021</v>
      </c>
      <c r="C803" s="132" t="str">
        <f t="shared" si="61"/>
        <v>VR</v>
      </c>
      <c r="E803" s="132" t="s">
        <v>1257</v>
      </c>
      <c r="F803" s="132" t="str">
        <f t="shared" si="62"/>
        <v>HR-110013</v>
      </c>
      <c r="G803" s="132" t="str">
        <f t="shared" si="63"/>
        <v>VR</v>
      </c>
      <c r="H803" s="134" t="str">
        <f t="shared" si="64"/>
        <v>×</v>
      </c>
    </row>
    <row r="804" spans="1:8" x14ac:dyDescent="0.15">
      <c r="A804" s="132" t="s">
        <v>1143</v>
      </c>
      <c r="B804" s="132" t="str">
        <f t="shared" si="60"/>
        <v>CG-100021</v>
      </c>
      <c r="C804" s="132" t="str">
        <f t="shared" si="61"/>
        <v>VR</v>
      </c>
      <c r="E804" s="132" t="s">
        <v>1319</v>
      </c>
      <c r="F804" s="132" t="str">
        <f t="shared" si="62"/>
        <v>KK-110016</v>
      </c>
      <c r="G804" s="132" t="str">
        <f t="shared" si="63"/>
        <v>VE</v>
      </c>
      <c r="H804" s="134" t="str">
        <f t="shared" si="64"/>
        <v>×</v>
      </c>
    </row>
    <row r="805" spans="1:8" x14ac:dyDescent="0.15">
      <c r="A805" s="132" t="s">
        <v>7874</v>
      </c>
      <c r="B805" s="132" t="str">
        <f t="shared" si="60"/>
        <v>KT-080020</v>
      </c>
      <c r="C805" s="132" t="str">
        <f t="shared" si="61"/>
        <v>VG</v>
      </c>
      <c r="E805" s="132" t="s">
        <v>1256</v>
      </c>
      <c r="F805" s="132" t="str">
        <f t="shared" si="62"/>
        <v>HR-110011</v>
      </c>
      <c r="G805" s="132" t="str">
        <f t="shared" si="63"/>
        <v>VE</v>
      </c>
      <c r="H805" s="134" t="str">
        <f t="shared" si="64"/>
        <v>×</v>
      </c>
    </row>
    <row r="806" spans="1:8" x14ac:dyDescent="0.15">
      <c r="A806" s="132" t="s">
        <v>1393</v>
      </c>
      <c r="B806" s="132" t="str">
        <f t="shared" si="60"/>
        <v>KT-100097</v>
      </c>
      <c r="C806" s="132" t="str">
        <f t="shared" si="61"/>
        <v>VE</v>
      </c>
      <c r="E806" s="132" t="s">
        <v>1538</v>
      </c>
      <c r="F806" s="132" t="str">
        <f t="shared" si="62"/>
        <v>QS-110019</v>
      </c>
      <c r="G806" s="132" t="str">
        <f t="shared" si="63"/>
        <v>VE</v>
      </c>
      <c r="H806" s="134" t="str">
        <f t="shared" si="64"/>
        <v>×</v>
      </c>
    </row>
    <row r="807" spans="1:8" x14ac:dyDescent="0.15">
      <c r="A807" s="132" t="s">
        <v>3859</v>
      </c>
      <c r="B807" s="132" t="str">
        <f t="shared" si="60"/>
        <v>CB-090004</v>
      </c>
      <c r="C807" s="132" t="str">
        <f t="shared" si="61"/>
        <v>VG</v>
      </c>
      <c r="E807" s="132" t="s">
        <v>1101</v>
      </c>
      <c r="F807" s="132" t="str">
        <f t="shared" si="62"/>
        <v>CB-110014</v>
      </c>
      <c r="G807" s="132" t="str">
        <f t="shared" si="63"/>
        <v>VE</v>
      </c>
      <c r="H807" s="134" t="str">
        <f t="shared" si="64"/>
        <v>×</v>
      </c>
    </row>
    <row r="808" spans="1:8" x14ac:dyDescent="0.15">
      <c r="A808" s="132" t="s">
        <v>3860</v>
      </c>
      <c r="B808" s="132" t="str">
        <f t="shared" si="60"/>
        <v>CB-090005</v>
      </c>
      <c r="C808" s="132" t="str">
        <f t="shared" si="61"/>
        <v>VG</v>
      </c>
      <c r="E808" s="132" t="s">
        <v>1161</v>
      </c>
      <c r="F808" s="132" t="str">
        <f t="shared" si="62"/>
        <v>CG-110019</v>
      </c>
      <c r="G808" s="132" t="str">
        <f t="shared" si="63"/>
        <v>VE</v>
      </c>
      <c r="H808" s="134" t="str">
        <f t="shared" si="64"/>
        <v>×</v>
      </c>
    </row>
    <row r="809" spans="1:8" x14ac:dyDescent="0.15">
      <c r="A809" s="132" t="s">
        <v>4551</v>
      </c>
      <c r="B809" s="132" t="str">
        <f t="shared" si="60"/>
        <v>CG-080012</v>
      </c>
      <c r="C809" s="132" t="str">
        <f t="shared" si="61"/>
        <v>VG</v>
      </c>
      <c r="E809" s="132" t="s">
        <v>1160</v>
      </c>
      <c r="F809" s="132" t="str">
        <f t="shared" si="62"/>
        <v>CG-110018</v>
      </c>
      <c r="G809" s="132" t="str">
        <f t="shared" si="63"/>
        <v>VE</v>
      </c>
      <c r="H809" s="134" t="str">
        <f t="shared" si="64"/>
        <v>×</v>
      </c>
    </row>
    <row r="810" spans="1:8" x14ac:dyDescent="0.15">
      <c r="A810" s="132" t="s">
        <v>1157</v>
      </c>
      <c r="B810" s="132" t="str">
        <f t="shared" si="60"/>
        <v>CG-110015</v>
      </c>
      <c r="C810" s="132" t="str">
        <f t="shared" si="61"/>
        <v>VR</v>
      </c>
      <c r="E810" s="132" t="s">
        <v>22569</v>
      </c>
      <c r="F810" s="132" t="str">
        <f t="shared" si="62"/>
        <v>CG-110017</v>
      </c>
      <c r="G810" s="132" t="str">
        <f t="shared" si="63"/>
        <v>VE</v>
      </c>
      <c r="H810" s="134" t="str">
        <f t="shared" si="64"/>
        <v>×</v>
      </c>
    </row>
    <row r="811" spans="1:8" x14ac:dyDescent="0.15">
      <c r="A811" s="132" t="s">
        <v>4990</v>
      </c>
      <c r="B811" s="132" t="str">
        <f t="shared" si="60"/>
        <v>HK-090005</v>
      </c>
      <c r="C811" s="132" t="str">
        <f t="shared" si="61"/>
        <v>VG</v>
      </c>
      <c r="E811" s="132" t="s">
        <v>1100</v>
      </c>
      <c r="F811" s="132" t="str">
        <f t="shared" si="62"/>
        <v>CB-110010</v>
      </c>
      <c r="G811" s="132" t="str">
        <f t="shared" si="63"/>
        <v>VE</v>
      </c>
      <c r="H811" s="134" t="str">
        <f t="shared" si="64"/>
        <v>×</v>
      </c>
    </row>
    <row r="812" spans="1:8" x14ac:dyDescent="0.15">
      <c r="A812" s="132" t="s">
        <v>1239</v>
      </c>
      <c r="B812" s="132" t="str">
        <f t="shared" si="60"/>
        <v>HK-120007</v>
      </c>
      <c r="C812" s="132" t="str">
        <f t="shared" si="61"/>
        <v>VE</v>
      </c>
      <c r="E812" s="132" t="s">
        <v>1099</v>
      </c>
      <c r="F812" s="132" t="str">
        <f t="shared" si="62"/>
        <v>CB-110009</v>
      </c>
      <c r="G812" s="132" t="str">
        <f t="shared" si="63"/>
        <v>VR</v>
      </c>
      <c r="H812" s="134" t="str">
        <f t="shared" si="64"/>
        <v>×</v>
      </c>
    </row>
    <row r="813" spans="1:8" x14ac:dyDescent="0.15">
      <c r="A813" s="132" t="s">
        <v>1259</v>
      </c>
      <c r="B813" s="132" t="str">
        <f t="shared" si="60"/>
        <v>HR-110019</v>
      </c>
      <c r="C813" s="132" t="str">
        <f t="shared" si="61"/>
        <v>VR</v>
      </c>
      <c r="E813" s="132" t="s">
        <v>1318</v>
      </c>
      <c r="F813" s="132" t="str">
        <f t="shared" si="62"/>
        <v>KK-110015</v>
      </c>
      <c r="G813" s="132" t="str">
        <f t="shared" si="63"/>
        <v>VE</v>
      </c>
      <c r="H813" s="134" t="str">
        <f t="shared" si="64"/>
        <v>×</v>
      </c>
    </row>
    <row r="814" spans="1:8" x14ac:dyDescent="0.15">
      <c r="A814" s="132" t="s">
        <v>1317</v>
      </c>
      <c r="B814" s="132" t="str">
        <f t="shared" si="60"/>
        <v>KK-110012</v>
      </c>
      <c r="C814" s="132" t="str">
        <f t="shared" si="61"/>
        <v>VE</v>
      </c>
      <c r="E814" s="132" t="s">
        <v>1221</v>
      </c>
      <c r="F814" s="132" t="str">
        <f t="shared" si="62"/>
        <v>HK-110021</v>
      </c>
      <c r="G814" s="132" t="str">
        <f t="shared" si="63"/>
        <v>VE</v>
      </c>
      <c r="H814" s="134" t="str">
        <f t="shared" si="64"/>
        <v>×</v>
      </c>
    </row>
    <row r="815" spans="1:8" x14ac:dyDescent="0.15">
      <c r="A815" s="132" t="s">
        <v>1371</v>
      </c>
      <c r="B815" s="132" t="str">
        <f t="shared" si="60"/>
        <v>KT-100021</v>
      </c>
      <c r="C815" s="132" t="str">
        <f t="shared" si="61"/>
        <v>VE</v>
      </c>
      <c r="E815" s="132" t="s">
        <v>1412</v>
      </c>
      <c r="F815" s="132" t="str">
        <f t="shared" si="62"/>
        <v>KT-110041</v>
      </c>
      <c r="G815" s="132" t="str">
        <f t="shared" si="63"/>
        <v>VE</v>
      </c>
      <c r="H815" s="134" t="str">
        <f t="shared" si="64"/>
        <v>×</v>
      </c>
    </row>
    <row r="816" spans="1:8" x14ac:dyDescent="0.15">
      <c r="A816" s="132" t="s">
        <v>1377</v>
      </c>
      <c r="B816" s="132" t="str">
        <f t="shared" si="60"/>
        <v>KT-100038</v>
      </c>
      <c r="C816" s="132" t="str">
        <f t="shared" si="61"/>
        <v>VE</v>
      </c>
      <c r="E816" s="132" t="s">
        <v>1537</v>
      </c>
      <c r="F816" s="132" t="str">
        <f t="shared" si="62"/>
        <v>QS-110017</v>
      </c>
      <c r="G816" s="132" t="str">
        <f t="shared" si="63"/>
        <v>VE</v>
      </c>
      <c r="H816" s="134" t="str">
        <f t="shared" si="64"/>
        <v>×</v>
      </c>
    </row>
    <row r="817" spans="1:8" x14ac:dyDescent="0.15">
      <c r="A817" s="132" t="s">
        <v>3125</v>
      </c>
      <c r="B817" s="132" t="str">
        <f t="shared" si="60"/>
        <v>KT-150039</v>
      </c>
      <c r="C817" s="132" t="str">
        <f t="shared" si="61"/>
        <v>VE</v>
      </c>
      <c r="E817" s="132" t="s">
        <v>1317</v>
      </c>
      <c r="F817" s="132" t="str">
        <f t="shared" si="62"/>
        <v>KK-110012</v>
      </c>
      <c r="G817" s="132" t="str">
        <f t="shared" si="63"/>
        <v>VE</v>
      </c>
      <c r="H817" s="134" t="str">
        <f t="shared" si="64"/>
        <v>×</v>
      </c>
    </row>
    <row r="818" spans="1:8" x14ac:dyDescent="0.15">
      <c r="A818" s="132" t="s">
        <v>5439</v>
      </c>
      <c r="B818" s="132" t="str">
        <f t="shared" si="60"/>
        <v>HR-090010</v>
      </c>
      <c r="C818" s="132" t="str">
        <f t="shared" si="61"/>
        <v>VG</v>
      </c>
      <c r="E818" s="132" t="s">
        <v>1316</v>
      </c>
      <c r="F818" s="132" t="str">
        <f t="shared" si="62"/>
        <v>KK-110011</v>
      </c>
      <c r="G818" s="132" t="str">
        <f t="shared" si="63"/>
        <v>VE</v>
      </c>
      <c r="H818" s="134" t="str">
        <f t="shared" si="64"/>
        <v>×</v>
      </c>
    </row>
    <row r="819" spans="1:8" x14ac:dyDescent="0.15">
      <c r="A819" s="132" t="s">
        <v>3850</v>
      </c>
      <c r="B819" s="132" t="str">
        <f t="shared" si="60"/>
        <v>CB-080032</v>
      </c>
      <c r="C819" s="132" t="str">
        <f t="shared" si="61"/>
        <v>VG</v>
      </c>
      <c r="E819" s="132" t="s">
        <v>1158</v>
      </c>
      <c r="F819" s="132" t="str">
        <f t="shared" si="62"/>
        <v>CG-110016</v>
      </c>
      <c r="G819" s="132" t="str">
        <f t="shared" si="63"/>
        <v>VE</v>
      </c>
      <c r="H819" s="134" t="str">
        <f t="shared" si="64"/>
        <v>×</v>
      </c>
    </row>
    <row r="820" spans="1:8" x14ac:dyDescent="0.15">
      <c r="A820" s="132" t="s">
        <v>7881</v>
      </c>
      <c r="B820" s="132" t="str">
        <f t="shared" si="60"/>
        <v>KT-080027</v>
      </c>
      <c r="C820" s="132" t="str">
        <f t="shared" si="61"/>
        <v>VG</v>
      </c>
      <c r="E820" s="132" t="s">
        <v>1157</v>
      </c>
      <c r="F820" s="132" t="str">
        <f t="shared" si="62"/>
        <v>CG-110015</v>
      </c>
      <c r="G820" s="132" t="str">
        <f t="shared" si="63"/>
        <v>VR</v>
      </c>
      <c r="H820" s="134" t="str">
        <f t="shared" si="64"/>
        <v>×</v>
      </c>
    </row>
    <row r="821" spans="1:8" x14ac:dyDescent="0.15">
      <c r="A821" s="132" t="s">
        <v>1597</v>
      </c>
      <c r="B821" s="132" t="str">
        <f t="shared" si="60"/>
        <v>TH-100024</v>
      </c>
      <c r="C821" s="132" t="str">
        <f t="shared" si="61"/>
        <v>VE</v>
      </c>
      <c r="E821" s="132" t="s">
        <v>1156</v>
      </c>
      <c r="F821" s="132" t="str">
        <f t="shared" si="62"/>
        <v>CG-110013</v>
      </c>
      <c r="G821" s="132" t="str">
        <f t="shared" si="63"/>
        <v>VE</v>
      </c>
      <c r="H821" s="134" t="str">
        <f t="shared" si="64"/>
        <v>×</v>
      </c>
    </row>
    <row r="822" spans="1:8" x14ac:dyDescent="0.15">
      <c r="A822" s="132" t="s">
        <v>1301</v>
      </c>
      <c r="B822" s="132" t="str">
        <f t="shared" si="60"/>
        <v>KK-100083</v>
      </c>
      <c r="C822" s="132" t="str">
        <f t="shared" si="61"/>
        <v>VR</v>
      </c>
      <c r="E822" s="132" t="s">
        <v>2783</v>
      </c>
      <c r="F822" s="132" t="str">
        <f t="shared" si="62"/>
        <v>KTK-110002</v>
      </c>
      <c r="G822" s="132" t="str">
        <f t="shared" si="63"/>
        <v>VE</v>
      </c>
      <c r="H822" s="134" t="str">
        <f t="shared" si="64"/>
        <v>×</v>
      </c>
    </row>
    <row r="823" spans="1:8" x14ac:dyDescent="0.15">
      <c r="A823" s="132" t="s">
        <v>3262</v>
      </c>
      <c r="B823" s="132" t="str">
        <f t="shared" si="60"/>
        <v>CB-120032</v>
      </c>
      <c r="C823" s="132" t="str">
        <f t="shared" si="61"/>
        <v>VR</v>
      </c>
      <c r="E823" s="132" t="s">
        <v>2789</v>
      </c>
      <c r="F823" s="132" t="str">
        <f t="shared" si="62"/>
        <v>QSK-110003</v>
      </c>
      <c r="G823" s="132" t="str">
        <f t="shared" si="63"/>
        <v>VE</v>
      </c>
      <c r="H823" s="134" t="str">
        <f t="shared" si="64"/>
        <v>×</v>
      </c>
    </row>
    <row r="824" spans="1:8" x14ac:dyDescent="0.15">
      <c r="A824" s="132" t="s">
        <v>3026</v>
      </c>
      <c r="B824" s="132" t="str">
        <f t="shared" si="60"/>
        <v>KT-170001</v>
      </c>
      <c r="C824" s="132" t="str">
        <f t="shared" si="61"/>
        <v>VE</v>
      </c>
      <c r="E824" s="132" t="s">
        <v>1411</v>
      </c>
      <c r="F824" s="132" t="str">
        <f t="shared" si="62"/>
        <v>KT-110039</v>
      </c>
      <c r="G824" s="132" t="str">
        <f t="shared" si="63"/>
        <v>VE</v>
      </c>
      <c r="H824" s="134" t="str">
        <f t="shared" si="64"/>
        <v>×</v>
      </c>
    </row>
    <row r="825" spans="1:8" x14ac:dyDescent="0.15">
      <c r="A825" s="132" t="s">
        <v>3251</v>
      </c>
      <c r="B825" s="132" t="str">
        <f t="shared" si="60"/>
        <v>SK-120005</v>
      </c>
      <c r="C825" s="132" t="str">
        <f t="shared" si="61"/>
        <v>VR</v>
      </c>
      <c r="E825" s="132" t="s">
        <v>2765</v>
      </c>
      <c r="F825" s="132" t="str">
        <f t="shared" si="62"/>
        <v>HKK-110001</v>
      </c>
      <c r="G825" s="132" t="str">
        <f t="shared" si="63"/>
        <v>VR</v>
      </c>
      <c r="H825" s="134" t="str">
        <f t="shared" si="64"/>
        <v>×</v>
      </c>
    </row>
    <row r="826" spans="1:8" x14ac:dyDescent="0.15">
      <c r="A826" s="132" t="s">
        <v>1464</v>
      </c>
      <c r="B826" s="132" t="str">
        <f t="shared" si="60"/>
        <v>KT-130008</v>
      </c>
      <c r="C826" s="132" t="str">
        <f t="shared" si="61"/>
        <v>VE</v>
      </c>
      <c r="E826" s="132" t="s">
        <v>1410</v>
      </c>
      <c r="F826" s="132" t="str">
        <f t="shared" si="62"/>
        <v>KT-110038</v>
      </c>
      <c r="G826" s="132" t="str">
        <f t="shared" si="63"/>
        <v>VE</v>
      </c>
      <c r="H826" s="134" t="str">
        <f t="shared" si="64"/>
        <v>×</v>
      </c>
    </row>
    <row r="827" spans="1:8" x14ac:dyDescent="0.15">
      <c r="A827" s="132" t="s">
        <v>1527</v>
      </c>
      <c r="B827" s="132" t="str">
        <f t="shared" si="60"/>
        <v>QS-100023</v>
      </c>
      <c r="C827" s="132" t="str">
        <f t="shared" si="61"/>
        <v>VE</v>
      </c>
      <c r="E827" s="132" t="s">
        <v>1409</v>
      </c>
      <c r="F827" s="132" t="str">
        <f t="shared" si="62"/>
        <v>KT-110037</v>
      </c>
      <c r="G827" s="132" t="str">
        <f t="shared" si="63"/>
        <v>VE</v>
      </c>
      <c r="H827" s="134" t="str">
        <f t="shared" si="64"/>
        <v>×</v>
      </c>
    </row>
    <row r="828" spans="1:8" x14ac:dyDescent="0.15">
      <c r="A828" s="132" t="s">
        <v>3099</v>
      </c>
      <c r="B828" s="132" t="str">
        <f t="shared" si="60"/>
        <v>KT-150103</v>
      </c>
      <c r="C828" s="132" t="str">
        <f t="shared" si="61"/>
        <v>VE</v>
      </c>
      <c r="E828" s="132" t="s">
        <v>1536</v>
      </c>
      <c r="F828" s="132" t="str">
        <f t="shared" si="62"/>
        <v>QS-110014</v>
      </c>
      <c r="G828" s="132" t="str">
        <f t="shared" si="63"/>
        <v>VE</v>
      </c>
      <c r="H828" s="134" t="str">
        <f t="shared" si="64"/>
        <v>×</v>
      </c>
    </row>
    <row r="829" spans="1:8" x14ac:dyDescent="0.15">
      <c r="A829" s="132" t="s">
        <v>1417</v>
      </c>
      <c r="B829" s="132" t="str">
        <f t="shared" si="60"/>
        <v>KT-110063</v>
      </c>
      <c r="C829" s="132" t="str">
        <f t="shared" si="61"/>
        <v>VE</v>
      </c>
      <c r="E829" s="132" t="s">
        <v>1098</v>
      </c>
      <c r="F829" s="132" t="str">
        <f t="shared" si="62"/>
        <v>CB-110006</v>
      </c>
      <c r="G829" s="132" t="str">
        <f t="shared" si="63"/>
        <v>VE</v>
      </c>
      <c r="H829" s="134" t="str">
        <f t="shared" si="64"/>
        <v>×</v>
      </c>
    </row>
    <row r="830" spans="1:8" x14ac:dyDescent="0.15">
      <c r="A830" s="132" t="s">
        <v>1109</v>
      </c>
      <c r="B830" s="132" t="str">
        <f t="shared" si="60"/>
        <v>CB-110032</v>
      </c>
      <c r="C830" s="132" t="str">
        <f t="shared" si="61"/>
        <v>VE</v>
      </c>
      <c r="E830" s="132" t="s">
        <v>2788</v>
      </c>
      <c r="F830" s="132" t="str">
        <f t="shared" si="62"/>
        <v>QSK-110002</v>
      </c>
      <c r="G830" s="132" t="str">
        <f t="shared" si="63"/>
        <v>VE</v>
      </c>
      <c r="H830" s="134" t="str">
        <f t="shared" si="64"/>
        <v>×</v>
      </c>
    </row>
    <row r="831" spans="1:8" x14ac:dyDescent="0.15">
      <c r="A831" s="132" t="s">
        <v>1196</v>
      </c>
      <c r="B831" s="132" t="str">
        <f t="shared" si="60"/>
        <v>HK-100007</v>
      </c>
      <c r="C831" s="132" t="str">
        <f t="shared" si="61"/>
        <v>VR</v>
      </c>
      <c r="E831" s="132" t="s">
        <v>1220</v>
      </c>
      <c r="F831" s="132" t="str">
        <f t="shared" si="62"/>
        <v>HK-110015</v>
      </c>
      <c r="G831" s="132" t="str">
        <f t="shared" si="63"/>
        <v>VE</v>
      </c>
      <c r="H831" s="134" t="str">
        <f t="shared" si="64"/>
        <v>×</v>
      </c>
    </row>
    <row r="832" spans="1:8" x14ac:dyDescent="0.15">
      <c r="A832" s="132" t="s">
        <v>1243</v>
      </c>
      <c r="B832" s="132" t="str">
        <f t="shared" si="60"/>
        <v>HK-120025</v>
      </c>
      <c r="C832" s="132" t="str">
        <f t="shared" si="61"/>
        <v>VE</v>
      </c>
      <c r="E832" s="132" t="s">
        <v>1155</v>
      </c>
      <c r="F832" s="132" t="str">
        <f t="shared" si="62"/>
        <v>CG-110012</v>
      </c>
      <c r="G832" s="132" t="str">
        <f t="shared" si="63"/>
        <v>VE</v>
      </c>
      <c r="H832" s="134" t="str">
        <f t="shared" si="64"/>
        <v>×</v>
      </c>
    </row>
    <row r="833" spans="1:8" x14ac:dyDescent="0.15">
      <c r="A833" s="132" t="s">
        <v>1247</v>
      </c>
      <c r="B833" s="132" t="str">
        <f t="shared" si="60"/>
        <v>HK-120038</v>
      </c>
      <c r="C833" s="132" t="str">
        <f t="shared" si="61"/>
        <v>VR</v>
      </c>
      <c r="E833" s="132" t="s">
        <v>1154</v>
      </c>
      <c r="F833" s="132" t="str">
        <f t="shared" si="62"/>
        <v>CG-110011</v>
      </c>
      <c r="G833" s="132" t="str">
        <f t="shared" si="63"/>
        <v>VE</v>
      </c>
      <c r="H833" s="134" t="str">
        <f t="shared" si="64"/>
        <v>×</v>
      </c>
    </row>
    <row r="834" spans="1:8" x14ac:dyDescent="0.15">
      <c r="A834" s="132" t="s">
        <v>1119</v>
      </c>
      <c r="B834" s="132" t="str">
        <f t="shared" si="60"/>
        <v>CB-120011</v>
      </c>
      <c r="C834" s="132" t="str">
        <f t="shared" si="61"/>
        <v>VE</v>
      </c>
      <c r="E834" s="132" t="s">
        <v>1408</v>
      </c>
      <c r="F834" s="132" t="str">
        <f t="shared" si="62"/>
        <v>KT-110030</v>
      </c>
      <c r="G834" s="132" t="str">
        <f t="shared" si="63"/>
        <v>VE</v>
      </c>
      <c r="H834" s="134" t="str">
        <f t="shared" si="64"/>
        <v>×</v>
      </c>
    </row>
    <row r="835" spans="1:8" x14ac:dyDescent="0.15">
      <c r="A835" s="132" t="s">
        <v>1311</v>
      </c>
      <c r="B835" s="132" t="str">
        <f t="shared" ref="B835:B898" si="65">LEFT(A835,FIND("-",A835)+6)</f>
        <v>KK-100105</v>
      </c>
      <c r="C835" s="132" t="str">
        <f t="shared" ref="C835:C898" si="66">RIGHT(A835,LEN(A835)-FIND("-",A835)-7)</f>
        <v>VE</v>
      </c>
      <c r="E835" s="132" t="s">
        <v>1219</v>
      </c>
      <c r="F835" s="132" t="str">
        <f t="shared" ref="F835:F871" si="67">LEFT(E835,FIND("-",E835)+6)</f>
        <v>HK-110013</v>
      </c>
      <c r="G835" s="132" t="str">
        <f t="shared" ref="G835:G871" si="68">RIGHT(E835,LEN(E835)-FIND("-",E835)-7)</f>
        <v>VE</v>
      </c>
      <c r="H835" s="134" t="str">
        <f t="shared" ref="H835:H871" si="69">IF(ISNA(VLOOKUP(F835,$B$2:$B$1142,1,FALSE)),"○","×")</f>
        <v>×</v>
      </c>
    </row>
    <row r="836" spans="1:8" x14ac:dyDescent="0.15">
      <c r="A836" s="132" t="s">
        <v>1414</v>
      </c>
      <c r="B836" s="132" t="str">
        <f t="shared" si="65"/>
        <v>KT-110055</v>
      </c>
      <c r="C836" s="132" t="str">
        <f t="shared" si="66"/>
        <v>VE</v>
      </c>
      <c r="E836" s="132" t="s">
        <v>1097</v>
      </c>
      <c r="F836" s="132" t="str">
        <f t="shared" si="67"/>
        <v>CB-110004</v>
      </c>
      <c r="G836" s="132" t="str">
        <f t="shared" si="68"/>
        <v>VR</v>
      </c>
      <c r="H836" s="134" t="str">
        <f t="shared" si="69"/>
        <v>×</v>
      </c>
    </row>
    <row r="837" spans="1:8" x14ac:dyDescent="0.15">
      <c r="A837" s="132" t="s">
        <v>1446</v>
      </c>
      <c r="B837" s="132" t="str">
        <f t="shared" si="65"/>
        <v>KT-120071</v>
      </c>
      <c r="C837" s="132" t="str">
        <f t="shared" si="66"/>
        <v>VE</v>
      </c>
      <c r="E837" s="132" t="s">
        <v>3293</v>
      </c>
      <c r="F837" s="132" t="str">
        <f t="shared" si="67"/>
        <v>KT-110028</v>
      </c>
      <c r="G837" s="132" t="str">
        <f t="shared" si="68"/>
        <v>VE</v>
      </c>
      <c r="H837" s="134" t="str">
        <f t="shared" si="69"/>
        <v>×</v>
      </c>
    </row>
    <row r="838" spans="1:8" x14ac:dyDescent="0.15">
      <c r="A838" s="132" t="s">
        <v>3151</v>
      </c>
      <c r="B838" s="132" t="str">
        <f t="shared" si="65"/>
        <v>KT-140116</v>
      </c>
      <c r="C838" s="132" t="str">
        <f t="shared" si="66"/>
        <v>VE</v>
      </c>
      <c r="E838" s="132" t="s">
        <v>1407</v>
      </c>
      <c r="F838" s="132" t="str">
        <f t="shared" si="67"/>
        <v>KT-110027</v>
      </c>
      <c r="G838" s="132" t="str">
        <f t="shared" si="68"/>
        <v>VE</v>
      </c>
      <c r="H838" s="134" t="str">
        <f t="shared" si="69"/>
        <v>×</v>
      </c>
    </row>
    <row r="839" spans="1:8" x14ac:dyDescent="0.15">
      <c r="A839" s="132" t="s">
        <v>3185</v>
      </c>
      <c r="B839" s="132" t="str">
        <f t="shared" si="65"/>
        <v>KT-140030</v>
      </c>
      <c r="C839" s="132" t="str">
        <f t="shared" si="66"/>
        <v>VR</v>
      </c>
      <c r="E839" s="132" t="s">
        <v>1218</v>
      </c>
      <c r="F839" s="132" t="str">
        <f t="shared" si="67"/>
        <v>HK-110012</v>
      </c>
      <c r="G839" s="132" t="str">
        <f t="shared" si="68"/>
        <v>VE</v>
      </c>
      <c r="H839" s="134" t="str">
        <f t="shared" si="69"/>
        <v>×</v>
      </c>
    </row>
    <row r="840" spans="1:8" x14ac:dyDescent="0.15">
      <c r="A840" s="132" t="s">
        <v>6212</v>
      </c>
      <c r="B840" s="132" t="str">
        <f t="shared" si="65"/>
        <v>KK-090014</v>
      </c>
      <c r="C840" s="132" t="str">
        <f t="shared" si="66"/>
        <v>VG</v>
      </c>
      <c r="E840" s="132" t="s">
        <v>1406</v>
      </c>
      <c r="F840" s="132" t="str">
        <f t="shared" si="67"/>
        <v>KT-110024</v>
      </c>
      <c r="G840" s="132" t="str">
        <f t="shared" si="68"/>
        <v>VE</v>
      </c>
      <c r="H840" s="134" t="str">
        <f t="shared" si="69"/>
        <v>×</v>
      </c>
    </row>
    <row r="841" spans="1:8" x14ac:dyDescent="0.15">
      <c r="A841" s="132" t="s">
        <v>1285</v>
      </c>
      <c r="B841" s="132" t="str">
        <f t="shared" si="65"/>
        <v>KK-100023</v>
      </c>
      <c r="C841" s="132" t="str">
        <f t="shared" si="66"/>
        <v>VR</v>
      </c>
      <c r="E841" s="132" t="s">
        <v>22570</v>
      </c>
      <c r="F841" s="132" t="str">
        <f t="shared" si="67"/>
        <v>KK-110006</v>
      </c>
      <c r="G841" s="132" t="str">
        <f t="shared" si="68"/>
        <v>VE</v>
      </c>
      <c r="H841" s="134" t="str">
        <f t="shared" si="69"/>
        <v>×</v>
      </c>
    </row>
    <row r="842" spans="1:8" x14ac:dyDescent="0.15">
      <c r="A842" s="132" t="s">
        <v>1337</v>
      </c>
      <c r="B842" s="132" t="str">
        <f t="shared" si="65"/>
        <v>KK-120027</v>
      </c>
      <c r="C842" s="132" t="str">
        <f t="shared" si="66"/>
        <v>VR</v>
      </c>
      <c r="E842" s="132" t="s">
        <v>1405</v>
      </c>
      <c r="F842" s="132" t="str">
        <f t="shared" si="67"/>
        <v>KT-110023</v>
      </c>
      <c r="G842" s="132" t="str">
        <f t="shared" si="68"/>
        <v>VE</v>
      </c>
      <c r="H842" s="134" t="str">
        <f t="shared" si="69"/>
        <v>×</v>
      </c>
    </row>
    <row r="843" spans="1:8" x14ac:dyDescent="0.15">
      <c r="A843" s="132" t="s">
        <v>1364</v>
      </c>
      <c r="B843" s="132" t="str">
        <f t="shared" si="65"/>
        <v>KT-100007</v>
      </c>
      <c r="C843" s="132" t="str">
        <f t="shared" si="66"/>
        <v>VE</v>
      </c>
      <c r="E843" s="132" t="s">
        <v>1153</v>
      </c>
      <c r="F843" s="132" t="str">
        <f t="shared" si="67"/>
        <v>CG-110009</v>
      </c>
      <c r="G843" s="132" t="str">
        <f t="shared" si="68"/>
        <v>VE</v>
      </c>
      <c r="H843" s="134" t="str">
        <f t="shared" si="69"/>
        <v>×</v>
      </c>
    </row>
    <row r="844" spans="1:8" x14ac:dyDescent="0.15">
      <c r="A844" s="132" t="s">
        <v>1368</v>
      </c>
      <c r="B844" s="132" t="str">
        <f t="shared" si="65"/>
        <v>KT-100014</v>
      </c>
      <c r="C844" s="132" t="str">
        <f t="shared" si="66"/>
        <v>VR</v>
      </c>
      <c r="E844" s="132" t="s">
        <v>1404</v>
      </c>
      <c r="F844" s="132" t="str">
        <f t="shared" si="67"/>
        <v>KT-110021</v>
      </c>
      <c r="G844" s="132" t="str">
        <f t="shared" si="68"/>
        <v>VE</v>
      </c>
      <c r="H844" s="134" t="str">
        <f t="shared" si="69"/>
        <v>×</v>
      </c>
    </row>
    <row r="845" spans="1:8" x14ac:dyDescent="0.15">
      <c r="A845" s="132" t="s">
        <v>11689</v>
      </c>
      <c r="B845" s="132" t="str">
        <f t="shared" si="65"/>
        <v>TH-090014</v>
      </c>
      <c r="C845" s="132" t="str">
        <f t="shared" si="66"/>
        <v>VG</v>
      </c>
      <c r="E845" s="132" t="s">
        <v>1575</v>
      </c>
      <c r="F845" s="132" t="str">
        <f t="shared" si="67"/>
        <v>SK-110004</v>
      </c>
      <c r="G845" s="132" t="str">
        <f t="shared" si="68"/>
        <v>VR</v>
      </c>
      <c r="H845" s="134" t="str">
        <f t="shared" si="69"/>
        <v>×</v>
      </c>
    </row>
    <row r="846" spans="1:8" x14ac:dyDescent="0.15">
      <c r="A846" s="132" t="s">
        <v>3161</v>
      </c>
      <c r="B846" s="132" t="str">
        <f t="shared" si="65"/>
        <v>TH-140010</v>
      </c>
      <c r="C846" s="132" t="str">
        <f t="shared" si="66"/>
        <v>VR</v>
      </c>
      <c r="E846" s="132" t="s">
        <v>22571</v>
      </c>
      <c r="F846" s="132" t="str">
        <f t="shared" si="67"/>
        <v>QS-110006</v>
      </c>
      <c r="G846" s="132" t="str">
        <f t="shared" si="68"/>
        <v>VE</v>
      </c>
      <c r="H846" s="134" t="str">
        <f t="shared" si="69"/>
        <v>×</v>
      </c>
    </row>
    <row r="847" spans="1:8" x14ac:dyDescent="0.15">
      <c r="A847" s="132" t="s">
        <v>1288</v>
      </c>
      <c r="B847" s="132" t="str">
        <f t="shared" si="65"/>
        <v>KK-100027</v>
      </c>
      <c r="C847" s="132" t="str">
        <f t="shared" si="66"/>
        <v>VE</v>
      </c>
      <c r="E847" s="132" t="s">
        <v>3294</v>
      </c>
      <c r="F847" s="132" t="str">
        <f t="shared" si="67"/>
        <v>QS-110005</v>
      </c>
      <c r="G847" s="132" t="str">
        <f t="shared" si="68"/>
        <v>VE</v>
      </c>
      <c r="H847" s="134" t="str">
        <f t="shared" si="69"/>
        <v>×</v>
      </c>
    </row>
    <row r="848" spans="1:8" x14ac:dyDescent="0.15">
      <c r="A848" s="132" t="s">
        <v>1092</v>
      </c>
      <c r="B848" s="132" t="str">
        <f t="shared" si="65"/>
        <v>CB-100048</v>
      </c>
      <c r="C848" s="132" t="str">
        <f t="shared" si="66"/>
        <v>VE</v>
      </c>
      <c r="E848" s="132" t="s">
        <v>1574</v>
      </c>
      <c r="F848" s="132" t="str">
        <f t="shared" si="67"/>
        <v>SK-110003</v>
      </c>
      <c r="G848" s="132" t="str">
        <f t="shared" si="68"/>
        <v>VE</v>
      </c>
      <c r="H848" s="134" t="str">
        <f t="shared" si="69"/>
        <v>×</v>
      </c>
    </row>
    <row r="849" spans="1:8" x14ac:dyDescent="0.15">
      <c r="A849" s="132" t="s">
        <v>1435</v>
      </c>
      <c r="B849" s="132" t="str">
        <f t="shared" si="65"/>
        <v>KT-120041</v>
      </c>
      <c r="C849" s="132" t="str">
        <f t="shared" si="66"/>
        <v>VE</v>
      </c>
      <c r="E849" s="132" t="s">
        <v>1573</v>
      </c>
      <c r="F849" s="132" t="str">
        <f t="shared" si="67"/>
        <v>SK-110002</v>
      </c>
      <c r="G849" s="132" t="str">
        <f t="shared" si="68"/>
        <v>VE</v>
      </c>
      <c r="H849" s="134" t="str">
        <f t="shared" si="69"/>
        <v>×</v>
      </c>
    </row>
    <row r="850" spans="1:8" x14ac:dyDescent="0.15">
      <c r="A850" s="132" t="s">
        <v>3266</v>
      </c>
      <c r="B850" s="132" t="str">
        <f t="shared" si="65"/>
        <v>KT-120052</v>
      </c>
      <c r="C850" s="132" t="str">
        <f t="shared" si="66"/>
        <v>VE</v>
      </c>
      <c r="E850" s="132" t="s">
        <v>1217</v>
      </c>
      <c r="F850" s="132" t="str">
        <f t="shared" si="67"/>
        <v>HK-110008</v>
      </c>
      <c r="G850" s="132" t="str">
        <f t="shared" si="68"/>
        <v>VR</v>
      </c>
      <c r="H850" s="134" t="str">
        <f t="shared" si="69"/>
        <v>×</v>
      </c>
    </row>
    <row r="851" spans="1:8" x14ac:dyDescent="0.15">
      <c r="A851" s="132" t="s">
        <v>3864</v>
      </c>
      <c r="B851" s="132" t="str">
        <f t="shared" si="65"/>
        <v>CB-090009</v>
      </c>
      <c r="C851" s="132" t="str">
        <f t="shared" si="66"/>
        <v>VG</v>
      </c>
      <c r="E851" s="132" t="s">
        <v>1152</v>
      </c>
      <c r="F851" s="132" t="str">
        <f t="shared" si="67"/>
        <v>CG-110008</v>
      </c>
      <c r="G851" s="132" t="str">
        <f t="shared" si="68"/>
        <v>VE</v>
      </c>
      <c r="H851" s="134" t="str">
        <f t="shared" si="69"/>
        <v>×</v>
      </c>
    </row>
    <row r="852" spans="1:8" x14ac:dyDescent="0.15">
      <c r="A852" s="132" t="s">
        <v>7904</v>
      </c>
      <c r="B852" s="132" t="str">
        <f t="shared" si="65"/>
        <v>KT-090018</v>
      </c>
      <c r="C852" s="132" t="str">
        <f t="shared" si="66"/>
        <v>VG</v>
      </c>
      <c r="E852" s="132" t="s">
        <v>3295</v>
      </c>
      <c r="F852" s="132" t="str">
        <f t="shared" si="67"/>
        <v>CG-110007</v>
      </c>
      <c r="G852" s="132" t="str">
        <f t="shared" si="68"/>
        <v>VE</v>
      </c>
      <c r="H852" s="134" t="str">
        <f t="shared" si="69"/>
        <v>×</v>
      </c>
    </row>
    <row r="853" spans="1:8" x14ac:dyDescent="0.15">
      <c r="A853" s="132" t="s">
        <v>7962</v>
      </c>
      <c r="B853" s="132" t="str">
        <f t="shared" si="65"/>
        <v>KT-090076</v>
      </c>
      <c r="C853" s="132" t="str">
        <f t="shared" si="66"/>
        <v>VG</v>
      </c>
      <c r="E853" s="132" t="s">
        <v>1151</v>
      </c>
      <c r="F853" s="132" t="str">
        <f t="shared" si="67"/>
        <v>CG-110006</v>
      </c>
      <c r="G853" s="132" t="str">
        <f t="shared" si="68"/>
        <v>VE</v>
      </c>
      <c r="H853" s="134" t="str">
        <f t="shared" si="69"/>
        <v>×</v>
      </c>
    </row>
    <row r="854" spans="1:8" x14ac:dyDescent="0.15">
      <c r="A854" s="132" t="s">
        <v>3063</v>
      </c>
      <c r="B854" s="132" t="str">
        <f t="shared" si="65"/>
        <v>KT-160058</v>
      </c>
      <c r="C854" s="132" t="str">
        <f t="shared" si="66"/>
        <v>VE</v>
      </c>
      <c r="E854" s="132" t="s">
        <v>1607</v>
      </c>
      <c r="F854" s="132" t="str">
        <f t="shared" si="67"/>
        <v>TH-110012</v>
      </c>
      <c r="G854" s="132" t="str">
        <f t="shared" si="68"/>
        <v>VE</v>
      </c>
      <c r="H854" s="134" t="str">
        <f t="shared" si="69"/>
        <v>×</v>
      </c>
    </row>
    <row r="855" spans="1:8" x14ac:dyDescent="0.15">
      <c r="A855" s="132" t="s">
        <v>3153</v>
      </c>
      <c r="B855" s="132" t="str">
        <f t="shared" si="65"/>
        <v>CG-140020</v>
      </c>
      <c r="C855" s="132" t="str">
        <f t="shared" si="66"/>
        <v>VE</v>
      </c>
      <c r="E855" s="132" t="s">
        <v>1606</v>
      </c>
      <c r="F855" s="132" t="str">
        <f t="shared" si="67"/>
        <v>TH-110011</v>
      </c>
      <c r="G855" s="132" t="str">
        <f t="shared" si="68"/>
        <v>VE</v>
      </c>
      <c r="H855" s="134" t="str">
        <f t="shared" si="69"/>
        <v>×</v>
      </c>
    </row>
    <row r="856" spans="1:8" x14ac:dyDescent="0.15">
      <c r="A856" s="132" t="s">
        <v>6147</v>
      </c>
      <c r="B856" s="132" t="str">
        <f t="shared" si="65"/>
        <v>KK-080001</v>
      </c>
      <c r="C856" s="132" t="str">
        <f t="shared" si="66"/>
        <v>VG</v>
      </c>
      <c r="E856" s="132" t="s">
        <v>1534</v>
      </c>
      <c r="F856" s="132" t="str">
        <f t="shared" si="67"/>
        <v>QS-110002</v>
      </c>
      <c r="G856" s="132" t="str">
        <f t="shared" si="68"/>
        <v>VE</v>
      </c>
      <c r="H856" s="134" t="str">
        <f t="shared" si="69"/>
        <v>×</v>
      </c>
    </row>
    <row r="857" spans="1:8" x14ac:dyDescent="0.15">
      <c r="A857" s="132" t="s">
        <v>6150</v>
      </c>
      <c r="B857" s="132" t="str">
        <f t="shared" si="65"/>
        <v>KK-080004</v>
      </c>
      <c r="C857" s="132" t="str">
        <f t="shared" si="66"/>
        <v>VG</v>
      </c>
      <c r="E857" s="132" t="s">
        <v>1216</v>
      </c>
      <c r="F857" s="132" t="str">
        <f t="shared" si="67"/>
        <v>HK-110007</v>
      </c>
      <c r="G857" s="132" t="str">
        <f t="shared" si="68"/>
        <v>VE</v>
      </c>
      <c r="H857" s="134" t="str">
        <f t="shared" si="69"/>
        <v>×</v>
      </c>
    </row>
    <row r="858" spans="1:8" x14ac:dyDescent="0.15">
      <c r="A858" s="132" t="s">
        <v>6223</v>
      </c>
      <c r="B858" s="132" t="str">
        <f t="shared" si="65"/>
        <v>KK-090025</v>
      </c>
      <c r="C858" s="132" t="str">
        <f t="shared" si="66"/>
        <v>VG</v>
      </c>
      <c r="E858" s="132" t="s">
        <v>1150</v>
      </c>
      <c r="F858" s="132" t="str">
        <f t="shared" si="67"/>
        <v>CG-110003</v>
      </c>
      <c r="G858" s="132" t="str">
        <f t="shared" si="68"/>
        <v>VE</v>
      </c>
      <c r="H858" s="134" t="str">
        <f t="shared" si="69"/>
        <v>×</v>
      </c>
    </row>
    <row r="859" spans="1:8" x14ac:dyDescent="0.15">
      <c r="A859" s="132" t="s">
        <v>7893</v>
      </c>
      <c r="B859" s="132" t="str">
        <f t="shared" si="65"/>
        <v>KT-090007</v>
      </c>
      <c r="C859" s="132" t="str">
        <f t="shared" si="66"/>
        <v>VG</v>
      </c>
      <c r="E859" s="132" t="s">
        <v>1403</v>
      </c>
      <c r="F859" s="132" t="str">
        <f t="shared" si="67"/>
        <v>KT-110012</v>
      </c>
      <c r="G859" s="132" t="str">
        <f t="shared" si="68"/>
        <v>VR</v>
      </c>
      <c r="H859" s="134" t="str">
        <f t="shared" si="69"/>
        <v>×</v>
      </c>
    </row>
    <row r="860" spans="1:8" x14ac:dyDescent="0.15">
      <c r="A860" s="132" t="s">
        <v>7956</v>
      </c>
      <c r="B860" s="132" t="str">
        <f t="shared" si="65"/>
        <v>KT-090070</v>
      </c>
      <c r="C860" s="132" t="str">
        <f t="shared" si="66"/>
        <v>VG</v>
      </c>
      <c r="E860" s="132" t="s">
        <v>1605</v>
      </c>
      <c r="F860" s="132" t="str">
        <f t="shared" si="67"/>
        <v>TH-110010</v>
      </c>
      <c r="G860" s="132" t="str">
        <f t="shared" si="68"/>
        <v>VE</v>
      </c>
      <c r="H860" s="134" t="str">
        <f t="shared" si="69"/>
        <v>×</v>
      </c>
    </row>
    <row r="861" spans="1:8" x14ac:dyDescent="0.15">
      <c r="A861" s="132" t="s">
        <v>3281</v>
      </c>
      <c r="B861" s="132" t="str">
        <f t="shared" si="65"/>
        <v>QS-110026</v>
      </c>
      <c r="C861" s="132" t="str">
        <f t="shared" si="66"/>
        <v>VE</v>
      </c>
      <c r="E861" s="132" t="s">
        <v>1604</v>
      </c>
      <c r="F861" s="132" t="str">
        <f t="shared" si="67"/>
        <v>TH-110005</v>
      </c>
      <c r="G861" s="132" t="str">
        <f t="shared" si="68"/>
        <v>VE</v>
      </c>
      <c r="H861" s="134" t="str">
        <f t="shared" si="69"/>
        <v>×</v>
      </c>
    </row>
    <row r="862" spans="1:8" x14ac:dyDescent="0.15">
      <c r="A862" s="132" t="s">
        <v>3259</v>
      </c>
      <c r="B862" s="132" t="str">
        <f t="shared" si="65"/>
        <v>TH-120019</v>
      </c>
      <c r="C862" s="132" t="str">
        <f t="shared" si="66"/>
        <v>VE</v>
      </c>
      <c r="E862" s="132" t="s">
        <v>1603</v>
      </c>
      <c r="F862" s="132" t="str">
        <f t="shared" si="67"/>
        <v>TH-110004</v>
      </c>
      <c r="G862" s="132" t="str">
        <f t="shared" si="68"/>
        <v>VE</v>
      </c>
      <c r="H862" s="134" t="str">
        <f t="shared" si="69"/>
        <v>×</v>
      </c>
    </row>
    <row r="863" spans="1:8" x14ac:dyDescent="0.15">
      <c r="A863" s="132" t="s">
        <v>3235</v>
      </c>
      <c r="B863" s="132" t="str">
        <f t="shared" si="65"/>
        <v>TH-130003</v>
      </c>
      <c r="C863" s="132" t="str">
        <f t="shared" si="66"/>
        <v>VR</v>
      </c>
      <c r="E863" s="132" t="s">
        <v>3296</v>
      </c>
      <c r="F863" s="132" t="str">
        <f t="shared" si="67"/>
        <v>TH-110001</v>
      </c>
      <c r="G863" s="132" t="str">
        <f t="shared" si="68"/>
        <v>VE</v>
      </c>
      <c r="H863" s="134" t="str">
        <f t="shared" si="69"/>
        <v>×</v>
      </c>
    </row>
    <row r="864" spans="1:8" x14ac:dyDescent="0.15">
      <c r="A864" s="132" t="s">
        <v>1623</v>
      </c>
      <c r="B864" s="132" t="str">
        <f t="shared" si="65"/>
        <v>TH-130006</v>
      </c>
      <c r="C864" s="132" t="str">
        <f t="shared" si="66"/>
        <v>VR</v>
      </c>
      <c r="E864" s="132" t="s">
        <v>1215</v>
      </c>
      <c r="F864" s="132" t="str">
        <f t="shared" si="67"/>
        <v>HK-110006</v>
      </c>
      <c r="G864" s="132" t="str">
        <f t="shared" si="68"/>
        <v>VE</v>
      </c>
      <c r="H864" s="134" t="str">
        <f t="shared" si="69"/>
        <v>×</v>
      </c>
    </row>
    <row r="865" spans="1:8" x14ac:dyDescent="0.15">
      <c r="A865" s="132" t="s">
        <v>3154</v>
      </c>
      <c r="B865" s="132" t="str">
        <f t="shared" si="65"/>
        <v>KK-140027</v>
      </c>
      <c r="C865" s="132" t="str">
        <f t="shared" si="66"/>
        <v>VE</v>
      </c>
      <c r="E865" s="132" t="s">
        <v>1314</v>
      </c>
      <c r="F865" s="132" t="str">
        <f t="shared" si="67"/>
        <v>KK-110002</v>
      </c>
      <c r="G865" s="132" t="str">
        <f t="shared" si="68"/>
        <v>VE</v>
      </c>
      <c r="H865" s="134" t="str">
        <f t="shared" si="69"/>
        <v>×</v>
      </c>
    </row>
    <row r="866" spans="1:8" x14ac:dyDescent="0.15">
      <c r="A866" s="132" t="s">
        <v>1297</v>
      </c>
      <c r="B866" s="132" t="str">
        <f t="shared" si="65"/>
        <v>KK-100074</v>
      </c>
      <c r="C866" s="132" t="str">
        <f t="shared" si="66"/>
        <v>VE</v>
      </c>
      <c r="E866" s="132" t="s">
        <v>1214</v>
      </c>
      <c r="F866" s="132" t="str">
        <f t="shared" si="67"/>
        <v>HK-110005</v>
      </c>
      <c r="G866" s="132" t="str">
        <f t="shared" si="68"/>
        <v>VE</v>
      </c>
      <c r="H866" s="134" t="str">
        <f t="shared" si="69"/>
        <v>×</v>
      </c>
    </row>
    <row r="867" spans="1:8" x14ac:dyDescent="0.15">
      <c r="A867" s="132" t="s">
        <v>3107</v>
      </c>
      <c r="B867" s="132" t="str">
        <f t="shared" si="65"/>
        <v>QS-150030</v>
      </c>
      <c r="C867" s="132" t="str">
        <f t="shared" si="66"/>
        <v>VE</v>
      </c>
      <c r="E867" s="132" t="s">
        <v>1402</v>
      </c>
      <c r="F867" s="132" t="str">
        <f t="shared" si="67"/>
        <v>KT-110007</v>
      </c>
      <c r="G867" s="132" t="str">
        <f t="shared" si="68"/>
        <v>VR</v>
      </c>
      <c r="H867" s="134" t="str">
        <f t="shared" si="69"/>
        <v>×</v>
      </c>
    </row>
    <row r="868" spans="1:8" x14ac:dyDescent="0.15">
      <c r="A868" s="132" t="s">
        <v>1409</v>
      </c>
      <c r="B868" s="132" t="str">
        <f t="shared" si="65"/>
        <v>KT-110037</v>
      </c>
      <c r="C868" s="132" t="str">
        <f t="shared" si="66"/>
        <v>VE</v>
      </c>
      <c r="E868" s="132" t="s">
        <v>1401</v>
      </c>
      <c r="F868" s="132" t="str">
        <f t="shared" si="67"/>
        <v>KT-110001</v>
      </c>
      <c r="G868" s="132" t="str">
        <f t="shared" si="68"/>
        <v>VE</v>
      </c>
      <c r="H868" s="134" t="str">
        <f t="shared" si="69"/>
        <v>×</v>
      </c>
    </row>
    <row r="869" spans="1:8" x14ac:dyDescent="0.15">
      <c r="A869" s="132" t="s">
        <v>3067</v>
      </c>
      <c r="B869" s="132" t="str">
        <f t="shared" si="65"/>
        <v>QS-160009</v>
      </c>
      <c r="C869" s="132" t="str">
        <f t="shared" si="66"/>
        <v>VR</v>
      </c>
      <c r="E869" s="132" t="s">
        <v>1149</v>
      </c>
      <c r="F869" s="132" t="str">
        <f t="shared" si="67"/>
        <v>CG-110001</v>
      </c>
      <c r="G869" s="132" t="str">
        <f t="shared" si="68"/>
        <v>VE</v>
      </c>
      <c r="H869" s="134" t="str">
        <f t="shared" si="69"/>
        <v>×</v>
      </c>
    </row>
    <row r="870" spans="1:8" x14ac:dyDescent="0.15">
      <c r="A870" s="132" t="s">
        <v>1104</v>
      </c>
      <c r="B870" s="132" t="str">
        <f t="shared" si="65"/>
        <v>CB-110020</v>
      </c>
      <c r="C870" s="132" t="str">
        <f t="shared" si="66"/>
        <v>VE</v>
      </c>
      <c r="E870" s="132" t="s">
        <v>2794</v>
      </c>
      <c r="F870" s="132" t="str">
        <f t="shared" si="67"/>
        <v>THK-100001</v>
      </c>
      <c r="G870" s="132" t="str">
        <f t="shared" si="68"/>
        <v>VE</v>
      </c>
      <c r="H870" s="134" t="str">
        <f t="shared" si="69"/>
        <v>×</v>
      </c>
    </row>
    <row r="871" spans="1:8" x14ac:dyDescent="0.15">
      <c r="A871" s="132" t="s">
        <v>1114</v>
      </c>
      <c r="B871" s="132" t="str">
        <f t="shared" si="65"/>
        <v>CB-110045</v>
      </c>
      <c r="C871" s="132" t="str">
        <f t="shared" si="66"/>
        <v>VE</v>
      </c>
      <c r="E871" s="132" t="s">
        <v>22572</v>
      </c>
      <c r="F871" s="132" t="str">
        <f t="shared" si="67"/>
        <v>CB-090028</v>
      </c>
      <c r="G871" s="132" t="str">
        <f t="shared" si="68"/>
        <v>VE</v>
      </c>
      <c r="H871" s="134" t="str">
        <f t="shared" si="69"/>
        <v>×</v>
      </c>
    </row>
    <row r="872" spans="1:8" x14ac:dyDescent="0.15">
      <c r="A872" s="132" t="s">
        <v>1251</v>
      </c>
      <c r="B872" s="132" t="str">
        <f t="shared" si="65"/>
        <v>HK-140002</v>
      </c>
      <c r="C872" s="132" t="str">
        <f t="shared" si="66"/>
        <v>VE</v>
      </c>
    </row>
    <row r="873" spans="1:8" x14ac:dyDescent="0.15">
      <c r="A873" s="132" t="s">
        <v>1376</v>
      </c>
      <c r="B873" s="132" t="str">
        <f t="shared" si="65"/>
        <v>KT-100033</v>
      </c>
      <c r="C873" s="132" t="str">
        <f t="shared" si="66"/>
        <v>VE</v>
      </c>
    </row>
    <row r="874" spans="1:8" x14ac:dyDescent="0.15">
      <c r="A874" s="132" t="s">
        <v>3260</v>
      </c>
      <c r="B874" s="132" t="str">
        <f t="shared" si="65"/>
        <v>KT-120077</v>
      </c>
      <c r="C874" s="132" t="str">
        <f t="shared" si="66"/>
        <v>VE</v>
      </c>
    </row>
    <row r="875" spans="1:8" x14ac:dyDescent="0.15">
      <c r="A875" s="132" t="s">
        <v>10405</v>
      </c>
      <c r="B875" s="132" t="str">
        <f t="shared" si="65"/>
        <v>QS-090019</v>
      </c>
      <c r="C875" s="132" t="str">
        <f t="shared" si="66"/>
        <v>VG</v>
      </c>
    </row>
    <row r="876" spans="1:8" x14ac:dyDescent="0.15">
      <c r="A876" s="132" t="s">
        <v>1601</v>
      </c>
      <c r="B876" s="132" t="str">
        <f t="shared" si="65"/>
        <v>TH-100030</v>
      </c>
      <c r="C876" s="132" t="str">
        <f t="shared" si="66"/>
        <v>VR</v>
      </c>
    </row>
    <row r="877" spans="1:8" x14ac:dyDescent="0.15">
      <c r="A877" s="132" t="s">
        <v>1434</v>
      </c>
      <c r="B877" s="132" t="str">
        <f t="shared" si="65"/>
        <v>KT-120039</v>
      </c>
      <c r="C877" s="132" t="str">
        <f t="shared" si="66"/>
        <v>VR</v>
      </c>
    </row>
    <row r="878" spans="1:8" x14ac:dyDescent="0.15">
      <c r="A878" s="132" t="s">
        <v>3160</v>
      </c>
      <c r="B878" s="132" t="str">
        <f t="shared" si="65"/>
        <v>KT-140098</v>
      </c>
      <c r="C878" s="132" t="str">
        <f t="shared" si="66"/>
        <v>VR</v>
      </c>
    </row>
    <row r="879" spans="1:8" x14ac:dyDescent="0.15">
      <c r="A879" s="132" t="s">
        <v>3229</v>
      </c>
      <c r="B879" s="132" t="str">
        <f t="shared" si="65"/>
        <v>KT-130031</v>
      </c>
      <c r="C879" s="132" t="str">
        <f t="shared" si="66"/>
        <v>VE</v>
      </c>
    </row>
    <row r="880" spans="1:8" x14ac:dyDescent="0.15">
      <c r="A880" s="132" t="s">
        <v>3221</v>
      </c>
      <c r="B880" s="132" t="str">
        <f t="shared" si="65"/>
        <v>KT-130050</v>
      </c>
      <c r="C880" s="132" t="str">
        <f t="shared" si="66"/>
        <v>VE</v>
      </c>
    </row>
    <row r="881" spans="1:3" x14ac:dyDescent="0.15">
      <c r="A881" s="132" t="s">
        <v>2977</v>
      </c>
      <c r="B881" s="132" t="str">
        <f t="shared" si="65"/>
        <v>KT-190079</v>
      </c>
      <c r="C881" s="132" t="str">
        <f t="shared" si="66"/>
        <v>VR</v>
      </c>
    </row>
    <row r="882" spans="1:3" x14ac:dyDescent="0.15">
      <c r="A882" s="132" t="s">
        <v>3261</v>
      </c>
      <c r="B882" s="132" t="str">
        <f t="shared" si="65"/>
        <v>CB-120033</v>
      </c>
      <c r="C882" s="132" t="str">
        <f t="shared" si="66"/>
        <v>VE</v>
      </c>
    </row>
    <row r="883" spans="1:3" x14ac:dyDescent="0.15">
      <c r="A883" s="132" t="s">
        <v>5441</v>
      </c>
      <c r="B883" s="132" t="str">
        <f t="shared" si="65"/>
        <v>HR-090012</v>
      </c>
      <c r="C883" s="132" t="str">
        <f t="shared" si="66"/>
        <v>VG</v>
      </c>
    </row>
    <row r="884" spans="1:3" x14ac:dyDescent="0.15">
      <c r="A884" s="132" t="s">
        <v>1443</v>
      </c>
      <c r="B884" s="132" t="str">
        <f t="shared" si="65"/>
        <v>KT-120062</v>
      </c>
      <c r="C884" s="132" t="str">
        <f t="shared" si="66"/>
        <v>VE</v>
      </c>
    </row>
    <row r="885" spans="1:3" x14ac:dyDescent="0.15">
      <c r="A885" s="132" t="s">
        <v>1616</v>
      </c>
      <c r="B885" s="132" t="str">
        <f t="shared" si="65"/>
        <v>TH-120010</v>
      </c>
      <c r="C885" s="132" t="str">
        <f t="shared" si="66"/>
        <v>VE</v>
      </c>
    </row>
    <row r="886" spans="1:3" x14ac:dyDescent="0.15">
      <c r="A886" s="132" t="s">
        <v>1590</v>
      </c>
      <c r="B886" s="132" t="str">
        <f t="shared" si="65"/>
        <v>TH-100007</v>
      </c>
      <c r="C886" s="132" t="str">
        <f t="shared" si="66"/>
        <v>VR</v>
      </c>
    </row>
    <row r="887" spans="1:3" x14ac:dyDescent="0.15">
      <c r="A887" s="132" t="s">
        <v>1151</v>
      </c>
      <c r="B887" s="132" t="str">
        <f t="shared" si="65"/>
        <v>CG-110006</v>
      </c>
      <c r="C887" s="132" t="str">
        <f t="shared" si="66"/>
        <v>VE</v>
      </c>
    </row>
    <row r="888" spans="1:3" x14ac:dyDescent="0.15">
      <c r="A888" s="132" t="s">
        <v>6164</v>
      </c>
      <c r="B888" s="132" t="str">
        <f t="shared" si="65"/>
        <v>KK-080018</v>
      </c>
      <c r="C888" s="132" t="str">
        <f t="shared" si="66"/>
        <v>VG</v>
      </c>
    </row>
    <row r="889" spans="1:3" x14ac:dyDescent="0.15">
      <c r="A889" s="132" t="s">
        <v>1547</v>
      </c>
      <c r="B889" s="132" t="str">
        <f t="shared" si="65"/>
        <v>QS-110036</v>
      </c>
      <c r="C889" s="132" t="str">
        <f t="shared" si="66"/>
        <v>VE</v>
      </c>
    </row>
    <row r="890" spans="1:3" x14ac:dyDescent="0.15">
      <c r="A890" s="132" t="s">
        <v>1219</v>
      </c>
      <c r="B890" s="132" t="str">
        <f t="shared" si="65"/>
        <v>HK-110013</v>
      </c>
      <c r="C890" s="132" t="str">
        <f t="shared" si="66"/>
        <v>VE</v>
      </c>
    </row>
    <row r="891" spans="1:3" x14ac:dyDescent="0.15">
      <c r="A891" s="132" t="s">
        <v>6152</v>
      </c>
      <c r="B891" s="132" t="str">
        <f t="shared" si="65"/>
        <v>KK-080006</v>
      </c>
      <c r="C891" s="132" t="str">
        <f t="shared" si="66"/>
        <v>VG</v>
      </c>
    </row>
    <row r="892" spans="1:3" x14ac:dyDescent="0.15">
      <c r="A892" s="132" t="s">
        <v>1555</v>
      </c>
      <c r="B892" s="132" t="str">
        <f t="shared" si="65"/>
        <v>QS-120023</v>
      </c>
      <c r="C892" s="132" t="str">
        <f t="shared" si="66"/>
        <v>VE</v>
      </c>
    </row>
    <row r="893" spans="1:3" x14ac:dyDescent="0.15">
      <c r="A893" s="132" t="s">
        <v>3213</v>
      </c>
      <c r="B893" s="132" t="str">
        <f t="shared" si="65"/>
        <v>KT-130060</v>
      </c>
      <c r="C893" s="132" t="str">
        <f t="shared" si="66"/>
        <v>VE</v>
      </c>
    </row>
    <row r="894" spans="1:3" x14ac:dyDescent="0.15">
      <c r="A894" s="132" t="s">
        <v>4607</v>
      </c>
      <c r="B894" s="132" t="str">
        <f t="shared" si="65"/>
        <v>CG-100018</v>
      </c>
      <c r="C894" s="132" t="str">
        <f t="shared" si="66"/>
        <v>VG</v>
      </c>
    </row>
    <row r="895" spans="1:3" x14ac:dyDescent="0.15">
      <c r="A895" s="132" t="s">
        <v>1183</v>
      </c>
      <c r="B895" s="132" t="str">
        <f t="shared" si="65"/>
        <v>CG-120018</v>
      </c>
      <c r="C895" s="132" t="str">
        <f t="shared" si="66"/>
        <v>VE</v>
      </c>
    </row>
    <row r="896" spans="1:3" x14ac:dyDescent="0.15">
      <c r="A896" s="132" t="s">
        <v>1098</v>
      </c>
      <c r="B896" s="132" t="str">
        <f t="shared" si="65"/>
        <v>CB-110006</v>
      </c>
      <c r="C896" s="132" t="str">
        <f t="shared" si="66"/>
        <v>VE</v>
      </c>
    </row>
    <row r="897" spans="1:3" x14ac:dyDescent="0.15">
      <c r="A897" s="132" t="s">
        <v>1533</v>
      </c>
      <c r="B897" s="132" t="str">
        <f t="shared" si="65"/>
        <v>QS-100037</v>
      </c>
      <c r="C897" s="132" t="str">
        <f t="shared" si="66"/>
        <v>VE</v>
      </c>
    </row>
    <row r="898" spans="1:3" x14ac:dyDescent="0.15">
      <c r="A898" s="132" t="s">
        <v>3149</v>
      </c>
      <c r="B898" s="132" t="str">
        <f t="shared" si="65"/>
        <v>KT-140120</v>
      </c>
      <c r="C898" s="132" t="str">
        <f t="shared" si="66"/>
        <v>VE</v>
      </c>
    </row>
    <row r="899" spans="1:3" x14ac:dyDescent="0.15">
      <c r="A899" s="132" t="s">
        <v>5433</v>
      </c>
      <c r="B899" s="132" t="str">
        <f t="shared" ref="B899:B962" si="70">LEFT(A899,FIND("-",A899)+6)</f>
        <v>HR-090004</v>
      </c>
      <c r="C899" s="132" t="str">
        <f t="shared" ref="C899:C962" si="71">RIGHT(A899,LEN(A899)-FIND("-",A899)-7)</f>
        <v>VG</v>
      </c>
    </row>
    <row r="900" spans="1:3" x14ac:dyDescent="0.15">
      <c r="A900" s="132" t="s">
        <v>6194</v>
      </c>
      <c r="B900" s="132" t="str">
        <f t="shared" si="70"/>
        <v>KK-080048</v>
      </c>
      <c r="C900" s="132" t="str">
        <f t="shared" si="71"/>
        <v>VG</v>
      </c>
    </row>
    <row r="901" spans="1:3" x14ac:dyDescent="0.15">
      <c r="A901" s="132" t="s">
        <v>5437</v>
      </c>
      <c r="B901" s="132" t="str">
        <f t="shared" si="70"/>
        <v>HR-090008</v>
      </c>
      <c r="C901" s="132" t="str">
        <f t="shared" si="71"/>
        <v>VG</v>
      </c>
    </row>
    <row r="902" spans="1:3" x14ac:dyDescent="0.15">
      <c r="A902" s="132" t="s">
        <v>3265</v>
      </c>
      <c r="B902" s="132" t="str">
        <f t="shared" si="70"/>
        <v>QS-120012</v>
      </c>
      <c r="C902" s="132" t="str">
        <f t="shared" si="71"/>
        <v>VR</v>
      </c>
    </row>
    <row r="903" spans="1:3" x14ac:dyDescent="0.15">
      <c r="A903" s="132" t="s">
        <v>1303</v>
      </c>
      <c r="B903" s="132" t="str">
        <f t="shared" si="70"/>
        <v>KK-100089</v>
      </c>
      <c r="C903" s="132" t="str">
        <f t="shared" si="71"/>
        <v>VE</v>
      </c>
    </row>
    <row r="904" spans="1:3" x14ac:dyDescent="0.15">
      <c r="A904" s="132" t="s">
        <v>3147</v>
      </c>
      <c r="B904" s="132" t="str">
        <f t="shared" si="70"/>
        <v>KT-140130</v>
      </c>
      <c r="C904" s="132" t="str">
        <f t="shared" si="71"/>
        <v>VE</v>
      </c>
    </row>
    <row r="905" spans="1:3" x14ac:dyDescent="0.15">
      <c r="A905" s="132" t="s">
        <v>1294</v>
      </c>
      <c r="B905" s="132" t="str">
        <f t="shared" si="70"/>
        <v>KK-100060</v>
      </c>
      <c r="C905" s="132" t="str">
        <f t="shared" si="71"/>
        <v>V</v>
      </c>
    </row>
    <row r="906" spans="1:3" x14ac:dyDescent="0.15">
      <c r="A906" s="132" t="s">
        <v>10386</v>
      </c>
      <c r="B906" s="132" t="str">
        <f t="shared" si="70"/>
        <v>QS-080024</v>
      </c>
      <c r="C906" s="132" t="str">
        <f t="shared" si="71"/>
        <v>VG</v>
      </c>
    </row>
    <row r="907" spans="1:3" x14ac:dyDescent="0.15">
      <c r="A907" s="132" t="s">
        <v>1164</v>
      </c>
      <c r="B907" s="132" t="str">
        <f t="shared" si="70"/>
        <v>CG-110023</v>
      </c>
      <c r="C907" s="132" t="str">
        <f t="shared" si="71"/>
        <v>VE</v>
      </c>
    </row>
    <row r="908" spans="1:3" x14ac:dyDescent="0.15">
      <c r="A908" s="132" t="s">
        <v>1187</v>
      </c>
      <c r="B908" s="132" t="str">
        <f t="shared" si="70"/>
        <v>CG-120036</v>
      </c>
      <c r="C908" s="132" t="str">
        <f t="shared" si="71"/>
        <v>VE</v>
      </c>
    </row>
    <row r="909" spans="1:3" x14ac:dyDescent="0.15">
      <c r="A909" s="132" t="s">
        <v>1400</v>
      </c>
      <c r="B909" s="132" t="str">
        <f t="shared" si="70"/>
        <v>KT-100112</v>
      </c>
      <c r="C909" s="132" t="str">
        <f t="shared" si="71"/>
        <v>VE</v>
      </c>
    </row>
    <row r="910" spans="1:3" x14ac:dyDescent="0.15">
      <c r="A910" s="132" t="s">
        <v>3115</v>
      </c>
      <c r="B910" s="132" t="str">
        <f t="shared" si="70"/>
        <v>KT-150070</v>
      </c>
      <c r="C910" s="132" t="str">
        <f t="shared" si="71"/>
        <v>VE</v>
      </c>
    </row>
    <row r="911" spans="1:3" x14ac:dyDescent="0.15">
      <c r="A911" s="132" t="s">
        <v>3079</v>
      </c>
      <c r="B911" s="132" t="str">
        <f t="shared" si="70"/>
        <v>KT-160021</v>
      </c>
      <c r="C911" s="132" t="str">
        <f t="shared" si="71"/>
        <v>VE</v>
      </c>
    </row>
    <row r="912" spans="1:3" x14ac:dyDescent="0.15">
      <c r="A912" s="132" t="s">
        <v>3094</v>
      </c>
      <c r="B912" s="132" t="str">
        <f t="shared" si="70"/>
        <v>KT-150123</v>
      </c>
      <c r="C912" s="132" t="str">
        <f t="shared" si="71"/>
        <v>VR</v>
      </c>
    </row>
    <row r="913" spans="1:3" x14ac:dyDescent="0.15">
      <c r="A913" s="132" t="s">
        <v>1539</v>
      </c>
      <c r="B913" s="132" t="str">
        <f t="shared" si="70"/>
        <v>QS-110021</v>
      </c>
      <c r="C913" s="132" t="str">
        <f t="shared" si="71"/>
        <v>VE</v>
      </c>
    </row>
    <row r="914" spans="1:3" x14ac:dyDescent="0.15">
      <c r="A914" s="132" t="s">
        <v>3117</v>
      </c>
      <c r="B914" s="132" t="str">
        <f t="shared" si="70"/>
        <v>KT-150066</v>
      </c>
      <c r="C914" s="132" t="str">
        <f t="shared" si="71"/>
        <v>VE</v>
      </c>
    </row>
    <row r="915" spans="1:3" x14ac:dyDescent="0.15">
      <c r="A915" s="132" t="s">
        <v>3106</v>
      </c>
      <c r="B915" s="132" t="str">
        <f t="shared" si="70"/>
        <v>KT-150089</v>
      </c>
      <c r="C915" s="132" t="str">
        <f t="shared" si="71"/>
        <v>VE</v>
      </c>
    </row>
    <row r="916" spans="1:3" x14ac:dyDescent="0.15">
      <c r="A916" s="132" t="s">
        <v>1133</v>
      </c>
      <c r="B916" s="132" t="str">
        <f t="shared" si="70"/>
        <v>CB-130003</v>
      </c>
      <c r="C916" s="132" t="str">
        <f t="shared" si="71"/>
        <v>VE</v>
      </c>
    </row>
    <row r="917" spans="1:3" x14ac:dyDescent="0.15">
      <c r="A917" s="132" t="s">
        <v>3075</v>
      </c>
      <c r="B917" s="132" t="str">
        <f t="shared" si="70"/>
        <v>CB-160009</v>
      </c>
      <c r="C917" s="132" t="str">
        <f t="shared" si="71"/>
        <v>VE</v>
      </c>
    </row>
    <row r="918" spans="1:3" x14ac:dyDescent="0.15">
      <c r="A918" s="132" t="s">
        <v>1487</v>
      </c>
      <c r="B918" s="132" t="str">
        <f t="shared" si="70"/>
        <v>KT-130078</v>
      </c>
      <c r="C918" s="132" t="str">
        <f t="shared" si="71"/>
        <v>VE</v>
      </c>
    </row>
    <row r="919" spans="1:3" x14ac:dyDescent="0.15">
      <c r="A919" s="132" t="s">
        <v>3270</v>
      </c>
      <c r="B919" s="132" t="str">
        <f t="shared" si="70"/>
        <v>KK-120006</v>
      </c>
      <c r="C919" s="132" t="str">
        <f t="shared" si="71"/>
        <v>VE</v>
      </c>
    </row>
    <row r="920" spans="1:3" x14ac:dyDescent="0.15">
      <c r="A920" s="132" t="s">
        <v>3174</v>
      </c>
      <c r="B920" s="132" t="str">
        <f t="shared" si="70"/>
        <v>KT-140059</v>
      </c>
      <c r="C920" s="132" t="str">
        <f t="shared" si="71"/>
        <v>VE</v>
      </c>
    </row>
    <row r="921" spans="1:3" x14ac:dyDescent="0.15">
      <c r="A921" s="132" t="s">
        <v>3852</v>
      </c>
      <c r="B921" s="132" t="str">
        <f t="shared" si="70"/>
        <v>CB-080034</v>
      </c>
      <c r="C921" s="132" t="str">
        <f t="shared" si="71"/>
        <v>VG</v>
      </c>
    </row>
    <row r="922" spans="1:3" x14ac:dyDescent="0.15">
      <c r="A922" s="132" t="s">
        <v>3853</v>
      </c>
      <c r="B922" s="132" t="str">
        <f t="shared" si="70"/>
        <v>CB-080035</v>
      </c>
      <c r="C922" s="132" t="str">
        <f t="shared" si="71"/>
        <v>VG</v>
      </c>
    </row>
    <row r="923" spans="1:3" x14ac:dyDescent="0.15">
      <c r="A923" s="132" t="s">
        <v>3854</v>
      </c>
      <c r="B923" s="132" t="str">
        <f t="shared" si="70"/>
        <v>CB-080036</v>
      </c>
      <c r="C923" s="132" t="str">
        <f t="shared" si="71"/>
        <v>VG</v>
      </c>
    </row>
    <row r="924" spans="1:3" x14ac:dyDescent="0.15">
      <c r="A924" s="132" t="s">
        <v>1077</v>
      </c>
      <c r="B924" s="132" t="str">
        <f t="shared" si="70"/>
        <v>CB-100019</v>
      </c>
      <c r="C924" s="132" t="str">
        <f t="shared" si="71"/>
        <v>VR</v>
      </c>
    </row>
    <row r="925" spans="1:3" x14ac:dyDescent="0.15">
      <c r="A925" s="132" t="s">
        <v>1315</v>
      </c>
      <c r="B925" s="132" t="str">
        <f t="shared" si="70"/>
        <v>KK-110006</v>
      </c>
      <c r="C925" s="132" t="str">
        <f t="shared" si="71"/>
        <v>VR</v>
      </c>
    </row>
    <row r="926" spans="1:3" x14ac:dyDescent="0.15">
      <c r="A926" s="132" t="s">
        <v>1615</v>
      </c>
      <c r="B926" s="132" t="str">
        <f t="shared" si="70"/>
        <v>TH-120009</v>
      </c>
      <c r="C926" s="132" t="str">
        <f t="shared" si="71"/>
        <v>VE</v>
      </c>
    </row>
    <row r="927" spans="1:3" x14ac:dyDescent="0.15">
      <c r="A927" s="132" t="s">
        <v>1126</v>
      </c>
      <c r="B927" s="132" t="str">
        <f t="shared" si="70"/>
        <v>CB-120026</v>
      </c>
      <c r="C927" s="132" t="str">
        <f t="shared" si="71"/>
        <v>VE</v>
      </c>
    </row>
    <row r="928" spans="1:3" x14ac:dyDescent="0.15">
      <c r="A928" s="132" t="s">
        <v>1394</v>
      </c>
      <c r="B928" s="132" t="str">
        <f t="shared" si="70"/>
        <v>KT-100098</v>
      </c>
      <c r="C928" s="132" t="str">
        <f t="shared" si="71"/>
        <v>VR</v>
      </c>
    </row>
    <row r="929" spans="1:3" x14ac:dyDescent="0.15">
      <c r="A929" s="132" t="s">
        <v>4980</v>
      </c>
      <c r="B929" s="132" t="str">
        <f t="shared" si="70"/>
        <v>HK-080017</v>
      </c>
      <c r="C929" s="132" t="str">
        <f t="shared" si="71"/>
        <v>VG</v>
      </c>
    </row>
    <row r="930" spans="1:3" x14ac:dyDescent="0.15">
      <c r="A930" s="132" t="s">
        <v>3299</v>
      </c>
      <c r="B930" s="132" t="str">
        <f t="shared" si="70"/>
        <v>KK-100097</v>
      </c>
      <c r="C930" s="132" t="str">
        <f t="shared" si="71"/>
        <v>VE</v>
      </c>
    </row>
    <row r="931" spans="1:3" x14ac:dyDescent="0.15">
      <c r="A931" s="132" t="s">
        <v>3242</v>
      </c>
      <c r="B931" s="132" t="str">
        <f t="shared" si="70"/>
        <v>KT-130014</v>
      </c>
      <c r="C931" s="132" t="str">
        <f t="shared" si="71"/>
        <v>VR</v>
      </c>
    </row>
    <row r="932" spans="1:3" x14ac:dyDescent="0.15">
      <c r="A932" s="132" t="s">
        <v>1264</v>
      </c>
      <c r="B932" s="132" t="str">
        <f t="shared" si="70"/>
        <v>HR-120002</v>
      </c>
      <c r="C932" s="132" t="str">
        <f t="shared" si="71"/>
        <v>VE</v>
      </c>
    </row>
    <row r="933" spans="1:3" x14ac:dyDescent="0.15">
      <c r="A933" s="132" t="s">
        <v>1128</v>
      </c>
      <c r="B933" s="132" t="str">
        <f t="shared" si="70"/>
        <v>CB-120028</v>
      </c>
      <c r="C933" s="132" t="str">
        <f t="shared" si="71"/>
        <v>VR</v>
      </c>
    </row>
    <row r="934" spans="1:3" x14ac:dyDescent="0.15">
      <c r="A934" s="132" t="s">
        <v>1149</v>
      </c>
      <c r="B934" s="132" t="str">
        <f t="shared" si="70"/>
        <v>CG-110001</v>
      </c>
      <c r="C934" s="132" t="str">
        <f t="shared" si="71"/>
        <v>VE</v>
      </c>
    </row>
    <row r="935" spans="1:3" x14ac:dyDescent="0.15">
      <c r="A935" s="132" t="s">
        <v>1180</v>
      </c>
      <c r="B935" s="132" t="str">
        <f t="shared" si="70"/>
        <v>CG-120014</v>
      </c>
      <c r="C935" s="132" t="str">
        <f t="shared" si="71"/>
        <v>VE</v>
      </c>
    </row>
    <row r="936" spans="1:3" x14ac:dyDescent="0.15">
      <c r="A936" s="132" t="s">
        <v>4983</v>
      </c>
      <c r="B936" s="132" t="str">
        <f t="shared" si="70"/>
        <v>HK-080020</v>
      </c>
      <c r="C936" s="132" t="str">
        <f t="shared" si="71"/>
        <v>VG</v>
      </c>
    </row>
    <row r="937" spans="1:3" x14ac:dyDescent="0.15">
      <c r="A937" s="132" t="s">
        <v>3311</v>
      </c>
      <c r="B937" s="132" t="str">
        <f t="shared" si="70"/>
        <v>HR-100007</v>
      </c>
      <c r="C937" s="132" t="str">
        <f t="shared" si="71"/>
        <v>VE</v>
      </c>
    </row>
    <row r="938" spans="1:3" x14ac:dyDescent="0.15">
      <c r="A938" s="132" t="s">
        <v>3314</v>
      </c>
      <c r="B938" s="132" t="str">
        <f t="shared" si="70"/>
        <v>KT-100036</v>
      </c>
      <c r="C938" s="132" t="str">
        <f t="shared" si="71"/>
        <v>VE</v>
      </c>
    </row>
    <row r="939" spans="1:3" x14ac:dyDescent="0.15">
      <c r="A939" s="132" t="s">
        <v>10381</v>
      </c>
      <c r="B939" s="132" t="str">
        <f t="shared" si="70"/>
        <v>QS-080019</v>
      </c>
      <c r="C939" s="132" t="str">
        <f t="shared" si="71"/>
        <v>VG</v>
      </c>
    </row>
    <row r="940" spans="1:3" x14ac:dyDescent="0.15">
      <c r="A940" s="132" t="s">
        <v>3180</v>
      </c>
      <c r="B940" s="132" t="str">
        <f t="shared" si="70"/>
        <v>KT-140040</v>
      </c>
      <c r="C940" s="132" t="str">
        <f t="shared" si="71"/>
        <v>VR</v>
      </c>
    </row>
    <row r="941" spans="1:3" x14ac:dyDescent="0.15">
      <c r="A941" s="132" t="s">
        <v>1084</v>
      </c>
      <c r="B941" s="132" t="str">
        <f t="shared" si="70"/>
        <v>CB-100031</v>
      </c>
      <c r="C941" s="132" t="str">
        <f t="shared" si="71"/>
        <v>VE</v>
      </c>
    </row>
    <row r="942" spans="1:3" x14ac:dyDescent="0.15">
      <c r="A942" s="132" t="s">
        <v>1110</v>
      </c>
      <c r="B942" s="132" t="str">
        <f t="shared" si="70"/>
        <v>CB-110033</v>
      </c>
      <c r="C942" s="132" t="str">
        <f t="shared" si="71"/>
        <v>VE</v>
      </c>
    </row>
    <row r="943" spans="1:3" x14ac:dyDescent="0.15">
      <c r="A943" s="132" t="s">
        <v>4564</v>
      </c>
      <c r="B943" s="132" t="str">
        <f t="shared" si="70"/>
        <v>CG-080025</v>
      </c>
      <c r="C943" s="132" t="str">
        <f t="shared" si="71"/>
        <v>VG</v>
      </c>
    </row>
    <row r="944" spans="1:3" x14ac:dyDescent="0.15">
      <c r="A944" s="132" t="s">
        <v>1153</v>
      </c>
      <c r="B944" s="132" t="str">
        <f t="shared" si="70"/>
        <v>CG-110009</v>
      </c>
      <c r="C944" s="132" t="str">
        <f t="shared" si="71"/>
        <v>VE</v>
      </c>
    </row>
    <row r="945" spans="1:3" x14ac:dyDescent="0.15">
      <c r="A945" s="132" t="s">
        <v>5415</v>
      </c>
      <c r="B945" s="132" t="str">
        <f t="shared" si="70"/>
        <v>HR-080014</v>
      </c>
      <c r="C945" s="132" t="str">
        <f t="shared" si="71"/>
        <v>VG</v>
      </c>
    </row>
    <row r="946" spans="1:3" x14ac:dyDescent="0.15">
      <c r="A946" s="132" t="s">
        <v>1328</v>
      </c>
      <c r="B946" s="132" t="str">
        <f t="shared" si="70"/>
        <v>KK-110052</v>
      </c>
      <c r="C946" s="132" t="str">
        <f t="shared" si="71"/>
        <v>VE</v>
      </c>
    </row>
    <row r="947" spans="1:3" x14ac:dyDescent="0.15">
      <c r="A947" s="132" t="s">
        <v>1374</v>
      </c>
      <c r="B947" s="132" t="str">
        <f t="shared" si="70"/>
        <v>KT-100028</v>
      </c>
      <c r="C947" s="132" t="str">
        <f t="shared" si="71"/>
        <v>VE</v>
      </c>
    </row>
    <row r="948" spans="1:3" x14ac:dyDescent="0.15">
      <c r="A948" s="132" t="s">
        <v>1468</v>
      </c>
      <c r="B948" s="132" t="str">
        <f t="shared" si="70"/>
        <v>KT-130019</v>
      </c>
      <c r="C948" s="132" t="str">
        <f t="shared" si="71"/>
        <v>VR</v>
      </c>
    </row>
    <row r="949" spans="1:3" x14ac:dyDescent="0.15">
      <c r="A949" s="132" t="s">
        <v>1495</v>
      </c>
      <c r="B949" s="132" t="str">
        <f t="shared" si="70"/>
        <v>KT-140022</v>
      </c>
      <c r="C949" s="132" t="str">
        <f t="shared" si="71"/>
        <v>VE</v>
      </c>
    </row>
    <row r="950" spans="1:3" x14ac:dyDescent="0.15">
      <c r="A950" s="132" t="s">
        <v>1596</v>
      </c>
      <c r="B950" s="132" t="str">
        <f t="shared" si="70"/>
        <v>TH-100021</v>
      </c>
      <c r="C950" s="132" t="str">
        <f t="shared" si="71"/>
        <v>VE</v>
      </c>
    </row>
    <row r="951" spans="1:3" x14ac:dyDescent="0.15">
      <c r="A951" s="132" t="s">
        <v>2997</v>
      </c>
      <c r="B951" s="132" t="str">
        <f t="shared" si="70"/>
        <v>KT-170105</v>
      </c>
      <c r="C951" s="132" t="str">
        <f t="shared" si="71"/>
        <v>VR</v>
      </c>
    </row>
    <row r="952" spans="1:3" x14ac:dyDescent="0.15">
      <c r="A952" s="132" t="s">
        <v>3098</v>
      </c>
      <c r="B952" s="132" t="str">
        <f t="shared" si="70"/>
        <v>KT-150104</v>
      </c>
      <c r="C952" s="132" t="str">
        <f t="shared" si="71"/>
        <v>VE</v>
      </c>
    </row>
    <row r="953" spans="1:3" x14ac:dyDescent="0.15">
      <c r="A953" s="132" t="s">
        <v>3141</v>
      </c>
      <c r="B953" s="132" t="str">
        <f t="shared" si="70"/>
        <v>KT-150010</v>
      </c>
      <c r="C953" s="132" t="str">
        <f t="shared" si="71"/>
        <v>VE</v>
      </c>
    </row>
    <row r="954" spans="1:3" x14ac:dyDescent="0.15">
      <c r="A954" s="132" t="s">
        <v>3188</v>
      </c>
      <c r="B954" s="132" t="str">
        <f t="shared" si="70"/>
        <v>KT-140013</v>
      </c>
      <c r="C954" s="132" t="str">
        <f t="shared" si="71"/>
        <v>VE</v>
      </c>
    </row>
    <row r="955" spans="1:3" x14ac:dyDescent="0.15">
      <c r="A955" s="132" t="s">
        <v>3040</v>
      </c>
      <c r="B955" s="132" t="str">
        <f t="shared" si="70"/>
        <v>KK-160048</v>
      </c>
      <c r="C955" s="132" t="str">
        <f t="shared" si="71"/>
        <v>VR</v>
      </c>
    </row>
    <row r="956" spans="1:3" x14ac:dyDescent="0.15">
      <c r="A956" s="132" t="s">
        <v>3145</v>
      </c>
      <c r="B956" s="132" t="str">
        <f t="shared" si="70"/>
        <v>QS-140020</v>
      </c>
      <c r="C956" s="132" t="str">
        <f t="shared" si="71"/>
        <v>VE</v>
      </c>
    </row>
    <row r="957" spans="1:3" x14ac:dyDescent="0.15">
      <c r="A957" s="132" t="s">
        <v>6196</v>
      </c>
      <c r="B957" s="132" t="str">
        <f t="shared" si="70"/>
        <v>KK-080050</v>
      </c>
      <c r="C957" s="132" t="str">
        <f t="shared" si="71"/>
        <v>VG</v>
      </c>
    </row>
    <row r="958" spans="1:3" x14ac:dyDescent="0.15">
      <c r="A958" s="132" t="s">
        <v>7901</v>
      </c>
      <c r="B958" s="132" t="str">
        <f t="shared" si="70"/>
        <v>KT-090015</v>
      </c>
      <c r="C958" s="132" t="str">
        <f t="shared" si="71"/>
        <v>VG</v>
      </c>
    </row>
    <row r="959" spans="1:3" x14ac:dyDescent="0.15">
      <c r="A959" s="132" t="s">
        <v>3233</v>
      </c>
      <c r="B959" s="132" t="str">
        <f t="shared" si="70"/>
        <v>KT-130026</v>
      </c>
      <c r="C959" s="132" t="str">
        <f t="shared" si="71"/>
        <v>VE</v>
      </c>
    </row>
    <row r="960" spans="1:3" x14ac:dyDescent="0.15">
      <c r="A960" s="132" t="s">
        <v>3237</v>
      </c>
      <c r="B960" s="132" t="str">
        <f t="shared" si="70"/>
        <v>SK-130008</v>
      </c>
      <c r="C960" s="132" t="str">
        <f t="shared" si="71"/>
        <v>VE</v>
      </c>
    </row>
    <row r="961" spans="1:3" x14ac:dyDescent="0.15">
      <c r="A961" s="132" t="s">
        <v>1088</v>
      </c>
      <c r="B961" s="132" t="str">
        <f t="shared" si="70"/>
        <v>CB-100038</v>
      </c>
      <c r="C961" s="132" t="str">
        <f t="shared" si="71"/>
        <v>VE</v>
      </c>
    </row>
    <row r="962" spans="1:3" x14ac:dyDescent="0.15">
      <c r="A962" s="132" t="s">
        <v>1375</v>
      </c>
      <c r="B962" s="132" t="str">
        <f t="shared" si="70"/>
        <v>KT-100031</v>
      </c>
      <c r="C962" s="132" t="str">
        <f t="shared" si="71"/>
        <v>VE</v>
      </c>
    </row>
    <row r="963" spans="1:3" x14ac:dyDescent="0.15">
      <c r="A963" s="132" t="s">
        <v>1273</v>
      </c>
      <c r="B963" s="132" t="str">
        <f t="shared" ref="B963:B1026" si="72">LEFT(A963,FIND("-",A963)+6)</f>
        <v>HR-130013</v>
      </c>
      <c r="C963" s="132" t="str">
        <f t="shared" ref="C963:C1026" si="73">RIGHT(A963,LEN(A963)-FIND("-",A963)-7)</f>
        <v>VE</v>
      </c>
    </row>
    <row r="964" spans="1:3" x14ac:dyDescent="0.15">
      <c r="A964" s="132" t="s">
        <v>1546</v>
      </c>
      <c r="B964" s="132" t="str">
        <f t="shared" si="72"/>
        <v>QS-110033</v>
      </c>
      <c r="C964" s="132" t="str">
        <f t="shared" si="73"/>
        <v>VE</v>
      </c>
    </row>
    <row r="965" spans="1:3" x14ac:dyDescent="0.15">
      <c r="A965" s="132" t="s">
        <v>3300</v>
      </c>
      <c r="B965" s="132" t="str">
        <f t="shared" si="72"/>
        <v>TH-100032</v>
      </c>
      <c r="C965" s="132" t="str">
        <f t="shared" si="73"/>
        <v>VE</v>
      </c>
    </row>
    <row r="966" spans="1:3" x14ac:dyDescent="0.15">
      <c r="A966" s="132" t="s">
        <v>3206</v>
      </c>
      <c r="B966" s="132" t="str">
        <f t="shared" si="72"/>
        <v>SK-130018</v>
      </c>
      <c r="C966" s="132" t="str">
        <f t="shared" si="73"/>
        <v>VR</v>
      </c>
    </row>
    <row r="967" spans="1:3" x14ac:dyDescent="0.15">
      <c r="A967" s="132" t="s">
        <v>1458</v>
      </c>
      <c r="B967" s="132" t="str">
        <f t="shared" si="72"/>
        <v>KT-120111</v>
      </c>
      <c r="C967" s="132" t="str">
        <f t="shared" si="73"/>
        <v>VR</v>
      </c>
    </row>
    <row r="968" spans="1:3" x14ac:dyDescent="0.15">
      <c r="A968" s="132" t="s">
        <v>1112</v>
      </c>
      <c r="B968" s="132" t="str">
        <f t="shared" si="72"/>
        <v>CB-110039</v>
      </c>
      <c r="C968" s="132" t="str">
        <f t="shared" si="73"/>
        <v>VE</v>
      </c>
    </row>
    <row r="969" spans="1:3" x14ac:dyDescent="0.15">
      <c r="A969" s="132" t="s">
        <v>6165</v>
      </c>
      <c r="B969" s="132" t="str">
        <f t="shared" si="72"/>
        <v>KK-080019</v>
      </c>
      <c r="C969" s="132" t="str">
        <f t="shared" si="73"/>
        <v>VG</v>
      </c>
    </row>
    <row r="970" spans="1:3" x14ac:dyDescent="0.15">
      <c r="A970" s="132" t="s">
        <v>6167</v>
      </c>
      <c r="B970" s="132" t="str">
        <f t="shared" si="72"/>
        <v>KK-080021</v>
      </c>
      <c r="C970" s="132" t="str">
        <f t="shared" si="73"/>
        <v>VG</v>
      </c>
    </row>
    <row r="971" spans="1:3" x14ac:dyDescent="0.15">
      <c r="A971" s="132" t="s">
        <v>6172</v>
      </c>
      <c r="B971" s="132" t="str">
        <f t="shared" si="72"/>
        <v>KK-080026</v>
      </c>
      <c r="C971" s="132" t="str">
        <f t="shared" si="73"/>
        <v>VG</v>
      </c>
    </row>
    <row r="972" spans="1:3" x14ac:dyDescent="0.15">
      <c r="A972" s="132" t="s">
        <v>6181</v>
      </c>
      <c r="B972" s="132" t="str">
        <f t="shared" si="72"/>
        <v>KK-080035</v>
      </c>
      <c r="C972" s="132" t="str">
        <f t="shared" si="73"/>
        <v>VG</v>
      </c>
    </row>
    <row r="973" spans="1:3" x14ac:dyDescent="0.15">
      <c r="A973" s="132" t="s">
        <v>1312</v>
      </c>
      <c r="B973" s="132" t="str">
        <f t="shared" si="72"/>
        <v>KK-100109</v>
      </c>
      <c r="C973" s="132" t="str">
        <f t="shared" si="73"/>
        <v>VR</v>
      </c>
    </row>
    <row r="974" spans="1:3" x14ac:dyDescent="0.15">
      <c r="A974" s="132" t="s">
        <v>3276</v>
      </c>
      <c r="B974" s="132" t="str">
        <f t="shared" si="72"/>
        <v>KK-110063</v>
      </c>
      <c r="C974" s="132" t="str">
        <f t="shared" si="73"/>
        <v>VR</v>
      </c>
    </row>
    <row r="975" spans="1:3" x14ac:dyDescent="0.15">
      <c r="A975" s="132" t="s">
        <v>3216</v>
      </c>
      <c r="B975" s="132" t="str">
        <f t="shared" si="72"/>
        <v>KK-130026</v>
      </c>
      <c r="C975" s="132" t="str">
        <f t="shared" si="73"/>
        <v>VR</v>
      </c>
    </row>
    <row r="976" spans="1:3" x14ac:dyDescent="0.15">
      <c r="A976" s="132" t="s">
        <v>1425</v>
      </c>
      <c r="B976" s="132" t="str">
        <f t="shared" si="72"/>
        <v>KT-120010</v>
      </c>
      <c r="C976" s="132" t="str">
        <f t="shared" si="73"/>
        <v>VE</v>
      </c>
    </row>
    <row r="977" spans="1:3" x14ac:dyDescent="0.15">
      <c r="A977" s="132" t="s">
        <v>1447</v>
      </c>
      <c r="B977" s="132" t="str">
        <f t="shared" si="72"/>
        <v>KT-120078</v>
      </c>
      <c r="C977" s="132" t="str">
        <f t="shared" si="73"/>
        <v>VR</v>
      </c>
    </row>
    <row r="978" spans="1:3" x14ac:dyDescent="0.15">
      <c r="A978" s="132" t="s">
        <v>1473</v>
      </c>
      <c r="B978" s="132" t="str">
        <f t="shared" si="72"/>
        <v>KT-130041</v>
      </c>
      <c r="C978" s="132" t="str">
        <f t="shared" si="73"/>
        <v>V</v>
      </c>
    </row>
    <row r="979" spans="1:3" x14ac:dyDescent="0.15">
      <c r="A979" s="132" t="s">
        <v>1475</v>
      </c>
      <c r="B979" s="132" t="str">
        <f t="shared" si="72"/>
        <v>KT-130046</v>
      </c>
      <c r="C979" s="132" t="str">
        <f t="shared" si="73"/>
        <v>V</v>
      </c>
    </row>
    <row r="980" spans="1:3" x14ac:dyDescent="0.15">
      <c r="A980" s="132" t="s">
        <v>1478</v>
      </c>
      <c r="B980" s="132" t="str">
        <f t="shared" si="72"/>
        <v>KT-130057</v>
      </c>
      <c r="C980" s="132" t="str">
        <f t="shared" si="73"/>
        <v>V</v>
      </c>
    </row>
    <row r="981" spans="1:3" x14ac:dyDescent="0.15">
      <c r="A981" s="132" t="s">
        <v>1479</v>
      </c>
      <c r="B981" s="132" t="str">
        <f t="shared" si="72"/>
        <v>KT-130058</v>
      </c>
      <c r="C981" s="132" t="str">
        <f t="shared" si="73"/>
        <v>V</v>
      </c>
    </row>
    <row r="982" spans="1:3" x14ac:dyDescent="0.15">
      <c r="A982" s="132" t="s">
        <v>1488</v>
      </c>
      <c r="B982" s="132" t="str">
        <f t="shared" si="72"/>
        <v>KT-130095</v>
      </c>
      <c r="C982" s="132" t="str">
        <f t="shared" si="73"/>
        <v>VE</v>
      </c>
    </row>
    <row r="983" spans="1:3" x14ac:dyDescent="0.15">
      <c r="A983" s="132" t="s">
        <v>11216</v>
      </c>
      <c r="B983" s="132" t="str">
        <f t="shared" si="72"/>
        <v>SK-080015</v>
      </c>
      <c r="C983" s="132" t="str">
        <f t="shared" si="73"/>
        <v>VG</v>
      </c>
    </row>
    <row r="984" spans="1:3" x14ac:dyDescent="0.15">
      <c r="A984" s="132" t="s">
        <v>11224</v>
      </c>
      <c r="B984" s="132" t="str">
        <f t="shared" si="72"/>
        <v>SK-090005</v>
      </c>
      <c r="C984" s="132" t="str">
        <f t="shared" si="73"/>
        <v>VG</v>
      </c>
    </row>
    <row r="985" spans="1:3" x14ac:dyDescent="0.15">
      <c r="A985" s="132" t="s">
        <v>1581</v>
      </c>
      <c r="B985" s="132" t="str">
        <f t="shared" si="72"/>
        <v>SK-110019</v>
      </c>
      <c r="C985" s="132" t="str">
        <f t="shared" si="73"/>
        <v>VE</v>
      </c>
    </row>
    <row r="986" spans="1:3" x14ac:dyDescent="0.15">
      <c r="A986" s="132" t="s">
        <v>1627</v>
      </c>
      <c r="B986" s="132" t="str">
        <f t="shared" si="72"/>
        <v>TH-140018</v>
      </c>
      <c r="C986" s="132" t="str">
        <f t="shared" si="73"/>
        <v>VR</v>
      </c>
    </row>
    <row r="987" spans="1:3" x14ac:dyDescent="0.15">
      <c r="A987" s="132" t="s">
        <v>2978</v>
      </c>
      <c r="B987" s="132" t="str">
        <f t="shared" si="72"/>
        <v>KT-190062</v>
      </c>
      <c r="C987" s="132" t="str">
        <f t="shared" si="73"/>
        <v>VR</v>
      </c>
    </row>
    <row r="988" spans="1:3" x14ac:dyDescent="0.15">
      <c r="A988" s="132" t="s">
        <v>2979</v>
      </c>
      <c r="B988" s="132" t="str">
        <f t="shared" si="72"/>
        <v>KT-190037</v>
      </c>
      <c r="C988" s="132" t="str">
        <f t="shared" si="73"/>
        <v>VR</v>
      </c>
    </row>
    <row r="989" spans="1:3" x14ac:dyDescent="0.15">
      <c r="A989" s="132" t="s">
        <v>2980</v>
      </c>
      <c r="B989" s="132" t="str">
        <f t="shared" si="72"/>
        <v>KT-190025</v>
      </c>
      <c r="C989" s="132" t="str">
        <f t="shared" si="73"/>
        <v>VR</v>
      </c>
    </row>
    <row r="990" spans="1:3" x14ac:dyDescent="0.15">
      <c r="A990" s="132" t="s">
        <v>2981</v>
      </c>
      <c r="B990" s="132" t="str">
        <f t="shared" si="72"/>
        <v>QS-190002</v>
      </c>
      <c r="C990" s="132" t="str">
        <f t="shared" si="73"/>
        <v>VR</v>
      </c>
    </row>
    <row r="991" spans="1:3" x14ac:dyDescent="0.15">
      <c r="A991" s="132" t="s">
        <v>2982</v>
      </c>
      <c r="B991" s="132" t="str">
        <f t="shared" si="72"/>
        <v>KT-190008</v>
      </c>
      <c r="C991" s="132" t="str">
        <f t="shared" si="73"/>
        <v>VR</v>
      </c>
    </row>
    <row r="992" spans="1:3" x14ac:dyDescent="0.15">
      <c r="A992" s="132" t="s">
        <v>2983</v>
      </c>
      <c r="B992" s="132" t="str">
        <f t="shared" si="72"/>
        <v>KT-180131</v>
      </c>
      <c r="C992" s="132" t="str">
        <f t="shared" si="73"/>
        <v>VR</v>
      </c>
    </row>
    <row r="993" spans="1:3" x14ac:dyDescent="0.15">
      <c r="A993" s="132" t="s">
        <v>2985</v>
      </c>
      <c r="B993" s="132" t="str">
        <f t="shared" si="72"/>
        <v>HR-180004</v>
      </c>
      <c r="C993" s="132" t="str">
        <f t="shared" si="73"/>
        <v>VR</v>
      </c>
    </row>
    <row r="994" spans="1:3" x14ac:dyDescent="0.15">
      <c r="A994" s="132" t="s">
        <v>2987</v>
      </c>
      <c r="B994" s="132" t="str">
        <f t="shared" si="72"/>
        <v>KT-180069</v>
      </c>
      <c r="C994" s="132" t="str">
        <f t="shared" si="73"/>
        <v>VR</v>
      </c>
    </row>
    <row r="995" spans="1:3" x14ac:dyDescent="0.15">
      <c r="A995" s="132" t="s">
        <v>2989</v>
      </c>
      <c r="B995" s="132" t="str">
        <f t="shared" si="72"/>
        <v>QS-180009</v>
      </c>
      <c r="C995" s="132" t="str">
        <f t="shared" si="73"/>
        <v>VR</v>
      </c>
    </row>
    <row r="996" spans="1:3" x14ac:dyDescent="0.15">
      <c r="A996" s="132" t="s">
        <v>2990</v>
      </c>
      <c r="B996" s="132" t="str">
        <f t="shared" si="72"/>
        <v>QS-180005</v>
      </c>
      <c r="C996" s="132" t="str">
        <f t="shared" si="73"/>
        <v>VR</v>
      </c>
    </row>
    <row r="997" spans="1:3" x14ac:dyDescent="0.15">
      <c r="A997" s="132" t="s">
        <v>2994</v>
      </c>
      <c r="B997" s="132" t="str">
        <f t="shared" si="72"/>
        <v>SK-170015</v>
      </c>
      <c r="C997" s="132" t="str">
        <f t="shared" si="73"/>
        <v>VR</v>
      </c>
    </row>
    <row r="998" spans="1:3" x14ac:dyDescent="0.15">
      <c r="A998" s="132" t="s">
        <v>2996</v>
      </c>
      <c r="B998" s="132" t="str">
        <f t="shared" si="72"/>
        <v>KT-170106</v>
      </c>
      <c r="C998" s="132" t="str">
        <f t="shared" si="73"/>
        <v>VR</v>
      </c>
    </row>
    <row r="999" spans="1:3" x14ac:dyDescent="0.15">
      <c r="A999" s="132" t="s">
        <v>3002</v>
      </c>
      <c r="B999" s="132" t="str">
        <f t="shared" si="72"/>
        <v>SK-170013</v>
      </c>
      <c r="C999" s="132" t="str">
        <f t="shared" si="73"/>
        <v>VR</v>
      </c>
    </row>
    <row r="1000" spans="1:3" x14ac:dyDescent="0.15">
      <c r="A1000" s="132" t="s">
        <v>3003</v>
      </c>
      <c r="B1000" s="132" t="str">
        <f t="shared" si="72"/>
        <v>HR-170003</v>
      </c>
      <c r="C1000" s="132" t="str">
        <f t="shared" si="73"/>
        <v>VR</v>
      </c>
    </row>
    <row r="1001" spans="1:3" x14ac:dyDescent="0.15">
      <c r="A1001" s="132" t="s">
        <v>3005</v>
      </c>
      <c r="B1001" s="132" t="str">
        <f t="shared" si="72"/>
        <v>KT-170073</v>
      </c>
      <c r="C1001" s="132" t="str">
        <f t="shared" si="73"/>
        <v>VR</v>
      </c>
    </row>
    <row r="1002" spans="1:3" x14ac:dyDescent="0.15">
      <c r="A1002" s="132" t="s">
        <v>3007</v>
      </c>
      <c r="B1002" s="132" t="str">
        <f t="shared" si="72"/>
        <v>SK-170007</v>
      </c>
      <c r="C1002" s="132" t="str">
        <f t="shared" si="73"/>
        <v>VR</v>
      </c>
    </row>
    <row r="1003" spans="1:3" x14ac:dyDescent="0.15">
      <c r="A1003" s="132" t="s">
        <v>3012</v>
      </c>
      <c r="B1003" s="132" t="str">
        <f t="shared" si="72"/>
        <v>QS-170024</v>
      </c>
      <c r="C1003" s="132" t="str">
        <f t="shared" si="73"/>
        <v>VR</v>
      </c>
    </row>
    <row r="1004" spans="1:3" x14ac:dyDescent="0.15">
      <c r="A1004" s="132" t="s">
        <v>3018</v>
      </c>
      <c r="B1004" s="132" t="str">
        <f t="shared" si="72"/>
        <v>QS-170015</v>
      </c>
      <c r="C1004" s="132" t="str">
        <f t="shared" si="73"/>
        <v>VR</v>
      </c>
    </row>
    <row r="1005" spans="1:3" x14ac:dyDescent="0.15">
      <c r="A1005" s="132" t="s">
        <v>3025</v>
      </c>
      <c r="B1005" s="132" t="str">
        <f t="shared" si="72"/>
        <v>KT-170007</v>
      </c>
      <c r="C1005" s="132" t="str">
        <f t="shared" si="73"/>
        <v>VE</v>
      </c>
    </row>
    <row r="1006" spans="1:3" x14ac:dyDescent="0.15">
      <c r="A1006" s="132" t="s">
        <v>3054</v>
      </c>
      <c r="B1006" s="132" t="str">
        <f t="shared" si="72"/>
        <v>KT-160088</v>
      </c>
      <c r="C1006" s="132" t="str">
        <f t="shared" si="73"/>
        <v>VR</v>
      </c>
    </row>
    <row r="1007" spans="1:3" x14ac:dyDescent="0.15">
      <c r="A1007" s="132" t="s">
        <v>3091</v>
      </c>
      <c r="B1007" s="132" t="str">
        <f t="shared" si="72"/>
        <v>KK-150069</v>
      </c>
      <c r="C1007" s="132" t="str">
        <f t="shared" si="73"/>
        <v>VE</v>
      </c>
    </row>
    <row r="1008" spans="1:3" x14ac:dyDescent="0.15">
      <c r="A1008" s="132" t="s">
        <v>3108</v>
      </c>
      <c r="B1008" s="132" t="str">
        <f t="shared" si="72"/>
        <v>QS-150029</v>
      </c>
      <c r="C1008" s="132" t="str">
        <f t="shared" si="73"/>
        <v>VE</v>
      </c>
    </row>
    <row r="1009" spans="1:3" x14ac:dyDescent="0.15">
      <c r="A1009" s="132" t="s">
        <v>3123</v>
      </c>
      <c r="B1009" s="132" t="str">
        <f t="shared" si="72"/>
        <v>KT-150040</v>
      </c>
      <c r="C1009" s="132" t="str">
        <f t="shared" si="73"/>
        <v>VE</v>
      </c>
    </row>
    <row r="1010" spans="1:3" x14ac:dyDescent="0.15">
      <c r="A1010" s="132" t="s">
        <v>3126</v>
      </c>
      <c r="B1010" s="132" t="str">
        <f t="shared" si="72"/>
        <v>CB-150004</v>
      </c>
      <c r="C1010" s="132" t="str">
        <f t="shared" si="73"/>
        <v>VE</v>
      </c>
    </row>
    <row r="1011" spans="1:3" x14ac:dyDescent="0.15">
      <c r="A1011" s="132" t="s">
        <v>3158</v>
      </c>
      <c r="B1011" s="132" t="str">
        <f t="shared" si="72"/>
        <v>CG-140018</v>
      </c>
      <c r="C1011" s="132" t="str">
        <f t="shared" si="73"/>
        <v>VR</v>
      </c>
    </row>
    <row r="1012" spans="1:3" x14ac:dyDescent="0.15">
      <c r="A1012" s="132" t="s">
        <v>3159</v>
      </c>
      <c r="B1012" s="132" t="str">
        <f t="shared" si="72"/>
        <v>CG-140017</v>
      </c>
      <c r="C1012" s="132" t="str">
        <f t="shared" si="73"/>
        <v>VR</v>
      </c>
    </row>
    <row r="1013" spans="1:3" x14ac:dyDescent="0.15">
      <c r="A1013" s="132" t="s">
        <v>3290</v>
      </c>
      <c r="B1013" s="132" t="str">
        <f t="shared" si="72"/>
        <v>KT-110050</v>
      </c>
      <c r="C1013" s="132" t="str">
        <f t="shared" si="73"/>
        <v>VR</v>
      </c>
    </row>
    <row r="1014" spans="1:3" x14ac:dyDescent="0.15">
      <c r="A1014" s="132" t="s">
        <v>1069</v>
      </c>
      <c r="B1014" s="132" t="str">
        <f t="shared" si="72"/>
        <v>CB-100004</v>
      </c>
      <c r="C1014" s="132" t="str">
        <f t="shared" si="73"/>
        <v>VE</v>
      </c>
    </row>
    <row r="1015" spans="1:3" x14ac:dyDescent="0.15">
      <c r="A1015" s="132" t="s">
        <v>1278</v>
      </c>
      <c r="B1015" s="132" t="str">
        <f t="shared" si="72"/>
        <v>HR-150001</v>
      </c>
      <c r="C1015" s="132" t="str">
        <f t="shared" si="73"/>
        <v>VR</v>
      </c>
    </row>
    <row r="1016" spans="1:3" x14ac:dyDescent="0.15">
      <c r="A1016" s="132" t="s">
        <v>11210</v>
      </c>
      <c r="B1016" s="132" t="str">
        <f t="shared" si="72"/>
        <v>SK-080009</v>
      </c>
      <c r="C1016" s="132" t="str">
        <f t="shared" si="73"/>
        <v>VG</v>
      </c>
    </row>
    <row r="1017" spans="1:3" x14ac:dyDescent="0.15">
      <c r="A1017" s="132" t="s">
        <v>1367</v>
      </c>
      <c r="B1017" s="132" t="str">
        <f t="shared" si="72"/>
        <v>KT-100012</v>
      </c>
      <c r="C1017" s="132" t="str">
        <f t="shared" si="73"/>
        <v>VE</v>
      </c>
    </row>
    <row r="1018" spans="1:3" x14ac:dyDescent="0.15">
      <c r="A1018" s="132" t="s">
        <v>1563</v>
      </c>
      <c r="B1018" s="132" t="str">
        <f t="shared" si="72"/>
        <v>QS-150021</v>
      </c>
      <c r="C1018" s="132" t="str">
        <f t="shared" si="73"/>
        <v>VE</v>
      </c>
    </row>
    <row r="1019" spans="1:3" x14ac:dyDescent="0.15">
      <c r="A1019" s="132" t="s">
        <v>2998</v>
      </c>
      <c r="B1019" s="132" t="str">
        <f t="shared" si="72"/>
        <v>KT-170103</v>
      </c>
      <c r="C1019" s="132" t="str">
        <f t="shared" si="73"/>
        <v>VR</v>
      </c>
    </row>
    <row r="1020" spans="1:3" x14ac:dyDescent="0.15">
      <c r="A1020" s="132" t="s">
        <v>2999</v>
      </c>
      <c r="B1020" s="132" t="str">
        <f t="shared" si="72"/>
        <v>KT-170085</v>
      </c>
      <c r="C1020" s="132" t="str">
        <f t="shared" si="73"/>
        <v>VR</v>
      </c>
    </row>
    <row r="1021" spans="1:3" x14ac:dyDescent="0.15">
      <c r="A1021" s="132" t="s">
        <v>3006</v>
      </c>
      <c r="B1021" s="132" t="str">
        <f t="shared" si="72"/>
        <v>SK-170008</v>
      </c>
      <c r="C1021" s="132" t="str">
        <f t="shared" si="73"/>
        <v>VR</v>
      </c>
    </row>
    <row r="1022" spans="1:3" x14ac:dyDescent="0.15">
      <c r="A1022" s="132" t="s">
        <v>3010</v>
      </c>
      <c r="B1022" s="132" t="str">
        <f t="shared" si="72"/>
        <v>KT-170063</v>
      </c>
      <c r="C1022" s="132" t="str">
        <f t="shared" si="73"/>
        <v>VR</v>
      </c>
    </row>
    <row r="1023" spans="1:3" x14ac:dyDescent="0.15">
      <c r="A1023" s="132" t="s">
        <v>3011</v>
      </c>
      <c r="B1023" s="132" t="str">
        <f t="shared" si="72"/>
        <v>CG-170010</v>
      </c>
      <c r="C1023" s="132" t="str">
        <f t="shared" si="73"/>
        <v>VE</v>
      </c>
    </row>
    <row r="1024" spans="1:3" x14ac:dyDescent="0.15">
      <c r="A1024" s="132" t="s">
        <v>3015</v>
      </c>
      <c r="B1024" s="132" t="str">
        <f t="shared" si="72"/>
        <v>KT-170057</v>
      </c>
      <c r="C1024" s="132" t="str">
        <f t="shared" si="73"/>
        <v>VR</v>
      </c>
    </row>
    <row r="1025" spans="1:3" x14ac:dyDescent="0.15">
      <c r="A1025" s="132" t="s">
        <v>3093</v>
      </c>
      <c r="B1025" s="132" t="str">
        <f t="shared" si="72"/>
        <v>KT-150124</v>
      </c>
      <c r="C1025" s="132" t="str">
        <f t="shared" si="73"/>
        <v>VR</v>
      </c>
    </row>
    <row r="1026" spans="1:3" x14ac:dyDescent="0.15">
      <c r="A1026" s="132" t="s">
        <v>3283</v>
      </c>
      <c r="B1026" s="132" t="str">
        <f t="shared" si="72"/>
        <v>KT-110060</v>
      </c>
      <c r="C1026" s="132" t="str">
        <f t="shared" si="73"/>
        <v>VR</v>
      </c>
    </row>
    <row r="1027" spans="1:3" x14ac:dyDescent="0.15">
      <c r="A1027" s="132" t="s">
        <v>1270</v>
      </c>
      <c r="B1027" s="132" t="str">
        <f t="shared" ref="B1027:B1090" si="74">LEFT(A1027,FIND("-",A1027)+6)</f>
        <v>HR-120020</v>
      </c>
      <c r="C1027" s="132" t="str">
        <f t="shared" ref="C1027:C1090" si="75">RIGHT(A1027,LEN(A1027)-FIND("-",A1027)-7)</f>
        <v>VE</v>
      </c>
    </row>
    <row r="1028" spans="1:3" x14ac:dyDescent="0.15">
      <c r="A1028" s="132" t="s">
        <v>1318</v>
      </c>
      <c r="B1028" s="132" t="str">
        <f t="shared" si="74"/>
        <v>KK-110015</v>
      </c>
      <c r="C1028" s="132" t="str">
        <f t="shared" si="75"/>
        <v>VE</v>
      </c>
    </row>
    <row r="1029" spans="1:3" x14ac:dyDescent="0.15">
      <c r="A1029" s="132" t="s">
        <v>3027</v>
      </c>
      <c r="B1029" s="132" t="str">
        <f t="shared" si="74"/>
        <v>KK-170002</v>
      </c>
      <c r="C1029" s="132" t="str">
        <f t="shared" si="75"/>
        <v>VE</v>
      </c>
    </row>
    <row r="1030" spans="1:3" x14ac:dyDescent="0.15">
      <c r="A1030" s="132" t="s">
        <v>1551</v>
      </c>
      <c r="B1030" s="132" t="str">
        <f t="shared" si="74"/>
        <v>QS-120002</v>
      </c>
      <c r="C1030" s="132" t="str">
        <f t="shared" si="75"/>
        <v>VE</v>
      </c>
    </row>
    <row r="1031" spans="1:3" x14ac:dyDescent="0.15">
      <c r="A1031" s="132" t="s">
        <v>1564</v>
      </c>
      <c r="B1031" s="132" t="str">
        <f t="shared" si="74"/>
        <v>QS-160016</v>
      </c>
      <c r="C1031" s="132" t="str">
        <f t="shared" si="75"/>
        <v>VE</v>
      </c>
    </row>
    <row r="1032" spans="1:3" x14ac:dyDescent="0.15">
      <c r="A1032" s="132" t="s">
        <v>1380</v>
      </c>
      <c r="B1032" s="132" t="str">
        <f t="shared" si="74"/>
        <v>KT-100047</v>
      </c>
      <c r="C1032" s="132" t="str">
        <f t="shared" si="75"/>
        <v>VE</v>
      </c>
    </row>
    <row r="1033" spans="1:3" x14ac:dyDescent="0.15">
      <c r="A1033" s="132" t="s">
        <v>2995</v>
      </c>
      <c r="B1033" s="132" t="str">
        <f t="shared" si="74"/>
        <v>KT-170109</v>
      </c>
      <c r="C1033" s="132" t="str">
        <f t="shared" si="75"/>
        <v>VR</v>
      </c>
    </row>
    <row r="1034" spans="1:3" x14ac:dyDescent="0.15">
      <c r="A1034" s="132" t="s">
        <v>3184</v>
      </c>
      <c r="B1034" s="132" t="str">
        <f t="shared" si="74"/>
        <v>CB-140001</v>
      </c>
      <c r="C1034" s="132" t="str">
        <f t="shared" si="75"/>
        <v>VR</v>
      </c>
    </row>
    <row r="1035" spans="1:3" x14ac:dyDescent="0.15">
      <c r="A1035" s="132" t="s">
        <v>1298</v>
      </c>
      <c r="B1035" s="132" t="str">
        <f t="shared" si="74"/>
        <v>KK-100077</v>
      </c>
      <c r="C1035" s="132" t="str">
        <f t="shared" si="75"/>
        <v>VE</v>
      </c>
    </row>
    <row r="1036" spans="1:3" x14ac:dyDescent="0.15">
      <c r="A1036" s="132" t="s">
        <v>1327</v>
      </c>
      <c r="B1036" s="132" t="str">
        <f t="shared" si="74"/>
        <v>KK-110050</v>
      </c>
      <c r="C1036" s="132" t="str">
        <f t="shared" si="75"/>
        <v>VE</v>
      </c>
    </row>
    <row r="1037" spans="1:3" x14ac:dyDescent="0.15">
      <c r="A1037" s="132" t="s">
        <v>1336</v>
      </c>
      <c r="B1037" s="132" t="str">
        <f t="shared" si="74"/>
        <v>KK-120022</v>
      </c>
      <c r="C1037" s="132" t="str">
        <f t="shared" si="75"/>
        <v>VE</v>
      </c>
    </row>
    <row r="1038" spans="1:3" x14ac:dyDescent="0.15">
      <c r="A1038" s="132" t="s">
        <v>1357</v>
      </c>
      <c r="B1038" s="132" t="str">
        <f t="shared" si="74"/>
        <v>KK-130056</v>
      </c>
      <c r="C1038" s="132" t="str">
        <f t="shared" si="75"/>
        <v>VE</v>
      </c>
    </row>
    <row r="1039" spans="1:3" x14ac:dyDescent="0.15">
      <c r="A1039" s="132" t="s">
        <v>3047</v>
      </c>
      <c r="B1039" s="132" t="str">
        <f t="shared" si="74"/>
        <v>KK-160040</v>
      </c>
      <c r="C1039" s="132" t="str">
        <f t="shared" si="75"/>
        <v>VE</v>
      </c>
    </row>
    <row r="1040" spans="1:3" x14ac:dyDescent="0.15">
      <c r="A1040" s="132" t="s">
        <v>3087</v>
      </c>
      <c r="B1040" s="132" t="str">
        <f t="shared" si="74"/>
        <v>KT-160005</v>
      </c>
      <c r="C1040" s="132" t="str">
        <f t="shared" si="75"/>
        <v>VE</v>
      </c>
    </row>
    <row r="1041" spans="1:3" x14ac:dyDescent="0.15">
      <c r="A1041" s="132" t="s">
        <v>1132</v>
      </c>
      <c r="B1041" s="132" t="str">
        <f t="shared" si="74"/>
        <v>CB-120039</v>
      </c>
      <c r="C1041" s="132" t="str">
        <f t="shared" si="75"/>
        <v>VE</v>
      </c>
    </row>
    <row r="1042" spans="1:3" x14ac:dyDescent="0.15">
      <c r="A1042" s="132" t="s">
        <v>1203</v>
      </c>
      <c r="B1042" s="132" t="str">
        <f t="shared" si="74"/>
        <v>HK-100028</v>
      </c>
      <c r="C1042" s="132" t="str">
        <f t="shared" si="75"/>
        <v>VE</v>
      </c>
    </row>
    <row r="1043" spans="1:3" x14ac:dyDescent="0.15">
      <c r="A1043" s="132" t="s">
        <v>1440</v>
      </c>
      <c r="B1043" s="132" t="str">
        <f t="shared" si="74"/>
        <v>KT-120056</v>
      </c>
      <c r="C1043" s="132" t="str">
        <f t="shared" si="75"/>
        <v>VE</v>
      </c>
    </row>
    <row r="1044" spans="1:3" x14ac:dyDescent="0.15">
      <c r="A1044" s="132" t="s">
        <v>1258</v>
      </c>
      <c r="B1044" s="132" t="str">
        <f t="shared" si="74"/>
        <v>HR-110014</v>
      </c>
      <c r="C1044" s="132" t="str">
        <f t="shared" si="75"/>
        <v>VE</v>
      </c>
    </row>
    <row r="1045" spans="1:3" x14ac:dyDescent="0.15">
      <c r="A1045" s="132" t="s">
        <v>1085</v>
      </c>
      <c r="B1045" s="132" t="str">
        <f t="shared" si="74"/>
        <v>CB-100032</v>
      </c>
      <c r="C1045" s="132" t="str">
        <f t="shared" si="75"/>
        <v>VE</v>
      </c>
    </row>
    <row r="1046" spans="1:3" x14ac:dyDescent="0.15">
      <c r="A1046" s="132" t="s">
        <v>4593</v>
      </c>
      <c r="B1046" s="132" t="str">
        <f t="shared" si="74"/>
        <v>CG-090026</v>
      </c>
      <c r="C1046" s="132" t="str">
        <f t="shared" si="75"/>
        <v>VG</v>
      </c>
    </row>
    <row r="1047" spans="1:3" x14ac:dyDescent="0.15">
      <c r="A1047" s="132" t="s">
        <v>7957</v>
      </c>
      <c r="B1047" s="132" t="str">
        <f t="shared" si="74"/>
        <v>KT-090071</v>
      </c>
      <c r="C1047" s="132" t="str">
        <f t="shared" si="75"/>
        <v>VG</v>
      </c>
    </row>
    <row r="1048" spans="1:3" x14ac:dyDescent="0.15">
      <c r="A1048" s="132" t="s">
        <v>3191</v>
      </c>
      <c r="B1048" s="132" t="str">
        <f t="shared" si="74"/>
        <v>CG-140003</v>
      </c>
      <c r="C1048" s="132" t="str">
        <f t="shared" si="75"/>
        <v>VE</v>
      </c>
    </row>
    <row r="1049" spans="1:3" x14ac:dyDescent="0.15">
      <c r="A1049" s="132" t="s">
        <v>1306</v>
      </c>
      <c r="B1049" s="132" t="str">
        <f t="shared" si="74"/>
        <v>KK-100094</v>
      </c>
      <c r="C1049" s="132" t="str">
        <f t="shared" si="75"/>
        <v>VE</v>
      </c>
    </row>
    <row r="1050" spans="1:3" x14ac:dyDescent="0.15">
      <c r="A1050" s="132" t="s">
        <v>1320</v>
      </c>
      <c r="B1050" s="132" t="str">
        <f t="shared" si="74"/>
        <v>KK-110025</v>
      </c>
      <c r="C1050" s="132" t="str">
        <f t="shared" si="75"/>
        <v>VE</v>
      </c>
    </row>
    <row r="1051" spans="1:3" x14ac:dyDescent="0.15">
      <c r="A1051" s="132" t="s">
        <v>1529</v>
      </c>
      <c r="B1051" s="132" t="str">
        <f t="shared" si="74"/>
        <v>QS-100026</v>
      </c>
      <c r="C1051" s="132" t="str">
        <f t="shared" si="75"/>
        <v>VE</v>
      </c>
    </row>
    <row r="1052" spans="1:3" x14ac:dyDescent="0.15">
      <c r="A1052" s="132" t="s">
        <v>1545</v>
      </c>
      <c r="B1052" s="132" t="str">
        <f t="shared" si="74"/>
        <v>QS-110032</v>
      </c>
      <c r="C1052" s="132" t="str">
        <f t="shared" si="75"/>
        <v>VE</v>
      </c>
    </row>
    <row r="1053" spans="1:3" x14ac:dyDescent="0.15">
      <c r="A1053" s="132" t="s">
        <v>3097</v>
      </c>
      <c r="B1053" s="132" t="str">
        <f t="shared" si="74"/>
        <v>KT-150105</v>
      </c>
      <c r="C1053" s="132" t="str">
        <f t="shared" si="75"/>
        <v>VE</v>
      </c>
    </row>
    <row r="1054" spans="1:3" x14ac:dyDescent="0.15">
      <c r="A1054" s="132" t="s">
        <v>3140</v>
      </c>
      <c r="B1054" s="132" t="str">
        <f t="shared" si="74"/>
        <v>TH-150008</v>
      </c>
      <c r="C1054" s="132" t="str">
        <f t="shared" si="75"/>
        <v>VE</v>
      </c>
    </row>
    <row r="1055" spans="1:3" x14ac:dyDescent="0.15">
      <c r="A1055" s="132" t="s">
        <v>3190</v>
      </c>
      <c r="B1055" s="132" t="str">
        <f t="shared" si="74"/>
        <v>KT-140006</v>
      </c>
      <c r="C1055" s="132" t="str">
        <f t="shared" si="75"/>
        <v>VE</v>
      </c>
    </row>
    <row r="1056" spans="1:3" x14ac:dyDescent="0.15">
      <c r="A1056" s="132" t="s">
        <v>22044</v>
      </c>
      <c r="B1056" s="132" t="str">
        <f t="shared" si="74"/>
        <v>CB-090028</v>
      </c>
      <c r="C1056" s="132" t="str">
        <f t="shared" si="75"/>
        <v>VG</v>
      </c>
    </row>
    <row r="1057" spans="1:3" x14ac:dyDescent="0.15">
      <c r="A1057" s="132" t="s">
        <v>10410</v>
      </c>
      <c r="B1057" s="132" t="str">
        <f t="shared" si="74"/>
        <v>QS-090024</v>
      </c>
      <c r="C1057" s="132" t="str">
        <f t="shared" si="75"/>
        <v>VG</v>
      </c>
    </row>
    <row r="1058" spans="1:3" x14ac:dyDescent="0.15">
      <c r="A1058" s="132" t="s">
        <v>1540</v>
      </c>
      <c r="B1058" s="132" t="str">
        <f t="shared" si="74"/>
        <v>QS-110022</v>
      </c>
      <c r="C1058" s="132" t="str">
        <f t="shared" si="75"/>
        <v>VE</v>
      </c>
    </row>
    <row r="1059" spans="1:3" x14ac:dyDescent="0.15">
      <c r="A1059" s="132" t="s">
        <v>4987</v>
      </c>
      <c r="B1059" s="132" t="str">
        <f t="shared" si="74"/>
        <v>HK-090002</v>
      </c>
      <c r="C1059" s="132" t="str">
        <f t="shared" si="75"/>
        <v>VG</v>
      </c>
    </row>
    <row r="1060" spans="1:3" x14ac:dyDescent="0.15">
      <c r="A1060" s="132" t="s">
        <v>1199</v>
      </c>
      <c r="B1060" s="132" t="str">
        <f t="shared" si="74"/>
        <v>HK-100012</v>
      </c>
      <c r="C1060" s="132" t="str">
        <f t="shared" si="75"/>
        <v>VE</v>
      </c>
    </row>
    <row r="1061" spans="1:3" x14ac:dyDescent="0.15">
      <c r="A1061" s="132" t="s">
        <v>1541</v>
      </c>
      <c r="B1061" s="132" t="str">
        <f t="shared" si="74"/>
        <v>QS-110023</v>
      </c>
      <c r="C1061" s="132" t="str">
        <f t="shared" si="75"/>
        <v>VE</v>
      </c>
    </row>
    <row r="1062" spans="1:3" x14ac:dyDescent="0.15">
      <c r="A1062" s="132" t="s">
        <v>2976</v>
      </c>
      <c r="B1062" s="132" t="str">
        <f t="shared" si="74"/>
        <v>KT-170076</v>
      </c>
      <c r="C1062" s="132" t="str">
        <f t="shared" si="75"/>
        <v>VE</v>
      </c>
    </row>
    <row r="1063" spans="1:3" x14ac:dyDescent="0.15">
      <c r="A1063" s="132" t="s">
        <v>3134</v>
      </c>
      <c r="B1063" s="132" t="str">
        <f t="shared" si="74"/>
        <v>KT-150019</v>
      </c>
      <c r="C1063" s="132" t="str">
        <f t="shared" si="75"/>
        <v>VE</v>
      </c>
    </row>
    <row r="1064" spans="1:3" x14ac:dyDescent="0.15">
      <c r="A1064" s="132" t="s">
        <v>1245</v>
      </c>
      <c r="B1064" s="132" t="str">
        <f t="shared" si="74"/>
        <v>HK-120035</v>
      </c>
      <c r="C1064" s="132" t="str">
        <f t="shared" si="75"/>
        <v>VE</v>
      </c>
    </row>
    <row r="1065" spans="1:3" x14ac:dyDescent="0.15">
      <c r="A1065" s="132" t="s">
        <v>1280</v>
      </c>
      <c r="B1065" s="132" t="str">
        <f t="shared" si="74"/>
        <v>KK-100006</v>
      </c>
      <c r="C1065" s="132" t="str">
        <f t="shared" si="75"/>
        <v>VE</v>
      </c>
    </row>
    <row r="1066" spans="1:3" x14ac:dyDescent="0.15">
      <c r="A1066" s="132" t="s">
        <v>5432</v>
      </c>
      <c r="B1066" s="132" t="str">
        <f t="shared" si="74"/>
        <v>HR-090003</v>
      </c>
      <c r="C1066" s="132" t="str">
        <f t="shared" si="75"/>
        <v>VG</v>
      </c>
    </row>
    <row r="1067" spans="1:3" x14ac:dyDescent="0.15">
      <c r="A1067" s="132" t="s">
        <v>3034</v>
      </c>
      <c r="B1067" s="132" t="str">
        <f t="shared" si="74"/>
        <v>KTK-160024</v>
      </c>
      <c r="C1067" s="132" t="str">
        <f t="shared" si="75"/>
        <v>VE</v>
      </c>
    </row>
    <row r="1068" spans="1:3" x14ac:dyDescent="0.15">
      <c r="A1068" s="132" t="s">
        <v>2772</v>
      </c>
      <c r="B1068" s="132" t="str">
        <f t="shared" si="74"/>
        <v>HKK-110007</v>
      </c>
      <c r="C1068" s="132" t="str">
        <f t="shared" si="75"/>
        <v>VE</v>
      </c>
    </row>
    <row r="1069" spans="1:3" x14ac:dyDescent="0.15">
      <c r="A1069" s="132" t="s">
        <v>22045</v>
      </c>
      <c r="B1069" s="132" t="str">
        <f t="shared" si="74"/>
        <v>HRK-080001</v>
      </c>
      <c r="C1069" s="132" t="str">
        <f t="shared" si="75"/>
        <v>VG</v>
      </c>
    </row>
    <row r="1070" spans="1:3" x14ac:dyDescent="0.15">
      <c r="A1070" s="132" t="s">
        <v>2779</v>
      </c>
      <c r="B1070" s="132" t="str">
        <f t="shared" si="74"/>
        <v>KTK-100005</v>
      </c>
      <c r="C1070" s="132" t="str">
        <f t="shared" si="75"/>
        <v>VE</v>
      </c>
    </row>
    <row r="1071" spans="1:3" x14ac:dyDescent="0.15">
      <c r="A1071" s="132" t="s">
        <v>3077</v>
      </c>
      <c r="B1071" s="132" t="str">
        <f t="shared" si="74"/>
        <v>OKK-160001</v>
      </c>
      <c r="C1071" s="132" t="str">
        <f t="shared" si="75"/>
        <v>VE</v>
      </c>
    </row>
    <row r="1072" spans="1:3" x14ac:dyDescent="0.15">
      <c r="A1072" s="132" t="s">
        <v>2774</v>
      </c>
      <c r="B1072" s="132" t="str">
        <f t="shared" si="74"/>
        <v>HRK-120001</v>
      </c>
      <c r="C1072" s="132" t="str">
        <f t="shared" si="75"/>
        <v>VE</v>
      </c>
    </row>
    <row r="1073" spans="1:3" x14ac:dyDescent="0.15">
      <c r="A1073" s="132" t="s">
        <v>2782</v>
      </c>
      <c r="B1073" s="132" t="str">
        <f t="shared" si="74"/>
        <v>KTK-100013</v>
      </c>
      <c r="C1073" s="132" t="str">
        <f t="shared" si="75"/>
        <v>VE</v>
      </c>
    </row>
    <row r="1074" spans="1:3" x14ac:dyDescent="0.15">
      <c r="A1074" s="132" t="s">
        <v>2778</v>
      </c>
      <c r="B1074" s="132" t="str">
        <f t="shared" si="74"/>
        <v>KTK-100002</v>
      </c>
      <c r="C1074" s="132" t="str">
        <f t="shared" si="75"/>
        <v>VE</v>
      </c>
    </row>
    <row r="1075" spans="1:3" x14ac:dyDescent="0.15">
      <c r="A1075" s="132" t="s">
        <v>2786</v>
      </c>
      <c r="B1075" s="132" t="str">
        <f t="shared" si="74"/>
        <v>KTK-120005</v>
      </c>
      <c r="C1075" s="132" t="str">
        <f t="shared" si="75"/>
        <v>VE</v>
      </c>
    </row>
    <row r="1076" spans="1:3" x14ac:dyDescent="0.15">
      <c r="A1076" s="132" t="s">
        <v>2789</v>
      </c>
      <c r="B1076" s="132" t="str">
        <f t="shared" si="74"/>
        <v>QSK-110003</v>
      </c>
      <c r="C1076" s="132" t="str">
        <f t="shared" si="75"/>
        <v>VE</v>
      </c>
    </row>
    <row r="1077" spans="1:3" x14ac:dyDescent="0.15">
      <c r="A1077" s="132" t="s">
        <v>2790</v>
      </c>
      <c r="B1077" s="132" t="str">
        <f t="shared" si="74"/>
        <v>QSK-120003</v>
      </c>
      <c r="C1077" s="132" t="str">
        <f t="shared" si="75"/>
        <v>VE</v>
      </c>
    </row>
    <row r="1078" spans="1:3" x14ac:dyDescent="0.15">
      <c r="A1078" s="132" t="s">
        <v>3146</v>
      </c>
      <c r="B1078" s="132" t="str">
        <f t="shared" si="74"/>
        <v>KKK-140004</v>
      </c>
      <c r="C1078" s="132" t="str">
        <f t="shared" si="75"/>
        <v>VE</v>
      </c>
    </row>
    <row r="1079" spans="1:3" x14ac:dyDescent="0.15">
      <c r="A1079" s="132" t="s">
        <v>2788</v>
      </c>
      <c r="B1079" s="132" t="str">
        <f t="shared" si="74"/>
        <v>QSK-110002</v>
      </c>
      <c r="C1079" s="132" t="str">
        <f t="shared" si="75"/>
        <v>VE</v>
      </c>
    </row>
    <row r="1080" spans="1:3" x14ac:dyDescent="0.15">
      <c r="A1080" s="132" t="s">
        <v>22039</v>
      </c>
      <c r="B1080" s="132" t="str">
        <f t="shared" si="74"/>
        <v>QSK-090005</v>
      </c>
      <c r="C1080" s="132" t="str">
        <f t="shared" si="75"/>
        <v>VG</v>
      </c>
    </row>
    <row r="1081" spans="1:3" x14ac:dyDescent="0.15">
      <c r="A1081" s="132" t="s">
        <v>2793</v>
      </c>
      <c r="B1081" s="132" t="str">
        <f t="shared" si="74"/>
        <v>SKK-120002</v>
      </c>
      <c r="C1081" s="132" t="str">
        <f t="shared" si="75"/>
        <v>VE</v>
      </c>
    </row>
    <row r="1082" spans="1:3" x14ac:dyDescent="0.15">
      <c r="A1082" s="132" t="s">
        <v>2795</v>
      </c>
      <c r="B1082" s="132" t="str">
        <f t="shared" si="74"/>
        <v>CBK-130005</v>
      </c>
      <c r="C1082" s="132" t="str">
        <f t="shared" si="75"/>
        <v>VE</v>
      </c>
    </row>
    <row r="1083" spans="1:3" x14ac:dyDescent="0.15">
      <c r="A1083" s="132" t="s">
        <v>3060</v>
      </c>
      <c r="B1083" s="132" t="str">
        <f t="shared" si="74"/>
        <v>KTK-160010</v>
      </c>
      <c r="C1083" s="132" t="str">
        <f t="shared" si="75"/>
        <v>VE</v>
      </c>
    </row>
    <row r="1084" spans="1:3" x14ac:dyDescent="0.15">
      <c r="A1084" s="132" t="s">
        <v>3168</v>
      </c>
      <c r="B1084" s="132" t="str">
        <f t="shared" si="74"/>
        <v>KTK-140006</v>
      </c>
      <c r="C1084" s="132" t="str">
        <f t="shared" si="75"/>
        <v>VE</v>
      </c>
    </row>
    <row r="1085" spans="1:3" x14ac:dyDescent="0.15">
      <c r="A1085" s="132" t="s">
        <v>22040</v>
      </c>
      <c r="B1085" s="132" t="str">
        <f t="shared" si="74"/>
        <v>QSK-090004</v>
      </c>
      <c r="C1085" s="132" t="str">
        <f t="shared" si="75"/>
        <v>VG</v>
      </c>
    </row>
    <row r="1086" spans="1:3" x14ac:dyDescent="0.15">
      <c r="A1086" s="132" t="s">
        <v>2784</v>
      </c>
      <c r="B1086" s="132" t="str">
        <f t="shared" si="74"/>
        <v>KTK-110005</v>
      </c>
      <c r="C1086" s="132" t="str">
        <f t="shared" si="75"/>
        <v>VE</v>
      </c>
    </row>
    <row r="1087" spans="1:3" x14ac:dyDescent="0.15">
      <c r="A1087" s="132" t="s">
        <v>2771</v>
      </c>
      <c r="B1087" s="132" t="str">
        <f t="shared" si="74"/>
        <v>HKK-110005</v>
      </c>
      <c r="C1087" s="132" t="str">
        <f t="shared" si="75"/>
        <v>VE</v>
      </c>
    </row>
    <row r="1088" spans="1:3" x14ac:dyDescent="0.15">
      <c r="A1088" s="132" t="s">
        <v>3124</v>
      </c>
      <c r="B1088" s="132" t="str">
        <f t="shared" si="74"/>
        <v>QSK-150003</v>
      </c>
      <c r="C1088" s="132" t="str">
        <f t="shared" si="75"/>
        <v>VE</v>
      </c>
    </row>
    <row r="1089" spans="1:3" x14ac:dyDescent="0.15">
      <c r="A1089" s="132" t="s">
        <v>3103</v>
      </c>
      <c r="B1089" s="132" t="str">
        <f t="shared" si="74"/>
        <v>HKK-150001</v>
      </c>
      <c r="C1089" s="132" t="str">
        <f t="shared" si="75"/>
        <v>VE</v>
      </c>
    </row>
    <row r="1090" spans="1:3" x14ac:dyDescent="0.15">
      <c r="A1090" s="132" t="s">
        <v>2773</v>
      </c>
      <c r="B1090" s="132" t="str">
        <f t="shared" si="74"/>
        <v>HKK-130001</v>
      </c>
      <c r="C1090" s="132" t="str">
        <f t="shared" si="75"/>
        <v>VE</v>
      </c>
    </row>
    <row r="1091" spans="1:3" x14ac:dyDescent="0.15">
      <c r="A1091" s="132" t="s">
        <v>2770</v>
      </c>
      <c r="B1091" s="132" t="str">
        <f t="shared" ref="B1091:B1142" si="76">LEFT(A1091,FIND("-",A1091)+6)</f>
        <v>CBK-130002</v>
      </c>
      <c r="C1091" s="132" t="str">
        <f t="shared" ref="C1091:C1142" si="77">RIGHT(A1091,LEN(A1091)-FIND("-",A1091)-7)</f>
        <v>VE</v>
      </c>
    </row>
    <row r="1092" spans="1:3" x14ac:dyDescent="0.15">
      <c r="A1092" s="132" t="s">
        <v>2777</v>
      </c>
      <c r="B1092" s="132" t="str">
        <f t="shared" si="76"/>
        <v>KKK-120001</v>
      </c>
      <c r="C1092" s="132" t="str">
        <f t="shared" si="77"/>
        <v>VE</v>
      </c>
    </row>
    <row r="1093" spans="1:3" x14ac:dyDescent="0.15">
      <c r="A1093" s="132" t="s">
        <v>2785</v>
      </c>
      <c r="B1093" s="132" t="str">
        <f t="shared" si="76"/>
        <v>KTK-120002</v>
      </c>
      <c r="C1093" s="132" t="str">
        <f t="shared" si="77"/>
        <v>VE</v>
      </c>
    </row>
    <row r="1094" spans="1:3" x14ac:dyDescent="0.15">
      <c r="A1094" s="132" t="s">
        <v>2766</v>
      </c>
      <c r="B1094" s="132" t="str">
        <f t="shared" si="76"/>
        <v>KTK-140001</v>
      </c>
      <c r="C1094" s="132" t="str">
        <f t="shared" si="77"/>
        <v>VR</v>
      </c>
    </row>
    <row r="1095" spans="1:3" x14ac:dyDescent="0.15">
      <c r="A1095" s="132" t="s">
        <v>2780</v>
      </c>
      <c r="B1095" s="132" t="str">
        <f t="shared" si="76"/>
        <v>KTK-100009</v>
      </c>
      <c r="C1095" s="132" t="str">
        <f t="shared" si="77"/>
        <v>VE</v>
      </c>
    </row>
    <row r="1096" spans="1:3" x14ac:dyDescent="0.15">
      <c r="A1096" s="132" t="s">
        <v>2787</v>
      </c>
      <c r="B1096" s="132" t="str">
        <f t="shared" si="76"/>
        <v>KTK-140011</v>
      </c>
      <c r="C1096" s="132" t="str">
        <f t="shared" si="77"/>
        <v>VR</v>
      </c>
    </row>
    <row r="1097" spans="1:3" x14ac:dyDescent="0.15">
      <c r="A1097" s="132" t="s">
        <v>22041</v>
      </c>
      <c r="B1097" s="132" t="str">
        <f t="shared" si="76"/>
        <v>KTK-090004</v>
      </c>
      <c r="C1097" s="132" t="str">
        <f t="shared" si="77"/>
        <v>VG</v>
      </c>
    </row>
    <row r="1098" spans="1:3" x14ac:dyDescent="0.15">
      <c r="A1098" s="132" t="s">
        <v>2769</v>
      </c>
      <c r="B1098" s="132" t="str">
        <f t="shared" si="76"/>
        <v>CBK-120003</v>
      </c>
      <c r="C1098" s="132" t="str">
        <f t="shared" si="77"/>
        <v>VR</v>
      </c>
    </row>
    <row r="1099" spans="1:3" x14ac:dyDescent="0.15">
      <c r="A1099" s="132" t="s">
        <v>3197</v>
      </c>
      <c r="B1099" s="132" t="str">
        <f t="shared" si="76"/>
        <v>CBK-130004</v>
      </c>
      <c r="C1099" s="132" t="str">
        <f t="shared" si="77"/>
        <v>VE</v>
      </c>
    </row>
    <row r="1100" spans="1:3" x14ac:dyDescent="0.15">
      <c r="A1100" s="132" t="s">
        <v>3198</v>
      </c>
      <c r="B1100" s="132" t="str">
        <f t="shared" si="76"/>
        <v>CBK-130003</v>
      </c>
      <c r="C1100" s="132" t="str">
        <f t="shared" si="77"/>
        <v>VE</v>
      </c>
    </row>
    <row r="1101" spans="1:3" x14ac:dyDescent="0.15">
      <c r="A1101" s="132" t="s">
        <v>2765</v>
      </c>
      <c r="B1101" s="132" t="str">
        <f t="shared" si="76"/>
        <v>HKK-110001</v>
      </c>
      <c r="C1101" s="132" t="str">
        <f t="shared" si="77"/>
        <v>VR</v>
      </c>
    </row>
    <row r="1102" spans="1:3" x14ac:dyDescent="0.15">
      <c r="A1102" s="132" t="s">
        <v>3170</v>
      </c>
      <c r="B1102" s="132" t="str">
        <f t="shared" si="76"/>
        <v>CBK-140003</v>
      </c>
      <c r="C1102" s="132" t="str">
        <f t="shared" si="77"/>
        <v>VE</v>
      </c>
    </row>
    <row r="1103" spans="1:3" x14ac:dyDescent="0.15">
      <c r="A1103" s="132" t="s">
        <v>2781</v>
      </c>
      <c r="B1103" s="132" t="str">
        <f t="shared" si="76"/>
        <v>KTK-100011</v>
      </c>
      <c r="C1103" s="132" t="str">
        <f t="shared" si="77"/>
        <v>VE</v>
      </c>
    </row>
    <row r="1104" spans="1:3" x14ac:dyDescent="0.15">
      <c r="A1104" s="132" t="s">
        <v>22042</v>
      </c>
      <c r="B1104" s="132" t="str">
        <f t="shared" si="76"/>
        <v>SKK-090002</v>
      </c>
      <c r="C1104" s="132" t="str">
        <f t="shared" si="77"/>
        <v>VG</v>
      </c>
    </row>
    <row r="1105" spans="1:3" x14ac:dyDescent="0.15">
      <c r="A1105" s="132" t="s">
        <v>22046</v>
      </c>
      <c r="B1105" s="132" t="str">
        <f t="shared" si="76"/>
        <v>KTK-100012</v>
      </c>
      <c r="C1105" s="132" t="str">
        <f t="shared" si="77"/>
        <v>VG</v>
      </c>
    </row>
    <row r="1106" spans="1:3" x14ac:dyDescent="0.15">
      <c r="A1106" s="132" t="s">
        <v>3038</v>
      </c>
      <c r="B1106" s="132" t="str">
        <f t="shared" si="76"/>
        <v>KTK-160019</v>
      </c>
      <c r="C1106" s="132" t="str">
        <f t="shared" si="77"/>
        <v>VE</v>
      </c>
    </row>
    <row r="1107" spans="1:3" x14ac:dyDescent="0.15">
      <c r="A1107" s="132" t="s">
        <v>3291</v>
      </c>
      <c r="B1107" s="132" t="str">
        <f t="shared" si="76"/>
        <v>KTK-110003</v>
      </c>
      <c r="C1107" s="132" t="str">
        <f t="shared" si="77"/>
        <v>VR</v>
      </c>
    </row>
    <row r="1108" spans="1:3" x14ac:dyDescent="0.15">
      <c r="A1108" s="132" t="s">
        <v>2764</v>
      </c>
      <c r="B1108" s="132" t="str">
        <f t="shared" si="76"/>
        <v>KKK-140002</v>
      </c>
      <c r="C1108" s="132" t="str">
        <f t="shared" si="77"/>
        <v>VR</v>
      </c>
    </row>
    <row r="1109" spans="1:3" x14ac:dyDescent="0.15">
      <c r="A1109" s="132" t="s">
        <v>3078</v>
      </c>
      <c r="B1109" s="132" t="str">
        <f t="shared" si="76"/>
        <v>CBK-160003</v>
      </c>
      <c r="C1109" s="132" t="str">
        <f t="shared" si="77"/>
        <v>VR</v>
      </c>
    </row>
    <row r="1110" spans="1:3" x14ac:dyDescent="0.15">
      <c r="A1110" s="132" t="s">
        <v>3096</v>
      </c>
      <c r="B1110" s="132" t="str">
        <f t="shared" si="76"/>
        <v>KTK-150011</v>
      </c>
      <c r="C1110" s="132" t="str">
        <f t="shared" si="77"/>
        <v>VR</v>
      </c>
    </row>
    <row r="1111" spans="1:3" x14ac:dyDescent="0.15">
      <c r="A1111" s="132" t="s">
        <v>3205</v>
      </c>
      <c r="B1111" s="132" t="str">
        <f t="shared" si="76"/>
        <v>QSK-130006</v>
      </c>
      <c r="C1111" s="132" t="str">
        <f t="shared" si="77"/>
        <v>VE</v>
      </c>
    </row>
    <row r="1112" spans="1:3" x14ac:dyDescent="0.15">
      <c r="A1112" s="132" t="s">
        <v>2767</v>
      </c>
      <c r="B1112" s="132" t="str">
        <f t="shared" si="76"/>
        <v>CBK-120001</v>
      </c>
      <c r="C1112" s="132" t="str">
        <f t="shared" si="77"/>
        <v>VE</v>
      </c>
    </row>
    <row r="1113" spans="1:3" x14ac:dyDescent="0.15">
      <c r="A1113" s="132" t="s">
        <v>2768</v>
      </c>
      <c r="B1113" s="132" t="str">
        <f t="shared" si="76"/>
        <v>CBK-120002</v>
      </c>
      <c r="C1113" s="132" t="str">
        <f t="shared" si="77"/>
        <v>VE</v>
      </c>
    </row>
    <row r="1114" spans="1:3" x14ac:dyDescent="0.15">
      <c r="A1114" s="132" t="s">
        <v>2775</v>
      </c>
      <c r="B1114" s="132" t="str">
        <f t="shared" si="76"/>
        <v>HRK-130001</v>
      </c>
      <c r="C1114" s="132" t="str">
        <f t="shared" si="77"/>
        <v>VE</v>
      </c>
    </row>
    <row r="1115" spans="1:3" x14ac:dyDescent="0.15">
      <c r="A1115" s="132" t="s">
        <v>22043</v>
      </c>
      <c r="B1115" s="132" t="str">
        <f t="shared" si="76"/>
        <v>KKK-090002</v>
      </c>
      <c r="C1115" s="132" t="str">
        <f t="shared" si="77"/>
        <v>VG</v>
      </c>
    </row>
    <row r="1116" spans="1:3" x14ac:dyDescent="0.15">
      <c r="A1116" s="132" t="s">
        <v>2776</v>
      </c>
      <c r="B1116" s="132" t="str">
        <f t="shared" si="76"/>
        <v>KKK-110001</v>
      </c>
      <c r="C1116" s="132" t="str">
        <f t="shared" si="77"/>
        <v>VE</v>
      </c>
    </row>
    <row r="1117" spans="1:3" x14ac:dyDescent="0.15">
      <c r="A1117" s="132" t="s">
        <v>22047</v>
      </c>
      <c r="B1117" s="132" t="str">
        <f t="shared" si="76"/>
        <v>KTK-090002</v>
      </c>
      <c r="C1117" s="132" t="str">
        <f t="shared" si="77"/>
        <v>VG</v>
      </c>
    </row>
    <row r="1118" spans="1:3" x14ac:dyDescent="0.15">
      <c r="A1118" s="132" t="s">
        <v>3310</v>
      </c>
      <c r="B1118" s="132" t="str">
        <f t="shared" si="76"/>
        <v>KTK-100007</v>
      </c>
      <c r="C1118" s="132" t="str">
        <f t="shared" si="77"/>
        <v>VE</v>
      </c>
    </row>
    <row r="1119" spans="1:3" x14ac:dyDescent="0.15">
      <c r="A1119" s="132" t="s">
        <v>2783</v>
      </c>
      <c r="B1119" s="132" t="str">
        <f t="shared" si="76"/>
        <v>KTK-110002</v>
      </c>
      <c r="C1119" s="132" t="str">
        <f t="shared" si="77"/>
        <v>VE</v>
      </c>
    </row>
    <row r="1120" spans="1:3" x14ac:dyDescent="0.15">
      <c r="A1120" s="132" t="s">
        <v>3289</v>
      </c>
      <c r="B1120" s="132" t="str">
        <f t="shared" si="76"/>
        <v>QSK-110005</v>
      </c>
      <c r="C1120" s="132" t="str">
        <f t="shared" si="77"/>
        <v>VE</v>
      </c>
    </row>
    <row r="1121" spans="1:3" x14ac:dyDescent="0.15">
      <c r="A1121" s="132" t="s">
        <v>2791</v>
      </c>
      <c r="B1121" s="132" t="str">
        <f t="shared" si="76"/>
        <v>QSK-120008</v>
      </c>
      <c r="C1121" s="132" t="str">
        <f t="shared" si="77"/>
        <v>VE</v>
      </c>
    </row>
    <row r="1122" spans="1:3" x14ac:dyDescent="0.15">
      <c r="A1122" s="132" t="s">
        <v>2792</v>
      </c>
      <c r="B1122" s="132" t="str">
        <f t="shared" si="76"/>
        <v>QSK-140001</v>
      </c>
      <c r="C1122" s="132" t="str">
        <f t="shared" si="77"/>
        <v>VE</v>
      </c>
    </row>
    <row r="1123" spans="1:3" x14ac:dyDescent="0.15">
      <c r="A1123" s="132" t="s">
        <v>2794</v>
      </c>
      <c r="B1123" s="132" t="str">
        <f t="shared" si="76"/>
        <v>THK-100001</v>
      </c>
      <c r="C1123" s="132" t="str">
        <f t="shared" si="77"/>
        <v>VE</v>
      </c>
    </row>
    <row r="1124" spans="1:3" x14ac:dyDescent="0.15">
      <c r="A1124" s="132" t="s">
        <v>2984</v>
      </c>
      <c r="B1124" s="132" t="str">
        <f t="shared" si="76"/>
        <v>KTK-180007</v>
      </c>
      <c r="C1124" s="132" t="str">
        <f t="shared" si="77"/>
        <v>VR</v>
      </c>
    </row>
    <row r="1125" spans="1:3" x14ac:dyDescent="0.15">
      <c r="A1125" s="132" t="s">
        <v>3102</v>
      </c>
      <c r="B1125" s="132" t="str">
        <f t="shared" si="76"/>
        <v>HKK-150002</v>
      </c>
      <c r="C1125" s="132" t="str">
        <f t="shared" si="77"/>
        <v>VE</v>
      </c>
    </row>
    <row r="1126" spans="1:3" x14ac:dyDescent="0.15">
      <c r="A1126" s="132" t="s">
        <v>3136</v>
      </c>
      <c r="B1126" s="132" t="str">
        <f t="shared" si="76"/>
        <v>KTK-150006</v>
      </c>
      <c r="C1126" s="132" t="str">
        <f t="shared" si="77"/>
        <v>VE</v>
      </c>
    </row>
    <row r="1127" spans="1:3" x14ac:dyDescent="0.15">
      <c r="A1127" s="132" t="s">
        <v>3162</v>
      </c>
      <c r="B1127" s="132" t="str">
        <f t="shared" si="76"/>
        <v>KTK-140009</v>
      </c>
      <c r="C1127" s="132" t="str">
        <f t="shared" si="77"/>
        <v>VE</v>
      </c>
    </row>
    <row r="1128" spans="1:3" x14ac:dyDescent="0.15">
      <c r="A1128" s="132" t="s">
        <v>3236</v>
      </c>
      <c r="B1128" s="132" t="str">
        <f t="shared" si="76"/>
        <v>KTK-130001</v>
      </c>
      <c r="C1128" s="132" t="str">
        <f t="shared" si="77"/>
        <v>VE</v>
      </c>
    </row>
    <row r="1129" spans="1:3" x14ac:dyDescent="0.15">
      <c r="A1129" s="132" t="s">
        <v>3175</v>
      </c>
      <c r="B1129" s="132" t="str">
        <f t="shared" si="76"/>
        <v>KKK-140001</v>
      </c>
      <c r="C1129" s="132" t="str">
        <f t="shared" si="77"/>
        <v>VE</v>
      </c>
    </row>
    <row r="1130" spans="1:3" x14ac:dyDescent="0.15">
      <c r="A1130" s="132" t="s">
        <v>3173</v>
      </c>
      <c r="B1130" s="132" t="str">
        <f t="shared" si="76"/>
        <v>HKK-140001</v>
      </c>
      <c r="C1130" s="132" t="str">
        <f t="shared" si="77"/>
        <v>VR</v>
      </c>
    </row>
    <row r="1131" spans="1:3" x14ac:dyDescent="0.15">
      <c r="A1131" s="132" t="s">
        <v>1148</v>
      </c>
      <c r="B1131" s="132" t="str">
        <f t="shared" si="76"/>
        <v>CG-100032</v>
      </c>
      <c r="C1131" s="132" t="str">
        <f t="shared" si="77"/>
        <v>VE</v>
      </c>
    </row>
    <row r="1132" spans="1:3" x14ac:dyDescent="0.15">
      <c r="A1132" s="132" t="s">
        <v>1202</v>
      </c>
      <c r="B1132" s="132" t="str">
        <f t="shared" si="76"/>
        <v>HK-100022</v>
      </c>
      <c r="C1132" s="132" t="str">
        <f t="shared" si="77"/>
        <v>VE</v>
      </c>
    </row>
    <row r="1133" spans="1:3" x14ac:dyDescent="0.15">
      <c r="A1133" s="132" t="s">
        <v>1242</v>
      </c>
      <c r="B1133" s="132" t="str">
        <f t="shared" si="76"/>
        <v>HK-120024</v>
      </c>
      <c r="C1133" s="132" t="str">
        <f t="shared" si="77"/>
        <v>VE</v>
      </c>
    </row>
    <row r="1134" spans="1:3" x14ac:dyDescent="0.15">
      <c r="A1134" s="132" t="s">
        <v>6157</v>
      </c>
      <c r="B1134" s="132" t="str">
        <f t="shared" si="76"/>
        <v>KK-080011</v>
      </c>
      <c r="C1134" s="132" t="str">
        <f t="shared" si="77"/>
        <v>VG</v>
      </c>
    </row>
    <row r="1135" spans="1:3" x14ac:dyDescent="0.15">
      <c r="A1135" s="132" t="s">
        <v>1283</v>
      </c>
      <c r="B1135" s="132" t="str">
        <f t="shared" si="76"/>
        <v>KK-100021</v>
      </c>
      <c r="C1135" s="132" t="str">
        <f t="shared" si="77"/>
        <v>VE</v>
      </c>
    </row>
    <row r="1136" spans="1:3" x14ac:dyDescent="0.15">
      <c r="A1136" s="132" t="s">
        <v>1319</v>
      </c>
      <c r="B1136" s="132" t="str">
        <f t="shared" si="76"/>
        <v>KK-110016</v>
      </c>
      <c r="C1136" s="132" t="str">
        <f t="shared" si="77"/>
        <v>VE</v>
      </c>
    </row>
    <row r="1137" spans="1:3" x14ac:dyDescent="0.15">
      <c r="A1137" s="132" t="s">
        <v>7883</v>
      </c>
      <c r="B1137" s="132" t="str">
        <f t="shared" si="76"/>
        <v>KT-080029</v>
      </c>
      <c r="C1137" s="132" t="str">
        <f t="shared" si="77"/>
        <v>VG</v>
      </c>
    </row>
    <row r="1138" spans="1:3" x14ac:dyDescent="0.15">
      <c r="A1138" s="132" t="s">
        <v>7943</v>
      </c>
      <c r="B1138" s="132" t="str">
        <f t="shared" si="76"/>
        <v>KT-090057</v>
      </c>
      <c r="C1138" s="132" t="str">
        <f t="shared" si="77"/>
        <v>VG</v>
      </c>
    </row>
    <row r="1139" spans="1:3" x14ac:dyDescent="0.15">
      <c r="A1139" s="132" t="s">
        <v>3301</v>
      </c>
      <c r="B1139" s="132" t="str">
        <f t="shared" si="76"/>
        <v>KT-100103</v>
      </c>
      <c r="C1139" s="132" t="str">
        <f t="shared" si="77"/>
        <v>VE</v>
      </c>
    </row>
    <row r="1140" spans="1:3" x14ac:dyDescent="0.15">
      <c r="A1140" s="132" t="s">
        <v>3138</v>
      </c>
      <c r="B1140" s="132" t="str">
        <f t="shared" si="76"/>
        <v>QS-150004</v>
      </c>
      <c r="C1140" s="132" t="str">
        <f t="shared" si="77"/>
        <v>VE</v>
      </c>
    </row>
    <row r="1141" spans="1:3" x14ac:dyDescent="0.15">
      <c r="A1141" s="132" t="s">
        <v>3163</v>
      </c>
      <c r="B1141" s="132" t="str">
        <f t="shared" si="76"/>
        <v>KT-140096</v>
      </c>
      <c r="C1141" s="132" t="str">
        <f t="shared" si="77"/>
        <v>VE</v>
      </c>
    </row>
    <row r="1142" spans="1:3" x14ac:dyDescent="0.15">
      <c r="A1142" s="132" t="s">
        <v>3165</v>
      </c>
      <c r="B1142" s="132" t="str">
        <f t="shared" si="76"/>
        <v>HR-140016</v>
      </c>
      <c r="C1142" s="132" t="str">
        <f t="shared" si="77"/>
        <v>VE</v>
      </c>
    </row>
  </sheetData>
  <autoFilter ref="A1:I1142" xr:uid="{658EE078-6372-4179-BFE9-4F588627C6B3}">
    <filterColumn colId="0" showButton="0"/>
    <filterColumn colId="1" showButton="0"/>
    <filterColumn colId="4" showButton="0"/>
    <filterColumn colId="5" showButton="0"/>
  </autoFilter>
  <mergeCells count="2">
    <mergeCell ref="A1:C1"/>
    <mergeCell ref="E1:G1"/>
  </mergeCells>
  <phoneticPr fontId="9"/>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F964F-EFAF-4223-8734-CD92D458B50E}">
  <sheetPr>
    <tabColor rgb="FFFF0000"/>
  </sheetPr>
  <dimension ref="A1:G1142"/>
  <sheetViews>
    <sheetView workbookViewId="0">
      <selection activeCell="B594" sqref="B594"/>
    </sheetView>
  </sheetViews>
  <sheetFormatPr defaultRowHeight="12" x14ac:dyDescent="0.15"/>
  <cols>
    <col min="1" max="1" width="14.125" style="132" customWidth="1"/>
    <col min="2" max="2" width="10.875" style="132" bestFit="1" customWidth="1"/>
    <col min="3" max="3" width="3.625" style="132" bestFit="1" customWidth="1"/>
    <col min="4" max="4" width="3.375" style="132" bestFit="1" customWidth="1"/>
    <col min="5" max="5" width="9.875" style="132" bestFit="1" customWidth="1"/>
    <col min="6" max="7" width="3.625" style="132" bestFit="1" customWidth="1"/>
    <col min="8" max="16384" width="9" style="132"/>
  </cols>
  <sheetData>
    <row r="1" spans="1:7" x14ac:dyDescent="0.15">
      <c r="A1" s="190" t="s">
        <v>22396</v>
      </c>
      <c r="B1" s="190"/>
      <c r="C1" s="191"/>
      <c r="D1" s="131" t="s">
        <v>22575</v>
      </c>
      <c r="E1" s="193" t="s">
        <v>24458</v>
      </c>
      <c r="F1" s="194"/>
    </row>
    <row r="2" spans="1:7" x14ac:dyDescent="0.15">
      <c r="A2" s="132" t="s">
        <v>1108</v>
      </c>
      <c r="B2" s="132" t="str">
        <f>LEFT(A2,FIND("-",A2)+6)</f>
        <v>CB-110029</v>
      </c>
      <c r="C2" s="132" t="str">
        <f>RIGHT(A2,LEN(A2)-FIND("-",A2)-7)</f>
        <v>VR</v>
      </c>
      <c r="E2" s="132" t="str">
        <f>VLOOKUP(B2,managelist_20211101!$H$3:$I$10442,1,FALSE)</f>
        <v>CB-110029</v>
      </c>
      <c r="F2" s="132" t="str">
        <f>VLOOKUP(B2,managelist_20211101!$H$3:$I$10442,2,FALSE)</f>
        <v>VR</v>
      </c>
      <c r="G2" s="132" t="str">
        <f>IF(C2=F2,"○",F2)</f>
        <v>○</v>
      </c>
    </row>
    <row r="3" spans="1:7" x14ac:dyDescent="0.15">
      <c r="A3" s="132" t="s">
        <v>3321</v>
      </c>
      <c r="B3" s="132" t="str">
        <f t="shared" ref="B3:B66" si="0">LEFT(A3,FIND("-",A3)+6)</f>
        <v>CG-090016</v>
      </c>
      <c r="C3" s="132" t="str">
        <f t="shared" ref="C3:C66" si="1">RIGHT(A3,LEN(A3)-FIND("-",A3)-7)</f>
        <v>VG</v>
      </c>
      <c r="E3" s="132" t="str">
        <f>VLOOKUP(B3,managelist_20211101!$H$3:$I$10442,1,FALSE)</f>
        <v>CG-090016</v>
      </c>
      <c r="F3" s="132" t="str">
        <f>VLOOKUP(B3,managelist_20211101!$H$3:$I$10442,2,FALSE)</f>
        <v>VG</v>
      </c>
      <c r="G3" s="132" t="str">
        <f t="shared" ref="G3:G66" si="2">IF(C3=F3,"○",F3)</f>
        <v>○</v>
      </c>
    </row>
    <row r="4" spans="1:7" x14ac:dyDescent="0.15">
      <c r="A4" s="132" t="s">
        <v>1141</v>
      </c>
      <c r="B4" s="132" t="str">
        <f t="shared" si="0"/>
        <v>CG-100015</v>
      </c>
      <c r="C4" s="132" t="str">
        <f t="shared" si="1"/>
        <v>VE</v>
      </c>
      <c r="E4" s="132" t="str">
        <f>VLOOKUP(B4,managelist_20211101!$H$3:$I$10442,1,FALSE)</f>
        <v>CG-100015</v>
      </c>
      <c r="F4" s="132" t="str">
        <f>VLOOKUP(B4,managelist_20211101!$H$3:$I$10442,2,FALSE)</f>
        <v>VG</v>
      </c>
      <c r="G4" s="132" t="str">
        <f t="shared" si="2"/>
        <v>VG</v>
      </c>
    </row>
    <row r="5" spans="1:7" x14ac:dyDescent="0.15">
      <c r="A5" s="132" t="s">
        <v>1154</v>
      </c>
      <c r="B5" s="132" t="str">
        <f t="shared" si="0"/>
        <v>CG-110011</v>
      </c>
      <c r="C5" s="132" t="str">
        <f t="shared" si="1"/>
        <v>VE</v>
      </c>
      <c r="E5" s="132" t="str">
        <f>VLOOKUP(B5,managelist_20211101!$H$3:$I$10442,1,FALSE)</f>
        <v>CG-110011</v>
      </c>
      <c r="F5" s="132" t="str">
        <f>VLOOKUP(B5,managelist_20211101!$H$3:$I$10442,2,FALSE)</f>
        <v>VE</v>
      </c>
      <c r="G5" s="132" t="str">
        <f t="shared" si="2"/>
        <v>○</v>
      </c>
    </row>
    <row r="6" spans="1:7" x14ac:dyDescent="0.15">
      <c r="A6" s="132" t="s">
        <v>1158</v>
      </c>
      <c r="B6" s="132" t="str">
        <f t="shared" si="0"/>
        <v>CG-110016</v>
      </c>
      <c r="C6" s="132" t="str">
        <f t="shared" si="1"/>
        <v>VE</v>
      </c>
      <c r="E6" s="132" t="str">
        <f>VLOOKUP(B6,managelist_20211101!$H$3:$I$10442,1,FALSE)</f>
        <v>CG-110016</v>
      </c>
      <c r="F6" s="132" t="str">
        <f>VLOOKUP(B6,managelist_20211101!$H$3:$I$10442,2,FALSE)</f>
        <v>VE</v>
      </c>
      <c r="G6" s="132" t="str">
        <f t="shared" si="2"/>
        <v>○</v>
      </c>
    </row>
    <row r="7" spans="1:7" x14ac:dyDescent="0.15">
      <c r="A7" s="132" t="s">
        <v>1188</v>
      </c>
      <c r="B7" s="132" t="str">
        <f t="shared" si="0"/>
        <v>CG-130004</v>
      </c>
      <c r="C7" s="132" t="str">
        <f t="shared" si="1"/>
        <v>VE</v>
      </c>
      <c r="E7" s="132" t="str">
        <f>VLOOKUP(B7,managelist_20211101!$H$3:$I$10442,1,FALSE)</f>
        <v>CG-130004</v>
      </c>
      <c r="F7" s="132" t="str">
        <f>VLOOKUP(B7,managelist_20211101!$H$3:$I$10442,2,FALSE)</f>
        <v>VE</v>
      </c>
      <c r="G7" s="132" t="str">
        <f t="shared" si="2"/>
        <v>○</v>
      </c>
    </row>
    <row r="8" spans="1:7" x14ac:dyDescent="0.15">
      <c r="A8" s="132" t="s">
        <v>1295</v>
      </c>
      <c r="B8" s="132" t="str">
        <f t="shared" si="0"/>
        <v>KK-100065</v>
      </c>
      <c r="C8" s="132" t="str">
        <f t="shared" si="1"/>
        <v>VE</v>
      </c>
      <c r="E8" s="132" t="str">
        <f>VLOOKUP(B8,managelist_20211101!$H$3:$I$10442,1,FALSE)</f>
        <v>KK-100065</v>
      </c>
      <c r="F8" s="132" t="str">
        <f>VLOOKUP(B8,managelist_20211101!$H$3:$I$10442,2,FALSE)</f>
        <v>VG</v>
      </c>
      <c r="G8" s="132" t="str">
        <f t="shared" si="2"/>
        <v>VG</v>
      </c>
    </row>
    <row r="9" spans="1:7" x14ac:dyDescent="0.15">
      <c r="A9" s="132" t="s">
        <v>1335</v>
      </c>
      <c r="B9" s="132" t="str">
        <f t="shared" si="0"/>
        <v>KK-120019</v>
      </c>
      <c r="C9" s="132" t="str">
        <f t="shared" si="1"/>
        <v>VR</v>
      </c>
      <c r="E9" s="132" t="str">
        <f>VLOOKUP(B9,managelist_20211101!$H$3:$I$10442,1,FALSE)</f>
        <v>KK-120019</v>
      </c>
      <c r="F9" s="132" t="str">
        <f>VLOOKUP(B9,managelist_20211101!$H$3:$I$10442,2,FALSE)</f>
        <v>VR</v>
      </c>
      <c r="G9" s="132" t="str">
        <f t="shared" si="2"/>
        <v>○</v>
      </c>
    </row>
    <row r="10" spans="1:7" x14ac:dyDescent="0.15">
      <c r="A10" s="132" t="s">
        <v>1350</v>
      </c>
      <c r="B10" s="132" t="str">
        <f t="shared" si="0"/>
        <v>KK-120076</v>
      </c>
      <c r="C10" s="132" t="str">
        <f t="shared" si="1"/>
        <v>VE</v>
      </c>
      <c r="E10" s="132" t="str">
        <f>VLOOKUP(B10,managelist_20211101!$H$3:$I$10442,1,FALSE)</f>
        <v>KK-120076</v>
      </c>
      <c r="F10" s="132" t="str">
        <f>VLOOKUP(B10,managelist_20211101!$H$3:$I$10442,2,FALSE)</f>
        <v>VE</v>
      </c>
      <c r="G10" s="132" t="str">
        <f t="shared" si="2"/>
        <v>○</v>
      </c>
    </row>
    <row r="11" spans="1:7" x14ac:dyDescent="0.15">
      <c r="A11" s="132" t="s">
        <v>1426</v>
      </c>
      <c r="B11" s="132" t="str">
        <f t="shared" si="0"/>
        <v>KT-120012</v>
      </c>
      <c r="C11" s="132" t="str">
        <f t="shared" si="1"/>
        <v>VE</v>
      </c>
      <c r="E11" s="132" t="str">
        <f>VLOOKUP(B11,managelist_20211101!$H$3:$I$10442,1,FALSE)</f>
        <v>KT-120012</v>
      </c>
      <c r="F11" s="132" t="str">
        <f>VLOOKUP(B11,managelist_20211101!$H$3:$I$10442,2,FALSE)</f>
        <v>VE</v>
      </c>
      <c r="G11" s="132" t="str">
        <f t="shared" si="2"/>
        <v>○</v>
      </c>
    </row>
    <row r="12" spans="1:7" x14ac:dyDescent="0.15">
      <c r="A12" s="132" t="s">
        <v>1445</v>
      </c>
      <c r="B12" s="132" t="str">
        <f t="shared" si="0"/>
        <v>KT-120070</v>
      </c>
      <c r="C12" s="132" t="str">
        <f t="shared" si="1"/>
        <v>VE</v>
      </c>
      <c r="E12" s="132" t="str">
        <f>VLOOKUP(B12,managelist_20211101!$H$3:$I$10442,1,FALSE)</f>
        <v>KT-120070</v>
      </c>
      <c r="F12" s="132" t="str">
        <f>VLOOKUP(B12,managelist_20211101!$H$3:$I$10442,2,FALSE)</f>
        <v>VE</v>
      </c>
      <c r="G12" s="132" t="str">
        <f t="shared" si="2"/>
        <v>○</v>
      </c>
    </row>
    <row r="13" spans="1:7" x14ac:dyDescent="0.15">
      <c r="A13" s="132" t="s">
        <v>1470</v>
      </c>
      <c r="B13" s="132" t="str">
        <f t="shared" si="0"/>
        <v>KT-130022</v>
      </c>
      <c r="C13" s="132" t="str">
        <f t="shared" si="1"/>
        <v>VE</v>
      </c>
      <c r="E13" s="132" t="str">
        <f>VLOOKUP(B13,managelist_20211101!$H$3:$I$10442,1,FALSE)</f>
        <v>KT-130022</v>
      </c>
      <c r="F13" s="132" t="str">
        <f>VLOOKUP(B13,managelist_20211101!$H$3:$I$10442,2,FALSE)</f>
        <v>VE</v>
      </c>
      <c r="G13" s="132" t="str">
        <f t="shared" si="2"/>
        <v>○</v>
      </c>
    </row>
    <row r="14" spans="1:7" x14ac:dyDescent="0.15">
      <c r="A14" s="132" t="s">
        <v>1486</v>
      </c>
      <c r="B14" s="132" t="str">
        <f t="shared" si="0"/>
        <v>KT-130076</v>
      </c>
      <c r="C14" s="132" t="str">
        <f t="shared" si="1"/>
        <v>VE</v>
      </c>
      <c r="E14" s="132" t="str">
        <f>VLOOKUP(B14,managelist_20211101!$H$3:$I$10442,1,FALSE)</f>
        <v>KT-130076</v>
      </c>
      <c r="F14" s="132" t="str">
        <f>VLOOKUP(B14,managelist_20211101!$H$3:$I$10442,2,FALSE)</f>
        <v>VE</v>
      </c>
      <c r="G14" s="132" t="str">
        <f t="shared" si="2"/>
        <v>○</v>
      </c>
    </row>
    <row r="15" spans="1:7" x14ac:dyDescent="0.15">
      <c r="A15" s="132" t="s">
        <v>1502</v>
      </c>
      <c r="B15" s="132" t="str">
        <f t="shared" si="0"/>
        <v>KT-140091</v>
      </c>
      <c r="C15" s="132" t="str">
        <f t="shared" si="1"/>
        <v>VE</v>
      </c>
      <c r="E15" s="132" t="str">
        <f>VLOOKUP(B15,managelist_20211101!$H$3:$I$10442,1,FALSE)</f>
        <v>KT-140091</v>
      </c>
      <c r="F15" s="132" t="str">
        <f>VLOOKUP(B15,managelist_20211101!$H$3:$I$10442,2,FALSE)</f>
        <v>VE</v>
      </c>
      <c r="G15" s="132" t="str">
        <f t="shared" si="2"/>
        <v>○</v>
      </c>
    </row>
    <row r="16" spans="1:7" x14ac:dyDescent="0.15">
      <c r="A16" s="132" t="s">
        <v>1562</v>
      </c>
      <c r="B16" s="132" t="str">
        <f t="shared" si="0"/>
        <v>QS-130033</v>
      </c>
      <c r="C16" s="132" t="str">
        <f t="shared" si="1"/>
        <v>VE</v>
      </c>
      <c r="E16" s="132" t="str">
        <f>VLOOKUP(B16,managelist_20211101!$H$3:$I$10442,1,FALSE)</f>
        <v>QS-130033</v>
      </c>
      <c r="F16" s="132" t="str">
        <f>VLOOKUP(B16,managelist_20211101!$H$3:$I$10442,2,FALSE)</f>
        <v>VE</v>
      </c>
      <c r="G16" s="132" t="str">
        <f t="shared" si="2"/>
        <v>○</v>
      </c>
    </row>
    <row r="17" spans="1:7" x14ac:dyDescent="0.15">
      <c r="A17" s="132" t="s">
        <v>1573</v>
      </c>
      <c r="B17" s="132" t="str">
        <f t="shared" si="0"/>
        <v>SK-110002</v>
      </c>
      <c r="C17" s="132" t="str">
        <f t="shared" si="1"/>
        <v>VE</v>
      </c>
      <c r="E17" s="132" t="str">
        <f>VLOOKUP(B17,managelist_20211101!$H$3:$I$10442,1,FALSE)</f>
        <v>SK-110002</v>
      </c>
      <c r="F17" s="132" t="str">
        <f>VLOOKUP(B17,managelist_20211101!$H$3:$I$10442,2,FALSE)</f>
        <v>VE</v>
      </c>
      <c r="G17" s="132" t="str">
        <f t="shared" si="2"/>
        <v>○</v>
      </c>
    </row>
    <row r="18" spans="1:7" x14ac:dyDescent="0.15">
      <c r="A18" s="132" t="s">
        <v>3296</v>
      </c>
      <c r="B18" s="132" t="str">
        <f t="shared" si="0"/>
        <v>TH-110001</v>
      </c>
      <c r="C18" s="132" t="str">
        <f t="shared" si="1"/>
        <v>VE</v>
      </c>
      <c r="E18" s="132" t="str">
        <f>VLOOKUP(B18,managelist_20211101!$H$3:$I$10442,1,FALSE)</f>
        <v>TH-110001</v>
      </c>
      <c r="F18" s="132" t="str">
        <f>VLOOKUP(B18,managelist_20211101!$H$3:$I$10442,2,FALSE)</f>
        <v>VE</v>
      </c>
      <c r="G18" s="132" t="str">
        <f t="shared" si="2"/>
        <v>○</v>
      </c>
    </row>
    <row r="19" spans="1:7" x14ac:dyDescent="0.15">
      <c r="A19" s="132" t="s">
        <v>3249</v>
      </c>
      <c r="B19" s="132" t="str">
        <f t="shared" si="0"/>
        <v>TH-120029</v>
      </c>
      <c r="C19" s="132" t="str">
        <f t="shared" si="1"/>
        <v>VE</v>
      </c>
      <c r="E19" s="132" t="str">
        <f>VLOOKUP(B19,managelist_20211101!$H$3:$I$10442,1,FALSE)</f>
        <v>TH-120029</v>
      </c>
      <c r="F19" s="132" t="str">
        <f>VLOOKUP(B19,managelist_20211101!$H$3:$I$10442,2,FALSE)</f>
        <v>VE</v>
      </c>
      <c r="G19" s="132" t="str">
        <f t="shared" si="2"/>
        <v>○</v>
      </c>
    </row>
    <row r="20" spans="1:7" x14ac:dyDescent="0.15">
      <c r="A20" s="132" t="s">
        <v>3051</v>
      </c>
      <c r="B20" s="132" t="str">
        <f t="shared" si="0"/>
        <v>QS-160025</v>
      </c>
      <c r="C20" s="132" t="str">
        <f t="shared" si="1"/>
        <v>VR</v>
      </c>
      <c r="E20" s="132" t="str">
        <f>VLOOKUP(B20,managelist_20211101!$H$3:$I$10442,1,FALSE)</f>
        <v>QS-160025</v>
      </c>
      <c r="F20" s="132" t="str">
        <f>VLOOKUP(B20,managelist_20211101!$H$3:$I$10442,2,FALSE)</f>
        <v>VR</v>
      </c>
      <c r="G20" s="132" t="str">
        <f t="shared" si="2"/>
        <v>○</v>
      </c>
    </row>
    <row r="21" spans="1:7" x14ac:dyDescent="0.15">
      <c r="A21" s="132" t="s">
        <v>3142</v>
      </c>
      <c r="B21" s="132" t="str">
        <f t="shared" si="0"/>
        <v>KT-150003</v>
      </c>
      <c r="C21" s="132" t="str">
        <f t="shared" si="1"/>
        <v>VE</v>
      </c>
      <c r="E21" s="132" t="str">
        <f>VLOOKUP(B21,managelist_20211101!$H$3:$I$10442,1,FALSE)</f>
        <v>KT-150003</v>
      </c>
      <c r="F21" s="132" t="str">
        <f>VLOOKUP(B21,managelist_20211101!$H$3:$I$10442,2,FALSE)</f>
        <v>VE</v>
      </c>
      <c r="G21" s="132" t="str">
        <f t="shared" si="2"/>
        <v>○</v>
      </c>
    </row>
    <row r="22" spans="1:7" x14ac:dyDescent="0.15">
      <c r="A22" s="132" t="s">
        <v>3157</v>
      </c>
      <c r="B22" s="132" t="str">
        <f t="shared" si="0"/>
        <v>TH-140012</v>
      </c>
      <c r="C22" s="132" t="str">
        <f t="shared" si="1"/>
        <v>VR</v>
      </c>
      <c r="E22" s="132" t="str">
        <f>VLOOKUP(B22,managelist_20211101!$H$3:$I$10442,1,FALSE)</f>
        <v>TH-140012</v>
      </c>
      <c r="F22" s="132" t="str">
        <f>VLOOKUP(B22,managelist_20211101!$H$3:$I$10442,2,FALSE)</f>
        <v>VR</v>
      </c>
      <c r="G22" s="132" t="str">
        <f t="shared" si="2"/>
        <v>○</v>
      </c>
    </row>
    <row r="23" spans="1:7" x14ac:dyDescent="0.15">
      <c r="A23" s="132" t="s">
        <v>3201</v>
      </c>
      <c r="B23" s="132" t="str">
        <f t="shared" si="0"/>
        <v>KT-130102</v>
      </c>
      <c r="C23" s="132" t="str">
        <f t="shared" si="1"/>
        <v>VR</v>
      </c>
      <c r="E23" s="132" t="str">
        <f>VLOOKUP(B23,managelist_20211101!$H$3:$I$10442,1,FALSE)</f>
        <v>KT-130102</v>
      </c>
      <c r="F23" s="132" t="str">
        <f>VLOOKUP(B23,managelist_20211101!$H$3:$I$10442,2,FALSE)</f>
        <v>VR</v>
      </c>
      <c r="G23" s="132" t="str">
        <f t="shared" si="2"/>
        <v>○</v>
      </c>
    </row>
    <row r="24" spans="1:7" x14ac:dyDescent="0.15">
      <c r="A24" s="132" t="s">
        <v>3241</v>
      </c>
      <c r="B24" s="132" t="str">
        <f t="shared" si="0"/>
        <v>KT-130015</v>
      </c>
      <c r="C24" s="132" t="str">
        <f t="shared" si="1"/>
        <v>VE</v>
      </c>
      <c r="E24" s="132" t="str">
        <f>VLOOKUP(B24,managelist_20211101!$H$3:$I$10442,1,FALSE)</f>
        <v>KT-130015</v>
      </c>
      <c r="F24" s="132" t="str">
        <f>VLOOKUP(B24,managelist_20211101!$H$3:$I$10442,2,FALSE)</f>
        <v>VE</v>
      </c>
      <c r="G24" s="132" t="str">
        <f t="shared" si="2"/>
        <v>○</v>
      </c>
    </row>
    <row r="25" spans="1:7" x14ac:dyDescent="0.15">
      <c r="A25" s="132" t="s">
        <v>3211</v>
      </c>
      <c r="B25" s="132" t="str">
        <f t="shared" si="0"/>
        <v>QS-130021</v>
      </c>
      <c r="C25" s="132" t="str">
        <f t="shared" si="1"/>
        <v>VR</v>
      </c>
      <c r="E25" s="132" t="str">
        <f>VLOOKUP(B25,managelist_20211101!$H$3:$I$10442,1,FALSE)</f>
        <v>QS-130021</v>
      </c>
      <c r="F25" s="132" t="str">
        <f>VLOOKUP(B25,managelist_20211101!$H$3:$I$10442,2,FALSE)</f>
        <v>VR</v>
      </c>
      <c r="G25" s="132" t="str">
        <f t="shared" si="2"/>
        <v>○</v>
      </c>
    </row>
    <row r="26" spans="1:7" x14ac:dyDescent="0.15">
      <c r="A26" s="132" t="s">
        <v>1489</v>
      </c>
      <c r="B26" s="132" t="str">
        <f t="shared" si="0"/>
        <v>KT-130104</v>
      </c>
      <c r="C26" s="132" t="str">
        <f t="shared" si="1"/>
        <v>VE</v>
      </c>
      <c r="E26" s="132" t="str">
        <f>VLOOKUP(B26,managelist_20211101!$H$3:$I$10442,1,FALSE)</f>
        <v>KT-130104</v>
      </c>
      <c r="F26" s="132" t="str">
        <f>VLOOKUP(B26,managelist_20211101!$H$3:$I$10442,2,FALSE)</f>
        <v>VE</v>
      </c>
      <c r="G26" s="132" t="str">
        <f t="shared" si="2"/>
        <v>○</v>
      </c>
    </row>
    <row r="27" spans="1:7" x14ac:dyDescent="0.15">
      <c r="A27" s="132" t="s">
        <v>1089</v>
      </c>
      <c r="B27" s="132" t="str">
        <f t="shared" si="0"/>
        <v>CB-100041</v>
      </c>
      <c r="C27" s="132" t="str">
        <f t="shared" si="1"/>
        <v>VE</v>
      </c>
      <c r="E27" s="132" t="str">
        <f>VLOOKUP(B27,managelist_20211101!$H$3:$I$10442,1,FALSE)</f>
        <v>CB-100041</v>
      </c>
      <c r="F27" s="132" t="str">
        <f>VLOOKUP(B27,managelist_20211101!$H$3:$I$10442,2,FALSE)</f>
        <v>VG</v>
      </c>
      <c r="G27" s="132" t="str">
        <f t="shared" si="2"/>
        <v>VG</v>
      </c>
    </row>
    <row r="28" spans="1:7" x14ac:dyDescent="0.15">
      <c r="A28" s="132" t="s">
        <v>1220</v>
      </c>
      <c r="B28" s="132" t="str">
        <f t="shared" si="0"/>
        <v>HK-110015</v>
      </c>
      <c r="C28" s="132" t="str">
        <f t="shared" si="1"/>
        <v>VE</v>
      </c>
      <c r="E28" s="132" t="str">
        <f>VLOOKUP(B28,managelist_20211101!$H$3:$I$10442,1,FALSE)</f>
        <v>HK-110015</v>
      </c>
      <c r="F28" s="132" t="str">
        <f>VLOOKUP(B28,managelist_20211101!$H$3:$I$10442,2,FALSE)</f>
        <v>VE</v>
      </c>
      <c r="G28" s="132" t="str">
        <f t="shared" si="2"/>
        <v>○</v>
      </c>
    </row>
    <row r="29" spans="1:7" x14ac:dyDescent="0.15">
      <c r="A29" s="132" t="s">
        <v>1325</v>
      </c>
      <c r="B29" s="132" t="str">
        <f t="shared" si="0"/>
        <v>KK-110047</v>
      </c>
      <c r="C29" s="132" t="str">
        <f t="shared" si="1"/>
        <v>VE</v>
      </c>
      <c r="E29" s="132" t="str">
        <f>VLOOKUP(B29,managelist_20211101!$H$3:$I$10442,1,FALSE)</f>
        <v>KK-110047</v>
      </c>
      <c r="F29" s="132" t="str">
        <f>VLOOKUP(B29,managelist_20211101!$H$3:$I$10442,2,FALSE)</f>
        <v>VE</v>
      </c>
      <c r="G29" s="132" t="str">
        <f t="shared" si="2"/>
        <v>○</v>
      </c>
    </row>
    <row r="30" spans="1:7" x14ac:dyDescent="0.15">
      <c r="A30" s="132" t="s">
        <v>1587</v>
      </c>
      <c r="B30" s="132" t="str">
        <f t="shared" si="0"/>
        <v>SK-140010</v>
      </c>
      <c r="C30" s="132" t="str">
        <f t="shared" si="1"/>
        <v>VR</v>
      </c>
      <c r="E30" s="132" t="str">
        <f>VLOOKUP(B30,managelist_20211101!$H$3:$I$10442,1,FALSE)</f>
        <v>SK-140010</v>
      </c>
      <c r="F30" s="132" t="str">
        <f>VLOOKUP(B30,managelist_20211101!$H$3:$I$10442,2,FALSE)</f>
        <v>VR</v>
      </c>
      <c r="G30" s="132" t="str">
        <f t="shared" si="2"/>
        <v>○</v>
      </c>
    </row>
    <row r="31" spans="1:7" x14ac:dyDescent="0.15">
      <c r="A31" s="132" t="s">
        <v>1588</v>
      </c>
      <c r="B31" s="132" t="str">
        <f t="shared" si="0"/>
        <v>TH-100005</v>
      </c>
      <c r="C31" s="132" t="str">
        <f t="shared" si="1"/>
        <v>VE</v>
      </c>
      <c r="E31" s="132" t="str">
        <f>VLOOKUP(B31,managelist_20211101!$H$3:$I$10442,1,FALSE)</f>
        <v>TH-100005</v>
      </c>
      <c r="F31" s="132" t="str">
        <f>VLOOKUP(B31,managelist_20211101!$H$3:$I$10442,2,FALSE)</f>
        <v>VG</v>
      </c>
      <c r="G31" s="132" t="str">
        <f t="shared" si="2"/>
        <v>VG</v>
      </c>
    </row>
    <row r="32" spans="1:7" x14ac:dyDescent="0.15">
      <c r="A32" s="132" t="s">
        <v>1589</v>
      </c>
      <c r="B32" s="132" t="str">
        <f t="shared" si="0"/>
        <v>TH-100006</v>
      </c>
      <c r="C32" s="132" t="str">
        <f t="shared" si="1"/>
        <v>VE</v>
      </c>
      <c r="E32" s="132" t="str">
        <f>VLOOKUP(B32,managelist_20211101!$H$3:$I$10442,1,FALSE)</f>
        <v>TH-100006</v>
      </c>
      <c r="F32" s="132" t="str">
        <f>VLOOKUP(B32,managelist_20211101!$H$3:$I$10442,2,FALSE)</f>
        <v>VG</v>
      </c>
      <c r="G32" s="132" t="str">
        <f t="shared" si="2"/>
        <v>VG</v>
      </c>
    </row>
    <row r="33" spans="1:7" x14ac:dyDescent="0.15">
      <c r="A33" s="132" t="s">
        <v>1611</v>
      </c>
      <c r="B33" s="132" t="str">
        <f t="shared" si="0"/>
        <v>TH-110022</v>
      </c>
      <c r="C33" s="132" t="str">
        <f t="shared" si="1"/>
        <v>VR</v>
      </c>
      <c r="E33" s="132" t="str">
        <f>VLOOKUP(B33,managelist_20211101!$H$3:$I$10442,1,FALSE)</f>
        <v>TH-110022</v>
      </c>
      <c r="F33" s="132" t="str">
        <f>VLOOKUP(B33,managelist_20211101!$H$3:$I$10442,2,FALSE)</f>
        <v>VR</v>
      </c>
      <c r="G33" s="132" t="str">
        <f t="shared" si="2"/>
        <v>○</v>
      </c>
    </row>
    <row r="34" spans="1:7" x14ac:dyDescent="0.15">
      <c r="A34" s="132" t="s">
        <v>3043</v>
      </c>
      <c r="B34" s="132" t="str">
        <f t="shared" si="0"/>
        <v>KT-160112</v>
      </c>
      <c r="C34" s="132" t="str">
        <f t="shared" si="1"/>
        <v>VR</v>
      </c>
      <c r="E34" s="132" t="str">
        <f>VLOOKUP(B34,managelist_20211101!$H$3:$I$10442,1,FALSE)</f>
        <v>KT-160112</v>
      </c>
      <c r="F34" s="132" t="str">
        <f>VLOOKUP(B34,managelist_20211101!$H$3:$I$10442,2,FALSE)</f>
        <v>VR</v>
      </c>
      <c r="G34" s="132" t="str">
        <f t="shared" si="2"/>
        <v>○</v>
      </c>
    </row>
    <row r="35" spans="1:7" x14ac:dyDescent="0.15">
      <c r="A35" s="132" t="s">
        <v>3181</v>
      </c>
      <c r="B35" s="132" t="str">
        <f t="shared" si="0"/>
        <v>HR-140007</v>
      </c>
      <c r="C35" s="132" t="str">
        <f t="shared" si="1"/>
        <v>VR</v>
      </c>
      <c r="E35" s="132" t="str">
        <f>VLOOKUP(B35,managelist_20211101!$H$3:$I$10442,1,FALSE)</f>
        <v>HR-140007</v>
      </c>
      <c r="F35" s="132" t="str">
        <f>VLOOKUP(B35,managelist_20211101!$H$3:$I$10442,2,FALSE)</f>
        <v>VR</v>
      </c>
      <c r="G35" s="132" t="str">
        <f t="shared" si="2"/>
        <v>○</v>
      </c>
    </row>
    <row r="36" spans="1:7" x14ac:dyDescent="0.15">
      <c r="A36" s="132" t="s">
        <v>6184</v>
      </c>
      <c r="B36" s="132" t="str">
        <f t="shared" si="0"/>
        <v>KK-080038</v>
      </c>
      <c r="C36" s="132" t="str">
        <f t="shared" si="1"/>
        <v>VG</v>
      </c>
      <c r="E36" s="132" t="str">
        <f>VLOOKUP(B36,managelist_20211101!$H$3:$I$10442,1,FALSE)</f>
        <v>KK-080038</v>
      </c>
      <c r="F36" s="132" t="str">
        <f>VLOOKUP(B36,managelist_20211101!$H$3:$I$10442,2,FALSE)</f>
        <v>VG</v>
      </c>
      <c r="G36" s="132" t="str">
        <f t="shared" si="2"/>
        <v>○</v>
      </c>
    </row>
    <row r="37" spans="1:7" x14ac:dyDescent="0.15">
      <c r="A37" s="132" t="s">
        <v>7934</v>
      </c>
      <c r="B37" s="132" t="str">
        <f t="shared" si="0"/>
        <v>KT-090048</v>
      </c>
      <c r="C37" s="132" t="str">
        <f t="shared" si="1"/>
        <v>VG</v>
      </c>
      <c r="E37" s="132" t="str">
        <f>VLOOKUP(B37,managelist_20211101!$H$3:$I$10442,1,FALSE)</f>
        <v>KT-090048</v>
      </c>
      <c r="F37" s="132" t="str">
        <f>VLOOKUP(B37,managelist_20211101!$H$3:$I$10442,2,FALSE)</f>
        <v>VG</v>
      </c>
      <c r="G37" s="132" t="str">
        <f t="shared" si="2"/>
        <v>○</v>
      </c>
    </row>
    <row r="38" spans="1:7" x14ac:dyDescent="0.15">
      <c r="A38" s="132" t="s">
        <v>1605</v>
      </c>
      <c r="B38" s="132" t="str">
        <f t="shared" si="0"/>
        <v>TH-110010</v>
      </c>
      <c r="C38" s="132" t="str">
        <f t="shared" si="1"/>
        <v>VE</v>
      </c>
      <c r="E38" s="132" t="str">
        <f>VLOOKUP(B38,managelist_20211101!$H$3:$I$10442,1,FALSE)</f>
        <v>TH-110010</v>
      </c>
      <c r="F38" s="132" t="str">
        <f>VLOOKUP(B38,managelist_20211101!$H$3:$I$10442,2,FALSE)</f>
        <v>VE</v>
      </c>
      <c r="G38" s="132" t="str">
        <f t="shared" si="2"/>
        <v>○</v>
      </c>
    </row>
    <row r="39" spans="1:7" x14ac:dyDescent="0.15">
      <c r="A39" s="132" t="s">
        <v>1137</v>
      </c>
      <c r="B39" s="132" t="str">
        <f t="shared" si="0"/>
        <v>CG-100005</v>
      </c>
      <c r="C39" s="132" t="str">
        <f t="shared" si="1"/>
        <v>VE</v>
      </c>
      <c r="E39" s="132" t="str">
        <f>VLOOKUP(B39,managelist_20211101!$H$3:$I$10442,1,FALSE)</f>
        <v>CG-100005</v>
      </c>
      <c r="F39" s="132" t="str">
        <f>VLOOKUP(B39,managelist_20211101!$H$3:$I$10442,2,FALSE)</f>
        <v>VG</v>
      </c>
      <c r="G39" s="132" t="str">
        <f t="shared" si="2"/>
        <v>VG</v>
      </c>
    </row>
    <row r="40" spans="1:7" x14ac:dyDescent="0.15">
      <c r="A40" s="132" t="s">
        <v>1250</v>
      </c>
      <c r="B40" s="132" t="str">
        <f t="shared" si="0"/>
        <v>HK-130006</v>
      </c>
      <c r="C40" s="132" t="str">
        <f t="shared" si="1"/>
        <v>VE</v>
      </c>
      <c r="E40" s="132" t="str">
        <f>VLOOKUP(B40,managelist_20211101!$H$3:$I$10442,1,FALSE)</f>
        <v>HK-130006</v>
      </c>
      <c r="F40" s="132" t="str">
        <f>VLOOKUP(B40,managelist_20211101!$H$3:$I$10442,2,FALSE)</f>
        <v>VE</v>
      </c>
      <c r="G40" s="132" t="str">
        <f t="shared" si="2"/>
        <v>○</v>
      </c>
    </row>
    <row r="41" spans="1:7" x14ac:dyDescent="0.15">
      <c r="A41" s="132" t="s">
        <v>1521</v>
      </c>
      <c r="B41" s="132" t="str">
        <f t="shared" si="0"/>
        <v>KT-160154</v>
      </c>
      <c r="C41" s="132" t="str">
        <f t="shared" si="1"/>
        <v>VR</v>
      </c>
      <c r="E41" s="132" t="str">
        <f>VLOOKUP(B41,managelist_20211101!$H$3:$I$10442,1,FALSE)</f>
        <v>KT-160154</v>
      </c>
      <c r="F41" s="132" t="str">
        <f>VLOOKUP(B41,managelist_20211101!$H$3:$I$10442,2,FALSE)</f>
        <v>VR</v>
      </c>
      <c r="G41" s="132" t="str">
        <f t="shared" si="2"/>
        <v>○</v>
      </c>
    </row>
    <row r="42" spans="1:7" x14ac:dyDescent="0.15">
      <c r="A42" s="132" t="s">
        <v>1600</v>
      </c>
      <c r="B42" s="132" t="str">
        <f t="shared" si="0"/>
        <v>TH-100029</v>
      </c>
      <c r="C42" s="132" t="str">
        <f t="shared" si="1"/>
        <v>VR</v>
      </c>
      <c r="E42" s="132" t="str">
        <f>VLOOKUP(B42,managelist_20211101!$H$3:$I$10442,1,FALSE)</f>
        <v>TH-100029</v>
      </c>
      <c r="F42" s="132" t="str">
        <f>VLOOKUP(B42,managelist_20211101!$H$3:$I$10442,2,FALSE)</f>
        <v>VG</v>
      </c>
      <c r="G42" s="132" t="str">
        <f t="shared" si="2"/>
        <v>VG</v>
      </c>
    </row>
    <row r="43" spans="1:7" x14ac:dyDescent="0.15">
      <c r="A43" s="132" t="s">
        <v>3267</v>
      </c>
      <c r="B43" s="132" t="str">
        <f t="shared" si="0"/>
        <v>TH-120013</v>
      </c>
      <c r="C43" s="132" t="str">
        <f t="shared" si="1"/>
        <v>VR</v>
      </c>
      <c r="E43" s="132" t="str">
        <f>VLOOKUP(B43,managelist_20211101!$H$3:$I$10442,1,FALSE)</f>
        <v>TH-120013</v>
      </c>
      <c r="F43" s="132" t="str">
        <f>VLOOKUP(B43,managelist_20211101!$H$3:$I$10442,2,FALSE)</f>
        <v>VR</v>
      </c>
      <c r="G43" s="132" t="str">
        <f t="shared" si="2"/>
        <v>○</v>
      </c>
    </row>
    <row r="44" spans="1:7" x14ac:dyDescent="0.15">
      <c r="A44" s="132" t="s">
        <v>3212</v>
      </c>
      <c r="B44" s="132" t="str">
        <f t="shared" si="0"/>
        <v>QS-130018</v>
      </c>
      <c r="C44" s="132" t="str">
        <f t="shared" si="1"/>
        <v>VR</v>
      </c>
      <c r="E44" s="132" t="str">
        <f>VLOOKUP(B44,managelist_20211101!$H$3:$I$10442,1,FALSE)</f>
        <v>QS-130018</v>
      </c>
      <c r="F44" s="132" t="str">
        <f>VLOOKUP(B44,managelist_20211101!$H$3:$I$10442,2,FALSE)</f>
        <v>VR</v>
      </c>
      <c r="G44" s="132" t="str">
        <f t="shared" si="2"/>
        <v>○</v>
      </c>
    </row>
    <row r="45" spans="1:7" x14ac:dyDescent="0.15">
      <c r="A45" s="132" t="s">
        <v>5412</v>
      </c>
      <c r="B45" s="132" t="str">
        <f t="shared" si="0"/>
        <v>HR-080011</v>
      </c>
      <c r="C45" s="132" t="str">
        <f t="shared" si="1"/>
        <v>VG</v>
      </c>
      <c r="E45" s="132" t="str">
        <f>VLOOKUP(B45,managelist_20211101!$H$3:$I$10442,1,FALSE)</f>
        <v>HR-080011</v>
      </c>
      <c r="F45" s="132" t="str">
        <f>VLOOKUP(B45,managelist_20211101!$H$3:$I$10442,2,FALSE)</f>
        <v>VG</v>
      </c>
      <c r="G45" s="132" t="str">
        <f t="shared" si="2"/>
        <v>○</v>
      </c>
    </row>
    <row r="46" spans="1:7" x14ac:dyDescent="0.15">
      <c r="A46" s="132" t="s">
        <v>1370</v>
      </c>
      <c r="B46" s="132" t="str">
        <f t="shared" si="0"/>
        <v>KT-100020</v>
      </c>
      <c r="C46" s="132" t="str">
        <f t="shared" si="1"/>
        <v>VR</v>
      </c>
      <c r="E46" s="132" t="str">
        <f>VLOOKUP(B46,managelist_20211101!$H$3:$I$10442,1,FALSE)</f>
        <v>KT-100020</v>
      </c>
      <c r="F46" s="132" t="str">
        <f>VLOOKUP(B46,managelist_20211101!$H$3:$I$10442,2,FALSE)</f>
        <v>VG</v>
      </c>
      <c r="G46" s="132" t="str">
        <f t="shared" si="2"/>
        <v>VG</v>
      </c>
    </row>
    <row r="47" spans="1:7" x14ac:dyDescent="0.15">
      <c r="A47" s="132" t="s">
        <v>3252</v>
      </c>
      <c r="B47" s="132" t="str">
        <f t="shared" si="0"/>
        <v>CG-120029</v>
      </c>
      <c r="C47" s="132" t="str">
        <f t="shared" si="1"/>
        <v>VR</v>
      </c>
      <c r="E47" s="132" t="str">
        <f>VLOOKUP(B47,managelist_20211101!$H$3:$I$10442,1,FALSE)</f>
        <v>CG-120029</v>
      </c>
      <c r="F47" s="132" t="str">
        <f>VLOOKUP(B47,managelist_20211101!$H$3:$I$10442,2,FALSE)</f>
        <v>VR</v>
      </c>
      <c r="G47" s="132" t="str">
        <f t="shared" si="2"/>
        <v>○</v>
      </c>
    </row>
    <row r="48" spans="1:7" x14ac:dyDescent="0.15">
      <c r="A48" s="132" t="s">
        <v>1093</v>
      </c>
      <c r="B48" s="132" t="str">
        <f t="shared" si="0"/>
        <v>CB-100052</v>
      </c>
      <c r="C48" s="132" t="str">
        <f t="shared" si="1"/>
        <v>VE</v>
      </c>
      <c r="E48" s="132" t="str">
        <f>VLOOKUP(B48,managelist_20211101!$H$3:$I$10442,1,FALSE)</f>
        <v>CB-100052</v>
      </c>
      <c r="F48" s="132" t="str">
        <f>VLOOKUP(B48,managelist_20211101!$H$3:$I$10442,2,FALSE)</f>
        <v>VG</v>
      </c>
      <c r="G48" s="132" t="str">
        <f t="shared" si="2"/>
        <v>VG</v>
      </c>
    </row>
    <row r="49" spans="1:7" x14ac:dyDescent="0.15">
      <c r="A49" s="132" t="s">
        <v>3280</v>
      </c>
      <c r="B49" s="132" t="str">
        <f t="shared" si="0"/>
        <v>CG-110031</v>
      </c>
      <c r="C49" s="132" t="str">
        <f t="shared" si="1"/>
        <v>VE</v>
      </c>
      <c r="E49" s="132" t="str">
        <f>VLOOKUP(B49,managelist_20211101!$H$3:$I$10442,1,FALSE)</f>
        <v>CG-110031</v>
      </c>
      <c r="F49" s="132" t="str">
        <f>VLOOKUP(B49,managelist_20211101!$H$3:$I$10442,2,FALSE)</f>
        <v>VE</v>
      </c>
      <c r="G49" s="132" t="str">
        <f t="shared" si="2"/>
        <v>○</v>
      </c>
    </row>
    <row r="50" spans="1:7" x14ac:dyDescent="0.15">
      <c r="A50" s="132" t="s">
        <v>1224</v>
      </c>
      <c r="B50" s="132" t="str">
        <f t="shared" si="0"/>
        <v>HK-110024</v>
      </c>
      <c r="C50" s="132" t="str">
        <f t="shared" si="1"/>
        <v>VE</v>
      </c>
      <c r="E50" s="132" t="str">
        <f>VLOOKUP(B50,managelist_20211101!$H$3:$I$10442,1,FALSE)</f>
        <v>HK-110024</v>
      </c>
      <c r="F50" s="132" t="str">
        <f>VLOOKUP(B50,managelist_20211101!$H$3:$I$10442,2,FALSE)</f>
        <v>VE</v>
      </c>
      <c r="G50" s="132" t="str">
        <f t="shared" si="2"/>
        <v>○</v>
      </c>
    </row>
    <row r="51" spans="1:7" x14ac:dyDescent="0.15">
      <c r="A51" s="132" t="s">
        <v>1332</v>
      </c>
      <c r="B51" s="132" t="str">
        <f t="shared" si="0"/>
        <v>KK-120004</v>
      </c>
      <c r="C51" s="132" t="str">
        <f t="shared" si="1"/>
        <v>VE</v>
      </c>
      <c r="E51" s="132" t="str">
        <f>VLOOKUP(B51,managelist_20211101!$H$3:$I$10442,1,FALSE)</f>
        <v>KK-120004</v>
      </c>
      <c r="F51" s="132" t="str">
        <f>VLOOKUP(B51,managelist_20211101!$H$3:$I$10442,2,FALSE)</f>
        <v>VE</v>
      </c>
      <c r="G51" s="132" t="str">
        <f t="shared" si="2"/>
        <v>○</v>
      </c>
    </row>
    <row r="52" spans="1:7" x14ac:dyDescent="0.15">
      <c r="A52" s="132" t="s">
        <v>1339</v>
      </c>
      <c r="B52" s="132" t="str">
        <f t="shared" si="0"/>
        <v>KK-120032</v>
      </c>
      <c r="C52" s="132" t="str">
        <f t="shared" si="1"/>
        <v>VE</v>
      </c>
      <c r="E52" s="132" t="str">
        <f>VLOOKUP(B52,managelist_20211101!$H$3:$I$10442,1,FALSE)</f>
        <v>KK-120032</v>
      </c>
      <c r="F52" s="132" t="str">
        <f>VLOOKUP(B52,managelist_20211101!$H$3:$I$10442,2,FALSE)</f>
        <v>VE</v>
      </c>
      <c r="G52" s="132" t="str">
        <f t="shared" si="2"/>
        <v>○</v>
      </c>
    </row>
    <row r="53" spans="1:7" x14ac:dyDescent="0.15">
      <c r="A53" s="132" t="s">
        <v>1362</v>
      </c>
      <c r="B53" s="132" t="str">
        <f t="shared" si="0"/>
        <v>KK-150058</v>
      </c>
      <c r="C53" s="132" t="str">
        <f t="shared" si="1"/>
        <v>VE</v>
      </c>
      <c r="E53" s="132" t="str">
        <f>VLOOKUP(B53,managelist_20211101!$H$3:$I$10442,1,FALSE)</f>
        <v>KK-150058</v>
      </c>
      <c r="F53" s="132" t="str">
        <f>VLOOKUP(B53,managelist_20211101!$H$3:$I$10442,2,FALSE)</f>
        <v>VE</v>
      </c>
      <c r="G53" s="132" t="str">
        <f t="shared" si="2"/>
        <v>○</v>
      </c>
    </row>
    <row r="54" spans="1:7" x14ac:dyDescent="0.15">
      <c r="A54" s="132" t="s">
        <v>1515</v>
      </c>
      <c r="B54" s="132" t="str">
        <f t="shared" si="0"/>
        <v>KT-150096</v>
      </c>
      <c r="C54" s="132" t="str">
        <f t="shared" si="1"/>
        <v>VE</v>
      </c>
      <c r="E54" s="132" t="str">
        <f>VLOOKUP(B54,managelist_20211101!$H$3:$I$10442,1,FALSE)</f>
        <v>KT-150096</v>
      </c>
      <c r="F54" s="132" t="str">
        <f>VLOOKUP(B54,managelist_20211101!$H$3:$I$10442,2,FALSE)</f>
        <v>VE</v>
      </c>
      <c r="G54" s="132" t="str">
        <f t="shared" si="2"/>
        <v>○</v>
      </c>
    </row>
    <row r="55" spans="1:7" x14ac:dyDescent="0.15">
      <c r="A55" s="132" t="s">
        <v>10406</v>
      </c>
      <c r="B55" s="132" t="str">
        <f t="shared" si="0"/>
        <v>QS-090020</v>
      </c>
      <c r="C55" s="132" t="str">
        <f t="shared" si="1"/>
        <v>VG</v>
      </c>
      <c r="E55" s="132" t="str">
        <f>VLOOKUP(B55,managelist_20211101!$H$3:$I$10442,1,FALSE)</f>
        <v>QS-090020</v>
      </c>
      <c r="F55" s="132" t="str">
        <f>VLOOKUP(B55,managelist_20211101!$H$3:$I$10442,2,FALSE)</f>
        <v>VG</v>
      </c>
      <c r="G55" s="132" t="str">
        <f t="shared" si="2"/>
        <v>○</v>
      </c>
    </row>
    <row r="56" spans="1:7" x14ac:dyDescent="0.15">
      <c r="A56" s="132" t="s">
        <v>1197</v>
      </c>
      <c r="B56" s="132" t="str">
        <f t="shared" si="0"/>
        <v>HK-100009</v>
      </c>
      <c r="C56" s="132" t="str">
        <f t="shared" si="1"/>
        <v>VE</v>
      </c>
      <c r="E56" s="132" t="str">
        <f>VLOOKUP(B56,managelist_20211101!$H$3:$I$10442,1,FALSE)</f>
        <v>HK-100009</v>
      </c>
      <c r="F56" s="132" t="str">
        <f>VLOOKUP(B56,managelist_20211101!$H$3:$I$10442,2,FALSE)</f>
        <v>VG</v>
      </c>
      <c r="G56" s="132" t="str">
        <f t="shared" si="2"/>
        <v>VG</v>
      </c>
    </row>
    <row r="57" spans="1:7" x14ac:dyDescent="0.15">
      <c r="A57" s="132" t="s">
        <v>3203</v>
      </c>
      <c r="B57" s="132" t="str">
        <f t="shared" si="0"/>
        <v>HK-130011</v>
      </c>
      <c r="C57" s="132" t="str">
        <f t="shared" si="1"/>
        <v>VE</v>
      </c>
      <c r="E57" s="132" t="str">
        <f>VLOOKUP(B57,managelist_20211101!$H$3:$I$10442,1,FALSE)</f>
        <v>HK-130011</v>
      </c>
      <c r="F57" s="132" t="str">
        <f>VLOOKUP(B57,managelist_20211101!$H$3:$I$10442,2,FALSE)</f>
        <v>VE</v>
      </c>
      <c r="G57" s="132" t="str">
        <f t="shared" si="2"/>
        <v>○</v>
      </c>
    </row>
    <row r="58" spans="1:7" x14ac:dyDescent="0.15">
      <c r="A58" s="132" t="s">
        <v>1399</v>
      </c>
      <c r="B58" s="132" t="str">
        <f t="shared" si="0"/>
        <v>KT-100110</v>
      </c>
      <c r="C58" s="132" t="str">
        <f t="shared" si="1"/>
        <v>VE</v>
      </c>
      <c r="E58" s="132" t="str">
        <f>VLOOKUP(B58,managelist_20211101!$H$3:$I$10442,1,FALSE)</f>
        <v>KT-100110</v>
      </c>
      <c r="F58" s="132" t="str">
        <f>VLOOKUP(B58,managelist_20211101!$H$3:$I$10442,2,FALSE)</f>
        <v>VG</v>
      </c>
      <c r="G58" s="132" t="str">
        <f t="shared" si="2"/>
        <v>VG</v>
      </c>
    </row>
    <row r="59" spans="1:7" x14ac:dyDescent="0.15">
      <c r="A59" s="132" t="s">
        <v>1453</v>
      </c>
      <c r="B59" s="132" t="str">
        <f t="shared" si="0"/>
        <v>KT-120092</v>
      </c>
      <c r="C59" s="132" t="str">
        <f t="shared" si="1"/>
        <v>VE</v>
      </c>
      <c r="E59" s="132" t="str">
        <f>VLOOKUP(B59,managelist_20211101!$H$3:$I$10442,1,FALSE)</f>
        <v>KT-120092</v>
      </c>
      <c r="F59" s="132" t="str">
        <f>VLOOKUP(B59,managelist_20211101!$H$3:$I$10442,2,FALSE)</f>
        <v>VE</v>
      </c>
      <c r="G59" s="132" t="str">
        <f t="shared" si="2"/>
        <v>○</v>
      </c>
    </row>
    <row r="60" spans="1:7" x14ac:dyDescent="0.15">
      <c r="A60" s="132" t="s">
        <v>3250</v>
      </c>
      <c r="B60" s="132" t="str">
        <f t="shared" si="0"/>
        <v>KT-120127</v>
      </c>
      <c r="C60" s="132" t="str">
        <f t="shared" si="1"/>
        <v>VR</v>
      </c>
      <c r="E60" s="132" t="str">
        <f>VLOOKUP(B60,managelist_20211101!$H$3:$I$10442,1,FALSE)</f>
        <v>KT-120127</v>
      </c>
      <c r="F60" s="132" t="str">
        <f>VLOOKUP(B60,managelist_20211101!$H$3:$I$10442,2,FALSE)</f>
        <v>VR</v>
      </c>
      <c r="G60" s="132" t="str">
        <f t="shared" si="2"/>
        <v>○</v>
      </c>
    </row>
    <row r="61" spans="1:7" x14ac:dyDescent="0.15">
      <c r="A61" s="132" t="s">
        <v>1510</v>
      </c>
      <c r="B61" s="132" t="str">
        <f t="shared" si="0"/>
        <v>KT-150026</v>
      </c>
      <c r="C61" s="132" t="str">
        <f t="shared" si="1"/>
        <v>VE</v>
      </c>
      <c r="E61" s="132" t="str">
        <f>VLOOKUP(B61,managelist_20211101!$H$3:$I$10442,1,FALSE)</f>
        <v>KT-150026</v>
      </c>
      <c r="F61" s="132" t="str">
        <f>VLOOKUP(B61,managelist_20211101!$H$3:$I$10442,2,FALSE)</f>
        <v>VE</v>
      </c>
      <c r="G61" s="132" t="str">
        <f t="shared" si="2"/>
        <v>○</v>
      </c>
    </row>
    <row r="62" spans="1:7" x14ac:dyDescent="0.15">
      <c r="A62" s="132" t="s">
        <v>1584</v>
      </c>
      <c r="B62" s="132" t="str">
        <f t="shared" si="0"/>
        <v>SK-120008</v>
      </c>
      <c r="C62" s="132" t="str">
        <f t="shared" si="1"/>
        <v>VE</v>
      </c>
      <c r="E62" s="132" t="str">
        <f>VLOOKUP(B62,managelist_20211101!$H$3:$I$10442,1,FALSE)</f>
        <v>SK-120008</v>
      </c>
      <c r="F62" s="132" t="str">
        <f>VLOOKUP(B62,managelist_20211101!$H$3:$I$10442,2,FALSE)</f>
        <v>VE</v>
      </c>
      <c r="G62" s="132" t="str">
        <f t="shared" si="2"/>
        <v>○</v>
      </c>
    </row>
    <row r="63" spans="1:7" x14ac:dyDescent="0.15">
      <c r="A63" s="132" t="s">
        <v>3020</v>
      </c>
      <c r="B63" s="132" t="str">
        <f t="shared" si="0"/>
        <v>KT-170034</v>
      </c>
      <c r="C63" s="132" t="str">
        <f t="shared" si="1"/>
        <v>VE</v>
      </c>
      <c r="E63" s="132" t="str">
        <f>VLOOKUP(B63,managelist_20211101!$H$3:$I$10442,1,FALSE)</f>
        <v>KT-170034</v>
      </c>
      <c r="F63" s="132" t="str">
        <f>VLOOKUP(B63,managelist_20211101!$H$3:$I$10442,2,FALSE)</f>
        <v>VE</v>
      </c>
      <c r="G63" s="132" t="str">
        <f t="shared" si="2"/>
        <v>○</v>
      </c>
    </row>
    <row r="64" spans="1:7" x14ac:dyDescent="0.15">
      <c r="A64" s="132" t="s">
        <v>3045</v>
      </c>
      <c r="B64" s="132" t="str">
        <f t="shared" si="0"/>
        <v>KK-160043</v>
      </c>
      <c r="C64" s="132" t="str">
        <f t="shared" si="1"/>
        <v>VE</v>
      </c>
      <c r="E64" s="132" t="str">
        <f>VLOOKUP(B64,managelist_20211101!$H$3:$I$10442,1,FALSE)</f>
        <v>KK-160043</v>
      </c>
      <c r="F64" s="132" t="str">
        <f>VLOOKUP(B64,managelist_20211101!$H$3:$I$10442,2,FALSE)</f>
        <v>VE</v>
      </c>
      <c r="G64" s="132" t="str">
        <f t="shared" si="2"/>
        <v>○</v>
      </c>
    </row>
    <row r="65" spans="1:7" x14ac:dyDescent="0.15">
      <c r="A65" s="132" t="s">
        <v>3315</v>
      </c>
      <c r="B65" s="132" t="str">
        <f t="shared" si="0"/>
        <v>CG-100013</v>
      </c>
      <c r="C65" s="132" t="str">
        <f t="shared" si="1"/>
        <v>VE</v>
      </c>
      <c r="E65" s="132" t="str">
        <f>VLOOKUP(B65,managelist_20211101!$H$3:$I$10442,1,FALSE)</f>
        <v>CG-100013</v>
      </c>
      <c r="F65" s="132" t="str">
        <f>VLOOKUP(B65,managelist_20211101!$H$3:$I$10442,2,FALSE)</f>
        <v>VG</v>
      </c>
      <c r="G65" s="132" t="str">
        <f t="shared" si="2"/>
        <v>VG</v>
      </c>
    </row>
    <row r="66" spans="1:7" x14ac:dyDescent="0.15">
      <c r="A66" s="132" t="s">
        <v>3277</v>
      </c>
      <c r="B66" s="132" t="str">
        <f t="shared" si="0"/>
        <v>KK-110061</v>
      </c>
      <c r="C66" s="132" t="str">
        <f t="shared" si="1"/>
        <v>VE</v>
      </c>
      <c r="E66" s="132" t="str">
        <f>VLOOKUP(B66,managelist_20211101!$H$3:$I$10442,1,FALSE)</f>
        <v>KK-110061</v>
      </c>
      <c r="F66" s="132" t="str">
        <f>VLOOKUP(B66,managelist_20211101!$H$3:$I$10442,2,FALSE)</f>
        <v>VE</v>
      </c>
      <c r="G66" s="132" t="str">
        <f t="shared" si="2"/>
        <v>○</v>
      </c>
    </row>
    <row r="67" spans="1:7" x14ac:dyDescent="0.15">
      <c r="A67" s="132" t="s">
        <v>1363</v>
      </c>
      <c r="B67" s="132" t="str">
        <f t="shared" ref="B67:B130" si="3">LEFT(A67,FIND("-",A67)+6)</f>
        <v>KT-100006</v>
      </c>
      <c r="C67" s="132" t="str">
        <f t="shared" ref="C67:C130" si="4">RIGHT(A67,LEN(A67)-FIND("-",A67)-7)</f>
        <v>VE</v>
      </c>
      <c r="E67" s="132" t="str">
        <f>VLOOKUP(B67,managelist_20211101!$H$3:$I$10442,1,FALSE)</f>
        <v>KT-100006</v>
      </c>
      <c r="F67" s="132" t="str">
        <f>VLOOKUP(B67,managelist_20211101!$H$3:$I$10442,2,FALSE)</f>
        <v>VG</v>
      </c>
      <c r="G67" s="132" t="str">
        <f t="shared" ref="G67:G130" si="5">IF(C67=F67,"○",F67)</f>
        <v>VG</v>
      </c>
    </row>
    <row r="68" spans="1:7" x14ac:dyDescent="0.15">
      <c r="A68" s="132" t="s">
        <v>1397</v>
      </c>
      <c r="B68" s="132" t="str">
        <f t="shared" si="3"/>
        <v>KT-100107</v>
      </c>
      <c r="C68" s="132" t="str">
        <f t="shared" si="4"/>
        <v>VE</v>
      </c>
      <c r="E68" s="132" t="str">
        <f>VLOOKUP(B68,managelist_20211101!$H$3:$I$10442,1,FALSE)</f>
        <v>KT-100107</v>
      </c>
      <c r="F68" s="132" t="str">
        <f>VLOOKUP(B68,managelist_20211101!$H$3:$I$10442,2,FALSE)</f>
        <v>VG</v>
      </c>
      <c r="G68" s="132" t="str">
        <f t="shared" si="5"/>
        <v>VG</v>
      </c>
    </row>
    <row r="69" spans="1:7" x14ac:dyDescent="0.15">
      <c r="A69" s="132" t="s">
        <v>1591</v>
      </c>
      <c r="B69" s="132" t="str">
        <f t="shared" si="3"/>
        <v>TH-100008</v>
      </c>
      <c r="C69" s="132" t="str">
        <f t="shared" si="4"/>
        <v>VE</v>
      </c>
      <c r="E69" s="132" t="str">
        <f>VLOOKUP(B69,managelist_20211101!$H$3:$I$10442,1,FALSE)</f>
        <v>TH-100008</v>
      </c>
      <c r="F69" s="132" t="str">
        <f>VLOOKUP(B69,managelist_20211101!$H$3:$I$10442,2,FALSE)</f>
        <v>VG</v>
      </c>
      <c r="G69" s="132" t="str">
        <f t="shared" si="5"/>
        <v>VG</v>
      </c>
    </row>
    <row r="70" spans="1:7" x14ac:dyDescent="0.15">
      <c r="A70" s="132" t="s">
        <v>1340</v>
      </c>
      <c r="B70" s="132" t="str">
        <f t="shared" si="3"/>
        <v>KK-120039</v>
      </c>
      <c r="C70" s="132" t="str">
        <f t="shared" si="4"/>
        <v>VE</v>
      </c>
      <c r="E70" s="132" t="str">
        <f>VLOOKUP(B70,managelist_20211101!$H$3:$I$10442,1,FALSE)</f>
        <v>KK-120039</v>
      </c>
      <c r="F70" s="132" t="str">
        <f>VLOOKUP(B70,managelist_20211101!$H$3:$I$10442,2,FALSE)</f>
        <v>VE</v>
      </c>
      <c r="G70" s="132" t="str">
        <f t="shared" si="5"/>
        <v>○</v>
      </c>
    </row>
    <row r="71" spans="1:7" x14ac:dyDescent="0.15">
      <c r="A71" s="132" t="s">
        <v>1111</v>
      </c>
      <c r="B71" s="132" t="str">
        <f t="shared" si="3"/>
        <v>CB-110038</v>
      </c>
      <c r="C71" s="132" t="str">
        <f t="shared" si="4"/>
        <v>VE</v>
      </c>
      <c r="E71" s="132" t="str">
        <f>VLOOKUP(B71,managelist_20211101!$H$3:$I$10442,1,FALSE)</f>
        <v>CB-110038</v>
      </c>
      <c r="F71" s="132" t="str">
        <f>VLOOKUP(B71,managelist_20211101!$H$3:$I$10442,2,FALSE)</f>
        <v>VE</v>
      </c>
      <c r="G71" s="132" t="str">
        <f t="shared" si="5"/>
        <v>○</v>
      </c>
    </row>
    <row r="72" spans="1:7" x14ac:dyDescent="0.15">
      <c r="A72" s="132" t="s">
        <v>1439</v>
      </c>
      <c r="B72" s="132" t="str">
        <f t="shared" si="3"/>
        <v>KT-120055</v>
      </c>
      <c r="C72" s="132" t="str">
        <f t="shared" si="4"/>
        <v>VE</v>
      </c>
      <c r="E72" s="132" t="str">
        <f>VLOOKUP(B72,managelist_20211101!$H$3:$I$10442,1,FALSE)</f>
        <v>KT-120055</v>
      </c>
      <c r="F72" s="132" t="str">
        <f>VLOOKUP(B72,managelist_20211101!$H$3:$I$10442,2,FALSE)</f>
        <v>VE</v>
      </c>
      <c r="G72" s="132" t="str">
        <f t="shared" si="5"/>
        <v>○</v>
      </c>
    </row>
    <row r="73" spans="1:7" x14ac:dyDescent="0.15">
      <c r="A73" s="132" t="s">
        <v>1469</v>
      </c>
      <c r="B73" s="132" t="str">
        <f t="shared" si="3"/>
        <v>KT-130020</v>
      </c>
      <c r="C73" s="132" t="str">
        <f t="shared" si="4"/>
        <v>VE</v>
      </c>
      <c r="E73" s="132" t="str">
        <f>VLOOKUP(B73,managelist_20211101!$H$3:$I$10442,1,FALSE)</f>
        <v>KT-130020</v>
      </c>
      <c r="F73" s="132" t="str">
        <f>VLOOKUP(B73,managelist_20211101!$H$3:$I$10442,2,FALSE)</f>
        <v>VE</v>
      </c>
      <c r="G73" s="132" t="str">
        <f t="shared" si="5"/>
        <v>○</v>
      </c>
    </row>
    <row r="74" spans="1:7" x14ac:dyDescent="0.15">
      <c r="A74" s="132" t="s">
        <v>1481</v>
      </c>
      <c r="B74" s="132" t="str">
        <f t="shared" si="3"/>
        <v>KT-130063</v>
      </c>
      <c r="C74" s="132" t="str">
        <f t="shared" si="4"/>
        <v>VE</v>
      </c>
      <c r="E74" s="132" t="str">
        <f>VLOOKUP(B74,managelist_20211101!$H$3:$I$10442,1,FALSE)</f>
        <v>KT-130063</v>
      </c>
      <c r="F74" s="132" t="str">
        <f>VLOOKUP(B74,managelist_20211101!$H$3:$I$10442,2,FALSE)</f>
        <v>VE</v>
      </c>
      <c r="G74" s="132" t="str">
        <f t="shared" si="5"/>
        <v>○</v>
      </c>
    </row>
    <row r="75" spans="1:7" x14ac:dyDescent="0.15">
      <c r="A75" s="132" t="s">
        <v>1073</v>
      </c>
      <c r="B75" s="132" t="str">
        <f t="shared" si="3"/>
        <v>CB-100012</v>
      </c>
      <c r="C75" s="132" t="str">
        <f t="shared" si="4"/>
        <v>VE</v>
      </c>
      <c r="E75" s="132" t="str">
        <f>VLOOKUP(B75,managelist_20211101!$H$3:$I$10442,1,FALSE)</f>
        <v>CB-100012</v>
      </c>
      <c r="F75" s="132" t="str">
        <f>VLOOKUP(B75,managelist_20211101!$H$3:$I$10442,2,FALSE)</f>
        <v>VG</v>
      </c>
      <c r="G75" s="132" t="str">
        <f t="shared" si="5"/>
        <v>VG</v>
      </c>
    </row>
    <row r="76" spans="1:7" x14ac:dyDescent="0.15">
      <c r="A76" s="132" t="s">
        <v>1556</v>
      </c>
      <c r="B76" s="132" t="str">
        <f t="shared" si="3"/>
        <v>QS-120024</v>
      </c>
      <c r="C76" s="132" t="str">
        <f t="shared" si="4"/>
        <v>VE</v>
      </c>
      <c r="E76" s="132" t="str">
        <f>VLOOKUP(B76,managelist_20211101!$H$3:$I$10442,1,FALSE)</f>
        <v>QS-120024</v>
      </c>
      <c r="F76" s="132" t="str">
        <f>VLOOKUP(B76,managelist_20211101!$H$3:$I$10442,2,FALSE)</f>
        <v>VE</v>
      </c>
      <c r="G76" s="132" t="str">
        <f t="shared" si="5"/>
        <v>○</v>
      </c>
    </row>
    <row r="77" spans="1:7" x14ac:dyDescent="0.15">
      <c r="A77" s="132" t="s">
        <v>4991</v>
      </c>
      <c r="B77" s="132" t="str">
        <f t="shared" si="3"/>
        <v>HK-090006</v>
      </c>
      <c r="C77" s="132" t="str">
        <f t="shared" si="4"/>
        <v>VG</v>
      </c>
      <c r="E77" s="132" t="str">
        <f>VLOOKUP(B77,managelist_20211101!$H$3:$I$10442,1,FALSE)</f>
        <v>HK-090006</v>
      </c>
      <c r="F77" s="132" t="str">
        <f>VLOOKUP(B77,managelist_20211101!$H$3:$I$10442,2,FALSE)</f>
        <v>VG</v>
      </c>
      <c r="G77" s="132" t="str">
        <f t="shared" si="5"/>
        <v>○</v>
      </c>
    </row>
    <row r="78" spans="1:7" x14ac:dyDescent="0.15">
      <c r="A78" s="132" t="s">
        <v>1360</v>
      </c>
      <c r="B78" s="132" t="str">
        <f t="shared" si="3"/>
        <v>KK-150016</v>
      </c>
      <c r="C78" s="132" t="str">
        <f t="shared" si="4"/>
        <v>VE</v>
      </c>
      <c r="E78" s="132" t="str">
        <f>VLOOKUP(B78,managelist_20211101!$H$3:$I$10442,1,FALSE)</f>
        <v>KK-150016</v>
      </c>
      <c r="F78" s="132" t="str">
        <f>VLOOKUP(B78,managelist_20211101!$H$3:$I$10442,2,FALSE)</f>
        <v>VE</v>
      </c>
      <c r="G78" s="132" t="str">
        <f t="shared" si="5"/>
        <v>○</v>
      </c>
    </row>
    <row r="79" spans="1:7" x14ac:dyDescent="0.15">
      <c r="A79" s="132" t="s">
        <v>1384</v>
      </c>
      <c r="B79" s="132" t="str">
        <f t="shared" si="3"/>
        <v>KT-100055</v>
      </c>
      <c r="C79" s="132" t="str">
        <f t="shared" si="4"/>
        <v>VR</v>
      </c>
      <c r="E79" s="132" t="str">
        <f>VLOOKUP(B79,managelist_20211101!$H$3:$I$10442,1,FALSE)</f>
        <v>KT-100055</v>
      </c>
      <c r="F79" s="132" t="str">
        <f>VLOOKUP(B79,managelist_20211101!$H$3:$I$10442,2,FALSE)</f>
        <v>VG</v>
      </c>
      <c r="G79" s="132" t="str">
        <f t="shared" si="5"/>
        <v>VG</v>
      </c>
    </row>
    <row r="80" spans="1:7" x14ac:dyDescent="0.15">
      <c r="A80" s="132" t="s">
        <v>1456</v>
      </c>
      <c r="B80" s="132" t="str">
        <f t="shared" si="3"/>
        <v>KT-120106</v>
      </c>
      <c r="C80" s="132" t="str">
        <f t="shared" si="4"/>
        <v>VE</v>
      </c>
      <c r="E80" s="132" t="str">
        <f>VLOOKUP(B80,managelist_20211101!$H$3:$I$10442,1,FALSE)</f>
        <v>KT-120106</v>
      </c>
      <c r="F80" s="132" t="str">
        <f>VLOOKUP(B80,managelist_20211101!$H$3:$I$10442,2,FALSE)</f>
        <v>VE</v>
      </c>
      <c r="G80" s="132" t="str">
        <f t="shared" si="5"/>
        <v>○</v>
      </c>
    </row>
    <row r="81" spans="1:7" x14ac:dyDescent="0.15">
      <c r="A81" s="132" t="s">
        <v>3070</v>
      </c>
      <c r="B81" s="132" t="str">
        <f t="shared" si="3"/>
        <v>KK-160021</v>
      </c>
      <c r="C81" s="132" t="str">
        <f t="shared" si="4"/>
        <v>VE</v>
      </c>
      <c r="E81" s="132" t="str">
        <f>VLOOKUP(B81,managelist_20211101!$H$3:$I$10442,1,FALSE)</f>
        <v>KK-160021</v>
      </c>
      <c r="F81" s="132" t="str">
        <f>VLOOKUP(B81,managelist_20211101!$H$3:$I$10442,2,FALSE)</f>
        <v>VE</v>
      </c>
      <c r="G81" s="132" t="str">
        <f t="shared" si="5"/>
        <v>○</v>
      </c>
    </row>
    <row r="82" spans="1:7" x14ac:dyDescent="0.15">
      <c r="A82" s="132" t="s">
        <v>3100</v>
      </c>
      <c r="B82" s="132" t="str">
        <f t="shared" si="3"/>
        <v>KT-150100</v>
      </c>
      <c r="C82" s="132" t="str">
        <f t="shared" si="4"/>
        <v>VR</v>
      </c>
      <c r="E82" s="132" t="str">
        <f>VLOOKUP(B82,managelist_20211101!$H$3:$I$10442,1,FALSE)</f>
        <v>KT-150100</v>
      </c>
      <c r="F82" s="132" t="str">
        <f>VLOOKUP(B82,managelist_20211101!$H$3:$I$10442,2,FALSE)</f>
        <v>VR</v>
      </c>
      <c r="G82" s="132" t="str">
        <f t="shared" si="5"/>
        <v>○</v>
      </c>
    </row>
    <row r="83" spans="1:7" x14ac:dyDescent="0.15">
      <c r="A83" s="132" t="s">
        <v>10409</v>
      </c>
      <c r="B83" s="132" t="str">
        <f t="shared" si="3"/>
        <v>QS-090023</v>
      </c>
      <c r="C83" s="132" t="str">
        <f t="shared" si="4"/>
        <v>VG</v>
      </c>
      <c r="E83" s="132" t="str">
        <f>VLOOKUP(B83,managelist_20211101!$H$3:$I$10442,1,FALSE)</f>
        <v>QS-090023</v>
      </c>
      <c r="F83" s="132" t="str">
        <f>VLOOKUP(B83,managelist_20211101!$H$3:$I$10442,2,FALSE)</f>
        <v>VG</v>
      </c>
      <c r="G83" s="132" t="str">
        <f t="shared" si="5"/>
        <v>○</v>
      </c>
    </row>
    <row r="84" spans="1:7" x14ac:dyDescent="0.15">
      <c r="A84" s="132" t="s">
        <v>10416</v>
      </c>
      <c r="B84" s="132" t="str">
        <f t="shared" si="3"/>
        <v>QS-090030</v>
      </c>
      <c r="C84" s="132" t="str">
        <f t="shared" si="4"/>
        <v>VG</v>
      </c>
      <c r="E84" s="132" t="str">
        <f>VLOOKUP(B84,managelist_20211101!$H$3:$I$10442,1,FALSE)</f>
        <v>QS-090030</v>
      </c>
      <c r="F84" s="132" t="str">
        <f>VLOOKUP(B84,managelist_20211101!$H$3:$I$10442,2,FALSE)</f>
        <v>VG</v>
      </c>
      <c r="G84" s="132" t="str">
        <f t="shared" si="5"/>
        <v>○</v>
      </c>
    </row>
    <row r="85" spans="1:7" x14ac:dyDescent="0.15">
      <c r="A85" s="132" t="s">
        <v>1536</v>
      </c>
      <c r="B85" s="132" t="str">
        <f t="shared" si="3"/>
        <v>QS-110014</v>
      </c>
      <c r="C85" s="132" t="str">
        <f t="shared" si="4"/>
        <v>VE</v>
      </c>
      <c r="E85" s="132" t="str">
        <f>VLOOKUP(B85,managelist_20211101!$H$3:$I$10442,1,FALSE)</f>
        <v>QS-110014</v>
      </c>
      <c r="F85" s="132" t="str">
        <f>VLOOKUP(B85,managelist_20211101!$H$3:$I$10442,2,FALSE)</f>
        <v>VE</v>
      </c>
      <c r="G85" s="132" t="str">
        <f t="shared" si="5"/>
        <v>○</v>
      </c>
    </row>
    <row r="86" spans="1:7" x14ac:dyDescent="0.15">
      <c r="A86" s="132" t="s">
        <v>1558</v>
      </c>
      <c r="B86" s="132" t="str">
        <f t="shared" si="3"/>
        <v>QS-120026</v>
      </c>
      <c r="C86" s="132" t="str">
        <f t="shared" si="4"/>
        <v>VE</v>
      </c>
      <c r="E86" s="132" t="str">
        <f>VLOOKUP(B86,managelist_20211101!$H$3:$I$10442,1,FALSE)</f>
        <v>QS-120026</v>
      </c>
      <c r="F86" s="132" t="str">
        <f>VLOOKUP(B86,managelist_20211101!$H$3:$I$10442,2,FALSE)</f>
        <v>VE</v>
      </c>
      <c r="G86" s="132" t="str">
        <f t="shared" si="5"/>
        <v>○</v>
      </c>
    </row>
    <row r="87" spans="1:7" x14ac:dyDescent="0.15">
      <c r="A87" s="132" t="s">
        <v>3225</v>
      </c>
      <c r="B87" s="132" t="str">
        <f t="shared" si="3"/>
        <v>CB-130011</v>
      </c>
      <c r="C87" s="132" t="str">
        <f t="shared" si="4"/>
        <v>VR</v>
      </c>
      <c r="E87" s="132" t="str">
        <f>VLOOKUP(B87,managelist_20211101!$H$3:$I$10442,1,FALSE)</f>
        <v>CB-130011</v>
      </c>
      <c r="F87" s="132" t="str">
        <f>VLOOKUP(B87,managelist_20211101!$H$3:$I$10442,2,FALSE)</f>
        <v>VR</v>
      </c>
      <c r="G87" s="132" t="str">
        <f t="shared" si="5"/>
        <v>○</v>
      </c>
    </row>
    <row r="88" spans="1:7" x14ac:dyDescent="0.15">
      <c r="A88" s="132" t="s">
        <v>1496</v>
      </c>
      <c r="B88" s="132" t="str">
        <f t="shared" si="3"/>
        <v>KT-140036</v>
      </c>
      <c r="C88" s="132" t="str">
        <f t="shared" si="4"/>
        <v>VE</v>
      </c>
      <c r="E88" s="132" t="str">
        <f>VLOOKUP(B88,managelist_20211101!$H$3:$I$10442,1,FALSE)</f>
        <v>KT-140036</v>
      </c>
      <c r="F88" s="132" t="str">
        <f>VLOOKUP(B88,managelist_20211101!$H$3:$I$10442,2,FALSE)</f>
        <v>VE</v>
      </c>
      <c r="G88" s="132" t="str">
        <f t="shared" si="5"/>
        <v>○</v>
      </c>
    </row>
    <row r="89" spans="1:7" x14ac:dyDescent="0.15">
      <c r="A89" s="132" t="s">
        <v>3000</v>
      </c>
      <c r="B89" s="132" t="str">
        <f t="shared" si="3"/>
        <v>OK-170002</v>
      </c>
      <c r="C89" s="132" t="str">
        <f t="shared" si="4"/>
        <v>VR</v>
      </c>
      <c r="E89" s="132" t="str">
        <f>VLOOKUP(B89,managelist_20211101!$H$3:$I$10442,1,FALSE)</f>
        <v>OK-170002</v>
      </c>
      <c r="F89" s="132" t="str">
        <f>VLOOKUP(B89,managelist_20211101!$H$3:$I$10442,2,FALSE)</f>
        <v>VR</v>
      </c>
      <c r="G89" s="132" t="str">
        <f t="shared" si="5"/>
        <v>○</v>
      </c>
    </row>
    <row r="90" spans="1:7" x14ac:dyDescent="0.15">
      <c r="A90" s="132" t="s">
        <v>3857</v>
      </c>
      <c r="B90" s="132" t="str">
        <f t="shared" si="3"/>
        <v>CB-090002</v>
      </c>
      <c r="C90" s="132" t="str">
        <f t="shared" si="4"/>
        <v>VG</v>
      </c>
      <c r="E90" s="132" t="str">
        <f>VLOOKUP(B90,managelist_20211101!$H$3:$I$10442,1,FALSE)</f>
        <v>CB-090002</v>
      </c>
      <c r="F90" s="132" t="str">
        <f>VLOOKUP(B90,managelist_20211101!$H$3:$I$10442,2,FALSE)</f>
        <v>VG</v>
      </c>
      <c r="G90" s="132" t="str">
        <f t="shared" si="5"/>
        <v>○</v>
      </c>
    </row>
    <row r="91" spans="1:7" x14ac:dyDescent="0.15">
      <c r="A91" s="132" t="s">
        <v>3883</v>
      </c>
      <c r="B91" s="132" t="str">
        <f t="shared" si="3"/>
        <v>CB-090029</v>
      </c>
      <c r="C91" s="132" t="str">
        <f t="shared" si="4"/>
        <v>VG</v>
      </c>
      <c r="E91" s="132" t="str">
        <f>VLOOKUP(B91,managelist_20211101!$H$3:$I$10442,1,FALSE)</f>
        <v>CB-090029</v>
      </c>
      <c r="F91" s="132" t="str">
        <f>VLOOKUP(B91,managelist_20211101!$H$3:$I$10442,2,FALSE)</f>
        <v>VG</v>
      </c>
      <c r="G91" s="132" t="str">
        <f t="shared" si="5"/>
        <v>○</v>
      </c>
    </row>
    <row r="92" spans="1:7" x14ac:dyDescent="0.15">
      <c r="A92" s="132" t="s">
        <v>1090</v>
      </c>
      <c r="B92" s="132" t="str">
        <f t="shared" si="3"/>
        <v>CB-100042</v>
      </c>
      <c r="C92" s="132" t="str">
        <f t="shared" si="4"/>
        <v>VE</v>
      </c>
      <c r="E92" s="132" t="str">
        <f>VLOOKUP(B92,managelist_20211101!$H$3:$I$10442,1,FALSE)</f>
        <v>CB-100042</v>
      </c>
      <c r="F92" s="132" t="str">
        <f>VLOOKUP(B92,managelist_20211101!$H$3:$I$10442,2,FALSE)</f>
        <v>VG</v>
      </c>
      <c r="G92" s="132" t="str">
        <f t="shared" si="5"/>
        <v>VG</v>
      </c>
    </row>
    <row r="93" spans="1:7" x14ac:dyDescent="0.15">
      <c r="A93" s="132" t="s">
        <v>1136</v>
      </c>
      <c r="B93" s="132" t="str">
        <f t="shared" si="3"/>
        <v>CB-150003</v>
      </c>
      <c r="C93" s="132" t="str">
        <f t="shared" si="4"/>
        <v>VR</v>
      </c>
      <c r="E93" s="132" t="str">
        <f>VLOOKUP(B93,managelist_20211101!$H$3:$I$10442,1,FALSE)</f>
        <v>CB-150003</v>
      </c>
      <c r="F93" s="132" t="str">
        <f>VLOOKUP(B93,managelist_20211101!$H$3:$I$10442,2,FALSE)</f>
        <v>VR</v>
      </c>
      <c r="G93" s="132" t="str">
        <f t="shared" si="5"/>
        <v>○</v>
      </c>
    </row>
    <row r="94" spans="1:7" x14ac:dyDescent="0.15">
      <c r="A94" s="132" t="s">
        <v>1334</v>
      </c>
      <c r="B94" s="132" t="str">
        <f t="shared" si="3"/>
        <v>KK-120016</v>
      </c>
      <c r="C94" s="132" t="str">
        <f t="shared" si="4"/>
        <v>VE</v>
      </c>
      <c r="E94" s="132" t="str">
        <f>VLOOKUP(B94,managelist_20211101!$H$3:$I$10442,1,FALSE)</f>
        <v>KK-120016</v>
      </c>
      <c r="F94" s="132" t="str">
        <f>VLOOKUP(B94,managelist_20211101!$H$3:$I$10442,2,FALSE)</f>
        <v>VE</v>
      </c>
      <c r="G94" s="132" t="str">
        <f t="shared" si="5"/>
        <v>○</v>
      </c>
    </row>
    <row r="95" spans="1:7" x14ac:dyDescent="0.15">
      <c r="A95" s="132" t="s">
        <v>1626</v>
      </c>
      <c r="B95" s="132" t="str">
        <f t="shared" si="3"/>
        <v>TH-140013</v>
      </c>
      <c r="C95" s="132" t="str">
        <f t="shared" si="4"/>
        <v>VE</v>
      </c>
      <c r="E95" s="132" t="str">
        <f>VLOOKUP(B95,managelist_20211101!$H$3:$I$10442,1,FALSE)</f>
        <v>TH-140013</v>
      </c>
      <c r="F95" s="132" t="str">
        <f>VLOOKUP(B95,managelist_20211101!$H$3:$I$10442,2,FALSE)</f>
        <v>VE</v>
      </c>
      <c r="G95" s="132" t="str">
        <f t="shared" si="5"/>
        <v>○</v>
      </c>
    </row>
    <row r="96" spans="1:7" x14ac:dyDescent="0.15">
      <c r="A96" s="132" t="s">
        <v>1070</v>
      </c>
      <c r="B96" s="132" t="str">
        <f t="shared" si="3"/>
        <v>CB-100007</v>
      </c>
      <c r="C96" s="132" t="str">
        <f t="shared" si="4"/>
        <v>VE</v>
      </c>
      <c r="E96" s="132" t="str">
        <f>VLOOKUP(B96,managelist_20211101!$H$3:$I$10442,1,FALSE)</f>
        <v>CB-100007</v>
      </c>
      <c r="F96" s="132" t="str">
        <f>VLOOKUP(B96,managelist_20211101!$H$3:$I$10442,2,FALSE)</f>
        <v>VG</v>
      </c>
      <c r="G96" s="132" t="str">
        <f t="shared" si="5"/>
        <v>VG</v>
      </c>
    </row>
    <row r="97" spans="1:7" x14ac:dyDescent="0.15">
      <c r="A97" s="132" t="s">
        <v>1178</v>
      </c>
      <c r="B97" s="132" t="str">
        <f t="shared" si="3"/>
        <v>CG-120011</v>
      </c>
      <c r="C97" s="132" t="str">
        <f t="shared" si="4"/>
        <v>VR</v>
      </c>
      <c r="E97" s="132" t="str">
        <f>VLOOKUP(B97,managelist_20211101!$H$3:$I$10442,1,FALSE)</f>
        <v>CG-120011</v>
      </c>
      <c r="F97" s="132" t="str">
        <f>VLOOKUP(B97,managelist_20211101!$H$3:$I$10442,2,FALSE)</f>
        <v>VR</v>
      </c>
      <c r="G97" s="132" t="str">
        <f t="shared" si="5"/>
        <v>○</v>
      </c>
    </row>
    <row r="98" spans="1:7" x14ac:dyDescent="0.15">
      <c r="A98" s="132" t="s">
        <v>10364</v>
      </c>
      <c r="B98" s="132" t="str">
        <f t="shared" si="3"/>
        <v>QS-080002</v>
      </c>
      <c r="C98" s="132" t="str">
        <f t="shared" si="4"/>
        <v>VG</v>
      </c>
      <c r="E98" s="132" t="str">
        <f>VLOOKUP(B98,managelist_20211101!$H$3:$I$10442,1,FALSE)</f>
        <v>QS-080002</v>
      </c>
      <c r="F98" s="132" t="str">
        <f>VLOOKUP(B98,managelist_20211101!$H$3:$I$10442,2,FALSE)</f>
        <v>VG</v>
      </c>
      <c r="G98" s="132" t="str">
        <f t="shared" si="5"/>
        <v>○</v>
      </c>
    </row>
    <row r="99" spans="1:7" x14ac:dyDescent="0.15">
      <c r="A99" s="132" t="s">
        <v>1572</v>
      </c>
      <c r="B99" s="132" t="str">
        <f t="shared" si="3"/>
        <v>SK-100014</v>
      </c>
      <c r="C99" s="132" t="str">
        <f t="shared" si="4"/>
        <v>VE</v>
      </c>
      <c r="E99" s="132" t="str">
        <f>VLOOKUP(B99,managelist_20211101!$H$3:$I$10442,1,FALSE)</f>
        <v>SK-100014</v>
      </c>
      <c r="F99" s="132" t="str">
        <f>VLOOKUP(B99,managelist_20211101!$H$3:$I$10442,2,FALSE)</f>
        <v>VG</v>
      </c>
      <c r="G99" s="132" t="str">
        <f t="shared" si="5"/>
        <v>VG</v>
      </c>
    </row>
    <row r="100" spans="1:7" x14ac:dyDescent="0.15">
      <c r="A100" s="132" t="s">
        <v>3089</v>
      </c>
      <c r="B100" s="132" t="str">
        <f t="shared" si="3"/>
        <v>QS-150044</v>
      </c>
      <c r="C100" s="132" t="str">
        <f t="shared" si="4"/>
        <v>VR</v>
      </c>
      <c r="E100" s="132" t="str">
        <f>VLOOKUP(B100,managelist_20211101!$H$3:$I$10442,1,FALSE)</f>
        <v>QS-150044</v>
      </c>
      <c r="F100" s="132" t="str">
        <f>VLOOKUP(B100,managelist_20211101!$H$3:$I$10442,2,FALSE)</f>
        <v>VR</v>
      </c>
      <c r="G100" s="132" t="str">
        <f t="shared" si="5"/>
        <v>○</v>
      </c>
    </row>
    <row r="101" spans="1:7" x14ac:dyDescent="0.15">
      <c r="A101" s="132" t="s">
        <v>3231</v>
      </c>
      <c r="B101" s="132" t="str">
        <f t="shared" si="3"/>
        <v>QS-130003</v>
      </c>
      <c r="C101" s="132" t="str">
        <f t="shared" si="4"/>
        <v>VR</v>
      </c>
      <c r="E101" s="132" t="str">
        <f>VLOOKUP(B101,managelist_20211101!$H$3:$I$10442,1,FALSE)</f>
        <v>QS-130003</v>
      </c>
      <c r="F101" s="132" t="str">
        <f>VLOOKUP(B101,managelist_20211101!$H$3:$I$10442,2,FALSE)</f>
        <v>VR</v>
      </c>
      <c r="G101" s="132" t="str">
        <f t="shared" si="5"/>
        <v>○</v>
      </c>
    </row>
    <row r="102" spans="1:7" x14ac:dyDescent="0.15">
      <c r="A102" s="132" t="s">
        <v>3292</v>
      </c>
      <c r="B102" s="132" t="str">
        <f t="shared" si="3"/>
        <v>QS-110018</v>
      </c>
      <c r="C102" s="132" t="str">
        <f t="shared" si="4"/>
        <v>VR</v>
      </c>
      <c r="E102" s="132" t="str">
        <f>VLOOKUP(B102,managelist_20211101!$H$3:$I$10442,1,FALSE)</f>
        <v>QS-110018</v>
      </c>
      <c r="F102" s="132" t="str">
        <f>VLOOKUP(B102,managelist_20211101!$H$3:$I$10442,2,FALSE)</f>
        <v>VR</v>
      </c>
      <c r="G102" s="132" t="str">
        <f t="shared" si="5"/>
        <v>○</v>
      </c>
    </row>
    <row r="103" spans="1:7" x14ac:dyDescent="0.15">
      <c r="A103" s="132" t="s">
        <v>1082</v>
      </c>
      <c r="B103" s="132" t="str">
        <f t="shared" si="3"/>
        <v>CB-100028</v>
      </c>
      <c r="C103" s="132" t="str">
        <f t="shared" si="4"/>
        <v>VE</v>
      </c>
      <c r="E103" s="132" t="str">
        <f>VLOOKUP(B103,managelist_20211101!$H$3:$I$10442,1,FALSE)</f>
        <v>CB-100028</v>
      </c>
      <c r="F103" s="132" t="str">
        <f>VLOOKUP(B103,managelist_20211101!$H$3:$I$10442,2,FALSE)</f>
        <v>VG</v>
      </c>
      <c r="G103" s="132" t="str">
        <f t="shared" si="5"/>
        <v>VG</v>
      </c>
    </row>
    <row r="104" spans="1:7" x14ac:dyDescent="0.15">
      <c r="A104" s="132" t="s">
        <v>1330</v>
      </c>
      <c r="B104" s="132" t="str">
        <f t="shared" si="3"/>
        <v>KK-110058</v>
      </c>
      <c r="C104" s="132" t="str">
        <f t="shared" si="4"/>
        <v>VE</v>
      </c>
      <c r="E104" s="132" t="str">
        <f>VLOOKUP(B104,managelist_20211101!$H$3:$I$10442,1,FALSE)</f>
        <v>KK-110058</v>
      </c>
      <c r="F104" s="132" t="str">
        <f>VLOOKUP(B104,managelist_20211101!$H$3:$I$10442,2,FALSE)</f>
        <v>VE</v>
      </c>
      <c r="G104" s="132" t="str">
        <f t="shared" si="5"/>
        <v>○</v>
      </c>
    </row>
    <row r="105" spans="1:7" x14ac:dyDescent="0.15">
      <c r="A105" s="132" t="s">
        <v>1346</v>
      </c>
      <c r="B105" s="132" t="str">
        <f t="shared" si="3"/>
        <v>KK-120057</v>
      </c>
      <c r="C105" s="132" t="str">
        <f t="shared" si="4"/>
        <v>VE</v>
      </c>
      <c r="E105" s="132" t="str">
        <f>VLOOKUP(B105,managelist_20211101!$H$3:$I$10442,1,FALSE)</f>
        <v>KK-120057</v>
      </c>
      <c r="F105" s="132" t="str">
        <f>VLOOKUP(B105,managelist_20211101!$H$3:$I$10442,2,FALSE)</f>
        <v>VE</v>
      </c>
      <c r="G105" s="132" t="str">
        <f t="shared" si="5"/>
        <v>○</v>
      </c>
    </row>
    <row r="106" spans="1:7" x14ac:dyDescent="0.15">
      <c r="A106" s="132" t="s">
        <v>1427</v>
      </c>
      <c r="B106" s="132" t="str">
        <f t="shared" si="3"/>
        <v>KT-120013</v>
      </c>
      <c r="C106" s="132" t="str">
        <f t="shared" si="4"/>
        <v>VE</v>
      </c>
      <c r="E106" s="132" t="str">
        <f>VLOOKUP(B106,managelist_20211101!$H$3:$I$10442,1,FALSE)</f>
        <v>KT-120013</v>
      </c>
      <c r="F106" s="132" t="str">
        <f>VLOOKUP(B106,managelist_20211101!$H$3:$I$10442,2,FALSE)</f>
        <v>VE</v>
      </c>
      <c r="G106" s="132" t="str">
        <f t="shared" si="5"/>
        <v>○</v>
      </c>
    </row>
    <row r="107" spans="1:7" x14ac:dyDescent="0.15">
      <c r="A107" s="132" t="s">
        <v>1523</v>
      </c>
      <c r="B107" s="132" t="str">
        <f t="shared" si="3"/>
        <v>QS-100006</v>
      </c>
      <c r="C107" s="132" t="str">
        <f t="shared" si="4"/>
        <v>VE</v>
      </c>
      <c r="E107" s="132" t="str">
        <f>VLOOKUP(B107,managelist_20211101!$H$3:$I$10442,1,FALSE)</f>
        <v>QS-100006</v>
      </c>
      <c r="F107" s="132" t="str">
        <f>VLOOKUP(B107,managelist_20211101!$H$3:$I$10442,2,FALSE)</f>
        <v>VG</v>
      </c>
      <c r="G107" s="132" t="str">
        <f t="shared" si="5"/>
        <v>VG</v>
      </c>
    </row>
    <row r="108" spans="1:7" x14ac:dyDescent="0.15">
      <c r="A108" s="132" t="s">
        <v>1606</v>
      </c>
      <c r="B108" s="132" t="str">
        <f t="shared" si="3"/>
        <v>TH-110011</v>
      </c>
      <c r="C108" s="132" t="str">
        <f t="shared" si="4"/>
        <v>VE</v>
      </c>
      <c r="E108" s="132" t="str">
        <f>VLOOKUP(B108,managelist_20211101!$H$3:$I$10442,1,FALSE)</f>
        <v>TH-110011</v>
      </c>
      <c r="F108" s="132" t="str">
        <f>VLOOKUP(B108,managelist_20211101!$H$3:$I$10442,2,FALSE)</f>
        <v>VE</v>
      </c>
      <c r="G108" s="132" t="str">
        <f t="shared" si="5"/>
        <v>○</v>
      </c>
    </row>
    <row r="109" spans="1:7" x14ac:dyDescent="0.15">
      <c r="A109" s="132" t="s">
        <v>3155</v>
      </c>
      <c r="B109" s="132" t="str">
        <f t="shared" si="3"/>
        <v>TH-140015</v>
      </c>
      <c r="C109" s="132" t="str">
        <f t="shared" si="4"/>
        <v>VR</v>
      </c>
      <c r="E109" s="132" t="str">
        <f>VLOOKUP(B109,managelist_20211101!$H$3:$I$10442,1,FALSE)</f>
        <v>TH-140015</v>
      </c>
      <c r="F109" s="132" t="str">
        <f>VLOOKUP(B109,managelist_20211101!$H$3:$I$10442,2,FALSE)</f>
        <v>VR</v>
      </c>
      <c r="G109" s="132" t="str">
        <f t="shared" si="5"/>
        <v>○</v>
      </c>
    </row>
    <row r="110" spans="1:7" x14ac:dyDescent="0.15">
      <c r="A110" s="132" t="s">
        <v>1076</v>
      </c>
      <c r="B110" s="132" t="str">
        <f t="shared" si="3"/>
        <v>CB-100017</v>
      </c>
      <c r="C110" s="132" t="str">
        <f t="shared" si="4"/>
        <v>VE</v>
      </c>
      <c r="E110" s="132" t="str">
        <f>VLOOKUP(B110,managelist_20211101!$H$3:$I$10442,1,FALSE)</f>
        <v>CB-100017</v>
      </c>
      <c r="F110" s="132" t="str">
        <f>VLOOKUP(B110,managelist_20211101!$H$3:$I$10442,2,FALSE)</f>
        <v>VG</v>
      </c>
      <c r="G110" s="132" t="str">
        <f t="shared" si="5"/>
        <v>VG</v>
      </c>
    </row>
    <row r="111" spans="1:7" x14ac:dyDescent="0.15">
      <c r="A111" s="132" t="s">
        <v>3285</v>
      </c>
      <c r="B111" s="132" t="str">
        <f t="shared" si="3"/>
        <v>HR-110016</v>
      </c>
      <c r="C111" s="132" t="str">
        <f t="shared" si="4"/>
        <v>VE</v>
      </c>
      <c r="E111" s="132" t="str">
        <f>VLOOKUP(B111,managelist_20211101!$H$3:$I$10442,1,FALSE)</f>
        <v>HR-110016</v>
      </c>
      <c r="F111" s="132" t="str">
        <f>VLOOKUP(B111,managelist_20211101!$H$3:$I$10442,2,FALSE)</f>
        <v>VE</v>
      </c>
      <c r="G111" s="132" t="str">
        <f t="shared" si="5"/>
        <v>○</v>
      </c>
    </row>
    <row r="112" spans="1:7" x14ac:dyDescent="0.15">
      <c r="A112" s="132" t="s">
        <v>1075</v>
      </c>
      <c r="B112" s="132" t="str">
        <f t="shared" si="3"/>
        <v>CB-100015</v>
      </c>
      <c r="C112" s="132" t="str">
        <f t="shared" si="4"/>
        <v>VE</v>
      </c>
      <c r="E112" s="132" t="str">
        <f>VLOOKUP(B112,managelist_20211101!$H$3:$I$10442,1,FALSE)</f>
        <v>CB-100015</v>
      </c>
      <c r="F112" s="132" t="str">
        <f>VLOOKUP(B112,managelist_20211101!$H$3:$I$10442,2,FALSE)</f>
        <v>VG</v>
      </c>
      <c r="G112" s="132" t="str">
        <f t="shared" si="5"/>
        <v>VG</v>
      </c>
    </row>
    <row r="113" spans="1:7" x14ac:dyDescent="0.15">
      <c r="A113" s="132" t="s">
        <v>3150</v>
      </c>
      <c r="B113" s="132" t="str">
        <f t="shared" si="3"/>
        <v>KT-140118</v>
      </c>
      <c r="C113" s="132" t="str">
        <f t="shared" si="4"/>
        <v>VE</v>
      </c>
      <c r="E113" s="132" t="str">
        <f>VLOOKUP(B113,managelist_20211101!$H$3:$I$10442,1,FALSE)</f>
        <v>KT-140118</v>
      </c>
      <c r="F113" s="132" t="str">
        <f>VLOOKUP(B113,managelist_20211101!$H$3:$I$10442,2,FALSE)</f>
        <v>VE</v>
      </c>
      <c r="G113" s="132" t="str">
        <f t="shared" si="5"/>
        <v>○</v>
      </c>
    </row>
    <row r="114" spans="1:7" x14ac:dyDescent="0.15">
      <c r="A114" s="132" t="s">
        <v>3819</v>
      </c>
      <c r="B114" s="132" t="str">
        <f t="shared" si="3"/>
        <v>CB-080001</v>
      </c>
      <c r="C114" s="132" t="str">
        <f t="shared" si="4"/>
        <v>VG</v>
      </c>
      <c r="E114" s="132" t="str">
        <f>VLOOKUP(B114,managelist_20211101!$H$3:$I$10442,1,FALSE)</f>
        <v>CB-080001</v>
      </c>
      <c r="F114" s="132" t="str">
        <f>VLOOKUP(B114,managelist_20211101!$H$3:$I$10442,2,FALSE)</f>
        <v>VG</v>
      </c>
      <c r="G114" s="132" t="str">
        <f t="shared" si="5"/>
        <v>○</v>
      </c>
    </row>
    <row r="115" spans="1:7" x14ac:dyDescent="0.15">
      <c r="A115" s="132" t="s">
        <v>5407</v>
      </c>
      <c r="B115" s="132" t="str">
        <f t="shared" si="3"/>
        <v>HR-080006</v>
      </c>
      <c r="C115" s="132" t="str">
        <f t="shared" si="4"/>
        <v>VG</v>
      </c>
      <c r="E115" s="132" t="str">
        <f>VLOOKUP(B115,managelist_20211101!$H$3:$I$10442,1,FALSE)</f>
        <v>HR-080006</v>
      </c>
      <c r="F115" s="132" t="str">
        <f>VLOOKUP(B115,managelist_20211101!$H$3:$I$10442,2,FALSE)</f>
        <v>VG</v>
      </c>
      <c r="G115" s="132" t="str">
        <f t="shared" si="5"/>
        <v>○</v>
      </c>
    </row>
    <row r="116" spans="1:7" x14ac:dyDescent="0.15">
      <c r="A116" s="132" t="s">
        <v>1263</v>
      </c>
      <c r="B116" s="132" t="str">
        <f t="shared" si="3"/>
        <v>HR-110029</v>
      </c>
      <c r="C116" s="132" t="str">
        <f t="shared" si="4"/>
        <v>VR</v>
      </c>
      <c r="E116" s="132" t="str">
        <f>VLOOKUP(B116,managelist_20211101!$H$3:$I$10442,1,FALSE)</f>
        <v>HR-110029</v>
      </c>
      <c r="F116" s="132" t="str">
        <f>VLOOKUP(B116,managelist_20211101!$H$3:$I$10442,2,FALSE)</f>
        <v>VR</v>
      </c>
      <c r="G116" s="132" t="str">
        <f t="shared" si="5"/>
        <v>○</v>
      </c>
    </row>
    <row r="117" spans="1:7" x14ac:dyDescent="0.15">
      <c r="A117" s="132" t="s">
        <v>6149</v>
      </c>
      <c r="B117" s="132" t="str">
        <f t="shared" si="3"/>
        <v>KK-080003</v>
      </c>
      <c r="C117" s="132" t="str">
        <f t="shared" si="4"/>
        <v>VG</v>
      </c>
      <c r="E117" s="132" t="str">
        <f>VLOOKUP(B117,managelist_20211101!$H$3:$I$10442,1,FALSE)</f>
        <v>KK-080003</v>
      </c>
      <c r="F117" s="132" t="str">
        <f>VLOOKUP(B117,managelist_20211101!$H$3:$I$10442,2,FALSE)</f>
        <v>VG</v>
      </c>
      <c r="G117" s="132" t="str">
        <f t="shared" si="5"/>
        <v>○</v>
      </c>
    </row>
    <row r="118" spans="1:7" x14ac:dyDescent="0.15">
      <c r="A118" s="132" t="s">
        <v>7909</v>
      </c>
      <c r="B118" s="132" t="str">
        <f t="shared" si="3"/>
        <v>KT-090023</v>
      </c>
      <c r="C118" s="132" t="str">
        <f t="shared" si="4"/>
        <v>VG</v>
      </c>
      <c r="E118" s="132" t="str">
        <f>VLOOKUP(B118,managelist_20211101!$H$3:$I$10442,1,FALSE)</f>
        <v>KT-090023</v>
      </c>
      <c r="F118" s="132" t="str">
        <f>VLOOKUP(B118,managelist_20211101!$H$3:$I$10442,2,FALSE)</f>
        <v>VG</v>
      </c>
      <c r="G118" s="132" t="str">
        <f t="shared" si="5"/>
        <v>○</v>
      </c>
    </row>
    <row r="119" spans="1:7" x14ac:dyDescent="0.15">
      <c r="A119" s="132" t="s">
        <v>1365</v>
      </c>
      <c r="B119" s="132" t="str">
        <f t="shared" si="3"/>
        <v>KT-100010</v>
      </c>
      <c r="C119" s="132" t="str">
        <f t="shared" si="4"/>
        <v>VE</v>
      </c>
      <c r="E119" s="132" t="str">
        <f>VLOOKUP(B119,managelist_20211101!$H$3:$I$10442,1,FALSE)</f>
        <v>KT-100010</v>
      </c>
      <c r="F119" s="132" t="str">
        <f>VLOOKUP(B119,managelist_20211101!$H$3:$I$10442,2,FALSE)</f>
        <v>VG</v>
      </c>
      <c r="G119" s="132" t="str">
        <f t="shared" si="5"/>
        <v>VG</v>
      </c>
    </row>
    <row r="120" spans="1:7" x14ac:dyDescent="0.15">
      <c r="A120" s="132" t="s">
        <v>11228</v>
      </c>
      <c r="B120" s="132" t="str">
        <f t="shared" si="3"/>
        <v>SK-090009</v>
      </c>
      <c r="C120" s="132" t="str">
        <f t="shared" si="4"/>
        <v>VG</v>
      </c>
      <c r="E120" s="132" t="str">
        <f>VLOOKUP(B120,managelist_20211101!$H$3:$I$10442,1,FALSE)</f>
        <v>SK-090009</v>
      </c>
      <c r="F120" s="132" t="str">
        <f>VLOOKUP(B120,managelist_20211101!$H$3:$I$10442,2,FALSE)</f>
        <v>VG</v>
      </c>
      <c r="G120" s="132" t="str">
        <f t="shared" si="5"/>
        <v>○</v>
      </c>
    </row>
    <row r="121" spans="1:7" x14ac:dyDescent="0.15">
      <c r="A121" s="132" t="s">
        <v>3880</v>
      </c>
      <c r="B121" s="132" t="str">
        <f t="shared" si="3"/>
        <v>CB-090025</v>
      </c>
      <c r="C121" s="132" t="str">
        <f t="shared" si="4"/>
        <v>VG</v>
      </c>
      <c r="E121" s="132" t="str">
        <f>VLOOKUP(B121,managelist_20211101!$H$3:$I$10442,1,FALSE)</f>
        <v>CB-090025</v>
      </c>
      <c r="F121" s="132" t="str">
        <f>VLOOKUP(B121,managelist_20211101!$H$3:$I$10442,2,FALSE)</f>
        <v>VG</v>
      </c>
      <c r="G121" s="132" t="str">
        <f t="shared" si="5"/>
        <v>○</v>
      </c>
    </row>
    <row r="122" spans="1:7" x14ac:dyDescent="0.15">
      <c r="A122" s="132" t="s">
        <v>3214</v>
      </c>
      <c r="B122" s="132" t="str">
        <f t="shared" si="3"/>
        <v>TH-130005</v>
      </c>
      <c r="C122" s="132" t="str">
        <f t="shared" si="4"/>
        <v>VR</v>
      </c>
      <c r="E122" s="132" t="str">
        <f>VLOOKUP(B122,managelist_20211101!$H$3:$I$10442,1,FALSE)</f>
        <v>TH-130005</v>
      </c>
      <c r="F122" s="132" t="str">
        <f>VLOOKUP(B122,managelist_20211101!$H$3:$I$10442,2,FALSE)</f>
        <v>VR</v>
      </c>
      <c r="G122" s="132" t="str">
        <f t="shared" si="5"/>
        <v>○</v>
      </c>
    </row>
    <row r="123" spans="1:7" x14ac:dyDescent="0.15">
      <c r="A123" s="132" t="s">
        <v>3316</v>
      </c>
      <c r="B123" s="132" t="str">
        <f t="shared" si="3"/>
        <v>KT-100034</v>
      </c>
      <c r="C123" s="132" t="str">
        <f t="shared" si="4"/>
        <v>V</v>
      </c>
      <c r="E123" s="132" t="str">
        <f>VLOOKUP(B123,managelist_20211101!$H$3:$I$10442,1,FALSE)</f>
        <v>KT-100034</v>
      </c>
      <c r="F123" s="132" t="str">
        <f>VLOOKUP(B123,managelist_20211101!$H$3:$I$10442,2,FALSE)</f>
        <v>VG</v>
      </c>
      <c r="G123" s="132" t="str">
        <f t="shared" si="5"/>
        <v>VG</v>
      </c>
    </row>
    <row r="124" spans="1:7" x14ac:dyDescent="0.15">
      <c r="A124" s="132" t="s">
        <v>3207</v>
      </c>
      <c r="B124" s="132" t="str">
        <f t="shared" si="3"/>
        <v>KK-130036</v>
      </c>
      <c r="C124" s="132" t="str">
        <f t="shared" si="4"/>
        <v>VE</v>
      </c>
      <c r="E124" s="132" t="str">
        <f>VLOOKUP(B124,managelist_20211101!$H$3:$I$10442,1,FALSE)</f>
        <v>KK-130036</v>
      </c>
      <c r="F124" s="132" t="str">
        <f>VLOOKUP(B124,managelist_20211101!$H$3:$I$10442,2,FALSE)</f>
        <v>VE</v>
      </c>
      <c r="G124" s="132" t="str">
        <f t="shared" si="5"/>
        <v>○</v>
      </c>
    </row>
    <row r="125" spans="1:7" x14ac:dyDescent="0.15">
      <c r="A125" s="132" t="s">
        <v>1142</v>
      </c>
      <c r="B125" s="132" t="str">
        <f t="shared" si="3"/>
        <v>CG-100020</v>
      </c>
      <c r="C125" s="132" t="str">
        <f t="shared" si="4"/>
        <v>VR</v>
      </c>
      <c r="E125" s="132" t="str">
        <f>VLOOKUP(B125,managelist_20211101!$H$3:$I$10442,1,FALSE)</f>
        <v>CG-100020</v>
      </c>
      <c r="F125" s="132" t="str">
        <f>VLOOKUP(B125,managelist_20211101!$H$3:$I$10442,2,FALSE)</f>
        <v>VG</v>
      </c>
      <c r="G125" s="132" t="str">
        <f t="shared" si="5"/>
        <v>VG</v>
      </c>
    </row>
    <row r="126" spans="1:7" x14ac:dyDescent="0.15">
      <c r="A126" s="132" t="s">
        <v>1190</v>
      </c>
      <c r="B126" s="132" t="str">
        <f t="shared" si="3"/>
        <v>CG-130014</v>
      </c>
      <c r="C126" s="132" t="str">
        <f t="shared" si="4"/>
        <v>VR</v>
      </c>
      <c r="E126" s="132" t="str">
        <f>VLOOKUP(B126,managelist_20211101!$H$3:$I$10442,1,FALSE)</f>
        <v>CG-130014</v>
      </c>
      <c r="F126" s="132" t="str">
        <f>VLOOKUP(B126,managelist_20211101!$H$3:$I$10442,2,FALSE)</f>
        <v>VR</v>
      </c>
      <c r="G126" s="132" t="str">
        <f t="shared" si="5"/>
        <v>○</v>
      </c>
    </row>
    <row r="127" spans="1:7" x14ac:dyDescent="0.15">
      <c r="A127" s="132" t="s">
        <v>1411</v>
      </c>
      <c r="B127" s="132" t="str">
        <f t="shared" si="3"/>
        <v>KT-110039</v>
      </c>
      <c r="C127" s="132" t="str">
        <f t="shared" si="4"/>
        <v>VE</v>
      </c>
      <c r="E127" s="132" t="str">
        <f>VLOOKUP(B127,managelist_20211101!$H$3:$I$10442,1,FALSE)</f>
        <v>KT-110039</v>
      </c>
      <c r="F127" s="132" t="str">
        <f>VLOOKUP(B127,managelist_20211101!$H$3:$I$10442,2,FALSE)</f>
        <v>VE</v>
      </c>
      <c r="G127" s="132" t="str">
        <f t="shared" si="5"/>
        <v>○</v>
      </c>
    </row>
    <row r="128" spans="1:7" x14ac:dyDescent="0.15">
      <c r="A128" s="132" t="s">
        <v>1229</v>
      </c>
      <c r="B128" s="132" t="str">
        <f t="shared" si="3"/>
        <v>HK-110036</v>
      </c>
      <c r="C128" s="132" t="str">
        <f t="shared" si="4"/>
        <v>VE</v>
      </c>
      <c r="E128" s="132" t="str">
        <f>VLOOKUP(B128,managelist_20211101!$H$3:$I$10442,1,FALSE)</f>
        <v>HK-110036</v>
      </c>
      <c r="F128" s="132" t="str">
        <f>VLOOKUP(B128,managelist_20211101!$H$3:$I$10442,2,FALSE)</f>
        <v>VE</v>
      </c>
      <c r="G128" s="132" t="str">
        <f t="shared" si="5"/>
        <v>○</v>
      </c>
    </row>
    <row r="129" spans="1:7" x14ac:dyDescent="0.15">
      <c r="A129" s="132" t="s">
        <v>3863</v>
      </c>
      <c r="B129" s="132" t="str">
        <f t="shared" si="3"/>
        <v>CB-090008</v>
      </c>
      <c r="C129" s="132" t="str">
        <f t="shared" si="4"/>
        <v>VG</v>
      </c>
      <c r="E129" s="132" t="str">
        <f>VLOOKUP(B129,managelist_20211101!$H$3:$I$10442,1,FALSE)</f>
        <v>CB-090008</v>
      </c>
      <c r="F129" s="132" t="str">
        <f>VLOOKUP(B129,managelist_20211101!$H$3:$I$10442,2,FALSE)</f>
        <v>VG</v>
      </c>
      <c r="G129" s="132" t="str">
        <f t="shared" si="5"/>
        <v>○</v>
      </c>
    </row>
    <row r="130" spans="1:7" x14ac:dyDescent="0.15">
      <c r="A130" s="132" t="s">
        <v>1323</v>
      </c>
      <c r="B130" s="132" t="str">
        <f t="shared" si="3"/>
        <v>KK-110041</v>
      </c>
      <c r="C130" s="132" t="str">
        <f t="shared" si="4"/>
        <v>VR</v>
      </c>
      <c r="E130" s="132" t="str">
        <f>VLOOKUP(B130,managelist_20211101!$H$3:$I$10442,1,FALSE)</f>
        <v>KK-110041</v>
      </c>
      <c r="F130" s="132" t="str">
        <f>VLOOKUP(B130,managelist_20211101!$H$3:$I$10442,2,FALSE)</f>
        <v>VR</v>
      </c>
      <c r="G130" s="132" t="str">
        <f t="shared" si="5"/>
        <v>○</v>
      </c>
    </row>
    <row r="131" spans="1:7" x14ac:dyDescent="0.15">
      <c r="A131" s="132" t="s">
        <v>3171</v>
      </c>
      <c r="B131" s="132" t="str">
        <f t="shared" ref="B131:B194" si="6">LEFT(A131,FIND("-",A131)+6)</f>
        <v>CB-140006</v>
      </c>
      <c r="C131" s="132" t="str">
        <f t="shared" ref="C131:C194" si="7">RIGHT(A131,LEN(A131)-FIND("-",A131)-7)</f>
        <v>VR</v>
      </c>
      <c r="E131" s="132" t="str">
        <f>VLOOKUP(B131,managelist_20211101!$H$3:$I$10442,1,FALSE)</f>
        <v>CB-140006</v>
      </c>
      <c r="F131" s="132" t="str">
        <f>VLOOKUP(B131,managelist_20211101!$H$3:$I$10442,2,FALSE)</f>
        <v>VR</v>
      </c>
      <c r="G131" s="132" t="str">
        <f t="shared" ref="G131:G194" si="8">IF(C131=F131,"○",F131)</f>
        <v>○</v>
      </c>
    </row>
    <row r="132" spans="1:7" x14ac:dyDescent="0.15">
      <c r="A132" s="132" t="s">
        <v>3825</v>
      </c>
      <c r="B132" s="132" t="str">
        <f t="shared" si="6"/>
        <v>CB-080007</v>
      </c>
      <c r="C132" s="132" t="str">
        <f t="shared" si="7"/>
        <v>VG</v>
      </c>
      <c r="E132" s="132" t="str">
        <f>VLOOKUP(B132,managelist_20211101!$H$3:$I$10442,1,FALSE)</f>
        <v>CB-080007</v>
      </c>
      <c r="F132" s="132" t="str">
        <f>VLOOKUP(B132,managelist_20211101!$H$3:$I$10442,2,FALSE)</f>
        <v>VG</v>
      </c>
      <c r="G132" s="132" t="str">
        <f t="shared" si="8"/>
        <v>○</v>
      </c>
    </row>
    <row r="133" spans="1:7" x14ac:dyDescent="0.15">
      <c r="A133" s="132" t="s">
        <v>1353</v>
      </c>
      <c r="B133" s="132" t="str">
        <f t="shared" si="6"/>
        <v>KK-130027</v>
      </c>
      <c r="C133" s="132" t="str">
        <f t="shared" si="7"/>
        <v>VE</v>
      </c>
      <c r="E133" s="132" t="str">
        <f>VLOOKUP(B133,managelist_20211101!$H$3:$I$10442,1,FALSE)</f>
        <v>KK-130027</v>
      </c>
      <c r="F133" s="132" t="str">
        <f>VLOOKUP(B133,managelist_20211101!$H$3:$I$10442,2,FALSE)</f>
        <v>VE</v>
      </c>
      <c r="G133" s="132" t="str">
        <f t="shared" si="8"/>
        <v>○</v>
      </c>
    </row>
    <row r="134" spans="1:7" x14ac:dyDescent="0.15">
      <c r="A134" s="132" t="s">
        <v>1423</v>
      </c>
      <c r="B134" s="132" t="str">
        <f t="shared" si="6"/>
        <v>KT-120004</v>
      </c>
      <c r="C134" s="132" t="str">
        <f t="shared" si="7"/>
        <v>VR</v>
      </c>
      <c r="E134" s="132" t="str">
        <f>VLOOKUP(B134,managelist_20211101!$H$3:$I$10442,1,FALSE)</f>
        <v>KT-120004</v>
      </c>
      <c r="F134" s="132" t="str">
        <f>VLOOKUP(B134,managelist_20211101!$H$3:$I$10442,2,FALSE)</f>
        <v>VR</v>
      </c>
      <c r="G134" s="132" t="str">
        <f t="shared" si="8"/>
        <v>○</v>
      </c>
    </row>
    <row r="135" spans="1:7" x14ac:dyDescent="0.15">
      <c r="A135" s="132" t="s">
        <v>10426</v>
      </c>
      <c r="B135" s="132" t="str">
        <f t="shared" si="6"/>
        <v>QS-090040</v>
      </c>
      <c r="C135" s="132" t="str">
        <f t="shared" si="7"/>
        <v>VG</v>
      </c>
      <c r="E135" s="132" t="str">
        <f>VLOOKUP(B135,managelist_20211101!$H$3:$I$10442,1,FALSE)</f>
        <v>QS-090040</v>
      </c>
      <c r="F135" s="132" t="str">
        <f>VLOOKUP(B135,managelist_20211101!$H$3:$I$10442,2,FALSE)</f>
        <v>VG</v>
      </c>
      <c r="G135" s="132" t="str">
        <f t="shared" si="8"/>
        <v>○</v>
      </c>
    </row>
    <row r="136" spans="1:7" x14ac:dyDescent="0.15">
      <c r="A136" s="132" t="s">
        <v>3827</v>
      </c>
      <c r="B136" s="132" t="str">
        <f t="shared" si="6"/>
        <v>CB-080009</v>
      </c>
      <c r="C136" s="132" t="str">
        <f t="shared" si="7"/>
        <v>VG</v>
      </c>
      <c r="E136" s="132" t="str">
        <f>VLOOKUP(B136,managelist_20211101!$H$3:$I$10442,1,FALSE)</f>
        <v>CB-080009</v>
      </c>
      <c r="F136" s="132" t="str">
        <f>VLOOKUP(B136,managelist_20211101!$H$3:$I$10442,2,FALSE)</f>
        <v>VG</v>
      </c>
      <c r="G136" s="132" t="str">
        <f t="shared" si="8"/>
        <v>○</v>
      </c>
    </row>
    <row r="137" spans="1:7" x14ac:dyDescent="0.15">
      <c r="A137" s="132" t="s">
        <v>3269</v>
      </c>
      <c r="B137" s="132" t="str">
        <f t="shared" si="6"/>
        <v>HK-120021</v>
      </c>
      <c r="C137" s="132" t="str">
        <f t="shared" si="7"/>
        <v>VE</v>
      </c>
      <c r="E137" s="132" t="str">
        <f>VLOOKUP(B137,managelist_20211101!$H$3:$I$10442,1,FALSE)</f>
        <v>HK-120021</v>
      </c>
      <c r="F137" s="132" t="str">
        <f>VLOOKUP(B137,managelist_20211101!$H$3:$I$10442,2,FALSE)</f>
        <v>VE</v>
      </c>
      <c r="G137" s="132" t="str">
        <f t="shared" si="8"/>
        <v>○</v>
      </c>
    </row>
    <row r="138" spans="1:7" x14ac:dyDescent="0.15">
      <c r="A138" s="132" t="s">
        <v>11694</v>
      </c>
      <c r="B138" s="132" t="str">
        <f t="shared" si="6"/>
        <v>TH-090019</v>
      </c>
      <c r="C138" s="132" t="str">
        <f t="shared" si="7"/>
        <v>VG</v>
      </c>
      <c r="E138" s="132" t="str">
        <f>VLOOKUP(B138,managelist_20211101!$H$3:$I$10442,1,FALSE)</f>
        <v>TH-090019</v>
      </c>
      <c r="F138" s="132" t="str">
        <f>VLOOKUP(B138,managelist_20211101!$H$3:$I$10442,2,FALSE)</f>
        <v>VG</v>
      </c>
      <c r="G138" s="132" t="str">
        <f t="shared" si="8"/>
        <v>○</v>
      </c>
    </row>
    <row r="139" spans="1:7" x14ac:dyDescent="0.15">
      <c r="A139" s="132" t="s">
        <v>1534</v>
      </c>
      <c r="B139" s="132" t="str">
        <f t="shared" si="6"/>
        <v>QS-110002</v>
      </c>
      <c r="C139" s="132" t="str">
        <f t="shared" si="7"/>
        <v>VE</v>
      </c>
      <c r="E139" s="132" t="str">
        <f>VLOOKUP(B139,managelist_20211101!$H$3:$I$10442,1,FALSE)</f>
        <v>QS-110002</v>
      </c>
      <c r="F139" s="132" t="str">
        <f>VLOOKUP(B139,managelist_20211101!$H$3:$I$10442,2,FALSE)</f>
        <v>VE</v>
      </c>
      <c r="G139" s="132" t="str">
        <f t="shared" si="8"/>
        <v>○</v>
      </c>
    </row>
    <row r="140" spans="1:7" x14ac:dyDescent="0.15">
      <c r="A140" s="132" t="s">
        <v>1257</v>
      </c>
      <c r="B140" s="132" t="str">
        <f t="shared" si="6"/>
        <v>HR-110013</v>
      </c>
      <c r="C140" s="132" t="str">
        <f t="shared" si="7"/>
        <v>VR</v>
      </c>
      <c r="E140" s="132" t="str">
        <f>VLOOKUP(B140,managelist_20211101!$H$3:$I$10442,1,FALSE)</f>
        <v>HR-110013</v>
      </c>
      <c r="F140" s="132" t="str">
        <f>VLOOKUP(B140,managelist_20211101!$H$3:$I$10442,2,FALSE)</f>
        <v>VR</v>
      </c>
      <c r="G140" s="132" t="str">
        <f t="shared" si="8"/>
        <v>○</v>
      </c>
    </row>
    <row r="141" spans="1:7" x14ac:dyDescent="0.15">
      <c r="A141" s="132" t="s">
        <v>3030</v>
      </c>
      <c r="B141" s="132" t="str">
        <f t="shared" si="6"/>
        <v>CG-160016</v>
      </c>
      <c r="C141" s="132" t="str">
        <f t="shared" si="7"/>
        <v>VR</v>
      </c>
      <c r="E141" s="132" t="str">
        <f>VLOOKUP(B141,managelist_20211101!$H$3:$I$10442,1,FALSE)</f>
        <v>CG-160016</v>
      </c>
      <c r="F141" s="132" t="str">
        <f>VLOOKUP(B141,managelist_20211101!$H$3:$I$10442,2,FALSE)</f>
        <v>VR</v>
      </c>
      <c r="G141" s="132" t="str">
        <f t="shared" si="8"/>
        <v>○</v>
      </c>
    </row>
    <row r="142" spans="1:7" x14ac:dyDescent="0.15">
      <c r="A142" s="132" t="s">
        <v>3050</v>
      </c>
      <c r="B142" s="132" t="str">
        <f t="shared" si="6"/>
        <v>QS-160026</v>
      </c>
      <c r="C142" s="132" t="str">
        <f t="shared" si="7"/>
        <v>VE</v>
      </c>
      <c r="E142" s="132" t="str">
        <f>VLOOKUP(B142,managelist_20211101!$H$3:$I$10442,1,FALSE)</f>
        <v>QS-160026</v>
      </c>
      <c r="F142" s="132" t="str">
        <f>VLOOKUP(B142,managelist_20211101!$H$3:$I$10442,2,FALSE)</f>
        <v>VE</v>
      </c>
      <c r="G142" s="132" t="str">
        <f t="shared" si="8"/>
        <v>○</v>
      </c>
    </row>
    <row r="143" spans="1:7" x14ac:dyDescent="0.15">
      <c r="A143" s="132" t="s">
        <v>10390</v>
      </c>
      <c r="B143" s="132" t="str">
        <f t="shared" si="6"/>
        <v>QS-090004</v>
      </c>
      <c r="C143" s="132" t="str">
        <f t="shared" si="7"/>
        <v>VG</v>
      </c>
      <c r="E143" s="132" t="str">
        <f>VLOOKUP(B143,managelist_20211101!$H$3:$I$10442,1,FALSE)</f>
        <v>QS-090004</v>
      </c>
      <c r="F143" s="132" t="str">
        <f>VLOOKUP(B143,managelist_20211101!$H$3:$I$10442,2,FALSE)</f>
        <v>VG</v>
      </c>
      <c r="G143" s="132" t="str">
        <f t="shared" si="8"/>
        <v>○</v>
      </c>
    </row>
    <row r="144" spans="1:7" x14ac:dyDescent="0.15">
      <c r="A144" s="132" t="s">
        <v>3143</v>
      </c>
      <c r="B144" s="132" t="str">
        <f t="shared" si="6"/>
        <v>KT-150002</v>
      </c>
      <c r="C144" s="132" t="str">
        <f t="shared" si="7"/>
        <v>VR</v>
      </c>
      <c r="E144" s="132" t="str">
        <f>VLOOKUP(B144,managelist_20211101!$H$3:$I$10442,1,FALSE)</f>
        <v>KT-150002</v>
      </c>
      <c r="F144" s="132" t="str">
        <f>VLOOKUP(B144,managelist_20211101!$H$3:$I$10442,2,FALSE)</f>
        <v>VR</v>
      </c>
      <c r="G144" s="132" t="str">
        <f t="shared" si="8"/>
        <v>○</v>
      </c>
    </row>
    <row r="145" spans="1:7" x14ac:dyDescent="0.15">
      <c r="A145" s="132" t="s">
        <v>10387</v>
      </c>
      <c r="B145" s="132" t="str">
        <f t="shared" si="6"/>
        <v>QS-090001</v>
      </c>
      <c r="C145" s="132" t="str">
        <f t="shared" si="7"/>
        <v>VG</v>
      </c>
      <c r="E145" s="132" t="str">
        <f>VLOOKUP(B145,managelist_20211101!$H$3:$I$10442,1,FALSE)</f>
        <v>QS-090001</v>
      </c>
      <c r="F145" s="132" t="str">
        <f>VLOOKUP(B145,managelist_20211101!$H$3:$I$10442,2,FALSE)</f>
        <v>VG</v>
      </c>
      <c r="G145" s="132" t="str">
        <f t="shared" si="8"/>
        <v>○</v>
      </c>
    </row>
    <row r="146" spans="1:7" x14ac:dyDescent="0.15">
      <c r="A146" s="132" t="s">
        <v>1526</v>
      </c>
      <c r="B146" s="132" t="str">
        <f t="shared" si="6"/>
        <v>QS-100022</v>
      </c>
      <c r="C146" s="132" t="str">
        <f t="shared" si="7"/>
        <v>VE</v>
      </c>
      <c r="E146" s="132" t="str">
        <f>VLOOKUP(B146,managelist_20211101!$H$3:$I$10442,1,FALSE)</f>
        <v>QS-100022</v>
      </c>
      <c r="F146" s="132" t="str">
        <f>VLOOKUP(B146,managelist_20211101!$H$3:$I$10442,2,FALSE)</f>
        <v>VG</v>
      </c>
      <c r="G146" s="132" t="str">
        <f t="shared" si="8"/>
        <v>VG</v>
      </c>
    </row>
    <row r="147" spans="1:7" x14ac:dyDescent="0.15">
      <c r="A147" s="132" t="s">
        <v>3029</v>
      </c>
      <c r="B147" s="132" t="str">
        <f t="shared" si="6"/>
        <v>QS-160049</v>
      </c>
      <c r="C147" s="132" t="str">
        <f t="shared" si="7"/>
        <v>VE</v>
      </c>
      <c r="E147" s="132" t="str">
        <f>VLOOKUP(B147,managelist_20211101!$H$3:$I$10442,1,FALSE)</f>
        <v>QS-160049</v>
      </c>
      <c r="F147" s="132" t="str">
        <f>VLOOKUP(B147,managelist_20211101!$H$3:$I$10442,2,FALSE)</f>
        <v>VE</v>
      </c>
      <c r="G147" s="132" t="str">
        <f t="shared" si="8"/>
        <v>○</v>
      </c>
    </row>
    <row r="148" spans="1:7" x14ac:dyDescent="0.15">
      <c r="A148" s="132" t="s">
        <v>1571</v>
      </c>
      <c r="B148" s="132" t="str">
        <f t="shared" si="6"/>
        <v>SK-100012</v>
      </c>
      <c r="C148" s="132" t="str">
        <f t="shared" si="7"/>
        <v>VE</v>
      </c>
      <c r="E148" s="132" t="str">
        <f>VLOOKUP(B148,managelist_20211101!$H$3:$I$10442,1,FALSE)</f>
        <v>SK-100012</v>
      </c>
      <c r="F148" s="132" t="str">
        <f>VLOOKUP(B148,managelist_20211101!$H$3:$I$10442,2,FALSE)</f>
        <v>VG</v>
      </c>
      <c r="G148" s="132" t="str">
        <f t="shared" si="8"/>
        <v>VG</v>
      </c>
    </row>
    <row r="149" spans="1:7" x14ac:dyDescent="0.15">
      <c r="A149" s="132" t="s">
        <v>1185</v>
      </c>
      <c r="B149" s="132" t="str">
        <f t="shared" si="6"/>
        <v>CG-120020</v>
      </c>
      <c r="C149" s="132" t="str">
        <f t="shared" si="7"/>
        <v>VE</v>
      </c>
      <c r="E149" s="132" t="str">
        <f>VLOOKUP(B149,managelist_20211101!$H$3:$I$10442,1,FALSE)</f>
        <v>CG-120020</v>
      </c>
      <c r="F149" s="132" t="str">
        <f>VLOOKUP(B149,managelist_20211101!$H$3:$I$10442,2,FALSE)</f>
        <v>VE</v>
      </c>
      <c r="G149" s="132" t="str">
        <f t="shared" si="8"/>
        <v>○</v>
      </c>
    </row>
    <row r="150" spans="1:7" x14ac:dyDescent="0.15">
      <c r="A150" s="132" t="s">
        <v>3082</v>
      </c>
      <c r="B150" s="132" t="str">
        <f t="shared" si="6"/>
        <v>TH-160004</v>
      </c>
      <c r="C150" s="132" t="str">
        <f t="shared" si="7"/>
        <v>VE</v>
      </c>
      <c r="E150" s="132" t="str">
        <f>VLOOKUP(B150,managelist_20211101!$H$3:$I$10442,1,FALSE)</f>
        <v>TH-160004</v>
      </c>
      <c r="F150" s="132" t="str">
        <f>VLOOKUP(B150,managelist_20211101!$H$3:$I$10442,2,FALSE)</f>
        <v>VE</v>
      </c>
      <c r="G150" s="132" t="str">
        <f t="shared" si="8"/>
        <v>○</v>
      </c>
    </row>
    <row r="151" spans="1:7" x14ac:dyDescent="0.15">
      <c r="A151" s="132" t="s">
        <v>3048</v>
      </c>
      <c r="B151" s="132" t="str">
        <f t="shared" si="6"/>
        <v>KT-160095</v>
      </c>
      <c r="C151" s="132" t="str">
        <f t="shared" si="7"/>
        <v>VR</v>
      </c>
      <c r="E151" s="132" t="str">
        <f>VLOOKUP(B151,managelist_20211101!$H$3:$I$10442,1,FALSE)</f>
        <v>KT-160095</v>
      </c>
      <c r="F151" s="132" t="str">
        <f>VLOOKUP(B151,managelist_20211101!$H$3:$I$10442,2,FALSE)</f>
        <v>VR</v>
      </c>
      <c r="G151" s="132" t="str">
        <f t="shared" si="8"/>
        <v>○</v>
      </c>
    </row>
    <row r="152" spans="1:7" x14ac:dyDescent="0.15">
      <c r="A152" s="132" t="s">
        <v>1271</v>
      </c>
      <c r="B152" s="132" t="str">
        <f t="shared" si="6"/>
        <v>HR-120021</v>
      </c>
      <c r="C152" s="132" t="str">
        <f t="shared" si="7"/>
        <v>VE</v>
      </c>
      <c r="E152" s="132" t="str">
        <f>VLOOKUP(B152,managelist_20211101!$H$3:$I$10442,1,FALSE)</f>
        <v>HR-120021</v>
      </c>
      <c r="F152" s="132" t="str">
        <f>VLOOKUP(B152,managelist_20211101!$H$3:$I$10442,2,FALSE)</f>
        <v>VE</v>
      </c>
      <c r="G152" s="132" t="str">
        <f t="shared" si="8"/>
        <v>○</v>
      </c>
    </row>
    <row r="153" spans="1:7" x14ac:dyDescent="0.15">
      <c r="A153" s="132" t="s">
        <v>1504</v>
      </c>
      <c r="B153" s="132" t="str">
        <f t="shared" si="6"/>
        <v>KT-140109</v>
      </c>
      <c r="C153" s="132" t="str">
        <f t="shared" si="7"/>
        <v>VE</v>
      </c>
      <c r="E153" s="132" t="str">
        <f>VLOOKUP(B153,managelist_20211101!$H$3:$I$10442,1,FALSE)</f>
        <v>KT-140109</v>
      </c>
      <c r="F153" s="132" t="str">
        <f>VLOOKUP(B153,managelist_20211101!$H$3:$I$10442,2,FALSE)</f>
        <v>VE</v>
      </c>
      <c r="G153" s="132" t="str">
        <f t="shared" si="8"/>
        <v>○</v>
      </c>
    </row>
    <row r="154" spans="1:7" x14ac:dyDescent="0.15">
      <c r="A154" s="132" t="s">
        <v>10432</v>
      </c>
      <c r="B154" s="132" t="str">
        <f t="shared" si="6"/>
        <v>QS-100009</v>
      </c>
      <c r="C154" s="132" t="str">
        <f t="shared" si="7"/>
        <v>VG</v>
      </c>
      <c r="E154" s="132" t="str">
        <f>VLOOKUP(B154,managelist_20211101!$H$3:$I$10442,1,FALSE)</f>
        <v>QS-100009</v>
      </c>
      <c r="F154" s="132" t="str">
        <f>VLOOKUP(B154,managelist_20211101!$H$3:$I$10442,2,FALSE)</f>
        <v>VG</v>
      </c>
      <c r="G154" s="132" t="str">
        <f t="shared" si="8"/>
        <v>○</v>
      </c>
    </row>
    <row r="155" spans="1:7" x14ac:dyDescent="0.15">
      <c r="A155" s="132" t="s">
        <v>1570</v>
      </c>
      <c r="B155" s="132" t="str">
        <f t="shared" si="6"/>
        <v>SK-100011</v>
      </c>
      <c r="C155" s="132" t="str">
        <f t="shared" si="7"/>
        <v>VE</v>
      </c>
      <c r="E155" s="132" t="str">
        <f>VLOOKUP(B155,managelist_20211101!$H$3:$I$10442,1,FALSE)</f>
        <v>SK-100011</v>
      </c>
      <c r="F155" s="132" t="str">
        <f>VLOOKUP(B155,managelist_20211101!$H$3:$I$10442,2,FALSE)</f>
        <v>VG</v>
      </c>
      <c r="G155" s="132" t="str">
        <f t="shared" si="8"/>
        <v>VG</v>
      </c>
    </row>
    <row r="156" spans="1:7" x14ac:dyDescent="0.15">
      <c r="A156" s="132" t="s">
        <v>1582</v>
      </c>
      <c r="B156" s="132" t="str">
        <f t="shared" si="6"/>
        <v>SK-110021</v>
      </c>
      <c r="C156" s="132" t="str">
        <f t="shared" si="7"/>
        <v>VE</v>
      </c>
      <c r="E156" s="132" t="str">
        <f>VLOOKUP(B156,managelist_20211101!$H$3:$I$10442,1,FALSE)</f>
        <v>SK-110021</v>
      </c>
      <c r="F156" s="132" t="str">
        <f>VLOOKUP(B156,managelist_20211101!$H$3:$I$10442,2,FALSE)</f>
        <v>VE</v>
      </c>
      <c r="G156" s="132" t="str">
        <f t="shared" si="8"/>
        <v>○</v>
      </c>
    </row>
    <row r="157" spans="1:7" x14ac:dyDescent="0.15">
      <c r="A157" s="132" t="s">
        <v>3239</v>
      </c>
      <c r="B157" s="132" t="str">
        <f t="shared" si="6"/>
        <v>SK-130007</v>
      </c>
      <c r="C157" s="132" t="str">
        <f t="shared" si="7"/>
        <v>VE</v>
      </c>
      <c r="E157" s="132" t="str">
        <f>VLOOKUP(B157,managelist_20211101!$H$3:$I$10442,1,FALSE)</f>
        <v>SK-130007</v>
      </c>
      <c r="F157" s="132" t="str">
        <f>VLOOKUP(B157,managelist_20211101!$H$3:$I$10442,2,FALSE)</f>
        <v>VE</v>
      </c>
      <c r="G157" s="132" t="str">
        <f t="shared" si="8"/>
        <v>○</v>
      </c>
    </row>
    <row r="158" spans="1:7" x14ac:dyDescent="0.15">
      <c r="A158" s="132" t="s">
        <v>1079</v>
      </c>
      <c r="B158" s="132" t="str">
        <f t="shared" si="6"/>
        <v>CB-100022</v>
      </c>
      <c r="C158" s="132" t="str">
        <f t="shared" si="7"/>
        <v>VE</v>
      </c>
      <c r="E158" s="132" t="str">
        <f>VLOOKUP(B158,managelist_20211101!$H$3:$I$10442,1,FALSE)</f>
        <v>CB-100022</v>
      </c>
      <c r="F158" s="132" t="str">
        <f>VLOOKUP(B158,managelist_20211101!$H$3:$I$10442,2,FALSE)</f>
        <v>VG</v>
      </c>
      <c r="G158" s="132" t="str">
        <f t="shared" si="8"/>
        <v>VG</v>
      </c>
    </row>
    <row r="159" spans="1:7" x14ac:dyDescent="0.15">
      <c r="A159" s="132" t="s">
        <v>1102</v>
      </c>
      <c r="B159" s="132" t="str">
        <f t="shared" si="6"/>
        <v>CB-110015</v>
      </c>
      <c r="C159" s="132" t="str">
        <f t="shared" si="7"/>
        <v>VE</v>
      </c>
      <c r="E159" s="132" t="str">
        <f>VLOOKUP(B159,managelist_20211101!$H$3:$I$10442,1,FALSE)</f>
        <v>CB-110015</v>
      </c>
      <c r="F159" s="132" t="str">
        <f>VLOOKUP(B159,managelist_20211101!$H$3:$I$10442,2,FALSE)</f>
        <v>VE</v>
      </c>
      <c r="G159" s="132" t="str">
        <f t="shared" si="8"/>
        <v>○</v>
      </c>
    </row>
    <row r="160" spans="1:7" x14ac:dyDescent="0.15">
      <c r="A160" s="132" t="s">
        <v>4571</v>
      </c>
      <c r="B160" s="132" t="str">
        <f t="shared" si="6"/>
        <v>CG-090003</v>
      </c>
      <c r="C160" s="132" t="str">
        <f t="shared" si="7"/>
        <v>VG</v>
      </c>
      <c r="E160" s="132" t="str">
        <f>VLOOKUP(B160,managelist_20211101!$H$3:$I$10442,1,FALSE)</f>
        <v>CG-090003</v>
      </c>
      <c r="F160" s="132" t="str">
        <f>VLOOKUP(B160,managelist_20211101!$H$3:$I$10442,2,FALSE)</f>
        <v>VG</v>
      </c>
      <c r="G160" s="132" t="str">
        <f t="shared" si="8"/>
        <v>○</v>
      </c>
    </row>
    <row r="161" spans="1:7" x14ac:dyDescent="0.15">
      <c r="A161" s="132" t="s">
        <v>1116</v>
      </c>
      <c r="B161" s="132" t="str">
        <f t="shared" si="6"/>
        <v>CB-120003</v>
      </c>
      <c r="C161" s="132" t="str">
        <f t="shared" si="7"/>
        <v>VE</v>
      </c>
      <c r="E161" s="132" t="str">
        <f>VLOOKUP(B161,managelist_20211101!$H$3:$I$10442,1,FALSE)</f>
        <v>CB-120003</v>
      </c>
      <c r="F161" s="132" t="str">
        <f>VLOOKUP(B161,managelist_20211101!$H$3:$I$10442,2,FALSE)</f>
        <v>VE</v>
      </c>
      <c r="G161" s="132" t="str">
        <f t="shared" si="8"/>
        <v>○</v>
      </c>
    </row>
    <row r="162" spans="1:7" x14ac:dyDescent="0.15">
      <c r="A162" s="132" t="s">
        <v>4562</v>
      </c>
      <c r="B162" s="132" t="str">
        <f t="shared" si="6"/>
        <v>CG-080023</v>
      </c>
      <c r="C162" s="132" t="str">
        <f t="shared" si="7"/>
        <v>VG</v>
      </c>
      <c r="E162" s="132" t="str">
        <f>VLOOKUP(B162,managelist_20211101!$H$3:$I$10442,1,FALSE)</f>
        <v>CG-080023</v>
      </c>
      <c r="F162" s="132" t="str">
        <f>VLOOKUP(B162,managelist_20211101!$H$3:$I$10442,2,FALSE)</f>
        <v>VG</v>
      </c>
      <c r="G162" s="132" t="str">
        <f t="shared" si="8"/>
        <v>○</v>
      </c>
    </row>
    <row r="163" spans="1:7" x14ac:dyDescent="0.15">
      <c r="A163" s="132" t="s">
        <v>1147</v>
      </c>
      <c r="B163" s="132" t="str">
        <f t="shared" si="6"/>
        <v>CG-100029</v>
      </c>
      <c r="C163" s="132" t="str">
        <f t="shared" si="7"/>
        <v>VE</v>
      </c>
      <c r="E163" s="132" t="str">
        <f>VLOOKUP(B163,managelist_20211101!$H$3:$I$10442,1,FALSE)</f>
        <v>CG-100029</v>
      </c>
      <c r="F163" s="132" t="str">
        <f>VLOOKUP(B163,managelist_20211101!$H$3:$I$10442,2,FALSE)</f>
        <v>VG</v>
      </c>
      <c r="G163" s="132" t="str">
        <f t="shared" si="8"/>
        <v>VG</v>
      </c>
    </row>
    <row r="164" spans="1:7" x14ac:dyDescent="0.15">
      <c r="A164" s="132" t="s">
        <v>1296</v>
      </c>
      <c r="B164" s="132" t="str">
        <f t="shared" si="6"/>
        <v>KK-100071</v>
      </c>
      <c r="C164" s="132" t="str">
        <f t="shared" si="7"/>
        <v>VE</v>
      </c>
      <c r="E164" s="132" t="str">
        <f>VLOOKUP(B164,managelist_20211101!$H$3:$I$10442,1,FALSE)</f>
        <v>KK-100071</v>
      </c>
      <c r="F164" s="132" t="str">
        <f>VLOOKUP(B164,managelist_20211101!$H$3:$I$10442,2,FALSE)</f>
        <v>VG</v>
      </c>
      <c r="G164" s="132" t="str">
        <f t="shared" si="8"/>
        <v>VG</v>
      </c>
    </row>
    <row r="165" spans="1:7" x14ac:dyDescent="0.15">
      <c r="A165" s="132" t="s">
        <v>1329</v>
      </c>
      <c r="B165" s="132" t="str">
        <f t="shared" si="6"/>
        <v>KK-110057</v>
      </c>
      <c r="C165" s="132" t="str">
        <f t="shared" si="7"/>
        <v>VE</v>
      </c>
      <c r="E165" s="132" t="str">
        <f>VLOOKUP(B165,managelist_20211101!$H$3:$I$10442,1,FALSE)</f>
        <v>KK-110057</v>
      </c>
      <c r="F165" s="132" t="str">
        <f>VLOOKUP(B165,managelist_20211101!$H$3:$I$10442,2,FALSE)</f>
        <v>VE</v>
      </c>
      <c r="G165" s="132" t="str">
        <f t="shared" si="8"/>
        <v>○</v>
      </c>
    </row>
    <row r="166" spans="1:7" x14ac:dyDescent="0.15">
      <c r="A166" s="132" t="s">
        <v>1525</v>
      </c>
      <c r="B166" s="132" t="str">
        <f t="shared" si="6"/>
        <v>QS-100020</v>
      </c>
      <c r="C166" s="132" t="str">
        <f t="shared" si="7"/>
        <v>VE</v>
      </c>
      <c r="E166" s="132" t="str">
        <f>VLOOKUP(B166,managelist_20211101!$H$3:$I$10442,1,FALSE)</f>
        <v>QS-100020</v>
      </c>
      <c r="F166" s="132" t="str">
        <f>VLOOKUP(B166,managelist_20211101!$H$3:$I$10442,2,FALSE)</f>
        <v>VG</v>
      </c>
      <c r="G166" s="132" t="str">
        <f t="shared" si="8"/>
        <v>VG</v>
      </c>
    </row>
    <row r="167" spans="1:7" x14ac:dyDescent="0.15">
      <c r="A167" s="132" t="s">
        <v>11691</v>
      </c>
      <c r="B167" s="132" t="str">
        <f t="shared" si="6"/>
        <v>TH-090016</v>
      </c>
      <c r="C167" s="132" t="str">
        <f t="shared" si="7"/>
        <v>VG</v>
      </c>
      <c r="E167" s="132" t="str">
        <f>VLOOKUP(B167,managelist_20211101!$H$3:$I$10442,1,FALSE)</f>
        <v>TH-090016</v>
      </c>
      <c r="F167" s="132" t="str">
        <f>VLOOKUP(B167,managelist_20211101!$H$3:$I$10442,2,FALSE)</f>
        <v>VG</v>
      </c>
      <c r="G167" s="132" t="str">
        <f t="shared" si="8"/>
        <v>○</v>
      </c>
    </row>
    <row r="168" spans="1:7" x14ac:dyDescent="0.15">
      <c r="A168" s="132" t="s">
        <v>7858</v>
      </c>
      <c r="B168" s="132" t="str">
        <f t="shared" si="6"/>
        <v>KT-080004</v>
      </c>
      <c r="C168" s="132" t="str">
        <f t="shared" si="7"/>
        <v>VG</v>
      </c>
      <c r="E168" s="132" t="str">
        <f>VLOOKUP(B168,managelist_20211101!$H$3:$I$10442,1,FALSE)</f>
        <v>KT-080004</v>
      </c>
      <c r="F168" s="132" t="str">
        <f>VLOOKUP(B168,managelist_20211101!$H$3:$I$10442,2,FALSE)</f>
        <v>VG</v>
      </c>
      <c r="G168" s="132" t="str">
        <f t="shared" si="8"/>
        <v>○</v>
      </c>
    </row>
    <row r="169" spans="1:7" x14ac:dyDescent="0.15">
      <c r="A169" s="132" t="s">
        <v>1152</v>
      </c>
      <c r="B169" s="132" t="str">
        <f t="shared" si="6"/>
        <v>CG-110008</v>
      </c>
      <c r="C169" s="132" t="str">
        <f t="shared" si="7"/>
        <v>VE</v>
      </c>
      <c r="E169" s="132" t="str">
        <f>VLOOKUP(B169,managelist_20211101!$H$3:$I$10442,1,FALSE)</f>
        <v>CG-110008</v>
      </c>
      <c r="F169" s="132" t="str">
        <f>VLOOKUP(B169,managelist_20211101!$H$3:$I$10442,2,FALSE)</f>
        <v>VE</v>
      </c>
      <c r="G169" s="132" t="str">
        <f t="shared" si="8"/>
        <v>○</v>
      </c>
    </row>
    <row r="170" spans="1:7" x14ac:dyDescent="0.15">
      <c r="A170" s="132" t="s">
        <v>4966</v>
      </c>
      <c r="B170" s="132" t="str">
        <f t="shared" si="6"/>
        <v>HK-080003</v>
      </c>
      <c r="C170" s="132" t="str">
        <f t="shared" si="7"/>
        <v>VG</v>
      </c>
      <c r="E170" s="132" t="str">
        <f>VLOOKUP(B170,managelist_20211101!$H$3:$I$10442,1,FALSE)</f>
        <v>HK-080003</v>
      </c>
      <c r="F170" s="132" t="str">
        <f>VLOOKUP(B170,managelist_20211101!$H$3:$I$10442,2,FALSE)</f>
        <v>VG</v>
      </c>
      <c r="G170" s="132" t="str">
        <f t="shared" si="8"/>
        <v>○</v>
      </c>
    </row>
    <row r="171" spans="1:7" x14ac:dyDescent="0.15">
      <c r="A171" s="132" t="s">
        <v>1607</v>
      </c>
      <c r="B171" s="132" t="str">
        <f t="shared" si="6"/>
        <v>TH-110012</v>
      </c>
      <c r="C171" s="132" t="str">
        <f t="shared" si="7"/>
        <v>VE</v>
      </c>
      <c r="E171" s="132" t="str">
        <f>VLOOKUP(B171,managelist_20211101!$H$3:$I$10442,1,FALSE)</f>
        <v>TH-110012</v>
      </c>
      <c r="F171" s="132" t="str">
        <f>VLOOKUP(B171,managelist_20211101!$H$3:$I$10442,2,FALSE)</f>
        <v>VE</v>
      </c>
      <c r="G171" s="132" t="str">
        <f t="shared" si="8"/>
        <v>○</v>
      </c>
    </row>
    <row r="172" spans="1:7" x14ac:dyDescent="0.15">
      <c r="A172" s="132" t="s">
        <v>4546</v>
      </c>
      <c r="B172" s="132" t="str">
        <f t="shared" si="6"/>
        <v>CG-080007</v>
      </c>
      <c r="C172" s="132" t="str">
        <f t="shared" si="7"/>
        <v>VG</v>
      </c>
      <c r="E172" s="132" t="str">
        <f>VLOOKUP(B172,managelist_20211101!$H$3:$I$10442,1,FALSE)</f>
        <v>CG-080007</v>
      </c>
      <c r="F172" s="132" t="str">
        <f>VLOOKUP(B172,managelist_20211101!$H$3:$I$10442,2,FALSE)</f>
        <v>VG</v>
      </c>
      <c r="G172" s="132" t="str">
        <f t="shared" si="8"/>
        <v>○</v>
      </c>
    </row>
    <row r="173" spans="1:7" x14ac:dyDescent="0.15">
      <c r="A173" s="132" t="s">
        <v>1099</v>
      </c>
      <c r="B173" s="132" t="str">
        <f t="shared" si="6"/>
        <v>CB-110009</v>
      </c>
      <c r="C173" s="132" t="str">
        <f t="shared" si="7"/>
        <v>VR</v>
      </c>
      <c r="E173" s="132" t="str">
        <f>VLOOKUP(B173,managelist_20211101!$H$3:$I$10442,1,FALSE)</f>
        <v>CB-110009</v>
      </c>
      <c r="F173" s="132" t="str">
        <f>VLOOKUP(B173,managelist_20211101!$H$3:$I$10442,2,FALSE)</f>
        <v>VR</v>
      </c>
      <c r="G173" s="132" t="str">
        <f t="shared" si="8"/>
        <v>○</v>
      </c>
    </row>
    <row r="174" spans="1:7" x14ac:dyDescent="0.15">
      <c r="A174" s="132" t="s">
        <v>1535</v>
      </c>
      <c r="B174" s="132" t="str">
        <f t="shared" si="6"/>
        <v>QS-110006</v>
      </c>
      <c r="C174" s="132" t="str">
        <f t="shared" si="7"/>
        <v>VR</v>
      </c>
      <c r="E174" s="132" t="str">
        <f>VLOOKUP(B174,managelist_20211101!$H$3:$I$10442,1,FALSE)</f>
        <v>QS-110006</v>
      </c>
      <c r="F174" s="132" t="str">
        <f>VLOOKUP(B174,managelist_20211101!$H$3:$I$10442,2,FALSE)</f>
        <v>VE</v>
      </c>
      <c r="G174" s="132" t="str">
        <f t="shared" si="8"/>
        <v>VE</v>
      </c>
    </row>
    <row r="175" spans="1:7" x14ac:dyDescent="0.15">
      <c r="A175" s="132" t="s">
        <v>11663</v>
      </c>
      <c r="B175" s="132" t="str">
        <f t="shared" si="6"/>
        <v>TH-080005</v>
      </c>
      <c r="C175" s="132" t="str">
        <f t="shared" si="7"/>
        <v>VG</v>
      </c>
      <c r="E175" s="132" t="str">
        <f>VLOOKUP(B175,managelist_20211101!$H$3:$I$10442,1,FALSE)</f>
        <v>TH-080005</v>
      </c>
      <c r="F175" s="132" t="str">
        <f>VLOOKUP(B175,managelist_20211101!$H$3:$I$10442,2,FALSE)</f>
        <v>VG</v>
      </c>
      <c r="G175" s="132" t="str">
        <f t="shared" si="8"/>
        <v>○</v>
      </c>
    </row>
    <row r="176" spans="1:7" x14ac:dyDescent="0.15">
      <c r="A176" s="132" t="s">
        <v>3128</v>
      </c>
      <c r="B176" s="132" t="str">
        <f t="shared" si="6"/>
        <v>QS-150009</v>
      </c>
      <c r="C176" s="132" t="str">
        <f t="shared" si="7"/>
        <v>VE</v>
      </c>
      <c r="E176" s="132" t="str">
        <f>VLOOKUP(B176,managelist_20211101!$H$3:$I$10442,1,FALSE)</f>
        <v>QS-150009</v>
      </c>
      <c r="F176" s="132" t="str">
        <f>VLOOKUP(B176,managelist_20211101!$H$3:$I$10442,2,FALSE)</f>
        <v>VE</v>
      </c>
      <c r="G176" s="132" t="str">
        <f t="shared" si="8"/>
        <v>○</v>
      </c>
    </row>
    <row r="177" spans="1:7" x14ac:dyDescent="0.15">
      <c r="A177" s="132" t="s">
        <v>1163</v>
      </c>
      <c r="B177" s="132" t="str">
        <f t="shared" si="6"/>
        <v>CG-110022</v>
      </c>
      <c r="C177" s="132" t="str">
        <f t="shared" si="7"/>
        <v>VE</v>
      </c>
      <c r="E177" s="132" t="str">
        <f>VLOOKUP(B177,managelist_20211101!$H$3:$I$10442,1,FALSE)</f>
        <v>CG-110022</v>
      </c>
      <c r="F177" s="132" t="str">
        <f>VLOOKUP(B177,managelist_20211101!$H$3:$I$10442,2,FALSE)</f>
        <v>VE</v>
      </c>
      <c r="G177" s="132" t="str">
        <f t="shared" si="8"/>
        <v>○</v>
      </c>
    </row>
    <row r="178" spans="1:7" x14ac:dyDescent="0.15">
      <c r="A178" s="132" t="s">
        <v>1233</v>
      </c>
      <c r="B178" s="132" t="str">
        <f t="shared" si="6"/>
        <v>HK-110043</v>
      </c>
      <c r="C178" s="132" t="str">
        <f t="shared" si="7"/>
        <v>VE</v>
      </c>
      <c r="E178" s="132" t="str">
        <f>VLOOKUP(B178,managelist_20211101!$H$3:$I$10442,1,FALSE)</f>
        <v>HK-110043</v>
      </c>
      <c r="F178" s="132" t="str">
        <f>VLOOKUP(B178,managelist_20211101!$H$3:$I$10442,2,FALSE)</f>
        <v>VE</v>
      </c>
      <c r="G178" s="132" t="str">
        <f t="shared" si="8"/>
        <v>○</v>
      </c>
    </row>
    <row r="179" spans="1:7" x14ac:dyDescent="0.15">
      <c r="A179" s="132" t="s">
        <v>1204</v>
      </c>
      <c r="B179" s="132" t="str">
        <f t="shared" si="6"/>
        <v>HK-100029</v>
      </c>
      <c r="C179" s="132" t="str">
        <f t="shared" si="7"/>
        <v>VE</v>
      </c>
      <c r="E179" s="132" t="str">
        <f>VLOOKUP(B179,managelist_20211101!$H$3:$I$10442,1,FALSE)</f>
        <v>HK-100029</v>
      </c>
      <c r="F179" s="132" t="str">
        <f>VLOOKUP(B179,managelist_20211101!$H$3:$I$10442,2,FALSE)</f>
        <v>VG</v>
      </c>
      <c r="G179" s="132" t="str">
        <f t="shared" si="8"/>
        <v>VG</v>
      </c>
    </row>
    <row r="180" spans="1:7" x14ac:dyDescent="0.15">
      <c r="A180" s="132" t="s">
        <v>1213</v>
      </c>
      <c r="B180" s="132" t="str">
        <f t="shared" si="6"/>
        <v>HK-100045</v>
      </c>
      <c r="C180" s="132" t="str">
        <f t="shared" si="7"/>
        <v>VE</v>
      </c>
      <c r="E180" s="132" t="str">
        <f>VLOOKUP(B180,managelist_20211101!$H$3:$I$10442,1,FALSE)</f>
        <v>HK-100045</v>
      </c>
      <c r="F180" s="132" t="str">
        <f>VLOOKUP(B180,managelist_20211101!$H$3:$I$10442,2,FALSE)</f>
        <v>VG</v>
      </c>
      <c r="G180" s="132" t="str">
        <f t="shared" si="8"/>
        <v>VG</v>
      </c>
    </row>
    <row r="181" spans="1:7" x14ac:dyDescent="0.15">
      <c r="A181" s="132" t="s">
        <v>1277</v>
      </c>
      <c r="B181" s="132" t="str">
        <f t="shared" si="6"/>
        <v>HR-140026</v>
      </c>
      <c r="C181" s="132" t="str">
        <f t="shared" si="7"/>
        <v>VE</v>
      </c>
      <c r="E181" s="132" t="str">
        <f>VLOOKUP(B181,managelist_20211101!$H$3:$I$10442,1,FALSE)</f>
        <v>HR-140026</v>
      </c>
      <c r="F181" s="132" t="str">
        <f>VLOOKUP(B181,managelist_20211101!$H$3:$I$10442,2,FALSE)</f>
        <v>VE</v>
      </c>
      <c r="G181" s="132" t="str">
        <f t="shared" si="8"/>
        <v>○</v>
      </c>
    </row>
    <row r="182" spans="1:7" x14ac:dyDescent="0.15">
      <c r="A182" s="132" t="s">
        <v>1418</v>
      </c>
      <c r="B182" s="132" t="str">
        <f t="shared" si="6"/>
        <v>KT-110070</v>
      </c>
      <c r="C182" s="132" t="str">
        <f t="shared" si="7"/>
        <v>VE</v>
      </c>
      <c r="E182" s="132" t="str">
        <f>VLOOKUP(B182,managelist_20211101!$H$3:$I$10442,1,FALSE)</f>
        <v>KT-110070</v>
      </c>
      <c r="F182" s="132" t="str">
        <f>VLOOKUP(B182,managelist_20211101!$H$3:$I$10442,2,FALSE)</f>
        <v>VE</v>
      </c>
      <c r="G182" s="132" t="str">
        <f t="shared" si="8"/>
        <v>○</v>
      </c>
    </row>
    <row r="183" spans="1:7" x14ac:dyDescent="0.15">
      <c r="A183" s="132" t="s">
        <v>1503</v>
      </c>
      <c r="B183" s="132" t="str">
        <f t="shared" si="6"/>
        <v>KT-140107</v>
      </c>
      <c r="C183" s="132" t="str">
        <f t="shared" si="7"/>
        <v>VE</v>
      </c>
      <c r="E183" s="132" t="str">
        <f>VLOOKUP(B183,managelist_20211101!$H$3:$I$10442,1,FALSE)</f>
        <v>KT-140107</v>
      </c>
      <c r="F183" s="132" t="str">
        <f>VLOOKUP(B183,managelist_20211101!$H$3:$I$10442,2,FALSE)</f>
        <v>VE</v>
      </c>
      <c r="G183" s="132" t="str">
        <f t="shared" si="8"/>
        <v>○</v>
      </c>
    </row>
    <row r="184" spans="1:7" x14ac:dyDescent="0.15">
      <c r="A184" s="132" t="s">
        <v>3247</v>
      </c>
      <c r="B184" s="132" t="str">
        <f t="shared" si="6"/>
        <v>QS-120033</v>
      </c>
      <c r="C184" s="132" t="str">
        <f t="shared" si="7"/>
        <v>VE</v>
      </c>
      <c r="E184" s="132" t="str">
        <f>VLOOKUP(B184,managelist_20211101!$H$3:$I$10442,1,FALSE)</f>
        <v>QS-120033</v>
      </c>
      <c r="F184" s="132" t="str">
        <f>VLOOKUP(B184,managelist_20211101!$H$3:$I$10442,2,FALSE)</f>
        <v>VE</v>
      </c>
      <c r="G184" s="132" t="str">
        <f t="shared" si="8"/>
        <v>○</v>
      </c>
    </row>
    <row r="185" spans="1:7" x14ac:dyDescent="0.15">
      <c r="A185" s="132" t="s">
        <v>3133</v>
      </c>
      <c r="B185" s="132" t="str">
        <f t="shared" si="6"/>
        <v>KK-150018</v>
      </c>
      <c r="C185" s="132" t="str">
        <f t="shared" si="7"/>
        <v>VE</v>
      </c>
      <c r="E185" s="132" t="str">
        <f>VLOOKUP(B185,managelist_20211101!$H$3:$I$10442,1,FALSE)</f>
        <v>KK-150018</v>
      </c>
      <c r="F185" s="132" t="str">
        <f>VLOOKUP(B185,managelist_20211101!$H$3:$I$10442,2,FALSE)</f>
        <v>VE</v>
      </c>
      <c r="G185" s="132" t="str">
        <f t="shared" si="8"/>
        <v>○</v>
      </c>
    </row>
    <row r="186" spans="1:7" x14ac:dyDescent="0.15">
      <c r="A186" s="132" t="s">
        <v>1094</v>
      </c>
      <c r="B186" s="132" t="str">
        <f t="shared" si="6"/>
        <v>CB-100056</v>
      </c>
      <c r="C186" s="132" t="str">
        <f t="shared" si="7"/>
        <v>V</v>
      </c>
      <c r="E186" s="132" t="str">
        <f>VLOOKUP(B186,managelist_20211101!$H$3:$I$10442,1,FALSE)</f>
        <v>CB-100056</v>
      </c>
      <c r="F186" s="132" t="str">
        <f>VLOOKUP(B186,managelist_20211101!$H$3:$I$10442,2,FALSE)</f>
        <v>VG</v>
      </c>
      <c r="G186" s="132" t="str">
        <f t="shared" si="8"/>
        <v>VG</v>
      </c>
    </row>
    <row r="187" spans="1:7" x14ac:dyDescent="0.15">
      <c r="A187" s="132" t="s">
        <v>3284</v>
      </c>
      <c r="B187" s="132" t="str">
        <f t="shared" si="6"/>
        <v>CB-110022</v>
      </c>
      <c r="C187" s="132" t="str">
        <f t="shared" si="7"/>
        <v>VE</v>
      </c>
      <c r="E187" s="132" t="str">
        <f>VLOOKUP(B187,managelist_20211101!$H$3:$I$10442,1,FALSE)</f>
        <v>CB-110022</v>
      </c>
      <c r="F187" s="132" t="str">
        <f>VLOOKUP(B187,managelist_20211101!$H$3:$I$10442,2,FALSE)</f>
        <v>VE</v>
      </c>
      <c r="G187" s="132" t="str">
        <f t="shared" si="8"/>
        <v>○</v>
      </c>
    </row>
    <row r="188" spans="1:7" x14ac:dyDescent="0.15">
      <c r="A188" s="132" t="s">
        <v>3312</v>
      </c>
      <c r="B188" s="132" t="str">
        <f t="shared" si="6"/>
        <v>HK-100026</v>
      </c>
      <c r="C188" s="132" t="str">
        <f t="shared" si="7"/>
        <v>VE</v>
      </c>
      <c r="E188" s="132" t="str">
        <f>VLOOKUP(B188,managelist_20211101!$H$3:$I$10442,1,FALSE)</f>
        <v>HK-100026</v>
      </c>
      <c r="F188" s="132" t="str">
        <f>VLOOKUP(B188,managelist_20211101!$H$3:$I$10442,2,FALSE)</f>
        <v>VG</v>
      </c>
      <c r="G188" s="132" t="str">
        <f t="shared" si="8"/>
        <v>VG</v>
      </c>
    </row>
    <row r="189" spans="1:7" x14ac:dyDescent="0.15">
      <c r="A189" s="132" t="s">
        <v>1457</v>
      </c>
      <c r="B189" s="132" t="str">
        <f t="shared" si="6"/>
        <v>KT-120107</v>
      </c>
      <c r="C189" s="132" t="str">
        <f t="shared" si="7"/>
        <v>VE</v>
      </c>
      <c r="E189" s="132" t="str">
        <f>VLOOKUP(B189,managelist_20211101!$H$3:$I$10442,1,FALSE)</f>
        <v>KT-120107</v>
      </c>
      <c r="F189" s="132" t="str">
        <f>VLOOKUP(B189,managelist_20211101!$H$3:$I$10442,2,FALSE)</f>
        <v>VE</v>
      </c>
      <c r="G189" s="132" t="str">
        <f t="shared" si="8"/>
        <v>○</v>
      </c>
    </row>
    <row r="190" spans="1:7" x14ac:dyDescent="0.15">
      <c r="A190" s="132" t="s">
        <v>1466</v>
      </c>
      <c r="B190" s="132" t="str">
        <f t="shared" si="6"/>
        <v>KT-130012</v>
      </c>
      <c r="C190" s="132" t="str">
        <f t="shared" si="7"/>
        <v>VE</v>
      </c>
      <c r="E190" s="132" t="str">
        <f>VLOOKUP(B190,managelist_20211101!$H$3:$I$10442,1,FALSE)</f>
        <v>KT-130012</v>
      </c>
      <c r="F190" s="132" t="str">
        <f>VLOOKUP(B190,managelist_20211101!$H$3:$I$10442,2,FALSE)</f>
        <v>VE</v>
      </c>
      <c r="G190" s="132" t="str">
        <f t="shared" si="8"/>
        <v>○</v>
      </c>
    </row>
    <row r="191" spans="1:7" x14ac:dyDescent="0.15">
      <c r="A191" s="132" t="s">
        <v>1467</v>
      </c>
      <c r="B191" s="132" t="str">
        <f t="shared" si="6"/>
        <v>KT-130018</v>
      </c>
      <c r="C191" s="132" t="str">
        <f t="shared" si="7"/>
        <v>VE</v>
      </c>
      <c r="E191" s="132" t="str">
        <f>VLOOKUP(B191,managelist_20211101!$H$3:$I$10442,1,FALSE)</f>
        <v>KT-130018</v>
      </c>
      <c r="F191" s="132" t="str">
        <f>VLOOKUP(B191,managelist_20211101!$H$3:$I$10442,2,FALSE)</f>
        <v>VE</v>
      </c>
      <c r="G191" s="132" t="str">
        <f t="shared" si="8"/>
        <v>○</v>
      </c>
    </row>
    <row r="192" spans="1:7" x14ac:dyDescent="0.15">
      <c r="A192" s="132" t="s">
        <v>1480</v>
      </c>
      <c r="B192" s="132" t="str">
        <f t="shared" si="6"/>
        <v>KT-130062</v>
      </c>
      <c r="C192" s="132" t="str">
        <f t="shared" si="7"/>
        <v>VE</v>
      </c>
      <c r="E192" s="132" t="str">
        <f>VLOOKUP(B192,managelist_20211101!$H$3:$I$10442,1,FALSE)</f>
        <v>KT-130062</v>
      </c>
      <c r="F192" s="132" t="str">
        <f>VLOOKUP(B192,managelist_20211101!$H$3:$I$10442,2,FALSE)</f>
        <v>VE</v>
      </c>
      <c r="G192" s="132" t="str">
        <f t="shared" si="8"/>
        <v>○</v>
      </c>
    </row>
    <row r="193" spans="1:7" x14ac:dyDescent="0.15">
      <c r="A193" s="132" t="s">
        <v>1574</v>
      </c>
      <c r="B193" s="132" t="str">
        <f t="shared" si="6"/>
        <v>SK-110003</v>
      </c>
      <c r="C193" s="132" t="str">
        <f t="shared" si="7"/>
        <v>VE</v>
      </c>
      <c r="E193" s="132" t="str">
        <f>VLOOKUP(B193,managelist_20211101!$H$3:$I$10442,1,FALSE)</f>
        <v>SK-110003</v>
      </c>
      <c r="F193" s="132" t="str">
        <f>VLOOKUP(B193,managelist_20211101!$H$3:$I$10442,2,FALSE)</f>
        <v>VE</v>
      </c>
      <c r="G193" s="132" t="str">
        <f t="shared" si="8"/>
        <v>○</v>
      </c>
    </row>
    <row r="194" spans="1:7" x14ac:dyDescent="0.15">
      <c r="A194" s="132" t="s">
        <v>1576</v>
      </c>
      <c r="B194" s="132" t="str">
        <f t="shared" si="6"/>
        <v>SK-110010</v>
      </c>
      <c r="C194" s="132" t="str">
        <f t="shared" si="7"/>
        <v>VE</v>
      </c>
      <c r="E194" s="132" t="str">
        <f>VLOOKUP(B194,managelist_20211101!$H$3:$I$10442,1,FALSE)</f>
        <v>SK-110010</v>
      </c>
      <c r="F194" s="132" t="str">
        <f>VLOOKUP(B194,managelist_20211101!$H$3:$I$10442,2,FALSE)</f>
        <v>VE</v>
      </c>
      <c r="G194" s="132" t="str">
        <f t="shared" si="8"/>
        <v>○</v>
      </c>
    </row>
    <row r="195" spans="1:7" x14ac:dyDescent="0.15">
      <c r="A195" s="132" t="s">
        <v>1612</v>
      </c>
      <c r="B195" s="132" t="str">
        <f t="shared" ref="B195:B258" si="9">LEFT(A195,FIND("-",A195)+6)</f>
        <v>TH-110023</v>
      </c>
      <c r="C195" s="132" t="str">
        <f t="shared" ref="C195:C258" si="10">RIGHT(A195,LEN(A195)-FIND("-",A195)-7)</f>
        <v>VE</v>
      </c>
      <c r="E195" s="132" t="str">
        <f>VLOOKUP(B195,managelist_20211101!$H$3:$I$10442,1,FALSE)</f>
        <v>TH-110023</v>
      </c>
      <c r="F195" s="132" t="str">
        <f>VLOOKUP(B195,managelist_20211101!$H$3:$I$10442,2,FALSE)</f>
        <v>VE</v>
      </c>
      <c r="G195" s="132" t="str">
        <f t="shared" ref="G195:G258" si="11">IF(C195=F195,"○",F195)</f>
        <v>○</v>
      </c>
    </row>
    <row r="196" spans="1:7" x14ac:dyDescent="0.15">
      <c r="A196" s="132" t="s">
        <v>3021</v>
      </c>
      <c r="B196" s="132" t="str">
        <f t="shared" si="9"/>
        <v>KT-170033</v>
      </c>
      <c r="C196" s="132" t="str">
        <f t="shared" si="10"/>
        <v>VE</v>
      </c>
      <c r="E196" s="132" t="str">
        <f>VLOOKUP(B196,managelist_20211101!$H$3:$I$10442,1,FALSE)</f>
        <v>KT-170033</v>
      </c>
      <c r="F196" s="132" t="str">
        <f>VLOOKUP(B196,managelist_20211101!$H$3:$I$10442,2,FALSE)</f>
        <v>VE</v>
      </c>
      <c r="G196" s="132" t="str">
        <f t="shared" si="11"/>
        <v>○</v>
      </c>
    </row>
    <row r="197" spans="1:7" x14ac:dyDescent="0.15">
      <c r="A197" s="132" t="s">
        <v>3080</v>
      </c>
      <c r="B197" s="132" t="str">
        <f t="shared" si="9"/>
        <v>KT-160019</v>
      </c>
      <c r="C197" s="132" t="str">
        <f t="shared" si="10"/>
        <v>VE</v>
      </c>
      <c r="E197" s="132" t="str">
        <f>VLOOKUP(B197,managelist_20211101!$H$3:$I$10442,1,FALSE)</f>
        <v>KT-160019</v>
      </c>
      <c r="F197" s="132" t="str">
        <f>VLOOKUP(B197,managelist_20211101!$H$3:$I$10442,2,FALSE)</f>
        <v>VE</v>
      </c>
      <c r="G197" s="132" t="str">
        <f t="shared" si="11"/>
        <v>○</v>
      </c>
    </row>
    <row r="198" spans="1:7" x14ac:dyDescent="0.15">
      <c r="A198" s="132" t="s">
        <v>3156</v>
      </c>
      <c r="B198" s="132" t="str">
        <f t="shared" si="9"/>
        <v>KT-140100</v>
      </c>
      <c r="C198" s="132" t="str">
        <f t="shared" si="10"/>
        <v>VE</v>
      </c>
      <c r="E198" s="132" t="str">
        <f>VLOOKUP(B198,managelist_20211101!$H$3:$I$10442,1,FALSE)</f>
        <v>KT-140100</v>
      </c>
      <c r="F198" s="132" t="str">
        <f>VLOOKUP(B198,managelist_20211101!$H$3:$I$10442,2,FALSE)</f>
        <v>VE</v>
      </c>
      <c r="G198" s="132" t="str">
        <f t="shared" si="11"/>
        <v>○</v>
      </c>
    </row>
    <row r="199" spans="1:7" x14ac:dyDescent="0.15">
      <c r="A199" s="132" t="s">
        <v>3166</v>
      </c>
      <c r="B199" s="132" t="str">
        <f t="shared" si="9"/>
        <v>KT-140082</v>
      </c>
      <c r="C199" s="132" t="str">
        <f t="shared" si="10"/>
        <v>VE</v>
      </c>
      <c r="E199" s="132" t="str">
        <f>VLOOKUP(B199,managelist_20211101!$H$3:$I$10442,1,FALSE)</f>
        <v>KT-140082</v>
      </c>
      <c r="F199" s="132" t="str">
        <f>VLOOKUP(B199,managelist_20211101!$H$3:$I$10442,2,FALSE)</f>
        <v>VE</v>
      </c>
      <c r="G199" s="132" t="str">
        <f t="shared" si="11"/>
        <v>○</v>
      </c>
    </row>
    <row r="200" spans="1:7" x14ac:dyDescent="0.15">
      <c r="A200" s="132" t="s">
        <v>1373</v>
      </c>
      <c r="B200" s="132" t="str">
        <f t="shared" si="9"/>
        <v>KT-100026</v>
      </c>
      <c r="C200" s="132" t="str">
        <f t="shared" si="10"/>
        <v>VE</v>
      </c>
      <c r="E200" s="132" t="str">
        <f>VLOOKUP(B200,managelist_20211101!$H$3:$I$10442,1,FALSE)</f>
        <v>KT-100026</v>
      </c>
      <c r="F200" s="132" t="str">
        <f>VLOOKUP(B200,managelist_20211101!$H$3:$I$10442,2,FALSE)</f>
        <v>VG</v>
      </c>
      <c r="G200" s="132" t="str">
        <f t="shared" si="11"/>
        <v>VG</v>
      </c>
    </row>
    <row r="201" spans="1:7" x14ac:dyDescent="0.15">
      <c r="A201" s="132" t="s">
        <v>1494</v>
      </c>
      <c r="B201" s="132" t="str">
        <f t="shared" si="9"/>
        <v>KT-140011</v>
      </c>
      <c r="C201" s="132" t="str">
        <f t="shared" si="10"/>
        <v>VE</v>
      </c>
      <c r="E201" s="132" t="str">
        <f>VLOOKUP(B201,managelist_20211101!$H$3:$I$10442,1,FALSE)</f>
        <v>KT-140011</v>
      </c>
      <c r="F201" s="132" t="str">
        <f>VLOOKUP(B201,managelist_20211101!$H$3:$I$10442,2,FALSE)</f>
        <v>VE</v>
      </c>
      <c r="G201" s="132" t="str">
        <f t="shared" si="11"/>
        <v>○</v>
      </c>
    </row>
    <row r="202" spans="1:7" x14ac:dyDescent="0.15">
      <c r="A202" s="132" t="s">
        <v>1609</v>
      </c>
      <c r="B202" s="132" t="str">
        <f t="shared" si="9"/>
        <v>TH-110020</v>
      </c>
      <c r="C202" s="132" t="str">
        <f t="shared" si="10"/>
        <v>VE</v>
      </c>
      <c r="E202" s="132" t="str">
        <f>VLOOKUP(B202,managelist_20211101!$H$3:$I$10442,1,FALSE)</f>
        <v>TH-110020</v>
      </c>
      <c r="F202" s="132" t="str">
        <f>VLOOKUP(B202,managelist_20211101!$H$3:$I$10442,2,FALSE)</f>
        <v>VE</v>
      </c>
      <c r="G202" s="132" t="str">
        <f t="shared" si="11"/>
        <v>○</v>
      </c>
    </row>
    <row r="203" spans="1:7" x14ac:dyDescent="0.15">
      <c r="A203" s="132" t="s">
        <v>3224</v>
      </c>
      <c r="B203" s="132" t="str">
        <f t="shared" si="9"/>
        <v>KT-130042</v>
      </c>
      <c r="C203" s="132" t="str">
        <f t="shared" si="10"/>
        <v>VR</v>
      </c>
      <c r="E203" s="132" t="str">
        <f>VLOOKUP(B203,managelist_20211101!$H$3:$I$10442,1,FALSE)</f>
        <v>KT-130042</v>
      </c>
      <c r="F203" s="132" t="str">
        <f>VLOOKUP(B203,managelist_20211101!$H$3:$I$10442,2,FALSE)</f>
        <v>VR</v>
      </c>
      <c r="G203" s="132" t="str">
        <f t="shared" si="11"/>
        <v>○</v>
      </c>
    </row>
    <row r="204" spans="1:7" x14ac:dyDescent="0.15">
      <c r="A204" s="132" t="s">
        <v>3222</v>
      </c>
      <c r="B204" s="132" t="str">
        <f t="shared" si="9"/>
        <v>KT-130048</v>
      </c>
      <c r="C204" s="132" t="str">
        <f t="shared" si="10"/>
        <v>VE</v>
      </c>
      <c r="E204" s="132" t="str">
        <f>VLOOKUP(B204,managelist_20211101!$H$3:$I$10442,1,FALSE)</f>
        <v>KT-130048</v>
      </c>
      <c r="F204" s="132" t="str">
        <f>VLOOKUP(B204,managelist_20211101!$H$3:$I$10442,2,FALSE)</f>
        <v>VE</v>
      </c>
      <c r="G204" s="132" t="str">
        <f t="shared" si="11"/>
        <v>○</v>
      </c>
    </row>
    <row r="205" spans="1:7" x14ac:dyDescent="0.15">
      <c r="A205" s="132" t="s">
        <v>1493</v>
      </c>
      <c r="B205" s="132" t="str">
        <f t="shared" si="9"/>
        <v>KT-140010</v>
      </c>
      <c r="C205" s="132" t="str">
        <f t="shared" si="10"/>
        <v>VE</v>
      </c>
      <c r="E205" s="132" t="str">
        <f>VLOOKUP(B205,managelist_20211101!$H$3:$I$10442,1,FALSE)</f>
        <v>KT-140010</v>
      </c>
      <c r="F205" s="132" t="str">
        <f>VLOOKUP(B205,managelist_20211101!$H$3:$I$10442,2,FALSE)</f>
        <v>VE</v>
      </c>
      <c r="G205" s="132" t="str">
        <f t="shared" si="11"/>
        <v>○</v>
      </c>
    </row>
    <row r="206" spans="1:7" x14ac:dyDescent="0.15">
      <c r="A206" s="132" t="s">
        <v>1585</v>
      </c>
      <c r="B206" s="132" t="str">
        <f t="shared" si="9"/>
        <v>SK-130001</v>
      </c>
      <c r="C206" s="132" t="str">
        <f t="shared" si="10"/>
        <v>VE</v>
      </c>
      <c r="E206" s="132" t="str">
        <f>VLOOKUP(B206,managelist_20211101!$H$3:$I$10442,1,FALSE)</f>
        <v>SK-130001</v>
      </c>
      <c r="F206" s="132" t="str">
        <f>VLOOKUP(B206,managelist_20211101!$H$3:$I$10442,2,FALSE)</f>
        <v>VE</v>
      </c>
      <c r="G206" s="132" t="str">
        <f t="shared" si="11"/>
        <v>○</v>
      </c>
    </row>
    <row r="207" spans="1:7" x14ac:dyDescent="0.15">
      <c r="A207" s="132" t="s">
        <v>1602</v>
      </c>
      <c r="B207" s="132" t="str">
        <f t="shared" si="9"/>
        <v>TH-100031</v>
      </c>
      <c r="C207" s="132" t="str">
        <f t="shared" si="10"/>
        <v>VE</v>
      </c>
      <c r="E207" s="132" t="str">
        <f>VLOOKUP(B207,managelist_20211101!$H$3:$I$10442,1,FALSE)</f>
        <v>TH-100031</v>
      </c>
      <c r="F207" s="132" t="str">
        <f>VLOOKUP(B207,managelist_20211101!$H$3:$I$10442,2,FALSE)</f>
        <v>VG</v>
      </c>
      <c r="G207" s="132" t="str">
        <f t="shared" si="11"/>
        <v>VG</v>
      </c>
    </row>
    <row r="208" spans="1:7" x14ac:dyDescent="0.15">
      <c r="A208" s="132" t="s">
        <v>1307</v>
      </c>
      <c r="B208" s="132" t="str">
        <f t="shared" si="9"/>
        <v>KK-100096</v>
      </c>
      <c r="C208" s="132" t="str">
        <f t="shared" si="10"/>
        <v>VE</v>
      </c>
      <c r="E208" s="132" t="str">
        <f>VLOOKUP(B208,managelist_20211101!$H$3:$I$10442,1,FALSE)</f>
        <v>KK-100096</v>
      </c>
      <c r="F208" s="132" t="str">
        <f>VLOOKUP(B208,managelist_20211101!$H$3:$I$10442,2,FALSE)</f>
        <v>VG</v>
      </c>
      <c r="G208" s="132" t="str">
        <f t="shared" si="11"/>
        <v>VG</v>
      </c>
    </row>
    <row r="209" spans="1:7" x14ac:dyDescent="0.15">
      <c r="A209" s="132" t="s">
        <v>1322</v>
      </c>
      <c r="B209" s="132" t="str">
        <f t="shared" si="9"/>
        <v>KK-110039</v>
      </c>
      <c r="C209" s="132" t="str">
        <f t="shared" si="10"/>
        <v>VE</v>
      </c>
      <c r="E209" s="132" t="str">
        <f>VLOOKUP(B209,managelist_20211101!$H$3:$I$10442,1,FALSE)</f>
        <v>KK-110039</v>
      </c>
      <c r="F209" s="132" t="str">
        <f>VLOOKUP(B209,managelist_20211101!$H$3:$I$10442,2,FALSE)</f>
        <v>VE</v>
      </c>
      <c r="G209" s="132" t="str">
        <f t="shared" si="11"/>
        <v>○</v>
      </c>
    </row>
    <row r="210" spans="1:7" x14ac:dyDescent="0.15">
      <c r="A210" s="132" t="s">
        <v>1349</v>
      </c>
      <c r="B210" s="132" t="str">
        <f t="shared" si="9"/>
        <v>KK-120075</v>
      </c>
      <c r="C210" s="132" t="str">
        <f t="shared" si="10"/>
        <v>VE</v>
      </c>
      <c r="E210" s="132" t="str">
        <f>VLOOKUP(B210,managelist_20211101!$H$3:$I$10442,1,FALSE)</f>
        <v>KK-120075</v>
      </c>
      <c r="F210" s="132" t="str">
        <f>VLOOKUP(B210,managelist_20211101!$H$3:$I$10442,2,FALSE)</f>
        <v>VE</v>
      </c>
      <c r="G210" s="132" t="str">
        <f t="shared" si="11"/>
        <v>○</v>
      </c>
    </row>
    <row r="211" spans="1:7" x14ac:dyDescent="0.15">
      <c r="A211" s="132" t="s">
        <v>7945</v>
      </c>
      <c r="B211" s="132" t="str">
        <f t="shared" si="9"/>
        <v>KT-090059</v>
      </c>
      <c r="C211" s="132" t="str">
        <f t="shared" si="10"/>
        <v>VG</v>
      </c>
      <c r="E211" s="132" t="str">
        <f>VLOOKUP(B211,managelist_20211101!$H$3:$I$10442,1,FALSE)</f>
        <v>KT-090059</v>
      </c>
      <c r="F211" s="132" t="str">
        <f>VLOOKUP(B211,managelist_20211101!$H$3:$I$10442,2,FALSE)</f>
        <v>VG</v>
      </c>
      <c r="G211" s="132" t="str">
        <f t="shared" si="11"/>
        <v>○</v>
      </c>
    </row>
    <row r="212" spans="1:7" x14ac:dyDescent="0.15">
      <c r="A212" s="132" t="s">
        <v>1451</v>
      </c>
      <c r="B212" s="132" t="str">
        <f t="shared" si="9"/>
        <v>KT-120088</v>
      </c>
      <c r="C212" s="132" t="str">
        <f t="shared" si="10"/>
        <v>VE</v>
      </c>
      <c r="E212" s="132" t="str">
        <f>VLOOKUP(B212,managelist_20211101!$H$3:$I$10442,1,FALSE)</f>
        <v>KT-120088</v>
      </c>
      <c r="F212" s="132" t="str">
        <f>VLOOKUP(B212,managelist_20211101!$H$3:$I$10442,2,FALSE)</f>
        <v>VE</v>
      </c>
      <c r="G212" s="132" t="str">
        <f t="shared" si="11"/>
        <v>○</v>
      </c>
    </row>
    <row r="213" spans="1:7" x14ac:dyDescent="0.15">
      <c r="A213" s="132" t="s">
        <v>1123</v>
      </c>
      <c r="B213" s="132" t="str">
        <f t="shared" si="9"/>
        <v>CB-120017</v>
      </c>
      <c r="C213" s="132" t="str">
        <f t="shared" si="10"/>
        <v>VE</v>
      </c>
      <c r="E213" s="132" t="str">
        <f>VLOOKUP(B213,managelist_20211101!$H$3:$I$10442,1,FALSE)</f>
        <v>CB-120017</v>
      </c>
      <c r="F213" s="132" t="str">
        <f>VLOOKUP(B213,managelist_20211101!$H$3:$I$10442,2,FALSE)</f>
        <v>VE</v>
      </c>
      <c r="G213" s="132" t="str">
        <f t="shared" si="11"/>
        <v>○</v>
      </c>
    </row>
    <row r="214" spans="1:7" x14ac:dyDescent="0.15">
      <c r="A214" s="132" t="s">
        <v>1291</v>
      </c>
      <c r="B214" s="132" t="str">
        <f t="shared" si="9"/>
        <v>KK-100041</v>
      </c>
      <c r="C214" s="132" t="str">
        <f t="shared" si="10"/>
        <v>VE</v>
      </c>
      <c r="E214" s="132" t="str">
        <f>VLOOKUP(B214,managelist_20211101!$H$3:$I$10442,1,FALSE)</f>
        <v>KK-100041</v>
      </c>
      <c r="F214" s="132" t="str">
        <f>VLOOKUP(B214,managelist_20211101!$H$3:$I$10442,2,FALSE)</f>
        <v>VG</v>
      </c>
      <c r="G214" s="132" t="str">
        <f t="shared" si="11"/>
        <v>VG</v>
      </c>
    </row>
    <row r="215" spans="1:7" x14ac:dyDescent="0.15">
      <c r="A215" s="132" t="s">
        <v>1366</v>
      </c>
      <c r="B215" s="132" t="str">
        <f t="shared" si="9"/>
        <v>KT-100011</v>
      </c>
      <c r="C215" s="132" t="str">
        <f t="shared" si="10"/>
        <v>VR</v>
      </c>
      <c r="E215" s="132" t="str">
        <f>VLOOKUP(B215,managelist_20211101!$H$3:$I$10442,1,FALSE)</f>
        <v>KT-100011</v>
      </c>
      <c r="F215" s="132" t="str">
        <f>VLOOKUP(B215,managelist_20211101!$H$3:$I$10442,2,FALSE)</f>
        <v>VG</v>
      </c>
      <c r="G215" s="132" t="str">
        <f t="shared" si="11"/>
        <v>VG</v>
      </c>
    </row>
    <row r="216" spans="1:7" x14ac:dyDescent="0.15">
      <c r="A216" s="132" t="s">
        <v>1452</v>
      </c>
      <c r="B216" s="132" t="str">
        <f t="shared" si="9"/>
        <v>KT-120091</v>
      </c>
      <c r="C216" s="132" t="str">
        <f t="shared" si="10"/>
        <v>VE</v>
      </c>
      <c r="E216" s="132" t="str">
        <f>VLOOKUP(B216,managelist_20211101!$H$3:$I$10442,1,FALSE)</f>
        <v>KT-120091</v>
      </c>
      <c r="F216" s="132" t="str">
        <f>VLOOKUP(B216,managelist_20211101!$H$3:$I$10442,2,FALSE)</f>
        <v>VE</v>
      </c>
      <c r="G216" s="132" t="str">
        <f t="shared" si="11"/>
        <v>○</v>
      </c>
    </row>
    <row r="217" spans="1:7" x14ac:dyDescent="0.15">
      <c r="A217" s="132" t="s">
        <v>3840</v>
      </c>
      <c r="B217" s="132" t="str">
        <f t="shared" si="9"/>
        <v>CB-080022</v>
      </c>
      <c r="C217" s="132" t="str">
        <f t="shared" si="10"/>
        <v>VG</v>
      </c>
      <c r="E217" s="132" t="str">
        <f>VLOOKUP(B217,managelist_20211101!$H$3:$I$10442,1,FALSE)</f>
        <v>CB-080022</v>
      </c>
      <c r="F217" s="132" t="str">
        <f>VLOOKUP(B217,managelist_20211101!$H$3:$I$10442,2,FALSE)</f>
        <v>VG</v>
      </c>
      <c r="G217" s="132" t="str">
        <f t="shared" si="11"/>
        <v>○</v>
      </c>
    </row>
    <row r="218" spans="1:7" x14ac:dyDescent="0.15">
      <c r="A218" s="132" t="s">
        <v>1105</v>
      </c>
      <c r="B218" s="132" t="str">
        <f t="shared" si="9"/>
        <v>CB-110024</v>
      </c>
      <c r="C218" s="132" t="str">
        <f t="shared" si="10"/>
        <v>VE</v>
      </c>
      <c r="E218" s="132" t="str">
        <f>VLOOKUP(B218,managelist_20211101!$H$3:$I$10442,1,FALSE)</f>
        <v>CB-110024</v>
      </c>
      <c r="F218" s="132" t="str">
        <f>VLOOKUP(B218,managelist_20211101!$H$3:$I$10442,2,FALSE)</f>
        <v>VE</v>
      </c>
      <c r="G218" s="132" t="str">
        <f t="shared" si="11"/>
        <v>○</v>
      </c>
    </row>
    <row r="219" spans="1:7" x14ac:dyDescent="0.15">
      <c r="A219" s="132" t="s">
        <v>1139</v>
      </c>
      <c r="B219" s="132" t="str">
        <f t="shared" si="9"/>
        <v>CG-100011</v>
      </c>
      <c r="C219" s="132" t="str">
        <f t="shared" si="10"/>
        <v>VE</v>
      </c>
      <c r="E219" s="132" t="str">
        <f>VLOOKUP(B219,managelist_20211101!$H$3:$I$10442,1,FALSE)</f>
        <v>CG-100011</v>
      </c>
      <c r="F219" s="132" t="str">
        <f>VLOOKUP(B219,managelist_20211101!$H$3:$I$10442,2,FALSE)</f>
        <v>VG</v>
      </c>
      <c r="G219" s="132" t="str">
        <f t="shared" si="11"/>
        <v>VG</v>
      </c>
    </row>
    <row r="220" spans="1:7" x14ac:dyDescent="0.15">
      <c r="A220" s="132" t="s">
        <v>4969</v>
      </c>
      <c r="B220" s="132" t="str">
        <f t="shared" si="9"/>
        <v>HK-080006</v>
      </c>
      <c r="C220" s="132" t="str">
        <f t="shared" si="10"/>
        <v>VG</v>
      </c>
      <c r="E220" s="132" t="str">
        <f>VLOOKUP(B220,managelist_20211101!$H$3:$I$10442,1,FALSE)</f>
        <v>HK-080006</v>
      </c>
      <c r="F220" s="132" t="str">
        <f>VLOOKUP(B220,managelist_20211101!$H$3:$I$10442,2,FALSE)</f>
        <v>VG</v>
      </c>
      <c r="G220" s="132" t="str">
        <f t="shared" si="11"/>
        <v>○</v>
      </c>
    </row>
    <row r="221" spans="1:7" x14ac:dyDescent="0.15">
      <c r="A221" s="132" t="s">
        <v>1234</v>
      </c>
      <c r="B221" s="132" t="str">
        <f t="shared" si="9"/>
        <v>HK-110046</v>
      </c>
      <c r="C221" s="132" t="str">
        <f t="shared" si="10"/>
        <v>VE</v>
      </c>
      <c r="E221" s="132" t="str">
        <f>VLOOKUP(B221,managelist_20211101!$H$3:$I$10442,1,FALSE)</f>
        <v>HK-110046</v>
      </c>
      <c r="F221" s="132" t="str">
        <f>VLOOKUP(B221,managelist_20211101!$H$3:$I$10442,2,FALSE)</f>
        <v>VE</v>
      </c>
      <c r="G221" s="132" t="str">
        <f t="shared" si="11"/>
        <v>○</v>
      </c>
    </row>
    <row r="222" spans="1:7" x14ac:dyDescent="0.15">
      <c r="A222" s="132" t="s">
        <v>1262</v>
      </c>
      <c r="B222" s="132" t="str">
        <f t="shared" si="9"/>
        <v>HR-110024</v>
      </c>
      <c r="C222" s="132" t="str">
        <f t="shared" si="10"/>
        <v>VE</v>
      </c>
      <c r="E222" s="132" t="str">
        <f>VLOOKUP(B222,managelist_20211101!$H$3:$I$10442,1,FALSE)</f>
        <v>HR-110024</v>
      </c>
      <c r="F222" s="132" t="str">
        <f>VLOOKUP(B222,managelist_20211101!$H$3:$I$10442,2,FALSE)</f>
        <v>VE</v>
      </c>
      <c r="G222" s="132" t="str">
        <f t="shared" si="11"/>
        <v>○</v>
      </c>
    </row>
    <row r="223" spans="1:7" x14ac:dyDescent="0.15">
      <c r="A223" s="132" t="s">
        <v>1293</v>
      </c>
      <c r="B223" s="132" t="str">
        <f t="shared" si="9"/>
        <v>KK-100052</v>
      </c>
      <c r="C223" s="132" t="str">
        <f t="shared" si="10"/>
        <v>VE</v>
      </c>
      <c r="E223" s="132" t="str">
        <f>VLOOKUP(B223,managelist_20211101!$H$3:$I$10442,1,FALSE)</f>
        <v>KK-100052</v>
      </c>
      <c r="F223" s="132" t="str">
        <f>VLOOKUP(B223,managelist_20211101!$H$3:$I$10442,2,FALSE)</f>
        <v>VG</v>
      </c>
      <c r="G223" s="132" t="str">
        <f t="shared" si="11"/>
        <v>VG</v>
      </c>
    </row>
    <row r="224" spans="1:7" x14ac:dyDescent="0.15">
      <c r="A224" s="132" t="s">
        <v>1313</v>
      </c>
      <c r="B224" s="132" t="str">
        <f t="shared" si="9"/>
        <v>KK-100117</v>
      </c>
      <c r="C224" s="132" t="str">
        <f t="shared" si="10"/>
        <v>VE</v>
      </c>
      <c r="E224" s="132" t="str">
        <f>VLOOKUP(B224,managelist_20211101!$H$3:$I$10442,1,FALSE)</f>
        <v>KK-100117</v>
      </c>
      <c r="F224" s="132" t="str">
        <f>VLOOKUP(B224,managelist_20211101!$H$3:$I$10442,2,FALSE)</f>
        <v>VG</v>
      </c>
      <c r="G224" s="132" t="str">
        <f t="shared" si="11"/>
        <v>VG</v>
      </c>
    </row>
    <row r="225" spans="1:7" x14ac:dyDescent="0.15">
      <c r="A225" s="132" t="s">
        <v>1321</v>
      </c>
      <c r="B225" s="132" t="str">
        <f t="shared" si="9"/>
        <v>KK-110037</v>
      </c>
      <c r="C225" s="132" t="str">
        <f t="shared" si="10"/>
        <v>VE</v>
      </c>
      <c r="E225" s="132" t="str">
        <f>VLOOKUP(B225,managelist_20211101!$H$3:$I$10442,1,FALSE)</f>
        <v>KK-110037</v>
      </c>
      <c r="F225" s="132" t="str">
        <f>VLOOKUP(B225,managelist_20211101!$H$3:$I$10442,2,FALSE)</f>
        <v>VE</v>
      </c>
      <c r="G225" s="132" t="str">
        <f t="shared" si="11"/>
        <v>○</v>
      </c>
    </row>
    <row r="226" spans="1:7" x14ac:dyDescent="0.15">
      <c r="A226" s="132" t="s">
        <v>7857</v>
      </c>
      <c r="B226" s="132" t="str">
        <f t="shared" si="9"/>
        <v>KT-080003</v>
      </c>
      <c r="C226" s="132" t="str">
        <f t="shared" si="10"/>
        <v>VG</v>
      </c>
      <c r="E226" s="132" t="str">
        <f>VLOOKUP(B226,managelist_20211101!$H$3:$I$10442,1,FALSE)</f>
        <v>KT-080003</v>
      </c>
      <c r="F226" s="132" t="str">
        <f>VLOOKUP(B226,managelist_20211101!$H$3:$I$10442,2,FALSE)</f>
        <v>VG</v>
      </c>
      <c r="G226" s="132" t="str">
        <f t="shared" si="11"/>
        <v>○</v>
      </c>
    </row>
    <row r="227" spans="1:7" x14ac:dyDescent="0.15">
      <c r="A227" s="132" t="s">
        <v>7895</v>
      </c>
      <c r="B227" s="132" t="str">
        <f t="shared" si="9"/>
        <v>KT-090009</v>
      </c>
      <c r="C227" s="132" t="str">
        <f t="shared" si="10"/>
        <v>VG</v>
      </c>
      <c r="E227" s="132" t="str">
        <f>VLOOKUP(B227,managelist_20211101!$H$3:$I$10442,1,FALSE)</f>
        <v>KT-090009</v>
      </c>
      <c r="F227" s="132" t="str">
        <f>VLOOKUP(B227,managelist_20211101!$H$3:$I$10442,2,FALSE)</f>
        <v>VG</v>
      </c>
      <c r="G227" s="132" t="str">
        <f t="shared" si="11"/>
        <v>○</v>
      </c>
    </row>
    <row r="228" spans="1:7" x14ac:dyDescent="0.15">
      <c r="A228" s="132" t="s">
        <v>7924</v>
      </c>
      <c r="B228" s="132" t="str">
        <f t="shared" si="9"/>
        <v>KT-090038</v>
      </c>
      <c r="C228" s="132" t="str">
        <f t="shared" si="10"/>
        <v>VG</v>
      </c>
      <c r="E228" s="132" t="str">
        <f>VLOOKUP(B228,managelist_20211101!$H$3:$I$10442,1,FALSE)</f>
        <v>KT-090038</v>
      </c>
      <c r="F228" s="132" t="str">
        <f>VLOOKUP(B228,managelist_20211101!$H$3:$I$10442,2,FALSE)</f>
        <v>VG</v>
      </c>
      <c r="G228" s="132" t="str">
        <f t="shared" si="11"/>
        <v>○</v>
      </c>
    </row>
    <row r="229" spans="1:7" x14ac:dyDescent="0.15">
      <c r="A229" s="132" t="s">
        <v>1401</v>
      </c>
      <c r="B229" s="132" t="str">
        <f t="shared" si="9"/>
        <v>KT-110001</v>
      </c>
      <c r="C229" s="132" t="str">
        <f t="shared" si="10"/>
        <v>VE</v>
      </c>
      <c r="E229" s="132" t="str">
        <f>VLOOKUP(B229,managelist_20211101!$H$3:$I$10442,1,FALSE)</f>
        <v>KT-110001</v>
      </c>
      <c r="F229" s="132" t="str">
        <f>VLOOKUP(B229,managelist_20211101!$H$3:$I$10442,2,FALSE)</f>
        <v>VE</v>
      </c>
      <c r="G229" s="132" t="str">
        <f t="shared" si="11"/>
        <v>○</v>
      </c>
    </row>
    <row r="230" spans="1:7" x14ac:dyDescent="0.15">
      <c r="A230" s="132" t="s">
        <v>1404</v>
      </c>
      <c r="B230" s="132" t="str">
        <f t="shared" si="9"/>
        <v>KT-110021</v>
      </c>
      <c r="C230" s="132" t="str">
        <f t="shared" si="10"/>
        <v>VE</v>
      </c>
      <c r="E230" s="132" t="str">
        <f>VLOOKUP(B230,managelist_20211101!$H$3:$I$10442,1,FALSE)</f>
        <v>KT-110021</v>
      </c>
      <c r="F230" s="132" t="str">
        <f>VLOOKUP(B230,managelist_20211101!$H$3:$I$10442,2,FALSE)</f>
        <v>VE</v>
      </c>
      <c r="G230" s="132" t="str">
        <f t="shared" si="11"/>
        <v>○</v>
      </c>
    </row>
    <row r="231" spans="1:7" x14ac:dyDescent="0.15">
      <c r="A231" s="132" t="s">
        <v>3293</v>
      </c>
      <c r="B231" s="132" t="str">
        <f t="shared" si="9"/>
        <v>KT-110028</v>
      </c>
      <c r="C231" s="132" t="str">
        <f t="shared" si="10"/>
        <v>VE</v>
      </c>
      <c r="E231" s="132" t="str">
        <f>VLOOKUP(B231,managelist_20211101!$H$3:$I$10442,1,FALSE)</f>
        <v>KT-110028</v>
      </c>
      <c r="F231" s="132" t="str">
        <f>VLOOKUP(B231,managelist_20211101!$H$3:$I$10442,2,FALSE)</f>
        <v>VE</v>
      </c>
      <c r="G231" s="132" t="str">
        <f t="shared" si="11"/>
        <v>○</v>
      </c>
    </row>
    <row r="232" spans="1:7" x14ac:dyDescent="0.15">
      <c r="A232" s="132" t="s">
        <v>1413</v>
      </c>
      <c r="B232" s="132" t="str">
        <f t="shared" si="9"/>
        <v>KT-110054</v>
      </c>
      <c r="C232" s="132" t="str">
        <f t="shared" si="10"/>
        <v>VE</v>
      </c>
      <c r="E232" s="132" t="str">
        <f>VLOOKUP(B232,managelist_20211101!$H$3:$I$10442,1,FALSE)</f>
        <v>KT-110054</v>
      </c>
      <c r="F232" s="132" t="str">
        <f>VLOOKUP(B232,managelist_20211101!$H$3:$I$10442,2,FALSE)</f>
        <v>VE</v>
      </c>
      <c r="G232" s="132" t="str">
        <f t="shared" si="11"/>
        <v>○</v>
      </c>
    </row>
    <row r="233" spans="1:7" x14ac:dyDescent="0.15">
      <c r="A233" s="132" t="s">
        <v>3272</v>
      </c>
      <c r="B233" s="132" t="str">
        <f t="shared" si="9"/>
        <v>KT-120023</v>
      </c>
      <c r="C233" s="132" t="str">
        <f t="shared" si="10"/>
        <v>VE</v>
      </c>
      <c r="E233" s="132" t="str">
        <f>VLOOKUP(B233,managelist_20211101!$H$3:$I$10442,1,FALSE)</f>
        <v>KT-120023</v>
      </c>
      <c r="F233" s="132" t="str">
        <f>VLOOKUP(B233,managelist_20211101!$H$3:$I$10442,2,FALSE)</f>
        <v>VE</v>
      </c>
      <c r="G233" s="132" t="str">
        <f t="shared" si="11"/>
        <v>○</v>
      </c>
    </row>
    <row r="234" spans="1:7" x14ac:dyDescent="0.15">
      <c r="A234" s="132" t="s">
        <v>3246</v>
      </c>
      <c r="B234" s="132" t="str">
        <f t="shared" si="9"/>
        <v>KT-130003</v>
      </c>
      <c r="C234" s="132" t="str">
        <f t="shared" si="10"/>
        <v>VE</v>
      </c>
      <c r="E234" s="132" t="str">
        <f>VLOOKUP(B234,managelist_20211101!$H$3:$I$10442,1,FALSE)</f>
        <v>KT-130003</v>
      </c>
      <c r="F234" s="132" t="str">
        <f>VLOOKUP(B234,managelist_20211101!$H$3:$I$10442,2,FALSE)</f>
        <v>VE</v>
      </c>
      <c r="G234" s="132" t="str">
        <f t="shared" si="11"/>
        <v>○</v>
      </c>
    </row>
    <row r="235" spans="1:7" x14ac:dyDescent="0.15">
      <c r="A235" s="132" t="s">
        <v>1500</v>
      </c>
      <c r="B235" s="132" t="str">
        <f t="shared" si="9"/>
        <v>KT-140073</v>
      </c>
      <c r="C235" s="132" t="str">
        <f t="shared" si="10"/>
        <v>VE</v>
      </c>
      <c r="E235" s="132" t="str">
        <f>VLOOKUP(B235,managelist_20211101!$H$3:$I$10442,1,FALSE)</f>
        <v>KT-140073</v>
      </c>
      <c r="F235" s="132" t="str">
        <f>VLOOKUP(B235,managelist_20211101!$H$3:$I$10442,2,FALSE)</f>
        <v>VE</v>
      </c>
      <c r="G235" s="132" t="str">
        <f t="shared" si="11"/>
        <v>○</v>
      </c>
    </row>
    <row r="236" spans="1:7" x14ac:dyDescent="0.15">
      <c r="A236" s="132" t="s">
        <v>1506</v>
      </c>
      <c r="B236" s="132" t="str">
        <f t="shared" si="9"/>
        <v>KT-140119</v>
      </c>
      <c r="C236" s="132" t="str">
        <f t="shared" si="10"/>
        <v>VE</v>
      </c>
      <c r="E236" s="132" t="str">
        <f>VLOOKUP(B236,managelist_20211101!$H$3:$I$10442,1,FALSE)</f>
        <v>KT-140119</v>
      </c>
      <c r="F236" s="132" t="str">
        <f>VLOOKUP(B236,managelist_20211101!$H$3:$I$10442,2,FALSE)</f>
        <v>VE</v>
      </c>
      <c r="G236" s="132" t="str">
        <f t="shared" si="11"/>
        <v>○</v>
      </c>
    </row>
    <row r="237" spans="1:7" x14ac:dyDescent="0.15">
      <c r="A237" s="132" t="s">
        <v>1532</v>
      </c>
      <c r="B237" s="132" t="str">
        <f t="shared" si="9"/>
        <v>QS-100036</v>
      </c>
      <c r="C237" s="132" t="str">
        <f t="shared" si="10"/>
        <v>VE</v>
      </c>
      <c r="E237" s="132" t="str">
        <f>VLOOKUP(B237,managelist_20211101!$H$3:$I$10442,1,FALSE)</f>
        <v>QS-100036</v>
      </c>
      <c r="F237" s="132" t="str">
        <f>VLOOKUP(B237,managelist_20211101!$H$3:$I$10442,2,FALSE)</f>
        <v>VG</v>
      </c>
      <c r="G237" s="132" t="str">
        <f t="shared" si="11"/>
        <v>VG</v>
      </c>
    </row>
    <row r="238" spans="1:7" x14ac:dyDescent="0.15">
      <c r="A238" s="132" t="s">
        <v>1557</v>
      </c>
      <c r="B238" s="132" t="str">
        <f t="shared" si="9"/>
        <v>QS-120025</v>
      </c>
      <c r="C238" s="132" t="str">
        <f t="shared" si="10"/>
        <v>VE</v>
      </c>
      <c r="E238" s="132" t="str">
        <f>VLOOKUP(B238,managelist_20211101!$H$3:$I$10442,1,FALSE)</f>
        <v>QS-120025</v>
      </c>
      <c r="F238" s="132" t="str">
        <f>VLOOKUP(B238,managelist_20211101!$H$3:$I$10442,2,FALSE)</f>
        <v>VE</v>
      </c>
      <c r="G238" s="132" t="str">
        <f t="shared" si="11"/>
        <v>○</v>
      </c>
    </row>
    <row r="239" spans="1:7" x14ac:dyDescent="0.15">
      <c r="A239" s="132" t="s">
        <v>1622</v>
      </c>
      <c r="B239" s="132" t="str">
        <f t="shared" si="9"/>
        <v>TH-120031</v>
      </c>
      <c r="C239" s="132" t="str">
        <f t="shared" si="10"/>
        <v>VE</v>
      </c>
      <c r="E239" s="132" t="str">
        <f>VLOOKUP(B239,managelist_20211101!$H$3:$I$10442,1,FALSE)</f>
        <v>TH-120031</v>
      </c>
      <c r="F239" s="132" t="str">
        <f>VLOOKUP(B239,managelist_20211101!$H$3:$I$10442,2,FALSE)</f>
        <v>VE</v>
      </c>
      <c r="G239" s="132" t="str">
        <f t="shared" si="11"/>
        <v>○</v>
      </c>
    </row>
    <row r="240" spans="1:7" x14ac:dyDescent="0.15">
      <c r="A240" s="132" t="s">
        <v>1625</v>
      </c>
      <c r="B240" s="132" t="str">
        <f t="shared" si="9"/>
        <v>TH-140011</v>
      </c>
      <c r="C240" s="132" t="str">
        <f t="shared" si="10"/>
        <v>VE</v>
      </c>
      <c r="E240" s="132" t="str">
        <f>VLOOKUP(B240,managelist_20211101!$H$3:$I$10442,1,FALSE)</f>
        <v>TH-140011</v>
      </c>
      <c r="F240" s="132" t="str">
        <f>VLOOKUP(B240,managelist_20211101!$H$3:$I$10442,2,FALSE)</f>
        <v>VE</v>
      </c>
      <c r="G240" s="132" t="str">
        <f t="shared" si="11"/>
        <v>○</v>
      </c>
    </row>
    <row r="241" spans="1:7" x14ac:dyDescent="0.15">
      <c r="A241" s="132" t="s">
        <v>3039</v>
      </c>
      <c r="B241" s="132" t="str">
        <f t="shared" si="9"/>
        <v>KT-160121</v>
      </c>
      <c r="C241" s="132" t="str">
        <f t="shared" si="10"/>
        <v>VE</v>
      </c>
      <c r="E241" s="132" t="str">
        <f>VLOOKUP(B241,managelist_20211101!$H$3:$I$10442,1,FALSE)</f>
        <v>KT-160121</v>
      </c>
      <c r="F241" s="132" t="str">
        <f>VLOOKUP(B241,managelist_20211101!$H$3:$I$10442,2,FALSE)</f>
        <v>VE</v>
      </c>
      <c r="G241" s="132" t="str">
        <f t="shared" si="11"/>
        <v>○</v>
      </c>
    </row>
    <row r="242" spans="1:7" x14ac:dyDescent="0.15">
      <c r="A242" s="132" t="s">
        <v>3227</v>
      </c>
      <c r="B242" s="132" t="str">
        <f t="shared" si="9"/>
        <v>KT-130036</v>
      </c>
      <c r="C242" s="132" t="str">
        <f t="shared" si="10"/>
        <v>VE</v>
      </c>
      <c r="E242" s="132" t="str">
        <f>VLOOKUP(B242,managelist_20211101!$H$3:$I$10442,1,FALSE)</f>
        <v>KT-130036</v>
      </c>
      <c r="F242" s="132" t="str">
        <f>VLOOKUP(B242,managelist_20211101!$H$3:$I$10442,2,FALSE)</f>
        <v>VE</v>
      </c>
      <c r="G242" s="132" t="str">
        <f t="shared" si="11"/>
        <v>○</v>
      </c>
    </row>
    <row r="243" spans="1:7" x14ac:dyDescent="0.15">
      <c r="A243" s="132" t="s">
        <v>3297</v>
      </c>
      <c r="B243" s="132" t="str">
        <f t="shared" si="9"/>
        <v>HK-110001</v>
      </c>
      <c r="C243" s="132" t="str">
        <f t="shared" si="10"/>
        <v>V</v>
      </c>
      <c r="E243" s="132" t="str">
        <f>VLOOKUP(B243,managelist_20211101!$H$3:$I$10442,1,FALSE)</f>
        <v>HK-110001</v>
      </c>
      <c r="F243" s="132" t="str">
        <f>VLOOKUP(B243,managelist_20211101!$H$3:$I$10442,2,FALSE)</f>
        <v>VG</v>
      </c>
      <c r="G243" s="132" t="str">
        <f t="shared" si="11"/>
        <v>VG</v>
      </c>
    </row>
    <row r="244" spans="1:7" x14ac:dyDescent="0.15">
      <c r="A244" s="132" t="s">
        <v>3858</v>
      </c>
      <c r="B244" s="132" t="str">
        <f t="shared" si="9"/>
        <v>CB-090003</v>
      </c>
      <c r="C244" s="132" t="str">
        <f t="shared" si="10"/>
        <v>VG</v>
      </c>
      <c r="E244" s="132" t="str">
        <f>VLOOKUP(B244,managelist_20211101!$H$3:$I$10442,1,FALSE)</f>
        <v>CB-090003</v>
      </c>
      <c r="F244" s="132" t="str">
        <f>VLOOKUP(B244,managelist_20211101!$H$3:$I$10442,2,FALSE)</f>
        <v>VG</v>
      </c>
      <c r="G244" s="132" t="str">
        <f t="shared" si="11"/>
        <v>○</v>
      </c>
    </row>
    <row r="245" spans="1:7" x14ac:dyDescent="0.15">
      <c r="A245" s="132" t="s">
        <v>1086</v>
      </c>
      <c r="B245" s="132" t="str">
        <f t="shared" si="9"/>
        <v>CB-100033</v>
      </c>
      <c r="C245" s="132" t="str">
        <f t="shared" si="10"/>
        <v>VE</v>
      </c>
      <c r="E245" s="132" t="str">
        <f>VLOOKUP(B245,managelist_20211101!$H$3:$I$10442,1,FALSE)</f>
        <v>CB-100033</v>
      </c>
      <c r="F245" s="132" t="str">
        <f>VLOOKUP(B245,managelist_20211101!$H$3:$I$10442,2,FALSE)</f>
        <v>VG</v>
      </c>
      <c r="G245" s="132" t="str">
        <f t="shared" si="11"/>
        <v>VG</v>
      </c>
    </row>
    <row r="246" spans="1:7" x14ac:dyDescent="0.15">
      <c r="A246" s="132" t="s">
        <v>1101</v>
      </c>
      <c r="B246" s="132" t="str">
        <f t="shared" si="9"/>
        <v>CB-110014</v>
      </c>
      <c r="C246" s="132" t="str">
        <f t="shared" si="10"/>
        <v>VE</v>
      </c>
      <c r="E246" s="132" t="str">
        <f>VLOOKUP(B246,managelist_20211101!$H$3:$I$10442,1,FALSE)</f>
        <v>CB-110014</v>
      </c>
      <c r="F246" s="132" t="str">
        <f>VLOOKUP(B246,managelist_20211101!$H$3:$I$10442,2,FALSE)</f>
        <v>VE</v>
      </c>
      <c r="G246" s="132" t="str">
        <f t="shared" si="11"/>
        <v>○</v>
      </c>
    </row>
    <row r="247" spans="1:7" x14ac:dyDescent="0.15">
      <c r="A247" s="132" t="s">
        <v>1115</v>
      </c>
      <c r="B247" s="132" t="str">
        <f t="shared" si="9"/>
        <v>CB-110047</v>
      </c>
      <c r="C247" s="132" t="str">
        <f t="shared" si="10"/>
        <v>VE</v>
      </c>
      <c r="E247" s="132" t="str">
        <f>VLOOKUP(B247,managelist_20211101!$H$3:$I$10442,1,FALSE)</f>
        <v>CB-110047</v>
      </c>
      <c r="F247" s="132" t="str">
        <f>VLOOKUP(B247,managelist_20211101!$H$3:$I$10442,2,FALSE)</f>
        <v>VE</v>
      </c>
      <c r="G247" s="132" t="str">
        <f t="shared" si="11"/>
        <v>○</v>
      </c>
    </row>
    <row r="248" spans="1:7" x14ac:dyDescent="0.15">
      <c r="A248" s="132" t="s">
        <v>4591</v>
      </c>
      <c r="B248" s="132" t="str">
        <f t="shared" si="9"/>
        <v>CG-090024</v>
      </c>
      <c r="C248" s="132" t="str">
        <f t="shared" si="10"/>
        <v>VG</v>
      </c>
      <c r="E248" s="132" t="str">
        <f>VLOOKUP(B248,managelist_20211101!$H$3:$I$10442,1,FALSE)</f>
        <v>CG-090024</v>
      </c>
      <c r="F248" s="132" t="str">
        <f>VLOOKUP(B248,managelist_20211101!$H$3:$I$10442,2,FALSE)</f>
        <v>VG</v>
      </c>
      <c r="G248" s="132" t="str">
        <f t="shared" si="11"/>
        <v>○</v>
      </c>
    </row>
    <row r="249" spans="1:7" x14ac:dyDescent="0.15">
      <c r="A249" s="132" t="s">
        <v>4594</v>
      </c>
      <c r="B249" s="132" t="str">
        <f t="shared" si="9"/>
        <v>CG-090027</v>
      </c>
      <c r="C249" s="132" t="str">
        <f t="shared" si="10"/>
        <v>VG</v>
      </c>
      <c r="E249" s="132" t="str">
        <f>VLOOKUP(B249,managelist_20211101!$H$3:$I$10442,1,FALSE)</f>
        <v>CG-090027</v>
      </c>
      <c r="F249" s="132" t="str">
        <f>VLOOKUP(B249,managelist_20211101!$H$3:$I$10442,2,FALSE)</f>
        <v>VG</v>
      </c>
      <c r="G249" s="132" t="str">
        <f t="shared" si="11"/>
        <v>○</v>
      </c>
    </row>
    <row r="250" spans="1:7" x14ac:dyDescent="0.15">
      <c r="A250" s="132" t="s">
        <v>1138</v>
      </c>
      <c r="B250" s="132" t="str">
        <f t="shared" si="9"/>
        <v>CG-100007</v>
      </c>
      <c r="C250" s="132" t="str">
        <f t="shared" si="10"/>
        <v>VE</v>
      </c>
      <c r="E250" s="132" t="str">
        <f>VLOOKUP(B250,managelist_20211101!$H$3:$I$10442,1,FALSE)</f>
        <v>CG-100007</v>
      </c>
      <c r="F250" s="132" t="str">
        <f>VLOOKUP(B250,managelist_20211101!$H$3:$I$10442,2,FALSE)</f>
        <v>VG</v>
      </c>
      <c r="G250" s="132" t="str">
        <f t="shared" si="11"/>
        <v>VG</v>
      </c>
    </row>
    <row r="251" spans="1:7" x14ac:dyDescent="0.15">
      <c r="A251" s="132" t="s">
        <v>3031</v>
      </c>
      <c r="B251" s="132" t="str">
        <f t="shared" si="9"/>
        <v>CG-160015</v>
      </c>
      <c r="C251" s="132" t="str">
        <f t="shared" si="10"/>
        <v>VE</v>
      </c>
      <c r="E251" s="132" t="str">
        <f>VLOOKUP(B251,managelist_20211101!$H$3:$I$10442,1,FALSE)</f>
        <v>CG-160015</v>
      </c>
      <c r="F251" s="132" t="str">
        <f>VLOOKUP(B251,managelist_20211101!$H$3:$I$10442,2,FALSE)</f>
        <v>VE</v>
      </c>
      <c r="G251" s="132" t="str">
        <f t="shared" si="11"/>
        <v>○</v>
      </c>
    </row>
    <row r="252" spans="1:7" x14ac:dyDescent="0.15">
      <c r="A252" s="132" t="s">
        <v>1253</v>
      </c>
      <c r="B252" s="132" t="str">
        <f t="shared" si="9"/>
        <v>HK-150002</v>
      </c>
      <c r="C252" s="132" t="str">
        <f t="shared" si="10"/>
        <v>VE</v>
      </c>
      <c r="E252" s="132" t="str">
        <f>VLOOKUP(B252,managelist_20211101!$H$3:$I$10442,1,FALSE)</f>
        <v>HK-150002</v>
      </c>
      <c r="F252" s="132" t="str">
        <f>VLOOKUP(B252,managelist_20211101!$H$3:$I$10442,2,FALSE)</f>
        <v>VE</v>
      </c>
      <c r="G252" s="132" t="str">
        <f t="shared" si="11"/>
        <v>○</v>
      </c>
    </row>
    <row r="253" spans="1:7" x14ac:dyDescent="0.15">
      <c r="A253" s="132" t="s">
        <v>1256</v>
      </c>
      <c r="B253" s="132" t="str">
        <f t="shared" si="9"/>
        <v>HR-110011</v>
      </c>
      <c r="C253" s="132" t="str">
        <f t="shared" si="10"/>
        <v>VE</v>
      </c>
      <c r="E253" s="132" t="str">
        <f>VLOOKUP(B253,managelist_20211101!$H$3:$I$10442,1,FALSE)</f>
        <v>HR-110011</v>
      </c>
      <c r="F253" s="132" t="str">
        <f>VLOOKUP(B253,managelist_20211101!$H$3:$I$10442,2,FALSE)</f>
        <v>VE</v>
      </c>
      <c r="G253" s="132" t="str">
        <f t="shared" si="11"/>
        <v>○</v>
      </c>
    </row>
    <row r="254" spans="1:7" x14ac:dyDescent="0.15">
      <c r="A254" s="132" t="s">
        <v>1282</v>
      </c>
      <c r="B254" s="132" t="str">
        <f t="shared" si="9"/>
        <v>KK-100013</v>
      </c>
      <c r="C254" s="132" t="str">
        <f t="shared" si="10"/>
        <v>VR</v>
      </c>
      <c r="E254" s="132" t="str">
        <f>VLOOKUP(B254,managelist_20211101!$H$3:$I$10442,1,FALSE)</f>
        <v>KK-100013</v>
      </c>
      <c r="F254" s="132" t="str">
        <f>VLOOKUP(B254,managelist_20211101!$H$3:$I$10442,2,FALSE)</f>
        <v>VG</v>
      </c>
      <c r="G254" s="132" t="str">
        <f t="shared" si="11"/>
        <v>VG</v>
      </c>
    </row>
    <row r="255" spans="1:7" x14ac:dyDescent="0.15">
      <c r="A255" s="132" t="s">
        <v>1286</v>
      </c>
      <c r="B255" s="132" t="str">
        <f t="shared" si="9"/>
        <v>KK-100024</v>
      </c>
      <c r="C255" s="132" t="str">
        <f t="shared" si="10"/>
        <v>VE</v>
      </c>
      <c r="E255" s="132" t="str">
        <f>VLOOKUP(B255,managelist_20211101!$H$3:$I$10442,1,FALSE)</f>
        <v>KK-100024</v>
      </c>
      <c r="F255" s="132" t="str">
        <f>VLOOKUP(B255,managelist_20211101!$H$3:$I$10442,2,FALSE)</f>
        <v>VG</v>
      </c>
      <c r="G255" s="132" t="str">
        <f t="shared" si="11"/>
        <v>VG</v>
      </c>
    </row>
    <row r="256" spans="1:7" x14ac:dyDescent="0.15">
      <c r="A256" s="132" t="s">
        <v>1356</v>
      </c>
      <c r="B256" s="132" t="str">
        <f t="shared" si="9"/>
        <v>KK-130046</v>
      </c>
      <c r="C256" s="132" t="str">
        <f t="shared" si="10"/>
        <v>VE</v>
      </c>
      <c r="E256" s="132" t="str">
        <f>VLOOKUP(B256,managelist_20211101!$H$3:$I$10442,1,FALSE)</f>
        <v>KK-130046</v>
      </c>
      <c r="F256" s="132" t="str">
        <f>VLOOKUP(B256,managelist_20211101!$H$3:$I$10442,2,FALSE)</f>
        <v>VE</v>
      </c>
      <c r="G256" s="132" t="str">
        <f t="shared" si="11"/>
        <v>○</v>
      </c>
    </row>
    <row r="257" spans="1:7" x14ac:dyDescent="0.15">
      <c r="A257" s="132" t="s">
        <v>7859</v>
      </c>
      <c r="B257" s="132" t="str">
        <f t="shared" si="9"/>
        <v>KT-080005</v>
      </c>
      <c r="C257" s="132" t="str">
        <f t="shared" si="10"/>
        <v>VG</v>
      </c>
      <c r="E257" s="132" t="str">
        <f>VLOOKUP(B257,managelist_20211101!$H$3:$I$10442,1,FALSE)</f>
        <v>KT-080005</v>
      </c>
      <c r="F257" s="132" t="str">
        <f>VLOOKUP(B257,managelist_20211101!$H$3:$I$10442,2,FALSE)</f>
        <v>VG</v>
      </c>
      <c r="G257" s="132" t="str">
        <f t="shared" si="11"/>
        <v>○</v>
      </c>
    </row>
    <row r="258" spans="1:7" x14ac:dyDescent="0.15">
      <c r="A258" s="132" t="s">
        <v>1449</v>
      </c>
      <c r="B258" s="132" t="str">
        <f t="shared" si="9"/>
        <v>KT-120081</v>
      </c>
      <c r="C258" s="132" t="str">
        <f t="shared" si="10"/>
        <v>VE</v>
      </c>
      <c r="E258" s="132" t="str">
        <f>VLOOKUP(B258,managelist_20211101!$H$3:$I$10442,1,FALSE)</f>
        <v>KT-120081</v>
      </c>
      <c r="F258" s="132" t="str">
        <f>VLOOKUP(B258,managelist_20211101!$H$3:$I$10442,2,FALSE)</f>
        <v>VE</v>
      </c>
      <c r="G258" s="132" t="str">
        <f t="shared" si="11"/>
        <v>○</v>
      </c>
    </row>
    <row r="259" spans="1:7" x14ac:dyDescent="0.15">
      <c r="A259" s="132" t="s">
        <v>1499</v>
      </c>
      <c r="B259" s="132" t="str">
        <f t="shared" ref="B259:B322" si="12">LEFT(A259,FIND("-",A259)+6)</f>
        <v>KT-140071</v>
      </c>
      <c r="C259" s="132" t="str">
        <f t="shared" ref="C259:C322" si="13">RIGHT(A259,LEN(A259)-FIND("-",A259)-7)</f>
        <v>VE</v>
      </c>
      <c r="E259" s="132" t="str">
        <f>VLOOKUP(B259,managelist_20211101!$H$3:$I$10442,1,FALSE)</f>
        <v>KT-140071</v>
      </c>
      <c r="F259" s="132" t="str">
        <f>VLOOKUP(B259,managelist_20211101!$H$3:$I$10442,2,FALSE)</f>
        <v>VE</v>
      </c>
      <c r="G259" s="132" t="str">
        <f t="shared" ref="G259:G322" si="14">IF(C259=F259,"○",F259)</f>
        <v>○</v>
      </c>
    </row>
    <row r="260" spans="1:7" x14ac:dyDescent="0.15">
      <c r="A260" s="132" t="s">
        <v>1501</v>
      </c>
      <c r="B260" s="132" t="str">
        <f t="shared" si="12"/>
        <v>KT-140087</v>
      </c>
      <c r="C260" s="132" t="str">
        <f t="shared" si="13"/>
        <v>VE</v>
      </c>
      <c r="E260" s="132" t="str">
        <f>VLOOKUP(B260,managelist_20211101!$H$3:$I$10442,1,FALSE)</f>
        <v>KT-140087</v>
      </c>
      <c r="F260" s="132" t="str">
        <f>VLOOKUP(B260,managelist_20211101!$H$3:$I$10442,2,FALSE)</f>
        <v>VE</v>
      </c>
      <c r="G260" s="132" t="str">
        <f t="shared" si="14"/>
        <v>○</v>
      </c>
    </row>
    <row r="261" spans="1:7" x14ac:dyDescent="0.15">
      <c r="A261" s="132" t="s">
        <v>1517</v>
      </c>
      <c r="B261" s="132" t="str">
        <f t="shared" si="12"/>
        <v>KT-160044</v>
      </c>
      <c r="C261" s="132" t="str">
        <f t="shared" si="13"/>
        <v>VE</v>
      </c>
      <c r="E261" s="132" t="str">
        <f>VLOOKUP(B261,managelist_20211101!$H$3:$I$10442,1,FALSE)</f>
        <v>KT-160044</v>
      </c>
      <c r="F261" s="132" t="str">
        <f>VLOOKUP(B261,managelist_20211101!$H$3:$I$10442,2,FALSE)</f>
        <v>VE</v>
      </c>
      <c r="G261" s="132" t="str">
        <f t="shared" si="14"/>
        <v>○</v>
      </c>
    </row>
    <row r="262" spans="1:7" x14ac:dyDescent="0.15">
      <c r="A262" s="132" t="s">
        <v>10417</v>
      </c>
      <c r="B262" s="132" t="str">
        <f t="shared" si="12"/>
        <v>QS-090031</v>
      </c>
      <c r="C262" s="132" t="str">
        <f t="shared" si="13"/>
        <v>VG</v>
      </c>
      <c r="E262" s="132" t="str">
        <f>VLOOKUP(B262,managelist_20211101!$H$3:$I$10442,1,FALSE)</f>
        <v>QS-090031</v>
      </c>
      <c r="F262" s="132" t="str">
        <f>VLOOKUP(B262,managelist_20211101!$H$3:$I$10442,2,FALSE)</f>
        <v>VG</v>
      </c>
      <c r="G262" s="132" t="str">
        <f t="shared" si="14"/>
        <v>○</v>
      </c>
    </row>
    <row r="263" spans="1:7" x14ac:dyDescent="0.15">
      <c r="A263" s="132" t="s">
        <v>1567</v>
      </c>
      <c r="B263" s="132" t="str">
        <f t="shared" si="12"/>
        <v>SK-100005</v>
      </c>
      <c r="C263" s="132" t="str">
        <f t="shared" si="13"/>
        <v>VE</v>
      </c>
      <c r="E263" s="132" t="str">
        <f>VLOOKUP(B263,managelist_20211101!$H$3:$I$10442,1,FALSE)</f>
        <v>SK-100005</v>
      </c>
      <c r="F263" s="132" t="str">
        <f>VLOOKUP(B263,managelist_20211101!$H$3:$I$10442,2,FALSE)</f>
        <v>VG</v>
      </c>
      <c r="G263" s="132" t="str">
        <f t="shared" si="14"/>
        <v>VG</v>
      </c>
    </row>
    <row r="264" spans="1:7" x14ac:dyDescent="0.15">
      <c r="A264" s="132" t="s">
        <v>1608</v>
      </c>
      <c r="B264" s="132" t="str">
        <f t="shared" si="12"/>
        <v>TH-110019</v>
      </c>
      <c r="C264" s="132" t="str">
        <f t="shared" si="13"/>
        <v>VE</v>
      </c>
      <c r="E264" s="132" t="str">
        <f>VLOOKUP(B264,managelist_20211101!$H$3:$I$10442,1,FALSE)</f>
        <v>TH-110019</v>
      </c>
      <c r="F264" s="132" t="str">
        <f>VLOOKUP(B264,managelist_20211101!$H$3:$I$10442,2,FALSE)</f>
        <v>VE</v>
      </c>
      <c r="G264" s="132" t="str">
        <f t="shared" si="14"/>
        <v>○</v>
      </c>
    </row>
    <row r="265" spans="1:7" x14ac:dyDescent="0.15">
      <c r="A265" s="132" t="s">
        <v>3064</v>
      </c>
      <c r="B265" s="132" t="str">
        <f t="shared" si="12"/>
        <v>TH-160009</v>
      </c>
      <c r="C265" s="132" t="str">
        <f t="shared" si="13"/>
        <v>VE</v>
      </c>
      <c r="E265" s="132" t="str">
        <f>VLOOKUP(B265,managelist_20211101!$H$3:$I$10442,1,FALSE)</f>
        <v>TH-160009</v>
      </c>
      <c r="F265" s="132" t="str">
        <f>VLOOKUP(B265,managelist_20211101!$H$3:$I$10442,2,FALSE)</f>
        <v>VE</v>
      </c>
      <c r="G265" s="132" t="str">
        <f t="shared" si="14"/>
        <v>○</v>
      </c>
    </row>
    <row r="266" spans="1:7" x14ac:dyDescent="0.15">
      <c r="A266" s="132" t="s">
        <v>3090</v>
      </c>
      <c r="B266" s="132" t="str">
        <f t="shared" si="12"/>
        <v>TH-150016</v>
      </c>
      <c r="C266" s="132" t="str">
        <f t="shared" si="13"/>
        <v>VE</v>
      </c>
      <c r="E266" s="132" t="str">
        <f>VLOOKUP(B266,managelist_20211101!$H$3:$I$10442,1,FALSE)</f>
        <v>TH-150016</v>
      </c>
      <c r="F266" s="132" t="str">
        <f>VLOOKUP(B266,managelist_20211101!$H$3:$I$10442,2,FALSE)</f>
        <v>VE</v>
      </c>
      <c r="G266" s="132" t="str">
        <f t="shared" si="14"/>
        <v>○</v>
      </c>
    </row>
    <row r="267" spans="1:7" x14ac:dyDescent="0.15">
      <c r="A267" s="132" t="s">
        <v>4559</v>
      </c>
      <c r="B267" s="132" t="str">
        <f t="shared" si="12"/>
        <v>CG-080020</v>
      </c>
      <c r="C267" s="132" t="str">
        <f t="shared" si="13"/>
        <v>VG</v>
      </c>
      <c r="E267" s="132" t="str">
        <f>VLOOKUP(B267,managelist_20211101!$H$3:$I$10442,1,FALSE)</f>
        <v>CG-080020</v>
      </c>
      <c r="F267" s="132" t="str">
        <f>VLOOKUP(B267,managelist_20211101!$H$3:$I$10442,2,FALSE)</f>
        <v>VG</v>
      </c>
      <c r="G267" s="132" t="str">
        <f t="shared" si="14"/>
        <v>○</v>
      </c>
    </row>
    <row r="268" spans="1:7" x14ac:dyDescent="0.15">
      <c r="A268" s="132" t="s">
        <v>1175</v>
      </c>
      <c r="B268" s="132" t="str">
        <f t="shared" si="12"/>
        <v>CG-120003</v>
      </c>
      <c r="C268" s="132" t="str">
        <f t="shared" si="13"/>
        <v>VE</v>
      </c>
      <c r="E268" s="132" t="str">
        <f>VLOOKUP(B268,managelist_20211101!$H$3:$I$10442,1,FALSE)</f>
        <v>CG-120003</v>
      </c>
      <c r="F268" s="132" t="str">
        <f>VLOOKUP(B268,managelist_20211101!$H$3:$I$10442,2,FALSE)</f>
        <v>VE</v>
      </c>
      <c r="G268" s="132" t="str">
        <f t="shared" si="14"/>
        <v>○</v>
      </c>
    </row>
    <row r="269" spans="1:7" x14ac:dyDescent="0.15">
      <c r="A269" s="132" t="s">
        <v>1230</v>
      </c>
      <c r="B269" s="132" t="str">
        <f t="shared" si="12"/>
        <v>HK-110038</v>
      </c>
      <c r="C269" s="132" t="str">
        <f t="shared" si="13"/>
        <v>VE</v>
      </c>
      <c r="E269" s="132" t="str">
        <f>VLOOKUP(B269,managelist_20211101!$H$3:$I$10442,1,FALSE)</f>
        <v>HK-110038</v>
      </c>
      <c r="F269" s="132" t="str">
        <f>VLOOKUP(B269,managelist_20211101!$H$3:$I$10442,2,FALSE)</f>
        <v>VE</v>
      </c>
      <c r="G269" s="132" t="str">
        <f t="shared" si="14"/>
        <v>○</v>
      </c>
    </row>
    <row r="270" spans="1:7" x14ac:dyDescent="0.15">
      <c r="A270" s="132" t="s">
        <v>6190</v>
      </c>
      <c r="B270" s="132" t="str">
        <f t="shared" si="12"/>
        <v>KK-080044</v>
      </c>
      <c r="C270" s="132" t="str">
        <f t="shared" si="13"/>
        <v>VG</v>
      </c>
      <c r="E270" s="132" t="str">
        <f>VLOOKUP(B270,managelist_20211101!$H$3:$I$10442,1,FALSE)</f>
        <v>KK-080044</v>
      </c>
      <c r="F270" s="132" t="str">
        <f>VLOOKUP(B270,managelist_20211101!$H$3:$I$10442,2,FALSE)</f>
        <v>VG</v>
      </c>
      <c r="G270" s="132" t="str">
        <f t="shared" si="14"/>
        <v>○</v>
      </c>
    </row>
    <row r="271" spans="1:7" x14ac:dyDescent="0.15">
      <c r="A271" s="132" t="s">
        <v>1345</v>
      </c>
      <c r="B271" s="132" t="str">
        <f t="shared" si="12"/>
        <v>KK-120051</v>
      </c>
      <c r="C271" s="132" t="str">
        <f t="shared" si="13"/>
        <v>VE</v>
      </c>
      <c r="E271" s="132" t="str">
        <f>VLOOKUP(B271,managelist_20211101!$H$3:$I$10442,1,FALSE)</f>
        <v>KK-120051</v>
      </c>
      <c r="F271" s="132" t="str">
        <f>VLOOKUP(B271,managelist_20211101!$H$3:$I$10442,2,FALSE)</f>
        <v>VE</v>
      </c>
      <c r="G271" s="132" t="str">
        <f t="shared" si="14"/>
        <v>○</v>
      </c>
    </row>
    <row r="272" spans="1:7" x14ac:dyDescent="0.15">
      <c r="A272" s="132" t="s">
        <v>1359</v>
      </c>
      <c r="B272" s="132" t="str">
        <f t="shared" si="12"/>
        <v>KK-150012</v>
      </c>
      <c r="C272" s="132" t="str">
        <f t="shared" si="13"/>
        <v>VE</v>
      </c>
      <c r="E272" s="132" t="str">
        <f>VLOOKUP(B272,managelist_20211101!$H$3:$I$10442,1,FALSE)</f>
        <v>KK-150012</v>
      </c>
      <c r="F272" s="132" t="str">
        <f>VLOOKUP(B272,managelist_20211101!$H$3:$I$10442,2,FALSE)</f>
        <v>VE</v>
      </c>
      <c r="G272" s="132" t="str">
        <f t="shared" si="14"/>
        <v>○</v>
      </c>
    </row>
    <row r="273" spans="1:7" x14ac:dyDescent="0.15">
      <c r="A273" s="132" t="s">
        <v>7927</v>
      </c>
      <c r="B273" s="132" t="str">
        <f t="shared" si="12"/>
        <v>KT-090041</v>
      </c>
      <c r="C273" s="132" t="str">
        <f t="shared" si="13"/>
        <v>VG</v>
      </c>
      <c r="E273" s="132" t="str">
        <f>VLOOKUP(B273,managelist_20211101!$H$3:$I$10442,1,FALSE)</f>
        <v>KT-090041</v>
      </c>
      <c r="F273" s="132" t="str">
        <f>VLOOKUP(B273,managelist_20211101!$H$3:$I$10442,2,FALSE)</f>
        <v>VG</v>
      </c>
      <c r="G273" s="132" t="str">
        <f t="shared" si="14"/>
        <v>○</v>
      </c>
    </row>
    <row r="274" spans="1:7" x14ac:dyDescent="0.15">
      <c r="A274" s="132" t="s">
        <v>1379</v>
      </c>
      <c r="B274" s="132" t="str">
        <f t="shared" si="12"/>
        <v>KT-100045</v>
      </c>
      <c r="C274" s="132" t="str">
        <f t="shared" si="13"/>
        <v>VE</v>
      </c>
      <c r="E274" s="132" t="str">
        <f>VLOOKUP(B274,managelist_20211101!$H$3:$I$10442,1,FALSE)</f>
        <v>KT-100045</v>
      </c>
      <c r="F274" s="132" t="str">
        <f>VLOOKUP(B274,managelist_20211101!$H$3:$I$10442,2,FALSE)</f>
        <v>VG</v>
      </c>
      <c r="G274" s="132" t="str">
        <f t="shared" si="14"/>
        <v>VG</v>
      </c>
    </row>
    <row r="275" spans="1:7" x14ac:dyDescent="0.15">
      <c r="A275" s="132" t="s">
        <v>1381</v>
      </c>
      <c r="B275" s="132" t="str">
        <f t="shared" si="12"/>
        <v>KT-100048</v>
      </c>
      <c r="C275" s="132" t="str">
        <f t="shared" si="13"/>
        <v>VE</v>
      </c>
      <c r="E275" s="132" t="str">
        <f>VLOOKUP(B275,managelist_20211101!$H$3:$I$10442,1,FALSE)</f>
        <v>KT-100048</v>
      </c>
      <c r="F275" s="132" t="str">
        <f>VLOOKUP(B275,managelist_20211101!$H$3:$I$10442,2,FALSE)</f>
        <v>VG</v>
      </c>
      <c r="G275" s="132" t="str">
        <f t="shared" si="14"/>
        <v>VG</v>
      </c>
    </row>
    <row r="276" spans="1:7" x14ac:dyDescent="0.15">
      <c r="A276" s="132" t="s">
        <v>1386</v>
      </c>
      <c r="B276" s="132" t="str">
        <f t="shared" si="12"/>
        <v>KT-100057</v>
      </c>
      <c r="C276" s="132" t="str">
        <f t="shared" si="13"/>
        <v>VE</v>
      </c>
      <c r="E276" s="132" t="str">
        <f>VLOOKUP(B276,managelist_20211101!$H$3:$I$10442,1,FALSE)</f>
        <v>KT-100057</v>
      </c>
      <c r="F276" s="132" t="str">
        <f>VLOOKUP(B276,managelist_20211101!$H$3:$I$10442,2,FALSE)</f>
        <v>VG</v>
      </c>
      <c r="G276" s="132" t="str">
        <f t="shared" si="14"/>
        <v>VG</v>
      </c>
    </row>
    <row r="277" spans="1:7" x14ac:dyDescent="0.15">
      <c r="A277" s="132" t="s">
        <v>1387</v>
      </c>
      <c r="B277" s="132" t="str">
        <f t="shared" si="12"/>
        <v>KT-100064</v>
      </c>
      <c r="C277" s="132" t="str">
        <f t="shared" si="13"/>
        <v>VE</v>
      </c>
      <c r="E277" s="132" t="str">
        <f>VLOOKUP(B277,managelist_20211101!$H$3:$I$10442,1,FALSE)</f>
        <v>KT-100064</v>
      </c>
      <c r="F277" s="132" t="str">
        <f>VLOOKUP(B277,managelist_20211101!$H$3:$I$10442,2,FALSE)</f>
        <v>VG</v>
      </c>
      <c r="G277" s="132" t="str">
        <f t="shared" si="14"/>
        <v>VG</v>
      </c>
    </row>
    <row r="278" spans="1:7" x14ac:dyDescent="0.15">
      <c r="A278" s="132" t="s">
        <v>1390</v>
      </c>
      <c r="B278" s="132" t="str">
        <f t="shared" si="12"/>
        <v>KT-100079</v>
      </c>
      <c r="C278" s="132" t="str">
        <f t="shared" si="13"/>
        <v>VE</v>
      </c>
      <c r="E278" s="132" t="str">
        <f>VLOOKUP(B278,managelist_20211101!$H$3:$I$10442,1,FALSE)</f>
        <v>KT-100079</v>
      </c>
      <c r="F278" s="132" t="str">
        <f>VLOOKUP(B278,managelist_20211101!$H$3:$I$10442,2,FALSE)</f>
        <v>VG</v>
      </c>
      <c r="G278" s="132" t="str">
        <f t="shared" si="14"/>
        <v>VG</v>
      </c>
    </row>
    <row r="279" spans="1:7" x14ac:dyDescent="0.15">
      <c r="A279" s="132" t="s">
        <v>1419</v>
      </c>
      <c r="B279" s="132" t="str">
        <f t="shared" si="12"/>
        <v>KT-110076</v>
      </c>
      <c r="C279" s="132" t="str">
        <f t="shared" si="13"/>
        <v>VE</v>
      </c>
      <c r="E279" s="132" t="str">
        <f>VLOOKUP(B279,managelist_20211101!$H$3:$I$10442,1,FALSE)</f>
        <v>KT-110076</v>
      </c>
      <c r="F279" s="132" t="str">
        <f>VLOOKUP(B279,managelist_20211101!$H$3:$I$10442,2,FALSE)</f>
        <v>VE</v>
      </c>
      <c r="G279" s="132" t="str">
        <f t="shared" si="14"/>
        <v>○</v>
      </c>
    </row>
    <row r="280" spans="1:7" x14ac:dyDescent="0.15">
      <c r="A280" s="132" t="s">
        <v>1438</v>
      </c>
      <c r="B280" s="132" t="str">
        <f t="shared" si="12"/>
        <v>KT-120050</v>
      </c>
      <c r="C280" s="132" t="str">
        <f t="shared" si="13"/>
        <v>VE</v>
      </c>
      <c r="E280" s="132" t="str">
        <f>VLOOKUP(B280,managelist_20211101!$H$3:$I$10442,1,FALSE)</f>
        <v>KT-120050</v>
      </c>
      <c r="F280" s="132" t="str">
        <f>VLOOKUP(B280,managelist_20211101!$H$3:$I$10442,2,FALSE)</f>
        <v>VE</v>
      </c>
      <c r="G280" s="132" t="str">
        <f t="shared" si="14"/>
        <v>○</v>
      </c>
    </row>
    <row r="281" spans="1:7" x14ac:dyDescent="0.15">
      <c r="A281" s="132" t="s">
        <v>1490</v>
      </c>
      <c r="B281" s="132" t="str">
        <f t="shared" si="12"/>
        <v>KT-130105</v>
      </c>
      <c r="C281" s="132" t="str">
        <f t="shared" si="13"/>
        <v>VE</v>
      </c>
      <c r="E281" s="132" t="str">
        <f>VLOOKUP(B281,managelist_20211101!$H$3:$I$10442,1,FALSE)</f>
        <v>KT-130105</v>
      </c>
      <c r="F281" s="132" t="str">
        <f>VLOOKUP(B281,managelist_20211101!$H$3:$I$10442,2,FALSE)</f>
        <v>VE</v>
      </c>
      <c r="G281" s="132" t="str">
        <f t="shared" si="14"/>
        <v>○</v>
      </c>
    </row>
    <row r="282" spans="1:7" x14ac:dyDescent="0.15">
      <c r="A282" s="132" t="s">
        <v>1542</v>
      </c>
      <c r="B282" s="132" t="str">
        <f t="shared" si="12"/>
        <v>QS-110027</v>
      </c>
      <c r="C282" s="132" t="str">
        <f t="shared" si="13"/>
        <v>VE</v>
      </c>
      <c r="E282" s="132" t="str">
        <f>VLOOKUP(B282,managelist_20211101!$H$3:$I$10442,1,FALSE)</f>
        <v>QS-110027</v>
      </c>
      <c r="F282" s="132" t="str">
        <f>VLOOKUP(B282,managelist_20211101!$H$3:$I$10442,2,FALSE)</f>
        <v>VE</v>
      </c>
      <c r="G282" s="132" t="str">
        <f t="shared" si="14"/>
        <v>○</v>
      </c>
    </row>
    <row r="283" spans="1:7" x14ac:dyDescent="0.15">
      <c r="A283" s="132" t="s">
        <v>3065</v>
      </c>
      <c r="B283" s="132" t="str">
        <f t="shared" si="12"/>
        <v>KT-160046</v>
      </c>
      <c r="C283" s="132" t="str">
        <f t="shared" si="13"/>
        <v>VE</v>
      </c>
      <c r="E283" s="132" t="str">
        <f>VLOOKUP(B283,managelist_20211101!$H$3:$I$10442,1,FALSE)</f>
        <v>KT-160046</v>
      </c>
      <c r="F283" s="132" t="str">
        <f>VLOOKUP(B283,managelist_20211101!$H$3:$I$10442,2,FALSE)</f>
        <v>VE</v>
      </c>
      <c r="G283" s="132" t="str">
        <f t="shared" si="14"/>
        <v>○</v>
      </c>
    </row>
    <row r="284" spans="1:7" x14ac:dyDescent="0.15">
      <c r="A284" s="132" t="s">
        <v>3148</v>
      </c>
      <c r="B284" s="132" t="str">
        <f t="shared" si="12"/>
        <v>KT-140128</v>
      </c>
      <c r="C284" s="132" t="str">
        <f t="shared" si="13"/>
        <v>VR</v>
      </c>
      <c r="E284" s="132" t="str">
        <f>VLOOKUP(B284,managelist_20211101!$H$3:$I$10442,1,FALSE)</f>
        <v>KT-140128</v>
      </c>
      <c r="F284" s="132" t="str">
        <f>VLOOKUP(B284,managelist_20211101!$H$3:$I$10442,2,FALSE)</f>
        <v>VE</v>
      </c>
      <c r="G284" s="132" t="str">
        <f t="shared" si="14"/>
        <v>VE</v>
      </c>
    </row>
    <row r="285" spans="1:7" x14ac:dyDescent="0.15">
      <c r="A285" s="132" t="s">
        <v>1177</v>
      </c>
      <c r="B285" s="132" t="str">
        <f t="shared" si="12"/>
        <v>CG-120006</v>
      </c>
      <c r="C285" s="132" t="str">
        <f t="shared" si="13"/>
        <v>VE</v>
      </c>
      <c r="E285" s="132" t="str">
        <f>VLOOKUP(B285,managelist_20211101!$H$3:$I$10442,1,FALSE)</f>
        <v>CG-120006</v>
      </c>
      <c r="F285" s="132" t="str">
        <f>VLOOKUP(B285,managelist_20211101!$H$3:$I$10442,2,FALSE)</f>
        <v>VE</v>
      </c>
      <c r="G285" s="132" t="str">
        <f t="shared" si="14"/>
        <v>○</v>
      </c>
    </row>
    <row r="286" spans="1:7" x14ac:dyDescent="0.15">
      <c r="A286" s="132" t="s">
        <v>1550</v>
      </c>
      <c r="B286" s="132" t="str">
        <f t="shared" si="12"/>
        <v>QS-110041</v>
      </c>
      <c r="C286" s="132" t="str">
        <f t="shared" si="13"/>
        <v>VE</v>
      </c>
      <c r="E286" s="132" t="str">
        <f>VLOOKUP(B286,managelist_20211101!$H$3:$I$10442,1,FALSE)</f>
        <v>QS-110041</v>
      </c>
      <c r="F286" s="132" t="str">
        <f>VLOOKUP(B286,managelist_20211101!$H$3:$I$10442,2,FALSE)</f>
        <v>VE</v>
      </c>
      <c r="G286" s="132" t="str">
        <f t="shared" si="14"/>
        <v>○</v>
      </c>
    </row>
    <row r="287" spans="1:7" x14ac:dyDescent="0.15">
      <c r="A287" s="132" t="s">
        <v>1565</v>
      </c>
      <c r="B287" s="132" t="str">
        <f t="shared" si="12"/>
        <v>SK-100001</v>
      </c>
      <c r="C287" s="132" t="str">
        <f t="shared" si="13"/>
        <v>VE</v>
      </c>
      <c r="E287" s="132" t="str">
        <f>VLOOKUP(B287,managelist_20211101!$H$3:$I$10442,1,FALSE)</f>
        <v>SK-100001</v>
      </c>
      <c r="F287" s="132" t="str">
        <f>VLOOKUP(B287,managelist_20211101!$H$3:$I$10442,2,FALSE)</f>
        <v>VG</v>
      </c>
      <c r="G287" s="132" t="str">
        <f t="shared" si="14"/>
        <v>VG</v>
      </c>
    </row>
    <row r="288" spans="1:7" x14ac:dyDescent="0.15">
      <c r="A288" s="132" t="s">
        <v>1358</v>
      </c>
      <c r="B288" s="132" t="str">
        <f t="shared" si="12"/>
        <v>KK-140008</v>
      </c>
      <c r="C288" s="132" t="str">
        <f t="shared" si="13"/>
        <v>VE</v>
      </c>
      <c r="E288" s="132" t="str">
        <f>VLOOKUP(B288,managelist_20211101!$H$3:$I$10442,1,FALSE)</f>
        <v>KK-140008</v>
      </c>
      <c r="F288" s="132" t="str">
        <f>VLOOKUP(B288,managelist_20211101!$H$3:$I$10442,2,FALSE)</f>
        <v>VE</v>
      </c>
      <c r="G288" s="132" t="str">
        <f t="shared" si="14"/>
        <v>○</v>
      </c>
    </row>
    <row r="289" spans="1:7" x14ac:dyDescent="0.15">
      <c r="A289" s="132" t="s">
        <v>1352</v>
      </c>
      <c r="B289" s="132" t="str">
        <f t="shared" si="12"/>
        <v>KK-130007</v>
      </c>
      <c r="C289" s="132" t="str">
        <f t="shared" si="13"/>
        <v>VE</v>
      </c>
      <c r="E289" s="132" t="str">
        <f>VLOOKUP(B289,managelist_20211101!$H$3:$I$10442,1,FALSE)</f>
        <v>KK-130007</v>
      </c>
      <c r="F289" s="132" t="str">
        <f>VLOOKUP(B289,managelist_20211101!$H$3:$I$10442,2,FALSE)</f>
        <v>VE</v>
      </c>
      <c r="G289" s="132" t="str">
        <f t="shared" si="14"/>
        <v>○</v>
      </c>
    </row>
    <row r="290" spans="1:7" x14ac:dyDescent="0.15">
      <c r="A290" s="132" t="s">
        <v>3320</v>
      </c>
      <c r="B290" s="132" t="str">
        <f t="shared" si="12"/>
        <v>TH-100001</v>
      </c>
      <c r="C290" s="132" t="str">
        <f t="shared" si="13"/>
        <v>VE</v>
      </c>
      <c r="E290" s="132" t="str">
        <f>VLOOKUP(B290,managelist_20211101!$H$3:$I$10442,1,FALSE)</f>
        <v>TH-100001</v>
      </c>
      <c r="F290" s="132" t="str">
        <f>VLOOKUP(B290,managelist_20211101!$H$3:$I$10442,2,FALSE)</f>
        <v>VG</v>
      </c>
      <c r="G290" s="132" t="str">
        <f t="shared" si="14"/>
        <v>VG</v>
      </c>
    </row>
    <row r="291" spans="1:7" x14ac:dyDescent="0.15">
      <c r="A291" s="132" t="s">
        <v>3869</v>
      </c>
      <c r="B291" s="132" t="str">
        <f t="shared" si="12"/>
        <v>CB-090014</v>
      </c>
      <c r="C291" s="132" t="str">
        <f t="shared" si="13"/>
        <v>VG</v>
      </c>
      <c r="E291" s="132" t="str">
        <f>VLOOKUP(B291,managelist_20211101!$H$3:$I$10442,1,FALSE)</f>
        <v>CB-090014</v>
      </c>
      <c r="F291" s="132" t="str">
        <f>VLOOKUP(B291,managelist_20211101!$H$3:$I$10442,2,FALSE)</f>
        <v>VG</v>
      </c>
      <c r="G291" s="132" t="str">
        <f t="shared" si="14"/>
        <v>○</v>
      </c>
    </row>
    <row r="292" spans="1:7" x14ac:dyDescent="0.15">
      <c r="A292" s="132" t="s">
        <v>3878</v>
      </c>
      <c r="B292" s="132" t="str">
        <f t="shared" si="12"/>
        <v>CB-090023</v>
      </c>
      <c r="C292" s="132" t="str">
        <f t="shared" si="13"/>
        <v>VG</v>
      </c>
      <c r="E292" s="132" t="str">
        <f>VLOOKUP(B292,managelist_20211101!$H$3:$I$10442,1,FALSE)</f>
        <v>CB-090023</v>
      </c>
      <c r="F292" s="132" t="str">
        <f>VLOOKUP(B292,managelist_20211101!$H$3:$I$10442,2,FALSE)</f>
        <v>VG</v>
      </c>
      <c r="G292" s="132" t="str">
        <f t="shared" si="14"/>
        <v>○</v>
      </c>
    </row>
    <row r="293" spans="1:7" x14ac:dyDescent="0.15">
      <c r="A293" s="132" t="s">
        <v>4592</v>
      </c>
      <c r="B293" s="132" t="str">
        <f t="shared" si="12"/>
        <v>CG-090025</v>
      </c>
      <c r="C293" s="132" t="str">
        <f t="shared" si="13"/>
        <v>VG</v>
      </c>
      <c r="E293" s="132" t="str">
        <f>VLOOKUP(B293,managelist_20211101!$H$3:$I$10442,1,FALSE)</f>
        <v>CG-090025</v>
      </c>
      <c r="F293" s="132" t="str">
        <f>VLOOKUP(B293,managelist_20211101!$H$3:$I$10442,2,FALSE)</f>
        <v>VG</v>
      </c>
      <c r="G293" s="132" t="str">
        <f t="shared" si="14"/>
        <v>○</v>
      </c>
    </row>
    <row r="294" spans="1:7" x14ac:dyDescent="0.15">
      <c r="A294" s="132" t="s">
        <v>1198</v>
      </c>
      <c r="B294" s="132" t="str">
        <f t="shared" si="12"/>
        <v>HK-100011</v>
      </c>
      <c r="C294" s="132" t="str">
        <f t="shared" si="13"/>
        <v>VE</v>
      </c>
      <c r="E294" s="132" t="str">
        <f>VLOOKUP(B294,managelist_20211101!$H$3:$I$10442,1,FALSE)</f>
        <v>HK-100011</v>
      </c>
      <c r="F294" s="132" t="str">
        <f>VLOOKUP(B294,managelist_20211101!$H$3:$I$10442,2,FALSE)</f>
        <v>VG</v>
      </c>
      <c r="G294" s="132" t="str">
        <f t="shared" si="14"/>
        <v>VG</v>
      </c>
    </row>
    <row r="295" spans="1:7" x14ac:dyDescent="0.15">
      <c r="A295" s="132" t="s">
        <v>1302</v>
      </c>
      <c r="B295" s="132" t="str">
        <f t="shared" si="12"/>
        <v>KK-100088</v>
      </c>
      <c r="C295" s="132" t="str">
        <f t="shared" si="13"/>
        <v>VE</v>
      </c>
      <c r="E295" s="132" t="str">
        <f>VLOOKUP(B295,managelist_20211101!$H$3:$I$10442,1,FALSE)</f>
        <v>KK-100088</v>
      </c>
      <c r="F295" s="132" t="str">
        <f>VLOOKUP(B295,managelist_20211101!$H$3:$I$10442,2,FALSE)</f>
        <v>VG</v>
      </c>
      <c r="G295" s="132" t="str">
        <f t="shared" si="14"/>
        <v>VG</v>
      </c>
    </row>
    <row r="296" spans="1:7" x14ac:dyDescent="0.15">
      <c r="A296" s="132" t="s">
        <v>7908</v>
      </c>
      <c r="B296" s="132" t="str">
        <f t="shared" si="12"/>
        <v>KT-090022</v>
      </c>
      <c r="C296" s="132" t="str">
        <f t="shared" si="13"/>
        <v>VG</v>
      </c>
      <c r="E296" s="132" t="str">
        <f>VLOOKUP(B296,managelist_20211101!$H$3:$I$10442,1,FALSE)</f>
        <v>KT-090022</v>
      </c>
      <c r="F296" s="132" t="str">
        <f>VLOOKUP(B296,managelist_20211101!$H$3:$I$10442,2,FALSE)</f>
        <v>VG</v>
      </c>
      <c r="G296" s="132" t="str">
        <f t="shared" si="14"/>
        <v>○</v>
      </c>
    </row>
    <row r="297" spans="1:7" x14ac:dyDescent="0.15">
      <c r="A297" s="132" t="s">
        <v>7930</v>
      </c>
      <c r="B297" s="132" t="str">
        <f t="shared" si="12"/>
        <v>KT-090044</v>
      </c>
      <c r="C297" s="132" t="str">
        <f t="shared" si="13"/>
        <v>VG</v>
      </c>
      <c r="E297" s="132" t="str">
        <f>VLOOKUP(B297,managelist_20211101!$H$3:$I$10442,1,FALSE)</f>
        <v>KT-090044</v>
      </c>
      <c r="F297" s="132" t="str">
        <f>VLOOKUP(B297,managelist_20211101!$H$3:$I$10442,2,FALSE)</f>
        <v>VG</v>
      </c>
      <c r="G297" s="132" t="str">
        <f t="shared" si="14"/>
        <v>○</v>
      </c>
    </row>
    <row r="298" spans="1:7" x14ac:dyDescent="0.15">
      <c r="A298" s="132" t="s">
        <v>1369</v>
      </c>
      <c r="B298" s="132" t="str">
        <f t="shared" si="12"/>
        <v>KT-100017</v>
      </c>
      <c r="C298" s="132" t="str">
        <f t="shared" si="13"/>
        <v>VE</v>
      </c>
      <c r="E298" s="132" t="str">
        <f>VLOOKUP(B298,managelist_20211101!$H$3:$I$10442,1,FALSE)</f>
        <v>KT-100017</v>
      </c>
      <c r="F298" s="132" t="str">
        <f>VLOOKUP(B298,managelist_20211101!$H$3:$I$10442,2,FALSE)</f>
        <v>VG</v>
      </c>
      <c r="G298" s="132" t="str">
        <f t="shared" si="14"/>
        <v>VG</v>
      </c>
    </row>
    <row r="299" spans="1:7" x14ac:dyDescent="0.15">
      <c r="A299" s="132" t="s">
        <v>1395</v>
      </c>
      <c r="B299" s="132" t="str">
        <f t="shared" si="12"/>
        <v>KT-100100</v>
      </c>
      <c r="C299" s="132" t="str">
        <f t="shared" si="13"/>
        <v>VE</v>
      </c>
      <c r="E299" s="132" t="str">
        <f>VLOOKUP(B299,managelist_20211101!$H$3:$I$10442,1,FALSE)</f>
        <v>KT-100100</v>
      </c>
      <c r="F299" s="132" t="str">
        <f>VLOOKUP(B299,managelist_20211101!$H$3:$I$10442,2,FALSE)</f>
        <v>VG</v>
      </c>
      <c r="G299" s="132" t="str">
        <f t="shared" si="14"/>
        <v>VG</v>
      </c>
    </row>
    <row r="300" spans="1:7" x14ac:dyDescent="0.15">
      <c r="A300" s="132" t="s">
        <v>1422</v>
      </c>
      <c r="B300" s="132" t="str">
        <f t="shared" si="12"/>
        <v>KT-120001</v>
      </c>
      <c r="C300" s="132" t="str">
        <f t="shared" si="13"/>
        <v>VR</v>
      </c>
      <c r="E300" s="132" t="str">
        <f>VLOOKUP(B300,managelist_20211101!$H$3:$I$10442,1,FALSE)</f>
        <v>KT-120001</v>
      </c>
      <c r="F300" s="132" t="str">
        <f>VLOOKUP(B300,managelist_20211101!$H$3:$I$10442,2,FALSE)</f>
        <v>VR</v>
      </c>
      <c r="G300" s="132" t="str">
        <f t="shared" si="14"/>
        <v>○</v>
      </c>
    </row>
    <row r="301" spans="1:7" x14ac:dyDescent="0.15">
      <c r="A301" s="132" t="s">
        <v>1485</v>
      </c>
      <c r="B301" s="132" t="str">
        <f t="shared" si="12"/>
        <v>KT-130075</v>
      </c>
      <c r="C301" s="132" t="str">
        <f t="shared" si="13"/>
        <v>VE</v>
      </c>
      <c r="E301" s="132" t="str">
        <f>VLOOKUP(B301,managelist_20211101!$H$3:$I$10442,1,FALSE)</f>
        <v>KT-130075</v>
      </c>
      <c r="F301" s="132" t="str">
        <f>VLOOKUP(B301,managelist_20211101!$H$3:$I$10442,2,FALSE)</f>
        <v>VE</v>
      </c>
      <c r="G301" s="132" t="str">
        <f t="shared" si="14"/>
        <v>○</v>
      </c>
    </row>
    <row r="302" spans="1:7" x14ac:dyDescent="0.15">
      <c r="A302" s="132" t="s">
        <v>1507</v>
      </c>
      <c r="B302" s="132" t="str">
        <f t="shared" si="12"/>
        <v>KT-150006</v>
      </c>
      <c r="C302" s="132" t="str">
        <f t="shared" si="13"/>
        <v>VE</v>
      </c>
      <c r="E302" s="132" t="str">
        <f>VLOOKUP(B302,managelist_20211101!$H$3:$I$10442,1,FALSE)</f>
        <v>KT-150006</v>
      </c>
      <c r="F302" s="132" t="str">
        <f>VLOOKUP(B302,managelist_20211101!$H$3:$I$10442,2,FALSE)</f>
        <v>VE</v>
      </c>
      <c r="G302" s="132" t="str">
        <f t="shared" si="14"/>
        <v>○</v>
      </c>
    </row>
    <row r="303" spans="1:7" x14ac:dyDescent="0.15">
      <c r="A303" s="132" t="s">
        <v>3009</v>
      </c>
      <c r="B303" s="132" t="str">
        <f t="shared" si="12"/>
        <v>KT-170065</v>
      </c>
      <c r="C303" s="132" t="str">
        <f t="shared" si="13"/>
        <v>VE</v>
      </c>
      <c r="E303" s="132" t="str">
        <f>VLOOKUP(B303,managelist_20211101!$H$3:$I$10442,1,FALSE)</f>
        <v>KT-170065</v>
      </c>
      <c r="F303" s="132" t="str">
        <f>VLOOKUP(B303,managelist_20211101!$H$3:$I$10442,2,FALSE)</f>
        <v>VE</v>
      </c>
      <c r="G303" s="132" t="str">
        <f t="shared" si="14"/>
        <v>○</v>
      </c>
    </row>
    <row r="304" spans="1:7" x14ac:dyDescent="0.15">
      <c r="A304" s="132" t="s">
        <v>3035</v>
      </c>
      <c r="B304" s="132" t="str">
        <f t="shared" si="12"/>
        <v>KT-160128</v>
      </c>
      <c r="C304" s="132" t="str">
        <f t="shared" si="13"/>
        <v>VE</v>
      </c>
      <c r="E304" s="132" t="str">
        <f>VLOOKUP(B304,managelist_20211101!$H$3:$I$10442,1,FALSE)</f>
        <v>KT-160128</v>
      </c>
      <c r="F304" s="132" t="str">
        <f>VLOOKUP(B304,managelist_20211101!$H$3:$I$10442,2,FALSE)</f>
        <v>VE</v>
      </c>
      <c r="G304" s="132" t="str">
        <f t="shared" si="14"/>
        <v>○</v>
      </c>
    </row>
    <row r="305" spans="1:7" x14ac:dyDescent="0.15">
      <c r="A305" s="132" t="s">
        <v>3042</v>
      </c>
      <c r="B305" s="132" t="str">
        <f t="shared" si="12"/>
        <v>KT-160117</v>
      </c>
      <c r="C305" s="132" t="str">
        <f t="shared" si="13"/>
        <v>VE</v>
      </c>
      <c r="E305" s="132" t="str">
        <f>VLOOKUP(B305,managelist_20211101!$H$3:$I$10442,1,FALSE)</f>
        <v>KT-160117</v>
      </c>
      <c r="F305" s="132" t="str">
        <f>VLOOKUP(B305,managelist_20211101!$H$3:$I$10442,2,FALSE)</f>
        <v>VE</v>
      </c>
      <c r="G305" s="132" t="str">
        <f t="shared" si="14"/>
        <v>○</v>
      </c>
    </row>
    <row r="306" spans="1:7" x14ac:dyDescent="0.15">
      <c r="A306" s="132" t="s">
        <v>3046</v>
      </c>
      <c r="B306" s="132" t="str">
        <f t="shared" si="12"/>
        <v>KT-160108</v>
      </c>
      <c r="C306" s="132" t="str">
        <f t="shared" si="13"/>
        <v>VE</v>
      </c>
      <c r="E306" s="132" t="str">
        <f>VLOOKUP(B306,managelist_20211101!$H$3:$I$10442,1,FALSE)</f>
        <v>KT-160108</v>
      </c>
      <c r="F306" s="132" t="str">
        <f>VLOOKUP(B306,managelist_20211101!$H$3:$I$10442,2,FALSE)</f>
        <v>VE</v>
      </c>
      <c r="G306" s="132" t="str">
        <f t="shared" si="14"/>
        <v>○</v>
      </c>
    </row>
    <row r="307" spans="1:7" x14ac:dyDescent="0.15">
      <c r="A307" s="132" t="s">
        <v>3062</v>
      </c>
      <c r="B307" s="132" t="str">
        <f t="shared" si="12"/>
        <v>QS-160012</v>
      </c>
      <c r="C307" s="132" t="str">
        <f t="shared" si="13"/>
        <v>VE</v>
      </c>
      <c r="E307" s="132" t="str">
        <f>VLOOKUP(B307,managelist_20211101!$H$3:$I$10442,1,FALSE)</f>
        <v>QS-160012</v>
      </c>
      <c r="F307" s="132" t="str">
        <f>VLOOKUP(B307,managelist_20211101!$H$3:$I$10442,2,FALSE)</f>
        <v>VE</v>
      </c>
      <c r="G307" s="132" t="str">
        <f t="shared" si="14"/>
        <v>○</v>
      </c>
    </row>
    <row r="308" spans="1:7" x14ac:dyDescent="0.15">
      <c r="A308" s="132" t="s">
        <v>3199</v>
      </c>
      <c r="B308" s="132" t="str">
        <f t="shared" si="12"/>
        <v>KT-130103</v>
      </c>
      <c r="C308" s="132" t="str">
        <f t="shared" si="13"/>
        <v>VE</v>
      </c>
      <c r="E308" s="132" t="str">
        <f>VLOOKUP(B308,managelist_20211101!$H$3:$I$10442,1,FALSE)</f>
        <v>KT-130103</v>
      </c>
      <c r="F308" s="132" t="str">
        <f>VLOOKUP(B308,managelist_20211101!$H$3:$I$10442,2,FALSE)</f>
        <v>VE</v>
      </c>
      <c r="G308" s="132" t="str">
        <f t="shared" si="14"/>
        <v>○</v>
      </c>
    </row>
    <row r="309" spans="1:7" x14ac:dyDescent="0.15">
      <c r="A309" s="132" t="s">
        <v>11705</v>
      </c>
      <c r="B309" s="132" t="str">
        <f t="shared" si="12"/>
        <v>TH-100022</v>
      </c>
      <c r="C309" s="132" t="str">
        <f t="shared" si="13"/>
        <v>VG</v>
      </c>
      <c r="E309" s="132" t="str">
        <f>VLOOKUP(B309,managelist_20211101!$H$3:$I$10442,1,FALSE)</f>
        <v>TH-100022</v>
      </c>
      <c r="F309" s="132" t="str">
        <f>VLOOKUP(B309,managelist_20211101!$H$3:$I$10442,2,FALSE)</f>
        <v>VG</v>
      </c>
      <c r="G309" s="132" t="str">
        <f t="shared" si="14"/>
        <v>○</v>
      </c>
    </row>
    <row r="310" spans="1:7" x14ac:dyDescent="0.15">
      <c r="A310" s="132" t="s">
        <v>1621</v>
      </c>
      <c r="B310" s="132" t="str">
        <f t="shared" si="12"/>
        <v>TH-120026</v>
      </c>
      <c r="C310" s="132" t="str">
        <f t="shared" si="13"/>
        <v>VE</v>
      </c>
      <c r="E310" s="132" t="str">
        <f>VLOOKUP(B310,managelist_20211101!$H$3:$I$10442,1,FALSE)</f>
        <v>TH-120026</v>
      </c>
      <c r="F310" s="132" t="str">
        <f>VLOOKUP(B310,managelist_20211101!$H$3:$I$10442,2,FALSE)</f>
        <v>VE</v>
      </c>
      <c r="G310" s="132" t="str">
        <f t="shared" si="14"/>
        <v>○</v>
      </c>
    </row>
    <row r="311" spans="1:7" x14ac:dyDescent="0.15">
      <c r="A311" s="132" t="s">
        <v>3831</v>
      </c>
      <c r="B311" s="132" t="str">
        <f t="shared" si="12"/>
        <v>CB-080013</v>
      </c>
      <c r="C311" s="132" t="str">
        <f t="shared" si="13"/>
        <v>VG</v>
      </c>
      <c r="E311" s="132" t="str">
        <f>VLOOKUP(B311,managelist_20211101!$H$3:$I$10442,1,FALSE)</f>
        <v>CB-080013</v>
      </c>
      <c r="F311" s="132" t="str">
        <f>VLOOKUP(B311,managelist_20211101!$H$3:$I$10442,2,FALSE)</f>
        <v>VG</v>
      </c>
      <c r="G311" s="132" t="str">
        <f t="shared" si="14"/>
        <v>○</v>
      </c>
    </row>
    <row r="312" spans="1:7" x14ac:dyDescent="0.15">
      <c r="A312" s="132" t="s">
        <v>1135</v>
      </c>
      <c r="B312" s="132" t="str">
        <f t="shared" si="12"/>
        <v>CB-130015</v>
      </c>
      <c r="C312" s="132" t="str">
        <f t="shared" si="13"/>
        <v>VE</v>
      </c>
      <c r="E312" s="132" t="str">
        <f>VLOOKUP(B312,managelist_20211101!$H$3:$I$10442,1,FALSE)</f>
        <v>CB-130015</v>
      </c>
      <c r="F312" s="132" t="str">
        <f>VLOOKUP(B312,managelist_20211101!$H$3:$I$10442,2,FALSE)</f>
        <v>VE</v>
      </c>
      <c r="G312" s="132" t="str">
        <f t="shared" si="14"/>
        <v>○</v>
      </c>
    </row>
    <row r="313" spans="1:7" x14ac:dyDescent="0.15">
      <c r="A313" s="132" t="s">
        <v>4553</v>
      </c>
      <c r="B313" s="132" t="str">
        <f t="shared" si="12"/>
        <v>CG-080014</v>
      </c>
      <c r="C313" s="132" t="str">
        <f t="shared" si="13"/>
        <v>VG</v>
      </c>
      <c r="E313" s="132" t="str">
        <f>VLOOKUP(B313,managelist_20211101!$H$3:$I$10442,1,FALSE)</f>
        <v>CG-080014</v>
      </c>
      <c r="F313" s="132" t="str">
        <f>VLOOKUP(B313,managelist_20211101!$H$3:$I$10442,2,FALSE)</f>
        <v>VG</v>
      </c>
      <c r="G313" s="132" t="str">
        <f t="shared" si="14"/>
        <v>○</v>
      </c>
    </row>
    <row r="314" spans="1:7" x14ac:dyDescent="0.15">
      <c r="A314" s="132" t="s">
        <v>1150</v>
      </c>
      <c r="B314" s="132" t="str">
        <f t="shared" si="12"/>
        <v>CG-110003</v>
      </c>
      <c r="C314" s="132" t="str">
        <f t="shared" si="13"/>
        <v>VE</v>
      </c>
      <c r="E314" s="132" t="str">
        <f>VLOOKUP(B314,managelist_20211101!$H$3:$I$10442,1,FALSE)</f>
        <v>CG-110003</v>
      </c>
      <c r="F314" s="132" t="str">
        <f>VLOOKUP(B314,managelist_20211101!$H$3:$I$10442,2,FALSE)</f>
        <v>VE</v>
      </c>
      <c r="G314" s="132" t="str">
        <f t="shared" si="14"/>
        <v>○</v>
      </c>
    </row>
    <row r="315" spans="1:7" x14ac:dyDescent="0.15">
      <c r="A315" s="132" t="s">
        <v>1172</v>
      </c>
      <c r="B315" s="132" t="str">
        <f t="shared" si="12"/>
        <v>CG-110037</v>
      </c>
      <c r="C315" s="132" t="str">
        <f t="shared" si="13"/>
        <v>VE</v>
      </c>
      <c r="E315" s="132" t="str">
        <f>VLOOKUP(B315,managelist_20211101!$H$3:$I$10442,1,FALSE)</f>
        <v>CG-110037</v>
      </c>
      <c r="F315" s="132" t="str">
        <f>VLOOKUP(B315,managelist_20211101!$H$3:$I$10442,2,FALSE)</f>
        <v>VE</v>
      </c>
      <c r="G315" s="132" t="str">
        <f t="shared" si="14"/>
        <v>○</v>
      </c>
    </row>
    <row r="316" spans="1:7" x14ac:dyDescent="0.15">
      <c r="A316" s="132" t="s">
        <v>1194</v>
      </c>
      <c r="B316" s="132" t="str">
        <f t="shared" si="12"/>
        <v>CG-160013</v>
      </c>
      <c r="C316" s="132" t="str">
        <f t="shared" si="13"/>
        <v>VE</v>
      </c>
      <c r="E316" s="132" t="str">
        <f>VLOOKUP(B316,managelist_20211101!$H$3:$I$10442,1,FALSE)</f>
        <v>CG-160013</v>
      </c>
      <c r="F316" s="132" t="str">
        <f>VLOOKUP(B316,managelist_20211101!$H$3:$I$10442,2,FALSE)</f>
        <v>VE</v>
      </c>
      <c r="G316" s="132" t="str">
        <f t="shared" si="14"/>
        <v>○</v>
      </c>
    </row>
    <row r="317" spans="1:7" x14ac:dyDescent="0.15">
      <c r="A317" s="132" t="s">
        <v>1208</v>
      </c>
      <c r="B317" s="132" t="str">
        <f t="shared" si="12"/>
        <v>HK-100037</v>
      </c>
      <c r="C317" s="132" t="str">
        <f t="shared" si="13"/>
        <v>VE</v>
      </c>
      <c r="E317" s="132" t="str">
        <f>VLOOKUP(B317,managelist_20211101!$H$3:$I$10442,1,FALSE)</f>
        <v>HK-100037</v>
      </c>
      <c r="F317" s="132" t="str">
        <f>VLOOKUP(B317,managelist_20211101!$H$3:$I$10442,2,FALSE)</f>
        <v>VG</v>
      </c>
      <c r="G317" s="132" t="str">
        <f t="shared" si="14"/>
        <v>VG</v>
      </c>
    </row>
    <row r="318" spans="1:7" x14ac:dyDescent="0.15">
      <c r="A318" s="132" t="s">
        <v>1225</v>
      </c>
      <c r="B318" s="132" t="str">
        <f t="shared" si="12"/>
        <v>HK-110025</v>
      </c>
      <c r="C318" s="132" t="str">
        <f t="shared" si="13"/>
        <v>VE</v>
      </c>
      <c r="E318" s="132" t="str">
        <f>VLOOKUP(B318,managelist_20211101!$H$3:$I$10442,1,FALSE)</f>
        <v>HK-110025</v>
      </c>
      <c r="F318" s="132" t="str">
        <f>VLOOKUP(B318,managelist_20211101!$H$3:$I$10442,2,FALSE)</f>
        <v>VE</v>
      </c>
      <c r="G318" s="132" t="str">
        <f t="shared" si="14"/>
        <v>○</v>
      </c>
    </row>
    <row r="319" spans="1:7" x14ac:dyDescent="0.15">
      <c r="A319" s="132" t="s">
        <v>1287</v>
      </c>
      <c r="B319" s="132" t="str">
        <f t="shared" si="12"/>
        <v>KK-100025</v>
      </c>
      <c r="C319" s="132" t="str">
        <f t="shared" si="13"/>
        <v>VR</v>
      </c>
      <c r="E319" s="132" t="str">
        <f>VLOOKUP(B319,managelist_20211101!$H$3:$I$10442,1,FALSE)</f>
        <v>KK-100025</v>
      </c>
      <c r="F319" s="132" t="str">
        <f>VLOOKUP(B319,managelist_20211101!$H$3:$I$10442,2,FALSE)</f>
        <v>VG</v>
      </c>
      <c r="G319" s="132" t="str">
        <f t="shared" si="14"/>
        <v>VG</v>
      </c>
    </row>
    <row r="320" spans="1:7" x14ac:dyDescent="0.15">
      <c r="A320" s="132" t="s">
        <v>1310</v>
      </c>
      <c r="B320" s="132" t="str">
        <f t="shared" si="12"/>
        <v>KK-100101</v>
      </c>
      <c r="C320" s="132" t="str">
        <f t="shared" si="13"/>
        <v>VE</v>
      </c>
      <c r="E320" s="132" t="str">
        <f>VLOOKUP(B320,managelist_20211101!$H$3:$I$10442,1,FALSE)</f>
        <v>KK-100101</v>
      </c>
      <c r="F320" s="132" t="str">
        <f>VLOOKUP(B320,managelist_20211101!$H$3:$I$10442,2,FALSE)</f>
        <v>VG</v>
      </c>
      <c r="G320" s="132" t="str">
        <f t="shared" si="14"/>
        <v>VG</v>
      </c>
    </row>
    <row r="321" spans="1:7" x14ac:dyDescent="0.15">
      <c r="A321" s="132" t="s">
        <v>1344</v>
      </c>
      <c r="B321" s="132" t="str">
        <f t="shared" si="12"/>
        <v>KK-120047</v>
      </c>
      <c r="C321" s="132" t="str">
        <f t="shared" si="13"/>
        <v>VR</v>
      </c>
      <c r="E321" s="132" t="str">
        <f>VLOOKUP(B321,managelist_20211101!$H$3:$I$10442,1,FALSE)</f>
        <v>KK-120047</v>
      </c>
      <c r="F321" s="132" t="str">
        <f>VLOOKUP(B321,managelist_20211101!$H$3:$I$10442,2,FALSE)</f>
        <v>VR</v>
      </c>
      <c r="G321" s="132" t="str">
        <f t="shared" si="14"/>
        <v>○</v>
      </c>
    </row>
    <row r="322" spans="1:7" x14ac:dyDescent="0.15">
      <c r="A322" s="132" t="s">
        <v>1354</v>
      </c>
      <c r="B322" s="132" t="str">
        <f t="shared" si="12"/>
        <v>KK-130043</v>
      </c>
      <c r="C322" s="132" t="str">
        <f t="shared" si="13"/>
        <v>VE</v>
      </c>
      <c r="E322" s="132" t="str">
        <f>VLOOKUP(B322,managelist_20211101!$H$3:$I$10442,1,FALSE)</f>
        <v>KK-130043</v>
      </c>
      <c r="F322" s="132" t="str">
        <f>VLOOKUP(B322,managelist_20211101!$H$3:$I$10442,2,FALSE)</f>
        <v>VE</v>
      </c>
      <c r="G322" s="132" t="str">
        <f t="shared" si="14"/>
        <v>○</v>
      </c>
    </row>
    <row r="323" spans="1:7" x14ac:dyDescent="0.15">
      <c r="A323" s="132" t="s">
        <v>7872</v>
      </c>
      <c r="B323" s="132" t="str">
        <f t="shared" ref="B323:B386" si="15">LEFT(A323,FIND("-",A323)+6)</f>
        <v>KT-080018</v>
      </c>
      <c r="C323" s="132" t="str">
        <f t="shared" ref="C323:C386" si="16">RIGHT(A323,LEN(A323)-FIND("-",A323)-7)</f>
        <v>VG</v>
      </c>
      <c r="E323" s="132" t="str">
        <f>VLOOKUP(B323,managelist_20211101!$H$3:$I$10442,1,FALSE)</f>
        <v>KT-080018</v>
      </c>
      <c r="F323" s="132" t="str">
        <f>VLOOKUP(B323,managelist_20211101!$H$3:$I$10442,2,FALSE)</f>
        <v>VG</v>
      </c>
      <c r="G323" s="132" t="str">
        <f t="shared" ref="G323:G386" si="17">IF(C323=F323,"○",F323)</f>
        <v>○</v>
      </c>
    </row>
    <row r="324" spans="1:7" x14ac:dyDescent="0.15">
      <c r="A324" s="132" t="s">
        <v>7888</v>
      </c>
      <c r="B324" s="132" t="str">
        <f t="shared" si="15"/>
        <v>KT-090002</v>
      </c>
      <c r="C324" s="132" t="str">
        <f t="shared" si="16"/>
        <v>VG</v>
      </c>
      <c r="E324" s="132" t="str">
        <f>VLOOKUP(B324,managelist_20211101!$H$3:$I$10442,1,FALSE)</f>
        <v>KT-090002</v>
      </c>
      <c r="F324" s="132" t="str">
        <f>VLOOKUP(B324,managelist_20211101!$H$3:$I$10442,2,FALSE)</f>
        <v>VG</v>
      </c>
      <c r="G324" s="132" t="str">
        <f t="shared" si="17"/>
        <v>○</v>
      </c>
    </row>
    <row r="325" spans="1:7" x14ac:dyDescent="0.15">
      <c r="A325" s="132" t="s">
        <v>7953</v>
      </c>
      <c r="B325" s="132" t="str">
        <f t="shared" si="15"/>
        <v>KT-090067</v>
      </c>
      <c r="C325" s="132" t="str">
        <f t="shared" si="16"/>
        <v>VG</v>
      </c>
      <c r="E325" s="132" t="str">
        <f>VLOOKUP(B325,managelist_20211101!$H$3:$I$10442,1,FALSE)</f>
        <v>KT-090067</v>
      </c>
      <c r="F325" s="132" t="str">
        <f>VLOOKUP(B325,managelist_20211101!$H$3:$I$10442,2,FALSE)</f>
        <v>VG</v>
      </c>
      <c r="G325" s="132" t="str">
        <f t="shared" si="17"/>
        <v>○</v>
      </c>
    </row>
    <row r="326" spans="1:7" x14ac:dyDescent="0.15">
      <c r="A326" s="132" t="s">
        <v>1405</v>
      </c>
      <c r="B326" s="132" t="str">
        <f t="shared" si="15"/>
        <v>KT-110023</v>
      </c>
      <c r="C326" s="132" t="str">
        <f t="shared" si="16"/>
        <v>VE</v>
      </c>
      <c r="E326" s="132" t="str">
        <f>VLOOKUP(B326,managelist_20211101!$H$3:$I$10442,1,FALSE)</f>
        <v>KT-110023</v>
      </c>
      <c r="F326" s="132" t="str">
        <f>VLOOKUP(B326,managelist_20211101!$H$3:$I$10442,2,FALSE)</f>
        <v>VE</v>
      </c>
      <c r="G326" s="132" t="str">
        <f t="shared" si="17"/>
        <v>○</v>
      </c>
    </row>
    <row r="327" spans="1:7" x14ac:dyDescent="0.15">
      <c r="A327" s="132" t="s">
        <v>1408</v>
      </c>
      <c r="B327" s="132" t="str">
        <f t="shared" si="15"/>
        <v>KT-110030</v>
      </c>
      <c r="C327" s="132" t="str">
        <f t="shared" si="16"/>
        <v>VE</v>
      </c>
      <c r="E327" s="132" t="str">
        <f>VLOOKUP(B327,managelist_20211101!$H$3:$I$10442,1,FALSE)</f>
        <v>KT-110030</v>
      </c>
      <c r="F327" s="132" t="str">
        <f>VLOOKUP(B327,managelist_20211101!$H$3:$I$10442,2,FALSE)</f>
        <v>VE</v>
      </c>
      <c r="G327" s="132" t="str">
        <f t="shared" si="17"/>
        <v>○</v>
      </c>
    </row>
    <row r="328" spans="1:7" x14ac:dyDescent="0.15">
      <c r="A328" s="132" t="s">
        <v>1459</v>
      </c>
      <c r="B328" s="132" t="str">
        <f t="shared" si="15"/>
        <v>KT-120115</v>
      </c>
      <c r="C328" s="132" t="str">
        <f t="shared" si="16"/>
        <v>VE</v>
      </c>
      <c r="E328" s="132" t="str">
        <f>VLOOKUP(B328,managelist_20211101!$H$3:$I$10442,1,FALSE)</f>
        <v>KT-120115</v>
      </c>
      <c r="F328" s="132" t="str">
        <f>VLOOKUP(B328,managelist_20211101!$H$3:$I$10442,2,FALSE)</f>
        <v>VE</v>
      </c>
      <c r="G328" s="132" t="str">
        <f t="shared" si="17"/>
        <v>○</v>
      </c>
    </row>
    <row r="329" spans="1:7" x14ac:dyDescent="0.15">
      <c r="A329" s="132" t="s">
        <v>1461</v>
      </c>
      <c r="B329" s="132" t="str">
        <f t="shared" si="15"/>
        <v>KT-120118</v>
      </c>
      <c r="C329" s="132" t="str">
        <f t="shared" si="16"/>
        <v>VE</v>
      </c>
      <c r="E329" s="132" t="str">
        <f>VLOOKUP(B329,managelist_20211101!$H$3:$I$10442,1,FALSE)</f>
        <v>KT-120118</v>
      </c>
      <c r="F329" s="132" t="str">
        <f>VLOOKUP(B329,managelist_20211101!$H$3:$I$10442,2,FALSE)</f>
        <v>VE</v>
      </c>
      <c r="G329" s="132" t="str">
        <f t="shared" si="17"/>
        <v>○</v>
      </c>
    </row>
    <row r="330" spans="1:7" x14ac:dyDescent="0.15">
      <c r="A330" s="132" t="s">
        <v>1471</v>
      </c>
      <c r="B330" s="132" t="str">
        <f t="shared" si="15"/>
        <v>KT-130024</v>
      </c>
      <c r="C330" s="132" t="str">
        <f t="shared" si="16"/>
        <v>VE</v>
      </c>
      <c r="E330" s="132" t="str">
        <f>VLOOKUP(B330,managelist_20211101!$H$3:$I$10442,1,FALSE)</f>
        <v>KT-130024</v>
      </c>
      <c r="F330" s="132" t="str">
        <f>VLOOKUP(B330,managelist_20211101!$H$3:$I$10442,2,FALSE)</f>
        <v>VE</v>
      </c>
      <c r="G330" s="132" t="str">
        <f t="shared" si="17"/>
        <v>○</v>
      </c>
    </row>
    <row r="331" spans="1:7" x14ac:dyDescent="0.15">
      <c r="A331" s="132" t="s">
        <v>1476</v>
      </c>
      <c r="B331" s="132" t="str">
        <f t="shared" si="15"/>
        <v>KT-130047</v>
      </c>
      <c r="C331" s="132" t="str">
        <f t="shared" si="16"/>
        <v>VE</v>
      </c>
      <c r="E331" s="132" t="str">
        <f>VLOOKUP(B331,managelist_20211101!$H$3:$I$10442,1,FALSE)</f>
        <v>KT-130047</v>
      </c>
      <c r="F331" s="132" t="str">
        <f>VLOOKUP(B331,managelist_20211101!$H$3:$I$10442,2,FALSE)</f>
        <v>VE</v>
      </c>
      <c r="G331" s="132" t="str">
        <f t="shared" si="17"/>
        <v>○</v>
      </c>
    </row>
    <row r="332" spans="1:7" x14ac:dyDescent="0.15">
      <c r="A332" s="132" t="s">
        <v>1483</v>
      </c>
      <c r="B332" s="132" t="str">
        <f t="shared" si="15"/>
        <v>KT-130065</v>
      </c>
      <c r="C332" s="132" t="str">
        <f t="shared" si="16"/>
        <v>VE</v>
      </c>
      <c r="E332" s="132" t="str">
        <f>VLOOKUP(B332,managelist_20211101!$H$3:$I$10442,1,FALSE)</f>
        <v>KT-130065</v>
      </c>
      <c r="F332" s="132" t="str">
        <f>VLOOKUP(B332,managelist_20211101!$H$3:$I$10442,2,FALSE)</f>
        <v>VE</v>
      </c>
      <c r="G332" s="132" t="str">
        <f t="shared" si="17"/>
        <v>○</v>
      </c>
    </row>
    <row r="333" spans="1:7" x14ac:dyDescent="0.15">
      <c r="A333" s="132" t="s">
        <v>1509</v>
      </c>
      <c r="B333" s="132" t="str">
        <f t="shared" si="15"/>
        <v>KT-150025</v>
      </c>
      <c r="C333" s="132" t="str">
        <f t="shared" si="16"/>
        <v>VR</v>
      </c>
      <c r="E333" s="132" t="str">
        <f>VLOOKUP(B333,managelist_20211101!$H$3:$I$10442,1,FALSE)</f>
        <v>KT-150025</v>
      </c>
      <c r="F333" s="132" t="str">
        <f>VLOOKUP(B333,managelist_20211101!$H$3:$I$10442,2,FALSE)</f>
        <v>VR</v>
      </c>
      <c r="G333" s="132" t="str">
        <f t="shared" si="17"/>
        <v>○</v>
      </c>
    </row>
    <row r="334" spans="1:7" x14ac:dyDescent="0.15">
      <c r="A334" s="132" t="s">
        <v>1512</v>
      </c>
      <c r="B334" s="132" t="str">
        <f t="shared" si="15"/>
        <v>KT-150042</v>
      </c>
      <c r="C334" s="132" t="str">
        <f t="shared" si="16"/>
        <v>VR</v>
      </c>
      <c r="E334" s="132" t="str">
        <f>VLOOKUP(B334,managelist_20211101!$H$3:$I$10442,1,FALSE)</f>
        <v>KT-150042</v>
      </c>
      <c r="F334" s="132" t="str">
        <f>VLOOKUP(B334,managelist_20211101!$H$3:$I$10442,2,FALSE)</f>
        <v>VR</v>
      </c>
      <c r="G334" s="132" t="str">
        <f t="shared" si="17"/>
        <v>○</v>
      </c>
    </row>
    <row r="335" spans="1:7" x14ac:dyDescent="0.15">
      <c r="A335" s="132" t="s">
        <v>3032</v>
      </c>
      <c r="B335" s="132" t="str">
        <f t="shared" si="15"/>
        <v>KT-160139</v>
      </c>
      <c r="C335" s="132" t="str">
        <f t="shared" si="16"/>
        <v>VE</v>
      </c>
      <c r="E335" s="132" t="str">
        <f>VLOOKUP(B335,managelist_20211101!$H$3:$I$10442,1,FALSE)</f>
        <v>KT-160139</v>
      </c>
      <c r="F335" s="132" t="str">
        <f>VLOOKUP(B335,managelist_20211101!$H$3:$I$10442,2,FALSE)</f>
        <v>VE</v>
      </c>
      <c r="G335" s="132" t="str">
        <f t="shared" si="17"/>
        <v>○</v>
      </c>
    </row>
    <row r="336" spans="1:7" x14ac:dyDescent="0.15">
      <c r="A336" s="132" t="s">
        <v>10380</v>
      </c>
      <c r="B336" s="132" t="str">
        <f t="shared" si="15"/>
        <v>QS-080018</v>
      </c>
      <c r="C336" s="132" t="str">
        <f t="shared" si="16"/>
        <v>VG</v>
      </c>
      <c r="E336" s="132" t="str">
        <f>VLOOKUP(B336,managelist_20211101!$H$3:$I$10442,1,FALSE)</f>
        <v>QS-080018</v>
      </c>
      <c r="F336" s="132" t="str">
        <f>VLOOKUP(B336,managelist_20211101!$H$3:$I$10442,2,FALSE)</f>
        <v>VG</v>
      </c>
      <c r="G336" s="132" t="str">
        <f t="shared" si="17"/>
        <v>○</v>
      </c>
    </row>
    <row r="337" spans="1:7" x14ac:dyDescent="0.15">
      <c r="A337" s="132" t="s">
        <v>1522</v>
      </c>
      <c r="B337" s="132" t="str">
        <f t="shared" si="15"/>
        <v>QS-100005</v>
      </c>
      <c r="C337" s="132" t="str">
        <f t="shared" si="16"/>
        <v>VE</v>
      </c>
      <c r="E337" s="132" t="str">
        <f>VLOOKUP(B337,managelist_20211101!$H$3:$I$10442,1,FALSE)</f>
        <v>QS-100005</v>
      </c>
      <c r="F337" s="132" t="str">
        <f>VLOOKUP(B337,managelist_20211101!$H$3:$I$10442,2,FALSE)</f>
        <v>VG</v>
      </c>
      <c r="G337" s="132" t="str">
        <f t="shared" si="17"/>
        <v>VG</v>
      </c>
    </row>
    <row r="338" spans="1:7" x14ac:dyDescent="0.15">
      <c r="A338" s="132" t="s">
        <v>3309</v>
      </c>
      <c r="B338" s="132" t="str">
        <f t="shared" si="15"/>
        <v>QS-100024</v>
      </c>
      <c r="C338" s="132" t="str">
        <f t="shared" si="16"/>
        <v>VE</v>
      </c>
      <c r="E338" s="132" t="str">
        <f>VLOOKUP(B338,managelist_20211101!$H$3:$I$10442,1,FALSE)</f>
        <v>QS-100024</v>
      </c>
      <c r="F338" s="132" t="str">
        <f>VLOOKUP(B338,managelist_20211101!$H$3:$I$10442,2,FALSE)</f>
        <v>VG</v>
      </c>
      <c r="G338" s="132" t="str">
        <f t="shared" si="17"/>
        <v>VG</v>
      </c>
    </row>
    <row r="339" spans="1:7" x14ac:dyDescent="0.15">
      <c r="A339" s="132" t="s">
        <v>11202</v>
      </c>
      <c r="B339" s="132" t="str">
        <f t="shared" si="15"/>
        <v>SK-080001</v>
      </c>
      <c r="C339" s="132" t="str">
        <f t="shared" si="16"/>
        <v>VG</v>
      </c>
      <c r="E339" s="132" t="str">
        <f>VLOOKUP(B339,managelist_20211101!$H$3:$I$10442,1,FALSE)</f>
        <v>SK-080001</v>
      </c>
      <c r="F339" s="132" t="str">
        <f>VLOOKUP(B339,managelist_20211101!$H$3:$I$10442,2,FALSE)</f>
        <v>VG</v>
      </c>
      <c r="G339" s="132" t="str">
        <f t="shared" si="17"/>
        <v>○</v>
      </c>
    </row>
    <row r="340" spans="1:7" x14ac:dyDescent="0.15">
      <c r="A340" s="132" t="s">
        <v>11204</v>
      </c>
      <c r="B340" s="132" t="str">
        <f t="shared" si="15"/>
        <v>SK-080003</v>
      </c>
      <c r="C340" s="132" t="str">
        <f t="shared" si="16"/>
        <v>VG</v>
      </c>
      <c r="E340" s="132" t="str">
        <f>VLOOKUP(B340,managelist_20211101!$H$3:$I$10442,1,FALSE)</f>
        <v>SK-080003</v>
      </c>
      <c r="F340" s="132" t="str">
        <f>VLOOKUP(B340,managelist_20211101!$H$3:$I$10442,2,FALSE)</f>
        <v>VG</v>
      </c>
      <c r="G340" s="132" t="str">
        <f t="shared" si="17"/>
        <v>○</v>
      </c>
    </row>
    <row r="341" spans="1:7" x14ac:dyDescent="0.15">
      <c r="A341" s="132" t="s">
        <v>2991</v>
      </c>
      <c r="B341" s="132" t="str">
        <f t="shared" si="15"/>
        <v>QS-180004</v>
      </c>
      <c r="C341" s="132" t="str">
        <f t="shared" si="16"/>
        <v>VE</v>
      </c>
      <c r="E341" s="132" t="str">
        <f>VLOOKUP(B341,managelist_20211101!$H$3:$I$10442,1,FALSE)</f>
        <v>QS-180004</v>
      </c>
      <c r="F341" s="132" t="str">
        <f>VLOOKUP(B341,managelist_20211101!$H$3:$I$10442,2,FALSE)</f>
        <v>VE</v>
      </c>
      <c r="G341" s="132" t="str">
        <f t="shared" si="17"/>
        <v>○</v>
      </c>
    </row>
    <row r="342" spans="1:7" x14ac:dyDescent="0.15">
      <c r="A342" s="132" t="s">
        <v>3074</v>
      </c>
      <c r="B342" s="132" t="str">
        <f t="shared" si="15"/>
        <v>KT-160032</v>
      </c>
      <c r="C342" s="132" t="str">
        <f t="shared" si="16"/>
        <v>VE</v>
      </c>
      <c r="E342" s="132" t="str">
        <f>VLOOKUP(B342,managelist_20211101!$H$3:$I$10442,1,FALSE)</f>
        <v>KT-160032</v>
      </c>
      <c r="F342" s="132" t="str">
        <f>VLOOKUP(B342,managelist_20211101!$H$3:$I$10442,2,FALSE)</f>
        <v>VE</v>
      </c>
      <c r="G342" s="132" t="str">
        <f t="shared" si="17"/>
        <v>○</v>
      </c>
    </row>
    <row r="343" spans="1:7" x14ac:dyDescent="0.15">
      <c r="A343" s="132" t="s">
        <v>3085</v>
      </c>
      <c r="B343" s="132" t="str">
        <f t="shared" si="15"/>
        <v>SK-160004</v>
      </c>
      <c r="C343" s="132" t="str">
        <f t="shared" si="16"/>
        <v>VR</v>
      </c>
      <c r="E343" s="132" t="str">
        <f>VLOOKUP(B343,managelist_20211101!$H$3:$I$10442,1,FALSE)</f>
        <v>SK-160004</v>
      </c>
      <c r="F343" s="132" t="str">
        <f>VLOOKUP(B343,managelist_20211101!$H$3:$I$10442,2,FALSE)</f>
        <v>VR</v>
      </c>
      <c r="G343" s="132" t="str">
        <f t="shared" si="17"/>
        <v>○</v>
      </c>
    </row>
    <row r="344" spans="1:7" x14ac:dyDescent="0.15">
      <c r="A344" s="132" t="s">
        <v>3086</v>
      </c>
      <c r="B344" s="132" t="str">
        <f t="shared" si="15"/>
        <v>KT-160012</v>
      </c>
      <c r="C344" s="132" t="str">
        <f t="shared" si="16"/>
        <v>VE</v>
      </c>
      <c r="E344" s="132" t="str">
        <f>VLOOKUP(B344,managelist_20211101!$H$3:$I$10442,1,FALSE)</f>
        <v>KT-160012</v>
      </c>
      <c r="F344" s="132" t="str">
        <f>VLOOKUP(B344,managelist_20211101!$H$3:$I$10442,2,FALSE)</f>
        <v>VE</v>
      </c>
      <c r="G344" s="132" t="str">
        <f t="shared" si="17"/>
        <v>○</v>
      </c>
    </row>
    <row r="345" spans="1:7" x14ac:dyDescent="0.15">
      <c r="A345" s="132" t="s">
        <v>3232</v>
      </c>
      <c r="B345" s="132" t="str">
        <f t="shared" si="15"/>
        <v>KT-130029</v>
      </c>
      <c r="C345" s="132" t="str">
        <f t="shared" si="16"/>
        <v>VR</v>
      </c>
      <c r="E345" s="132" t="str">
        <f>VLOOKUP(B345,managelist_20211101!$H$3:$I$10442,1,FALSE)</f>
        <v>KT-130029</v>
      </c>
      <c r="F345" s="132" t="str">
        <f>VLOOKUP(B345,managelist_20211101!$H$3:$I$10442,2,FALSE)</f>
        <v>VR</v>
      </c>
      <c r="G345" s="132" t="str">
        <f t="shared" si="17"/>
        <v>○</v>
      </c>
    </row>
    <row r="346" spans="1:7" x14ac:dyDescent="0.15">
      <c r="A346" s="132" t="s">
        <v>3017</v>
      </c>
      <c r="B346" s="132" t="str">
        <f t="shared" si="15"/>
        <v>KK-170028</v>
      </c>
      <c r="C346" s="132" t="str">
        <f t="shared" si="16"/>
        <v>VE</v>
      </c>
      <c r="E346" s="132" t="str">
        <f>VLOOKUP(B346,managelist_20211101!$H$3:$I$10442,1,FALSE)</f>
        <v>KK-170028</v>
      </c>
      <c r="F346" s="132" t="str">
        <f>VLOOKUP(B346,managelist_20211101!$H$3:$I$10442,2,FALSE)</f>
        <v>VE</v>
      </c>
      <c r="G346" s="132" t="str">
        <f t="shared" si="17"/>
        <v>○</v>
      </c>
    </row>
    <row r="347" spans="1:7" x14ac:dyDescent="0.15">
      <c r="A347" s="132" t="s">
        <v>3204</v>
      </c>
      <c r="B347" s="132" t="str">
        <f t="shared" si="15"/>
        <v>KT-130081</v>
      </c>
      <c r="C347" s="132" t="str">
        <f t="shared" si="16"/>
        <v>VE</v>
      </c>
      <c r="E347" s="132" t="str">
        <f>VLOOKUP(B347,managelist_20211101!$H$3:$I$10442,1,FALSE)</f>
        <v>KT-130081</v>
      </c>
      <c r="F347" s="132" t="str">
        <f>VLOOKUP(B347,managelist_20211101!$H$3:$I$10442,2,FALSE)</f>
        <v>VE</v>
      </c>
      <c r="G347" s="132" t="str">
        <f t="shared" si="17"/>
        <v>○</v>
      </c>
    </row>
    <row r="348" spans="1:7" x14ac:dyDescent="0.15">
      <c r="A348" s="132" t="s">
        <v>1117</v>
      </c>
      <c r="B348" s="132" t="str">
        <f t="shared" si="15"/>
        <v>CB-120005</v>
      </c>
      <c r="C348" s="132" t="str">
        <f t="shared" si="16"/>
        <v>VE</v>
      </c>
      <c r="E348" s="132" t="str">
        <f>VLOOKUP(B348,managelist_20211101!$H$3:$I$10442,1,FALSE)</f>
        <v>CB-120005</v>
      </c>
      <c r="F348" s="132" t="str">
        <f>VLOOKUP(B348,managelist_20211101!$H$3:$I$10442,2,FALSE)</f>
        <v>VE</v>
      </c>
      <c r="G348" s="132" t="str">
        <f t="shared" si="17"/>
        <v>○</v>
      </c>
    </row>
    <row r="349" spans="1:7" x14ac:dyDescent="0.15">
      <c r="A349" s="132" t="s">
        <v>1134</v>
      </c>
      <c r="B349" s="132" t="str">
        <f t="shared" si="15"/>
        <v>CB-130013</v>
      </c>
      <c r="C349" s="132" t="str">
        <f t="shared" si="16"/>
        <v>VE</v>
      </c>
      <c r="E349" s="132" t="str">
        <f>VLOOKUP(B349,managelist_20211101!$H$3:$I$10442,1,FALSE)</f>
        <v>CB-130013</v>
      </c>
      <c r="F349" s="132" t="str">
        <f>VLOOKUP(B349,managelist_20211101!$H$3:$I$10442,2,FALSE)</f>
        <v>VE</v>
      </c>
      <c r="G349" s="132" t="str">
        <f t="shared" si="17"/>
        <v>○</v>
      </c>
    </row>
    <row r="350" spans="1:7" x14ac:dyDescent="0.15">
      <c r="A350" s="132" t="s">
        <v>1155</v>
      </c>
      <c r="B350" s="132" t="str">
        <f t="shared" si="15"/>
        <v>CG-110012</v>
      </c>
      <c r="C350" s="132" t="str">
        <f t="shared" si="16"/>
        <v>VE</v>
      </c>
      <c r="E350" s="132" t="str">
        <f>VLOOKUP(B350,managelist_20211101!$H$3:$I$10442,1,FALSE)</f>
        <v>CG-110012</v>
      </c>
      <c r="F350" s="132" t="str">
        <f>VLOOKUP(B350,managelist_20211101!$H$3:$I$10442,2,FALSE)</f>
        <v>VE</v>
      </c>
      <c r="G350" s="132" t="str">
        <f t="shared" si="17"/>
        <v>○</v>
      </c>
    </row>
    <row r="351" spans="1:7" x14ac:dyDescent="0.15">
      <c r="A351" s="132" t="s">
        <v>1201</v>
      </c>
      <c r="B351" s="132" t="str">
        <f t="shared" si="15"/>
        <v>HK-100021</v>
      </c>
      <c r="C351" s="132" t="str">
        <f t="shared" si="16"/>
        <v>VE</v>
      </c>
      <c r="E351" s="132" t="str">
        <f>VLOOKUP(B351,managelist_20211101!$H$3:$I$10442,1,FALSE)</f>
        <v>HK-100021</v>
      </c>
      <c r="F351" s="132" t="str">
        <f>VLOOKUP(B351,managelist_20211101!$H$3:$I$10442,2,FALSE)</f>
        <v>VG</v>
      </c>
      <c r="G351" s="132" t="str">
        <f t="shared" si="17"/>
        <v>VG</v>
      </c>
    </row>
    <row r="352" spans="1:7" x14ac:dyDescent="0.15">
      <c r="A352" s="132" t="s">
        <v>1218</v>
      </c>
      <c r="B352" s="132" t="str">
        <f t="shared" si="15"/>
        <v>HK-110012</v>
      </c>
      <c r="C352" s="132" t="str">
        <f t="shared" si="16"/>
        <v>VE</v>
      </c>
      <c r="E352" s="132" t="str">
        <f>VLOOKUP(B352,managelist_20211101!$H$3:$I$10442,1,FALSE)</f>
        <v>HK-110012</v>
      </c>
      <c r="F352" s="132" t="str">
        <f>VLOOKUP(B352,managelist_20211101!$H$3:$I$10442,2,FALSE)</f>
        <v>VE</v>
      </c>
      <c r="G352" s="132" t="str">
        <f t="shared" si="17"/>
        <v>○</v>
      </c>
    </row>
    <row r="353" spans="1:7" x14ac:dyDescent="0.15">
      <c r="A353" s="132" t="s">
        <v>6199</v>
      </c>
      <c r="B353" s="132" t="str">
        <f t="shared" si="15"/>
        <v>KK-090001</v>
      </c>
      <c r="C353" s="132" t="str">
        <f t="shared" si="16"/>
        <v>VG</v>
      </c>
      <c r="E353" s="132" t="str">
        <f>VLOOKUP(B353,managelist_20211101!$H$3:$I$10442,1,FALSE)</f>
        <v>KK-090001</v>
      </c>
      <c r="F353" s="132" t="str">
        <f>VLOOKUP(B353,managelist_20211101!$H$3:$I$10442,2,FALSE)</f>
        <v>VG</v>
      </c>
      <c r="G353" s="132" t="str">
        <f t="shared" si="17"/>
        <v>○</v>
      </c>
    </row>
    <row r="354" spans="1:7" x14ac:dyDescent="0.15">
      <c r="A354" s="132" t="s">
        <v>7897</v>
      </c>
      <c r="B354" s="132" t="str">
        <f t="shared" si="15"/>
        <v>KT-090011</v>
      </c>
      <c r="C354" s="132" t="str">
        <f t="shared" si="16"/>
        <v>VG</v>
      </c>
      <c r="E354" s="132" t="str">
        <f>VLOOKUP(B354,managelist_20211101!$H$3:$I$10442,1,FALSE)</f>
        <v>KT-090011</v>
      </c>
      <c r="F354" s="132" t="str">
        <f>VLOOKUP(B354,managelist_20211101!$H$3:$I$10442,2,FALSE)</f>
        <v>VG</v>
      </c>
      <c r="G354" s="132" t="str">
        <f t="shared" si="17"/>
        <v>○</v>
      </c>
    </row>
    <row r="355" spans="1:7" x14ac:dyDescent="0.15">
      <c r="A355" s="132" t="s">
        <v>1430</v>
      </c>
      <c r="B355" s="132" t="str">
        <f t="shared" si="15"/>
        <v>KT-120021</v>
      </c>
      <c r="C355" s="132" t="str">
        <f t="shared" si="16"/>
        <v>VE</v>
      </c>
      <c r="E355" s="132" t="str">
        <f>VLOOKUP(B355,managelist_20211101!$H$3:$I$10442,1,FALSE)</f>
        <v>KT-120021</v>
      </c>
      <c r="F355" s="132" t="str">
        <f>VLOOKUP(B355,managelist_20211101!$H$3:$I$10442,2,FALSE)</f>
        <v>VE</v>
      </c>
      <c r="G355" s="132" t="str">
        <f t="shared" si="17"/>
        <v>○</v>
      </c>
    </row>
    <row r="356" spans="1:7" x14ac:dyDescent="0.15">
      <c r="A356" s="132" t="s">
        <v>1549</v>
      </c>
      <c r="B356" s="132" t="str">
        <f t="shared" si="15"/>
        <v>QS-110040</v>
      </c>
      <c r="C356" s="132" t="str">
        <f t="shared" si="16"/>
        <v>VE</v>
      </c>
      <c r="E356" s="132" t="str">
        <f>VLOOKUP(B356,managelist_20211101!$H$3:$I$10442,1,FALSE)</f>
        <v>QS-110040</v>
      </c>
      <c r="F356" s="132" t="str">
        <f>VLOOKUP(B356,managelist_20211101!$H$3:$I$10442,2,FALSE)</f>
        <v>VE</v>
      </c>
      <c r="G356" s="132" t="str">
        <f t="shared" si="17"/>
        <v>○</v>
      </c>
    </row>
    <row r="357" spans="1:7" x14ac:dyDescent="0.15">
      <c r="A357" s="132" t="s">
        <v>1552</v>
      </c>
      <c r="B357" s="132" t="str">
        <f t="shared" si="15"/>
        <v>QS-120011</v>
      </c>
      <c r="C357" s="132" t="str">
        <f t="shared" si="16"/>
        <v>VE</v>
      </c>
      <c r="E357" s="132" t="str">
        <f>VLOOKUP(B357,managelist_20211101!$H$3:$I$10442,1,FALSE)</f>
        <v>QS-120011</v>
      </c>
      <c r="F357" s="132" t="str">
        <f>VLOOKUP(B357,managelist_20211101!$H$3:$I$10442,2,FALSE)</f>
        <v>VE</v>
      </c>
      <c r="G357" s="132" t="str">
        <f t="shared" si="17"/>
        <v>○</v>
      </c>
    </row>
    <row r="358" spans="1:7" x14ac:dyDescent="0.15">
      <c r="A358" s="132" t="s">
        <v>3008</v>
      </c>
      <c r="B358" s="132" t="str">
        <f t="shared" si="15"/>
        <v>TH-170007</v>
      </c>
      <c r="C358" s="132" t="str">
        <f t="shared" si="16"/>
        <v>VE</v>
      </c>
      <c r="E358" s="132" t="str">
        <f>VLOOKUP(B358,managelist_20211101!$H$3:$I$10442,1,FALSE)</f>
        <v>TH-170007</v>
      </c>
      <c r="F358" s="132" t="str">
        <f>VLOOKUP(B358,managelist_20211101!$H$3:$I$10442,2,FALSE)</f>
        <v>VE</v>
      </c>
      <c r="G358" s="132" t="str">
        <f t="shared" si="17"/>
        <v>○</v>
      </c>
    </row>
    <row r="359" spans="1:7" x14ac:dyDescent="0.15">
      <c r="A359" s="132" t="s">
        <v>3069</v>
      </c>
      <c r="B359" s="132" t="str">
        <f t="shared" si="15"/>
        <v>KK-160022</v>
      </c>
      <c r="C359" s="132" t="str">
        <f t="shared" si="16"/>
        <v>VE</v>
      </c>
      <c r="E359" s="132" t="str">
        <f>VLOOKUP(B359,managelist_20211101!$H$3:$I$10442,1,FALSE)</f>
        <v>KK-160022</v>
      </c>
      <c r="F359" s="132" t="str">
        <f>VLOOKUP(B359,managelist_20211101!$H$3:$I$10442,2,FALSE)</f>
        <v>VE</v>
      </c>
      <c r="G359" s="132" t="str">
        <f t="shared" si="17"/>
        <v>○</v>
      </c>
    </row>
    <row r="360" spans="1:7" x14ac:dyDescent="0.15">
      <c r="A360" s="132" t="s">
        <v>3127</v>
      </c>
      <c r="B360" s="132" t="str">
        <f t="shared" si="15"/>
        <v>KT-150031</v>
      </c>
      <c r="C360" s="132" t="str">
        <f t="shared" si="16"/>
        <v>VE</v>
      </c>
      <c r="E360" s="132" t="str">
        <f>VLOOKUP(B360,managelist_20211101!$H$3:$I$10442,1,FALSE)</f>
        <v>KT-150031</v>
      </c>
      <c r="F360" s="132" t="str">
        <f>VLOOKUP(B360,managelist_20211101!$H$3:$I$10442,2,FALSE)</f>
        <v>VE</v>
      </c>
      <c r="G360" s="132" t="str">
        <f t="shared" si="17"/>
        <v>○</v>
      </c>
    </row>
    <row r="361" spans="1:7" x14ac:dyDescent="0.15">
      <c r="A361" s="132" t="s">
        <v>1249</v>
      </c>
      <c r="B361" s="132" t="str">
        <f t="shared" si="15"/>
        <v>HK-130003</v>
      </c>
      <c r="C361" s="132" t="str">
        <f t="shared" si="16"/>
        <v>VR</v>
      </c>
      <c r="E361" s="132" t="str">
        <f>VLOOKUP(B361,managelist_20211101!$H$3:$I$10442,1,FALSE)</f>
        <v>HK-130003</v>
      </c>
      <c r="F361" s="132" t="str">
        <f>VLOOKUP(B361,managelist_20211101!$H$3:$I$10442,2,FALSE)</f>
        <v>VR</v>
      </c>
      <c r="G361" s="132" t="str">
        <f t="shared" si="17"/>
        <v>○</v>
      </c>
    </row>
    <row r="362" spans="1:7" x14ac:dyDescent="0.15">
      <c r="A362" s="132" t="s">
        <v>3071</v>
      </c>
      <c r="B362" s="132" t="str">
        <f t="shared" si="15"/>
        <v>KT-160039</v>
      </c>
      <c r="C362" s="132" t="str">
        <f t="shared" si="16"/>
        <v>VR</v>
      </c>
      <c r="E362" s="132" t="str">
        <f>VLOOKUP(B362,managelist_20211101!$H$3:$I$10442,1,FALSE)</f>
        <v>KT-160039</v>
      </c>
      <c r="F362" s="132" t="str">
        <f>VLOOKUP(B362,managelist_20211101!$H$3:$I$10442,2,FALSE)</f>
        <v>VR</v>
      </c>
      <c r="G362" s="132" t="str">
        <f t="shared" si="17"/>
        <v>○</v>
      </c>
    </row>
    <row r="363" spans="1:7" x14ac:dyDescent="0.15">
      <c r="A363" s="132" t="s">
        <v>3226</v>
      </c>
      <c r="B363" s="132" t="str">
        <f t="shared" si="15"/>
        <v>CB-130007</v>
      </c>
      <c r="C363" s="132" t="str">
        <f t="shared" si="16"/>
        <v>VE</v>
      </c>
      <c r="E363" s="132" t="str">
        <f>VLOOKUP(B363,managelist_20211101!$H$3:$I$10442,1,FALSE)</f>
        <v>CB-130007</v>
      </c>
      <c r="F363" s="132" t="str">
        <f>VLOOKUP(B363,managelist_20211101!$H$3:$I$10442,2,FALSE)</f>
        <v>VE</v>
      </c>
      <c r="G363" s="132" t="str">
        <f t="shared" si="17"/>
        <v>○</v>
      </c>
    </row>
    <row r="364" spans="1:7" x14ac:dyDescent="0.15">
      <c r="A364" s="132" t="s">
        <v>3828</v>
      </c>
      <c r="B364" s="132" t="str">
        <f t="shared" si="15"/>
        <v>CB-080010</v>
      </c>
      <c r="C364" s="132" t="str">
        <f t="shared" si="16"/>
        <v>VG</v>
      </c>
      <c r="E364" s="132" t="str">
        <f>VLOOKUP(B364,managelist_20211101!$H$3:$I$10442,1,FALSE)</f>
        <v>CB-080010</v>
      </c>
      <c r="F364" s="132" t="str">
        <f>VLOOKUP(B364,managelist_20211101!$H$3:$I$10442,2,FALSE)</f>
        <v>VG</v>
      </c>
      <c r="G364" s="132" t="str">
        <f t="shared" si="17"/>
        <v>○</v>
      </c>
    </row>
    <row r="365" spans="1:7" x14ac:dyDescent="0.15">
      <c r="A365" s="132" t="s">
        <v>1107</v>
      </c>
      <c r="B365" s="132" t="str">
        <f t="shared" si="15"/>
        <v>CB-110028</v>
      </c>
      <c r="C365" s="132" t="str">
        <f t="shared" si="16"/>
        <v>VR</v>
      </c>
      <c r="E365" s="132" t="str">
        <f>VLOOKUP(B365,managelist_20211101!$H$3:$I$10442,1,FALSE)</f>
        <v>CB-110028</v>
      </c>
      <c r="F365" s="132" t="str">
        <f>VLOOKUP(B365,managelist_20211101!$H$3:$I$10442,2,FALSE)</f>
        <v>VR</v>
      </c>
      <c r="G365" s="132" t="str">
        <f t="shared" si="17"/>
        <v>○</v>
      </c>
    </row>
    <row r="366" spans="1:7" x14ac:dyDescent="0.15">
      <c r="A366" s="132" t="s">
        <v>1343</v>
      </c>
      <c r="B366" s="132" t="str">
        <f t="shared" si="15"/>
        <v>KK-120044</v>
      </c>
      <c r="C366" s="132" t="str">
        <f t="shared" si="16"/>
        <v>VE</v>
      </c>
      <c r="E366" s="132" t="str">
        <f>VLOOKUP(B366,managelist_20211101!$H$3:$I$10442,1,FALSE)</f>
        <v>KK-120044</v>
      </c>
      <c r="F366" s="132" t="str">
        <f>VLOOKUP(B366,managelist_20211101!$H$3:$I$10442,2,FALSE)</f>
        <v>VE</v>
      </c>
      <c r="G366" s="132" t="str">
        <f t="shared" si="17"/>
        <v>○</v>
      </c>
    </row>
    <row r="367" spans="1:7" x14ac:dyDescent="0.15">
      <c r="A367" s="132" t="s">
        <v>11213</v>
      </c>
      <c r="B367" s="132" t="str">
        <f t="shared" si="15"/>
        <v>SK-080012</v>
      </c>
      <c r="C367" s="132" t="str">
        <f t="shared" si="16"/>
        <v>VG</v>
      </c>
      <c r="E367" s="132" t="str">
        <f>VLOOKUP(B367,managelist_20211101!$H$3:$I$10442,1,FALSE)</f>
        <v>SK-080012</v>
      </c>
      <c r="F367" s="132" t="str">
        <f>VLOOKUP(B367,managelist_20211101!$H$3:$I$10442,2,FALSE)</f>
        <v>VG</v>
      </c>
      <c r="G367" s="132" t="str">
        <f t="shared" si="17"/>
        <v>○</v>
      </c>
    </row>
    <row r="368" spans="1:7" x14ac:dyDescent="0.15">
      <c r="A368" s="132" t="s">
        <v>1326</v>
      </c>
      <c r="B368" s="132" t="str">
        <f t="shared" si="15"/>
        <v>KK-110049</v>
      </c>
      <c r="C368" s="132" t="str">
        <f t="shared" si="16"/>
        <v>VR</v>
      </c>
      <c r="E368" s="132" t="str">
        <f>VLOOKUP(B368,managelist_20211101!$H$3:$I$10442,1,FALSE)</f>
        <v>KK-110049</v>
      </c>
      <c r="F368" s="132" t="str">
        <f>VLOOKUP(B368,managelist_20211101!$H$3:$I$10442,2,FALSE)</f>
        <v>VR</v>
      </c>
      <c r="G368" s="132" t="str">
        <f t="shared" si="17"/>
        <v>○</v>
      </c>
    </row>
    <row r="369" spans="1:7" x14ac:dyDescent="0.15">
      <c r="A369" s="132" t="s">
        <v>3218</v>
      </c>
      <c r="B369" s="132" t="str">
        <f t="shared" si="15"/>
        <v>KK-130024</v>
      </c>
      <c r="C369" s="132" t="str">
        <f t="shared" si="16"/>
        <v>VE</v>
      </c>
      <c r="E369" s="132" t="str">
        <f>VLOOKUP(B369,managelist_20211101!$H$3:$I$10442,1,FALSE)</f>
        <v>KK-130024</v>
      </c>
      <c r="F369" s="132" t="str">
        <f>VLOOKUP(B369,managelist_20211101!$H$3:$I$10442,2,FALSE)</f>
        <v>VE</v>
      </c>
      <c r="G369" s="132" t="str">
        <f t="shared" si="17"/>
        <v>○</v>
      </c>
    </row>
    <row r="370" spans="1:7" x14ac:dyDescent="0.15">
      <c r="A370" s="132" t="s">
        <v>1100</v>
      </c>
      <c r="B370" s="132" t="str">
        <f t="shared" si="15"/>
        <v>CB-110010</v>
      </c>
      <c r="C370" s="132" t="str">
        <f t="shared" si="16"/>
        <v>VE</v>
      </c>
      <c r="E370" s="132" t="str">
        <f>VLOOKUP(B370,managelist_20211101!$H$3:$I$10442,1,FALSE)</f>
        <v>CB-110010</v>
      </c>
      <c r="F370" s="132" t="str">
        <f>VLOOKUP(B370,managelist_20211101!$H$3:$I$10442,2,FALSE)</f>
        <v>VE</v>
      </c>
      <c r="G370" s="132" t="str">
        <f t="shared" si="17"/>
        <v>○</v>
      </c>
    </row>
    <row r="371" spans="1:7" x14ac:dyDescent="0.15">
      <c r="A371" s="132" t="s">
        <v>1130</v>
      </c>
      <c r="B371" s="132" t="str">
        <f t="shared" si="15"/>
        <v>CB-120037</v>
      </c>
      <c r="C371" s="132" t="str">
        <f t="shared" si="16"/>
        <v>VR</v>
      </c>
      <c r="E371" s="132" t="str">
        <f>VLOOKUP(B371,managelist_20211101!$H$3:$I$10442,1,FALSE)</f>
        <v>CB-120037</v>
      </c>
      <c r="F371" s="132" t="str">
        <f>VLOOKUP(B371,managelist_20211101!$H$3:$I$10442,2,FALSE)</f>
        <v>VR</v>
      </c>
      <c r="G371" s="132" t="str">
        <f t="shared" si="17"/>
        <v>○</v>
      </c>
    </row>
    <row r="372" spans="1:7" x14ac:dyDescent="0.15">
      <c r="A372" s="132" t="s">
        <v>4547</v>
      </c>
      <c r="B372" s="132" t="str">
        <f t="shared" si="15"/>
        <v>CG-080008</v>
      </c>
      <c r="C372" s="132" t="str">
        <f t="shared" si="16"/>
        <v>VG</v>
      </c>
      <c r="E372" s="132" t="str">
        <f>VLOOKUP(B372,managelist_20211101!$H$3:$I$10442,1,FALSE)</f>
        <v>CG-080008</v>
      </c>
      <c r="F372" s="132" t="str">
        <f>VLOOKUP(B372,managelist_20211101!$H$3:$I$10442,2,FALSE)</f>
        <v>VG</v>
      </c>
      <c r="G372" s="132" t="str">
        <f t="shared" si="17"/>
        <v>○</v>
      </c>
    </row>
    <row r="373" spans="1:7" x14ac:dyDescent="0.15">
      <c r="A373" s="132" t="s">
        <v>4584</v>
      </c>
      <c r="B373" s="132" t="str">
        <f t="shared" si="15"/>
        <v>CG-090017</v>
      </c>
      <c r="C373" s="132" t="str">
        <f t="shared" si="16"/>
        <v>VG</v>
      </c>
      <c r="E373" s="132" t="str">
        <f>VLOOKUP(B373,managelist_20211101!$H$3:$I$10442,1,FALSE)</f>
        <v>CG-090017</v>
      </c>
      <c r="F373" s="132" t="str">
        <f>VLOOKUP(B373,managelist_20211101!$H$3:$I$10442,2,FALSE)</f>
        <v>VG</v>
      </c>
      <c r="G373" s="132" t="str">
        <f t="shared" si="17"/>
        <v>○</v>
      </c>
    </row>
    <row r="374" spans="1:7" x14ac:dyDescent="0.15">
      <c r="A374" s="132" t="s">
        <v>1145</v>
      </c>
      <c r="B374" s="132" t="str">
        <f t="shared" si="15"/>
        <v>CG-100026</v>
      </c>
      <c r="C374" s="132" t="str">
        <f t="shared" si="16"/>
        <v>VR</v>
      </c>
      <c r="E374" s="132" t="str">
        <f>VLOOKUP(B374,managelist_20211101!$H$3:$I$10442,1,FALSE)</f>
        <v>CG-100026</v>
      </c>
      <c r="F374" s="132" t="str">
        <f>VLOOKUP(B374,managelist_20211101!$H$3:$I$10442,2,FALSE)</f>
        <v>VG</v>
      </c>
      <c r="G374" s="132" t="str">
        <f t="shared" si="17"/>
        <v>VG</v>
      </c>
    </row>
    <row r="375" spans="1:7" x14ac:dyDescent="0.15">
      <c r="A375" s="132" t="s">
        <v>1189</v>
      </c>
      <c r="B375" s="132" t="str">
        <f t="shared" si="15"/>
        <v>CG-130013</v>
      </c>
      <c r="C375" s="132" t="str">
        <f t="shared" si="16"/>
        <v>VE</v>
      </c>
      <c r="E375" s="132" t="str">
        <f>VLOOKUP(B375,managelist_20211101!$H$3:$I$10442,1,FALSE)</f>
        <v>CG-130013</v>
      </c>
      <c r="F375" s="132" t="str">
        <f>VLOOKUP(B375,managelist_20211101!$H$3:$I$10442,2,FALSE)</f>
        <v>VE</v>
      </c>
      <c r="G375" s="132" t="str">
        <f t="shared" si="17"/>
        <v>○</v>
      </c>
    </row>
    <row r="376" spans="1:7" x14ac:dyDescent="0.15">
      <c r="A376" s="132" t="s">
        <v>1210</v>
      </c>
      <c r="B376" s="132" t="str">
        <f t="shared" si="15"/>
        <v>HK-100039</v>
      </c>
      <c r="C376" s="132" t="str">
        <f t="shared" si="16"/>
        <v>VR</v>
      </c>
      <c r="E376" s="132" t="str">
        <f>VLOOKUP(B376,managelist_20211101!$H$3:$I$10442,1,FALSE)</f>
        <v>HK-100039</v>
      </c>
      <c r="F376" s="132" t="str">
        <f>VLOOKUP(B376,managelist_20211101!$H$3:$I$10442,2,FALSE)</f>
        <v>VG</v>
      </c>
      <c r="G376" s="132" t="str">
        <f t="shared" si="17"/>
        <v>VG</v>
      </c>
    </row>
    <row r="377" spans="1:7" x14ac:dyDescent="0.15">
      <c r="A377" s="132" t="s">
        <v>1212</v>
      </c>
      <c r="B377" s="132" t="str">
        <f t="shared" si="15"/>
        <v>HK-100043</v>
      </c>
      <c r="C377" s="132" t="str">
        <f t="shared" si="16"/>
        <v>VE</v>
      </c>
      <c r="E377" s="132" t="str">
        <f>VLOOKUP(B377,managelist_20211101!$H$3:$I$10442,1,FALSE)</f>
        <v>HK-100043</v>
      </c>
      <c r="F377" s="132" t="str">
        <f>VLOOKUP(B377,managelist_20211101!$H$3:$I$10442,2,FALSE)</f>
        <v>VG</v>
      </c>
      <c r="G377" s="132" t="str">
        <f t="shared" si="17"/>
        <v>VG</v>
      </c>
    </row>
    <row r="378" spans="1:7" x14ac:dyDescent="0.15">
      <c r="A378" s="132" t="s">
        <v>3113</v>
      </c>
      <c r="B378" s="132" t="str">
        <f t="shared" si="15"/>
        <v>HK-150007</v>
      </c>
      <c r="C378" s="132" t="str">
        <f t="shared" si="16"/>
        <v>VR</v>
      </c>
      <c r="E378" s="132" t="str">
        <f>VLOOKUP(B378,managelist_20211101!$H$3:$I$10442,1,FALSE)</f>
        <v>HK-150007</v>
      </c>
      <c r="F378" s="132" t="str">
        <f>VLOOKUP(B378,managelist_20211101!$H$3:$I$10442,2,FALSE)</f>
        <v>VR</v>
      </c>
      <c r="G378" s="132" t="str">
        <f t="shared" si="17"/>
        <v>○</v>
      </c>
    </row>
    <row r="379" spans="1:7" x14ac:dyDescent="0.15">
      <c r="A379" s="132" t="s">
        <v>1299</v>
      </c>
      <c r="B379" s="132" t="str">
        <f t="shared" si="15"/>
        <v>KK-100080</v>
      </c>
      <c r="C379" s="132" t="str">
        <f t="shared" si="16"/>
        <v>VR</v>
      </c>
      <c r="E379" s="132" t="str">
        <f>VLOOKUP(B379,managelist_20211101!$H$3:$I$10442,1,FALSE)</f>
        <v>KK-100080</v>
      </c>
      <c r="F379" s="132" t="str">
        <f>VLOOKUP(B379,managelist_20211101!$H$3:$I$10442,2,FALSE)</f>
        <v>VG</v>
      </c>
      <c r="G379" s="132" t="str">
        <f t="shared" si="17"/>
        <v>VG</v>
      </c>
    </row>
    <row r="380" spans="1:7" x14ac:dyDescent="0.15">
      <c r="A380" s="132" t="s">
        <v>1331</v>
      </c>
      <c r="B380" s="132" t="str">
        <f t="shared" si="15"/>
        <v>KK-110060</v>
      </c>
      <c r="C380" s="132" t="str">
        <f t="shared" si="16"/>
        <v>VE</v>
      </c>
      <c r="E380" s="132" t="str">
        <f>VLOOKUP(B380,managelist_20211101!$H$3:$I$10442,1,FALSE)</f>
        <v>KK-110060</v>
      </c>
      <c r="F380" s="132" t="str">
        <f>VLOOKUP(B380,managelist_20211101!$H$3:$I$10442,2,FALSE)</f>
        <v>VE</v>
      </c>
      <c r="G380" s="132" t="str">
        <f t="shared" si="17"/>
        <v>○</v>
      </c>
    </row>
    <row r="381" spans="1:7" x14ac:dyDescent="0.15">
      <c r="A381" s="132" t="s">
        <v>1361</v>
      </c>
      <c r="B381" s="132" t="str">
        <f t="shared" si="15"/>
        <v>KK-150043</v>
      </c>
      <c r="C381" s="132" t="str">
        <f t="shared" si="16"/>
        <v>VR</v>
      </c>
      <c r="E381" s="132" t="str">
        <f>VLOOKUP(B381,managelist_20211101!$H$3:$I$10442,1,FALSE)</f>
        <v>KK-150043</v>
      </c>
      <c r="F381" s="132" t="str">
        <f>VLOOKUP(B381,managelist_20211101!$H$3:$I$10442,2,FALSE)</f>
        <v>VR</v>
      </c>
      <c r="G381" s="132" t="str">
        <f t="shared" si="17"/>
        <v>○</v>
      </c>
    </row>
    <row r="382" spans="1:7" x14ac:dyDescent="0.15">
      <c r="A382" s="132" t="s">
        <v>7932</v>
      </c>
      <c r="B382" s="132" t="str">
        <f t="shared" si="15"/>
        <v>KT-090046</v>
      </c>
      <c r="C382" s="132" t="str">
        <f t="shared" si="16"/>
        <v>VG</v>
      </c>
      <c r="E382" s="132" t="str">
        <f>VLOOKUP(B382,managelist_20211101!$H$3:$I$10442,1,FALSE)</f>
        <v>KT-090046</v>
      </c>
      <c r="F382" s="132" t="str">
        <f>VLOOKUP(B382,managelist_20211101!$H$3:$I$10442,2,FALSE)</f>
        <v>VG</v>
      </c>
      <c r="G382" s="132" t="str">
        <f t="shared" si="17"/>
        <v>○</v>
      </c>
    </row>
    <row r="383" spans="1:7" x14ac:dyDescent="0.15">
      <c r="A383" s="132" t="s">
        <v>1391</v>
      </c>
      <c r="B383" s="132" t="str">
        <f t="shared" si="15"/>
        <v>KT-100087</v>
      </c>
      <c r="C383" s="132" t="str">
        <f t="shared" si="16"/>
        <v>VE</v>
      </c>
      <c r="E383" s="132" t="str">
        <f>VLOOKUP(B383,managelist_20211101!$H$3:$I$10442,1,FALSE)</f>
        <v>KT-100087</v>
      </c>
      <c r="F383" s="132" t="str">
        <f>VLOOKUP(B383,managelist_20211101!$H$3:$I$10442,2,FALSE)</f>
        <v>VG</v>
      </c>
      <c r="G383" s="132" t="str">
        <f t="shared" si="17"/>
        <v>VG</v>
      </c>
    </row>
    <row r="384" spans="1:7" x14ac:dyDescent="0.15">
      <c r="A384" s="132" t="s">
        <v>1421</v>
      </c>
      <c r="B384" s="132" t="str">
        <f t="shared" si="15"/>
        <v>KT-110079</v>
      </c>
      <c r="C384" s="132" t="str">
        <f t="shared" si="16"/>
        <v>VE</v>
      </c>
      <c r="E384" s="132" t="str">
        <f>VLOOKUP(B384,managelist_20211101!$H$3:$I$10442,1,FALSE)</f>
        <v>KT-110079</v>
      </c>
      <c r="F384" s="132" t="str">
        <f>VLOOKUP(B384,managelist_20211101!$H$3:$I$10442,2,FALSE)</f>
        <v>VE</v>
      </c>
      <c r="G384" s="132" t="str">
        <f t="shared" si="17"/>
        <v>○</v>
      </c>
    </row>
    <row r="385" spans="1:7" x14ac:dyDescent="0.15">
      <c r="A385" s="132" t="s">
        <v>11225</v>
      </c>
      <c r="B385" s="132" t="str">
        <f t="shared" si="15"/>
        <v>SK-090006</v>
      </c>
      <c r="C385" s="132" t="str">
        <f t="shared" si="16"/>
        <v>VG</v>
      </c>
      <c r="E385" s="132" t="str">
        <f>VLOOKUP(B385,managelist_20211101!$H$3:$I$10442,1,FALSE)</f>
        <v>SK-090006</v>
      </c>
      <c r="F385" s="132" t="str">
        <f>VLOOKUP(B385,managelist_20211101!$H$3:$I$10442,2,FALSE)</f>
        <v>VG</v>
      </c>
      <c r="G385" s="132" t="str">
        <f t="shared" si="17"/>
        <v>○</v>
      </c>
    </row>
    <row r="386" spans="1:7" x14ac:dyDescent="0.15">
      <c r="A386" s="132" t="s">
        <v>3033</v>
      </c>
      <c r="B386" s="132" t="str">
        <f t="shared" si="15"/>
        <v>QS-160045</v>
      </c>
      <c r="C386" s="132" t="str">
        <f t="shared" si="16"/>
        <v>VE</v>
      </c>
      <c r="E386" s="132" t="str">
        <f>VLOOKUP(B386,managelist_20211101!$H$3:$I$10442,1,FALSE)</f>
        <v>QS-160045</v>
      </c>
      <c r="F386" s="132" t="str">
        <f>VLOOKUP(B386,managelist_20211101!$H$3:$I$10442,2,FALSE)</f>
        <v>VE</v>
      </c>
      <c r="G386" s="132" t="str">
        <f t="shared" si="17"/>
        <v>○</v>
      </c>
    </row>
    <row r="387" spans="1:7" x14ac:dyDescent="0.15">
      <c r="A387" s="132" t="s">
        <v>3061</v>
      </c>
      <c r="B387" s="132" t="str">
        <f t="shared" ref="B387:B450" si="18">LEFT(A387,FIND("-",A387)+6)</f>
        <v>QS-160015</v>
      </c>
      <c r="C387" s="132" t="str">
        <f t="shared" ref="C387:C450" si="19">RIGHT(A387,LEN(A387)-FIND("-",A387)-7)</f>
        <v>VE</v>
      </c>
      <c r="E387" s="132" t="str">
        <f>VLOOKUP(B387,managelist_20211101!$H$3:$I$10442,1,FALSE)</f>
        <v>QS-160015</v>
      </c>
      <c r="F387" s="132" t="str">
        <f>VLOOKUP(B387,managelist_20211101!$H$3:$I$10442,2,FALSE)</f>
        <v>VE</v>
      </c>
      <c r="G387" s="132" t="str">
        <f t="shared" ref="G387:G450" si="20">IF(C387=F387,"○",F387)</f>
        <v>○</v>
      </c>
    </row>
    <row r="388" spans="1:7" x14ac:dyDescent="0.15">
      <c r="A388" s="132" t="s">
        <v>3073</v>
      </c>
      <c r="B388" s="132" t="str">
        <f t="shared" si="18"/>
        <v>KT-160034</v>
      </c>
      <c r="C388" s="132" t="str">
        <f t="shared" si="19"/>
        <v>VE</v>
      </c>
      <c r="E388" s="132" t="str">
        <f>VLOOKUP(B388,managelist_20211101!$H$3:$I$10442,1,FALSE)</f>
        <v>KT-160034</v>
      </c>
      <c r="F388" s="132" t="str">
        <f>VLOOKUP(B388,managelist_20211101!$H$3:$I$10442,2,FALSE)</f>
        <v>VE</v>
      </c>
      <c r="G388" s="132" t="str">
        <f t="shared" si="20"/>
        <v>○</v>
      </c>
    </row>
    <row r="389" spans="1:7" x14ac:dyDescent="0.15">
      <c r="A389" s="132" t="s">
        <v>3119</v>
      </c>
      <c r="B389" s="132" t="str">
        <f t="shared" si="18"/>
        <v>KT-150055</v>
      </c>
      <c r="C389" s="132" t="str">
        <f t="shared" si="19"/>
        <v>VR</v>
      </c>
      <c r="E389" s="132" t="str">
        <f>VLOOKUP(B389,managelist_20211101!$H$3:$I$10442,1,FALSE)</f>
        <v>KT-150055</v>
      </c>
      <c r="F389" s="132" t="str">
        <f>VLOOKUP(B389,managelist_20211101!$H$3:$I$10442,2,FALSE)</f>
        <v>VR</v>
      </c>
      <c r="G389" s="132" t="str">
        <f t="shared" si="20"/>
        <v>○</v>
      </c>
    </row>
    <row r="390" spans="1:7" x14ac:dyDescent="0.15">
      <c r="A390" s="132" t="s">
        <v>3169</v>
      </c>
      <c r="B390" s="132" t="str">
        <f t="shared" si="18"/>
        <v>KT-140078</v>
      </c>
      <c r="C390" s="132" t="str">
        <f t="shared" si="19"/>
        <v>VR</v>
      </c>
      <c r="E390" s="132" t="str">
        <f>VLOOKUP(B390,managelist_20211101!$H$3:$I$10442,1,FALSE)</f>
        <v>KT-140078</v>
      </c>
      <c r="F390" s="132" t="str">
        <f>VLOOKUP(B390,managelist_20211101!$H$3:$I$10442,2,FALSE)</f>
        <v>VR</v>
      </c>
      <c r="G390" s="132" t="str">
        <f t="shared" si="20"/>
        <v>○</v>
      </c>
    </row>
    <row r="391" spans="1:7" x14ac:dyDescent="0.15">
      <c r="A391" s="132" t="s">
        <v>3189</v>
      </c>
      <c r="B391" s="132" t="str">
        <f t="shared" si="18"/>
        <v>KT-140012</v>
      </c>
      <c r="C391" s="132" t="str">
        <f t="shared" si="19"/>
        <v>VR</v>
      </c>
      <c r="E391" s="132" t="str">
        <f>VLOOKUP(B391,managelist_20211101!$H$3:$I$10442,1,FALSE)</f>
        <v>KT-140012</v>
      </c>
      <c r="F391" s="132" t="str">
        <f>VLOOKUP(B391,managelist_20211101!$H$3:$I$10442,2,FALSE)</f>
        <v>VR</v>
      </c>
      <c r="G391" s="132" t="str">
        <f t="shared" si="20"/>
        <v>○</v>
      </c>
    </row>
    <row r="392" spans="1:7" x14ac:dyDescent="0.15">
      <c r="A392" s="132" t="s">
        <v>1080</v>
      </c>
      <c r="B392" s="132" t="str">
        <f t="shared" si="18"/>
        <v>CB-100024</v>
      </c>
      <c r="C392" s="132" t="str">
        <f t="shared" si="19"/>
        <v>VE</v>
      </c>
      <c r="E392" s="132" t="str">
        <f>VLOOKUP(B392,managelist_20211101!$H$3:$I$10442,1,FALSE)</f>
        <v>CB-100024</v>
      </c>
      <c r="F392" s="132" t="str">
        <f>VLOOKUP(B392,managelist_20211101!$H$3:$I$10442,2,FALSE)</f>
        <v>VG</v>
      </c>
      <c r="G392" s="132" t="str">
        <f t="shared" si="20"/>
        <v>VG</v>
      </c>
    </row>
    <row r="393" spans="1:7" x14ac:dyDescent="0.15">
      <c r="A393" s="132" t="s">
        <v>1227</v>
      </c>
      <c r="B393" s="132" t="str">
        <f t="shared" si="18"/>
        <v>HK-110027</v>
      </c>
      <c r="C393" s="132" t="str">
        <f t="shared" si="19"/>
        <v>VE</v>
      </c>
      <c r="E393" s="132" t="str">
        <f>VLOOKUP(B393,managelist_20211101!$H$3:$I$10442,1,FALSE)</f>
        <v>HK-110027</v>
      </c>
      <c r="F393" s="132" t="str">
        <f>VLOOKUP(B393,managelist_20211101!$H$3:$I$10442,2,FALSE)</f>
        <v>VE</v>
      </c>
      <c r="G393" s="132" t="str">
        <f t="shared" si="20"/>
        <v>○</v>
      </c>
    </row>
    <row r="394" spans="1:7" x14ac:dyDescent="0.15">
      <c r="A394" s="132" t="s">
        <v>1248</v>
      </c>
      <c r="B394" s="132" t="str">
        <f t="shared" si="18"/>
        <v>HK-130002</v>
      </c>
      <c r="C394" s="132" t="str">
        <f t="shared" si="19"/>
        <v>VR</v>
      </c>
      <c r="E394" s="132" t="str">
        <f>VLOOKUP(B394,managelist_20211101!$H$3:$I$10442,1,FALSE)</f>
        <v>HK-130002</v>
      </c>
      <c r="F394" s="132" t="str">
        <f>VLOOKUP(B394,managelist_20211101!$H$3:$I$10442,2,FALSE)</f>
        <v>VR</v>
      </c>
      <c r="G394" s="132" t="str">
        <f t="shared" si="20"/>
        <v>○</v>
      </c>
    </row>
    <row r="395" spans="1:7" x14ac:dyDescent="0.15">
      <c r="A395" s="132" t="s">
        <v>1252</v>
      </c>
      <c r="B395" s="132" t="str">
        <f t="shared" si="18"/>
        <v>HK-140003</v>
      </c>
      <c r="C395" s="132" t="str">
        <f t="shared" si="19"/>
        <v>VE</v>
      </c>
      <c r="E395" s="132" t="str">
        <f>VLOOKUP(B395,managelist_20211101!$H$3:$I$10442,1,FALSE)</f>
        <v>HK-140003</v>
      </c>
      <c r="F395" s="132" t="str">
        <f>VLOOKUP(B395,managelist_20211101!$H$3:$I$10442,2,FALSE)</f>
        <v>VE</v>
      </c>
      <c r="G395" s="132" t="str">
        <f t="shared" si="20"/>
        <v>○</v>
      </c>
    </row>
    <row r="396" spans="1:7" x14ac:dyDescent="0.15">
      <c r="A396" s="132" t="s">
        <v>6163</v>
      </c>
      <c r="B396" s="132" t="str">
        <f t="shared" si="18"/>
        <v>KK-080017</v>
      </c>
      <c r="C396" s="132" t="str">
        <f t="shared" si="19"/>
        <v>VG</v>
      </c>
      <c r="E396" s="132" t="str">
        <f>VLOOKUP(B396,managelist_20211101!$H$3:$I$10442,1,FALSE)</f>
        <v>KK-080017</v>
      </c>
      <c r="F396" s="132" t="str">
        <f>VLOOKUP(B396,managelist_20211101!$H$3:$I$10442,2,FALSE)</f>
        <v>VG</v>
      </c>
      <c r="G396" s="132" t="str">
        <f t="shared" si="20"/>
        <v>○</v>
      </c>
    </row>
    <row r="397" spans="1:7" x14ac:dyDescent="0.15">
      <c r="A397" s="132" t="s">
        <v>6182</v>
      </c>
      <c r="B397" s="132" t="str">
        <f t="shared" si="18"/>
        <v>KK-080036</v>
      </c>
      <c r="C397" s="132" t="str">
        <f t="shared" si="19"/>
        <v>VG</v>
      </c>
      <c r="E397" s="132" t="str">
        <f>VLOOKUP(B397,managelist_20211101!$H$3:$I$10442,1,FALSE)</f>
        <v>KK-080036</v>
      </c>
      <c r="F397" s="132" t="str">
        <f>VLOOKUP(B397,managelist_20211101!$H$3:$I$10442,2,FALSE)</f>
        <v>VG</v>
      </c>
      <c r="G397" s="132" t="str">
        <f t="shared" si="20"/>
        <v>○</v>
      </c>
    </row>
    <row r="398" spans="1:7" x14ac:dyDescent="0.15">
      <c r="A398" s="132" t="s">
        <v>1300</v>
      </c>
      <c r="B398" s="132" t="str">
        <f t="shared" si="18"/>
        <v>KK-100081</v>
      </c>
      <c r="C398" s="132" t="str">
        <f t="shared" si="19"/>
        <v>VE</v>
      </c>
      <c r="E398" s="132" t="str">
        <f>VLOOKUP(B398,managelist_20211101!$H$3:$I$10442,1,FALSE)</f>
        <v>KK-100081</v>
      </c>
      <c r="F398" s="132" t="str">
        <f>VLOOKUP(B398,managelist_20211101!$H$3:$I$10442,2,FALSE)</f>
        <v>VG</v>
      </c>
      <c r="G398" s="132" t="str">
        <f t="shared" si="20"/>
        <v>VG</v>
      </c>
    </row>
    <row r="399" spans="1:7" x14ac:dyDescent="0.15">
      <c r="A399" s="132" t="s">
        <v>1314</v>
      </c>
      <c r="B399" s="132" t="str">
        <f t="shared" si="18"/>
        <v>KK-110002</v>
      </c>
      <c r="C399" s="132" t="str">
        <f t="shared" si="19"/>
        <v>VE</v>
      </c>
      <c r="E399" s="132" t="str">
        <f>VLOOKUP(B399,managelist_20211101!$H$3:$I$10442,1,FALSE)</f>
        <v>KK-110002</v>
      </c>
      <c r="F399" s="132" t="str">
        <f>VLOOKUP(B399,managelist_20211101!$H$3:$I$10442,2,FALSE)</f>
        <v>VE</v>
      </c>
      <c r="G399" s="132" t="str">
        <f t="shared" si="20"/>
        <v>○</v>
      </c>
    </row>
    <row r="400" spans="1:7" x14ac:dyDescent="0.15">
      <c r="A400" s="132" t="s">
        <v>1355</v>
      </c>
      <c r="B400" s="132" t="str">
        <f t="shared" si="18"/>
        <v>KK-130044</v>
      </c>
      <c r="C400" s="132" t="str">
        <f t="shared" si="19"/>
        <v>VE</v>
      </c>
      <c r="E400" s="132" t="str">
        <f>VLOOKUP(B400,managelist_20211101!$H$3:$I$10442,1,FALSE)</f>
        <v>KK-130044</v>
      </c>
      <c r="F400" s="132" t="str">
        <f>VLOOKUP(B400,managelist_20211101!$H$3:$I$10442,2,FALSE)</f>
        <v>VE</v>
      </c>
      <c r="G400" s="132" t="str">
        <f t="shared" si="20"/>
        <v>○</v>
      </c>
    </row>
    <row r="401" spans="1:7" x14ac:dyDescent="0.15">
      <c r="A401" s="132" t="s">
        <v>1388</v>
      </c>
      <c r="B401" s="132" t="str">
        <f t="shared" si="18"/>
        <v>KT-100070</v>
      </c>
      <c r="C401" s="132" t="str">
        <f t="shared" si="19"/>
        <v>VE</v>
      </c>
      <c r="E401" s="132" t="str">
        <f>VLOOKUP(B401,managelist_20211101!$H$3:$I$10442,1,FALSE)</f>
        <v>KT-100070</v>
      </c>
      <c r="F401" s="132" t="str">
        <f>VLOOKUP(B401,managelist_20211101!$H$3:$I$10442,2,FALSE)</f>
        <v>VG</v>
      </c>
      <c r="G401" s="132" t="str">
        <f t="shared" si="20"/>
        <v>VG</v>
      </c>
    </row>
    <row r="402" spans="1:7" x14ac:dyDescent="0.15">
      <c r="A402" s="132" t="s">
        <v>1389</v>
      </c>
      <c r="B402" s="132" t="str">
        <f t="shared" si="18"/>
        <v>KT-100077</v>
      </c>
      <c r="C402" s="132" t="str">
        <f t="shared" si="19"/>
        <v>VE</v>
      </c>
      <c r="E402" s="132" t="str">
        <f>VLOOKUP(B402,managelist_20211101!$H$3:$I$10442,1,FALSE)</f>
        <v>KT-100077</v>
      </c>
      <c r="F402" s="132" t="str">
        <f>VLOOKUP(B402,managelist_20211101!$H$3:$I$10442,2,FALSE)</f>
        <v>VG</v>
      </c>
      <c r="G402" s="132" t="str">
        <f t="shared" si="20"/>
        <v>VG</v>
      </c>
    </row>
    <row r="403" spans="1:7" x14ac:dyDescent="0.15">
      <c r="A403" s="132" t="s">
        <v>1516</v>
      </c>
      <c r="B403" s="132" t="str">
        <f t="shared" si="18"/>
        <v>KT-160006</v>
      </c>
      <c r="C403" s="132" t="str">
        <f t="shared" si="19"/>
        <v>VE</v>
      </c>
      <c r="E403" s="132" t="str">
        <f>VLOOKUP(B403,managelist_20211101!$H$3:$I$10442,1,FALSE)</f>
        <v>KT-160006</v>
      </c>
      <c r="F403" s="132" t="str">
        <f>VLOOKUP(B403,managelist_20211101!$H$3:$I$10442,2,FALSE)</f>
        <v>VE</v>
      </c>
      <c r="G403" s="132" t="str">
        <f t="shared" si="20"/>
        <v>○</v>
      </c>
    </row>
    <row r="404" spans="1:7" x14ac:dyDescent="0.15">
      <c r="A404" s="132" t="s">
        <v>1628</v>
      </c>
      <c r="B404" s="132" t="str">
        <f t="shared" si="18"/>
        <v>TH-150007</v>
      </c>
      <c r="C404" s="132" t="str">
        <f t="shared" si="19"/>
        <v>VE</v>
      </c>
      <c r="E404" s="132" t="str">
        <f>VLOOKUP(B404,managelist_20211101!$H$3:$I$10442,1,FALSE)</f>
        <v>TH-150007</v>
      </c>
      <c r="F404" s="132" t="str">
        <f>VLOOKUP(B404,managelist_20211101!$H$3:$I$10442,2,FALSE)</f>
        <v>VE</v>
      </c>
      <c r="G404" s="132" t="str">
        <f t="shared" si="20"/>
        <v>○</v>
      </c>
    </row>
    <row r="405" spans="1:7" x14ac:dyDescent="0.15">
      <c r="A405" s="132" t="s">
        <v>3036</v>
      </c>
      <c r="B405" s="132" t="str">
        <f t="shared" si="18"/>
        <v>HK-160024</v>
      </c>
      <c r="C405" s="132" t="str">
        <f t="shared" si="19"/>
        <v>VE</v>
      </c>
      <c r="E405" s="132" t="str">
        <f>VLOOKUP(B405,managelist_20211101!$H$3:$I$10442,1,FALSE)</f>
        <v>HK-160024</v>
      </c>
      <c r="F405" s="132" t="str">
        <f>VLOOKUP(B405,managelist_20211101!$H$3:$I$10442,2,FALSE)</f>
        <v>VE</v>
      </c>
      <c r="G405" s="132" t="str">
        <f t="shared" si="20"/>
        <v>○</v>
      </c>
    </row>
    <row r="406" spans="1:7" x14ac:dyDescent="0.15">
      <c r="A406" s="132" t="s">
        <v>3059</v>
      </c>
      <c r="B406" s="132" t="str">
        <f t="shared" si="18"/>
        <v>HK-160011</v>
      </c>
      <c r="C406" s="132" t="str">
        <f t="shared" si="19"/>
        <v>VE</v>
      </c>
      <c r="E406" s="132" t="str">
        <f>VLOOKUP(B406,managelist_20211101!$H$3:$I$10442,1,FALSE)</f>
        <v>HK-160011</v>
      </c>
      <c r="F406" s="132" t="str">
        <f>VLOOKUP(B406,managelist_20211101!$H$3:$I$10442,2,FALSE)</f>
        <v>VE</v>
      </c>
      <c r="G406" s="132" t="str">
        <f t="shared" si="20"/>
        <v>○</v>
      </c>
    </row>
    <row r="407" spans="1:7" x14ac:dyDescent="0.15">
      <c r="A407" s="132" t="s">
        <v>3083</v>
      </c>
      <c r="B407" s="132" t="str">
        <f t="shared" si="18"/>
        <v>HK-160001</v>
      </c>
      <c r="C407" s="132" t="str">
        <f t="shared" si="19"/>
        <v>VE</v>
      </c>
      <c r="E407" s="132" t="str">
        <f>VLOOKUP(B407,managelist_20211101!$H$3:$I$10442,1,FALSE)</f>
        <v>HK-160001</v>
      </c>
      <c r="F407" s="132" t="str">
        <f>VLOOKUP(B407,managelist_20211101!$H$3:$I$10442,2,FALSE)</f>
        <v>VE</v>
      </c>
      <c r="G407" s="132" t="str">
        <f t="shared" si="20"/>
        <v>○</v>
      </c>
    </row>
    <row r="408" spans="1:7" x14ac:dyDescent="0.15">
      <c r="A408" s="132" t="s">
        <v>3187</v>
      </c>
      <c r="B408" s="132" t="str">
        <f t="shared" si="18"/>
        <v>KT-140017</v>
      </c>
      <c r="C408" s="132" t="str">
        <f t="shared" si="19"/>
        <v>VE</v>
      </c>
      <c r="E408" s="132" t="str">
        <f>VLOOKUP(B408,managelist_20211101!$H$3:$I$10442,1,FALSE)</f>
        <v>KT-140017</v>
      </c>
      <c r="F408" s="132" t="str">
        <f>VLOOKUP(B408,managelist_20211101!$H$3:$I$10442,2,FALSE)</f>
        <v>VE</v>
      </c>
      <c r="G408" s="132" t="str">
        <f t="shared" si="20"/>
        <v>○</v>
      </c>
    </row>
    <row r="409" spans="1:7" x14ac:dyDescent="0.15">
      <c r="A409" s="132" t="s">
        <v>3202</v>
      </c>
      <c r="B409" s="132" t="str">
        <f t="shared" si="18"/>
        <v>KT-130098</v>
      </c>
      <c r="C409" s="132" t="str">
        <f t="shared" si="19"/>
        <v>VE</v>
      </c>
      <c r="E409" s="132" t="str">
        <f>VLOOKUP(B409,managelist_20211101!$H$3:$I$10442,1,FALSE)</f>
        <v>KT-130098</v>
      </c>
      <c r="F409" s="132" t="str">
        <f>VLOOKUP(B409,managelist_20211101!$H$3:$I$10442,2,FALSE)</f>
        <v>VE</v>
      </c>
      <c r="G409" s="132" t="str">
        <f t="shared" si="20"/>
        <v>○</v>
      </c>
    </row>
    <row r="410" spans="1:7" x14ac:dyDescent="0.15">
      <c r="A410" s="132" t="s">
        <v>3024</v>
      </c>
      <c r="B410" s="132" t="str">
        <f t="shared" si="18"/>
        <v>KK-170006</v>
      </c>
      <c r="C410" s="132" t="str">
        <f t="shared" si="19"/>
        <v>VE</v>
      </c>
      <c r="E410" s="132" t="str">
        <f>VLOOKUP(B410,managelist_20211101!$H$3:$I$10442,1,FALSE)</f>
        <v>KK-170006</v>
      </c>
      <c r="F410" s="132" t="str">
        <f>VLOOKUP(B410,managelist_20211101!$H$3:$I$10442,2,FALSE)</f>
        <v>VE</v>
      </c>
      <c r="G410" s="132" t="str">
        <f t="shared" si="20"/>
        <v>○</v>
      </c>
    </row>
    <row r="411" spans="1:7" x14ac:dyDescent="0.15">
      <c r="A411" s="132" t="s">
        <v>3176</v>
      </c>
      <c r="B411" s="132" t="str">
        <f t="shared" si="18"/>
        <v>KK-140011</v>
      </c>
      <c r="C411" s="132" t="str">
        <f t="shared" si="19"/>
        <v>VE</v>
      </c>
      <c r="E411" s="132" t="str">
        <f>VLOOKUP(B411,managelist_20211101!$H$3:$I$10442,1,FALSE)</f>
        <v>KK-140011</v>
      </c>
      <c r="F411" s="132" t="str">
        <f>VLOOKUP(B411,managelist_20211101!$H$3:$I$10442,2,FALSE)</f>
        <v>VE</v>
      </c>
      <c r="G411" s="132" t="str">
        <f t="shared" si="20"/>
        <v>○</v>
      </c>
    </row>
    <row r="412" spans="1:7" x14ac:dyDescent="0.15">
      <c r="A412" s="132" t="s">
        <v>1171</v>
      </c>
      <c r="B412" s="132" t="str">
        <f t="shared" si="18"/>
        <v>CG-110036</v>
      </c>
      <c r="C412" s="132" t="str">
        <f t="shared" si="19"/>
        <v>VE</v>
      </c>
      <c r="E412" s="132" t="str">
        <f>VLOOKUP(B412,managelist_20211101!$H$3:$I$10442,1,FALSE)</f>
        <v>CG-110036</v>
      </c>
      <c r="F412" s="132" t="str">
        <f>VLOOKUP(B412,managelist_20211101!$H$3:$I$10442,2,FALSE)</f>
        <v>VE</v>
      </c>
      <c r="G412" s="132" t="str">
        <f t="shared" si="20"/>
        <v>○</v>
      </c>
    </row>
    <row r="413" spans="1:7" x14ac:dyDescent="0.15">
      <c r="A413" s="132" t="s">
        <v>7869</v>
      </c>
      <c r="B413" s="132" t="str">
        <f t="shared" si="18"/>
        <v>KT-080015</v>
      </c>
      <c r="C413" s="132" t="str">
        <f t="shared" si="19"/>
        <v>VG</v>
      </c>
      <c r="E413" s="132" t="str">
        <f>VLOOKUP(B413,managelist_20211101!$H$3:$I$10442,1,FALSE)</f>
        <v>KT-080015</v>
      </c>
      <c r="F413" s="132" t="str">
        <f>VLOOKUP(B413,managelist_20211101!$H$3:$I$10442,2,FALSE)</f>
        <v>VG</v>
      </c>
      <c r="G413" s="132" t="str">
        <f t="shared" si="20"/>
        <v>○</v>
      </c>
    </row>
    <row r="414" spans="1:7" x14ac:dyDescent="0.15">
      <c r="A414" s="132" t="s">
        <v>3209</v>
      </c>
      <c r="B414" s="132" t="str">
        <f t="shared" si="18"/>
        <v>KK-130029</v>
      </c>
      <c r="C414" s="132" t="str">
        <f t="shared" si="19"/>
        <v>VE</v>
      </c>
      <c r="E414" s="132" t="str">
        <f>VLOOKUP(B414,managelist_20211101!$H$3:$I$10442,1,FALSE)</f>
        <v>KK-130029</v>
      </c>
      <c r="F414" s="132" t="str">
        <f>VLOOKUP(B414,managelist_20211101!$H$3:$I$10442,2,FALSE)</f>
        <v>VE</v>
      </c>
      <c r="G414" s="132" t="str">
        <f t="shared" si="20"/>
        <v>○</v>
      </c>
    </row>
    <row r="415" spans="1:7" x14ac:dyDescent="0.15">
      <c r="A415" s="132" t="s">
        <v>3258</v>
      </c>
      <c r="B415" s="132" t="str">
        <f t="shared" si="18"/>
        <v>KK-120033</v>
      </c>
      <c r="C415" s="132" t="str">
        <f t="shared" si="19"/>
        <v>VR</v>
      </c>
      <c r="E415" s="132" t="str">
        <f>VLOOKUP(B415,managelist_20211101!$H$3:$I$10442,1,FALSE)</f>
        <v>KK-120033</v>
      </c>
      <c r="F415" s="132" t="str">
        <f>VLOOKUP(B415,managelist_20211101!$H$3:$I$10442,2,FALSE)</f>
        <v>VR</v>
      </c>
      <c r="G415" s="132" t="str">
        <f t="shared" si="20"/>
        <v>○</v>
      </c>
    </row>
    <row r="416" spans="1:7" x14ac:dyDescent="0.15">
      <c r="A416" s="132" t="s">
        <v>1383</v>
      </c>
      <c r="B416" s="132" t="str">
        <f t="shared" si="18"/>
        <v>KT-100053</v>
      </c>
      <c r="C416" s="132" t="str">
        <f t="shared" si="19"/>
        <v>VR</v>
      </c>
      <c r="E416" s="132" t="str">
        <f>VLOOKUP(B416,managelist_20211101!$H$3:$I$10442,1,FALSE)</f>
        <v>KT-100053</v>
      </c>
      <c r="F416" s="132" t="str">
        <f>VLOOKUP(B416,managelist_20211101!$H$3:$I$10442,2,FALSE)</f>
        <v>VG</v>
      </c>
      <c r="G416" s="132" t="str">
        <f t="shared" si="20"/>
        <v>VG</v>
      </c>
    </row>
    <row r="417" spans="1:7" x14ac:dyDescent="0.15">
      <c r="A417" s="132" t="s">
        <v>1454</v>
      </c>
      <c r="B417" s="132" t="str">
        <f t="shared" si="18"/>
        <v>KT-120094</v>
      </c>
      <c r="C417" s="132" t="str">
        <f t="shared" si="19"/>
        <v>VR</v>
      </c>
      <c r="E417" s="132" t="str">
        <f>VLOOKUP(B417,managelist_20211101!$H$3:$I$10442,1,FALSE)</f>
        <v>KT-120094</v>
      </c>
      <c r="F417" s="132" t="str">
        <f>VLOOKUP(B417,managelist_20211101!$H$3:$I$10442,2,FALSE)</f>
        <v>VR</v>
      </c>
      <c r="G417" s="132" t="str">
        <f t="shared" si="20"/>
        <v>○</v>
      </c>
    </row>
    <row r="418" spans="1:7" x14ac:dyDescent="0.15">
      <c r="A418" s="132" t="s">
        <v>1169</v>
      </c>
      <c r="B418" s="132" t="str">
        <f t="shared" si="18"/>
        <v>CG-110033</v>
      </c>
      <c r="C418" s="132" t="str">
        <f t="shared" si="19"/>
        <v>VE</v>
      </c>
      <c r="E418" s="132" t="str">
        <f>VLOOKUP(B418,managelist_20211101!$H$3:$I$10442,1,FALSE)</f>
        <v>CG-110033</v>
      </c>
      <c r="F418" s="132" t="str">
        <f>VLOOKUP(B418,managelist_20211101!$H$3:$I$10442,2,FALSE)</f>
        <v>VE</v>
      </c>
      <c r="G418" s="132" t="str">
        <f t="shared" si="20"/>
        <v>○</v>
      </c>
    </row>
    <row r="419" spans="1:7" x14ac:dyDescent="0.15">
      <c r="A419" s="132" t="s">
        <v>6220</v>
      </c>
      <c r="B419" s="132" t="str">
        <f t="shared" si="18"/>
        <v>KK-090022</v>
      </c>
      <c r="C419" s="132" t="str">
        <f t="shared" si="19"/>
        <v>VG</v>
      </c>
      <c r="E419" s="132" t="str">
        <f>VLOOKUP(B419,managelist_20211101!$H$3:$I$10442,1,FALSE)</f>
        <v>KK-090022</v>
      </c>
      <c r="F419" s="132" t="str">
        <f>VLOOKUP(B419,managelist_20211101!$H$3:$I$10442,2,FALSE)</f>
        <v>VG</v>
      </c>
      <c r="G419" s="132" t="str">
        <f t="shared" si="20"/>
        <v>○</v>
      </c>
    </row>
    <row r="420" spans="1:7" x14ac:dyDescent="0.15">
      <c r="A420" s="132" t="s">
        <v>3302</v>
      </c>
      <c r="B420" s="132" t="str">
        <f t="shared" si="18"/>
        <v>KK-100047</v>
      </c>
      <c r="C420" s="132" t="str">
        <f t="shared" si="19"/>
        <v>VE</v>
      </c>
      <c r="E420" s="132" t="str">
        <f>VLOOKUP(B420,managelist_20211101!$H$3:$I$10442,1,FALSE)</f>
        <v>KK-100047</v>
      </c>
      <c r="F420" s="132" t="str">
        <f>VLOOKUP(B420,managelist_20211101!$H$3:$I$10442,2,FALSE)</f>
        <v>VG</v>
      </c>
      <c r="G420" s="132" t="str">
        <f t="shared" si="20"/>
        <v>VG</v>
      </c>
    </row>
    <row r="421" spans="1:7" x14ac:dyDescent="0.15">
      <c r="A421" s="132" t="s">
        <v>1348</v>
      </c>
      <c r="B421" s="132" t="str">
        <f t="shared" si="18"/>
        <v>KK-120067</v>
      </c>
      <c r="C421" s="132" t="str">
        <f t="shared" si="19"/>
        <v>VE</v>
      </c>
      <c r="E421" s="132" t="str">
        <f>VLOOKUP(B421,managelist_20211101!$H$3:$I$10442,1,FALSE)</f>
        <v>KK-120067</v>
      </c>
      <c r="F421" s="132" t="str">
        <f>VLOOKUP(B421,managelist_20211101!$H$3:$I$10442,2,FALSE)</f>
        <v>VE</v>
      </c>
      <c r="G421" s="132" t="str">
        <f t="shared" si="20"/>
        <v>○</v>
      </c>
    </row>
    <row r="422" spans="1:7" x14ac:dyDescent="0.15">
      <c r="A422" s="132" t="s">
        <v>3271</v>
      </c>
      <c r="B422" s="132" t="str">
        <f t="shared" si="18"/>
        <v>KT-120034</v>
      </c>
      <c r="C422" s="132" t="str">
        <f t="shared" si="19"/>
        <v>VR</v>
      </c>
      <c r="E422" s="132" t="str">
        <f>VLOOKUP(B422,managelist_20211101!$H$3:$I$10442,1,FALSE)</f>
        <v>KT-120034</v>
      </c>
      <c r="F422" s="132" t="str">
        <f>VLOOKUP(B422,managelist_20211101!$H$3:$I$10442,2,FALSE)</f>
        <v>VR</v>
      </c>
      <c r="G422" s="132" t="str">
        <f t="shared" si="20"/>
        <v>○</v>
      </c>
    </row>
    <row r="423" spans="1:7" x14ac:dyDescent="0.15">
      <c r="A423" s="132" t="s">
        <v>1604</v>
      </c>
      <c r="B423" s="132" t="str">
        <f t="shared" si="18"/>
        <v>TH-110005</v>
      </c>
      <c r="C423" s="132" t="str">
        <f t="shared" si="19"/>
        <v>VE</v>
      </c>
      <c r="E423" s="132" t="str">
        <f>VLOOKUP(B423,managelist_20211101!$H$3:$I$10442,1,FALSE)</f>
        <v>TH-110005</v>
      </c>
      <c r="F423" s="132" t="str">
        <f>VLOOKUP(B423,managelist_20211101!$H$3:$I$10442,2,FALSE)</f>
        <v>VE</v>
      </c>
      <c r="G423" s="132" t="str">
        <f t="shared" si="20"/>
        <v>○</v>
      </c>
    </row>
    <row r="424" spans="1:7" x14ac:dyDescent="0.15">
      <c r="A424" s="132" t="s">
        <v>3210</v>
      </c>
      <c r="B424" s="132" t="str">
        <f t="shared" si="18"/>
        <v>CB-130014</v>
      </c>
      <c r="C424" s="132" t="str">
        <f t="shared" si="19"/>
        <v>VE</v>
      </c>
      <c r="E424" s="132" t="str">
        <f>VLOOKUP(B424,managelist_20211101!$H$3:$I$10442,1,FALSE)</f>
        <v>CB-130014</v>
      </c>
      <c r="F424" s="132" t="str">
        <f>VLOOKUP(B424,managelist_20211101!$H$3:$I$10442,2,FALSE)</f>
        <v>VE</v>
      </c>
      <c r="G424" s="132" t="str">
        <f t="shared" si="20"/>
        <v>○</v>
      </c>
    </row>
    <row r="425" spans="1:7" x14ac:dyDescent="0.15">
      <c r="A425" s="132" t="s">
        <v>4574</v>
      </c>
      <c r="B425" s="132" t="str">
        <f t="shared" si="18"/>
        <v>CG-090006</v>
      </c>
      <c r="C425" s="132" t="str">
        <f t="shared" si="19"/>
        <v>VG</v>
      </c>
      <c r="E425" s="132" t="str">
        <f>VLOOKUP(B425,managelist_20211101!$H$3:$I$10442,1,FALSE)</f>
        <v>CG-090006</v>
      </c>
      <c r="F425" s="132" t="str">
        <f>VLOOKUP(B425,managelist_20211101!$H$3:$I$10442,2,FALSE)</f>
        <v>VG</v>
      </c>
      <c r="G425" s="132" t="str">
        <f t="shared" si="20"/>
        <v>○</v>
      </c>
    </row>
    <row r="426" spans="1:7" x14ac:dyDescent="0.15">
      <c r="A426" s="132" t="s">
        <v>4979</v>
      </c>
      <c r="B426" s="132" t="str">
        <f t="shared" si="18"/>
        <v>HK-080016</v>
      </c>
      <c r="C426" s="132" t="str">
        <f t="shared" si="19"/>
        <v>VG</v>
      </c>
      <c r="E426" s="132" t="str">
        <f>VLOOKUP(B426,managelist_20211101!$H$3:$I$10442,1,FALSE)</f>
        <v>HK-080016</v>
      </c>
      <c r="F426" s="132" t="str">
        <f>VLOOKUP(B426,managelist_20211101!$H$3:$I$10442,2,FALSE)</f>
        <v>VG</v>
      </c>
      <c r="G426" s="132" t="str">
        <f t="shared" si="20"/>
        <v>○</v>
      </c>
    </row>
    <row r="427" spans="1:7" x14ac:dyDescent="0.15">
      <c r="A427" s="132" t="s">
        <v>5002</v>
      </c>
      <c r="B427" s="132" t="str">
        <f t="shared" si="18"/>
        <v>HK-090017</v>
      </c>
      <c r="C427" s="132" t="str">
        <f t="shared" si="19"/>
        <v>VG</v>
      </c>
      <c r="E427" s="132" t="str">
        <f>VLOOKUP(B427,managelist_20211101!$H$3:$I$10442,1,FALSE)</f>
        <v>HK-090017</v>
      </c>
      <c r="F427" s="132" t="str">
        <f>VLOOKUP(B427,managelist_20211101!$H$3:$I$10442,2,FALSE)</f>
        <v>VG</v>
      </c>
      <c r="G427" s="132" t="str">
        <f t="shared" si="20"/>
        <v>○</v>
      </c>
    </row>
    <row r="428" spans="1:7" x14ac:dyDescent="0.15">
      <c r="A428" s="132" t="s">
        <v>5004</v>
      </c>
      <c r="B428" s="132" t="str">
        <f t="shared" si="18"/>
        <v>HK-090019</v>
      </c>
      <c r="C428" s="132" t="str">
        <f t="shared" si="19"/>
        <v>VG</v>
      </c>
      <c r="E428" s="132" t="str">
        <f>VLOOKUP(B428,managelist_20211101!$H$3:$I$10442,1,FALSE)</f>
        <v>HK-090019</v>
      </c>
      <c r="F428" s="132" t="str">
        <f>VLOOKUP(B428,managelist_20211101!$H$3:$I$10442,2,FALSE)</f>
        <v>VG</v>
      </c>
      <c r="G428" s="132" t="str">
        <f t="shared" si="20"/>
        <v>○</v>
      </c>
    </row>
    <row r="429" spans="1:7" x14ac:dyDescent="0.15">
      <c r="A429" s="132" t="s">
        <v>1232</v>
      </c>
      <c r="B429" s="132" t="str">
        <f t="shared" si="18"/>
        <v>HK-110040</v>
      </c>
      <c r="C429" s="132" t="str">
        <f t="shared" si="19"/>
        <v>VR</v>
      </c>
      <c r="E429" s="132" t="str">
        <f>VLOOKUP(B429,managelist_20211101!$H$3:$I$10442,1,FALSE)</f>
        <v>HK-110040</v>
      </c>
      <c r="F429" s="132" t="str">
        <f>VLOOKUP(B429,managelist_20211101!$H$3:$I$10442,2,FALSE)</f>
        <v>VR</v>
      </c>
      <c r="G429" s="132" t="str">
        <f t="shared" si="20"/>
        <v>○</v>
      </c>
    </row>
    <row r="430" spans="1:7" x14ac:dyDescent="0.15">
      <c r="A430" s="132" t="s">
        <v>1402</v>
      </c>
      <c r="B430" s="132" t="str">
        <f t="shared" si="18"/>
        <v>KT-110007</v>
      </c>
      <c r="C430" s="132" t="str">
        <f t="shared" si="19"/>
        <v>VR</v>
      </c>
      <c r="E430" s="132" t="str">
        <f>VLOOKUP(B430,managelist_20211101!$H$3:$I$10442,1,FALSE)</f>
        <v>KT-110007</v>
      </c>
      <c r="F430" s="132" t="str">
        <f>VLOOKUP(B430,managelist_20211101!$H$3:$I$10442,2,FALSE)</f>
        <v>VR</v>
      </c>
      <c r="G430" s="132" t="str">
        <f t="shared" si="20"/>
        <v>○</v>
      </c>
    </row>
    <row r="431" spans="1:7" x14ac:dyDescent="0.15">
      <c r="A431" s="132" t="s">
        <v>1531</v>
      </c>
      <c r="B431" s="132" t="str">
        <f t="shared" si="18"/>
        <v>QS-100035</v>
      </c>
      <c r="C431" s="132" t="str">
        <f t="shared" si="19"/>
        <v>VE</v>
      </c>
      <c r="E431" s="132" t="str">
        <f>VLOOKUP(B431,managelist_20211101!$H$3:$I$10442,1,FALSE)</f>
        <v>QS-100035</v>
      </c>
      <c r="F431" s="132" t="str">
        <f>VLOOKUP(B431,managelist_20211101!$H$3:$I$10442,2,FALSE)</f>
        <v>VG</v>
      </c>
      <c r="G431" s="132" t="str">
        <f t="shared" si="20"/>
        <v>VG</v>
      </c>
    </row>
    <row r="432" spans="1:7" x14ac:dyDescent="0.15">
      <c r="A432" s="132" t="s">
        <v>3028</v>
      </c>
      <c r="B432" s="132" t="str">
        <f t="shared" si="18"/>
        <v>CB-170010</v>
      </c>
      <c r="C432" s="132" t="str">
        <f t="shared" si="19"/>
        <v>VR</v>
      </c>
      <c r="E432" s="132" t="str">
        <f>VLOOKUP(B432,managelist_20211101!$H$3:$I$10442,1,FALSE)</f>
        <v>CB-170010</v>
      </c>
      <c r="F432" s="132" t="str">
        <f>VLOOKUP(B432,managelist_20211101!$H$3:$I$10442,2,FALSE)</f>
        <v>VR</v>
      </c>
      <c r="G432" s="132" t="str">
        <f t="shared" si="20"/>
        <v>○</v>
      </c>
    </row>
    <row r="433" spans="1:7" x14ac:dyDescent="0.15">
      <c r="A433" s="132" t="s">
        <v>3238</v>
      </c>
      <c r="B433" s="132" t="str">
        <f t="shared" si="18"/>
        <v>CG-130007</v>
      </c>
      <c r="C433" s="132" t="str">
        <f t="shared" si="19"/>
        <v>VE</v>
      </c>
      <c r="E433" s="132" t="str">
        <f>VLOOKUP(B433,managelist_20211101!$H$3:$I$10442,1,FALSE)</f>
        <v>CG-130007</v>
      </c>
      <c r="F433" s="132" t="str">
        <f>VLOOKUP(B433,managelist_20211101!$H$3:$I$10442,2,FALSE)</f>
        <v>VE</v>
      </c>
      <c r="G433" s="132" t="str">
        <f t="shared" si="20"/>
        <v>○</v>
      </c>
    </row>
    <row r="434" spans="1:7" x14ac:dyDescent="0.15">
      <c r="A434" s="132" t="s">
        <v>3192</v>
      </c>
      <c r="B434" s="132" t="str">
        <f t="shared" si="18"/>
        <v>CG-140002</v>
      </c>
      <c r="C434" s="132" t="str">
        <f t="shared" si="19"/>
        <v>VR</v>
      </c>
      <c r="E434" s="132" t="str">
        <f>VLOOKUP(B434,managelist_20211101!$H$3:$I$10442,1,FALSE)</f>
        <v>CG-140002</v>
      </c>
      <c r="F434" s="132" t="str">
        <f>VLOOKUP(B434,managelist_20211101!$H$3:$I$10442,2,FALSE)</f>
        <v>VR</v>
      </c>
      <c r="G434" s="132" t="str">
        <f t="shared" si="20"/>
        <v>○</v>
      </c>
    </row>
    <row r="435" spans="1:7" x14ac:dyDescent="0.15">
      <c r="A435" s="132" t="s">
        <v>3305</v>
      </c>
      <c r="B435" s="132" t="str">
        <f t="shared" si="18"/>
        <v>KK-100037</v>
      </c>
      <c r="C435" s="132" t="str">
        <f t="shared" si="19"/>
        <v>VE</v>
      </c>
      <c r="E435" s="132" t="str">
        <f>VLOOKUP(B435,managelist_20211101!$H$3:$I$10442,1,FALSE)</f>
        <v>KK-100037</v>
      </c>
      <c r="F435" s="132" t="str">
        <f>VLOOKUP(B435,managelist_20211101!$H$3:$I$10442,2,FALSE)</f>
        <v>VG</v>
      </c>
      <c r="G435" s="132" t="str">
        <f t="shared" si="20"/>
        <v>VG</v>
      </c>
    </row>
    <row r="436" spans="1:7" x14ac:dyDescent="0.15">
      <c r="A436" s="132" t="s">
        <v>3244</v>
      </c>
      <c r="B436" s="132" t="str">
        <f t="shared" si="18"/>
        <v>SK-130002</v>
      </c>
      <c r="C436" s="132" t="str">
        <f t="shared" si="19"/>
        <v>VR</v>
      </c>
      <c r="E436" s="132" t="str">
        <f>VLOOKUP(B436,managelist_20211101!$H$3:$I$10442,1,FALSE)</f>
        <v>SK-130002</v>
      </c>
      <c r="F436" s="132" t="str">
        <f>VLOOKUP(B436,managelist_20211101!$H$3:$I$10442,2,FALSE)</f>
        <v>VR</v>
      </c>
      <c r="G436" s="132" t="str">
        <f t="shared" si="20"/>
        <v>○</v>
      </c>
    </row>
    <row r="437" spans="1:7" x14ac:dyDescent="0.15">
      <c r="A437" s="132" t="s">
        <v>1125</v>
      </c>
      <c r="B437" s="132" t="str">
        <f t="shared" si="18"/>
        <v>CB-120025</v>
      </c>
      <c r="C437" s="132" t="str">
        <f t="shared" si="19"/>
        <v>VE</v>
      </c>
      <c r="E437" s="132" t="str">
        <f>VLOOKUP(B437,managelist_20211101!$H$3:$I$10442,1,FALSE)</f>
        <v>CB-120025</v>
      </c>
      <c r="F437" s="132" t="str">
        <f>VLOOKUP(B437,managelist_20211101!$H$3:$I$10442,2,FALSE)</f>
        <v>VE</v>
      </c>
      <c r="G437" s="132" t="str">
        <f t="shared" si="20"/>
        <v>○</v>
      </c>
    </row>
    <row r="438" spans="1:7" x14ac:dyDescent="0.15">
      <c r="A438" s="132" t="s">
        <v>1222</v>
      </c>
      <c r="B438" s="132" t="str">
        <f t="shared" si="18"/>
        <v>HK-110022</v>
      </c>
      <c r="C438" s="132" t="str">
        <f t="shared" si="19"/>
        <v>VE</v>
      </c>
      <c r="E438" s="132" t="str">
        <f>VLOOKUP(B438,managelist_20211101!$H$3:$I$10442,1,FALSE)</f>
        <v>HK-110022</v>
      </c>
      <c r="F438" s="132" t="str">
        <f>VLOOKUP(B438,managelist_20211101!$H$3:$I$10442,2,FALSE)</f>
        <v>VE</v>
      </c>
      <c r="G438" s="132" t="str">
        <f t="shared" si="20"/>
        <v>○</v>
      </c>
    </row>
    <row r="439" spans="1:7" x14ac:dyDescent="0.15">
      <c r="A439" s="132" t="s">
        <v>1223</v>
      </c>
      <c r="B439" s="132" t="str">
        <f t="shared" si="18"/>
        <v>HK-110023</v>
      </c>
      <c r="C439" s="132" t="str">
        <f t="shared" si="19"/>
        <v>VE</v>
      </c>
      <c r="E439" s="132" t="str">
        <f>VLOOKUP(B439,managelist_20211101!$H$3:$I$10442,1,FALSE)</f>
        <v>HK-110023</v>
      </c>
      <c r="F439" s="132" t="str">
        <f>VLOOKUP(B439,managelist_20211101!$H$3:$I$10442,2,FALSE)</f>
        <v>VE</v>
      </c>
      <c r="G439" s="132" t="str">
        <f t="shared" si="20"/>
        <v>○</v>
      </c>
    </row>
    <row r="440" spans="1:7" x14ac:dyDescent="0.15">
      <c r="A440" s="132" t="s">
        <v>1269</v>
      </c>
      <c r="B440" s="132" t="str">
        <f t="shared" si="18"/>
        <v>HR-120018</v>
      </c>
      <c r="C440" s="132" t="str">
        <f t="shared" si="19"/>
        <v>VE</v>
      </c>
      <c r="E440" s="132" t="str">
        <f>VLOOKUP(B440,managelist_20211101!$H$3:$I$10442,1,FALSE)</f>
        <v>HR-120018</v>
      </c>
      <c r="F440" s="132" t="str">
        <f>VLOOKUP(B440,managelist_20211101!$H$3:$I$10442,2,FALSE)</f>
        <v>VE</v>
      </c>
      <c r="G440" s="132" t="str">
        <f t="shared" si="20"/>
        <v>○</v>
      </c>
    </row>
    <row r="441" spans="1:7" x14ac:dyDescent="0.15">
      <c r="A441" s="132" t="s">
        <v>1424</v>
      </c>
      <c r="B441" s="132" t="str">
        <f t="shared" si="18"/>
        <v>KT-120009</v>
      </c>
      <c r="C441" s="132" t="str">
        <f t="shared" si="19"/>
        <v>VE</v>
      </c>
      <c r="E441" s="132" t="str">
        <f>VLOOKUP(B441,managelist_20211101!$H$3:$I$10442,1,FALSE)</f>
        <v>KT-120009</v>
      </c>
      <c r="F441" s="132" t="str">
        <f>VLOOKUP(B441,managelist_20211101!$H$3:$I$10442,2,FALSE)</f>
        <v>VE</v>
      </c>
      <c r="G441" s="132" t="str">
        <f t="shared" si="20"/>
        <v>○</v>
      </c>
    </row>
    <row r="442" spans="1:7" x14ac:dyDescent="0.15">
      <c r="A442" s="132" t="s">
        <v>1492</v>
      </c>
      <c r="B442" s="132" t="str">
        <f t="shared" si="18"/>
        <v>KT-140007</v>
      </c>
      <c r="C442" s="132" t="str">
        <f t="shared" si="19"/>
        <v>VE</v>
      </c>
      <c r="E442" s="132" t="str">
        <f>VLOOKUP(B442,managelist_20211101!$H$3:$I$10442,1,FALSE)</f>
        <v>KT-140007</v>
      </c>
      <c r="F442" s="132" t="str">
        <f>VLOOKUP(B442,managelist_20211101!$H$3:$I$10442,2,FALSE)</f>
        <v>VE</v>
      </c>
      <c r="G442" s="132" t="str">
        <f t="shared" si="20"/>
        <v>○</v>
      </c>
    </row>
    <row r="443" spans="1:7" x14ac:dyDescent="0.15">
      <c r="A443" s="132" t="s">
        <v>1068</v>
      </c>
      <c r="B443" s="132" t="str">
        <f t="shared" si="18"/>
        <v>CB-100003</v>
      </c>
      <c r="C443" s="132" t="str">
        <f t="shared" si="19"/>
        <v>VE</v>
      </c>
      <c r="E443" s="132" t="str">
        <f>VLOOKUP(B443,managelist_20211101!$H$3:$I$10442,1,FALSE)</f>
        <v>CB-100003</v>
      </c>
      <c r="F443" s="132" t="str">
        <f>VLOOKUP(B443,managelist_20211101!$H$3:$I$10442,2,FALSE)</f>
        <v>VG</v>
      </c>
      <c r="G443" s="132" t="str">
        <f t="shared" si="20"/>
        <v>VG</v>
      </c>
    </row>
    <row r="444" spans="1:7" x14ac:dyDescent="0.15">
      <c r="A444" s="132" t="s">
        <v>1087</v>
      </c>
      <c r="B444" s="132" t="str">
        <f t="shared" si="18"/>
        <v>CB-100037</v>
      </c>
      <c r="C444" s="132" t="str">
        <f t="shared" si="19"/>
        <v>VE</v>
      </c>
      <c r="E444" s="132" t="str">
        <f>VLOOKUP(B444,managelist_20211101!$H$3:$I$10442,1,FALSE)</f>
        <v>CB-100037</v>
      </c>
      <c r="F444" s="132" t="str">
        <f>VLOOKUP(B444,managelist_20211101!$H$3:$I$10442,2,FALSE)</f>
        <v>VG</v>
      </c>
      <c r="G444" s="132" t="str">
        <f t="shared" si="20"/>
        <v>VG</v>
      </c>
    </row>
    <row r="445" spans="1:7" x14ac:dyDescent="0.15">
      <c r="A445" s="132" t="s">
        <v>1113</v>
      </c>
      <c r="B445" s="132" t="str">
        <f t="shared" si="18"/>
        <v>CB-110043</v>
      </c>
      <c r="C445" s="132" t="str">
        <f t="shared" si="19"/>
        <v>VE</v>
      </c>
      <c r="E445" s="132" t="str">
        <f>VLOOKUP(B445,managelist_20211101!$H$3:$I$10442,1,FALSE)</f>
        <v>CB-110043</v>
      </c>
      <c r="F445" s="132" t="str">
        <f>VLOOKUP(B445,managelist_20211101!$H$3:$I$10442,2,FALSE)</f>
        <v>VE</v>
      </c>
      <c r="G445" s="132" t="str">
        <f t="shared" si="20"/>
        <v>○</v>
      </c>
    </row>
    <row r="446" spans="1:7" x14ac:dyDescent="0.15">
      <c r="A446" s="132" t="s">
        <v>1122</v>
      </c>
      <c r="B446" s="132" t="str">
        <f t="shared" si="18"/>
        <v>CB-120016</v>
      </c>
      <c r="C446" s="132" t="str">
        <f t="shared" si="19"/>
        <v>VE</v>
      </c>
      <c r="E446" s="132" t="str">
        <f>VLOOKUP(B446,managelist_20211101!$H$3:$I$10442,1,FALSE)</f>
        <v>CB-120016</v>
      </c>
      <c r="F446" s="132" t="str">
        <f>VLOOKUP(B446,managelist_20211101!$H$3:$I$10442,2,FALSE)</f>
        <v>VE</v>
      </c>
      <c r="G446" s="132" t="str">
        <f t="shared" si="20"/>
        <v>○</v>
      </c>
    </row>
    <row r="447" spans="1:7" x14ac:dyDescent="0.15">
      <c r="A447" s="132" t="s">
        <v>1129</v>
      </c>
      <c r="B447" s="132" t="str">
        <f t="shared" si="18"/>
        <v>CB-120030</v>
      </c>
      <c r="C447" s="132" t="str">
        <f t="shared" si="19"/>
        <v>VE</v>
      </c>
      <c r="E447" s="132" t="str">
        <f>VLOOKUP(B447,managelist_20211101!$H$3:$I$10442,1,FALSE)</f>
        <v>CB-120030</v>
      </c>
      <c r="F447" s="132" t="str">
        <f>VLOOKUP(B447,managelist_20211101!$H$3:$I$10442,2,FALSE)</f>
        <v>VE</v>
      </c>
      <c r="G447" s="132" t="str">
        <f t="shared" si="20"/>
        <v>○</v>
      </c>
    </row>
    <row r="448" spans="1:7" x14ac:dyDescent="0.15">
      <c r="A448" s="132" t="s">
        <v>3255</v>
      </c>
      <c r="B448" s="132" t="str">
        <f t="shared" si="18"/>
        <v>CB-120036</v>
      </c>
      <c r="C448" s="132" t="str">
        <f t="shared" si="19"/>
        <v>VE</v>
      </c>
      <c r="E448" s="132" t="str">
        <f>VLOOKUP(B448,managelist_20211101!$H$3:$I$10442,1,FALSE)</f>
        <v>CB-120036</v>
      </c>
      <c r="F448" s="132" t="str">
        <f>VLOOKUP(B448,managelist_20211101!$H$3:$I$10442,2,FALSE)</f>
        <v>VE</v>
      </c>
      <c r="G448" s="132" t="str">
        <f t="shared" si="20"/>
        <v>○</v>
      </c>
    </row>
    <row r="449" spans="1:7" x14ac:dyDescent="0.15">
      <c r="A449" s="132" t="s">
        <v>4569</v>
      </c>
      <c r="B449" s="132" t="str">
        <f t="shared" si="18"/>
        <v>CG-090001</v>
      </c>
      <c r="C449" s="132" t="str">
        <f t="shared" si="19"/>
        <v>VG</v>
      </c>
      <c r="E449" s="132" t="str">
        <f>VLOOKUP(B449,managelist_20211101!$H$3:$I$10442,1,FALSE)</f>
        <v>CG-090001</v>
      </c>
      <c r="F449" s="132" t="str">
        <f>VLOOKUP(B449,managelist_20211101!$H$3:$I$10442,2,FALSE)</f>
        <v>VG</v>
      </c>
      <c r="G449" s="132" t="str">
        <f t="shared" si="20"/>
        <v>○</v>
      </c>
    </row>
    <row r="450" spans="1:7" x14ac:dyDescent="0.15">
      <c r="A450" s="132" t="s">
        <v>4583</v>
      </c>
      <c r="B450" s="132" t="str">
        <f t="shared" si="18"/>
        <v>CG-090015</v>
      </c>
      <c r="C450" s="132" t="str">
        <f t="shared" si="19"/>
        <v>VG</v>
      </c>
      <c r="E450" s="132" t="str">
        <f>VLOOKUP(B450,managelist_20211101!$H$3:$I$10442,1,FALSE)</f>
        <v>CG-090015</v>
      </c>
      <c r="F450" s="132" t="str">
        <f>VLOOKUP(B450,managelist_20211101!$H$3:$I$10442,2,FALSE)</f>
        <v>VG</v>
      </c>
      <c r="G450" s="132" t="str">
        <f t="shared" si="20"/>
        <v>○</v>
      </c>
    </row>
    <row r="451" spans="1:7" x14ac:dyDescent="0.15">
      <c r="A451" s="132" t="s">
        <v>1144</v>
      </c>
      <c r="B451" s="132" t="str">
        <f t="shared" ref="B451:B514" si="21">LEFT(A451,FIND("-",A451)+6)</f>
        <v>CG-100025</v>
      </c>
      <c r="C451" s="132" t="str">
        <f t="shared" ref="C451:C514" si="22">RIGHT(A451,LEN(A451)-FIND("-",A451)-7)</f>
        <v>VE</v>
      </c>
      <c r="E451" s="132" t="str">
        <f>VLOOKUP(B451,managelist_20211101!$H$3:$I$10442,1,FALSE)</f>
        <v>CG-100025</v>
      </c>
      <c r="F451" s="132" t="str">
        <f>VLOOKUP(B451,managelist_20211101!$H$3:$I$10442,2,FALSE)</f>
        <v>VG</v>
      </c>
      <c r="G451" s="132" t="str">
        <f t="shared" ref="G451:G514" si="23">IF(C451=F451,"○",F451)</f>
        <v>VG</v>
      </c>
    </row>
    <row r="452" spans="1:7" x14ac:dyDescent="0.15">
      <c r="A452" s="132" t="s">
        <v>3295</v>
      </c>
      <c r="B452" s="132" t="str">
        <f t="shared" si="21"/>
        <v>CG-110007</v>
      </c>
      <c r="C452" s="132" t="str">
        <f t="shared" si="22"/>
        <v>VE</v>
      </c>
      <c r="E452" s="132" t="str">
        <f>VLOOKUP(B452,managelist_20211101!$H$3:$I$10442,1,FALSE)</f>
        <v>CG-110007</v>
      </c>
      <c r="F452" s="132" t="str">
        <f>VLOOKUP(B452,managelist_20211101!$H$3:$I$10442,2,FALSE)</f>
        <v>VE</v>
      </c>
      <c r="G452" s="132" t="str">
        <f t="shared" si="23"/>
        <v>○</v>
      </c>
    </row>
    <row r="453" spans="1:7" x14ac:dyDescent="0.15">
      <c r="A453" s="132" t="s">
        <v>1156</v>
      </c>
      <c r="B453" s="132" t="str">
        <f t="shared" si="21"/>
        <v>CG-110013</v>
      </c>
      <c r="C453" s="132" t="str">
        <f t="shared" si="22"/>
        <v>VE</v>
      </c>
      <c r="E453" s="132" t="str">
        <f>VLOOKUP(B453,managelist_20211101!$H$3:$I$10442,1,FALSE)</f>
        <v>CG-110013</v>
      </c>
      <c r="F453" s="132" t="str">
        <f>VLOOKUP(B453,managelist_20211101!$H$3:$I$10442,2,FALSE)</f>
        <v>VE</v>
      </c>
      <c r="G453" s="132" t="str">
        <f t="shared" si="23"/>
        <v>○</v>
      </c>
    </row>
    <row r="454" spans="1:7" x14ac:dyDescent="0.15">
      <c r="A454" s="132" t="s">
        <v>1160</v>
      </c>
      <c r="B454" s="132" t="str">
        <f t="shared" si="21"/>
        <v>CG-110018</v>
      </c>
      <c r="C454" s="132" t="str">
        <f t="shared" si="22"/>
        <v>VE</v>
      </c>
      <c r="E454" s="132" t="str">
        <f>VLOOKUP(B454,managelist_20211101!$H$3:$I$10442,1,FALSE)</f>
        <v>CG-110018</v>
      </c>
      <c r="F454" s="132" t="str">
        <f>VLOOKUP(B454,managelist_20211101!$H$3:$I$10442,2,FALSE)</f>
        <v>VE</v>
      </c>
      <c r="G454" s="132" t="str">
        <f t="shared" si="23"/>
        <v>○</v>
      </c>
    </row>
    <row r="455" spans="1:7" x14ac:dyDescent="0.15">
      <c r="A455" s="132" t="s">
        <v>1165</v>
      </c>
      <c r="B455" s="132" t="str">
        <f t="shared" si="21"/>
        <v>CG-110025</v>
      </c>
      <c r="C455" s="132" t="str">
        <f t="shared" si="22"/>
        <v>VE</v>
      </c>
      <c r="E455" s="132" t="str">
        <f>VLOOKUP(B455,managelist_20211101!$H$3:$I$10442,1,FALSE)</f>
        <v>CG-110025</v>
      </c>
      <c r="F455" s="132" t="str">
        <f>VLOOKUP(B455,managelist_20211101!$H$3:$I$10442,2,FALSE)</f>
        <v>VE</v>
      </c>
      <c r="G455" s="132" t="str">
        <f t="shared" si="23"/>
        <v>○</v>
      </c>
    </row>
    <row r="456" spans="1:7" x14ac:dyDescent="0.15">
      <c r="A456" s="132" t="s">
        <v>1166</v>
      </c>
      <c r="B456" s="132" t="str">
        <f t="shared" si="21"/>
        <v>CG-110026</v>
      </c>
      <c r="C456" s="132" t="str">
        <f t="shared" si="22"/>
        <v>VE</v>
      </c>
      <c r="E456" s="132" t="str">
        <f>VLOOKUP(B456,managelist_20211101!$H$3:$I$10442,1,FALSE)</f>
        <v>CG-110026</v>
      </c>
      <c r="F456" s="132" t="str">
        <f>VLOOKUP(B456,managelist_20211101!$H$3:$I$10442,2,FALSE)</f>
        <v>VE</v>
      </c>
      <c r="G456" s="132" t="str">
        <f t="shared" si="23"/>
        <v>○</v>
      </c>
    </row>
    <row r="457" spans="1:7" x14ac:dyDescent="0.15">
      <c r="A457" s="132" t="s">
        <v>1168</v>
      </c>
      <c r="B457" s="132" t="str">
        <f t="shared" si="21"/>
        <v>CG-110028</v>
      </c>
      <c r="C457" s="132" t="str">
        <f t="shared" si="22"/>
        <v>VE</v>
      </c>
      <c r="E457" s="132" t="str">
        <f>VLOOKUP(B457,managelist_20211101!$H$3:$I$10442,1,FALSE)</f>
        <v>CG-110028</v>
      </c>
      <c r="F457" s="132" t="str">
        <f>VLOOKUP(B457,managelist_20211101!$H$3:$I$10442,2,FALSE)</f>
        <v>VE</v>
      </c>
      <c r="G457" s="132" t="str">
        <f t="shared" si="23"/>
        <v>○</v>
      </c>
    </row>
    <row r="458" spans="1:7" x14ac:dyDescent="0.15">
      <c r="A458" s="132" t="s">
        <v>1170</v>
      </c>
      <c r="B458" s="132" t="str">
        <f t="shared" si="21"/>
        <v>CG-110035</v>
      </c>
      <c r="C458" s="132" t="str">
        <f t="shared" si="22"/>
        <v>VR</v>
      </c>
      <c r="E458" s="132" t="str">
        <f>VLOOKUP(B458,managelist_20211101!$H$3:$I$10442,1,FALSE)</f>
        <v>CG-110035</v>
      </c>
      <c r="F458" s="132" t="str">
        <f>VLOOKUP(B458,managelist_20211101!$H$3:$I$10442,2,FALSE)</f>
        <v>VR</v>
      </c>
      <c r="G458" s="132" t="str">
        <f t="shared" si="23"/>
        <v>○</v>
      </c>
    </row>
    <row r="459" spans="1:7" x14ac:dyDescent="0.15">
      <c r="A459" s="132" t="s">
        <v>1174</v>
      </c>
      <c r="B459" s="132" t="str">
        <f t="shared" si="21"/>
        <v>CG-120002</v>
      </c>
      <c r="C459" s="132" t="str">
        <f t="shared" si="22"/>
        <v>VE</v>
      </c>
      <c r="E459" s="132" t="str">
        <f>VLOOKUP(B459,managelist_20211101!$H$3:$I$10442,1,FALSE)</f>
        <v>CG-120002</v>
      </c>
      <c r="F459" s="132" t="str">
        <f>VLOOKUP(B459,managelist_20211101!$H$3:$I$10442,2,FALSE)</f>
        <v>VE</v>
      </c>
      <c r="G459" s="132" t="str">
        <f t="shared" si="23"/>
        <v>○</v>
      </c>
    </row>
    <row r="460" spans="1:7" x14ac:dyDescent="0.15">
      <c r="A460" s="132" t="s">
        <v>1179</v>
      </c>
      <c r="B460" s="132" t="str">
        <f t="shared" si="21"/>
        <v>CG-120013</v>
      </c>
      <c r="C460" s="132" t="str">
        <f t="shared" si="22"/>
        <v>VE</v>
      </c>
      <c r="E460" s="132" t="str">
        <f>VLOOKUP(B460,managelist_20211101!$H$3:$I$10442,1,FALSE)</f>
        <v>CG-120013</v>
      </c>
      <c r="F460" s="132" t="str">
        <f>VLOOKUP(B460,managelist_20211101!$H$3:$I$10442,2,FALSE)</f>
        <v>VE</v>
      </c>
      <c r="G460" s="132" t="str">
        <f t="shared" si="23"/>
        <v>○</v>
      </c>
    </row>
    <row r="461" spans="1:7" x14ac:dyDescent="0.15">
      <c r="A461" s="132" t="s">
        <v>1182</v>
      </c>
      <c r="B461" s="132" t="str">
        <f t="shared" si="21"/>
        <v>CG-120017</v>
      </c>
      <c r="C461" s="132" t="str">
        <f t="shared" si="22"/>
        <v>VE</v>
      </c>
      <c r="E461" s="132" t="str">
        <f>VLOOKUP(B461,managelist_20211101!$H$3:$I$10442,1,FALSE)</f>
        <v>CG-120017</v>
      </c>
      <c r="F461" s="132" t="str">
        <f>VLOOKUP(B461,managelist_20211101!$H$3:$I$10442,2,FALSE)</f>
        <v>VE</v>
      </c>
      <c r="G461" s="132" t="str">
        <f t="shared" si="23"/>
        <v>○</v>
      </c>
    </row>
    <row r="462" spans="1:7" x14ac:dyDescent="0.15">
      <c r="A462" s="132" t="s">
        <v>5000</v>
      </c>
      <c r="B462" s="132" t="str">
        <f t="shared" si="21"/>
        <v>HK-090015</v>
      </c>
      <c r="C462" s="132" t="str">
        <f t="shared" si="22"/>
        <v>VG</v>
      </c>
      <c r="E462" s="132" t="str">
        <f>VLOOKUP(B462,managelist_20211101!$H$3:$I$10442,1,FALSE)</f>
        <v>HK-090015</v>
      </c>
      <c r="F462" s="132" t="str">
        <f>VLOOKUP(B462,managelist_20211101!$H$3:$I$10442,2,FALSE)</f>
        <v>VG</v>
      </c>
      <c r="G462" s="132" t="str">
        <f t="shared" si="23"/>
        <v>○</v>
      </c>
    </row>
    <row r="463" spans="1:7" x14ac:dyDescent="0.15">
      <c r="A463" s="132" t="s">
        <v>1200</v>
      </c>
      <c r="B463" s="132" t="str">
        <f t="shared" si="21"/>
        <v>HK-100017</v>
      </c>
      <c r="C463" s="132" t="str">
        <f t="shared" si="22"/>
        <v>VE</v>
      </c>
      <c r="E463" s="132" t="str">
        <f>VLOOKUP(B463,managelist_20211101!$H$3:$I$10442,1,FALSE)</f>
        <v>HK-100017</v>
      </c>
      <c r="F463" s="132" t="str">
        <f>VLOOKUP(B463,managelist_20211101!$H$3:$I$10442,2,FALSE)</f>
        <v>VG</v>
      </c>
      <c r="G463" s="132" t="str">
        <f t="shared" si="23"/>
        <v>VG</v>
      </c>
    </row>
    <row r="464" spans="1:7" x14ac:dyDescent="0.15">
      <c r="A464" s="132" t="s">
        <v>1205</v>
      </c>
      <c r="B464" s="132" t="str">
        <f t="shared" si="21"/>
        <v>HK-100030</v>
      </c>
      <c r="C464" s="132" t="str">
        <f t="shared" si="22"/>
        <v>VR</v>
      </c>
      <c r="E464" s="132" t="str">
        <f>VLOOKUP(B464,managelist_20211101!$H$3:$I$10442,1,FALSE)</f>
        <v>HK-100030</v>
      </c>
      <c r="F464" s="132" t="str">
        <f>VLOOKUP(B464,managelist_20211101!$H$3:$I$10442,2,FALSE)</f>
        <v>VG</v>
      </c>
      <c r="G464" s="132" t="str">
        <f t="shared" si="23"/>
        <v>VG</v>
      </c>
    </row>
    <row r="465" spans="1:7" x14ac:dyDescent="0.15">
      <c r="A465" s="132" t="s">
        <v>1206</v>
      </c>
      <c r="B465" s="132" t="str">
        <f t="shared" si="21"/>
        <v>HK-100031</v>
      </c>
      <c r="C465" s="132" t="str">
        <f t="shared" si="22"/>
        <v>VE</v>
      </c>
      <c r="E465" s="132" t="str">
        <f>VLOOKUP(B465,managelist_20211101!$H$3:$I$10442,1,FALSE)</f>
        <v>HK-100031</v>
      </c>
      <c r="F465" s="132" t="str">
        <f>VLOOKUP(B465,managelist_20211101!$H$3:$I$10442,2,FALSE)</f>
        <v>VG</v>
      </c>
      <c r="G465" s="132" t="str">
        <f t="shared" si="23"/>
        <v>VG</v>
      </c>
    </row>
    <row r="466" spans="1:7" x14ac:dyDescent="0.15">
      <c r="A466" s="132" t="s">
        <v>1209</v>
      </c>
      <c r="B466" s="132" t="str">
        <f t="shared" si="21"/>
        <v>HK-100038</v>
      </c>
      <c r="C466" s="132" t="str">
        <f t="shared" si="22"/>
        <v>VE</v>
      </c>
      <c r="E466" s="132" t="str">
        <f>VLOOKUP(B466,managelist_20211101!$H$3:$I$10442,1,FALSE)</f>
        <v>HK-100038</v>
      </c>
      <c r="F466" s="132" t="str">
        <f>VLOOKUP(B466,managelist_20211101!$H$3:$I$10442,2,FALSE)</f>
        <v>VG</v>
      </c>
      <c r="G466" s="132" t="str">
        <f t="shared" si="23"/>
        <v>VG</v>
      </c>
    </row>
    <row r="467" spans="1:7" x14ac:dyDescent="0.15">
      <c r="A467" s="132" t="s">
        <v>1211</v>
      </c>
      <c r="B467" s="132" t="str">
        <f t="shared" si="21"/>
        <v>HK-100042</v>
      </c>
      <c r="C467" s="132" t="str">
        <f t="shared" si="22"/>
        <v>VE</v>
      </c>
      <c r="E467" s="132" t="str">
        <f>VLOOKUP(B467,managelist_20211101!$H$3:$I$10442,1,FALSE)</f>
        <v>HK-100042</v>
      </c>
      <c r="F467" s="132" t="str">
        <f>VLOOKUP(B467,managelist_20211101!$H$3:$I$10442,2,FALSE)</f>
        <v>VG</v>
      </c>
      <c r="G467" s="132" t="str">
        <f t="shared" si="23"/>
        <v>VG</v>
      </c>
    </row>
    <row r="468" spans="1:7" x14ac:dyDescent="0.15">
      <c r="A468" s="132" t="s">
        <v>1214</v>
      </c>
      <c r="B468" s="132" t="str">
        <f t="shared" si="21"/>
        <v>HK-110005</v>
      </c>
      <c r="C468" s="132" t="str">
        <f t="shared" si="22"/>
        <v>VE</v>
      </c>
      <c r="E468" s="132" t="str">
        <f>VLOOKUP(B468,managelist_20211101!$H$3:$I$10442,1,FALSE)</f>
        <v>HK-110005</v>
      </c>
      <c r="F468" s="132" t="str">
        <f>VLOOKUP(B468,managelist_20211101!$H$3:$I$10442,2,FALSE)</f>
        <v>VE</v>
      </c>
      <c r="G468" s="132" t="str">
        <f t="shared" si="23"/>
        <v>○</v>
      </c>
    </row>
    <row r="469" spans="1:7" x14ac:dyDescent="0.15">
      <c r="A469" s="132" t="s">
        <v>1221</v>
      </c>
      <c r="B469" s="132" t="str">
        <f t="shared" si="21"/>
        <v>HK-110021</v>
      </c>
      <c r="C469" s="132" t="str">
        <f t="shared" si="22"/>
        <v>VE</v>
      </c>
      <c r="E469" s="132" t="str">
        <f>VLOOKUP(B469,managelist_20211101!$H$3:$I$10442,1,FALSE)</f>
        <v>HK-110021</v>
      </c>
      <c r="F469" s="132" t="str">
        <f>VLOOKUP(B469,managelist_20211101!$H$3:$I$10442,2,FALSE)</f>
        <v>VE</v>
      </c>
      <c r="G469" s="132" t="str">
        <f t="shared" si="23"/>
        <v>○</v>
      </c>
    </row>
    <row r="470" spans="1:7" x14ac:dyDescent="0.15">
      <c r="A470" s="132" t="s">
        <v>1226</v>
      </c>
      <c r="B470" s="132" t="str">
        <f t="shared" si="21"/>
        <v>HK-110026</v>
      </c>
      <c r="C470" s="132" t="str">
        <f t="shared" si="22"/>
        <v>VE</v>
      </c>
      <c r="E470" s="132" t="str">
        <f>VLOOKUP(B470,managelist_20211101!$H$3:$I$10442,1,FALSE)</f>
        <v>HK-110026</v>
      </c>
      <c r="F470" s="132" t="str">
        <f>VLOOKUP(B470,managelist_20211101!$H$3:$I$10442,2,FALSE)</f>
        <v>VE</v>
      </c>
      <c r="G470" s="132" t="str">
        <f t="shared" si="23"/>
        <v>○</v>
      </c>
    </row>
    <row r="471" spans="1:7" x14ac:dyDescent="0.15">
      <c r="A471" s="132" t="s">
        <v>1228</v>
      </c>
      <c r="B471" s="132" t="str">
        <f t="shared" si="21"/>
        <v>HK-110031</v>
      </c>
      <c r="C471" s="132" t="str">
        <f t="shared" si="22"/>
        <v>VE</v>
      </c>
      <c r="E471" s="132" t="str">
        <f>VLOOKUP(B471,managelist_20211101!$H$3:$I$10442,1,FALSE)</f>
        <v>HK-110031</v>
      </c>
      <c r="F471" s="132" t="str">
        <f>VLOOKUP(B471,managelist_20211101!$H$3:$I$10442,2,FALSE)</f>
        <v>VE</v>
      </c>
      <c r="G471" s="132" t="str">
        <f t="shared" si="23"/>
        <v>○</v>
      </c>
    </row>
    <row r="472" spans="1:7" x14ac:dyDescent="0.15">
      <c r="A472" s="132" t="s">
        <v>1241</v>
      </c>
      <c r="B472" s="132" t="str">
        <f t="shared" si="21"/>
        <v>HK-120016</v>
      </c>
      <c r="C472" s="132" t="str">
        <f t="shared" si="22"/>
        <v>VE</v>
      </c>
      <c r="E472" s="132" t="str">
        <f>VLOOKUP(B472,managelist_20211101!$H$3:$I$10442,1,FALSE)</f>
        <v>HK-120016</v>
      </c>
      <c r="F472" s="132" t="str">
        <f>VLOOKUP(B472,managelist_20211101!$H$3:$I$10442,2,FALSE)</f>
        <v>VE</v>
      </c>
      <c r="G472" s="132" t="str">
        <f t="shared" si="23"/>
        <v>○</v>
      </c>
    </row>
    <row r="473" spans="1:7" x14ac:dyDescent="0.15">
      <c r="A473" s="132" t="s">
        <v>3256</v>
      </c>
      <c r="B473" s="132" t="str">
        <f t="shared" si="21"/>
        <v>HK-120036</v>
      </c>
      <c r="C473" s="132" t="str">
        <f t="shared" si="22"/>
        <v>VE</v>
      </c>
      <c r="E473" s="132" t="str">
        <f>VLOOKUP(B473,managelist_20211101!$H$3:$I$10442,1,FALSE)</f>
        <v>HK-120036</v>
      </c>
      <c r="F473" s="132" t="str">
        <f>VLOOKUP(B473,managelist_20211101!$H$3:$I$10442,2,FALSE)</f>
        <v>VE</v>
      </c>
      <c r="G473" s="132" t="str">
        <f t="shared" si="23"/>
        <v>○</v>
      </c>
    </row>
    <row r="474" spans="1:7" x14ac:dyDescent="0.15">
      <c r="A474" s="132" t="s">
        <v>1254</v>
      </c>
      <c r="B474" s="132" t="str">
        <f t="shared" si="21"/>
        <v>HR-100003</v>
      </c>
      <c r="C474" s="132" t="str">
        <f t="shared" si="22"/>
        <v>VE</v>
      </c>
      <c r="E474" s="132" t="str">
        <f>VLOOKUP(B474,managelist_20211101!$H$3:$I$10442,1,FALSE)</f>
        <v>HR-100003</v>
      </c>
      <c r="F474" s="132" t="str">
        <f>VLOOKUP(B474,managelist_20211101!$H$3:$I$10442,2,FALSE)</f>
        <v>VG</v>
      </c>
      <c r="G474" s="132" t="str">
        <f t="shared" si="23"/>
        <v>VG</v>
      </c>
    </row>
    <row r="475" spans="1:7" x14ac:dyDescent="0.15">
      <c r="A475" s="132" t="s">
        <v>1266</v>
      </c>
      <c r="B475" s="132" t="str">
        <f t="shared" si="21"/>
        <v>HR-120010</v>
      </c>
      <c r="C475" s="132" t="str">
        <f t="shared" si="22"/>
        <v>VR</v>
      </c>
      <c r="E475" s="132" t="str">
        <f>VLOOKUP(B475,managelist_20211101!$H$3:$I$10442,1,FALSE)</f>
        <v>HR-120010</v>
      </c>
      <c r="F475" s="132" t="str">
        <f>VLOOKUP(B475,managelist_20211101!$H$3:$I$10442,2,FALSE)</f>
        <v>VR</v>
      </c>
      <c r="G475" s="132" t="str">
        <f t="shared" si="23"/>
        <v>○</v>
      </c>
    </row>
    <row r="476" spans="1:7" x14ac:dyDescent="0.15">
      <c r="A476" s="132" t="s">
        <v>6193</v>
      </c>
      <c r="B476" s="132" t="str">
        <f t="shared" si="21"/>
        <v>KK-080047</v>
      </c>
      <c r="C476" s="132" t="str">
        <f t="shared" si="22"/>
        <v>VG</v>
      </c>
      <c r="E476" s="132" t="str">
        <f>VLOOKUP(B476,managelist_20211101!$H$3:$I$10442,1,FALSE)</f>
        <v>KK-080047</v>
      </c>
      <c r="F476" s="132" t="str">
        <f>VLOOKUP(B476,managelist_20211101!$H$3:$I$10442,2,FALSE)</f>
        <v>VG</v>
      </c>
      <c r="G476" s="132" t="str">
        <f t="shared" si="23"/>
        <v>○</v>
      </c>
    </row>
    <row r="477" spans="1:7" x14ac:dyDescent="0.15">
      <c r="A477" s="132" t="s">
        <v>6213</v>
      </c>
      <c r="B477" s="132" t="str">
        <f t="shared" si="21"/>
        <v>KK-090015</v>
      </c>
      <c r="C477" s="132" t="str">
        <f t="shared" si="22"/>
        <v>VG</v>
      </c>
      <c r="E477" s="132" t="str">
        <f>VLOOKUP(B477,managelist_20211101!$H$3:$I$10442,1,FALSE)</f>
        <v>KK-090015</v>
      </c>
      <c r="F477" s="132" t="str">
        <f>VLOOKUP(B477,managelist_20211101!$H$3:$I$10442,2,FALSE)</f>
        <v>VG</v>
      </c>
      <c r="G477" s="132" t="str">
        <f t="shared" si="23"/>
        <v>○</v>
      </c>
    </row>
    <row r="478" spans="1:7" x14ac:dyDescent="0.15">
      <c r="A478" s="132" t="s">
        <v>1281</v>
      </c>
      <c r="B478" s="132" t="str">
        <f t="shared" si="21"/>
        <v>KK-100012</v>
      </c>
      <c r="C478" s="132" t="str">
        <f t="shared" si="22"/>
        <v>VR</v>
      </c>
      <c r="E478" s="132" t="str">
        <f>VLOOKUP(B478,managelist_20211101!$H$3:$I$10442,1,FALSE)</f>
        <v>KK-100012</v>
      </c>
      <c r="F478" s="132" t="str">
        <f>VLOOKUP(B478,managelist_20211101!$H$3:$I$10442,2,FALSE)</f>
        <v>VG</v>
      </c>
      <c r="G478" s="132" t="str">
        <f t="shared" si="23"/>
        <v>VG</v>
      </c>
    </row>
    <row r="479" spans="1:7" x14ac:dyDescent="0.15">
      <c r="A479" s="132" t="s">
        <v>1316</v>
      </c>
      <c r="B479" s="132" t="str">
        <f t="shared" si="21"/>
        <v>KK-110011</v>
      </c>
      <c r="C479" s="132" t="str">
        <f t="shared" si="22"/>
        <v>VE</v>
      </c>
      <c r="E479" s="132" t="str">
        <f>VLOOKUP(B479,managelist_20211101!$H$3:$I$10442,1,FALSE)</f>
        <v>KK-110011</v>
      </c>
      <c r="F479" s="132" t="str">
        <f>VLOOKUP(B479,managelist_20211101!$H$3:$I$10442,2,FALSE)</f>
        <v>VE</v>
      </c>
      <c r="G479" s="132" t="str">
        <f t="shared" si="23"/>
        <v>○</v>
      </c>
    </row>
    <row r="480" spans="1:7" x14ac:dyDescent="0.15">
      <c r="A480" s="132" t="s">
        <v>1324</v>
      </c>
      <c r="B480" s="132" t="str">
        <f t="shared" si="21"/>
        <v>KK-110043</v>
      </c>
      <c r="C480" s="132" t="str">
        <f t="shared" si="22"/>
        <v>VE</v>
      </c>
      <c r="E480" s="132" t="str">
        <f>VLOOKUP(B480,managelist_20211101!$H$3:$I$10442,1,FALSE)</f>
        <v>KK-110043</v>
      </c>
      <c r="F480" s="132" t="str">
        <f>VLOOKUP(B480,managelist_20211101!$H$3:$I$10442,2,FALSE)</f>
        <v>VE</v>
      </c>
      <c r="G480" s="132" t="str">
        <f t="shared" si="23"/>
        <v>○</v>
      </c>
    </row>
    <row r="481" spans="1:7" x14ac:dyDescent="0.15">
      <c r="A481" s="132" t="s">
        <v>1338</v>
      </c>
      <c r="B481" s="132" t="str">
        <f t="shared" si="21"/>
        <v>KK-120031</v>
      </c>
      <c r="C481" s="132" t="str">
        <f t="shared" si="22"/>
        <v>VE</v>
      </c>
      <c r="E481" s="132" t="str">
        <f>VLOOKUP(B481,managelist_20211101!$H$3:$I$10442,1,FALSE)</f>
        <v>KK-120031</v>
      </c>
      <c r="F481" s="132" t="str">
        <f>VLOOKUP(B481,managelist_20211101!$H$3:$I$10442,2,FALSE)</f>
        <v>VE</v>
      </c>
      <c r="G481" s="132" t="str">
        <f t="shared" si="23"/>
        <v>○</v>
      </c>
    </row>
    <row r="482" spans="1:7" x14ac:dyDescent="0.15">
      <c r="A482" s="132" t="s">
        <v>1341</v>
      </c>
      <c r="B482" s="132" t="str">
        <f t="shared" si="21"/>
        <v>KK-120041</v>
      </c>
      <c r="C482" s="132" t="str">
        <f t="shared" si="22"/>
        <v>VE</v>
      </c>
      <c r="E482" s="132" t="str">
        <f>VLOOKUP(B482,managelist_20211101!$H$3:$I$10442,1,FALSE)</f>
        <v>KK-120041</v>
      </c>
      <c r="F482" s="132" t="str">
        <f>VLOOKUP(B482,managelist_20211101!$H$3:$I$10442,2,FALSE)</f>
        <v>VE</v>
      </c>
      <c r="G482" s="132" t="str">
        <f t="shared" si="23"/>
        <v>○</v>
      </c>
    </row>
    <row r="483" spans="1:7" x14ac:dyDescent="0.15">
      <c r="A483" s="132" t="s">
        <v>1347</v>
      </c>
      <c r="B483" s="132" t="str">
        <f t="shared" si="21"/>
        <v>KK-120066</v>
      </c>
      <c r="C483" s="132" t="str">
        <f t="shared" si="22"/>
        <v>VE</v>
      </c>
      <c r="E483" s="132" t="str">
        <f>VLOOKUP(B483,managelist_20211101!$H$3:$I$10442,1,FALSE)</f>
        <v>KK-120066</v>
      </c>
      <c r="F483" s="132" t="str">
        <f>VLOOKUP(B483,managelist_20211101!$H$3:$I$10442,2,FALSE)</f>
        <v>VE</v>
      </c>
      <c r="G483" s="132" t="str">
        <f t="shared" si="23"/>
        <v>○</v>
      </c>
    </row>
    <row r="484" spans="1:7" x14ac:dyDescent="0.15">
      <c r="A484" s="132" t="s">
        <v>7885</v>
      </c>
      <c r="B484" s="132" t="str">
        <f t="shared" si="21"/>
        <v>KT-080031</v>
      </c>
      <c r="C484" s="132" t="str">
        <f t="shared" si="22"/>
        <v>VG</v>
      </c>
      <c r="E484" s="132" t="str">
        <f>VLOOKUP(B484,managelist_20211101!$H$3:$I$10442,1,FALSE)</f>
        <v>KT-080031</v>
      </c>
      <c r="F484" s="132" t="str">
        <f>VLOOKUP(B484,managelist_20211101!$H$3:$I$10442,2,FALSE)</f>
        <v>VG</v>
      </c>
      <c r="G484" s="132" t="str">
        <f t="shared" si="23"/>
        <v>○</v>
      </c>
    </row>
    <row r="485" spans="1:7" x14ac:dyDescent="0.15">
      <c r="A485" s="132" t="s">
        <v>7928</v>
      </c>
      <c r="B485" s="132" t="str">
        <f t="shared" si="21"/>
        <v>KT-090042</v>
      </c>
      <c r="C485" s="132" t="str">
        <f t="shared" si="22"/>
        <v>VG</v>
      </c>
      <c r="E485" s="132" t="str">
        <f>VLOOKUP(B485,managelist_20211101!$H$3:$I$10442,1,FALSE)</f>
        <v>KT-090042</v>
      </c>
      <c r="F485" s="132" t="str">
        <f>VLOOKUP(B485,managelist_20211101!$H$3:$I$10442,2,FALSE)</f>
        <v>VG</v>
      </c>
      <c r="G485" s="132" t="str">
        <f t="shared" si="23"/>
        <v>○</v>
      </c>
    </row>
    <row r="486" spans="1:7" x14ac:dyDescent="0.15">
      <c r="A486" s="132" t="s">
        <v>1378</v>
      </c>
      <c r="B486" s="132" t="str">
        <f t="shared" si="21"/>
        <v>KT-100042</v>
      </c>
      <c r="C486" s="132" t="str">
        <f t="shared" si="22"/>
        <v>VE</v>
      </c>
      <c r="E486" s="132" t="str">
        <f>VLOOKUP(B486,managelist_20211101!$H$3:$I$10442,1,FALSE)</f>
        <v>KT-100042</v>
      </c>
      <c r="F486" s="132" t="str">
        <f>VLOOKUP(B486,managelist_20211101!$H$3:$I$10442,2,FALSE)</f>
        <v>VG</v>
      </c>
      <c r="G486" s="132" t="str">
        <f t="shared" si="23"/>
        <v>VG</v>
      </c>
    </row>
    <row r="487" spans="1:7" x14ac:dyDescent="0.15">
      <c r="A487" s="132" t="s">
        <v>3306</v>
      </c>
      <c r="B487" s="132" t="str">
        <f t="shared" si="21"/>
        <v>KT-100078</v>
      </c>
      <c r="C487" s="132" t="str">
        <f t="shared" si="22"/>
        <v>VE</v>
      </c>
      <c r="E487" s="132" t="str">
        <f>VLOOKUP(B487,managelist_20211101!$H$3:$I$10442,1,FALSE)</f>
        <v>KT-100078</v>
      </c>
      <c r="F487" s="132" t="str">
        <f>VLOOKUP(B487,managelist_20211101!$H$3:$I$10442,2,FALSE)</f>
        <v>VG</v>
      </c>
      <c r="G487" s="132" t="str">
        <f t="shared" si="23"/>
        <v>VG</v>
      </c>
    </row>
    <row r="488" spans="1:7" x14ac:dyDescent="0.15">
      <c r="A488" s="132" t="s">
        <v>1398</v>
      </c>
      <c r="B488" s="132" t="str">
        <f t="shared" si="21"/>
        <v>KT-100109</v>
      </c>
      <c r="C488" s="132" t="str">
        <f t="shared" si="22"/>
        <v>VE</v>
      </c>
      <c r="E488" s="132" t="str">
        <f>VLOOKUP(B488,managelist_20211101!$H$3:$I$10442,1,FALSE)</f>
        <v>KT-100109</v>
      </c>
      <c r="F488" s="132" t="str">
        <f>VLOOKUP(B488,managelist_20211101!$H$3:$I$10442,2,FALSE)</f>
        <v>VG</v>
      </c>
      <c r="G488" s="132" t="str">
        <f t="shared" si="23"/>
        <v>VG</v>
      </c>
    </row>
    <row r="489" spans="1:7" x14ac:dyDescent="0.15">
      <c r="A489" s="132" t="s">
        <v>1406</v>
      </c>
      <c r="B489" s="132" t="str">
        <f t="shared" si="21"/>
        <v>KT-110024</v>
      </c>
      <c r="C489" s="132" t="str">
        <f t="shared" si="22"/>
        <v>VE</v>
      </c>
      <c r="E489" s="132" t="str">
        <f>VLOOKUP(B489,managelist_20211101!$H$3:$I$10442,1,FALSE)</f>
        <v>KT-110024</v>
      </c>
      <c r="F489" s="132" t="str">
        <f>VLOOKUP(B489,managelist_20211101!$H$3:$I$10442,2,FALSE)</f>
        <v>VE</v>
      </c>
      <c r="G489" s="132" t="str">
        <f t="shared" si="23"/>
        <v>○</v>
      </c>
    </row>
    <row r="490" spans="1:7" x14ac:dyDescent="0.15">
      <c r="A490" s="132" t="s">
        <v>3288</v>
      </c>
      <c r="B490" s="132" t="str">
        <f t="shared" si="21"/>
        <v>KT-110051</v>
      </c>
      <c r="C490" s="132" t="str">
        <f t="shared" si="22"/>
        <v>VE</v>
      </c>
      <c r="E490" s="132" t="str">
        <f>VLOOKUP(B490,managelist_20211101!$H$3:$I$10442,1,FALSE)</f>
        <v>KT-110051</v>
      </c>
      <c r="F490" s="132" t="str">
        <f>VLOOKUP(B490,managelist_20211101!$H$3:$I$10442,2,FALSE)</f>
        <v>VE</v>
      </c>
      <c r="G490" s="132" t="str">
        <f t="shared" si="23"/>
        <v>○</v>
      </c>
    </row>
    <row r="491" spans="1:7" x14ac:dyDescent="0.15">
      <c r="A491" s="132" t="s">
        <v>1431</v>
      </c>
      <c r="B491" s="132" t="str">
        <f t="shared" si="21"/>
        <v>KT-120030</v>
      </c>
      <c r="C491" s="132" t="str">
        <f t="shared" si="22"/>
        <v>VE</v>
      </c>
      <c r="E491" s="132" t="str">
        <f>VLOOKUP(B491,managelist_20211101!$H$3:$I$10442,1,FALSE)</f>
        <v>KT-120030</v>
      </c>
      <c r="F491" s="132" t="str">
        <f>VLOOKUP(B491,managelist_20211101!$H$3:$I$10442,2,FALSE)</f>
        <v>VE</v>
      </c>
      <c r="G491" s="132" t="str">
        <f t="shared" si="23"/>
        <v>○</v>
      </c>
    </row>
    <row r="492" spans="1:7" x14ac:dyDescent="0.15">
      <c r="A492" s="132" t="s">
        <v>1436</v>
      </c>
      <c r="B492" s="132" t="str">
        <f t="shared" si="21"/>
        <v>KT-120042</v>
      </c>
      <c r="C492" s="132" t="str">
        <f t="shared" si="22"/>
        <v>VE</v>
      </c>
      <c r="E492" s="132" t="str">
        <f>VLOOKUP(B492,managelist_20211101!$H$3:$I$10442,1,FALSE)</f>
        <v>KT-120042</v>
      </c>
      <c r="F492" s="132" t="str">
        <f>VLOOKUP(B492,managelist_20211101!$H$3:$I$10442,2,FALSE)</f>
        <v>VE</v>
      </c>
      <c r="G492" s="132" t="str">
        <f t="shared" si="23"/>
        <v>○</v>
      </c>
    </row>
    <row r="493" spans="1:7" x14ac:dyDescent="0.15">
      <c r="A493" s="132" t="s">
        <v>1460</v>
      </c>
      <c r="B493" s="132" t="str">
        <f t="shared" si="21"/>
        <v>KT-120117</v>
      </c>
      <c r="C493" s="132" t="str">
        <f t="shared" si="22"/>
        <v>VE</v>
      </c>
      <c r="E493" s="132" t="str">
        <f>VLOOKUP(B493,managelist_20211101!$H$3:$I$10442,1,FALSE)</f>
        <v>KT-120117</v>
      </c>
      <c r="F493" s="132" t="str">
        <f>VLOOKUP(B493,managelist_20211101!$H$3:$I$10442,2,FALSE)</f>
        <v>VE</v>
      </c>
      <c r="G493" s="132" t="str">
        <f t="shared" si="23"/>
        <v>○</v>
      </c>
    </row>
    <row r="494" spans="1:7" x14ac:dyDescent="0.15">
      <c r="A494" s="132" t="s">
        <v>1463</v>
      </c>
      <c r="B494" s="132" t="str">
        <f t="shared" si="21"/>
        <v>KT-120128</v>
      </c>
      <c r="C494" s="132" t="str">
        <f t="shared" si="22"/>
        <v>VE</v>
      </c>
      <c r="E494" s="132" t="str">
        <f>VLOOKUP(B494,managelist_20211101!$H$3:$I$10442,1,FALSE)</f>
        <v>KT-120128</v>
      </c>
      <c r="F494" s="132" t="str">
        <f>VLOOKUP(B494,managelist_20211101!$H$3:$I$10442,2,FALSE)</f>
        <v>VE</v>
      </c>
      <c r="G494" s="132" t="str">
        <f t="shared" si="23"/>
        <v>○</v>
      </c>
    </row>
    <row r="495" spans="1:7" x14ac:dyDescent="0.15">
      <c r="A495" s="132" t="s">
        <v>1472</v>
      </c>
      <c r="B495" s="132" t="str">
        <f t="shared" si="21"/>
        <v>KT-130025</v>
      </c>
      <c r="C495" s="132" t="str">
        <f t="shared" si="22"/>
        <v>VE</v>
      </c>
      <c r="E495" s="132" t="str">
        <f>VLOOKUP(B495,managelist_20211101!$H$3:$I$10442,1,FALSE)</f>
        <v>KT-130025</v>
      </c>
      <c r="F495" s="132" t="str">
        <f>VLOOKUP(B495,managelist_20211101!$H$3:$I$10442,2,FALSE)</f>
        <v>VE</v>
      </c>
      <c r="G495" s="132" t="str">
        <f t="shared" si="23"/>
        <v>○</v>
      </c>
    </row>
    <row r="496" spans="1:7" x14ac:dyDescent="0.15">
      <c r="A496" s="132" t="s">
        <v>1477</v>
      </c>
      <c r="B496" s="132" t="str">
        <f t="shared" si="21"/>
        <v>KT-130052</v>
      </c>
      <c r="C496" s="132" t="str">
        <f t="shared" si="22"/>
        <v>VE</v>
      </c>
      <c r="E496" s="132" t="str">
        <f>VLOOKUP(B496,managelist_20211101!$H$3:$I$10442,1,FALSE)</f>
        <v>KT-130052</v>
      </c>
      <c r="F496" s="132" t="str">
        <f>VLOOKUP(B496,managelist_20211101!$H$3:$I$10442,2,FALSE)</f>
        <v>VE</v>
      </c>
      <c r="G496" s="132" t="str">
        <f t="shared" si="23"/>
        <v>○</v>
      </c>
    </row>
    <row r="497" spans="1:7" x14ac:dyDescent="0.15">
      <c r="A497" s="132" t="s">
        <v>1491</v>
      </c>
      <c r="B497" s="132" t="str">
        <f t="shared" si="21"/>
        <v>KT-130107</v>
      </c>
      <c r="C497" s="132" t="str">
        <f t="shared" si="22"/>
        <v>VE</v>
      </c>
      <c r="E497" s="132" t="str">
        <f>VLOOKUP(B497,managelist_20211101!$H$3:$I$10442,1,FALSE)</f>
        <v>KT-130107</v>
      </c>
      <c r="F497" s="132" t="str">
        <f>VLOOKUP(B497,managelist_20211101!$H$3:$I$10442,2,FALSE)</f>
        <v>VE</v>
      </c>
      <c r="G497" s="132" t="str">
        <f t="shared" si="23"/>
        <v>○</v>
      </c>
    </row>
    <row r="498" spans="1:7" x14ac:dyDescent="0.15">
      <c r="A498" s="132" t="s">
        <v>3110</v>
      </c>
      <c r="B498" s="132" t="str">
        <f t="shared" si="21"/>
        <v>KT-150084</v>
      </c>
      <c r="C498" s="132" t="str">
        <f t="shared" si="22"/>
        <v>VE</v>
      </c>
      <c r="E498" s="132" t="str">
        <f>VLOOKUP(B498,managelist_20211101!$H$3:$I$10442,1,FALSE)</f>
        <v>KT-150084</v>
      </c>
      <c r="F498" s="132" t="str">
        <f>VLOOKUP(B498,managelist_20211101!$H$3:$I$10442,2,FALSE)</f>
        <v>VE</v>
      </c>
      <c r="G498" s="132" t="str">
        <f t="shared" si="23"/>
        <v>○</v>
      </c>
    </row>
    <row r="499" spans="1:7" x14ac:dyDescent="0.15">
      <c r="A499" s="132" t="s">
        <v>3084</v>
      </c>
      <c r="B499" s="132" t="str">
        <f t="shared" si="21"/>
        <v>KT-160013</v>
      </c>
      <c r="C499" s="132" t="str">
        <f t="shared" si="22"/>
        <v>VR</v>
      </c>
      <c r="E499" s="132" t="str">
        <f>VLOOKUP(B499,managelist_20211101!$H$3:$I$10442,1,FALSE)</f>
        <v>KT-160013</v>
      </c>
      <c r="F499" s="132" t="str">
        <f>VLOOKUP(B499,managelist_20211101!$H$3:$I$10442,2,FALSE)</f>
        <v>VE</v>
      </c>
      <c r="G499" s="132" t="str">
        <f t="shared" si="23"/>
        <v>VE</v>
      </c>
    </row>
    <row r="500" spans="1:7" x14ac:dyDescent="0.15">
      <c r="A500" s="132" t="s">
        <v>1528</v>
      </c>
      <c r="B500" s="132" t="str">
        <f t="shared" si="21"/>
        <v>QS-100025</v>
      </c>
      <c r="C500" s="132" t="str">
        <f t="shared" si="22"/>
        <v>VR</v>
      </c>
      <c r="E500" s="132" t="str">
        <f>VLOOKUP(B500,managelist_20211101!$H$3:$I$10442,1,FALSE)</f>
        <v>QS-100025</v>
      </c>
      <c r="F500" s="132" t="str">
        <f>VLOOKUP(B500,managelist_20211101!$H$3:$I$10442,2,FALSE)</f>
        <v>VG</v>
      </c>
      <c r="G500" s="132" t="str">
        <f t="shared" si="23"/>
        <v>VG</v>
      </c>
    </row>
    <row r="501" spans="1:7" x14ac:dyDescent="0.15">
      <c r="A501" s="132" t="s">
        <v>1543</v>
      </c>
      <c r="B501" s="132" t="str">
        <f t="shared" si="21"/>
        <v>QS-110028</v>
      </c>
      <c r="C501" s="132" t="str">
        <f t="shared" si="22"/>
        <v>VR</v>
      </c>
      <c r="E501" s="132" t="str">
        <f>VLOOKUP(B501,managelist_20211101!$H$3:$I$10442,1,FALSE)</f>
        <v>QS-110028</v>
      </c>
      <c r="F501" s="132" t="str">
        <f>VLOOKUP(B501,managelist_20211101!$H$3:$I$10442,2,FALSE)</f>
        <v>VE</v>
      </c>
      <c r="G501" s="132" t="str">
        <f t="shared" si="23"/>
        <v>VE</v>
      </c>
    </row>
    <row r="502" spans="1:7" x14ac:dyDescent="0.15">
      <c r="A502" s="132" t="s">
        <v>1561</v>
      </c>
      <c r="B502" s="132" t="str">
        <f t="shared" si="21"/>
        <v>QS-130020</v>
      </c>
      <c r="C502" s="132" t="str">
        <f t="shared" si="22"/>
        <v>VE</v>
      </c>
      <c r="E502" s="132" t="str">
        <f>VLOOKUP(B502,managelist_20211101!$H$3:$I$10442,1,FALSE)</f>
        <v>QS-130020</v>
      </c>
      <c r="F502" s="132" t="str">
        <f>VLOOKUP(B502,managelist_20211101!$H$3:$I$10442,2,FALSE)</f>
        <v>VE</v>
      </c>
      <c r="G502" s="132" t="str">
        <f t="shared" si="23"/>
        <v>○</v>
      </c>
    </row>
    <row r="503" spans="1:7" x14ac:dyDescent="0.15">
      <c r="A503" s="132" t="s">
        <v>1593</v>
      </c>
      <c r="B503" s="132" t="str">
        <f t="shared" si="21"/>
        <v>TH-100012</v>
      </c>
      <c r="C503" s="132" t="str">
        <f t="shared" si="22"/>
        <v>VE</v>
      </c>
      <c r="E503" s="132" t="str">
        <f>VLOOKUP(B503,managelist_20211101!$H$3:$I$10442,1,FALSE)</f>
        <v>TH-100012</v>
      </c>
      <c r="F503" s="132" t="str">
        <f>VLOOKUP(B503,managelist_20211101!$H$3:$I$10442,2,FALSE)</f>
        <v>VG</v>
      </c>
      <c r="G503" s="132" t="str">
        <f t="shared" si="23"/>
        <v>VG</v>
      </c>
    </row>
    <row r="504" spans="1:7" x14ac:dyDescent="0.15">
      <c r="A504" s="132" t="s">
        <v>1594</v>
      </c>
      <c r="B504" s="132" t="str">
        <f t="shared" si="21"/>
        <v>TH-100013</v>
      </c>
      <c r="C504" s="132" t="str">
        <f t="shared" si="22"/>
        <v>VR</v>
      </c>
      <c r="E504" s="132" t="str">
        <f>VLOOKUP(B504,managelist_20211101!$H$3:$I$10442,1,FALSE)</f>
        <v>TH-100013</v>
      </c>
      <c r="F504" s="132" t="str">
        <f>VLOOKUP(B504,managelist_20211101!$H$3:$I$10442,2,FALSE)</f>
        <v>VG</v>
      </c>
      <c r="G504" s="132" t="str">
        <f t="shared" si="23"/>
        <v>VG</v>
      </c>
    </row>
    <row r="505" spans="1:7" x14ac:dyDescent="0.15">
      <c r="A505" s="132" t="s">
        <v>3307</v>
      </c>
      <c r="B505" s="132" t="str">
        <f t="shared" si="21"/>
        <v>TH-100014</v>
      </c>
      <c r="C505" s="132" t="str">
        <f t="shared" si="22"/>
        <v>VE</v>
      </c>
      <c r="E505" s="132" t="str">
        <f>VLOOKUP(B505,managelist_20211101!$H$3:$I$10442,1,FALSE)</f>
        <v>TH-100014</v>
      </c>
      <c r="F505" s="132" t="str">
        <f>VLOOKUP(B505,managelist_20211101!$H$3:$I$10442,2,FALSE)</f>
        <v>VG</v>
      </c>
      <c r="G505" s="132" t="str">
        <f t="shared" si="23"/>
        <v>VG</v>
      </c>
    </row>
    <row r="506" spans="1:7" x14ac:dyDescent="0.15">
      <c r="A506" s="132" t="s">
        <v>3304</v>
      </c>
      <c r="B506" s="132" t="str">
        <f t="shared" si="21"/>
        <v>TH-100023</v>
      </c>
      <c r="C506" s="132" t="str">
        <f t="shared" si="22"/>
        <v>VE</v>
      </c>
      <c r="E506" s="132" t="str">
        <f>VLOOKUP(B506,managelist_20211101!$H$3:$I$10442,1,FALSE)</f>
        <v>TH-100023</v>
      </c>
      <c r="F506" s="132" t="str">
        <f>VLOOKUP(B506,managelist_20211101!$H$3:$I$10442,2,FALSE)</f>
        <v>VG</v>
      </c>
      <c r="G506" s="132" t="str">
        <f t="shared" si="23"/>
        <v>VG</v>
      </c>
    </row>
    <row r="507" spans="1:7" x14ac:dyDescent="0.15">
      <c r="A507" s="132" t="s">
        <v>1613</v>
      </c>
      <c r="B507" s="132" t="str">
        <f t="shared" si="21"/>
        <v>TH-120002</v>
      </c>
      <c r="C507" s="132" t="str">
        <f t="shared" si="22"/>
        <v>VE</v>
      </c>
      <c r="E507" s="132" t="str">
        <f>VLOOKUP(B507,managelist_20211101!$H$3:$I$10442,1,FALSE)</f>
        <v>TH-120002</v>
      </c>
      <c r="F507" s="132" t="str">
        <f>VLOOKUP(B507,managelist_20211101!$H$3:$I$10442,2,FALSE)</f>
        <v>VE</v>
      </c>
      <c r="G507" s="132" t="str">
        <f t="shared" si="23"/>
        <v>○</v>
      </c>
    </row>
    <row r="508" spans="1:7" x14ac:dyDescent="0.15">
      <c r="A508" s="132" t="s">
        <v>3088</v>
      </c>
      <c r="B508" s="132" t="str">
        <f t="shared" si="21"/>
        <v>HR-150004</v>
      </c>
      <c r="C508" s="132" t="str">
        <f t="shared" si="22"/>
        <v>VE</v>
      </c>
      <c r="E508" s="132" t="str">
        <f>VLOOKUP(B508,managelist_20211101!$H$3:$I$10442,1,FALSE)</f>
        <v>HR-150004</v>
      </c>
      <c r="F508" s="132" t="str">
        <f>VLOOKUP(B508,managelist_20211101!$H$3:$I$10442,2,FALSE)</f>
        <v>VE</v>
      </c>
      <c r="G508" s="132" t="str">
        <f t="shared" si="23"/>
        <v>○</v>
      </c>
    </row>
    <row r="509" spans="1:7" x14ac:dyDescent="0.15">
      <c r="A509" s="132" t="s">
        <v>3114</v>
      </c>
      <c r="B509" s="132" t="str">
        <f t="shared" si="21"/>
        <v>HR-150002</v>
      </c>
      <c r="C509" s="132" t="str">
        <f t="shared" si="22"/>
        <v>VR</v>
      </c>
      <c r="E509" s="132" t="str">
        <f>VLOOKUP(B509,managelist_20211101!$H$3:$I$10442,1,FALSE)</f>
        <v>HR-150002</v>
      </c>
      <c r="F509" s="132" t="str">
        <f>VLOOKUP(B509,managelist_20211101!$H$3:$I$10442,2,FALSE)</f>
        <v>VR</v>
      </c>
      <c r="G509" s="132" t="str">
        <f t="shared" si="23"/>
        <v>○</v>
      </c>
    </row>
    <row r="510" spans="1:7" x14ac:dyDescent="0.15">
      <c r="A510" s="132" t="s">
        <v>3118</v>
      </c>
      <c r="B510" s="132" t="str">
        <f t="shared" si="21"/>
        <v>KT-150063</v>
      </c>
      <c r="C510" s="132" t="str">
        <f t="shared" si="22"/>
        <v>VR</v>
      </c>
      <c r="E510" s="132" t="str">
        <f>VLOOKUP(B510,managelist_20211101!$H$3:$I$10442,1,FALSE)</f>
        <v>KT-150063</v>
      </c>
      <c r="F510" s="132" t="str">
        <f>VLOOKUP(B510,managelist_20211101!$H$3:$I$10442,2,FALSE)</f>
        <v>VR</v>
      </c>
      <c r="G510" s="132" t="str">
        <f t="shared" si="23"/>
        <v>○</v>
      </c>
    </row>
    <row r="511" spans="1:7" x14ac:dyDescent="0.15">
      <c r="A511" s="132" t="s">
        <v>3120</v>
      </c>
      <c r="B511" s="132" t="str">
        <f t="shared" si="21"/>
        <v>KT-150050</v>
      </c>
      <c r="C511" s="132" t="str">
        <f t="shared" si="22"/>
        <v>VE</v>
      </c>
      <c r="E511" s="132" t="str">
        <f>VLOOKUP(B511,managelist_20211101!$H$3:$I$10442,1,FALSE)</f>
        <v>KT-150050</v>
      </c>
      <c r="F511" s="132" t="str">
        <f>VLOOKUP(B511,managelist_20211101!$H$3:$I$10442,2,FALSE)</f>
        <v>VE</v>
      </c>
      <c r="G511" s="132" t="str">
        <f t="shared" si="23"/>
        <v>○</v>
      </c>
    </row>
    <row r="512" spans="1:7" x14ac:dyDescent="0.15">
      <c r="A512" s="132" t="s">
        <v>3121</v>
      </c>
      <c r="B512" s="132" t="str">
        <f t="shared" si="21"/>
        <v>QS-150020</v>
      </c>
      <c r="C512" s="132" t="str">
        <f t="shared" si="22"/>
        <v>VE</v>
      </c>
      <c r="E512" s="132" t="str">
        <f>VLOOKUP(B512,managelist_20211101!$H$3:$I$10442,1,FALSE)</f>
        <v>QS-150020</v>
      </c>
      <c r="F512" s="132" t="str">
        <f>VLOOKUP(B512,managelist_20211101!$H$3:$I$10442,2,FALSE)</f>
        <v>VE</v>
      </c>
      <c r="G512" s="132" t="str">
        <f t="shared" si="23"/>
        <v>○</v>
      </c>
    </row>
    <row r="513" spans="1:7" x14ac:dyDescent="0.15">
      <c r="A513" s="132" t="s">
        <v>3135</v>
      </c>
      <c r="B513" s="132" t="str">
        <f t="shared" si="21"/>
        <v>KT-150018</v>
      </c>
      <c r="C513" s="132" t="str">
        <f t="shared" si="22"/>
        <v>VE</v>
      </c>
      <c r="E513" s="132" t="str">
        <f>VLOOKUP(B513,managelist_20211101!$H$3:$I$10442,1,FALSE)</f>
        <v>KT-150018</v>
      </c>
      <c r="F513" s="132" t="str">
        <f>VLOOKUP(B513,managelist_20211101!$H$3:$I$10442,2,FALSE)</f>
        <v>VE</v>
      </c>
      <c r="G513" s="132" t="str">
        <f t="shared" si="23"/>
        <v>○</v>
      </c>
    </row>
    <row r="514" spans="1:7" x14ac:dyDescent="0.15">
      <c r="A514" s="132" t="s">
        <v>3137</v>
      </c>
      <c r="B514" s="132" t="str">
        <f t="shared" si="21"/>
        <v>CG-150003</v>
      </c>
      <c r="C514" s="132" t="str">
        <f t="shared" si="22"/>
        <v>VE</v>
      </c>
      <c r="E514" s="132" t="str">
        <f>VLOOKUP(B514,managelist_20211101!$H$3:$I$10442,1,FALSE)</f>
        <v>CG-150003</v>
      </c>
      <c r="F514" s="132" t="str">
        <f>VLOOKUP(B514,managelist_20211101!$H$3:$I$10442,2,FALSE)</f>
        <v>VE</v>
      </c>
      <c r="G514" s="132" t="str">
        <f t="shared" si="23"/>
        <v>○</v>
      </c>
    </row>
    <row r="515" spans="1:7" x14ac:dyDescent="0.15">
      <c r="A515" s="132" t="s">
        <v>3164</v>
      </c>
      <c r="B515" s="132" t="str">
        <f t="shared" ref="B515:B578" si="24">LEFT(A515,FIND("-",A515)+6)</f>
        <v>KK-140015</v>
      </c>
      <c r="C515" s="132" t="str">
        <f t="shared" ref="C515:C578" si="25">RIGHT(A515,LEN(A515)-FIND("-",A515)-7)</f>
        <v>VE</v>
      </c>
      <c r="E515" s="132" t="str">
        <f>VLOOKUP(B515,managelist_20211101!$H$3:$I$10442,1,FALSE)</f>
        <v>KK-140015</v>
      </c>
      <c r="F515" s="132" t="str">
        <f>VLOOKUP(B515,managelist_20211101!$H$3:$I$10442,2,FALSE)</f>
        <v>VE</v>
      </c>
      <c r="G515" s="132" t="str">
        <f t="shared" ref="G515:G578" si="26">IF(C515=F515,"○",F515)</f>
        <v>○</v>
      </c>
    </row>
    <row r="516" spans="1:7" x14ac:dyDescent="0.15">
      <c r="A516" s="132" t="s">
        <v>3183</v>
      </c>
      <c r="B516" s="132" t="str">
        <f t="shared" si="24"/>
        <v>QS-140003</v>
      </c>
      <c r="C516" s="132" t="str">
        <f t="shared" si="25"/>
        <v>VE</v>
      </c>
      <c r="E516" s="132" t="str">
        <f>VLOOKUP(B516,managelist_20211101!$H$3:$I$10442,1,FALSE)</f>
        <v>QS-140003</v>
      </c>
      <c r="F516" s="132" t="str">
        <f>VLOOKUP(B516,managelist_20211101!$H$3:$I$10442,2,FALSE)</f>
        <v>VE</v>
      </c>
      <c r="G516" s="132" t="str">
        <f t="shared" si="26"/>
        <v>○</v>
      </c>
    </row>
    <row r="517" spans="1:7" x14ac:dyDescent="0.15">
      <c r="A517" s="132" t="s">
        <v>3217</v>
      </c>
      <c r="B517" s="132" t="str">
        <f t="shared" si="24"/>
        <v>KT-130053</v>
      </c>
      <c r="C517" s="132" t="str">
        <f t="shared" si="25"/>
        <v>VR</v>
      </c>
      <c r="E517" s="132" t="str">
        <f>VLOOKUP(B517,managelist_20211101!$H$3:$I$10442,1,FALSE)</f>
        <v>KT-130053</v>
      </c>
      <c r="F517" s="132" t="str">
        <f>VLOOKUP(B517,managelist_20211101!$H$3:$I$10442,2,FALSE)</f>
        <v>VR</v>
      </c>
      <c r="G517" s="132" t="str">
        <f t="shared" si="26"/>
        <v>○</v>
      </c>
    </row>
    <row r="518" spans="1:7" x14ac:dyDescent="0.15">
      <c r="A518" s="132" t="s">
        <v>3248</v>
      </c>
      <c r="B518" s="132" t="str">
        <f t="shared" si="24"/>
        <v>SK-120009</v>
      </c>
      <c r="C518" s="132" t="str">
        <f t="shared" si="25"/>
        <v>VR</v>
      </c>
      <c r="E518" s="132" t="str">
        <f>VLOOKUP(B518,managelist_20211101!$H$3:$I$10442,1,FALSE)</f>
        <v>SK-120009</v>
      </c>
      <c r="F518" s="132" t="str">
        <f>VLOOKUP(B518,managelist_20211101!$H$3:$I$10442,2,FALSE)</f>
        <v>VR</v>
      </c>
      <c r="G518" s="132" t="str">
        <f t="shared" si="26"/>
        <v>○</v>
      </c>
    </row>
    <row r="519" spans="1:7" x14ac:dyDescent="0.15">
      <c r="A519" s="132" t="s">
        <v>1071</v>
      </c>
      <c r="B519" s="132" t="str">
        <f t="shared" si="24"/>
        <v>CB-100008</v>
      </c>
      <c r="C519" s="132" t="str">
        <f t="shared" si="25"/>
        <v>VE</v>
      </c>
      <c r="E519" s="132" t="str">
        <f>VLOOKUP(B519,managelist_20211101!$H$3:$I$10442,1,FALSE)</f>
        <v>CB-100008</v>
      </c>
      <c r="F519" s="132" t="str">
        <f>VLOOKUP(B519,managelist_20211101!$H$3:$I$10442,2,FALSE)</f>
        <v>VG</v>
      </c>
      <c r="G519" s="132" t="str">
        <f t="shared" si="26"/>
        <v>VG</v>
      </c>
    </row>
    <row r="520" spans="1:7" x14ac:dyDescent="0.15">
      <c r="A520" s="132" t="s">
        <v>3273</v>
      </c>
      <c r="B520" s="132" t="str">
        <f t="shared" si="24"/>
        <v>QS-120004</v>
      </c>
      <c r="C520" s="132" t="str">
        <f t="shared" si="25"/>
        <v>VE</v>
      </c>
      <c r="E520" s="132" t="str">
        <f>VLOOKUP(B520,managelist_20211101!$H$3:$I$10442,1,FALSE)</f>
        <v>QS-120004</v>
      </c>
      <c r="F520" s="132" t="str">
        <f>VLOOKUP(B520,managelist_20211101!$H$3:$I$10442,2,FALSE)</f>
        <v>VE</v>
      </c>
      <c r="G520" s="132" t="str">
        <f t="shared" si="26"/>
        <v>○</v>
      </c>
    </row>
    <row r="521" spans="1:7" x14ac:dyDescent="0.15">
      <c r="A521" s="132" t="s">
        <v>5046</v>
      </c>
      <c r="B521" s="132" t="str">
        <f t="shared" si="24"/>
        <v>HK-110032</v>
      </c>
      <c r="C521" s="132" t="str">
        <f t="shared" si="25"/>
        <v>VG</v>
      </c>
      <c r="E521" s="132" t="str">
        <f>VLOOKUP(B521,managelist_20211101!$H$3:$I$10442,1,FALSE)</f>
        <v>HK-110032</v>
      </c>
      <c r="F521" s="132" t="str">
        <f>VLOOKUP(B521,managelist_20211101!$H$3:$I$10442,2,FALSE)</f>
        <v>VG</v>
      </c>
      <c r="G521" s="132" t="str">
        <f t="shared" si="26"/>
        <v>○</v>
      </c>
    </row>
    <row r="522" spans="1:7" x14ac:dyDescent="0.15">
      <c r="A522" s="132" t="s">
        <v>1240</v>
      </c>
      <c r="B522" s="132" t="str">
        <f t="shared" si="24"/>
        <v>HK-120009</v>
      </c>
      <c r="C522" s="132" t="str">
        <f t="shared" si="25"/>
        <v>VE</v>
      </c>
      <c r="E522" s="132" t="str">
        <f>VLOOKUP(B522,managelist_20211101!$H$3:$I$10442,1,FALSE)</f>
        <v>HK-120009</v>
      </c>
      <c r="F522" s="132" t="str">
        <f>VLOOKUP(B522,managelist_20211101!$H$3:$I$10442,2,FALSE)</f>
        <v>VE</v>
      </c>
      <c r="G522" s="132" t="str">
        <f t="shared" si="26"/>
        <v>○</v>
      </c>
    </row>
    <row r="523" spans="1:7" x14ac:dyDescent="0.15">
      <c r="A523" s="132" t="s">
        <v>1396</v>
      </c>
      <c r="B523" s="132" t="str">
        <f t="shared" si="24"/>
        <v>KT-100102</v>
      </c>
      <c r="C523" s="132" t="str">
        <f t="shared" si="25"/>
        <v>VE</v>
      </c>
      <c r="E523" s="132" t="str">
        <f>VLOOKUP(B523,managelist_20211101!$H$3:$I$10442,1,FALSE)</f>
        <v>KT-100102</v>
      </c>
      <c r="F523" s="132" t="str">
        <f>VLOOKUP(B523,managelist_20211101!$H$3:$I$10442,2,FALSE)</f>
        <v>VG</v>
      </c>
      <c r="G523" s="132" t="str">
        <f t="shared" si="26"/>
        <v>VG</v>
      </c>
    </row>
    <row r="524" spans="1:7" x14ac:dyDescent="0.15">
      <c r="A524" s="132" t="s">
        <v>1167</v>
      </c>
      <c r="B524" s="132" t="str">
        <f t="shared" si="24"/>
        <v>CG-110027</v>
      </c>
      <c r="C524" s="132" t="str">
        <f t="shared" si="25"/>
        <v>VE</v>
      </c>
      <c r="E524" s="132" t="str">
        <f>VLOOKUP(B524,managelist_20211101!$H$3:$I$10442,1,FALSE)</f>
        <v>CG-110027</v>
      </c>
      <c r="F524" s="132" t="str">
        <f>VLOOKUP(B524,managelist_20211101!$H$3:$I$10442,2,FALSE)</f>
        <v>VE</v>
      </c>
      <c r="G524" s="132" t="str">
        <f t="shared" si="26"/>
        <v>○</v>
      </c>
    </row>
    <row r="525" spans="1:7" x14ac:dyDescent="0.15">
      <c r="A525" s="132" t="s">
        <v>3263</v>
      </c>
      <c r="B525" s="132" t="str">
        <f t="shared" si="24"/>
        <v>QS-120018</v>
      </c>
      <c r="C525" s="132" t="str">
        <f t="shared" si="25"/>
        <v>VE</v>
      </c>
      <c r="E525" s="132" t="str">
        <f>VLOOKUP(B525,managelist_20211101!$H$3:$I$10442,1,FALSE)</f>
        <v>QS-120018</v>
      </c>
      <c r="F525" s="132" t="str">
        <f>VLOOKUP(B525,managelist_20211101!$H$3:$I$10442,2,FALSE)</f>
        <v>VE</v>
      </c>
      <c r="G525" s="132" t="str">
        <f t="shared" si="26"/>
        <v>○</v>
      </c>
    </row>
    <row r="526" spans="1:7" x14ac:dyDescent="0.15">
      <c r="A526" s="132" t="s">
        <v>3873</v>
      </c>
      <c r="B526" s="132" t="str">
        <f t="shared" si="24"/>
        <v>CB-090018</v>
      </c>
      <c r="C526" s="132" t="str">
        <f t="shared" si="25"/>
        <v>VG</v>
      </c>
      <c r="E526" s="132" t="str">
        <f>VLOOKUP(B526,managelist_20211101!$H$3:$I$10442,1,FALSE)</f>
        <v>CB-090018</v>
      </c>
      <c r="F526" s="132" t="str">
        <f>VLOOKUP(B526,managelist_20211101!$H$3:$I$10442,2,FALSE)</f>
        <v>VG</v>
      </c>
      <c r="G526" s="132" t="str">
        <f t="shared" si="26"/>
        <v>○</v>
      </c>
    </row>
    <row r="527" spans="1:7" x14ac:dyDescent="0.15">
      <c r="A527" s="132" t="s">
        <v>4548</v>
      </c>
      <c r="B527" s="132" t="str">
        <f t="shared" si="24"/>
        <v>CG-080009</v>
      </c>
      <c r="C527" s="132" t="str">
        <f t="shared" si="25"/>
        <v>VG</v>
      </c>
      <c r="E527" s="132" t="str">
        <f>VLOOKUP(B527,managelist_20211101!$H$3:$I$10442,1,FALSE)</f>
        <v>CG-080009</v>
      </c>
      <c r="F527" s="132" t="str">
        <f>VLOOKUP(B527,managelist_20211101!$H$3:$I$10442,2,FALSE)</f>
        <v>VG</v>
      </c>
      <c r="G527" s="132" t="str">
        <f t="shared" si="26"/>
        <v>○</v>
      </c>
    </row>
    <row r="528" spans="1:7" x14ac:dyDescent="0.15">
      <c r="A528" s="132" t="s">
        <v>3313</v>
      </c>
      <c r="B528" s="132" t="str">
        <f t="shared" si="24"/>
        <v>HK-100025</v>
      </c>
      <c r="C528" s="132" t="str">
        <f t="shared" si="25"/>
        <v>VE</v>
      </c>
      <c r="E528" s="132" t="str">
        <f>VLOOKUP(B528,managelist_20211101!$H$3:$I$10442,1,FALSE)</f>
        <v>HK-100025</v>
      </c>
      <c r="F528" s="132" t="str">
        <f>VLOOKUP(B528,managelist_20211101!$H$3:$I$10442,2,FALSE)</f>
        <v>VG</v>
      </c>
      <c r="G528" s="132" t="str">
        <f t="shared" si="26"/>
        <v>VG</v>
      </c>
    </row>
    <row r="529" spans="1:7" x14ac:dyDescent="0.15">
      <c r="A529" s="132" t="s">
        <v>10375</v>
      </c>
      <c r="B529" s="132" t="str">
        <f t="shared" si="24"/>
        <v>QS-080013</v>
      </c>
      <c r="C529" s="132" t="str">
        <f t="shared" si="25"/>
        <v>VG</v>
      </c>
      <c r="E529" s="132" t="str">
        <f>VLOOKUP(B529,managelist_20211101!$H$3:$I$10442,1,FALSE)</f>
        <v>QS-080013</v>
      </c>
      <c r="F529" s="132" t="str">
        <f>VLOOKUP(B529,managelist_20211101!$H$3:$I$10442,2,FALSE)</f>
        <v>VG</v>
      </c>
      <c r="G529" s="132" t="str">
        <f t="shared" si="26"/>
        <v>○</v>
      </c>
    </row>
    <row r="530" spans="1:7" x14ac:dyDescent="0.15">
      <c r="A530" s="132" t="s">
        <v>3294</v>
      </c>
      <c r="B530" s="132" t="str">
        <f t="shared" si="24"/>
        <v>QS-110005</v>
      </c>
      <c r="C530" s="132" t="str">
        <f t="shared" si="25"/>
        <v>VE</v>
      </c>
      <c r="E530" s="132" t="str">
        <f>VLOOKUP(B530,managelist_20211101!$H$3:$I$10442,1,FALSE)</f>
        <v>QS-110005</v>
      </c>
      <c r="F530" s="132" t="str">
        <f>VLOOKUP(B530,managelist_20211101!$H$3:$I$10442,2,FALSE)</f>
        <v>VE</v>
      </c>
      <c r="G530" s="132" t="str">
        <f t="shared" si="26"/>
        <v>○</v>
      </c>
    </row>
    <row r="531" spans="1:7" x14ac:dyDescent="0.15">
      <c r="A531" s="132" t="s">
        <v>2986</v>
      </c>
      <c r="B531" s="132" t="str">
        <f t="shared" si="24"/>
        <v>QS-180033</v>
      </c>
      <c r="C531" s="132" t="str">
        <f t="shared" si="25"/>
        <v>VR</v>
      </c>
      <c r="E531" s="132" t="str">
        <f>VLOOKUP(B531,managelist_20211101!$H$3:$I$10442,1,FALSE)</f>
        <v>QS-180033</v>
      </c>
      <c r="F531" s="132" t="str">
        <f>VLOOKUP(B531,managelist_20211101!$H$3:$I$10442,2,FALSE)</f>
        <v>VR</v>
      </c>
      <c r="G531" s="132" t="str">
        <f t="shared" si="26"/>
        <v>○</v>
      </c>
    </row>
    <row r="532" spans="1:7" x14ac:dyDescent="0.15">
      <c r="A532" s="132" t="s">
        <v>3109</v>
      </c>
      <c r="B532" s="132" t="str">
        <f t="shared" si="24"/>
        <v>QS-150028</v>
      </c>
      <c r="C532" s="132" t="str">
        <f t="shared" si="25"/>
        <v>VE</v>
      </c>
      <c r="E532" s="132" t="str">
        <f>VLOOKUP(B532,managelist_20211101!$H$3:$I$10442,1,FALSE)</f>
        <v>QS-150028</v>
      </c>
      <c r="F532" s="132" t="str">
        <f>VLOOKUP(B532,managelist_20211101!$H$3:$I$10442,2,FALSE)</f>
        <v>VE</v>
      </c>
      <c r="G532" s="132" t="str">
        <f t="shared" si="26"/>
        <v>○</v>
      </c>
    </row>
    <row r="533" spans="1:7" x14ac:dyDescent="0.15">
      <c r="A533" s="132" t="s">
        <v>3178</v>
      </c>
      <c r="B533" s="132" t="str">
        <f t="shared" si="24"/>
        <v>QS-140005</v>
      </c>
      <c r="C533" s="132" t="str">
        <f t="shared" si="25"/>
        <v>VE</v>
      </c>
      <c r="E533" s="132" t="str">
        <f>VLOOKUP(B533,managelist_20211101!$H$3:$I$10442,1,FALSE)</f>
        <v>QS-140005</v>
      </c>
      <c r="F533" s="132" t="str">
        <f>VLOOKUP(B533,managelist_20211101!$H$3:$I$10442,2,FALSE)</f>
        <v>VE</v>
      </c>
      <c r="G533" s="132" t="str">
        <f t="shared" si="26"/>
        <v>○</v>
      </c>
    </row>
    <row r="534" spans="1:7" x14ac:dyDescent="0.15">
      <c r="A534" s="132" t="s">
        <v>10374</v>
      </c>
      <c r="B534" s="132" t="str">
        <f t="shared" si="24"/>
        <v>QS-080012</v>
      </c>
      <c r="C534" s="132" t="str">
        <f t="shared" si="25"/>
        <v>VG</v>
      </c>
      <c r="E534" s="132" t="str">
        <f>VLOOKUP(B534,managelist_20211101!$H$3:$I$10442,1,FALSE)</f>
        <v>QS-080012</v>
      </c>
      <c r="F534" s="132" t="str">
        <f>VLOOKUP(B534,managelist_20211101!$H$3:$I$10442,2,FALSE)</f>
        <v>VG</v>
      </c>
      <c r="G534" s="132" t="str">
        <f t="shared" si="26"/>
        <v>○</v>
      </c>
    </row>
    <row r="535" spans="1:7" x14ac:dyDescent="0.15">
      <c r="A535" s="132" t="s">
        <v>1577</v>
      </c>
      <c r="B535" s="132" t="str">
        <f t="shared" si="24"/>
        <v>SK-110011</v>
      </c>
      <c r="C535" s="132" t="str">
        <f t="shared" si="25"/>
        <v>VE</v>
      </c>
      <c r="E535" s="132" t="str">
        <f>VLOOKUP(B535,managelist_20211101!$H$3:$I$10442,1,FALSE)</f>
        <v>SK-110011</v>
      </c>
      <c r="F535" s="132" t="str">
        <f>VLOOKUP(B535,managelist_20211101!$H$3:$I$10442,2,FALSE)</f>
        <v>VE</v>
      </c>
      <c r="G535" s="132" t="str">
        <f t="shared" si="26"/>
        <v>○</v>
      </c>
    </row>
    <row r="536" spans="1:7" x14ac:dyDescent="0.15">
      <c r="A536" s="132" t="s">
        <v>3824</v>
      </c>
      <c r="B536" s="132" t="str">
        <f t="shared" si="24"/>
        <v>CB-080006</v>
      </c>
      <c r="C536" s="132" t="str">
        <f t="shared" si="25"/>
        <v>VG</v>
      </c>
      <c r="E536" s="132" t="str">
        <f>VLOOKUP(B536,managelist_20211101!$H$3:$I$10442,1,FALSE)</f>
        <v>CB-080006</v>
      </c>
      <c r="F536" s="132" t="str">
        <f>VLOOKUP(B536,managelist_20211101!$H$3:$I$10442,2,FALSE)</f>
        <v>VG</v>
      </c>
      <c r="G536" s="132" t="str">
        <f t="shared" si="26"/>
        <v>○</v>
      </c>
    </row>
    <row r="537" spans="1:7" x14ac:dyDescent="0.15">
      <c r="A537" s="132" t="s">
        <v>3891</v>
      </c>
      <c r="B537" s="132" t="str">
        <f t="shared" si="24"/>
        <v>CB-090037</v>
      </c>
      <c r="C537" s="132" t="str">
        <f t="shared" si="25"/>
        <v>VG</v>
      </c>
      <c r="E537" s="132" t="str">
        <f>VLOOKUP(B537,managelist_20211101!$H$3:$I$10442,1,FALSE)</f>
        <v>CB-090037</v>
      </c>
      <c r="F537" s="132" t="str">
        <f>VLOOKUP(B537,managelist_20211101!$H$3:$I$10442,2,FALSE)</f>
        <v>VG</v>
      </c>
      <c r="G537" s="132" t="str">
        <f t="shared" si="26"/>
        <v>○</v>
      </c>
    </row>
    <row r="538" spans="1:7" x14ac:dyDescent="0.15">
      <c r="A538" s="132" t="s">
        <v>1081</v>
      </c>
      <c r="B538" s="132" t="str">
        <f t="shared" si="24"/>
        <v>CB-100026</v>
      </c>
      <c r="C538" s="132" t="str">
        <f t="shared" si="25"/>
        <v>VE</v>
      </c>
      <c r="E538" s="132" t="str">
        <f>VLOOKUP(B538,managelist_20211101!$H$3:$I$10442,1,FALSE)</f>
        <v>CB-100026</v>
      </c>
      <c r="F538" s="132" t="str">
        <f>VLOOKUP(B538,managelist_20211101!$H$3:$I$10442,2,FALSE)</f>
        <v>VG</v>
      </c>
      <c r="G538" s="132" t="str">
        <f t="shared" si="26"/>
        <v>VG</v>
      </c>
    </row>
    <row r="539" spans="1:7" x14ac:dyDescent="0.15">
      <c r="A539" s="132" t="s">
        <v>1309</v>
      </c>
      <c r="B539" s="132" t="str">
        <f t="shared" si="24"/>
        <v>KK-100100</v>
      </c>
      <c r="C539" s="132" t="str">
        <f t="shared" si="25"/>
        <v>VE</v>
      </c>
      <c r="E539" s="132" t="str">
        <f>VLOOKUP(B539,managelist_20211101!$H$3:$I$10442,1,FALSE)</f>
        <v>KK-100100</v>
      </c>
      <c r="F539" s="132" t="str">
        <f>VLOOKUP(B539,managelist_20211101!$H$3:$I$10442,2,FALSE)</f>
        <v>VG</v>
      </c>
      <c r="G539" s="132" t="str">
        <f t="shared" si="26"/>
        <v>VG</v>
      </c>
    </row>
    <row r="540" spans="1:7" x14ac:dyDescent="0.15">
      <c r="A540" s="132" t="s">
        <v>3861</v>
      </c>
      <c r="B540" s="132" t="str">
        <f t="shared" si="24"/>
        <v>CB-090006</v>
      </c>
      <c r="C540" s="132" t="str">
        <f t="shared" si="25"/>
        <v>VG</v>
      </c>
      <c r="E540" s="132" t="str">
        <f>VLOOKUP(B540,managelist_20211101!$H$3:$I$10442,1,FALSE)</f>
        <v>CB-090006</v>
      </c>
      <c r="F540" s="132" t="str">
        <f>VLOOKUP(B540,managelist_20211101!$H$3:$I$10442,2,FALSE)</f>
        <v>VG</v>
      </c>
      <c r="G540" s="132" t="str">
        <f t="shared" si="26"/>
        <v>○</v>
      </c>
    </row>
    <row r="541" spans="1:7" x14ac:dyDescent="0.15">
      <c r="A541" s="132" t="s">
        <v>1097</v>
      </c>
      <c r="B541" s="132" t="str">
        <f t="shared" si="24"/>
        <v>CB-110004</v>
      </c>
      <c r="C541" s="132" t="str">
        <f t="shared" si="25"/>
        <v>VR</v>
      </c>
      <c r="E541" s="132" t="str">
        <f>VLOOKUP(B541,managelist_20211101!$H$3:$I$10442,1,FALSE)</f>
        <v>CB-110004</v>
      </c>
      <c r="F541" s="132" t="str">
        <f>VLOOKUP(B541,managelist_20211101!$H$3:$I$10442,2,FALSE)</f>
        <v>VR</v>
      </c>
      <c r="G541" s="132" t="str">
        <f t="shared" si="26"/>
        <v>○</v>
      </c>
    </row>
    <row r="542" spans="1:7" x14ac:dyDescent="0.15">
      <c r="A542" s="132" t="s">
        <v>1103</v>
      </c>
      <c r="B542" s="132" t="str">
        <f t="shared" si="24"/>
        <v>CB-110017</v>
      </c>
      <c r="C542" s="132" t="str">
        <f t="shared" si="25"/>
        <v>VE</v>
      </c>
      <c r="E542" s="132" t="str">
        <f>VLOOKUP(B542,managelist_20211101!$H$3:$I$10442,1,FALSE)</f>
        <v>CB-110017</v>
      </c>
      <c r="F542" s="132" t="str">
        <f>VLOOKUP(B542,managelist_20211101!$H$3:$I$10442,2,FALSE)</f>
        <v>VE</v>
      </c>
      <c r="G542" s="132" t="str">
        <f t="shared" si="26"/>
        <v>○</v>
      </c>
    </row>
    <row r="543" spans="1:7" x14ac:dyDescent="0.15">
      <c r="A543" s="132" t="s">
        <v>10384</v>
      </c>
      <c r="B543" s="132" t="str">
        <f t="shared" si="24"/>
        <v>QS-080022</v>
      </c>
      <c r="C543" s="132" t="str">
        <f t="shared" si="25"/>
        <v>VG</v>
      </c>
      <c r="E543" s="132" t="str">
        <f>VLOOKUP(B543,managelist_20211101!$H$3:$I$10442,1,FALSE)</f>
        <v>QS-080022</v>
      </c>
      <c r="F543" s="132" t="str">
        <f>VLOOKUP(B543,managelist_20211101!$H$3:$I$10442,2,FALSE)</f>
        <v>VG</v>
      </c>
      <c r="G543" s="132" t="str">
        <f t="shared" si="26"/>
        <v>○</v>
      </c>
    </row>
    <row r="544" spans="1:7" x14ac:dyDescent="0.15">
      <c r="A544" s="132" t="s">
        <v>11676</v>
      </c>
      <c r="B544" s="132" t="str">
        <f t="shared" si="24"/>
        <v>TH-090001</v>
      </c>
      <c r="C544" s="132" t="str">
        <f t="shared" si="25"/>
        <v>VG</v>
      </c>
      <c r="E544" s="132" t="str">
        <f>VLOOKUP(B544,managelist_20211101!$H$3:$I$10442,1,FALSE)</f>
        <v>TH-090001</v>
      </c>
      <c r="F544" s="132" t="str">
        <f>VLOOKUP(B544,managelist_20211101!$H$3:$I$10442,2,FALSE)</f>
        <v>VG</v>
      </c>
      <c r="G544" s="132" t="str">
        <f t="shared" si="26"/>
        <v>○</v>
      </c>
    </row>
    <row r="545" spans="1:7" x14ac:dyDescent="0.15">
      <c r="A545" s="132" t="s">
        <v>3215</v>
      </c>
      <c r="B545" s="132" t="str">
        <f t="shared" si="24"/>
        <v>CG-130012</v>
      </c>
      <c r="C545" s="132" t="str">
        <f t="shared" si="25"/>
        <v>VE</v>
      </c>
      <c r="E545" s="132" t="str">
        <f>VLOOKUP(B545,managelist_20211101!$H$3:$I$10442,1,FALSE)</f>
        <v>CG-130012</v>
      </c>
      <c r="F545" s="132" t="str">
        <f>VLOOKUP(B545,managelist_20211101!$H$3:$I$10442,2,FALSE)</f>
        <v>VE</v>
      </c>
      <c r="G545" s="132" t="str">
        <f t="shared" si="26"/>
        <v>○</v>
      </c>
    </row>
    <row r="546" spans="1:7" x14ac:dyDescent="0.15">
      <c r="A546" s="132" t="s">
        <v>3228</v>
      </c>
      <c r="B546" s="132" t="str">
        <f t="shared" si="24"/>
        <v>HR-130004</v>
      </c>
      <c r="C546" s="132" t="str">
        <f t="shared" si="25"/>
        <v>VE</v>
      </c>
      <c r="E546" s="132" t="str">
        <f>VLOOKUP(B546,managelist_20211101!$H$3:$I$10442,1,FALSE)</f>
        <v>HR-130004</v>
      </c>
      <c r="F546" s="132" t="str">
        <f>VLOOKUP(B546,managelist_20211101!$H$3:$I$10442,2,FALSE)</f>
        <v>VE</v>
      </c>
      <c r="G546" s="132" t="str">
        <f t="shared" si="26"/>
        <v>○</v>
      </c>
    </row>
    <row r="547" spans="1:7" x14ac:dyDescent="0.15">
      <c r="A547" s="132" t="s">
        <v>1410</v>
      </c>
      <c r="B547" s="132" t="str">
        <f t="shared" si="24"/>
        <v>KT-110038</v>
      </c>
      <c r="C547" s="132" t="str">
        <f t="shared" si="25"/>
        <v>VE</v>
      </c>
      <c r="E547" s="132" t="str">
        <f>VLOOKUP(B547,managelist_20211101!$H$3:$I$10442,1,FALSE)</f>
        <v>KT-110038</v>
      </c>
      <c r="F547" s="132" t="str">
        <f>VLOOKUP(B547,managelist_20211101!$H$3:$I$10442,2,FALSE)</f>
        <v>VE</v>
      </c>
      <c r="G547" s="132" t="str">
        <f t="shared" si="26"/>
        <v>○</v>
      </c>
    </row>
    <row r="548" spans="1:7" x14ac:dyDescent="0.15">
      <c r="A548" s="132" t="s">
        <v>3223</v>
      </c>
      <c r="B548" s="132" t="str">
        <f t="shared" si="24"/>
        <v>QS-130010</v>
      </c>
      <c r="C548" s="132" t="str">
        <f t="shared" si="25"/>
        <v>VE</v>
      </c>
      <c r="E548" s="132" t="str">
        <f>VLOOKUP(B548,managelist_20211101!$H$3:$I$10442,1,FALSE)</f>
        <v>QS-130010</v>
      </c>
      <c r="F548" s="132" t="str">
        <f>VLOOKUP(B548,managelist_20211101!$H$3:$I$10442,2,FALSE)</f>
        <v>VE</v>
      </c>
      <c r="G548" s="132" t="str">
        <f t="shared" si="26"/>
        <v>○</v>
      </c>
    </row>
    <row r="549" spans="1:7" x14ac:dyDescent="0.15">
      <c r="A549" s="132" t="s">
        <v>3194</v>
      </c>
      <c r="B549" s="132" t="str">
        <f t="shared" si="24"/>
        <v>HR-140002</v>
      </c>
      <c r="C549" s="132" t="str">
        <f t="shared" si="25"/>
        <v>VE</v>
      </c>
      <c r="E549" s="132" t="str">
        <f>VLOOKUP(B549,managelist_20211101!$H$3:$I$10442,1,FALSE)</f>
        <v>HR-140002</v>
      </c>
      <c r="F549" s="132" t="str">
        <f>VLOOKUP(B549,managelist_20211101!$H$3:$I$10442,2,FALSE)</f>
        <v>VE</v>
      </c>
      <c r="G549" s="132" t="str">
        <f t="shared" si="26"/>
        <v>○</v>
      </c>
    </row>
    <row r="550" spans="1:7" x14ac:dyDescent="0.15">
      <c r="A550" s="132" t="s">
        <v>3092</v>
      </c>
      <c r="B550" s="132" t="str">
        <f t="shared" si="24"/>
        <v>KT-150125</v>
      </c>
      <c r="C550" s="132" t="str">
        <f t="shared" si="25"/>
        <v>VR</v>
      </c>
      <c r="E550" s="132" t="str">
        <f>VLOOKUP(B550,managelist_20211101!$H$3:$I$10442,1,FALSE)</f>
        <v>KT-150125</v>
      </c>
      <c r="F550" s="132" t="str">
        <f>VLOOKUP(B550,managelist_20211101!$H$3:$I$10442,2,FALSE)</f>
        <v>VR</v>
      </c>
      <c r="G550" s="132" t="str">
        <f t="shared" si="26"/>
        <v>○</v>
      </c>
    </row>
    <row r="551" spans="1:7" x14ac:dyDescent="0.15">
      <c r="A551" s="132" t="s">
        <v>1553</v>
      </c>
      <c r="B551" s="132" t="str">
        <f t="shared" si="24"/>
        <v>QS-120019</v>
      </c>
      <c r="C551" s="132" t="str">
        <f t="shared" si="25"/>
        <v>VE</v>
      </c>
      <c r="E551" s="132" t="str">
        <f>VLOOKUP(B551,managelist_20211101!$H$3:$I$10442,1,FALSE)</f>
        <v>QS-120019</v>
      </c>
      <c r="F551" s="132" t="str">
        <f>VLOOKUP(B551,managelist_20211101!$H$3:$I$10442,2,FALSE)</f>
        <v>VE</v>
      </c>
      <c r="G551" s="132" t="str">
        <f t="shared" si="26"/>
        <v>○</v>
      </c>
    </row>
    <row r="552" spans="1:7" x14ac:dyDescent="0.15">
      <c r="A552" s="132" t="s">
        <v>1146</v>
      </c>
      <c r="B552" s="132" t="str">
        <f t="shared" si="24"/>
        <v>CG-100027</v>
      </c>
      <c r="C552" s="132" t="str">
        <f t="shared" si="25"/>
        <v>VE</v>
      </c>
      <c r="E552" s="132" t="str">
        <f>VLOOKUP(B552,managelist_20211101!$H$3:$I$10442,1,FALSE)</f>
        <v>CG-100027</v>
      </c>
      <c r="F552" s="132" t="str">
        <f>VLOOKUP(B552,managelist_20211101!$H$3:$I$10442,2,FALSE)</f>
        <v>VG</v>
      </c>
      <c r="G552" s="132" t="str">
        <f t="shared" si="26"/>
        <v>VG</v>
      </c>
    </row>
    <row r="553" spans="1:7" x14ac:dyDescent="0.15">
      <c r="A553" s="132" t="s">
        <v>1181</v>
      </c>
      <c r="B553" s="132" t="str">
        <f t="shared" si="24"/>
        <v>CG-120016</v>
      </c>
      <c r="C553" s="132" t="str">
        <f t="shared" si="25"/>
        <v>VE</v>
      </c>
      <c r="E553" s="132" t="str">
        <f>VLOOKUP(B553,managelist_20211101!$H$3:$I$10442,1,FALSE)</f>
        <v>CG-120016</v>
      </c>
      <c r="F553" s="132" t="str">
        <f>VLOOKUP(B553,managelist_20211101!$H$3:$I$10442,2,FALSE)</f>
        <v>VE</v>
      </c>
      <c r="G553" s="132" t="str">
        <f t="shared" si="26"/>
        <v>○</v>
      </c>
    </row>
    <row r="554" spans="1:7" x14ac:dyDescent="0.15">
      <c r="A554" s="132" t="s">
        <v>5424</v>
      </c>
      <c r="B554" s="132" t="str">
        <f t="shared" si="24"/>
        <v>HR-080023</v>
      </c>
      <c r="C554" s="132" t="str">
        <f t="shared" si="25"/>
        <v>VG</v>
      </c>
      <c r="E554" s="132" t="str">
        <f>VLOOKUP(B554,managelist_20211101!$H$3:$I$10442,1,FALSE)</f>
        <v>HR-080023</v>
      </c>
      <c r="F554" s="132" t="str">
        <f>VLOOKUP(B554,managelist_20211101!$H$3:$I$10442,2,FALSE)</f>
        <v>VG</v>
      </c>
      <c r="G554" s="132" t="str">
        <f t="shared" si="26"/>
        <v>○</v>
      </c>
    </row>
    <row r="555" spans="1:7" x14ac:dyDescent="0.15">
      <c r="A555" s="132" t="s">
        <v>1407</v>
      </c>
      <c r="B555" s="132" t="str">
        <f t="shared" si="24"/>
        <v>KT-110027</v>
      </c>
      <c r="C555" s="132" t="str">
        <f t="shared" si="25"/>
        <v>VE</v>
      </c>
      <c r="E555" s="132" t="str">
        <f>VLOOKUP(B555,managelist_20211101!$H$3:$I$10442,1,FALSE)</f>
        <v>KT-110027</v>
      </c>
      <c r="F555" s="132" t="str">
        <f>VLOOKUP(B555,managelist_20211101!$H$3:$I$10442,2,FALSE)</f>
        <v>VE</v>
      </c>
      <c r="G555" s="132" t="str">
        <f t="shared" si="26"/>
        <v>○</v>
      </c>
    </row>
    <row r="556" spans="1:7" x14ac:dyDescent="0.15">
      <c r="A556" s="132" t="s">
        <v>10423</v>
      </c>
      <c r="B556" s="132" t="str">
        <f t="shared" si="24"/>
        <v>QS-090037</v>
      </c>
      <c r="C556" s="132" t="str">
        <f t="shared" si="25"/>
        <v>VG</v>
      </c>
      <c r="E556" s="132" t="str">
        <f>VLOOKUP(B556,managelist_20211101!$H$3:$I$10442,1,FALSE)</f>
        <v>QS-090037</v>
      </c>
      <c r="F556" s="132" t="str">
        <f>VLOOKUP(B556,managelist_20211101!$H$3:$I$10442,2,FALSE)</f>
        <v>VG</v>
      </c>
      <c r="G556" s="132" t="str">
        <f t="shared" si="26"/>
        <v>○</v>
      </c>
    </row>
    <row r="557" spans="1:7" x14ac:dyDescent="0.15">
      <c r="A557" s="132" t="s">
        <v>3308</v>
      </c>
      <c r="B557" s="132" t="str">
        <f t="shared" si="24"/>
        <v>SK-100006</v>
      </c>
      <c r="C557" s="132" t="str">
        <f t="shared" si="25"/>
        <v>VE</v>
      </c>
      <c r="E557" s="132" t="str">
        <f>VLOOKUP(B557,managelist_20211101!$H$3:$I$10442,1,FALSE)</f>
        <v>SK-100006</v>
      </c>
      <c r="F557" s="132" t="str">
        <f>VLOOKUP(B557,managelist_20211101!$H$3:$I$10442,2,FALSE)</f>
        <v>VG</v>
      </c>
      <c r="G557" s="132" t="str">
        <f t="shared" si="26"/>
        <v>VG</v>
      </c>
    </row>
    <row r="558" spans="1:7" x14ac:dyDescent="0.15">
      <c r="A558" s="132" t="s">
        <v>1279</v>
      </c>
      <c r="B558" s="132" t="str">
        <f t="shared" si="24"/>
        <v>KK-100004</v>
      </c>
      <c r="C558" s="132" t="str">
        <f t="shared" si="25"/>
        <v>VE</v>
      </c>
      <c r="E558" s="132" t="str">
        <f>VLOOKUP(B558,managelist_20211101!$H$3:$I$10442,1,FALSE)</f>
        <v>KK-100004</v>
      </c>
      <c r="F558" s="132" t="str">
        <f>VLOOKUP(B558,managelist_20211101!$H$3:$I$10442,2,FALSE)</f>
        <v>VG</v>
      </c>
      <c r="G558" s="132" t="str">
        <f t="shared" si="26"/>
        <v>VG</v>
      </c>
    </row>
    <row r="559" spans="1:7" x14ac:dyDescent="0.15">
      <c r="A559" s="132" t="s">
        <v>1544</v>
      </c>
      <c r="B559" s="132" t="str">
        <f t="shared" si="24"/>
        <v>QS-110030</v>
      </c>
      <c r="C559" s="132" t="str">
        <f t="shared" si="25"/>
        <v>VE</v>
      </c>
      <c r="E559" s="132" t="str">
        <f>VLOOKUP(B559,managelist_20211101!$H$3:$I$10442,1,FALSE)</f>
        <v>QS-110030</v>
      </c>
      <c r="F559" s="132" t="str">
        <f>VLOOKUP(B559,managelist_20211101!$H$3:$I$10442,2,FALSE)</f>
        <v>VE</v>
      </c>
      <c r="G559" s="132" t="str">
        <f t="shared" si="26"/>
        <v>○</v>
      </c>
    </row>
    <row r="560" spans="1:7" x14ac:dyDescent="0.15">
      <c r="A560" s="132" t="s">
        <v>7250</v>
      </c>
      <c r="B560" s="132" t="str">
        <f t="shared" si="24"/>
        <v>KT-020016</v>
      </c>
      <c r="C560" s="132" t="str">
        <f t="shared" si="25"/>
        <v>VG</v>
      </c>
      <c r="E560" s="132" t="str">
        <f>VLOOKUP(B560,managelist_20211101!$H$3:$I$10442,1,FALSE)</f>
        <v>KT-020016</v>
      </c>
      <c r="F560" s="132" t="str">
        <f>VLOOKUP(B560,managelist_20211101!$H$3:$I$10442,2,FALSE)</f>
        <v>VG</v>
      </c>
      <c r="G560" s="132" t="str">
        <f t="shared" si="26"/>
        <v>○</v>
      </c>
    </row>
    <row r="561" spans="1:7" x14ac:dyDescent="0.15">
      <c r="A561" s="132" t="s">
        <v>4595</v>
      </c>
      <c r="B561" s="132" t="str">
        <f t="shared" si="24"/>
        <v>CG-090028</v>
      </c>
      <c r="C561" s="132" t="str">
        <f t="shared" si="25"/>
        <v>VG</v>
      </c>
      <c r="E561" s="132" t="str">
        <f>VLOOKUP(B561,managelist_20211101!$H$3:$I$10442,1,FALSE)</f>
        <v>CG-090028</v>
      </c>
      <c r="F561" s="132" t="str">
        <f>VLOOKUP(B561,managelist_20211101!$H$3:$I$10442,2,FALSE)</f>
        <v>VG</v>
      </c>
      <c r="G561" s="132" t="str">
        <f t="shared" si="26"/>
        <v>○</v>
      </c>
    </row>
    <row r="562" spans="1:7" x14ac:dyDescent="0.15">
      <c r="A562" s="132" t="s">
        <v>1095</v>
      </c>
      <c r="B562" s="132" t="str">
        <f t="shared" si="24"/>
        <v>CB-100057</v>
      </c>
      <c r="C562" s="132" t="str">
        <f t="shared" si="25"/>
        <v>VE</v>
      </c>
      <c r="E562" s="132" t="str">
        <f>VLOOKUP(B562,managelist_20211101!$H$3:$I$10442,1,FALSE)</f>
        <v>CB-100057</v>
      </c>
      <c r="F562" s="132" t="str">
        <f>VLOOKUP(B562,managelist_20211101!$H$3:$I$10442,2,FALSE)</f>
        <v>VG</v>
      </c>
      <c r="G562" s="132" t="str">
        <f t="shared" si="26"/>
        <v>VG</v>
      </c>
    </row>
    <row r="563" spans="1:7" x14ac:dyDescent="0.15">
      <c r="A563" s="132" t="s">
        <v>7889</v>
      </c>
      <c r="B563" s="132" t="str">
        <f t="shared" si="24"/>
        <v>KT-090003</v>
      </c>
      <c r="C563" s="132" t="str">
        <f t="shared" si="25"/>
        <v>VG</v>
      </c>
      <c r="E563" s="132" t="str">
        <f>VLOOKUP(B563,managelist_20211101!$H$3:$I$10442,1,FALSE)</f>
        <v>KT-090003</v>
      </c>
      <c r="F563" s="132" t="str">
        <f>VLOOKUP(B563,managelist_20211101!$H$3:$I$10442,2,FALSE)</f>
        <v>VG</v>
      </c>
      <c r="G563" s="132" t="str">
        <f t="shared" si="26"/>
        <v>○</v>
      </c>
    </row>
    <row r="564" spans="1:7" x14ac:dyDescent="0.15">
      <c r="A564" s="132" t="s">
        <v>1412</v>
      </c>
      <c r="B564" s="132" t="str">
        <f t="shared" si="24"/>
        <v>KT-110041</v>
      </c>
      <c r="C564" s="132" t="str">
        <f t="shared" si="25"/>
        <v>VE</v>
      </c>
      <c r="E564" s="132" t="str">
        <f>VLOOKUP(B564,managelist_20211101!$H$3:$I$10442,1,FALSE)</f>
        <v>KT-110041</v>
      </c>
      <c r="F564" s="132" t="str">
        <f>VLOOKUP(B564,managelist_20211101!$H$3:$I$10442,2,FALSE)</f>
        <v>VE</v>
      </c>
      <c r="G564" s="132" t="str">
        <f t="shared" si="26"/>
        <v>○</v>
      </c>
    </row>
    <row r="565" spans="1:7" x14ac:dyDescent="0.15">
      <c r="A565" s="132" t="s">
        <v>1428</v>
      </c>
      <c r="B565" s="132" t="str">
        <f t="shared" si="24"/>
        <v>KT-120016</v>
      </c>
      <c r="C565" s="132" t="str">
        <f t="shared" si="25"/>
        <v>VE</v>
      </c>
      <c r="E565" s="132" t="str">
        <f>VLOOKUP(B565,managelist_20211101!$H$3:$I$10442,1,FALSE)</f>
        <v>KT-120016</v>
      </c>
      <c r="F565" s="132" t="str">
        <f>VLOOKUP(B565,managelist_20211101!$H$3:$I$10442,2,FALSE)</f>
        <v>VE</v>
      </c>
      <c r="G565" s="132" t="str">
        <f t="shared" si="26"/>
        <v>○</v>
      </c>
    </row>
    <row r="566" spans="1:7" x14ac:dyDescent="0.15">
      <c r="A566" s="132" t="s">
        <v>5410</v>
      </c>
      <c r="B566" s="132" t="str">
        <f t="shared" si="24"/>
        <v>HR-080009</v>
      </c>
      <c r="C566" s="132" t="str">
        <f t="shared" si="25"/>
        <v>VG</v>
      </c>
      <c r="E566" s="132" t="str">
        <f>VLOOKUP(B566,managelist_20211101!$H$3:$I$10442,1,FALSE)</f>
        <v>HR-080009</v>
      </c>
      <c r="F566" s="132" t="str">
        <f>VLOOKUP(B566,managelist_20211101!$H$3:$I$10442,2,FALSE)</f>
        <v>VG</v>
      </c>
      <c r="G566" s="132" t="str">
        <f t="shared" si="26"/>
        <v>○</v>
      </c>
    </row>
    <row r="567" spans="1:7" x14ac:dyDescent="0.15">
      <c r="A567" s="132" t="s">
        <v>3278</v>
      </c>
      <c r="B567" s="132" t="str">
        <f t="shared" si="24"/>
        <v>SK-110022</v>
      </c>
      <c r="C567" s="132" t="str">
        <f t="shared" si="25"/>
        <v>VR</v>
      </c>
      <c r="E567" s="132" t="str">
        <f>VLOOKUP(B567,managelist_20211101!$H$3:$I$10442,1,FALSE)</f>
        <v>SK-110022</v>
      </c>
      <c r="F567" s="132" t="str">
        <f>VLOOKUP(B567,managelist_20211101!$H$3:$I$10442,2,FALSE)</f>
        <v>VR</v>
      </c>
      <c r="G567" s="132" t="str">
        <f t="shared" si="26"/>
        <v>○</v>
      </c>
    </row>
    <row r="568" spans="1:7" x14ac:dyDescent="0.15">
      <c r="A568" s="132" t="s">
        <v>3279</v>
      </c>
      <c r="B568" s="132" t="str">
        <f t="shared" si="24"/>
        <v>SK-110017</v>
      </c>
      <c r="C568" s="132" t="str">
        <f t="shared" si="25"/>
        <v>VE</v>
      </c>
      <c r="E568" s="132" t="str">
        <f>VLOOKUP(B568,managelist_20211101!$H$3:$I$10442,1,FALSE)</f>
        <v>SK-110017</v>
      </c>
      <c r="F568" s="132" t="str">
        <f>VLOOKUP(B568,managelist_20211101!$H$3:$I$10442,2,FALSE)</f>
        <v>VE</v>
      </c>
      <c r="G568" s="132" t="str">
        <f t="shared" si="26"/>
        <v>○</v>
      </c>
    </row>
    <row r="569" spans="1:7" x14ac:dyDescent="0.15">
      <c r="A569" s="132" t="s">
        <v>1215</v>
      </c>
      <c r="B569" s="132" t="str">
        <f t="shared" si="24"/>
        <v>HK-110006</v>
      </c>
      <c r="C569" s="132" t="str">
        <f t="shared" si="25"/>
        <v>VE</v>
      </c>
      <c r="E569" s="132" t="str">
        <f>VLOOKUP(B569,managelist_20211101!$H$3:$I$10442,1,FALSE)</f>
        <v>HK-110006</v>
      </c>
      <c r="F569" s="132" t="str">
        <f>VLOOKUP(B569,managelist_20211101!$H$3:$I$10442,2,FALSE)</f>
        <v>VE</v>
      </c>
      <c r="G569" s="132" t="str">
        <f t="shared" si="26"/>
        <v>○</v>
      </c>
    </row>
    <row r="570" spans="1:7" x14ac:dyDescent="0.15">
      <c r="A570" s="132" t="s">
        <v>1216</v>
      </c>
      <c r="B570" s="132" t="str">
        <f t="shared" si="24"/>
        <v>HK-110007</v>
      </c>
      <c r="C570" s="132" t="str">
        <f t="shared" si="25"/>
        <v>VE</v>
      </c>
      <c r="E570" s="132" t="str">
        <f>VLOOKUP(B570,managelist_20211101!$H$3:$I$10442,1,FALSE)</f>
        <v>HK-110007</v>
      </c>
      <c r="F570" s="132" t="str">
        <f>VLOOKUP(B570,managelist_20211101!$H$3:$I$10442,2,FALSE)</f>
        <v>VE</v>
      </c>
      <c r="G570" s="132" t="str">
        <f t="shared" si="26"/>
        <v>○</v>
      </c>
    </row>
    <row r="571" spans="1:7" x14ac:dyDescent="0.15">
      <c r="A571" s="132" t="s">
        <v>2975</v>
      </c>
      <c r="B571" s="132" t="str">
        <f t="shared" si="24"/>
        <v>HR-120011</v>
      </c>
      <c r="C571" s="132" t="str">
        <f t="shared" si="25"/>
        <v>VE</v>
      </c>
      <c r="E571" s="132" t="str">
        <f>VLOOKUP(B571,managelist_20211101!$H$3:$I$10442,1,FALSE)</f>
        <v>HR-120011</v>
      </c>
      <c r="F571" s="132" t="str">
        <f>VLOOKUP(B571,managelist_20211101!$H$3:$I$10442,2,FALSE)</f>
        <v>VE</v>
      </c>
      <c r="G571" s="132" t="str">
        <f t="shared" si="26"/>
        <v>○</v>
      </c>
    </row>
    <row r="572" spans="1:7" x14ac:dyDescent="0.15">
      <c r="A572" s="132" t="s">
        <v>7882</v>
      </c>
      <c r="B572" s="132" t="str">
        <f t="shared" si="24"/>
        <v>KT-080028</v>
      </c>
      <c r="C572" s="132" t="str">
        <f t="shared" si="25"/>
        <v>VG</v>
      </c>
      <c r="E572" s="132" t="str">
        <f>VLOOKUP(B572,managelist_20211101!$H$3:$I$10442,1,FALSE)</f>
        <v>KT-080028</v>
      </c>
      <c r="F572" s="132" t="str">
        <f>VLOOKUP(B572,managelist_20211101!$H$3:$I$10442,2,FALSE)</f>
        <v>VG</v>
      </c>
      <c r="G572" s="132" t="str">
        <f t="shared" si="26"/>
        <v>○</v>
      </c>
    </row>
    <row r="573" spans="1:7" x14ac:dyDescent="0.15">
      <c r="A573" s="132" t="s">
        <v>10430</v>
      </c>
      <c r="B573" s="132" t="str">
        <f t="shared" si="24"/>
        <v>QS-100004</v>
      </c>
      <c r="C573" s="132" t="str">
        <f t="shared" si="25"/>
        <v>VG</v>
      </c>
      <c r="E573" s="132" t="str">
        <f>VLOOKUP(B573,managelist_20211101!$H$3:$I$10442,1,FALSE)</f>
        <v>QS-100004</v>
      </c>
      <c r="F573" s="132" t="str">
        <f>VLOOKUP(B573,managelist_20211101!$H$3:$I$10442,2,FALSE)</f>
        <v>VG</v>
      </c>
      <c r="G573" s="132" t="str">
        <f t="shared" si="26"/>
        <v>○</v>
      </c>
    </row>
    <row r="574" spans="1:7" x14ac:dyDescent="0.15">
      <c r="A574" s="132" t="s">
        <v>1599</v>
      </c>
      <c r="B574" s="132" t="str">
        <f t="shared" si="24"/>
        <v>TH-100028</v>
      </c>
      <c r="C574" s="132" t="str">
        <f t="shared" si="25"/>
        <v>VE</v>
      </c>
      <c r="E574" s="132" t="str">
        <f>VLOOKUP(B574,managelist_20211101!$H$3:$I$10442,1,FALSE)</f>
        <v>TH-100028</v>
      </c>
      <c r="F574" s="132" t="str">
        <f>VLOOKUP(B574,managelist_20211101!$H$3:$I$10442,2,FALSE)</f>
        <v>VG</v>
      </c>
      <c r="G574" s="132" t="str">
        <f t="shared" si="26"/>
        <v>VG</v>
      </c>
    </row>
    <row r="575" spans="1:7" x14ac:dyDescent="0.15">
      <c r="A575" s="132" t="s">
        <v>1610</v>
      </c>
      <c r="B575" s="132" t="str">
        <f t="shared" si="24"/>
        <v>TH-110021</v>
      </c>
      <c r="C575" s="132" t="str">
        <f t="shared" si="25"/>
        <v>VE</v>
      </c>
      <c r="E575" s="132" t="str">
        <f>VLOOKUP(B575,managelist_20211101!$H$3:$I$10442,1,FALSE)</f>
        <v>TH-110021</v>
      </c>
      <c r="F575" s="132" t="str">
        <f>VLOOKUP(B575,managelist_20211101!$H$3:$I$10442,2,FALSE)</f>
        <v>VE</v>
      </c>
      <c r="G575" s="132" t="str">
        <f t="shared" si="26"/>
        <v>○</v>
      </c>
    </row>
    <row r="576" spans="1:7" x14ac:dyDescent="0.15">
      <c r="A576" s="132" t="s">
        <v>1619</v>
      </c>
      <c r="B576" s="132" t="str">
        <f t="shared" si="24"/>
        <v>TH-120018</v>
      </c>
      <c r="C576" s="132" t="str">
        <f t="shared" si="25"/>
        <v>VE</v>
      </c>
      <c r="E576" s="132" t="str">
        <f>VLOOKUP(B576,managelist_20211101!$H$3:$I$10442,1,FALSE)</f>
        <v>TH-120018</v>
      </c>
      <c r="F576" s="132" t="str">
        <f>VLOOKUP(B576,managelist_20211101!$H$3:$I$10442,2,FALSE)</f>
        <v>VE</v>
      </c>
      <c r="G576" s="132" t="str">
        <f t="shared" si="26"/>
        <v>○</v>
      </c>
    </row>
    <row r="577" spans="1:7" x14ac:dyDescent="0.15">
      <c r="A577" s="132" t="s">
        <v>3220</v>
      </c>
      <c r="B577" s="132" t="str">
        <f t="shared" si="24"/>
        <v>KK-130019</v>
      </c>
      <c r="C577" s="132" t="str">
        <f t="shared" si="25"/>
        <v>VE</v>
      </c>
      <c r="E577" s="132" t="str">
        <f>VLOOKUP(B577,managelist_20211101!$H$3:$I$10442,1,FALSE)</f>
        <v>KK-130019</v>
      </c>
      <c r="F577" s="132" t="str">
        <f>VLOOKUP(B577,managelist_20211101!$H$3:$I$10442,2,FALSE)</f>
        <v>VE</v>
      </c>
      <c r="G577" s="132" t="str">
        <f t="shared" si="26"/>
        <v>○</v>
      </c>
    </row>
    <row r="578" spans="1:7" x14ac:dyDescent="0.15">
      <c r="A578" s="132" t="s">
        <v>1078</v>
      </c>
      <c r="B578" s="132" t="str">
        <f t="shared" si="24"/>
        <v>CB-100020</v>
      </c>
      <c r="C578" s="132" t="str">
        <f t="shared" si="25"/>
        <v>VE</v>
      </c>
      <c r="E578" s="132" t="str">
        <f>VLOOKUP(B578,managelist_20211101!$H$3:$I$10442,1,FALSE)</f>
        <v>CB-100020</v>
      </c>
      <c r="F578" s="132" t="str">
        <f>VLOOKUP(B578,managelist_20211101!$H$3:$I$10442,2,FALSE)</f>
        <v>VG</v>
      </c>
      <c r="G578" s="132" t="str">
        <f t="shared" si="26"/>
        <v>VG</v>
      </c>
    </row>
    <row r="579" spans="1:7" x14ac:dyDescent="0.15">
      <c r="A579" s="132" t="s">
        <v>1184</v>
      </c>
      <c r="B579" s="132" t="str">
        <f t="shared" ref="B579:B642" si="27">LEFT(A579,FIND("-",A579)+6)</f>
        <v>CG-120019</v>
      </c>
      <c r="C579" s="132" t="str">
        <f t="shared" ref="C579:C642" si="28">RIGHT(A579,LEN(A579)-FIND("-",A579)-7)</f>
        <v>VE</v>
      </c>
      <c r="E579" s="132" t="str">
        <f>VLOOKUP(B579,managelist_20211101!$H$3:$I$10442,1,FALSE)</f>
        <v>CG-120019</v>
      </c>
      <c r="F579" s="132" t="str">
        <f>VLOOKUP(B579,managelist_20211101!$H$3:$I$10442,2,FALSE)</f>
        <v>VE</v>
      </c>
      <c r="G579" s="132" t="str">
        <f t="shared" ref="G579:G642" si="29">IF(C579=F579,"○",F579)</f>
        <v>○</v>
      </c>
    </row>
    <row r="580" spans="1:7" x14ac:dyDescent="0.15">
      <c r="A580" s="132" t="s">
        <v>1231</v>
      </c>
      <c r="B580" s="132" t="str">
        <f t="shared" si="27"/>
        <v>HK-110039</v>
      </c>
      <c r="C580" s="132" t="str">
        <f t="shared" si="28"/>
        <v>VE</v>
      </c>
      <c r="E580" s="132" t="str">
        <f>VLOOKUP(B580,managelist_20211101!$H$3:$I$10442,1,FALSE)</f>
        <v>HK-110039</v>
      </c>
      <c r="F580" s="132" t="str">
        <f>VLOOKUP(B580,managelist_20211101!$H$3:$I$10442,2,FALSE)</f>
        <v>VE</v>
      </c>
      <c r="G580" s="132" t="str">
        <f t="shared" si="29"/>
        <v>○</v>
      </c>
    </row>
    <row r="581" spans="1:7" x14ac:dyDescent="0.15">
      <c r="A581" s="132" t="s">
        <v>1236</v>
      </c>
      <c r="B581" s="132" t="str">
        <f t="shared" si="27"/>
        <v>HK-120001</v>
      </c>
      <c r="C581" s="132" t="str">
        <f t="shared" si="28"/>
        <v>VE</v>
      </c>
      <c r="E581" s="132" t="str">
        <f>VLOOKUP(B581,managelist_20211101!$H$3:$I$10442,1,FALSE)</f>
        <v>HK-120001</v>
      </c>
      <c r="F581" s="132" t="str">
        <f>VLOOKUP(B581,managelist_20211101!$H$3:$I$10442,2,FALSE)</f>
        <v>VE</v>
      </c>
      <c r="G581" s="132" t="str">
        <f t="shared" si="29"/>
        <v>○</v>
      </c>
    </row>
    <row r="582" spans="1:7" x14ac:dyDescent="0.15">
      <c r="A582" s="132" t="s">
        <v>1238</v>
      </c>
      <c r="B582" s="132" t="str">
        <f t="shared" si="27"/>
        <v>HK-120004</v>
      </c>
      <c r="C582" s="132" t="str">
        <f t="shared" si="28"/>
        <v>VE</v>
      </c>
      <c r="E582" s="132" t="str">
        <f>VLOOKUP(B582,managelist_20211101!$H$3:$I$10442,1,FALSE)</f>
        <v>HK-120004</v>
      </c>
      <c r="F582" s="132" t="str">
        <f>VLOOKUP(B582,managelist_20211101!$H$3:$I$10442,2,FALSE)</f>
        <v>VE</v>
      </c>
      <c r="G582" s="132" t="str">
        <f t="shared" si="29"/>
        <v>○</v>
      </c>
    </row>
    <row r="583" spans="1:7" x14ac:dyDescent="0.15">
      <c r="A583" s="132" t="s">
        <v>1272</v>
      </c>
      <c r="B583" s="132" t="str">
        <f t="shared" si="27"/>
        <v>HR-130001</v>
      </c>
      <c r="C583" s="132" t="str">
        <f t="shared" si="28"/>
        <v>VE</v>
      </c>
      <c r="E583" s="132" t="str">
        <f>VLOOKUP(B583,managelist_20211101!$H$3:$I$10442,1,FALSE)</f>
        <v>HR-130001</v>
      </c>
      <c r="F583" s="132" t="str">
        <f>VLOOKUP(B583,managelist_20211101!$H$3:$I$10442,2,FALSE)</f>
        <v>VE</v>
      </c>
      <c r="G583" s="132" t="str">
        <f t="shared" si="29"/>
        <v>○</v>
      </c>
    </row>
    <row r="584" spans="1:7" x14ac:dyDescent="0.15">
      <c r="A584" s="132" t="s">
        <v>1274</v>
      </c>
      <c r="B584" s="132" t="str">
        <f t="shared" si="27"/>
        <v>HR-140001</v>
      </c>
      <c r="C584" s="132" t="str">
        <f t="shared" si="28"/>
        <v>VR</v>
      </c>
      <c r="E584" s="132" t="str">
        <f>VLOOKUP(B584,managelist_20211101!$H$3:$I$10442,1,FALSE)</f>
        <v>HR-140001</v>
      </c>
      <c r="F584" s="132" t="str">
        <f>VLOOKUP(B584,managelist_20211101!$H$3:$I$10442,2,FALSE)</f>
        <v>VG</v>
      </c>
      <c r="G584" s="132" t="str">
        <f t="shared" si="29"/>
        <v>VG</v>
      </c>
    </row>
    <row r="585" spans="1:7" x14ac:dyDescent="0.15">
      <c r="A585" s="132" t="s">
        <v>1275</v>
      </c>
      <c r="B585" s="132" t="str">
        <f t="shared" si="27"/>
        <v>HR-140009</v>
      </c>
      <c r="C585" s="132" t="str">
        <f t="shared" si="28"/>
        <v>VR</v>
      </c>
      <c r="E585" s="132" t="str">
        <f>VLOOKUP(B585,managelist_20211101!$H$3:$I$10442,1,FALSE)</f>
        <v>HR-140009</v>
      </c>
      <c r="F585" s="132" t="str">
        <f>VLOOKUP(B585,managelist_20211101!$H$3:$I$10442,2,FALSE)</f>
        <v>VG</v>
      </c>
      <c r="G585" s="132" t="str">
        <f t="shared" si="29"/>
        <v>VG</v>
      </c>
    </row>
    <row r="586" spans="1:7" x14ac:dyDescent="0.15">
      <c r="A586" s="132" t="s">
        <v>1276</v>
      </c>
      <c r="B586" s="132" t="str">
        <f t="shared" si="27"/>
        <v>HR-140010</v>
      </c>
      <c r="C586" s="132" t="str">
        <f t="shared" si="28"/>
        <v>VR</v>
      </c>
      <c r="E586" s="132" t="str">
        <f>VLOOKUP(B586,managelist_20211101!$H$3:$I$10442,1,FALSE)</f>
        <v>HR-140010</v>
      </c>
      <c r="F586" s="132" t="str">
        <f>VLOOKUP(B586,managelist_20211101!$H$3:$I$10442,2,FALSE)</f>
        <v>VG</v>
      </c>
      <c r="G586" s="132" t="str">
        <f t="shared" si="29"/>
        <v>VG</v>
      </c>
    </row>
    <row r="587" spans="1:7" x14ac:dyDescent="0.15">
      <c r="A587" s="132" t="s">
        <v>7947</v>
      </c>
      <c r="B587" s="132" t="str">
        <f t="shared" si="27"/>
        <v>KT-090061</v>
      </c>
      <c r="C587" s="132" t="str">
        <f t="shared" si="28"/>
        <v>VG</v>
      </c>
      <c r="E587" s="132" t="str">
        <f>VLOOKUP(B587,managelist_20211101!$H$3:$I$10442,1,FALSE)</f>
        <v>KT-090061</v>
      </c>
      <c r="F587" s="132" t="str">
        <f>VLOOKUP(B587,managelist_20211101!$H$3:$I$10442,2,FALSE)</f>
        <v>VG</v>
      </c>
      <c r="G587" s="132" t="str">
        <f t="shared" si="29"/>
        <v>○</v>
      </c>
    </row>
    <row r="588" spans="1:7" x14ac:dyDescent="0.15">
      <c r="A588" s="132" t="s">
        <v>3319</v>
      </c>
      <c r="B588" s="132" t="str">
        <f t="shared" si="27"/>
        <v>KT-100013</v>
      </c>
      <c r="C588" s="132" t="str">
        <f t="shared" si="28"/>
        <v>VE</v>
      </c>
      <c r="E588" s="132" t="str">
        <f>VLOOKUP(B588,managelist_20211101!$H$3:$I$10442,1,FALSE)</f>
        <v>KT-100013</v>
      </c>
      <c r="F588" s="132" t="str">
        <f>VLOOKUP(B588,managelist_20211101!$H$3:$I$10442,2,FALSE)</f>
        <v>VG</v>
      </c>
      <c r="G588" s="132" t="str">
        <f t="shared" si="29"/>
        <v>VG</v>
      </c>
    </row>
    <row r="589" spans="1:7" x14ac:dyDescent="0.15">
      <c r="A589" s="132" t="s">
        <v>1429</v>
      </c>
      <c r="B589" s="132" t="str">
        <f t="shared" si="27"/>
        <v>KT-120018</v>
      </c>
      <c r="C589" s="132" t="str">
        <f t="shared" si="28"/>
        <v>VE</v>
      </c>
      <c r="E589" s="132" t="str">
        <f>VLOOKUP(B589,managelist_20211101!$H$3:$I$10442,1,FALSE)</f>
        <v>KT-120018</v>
      </c>
      <c r="F589" s="132" t="str">
        <f>VLOOKUP(B589,managelist_20211101!$H$3:$I$10442,2,FALSE)</f>
        <v>VE</v>
      </c>
      <c r="G589" s="132" t="str">
        <f t="shared" si="29"/>
        <v>○</v>
      </c>
    </row>
    <row r="590" spans="1:7" x14ac:dyDescent="0.15">
      <c r="A590" s="132" t="s">
        <v>1444</v>
      </c>
      <c r="B590" s="132" t="str">
        <f t="shared" si="27"/>
        <v>KT-120064</v>
      </c>
      <c r="C590" s="132" t="str">
        <f t="shared" si="28"/>
        <v>VE</v>
      </c>
      <c r="E590" s="132" t="str">
        <f>VLOOKUP(B590,managelist_20211101!$H$3:$I$10442,1,FALSE)</f>
        <v>KT-120064</v>
      </c>
      <c r="F590" s="132" t="str">
        <f>VLOOKUP(B590,managelist_20211101!$H$3:$I$10442,2,FALSE)</f>
        <v>VE</v>
      </c>
      <c r="G590" s="132" t="str">
        <f t="shared" si="29"/>
        <v>○</v>
      </c>
    </row>
    <row r="591" spans="1:7" x14ac:dyDescent="0.15">
      <c r="A591" s="132" t="s">
        <v>1462</v>
      </c>
      <c r="B591" s="132" t="str">
        <f t="shared" si="27"/>
        <v>KT-120124</v>
      </c>
      <c r="C591" s="132" t="str">
        <f t="shared" si="28"/>
        <v>VE</v>
      </c>
      <c r="E591" s="132" t="str">
        <f>VLOOKUP(B591,managelist_20211101!$H$3:$I$10442,1,FALSE)</f>
        <v>KT-120124</v>
      </c>
      <c r="F591" s="132" t="str">
        <f>VLOOKUP(B591,managelist_20211101!$H$3:$I$10442,2,FALSE)</f>
        <v>VE</v>
      </c>
      <c r="G591" s="132" t="str">
        <f t="shared" si="29"/>
        <v>○</v>
      </c>
    </row>
    <row r="592" spans="1:7" x14ac:dyDescent="0.15">
      <c r="A592" s="132" t="s">
        <v>1484</v>
      </c>
      <c r="B592" s="132" t="str">
        <f t="shared" si="27"/>
        <v>KT-130071</v>
      </c>
      <c r="C592" s="132" t="str">
        <f t="shared" si="28"/>
        <v>VE</v>
      </c>
      <c r="E592" s="132" t="str">
        <f>VLOOKUP(B592,managelist_20211101!$H$3:$I$10442,1,FALSE)</f>
        <v>KT-130071</v>
      </c>
      <c r="F592" s="132" t="str">
        <f>VLOOKUP(B592,managelist_20211101!$H$3:$I$10442,2,FALSE)</f>
        <v>VE</v>
      </c>
      <c r="G592" s="132" t="str">
        <f t="shared" si="29"/>
        <v>○</v>
      </c>
    </row>
    <row r="593" spans="1:7" x14ac:dyDescent="0.15">
      <c r="A593" s="132" t="s">
        <v>3130</v>
      </c>
      <c r="B593" s="132" t="str">
        <f t="shared" si="27"/>
        <v>KT-150024</v>
      </c>
      <c r="C593" s="132" t="str">
        <f t="shared" si="28"/>
        <v>VE</v>
      </c>
      <c r="E593" s="132" t="str">
        <f>VLOOKUP(B593,managelist_20211101!$H$3:$I$10442,1,FALSE)</f>
        <v>KT-150024</v>
      </c>
      <c r="F593" s="132" t="str">
        <f>VLOOKUP(B593,managelist_20211101!$H$3:$I$10442,2,FALSE)</f>
        <v>VE</v>
      </c>
      <c r="G593" s="132" t="str">
        <f t="shared" si="29"/>
        <v>○</v>
      </c>
    </row>
    <row r="594" spans="1:7" x14ac:dyDescent="0.15">
      <c r="A594" s="132" t="s">
        <v>1580</v>
      </c>
      <c r="B594" s="132" t="str">
        <f t="shared" si="27"/>
        <v>SK-110018</v>
      </c>
      <c r="C594" s="132" t="str">
        <f t="shared" si="28"/>
        <v>VE</v>
      </c>
      <c r="E594" s="132" t="str">
        <f>VLOOKUP(B594,managelist_20211101!$H$3:$I$10442,1,FALSE)</f>
        <v>SK-110018</v>
      </c>
      <c r="F594" s="132" t="str">
        <f>VLOOKUP(B594,managelist_20211101!$H$3:$I$10442,2,FALSE)</f>
        <v>VE</v>
      </c>
      <c r="G594" s="132" t="str">
        <f t="shared" si="29"/>
        <v>○</v>
      </c>
    </row>
    <row r="595" spans="1:7" x14ac:dyDescent="0.15">
      <c r="A595" s="132" t="s">
        <v>1595</v>
      </c>
      <c r="B595" s="132" t="str">
        <f t="shared" si="27"/>
        <v>TH-100018</v>
      </c>
      <c r="C595" s="132" t="str">
        <f t="shared" si="28"/>
        <v>VE</v>
      </c>
      <c r="E595" s="132" t="str">
        <f>VLOOKUP(B595,managelist_20211101!$H$3:$I$10442,1,FALSE)</f>
        <v>TH-100018</v>
      </c>
      <c r="F595" s="132" t="str">
        <f>VLOOKUP(B595,managelist_20211101!$H$3:$I$10442,2,FALSE)</f>
        <v>VG</v>
      </c>
      <c r="G595" s="132" t="str">
        <f t="shared" si="29"/>
        <v>VG</v>
      </c>
    </row>
    <row r="596" spans="1:7" x14ac:dyDescent="0.15">
      <c r="A596" s="132" t="s">
        <v>1624</v>
      </c>
      <c r="B596" s="132" t="str">
        <f t="shared" si="27"/>
        <v>TH-140008</v>
      </c>
      <c r="C596" s="132" t="str">
        <f t="shared" si="28"/>
        <v>VE</v>
      </c>
      <c r="E596" s="132" t="str">
        <f>VLOOKUP(B596,managelist_20211101!$H$3:$I$10442,1,FALSE)</f>
        <v>TH-140008</v>
      </c>
      <c r="F596" s="132" t="str">
        <f>VLOOKUP(B596,managelist_20211101!$H$3:$I$10442,2,FALSE)</f>
        <v>VE</v>
      </c>
      <c r="G596" s="132" t="str">
        <f t="shared" si="29"/>
        <v>○</v>
      </c>
    </row>
    <row r="597" spans="1:7" x14ac:dyDescent="0.15">
      <c r="A597" s="132" t="s">
        <v>2993</v>
      </c>
      <c r="B597" s="132" t="str">
        <f t="shared" si="27"/>
        <v>KT-180007</v>
      </c>
      <c r="C597" s="132" t="str">
        <f t="shared" si="28"/>
        <v>VE</v>
      </c>
      <c r="E597" s="132" t="str">
        <f>VLOOKUP(B597,managelist_20211101!$H$3:$I$10442,1,FALSE)</f>
        <v>KT-180007</v>
      </c>
      <c r="F597" s="132" t="str">
        <f>VLOOKUP(B597,managelist_20211101!$H$3:$I$10442,2,FALSE)</f>
        <v>VE</v>
      </c>
      <c r="G597" s="132" t="str">
        <f t="shared" si="29"/>
        <v>○</v>
      </c>
    </row>
    <row r="598" spans="1:7" x14ac:dyDescent="0.15">
      <c r="A598" s="132" t="s">
        <v>3072</v>
      </c>
      <c r="B598" s="132" t="str">
        <f t="shared" si="27"/>
        <v>KT-160038</v>
      </c>
      <c r="C598" s="132" t="str">
        <f t="shared" si="28"/>
        <v>VE</v>
      </c>
      <c r="E598" s="132" t="str">
        <f>VLOOKUP(B598,managelist_20211101!$H$3:$I$10442,1,FALSE)</f>
        <v>KT-160038</v>
      </c>
      <c r="F598" s="132" t="str">
        <f>VLOOKUP(B598,managelist_20211101!$H$3:$I$10442,2,FALSE)</f>
        <v>VE</v>
      </c>
      <c r="G598" s="132" t="str">
        <f t="shared" si="29"/>
        <v>○</v>
      </c>
    </row>
    <row r="599" spans="1:7" x14ac:dyDescent="0.15">
      <c r="A599" s="132" t="s">
        <v>3095</v>
      </c>
      <c r="B599" s="132" t="str">
        <f t="shared" si="27"/>
        <v>KT-150116</v>
      </c>
      <c r="C599" s="132" t="str">
        <f t="shared" si="28"/>
        <v>VE</v>
      </c>
      <c r="E599" s="132" t="str">
        <f>VLOOKUP(B599,managelist_20211101!$H$3:$I$10442,1,FALSE)</f>
        <v>KT-150116</v>
      </c>
      <c r="F599" s="132" t="str">
        <f>VLOOKUP(B599,managelist_20211101!$H$3:$I$10442,2,FALSE)</f>
        <v>VE</v>
      </c>
      <c r="G599" s="132" t="str">
        <f t="shared" si="29"/>
        <v>○</v>
      </c>
    </row>
    <row r="600" spans="1:7" x14ac:dyDescent="0.15">
      <c r="A600" s="132" t="s">
        <v>3167</v>
      </c>
      <c r="B600" s="132" t="str">
        <f t="shared" si="27"/>
        <v>KK-140014</v>
      </c>
      <c r="C600" s="132" t="str">
        <f t="shared" si="28"/>
        <v>VR</v>
      </c>
      <c r="E600" s="132" t="str">
        <f>VLOOKUP(B600,managelist_20211101!$H$3:$I$10442,1,FALSE)</f>
        <v>KK-140014</v>
      </c>
      <c r="F600" s="132" t="str">
        <f>VLOOKUP(B600,managelist_20211101!$H$3:$I$10442,2,FALSE)</f>
        <v>VE</v>
      </c>
      <c r="G600" s="132" t="str">
        <f t="shared" si="29"/>
        <v>VE</v>
      </c>
    </row>
    <row r="601" spans="1:7" x14ac:dyDescent="0.15">
      <c r="A601" s="132" t="s">
        <v>1096</v>
      </c>
      <c r="B601" s="132" t="str">
        <f t="shared" si="27"/>
        <v>CB-100063</v>
      </c>
      <c r="C601" s="132" t="str">
        <f t="shared" si="28"/>
        <v>VE</v>
      </c>
      <c r="E601" s="132" t="str">
        <f>VLOOKUP(B601,managelist_20211101!$H$3:$I$10442,1,FALSE)</f>
        <v>CB-100063</v>
      </c>
      <c r="F601" s="132" t="str">
        <f>VLOOKUP(B601,managelist_20211101!$H$3:$I$10442,2,FALSE)</f>
        <v>VG</v>
      </c>
      <c r="G601" s="132" t="str">
        <f t="shared" si="29"/>
        <v>VG</v>
      </c>
    </row>
    <row r="602" spans="1:7" x14ac:dyDescent="0.15">
      <c r="A602" s="132" t="s">
        <v>1140</v>
      </c>
      <c r="B602" s="132" t="str">
        <f t="shared" si="27"/>
        <v>CG-100014</v>
      </c>
      <c r="C602" s="132" t="str">
        <f t="shared" si="28"/>
        <v>VE</v>
      </c>
      <c r="E602" s="132" t="str">
        <f>VLOOKUP(B602,managelist_20211101!$H$3:$I$10442,1,FALSE)</f>
        <v>CG-100014</v>
      </c>
      <c r="F602" s="132" t="str">
        <f>VLOOKUP(B602,managelist_20211101!$H$3:$I$10442,2,FALSE)</f>
        <v>VG</v>
      </c>
      <c r="G602" s="132" t="str">
        <f t="shared" si="29"/>
        <v>VG</v>
      </c>
    </row>
    <row r="603" spans="1:7" x14ac:dyDescent="0.15">
      <c r="A603" s="132" t="s">
        <v>6170</v>
      </c>
      <c r="B603" s="132" t="str">
        <f t="shared" si="27"/>
        <v>KK-080024</v>
      </c>
      <c r="C603" s="132" t="str">
        <f t="shared" si="28"/>
        <v>VG</v>
      </c>
      <c r="E603" s="132" t="str">
        <f>VLOOKUP(B603,managelist_20211101!$H$3:$I$10442,1,FALSE)</f>
        <v>KK-080024</v>
      </c>
      <c r="F603" s="132" t="str">
        <f>VLOOKUP(B603,managelist_20211101!$H$3:$I$10442,2,FALSE)</f>
        <v>VG</v>
      </c>
      <c r="G603" s="132" t="str">
        <f t="shared" si="29"/>
        <v>○</v>
      </c>
    </row>
    <row r="604" spans="1:7" x14ac:dyDescent="0.15">
      <c r="A604" s="132" t="s">
        <v>1465</v>
      </c>
      <c r="B604" s="132" t="str">
        <f t="shared" si="27"/>
        <v>KT-130010</v>
      </c>
      <c r="C604" s="132" t="str">
        <f t="shared" si="28"/>
        <v>VE</v>
      </c>
      <c r="E604" s="132" t="str">
        <f>VLOOKUP(B604,managelist_20211101!$H$3:$I$10442,1,FALSE)</f>
        <v>KT-130010</v>
      </c>
      <c r="F604" s="132" t="str">
        <f>VLOOKUP(B604,managelist_20211101!$H$3:$I$10442,2,FALSE)</f>
        <v>VE</v>
      </c>
      <c r="G604" s="132" t="str">
        <f t="shared" si="29"/>
        <v>○</v>
      </c>
    </row>
    <row r="605" spans="1:7" x14ac:dyDescent="0.15">
      <c r="A605" s="132" t="s">
        <v>3230</v>
      </c>
      <c r="B605" s="132" t="str">
        <f t="shared" si="27"/>
        <v>KT-130030</v>
      </c>
      <c r="C605" s="132" t="str">
        <f t="shared" si="28"/>
        <v>VE</v>
      </c>
      <c r="E605" s="132" t="str">
        <f>VLOOKUP(B605,managelist_20211101!$H$3:$I$10442,1,FALSE)</f>
        <v>KT-130030</v>
      </c>
      <c r="F605" s="132" t="str">
        <f>VLOOKUP(B605,managelist_20211101!$H$3:$I$10442,2,FALSE)</f>
        <v>VE</v>
      </c>
      <c r="G605" s="132" t="str">
        <f t="shared" si="29"/>
        <v>○</v>
      </c>
    </row>
    <row r="606" spans="1:7" x14ac:dyDescent="0.15">
      <c r="A606" s="132" t="s">
        <v>6148</v>
      </c>
      <c r="B606" s="132" t="str">
        <f t="shared" si="27"/>
        <v>KK-080002</v>
      </c>
      <c r="C606" s="132" t="str">
        <f t="shared" si="28"/>
        <v>VG</v>
      </c>
      <c r="E606" s="132" t="str">
        <f>VLOOKUP(B606,managelist_20211101!$H$3:$I$10442,1,FALSE)</f>
        <v>KK-080002</v>
      </c>
      <c r="F606" s="132" t="str">
        <f>VLOOKUP(B606,managelist_20211101!$H$3:$I$10442,2,FALSE)</f>
        <v>VG</v>
      </c>
      <c r="G606" s="132" t="str">
        <f t="shared" si="29"/>
        <v>○</v>
      </c>
    </row>
    <row r="607" spans="1:7" x14ac:dyDescent="0.15">
      <c r="A607" s="132" t="s">
        <v>1290</v>
      </c>
      <c r="B607" s="132" t="str">
        <f t="shared" si="27"/>
        <v>KK-100039</v>
      </c>
      <c r="C607" s="132" t="str">
        <f t="shared" si="28"/>
        <v>VE</v>
      </c>
      <c r="E607" s="132" t="str">
        <f>VLOOKUP(B607,managelist_20211101!$H$3:$I$10442,1,FALSE)</f>
        <v>KK-100039</v>
      </c>
      <c r="F607" s="132" t="str">
        <f>VLOOKUP(B607,managelist_20211101!$H$3:$I$10442,2,FALSE)</f>
        <v>VG</v>
      </c>
      <c r="G607" s="132" t="str">
        <f t="shared" si="29"/>
        <v>VG</v>
      </c>
    </row>
    <row r="608" spans="1:7" x14ac:dyDescent="0.15">
      <c r="A608" s="132" t="s">
        <v>3041</v>
      </c>
      <c r="B608" s="132" t="str">
        <f t="shared" si="27"/>
        <v>KK-160046</v>
      </c>
      <c r="C608" s="132" t="str">
        <f t="shared" si="28"/>
        <v>VE</v>
      </c>
      <c r="E608" s="132" t="str">
        <f>VLOOKUP(B608,managelist_20211101!$H$3:$I$10442,1,FALSE)</f>
        <v>KK-160046</v>
      </c>
      <c r="F608" s="132" t="str">
        <f>VLOOKUP(B608,managelist_20211101!$H$3:$I$10442,2,FALSE)</f>
        <v>VE</v>
      </c>
      <c r="G608" s="132" t="str">
        <f t="shared" si="29"/>
        <v>○</v>
      </c>
    </row>
    <row r="609" spans="1:7" x14ac:dyDescent="0.15">
      <c r="A609" s="132" t="s">
        <v>1161</v>
      </c>
      <c r="B609" s="132" t="str">
        <f t="shared" si="27"/>
        <v>CG-110019</v>
      </c>
      <c r="C609" s="132" t="str">
        <f t="shared" si="28"/>
        <v>VE</v>
      </c>
      <c r="E609" s="132" t="str">
        <f>VLOOKUP(B609,managelist_20211101!$H$3:$I$10442,1,FALSE)</f>
        <v>CG-110019</v>
      </c>
      <c r="F609" s="132" t="str">
        <f>VLOOKUP(B609,managelist_20211101!$H$3:$I$10442,2,FALSE)</f>
        <v>VE</v>
      </c>
      <c r="G609" s="132" t="str">
        <f t="shared" si="29"/>
        <v>○</v>
      </c>
    </row>
    <row r="610" spans="1:7" x14ac:dyDescent="0.15">
      <c r="A610" s="132" t="s">
        <v>1442</v>
      </c>
      <c r="B610" s="132" t="str">
        <f t="shared" si="27"/>
        <v>KT-120061</v>
      </c>
      <c r="C610" s="132" t="str">
        <f t="shared" si="28"/>
        <v>VE</v>
      </c>
      <c r="E610" s="132" t="str">
        <f>VLOOKUP(B610,managelist_20211101!$H$3:$I$10442,1,FALSE)</f>
        <v>KT-120061</v>
      </c>
      <c r="F610" s="132" t="str">
        <f>VLOOKUP(B610,managelist_20211101!$H$3:$I$10442,2,FALSE)</f>
        <v>VE</v>
      </c>
      <c r="G610" s="132" t="str">
        <f t="shared" si="29"/>
        <v>○</v>
      </c>
    </row>
    <row r="611" spans="1:7" x14ac:dyDescent="0.15">
      <c r="A611" s="132" t="s">
        <v>1474</v>
      </c>
      <c r="B611" s="132" t="str">
        <f t="shared" si="27"/>
        <v>KT-130044</v>
      </c>
      <c r="C611" s="132" t="str">
        <f t="shared" si="28"/>
        <v>VE</v>
      </c>
      <c r="E611" s="132" t="str">
        <f>VLOOKUP(B611,managelist_20211101!$H$3:$I$10442,1,FALSE)</f>
        <v>KT-130044</v>
      </c>
      <c r="F611" s="132" t="str">
        <f>VLOOKUP(B611,managelist_20211101!$H$3:$I$10442,2,FALSE)</f>
        <v>VE</v>
      </c>
      <c r="G611" s="132" t="str">
        <f t="shared" si="29"/>
        <v>○</v>
      </c>
    </row>
    <row r="612" spans="1:7" x14ac:dyDescent="0.15">
      <c r="A612" s="132" t="s">
        <v>3057</v>
      </c>
      <c r="B612" s="132" t="str">
        <f t="shared" si="27"/>
        <v>CG-160007</v>
      </c>
      <c r="C612" s="132" t="str">
        <f t="shared" si="28"/>
        <v>VE</v>
      </c>
      <c r="E612" s="132" t="str">
        <f>VLOOKUP(B612,managelist_20211101!$H$3:$I$10442,1,FALSE)</f>
        <v>CG-160007</v>
      </c>
      <c r="F612" s="132" t="str">
        <f>VLOOKUP(B612,managelist_20211101!$H$3:$I$10442,2,FALSE)</f>
        <v>VE</v>
      </c>
      <c r="G612" s="132" t="str">
        <f t="shared" si="29"/>
        <v>○</v>
      </c>
    </row>
    <row r="613" spans="1:7" x14ac:dyDescent="0.15">
      <c r="A613" s="132" t="s">
        <v>10411</v>
      </c>
      <c r="B613" s="132" t="str">
        <f t="shared" si="27"/>
        <v>QS-090025</v>
      </c>
      <c r="C613" s="132" t="str">
        <f t="shared" si="28"/>
        <v>VG</v>
      </c>
      <c r="E613" s="132" t="str">
        <f>VLOOKUP(B613,managelist_20211101!$H$3:$I$10442,1,FALSE)</f>
        <v>QS-090025</v>
      </c>
      <c r="F613" s="132" t="str">
        <f>VLOOKUP(B613,managelist_20211101!$H$3:$I$10442,2,FALSE)</f>
        <v>VG</v>
      </c>
      <c r="G613" s="132" t="str">
        <f t="shared" si="29"/>
        <v>○</v>
      </c>
    </row>
    <row r="614" spans="1:7" x14ac:dyDescent="0.15">
      <c r="A614" s="132" t="s">
        <v>1497</v>
      </c>
      <c r="B614" s="132" t="str">
        <f t="shared" si="27"/>
        <v>KT-140058</v>
      </c>
      <c r="C614" s="132" t="str">
        <f t="shared" si="28"/>
        <v>VR</v>
      </c>
      <c r="E614" s="132" t="str">
        <f>VLOOKUP(B614,managelist_20211101!$H$3:$I$10442,1,FALSE)</f>
        <v>KT-140058</v>
      </c>
      <c r="F614" s="132" t="str">
        <f>VLOOKUP(B614,managelist_20211101!$H$3:$I$10442,2,FALSE)</f>
        <v>VG</v>
      </c>
      <c r="G614" s="132" t="str">
        <f t="shared" si="29"/>
        <v>VG</v>
      </c>
    </row>
    <row r="615" spans="1:7" x14ac:dyDescent="0.15">
      <c r="A615" s="132" t="s">
        <v>1498</v>
      </c>
      <c r="B615" s="132" t="str">
        <f t="shared" si="27"/>
        <v>KT-140064</v>
      </c>
      <c r="C615" s="132" t="str">
        <f t="shared" si="28"/>
        <v>VR</v>
      </c>
      <c r="E615" s="132" t="str">
        <f>VLOOKUP(B615,managelist_20211101!$H$3:$I$10442,1,FALSE)</f>
        <v>KT-140064</v>
      </c>
      <c r="F615" s="132" t="str">
        <f>VLOOKUP(B615,managelist_20211101!$H$3:$I$10442,2,FALSE)</f>
        <v>VG</v>
      </c>
      <c r="G615" s="132" t="str">
        <f t="shared" si="29"/>
        <v>VG</v>
      </c>
    </row>
    <row r="616" spans="1:7" x14ac:dyDescent="0.15">
      <c r="A616" s="132" t="s">
        <v>1560</v>
      </c>
      <c r="B616" s="132" t="str">
        <f t="shared" si="27"/>
        <v>QS-130016</v>
      </c>
      <c r="C616" s="132" t="str">
        <f t="shared" si="28"/>
        <v>VE</v>
      </c>
      <c r="E616" s="132" t="str">
        <f>VLOOKUP(B616,managelist_20211101!$H$3:$I$10442,1,FALSE)</f>
        <v>QS-130016</v>
      </c>
      <c r="F616" s="132" t="str">
        <f>VLOOKUP(B616,managelist_20211101!$H$3:$I$10442,2,FALSE)</f>
        <v>VE</v>
      </c>
      <c r="G616" s="132" t="str">
        <f t="shared" si="29"/>
        <v>○</v>
      </c>
    </row>
    <row r="617" spans="1:7" x14ac:dyDescent="0.15">
      <c r="A617" s="132" t="s">
        <v>1392</v>
      </c>
      <c r="B617" s="132" t="str">
        <f t="shared" si="27"/>
        <v>KT-100092</v>
      </c>
      <c r="C617" s="132" t="str">
        <f t="shared" si="28"/>
        <v>VE</v>
      </c>
      <c r="E617" s="132" t="str">
        <f>VLOOKUP(B617,managelist_20211101!$H$3:$I$10442,1,FALSE)</f>
        <v>KT-100092</v>
      </c>
      <c r="F617" s="132" t="str">
        <f>VLOOKUP(B617,managelist_20211101!$H$3:$I$10442,2,FALSE)</f>
        <v>VG</v>
      </c>
      <c r="G617" s="132" t="str">
        <f t="shared" si="29"/>
        <v>VG</v>
      </c>
    </row>
    <row r="618" spans="1:7" x14ac:dyDescent="0.15">
      <c r="A618" s="132" t="s">
        <v>3186</v>
      </c>
      <c r="B618" s="132" t="str">
        <f t="shared" si="27"/>
        <v>HR-140003</v>
      </c>
      <c r="C618" s="132" t="str">
        <f t="shared" si="28"/>
        <v>VR</v>
      </c>
      <c r="E618" s="132" t="str">
        <f>VLOOKUP(B618,managelist_20211101!$H$3:$I$10442,1,FALSE)</f>
        <v>HR-140003</v>
      </c>
      <c r="F618" s="132" t="str">
        <f>VLOOKUP(B618,managelist_20211101!$H$3:$I$10442,2,FALSE)</f>
        <v>VG</v>
      </c>
      <c r="G618" s="132" t="str">
        <f t="shared" si="29"/>
        <v>VG</v>
      </c>
    </row>
    <row r="619" spans="1:7" x14ac:dyDescent="0.15">
      <c r="A619" s="132" t="s">
        <v>1074</v>
      </c>
      <c r="B619" s="132" t="str">
        <f t="shared" si="27"/>
        <v>CB-100014</v>
      </c>
      <c r="C619" s="132" t="str">
        <f t="shared" si="28"/>
        <v>VR</v>
      </c>
      <c r="E619" s="132" t="str">
        <f>VLOOKUP(B619,managelist_20211101!$H$3:$I$10442,1,FALSE)</f>
        <v>CB-100014</v>
      </c>
      <c r="F619" s="132" t="str">
        <f>VLOOKUP(B619,managelist_20211101!$H$3:$I$10442,2,FALSE)</f>
        <v>VG</v>
      </c>
      <c r="G619" s="132" t="str">
        <f t="shared" si="29"/>
        <v>VG</v>
      </c>
    </row>
    <row r="620" spans="1:7" x14ac:dyDescent="0.15">
      <c r="A620" s="132" t="s">
        <v>1289</v>
      </c>
      <c r="B620" s="132" t="str">
        <f t="shared" si="27"/>
        <v>KK-100030</v>
      </c>
      <c r="C620" s="132" t="str">
        <f t="shared" si="28"/>
        <v>VE</v>
      </c>
      <c r="E620" s="132" t="str">
        <f>VLOOKUP(B620,managelist_20211101!$H$3:$I$10442,1,FALSE)</f>
        <v>KK-100030</v>
      </c>
      <c r="F620" s="132" t="str">
        <f>VLOOKUP(B620,managelist_20211101!$H$3:$I$10442,2,FALSE)</f>
        <v>VG</v>
      </c>
      <c r="G620" s="132" t="str">
        <f t="shared" si="29"/>
        <v>VG</v>
      </c>
    </row>
    <row r="621" spans="1:7" x14ac:dyDescent="0.15">
      <c r="A621" s="132" t="s">
        <v>10394</v>
      </c>
      <c r="B621" s="132" t="str">
        <f t="shared" si="27"/>
        <v>QS-090008</v>
      </c>
      <c r="C621" s="132" t="str">
        <f t="shared" si="28"/>
        <v>VG</v>
      </c>
      <c r="E621" s="132" t="str">
        <f>VLOOKUP(B621,managelist_20211101!$H$3:$I$10442,1,FALSE)</f>
        <v>QS-090008</v>
      </c>
      <c r="F621" s="132" t="str">
        <f>VLOOKUP(B621,managelist_20211101!$H$3:$I$10442,2,FALSE)</f>
        <v>VG</v>
      </c>
      <c r="G621" s="132" t="str">
        <f t="shared" si="29"/>
        <v>○</v>
      </c>
    </row>
    <row r="622" spans="1:7" x14ac:dyDescent="0.15">
      <c r="A622" s="132" t="s">
        <v>10421</v>
      </c>
      <c r="B622" s="132" t="str">
        <f t="shared" si="27"/>
        <v>QS-090035</v>
      </c>
      <c r="C622" s="132" t="str">
        <f t="shared" si="28"/>
        <v>VG</v>
      </c>
      <c r="E622" s="132" t="str">
        <f>VLOOKUP(B622,managelist_20211101!$H$3:$I$10442,1,FALSE)</f>
        <v>QS-090035</v>
      </c>
      <c r="F622" s="132" t="str">
        <f>VLOOKUP(B622,managelist_20211101!$H$3:$I$10442,2,FALSE)</f>
        <v>VG</v>
      </c>
      <c r="G622" s="132" t="str">
        <f t="shared" si="29"/>
        <v>○</v>
      </c>
    </row>
    <row r="623" spans="1:7" x14ac:dyDescent="0.15">
      <c r="A623" s="132" t="s">
        <v>1569</v>
      </c>
      <c r="B623" s="132" t="str">
        <f t="shared" si="27"/>
        <v>SK-100010</v>
      </c>
      <c r="C623" s="132" t="str">
        <f t="shared" si="28"/>
        <v>VR</v>
      </c>
      <c r="E623" s="132" t="str">
        <f>VLOOKUP(B623,managelist_20211101!$H$3:$I$10442,1,FALSE)</f>
        <v>SK-100010</v>
      </c>
      <c r="F623" s="132" t="str">
        <f>VLOOKUP(B623,managelist_20211101!$H$3:$I$10442,2,FALSE)</f>
        <v>VG</v>
      </c>
      <c r="G623" s="132" t="str">
        <f t="shared" si="29"/>
        <v>VG</v>
      </c>
    </row>
    <row r="624" spans="1:7" x14ac:dyDescent="0.15">
      <c r="A624" s="132" t="s">
        <v>3132</v>
      </c>
      <c r="B624" s="132" t="str">
        <f t="shared" si="27"/>
        <v>HK-150003</v>
      </c>
      <c r="C624" s="132" t="str">
        <f t="shared" si="28"/>
        <v>VR</v>
      </c>
      <c r="E624" s="132" t="str">
        <f>VLOOKUP(B624,managelist_20211101!$H$3:$I$10442,1,FALSE)</f>
        <v>HK-150003</v>
      </c>
      <c r="F624" s="132" t="str">
        <f>VLOOKUP(B624,managelist_20211101!$H$3:$I$10442,2,FALSE)</f>
        <v>VR</v>
      </c>
      <c r="G624" s="132" t="str">
        <f t="shared" si="29"/>
        <v>○</v>
      </c>
    </row>
    <row r="625" spans="1:7" x14ac:dyDescent="0.15">
      <c r="A625" s="132" t="s">
        <v>1072</v>
      </c>
      <c r="B625" s="132" t="str">
        <f t="shared" si="27"/>
        <v>CB-100011</v>
      </c>
      <c r="C625" s="132" t="str">
        <f t="shared" si="28"/>
        <v>VE</v>
      </c>
      <c r="E625" s="132" t="str">
        <f>VLOOKUP(B625,managelist_20211101!$H$3:$I$10442,1,FALSE)</f>
        <v>CB-100011</v>
      </c>
      <c r="F625" s="132" t="str">
        <f>VLOOKUP(B625,managelist_20211101!$H$3:$I$10442,2,FALSE)</f>
        <v>VG</v>
      </c>
      <c r="G625" s="132" t="str">
        <f t="shared" si="29"/>
        <v>VG</v>
      </c>
    </row>
    <row r="626" spans="1:7" x14ac:dyDescent="0.15">
      <c r="A626" s="132" t="s">
        <v>1244</v>
      </c>
      <c r="B626" s="132" t="str">
        <f t="shared" si="27"/>
        <v>HK-120028</v>
      </c>
      <c r="C626" s="132" t="str">
        <f t="shared" si="28"/>
        <v>VE</v>
      </c>
      <c r="E626" s="132" t="str">
        <f>VLOOKUP(B626,managelist_20211101!$H$3:$I$10442,1,FALSE)</f>
        <v>HK-120028</v>
      </c>
      <c r="F626" s="132" t="str">
        <f>VLOOKUP(B626,managelist_20211101!$H$3:$I$10442,2,FALSE)</f>
        <v>VE</v>
      </c>
      <c r="G626" s="132" t="str">
        <f t="shared" si="29"/>
        <v>○</v>
      </c>
    </row>
    <row r="627" spans="1:7" x14ac:dyDescent="0.15">
      <c r="A627" s="132" t="s">
        <v>1255</v>
      </c>
      <c r="B627" s="132" t="str">
        <f t="shared" si="27"/>
        <v>HR-100008</v>
      </c>
      <c r="C627" s="132" t="str">
        <f t="shared" si="28"/>
        <v>VR</v>
      </c>
      <c r="E627" s="132" t="str">
        <f>VLOOKUP(B627,managelist_20211101!$H$3:$I$10442,1,FALSE)</f>
        <v>HR-100008</v>
      </c>
      <c r="F627" s="132" t="str">
        <f>VLOOKUP(B627,managelist_20211101!$H$3:$I$10442,2,FALSE)</f>
        <v>VG</v>
      </c>
      <c r="G627" s="132" t="str">
        <f t="shared" si="29"/>
        <v>VG</v>
      </c>
    </row>
    <row r="628" spans="1:7" x14ac:dyDescent="0.15">
      <c r="A628" s="132" t="s">
        <v>1267</v>
      </c>
      <c r="B628" s="132" t="str">
        <f t="shared" si="27"/>
        <v>HR-120013</v>
      </c>
      <c r="C628" s="132" t="str">
        <f t="shared" si="28"/>
        <v>VE</v>
      </c>
      <c r="E628" s="132" t="str">
        <f>VLOOKUP(B628,managelist_20211101!$H$3:$I$10442,1,FALSE)</f>
        <v>HR-120013</v>
      </c>
      <c r="F628" s="132" t="str">
        <f>VLOOKUP(B628,managelist_20211101!$H$3:$I$10442,2,FALSE)</f>
        <v>VE</v>
      </c>
      <c r="G628" s="132" t="str">
        <f t="shared" si="29"/>
        <v>○</v>
      </c>
    </row>
    <row r="629" spans="1:7" x14ac:dyDescent="0.15">
      <c r="A629" s="132" t="s">
        <v>7886</v>
      </c>
      <c r="B629" s="132" t="str">
        <f t="shared" si="27"/>
        <v>KT-080032</v>
      </c>
      <c r="C629" s="132" t="str">
        <f t="shared" si="28"/>
        <v>VG</v>
      </c>
      <c r="E629" s="132" t="str">
        <f>VLOOKUP(B629,managelist_20211101!$H$3:$I$10442,1,FALSE)</f>
        <v>KT-080032</v>
      </c>
      <c r="F629" s="132" t="str">
        <f>VLOOKUP(B629,managelist_20211101!$H$3:$I$10442,2,FALSE)</f>
        <v>VG</v>
      </c>
      <c r="G629" s="132" t="str">
        <f t="shared" si="29"/>
        <v>○</v>
      </c>
    </row>
    <row r="630" spans="1:7" x14ac:dyDescent="0.15">
      <c r="A630" s="132" t="s">
        <v>10372</v>
      </c>
      <c r="B630" s="132" t="str">
        <f t="shared" si="27"/>
        <v>QS-080010</v>
      </c>
      <c r="C630" s="132" t="str">
        <f t="shared" si="28"/>
        <v>VG</v>
      </c>
      <c r="E630" s="132" t="str">
        <f>VLOOKUP(B630,managelist_20211101!$H$3:$I$10442,1,FALSE)</f>
        <v>QS-080010</v>
      </c>
      <c r="F630" s="132" t="str">
        <f>VLOOKUP(B630,managelist_20211101!$H$3:$I$10442,2,FALSE)</f>
        <v>VG</v>
      </c>
      <c r="G630" s="132" t="str">
        <f t="shared" si="29"/>
        <v>○</v>
      </c>
    </row>
    <row r="631" spans="1:7" x14ac:dyDescent="0.15">
      <c r="A631" s="132" t="s">
        <v>3196</v>
      </c>
      <c r="B631" s="132" t="str">
        <f t="shared" si="27"/>
        <v>SK-140002</v>
      </c>
      <c r="C631" s="132" t="str">
        <f t="shared" si="28"/>
        <v>VR</v>
      </c>
      <c r="E631" s="132" t="str">
        <f>VLOOKUP(B631,managelist_20211101!$H$3:$I$10442,1,FALSE)</f>
        <v>SK-140002</v>
      </c>
      <c r="F631" s="132" t="str">
        <f>VLOOKUP(B631,managelist_20211101!$H$3:$I$10442,2,FALSE)</f>
        <v>VR</v>
      </c>
      <c r="G631" s="132" t="str">
        <f t="shared" si="29"/>
        <v>○</v>
      </c>
    </row>
    <row r="632" spans="1:7" x14ac:dyDescent="0.15">
      <c r="A632" s="132" t="s">
        <v>4974</v>
      </c>
      <c r="B632" s="132" t="str">
        <f t="shared" si="27"/>
        <v>HK-080011</v>
      </c>
      <c r="C632" s="132" t="str">
        <f t="shared" si="28"/>
        <v>VG</v>
      </c>
      <c r="E632" s="132" t="str">
        <f>VLOOKUP(B632,managelist_20211101!$H$3:$I$10442,1,FALSE)</f>
        <v>HK-080011</v>
      </c>
      <c r="F632" s="132" t="str">
        <f>VLOOKUP(B632,managelist_20211101!$H$3:$I$10442,2,FALSE)</f>
        <v>VG</v>
      </c>
      <c r="G632" s="132" t="str">
        <f t="shared" si="29"/>
        <v>○</v>
      </c>
    </row>
    <row r="633" spans="1:7" x14ac:dyDescent="0.15">
      <c r="A633" s="132" t="s">
        <v>5413</v>
      </c>
      <c r="B633" s="132" t="str">
        <f t="shared" si="27"/>
        <v>HR-080012</v>
      </c>
      <c r="C633" s="132" t="str">
        <f t="shared" si="28"/>
        <v>VG</v>
      </c>
      <c r="E633" s="132" t="str">
        <f>VLOOKUP(B633,managelist_20211101!$H$3:$I$10442,1,FALSE)</f>
        <v>HR-080012</v>
      </c>
      <c r="F633" s="132" t="str">
        <f>VLOOKUP(B633,managelist_20211101!$H$3:$I$10442,2,FALSE)</f>
        <v>VG</v>
      </c>
      <c r="G633" s="132" t="str">
        <f t="shared" si="29"/>
        <v>○</v>
      </c>
    </row>
    <row r="634" spans="1:7" x14ac:dyDescent="0.15">
      <c r="A634" s="132" t="s">
        <v>3264</v>
      </c>
      <c r="B634" s="132" t="str">
        <f t="shared" si="27"/>
        <v>HR-120009</v>
      </c>
      <c r="C634" s="132" t="str">
        <f t="shared" si="28"/>
        <v>VR</v>
      </c>
      <c r="E634" s="132" t="str">
        <f>VLOOKUP(B634,managelist_20211101!$H$3:$I$10442,1,FALSE)</f>
        <v>HR-120009</v>
      </c>
      <c r="F634" s="132" t="str">
        <f>VLOOKUP(B634,managelist_20211101!$H$3:$I$10442,2,FALSE)</f>
        <v>VR</v>
      </c>
      <c r="G634" s="132" t="str">
        <f t="shared" si="29"/>
        <v>○</v>
      </c>
    </row>
    <row r="635" spans="1:7" x14ac:dyDescent="0.15">
      <c r="A635" s="132" t="s">
        <v>11660</v>
      </c>
      <c r="B635" s="132" t="str">
        <f t="shared" si="27"/>
        <v>TH-080002</v>
      </c>
      <c r="C635" s="132" t="str">
        <f t="shared" si="28"/>
        <v>VG</v>
      </c>
      <c r="E635" s="132" t="str">
        <f>VLOOKUP(B635,managelist_20211101!$H$3:$I$10442,1,FALSE)</f>
        <v>TH-080002</v>
      </c>
      <c r="F635" s="132" t="str">
        <f>VLOOKUP(B635,managelist_20211101!$H$3:$I$10442,2,FALSE)</f>
        <v>VG</v>
      </c>
      <c r="G635" s="132" t="str">
        <f t="shared" si="29"/>
        <v>○</v>
      </c>
    </row>
    <row r="636" spans="1:7" x14ac:dyDescent="0.15">
      <c r="A636" s="132" t="s">
        <v>11679</v>
      </c>
      <c r="B636" s="132" t="str">
        <f t="shared" si="27"/>
        <v>TH-090004</v>
      </c>
      <c r="C636" s="132" t="str">
        <f t="shared" si="28"/>
        <v>VG</v>
      </c>
      <c r="E636" s="132" t="str">
        <f>VLOOKUP(B636,managelist_20211101!$H$3:$I$10442,1,FALSE)</f>
        <v>TH-090004</v>
      </c>
      <c r="F636" s="132" t="str">
        <f>VLOOKUP(B636,managelist_20211101!$H$3:$I$10442,2,FALSE)</f>
        <v>VG</v>
      </c>
      <c r="G636" s="132" t="str">
        <f t="shared" si="29"/>
        <v>○</v>
      </c>
    </row>
    <row r="637" spans="1:7" x14ac:dyDescent="0.15">
      <c r="A637" s="132" t="s">
        <v>1351</v>
      </c>
      <c r="B637" s="132" t="str">
        <f t="shared" si="27"/>
        <v>KK-130006</v>
      </c>
      <c r="C637" s="132" t="str">
        <f t="shared" si="28"/>
        <v>VE</v>
      </c>
      <c r="E637" s="132" t="str">
        <f>VLOOKUP(B637,managelist_20211101!$H$3:$I$10442,1,FALSE)</f>
        <v>KK-130006</v>
      </c>
      <c r="F637" s="132" t="str">
        <f>VLOOKUP(B637,managelist_20211101!$H$3:$I$10442,2,FALSE)</f>
        <v>VE</v>
      </c>
      <c r="G637" s="132" t="str">
        <f t="shared" si="29"/>
        <v>○</v>
      </c>
    </row>
    <row r="638" spans="1:7" x14ac:dyDescent="0.15">
      <c r="A638" s="132" t="s">
        <v>3001</v>
      </c>
      <c r="B638" s="132" t="str">
        <f t="shared" si="27"/>
        <v>KK-170044</v>
      </c>
      <c r="C638" s="132" t="str">
        <f t="shared" si="28"/>
        <v>VE</v>
      </c>
      <c r="E638" s="132" t="str">
        <f>VLOOKUP(B638,managelist_20211101!$H$3:$I$10442,1,FALSE)</f>
        <v>KK-170044</v>
      </c>
      <c r="F638" s="132" t="str">
        <f>VLOOKUP(B638,managelist_20211101!$H$3:$I$10442,2,FALSE)</f>
        <v>VE</v>
      </c>
      <c r="G638" s="132" t="str">
        <f t="shared" si="29"/>
        <v>○</v>
      </c>
    </row>
    <row r="639" spans="1:7" x14ac:dyDescent="0.15">
      <c r="A639" s="132" t="s">
        <v>3053</v>
      </c>
      <c r="B639" s="132" t="str">
        <f t="shared" si="27"/>
        <v>KT-160091</v>
      </c>
      <c r="C639" s="132" t="str">
        <f t="shared" si="28"/>
        <v>VE</v>
      </c>
      <c r="E639" s="132" t="str">
        <f>VLOOKUP(B639,managelist_20211101!$H$3:$I$10442,1,FALSE)</f>
        <v>KT-160091</v>
      </c>
      <c r="F639" s="132" t="str">
        <f>VLOOKUP(B639,managelist_20211101!$H$3:$I$10442,2,FALSE)</f>
        <v>VE</v>
      </c>
      <c r="G639" s="132" t="str">
        <f t="shared" si="29"/>
        <v>○</v>
      </c>
    </row>
    <row r="640" spans="1:7" x14ac:dyDescent="0.15">
      <c r="A640" s="132" t="s">
        <v>3076</v>
      </c>
      <c r="B640" s="132" t="str">
        <f t="shared" si="27"/>
        <v>KT-160028</v>
      </c>
      <c r="C640" s="132" t="str">
        <f t="shared" si="28"/>
        <v>VE</v>
      </c>
      <c r="E640" s="132" t="str">
        <f>VLOOKUP(B640,managelist_20211101!$H$3:$I$10442,1,FALSE)</f>
        <v>KT-160028</v>
      </c>
      <c r="F640" s="132" t="str">
        <f>VLOOKUP(B640,managelist_20211101!$H$3:$I$10442,2,FALSE)</f>
        <v>VE</v>
      </c>
      <c r="G640" s="132" t="str">
        <f t="shared" si="29"/>
        <v>○</v>
      </c>
    </row>
    <row r="641" spans="1:7" x14ac:dyDescent="0.15">
      <c r="A641" s="132" t="s">
        <v>6195</v>
      </c>
      <c r="B641" s="132" t="str">
        <f t="shared" si="27"/>
        <v>KK-080049</v>
      </c>
      <c r="C641" s="132" t="str">
        <f t="shared" si="28"/>
        <v>VG</v>
      </c>
      <c r="E641" s="132" t="str">
        <f>VLOOKUP(B641,managelist_20211101!$H$3:$I$10442,1,FALSE)</f>
        <v>KK-080049</v>
      </c>
      <c r="F641" s="132" t="str">
        <f>VLOOKUP(B641,managelist_20211101!$H$3:$I$10442,2,FALSE)</f>
        <v>VG</v>
      </c>
      <c r="G641" s="132" t="str">
        <f t="shared" si="29"/>
        <v>○</v>
      </c>
    </row>
    <row r="642" spans="1:7" x14ac:dyDescent="0.15">
      <c r="A642" s="132" t="s">
        <v>1482</v>
      </c>
      <c r="B642" s="132" t="str">
        <f t="shared" si="27"/>
        <v>KT-130064</v>
      </c>
      <c r="C642" s="132" t="str">
        <f t="shared" si="28"/>
        <v>VE</v>
      </c>
      <c r="E642" s="132" t="str">
        <f>VLOOKUP(B642,managelist_20211101!$H$3:$I$10442,1,FALSE)</f>
        <v>KT-130064</v>
      </c>
      <c r="F642" s="132" t="str">
        <f>VLOOKUP(B642,managelist_20211101!$H$3:$I$10442,2,FALSE)</f>
        <v>VE</v>
      </c>
      <c r="G642" s="132" t="str">
        <f t="shared" si="29"/>
        <v>○</v>
      </c>
    </row>
    <row r="643" spans="1:7" x14ac:dyDescent="0.15">
      <c r="A643" s="132" t="s">
        <v>6169</v>
      </c>
      <c r="B643" s="132" t="str">
        <f t="shared" ref="B643:B706" si="30">LEFT(A643,FIND("-",A643)+6)</f>
        <v>KK-080023</v>
      </c>
      <c r="C643" s="132" t="str">
        <f t="shared" ref="C643:C706" si="31">RIGHT(A643,LEN(A643)-FIND("-",A643)-7)</f>
        <v>VG</v>
      </c>
      <c r="E643" s="132" t="str">
        <f>VLOOKUP(B643,managelist_20211101!$H$3:$I$10442,1,FALSE)</f>
        <v>KK-080023</v>
      </c>
      <c r="F643" s="132" t="str">
        <f>VLOOKUP(B643,managelist_20211101!$H$3:$I$10442,2,FALSE)</f>
        <v>VG</v>
      </c>
      <c r="G643" s="132" t="str">
        <f t="shared" ref="G643:G706" si="32">IF(C643=F643,"○",F643)</f>
        <v>○</v>
      </c>
    </row>
    <row r="644" spans="1:7" x14ac:dyDescent="0.15">
      <c r="A644" s="132" t="s">
        <v>3129</v>
      </c>
      <c r="B644" s="132" t="str">
        <f t="shared" si="30"/>
        <v>KK-150023</v>
      </c>
      <c r="C644" s="132" t="str">
        <f t="shared" si="31"/>
        <v>VR</v>
      </c>
      <c r="E644" s="132" t="str">
        <f>VLOOKUP(B644,managelist_20211101!$H$3:$I$10442,1,FALSE)</f>
        <v>KK-150023</v>
      </c>
      <c r="F644" s="132" t="str">
        <f>VLOOKUP(B644,managelist_20211101!$H$3:$I$10442,2,FALSE)</f>
        <v>VR</v>
      </c>
      <c r="G644" s="132" t="str">
        <f t="shared" si="32"/>
        <v>○</v>
      </c>
    </row>
    <row r="645" spans="1:7" x14ac:dyDescent="0.15">
      <c r="A645" s="132" t="s">
        <v>3240</v>
      </c>
      <c r="B645" s="132" t="str">
        <f t="shared" si="30"/>
        <v>CG-130006</v>
      </c>
      <c r="C645" s="132" t="str">
        <f t="shared" si="31"/>
        <v>VE</v>
      </c>
      <c r="E645" s="132" t="str">
        <f>VLOOKUP(B645,managelist_20211101!$H$3:$I$10442,1,FALSE)</f>
        <v>CG-130006</v>
      </c>
      <c r="F645" s="132" t="str">
        <f>VLOOKUP(B645,managelist_20211101!$H$3:$I$10442,2,FALSE)</f>
        <v>VE</v>
      </c>
      <c r="G645" s="132" t="str">
        <f t="shared" si="32"/>
        <v>○</v>
      </c>
    </row>
    <row r="646" spans="1:7" x14ac:dyDescent="0.15">
      <c r="A646" s="132" t="s">
        <v>3298</v>
      </c>
      <c r="B646" s="132" t="str">
        <f t="shared" si="30"/>
        <v>CB-100064</v>
      </c>
      <c r="C646" s="132" t="str">
        <f t="shared" si="31"/>
        <v>VE</v>
      </c>
      <c r="E646" s="132" t="str">
        <f>VLOOKUP(B646,managelist_20211101!$H$3:$I$10442,1,FALSE)</f>
        <v>CB-100064</v>
      </c>
      <c r="F646" s="132" t="str">
        <f>VLOOKUP(B646,managelist_20211101!$H$3:$I$10442,2,FALSE)</f>
        <v>VG</v>
      </c>
      <c r="G646" s="132" t="str">
        <f t="shared" si="32"/>
        <v>VG</v>
      </c>
    </row>
    <row r="647" spans="1:7" x14ac:dyDescent="0.15">
      <c r="A647" s="132" t="s">
        <v>10365</v>
      </c>
      <c r="B647" s="132" t="str">
        <f t="shared" si="30"/>
        <v>QS-080003</v>
      </c>
      <c r="C647" s="132" t="str">
        <f t="shared" si="31"/>
        <v>VG</v>
      </c>
      <c r="E647" s="132" t="str">
        <f>VLOOKUP(B647,managelist_20211101!$H$3:$I$10442,1,FALSE)</f>
        <v>QS-080003</v>
      </c>
      <c r="F647" s="132" t="str">
        <f>VLOOKUP(B647,managelist_20211101!$H$3:$I$10442,2,FALSE)</f>
        <v>VG</v>
      </c>
      <c r="G647" s="132" t="str">
        <f t="shared" si="32"/>
        <v>○</v>
      </c>
    </row>
    <row r="648" spans="1:7" x14ac:dyDescent="0.15">
      <c r="A648" s="132" t="s">
        <v>1548</v>
      </c>
      <c r="B648" s="132" t="str">
        <f t="shared" si="30"/>
        <v>QS-110039</v>
      </c>
      <c r="C648" s="132" t="str">
        <f t="shared" si="31"/>
        <v>VE</v>
      </c>
      <c r="E648" s="132" t="str">
        <f>VLOOKUP(B648,managelist_20211101!$H$3:$I$10442,1,FALSE)</f>
        <v>QS-110039</v>
      </c>
      <c r="F648" s="132" t="str">
        <f>VLOOKUP(B648,managelist_20211101!$H$3:$I$10442,2,FALSE)</f>
        <v>VE</v>
      </c>
      <c r="G648" s="132" t="str">
        <f t="shared" si="32"/>
        <v>○</v>
      </c>
    </row>
    <row r="649" spans="1:7" x14ac:dyDescent="0.15">
      <c r="A649" s="132" t="s">
        <v>1191</v>
      </c>
      <c r="B649" s="132" t="str">
        <f t="shared" si="30"/>
        <v>CG-130021</v>
      </c>
      <c r="C649" s="132" t="str">
        <f t="shared" si="31"/>
        <v>VE</v>
      </c>
      <c r="E649" s="132" t="str">
        <f>VLOOKUP(B649,managelist_20211101!$H$3:$I$10442,1,FALSE)</f>
        <v>CG-130021</v>
      </c>
      <c r="F649" s="132" t="str">
        <f>VLOOKUP(B649,managelist_20211101!$H$3:$I$10442,2,FALSE)</f>
        <v>VE</v>
      </c>
      <c r="G649" s="132" t="str">
        <f t="shared" si="32"/>
        <v>○</v>
      </c>
    </row>
    <row r="650" spans="1:7" x14ac:dyDescent="0.15">
      <c r="A650" s="132" t="s">
        <v>1118</v>
      </c>
      <c r="B650" s="132" t="str">
        <f t="shared" si="30"/>
        <v>CB-120006</v>
      </c>
      <c r="C650" s="132" t="str">
        <f t="shared" si="31"/>
        <v>VE</v>
      </c>
      <c r="E650" s="132" t="str">
        <f>VLOOKUP(B650,managelist_20211101!$H$3:$I$10442,1,FALSE)</f>
        <v>CB-120006</v>
      </c>
      <c r="F650" s="132" t="str">
        <f>VLOOKUP(B650,managelist_20211101!$H$3:$I$10442,2,FALSE)</f>
        <v>VE</v>
      </c>
      <c r="G650" s="132" t="str">
        <f t="shared" si="32"/>
        <v>○</v>
      </c>
    </row>
    <row r="651" spans="1:7" x14ac:dyDescent="0.15">
      <c r="A651" s="132" t="s">
        <v>4576</v>
      </c>
      <c r="B651" s="132" t="str">
        <f t="shared" si="30"/>
        <v>CG-090008</v>
      </c>
      <c r="C651" s="132" t="str">
        <f t="shared" si="31"/>
        <v>VG</v>
      </c>
      <c r="E651" s="132" t="str">
        <f>VLOOKUP(B651,managelist_20211101!$H$3:$I$10442,1,FALSE)</f>
        <v>CG-090008</v>
      </c>
      <c r="F651" s="132" t="str">
        <f>VLOOKUP(B651,managelist_20211101!$H$3:$I$10442,2,FALSE)</f>
        <v>VG</v>
      </c>
      <c r="G651" s="132" t="str">
        <f t="shared" si="32"/>
        <v>○</v>
      </c>
    </row>
    <row r="652" spans="1:7" x14ac:dyDescent="0.15">
      <c r="A652" s="132" t="s">
        <v>3257</v>
      </c>
      <c r="B652" s="132" t="str">
        <f t="shared" si="30"/>
        <v>CG-120023</v>
      </c>
      <c r="C652" s="132" t="str">
        <f t="shared" si="31"/>
        <v>VE</v>
      </c>
      <c r="E652" s="132" t="str">
        <f>VLOOKUP(B652,managelist_20211101!$H$3:$I$10442,1,FALSE)</f>
        <v>CG-120023</v>
      </c>
      <c r="F652" s="132" t="str">
        <f>VLOOKUP(B652,managelist_20211101!$H$3:$I$10442,2,FALSE)</f>
        <v>VE</v>
      </c>
      <c r="G652" s="132" t="str">
        <f t="shared" si="32"/>
        <v>○</v>
      </c>
    </row>
    <row r="653" spans="1:7" x14ac:dyDescent="0.15">
      <c r="A653" s="132" t="s">
        <v>1207</v>
      </c>
      <c r="B653" s="132" t="str">
        <f t="shared" si="30"/>
        <v>HK-100036</v>
      </c>
      <c r="C653" s="132" t="str">
        <f t="shared" si="31"/>
        <v>VE</v>
      </c>
      <c r="E653" s="132" t="str">
        <f>VLOOKUP(B653,managelist_20211101!$H$3:$I$10442,1,FALSE)</f>
        <v>HK-100036</v>
      </c>
      <c r="F653" s="132" t="str">
        <f>VLOOKUP(B653,managelist_20211101!$H$3:$I$10442,2,FALSE)</f>
        <v>VG</v>
      </c>
      <c r="G653" s="132" t="str">
        <f t="shared" si="32"/>
        <v>VG</v>
      </c>
    </row>
    <row r="654" spans="1:7" x14ac:dyDescent="0.15">
      <c r="A654" s="132" t="s">
        <v>5438</v>
      </c>
      <c r="B654" s="132" t="str">
        <f t="shared" si="30"/>
        <v>HR-090009</v>
      </c>
      <c r="C654" s="132" t="str">
        <f t="shared" si="31"/>
        <v>VG</v>
      </c>
      <c r="E654" s="132" t="str">
        <f>VLOOKUP(B654,managelist_20211101!$H$3:$I$10442,1,FALSE)</f>
        <v>HR-090009</v>
      </c>
      <c r="F654" s="132" t="str">
        <f>VLOOKUP(B654,managelist_20211101!$H$3:$I$10442,2,FALSE)</f>
        <v>VG</v>
      </c>
      <c r="G654" s="132" t="str">
        <f t="shared" si="32"/>
        <v>○</v>
      </c>
    </row>
    <row r="655" spans="1:7" x14ac:dyDescent="0.15">
      <c r="A655" s="132" t="s">
        <v>5446</v>
      </c>
      <c r="B655" s="132" t="str">
        <f t="shared" si="30"/>
        <v>HR-090017</v>
      </c>
      <c r="C655" s="132" t="str">
        <f t="shared" si="31"/>
        <v>VG</v>
      </c>
      <c r="E655" s="132" t="str">
        <f>VLOOKUP(B655,managelist_20211101!$H$3:$I$10442,1,FALSE)</f>
        <v>HR-090017</v>
      </c>
      <c r="F655" s="132" t="str">
        <f>VLOOKUP(B655,managelist_20211101!$H$3:$I$10442,2,FALSE)</f>
        <v>VG</v>
      </c>
      <c r="G655" s="132" t="str">
        <f t="shared" si="32"/>
        <v>○</v>
      </c>
    </row>
    <row r="656" spans="1:7" x14ac:dyDescent="0.15">
      <c r="A656" s="132" t="s">
        <v>6217</v>
      </c>
      <c r="B656" s="132" t="str">
        <f t="shared" si="30"/>
        <v>KK-090019</v>
      </c>
      <c r="C656" s="132" t="str">
        <f t="shared" si="31"/>
        <v>VG</v>
      </c>
      <c r="E656" s="132" t="str">
        <f>VLOOKUP(B656,managelist_20211101!$H$3:$I$10442,1,FALSE)</f>
        <v>KK-090019</v>
      </c>
      <c r="F656" s="132" t="str">
        <f>VLOOKUP(B656,managelist_20211101!$H$3:$I$10442,2,FALSE)</f>
        <v>VG</v>
      </c>
      <c r="G656" s="132" t="str">
        <f t="shared" si="32"/>
        <v>○</v>
      </c>
    </row>
    <row r="657" spans="1:7" x14ac:dyDescent="0.15">
      <c r="A657" s="132" t="s">
        <v>1333</v>
      </c>
      <c r="B657" s="132" t="str">
        <f t="shared" si="30"/>
        <v>KK-120012</v>
      </c>
      <c r="C657" s="132" t="str">
        <f t="shared" si="31"/>
        <v>VE</v>
      </c>
      <c r="E657" s="132" t="str">
        <f>VLOOKUP(B657,managelist_20211101!$H$3:$I$10442,1,FALSE)</f>
        <v>KK-120012</v>
      </c>
      <c r="F657" s="132" t="str">
        <f>VLOOKUP(B657,managelist_20211101!$H$3:$I$10442,2,FALSE)</f>
        <v>VE</v>
      </c>
      <c r="G657" s="132" t="str">
        <f t="shared" si="32"/>
        <v>○</v>
      </c>
    </row>
    <row r="658" spans="1:7" x14ac:dyDescent="0.15">
      <c r="A658" s="132" t="s">
        <v>2825</v>
      </c>
      <c r="B658" s="132" t="str">
        <f t="shared" si="30"/>
        <v>QS-100014</v>
      </c>
      <c r="C658" s="132" t="str">
        <f t="shared" si="31"/>
        <v>VE</v>
      </c>
      <c r="E658" s="132" t="str">
        <f>VLOOKUP(B658,managelist_20211101!$H$3:$I$10442,1,FALSE)</f>
        <v>QS-100014</v>
      </c>
      <c r="F658" s="132" t="str">
        <f>VLOOKUP(B658,managelist_20211101!$H$3:$I$10442,2,FALSE)</f>
        <v>VG</v>
      </c>
      <c r="G658" s="132" t="str">
        <f t="shared" si="32"/>
        <v>VG</v>
      </c>
    </row>
    <row r="659" spans="1:7" x14ac:dyDescent="0.15">
      <c r="A659" s="132" t="s">
        <v>1530</v>
      </c>
      <c r="B659" s="132" t="str">
        <f t="shared" si="30"/>
        <v>QS-100030</v>
      </c>
      <c r="C659" s="132" t="str">
        <f t="shared" si="31"/>
        <v>VE</v>
      </c>
      <c r="E659" s="132" t="str">
        <f>VLOOKUP(B659,managelist_20211101!$H$3:$I$10442,1,FALSE)</f>
        <v>QS-100030</v>
      </c>
      <c r="F659" s="132" t="str">
        <f>VLOOKUP(B659,managelist_20211101!$H$3:$I$10442,2,FALSE)</f>
        <v>VG</v>
      </c>
      <c r="G659" s="132" t="str">
        <f t="shared" si="32"/>
        <v>VG</v>
      </c>
    </row>
    <row r="660" spans="1:7" x14ac:dyDescent="0.15">
      <c r="A660" s="132" t="s">
        <v>3254</v>
      </c>
      <c r="B660" s="132" t="str">
        <f t="shared" si="30"/>
        <v>QS-120027</v>
      </c>
      <c r="C660" s="132" t="str">
        <f t="shared" si="31"/>
        <v>VR</v>
      </c>
      <c r="E660" s="132" t="str">
        <f>VLOOKUP(B660,managelist_20211101!$H$3:$I$10442,1,FALSE)</f>
        <v>QS-120027</v>
      </c>
      <c r="F660" s="132" t="str">
        <f>VLOOKUP(B660,managelist_20211101!$H$3:$I$10442,2,FALSE)</f>
        <v>VR</v>
      </c>
      <c r="G660" s="132" t="str">
        <f t="shared" si="32"/>
        <v>○</v>
      </c>
    </row>
    <row r="661" spans="1:7" x14ac:dyDescent="0.15">
      <c r="A661" s="132" t="s">
        <v>11205</v>
      </c>
      <c r="B661" s="132" t="str">
        <f t="shared" si="30"/>
        <v>SK-080004</v>
      </c>
      <c r="C661" s="132" t="str">
        <f t="shared" si="31"/>
        <v>VG</v>
      </c>
      <c r="E661" s="132" t="str">
        <f>VLOOKUP(B661,managelist_20211101!$H$3:$I$10442,1,FALSE)</f>
        <v>SK-080004</v>
      </c>
      <c r="F661" s="132" t="str">
        <f>VLOOKUP(B661,managelist_20211101!$H$3:$I$10442,2,FALSE)</f>
        <v>VG</v>
      </c>
      <c r="G661" s="132" t="str">
        <f t="shared" si="32"/>
        <v>○</v>
      </c>
    </row>
    <row r="662" spans="1:7" x14ac:dyDescent="0.15">
      <c r="A662" s="132" t="s">
        <v>11687</v>
      </c>
      <c r="B662" s="132" t="str">
        <f t="shared" si="30"/>
        <v>TH-090012</v>
      </c>
      <c r="C662" s="132" t="str">
        <f t="shared" si="31"/>
        <v>VG</v>
      </c>
      <c r="E662" s="132" t="str">
        <f>VLOOKUP(B662,managelist_20211101!$H$3:$I$10442,1,FALSE)</f>
        <v>TH-090012</v>
      </c>
      <c r="F662" s="132" t="str">
        <f>VLOOKUP(B662,managelist_20211101!$H$3:$I$10442,2,FALSE)</f>
        <v>VG</v>
      </c>
      <c r="G662" s="132" t="str">
        <f t="shared" si="32"/>
        <v>○</v>
      </c>
    </row>
    <row r="663" spans="1:7" x14ac:dyDescent="0.15">
      <c r="A663" s="132" t="s">
        <v>11692</v>
      </c>
      <c r="B663" s="132" t="str">
        <f t="shared" si="30"/>
        <v>TH-090017</v>
      </c>
      <c r="C663" s="132" t="str">
        <f t="shared" si="31"/>
        <v>VG</v>
      </c>
      <c r="E663" s="132" t="str">
        <f>VLOOKUP(B663,managelist_20211101!$H$3:$I$10442,1,FALSE)</f>
        <v>TH-090017</v>
      </c>
      <c r="F663" s="132" t="str">
        <f>VLOOKUP(B663,managelist_20211101!$H$3:$I$10442,2,FALSE)</f>
        <v>VG</v>
      </c>
      <c r="G663" s="132" t="str">
        <f t="shared" si="32"/>
        <v>○</v>
      </c>
    </row>
    <row r="664" spans="1:7" x14ac:dyDescent="0.15">
      <c r="A664" s="132" t="s">
        <v>3055</v>
      </c>
      <c r="B664" s="132" t="str">
        <f t="shared" si="30"/>
        <v>KT-160072</v>
      </c>
      <c r="C664" s="132" t="str">
        <f t="shared" si="31"/>
        <v>VR</v>
      </c>
      <c r="E664" s="132" t="str">
        <f>VLOOKUP(B664,managelist_20211101!$H$3:$I$10442,1,FALSE)</f>
        <v>KT-160072</v>
      </c>
      <c r="F664" s="132" t="str">
        <f>VLOOKUP(B664,managelist_20211101!$H$3:$I$10442,2,FALSE)</f>
        <v>VR</v>
      </c>
      <c r="G664" s="132" t="str">
        <f t="shared" si="32"/>
        <v>○</v>
      </c>
    </row>
    <row r="665" spans="1:7" x14ac:dyDescent="0.15">
      <c r="A665" s="132" t="s">
        <v>3243</v>
      </c>
      <c r="B665" s="132" t="str">
        <f t="shared" si="30"/>
        <v>KT-130013</v>
      </c>
      <c r="C665" s="132" t="str">
        <f t="shared" si="31"/>
        <v>VE</v>
      </c>
      <c r="E665" s="132" t="str">
        <f>VLOOKUP(B665,managelist_20211101!$H$3:$I$10442,1,FALSE)</f>
        <v>KT-130013</v>
      </c>
      <c r="F665" s="132" t="str">
        <f>VLOOKUP(B665,managelist_20211101!$H$3:$I$10442,2,FALSE)</f>
        <v>VE</v>
      </c>
      <c r="G665" s="132" t="str">
        <f t="shared" si="32"/>
        <v>○</v>
      </c>
    </row>
    <row r="666" spans="1:7" x14ac:dyDescent="0.15">
      <c r="A666" s="132" t="s">
        <v>1537</v>
      </c>
      <c r="B666" s="132" t="str">
        <f t="shared" si="30"/>
        <v>QS-110017</v>
      </c>
      <c r="C666" s="132" t="str">
        <f t="shared" si="31"/>
        <v>VE</v>
      </c>
      <c r="E666" s="132" t="str">
        <f>VLOOKUP(B666,managelist_20211101!$H$3:$I$10442,1,FALSE)</f>
        <v>QS-110017</v>
      </c>
      <c r="F666" s="132" t="str">
        <f>VLOOKUP(B666,managelist_20211101!$H$3:$I$10442,2,FALSE)</f>
        <v>VE</v>
      </c>
      <c r="G666" s="132" t="str">
        <f t="shared" si="32"/>
        <v>○</v>
      </c>
    </row>
    <row r="667" spans="1:7" x14ac:dyDescent="0.15">
      <c r="A667" s="132" t="s">
        <v>1260</v>
      </c>
      <c r="B667" s="132" t="str">
        <f t="shared" si="30"/>
        <v>HR-110021</v>
      </c>
      <c r="C667" s="132" t="str">
        <f t="shared" si="31"/>
        <v>VE</v>
      </c>
      <c r="E667" s="132" t="str">
        <f>VLOOKUP(B667,managelist_20211101!$H$3:$I$10442,1,FALSE)</f>
        <v>HR-110021</v>
      </c>
      <c r="F667" s="132" t="str">
        <f>VLOOKUP(B667,managelist_20211101!$H$3:$I$10442,2,FALSE)</f>
        <v>VE</v>
      </c>
      <c r="G667" s="132" t="str">
        <f t="shared" si="32"/>
        <v>○</v>
      </c>
    </row>
    <row r="668" spans="1:7" x14ac:dyDescent="0.15">
      <c r="A668" s="132" t="s">
        <v>1261</v>
      </c>
      <c r="B668" s="132" t="str">
        <f t="shared" si="30"/>
        <v>HR-110022</v>
      </c>
      <c r="C668" s="132" t="str">
        <f t="shared" si="31"/>
        <v>VE</v>
      </c>
      <c r="E668" s="132" t="str">
        <f>VLOOKUP(B668,managelist_20211101!$H$3:$I$10442,1,FALSE)</f>
        <v>HR-110022</v>
      </c>
      <c r="F668" s="132" t="str">
        <f>VLOOKUP(B668,managelist_20211101!$H$3:$I$10442,2,FALSE)</f>
        <v>VE</v>
      </c>
      <c r="G668" s="132" t="str">
        <f t="shared" si="32"/>
        <v>○</v>
      </c>
    </row>
    <row r="669" spans="1:7" x14ac:dyDescent="0.15">
      <c r="A669" s="132" t="s">
        <v>1265</v>
      </c>
      <c r="B669" s="132" t="str">
        <f t="shared" si="30"/>
        <v>HR-120008</v>
      </c>
      <c r="C669" s="132" t="str">
        <f t="shared" si="31"/>
        <v>VE</v>
      </c>
      <c r="E669" s="132" t="str">
        <f>VLOOKUP(B669,managelist_20211101!$H$3:$I$10442,1,FALSE)</f>
        <v>HR-120008</v>
      </c>
      <c r="F669" s="132" t="str">
        <f>VLOOKUP(B669,managelist_20211101!$H$3:$I$10442,2,FALSE)</f>
        <v>VE</v>
      </c>
      <c r="G669" s="132" t="str">
        <f t="shared" si="32"/>
        <v>○</v>
      </c>
    </row>
    <row r="670" spans="1:7" x14ac:dyDescent="0.15">
      <c r="A670" s="132" t="s">
        <v>1304</v>
      </c>
      <c r="B670" s="132" t="str">
        <f t="shared" si="30"/>
        <v>KK-100091</v>
      </c>
      <c r="C670" s="132" t="str">
        <f t="shared" si="31"/>
        <v>VE</v>
      </c>
      <c r="E670" s="132" t="str">
        <f>VLOOKUP(B670,managelist_20211101!$H$3:$I$10442,1,FALSE)</f>
        <v>KK-100091</v>
      </c>
      <c r="F670" s="132" t="str">
        <f>VLOOKUP(B670,managelist_20211101!$H$3:$I$10442,2,FALSE)</f>
        <v>VG</v>
      </c>
      <c r="G670" s="132" t="str">
        <f t="shared" si="32"/>
        <v>VG</v>
      </c>
    </row>
    <row r="671" spans="1:7" x14ac:dyDescent="0.15">
      <c r="A671" s="132" t="s">
        <v>3037</v>
      </c>
      <c r="B671" s="132" t="str">
        <f t="shared" si="30"/>
        <v>KT-160124</v>
      </c>
      <c r="C671" s="132" t="str">
        <f t="shared" si="31"/>
        <v>VE</v>
      </c>
      <c r="E671" s="132" t="str">
        <f>VLOOKUP(B671,managelist_20211101!$H$3:$I$10442,1,FALSE)</f>
        <v>KT-160124</v>
      </c>
      <c r="F671" s="132" t="str">
        <f>VLOOKUP(B671,managelist_20211101!$H$3:$I$10442,2,FALSE)</f>
        <v>VE</v>
      </c>
      <c r="G671" s="132" t="str">
        <f t="shared" si="32"/>
        <v>○</v>
      </c>
    </row>
    <row r="672" spans="1:7" x14ac:dyDescent="0.15">
      <c r="A672" s="132" t="s">
        <v>3058</v>
      </c>
      <c r="B672" s="132" t="str">
        <f t="shared" si="30"/>
        <v>HK-160014</v>
      </c>
      <c r="C672" s="132" t="str">
        <f t="shared" si="31"/>
        <v>VE</v>
      </c>
      <c r="E672" s="132" t="str">
        <f>VLOOKUP(B672,managelist_20211101!$H$3:$I$10442,1,FALSE)</f>
        <v>HK-160014</v>
      </c>
      <c r="F672" s="132" t="str">
        <f>VLOOKUP(B672,managelist_20211101!$H$3:$I$10442,2,FALSE)</f>
        <v>VE</v>
      </c>
      <c r="G672" s="132" t="str">
        <f t="shared" si="32"/>
        <v>○</v>
      </c>
    </row>
    <row r="673" spans="1:7" x14ac:dyDescent="0.15">
      <c r="A673" s="132" t="s">
        <v>1566</v>
      </c>
      <c r="B673" s="132" t="str">
        <f t="shared" si="30"/>
        <v>SK-100002</v>
      </c>
      <c r="C673" s="132" t="str">
        <f t="shared" si="31"/>
        <v>VE</v>
      </c>
      <c r="E673" s="132" t="str">
        <f>VLOOKUP(B673,managelist_20211101!$H$3:$I$10442,1,FALSE)</f>
        <v>SK-100002</v>
      </c>
      <c r="F673" s="132" t="str">
        <f>VLOOKUP(B673,managelist_20211101!$H$3:$I$10442,2,FALSE)</f>
        <v>VG</v>
      </c>
      <c r="G673" s="132" t="str">
        <f t="shared" si="32"/>
        <v>VG</v>
      </c>
    </row>
    <row r="674" spans="1:7" x14ac:dyDescent="0.15">
      <c r="A674" s="132" t="s">
        <v>1415</v>
      </c>
      <c r="B674" s="132" t="str">
        <f t="shared" si="30"/>
        <v>KT-110057</v>
      </c>
      <c r="C674" s="132" t="str">
        <f t="shared" si="31"/>
        <v>VE</v>
      </c>
      <c r="E674" s="132" t="str">
        <f>VLOOKUP(B674,managelist_20211101!$H$3:$I$10442,1,FALSE)</f>
        <v>KT-110057</v>
      </c>
      <c r="F674" s="132" t="str">
        <f>VLOOKUP(B674,managelist_20211101!$H$3:$I$10442,2,FALSE)</f>
        <v>VE</v>
      </c>
      <c r="G674" s="132" t="str">
        <f t="shared" si="32"/>
        <v>○</v>
      </c>
    </row>
    <row r="675" spans="1:7" x14ac:dyDescent="0.15">
      <c r="A675" s="132" t="s">
        <v>1420</v>
      </c>
      <c r="B675" s="132" t="str">
        <f t="shared" si="30"/>
        <v>KT-110077</v>
      </c>
      <c r="C675" s="132" t="str">
        <f t="shared" si="31"/>
        <v>VE</v>
      </c>
      <c r="E675" s="132" t="str">
        <f>VLOOKUP(B675,managelist_20211101!$H$3:$I$10442,1,FALSE)</f>
        <v>KT-110077</v>
      </c>
      <c r="F675" s="132" t="str">
        <f>VLOOKUP(B675,managelist_20211101!$H$3:$I$10442,2,FALSE)</f>
        <v>VE</v>
      </c>
      <c r="G675" s="132" t="str">
        <f t="shared" si="32"/>
        <v>○</v>
      </c>
    </row>
    <row r="676" spans="1:7" x14ac:dyDescent="0.15">
      <c r="A676" s="132" t="s">
        <v>1455</v>
      </c>
      <c r="B676" s="132" t="str">
        <f t="shared" si="30"/>
        <v>KT-120102</v>
      </c>
      <c r="C676" s="132" t="str">
        <f t="shared" si="31"/>
        <v>VR</v>
      </c>
      <c r="E676" s="132" t="str">
        <f>VLOOKUP(B676,managelist_20211101!$H$3:$I$10442,1,FALSE)</f>
        <v>KT-120102</v>
      </c>
      <c r="F676" s="132" t="str">
        <f>VLOOKUP(B676,managelist_20211101!$H$3:$I$10442,2,FALSE)</f>
        <v>VR</v>
      </c>
      <c r="G676" s="132" t="str">
        <f t="shared" si="32"/>
        <v>○</v>
      </c>
    </row>
    <row r="677" spans="1:7" x14ac:dyDescent="0.15">
      <c r="A677" s="132" t="s">
        <v>3022</v>
      </c>
      <c r="B677" s="132" t="str">
        <f t="shared" si="30"/>
        <v>QS-170005</v>
      </c>
      <c r="C677" s="132" t="str">
        <f t="shared" si="31"/>
        <v>VE</v>
      </c>
      <c r="E677" s="132" t="str">
        <f>VLOOKUP(B677,managelist_20211101!$H$3:$I$10442,1,FALSE)</f>
        <v>QS-170005</v>
      </c>
      <c r="F677" s="132" t="str">
        <f>VLOOKUP(B677,managelist_20211101!$H$3:$I$10442,2,FALSE)</f>
        <v>VE</v>
      </c>
      <c r="G677" s="132" t="str">
        <f t="shared" si="32"/>
        <v>○</v>
      </c>
    </row>
    <row r="678" spans="1:7" x14ac:dyDescent="0.15">
      <c r="A678" s="132" t="s">
        <v>3068</v>
      </c>
      <c r="B678" s="132" t="str">
        <f t="shared" si="30"/>
        <v>KT-160041</v>
      </c>
      <c r="C678" s="132" t="str">
        <f t="shared" si="31"/>
        <v>VE</v>
      </c>
      <c r="E678" s="132" t="str">
        <f>VLOOKUP(B678,managelist_20211101!$H$3:$I$10442,1,FALSE)</f>
        <v>KT-160041</v>
      </c>
      <c r="F678" s="132" t="str">
        <f>VLOOKUP(B678,managelist_20211101!$H$3:$I$10442,2,FALSE)</f>
        <v>VE</v>
      </c>
      <c r="G678" s="132" t="str">
        <f t="shared" si="32"/>
        <v>○</v>
      </c>
    </row>
    <row r="679" spans="1:7" x14ac:dyDescent="0.15">
      <c r="A679" s="132" t="s">
        <v>3875</v>
      </c>
      <c r="B679" s="132" t="str">
        <f t="shared" si="30"/>
        <v>CB-090020</v>
      </c>
      <c r="C679" s="132" t="str">
        <f t="shared" si="31"/>
        <v>VG</v>
      </c>
      <c r="E679" s="132" t="str">
        <f>VLOOKUP(B679,managelist_20211101!$H$3:$I$10442,1,FALSE)</f>
        <v>CB-090020</v>
      </c>
      <c r="F679" s="132" t="str">
        <f>VLOOKUP(B679,managelist_20211101!$H$3:$I$10442,2,FALSE)</f>
        <v>VG</v>
      </c>
      <c r="G679" s="132" t="str">
        <f t="shared" si="32"/>
        <v>○</v>
      </c>
    </row>
    <row r="680" spans="1:7" x14ac:dyDescent="0.15">
      <c r="A680" s="132" t="s">
        <v>3195</v>
      </c>
      <c r="B680" s="132" t="str">
        <f t="shared" si="30"/>
        <v>SK-140004</v>
      </c>
      <c r="C680" s="132" t="str">
        <f t="shared" si="31"/>
        <v>VE</v>
      </c>
      <c r="E680" s="132" t="str">
        <f>VLOOKUP(B680,managelist_20211101!$H$3:$I$10442,1,FALSE)</f>
        <v>SK-140004</v>
      </c>
      <c r="F680" s="132" t="str">
        <f>VLOOKUP(B680,managelist_20211101!$H$3:$I$10442,2,FALSE)</f>
        <v>VE</v>
      </c>
      <c r="G680" s="132" t="str">
        <f t="shared" si="32"/>
        <v>○</v>
      </c>
    </row>
    <row r="681" spans="1:7" x14ac:dyDescent="0.15">
      <c r="A681" s="132" t="s">
        <v>1385</v>
      </c>
      <c r="B681" s="132" t="str">
        <f t="shared" si="30"/>
        <v>KT-100056</v>
      </c>
      <c r="C681" s="132" t="str">
        <f t="shared" si="31"/>
        <v>VR</v>
      </c>
      <c r="E681" s="132" t="str">
        <f>VLOOKUP(B681,managelist_20211101!$H$3:$I$10442,1,FALSE)</f>
        <v>KT-100056</v>
      </c>
      <c r="F681" s="132" t="str">
        <f>VLOOKUP(B681,managelist_20211101!$H$3:$I$10442,2,FALSE)</f>
        <v>VG</v>
      </c>
      <c r="G681" s="132" t="str">
        <f t="shared" si="32"/>
        <v>VG</v>
      </c>
    </row>
    <row r="682" spans="1:7" x14ac:dyDescent="0.15">
      <c r="A682" s="132" t="s">
        <v>3104</v>
      </c>
      <c r="B682" s="132" t="str">
        <f t="shared" si="30"/>
        <v>CG-150010</v>
      </c>
      <c r="C682" s="132" t="str">
        <f t="shared" si="31"/>
        <v>VE</v>
      </c>
      <c r="E682" s="132" t="str">
        <f>VLOOKUP(B682,managelist_20211101!$H$3:$I$10442,1,FALSE)</f>
        <v>CG-150010</v>
      </c>
      <c r="F682" s="132" t="str">
        <f>VLOOKUP(B682,managelist_20211101!$H$3:$I$10442,2,FALSE)</f>
        <v>VE</v>
      </c>
      <c r="G682" s="132" t="str">
        <f t="shared" si="32"/>
        <v>○</v>
      </c>
    </row>
    <row r="683" spans="1:7" x14ac:dyDescent="0.15">
      <c r="A683" s="132" t="s">
        <v>3144</v>
      </c>
      <c r="B683" s="132" t="str">
        <f t="shared" si="30"/>
        <v>TH-150001</v>
      </c>
      <c r="C683" s="132" t="str">
        <f t="shared" si="31"/>
        <v>VE</v>
      </c>
      <c r="E683" s="132" t="str">
        <f>VLOOKUP(B683,managelist_20211101!$H$3:$I$10442,1,FALSE)</f>
        <v>TH-150001</v>
      </c>
      <c r="F683" s="132" t="str">
        <f>VLOOKUP(B683,managelist_20211101!$H$3:$I$10442,2,FALSE)</f>
        <v>VE</v>
      </c>
      <c r="G683" s="132" t="str">
        <f t="shared" si="32"/>
        <v>○</v>
      </c>
    </row>
    <row r="684" spans="1:7" x14ac:dyDescent="0.15">
      <c r="A684" s="132" t="s">
        <v>3004</v>
      </c>
      <c r="B684" s="132" t="str">
        <f t="shared" si="30"/>
        <v>CB-170030</v>
      </c>
      <c r="C684" s="132" t="str">
        <f t="shared" si="31"/>
        <v>VR</v>
      </c>
      <c r="E684" s="132" t="str">
        <f>VLOOKUP(B684,managelist_20211101!$H$3:$I$10442,1,FALSE)</f>
        <v>CB-170030</v>
      </c>
      <c r="F684" s="132" t="str">
        <f>VLOOKUP(B684,managelist_20211101!$H$3:$I$10442,2,FALSE)</f>
        <v>VR</v>
      </c>
      <c r="G684" s="132" t="str">
        <f t="shared" si="32"/>
        <v>○</v>
      </c>
    </row>
    <row r="685" spans="1:7" x14ac:dyDescent="0.15">
      <c r="A685" s="132" t="s">
        <v>1235</v>
      </c>
      <c r="B685" s="132" t="str">
        <f t="shared" si="30"/>
        <v>HK-110049</v>
      </c>
      <c r="C685" s="132" t="str">
        <f t="shared" si="31"/>
        <v>VE</v>
      </c>
      <c r="E685" s="132" t="str">
        <f>VLOOKUP(B685,managelist_20211101!$H$3:$I$10442,1,FALSE)</f>
        <v>HK-110049</v>
      </c>
      <c r="F685" s="132" t="str">
        <f>VLOOKUP(B685,managelist_20211101!$H$3:$I$10442,2,FALSE)</f>
        <v>VE</v>
      </c>
      <c r="G685" s="132" t="str">
        <f t="shared" si="32"/>
        <v>○</v>
      </c>
    </row>
    <row r="686" spans="1:7" x14ac:dyDescent="0.15">
      <c r="A686" s="132" t="s">
        <v>3318</v>
      </c>
      <c r="B686" s="132" t="str">
        <f t="shared" si="30"/>
        <v>KK-100009</v>
      </c>
      <c r="C686" s="132" t="str">
        <f t="shared" si="31"/>
        <v>VE</v>
      </c>
      <c r="E686" s="132" t="str">
        <f>VLOOKUP(B686,managelist_20211101!$H$3:$I$10442,1,FALSE)</f>
        <v>KK-100009</v>
      </c>
      <c r="F686" s="132" t="str">
        <f>VLOOKUP(B686,managelist_20211101!$H$3:$I$10442,2,FALSE)</f>
        <v>VG</v>
      </c>
      <c r="G686" s="132" t="str">
        <f t="shared" si="32"/>
        <v>VG</v>
      </c>
    </row>
    <row r="687" spans="1:7" x14ac:dyDescent="0.15">
      <c r="A687" s="132" t="s">
        <v>1382</v>
      </c>
      <c r="B687" s="132" t="str">
        <f t="shared" si="30"/>
        <v>KT-100051</v>
      </c>
      <c r="C687" s="132" t="str">
        <f t="shared" si="31"/>
        <v>VR</v>
      </c>
      <c r="E687" s="132" t="str">
        <f>VLOOKUP(B687,managelist_20211101!$H$3:$I$10442,1,FALSE)</f>
        <v>KT-100051</v>
      </c>
      <c r="F687" s="132" t="str">
        <f>VLOOKUP(B687,managelist_20211101!$H$3:$I$10442,2,FALSE)</f>
        <v>VG</v>
      </c>
      <c r="G687" s="132" t="str">
        <f t="shared" si="32"/>
        <v>VG</v>
      </c>
    </row>
    <row r="688" spans="1:7" x14ac:dyDescent="0.15">
      <c r="A688" s="132" t="s">
        <v>3122</v>
      </c>
      <c r="B688" s="132" t="str">
        <f t="shared" si="30"/>
        <v>QS-150017</v>
      </c>
      <c r="C688" s="132" t="str">
        <f t="shared" si="31"/>
        <v>VR</v>
      </c>
      <c r="E688" s="132" t="str">
        <f>VLOOKUP(B688,managelist_20211101!$H$3:$I$10442,1,FALSE)</f>
        <v>QS-150017</v>
      </c>
      <c r="F688" s="132" t="str">
        <f>VLOOKUP(B688,managelist_20211101!$H$3:$I$10442,2,FALSE)</f>
        <v>VR</v>
      </c>
      <c r="G688" s="132" t="str">
        <f t="shared" si="32"/>
        <v>○</v>
      </c>
    </row>
    <row r="689" spans="1:7" x14ac:dyDescent="0.15">
      <c r="A689" s="132" t="s">
        <v>3139</v>
      </c>
      <c r="B689" s="132" t="str">
        <f t="shared" si="30"/>
        <v>QS-150001</v>
      </c>
      <c r="C689" s="132" t="str">
        <f t="shared" si="31"/>
        <v>VE</v>
      </c>
      <c r="E689" s="132" t="str">
        <f>VLOOKUP(B689,managelist_20211101!$H$3:$I$10442,1,FALSE)</f>
        <v>QS-150001</v>
      </c>
      <c r="F689" s="132" t="str">
        <f>VLOOKUP(B689,managelist_20211101!$H$3:$I$10442,2,FALSE)</f>
        <v>VE</v>
      </c>
      <c r="G689" s="132" t="str">
        <f t="shared" si="32"/>
        <v>○</v>
      </c>
    </row>
    <row r="690" spans="1:7" x14ac:dyDescent="0.15">
      <c r="A690" s="132" t="s">
        <v>3887</v>
      </c>
      <c r="B690" s="132" t="str">
        <f t="shared" si="30"/>
        <v>CB-090033</v>
      </c>
      <c r="C690" s="132" t="str">
        <f t="shared" si="31"/>
        <v>VG</v>
      </c>
      <c r="E690" s="132" t="str">
        <f>VLOOKUP(B690,managelist_20211101!$H$3:$I$10442,1,FALSE)</f>
        <v>CB-090033</v>
      </c>
      <c r="F690" s="132" t="str">
        <f>VLOOKUP(B690,managelist_20211101!$H$3:$I$10442,2,FALSE)</f>
        <v>VG</v>
      </c>
      <c r="G690" s="132" t="str">
        <f t="shared" si="32"/>
        <v>○</v>
      </c>
    </row>
    <row r="691" spans="1:7" x14ac:dyDescent="0.15">
      <c r="A691" s="132" t="s">
        <v>1106</v>
      </c>
      <c r="B691" s="132" t="str">
        <f t="shared" si="30"/>
        <v>CB-110027</v>
      </c>
      <c r="C691" s="132" t="str">
        <f t="shared" si="31"/>
        <v>VR</v>
      </c>
      <c r="E691" s="132" t="str">
        <f>VLOOKUP(B691,managelist_20211101!$H$3:$I$10442,1,FALSE)</f>
        <v>CB-110027</v>
      </c>
      <c r="F691" s="132" t="str">
        <f>VLOOKUP(B691,managelist_20211101!$H$3:$I$10442,2,FALSE)</f>
        <v>VR</v>
      </c>
      <c r="G691" s="132" t="str">
        <f t="shared" si="32"/>
        <v>○</v>
      </c>
    </row>
    <row r="692" spans="1:7" x14ac:dyDescent="0.15">
      <c r="A692" s="132" t="s">
        <v>1120</v>
      </c>
      <c r="B692" s="132" t="str">
        <f t="shared" si="30"/>
        <v>CB-120013</v>
      </c>
      <c r="C692" s="132" t="str">
        <f t="shared" si="31"/>
        <v>VR</v>
      </c>
      <c r="E692" s="132" t="str">
        <f>VLOOKUP(B692,managelist_20211101!$H$3:$I$10442,1,FALSE)</f>
        <v>CB-120013</v>
      </c>
      <c r="F692" s="132" t="str">
        <f>VLOOKUP(B692,managelist_20211101!$H$3:$I$10442,2,FALSE)</f>
        <v>VR</v>
      </c>
      <c r="G692" s="132" t="str">
        <f t="shared" si="32"/>
        <v>○</v>
      </c>
    </row>
    <row r="693" spans="1:7" x14ac:dyDescent="0.15">
      <c r="A693" s="132" t="s">
        <v>1192</v>
      </c>
      <c r="B693" s="132" t="str">
        <f t="shared" si="30"/>
        <v>CG-140001</v>
      </c>
      <c r="C693" s="132" t="str">
        <f t="shared" si="31"/>
        <v>VR</v>
      </c>
      <c r="E693" s="132" t="str">
        <f>VLOOKUP(B693,managelist_20211101!$H$3:$I$10442,1,FALSE)</f>
        <v>CG-140001</v>
      </c>
      <c r="F693" s="132" t="str">
        <f>VLOOKUP(B693,managelist_20211101!$H$3:$I$10442,2,FALSE)</f>
        <v>VR</v>
      </c>
      <c r="G693" s="132" t="str">
        <f t="shared" si="32"/>
        <v>○</v>
      </c>
    </row>
    <row r="694" spans="1:7" x14ac:dyDescent="0.15">
      <c r="A694" s="132" t="s">
        <v>1448</v>
      </c>
      <c r="B694" s="132" t="str">
        <f t="shared" si="30"/>
        <v>KT-120079</v>
      </c>
      <c r="C694" s="132" t="str">
        <f t="shared" si="31"/>
        <v>VR</v>
      </c>
      <c r="E694" s="132" t="str">
        <f>VLOOKUP(B694,managelist_20211101!$H$3:$I$10442,1,FALSE)</f>
        <v>KT-120079</v>
      </c>
      <c r="F694" s="132" t="str">
        <f>VLOOKUP(B694,managelist_20211101!$H$3:$I$10442,2,FALSE)</f>
        <v>VR</v>
      </c>
      <c r="G694" s="132" t="str">
        <f t="shared" si="32"/>
        <v>○</v>
      </c>
    </row>
    <row r="695" spans="1:7" x14ac:dyDescent="0.15">
      <c r="A695" s="132" t="s">
        <v>1450</v>
      </c>
      <c r="B695" s="132" t="str">
        <f t="shared" si="30"/>
        <v>KT-120082</v>
      </c>
      <c r="C695" s="132" t="str">
        <f t="shared" si="31"/>
        <v>VR</v>
      </c>
      <c r="E695" s="132" t="str">
        <f>VLOOKUP(B695,managelist_20211101!$H$3:$I$10442,1,FALSE)</f>
        <v>KT-120082</v>
      </c>
      <c r="F695" s="132" t="str">
        <f>VLOOKUP(B695,managelist_20211101!$H$3:$I$10442,2,FALSE)</f>
        <v>VR</v>
      </c>
      <c r="G695" s="132" t="str">
        <f t="shared" si="32"/>
        <v>○</v>
      </c>
    </row>
    <row r="696" spans="1:7" x14ac:dyDescent="0.15">
      <c r="A696" s="132" t="s">
        <v>3245</v>
      </c>
      <c r="B696" s="132" t="str">
        <f t="shared" si="30"/>
        <v>KT-130009</v>
      </c>
      <c r="C696" s="132" t="str">
        <f t="shared" si="31"/>
        <v>VR</v>
      </c>
      <c r="E696" s="132" t="str">
        <f>VLOOKUP(B696,managelist_20211101!$H$3:$I$10442,1,FALSE)</f>
        <v>KT-130009</v>
      </c>
      <c r="F696" s="132" t="str">
        <f>VLOOKUP(B696,managelist_20211101!$H$3:$I$10442,2,FALSE)</f>
        <v>VR</v>
      </c>
      <c r="G696" s="132" t="str">
        <f t="shared" si="32"/>
        <v>○</v>
      </c>
    </row>
    <row r="697" spans="1:7" x14ac:dyDescent="0.15">
      <c r="A697" s="132" t="s">
        <v>1513</v>
      </c>
      <c r="B697" s="132" t="str">
        <f t="shared" si="30"/>
        <v>KT-150051</v>
      </c>
      <c r="C697" s="132" t="str">
        <f t="shared" si="31"/>
        <v>VR</v>
      </c>
      <c r="E697" s="132" t="str">
        <f>VLOOKUP(B697,managelist_20211101!$H$3:$I$10442,1,FALSE)</f>
        <v>KT-150051</v>
      </c>
      <c r="F697" s="132" t="str">
        <f>VLOOKUP(B697,managelist_20211101!$H$3:$I$10442,2,FALSE)</f>
        <v>VR</v>
      </c>
      <c r="G697" s="132" t="str">
        <f t="shared" si="32"/>
        <v>○</v>
      </c>
    </row>
    <row r="698" spans="1:7" x14ac:dyDescent="0.15">
      <c r="A698" s="132" t="s">
        <v>1514</v>
      </c>
      <c r="B698" s="132" t="str">
        <f t="shared" si="30"/>
        <v>KT-150090</v>
      </c>
      <c r="C698" s="132" t="str">
        <f t="shared" si="31"/>
        <v>VR</v>
      </c>
      <c r="E698" s="132" t="str">
        <f>VLOOKUP(B698,managelist_20211101!$H$3:$I$10442,1,FALSE)</f>
        <v>KT-150090</v>
      </c>
      <c r="F698" s="132" t="str">
        <f>VLOOKUP(B698,managelist_20211101!$H$3:$I$10442,2,FALSE)</f>
        <v>VR</v>
      </c>
      <c r="G698" s="132" t="str">
        <f t="shared" si="32"/>
        <v>○</v>
      </c>
    </row>
    <row r="699" spans="1:7" x14ac:dyDescent="0.15">
      <c r="A699" s="132" t="s">
        <v>1524</v>
      </c>
      <c r="B699" s="132" t="str">
        <f t="shared" si="30"/>
        <v>QS-100008</v>
      </c>
      <c r="C699" s="132" t="str">
        <f t="shared" si="31"/>
        <v>VR</v>
      </c>
      <c r="E699" s="132" t="str">
        <f>VLOOKUP(B699,managelist_20211101!$H$3:$I$10442,1,FALSE)</f>
        <v>QS-100008</v>
      </c>
      <c r="F699" s="132" t="str">
        <f>VLOOKUP(B699,managelist_20211101!$H$3:$I$10442,2,FALSE)</f>
        <v>VG</v>
      </c>
      <c r="G699" s="132" t="str">
        <f t="shared" si="32"/>
        <v>VG</v>
      </c>
    </row>
    <row r="700" spans="1:7" x14ac:dyDescent="0.15">
      <c r="A700" s="132" t="s">
        <v>1598</v>
      </c>
      <c r="B700" s="132" t="str">
        <f t="shared" si="30"/>
        <v>TH-100027</v>
      </c>
      <c r="C700" s="132" t="str">
        <f t="shared" si="31"/>
        <v>VR</v>
      </c>
      <c r="E700" s="132" t="str">
        <f>VLOOKUP(B700,managelist_20211101!$H$3:$I$10442,1,FALSE)</f>
        <v>TH-100027</v>
      </c>
      <c r="F700" s="132" t="str">
        <f>VLOOKUP(B700,managelist_20211101!$H$3:$I$10442,2,FALSE)</f>
        <v>VG</v>
      </c>
      <c r="G700" s="132" t="str">
        <f t="shared" si="32"/>
        <v>VG</v>
      </c>
    </row>
    <row r="701" spans="1:7" x14ac:dyDescent="0.15">
      <c r="A701" s="132" t="s">
        <v>3049</v>
      </c>
      <c r="B701" s="132" t="str">
        <f t="shared" si="30"/>
        <v>QS-160027</v>
      </c>
      <c r="C701" s="132" t="str">
        <f t="shared" si="31"/>
        <v>VR</v>
      </c>
      <c r="E701" s="132" t="str">
        <f>VLOOKUP(B701,managelist_20211101!$H$3:$I$10442,1,FALSE)</f>
        <v>QS-160027</v>
      </c>
      <c r="F701" s="132" t="str">
        <f>VLOOKUP(B701,managelist_20211101!$H$3:$I$10442,2,FALSE)</f>
        <v>VR</v>
      </c>
      <c r="G701" s="132" t="str">
        <f t="shared" si="32"/>
        <v>○</v>
      </c>
    </row>
    <row r="702" spans="1:7" x14ac:dyDescent="0.15">
      <c r="A702" s="132" t="s">
        <v>3111</v>
      </c>
      <c r="B702" s="132" t="str">
        <f t="shared" si="30"/>
        <v>CB-150008</v>
      </c>
      <c r="C702" s="132" t="str">
        <f t="shared" si="31"/>
        <v>VR</v>
      </c>
      <c r="E702" s="132" t="str">
        <f>VLOOKUP(B702,managelist_20211101!$H$3:$I$10442,1,FALSE)</f>
        <v>CB-150008</v>
      </c>
      <c r="F702" s="132" t="str">
        <f>VLOOKUP(B702,managelist_20211101!$H$3:$I$10442,2,FALSE)</f>
        <v>VR</v>
      </c>
      <c r="G702" s="132" t="str">
        <f t="shared" si="32"/>
        <v>○</v>
      </c>
    </row>
    <row r="703" spans="1:7" x14ac:dyDescent="0.15">
      <c r="A703" s="132" t="s">
        <v>3274</v>
      </c>
      <c r="B703" s="132" t="str">
        <f t="shared" si="30"/>
        <v>CG-120004</v>
      </c>
      <c r="C703" s="132" t="str">
        <f t="shared" si="31"/>
        <v>VR</v>
      </c>
      <c r="E703" s="132" t="str">
        <f>VLOOKUP(B703,managelist_20211101!$H$3:$I$10442,1,FALSE)</f>
        <v>CG-120004</v>
      </c>
      <c r="F703" s="132" t="str">
        <f>VLOOKUP(B703,managelist_20211101!$H$3:$I$10442,2,FALSE)</f>
        <v>VR</v>
      </c>
      <c r="G703" s="132" t="str">
        <f t="shared" si="32"/>
        <v>○</v>
      </c>
    </row>
    <row r="704" spans="1:7" x14ac:dyDescent="0.15">
      <c r="A704" s="132" t="s">
        <v>1441</v>
      </c>
      <c r="B704" s="132" t="str">
        <f t="shared" si="30"/>
        <v>KT-120057</v>
      </c>
      <c r="C704" s="132" t="str">
        <f t="shared" si="31"/>
        <v>VR</v>
      </c>
      <c r="E704" s="132" t="str">
        <f>VLOOKUP(B704,managelist_20211101!$H$3:$I$10442,1,FALSE)</f>
        <v>KT-120057</v>
      </c>
      <c r="F704" s="132" t="str">
        <f>VLOOKUP(B704,managelist_20211101!$H$3:$I$10442,2,FALSE)</f>
        <v>VR</v>
      </c>
      <c r="G704" s="132" t="str">
        <f t="shared" si="32"/>
        <v>○</v>
      </c>
    </row>
    <row r="705" spans="1:7" x14ac:dyDescent="0.15">
      <c r="A705" s="132" t="s">
        <v>1159</v>
      </c>
      <c r="B705" s="132" t="str">
        <f t="shared" si="30"/>
        <v>CG-110017</v>
      </c>
      <c r="C705" s="132" t="str">
        <f t="shared" si="31"/>
        <v>VR</v>
      </c>
      <c r="E705" s="132" t="str">
        <f>VLOOKUP(B705,managelist_20211101!$H$3:$I$10442,1,FALSE)</f>
        <v>CG-110017</v>
      </c>
      <c r="F705" s="132" t="str">
        <f>VLOOKUP(B705,managelist_20211101!$H$3:$I$10442,2,FALSE)</f>
        <v>VE</v>
      </c>
      <c r="G705" s="132" t="str">
        <f t="shared" si="32"/>
        <v>VE</v>
      </c>
    </row>
    <row r="706" spans="1:7" x14ac:dyDescent="0.15">
      <c r="A706" s="132" t="s">
        <v>1186</v>
      </c>
      <c r="B706" s="132" t="str">
        <f t="shared" si="30"/>
        <v>CG-120025</v>
      </c>
      <c r="C706" s="132" t="str">
        <f t="shared" si="31"/>
        <v>VR</v>
      </c>
      <c r="E706" s="132" t="str">
        <f>VLOOKUP(B706,managelist_20211101!$H$3:$I$10442,1,FALSE)</f>
        <v>CG-120025</v>
      </c>
      <c r="F706" s="132" t="str">
        <f>VLOOKUP(B706,managelist_20211101!$H$3:$I$10442,2,FALSE)</f>
        <v>VE</v>
      </c>
      <c r="G706" s="132" t="str">
        <f t="shared" si="32"/>
        <v>VE</v>
      </c>
    </row>
    <row r="707" spans="1:7" x14ac:dyDescent="0.15">
      <c r="A707" s="132" t="s">
        <v>7939</v>
      </c>
      <c r="B707" s="132" t="str">
        <f t="shared" ref="B707:B770" si="33">LEFT(A707,FIND("-",A707)+6)</f>
        <v>KT-090053</v>
      </c>
      <c r="C707" s="132" t="str">
        <f t="shared" ref="C707:C770" si="34">RIGHT(A707,LEN(A707)-FIND("-",A707)-7)</f>
        <v>VG</v>
      </c>
      <c r="E707" s="132" t="str">
        <f>VLOOKUP(B707,managelist_20211101!$H$3:$I$10442,1,FALSE)</f>
        <v>KT-090053</v>
      </c>
      <c r="F707" s="132" t="str">
        <f>VLOOKUP(B707,managelist_20211101!$H$3:$I$10442,2,FALSE)</f>
        <v>VG</v>
      </c>
      <c r="G707" s="132" t="str">
        <f t="shared" ref="G707:G770" si="35">IF(C707=F707,"○",F707)</f>
        <v>○</v>
      </c>
    </row>
    <row r="708" spans="1:7" x14ac:dyDescent="0.15">
      <c r="A708" s="132" t="s">
        <v>3286</v>
      </c>
      <c r="B708" s="132" t="str">
        <f t="shared" si="33"/>
        <v>KT-110052</v>
      </c>
      <c r="C708" s="132" t="str">
        <f t="shared" si="34"/>
        <v>VE</v>
      </c>
      <c r="E708" s="132" t="str">
        <f>VLOOKUP(B708,managelist_20211101!$H$3:$I$10442,1,FALSE)</f>
        <v>KT-110052</v>
      </c>
      <c r="F708" s="132" t="str">
        <f>VLOOKUP(B708,managelist_20211101!$H$3:$I$10442,2,FALSE)</f>
        <v>VE</v>
      </c>
      <c r="G708" s="132" t="str">
        <f t="shared" si="35"/>
        <v>○</v>
      </c>
    </row>
    <row r="709" spans="1:7" x14ac:dyDescent="0.15">
      <c r="A709" s="132" t="s">
        <v>1416</v>
      </c>
      <c r="B709" s="132" t="str">
        <f t="shared" si="33"/>
        <v>KT-110058</v>
      </c>
      <c r="C709" s="132" t="str">
        <f t="shared" si="34"/>
        <v>VR</v>
      </c>
      <c r="E709" s="132" t="str">
        <f>VLOOKUP(B709,managelist_20211101!$H$3:$I$10442,1,FALSE)</f>
        <v>KT-110058</v>
      </c>
      <c r="F709" s="132" t="str">
        <f>VLOOKUP(B709,managelist_20211101!$H$3:$I$10442,2,FALSE)</f>
        <v>VE</v>
      </c>
      <c r="G709" s="132" t="str">
        <f t="shared" si="35"/>
        <v>VE</v>
      </c>
    </row>
    <row r="710" spans="1:7" x14ac:dyDescent="0.15">
      <c r="A710" s="132" t="s">
        <v>1437</v>
      </c>
      <c r="B710" s="132" t="str">
        <f t="shared" si="33"/>
        <v>KT-120049</v>
      </c>
      <c r="C710" s="132" t="str">
        <f t="shared" si="34"/>
        <v>VR</v>
      </c>
      <c r="E710" s="132" t="str">
        <f>VLOOKUP(B710,managelist_20211101!$H$3:$I$10442,1,FALSE)</f>
        <v>KT-120049</v>
      </c>
      <c r="F710" s="132" t="str">
        <f>VLOOKUP(B710,managelist_20211101!$H$3:$I$10442,2,FALSE)</f>
        <v>VR</v>
      </c>
      <c r="G710" s="132" t="str">
        <f t="shared" si="35"/>
        <v>○</v>
      </c>
    </row>
    <row r="711" spans="1:7" x14ac:dyDescent="0.15">
      <c r="A711" s="132" t="s">
        <v>1508</v>
      </c>
      <c r="B711" s="132" t="str">
        <f t="shared" si="33"/>
        <v>KT-150022</v>
      </c>
      <c r="C711" s="132" t="str">
        <f t="shared" si="34"/>
        <v>VR</v>
      </c>
      <c r="E711" s="132" t="str">
        <f>VLOOKUP(B711,managelist_20211101!$H$3:$I$10442,1,FALSE)</f>
        <v>KT-150022</v>
      </c>
      <c r="F711" s="132" t="str">
        <f>VLOOKUP(B711,managelist_20211101!$H$3:$I$10442,2,FALSE)</f>
        <v>VR</v>
      </c>
      <c r="G711" s="132" t="str">
        <f t="shared" si="35"/>
        <v>○</v>
      </c>
    </row>
    <row r="712" spans="1:7" x14ac:dyDescent="0.15">
      <c r="A712" s="132" t="s">
        <v>1511</v>
      </c>
      <c r="B712" s="132" t="str">
        <f t="shared" si="33"/>
        <v>KT-150030</v>
      </c>
      <c r="C712" s="132" t="str">
        <f t="shared" si="34"/>
        <v>VR</v>
      </c>
      <c r="E712" s="132" t="str">
        <f>VLOOKUP(B712,managelist_20211101!$H$3:$I$10442,1,FALSE)</f>
        <v>KT-150030</v>
      </c>
      <c r="F712" s="132" t="str">
        <f>VLOOKUP(B712,managelist_20211101!$H$3:$I$10442,2,FALSE)</f>
        <v>VR</v>
      </c>
      <c r="G712" s="132" t="str">
        <f t="shared" si="35"/>
        <v>○</v>
      </c>
    </row>
    <row r="713" spans="1:7" x14ac:dyDescent="0.15">
      <c r="A713" s="132" t="s">
        <v>1519</v>
      </c>
      <c r="B713" s="132" t="str">
        <f t="shared" si="33"/>
        <v>KT-160123</v>
      </c>
      <c r="C713" s="132" t="str">
        <f t="shared" si="34"/>
        <v>VR</v>
      </c>
      <c r="E713" s="132" t="str">
        <f>VLOOKUP(B713,managelist_20211101!$H$3:$I$10442,1,FALSE)</f>
        <v>KT-160123</v>
      </c>
      <c r="F713" s="132" t="str">
        <f>VLOOKUP(B713,managelist_20211101!$H$3:$I$10442,2,FALSE)</f>
        <v>VR</v>
      </c>
      <c r="G713" s="132" t="str">
        <f t="shared" si="35"/>
        <v>○</v>
      </c>
    </row>
    <row r="714" spans="1:7" x14ac:dyDescent="0.15">
      <c r="A714" s="132" t="s">
        <v>1520</v>
      </c>
      <c r="B714" s="132" t="str">
        <f t="shared" si="33"/>
        <v>KT-160153</v>
      </c>
      <c r="C714" s="132" t="str">
        <f t="shared" si="34"/>
        <v>VR</v>
      </c>
      <c r="E714" s="132" t="str">
        <f>VLOOKUP(B714,managelist_20211101!$H$3:$I$10442,1,FALSE)</f>
        <v>KT-160153</v>
      </c>
      <c r="F714" s="132" t="str">
        <f>VLOOKUP(B714,managelist_20211101!$H$3:$I$10442,2,FALSE)</f>
        <v>VR</v>
      </c>
      <c r="G714" s="132" t="str">
        <f t="shared" si="35"/>
        <v>○</v>
      </c>
    </row>
    <row r="715" spans="1:7" x14ac:dyDescent="0.15">
      <c r="A715" s="132" t="s">
        <v>10373</v>
      </c>
      <c r="B715" s="132" t="str">
        <f t="shared" si="33"/>
        <v>QS-080011</v>
      </c>
      <c r="C715" s="132" t="str">
        <f t="shared" si="34"/>
        <v>VG</v>
      </c>
      <c r="E715" s="132" t="str">
        <f>VLOOKUP(B715,managelist_20211101!$H$3:$I$10442,1,FALSE)</f>
        <v>QS-080011</v>
      </c>
      <c r="F715" s="132" t="str">
        <f>VLOOKUP(B715,managelist_20211101!$H$3:$I$10442,2,FALSE)</f>
        <v>VG</v>
      </c>
      <c r="G715" s="132" t="str">
        <f t="shared" si="35"/>
        <v>○</v>
      </c>
    </row>
    <row r="716" spans="1:7" x14ac:dyDescent="0.15">
      <c r="A716" s="132" t="s">
        <v>1575</v>
      </c>
      <c r="B716" s="132" t="str">
        <f t="shared" si="33"/>
        <v>SK-110004</v>
      </c>
      <c r="C716" s="132" t="str">
        <f t="shared" si="34"/>
        <v>VR</v>
      </c>
      <c r="E716" s="132" t="str">
        <f>VLOOKUP(B716,managelist_20211101!$H$3:$I$10442,1,FALSE)</f>
        <v>SK-110004</v>
      </c>
      <c r="F716" s="132" t="str">
        <f>VLOOKUP(B716,managelist_20211101!$H$3:$I$10442,2,FALSE)</f>
        <v>VR</v>
      </c>
      <c r="G716" s="132" t="str">
        <f t="shared" si="35"/>
        <v>○</v>
      </c>
    </row>
    <row r="717" spans="1:7" x14ac:dyDescent="0.15">
      <c r="A717" s="132" t="s">
        <v>1578</v>
      </c>
      <c r="B717" s="132" t="str">
        <f t="shared" si="33"/>
        <v>SK-110012</v>
      </c>
      <c r="C717" s="132" t="str">
        <f t="shared" si="34"/>
        <v>VR</v>
      </c>
      <c r="E717" s="132" t="str">
        <f>VLOOKUP(B717,managelist_20211101!$H$3:$I$10442,1,FALSE)</f>
        <v>SK-110012</v>
      </c>
      <c r="F717" s="132" t="str">
        <f>VLOOKUP(B717,managelist_20211101!$H$3:$I$10442,2,FALSE)</f>
        <v>VR</v>
      </c>
      <c r="G717" s="132" t="str">
        <f t="shared" si="35"/>
        <v>○</v>
      </c>
    </row>
    <row r="718" spans="1:7" x14ac:dyDescent="0.15">
      <c r="A718" s="132" t="s">
        <v>3829</v>
      </c>
      <c r="B718" s="132" t="str">
        <f t="shared" si="33"/>
        <v>CB-080011</v>
      </c>
      <c r="C718" s="132" t="str">
        <f t="shared" si="34"/>
        <v>VG</v>
      </c>
      <c r="E718" s="132" t="str">
        <f>VLOOKUP(B718,managelist_20211101!$H$3:$I$10442,1,FALSE)</f>
        <v>CB-080011</v>
      </c>
      <c r="F718" s="132" t="str">
        <f>VLOOKUP(B718,managelist_20211101!$H$3:$I$10442,2,FALSE)</f>
        <v>VG</v>
      </c>
      <c r="G718" s="132" t="str">
        <f t="shared" si="35"/>
        <v>○</v>
      </c>
    </row>
    <row r="719" spans="1:7" x14ac:dyDescent="0.15">
      <c r="A719" s="132" t="s">
        <v>1193</v>
      </c>
      <c r="B719" s="132" t="str">
        <f t="shared" si="33"/>
        <v>CG-140016</v>
      </c>
      <c r="C719" s="132" t="str">
        <f t="shared" si="34"/>
        <v>VR</v>
      </c>
      <c r="E719" s="132" t="str">
        <f>VLOOKUP(B719,managelist_20211101!$H$3:$I$10442,1,FALSE)</f>
        <v>CG-140016</v>
      </c>
      <c r="F719" s="132" t="str">
        <f>VLOOKUP(B719,managelist_20211101!$H$3:$I$10442,2,FALSE)</f>
        <v>VR</v>
      </c>
      <c r="G719" s="132" t="str">
        <f t="shared" si="35"/>
        <v>○</v>
      </c>
    </row>
    <row r="720" spans="1:7" x14ac:dyDescent="0.15">
      <c r="A720" s="132" t="s">
        <v>1217</v>
      </c>
      <c r="B720" s="132" t="str">
        <f t="shared" si="33"/>
        <v>HK-110008</v>
      </c>
      <c r="C720" s="132" t="str">
        <f t="shared" si="34"/>
        <v>VR</v>
      </c>
      <c r="E720" s="132" t="str">
        <f>VLOOKUP(B720,managelist_20211101!$H$3:$I$10442,1,FALSE)</f>
        <v>HK-110008</v>
      </c>
      <c r="F720" s="132" t="str">
        <f>VLOOKUP(B720,managelist_20211101!$H$3:$I$10442,2,FALSE)</f>
        <v>VR</v>
      </c>
      <c r="G720" s="132" t="str">
        <f t="shared" si="35"/>
        <v>○</v>
      </c>
    </row>
    <row r="721" spans="1:7" x14ac:dyDescent="0.15">
      <c r="A721" s="132" t="s">
        <v>3303</v>
      </c>
      <c r="B721" s="132" t="str">
        <f t="shared" si="33"/>
        <v>HR-100013</v>
      </c>
      <c r="C721" s="132" t="str">
        <f t="shared" si="34"/>
        <v>VE</v>
      </c>
      <c r="E721" s="132" t="str">
        <f>VLOOKUP(B721,managelist_20211101!$H$3:$I$10442,1,FALSE)</f>
        <v>HR-100013</v>
      </c>
      <c r="F721" s="132" t="str">
        <f>VLOOKUP(B721,managelist_20211101!$H$3:$I$10442,2,FALSE)</f>
        <v>VG</v>
      </c>
      <c r="G721" s="132" t="str">
        <f t="shared" si="35"/>
        <v>VG</v>
      </c>
    </row>
    <row r="722" spans="1:7" x14ac:dyDescent="0.15">
      <c r="A722" s="132" t="s">
        <v>7949</v>
      </c>
      <c r="B722" s="132" t="str">
        <f t="shared" si="33"/>
        <v>KT-090063</v>
      </c>
      <c r="C722" s="132" t="str">
        <f t="shared" si="34"/>
        <v>VG</v>
      </c>
      <c r="E722" s="132" t="str">
        <f>VLOOKUP(B722,managelist_20211101!$H$3:$I$10442,1,FALSE)</f>
        <v>KT-090063</v>
      </c>
      <c r="F722" s="132" t="str">
        <f>VLOOKUP(B722,managelist_20211101!$H$3:$I$10442,2,FALSE)</f>
        <v>VG</v>
      </c>
      <c r="G722" s="132" t="str">
        <f t="shared" si="35"/>
        <v>○</v>
      </c>
    </row>
    <row r="723" spans="1:7" x14ac:dyDescent="0.15">
      <c r="A723" s="132" t="s">
        <v>1568</v>
      </c>
      <c r="B723" s="132" t="str">
        <f t="shared" si="33"/>
        <v>SK-100009</v>
      </c>
      <c r="C723" s="132" t="str">
        <f t="shared" si="34"/>
        <v>VR</v>
      </c>
      <c r="E723" s="132" t="str">
        <f>VLOOKUP(B723,managelist_20211101!$H$3:$I$10442,1,FALSE)</f>
        <v>SK-100009</v>
      </c>
      <c r="F723" s="132" t="str">
        <f>VLOOKUP(B723,managelist_20211101!$H$3:$I$10442,2,FALSE)</f>
        <v>VG</v>
      </c>
      <c r="G723" s="132" t="str">
        <f t="shared" si="35"/>
        <v>VG</v>
      </c>
    </row>
    <row r="724" spans="1:7" x14ac:dyDescent="0.15">
      <c r="A724" s="132" t="s">
        <v>2988</v>
      </c>
      <c r="B724" s="132" t="str">
        <f t="shared" si="33"/>
        <v>CB-180010</v>
      </c>
      <c r="C724" s="132" t="str">
        <f t="shared" si="34"/>
        <v>VR</v>
      </c>
      <c r="E724" s="132" t="str">
        <f>VLOOKUP(B724,managelist_20211101!$H$3:$I$10442,1,FALSE)</f>
        <v>CB-180010</v>
      </c>
      <c r="F724" s="132" t="str">
        <f>VLOOKUP(B724,managelist_20211101!$H$3:$I$10442,2,FALSE)</f>
        <v>VR</v>
      </c>
      <c r="G724" s="132" t="str">
        <f t="shared" si="35"/>
        <v>○</v>
      </c>
    </row>
    <row r="725" spans="1:7" x14ac:dyDescent="0.15">
      <c r="A725" s="132" t="s">
        <v>3023</v>
      </c>
      <c r="B725" s="132" t="str">
        <f t="shared" si="33"/>
        <v>CB-170013</v>
      </c>
      <c r="C725" s="132" t="str">
        <f t="shared" si="34"/>
        <v>VR</v>
      </c>
      <c r="E725" s="132" t="str">
        <f>VLOOKUP(B725,managelist_20211101!$H$3:$I$10442,1,FALSE)</f>
        <v>CB-170013</v>
      </c>
      <c r="F725" s="132" t="str">
        <f>VLOOKUP(B725,managelist_20211101!$H$3:$I$10442,2,FALSE)</f>
        <v>VE</v>
      </c>
      <c r="G725" s="132" t="str">
        <f t="shared" si="35"/>
        <v>VE</v>
      </c>
    </row>
    <row r="726" spans="1:7" x14ac:dyDescent="0.15">
      <c r="A726" s="132" t="s">
        <v>3044</v>
      </c>
      <c r="B726" s="132" t="str">
        <f t="shared" si="33"/>
        <v>HK-160021</v>
      </c>
      <c r="C726" s="132" t="str">
        <f t="shared" si="34"/>
        <v>VE</v>
      </c>
      <c r="E726" s="132" t="str">
        <f>VLOOKUP(B726,managelist_20211101!$H$3:$I$10442,1,FALSE)</f>
        <v>HK-160021</v>
      </c>
      <c r="F726" s="132" t="str">
        <f>VLOOKUP(B726,managelist_20211101!$H$3:$I$10442,2,FALSE)</f>
        <v>VE</v>
      </c>
      <c r="G726" s="132" t="str">
        <f t="shared" si="35"/>
        <v>○</v>
      </c>
    </row>
    <row r="727" spans="1:7" x14ac:dyDescent="0.15">
      <c r="A727" s="132" t="s">
        <v>3056</v>
      </c>
      <c r="B727" s="132" t="str">
        <f t="shared" si="33"/>
        <v>KK-160028</v>
      </c>
      <c r="C727" s="132" t="str">
        <f t="shared" si="34"/>
        <v>VR</v>
      </c>
      <c r="E727" s="132" t="str">
        <f>VLOOKUP(B727,managelist_20211101!$H$3:$I$10442,1,FALSE)</f>
        <v>KK-160028</v>
      </c>
      <c r="F727" s="132" t="str">
        <f>VLOOKUP(B727,managelist_20211101!$H$3:$I$10442,2,FALSE)</f>
        <v>VR</v>
      </c>
      <c r="G727" s="132" t="str">
        <f t="shared" si="35"/>
        <v>○</v>
      </c>
    </row>
    <row r="728" spans="1:7" x14ac:dyDescent="0.15">
      <c r="A728" s="132" t="s">
        <v>3101</v>
      </c>
      <c r="B728" s="132" t="str">
        <f t="shared" si="33"/>
        <v>QS-150032</v>
      </c>
      <c r="C728" s="132" t="str">
        <f t="shared" si="34"/>
        <v>VE</v>
      </c>
      <c r="E728" s="132" t="str">
        <f>VLOOKUP(B728,managelist_20211101!$H$3:$I$10442,1,FALSE)</f>
        <v>QS-150032</v>
      </c>
      <c r="F728" s="132" t="str">
        <f>VLOOKUP(B728,managelist_20211101!$H$3:$I$10442,2,FALSE)</f>
        <v>VE</v>
      </c>
      <c r="G728" s="132" t="str">
        <f t="shared" si="35"/>
        <v>○</v>
      </c>
    </row>
    <row r="729" spans="1:7" x14ac:dyDescent="0.15">
      <c r="A729" s="132" t="s">
        <v>3112</v>
      </c>
      <c r="B729" s="132" t="str">
        <f t="shared" si="33"/>
        <v>KT-150081</v>
      </c>
      <c r="C729" s="132" t="str">
        <f t="shared" si="34"/>
        <v>VR</v>
      </c>
      <c r="E729" s="132" t="str">
        <f>VLOOKUP(B729,managelist_20211101!$H$3:$I$10442,1,FALSE)</f>
        <v>KT-150081</v>
      </c>
      <c r="F729" s="132" t="str">
        <f>VLOOKUP(B729,managelist_20211101!$H$3:$I$10442,2,FALSE)</f>
        <v>VR</v>
      </c>
      <c r="G729" s="132" t="str">
        <f t="shared" si="35"/>
        <v>○</v>
      </c>
    </row>
    <row r="730" spans="1:7" x14ac:dyDescent="0.15">
      <c r="A730" s="132" t="s">
        <v>3152</v>
      </c>
      <c r="B730" s="132" t="str">
        <f t="shared" si="33"/>
        <v>TH-140017</v>
      </c>
      <c r="C730" s="132" t="str">
        <f t="shared" si="34"/>
        <v>VR</v>
      </c>
      <c r="E730" s="132" t="str">
        <f>VLOOKUP(B730,managelist_20211101!$H$3:$I$10442,1,FALSE)</f>
        <v>TH-140017</v>
      </c>
      <c r="F730" s="132" t="str">
        <f>VLOOKUP(B730,managelist_20211101!$H$3:$I$10442,2,FALSE)</f>
        <v>VR</v>
      </c>
      <c r="G730" s="132" t="str">
        <f t="shared" si="35"/>
        <v>○</v>
      </c>
    </row>
    <row r="731" spans="1:7" x14ac:dyDescent="0.15">
      <c r="A731" s="132" t="s">
        <v>3177</v>
      </c>
      <c r="B731" s="132" t="str">
        <f t="shared" si="33"/>
        <v>KT-140050</v>
      </c>
      <c r="C731" s="132" t="str">
        <f t="shared" si="34"/>
        <v>VE</v>
      </c>
      <c r="E731" s="132" t="str">
        <f>VLOOKUP(B731,managelist_20211101!$H$3:$I$10442,1,FALSE)</f>
        <v>KT-140050</v>
      </c>
      <c r="F731" s="132" t="str">
        <f>VLOOKUP(B731,managelist_20211101!$H$3:$I$10442,2,FALSE)</f>
        <v>VE</v>
      </c>
      <c r="G731" s="132" t="str">
        <f t="shared" si="35"/>
        <v>○</v>
      </c>
    </row>
    <row r="732" spans="1:7" x14ac:dyDescent="0.15">
      <c r="A732" s="132" t="s">
        <v>3268</v>
      </c>
      <c r="B732" s="132" t="str">
        <f t="shared" si="33"/>
        <v>KK-120009</v>
      </c>
      <c r="C732" s="132" t="str">
        <f t="shared" si="34"/>
        <v>VR</v>
      </c>
      <c r="E732" s="132" t="str">
        <f>VLOOKUP(B732,managelist_20211101!$H$3:$I$10442,1,FALSE)</f>
        <v>KK-120009</v>
      </c>
      <c r="F732" s="132" t="str">
        <f>VLOOKUP(B732,managelist_20211101!$H$3:$I$10442,2,FALSE)</f>
        <v>VR</v>
      </c>
      <c r="G732" s="132" t="str">
        <f t="shared" si="35"/>
        <v>○</v>
      </c>
    </row>
    <row r="733" spans="1:7" x14ac:dyDescent="0.15">
      <c r="A733" s="132" t="s">
        <v>3317</v>
      </c>
      <c r="B733" s="132" t="str">
        <f t="shared" si="33"/>
        <v>CB-100021</v>
      </c>
      <c r="C733" s="132" t="str">
        <f t="shared" si="34"/>
        <v>VE</v>
      </c>
      <c r="E733" s="132" t="str">
        <f>VLOOKUP(B733,managelist_20211101!$H$3:$I$10442,1,FALSE)</f>
        <v>CB-100021</v>
      </c>
      <c r="F733" s="132" t="str">
        <f>VLOOKUP(B733,managelist_20211101!$H$3:$I$10442,2,FALSE)</f>
        <v>VG</v>
      </c>
      <c r="G733" s="132" t="str">
        <f t="shared" si="35"/>
        <v>VG</v>
      </c>
    </row>
    <row r="734" spans="1:7" x14ac:dyDescent="0.15">
      <c r="A734" s="132" t="s">
        <v>1173</v>
      </c>
      <c r="B734" s="132" t="str">
        <f t="shared" si="33"/>
        <v>CG-110038</v>
      </c>
      <c r="C734" s="132" t="str">
        <f t="shared" si="34"/>
        <v>VR</v>
      </c>
      <c r="E734" s="132" t="str">
        <f>VLOOKUP(B734,managelist_20211101!$H$3:$I$10442,1,FALSE)</f>
        <v>CG-110038</v>
      </c>
      <c r="F734" s="132" t="str">
        <f>VLOOKUP(B734,managelist_20211101!$H$3:$I$10442,2,FALSE)</f>
        <v>VR</v>
      </c>
      <c r="G734" s="132" t="str">
        <f t="shared" si="35"/>
        <v>○</v>
      </c>
    </row>
    <row r="735" spans="1:7" x14ac:dyDescent="0.15">
      <c r="A735" s="132" t="s">
        <v>3208</v>
      </c>
      <c r="B735" s="132" t="str">
        <f t="shared" si="33"/>
        <v>HK-130009</v>
      </c>
      <c r="C735" s="132" t="str">
        <f t="shared" si="34"/>
        <v>VE</v>
      </c>
      <c r="E735" s="132" t="str">
        <f>VLOOKUP(B735,managelist_20211101!$H$3:$I$10442,1,FALSE)</f>
        <v>HK-130009</v>
      </c>
      <c r="F735" s="132" t="str">
        <f>VLOOKUP(B735,managelist_20211101!$H$3:$I$10442,2,FALSE)</f>
        <v>VE</v>
      </c>
      <c r="G735" s="132" t="str">
        <f t="shared" si="35"/>
        <v>○</v>
      </c>
    </row>
    <row r="736" spans="1:7" x14ac:dyDescent="0.15">
      <c r="A736" s="132" t="s">
        <v>6174</v>
      </c>
      <c r="B736" s="132" t="str">
        <f t="shared" si="33"/>
        <v>KK-080028</v>
      </c>
      <c r="C736" s="132" t="str">
        <f t="shared" si="34"/>
        <v>VG</v>
      </c>
      <c r="E736" s="132" t="str">
        <f>VLOOKUP(B736,managelist_20211101!$H$3:$I$10442,1,FALSE)</f>
        <v>KK-080028</v>
      </c>
      <c r="F736" s="132" t="str">
        <f>VLOOKUP(B736,managelist_20211101!$H$3:$I$10442,2,FALSE)</f>
        <v>VG</v>
      </c>
      <c r="G736" s="132" t="str">
        <f t="shared" si="35"/>
        <v>○</v>
      </c>
    </row>
    <row r="737" spans="1:7" x14ac:dyDescent="0.15">
      <c r="A737" s="132" t="s">
        <v>1284</v>
      </c>
      <c r="B737" s="132" t="str">
        <f t="shared" si="33"/>
        <v>KK-100022</v>
      </c>
      <c r="C737" s="132" t="str">
        <f t="shared" si="34"/>
        <v>VE</v>
      </c>
      <c r="E737" s="132" t="str">
        <f>VLOOKUP(B737,managelist_20211101!$H$3:$I$10442,1,FALSE)</f>
        <v>KK-100022</v>
      </c>
      <c r="F737" s="132" t="str">
        <f>VLOOKUP(B737,managelist_20211101!$H$3:$I$10442,2,FALSE)</f>
        <v>VG</v>
      </c>
      <c r="G737" s="132" t="str">
        <f t="shared" si="35"/>
        <v>VG</v>
      </c>
    </row>
    <row r="738" spans="1:7" x14ac:dyDescent="0.15">
      <c r="A738" s="132" t="s">
        <v>1091</v>
      </c>
      <c r="B738" s="132" t="str">
        <f t="shared" si="33"/>
        <v>CB-100047</v>
      </c>
      <c r="C738" s="132" t="str">
        <f t="shared" si="34"/>
        <v>VE</v>
      </c>
      <c r="E738" s="132" t="str">
        <f>VLOOKUP(B738,managelist_20211101!$H$3:$I$10442,1,FALSE)</f>
        <v>CB-100047</v>
      </c>
      <c r="F738" s="132" t="str">
        <f>VLOOKUP(B738,managelist_20211101!$H$3:$I$10442,2,FALSE)</f>
        <v>VG</v>
      </c>
      <c r="G738" s="132" t="str">
        <f t="shared" si="35"/>
        <v>VG</v>
      </c>
    </row>
    <row r="739" spans="1:7" x14ac:dyDescent="0.15">
      <c r="A739" s="132" t="s">
        <v>1162</v>
      </c>
      <c r="B739" s="132" t="str">
        <f t="shared" si="33"/>
        <v>CG-110021</v>
      </c>
      <c r="C739" s="132" t="str">
        <f t="shared" si="34"/>
        <v>VE</v>
      </c>
      <c r="E739" s="132" t="str">
        <f>VLOOKUP(B739,managelist_20211101!$H$3:$I$10442,1,FALSE)</f>
        <v>CG-110021</v>
      </c>
      <c r="F739" s="132" t="str">
        <f>VLOOKUP(B739,managelist_20211101!$H$3:$I$10442,2,FALSE)</f>
        <v>VE</v>
      </c>
      <c r="G739" s="132" t="str">
        <f t="shared" si="35"/>
        <v>○</v>
      </c>
    </row>
    <row r="740" spans="1:7" x14ac:dyDescent="0.15">
      <c r="A740" s="132" t="s">
        <v>1176</v>
      </c>
      <c r="B740" s="132" t="str">
        <f t="shared" si="33"/>
        <v>CG-120005</v>
      </c>
      <c r="C740" s="132" t="str">
        <f t="shared" si="34"/>
        <v>VR</v>
      </c>
      <c r="E740" s="132" t="str">
        <f>VLOOKUP(B740,managelist_20211101!$H$3:$I$10442,1,FALSE)</f>
        <v>CG-120005</v>
      </c>
      <c r="F740" s="132" t="str">
        <f>VLOOKUP(B740,managelist_20211101!$H$3:$I$10442,2,FALSE)</f>
        <v>VR</v>
      </c>
      <c r="G740" s="132" t="str">
        <f t="shared" si="35"/>
        <v>○</v>
      </c>
    </row>
    <row r="741" spans="1:7" x14ac:dyDescent="0.15">
      <c r="A741" s="132" t="s">
        <v>1237</v>
      </c>
      <c r="B741" s="132" t="str">
        <f t="shared" si="33"/>
        <v>HK-120002</v>
      </c>
      <c r="C741" s="132" t="str">
        <f t="shared" si="34"/>
        <v>VE</v>
      </c>
      <c r="E741" s="132" t="str">
        <f>VLOOKUP(B741,managelist_20211101!$H$3:$I$10442,1,FALSE)</f>
        <v>HK-120002</v>
      </c>
      <c r="F741" s="132" t="str">
        <f>VLOOKUP(B741,managelist_20211101!$H$3:$I$10442,2,FALSE)</f>
        <v>VE</v>
      </c>
      <c r="G741" s="132" t="str">
        <f t="shared" si="35"/>
        <v>○</v>
      </c>
    </row>
    <row r="742" spans="1:7" x14ac:dyDescent="0.15">
      <c r="A742" s="132" t="s">
        <v>7922</v>
      </c>
      <c r="B742" s="132" t="str">
        <f t="shared" si="33"/>
        <v>KT-090036</v>
      </c>
      <c r="C742" s="132" t="str">
        <f t="shared" si="34"/>
        <v>VG</v>
      </c>
      <c r="E742" s="132" t="str">
        <f>VLOOKUP(B742,managelist_20211101!$H$3:$I$10442,1,FALSE)</f>
        <v>KT-090036</v>
      </c>
      <c r="F742" s="132" t="str">
        <f>VLOOKUP(B742,managelist_20211101!$H$3:$I$10442,2,FALSE)</f>
        <v>VG</v>
      </c>
      <c r="G742" s="132" t="str">
        <f t="shared" si="35"/>
        <v>○</v>
      </c>
    </row>
    <row r="743" spans="1:7" x14ac:dyDescent="0.15">
      <c r="A743" s="132" t="s">
        <v>3253</v>
      </c>
      <c r="B743" s="132" t="str">
        <f t="shared" si="33"/>
        <v>KT-120108</v>
      </c>
      <c r="C743" s="132" t="str">
        <f t="shared" si="34"/>
        <v>VR</v>
      </c>
      <c r="E743" s="132" t="str">
        <f>VLOOKUP(B743,managelist_20211101!$H$3:$I$10442,1,FALSE)</f>
        <v>KT-120108</v>
      </c>
      <c r="F743" s="132" t="str">
        <f>VLOOKUP(B743,managelist_20211101!$H$3:$I$10442,2,FALSE)</f>
        <v>VR</v>
      </c>
      <c r="G743" s="132" t="str">
        <f t="shared" si="35"/>
        <v>○</v>
      </c>
    </row>
    <row r="744" spans="1:7" x14ac:dyDescent="0.15">
      <c r="A744" s="132" t="s">
        <v>1554</v>
      </c>
      <c r="B744" s="132" t="str">
        <f t="shared" si="33"/>
        <v>QS-120021</v>
      </c>
      <c r="C744" s="132" t="str">
        <f t="shared" si="34"/>
        <v>VE</v>
      </c>
      <c r="E744" s="132" t="str">
        <f>VLOOKUP(B744,managelist_20211101!$H$3:$I$10442,1,FALSE)</f>
        <v>QS-120021</v>
      </c>
      <c r="F744" s="132" t="str">
        <f>VLOOKUP(B744,managelist_20211101!$H$3:$I$10442,2,FALSE)</f>
        <v>VE</v>
      </c>
      <c r="G744" s="132" t="str">
        <f t="shared" si="35"/>
        <v>○</v>
      </c>
    </row>
    <row r="745" spans="1:7" x14ac:dyDescent="0.15">
      <c r="A745" s="132" t="s">
        <v>1579</v>
      </c>
      <c r="B745" s="132" t="str">
        <f t="shared" si="33"/>
        <v>SK-110013</v>
      </c>
      <c r="C745" s="132" t="str">
        <f t="shared" si="34"/>
        <v>VE</v>
      </c>
      <c r="E745" s="132" t="str">
        <f>VLOOKUP(B745,managelist_20211101!$H$3:$I$10442,1,FALSE)</f>
        <v>SK-110013</v>
      </c>
      <c r="F745" s="132" t="str">
        <f>VLOOKUP(B745,managelist_20211101!$H$3:$I$10442,2,FALSE)</f>
        <v>VE</v>
      </c>
      <c r="G745" s="132" t="str">
        <f t="shared" si="35"/>
        <v>○</v>
      </c>
    </row>
    <row r="746" spans="1:7" x14ac:dyDescent="0.15">
      <c r="A746" s="132" t="s">
        <v>1586</v>
      </c>
      <c r="B746" s="132" t="str">
        <f t="shared" si="33"/>
        <v>SK-140006</v>
      </c>
      <c r="C746" s="132" t="str">
        <f t="shared" si="34"/>
        <v>VR</v>
      </c>
      <c r="E746" s="132" t="str">
        <f>VLOOKUP(B746,managelist_20211101!$H$3:$I$10442,1,FALSE)</f>
        <v>SK-140006</v>
      </c>
      <c r="F746" s="132" t="str">
        <f>VLOOKUP(B746,managelist_20211101!$H$3:$I$10442,2,FALSE)</f>
        <v>VR</v>
      </c>
      <c r="G746" s="132" t="str">
        <f t="shared" si="35"/>
        <v>○</v>
      </c>
    </row>
    <row r="747" spans="1:7" x14ac:dyDescent="0.15">
      <c r="A747" s="132" t="s">
        <v>2992</v>
      </c>
      <c r="B747" s="132" t="str">
        <f t="shared" si="33"/>
        <v>KK-180012</v>
      </c>
      <c r="C747" s="132" t="str">
        <f t="shared" si="34"/>
        <v>VR</v>
      </c>
      <c r="E747" s="132" t="str">
        <f>VLOOKUP(B747,managelist_20211101!$H$3:$I$10442,1,FALSE)</f>
        <v>KK-180012</v>
      </c>
      <c r="F747" s="132" t="str">
        <f>VLOOKUP(B747,managelist_20211101!$H$3:$I$10442,2,FALSE)</f>
        <v>VR</v>
      </c>
      <c r="G747" s="132" t="str">
        <f t="shared" si="35"/>
        <v>○</v>
      </c>
    </row>
    <row r="748" spans="1:7" x14ac:dyDescent="0.15">
      <c r="A748" s="132" t="s">
        <v>3014</v>
      </c>
      <c r="B748" s="132" t="str">
        <f t="shared" si="33"/>
        <v>KK-170037</v>
      </c>
      <c r="C748" s="132" t="str">
        <f t="shared" si="34"/>
        <v>VR</v>
      </c>
      <c r="E748" s="132" t="str">
        <f>VLOOKUP(B748,managelist_20211101!$H$3:$I$10442,1,FALSE)</f>
        <v>KK-170037</v>
      </c>
      <c r="F748" s="132" t="str">
        <f>VLOOKUP(B748,managelist_20211101!$H$3:$I$10442,2,FALSE)</f>
        <v>VR</v>
      </c>
      <c r="G748" s="132" t="str">
        <f t="shared" si="35"/>
        <v>○</v>
      </c>
    </row>
    <row r="749" spans="1:7" x14ac:dyDescent="0.15">
      <c r="A749" s="132" t="s">
        <v>3019</v>
      </c>
      <c r="B749" s="132" t="str">
        <f t="shared" si="33"/>
        <v>CG-170006</v>
      </c>
      <c r="C749" s="132" t="str">
        <f t="shared" si="34"/>
        <v>VR</v>
      </c>
      <c r="E749" s="132" t="str">
        <f>VLOOKUP(B749,managelist_20211101!$H$3:$I$10442,1,FALSE)</f>
        <v>CG-170006</v>
      </c>
      <c r="F749" s="132" t="str">
        <f>VLOOKUP(B749,managelist_20211101!$H$3:$I$10442,2,FALSE)</f>
        <v>VR</v>
      </c>
      <c r="G749" s="132" t="str">
        <f t="shared" si="35"/>
        <v>○</v>
      </c>
    </row>
    <row r="750" spans="1:7" x14ac:dyDescent="0.15">
      <c r="A750" s="132" t="s">
        <v>3066</v>
      </c>
      <c r="B750" s="132" t="str">
        <f t="shared" si="33"/>
        <v>KT-160043</v>
      </c>
      <c r="C750" s="132" t="str">
        <f t="shared" si="34"/>
        <v>VR</v>
      </c>
      <c r="E750" s="132" t="str">
        <f>VLOOKUP(B750,managelist_20211101!$H$3:$I$10442,1,FALSE)</f>
        <v>KT-160043</v>
      </c>
      <c r="F750" s="132" t="str">
        <f>VLOOKUP(B750,managelist_20211101!$H$3:$I$10442,2,FALSE)</f>
        <v>VE</v>
      </c>
      <c r="G750" s="132" t="str">
        <f t="shared" si="35"/>
        <v>VE</v>
      </c>
    </row>
    <row r="751" spans="1:7" x14ac:dyDescent="0.15">
      <c r="A751" s="132" t="s">
        <v>3275</v>
      </c>
      <c r="B751" s="132" t="str">
        <f t="shared" si="33"/>
        <v>KT-120008</v>
      </c>
      <c r="C751" s="132" t="str">
        <f t="shared" si="34"/>
        <v>VE</v>
      </c>
      <c r="E751" s="132" t="str">
        <f>VLOOKUP(B751,managelist_20211101!$H$3:$I$10442,1,FALSE)</f>
        <v>KT-120008</v>
      </c>
      <c r="F751" s="132" t="str">
        <f>VLOOKUP(B751,managelist_20211101!$H$3:$I$10442,2,FALSE)</f>
        <v>VE</v>
      </c>
      <c r="G751" s="132" t="str">
        <f t="shared" si="35"/>
        <v>○</v>
      </c>
    </row>
    <row r="752" spans="1:7" x14ac:dyDescent="0.15">
      <c r="A752" s="132" t="s">
        <v>3821</v>
      </c>
      <c r="B752" s="132" t="str">
        <f t="shared" si="33"/>
        <v>CB-080003</v>
      </c>
      <c r="C752" s="132" t="str">
        <f t="shared" si="34"/>
        <v>VG</v>
      </c>
      <c r="E752" s="132" t="str">
        <f>VLOOKUP(B752,managelist_20211101!$H$3:$I$10442,1,FALSE)</f>
        <v>CB-080003</v>
      </c>
      <c r="F752" s="132" t="str">
        <f>VLOOKUP(B752,managelist_20211101!$H$3:$I$10442,2,FALSE)</f>
        <v>VG</v>
      </c>
      <c r="G752" s="132" t="str">
        <f t="shared" si="35"/>
        <v>○</v>
      </c>
    </row>
    <row r="753" spans="1:7" x14ac:dyDescent="0.15">
      <c r="A753" s="132" t="s">
        <v>1127</v>
      </c>
      <c r="B753" s="132" t="str">
        <f t="shared" si="33"/>
        <v>CB-120027</v>
      </c>
      <c r="C753" s="132" t="str">
        <f t="shared" si="34"/>
        <v>VR</v>
      </c>
      <c r="E753" s="132" t="str">
        <f>VLOOKUP(B753,managelist_20211101!$H$3:$I$10442,1,FALSE)</f>
        <v>CB-120027</v>
      </c>
      <c r="F753" s="132" t="str">
        <f>VLOOKUP(B753,managelist_20211101!$H$3:$I$10442,2,FALSE)</f>
        <v>VR</v>
      </c>
      <c r="G753" s="132" t="str">
        <f t="shared" si="35"/>
        <v>○</v>
      </c>
    </row>
    <row r="754" spans="1:7" x14ac:dyDescent="0.15">
      <c r="A754" s="132" t="s">
        <v>4589</v>
      </c>
      <c r="B754" s="132" t="str">
        <f t="shared" si="33"/>
        <v>CG-090022</v>
      </c>
      <c r="C754" s="132" t="str">
        <f t="shared" si="34"/>
        <v>VG</v>
      </c>
      <c r="E754" s="132" t="str">
        <f>VLOOKUP(B754,managelist_20211101!$H$3:$I$10442,1,FALSE)</f>
        <v>CG-090022</v>
      </c>
      <c r="F754" s="132" t="str">
        <f>VLOOKUP(B754,managelist_20211101!$H$3:$I$10442,2,FALSE)</f>
        <v>VG</v>
      </c>
      <c r="G754" s="132" t="str">
        <f t="shared" si="35"/>
        <v>○</v>
      </c>
    </row>
    <row r="755" spans="1:7" x14ac:dyDescent="0.15">
      <c r="A755" s="132" t="s">
        <v>1505</v>
      </c>
      <c r="B755" s="132" t="str">
        <f t="shared" si="33"/>
        <v>KT-140112</v>
      </c>
      <c r="C755" s="132" t="str">
        <f t="shared" si="34"/>
        <v>VR</v>
      </c>
      <c r="E755" s="132" t="str">
        <f>VLOOKUP(B755,managelist_20211101!$H$3:$I$10442,1,FALSE)</f>
        <v>KT-140112</v>
      </c>
      <c r="F755" s="132" t="str">
        <f>VLOOKUP(B755,managelist_20211101!$H$3:$I$10442,2,FALSE)</f>
        <v>VR</v>
      </c>
      <c r="G755" s="132" t="str">
        <f t="shared" si="35"/>
        <v>○</v>
      </c>
    </row>
    <row r="756" spans="1:7" x14ac:dyDescent="0.15">
      <c r="A756" s="132" t="s">
        <v>1518</v>
      </c>
      <c r="B756" s="132" t="str">
        <f t="shared" si="33"/>
        <v>KT-160069</v>
      </c>
      <c r="C756" s="132" t="str">
        <f t="shared" si="34"/>
        <v>VR</v>
      </c>
      <c r="E756" s="132" t="str">
        <f>VLOOKUP(B756,managelist_20211101!$H$3:$I$10442,1,FALSE)</f>
        <v>KT-160069</v>
      </c>
      <c r="F756" s="132" t="str">
        <f>VLOOKUP(B756,managelist_20211101!$H$3:$I$10442,2,FALSE)</f>
        <v>VE</v>
      </c>
      <c r="G756" s="132" t="str">
        <f t="shared" si="35"/>
        <v>VE</v>
      </c>
    </row>
    <row r="757" spans="1:7" x14ac:dyDescent="0.15">
      <c r="A757" s="132" t="s">
        <v>1583</v>
      </c>
      <c r="B757" s="132" t="str">
        <f t="shared" si="33"/>
        <v>SK-110023</v>
      </c>
      <c r="C757" s="132" t="str">
        <f t="shared" si="34"/>
        <v>VR</v>
      </c>
      <c r="E757" s="132" t="str">
        <f>VLOOKUP(B757,managelist_20211101!$H$3:$I$10442,1,FALSE)</f>
        <v>SK-110023</v>
      </c>
      <c r="F757" s="132" t="str">
        <f>VLOOKUP(B757,managelist_20211101!$H$3:$I$10442,2,FALSE)</f>
        <v>VR</v>
      </c>
      <c r="G757" s="132" t="str">
        <f t="shared" si="35"/>
        <v>○</v>
      </c>
    </row>
    <row r="758" spans="1:7" x14ac:dyDescent="0.15">
      <c r="A758" s="132" t="s">
        <v>1629</v>
      </c>
      <c r="B758" s="132" t="str">
        <f t="shared" si="33"/>
        <v>TH-150010</v>
      </c>
      <c r="C758" s="132" t="str">
        <f t="shared" si="34"/>
        <v>VR</v>
      </c>
      <c r="E758" s="132" t="str">
        <f>VLOOKUP(B758,managelist_20211101!$H$3:$I$10442,1,FALSE)</f>
        <v>TH-150010</v>
      </c>
      <c r="F758" s="132" t="str">
        <f>VLOOKUP(B758,managelist_20211101!$H$3:$I$10442,2,FALSE)</f>
        <v>VR</v>
      </c>
      <c r="G758" s="132" t="str">
        <f t="shared" si="35"/>
        <v>○</v>
      </c>
    </row>
    <row r="759" spans="1:7" x14ac:dyDescent="0.15">
      <c r="A759" s="132" t="s">
        <v>1195</v>
      </c>
      <c r="B759" s="132" t="str">
        <f t="shared" si="33"/>
        <v>HK-100006</v>
      </c>
      <c r="C759" s="132" t="str">
        <f t="shared" si="34"/>
        <v>VR</v>
      </c>
      <c r="E759" s="132" t="str">
        <f>VLOOKUP(B759,managelist_20211101!$H$3:$I$10442,1,FALSE)</f>
        <v>HK-100006</v>
      </c>
      <c r="F759" s="132" t="str">
        <f>VLOOKUP(B759,managelist_20211101!$H$3:$I$10442,2,FALSE)</f>
        <v>VG</v>
      </c>
      <c r="G759" s="132" t="str">
        <f t="shared" si="35"/>
        <v>VG</v>
      </c>
    </row>
    <row r="760" spans="1:7" x14ac:dyDescent="0.15">
      <c r="A760" s="132" t="s">
        <v>1268</v>
      </c>
      <c r="B760" s="132" t="str">
        <f t="shared" si="33"/>
        <v>HR-120015</v>
      </c>
      <c r="C760" s="132" t="str">
        <f t="shared" si="34"/>
        <v>VR</v>
      </c>
      <c r="E760" s="132" t="str">
        <f>VLOOKUP(B760,managelist_20211101!$H$3:$I$10442,1,FALSE)</f>
        <v>HR-120015</v>
      </c>
      <c r="F760" s="132" t="str">
        <f>VLOOKUP(B760,managelist_20211101!$H$3:$I$10442,2,FALSE)</f>
        <v>VR</v>
      </c>
      <c r="G760" s="132" t="str">
        <f t="shared" si="35"/>
        <v>○</v>
      </c>
    </row>
    <row r="761" spans="1:7" x14ac:dyDescent="0.15">
      <c r="A761" s="132" t="s">
        <v>11206</v>
      </c>
      <c r="B761" s="132" t="str">
        <f t="shared" si="33"/>
        <v>SK-080005</v>
      </c>
      <c r="C761" s="132" t="str">
        <f t="shared" si="34"/>
        <v>VG</v>
      </c>
      <c r="E761" s="132" t="str">
        <f>VLOOKUP(B761,managelist_20211101!$H$3:$I$10442,1,FALSE)</f>
        <v>SK-080005</v>
      </c>
      <c r="F761" s="132" t="str">
        <f>VLOOKUP(B761,managelist_20211101!$H$3:$I$10442,2,FALSE)</f>
        <v>VG</v>
      </c>
      <c r="G761" s="132" t="str">
        <f t="shared" si="35"/>
        <v>○</v>
      </c>
    </row>
    <row r="762" spans="1:7" x14ac:dyDescent="0.15">
      <c r="A762" s="132" t="s">
        <v>11667</v>
      </c>
      <c r="B762" s="132" t="str">
        <f t="shared" si="33"/>
        <v>TH-080009</v>
      </c>
      <c r="C762" s="132" t="str">
        <f t="shared" si="34"/>
        <v>VG</v>
      </c>
      <c r="E762" s="132" t="str">
        <f>VLOOKUP(B762,managelist_20211101!$H$3:$I$10442,1,FALSE)</f>
        <v>TH-080009</v>
      </c>
      <c r="F762" s="132" t="str">
        <f>VLOOKUP(B762,managelist_20211101!$H$3:$I$10442,2,FALSE)</f>
        <v>VG</v>
      </c>
      <c r="G762" s="132" t="str">
        <f t="shared" si="35"/>
        <v>○</v>
      </c>
    </row>
    <row r="763" spans="1:7" x14ac:dyDescent="0.15">
      <c r="A763" s="132" t="s">
        <v>1292</v>
      </c>
      <c r="B763" s="132" t="str">
        <f t="shared" si="33"/>
        <v>KK-100050</v>
      </c>
      <c r="C763" s="132" t="str">
        <f t="shared" si="34"/>
        <v>VE</v>
      </c>
      <c r="E763" s="132" t="str">
        <f>VLOOKUP(B763,managelist_20211101!$H$3:$I$10442,1,FALSE)</f>
        <v>KK-100050</v>
      </c>
      <c r="F763" s="132" t="str">
        <f>VLOOKUP(B763,managelist_20211101!$H$3:$I$10442,2,FALSE)</f>
        <v>VG</v>
      </c>
      <c r="G763" s="132" t="str">
        <f t="shared" si="35"/>
        <v>VG</v>
      </c>
    </row>
    <row r="764" spans="1:7" x14ac:dyDescent="0.15">
      <c r="A764" s="132" t="s">
        <v>1308</v>
      </c>
      <c r="B764" s="132" t="str">
        <f t="shared" si="33"/>
        <v>KK-100099</v>
      </c>
      <c r="C764" s="132" t="str">
        <f t="shared" si="34"/>
        <v>VE</v>
      </c>
      <c r="E764" s="132" t="str">
        <f>VLOOKUP(B764,managelist_20211101!$H$3:$I$10442,1,FALSE)</f>
        <v>KK-100099</v>
      </c>
      <c r="F764" s="132" t="str">
        <f>VLOOKUP(B764,managelist_20211101!$H$3:$I$10442,2,FALSE)</f>
        <v>VG</v>
      </c>
      <c r="G764" s="132" t="str">
        <f t="shared" si="35"/>
        <v>VG</v>
      </c>
    </row>
    <row r="765" spans="1:7" x14ac:dyDescent="0.15">
      <c r="A765" s="132" t="s">
        <v>3219</v>
      </c>
      <c r="B765" s="132" t="str">
        <f t="shared" si="33"/>
        <v>QS-130013</v>
      </c>
      <c r="C765" s="132" t="str">
        <f t="shared" si="34"/>
        <v>VE</v>
      </c>
      <c r="E765" s="132" t="str">
        <f>VLOOKUP(B765,managelist_20211101!$H$3:$I$10442,1,FALSE)</f>
        <v>QS-130013</v>
      </c>
      <c r="F765" s="132" t="str">
        <f>VLOOKUP(B765,managelist_20211101!$H$3:$I$10442,2,FALSE)</f>
        <v>VE</v>
      </c>
      <c r="G765" s="132" t="str">
        <f t="shared" si="35"/>
        <v>○</v>
      </c>
    </row>
    <row r="766" spans="1:7" x14ac:dyDescent="0.15">
      <c r="A766" s="132" t="s">
        <v>11217</v>
      </c>
      <c r="B766" s="132" t="str">
        <f t="shared" si="33"/>
        <v>SK-080016</v>
      </c>
      <c r="C766" s="132" t="str">
        <f t="shared" si="34"/>
        <v>VG</v>
      </c>
      <c r="E766" s="132" t="str">
        <f>VLOOKUP(B766,managelist_20211101!$H$3:$I$10442,1,FALSE)</f>
        <v>SK-080016</v>
      </c>
      <c r="F766" s="132" t="str">
        <f>VLOOKUP(B766,managelist_20211101!$H$3:$I$10442,2,FALSE)</f>
        <v>VG</v>
      </c>
      <c r="G766" s="132" t="str">
        <f t="shared" si="35"/>
        <v>○</v>
      </c>
    </row>
    <row r="767" spans="1:7" x14ac:dyDescent="0.15">
      <c r="A767" s="132" t="s">
        <v>3182</v>
      </c>
      <c r="B767" s="132" t="str">
        <f t="shared" si="33"/>
        <v>HR-140006</v>
      </c>
      <c r="C767" s="132" t="str">
        <f t="shared" si="34"/>
        <v>VE</v>
      </c>
      <c r="E767" s="132" t="str">
        <f>VLOOKUP(B767,managelist_20211101!$H$3:$I$10442,1,FALSE)</f>
        <v>HR-140006</v>
      </c>
      <c r="F767" s="132" t="str">
        <f>VLOOKUP(B767,managelist_20211101!$H$3:$I$10442,2,FALSE)</f>
        <v>VE</v>
      </c>
      <c r="G767" s="132" t="str">
        <f t="shared" si="35"/>
        <v>○</v>
      </c>
    </row>
    <row r="768" spans="1:7" x14ac:dyDescent="0.15">
      <c r="A768" s="132" t="s">
        <v>3193</v>
      </c>
      <c r="B768" s="132" t="str">
        <f t="shared" si="33"/>
        <v>KT-140001</v>
      </c>
      <c r="C768" s="132" t="str">
        <f t="shared" si="34"/>
        <v>VE</v>
      </c>
      <c r="E768" s="132" t="str">
        <f>VLOOKUP(B768,managelist_20211101!$H$3:$I$10442,1,FALSE)</f>
        <v>KT-140001</v>
      </c>
      <c r="F768" s="132" t="str">
        <f>VLOOKUP(B768,managelist_20211101!$H$3:$I$10442,2,FALSE)</f>
        <v>VE</v>
      </c>
      <c r="G768" s="132" t="str">
        <f t="shared" si="35"/>
        <v>○</v>
      </c>
    </row>
    <row r="769" spans="1:7" x14ac:dyDescent="0.15">
      <c r="A769" s="132" t="s">
        <v>3172</v>
      </c>
      <c r="B769" s="132" t="str">
        <f t="shared" si="33"/>
        <v>HR-140011</v>
      </c>
      <c r="C769" s="132" t="str">
        <f t="shared" si="34"/>
        <v>VE</v>
      </c>
      <c r="E769" s="132" t="str">
        <f>VLOOKUP(B769,managelist_20211101!$H$3:$I$10442,1,FALSE)</f>
        <v>HR-140011</v>
      </c>
      <c r="F769" s="132" t="str">
        <f>VLOOKUP(B769,managelist_20211101!$H$3:$I$10442,2,FALSE)</f>
        <v>VE</v>
      </c>
      <c r="G769" s="132" t="str">
        <f t="shared" si="35"/>
        <v>○</v>
      </c>
    </row>
    <row r="770" spans="1:7" x14ac:dyDescent="0.15">
      <c r="A770" s="132" t="s">
        <v>1342</v>
      </c>
      <c r="B770" s="132" t="str">
        <f t="shared" si="33"/>
        <v>KK-120043</v>
      </c>
      <c r="C770" s="132" t="str">
        <f t="shared" si="34"/>
        <v>VE</v>
      </c>
      <c r="E770" s="132" t="str">
        <f>VLOOKUP(B770,managelist_20211101!$H$3:$I$10442,1,FALSE)</f>
        <v>KK-120043</v>
      </c>
      <c r="F770" s="132" t="str">
        <f>VLOOKUP(B770,managelist_20211101!$H$3:$I$10442,2,FALSE)</f>
        <v>VE</v>
      </c>
      <c r="G770" s="132" t="str">
        <f t="shared" si="35"/>
        <v>○</v>
      </c>
    </row>
    <row r="771" spans="1:7" x14ac:dyDescent="0.15">
      <c r="A771" s="132" t="s">
        <v>1246</v>
      </c>
      <c r="B771" s="132" t="str">
        <f t="shared" ref="B771:B834" si="36">LEFT(A771,FIND("-",A771)+6)</f>
        <v>HK-120037</v>
      </c>
      <c r="C771" s="132" t="str">
        <f t="shared" ref="C771:C834" si="37">RIGHT(A771,LEN(A771)-FIND("-",A771)-7)</f>
        <v>VR</v>
      </c>
      <c r="E771" s="132" t="str">
        <f>VLOOKUP(B771,managelist_20211101!$H$3:$I$10442,1,FALSE)</f>
        <v>HK-120037</v>
      </c>
      <c r="F771" s="132" t="str">
        <f>VLOOKUP(B771,managelist_20211101!$H$3:$I$10442,2,FALSE)</f>
        <v>VR</v>
      </c>
      <c r="G771" s="132" t="str">
        <f t="shared" ref="G771:G834" si="38">IF(C771=F771,"○",F771)</f>
        <v>○</v>
      </c>
    </row>
    <row r="772" spans="1:7" x14ac:dyDescent="0.15">
      <c r="A772" s="132" t="s">
        <v>1121</v>
      </c>
      <c r="B772" s="132" t="str">
        <f t="shared" si="36"/>
        <v>CB-120014</v>
      </c>
      <c r="C772" s="132" t="str">
        <f t="shared" si="37"/>
        <v>VR</v>
      </c>
      <c r="E772" s="132" t="str">
        <f>VLOOKUP(B772,managelist_20211101!$H$3:$I$10442,1,FALSE)</f>
        <v>CB-120014</v>
      </c>
      <c r="F772" s="132" t="str">
        <f>VLOOKUP(B772,managelist_20211101!$H$3:$I$10442,2,FALSE)</f>
        <v>VR</v>
      </c>
      <c r="G772" s="132" t="str">
        <f t="shared" si="38"/>
        <v>○</v>
      </c>
    </row>
    <row r="773" spans="1:7" x14ac:dyDescent="0.15">
      <c r="A773" s="132" t="s">
        <v>1372</v>
      </c>
      <c r="B773" s="132" t="str">
        <f t="shared" si="36"/>
        <v>KT-100023</v>
      </c>
      <c r="C773" s="132" t="str">
        <f t="shared" si="37"/>
        <v>VR</v>
      </c>
      <c r="E773" s="132" t="str">
        <f>VLOOKUP(B773,managelist_20211101!$H$3:$I$10442,1,FALSE)</f>
        <v>KT-100023</v>
      </c>
      <c r="F773" s="132" t="str">
        <f>VLOOKUP(B773,managelist_20211101!$H$3:$I$10442,2,FALSE)</f>
        <v>VG</v>
      </c>
      <c r="G773" s="132" t="str">
        <f t="shared" si="38"/>
        <v>VG</v>
      </c>
    </row>
    <row r="774" spans="1:7" x14ac:dyDescent="0.15">
      <c r="A774" s="132" t="s">
        <v>1403</v>
      </c>
      <c r="B774" s="132" t="str">
        <f t="shared" si="36"/>
        <v>KT-110012</v>
      </c>
      <c r="C774" s="132" t="str">
        <f t="shared" si="37"/>
        <v>VR</v>
      </c>
      <c r="E774" s="132" t="str">
        <f>VLOOKUP(B774,managelist_20211101!$H$3:$I$10442,1,FALSE)</f>
        <v>KT-110012</v>
      </c>
      <c r="F774" s="132" t="str">
        <f>VLOOKUP(B774,managelist_20211101!$H$3:$I$10442,2,FALSE)</f>
        <v>VR</v>
      </c>
      <c r="G774" s="132" t="str">
        <f t="shared" si="38"/>
        <v>○</v>
      </c>
    </row>
    <row r="775" spans="1:7" x14ac:dyDescent="0.15">
      <c r="A775" s="132" t="s">
        <v>1433</v>
      </c>
      <c r="B775" s="132" t="str">
        <f t="shared" si="36"/>
        <v>KT-120036</v>
      </c>
      <c r="C775" s="132" t="str">
        <f t="shared" si="37"/>
        <v>VE</v>
      </c>
      <c r="E775" s="132" t="str">
        <f>VLOOKUP(B775,managelist_20211101!$H$3:$I$10442,1,FALSE)</f>
        <v>KT-120036</v>
      </c>
      <c r="F775" s="132" t="str">
        <f>VLOOKUP(B775,managelist_20211101!$H$3:$I$10442,2,FALSE)</f>
        <v>VE</v>
      </c>
      <c r="G775" s="132" t="str">
        <f t="shared" si="38"/>
        <v>○</v>
      </c>
    </row>
    <row r="776" spans="1:7" x14ac:dyDescent="0.15">
      <c r="A776" s="132" t="s">
        <v>1083</v>
      </c>
      <c r="B776" s="132" t="str">
        <f t="shared" si="36"/>
        <v>CB-100030</v>
      </c>
      <c r="C776" s="132" t="str">
        <f t="shared" si="37"/>
        <v>VE</v>
      </c>
      <c r="E776" s="132" t="str">
        <f>VLOOKUP(B776,managelist_20211101!$H$3:$I$10442,1,FALSE)</f>
        <v>CB-100030</v>
      </c>
      <c r="F776" s="132" t="str">
        <f>VLOOKUP(B776,managelist_20211101!$H$3:$I$10442,2,FALSE)</f>
        <v>VG</v>
      </c>
      <c r="G776" s="132" t="str">
        <f t="shared" si="38"/>
        <v>VG</v>
      </c>
    </row>
    <row r="777" spans="1:7" x14ac:dyDescent="0.15">
      <c r="A777" s="132" t="s">
        <v>3282</v>
      </c>
      <c r="B777" s="132" t="str">
        <f t="shared" si="36"/>
        <v>HR-110020</v>
      </c>
      <c r="C777" s="132" t="str">
        <f t="shared" si="37"/>
        <v>VE</v>
      </c>
      <c r="E777" s="132" t="str">
        <f>VLOOKUP(B777,managelist_20211101!$H$3:$I$10442,1,FALSE)</f>
        <v>HR-110020</v>
      </c>
      <c r="F777" s="132" t="str">
        <f>VLOOKUP(B777,managelist_20211101!$H$3:$I$10442,2,FALSE)</f>
        <v>VE</v>
      </c>
      <c r="G777" s="132" t="str">
        <f t="shared" si="38"/>
        <v>○</v>
      </c>
    </row>
    <row r="778" spans="1:7" x14ac:dyDescent="0.15">
      <c r="A778" s="132" t="s">
        <v>1305</v>
      </c>
      <c r="B778" s="132" t="str">
        <f t="shared" si="36"/>
        <v>KK-100092</v>
      </c>
      <c r="C778" s="132" t="str">
        <f t="shared" si="37"/>
        <v>VR</v>
      </c>
      <c r="E778" s="132" t="str">
        <f>VLOOKUP(B778,managelist_20211101!$H$3:$I$10442,1,FALSE)</f>
        <v>KK-100092</v>
      </c>
      <c r="F778" s="132" t="str">
        <f>VLOOKUP(B778,managelist_20211101!$H$3:$I$10442,2,FALSE)</f>
        <v>VG</v>
      </c>
      <c r="G778" s="132" t="str">
        <f t="shared" si="38"/>
        <v>VG</v>
      </c>
    </row>
    <row r="779" spans="1:7" x14ac:dyDescent="0.15">
      <c r="A779" s="132" t="s">
        <v>7946</v>
      </c>
      <c r="B779" s="132" t="str">
        <f t="shared" si="36"/>
        <v>KT-090060</v>
      </c>
      <c r="C779" s="132" t="str">
        <f t="shared" si="37"/>
        <v>VG</v>
      </c>
      <c r="E779" s="132" t="str">
        <f>VLOOKUP(B779,managelist_20211101!$H$3:$I$10442,1,FALSE)</f>
        <v>KT-090060</v>
      </c>
      <c r="F779" s="132" t="str">
        <f>VLOOKUP(B779,managelist_20211101!$H$3:$I$10442,2,FALSE)</f>
        <v>VG</v>
      </c>
      <c r="G779" s="132" t="str">
        <f t="shared" si="38"/>
        <v>○</v>
      </c>
    </row>
    <row r="780" spans="1:7" x14ac:dyDescent="0.15">
      <c r="A780" s="132" t="s">
        <v>1559</v>
      </c>
      <c r="B780" s="132" t="str">
        <f t="shared" si="36"/>
        <v>QS-120034</v>
      </c>
      <c r="C780" s="132" t="str">
        <f t="shared" si="37"/>
        <v>VE</v>
      </c>
      <c r="E780" s="132" t="str">
        <f>VLOOKUP(B780,managelist_20211101!$H$3:$I$10442,1,FALSE)</f>
        <v>QS-120034</v>
      </c>
      <c r="F780" s="132" t="str">
        <f>VLOOKUP(B780,managelist_20211101!$H$3:$I$10442,2,FALSE)</f>
        <v>VE</v>
      </c>
      <c r="G780" s="132" t="str">
        <f t="shared" si="38"/>
        <v>○</v>
      </c>
    </row>
    <row r="781" spans="1:7" x14ac:dyDescent="0.15">
      <c r="A781" s="132" t="s">
        <v>1614</v>
      </c>
      <c r="B781" s="132" t="str">
        <f t="shared" si="36"/>
        <v>TH-120006</v>
      </c>
      <c r="C781" s="132" t="str">
        <f t="shared" si="37"/>
        <v>VR</v>
      </c>
      <c r="E781" s="132" t="str">
        <f>VLOOKUP(B781,managelist_20211101!$H$3:$I$10442,1,FALSE)</f>
        <v>TH-120006</v>
      </c>
      <c r="F781" s="132" t="str">
        <f>VLOOKUP(B781,managelist_20211101!$H$3:$I$10442,2,FALSE)</f>
        <v>VE</v>
      </c>
      <c r="G781" s="132" t="str">
        <f t="shared" si="38"/>
        <v>VE</v>
      </c>
    </row>
    <row r="782" spans="1:7" x14ac:dyDescent="0.15">
      <c r="A782" s="132" t="s">
        <v>1618</v>
      </c>
      <c r="B782" s="132" t="str">
        <f t="shared" si="36"/>
        <v>TH-120015</v>
      </c>
      <c r="C782" s="132" t="str">
        <f t="shared" si="37"/>
        <v>VE</v>
      </c>
      <c r="E782" s="132" t="str">
        <f>VLOOKUP(B782,managelist_20211101!$H$3:$I$10442,1,FALSE)</f>
        <v>TH-120015</v>
      </c>
      <c r="F782" s="132" t="str">
        <f>VLOOKUP(B782,managelist_20211101!$H$3:$I$10442,2,FALSE)</f>
        <v>VE</v>
      </c>
      <c r="G782" s="132" t="str">
        <f t="shared" si="38"/>
        <v>○</v>
      </c>
    </row>
    <row r="783" spans="1:7" x14ac:dyDescent="0.15">
      <c r="A783" s="132" t="s">
        <v>3052</v>
      </c>
      <c r="B783" s="132" t="str">
        <f t="shared" si="36"/>
        <v>HR-160003</v>
      </c>
      <c r="C783" s="132" t="str">
        <f t="shared" si="37"/>
        <v>VE</v>
      </c>
      <c r="E783" s="132" t="str">
        <f>VLOOKUP(B783,managelist_20211101!$H$3:$I$10442,1,FALSE)</f>
        <v>HR-160003</v>
      </c>
      <c r="F783" s="132" t="str">
        <f>VLOOKUP(B783,managelist_20211101!$H$3:$I$10442,2,FALSE)</f>
        <v>VE</v>
      </c>
      <c r="G783" s="132" t="str">
        <f t="shared" si="38"/>
        <v>○</v>
      </c>
    </row>
    <row r="784" spans="1:7" x14ac:dyDescent="0.15">
      <c r="A784" s="132" t="s">
        <v>3116</v>
      </c>
      <c r="B784" s="132" t="str">
        <f t="shared" si="36"/>
        <v>KT-150068</v>
      </c>
      <c r="C784" s="132" t="str">
        <f t="shared" si="37"/>
        <v>VE</v>
      </c>
      <c r="E784" s="132" t="str">
        <f>VLOOKUP(B784,managelist_20211101!$H$3:$I$10442,1,FALSE)</f>
        <v>KT-150068</v>
      </c>
      <c r="F784" s="132" t="str">
        <f>VLOOKUP(B784,managelist_20211101!$H$3:$I$10442,2,FALSE)</f>
        <v>VE</v>
      </c>
      <c r="G784" s="132" t="str">
        <f t="shared" si="38"/>
        <v>○</v>
      </c>
    </row>
    <row r="785" spans="1:7" x14ac:dyDescent="0.15">
      <c r="A785" s="132" t="s">
        <v>6175</v>
      </c>
      <c r="B785" s="132" t="str">
        <f t="shared" si="36"/>
        <v>KK-080029</v>
      </c>
      <c r="C785" s="132" t="str">
        <f t="shared" si="37"/>
        <v>VG</v>
      </c>
      <c r="E785" s="132" t="str">
        <f>VLOOKUP(B785,managelist_20211101!$H$3:$I$10442,1,FALSE)</f>
        <v>KK-080029</v>
      </c>
      <c r="F785" s="132" t="str">
        <f>VLOOKUP(B785,managelist_20211101!$H$3:$I$10442,2,FALSE)</f>
        <v>VG</v>
      </c>
      <c r="G785" s="132" t="str">
        <f t="shared" si="38"/>
        <v>○</v>
      </c>
    </row>
    <row r="786" spans="1:7" x14ac:dyDescent="0.15">
      <c r="A786" s="132" t="s">
        <v>1592</v>
      </c>
      <c r="B786" s="132" t="str">
        <f t="shared" si="36"/>
        <v>TH-100011</v>
      </c>
      <c r="C786" s="132" t="str">
        <f t="shared" si="37"/>
        <v>VR</v>
      </c>
      <c r="E786" s="132" t="str">
        <f>VLOOKUP(B786,managelist_20211101!$H$3:$I$10442,1,FALSE)</f>
        <v>TH-100011</v>
      </c>
      <c r="F786" s="132" t="str">
        <f>VLOOKUP(B786,managelist_20211101!$H$3:$I$10442,2,FALSE)</f>
        <v>VG</v>
      </c>
      <c r="G786" s="132" t="str">
        <f t="shared" si="38"/>
        <v>VG</v>
      </c>
    </row>
    <row r="787" spans="1:7" x14ac:dyDescent="0.15">
      <c r="A787" s="132" t="s">
        <v>3081</v>
      </c>
      <c r="B787" s="132" t="str">
        <f t="shared" si="36"/>
        <v>CB-160005</v>
      </c>
      <c r="C787" s="132" t="str">
        <f t="shared" si="37"/>
        <v>VE</v>
      </c>
      <c r="E787" s="132" t="str">
        <f>VLOOKUP(B787,managelist_20211101!$H$3:$I$10442,1,FALSE)</f>
        <v>CB-160005</v>
      </c>
      <c r="F787" s="132" t="str">
        <f>VLOOKUP(B787,managelist_20211101!$H$3:$I$10442,2,FALSE)</f>
        <v>VE</v>
      </c>
      <c r="G787" s="132" t="str">
        <f t="shared" si="38"/>
        <v>○</v>
      </c>
    </row>
    <row r="788" spans="1:7" x14ac:dyDescent="0.15">
      <c r="A788" s="132" t="s">
        <v>3105</v>
      </c>
      <c r="B788" s="132" t="str">
        <f t="shared" si="36"/>
        <v>KT-150092</v>
      </c>
      <c r="C788" s="132" t="str">
        <f t="shared" si="37"/>
        <v>VE</v>
      </c>
      <c r="E788" s="132" t="str">
        <f>VLOOKUP(B788,managelist_20211101!$H$3:$I$10442,1,FALSE)</f>
        <v>KT-150092</v>
      </c>
      <c r="F788" s="132" t="str">
        <f>VLOOKUP(B788,managelist_20211101!$H$3:$I$10442,2,FALSE)</f>
        <v>VE</v>
      </c>
      <c r="G788" s="132" t="str">
        <f t="shared" si="38"/>
        <v>○</v>
      </c>
    </row>
    <row r="789" spans="1:7" x14ac:dyDescent="0.15">
      <c r="A789" s="132" t="s">
        <v>3131</v>
      </c>
      <c r="B789" s="132" t="str">
        <f t="shared" si="36"/>
        <v>KK-150020</v>
      </c>
      <c r="C789" s="132" t="str">
        <f t="shared" si="37"/>
        <v>VE</v>
      </c>
      <c r="E789" s="132" t="str">
        <f>VLOOKUP(B789,managelist_20211101!$H$3:$I$10442,1,FALSE)</f>
        <v>KK-150020</v>
      </c>
      <c r="F789" s="132" t="str">
        <f>VLOOKUP(B789,managelist_20211101!$H$3:$I$10442,2,FALSE)</f>
        <v>VE</v>
      </c>
      <c r="G789" s="132" t="str">
        <f t="shared" si="38"/>
        <v>○</v>
      </c>
    </row>
    <row r="790" spans="1:7" x14ac:dyDescent="0.15">
      <c r="A790" s="132" t="s">
        <v>3846</v>
      </c>
      <c r="B790" s="132" t="str">
        <f t="shared" si="36"/>
        <v>CB-080028</v>
      </c>
      <c r="C790" s="132" t="str">
        <f t="shared" si="37"/>
        <v>VG</v>
      </c>
      <c r="E790" s="132" t="str">
        <f>VLOOKUP(B790,managelist_20211101!$H$3:$I$10442,1,FALSE)</f>
        <v>CB-080028</v>
      </c>
      <c r="F790" s="132" t="str">
        <f>VLOOKUP(B790,managelist_20211101!$H$3:$I$10442,2,FALSE)</f>
        <v>VG</v>
      </c>
      <c r="G790" s="132" t="str">
        <f t="shared" si="38"/>
        <v>○</v>
      </c>
    </row>
    <row r="791" spans="1:7" x14ac:dyDescent="0.15">
      <c r="A791" s="132" t="s">
        <v>1124</v>
      </c>
      <c r="B791" s="132" t="str">
        <f t="shared" si="36"/>
        <v>CB-120024</v>
      </c>
      <c r="C791" s="132" t="str">
        <f t="shared" si="37"/>
        <v>VE</v>
      </c>
      <c r="E791" s="132" t="str">
        <f>VLOOKUP(B791,managelist_20211101!$H$3:$I$10442,1,FALSE)</f>
        <v>CB-120024</v>
      </c>
      <c r="F791" s="132" t="str">
        <f>VLOOKUP(B791,managelist_20211101!$H$3:$I$10442,2,FALSE)</f>
        <v>VE</v>
      </c>
      <c r="G791" s="132" t="str">
        <f t="shared" si="38"/>
        <v>○</v>
      </c>
    </row>
    <row r="792" spans="1:7" x14ac:dyDescent="0.15">
      <c r="A792" s="132" t="s">
        <v>1131</v>
      </c>
      <c r="B792" s="132" t="str">
        <f t="shared" si="36"/>
        <v>CB-120038</v>
      </c>
      <c r="C792" s="132" t="str">
        <f t="shared" si="37"/>
        <v>VE</v>
      </c>
      <c r="E792" s="132" t="str">
        <f>VLOOKUP(B792,managelist_20211101!$H$3:$I$10442,1,FALSE)</f>
        <v>CB-120038</v>
      </c>
      <c r="F792" s="132" t="str">
        <f>VLOOKUP(B792,managelist_20211101!$H$3:$I$10442,2,FALSE)</f>
        <v>VE</v>
      </c>
      <c r="G792" s="132" t="str">
        <f t="shared" si="38"/>
        <v>○</v>
      </c>
    </row>
    <row r="793" spans="1:7" x14ac:dyDescent="0.15">
      <c r="A793" s="132" t="s">
        <v>3287</v>
      </c>
      <c r="B793" s="132" t="str">
        <f t="shared" si="36"/>
        <v>HR-110015</v>
      </c>
      <c r="C793" s="132" t="str">
        <f t="shared" si="37"/>
        <v>VE</v>
      </c>
      <c r="E793" s="132" t="str">
        <f>VLOOKUP(B793,managelist_20211101!$H$3:$I$10442,1,FALSE)</f>
        <v>HR-110015</v>
      </c>
      <c r="F793" s="132" t="str">
        <f>VLOOKUP(B793,managelist_20211101!$H$3:$I$10442,2,FALSE)</f>
        <v>VE</v>
      </c>
      <c r="G793" s="132" t="str">
        <f t="shared" si="38"/>
        <v>○</v>
      </c>
    </row>
    <row r="794" spans="1:7" x14ac:dyDescent="0.15">
      <c r="A794" s="132" t="s">
        <v>3200</v>
      </c>
      <c r="B794" s="132" t="str">
        <f t="shared" si="36"/>
        <v>HR-130023</v>
      </c>
      <c r="C794" s="132" t="str">
        <f t="shared" si="37"/>
        <v>VE</v>
      </c>
      <c r="E794" s="132" t="str">
        <f>VLOOKUP(B794,managelist_20211101!$H$3:$I$10442,1,FALSE)</f>
        <v>HR-130023</v>
      </c>
      <c r="F794" s="132" t="str">
        <f>VLOOKUP(B794,managelist_20211101!$H$3:$I$10442,2,FALSE)</f>
        <v>VE</v>
      </c>
      <c r="G794" s="132" t="str">
        <f t="shared" si="38"/>
        <v>○</v>
      </c>
    </row>
    <row r="795" spans="1:7" x14ac:dyDescent="0.15">
      <c r="A795" s="132" t="s">
        <v>1432</v>
      </c>
      <c r="B795" s="132" t="str">
        <f t="shared" si="36"/>
        <v>KT-120033</v>
      </c>
      <c r="C795" s="132" t="str">
        <f t="shared" si="37"/>
        <v>VE</v>
      </c>
      <c r="E795" s="132" t="str">
        <f>VLOOKUP(B795,managelist_20211101!$H$3:$I$10442,1,FALSE)</f>
        <v>KT-120033</v>
      </c>
      <c r="F795" s="132" t="str">
        <f>VLOOKUP(B795,managelist_20211101!$H$3:$I$10442,2,FALSE)</f>
        <v>VE</v>
      </c>
      <c r="G795" s="132" t="str">
        <f t="shared" si="38"/>
        <v>○</v>
      </c>
    </row>
    <row r="796" spans="1:7" x14ac:dyDescent="0.15">
      <c r="A796" s="132" t="s">
        <v>1538</v>
      </c>
      <c r="B796" s="132" t="str">
        <f t="shared" si="36"/>
        <v>QS-110019</v>
      </c>
      <c r="C796" s="132" t="str">
        <f t="shared" si="37"/>
        <v>VE</v>
      </c>
      <c r="E796" s="132" t="str">
        <f>VLOOKUP(B796,managelist_20211101!$H$3:$I$10442,1,FALSE)</f>
        <v>QS-110019</v>
      </c>
      <c r="F796" s="132" t="str">
        <f>VLOOKUP(B796,managelist_20211101!$H$3:$I$10442,2,FALSE)</f>
        <v>VE</v>
      </c>
      <c r="G796" s="132" t="str">
        <f t="shared" si="38"/>
        <v>○</v>
      </c>
    </row>
    <row r="797" spans="1:7" x14ac:dyDescent="0.15">
      <c r="A797" s="132" t="s">
        <v>1603</v>
      </c>
      <c r="B797" s="132" t="str">
        <f t="shared" si="36"/>
        <v>TH-110004</v>
      </c>
      <c r="C797" s="132" t="str">
        <f t="shared" si="37"/>
        <v>VE</v>
      </c>
      <c r="E797" s="132" t="str">
        <f>VLOOKUP(B797,managelist_20211101!$H$3:$I$10442,1,FALSE)</f>
        <v>TH-110004</v>
      </c>
      <c r="F797" s="132" t="str">
        <f>VLOOKUP(B797,managelist_20211101!$H$3:$I$10442,2,FALSE)</f>
        <v>VE</v>
      </c>
      <c r="G797" s="132" t="str">
        <f t="shared" si="38"/>
        <v>○</v>
      </c>
    </row>
    <row r="798" spans="1:7" x14ac:dyDescent="0.15">
      <c r="A798" s="132" t="s">
        <v>1617</v>
      </c>
      <c r="B798" s="132" t="str">
        <f t="shared" si="36"/>
        <v>TH-120014</v>
      </c>
      <c r="C798" s="132" t="str">
        <f t="shared" si="37"/>
        <v>VE</v>
      </c>
      <c r="E798" s="132" t="str">
        <f>VLOOKUP(B798,managelist_20211101!$H$3:$I$10442,1,FALSE)</f>
        <v>TH-120014</v>
      </c>
      <c r="F798" s="132" t="str">
        <f>VLOOKUP(B798,managelist_20211101!$H$3:$I$10442,2,FALSE)</f>
        <v>VE</v>
      </c>
      <c r="G798" s="132" t="str">
        <f t="shared" si="38"/>
        <v>○</v>
      </c>
    </row>
    <row r="799" spans="1:7" x14ac:dyDescent="0.15">
      <c r="A799" s="132" t="s">
        <v>1620</v>
      </c>
      <c r="B799" s="132" t="str">
        <f t="shared" si="36"/>
        <v>TH-120022</v>
      </c>
      <c r="C799" s="132" t="str">
        <f t="shared" si="37"/>
        <v>VE</v>
      </c>
      <c r="E799" s="132" t="str">
        <f>VLOOKUP(B799,managelist_20211101!$H$3:$I$10442,1,FALSE)</f>
        <v>TH-120022</v>
      </c>
      <c r="F799" s="132" t="str">
        <f>VLOOKUP(B799,managelist_20211101!$H$3:$I$10442,2,FALSE)</f>
        <v>VE</v>
      </c>
      <c r="G799" s="132" t="str">
        <f t="shared" si="38"/>
        <v>○</v>
      </c>
    </row>
    <row r="800" spans="1:7" x14ac:dyDescent="0.15">
      <c r="A800" s="132" t="s">
        <v>3179</v>
      </c>
      <c r="B800" s="132" t="str">
        <f t="shared" si="36"/>
        <v>TH-140002</v>
      </c>
      <c r="C800" s="132" t="str">
        <f t="shared" si="37"/>
        <v>VE</v>
      </c>
      <c r="E800" s="132" t="str">
        <f>VLOOKUP(B800,managelist_20211101!$H$3:$I$10442,1,FALSE)</f>
        <v>TH-140002</v>
      </c>
      <c r="F800" s="132" t="str">
        <f>VLOOKUP(B800,managelist_20211101!$H$3:$I$10442,2,FALSE)</f>
        <v>VE</v>
      </c>
      <c r="G800" s="132" t="str">
        <f t="shared" si="38"/>
        <v>○</v>
      </c>
    </row>
    <row r="801" spans="1:7" x14ac:dyDescent="0.15">
      <c r="A801" s="132" t="s">
        <v>3013</v>
      </c>
      <c r="B801" s="132" t="str">
        <f t="shared" si="36"/>
        <v>QS-170023</v>
      </c>
      <c r="C801" s="132" t="str">
        <f t="shared" si="37"/>
        <v>VR</v>
      </c>
      <c r="E801" s="132" t="str">
        <f>VLOOKUP(B801,managelist_20211101!$H$3:$I$10442,1,FALSE)</f>
        <v>QS-170023</v>
      </c>
      <c r="F801" s="132" t="str">
        <f>VLOOKUP(B801,managelist_20211101!$H$3:$I$10442,2,FALSE)</f>
        <v>VR</v>
      </c>
      <c r="G801" s="132" t="str">
        <f t="shared" si="38"/>
        <v>○</v>
      </c>
    </row>
    <row r="802" spans="1:7" x14ac:dyDescent="0.15">
      <c r="A802" s="132" t="s">
        <v>3016</v>
      </c>
      <c r="B802" s="132" t="str">
        <f t="shared" si="36"/>
        <v>QS-170020</v>
      </c>
      <c r="C802" s="132" t="str">
        <f t="shared" si="37"/>
        <v>VE</v>
      </c>
      <c r="E802" s="132" t="str">
        <f>VLOOKUP(B802,managelist_20211101!$H$3:$I$10442,1,FALSE)</f>
        <v>QS-170020</v>
      </c>
      <c r="F802" s="132" t="str">
        <f>VLOOKUP(B802,managelist_20211101!$H$3:$I$10442,2,FALSE)</f>
        <v>VE</v>
      </c>
      <c r="G802" s="132" t="str">
        <f t="shared" si="38"/>
        <v>○</v>
      </c>
    </row>
    <row r="803" spans="1:7" x14ac:dyDescent="0.15">
      <c r="A803" s="132" t="s">
        <v>3234</v>
      </c>
      <c r="B803" s="132" t="str">
        <f t="shared" si="36"/>
        <v>KT-130021</v>
      </c>
      <c r="C803" s="132" t="str">
        <f t="shared" si="37"/>
        <v>VR</v>
      </c>
      <c r="E803" s="132" t="str">
        <f>VLOOKUP(B803,managelist_20211101!$H$3:$I$10442,1,FALSE)</f>
        <v>KT-130021</v>
      </c>
      <c r="F803" s="132" t="str">
        <f>VLOOKUP(B803,managelist_20211101!$H$3:$I$10442,2,FALSE)</f>
        <v>VR</v>
      </c>
      <c r="G803" s="132" t="str">
        <f t="shared" si="38"/>
        <v>○</v>
      </c>
    </row>
    <row r="804" spans="1:7" x14ac:dyDescent="0.15">
      <c r="A804" s="132" t="s">
        <v>1143</v>
      </c>
      <c r="B804" s="132" t="str">
        <f t="shared" si="36"/>
        <v>CG-100021</v>
      </c>
      <c r="C804" s="132" t="str">
        <f t="shared" si="37"/>
        <v>VR</v>
      </c>
      <c r="E804" s="132" t="str">
        <f>VLOOKUP(B804,managelist_20211101!$H$3:$I$10442,1,FALSE)</f>
        <v>CG-100021</v>
      </c>
      <c r="F804" s="132" t="str">
        <f>VLOOKUP(B804,managelist_20211101!$H$3:$I$10442,2,FALSE)</f>
        <v>VG</v>
      </c>
      <c r="G804" s="132" t="str">
        <f t="shared" si="38"/>
        <v>VG</v>
      </c>
    </row>
    <row r="805" spans="1:7" x14ac:dyDescent="0.15">
      <c r="A805" s="132" t="s">
        <v>7874</v>
      </c>
      <c r="B805" s="132" t="str">
        <f t="shared" si="36"/>
        <v>KT-080020</v>
      </c>
      <c r="C805" s="132" t="str">
        <f t="shared" si="37"/>
        <v>VG</v>
      </c>
      <c r="E805" s="132" t="str">
        <f>VLOOKUP(B805,managelist_20211101!$H$3:$I$10442,1,FALSE)</f>
        <v>KT-080020</v>
      </c>
      <c r="F805" s="132" t="str">
        <f>VLOOKUP(B805,managelist_20211101!$H$3:$I$10442,2,FALSE)</f>
        <v>VG</v>
      </c>
      <c r="G805" s="132" t="str">
        <f t="shared" si="38"/>
        <v>○</v>
      </c>
    </row>
    <row r="806" spans="1:7" x14ac:dyDescent="0.15">
      <c r="A806" s="132" t="s">
        <v>1393</v>
      </c>
      <c r="B806" s="132" t="str">
        <f t="shared" si="36"/>
        <v>KT-100097</v>
      </c>
      <c r="C806" s="132" t="str">
        <f t="shared" si="37"/>
        <v>VE</v>
      </c>
      <c r="E806" s="132" t="str">
        <f>VLOOKUP(B806,managelist_20211101!$H$3:$I$10442,1,FALSE)</f>
        <v>KT-100097</v>
      </c>
      <c r="F806" s="132" t="str">
        <f>VLOOKUP(B806,managelist_20211101!$H$3:$I$10442,2,FALSE)</f>
        <v>VG</v>
      </c>
      <c r="G806" s="132" t="str">
        <f t="shared" si="38"/>
        <v>VG</v>
      </c>
    </row>
    <row r="807" spans="1:7" x14ac:dyDescent="0.15">
      <c r="A807" s="132" t="s">
        <v>3859</v>
      </c>
      <c r="B807" s="132" t="str">
        <f t="shared" si="36"/>
        <v>CB-090004</v>
      </c>
      <c r="C807" s="132" t="str">
        <f t="shared" si="37"/>
        <v>VG</v>
      </c>
      <c r="E807" s="132" t="str">
        <f>VLOOKUP(B807,managelist_20211101!$H$3:$I$10442,1,FALSE)</f>
        <v>CB-090004</v>
      </c>
      <c r="F807" s="132" t="str">
        <f>VLOOKUP(B807,managelist_20211101!$H$3:$I$10442,2,FALSE)</f>
        <v>VG</v>
      </c>
      <c r="G807" s="132" t="str">
        <f t="shared" si="38"/>
        <v>○</v>
      </c>
    </row>
    <row r="808" spans="1:7" x14ac:dyDescent="0.15">
      <c r="A808" s="132" t="s">
        <v>3860</v>
      </c>
      <c r="B808" s="132" t="str">
        <f t="shared" si="36"/>
        <v>CB-090005</v>
      </c>
      <c r="C808" s="132" t="str">
        <f t="shared" si="37"/>
        <v>VG</v>
      </c>
      <c r="E808" s="132" t="str">
        <f>VLOOKUP(B808,managelist_20211101!$H$3:$I$10442,1,FALSE)</f>
        <v>CB-090005</v>
      </c>
      <c r="F808" s="132" t="str">
        <f>VLOOKUP(B808,managelist_20211101!$H$3:$I$10442,2,FALSE)</f>
        <v>VG</v>
      </c>
      <c r="G808" s="132" t="str">
        <f t="shared" si="38"/>
        <v>○</v>
      </c>
    </row>
    <row r="809" spans="1:7" x14ac:dyDescent="0.15">
      <c r="A809" s="132" t="s">
        <v>4551</v>
      </c>
      <c r="B809" s="132" t="str">
        <f t="shared" si="36"/>
        <v>CG-080012</v>
      </c>
      <c r="C809" s="132" t="str">
        <f t="shared" si="37"/>
        <v>VG</v>
      </c>
      <c r="E809" s="132" t="str">
        <f>VLOOKUP(B809,managelist_20211101!$H$3:$I$10442,1,FALSE)</f>
        <v>CG-080012</v>
      </c>
      <c r="F809" s="132" t="str">
        <f>VLOOKUP(B809,managelist_20211101!$H$3:$I$10442,2,FALSE)</f>
        <v>VG</v>
      </c>
      <c r="G809" s="132" t="str">
        <f t="shared" si="38"/>
        <v>○</v>
      </c>
    </row>
    <row r="810" spans="1:7" x14ac:dyDescent="0.15">
      <c r="A810" s="132" t="s">
        <v>1157</v>
      </c>
      <c r="B810" s="132" t="str">
        <f t="shared" si="36"/>
        <v>CG-110015</v>
      </c>
      <c r="C810" s="132" t="str">
        <f t="shared" si="37"/>
        <v>VR</v>
      </c>
      <c r="E810" s="132" t="str">
        <f>VLOOKUP(B810,managelist_20211101!$H$3:$I$10442,1,FALSE)</f>
        <v>CG-110015</v>
      </c>
      <c r="F810" s="132" t="str">
        <f>VLOOKUP(B810,managelist_20211101!$H$3:$I$10442,2,FALSE)</f>
        <v>VR</v>
      </c>
      <c r="G810" s="132" t="str">
        <f t="shared" si="38"/>
        <v>○</v>
      </c>
    </row>
    <row r="811" spans="1:7" x14ac:dyDescent="0.15">
      <c r="A811" s="132" t="s">
        <v>4990</v>
      </c>
      <c r="B811" s="132" t="str">
        <f t="shared" si="36"/>
        <v>HK-090005</v>
      </c>
      <c r="C811" s="132" t="str">
        <f t="shared" si="37"/>
        <v>VG</v>
      </c>
      <c r="E811" s="132" t="str">
        <f>VLOOKUP(B811,managelist_20211101!$H$3:$I$10442,1,FALSE)</f>
        <v>HK-090005</v>
      </c>
      <c r="F811" s="132" t="str">
        <f>VLOOKUP(B811,managelist_20211101!$H$3:$I$10442,2,FALSE)</f>
        <v>VG</v>
      </c>
      <c r="G811" s="132" t="str">
        <f t="shared" si="38"/>
        <v>○</v>
      </c>
    </row>
    <row r="812" spans="1:7" x14ac:dyDescent="0.15">
      <c r="A812" s="132" t="s">
        <v>1239</v>
      </c>
      <c r="B812" s="132" t="str">
        <f t="shared" si="36"/>
        <v>HK-120007</v>
      </c>
      <c r="C812" s="132" t="str">
        <f t="shared" si="37"/>
        <v>VE</v>
      </c>
      <c r="E812" s="132" t="str">
        <f>VLOOKUP(B812,managelist_20211101!$H$3:$I$10442,1,FALSE)</f>
        <v>HK-120007</v>
      </c>
      <c r="F812" s="132" t="str">
        <f>VLOOKUP(B812,managelist_20211101!$H$3:$I$10442,2,FALSE)</f>
        <v>VE</v>
      </c>
      <c r="G812" s="132" t="str">
        <f t="shared" si="38"/>
        <v>○</v>
      </c>
    </row>
    <row r="813" spans="1:7" x14ac:dyDescent="0.15">
      <c r="A813" s="132" t="s">
        <v>1259</v>
      </c>
      <c r="B813" s="132" t="str">
        <f t="shared" si="36"/>
        <v>HR-110019</v>
      </c>
      <c r="C813" s="132" t="str">
        <f t="shared" si="37"/>
        <v>VR</v>
      </c>
      <c r="E813" s="132" t="str">
        <f>VLOOKUP(B813,managelist_20211101!$H$3:$I$10442,1,FALSE)</f>
        <v>HR-110019</v>
      </c>
      <c r="F813" s="132" t="str">
        <f>VLOOKUP(B813,managelist_20211101!$H$3:$I$10442,2,FALSE)</f>
        <v>VR</v>
      </c>
      <c r="G813" s="132" t="str">
        <f t="shared" si="38"/>
        <v>○</v>
      </c>
    </row>
    <row r="814" spans="1:7" x14ac:dyDescent="0.15">
      <c r="A814" s="132" t="s">
        <v>1317</v>
      </c>
      <c r="B814" s="132" t="str">
        <f t="shared" si="36"/>
        <v>KK-110012</v>
      </c>
      <c r="C814" s="132" t="str">
        <f t="shared" si="37"/>
        <v>VE</v>
      </c>
      <c r="E814" s="132" t="str">
        <f>VLOOKUP(B814,managelist_20211101!$H$3:$I$10442,1,FALSE)</f>
        <v>KK-110012</v>
      </c>
      <c r="F814" s="132" t="str">
        <f>VLOOKUP(B814,managelist_20211101!$H$3:$I$10442,2,FALSE)</f>
        <v>VE</v>
      </c>
      <c r="G814" s="132" t="str">
        <f t="shared" si="38"/>
        <v>○</v>
      </c>
    </row>
    <row r="815" spans="1:7" x14ac:dyDescent="0.15">
      <c r="A815" s="132" t="s">
        <v>1371</v>
      </c>
      <c r="B815" s="132" t="str">
        <f t="shared" si="36"/>
        <v>KT-100021</v>
      </c>
      <c r="C815" s="132" t="str">
        <f t="shared" si="37"/>
        <v>VE</v>
      </c>
      <c r="E815" s="132" t="str">
        <f>VLOOKUP(B815,managelist_20211101!$H$3:$I$10442,1,FALSE)</f>
        <v>KT-100021</v>
      </c>
      <c r="F815" s="132" t="str">
        <f>VLOOKUP(B815,managelist_20211101!$H$3:$I$10442,2,FALSE)</f>
        <v>VG</v>
      </c>
      <c r="G815" s="132" t="str">
        <f t="shared" si="38"/>
        <v>VG</v>
      </c>
    </row>
    <row r="816" spans="1:7" x14ac:dyDescent="0.15">
      <c r="A816" s="132" t="s">
        <v>1377</v>
      </c>
      <c r="B816" s="132" t="str">
        <f t="shared" si="36"/>
        <v>KT-100038</v>
      </c>
      <c r="C816" s="132" t="str">
        <f t="shared" si="37"/>
        <v>VE</v>
      </c>
      <c r="E816" s="132" t="str">
        <f>VLOOKUP(B816,managelist_20211101!$H$3:$I$10442,1,FALSE)</f>
        <v>KT-100038</v>
      </c>
      <c r="F816" s="132" t="str">
        <f>VLOOKUP(B816,managelist_20211101!$H$3:$I$10442,2,FALSE)</f>
        <v>VG</v>
      </c>
      <c r="G816" s="132" t="str">
        <f t="shared" si="38"/>
        <v>VG</v>
      </c>
    </row>
    <row r="817" spans="1:7" x14ac:dyDescent="0.15">
      <c r="A817" s="132" t="s">
        <v>3125</v>
      </c>
      <c r="B817" s="132" t="str">
        <f t="shared" si="36"/>
        <v>KT-150039</v>
      </c>
      <c r="C817" s="132" t="str">
        <f t="shared" si="37"/>
        <v>VE</v>
      </c>
      <c r="E817" s="132" t="str">
        <f>VLOOKUP(B817,managelist_20211101!$H$3:$I$10442,1,FALSE)</f>
        <v>KT-150039</v>
      </c>
      <c r="F817" s="132" t="str">
        <f>VLOOKUP(B817,managelist_20211101!$H$3:$I$10442,2,FALSE)</f>
        <v>VE</v>
      </c>
      <c r="G817" s="132" t="str">
        <f t="shared" si="38"/>
        <v>○</v>
      </c>
    </row>
    <row r="818" spans="1:7" x14ac:dyDescent="0.15">
      <c r="A818" s="132" t="s">
        <v>5439</v>
      </c>
      <c r="B818" s="132" t="str">
        <f t="shared" si="36"/>
        <v>HR-090010</v>
      </c>
      <c r="C818" s="132" t="str">
        <f t="shared" si="37"/>
        <v>VG</v>
      </c>
      <c r="E818" s="132" t="str">
        <f>VLOOKUP(B818,managelist_20211101!$H$3:$I$10442,1,FALSE)</f>
        <v>HR-090010</v>
      </c>
      <c r="F818" s="132" t="str">
        <f>VLOOKUP(B818,managelist_20211101!$H$3:$I$10442,2,FALSE)</f>
        <v>VG</v>
      </c>
      <c r="G818" s="132" t="str">
        <f t="shared" si="38"/>
        <v>○</v>
      </c>
    </row>
    <row r="819" spans="1:7" x14ac:dyDescent="0.15">
      <c r="A819" s="132" t="s">
        <v>3850</v>
      </c>
      <c r="B819" s="132" t="str">
        <f t="shared" si="36"/>
        <v>CB-080032</v>
      </c>
      <c r="C819" s="132" t="str">
        <f t="shared" si="37"/>
        <v>VG</v>
      </c>
      <c r="E819" s="132" t="str">
        <f>VLOOKUP(B819,managelist_20211101!$H$3:$I$10442,1,FALSE)</f>
        <v>CB-080032</v>
      </c>
      <c r="F819" s="132" t="str">
        <f>VLOOKUP(B819,managelist_20211101!$H$3:$I$10442,2,FALSE)</f>
        <v>VG</v>
      </c>
      <c r="G819" s="132" t="str">
        <f t="shared" si="38"/>
        <v>○</v>
      </c>
    </row>
    <row r="820" spans="1:7" x14ac:dyDescent="0.15">
      <c r="A820" s="132" t="s">
        <v>7881</v>
      </c>
      <c r="B820" s="132" t="str">
        <f t="shared" si="36"/>
        <v>KT-080027</v>
      </c>
      <c r="C820" s="132" t="str">
        <f t="shared" si="37"/>
        <v>VG</v>
      </c>
      <c r="E820" s="132" t="str">
        <f>VLOOKUP(B820,managelist_20211101!$H$3:$I$10442,1,FALSE)</f>
        <v>KT-080027</v>
      </c>
      <c r="F820" s="132" t="str">
        <f>VLOOKUP(B820,managelist_20211101!$H$3:$I$10442,2,FALSE)</f>
        <v>VG</v>
      </c>
      <c r="G820" s="132" t="str">
        <f t="shared" si="38"/>
        <v>○</v>
      </c>
    </row>
    <row r="821" spans="1:7" x14ac:dyDescent="0.15">
      <c r="A821" s="132" t="s">
        <v>1597</v>
      </c>
      <c r="B821" s="132" t="str">
        <f t="shared" si="36"/>
        <v>TH-100024</v>
      </c>
      <c r="C821" s="132" t="str">
        <f t="shared" si="37"/>
        <v>VE</v>
      </c>
      <c r="E821" s="132" t="str">
        <f>VLOOKUP(B821,managelist_20211101!$H$3:$I$10442,1,FALSE)</f>
        <v>TH-100024</v>
      </c>
      <c r="F821" s="132" t="str">
        <f>VLOOKUP(B821,managelist_20211101!$H$3:$I$10442,2,FALSE)</f>
        <v>VG</v>
      </c>
      <c r="G821" s="132" t="str">
        <f t="shared" si="38"/>
        <v>VG</v>
      </c>
    </row>
    <row r="822" spans="1:7" x14ac:dyDescent="0.15">
      <c r="A822" s="132" t="s">
        <v>1301</v>
      </c>
      <c r="B822" s="132" t="str">
        <f t="shared" si="36"/>
        <v>KK-100083</v>
      </c>
      <c r="C822" s="132" t="str">
        <f t="shared" si="37"/>
        <v>VR</v>
      </c>
      <c r="E822" s="132" t="str">
        <f>VLOOKUP(B822,managelist_20211101!$H$3:$I$10442,1,FALSE)</f>
        <v>KK-100083</v>
      </c>
      <c r="F822" s="132" t="str">
        <f>VLOOKUP(B822,managelist_20211101!$H$3:$I$10442,2,FALSE)</f>
        <v>VG</v>
      </c>
      <c r="G822" s="132" t="str">
        <f t="shared" si="38"/>
        <v>VG</v>
      </c>
    </row>
    <row r="823" spans="1:7" x14ac:dyDescent="0.15">
      <c r="A823" s="132" t="s">
        <v>3262</v>
      </c>
      <c r="B823" s="132" t="str">
        <f t="shared" si="36"/>
        <v>CB-120032</v>
      </c>
      <c r="C823" s="132" t="str">
        <f t="shared" si="37"/>
        <v>VR</v>
      </c>
      <c r="E823" s="132" t="str">
        <f>VLOOKUP(B823,managelist_20211101!$H$3:$I$10442,1,FALSE)</f>
        <v>CB-120032</v>
      </c>
      <c r="F823" s="132" t="str">
        <f>VLOOKUP(B823,managelist_20211101!$H$3:$I$10442,2,FALSE)</f>
        <v>VR</v>
      </c>
      <c r="G823" s="132" t="str">
        <f t="shared" si="38"/>
        <v>○</v>
      </c>
    </row>
    <row r="824" spans="1:7" x14ac:dyDescent="0.15">
      <c r="A824" s="132" t="s">
        <v>3026</v>
      </c>
      <c r="B824" s="132" t="str">
        <f t="shared" si="36"/>
        <v>KT-170001</v>
      </c>
      <c r="C824" s="132" t="str">
        <f t="shared" si="37"/>
        <v>VE</v>
      </c>
      <c r="E824" s="132" t="str">
        <f>VLOOKUP(B824,managelist_20211101!$H$3:$I$10442,1,FALSE)</f>
        <v>KT-170001</v>
      </c>
      <c r="F824" s="132" t="str">
        <f>VLOOKUP(B824,managelist_20211101!$H$3:$I$10442,2,FALSE)</f>
        <v>VE</v>
      </c>
      <c r="G824" s="132" t="str">
        <f t="shared" si="38"/>
        <v>○</v>
      </c>
    </row>
    <row r="825" spans="1:7" x14ac:dyDescent="0.15">
      <c r="A825" s="132" t="s">
        <v>3251</v>
      </c>
      <c r="B825" s="132" t="str">
        <f t="shared" si="36"/>
        <v>SK-120005</v>
      </c>
      <c r="C825" s="132" t="str">
        <f t="shared" si="37"/>
        <v>VR</v>
      </c>
      <c r="E825" s="132" t="str">
        <f>VLOOKUP(B825,managelist_20211101!$H$3:$I$10442,1,FALSE)</f>
        <v>SK-120005</v>
      </c>
      <c r="F825" s="132" t="str">
        <f>VLOOKUP(B825,managelist_20211101!$H$3:$I$10442,2,FALSE)</f>
        <v>VR</v>
      </c>
      <c r="G825" s="132" t="str">
        <f t="shared" si="38"/>
        <v>○</v>
      </c>
    </row>
    <row r="826" spans="1:7" x14ac:dyDescent="0.15">
      <c r="A826" s="132" t="s">
        <v>1464</v>
      </c>
      <c r="B826" s="132" t="str">
        <f t="shared" si="36"/>
        <v>KT-130008</v>
      </c>
      <c r="C826" s="132" t="str">
        <f t="shared" si="37"/>
        <v>VE</v>
      </c>
      <c r="E826" s="132" t="str">
        <f>VLOOKUP(B826,managelist_20211101!$H$3:$I$10442,1,FALSE)</f>
        <v>KT-130008</v>
      </c>
      <c r="F826" s="132" t="str">
        <f>VLOOKUP(B826,managelist_20211101!$H$3:$I$10442,2,FALSE)</f>
        <v>VE</v>
      </c>
      <c r="G826" s="132" t="str">
        <f t="shared" si="38"/>
        <v>○</v>
      </c>
    </row>
    <row r="827" spans="1:7" x14ac:dyDescent="0.15">
      <c r="A827" s="132" t="s">
        <v>1527</v>
      </c>
      <c r="B827" s="132" t="str">
        <f t="shared" si="36"/>
        <v>QS-100023</v>
      </c>
      <c r="C827" s="132" t="str">
        <f t="shared" si="37"/>
        <v>VE</v>
      </c>
      <c r="E827" s="132" t="str">
        <f>VLOOKUP(B827,managelist_20211101!$H$3:$I$10442,1,FALSE)</f>
        <v>QS-100023</v>
      </c>
      <c r="F827" s="132" t="str">
        <f>VLOOKUP(B827,managelist_20211101!$H$3:$I$10442,2,FALSE)</f>
        <v>VG</v>
      </c>
      <c r="G827" s="132" t="str">
        <f t="shared" si="38"/>
        <v>VG</v>
      </c>
    </row>
    <row r="828" spans="1:7" x14ac:dyDescent="0.15">
      <c r="A828" s="132" t="s">
        <v>3099</v>
      </c>
      <c r="B828" s="132" t="str">
        <f t="shared" si="36"/>
        <v>KT-150103</v>
      </c>
      <c r="C828" s="132" t="str">
        <f t="shared" si="37"/>
        <v>VE</v>
      </c>
      <c r="E828" s="132" t="str">
        <f>VLOOKUP(B828,managelist_20211101!$H$3:$I$10442,1,FALSE)</f>
        <v>KT-150103</v>
      </c>
      <c r="F828" s="132" t="str">
        <f>VLOOKUP(B828,managelist_20211101!$H$3:$I$10442,2,FALSE)</f>
        <v>VE</v>
      </c>
      <c r="G828" s="132" t="str">
        <f t="shared" si="38"/>
        <v>○</v>
      </c>
    </row>
    <row r="829" spans="1:7" x14ac:dyDescent="0.15">
      <c r="A829" s="132" t="s">
        <v>1417</v>
      </c>
      <c r="B829" s="132" t="str">
        <f t="shared" si="36"/>
        <v>KT-110063</v>
      </c>
      <c r="C829" s="132" t="str">
        <f t="shared" si="37"/>
        <v>VE</v>
      </c>
      <c r="E829" s="132" t="str">
        <f>VLOOKUP(B829,managelist_20211101!$H$3:$I$10442,1,FALSE)</f>
        <v>KT-110063</v>
      </c>
      <c r="F829" s="132" t="str">
        <f>VLOOKUP(B829,managelist_20211101!$H$3:$I$10442,2,FALSE)</f>
        <v>VE</v>
      </c>
      <c r="G829" s="132" t="str">
        <f t="shared" si="38"/>
        <v>○</v>
      </c>
    </row>
    <row r="830" spans="1:7" x14ac:dyDescent="0.15">
      <c r="A830" s="132" t="s">
        <v>1109</v>
      </c>
      <c r="B830" s="132" t="str">
        <f t="shared" si="36"/>
        <v>CB-110032</v>
      </c>
      <c r="C830" s="132" t="str">
        <f t="shared" si="37"/>
        <v>VE</v>
      </c>
      <c r="E830" s="132" t="str">
        <f>VLOOKUP(B830,managelist_20211101!$H$3:$I$10442,1,FALSE)</f>
        <v>CB-110032</v>
      </c>
      <c r="F830" s="132" t="str">
        <f>VLOOKUP(B830,managelist_20211101!$H$3:$I$10442,2,FALSE)</f>
        <v>VE</v>
      </c>
      <c r="G830" s="132" t="str">
        <f t="shared" si="38"/>
        <v>○</v>
      </c>
    </row>
    <row r="831" spans="1:7" x14ac:dyDescent="0.15">
      <c r="A831" s="132" t="s">
        <v>1196</v>
      </c>
      <c r="B831" s="132" t="str">
        <f t="shared" si="36"/>
        <v>HK-100007</v>
      </c>
      <c r="C831" s="132" t="str">
        <f t="shared" si="37"/>
        <v>VR</v>
      </c>
      <c r="E831" s="132" t="str">
        <f>VLOOKUP(B831,managelist_20211101!$H$3:$I$10442,1,FALSE)</f>
        <v>HK-100007</v>
      </c>
      <c r="F831" s="132" t="str">
        <f>VLOOKUP(B831,managelist_20211101!$H$3:$I$10442,2,FALSE)</f>
        <v>VG</v>
      </c>
      <c r="G831" s="132" t="str">
        <f t="shared" si="38"/>
        <v>VG</v>
      </c>
    </row>
    <row r="832" spans="1:7" x14ac:dyDescent="0.15">
      <c r="A832" s="132" t="s">
        <v>1243</v>
      </c>
      <c r="B832" s="132" t="str">
        <f t="shared" si="36"/>
        <v>HK-120025</v>
      </c>
      <c r="C832" s="132" t="str">
        <f t="shared" si="37"/>
        <v>VE</v>
      </c>
      <c r="E832" s="132" t="str">
        <f>VLOOKUP(B832,managelist_20211101!$H$3:$I$10442,1,FALSE)</f>
        <v>HK-120025</v>
      </c>
      <c r="F832" s="132" t="str">
        <f>VLOOKUP(B832,managelist_20211101!$H$3:$I$10442,2,FALSE)</f>
        <v>VE</v>
      </c>
      <c r="G832" s="132" t="str">
        <f t="shared" si="38"/>
        <v>○</v>
      </c>
    </row>
    <row r="833" spans="1:7" x14ac:dyDescent="0.15">
      <c r="A833" s="132" t="s">
        <v>1247</v>
      </c>
      <c r="B833" s="132" t="str">
        <f t="shared" si="36"/>
        <v>HK-120038</v>
      </c>
      <c r="C833" s="132" t="str">
        <f t="shared" si="37"/>
        <v>VR</v>
      </c>
      <c r="E833" s="132" t="str">
        <f>VLOOKUP(B833,managelist_20211101!$H$3:$I$10442,1,FALSE)</f>
        <v>HK-120038</v>
      </c>
      <c r="F833" s="132" t="str">
        <f>VLOOKUP(B833,managelist_20211101!$H$3:$I$10442,2,FALSE)</f>
        <v>VR</v>
      </c>
      <c r="G833" s="132" t="str">
        <f t="shared" si="38"/>
        <v>○</v>
      </c>
    </row>
    <row r="834" spans="1:7" x14ac:dyDescent="0.15">
      <c r="A834" s="132" t="s">
        <v>1119</v>
      </c>
      <c r="B834" s="132" t="str">
        <f t="shared" si="36"/>
        <v>CB-120011</v>
      </c>
      <c r="C834" s="132" t="str">
        <f t="shared" si="37"/>
        <v>VE</v>
      </c>
      <c r="E834" s="132" t="str">
        <f>VLOOKUP(B834,managelist_20211101!$H$3:$I$10442,1,FALSE)</f>
        <v>CB-120011</v>
      </c>
      <c r="F834" s="132" t="str">
        <f>VLOOKUP(B834,managelist_20211101!$H$3:$I$10442,2,FALSE)</f>
        <v>VE</v>
      </c>
      <c r="G834" s="132" t="str">
        <f t="shared" si="38"/>
        <v>○</v>
      </c>
    </row>
    <row r="835" spans="1:7" x14ac:dyDescent="0.15">
      <c r="A835" s="132" t="s">
        <v>1311</v>
      </c>
      <c r="B835" s="132" t="str">
        <f t="shared" ref="B835:B898" si="39">LEFT(A835,FIND("-",A835)+6)</f>
        <v>KK-100105</v>
      </c>
      <c r="C835" s="132" t="str">
        <f t="shared" ref="C835:C898" si="40">RIGHT(A835,LEN(A835)-FIND("-",A835)-7)</f>
        <v>VE</v>
      </c>
      <c r="E835" s="132" t="str">
        <f>VLOOKUP(B835,managelist_20211101!$H$3:$I$10442,1,FALSE)</f>
        <v>KK-100105</v>
      </c>
      <c r="F835" s="132" t="str">
        <f>VLOOKUP(B835,managelist_20211101!$H$3:$I$10442,2,FALSE)</f>
        <v>VG</v>
      </c>
      <c r="G835" s="132" t="str">
        <f t="shared" ref="G835:G898" si="41">IF(C835=F835,"○",F835)</f>
        <v>VG</v>
      </c>
    </row>
    <row r="836" spans="1:7" x14ac:dyDescent="0.15">
      <c r="A836" s="132" t="s">
        <v>1414</v>
      </c>
      <c r="B836" s="132" t="str">
        <f t="shared" si="39"/>
        <v>KT-110055</v>
      </c>
      <c r="C836" s="132" t="str">
        <f t="shared" si="40"/>
        <v>VE</v>
      </c>
      <c r="E836" s="132" t="str">
        <f>VLOOKUP(B836,managelist_20211101!$H$3:$I$10442,1,FALSE)</f>
        <v>KT-110055</v>
      </c>
      <c r="F836" s="132" t="str">
        <f>VLOOKUP(B836,managelist_20211101!$H$3:$I$10442,2,FALSE)</f>
        <v>VE</v>
      </c>
      <c r="G836" s="132" t="str">
        <f t="shared" si="41"/>
        <v>○</v>
      </c>
    </row>
    <row r="837" spans="1:7" x14ac:dyDescent="0.15">
      <c r="A837" s="132" t="s">
        <v>1446</v>
      </c>
      <c r="B837" s="132" t="str">
        <f t="shared" si="39"/>
        <v>KT-120071</v>
      </c>
      <c r="C837" s="132" t="str">
        <f t="shared" si="40"/>
        <v>VE</v>
      </c>
      <c r="E837" s="132" t="str">
        <f>VLOOKUP(B837,managelist_20211101!$H$3:$I$10442,1,FALSE)</f>
        <v>KT-120071</v>
      </c>
      <c r="F837" s="132" t="str">
        <f>VLOOKUP(B837,managelist_20211101!$H$3:$I$10442,2,FALSE)</f>
        <v>VE</v>
      </c>
      <c r="G837" s="132" t="str">
        <f t="shared" si="41"/>
        <v>○</v>
      </c>
    </row>
    <row r="838" spans="1:7" x14ac:dyDescent="0.15">
      <c r="A838" s="132" t="s">
        <v>3151</v>
      </c>
      <c r="B838" s="132" t="str">
        <f t="shared" si="39"/>
        <v>KT-140116</v>
      </c>
      <c r="C838" s="132" t="str">
        <f t="shared" si="40"/>
        <v>VE</v>
      </c>
      <c r="E838" s="132" t="str">
        <f>VLOOKUP(B838,managelist_20211101!$H$3:$I$10442,1,FALSE)</f>
        <v>KT-140116</v>
      </c>
      <c r="F838" s="132" t="str">
        <f>VLOOKUP(B838,managelist_20211101!$H$3:$I$10442,2,FALSE)</f>
        <v>VE</v>
      </c>
      <c r="G838" s="132" t="str">
        <f t="shared" si="41"/>
        <v>○</v>
      </c>
    </row>
    <row r="839" spans="1:7" x14ac:dyDescent="0.15">
      <c r="A839" s="132" t="s">
        <v>3185</v>
      </c>
      <c r="B839" s="132" t="str">
        <f t="shared" si="39"/>
        <v>KT-140030</v>
      </c>
      <c r="C839" s="132" t="str">
        <f t="shared" si="40"/>
        <v>VR</v>
      </c>
      <c r="E839" s="132" t="str">
        <f>VLOOKUP(B839,managelist_20211101!$H$3:$I$10442,1,FALSE)</f>
        <v>KT-140030</v>
      </c>
      <c r="F839" s="132" t="str">
        <f>VLOOKUP(B839,managelist_20211101!$H$3:$I$10442,2,FALSE)</f>
        <v>VR</v>
      </c>
      <c r="G839" s="132" t="str">
        <f t="shared" si="41"/>
        <v>○</v>
      </c>
    </row>
    <row r="840" spans="1:7" x14ac:dyDescent="0.15">
      <c r="A840" s="132" t="s">
        <v>6212</v>
      </c>
      <c r="B840" s="132" t="str">
        <f t="shared" si="39"/>
        <v>KK-090014</v>
      </c>
      <c r="C840" s="132" t="str">
        <f t="shared" si="40"/>
        <v>VG</v>
      </c>
      <c r="E840" s="132" t="str">
        <f>VLOOKUP(B840,managelist_20211101!$H$3:$I$10442,1,FALSE)</f>
        <v>KK-090014</v>
      </c>
      <c r="F840" s="132" t="str">
        <f>VLOOKUP(B840,managelist_20211101!$H$3:$I$10442,2,FALSE)</f>
        <v>VG</v>
      </c>
      <c r="G840" s="132" t="str">
        <f t="shared" si="41"/>
        <v>○</v>
      </c>
    </row>
    <row r="841" spans="1:7" x14ac:dyDescent="0.15">
      <c r="A841" s="132" t="s">
        <v>1285</v>
      </c>
      <c r="B841" s="132" t="str">
        <f t="shared" si="39"/>
        <v>KK-100023</v>
      </c>
      <c r="C841" s="132" t="str">
        <f t="shared" si="40"/>
        <v>VR</v>
      </c>
      <c r="E841" s="132" t="str">
        <f>VLOOKUP(B841,managelist_20211101!$H$3:$I$10442,1,FALSE)</f>
        <v>KK-100023</v>
      </c>
      <c r="F841" s="132" t="str">
        <f>VLOOKUP(B841,managelist_20211101!$H$3:$I$10442,2,FALSE)</f>
        <v>VG</v>
      </c>
      <c r="G841" s="132" t="str">
        <f t="shared" si="41"/>
        <v>VG</v>
      </c>
    </row>
    <row r="842" spans="1:7" x14ac:dyDescent="0.15">
      <c r="A842" s="132" t="s">
        <v>1337</v>
      </c>
      <c r="B842" s="132" t="str">
        <f t="shared" si="39"/>
        <v>KK-120027</v>
      </c>
      <c r="C842" s="132" t="str">
        <f t="shared" si="40"/>
        <v>VR</v>
      </c>
      <c r="E842" s="132" t="str">
        <f>VLOOKUP(B842,managelist_20211101!$H$3:$I$10442,1,FALSE)</f>
        <v>KK-120027</v>
      </c>
      <c r="F842" s="132" t="str">
        <f>VLOOKUP(B842,managelist_20211101!$H$3:$I$10442,2,FALSE)</f>
        <v>VR</v>
      </c>
      <c r="G842" s="132" t="str">
        <f t="shared" si="41"/>
        <v>○</v>
      </c>
    </row>
    <row r="843" spans="1:7" x14ac:dyDescent="0.15">
      <c r="A843" s="132" t="s">
        <v>1364</v>
      </c>
      <c r="B843" s="132" t="str">
        <f t="shared" si="39"/>
        <v>KT-100007</v>
      </c>
      <c r="C843" s="132" t="str">
        <f t="shared" si="40"/>
        <v>VE</v>
      </c>
      <c r="E843" s="132" t="str">
        <f>VLOOKUP(B843,managelist_20211101!$H$3:$I$10442,1,FALSE)</f>
        <v>KT-100007</v>
      </c>
      <c r="F843" s="132" t="str">
        <f>VLOOKUP(B843,managelist_20211101!$H$3:$I$10442,2,FALSE)</f>
        <v>VG</v>
      </c>
      <c r="G843" s="132" t="str">
        <f t="shared" si="41"/>
        <v>VG</v>
      </c>
    </row>
    <row r="844" spans="1:7" x14ac:dyDescent="0.15">
      <c r="A844" s="132" t="s">
        <v>1368</v>
      </c>
      <c r="B844" s="132" t="str">
        <f t="shared" si="39"/>
        <v>KT-100014</v>
      </c>
      <c r="C844" s="132" t="str">
        <f t="shared" si="40"/>
        <v>VR</v>
      </c>
      <c r="E844" s="132" t="str">
        <f>VLOOKUP(B844,managelist_20211101!$H$3:$I$10442,1,FALSE)</f>
        <v>KT-100014</v>
      </c>
      <c r="F844" s="132" t="str">
        <f>VLOOKUP(B844,managelist_20211101!$H$3:$I$10442,2,FALSE)</f>
        <v>VG</v>
      </c>
      <c r="G844" s="132" t="str">
        <f t="shared" si="41"/>
        <v>VG</v>
      </c>
    </row>
    <row r="845" spans="1:7" x14ac:dyDescent="0.15">
      <c r="A845" s="132" t="s">
        <v>11689</v>
      </c>
      <c r="B845" s="132" t="str">
        <f t="shared" si="39"/>
        <v>TH-090014</v>
      </c>
      <c r="C845" s="132" t="str">
        <f t="shared" si="40"/>
        <v>VG</v>
      </c>
      <c r="E845" s="132" t="str">
        <f>VLOOKUP(B845,managelist_20211101!$H$3:$I$10442,1,FALSE)</f>
        <v>TH-090014</v>
      </c>
      <c r="F845" s="132" t="str">
        <f>VLOOKUP(B845,managelist_20211101!$H$3:$I$10442,2,FALSE)</f>
        <v>VG</v>
      </c>
      <c r="G845" s="132" t="str">
        <f t="shared" si="41"/>
        <v>○</v>
      </c>
    </row>
    <row r="846" spans="1:7" x14ac:dyDescent="0.15">
      <c r="A846" s="132" t="s">
        <v>3161</v>
      </c>
      <c r="B846" s="132" t="str">
        <f t="shared" si="39"/>
        <v>TH-140010</v>
      </c>
      <c r="C846" s="132" t="str">
        <f t="shared" si="40"/>
        <v>VR</v>
      </c>
      <c r="E846" s="132" t="str">
        <f>VLOOKUP(B846,managelist_20211101!$H$3:$I$10442,1,FALSE)</f>
        <v>TH-140010</v>
      </c>
      <c r="F846" s="132" t="str">
        <f>VLOOKUP(B846,managelist_20211101!$H$3:$I$10442,2,FALSE)</f>
        <v>VR</v>
      </c>
      <c r="G846" s="132" t="str">
        <f t="shared" si="41"/>
        <v>○</v>
      </c>
    </row>
    <row r="847" spans="1:7" x14ac:dyDescent="0.15">
      <c r="A847" s="132" t="s">
        <v>1288</v>
      </c>
      <c r="B847" s="132" t="str">
        <f t="shared" si="39"/>
        <v>KK-100027</v>
      </c>
      <c r="C847" s="132" t="str">
        <f t="shared" si="40"/>
        <v>VE</v>
      </c>
      <c r="E847" s="132" t="str">
        <f>VLOOKUP(B847,managelist_20211101!$H$3:$I$10442,1,FALSE)</f>
        <v>KK-100027</v>
      </c>
      <c r="F847" s="132" t="str">
        <f>VLOOKUP(B847,managelist_20211101!$H$3:$I$10442,2,FALSE)</f>
        <v>VG</v>
      </c>
      <c r="G847" s="132" t="str">
        <f t="shared" si="41"/>
        <v>VG</v>
      </c>
    </row>
    <row r="848" spans="1:7" x14ac:dyDescent="0.15">
      <c r="A848" s="132" t="s">
        <v>1092</v>
      </c>
      <c r="B848" s="132" t="str">
        <f t="shared" si="39"/>
        <v>CB-100048</v>
      </c>
      <c r="C848" s="132" t="str">
        <f t="shared" si="40"/>
        <v>VE</v>
      </c>
      <c r="E848" s="132" t="str">
        <f>VLOOKUP(B848,managelist_20211101!$H$3:$I$10442,1,FALSE)</f>
        <v>CB-100048</v>
      </c>
      <c r="F848" s="132" t="str">
        <f>VLOOKUP(B848,managelist_20211101!$H$3:$I$10442,2,FALSE)</f>
        <v>VG</v>
      </c>
      <c r="G848" s="132" t="str">
        <f t="shared" si="41"/>
        <v>VG</v>
      </c>
    </row>
    <row r="849" spans="1:7" x14ac:dyDescent="0.15">
      <c r="A849" s="132" t="s">
        <v>1435</v>
      </c>
      <c r="B849" s="132" t="str">
        <f t="shared" si="39"/>
        <v>KT-120041</v>
      </c>
      <c r="C849" s="132" t="str">
        <f t="shared" si="40"/>
        <v>VE</v>
      </c>
      <c r="E849" s="132" t="str">
        <f>VLOOKUP(B849,managelist_20211101!$H$3:$I$10442,1,FALSE)</f>
        <v>KT-120041</v>
      </c>
      <c r="F849" s="132" t="str">
        <f>VLOOKUP(B849,managelist_20211101!$H$3:$I$10442,2,FALSE)</f>
        <v>VE</v>
      </c>
      <c r="G849" s="132" t="str">
        <f t="shared" si="41"/>
        <v>○</v>
      </c>
    </row>
    <row r="850" spans="1:7" x14ac:dyDescent="0.15">
      <c r="A850" s="132" t="s">
        <v>3266</v>
      </c>
      <c r="B850" s="132" t="str">
        <f t="shared" si="39"/>
        <v>KT-120052</v>
      </c>
      <c r="C850" s="132" t="str">
        <f t="shared" si="40"/>
        <v>VE</v>
      </c>
      <c r="E850" s="132" t="str">
        <f>VLOOKUP(B850,managelist_20211101!$H$3:$I$10442,1,FALSE)</f>
        <v>KT-120052</v>
      </c>
      <c r="F850" s="132" t="str">
        <f>VLOOKUP(B850,managelist_20211101!$H$3:$I$10442,2,FALSE)</f>
        <v>VE</v>
      </c>
      <c r="G850" s="132" t="str">
        <f t="shared" si="41"/>
        <v>○</v>
      </c>
    </row>
    <row r="851" spans="1:7" x14ac:dyDescent="0.15">
      <c r="A851" s="132" t="s">
        <v>3864</v>
      </c>
      <c r="B851" s="132" t="str">
        <f t="shared" si="39"/>
        <v>CB-090009</v>
      </c>
      <c r="C851" s="132" t="str">
        <f t="shared" si="40"/>
        <v>VG</v>
      </c>
      <c r="E851" s="132" t="str">
        <f>VLOOKUP(B851,managelist_20211101!$H$3:$I$10442,1,FALSE)</f>
        <v>CB-090009</v>
      </c>
      <c r="F851" s="132" t="str">
        <f>VLOOKUP(B851,managelist_20211101!$H$3:$I$10442,2,FALSE)</f>
        <v>VG</v>
      </c>
      <c r="G851" s="132" t="str">
        <f t="shared" si="41"/>
        <v>○</v>
      </c>
    </row>
    <row r="852" spans="1:7" x14ac:dyDescent="0.15">
      <c r="A852" s="132" t="s">
        <v>7904</v>
      </c>
      <c r="B852" s="132" t="str">
        <f t="shared" si="39"/>
        <v>KT-090018</v>
      </c>
      <c r="C852" s="132" t="str">
        <f t="shared" si="40"/>
        <v>VG</v>
      </c>
      <c r="E852" s="132" t="str">
        <f>VLOOKUP(B852,managelist_20211101!$H$3:$I$10442,1,FALSE)</f>
        <v>KT-090018</v>
      </c>
      <c r="F852" s="132" t="str">
        <f>VLOOKUP(B852,managelist_20211101!$H$3:$I$10442,2,FALSE)</f>
        <v>VG</v>
      </c>
      <c r="G852" s="132" t="str">
        <f t="shared" si="41"/>
        <v>○</v>
      </c>
    </row>
    <row r="853" spans="1:7" x14ac:dyDescent="0.15">
      <c r="A853" s="132" t="s">
        <v>7962</v>
      </c>
      <c r="B853" s="132" t="str">
        <f t="shared" si="39"/>
        <v>KT-090076</v>
      </c>
      <c r="C853" s="132" t="str">
        <f t="shared" si="40"/>
        <v>VG</v>
      </c>
      <c r="E853" s="132" t="str">
        <f>VLOOKUP(B853,managelist_20211101!$H$3:$I$10442,1,FALSE)</f>
        <v>KT-090076</v>
      </c>
      <c r="F853" s="132" t="str">
        <f>VLOOKUP(B853,managelist_20211101!$H$3:$I$10442,2,FALSE)</f>
        <v>VG</v>
      </c>
      <c r="G853" s="132" t="str">
        <f t="shared" si="41"/>
        <v>○</v>
      </c>
    </row>
    <row r="854" spans="1:7" x14ac:dyDescent="0.15">
      <c r="A854" s="132" t="s">
        <v>3063</v>
      </c>
      <c r="B854" s="132" t="str">
        <f t="shared" si="39"/>
        <v>KT-160058</v>
      </c>
      <c r="C854" s="132" t="str">
        <f t="shared" si="40"/>
        <v>VE</v>
      </c>
      <c r="E854" s="132" t="str">
        <f>VLOOKUP(B854,managelist_20211101!$H$3:$I$10442,1,FALSE)</f>
        <v>KT-160058</v>
      </c>
      <c r="F854" s="132" t="str">
        <f>VLOOKUP(B854,managelist_20211101!$H$3:$I$10442,2,FALSE)</f>
        <v>VE</v>
      </c>
      <c r="G854" s="132" t="str">
        <f t="shared" si="41"/>
        <v>○</v>
      </c>
    </row>
    <row r="855" spans="1:7" x14ac:dyDescent="0.15">
      <c r="A855" s="132" t="s">
        <v>3153</v>
      </c>
      <c r="B855" s="132" t="str">
        <f t="shared" si="39"/>
        <v>CG-140020</v>
      </c>
      <c r="C855" s="132" t="str">
        <f t="shared" si="40"/>
        <v>VE</v>
      </c>
      <c r="E855" s="132" t="str">
        <f>VLOOKUP(B855,managelist_20211101!$H$3:$I$10442,1,FALSE)</f>
        <v>CG-140020</v>
      </c>
      <c r="F855" s="132" t="str">
        <f>VLOOKUP(B855,managelist_20211101!$H$3:$I$10442,2,FALSE)</f>
        <v>VE</v>
      </c>
      <c r="G855" s="132" t="str">
        <f t="shared" si="41"/>
        <v>○</v>
      </c>
    </row>
    <row r="856" spans="1:7" x14ac:dyDescent="0.15">
      <c r="A856" s="132" t="s">
        <v>6147</v>
      </c>
      <c r="B856" s="132" t="str">
        <f t="shared" si="39"/>
        <v>KK-080001</v>
      </c>
      <c r="C856" s="132" t="str">
        <f t="shared" si="40"/>
        <v>VG</v>
      </c>
      <c r="E856" s="132" t="str">
        <f>VLOOKUP(B856,managelist_20211101!$H$3:$I$10442,1,FALSE)</f>
        <v>KK-080001</v>
      </c>
      <c r="F856" s="132" t="str">
        <f>VLOOKUP(B856,managelist_20211101!$H$3:$I$10442,2,FALSE)</f>
        <v>VG</v>
      </c>
      <c r="G856" s="132" t="str">
        <f t="shared" si="41"/>
        <v>○</v>
      </c>
    </row>
    <row r="857" spans="1:7" x14ac:dyDescent="0.15">
      <c r="A857" s="132" t="s">
        <v>6150</v>
      </c>
      <c r="B857" s="132" t="str">
        <f t="shared" si="39"/>
        <v>KK-080004</v>
      </c>
      <c r="C857" s="132" t="str">
        <f t="shared" si="40"/>
        <v>VG</v>
      </c>
      <c r="E857" s="132" t="str">
        <f>VLOOKUP(B857,managelist_20211101!$H$3:$I$10442,1,FALSE)</f>
        <v>KK-080004</v>
      </c>
      <c r="F857" s="132" t="str">
        <f>VLOOKUP(B857,managelist_20211101!$H$3:$I$10442,2,FALSE)</f>
        <v>VG</v>
      </c>
      <c r="G857" s="132" t="str">
        <f t="shared" si="41"/>
        <v>○</v>
      </c>
    </row>
    <row r="858" spans="1:7" x14ac:dyDescent="0.15">
      <c r="A858" s="132" t="s">
        <v>6223</v>
      </c>
      <c r="B858" s="132" t="str">
        <f t="shared" si="39"/>
        <v>KK-090025</v>
      </c>
      <c r="C858" s="132" t="str">
        <f t="shared" si="40"/>
        <v>VG</v>
      </c>
      <c r="E858" s="132" t="str">
        <f>VLOOKUP(B858,managelist_20211101!$H$3:$I$10442,1,FALSE)</f>
        <v>KK-090025</v>
      </c>
      <c r="F858" s="132" t="str">
        <f>VLOOKUP(B858,managelist_20211101!$H$3:$I$10442,2,FALSE)</f>
        <v>VG</v>
      </c>
      <c r="G858" s="132" t="str">
        <f t="shared" si="41"/>
        <v>○</v>
      </c>
    </row>
    <row r="859" spans="1:7" x14ac:dyDescent="0.15">
      <c r="A859" s="132" t="s">
        <v>7893</v>
      </c>
      <c r="B859" s="132" t="str">
        <f t="shared" si="39"/>
        <v>KT-090007</v>
      </c>
      <c r="C859" s="132" t="str">
        <f t="shared" si="40"/>
        <v>VG</v>
      </c>
      <c r="E859" s="132" t="str">
        <f>VLOOKUP(B859,managelist_20211101!$H$3:$I$10442,1,FALSE)</f>
        <v>KT-090007</v>
      </c>
      <c r="F859" s="132" t="str">
        <f>VLOOKUP(B859,managelist_20211101!$H$3:$I$10442,2,FALSE)</f>
        <v>VG</v>
      </c>
      <c r="G859" s="132" t="str">
        <f t="shared" si="41"/>
        <v>○</v>
      </c>
    </row>
    <row r="860" spans="1:7" x14ac:dyDescent="0.15">
      <c r="A860" s="132" t="s">
        <v>7956</v>
      </c>
      <c r="B860" s="132" t="str">
        <f t="shared" si="39"/>
        <v>KT-090070</v>
      </c>
      <c r="C860" s="132" t="str">
        <f t="shared" si="40"/>
        <v>VG</v>
      </c>
      <c r="E860" s="132" t="str">
        <f>VLOOKUP(B860,managelist_20211101!$H$3:$I$10442,1,FALSE)</f>
        <v>KT-090070</v>
      </c>
      <c r="F860" s="132" t="str">
        <f>VLOOKUP(B860,managelist_20211101!$H$3:$I$10442,2,FALSE)</f>
        <v>VG</v>
      </c>
      <c r="G860" s="132" t="str">
        <f t="shared" si="41"/>
        <v>○</v>
      </c>
    </row>
    <row r="861" spans="1:7" x14ac:dyDescent="0.15">
      <c r="A861" s="132" t="s">
        <v>3281</v>
      </c>
      <c r="B861" s="132" t="str">
        <f t="shared" si="39"/>
        <v>QS-110026</v>
      </c>
      <c r="C861" s="132" t="str">
        <f t="shared" si="40"/>
        <v>VE</v>
      </c>
      <c r="E861" s="132" t="str">
        <f>VLOOKUP(B861,managelist_20211101!$H$3:$I$10442,1,FALSE)</f>
        <v>QS-110026</v>
      </c>
      <c r="F861" s="132" t="str">
        <f>VLOOKUP(B861,managelist_20211101!$H$3:$I$10442,2,FALSE)</f>
        <v>VE</v>
      </c>
      <c r="G861" s="132" t="str">
        <f t="shared" si="41"/>
        <v>○</v>
      </c>
    </row>
    <row r="862" spans="1:7" x14ac:dyDescent="0.15">
      <c r="A862" s="132" t="s">
        <v>3259</v>
      </c>
      <c r="B862" s="132" t="str">
        <f t="shared" si="39"/>
        <v>TH-120019</v>
      </c>
      <c r="C862" s="132" t="str">
        <f t="shared" si="40"/>
        <v>VE</v>
      </c>
      <c r="E862" s="132" t="str">
        <f>VLOOKUP(B862,managelist_20211101!$H$3:$I$10442,1,FALSE)</f>
        <v>TH-120019</v>
      </c>
      <c r="F862" s="132" t="str">
        <f>VLOOKUP(B862,managelist_20211101!$H$3:$I$10442,2,FALSE)</f>
        <v>VE</v>
      </c>
      <c r="G862" s="132" t="str">
        <f t="shared" si="41"/>
        <v>○</v>
      </c>
    </row>
    <row r="863" spans="1:7" x14ac:dyDescent="0.15">
      <c r="A863" s="132" t="s">
        <v>3235</v>
      </c>
      <c r="B863" s="132" t="str">
        <f t="shared" si="39"/>
        <v>TH-130003</v>
      </c>
      <c r="C863" s="132" t="str">
        <f t="shared" si="40"/>
        <v>VR</v>
      </c>
      <c r="E863" s="132" t="str">
        <f>VLOOKUP(B863,managelist_20211101!$H$3:$I$10442,1,FALSE)</f>
        <v>TH-130003</v>
      </c>
      <c r="F863" s="132" t="str">
        <f>VLOOKUP(B863,managelist_20211101!$H$3:$I$10442,2,FALSE)</f>
        <v>VR</v>
      </c>
      <c r="G863" s="132" t="str">
        <f t="shared" si="41"/>
        <v>○</v>
      </c>
    </row>
    <row r="864" spans="1:7" x14ac:dyDescent="0.15">
      <c r="A864" s="132" t="s">
        <v>1623</v>
      </c>
      <c r="B864" s="132" t="str">
        <f t="shared" si="39"/>
        <v>TH-130006</v>
      </c>
      <c r="C864" s="132" t="str">
        <f t="shared" si="40"/>
        <v>VR</v>
      </c>
      <c r="E864" s="132" t="str">
        <f>VLOOKUP(B864,managelist_20211101!$H$3:$I$10442,1,FALSE)</f>
        <v>TH-130006</v>
      </c>
      <c r="F864" s="132" t="str">
        <f>VLOOKUP(B864,managelist_20211101!$H$3:$I$10442,2,FALSE)</f>
        <v>VR</v>
      </c>
      <c r="G864" s="132" t="str">
        <f t="shared" si="41"/>
        <v>○</v>
      </c>
    </row>
    <row r="865" spans="1:7" x14ac:dyDescent="0.15">
      <c r="A865" s="132" t="s">
        <v>3154</v>
      </c>
      <c r="B865" s="132" t="str">
        <f t="shared" si="39"/>
        <v>KK-140027</v>
      </c>
      <c r="C865" s="132" t="str">
        <f t="shared" si="40"/>
        <v>VE</v>
      </c>
      <c r="E865" s="132" t="str">
        <f>VLOOKUP(B865,managelist_20211101!$H$3:$I$10442,1,FALSE)</f>
        <v>KK-140027</v>
      </c>
      <c r="F865" s="132" t="str">
        <f>VLOOKUP(B865,managelist_20211101!$H$3:$I$10442,2,FALSE)</f>
        <v>VE</v>
      </c>
      <c r="G865" s="132" t="str">
        <f t="shared" si="41"/>
        <v>○</v>
      </c>
    </row>
    <row r="866" spans="1:7" x14ac:dyDescent="0.15">
      <c r="A866" s="132" t="s">
        <v>1297</v>
      </c>
      <c r="B866" s="132" t="str">
        <f t="shared" si="39"/>
        <v>KK-100074</v>
      </c>
      <c r="C866" s="132" t="str">
        <f t="shared" si="40"/>
        <v>VE</v>
      </c>
      <c r="E866" s="132" t="str">
        <f>VLOOKUP(B866,managelist_20211101!$H$3:$I$10442,1,FALSE)</f>
        <v>KK-100074</v>
      </c>
      <c r="F866" s="132" t="str">
        <f>VLOOKUP(B866,managelist_20211101!$H$3:$I$10442,2,FALSE)</f>
        <v>VG</v>
      </c>
      <c r="G866" s="132" t="str">
        <f t="shared" si="41"/>
        <v>VG</v>
      </c>
    </row>
    <row r="867" spans="1:7" x14ac:dyDescent="0.15">
      <c r="A867" s="132" t="s">
        <v>3107</v>
      </c>
      <c r="B867" s="132" t="str">
        <f t="shared" si="39"/>
        <v>QS-150030</v>
      </c>
      <c r="C867" s="132" t="str">
        <f t="shared" si="40"/>
        <v>VE</v>
      </c>
      <c r="E867" s="132" t="str">
        <f>VLOOKUP(B867,managelist_20211101!$H$3:$I$10442,1,FALSE)</f>
        <v>QS-150030</v>
      </c>
      <c r="F867" s="132" t="str">
        <f>VLOOKUP(B867,managelist_20211101!$H$3:$I$10442,2,FALSE)</f>
        <v>VE</v>
      </c>
      <c r="G867" s="132" t="str">
        <f t="shared" si="41"/>
        <v>○</v>
      </c>
    </row>
    <row r="868" spans="1:7" x14ac:dyDescent="0.15">
      <c r="A868" s="132" t="s">
        <v>1409</v>
      </c>
      <c r="B868" s="132" t="str">
        <f t="shared" si="39"/>
        <v>KT-110037</v>
      </c>
      <c r="C868" s="132" t="str">
        <f t="shared" si="40"/>
        <v>VE</v>
      </c>
      <c r="E868" s="132" t="str">
        <f>VLOOKUP(B868,managelist_20211101!$H$3:$I$10442,1,FALSE)</f>
        <v>KT-110037</v>
      </c>
      <c r="F868" s="132" t="str">
        <f>VLOOKUP(B868,managelist_20211101!$H$3:$I$10442,2,FALSE)</f>
        <v>VE</v>
      </c>
      <c r="G868" s="132" t="str">
        <f t="shared" si="41"/>
        <v>○</v>
      </c>
    </row>
    <row r="869" spans="1:7" x14ac:dyDescent="0.15">
      <c r="A869" s="132" t="s">
        <v>3067</v>
      </c>
      <c r="B869" s="132" t="str">
        <f t="shared" si="39"/>
        <v>QS-160009</v>
      </c>
      <c r="C869" s="132" t="str">
        <f t="shared" si="40"/>
        <v>VR</v>
      </c>
      <c r="E869" s="132" t="str">
        <f>VLOOKUP(B869,managelist_20211101!$H$3:$I$10442,1,FALSE)</f>
        <v>QS-160009</v>
      </c>
      <c r="F869" s="132" t="str">
        <f>VLOOKUP(B869,managelist_20211101!$H$3:$I$10442,2,FALSE)</f>
        <v>VE</v>
      </c>
      <c r="G869" s="132" t="str">
        <f t="shared" si="41"/>
        <v>VE</v>
      </c>
    </row>
    <row r="870" spans="1:7" x14ac:dyDescent="0.15">
      <c r="A870" s="132" t="s">
        <v>1104</v>
      </c>
      <c r="B870" s="132" t="str">
        <f t="shared" si="39"/>
        <v>CB-110020</v>
      </c>
      <c r="C870" s="132" t="str">
        <f t="shared" si="40"/>
        <v>VE</v>
      </c>
      <c r="E870" s="132" t="str">
        <f>VLOOKUP(B870,managelist_20211101!$H$3:$I$10442,1,FALSE)</f>
        <v>CB-110020</v>
      </c>
      <c r="F870" s="132" t="str">
        <f>VLOOKUP(B870,managelist_20211101!$H$3:$I$10442,2,FALSE)</f>
        <v>VE</v>
      </c>
      <c r="G870" s="132" t="str">
        <f t="shared" si="41"/>
        <v>○</v>
      </c>
    </row>
    <row r="871" spans="1:7" x14ac:dyDescent="0.15">
      <c r="A871" s="132" t="s">
        <v>1114</v>
      </c>
      <c r="B871" s="132" t="str">
        <f t="shared" si="39"/>
        <v>CB-110045</v>
      </c>
      <c r="C871" s="132" t="str">
        <f t="shared" si="40"/>
        <v>VE</v>
      </c>
      <c r="E871" s="132" t="str">
        <f>VLOOKUP(B871,managelist_20211101!$H$3:$I$10442,1,FALSE)</f>
        <v>CB-110045</v>
      </c>
      <c r="F871" s="132" t="str">
        <f>VLOOKUP(B871,managelist_20211101!$H$3:$I$10442,2,FALSE)</f>
        <v>VE</v>
      </c>
      <c r="G871" s="132" t="str">
        <f t="shared" si="41"/>
        <v>○</v>
      </c>
    </row>
    <row r="872" spans="1:7" x14ac:dyDescent="0.15">
      <c r="A872" s="132" t="s">
        <v>1251</v>
      </c>
      <c r="B872" s="132" t="str">
        <f t="shared" si="39"/>
        <v>HK-140002</v>
      </c>
      <c r="C872" s="132" t="str">
        <f t="shared" si="40"/>
        <v>VE</v>
      </c>
      <c r="G872" s="132">
        <f t="shared" si="41"/>
        <v>0</v>
      </c>
    </row>
    <row r="873" spans="1:7" x14ac:dyDescent="0.15">
      <c r="A873" s="132" t="s">
        <v>1376</v>
      </c>
      <c r="B873" s="132" t="str">
        <f t="shared" si="39"/>
        <v>KT-100033</v>
      </c>
      <c r="C873" s="132" t="str">
        <f t="shared" si="40"/>
        <v>VE</v>
      </c>
      <c r="G873" s="132">
        <f t="shared" si="41"/>
        <v>0</v>
      </c>
    </row>
    <row r="874" spans="1:7" x14ac:dyDescent="0.15">
      <c r="A874" s="132" t="s">
        <v>3260</v>
      </c>
      <c r="B874" s="132" t="str">
        <f t="shared" si="39"/>
        <v>KT-120077</v>
      </c>
      <c r="C874" s="132" t="str">
        <f t="shared" si="40"/>
        <v>VE</v>
      </c>
      <c r="G874" s="132">
        <f t="shared" si="41"/>
        <v>0</v>
      </c>
    </row>
    <row r="875" spans="1:7" x14ac:dyDescent="0.15">
      <c r="A875" s="132" t="s">
        <v>10405</v>
      </c>
      <c r="B875" s="132" t="str">
        <f t="shared" si="39"/>
        <v>QS-090019</v>
      </c>
      <c r="C875" s="132" t="str">
        <f t="shared" si="40"/>
        <v>VG</v>
      </c>
      <c r="G875" s="132">
        <f t="shared" si="41"/>
        <v>0</v>
      </c>
    </row>
    <row r="876" spans="1:7" x14ac:dyDescent="0.15">
      <c r="A876" s="132" t="s">
        <v>1601</v>
      </c>
      <c r="B876" s="132" t="str">
        <f t="shared" si="39"/>
        <v>TH-100030</v>
      </c>
      <c r="C876" s="132" t="str">
        <f t="shared" si="40"/>
        <v>VR</v>
      </c>
      <c r="G876" s="132">
        <f t="shared" si="41"/>
        <v>0</v>
      </c>
    </row>
    <row r="877" spans="1:7" x14ac:dyDescent="0.15">
      <c r="A877" s="132" t="s">
        <v>1434</v>
      </c>
      <c r="B877" s="132" t="str">
        <f t="shared" si="39"/>
        <v>KT-120039</v>
      </c>
      <c r="C877" s="132" t="str">
        <f t="shared" si="40"/>
        <v>VR</v>
      </c>
      <c r="G877" s="132">
        <f t="shared" si="41"/>
        <v>0</v>
      </c>
    </row>
    <row r="878" spans="1:7" x14ac:dyDescent="0.15">
      <c r="A878" s="132" t="s">
        <v>3160</v>
      </c>
      <c r="B878" s="132" t="str">
        <f t="shared" si="39"/>
        <v>KT-140098</v>
      </c>
      <c r="C878" s="132" t="str">
        <f t="shared" si="40"/>
        <v>VR</v>
      </c>
      <c r="G878" s="132">
        <f t="shared" si="41"/>
        <v>0</v>
      </c>
    </row>
    <row r="879" spans="1:7" x14ac:dyDescent="0.15">
      <c r="A879" s="132" t="s">
        <v>3229</v>
      </c>
      <c r="B879" s="132" t="str">
        <f t="shared" si="39"/>
        <v>KT-130031</v>
      </c>
      <c r="C879" s="132" t="str">
        <f t="shared" si="40"/>
        <v>VE</v>
      </c>
      <c r="G879" s="132">
        <f t="shared" si="41"/>
        <v>0</v>
      </c>
    </row>
    <row r="880" spans="1:7" x14ac:dyDescent="0.15">
      <c r="A880" s="132" t="s">
        <v>3221</v>
      </c>
      <c r="B880" s="132" t="str">
        <f t="shared" si="39"/>
        <v>KT-130050</v>
      </c>
      <c r="C880" s="132" t="str">
        <f t="shared" si="40"/>
        <v>VE</v>
      </c>
      <c r="G880" s="132">
        <f t="shared" si="41"/>
        <v>0</v>
      </c>
    </row>
    <row r="881" spans="1:7" x14ac:dyDescent="0.15">
      <c r="A881" s="132" t="s">
        <v>2977</v>
      </c>
      <c r="B881" s="132" t="str">
        <f t="shared" si="39"/>
        <v>KT-190079</v>
      </c>
      <c r="C881" s="132" t="str">
        <f t="shared" si="40"/>
        <v>VR</v>
      </c>
      <c r="G881" s="132">
        <f t="shared" si="41"/>
        <v>0</v>
      </c>
    </row>
    <row r="882" spans="1:7" x14ac:dyDescent="0.15">
      <c r="A882" s="132" t="s">
        <v>3261</v>
      </c>
      <c r="B882" s="132" t="str">
        <f t="shared" si="39"/>
        <v>CB-120033</v>
      </c>
      <c r="C882" s="132" t="str">
        <f t="shared" si="40"/>
        <v>VE</v>
      </c>
      <c r="G882" s="132">
        <f t="shared" si="41"/>
        <v>0</v>
      </c>
    </row>
    <row r="883" spans="1:7" x14ac:dyDescent="0.15">
      <c r="A883" s="132" t="s">
        <v>5441</v>
      </c>
      <c r="B883" s="132" t="str">
        <f t="shared" si="39"/>
        <v>HR-090012</v>
      </c>
      <c r="C883" s="132" t="str">
        <f t="shared" si="40"/>
        <v>VG</v>
      </c>
      <c r="G883" s="132">
        <f t="shared" si="41"/>
        <v>0</v>
      </c>
    </row>
    <row r="884" spans="1:7" x14ac:dyDescent="0.15">
      <c r="A884" s="132" t="s">
        <v>1443</v>
      </c>
      <c r="B884" s="132" t="str">
        <f t="shared" si="39"/>
        <v>KT-120062</v>
      </c>
      <c r="C884" s="132" t="str">
        <f t="shared" si="40"/>
        <v>VE</v>
      </c>
      <c r="G884" s="132">
        <f t="shared" si="41"/>
        <v>0</v>
      </c>
    </row>
    <row r="885" spans="1:7" x14ac:dyDescent="0.15">
      <c r="A885" s="132" t="s">
        <v>1616</v>
      </c>
      <c r="B885" s="132" t="str">
        <f t="shared" si="39"/>
        <v>TH-120010</v>
      </c>
      <c r="C885" s="132" t="str">
        <f t="shared" si="40"/>
        <v>VE</v>
      </c>
      <c r="G885" s="132">
        <f t="shared" si="41"/>
        <v>0</v>
      </c>
    </row>
    <row r="886" spans="1:7" x14ac:dyDescent="0.15">
      <c r="A886" s="132" t="s">
        <v>1590</v>
      </c>
      <c r="B886" s="132" t="str">
        <f t="shared" si="39"/>
        <v>TH-100007</v>
      </c>
      <c r="C886" s="132" t="str">
        <f t="shared" si="40"/>
        <v>VR</v>
      </c>
      <c r="G886" s="132">
        <f t="shared" si="41"/>
        <v>0</v>
      </c>
    </row>
    <row r="887" spans="1:7" x14ac:dyDescent="0.15">
      <c r="A887" s="132" t="s">
        <v>1151</v>
      </c>
      <c r="B887" s="132" t="str">
        <f t="shared" si="39"/>
        <v>CG-110006</v>
      </c>
      <c r="C887" s="132" t="str">
        <f t="shared" si="40"/>
        <v>VE</v>
      </c>
      <c r="G887" s="132">
        <f t="shared" si="41"/>
        <v>0</v>
      </c>
    </row>
    <row r="888" spans="1:7" x14ac:dyDescent="0.15">
      <c r="A888" s="132" t="s">
        <v>6164</v>
      </c>
      <c r="B888" s="132" t="str">
        <f t="shared" si="39"/>
        <v>KK-080018</v>
      </c>
      <c r="C888" s="132" t="str">
        <f t="shared" si="40"/>
        <v>VG</v>
      </c>
      <c r="G888" s="132">
        <f t="shared" si="41"/>
        <v>0</v>
      </c>
    </row>
    <row r="889" spans="1:7" x14ac:dyDescent="0.15">
      <c r="A889" s="132" t="s">
        <v>1547</v>
      </c>
      <c r="B889" s="132" t="str">
        <f t="shared" si="39"/>
        <v>QS-110036</v>
      </c>
      <c r="C889" s="132" t="str">
        <f t="shared" si="40"/>
        <v>VE</v>
      </c>
      <c r="G889" s="132">
        <f t="shared" si="41"/>
        <v>0</v>
      </c>
    </row>
    <row r="890" spans="1:7" x14ac:dyDescent="0.15">
      <c r="A890" s="132" t="s">
        <v>1219</v>
      </c>
      <c r="B890" s="132" t="str">
        <f t="shared" si="39"/>
        <v>HK-110013</v>
      </c>
      <c r="C890" s="132" t="str">
        <f t="shared" si="40"/>
        <v>VE</v>
      </c>
      <c r="G890" s="132">
        <f t="shared" si="41"/>
        <v>0</v>
      </c>
    </row>
    <row r="891" spans="1:7" x14ac:dyDescent="0.15">
      <c r="A891" s="132" t="s">
        <v>6152</v>
      </c>
      <c r="B891" s="132" t="str">
        <f t="shared" si="39"/>
        <v>KK-080006</v>
      </c>
      <c r="C891" s="132" t="str">
        <f t="shared" si="40"/>
        <v>VG</v>
      </c>
      <c r="G891" s="132">
        <f t="shared" si="41"/>
        <v>0</v>
      </c>
    </row>
    <row r="892" spans="1:7" x14ac:dyDescent="0.15">
      <c r="A892" s="132" t="s">
        <v>1555</v>
      </c>
      <c r="B892" s="132" t="str">
        <f t="shared" si="39"/>
        <v>QS-120023</v>
      </c>
      <c r="C892" s="132" t="str">
        <f t="shared" si="40"/>
        <v>VE</v>
      </c>
      <c r="G892" s="132">
        <f t="shared" si="41"/>
        <v>0</v>
      </c>
    </row>
    <row r="893" spans="1:7" x14ac:dyDescent="0.15">
      <c r="A893" s="132" t="s">
        <v>3213</v>
      </c>
      <c r="B893" s="132" t="str">
        <f t="shared" si="39"/>
        <v>KT-130060</v>
      </c>
      <c r="C893" s="132" t="str">
        <f t="shared" si="40"/>
        <v>VE</v>
      </c>
      <c r="G893" s="132">
        <f t="shared" si="41"/>
        <v>0</v>
      </c>
    </row>
    <row r="894" spans="1:7" x14ac:dyDescent="0.15">
      <c r="A894" s="132" t="s">
        <v>4607</v>
      </c>
      <c r="B894" s="132" t="str">
        <f t="shared" si="39"/>
        <v>CG-100018</v>
      </c>
      <c r="C894" s="132" t="str">
        <f t="shared" si="40"/>
        <v>VG</v>
      </c>
      <c r="G894" s="132">
        <f t="shared" si="41"/>
        <v>0</v>
      </c>
    </row>
    <row r="895" spans="1:7" x14ac:dyDescent="0.15">
      <c r="A895" s="132" t="s">
        <v>1183</v>
      </c>
      <c r="B895" s="132" t="str">
        <f t="shared" si="39"/>
        <v>CG-120018</v>
      </c>
      <c r="C895" s="132" t="str">
        <f t="shared" si="40"/>
        <v>VE</v>
      </c>
      <c r="G895" s="132">
        <f t="shared" si="41"/>
        <v>0</v>
      </c>
    </row>
    <row r="896" spans="1:7" x14ac:dyDescent="0.15">
      <c r="A896" s="132" t="s">
        <v>1098</v>
      </c>
      <c r="B896" s="132" t="str">
        <f t="shared" si="39"/>
        <v>CB-110006</v>
      </c>
      <c r="C896" s="132" t="str">
        <f t="shared" si="40"/>
        <v>VE</v>
      </c>
      <c r="G896" s="132">
        <f t="shared" si="41"/>
        <v>0</v>
      </c>
    </row>
    <row r="897" spans="1:7" x14ac:dyDescent="0.15">
      <c r="A897" s="132" t="s">
        <v>1533</v>
      </c>
      <c r="B897" s="132" t="str">
        <f t="shared" si="39"/>
        <v>QS-100037</v>
      </c>
      <c r="C897" s="132" t="str">
        <f t="shared" si="40"/>
        <v>VE</v>
      </c>
      <c r="G897" s="132">
        <f t="shared" si="41"/>
        <v>0</v>
      </c>
    </row>
    <row r="898" spans="1:7" x14ac:dyDescent="0.15">
      <c r="A898" s="132" t="s">
        <v>3149</v>
      </c>
      <c r="B898" s="132" t="str">
        <f t="shared" si="39"/>
        <v>KT-140120</v>
      </c>
      <c r="C898" s="132" t="str">
        <f t="shared" si="40"/>
        <v>VE</v>
      </c>
      <c r="G898" s="132">
        <f t="shared" si="41"/>
        <v>0</v>
      </c>
    </row>
    <row r="899" spans="1:7" x14ac:dyDescent="0.15">
      <c r="A899" s="132" t="s">
        <v>5433</v>
      </c>
      <c r="B899" s="132" t="str">
        <f t="shared" ref="B899:B962" si="42">LEFT(A899,FIND("-",A899)+6)</f>
        <v>HR-090004</v>
      </c>
      <c r="C899" s="132" t="str">
        <f t="shared" ref="C899:C962" si="43">RIGHT(A899,LEN(A899)-FIND("-",A899)-7)</f>
        <v>VG</v>
      </c>
      <c r="G899" s="132">
        <f t="shared" ref="G899:G962" si="44">IF(C899=F899,"○",F899)</f>
        <v>0</v>
      </c>
    </row>
    <row r="900" spans="1:7" x14ac:dyDescent="0.15">
      <c r="A900" s="132" t="s">
        <v>6194</v>
      </c>
      <c r="B900" s="132" t="str">
        <f t="shared" si="42"/>
        <v>KK-080048</v>
      </c>
      <c r="C900" s="132" t="str">
        <f t="shared" si="43"/>
        <v>VG</v>
      </c>
      <c r="G900" s="132">
        <f t="shared" si="44"/>
        <v>0</v>
      </c>
    </row>
    <row r="901" spans="1:7" x14ac:dyDescent="0.15">
      <c r="A901" s="132" t="s">
        <v>5437</v>
      </c>
      <c r="B901" s="132" t="str">
        <f t="shared" si="42"/>
        <v>HR-090008</v>
      </c>
      <c r="C901" s="132" t="str">
        <f t="shared" si="43"/>
        <v>VG</v>
      </c>
      <c r="G901" s="132">
        <f t="shared" si="44"/>
        <v>0</v>
      </c>
    </row>
    <row r="902" spans="1:7" x14ac:dyDescent="0.15">
      <c r="A902" s="132" t="s">
        <v>3265</v>
      </c>
      <c r="B902" s="132" t="str">
        <f t="shared" si="42"/>
        <v>QS-120012</v>
      </c>
      <c r="C902" s="132" t="str">
        <f t="shared" si="43"/>
        <v>VR</v>
      </c>
      <c r="G902" s="132">
        <f t="shared" si="44"/>
        <v>0</v>
      </c>
    </row>
    <row r="903" spans="1:7" x14ac:dyDescent="0.15">
      <c r="A903" s="132" t="s">
        <v>1303</v>
      </c>
      <c r="B903" s="132" t="str">
        <f t="shared" si="42"/>
        <v>KK-100089</v>
      </c>
      <c r="C903" s="132" t="str">
        <f t="shared" si="43"/>
        <v>VE</v>
      </c>
      <c r="G903" s="132">
        <f t="shared" si="44"/>
        <v>0</v>
      </c>
    </row>
    <row r="904" spans="1:7" x14ac:dyDescent="0.15">
      <c r="A904" s="132" t="s">
        <v>3147</v>
      </c>
      <c r="B904" s="132" t="str">
        <f t="shared" si="42"/>
        <v>KT-140130</v>
      </c>
      <c r="C904" s="132" t="str">
        <f t="shared" si="43"/>
        <v>VE</v>
      </c>
      <c r="G904" s="132">
        <f t="shared" si="44"/>
        <v>0</v>
      </c>
    </row>
    <row r="905" spans="1:7" x14ac:dyDescent="0.15">
      <c r="A905" s="132" t="s">
        <v>1294</v>
      </c>
      <c r="B905" s="132" t="str">
        <f t="shared" si="42"/>
        <v>KK-100060</v>
      </c>
      <c r="C905" s="132" t="str">
        <f t="shared" si="43"/>
        <v>V</v>
      </c>
      <c r="G905" s="132">
        <f t="shared" si="44"/>
        <v>0</v>
      </c>
    </row>
    <row r="906" spans="1:7" x14ac:dyDescent="0.15">
      <c r="A906" s="132" t="s">
        <v>10386</v>
      </c>
      <c r="B906" s="132" t="str">
        <f t="shared" si="42"/>
        <v>QS-080024</v>
      </c>
      <c r="C906" s="132" t="str">
        <f t="shared" si="43"/>
        <v>VG</v>
      </c>
      <c r="G906" s="132">
        <f t="shared" si="44"/>
        <v>0</v>
      </c>
    </row>
    <row r="907" spans="1:7" x14ac:dyDescent="0.15">
      <c r="A907" s="132" t="s">
        <v>1164</v>
      </c>
      <c r="B907" s="132" t="str">
        <f t="shared" si="42"/>
        <v>CG-110023</v>
      </c>
      <c r="C907" s="132" t="str">
        <f t="shared" si="43"/>
        <v>VE</v>
      </c>
      <c r="G907" s="132">
        <f t="shared" si="44"/>
        <v>0</v>
      </c>
    </row>
    <row r="908" spans="1:7" x14ac:dyDescent="0.15">
      <c r="A908" s="132" t="s">
        <v>1187</v>
      </c>
      <c r="B908" s="132" t="str">
        <f t="shared" si="42"/>
        <v>CG-120036</v>
      </c>
      <c r="C908" s="132" t="str">
        <f t="shared" si="43"/>
        <v>VE</v>
      </c>
      <c r="G908" s="132">
        <f t="shared" si="44"/>
        <v>0</v>
      </c>
    </row>
    <row r="909" spans="1:7" x14ac:dyDescent="0.15">
      <c r="A909" s="132" t="s">
        <v>1400</v>
      </c>
      <c r="B909" s="132" t="str">
        <f t="shared" si="42"/>
        <v>KT-100112</v>
      </c>
      <c r="C909" s="132" t="str">
        <f t="shared" si="43"/>
        <v>VE</v>
      </c>
      <c r="G909" s="132">
        <f t="shared" si="44"/>
        <v>0</v>
      </c>
    </row>
    <row r="910" spans="1:7" x14ac:dyDescent="0.15">
      <c r="A910" s="132" t="s">
        <v>3115</v>
      </c>
      <c r="B910" s="132" t="str">
        <f t="shared" si="42"/>
        <v>KT-150070</v>
      </c>
      <c r="C910" s="132" t="str">
        <f t="shared" si="43"/>
        <v>VE</v>
      </c>
      <c r="G910" s="132">
        <f t="shared" si="44"/>
        <v>0</v>
      </c>
    </row>
    <row r="911" spans="1:7" x14ac:dyDescent="0.15">
      <c r="A911" s="132" t="s">
        <v>3079</v>
      </c>
      <c r="B911" s="132" t="str">
        <f t="shared" si="42"/>
        <v>KT-160021</v>
      </c>
      <c r="C911" s="132" t="str">
        <f t="shared" si="43"/>
        <v>VE</v>
      </c>
      <c r="G911" s="132">
        <f t="shared" si="44"/>
        <v>0</v>
      </c>
    </row>
    <row r="912" spans="1:7" x14ac:dyDescent="0.15">
      <c r="A912" s="132" t="s">
        <v>3094</v>
      </c>
      <c r="B912" s="132" t="str">
        <f t="shared" si="42"/>
        <v>KT-150123</v>
      </c>
      <c r="C912" s="132" t="str">
        <f t="shared" si="43"/>
        <v>VR</v>
      </c>
      <c r="G912" s="132">
        <f t="shared" si="44"/>
        <v>0</v>
      </c>
    </row>
    <row r="913" spans="1:7" x14ac:dyDescent="0.15">
      <c r="A913" s="132" t="s">
        <v>1539</v>
      </c>
      <c r="B913" s="132" t="str">
        <f t="shared" si="42"/>
        <v>QS-110021</v>
      </c>
      <c r="C913" s="132" t="str">
        <f t="shared" si="43"/>
        <v>VE</v>
      </c>
      <c r="G913" s="132">
        <f t="shared" si="44"/>
        <v>0</v>
      </c>
    </row>
    <row r="914" spans="1:7" x14ac:dyDescent="0.15">
      <c r="A914" s="132" t="s">
        <v>3117</v>
      </c>
      <c r="B914" s="132" t="str">
        <f t="shared" si="42"/>
        <v>KT-150066</v>
      </c>
      <c r="C914" s="132" t="str">
        <f t="shared" si="43"/>
        <v>VE</v>
      </c>
      <c r="G914" s="132">
        <f t="shared" si="44"/>
        <v>0</v>
      </c>
    </row>
    <row r="915" spans="1:7" x14ac:dyDescent="0.15">
      <c r="A915" s="132" t="s">
        <v>3106</v>
      </c>
      <c r="B915" s="132" t="str">
        <f t="shared" si="42"/>
        <v>KT-150089</v>
      </c>
      <c r="C915" s="132" t="str">
        <f t="shared" si="43"/>
        <v>VE</v>
      </c>
      <c r="G915" s="132">
        <f t="shared" si="44"/>
        <v>0</v>
      </c>
    </row>
    <row r="916" spans="1:7" x14ac:dyDescent="0.15">
      <c r="A916" s="132" t="s">
        <v>1133</v>
      </c>
      <c r="B916" s="132" t="str">
        <f t="shared" si="42"/>
        <v>CB-130003</v>
      </c>
      <c r="C916" s="132" t="str">
        <f t="shared" si="43"/>
        <v>VE</v>
      </c>
      <c r="G916" s="132">
        <f t="shared" si="44"/>
        <v>0</v>
      </c>
    </row>
    <row r="917" spans="1:7" x14ac:dyDescent="0.15">
      <c r="A917" s="132" t="s">
        <v>3075</v>
      </c>
      <c r="B917" s="132" t="str">
        <f t="shared" si="42"/>
        <v>CB-160009</v>
      </c>
      <c r="C917" s="132" t="str">
        <f t="shared" si="43"/>
        <v>VE</v>
      </c>
      <c r="G917" s="132">
        <f t="shared" si="44"/>
        <v>0</v>
      </c>
    </row>
    <row r="918" spans="1:7" x14ac:dyDescent="0.15">
      <c r="A918" s="132" t="s">
        <v>1487</v>
      </c>
      <c r="B918" s="132" t="str">
        <f t="shared" si="42"/>
        <v>KT-130078</v>
      </c>
      <c r="C918" s="132" t="str">
        <f t="shared" si="43"/>
        <v>VE</v>
      </c>
      <c r="G918" s="132">
        <f t="shared" si="44"/>
        <v>0</v>
      </c>
    </row>
    <row r="919" spans="1:7" x14ac:dyDescent="0.15">
      <c r="A919" s="132" t="s">
        <v>3270</v>
      </c>
      <c r="B919" s="132" t="str">
        <f t="shared" si="42"/>
        <v>KK-120006</v>
      </c>
      <c r="C919" s="132" t="str">
        <f t="shared" si="43"/>
        <v>VE</v>
      </c>
      <c r="G919" s="132">
        <f t="shared" si="44"/>
        <v>0</v>
      </c>
    </row>
    <row r="920" spans="1:7" x14ac:dyDescent="0.15">
      <c r="A920" s="132" t="s">
        <v>3174</v>
      </c>
      <c r="B920" s="132" t="str">
        <f t="shared" si="42"/>
        <v>KT-140059</v>
      </c>
      <c r="C920" s="132" t="str">
        <f t="shared" si="43"/>
        <v>VE</v>
      </c>
      <c r="G920" s="132">
        <f t="shared" si="44"/>
        <v>0</v>
      </c>
    </row>
    <row r="921" spans="1:7" x14ac:dyDescent="0.15">
      <c r="A921" s="132" t="s">
        <v>3852</v>
      </c>
      <c r="B921" s="132" t="str">
        <f t="shared" si="42"/>
        <v>CB-080034</v>
      </c>
      <c r="C921" s="132" t="str">
        <f t="shared" si="43"/>
        <v>VG</v>
      </c>
      <c r="G921" s="132">
        <f t="shared" si="44"/>
        <v>0</v>
      </c>
    </row>
    <row r="922" spans="1:7" x14ac:dyDescent="0.15">
      <c r="A922" s="132" t="s">
        <v>3853</v>
      </c>
      <c r="B922" s="132" t="str">
        <f t="shared" si="42"/>
        <v>CB-080035</v>
      </c>
      <c r="C922" s="132" t="str">
        <f t="shared" si="43"/>
        <v>VG</v>
      </c>
      <c r="G922" s="132">
        <f t="shared" si="44"/>
        <v>0</v>
      </c>
    </row>
    <row r="923" spans="1:7" x14ac:dyDescent="0.15">
      <c r="A923" s="132" t="s">
        <v>3854</v>
      </c>
      <c r="B923" s="132" t="str">
        <f t="shared" si="42"/>
        <v>CB-080036</v>
      </c>
      <c r="C923" s="132" t="str">
        <f t="shared" si="43"/>
        <v>VG</v>
      </c>
      <c r="G923" s="132">
        <f t="shared" si="44"/>
        <v>0</v>
      </c>
    </row>
    <row r="924" spans="1:7" x14ac:dyDescent="0.15">
      <c r="A924" s="132" t="s">
        <v>1077</v>
      </c>
      <c r="B924" s="132" t="str">
        <f t="shared" si="42"/>
        <v>CB-100019</v>
      </c>
      <c r="C924" s="132" t="str">
        <f t="shared" si="43"/>
        <v>VR</v>
      </c>
      <c r="G924" s="132">
        <f t="shared" si="44"/>
        <v>0</v>
      </c>
    </row>
    <row r="925" spans="1:7" x14ac:dyDescent="0.15">
      <c r="A925" s="132" t="s">
        <v>1315</v>
      </c>
      <c r="B925" s="132" t="str">
        <f t="shared" si="42"/>
        <v>KK-110006</v>
      </c>
      <c r="C925" s="132" t="str">
        <f t="shared" si="43"/>
        <v>VR</v>
      </c>
      <c r="G925" s="132">
        <f t="shared" si="44"/>
        <v>0</v>
      </c>
    </row>
    <row r="926" spans="1:7" x14ac:dyDescent="0.15">
      <c r="A926" s="132" t="s">
        <v>1615</v>
      </c>
      <c r="B926" s="132" t="str">
        <f t="shared" si="42"/>
        <v>TH-120009</v>
      </c>
      <c r="C926" s="132" t="str">
        <f t="shared" si="43"/>
        <v>VE</v>
      </c>
      <c r="G926" s="132">
        <f t="shared" si="44"/>
        <v>0</v>
      </c>
    </row>
    <row r="927" spans="1:7" x14ac:dyDescent="0.15">
      <c r="A927" s="132" t="s">
        <v>1126</v>
      </c>
      <c r="B927" s="132" t="str">
        <f t="shared" si="42"/>
        <v>CB-120026</v>
      </c>
      <c r="C927" s="132" t="str">
        <f t="shared" si="43"/>
        <v>VE</v>
      </c>
      <c r="G927" s="132">
        <f t="shared" si="44"/>
        <v>0</v>
      </c>
    </row>
    <row r="928" spans="1:7" x14ac:dyDescent="0.15">
      <c r="A928" s="132" t="s">
        <v>1394</v>
      </c>
      <c r="B928" s="132" t="str">
        <f t="shared" si="42"/>
        <v>KT-100098</v>
      </c>
      <c r="C928" s="132" t="str">
        <f t="shared" si="43"/>
        <v>VR</v>
      </c>
      <c r="G928" s="132">
        <f t="shared" si="44"/>
        <v>0</v>
      </c>
    </row>
    <row r="929" spans="1:7" x14ac:dyDescent="0.15">
      <c r="A929" s="132" t="s">
        <v>4980</v>
      </c>
      <c r="B929" s="132" t="str">
        <f t="shared" si="42"/>
        <v>HK-080017</v>
      </c>
      <c r="C929" s="132" t="str">
        <f t="shared" si="43"/>
        <v>VG</v>
      </c>
      <c r="G929" s="132">
        <f t="shared" si="44"/>
        <v>0</v>
      </c>
    </row>
    <row r="930" spans="1:7" x14ac:dyDescent="0.15">
      <c r="A930" s="132" t="s">
        <v>3299</v>
      </c>
      <c r="B930" s="132" t="str">
        <f t="shared" si="42"/>
        <v>KK-100097</v>
      </c>
      <c r="C930" s="132" t="str">
        <f t="shared" si="43"/>
        <v>VE</v>
      </c>
      <c r="G930" s="132">
        <f t="shared" si="44"/>
        <v>0</v>
      </c>
    </row>
    <row r="931" spans="1:7" x14ac:dyDescent="0.15">
      <c r="A931" s="132" t="s">
        <v>3242</v>
      </c>
      <c r="B931" s="132" t="str">
        <f t="shared" si="42"/>
        <v>KT-130014</v>
      </c>
      <c r="C931" s="132" t="str">
        <f t="shared" si="43"/>
        <v>VR</v>
      </c>
      <c r="G931" s="132">
        <f t="shared" si="44"/>
        <v>0</v>
      </c>
    </row>
    <row r="932" spans="1:7" x14ac:dyDescent="0.15">
      <c r="A932" s="132" t="s">
        <v>1264</v>
      </c>
      <c r="B932" s="132" t="str">
        <f t="shared" si="42"/>
        <v>HR-120002</v>
      </c>
      <c r="C932" s="132" t="str">
        <f t="shared" si="43"/>
        <v>VE</v>
      </c>
      <c r="G932" s="132">
        <f t="shared" si="44"/>
        <v>0</v>
      </c>
    </row>
    <row r="933" spans="1:7" x14ac:dyDescent="0.15">
      <c r="A933" s="132" t="s">
        <v>1128</v>
      </c>
      <c r="B933" s="132" t="str">
        <f t="shared" si="42"/>
        <v>CB-120028</v>
      </c>
      <c r="C933" s="132" t="str">
        <f t="shared" si="43"/>
        <v>VR</v>
      </c>
      <c r="G933" s="132">
        <f t="shared" si="44"/>
        <v>0</v>
      </c>
    </row>
    <row r="934" spans="1:7" x14ac:dyDescent="0.15">
      <c r="A934" s="132" t="s">
        <v>1149</v>
      </c>
      <c r="B934" s="132" t="str">
        <f t="shared" si="42"/>
        <v>CG-110001</v>
      </c>
      <c r="C934" s="132" t="str">
        <f t="shared" si="43"/>
        <v>VE</v>
      </c>
      <c r="G934" s="132">
        <f t="shared" si="44"/>
        <v>0</v>
      </c>
    </row>
    <row r="935" spans="1:7" x14ac:dyDescent="0.15">
      <c r="A935" s="132" t="s">
        <v>1180</v>
      </c>
      <c r="B935" s="132" t="str">
        <f t="shared" si="42"/>
        <v>CG-120014</v>
      </c>
      <c r="C935" s="132" t="str">
        <f t="shared" si="43"/>
        <v>VE</v>
      </c>
      <c r="G935" s="132">
        <f t="shared" si="44"/>
        <v>0</v>
      </c>
    </row>
    <row r="936" spans="1:7" x14ac:dyDescent="0.15">
      <c r="A936" s="132" t="s">
        <v>4983</v>
      </c>
      <c r="B936" s="132" t="str">
        <f t="shared" si="42"/>
        <v>HK-080020</v>
      </c>
      <c r="C936" s="132" t="str">
        <f t="shared" si="43"/>
        <v>VG</v>
      </c>
      <c r="G936" s="132">
        <f t="shared" si="44"/>
        <v>0</v>
      </c>
    </row>
    <row r="937" spans="1:7" x14ac:dyDescent="0.15">
      <c r="A937" s="132" t="s">
        <v>3311</v>
      </c>
      <c r="B937" s="132" t="str">
        <f t="shared" si="42"/>
        <v>HR-100007</v>
      </c>
      <c r="C937" s="132" t="str">
        <f t="shared" si="43"/>
        <v>VE</v>
      </c>
      <c r="G937" s="132">
        <f t="shared" si="44"/>
        <v>0</v>
      </c>
    </row>
    <row r="938" spans="1:7" x14ac:dyDescent="0.15">
      <c r="A938" s="132" t="s">
        <v>3314</v>
      </c>
      <c r="B938" s="132" t="str">
        <f t="shared" si="42"/>
        <v>KT-100036</v>
      </c>
      <c r="C938" s="132" t="str">
        <f t="shared" si="43"/>
        <v>VE</v>
      </c>
      <c r="G938" s="132">
        <f t="shared" si="44"/>
        <v>0</v>
      </c>
    </row>
    <row r="939" spans="1:7" x14ac:dyDescent="0.15">
      <c r="A939" s="132" t="s">
        <v>10381</v>
      </c>
      <c r="B939" s="132" t="str">
        <f t="shared" si="42"/>
        <v>QS-080019</v>
      </c>
      <c r="C939" s="132" t="str">
        <f t="shared" si="43"/>
        <v>VG</v>
      </c>
      <c r="G939" s="132">
        <f t="shared" si="44"/>
        <v>0</v>
      </c>
    </row>
    <row r="940" spans="1:7" x14ac:dyDescent="0.15">
      <c r="A940" s="132" t="s">
        <v>3180</v>
      </c>
      <c r="B940" s="132" t="str">
        <f t="shared" si="42"/>
        <v>KT-140040</v>
      </c>
      <c r="C940" s="132" t="str">
        <f t="shared" si="43"/>
        <v>VR</v>
      </c>
      <c r="G940" s="132">
        <f t="shared" si="44"/>
        <v>0</v>
      </c>
    </row>
    <row r="941" spans="1:7" x14ac:dyDescent="0.15">
      <c r="A941" s="132" t="s">
        <v>1084</v>
      </c>
      <c r="B941" s="132" t="str">
        <f t="shared" si="42"/>
        <v>CB-100031</v>
      </c>
      <c r="C941" s="132" t="str">
        <f t="shared" si="43"/>
        <v>VE</v>
      </c>
      <c r="G941" s="132">
        <f t="shared" si="44"/>
        <v>0</v>
      </c>
    </row>
    <row r="942" spans="1:7" x14ac:dyDescent="0.15">
      <c r="A942" s="132" t="s">
        <v>1110</v>
      </c>
      <c r="B942" s="132" t="str">
        <f t="shared" si="42"/>
        <v>CB-110033</v>
      </c>
      <c r="C942" s="132" t="str">
        <f t="shared" si="43"/>
        <v>VE</v>
      </c>
      <c r="G942" s="132">
        <f t="shared" si="44"/>
        <v>0</v>
      </c>
    </row>
    <row r="943" spans="1:7" x14ac:dyDescent="0.15">
      <c r="A943" s="132" t="s">
        <v>4564</v>
      </c>
      <c r="B943" s="132" t="str">
        <f t="shared" si="42"/>
        <v>CG-080025</v>
      </c>
      <c r="C943" s="132" t="str">
        <f t="shared" si="43"/>
        <v>VG</v>
      </c>
      <c r="G943" s="132">
        <f t="shared" si="44"/>
        <v>0</v>
      </c>
    </row>
    <row r="944" spans="1:7" x14ac:dyDescent="0.15">
      <c r="A944" s="132" t="s">
        <v>1153</v>
      </c>
      <c r="B944" s="132" t="str">
        <f t="shared" si="42"/>
        <v>CG-110009</v>
      </c>
      <c r="C944" s="132" t="str">
        <f t="shared" si="43"/>
        <v>VE</v>
      </c>
      <c r="G944" s="132">
        <f t="shared" si="44"/>
        <v>0</v>
      </c>
    </row>
    <row r="945" spans="1:7" x14ac:dyDescent="0.15">
      <c r="A945" s="132" t="s">
        <v>5415</v>
      </c>
      <c r="B945" s="132" t="str">
        <f t="shared" si="42"/>
        <v>HR-080014</v>
      </c>
      <c r="C945" s="132" t="str">
        <f t="shared" si="43"/>
        <v>VG</v>
      </c>
      <c r="G945" s="132">
        <f t="shared" si="44"/>
        <v>0</v>
      </c>
    </row>
    <row r="946" spans="1:7" x14ac:dyDescent="0.15">
      <c r="A946" s="132" t="s">
        <v>1328</v>
      </c>
      <c r="B946" s="132" t="str">
        <f t="shared" si="42"/>
        <v>KK-110052</v>
      </c>
      <c r="C946" s="132" t="str">
        <f t="shared" si="43"/>
        <v>VE</v>
      </c>
      <c r="G946" s="132">
        <f t="shared" si="44"/>
        <v>0</v>
      </c>
    </row>
    <row r="947" spans="1:7" x14ac:dyDescent="0.15">
      <c r="A947" s="132" t="s">
        <v>1374</v>
      </c>
      <c r="B947" s="132" t="str">
        <f t="shared" si="42"/>
        <v>KT-100028</v>
      </c>
      <c r="C947" s="132" t="str">
        <f t="shared" si="43"/>
        <v>VE</v>
      </c>
      <c r="G947" s="132">
        <f t="shared" si="44"/>
        <v>0</v>
      </c>
    </row>
    <row r="948" spans="1:7" x14ac:dyDescent="0.15">
      <c r="A948" s="132" t="s">
        <v>1468</v>
      </c>
      <c r="B948" s="132" t="str">
        <f t="shared" si="42"/>
        <v>KT-130019</v>
      </c>
      <c r="C948" s="132" t="str">
        <f t="shared" si="43"/>
        <v>VR</v>
      </c>
      <c r="G948" s="132">
        <f t="shared" si="44"/>
        <v>0</v>
      </c>
    </row>
    <row r="949" spans="1:7" x14ac:dyDescent="0.15">
      <c r="A949" s="132" t="s">
        <v>1495</v>
      </c>
      <c r="B949" s="132" t="str">
        <f t="shared" si="42"/>
        <v>KT-140022</v>
      </c>
      <c r="C949" s="132" t="str">
        <f t="shared" si="43"/>
        <v>VE</v>
      </c>
      <c r="G949" s="132">
        <f t="shared" si="44"/>
        <v>0</v>
      </c>
    </row>
    <row r="950" spans="1:7" x14ac:dyDescent="0.15">
      <c r="A950" s="132" t="s">
        <v>1596</v>
      </c>
      <c r="B950" s="132" t="str">
        <f t="shared" si="42"/>
        <v>TH-100021</v>
      </c>
      <c r="C950" s="132" t="str">
        <f t="shared" si="43"/>
        <v>VE</v>
      </c>
      <c r="G950" s="132">
        <f t="shared" si="44"/>
        <v>0</v>
      </c>
    </row>
    <row r="951" spans="1:7" x14ac:dyDescent="0.15">
      <c r="A951" s="132" t="s">
        <v>2997</v>
      </c>
      <c r="B951" s="132" t="str">
        <f t="shared" si="42"/>
        <v>KT-170105</v>
      </c>
      <c r="C951" s="132" t="str">
        <f t="shared" si="43"/>
        <v>VR</v>
      </c>
      <c r="G951" s="132">
        <f t="shared" si="44"/>
        <v>0</v>
      </c>
    </row>
    <row r="952" spans="1:7" x14ac:dyDescent="0.15">
      <c r="A952" s="132" t="s">
        <v>3098</v>
      </c>
      <c r="B952" s="132" t="str">
        <f t="shared" si="42"/>
        <v>KT-150104</v>
      </c>
      <c r="C952" s="132" t="str">
        <f t="shared" si="43"/>
        <v>VE</v>
      </c>
      <c r="G952" s="132">
        <f t="shared" si="44"/>
        <v>0</v>
      </c>
    </row>
    <row r="953" spans="1:7" x14ac:dyDescent="0.15">
      <c r="A953" s="132" t="s">
        <v>3141</v>
      </c>
      <c r="B953" s="132" t="str">
        <f t="shared" si="42"/>
        <v>KT-150010</v>
      </c>
      <c r="C953" s="132" t="str">
        <f t="shared" si="43"/>
        <v>VE</v>
      </c>
      <c r="G953" s="132">
        <f t="shared" si="44"/>
        <v>0</v>
      </c>
    </row>
    <row r="954" spans="1:7" x14ac:dyDescent="0.15">
      <c r="A954" s="132" t="s">
        <v>3188</v>
      </c>
      <c r="B954" s="132" t="str">
        <f t="shared" si="42"/>
        <v>KT-140013</v>
      </c>
      <c r="C954" s="132" t="str">
        <f t="shared" si="43"/>
        <v>VE</v>
      </c>
      <c r="G954" s="132">
        <f t="shared" si="44"/>
        <v>0</v>
      </c>
    </row>
    <row r="955" spans="1:7" x14ac:dyDescent="0.15">
      <c r="A955" s="132" t="s">
        <v>3040</v>
      </c>
      <c r="B955" s="132" t="str">
        <f t="shared" si="42"/>
        <v>KK-160048</v>
      </c>
      <c r="C955" s="132" t="str">
        <f t="shared" si="43"/>
        <v>VR</v>
      </c>
      <c r="G955" s="132">
        <f t="shared" si="44"/>
        <v>0</v>
      </c>
    </row>
    <row r="956" spans="1:7" x14ac:dyDescent="0.15">
      <c r="A956" s="132" t="s">
        <v>3145</v>
      </c>
      <c r="B956" s="132" t="str">
        <f t="shared" si="42"/>
        <v>QS-140020</v>
      </c>
      <c r="C956" s="132" t="str">
        <f t="shared" si="43"/>
        <v>VE</v>
      </c>
      <c r="G956" s="132">
        <f t="shared" si="44"/>
        <v>0</v>
      </c>
    </row>
    <row r="957" spans="1:7" x14ac:dyDescent="0.15">
      <c r="A957" s="132" t="s">
        <v>6196</v>
      </c>
      <c r="B957" s="132" t="str">
        <f t="shared" si="42"/>
        <v>KK-080050</v>
      </c>
      <c r="C957" s="132" t="str">
        <f t="shared" si="43"/>
        <v>VG</v>
      </c>
      <c r="G957" s="132">
        <f t="shared" si="44"/>
        <v>0</v>
      </c>
    </row>
    <row r="958" spans="1:7" x14ac:dyDescent="0.15">
      <c r="A958" s="132" t="s">
        <v>7901</v>
      </c>
      <c r="B958" s="132" t="str">
        <f t="shared" si="42"/>
        <v>KT-090015</v>
      </c>
      <c r="C958" s="132" t="str">
        <f t="shared" si="43"/>
        <v>VG</v>
      </c>
      <c r="G958" s="132">
        <f t="shared" si="44"/>
        <v>0</v>
      </c>
    </row>
    <row r="959" spans="1:7" x14ac:dyDescent="0.15">
      <c r="A959" s="132" t="s">
        <v>3233</v>
      </c>
      <c r="B959" s="132" t="str">
        <f t="shared" si="42"/>
        <v>KT-130026</v>
      </c>
      <c r="C959" s="132" t="str">
        <f t="shared" si="43"/>
        <v>VE</v>
      </c>
      <c r="G959" s="132">
        <f t="shared" si="44"/>
        <v>0</v>
      </c>
    </row>
    <row r="960" spans="1:7" x14ac:dyDescent="0.15">
      <c r="A960" s="132" t="s">
        <v>3237</v>
      </c>
      <c r="B960" s="132" t="str">
        <f t="shared" si="42"/>
        <v>SK-130008</v>
      </c>
      <c r="C960" s="132" t="str">
        <f t="shared" si="43"/>
        <v>VE</v>
      </c>
      <c r="G960" s="132">
        <f t="shared" si="44"/>
        <v>0</v>
      </c>
    </row>
    <row r="961" spans="1:7" x14ac:dyDescent="0.15">
      <c r="A961" s="132" t="s">
        <v>1088</v>
      </c>
      <c r="B961" s="132" t="str">
        <f t="shared" si="42"/>
        <v>CB-100038</v>
      </c>
      <c r="C961" s="132" t="str">
        <f t="shared" si="43"/>
        <v>VE</v>
      </c>
      <c r="G961" s="132">
        <f t="shared" si="44"/>
        <v>0</v>
      </c>
    </row>
    <row r="962" spans="1:7" x14ac:dyDescent="0.15">
      <c r="A962" s="132" t="s">
        <v>1375</v>
      </c>
      <c r="B962" s="132" t="str">
        <f t="shared" si="42"/>
        <v>KT-100031</v>
      </c>
      <c r="C962" s="132" t="str">
        <f t="shared" si="43"/>
        <v>VE</v>
      </c>
      <c r="G962" s="132">
        <f t="shared" si="44"/>
        <v>0</v>
      </c>
    </row>
    <row r="963" spans="1:7" x14ac:dyDescent="0.15">
      <c r="A963" s="132" t="s">
        <v>1273</v>
      </c>
      <c r="B963" s="132" t="str">
        <f t="shared" ref="B963:B1026" si="45">LEFT(A963,FIND("-",A963)+6)</f>
        <v>HR-130013</v>
      </c>
      <c r="C963" s="132" t="str">
        <f t="shared" ref="C963:C1026" si="46">RIGHT(A963,LEN(A963)-FIND("-",A963)-7)</f>
        <v>VE</v>
      </c>
      <c r="G963" s="132">
        <f t="shared" ref="G963:G1026" si="47">IF(C963=F963,"○",F963)</f>
        <v>0</v>
      </c>
    </row>
    <row r="964" spans="1:7" x14ac:dyDescent="0.15">
      <c r="A964" s="132" t="s">
        <v>1546</v>
      </c>
      <c r="B964" s="132" t="str">
        <f t="shared" si="45"/>
        <v>QS-110033</v>
      </c>
      <c r="C964" s="132" t="str">
        <f t="shared" si="46"/>
        <v>VE</v>
      </c>
      <c r="G964" s="132">
        <f t="shared" si="47"/>
        <v>0</v>
      </c>
    </row>
    <row r="965" spans="1:7" x14ac:dyDescent="0.15">
      <c r="A965" s="132" t="s">
        <v>3300</v>
      </c>
      <c r="B965" s="132" t="str">
        <f t="shared" si="45"/>
        <v>TH-100032</v>
      </c>
      <c r="C965" s="132" t="str">
        <f t="shared" si="46"/>
        <v>VE</v>
      </c>
      <c r="G965" s="132">
        <f t="shared" si="47"/>
        <v>0</v>
      </c>
    </row>
    <row r="966" spans="1:7" x14ac:dyDescent="0.15">
      <c r="A966" s="132" t="s">
        <v>3206</v>
      </c>
      <c r="B966" s="132" t="str">
        <f t="shared" si="45"/>
        <v>SK-130018</v>
      </c>
      <c r="C966" s="132" t="str">
        <f t="shared" si="46"/>
        <v>VR</v>
      </c>
      <c r="G966" s="132">
        <f t="shared" si="47"/>
        <v>0</v>
      </c>
    </row>
    <row r="967" spans="1:7" x14ac:dyDescent="0.15">
      <c r="A967" s="132" t="s">
        <v>1458</v>
      </c>
      <c r="B967" s="132" t="str">
        <f t="shared" si="45"/>
        <v>KT-120111</v>
      </c>
      <c r="C967" s="132" t="str">
        <f t="shared" si="46"/>
        <v>VR</v>
      </c>
      <c r="G967" s="132">
        <f t="shared" si="47"/>
        <v>0</v>
      </c>
    </row>
    <row r="968" spans="1:7" x14ac:dyDescent="0.15">
      <c r="A968" s="132" t="s">
        <v>1112</v>
      </c>
      <c r="B968" s="132" t="str">
        <f t="shared" si="45"/>
        <v>CB-110039</v>
      </c>
      <c r="C968" s="132" t="str">
        <f t="shared" si="46"/>
        <v>VE</v>
      </c>
      <c r="G968" s="132">
        <f t="shared" si="47"/>
        <v>0</v>
      </c>
    </row>
    <row r="969" spans="1:7" x14ac:dyDescent="0.15">
      <c r="A969" s="132" t="s">
        <v>6165</v>
      </c>
      <c r="B969" s="132" t="str">
        <f t="shared" si="45"/>
        <v>KK-080019</v>
      </c>
      <c r="C969" s="132" t="str">
        <f t="shared" si="46"/>
        <v>VG</v>
      </c>
      <c r="G969" s="132">
        <f t="shared" si="47"/>
        <v>0</v>
      </c>
    </row>
    <row r="970" spans="1:7" x14ac:dyDescent="0.15">
      <c r="A970" s="132" t="s">
        <v>6167</v>
      </c>
      <c r="B970" s="132" t="str">
        <f t="shared" si="45"/>
        <v>KK-080021</v>
      </c>
      <c r="C970" s="132" t="str">
        <f t="shared" si="46"/>
        <v>VG</v>
      </c>
      <c r="G970" s="132">
        <f t="shared" si="47"/>
        <v>0</v>
      </c>
    </row>
    <row r="971" spans="1:7" x14ac:dyDescent="0.15">
      <c r="A971" s="132" t="s">
        <v>6172</v>
      </c>
      <c r="B971" s="132" t="str">
        <f t="shared" si="45"/>
        <v>KK-080026</v>
      </c>
      <c r="C971" s="132" t="str">
        <f t="shared" si="46"/>
        <v>VG</v>
      </c>
      <c r="G971" s="132">
        <f t="shared" si="47"/>
        <v>0</v>
      </c>
    </row>
    <row r="972" spans="1:7" x14ac:dyDescent="0.15">
      <c r="A972" s="132" t="s">
        <v>6181</v>
      </c>
      <c r="B972" s="132" t="str">
        <f t="shared" si="45"/>
        <v>KK-080035</v>
      </c>
      <c r="C972" s="132" t="str">
        <f t="shared" si="46"/>
        <v>VG</v>
      </c>
      <c r="G972" s="132">
        <f t="shared" si="47"/>
        <v>0</v>
      </c>
    </row>
    <row r="973" spans="1:7" x14ac:dyDescent="0.15">
      <c r="A973" s="132" t="s">
        <v>1312</v>
      </c>
      <c r="B973" s="132" t="str">
        <f t="shared" si="45"/>
        <v>KK-100109</v>
      </c>
      <c r="C973" s="132" t="str">
        <f t="shared" si="46"/>
        <v>VR</v>
      </c>
      <c r="G973" s="132">
        <f t="shared" si="47"/>
        <v>0</v>
      </c>
    </row>
    <row r="974" spans="1:7" x14ac:dyDescent="0.15">
      <c r="A974" s="132" t="s">
        <v>3276</v>
      </c>
      <c r="B974" s="132" t="str">
        <f t="shared" si="45"/>
        <v>KK-110063</v>
      </c>
      <c r="C974" s="132" t="str">
        <f t="shared" si="46"/>
        <v>VR</v>
      </c>
      <c r="G974" s="132">
        <f t="shared" si="47"/>
        <v>0</v>
      </c>
    </row>
    <row r="975" spans="1:7" x14ac:dyDescent="0.15">
      <c r="A975" s="132" t="s">
        <v>3216</v>
      </c>
      <c r="B975" s="132" t="str">
        <f t="shared" si="45"/>
        <v>KK-130026</v>
      </c>
      <c r="C975" s="132" t="str">
        <f t="shared" si="46"/>
        <v>VR</v>
      </c>
      <c r="G975" s="132">
        <f t="shared" si="47"/>
        <v>0</v>
      </c>
    </row>
    <row r="976" spans="1:7" x14ac:dyDescent="0.15">
      <c r="A976" s="132" t="s">
        <v>1425</v>
      </c>
      <c r="B976" s="132" t="str">
        <f t="shared" si="45"/>
        <v>KT-120010</v>
      </c>
      <c r="C976" s="132" t="str">
        <f t="shared" si="46"/>
        <v>VE</v>
      </c>
      <c r="G976" s="132">
        <f t="shared" si="47"/>
        <v>0</v>
      </c>
    </row>
    <row r="977" spans="1:7" x14ac:dyDescent="0.15">
      <c r="A977" s="132" t="s">
        <v>1447</v>
      </c>
      <c r="B977" s="132" t="str">
        <f t="shared" si="45"/>
        <v>KT-120078</v>
      </c>
      <c r="C977" s="132" t="str">
        <f t="shared" si="46"/>
        <v>VR</v>
      </c>
      <c r="G977" s="132">
        <f t="shared" si="47"/>
        <v>0</v>
      </c>
    </row>
    <row r="978" spans="1:7" x14ac:dyDescent="0.15">
      <c r="A978" s="132" t="s">
        <v>1473</v>
      </c>
      <c r="B978" s="132" t="str">
        <f t="shared" si="45"/>
        <v>KT-130041</v>
      </c>
      <c r="C978" s="132" t="str">
        <f t="shared" si="46"/>
        <v>V</v>
      </c>
      <c r="G978" s="132">
        <f t="shared" si="47"/>
        <v>0</v>
      </c>
    </row>
    <row r="979" spans="1:7" x14ac:dyDescent="0.15">
      <c r="A979" s="132" t="s">
        <v>1475</v>
      </c>
      <c r="B979" s="132" t="str">
        <f t="shared" si="45"/>
        <v>KT-130046</v>
      </c>
      <c r="C979" s="132" t="str">
        <f t="shared" si="46"/>
        <v>V</v>
      </c>
      <c r="G979" s="132">
        <f t="shared" si="47"/>
        <v>0</v>
      </c>
    </row>
    <row r="980" spans="1:7" x14ac:dyDescent="0.15">
      <c r="A980" s="132" t="s">
        <v>1478</v>
      </c>
      <c r="B980" s="132" t="str">
        <f t="shared" si="45"/>
        <v>KT-130057</v>
      </c>
      <c r="C980" s="132" t="str">
        <f t="shared" si="46"/>
        <v>V</v>
      </c>
      <c r="G980" s="132">
        <f t="shared" si="47"/>
        <v>0</v>
      </c>
    </row>
    <row r="981" spans="1:7" x14ac:dyDescent="0.15">
      <c r="A981" s="132" t="s">
        <v>1479</v>
      </c>
      <c r="B981" s="132" t="str">
        <f t="shared" si="45"/>
        <v>KT-130058</v>
      </c>
      <c r="C981" s="132" t="str">
        <f t="shared" si="46"/>
        <v>V</v>
      </c>
      <c r="G981" s="132">
        <f t="shared" si="47"/>
        <v>0</v>
      </c>
    </row>
    <row r="982" spans="1:7" x14ac:dyDescent="0.15">
      <c r="A982" s="132" t="s">
        <v>1488</v>
      </c>
      <c r="B982" s="132" t="str">
        <f t="shared" si="45"/>
        <v>KT-130095</v>
      </c>
      <c r="C982" s="132" t="str">
        <f t="shared" si="46"/>
        <v>VE</v>
      </c>
      <c r="G982" s="132">
        <f t="shared" si="47"/>
        <v>0</v>
      </c>
    </row>
    <row r="983" spans="1:7" x14ac:dyDescent="0.15">
      <c r="A983" s="132" t="s">
        <v>11216</v>
      </c>
      <c r="B983" s="132" t="str">
        <f t="shared" si="45"/>
        <v>SK-080015</v>
      </c>
      <c r="C983" s="132" t="str">
        <f t="shared" si="46"/>
        <v>VG</v>
      </c>
      <c r="G983" s="132">
        <f t="shared" si="47"/>
        <v>0</v>
      </c>
    </row>
    <row r="984" spans="1:7" x14ac:dyDescent="0.15">
      <c r="A984" s="132" t="s">
        <v>11224</v>
      </c>
      <c r="B984" s="132" t="str">
        <f t="shared" si="45"/>
        <v>SK-090005</v>
      </c>
      <c r="C984" s="132" t="str">
        <f t="shared" si="46"/>
        <v>VG</v>
      </c>
      <c r="G984" s="132">
        <f t="shared" si="47"/>
        <v>0</v>
      </c>
    </row>
    <row r="985" spans="1:7" x14ac:dyDescent="0.15">
      <c r="A985" s="132" t="s">
        <v>1581</v>
      </c>
      <c r="B985" s="132" t="str">
        <f t="shared" si="45"/>
        <v>SK-110019</v>
      </c>
      <c r="C985" s="132" t="str">
        <f t="shared" si="46"/>
        <v>VE</v>
      </c>
      <c r="G985" s="132">
        <f t="shared" si="47"/>
        <v>0</v>
      </c>
    </row>
    <row r="986" spans="1:7" x14ac:dyDescent="0.15">
      <c r="A986" s="132" t="s">
        <v>1627</v>
      </c>
      <c r="B986" s="132" t="str">
        <f t="shared" si="45"/>
        <v>TH-140018</v>
      </c>
      <c r="C986" s="132" t="str">
        <f t="shared" si="46"/>
        <v>VR</v>
      </c>
      <c r="G986" s="132">
        <f t="shared" si="47"/>
        <v>0</v>
      </c>
    </row>
    <row r="987" spans="1:7" x14ac:dyDescent="0.15">
      <c r="A987" s="132" t="s">
        <v>2978</v>
      </c>
      <c r="B987" s="132" t="str">
        <f t="shared" si="45"/>
        <v>KT-190062</v>
      </c>
      <c r="C987" s="132" t="str">
        <f t="shared" si="46"/>
        <v>VR</v>
      </c>
      <c r="G987" s="132">
        <f t="shared" si="47"/>
        <v>0</v>
      </c>
    </row>
    <row r="988" spans="1:7" x14ac:dyDescent="0.15">
      <c r="A988" s="132" t="s">
        <v>2979</v>
      </c>
      <c r="B988" s="132" t="str">
        <f t="shared" si="45"/>
        <v>KT-190037</v>
      </c>
      <c r="C988" s="132" t="str">
        <f t="shared" si="46"/>
        <v>VR</v>
      </c>
      <c r="G988" s="132">
        <f t="shared" si="47"/>
        <v>0</v>
      </c>
    </row>
    <row r="989" spans="1:7" x14ac:dyDescent="0.15">
      <c r="A989" s="132" t="s">
        <v>2980</v>
      </c>
      <c r="B989" s="132" t="str">
        <f t="shared" si="45"/>
        <v>KT-190025</v>
      </c>
      <c r="C989" s="132" t="str">
        <f t="shared" si="46"/>
        <v>VR</v>
      </c>
      <c r="G989" s="132">
        <f t="shared" si="47"/>
        <v>0</v>
      </c>
    </row>
    <row r="990" spans="1:7" x14ac:dyDescent="0.15">
      <c r="A990" s="132" t="s">
        <v>2981</v>
      </c>
      <c r="B990" s="132" t="str">
        <f t="shared" si="45"/>
        <v>QS-190002</v>
      </c>
      <c r="C990" s="132" t="str">
        <f t="shared" si="46"/>
        <v>VR</v>
      </c>
      <c r="G990" s="132">
        <f t="shared" si="47"/>
        <v>0</v>
      </c>
    </row>
    <row r="991" spans="1:7" x14ac:dyDescent="0.15">
      <c r="A991" s="132" t="s">
        <v>2982</v>
      </c>
      <c r="B991" s="132" t="str">
        <f t="shared" si="45"/>
        <v>KT-190008</v>
      </c>
      <c r="C991" s="132" t="str">
        <f t="shared" si="46"/>
        <v>VR</v>
      </c>
      <c r="G991" s="132">
        <f t="shared" si="47"/>
        <v>0</v>
      </c>
    </row>
    <row r="992" spans="1:7" x14ac:dyDescent="0.15">
      <c r="A992" s="132" t="s">
        <v>2983</v>
      </c>
      <c r="B992" s="132" t="str">
        <f t="shared" si="45"/>
        <v>KT-180131</v>
      </c>
      <c r="C992" s="132" t="str">
        <f t="shared" si="46"/>
        <v>VR</v>
      </c>
      <c r="G992" s="132">
        <f t="shared" si="47"/>
        <v>0</v>
      </c>
    </row>
    <row r="993" spans="1:7" x14ac:dyDescent="0.15">
      <c r="A993" s="132" t="s">
        <v>2985</v>
      </c>
      <c r="B993" s="132" t="str">
        <f t="shared" si="45"/>
        <v>HR-180004</v>
      </c>
      <c r="C993" s="132" t="str">
        <f t="shared" si="46"/>
        <v>VR</v>
      </c>
      <c r="G993" s="132">
        <f t="shared" si="47"/>
        <v>0</v>
      </c>
    </row>
    <row r="994" spans="1:7" x14ac:dyDescent="0.15">
      <c r="A994" s="132" t="s">
        <v>2987</v>
      </c>
      <c r="B994" s="132" t="str">
        <f t="shared" si="45"/>
        <v>KT-180069</v>
      </c>
      <c r="C994" s="132" t="str">
        <f t="shared" si="46"/>
        <v>VR</v>
      </c>
      <c r="G994" s="132">
        <f t="shared" si="47"/>
        <v>0</v>
      </c>
    </row>
    <row r="995" spans="1:7" x14ac:dyDescent="0.15">
      <c r="A995" s="132" t="s">
        <v>2989</v>
      </c>
      <c r="B995" s="132" t="str">
        <f t="shared" si="45"/>
        <v>QS-180009</v>
      </c>
      <c r="C995" s="132" t="str">
        <f t="shared" si="46"/>
        <v>VR</v>
      </c>
      <c r="G995" s="132">
        <f t="shared" si="47"/>
        <v>0</v>
      </c>
    </row>
    <row r="996" spans="1:7" x14ac:dyDescent="0.15">
      <c r="A996" s="132" t="s">
        <v>2990</v>
      </c>
      <c r="B996" s="132" t="str">
        <f t="shared" si="45"/>
        <v>QS-180005</v>
      </c>
      <c r="C996" s="132" t="str">
        <f t="shared" si="46"/>
        <v>VR</v>
      </c>
      <c r="G996" s="132">
        <f t="shared" si="47"/>
        <v>0</v>
      </c>
    </row>
    <row r="997" spans="1:7" x14ac:dyDescent="0.15">
      <c r="A997" s="132" t="s">
        <v>2994</v>
      </c>
      <c r="B997" s="132" t="str">
        <f t="shared" si="45"/>
        <v>SK-170015</v>
      </c>
      <c r="C997" s="132" t="str">
        <f t="shared" si="46"/>
        <v>VR</v>
      </c>
      <c r="G997" s="132">
        <f t="shared" si="47"/>
        <v>0</v>
      </c>
    </row>
    <row r="998" spans="1:7" x14ac:dyDescent="0.15">
      <c r="A998" s="132" t="s">
        <v>2996</v>
      </c>
      <c r="B998" s="132" t="str">
        <f t="shared" si="45"/>
        <v>KT-170106</v>
      </c>
      <c r="C998" s="132" t="str">
        <f t="shared" si="46"/>
        <v>VR</v>
      </c>
      <c r="G998" s="132">
        <f t="shared" si="47"/>
        <v>0</v>
      </c>
    </row>
    <row r="999" spans="1:7" x14ac:dyDescent="0.15">
      <c r="A999" s="132" t="s">
        <v>3002</v>
      </c>
      <c r="B999" s="132" t="str">
        <f t="shared" si="45"/>
        <v>SK-170013</v>
      </c>
      <c r="C999" s="132" t="str">
        <f t="shared" si="46"/>
        <v>VR</v>
      </c>
      <c r="G999" s="132">
        <f t="shared" si="47"/>
        <v>0</v>
      </c>
    </row>
    <row r="1000" spans="1:7" x14ac:dyDescent="0.15">
      <c r="A1000" s="132" t="s">
        <v>3003</v>
      </c>
      <c r="B1000" s="132" t="str">
        <f t="shared" si="45"/>
        <v>HR-170003</v>
      </c>
      <c r="C1000" s="132" t="str">
        <f t="shared" si="46"/>
        <v>VR</v>
      </c>
      <c r="G1000" s="132">
        <f t="shared" si="47"/>
        <v>0</v>
      </c>
    </row>
    <row r="1001" spans="1:7" x14ac:dyDescent="0.15">
      <c r="A1001" s="132" t="s">
        <v>3005</v>
      </c>
      <c r="B1001" s="132" t="str">
        <f t="shared" si="45"/>
        <v>KT-170073</v>
      </c>
      <c r="C1001" s="132" t="str">
        <f t="shared" si="46"/>
        <v>VR</v>
      </c>
      <c r="G1001" s="132">
        <f t="shared" si="47"/>
        <v>0</v>
      </c>
    </row>
    <row r="1002" spans="1:7" x14ac:dyDescent="0.15">
      <c r="A1002" s="132" t="s">
        <v>3007</v>
      </c>
      <c r="B1002" s="132" t="str">
        <f t="shared" si="45"/>
        <v>SK-170007</v>
      </c>
      <c r="C1002" s="132" t="str">
        <f t="shared" si="46"/>
        <v>VR</v>
      </c>
      <c r="G1002" s="132">
        <f t="shared" si="47"/>
        <v>0</v>
      </c>
    </row>
    <row r="1003" spans="1:7" x14ac:dyDescent="0.15">
      <c r="A1003" s="132" t="s">
        <v>3012</v>
      </c>
      <c r="B1003" s="132" t="str">
        <f t="shared" si="45"/>
        <v>QS-170024</v>
      </c>
      <c r="C1003" s="132" t="str">
        <f t="shared" si="46"/>
        <v>VR</v>
      </c>
      <c r="G1003" s="132">
        <f t="shared" si="47"/>
        <v>0</v>
      </c>
    </row>
    <row r="1004" spans="1:7" x14ac:dyDescent="0.15">
      <c r="A1004" s="132" t="s">
        <v>3018</v>
      </c>
      <c r="B1004" s="132" t="str">
        <f t="shared" si="45"/>
        <v>QS-170015</v>
      </c>
      <c r="C1004" s="132" t="str">
        <f t="shared" si="46"/>
        <v>VR</v>
      </c>
      <c r="G1004" s="132">
        <f t="shared" si="47"/>
        <v>0</v>
      </c>
    </row>
    <row r="1005" spans="1:7" x14ac:dyDescent="0.15">
      <c r="A1005" s="132" t="s">
        <v>3025</v>
      </c>
      <c r="B1005" s="132" t="str">
        <f t="shared" si="45"/>
        <v>KT-170007</v>
      </c>
      <c r="C1005" s="132" t="str">
        <f t="shared" si="46"/>
        <v>VE</v>
      </c>
      <c r="G1005" s="132">
        <f t="shared" si="47"/>
        <v>0</v>
      </c>
    </row>
    <row r="1006" spans="1:7" x14ac:dyDescent="0.15">
      <c r="A1006" s="132" t="s">
        <v>3054</v>
      </c>
      <c r="B1006" s="132" t="str">
        <f t="shared" si="45"/>
        <v>KT-160088</v>
      </c>
      <c r="C1006" s="132" t="str">
        <f t="shared" si="46"/>
        <v>VR</v>
      </c>
      <c r="G1006" s="132">
        <f t="shared" si="47"/>
        <v>0</v>
      </c>
    </row>
    <row r="1007" spans="1:7" x14ac:dyDescent="0.15">
      <c r="A1007" s="132" t="s">
        <v>3091</v>
      </c>
      <c r="B1007" s="132" t="str">
        <f t="shared" si="45"/>
        <v>KK-150069</v>
      </c>
      <c r="C1007" s="132" t="str">
        <f t="shared" si="46"/>
        <v>VE</v>
      </c>
      <c r="G1007" s="132">
        <f t="shared" si="47"/>
        <v>0</v>
      </c>
    </row>
    <row r="1008" spans="1:7" x14ac:dyDescent="0.15">
      <c r="A1008" s="132" t="s">
        <v>3108</v>
      </c>
      <c r="B1008" s="132" t="str">
        <f t="shared" si="45"/>
        <v>QS-150029</v>
      </c>
      <c r="C1008" s="132" t="str">
        <f t="shared" si="46"/>
        <v>VE</v>
      </c>
      <c r="G1008" s="132">
        <f t="shared" si="47"/>
        <v>0</v>
      </c>
    </row>
    <row r="1009" spans="1:7" x14ac:dyDescent="0.15">
      <c r="A1009" s="132" t="s">
        <v>3123</v>
      </c>
      <c r="B1009" s="132" t="str">
        <f t="shared" si="45"/>
        <v>KT-150040</v>
      </c>
      <c r="C1009" s="132" t="str">
        <f t="shared" si="46"/>
        <v>VE</v>
      </c>
      <c r="G1009" s="132">
        <f t="shared" si="47"/>
        <v>0</v>
      </c>
    </row>
    <row r="1010" spans="1:7" x14ac:dyDescent="0.15">
      <c r="A1010" s="132" t="s">
        <v>3126</v>
      </c>
      <c r="B1010" s="132" t="str">
        <f t="shared" si="45"/>
        <v>CB-150004</v>
      </c>
      <c r="C1010" s="132" t="str">
        <f t="shared" si="46"/>
        <v>VE</v>
      </c>
      <c r="G1010" s="132">
        <f t="shared" si="47"/>
        <v>0</v>
      </c>
    </row>
    <row r="1011" spans="1:7" x14ac:dyDescent="0.15">
      <c r="A1011" s="132" t="s">
        <v>3158</v>
      </c>
      <c r="B1011" s="132" t="str">
        <f t="shared" si="45"/>
        <v>CG-140018</v>
      </c>
      <c r="C1011" s="132" t="str">
        <f t="shared" si="46"/>
        <v>VR</v>
      </c>
      <c r="G1011" s="132">
        <f t="shared" si="47"/>
        <v>0</v>
      </c>
    </row>
    <row r="1012" spans="1:7" x14ac:dyDescent="0.15">
      <c r="A1012" s="132" t="s">
        <v>3159</v>
      </c>
      <c r="B1012" s="132" t="str">
        <f t="shared" si="45"/>
        <v>CG-140017</v>
      </c>
      <c r="C1012" s="132" t="str">
        <f t="shared" si="46"/>
        <v>VR</v>
      </c>
      <c r="G1012" s="132">
        <f t="shared" si="47"/>
        <v>0</v>
      </c>
    </row>
    <row r="1013" spans="1:7" x14ac:dyDescent="0.15">
      <c r="A1013" s="132" t="s">
        <v>3290</v>
      </c>
      <c r="B1013" s="132" t="str">
        <f t="shared" si="45"/>
        <v>KT-110050</v>
      </c>
      <c r="C1013" s="132" t="str">
        <f t="shared" si="46"/>
        <v>VR</v>
      </c>
      <c r="G1013" s="132">
        <f t="shared" si="47"/>
        <v>0</v>
      </c>
    </row>
    <row r="1014" spans="1:7" x14ac:dyDescent="0.15">
      <c r="A1014" s="132" t="s">
        <v>1069</v>
      </c>
      <c r="B1014" s="132" t="str">
        <f t="shared" si="45"/>
        <v>CB-100004</v>
      </c>
      <c r="C1014" s="132" t="str">
        <f t="shared" si="46"/>
        <v>VE</v>
      </c>
      <c r="G1014" s="132">
        <f t="shared" si="47"/>
        <v>0</v>
      </c>
    </row>
    <row r="1015" spans="1:7" x14ac:dyDescent="0.15">
      <c r="A1015" s="132" t="s">
        <v>1278</v>
      </c>
      <c r="B1015" s="132" t="str">
        <f t="shared" si="45"/>
        <v>HR-150001</v>
      </c>
      <c r="C1015" s="132" t="str">
        <f t="shared" si="46"/>
        <v>VR</v>
      </c>
      <c r="G1015" s="132">
        <f t="shared" si="47"/>
        <v>0</v>
      </c>
    </row>
    <row r="1016" spans="1:7" x14ac:dyDescent="0.15">
      <c r="A1016" s="132" t="s">
        <v>11210</v>
      </c>
      <c r="B1016" s="132" t="str">
        <f t="shared" si="45"/>
        <v>SK-080009</v>
      </c>
      <c r="C1016" s="132" t="str">
        <f t="shared" si="46"/>
        <v>VG</v>
      </c>
      <c r="G1016" s="132">
        <f t="shared" si="47"/>
        <v>0</v>
      </c>
    </row>
    <row r="1017" spans="1:7" x14ac:dyDescent="0.15">
      <c r="A1017" s="132" t="s">
        <v>1367</v>
      </c>
      <c r="B1017" s="132" t="str">
        <f t="shared" si="45"/>
        <v>KT-100012</v>
      </c>
      <c r="C1017" s="132" t="str">
        <f t="shared" si="46"/>
        <v>VE</v>
      </c>
      <c r="G1017" s="132">
        <f t="shared" si="47"/>
        <v>0</v>
      </c>
    </row>
    <row r="1018" spans="1:7" x14ac:dyDescent="0.15">
      <c r="A1018" s="132" t="s">
        <v>1563</v>
      </c>
      <c r="B1018" s="132" t="str">
        <f t="shared" si="45"/>
        <v>QS-150021</v>
      </c>
      <c r="C1018" s="132" t="str">
        <f t="shared" si="46"/>
        <v>VE</v>
      </c>
      <c r="G1018" s="132">
        <f t="shared" si="47"/>
        <v>0</v>
      </c>
    </row>
    <row r="1019" spans="1:7" x14ac:dyDescent="0.15">
      <c r="A1019" s="132" t="s">
        <v>2998</v>
      </c>
      <c r="B1019" s="132" t="str">
        <f t="shared" si="45"/>
        <v>KT-170103</v>
      </c>
      <c r="C1019" s="132" t="str">
        <f t="shared" si="46"/>
        <v>VR</v>
      </c>
      <c r="G1019" s="132">
        <f t="shared" si="47"/>
        <v>0</v>
      </c>
    </row>
    <row r="1020" spans="1:7" x14ac:dyDescent="0.15">
      <c r="A1020" s="132" t="s">
        <v>2999</v>
      </c>
      <c r="B1020" s="132" t="str">
        <f t="shared" si="45"/>
        <v>KT-170085</v>
      </c>
      <c r="C1020" s="132" t="str">
        <f t="shared" si="46"/>
        <v>VR</v>
      </c>
      <c r="G1020" s="132">
        <f t="shared" si="47"/>
        <v>0</v>
      </c>
    </row>
    <row r="1021" spans="1:7" x14ac:dyDescent="0.15">
      <c r="A1021" s="132" t="s">
        <v>3006</v>
      </c>
      <c r="B1021" s="132" t="str">
        <f t="shared" si="45"/>
        <v>SK-170008</v>
      </c>
      <c r="C1021" s="132" t="str">
        <f t="shared" si="46"/>
        <v>VR</v>
      </c>
      <c r="G1021" s="132">
        <f t="shared" si="47"/>
        <v>0</v>
      </c>
    </row>
    <row r="1022" spans="1:7" x14ac:dyDescent="0.15">
      <c r="A1022" s="132" t="s">
        <v>3010</v>
      </c>
      <c r="B1022" s="132" t="str">
        <f t="shared" si="45"/>
        <v>KT-170063</v>
      </c>
      <c r="C1022" s="132" t="str">
        <f t="shared" si="46"/>
        <v>VR</v>
      </c>
      <c r="G1022" s="132">
        <f t="shared" si="47"/>
        <v>0</v>
      </c>
    </row>
    <row r="1023" spans="1:7" x14ac:dyDescent="0.15">
      <c r="A1023" s="132" t="s">
        <v>3011</v>
      </c>
      <c r="B1023" s="132" t="str">
        <f t="shared" si="45"/>
        <v>CG-170010</v>
      </c>
      <c r="C1023" s="132" t="str">
        <f t="shared" si="46"/>
        <v>VE</v>
      </c>
      <c r="G1023" s="132">
        <f t="shared" si="47"/>
        <v>0</v>
      </c>
    </row>
    <row r="1024" spans="1:7" x14ac:dyDescent="0.15">
      <c r="A1024" s="132" t="s">
        <v>3015</v>
      </c>
      <c r="B1024" s="132" t="str">
        <f t="shared" si="45"/>
        <v>KT-170057</v>
      </c>
      <c r="C1024" s="132" t="str">
        <f t="shared" si="46"/>
        <v>VR</v>
      </c>
      <c r="G1024" s="132">
        <f t="shared" si="47"/>
        <v>0</v>
      </c>
    </row>
    <row r="1025" spans="1:7" x14ac:dyDescent="0.15">
      <c r="A1025" s="132" t="s">
        <v>3093</v>
      </c>
      <c r="B1025" s="132" t="str">
        <f t="shared" si="45"/>
        <v>KT-150124</v>
      </c>
      <c r="C1025" s="132" t="str">
        <f t="shared" si="46"/>
        <v>VR</v>
      </c>
      <c r="G1025" s="132">
        <f t="shared" si="47"/>
        <v>0</v>
      </c>
    </row>
    <row r="1026" spans="1:7" x14ac:dyDescent="0.15">
      <c r="A1026" s="132" t="s">
        <v>3283</v>
      </c>
      <c r="B1026" s="132" t="str">
        <f t="shared" si="45"/>
        <v>KT-110060</v>
      </c>
      <c r="C1026" s="132" t="str">
        <f t="shared" si="46"/>
        <v>VR</v>
      </c>
      <c r="G1026" s="132">
        <f t="shared" si="47"/>
        <v>0</v>
      </c>
    </row>
    <row r="1027" spans="1:7" x14ac:dyDescent="0.15">
      <c r="A1027" s="132" t="s">
        <v>1270</v>
      </c>
      <c r="B1027" s="132" t="str">
        <f t="shared" ref="B1027:B1090" si="48">LEFT(A1027,FIND("-",A1027)+6)</f>
        <v>HR-120020</v>
      </c>
      <c r="C1027" s="132" t="str">
        <f t="shared" ref="C1027:C1090" si="49">RIGHT(A1027,LEN(A1027)-FIND("-",A1027)-7)</f>
        <v>VE</v>
      </c>
      <c r="G1027" s="132">
        <f t="shared" ref="G1027:G1090" si="50">IF(C1027=F1027,"○",F1027)</f>
        <v>0</v>
      </c>
    </row>
    <row r="1028" spans="1:7" x14ac:dyDescent="0.15">
      <c r="A1028" s="132" t="s">
        <v>1318</v>
      </c>
      <c r="B1028" s="132" t="str">
        <f t="shared" si="48"/>
        <v>KK-110015</v>
      </c>
      <c r="C1028" s="132" t="str">
        <f t="shared" si="49"/>
        <v>VE</v>
      </c>
      <c r="G1028" s="132">
        <f t="shared" si="50"/>
        <v>0</v>
      </c>
    </row>
    <row r="1029" spans="1:7" x14ac:dyDescent="0.15">
      <c r="A1029" s="132" t="s">
        <v>3027</v>
      </c>
      <c r="B1029" s="132" t="str">
        <f t="shared" si="48"/>
        <v>KK-170002</v>
      </c>
      <c r="C1029" s="132" t="str">
        <f t="shared" si="49"/>
        <v>VE</v>
      </c>
      <c r="G1029" s="132">
        <f t="shared" si="50"/>
        <v>0</v>
      </c>
    </row>
    <row r="1030" spans="1:7" x14ac:dyDescent="0.15">
      <c r="A1030" s="132" t="s">
        <v>1551</v>
      </c>
      <c r="B1030" s="132" t="str">
        <f t="shared" si="48"/>
        <v>QS-120002</v>
      </c>
      <c r="C1030" s="132" t="str">
        <f t="shared" si="49"/>
        <v>VE</v>
      </c>
      <c r="G1030" s="132">
        <f t="shared" si="50"/>
        <v>0</v>
      </c>
    </row>
    <row r="1031" spans="1:7" x14ac:dyDescent="0.15">
      <c r="A1031" s="132" t="s">
        <v>1564</v>
      </c>
      <c r="B1031" s="132" t="str">
        <f t="shared" si="48"/>
        <v>QS-160016</v>
      </c>
      <c r="C1031" s="132" t="str">
        <f t="shared" si="49"/>
        <v>VE</v>
      </c>
      <c r="G1031" s="132">
        <f t="shared" si="50"/>
        <v>0</v>
      </c>
    </row>
    <row r="1032" spans="1:7" x14ac:dyDescent="0.15">
      <c r="A1032" s="132" t="s">
        <v>1380</v>
      </c>
      <c r="B1032" s="132" t="str">
        <f t="shared" si="48"/>
        <v>KT-100047</v>
      </c>
      <c r="C1032" s="132" t="str">
        <f t="shared" si="49"/>
        <v>VE</v>
      </c>
      <c r="G1032" s="132">
        <f t="shared" si="50"/>
        <v>0</v>
      </c>
    </row>
    <row r="1033" spans="1:7" x14ac:dyDescent="0.15">
      <c r="A1033" s="132" t="s">
        <v>2995</v>
      </c>
      <c r="B1033" s="132" t="str">
        <f t="shared" si="48"/>
        <v>KT-170109</v>
      </c>
      <c r="C1033" s="132" t="str">
        <f t="shared" si="49"/>
        <v>VR</v>
      </c>
      <c r="G1033" s="132">
        <f t="shared" si="50"/>
        <v>0</v>
      </c>
    </row>
    <row r="1034" spans="1:7" x14ac:dyDescent="0.15">
      <c r="A1034" s="132" t="s">
        <v>3184</v>
      </c>
      <c r="B1034" s="132" t="str">
        <f t="shared" si="48"/>
        <v>CB-140001</v>
      </c>
      <c r="C1034" s="132" t="str">
        <f t="shared" si="49"/>
        <v>VR</v>
      </c>
      <c r="G1034" s="132">
        <f t="shared" si="50"/>
        <v>0</v>
      </c>
    </row>
    <row r="1035" spans="1:7" x14ac:dyDescent="0.15">
      <c r="A1035" s="132" t="s">
        <v>1298</v>
      </c>
      <c r="B1035" s="132" t="str">
        <f t="shared" si="48"/>
        <v>KK-100077</v>
      </c>
      <c r="C1035" s="132" t="str">
        <f t="shared" si="49"/>
        <v>VE</v>
      </c>
      <c r="G1035" s="132">
        <f t="shared" si="50"/>
        <v>0</v>
      </c>
    </row>
    <row r="1036" spans="1:7" x14ac:dyDescent="0.15">
      <c r="A1036" s="132" t="s">
        <v>1327</v>
      </c>
      <c r="B1036" s="132" t="str">
        <f t="shared" si="48"/>
        <v>KK-110050</v>
      </c>
      <c r="C1036" s="132" t="str">
        <f t="shared" si="49"/>
        <v>VE</v>
      </c>
      <c r="G1036" s="132">
        <f t="shared" si="50"/>
        <v>0</v>
      </c>
    </row>
    <row r="1037" spans="1:7" x14ac:dyDescent="0.15">
      <c r="A1037" s="132" t="s">
        <v>1336</v>
      </c>
      <c r="B1037" s="132" t="str">
        <f t="shared" si="48"/>
        <v>KK-120022</v>
      </c>
      <c r="C1037" s="132" t="str">
        <f t="shared" si="49"/>
        <v>VE</v>
      </c>
      <c r="G1037" s="132">
        <f t="shared" si="50"/>
        <v>0</v>
      </c>
    </row>
    <row r="1038" spans="1:7" x14ac:dyDescent="0.15">
      <c r="A1038" s="132" t="s">
        <v>1357</v>
      </c>
      <c r="B1038" s="132" t="str">
        <f t="shared" si="48"/>
        <v>KK-130056</v>
      </c>
      <c r="C1038" s="132" t="str">
        <f t="shared" si="49"/>
        <v>VE</v>
      </c>
      <c r="G1038" s="132">
        <f t="shared" si="50"/>
        <v>0</v>
      </c>
    </row>
    <row r="1039" spans="1:7" x14ac:dyDescent="0.15">
      <c r="A1039" s="132" t="s">
        <v>3047</v>
      </c>
      <c r="B1039" s="132" t="str">
        <f t="shared" si="48"/>
        <v>KK-160040</v>
      </c>
      <c r="C1039" s="132" t="str">
        <f t="shared" si="49"/>
        <v>VE</v>
      </c>
      <c r="G1039" s="132">
        <f t="shared" si="50"/>
        <v>0</v>
      </c>
    </row>
    <row r="1040" spans="1:7" x14ac:dyDescent="0.15">
      <c r="A1040" s="132" t="s">
        <v>3087</v>
      </c>
      <c r="B1040" s="132" t="str">
        <f t="shared" si="48"/>
        <v>KT-160005</v>
      </c>
      <c r="C1040" s="132" t="str">
        <f t="shared" si="49"/>
        <v>VE</v>
      </c>
      <c r="G1040" s="132">
        <f t="shared" si="50"/>
        <v>0</v>
      </c>
    </row>
    <row r="1041" spans="1:7" x14ac:dyDescent="0.15">
      <c r="A1041" s="132" t="s">
        <v>1132</v>
      </c>
      <c r="B1041" s="132" t="str">
        <f t="shared" si="48"/>
        <v>CB-120039</v>
      </c>
      <c r="C1041" s="132" t="str">
        <f t="shared" si="49"/>
        <v>VE</v>
      </c>
      <c r="G1041" s="132">
        <f t="shared" si="50"/>
        <v>0</v>
      </c>
    </row>
    <row r="1042" spans="1:7" x14ac:dyDescent="0.15">
      <c r="A1042" s="132" t="s">
        <v>1203</v>
      </c>
      <c r="B1042" s="132" t="str">
        <f t="shared" si="48"/>
        <v>HK-100028</v>
      </c>
      <c r="C1042" s="132" t="str">
        <f t="shared" si="49"/>
        <v>VE</v>
      </c>
      <c r="G1042" s="132">
        <f t="shared" si="50"/>
        <v>0</v>
      </c>
    </row>
    <row r="1043" spans="1:7" x14ac:dyDescent="0.15">
      <c r="A1043" s="132" t="s">
        <v>1440</v>
      </c>
      <c r="B1043" s="132" t="str">
        <f t="shared" si="48"/>
        <v>KT-120056</v>
      </c>
      <c r="C1043" s="132" t="str">
        <f t="shared" si="49"/>
        <v>VE</v>
      </c>
      <c r="G1043" s="132">
        <f t="shared" si="50"/>
        <v>0</v>
      </c>
    </row>
    <row r="1044" spans="1:7" x14ac:dyDescent="0.15">
      <c r="A1044" s="132" t="s">
        <v>1258</v>
      </c>
      <c r="B1044" s="132" t="str">
        <f t="shared" si="48"/>
        <v>HR-110014</v>
      </c>
      <c r="C1044" s="132" t="str">
        <f t="shared" si="49"/>
        <v>VE</v>
      </c>
      <c r="G1044" s="132">
        <f t="shared" si="50"/>
        <v>0</v>
      </c>
    </row>
    <row r="1045" spans="1:7" x14ac:dyDescent="0.15">
      <c r="A1045" s="132" t="s">
        <v>1085</v>
      </c>
      <c r="B1045" s="132" t="str">
        <f t="shared" si="48"/>
        <v>CB-100032</v>
      </c>
      <c r="C1045" s="132" t="str">
        <f t="shared" si="49"/>
        <v>VE</v>
      </c>
      <c r="G1045" s="132">
        <f t="shared" si="50"/>
        <v>0</v>
      </c>
    </row>
    <row r="1046" spans="1:7" x14ac:dyDescent="0.15">
      <c r="A1046" s="132" t="s">
        <v>4593</v>
      </c>
      <c r="B1046" s="132" t="str">
        <f t="shared" si="48"/>
        <v>CG-090026</v>
      </c>
      <c r="C1046" s="132" t="str">
        <f t="shared" si="49"/>
        <v>VG</v>
      </c>
      <c r="G1046" s="132">
        <f t="shared" si="50"/>
        <v>0</v>
      </c>
    </row>
    <row r="1047" spans="1:7" x14ac:dyDescent="0.15">
      <c r="A1047" s="132" t="s">
        <v>7957</v>
      </c>
      <c r="B1047" s="132" t="str">
        <f t="shared" si="48"/>
        <v>KT-090071</v>
      </c>
      <c r="C1047" s="132" t="str">
        <f t="shared" si="49"/>
        <v>VG</v>
      </c>
      <c r="G1047" s="132">
        <f t="shared" si="50"/>
        <v>0</v>
      </c>
    </row>
    <row r="1048" spans="1:7" x14ac:dyDescent="0.15">
      <c r="A1048" s="132" t="s">
        <v>3191</v>
      </c>
      <c r="B1048" s="132" t="str">
        <f t="shared" si="48"/>
        <v>CG-140003</v>
      </c>
      <c r="C1048" s="132" t="str">
        <f t="shared" si="49"/>
        <v>VE</v>
      </c>
      <c r="G1048" s="132">
        <f t="shared" si="50"/>
        <v>0</v>
      </c>
    </row>
    <row r="1049" spans="1:7" x14ac:dyDescent="0.15">
      <c r="A1049" s="132" t="s">
        <v>1306</v>
      </c>
      <c r="B1049" s="132" t="str">
        <f t="shared" si="48"/>
        <v>KK-100094</v>
      </c>
      <c r="C1049" s="132" t="str">
        <f t="shared" si="49"/>
        <v>VE</v>
      </c>
      <c r="G1049" s="132">
        <f t="shared" si="50"/>
        <v>0</v>
      </c>
    </row>
    <row r="1050" spans="1:7" x14ac:dyDescent="0.15">
      <c r="A1050" s="132" t="s">
        <v>1320</v>
      </c>
      <c r="B1050" s="132" t="str">
        <f t="shared" si="48"/>
        <v>KK-110025</v>
      </c>
      <c r="C1050" s="132" t="str">
        <f t="shared" si="49"/>
        <v>VE</v>
      </c>
      <c r="G1050" s="132">
        <f t="shared" si="50"/>
        <v>0</v>
      </c>
    </row>
    <row r="1051" spans="1:7" x14ac:dyDescent="0.15">
      <c r="A1051" s="132" t="s">
        <v>1529</v>
      </c>
      <c r="B1051" s="132" t="str">
        <f t="shared" si="48"/>
        <v>QS-100026</v>
      </c>
      <c r="C1051" s="132" t="str">
        <f t="shared" si="49"/>
        <v>VE</v>
      </c>
      <c r="G1051" s="132">
        <f t="shared" si="50"/>
        <v>0</v>
      </c>
    </row>
    <row r="1052" spans="1:7" x14ac:dyDescent="0.15">
      <c r="A1052" s="132" t="s">
        <v>1545</v>
      </c>
      <c r="B1052" s="132" t="str">
        <f t="shared" si="48"/>
        <v>QS-110032</v>
      </c>
      <c r="C1052" s="132" t="str">
        <f t="shared" si="49"/>
        <v>VE</v>
      </c>
      <c r="G1052" s="132">
        <f t="shared" si="50"/>
        <v>0</v>
      </c>
    </row>
    <row r="1053" spans="1:7" x14ac:dyDescent="0.15">
      <c r="A1053" s="132" t="s">
        <v>3097</v>
      </c>
      <c r="B1053" s="132" t="str">
        <f t="shared" si="48"/>
        <v>KT-150105</v>
      </c>
      <c r="C1053" s="132" t="str">
        <f t="shared" si="49"/>
        <v>VE</v>
      </c>
      <c r="G1053" s="132">
        <f t="shared" si="50"/>
        <v>0</v>
      </c>
    </row>
    <row r="1054" spans="1:7" x14ac:dyDescent="0.15">
      <c r="A1054" s="132" t="s">
        <v>3140</v>
      </c>
      <c r="B1054" s="132" t="str">
        <f t="shared" si="48"/>
        <v>TH-150008</v>
      </c>
      <c r="C1054" s="132" t="str">
        <f t="shared" si="49"/>
        <v>VE</v>
      </c>
      <c r="G1054" s="132">
        <f t="shared" si="50"/>
        <v>0</v>
      </c>
    </row>
    <row r="1055" spans="1:7" x14ac:dyDescent="0.15">
      <c r="A1055" s="132" t="s">
        <v>3190</v>
      </c>
      <c r="B1055" s="132" t="str">
        <f t="shared" si="48"/>
        <v>KT-140006</v>
      </c>
      <c r="C1055" s="132" t="str">
        <f t="shared" si="49"/>
        <v>VE</v>
      </c>
      <c r="G1055" s="132">
        <f t="shared" si="50"/>
        <v>0</v>
      </c>
    </row>
    <row r="1056" spans="1:7" x14ac:dyDescent="0.15">
      <c r="A1056" s="132" t="s">
        <v>22044</v>
      </c>
      <c r="B1056" s="132" t="str">
        <f t="shared" si="48"/>
        <v>CB-090028</v>
      </c>
      <c r="C1056" s="132" t="str">
        <f t="shared" si="49"/>
        <v>VG</v>
      </c>
      <c r="G1056" s="132">
        <f t="shared" si="50"/>
        <v>0</v>
      </c>
    </row>
    <row r="1057" spans="1:7" x14ac:dyDescent="0.15">
      <c r="A1057" s="132" t="s">
        <v>10410</v>
      </c>
      <c r="B1057" s="132" t="str">
        <f t="shared" si="48"/>
        <v>QS-090024</v>
      </c>
      <c r="C1057" s="132" t="str">
        <f t="shared" si="49"/>
        <v>VG</v>
      </c>
      <c r="G1057" s="132">
        <f t="shared" si="50"/>
        <v>0</v>
      </c>
    </row>
    <row r="1058" spans="1:7" x14ac:dyDescent="0.15">
      <c r="A1058" s="132" t="s">
        <v>1540</v>
      </c>
      <c r="B1058" s="132" t="str">
        <f t="shared" si="48"/>
        <v>QS-110022</v>
      </c>
      <c r="C1058" s="132" t="str">
        <f t="shared" si="49"/>
        <v>VE</v>
      </c>
      <c r="G1058" s="132">
        <f t="shared" si="50"/>
        <v>0</v>
      </c>
    </row>
    <row r="1059" spans="1:7" x14ac:dyDescent="0.15">
      <c r="A1059" s="132" t="s">
        <v>4987</v>
      </c>
      <c r="B1059" s="132" t="str">
        <f t="shared" si="48"/>
        <v>HK-090002</v>
      </c>
      <c r="C1059" s="132" t="str">
        <f t="shared" si="49"/>
        <v>VG</v>
      </c>
      <c r="G1059" s="132">
        <f t="shared" si="50"/>
        <v>0</v>
      </c>
    </row>
    <row r="1060" spans="1:7" x14ac:dyDescent="0.15">
      <c r="A1060" s="132" t="s">
        <v>1199</v>
      </c>
      <c r="B1060" s="132" t="str">
        <f t="shared" si="48"/>
        <v>HK-100012</v>
      </c>
      <c r="C1060" s="132" t="str">
        <f t="shared" si="49"/>
        <v>VE</v>
      </c>
      <c r="G1060" s="132">
        <f t="shared" si="50"/>
        <v>0</v>
      </c>
    </row>
    <row r="1061" spans="1:7" x14ac:dyDescent="0.15">
      <c r="A1061" s="132" t="s">
        <v>1541</v>
      </c>
      <c r="B1061" s="132" t="str">
        <f t="shared" si="48"/>
        <v>QS-110023</v>
      </c>
      <c r="C1061" s="132" t="str">
        <f t="shared" si="49"/>
        <v>VE</v>
      </c>
      <c r="G1061" s="132">
        <f t="shared" si="50"/>
        <v>0</v>
      </c>
    </row>
    <row r="1062" spans="1:7" x14ac:dyDescent="0.15">
      <c r="A1062" s="132" t="s">
        <v>2976</v>
      </c>
      <c r="B1062" s="132" t="str">
        <f t="shared" si="48"/>
        <v>KT-170076</v>
      </c>
      <c r="C1062" s="132" t="str">
        <f t="shared" si="49"/>
        <v>VE</v>
      </c>
      <c r="G1062" s="132">
        <f t="shared" si="50"/>
        <v>0</v>
      </c>
    </row>
    <row r="1063" spans="1:7" x14ac:dyDescent="0.15">
      <c r="A1063" s="132" t="s">
        <v>3134</v>
      </c>
      <c r="B1063" s="132" t="str">
        <f t="shared" si="48"/>
        <v>KT-150019</v>
      </c>
      <c r="C1063" s="132" t="str">
        <f t="shared" si="49"/>
        <v>VE</v>
      </c>
      <c r="G1063" s="132">
        <f t="shared" si="50"/>
        <v>0</v>
      </c>
    </row>
    <row r="1064" spans="1:7" x14ac:dyDescent="0.15">
      <c r="A1064" s="132" t="s">
        <v>1245</v>
      </c>
      <c r="B1064" s="132" t="str">
        <f t="shared" si="48"/>
        <v>HK-120035</v>
      </c>
      <c r="C1064" s="132" t="str">
        <f t="shared" si="49"/>
        <v>VE</v>
      </c>
      <c r="G1064" s="132">
        <f t="shared" si="50"/>
        <v>0</v>
      </c>
    </row>
    <row r="1065" spans="1:7" x14ac:dyDescent="0.15">
      <c r="A1065" s="132" t="s">
        <v>1280</v>
      </c>
      <c r="B1065" s="132" t="str">
        <f t="shared" si="48"/>
        <v>KK-100006</v>
      </c>
      <c r="C1065" s="132" t="str">
        <f t="shared" si="49"/>
        <v>VE</v>
      </c>
      <c r="G1065" s="132">
        <f t="shared" si="50"/>
        <v>0</v>
      </c>
    </row>
    <row r="1066" spans="1:7" x14ac:dyDescent="0.15">
      <c r="A1066" s="132" t="s">
        <v>5432</v>
      </c>
      <c r="B1066" s="132" t="str">
        <f t="shared" si="48"/>
        <v>HR-090003</v>
      </c>
      <c r="C1066" s="132" t="str">
        <f t="shared" si="49"/>
        <v>VG</v>
      </c>
      <c r="G1066" s="132">
        <f t="shared" si="50"/>
        <v>0</v>
      </c>
    </row>
    <row r="1067" spans="1:7" x14ac:dyDescent="0.15">
      <c r="A1067" s="132" t="s">
        <v>3034</v>
      </c>
      <c r="B1067" s="132" t="str">
        <f t="shared" si="48"/>
        <v>KTK-160024</v>
      </c>
      <c r="C1067" s="132" t="str">
        <f t="shared" si="49"/>
        <v>VE</v>
      </c>
      <c r="G1067" s="132">
        <f t="shared" si="50"/>
        <v>0</v>
      </c>
    </row>
    <row r="1068" spans="1:7" x14ac:dyDescent="0.15">
      <c r="A1068" s="132" t="s">
        <v>2772</v>
      </c>
      <c r="B1068" s="132" t="str">
        <f t="shared" si="48"/>
        <v>HKK-110007</v>
      </c>
      <c r="C1068" s="132" t="str">
        <f t="shared" si="49"/>
        <v>VE</v>
      </c>
      <c r="G1068" s="132">
        <f t="shared" si="50"/>
        <v>0</v>
      </c>
    </row>
    <row r="1069" spans="1:7" x14ac:dyDescent="0.15">
      <c r="A1069" s="132" t="s">
        <v>22045</v>
      </c>
      <c r="B1069" s="132" t="str">
        <f t="shared" si="48"/>
        <v>HRK-080001</v>
      </c>
      <c r="C1069" s="132" t="str">
        <f t="shared" si="49"/>
        <v>VG</v>
      </c>
      <c r="G1069" s="132">
        <f t="shared" si="50"/>
        <v>0</v>
      </c>
    </row>
    <row r="1070" spans="1:7" x14ac:dyDescent="0.15">
      <c r="A1070" s="132" t="s">
        <v>2779</v>
      </c>
      <c r="B1070" s="132" t="str">
        <f t="shared" si="48"/>
        <v>KTK-100005</v>
      </c>
      <c r="C1070" s="132" t="str">
        <f t="shared" si="49"/>
        <v>VE</v>
      </c>
      <c r="G1070" s="132">
        <f t="shared" si="50"/>
        <v>0</v>
      </c>
    </row>
    <row r="1071" spans="1:7" x14ac:dyDescent="0.15">
      <c r="A1071" s="132" t="s">
        <v>3077</v>
      </c>
      <c r="B1071" s="132" t="str">
        <f t="shared" si="48"/>
        <v>OKK-160001</v>
      </c>
      <c r="C1071" s="132" t="str">
        <f t="shared" si="49"/>
        <v>VE</v>
      </c>
      <c r="G1071" s="132">
        <f t="shared" si="50"/>
        <v>0</v>
      </c>
    </row>
    <row r="1072" spans="1:7" x14ac:dyDescent="0.15">
      <c r="A1072" s="132" t="s">
        <v>2774</v>
      </c>
      <c r="B1072" s="132" t="str">
        <f t="shared" si="48"/>
        <v>HRK-120001</v>
      </c>
      <c r="C1072" s="132" t="str">
        <f t="shared" si="49"/>
        <v>VE</v>
      </c>
      <c r="G1072" s="132">
        <f t="shared" si="50"/>
        <v>0</v>
      </c>
    </row>
    <row r="1073" spans="1:7" x14ac:dyDescent="0.15">
      <c r="A1073" s="132" t="s">
        <v>2782</v>
      </c>
      <c r="B1073" s="132" t="str">
        <f t="shared" si="48"/>
        <v>KTK-100013</v>
      </c>
      <c r="C1073" s="132" t="str">
        <f t="shared" si="49"/>
        <v>VE</v>
      </c>
      <c r="G1073" s="132">
        <f t="shared" si="50"/>
        <v>0</v>
      </c>
    </row>
    <row r="1074" spans="1:7" x14ac:dyDescent="0.15">
      <c r="A1074" s="132" t="s">
        <v>2778</v>
      </c>
      <c r="B1074" s="132" t="str">
        <f t="shared" si="48"/>
        <v>KTK-100002</v>
      </c>
      <c r="C1074" s="132" t="str">
        <f t="shared" si="49"/>
        <v>VE</v>
      </c>
      <c r="G1074" s="132">
        <f t="shared" si="50"/>
        <v>0</v>
      </c>
    </row>
    <row r="1075" spans="1:7" x14ac:dyDescent="0.15">
      <c r="A1075" s="132" t="s">
        <v>2786</v>
      </c>
      <c r="B1075" s="132" t="str">
        <f t="shared" si="48"/>
        <v>KTK-120005</v>
      </c>
      <c r="C1075" s="132" t="str">
        <f t="shared" si="49"/>
        <v>VE</v>
      </c>
      <c r="G1075" s="132">
        <f t="shared" si="50"/>
        <v>0</v>
      </c>
    </row>
    <row r="1076" spans="1:7" x14ac:dyDescent="0.15">
      <c r="A1076" s="132" t="s">
        <v>2789</v>
      </c>
      <c r="B1076" s="132" t="str">
        <f t="shared" si="48"/>
        <v>QSK-110003</v>
      </c>
      <c r="C1076" s="132" t="str">
        <f t="shared" si="49"/>
        <v>VE</v>
      </c>
      <c r="G1076" s="132">
        <f t="shared" si="50"/>
        <v>0</v>
      </c>
    </row>
    <row r="1077" spans="1:7" x14ac:dyDescent="0.15">
      <c r="A1077" s="132" t="s">
        <v>2790</v>
      </c>
      <c r="B1077" s="132" t="str">
        <f t="shared" si="48"/>
        <v>QSK-120003</v>
      </c>
      <c r="C1077" s="132" t="str">
        <f t="shared" si="49"/>
        <v>VE</v>
      </c>
      <c r="G1077" s="132">
        <f t="shared" si="50"/>
        <v>0</v>
      </c>
    </row>
    <row r="1078" spans="1:7" x14ac:dyDescent="0.15">
      <c r="A1078" s="132" t="s">
        <v>3146</v>
      </c>
      <c r="B1078" s="132" t="str">
        <f t="shared" si="48"/>
        <v>KKK-140004</v>
      </c>
      <c r="C1078" s="132" t="str">
        <f t="shared" si="49"/>
        <v>VE</v>
      </c>
      <c r="G1078" s="132">
        <f t="shared" si="50"/>
        <v>0</v>
      </c>
    </row>
    <row r="1079" spans="1:7" x14ac:dyDescent="0.15">
      <c r="A1079" s="132" t="s">
        <v>2788</v>
      </c>
      <c r="B1079" s="132" t="str">
        <f t="shared" si="48"/>
        <v>QSK-110002</v>
      </c>
      <c r="C1079" s="132" t="str">
        <f t="shared" si="49"/>
        <v>VE</v>
      </c>
      <c r="G1079" s="132">
        <f t="shared" si="50"/>
        <v>0</v>
      </c>
    </row>
    <row r="1080" spans="1:7" x14ac:dyDescent="0.15">
      <c r="A1080" s="132" t="s">
        <v>22039</v>
      </c>
      <c r="B1080" s="132" t="str">
        <f t="shared" si="48"/>
        <v>QSK-090005</v>
      </c>
      <c r="C1080" s="132" t="str">
        <f t="shared" si="49"/>
        <v>VG</v>
      </c>
      <c r="G1080" s="132">
        <f t="shared" si="50"/>
        <v>0</v>
      </c>
    </row>
    <row r="1081" spans="1:7" x14ac:dyDescent="0.15">
      <c r="A1081" s="132" t="s">
        <v>2793</v>
      </c>
      <c r="B1081" s="132" t="str">
        <f t="shared" si="48"/>
        <v>SKK-120002</v>
      </c>
      <c r="C1081" s="132" t="str">
        <f t="shared" si="49"/>
        <v>VE</v>
      </c>
      <c r="G1081" s="132">
        <f t="shared" si="50"/>
        <v>0</v>
      </c>
    </row>
    <row r="1082" spans="1:7" x14ac:dyDescent="0.15">
      <c r="A1082" s="132" t="s">
        <v>2795</v>
      </c>
      <c r="B1082" s="132" t="str">
        <f t="shared" si="48"/>
        <v>CBK-130005</v>
      </c>
      <c r="C1082" s="132" t="str">
        <f t="shared" si="49"/>
        <v>VE</v>
      </c>
      <c r="G1082" s="132">
        <f t="shared" si="50"/>
        <v>0</v>
      </c>
    </row>
    <row r="1083" spans="1:7" x14ac:dyDescent="0.15">
      <c r="A1083" s="132" t="s">
        <v>3060</v>
      </c>
      <c r="B1083" s="132" t="str">
        <f t="shared" si="48"/>
        <v>KTK-160010</v>
      </c>
      <c r="C1083" s="132" t="str">
        <f t="shared" si="49"/>
        <v>VE</v>
      </c>
      <c r="G1083" s="132">
        <f t="shared" si="50"/>
        <v>0</v>
      </c>
    </row>
    <row r="1084" spans="1:7" x14ac:dyDescent="0.15">
      <c r="A1084" s="132" t="s">
        <v>3168</v>
      </c>
      <c r="B1084" s="132" t="str">
        <f t="shared" si="48"/>
        <v>KTK-140006</v>
      </c>
      <c r="C1084" s="132" t="str">
        <f t="shared" si="49"/>
        <v>VE</v>
      </c>
      <c r="G1084" s="132">
        <f t="shared" si="50"/>
        <v>0</v>
      </c>
    </row>
    <row r="1085" spans="1:7" x14ac:dyDescent="0.15">
      <c r="A1085" s="132" t="s">
        <v>22040</v>
      </c>
      <c r="B1085" s="132" t="str">
        <f t="shared" si="48"/>
        <v>QSK-090004</v>
      </c>
      <c r="C1085" s="132" t="str">
        <f t="shared" si="49"/>
        <v>VG</v>
      </c>
      <c r="G1085" s="132">
        <f t="shared" si="50"/>
        <v>0</v>
      </c>
    </row>
    <row r="1086" spans="1:7" x14ac:dyDescent="0.15">
      <c r="A1086" s="132" t="s">
        <v>2784</v>
      </c>
      <c r="B1086" s="132" t="str">
        <f t="shared" si="48"/>
        <v>KTK-110005</v>
      </c>
      <c r="C1086" s="132" t="str">
        <f t="shared" si="49"/>
        <v>VE</v>
      </c>
      <c r="G1086" s="132">
        <f t="shared" si="50"/>
        <v>0</v>
      </c>
    </row>
    <row r="1087" spans="1:7" x14ac:dyDescent="0.15">
      <c r="A1087" s="132" t="s">
        <v>2771</v>
      </c>
      <c r="B1087" s="132" t="str">
        <f t="shared" si="48"/>
        <v>HKK-110005</v>
      </c>
      <c r="C1087" s="132" t="str">
        <f t="shared" si="49"/>
        <v>VE</v>
      </c>
      <c r="G1087" s="132">
        <f t="shared" si="50"/>
        <v>0</v>
      </c>
    </row>
    <row r="1088" spans="1:7" x14ac:dyDescent="0.15">
      <c r="A1088" s="132" t="s">
        <v>3124</v>
      </c>
      <c r="B1088" s="132" t="str">
        <f t="shared" si="48"/>
        <v>QSK-150003</v>
      </c>
      <c r="C1088" s="132" t="str">
        <f t="shared" si="49"/>
        <v>VE</v>
      </c>
      <c r="G1088" s="132">
        <f t="shared" si="50"/>
        <v>0</v>
      </c>
    </row>
    <row r="1089" spans="1:7" x14ac:dyDescent="0.15">
      <c r="A1089" s="132" t="s">
        <v>3103</v>
      </c>
      <c r="B1089" s="132" t="str">
        <f t="shared" si="48"/>
        <v>HKK-150001</v>
      </c>
      <c r="C1089" s="132" t="str">
        <f t="shared" si="49"/>
        <v>VE</v>
      </c>
      <c r="G1089" s="132">
        <f t="shared" si="50"/>
        <v>0</v>
      </c>
    </row>
    <row r="1090" spans="1:7" x14ac:dyDescent="0.15">
      <c r="A1090" s="132" t="s">
        <v>2773</v>
      </c>
      <c r="B1090" s="132" t="str">
        <f t="shared" si="48"/>
        <v>HKK-130001</v>
      </c>
      <c r="C1090" s="132" t="str">
        <f t="shared" si="49"/>
        <v>VE</v>
      </c>
      <c r="G1090" s="132">
        <f t="shared" si="50"/>
        <v>0</v>
      </c>
    </row>
    <row r="1091" spans="1:7" x14ac:dyDescent="0.15">
      <c r="A1091" s="132" t="s">
        <v>2770</v>
      </c>
      <c r="B1091" s="132" t="str">
        <f t="shared" ref="B1091:B1142" si="51">LEFT(A1091,FIND("-",A1091)+6)</f>
        <v>CBK-130002</v>
      </c>
      <c r="C1091" s="132" t="str">
        <f t="shared" ref="C1091:C1142" si="52">RIGHT(A1091,LEN(A1091)-FIND("-",A1091)-7)</f>
        <v>VE</v>
      </c>
      <c r="G1091" s="132">
        <f t="shared" ref="G1091:G1142" si="53">IF(C1091=F1091,"○",F1091)</f>
        <v>0</v>
      </c>
    </row>
    <row r="1092" spans="1:7" x14ac:dyDescent="0.15">
      <c r="A1092" s="132" t="s">
        <v>2777</v>
      </c>
      <c r="B1092" s="132" t="str">
        <f t="shared" si="51"/>
        <v>KKK-120001</v>
      </c>
      <c r="C1092" s="132" t="str">
        <f t="shared" si="52"/>
        <v>VE</v>
      </c>
      <c r="G1092" s="132">
        <f t="shared" si="53"/>
        <v>0</v>
      </c>
    </row>
    <row r="1093" spans="1:7" x14ac:dyDescent="0.15">
      <c r="A1093" s="132" t="s">
        <v>2785</v>
      </c>
      <c r="B1093" s="132" t="str">
        <f t="shared" si="51"/>
        <v>KTK-120002</v>
      </c>
      <c r="C1093" s="132" t="str">
        <f t="shared" si="52"/>
        <v>VE</v>
      </c>
      <c r="G1093" s="132">
        <f t="shared" si="53"/>
        <v>0</v>
      </c>
    </row>
    <row r="1094" spans="1:7" x14ac:dyDescent="0.15">
      <c r="A1094" s="132" t="s">
        <v>2766</v>
      </c>
      <c r="B1094" s="132" t="str">
        <f t="shared" si="51"/>
        <v>KTK-140001</v>
      </c>
      <c r="C1094" s="132" t="str">
        <f t="shared" si="52"/>
        <v>VR</v>
      </c>
      <c r="G1094" s="132">
        <f t="shared" si="53"/>
        <v>0</v>
      </c>
    </row>
    <row r="1095" spans="1:7" x14ac:dyDescent="0.15">
      <c r="A1095" s="132" t="s">
        <v>2780</v>
      </c>
      <c r="B1095" s="132" t="str">
        <f t="shared" si="51"/>
        <v>KTK-100009</v>
      </c>
      <c r="C1095" s="132" t="str">
        <f t="shared" si="52"/>
        <v>VE</v>
      </c>
      <c r="G1095" s="132">
        <f t="shared" si="53"/>
        <v>0</v>
      </c>
    </row>
    <row r="1096" spans="1:7" x14ac:dyDescent="0.15">
      <c r="A1096" s="132" t="s">
        <v>2787</v>
      </c>
      <c r="B1096" s="132" t="str">
        <f t="shared" si="51"/>
        <v>KTK-140011</v>
      </c>
      <c r="C1096" s="132" t="str">
        <f t="shared" si="52"/>
        <v>VR</v>
      </c>
      <c r="G1096" s="132">
        <f t="shared" si="53"/>
        <v>0</v>
      </c>
    </row>
    <row r="1097" spans="1:7" x14ac:dyDescent="0.15">
      <c r="A1097" s="132" t="s">
        <v>22041</v>
      </c>
      <c r="B1097" s="132" t="str">
        <f t="shared" si="51"/>
        <v>KTK-090004</v>
      </c>
      <c r="C1097" s="132" t="str">
        <f t="shared" si="52"/>
        <v>VG</v>
      </c>
      <c r="G1097" s="132">
        <f t="shared" si="53"/>
        <v>0</v>
      </c>
    </row>
    <row r="1098" spans="1:7" x14ac:dyDescent="0.15">
      <c r="A1098" s="132" t="s">
        <v>2769</v>
      </c>
      <c r="B1098" s="132" t="str">
        <f t="shared" si="51"/>
        <v>CBK-120003</v>
      </c>
      <c r="C1098" s="132" t="str">
        <f t="shared" si="52"/>
        <v>VR</v>
      </c>
      <c r="G1098" s="132">
        <f t="shared" si="53"/>
        <v>0</v>
      </c>
    </row>
    <row r="1099" spans="1:7" x14ac:dyDescent="0.15">
      <c r="A1099" s="132" t="s">
        <v>3197</v>
      </c>
      <c r="B1099" s="132" t="str">
        <f t="shared" si="51"/>
        <v>CBK-130004</v>
      </c>
      <c r="C1099" s="132" t="str">
        <f t="shared" si="52"/>
        <v>VE</v>
      </c>
      <c r="G1099" s="132">
        <f t="shared" si="53"/>
        <v>0</v>
      </c>
    </row>
    <row r="1100" spans="1:7" x14ac:dyDescent="0.15">
      <c r="A1100" s="132" t="s">
        <v>3198</v>
      </c>
      <c r="B1100" s="132" t="str">
        <f t="shared" si="51"/>
        <v>CBK-130003</v>
      </c>
      <c r="C1100" s="132" t="str">
        <f t="shared" si="52"/>
        <v>VE</v>
      </c>
      <c r="G1100" s="132">
        <f t="shared" si="53"/>
        <v>0</v>
      </c>
    </row>
    <row r="1101" spans="1:7" x14ac:dyDescent="0.15">
      <c r="A1101" s="132" t="s">
        <v>2765</v>
      </c>
      <c r="B1101" s="132" t="str">
        <f t="shared" si="51"/>
        <v>HKK-110001</v>
      </c>
      <c r="C1101" s="132" t="str">
        <f t="shared" si="52"/>
        <v>VR</v>
      </c>
      <c r="G1101" s="132">
        <f t="shared" si="53"/>
        <v>0</v>
      </c>
    </row>
    <row r="1102" spans="1:7" x14ac:dyDescent="0.15">
      <c r="A1102" s="132" t="s">
        <v>3170</v>
      </c>
      <c r="B1102" s="132" t="str">
        <f t="shared" si="51"/>
        <v>CBK-140003</v>
      </c>
      <c r="C1102" s="132" t="str">
        <f t="shared" si="52"/>
        <v>VE</v>
      </c>
      <c r="G1102" s="132">
        <f t="shared" si="53"/>
        <v>0</v>
      </c>
    </row>
    <row r="1103" spans="1:7" x14ac:dyDescent="0.15">
      <c r="A1103" s="132" t="s">
        <v>2781</v>
      </c>
      <c r="B1103" s="132" t="str">
        <f t="shared" si="51"/>
        <v>KTK-100011</v>
      </c>
      <c r="C1103" s="132" t="str">
        <f t="shared" si="52"/>
        <v>VE</v>
      </c>
      <c r="G1103" s="132">
        <f t="shared" si="53"/>
        <v>0</v>
      </c>
    </row>
    <row r="1104" spans="1:7" x14ac:dyDescent="0.15">
      <c r="A1104" s="132" t="s">
        <v>22042</v>
      </c>
      <c r="B1104" s="132" t="str">
        <f t="shared" si="51"/>
        <v>SKK-090002</v>
      </c>
      <c r="C1104" s="132" t="str">
        <f t="shared" si="52"/>
        <v>VG</v>
      </c>
      <c r="G1104" s="132">
        <f t="shared" si="53"/>
        <v>0</v>
      </c>
    </row>
    <row r="1105" spans="1:7" x14ac:dyDescent="0.15">
      <c r="A1105" s="132" t="s">
        <v>22046</v>
      </c>
      <c r="B1105" s="132" t="str">
        <f t="shared" si="51"/>
        <v>KTK-100012</v>
      </c>
      <c r="C1105" s="132" t="str">
        <f t="shared" si="52"/>
        <v>VG</v>
      </c>
      <c r="G1105" s="132">
        <f t="shared" si="53"/>
        <v>0</v>
      </c>
    </row>
    <row r="1106" spans="1:7" x14ac:dyDescent="0.15">
      <c r="A1106" s="132" t="s">
        <v>3038</v>
      </c>
      <c r="B1106" s="132" t="str">
        <f t="shared" si="51"/>
        <v>KTK-160019</v>
      </c>
      <c r="C1106" s="132" t="str">
        <f t="shared" si="52"/>
        <v>VE</v>
      </c>
      <c r="G1106" s="132">
        <f t="shared" si="53"/>
        <v>0</v>
      </c>
    </row>
    <row r="1107" spans="1:7" x14ac:dyDescent="0.15">
      <c r="A1107" s="132" t="s">
        <v>3291</v>
      </c>
      <c r="B1107" s="132" t="str">
        <f t="shared" si="51"/>
        <v>KTK-110003</v>
      </c>
      <c r="C1107" s="132" t="str">
        <f t="shared" si="52"/>
        <v>VR</v>
      </c>
      <c r="G1107" s="132">
        <f t="shared" si="53"/>
        <v>0</v>
      </c>
    </row>
    <row r="1108" spans="1:7" x14ac:dyDescent="0.15">
      <c r="A1108" s="132" t="s">
        <v>2764</v>
      </c>
      <c r="B1108" s="132" t="str">
        <f t="shared" si="51"/>
        <v>KKK-140002</v>
      </c>
      <c r="C1108" s="132" t="str">
        <f t="shared" si="52"/>
        <v>VR</v>
      </c>
      <c r="G1108" s="132">
        <f t="shared" si="53"/>
        <v>0</v>
      </c>
    </row>
    <row r="1109" spans="1:7" x14ac:dyDescent="0.15">
      <c r="A1109" s="132" t="s">
        <v>3078</v>
      </c>
      <c r="B1109" s="132" t="str">
        <f t="shared" si="51"/>
        <v>CBK-160003</v>
      </c>
      <c r="C1109" s="132" t="str">
        <f t="shared" si="52"/>
        <v>VR</v>
      </c>
      <c r="G1109" s="132">
        <f t="shared" si="53"/>
        <v>0</v>
      </c>
    </row>
    <row r="1110" spans="1:7" x14ac:dyDescent="0.15">
      <c r="A1110" s="132" t="s">
        <v>3096</v>
      </c>
      <c r="B1110" s="132" t="str">
        <f t="shared" si="51"/>
        <v>KTK-150011</v>
      </c>
      <c r="C1110" s="132" t="str">
        <f t="shared" si="52"/>
        <v>VR</v>
      </c>
      <c r="G1110" s="132">
        <f t="shared" si="53"/>
        <v>0</v>
      </c>
    </row>
    <row r="1111" spans="1:7" x14ac:dyDescent="0.15">
      <c r="A1111" s="132" t="s">
        <v>3205</v>
      </c>
      <c r="B1111" s="132" t="str">
        <f t="shared" si="51"/>
        <v>QSK-130006</v>
      </c>
      <c r="C1111" s="132" t="str">
        <f t="shared" si="52"/>
        <v>VE</v>
      </c>
      <c r="G1111" s="132">
        <f t="shared" si="53"/>
        <v>0</v>
      </c>
    </row>
    <row r="1112" spans="1:7" x14ac:dyDescent="0.15">
      <c r="A1112" s="132" t="s">
        <v>2767</v>
      </c>
      <c r="B1112" s="132" t="str">
        <f t="shared" si="51"/>
        <v>CBK-120001</v>
      </c>
      <c r="C1112" s="132" t="str">
        <f t="shared" si="52"/>
        <v>VE</v>
      </c>
      <c r="G1112" s="132">
        <f t="shared" si="53"/>
        <v>0</v>
      </c>
    </row>
    <row r="1113" spans="1:7" x14ac:dyDescent="0.15">
      <c r="A1113" s="132" t="s">
        <v>2768</v>
      </c>
      <c r="B1113" s="132" t="str">
        <f t="shared" si="51"/>
        <v>CBK-120002</v>
      </c>
      <c r="C1113" s="132" t="str">
        <f t="shared" si="52"/>
        <v>VE</v>
      </c>
      <c r="G1113" s="132">
        <f t="shared" si="53"/>
        <v>0</v>
      </c>
    </row>
    <row r="1114" spans="1:7" x14ac:dyDescent="0.15">
      <c r="A1114" s="132" t="s">
        <v>2775</v>
      </c>
      <c r="B1114" s="132" t="str">
        <f t="shared" si="51"/>
        <v>HRK-130001</v>
      </c>
      <c r="C1114" s="132" t="str">
        <f t="shared" si="52"/>
        <v>VE</v>
      </c>
      <c r="G1114" s="132">
        <f t="shared" si="53"/>
        <v>0</v>
      </c>
    </row>
    <row r="1115" spans="1:7" x14ac:dyDescent="0.15">
      <c r="A1115" s="132" t="s">
        <v>22043</v>
      </c>
      <c r="B1115" s="132" t="str">
        <f t="shared" si="51"/>
        <v>KKK-090002</v>
      </c>
      <c r="C1115" s="132" t="str">
        <f t="shared" si="52"/>
        <v>VG</v>
      </c>
      <c r="G1115" s="132">
        <f t="shared" si="53"/>
        <v>0</v>
      </c>
    </row>
    <row r="1116" spans="1:7" x14ac:dyDescent="0.15">
      <c r="A1116" s="132" t="s">
        <v>2776</v>
      </c>
      <c r="B1116" s="132" t="str">
        <f t="shared" si="51"/>
        <v>KKK-110001</v>
      </c>
      <c r="C1116" s="132" t="str">
        <f t="shared" si="52"/>
        <v>VE</v>
      </c>
      <c r="G1116" s="132">
        <f t="shared" si="53"/>
        <v>0</v>
      </c>
    </row>
    <row r="1117" spans="1:7" x14ac:dyDescent="0.15">
      <c r="A1117" s="132" t="s">
        <v>22047</v>
      </c>
      <c r="B1117" s="132" t="str">
        <f t="shared" si="51"/>
        <v>KTK-090002</v>
      </c>
      <c r="C1117" s="132" t="str">
        <f t="shared" si="52"/>
        <v>VG</v>
      </c>
      <c r="G1117" s="132">
        <f t="shared" si="53"/>
        <v>0</v>
      </c>
    </row>
    <row r="1118" spans="1:7" x14ac:dyDescent="0.15">
      <c r="A1118" s="132" t="s">
        <v>3310</v>
      </c>
      <c r="B1118" s="132" t="str">
        <f t="shared" si="51"/>
        <v>KTK-100007</v>
      </c>
      <c r="C1118" s="132" t="str">
        <f t="shared" si="52"/>
        <v>VE</v>
      </c>
      <c r="G1118" s="132">
        <f t="shared" si="53"/>
        <v>0</v>
      </c>
    </row>
    <row r="1119" spans="1:7" x14ac:dyDescent="0.15">
      <c r="A1119" s="132" t="s">
        <v>2783</v>
      </c>
      <c r="B1119" s="132" t="str">
        <f t="shared" si="51"/>
        <v>KTK-110002</v>
      </c>
      <c r="C1119" s="132" t="str">
        <f t="shared" si="52"/>
        <v>VE</v>
      </c>
      <c r="G1119" s="132">
        <f t="shared" si="53"/>
        <v>0</v>
      </c>
    </row>
    <row r="1120" spans="1:7" x14ac:dyDescent="0.15">
      <c r="A1120" s="132" t="s">
        <v>3289</v>
      </c>
      <c r="B1120" s="132" t="str">
        <f t="shared" si="51"/>
        <v>QSK-110005</v>
      </c>
      <c r="C1120" s="132" t="str">
        <f t="shared" si="52"/>
        <v>VE</v>
      </c>
      <c r="G1120" s="132">
        <f t="shared" si="53"/>
        <v>0</v>
      </c>
    </row>
    <row r="1121" spans="1:7" x14ac:dyDescent="0.15">
      <c r="A1121" s="132" t="s">
        <v>2791</v>
      </c>
      <c r="B1121" s="132" t="str">
        <f t="shared" si="51"/>
        <v>QSK-120008</v>
      </c>
      <c r="C1121" s="132" t="str">
        <f t="shared" si="52"/>
        <v>VE</v>
      </c>
      <c r="G1121" s="132">
        <f t="shared" si="53"/>
        <v>0</v>
      </c>
    </row>
    <row r="1122" spans="1:7" x14ac:dyDescent="0.15">
      <c r="A1122" s="132" t="s">
        <v>2792</v>
      </c>
      <c r="B1122" s="132" t="str">
        <f t="shared" si="51"/>
        <v>QSK-140001</v>
      </c>
      <c r="C1122" s="132" t="str">
        <f t="shared" si="52"/>
        <v>VE</v>
      </c>
      <c r="G1122" s="132">
        <f t="shared" si="53"/>
        <v>0</v>
      </c>
    </row>
    <row r="1123" spans="1:7" x14ac:dyDescent="0.15">
      <c r="A1123" s="132" t="s">
        <v>2794</v>
      </c>
      <c r="B1123" s="132" t="str">
        <f t="shared" si="51"/>
        <v>THK-100001</v>
      </c>
      <c r="C1123" s="132" t="str">
        <f t="shared" si="52"/>
        <v>VE</v>
      </c>
      <c r="G1123" s="132">
        <f t="shared" si="53"/>
        <v>0</v>
      </c>
    </row>
    <row r="1124" spans="1:7" x14ac:dyDescent="0.15">
      <c r="A1124" s="132" t="s">
        <v>2984</v>
      </c>
      <c r="B1124" s="132" t="str">
        <f t="shared" si="51"/>
        <v>KTK-180007</v>
      </c>
      <c r="C1124" s="132" t="str">
        <f t="shared" si="52"/>
        <v>VR</v>
      </c>
      <c r="G1124" s="132">
        <f t="shared" si="53"/>
        <v>0</v>
      </c>
    </row>
    <row r="1125" spans="1:7" x14ac:dyDescent="0.15">
      <c r="A1125" s="132" t="s">
        <v>3102</v>
      </c>
      <c r="B1125" s="132" t="str">
        <f t="shared" si="51"/>
        <v>HKK-150002</v>
      </c>
      <c r="C1125" s="132" t="str">
        <f t="shared" si="52"/>
        <v>VE</v>
      </c>
      <c r="G1125" s="132">
        <f t="shared" si="53"/>
        <v>0</v>
      </c>
    </row>
    <row r="1126" spans="1:7" x14ac:dyDescent="0.15">
      <c r="A1126" s="132" t="s">
        <v>3136</v>
      </c>
      <c r="B1126" s="132" t="str">
        <f t="shared" si="51"/>
        <v>KTK-150006</v>
      </c>
      <c r="C1126" s="132" t="str">
        <f t="shared" si="52"/>
        <v>VE</v>
      </c>
      <c r="G1126" s="132">
        <f t="shared" si="53"/>
        <v>0</v>
      </c>
    </row>
    <row r="1127" spans="1:7" x14ac:dyDescent="0.15">
      <c r="A1127" s="132" t="s">
        <v>3162</v>
      </c>
      <c r="B1127" s="132" t="str">
        <f t="shared" si="51"/>
        <v>KTK-140009</v>
      </c>
      <c r="C1127" s="132" t="str">
        <f t="shared" si="52"/>
        <v>VE</v>
      </c>
      <c r="G1127" s="132">
        <f t="shared" si="53"/>
        <v>0</v>
      </c>
    </row>
    <row r="1128" spans="1:7" x14ac:dyDescent="0.15">
      <c r="A1128" s="132" t="s">
        <v>3236</v>
      </c>
      <c r="B1128" s="132" t="str">
        <f t="shared" si="51"/>
        <v>KTK-130001</v>
      </c>
      <c r="C1128" s="132" t="str">
        <f t="shared" si="52"/>
        <v>VE</v>
      </c>
      <c r="G1128" s="132">
        <f t="shared" si="53"/>
        <v>0</v>
      </c>
    </row>
    <row r="1129" spans="1:7" x14ac:dyDescent="0.15">
      <c r="A1129" s="132" t="s">
        <v>3175</v>
      </c>
      <c r="B1129" s="132" t="str">
        <f t="shared" si="51"/>
        <v>KKK-140001</v>
      </c>
      <c r="C1129" s="132" t="str">
        <f t="shared" si="52"/>
        <v>VE</v>
      </c>
      <c r="G1129" s="132">
        <f t="shared" si="53"/>
        <v>0</v>
      </c>
    </row>
    <row r="1130" spans="1:7" x14ac:dyDescent="0.15">
      <c r="A1130" s="132" t="s">
        <v>3173</v>
      </c>
      <c r="B1130" s="132" t="str">
        <f t="shared" si="51"/>
        <v>HKK-140001</v>
      </c>
      <c r="C1130" s="132" t="str">
        <f t="shared" si="52"/>
        <v>VR</v>
      </c>
      <c r="G1130" s="132">
        <f t="shared" si="53"/>
        <v>0</v>
      </c>
    </row>
    <row r="1131" spans="1:7" x14ac:dyDescent="0.15">
      <c r="A1131" s="132" t="s">
        <v>1148</v>
      </c>
      <c r="B1131" s="132" t="str">
        <f t="shared" si="51"/>
        <v>CG-100032</v>
      </c>
      <c r="C1131" s="132" t="str">
        <f t="shared" si="52"/>
        <v>VE</v>
      </c>
      <c r="G1131" s="132">
        <f t="shared" si="53"/>
        <v>0</v>
      </c>
    </row>
    <row r="1132" spans="1:7" x14ac:dyDescent="0.15">
      <c r="A1132" s="132" t="s">
        <v>1202</v>
      </c>
      <c r="B1132" s="132" t="str">
        <f t="shared" si="51"/>
        <v>HK-100022</v>
      </c>
      <c r="C1132" s="132" t="str">
        <f t="shared" si="52"/>
        <v>VE</v>
      </c>
      <c r="G1132" s="132">
        <f t="shared" si="53"/>
        <v>0</v>
      </c>
    </row>
    <row r="1133" spans="1:7" x14ac:dyDescent="0.15">
      <c r="A1133" s="132" t="s">
        <v>1242</v>
      </c>
      <c r="B1133" s="132" t="str">
        <f t="shared" si="51"/>
        <v>HK-120024</v>
      </c>
      <c r="C1133" s="132" t="str">
        <f t="shared" si="52"/>
        <v>VE</v>
      </c>
      <c r="G1133" s="132">
        <f t="shared" si="53"/>
        <v>0</v>
      </c>
    </row>
    <row r="1134" spans="1:7" x14ac:dyDescent="0.15">
      <c r="A1134" s="132" t="s">
        <v>6157</v>
      </c>
      <c r="B1134" s="132" t="str">
        <f t="shared" si="51"/>
        <v>KK-080011</v>
      </c>
      <c r="C1134" s="132" t="str">
        <f t="shared" si="52"/>
        <v>VG</v>
      </c>
      <c r="G1134" s="132">
        <f t="shared" si="53"/>
        <v>0</v>
      </c>
    </row>
    <row r="1135" spans="1:7" x14ac:dyDescent="0.15">
      <c r="A1135" s="132" t="s">
        <v>1283</v>
      </c>
      <c r="B1135" s="132" t="str">
        <f t="shared" si="51"/>
        <v>KK-100021</v>
      </c>
      <c r="C1135" s="132" t="str">
        <f t="shared" si="52"/>
        <v>VE</v>
      </c>
      <c r="G1135" s="132">
        <f t="shared" si="53"/>
        <v>0</v>
      </c>
    </row>
    <row r="1136" spans="1:7" x14ac:dyDescent="0.15">
      <c r="A1136" s="132" t="s">
        <v>1319</v>
      </c>
      <c r="B1136" s="132" t="str">
        <f t="shared" si="51"/>
        <v>KK-110016</v>
      </c>
      <c r="C1136" s="132" t="str">
        <f t="shared" si="52"/>
        <v>VE</v>
      </c>
      <c r="G1136" s="132">
        <f t="shared" si="53"/>
        <v>0</v>
      </c>
    </row>
    <row r="1137" spans="1:7" x14ac:dyDescent="0.15">
      <c r="A1137" s="132" t="s">
        <v>7883</v>
      </c>
      <c r="B1137" s="132" t="str">
        <f t="shared" si="51"/>
        <v>KT-080029</v>
      </c>
      <c r="C1137" s="132" t="str">
        <f t="shared" si="52"/>
        <v>VG</v>
      </c>
      <c r="G1137" s="132">
        <f t="shared" si="53"/>
        <v>0</v>
      </c>
    </row>
    <row r="1138" spans="1:7" x14ac:dyDescent="0.15">
      <c r="A1138" s="132" t="s">
        <v>7943</v>
      </c>
      <c r="B1138" s="132" t="str">
        <f t="shared" si="51"/>
        <v>KT-090057</v>
      </c>
      <c r="C1138" s="132" t="str">
        <f t="shared" si="52"/>
        <v>VG</v>
      </c>
      <c r="G1138" s="132">
        <f t="shared" si="53"/>
        <v>0</v>
      </c>
    </row>
    <row r="1139" spans="1:7" x14ac:dyDescent="0.15">
      <c r="A1139" s="132" t="s">
        <v>3301</v>
      </c>
      <c r="B1139" s="132" t="str">
        <f t="shared" si="51"/>
        <v>KT-100103</v>
      </c>
      <c r="C1139" s="132" t="str">
        <f t="shared" si="52"/>
        <v>VE</v>
      </c>
      <c r="G1139" s="132">
        <f t="shared" si="53"/>
        <v>0</v>
      </c>
    </row>
    <row r="1140" spans="1:7" x14ac:dyDescent="0.15">
      <c r="A1140" s="132" t="s">
        <v>3138</v>
      </c>
      <c r="B1140" s="132" t="str">
        <f t="shared" si="51"/>
        <v>QS-150004</v>
      </c>
      <c r="C1140" s="132" t="str">
        <f t="shared" si="52"/>
        <v>VE</v>
      </c>
      <c r="G1140" s="132">
        <f t="shared" si="53"/>
        <v>0</v>
      </c>
    </row>
    <row r="1141" spans="1:7" x14ac:dyDescent="0.15">
      <c r="A1141" s="132" t="s">
        <v>3163</v>
      </c>
      <c r="B1141" s="132" t="str">
        <f t="shared" si="51"/>
        <v>KT-140096</v>
      </c>
      <c r="C1141" s="132" t="str">
        <f t="shared" si="52"/>
        <v>VE</v>
      </c>
      <c r="G1141" s="132">
        <f t="shared" si="53"/>
        <v>0</v>
      </c>
    </row>
    <row r="1142" spans="1:7" x14ac:dyDescent="0.15">
      <c r="A1142" s="132" t="s">
        <v>3165</v>
      </c>
      <c r="B1142" s="132" t="str">
        <f t="shared" si="51"/>
        <v>HR-140016</v>
      </c>
      <c r="C1142" s="132" t="str">
        <f t="shared" si="52"/>
        <v>VE</v>
      </c>
      <c r="G1142" s="132">
        <f t="shared" si="53"/>
        <v>0</v>
      </c>
    </row>
  </sheetData>
  <autoFilter ref="A1:F1142" xr:uid="{658EE078-6372-4179-BFE9-4F588627C6B3}">
    <filterColumn colId="0" showButton="0"/>
    <filterColumn colId="1" showButton="0"/>
    <filterColumn colId="4" showButton="0"/>
    <filterColumn colId="5" showButton="0"/>
  </autoFilter>
  <mergeCells count="2">
    <mergeCell ref="A1:C1"/>
    <mergeCell ref="E1:F1"/>
  </mergeCells>
  <phoneticPr fontId="9"/>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E6F34-36E2-4B9E-A8BB-DC9C3D178F5D}">
  <dimension ref="A1:K2792"/>
  <sheetViews>
    <sheetView workbookViewId="0">
      <pane xSplit="3" ySplit="1" topLeftCell="D571" activePane="bottomRight" state="frozen"/>
      <selection activeCell="B594" sqref="B594"/>
      <selection pane="topRight" activeCell="B594" sqref="B594"/>
      <selection pane="bottomLeft" activeCell="B594" sqref="B594"/>
      <selection pane="bottomRight" activeCell="B594" sqref="B594"/>
    </sheetView>
  </sheetViews>
  <sheetFormatPr defaultRowHeight="12" x14ac:dyDescent="0.15"/>
  <cols>
    <col min="1" max="16384" width="9" style="130"/>
  </cols>
  <sheetData>
    <row r="1" spans="1:11" x14ac:dyDescent="0.15">
      <c r="A1" s="130" t="s">
        <v>12339</v>
      </c>
      <c r="B1" s="130" t="s">
        <v>21994</v>
      </c>
      <c r="C1" s="130" t="s">
        <v>12341</v>
      </c>
      <c r="D1" s="135" t="s">
        <v>24457</v>
      </c>
      <c r="E1" s="130" t="s">
        <v>21995</v>
      </c>
      <c r="F1" s="130" t="s">
        <v>21996</v>
      </c>
      <c r="G1" s="130" t="s">
        <v>21997</v>
      </c>
      <c r="H1" s="130" t="s">
        <v>21998</v>
      </c>
      <c r="I1" s="130" t="s">
        <v>12347</v>
      </c>
      <c r="J1" s="130" t="s">
        <v>12342</v>
      </c>
      <c r="K1" s="130" t="s">
        <v>12346</v>
      </c>
    </row>
    <row r="2" spans="1:11" x14ac:dyDescent="0.15">
      <c r="A2" s="130">
        <v>1</v>
      </c>
      <c r="B2" s="130" t="s">
        <v>22576</v>
      </c>
      <c r="C2" s="130" t="s">
        <v>22577</v>
      </c>
      <c r="D2" s="130" t="str">
        <f>VLOOKUP(B2,managelist_20211101!$B$3:$C$10442,2,FALSE)</f>
        <v>汚染土壌掘削除去および最終処分場への運搬</v>
      </c>
      <c r="E2" s="130" t="s">
        <v>380</v>
      </c>
      <c r="F2" s="130" t="s">
        <v>380</v>
      </c>
      <c r="G2" s="130" t="s">
        <v>119</v>
      </c>
    </row>
    <row r="3" spans="1:11" x14ac:dyDescent="0.15">
      <c r="A3" s="130">
        <v>2</v>
      </c>
      <c r="B3" s="130" t="s">
        <v>22578</v>
      </c>
      <c r="C3" s="130" t="s">
        <v>22579</v>
      </c>
      <c r="D3" s="130" t="str">
        <f>VLOOKUP(B3,managelist_20211101!$B$3:$C$10442,2,FALSE)</f>
        <v>コンクリートブロック積擁壁</v>
      </c>
      <c r="E3" s="130" t="s">
        <v>382</v>
      </c>
      <c r="F3" s="130" t="s">
        <v>2</v>
      </c>
      <c r="G3" s="130" t="s">
        <v>2826</v>
      </c>
      <c r="H3" s="130" t="s">
        <v>2827</v>
      </c>
    </row>
    <row r="4" spans="1:11" x14ac:dyDescent="0.15">
      <c r="A4" s="130">
        <v>3</v>
      </c>
      <c r="B4" s="130" t="s">
        <v>22580</v>
      </c>
      <c r="C4" s="130" t="s">
        <v>22581</v>
      </c>
      <c r="D4" s="130" t="str">
        <f>VLOOKUP(B4,managelist_20211101!$B$3:$C$10442,2,FALSE)</f>
        <v>植生基材吹付工</v>
      </c>
      <c r="E4" s="130" t="s">
        <v>382</v>
      </c>
      <c r="F4" s="130" t="s">
        <v>166</v>
      </c>
      <c r="G4" s="130" t="s">
        <v>386</v>
      </c>
      <c r="H4" s="130" t="s">
        <v>387</v>
      </c>
    </row>
    <row r="5" spans="1:11" x14ac:dyDescent="0.15">
      <c r="A5" s="130">
        <v>4</v>
      </c>
      <c r="B5" s="130" t="s">
        <v>22582</v>
      </c>
      <c r="C5" s="130" t="s">
        <v>22583</v>
      </c>
      <c r="D5" s="130" t="str">
        <f>VLOOKUP(B5,managelist_20211101!$B$3:$C$10442,2,FALSE)</f>
        <v>監視員による危険区域進入管理</v>
      </c>
      <c r="E5" s="130" t="s">
        <v>150</v>
      </c>
      <c r="F5" s="130" t="s">
        <v>150</v>
      </c>
    </row>
    <row r="6" spans="1:11" x14ac:dyDescent="0.15">
      <c r="A6" s="130">
        <v>5</v>
      </c>
      <c r="B6" s="130" t="s">
        <v>22584</v>
      </c>
      <c r="C6" s="130" t="s">
        <v>22585</v>
      </c>
      <c r="D6" s="130" t="str">
        <f>VLOOKUP(B6,managelist_20211101!$B$3:$C$10442,2,FALSE)</f>
        <v>一般的な防水シート</v>
      </c>
      <c r="E6" s="130" t="s">
        <v>342</v>
      </c>
      <c r="F6" s="130" t="s">
        <v>343</v>
      </c>
      <c r="G6" s="130" t="s">
        <v>2855</v>
      </c>
    </row>
    <row r="7" spans="1:11" x14ac:dyDescent="0.15">
      <c r="A7" s="130">
        <v>6</v>
      </c>
      <c r="B7" s="130" t="s">
        <v>22586</v>
      </c>
      <c r="C7" s="130" t="s">
        <v>22587</v>
      </c>
      <c r="D7" s="130" t="str">
        <f>VLOOKUP(B7,managelist_20211101!$B$3:$C$10442,2,FALSE)</f>
        <v>インターロッキングブロック工</v>
      </c>
      <c r="E7" s="130" t="s">
        <v>408</v>
      </c>
      <c r="F7" s="130" t="s">
        <v>150</v>
      </c>
    </row>
    <row r="8" spans="1:11" x14ac:dyDescent="0.15">
      <c r="A8" s="130">
        <v>7</v>
      </c>
      <c r="B8" s="130" t="s">
        <v>22588</v>
      </c>
      <c r="C8" s="130" t="s">
        <v>22589</v>
      </c>
      <c r="D8" s="130" t="str">
        <f>VLOOKUP(B8,managelist_20211101!$B$3:$C$10442,2,FALSE)</f>
        <v>表面含浸材塗布工法</v>
      </c>
      <c r="E8" s="130" t="s">
        <v>197</v>
      </c>
      <c r="F8" s="130" t="s">
        <v>200</v>
      </c>
      <c r="G8" s="130" t="s">
        <v>12214</v>
      </c>
    </row>
    <row r="9" spans="1:11" x14ac:dyDescent="0.15">
      <c r="A9" s="130">
        <v>8</v>
      </c>
      <c r="B9" s="130" t="s">
        <v>22590</v>
      </c>
      <c r="C9" s="130" t="s">
        <v>22591</v>
      </c>
      <c r="D9" s="130" t="str">
        <f>VLOOKUP(B9,managelist_20211101!$B$3:$C$10442,2,FALSE)</f>
        <v>鋼製フィンガージョイント</v>
      </c>
      <c r="E9" s="130" t="s">
        <v>466</v>
      </c>
      <c r="F9" s="130" t="s">
        <v>556</v>
      </c>
    </row>
    <row r="10" spans="1:11" x14ac:dyDescent="0.15">
      <c r="A10" s="130">
        <v>9</v>
      </c>
      <c r="B10" s="130" t="s">
        <v>22592</v>
      </c>
      <c r="C10" s="130" t="s">
        <v>22593</v>
      </c>
      <c r="D10" s="130" t="str">
        <f>VLOOKUP(B10,managelist_20211101!$B$3:$C$10442,2,FALSE)</f>
        <v>土のう袋（土砂充填）</v>
      </c>
      <c r="E10" s="130" t="s">
        <v>443</v>
      </c>
      <c r="F10" s="130" t="s">
        <v>150</v>
      </c>
    </row>
    <row r="11" spans="1:11" x14ac:dyDescent="0.15">
      <c r="A11" s="130">
        <v>10</v>
      </c>
      <c r="B11" s="130" t="s">
        <v>22594</v>
      </c>
      <c r="C11" s="130" t="s">
        <v>22595</v>
      </c>
      <c r="D11" s="130" t="str">
        <f>VLOOKUP(B11,managelist_20211101!$B$3:$C$10442,2,FALSE)</f>
        <v>鉄製金具部ワイヤー固定</v>
      </c>
      <c r="E11" s="130" t="s">
        <v>12</v>
      </c>
      <c r="F11" s="130" t="s">
        <v>15</v>
      </c>
      <c r="G11" s="130" t="s">
        <v>2881</v>
      </c>
    </row>
    <row r="12" spans="1:11" x14ac:dyDescent="0.15">
      <c r="A12" s="130">
        <v>11</v>
      </c>
      <c r="B12" s="130" t="s">
        <v>22596</v>
      </c>
      <c r="C12" s="130" t="s">
        <v>22597</v>
      </c>
      <c r="D12" s="130" t="str">
        <f>VLOOKUP(B12,managelist_20211101!$B$3:$C$10442,2,FALSE)</f>
        <v>LED道路照明器具</v>
      </c>
      <c r="E12" s="130" t="s">
        <v>54</v>
      </c>
      <c r="F12" s="130" t="s">
        <v>55</v>
      </c>
      <c r="G12" s="130" t="s">
        <v>2883</v>
      </c>
    </row>
    <row r="13" spans="1:11" x14ac:dyDescent="0.15">
      <c r="A13" s="130">
        <v>12</v>
      </c>
      <c r="B13" s="130" t="s">
        <v>22598</v>
      </c>
      <c r="C13" s="130" t="s">
        <v>22599</v>
      </c>
      <c r="D13" s="130" t="str">
        <f>VLOOKUP(B13,managelist_20211101!$B$3:$C$10442,2,FALSE)</f>
        <v>ブラスト法</v>
      </c>
      <c r="E13" s="130" t="s">
        <v>197</v>
      </c>
      <c r="F13" s="130" t="s">
        <v>199</v>
      </c>
    </row>
    <row r="14" spans="1:11" x14ac:dyDescent="0.15">
      <c r="A14" s="130">
        <v>13</v>
      </c>
      <c r="B14" s="130" t="s">
        <v>22600</v>
      </c>
      <c r="C14" s="130" t="s">
        <v>22601</v>
      </c>
      <c r="D14" s="130" t="str">
        <f>VLOOKUP(B14,managelist_20211101!$B$3:$C$10442,2,FALSE)</f>
        <v>工事用投光器</v>
      </c>
      <c r="E14" s="130" t="s">
        <v>12</v>
      </c>
      <c r="F14" s="130" t="s">
        <v>150</v>
      </c>
    </row>
    <row r="15" spans="1:11" x14ac:dyDescent="0.15">
      <c r="A15" s="130">
        <v>14</v>
      </c>
      <c r="B15" s="130" t="s">
        <v>22602</v>
      </c>
      <c r="C15" s="130" t="s">
        <v>22603</v>
      </c>
      <c r="D15" s="130" t="str">
        <f>VLOOKUP(B15,managelist_20211101!$B$3:$C$10442,2,FALSE)</f>
        <v>荷重支持型伸縮装置</v>
      </c>
      <c r="E15" s="130" t="s">
        <v>466</v>
      </c>
      <c r="F15" s="130" t="s">
        <v>556</v>
      </c>
    </row>
    <row r="16" spans="1:11" x14ac:dyDescent="0.15">
      <c r="A16" s="130">
        <v>15</v>
      </c>
      <c r="B16" s="130" t="s">
        <v>22604</v>
      </c>
      <c r="C16" s="130" t="s">
        <v>22605</v>
      </c>
      <c r="D16" s="130" t="str">
        <f>VLOOKUP(B16,managelist_20211101!$B$3:$C$10442,2,FALSE)</f>
        <v>ビニロンネットと不透明な樹脂を用いたはく落防止工法</v>
      </c>
      <c r="E16" s="130" t="s">
        <v>197</v>
      </c>
      <c r="F16" s="130" t="s">
        <v>200</v>
      </c>
      <c r="G16" s="130" t="s">
        <v>2851</v>
      </c>
    </row>
    <row r="17" spans="1:8" x14ac:dyDescent="0.15">
      <c r="A17" s="130">
        <v>16</v>
      </c>
      <c r="B17" s="130" t="s">
        <v>22606</v>
      </c>
      <c r="C17" s="130" t="s">
        <v>22607</v>
      </c>
      <c r="D17" s="130" t="str">
        <f>VLOOKUP(B17,managelist_20211101!$B$3:$C$10442,2,FALSE)</f>
        <v>鋼製有孔防風柵</v>
      </c>
      <c r="E17" s="130" t="s">
        <v>443</v>
      </c>
      <c r="F17" s="130" t="s">
        <v>444</v>
      </c>
      <c r="G17" s="130" t="s">
        <v>150</v>
      </c>
    </row>
    <row r="18" spans="1:8" x14ac:dyDescent="0.15">
      <c r="A18" s="130">
        <v>17</v>
      </c>
      <c r="B18" s="130" t="s">
        <v>22608</v>
      </c>
      <c r="C18" s="130" t="s">
        <v>22609</v>
      </c>
      <c r="D18" s="130" t="str">
        <f>VLOOKUP(B18,managelist_20211101!$B$3:$C$10442,2,FALSE)</f>
        <v>良質購入土</v>
      </c>
      <c r="E18" s="130" t="s">
        <v>380</v>
      </c>
      <c r="F18" s="130" t="s">
        <v>380</v>
      </c>
      <c r="G18" s="130" t="s">
        <v>2902</v>
      </c>
    </row>
    <row r="19" spans="1:8" x14ac:dyDescent="0.15">
      <c r="A19" s="130">
        <v>18</v>
      </c>
      <c r="B19" s="130" t="s">
        <v>22610</v>
      </c>
      <c r="C19" s="130" t="s">
        <v>22611</v>
      </c>
      <c r="D19" s="130" t="str">
        <f>VLOOKUP(B19,managelist_20211101!$B$3:$C$10442,2,FALSE)</f>
        <v>両面化粧補強コンクリートブロック塀</v>
      </c>
      <c r="E19" s="130" t="s">
        <v>443</v>
      </c>
      <c r="F19" s="130" t="s">
        <v>444</v>
      </c>
      <c r="G19" s="130" t="s">
        <v>12185</v>
      </c>
    </row>
    <row r="20" spans="1:8" x14ac:dyDescent="0.15">
      <c r="A20" s="130">
        <v>19</v>
      </c>
      <c r="B20" s="130" t="s">
        <v>22612</v>
      </c>
      <c r="C20" s="130" t="s">
        <v>22613</v>
      </c>
      <c r="D20" s="130" t="str">
        <f>VLOOKUP(B20,managelist_20211101!$B$3:$C$10442,2,FALSE)</f>
        <v>３ブームノーマルドリルジャンボ</v>
      </c>
      <c r="E20" s="130" t="s">
        <v>342</v>
      </c>
      <c r="F20" s="130" t="s">
        <v>343</v>
      </c>
      <c r="G20" s="130" t="s">
        <v>2849</v>
      </c>
    </row>
    <row r="21" spans="1:8" x14ac:dyDescent="0.15">
      <c r="A21" s="130">
        <v>20</v>
      </c>
      <c r="B21" s="130" t="s">
        <v>22614</v>
      </c>
      <c r="C21" s="130" t="s">
        <v>22615</v>
      </c>
      <c r="D21" s="130" t="str">
        <f>VLOOKUP(B21,managelist_20211101!$B$3:$C$10442,2,FALSE)</f>
        <v>一般的なドリルジャンボ</v>
      </c>
      <c r="E21" s="130" t="s">
        <v>342</v>
      </c>
      <c r="F21" s="130" t="s">
        <v>343</v>
      </c>
      <c r="G21" s="130" t="s">
        <v>204</v>
      </c>
    </row>
    <row r="22" spans="1:8" x14ac:dyDescent="0.15">
      <c r="A22" s="130">
        <v>21</v>
      </c>
      <c r="B22" s="130" t="s">
        <v>22616</v>
      </c>
      <c r="C22" s="130" t="s">
        <v>22617</v>
      </c>
      <c r="D22" s="130" t="str">
        <f>VLOOKUP(B22,managelist_20211101!$B$3:$C$10442,2,FALSE)</f>
        <v>掘削除去工（購入土置き換え）</v>
      </c>
      <c r="E22" s="130" t="s">
        <v>72</v>
      </c>
      <c r="F22" s="130" t="s">
        <v>150</v>
      </c>
    </row>
    <row r="23" spans="1:8" x14ac:dyDescent="0.15">
      <c r="A23" s="130">
        <v>22</v>
      </c>
      <c r="B23" s="130" t="s">
        <v>22618</v>
      </c>
      <c r="C23" s="130" t="s">
        <v>22619</v>
      </c>
      <c r="D23" s="130" t="str">
        <f>VLOOKUP(B23,managelist_20211101!$B$3:$C$10442,2,FALSE)</f>
        <v>埋設型ジョイント(舗装厚内型)</v>
      </c>
      <c r="E23" s="130" t="s">
        <v>466</v>
      </c>
      <c r="F23" s="130" t="s">
        <v>556</v>
      </c>
    </row>
    <row r="24" spans="1:8" x14ac:dyDescent="0.15">
      <c r="A24" s="130">
        <v>23</v>
      </c>
      <c r="B24" s="130" t="s">
        <v>22620</v>
      </c>
      <c r="C24" s="130" t="s">
        <v>22621</v>
      </c>
      <c r="D24" s="130" t="str">
        <f>VLOOKUP(B24,managelist_20211101!$B$3:$C$10442,2,FALSE)</f>
        <v>一般的なブレード</v>
      </c>
      <c r="E24" s="130" t="s">
        <v>197</v>
      </c>
      <c r="F24" s="130" t="s">
        <v>565</v>
      </c>
    </row>
    <row r="25" spans="1:8" x14ac:dyDescent="0.15">
      <c r="A25" s="130">
        <v>24</v>
      </c>
      <c r="B25" s="130" t="s">
        <v>22622</v>
      </c>
      <c r="C25" s="130" t="s">
        <v>22623</v>
      </c>
      <c r="D25" s="130" t="str">
        <f>VLOOKUP(B25,managelist_20211101!$B$3:$C$10442,2,FALSE)</f>
        <v>基礎部と天端部を現場打ちコンクリート施工を行うテールアルメ工法</v>
      </c>
      <c r="E25" s="130" t="s">
        <v>382</v>
      </c>
      <c r="F25" s="130" t="s">
        <v>2</v>
      </c>
      <c r="G25" s="130" t="s">
        <v>383</v>
      </c>
      <c r="H25" s="130" t="s">
        <v>384</v>
      </c>
    </row>
    <row r="26" spans="1:8" x14ac:dyDescent="0.15">
      <c r="A26" s="130">
        <v>25</v>
      </c>
      <c r="B26" s="130" t="s">
        <v>22624</v>
      </c>
      <c r="C26" s="130" t="s">
        <v>22625</v>
      </c>
      <c r="D26" s="130" t="str">
        <f>VLOOKUP(B26,managelist_20211101!$B$3:$C$10442,2,FALSE)</f>
        <v>スラリー撹拌工(単軸)</v>
      </c>
      <c r="E26" s="130" t="s">
        <v>382</v>
      </c>
      <c r="F26" s="130" t="s">
        <v>76</v>
      </c>
      <c r="G26" s="130" t="s">
        <v>449</v>
      </c>
      <c r="H26" s="130" t="s">
        <v>450</v>
      </c>
    </row>
    <row r="27" spans="1:8" x14ac:dyDescent="0.15">
      <c r="A27" s="130">
        <v>26</v>
      </c>
      <c r="B27" s="130" t="s">
        <v>22626</v>
      </c>
      <c r="C27" s="130" t="s">
        <v>22627</v>
      </c>
      <c r="D27" s="130" t="str">
        <f>VLOOKUP(B27,managelist_20211101!$B$3:$C$10442,2,FALSE)</f>
        <v>現場打ちコンクリートによる小口止め工</v>
      </c>
      <c r="E27" s="130" t="s">
        <v>22</v>
      </c>
      <c r="F27" s="130" t="s">
        <v>26</v>
      </c>
      <c r="G27" s="130" t="s">
        <v>181</v>
      </c>
    </row>
    <row r="28" spans="1:8" x14ac:dyDescent="0.15">
      <c r="A28" s="130">
        <v>27</v>
      </c>
      <c r="B28" s="130" t="s">
        <v>22628</v>
      </c>
      <c r="C28" s="130" t="s">
        <v>22629</v>
      </c>
      <c r="D28" s="130" t="str">
        <f>VLOOKUP(B28,managelist_20211101!$B$3:$C$10442,2,FALSE)</f>
        <v>ブレーカーによる取り壊し</v>
      </c>
      <c r="E28" s="130" t="s">
        <v>58</v>
      </c>
      <c r="F28" s="130" t="s">
        <v>347</v>
      </c>
      <c r="G28" s="130" t="s">
        <v>390</v>
      </c>
      <c r="H28" s="130" t="s">
        <v>150</v>
      </c>
    </row>
    <row r="29" spans="1:8" x14ac:dyDescent="0.15">
      <c r="A29" s="130">
        <v>28</v>
      </c>
      <c r="B29" s="130" t="s">
        <v>22630</v>
      </c>
      <c r="C29" s="130" t="s">
        <v>22631</v>
      </c>
      <c r="D29" s="130" t="str">
        <f>VLOOKUP(B29,managelist_20211101!$B$3:$C$10442,2,FALSE)</f>
        <v>制御盤IP化改造</v>
      </c>
      <c r="E29" s="130" t="s">
        <v>54</v>
      </c>
      <c r="F29" s="130" t="s">
        <v>56</v>
      </c>
      <c r="G29" s="130" t="s">
        <v>12337</v>
      </c>
      <c r="H29" s="130" t="s">
        <v>12152</v>
      </c>
    </row>
    <row r="30" spans="1:8" x14ac:dyDescent="0.15">
      <c r="A30" s="130">
        <v>29</v>
      </c>
      <c r="B30" s="130" t="s">
        <v>22632</v>
      </c>
      <c r="C30" s="130" t="s">
        <v>22633</v>
      </c>
      <c r="D30" s="130" t="str">
        <f>VLOOKUP(B30,managelist_20211101!$B$3:$C$10442,2,FALSE)</f>
        <v>UAV写真測量</v>
      </c>
      <c r="E30" s="130" t="s">
        <v>127</v>
      </c>
      <c r="F30" s="130" t="s">
        <v>128</v>
      </c>
      <c r="G30" s="130" t="s">
        <v>448</v>
      </c>
    </row>
    <row r="31" spans="1:8" x14ac:dyDescent="0.15">
      <c r="A31" s="130">
        <v>30</v>
      </c>
      <c r="B31" s="130" t="s">
        <v>22634</v>
      </c>
      <c r="C31" s="130" t="s">
        <v>22635</v>
      </c>
      <c r="D31" s="130" t="str">
        <f>VLOOKUP(B31,managelist_20211101!$B$3:$C$10442,2,FALSE)</f>
        <v>ブレーカーやピックハンマーを使用した人力はつり作業</v>
      </c>
      <c r="E31" s="130" t="s">
        <v>197</v>
      </c>
      <c r="F31" s="130" t="s">
        <v>200</v>
      </c>
      <c r="G31" s="130" t="s">
        <v>150</v>
      </c>
    </row>
    <row r="32" spans="1:8" x14ac:dyDescent="0.15">
      <c r="A32" s="130">
        <v>31</v>
      </c>
      <c r="B32" s="130" t="s">
        <v>22636</v>
      </c>
      <c r="C32" s="130" t="s">
        <v>22637</v>
      </c>
      <c r="D32" s="130" t="str">
        <f>VLOOKUP(B32,managelist_20211101!$B$3:$C$10442,2,FALSE)</f>
        <v>脱気筒（屋上防水）</v>
      </c>
      <c r="E32" s="130" t="s">
        <v>495</v>
      </c>
      <c r="F32" s="130" t="s">
        <v>561</v>
      </c>
    </row>
    <row r="33" spans="1:8" x14ac:dyDescent="0.15">
      <c r="A33" s="130">
        <v>32</v>
      </c>
      <c r="B33" s="130" t="s">
        <v>22638</v>
      </c>
      <c r="C33" s="130" t="s">
        <v>22639</v>
      </c>
      <c r="D33" s="130" t="str">
        <f>VLOOKUP(B33,managelist_20211101!$B$3:$C$10442,2,FALSE)</f>
        <v>目視点検＋打音調査</v>
      </c>
      <c r="E33" s="130" t="s">
        <v>127</v>
      </c>
      <c r="F33" s="130" t="s">
        <v>46</v>
      </c>
      <c r="G33" s="130" t="s">
        <v>413</v>
      </c>
    </row>
    <row r="34" spans="1:8" x14ac:dyDescent="0.15">
      <c r="A34" s="130">
        <v>33</v>
      </c>
      <c r="B34" s="130" t="s">
        <v>22640</v>
      </c>
      <c r="C34" s="130" t="s">
        <v>22641</v>
      </c>
      <c r="D34" s="130" t="str">
        <f>VLOOKUP(B34,managelist_20211101!$B$3:$C$10442,2,FALSE)</f>
        <v>敷鉄板</v>
      </c>
      <c r="E34" s="130" t="s">
        <v>508</v>
      </c>
      <c r="F34" s="130" t="s">
        <v>12299</v>
      </c>
    </row>
    <row r="35" spans="1:8" x14ac:dyDescent="0.15">
      <c r="A35" s="130">
        <v>34</v>
      </c>
      <c r="B35" s="130" t="s">
        <v>22642</v>
      </c>
      <c r="C35" s="130" t="s">
        <v>22643</v>
      </c>
      <c r="D35" s="130" t="e">
        <f>VLOOKUP(B35,managelist_20211101!$B$3:$C$10442,2,FALSE)</f>
        <v>#N/A</v>
      </c>
      <c r="E35" s="130" t="s">
        <v>57</v>
      </c>
      <c r="F35" s="130" t="s">
        <v>207</v>
      </c>
      <c r="G35" s="130" t="s">
        <v>208</v>
      </c>
      <c r="H35" s="130" t="s">
        <v>209</v>
      </c>
    </row>
    <row r="36" spans="1:8" x14ac:dyDescent="0.15">
      <c r="A36" s="130">
        <v>35</v>
      </c>
      <c r="B36" s="130" t="s">
        <v>22644</v>
      </c>
      <c r="C36" s="130" t="s">
        <v>22645</v>
      </c>
      <c r="D36" s="130" t="e">
        <f>VLOOKUP(B36,managelist_20211101!$B$3:$C$10442,2,FALSE)</f>
        <v>#N/A</v>
      </c>
      <c r="E36" s="130" t="s">
        <v>57</v>
      </c>
      <c r="F36" s="130" t="s">
        <v>506</v>
      </c>
      <c r="G36" s="130" t="s">
        <v>12115</v>
      </c>
      <c r="H36" s="130" t="s">
        <v>22180</v>
      </c>
    </row>
    <row r="37" spans="1:8" x14ac:dyDescent="0.15">
      <c r="A37" s="130">
        <v>36</v>
      </c>
      <c r="B37" s="130" t="s">
        <v>22646</v>
      </c>
      <c r="C37" s="130" t="s">
        <v>22647</v>
      </c>
      <c r="D37" s="130" t="str">
        <f>VLOOKUP(B37,managelist_20211101!$B$3:$C$10442,2,FALSE)</f>
        <v>作業従事者による自己判断と管理者現場巡回時の体調管理</v>
      </c>
      <c r="E37" s="130" t="s">
        <v>150</v>
      </c>
      <c r="F37" s="130" t="s">
        <v>150</v>
      </c>
    </row>
    <row r="38" spans="1:8" x14ac:dyDescent="0.15">
      <c r="A38" s="130">
        <v>37</v>
      </c>
      <c r="B38" s="130" t="s">
        <v>22648</v>
      </c>
      <c r="C38" s="130" t="s">
        <v>22649</v>
      </c>
      <c r="D38" s="130" t="str">
        <f>VLOOKUP(B38,managelist_20211101!$B$3:$C$10442,2,FALSE)</f>
        <v>高揚程片吸込渦巻水中ポンプ</v>
      </c>
      <c r="E38" s="130" t="s">
        <v>489</v>
      </c>
      <c r="F38" s="130" t="s">
        <v>172</v>
      </c>
      <c r="G38" s="130" t="s">
        <v>12307</v>
      </c>
    </row>
    <row r="39" spans="1:8" x14ac:dyDescent="0.15">
      <c r="A39" s="130">
        <v>38</v>
      </c>
      <c r="B39" s="130" t="s">
        <v>22650</v>
      </c>
      <c r="C39" s="130" t="s">
        <v>22651</v>
      </c>
      <c r="D39" s="130" t="str">
        <f>VLOOKUP(B39,managelist_20211101!$B$3:$C$10442,2,FALSE)</f>
        <v>オイルリング</v>
      </c>
      <c r="E39" s="130" t="s">
        <v>489</v>
      </c>
      <c r="F39" s="130" t="s">
        <v>172</v>
      </c>
      <c r="G39" s="130" t="s">
        <v>12307</v>
      </c>
    </row>
    <row r="40" spans="1:8" x14ac:dyDescent="0.15">
      <c r="A40" s="130">
        <v>39</v>
      </c>
      <c r="B40" s="130" t="s">
        <v>22652</v>
      </c>
      <c r="C40" s="130" t="s">
        <v>22653</v>
      </c>
      <c r="D40" s="130" t="str">
        <f>VLOOKUP(B40,managelist_20211101!$B$3:$C$10442,2,FALSE)</f>
        <v>ワイヤーソーイング工法</v>
      </c>
      <c r="E40" s="130" t="s">
        <v>466</v>
      </c>
      <c r="F40" s="130" t="s">
        <v>150</v>
      </c>
    </row>
    <row r="41" spans="1:8" x14ac:dyDescent="0.15">
      <c r="A41" s="130">
        <v>40</v>
      </c>
      <c r="B41" s="130" t="s">
        <v>22654</v>
      </c>
      <c r="C41" s="130" t="s">
        <v>22655</v>
      </c>
      <c r="D41" s="130" t="str">
        <f>VLOOKUP(B41,managelist_20211101!$B$3:$C$10442,2,FALSE)</f>
        <v>高圧洗浄機</v>
      </c>
      <c r="E41" s="130" t="s">
        <v>12</v>
      </c>
      <c r="F41" s="130" t="s">
        <v>447</v>
      </c>
    </row>
    <row r="42" spans="1:8" x14ac:dyDescent="0.15">
      <c r="A42" s="130">
        <v>41</v>
      </c>
      <c r="B42" s="130" t="s">
        <v>22656</v>
      </c>
      <c r="C42" s="130" t="s">
        <v>22657</v>
      </c>
      <c r="D42" s="130" t="str">
        <f>VLOOKUP(B42,managelist_20211101!$B$3:$C$10442,2,FALSE)</f>
        <v>塩ビ製樹脂グレーチング</v>
      </c>
      <c r="E42" s="130" t="s">
        <v>495</v>
      </c>
      <c r="F42" s="130" t="s">
        <v>12282</v>
      </c>
    </row>
    <row r="43" spans="1:8" x14ac:dyDescent="0.15">
      <c r="A43" s="130">
        <v>42</v>
      </c>
      <c r="B43" s="130" t="s">
        <v>22658</v>
      </c>
      <c r="C43" s="130" t="s">
        <v>22659</v>
      </c>
      <c r="D43" s="130" t="str">
        <f>VLOOKUP(B43,managelist_20211101!$B$3:$C$10442,2,FALSE)</f>
        <v>モルタル吹付撤去復旧</v>
      </c>
      <c r="E43" s="130" t="s">
        <v>382</v>
      </c>
      <c r="F43" s="130" t="s">
        <v>166</v>
      </c>
      <c r="G43" s="130" t="s">
        <v>411</v>
      </c>
      <c r="H43" s="130" t="s">
        <v>412</v>
      </c>
    </row>
    <row r="44" spans="1:8" x14ac:dyDescent="0.15">
      <c r="A44" s="130">
        <v>43</v>
      </c>
      <c r="B44" s="130" t="s">
        <v>22660</v>
      </c>
      <c r="C44" s="130" t="s">
        <v>22661</v>
      </c>
      <c r="D44" s="130" t="str">
        <f>VLOOKUP(B44,managelist_20211101!$B$3:$C$10442,2,FALSE)</f>
        <v>熟練した技術者による同行指導（施工管理）</v>
      </c>
      <c r="E44" s="130" t="s">
        <v>150</v>
      </c>
      <c r="F44" s="130" t="s">
        <v>150</v>
      </c>
    </row>
    <row r="45" spans="1:8" x14ac:dyDescent="0.15">
      <c r="A45" s="130">
        <v>44</v>
      </c>
      <c r="B45" s="130" t="s">
        <v>22662</v>
      </c>
      <c r="C45" s="130" t="s">
        <v>22663</v>
      </c>
      <c r="D45" s="130" t="e">
        <f>VLOOKUP(B45,managelist_20211101!$B$3:$C$10442,2,FALSE)</f>
        <v>#N/A</v>
      </c>
      <c r="E45" s="130" t="s">
        <v>57</v>
      </c>
      <c r="F45" s="130" t="s">
        <v>22325</v>
      </c>
      <c r="G45" s="130" t="s">
        <v>22368</v>
      </c>
    </row>
    <row r="46" spans="1:8" x14ac:dyDescent="0.15">
      <c r="A46" s="130">
        <v>45</v>
      </c>
      <c r="B46" s="130" t="s">
        <v>22664</v>
      </c>
      <c r="C46" s="130" t="s">
        <v>22665</v>
      </c>
      <c r="D46" s="130" t="e">
        <f>VLOOKUP(B46,managelist_20211101!$B$3:$C$10442,2,FALSE)</f>
        <v>#N/A</v>
      </c>
      <c r="E46" s="130" t="s">
        <v>57</v>
      </c>
      <c r="F46" s="130" t="s">
        <v>22327</v>
      </c>
      <c r="G46" s="130" t="s">
        <v>150</v>
      </c>
    </row>
    <row r="47" spans="1:8" x14ac:dyDescent="0.15">
      <c r="A47" s="130">
        <v>46</v>
      </c>
      <c r="B47" s="130" t="s">
        <v>22666</v>
      </c>
      <c r="C47" s="130" t="s">
        <v>22667</v>
      </c>
      <c r="D47" s="130" t="str">
        <f>VLOOKUP(B47,managelist_20211101!$B$3:$C$10442,2,FALSE)</f>
        <v>ソイルセメントコラム</v>
      </c>
      <c r="E47" s="130" t="s">
        <v>382</v>
      </c>
      <c r="F47" s="130" t="s">
        <v>76</v>
      </c>
      <c r="G47" s="130" t="s">
        <v>449</v>
      </c>
      <c r="H47" s="130" t="s">
        <v>450</v>
      </c>
    </row>
    <row r="48" spans="1:8" x14ac:dyDescent="0.15">
      <c r="A48" s="130">
        <v>47</v>
      </c>
      <c r="B48" s="130" t="s">
        <v>22668</v>
      </c>
      <c r="C48" s="130" t="s">
        <v>22669</v>
      </c>
      <c r="D48" s="130" t="str">
        <f>VLOOKUP(B48,managelist_20211101!$B$3:$C$10442,2,FALSE)</f>
        <v>重く、人力計測によるロックボルト引抜き装置</v>
      </c>
      <c r="E48" s="130" t="s">
        <v>342</v>
      </c>
      <c r="F48" s="130" t="s">
        <v>343</v>
      </c>
      <c r="G48" s="130" t="s">
        <v>204</v>
      </c>
    </row>
    <row r="49" spans="1:8" x14ac:dyDescent="0.15">
      <c r="A49" s="130">
        <v>48</v>
      </c>
      <c r="B49" s="130" t="s">
        <v>22670</v>
      </c>
      <c r="C49" s="130" t="s">
        <v>22671</v>
      </c>
      <c r="D49" s="130" t="str">
        <f>VLOOKUP(B49,managelist_20211101!$B$3:$C$10442,2,FALSE)</f>
        <v>グラウト再注入工法</v>
      </c>
      <c r="E49" s="130" t="s">
        <v>197</v>
      </c>
      <c r="F49" s="130" t="s">
        <v>200</v>
      </c>
      <c r="G49" s="130" t="s">
        <v>150</v>
      </c>
    </row>
    <row r="50" spans="1:8" x14ac:dyDescent="0.15">
      <c r="A50" s="130">
        <v>49</v>
      </c>
      <c r="B50" s="130" t="s">
        <v>22672</v>
      </c>
      <c r="C50" s="130" t="s">
        <v>22673</v>
      </c>
      <c r="D50" s="130" t="str">
        <f>VLOOKUP(B50,managelist_20211101!$B$3:$C$10442,2,FALSE)</f>
        <v>エンジン式の路面清掃車（スイーパー）</v>
      </c>
      <c r="E50" s="130" t="s">
        <v>197</v>
      </c>
      <c r="F50" s="130" t="s">
        <v>219</v>
      </c>
    </row>
    <row r="51" spans="1:8" x14ac:dyDescent="0.15">
      <c r="A51" s="130">
        <v>50</v>
      </c>
      <c r="B51" s="130" t="s">
        <v>22674</v>
      </c>
      <c r="C51" s="130" t="s">
        <v>22675</v>
      </c>
      <c r="D51" s="130" t="str">
        <f>VLOOKUP(B51,managelist_20211101!$B$3:$C$10442,2,FALSE)</f>
        <v>吊りクランプ</v>
      </c>
      <c r="E51" s="130" t="s">
        <v>12</v>
      </c>
      <c r="F51" s="130" t="s">
        <v>150</v>
      </c>
    </row>
    <row r="52" spans="1:8" x14ac:dyDescent="0.15">
      <c r="A52" s="130">
        <v>51</v>
      </c>
      <c r="B52" s="130" t="s">
        <v>22676</v>
      </c>
      <c r="C52" s="130" t="s">
        <v>22677</v>
      </c>
      <c r="D52" s="130" t="str">
        <f>VLOOKUP(B52,managelist_20211101!$B$3:$C$10442,2,FALSE)</f>
        <v>アナログ式ペンレコーダー</v>
      </c>
      <c r="E52" s="130" t="s">
        <v>127</v>
      </c>
      <c r="F52" s="130" t="s">
        <v>150</v>
      </c>
    </row>
    <row r="53" spans="1:8" x14ac:dyDescent="0.15">
      <c r="A53" s="130">
        <v>52</v>
      </c>
      <c r="B53" s="130" t="s">
        <v>22678</v>
      </c>
      <c r="C53" s="130" t="s">
        <v>22679</v>
      </c>
      <c r="D53" s="130" t="str">
        <f>VLOOKUP(B53,managelist_20211101!$B$3:$C$10442,2,FALSE)</f>
        <v>道路植栽工（歩道植栽帯における低木植栽）</v>
      </c>
      <c r="E53" s="130" t="s">
        <v>443</v>
      </c>
      <c r="F53" s="130" t="s">
        <v>563</v>
      </c>
      <c r="G53" s="130" t="s">
        <v>12199</v>
      </c>
    </row>
    <row r="54" spans="1:8" x14ac:dyDescent="0.15">
      <c r="A54" s="130">
        <v>53</v>
      </c>
      <c r="B54" s="130" t="s">
        <v>22680</v>
      </c>
      <c r="C54" s="130" t="s">
        <v>22681</v>
      </c>
      <c r="D54" s="130" t="str">
        <f>VLOOKUP(B54,managelist_20211101!$B$3:$C$10442,2,FALSE)</f>
        <v>購入土（真砂土）</v>
      </c>
      <c r="E54" s="130" t="s">
        <v>380</v>
      </c>
      <c r="F54" s="130" t="s">
        <v>432</v>
      </c>
    </row>
    <row r="55" spans="1:8" x14ac:dyDescent="0.15">
      <c r="A55" s="130">
        <v>54</v>
      </c>
      <c r="B55" s="130" t="s">
        <v>22682</v>
      </c>
      <c r="C55" s="130" t="s">
        <v>22683</v>
      </c>
      <c r="D55" s="130" t="str">
        <f>VLOOKUP(B55,managelist_20211101!$B$3:$C$10442,2,FALSE)</f>
        <v>人力によるトラバース測量</v>
      </c>
      <c r="E55" s="130" t="s">
        <v>173</v>
      </c>
      <c r="F55" s="130" t="s">
        <v>390</v>
      </c>
      <c r="G55" s="130" t="s">
        <v>390</v>
      </c>
      <c r="H55" s="130" t="s">
        <v>171</v>
      </c>
    </row>
    <row r="56" spans="1:8" x14ac:dyDescent="0.15">
      <c r="A56" s="130">
        <v>55</v>
      </c>
      <c r="B56" s="130" t="s">
        <v>22684</v>
      </c>
      <c r="C56" s="130" t="s">
        <v>22685</v>
      </c>
      <c r="D56" s="130" t="str">
        <f>VLOOKUP(B56,managelist_20211101!$B$3:$C$10442,2,FALSE)</f>
        <v>敷鉄板</v>
      </c>
      <c r="E56" s="130" t="s">
        <v>72</v>
      </c>
      <c r="F56" s="130" t="s">
        <v>73</v>
      </c>
    </row>
    <row r="57" spans="1:8" x14ac:dyDescent="0.15">
      <c r="A57" s="130">
        <v>56</v>
      </c>
      <c r="B57" s="130" t="s">
        <v>22686</v>
      </c>
      <c r="C57" s="130" t="s">
        <v>22687</v>
      </c>
      <c r="D57" s="130" t="str">
        <f>VLOOKUP(B57,managelist_20211101!$B$3:$C$10442,2,FALSE)</f>
        <v>和式仮設トイレと手洗器の個別設置</v>
      </c>
      <c r="E57" s="130" t="s">
        <v>12</v>
      </c>
      <c r="F57" s="130" t="s">
        <v>150</v>
      </c>
    </row>
    <row r="58" spans="1:8" x14ac:dyDescent="0.15">
      <c r="A58" s="130">
        <v>57</v>
      </c>
      <c r="B58" s="130" t="s">
        <v>22688</v>
      </c>
      <c r="C58" s="130" t="s">
        <v>22689</v>
      </c>
      <c r="D58" s="130" t="str">
        <f>VLOOKUP(B58,managelist_20211101!$B$3:$C$10442,2,FALSE)</f>
        <v>タンクに水を貯めた手洗い</v>
      </c>
      <c r="E58" s="130" t="s">
        <v>150</v>
      </c>
      <c r="F58" s="130" t="s">
        <v>150</v>
      </c>
    </row>
    <row r="59" spans="1:8" x14ac:dyDescent="0.15">
      <c r="A59" s="130">
        <v>58</v>
      </c>
      <c r="B59" s="130" t="s">
        <v>22690</v>
      </c>
      <c r="C59" s="130" t="s">
        <v>22691</v>
      </c>
      <c r="D59" s="130" t="str">
        <f>VLOOKUP(B59,managelist_20211101!$B$3:$C$10442,2,FALSE)</f>
        <v>遠赤外線吸収の効果が低い塗料</v>
      </c>
      <c r="E59" s="130" t="s">
        <v>72</v>
      </c>
      <c r="F59" s="130" t="s">
        <v>150</v>
      </c>
    </row>
    <row r="60" spans="1:8" x14ac:dyDescent="0.15">
      <c r="A60" s="130">
        <v>59</v>
      </c>
      <c r="B60" s="130" t="s">
        <v>22692</v>
      </c>
      <c r="C60" s="130" t="s">
        <v>22693</v>
      </c>
      <c r="D60" s="130" t="e">
        <f>VLOOKUP(B60,managelist_20211101!$B$3:$C$10442,2,FALSE)</f>
        <v>#N/A</v>
      </c>
      <c r="E60" s="130" t="s">
        <v>57</v>
      </c>
      <c r="F60" s="130" t="s">
        <v>58</v>
      </c>
      <c r="G60" s="130" t="s">
        <v>390</v>
      </c>
    </row>
    <row r="61" spans="1:8" x14ac:dyDescent="0.15">
      <c r="A61" s="130">
        <v>60</v>
      </c>
      <c r="B61" s="130" t="s">
        <v>22694</v>
      </c>
      <c r="C61" s="130" t="s">
        <v>22695</v>
      </c>
      <c r="D61" s="130" t="str">
        <f>VLOOKUP(B61,managelist_20211101!$B$3:$C$10442,2,FALSE)</f>
        <v>緑化基礎工の金網張工を含む植生基材吹付工</v>
      </c>
      <c r="E61" s="130" t="s">
        <v>382</v>
      </c>
      <c r="F61" s="130" t="s">
        <v>166</v>
      </c>
      <c r="G61" s="130" t="s">
        <v>386</v>
      </c>
      <c r="H61" s="130" t="s">
        <v>387</v>
      </c>
    </row>
    <row r="62" spans="1:8" x14ac:dyDescent="0.15">
      <c r="A62" s="130">
        <v>61</v>
      </c>
      <c r="B62" s="130" t="s">
        <v>22696</v>
      </c>
      <c r="C62" s="130" t="s">
        <v>22697</v>
      </c>
      <c r="D62" s="130" t="str">
        <f>VLOOKUP(B62,managelist_20211101!$B$3:$C$10442,2,FALSE)</f>
        <v>プラントによる土質改良+人による施工管理</v>
      </c>
      <c r="E62" s="130" t="s">
        <v>380</v>
      </c>
      <c r="F62" s="130" t="s">
        <v>380</v>
      </c>
      <c r="G62" s="130" t="s">
        <v>150</v>
      </c>
    </row>
    <row r="63" spans="1:8" x14ac:dyDescent="0.15">
      <c r="A63" s="130">
        <v>62</v>
      </c>
      <c r="B63" s="130" t="s">
        <v>22698</v>
      </c>
      <c r="C63" s="130" t="s">
        <v>22699</v>
      </c>
      <c r="D63" s="130" t="str">
        <f>VLOOKUP(B63,managelist_20211101!$B$3:$C$10442,2,FALSE)</f>
        <v>掘削補助工法に用いるシリカレジン注入材</v>
      </c>
      <c r="E63" s="130" t="s">
        <v>342</v>
      </c>
      <c r="F63" s="130" t="s">
        <v>343</v>
      </c>
      <c r="G63" s="130" t="s">
        <v>12241</v>
      </c>
    </row>
    <row r="64" spans="1:8" x14ac:dyDescent="0.15">
      <c r="A64" s="130">
        <v>63</v>
      </c>
      <c r="B64" s="130" t="s">
        <v>22700</v>
      </c>
      <c r="C64" s="130" t="s">
        <v>22701</v>
      </c>
      <c r="D64" s="130" t="str">
        <f>VLOOKUP(B64,managelist_20211101!$B$3:$C$10442,2,FALSE)</f>
        <v>普通コンクリート</v>
      </c>
      <c r="E64" s="130" t="s">
        <v>11</v>
      </c>
      <c r="F64" s="130" t="s">
        <v>11</v>
      </c>
      <c r="G64" s="130" t="s">
        <v>126</v>
      </c>
    </row>
    <row r="65" spans="1:8" x14ac:dyDescent="0.15">
      <c r="A65" s="130">
        <v>64</v>
      </c>
      <c r="B65" s="130" t="s">
        <v>22702</v>
      </c>
      <c r="C65" s="130" t="s">
        <v>22703</v>
      </c>
      <c r="D65" s="130" t="str">
        <f>VLOOKUP(B65,managelist_20211101!$B$3:$C$10442,2,FALSE)</f>
        <v>タイヤ洗浄装置</v>
      </c>
      <c r="E65" s="130" t="s">
        <v>12</v>
      </c>
      <c r="F65" s="130" t="s">
        <v>150</v>
      </c>
    </row>
    <row r="66" spans="1:8" x14ac:dyDescent="0.15">
      <c r="A66" s="130">
        <v>65</v>
      </c>
      <c r="B66" s="130" t="s">
        <v>22704</v>
      </c>
      <c r="C66" s="130" t="s">
        <v>22705</v>
      </c>
      <c r="D66" s="130" t="str">
        <f>VLOOKUP(B66,managelist_20211101!$B$3:$C$10442,2,FALSE)</f>
        <v>目地型枠材を使用した目地板設置</v>
      </c>
      <c r="E66" s="130" t="s">
        <v>382</v>
      </c>
      <c r="F66" s="130" t="s">
        <v>2</v>
      </c>
      <c r="G66" s="130" t="s">
        <v>12028</v>
      </c>
    </row>
    <row r="67" spans="1:8" x14ac:dyDescent="0.15">
      <c r="A67" s="130">
        <v>66</v>
      </c>
      <c r="B67" s="130" t="s">
        <v>22706</v>
      </c>
      <c r="C67" s="130" t="s">
        <v>22707</v>
      </c>
      <c r="D67" s="130" t="str">
        <f>VLOOKUP(B67,managelist_20211101!$B$3:$C$10442,2,FALSE)</f>
        <v>吸い出し防止材</v>
      </c>
      <c r="E67" s="130" t="s">
        <v>22</v>
      </c>
      <c r="F67" s="130" t="s">
        <v>150</v>
      </c>
    </row>
    <row r="68" spans="1:8" x14ac:dyDescent="0.15">
      <c r="A68" s="130">
        <v>67</v>
      </c>
      <c r="B68" s="130" t="s">
        <v>22708</v>
      </c>
      <c r="C68" s="130" t="s">
        <v>22709</v>
      </c>
      <c r="D68" s="130" t="str">
        <f>VLOOKUP(B68,managelist_20211101!$B$3:$C$10442,2,FALSE)</f>
        <v>肩掛け式の草刈り機等による除草工法</v>
      </c>
      <c r="E68" s="130" t="s">
        <v>197</v>
      </c>
      <c r="F68" s="130" t="s">
        <v>201</v>
      </c>
    </row>
    <row r="69" spans="1:8" x14ac:dyDescent="0.15">
      <c r="A69" s="130">
        <v>68</v>
      </c>
      <c r="B69" s="130" t="s">
        <v>22710</v>
      </c>
      <c r="C69" s="130" t="s">
        <v>22711</v>
      </c>
      <c r="D69" s="130" t="str">
        <f>VLOOKUP(B69,managelist_20211101!$B$3:$C$10442,2,FALSE)</f>
        <v>パブリック向けクイックタンク式床置便器</v>
      </c>
      <c r="E69" s="130" t="s">
        <v>508</v>
      </c>
      <c r="F69" s="130" t="s">
        <v>536</v>
      </c>
    </row>
    <row r="70" spans="1:8" x14ac:dyDescent="0.15">
      <c r="A70" s="130">
        <v>69</v>
      </c>
      <c r="B70" s="130" t="s">
        <v>22712</v>
      </c>
      <c r="C70" s="130" t="s">
        <v>22713</v>
      </c>
      <c r="D70" s="130" t="str">
        <f>VLOOKUP(B70,managelist_20211101!$B$3:$C$10442,2,FALSE)</f>
        <v>荷台をダンプアップして傾けて積荷を降ろすダンプトラック</v>
      </c>
      <c r="E70" s="130" t="s">
        <v>425</v>
      </c>
      <c r="F70" s="130" t="s">
        <v>427</v>
      </c>
      <c r="G70" s="130" t="s">
        <v>427</v>
      </c>
      <c r="H70" s="130" t="s">
        <v>121</v>
      </c>
    </row>
    <row r="71" spans="1:8" x14ac:dyDescent="0.15">
      <c r="A71" s="130">
        <v>70</v>
      </c>
      <c r="B71" s="130" t="s">
        <v>22714</v>
      </c>
      <c r="C71" s="130" t="s">
        <v>22715</v>
      </c>
      <c r="D71" s="130" t="e">
        <f>VLOOKUP(B71,managelist_20211101!$B$3:$C$10442,2,FALSE)</f>
        <v>#N/A</v>
      </c>
      <c r="E71" s="130" t="s">
        <v>57</v>
      </c>
      <c r="F71" s="130" t="s">
        <v>533</v>
      </c>
      <c r="G71" s="130" t="s">
        <v>533</v>
      </c>
    </row>
    <row r="72" spans="1:8" x14ac:dyDescent="0.15">
      <c r="A72" s="130">
        <v>71</v>
      </c>
      <c r="B72" s="130" t="s">
        <v>22716</v>
      </c>
      <c r="C72" s="130" t="s">
        <v>22717</v>
      </c>
      <c r="D72" s="130" t="str">
        <f>VLOOKUP(B72,managelist_20211101!$B$3:$C$10442,2,FALSE)</f>
        <v>ハンドホール設置+照明灯基礎設置</v>
      </c>
      <c r="E72" s="130" t="s">
        <v>54</v>
      </c>
      <c r="F72" s="130" t="s">
        <v>1632</v>
      </c>
      <c r="G72" s="130" t="s">
        <v>12321</v>
      </c>
    </row>
    <row r="73" spans="1:8" x14ac:dyDescent="0.15">
      <c r="A73" s="130">
        <v>72</v>
      </c>
      <c r="B73" s="130" t="s">
        <v>22718</v>
      </c>
      <c r="C73" s="130" t="s">
        <v>22719</v>
      </c>
      <c r="D73" s="130" t="str">
        <f>VLOOKUP(B73,managelist_20211101!$B$3:$C$10442,2,FALSE)</f>
        <v>生石灰による土質改良と覆土</v>
      </c>
      <c r="E73" s="130" t="s">
        <v>22</v>
      </c>
      <c r="F73" s="130" t="s">
        <v>506</v>
      </c>
      <c r="G73" s="130" t="s">
        <v>150</v>
      </c>
    </row>
    <row r="74" spans="1:8" x14ac:dyDescent="0.15">
      <c r="A74" s="130">
        <v>73</v>
      </c>
      <c r="B74" s="130" t="s">
        <v>22720</v>
      </c>
      <c r="C74" s="130" t="s">
        <v>22721</v>
      </c>
      <c r="D74" s="130" t="str">
        <f>VLOOKUP(B74,managelist_20211101!$B$3:$C$10442,2,FALSE)</f>
        <v>仮橋・仮桟橋工</v>
      </c>
      <c r="E74" s="130" t="s">
        <v>12</v>
      </c>
      <c r="F74" s="130" t="s">
        <v>168</v>
      </c>
    </row>
    <row r="75" spans="1:8" x14ac:dyDescent="0.15">
      <c r="A75" s="130">
        <v>74</v>
      </c>
      <c r="B75" s="130" t="s">
        <v>22722</v>
      </c>
      <c r="C75" s="130" t="s">
        <v>22723</v>
      </c>
      <c r="D75" s="130" t="str">
        <f>VLOOKUP(B75,managelist_20211101!$B$3:$C$10442,2,FALSE)</f>
        <v>埋設表示シート</v>
      </c>
      <c r="E75" s="130" t="s">
        <v>54</v>
      </c>
      <c r="F75" s="130" t="s">
        <v>1632</v>
      </c>
      <c r="G75" s="130" t="s">
        <v>2853</v>
      </c>
      <c r="H75" s="130" t="s">
        <v>2854</v>
      </c>
    </row>
    <row r="76" spans="1:8" x14ac:dyDescent="0.15">
      <c r="A76" s="130">
        <v>75</v>
      </c>
      <c r="B76" s="130" t="s">
        <v>22724</v>
      </c>
      <c r="C76" s="130" t="s">
        <v>22725</v>
      </c>
      <c r="D76" s="130" t="str">
        <f>VLOOKUP(B76,managelist_20211101!$B$3:$C$10442,2,FALSE)</f>
        <v>汚染土壌処理施設への運搬処分</v>
      </c>
      <c r="E76" s="130" t="s">
        <v>72</v>
      </c>
      <c r="F76" s="130" t="s">
        <v>150</v>
      </c>
    </row>
    <row r="77" spans="1:8" x14ac:dyDescent="0.15">
      <c r="A77" s="130">
        <v>76</v>
      </c>
      <c r="B77" s="130" t="s">
        <v>22726</v>
      </c>
      <c r="C77" s="130" t="s">
        <v>22727</v>
      </c>
      <c r="D77" s="130" t="str">
        <f>VLOOKUP(B77,managelist_20211101!$B$3:$C$10442,2,FALSE)</f>
        <v>一般的な防草シート</v>
      </c>
      <c r="E77" s="130" t="s">
        <v>382</v>
      </c>
      <c r="F77" s="130" t="s">
        <v>166</v>
      </c>
      <c r="G77" s="130" t="s">
        <v>150</v>
      </c>
    </row>
    <row r="78" spans="1:8" x14ac:dyDescent="0.15">
      <c r="A78" s="130">
        <v>77</v>
      </c>
      <c r="B78" s="130" t="s">
        <v>22728</v>
      </c>
      <c r="C78" s="130" t="s">
        <v>22729</v>
      </c>
      <c r="D78" s="130" t="str">
        <f>VLOOKUP(B78,managelist_20211101!$B$3:$C$10442,2,FALSE)</f>
        <v>基礎工事を伴うベルトコンベヤの直線乗継ぎ</v>
      </c>
      <c r="E78" s="130" t="s">
        <v>380</v>
      </c>
      <c r="F78" s="130" t="s">
        <v>380</v>
      </c>
      <c r="G78" s="130" t="s">
        <v>12008</v>
      </c>
    </row>
    <row r="79" spans="1:8" x14ac:dyDescent="0.15">
      <c r="A79" s="130">
        <v>78</v>
      </c>
      <c r="B79" s="130" t="s">
        <v>22730</v>
      </c>
      <c r="C79" s="130" t="s">
        <v>22731</v>
      </c>
      <c r="D79" s="130" t="str">
        <f>VLOOKUP(B79,managelist_20211101!$B$3:$C$10442,2,FALSE)</f>
        <v>道路打換え工</v>
      </c>
      <c r="E79" s="130" t="s">
        <v>197</v>
      </c>
      <c r="F79" s="130" t="s">
        <v>12127</v>
      </c>
    </row>
    <row r="80" spans="1:8" x14ac:dyDescent="0.15">
      <c r="A80" s="130">
        <v>79</v>
      </c>
      <c r="B80" s="130" t="s">
        <v>22732</v>
      </c>
      <c r="C80" s="130" t="s">
        <v>22733</v>
      </c>
      <c r="D80" s="130" t="str">
        <f>VLOOKUP(B80,managelist_20211101!$B$3:$C$10442,2,FALSE)</f>
        <v>高圧噴射撹拌工（単管工法）</v>
      </c>
      <c r="E80" s="130" t="s">
        <v>382</v>
      </c>
      <c r="F80" s="130" t="s">
        <v>76</v>
      </c>
    </row>
    <row r="81" spans="1:8" x14ac:dyDescent="0.15">
      <c r="A81" s="130">
        <v>80</v>
      </c>
      <c r="B81" s="130" t="s">
        <v>22734</v>
      </c>
      <c r="C81" s="130" t="s">
        <v>22735</v>
      </c>
      <c r="D81" s="130" t="str">
        <f>VLOOKUP(B81,managelist_20211101!$B$3:$C$10442,2,FALSE)</f>
        <v>運転手による転圧管理＋現場密度試験</v>
      </c>
      <c r="E81" s="130" t="s">
        <v>382</v>
      </c>
      <c r="F81" s="130" t="s">
        <v>558</v>
      </c>
    </row>
    <row r="82" spans="1:8" x14ac:dyDescent="0.15">
      <c r="A82" s="130">
        <v>81</v>
      </c>
      <c r="B82" s="130" t="s">
        <v>22736</v>
      </c>
      <c r="C82" s="130" t="s">
        <v>22737</v>
      </c>
      <c r="D82" s="130" t="str">
        <f>VLOOKUP(B82,managelist_20211101!$B$3:$C$10442,2,FALSE)</f>
        <v>人的目視による確認</v>
      </c>
      <c r="E82" s="130" t="s">
        <v>150</v>
      </c>
      <c r="F82" s="130" t="s">
        <v>150</v>
      </c>
    </row>
    <row r="83" spans="1:8" x14ac:dyDescent="0.15">
      <c r="A83" s="130">
        <v>82</v>
      </c>
      <c r="B83" s="130" t="s">
        <v>22738</v>
      </c>
      <c r="C83" s="130" t="s">
        <v>22739</v>
      </c>
      <c r="D83" s="130" t="str">
        <f>VLOOKUP(B83,managelist_20211101!$B$3:$C$10442,2,FALSE)</f>
        <v>中層混合処理工</v>
      </c>
      <c r="E83" s="130" t="s">
        <v>382</v>
      </c>
      <c r="F83" s="130" t="s">
        <v>60</v>
      </c>
      <c r="G83" s="130" t="s">
        <v>449</v>
      </c>
    </row>
    <row r="84" spans="1:8" x14ac:dyDescent="0.15">
      <c r="A84" s="130">
        <v>83</v>
      </c>
      <c r="B84" s="130" t="s">
        <v>22740</v>
      </c>
      <c r="C84" s="130" t="s">
        <v>22741</v>
      </c>
      <c r="D84" s="130" t="str">
        <f>VLOOKUP(B84,managelist_20211101!$B$3:$C$10442,2,FALSE)</f>
        <v>コンクリートブロック張工</v>
      </c>
      <c r="E84" s="130" t="s">
        <v>22</v>
      </c>
      <c r="F84" s="130" t="s">
        <v>26</v>
      </c>
      <c r="G84" s="130" t="s">
        <v>181</v>
      </c>
    </row>
    <row r="85" spans="1:8" x14ac:dyDescent="0.15">
      <c r="A85" s="130">
        <v>84</v>
      </c>
      <c r="B85" s="130" t="s">
        <v>22742</v>
      </c>
      <c r="C85" s="130" t="s">
        <v>22743</v>
      </c>
      <c r="D85" s="130" t="e">
        <f>VLOOKUP(B85,managelist_20211101!$B$3:$C$10442,2,FALSE)</f>
        <v>#N/A</v>
      </c>
      <c r="E85" s="130" t="s">
        <v>57</v>
      </c>
      <c r="F85" s="130" t="s">
        <v>59</v>
      </c>
      <c r="G85" s="130" t="s">
        <v>390</v>
      </c>
    </row>
    <row r="86" spans="1:8" x14ac:dyDescent="0.15">
      <c r="A86" s="130">
        <v>85</v>
      </c>
      <c r="B86" s="130" t="s">
        <v>22744</v>
      </c>
      <c r="C86" s="130" t="s">
        <v>22745</v>
      </c>
      <c r="D86" s="130" t="e">
        <f>VLOOKUP(B86,managelist_20211101!$B$3:$C$10442,2,FALSE)</f>
        <v>#N/A</v>
      </c>
      <c r="E86" s="130" t="s">
        <v>57</v>
      </c>
      <c r="F86" s="130" t="s">
        <v>380</v>
      </c>
      <c r="G86" s="130" t="s">
        <v>22746</v>
      </c>
      <c r="H86" s="130" t="s">
        <v>2935</v>
      </c>
    </row>
    <row r="87" spans="1:8" x14ac:dyDescent="0.15">
      <c r="A87" s="130">
        <v>86</v>
      </c>
      <c r="B87" s="130" t="s">
        <v>22747</v>
      </c>
      <c r="C87" s="130" t="s">
        <v>22748</v>
      </c>
      <c r="D87" s="130" t="str">
        <f>VLOOKUP(B87,managelist_20211101!$B$3:$C$10442,2,FALSE)</f>
        <v>固定式視線誘導柱</v>
      </c>
      <c r="E87" s="130" t="s">
        <v>443</v>
      </c>
      <c r="F87" s="130" t="s">
        <v>185</v>
      </c>
    </row>
    <row r="88" spans="1:8" x14ac:dyDescent="0.15">
      <c r="A88" s="130">
        <v>87</v>
      </c>
      <c r="B88" s="130" t="s">
        <v>22749</v>
      </c>
      <c r="C88" s="130" t="s">
        <v>22750</v>
      </c>
      <c r="D88" s="130" t="str">
        <f>VLOOKUP(B88,managelist_20211101!$B$3:$C$10442,2,FALSE)</f>
        <v>推進工標準滑剤（ベントナイト、マッドオイル、固化材、CMC等）</v>
      </c>
      <c r="E88" s="130" t="s">
        <v>173</v>
      </c>
      <c r="F88" s="130" t="s">
        <v>531</v>
      </c>
    </row>
    <row r="89" spans="1:8" x14ac:dyDescent="0.15">
      <c r="A89" s="130">
        <v>88</v>
      </c>
      <c r="B89" s="130" t="s">
        <v>22751</v>
      </c>
      <c r="C89" s="130" t="s">
        <v>22752</v>
      </c>
      <c r="D89" s="130" t="str">
        <f>VLOOKUP(B89,managelist_20211101!$B$3:$C$10442,2,FALSE)</f>
        <v>従来型落石防護柵</v>
      </c>
      <c r="E89" s="130" t="s">
        <v>443</v>
      </c>
      <c r="F89" s="130" t="s">
        <v>444</v>
      </c>
      <c r="G89" s="130" t="s">
        <v>12183</v>
      </c>
    </row>
    <row r="90" spans="1:8" x14ac:dyDescent="0.15">
      <c r="A90" s="130">
        <v>89</v>
      </c>
      <c r="B90" s="130" t="s">
        <v>22753</v>
      </c>
      <c r="C90" s="130" t="s">
        <v>22754</v>
      </c>
      <c r="D90" s="130" t="str">
        <f>VLOOKUP(B90,managelist_20211101!$B$3:$C$10442,2,FALSE)</f>
        <v>近接目視による点検</v>
      </c>
      <c r="E90" s="130" t="s">
        <v>127</v>
      </c>
      <c r="F90" s="130" t="s">
        <v>46</v>
      </c>
      <c r="G90" s="130" t="s">
        <v>413</v>
      </c>
    </row>
    <row r="91" spans="1:8" x14ac:dyDescent="0.15">
      <c r="A91" s="130">
        <v>90</v>
      </c>
      <c r="B91" s="130" t="s">
        <v>22755</v>
      </c>
      <c r="C91" s="130" t="s">
        <v>22756</v>
      </c>
      <c r="D91" s="130" t="str">
        <f>VLOOKUP(B91,managelist_20211101!$B$3:$C$10442,2,FALSE)</f>
        <v>エンジン式小型締固め機</v>
      </c>
      <c r="E91" s="130" t="s">
        <v>380</v>
      </c>
      <c r="F91" s="130" t="s">
        <v>380</v>
      </c>
      <c r="G91" s="130" t="s">
        <v>2904</v>
      </c>
    </row>
    <row r="92" spans="1:8" x14ac:dyDescent="0.15">
      <c r="A92" s="130">
        <v>91</v>
      </c>
      <c r="B92" s="130" t="s">
        <v>22757</v>
      </c>
      <c r="C92" s="130" t="s">
        <v>22758</v>
      </c>
      <c r="D92" s="130" t="str">
        <f>VLOOKUP(B92,managelist_20211101!$B$3:$C$10442,2,FALSE)</f>
        <v>増塗り塗装</v>
      </c>
      <c r="E92" s="130" t="s">
        <v>466</v>
      </c>
      <c r="F92" s="130" t="s">
        <v>467</v>
      </c>
    </row>
    <row r="93" spans="1:8" x14ac:dyDescent="0.15">
      <c r="A93" s="130">
        <v>92</v>
      </c>
      <c r="B93" s="130" t="s">
        <v>22759</v>
      </c>
      <c r="C93" s="130" t="s">
        <v>22760</v>
      </c>
      <c r="D93" s="130" t="str">
        <f>VLOOKUP(B93,managelist_20211101!$B$3:$C$10442,2,FALSE)</f>
        <v>弱溶剤形変性エポキシ樹脂塗料下塗</v>
      </c>
      <c r="E93" s="130" t="s">
        <v>197</v>
      </c>
      <c r="F93" s="130" t="s">
        <v>200</v>
      </c>
      <c r="G93" s="130" t="s">
        <v>2832</v>
      </c>
    </row>
    <row r="94" spans="1:8" x14ac:dyDescent="0.15">
      <c r="A94" s="130">
        <v>93</v>
      </c>
      <c r="B94" s="130" t="s">
        <v>22761</v>
      </c>
      <c r="C94" s="130" t="s">
        <v>22762</v>
      </c>
      <c r="D94" s="130" t="str">
        <f>VLOOKUP(B94,managelist_20211101!$B$3:$C$10442,2,FALSE)</f>
        <v>ボラード（地上部脱着タイプ）</v>
      </c>
      <c r="E94" s="130" t="s">
        <v>443</v>
      </c>
      <c r="F94" s="130" t="s">
        <v>444</v>
      </c>
      <c r="G94" s="130" t="s">
        <v>12187</v>
      </c>
    </row>
    <row r="95" spans="1:8" x14ac:dyDescent="0.15">
      <c r="A95" s="130">
        <v>94</v>
      </c>
      <c r="B95" s="130" t="s">
        <v>22763</v>
      </c>
      <c r="C95" s="130" t="s">
        <v>22764</v>
      </c>
      <c r="D95" s="130" t="str">
        <f>VLOOKUP(B95,managelist_20211101!$B$3:$C$10442,2,FALSE)</f>
        <v>濃淡画像(Bモード画像)目視方式</v>
      </c>
      <c r="E95" s="130" t="s">
        <v>127</v>
      </c>
      <c r="F95" s="130" t="s">
        <v>46</v>
      </c>
      <c r="G95" s="130" t="s">
        <v>413</v>
      </c>
    </row>
    <row r="96" spans="1:8" x14ac:dyDescent="0.15">
      <c r="A96" s="130">
        <v>95</v>
      </c>
      <c r="B96" s="130" t="s">
        <v>22765</v>
      </c>
      <c r="C96" s="130" t="s">
        <v>22766</v>
      </c>
      <c r="D96" s="130" t="str">
        <f>VLOOKUP(B96,managelist_20211101!$B$3:$C$10442,2,FALSE)</f>
        <v>安全通路照明（シリンダーライト）</v>
      </c>
      <c r="E96" s="130" t="s">
        <v>12</v>
      </c>
      <c r="F96" s="130" t="s">
        <v>150</v>
      </c>
    </row>
    <row r="97" spans="1:8" x14ac:dyDescent="0.15">
      <c r="A97" s="130">
        <v>96</v>
      </c>
      <c r="B97" s="130" t="s">
        <v>22767</v>
      </c>
      <c r="C97" s="130" t="s">
        <v>22768</v>
      </c>
      <c r="D97" s="130" t="str">
        <f>VLOOKUP(B97,managelist_20211101!$B$3:$C$10442,2,FALSE)</f>
        <v>鉄筋挿入工+法枠工</v>
      </c>
      <c r="E97" s="130" t="s">
        <v>382</v>
      </c>
      <c r="F97" s="130" t="s">
        <v>78</v>
      </c>
      <c r="G97" s="130" t="s">
        <v>150</v>
      </c>
    </row>
    <row r="98" spans="1:8" x14ac:dyDescent="0.15">
      <c r="A98" s="130">
        <v>97</v>
      </c>
      <c r="B98" s="130" t="s">
        <v>22769</v>
      </c>
      <c r="C98" s="130" t="s">
        <v>22770</v>
      </c>
      <c r="D98" s="130" t="str">
        <f>VLOOKUP(B98,managelist_20211101!$B$3:$C$10442,2,FALSE)</f>
        <v>視覚障害者用誘導ブロック(コンクリート製)</v>
      </c>
      <c r="E98" s="130" t="s">
        <v>443</v>
      </c>
      <c r="F98" s="130" t="s">
        <v>185</v>
      </c>
    </row>
    <row r="99" spans="1:8" x14ac:dyDescent="0.15">
      <c r="A99" s="130">
        <v>98</v>
      </c>
      <c r="B99" s="130" t="s">
        <v>22771</v>
      </c>
      <c r="C99" s="130" t="s">
        <v>22772</v>
      </c>
      <c r="D99" s="130" t="str">
        <f>VLOOKUP(B99,managelist_20211101!$B$3:$C$10442,2,FALSE)</f>
        <v>常温合材（カットバック系）</v>
      </c>
      <c r="E99" s="130" t="s">
        <v>197</v>
      </c>
      <c r="F99" s="130" t="s">
        <v>220</v>
      </c>
      <c r="G99" s="130" t="s">
        <v>2842</v>
      </c>
    </row>
    <row r="100" spans="1:8" x14ac:dyDescent="0.15">
      <c r="A100" s="130">
        <v>99</v>
      </c>
      <c r="B100" s="130" t="s">
        <v>22773</v>
      </c>
      <c r="C100" s="130" t="s">
        <v>22774</v>
      </c>
      <c r="D100" s="130" t="str">
        <f>VLOOKUP(B100,managelist_20211101!$B$3:$C$10442,2,FALSE)</f>
        <v>ポータブル型車両重量計で計測担当者が指示及び計測し人手による合否判定するシステム</v>
      </c>
      <c r="E100" s="130" t="s">
        <v>12</v>
      </c>
      <c r="F100" s="130" t="s">
        <v>390</v>
      </c>
      <c r="G100" s="130" t="s">
        <v>390</v>
      </c>
      <c r="H100" s="130" t="s">
        <v>150</v>
      </c>
    </row>
    <row r="101" spans="1:8" x14ac:dyDescent="0.15">
      <c r="A101" s="130">
        <v>100</v>
      </c>
      <c r="B101" s="130" t="s">
        <v>22775</v>
      </c>
      <c r="C101" s="130" t="s">
        <v>22776</v>
      </c>
      <c r="D101" s="130" t="str">
        <f>VLOOKUP(B101,managelist_20211101!$B$3:$C$10442,2,FALSE)</f>
        <v>一般的なテールグリース材</v>
      </c>
      <c r="E101" s="130" t="s">
        <v>484</v>
      </c>
      <c r="F101" s="130" t="s">
        <v>520</v>
      </c>
      <c r="G101" s="130" t="s">
        <v>150</v>
      </c>
    </row>
    <row r="102" spans="1:8" x14ac:dyDescent="0.15">
      <c r="A102" s="130">
        <v>101</v>
      </c>
      <c r="B102" s="130" t="s">
        <v>22777</v>
      </c>
      <c r="C102" s="130" t="s">
        <v>22778</v>
      </c>
      <c r="D102" s="130" t="str">
        <f>VLOOKUP(B102,managelist_20211101!$B$3:$C$10442,2,FALSE)</f>
        <v>ソイルセメントコラム</v>
      </c>
      <c r="E102" s="130" t="s">
        <v>382</v>
      </c>
      <c r="F102" s="130" t="s">
        <v>76</v>
      </c>
      <c r="G102" s="130" t="s">
        <v>449</v>
      </c>
      <c r="H102" s="130" t="s">
        <v>450</v>
      </c>
    </row>
    <row r="103" spans="1:8" x14ac:dyDescent="0.15">
      <c r="A103" s="130">
        <v>102</v>
      </c>
      <c r="B103" s="130" t="s">
        <v>22779</v>
      </c>
      <c r="C103" s="130" t="s">
        <v>22780</v>
      </c>
      <c r="D103" s="130" t="str">
        <f>VLOOKUP(B103,managelist_20211101!$B$3:$C$10442,2,FALSE)</f>
        <v>工事用立入防止柵</v>
      </c>
      <c r="E103" s="130" t="s">
        <v>12</v>
      </c>
      <c r="F103" s="130" t="s">
        <v>525</v>
      </c>
    </row>
    <row r="104" spans="1:8" x14ac:dyDescent="0.15">
      <c r="A104" s="130">
        <v>103</v>
      </c>
      <c r="B104" s="130" t="s">
        <v>22781</v>
      </c>
      <c r="C104" s="130" t="s">
        <v>22782</v>
      </c>
      <c r="D104" s="130" t="str">
        <f>VLOOKUP(B104,managelist_20211101!$B$3:$C$10442,2,FALSE)</f>
        <v>ＬＥＤ道路灯</v>
      </c>
      <c r="E104" s="130" t="s">
        <v>54</v>
      </c>
      <c r="F104" s="130" t="s">
        <v>55</v>
      </c>
      <c r="G104" s="130" t="s">
        <v>2883</v>
      </c>
    </row>
    <row r="105" spans="1:8" x14ac:dyDescent="0.15">
      <c r="A105" s="130">
        <v>104</v>
      </c>
      <c r="B105" s="130" t="s">
        <v>22783</v>
      </c>
      <c r="C105" s="130" t="s">
        <v>22784</v>
      </c>
      <c r="D105" s="130" t="str">
        <f>VLOOKUP(B105,managelist_20211101!$B$3:$C$10442,2,FALSE)</f>
        <v>側溝の定期的な清掃等</v>
      </c>
      <c r="E105" s="130" t="s">
        <v>382</v>
      </c>
      <c r="F105" s="130" t="s">
        <v>166</v>
      </c>
      <c r="G105" s="130" t="s">
        <v>150</v>
      </c>
    </row>
    <row r="106" spans="1:8" x14ac:dyDescent="0.15">
      <c r="A106" s="130">
        <v>105</v>
      </c>
      <c r="B106" s="130" t="s">
        <v>22785</v>
      </c>
      <c r="C106" s="130" t="s">
        <v>22786</v>
      </c>
      <c r="D106" s="130" t="str">
        <f>VLOOKUP(B106,managelist_20211101!$B$3:$C$10442,2,FALSE)</f>
        <v>亜鉛メッキ製橋梁用床版の水抜きパイプ</v>
      </c>
      <c r="E106" s="130" t="s">
        <v>466</v>
      </c>
      <c r="F106" s="130" t="s">
        <v>550</v>
      </c>
    </row>
    <row r="107" spans="1:8" x14ac:dyDescent="0.15">
      <c r="A107" s="130">
        <v>106</v>
      </c>
      <c r="B107" s="130" t="s">
        <v>22787</v>
      </c>
      <c r="C107" s="130" t="s">
        <v>22788</v>
      </c>
      <c r="D107" s="130" t="str">
        <f>VLOOKUP(B107,managelist_20211101!$B$3:$C$10442,2,FALSE)</f>
        <v>反射式視線誘導標</v>
      </c>
      <c r="E107" s="130" t="s">
        <v>443</v>
      </c>
      <c r="F107" s="130" t="s">
        <v>185</v>
      </c>
    </row>
    <row r="108" spans="1:8" x14ac:dyDescent="0.15">
      <c r="A108" s="130">
        <v>107</v>
      </c>
      <c r="B108" s="130" t="s">
        <v>22789</v>
      </c>
      <c r="C108" s="130" t="s">
        <v>22790</v>
      </c>
      <c r="D108" s="130" t="str">
        <f>VLOOKUP(B108,managelist_20211101!$B$3:$C$10442,2,FALSE)</f>
        <v>人力による現場環境計測</v>
      </c>
      <c r="E108" s="130" t="s">
        <v>127</v>
      </c>
      <c r="F108" s="130" t="s">
        <v>47</v>
      </c>
      <c r="G108" s="130" t="s">
        <v>12317</v>
      </c>
    </row>
    <row r="109" spans="1:8" x14ac:dyDescent="0.15">
      <c r="A109" s="130">
        <v>108</v>
      </c>
      <c r="B109" s="130" t="s">
        <v>22791</v>
      </c>
      <c r="C109" s="130" t="s">
        <v>22792</v>
      </c>
      <c r="D109" s="130" t="str">
        <f>VLOOKUP(B109,managelist_20211101!$B$3:$C$10442,2,FALSE)</f>
        <v>方向性SOG制御装置</v>
      </c>
      <c r="E109" s="130" t="s">
        <v>54</v>
      </c>
      <c r="F109" s="130" t="s">
        <v>55</v>
      </c>
      <c r="G109" s="130" t="s">
        <v>12322</v>
      </c>
    </row>
    <row r="110" spans="1:8" x14ac:dyDescent="0.15">
      <c r="A110" s="130">
        <v>109</v>
      </c>
      <c r="B110" s="130" t="s">
        <v>22793</v>
      </c>
      <c r="C110" s="130" t="s">
        <v>22794</v>
      </c>
      <c r="D110" s="130" t="str">
        <f>VLOOKUP(B110,managelist_20211101!$B$3:$C$10442,2,FALSE)</f>
        <v>電磁波レーダ</v>
      </c>
      <c r="E110" s="130" t="s">
        <v>127</v>
      </c>
      <c r="F110" s="130" t="s">
        <v>46</v>
      </c>
      <c r="G110" s="130" t="s">
        <v>413</v>
      </c>
    </row>
    <row r="111" spans="1:8" x14ac:dyDescent="0.15">
      <c r="A111" s="130">
        <v>110</v>
      </c>
      <c r="B111" s="130" t="s">
        <v>22795</v>
      </c>
      <c r="C111" s="130" t="s">
        <v>22796</v>
      </c>
      <c r="D111" s="130" t="str">
        <f>VLOOKUP(B111,managelist_20211101!$B$3:$C$10442,2,FALSE)</f>
        <v>ボイラによる練混ぜ水の加温のみ</v>
      </c>
      <c r="E111" s="130" t="s">
        <v>342</v>
      </c>
      <c r="F111" s="130" t="s">
        <v>343</v>
      </c>
      <c r="G111" s="130" t="s">
        <v>12013</v>
      </c>
    </row>
    <row r="112" spans="1:8" x14ac:dyDescent="0.15">
      <c r="A112" s="130">
        <v>111</v>
      </c>
      <c r="B112" s="130" t="s">
        <v>22797</v>
      </c>
      <c r="C112" s="130" t="s">
        <v>22798</v>
      </c>
      <c r="D112" s="130" t="str">
        <f>VLOOKUP(B112,managelist_20211101!$B$3:$C$10442,2,FALSE)</f>
        <v>30m3／ｈタイプの濁水処理装置</v>
      </c>
      <c r="E112" s="130" t="s">
        <v>12</v>
      </c>
      <c r="F112" s="130" t="s">
        <v>528</v>
      </c>
    </row>
    <row r="113" spans="1:8" x14ac:dyDescent="0.15">
      <c r="A113" s="130">
        <v>112</v>
      </c>
      <c r="B113" s="130" t="s">
        <v>22799</v>
      </c>
      <c r="C113" s="130" t="s">
        <v>22800</v>
      </c>
      <c r="D113" s="130" t="str">
        <f>VLOOKUP(B113,managelist_20211101!$B$3:$C$10442,2,FALSE)</f>
        <v>渦流防止板を設置するポンプ</v>
      </c>
      <c r="E113" s="130" t="s">
        <v>489</v>
      </c>
      <c r="F113" s="130" t="s">
        <v>172</v>
      </c>
      <c r="G113" s="130" t="s">
        <v>12304</v>
      </c>
    </row>
    <row r="114" spans="1:8" x14ac:dyDescent="0.15">
      <c r="A114" s="130">
        <v>113</v>
      </c>
      <c r="B114" s="130" t="s">
        <v>22801</v>
      </c>
      <c r="C114" s="130" t="s">
        <v>22802</v>
      </c>
      <c r="D114" s="130" t="str">
        <f>VLOOKUP(B114,managelist_20211101!$B$3:$C$10442,2,FALSE)</f>
        <v>標尺ロッドとピンポールを用いた検測</v>
      </c>
      <c r="E114" s="130" t="s">
        <v>382</v>
      </c>
      <c r="F114" s="130" t="s">
        <v>150</v>
      </c>
    </row>
    <row r="115" spans="1:8" x14ac:dyDescent="0.15">
      <c r="A115" s="130">
        <v>114</v>
      </c>
      <c r="B115" s="130" t="s">
        <v>22803</v>
      </c>
      <c r="C115" s="130" t="s">
        <v>22804</v>
      </c>
      <c r="D115" s="130" t="str">
        <f>VLOOKUP(B115,managelist_20211101!$B$3:$C$10442,2,FALSE)</f>
        <v>監視人による危険区域侵入管理</v>
      </c>
      <c r="E115" s="130" t="s">
        <v>380</v>
      </c>
      <c r="F115" s="130" t="s">
        <v>390</v>
      </c>
      <c r="G115" s="130" t="s">
        <v>390</v>
      </c>
      <c r="H115" s="130" t="s">
        <v>150</v>
      </c>
    </row>
    <row r="116" spans="1:8" x14ac:dyDescent="0.15">
      <c r="A116" s="130">
        <v>115</v>
      </c>
      <c r="B116" s="130" t="s">
        <v>22805</v>
      </c>
      <c r="C116" s="130" t="s">
        <v>22806</v>
      </c>
      <c r="D116" s="130" t="str">
        <f>VLOOKUP(B116,managelist_20211101!$B$3:$C$10442,2,FALSE)</f>
        <v>GPS信号機による交通規制</v>
      </c>
      <c r="E116" s="130" t="s">
        <v>12</v>
      </c>
      <c r="F116" s="130" t="s">
        <v>150</v>
      </c>
    </row>
    <row r="117" spans="1:8" x14ac:dyDescent="0.15">
      <c r="A117" s="130">
        <v>116</v>
      </c>
      <c r="B117" s="130" t="s">
        <v>22807</v>
      </c>
      <c r="C117" s="130" t="s">
        <v>22808</v>
      </c>
      <c r="D117" s="130" t="str">
        <f>VLOOKUP(B117,managelist_20211101!$B$3:$C$10442,2,FALSE)</f>
        <v>仮設舗装</v>
      </c>
      <c r="E117" s="130" t="s">
        <v>12</v>
      </c>
      <c r="F117" s="130" t="s">
        <v>14</v>
      </c>
    </row>
    <row r="118" spans="1:8" x14ac:dyDescent="0.15">
      <c r="A118" s="130">
        <v>117</v>
      </c>
      <c r="B118" s="130" t="s">
        <v>22809</v>
      </c>
      <c r="C118" s="130" t="s">
        <v>22810</v>
      </c>
      <c r="D118" s="130" t="str">
        <f>VLOOKUP(B118,managelist_20211101!$B$3:$C$10442,2,FALSE)</f>
        <v>Rc-Ⅱ(鋼道路橋防食便覧「局部補修」)</v>
      </c>
      <c r="E118" s="130" t="s">
        <v>197</v>
      </c>
      <c r="F118" s="130" t="s">
        <v>200</v>
      </c>
      <c r="G118" s="130" t="s">
        <v>2832</v>
      </c>
    </row>
    <row r="119" spans="1:8" x14ac:dyDescent="0.15">
      <c r="A119" s="130">
        <v>118</v>
      </c>
      <c r="B119" s="130" t="s">
        <v>22811</v>
      </c>
      <c r="C119" s="130" t="s">
        <v>22812</v>
      </c>
      <c r="D119" s="130" t="str">
        <f>VLOOKUP(B119,managelist_20211101!$B$3:$C$10442,2,FALSE)</f>
        <v>折りたたみ式階段型作業台+専用手すり</v>
      </c>
      <c r="E119" s="130" t="s">
        <v>382</v>
      </c>
      <c r="F119" s="130" t="s">
        <v>150</v>
      </c>
    </row>
    <row r="120" spans="1:8" x14ac:dyDescent="0.15">
      <c r="A120" s="130">
        <v>119</v>
      </c>
      <c r="B120" s="130" t="s">
        <v>22813</v>
      </c>
      <c r="C120" s="130" t="s">
        <v>22814</v>
      </c>
      <c r="D120" s="130" t="str">
        <f>VLOOKUP(B120,managelist_20211101!$B$3:$C$10442,2,FALSE)</f>
        <v>溶融亜鉛メッキ</v>
      </c>
      <c r="E120" s="130" t="s">
        <v>443</v>
      </c>
      <c r="F120" s="130" t="s">
        <v>444</v>
      </c>
      <c r="G120" s="130" t="s">
        <v>2886</v>
      </c>
    </row>
    <row r="121" spans="1:8" x14ac:dyDescent="0.15">
      <c r="A121" s="130">
        <v>120</v>
      </c>
      <c r="B121" s="130" t="s">
        <v>22815</v>
      </c>
      <c r="C121" s="130" t="s">
        <v>22816</v>
      </c>
      <c r="D121" s="130" t="str">
        <f>VLOOKUP(B121,managelist_20211101!$B$3:$C$10442,2,FALSE)</f>
        <v>近接目視結果に基づく技術者判定及び人手による調書作成</v>
      </c>
      <c r="E121" s="130" t="s">
        <v>127</v>
      </c>
      <c r="F121" s="130" t="s">
        <v>46</v>
      </c>
      <c r="G121" s="130" t="s">
        <v>2877</v>
      </c>
    </row>
    <row r="122" spans="1:8" x14ac:dyDescent="0.15">
      <c r="A122" s="130">
        <v>121</v>
      </c>
      <c r="B122" s="130" t="s">
        <v>22817</v>
      </c>
      <c r="C122" s="130" t="s">
        <v>22818</v>
      </c>
      <c r="D122" s="130" t="str">
        <f>VLOOKUP(B122,managelist_20211101!$B$3:$C$10442,2,FALSE)</f>
        <v>バリケード用鉄パイプ</v>
      </c>
      <c r="E122" s="130" t="s">
        <v>12</v>
      </c>
      <c r="F122" s="130" t="s">
        <v>150</v>
      </c>
    </row>
    <row r="123" spans="1:8" x14ac:dyDescent="0.15">
      <c r="A123" s="130">
        <v>122</v>
      </c>
      <c r="B123" s="130" t="s">
        <v>22819</v>
      </c>
      <c r="C123" s="130" t="s">
        <v>22820</v>
      </c>
      <c r="D123" s="130" t="str">
        <f>VLOOKUP(B123,managelist_20211101!$B$3:$C$10442,2,FALSE)</f>
        <v>セメント系固化剤による固化及び中和処理</v>
      </c>
      <c r="E123" s="130" t="s">
        <v>382</v>
      </c>
      <c r="F123" s="130" t="s">
        <v>60</v>
      </c>
      <c r="G123" s="130" t="s">
        <v>449</v>
      </c>
    </row>
    <row r="124" spans="1:8" x14ac:dyDescent="0.15">
      <c r="A124" s="130">
        <v>123</v>
      </c>
      <c r="B124" s="130" t="s">
        <v>22821</v>
      </c>
      <c r="C124" s="130" t="s">
        <v>22822</v>
      </c>
      <c r="D124" s="130" t="str">
        <f>VLOOKUP(B124,managelist_20211101!$B$3:$C$10442,2,FALSE)</f>
        <v>屋外用有線ネットワークカメラ(単管取付タイプ)</v>
      </c>
      <c r="E124" s="130" t="s">
        <v>12</v>
      </c>
      <c r="F124" s="130" t="s">
        <v>150</v>
      </c>
    </row>
    <row r="125" spans="1:8" x14ac:dyDescent="0.15">
      <c r="A125" s="130">
        <v>124</v>
      </c>
      <c r="B125" s="130" t="s">
        <v>22823</v>
      </c>
      <c r="C125" s="130" t="s">
        <v>22824</v>
      </c>
      <c r="D125" s="130" t="str">
        <f>VLOOKUP(B125,managelist_20211101!$B$3:$C$10442,2,FALSE)</f>
        <v>歪みゲージを個別に利用したポイントセンシング</v>
      </c>
      <c r="E125" s="130" t="s">
        <v>127</v>
      </c>
      <c r="F125" s="130" t="s">
        <v>46</v>
      </c>
      <c r="G125" s="130" t="s">
        <v>2877</v>
      </c>
    </row>
    <row r="126" spans="1:8" x14ac:dyDescent="0.15">
      <c r="A126" s="130">
        <v>125</v>
      </c>
      <c r="B126" s="130" t="s">
        <v>22825</v>
      </c>
      <c r="C126" s="130" t="s">
        <v>22826</v>
      </c>
      <c r="D126" s="130" t="str">
        <f>VLOOKUP(B126,managelist_20211101!$B$3:$C$10442,2,FALSE)</f>
        <v>安全設備の設置及び監視員の配置</v>
      </c>
      <c r="E126" s="130" t="s">
        <v>380</v>
      </c>
      <c r="F126" s="130" t="s">
        <v>380</v>
      </c>
      <c r="G126" s="130" t="s">
        <v>2849</v>
      </c>
    </row>
    <row r="127" spans="1:8" x14ac:dyDescent="0.15">
      <c r="A127" s="130">
        <v>126</v>
      </c>
      <c r="B127" s="130" t="s">
        <v>22827</v>
      </c>
      <c r="C127" s="130" t="s">
        <v>22828</v>
      </c>
      <c r="D127" s="130" t="str">
        <f>VLOOKUP(B127,managelist_20211101!$B$3:$C$10442,2,FALSE)</f>
        <v>先行手すりを含む枠組足場</v>
      </c>
      <c r="E127" s="130" t="s">
        <v>12</v>
      </c>
      <c r="F127" s="130" t="s">
        <v>15</v>
      </c>
      <c r="G127" s="130" t="s">
        <v>2881</v>
      </c>
    </row>
    <row r="128" spans="1:8" x14ac:dyDescent="0.15">
      <c r="A128" s="130">
        <v>127</v>
      </c>
      <c r="B128" s="130" t="s">
        <v>22829</v>
      </c>
      <c r="C128" s="130" t="s">
        <v>22830</v>
      </c>
      <c r="D128" s="130" t="str">
        <f>VLOOKUP(B128,managelist_20211101!$B$3:$C$10442,2,FALSE)</f>
        <v>裏込め二次注入</v>
      </c>
      <c r="E128" s="130" t="s">
        <v>484</v>
      </c>
      <c r="F128" s="130" t="s">
        <v>2873</v>
      </c>
    </row>
    <row r="129" spans="1:8" x14ac:dyDescent="0.15">
      <c r="A129" s="130">
        <v>128</v>
      </c>
      <c r="B129" s="130" t="s">
        <v>22831</v>
      </c>
      <c r="C129" s="130" t="s">
        <v>22832</v>
      </c>
      <c r="D129" s="130" t="str">
        <f>VLOOKUP(B129,managelist_20211101!$B$3:$C$10442,2,FALSE)</f>
        <v>中掘圧入先端根固め工法</v>
      </c>
      <c r="E129" s="130" t="s">
        <v>58</v>
      </c>
      <c r="F129" s="130" t="s">
        <v>543</v>
      </c>
      <c r="G129" s="130" t="s">
        <v>2890</v>
      </c>
    </row>
    <row r="130" spans="1:8" x14ac:dyDescent="0.15">
      <c r="A130" s="130">
        <v>129</v>
      </c>
      <c r="B130" s="130" t="s">
        <v>22833</v>
      </c>
      <c r="C130" s="130" t="s">
        <v>22834</v>
      </c>
      <c r="D130" s="130" t="str">
        <f>VLOOKUP(B130,managelist_20211101!$B$3:$C$10442,2,FALSE)</f>
        <v>汚染土壌処理施設への運搬処分</v>
      </c>
      <c r="E130" s="130" t="s">
        <v>72</v>
      </c>
      <c r="F130" s="130" t="s">
        <v>150</v>
      </c>
    </row>
    <row r="131" spans="1:8" x14ac:dyDescent="0.15">
      <c r="A131" s="130">
        <v>130</v>
      </c>
      <c r="B131" s="130" t="s">
        <v>22835</v>
      </c>
      <c r="C131" s="130" t="s">
        <v>22836</v>
      </c>
      <c r="D131" s="130" t="e">
        <f>VLOOKUP(B131,managelist_20211101!$B$3:$C$10442,2,FALSE)</f>
        <v>#N/A</v>
      </c>
      <c r="E131" s="130" t="s">
        <v>57</v>
      </c>
      <c r="F131" s="130" t="s">
        <v>533</v>
      </c>
      <c r="G131" s="130" t="s">
        <v>533</v>
      </c>
    </row>
    <row r="132" spans="1:8" x14ac:dyDescent="0.15">
      <c r="A132" s="130">
        <v>131</v>
      </c>
      <c r="B132" s="130" t="s">
        <v>22837</v>
      </c>
      <c r="C132" s="130" t="s">
        <v>22838</v>
      </c>
      <c r="D132" s="130" t="str">
        <f>VLOOKUP(B132,managelist_20211101!$B$3:$C$10442,2,FALSE)</f>
        <v>防水シート用加圧・負圧試験機</v>
      </c>
      <c r="E132" s="130" t="s">
        <v>342</v>
      </c>
      <c r="F132" s="130" t="s">
        <v>343</v>
      </c>
      <c r="G132" s="130" t="s">
        <v>2855</v>
      </c>
    </row>
    <row r="133" spans="1:8" x14ac:dyDescent="0.15">
      <c r="A133" s="130">
        <v>132</v>
      </c>
      <c r="B133" s="130" t="s">
        <v>22839</v>
      </c>
      <c r="C133" s="130" t="s">
        <v>22840</v>
      </c>
      <c r="D133" s="130" t="str">
        <f>VLOOKUP(B133,managelist_20211101!$B$3:$C$10442,2,FALSE)</f>
        <v>ブルーシートによる被覆養生</v>
      </c>
      <c r="E133" s="130" t="s">
        <v>382</v>
      </c>
      <c r="F133" s="130" t="s">
        <v>166</v>
      </c>
      <c r="G133" s="130" t="s">
        <v>150</v>
      </c>
    </row>
    <row r="134" spans="1:8" x14ac:dyDescent="0.15">
      <c r="A134" s="130">
        <v>133</v>
      </c>
      <c r="B134" s="130" t="s">
        <v>22841</v>
      </c>
      <c r="C134" s="130" t="s">
        <v>22842</v>
      </c>
      <c r="D134" s="130" t="str">
        <f>VLOOKUP(B134,managelist_20211101!$B$3:$C$10442,2,FALSE)</f>
        <v>ブルーシートによる被覆養生</v>
      </c>
      <c r="E134" s="130" t="s">
        <v>382</v>
      </c>
      <c r="F134" s="130" t="s">
        <v>166</v>
      </c>
      <c r="G134" s="130" t="s">
        <v>2892</v>
      </c>
    </row>
    <row r="135" spans="1:8" x14ac:dyDescent="0.15">
      <c r="A135" s="130">
        <v>134</v>
      </c>
      <c r="B135" s="130" t="s">
        <v>22843</v>
      </c>
      <c r="C135" s="130" t="s">
        <v>22844</v>
      </c>
      <c r="D135" s="130" t="str">
        <f>VLOOKUP(B135,managelist_20211101!$B$3:$C$10442,2,FALSE)</f>
        <v>木製型枠</v>
      </c>
      <c r="E135" s="130" t="s">
        <v>11</v>
      </c>
      <c r="F135" s="130" t="s">
        <v>11</v>
      </c>
      <c r="G135" s="130" t="s">
        <v>176</v>
      </c>
      <c r="H135" s="130" t="s">
        <v>2887</v>
      </c>
    </row>
    <row r="136" spans="1:8" x14ac:dyDescent="0.15">
      <c r="A136" s="130">
        <v>135</v>
      </c>
      <c r="B136" s="130" t="s">
        <v>22845</v>
      </c>
      <c r="C136" s="130" t="s">
        <v>22846</v>
      </c>
      <c r="D136" s="130" t="str">
        <f>VLOOKUP(B136,managelist_20211101!$B$3:$C$10442,2,FALSE)</f>
        <v>渦電流探傷試験(ET)</v>
      </c>
      <c r="E136" s="130" t="s">
        <v>127</v>
      </c>
      <c r="F136" s="130" t="s">
        <v>46</v>
      </c>
      <c r="G136" s="130" t="s">
        <v>413</v>
      </c>
    </row>
    <row r="137" spans="1:8" x14ac:dyDescent="0.15">
      <c r="A137" s="130">
        <v>136</v>
      </c>
      <c r="B137" s="130" t="s">
        <v>22847</v>
      </c>
      <c r="C137" s="130" t="s">
        <v>22848</v>
      </c>
      <c r="D137" s="130" t="str">
        <f>VLOOKUP(B137,managelist_20211101!$B$3:$C$10442,2,FALSE)</f>
        <v>一軸圧縮試験のみ</v>
      </c>
      <c r="E137" s="130" t="s">
        <v>382</v>
      </c>
      <c r="F137" s="130" t="s">
        <v>76</v>
      </c>
      <c r="G137" s="130" t="s">
        <v>449</v>
      </c>
      <c r="H137" s="130" t="s">
        <v>150</v>
      </c>
    </row>
    <row r="138" spans="1:8" x14ac:dyDescent="0.15">
      <c r="A138" s="130">
        <v>137</v>
      </c>
      <c r="B138" s="130" t="s">
        <v>22849</v>
      </c>
      <c r="C138" s="130" t="s">
        <v>22850</v>
      </c>
      <c r="D138" s="130" t="str">
        <f>VLOOKUP(B138,managelist_20211101!$B$3:$C$10442,2,FALSE)</f>
        <v>鉛蓄電池の全交換</v>
      </c>
      <c r="E138" s="130" t="s">
        <v>54</v>
      </c>
      <c r="F138" s="130" t="s">
        <v>55</v>
      </c>
      <c r="G138" s="130" t="s">
        <v>2843</v>
      </c>
      <c r="H138" s="130" t="s">
        <v>2882</v>
      </c>
    </row>
    <row r="139" spans="1:8" x14ac:dyDescent="0.15">
      <c r="A139" s="130">
        <v>138</v>
      </c>
      <c r="B139" s="130" t="s">
        <v>22851</v>
      </c>
      <c r="C139" s="130" t="s">
        <v>22852</v>
      </c>
      <c r="D139" s="130" t="str">
        <f>VLOOKUP(B139,managelist_20211101!$B$3:$C$10442,2,FALSE)</f>
        <v>防振壁</v>
      </c>
      <c r="E139" s="130" t="s">
        <v>72</v>
      </c>
      <c r="F139" s="130" t="s">
        <v>73</v>
      </c>
    </row>
    <row r="140" spans="1:8" x14ac:dyDescent="0.15">
      <c r="A140" s="130">
        <v>139</v>
      </c>
      <c r="B140" s="130" t="s">
        <v>22853</v>
      </c>
      <c r="C140" s="130" t="s">
        <v>22854</v>
      </c>
      <c r="D140" s="130" t="str">
        <f>VLOOKUP(B140,managelist_20211101!$B$3:$C$10442,2,FALSE)</f>
        <v>マット式重量確認</v>
      </c>
      <c r="E140" s="130" t="s">
        <v>197</v>
      </c>
      <c r="F140" s="130" t="s">
        <v>200</v>
      </c>
      <c r="G140" s="130" t="s">
        <v>2851</v>
      </c>
    </row>
    <row r="141" spans="1:8" x14ac:dyDescent="0.15">
      <c r="A141" s="130">
        <v>140</v>
      </c>
      <c r="B141" s="130" t="s">
        <v>22855</v>
      </c>
      <c r="C141" s="130" t="s">
        <v>22856</v>
      </c>
      <c r="D141" s="130" t="str">
        <f>VLOOKUP(B141,managelist_20211101!$B$3:$C$10442,2,FALSE)</f>
        <v>鋼板による埋設物防護</v>
      </c>
      <c r="E141" s="130" t="s">
        <v>125</v>
      </c>
      <c r="F141" s="130" t="s">
        <v>170</v>
      </c>
    </row>
    <row r="142" spans="1:8" x14ac:dyDescent="0.15">
      <c r="A142" s="130">
        <v>141</v>
      </c>
      <c r="B142" s="130" t="s">
        <v>22857</v>
      </c>
      <c r="C142" s="130" t="s">
        <v>22858</v>
      </c>
      <c r="D142" s="130" t="str">
        <f>VLOOKUP(B142,managelist_20211101!$B$3:$C$10442,2,FALSE)</f>
        <v>縦シュート・ホッパを用いたコンクリート打設</v>
      </c>
      <c r="E142" s="130" t="s">
        <v>11</v>
      </c>
      <c r="F142" s="130" t="s">
        <v>11</v>
      </c>
      <c r="G142" s="130" t="s">
        <v>126</v>
      </c>
    </row>
    <row r="143" spans="1:8" x14ac:dyDescent="0.15">
      <c r="A143" s="130">
        <v>142</v>
      </c>
      <c r="B143" s="130" t="s">
        <v>22859</v>
      </c>
      <c r="C143" s="130" t="s">
        <v>22860</v>
      </c>
      <c r="D143" s="130" t="str">
        <f>VLOOKUP(B143,managelist_20211101!$B$3:$C$10442,2,FALSE)</f>
        <v>ADCP流量観測及び掃流砂観測</v>
      </c>
      <c r="E143" s="130" t="s">
        <v>127</v>
      </c>
      <c r="F143" s="130" t="s">
        <v>513</v>
      </c>
      <c r="G143" s="130" t="s">
        <v>12314</v>
      </c>
    </row>
    <row r="144" spans="1:8" x14ac:dyDescent="0.15">
      <c r="A144" s="130">
        <v>143</v>
      </c>
      <c r="B144" s="130" t="s">
        <v>22861</v>
      </c>
      <c r="C144" s="130" t="s">
        <v>22862</v>
      </c>
      <c r="D144" s="130" t="str">
        <f>VLOOKUP(B144,managelist_20211101!$B$3:$C$10442,2,FALSE)</f>
        <v>植生基材吹付工(厚5㎝)</v>
      </c>
      <c r="E144" s="130" t="s">
        <v>382</v>
      </c>
      <c r="F144" s="130" t="s">
        <v>166</v>
      </c>
      <c r="G144" s="130" t="s">
        <v>386</v>
      </c>
      <c r="H144" s="130" t="s">
        <v>2833</v>
      </c>
    </row>
    <row r="145" spans="1:8" x14ac:dyDescent="0.15">
      <c r="A145" s="130">
        <v>144</v>
      </c>
      <c r="B145" s="130" t="s">
        <v>22863</v>
      </c>
      <c r="C145" s="130" t="s">
        <v>22864</v>
      </c>
      <c r="D145" s="130" t="str">
        <f>VLOOKUP(B145,managelist_20211101!$B$3:$C$10442,2,FALSE)</f>
        <v>カメラと録画装置を通信線で接続した有線システム</v>
      </c>
      <c r="E145" s="130" t="s">
        <v>54</v>
      </c>
      <c r="F145" s="130" t="s">
        <v>56</v>
      </c>
      <c r="G145" s="130" t="s">
        <v>2865</v>
      </c>
      <c r="H145" s="130" t="s">
        <v>2866</v>
      </c>
    </row>
    <row r="146" spans="1:8" x14ac:dyDescent="0.15">
      <c r="A146" s="130">
        <v>145</v>
      </c>
      <c r="B146" s="130" t="s">
        <v>22865</v>
      </c>
      <c r="C146" s="130" t="s">
        <v>22866</v>
      </c>
      <c r="D146" s="130" t="str">
        <f>VLOOKUP(B146,managelist_20211101!$B$3:$C$10442,2,FALSE)</f>
        <v>一般的な点群処理ソフト</v>
      </c>
      <c r="E146" s="130" t="s">
        <v>127</v>
      </c>
      <c r="F146" s="130" t="s">
        <v>128</v>
      </c>
      <c r="G146" s="130" t="s">
        <v>150</v>
      </c>
    </row>
    <row r="147" spans="1:8" x14ac:dyDescent="0.15">
      <c r="A147" s="130">
        <v>146</v>
      </c>
      <c r="B147" s="130" t="s">
        <v>22867</v>
      </c>
      <c r="C147" s="130" t="s">
        <v>22868</v>
      </c>
      <c r="D147" s="130" t="str">
        <f>VLOOKUP(B147,managelist_20211101!$B$3:$C$10442,2,FALSE)</f>
        <v>有線LANシステム</v>
      </c>
      <c r="E147" s="130" t="s">
        <v>54</v>
      </c>
      <c r="F147" s="130" t="s">
        <v>175</v>
      </c>
      <c r="G147" s="130" t="s">
        <v>12327</v>
      </c>
    </row>
    <row r="148" spans="1:8" x14ac:dyDescent="0.15">
      <c r="A148" s="130">
        <v>147</v>
      </c>
      <c r="B148" s="130" t="s">
        <v>22869</v>
      </c>
      <c r="C148" s="130" t="s">
        <v>22870</v>
      </c>
      <c r="D148" s="130" t="str">
        <f>VLOOKUP(B148,managelist_20211101!$B$3:$C$10442,2,FALSE)</f>
        <v>カットバックアスファルト系常温合材</v>
      </c>
      <c r="E148" s="130" t="s">
        <v>197</v>
      </c>
      <c r="F148" s="130" t="s">
        <v>220</v>
      </c>
      <c r="G148" s="130" t="s">
        <v>2842</v>
      </c>
    </row>
    <row r="149" spans="1:8" x14ac:dyDescent="0.15">
      <c r="A149" s="130">
        <v>148</v>
      </c>
      <c r="B149" s="130" t="s">
        <v>22871</v>
      </c>
      <c r="C149" s="130" t="s">
        <v>22872</v>
      </c>
      <c r="D149" s="130" t="str">
        <f>VLOOKUP(B149,managelist_20211101!$B$3:$C$10442,2,FALSE)</f>
        <v>開粒度アスファルト舗装にセメントミルクを注入する半たわみ性舗装</v>
      </c>
      <c r="E149" s="130" t="s">
        <v>425</v>
      </c>
      <c r="F149" s="130" t="s">
        <v>427</v>
      </c>
      <c r="G149" s="130" t="s">
        <v>427</v>
      </c>
      <c r="H149" s="130" t="s">
        <v>121</v>
      </c>
    </row>
    <row r="150" spans="1:8" x14ac:dyDescent="0.15">
      <c r="A150" s="130">
        <v>149</v>
      </c>
      <c r="B150" s="130" t="s">
        <v>22873</v>
      </c>
      <c r="C150" s="130" t="s">
        <v>22874</v>
      </c>
      <c r="D150" s="130" t="str">
        <f>VLOOKUP(B150,managelist_20211101!$B$3:$C$10442,2,FALSE)</f>
        <v>無線通信式の保安灯自体を操作する方法</v>
      </c>
      <c r="E150" s="130" t="s">
        <v>197</v>
      </c>
      <c r="F150" s="130" t="s">
        <v>150</v>
      </c>
    </row>
    <row r="151" spans="1:8" x14ac:dyDescent="0.15">
      <c r="A151" s="130">
        <v>150</v>
      </c>
      <c r="B151" s="130" t="s">
        <v>22875</v>
      </c>
      <c r="C151" s="130" t="s">
        <v>22876</v>
      </c>
      <c r="D151" s="130" t="str">
        <f>VLOOKUP(B151,managelist_20211101!$B$3:$C$10442,2,FALSE)</f>
        <v>軟弱地盤処理工(スラリー攪拌工-単軸)</v>
      </c>
      <c r="E151" s="130" t="s">
        <v>382</v>
      </c>
      <c r="F151" s="130" t="s">
        <v>76</v>
      </c>
      <c r="G151" s="130" t="s">
        <v>449</v>
      </c>
      <c r="H151" s="130" t="s">
        <v>450</v>
      </c>
    </row>
    <row r="152" spans="1:8" x14ac:dyDescent="0.15">
      <c r="A152" s="130">
        <v>151</v>
      </c>
      <c r="B152" s="130" t="s">
        <v>22877</v>
      </c>
      <c r="C152" s="130" t="s">
        <v>22878</v>
      </c>
      <c r="D152" s="130" t="str">
        <f>VLOOKUP(B152,managelist_20211101!$B$3:$C$10442,2,FALSE)</f>
        <v>普通ポルトランドセメントを用いたコンクリート</v>
      </c>
      <c r="E152" s="130" t="s">
        <v>11</v>
      </c>
      <c r="F152" s="130" t="s">
        <v>11</v>
      </c>
      <c r="G152" s="130" t="s">
        <v>126</v>
      </c>
    </row>
    <row r="153" spans="1:8" x14ac:dyDescent="0.15">
      <c r="A153" s="130">
        <v>152</v>
      </c>
      <c r="B153" s="130" t="s">
        <v>22879</v>
      </c>
      <c r="C153" s="130" t="s">
        <v>22880</v>
      </c>
      <c r="D153" s="130" t="str">
        <f>VLOOKUP(B153,managelist_20211101!$B$3:$C$10442,2,FALSE)</f>
        <v>一般的な鋼製フィンガージョイント</v>
      </c>
      <c r="E153" s="130" t="s">
        <v>466</v>
      </c>
      <c r="F153" s="130" t="s">
        <v>556</v>
      </c>
    </row>
    <row r="154" spans="1:8" x14ac:dyDescent="0.15">
      <c r="A154" s="130">
        <v>153</v>
      </c>
      <c r="B154" s="130" t="s">
        <v>22881</v>
      </c>
      <c r="C154" s="130" t="s">
        <v>22882</v>
      </c>
      <c r="D154" s="130" t="str">
        <f>VLOOKUP(B154,managelist_20211101!$B$3:$C$10442,2,FALSE)</f>
        <v>監視員による危険エリア・侵入禁止エリアの監視</v>
      </c>
      <c r="E154" s="130" t="s">
        <v>54</v>
      </c>
      <c r="F154" s="130" t="s">
        <v>56</v>
      </c>
      <c r="G154" s="130" t="s">
        <v>2865</v>
      </c>
      <c r="H154" s="130" t="s">
        <v>2866</v>
      </c>
    </row>
    <row r="155" spans="1:8" x14ac:dyDescent="0.15">
      <c r="A155" s="130">
        <v>154</v>
      </c>
      <c r="B155" s="130" t="s">
        <v>22883</v>
      </c>
      <c r="C155" s="130" t="s">
        <v>22884</v>
      </c>
      <c r="D155" s="130" t="str">
        <f>VLOOKUP(B155,managelist_20211101!$B$3:$C$10442,2,FALSE)</f>
        <v>事務所あるいは臨場打合せ（段階確認、材料確認、立会）</v>
      </c>
      <c r="E155" s="130" t="s">
        <v>382</v>
      </c>
      <c r="F155" s="130" t="s">
        <v>558</v>
      </c>
    </row>
    <row r="156" spans="1:8" x14ac:dyDescent="0.15">
      <c r="A156" s="130">
        <v>155</v>
      </c>
      <c r="B156" s="130" t="s">
        <v>22885</v>
      </c>
      <c r="C156" s="130" t="s">
        <v>22886</v>
      </c>
      <c r="D156" s="130" t="e">
        <f>VLOOKUP(B156,managelist_20211101!$B$3:$C$10442,2,FALSE)</f>
        <v>#N/A</v>
      </c>
      <c r="E156" s="130" t="s">
        <v>57</v>
      </c>
      <c r="F156" s="130" t="s">
        <v>207</v>
      </c>
      <c r="G156" s="130" t="s">
        <v>2922</v>
      </c>
      <c r="H156" s="130" t="s">
        <v>2923</v>
      </c>
    </row>
    <row r="157" spans="1:8" x14ac:dyDescent="0.15">
      <c r="A157" s="130">
        <v>156</v>
      </c>
      <c r="B157" s="130" t="s">
        <v>22887</v>
      </c>
      <c r="C157" s="130" t="s">
        <v>22888</v>
      </c>
      <c r="D157" s="130" t="str">
        <f>VLOOKUP(B157,managelist_20211101!$B$3:$C$10442,2,FALSE)</f>
        <v>単体型快適トイレ及び手洗場</v>
      </c>
      <c r="E157" s="130" t="s">
        <v>12</v>
      </c>
      <c r="F157" s="130" t="s">
        <v>150</v>
      </c>
    </row>
    <row r="158" spans="1:8" x14ac:dyDescent="0.15">
      <c r="A158" s="130">
        <v>157</v>
      </c>
      <c r="B158" s="130" t="s">
        <v>22889</v>
      </c>
      <c r="C158" s="130" t="s">
        <v>22890</v>
      </c>
      <c r="D158" s="130" t="str">
        <f>VLOOKUP(B158,managelist_20211101!$B$3:$C$10442,2,FALSE)</f>
        <v>クランプカバーと保安灯取付ホルダーを必要とする単管バリケードスタンド</v>
      </c>
      <c r="E158" s="130" t="s">
        <v>12</v>
      </c>
      <c r="F158" s="130" t="s">
        <v>150</v>
      </c>
    </row>
    <row r="159" spans="1:8" x14ac:dyDescent="0.15">
      <c r="A159" s="130">
        <v>158</v>
      </c>
      <c r="B159" s="130" t="s">
        <v>22891</v>
      </c>
      <c r="C159" s="130" t="s">
        <v>22892</v>
      </c>
      <c r="D159" s="130" t="str">
        <f>VLOOKUP(B159,managelist_20211101!$B$3:$C$10442,2,FALSE)</f>
        <v>鎌やハサミを用いた手刈りによる人力除草作業</v>
      </c>
      <c r="E159" s="130" t="s">
        <v>197</v>
      </c>
      <c r="F159" s="130" t="s">
        <v>201</v>
      </c>
      <c r="G159" s="130" t="s">
        <v>201</v>
      </c>
    </row>
    <row r="160" spans="1:8" x14ac:dyDescent="0.15">
      <c r="A160" s="130">
        <v>159</v>
      </c>
      <c r="B160" s="130" t="s">
        <v>22893</v>
      </c>
      <c r="C160" s="130" t="s">
        <v>22894</v>
      </c>
      <c r="D160" s="130" t="str">
        <f>VLOOKUP(B160,managelist_20211101!$B$3:$C$10442,2,FALSE)</f>
        <v>テスタでの測定</v>
      </c>
      <c r="E160" s="130" t="s">
        <v>54</v>
      </c>
      <c r="F160" s="130" t="s">
        <v>55</v>
      </c>
      <c r="G160" s="130" t="s">
        <v>2883</v>
      </c>
    </row>
    <row r="161" spans="1:8" x14ac:dyDescent="0.15">
      <c r="A161" s="130">
        <v>160</v>
      </c>
      <c r="B161" s="130" t="s">
        <v>22895</v>
      </c>
      <c r="C161" s="130" t="s">
        <v>22896</v>
      </c>
      <c r="D161" s="130" t="str">
        <f>VLOOKUP(B161,managelist_20211101!$B$3:$C$10442,2,FALSE)</f>
        <v>ポリ塩化ビニル系熱収縮チューブ</v>
      </c>
      <c r="E161" s="130" t="s">
        <v>11</v>
      </c>
      <c r="F161" s="130" t="s">
        <v>11</v>
      </c>
      <c r="G161" s="130" t="s">
        <v>124</v>
      </c>
      <c r="H161" s="130" t="s">
        <v>124</v>
      </c>
    </row>
    <row r="162" spans="1:8" x14ac:dyDescent="0.15">
      <c r="A162" s="130">
        <v>161</v>
      </c>
      <c r="B162" s="130" t="s">
        <v>22897</v>
      </c>
      <c r="C162" s="130" t="s">
        <v>22898</v>
      </c>
      <c r="D162" s="130" t="str">
        <f>VLOOKUP(B162,managelist_20211101!$B$3:$C$10442,2,FALSE)</f>
        <v>河川護岸用遮水シート</v>
      </c>
      <c r="E162" s="130" t="s">
        <v>399</v>
      </c>
      <c r="F162" s="130" t="s">
        <v>150</v>
      </c>
    </row>
    <row r="163" spans="1:8" x14ac:dyDescent="0.15">
      <c r="A163" s="130">
        <v>162</v>
      </c>
      <c r="B163" s="130" t="s">
        <v>22899</v>
      </c>
      <c r="C163" s="130" t="s">
        <v>22900</v>
      </c>
      <c r="D163" s="130" t="str">
        <f>VLOOKUP(B163,managelist_20211101!$B$3:$C$10442,2,FALSE)</f>
        <v>屋外休憩所</v>
      </c>
      <c r="E163" s="130" t="s">
        <v>12</v>
      </c>
      <c r="F163" s="130" t="s">
        <v>150</v>
      </c>
    </row>
    <row r="164" spans="1:8" x14ac:dyDescent="0.15">
      <c r="A164" s="130">
        <v>163</v>
      </c>
      <c r="B164" s="130" t="s">
        <v>22901</v>
      </c>
      <c r="C164" s="130" t="s">
        <v>22902</v>
      </c>
      <c r="D164" s="130" t="str">
        <f>VLOOKUP(B164,managelist_20211101!$B$3:$C$10442,2,FALSE)</f>
        <v>２本掛ワイヤ</v>
      </c>
      <c r="E164" s="130" t="s">
        <v>443</v>
      </c>
      <c r="F164" s="130" t="s">
        <v>444</v>
      </c>
      <c r="G164" s="130" t="s">
        <v>12189</v>
      </c>
    </row>
    <row r="165" spans="1:8" x14ac:dyDescent="0.15">
      <c r="A165" s="130">
        <v>164</v>
      </c>
      <c r="B165" s="130" t="s">
        <v>22903</v>
      </c>
      <c r="C165" s="130" t="s">
        <v>22904</v>
      </c>
      <c r="D165" s="130" t="str">
        <f>VLOOKUP(B165,managelist_20211101!$B$3:$C$10442,2,FALSE)</f>
        <v>篩分けによる粒度計測監視</v>
      </c>
      <c r="E165" s="130" t="s">
        <v>489</v>
      </c>
      <c r="F165" s="130" t="s">
        <v>12239</v>
      </c>
    </row>
    <row r="166" spans="1:8" x14ac:dyDescent="0.15">
      <c r="A166" s="130">
        <v>165</v>
      </c>
      <c r="B166" s="130" t="s">
        <v>22905</v>
      </c>
      <c r="C166" s="130" t="s">
        <v>22906</v>
      </c>
      <c r="D166" s="130" t="str">
        <f>VLOOKUP(B166,managelist_20211101!$B$3:$C$10442,2,FALSE)</f>
        <v>人力による折畳式ユニットハウス建て上げ・折り畳み（工法）</v>
      </c>
      <c r="E166" s="130" t="s">
        <v>495</v>
      </c>
      <c r="F166" s="130" t="s">
        <v>12282</v>
      </c>
    </row>
    <row r="167" spans="1:8" x14ac:dyDescent="0.15">
      <c r="A167" s="130">
        <v>166</v>
      </c>
      <c r="B167" s="130" t="s">
        <v>22907</v>
      </c>
      <c r="C167" s="130" t="s">
        <v>22908</v>
      </c>
      <c r="D167" s="130" t="str">
        <f>VLOOKUP(B167,managelist_20211101!$B$3:$C$10442,2,FALSE)</f>
        <v>生石灰で安定処理された改良土の中和処理</v>
      </c>
      <c r="E167" s="130" t="s">
        <v>380</v>
      </c>
      <c r="F167" s="130" t="s">
        <v>380</v>
      </c>
      <c r="G167" s="130" t="s">
        <v>2902</v>
      </c>
    </row>
    <row r="168" spans="1:8" x14ac:dyDescent="0.15">
      <c r="A168" s="130">
        <v>167</v>
      </c>
      <c r="B168" s="130" t="s">
        <v>22909</v>
      </c>
      <c r="C168" s="130" t="s">
        <v>22910</v>
      </c>
      <c r="D168" s="130" t="str">
        <f>VLOOKUP(B168,managelist_20211101!$B$3:$C$10442,2,FALSE)</f>
        <v>通常のLED投光器</v>
      </c>
      <c r="E168" s="130" t="s">
        <v>12</v>
      </c>
      <c r="F168" s="130" t="s">
        <v>150</v>
      </c>
    </row>
    <row r="169" spans="1:8" x14ac:dyDescent="0.15">
      <c r="A169" s="130">
        <v>168</v>
      </c>
      <c r="B169" s="130" t="s">
        <v>22911</v>
      </c>
      <c r="C169" s="130" t="s">
        <v>22912</v>
      </c>
      <c r="D169" s="130" t="str">
        <f>VLOOKUP(B169,managelist_20211101!$B$3:$C$10442,2,FALSE)</f>
        <v>不織布によるロックボルト頭部保護</v>
      </c>
      <c r="E169" s="130" t="s">
        <v>342</v>
      </c>
      <c r="F169" s="130" t="s">
        <v>343</v>
      </c>
      <c r="G169" s="130" t="s">
        <v>204</v>
      </c>
    </row>
    <row r="170" spans="1:8" x14ac:dyDescent="0.15">
      <c r="A170" s="130">
        <v>169</v>
      </c>
      <c r="B170" s="130" t="s">
        <v>22913</v>
      </c>
      <c r="C170" s="130" t="s">
        <v>22914</v>
      </c>
      <c r="D170" s="130" t="str">
        <f>VLOOKUP(B170,managelist_20211101!$B$3:$C$10442,2,FALSE)</f>
        <v>矩形開削工法によるマンホール鉄蓋交換工法</v>
      </c>
      <c r="E170" s="130" t="s">
        <v>197</v>
      </c>
      <c r="F170" s="130" t="s">
        <v>150</v>
      </c>
    </row>
    <row r="171" spans="1:8" x14ac:dyDescent="0.15">
      <c r="A171" s="130">
        <v>170</v>
      </c>
      <c r="B171" s="130" t="s">
        <v>22915</v>
      </c>
      <c r="C171" s="130" t="s">
        <v>22916</v>
      </c>
      <c r="D171" s="130" t="str">
        <f>VLOOKUP(B171,managelist_20211101!$B$3:$C$10442,2,FALSE)</f>
        <v>アモルファス合金溶射</v>
      </c>
      <c r="E171" s="130" t="s">
        <v>466</v>
      </c>
      <c r="F171" s="130" t="s">
        <v>556</v>
      </c>
    </row>
    <row r="172" spans="1:8" x14ac:dyDescent="0.15">
      <c r="A172" s="130">
        <v>171</v>
      </c>
      <c r="B172" s="130" t="s">
        <v>22917</v>
      </c>
      <c r="C172" s="130" t="s">
        <v>22918</v>
      </c>
      <c r="D172" s="130" t="str">
        <f>VLOOKUP(B172,managelist_20211101!$B$3:$C$10442,2,FALSE)</f>
        <v>ストレートホーンスピーカー</v>
      </c>
      <c r="E172" s="130" t="s">
        <v>473</v>
      </c>
      <c r="F172" s="130" t="s">
        <v>150</v>
      </c>
    </row>
    <row r="173" spans="1:8" x14ac:dyDescent="0.15">
      <c r="A173" s="130">
        <v>172</v>
      </c>
      <c r="B173" s="130" t="s">
        <v>22919</v>
      </c>
      <c r="C173" s="130" t="s">
        <v>22920</v>
      </c>
      <c r="D173" s="130" t="str">
        <f>VLOOKUP(B173,managelist_20211101!$B$3:$C$10442,2,FALSE)</f>
        <v>トンネルの裏面排水工</v>
      </c>
      <c r="E173" s="130" t="s">
        <v>342</v>
      </c>
      <c r="F173" s="130" t="s">
        <v>343</v>
      </c>
      <c r="G173" s="130" t="s">
        <v>2874</v>
      </c>
    </row>
    <row r="174" spans="1:8" x14ac:dyDescent="0.15">
      <c r="A174" s="130">
        <v>173</v>
      </c>
      <c r="B174" s="130" t="s">
        <v>22921</v>
      </c>
      <c r="C174" s="130" t="s">
        <v>22922</v>
      </c>
      <c r="D174" s="130" t="str">
        <f>VLOOKUP(B174,managelist_20211101!$B$3:$C$10442,2,FALSE)</f>
        <v>オーガーケーシング杭抜工法</v>
      </c>
      <c r="E174" s="130" t="s">
        <v>382</v>
      </c>
      <c r="F174" s="130" t="s">
        <v>79</v>
      </c>
      <c r="G174" s="130" t="s">
        <v>150</v>
      </c>
    </row>
    <row r="175" spans="1:8" x14ac:dyDescent="0.15">
      <c r="A175" s="130">
        <v>174</v>
      </c>
      <c r="B175" s="130" t="s">
        <v>22923</v>
      </c>
      <c r="C175" s="130" t="s">
        <v>22924</v>
      </c>
      <c r="D175" s="130" t="str">
        <f>VLOOKUP(B175,managelist_20211101!$B$3:$C$10442,2,FALSE)</f>
        <v>丁張・水糸を使用しての計測</v>
      </c>
      <c r="E175" s="130" t="s">
        <v>526</v>
      </c>
      <c r="F175" s="130" t="s">
        <v>390</v>
      </c>
      <c r="G175" s="130" t="s">
        <v>390</v>
      </c>
      <c r="H175" s="130" t="s">
        <v>2850</v>
      </c>
    </row>
    <row r="176" spans="1:8" x14ac:dyDescent="0.15">
      <c r="A176" s="130">
        <v>175</v>
      </c>
      <c r="B176" s="130" t="s">
        <v>22925</v>
      </c>
      <c r="C176" s="130" t="s">
        <v>22926</v>
      </c>
      <c r="D176" s="130" t="str">
        <f>VLOOKUP(B176,managelist_20211101!$B$3:$C$10442,2,FALSE)</f>
        <v>市販CADを使ったCIMモデルの作成</v>
      </c>
      <c r="E176" s="130" t="s">
        <v>466</v>
      </c>
      <c r="F176" s="130" t="s">
        <v>390</v>
      </c>
      <c r="G176" s="130" t="s">
        <v>390</v>
      </c>
      <c r="H176" s="130" t="s">
        <v>2850</v>
      </c>
    </row>
    <row r="177" spans="1:8" x14ac:dyDescent="0.15">
      <c r="A177" s="130">
        <v>176</v>
      </c>
      <c r="B177" s="130" t="s">
        <v>22927</v>
      </c>
      <c r="C177" s="130" t="s">
        <v>22928</v>
      </c>
      <c r="D177" s="130" t="str">
        <f>VLOOKUP(B177,managelist_20211101!$B$3:$C$10442,2,FALSE)</f>
        <v>油圧ショベル用油圧アタッチメントの複数作業員による交換作業</v>
      </c>
      <c r="E177" s="130" t="s">
        <v>382</v>
      </c>
      <c r="F177" s="130" t="s">
        <v>79</v>
      </c>
      <c r="G177" s="130" t="s">
        <v>2856</v>
      </c>
    </row>
    <row r="178" spans="1:8" x14ac:dyDescent="0.15">
      <c r="A178" s="130">
        <v>177</v>
      </c>
      <c r="B178" s="130" t="s">
        <v>22929</v>
      </c>
      <c r="C178" s="130" t="s">
        <v>22930</v>
      </c>
      <c r="D178" s="130" t="str">
        <f>VLOOKUP(B178,managelist_20211101!$B$3:$C$10442,2,FALSE)</f>
        <v>路面埋設型の走行車両重量計測装置</v>
      </c>
      <c r="E178" s="130" t="s">
        <v>54</v>
      </c>
      <c r="F178" s="130" t="s">
        <v>56</v>
      </c>
      <c r="G178" s="130" t="s">
        <v>2865</v>
      </c>
    </row>
    <row r="179" spans="1:8" x14ac:dyDescent="0.15">
      <c r="A179" s="130">
        <v>178</v>
      </c>
      <c r="B179" s="130" t="s">
        <v>22931</v>
      </c>
      <c r="C179" s="130" t="s">
        <v>22932</v>
      </c>
      <c r="D179" s="130" t="str">
        <f>VLOOKUP(B179,managelist_20211101!$B$3:$C$10442,2,FALSE)</f>
        <v>在来型枠による柱構築工法</v>
      </c>
      <c r="E179" s="130" t="s">
        <v>11</v>
      </c>
      <c r="F179" s="130" t="s">
        <v>11</v>
      </c>
      <c r="G179" s="130" t="s">
        <v>176</v>
      </c>
      <c r="H179" s="130" t="s">
        <v>2887</v>
      </c>
    </row>
    <row r="180" spans="1:8" x14ac:dyDescent="0.15">
      <c r="A180" s="130">
        <v>179</v>
      </c>
      <c r="B180" s="130" t="s">
        <v>22933</v>
      </c>
      <c r="C180" s="130" t="s">
        <v>22934</v>
      </c>
      <c r="D180" s="130" t="str">
        <f>VLOOKUP(B180,managelist_20211101!$B$3:$C$10442,2,FALSE)</f>
        <v>普通コンクリート製プレキャスト床版</v>
      </c>
      <c r="E180" s="130" t="s">
        <v>466</v>
      </c>
      <c r="F180" s="130" t="s">
        <v>150</v>
      </c>
    </row>
    <row r="181" spans="1:8" x14ac:dyDescent="0.15">
      <c r="A181" s="130">
        <v>180</v>
      </c>
      <c r="B181" s="130" t="s">
        <v>22935</v>
      </c>
      <c r="C181" s="130" t="s">
        <v>22936</v>
      </c>
      <c r="D181" s="130" t="e">
        <f>VLOOKUP(B181,managelist_20211101!$B$3:$C$10442,2,FALSE)</f>
        <v>#N/A</v>
      </c>
      <c r="E181" s="130" t="s">
        <v>57</v>
      </c>
      <c r="F181" s="130" t="s">
        <v>533</v>
      </c>
      <c r="G181" s="130" t="s">
        <v>533</v>
      </c>
    </row>
    <row r="182" spans="1:8" x14ac:dyDescent="0.15">
      <c r="A182" s="130">
        <v>181</v>
      </c>
      <c r="B182" s="130" t="s">
        <v>22937</v>
      </c>
      <c r="C182" s="130" t="s">
        <v>22938</v>
      </c>
      <c r="D182" s="130" t="str">
        <f>VLOOKUP(B182,managelist_20211101!$B$3:$C$10442,2,FALSE)</f>
        <v>和式トイレと手洗器の個別設置</v>
      </c>
      <c r="E182" s="130" t="s">
        <v>12</v>
      </c>
      <c r="F182" s="130" t="s">
        <v>150</v>
      </c>
    </row>
    <row r="183" spans="1:8" x14ac:dyDescent="0.15">
      <c r="A183" s="130">
        <v>182</v>
      </c>
      <c r="B183" s="130" t="s">
        <v>22939</v>
      </c>
      <c r="C183" s="130" t="s">
        <v>22940</v>
      </c>
      <c r="D183" s="130" t="e">
        <f>VLOOKUP(B183,managelist_20211101!$B$3:$C$10442,2,FALSE)</f>
        <v>#N/A</v>
      </c>
      <c r="E183" s="130" t="s">
        <v>57</v>
      </c>
      <c r="F183" s="130" t="s">
        <v>207</v>
      </c>
      <c r="G183" s="130" t="s">
        <v>2922</v>
      </c>
      <c r="H183" s="130" t="s">
        <v>2923</v>
      </c>
    </row>
    <row r="184" spans="1:8" x14ac:dyDescent="0.15">
      <c r="A184" s="130">
        <v>183</v>
      </c>
      <c r="B184" s="130" t="s">
        <v>22941</v>
      </c>
      <c r="C184" s="130" t="s">
        <v>22942</v>
      </c>
      <c r="D184" s="130" t="str">
        <f>VLOOKUP(B184,managelist_20211101!$B$3:$C$10442,2,FALSE)</f>
        <v>型枠工法による現場打擁壁</v>
      </c>
      <c r="E184" s="130" t="s">
        <v>382</v>
      </c>
      <c r="F184" s="130" t="s">
        <v>2</v>
      </c>
      <c r="G184" s="130" t="s">
        <v>2837</v>
      </c>
    </row>
    <row r="185" spans="1:8" x14ac:dyDescent="0.15">
      <c r="A185" s="130">
        <v>184</v>
      </c>
      <c r="B185" s="130" t="s">
        <v>22943</v>
      </c>
      <c r="C185" s="130" t="s">
        <v>22944</v>
      </c>
      <c r="D185" s="130" t="str">
        <f>VLOOKUP(B185,managelist_20211101!$B$3:$C$10442,2,FALSE)</f>
        <v>サーバー等からデータをダウンロードして専用ソフトで閲覧、印刷・データ共有</v>
      </c>
      <c r="E185" s="130" t="s">
        <v>538</v>
      </c>
      <c r="F185" s="130" t="s">
        <v>150</v>
      </c>
    </row>
    <row r="186" spans="1:8" x14ac:dyDescent="0.15">
      <c r="A186" s="130">
        <v>185</v>
      </c>
      <c r="B186" s="130" t="s">
        <v>22945</v>
      </c>
      <c r="C186" s="130" t="s">
        <v>22946</v>
      </c>
      <c r="D186" s="130" t="str">
        <f>VLOOKUP(B186,managelist_20211101!$B$3:$C$10442,2,FALSE)</f>
        <v>丁張や補助作業員を伴う施工</v>
      </c>
      <c r="E186" s="130" t="s">
        <v>382</v>
      </c>
      <c r="F186" s="130" t="s">
        <v>558</v>
      </c>
    </row>
    <row r="187" spans="1:8" x14ac:dyDescent="0.15">
      <c r="A187" s="130">
        <v>186</v>
      </c>
      <c r="B187" s="130" t="s">
        <v>22947</v>
      </c>
      <c r="C187" s="130" t="s">
        <v>22948</v>
      </c>
      <c r="D187" s="130" t="str">
        <f>VLOOKUP(B187,managelist_20211101!$B$3:$C$10442,2,FALSE)</f>
        <v>待受け式コンクリート擁壁</v>
      </c>
      <c r="E187" s="130" t="s">
        <v>443</v>
      </c>
      <c r="F187" s="130" t="s">
        <v>444</v>
      </c>
      <c r="G187" s="130" t="s">
        <v>12183</v>
      </c>
    </row>
    <row r="188" spans="1:8" x14ac:dyDescent="0.15">
      <c r="A188" s="130">
        <v>187</v>
      </c>
      <c r="B188" s="130" t="s">
        <v>22949</v>
      </c>
      <c r="C188" s="130" t="s">
        <v>22950</v>
      </c>
      <c r="D188" s="130" t="str">
        <f>VLOOKUP(B188,managelist_20211101!$B$3:$C$10442,2,FALSE)</f>
        <v>一般型枠</v>
      </c>
      <c r="E188" s="130" t="s">
        <v>11</v>
      </c>
      <c r="F188" s="130" t="s">
        <v>11</v>
      </c>
      <c r="G188" s="130" t="s">
        <v>176</v>
      </c>
      <c r="H188" s="130" t="s">
        <v>177</v>
      </c>
    </row>
    <row r="189" spans="1:8" x14ac:dyDescent="0.15">
      <c r="A189" s="130">
        <v>188</v>
      </c>
      <c r="B189" s="130" t="s">
        <v>22951</v>
      </c>
      <c r="C189" s="130" t="s">
        <v>22952</v>
      </c>
      <c r="D189" s="130" t="str">
        <f>VLOOKUP(B189,managelist_20211101!$B$3:$C$10442,2,FALSE)</f>
        <v>スタンド等取付用単管(LED点滅灯のクランプ接続及びチューブライトの巻付け条件)</v>
      </c>
      <c r="E189" s="130" t="s">
        <v>12</v>
      </c>
      <c r="F189" s="130" t="s">
        <v>150</v>
      </c>
    </row>
    <row r="190" spans="1:8" x14ac:dyDescent="0.15">
      <c r="A190" s="130">
        <v>189</v>
      </c>
      <c r="B190" s="130" t="s">
        <v>22953</v>
      </c>
      <c r="C190" s="130" t="s">
        <v>22954</v>
      </c>
      <c r="D190" s="130" t="str">
        <f>VLOOKUP(B190,managelist_20211101!$B$3:$C$10442,2,FALSE)</f>
        <v>高所作業車を使用した点検ハンマーによる打音検査</v>
      </c>
      <c r="E190" s="130" t="s">
        <v>127</v>
      </c>
      <c r="F190" s="130" t="s">
        <v>46</v>
      </c>
      <c r="G190" s="130" t="s">
        <v>413</v>
      </c>
    </row>
    <row r="191" spans="1:8" x14ac:dyDescent="0.15">
      <c r="A191" s="130">
        <v>190</v>
      </c>
      <c r="B191" s="130" t="s">
        <v>22955</v>
      </c>
      <c r="C191" s="130" t="s">
        <v>22956</v>
      </c>
      <c r="D191" s="130" t="str">
        <f>VLOOKUP(B191,managelist_20211101!$B$3:$C$10442,2,FALSE)</f>
        <v>コア式プレストレストコンクリート管(PC管)コンクリート巻立て基礎</v>
      </c>
      <c r="E191" s="130" t="s">
        <v>382</v>
      </c>
      <c r="F191" s="130" t="s">
        <v>331</v>
      </c>
      <c r="G191" s="130" t="s">
        <v>2829</v>
      </c>
      <c r="H191" s="130" t="s">
        <v>12045</v>
      </c>
    </row>
    <row r="192" spans="1:8" x14ac:dyDescent="0.15">
      <c r="A192" s="130">
        <v>191</v>
      </c>
      <c r="B192" s="130" t="s">
        <v>22957</v>
      </c>
      <c r="C192" s="130" t="s">
        <v>22958</v>
      </c>
      <c r="D192" s="130" t="str">
        <f>VLOOKUP(B192,managelist_20211101!$B$3:$C$10442,2,FALSE)</f>
        <v>防雪柵自立式吹き止め柵（連結材1本による補強）</v>
      </c>
      <c r="E192" s="130" t="s">
        <v>443</v>
      </c>
      <c r="F192" s="130" t="s">
        <v>444</v>
      </c>
      <c r="G192" s="130" t="s">
        <v>216</v>
      </c>
    </row>
    <row r="193" spans="1:8" x14ac:dyDescent="0.15">
      <c r="A193" s="130">
        <v>192</v>
      </c>
      <c r="B193" s="130" t="s">
        <v>22959</v>
      </c>
      <c r="C193" s="130" t="s">
        <v>22960</v>
      </c>
      <c r="D193" s="130" t="str">
        <f>VLOOKUP(B193,managelist_20211101!$B$3:$C$10442,2,FALSE)</f>
        <v>郷土種による植生基材吹付工</v>
      </c>
      <c r="E193" s="130" t="s">
        <v>382</v>
      </c>
      <c r="F193" s="130" t="s">
        <v>166</v>
      </c>
      <c r="G193" s="130" t="s">
        <v>386</v>
      </c>
    </row>
    <row r="194" spans="1:8" x14ac:dyDescent="0.15">
      <c r="A194" s="130">
        <v>193</v>
      </c>
      <c r="B194" s="130" t="s">
        <v>22961</v>
      </c>
      <c r="C194" s="130" t="s">
        <v>22962</v>
      </c>
      <c r="D194" s="130" t="e">
        <f>VLOOKUP(B194,managelist_20211101!$B$3:$C$10442,2,FALSE)</f>
        <v>#N/A</v>
      </c>
      <c r="E194" s="130" t="s">
        <v>57</v>
      </c>
      <c r="F194" s="130" t="s">
        <v>2907</v>
      </c>
      <c r="G194" s="130" t="s">
        <v>46</v>
      </c>
    </row>
    <row r="195" spans="1:8" x14ac:dyDescent="0.15">
      <c r="A195" s="130">
        <v>194</v>
      </c>
      <c r="B195" s="130" t="s">
        <v>22963</v>
      </c>
      <c r="C195" s="130" t="s">
        <v>22964</v>
      </c>
      <c r="D195" s="130" t="e">
        <f>VLOOKUP(B195,managelist_20211101!$B$3:$C$10442,2,FALSE)</f>
        <v>#N/A</v>
      </c>
      <c r="E195" s="130" t="s">
        <v>57</v>
      </c>
      <c r="F195" s="130" t="s">
        <v>514</v>
      </c>
      <c r="G195" s="130" t="s">
        <v>2926</v>
      </c>
      <c r="H195" s="130" t="s">
        <v>2927</v>
      </c>
    </row>
    <row r="196" spans="1:8" x14ac:dyDescent="0.15">
      <c r="A196" s="130">
        <v>195</v>
      </c>
      <c r="B196" s="130" t="s">
        <v>22965</v>
      </c>
      <c r="C196" s="130" t="s">
        <v>22966</v>
      </c>
      <c r="D196" s="130" t="str">
        <f>VLOOKUP(B196,managelist_20211101!$B$3:$C$10442,2,FALSE)</f>
        <v>一般的な油圧ショベル</v>
      </c>
      <c r="E196" s="130" t="s">
        <v>380</v>
      </c>
      <c r="F196" s="130" t="s">
        <v>380</v>
      </c>
      <c r="G196" s="130" t="s">
        <v>2849</v>
      </c>
    </row>
    <row r="197" spans="1:8" x14ac:dyDescent="0.15">
      <c r="A197" s="130">
        <v>196</v>
      </c>
      <c r="B197" s="130" t="s">
        <v>22967</v>
      </c>
      <c r="C197" s="130" t="s">
        <v>22968</v>
      </c>
      <c r="D197" s="130" t="str">
        <f>VLOOKUP(B197,managelist_20211101!$B$3:$C$10442,2,FALSE)</f>
        <v>ソーラー工事灯</v>
      </c>
      <c r="E197" s="130" t="s">
        <v>12</v>
      </c>
      <c r="F197" s="130" t="s">
        <v>14</v>
      </c>
    </row>
    <row r="198" spans="1:8" x14ac:dyDescent="0.15">
      <c r="A198" s="130">
        <v>197</v>
      </c>
      <c r="B198" s="130" t="s">
        <v>22969</v>
      </c>
      <c r="C198" s="130" t="s">
        <v>22970</v>
      </c>
      <c r="D198" s="130" t="str">
        <f>VLOOKUP(B198,managelist_20211101!$B$3:$C$10442,2,FALSE)</f>
        <v>ロータリー継手</v>
      </c>
      <c r="E198" s="130" t="s">
        <v>484</v>
      </c>
      <c r="F198" s="130" t="s">
        <v>485</v>
      </c>
    </row>
    <row r="199" spans="1:8" x14ac:dyDescent="0.15">
      <c r="A199" s="130">
        <v>198</v>
      </c>
      <c r="B199" s="130" t="s">
        <v>22971</v>
      </c>
      <c r="C199" s="130" t="s">
        <v>22972</v>
      </c>
      <c r="D199" s="130" t="str">
        <f>VLOOKUP(B199,managelist_20211101!$B$3:$C$10442,2,FALSE)</f>
        <v>手動操作による仮設分電盤</v>
      </c>
      <c r="E199" s="130" t="s">
        <v>54</v>
      </c>
      <c r="F199" s="130" t="s">
        <v>55</v>
      </c>
      <c r="G199" s="130" t="s">
        <v>12322</v>
      </c>
    </row>
    <row r="200" spans="1:8" x14ac:dyDescent="0.15">
      <c r="A200" s="130">
        <v>199</v>
      </c>
      <c r="B200" s="130" t="s">
        <v>22973</v>
      </c>
      <c r="C200" s="130" t="s">
        <v>22974</v>
      </c>
      <c r="D200" s="130" t="str">
        <f>VLOOKUP(B200,managelist_20211101!$B$3:$C$10442,2,FALSE)</f>
        <v>安全設備の設置及び監視員の配置</v>
      </c>
      <c r="E200" s="130" t="s">
        <v>380</v>
      </c>
      <c r="F200" s="130" t="s">
        <v>380</v>
      </c>
      <c r="G200" s="130" t="s">
        <v>2849</v>
      </c>
    </row>
    <row r="201" spans="1:8" x14ac:dyDescent="0.15">
      <c r="A201" s="130">
        <v>200</v>
      </c>
      <c r="B201" s="130" t="s">
        <v>22975</v>
      </c>
      <c r="C201" s="130" t="s">
        <v>22976</v>
      </c>
      <c r="D201" s="130" t="str">
        <f>VLOOKUP(B201,managelist_20211101!$B$3:$C$10442,2,FALSE)</f>
        <v>交通誘導員の配置による注意喚起</v>
      </c>
      <c r="E201" s="130" t="s">
        <v>12</v>
      </c>
      <c r="F201" s="130" t="s">
        <v>1631</v>
      </c>
    </row>
    <row r="202" spans="1:8" x14ac:dyDescent="0.15">
      <c r="A202" s="130">
        <v>201</v>
      </c>
      <c r="B202" s="130" t="s">
        <v>22977</v>
      </c>
      <c r="C202" s="130" t="s">
        <v>22978</v>
      </c>
      <c r="D202" s="130" t="str">
        <f>VLOOKUP(B202,managelist_20211101!$B$3:$C$10442,2,FALSE)</f>
        <v>1.0㎡の法覆工 大型ブロック張</v>
      </c>
      <c r="E202" s="130" t="s">
        <v>22</v>
      </c>
      <c r="F202" s="130" t="s">
        <v>26</v>
      </c>
      <c r="G202" s="130" t="s">
        <v>181</v>
      </c>
    </row>
    <row r="203" spans="1:8" x14ac:dyDescent="0.15">
      <c r="A203" s="130">
        <v>202</v>
      </c>
      <c r="B203" s="130" t="s">
        <v>22979</v>
      </c>
      <c r="C203" s="130" t="s">
        <v>22980</v>
      </c>
      <c r="D203" s="130" t="str">
        <f>VLOOKUP(B203,managelist_20211101!$B$3:$C$10442,2,FALSE)</f>
        <v>塩ビ製防炎シート＋ポリエチレン製保護フィルムによる養生</v>
      </c>
      <c r="E203" s="130" t="s">
        <v>197</v>
      </c>
      <c r="F203" s="130" t="s">
        <v>200</v>
      </c>
      <c r="G203" s="130" t="s">
        <v>150</v>
      </c>
    </row>
    <row r="204" spans="1:8" x14ac:dyDescent="0.15">
      <c r="A204" s="130">
        <v>203</v>
      </c>
      <c r="B204" s="130" t="s">
        <v>22981</v>
      </c>
      <c r="C204" s="130" t="s">
        <v>22982</v>
      </c>
      <c r="D204" s="130" t="str">
        <f>VLOOKUP(B204,managelist_20211101!$B$3:$C$10442,2,FALSE)</f>
        <v>ひずみ計</v>
      </c>
      <c r="E204" s="130" t="s">
        <v>127</v>
      </c>
      <c r="F204" s="130" t="s">
        <v>46</v>
      </c>
      <c r="G204" s="130" t="s">
        <v>413</v>
      </c>
    </row>
    <row r="205" spans="1:8" x14ac:dyDescent="0.15">
      <c r="A205" s="130">
        <v>204</v>
      </c>
      <c r="B205" s="130" t="s">
        <v>22983</v>
      </c>
      <c r="C205" s="130" t="s">
        <v>22984</v>
      </c>
      <c r="D205" s="130" t="str">
        <f>VLOOKUP(B205,managelist_20211101!$B$3:$C$10442,2,FALSE)</f>
        <v>油圧ウインチによる集材作業</v>
      </c>
      <c r="E205" s="130" t="s">
        <v>399</v>
      </c>
      <c r="F205" s="130" t="s">
        <v>1643</v>
      </c>
    </row>
    <row r="206" spans="1:8" x14ac:dyDescent="0.15">
      <c r="A206" s="130">
        <v>205</v>
      </c>
      <c r="B206" s="130" t="s">
        <v>22985</v>
      </c>
      <c r="C206" s="130" t="s">
        <v>22986</v>
      </c>
      <c r="D206" s="130" t="str">
        <f>VLOOKUP(B206,managelist_20211101!$B$3:$C$10442,2,FALSE)</f>
        <v>けい酸塩系表面含浸工法</v>
      </c>
      <c r="E206" s="130" t="s">
        <v>197</v>
      </c>
      <c r="F206" s="130" t="s">
        <v>200</v>
      </c>
      <c r="G206" s="130" t="s">
        <v>2851</v>
      </c>
    </row>
    <row r="207" spans="1:8" x14ac:dyDescent="0.15">
      <c r="A207" s="130">
        <v>206</v>
      </c>
      <c r="B207" s="130" t="s">
        <v>22987</v>
      </c>
      <c r="C207" s="130" t="s">
        <v>22988</v>
      </c>
      <c r="D207" s="130" t="str">
        <f>VLOOKUP(B207,managelist_20211101!$B$3:$C$10442,2,FALSE)</f>
        <v>簡易仮設水洗トイレ(汲取り型)</v>
      </c>
      <c r="E207" s="130" t="s">
        <v>12</v>
      </c>
      <c r="F207" s="130" t="s">
        <v>150</v>
      </c>
    </row>
    <row r="208" spans="1:8" x14ac:dyDescent="0.15">
      <c r="A208" s="130">
        <v>207</v>
      </c>
      <c r="B208" s="130" t="s">
        <v>22989</v>
      </c>
      <c r="C208" s="130" t="s">
        <v>22990</v>
      </c>
      <c r="D208" s="130" t="str">
        <f>VLOOKUP(B208,managelist_20211101!$B$3:$C$10442,2,FALSE)</f>
        <v>アスファルト舗装(t=4cm)</v>
      </c>
      <c r="E208" s="130" t="s">
        <v>425</v>
      </c>
      <c r="F208" s="130" t="s">
        <v>4</v>
      </c>
      <c r="G208" s="130" t="s">
        <v>4</v>
      </c>
      <c r="H208" s="130" t="s">
        <v>2901</v>
      </c>
    </row>
    <row r="209" spans="1:8" x14ac:dyDescent="0.15">
      <c r="A209" s="130">
        <v>208</v>
      </c>
      <c r="B209" s="130" t="s">
        <v>22991</v>
      </c>
      <c r="C209" s="130" t="s">
        <v>22992</v>
      </c>
      <c r="D209" s="130" t="str">
        <f>VLOOKUP(B209,managelist_20211101!$B$3:$C$10442,2,FALSE)</f>
        <v>超音波水位計</v>
      </c>
      <c r="E209" s="130" t="s">
        <v>22</v>
      </c>
      <c r="F209" s="130" t="s">
        <v>150</v>
      </c>
    </row>
    <row r="210" spans="1:8" x14ac:dyDescent="0.15">
      <c r="A210" s="130">
        <v>209</v>
      </c>
      <c r="B210" s="130" t="s">
        <v>22993</v>
      </c>
      <c r="C210" s="130" t="s">
        <v>22994</v>
      </c>
      <c r="D210" s="130" t="str">
        <f>VLOOKUP(B210,managelist_20211101!$B$3:$C$10442,2,FALSE)</f>
        <v>オペレータの経験による削孔位置への誘導</v>
      </c>
      <c r="E210" s="130" t="s">
        <v>342</v>
      </c>
      <c r="F210" s="130" t="s">
        <v>343</v>
      </c>
      <c r="G210" s="130" t="s">
        <v>2849</v>
      </c>
    </row>
    <row r="211" spans="1:8" x14ac:dyDescent="0.15">
      <c r="A211" s="130">
        <v>210</v>
      </c>
      <c r="B211" s="130" t="s">
        <v>22995</v>
      </c>
      <c r="C211" s="130" t="s">
        <v>22996</v>
      </c>
      <c r="D211" s="130" t="str">
        <f>VLOOKUP(B211,managelist_20211101!$B$3:$C$10442,2,FALSE)</f>
        <v>トータルステーションによる測量</v>
      </c>
      <c r="E211" s="130" t="s">
        <v>127</v>
      </c>
      <c r="F211" s="130" t="s">
        <v>128</v>
      </c>
      <c r="G211" s="130" t="s">
        <v>448</v>
      </c>
    </row>
    <row r="212" spans="1:8" x14ac:dyDescent="0.15">
      <c r="A212" s="130">
        <v>211</v>
      </c>
      <c r="B212" s="130" t="s">
        <v>22997</v>
      </c>
      <c r="C212" s="130" t="s">
        <v>22998</v>
      </c>
      <c r="D212" s="130" t="str">
        <f>VLOOKUP(B212,managelist_20211101!$B$3:$C$10442,2,FALSE)</f>
        <v>突当て変位計によるたわみ計測</v>
      </c>
      <c r="E212" s="130" t="s">
        <v>127</v>
      </c>
      <c r="F212" s="130" t="s">
        <v>46</v>
      </c>
      <c r="G212" s="130" t="s">
        <v>2877</v>
      </c>
    </row>
    <row r="213" spans="1:8" x14ac:dyDescent="0.15">
      <c r="A213" s="130">
        <v>212</v>
      </c>
      <c r="B213" s="130" t="s">
        <v>22999</v>
      </c>
      <c r="C213" s="130" t="s">
        <v>23000</v>
      </c>
      <c r="D213" s="130" t="str">
        <f>VLOOKUP(B213,managelist_20211101!$B$3:$C$10442,2,FALSE)</f>
        <v>ラバーポール</v>
      </c>
      <c r="E213" s="130" t="s">
        <v>443</v>
      </c>
      <c r="F213" s="130" t="s">
        <v>186</v>
      </c>
    </row>
    <row r="214" spans="1:8" x14ac:dyDescent="0.15">
      <c r="A214" s="130">
        <v>213</v>
      </c>
      <c r="B214" s="130" t="s">
        <v>23001</v>
      </c>
      <c r="C214" s="130" t="s">
        <v>23002</v>
      </c>
      <c r="D214" s="130" t="str">
        <f>VLOOKUP(B214,managelist_20211101!$B$3:$C$10442,2,FALSE)</f>
        <v>鋳造スライドかん合式継手</v>
      </c>
      <c r="E214" s="130" t="s">
        <v>484</v>
      </c>
      <c r="F214" s="130" t="s">
        <v>485</v>
      </c>
    </row>
    <row r="215" spans="1:8" x14ac:dyDescent="0.15">
      <c r="A215" s="130">
        <v>214</v>
      </c>
      <c r="B215" s="130" t="s">
        <v>23003</v>
      </c>
      <c r="C215" s="130" t="s">
        <v>23004</v>
      </c>
      <c r="D215" s="130" t="str">
        <f>VLOOKUP(B215,managelist_20211101!$B$3:$C$10442,2,FALSE)</f>
        <v>人力による金鏝仕上げ</v>
      </c>
      <c r="E215" s="130" t="s">
        <v>11</v>
      </c>
      <c r="F215" s="130" t="s">
        <v>11</v>
      </c>
      <c r="G215" s="130" t="s">
        <v>126</v>
      </c>
    </row>
    <row r="216" spans="1:8" x14ac:dyDescent="0.15">
      <c r="A216" s="130">
        <v>215</v>
      </c>
      <c r="B216" s="130" t="s">
        <v>23005</v>
      </c>
      <c r="C216" s="130" t="s">
        <v>23006</v>
      </c>
      <c r="D216" s="130" t="str">
        <f>VLOOKUP(B216,managelist_20211101!$B$3:$C$10442,2,FALSE)</f>
        <v>施工完了を計測機器で確認する締付け方式のおねじ形金属拡張アンカー</v>
      </c>
      <c r="E216" s="130" t="s">
        <v>382</v>
      </c>
      <c r="F216" s="130" t="s">
        <v>78</v>
      </c>
      <c r="G216" s="130" t="s">
        <v>150</v>
      </c>
    </row>
    <row r="217" spans="1:8" x14ac:dyDescent="0.15">
      <c r="A217" s="130">
        <v>216</v>
      </c>
      <c r="B217" s="130" t="s">
        <v>23007</v>
      </c>
      <c r="C217" s="130" t="s">
        <v>23008</v>
      </c>
      <c r="D217" s="130" t="str">
        <f>VLOOKUP(B217,managelist_20211101!$B$3:$C$10442,2,FALSE)</f>
        <v>樹脂系すべり止め舗装工(RPN-301)</v>
      </c>
      <c r="E217" s="130" t="s">
        <v>425</v>
      </c>
      <c r="F217" s="130" t="s">
        <v>5</v>
      </c>
      <c r="G217" s="130" t="s">
        <v>5</v>
      </c>
      <c r="H217" s="130" t="s">
        <v>121</v>
      </c>
    </row>
    <row r="218" spans="1:8" x14ac:dyDescent="0.15">
      <c r="A218" s="130">
        <v>217</v>
      </c>
      <c r="B218" s="130" t="s">
        <v>23009</v>
      </c>
      <c r="C218" s="130" t="s">
        <v>23010</v>
      </c>
      <c r="D218" s="130" t="str">
        <f>VLOOKUP(B218,managelist_20211101!$B$3:$C$10442,2,FALSE)</f>
        <v>最後尾バッテリーロコ運転席からの目視確認</v>
      </c>
      <c r="E218" s="130" t="s">
        <v>342</v>
      </c>
      <c r="F218" s="130" t="s">
        <v>343</v>
      </c>
      <c r="G218" s="130" t="s">
        <v>150</v>
      </c>
    </row>
    <row r="219" spans="1:8" x14ac:dyDescent="0.15">
      <c r="A219" s="130">
        <v>218</v>
      </c>
      <c r="B219" s="130" t="s">
        <v>23011</v>
      </c>
      <c r="C219" s="130" t="s">
        <v>23012</v>
      </c>
      <c r="D219" s="130" t="str">
        <f>VLOOKUP(B219,managelist_20211101!$B$3:$C$10442,2,FALSE)</f>
        <v>作業員の手持ち保持と垂直目視確認</v>
      </c>
      <c r="E219" s="130" t="s">
        <v>197</v>
      </c>
      <c r="F219" s="130" t="s">
        <v>200</v>
      </c>
      <c r="G219" s="130" t="s">
        <v>150</v>
      </c>
    </row>
    <row r="220" spans="1:8" x14ac:dyDescent="0.15">
      <c r="A220" s="130">
        <v>219</v>
      </c>
      <c r="B220" s="130" t="s">
        <v>23013</v>
      </c>
      <c r="C220" s="130" t="s">
        <v>23014</v>
      </c>
      <c r="D220" s="130" t="str">
        <f>VLOOKUP(B220,managelist_20211101!$B$3:$C$10442,2,FALSE)</f>
        <v>超速硬コンクリート</v>
      </c>
      <c r="E220" s="130" t="s">
        <v>11</v>
      </c>
      <c r="F220" s="130" t="s">
        <v>11</v>
      </c>
      <c r="G220" s="130" t="s">
        <v>126</v>
      </c>
    </row>
    <row r="221" spans="1:8" x14ac:dyDescent="0.15">
      <c r="A221" s="130">
        <v>220</v>
      </c>
      <c r="B221" s="130" t="s">
        <v>23015</v>
      </c>
      <c r="C221" s="130" t="s">
        <v>23016</v>
      </c>
      <c r="D221" s="130" t="str">
        <f>VLOOKUP(B221,managelist_20211101!$B$3:$C$10442,2,FALSE)</f>
        <v>一般的なスライドセントルによる二次覆工打設</v>
      </c>
      <c r="E221" s="130" t="s">
        <v>342</v>
      </c>
      <c r="F221" s="130" t="s">
        <v>343</v>
      </c>
      <c r="G221" s="130" t="s">
        <v>2855</v>
      </c>
    </row>
    <row r="222" spans="1:8" x14ac:dyDescent="0.15">
      <c r="A222" s="130">
        <v>221</v>
      </c>
      <c r="B222" s="130" t="s">
        <v>23017</v>
      </c>
      <c r="C222" s="130" t="s">
        <v>23018</v>
      </c>
      <c r="D222" s="130" t="e">
        <f>VLOOKUP(B222,managelist_20211101!$B$3:$C$10442,2,FALSE)</f>
        <v>#N/A</v>
      </c>
      <c r="E222" s="130" t="s">
        <v>57</v>
      </c>
      <c r="F222" s="130" t="s">
        <v>404</v>
      </c>
      <c r="G222" s="130" t="s">
        <v>22346</v>
      </c>
      <c r="H222" s="130" t="s">
        <v>22241</v>
      </c>
    </row>
    <row r="223" spans="1:8" x14ac:dyDescent="0.15">
      <c r="A223" s="130">
        <v>222</v>
      </c>
      <c r="B223" s="130" t="s">
        <v>23019</v>
      </c>
      <c r="C223" s="130" t="s">
        <v>23020</v>
      </c>
      <c r="D223" s="130" t="e">
        <f>VLOOKUP(B223,managelist_20211101!$B$3:$C$10442,2,FALSE)</f>
        <v>#N/A</v>
      </c>
      <c r="E223" s="130" t="s">
        <v>57</v>
      </c>
      <c r="F223" s="130" t="s">
        <v>533</v>
      </c>
      <c r="G223" s="130" t="s">
        <v>533</v>
      </c>
    </row>
    <row r="224" spans="1:8" x14ac:dyDescent="0.15">
      <c r="A224" s="130">
        <v>223</v>
      </c>
      <c r="B224" s="130" t="s">
        <v>23021</v>
      </c>
      <c r="C224" s="130" t="s">
        <v>23022</v>
      </c>
      <c r="D224" s="130" t="str">
        <f>VLOOKUP(B224,managelist_20211101!$B$3:$C$10442,2,FALSE)</f>
        <v>人手での時間管理・記録、電話による情報交換、帳票作成作業</v>
      </c>
      <c r="E224" s="130" t="s">
        <v>11</v>
      </c>
      <c r="F224" s="130" t="s">
        <v>390</v>
      </c>
      <c r="G224" s="130" t="s">
        <v>390</v>
      </c>
      <c r="H224" s="130" t="s">
        <v>2850</v>
      </c>
    </row>
    <row r="225" spans="1:8" x14ac:dyDescent="0.15">
      <c r="A225" s="130">
        <v>224</v>
      </c>
      <c r="B225" s="130" t="s">
        <v>23023</v>
      </c>
      <c r="C225" s="130" t="s">
        <v>23024</v>
      </c>
      <c r="D225" s="130" t="str">
        <f>VLOOKUP(B225,managelist_20211101!$B$3:$C$10442,2,FALSE)</f>
        <v>漏洩同軸ケーブル用コネクタ</v>
      </c>
      <c r="E225" s="130" t="s">
        <v>54</v>
      </c>
      <c r="F225" s="130" t="s">
        <v>56</v>
      </c>
      <c r="G225" s="130" t="s">
        <v>12337</v>
      </c>
      <c r="H225" s="130" t="s">
        <v>12156</v>
      </c>
    </row>
    <row r="226" spans="1:8" x14ac:dyDescent="0.15">
      <c r="A226" s="130">
        <v>225</v>
      </c>
      <c r="B226" s="130" t="s">
        <v>23025</v>
      </c>
      <c r="C226" s="130" t="s">
        <v>23026</v>
      </c>
      <c r="D226" s="130" t="e">
        <f>VLOOKUP(B226,managelist_20211101!$B$3:$C$10442,2,FALSE)</f>
        <v>#N/A</v>
      </c>
      <c r="E226" s="130" t="s">
        <v>57</v>
      </c>
      <c r="F226" s="130" t="s">
        <v>22310</v>
      </c>
      <c r="G226" s="130" t="s">
        <v>390</v>
      </c>
      <c r="H226" s="130" t="s">
        <v>150</v>
      </c>
    </row>
    <row r="227" spans="1:8" x14ac:dyDescent="0.15">
      <c r="A227" s="130">
        <v>226</v>
      </c>
      <c r="B227" s="130" t="s">
        <v>23027</v>
      </c>
      <c r="C227" s="130" t="s">
        <v>23028</v>
      </c>
      <c r="D227" s="130" t="e">
        <f>VLOOKUP(B227,managelist_20211101!$B$3:$C$10442,2,FALSE)</f>
        <v>#N/A</v>
      </c>
      <c r="E227" s="130" t="s">
        <v>57</v>
      </c>
      <c r="F227" s="130" t="s">
        <v>58</v>
      </c>
      <c r="G227" s="130" t="s">
        <v>150</v>
      </c>
    </row>
    <row r="228" spans="1:8" x14ac:dyDescent="0.15">
      <c r="A228" s="130">
        <v>227</v>
      </c>
      <c r="B228" s="130" t="s">
        <v>23029</v>
      </c>
      <c r="C228" s="130" t="s">
        <v>23030</v>
      </c>
      <c r="D228" s="130" t="str">
        <f>VLOOKUP(B228,managelist_20211101!$B$3:$C$10442,2,FALSE)</f>
        <v>ジェコス締結装置</v>
      </c>
      <c r="E228" s="130" t="s">
        <v>12</v>
      </c>
      <c r="F228" s="130" t="s">
        <v>168</v>
      </c>
    </row>
    <row r="229" spans="1:8" x14ac:dyDescent="0.15">
      <c r="A229" s="130">
        <v>228</v>
      </c>
      <c r="B229" s="130" t="s">
        <v>23031</v>
      </c>
      <c r="C229" s="130" t="s">
        <v>23032</v>
      </c>
      <c r="D229" s="130" t="str">
        <f>VLOOKUP(B229,managelist_20211101!$B$3:$C$10442,2,FALSE)</f>
        <v>高圧噴射撹拌工法（単管工法）</v>
      </c>
      <c r="E229" s="130" t="s">
        <v>382</v>
      </c>
      <c r="F229" s="130" t="s">
        <v>76</v>
      </c>
      <c r="G229" s="130" t="s">
        <v>449</v>
      </c>
      <c r="H229" s="130" t="s">
        <v>2903</v>
      </c>
    </row>
    <row r="230" spans="1:8" x14ac:dyDescent="0.15">
      <c r="A230" s="130">
        <v>229</v>
      </c>
      <c r="B230" s="130" t="s">
        <v>23033</v>
      </c>
      <c r="C230" s="130" t="s">
        <v>23034</v>
      </c>
      <c r="D230" s="130" t="str">
        <f>VLOOKUP(B230,managelist_20211101!$B$3:$C$10442,2,FALSE)</f>
        <v>曲線配管部用曲管</v>
      </c>
      <c r="E230" s="130" t="s">
        <v>125</v>
      </c>
      <c r="F230" s="130" t="s">
        <v>170</v>
      </c>
    </row>
    <row r="231" spans="1:8" x14ac:dyDescent="0.15">
      <c r="A231" s="130">
        <v>230</v>
      </c>
      <c r="B231" s="130" t="s">
        <v>23035</v>
      </c>
      <c r="C231" s="130" t="s">
        <v>23036</v>
      </c>
      <c r="D231" s="130" t="str">
        <f>VLOOKUP(B231,managelist_20211101!$B$3:$C$10442,2,FALSE)</f>
        <v>深礎工法+地盤改良</v>
      </c>
      <c r="E231" s="130" t="s">
        <v>58</v>
      </c>
      <c r="F231" s="130" t="s">
        <v>347</v>
      </c>
      <c r="G231" s="130" t="s">
        <v>12082</v>
      </c>
    </row>
    <row r="232" spans="1:8" x14ac:dyDescent="0.15">
      <c r="A232" s="130">
        <v>231</v>
      </c>
      <c r="B232" s="130" t="s">
        <v>23037</v>
      </c>
      <c r="C232" s="130" t="s">
        <v>23038</v>
      </c>
      <c r="D232" s="130" t="str">
        <f>VLOOKUP(B232,managelist_20211101!$B$3:$C$10442,2,FALSE)</f>
        <v>省エネ技術未搭載型バックホウ</v>
      </c>
      <c r="E232" s="130" t="s">
        <v>380</v>
      </c>
      <c r="F232" s="130" t="s">
        <v>380</v>
      </c>
      <c r="G232" s="130" t="s">
        <v>2849</v>
      </c>
    </row>
    <row r="233" spans="1:8" x14ac:dyDescent="0.15">
      <c r="A233" s="130">
        <v>232</v>
      </c>
      <c r="B233" s="130" t="s">
        <v>23039</v>
      </c>
      <c r="C233" s="130" t="s">
        <v>23040</v>
      </c>
      <c r="D233" s="130" t="str">
        <f>VLOOKUP(B233,managelist_20211101!$B$3:$C$10442,2,FALSE)</f>
        <v>環境の各種測定データを作業員が確認・記録して掲示板・口頭等で情報共有し、日報で記録管理。</v>
      </c>
      <c r="E233" s="130" t="s">
        <v>127</v>
      </c>
      <c r="F233" s="130" t="s">
        <v>47</v>
      </c>
      <c r="G233" s="130" t="s">
        <v>12317</v>
      </c>
    </row>
    <row r="234" spans="1:8" x14ac:dyDescent="0.15">
      <c r="A234" s="130">
        <v>233</v>
      </c>
      <c r="B234" s="130" t="s">
        <v>23041</v>
      </c>
      <c r="C234" s="130" t="s">
        <v>23042</v>
      </c>
      <c r="D234" s="130" t="e">
        <f>VLOOKUP(B234,managelist_20211101!$B$3:$C$10442,2,FALSE)</f>
        <v>#N/A</v>
      </c>
      <c r="E234" s="130" t="s">
        <v>57</v>
      </c>
      <c r="F234" s="130" t="s">
        <v>59</v>
      </c>
      <c r="G234" s="130" t="s">
        <v>22351</v>
      </c>
      <c r="H234" s="130" t="s">
        <v>23043</v>
      </c>
    </row>
    <row r="235" spans="1:8" x14ac:dyDescent="0.15">
      <c r="A235" s="130">
        <v>234</v>
      </c>
      <c r="B235" s="130" t="s">
        <v>23044</v>
      </c>
      <c r="C235" s="130" t="s">
        <v>23045</v>
      </c>
      <c r="D235" s="130" t="e">
        <f>VLOOKUP(B235,managelist_20211101!$B$3:$C$10442,2,FALSE)</f>
        <v>#N/A</v>
      </c>
      <c r="E235" s="130" t="s">
        <v>57</v>
      </c>
      <c r="F235" s="130" t="s">
        <v>533</v>
      </c>
      <c r="G235" s="130" t="s">
        <v>533</v>
      </c>
    </row>
    <row r="236" spans="1:8" x14ac:dyDescent="0.15">
      <c r="A236" s="130">
        <v>235</v>
      </c>
      <c r="B236" s="130" t="s">
        <v>23046</v>
      </c>
      <c r="C236" s="130" t="s">
        <v>23047</v>
      </c>
      <c r="D236" s="130" t="str">
        <f>VLOOKUP(B236,managelist_20211101!$B$3:$C$10442,2,FALSE)</f>
        <v>路面表記による積載量管理</v>
      </c>
      <c r="E236" s="130" t="s">
        <v>197</v>
      </c>
      <c r="F236" s="130" t="s">
        <v>198</v>
      </c>
      <c r="G236" s="130" t="s">
        <v>198</v>
      </c>
    </row>
    <row r="237" spans="1:8" x14ac:dyDescent="0.15">
      <c r="A237" s="130">
        <v>236</v>
      </c>
      <c r="B237" s="130" t="s">
        <v>23048</v>
      </c>
      <c r="C237" s="130" t="s">
        <v>23049</v>
      </c>
      <c r="D237" s="130" t="str">
        <f>VLOOKUP(B237,managelist_20211101!$B$3:$C$10442,2,FALSE)</f>
        <v>オペレータの技能による制御</v>
      </c>
      <c r="E237" s="130" t="s">
        <v>197</v>
      </c>
      <c r="F237" s="130" t="s">
        <v>198</v>
      </c>
      <c r="G237" s="130" t="s">
        <v>198</v>
      </c>
    </row>
    <row r="238" spans="1:8" x14ac:dyDescent="0.15">
      <c r="A238" s="130">
        <v>237</v>
      </c>
      <c r="B238" s="130" t="s">
        <v>23050</v>
      </c>
      <c r="C238" s="130" t="s">
        <v>23051</v>
      </c>
      <c r="D238" s="130" t="str">
        <f>VLOOKUP(B238,managelist_20211101!$B$3:$C$10442,2,FALSE)</f>
        <v>ゴムパッキンを取付けた鋼製マンホール蓋をボルトで締結する接合方法</v>
      </c>
      <c r="E238" s="130" t="s">
        <v>443</v>
      </c>
      <c r="F238" s="130" t="s">
        <v>184</v>
      </c>
      <c r="G238" s="130" t="s">
        <v>150</v>
      </c>
    </row>
    <row r="239" spans="1:8" x14ac:dyDescent="0.15">
      <c r="A239" s="130">
        <v>238</v>
      </c>
      <c r="B239" s="130" t="s">
        <v>23052</v>
      </c>
      <c r="C239" s="130" t="s">
        <v>23053</v>
      </c>
      <c r="D239" s="130" t="str">
        <f>VLOOKUP(B239,managelist_20211101!$B$3:$C$10442,2,FALSE)</f>
        <v>管渠型側溝+縁石</v>
      </c>
      <c r="E239" s="130" t="s">
        <v>382</v>
      </c>
      <c r="F239" s="130" t="s">
        <v>331</v>
      </c>
      <c r="G239" s="130" t="s">
        <v>2834</v>
      </c>
      <c r="H239" s="130" t="s">
        <v>2835</v>
      </c>
    </row>
    <row r="240" spans="1:8" x14ac:dyDescent="0.15">
      <c r="A240" s="130">
        <v>239</v>
      </c>
      <c r="B240" s="130" t="s">
        <v>23054</v>
      </c>
      <c r="C240" s="130" t="s">
        <v>23055</v>
      </c>
      <c r="D240" s="130" t="str">
        <f>VLOOKUP(B240,managelist_20211101!$B$3:$C$10442,2,FALSE)</f>
        <v>量水標</v>
      </c>
      <c r="E240" s="130" t="s">
        <v>584</v>
      </c>
    </row>
    <row r="241" spans="1:8" x14ac:dyDescent="0.15">
      <c r="A241" s="130">
        <v>240</v>
      </c>
      <c r="B241" s="130" t="s">
        <v>23056</v>
      </c>
      <c r="C241" s="130" t="s">
        <v>23057</v>
      </c>
      <c r="D241" s="130" t="str">
        <f>VLOOKUP(B241,managelist_20211101!$B$3:$C$10442,2,FALSE)</f>
        <v>高圧噴射攪拌工法（二重管工法）</v>
      </c>
      <c r="E241" s="130" t="s">
        <v>382</v>
      </c>
      <c r="F241" s="130" t="s">
        <v>76</v>
      </c>
      <c r="G241" s="130" t="s">
        <v>449</v>
      </c>
      <c r="H241" s="130" t="s">
        <v>2903</v>
      </c>
    </row>
    <row r="242" spans="1:8" x14ac:dyDescent="0.15">
      <c r="A242" s="130">
        <v>241</v>
      </c>
      <c r="B242" s="130" t="s">
        <v>23058</v>
      </c>
      <c r="C242" s="130" t="s">
        <v>23059</v>
      </c>
      <c r="D242" s="130" t="str">
        <f>VLOOKUP(B242,managelist_20211101!$B$3:$C$10442,2,FALSE)</f>
        <v>高圧噴射撹拌工法（単管工法）</v>
      </c>
      <c r="E242" s="130" t="s">
        <v>382</v>
      </c>
      <c r="F242" s="130" t="s">
        <v>76</v>
      </c>
      <c r="G242" s="130" t="s">
        <v>449</v>
      </c>
      <c r="H242" s="130" t="s">
        <v>2903</v>
      </c>
    </row>
    <row r="243" spans="1:8" x14ac:dyDescent="0.15">
      <c r="A243" s="130">
        <v>242</v>
      </c>
      <c r="B243" s="130" t="s">
        <v>23060</v>
      </c>
      <c r="C243" s="130" t="s">
        <v>23061</v>
      </c>
      <c r="D243" s="130" t="str">
        <f>VLOOKUP(B243,managelist_20211101!$B$3:$C$10442,2,FALSE)</f>
        <v>防音シート</v>
      </c>
      <c r="E243" s="130" t="s">
        <v>382</v>
      </c>
      <c r="F243" s="130" t="s">
        <v>559</v>
      </c>
    </row>
    <row r="244" spans="1:8" x14ac:dyDescent="0.15">
      <c r="A244" s="130">
        <v>243</v>
      </c>
      <c r="B244" s="130" t="s">
        <v>23062</v>
      </c>
      <c r="C244" s="130" t="s">
        <v>23063</v>
      </c>
      <c r="D244" s="130" t="str">
        <f>VLOOKUP(B244,managelist_20211101!$B$3:$C$10442,2,FALSE)</f>
        <v>剥離剤による既存塗膜除去及びブラストによる残存塗膜除去工法</v>
      </c>
      <c r="E244" s="130" t="s">
        <v>197</v>
      </c>
      <c r="F244" s="130" t="s">
        <v>200</v>
      </c>
      <c r="G244" s="130" t="s">
        <v>150</v>
      </c>
    </row>
    <row r="245" spans="1:8" x14ac:dyDescent="0.15">
      <c r="A245" s="130">
        <v>244</v>
      </c>
      <c r="B245" s="130" t="s">
        <v>23064</v>
      </c>
      <c r="C245" s="130" t="s">
        <v>23065</v>
      </c>
      <c r="D245" s="130" t="str">
        <f>VLOOKUP(B245,managelist_20211101!$B$3:$C$10442,2,FALSE)</f>
        <v>丁張と補助員による計測機器を用いた計測作業による出来形確認</v>
      </c>
      <c r="E245" s="130" t="s">
        <v>382</v>
      </c>
      <c r="F245" s="130" t="s">
        <v>166</v>
      </c>
      <c r="G245" s="130" t="s">
        <v>390</v>
      </c>
      <c r="H245" s="130" t="s">
        <v>171</v>
      </c>
    </row>
    <row r="246" spans="1:8" x14ac:dyDescent="0.15">
      <c r="A246" s="130">
        <v>245</v>
      </c>
      <c r="B246" s="130" t="s">
        <v>23066</v>
      </c>
      <c r="C246" s="130" t="s">
        <v>23067</v>
      </c>
      <c r="D246" s="130" t="str">
        <f>VLOOKUP(B246,managelist_20211101!$B$3:$C$10442,2,FALSE)</f>
        <v>重力式擁壁</v>
      </c>
      <c r="E246" s="130" t="s">
        <v>382</v>
      </c>
      <c r="F246" s="130" t="s">
        <v>2</v>
      </c>
      <c r="G246" s="130" t="s">
        <v>12028</v>
      </c>
    </row>
    <row r="247" spans="1:8" x14ac:dyDescent="0.15">
      <c r="A247" s="130">
        <v>246</v>
      </c>
      <c r="B247" s="130" t="s">
        <v>23068</v>
      </c>
      <c r="C247" s="130" t="s">
        <v>23069</v>
      </c>
      <c r="D247" s="130" t="str">
        <f>VLOOKUP(B247,managelist_20211101!$B$3:$C$10442,2,FALSE)</f>
        <v>鋼板による埋設物防護</v>
      </c>
      <c r="E247" s="130" t="s">
        <v>125</v>
      </c>
      <c r="F247" s="130" t="s">
        <v>170</v>
      </c>
    </row>
    <row r="248" spans="1:8" x14ac:dyDescent="0.15">
      <c r="A248" s="130">
        <v>247</v>
      </c>
      <c r="B248" s="130" t="s">
        <v>23070</v>
      </c>
      <c r="C248" s="130" t="s">
        <v>23071</v>
      </c>
      <c r="D248" s="130" t="str">
        <f>VLOOKUP(B248,managelist_20211101!$B$3:$C$10442,2,FALSE)</f>
        <v>肩掛け式草刈機</v>
      </c>
      <c r="E248" s="130" t="s">
        <v>399</v>
      </c>
      <c r="F248" s="130" t="s">
        <v>1639</v>
      </c>
      <c r="G248" s="130" t="s">
        <v>2876</v>
      </c>
    </row>
    <row r="249" spans="1:8" x14ac:dyDescent="0.15">
      <c r="A249" s="130">
        <v>248</v>
      </c>
      <c r="B249" s="130" t="s">
        <v>23072</v>
      </c>
      <c r="C249" s="130" t="s">
        <v>23073</v>
      </c>
      <c r="D249" s="130" t="str">
        <f>VLOOKUP(B249,managelist_20211101!$B$3:$C$10442,2,FALSE)</f>
        <v>高圧ナトリウムランプの道路照明器具</v>
      </c>
      <c r="E249" s="130" t="s">
        <v>54</v>
      </c>
      <c r="F249" s="130" t="s">
        <v>55</v>
      </c>
      <c r="G249" s="130" t="s">
        <v>2883</v>
      </c>
    </row>
    <row r="250" spans="1:8" x14ac:dyDescent="0.15">
      <c r="A250" s="130">
        <v>249</v>
      </c>
      <c r="B250" s="130" t="s">
        <v>23074</v>
      </c>
      <c r="C250" s="130" t="s">
        <v>23075</v>
      </c>
      <c r="D250" s="130" t="str">
        <f>VLOOKUP(B250,managelist_20211101!$B$3:$C$10442,2,FALSE)</f>
        <v>人による施工、監視、帳票作成</v>
      </c>
      <c r="E250" s="130" t="s">
        <v>342</v>
      </c>
      <c r="F250" s="130" t="s">
        <v>343</v>
      </c>
      <c r="G250" s="130" t="s">
        <v>12241</v>
      </c>
    </row>
    <row r="251" spans="1:8" x14ac:dyDescent="0.15">
      <c r="A251" s="130">
        <v>250</v>
      </c>
      <c r="B251" s="130" t="s">
        <v>23076</v>
      </c>
      <c r="C251" s="130" t="s">
        <v>23077</v>
      </c>
      <c r="D251" s="130" t="str">
        <f>VLOOKUP(B251,managelist_20211101!$B$3:$C$10442,2,FALSE)</f>
        <v>橋軸直角方向を固定するサイドブロック</v>
      </c>
      <c r="E251" s="130" t="s">
        <v>197</v>
      </c>
      <c r="F251" s="130" t="s">
        <v>200</v>
      </c>
    </row>
    <row r="252" spans="1:8" x14ac:dyDescent="0.15">
      <c r="A252" s="130">
        <v>251</v>
      </c>
      <c r="B252" s="130" t="s">
        <v>23078</v>
      </c>
      <c r="C252" s="130" t="s">
        <v>23079</v>
      </c>
      <c r="D252" s="130" t="e">
        <f>VLOOKUP(B252,managelist_20211101!$B$3:$C$10442,2,FALSE)</f>
        <v>#N/A</v>
      </c>
      <c r="E252" s="130" t="s">
        <v>57</v>
      </c>
      <c r="F252" s="130" t="s">
        <v>533</v>
      </c>
      <c r="G252" s="130" t="s">
        <v>22390</v>
      </c>
    </row>
    <row r="253" spans="1:8" x14ac:dyDescent="0.15">
      <c r="A253" s="130">
        <v>252</v>
      </c>
      <c r="B253" s="130" t="s">
        <v>23080</v>
      </c>
      <c r="C253" s="130" t="s">
        <v>23081</v>
      </c>
      <c r="D253" s="130" t="str">
        <f>VLOOKUP(B253,managelist_20211101!$B$3:$C$10442,2,FALSE)</f>
        <v>脚立間に足場板を渡して固縛する脚立足場</v>
      </c>
      <c r="E253" s="130" t="s">
        <v>495</v>
      </c>
      <c r="F253" s="130" t="s">
        <v>2964</v>
      </c>
    </row>
    <row r="254" spans="1:8" x14ac:dyDescent="0.15">
      <c r="A254" s="130">
        <v>253</v>
      </c>
      <c r="B254" s="130" t="s">
        <v>23082</v>
      </c>
      <c r="C254" s="130" t="s">
        <v>23083</v>
      </c>
      <c r="D254" s="130" t="str">
        <f>VLOOKUP(B254,managelist_20211101!$B$3:$C$10442,2,FALSE)</f>
        <v>高圧洗浄機を使用した人員による洗浄</v>
      </c>
      <c r="E254" s="130" t="s">
        <v>12</v>
      </c>
      <c r="F254" s="130" t="s">
        <v>150</v>
      </c>
    </row>
    <row r="255" spans="1:8" x14ac:dyDescent="0.15">
      <c r="A255" s="130">
        <v>254</v>
      </c>
      <c r="B255" s="130" t="s">
        <v>23084</v>
      </c>
      <c r="C255" s="130" t="s">
        <v>23085</v>
      </c>
      <c r="D255" s="130" t="str">
        <f>VLOOKUP(B255,managelist_20211101!$B$3:$C$10442,2,FALSE)</f>
        <v>水中ポンプによる作業員が手動で運転制御</v>
      </c>
      <c r="E255" s="130" t="s">
        <v>12</v>
      </c>
      <c r="F255" s="130" t="s">
        <v>16</v>
      </c>
      <c r="G255" s="130" t="s">
        <v>12106</v>
      </c>
    </row>
    <row r="256" spans="1:8" x14ac:dyDescent="0.15">
      <c r="A256" s="130">
        <v>255</v>
      </c>
      <c r="B256" s="130" t="s">
        <v>23086</v>
      </c>
      <c r="C256" s="130" t="s">
        <v>23087</v>
      </c>
      <c r="D256" s="130" t="str">
        <f>VLOOKUP(B256,managelist_20211101!$B$3:$C$10442,2,FALSE)</f>
        <v>開削工法による新管への布設替え</v>
      </c>
      <c r="E256" s="130" t="s">
        <v>382</v>
      </c>
      <c r="F256" s="130" t="s">
        <v>331</v>
      </c>
      <c r="G256" s="130" t="s">
        <v>2829</v>
      </c>
      <c r="H256" s="130" t="s">
        <v>12043</v>
      </c>
    </row>
    <row r="257" spans="1:8" x14ac:dyDescent="0.15">
      <c r="A257" s="130">
        <v>256</v>
      </c>
      <c r="B257" s="130" t="s">
        <v>23088</v>
      </c>
      <c r="C257" s="130" t="s">
        <v>23089</v>
      </c>
      <c r="D257" s="130" t="str">
        <f>VLOOKUP(B257,managelist_20211101!$B$3:$C$10442,2,FALSE)</f>
        <v>電光標識</v>
      </c>
      <c r="E257" s="130" t="s">
        <v>197</v>
      </c>
      <c r="F257" s="130" t="s">
        <v>150</v>
      </c>
    </row>
    <row r="258" spans="1:8" x14ac:dyDescent="0.15">
      <c r="A258" s="130">
        <v>257</v>
      </c>
      <c r="B258" s="130" t="s">
        <v>23090</v>
      </c>
      <c r="C258" s="130" t="s">
        <v>23091</v>
      </c>
      <c r="D258" s="130" t="str">
        <f>VLOOKUP(B258,managelist_20211101!$B$3:$C$10442,2,FALSE)</f>
        <v>有人機による油圧ショベル作業</v>
      </c>
      <c r="E258" s="130" t="s">
        <v>380</v>
      </c>
      <c r="F258" s="130" t="s">
        <v>380</v>
      </c>
      <c r="G258" s="130" t="s">
        <v>12009</v>
      </c>
    </row>
    <row r="259" spans="1:8" x14ac:dyDescent="0.15">
      <c r="A259" s="130">
        <v>258</v>
      </c>
      <c r="B259" s="130" t="s">
        <v>23092</v>
      </c>
      <c r="C259" s="130" t="s">
        <v>23093</v>
      </c>
      <c r="D259" s="130" t="str">
        <f>VLOOKUP(B259,managelist_20211101!$B$3:$C$10442,2,FALSE)</f>
        <v>ICT施工対応型バックホウ</v>
      </c>
      <c r="E259" s="130" t="s">
        <v>382</v>
      </c>
      <c r="F259" s="130" t="s">
        <v>558</v>
      </c>
    </row>
    <row r="260" spans="1:8" x14ac:dyDescent="0.15">
      <c r="A260" s="130">
        <v>259</v>
      </c>
      <c r="B260" s="130" t="s">
        <v>23094</v>
      </c>
      <c r="C260" s="130" t="s">
        <v>23095</v>
      </c>
      <c r="D260" s="130" t="str">
        <f>VLOOKUP(B260,managelist_20211101!$B$3:$C$10442,2,FALSE)</f>
        <v>気象庁の雷注意報＋電磁波計測による雷検知器</v>
      </c>
      <c r="E260" s="130" t="s">
        <v>127</v>
      </c>
      <c r="F260" s="130" t="s">
        <v>48</v>
      </c>
    </row>
    <row r="261" spans="1:8" x14ac:dyDescent="0.15">
      <c r="A261" s="130">
        <v>260</v>
      </c>
      <c r="B261" s="130" t="s">
        <v>23096</v>
      </c>
      <c r="C261" s="130" t="s">
        <v>23097</v>
      </c>
      <c r="D261" s="130" t="str">
        <f>VLOOKUP(B261,managelist_20211101!$B$3:$C$10442,2,FALSE)</f>
        <v>一般に使用されているヘルメット</v>
      </c>
      <c r="E261" s="130" t="s">
        <v>197</v>
      </c>
      <c r="F261" s="130" t="s">
        <v>150</v>
      </c>
    </row>
    <row r="262" spans="1:8" x14ac:dyDescent="0.15">
      <c r="A262" s="130">
        <v>261</v>
      </c>
      <c r="B262" s="130" t="s">
        <v>23098</v>
      </c>
      <c r="C262" s="130" t="s">
        <v>23099</v>
      </c>
      <c r="D262" s="130" t="str">
        <f>VLOOKUP(B262,managelist_20211101!$B$3:$C$10442,2,FALSE)</f>
        <v>重機-作業員相互通信方式の警報装置</v>
      </c>
      <c r="E262" s="130" t="s">
        <v>49</v>
      </c>
      <c r="F262" s="130" t="s">
        <v>1642</v>
      </c>
    </row>
    <row r="263" spans="1:8" x14ac:dyDescent="0.15">
      <c r="A263" s="130">
        <v>262</v>
      </c>
      <c r="B263" s="130" t="s">
        <v>23100</v>
      </c>
      <c r="C263" s="130" t="s">
        <v>23101</v>
      </c>
      <c r="D263" s="130" t="str">
        <f>VLOOKUP(B263,managelist_20211101!$B$3:$C$10442,2,FALSE)</f>
        <v>交通監視員による警笛、安全旗を用いた避難誘導</v>
      </c>
      <c r="E263" s="130" t="s">
        <v>12</v>
      </c>
      <c r="F263" s="130" t="s">
        <v>150</v>
      </c>
    </row>
    <row r="264" spans="1:8" x14ac:dyDescent="0.15">
      <c r="A264" s="130">
        <v>263</v>
      </c>
      <c r="B264" s="130" t="s">
        <v>23102</v>
      </c>
      <c r="C264" s="130" t="s">
        <v>23103</v>
      </c>
      <c r="D264" s="130" t="str">
        <f>VLOOKUP(B264,managelist_20211101!$B$3:$C$10442,2,FALSE)</f>
        <v>購入土等への置き換え</v>
      </c>
      <c r="E264" s="130" t="s">
        <v>72</v>
      </c>
      <c r="F264" s="130" t="s">
        <v>150</v>
      </c>
    </row>
    <row r="265" spans="1:8" x14ac:dyDescent="0.15">
      <c r="A265" s="130">
        <v>264</v>
      </c>
      <c r="B265" s="130" t="s">
        <v>23104</v>
      </c>
      <c r="C265" s="130" t="s">
        <v>23105</v>
      </c>
      <c r="D265" s="130" t="str">
        <f>VLOOKUP(B265,managelist_20211101!$B$3:$C$10442,2,FALSE)</f>
        <v>ハンドガイド式(簡易搭乗型)草刈機</v>
      </c>
      <c r="E265" s="130" t="s">
        <v>399</v>
      </c>
      <c r="F265" s="130" t="s">
        <v>1639</v>
      </c>
      <c r="G265" s="130" t="s">
        <v>2876</v>
      </c>
    </row>
    <row r="266" spans="1:8" x14ac:dyDescent="0.15">
      <c r="A266" s="130">
        <v>265</v>
      </c>
      <c r="B266" s="130" t="s">
        <v>23106</v>
      </c>
      <c r="C266" s="130" t="s">
        <v>23107</v>
      </c>
      <c r="D266" s="130" t="str">
        <f>VLOOKUP(B266,managelist_20211101!$B$3:$C$10442,2,FALSE)</f>
        <v>かごマット工</v>
      </c>
      <c r="E266" s="130" t="s">
        <v>382</v>
      </c>
      <c r="F266" s="130" t="s">
        <v>81</v>
      </c>
      <c r="G266" s="130" t="s">
        <v>150</v>
      </c>
    </row>
    <row r="267" spans="1:8" x14ac:dyDescent="0.15">
      <c r="A267" s="130">
        <v>266</v>
      </c>
      <c r="B267" s="130" t="s">
        <v>23108</v>
      </c>
      <c r="C267" s="130" t="s">
        <v>23109</v>
      </c>
      <c r="D267" s="130" t="str">
        <f>VLOOKUP(B267,managelist_20211101!$B$3:$C$10442,2,FALSE)</f>
        <v>気象センターに滞在する気象予報士による風速予測情報を利用する方法</v>
      </c>
      <c r="E267" s="130" t="s">
        <v>12</v>
      </c>
      <c r="F267" s="130" t="s">
        <v>390</v>
      </c>
      <c r="G267" s="130" t="s">
        <v>390</v>
      </c>
      <c r="H267" s="130" t="s">
        <v>150</v>
      </c>
    </row>
    <row r="268" spans="1:8" x14ac:dyDescent="0.15">
      <c r="A268" s="130">
        <v>267</v>
      </c>
      <c r="B268" s="130" t="s">
        <v>23110</v>
      </c>
      <c r="C268" s="130" t="s">
        <v>23111</v>
      </c>
      <c r="D268" s="130" t="str">
        <f>VLOOKUP(B268,managelist_20211101!$B$3:$C$10442,2,FALSE)</f>
        <v>鉱物油を主成分としたコンクリート型枠剥離剤</v>
      </c>
      <c r="E268" s="130" t="s">
        <v>11</v>
      </c>
      <c r="F268" s="130" t="s">
        <v>11</v>
      </c>
      <c r="G268" s="130" t="s">
        <v>176</v>
      </c>
      <c r="H268" s="130" t="s">
        <v>2863</v>
      </c>
    </row>
    <row r="269" spans="1:8" x14ac:dyDescent="0.15">
      <c r="A269" s="130">
        <v>268</v>
      </c>
      <c r="B269" s="130" t="s">
        <v>23112</v>
      </c>
      <c r="C269" s="130" t="s">
        <v>23113</v>
      </c>
      <c r="D269" s="130" t="str">
        <f>VLOOKUP(B269,managelist_20211101!$B$3:$C$10442,2,FALSE)</f>
        <v>密粒度アスファルト舗装</v>
      </c>
      <c r="E269" s="130" t="s">
        <v>425</v>
      </c>
      <c r="F269" s="130" t="s">
        <v>427</v>
      </c>
      <c r="G269" s="130" t="s">
        <v>427</v>
      </c>
      <c r="H269" s="130" t="s">
        <v>150</v>
      </c>
    </row>
    <row r="270" spans="1:8" x14ac:dyDescent="0.15">
      <c r="A270" s="130">
        <v>269</v>
      </c>
      <c r="B270" s="130" t="s">
        <v>23114</v>
      </c>
      <c r="C270" s="130" t="s">
        <v>23115</v>
      </c>
      <c r="D270" s="130" t="str">
        <f>VLOOKUP(B270,managelist_20211101!$B$3:$C$10442,2,FALSE)</f>
        <v>TSを用いた測量</v>
      </c>
      <c r="E270" s="130" t="s">
        <v>380</v>
      </c>
      <c r="F270" s="130" t="s">
        <v>390</v>
      </c>
      <c r="G270" s="130" t="s">
        <v>390</v>
      </c>
    </row>
    <row r="271" spans="1:8" x14ac:dyDescent="0.15">
      <c r="A271" s="130">
        <v>270</v>
      </c>
      <c r="B271" s="130" t="s">
        <v>23116</v>
      </c>
      <c r="C271" s="130" t="s">
        <v>23117</v>
      </c>
      <c r="D271" s="130" t="str">
        <f>VLOOKUP(B271,managelist_20211101!$B$3:$C$10442,2,FALSE)</f>
        <v>シート被覆処理</v>
      </c>
      <c r="E271" s="130" t="s">
        <v>12</v>
      </c>
      <c r="F271" s="130" t="s">
        <v>447</v>
      </c>
    </row>
    <row r="272" spans="1:8" x14ac:dyDescent="0.15">
      <c r="A272" s="130">
        <v>271</v>
      </c>
      <c r="B272" s="130" t="s">
        <v>23118</v>
      </c>
      <c r="C272" s="130" t="s">
        <v>23119</v>
      </c>
      <c r="D272" s="130" t="str">
        <f>VLOOKUP(B272,managelist_20211101!$B$3:$C$10442,2,FALSE)</f>
        <v>機械除草　肩掛式/集草　人力</v>
      </c>
      <c r="E272" s="130" t="s">
        <v>399</v>
      </c>
      <c r="F272" s="130" t="s">
        <v>1639</v>
      </c>
      <c r="G272" s="130" t="s">
        <v>2876</v>
      </c>
    </row>
    <row r="273" spans="1:8" x14ac:dyDescent="0.15">
      <c r="A273" s="130">
        <v>272</v>
      </c>
      <c r="B273" s="130" t="s">
        <v>23120</v>
      </c>
      <c r="C273" s="130" t="s">
        <v>23121</v>
      </c>
      <c r="D273" s="130" t="str">
        <f>VLOOKUP(B273,managelist_20211101!$B$3:$C$10442,2,FALSE)</f>
        <v>常温塗布式薄層舗装</v>
      </c>
      <c r="E273" s="130" t="s">
        <v>425</v>
      </c>
      <c r="F273" s="130" t="s">
        <v>5</v>
      </c>
      <c r="G273" s="130" t="s">
        <v>5</v>
      </c>
      <c r="H273" s="130" t="s">
        <v>2901</v>
      </c>
    </row>
    <row r="274" spans="1:8" x14ac:dyDescent="0.15">
      <c r="A274" s="130">
        <v>273</v>
      </c>
      <c r="B274" s="130" t="s">
        <v>23122</v>
      </c>
      <c r="C274" s="130" t="s">
        <v>23123</v>
      </c>
      <c r="D274" s="130" t="str">
        <f>VLOOKUP(B274,managelist_20211101!$B$3:$C$10442,2,FALSE)</f>
        <v>安全設備の設置及び監視員の配置</v>
      </c>
      <c r="E274" s="130" t="s">
        <v>342</v>
      </c>
      <c r="F274" s="130" t="s">
        <v>343</v>
      </c>
      <c r="G274" s="130" t="s">
        <v>12236</v>
      </c>
    </row>
    <row r="275" spans="1:8" x14ac:dyDescent="0.15">
      <c r="A275" s="130">
        <v>274</v>
      </c>
      <c r="B275" s="130" t="s">
        <v>23124</v>
      </c>
      <c r="C275" s="130" t="s">
        <v>23125</v>
      </c>
      <c r="D275" s="130" t="str">
        <f>VLOOKUP(B275,managelist_20211101!$B$3:$C$10442,2,FALSE)</f>
        <v>携帯型WBGT計</v>
      </c>
      <c r="E275" s="130" t="s">
        <v>150</v>
      </c>
      <c r="F275" s="130" t="s">
        <v>150</v>
      </c>
    </row>
    <row r="276" spans="1:8" x14ac:dyDescent="0.15">
      <c r="A276" s="130">
        <v>275</v>
      </c>
      <c r="B276" s="130" t="s">
        <v>23126</v>
      </c>
      <c r="C276" s="130" t="s">
        <v>23127</v>
      </c>
      <c r="D276" s="130" t="str">
        <f>VLOOKUP(B276,managelist_20211101!$B$3:$C$10442,2,FALSE)</f>
        <v>路面性状測定専用車</v>
      </c>
      <c r="E276" s="130" t="s">
        <v>127</v>
      </c>
      <c r="F276" s="130" t="s">
        <v>46</v>
      </c>
      <c r="G276" s="130" t="s">
        <v>413</v>
      </c>
    </row>
    <row r="277" spans="1:8" x14ac:dyDescent="0.15">
      <c r="A277" s="130">
        <v>276</v>
      </c>
      <c r="B277" s="130" t="s">
        <v>23128</v>
      </c>
      <c r="C277" s="130" t="s">
        <v>23129</v>
      </c>
      <c r="D277" s="130" t="str">
        <f>VLOOKUP(B277,managelist_20211101!$B$3:$C$10442,2,FALSE)</f>
        <v>流量計のデーター確認、排出口からの目視確認</v>
      </c>
      <c r="E277" s="130" t="s">
        <v>466</v>
      </c>
      <c r="F277" s="130" t="s">
        <v>390</v>
      </c>
      <c r="G277" s="130" t="s">
        <v>390</v>
      </c>
      <c r="H277" s="130" t="s">
        <v>2850</v>
      </c>
    </row>
    <row r="278" spans="1:8" x14ac:dyDescent="0.15">
      <c r="A278" s="130">
        <v>277</v>
      </c>
      <c r="B278" s="130" t="s">
        <v>23130</v>
      </c>
      <c r="C278" s="130" t="s">
        <v>23131</v>
      </c>
      <c r="D278" s="130" t="str">
        <f>VLOOKUP(B278,managelist_20211101!$B$3:$C$10442,2,FALSE)</f>
        <v>作業員（監視員）による監視</v>
      </c>
      <c r="E278" s="130" t="s">
        <v>54</v>
      </c>
      <c r="F278" s="130" t="s">
        <v>56</v>
      </c>
      <c r="G278" s="130" t="s">
        <v>2865</v>
      </c>
      <c r="H278" s="130" t="s">
        <v>2866</v>
      </c>
    </row>
    <row r="279" spans="1:8" x14ac:dyDescent="0.15">
      <c r="A279" s="130">
        <v>278</v>
      </c>
      <c r="B279" s="130" t="s">
        <v>23132</v>
      </c>
      <c r="C279" s="130" t="s">
        <v>23133</v>
      </c>
      <c r="D279" s="130" t="str">
        <f>VLOOKUP(B279,managelist_20211101!$B$3:$C$10442,2,FALSE)</f>
        <v>非接触型水位センサと簡易アラート装備を用いた危険水位管理</v>
      </c>
      <c r="E279" s="130" t="s">
        <v>127</v>
      </c>
      <c r="F279" s="130" t="s">
        <v>513</v>
      </c>
      <c r="G279" s="130" t="s">
        <v>12314</v>
      </c>
    </row>
    <row r="280" spans="1:8" x14ac:dyDescent="0.15">
      <c r="A280" s="130">
        <v>279</v>
      </c>
      <c r="B280" s="130" t="s">
        <v>23134</v>
      </c>
      <c r="C280" s="130" t="s">
        <v>23135</v>
      </c>
      <c r="D280" s="130" t="str">
        <f>VLOOKUP(B280,managelist_20211101!$B$3:$C$10442,2,FALSE)</f>
        <v>従来はプラント加熱合材（1バッチ購入）</v>
      </c>
      <c r="E280" s="130" t="s">
        <v>425</v>
      </c>
      <c r="F280" s="130" t="s">
        <v>427</v>
      </c>
      <c r="G280" s="130" t="s">
        <v>427</v>
      </c>
      <c r="H280" s="130" t="s">
        <v>121</v>
      </c>
    </row>
    <row r="281" spans="1:8" x14ac:dyDescent="0.15">
      <c r="A281" s="130">
        <v>280</v>
      </c>
      <c r="B281" s="130" t="s">
        <v>23136</v>
      </c>
      <c r="C281" s="130" t="s">
        <v>23137</v>
      </c>
      <c r="D281" s="130" t="str">
        <f>VLOOKUP(B281,managelist_20211101!$B$3:$C$10442,2,FALSE)</f>
        <v>ブルーシート#3000</v>
      </c>
      <c r="E281" s="130" t="s">
        <v>12</v>
      </c>
      <c r="F281" s="130" t="s">
        <v>150</v>
      </c>
    </row>
    <row r="282" spans="1:8" x14ac:dyDescent="0.15">
      <c r="A282" s="130">
        <v>281</v>
      </c>
      <c r="B282" s="130" t="s">
        <v>23138</v>
      </c>
      <c r="C282" s="130" t="s">
        <v>23139</v>
      </c>
      <c r="D282" s="130" t="str">
        <f>VLOOKUP(B282,managelist_20211101!$B$3:$C$10442,2,FALSE)</f>
        <v>現場管理者による目視確認。</v>
      </c>
      <c r="E282" s="130" t="s">
        <v>382</v>
      </c>
      <c r="F282" s="130" t="s">
        <v>150</v>
      </c>
    </row>
    <row r="283" spans="1:8" x14ac:dyDescent="0.15">
      <c r="A283" s="130">
        <v>282</v>
      </c>
      <c r="B283" s="130" t="s">
        <v>23140</v>
      </c>
      <c r="C283" s="130" t="s">
        <v>23141</v>
      </c>
      <c r="D283" s="130" t="str">
        <f>VLOOKUP(B283,managelist_20211101!$B$3:$C$10442,2,FALSE)</f>
        <v>空気抜点検孔</v>
      </c>
      <c r="E283" s="130" t="s">
        <v>22</v>
      </c>
      <c r="F283" s="130" t="s">
        <v>150</v>
      </c>
    </row>
    <row r="284" spans="1:8" x14ac:dyDescent="0.15">
      <c r="A284" s="130">
        <v>283</v>
      </c>
      <c r="B284" s="130" t="s">
        <v>23142</v>
      </c>
      <c r="C284" s="130" t="s">
        <v>23143</v>
      </c>
      <c r="D284" s="130" t="str">
        <f>VLOOKUP(B284,managelist_20211101!$B$3:$C$10442,2,FALSE)</f>
        <v>トータルステーション（ＴＳ）や固定式レーザースキャナー（TＬＳ）を使用した現況測量</v>
      </c>
      <c r="E284" s="130" t="s">
        <v>127</v>
      </c>
      <c r="F284" s="130" t="s">
        <v>128</v>
      </c>
      <c r="G284" s="130" t="s">
        <v>12311</v>
      </c>
    </row>
    <row r="285" spans="1:8" x14ac:dyDescent="0.15">
      <c r="A285" s="130">
        <v>284</v>
      </c>
      <c r="B285" s="130" t="s">
        <v>23144</v>
      </c>
      <c r="C285" s="130" t="s">
        <v>23145</v>
      </c>
      <c r="D285" s="130" t="str">
        <f>VLOOKUP(B285,managelist_20211101!$B$3:$C$10442,2,FALSE)</f>
        <v>木製型枠（塗装コンパネ）</v>
      </c>
      <c r="E285" s="130" t="s">
        <v>11</v>
      </c>
      <c r="F285" s="130" t="s">
        <v>11</v>
      </c>
      <c r="G285" s="130" t="s">
        <v>176</v>
      </c>
      <c r="H285" s="130" t="s">
        <v>2863</v>
      </c>
    </row>
    <row r="286" spans="1:8" x14ac:dyDescent="0.15">
      <c r="A286" s="130">
        <v>285</v>
      </c>
      <c r="B286" s="130" t="s">
        <v>23146</v>
      </c>
      <c r="C286" s="130" t="s">
        <v>23147</v>
      </c>
      <c r="D286" s="130" t="str">
        <f>VLOOKUP(B286,managelist_20211101!$B$3:$C$10442,2,FALSE)</f>
        <v>インテグラル構造消火栓の設置方法</v>
      </c>
      <c r="E286" s="130" t="s">
        <v>489</v>
      </c>
      <c r="F286" s="130" t="s">
        <v>562</v>
      </c>
    </row>
    <row r="287" spans="1:8" x14ac:dyDescent="0.15">
      <c r="A287" s="130">
        <v>286</v>
      </c>
      <c r="B287" s="130" t="s">
        <v>23148</v>
      </c>
      <c r="C287" s="130" t="s">
        <v>23149</v>
      </c>
      <c r="D287" s="130" t="e">
        <f>VLOOKUP(B287,managelist_20211101!$B$3:$C$10442,2,FALSE)</f>
        <v>#N/A</v>
      </c>
      <c r="E287" s="130" t="s">
        <v>57</v>
      </c>
      <c r="F287" s="130" t="s">
        <v>533</v>
      </c>
      <c r="G287" s="130" t="s">
        <v>533</v>
      </c>
    </row>
    <row r="288" spans="1:8" x14ac:dyDescent="0.15">
      <c r="A288" s="130">
        <v>287</v>
      </c>
      <c r="B288" s="130" t="s">
        <v>23150</v>
      </c>
      <c r="C288" s="130" t="s">
        <v>23151</v>
      </c>
      <c r="D288" s="130" t="e">
        <f>VLOOKUP(B288,managelist_20211101!$B$3:$C$10442,2,FALSE)</f>
        <v>#N/A</v>
      </c>
      <c r="E288" s="130" t="s">
        <v>57</v>
      </c>
      <c r="F288" s="130" t="s">
        <v>506</v>
      </c>
      <c r="G288" s="130" t="s">
        <v>150</v>
      </c>
    </row>
    <row r="289" spans="1:8" x14ac:dyDescent="0.15">
      <c r="A289" s="130">
        <v>288</v>
      </c>
      <c r="B289" s="130" t="s">
        <v>23152</v>
      </c>
      <c r="C289" s="130" t="s">
        <v>23153</v>
      </c>
      <c r="D289" s="130" t="str">
        <f>VLOOKUP(B289,managelist_20211101!$B$3:$C$10442,2,FALSE)</f>
        <v>チェアーを用いたタイバー設置の縦目地</v>
      </c>
      <c r="E289" s="130" t="s">
        <v>425</v>
      </c>
      <c r="F289" s="130" t="s">
        <v>428</v>
      </c>
      <c r="G289" s="130" t="s">
        <v>428</v>
      </c>
      <c r="H289" s="130" t="s">
        <v>121</v>
      </c>
    </row>
    <row r="290" spans="1:8" x14ac:dyDescent="0.15">
      <c r="A290" s="130">
        <v>289</v>
      </c>
      <c r="B290" s="130" t="s">
        <v>23154</v>
      </c>
      <c r="C290" s="130" t="s">
        <v>23155</v>
      </c>
      <c r="D290" s="130" t="str">
        <f>VLOOKUP(B290,managelist_20211101!$B$3:$C$10442,2,FALSE)</f>
        <v>一般的なドリルジャンボ</v>
      </c>
      <c r="E290" s="130" t="s">
        <v>342</v>
      </c>
      <c r="F290" s="130" t="s">
        <v>343</v>
      </c>
      <c r="G290" s="130" t="s">
        <v>2849</v>
      </c>
    </row>
    <row r="291" spans="1:8" x14ac:dyDescent="0.15">
      <c r="A291" s="130">
        <v>290</v>
      </c>
      <c r="B291" s="130" t="s">
        <v>23156</v>
      </c>
      <c r="C291" s="130" t="s">
        <v>23157</v>
      </c>
      <c r="D291" s="130" t="str">
        <f>VLOOKUP(B291,managelist_20211101!$B$3:$C$10442,2,FALSE)</f>
        <v>ポリマーセメントモルタル(一材型)</v>
      </c>
      <c r="E291" s="130" t="s">
        <v>197</v>
      </c>
      <c r="F291" s="130" t="s">
        <v>200</v>
      </c>
      <c r="G291" s="130" t="s">
        <v>12203</v>
      </c>
    </row>
    <row r="292" spans="1:8" x14ac:dyDescent="0.15">
      <c r="A292" s="130">
        <v>291</v>
      </c>
      <c r="B292" s="130" t="s">
        <v>23158</v>
      </c>
      <c r="C292" s="130" t="s">
        <v>23159</v>
      </c>
      <c r="D292" s="130" t="str">
        <f>VLOOKUP(B292,managelist_20211101!$B$3:$C$10442,2,FALSE)</f>
        <v>養生シート工</v>
      </c>
      <c r="E292" s="130" t="s">
        <v>342</v>
      </c>
      <c r="F292" s="130" t="s">
        <v>343</v>
      </c>
      <c r="G292" s="130" t="s">
        <v>12240</v>
      </c>
    </row>
    <row r="293" spans="1:8" x14ac:dyDescent="0.15">
      <c r="A293" s="130">
        <v>292</v>
      </c>
      <c r="B293" s="130" t="s">
        <v>23160</v>
      </c>
      <c r="C293" s="130" t="s">
        <v>23161</v>
      </c>
      <c r="D293" s="130" t="str">
        <f>VLOOKUP(B293,managelist_20211101!$B$3:$C$10442,2,FALSE)</f>
        <v>ひずみゲージ＋デジタルひずみ測定器＋データ変換通信器</v>
      </c>
      <c r="E293" s="130" t="s">
        <v>127</v>
      </c>
      <c r="F293" s="130" t="s">
        <v>46</v>
      </c>
      <c r="G293" s="130" t="s">
        <v>2877</v>
      </c>
    </row>
    <row r="294" spans="1:8" x14ac:dyDescent="0.15">
      <c r="A294" s="130">
        <v>293</v>
      </c>
      <c r="B294" s="130" t="s">
        <v>23162</v>
      </c>
      <c r="C294" s="130" t="s">
        <v>23163</v>
      </c>
      <c r="D294" s="130" t="str">
        <f>VLOOKUP(B294,managelist_20211101!$B$3:$C$10442,2,FALSE)</f>
        <v>のり面ロープ昇降作業</v>
      </c>
      <c r="E294" s="130" t="s">
        <v>382</v>
      </c>
      <c r="F294" s="130" t="s">
        <v>166</v>
      </c>
      <c r="G294" s="130" t="s">
        <v>150</v>
      </c>
    </row>
    <row r="295" spans="1:8" x14ac:dyDescent="0.15">
      <c r="A295" s="130">
        <v>294</v>
      </c>
      <c r="B295" s="130" t="s">
        <v>23164</v>
      </c>
      <c r="C295" s="130" t="s">
        <v>23165</v>
      </c>
      <c r="D295" s="130" t="str">
        <f>VLOOKUP(B295,managelist_20211101!$B$3:$C$10442,2,FALSE)</f>
        <v>ワイヤクリップ</v>
      </c>
      <c r="E295" s="130" t="s">
        <v>197</v>
      </c>
      <c r="F295" s="130" t="s">
        <v>150</v>
      </c>
    </row>
    <row r="296" spans="1:8" x14ac:dyDescent="0.15">
      <c r="A296" s="130">
        <v>295</v>
      </c>
      <c r="B296" s="130" t="s">
        <v>23166</v>
      </c>
      <c r="C296" s="130" t="s">
        <v>23167</v>
      </c>
      <c r="D296" s="130" t="str">
        <f>VLOOKUP(B296,managelist_20211101!$B$3:$C$10442,2,FALSE)</f>
        <v>ソーラー式（自動省電力モード無し）の照明灯</v>
      </c>
      <c r="E296" s="130" t="s">
        <v>12</v>
      </c>
      <c r="F296" s="130" t="s">
        <v>14</v>
      </c>
    </row>
    <row r="297" spans="1:8" x14ac:dyDescent="0.15">
      <c r="A297" s="130">
        <v>296</v>
      </c>
      <c r="B297" s="130" t="s">
        <v>23168</v>
      </c>
      <c r="C297" s="130" t="s">
        <v>23169</v>
      </c>
      <c r="D297" s="130" t="str">
        <f>VLOOKUP(B297,managelist_20211101!$B$3:$C$10442,2,FALSE)</f>
        <v>鋼製伸縮装置設置工事</v>
      </c>
      <c r="E297" s="130" t="s">
        <v>466</v>
      </c>
      <c r="F297" s="130" t="s">
        <v>556</v>
      </c>
    </row>
    <row r="298" spans="1:8" x14ac:dyDescent="0.15">
      <c r="A298" s="130">
        <v>297</v>
      </c>
      <c r="B298" s="130" t="s">
        <v>23170</v>
      </c>
      <c r="C298" s="130" t="s">
        <v>23171</v>
      </c>
      <c r="D298" s="130" t="str">
        <f>VLOOKUP(B298,managelist_20211101!$B$3:$C$10442,2,FALSE)</f>
        <v>点字ブロック</v>
      </c>
      <c r="E298" s="130" t="s">
        <v>443</v>
      </c>
      <c r="F298" s="130" t="s">
        <v>150</v>
      </c>
    </row>
    <row r="299" spans="1:8" x14ac:dyDescent="0.15">
      <c r="A299" s="130">
        <v>298</v>
      </c>
      <c r="B299" s="130" t="s">
        <v>23172</v>
      </c>
      <c r="C299" s="130" t="s">
        <v>23173</v>
      </c>
      <c r="D299" s="130" t="str">
        <f>VLOOKUP(B299,managelist_20211101!$B$3:$C$10442,2,FALSE)</f>
        <v>プレキャストPC床版</v>
      </c>
      <c r="E299" s="130" t="s">
        <v>466</v>
      </c>
      <c r="F299" s="130" t="s">
        <v>572</v>
      </c>
    </row>
    <row r="300" spans="1:8" x14ac:dyDescent="0.15">
      <c r="A300" s="130">
        <v>299</v>
      </c>
      <c r="B300" s="130" t="s">
        <v>23174</v>
      </c>
      <c r="C300" s="130" t="s">
        <v>23175</v>
      </c>
      <c r="D300" s="130" t="str">
        <f>VLOOKUP(B300,managelist_20211101!$B$3:$C$10442,2,FALSE)</f>
        <v>高圧ナトリウム灯を活用した道路照明器具・歩道照明器具</v>
      </c>
      <c r="E300" s="130" t="s">
        <v>54</v>
      </c>
      <c r="F300" s="130" t="s">
        <v>55</v>
      </c>
      <c r="G300" s="130" t="s">
        <v>2883</v>
      </c>
    </row>
    <row r="301" spans="1:8" x14ac:dyDescent="0.15">
      <c r="A301" s="130">
        <v>300</v>
      </c>
      <c r="B301" s="130" t="s">
        <v>23176</v>
      </c>
      <c r="C301" s="130" t="s">
        <v>23177</v>
      </c>
      <c r="D301" s="130" t="str">
        <f>VLOOKUP(B301,managelist_20211101!$B$3:$C$10442,2,FALSE)</f>
        <v>標準配合による吹付コンクリート</v>
      </c>
      <c r="E301" s="130" t="s">
        <v>342</v>
      </c>
      <c r="F301" s="130" t="s">
        <v>343</v>
      </c>
      <c r="G301" s="130" t="s">
        <v>12013</v>
      </c>
    </row>
    <row r="302" spans="1:8" x14ac:dyDescent="0.15">
      <c r="A302" s="130">
        <v>301</v>
      </c>
      <c r="B302" s="130" t="s">
        <v>23178</v>
      </c>
      <c r="C302" s="130" t="s">
        <v>23179</v>
      </c>
      <c r="D302" s="130" t="str">
        <f>VLOOKUP(B302,managelist_20211101!$B$3:$C$10442,2,FALSE)</f>
        <v>標準配合コンクリート</v>
      </c>
      <c r="E302" s="130" t="s">
        <v>342</v>
      </c>
      <c r="F302" s="130" t="s">
        <v>343</v>
      </c>
      <c r="G302" s="130" t="s">
        <v>2855</v>
      </c>
    </row>
    <row r="303" spans="1:8" x14ac:dyDescent="0.15">
      <c r="A303" s="130">
        <v>302</v>
      </c>
      <c r="B303" s="130" t="s">
        <v>23180</v>
      </c>
      <c r="C303" s="130" t="s">
        <v>23181</v>
      </c>
      <c r="D303" s="130" t="str">
        <f>VLOOKUP(B303,managelist_20211101!$B$3:$C$10442,2,FALSE)</f>
        <v>再生クラッシャーラン</v>
      </c>
      <c r="E303" s="130" t="s">
        <v>425</v>
      </c>
      <c r="F303" s="130" t="s">
        <v>426</v>
      </c>
    </row>
    <row r="304" spans="1:8" x14ac:dyDescent="0.15">
      <c r="A304" s="130">
        <v>303</v>
      </c>
      <c r="B304" s="130" t="s">
        <v>23182</v>
      </c>
      <c r="C304" s="130" t="s">
        <v>23183</v>
      </c>
      <c r="D304" s="130" t="str">
        <f>VLOOKUP(B304,managelist_20211101!$B$3:$C$10442,2,FALSE)</f>
        <v>遠隔操縦専用の建設機械</v>
      </c>
      <c r="E304" s="130" t="s">
        <v>380</v>
      </c>
      <c r="F304" s="130" t="s">
        <v>380</v>
      </c>
      <c r="G304" s="130" t="s">
        <v>12009</v>
      </c>
    </row>
    <row r="305" spans="1:8" x14ac:dyDescent="0.15">
      <c r="A305" s="130">
        <v>304</v>
      </c>
      <c r="B305" s="130" t="s">
        <v>23184</v>
      </c>
      <c r="C305" s="130" t="s">
        <v>23185</v>
      </c>
      <c r="D305" s="130" t="str">
        <f>VLOOKUP(B305,managelist_20211101!$B$3:$C$10442,2,FALSE)</f>
        <v>現場監督者による声掛け</v>
      </c>
      <c r="E305" s="130" t="s">
        <v>584</v>
      </c>
    </row>
    <row r="306" spans="1:8" x14ac:dyDescent="0.15">
      <c r="A306" s="130">
        <v>305</v>
      </c>
      <c r="B306" s="130" t="s">
        <v>23186</v>
      </c>
      <c r="C306" s="130" t="s">
        <v>23187</v>
      </c>
      <c r="D306" s="130" t="str">
        <f>VLOOKUP(B306,managelist_20211101!$B$3:$C$10442,2,FALSE)</f>
        <v>三点式杭打機による大口径岩盤削孔工法</v>
      </c>
      <c r="E306" s="130" t="s">
        <v>58</v>
      </c>
      <c r="F306" s="130" t="s">
        <v>347</v>
      </c>
      <c r="G306" s="130" t="s">
        <v>12079</v>
      </c>
    </row>
    <row r="307" spans="1:8" x14ac:dyDescent="0.15">
      <c r="A307" s="130">
        <v>306</v>
      </c>
      <c r="B307" s="130" t="s">
        <v>23188</v>
      </c>
      <c r="C307" s="130" t="s">
        <v>23189</v>
      </c>
      <c r="D307" s="130" t="str">
        <f>VLOOKUP(B307,managelist_20211101!$B$3:$C$10442,2,FALSE)</f>
        <v>従来型ポケット式落石防護網</v>
      </c>
      <c r="E307" s="130" t="s">
        <v>443</v>
      </c>
      <c r="F307" s="130" t="s">
        <v>444</v>
      </c>
      <c r="G307" s="130" t="s">
        <v>2879</v>
      </c>
      <c r="H307" s="130" t="s">
        <v>150</v>
      </c>
    </row>
    <row r="308" spans="1:8" x14ac:dyDescent="0.15">
      <c r="A308" s="130">
        <v>307</v>
      </c>
      <c r="B308" s="130" t="s">
        <v>23190</v>
      </c>
      <c r="C308" s="130" t="s">
        <v>23191</v>
      </c>
      <c r="D308" s="130" t="str">
        <f>VLOOKUP(B308,managelist_20211101!$B$3:$C$10442,2,FALSE)</f>
        <v>沈殿バケットによる方法（一次孔底処理）、水中サンドポンプによる方法（二次孔底処理）</v>
      </c>
      <c r="E308" s="130" t="s">
        <v>58</v>
      </c>
      <c r="F308" s="130" t="s">
        <v>347</v>
      </c>
      <c r="G308" s="130" t="s">
        <v>12077</v>
      </c>
    </row>
    <row r="309" spans="1:8" x14ac:dyDescent="0.15">
      <c r="A309" s="130">
        <v>308</v>
      </c>
      <c r="B309" s="130" t="s">
        <v>23192</v>
      </c>
      <c r="C309" s="130" t="s">
        <v>23193</v>
      </c>
      <c r="D309" s="130" t="str">
        <f>VLOOKUP(B309,managelist_20211101!$B$3:$C$10442,2,FALSE)</f>
        <v>グラノリシックコンクリート</v>
      </c>
      <c r="E309" s="130" t="s">
        <v>45</v>
      </c>
      <c r="F309" s="130" t="s">
        <v>1636</v>
      </c>
    </row>
    <row r="310" spans="1:8" x14ac:dyDescent="0.15">
      <c r="A310" s="130">
        <v>309</v>
      </c>
      <c r="B310" s="130" t="s">
        <v>23194</v>
      </c>
      <c r="C310" s="130" t="s">
        <v>23195</v>
      </c>
      <c r="D310" s="130" t="str">
        <f>VLOOKUP(B310,managelist_20211101!$B$3:$C$10442,2,FALSE)</f>
        <v>屋根露出防水絶縁工法（トーチ工法：AS-T3、ASI-T1）</v>
      </c>
      <c r="E310" s="130" t="s">
        <v>495</v>
      </c>
      <c r="F310" s="130" t="s">
        <v>561</v>
      </c>
    </row>
    <row r="311" spans="1:8" x14ac:dyDescent="0.15">
      <c r="A311" s="130">
        <v>310</v>
      </c>
      <c r="B311" s="130" t="s">
        <v>23196</v>
      </c>
      <c r="C311" s="130" t="s">
        <v>23197</v>
      </c>
      <c r="D311" s="130" t="str">
        <f>VLOOKUP(B311,managelist_20211101!$B$3:$C$10442,2,FALSE)</f>
        <v>仮設防護柵(H鋼基礎)</v>
      </c>
      <c r="E311" s="130" t="s">
        <v>12</v>
      </c>
      <c r="F311" s="130" t="s">
        <v>150</v>
      </c>
    </row>
    <row r="312" spans="1:8" x14ac:dyDescent="0.15">
      <c r="A312" s="130">
        <v>311</v>
      </c>
      <c r="B312" s="130" t="s">
        <v>23198</v>
      </c>
      <c r="C312" s="130" t="s">
        <v>23199</v>
      </c>
      <c r="D312" s="130" t="str">
        <f>VLOOKUP(B312,managelist_20211101!$B$3:$C$10442,2,FALSE)</f>
        <v>エポキシ樹脂とガラスクロスを用いた保護工法(手塗り工法）</v>
      </c>
      <c r="E312" s="130" t="s">
        <v>197</v>
      </c>
      <c r="F312" s="130" t="s">
        <v>12142</v>
      </c>
    </row>
    <row r="313" spans="1:8" x14ac:dyDescent="0.15">
      <c r="A313" s="130">
        <v>312</v>
      </c>
      <c r="B313" s="130" t="s">
        <v>23200</v>
      </c>
      <c r="C313" s="130" t="s">
        <v>23201</v>
      </c>
      <c r="D313" s="130" t="str">
        <f>VLOOKUP(B313,managelist_20211101!$B$3:$C$10442,2,FALSE)</f>
        <v>地上レーザスキャナを用いた測量</v>
      </c>
      <c r="E313" s="130" t="s">
        <v>127</v>
      </c>
      <c r="F313" s="130" t="s">
        <v>128</v>
      </c>
      <c r="G313" s="130" t="s">
        <v>150</v>
      </c>
    </row>
    <row r="314" spans="1:8" x14ac:dyDescent="0.15">
      <c r="A314" s="130">
        <v>313</v>
      </c>
      <c r="B314" s="130" t="s">
        <v>23202</v>
      </c>
      <c r="C314" s="130" t="s">
        <v>23203</v>
      </c>
      <c r="D314" s="130" t="str">
        <f>VLOOKUP(B314,managelist_20211101!$B$3:$C$10442,2,FALSE)</f>
        <v>トンネル工事用10tダンプトラック</v>
      </c>
      <c r="E314" s="130" t="s">
        <v>342</v>
      </c>
      <c r="F314" s="130" t="s">
        <v>343</v>
      </c>
      <c r="G314" s="130" t="s">
        <v>12236</v>
      </c>
    </row>
    <row r="315" spans="1:8" x14ac:dyDescent="0.15">
      <c r="A315" s="130">
        <v>314</v>
      </c>
      <c r="B315" s="130" t="s">
        <v>23204</v>
      </c>
      <c r="C315" s="130" t="s">
        <v>23205</v>
      </c>
      <c r="D315" s="130" t="str">
        <f>VLOOKUP(B315,managelist_20211101!$B$3:$C$10442,2,FALSE)</f>
        <v>コンクリートの圧縮強度試験方法（JIS  A  1108)</v>
      </c>
      <c r="E315" s="130" t="s">
        <v>342</v>
      </c>
      <c r="F315" s="130" t="s">
        <v>343</v>
      </c>
      <c r="G315" s="130" t="s">
        <v>2855</v>
      </c>
    </row>
    <row r="316" spans="1:8" x14ac:dyDescent="0.15">
      <c r="A316" s="130">
        <v>315</v>
      </c>
      <c r="B316" s="130" t="s">
        <v>23206</v>
      </c>
      <c r="C316" s="130" t="s">
        <v>23207</v>
      </c>
      <c r="D316" s="130" t="str">
        <f>VLOOKUP(B316,managelist_20211101!$B$3:$C$10442,2,FALSE)</f>
        <v>突当て変位計によるたわみ計測</v>
      </c>
      <c r="E316" s="130" t="s">
        <v>127</v>
      </c>
      <c r="F316" s="130" t="s">
        <v>46</v>
      </c>
      <c r="G316" s="130" t="s">
        <v>2877</v>
      </c>
    </row>
    <row r="317" spans="1:8" x14ac:dyDescent="0.15">
      <c r="A317" s="130">
        <v>316</v>
      </c>
      <c r="B317" s="130" t="s">
        <v>23208</v>
      </c>
      <c r="C317" s="130" t="s">
        <v>23209</v>
      </c>
      <c r="D317" s="130" t="e">
        <f>VLOOKUP(B317,managelist_20211101!$B$3:$C$10442,2,FALSE)</f>
        <v>#N/A</v>
      </c>
      <c r="E317" s="130" t="s">
        <v>57</v>
      </c>
      <c r="F317" s="130" t="s">
        <v>59</v>
      </c>
      <c r="G317" s="130" t="s">
        <v>390</v>
      </c>
    </row>
    <row r="318" spans="1:8" x14ac:dyDescent="0.15">
      <c r="A318" s="130">
        <v>317</v>
      </c>
      <c r="B318" s="130" t="s">
        <v>23210</v>
      </c>
      <c r="C318" s="130" t="s">
        <v>23211</v>
      </c>
      <c r="D318" s="130" t="str">
        <f>VLOOKUP(B318,managelist_20211101!$B$3:$C$10442,2,FALSE)</f>
        <v>ワイヤロープウインチ式開閉装置</v>
      </c>
      <c r="E318" s="130" t="s">
        <v>489</v>
      </c>
      <c r="F318" s="130" t="s">
        <v>490</v>
      </c>
      <c r="G318" s="130" t="s">
        <v>2859</v>
      </c>
    </row>
    <row r="319" spans="1:8" x14ac:dyDescent="0.15">
      <c r="A319" s="130">
        <v>318</v>
      </c>
      <c r="B319" s="130" t="s">
        <v>23212</v>
      </c>
      <c r="C319" s="130" t="s">
        <v>23213</v>
      </c>
      <c r="D319" s="130" t="str">
        <f>VLOOKUP(B319,managelist_20211101!$B$3:$C$10442,2,FALSE)</f>
        <v>管理技術者による目視管理</v>
      </c>
      <c r="E319" s="130" t="s">
        <v>12</v>
      </c>
      <c r="F319" s="130" t="s">
        <v>14</v>
      </c>
    </row>
    <row r="320" spans="1:8" x14ac:dyDescent="0.15">
      <c r="A320" s="130">
        <v>319</v>
      </c>
      <c r="B320" s="130" t="s">
        <v>23214</v>
      </c>
      <c r="C320" s="130" t="s">
        <v>23215</v>
      </c>
      <c r="D320" s="130" t="str">
        <f>VLOOKUP(B320,managelist_20211101!$B$3:$C$10442,2,FALSE)</f>
        <v>肩掛け式草刈機</v>
      </c>
      <c r="E320" s="130" t="s">
        <v>399</v>
      </c>
      <c r="F320" s="130" t="s">
        <v>1639</v>
      </c>
      <c r="G320" s="130" t="s">
        <v>2876</v>
      </c>
    </row>
    <row r="321" spans="1:8" x14ac:dyDescent="0.15">
      <c r="A321" s="130">
        <v>320</v>
      </c>
      <c r="B321" s="130" t="s">
        <v>23216</v>
      </c>
      <c r="C321" s="130" t="s">
        <v>23217</v>
      </c>
      <c r="D321" s="130" t="str">
        <f>VLOOKUP(B321,managelist_20211101!$B$3:$C$10442,2,FALSE)</f>
        <v>鋼管を用いたパイプクーリング工法</v>
      </c>
      <c r="E321" s="130" t="s">
        <v>11</v>
      </c>
      <c r="F321" s="130" t="s">
        <v>11</v>
      </c>
      <c r="G321" s="130" t="s">
        <v>150</v>
      </c>
    </row>
    <row r="322" spans="1:8" x14ac:dyDescent="0.15">
      <c r="A322" s="130">
        <v>321</v>
      </c>
      <c r="B322" s="130" t="s">
        <v>23218</v>
      </c>
      <c r="C322" s="130" t="s">
        <v>23219</v>
      </c>
      <c r="D322" s="130" t="str">
        <f>VLOOKUP(B322,managelist_20211101!$B$3:$C$10442,2,FALSE)</f>
        <v>管渠型側溝(勾配6%)</v>
      </c>
      <c r="E322" s="130" t="s">
        <v>382</v>
      </c>
      <c r="F322" s="130" t="s">
        <v>331</v>
      </c>
      <c r="G322" s="130" t="s">
        <v>2834</v>
      </c>
      <c r="H322" s="130" t="s">
        <v>2835</v>
      </c>
    </row>
    <row r="323" spans="1:8" x14ac:dyDescent="0.15">
      <c r="A323" s="130">
        <v>322</v>
      </c>
      <c r="B323" s="130" t="s">
        <v>23220</v>
      </c>
      <c r="C323" s="130" t="s">
        <v>23221</v>
      </c>
      <c r="D323" s="130" t="str">
        <f>VLOOKUP(B323,managelist_20211101!$B$3:$C$10442,2,FALSE)</f>
        <v>作業員の機械調整による制御</v>
      </c>
      <c r="E323" s="130" t="s">
        <v>425</v>
      </c>
      <c r="F323" s="130" t="s">
        <v>427</v>
      </c>
      <c r="G323" s="130" t="s">
        <v>427</v>
      </c>
      <c r="H323" s="130" t="s">
        <v>121</v>
      </c>
    </row>
    <row r="324" spans="1:8" x14ac:dyDescent="0.15">
      <c r="A324" s="130">
        <v>323</v>
      </c>
      <c r="B324" s="130" t="s">
        <v>23222</v>
      </c>
      <c r="C324" s="130" t="s">
        <v>23223</v>
      </c>
      <c r="D324" s="130" t="str">
        <f>VLOOKUP(B324,managelist_20211101!$B$3:$C$10442,2,FALSE)</f>
        <v>高圧洗浄</v>
      </c>
      <c r="E324" s="130" t="s">
        <v>197</v>
      </c>
      <c r="F324" s="130" t="s">
        <v>219</v>
      </c>
      <c r="G324" s="130" t="s">
        <v>12217</v>
      </c>
    </row>
    <row r="325" spans="1:8" x14ac:dyDescent="0.15">
      <c r="A325" s="130">
        <v>324</v>
      </c>
      <c r="B325" s="130" t="s">
        <v>23224</v>
      </c>
      <c r="C325" s="130" t="s">
        <v>23225</v>
      </c>
      <c r="D325" s="130" t="e">
        <f>VLOOKUP(B325,managelist_20211101!$B$3:$C$10442,2,FALSE)</f>
        <v>#N/A</v>
      </c>
      <c r="E325" s="130" t="s">
        <v>57</v>
      </c>
      <c r="F325" s="130" t="s">
        <v>2909</v>
      </c>
      <c r="G325" s="130" t="s">
        <v>22353</v>
      </c>
      <c r="H325" s="130" t="s">
        <v>16739</v>
      </c>
    </row>
    <row r="326" spans="1:8" x14ac:dyDescent="0.15">
      <c r="A326" s="130">
        <v>325</v>
      </c>
      <c r="B326" s="130" t="s">
        <v>23226</v>
      </c>
      <c r="C326" s="130" t="s">
        <v>23227</v>
      </c>
      <c r="D326" s="130" t="str">
        <f>VLOOKUP(B326,managelist_20211101!$B$3:$C$10442,2,FALSE)</f>
        <v>肩掛式エンジン刈り払機による除草</v>
      </c>
      <c r="E326" s="130" t="s">
        <v>197</v>
      </c>
      <c r="F326" s="130" t="s">
        <v>201</v>
      </c>
      <c r="G326" s="130" t="s">
        <v>397</v>
      </c>
    </row>
    <row r="327" spans="1:8" x14ac:dyDescent="0.15">
      <c r="A327" s="130">
        <v>326</v>
      </c>
      <c r="B327" s="130" t="s">
        <v>23228</v>
      </c>
      <c r="C327" s="130" t="s">
        <v>23229</v>
      </c>
      <c r="D327" s="130" t="str">
        <f>VLOOKUP(B327,managelist_20211101!$B$3:$C$10442,2,FALSE)</f>
        <v>反射式標識板</v>
      </c>
      <c r="E327" s="130" t="s">
        <v>443</v>
      </c>
      <c r="F327" s="130" t="s">
        <v>186</v>
      </c>
    </row>
    <row r="328" spans="1:8" x14ac:dyDescent="0.15">
      <c r="A328" s="130">
        <v>327</v>
      </c>
      <c r="B328" s="130" t="s">
        <v>23230</v>
      </c>
      <c r="C328" s="130" t="s">
        <v>23231</v>
      </c>
      <c r="D328" s="130" t="str">
        <f>VLOOKUP(B328,managelist_20211101!$B$3:$C$10442,2,FALSE)</f>
        <v>WBGT数値による声掛け</v>
      </c>
      <c r="E328" s="130" t="s">
        <v>72</v>
      </c>
      <c r="F328" s="130" t="s">
        <v>150</v>
      </c>
    </row>
    <row r="329" spans="1:8" x14ac:dyDescent="0.15">
      <c r="A329" s="130">
        <v>328</v>
      </c>
      <c r="B329" s="130" t="s">
        <v>23232</v>
      </c>
      <c r="C329" s="130" t="s">
        <v>23233</v>
      </c>
      <c r="D329" s="130" t="str">
        <f>VLOOKUP(B329,managelist_20211101!$B$3:$C$10442,2,FALSE)</f>
        <v>セントルのシート養生とジエットヒーターによる加温</v>
      </c>
      <c r="E329" s="130" t="s">
        <v>342</v>
      </c>
      <c r="F329" s="130" t="s">
        <v>343</v>
      </c>
      <c r="G329" s="130" t="s">
        <v>2855</v>
      </c>
    </row>
    <row r="330" spans="1:8" x14ac:dyDescent="0.15">
      <c r="A330" s="130">
        <v>329</v>
      </c>
      <c r="B330" s="130" t="s">
        <v>23234</v>
      </c>
      <c r="C330" s="130" t="s">
        <v>23235</v>
      </c>
      <c r="D330" s="130" t="str">
        <f>VLOOKUP(B330,managelist_20211101!$B$3:$C$10442,2,FALSE)</f>
        <v>人手による目視・動作の点検作業</v>
      </c>
      <c r="E330" s="130" t="s">
        <v>12</v>
      </c>
      <c r="F330" s="130" t="s">
        <v>150</v>
      </c>
    </row>
    <row r="331" spans="1:8" x14ac:dyDescent="0.15">
      <c r="A331" s="130">
        <v>330</v>
      </c>
      <c r="B331" s="130" t="s">
        <v>23236</v>
      </c>
      <c r="C331" s="130" t="s">
        <v>23237</v>
      </c>
      <c r="D331" s="130" t="str">
        <f>VLOOKUP(B331,managelist_20211101!$B$3:$C$10442,2,FALSE)</f>
        <v>溶融亜鉛めっき処理をした鉄鋼製検査路</v>
      </c>
      <c r="E331" s="130" t="s">
        <v>466</v>
      </c>
      <c r="F331" s="130" t="s">
        <v>150</v>
      </c>
    </row>
    <row r="332" spans="1:8" x14ac:dyDescent="0.15">
      <c r="A332" s="130">
        <v>331</v>
      </c>
      <c r="B332" s="130" t="s">
        <v>23238</v>
      </c>
      <c r="C332" s="130" t="s">
        <v>23239</v>
      </c>
      <c r="D332" s="130" t="str">
        <f>VLOOKUP(B332,managelist_20211101!$B$3:$C$10442,2,FALSE)</f>
        <v>縦横断測量で得られた断面図を用いた平均断面法</v>
      </c>
      <c r="E332" s="130" t="s">
        <v>380</v>
      </c>
      <c r="F332" s="130" t="s">
        <v>390</v>
      </c>
      <c r="G332" s="130" t="s">
        <v>390</v>
      </c>
      <c r="H332" s="130" t="s">
        <v>150</v>
      </c>
    </row>
    <row r="333" spans="1:8" x14ac:dyDescent="0.15">
      <c r="A333" s="130">
        <v>332</v>
      </c>
      <c r="B333" s="130" t="s">
        <v>23240</v>
      </c>
      <c r="C333" s="130" t="s">
        <v>23241</v>
      </c>
      <c r="D333" s="130" t="str">
        <f>VLOOKUP(B333,managelist_20211101!$B$3:$C$10442,2,FALSE)</f>
        <v>一般的な被覆鉄線かご</v>
      </c>
      <c r="E333" s="130" t="s">
        <v>22</v>
      </c>
      <c r="F333" s="130" t="s">
        <v>26</v>
      </c>
      <c r="G333" s="130" t="s">
        <v>12140</v>
      </c>
    </row>
    <row r="334" spans="1:8" x14ac:dyDescent="0.15">
      <c r="A334" s="130">
        <v>333</v>
      </c>
      <c r="B334" s="130" t="s">
        <v>23242</v>
      </c>
      <c r="C334" s="130" t="s">
        <v>23243</v>
      </c>
      <c r="D334" s="130" t="e">
        <f>VLOOKUP(B334,managelist_20211101!$B$3:$C$10442,2,FALSE)</f>
        <v>#N/A</v>
      </c>
      <c r="E334" s="130" t="s">
        <v>57</v>
      </c>
      <c r="F334" s="130" t="s">
        <v>514</v>
      </c>
      <c r="G334" s="130" t="s">
        <v>2917</v>
      </c>
      <c r="H334" s="130" t="s">
        <v>150</v>
      </c>
    </row>
    <row r="335" spans="1:8" x14ac:dyDescent="0.15">
      <c r="A335" s="130">
        <v>334</v>
      </c>
      <c r="B335" s="130" t="s">
        <v>23244</v>
      </c>
      <c r="C335" s="130" t="s">
        <v>23245</v>
      </c>
      <c r="D335" s="130" t="str">
        <f>VLOOKUP(B335,managelist_20211101!$B$3:$C$10442,2,FALSE)</f>
        <v>普通コンクリートを使用したプレキャストL型擁壁</v>
      </c>
      <c r="E335" s="130" t="s">
        <v>382</v>
      </c>
      <c r="F335" s="130" t="s">
        <v>2</v>
      </c>
      <c r="G335" s="130" t="s">
        <v>2837</v>
      </c>
    </row>
    <row r="336" spans="1:8" x14ac:dyDescent="0.15">
      <c r="A336" s="130">
        <v>335</v>
      </c>
      <c r="B336" s="130" t="s">
        <v>23246</v>
      </c>
      <c r="C336" s="130" t="s">
        <v>23247</v>
      </c>
      <c r="D336" s="130" t="str">
        <f>VLOOKUP(B336,managelist_20211101!$B$3:$C$10442,2,FALSE)</f>
        <v>２次元の図面を手動作成</v>
      </c>
      <c r="E336" s="130" t="s">
        <v>538</v>
      </c>
      <c r="F336" s="130" t="s">
        <v>150</v>
      </c>
    </row>
    <row r="337" spans="1:8" x14ac:dyDescent="0.15">
      <c r="A337" s="130">
        <v>336</v>
      </c>
      <c r="B337" s="130" t="s">
        <v>23248</v>
      </c>
      <c r="C337" s="130" t="s">
        <v>23249</v>
      </c>
      <c r="D337" s="130" t="str">
        <f>VLOOKUP(B337,managelist_20211101!$B$3:$C$10442,2,FALSE)</f>
        <v>AGF工法に用いる一般構造用炭素鋼鋼管(STK400)</v>
      </c>
      <c r="E337" s="130" t="s">
        <v>342</v>
      </c>
      <c r="F337" s="130" t="s">
        <v>343</v>
      </c>
      <c r="G337" s="130" t="s">
        <v>12241</v>
      </c>
    </row>
    <row r="338" spans="1:8" x14ac:dyDescent="0.15">
      <c r="A338" s="130">
        <v>337</v>
      </c>
      <c r="B338" s="130" t="s">
        <v>23250</v>
      </c>
      <c r="C338" s="130" t="s">
        <v>23251</v>
      </c>
      <c r="D338" s="130" t="str">
        <f>VLOOKUP(B338,managelist_20211101!$B$3:$C$10442,2,FALSE)</f>
        <v>レバーブロックでチェーンの弛みを補正する技術</v>
      </c>
      <c r="E338" s="130" t="s">
        <v>12</v>
      </c>
      <c r="F338" s="130" t="s">
        <v>15</v>
      </c>
      <c r="G338" s="130" t="s">
        <v>2881</v>
      </c>
    </row>
    <row r="339" spans="1:8" x14ac:dyDescent="0.15">
      <c r="A339" s="130">
        <v>338</v>
      </c>
      <c r="B339" s="130" t="s">
        <v>23252</v>
      </c>
      <c r="C339" s="130" t="s">
        <v>23253</v>
      </c>
      <c r="D339" s="130" t="str">
        <f>VLOOKUP(B339,managelist_20211101!$B$3:$C$10442,2,FALSE)</f>
        <v>JIS G 3525に規定されるワイヤロープ</v>
      </c>
      <c r="E339" s="130" t="s">
        <v>12</v>
      </c>
      <c r="F339" s="130" t="s">
        <v>150</v>
      </c>
    </row>
    <row r="340" spans="1:8" x14ac:dyDescent="0.15">
      <c r="A340" s="130">
        <v>339</v>
      </c>
      <c r="B340" s="130" t="s">
        <v>23254</v>
      </c>
      <c r="C340" s="130" t="s">
        <v>23255</v>
      </c>
      <c r="D340" s="130" t="str">
        <f>VLOOKUP(B340,managelist_20211101!$B$3:$C$10442,2,FALSE)</f>
        <v>ゴムマット</v>
      </c>
      <c r="E340" s="130" t="s">
        <v>12</v>
      </c>
      <c r="F340" s="130" t="s">
        <v>150</v>
      </c>
    </row>
    <row r="341" spans="1:8" x14ac:dyDescent="0.15">
      <c r="A341" s="130">
        <v>340</v>
      </c>
      <c r="B341" s="130" t="s">
        <v>23256</v>
      </c>
      <c r="C341" s="130" t="s">
        <v>23257</v>
      </c>
      <c r="D341" s="130" t="str">
        <f>VLOOKUP(B341,managelist_20211101!$B$3:$C$10442,2,FALSE)</f>
        <v>現場吹付法枠工+枠内緑化工</v>
      </c>
      <c r="E341" s="130" t="s">
        <v>382</v>
      </c>
      <c r="F341" s="130" t="s">
        <v>166</v>
      </c>
      <c r="G341" s="130" t="s">
        <v>386</v>
      </c>
      <c r="H341" s="130" t="s">
        <v>387</v>
      </c>
    </row>
    <row r="342" spans="1:8" x14ac:dyDescent="0.15">
      <c r="A342" s="130">
        <v>341</v>
      </c>
      <c r="B342" s="130" t="s">
        <v>23258</v>
      </c>
      <c r="C342" s="130" t="s">
        <v>23259</v>
      </c>
      <c r="D342" s="130" t="str">
        <f>VLOOKUP(B342,managelist_20211101!$B$3:$C$10442,2,FALSE)</f>
        <v>軽量鋼矢板による簡易土留工法</v>
      </c>
      <c r="E342" s="130" t="s">
        <v>12</v>
      </c>
      <c r="F342" s="130" t="s">
        <v>14</v>
      </c>
    </row>
    <row r="343" spans="1:8" x14ac:dyDescent="0.15">
      <c r="A343" s="130">
        <v>342</v>
      </c>
      <c r="B343" s="130" t="s">
        <v>23260</v>
      </c>
      <c r="C343" s="130" t="s">
        <v>23261</v>
      </c>
      <c r="D343" s="130" t="str">
        <f>VLOOKUP(B343,managelist_20211101!$B$3:$C$10442,2,FALSE)</f>
        <v>チューブ保安灯</v>
      </c>
      <c r="E343" s="130" t="s">
        <v>443</v>
      </c>
      <c r="F343" s="130" t="s">
        <v>444</v>
      </c>
      <c r="G343" s="130" t="s">
        <v>12185</v>
      </c>
    </row>
    <row r="344" spans="1:8" x14ac:dyDescent="0.15">
      <c r="A344" s="130">
        <v>343</v>
      </c>
      <c r="B344" s="130" t="s">
        <v>23262</v>
      </c>
      <c r="C344" s="130" t="s">
        <v>23263</v>
      </c>
      <c r="D344" s="130" t="str">
        <f>VLOOKUP(B344,managelist_20211101!$B$3:$C$10442,2,FALSE)</f>
        <v>ＡＬＣ局舎</v>
      </c>
      <c r="E344" s="130" t="s">
        <v>54</v>
      </c>
      <c r="F344" s="130" t="s">
        <v>175</v>
      </c>
      <c r="G344" s="130" t="s">
        <v>2897</v>
      </c>
    </row>
    <row r="345" spans="1:8" x14ac:dyDescent="0.15">
      <c r="A345" s="130">
        <v>344</v>
      </c>
      <c r="B345" s="130" t="s">
        <v>23264</v>
      </c>
      <c r="C345" s="130" t="s">
        <v>23265</v>
      </c>
      <c r="D345" s="130" t="str">
        <f>VLOOKUP(B345,managelist_20211101!$B$3:$C$10442,2,FALSE)</f>
        <v>一般的なバックホウ＋車両重量計</v>
      </c>
      <c r="E345" s="130" t="s">
        <v>380</v>
      </c>
      <c r="F345" s="130" t="s">
        <v>380</v>
      </c>
      <c r="G345" s="130" t="s">
        <v>2849</v>
      </c>
    </row>
    <row r="346" spans="1:8" x14ac:dyDescent="0.15">
      <c r="A346" s="130">
        <v>345</v>
      </c>
      <c r="B346" s="130" t="s">
        <v>23266</v>
      </c>
      <c r="C346" s="130" t="s">
        <v>23267</v>
      </c>
      <c r="D346" s="130" t="str">
        <f>VLOOKUP(B346,managelist_20211101!$B$3:$C$10442,2,FALSE)</f>
        <v>一般顔料に反射用ガラスビーズ等を散布した溶融型道路標示塗料</v>
      </c>
      <c r="E346" s="130" t="s">
        <v>425</v>
      </c>
      <c r="F346" s="130" t="s">
        <v>428</v>
      </c>
      <c r="G346" s="130" t="s">
        <v>428</v>
      </c>
      <c r="H346" s="130" t="s">
        <v>121</v>
      </c>
    </row>
    <row r="347" spans="1:8" x14ac:dyDescent="0.15">
      <c r="A347" s="130">
        <v>346</v>
      </c>
      <c r="B347" s="130" t="s">
        <v>23268</v>
      </c>
      <c r="C347" s="130" t="s">
        <v>23269</v>
      </c>
      <c r="D347" s="130" t="str">
        <f>VLOOKUP(B347,managelist_20211101!$B$3:$C$10442,2,FALSE)</f>
        <v>コンクリート保護用の表面被覆塗料</v>
      </c>
      <c r="E347" s="130" t="s">
        <v>197</v>
      </c>
      <c r="F347" s="130" t="s">
        <v>12142</v>
      </c>
    </row>
    <row r="348" spans="1:8" x14ac:dyDescent="0.15">
      <c r="A348" s="130">
        <v>347</v>
      </c>
      <c r="B348" s="130" t="s">
        <v>23270</v>
      </c>
      <c r="C348" s="130" t="s">
        <v>23271</v>
      </c>
      <c r="D348" s="130" t="str">
        <f>VLOOKUP(B348,managelist_20211101!$B$3:$C$10442,2,FALSE)</f>
        <v>現場管理者による拡声器での注意喚起</v>
      </c>
      <c r="E348" s="130" t="s">
        <v>12</v>
      </c>
      <c r="F348" s="130" t="s">
        <v>1631</v>
      </c>
    </row>
    <row r="349" spans="1:8" x14ac:dyDescent="0.15">
      <c r="A349" s="130">
        <v>348</v>
      </c>
      <c r="B349" s="130" t="s">
        <v>23272</v>
      </c>
      <c r="C349" s="130" t="s">
        <v>23273</v>
      </c>
      <c r="D349" s="130" t="str">
        <f>VLOOKUP(B349,managelist_20211101!$B$3:$C$10442,2,FALSE)</f>
        <v>低圧ナトリウムランプを使用したトンネル照明器具</v>
      </c>
      <c r="E349" s="130" t="s">
        <v>54</v>
      </c>
      <c r="F349" s="130" t="s">
        <v>55</v>
      </c>
      <c r="G349" s="130" t="s">
        <v>2883</v>
      </c>
    </row>
    <row r="350" spans="1:8" x14ac:dyDescent="0.15">
      <c r="A350" s="130">
        <v>349</v>
      </c>
      <c r="B350" s="130" t="s">
        <v>23274</v>
      </c>
      <c r="C350" s="130" t="s">
        <v>23275</v>
      </c>
      <c r="D350" s="130" t="str">
        <f>VLOOKUP(B350,managelist_20211101!$B$3:$C$10442,2,FALSE)</f>
        <v>監視員による安全監視</v>
      </c>
      <c r="E350" s="130" t="s">
        <v>382</v>
      </c>
      <c r="F350" s="130" t="s">
        <v>558</v>
      </c>
    </row>
    <row r="351" spans="1:8" x14ac:dyDescent="0.15">
      <c r="A351" s="130">
        <v>350</v>
      </c>
      <c r="B351" s="130" t="s">
        <v>23276</v>
      </c>
      <c r="C351" s="130" t="s">
        <v>23277</v>
      </c>
      <c r="D351" s="130" t="str">
        <f>VLOOKUP(B351,managelist_20211101!$B$3:$C$10442,2,FALSE)</f>
        <v>防音シートで覆った枠組み足場</v>
      </c>
      <c r="E351" s="130" t="s">
        <v>72</v>
      </c>
      <c r="F351" s="130" t="s">
        <v>577</v>
      </c>
    </row>
    <row r="352" spans="1:8" x14ac:dyDescent="0.15">
      <c r="A352" s="130">
        <v>351</v>
      </c>
      <c r="B352" s="130" t="s">
        <v>23278</v>
      </c>
      <c r="C352" s="130" t="s">
        <v>23279</v>
      </c>
      <c r="D352" s="130" t="str">
        <f>VLOOKUP(B352,managelist_20211101!$B$3:$C$10442,2,FALSE)</f>
        <v>ワイヤーセンサーを使った土石流検知システム</v>
      </c>
      <c r="E352" s="130" t="s">
        <v>45</v>
      </c>
      <c r="F352" s="130" t="s">
        <v>380</v>
      </c>
    </row>
    <row r="353" spans="1:8" x14ac:dyDescent="0.15">
      <c r="A353" s="130">
        <v>352</v>
      </c>
      <c r="B353" s="130" t="s">
        <v>23280</v>
      </c>
      <c r="C353" s="130" t="s">
        <v>23281</v>
      </c>
      <c r="D353" s="130" t="str">
        <f>VLOOKUP(B353,managelist_20211101!$B$3:$C$10442,2,FALSE)</f>
        <v>ビニロンロープ</v>
      </c>
      <c r="E353" s="130" t="s">
        <v>382</v>
      </c>
      <c r="F353" s="130" t="s">
        <v>166</v>
      </c>
      <c r="G353" s="130" t="s">
        <v>150</v>
      </c>
    </row>
    <row r="354" spans="1:8" x14ac:dyDescent="0.15">
      <c r="A354" s="130">
        <v>353</v>
      </c>
      <c r="B354" s="130" t="s">
        <v>23282</v>
      </c>
      <c r="C354" s="130" t="s">
        <v>23283</v>
      </c>
      <c r="D354" s="130" t="str">
        <f>VLOOKUP(B354,managelist_20211101!$B$3:$C$10442,2,FALSE)</f>
        <v>監督員等が現場まで臨場をした立会</v>
      </c>
      <c r="E354" s="130" t="s">
        <v>382</v>
      </c>
      <c r="F354" s="130" t="s">
        <v>558</v>
      </c>
    </row>
    <row r="355" spans="1:8" x14ac:dyDescent="0.15">
      <c r="A355" s="130">
        <v>354</v>
      </c>
      <c r="B355" s="130" t="s">
        <v>23284</v>
      </c>
      <c r="C355" s="130" t="s">
        <v>23285</v>
      </c>
      <c r="D355" s="130" t="str">
        <f>VLOOKUP(B355,managelist_20211101!$B$3:$C$10442,2,FALSE)</f>
        <v>ポリマー改質アスファルトⅡ型舗装</v>
      </c>
      <c r="E355" s="130" t="s">
        <v>425</v>
      </c>
      <c r="F355" s="130" t="s">
        <v>427</v>
      </c>
      <c r="G355" s="130" t="s">
        <v>427</v>
      </c>
      <c r="H355" s="130" t="s">
        <v>121</v>
      </c>
    </row>
    <row r="356" spans="1:8" x14ac:dyDescent="0.15">
      <c r="A356" s="130">
        <v>355</v>
      </c>
      <c r="B356" s="130" t="s">
        <v>23286</v>
      </c>
      <c r="C356" s="130" t="s">
        <v>23287</v>
      </c>
      <c r="D356" s="130" t="str">
        <f>VLOOKUP(B356,managelist_20211101!$B$3:$C$10442,2,FALSE)</f>
        <v>一般的な鋼製配管切替式の覆工コンクリート打設</v>
      </c>
      <c r="E356" s="130" t="s">
        <v>342</v>
      </c>
      <c r="F356" s="130" t="s">
        <v>343</v>
      </c>
      <c r="G356" s="130" t="s">
        <v>2855</v>
      </c>
    </row>
    <row r="357" spans="1:8" x14ac:dyDescent="0.15">
      <c r="A357" s="130">
        <v>356</v>
      </c>
      <c r="B357" s="130" t="s">
        <v>23288</v>
      </c>
      <c r="C357" s="130" t="s">
        <v>23289</v>
      </c>
      <c r="D357" s="130" t="str">
        <f>VLOOKUP(B357,managelist_20211101!$B$3:$C$10442,2,FALSE)</f>
        <v>吹付枠工併用地山補強土工</v>
      </c>
      <c r="E357" s="130" t="s">
        <v>382</v>
      </c>
      <c r="F357" s="130" t="s">
        <v>166</v>
      </c>
      <c r="G357" s="130" t="s">
        <v>407</v>
      </c>
    </row>
    <row r="358" spans="1:8" x14ac:dyDescent="0.15">
      <c r="A358" s="130">
        <v>357</v>
      </c>
      <c r="B358" s="130" t="s">
        <v>23290</v>
      </c>
      <c r="C358" s="130" t="s">
        <v>23291</v>
      </c>
      <c r="D358" s="130" t="str">
        <f>VLOOKUP(B358,managelist_20211101!$B$3:$C$10442,2,FALSE)</f>
        <v>雪崩予防柵（千鳥配置）</v>
      </c>
      <c r="E358" s="130" t="s">
        <v>443</v>
      </c>
      <c r="F358" s="130" t="s">
        <v>444</v>
      </c>
      <c r="G358" s="130" t="s">
        <v>12189</v>
      </c>
    </row>
    <row r="359" spans="1:8" x14ac:dyDescent="0.15">
      <c r="A359" s="130">
        <v>358</v>
      </c>
      <c r="B359" s="130" t="s">
        <v>23292</v>
      </c>
      <c r="C359" s="130" t="s">
        <v>23293</v>
      </c>
      <c r="D359" s="130" t="str">
        <f>VLOOKUP(B359,managelist_20211101!$B$3:$C$10442,2,FALSE)</f>
        <v>左右対称の単管バリケード</v>
      </c>
      <c r="E359" s="130" t="s">
        <v>12</v>
      </c>
      <c r="F359" s="130" t="s">
        <v>150</v>
      </c>
    </row>
    <row r="360" spans="1:8" x14ac:dyDescent="0.15">
      <c r="A360" s="130">
        <v>359</v>
      </c>
      <c r="B360" s="130" t="s">
        <v>23294</v>
      </c>
      <c r="C360" s="130" t="s">
        <v>23295</v>
      </c>
      <c r="D360" s="130" t="str">
        <f>VLOOKUP(B360,managelist_20211101!$B$3:$C$10442,2,FALSE)</f>
        <v>道路除草工（肩掛け式：飛び石防護有り）</v>
      </c>
      <c r="E360" s="130" t="s">
        <v>197</v>
      </c>
      <c r="F360" s="130" t="s">
        <v>201</v>
      </c>
      <c r="G360" s="130" t="s">
        <v>397</v>
      </c>
      <c r="H360" s="130" t="s">
        <v>2869</v>
      </c>
    </row>
    <row r="361" spans="1:8" x14ac:dyDescent="0.15">
      <c r="A361" s="130">
        <v>360</v>
      </c>
      <c r="B361" s="130" t="s">
        <v>23296</v>
      </c>
      <c r="C361" s="130" t="s">
        <v>23297</v>
      </c>
      <c r="D361" s="130" t="str">
        <f>VLOOKUP(B361,managelist_20211101!$B$3:$C$10442,2,FALSE)</f>
        <v>再生クラッシャーラン</v>
      </c>
      <c r="E361" s="130" t="s">
        <v>380</v>
      </c>
      <c r="F361" s="130" t="s">
        <v>380</v>
      </c>
      <c r="G361" s="130" t="s">
        <v>2894</v>
      </c>
    </row>
    <row r="362" spans="1:8" x14ac:dyDescent="0.15">
      <c r="A362" s="130">
        <v>361</v>
      </c>
      <c r="B362" s="130" t="s">
        <v>23298</v>
      </c>
      <c r="C362" s="130" t="s">
        <v>23299</v>
      </c>
      <c r="D362" s="130" t="str">
        <f>VLOOKUP(B362,managelist_20211101!$B$3:$C$10442,2,FALSE)</f>
        <v>ストレートアスファルト混合物</v>
      </c>
      <c r="E362" s="130" t="s">
        <v>425</v>
      </c>
      <c r="F362" s="130" t="s">
        <v>427</v>
      </c>
      <c r="G362" s="130" t="s">
        <v>427</v>
      </c>
      <c r="H362" s="130" t="s">
        <v>121</v>
      </c>
    </row>
    <row r="363" spans="1:8" x14ac:dyDescent="0.15">
      <c r="A363" s="130">
        <v>362</v>
      </c>
      <c r="B363" s="130" t="s">
        <v>23300</v>
      </c>
      <c r="C363" s="130" t="s">
        <v>23301</v>
      </c>
      <c r="D363" s="130" t="str">
        <f>VLOOKUP(B363,managelist_20211101!$B$3:$C$10442,2,FALSE)</f>
        <v>大型ブロック積み＋仮設土留め</v>
      </c>
      <c r="E363" s="130" t="s">
        <v>382</v>
      </c>
      <c r="F363" s="130" t="s">
        <v>166</v>
      </c>
      <c r="G363" s="130" t="s">
        <v>407</v>
      </c>
    </row>
    <row r="364" spans="1:8" x14ac:dyDescent="0.15">
      <c r="A364" s="130">
        <v>363</v>
      </c>
      <c r="B364" s="130" t="s">
        <v>8829</v>
      </c>
      <c r="C364" s="130" t="s">
        <v>19163</v>
      </c>
      <c r="D364" s="130" t="str">
        <f>VLOOKUP(B364,managelist_20211101!$B$3:$C$10442,2,FALSE)</f>
        <v>未処理木材による地盤補強(アースオーガ工法)</v>
      </c>
      <c r="E364" s="130" t="s">
        <v>382</v>
      </c>
      <c r="F364" s="130" t="s">
        <v>60</v>
      </c>
      <c r="G364" s="130" t="s">
        <v>150</v>
      </c>
    </row>
    <row r="365" spans="1:8" x14ac:dyDescent="0.15">
      <c r="A365" s="130">
        <v>364</v>
      </c>
      <c r="B365" s="130" t="s">
        <v>8828</v>
      </c>
      <c r="C365" s="130" t="s">
        <v>19161</v>
      </c>
      <c r="D365" s="130" t="str">
        <f>VLOOKUP(B365,managelist_20211101!$B$3:$C$10442,2,FALSE)</f>
        <v>従来型の北陸地方整備局仕様にもとづく歩道用ガードパイプ</v>
      </c>
      <c r="E365" s="130" t="s">
        <v>443</v>
      </c>
      <c r="F365" s="130" t="s">
        <v>444</v>
      </c>
      <c r="G365" s="130" t="s">
        <v>2893</v>
      </c>
    </row>
    <row r="366" spans="1:8" x14ac:dyDescent="0.15">
      <c r="A366" s="130">
        <v>365</v>
      </c>
      <c r="B366" s="130" t="s">
        <v>8827</v>
      </c>
      <c r="C366" s="130" t="s">
        <v>19159</v>
      </c>
      <c r="D366" s="130" t="str">
        <f>VLOOKUP(B366,managelist_20211101!$B$3:$C$10442,2,FALSE)</f>
        <v>構造物の展開図(紙)を利⽤した点検結果の記録および点検結果をデータ化し調書を作成する作業</v>
      </c>
      <c r="E366" s="130" t="s">
        <v>127</v>
      </c>
      <c r="F366" s="130" t="s">
        <v>46</v>
      </c>
      <c r="G366" s="130" t="s">
        <v>413</v>
      </c>
    </row>
    <row r="367" spans="1:8" x14ac:dyDescent="0.15">
      <c r="A367" s="130">
        <v>366</v>
      </c>
      <c r="B367" s="130" t="s">
        <v>8826</v>
      </c>
      <c r="C367" s="130" t="s">
        <v>19157</v>
      </c>
      <c r="D367" s="130" t="str">
        <f>VLOOKUP(B367,managelist_20211101!$B$3:$C$10442,2,FALSE)</f>
        <v>ライナープレート立坑構築における、普通ボルト方式部材接合技術</v>
      </c>
      <c r="E367" s="130" t="s">
        <v>58</v>
      </c>
      <c r="F367" s="130" t="s">
        <v>348</v>
      </c>
      <c r="G367" s="130" t="s">
        <v>348</v>
      </c>
      <c r="H367" s="130" t="s">
        <v>12069</v>
      </c>
    </row>
    <row r="368" spans="1:8" x14ac:dyDescent="0.15">
      <c r="A368" s="130">
        <v>367</v>
      </c>
      <c r="B368" s="130" t="s">
        <v>8825</v>
      </c>
      <c r="C368" s="130" t="s">
        <v>19155</v>
      </c>
      <c r="D368" s="130" t="str">
        <f>VLOOKUP(B368,managelist_20211101!$B$3:$C$10442,2,FALSE)</f>
        <v>人力による計測データの収集・閲覧・通報・記録</v>
      </c>
      <c r="E368" s="130" t="s">
        <v>489</v>
      </c>
      <c r="F368" s="130" t="s">
        <v>12252</v>
      </c>
    </row>
    <row r="369" spans="1:8" x14ac:dyDescent="0.15">
      <c r="A369" s="130">
        <v>368</v>
      </c>
      <c r="B369" s="130" t="s">
        <v>4109</v>
      </c>
      <c r="C369" s="130" t="s">
        <v>13282</v>
      </c>
      <c r="D369" s="130" t="str">
        <f>VLOOKUP(B369,managelist_20211101!$B$3:$C$10442,2,FALSE)</f>
        <v>購入砂を用いた擁壁の埋戻し</v>
      </c>
      <c r="E369" s="130" t="s">
        <v>380</v>
      </c>
      <c r="F369" s="130" t="s">
        <v>433</v>
      </c>
      <c r="G369" s="130" t="s">
        <v>12011</v>
      </c>
    </row>
    <row r="370" spans="1:8" x14ac:dyDescent="0.15">
      <c r="A370" s="130">
        <v>369</v>
      </c>
      <c r="B370" s="130" t="s">
        <v>5527</v>
      </c>
      <c r="C370" s="130" t="s">
        <v>14856</v>
      </c>
      <c r="D370" s="130" t="str">
        <f>VLOOKUP(B370,managelist_20211101!$B$3:$C$10442,2,FALSE)</f>
        <v>推進工標準滑材(ベントナイト、マッドオイル、固化材、CMCの混合物)</v>
      </c>
      <c r="E370" s="130" t="s">
        <v>173</v>
      </c>
      <c r="F370" s="130" t="s">
        <v>12224</v>
      </c>
      <c r="G370" s="130" t="s">
        <v>12298</v>
      </c>
    </row>
    <row r="371" spans="1:8" x14ac:dyDescent="0.15">
      <c r="A371" s="130">
        <v>370</v>
      </c>
      <c r="B371" s="130" t="s">
        <v>8824</v>
      </c>
      <c r="C371" s="130" t="s">
        <v>765</v>
      </c>
      <c r="D371" s="130" t="str">
        <f>VLOOKUP(B371,managelist_20211101!$B$3:$C$10442,2,FALSE)</f>
        <v>鉱物油系油圧作動油</v>
      </c>
      <c r="E371" s="130" t="s">
        <v>489</v>
      </c>
      <c r="F371" s="130" t="s">
        <v>490</v>
      </c>
      <c r="G371" s="130" t="s">
        <v>2871</v>
      </c>
    </row>
    <row r="372" spans="1:8" x14ac:dyDescent="0.15">
      <c r="A372" s="130">
        <v>371</v>
      </c>
      <c r="B372" s="130" t="s">
        <v>6700</v>
      </c>
      <c r="C372" s="130" t="s">
        <v>16273</v>
      </c>
      <c r="D372" s="130" t="str">
        <f>VLOOKUP(B372,managelist_20211101!$B$3:$C$10442,2,FALSE)</f>
        <v>携帯電話やタブレットを使用した音声・文字・映像による直接情報交換</v>
      </c>
      <c r="E372" s="130" t="s">
        <v>54</v>
      </c>
      <c r="F372" s="130" t="s">
        <v>56</v>
      </c>
      <c r="G372" s="130" t="s">
        <v>2865</v>
      </c>
      <c r="H372" s="130" t="s">
        <v>2866</v>
      </c>
    </row>
    <row r="373" spans="1:8" x14ac:dyDescent="0.15">
      <c r="A373" s="130">
        <v>372</v>
      </c>
      <c r="B373" s="130" t="s">
        <v>6699</v>
      </c>
      <c r="C373" s="130" t="s">
        <v>16271</v>
      </c>
      <c r="D373" s="130" t="str">
        <f>VLOOKUP(B373,managelist_20211101!$B$3:$C$10442,2,FALSE)</f>
        <v>潜水工の水中施工による仮締切用ライナープレート組立工法</v>
      </c>
      <c r="E373" s="130" t="s">
        <v>12</v>
      </c>
      <c r="F373" s="130" t="s">
        <v>14</v>
      </c>
    </row>
    <row r="374" spans="1:8" x14ac:dyDescent="0.15">
      <c r="A374" s="130">
        <v>373</v>
      </c>
      <c r="B374" s="130" t="s">
        <v>6698</v>
      </c>
      <c r="C374" s="130" t="s">
        <v>16269</v>
      </c>
      <c r="D374" s="130" t="str">
        <f>VLOOKUP(B374,managelist_20211101!$B$3:$C$10442,2,FALSE)</f>
        <v>シバ</v>
      </c>
      <c r="E374" s="130" t="s">
        <v>408</v>
      </c>
      <c r="F374" s="130" t="s">
        <v>217</v>
      </c>
      <c r="G374" s="130" t="s">
        <v>12279</v>
      </c>
    </row>
    <row r="375" spans="1:8" x14ac:dyDescent="0.15">
      <c r="A375" s="130">
        <v>374</v>
      </c>
      <c r="B375" s="130" t="s">
        <v>5526</v>
      </c>
      <c r="C375" s="130" t="s">
        <v>14854</v>
      </c>
      <c r="D375" s="130" t="str">
        <f>VLOOKUP(B375,managelist_20211101!$B$3:$C$10442,2,FALSE)</f>
        <v>人力による止水板保持。</v>
      </c>
      <c r="E375" s="130" t="s">
        <v>11</v>
      </c>
      <c r="F375" s="130" t="s">
        <v>390</v>
      </c>
      <c r="G375" s="130" t="s">
        <v>390</v>
      </c>
      <c r="H375" s="130" t="s">
        <v>2850</v>
      </c>
    </row>
    <row r="376" spans="1:8" x14ac:dyDescent="0.15">
      <c r="A376" s="130">
        <v>375</v>
      </c>
      <c r="B376" s="130" t="s">
        <v>11782</v>
      </c>
      <c r="C376" s="130" t="s">
        <v>21860</v>
      </c>
      <c r="D376" s="130" t="str">
        <f>VLOOKUP(B376,managelist_20211101!$B$3:$C$10442,2,FALSE)</f>
        <v>不透明なシール材を用いた自動式低圧注入工法</v>
      </c>
      <c r="E376" s="130" t="s">
        <v>11</v>
      </c>
      <c r="F376" s="130" t="s">
        <v>11</v>
      </c>
      <c r="G376" s="130" t="s">
        <v>150</v>
      </c>
    </row>
    <row r="377" spans="1:8" x14ac:dyDescent="0.15">
      <c r="A377" s="130">
        <v>376</v>
      </c>
      <c r="B377" s="130" t="s">
        <v>8823</v>
      </c>
      <c r="C377" s="130" t="s">
        <v>19153</v>
      </c>
      <c r="D377" s="130" t="str">
        <f>VLOOKUP(B377,managelist_20211101!$B$3:$C$10442,2,FALSE)</f>
        <v>PL6ｔ×50㎜×200㎜（一般的）を用いた電気溶接</v>
      </c>
      <c r="E377" s="130" t="s">
        <v>12</v>
      </c>
      <c r="F377" s="130" t="s">
        <v>150</v>
      </c>
    </row>
    <row r="378" spans="1:8" x14ac:dyDescent="0.15">
      <c r="A378" s="130">
        <v>377</v>
      </c>
      <c r="B378" s="130" t="s">
        <v>4746</v>
      </c>
      <c r="C378" s="130" t="s">
        <v>13952</v>
      </c>
      <c r="D378" s="130" t="str">
        <f>VLOOKUP(B378,managelist_20211101!$B$3:$C$10442,2,FALSE)</f>
        <v>鉄筋コンクリート増厚工法</v>
      </c>
      <c r="E378" s="130" t="s">
        <v>197</v>
      </c>
      <c r="F378" s="130" t="s">
        <v>200</v>
      </c>
      <c r="G378" s="130" t="s">
        <v>150</v>
      </c>
    </row>
    <row r="379" spans="1:8" x14ac:dyDescent="0.15">
      <c r="A379" s="130">
        <v>378</v>
      </c>
      <c r="B379" s="130" t="s">
        <v>4745</v>
      </c>
      <c r="C379" s="130" t="s">
        <v>13950</v>
      </c>
      <c r="D379" s="130" t="str">
        <f>VLOOKUP(B379,managelist_20211101!$B$3:$C$10442,2,FALSE)</f>
        <v>人力掘削及び人力法面整形</v>
      </c>
      <c r="E379" s="130" t="s">
        <v>380</v>
      </c>
      <c r="F379" s="130" t="s">
        <v>380</v>
      </c>
      <c r="G379" s="130" t="s">
        <v>2849</v>
      </c>
    </row>
    <row r="380" spans="1:8" x14ac:dyDescent="0.15">
      <c r="A380" s="130">
        <v>379</v>
      </c>
      <c r="B380" s="130" t="s">
        <v>23302</v>
      </c>
      <c r="C380" s="130" t="s">
        <v>23303</v>
      </c>
      <c r="D380" s="130" t="e">
        <f>VLOOKUP(B380,managelist_20211101!$B$3:$C$10442,2,FALSE)</f>
        <v>#N/A</v>
      </c>
      <c r="E380" s="130" t="s">
        <v>57</v>
      </c>
      <c r="F380" s="130" t="s">
        <v>514</v>
      </c>
      <c r="G380" s="130" t="s">
        <v>2926</v>
      </c>
      <c r="H380" s="130" t="s">
        <v>2927</v>
      </c>
    </row>
    <row r="381" spans="1:8" x14ac:dyDescent="0.15">
      <c r="A381" s="130">
        <v>380</v>
      </c>
      <c r="B381" s="130" t="s">
        <v>6697</v>
      </c>
      <c r="C381" s="130" t="s">
        <v>16267</v>
      </c>
      <c r="D381" s="130" t="str">
        <f>VLOOKUP(B381,managelist_20211101!$B$3:$C$10442,2,FALSE)</f>
        <v>歩車道境界ブロックC型＋基礎コンクリート</v>
      </c>
      <c r="E381" s="130" t="s">
        <v>443</v>
      </c>
      <c r="F381" s="130" t="s">
        <v>183</v>
      </c>
    </row>
    <row r="382" spans="1:8" x14ac:dyDescent="0.15">
      <c r="A382" s="130">
        <v>381</v>
      </c>
      <c r="B382" s="130" t="s">
        <v>8822</v>
      </c>
      <c r="C382" s="130" t="s">
        <v>19151</v>
      </c>
      <c r="D382" s="130" t="str">
        <f>VLOOKUP(B382,managelist_20211101!$B$3:$C$10442,2,FALSE)</f>
        <v>安定処理工（自走式土質改良工）</v>
      </c>
      <c r="E382" s="130" t="s">
        <v>380</v>
      </c>
      <c r="F382" s="130" t="s">
        <v>431</v>
      </c>
    </row>
    <row r="383" spans="1:8" x14ac:dyDescent="0.15">
      <c r="A383" s="130">
        <v>382</v>
      </c>
      <c r="B383" s="130" t="s">
        <v>8821</v>
      </c>
      <c r="C383" s="130" t="s">
        <v>19149</v>
      </c>
      <c r="D383" s="130" t="str">
        <f>VLOOKUP(B383,managelist_20211101!$B$3:$C$10442,2,FALSE)</f>
        <v>オープンブラスト工法（第１種ケレン工法）</v>
      </c>
      <c r="E383" s="130" t="s">
        <v>197</v>
      </c>
      <c r="F383" s="130" t="s">
        <v>199</v>
      </c>
    </row>
    <row r="384" spans="1:8" x14ac:dyDescent="0.15">
      <c r="A384" s="130">
        <v>383</v>
      </c>
      <c r="B384" s="130" t="s">
        <v>5176</v>
      </c>
      <c r="C384" s="130" t="s">
        <v>14469</v>
      </c>
      <c r="D384" s="130" t="str">
        <f>VLOOKUP(B384,managelist_20211101!$B$3:$C$10442,2,FALSE)</f>
        <v>目視（監督員）による吹き流しの監視体制</v>
      </c>
      <c r="E384" s="130" t="s">
        <v>54</v>
      </c>
      <c r="F384" s="130" t="s">
        <v>56</v>
      </c>
      <c r="G384" s="130" t="s">
        <v>2865</v>
      </c>
      <c r="H384" s="130" t="s">
        <v>2878</v>
      </c>
    </row>
    <row r="385" spans="1:8" x14ac:dyDescent="0.15">
      <c r="A385" s="130">
        <v>384</v>
      </c>
      <c r="B385" s="130" t="s">
        <v>8820</v>
      </c>
      <c r="C385" s="130" t="s">
        <v>19147</v>
      </c>
      <c r="D385" s="130" t="str">
        <f>VLOOKUP(B385,managelist_20211101!$B$3:$C$10442,2,FALSE)</f>
        <v>ガードポスト+2段手摺</v>
      </c>
      <c r="E385" s="130" t="s">
        <v>12</v>
      </c>
      <c r="F385" s="130" t="s">
        <v>14</v>
      </c>
    </row>
    <row r="386" spans="1:8" x14ac:dyDescent="0.15">
      <c r="A386" s="130">
        <v>385</v>
      </c>
      <c r="B386" s="130" t="s">
        <v>8819</v>
      </c>
      <c r="C386" s="130" t="s">
        <v>19145</v>
      </c>
      <c r="D386" s="130" t="str">
        <f>VLOOKUP(B386,managelist_20211101!$B$3:$C$10442,2,FALSE)</f>
        <v>アンカーボルト複数本で設置するケーブルラック。</v>
      </c>
      <c r="E386" s="130" t="s">
        <v>54</v>
      </c>
      <c r="F386" s="130" t="s">
        <v>55</v>
      </c>
      <c r="G386" s="130" t="s">
        <v>2883</v>
      </c>
    </row>
    <row r="387" spans="1:8" x14ac:dyDescent="0.15">
      <c r="A387" s="130">
        <v>386</v>
      </c>
      <c r="B387" s="130" t="s">
        <v>8818</v>
      </c>
      <c r="C387" s="130" t="s">
        <v>19144</v>
      </c>
      <c r="D387" s="130" t="str">
        <f>VLOOKUP(B387,managelist_20211101!$B$3:$C$10442,2,FALSE)</f>
        <v>有線LANシステム</v>
      </c>
      <c r="E387" s="130" t="s">
        <v>54</v>
      </c>
      <c r="F387" s="130" t="s">
        <v>175</v>
      </c>
      <c r="G387" s="130" t="s">
        <v>12327</v>
      </c>
    </row>
    <row r="388" spans="1:8" x14ac:dyDescent="0.15">
      <c r="A388" s="130">
        <v>387</v>
      </c>
      <c r="B388" s="130" t="s">
        <v>8817</v>
      </c>
      <c r="C388" s="130" t="s">
        <v>19142</v>
      </c>
      <c r="D388" s="130" t="str">
        <f>VLOOKUP(B388,managelist_20211101!$B$3:$C$10442,2,FALSE)</f>
        <v>現場打工法</v>
      </c>
      <c r="E388" s="130" t="s">
        <v>382</v>
      </c>
      <c r="F388" s="130" t="s">
        <v>331</v>
      </c>
      <c r="G388" s="130" t="s">
        <v>2829</v>
      </c>
      <c r="H388" s="130" t="s">
        <v>2831</v>
      </c>
    </row>
    <row r="389" spans="1:8" x14ac:dyDescent="0.15">
      <c r="A389" s="130">
        <v>388</v>
      </c>
      <c r="B389" s="130" t="s">
        <v>8816</v>
      </c>
      <c r="C389" s="130" t="s">
        <v>19140</v>
      </c>
      <c r="D389" s="130" t="str">
        <f>VLOOKUP(B389,managelist_20211101!$B$3:$C$10442,2,FALSE)</f>
        <v>階段ブロック工</v>
      </c>
      <c r="E389" s="130" t="s">
        <v>382</v>
      </c>
      <c r="F389" s="130" t="s">
        <v>166</v>
      </c>
      <c r="G389" s="130" t="s">
        <v>150</v>
      </c>
    </row>
    <row r="390" spans="1:8" x14ac:dyDescent="0.15">
      <c r="A390" s="130">
        <v>389</v>
      </c>
      <c r="B390" s="130" t="s">
        <v>8815</v>
      </c>
      <c r="C390" s="130" t="s">
        <v>19138</v>
      </c>
      <c r="D390" s="130" t="str">
        <f>VLOOKUP(B390,managelist_20211101!$B$3:$C$10442,2,FALSE)</f>
        <v>有線接続された仮設信号機とLED標示機を使った交通誘導員による人的誘導</v>
      </c>
      <c r="E390" s="130" t="s">
        <v>12</v>
      </c>
      <c r="F390" s="130" t="s">
        <v>150</v>
      </c>
    </row>
    <row r="391" spans="1:8" x14ac:dyDescent="0.15">
      <c r="A391" s="130">
        <v>390</v>
      </c>
      <c r="B391" s="130" t="s">
        <v>8814</v>
      </c>
      <c r="C391" s="130" t="s">
        <v>19136</v>
      </c>
      <c r="D391" s="130" t="str">
        <f>VLOOKUP(B391,managelist_20211101!$B$3:$C$10442,2,FALSE)</f>
        <v>工事灯（ソーラー式）</v>
      </c>
      <c r="E391" s="130" t="s">
        <v>12</v>
      </c>
      <c r="F391" s="130" t="s">
        <v>14</v>
      </c>
    </row>
    <row r="392" spans="1:8" x14ac:dyDescent="0.15">
      <c r="A392" s="130">
        <v>391</v>
      </c>
      <c r="B392" s="130" t="s">
        <v>23304</v>
      </c>
      <c r="C392" s="130" t="s">
        <v>23305</v>
      </c>
      <c r="D392" s="130" t="e">
        <f>VLOOKUP(B392,managelist_20211101!$B$3:$C$10442,2,FALSE)</f>
        <v>#N/A</v>
      </c>
      <c r="E392" s="130" t="s">
        <v>57</v>
      </c>
      <c r="F392" s="130" t="s">
        <v>2907</v>
      </c>
      <c r="G392" s="130" t="s">
        <v>46</v>
      </c>
    </row>
    <row r="393" spans="1:8" x14ac:dyDescent="0.15">
      <c r="A393" s="130">
        <v>392</v>
      </c>
      <c r="B393" s="130" t="s">
        <v>8813</v>
      </c>
      <c r="C393" s="130" t="s">
        <v>19135</v>
      </c>
      <c r="D393" s="130" t="str">
        <f>VLOOKUP(B393,managelist_20211101!$B$3:$C$10442,2,FALSE)</f>
        <v>オペレータの目視</v>
      </c>
      <c r="E393" s="130" t="s">
        <v>380</v>
      </c>
      <c r="F393" s="130" t="s">
        <v>150</v>
      </c>
    </row>
    <row r="394" spans="1:8" x14ac:dyDescent="0.15">
      <c r="A394" s="130">
        <v>393</v>
      </c>
      <c r="B394" s="130" t="s">
        <v>8812</v>
      </c>
      <c r="C394" s="130" t="s">
        <v>19133</v>
      </c>
      <c r="D394" s="130" t="str">
        <f>VLOOKUP(B394,managelist_20211101!$B$3:$C$10442,2,FALSE)</f>
        <v>一般的な金属製止水板</v>
      </c>
      <c r="E394" s="130" t="s">
        <v>12</v>
      </c>
      <c r="F394" s="130" t="s">
        <v>150</v>
      </c>
    </row>
    <row r="395" spans="1:8" x14ac:dyDescent="0.15">
      <c r="A395" s="130">
        <v>394</v>
      </c>
      <c r="B395" s="130" t="s">
        <v>8811</v>
      </c>
      <c r="C395" s="130" t="s">
        <v>19131</v>
      </c>
      <c r="D395" s="130" t="str">
        <f>VLOOKUP(B395,managelist_20211101!$B$3:$C$10442,2,FALSE)</f>
        <v>溶融亜鉛めっき鋼材</v>
      </c>
      <c r="E395" s="130" t="s">
        <v>495</v>
      </c>
      <c r="F395" s="130" t="s">
        <v>1633</v>
      </c>
    </row>
    <row r="396" spans="1:8" x14ac:dyDescent="0.15">
      <c r="A396" s="130">
        <v>395</v>
      </c>
      <c r="B396" s="130" t="s">
        <v>8810</v>
      </c>
      <c r="C396" s="130" t="s">
        <v>19129</v>
      </c>
      <c r="D396" s="130" t="str">
        <f>VLOOKUP(B396,managelist_20211101!$B$3:$C$10442,2,FALSE)</f>
        <v>圧縮空気による水道管洗浄</v>
      </c>
      <c r="E396" s="130" t="s">
        <v>526</v>
      </c>
      <c r="F396" s="130" t="s">
        <v>12235</v>
      </c>
    </row>
    <row r="397" spans="1:8" x14ac:dyDescent="0.15">
      <c r="A397" s="130">
        <v>396</v>
      </c>
      <c r="B397" s="130" t="s">
        <v>10737</v>
      </c>
      <c r="C397" s="130" t="s">
        <v>20885</v>
      </c>
      <c r="D397" s="130" t="str">
        <f>VLOOKUP(B397,managelist_20211101!$B$3:$C$10442,2,FALSE)</f>
        <v>シュミットハンマー</v>
      </c>
      <c r="E397" s="130" t="s">
        <v>127</v>
      </c>
      <c r="F397" s="130" t="s">
        <v>46</v>
      </c>
      <c r="G397" s="130" t="s">
        <v>413</v>
      </c>
    </row>
    <row r="398" spans="1:8" x14ac:dyDescent="0.15">
      <c r="A398" s="130">
        <v>397</v>
      </c>
      <c r="B398" s="130" t="s">
        <v>10736</v>
      </c>
      <c r="C398" s="130" t="s">
        <v>20884</v>
      </c>
      <c r="D398" s="130" t="str">
        <f>VLOOKUP(B398,managelist_20211101!$B$3:$C$10442,2,FALSE)</f>
        <v>袋詰玉石工</v>
      </c>
      <c r="E398" s="130" t="s">
        <v>22</v>
      </c>
      <c r="F398" s="130" t="s">
        <v>446</v>
      </c>
    </row>
    <row r="399" spans="1:8" x14ac:dyDescent="0.15">
      <c r="A399" s="130">
        <v>398</v>
      </c>
      <c r="B399" s="130" t="s">
        <v>10735</v>
      </c>
      <c r="C399" s="130" t="s">
        <v>20881</v>
      </c>
      <c r="D399" s="130" t="str">
        <f>VLOOKUP(B399,managelist_20211101!$B$3:$C$10442,2,FALSE)</f>
        <v>一般的な工事用看板</v>
      </c>
      <c r="E399" s="130" t="s">
        <v>12</v>
      </c>
      <c r="F399" s="130" t="s">
        <v>14</v>
      </c>
    </row>
    <row r="400" spans="1:8" x14ac:dyDescent="0.15">
      <c r="A400" s="130">
        <v>399</v>
      </c>
      <c r="B400" s="130" t="s">
        <v>10734</v>
      </c>
      <c r="C400" s="130" t="s">
        <v>20879</v>
      </c>
      <c r="D400" s="130" t="str">
        <f>VLOOKUP(B400,managelist_20211101!$B$3:$C$10442,2,FALSE)</f>
        <v>商用電源を使用した蛍光灯</v>
      </c>
      <c r="E400" s="130" t="s">
        <v>54</v>
      </c>
      <c r="F400" s="130" t="s">
        <v>55</v>
      </c>
      <c r="G400" s="130" t="s">
        <v>2883</v>
      </c>
    </row>
    <row r="401" spans="1:8" x14ac:dyDescent="0.15">
      <c r="A401" s="130">
        <v>400</v>
      </c>
      <c r="B401" s="130" t="s">
        <v>10733</v>
      </c>
      <c r="C401" s="130" t="s">
        <v>20877</v>
      </c>
      <c r="D401" s="130" t="str">
        <f>VLOOKUP(B401,managelist_20211101!$B$3:$C$10442,2,FALSE)</f>
        <v>表面被覆工（塗装工法）</v>
      </c>
      <c r="E401" s="130" t="s">
        <v>197</v>
      </c>
      <c r="F401" s="130" t="s">
        <v>200</v>
      </c>
      <c r="G401" s="130" t="s">
        <v>2851</v>
      </c>
    </row>
    <row r="402" spans="1:8" x14ac:dyDescent="0.15">
      <c r="A402" s="130">
        <v>401</v>
      </c>
      <c r="B402" s="130" t="s">
        <v>10732</v>
      </c>
      <c r="C402" s="130" t="s">
        <v>20875</v>
      </c>
      <c r="D402" s="130" t="str">
        <f>VLOOKUP(B402,managelist_20211101!$B$3:$C$10442,2,FALSE)</f>
        <v>横軸ゲートポンプ</v>
      </c>
      <c r="E402" s="130" t="s">
        <v>489</v>
      </c>
      <c r="F402" s="130" t="s">
        <v>172</v>
      </c>
      <c r="G402" s="130" t="s">
        <v>12307</v>
      </c>
    </row>
    <row r="403" spans="1:8" x14ac:dyDescent="0.15">
      <c r="A403" s="130">
        <v>402</v>
      </c>
      <c r="B403" s="130" t="s">
        <v>4108</v>
      </c>
      <c r="C403" s="130" t="s">
        <v>13280</v>
      </c>
      <c r="D403" s="130" t="str">
        <f>VLOOKUP(B403,managelist_20211101!$B$3:$C$10442,2,FALSE)</f>
        <v>増厚部除去後断面修復工</v>
      </c>
      <c r="E403" s="130" t="s">
        <v>197</v>
      </c>
      <c r="F403" s="130" t="s">
        <v>150</v>
      </c>
    </row>
    <row r="404" spans="1:8" x14ac:dyDescent="0.15">
      <c r="A404" s="130">
        <v>403</v>
      </c>
      <c r="B404" s="130" t="s">
        <v>8809</v>
      </c>
      <c r="C404" s="130" t="s">
        <v>19127</v>
      </c>
      <c r="D404" s="130" t="str">
        <f>VLOOKUP(B404,managelist_20211101!$B$3:$C$10442,2,FALSE)</f>
        <v>溶液型水ガラスグラウト（有機系）</v>
      </c>
      <c r="E404" s="130" t="s">
        <v>382</v>
      </c>
      <c r="F404" s="130" t="s">
        <v>77</v>
      </c>
      <c r="G404" s="130" t="s">
        <v>12047</v>
      </c>
      <c r="H404" s="130" t="s">
        <v>12063</v>
      </c>
    </row>
    <row r="405" spans="1:8" x14ac:dyDescent="0.15">
      <c r="A405" s="130">
        <v>404</v>
      </c>
      <c r="B405" s="130" t="s">
        <v>6696</v>
      </c>
      <c r="C405" s="130" t="s">
        <v>16265</v>
      </c>
      <c r="D405" s="130" t="str">
        <f>VLOOKUP(B405,managelist_20211101!$B$3:$C$10442,2,FALSE)</f>
        <v>航空レーザ測量＋深浅測量</v>
      </c>
      <c r="E405" s="130" t="s">
        <v>22</v>
      </c>
      <c r="F405" s="130" t="s">
        <v>150</v>
      </c>
    </row>
    <row r="406" spans="1:8" x14ac:dyDescent="0.15">
      <c r="A406" s="130">
        <v>405</v>
      </c>
      <c r="B406" s="130" t="s">
        <v>6695</v>
      </c>
      <c r="C406" s="130" t="s">
        <v>16263</v>
      </c>
      <c r="D406" s="130" t="str">
        <f>VLOOKUP(B406,managelist_20211101!$B$3:$C$10442,2,FALSE)</f>
        <v>ロータリー式ボーリング</v>
      </c>
      <c r="E406" s="130" t="s">
        <v>127</v>
      </c>
      <c r="F406" s="130" t="s">
        <v>129</v>
      </c>
      <c r="G406" s="130" t="s">
        <v>2899</v>
      </c>
    </row>
    <row r="407" spans="1:8" x14ac:dyDescent="0.15">
      <c r="A407" s="130">
        <v>406</v>
      </c>
      <c r="B407" s="130" t="s">
        <v>8808</v>
      </c>
      <c r="C407" s="130" t="s">
        <v>19125</v>
      </c>
      <c r="D407" s="130" t="str">
        <f>VLOOKUP(B407,managelist_20211101!$B$3:$C$10442,2,FALSE)</f>
        <v>現場管理者による台帳を用いた目視による本人確認</v>
      </c>
      <c r="E407" s="130" t="s">
        <v>382</v>
      </c>
      <c r="F407" s="130" t="s">
        <v>558</v>
      </c>
    </row>
    <row r="408" spans="1:8" x14ac:dyDescent="0.15">
      <c r="A408" s="130">
        <v>407</v>
      </c>
      <c r="B408" s="130" t="s">
        <v>8807</v>
      </c>
      <c r="C408" s="130" t="s">
        <v>19123</v>
      </c>
      <c r="D408" s="130" t="str">
        <f>VLOOKUP(B408,managelist_20211101!$B$3:$C$10442,2,FALSE)</f>
        <v>水冷ディーゼル非常用発電装置</v>
      </c>
      <c r="E408" s="130" t="s">
        <v>54</v>
      </c>
      <c r="F408" s="130" t="s">
        <v>55</v>
      </c>
      <c r="G408" s="130" t="s">
        <v>2843</v>
      </c>
      <c r="H408" s="130" t="s">
        <v>2857</v>
      </c>
    </row>
    <row r="409" spans="1:8" x14ac:dyDescent="0.15">
      <c r="A409" s="130">
        <v>408</v>
      </c>
      <c r="B409" s="130" t="s">
        <v>8806</v>
      </c>
      <c r="C409" s="130" t="s">
        <v>19121</v>
      </c>
      <c r="D409" s="130" t="str">
        <f>VLOOKUP(B409,managelist_20211101!$B$3:$C$10442,2,FALSE)</f>
        <v>ポーラスコンクリート製の雨水浸透桝</v>
      </c>
      <c r="E409" s="130" t="s">
        <v>382</v>
      </c>
      <c r="F409" s="130" t="s">
        <v>331</v>
      </c>
      <c r="G409" s="130" t="s">
        <v>150</v>
      </c>
    </row>
    <row r="410" spans="1:8" x14ac:dyDescent="0.15">
      <c r="A410" s="130">
        <v>409</v>
      </c>
      <c r="B410" s="130" t="s">
        <v>8805</v>
      </c>
      <c r="C410" s="130" t="s">
        <v>19119</v>
      </c>
      <c r="D410" s="130" t="str">
        <f>VLOOKUP(B410,managelist_20211101!$B$3:$C$10442,2,FALSE)</f>
        <v>独立受圧板工+地山補強土工+モルタル吹付工</v>
      </c>
      <c r="E410" s="130" t="s">
        <v>382</v>
      </c>
      <c r="F410" s="130" t="s">
        <v>166</v>
      </c>
      <c r="G410" s="130" t="s">
        <v>411</v>
      </c>
      <c r="H410" s="130" t="s">
        <v>412</v>
      </c>
    </row>
    <row r="411" spans="1:8" x14ac:dyDescent="0.15">
      <c r="A411" s="130">
        <v>410</v>
      </c>
      <c r="B411" s="130" t="s">
        <v>6694</v>
      </c>
      <c r="C411" s="130" t="s">
        <v>16262</v>
      </c>
      <c r="D411" s="130" t="str">
        <f>VLOOKUP(B411,managelist_20211101!$B$3:$C$10442,2,FALSE)</f>
        <v>コンクリートブロック積工</v>
      </c>
      <c r="E411" s="130" t="s">
        <v>382</v>
      </c>
      <c r="F411" s="130" t="s">
        <v>2</v>
      </c>
      <c r="G411" s="130" t="s">
        <v>2826</v>
      </c>
      <c r="H411" s="130" t="s">
        <v>2827</v>
      </c>
    </row>
    <row r="412" spans="1:8" x14ac:dyDescent="0.15">
      <c r="A412" s="130">
        <v>411</v>
      </c>
      <c r="B412" s="130" t="s">
        <v>6693</v>
      </c>
      <c r="C412" s="130" t="s">
        <v>16260</v>
      </c>
      <c r="D412" s="130" t="str">
        <f>VLOOKUP(B412,managelist_20211101!$B$3:$C$10442,2,FALSE)</f>
        <v>水膨張性のない成型目地材</v>
      </c>
      <c r="E412" s="130" t="s">
        <v>425</v>
      </c>
      <c r="F412" s="130" t="s">
        <v>427</v>
      </c>
      <c r="G412" s="130" t="s">
        <v>427</v>
      </c>
      <c r="H412" s="130" t="s">
        <v>121</v>
      </c>
    </row>
    <row r="413" spans="1:8" x14ac:dyDescent="0.15">
      <c r="A413" s="130">
        <v>412</v>
      </c>
      <c r="B413" s="130" t="s">
        <v>6692</v>
      </c>
      <c r="C413" s="130" t="s">
        <v>16259</v>
      </c>
      <c r="D413" s="130" t="str">
        <f>VLOOKUP(B413,managelist_20211101!$B$3:$C$10442,2,FALSE)</f>
        <v>1液型ポリウレタン樹脂注入工法</v>
      </c>
      <c r="E413" s="130" t="s">
        <v>11</v>
      </c>
      <c r="F413" s="130" t="s">
        <v>11</v>
      </c>
      <c r="G413" s="130" t="s">
        <v>150</v>
      </c>
    </row>
    <row r="414" spans="1:8" x14ac:dyDescent="0.15">
      <c r="A414" s="130">
        <v>413</v>
      </c>
      <c r="B414" s="130" t="s">
        <v>5175</v>
      </c>
      <c r="C414" s="130" t="s">
        <v>14467</v>
      </c>
      <c r="D414" s="130" t="str">
        <f>VLOOKUP(B414,managelist_20211101!$B$3:$C$10442,2,FALSE)</f>
        <v>ルーフドレインキャップ（円筒形ストレ－ナー）</v>
      </c>
      <c r="E414" s="130" t="s">
        <v>495</v>
      </c>
      <c r="F414" s="130" t="s">
        <v>552</v>
      </c>
    </row>
    <row r="415" spans="1:8" x14ac:dyDescent="0.15">
      <c r="A415" s="130">
        <v>414</v>
      </c>
      <c r="B415" s="130" t="s">
        <v>4107</v>
      </c>
      <c r="C415" s="130" t="s">
        <v>13277</v>
      </c>
      <c r="D415" s="130" t="str">
        <f>VLOOKUP(B415,managelist_20211101!$B$3:$C$10442,2,FALSE)</f>
        <v>一車線対応の硬質ポリ塩化ビニル樹脂製ノズル</v>
      </c>
      <c r="E415" s="130" t="s">
        <v>489</v>
      </c>
      <c r="F415" s="130" t="s">
        <v>491</v>
      </c>
    </row>
    <row r="416" spans="1:8" x14ac:dyDescent="0.15">
      <c r="A416" s="130">
        <v>415</v>
      </c>
      <c r="B416" s="130" t="s">
        <v>10731</v>
      </c>
      <c r="C416" s="130" t="s">
        <v>20872</v>
      </c>
      <c r="D416" s="130" t="str">
        <f>VLOOKUP(B416,managelist_20211101!$B$3:$C$10442,2,FALSE)</f>
        <v>土嚢締切り+モルタル止水</v>
      </c>
      <c r="E416" s="130" t="s">
        <v>526</v>
      </c>
      <c r="F416" s="130" t="s">
        <v>529</v>
      </c>
    </row>
    <row r="417" spans="1:8" x14ac:dyDescent="0.15">
      <c r="A417" s="130">
        <v>416</v>
      </c>
      <c r="B417" s="130" t="s">
        <v>10730</v>
      </c>
      <c r="C417" s="130" t="s">
        <v>20870</v>
      </c>
      <c r="D417" s="130" t="str">
        <f>VLOOKUP(B417,managelist_20211101!$B$3:$C$10442,2,FALSE)</f>
        <v>コンクリート嵩上げ(胸壁)工</v>
      </c>
      <c r="E417" s="130" t="s">
        <v>22</v>
      </c>
      <c r="F417" s="130" t="s">
        <v>150</v>
      </c>
    </row>
    <row r="418" spans="1:8" x14ac:dyDescent="0.15">
      <c r="A418" s="130">
        <v>417</v>
      </c>
      <c r="B418" s="130" t="s">
        <v>10729</v>
      </c>
      <c r="C418" s="130" t="s">
        <v>20869</v>
      </c>
      <c r="D418" s="130" t="str">
        <f>VLOOKUP(B418,managelist_20211101!$B$3:$C$10442,2,FALSE)</f>
        <v>普通コンクリート</v>
      </c>
      <c r="E418" s="130" t="s">
        <v>11</v>
      </c>
      <c r="F418" s="130" t="s">
        <v>11</v>
      </c>
      <c r="G418" s="130" t="s">
        <v>150</v>
      </c>
    </row>
    <row r="419" spans="1:8" x14ac:dyDescent="0.15">
      <c r="A419" s="130">
        <v>418</v>
      </c>
      <c r="B419" s="130" t="s">
        <v>10728</v>
      </c>
      <c r="C419" s="130" t="s">
        <v>20867</v>
      </c>
      <c r="D419" s="130" t="str">
        <f>VLOOKUP(B419,managelist_20211101!$B$3:$C$10442,2,FALSE)</f>
        <v>トロウェルによるコンクリート表面仕上げ＋目視による仕上げ管理</v>
      </c>
      <c r="E419" s="130" t="s">
        <v>382</v>
      </c>
      <c r="F419" s="130" t="s">
        <v>558</v>
      </c>
    </row>
    <row r="420" spans="1:8" x14ac:dyDescent="0.15">
      <c r="A420" s="130">
        <v>419</v>
      </c>
      <c r="B420" s="130" t="s">
        <v>23306</v>
      </c>
      <c r="C420" s="130" t="s">
        <v>23307</v>
      </c>
      <c r="D420" s="130" t="e">
        <f>VLOOKUP(B420,managelist_20211101!$B$3:$C$10442,2,FALSE)</f>
        <v>#N/A</v>
      </c>
      <c r="E420" s="130" t="s">
        <v>57</v>
      </c>
      <c r="F420" s="130" t="s">
        <v>506</v>
      </c>
      <c r="G420" s="130" t="s">
        <v>2920</v>
      </c>
      <c r="H420" s="130" t="s">
        <v>2921</v>
      </c>
    </row>
    <row r="421" spans="1:8" x14ac:dyDescent="0.15">
      <c r="A421" s="130">
        <v>420</v>
      </c>
      <c r="B421" s="130" t="s">
        <v>23308</v>
      </c>
      <c r="C421" s="130" t="s">
        <v>23309</v>
      </c>
      <c r="D421" s="130" t="e">
        <f>VLOOKUP(B421,managelist_20211101!$B$3:$C$10442,2,FALSE)</f>
        <v>#N/A</v>
      </c>
      <c r="E421" s="130" t="s">
        <v>57</v>
      </c>
      <c r="F421" s="130" t="s">
        <v>12</v>
      </c>
      <c r="G421" s="130" t="s">
        <v>22007</v>
      </c>
      <c r="H421" s="130" t="s">
        <v>22008</v>
      </c>
    </row>
    <row r="422" spans="1:8" x14ac:dyDescent="0.15">
      <c r="A422" s="130">
        <v>421</v>
      </c>
      <c r="B422" s="130" t="s">
        <v>8804</v>
      </c>
      <c r="C422" s="130" t="s">
        <v>19117</v>
      </c>
      <c r="D422" s="130" t="str">
        <f>VLOOKUP(B422,managelist_20211101!$B$3:$C$10442,2,FALSE)</f>
        <v>注意喚起策（道路空間）</v>
      </c>
      <c r="E422" s="130" t="s">
        <v>49</v>
      </c>
      <c r="F422" s="130" t="s">
        <v>1642</v>
      </c>
    </row>
    <row r="423" spans="1:8" x14ac:dyDescent="0.15">
      <c r="A423" s="130">
        <v>422</v>
      </c>
      <c r="B423" s="130" t="s">
        <v>8803</v>
      </c>
      <c r="C423" s="130" t="s">
        <v>19116</v>
      </c>
      <c r="D423" s="130" t="str">
        <f>VLOOKUP(B423,managelist_20211101!$B$3:$C$10442,2,FALSE)</f>
        <v>プレキャストコンクリート製貯留槽</v>
      </c>
      <c r="E423" s="130" t="s">
        <v>382</v>
      </c>
      <c r="F423" s="130" t="s">
        <v>331</v>
      </c>
      <c r="G423" s="130" t="s">
        <v>12036</v>
      </c>
    </row>
    <row r="424" spans="1:8" x14ac:dyDescent="0.15">
      <c r="A424" s="130">
        <v>423</v>
      </c>
      <c r="B424" s="130" t="s">
        <v>8802</v>
      </c>
      <c r="C424" s="130" t="s">
        <v>19114</v>
      </c>
      <c r="D424" s="130" t="str">
        <f>VLOOKUP(B424,managelist_20211101!$B$3:$C$10442,2,FALSE)</f>
        <v>有線方式ネットワークカメラと有線通信回線による監視</v>
      </c>
      <c r="E424" s="130" t="s">
        <v>54</v>
      </c>
      <c r="F424" s="130" t="s">
        <v>56</v>
      </c>
      <c r="G424" s="130" t="s">
        <v>2865</v>
      </c>
      <c r="H424" s="130" t="s">
        <v>2866</v>
      </c>
    </row>
    <row r="425" spans="1:8" x14ac:dyDescent="0.15">
      <c r="A425" s="130">
        <v>424</v>
      </c>
      <c r="B425" s="130" t="s">
        <v>8801</v>
      </c>
      <c r="C425" s="130" t="s">
        <v>19111</v>
      </c>
      <c r="D425" s="130" t="str">
        <f>VLOOKUP(B425,managelist_20211101!$B$3:$C$10442,2,FALSE)</f>
        <v>ダミー人形等を使用して落下(友引き等)の様子を鑑賞する体感訓練</v>
      </c>
      <c r="E425" s="130" t="s">
        <v>12</v>
      </c>
      <c r="F425" s="130" t="s">
        <v>14</v>
      </c>
    </row>
    <row r="426" spans="1:8" x14ac:dyDescent="0.15">
      <c r="A426" s="130">
        <v>425</v>
      </c>
      <c r="B426" s="130" t="s">
        <v>6691</v>
      </c>
      <c r="C426" s="130" t="s">
        <v>16257</v>
      </c>
      <c r="D426" s="130" t="str">
        <f>VLOOKUP(B426,managelist_20211101!$B$3:$C$10442,2,FALSE)</f>
        <v>誘導表示板（内照式）</v>
      </c>
      <c r="E426" s="130" t="s">
        <v>342</v>
      </c>
      <c r="F426" s="130" t="s">
        <v>150</v>
      </c>
    </row>
    <row r="427" spans="1:8" x14ac:dyDescent="0.15">
      <c r="A427" s="130">
        <v>426</v>
      </c>
      <c r="B427" s="130" t="s">
        <v>6690</v>
      </c>
      <c r="C427" s="130" t="s">
        <v>16255</v>
      </c>
      <c r="D427" s="130" t="str">
        <f>VLOOKUP(B427,managelist_20211101!$B$3:$C$10442,2,FALSE)</f>
        <v>回転杭工法</v>
      </c>
      <c r="E427" s="130" t="s">
        <v>58</v>
      </c>
      <c r="F427" s="130" t="s">
        <v>543</v>
      </c>
    </row>
    <row r="428" spans="1:8" x14ac:dyDescent="0.15">
      <c r="A428" s="130">
        <v>427</v>
      </c>
      <c r="B428" s="130" t="s">
        <v>4744</v>
      </c>
      <c r="C428" s="130" t="s">
        <v>13948</v>
      </c>
      <c r="D428" s="130" t="str">
        <f>VLOOKUP(B428,managelist_20211101!$B$3:$C$10442,2,FALSE)</f>
        <v>六角ナット(M22・1種)</v>
      </c>
      <c r="E428" s="130" t="s">
        <v>342</v>
      </c>
      <c r="F428" s="130" t="s">
        <v>343</v>
      </c>
      <c r="G428" s="130" t="s">
        <v>12238</v>
      </c>
    </row>
    <row r="429" spans="1:8" x14ac:dyDescent="0.15">
      <c r="A429" s="130">
        <v>428</v>
      </c>
      <c r="B429" s="130" t="s">
        <v>4743</v>
      </c>
      <c r="C429" s="130" t="s">
        <v>13946</v>
      </c>
      <c r="D429" s="130" t="str">
        <f>VLOOKUP(B429,managelist_20211101!$B$3:$C$10442,2,FALSE)</f>
        <v>麻シートと帆布シートの2枚重ね</v>
      </c>
      <c r="E429" s="130" t="s">
        <v>425</v>
      </c>
      <c r="F429" s="130" t="s">
        <v>427</v>
      </c>
      <c r="G429" s="130" t="s">
        <v>427</v>
      </c>
      <c r="H429" s="130" t="s">
        <v>121</v>
      </c>
    </row>
    <row r="430" spans="1:8" x14ac:dyDescent="0.15">
      <c r="A430" s="130">
        <v>429</v>
      </c>
      <c r="B430" s="130" t="s">
        <v>4742</v>
      </c>
      <c r="C430" s="130" t="s">
        <v>13944</v>
      </c>
      <c r="D430" s="130" t="str">
        <f>VLOOKUP(B430,managelist_20211101!$B$3:$C$10442,2,FALSE)</f>
        <v>オーステナイト系ステンレス鋼(ＳＵＳ３０４)全ネジボルト</v>
      </c>
      <c r="E430" s="130" t="s">
        <v>443</v>
      </c>
      <c r="F430" s="130" t="s">
        <v>554</v>
      </c>
    </row>
    <row r="431" spans="1:8" x14ac:dyDescent="0.15">
      <c r="A431" s="130">
        <v>430</v>
      </c>
      <c r="B431" s="130" t="s">
        <v>4741</v>
      </c>
      <c r="C431" s="130" t="s">
        <v>13942</v>
      </c>
      <c r="D431" s="130" t="str">
        <f>VLOOKUP(B431,managelist_20211101!$B$3:$C$10442,2,FALSE)</f>
        <v>固定式係留装置付浮桟橋</v>
      </c>
      <c r="E431" s="130" t="s">
        <v>489</v>
      </c>
      <c r="F431" s="130" t="s">
        <v>12256</v>
      </c>
    </row>
    <row r="432" spans="1:8" x14ac:dyDescent="0.15">
      <c r="A432" s="130">
        <v>431</v>
      </c>
      <c r="B432" s="130" t="s">
        <v>4740</v>
      </c>
      <c r="C432" s="130" t="s">
        <v>13939</v>
      </c>
      <c r="D432" s="130" t="str">
        <f>VLOOKUP(B432,managelist_20211101!$B$3:$C$10442,2,FALSE)</f>
        <v>カラーコーン等による作業範囲の明示と監視員の配置</v>
      </c>
      <c r="E432" s="130" t="s">
        <v>380</v>
      </c>
      <c r="F432" s="130" t="s">
        <v>380</v>
      </c>
      <c r="G432" s="130" t="s">
        <v>2849</v>
      </c>
    </row>
    <row r="433" spans="1:8" x14ac:dyDescent="0.15">
      <c r="A433" s="130">
        <v>432</v>
      </c>
      <c r="B433" s="130" t="s">
        <v>10109</v>
      </c>
      <c r="C433" s="130" t="s">
        <v>20039</v>
      </c>
      <c r="D433" s="130" t="str">
        <f>VLOOKUP(B433,managelist_20211101!$B$3:$C$10442,2,FALSE)</f>
        <v>表面含浸工法(反応型ケイ酸塩系表面含浸工法)</v>
      </c>
      <c r="E433" s="130" t="s">
        <v>11</v>
      </c>
      <c r="F433" s="130" t="s">
        <v>11</v>
      </c>
      <c r="G433" s="130" t="s">
        <v>150</v>
      </c>
    </row>
    <row r="434" spans="1:8" x14ac:dyDescent="0.15">
      <c r="A434" s="130">
        <v>433</v>
      </c>
      <c r="B434" s="130" t="s">
        <v>8800</v>
      </c>
      <c r="C434" s="130" t="s">
        <v>23310</v>
      </c>
      <c r="D434" s="130" t="str">
        <f>VLOOKUP(B434,managelist_20211101!$B$3:$C$10442,2,FALSE)</f>
        <v>一般的なAGF鋼管</v>
      </c>
      <c r="E434" s="130" t="s">
        <v>342</v>
      </c>
      <c r="F434" s="130" t="s">
        <v>343</v>
      </c>
      <c r="G434" s="130" t="s">
        <v>12241</v>
      </c>
    </row>
    <row r="435" spans="1:8" x14ac:dyDescent="0.15">
      <c r="A435" s="130">
        <v>434</v>
      </c>
      <c r="B435" s="130" t="s">
        <v>8799</v>
      </c>
      <c r="C435" s="130" t="s">
        <v>19107</v>
      </c>
      <c r="D435" s="130" t="str">
        <f>VLOOKUP(B435,managelist_20211101!$B$3:$C$10442,2,FALSE)</f>
        <v>配管用炭素鋼鋼管</v>
      </c>
      <c r="E435" s="130" t="s">
        <v>508</v>
      </c>
      <c r="F435" s="130" t="s">
        <v>2963</v>
      </c>
    </row>
    <row r="436" spans="1:8" x14ac:dyDescent="0.15">
      <c r="A436" s="130">
        <v>435</v>
      </c>
      <c r="B436" s="130" t="s">
        <v>5174</v>
      </c>
      <c r="C436" s="130" t="s">
        <v>14465</v>
      </c>
      <c r="D436" s="130" t="str">
        <f>VLOOKUP(B436,managelist_20211101!$B$3:$C$10442,2,FALSE)</f>
        <v>既設吹き止め柵への吹きだめ柵の増設</v>
      </c>
      <c r="E436" s="130" t="s">
        <v>443</v>
      </c>
      <c r="F436" s="130" t="s">
        <v>444</v>
      </c>
      <c r="G436" s="130" t="s">
        <v>216</v>
      </c>
    </row>
    <row r="437" spans="1:8" x14ac:dyDescent="0.15">
      <c r="A437" s="130">
        <v>436</v>
      </c>
      <c r="B437" s="130" t="s">
        <v>5173</v>
      </c>
      <c r="C437" s="130" t="s">
        <v>23311</v>
      </c>
      <c r="D437" s="130" t="str">
        <f>VLOOKUP(B437,managelist_20211101!$B$3:$C$10442,2,FALSE)</f>
        <v>大型ブロック積み工法</v>
      </c>
      <c r="E437" s="130" t="s">
        <v>382</v>
      </c>
      <c r="F437" s="130" t="s">
        <v>2</v>
      </c>
      <c r="G437" s="130" t="s">
        <v>12028</v>
      </c>
    </row>
    <row r="438" spans="1:8" x14ac:dyDescent="0.15">
      <c r="A438" s="130">
        <v>437</v>
      </c>
      <c r="B438" s="130" t="s">
        <v>8798</v>
      </c>
      <c r="C438" s="130" t="s">
        <v>19105</v>
      </c>
      <c r="D438" s="130" t="str">
        <f>VLOOKUP(B438,managelist_20211101!$B$3:$C$10442,2,FALSE)</f>
        <v>JIS A 5308(舗装コンクリート)に準拠した舗装コンクリート</v>
      </c>
      <c r="E438" s="130" t="s">
        <v>425</v>
      </c>
      <c r="F438" s="130" t="s">
        <v>428</v>
      </c>
      <c r="G438" s="130" t="s">
        <v>428</v>
      </c>
      <c r="H438" s="130" t="s">
        <v>121</v>
      </c>
    </row>
    <row r="439" spans="1:8" x14ac:dyDescent="0.15">
      <c r="A439" s="130">
        <v>438</v>
      </c>
      <c r="B439" s="130" t="s">
        <v>5172</v>
      </c>
      <c r="C439" s="130" t="s">
        <v>14461</v>
      </c>
      <c r="D439" s="130" t="str">
        <f>VLOOKUP(B439,managelist_20211101!$B$3:$C$10442,2,FALSE)</f>
        <v>人力による測量</v>
      </c>
      <c r="E439" s="130" t="s">
        <v>382</v>
      </c>
      <c r="F439" s="130" t="s">
        <v>60</v>
      </c>
      <c r="G439" s="130" t="s">
        <v>390</v>
      </c>
      <c r="H439" s="130" t="s">
        <v>2850</v>
      </c>
    </row>
    <row r="440" spans="1:8" x14ac:dyDescent="0.15">
      <c r="A440" s="130">
        <v>439</v>
      </c>
      <c r="B440" s="130" t="s">
        <v>8797</v>
      </c>
      <c r="C440" s="130" t="s">
        <v>19103</v>
      </c>
      <c r="D440" s="130" t="str">
        <f>VLOOKUP(B440,managelist_20211101!$B$3:$C$10442,2,FALSE)</f>
        <v>警備員による広報・案内</v>
      </c>
      <c r="E440" s="130" t="s">
        <v>12</v>
      </c>
      <c r="F440" s="130" t="s">
        <v>525</v>
      </c>
    </row>
    <row r="441" spans="1:8" x14ac:dyDescent="0.15">
      <c r="A441" s="130">
        <v>440</v>
      </c>
      <c r="B441" s="130" t="s">
        <v>8796</v>
      </c>
      <c r="C441" s="130" t="s">
        <v>19101</v>
      </c>
      <c r="D441" s="130" t="str">
        <f>VLOOKUP(B441,managelist_20211101!$B$3:$C$10442,2,FALSE)</f>
        <v>物体検知・動作制限未搭載型油圧ショベル</v>
      </c>
      <c r="E441" s="130" t="s">
        <v>380</v>
      </c>
      <c r="F441" s="130" t="s">
        <v>380</v>
      </c>
      <c r="G441" s="130" t="s">
        <v>2849</v>
      </c>
    </row>
    <row r="442" spans="1:8" x14ac:dyDescent="0.15">
      <c r="A442" s="130">
        <v>441</v>
      </c>
      <c r="B442" s="130" t="s">
        <v>8795</v>
      </c>
      <c r="C442" s="130" t="s">
        <v>19099</v>
      </c>
      <c r="D442" s="130" t="str">
        <f>VLOOKUP(B442,managelist_20211101!$B$3:$C$10442,2,FALSE)</f>
        <v>サイコロコンクリートを用いて打設するブロック塀基礎工</v>
      </c>
      <c r="E442" s="130" t="s">
        <v>11</v>
      </c>
      <c r="F442" s="130" t="s">
        <v>11</v>
      </c>
      <c r="G442" s="130" t="s">
        <v>176</v>
      </c>
      <c r="H442" s="130" t="s">
        <v>2863</v>
      </c>
    </row>
    <row r="443" spans="1:8" x14ac:dyDescent="0.15">
      <c r="A443" s="130">
        <v>442</v>
      </c>
      <c r="B443" s="130" t="s">
        <v>8794</v>
      </c>
      <c r="C443" s="130" t="s">
        <v>19097</v>
      </c>
      <c r="D443" s="130" t="str">
        <f>VLOOKUP(B443,managelist_20211101!$B$3:$C$10442,2,FALSE)</f>
        <v>粉体急結剤と生コンクリートを使用する吹付コンクリート工法</v>
      </c>
      <c r="E443" s="130" t="s">
        <v>342</v>
      </c>
      <c r="F443" s="130" t="s">
        <v>343</v>
      </c>
      <c r="G443" s="130" t="s">
        <v>12013</v>
      </c>
    </row>
    <row r="444" spans="1:8" x14ac:dyDescent="0.15">
      <c r="A444" s="130">
        <v>443</v>
      </c>
      <c r="B444" s="130" t="s">
        <v>8793</v>
      </c>
      <c r="C444" s="130" t="s">
        <v>19095</v>
      </c>
      <c r="D444" s="130" t="str">
        <f>VLOOKUP(B444,managelist_20211101!$B$3:$C$10442,2,FALSE)</f>
        <v>仮設足場からの目視点検</v>
      </c>
      <c r="E444" s="130" t="s">
        <v>127</v>
      </c>
      <c r="F444" s="130" t="s">
        <v>46</v>
      </c>
      <c r="G444" s="130" t="s">
        <v>413</v>
      </c>
    </row>
    <row r="445" spans="1:8" x14ac:dyDescent="0.15">
      <c r="A445" s="130">
        <v>444</v>
      </c>
      <c r="B445" s="130" t="s">
        <v>8792</v>
      </c>
      <c r="C445" s="130" t="s">
        <v>19093</v>
      </c>
      <c r="D445" s="130" t="str">
        <f>VLOOKUP(B445,managelist_20211101!$B$3:$C$10442,2,FALSE)</f>
        <v>融雪ヒータ付き警報表示板</v>
      </c>
      <c r="E445" s="130" t="s">
        <v>443</v>
      </c>
      <c r="F445" s="130" t="s">
        <v>185</v>
      </c>
    </row>
    <row r="446" spans="1:8" x14ac:dyDescent="0.15">
      <c r="A446" s="130">
        <v>445</v>
      </c>
      <c r="B446" s="130" t="s">
        <v>8791</v>
      </c>
      <c r="C446" s="130" t="s">
        <v>19091</v>
      </c>
      <c r="D446" s="130" t="str">
        <f>VLOOKUP(B446,managelist_20211101!$B$3:$C$10442,2,FALSE)</f>
        <v>光ケーブル</v>
      </c>
      <c r="E446" s="130" t="s">
        <v>54</v>
      </c>
      <c r="F446" s="130" t="s">
        <v>175</v>
      </c>
      <c r="G446" s="130" t="s">
        <v>12334</v>
      </c>
    </row>
    <row r="447" spans="1:8" x14ac:dyDescent="0.15">
      <c r="A447" s="130">
        <v>446</v>
      </c>
      <c r="B447" s="130" t="s">
        <v>8790</v>
      </c>
      <c r="C447" s="130" t="s">
        <v>19089</v>
      </c>
      <c r="D447" s="130" t="str">
        <f>VLOOKUP(B447,managelist_20211101!$B$3:$C$10442,2,FALSE)</f>
        <v>手作業による写真、図面、書類の整理や情報の共有、蓄積</v>
      </c>
      <c r="E447" s="130" t="s">
        <v>538</v>
      </c>
      <c r="F447" s="130" t="s">
        <v>537</v>
      </c>
    </row>
    <row r="448" spans="1:8" x14ac:dyDescent="0.15">
      <c r="A448" s="130">
        <v>447</v>
      </c>
      <c r="B448" s="130" t="s">
        <v>8789</v>
      </c>
      <c r="C448" s="130" t="s">
        <v>19087</v>
      </c>
      <c r="D448" s="130" t="str">
        <f>VLOOKUP(B448,managelist_20211101!$B$3:$C$10442,2,FALSE)</f>
        <v>防護板等の養生が必要なハンドガイド式芝刈り機</v>
      </c>
      <c r="E448" s="130" t="s">
        <v>408</v>
      </c>
      <c r="F448" s="130" t="s">
        <v>12198</v>
      </c>
    </row>
    <row r="449" spans="1:8" x14ac:dyDescent="0.15">
      <c r="A449" s="130">
        <v>448</v>
      </c>
      <c r="B449" s="130" t="s">
        <v>4106</v>
      </c>
      <c r="C449" s="130" t="s">
        <v>13275</v>
      </c>
      <c r="D449" s="130" t="str">
        <f>VLOOKUP(B449,managelist_20211101!$B$3:$C$10442,2,FALSE)</f>
        <v>壁高欄の鋼製型枠とコンクリート界面へのシール工</v>
      </c>
      <c r="E449" s="130" t="s">
        <v>466</v>
      </c>
      <c r="F449" s="130" t="s">
        <v>469</v>
      </c>
    </row>
    <row r="450" spans="1:8" x14ac:dyDescent="0.15">
      <c r="A450" s="130">
        <v>449</v>
      </c>
      <c r="B450" s="130" t="s">
        <v>6689</v>
      </c>
      <c r="C450" s="130" t="s">
        <v>16254</v>
      </c>
      <c r="D450" s="130" t="str">
        <f>VLOOKUP(B450,managelist_20211101!$B$3:$C$10442,2,FALSE)</f>
        <v>交通誘導員による監視</v>
      </c>
      <c r="E450" s="130" t="s">
        <v>54</v>
      </c>
      <c r="F450" s="130" t="s">
        <v>56</v>
      </c>
      <c r="G450" s="130" t="s">
        <v>2865</v>
      </c>
      <c r="H450" s="130" t="s">
        <v>2866</v>
      </c>
    </row>
    <row r="451" spans="1:8" x14ac:dyDescent="0.15">
      <c r="A451" s="130">
        <v>450</v>
      </c>
      <c r="B451" s="130" t="s">
        <v>6688</v>
      </c>
      <c r="C451" s="130" t="s">
        <v>16253</v>
      </c>
      <c r="D451" s="130" t="str">
        <f>VLOOKUP(B451,managelist_20211101!$B$3:$C$10442,2,FALSE)</f>
        <v>建築用空洞ブロック積</v>
      </c>
      <c r="E451" s="130" t="s">
        <v>408</v>
      </c>
      <c r="F451" s="130" t="s">
        <v>217</v>
      </c>
      <c r="G451" s="130" t="s">
        <v>12277</v>
      </c>
    </row>
    <row r="452" spans="1:8" x14ac:dyDescent="0.15">
      <c r="A452" s="130">
        <v>451</v>
      </c>
      <c r="B452" s="130" t="s">
        <v>6687</v>
      </c>
      <c r="C452" s="130" t="s">
        <v>16251</v>
      </c>
      <c r="D452" s="130" t="str">
        <f>VLOOKUP(B452,managelist_20211101!$B$3:$C$10442,2,FALSE)</f>
        <v>トータルステーションによる計測</v>
      </c>
      <c r="E452" s="130" t="s">
        <v>127</v>
      </c>
      <c r="F452" s="130" t="s">
        <v>128</v>
      </c>
      <c r="G452" s="130" t="s">
        <v>448</v>
      </c>
    </row>
    <row r="453" spans="1:8" x14ac:dyDescent="0.15">
      <c r="A453" s="130">
        <v>452</v>
      </c>
      <c r="B453" s="130" t="s">
        <v>6686</v>
      </c>
      <c r="C453" s="130" t="s">
        <v>16249</v>
      </c>
      <c r="D453" s="130" t="str">
        <f>VLOOKUP(B453,managelist_20211101!$B$3:$C$10442,2,FALSE)</f>
        <v>ブロック積(石積)擁壁</v>
      </c>
      <c r="E453" s="130" t="s">
        <v>22</v>
      </c>
      <c r="F453" s="130" t="s">
        <v>150</v>
      </c>
    </row>
    <row r="454" spans="1:8" x14ac:dyDescent="0.15">
      <c r="A454" s="130">
        <v>453</v>
      </c>
      <c r="B454" s="130" t="s">
        <v>8788</v>
      </c>
      <c r="C454" s="130" t="s">
        <v>19085</v>
      </c>
      <c r="D454" s="130" t="str">
        <f>VLOOKUP(B454,managelist_20211101!$B$3:$C$10442,2,FALSE)</f>
        <v>汚染土壌処理施設や最終処分場への廃棄処分</v>
      </c>
      <c r="E454" s="130" t="s">
        <v>72</v>
      </c>
      <c r="F454" s="130" t="s">
        <v>392</v>
      </c>
    </row>
    <row r="455" spans="1:8" x14ac:dyDescent="0.15">
      <c r="A455" s="130">
        <v>454</v>
      </c>
      <c r="B455" s="130" t="s">
        <v>4105</v>
      </c>
      <c r="C455" s="130" t="s">
        <v>13273</v>
      </c>
      <c r="D455" s="130" t="str">
        <f>VLOOKUP(B455,managelist_20211101!$B$3:$C$10442,2,FALSE)</f>
        <v>水道用硬質塩化ビニルライニング鋼管（SGP-VD)</v>
      </c>
      <c r="E455" s="130" t="s">
        <v>489</v>
      </c>
      <c r="F455" s="130" t="s">
        <v>491</v>
      </c>
    </row>
    <row r="456" spans="1:8" x14ac:dyDescent="0.15">
      <c r="A456" s="130">
        <v>455</v>
      </c>
      <c r="B456" s="130" t="s">
        <v>4104</v>
      </c>
      <c r="C456" s="130" t="s">
        <v>13271</v>
      </c>
      <c r="D456" s="130" t="str">
        <f>VLOOKUP(B456,managelist_20211101!$B$3:$C$10442,2,FALSE)</f>
        <v>水道用硬質塩化ビニルライニング鋼管（SGP-VD）</v>
      </c>
      <c r="E456" s="130" t="s">
        <v>489</v>
      </c>
      <c r="F456" s="130" t="s">
        <v>491</v>
      </c>
    </row>
    <row r="457" spans="1:8" x14ac:dyDescent="0.15">
      <c r="A457" s="130">
        <v>456</v>
      </c>
      <c r="B457" s="130" t="s">
        <v>4103</v>
      </c>
      <c r="C457" s="130" t="s">
        <v>13270</v>
      </c>
      <c r="D457" s="130" t="str">
        <f>VLOOKUP(B457,managelist_20211101!$B$3:$C$10442,2,FALSE)</f>
        <v>シラン系表面含浸材</v>
      </c>
      <c r="E457" s="130" t="s">
        <v>11</v>
      </c>
      <c r="F457" s="130" t="s">
        <v>11</v>
      </c>
      <c r="G457" s="130" t="s">
        <v>150</v>
      </c>
    </row>
    <row r="458" spans="1:8" x14ac:dyDescent="0.15">
      <c r="A458" s="130">
        <v>457</v>
      </c>
      <c r="B458" s="130" t="s">
        <v>10727</v>
      </c>
      <c r="C458" s="130" t="s">
        <v>20865</v>
      </c>
      <c r="D458" s="130" t="str">
        <f>VLOOKUP(B458,managelist_20211101!$B$3:$C$10442,2,FALSE)</f>
        <v>肩掛式機械による除草工(年1回)</v>
      </c>
      <c r="E458" s="130" t="s">
        <v>197</v>
      </c>
      <c r="F458" s="130" t="s">
        <v>201</v>
      </c>
      <c r="G458" s="130" t="s">
        <v>397</v>
      </c>
      <c r="H458" s="130" t="s">
        <v>2869</v>
      </c>
    </row>
    <row r="459" spans="1:8" x14ac:dyDescent="0.15">
      <c r="A459" s="130">
        <v>458</v>
      </c>
      <c r="B459" s="130" t="s">
        <v>10726</v>
      </c>
      <c r="C459" s="130" t="s">
        <v>20863</v>
      </c>
      <c r="D459" s="130" t="str">
        <f>VLOOKUP(B459,managelist_20211101!$B$3:$C$10442,2,FALSE)</f>
        <v>一般的なダウンザホールハンマ</v>
      </c>
      <c r="E459" s="130" t="s">
        <v>58</v>
      </c>
      <c r="F459" s="130" t="s">
        <v>347</v>
      </c>
      <c r="G459" s="130" t="s">
        <v>12092</v>
      </c>
    </row>
    <row r="460" spans="1:8" x14ac:dyDescent="0.15">
      <c r="A460" s="130">
        <v>459</v>
      </c>
      <c r="B460" s="130" t="s">
        <v>10725</v>
      </c>
      <c r="C460" s="130" t="s">
        <v>20861</v>
      </c>
      <c r="D460" s="130" t="str">
        <f>VLOOKUP(B460,managelist_20211101!$B$3:$C$10442,2,FALSE)</f>
        <v>既設コンクリート基礎を取り壊して新しく照明ポールを新設する交換方法</v>
      </c>
      <c r="E460" s="130" t="s">
        <v>54</v>
      </c>
      <c r="F460" s="130" t="s">
        <v>55</v>
      </c>
      <c r="G460" s="130" t="s">
        <v>2883</v>
      </c>
    </row>
    <row r="461" spans="1:8" x14ac:dyDescent="0.15">
      <c r="A461" s="130">
        <v>460</v>
      </c>
      <c r="B461" s="130" t="s">
        <v>8787</v>
      </c>
      <c r="C461" s="130" t="s">
        <v>19083</v>
      </c>
      <c r="D461" s="130" t="str">
        <f>VLOOKUP(B461,managelist_20211101!$B$3:$C$10442,2,FALSE)</f>
        <v xml:space="preserve">安全設備の設置及び監視員の配置 </v>
      </c>
      <c r="E461" s="130" t="s">
        <v>54</v>
      </c>
      <c r="F461" s="130" t="s">
        <v>56</v>
      </c>
      <c r="G461" s="130" t="s">
        <v>2865</v>
      </c>
      <c r="H461" s="130" t="s">
        <v>2878</v>
      </c>
    </row>
    <row r="462" spans="1:8" x14ac:dyDescent="0.15">
      <c r="A462" s="130">
        <v>461</v>
      </c>
      <c r="B462" s="130" t="s">
        <v>6685</v>
      </c>
      <c r="C462" s="130" t="s">
        <v>16248</v>
      </c>
      <c r="D462" s="130" t="str">
        <f>VLOOKUP(B462,managelist_20211101!$B$3:$C$10442,2,FALSE)</f>
        <v>トータルステーションによる地形測量</v>
      </c>
      <c r="E462" s="130" t="s">
        <v>380</v>
      </c>
      <c r="F462" s="130" t="s">
        <v>390</v>
      </c>
      <c r="G462" s="130" t="s">
        <v>390</v>
      </c>
      <c r="H462" s="130" t="s">
        <v>171</v>
      </c>
    </row>
    <row r="463" spans="1:8" x14ac:dyDescent="0.15">
      <c r="A463" s="130">
        <v>462</v>
      </c>
      <c r="B463" s="130" t="s">
        <v>8786</v>
      </c>
      <c r="C463" s="130" t="s">
        <v>19081</v>
      </c>
      <c r="D463" s="130" t="str">
        <f>VLOOKUP(B463,managelist_20211101!$B$3:$C$10442,2,FALSE)</f>
        <v>LHV工法(油圧バイブロ)による杭抜き工法</v>
      </c>
      <c r="E463" s="130" t="s">
        <v>58</v>
      </c>
      <c r="F463" s="130" t="s">
        <v>543</v>
      </c>
      <c r="G463" s="130" t="s">
        <v>150</v>
      </c>
    </row>
    <row r="464" spans="1:8" x14ac:dyDescent="0.15">
      <c r="A464" s="130">
        <v>463</v>
      </c>
      <c r="B464" s="130" t="s">
        <v>6684</v>
      </c>
      <c r="C464" s="130" t="s">
        <v>16246</v>
      </c>
      <c r="D464" s="130" t="str">
        <f>VLOOKUP(B464,managelist_20211101!$B$3:$C$10442,2,FALSE)</f>
        <v>フレキシブルコンテナバック</v>
      </c>
      <c r="E464" s="130" t="s">
        <v>197</v>
      </c>
      <c r="F464" s="130" t="s">
        <v>219</v>
      </c>
      <c r="G464" s="130" t="s">
        <v>12217</v>
      </c>
    </row>
    <row r="465" spans="1:8" x14ac:dyDescent="0.15">
      <c r="A465" s="130">
        <v>464</v>
      </c>
      <c r="B465" s="130" t="s">
        <v>4739</v>
      </c>
      <c r="C465" s="130" t="s">
        <v>13937</v>
      </c>
      <c r="D465" s="130" t="str">
        <f>VLOOKUP(B465,managelist_20211101!$B$3:$C$10442,2,FALSE)</f>
        <v>コンクリート製タイヤ洗浄プール</v>
      </c>
      <c r="E465" s="130" t="s">
        <v>12</v>
      </c>
      <c r="F465" s="130" t="s">
        <v>447</v>
      </c>
    </row>
    <row r="466" spans="1:8" x14ac:dyDescent="0.15">
      <c r="A466" s="130">
        <v>465</v>
      </c>
      <c r="B466" s="130" t="s">
        <v>8785</v>
      </c>
      <c r="C466" s="130" t="s">
        <v>19079</v>
      </c>
      <c r="D466" s="130" t="str">
        <f>VLOOKUP(B466,managelist_20211101!$B$3:$C$10442,2,FALSE)</f>
        <v>点検作業員による近接目視点検</v>
      </c>
      <c r="E466" s="130" t="s">
        <v>127</v>
      </c>
      <c r="F466" s="130" t="s">
        <v>46</v>
      </c>
      <c r="G466" s="130" t="s">
        <v>413</v>
      </c>
    </row>
    <row r="467" spans="1:8" x14ac:dyDescent="0.15">
      <c r="A467" s="130">
        <v>466</v>
      </c>
      <c r="B467" s="130" t="s">
        <v>8784</v>
      </c>
      <c r="C467" s="130" t="s">
        <v>19078</v>
      </c>
      <c r="D467" s="130" t="str">
        <f>VLOOKUP(B467,managelist_20211101!$B$3:$C$10442,2,FALSE)</f>
        <v>金属系あと施工アンカー工法(本体打込み式)</v>
      </c>
      <c r="E467" s="130" t="s">
        <v>382</v>
      </c>
      <c r="F467" s="130" t="s">
        <v>78</v>
      </c>
      <c r="G467" s="130" t="s">
        <v>150</v>
      </c>
    </row>
    <row r="468" spans="1:8" x14ac:dyDescent="0.15">
      <c r="A468" s="130">
        <v>467</v>
      </c>
      <c r="B468" s="130" t="s">
        <v>8783</v>
      </c>
      <c r="C468" s="130" t="s">
        <v>19075</v>
      </c>
      <c r="D468" s="130" t="str">
        <f>VLOOKUP(B468,managelist_20211101!$B$3:$C$10442,2,FALSE)</f>
        <v>市販の画像処理ソフトを使用した技術者の修正作業</v>
      </c>
      <c r="E468" s="130" t="s">
        <v>49</v>
      </c>
      <c r="F468" s="130" t="s">
        <v>12332</v>
      </c>
    </row>
    <row r="469" spans="1:8" x14ac:dyDescent="0.15">
      <c r="A469" s="130">
        <v>468</v>
      </c>
      <c r="B469" s="130" t="s">
        <v>8782</v>
      </c>
      <c r="C469" s="130" t="s">
        <v>19073</v>
      </c>
      <c r="D469" s="130" t="str">
        <f>VLOOKUP(B469,managelist_20211101!$B$3:$C$10442,2,FALSE)</f>
        <v>耐熱紐タイプ漏えい同軸ケーブル</v>
      </c>
      <c r="E469" s="130" t="s">
        <v>54</v>
      </c>
      <c r="F469" s="130" t="s">
        <v>56</v>
      </c>
      <c r="G469" s="130" t="s">
        <v>12337</v>
      </c>
      <c r="H469" s="130" t="s">
        <v>12156</v>
      </c>
    </row>
    <row r="470" spans="1:8" x14ac:dyDescent="0.15">
      <c r="A470" s="130">
        <v>469</v>
      </c>
      <c r="B470" s="130" t="s">
        <v>8781</v>
      </c>
      <c r="C470" s="130" t="s">
        <v>19071</v>
      </c>
      <c r="D470" s="130" t="str">
        <f>VLOOKUP(B470,managelist_20211101!$B$3:$C$10442,2,FALSE)</f>
        <v>塩ビさや管</v>
      </c>
      <c r="E470" s="130" t="s">
        <v>125</v>
      </c>
      <c r="F470" s="130" t="s">
        <v>170</v>
      </c>
    </row>
    <row r="471" spans="1:8" x14ac:dyDescent="0.15">
      <c r="A471" s="130">
        <v>470</v>
      </c>
      <c r="B471" s="130" t="s">
        <v>8780</v>
      </c>
      <c r="C471" s="130" t="s">
        <v>19069</v>
      </c>
      <c r="D471" s="130" t="str">
        <f>VLOOKUP(B471,managelist_20211101!$B$3:$C$10442,2,FALSE)</f>
        <v>H形鋼に単管クランプで単管に取付ける仮囲い設置工</v>
      </c>
      <c r="E471" s="130" t="s">
        <v>12</v>
      </c>
      <c r="F471" s="130" t="s">
        <v>525</v>
      </c>
    </row>
    <row r="472" spans="1:8" x14ac:dyDescent="0.15">
      <c r="A472" s="130">
        <v>471</v>
      </c>
      <c r="B472" s="130" t="s">
        <v>5171</v>
      </c>
      <c r="C472" s="130" t="s">
        <v>14458</v>
      </c>
      <c r="D472" s="130" t="str">
        <f>VLOOKUP(B472,managelist_20211101!$B$3:$C$10442,2,FALSE)</f>
        <v>ジェットヒータ養生</v>
      </c>
      <c r="E472" s="130" t="s">
        <v>11</v>
      </c>
      <c r="F472" s="130" t="s">
        <v>11</v>
      </c>
      <c r="G472" s="130" t="s">
        <v>410</v>
      </c>
    </row>
    <row r="473" spans="1:8" x14ac:dyDescent="0.15">
      <c r="A473" s="130">
        <v>472</v>
      </c>
      <c r="B473" s="130" t="s">
        <v>6683</v>
      </c>
      <c r="C473" s="130" t="s">
        <v>16245</v>
      </c>
      <c r="D473" s="130" t="str">
        <f>VLOOKUP(B473,managelist_20211101!$B$3:$C$10442,2,FALSE)</f>
        <v>高級アルコール系剥離剤</v>
      </c>
      <c r="E473" s="130" t="s">
        <v>197</v>
      </c>
      <c r="F473" s="130" t="s">
        <v>200</v>
      </c>
      <c r="G473" s="130" t="s">
        <v>2832</v>
      </c>
    </row>
    <row r="474" spans="1:8" x14ac:dyDescent="0.15">
      <c r="A474" s="130">
        <v>473</v>
      </c>
      <c r="B474" s="130" t="s">
        <v>6682</v>
      </c>
      <c r="C474" s="130" t="s">
        <v>16243</v>
      </c>
      <c r="D474" s="130" t="str">
        <f>VLOOKUP(B474,managelist_20211101!$B$3:$C$10442,2,FALSE)</f>
        <v>既設円形水路取壊、撤去及び新設工法</v>
      </c>
      <c r="E474" s="130" t="s">
        <v>197</v>
      </c>
      <c r="F474" s="130" t="s">
        <v>150</v>
      </c>
    </row>
    <row r="475" spans="1:8" x14ac:dyDescent="0.15">
      <c r="A475" s="130">
        <v>474</v>
      </c>
      <c r="B475" s="130" t="s">
        <v>6681</v>
      </c>
      <c r="C475" s="130" t="s">
        <v>16241</v>
      </c>
      <c r="D475" s="130" t="str">
        <f>VLOOKUP(B475,managelist_20211101!$B$3:$C$10442,2,FALSE)</f>
        <v>タイルはく落防止具なしのPCa板</v>
      </c>
      <c r="E475" s="130" t="s">
        <v>495</v>
      </c>
      <c r="F475" s="130" t="s">
        <v>12264</v>
      </c>
    </row>
    <row r="476" spans="1:8" x14ac:dyDescent="0.15">
      <c r="A476" s="130">
        <v>475</v>
      </c>
      <c r="B476" s="130" t="s">
        <v>10724</v>
      </c>
      <c r="C476" s="130" t="s">
        <v>20859</v>
      </c>
      <c r="D476" s="130" t="str">
        <f>VLOOKUP(B476,managelist_20211101!$B$3:$C$10442,2,FALSE)</f>
        <v>部分塗替え(Rc-Ⅲ塗装系)</v>
      </c>
      <c r="E476" s="130" t="s">
        <v>197</v>
      </c>
      <c r="F476" s="130" t="s">
        <v>150</v>
      </c>
    </row>
    <row r="477" spans="1:8" x14ac:dyDescent="0.15">
      <c r="A477" s="130">
        <v>476</v>
      </c>
      <c r="B477" s="130" t="s">
        <v>10723</v>
      </c>
      <c r="C477" s="130" t="s">
        <v>20856</v>
      </c>
      <c r="D477" s="130" t="str">
        <f>VLOOKUP(B477,managelist_20211101!$B$3:$C$10442,2,FALSE)</f>
        <v>運転手による運行日報作成</v>
      </c>
      <c r="E477" s="130" t="s">
        <v>49</v>
      </c>
      <c r="F477" s="130" t="s">
        <v>12326</v>
      </c>
    </row>
    <row r="478" spans="1:8" x14ac:dyDescent="0.15">
      <c r="A478" s="130">
        <v>477</v>
      </c>
      <c r="B478" s="130" t="s">
        <v>10722</v>
      </c>
      <c r="C478" s="130" t="s">
        <v>20854</v>
      </c>
      <c r="D478" s="130" t="str">
        <f>VLOOKUP(B478,managelist_20211101!$B$3:$C$10442,2,FALSE)</f>
        <v>先行削孔+深層混合処理工法(スラリー撹拌工 二軸施工(変位低減型)φ1600)</v>
      </c>
      <c r="E478" s="130" t="s">
        <v>382</v>
      </c>
      <c r="F478" s="130" t="s">
        <v>76</v>
      </c>
      <c r="G478" s="130" t="s">
        <v>449</v>
      </c>
      <c r="H478" s="130" t="s">
        <v>450</v>
      </c>
    </row>
    <row r="479" spans="1:8" x14ac:dyDescent="0.15">
      <c r="A479" s="130">
        <v>478</v>
      </c>
      <c r="B479" s="130" t="s">
        <v>10721</v>
      </c>
      <c r="C479" s="130" t="s">
        <v>20851</v>
      </c>
      <c r="D479" s="130" t="str">
        <f>VLOOKUP(B479,managelist_20211101!$B$3:$C$10442,2,FALSE)</f>
        <v>テスタでの測定</v>
      </c>
      <c r="E479" s="130" t="s">
        <v>54</v>
      </c>
      <c r="F479" s="130" t="s">
        <v>1632</v>
      </c>
      <c r="G479" s="130" t="s">
        <v>2853</v>
      </c>
      <c r="H479" s="130" t="s">
        <v>2870</v>
      </c>
    </row>
    <row r="480" spans="1:8" x14ac:dyDescent="0.15">
      <c r="A480" s="130">
        <v>479</v>
      </c>
      <c r="B480" s="130" t="s">
        <v>10720</v>
      </c>
      <c r="C480" s="130" t="s">
        <v>20850</v>
      </c>
      <c r="D480" s="130" t="str">
        <f>VLOOKUP(B480,managelist_20211101!$B$3:$C$10442,2,FALSE)</f>
        <v>道路除草工(肩掛式機械除草、年1回)</v>
      </c>
      <c r="E480" s="130" t="s">
        <v>197</v>
      </c>
      <c r="F480" s="130" t="s">
        <v>201</v>
      </c>
      <c r="G480" s="130" t="s">
        <v>397</v>
      </c>
      <c r="H480" s="130" t="s">
        <v>150</v>
      </c>
    </row>
    <row r="481" spans="1:8" x14ac:dyDescent="0.15">
      <c r="A481" s="130">
        <v>480</v>
      </c>
      <c r="B481" s="130" t="s">
        <v>10719</v>
      </c>
      <c r="C481" s="130" t="s">
        <v>20848</v>
      </c>
      <c r="D481" s="130" t="str">
        <f>VLOOKUP(B481,managelist_20211101!$B$3:$C$10442,2,FALSE)</f>
        <v>H鋼と押し出し整形セメント版による発泡スチロールを用いた超軽量盛土工法</v>
      </c>
      <c r="E481" s="130" t="s">
        <v>380</v>
      </c>
      <c r="F481" s="130" t="s">
        <v>433</v>
      </c>
      <c r="G481" s="130" t="s">
        <v>12012</v>
      </c>
    </row>
    <row r="482" spans="1:8" x14ac:dyDescent="0.15">
      <c r="A482" s="130">
        <v>481</v>
      </c>
      <c r="B482" s="130" t="s">
        <v>10718</v>
      </c>
      <c r="C482" s="130" t="s">
        <v>20846</v>
      </c>
      <c r="D482" s="130" t="str">
        <f>VLOOKUP(B482,managelist_20211101!$B$3:$C$10442,2,FALSE)</f>
        <v>ガス（酸素・アセチレン）切断</v>
      </c>
      <c r="E482" s="130" t="s">
        <v>466</v>
      </c>
      <c r="F482" s="130" t="s">
        <v>468</v>
      </c>
      <c r="G482" s="130" t="s">
        <v>150</v>
      </c>
    </row>
    <row r="483" spans="1:8" x14ac:dyDescent="0.15">
      <c r="A483" s="130">
        <v>482</v>
      </c>
      <c r="B483" s="130" t="s">
        <v>10717</v>
      </c>
      <c r="C483" s="130" t="s">
        <v>20844</v>
      </c>
      <c r="D483" s="130" t="str">
        <f>VLOOKUP(B483,managelist_20211101!$B$3:$C$10442,2,FALSE)</f>
        <v>ディーゼルエンジン式発電装置</v>
      </c>
      <c r="E483" s="130" t="s">
        <v>54</v>
      </c>
      <c r="F483" s="130" t="s">
        <v>55</v>
      </c>
      <c r="G483" s="130" t="s">
        <v>2843</v>
      </c>
      <c r="H483" s="130" t="s">
        <v>2857</v>
      </c>
    </row>
    <row r="484" spans="1:8" x14ac:dyDescent="0.15">
      <c r="A484" s="130">
        <v>483</v>
      </c>
      <c r="B484" s="130" t="s">
        <v>10716</v>
      </c>
      <c r="C484" s="130" t="s">
        <v>20842</v>
      </c>
      <c r="D484" s="130" t="str">
        <f>VLOOKUP(B484,managelist_20211101!$B$3:$C$10442,2,FALSE)</f>
        <v>作業員による手動計測+人力による報告書作成</v>
      </c>
      <c r="E484" s="130" t="s">
        <v>127</v>
      </c>
      <c r="F484" s="130" t="s">
        <v>47</v>
      </c>
      <c r="G484" s="130" t="s">
        <v>150</v>
      </c>
    </row>
    <row r="485" spans="1:8" x14ac:dyDescent="0.15">
      <c r="A485" s="130">
        <v>484</v>
      </c>
      <c r="B485" s="130" t="s">
        <v>6680</v>
      </c>
      <c r="C485" s="130" t="s">
        <v>16239</v>
      </c>
      <c r="D485" s="130" t="str">
        <f>VLOOKUP(B485,managelist_20211101!$B$3:$C$10442,2,FALSE)</f>
        <v>敷鉄板</v>
      </c>
      <c r="E485" s="130" t="s">
        <v>12</v>
      </c>
      <c r="F485" s="130" t="s">
        <v>14</v>
      </c>
    </row>
    <row r="486" spans="1:8" x14ac:dyDescent="0.15">
      <c r="A486" s="130">
        <v>485</v>
      </c>
      <c r="B486" s="130" t="s">
        <v>5170</v>
      </c>
      <c r="C486" s="130" t="s">
        <v>14456</v>
      </c>
      <c r="D486" s="130" t="str">
        <f>VLOOKUP(B486,managelist_20211101!$B$3:$C$10442,2,FALSE)</f>
        <v>人力による路面性状調査</v>
      </c>
      <c r="E486" s="130" t="s">
        <v>197</v>
      </c>
      <c r="F486" s="130" t="s">
        <v>220</v>
      </c>
      <c r="G486" s="130" t="s">
        <v>12229</v>
      </c>
    </row>
    <row r="487" spans="1:8" x14ac:dyDescent="0.15">
      <c r="A487" s="130">
        <v>486</v>
      </c>
      <c r="B487" s="130" t="s">
        <v>5169</v>
      </c>
      <c r="C487" s="130" t="s">
        <v>14454</v>
      </c>
      <c r="D487" s="130" t="str">
        <f>VLOOKUP(B487,managelist_20211101!$B$3:$C$10442,2,FALSE)</f>
        <v>デジタルノギスによる凹凸測定</v>
      </c>
      <c r="E487" s="130" t="s">
        <v>127</v>
      </c>
      <c r="F487" s="130" t="s">
        <v>46</v>
      </c>
      <c r="G487" s="130" t="s">
        <v>413</v>
      </c>
    </row>
    <row r="488" spans="1:8" x14ac:dyDescent="0.15">
      <c r="A488" s="130">
        <v>487</v>
      </c>
      <c r="B488" s="130" t="s">
        <v>5168</v>
      </c>
      <c r="C488" s="130" t="s">
        <v>14451</v>
      </c>
      <c r="D488" s="130" t="str">
        <f>VLOOKUP(B488,managelist_20211101!$B$3:$C$10442,2,FALSE)</f>
        <v>人による測定およびデータ整理</v>
      </c>
      <c r="E488" s="130" t="s">
        <v>12</v>
      </c>
      <c r="F488" s="130" t="s">
        <v>390</v>
      </c>
      <c r="G488" s="130" t="s">
        <v>390</v>
      </c>
      <c r="H488" s="130" t="s">
        <v>150</v>
      </c>
    </row>
    <row r="489" spans="1:8" x14ac:dyDescent="0.15">
      <c r="A489" s="130">
        <v>488</v>
      </c>
      <c r="B489" s="130" t="s">
        <v>5167</v>
      </c>
      <c r="C489" s="130" t="s">
        <v>14449</v>
      </c>
      <c r="D489" s="130" t="str">
        <f>VLOOKUP(B489,managelist_20211101!$B$3:$C$10442,2,FALSE)</f>
        <v>橋梁伸縮装置（新規設置）</v>
      </c>
      <c r="E489" s="130" t="s">
        <v>466</v>
      </c>
      <c r="F489" s="130" t="s">
        <v>556</v>
      </c>
    </row>
    <row r="490" spans="1:8" x14ac:dyDescent="0.15">
      <c r="A490" s="130">
        <v>489</v>
      </c>
      <c r="B490" s="130" t="s">
        <v>4102</v>
      </c>
      <c r="C490" s="130" t="s">
        <v>13268</v>
      </c>
      <c r="D490" s="130" t="str">
        <f>VLOOKUP(B490,managelist_20211101!$B$3:$C$10442,2,FALSE)</f>
        <v>現場打ちガードレール、ガードパイプ連続基礎</v>
      </c>
      <c r="E490" s="130" t="s">
        <v>443</v>
      </c>
      <c r="F490" s="130" t="s">
        <v>444</v>
      </c>
      <c r="G490" s="130" t="s">
        <v>2839</v>
      </c>
    </row>
    <row r="491" spans="1:8" x14ac:dyDescent="0.15">
      <c r="A491" s="130">
        <v>490</v>
      </c>
      <c r="B491" s="130" t="s">
        <v>8779</v>
      </c>
      <c r="C491" s="130" t="s">
        <v>19067</v>
      </c>
      <c r="D491" s="130" t="str">
        <f>VLOOKUP(B491,managelist_20211101!$B$3:$C$10442,2,FALSE)</f>
        <v>市販の診断液を簡易スプレーで塗布する方式</v>
      </c>
      <c r="E491" s="130" t="s">
        <v>11</v>
      </c>
      <c r="F491" s="130" t="s">
        <v>11</v>
      </c>
      <c r="G491" s="130" t="s">
        <v>150</v>
      </c>
    </row>
    <row r="492" spans="1:8" x14ac:dyDescent="0.15">
      <c r="A492" s="130">
        <v>491</v>
      </c>
      <c r="B492" s="130" t="s">
        <v>8778</v>
      </c>
      <c r="C492" s="130" t="s">
        <v>19065</v>
      </c>
      <c r="D492" s="130" t="str">
        <f>VLOOKUP(B492,managelist_20211101!$B$3:$C$10442,2,FALSE)</f>
        <v>技術者による目視および地質等の専門家の評価</v>
      </c>
      <c r="E492" s="130" t="s">
        <v>342</v>
      </c>
      <c r="F492" s="130" t="s">
        <v>390</v>
      </c>
      <c r="G492" s="130" t="s">
        <v>390</v>
      </c>
      <c r="H492" s="130" t="s">
        <v>150</v>
      </c>
    </row>
    <row r="493" spans="1:8" x14ac:dyDescent="0.15">
      <c r="A493" s="130">
        <v>492</v>
      </c>
      <c r="B493" s="130" t="s">
        <v>23312</v>
      </c>
      <c r="C493" s="130" t="s">
        <v>23313</v>
      </c>
      <c r="D493" s="130" t="e">
        <f>VLOOKUP(B493,managelist_20211101!$B$3:$C$10442,2,FALSE)</f>
        <v>#N/A</v>
      </c>
      <c r="E493" s="130" t="s">
        <v>57</v>
      </c>
      <c r="F493" s="130" t="s">
        <v>12</v>
      </c>
      <c r="G493" s="130" t="s">
        <v>22007</v>
      </c>
      <c r="H493" s="130" t="s">
        <v>22008</v>
      </c>
    </row>
    <row r="494" spans="1:8" x14ac:dyDescent="0.15">
      <c r="A494" s="130">
        <v>493</v>
      </c>
      <c r="B494" s="130" t="s">
        <v>6679</v>
      </c>
      <c r="C494" s="130" t="s">
        <v>16238</v>
      </c>
      <c r="D494" s="130" t="str">
        <f>VLOOKUP(B494,managelist_20211101!$B$3:$C$10442,2,FALSE)</f>
        <v>トランシットによる杭打設管理</v>
      </c>
      <c r="E494" s="130" t="s">
        <v>58</v>
      </c>
      <c r="F494" s="130" t="s">
        <v>543</v>
      </c>
      <c r="G494" s="130" t="s">
        <v>390</v>
      </c>
      <c r="H494" s="130" t="s">
        <v>2850</v>
      </c>
    </row>
    <row r="495" spans="1:8" x14ac:dyDescent="0.15">
      <c r="A495" s="130">
        <v>494</v>
      </c>
      <c r="B495" s="130" t="s">
        <v>8777</v>
      </c>
      <c r="C495" s="130" t="s">
        <v>19063</v>
      </c>
      <c r="D495" s="130" t="str">
        <f>VLOOKUP(B495,managelist_20211101!$B$3:$C$10442,2,FALSE)</f>
        <v>肩掛け式の草刈り機等による除草工法</v>
      </c>
      <c r="E495" s="130" t="s">
        <v>399</v>
      </c>
      <c r="F495" s="130" t="s">
        <v>1639</v>
      </c>
      <c r="G495" s="130" t="s">
        <v>2876</v>
      </c>
    </row>
    <row r="496" spans="1:8" x14ac:dyDescent="0.15">
      <c r="A496" s="130">
        <v>495</v>
      </c>
      <c r="B496" s="130" t="s">
        <v>8776</v>
      </c>
      <c r="C496" s="130" t="s">
        <v>19061</v>
      </c>
      <c r="D496" s="130" t="str">
        <f>VLOOKUP(B496,managelist_20211101!$B$3:$C$10442,2,FALSE)</f>
        <v>鉱物系潤滑油</v>
      </c>
      <c r="E496" s="130" t="s">
        <v>489</v>
      </c>
      <c r="F496" s="130" t="s">
        <v>150</v>
      </c>
    </row>
    <row r="497" spans="1:8" x14ac:dyDescent="0.15">
      <c r="A497" s="130">
        <v>496</v>
      </c>
      <c r="B497" s="130" t="s">
        <v>8775</v>
      </c>
      <c r="C497" s="130" t="s">
        <v>19059</v>
      </c>
      <c r="D497" s="130" t="str">
        <f>VLOOKUP(B497,managelist_20211101!$B$3:$C$10442,2,FALSE)</f>
        <v>不織布マットとブルーシートを用いた養生工</v>
      </c>
      <c r="E497" s="130" t="s">
        <v>11</v>
      </c>
      <c r="F497" s="130" t="s">
        <v>11</v>
      </c>
      <c r="G497" s="130" t="s">
        <v>150</v>
      </c>
    </row>
    <row r="498" spans="1:8" x14ac:dyDescent="0.15">
      <c r="A498" s="130">
        <v>497</v>
      </c>
      <c r="B498" s="130" t="s">
        <v>8774</v>
      </c>
      <c r="C498" s="130" t="s">
        <v>19057</v>
      </c>
      <c r="D498" s="130" t="str">
        <f>VLOOKUP(B498,managelist_20211101!$B$3:$C$10442,2,FALSE)</f>
        <v>簡易式仮設水洗トイレ(手洗い器、照明灯別途設置)</v>
      </c>
      <c r="E498" s="130" t="s">
        <v>12</v>
      </c>
      <c r="F498" s="130" t="s">
        <v>150</v>
      </c>
    </row>
    <row r="499" spans="1:8" x14ac:dyDescent="0.15">
      <c r="A499" s="130">
        <v>498</v>
      </c>
      <c r="B499" s="130" t="s">
        <v>8773</v>
      </c>
      <c r="C499" s="130" t="s">
        <v>19055</v>
      </c>
      <c r="D499" s="130" t="str">
        <f>VLOOKUP(B499,managelist_20211101!$B$3:$C$10442,2,FALSE)</f>
        <v>溶接型縦格子柵</v>
      </c>
      <c r="E499" s="130" t="s">
        <v>443</v>
      </c>
      <c r="F499" s="130" t="s">
        <v>444</v>
      </c>
      <c r="G499" s="130" t="s">
        <v>2893</v>
      </c>
    </row>
    <row r="500" spans="1:8" x14ac:dyDescent="0.15">
      <c r="A500" s="130">
        <v>499</v>
      </c>
      <c r="B500" s="130" t="s">
        <v>8768</v>
      </c>
      <c r="C500" s="130" t="s">
        <v>19047</v>
      </c>
      <c r="D500" s="130" t="str">
        <f>VLOOKUP(B500,managelist_20211101!$B$3:$C$10442,2,FALSE)</f>
        <v>除雪作業等のオペレータによる目視確認</v>
      </c>
      <c r="E500" s="130" t="s">
        <v>1634</v>
      </c>
      <c r="F500" s="130" t="s">
        <v>1634</v>
      </c>
    </row>
    <row r="501" spans="1:8" x14ac:dyDescent="0.15">
      <c r="A501" s="130">
        <v>500</v>
      </c>
      <c r="B501" s="130" t="s">
        <v>8766</v>
      </c>
      <c r="C501" s="130" t="s">
        <v>19044</v>
      </c>
      <c r="D501" s="130" t="str">
        <f>VLOOKUP(B501,managelist_20211101!$B$3:$C$10442,2,FALSE)</f>
        <v>クレイ舗装工法（真砂土舗装）</v>
      </c>
      <c r="E501" s="130" t="s">
        <v>425</v>
      </c>
      <c r="F501" s="130" t="s">
        <v>4</v>
      </c>
      <c r="G501" s="130" t="s">
        <v>4</v>
      </c>
      <c r="H501" s="130" t="s">
        <v>150</v>
      </c>
    </row>
    <row r="502" spans="1:8" x14ac:dyDescent="0.15">
      <c r="A502" s="130">
        <v>501</v>
      </c>
      <c r="B502" s="130" t="s">
        <v>8762</v>
      </c>
      <c r="C502" s="130" t="s">
        <v>19036</v>
      </c>
      <c r="D502" s="130" t="str">
        <f>VLOOKUP(B502,managelist_20211101!$B$3:$C$10442,2,FALSE)</f>
        <v>先充填式ドライモルタル</v>
      </c>
      <c r="E502" s="130" t="s">
        <v>342</v>
      </c>
      <c r="F502" s="130" t="s">
        <v>343</v>
      </c>
      <c r="G502" s="130" t="s">
        <v>204</v>
      </c>
    </row>
    <row r="503" spans="1:8" x14ac:dyDescent="0.15">
      <c r="A503" s="130">
        <v>502</v>
      </c>
      <c r="B503" s="130" t="s">
        <v>8761</v>
      </c>
      <c r="C503" s="130" t="s">
        <v>19034</v>
      </c>
      <c r="D503" s="130" t="str">
        <f>VLOOKUP(B503,managelist_20211101!$B$3:$C$10442,2,FALSE)</f>
        <v>窒素置換工法</v>
      </c>
      <c r="E503" s="130" t="s">
        <v>508</v>
      </c>
      <c r="F503" s="130" t="s">
        <v>2963</v>
      </c>
    </row>
    <row r="504" spans="1:8" x14ac:dyDescent="0.15">
      <c r="A504" s="130">
        <v>503</v>
      </c>
      <c r="B504" s="130" t="s">
        <v>8756</v>
      </c>
      <c r="C504" s="130" t="s">
        <v>19024</v>
      </c>
      <c r="D504" s="130" t="str">
        <f>VLOOKUP(B504,managelist_20211101!$B$3:$C$10442,2,FALSE)</f>
        <v>カプセルレンズ型反射シート</v>
      </c>
      <c r="E504" s="130" t="s">
        <v>12</v>
      </c>
      <c r="F504" s="130" t="s">
        <v>150</v>
      </c>
    </row>
    <row r="505" spans="1:8" x14ac:dyDescent="0.15">
      <c r="A505" s="130">
        <v>504</v>
      </c>
      <c r="B505" s="130" t="s">
        <v>8729</v>
      </c>
      <c r="C505" s="130" t="s">
        <v>18976</v>
      </c>
      <c r="D505" s="130" t="str">
        <f>VLOOKUP(B505,managelist_20211101!$B$3:$C$10442,2,FALSE)</f>
        <v>水充填式仮設規制材</v>
      </c>
      <c r="E505" s="130" t="s">
        <v>382</v>
      </c>
      <c r="F505" s="130" t="s">
        <v>150</v>
      </c>
    </row>
    <row r="506" spans="1:8" x14ac:dyDescent="0.15">
      <c r="A506" s="130">
        <v>505</v>
      </c>
      <c r="B506" s="130" t="s">
        <v>23314</v>
      </c>
      <c r="C506" s="130" t="s">
        <v>23315</v>
      </c>
      <c r="D506" s="130" t="e">
        <f>VLOOKUP(B506,managelist_20211101!$B$3:$C$10442,2,FALSE)</f>
        <v>#N/A</v>
      </c>
      <c r="E506" s="130" t="s">
        <v>57</v>
      </c>
      <c r="F506" s="130" t="s">
        <v>24</v>
      </c>
      <c r="G506" s="130" t="s">
        <v>2915</v>
      </c>
      <c r="H506" s="130" t="s">
        <v>2919</v>
      </c>
    </row>
    <row r="507" spans="1:8" x14ac:dyDescent="0.15">
      <c r="A507" s="130">
        <v>506</v>
      </c>
      <c r="B507" s="130" t="s">
        <v>6678</v>
      </c>
      <c r="C507" s="130" t="s">
        <v>16236</v>
      </c>
      <c r="D507" s="130" t="str">
        <f>VLOOKUP(B507,managelist_20211101!$B$3:$C$10442,2,FALSE)</f>
        <v>手動操作・計測によるPCケーブル横締め緊張作業・管理</v>
      </c>
      <c r="E507" s="130" t="s">
        <v>466</v>
      </c>
      <c r="F507" s="130" t="s">
        <v>555</v>
      </c>
      <c r="G507" s="130" t="s">
        <v>12261</v>
      </c>
    </row>
    <row r="508" spans="1:8" x14ac:dyDescent="0.15">
      <c r="A508" s="130">
        <v>507</v>
      </c>
      <c r="B508" s="130" t="s">
        <v>10715</v>
      </c>
      <c r="C508" s="130" t="s">
        <v>20841</v>
      </c>
      <c r="D508" s="130" t="str">
        <f>VLOOKUP(B508,managelist_20211101!$B$3:$C$10442,2,FALSE)</f>
        <v>発動発電機</v>
      </c>
      <c r="E508" s="130" t="s">
        <v>54</v>
      </c>
      <c r="F508" s="130" t="s">
        <v>55</v>
      </c>
      <c r="G508" s="130" t="s">
        <v>2843</v>
      </c>
      <c r="H508" s="130" t="s">
        <v>12133</v>
      </c>
    </row>
    <row r="509" spans="1:8" x14ac:dyDescent="0.15">
      <c r="A509" s="130">
        <v>508</v>
      </c>
      <c r="B509" s="130" t="s">
        <v>10714</v>
      </c>
      <c r="C509" s="130" t="s">
        <v>20838</v>
      </c>
      <c r="D509" s="130" t="str">
        <f>VLOOKUP(B509,managelist_20211101!$B$3:$C$10442,2,FALSE)</f>
        <v>発動発電機+LED照明</v>
      </c>
      <c r="E509" s="130" t="s">
        <v>54</v>
      </c>
      <c r="F509" s="130" t="s">
        <v>55</v>
      </c>
      <c r="G509" s="130" t="s">
        <v>2843</v>
      </c>
      <c r="H509" s="130" t="s">
        <v>12133</v>
      </c>
    </row>
    <row r="510" spans="1:8" x14ac:dyDescent="0.15">
      <c r="A510" s="130">
        <v>509</v>
      </c>
      <c r="B510" s="130" t="s">
        <v>11345</v>
      </c>
      <c r="C510" s="130" t="s">
        <v>21448</v>
      </c>
      <c r="D510" s="130" t="str">
        <f>VLOOKUP(B510,managelist_20211101!$B$3:$C$10442,2,FALSE)</f>
        <v>当て板ボルト工法</v>
      </c>
      <c r="E510" s="130" t="s">
        <v>197</v>
      </c>
      <c r="F510" s="130" t="s">
        <v>200</v>
      </c>
      <c r="G510" s="130" t="s">
        <v>150</v>
      </c>
    </row>
    <row r="511" spans="1:8" x14ac:dyDescent="0.15">
      <c r="A511" s="130">
        <v>510</v>
      </c>
      <c r="B511" s="130" t="s">
        <v>11344</v>
      </c>
      <c r="C511" s="130" t="s">
        <v>21446</v>
      </c>
      <c r="D511" s="130" t="str">
        <f>VLOOKUP(B511,managelist_20211101!$B$3:$C$10442,2,FALSE)</f>
        <v>けい酸塩系表面含浸剤(補助剤併用)</v>
      </c>
      <c r="E511" s="130" t="s">
        <v>197</v>
      </c>
      <c r="F511" s="130" t="s">
        <v>200</v>
      </c>
      <c r="G511" s="130" t="s">
        <v>2851</v>
      </c>
    </row>
    <row r="512" spans="1:8" x14ac:dyDescent="0.15">
      <c r="A512" s="130">
        <v>511</v>
      </c>
      <c r="B512" s="130" t="s">
        <v>23316</v>
      </c>
      <c r="C512" s="130" t="s">
        <v>23317</v>
      </c>
      <c r="D512" s="130" t="e">
        <f>VLOOKUP(B512,managelist_20211101!$B$3:$C$10442,2,FALSE)</f>
        <v>#N/A</v>
      </c>
      <c r="E512" s="130" t="s">
        <v>57</v>
      </c>
      <c r="F512" s="130" t="s">
        <v>22313</v>
      </c>
      <c r="G512" s="130" t="s">
        <v>23318</v>
      </c>
      <c r="H512" s="130" t="s">
        <v>23319</v>
      </c>
    </row>
    <row r="513" spans="1:8" x14ac:dyDescent="0.15">
      <c r="A513" s="130">
        <v>512</v>
      </c>
      <c r="B513" s="130" t="s">
        <v>5166</v>
      </c>
      <c r="C513" s="130" t="s">
        <v>14447</v>
      </c>
      <c r="D513" s="130" t="str">
        <f>VLOOKUP(B513,managelist_20211101!$B$3:$C$10442,2,FALSE)</f>
        <v>電動ラック式開閉機(動力電源)</v>
      </c>
      <c r="E513" s="130" t="s">
        <v>489</v>
      </c>
      <c r="F513" s="130" t="s">
        <v>490</v>
      </c>
      <c r="G513" s="130" t="s">
        <v>2859</v>
      </c>
    </row>
    <row r="514" spans="1:8" x14ac:dyDescent="0.15">
      <c r="A514" s="130">
        <v>513</v>
      </c>
      <c r="B514" s="130" t="s">
        <v>5165</v>
      </c>
      <c r="C514" s="130" t="s">
        <v>14445</v>
      </c>
      <c r="D514" s="130" t="str">
        <f>VLOOKUP(B514,managelist_20211101!$B$3:$C$10442,2,FALSE)</f>
        <v>木製横断・転落防止柵</v>
      </c>
      <c r="E514" s="130" t="s">
        <v>443</v>
      </c>
      <c r="F514" s="130" t="s">
        <v>444</v>
      </c>
      <c r="G514" s="130" t="s">
        <v>2893</v>
      </c>
    </row>
    <row r="515" spans="1:8" x14ac:dyDescent="0.15">
      <c r="A515" s="130">
        <v>514</v>
      </c>
      <c r="B515" s="130" t="s">
        <v>5164</v>
      </c>
      <c r="C515" s="130" t="s">
        <v>14443</v>
      </c>
      <c r="D515" s="130" t="str">
        <f>VLOOKUP(B515,managelist_20211101!$B$3:$C$10442,2,FALSE)</f>
        <v>挿入式孔内傾斜計</v>
      </c>
      <c r="E515" s="130" t="s">
        <v>127</v>
      </c>
      <c r="F515" s="130" t="s">
        <v>129</v>
      </c>
      <c r="G515" s="130" t="s">
        <v>2899</v>
      </c>
    </row>
    <row r="516" spans="1:8" x14ac:dyDescent="0.15">
      <c r="A516" s="130">
        <v>515</v>
      </c>
      <c r="B516" s="130" t="s">
        <v>5163</v>
      </c>
      <c r="C516" s="130" t="s">
        <v>14441</v>
      </c>
      <c r="D516" s="130" t="str">
        <f>VLOOKUP(B516,managelist_20211101!$B$3:$C$10442,2,FALSE)</f>
        <v>紙資料とビデオ映像による座学</v>
      </c>
      <c r="E516" s="130" t="s">
        <v>150</v>
      </c>
      <c r="F516" s="130" t="s">
        <v>150</v>
      </c>
    </row>
    <row r="517" spans="1:8" x14ac:dyDescent="0.15">
      <c r="A517" s="130">
        <v>516</v>
      </c>
      <c r="B517" s="130" t="s">
        <v>5162</v>
      </c>
      <c r="C517" s="130" t="s">
        <v>14440</v>
      </c>
      <c r="D517" s="130" t="str">
        <f>VLOOKUP(B517,managelist_20211101!$B$3:$C$10442,2,FALSE)</f>
        <v>強化プラスチック複合管(FRPM管)</v>
      </c>
      <c r="E517" s="130" t="s">
        <v>382</v>
      </c>
      <c r="F517" s="130" t="s">
        <v>331</v>
      </c>
      <c r="G517" s="130" t="s">
        <v>2829</v>
      </c>
      <c r="H517" s="130" t="s">
        <v>2830</v>
      </c>
    </row>
    <row r="518" spans="1:8" x14ac:dyDescent="0.15">
      <c r="A518" s="130">
        <v>517</v>
      </c>
      <c r="B518" s="130" t="s">
        <v>5161</v>
      </c>
      <c r="C518" s="130" t="s">
        <v>14438</v>
      </c>
      <c r="D518" s="130" t="str">
        <f>VLOOKUP(B518,managelist_20211101!$B$3:$C$10442,2,FALSE)</f>
        <v>スラブドレーン</v>
      </c>
      <c r="E518" s="130" t="s">
        <v>443</v>
      </c>
      <c r="F518" s="130" t="s">
        <v>184</v>
      </c>
      <c r="G518" s="130" t="s">
        <v>12195</v>
      </c>
    </row>
    <row r="519" spans="1:8" x14ac:dyDescent="0.15">
      <c r="A519" s="130">
        <v>518</v>
      </c>
      <c r="B519" s="130" t="s">
        <v>6677</v>
      </c>
      <c r="C519" s="130" t="s">
        <v>16234</v>
      </c>
      <c r="D519" s="130" t="str">
        <f>VLOOKUP(B519,managelist_20211101!$B$3:$C$10442,2,FALSE)</f>
        <v>道路除草工(肩掛式:飛び石防護有り)</v>
      </c>
      <c r="E519" s="130" t="s">
        <v>197</v>
      </c>
      <c r="F519" s="130" t="s">
        <v>201</v>
      </c>
      <c r="G519" s="130" t="s">
        <v>397</v>
      </c>
      <c r="H519" s="130" t="s">
        <v>2869</v>
      </c>
    </row>
    <row r="520" spans="1:8" x14ac:dyDescent="0.15">
      <c r="A520" s="130">
        <v>519</v>
      </c>
      <c r="B520" s="130" t="s">
        <v>6676</v>
      </c>
      <c r="C520" s="130" t="s">
        <v>16233</v>
      </c>
      <c r="D520" s="130" t="str">
        <f>VLOOKUP(B520,managelist_20211101!$B$3:$C$10442,2,FALSE)</f>
        <v>市販CADを使ったCIMモデルの作成</v>
      </c>
      <c r="E520" s="130" t="s">
        <v>466</v>
      </c>
      <c r="F520" s="130" t="s">
        <v>390</v>
      </c>
      <c r="G520" s="130" t="s">
        <v>390</v>
      </c>
      <c r="H520" s="130" t="s">
        <v>2850</v>
      </c>
    </row>
    <row r="521" spans="1:8" x14ac:dyDescent="0.15">
      <c r="A521" s="130">
        <v>520</v>
      </c>
      <c r="B521" s="130" t="s">
        <v>6675</v>
      </c>
      <c r="C521" s="130" t="s">
        <v>16231</v>
      </c>
      <c r="D521" s="130" t="str">
        <f>VLOOKUP(B521,managelist_20211101!$B$3:$C$10442,2,FALSE)</f>
        <v>人力による玉掛け調整</v>
      </c>
      <c r="E521" s="130" t="s">
        <v>12</v>
      </c>
      <c r="F521" s="130" t="s">
        <v>14</v>
      </c>
    </row>
    <row r="522" spans="1:8" x14ac:dyDescent="0.15">
      <c r="A522" s="130">
        <v>521</v>
      </c>
      <c r="B522" s="130" t="s">
        <v>6674</v>
      </c>
      <c r="C522" s="130" t="s">
        <v>16230</v>
      </c>
      <c r="D522" s="130" t="str">
        <f>VLOOKUP(B522,managelist_20211101!$B$3:$C$10442,2,FALSE)</f>
        <v>携帯型WBGT計</v>
      </c>
      <c r="E522" s="130" t="s">
        <v>150</v>
      </c>
      <c r="F522" s="130" t="s">
        <v>150</v>
      </c>
    </row>
    <row r="523" spans="1:8" x14ac:dyDescent="0.15">
      <c r="A523" s="130">
        <v>522</v>
      </c>
      <c r="B523" s="130" t="s">
        <v>6673</v>
      </c>
      <c r="C523" s="130" t="s">
        <v>16229</v>
      </c>
      <c r="D523" s="130" t="str">
        <f>VLOOKUP(B523,managelist_20211101!$B$3:$C$10442,2,FALSE)</f>
        <v>常温合材</v>
      </c>
      <c r="E523" s="130" t="s">
        <v>197</v>
      </c>
      <c r="F523" s="130" t="s">
        <v>220</v>
      </c>
      <c r="G523" s="130" t="s">
        <v>12229</v>
      </c>
    </row>
    <row r="524" spans="1:8" x14ac:dyDescent="0.15">
      <c r="A524" s="130">
        <v>523</v>
      </c>
      <c r="B524" s="130" t="s">
        <v>6672</v>
      </c>
      <c r="C524" s="130" t="s">
        <v>16227</v>
      </c>
      <c r="D524" s="130" t="str">
        <f>VLOOKUP(B524,managelist_20211101!$B$3:$C$10442,2,FALSE)</f>
        <v>防錆塗装</v>
      </c>
      <c r="E524" s="130" t="s">
        <v>197</v>
      </c>
      <c r="F524" s="130" t="s">
        <v>199</v>
      </c>
    </row>
    <row r="525" spans="1:8" x14ac:dyDescent="0.15">
      <c r="A525" s="130">
        <v>524</v>
      </c>
      <c r="B525" s="130" t="s">
        <v>23320</v>
      </c>
      <c r="C525" s="130" t="s">
        <v>23321</v>
      </c>
      <c r="D525" s="130" t="e">
        <f>VLOOKUP(B525,managelist_20211101!$B$3:$C$10442,2,FALSE)</f>
        <v>#N/A</v>
      </c>
      <c r="E525" s="130" t="s">
        <v>57</v>
      </c>
      <c r="F525" s="130" t="s">
        <v>72</v>
      </c>
      <c r="G525" s="130" t="s">
        <v>22384</v>
      </c>
    </row>
    <row r="526" spans="1:8" x14ac:dyDescent="0.15">
      <c r="A526" s="130">
        <v>525</v>
      </c>
      <c r="B526" s="130" t="s">
        <v>8772</v>
      </c>
      <c r="C526" s="130" t="s">
        <v>19054</v>
      </c>
      <c r="D526" s="130" t="str">
        <f>VLOOKUP(B526,managelist_20211101!$B$3:$C$10442,2,FALSE)</f>
        <v>袋詰めの常温アスファルト合材</v>
      </c>
      <c r="E526" s="130" t="s">
        <v>197</v>
      </c>
      <c r="F526" s="130" t="s">
        <v>220</v>
      </c>
      <c r="G526" s="130" t="s">
        <v>2842</v>
      </c>
    </row>
    <row r="527" spans="1:8" x14ac:dyDescent="0.15">
      <c r="A527" s="130">
        <v>526</v>
      </c>
      <c r="B527" s="130" t="s">
        <v>8771</v>
      </c>
      <c r="C527" s="130" t="s">
        <v>19053</v>
      </c>
      <c r="D527" s="130" t="str">
        <f>VLOOKUP(B527,managelist_20211101!$B$3:$C$10442,2,FALSE)</f>
        <v>セメント系下地調整塗材(JIS A 6916 C-2)</v>
      </c>
      <c r="E527" s="130" t="s">
        <v>466</v>
      </c>
      <c r="F527" s="130" t="s">
        <v>1640</v>
      </c>
    </row>
    <row r="528" spans="1:8" x14ac:dyDescent="0.15">
      <c r="A528" s="130">
        <v>527</v>
      </c>
      <c r="B528" s="130" t="s">
        <v>8770</v>
      </c>
      <c r="C528" s="130" t="s">
        <v>19051</v>
      </c>
      <c r="D528" s="130" t="str">
        <f>VLOOKUP(B528,managelist_20211101!$B$3:$C$10442,2,FALSE)</f>
        <v>機械攪拌式深層混合処理工法(分散剤を使用しない工法)</v>
      </c>
      <c r="E528" s="130" t="s">
        <v>382</v>
      </c>
      <c r="F528" s="130" t="s">
        <v>76</v>
      </c>
      <c r="G528" s="130" t="s">
        <v>449</v>
      </c>
      <c r="H528" s="130" t="s">
        <v>450</v>
      </c>
    </row>
    <row r="529" spans="1:8" x14ac:dyDescent="0.15">
      <c r="A529" s="130">
        <v>528</v>
      </c>
      <c r="B529" s="130" t="s">
        <v>8769</v>
      </c>
      <c r="C529" s="130" t="s">
        <v>19049</v>
      </c>
      <c r="D529" s="130" t="str">
        <f>VLOOKUP(B529,managelist_20211101!$B$3:$C$10442,2,FALSE)</f>
        <v>泥水を産業廃棄物としてバキューム車等で収集・運搬して処分</v>
      </c>
      <c r="E529" s="130" t="s">
        <v>12</v>
      </c>
      <c r="F529" s="130" t="s">
        <v>13</v>
      </c>
      <c r="G529" s="130" t="s">
        <v>389</v>
      </c>
    </row>
    <row r="530" spans="1:8" x14ac:dyDescent="0.15">
      <c r="A530" s="130">
        <v>529</v>
      </c>
      <c r="B530" s="130" t="s">
        <v>6671</v>
      </c>
      <c r="C530" s="130" t="s">
        <v>16225</v>
      </c>
      <c r="D530" s="130" t="str">
        <f>VLOOKUP(B530,managelist_20211101!$B$3:$C$10442,2,FALSE)</f>
        <v>溶接ゲージによる計測</v>
      </c>
      <c r="E530" s="130" t="s">
        <v>127</v>
      </c>
      <c r="F530" s="130" t="s">
        <v>46</v>
      </c>
      <c r="G530" s="130" t="s">
        <v>413</v>
      </c>
    </row>
    <row r="531" spans="1:8" x14ac:dyDescent="0.15">
      <c r="A531" s="130">
        <v>530</v>
      </c>
      <c r="B531" s="130" t="s">
        <v>8767</v>
      </c>
      <c r="C531" s="130" t="s">
        <v>19046</v>
      </c>
      <c r="D531" s="130" t="str">
        <f>VLOOKUP(B531,managelist_20211101!$B$3:$C$10442,2,FALSE)</f>
        <v>高圧噴射撹拌工(二重管工法)</v>
      </c>
      <c r="E531" s="130" t="s">
        <v>382</v>
      </c>
      <c r="F531" s="130" t="s">
        <v>76</v>
      </c>
      <c r="G531" s="130" t="s">
        <v>449</v>
      </c>
      <c r="H531" s="130" t="s">
        <v>2903</v>
      </c>
    </row>
    <row r="532" spans="1:8" x14ac:dyDescent="0.15">
      <c r="A532" s="130">
        <v>531</v>
      </c>
      <c r="B532" s="130" t="s">
        <v>8765</v>
      </c>
      <c r="C532" s="130" t="s">
        <v>19042</v>
      </c>
      <c r="D532" s="130" t="str">
        <f>VLOOKUP(B532,managelist_20211101!$B$3:$C$10442,2,FALSE)</f>
        <v>一般的な吸音板や遮音板</v>
      </c>
      <c r="E532" s="130" t="s">
        <v>72</v>
      </c>
      <c r="F532" s="130" t="s">
        <v>577</v>
      </c>
    </row>
    <row r="533" spans="1:8" x14ac:dyDescent="0.15">
      <c r="A533" s="130">
        <v>532</v>
      </c>
      <c r="B533" s="130" t="s">
        <v>8764</v>
      </c>
      <c r="C533" s="130" t="s">
        <v>19040</v>
      </c>
      <c r="D533" s="130" t="str">
        <f>VLOOKUP(B533,managelist_20211101!$B$3:$C$10442,2,FALSE)</f>
        <v>硬化コンクリート破砕処理工法</v>
      </c>
      <c r="E533" s="130" t="s">
        <v>11</v>
      </c>
      <c r="F533" s="130" t="s">
        <v>11</v>
      </c>
      <c r="G533" s="130" t="s">
        <v>150</v>
      </c>
    </row>
    <row r="534" spans="1:8" x14ac:dyDescent="0.15">
      <c r="A534" s="130">
        <v>533</v>
      </c>
      <c r="B534" s="130" t="s">
        <v>8763</v>
      </c>
      <c r="C534" s="130" t="s">
        <v>19038</v>
      </c>
      <c r="D534" s="130" t="str">
        <f>VLOOKUP(B534,managelist_20211101!$B$3:$C$10442,2,FALSE)</f>
        <v>セルロース系粉塵低減剤</v>
      </c>
      <c r="E534" s="130" t="s">
        <v>342</v>
      </c>
      <c r="F534" s="130" t="s">
        <v>343</v>
      </c>
      <c r="G534" s="130" t="s">
        <v>12013</v>
      </c>
    </row>
    <row r="535" spans="1:8" x14ac:dyDescent="0.15">
      <c r="A535" s="130">
        <v>534</v>
      </c>
      <c r="B535" s="130" t="s">
        <v>8760</v>
      </c>
      <c r="C535" s="130" t="s">
        <v>19032</v>
      </c>
      <c r="D535" s="130" t="str">
        <f>VLOOKUP(B535,managelist_20211101!$B$3:$C$10442,2,FALSE)</f>
        <v>モルタル充填式ロックボルト</v>
      </c>
      <c r="E535" s="130" t="s">
        <v>342</v>
      </c>
      <c r="F535" s="130" t="s">
        <v>343</v>
      </c>
      <c r="G535" s="130" t="s">
        <v>204</v>
      </c>
    </row>
    <row r="536" spans="1:8" x14ac:dyDescent="0.15">
      <c r="A536" s="130">
        <v>535</v>
      </c>
      <c r="B536" s="130" t="s">
        <v>8759</v>
      </c>
      <c r="C536" s="130" t="s">
        <v>19030</v>
      </c>
      <c r="D536" s="130" t="str">
        <f>VLOOKUP(B536,managelist_20211101!$B$3:$C$10442,2,FALSE)</f>
        <v>切梁にH形鋼を使用した切梁式土留め工法</v>
      </c>
      <c r="E536" s="130" t="s">
        <v>12</v>
      </c>
      <c r="F536" s="130" t="s">
        <v>14</v>
      </c>
    </row>
    <row r="537" spans="1:8" x14ac:dyDescent="0.15">
      <c r="A537" s="130">
        <v>536</v>
      </c>
      <c r="B537" s="130" t="s">
        <v>8758</v>
      </c>
      <c r="C537" s="130" t="s">
        <v>19028</v>
      </c>
      <c r="D537" s="130" t="str">
        <f>VLOOKUP(B537,managelist_20211101!$B$3:$C$10442,2,FALSE)</f>
        <v>ワイヤセンサや断線検知ケーブルと回転灯を設置した通報装置</v>
      </c>
      <c r="E537" s="130" t="s">
        <v>382</v>
      </c>
      <c r="F537" s="130" t="s">
        <v>166</v>
      </c>
      <c r="G537" s="130" t="s">
        <v>150</v>
      </c>
    </row>
    <row r="538" spans="1:8" x14ac:dyDescent="0.15">
      <c r="A538" s="130">
        <v>537</v>
      </c>
      <c r="B538" s="130" t="s">
        <v>8757</v>
      </c>
      <c r="C538" s="130" t="s">
        <v>19026</v>
      </c>
      <c r="D538" s="130" t="str">
        <f>VLOOKUP(B538,managelist_20211101!$B$3:$C$10442,2,FALSE)</f>
        <v>吹付のり枠工</v>
      </c>
      <c r="E538" s="130" t="s">
        <v>382</v>
      </c>
      <c r="F538" s="130" t="s">
        <v>166</v>
      </c>
      <c r="G538" s="130" t="s">
        <v>407</v>
      </c>
    </row>
    <row r="539" spans="1:8" x14ac:dyDescent="0.15">
      <c r="A539" s="130">
        <v>538</v>
      </c>
      <c r="B539" s="130" t="s">
        <v>8755</v>
      </c>
      <c r="C539" s="130" t="s">
        <v>19022</v>
      </c>
      <c r="D539" s="130" t="str">
        <f>VLOOKUP(B539,managelist_20211101!$B$3:$C$10442,2,FALSE)</f>
        <v>ガラスビーズ反射シート付きPEコーン</v>
      </c>
      <c r="E539" s="130" t="s">
        <v>12</v>
      </c>
      <c r="F539" s="130" t="s">
        <v>14</v>
      </c>
    </row>
    <row r="540" spans="1:8" x14ac:dyDescent="0.15">
      <c r="A540" s="130">
        <v>539</v>
      </c>
      <c r="B540" s="130" t="s">
        <v>8754</v>
      </c>
      <c r="C540" s="130" t="s">
        <v>19020</v>
      </c>
      <c r="D540" s="130" t="str">
        <f>VLOOKUP(B540,managelist_20211101!$B$3:$C$10442,2,FALSE)</f>
        <v>丸パイプ土中打込式の基礎杭</v>
      </c>
      <c r="E540" s="130" t="s">
        <v>12</v>
      </c>
      <c r="F540" s="130" t="s">
        <v>14</v>
      </c>
    </row>
    <row r="541" spans="1:8" x14ac:dyDescent="0.15">
      <c r="A541" s="130">
        <v>540</v>
      </c>
      <c r="B541" s="130" t="s">
        <v>8753</v>
      </c>
      <c r="C541" s="130" t="s">
        <v>19019</v>
      </c>
      <c r="D541" s="130" t="str">
        <f>VLOOKUP(B541,managelist_20211101!$B$3:$C$10442,2,FALSE)</f>
        <v>自然電位法</v>
      </c>
      <c r="E541" s="130" t="s">
        <v>127</v>
      </c>
      <c r="F541" s="130" t="s">
        <v>46</v>
      </c>
      <c r="G541" s="130" t="s">
        <v>413</v>
      </c>
    </row>
    <row r="542" spans="1:8" x14ac:dyDescent="0.15">
      <c r="A542" s="130">
        <v>541</v>
      </c>
      <c r="B542" s="130" t="s">
        <v>8752</v>
      </c>
      <c r="C542" s="130" t="s">
        <v>19017</v>
      </c>
      <c r="D542" s="130" t="str">
        <f>VLOOKUP(B542,managelist_20211101!$B$3:$C$10442,2,FALSE)</f>
        <v>ソーラー発電型照明灯</v>
      </c>
      <c r="E542" s="130" t="s">
        <v>382</v>
      </c>
      <c r="F542" s="130" t="s">
        <v>150</v>
      </c>
    </row>
    <row r="543" spans="1:8" x14ac:dyDescent="0.15">
      <c r="A543" s="130">
        <v>542</v>
      </c>
      <c r="B543" s="130" t="s">
        <v>8751</v>
      </c>
      <c r="C543" s="130" t="s">
        <v>19015</v>
      </c>
      <c r="D543" s="130" t="str">
        <f>VLOOKUP(B543,managelist_20211101!$B$3:$C$10442,2,FALSE)</f>
        <v>開削工法による鉄筋コンクリート管を用いた布設替え</v>
      </c>
      <c r="E543" s="130" t="s">
        <v>526</v>
      </c>
      <c r="F543" s="130" t="s">
        <v>529</v>
      </c>
    </row>
    <row r="544" spans="1:8" x14ac:dyDescent="0.15">
      <c r="A544" s="130">
        <v>543</v>
      </c>
      <c r="B544" s="130" t="s">
        <v>8750</v>
      </c>
      <c r="C544" s="130" t="s">
        <v>19013</v>
      </c>
      <c r="D544" s="130" t="str">
        <f>VLOOKUP(B544,managelist_20211101!$B$3:$C$10442,2,FALSE)</f>
        <v>人力運搬</v>
      </c>
      <c r="E544" s="130" t="s">
        <v>150</v>
      </c>
      <c r="F544" s="130" t="s">
        <v>150</v>
      </c>
    </row>
    <row r="545" spans="1:8" x14ac:dyDescent="0.15">
      <c r="A545" s="130">
        <v>544</v>
      </c>
      <c r="B545" s="130" t="s">
        <v>8749</v>
      </c>
      <c r="C545" s="130" t="s">
        <v>19011</v>
      </c>
      <c r="D545" s="130" t="str">
        <f>VLOOKUP(B545,managelist_20211101!$B$3:$C$10442,2,FALSE)</f>
        <v>工事用LED表示機を有線スイッチによる表示切替をする技術</v>
      </c>
      <c r="E545" s="130" t="s">
        <v>197</v>
      </c>
      <c r="F545" s="130" t="s">
        <v>150</v>
      </c>
    </row>
    <row r="546" spans="1:8" x14ac:dyDescent="0.15">
      <c r="A546" s="130">
        <v>545</v>
      </c>
      <c r="B546" s="130" t="s">
        <v>8748</v>
      </c>
      <c r="C546" s="130" t="s">
        <v>19009</v>
      </c>
      <c r="D546" s="130" t="str">
        <f>VLOOKUP(B546,managelist_20211101!$B$3:$C$10442,2,FALSE)</f>
        <v>掲示板および配布資料</v>
      </c>
      <c r="E546" s="130" t="s">
        <v>382</v>
      </c>
      <c r="F546" s="130" t="s">
        <v>150</v>
      </c>
    </row>
    <row r="547" spans="1:8" x14ac:dyDescent="0.15">
      <c r="A547" s="130">
        <v>546</v>
      </c>
      <c r="B547" s="130" t="s">
        <v>8747</v>
      </c>
      <c r="C547" s="130" t="s">
        <v>19007</v>
      </c>
      <c r="D547" s="130" t="str">
        <f>VLOOKUP(B547,managelist_20211101!$B$3:$C$10442,2,FALSE)</f>
        <v>油圧駆動式コアドリル</v>
      </c>
      <c r="E547" s="130" t="s">
        <v>382</v>
      </c>
      <c r="F547" s="130" t="s">
        <v>559</v>
      </c>
    </row>
    <row r="548" spans="1:8" x14ac:dyDescent="0.15">
      <c r="A548" s="130">
        <v>547</v>
      </c>
      <c r="B548" s="130" t="s">
        <v>8746</v>
      </c>
      <c r="C548" s="130" t="s">
        <v>19005</v>
      </c>
      <c r="D548" s="130" t="str">
        <f>VLOOKUP(B548,managelist_20211101!$B$3:$C$10442,2,FALSE)</f>
        <v>型枠存置による養生</v>
      </c>
      <c r="E548" s="130" t="s">
        <v>11</v>
      </c>
      <c r="F548" s="130" t="s">
        <v>11</v>
      </c>
      <c r="G548" s="130" t="s">
        <v>410</v>
      </c>
    </row>
    <row r="549" spans="1:8" x14ac:dyDescent="0.15">
      <c r="A549" s="130">
        <v>548</v>
      </c>
      <c r="B549" s="130" t="s">
        <v>8745</v>
      </c>
      <c r="C549" s="130" t="s">
        <v>19003</v>
      </c>
      <c r="D549" s="130" t="str">
        <f>VLOOKUP(B549,managelist_20211101!$B$3:$C$10442,2,FALSE)</f>
        <v>コンクリートパネル</v>
      </c>
      <c r="E549" s="130" t="s">
        <v>382</v>
      </c>
      <c r="F549" s="130" t="s">
        <v>2</v>
      </c>
      <c r="G549" s="130" t="s">
        <v>383</v>
      </c>
      <c r="H549" s="130" t="s">
        <v>384</v>
      </c>
    </row>
    <row r="550" spans="1:8" x14ac:dyDescent="0.15">
      <c r="A550" s="130">
        <v>549</v>
      </c>
      <c r="B550" s="130" t="s">
        <v>8744</v>
      </c>
      <c r="C550" s="130" t="s">
        <v>19001</v>
      </c>
      <c r="D550" s="130" t="str">
        <f>VLOOKUP(B550,managelist_20211101!$B$3:$C$10442,2,FALSE)</f>
        <v>円柱状改良工法</v>
      </c>
      <c r="E550" s="130" t="s">
        <v>382</v>
      </c>
      <c r="F550" s="130" t="s">
        <v>60</v>
      </c>
      <c r="G550" s="130" t="s">
        <v>449</v>
      </c>
    </row>
    <row r="551" spans="1:8" x14ac:dyDescent="0.15">
      <c r="A551" s="130">
        <v>550</v>
      </c>
      <c r="B551" s="130" t="s">
        <v>8743</v>
      </c>
      <c r="C551" s="130" t="s">
        <v>19000</v>
      </c>
      <c r="D551" s="130" t="str">
        <f>VLOOKUP(B551,managelist_20211101!$B$3:$C$10442,2,FALSE)</f>
        <v>切削オーバーレイ</v>
      </c>
      <c r="E551" s="130" t="s">
        <v>197</v>
      </c>
      <c r="F551" s="130" t="s">
        <v>220</v>
      </c>
      <c r="G551" s="130" t="s">
        <v>12229</v>
      </c>
    </row>
    <row r="552" spans="1:8" x14ac:dyDescent="0.15">
      <c r="A552" s="130">
        <v>551</v>
      </c>
      <c r="B552" s="130" t="s">
        <v>8742</v>
      </c>
      <c r="C552" s="130" t="s">
        <v>18998</v>
      </c>
      <c r="D552" s="130" t="str">
        <f>VLOOKUP(B552,managelist_20211101!$B$3:$C$10442,2,FALSE)</f>
        <v>FRPメッシュ工法</v>
      </c>
      <c r="E552" s="130" t="s">
        <v>382</v>
      </c>
      <c r="F552" s="130" t="s">
        <v>150</v>
      </c>
    </row>
    <row r="553" spans="1:8" x14ac:dyDescent="0.15">
      <c r="A553" s="130">
        <v>552</v>
      </c>
      <c r="B553" s="130" t="s">
        <v>8741</v>
      </c>
      <c r="C553" s="130" t="s">
        <v>18996</v>
      </c>
      <c r="D553" s="130" t="str">
        <f>VLOOKUP(B553,managelist_20211101!$B$3:$C$10442,2,FALSE)</f>
        <v>乾電池工事灯(単色一定点滅)</v>
      </c>
      <c r="E553" s="130" t="s">
        <v>12</v>
      </c>
      <c r="F553" s="130" t="s">
        <v>14</v>
      </c>
    </row>
    <row r="554" spans="1:8" x14ac:dyDescent="0.15">
      <c r="A554" s="130">
        <v>553</v>
      </c>
      <c r="B554" s="130" t="s">
        <v>8740</v>
      </c>
      <c r="C554" s="130" t="s">
        <v>18994</v>
      </c>
      <c r="D554" s="130" t="str">
        <f>VLOOKUP(B554,managelist_20211101!$B$3:$C$10442,2,FALSE)</f>
        <v>潜水士による人力チッピング作業</v>
      </c>
      <c r="E554" s="130" t="s">
        <v>22</v>
      </c>
      <c r="F554" s="130" t="s">
        <v>150</v>
      </c>
    </row>
    <row r="555" spans="1:8" x14ac:dyDescent="0.15">
      <c r="A555" s="130">
        <v>554</v>
      </c>
      <c r="B555" s="130" t="s">
        <v>8739</v>
      </c>
      <c r="C555" s="130" t="s">
        <v>18993</v>
      </c>
      <c r="D555" s="130" t="str">
        <f>VLOOKUP(B555,managelist_20211101!$B$3:$C$10442,2,FALSE)</f>
        <v>現場打ちコンクリート基礎</v>
      </c>
      <c r="E555" s="130" t="s">
        <v>443</v>
      </c>
      <c r="F555" s="130" t="s">
        <v>444</v>
      </c>
      <c r="G555" s="130" t="s">
        <v>2886</v>
      </c>
    </row>
    <row r="556" spans="1:8" x14ac:dyDescent="0.15">
      <c r="A556" s="130">
        <v>555</v>
      </c>
      <c r="B556" s="130" t="s">
        <v>8738</v>
      </c>
      <c r="C556" s="130" t="s">
        <v>18991</v>
      </c>
      <c r="D556" s="130" t="str">
        <f>VLOOKUP(B556,managelist_20211101!$B$3:$C$10442,2,FALSE)</f>
        <v>コンクリートブロック基礎</v>
      </c>
      <c r="E556" s="130" t="s">
        <v>443</v>
      </c>
      <c r="F556" s="130" t="s">
        <v>444</v>
      </c>
      <c r="G556" s="130" t="s">
        <v>2893</v>
      </c>
    </row>
    <row r="557" spans="1:8" x14ac:dyDescent="0.15">
      <c r="A557" s="130">
        <v>556</v>
      </c>
      <c r="B557" s="130" t="s">
        <v>8737</v>
      </c>
      <c r="C557" s="130" t="s">
        <v>18989</v>
      </c>
      <c r="D557" s="130" t="str">
        <f>VLOOKUP(B557,managelist_20211101!$B$3:$C$10442,2,FALSE)</f>
        <v>懸架用ワイヤモッコ(四隅懸架方式)</v>
      </c>
      <c r="E557" s="130" t="s">
        <v>495</v>
      </c>
      <c r="F557" s="130" t="s">
        <v>150</v>
      </c>
    </row>
    <row r="558" spans="1:8" x14ac:dyDescent="0.15">
      <c r="A558" s="130">
        <v>557</v>
      </c>
      <c r="B558" s="130" t="s">
        <v>8736</v>
      </c>
      <c r="C558" s="130" t="s">
        <v>18988</v>
      </c>
      <c r="D558" s="130" t="str">
        <f>VLOOKUP(B558,managelist_20211101!$B$3:$C$10442,2,FALSE)</f>
        <v>外面塗替塗装RC-1塗装系仕様</v>
      </c>
      <c r="E558" s="130" t="s">
        <v>466</v>
      </c>
      <c r="F558" s="130" t="s">
        <v>467</v>
      </c>
    </row>
    <row r="559" spans="1:8" x14ac:dyDescent="0.15">
      <c r="A559" s="130">
        <v>558</v>
      </c>
      <c r="B559" s="130" t="s">
        <v>8735</v>
      </c>
      <c r="C559" s="130" t="s">
        <v>18986</v>
      </c>
      <c r="D559" s="130" t="str">
        <f>VLOOKUP(B559,managelist_20211101!$B$3:$C$10442,2,FALSE)</f>
        <v>人力破砕除荷工(グラインダー、ハンマー等を用いてナットを人力破砕し荷重開放)</v>
      </c>
      <c r="E559" s="130" t="s">
        <v>382</v>
      </c>
      <c r="F559" s="130" t="s">
        <v>78</v>
      </c>
      <c r="G559" s="130" t="s">
        <v>2875</v>
      </c>
    </row>
    <row r="560" spans="1:8" x14ac:dyDescent="0.15">
      <c r="A560" s="130">
        <v>559</v>
      </c>
      <c r="B560" s="130" t="s">
        <v>8734</v>
      </c>
      <c r="C560" s="130" t="s">
        <v>18985</v>
      </c>
      <c r="D560" s="130" t="str">
        <f>VLOOKUP(B560,managelist_20211101!$B$3:$C$10442,2,FALSE)</f>
        <v>普通コンクリート</v>
      </c>
      <c r="E560" s="130" t="s">
        <v>11</v>
      </c>
      <c r="F560" s="130" t="s">
        <v>11</v>
      </c>
      <c r="G560" s="130" t="s">
        <v>126</v>
      </c>
    </row>
    <row r="561" spans="1:7" x14ac:dyDescent="0.15">
      <c r="A561" s="130">
        <v>560</v>
      </c>
      <c r="B561" s="130" t="s">
        <v>8733</v>
      </c>
      <c r="C561" s="130" t="s">
        <v>18983</v>
      </c>
      <c r="D561" s="130" t="str">
        <f>VLOOKUP(B561,managelist_20211101!$B$3:$C$10442,2,FALSE)</f>
        <v>1600cc箱バンタイプの車両での事務作業</v>
      </c>
      <c r="E561" s="130" t="s">
        <v>12</v>
      </c>
      <c r="F561" s="130" t="s">
        <v>150</v>
      </c>
    </row>
    <row r="562" spans="1:7" x14ac:dyDescent="0.15">
      <c r="A562" s="130">
        <v>561</v>
      </c>
      <c r="B562" s="130" t="s">
        <v>8732</v>
      </c>
      <c r="C562" s="130" t="s">
        <v>18981</v>
      </c>
      <c r="D562" s="130" t="str">
        <f>VLOOKUP(B562,managelist_20211101!$B$3:$C$10442,2,FALSE)</f>
        <v>舗装点検専用車両と人手による画像判定を用いた点検方法</v>
      </c>
      <c r="E562" s="130" t="s">
        <v>127</v>
      </c>
      <c r="F562" s="130" t="s">
        <v>46</v>
      </c>
      <c r="G562" s="130" t="s">
        <v>413</v>
      </c>
    </row>
    <row r="563" spans="1:7" x14ac:dyDescent="0.15">
      <c r="A563" s="130">
        <v>562</v>
      </c>
      <c r="B563" s="130" t="s">
        <v>8731</v>
      </c>
      <c r="C563" s="130" t="s">
        <v>18979</v>
      </c>
      <c r="D563" s="130" t="str">
        <f>VLOOKUP(B563,managelist_20211101!$B$3:$C$10442,2,FALSE)</f>
        <v>一般的なH形鋼の切梁</v>
      </c>
      <c r="E563" s="130" t="s">
        <v>12</v>
      </c>
      <c r="F563" s="130" t="s">
        <v>14</v>
      </c>
    </row>
    <row r="564" spans="1:7" x14ac:dyDescent="0.15">
      <c r="A564" s="130">
        <v>563</v>
      </c>
      <c r="B564" s="130" t="s">
        <v>6670</v>
      </c>
      <c r="C564" s="130" t="s">
        <v>16224</v>
      </c>
      <c r="D564" s="130" t="str">
        <f>VLOOKUP(B564,managelist_20211101!$B$3:$C$10442,2,FALSE)</f>
        <v>アスファルト加熱型塗膜系床版防水工法</v>
      </c>
      <c r="E564" s="130" t="s">
        <v>466</v>
      </c>
      <c r="F564" s="130" t="s">
        <v>1640</v>
      </c>
    </row>
    <row r="565" spans="1:7" x14ac:dyDescent="0.15">
      <c r="A565" s="130">
        <v>564</v>
      </c>
      <c r="B565" s="130" t="s">
        <v>6669</v>
      </c>
      <c r="C565" s="130" t="s">
        <v>16222</v>
      </c>
      <c r="D565" s="130" t="str">
        <f>VLOOKUP(B565,managelist_20211101!$B$3:$C$10442,2,FALSE)</f>
        <v>地中レーダー法による地下埋設物探査</v>
      </c>
      <c r="E565" s="130" t="s">
        <v>127</v>
      </c>
      <c r="F565" s="130" t="s">
        <v>46</v>
      </c>
      <c r="G565" s="130" t="s">
        <v>413</v>
      </c>
    </row>
    <row r="566" spans="1:7" x14ac:dyDescent="0.15">
      <c r="A566" s="130">
        <v>565</v>
      </c>
      <c r="B566" s="130" t="s">
        <v>6668</v>
      </c>
      <c r="C566" s="130" t="s">
        <v>23322</v>
      </c>
      <c r="D566" s="130" t="str">
        <f>VLOOKUP(B566,managelist_20211101!$B$3:$C$10442,2,FALSE)</f>
        <v>人員による温湿度管理</v>
      </c>
      <c r="E566" s="130" t="s">
        <v>11</v>
      </c>
      <c r="F566" s="130" t="s">
        <v>11</v>
      </c>
      <c r="G566" s="130" t="s">
        <v>410</v>
      </c>
    </row>
    <row r="567" spans="1:7" x14ac:dyDescent="0.15">
      <c r="A567" s="130">
        <v>566</v>
      </c>
      <c r="B567" s="130" t="s">
        <v>6667</v>
      </c>
      <c r="C567" s="130" t="s">
        <v>16218</v>
      </c>
      <c r="D567" s="130" t="str">
        <f>VLOOKUP(B567,managelist_20211101!$B$3:$C$10442,2,FALSE)</f>
        <v>定点調査法</v>
      </c>
      <c r="E567" s="130" t="s">
        <v>127</v>
      </c>
      <c r="F567" s="130" t="s">
        <v>47</v>
      </c>
    </row>
    <row r="568" spans="1:7" x14ac:dyDescent="0.15">
      <c r="A568" s="130">
        <v>567</v>
      </c>
      <c r="B568" s="130" t="s">
        <v>6666</v>
      </c>
      <c r="C568" s="130" t="s">
        <v>16217</v>
      </c>
      <c r="D568" s="130" t="str">
        <f>VLOOKUP(B568,managelist_20211101!$B$3:$C$10442,2,FALSE)</f>
        <v>FRP製朝顔(アルミフレーム+FRP万能板)</v>
      </c>
      <c r="E568" s="130" t="s">
        <v>12</v>
      </c>
      <c r="F568" s="130" t="s">
        <v>15</v>
      </c>
      <c r="G568" s="130" t="s">
        <v>2881</v>
      </c>
    </row>
    <row r="569" spans="1:7" x14ac:dyDescent="0.15">
      <c r="A569" s="130">
        <v>568</v>
      </c>
      <c r="B569" s="130" t="s">
        <v>6665</v>
      </c>
      <c r="C569" s="130" t="s">
        <v>16215</v>
      </c>
      <c r="D569" s="130" t="str">
        <f>VLOOKUP(B569,managelist_20211101!$B$3:$C$10442,2,FALSE)</f>
        <v>一般養生(散水)</v>
      </c>
      <c r="E569" s="130" t="s">
        <v>11</v>
      </c>
      <c r="F569" s="130" t="s">
        <v>11</v>
      </c>
      <c r="G569" s="130" t="s">
        <v>410</v>
      </c>
    </row>
    <row r="570" spans="1:7" x14ac:dyDescent="0.15">
      <c r="A570" s="130">
        <v>569</v>
      </c>
      <c r="B570" s="130" t="s">
        <v>6664</v>
      </c>
      <c r="C570" s="130" t="s">
        <v>16214</v>
      </c>
      <c r="D570" s="130" t="str">
        <f>VLOOKUP(B570,managelist_20211101!$B$3:$C$10442,2,FALSE)</f>
        <v>植生基材吹付工</v>
      </c>
      <c r="E570" s="130" t="s">
        <v>72</v>
      </c>
      <c r="F570" s="130" t="s">
        <v>391</v>
      </c>
    </row>
    <row r="571" spans="1:7" x14ac:dyDescent="0.15">
      <c r="A571" s="130">
        <v>570</v>
      </c>
      <c r="B571" s="130" t="s">
        <v>6663</v>
      </c>
      <c r="C571" s="130" t="s">
        <v>16212</v>
      </c>
      <c r="D571" s="130" t="str">
        <f>VLOOKUP(B571,managelist_20211101!$B$3:$C$10442,2,FALSE)</f>
        <v>ケーブルラック</v>
      </c>
      <c r="E571" s="130" t="s">
        <v>54</v>
      </c>
      <c r="F571" s="130" t="s">
        <v>55</v>
      </c>
      <c r="G571" s="130" t="s">
        <v>2883</v>
      </c>
    </row>
    <row r="572" spans="1:7" x14ac:dyDescent="0.15">
      <c r="A572" s="130">
        <v>571</v>
      </c>
      <c r="B572" s="130" t="s">
        <v>5525</v>
      </c>
      <c r="C572" s="130" t="s">
        <v>14852</v>
      </c>
      <c r="D572" s="130" t="str">
        <f>VLOOKUP(B572,managelist_20211101!$B$3:$C$10442,2,FALSE)</f>
        <v>車両設置幅が2.38m以上の橋梁点検車</v>
      </c>
      <c r="E572" s="130" t="s">
        <v>127</v>
      </c>
      <c r="F572" s="130" t="s">
        <v>46</v>
      </c>
      <c r="G572" s="130" t="s">
        <v>413</v>
      </c>
    </row>
    <row r="573" spans="1:7" x14ac:dyDescent="0.15">
      <c r="A573" s="130">
        <v>572</v>
      </c>
      <c r="B573" s="130" t="s">
        <v>5524</v>
      </c>
      <c r="C573" s="130" t="s">
        <v>14850</v>
      </c>
      <c r="D573" s="130" t="str">
        <f>VLOOKUP(B573,managelist_20211101!$B$3:$C$10442,2,FALSE)</f>
        <v>一般在来工法(木製型枠+断熱材吹付)</v>
      </c>
      <c r="E573" s="130" t="s">
        <v>495</v>
      </c>
      <c r="F573" s="130" t="s">
        <v>150</v>
      </c>
    </row>
    <row r="574" spans="1:7" x14ac:dyDescent="0.15">
      <c r="A574" s="130">
        <v>573</v>
      </c>
      <c r="B574" s="130" t="s">
        <v>5523</v>
      </c>
      <c r="C574" s="130" t="s">
        <v>14848</v>
      </c>
      <c r="D574" s="130" t="str">
        <f>VLOOKUP(B574,managelist_20211101!$B$3:$C$10442,2,FALSE)</f>
        <v>コンクリート基礎を有する鋼製雪崩予防柵</v>
      </c>
      <c r="E574" s="130" t="s">
        <v>443</v>
      </c>
      <c r="F574" s="130" t="s">
        <v>444</v>
      </c>
      <c r="G574" s="130" t="s">
        <v>12189</v>
      </c>
    </row>
    <row r="575" spans="1:7" x14ac:dyDescent="0.15">
      <c r="A575" s="130">
        <v>574</v>
      </c>
      <c r="B575" s="130" t="s">
        <v>4737</v>
      </c>
      <c r="C575" s="130" t="s">
        <v>13935</v>
      </c>
      <c r="D575" s="130" t="str">
        <f>VLOOKUP(B575,managelist_20211101!$B$3:$C$10442,2,FALSE)</f>
        <v>掘削除去法</v>
      </c>
      <c r="E575" s="130" t="s">
        <v>72</v>
      </c>
      <c r="F575" s="130" t="s">
        <v>150</v>
      </c>
    </row>
    <row r="576" spans="1:7" x14ac:dyDescent="0.15">
      <c r="A576" s="130">
        <v>575</v>
      </c>
      <c r="B576" s="130" t="s">
        <v>5160</v>
      </c>
      <c r="C576" s="130" t="s">
        <v>14437</v>
      </c>
      <c r="D576" s="130" t="str">
        <f>VLOOKUP(B576,managelist_20211101!$B$3:$C$10442,2,FALSE)</f>
        <v>欠損部補修工</v>
      </c>
      <c r="E576" s="130" t="s">
        <v>197</v>
      </c>
      <c r="F576" s="130" t="s">
        <v>220</v>
      </c>
      <c r="G576" s="130" t="s">
        <v>2842</v>
      </c>
    </row>
    <row r="577" spans="1:8" x14ac:dyDescent="0.15">
      <c r="A577" s="130">
        <v>576</v>
      </c>
      <c r="B577" s="130" t="s">
        <v>4736</v>
      </c>
      <c r="C577" s="130" t="s">
        <v>13934</v>
      </c>
      <c r="D577" s="130" t="str">
        <f>VLOOKUP(B577,managelist_20211101!$B$3:$C$10442,2,FALSE)</f>
        <v>コンクリートブロック積(張)工</v>
      </c>
      <c r="E577" s="130" t="s">
        <v>382</v>
      </c>
      <c r="F577" s="130" t="s">
        <v>2</v>
      </c>
      <c r="G577" s="130" t="s">
        <v>2826</v>
      </c>
      <c r="H577" s="130" t="s">
        <v>12021</v>
      </c>
    </row>
    <row r="578" spans="1:8" x14ac:dyDescent="0.15">
      <c r="A578" s="130">
        <v>577</v>
      </c>
      <c r="B578" s="130" t="s">
        <v>4735</v>
      </c>
      <c r="C578" s="130" t="s">
        <v>13932</v>
      </c>
      <c r="D578" s="130" t="str">
        <f>VLOOKUP(B578,managelist_20211101!$B$3:$C$10442,2,FALSE)</f>
        <v>2モータ2ドラムウインチ式開閉装置+予備発電機</v>
      </c>
      <c r="E578" s="130" t="s">
        <v>489</v>
      </c>
      <c r="F578" s="130" t="s">
        <v>490</v>
      </c>
      <c r="G578" s="130" t="s">
        <v>2859</v>
      </c>
    </row>
    <row r="579" spans="1:8" x14ac:dyDescent="0.15">
      <c r="A579" s="130">
        <v>578</v>
      </c>
      <c r="B579" s="130" t="s">
        <v>4734</v>
      </c>
      <c r="C579" s="130" t="s">
        <v>13929</v>
      </c>
      <c r="D579" s="130" t="str">
        <f>VLOOKUP(B579,managelist_20211101!$B$3:$C$10442,2,FALSE)</f>
        <v>はつり工具を手で把持・押し付けながらのはつり</v>
      </c>
      <c r="E579" s="130" t="s">
        <v>197</v>
      </c>
      <c r="F579" s="130" t="s">
        <v>200</v>
      </c>
      <c r="G579" s="130" t="s">
        <v>12203</v>
      </c>
    </row>
    <row r="580" spans="1:8" x14ac:dyDescent="0.15">
      <c r="A580" s="130">
        <v>579</v>
      </c>
      <c r="B580" s="130" t="s">
        <v>11346</v>
      </c>
      <c r="C580" s="130" t="s">
        <v>21450</v>
      </c>
      <c r="D580" s="130" t="str">
        <f>VLOOKUP(B580,managelist_20211101!$B$3:$C$10442,2,FALSE)</f>
        <v>人力での結束機による結束工法</v>
      </c>
      <c r="E580" s="130" t="s">
        <v>11</v>
      </c>
      <c r="F580" s="130" t="s">
        <v>11</v>
      </c>
      <c r="G580" s="130" t="s">
        <v>124</v>
      </c>
      <c r="H580" s="130" t="s">
        <v>124</v>
      </c>
    </row>
    <row r="581" spans="1:8" x14ac:dyDescent="0.15">
      <c r="A581" s="130">
        <v>580</v>
      </c>
      <c r="B581" s="130" t="s">
        <v>23323</v>
      </c>
      <c r="C581" s="130" t="s">
        <v>23324</v>
      </c>
      <c r="D581" s="130" t="e">
        <f>VLOOKUP(B581,managelist_20211101!$B$3:$C$10442,2,FALSE)</f>
        <v>#N/A</v>
      </c>
      <c r="E581" s="130" t="s">
        <v>57</v>
      </c>
      <c r="F581" s="130" t="s">
        <v>22313</v>
      </c>
      <c r="G581" s="130" t="s">
        <v>23318</v>
      </c>
      <c r="H581" s="130" t="s">
        <v>22229</v>
      </c>
    </row>
    <row r="582" spans="1:8" x14ac:dyDescent="0.15">
      <c r="A582" s="130">
        <v>581</v>
      </c>
      <c r="B582" s="130" t="s">
        <v>23325</v>
      </c>
      <c r="C582" s="130" t="s">
        <v>23326</v>
      </c>
      <c r="D582" s="130" t="e">
        <f>VLOOKUP(B582,managelist_20211101!$B$3:$C$10442,2,FALSE)</f>
        <v>#N/A</v>
      </c>
      <c r="E582" s="130" t="s">
        <v>57</v>
      </c>
      <c r="F582" s="130" t="s">
        <v>515</v>
      </c>
      <c r="G582" s="130" t="s">
        <v>2908</v>
      </c>
      <c r="H582" s="130" t="s">
        <v>2918</v>
      </c>
    </row>
    <row r="583" spans="1:8" x14ac:dyDescent="0.15">
      <c r="A583" s="130">
        <v>582</v>
      </c>
      <c r="B583" s="130" t="s">
        <v>23327</v>
      </c>
      <c r="C583" s="130" t="s">
        <v>23328</v>
      </c>
      <c r="D583" s="130" t="e">
        <f>VLOOKUP(B583,managelist_20211101!$B$3:$C$10442,2,FALSE)</f>
        <v>#N/A</v>
      </c>
      <c r="E583" s="130" t="s">
        <v>57</v>
      </c>
      <c r="F583" s="130" t="s">
        <v>533</v>
      </c>
      <c r="G583" s="130" t="s">
        <v>533</v>
      </c>
    </row>
    <row r="584" spans="1:8" x14ac:dyDescent="0.15">
      <c r="A584" s="130">
        <v>583</v>
      </c>
      <c r="B584" s="130" t="s">
        <v>23329</v>
      </c>
      <c r="C584" s="130" t="s">
        <v>23330</v>
      </c>
      <c r="D584" s="130" t="e">
        <f>VLOOKUP(B584,managelist_20211101!$B$3:$C$10442,2,FALSE)</f>
        <v>#N/A</v>
      </c>
      <c r="E584" s="130" t="s">
        <v>57</v>
      </c>
      <c r="F584" s="130" t="s">
        <v>72</v>
      </c>
      <c r="G584" s="130" t="s">
        <v>150</v>
      </c>
    </row>
    <row r="585" spans="1:8" x14ac:dyDescent="0.15">
      <c r="A585" s="130">
        <v>584</v>
      </c>
      <c r="B585" s="130" t="s">
        <v>8728</v>
      </c>
      <c r="C585" s="130" t="s">
        <v>18973</v>
      </c>
      <c r="D585" s="130" t="str">
        <f>VLOOKUP(B585,managelist_20211101!$B$3:$C$10442,2,FALSE)</f>
        <v>現地で手書きされた紙を元にEXCELに転記する技術</v>
      </c>
      <c r="E585" s="130" t="s">
        <v>489</v>
      </c>
      <c r="F585" s="130" t="s">
        <v>12258</v>
      </c>
    </row>
    <row r="586" spans="1:8" x14ac:dyDescent="0.15">
      <c r="A586" s="130">
        <v>585</v>
      </c>
      <c r="B586" s="130" t="s">
        <v>8727</v>
      </c>
      <c r="C586" s="130" t="s">
        <v>18971</v>
      </c>
      <c r="D586" s="130" t="str">
        <f>VLOOKUP(B586,managelist_20211101!$B$3:$C$10442,2,FALSE)</f>
        <v>削孔等の準備工が必要なワイヤーソー</v>
      </c>
      <c r="E586" s="130" t="s">
        <v>382</v>
      </c>
      <c r="F586" s="130" t="s">
        <v>79</v>
      </c>
      <c r="G586" s="130" t="s">
        <v>12059</v>
      </c>
    </row>
    <row r="587" spans="1:8" x14ac:dyDescent="0.15">
      <c r="A587" s="130">
        <v>586</v>
      </c>
      <c r="B587" s="130" t="s">
        <v>11781</v>
      </c>
      <c r="C587" s="130" t="s">
        <v>21858</v>
      </c>
      <c r="D587" s="130" t="str">
        <f>VLOOKUP(B587,managelist_20211101!$B$3:$C$10442,2,FALSE)</f>
        <v>湿式10～18インチ級低騒音型コンクリートカッター</v>
      </c>
      <c r="E587" s="130" t="s">
        <v>197</v>
      </c>
      <c r="F587" s="130" t="s">
        <v>565</v>
      </c>
    </row>
    <row r="588" spans="1:8" x14ac:dyDescent="0.15">
      <c r="A588" s="130">
        <v>587</v>
      </c>
      <c r="B588" s="130" t="s">
        <v>10713</v>
      </c>
      <c r="C588" s="130" t="s">
        <v>20836</v>
      </c>
      <c r="D588" s="130" t="str">
        <f>VLOOKUP(B588,managelist_20211101!$B$3:$C$10442,2,FALSE)</f>
        <v>転圧重機オペレーターの目視判断(一般的な舗装工事)</v>
      </c>
      <c r="E588" s="130" t="s">
        <v>425</v>
      </c>
      <c r="F588" s="130" t="s">
        <v>427</v>
      </c>
      <c r="G588" s="130" t="s">
        <v>427</v>
      </c>
      <c r="H588" s="130" t="s">
        <v>121</v>
      </c>
    </row>
    <row r="589" spans="1:8" x14ac:dyDescent="0.15">
      <c r="A589" s="130">
        <v>588</v>
      </c>
      <c r="B589" s="130" t="s">
        <v>10712</v>
      </c>
      <c r="C589" s="130" t="s">
        <v>20834</v>
      </c>
      <c r="D589" s="130" t="str">
        <f>VLOOKUP(B589,managelist_20211101!$B$3:$C$10442,2,FALSE)</f>
        <v>作業員による現場確認</v>
      </c>
      <c r="E589" s="130" t="s">
        <v>54</v>
      </c>
      <c r="F589" s="130" t="s">
        <v>56</v>
      </c>
      <c r="G589" s="130" t="s">
        <v>2865</v>
      </c>
      <c r="H589" s="130" t="s">
        <v>2866</v>
      </c>
    </row>
    <row r="590" spans="1:8" x14ac:dyDescent="0.15">
      <c r="A590" s="130">
        <v>589</v>
      </c>
      <c r="B590" s="130" t="s">
        <v>10711</v>
      </c>
      <c r="C590" s="130" t="s">
        <v>20832</v>
      </c>
      <c r="D590" s="130" t="str">
        <f>VLOOKUP(B590,managelist_20211101!$B$3:$C$10442,2,FALSE)</f>
        <v>発動発電機を用いた仮設照明</v>
      </c>
      <c r="E590" s="130" t="s">
        <v>12</v>
      </c>
      <c r="F590" s="130" t="s">
        <v>150</v>
      </c>
    </row>
    <row r="591" spans="1:8" x14ac:dyDescent="0.15">
      <c r="A591" s="130">
        <v>590</v>
      </c>
      <c r="B591" s="130" t="s">
        <v>10710</v>
      </c>
      <c r="C591" s="130" t="s">
        <v>20830</v>
      </c>
      <c r="D591" s="130" t="str">
        <f>VLOOKUP(B591,managelist_20211101!$B$3:$C$10442,2,FALSE)</f>
        <v>チャップマンフラスコによる表面水測定(JIS A 1111)</v>
      </c>
      <c r="E591" s="130" t="s">
        <v>342</v>
      </c>
      <c r="F591" s="130" t="s">
        <v>343</v>
      </c>
      <c r="G591" s="130" t="s">
        <v>12013</v>
      </c>
    </row>
    <row r="592" spans="1:8" x14ac:dyDescent="0.15">
      <c r="A592" s="130">
        <v>591</v>
      </c>
      <c r="B592" s="130" t="s">
        <v>10709</v>
      </c>
      <c r="C592" s="130" t="s">
        <v>20828</v>
      </c>
      <c r="D592" s="130" t="str">
        <f>VLOOKUP(B592,managelist_20211101!$B$3:$C$10442,2,FALSE)</f>
        <v>標準のモニター盤(5トンネル監視)</v>
      </c>
      <c r="E592" s="130" t="s">
        <v>54</v>
      </c>
      <c r="F592" s="130" t="s">
        <v>56</v>
      </c>
      <c r="G592" s="130" t="s">
        <v>12337</v>
      </c>
      <c r="H592" s="130" t="s">
        <v>12154</v>
      </c>
    </row>
    <row r="593" spans="1:9" x14ac:dyDescent="0.15">
      <c r="A593" s="130">
        <v>592</v>
      </c>
      <c r="B593" s="130" t="s">
        <v>8726</v>
      </c>
      <c r="C593" s="130" t="s">
        <v>18969</v>
      </c>
      <c r="D593" s="130" t="str">
        <f>VLOOKUP(B593,managelist_20211101!$B$3:$C$10442,2,FALSE)</f>
        <v>建築設備用ポリエチレンパイプ・継手で接合方法は電気融着接合(EF接合)</v>
      </c>
      <c r="E593" s="130" t="s">
        <v>508</v>
      </c>
      <c r="F593" s="130" t="s">
        <v>507</v>
      </c>
    </row>
    <row r="594" spans="1:9" x14ac:dyDescent="0.15">
      <c r="A594" s="130">
        <v>593</v>
      </c>
      <c r="B594" s="130" t="s">
        <v>22398</v>
      </c>
      <c r="C594" s="130" t="s">
        <v>16211</v>
      </c>
      <c r="D594" s="130" t="str">
        <f>VLOOKUP(B594,managelist_20211101!$B$3:$C$10442,2,FALSE)</f>
        <v>一般養生(散水)</v>
      </c>
      <c r="E594" s="130" t="s">
        <v>11</v>
      </c>
      <c r="F594" s="130" t="s">
        <v>11</v>
      </c>
    </row>
    <row r="595" spans="1:9" x14ac:dyDescent="0.15">
      <c r="A595" s="130">
        <v>594</v>
      </c>
      <c r="B595" s="130" t="s">
        <v>6662</v>
      </c>
      <c r="C595" s="130" t="s">
        <v>16209</v>
      </c>
      <c r="D595" s="130" t="str">
        <f>VLOOKUP(B595,managelist_20211101!$B$3:$C$10442,2,FALSE)</f>
        <v>ブラッシング洗浄工法</v>
      </c>
      <c r="E595" s="130" t="s">
        <v>489</v>
      </c>
      <c r="F595" s="130" t="s">
        <v>491</v>
      </c>
      <c r="I595" s="130" t="s">
        <v>381</v>
      </c>
    </row>
    <row r="596" spans="1:9" x14ac:dyDescent="0.15">
      <c r="A596" s="130">
        <v>595</v>
      </c>
      <c r="B596" s="130" t="s">
        <v>8725</v>
      </c>
      <c r="C596" s="130" t="s">
        <v>18967</v>
      </c>
      <c r="D596" s="130" t="str">
        <f>VLOOKUP(B596,managelist_20211101!$B$3:$C$10442,2,FALSE)</f>
        <v>一般的な界面活性剤を使用した起泡剤</v>
      </c>
      <c r="E596" s="130" t="s">
        <v>484</v>
      </c>
      <c r="F596" s="130" t="s">
        <v>520</v>
      </c>
      <c r="G596" s="130" t="s">
        <v>12291</v>
      </c>
    </row>
    <row r="597" spans="1:9" x14ac:dyDescent="0.15">
      <c r="A597" s="130">
        <v>596</v>
      </c>
      <c r="B597" s="130" t="s">
        <v>5159</v>
      </c>
      <c r="C597" s="130" t="s">
        <v>14435</v>
      </c>
      <c r="D597" s="130" t="str">
        <f>VLOOKUP(B597,managelist_20211101!$B$3:$C$10442,2,FALSE)</f>
        <v>単管枠組+防音シート等</v>
      </c>
      <c r="E597" s="130" t="s">
        <v>72</v>
      </c>
      <c r="F597" s="130" t="s">
        <v>577</v>
      </c>
    </row>
    <row r="598" spans="1:9" x14ac:dyDescent="0.15">
      <c r="A598" s="130">
        <v>597</v>
      </c>
      <c r="B598" s="130" t="s">
        <v>8724</v>
      </c>
      <c r="C598" s="130" t="s">
        <v>18965</v>
      </c>
      <c r="D598" s="130" t="str">
        <f>VLOOKUP(B598,managelist_20211101!$B$3:$C$10442,2,FALSE)</f>
        <v>有線ネットワークと監視カメラ及び目視</v>
      </c>
      <c r="E598" s="130" t="s">
        <v>54</v>
      </c>
      <c r="F598" s="130" t="s">
        <v>56</v>
      </c>
      <c r="G598" s="130" t="s">
        <v>2865</v>
      </c>
      <c r="H598" s="130" t="s">
        <v>2866</v>
      </c>
    </row>
    <row r="599" spans="1:9" x14ac:dyDescent="0.15">
      <c r="A599" s="130">
        <v>598</v>
      </c>
      <c r="B599" s="130" t="s">
        <v>10708</v>
      </c>
      <c r="C599" s="130" t="s">
        <v>20826</v>
      </c>
      <c r="D599" s="130" t="str">
        <f>VLOOKUP(B599,managelist_20211101!$B$3:$C$10442,2,FALSE)</f>
        <v>発動発電機</v>
      </c>
      <c r="E599" s="130" t="s">
        <v>54</v>
      </c>
      <c r="F599" s="130" t="s">
        <v>55</v>
      </c>
      <c r="G599" s="130" t="s">
        <v>2843</v>
      </c>
      <c r="H599" s="130" t="s">
        <v>12133</v>
      </c>
    </row>
    <row r="600" spans="1:9" x14ac:dyDescent="0.15">
      <c r="A600" s="130">
        <v>599</v>
      </c>
      <c r="B600" s="130" t="s">
        <v>10707</v>
      </c>
      <c r="C600" s="130" t="s">
        <v>20824</v>
      </c>
      <c r="D600" s="130" t="str">
        <f>VLOOKUP(B600,managelist_20211101!$B$3:$C$10442,2,FALSE)</f>
        <v>昇降式ゲート設備(ローラーゲート)</v>
      </c>
      <c r="E600" s="130" t="s">
        <v>489</v>
      </c>
      <c r="F600" s="130" t="s">
        <v>490</v>
      </c>
      <c r="G600" s="130" t="s">
        <v>2859</v>
      </c>
    </row>
    <row r="601" spans="1:9" x14ac:dyDescent="0.15">
      <c r="A601" s="130">
        <v>600</v>
      </c>
      <c r="B601" s="130" t="s">
        <v>10706</v>
      </c>
      <c r="C601" s="130" t="s">
        <v>20822</v>
      </c>
      <c r="D601" s="130" t="str">
        <f>VLOOKUP(B601,managelist_20211101!$B$3:$C$10442,2,FALSE)</f>
        <v>コンクリートブロック積(間知ブロック)+基礎コン</v>
      </c>
      <c r="E601" s="130" t="s">
        <v>382</v>
      </c>
      <c r="F601" s="130" t="s">
        <v>2</v>
      </c>
      <c r="G601" s="130" t="s">
        <v>2826</v>
      </c>
      <c r="H601" s="130" t="s">
        <v>2827</v>
      </c>
    </row>
    <row r="602" spans="1:9" x14ac:dyDescent="0.15">
      <c r="A602" s="130">
        <v>601</v>
      </c>
      <c r="B602" s="130" t="s">
        <v>10705</v>
      </c>
      <c r="C602" s="130" t="s">
        <v>20820</v>
      </c>
      <c r="D602" s="130" t="str">
        <f>VLOOKUP(B602,managelist_20211101!$B$3:$C$10442,2,FALSE)</f>
        <v>散水車+水の購入</v>
      </c>
      <c r="E602" s="130" t="s">
        <v>150</v>
      </c>
      <c r="F602" s="130" t="s">
        <v>150</v>
      </c>
    </row>
    <row r="603" spans="1:9" x14ac:dyDescent="0.15">
      <c r="A603" s="130">
        <v>602</v>
      </c>
      <c r="B603" s="130" t="s">
        <v>10704</v>
      </c>
      <c r="C603" s="130" t="s">
        <v>20818</v>
      </c>
      <c r="D603" s="130" t="str">
        <f>VLOOKUP(B603,managelist_20211101!$B$3:$C$10442,2,FALSE)</f>
        <v>鉄筋先端保護キャップ</v>
      </c>
      <c r="E603" s="130" t="s">
        <v>11</v>
      </c>
      <c r="F603" s="130" t="s">
        <v>11</v>
      </c>
      <c r="G603" s="130" t="s">
        <v>124</v>
      </c>
      <c r="H603" s="130" t="s">
        <v>150</v>
      </c>
    </row>
    <row r="604" spans="1:9" x14ac:dyDescent="0.15">
      <c r="A604" s="130">
        <v>603</v>
      </c>
      <c r="B604" s="130" t="s">
        <v>10703</v>
      </c>
      <c r="C604" s="130" t="s">
        <v>20816</v>
      </c>
      <c r="D604" s="130" t="str">
        <f>VLOOKUP(B604,managelist_20211101!$B$3:$C$10442,2,FALSE)</f>
        <v>クロス標尺</v>
      </c>
      <c r="E604" s="130" t="s">
        <v>11</v>
      </c>
      <c r="F604" s="130" t="s">
        <v>390</v>
      </c>
      <c r="G604" s="130" t="s">
        <v>390</v>
      </c>
      <c r="H604" s="130" t="s">
        <v>2850</v>
      </c>
    </row>
    <row r="605" spans="1:9" x14ac:dyDescent="0.15">
      <c r="A605" s="130">
        <v>604</v>
      </c>
      <c r="B605" s="130" t="s">
        <v>10702</v>
      </c>
      <c r="C605" s="130" t="s">
        <v>20815</v>
      </c>
      <c r="D605" s="130" t="str">
        <f>VLOOKUP(B605,managelist_20211101!$B$3:$C$10442,2,FALSE)</f>
        <v>プレキャスト法枠工</v>
      </c>
      <c r="E605" s="130" t="s">
        <v>382</v>
      </c>
      <c r="F605" s="130" t="s">
        <v>166</v>
      </c>
      <c r="G605" s="130" t="s">
        <v>2867</v>
      </c>
      <c r="H605" s="130" t="s">
        <v>2868</v>
      </c>
    </row>
    <row r="606" spans="1:9" x14ac:dyDescent="0.15">
      <c r="A606" s="130">
        <v>605</v>
      </c>
      <c r="B606" s="130" t="s">
        <v>10701</v>
      </c>
      <c r="C606" s="130" t="s">
        <v>20814</v>
      </c>
      <c r="D606" s="130" t="str">
        <f>VLOOKUP(B606,managelist_20211101!$B$3:$C$10442,2,FALSE)</f>
        <v>単管傾斜足場</v>
      </c>
      <c r="E606" s="130" t="s">
        <v>12</v>
      </c>
      <c r="F606" s="130" t="s">
        <v>15</v>
      </c>
      <c r="G606" s="130" t="s">
        <v>2881</v>
      </c>
    </row>
    <row r="607" spans="1:9" x14ac:dyDescent="0.15">
      <c r="A607" s="130">
        <v>606</v>
      </c>
      <c r="B607" s="130" t="s">
        <v>10700</v>
      </c>
      <c r="C607" s="130" t="s">
        <v>20812</v>
      </c>
      <c r="D607" s="130" t="str">
        <f>VLOOKUP(B607,managelist_20211101!$B$3:$C$10442,2,FALSE)</f>
        <v>不整地運搬車[クローラ型・ダンプ式・排出ガス対策型(第1基準値)]</v>
      </c>
      <c r="E607" s="130" t="s">
        <v>380</v>
      </c>
      <c r="F607" s="130" t="s">
        <v>380</v>
      </c>
      <c r="G607" s="130" t="s">
        <v>12008</v>
      </c>
    </row>
    <row r="608" spans="1:9" x14ac:dyDescent="0.15">
      <c r="A608" s="130">
        <v>607</v>
      </c>
      <c r="B608" s="130" t="s">
        <v>10699</v>
      </c>
      <c r="C608" s="130" t="s">
        <v>20811</v>
      </c>
      <c r="D608" s="130" t="str">
        <f>VLOOKUP(B608,managelist_20211101!$B$3:$C$10442,2,FALSE)</f>
        <v>ブロック積(石積)擁壁</v>
      </c>
      <c r="E608" s="130" t="s">
        <v>382</v>
      </c>
      <c r="F608" s="130" t="s">
        <v>2</v>
      </c>
      <c r="G608" s="130" t="s">
        <v>2826</v>
      </c>
      <c r="H608" s="130" t="s">
        <v>2827</v>
      </c>
    </row>
    <row r="609" spans="1:8" x14ac:dyDescent="0.15">
      <c r="A609" s="130">
        <v>608</v>
      </c>
      <c r="B609" s="130" t="s">
        <v>10698</v>
      </c>
      <c r="C609" s="130" t="s">
        <v>20809</v>
      </c>
      <c r="D609" s="130" t="str">
        <f>VLOOKUP(B609,managelist_20211101!$B$3:$C$10442,2,FALSE)</f>
        <v>コンクリートポンプ車附属の先端ホース</v>
      </c>
      <c r="E609" s="130" t="s">
        <v>11</v>
      </c>
      <c r="F609" s="130" t="s">
        <v>11</v>
      </c>
      <c r="G609" s="130" t="s">
        <v>126</v>
      </c>
    </row>
    <row r="610" spans="1:8" x14ac:dyDescent="0.15">
      <c r="A610" s="130">
        <v>609</v>
      </c>
      <c r="B610" s="130" t="s">
        <v>10697</v>
      </c>
      <c r="C610" s="130" t="s">
        <v>20807</v>
      </c>
      <c r="D610" s="130" t="str">
        <f>VLOOKUP(B610,managelist_20211101!$B$3:$C$10442,2,FALSE)</f>
        <v>監視員による目視安全確認</v>
      </c>
      <c r="E610" s="130" t="s">
        <v>382</v>
      </c>
      <c r="F610" s="130" t="s">
        <v>150</v>
      </c>
    </row>
    <row r="611" spans="1:8" x14ac:dyDescent="0.15">
      <c r="A611" s="130">
        <v>610</v>
      </c>
      <c r="B611" s="130" t="s">
        <v>8723</v>
      </c>
      <c r="C611" s="130" t="s">
        <v>18963</v>
      </c>
      <c r="D611" s="130" t="str">
        <f>VLOOKUP(B611,managelist_20211101!$B$3:$C$10442,2,FALSE)</f>
        <v>ボーリング調査</v>
      </c>
      <c r="E611" s="130" t="s">
        <v>127</v>
      </c>
      <c r="F611" s="130" t="s">
        <v>46</v>
      </c>
      <c r="G611" s="130" t="s">
        <v>413</v>
      </c>
    </row>
    <row r="612" spans="1:8" x14ac:dyDescent="0.15">
      <c r="A612" s="130">
        <v>611</v>
      </c>
      <c r="B612" s="130" t="s">
        <v>4731</v>
      </c>
      <c r="C612" s="130" t="s">
        <v>13927</v>
      </c>
      <c r="D612" s="130" t="str">
        <f>VLOOKUP(B612,managelist_20211101!$B$3:$C$10442,2,FALSE)</f>
        <v>高所作業車</v>
      </c>
      <c r="E612" s="130" t="s">
        <v>127</v>
      </c>
      <c r="F612" s="130" t="s">
        <v>46</v>
      </c>
      <c r="G612" s="130" t="s">
        <v>413</v>
      </c>
    </row>
    <row r="613" spans="1:8" x14ac:dyDescent="0.15">
      <c r="A613" s="130">
        <v>612</v>
      </c>
      <c r="B613" s="130" t="s">
        <v>8722</v>
      </c>
      <c r="C613" s="130" t="s">
        <v>18961</v>
      </c>
      <c r="D613" s="130" t="str">
        <f>VLOOKUP(B613,managelist_20211101!$B$3:$C$10442,2,FALSE)</f>
        <v>標準のダウンザホールハンマ工でセメンチング後に再削孔する等の不確実な方法</v>
      </c>
      <c r="E613" s="130" t="s">
        <v>58</v>
      </c>
      <c r="F613" s="130" t="s">
        <v>347</v>
      </c>
      <c r="G613" s="130" t="s">
        <v>12092</v>
      </c>
    </row>
    <row r="614" spans="1:8" x14ac:dyDescent="0.15">
      <c r="A614" s="130">
        <v>613</v>
      </c>
      <c r="B614" s="130" t="s">
        <v>8721</v>
      </c>
      <c r="C614" s="130" t="s">
        <v>18959</v>
      </c>
      <c r="D614" s="130" t="str">
        <f>VLOOKUP(B614,managelist_20211101!$B$3:$C$10442,2,FALSE)</f>
        <v>新規金属柱への交換</v>
      </c>
      <c r="E614" s="130" t="s">
        <v>197</v>
      </c>
      <c r="F614" s="130" t="s">
        <v>199</v>
      </c>
    </row>
    <row r="615" spans="1:8" x14ac:dyDescent="0.15">
      <c r="A615" s="130">
        <v>614</v>
      </c>
      <c r="B615" s="130" t="s">
        <v>8720</v>
      </c>
      <c r="C615" s="130" t="s">
        <v>18957</v>
      </c>
      <c r="D615" s="130" t="str">
        <f>VLOOKUP(B615,managelist_20211101!$B$3:$C$10442,2,FALSE)</f>
        <v>パイルハンマ工+防音パネルなし</v>
      </c>
      <c r="E615" s="130" t="s">
        <v>72</v>
      </c>
      <c r="F615" s="130" t="s">
        <v>577</v>
      </c>
    </row>
    <row r="616" spans="1:8" x14ac:dyDescent="0.15">
      <c r="A616" s="130">
        <v>615</v>
      </c>
      <c r="B616" s="130" t="s">
        <v>8719</v>
      </c>
      <c r="C616" s="130" t="s">
        <v>18955</v>
      </c>
      <c r="D616" s="130" t="str">
        <f>VLOOKUP(B616,managelist_20211101!$B$3:$C$10442,2,FALSE)</f>
        <v>蓄光機能なしの反射シート</v>
      </c>
      <c r="E616" s="130" t="s">
        <v>12</v>
      </c>
      <c r="F616" s="130" t="s">
        <v>14</v>
      </c>
    </row>
    <row r="617" spans="1:8" x14ac:dyDescent="0.15">
      <c r="A617" s="130">
        <v>616</v>
      </c>
      <c r="B617" s="130" t="s">
        <v>8718</v>
      </c>
      <c r="C617" s="130" t="s">
        <v>18953</v>
      </c>
      <c r="D617" s="130" t="str">
        <f>VLOOKUP(B617,managelist_20211101!$B$3:$C$10442,2,FALSE)</f>
        <v>誘導員の目視による確認と退避行動の促し</v>
      </c>
      <c r="E617" s="130" t="s">
        <v>197</v>
      </c>
      <c r="F617" s="130" t="s">
        <v>198</v>
      </c>
      <c r="G617" s="130" t="s">
        <v>198</v>
      </c>
    </row>
    <row r="618" spans="1:8" x14ac:dyDescent="0.15">
      <c r="A618" s="130">
        <v>617</v>
      </c>
      <c r="B618" s="130" t="s">
        <v>8717</v>
      </c>
      <c r="C618" s="130" t="s">
        <v>18951</v>
      </c>
      <c r="D618" s="130" t="str">
        <f>VLOOKUP(B618,managelist_20211101!$B$3:$C$10442,2,FALSE)</f>
        <v>監視員による安全監視及び警報</v>
      </c>
      <c r="E618" s="130" t="s">
        <v>382</v>
      </c>
      <c r="F618" s="130" t="s">
        <v>150</v>
      </c>
    </row>
    <row r="619" spans="1:8" x14ac:dyDescent="0.15">
      <c r="A619" s="130">
        <v>618</v>
      </c>
      <c r="B619" s="130" t="s">
        <v>8716</v>
      </c>
      <c r="C619" s="130" t="s">
        <v>18949</v>
      </c>
      <c r="D619" s="130" t="str">
        <f>VLOOKUP(B619,managelist_20211101!$B$3:$C$10442,2,FALSE)</f>
        <v>現場監督、重機オペレータの目視、直接会話、手書き帳票による施工管理</v>
      </c>
      <c r="E619" s="130" t="s">
        <v>380</v>
      </c>
      <c r="F619" s="130" t="s">
        <v>390</v>
      </c>
      <c r="G619" s="130" t="s">
        <v>390</v>
      </c>
      <c r="H619" s="130" t="s">
        <v>150</v>
      </c>
    </row>
    <row r="620" spans="1:8" x14ac:dyDescent="0.15">
      <c r="A620" s="130">
        <v>619</v>
      </c>
      <c r="B620" s="130" t="s">
        <v>8715</v>
      </c>
      <c r="C620" s="130" t="s">
        <v>18947</v>
      </c>
      <c r="D620" s="130" t="str">
        <f>VLOOKUP(B620,managelist_20211101!$B$3:$C$10442,2,FALSE)</f>
        <v>ステンレス製本体を採用したLEDトンネル照明器具</v>
      </c>
      <c r="E620" s="130" t="s">
        <v>54</v>
      </c>
      <c r="F620" s="130" t="s">
        <v>55</v>
      </c>
      <c r="G620" s="130" t="s">
        <v>2883</v>
      </c>
    </row>
    <row r="621" spans="1:8" x14ac:dyDescent="0.15">
      <c r="A621" s="130">
        <v>620</v>
      </c>
      <c r="B621" s="130" t="s">
        <v>8714</v>
      </c>
      <c r="C621" s="130" t="s">
        <v>18945</v>
      </c>
      <c r="D621" s="130" t="str">
        <f>VLOOKUP(B621,managelist_20211101!$B$3:$C$10442,2,FALSE)</f>
        <v>ヒューム管360度巻立て基礎</v>
      </c>
      <c r="E621" s="130" t="s">
        <v>382</v>
      </c>
      <c r="F621" s="130" t="s">
        <v>331</v>
      </c>
      <c r="G621" s="130" t="s">
        <v>2829</v>
      </c>
      <c r="H621" s="130" t="s">
        <v>12043</v>
      </c>
    </row>
    <row r="622" spans="1:8" x14ac:dyDescent="0.15">
      <c r="A622" s="130">
        <v>621</v>
      </c>
      <c r="B622" s="130" t="s">
        <v>8713</v>
      </c>
      <c r="C622" s="130" t="s">
        <v>18943</v>
      </c>
      <c r="D622" s="130" t="str">
        <f>VLOOKUP(B622,managelist_20211101!$B$3:$C$10442,2,FALSE)</f>
        <v>作業員自身の健康管理と監視員による入場時のチェック</v>
      </c>
      <c r="E622" s="130" t="s">
        <v>380</v>
      </c>
      <c r="F622" s="130" t="s">
        <v>390</v>
      </c>
      <c r="G622" s="130" t="s">
        <v>390</v>
      </c>
      <c r="H622" s="130" t="s">
        <v>150</v>
      </c>
    </row>
    <row r="623" spans="1:8" x14ac:dyDescent="0.15">
      <c r="A623" s="130">
        <v>622</v>
      </c>
      <c r="B623" s="130" t="s">
        <v>8712</v>
      </c>
      <c r="C623" s="130" t="s">
        <v>18941</v>
      </c>
      <c r="D623" s="130" t="str">
        <f>VLOOKUP(B623,managelist_20211101!$B$3:$C$10442,2,FALSE)</f>
        <v>連続運転による常時待機型排水システム</v>
      </c>
      <c r="E623" s="130" t="s">
        <v>12</v>
      </c>
      <c r="F623" s="130" t="s">
        <v>150</v>
      </c>
    </row>
    <row r="624" spans="1:8" x14ac:dyDescent="0.15">
      <c r="A624" s="130">
        <v>623</v>
      </c>
      <c r="B624" s="130" t="s">
        <v>8711</v>
      </c>
      <c r="C624" s="130" t="s">
        <v>18939</v>
      </c>
      <c r="D624" s="130" t="str">
        <f>VLOOKUP(B624,managelist_20211101!$B$3:$C$10442,2,FALSE)</f>
        <v>低騒音型のバイブレーションローラー</v>
      </c>
      <c r="E624" s="130" t="s">
        <v>425</v>
      </c>
      <c r="F624" s="130" t="s">
        <v>426</v>
      </c>
    </row>
    <row r="625" spans="1:8" x14ac:dyDescent="0.15">
      <c r="A625" s="130">
        <v>624</v>
      </c>
      <c r="B625" s="130" t="s">
        <v>8710</v>
      </c>
      <c r="C625" s="130" t="s">
        <v>18937</v>
      </c>
      <c r="D625" s="130" t="str">
        <f>VLOOKUP(B625,managelist_20211101!$B$3:$C$10442,2,FALSE)</f>
        <v>商用電源を電源とする高周波バイブレータ</v>
      </c>
      <c r="E625" s="130" t="s">
        <v>11</v>
      </c>
      <c r="F625" s="130" t="s">
        <v>11</v>
      </c>
      <c r="G625" s="130" t="s">
        <v>126</v>
      </c>
    </row>
    <row r="626" spans="1:8" x14ac:dyDescent="0.15">
      <c r="A626" s="130">
        <v>625</v>
      </c>
      <c r="B626" s="130" t="s">
        <v>8709</v>
      </c>
      <c r="C626" s="130" t="s">
        <v>18935</v>
      </c>
      <c r="D626" s="130" t="str">
        <f>VLOOKUP(B626,managelist_20211101!$B$3:$C$10442,2,FALSE)</f>
        <v>ワイヤセンサ盛土・法面崩壊検知システム</v>
      </c>
      <c r="E626" s="130" t="s">
        <v>584</v>
      </c>
    </row>
    <row r="627" spans="1:8" x14ac:dyDescent="0.15">
      <c r="A627" s="130">
        <v>626</v>
      </c>
      <c r="B627" s="130" t="s">
        <v>6661</v>
      </c>
      <c r="C627" s="130" t="s">
        <v>16207</v>
      </c>
      <c r="D627" s="130" t="str">
        <f>VLOOKUP(B627,managelist_20211101!$B$3:$C$10442,2,FALSE)</f>
        <v>道路トンネル用照明器具及びワイヤロープ式落下防止金具</v>
      </c>
      <c r="E627" s="130" t="s">
        <v>54</v>
      </c>
      <c r="F627" s="130" t="s">
        <v>55</v>
      </c>
      <c r="G627" s="130" t="s">
        <v>2883</v>
      </c>
    </row>
    <row r="628" spans="1:8" x14ac:dyDescent="0.15">
      <c r="A628" s="130">
        <v>627</v>
      </c>
      <c r="B628" s="130" t="s">
        <v>6660</v>
      </c>
      <c r="C628" s="130" t="s">
        <v>16205</v>
      </c>
      <c r="D628" s="130" t="str">
        <f>VLOOKUP(B628,managelist_20211101!$B$3:$C$10442,2,FALSE)</f>
        <v>プレキャストPC床版</v>
      </c>
      <c r="E628" s="130" t="s">
        <v>466</v>
      </c>
      <c r="F628" s="130" t="s">
        <v>572</v>
      </c>
    </row>
    <row r="629" spans="1:8" x14ac:dyDescent="0.15">
      <c r="A629" s="130">
        <v>628</v>
      </c>
      <c r="B629" s="130" t="s">
        <v>6659</v>
      </c>
      <c r="C629" s="130" t="s">
        <v>16202</v>
      </c>
      <c r="D629" s="130" t="str">
        <f>VLOOKUP(B629,managelist_20211101!$B$3:$C$10442,2,FALSE)</f>
        <v>構造用両ねじアンカーボルトセット (JIS B 1220:2015)</v>
      </c>
      <c r="E629" s="130" t="s">
        <v>495</v>
      </c>
      <c r="F629" s="130" t="s">
        <v>1633</v>
      </c>
    </row>
    <row r="630" spans="1:8" x14ac:dyDescent="0.15">
      <c r="A630" s="130">
        <v>629</v>
      </c>
      <c r="B630" s="130" t="s">
        <v>6658</v>
      </c>
      <c r="C630" s="130" t="s">
        <v>16200</v>
      </c>
      <c r="D630" s="130" t="str">
        <f>VLOOKUP(B630,managelist_20211101!$B$3:$C$10442,2,FALSE)</f>
        <v>グリスキャップ</v>
      </c>
      <c r="E630" s="130" t="s">
        <v>443</v>
      </c>
      <c r="F630" s="130" t="s">
        <v>186</v>
      </c>
    </row>
    <row r="631" spans="1:8" x14ac:dyDescent="0.15">
      <c r="A631" s="130">
        <v>630</v>
      </c>
      <c r="B631" s="130" t="s">
        <v>6657</v>
      </c>
      <c r="C631" s="130" t="s">
        <v>16199</v>
      </c>
      <c r="D631" s="130" t="str">
        <f>VLOOKUP(B631,managelist_20211101!$B$3:$C$10442,2,FALSE)</f>
        <v>溶融亜鉛めっき JIS H 8641 HDZ55</v>
      </c>
      <c r="E631" s="130" t="s">
        <v>197</v>
      </c>
      <c r="F631" s="130" t="s">
        <v>200</v>
      </c>
      <c r="G631" s="130" t="s">
        <v>2832</v>
      </c>
    </row>
    <row r="632" spans="1:8" x14ac:dyDescent="0.15">
      <c r="A632" s="130">
        <v>631</v>
      </c>
      <c r="B632" s="130" t="s">
        <v>6656</v>
      </c>
      <c r="C632" s="130" t="s">
        <v>16198</v>
      </c>
      <c r="D632" s="130" t="str">
        <f>VLOOKUP(B632,managelist_20211101!$B$3:$C$10442,2,FALSE)</f>
        <v>ふとんかご工(階段式)</v>
      </c>
      <c r="E632" s="130" t="s">
        <v>382</v>
      </c>
      <c r="F632" s="130" t="s">
        <v>81</v>
      </c>
      <c r="G632" s="130" t="s">
        <v>2861</v>
      </c>
    </row>
    <row r="633" spans="1:8" x14ac:dyDescent="0.15">
      <c r="A633" s="130">
        <v>632</v>
      </c>
      <c r="B633" s="130" t="s">
        <v>4730</v>
      </c>
      <c r="C633" s="130" t="s">
        <v>13925</v>
      </c>
      <c r="D633" s="130" t="str">
        <f>VLOOKUP(B633,managelist_20211101!$B$3:$C$10442,2,FALSE)</f>
        <v>シラン系表面含浸工法</v>
      </c>
      <c r="E633" s="130" t="s">
        <v>197</v>
      </c>
      <c r="F633" s="130" t="s">
        <v>200</v>
      </c>
      <c r="G633" s="130" t="s">
        <v>2851</v>
      </c>
    </row>
    <row r="634" spans="1:8" x14ac:dyDescent="0.15">
      <c r="A634" s="130">
        <v>633</v>
      </c>
      <c r="B634" s="130" t="s">
        <v>4729</v>
      </c>
      <c r="C634" s="130" t="s">
        <v>13923</v>
      </c>
      <c r="D634" s="130" t="str">
        <f>VLOOKUP(B634,managelist_20211101!$B$3:$C$10442,2,FALSE)</f>
        <v>ステンレス製L型鋼による水切り構造</v>
      </c>
      <c r="E634" s="130" t="s">
        <v>197</v>
      </c>
      <c r="F634" s="130" t="s">
        <v>200</v>
      </c>
      <c r="G634" s="130" t="s">
        <v>12214</v>
      </c>
    </row>
    <row r="635" spans="1:8" x14ac:dyDescent="0.15">
      <c r="A635" s="130">
        <v>634</v>
      </c>
      <c r="B635" s="130" t="s">
        <v>4728</v>
      </c>
      <c r="C635" s="130" t="s">
        <v>13921</v>
      </c>
      <c r="D635" s="130" t="str">
        <f>VLOOKUP(B635,managelist_20211101!$B$3:$C$10442,2,FALSE)</f>
        <v>丸太八つ掛け支柱</v>
      </c>
      <c r="E635" s="130" t="s">
        <v>408</v>
      </c>
      <c r="F635" s="130" t="s">
        <v>217</v>
      </c>
      <c r="G635" s="130" t="s">
        <v>12278</v>
      </c>
    </row>
    <row r="636" spans="1:8" x14ac:dyDescent="0.15">
      <c r="A636" s="130">
        <v>635</v>
      </c>
      <c r="B636" s="130" t="s">
        <v>10696</v>
      </c>
      <c r="C636" s="130" t="s">
        <v>20805</v>
      </c>
      <c r="D636" s="130" t="str">
        <f>VLOOKUP(B636,managelist_20211101!$B$3:$C$10442,2,FALSE)</f>
        <v>ブローンアスファルトによるシール材注入工</v>
      </c>
      <c r="E636" s="130" t="s">
        <v>197</v>
      </c>
      <c r="F636" s="130" t="s">
        <v>12131</v>
      </c>
    </row>
    <row r="637" spans="1:8" x14ac:dyDescent="0.15">
      <c r="A637" s="130">
        <v>636</v>
      </c>
      <c r="B637" s="130" t="s">
        <v>10695</v>
      </c>
      <c r="C637" s="130" t="s">
        <v>20803</v>
      </c>
      <c r="D637" s="130" t="str">
        <f>VLOOKUP(B637,managelist_20211101!$B$3:$C$10442,2,FALSE)</f>
        <v>ワイヤロープを使用して胴廻し吊り</v>
      </c>
      <c r="E637" s="130" t="s">
        <v>22</v>
      </c>
      <c r="F637" s="130" t="s">
        <v>23</v>
      </c>
      <c r="G637" s="130" t="s">
        <v>12108</v>
      </c>
    </row>
    <row r="638" spans="1:8" x14ac:dyDescent="0.15">
      <c r="A638" s="130">
        <v>637</v>
      </c>
      <c r="B638" s="130" t="s">
        <v>10694</v>
      </c>
      <c r="C638" s="130" t="s">
        <v>20802</v>
      </c>
      <c r="D638" s="130" t="str">
        <f>VLOOKUP(B638,managelist_20211101!$B$3:$C$10442,2,FALSE)</f>
        <v>超速硬コンクリート</v>
      </c>
      <c r="E638" s="130" t="s">
        <v>425</v>
      </c>
      <c r="F638" s="130" t="s">
        <v>428</v>
      </c>
      <c r="G638" s="130" t="s">
        <v>428</v>
      </c>
      <c r="H638" s="130" t="s">
        <v>150</v>
      </c>
    </row>
    <row r="639" spans="1:8" x14ac:dyDescent="0.15">
      <c r="A639" s="130">
        <v>638</v>
      </c>
      <c r="B639" s="130" t="s">
        <v>10693</v>
      </c>
      <c r="C639" s="130" t="s">
        <v>20800</v>
      </c>
      <c r="D639" s="130" t="str">
        <f>VLOOKUP(B639,managelist_20211101!$B$3:$C$10442,2,FALSE)</f>
        <v>監督員による目視確認</v>
      </c>
      <c r="E639" s="130" t="s">
        <v>466</v>
      </c>
      <c r="F639" s="130" t="s">
        <v>468</v>
      </c>
      <c r="G639" s="130" t="s">
        <v>150</v>
      </c>
    </row>
    <row r="640" spans="1:8" x14ac:dyDescent="0.15">
      <c r="A640" s="130">
        <v>639</v>
      </c>
      <c r="B640" s="130" t="s">
        <v>10692</v>
      </c>
      <c r="C640" s="130" t="s">
        <v>23331</v>
      </c>
      <c r="D640" s="130" t="str">
        <f>VLOOKUP(B640,managelist_20211101!$B$3:$C$10442,2,FALSE)</f>
        <v>一般的な注意喚起看板</v>
      </c>
      <c r="E640" s="130" t="s">
        <v>12</v>
      </c>
      <c r="F640" s="130" t="s">
        <v>150</v>
      </c>
    </row>
    <row r="641" spans="1:8" x14ac:dyDescent="0.15">
      <c r="A641" s="130">
        <v>640</v>
      </c>
      <c r="B641" s="130" t="s">
        <v>10691</v>
      </c>
      <c r="C641" s="130" t="s">
        <v>20797</v>
      </c>
      <c r="D641" s="130" t="str">
        <f>VLOOKUP(B641,managelist_20211101!$B$3:$C$10442,2,FALSE)</f>
        <v>一般車</v>
      </c>
      <c r="E641" s="130" t="s">
        <v>12</v>
      </c>
      <c r="F641" s="130" t="s">
        <v>150</v>
      </c>
    </row>
    <row r="642" spans="1:8" x14ac:dyDescent="0.15">
      <c r="A642" s="130">
        <v>641</v>
      </c>
      <c r="B642" s="130" t="s">
        <v>8708</v>
      </c>
      <c r="C642" s="130" t="s">
        <v>18933</v>
      </c>
      <c r="D642" s="130" t="str">
        <f>VLOOKUP(B642,managelist_20211101!$B$3:$C$10442,2,FALSE)</f>
        <v>ゴム製の芝生保護用マット</v>
      </c>
      <c r="E642" s="130" t="s">
        <v>408</v>
      </c>
      <c r="F642" s="130" t="s">
        <v>217</v>
      </c>
      <c r="G642" s="130" t="s">
        <v>12279</v>
      </c>
    </row>
    <row r="643" spans="1:8" x14ac:dyDescent="0.15">
      <c r="A643" s="130">
        <v>642</v>
      </c>
      <c r="B643" s="130" t="s">
        <v>8707</v>
      </c>
      <c r="C643" s="130" t="s">
        <v>18932</v>
      </c>
      <c r="D643" s="130" t="str">
        <f>VLOOKUP(B643,managelist_20211101!$B$3:$C$10442,2,FALSE)</f>
        <v>常温合材</v>
      </c>
      <c r="E643" s="130" t="s">
        <v>197</v>
      </c>
      <c r="F643" s="130" t="s">
        <v>220</v>
      </c>
      <c r="G643" s="130" t="s">
        <v>2842</v>
      </c>
    </row>
    <row r="644" spans="1:8" x14ac:dyDescent="0.15">
      <c r="A644" s="130">
        <v>643</v>
      </c>
      <c r="B644" s="130" t="s">
        <v>8706</v>
      </c>
      <c r="C644" s="130" t="s">
        <v>18930</v>
      </c>
      <c r="D644" s="130" t="str">
        <f>VLOOKUP(B644,managelist_20211101!$B$3:$C$10442,2,FALSE)</f>
        <v>人によるトータルステーションでの計測</v>
      </c>
      <c r="E644" s="130" t="s">
        <v>127</v>
      </c>
      <c r="F644" s="130" t="s">
        <v>128</v>
      </c>
      <c r="G644" s="130" t="s">
        <v>448</v>
      </c>
    </row>
    <row r="645" spans="1:8" x14ac:dyDescent="0.15">
      <c r="A645" s="130">
        <v>644</v>
      </c>
      <c r="B645" s="130" t="s">
        <v>8705</v>
      </c>
      <c r="C645" s="130" t="s">
        <v>18928</v>
      </c>
      <c r="D645" s="130" t="str">
        <f>VLOOKUP(B645,managelist_20211101!$B$3:$C$10442,2,FALSE)</f>
        <v>右運転席仕様の小型路面清掃車(スイーパー)</v>
      </c>
      <c r="E645" s="130" t="s">
        <v>425</v>
      </c>
      <c r="F645" s="130" t="s">
        <v>150</v>
      </c>
    </row>
    <row r="646" spans="1:8" x14ac:dyDescent="0.15">
      <c r="A646" s="130">
        <v>645</v>
      </c>
      <c r="B646" s="130" t="s">
        <v>8704</v>
      </c>
      <c r="C646" s="130" t="s">
        <v>18926</v>
      </c>
      <c r="D646" s="130" t="str">
        <f>VLOOKUP(B646,managelist_20211101!$B$3:$C$10442,2,FALSE)</f>
        <v>カラーコーン等による作業範囲の明示と誘導員の配置</v>
      </c>
      <c r="E646" s="130" t="s">
        <v>380</v>
      </c>
      <c r="F646" s="130" t="s">
        <v>390</v>
      </c>
      <c r="G646" s="130" t="s">
        <v>390</v>
      </c>
      <c r="H646" s="130" t="s">
        <v>150</v>
      </c>
    </row>
    <row r="647" spans="1:8" x14ac:dyDescent="0.15">
      <c r="A647" s="130">
        <v>646</v>
      </c>
      <c r="B647" s="130" t="s">
        <v>8703</v>
      </c>
      <c r="C647" s="130" t="s">
        <v>18925</v>
      </c>
      <c r="D647" s="130" t="str">
        <f>VLOOKUP(B647,managelist_20211101!$B$3:$C$10442,2,FALSE)</f>
        <v>連続繊維接着工法</v>
      </c>
      <c r="E647" s="130" t="s">
        <v>197</v>
      </c>
      <c r="F647" s="130" t="s">
        <v>200</v>
      </c>
      <c r="G647" s="130" t="s">
        <v>12203</v>
      </c>
    </row>
    <row r="648" spans="1:8" x14ac:dyDescent="0.15">
      <c r="A648" s="130">
        <v>647</v>
      </c>
      <c r="B648" s="130" t="s">
        <v>8702</v>
      </c>
      <c r="C648" s="130" t="s">
        <v>18923</v>
      </c>
      <c r="D648" s="130" t="str">
        <f>VLOOKUP(B648,managelist_20211101!$B$3:$C$10442,2,FALSE)</f>
        <v>肩掛式エンジン刈払機及び手刈り作業による除草</v>
      </c>
      <c r="E648" s="130" t="s">
        <v>197</v>
      </c>
      <c r="F648" s="130" t="s">
        <v>201</v>
      </c>
      <c r="G648" s="130" t="s">
        <v>397</v>
      </c>
      <c r="H648" s="130" t="s">
        <v>150</v>
      </c>
    </row>
    <row r="649" spans="1:8" x14ac:dyDescent="0.15">
      <c r="A649" s="130">
        <v>648</v>
      </c>
      <c r="B649" s="130" t="s">
        <v>8701</v>
      </c>
      <c r="C649" s="130" t="s">
        <v>18922</v>
      </c>
      <c r="D649" s="130" t="str">
        <f>VLOOKUP(B649,managelist_20211101!$B$3:$C$10442,2,FALSE)</f>
        <v>防錆材塗布による断面修復工法</v>
      </c>
      <c r="E649" s="130" t="s">
        <v>197</v>
      </c>
      <c r="F649" s="130" t="s">
        <v>200</v>
      </c>
      <c r="G649" s="130" t="s">
        <v>150</v>
      </c>
    </row>
    <row r="650" spans="1:8" x14ac:dyDescent="0.15">
      <c r="A650" s="130">
        <v>649</v>
      </c>
      <c r="B650" s="130" t="s">
        <v>8700</v>
      </c>
      <c r="C650" s="130" t="s">
        <v>18921</v>
      </c>
      <c r="D650" s="130" t="str">
        <f>VLOOKUP(B650,managelist_20211101!$B$3:$C$10442,2,FALSE)</f>
        <v>防錆材塗布による断面修復工法</v>
      </c>
      <c r="E650" s="130" t="s">
        <v>197</v>
      </c>
      <c r="F650" s="130" t="s">
        <v>200</v>
      </c>
      <c r="G650" s="130" t="s">
        <v>150</v>
      </c>
    </row>
    <row r="651" spans="1:8" x14ac:dyDescent="0.15">
      <c r="A651" s="130">
        <v>650</v>
      </c>
      <c r="B651" s="130" t="s">
        <v>8699</v>
      </c>
      <c r="C651" s="130" t="s">
        <v>18919</v>
      </c>
      <c r="D651" s="130" t="str">
        <f>VLOOKUP(B651,managelist_20211101!$B$3:$C$10442,2,FALSE)</f>
        <v>排土性状による評価</v>
      </c>
      <c r="E651" s="130" t="s">
        <v>484</v>
      </c>
      <c r="F651" s="130" t="s">
        <v>12212</v>
      </c>
    </row>
    <row r="652" spans="1:8" x14ac:dyDescent="0.15">
      <c r="A652" s="130">
        <v>651</v>
      </c>
      <c r="B652" s="130" t="s">
        <v>8698</v>
      </c>
      <c r="C652" s="130" t="s">
        <v>18917</v>
      </c>
      <c r="D652" s="130" t="str">
        <f>VLOOKUP(B652,managelist_20211101!$B$3:$C$10442,2,FALSE)</f>
        <v>鉄製枠立看板</v>
      </c>
      <c r="E652" s="130" t="s">
        <v>12</v>
      </c>
      <c r="F652" s="130" t="s">
        <v>14</v>
      </c>
    </row>
    <row r="653" spans="1:8" x14ac:dyDescent="0.15">
      <c r="A653" s="130">
        <v>652</v>
      </c>
      <c r="B653" s="130" t="s">
        <v>8697</v>
      </c>
      <c r="C653" s="130" t="s">
        <v>18915</v>
      </c>
      <c r="D653" s="130" t="str">
        <f>VLOOKUP(B653,managelist_20211101!$B$3:$C$10442,2,FALSE)</f>
        <v>コンクリート横取機を使用したスリップフォーム工法の施工</v>
      </c>
      <c r="E653" s="130" t="s">
        <v>425</v>
      </c>
      <c r="F653" s="130" t="s">
        <v>428</v>
      </c>
      <c r="G653" s="130" t="s">
        <v>428</v>
      </c>
      <c r="H653" s="130" t="s">
        <v>121</v>
      </c>
    </row>
    <row r="654" spans="1:8" x14ac:dyDescent="0.15">
      <c r="A654" s="130">
        <v>653</v>
      </c>
      <c r="B654" s="130" t="s">
        <v>8696</v>
      </c>
      <c r="C654" s="130" t="s">
        <v>18913</v>
      </c>
      <c r="D654" s="130" t="str">
        <f>VLOOKUP(B654,managelist_20211101!$B$3:$C$10442,2,FALSE)</f>
        <v>エポキシ樹脂とガラスクロスを用いた保護工法(手塗り工法)</v>
      </c>
      <c r="E654" s="130" t="s">
        <v>11</v>
      </c>
      <c r="F654" s="130" t="s">
        <v>150</v>
      </c>
    </row>
    <row r="655" spans="1:8" x14ac:dyDescent="0.15">
      <c r="A655" s="130">
        <v>654</v>
      </c>
      <c r="B655" s="130" t="s">
        <v>8695</v>
      </c>
      <c r="C655" s="130" t="s">
        <v>18911</v>
      </c>
      <c r="D655" s="130" t="str">
        <f>VLOOKUP(B655,managelist_20211101!$B$3:$C$10442,2,FALSE)</f>
        <v>コンクリート矢板工法</v>
      </c>
      <c r="E655" s="130" t="s">
        <v>382</v>
      </c>
      <c r="F655" s="130" t="s">
        <v>557</v>
      </c>
    </row>
    <row r="656" spans="1:8" x14ac:dyDescent="0.15">
      <c r="A656" s="130">
        <v>655</v>
      </c>
      <c r="B656" s="130" t="s">
        <v>8694</v>
      </c>
      <c r="C656" s="130" t="s">
        <v>18909</v>
      </c>
      <c r="D656" s="130" t="str">
        <f>VLOOKUP(B656,managelist_20211101!$B$3:$C$10442,2,FALSE)</f>
        <v>貫通型防水シート止め金具</v>
      </c>
      <c r="E656" s="130" t="s">
        <v>342</v>
      </c>
      <c r="F656" s="130" t="s">
        <v>343</v>
      </c>
      <c r="G656" s="130" t="s">
        <v>2855</v>
      </c>
    </row>
    <row r="657" spans="1:8" x14ac:dyDescent="0.15">
      <c r="A657" s="130">
        <v>656</v>
      </c>
      <c r="B657" s="130" t="s">
        <v>8693</v>
      </c>
      <c r="C657" s="130" t="s">
        <v>18907</v>
      </c>
      <c r="D657" s="130" t="str">
        <f>VLOOKUP(B657,managelist_20211101!$B$3:$C$10442,2,FALSE)</f>
        <v>散水工程が必須であるけい酸塩系表面含浸材</v>
      </c>
      <c r="E657" s="130" t="s">
        <v>11</v>
      </c>
      <c r="F657" s="130" t="s">
        <v>11</v>
      </c>
      <c r="G657" s="130" t="s">
        <v>12098</v>
      </c>
    </row>
    <row r="658" spans="1:8" x14ac:dyDescent="0.15">
      <c r="A658" s="130">
        <v>657</v>
      </c>
      <c r="B658" s="130" t="s">
        <v>8692</v>
      </c>
      <c r="C658" s="130" t="s">
        <v>18905</v>
      </c>
      <c r="D658" s="130" t="str">
        <f>VLOOKUP(B658,managelist_20211101!$B$3:$C$10442,2,FALSE)</f>
        <v>カラーコーンによる作業範囲の明示や監視員の配置</v>
      </c>
      <c r="E658" s="130" t="s">
        <v>380</v>
      </c>
      <c r="F658" s="130" t="s">
        <v>380</v>
      </c>
      <c r="G658" s="130" t="s">
        <v>2849</v>
      </c>
    </row>
    <row r="659" spans="1:8" x14ac:dyDescent="0.15">
      <c r="A659" s="130">
        <v>658</v>
      </c>
      <c r="B659" s="130" t="s">
        <v>8691</v>
      </c>
      <c r="C659" s="130" t="s">
        <v>18903</v>
      </c>
      <c r="D659" s="130" t="str">
        <f>VLOOKUP(B659,managelist_20211101!$B$3:$C$10442,2,FALSE)</f>
        <v>埋設部を掘削し、目視による調査と超音波による肉厚測定</v>
      </c>
      <c r="E659" s="130" t="s">
        <v>127</v>
      </c>
      <c r="F659" s="130" t="s">
        <v>46</v>
      </c>
      <c r="G659" s="130" t="s">
        <v>413</v>
      </c>
    </row>
    <row r="660" spans="1:8" x14ac:dyDescent="0.15">
      <c r="A660" s="130">
        <v>659</v>
      </c>
      <c r="B660" s="130" t="s">
        <v>8690</v>
      </c>
      <c r="C660" s="130" t="s">
        <v>18901</v>
      </c>
      <c r="D660" s="130" t="str">
        <f>VLOOKUP(B660,managelist_20211101!$B$3:$C$10442,2,FALSE)</f>
        <v>溶融亜鉛めっき自穿孔ロックボルト</v>
      </c>
      <c r="E660" s="130" t="s">
        <v>342</v>
      </c>
      <c r="F660" s="130" t="s">
        <v>343</v>
      </c>
      <c r="G660" s="130" t="s">
        <v>204</v>
      </c>
    </row>
    <row r="661" spans="1:8" x14ac:dyDescent="0.15">
      <c r="A661" s="130">
        <v>660</v>
      </c>
      <c r="B661" s="130" t="s">
        <v>8689</v>
      </c>
      <c r="C661" s="130" t="s">
        <v>18899</v>
      </c>
      <c r="D661" s="130" t="str">
        <f>VLOOKUP(B661,managelist_20211101!$B$3:$C$10442,2,FALSE)</f>
        <v>金物付積層ゴム支承(溶融亜鉛めっき処理)</v>
      </c>
      <c r="E661" s="130" t="s">
        <v>466</v>
      </c>
      <c r="F661" s="130" t="s">
        <v>468</v>
      </c>
      <c r="G661" s="130" t="s">
        <v>12251</v>
      </c>
    </row>
    <row r="662" spans="1:8" x14ac:dyDescent="0.15">
      <c r="A662" s="130">
        <v>661</v>
      </c>
      <c r="B662" s="130" t="s">
        <v>8688</v>
      </c>
      <c r="C662" s="130" t="s">
        <v>18897</v>
      </c>
      <c r="D662" s="130" t="str">
        <f>VLOOKUP(B662,managelist_20211101!$B$3:$C$10442,2,FALSE)</f>
        <v>再定着工法</v>
      </c>
      <c r="E662" s="130" t="s">
        <v>382</v>
      </c>
      <c r="F662" s="130" t="s">
        <v>78</v>
      </c>
      <c r="G662" s="130" t="s">
        <v>2875</v>
      </c>
    </row>
    <row r="663" spans="1:8" x14ac:dyDescent="0.15">
      <c r="A663" s="130">
        <v>662</v>
      </c>
      <c r="B663" s="130" t="s">
        <v>8687</v>
      </c>
      <c r="C663" s="130" t="s">
        <v>18895</v>
      </c>
      <c r="D663" s="130" t="str">
        <f>VLOOKUP(B663,managelist_20211101!$B$3:$C$10442,2,FALSE)</f>
        <v>人による工事車両の通行把握及び口頭による指示</v>
      </c>
      <c r="E663" s="130" t="s">
        <v>380</v>
      </c>
      <c r="F663" s="130" t="s">
        <v>380</v>
      </c>
      <c r="G663" s="130" t="s">
        <v>12008</v>
      </c>
    </row>
    <row r="664" spans="1:8" x14ac:dyDescent="0.15">
      <c r="A664" s="130">
        <v>663</v>
      </c>
      <c r="B664" s="130" t="s">
        <v>8686</v>
      </c>
      <c r="C664" s="130" t="s">
        <v>18893</v>
      </c>
      <c r="D664" s="130" t="str">
        <f>VLOOKUP(B664,managelist_20211101!$B$3:$C$10442,2,FALSE)</f>
        <v>汚染土壌の置き換えと廃棄処分</v>
      </c>
      <c r="E664" s="130" t="s">
        <v>72</v>
      </c>
      <c r="F664" s="130" t="s">
        <v>150</v>
      </c>
    </row>
    <row r="665" spans="1:8" x14ac:dyDescent="0.15">
      <c r="A665" s="130">
        <v>664</v>
      </c>
      <c r="B665" s="130" t="s">
        <v>8685</v>
      </c>
      <c r="C665" s="130" t="s">
        <v>23332</v>
      </c>
      <c r="D665" s="130" t="str">
        <f>VLOOKUP(B665,managelist_20211101!$B$3:$C$10442,2,FALSE)</f>
        <v>・GCP(標定点)を利用した空中写真測量による出来高進捗把握技術</v>
      </c>
      <c r="E665" s="130" t="s">
        <v>380</v>
      </c>
      <c r="F665" s="130" t="s">
        <v>390</v>
      </c>
      <c r="G665" s="130" t="s">
        <v>390</v>
      </c>
      <c r="H665" s="130" t="s">
        <v>150</v>
      </c>
    </row>
    <row r="666" spans="1:8" x14ac:dyDescent="0.15">
      <c r="A666" s="130">
        <v>665</v>
      </c>
      <c r="B666" s="130" t="s">
        <v>8684</v>
      </c>
      <c r="C666" s="130" t="s">
        <v>18890</v>
      </c>
      <c r="D666" s="130" t="str">
        <f>VLOOKUP(B666,managelist_20211101!$B$3:$C$10442,2,FALSE)</f>
        <v>熱収縮性塩化ビニールチューブの装着・撤去</v>
      </c>
      <c r="E666" s="130" t="s">
        <v>11</v>
      </c>
      <c r="F666" s="130" t="s">
        <v>11</v>
      </c>
      <c r="G666" s="130" t="s">
        <v>124</v>
      </c>
      <c r="H666" s="130" t="s">
        <v>124</v>
      </c>
    </row>
    <row r="667" spans="1:8" x14ac:dyDescent="0.15">
      <c r="A667" s="130">
        <v>666</v>
      </c>
      <c r="B667" s="130" t="s">
        <v>8683</v>
      </c>
      <c r="C667" s="130" t="s">
        <v>18887</v>
      </c>
      <c r="D667" s="130" t="str">
        <f>VLOOKUP(B667,managelist_20211101!$B$3:$C$10442,2,FALSE)</f>
        <v>特定小電力無線による傾斜監視</v>
      </c>
      <c r="E667" s="130" t="s">
        <v>127</v>
      </c>
      <c r="F667" s="130" t="s">
        <v>48</v>
      </c>
    </row>
    <row r="668" spans="1:8" x14ac:dyDescent="0.15">
      <c r="A668" s="130">
        <v>667</v>
      </c>
      <c r="B668" s="130" t="s">
        <v>8682</v>
      </c>
      <c r="C668" s="130" t="s">
        <v>18885</v>
      </c>
      <c r="D668" s="130" t="str">
        <f>VLOOKUP(B668,managelist_20211101!$B$3:$C$10442,2,FALSE)</f>
        <v>鋼製支保工を用いた鉄筋組立方法</v>
      </c>
      <c r="E668" s="130" t="s">
        <v>342</v>
      </c>
      <c r="F668" s="130" t="s">
        <v>343</v>
      </c>
      <c r="G668" s="130" t="s">
        <v>2855</v>
      </c>
    </row>
    <row r="669" spans="1:8" x14ac:dyDescent="0.15">
      <c r="A669" s="130">
        <v>668</v>
      </c>
      <c r="B669" s="130" t="s">
        <v>8681</v>
      </c>
      <c r="C669" s="130" t="s">
        <v>18884</v>
      </c>
      <c r="D669" s="130" t="str">
        <f>VLOOKUP(B669,managelist_20211101!$B$3:$C$10442,2,FALSE)</f>
        <v>急結材を添加した吹付けコンクリート</v>
      </c>
      <c r="E669" s="130" t="s">
        <v>342</v>
      </c>
      <c r="F669" s="130" t="s">
        <v>343</v>
      </c>
      <c r="G669" s="130" t="s">
        <v>12013</v>
      </c>
    </row>
    <row r="670" spans="1:8" x14ac:dyDescent="0.15">
      <c r="A670" s="130">
        <v>669</v>
      </c>
      <c r="B670" s="130" t="s">
        <v>8680</v>
      </c>
      <c r="C670" s="130" t="s">
        <v>18882</v>
      </c>
      <c r="D670" s="130" t="str">
        <f>VLOOKUP(B670,managelist_20211101!$B$3:$C$10442,2,FALSE)</f>
        <v>目視点検調査</v>
      </c>
      <c r="E670" s="130" t="s">
        <v>127</v>
      </c>
      <c r="F670" s="130" t="s">
        <v>46</v>
      </c>
      <c r="G670" s="130" t="s">
        <v>413</v>
      </c>
    </row>
    <row r="671" spans="1:8" x14ac:dyDescent="0.15">
      <c r="A671" s="130">
        <v>670</v>
      </c>
      <c r="B671" s="130" t="s">
        <v>8679</v>
      </c>
      <c r="C671" s="130" t="s">
        <v>18880</v>
      </c>
      <c r="D671" s="130" t="str">
        <f>VLOOKUP(B671,managelist_20211101!$B$3:$C$10442,2,FALSE)</f>
        <v>粉体急結剤を用いたコンクリート吹付機</v>
      </c>
      <c r="E671" s="130" t="s">
        <v>342</v>
      </c>
      <c r="F671" s="130" t="s">
        <v>343</v>
      </c>
      <c r="G671" s="130" t="s">
        <v>12013</v>
      </c>
    </row>
    <row r="672" spans="1:8" x14ac:dyDescent="0.15">
      <c r="A672" s="130">
        <v>671</v>
      </c>
      <c r="B672" s="130" t="s">
        <v>8678</v>
      </c>
      <c r="C672" s="130" t="s">
        <v>18877</v>
      </c>
      <c r="D672" s="130" t="str">
        <f>VLOOKUP(B672,managelist_20211101!$B$3:$C$10442,2,FALSE)</f>
        <v>環境測定機器の設置・測定・データ回収</v>
      </c>
      <c r="E672" s="130" t="s">
        <v>382</v>
      </c>
      <c r="F672" s="130" t="s">
        <v>558</v>
      </c>
    </row>
    <row r="673" spans="1:9" x14ac:dyDescent="0.15">
      <c r="A673" s="130">
        <v>672</v>
      </c>
      <c r="B673" s="130" t="s">
        <v>8677</v>
      </c>
      <c r="C673" s="130" t="s">
        <v>18876</v>
      </c>
      <c r="D673" s="130" t="str">
        <f>VLOOKUP(B673,managelist_20211101!$B$3:$C$10442,2,FALSE)</f>
        <v>はつり調査</v>
      </c>
      <c r="E673" s="130" t="s">
        <v>127</v>
      </c>
      <c r="F673" s="130" t="s">
        <v>46</v>
      </c>
      <c r="G673" s="130" t="s">
        <v>413</v>
      </c>
    </row>
    <row r="674" spans="1:9" x14ac:dyDescent="0.15">
      <c r="A674" s="130">
        <v>673</v>
      </c>
      <c r="B674" s="130" t="s">
        <v>8676</v>
      </c>
      <c r="C674" s="130" t="s">
        <v>18874</v>
      </c>
      <c r="D674" s="130" t="str">
        <f>VLOOKUP(B674,managelist_20211101!$B$3:$C$10442,2,FALSE)</f>
        <v>橋梁点検車と高所作業車を併用した方法</v>
      </c>
      <c r="E674" s="130" t="s">
        <v>127</v>
      </c>
      <c r="F674" s="130" t="s">
        <v>46</v>
      </c>
      <c r="G674" s="130" t="s">
        <v>413</v>
      </c>
    </row>
    <row r="675" spans="1:9" x14ac:dyDescent="0.15">
      <c r="A675" s="130">
        <v>674</v>
      </c>
      <c r="B675" s="130" t="s">
        <v>22399</v>
      </c>
      <c r="C675" s="130" t="s">
        <v>18873</v>
      </c>
      <c r="D675" s="130" t="str">
        <f>VLOOKUP(B675,managelist_20211101!$B$3:$C$10442,2,FALSE)</f>
        <v>常温合材(カットバックアスファルト系)</v>
      </c>
      <c r="E675" s="130" t="s">
        <v>197</v>
      </c>
      <c r="F675" s="130" t="s">
        <v>220</v>
      </c>
      <c r="G675" s="130" t="s">
        <v>2842</v>
      </c>
    </row>
    <row r="676" spans="1:9" x14ac:dyDescent="0.15">
      <c r="A676" s="130">
        <v>675</v>
      </c>
      <c r="B676" s="130" t="s">
        <v>6655</v>
      </c>
      <c r="C676" s="130" t="s">
        <v>16197</v>
      </c>
      <c r="D676" s="130" t="str">
        <f>VLOOKUP(B676,managelist_20211101!$B$3:$C$10442,2,FALSE)</f>
        <v>レベル・スチールテープを用いた区画割り及び改良深さ管理</v>
      </c>
      <c r="E676" s="130" t="s">
        <v>382</v>
      </c>
      <c r="F676" s="130" t="s">
        <v>60</v>
      </c>
      <c r="G676" s="130" t="s">
        <v>449</v>
      </c>
      <c r="I676" s="130" t="s">
        <v>381</v>
      </c>
    </row>
    <row r="677" spans="1:9" x14ac:dyDescent="0.15">
      <c r="A677" s="130">
        <v>676</v>
      </c>
      <c r="B677" s="130" t="s">
        <v>6654</v>
      </c>
      <c r="C677" s="130" t="s">
        <v>16196</v>
      </c>
      <c r="D677" s="130" t="str">
        <f>VLOOKUP(B677,managelist_20211101!$B$3:$C$10442,2,FALSE)</f>
        <v>道路除草工（肩掛け式：飛び石保護有り：高速回転刃）</v>
      </c>
      <c r="E677" s="130" t="s">
        <v>197</v>
      </c>
      <c r="F677" s="130" t="s">
        <v>201</v>
      </c>
      <c r="G677" s="130" t="s">
        <v>201</v>
      </c>
    </row>
    <row r="678" spans="1:9" x14ac:dyDescent="0.15">
      <c r="A678" s="130">
        <v>677</v>
      </c>
      <c r="B678" s="130" t="s">
        <v>6653</v>
      </c>
      <c r="C678" s="130" t="s">
        <v>16194</v>
      </c>
      <c r="D678" s="130" t="str">
        <f>VLOOKUP(B678,managelist_20211101!$B$3:$C$10442,2,FALSE)</f>
        <v>市販CADを使ったCIMモデルの作成</v>
      </c>
      <c r="E678" s="130" t="s">
        <v>466</v>
      </c>
      <c r="F678" s="130" t="s">
        <v>390</v>
      </c>
      <c r="G678" s="130" t="s">
        <v>390</v>
      </c>
      <c r="H678" s="130" t="s">
        <v>2850</v>
      </c>
    </row>
    <row r="679" spans="1:9" x14ac:dyDescent="0.15">
      <c r="A679" s="130">
        <v>678</v>
      </c>
      <c r="B679" s="130" t="s">
        <v>6652</v>
      </c>
      <c r="C679" s="130" t="s">
        <v>16192</v>
      </c>
      <c r="D679" s="130" t="str">
        <f>VLOOKUP(B679,managelist_20211101!$B$3:$C$10442,2,FALSE)</f>
        <v>鋼製山留材(腹起し)</v>
      </c>
      <c r="E679" s="130" t="s">
        <v>12</v>
      </c>
      <c r="F679" s="130" t="s">
        <v>14</v>
      </c>
    </row>
    <row r="680" spans="1:9" x14ac:dyDescent="0.15">
      <c r="A680" s="130">
        <v>679</v>
      </c>
      <c r="B680" s="130" t="s">
        <v>6651</v>
      </c>
      <c r="C680" s="130" t="s">
        <v>16190</v>
      </c>
      <c r="D680" s="130" t="str">
        <f>VLOOKUP(B680,managelist_20211101!$B$3:$C$10442,2,FALSE)</f>
        <v>普通コンクリート特殊部</v>
      </c>
      <c r="E680" s="130" t="s">
        <v>54</v>
      </c>
      <c r="F680" s="130" t="s">
        <v>1632</v>
      </c>
      <c r="G680" s="130" t="s">
        <v>12321</v>
      </c>
    </row>
    <row r="681" spans="1:9" x14ac:dyDescent="0.15">
      <c r="A681" s="130">
        <v>680</v>
      </c>
      <c r="B681" s="130" t="s">
        <v>6650</v>
      </c>
      <c r="C681" s="130" t="s">
        <v>16188</v>
      </c>
      <c r="D681" s="130" t="str">
        <f>VLOOKUP(B681,managelist_20211101!$B$3:$C$10442,2,FALSE)</f>
        <v>現場打ちL型街渠</v>
      </c>
      <c r="E681" s="130" t="s">
        <v>443</v>
      </c>
      <c r="F681" s="130" t="s">
        <v>183</v>
      </c>
    </row>
    <row r="682" spans="1:9" x14ac:dyDescent="0.15">
      <c r="A682" s="130">
        <v>681</v>
      </c>
      <c r="B682" s="130" t="s">
        <v>6649</v>
      </c>
      <c r="C682" s="130" t="s">
        <v>16187</v>
      </c>
      <c r="D682" s="130" t="str">
        <f>VLOOKUP(B682,managelist_20211101!$B$3:$C$10442,2,FALSE)</f>
        <v>舗装面クラック補修専用の加熱型シール材充填</v>
      </c>
      <c r="E682" s="130" t="s">
        <v>197</v>
      </c>
      <c r="F682" s="130" t="s">
        <v>220</v>
      </c>
      <c r="G682" s="130" t="s">
        <v>150</v>
      </c>
    </row>
    <row r="683" spans="1:9" x14ac:dyDescent="0.15">
      <c r="A683" s="130">
        <v>682</v>
      </c>
      <c r="B683" s="130" t="s">
        <v>6648</v>
      </c>
      <c r="C683" s="130" t="s">
        <v>16186</v>
      </c>
      <c r="D683" s="130" t="str">
        <f>VLOOKUP(B683,managelist_20211101!$B$3:$C$10442,2,FALSE)</f>
        <v>既存根固めブロック</v>
      </c>
      <c r="E683" s="130" t="s">
        <v>45</v>
      </c>
      <c r="F683" s="130" t="s">
        <v>150</v>
      </c>
    </row>
    <row r="684" spans="1:9" x14ac:dyDescent="0.15">
      <c r="A684" s="130">
        <v>683</v>
      </c>
      <c r="B684" s="130" t="s">
        <v>5158</v>
      </c>
      <c r="C684" s="130" t="s">
        <v>14433</v>
      </c>
      <c r="D684" s="130" t="str">
        <f>VLOOKUP(B684,managelist_20211101!$B$3:$C$10442,2,FALSE)</f>
        <v>坑外セントル解体工法(セントル解体用運搬レール付)</v>
      </c>
      <c r="E684" s="130" t="s">
        <v>342</v>
      </c>
      <c r="F684" s="130" t="s">
        <v>343</v>
      </c>
      <c r="G684" s="130" t="s">
        <v>2905</v>
      </c>
    </row>
    <row r="685" spans="1:9" x14ac:dyDescent="0.15">
      <c r="A685" s="130">
        <v>684</v>
      </c>
      <c r="B685" s="130" t="s">
        <v>5157</v>
      </c>
      <c r="C685" s="130" t="s">
        <v>14431</v>
      </c>
      <c r="D685" s="130" t="str">
        <f>VLOOKUP(B685,managelist_20211101!$B$3:$C$10442,2,FALSE)</f>
        <v>現場打基礎コンクリート</v>
      </c>
      <c r="E685" s="130" t="s">
        <v>11</v>
      </c>
      <c r="F685" s="130" t="s">
        <v>11</v>
      </c>
      <c r="G685" s="130" t="s">
        <v>126</v>
      </c>
    </row>
    <row r="686" spans="1:9" x14ac:dyDescent="0.15">
      <c r="A686" s="130">
        <v>685</v>
      </c>
      <c r="B686" s="130" t="s">
        <v>4101</v>
      </c>
      <c r="C686" s="130" t="s">
        <v>13267</v>
      </c>
      <c r="D686" s="130" t="str">
        <f>VLOOKUP(B686,managelist_20211101!$B$3:$C$10442,2,FALSE)</f>
        <v>低空頭オールケーシング(全回転式)スライド工法</v>
      </c>
      <c r="E686" s="130" t="s">
        <v>58</v>
      </c>
      <c r="F686" s="130" t="s">
        <v>347</v>
      </c>
      <c r="G686" s="130" t="s">
        <v>12079</v>
      </c>
    </row>
    <row r="687" spans="1:9" x14ac:dyDescent="0.15">
      <c r="A687" s="130">
        <v>686</v>
      </c>
      <c r="B687" s="130" t="s">
        <v>23333</v>
      </c>
      <c r="C687" s="130" t="s">
        <v>23334</v>
      </c>
      <c r="D687" s="130" t="e">
        <f>VLOOKUP(B687,managelist_20211101!$B$3:$C$10442,2,FALSE)</f>
        <v>#N/A</v>
      </c>
      <c r="E687" s="130" t="s">
        <v>57</v>
      </c>
      <c r="F687" s="130" t="s">
        <v>404</v>
      </c>
      <c r="G687" s="130" t="s">
        <v>390</v>
      </c>
    </row>
    <row r="688" spans="1:9" x14ac:dyDescent="0.15">
      <c r="A688" s="130">
        <v>687</v>
      </c>
      <c r="B688" s="130" t="s">
        <v>23335</v>
      </c>
      <c r="C688" s="130" t="s">
        <v>23336</v>
      </c>
      <c r="D688" s="130" t="e">
        <f>VLOOKUP(B688,managelist_20211101!$B$3:$C$10442,2,FALSE)</f>
        <v>#N/A</v>
      </c>
      <c r="E688" s="130" t="s">
        <v>57</v>
      </c>
      <c r="F688" s="130" t="s">
        <v>533</v>
      </c>
      <c r="G688" s="130" t="s">
        <v>533</v>
      </c>
    </row>
    <row r="689" spans="1:8" x14ac:dyDescent="0.15">
      <c r="A689" s="130">
        <v>688</v>
      </c>
      <c r="B689" s="130" t="s">
        <v>23337</v>
      </c>
      <c r="C689" s="130" t="s">
        <v>23338</v>
      </c>
      <c r="D689" s="130" t="e">
        <f>VLOOKUP(B689,managelist_20211101!$B$3:$C$10442,2,FALSE)</f>
        <v>#N/A</v>
      </c>
      <c r="E689" s="130" t="s">
        <v>57</v>
      </c>
      <c r="F689" s="130" t="s">
        <v>22320</v>
      </c>
      <c r="G689" s="130" t="s">
        <v>22356</v>
      </c>
      <c r="H689" s="130" t="s">
        <v>22251</v>
      </c>
    </row>
    <row r="690" spans="1:8" x14ac:dyDescent="0.15">
      <c r="A690" s="130">
        <v>689</v>
      </c>
      <c r="B690" s="130" t="s">
        <v>23339</v>
      </c>
      <c r="C690" s="130" t="s">
        <v>23340</v>
      </c>
      <c r="D690" s="130" t="e">
        <f>VLOOKUP(B690,managelist_20211101!$B$3:$C$10442,2,FALSE)</f>
        <v>#N/A</v>
      </c>
      <c r="E690" s="130" t="s">
        <v>57</v>
      </c>
      <c r="F690" s="130" t="s">
        <v>12</v>
      </c>
      <c r="G690" s="130" t="s">
        <v>22007</v>
      </c>
      <c r="H690" s="130" t="s">
        <v>22008</v>
      </c>
    </row>
    <row r="691" spans="1:8" x14ac:dyDescent="0.15">
      <c r="A691" s="130">
        <v>690</v>
      </c>
      <c r="B691" s="130" t="s">
        <v>6647</v>
      </c>
      <c r="C691" s="130" t="s">
        <v>16184</v>
      </c>
      <c r="D691" s="130" t="str">
        <f>VLOOKUP(B691,managelist_20211101!$B$3:$C$10442,2,FALSE)</f>
        <v>鋼製検査路</v>
      </c>
      <c r="E691" s="130" t="s">
        <v>466</v>
      </c>
      <c r="F691" s="130" t="s">
        <v>468</v>
      </c>
      <c r="G691" s="130" t="s">
        <v>12260</v>
      </c>
    </row>
    <row r="692" spans="1:8" x14ac:dyDescent="0.15">
      <c r="A692" s="130">
        <v>691</v>
      </c>
      <c r="B692" s="130" t="s">
        <v>6646</v>
      </c>
      <c r="C692" s="130" t="s">
        <v>16182</v>
      </c>
      <c r="D692" s="130" t="str">
        <f>VLOOKUP(B692,managelist_20211101!$B$3:$C$10442,2,FALSE)</f>
        <v>軽量鉄骨と石膏ボードを用いた仮囲い(LGS工法)</v>
      </c>
      <c r="E692" s="130" t="s">
        <v>495</v>
      </c>
      <c r="F692" s="130" t="s">
        <v>2964</v>
      </c>
    </row>
    <row r="693" spans="1:8" x14ac:dyDescent="0.15">
      <c r="A693" s="130">
        <v>692</v>
      </c>
      <c r="B693" s="130" t="s">
        <v>6645</v>
      </c>
      <c r="C693" s="130" t="s">
        <v>16181</v>
      </c>
      <c r="D693" s="130" t="str">
        <f>VLOOKUP(B693,managelist_20211101!$B$3:$C$10442,2,FALSE)</f>
        <v>木製型枠</v>
      </c>
      <c r="E693" s="130" t="s">
        <v>11</v>
      </c>
      <c r="F693" s="130" t="s">
        <v>11</v>
      </c>
      <c r="G693" s="130" t="s">
        <v>176</v>
      </c>
      <c r="H693" s="130" t="s">
        <v>2863</v>
      </c>
    </row>
    <row r="694" spans="1:8" x14ac:dyDescent="0.15">
      <c r="A694" s="130">
        <v>693</v>
      </c>
      <c r="B694" s="130" t="s">
        <v>6644</v>
      </c>
      <c r="C694" s="130" t="s">
        <v>16180</v>
      </c>
      <c r="D694" s="130" t="str">
        <f>VLOOKUP(B694,managelist_20211101!$B$3:$C$10442,2,FALSE)</f>
        <v>大型土のう</v>
      </c>
      <c r="E694" s="130" t="s">
        <v>12</v>
      </c>
      <c r="F694" s="130" t="s">
        <v>150</v>
      </c>
    </row>
    <row r="695" spans="1:8" x14ac:dyDescent="0.15">
      <c r="A695" s="130">
        <v>694</v>
      </c>
      <c r="B695" s="130" t="s">
        <v>6643</v>
      </c>
      <c r="C695" s="130" t="s">
        <v>16179</v>
      </c>
      <c r="D695" s="130" t="str">
        <f>VLOOKUP(B695,managelist_20211101!$B$3:$C$10442,2,FALSE)</f>
        <v>水銀灯照明</v>
      </c>
      <c r="E695" s="130" t="s">
        <v>12</v>
      </c>
      <c r="F695" s="130" t="s">
        <v>150</v>
      </c>
    </row>
    <row r="696" spans="1:8" x14ac:dyDescent="0.15">
      <c r="A696" s="130">
        <v>695</v>
      </c>
      <c r="B696" s="130" t="s">
        <v>11343</v>
      </c>
      <c r="C696" s="130" t="s">
        <v>21444</v>
      </c>
      <c r="D696" s="130" t="str">
        <f>VLOOKUP(B696,managelist_20211101!$B$3:$C$10442,2,FALSE)</f>
        <v>水準器等による鉛直性の確保と、TS(トータルステーション)による計測</v>
      </c>
      <c r="E696" s="130" t="s">
        <v>58</v>
      </c>
      <c r="F696" s="130" t="s">
        <v>543</v>
      </c>
      <c r="G696" s="130" t="s">
        <v>390</v>
      </c>
      <c r="H696" s="130" t="s">
        <v>171</v>
      </c>
    </row>
    <row r="697" spans="1:8" x14ac:dyDescent="0.15">
      <c r="A697" s="130">
        <v>696</v>
      </c>
      <c r="B697" s="130" t="s">
        <v>8675</v>
      </c>
      <c r="C697" s="130" t="s">
        <v>18871</v>
      </c>
      <c r="D697" s="130" t="str">
        <f>VLOOKUP(B697,managelist_20211101!$B$3:$C$10442,2,FALSE)</f>
        <v>鋼製横断抑止・転落防止柵</v>
      </c>
      <c r="E697" s="130" t="s">
        <v>443</v>
      </c>
      <c r="F697" s="130" t="s">
        <v>444</v>
      </c>
      <c r="G697" s="130" t="s">
        <v>2893</v>
      </c>
    </row>
    <row r="698" spans="1:8" x14ac:dyDescent="0.15">
      <c r="A698" s="130">
        <v>697</v>
      </c>
      <c r="B698" s="130" t="s">
        <v>8674</v>
      </c>
      <c r="C698" s="130" t="s">
        <v>18869</v>
      </c>
      <c r="D698" s="130" t="str">
        <f>VLOOKUP(B698,managelist_20211101!$B$3:$C$10442,2,FALSE)</f>
        <v>テープスロット型光ファイバケーブル</v>
      </c>
      <c r="E698" s="130" t="s">
        <v>54</v>
      </c>
      <c r="F698" s="130" t="s">
        <v>175</v>
      </c>
      <c r="G698" s="130" t="s">
        <v>12334</v>
      </c>
    </row>
    <row r="699" spans="1:8" x14ac:dyDescent="0.15">
      <c r="A699" s="130">
        <v>698</v>
      </c>
      <c r="B699" s="130" t="s">
        <v>8673</v>
      </c>
      <c r="C699" s="130" t="s">
        <v>18867</v>
      </c>
      <c r="D699" s="130" t="str">
        <f>VLOOKUP(B699,managelist_20211101!$B$3:$C$10442,2,FALSE)</f>
        <v>プラスチック製段ボール(グラスウール無し)</v>
      </c>
      <c r="E699" s="130" t="s">
        <v>72</v>
      </c>
      <c r="F699" s="130" t="s">
        <v>577</v>
      </c>
    </row>
    <row r="700" spans="1:8" x14ac:dyDescent="0.15">
      <c r="A700" s="130">
        <v>699</v>
      </c>
      <c r="B700" s="130" t="s">
        <v>5522</v>
      </c>
      <c r="C700" s="130" t="s">
        <v>14846</v>
      </c>
      <c r="D700" s="130" t="str">
        <f>VLOOKUP(B700,managelist_20211101!$B$3:$C$10442,2,FALSE)</f>
        <v>乾電池式工事保安灯</v>
      </c>
      <c r="E700" s="130" t="s">
        <v>12</v>
      </c>
      <c r="F700" s="130" t="s">
        <v>150</v>
      </c>
    </row>
    <row r="701" spans="1:8" x14ac:dyDescent="0.15">
      <c r="A701" s="130">
        <v>700</v>
      </c>
      <c r="B701" s="130" t="s">
        <v>11342</v>
      </c>
      <c r="C701" s="130" t="s">
        <v>21442</v>
      </c>
      <c r="D701" s="130" t="str">
        <f>VLOOKUP(B701,managelist_20211101!$B$3:$C$10442,2,FALSE)</f>
        <v>オーガケーシング杭抜工法</v>
      </c>
      <c r="E701" s="130" t="s">
        <v>58</v>
      </c>
      <c r="F701" s="130" t="s">
        <v>150</v>
      </c>
    </row>
    <row r="702" spans="1:8" x14ac:dyDescent="0.15">
      <c r="A702" s="130">
        <v>701</v>
      </c>
      <c r="B702" s="130" t="s">
        <v>11341</v>
      </c>
      <c r="C702" s="130" t="s">
        <v>21440</v>
      </c>
      <c r="D702" s="130" t="str">
        <f>VLOOKUP(B702,managelist_20211101!$B$3:$C$10442,2,FALSE)</f>
        <v>ロータリーさく井工法</v>
      </c>
      <c r="E702" s="130" t="s">
        <v>12</v>
      </c>
      <c r="F702" s="130" t="s">
        <v>16</v>
      </c>
      <c r="G702" s="130" t="s">
        <v>150</v>
      </c>
    </row>
    <row r="703" spans="1:8" x14ac:dyDescent="0.15">
      <c r="A703" s="130">
        <v>702</v>
      </c>
      <c r="B703" s="130" t="s">
        <v>10690</v>
      </c>
      <c r="C703" s="130" t="s">
        <v>20796</v>
      </c>
      <c r="D703" s="130" t="str">
        <f>VLOOKUP(B703,managelist_20211101!$B$3:$C$10442,2,FALSE)</f>
        <v>植生基材吹付工 t=5cm</v>
      </c>
      <c r="E703" s="130" t="s">
        <v>382</v>
      </c>
      <c r="F703" s="130" t="s">
        <v>166</v>
      </c>
      <c r="G703" s="130" t="s">
        <v>386</v>
      </c>
      <c r="H703" s="130" t="s">
        <v>387</v>
      </c>
    </row>
    <row r="704" spans="1:8" x14ac:dyDescent="0.15">
      <c r="A704" s="130">
        <v>703</v>
      </c>
      <c r="B704" s="130" t="s">
        <v>10689</v>
      </c>
      <c r="C704" s="130" t="s">
        <v>20794</v>
      </c>
      <c r="D704" s="130" t="str">
        <f>VLOOKUP(B704,managelist_20211101!$B$3:$C$10442,2,FALSE)</f>
        <v>トータルステーションによる変位計測</v>
      </c>
      <c r="E704" s="130" t="s">
        <v>342</v>
      </c>
      <c r="F704" s="130" t="s">
        <v>390</v>
      </c>
      <c r="G704" s="130" t="s">
        <v>390</v>
      </c>
      <c r="H704" s="130" t="s">
        <v>2850</v>
      </c>
    </row>
    <row r="705" spans="1:9" x14ac:dyDescent="0.15">
      <c r="A705" s="130">
        <v>704</v>
      </c>
      <c r="B705" s="130" t="s">
        <v>10688</v>
      </c>
      <c r="C705" s="130" t="s">
        <v>20792</v>
      </c>
      <c r="D705" s="130" t="str">
        <f>VLOOKUP(B705,managelist_20211101!$B$3:$C$10442,2,FALSE)</f>
        <v>独立型並列2条レール式水位追従型係船設備</v>
      </c>
      <c r="E705" s="130" t="s">
        <v>489</v>
      </c>
      <c r="F705" s="130" t="s">
        <v>511</v>
      </c>
    </row>
    <row r="706" spans="1:9" x14ac:dyDescent="0.15">
      <c r="A706" s="130">
        <v>705</v>
      </c>
      <c r="B706" s="130" t="s">
        <v>10687</v>
      </c>
      <c r="C706" s="130" t="s">
        <v>20790</v>
      </c>
      <c r="D706" s="130" t="str">
        <f>VLOOKUP(B706,managelist_20211101!$B$3:$C$10442,2,FALSE)</f>
        <v>充填工法用モルタル</v>
      </c>
      <c r="E706" s="130" t="s">
        <v>197</v>
      </c>
      <c r="F706" s="130" t="s">
        <v>200</v>
      </c>
      <c r="G706" s="130" t="s">
        <v>12203</v>
      </c>
    </row>
    <row r="707" spans="1:9" x14ac:dyDescent="0.15">
      <c r="A707" s="130">
        <v>706</v>
      </c>
      <c r="B707" s="130" t="s">
        <v>10686</v>
      </c>
      <c r="C707" s="130" t="s">
        <v>20788</v>
      </c>
      <c r="D707" s="130" t="str">
        <f>VLOOKUP(B707,managelist_20211101!$B$3:$C$10442,2,FALSE)</f>
        <v>目視による現地調査及び手作業による報告書作成</v>
      </c>
      <c r="E707" s="130" t="s">
        <v>127</v>
      </c>
      <c r="F707" s="130" t="s">
        <v>128</v>
      </c>
      <c r="G707" s="130" t="s">
        <v>150</v>
      </c>
    </row>
    <row r="708" spans="1:9" x14ac:dyDescent="0.15">
      <c r="A708" s="130">
        <v>707</v>
      </c>
      <c r="B708" s="130" t="s">
        <v>10685</v>
      </c>
      <c r="C708" s="130" t="s">
        <v>20787</v>
      </c>
      <c r="D708" s="130" t="str">
        <f>VLOOKUP(B708,managelist_20211101!$B$3:$C$10442,2,FALSE)</f>
        <v>水管式地盤傾斜計</v>
      </c>
      <c r="E708" s="130" t="s">
        <v>127</v>
      </c>
      <c r="F708" s="130" t="s">
        <v>129</v>
      </c>
      <c r="G708" s="130" t="s">
        <v>2844</v>
      </c>
    </row>
    <row r="709" spans="1:9" x14ac:dyDescent="0.15">
      <c r="A709" s="130">
        <v>708</v>
      </c>
      <c r="B709" s="130" t="s">
        <v>8672</v>
      </c>
      <c r="C709" s="130" t="s">
        <v>18865</v>
      </c>
      <c r="D709" s="130" t="str">
        <f>VLOOKUP(B709,managelist_20211101!$B$3:$C$10442,2,FALSE)</f>
        <v>手動計測による打込み杭工法における杭の打止め管理方法</v>
      </c>
      <c r="E709" s="130" t="s">
        <v>58</v>
      </c>
      <c r="F709" s="130" t="s">
        <v>543</v>
      </c>
      <c r="G709" s="130" t="s">
        <v>390</v>
      </c>
      <c r="H709" s="130" t="s">
        <v>2850</v>
      </c>
    </row>
    <row r="710" spans="1:9" x14ac:dyDescent="0.15">
      <c r="A710" s="130">
        <v>709</v>
      </c>
      <c r="B710" s="130" t="s">
        <v>8671</v>
      </c>
      <c r="C710" s="130" t="s">
        <v>18864</v>
      </c>
      <c r="D710" s="130" t="str">
        <f>VLOOKUP(B710,managelist_20211101!$B$3:$C$10442,2,FALSE)</f>
        <v>FIT工法</v>
      </c>
      <c r="E710" s="130" t="s">
        <v>342</v>
      </c>
      <c r="F710" s="130" t="s">
        <v>343</v>
      </c>
      <c r="G710" s="130" t="s">
        <v>12241</v>
      </c>
    </row>
    <row r="711" spans="1:9" x14ac:dyDescent="0.15">
      <c r="A711" s="130">
        <v>710</v>
      </c>
      <c r="B711" s="130" t="s">
        <v>8670</v>
      </c>
      <c r="C711" s="130" t="s">
        <v>18863</v>
      </c>
      <c r="D711" s="130" t="str">
        <f>VLOOKUP(B711,managelist_20211101!$B$3:$C$10442,2,FALSE)</f>
        <v>大口径ボーリングマシン工法</v>
      </c>
      <c r="E711" s="130" t="s">
        <v>58</v>
      </c>
      <c r="F711" s="130" t="s">
        <v>543</v>
      </c>
      <c r="G711" s="130" t="s">
        <v>2890</v>
      </c>
    </row>
    <row r="712" spans="1:9" x14ac:dyDescent="0.15">
      <c r="A712" s="130">
        <v>711</v>
      </c>
      <c r="B712" s="130" t="s">
        <v>8669</v>
      </c>
      <c r="C712" s="130" t="s">
        <v>18861</v>
      </c>
      <c r="D712" s="130" t="str">
        <f>VLOOKUP(B712,managelist_20211101!$B$3:$C$10442,2,FALSE)</f>
        <v>有色ボルトキャップ内に有色接着剤を完全充填する工法</v>
      </c>
      <c r="E712" s="130" t="s">
        <v>197</v>
      </c>
      <c r="F712" s="130" t="s">
        <v>200</v>
      </c>
      <c r="G712" s="130" t="s">
        <v>2832</v>
      </c>
    </row>
    <row r="713" spans="1:9" x14ac:dyDescent="0.15">
      <c r="A713" s="130">
        <v>712</v>
      </c>
      <c r="B713" s="130" t="s">
        <v>8668</v>
      </c>
      <c r="C713" s="130" t="s">
        <v>18859</v>
      </c>
      <c r="D713" s="130" t="str">
        <f>VLOOKUP(B713,managelist_20211101!$B$3:$C$10442,2,FALSE)</f>
        <v>超微粒子シリカが非含有ケイ酸質系表面改質材</v>
      </c>
      <c r="E713" s="130" t="s">
        <v>11</v>
      </c>
      <c r="F713" s="130" t="s">
        <v>11</v>
      </c>
      <c r="G713" s="130" t="s">
        <v>410</v>
      </c>
    </row>
    <row r="714" spans="1:9" x14ac:dyDescent="0.15">
      <c r="A714" s="130">
        <v>713</v>
      </c>
      <c r="B714" s="130" t="s">
        <v>8667</v>
      </c>
      <c r="C714" s="130" t="s">
        <v>18857</v>
      </c>
      <c r="D714" s="130" t="str">
        <f>VLOOKUP(B714,managelist_20211101!$B$3:$C$10442,2,FALSE)</f>
        <v>マイクロパイル工法</v>
      </c>
      <c r="E714" s="130" t="s">
        <v>58</v>
      </c>
      <c r="F714" s="130" t="s">
        <v>543</v>
      </c>
      <c r="G714" s="130" t="s">
        <v>2890</v>
      </c>
    </row>
    <row r="715" spans="1:9" x14ac:dyDescent="0.15">
      <c r="A715" s="130">
        <v>714</v>
      </c>
      <c r="B715" s="130" t="s">
        <v>2977</v>
      </c>
      <c r="C715" s="130" t="s">
        <v>18855</v>
      </c>
      <c r="D715" s="130" t="str">
        <f>VLOOKUP(B715,managelist_20211101!$B$3:$C$10442,2,FALSE)</f>
        <v>高所作業車を使用して点検作業</v>
      </c>
      <c r="E715" s="130" t="s">
        <v>466</v>
      </c>
      <c r="F715" s="130" t="s">
        <v>390</v>
      </c>
      <c r="G715" s="130" t="s">
        <v>390</v>
      </c>
      <c r="H715" s="130" t="s">
        <v>2850</v>
      </c>
    </row>
    <row r="716" spans="1:9" x14ac:dyDescent="0.15">
      <c r="A716" s="130">
        <v>715</v>
      </c>
      <c r="B716" s="130" t="s">
        <v>8666</v>
      </c>
      <c r="C716" s="130" t="s">
        <v>18852</v>
      </c>
      <c r="D716" s="130" t="str">
        <f>VLOOKUP(B716,managelist_20211101!$B$3:$C$10442,2,FALSE)</f>
        <v>光波・水準測量</v>
      </c>
      <c r="E716" s="130" t="s">
        <v>127</v>
      </c>
      <c r="F716" s="130" t="s">
        <v>128</v>
      </c>
      <c r="G716" s="130" t="s">
        <v>12312</v>
      </c>
      <c r="I716" s="130" t="s">
        <v>381</v>
      </c>
    </row>
    <row r="717" spans="1:9" x14ac:dyDescent="0.15">
      <c r="A717" s="130">
        <v>716</v>
      </c>
      <c r="B717" s="130" t="s">
        <v>8665</v>
      </c>
      <c r="C717" s="130" t="s">
        <v>18850</v>
      </c>
      <c r="D717" s="130" t="str">
        <f>VLOOKUP(B717,managelist_20211101!$B$3:$C$10442,2,FALSE)</f>
        <v>スリット型の細目グレーチング蓋等</v>
      </c>
      <c r="E717" s="130" t="s">
        <v>382</v>
      </c>
      <c r="F717" s="130" t="s">
        <v>331</v>
      </c>
      <c r="G717" s="130" t="s">
        <v>2834</v>
      </c>
      <c r="H717" s="130" t="s">
        <v>2835</v>
      </c>
    </row>
    <row r="718" spans="1:9" x14ac:dyDescent="0.15">
      <c r="A718" s="130">
        <v>717</v>
      </c>
      <c r="B718" s="130" t="s">
        <v>8664</v>
      </c>
      <c r="C718" s="130" t="s">
        <v>18848</v>
      </c>
      <c r="D718" s="130" t="str">
        <f>VLOOKUP(B718,managelist_20211101!$B$3:$C$10442,2,FALSE)</f>
        <v>汎用樹脂2成分形ポリウレタン系シーリング材</v>
      </c>
      <c r="E718" s="130" t="s">
        <v>382</v>
      </c>
      <c r="F718" s="130" t="s">
        <v>80</v>
      </c>
      <c r="G718" s="130" t="s">
        <v>150</v>
      </c>
    </row>
    <row r="719" spans="1:9" x14ac:dyDescent="0.15">
      <c r="A719" s="130">
        <v>718</v>
      </c>
      <c r="B719" s="130" t="s">
        <v>8663</v>
      </c>
      <c r="C719" s="130" t="s">
        <v>18846</v>
      </c>
      <c r="D719" s="130" t="str">
        <f>VLOOKUP(B719,managelist_20211101!$B$3:$C$10442,2,FALSE)</f>
        <v>鋼管骨組構造形式による透過型堰堤</v>
      </c>
      <c r="E719" s="130" t="s">
        <v>45</v>
      </c>
      <c r="F719" s="130" t="s">
        <v>130</v>
      </c>
    </row>
    <row r="720" spans="1:9" x14ac:dyDescent="0.15">
      <c r="A720" s="130">
        <v>719</v>
      </c>
      <c r="B720" s="130" t="s">
        <v>8662</v>
      </c>
      <c r="C720" s="130" t="s">
        <v>18845</v>
      </c>
      <c r="D720" s="130" t="str">
        <f>VLOOKUP(B720,managelist_20211101!$B$3:$C$10442,2,FALSE)</f>
        <v>携帯電話やタブレットを使用した音声・文字・映像による直接情報交換</v>
      </c>
      <c r="E720" s="130" t="s">
        <v>380</v>
      </c>
      <c r="F720" s="130" t="s">
        <v>380</v>
      </c>
      <c r="G720" s="130" t="s">
        <v>2849</v>
      </c>
    </row>
    <row r="721" spans="1:8" x14ac:dyDescent="0.15">
      <c r="A721" s="130">
        <v>720</v>
      </c>
      <c r="B721" s="130" t="s">
        <v>8661</v>
      </c>
      <c r="C721" s="130" t="s">
        <v>18844</v>
      </c>
      <c r="D721" s="130" t="str">
        <f>VLOOKUP(B721,managelist_20211101!$B$3:$C$10442,2,FALSE)</f>
        <v>潜水士による目視点検</v>
      </c>
      <c r="E721" s="130" t="s">
        <v>399</v>
      </c>
      <c r="F721" s="130" t="s">
        <v>390</v>
      </c>
      <c r="G721" s="130" t="s">
        <v>390</v>
      </c>
      <c r="H721" s="130" t="s">
        <v>150</v>
      </c>
    </row>
    <row r="722" spans="1:8" x14ac:dyDescent="0.15">
      <c r="A722" s="130">
        <v>721</v>
      </c>
      <c r="B722" s="130" t="s">
        <v>6642</v>
      </c>
      <c r="C722" s="130" t="s">
        <v>16176</v>
      </c>
      <c r="D722" s="130" t="str">
        <f>VLOOKUP(B722,managelist_20211101!$B$3:$C$10442,2,FALSE)</f>
        <v>覆工コンクリート打設</v>
      </c>
      <c r="E722" s="130" t="s">
        <v>342</v>
      </c>
      <c r="F722" s="130" t="s">
        <v>343</v>
      </c>
      <c r="G722" s="130" t="s">
        <v>2855</v>
      </c>
    </row>
    <row r="723" spans="1:8" x14ac:dyDescent="0.15">
      <c r="A723" s="130">
        <v>722</v>
      </c>
      <c r="B723" s="130" t="s">
        <v>6641</v>
      </c>
      <c r="C723" s="130" t="s">
        <v>16174</v>
      </c>
      <c r="D723" s="130" t="str">
        <f>VLOOKUP(B723,managelist_20211101!$B$3:$C$10442,2,FALSE)</f>
        <v>クラック処理工(ポンプによりひび割れ注入を行う工法)</v>
      </c>
      <c r="E723" s="130" t="s">
        <v>197</v>
      </c>
      <c r="F723" s="130" t="s">
        <v>200</v>
      </c>
      <c r="G723" s="130" t="s">
        <v>178</v>
      </c>
      <c r="H723" s="130" t="s">
        <v>179</v>
      </c>
    </row>
    <row r="724" spans="1:8" x14ac:dyDescent="0.15">
      <c r="A724" s="130">
        <v>723</v>
      </c>
      <c r="B724" s="130" t="s">
        <v>4721</v>
      </c>
      <c r="C724" s="130" t="s">
        <v>13919</v>
      </c>
      <c r="D724" s="130" t="str">
        <f>VLOOKUP(B724,managelist_20211101!$B$3:$C$10442,2,FALSE)</f>
        <v>作業員による区画線の目視調査</v>
      </c>
      <c r="E724" s="130" t="s">
        <v>127</v>
      </c>
      <c r="F724" s="130" t="s">
        <v>48</v>
      </c>
    </row>
    <row r="725" spans="1:8" x14ac:dyDescent="0.15">
      <c r="A725" s="130">
        <v>724</v>
      </c>
      <c r="B725" s="130" t="s">
        <v>6640</v>
      </c>
      <c r="C725" s="130" t="s">
        <v>16173</v>
      </c>
      <c r="D725" s="130" t="str">
        <f>VLOOKUP(B725,managelist_20211101!$B$3:$C$10442,2,FALSE)</f>
        <v>目視検査</v>
      </c>
      <c r="E725" s="130" t="s">
        <v>127</v>
      </c>
      <c r="F725" s="130" t="s">
        <v>150</v>
      </c>
    </row>
    <row r="726" spans="1:8" x14ac:dyDescent="0.15">
      <c r="A726" s="130">
        <v>725</v>
      </c>
      <c r="B726" s="130" t="s">
        <v>6639</v>
      </c>
      <c r="C726" s="130" t="s">
        <v>16172</v>
      </c>
      <c r="D726" s="130" t="str">
        <f>VLOOKUP(B726,managelist_20211101!$B$3:$C$10442,2,FALSE)</f>
        <v>トランシットによる杭打設管理</v>
      </c>
      <c r="E726" s="130" t="s">
        <v>58</v>
      </c>
      <c r="F726" s="130" t="s">
        <v>543</v>
      </c>
      <c r="G726" s="130" t="s">
        <v>390</v>
      </c>
      <c r="H726" s="130" t="s">
        <v>2850</v>
      </c>
    </row>
    <row r="727" spans="1:8" x14ac:dyDescent="0.15">
      <c r="A727" s="130">
        <v>726</v>
      </c>
      <c r="B727" s="130" t="s">
        <v>23341</v>
      </c>
      <c r="C727" s="130" t="s">
        <v>23342</v>
      </c>
      <c r="D727" s="130" t="e">
        <f>VLOOKUP(B727,managelist_20211101!$B$3:$C$10442,2,FALSE)</f>
        <v>#N/A</v>
      </c>
      <c r="E727" s="130" t="s">
        <v>57</v>
      </c>
      <c r="F727" s="130" t="s">
        <v>506</v>
      </c>
      <c r="G727" s="130" t="s">
        <v>390</v>
      </c>
    </row>
    <row r="728" spans="1:8" x14ac:dyDescent="0.15">
      <c r="A728" s="130">
        <v>727</v>
      </c>
      <c r="B728" s="130" t="s">
        <v>23343</v>
      </c>
      <c r="C728" s="130" t="s">
        <v>23344</v>
      </c>
      <c r="D728" s="130" t="e">
        <f>VLOOKUP(B728,managelist_20211101!$B$3:$C$10442,2,FALSE)</f>
        <v>#N/A</v>
      </c>
      <c r="E728" s="130" t="s">
        <v>57</v>
      </c>
      <c r="F728" s="130" t="s">
        <v>506</v>
      </c>
      <c r="G728" s="130" t="s">
        <v>2931</v>
      </c>
      <c r="H728" s="130" t="s">
        <v>2932</v>
      </c>
    </row>
    <row r="729" spans="1:8" x14ac:dyDescent="0.15">
      <c r="A729" s="130">
        <v>728</v>
      </c>
      <c r="B729" s="130" t="s">
        <v>23345</v>
      </c>
      <c r="C729" s="130" t="s">
        <v>23346</v>
      </c>
      <c r="D729" s="130" t="e">
        <f>VLOOKUP(B729,managelist_20211101!$B$3:$C$10442,2,FALSE)</f>
        <v>#N/A</v>
      </c>
      <c r="E729" s="130" t="s">
        <v>57</v>
      </c>
      <c r="F729" s="130" t="s">
        <v>2928</v>
      </c>
      <c r="G729" s="130" t="s">
        <v>22318</v>
      </c>
      <c r="H729" s="130" t="s">
        <v>2933</v>
      </c>
    </row>
    <row r="730" spans="1:8" x14ac:dyDescent="0.15">
      <c r="A730" s="130">
        <v>729</v>
      </c>
      <c r="B730" s="130" t="s">
        <v>8660</v>
      </c>
      <c r="C730" s="130" t="s">
        <v>18843</v>
      </c>
      <c r="D730" s="130" t="str">
        <f>VLOOKUP(B730,managelist_20211101!$B$3:$C$10442,2,FALSE)</f>
        <v>吹付枠工</v>
      </c>
      <c r="E730" s="130" t="s">
        <v>382</v>
      </c>
      <c r="F730" s="130" t="s">
        <v>166</v>
      </c>
      <c r="G730" s="130" t="s">
        <v>407</v>
      </c>
    </row>
    <row r="731" spans="1:8" x14ac:dyDescent="0.15">
      <c r="A731" s="130">
        <v>730</v>
      </c>
      <c r="B731" s="130" t="s">
        <v>8659</v>
      </c>
      <c r="C731" s="130" t="s">
        <v>18840</v>
      </c>
      <c r="D731" s="130" t="str">
        <f>VLOOKUP(B731,managelist_20211101!$B$3:$C$10442,2,FALSE)</f>
        <v>水平・鉛直方向の変位を複数の孔内での計測</v>
      </c>
      <c r="E731" s="130" t="s">
        <v>342</v>
      </c>
      <c r="F731" s="130" t="s">
        <v>343</v>
      </c>
      <c r="G731" s="130" t="s">
        <v>150</v>
      </c>
    </row>
    <row r="732" spans="1:8" x14ac:dyDescent="0.15">
      <c r="A732" s="130">
        <v>731</v>
      </c>
      <c r="B732" s="130" t="s">
        <v>11340</v>
      </c>
      <c r="C732" s="130" t="s">
        <v>21438</v>
      </c>
      <c r="D732" s="130" t="str">
        <f>VLOOKUP(B732,managelist_20211101!$B$3:$C$10442,2,FALSE)</f>
        <v>工事排水とバッチャープラント排水の合併処理設備</v>
      </c>
      <c r="E732" s="130" t="s">
        <v>12</v>
      </c>
      <c r="F732" s="130" t="s">
        <v>528</v>
      </c>
    </row>
    <row r="733" spans="1:8" x14ac:dyDescent="0.15">
      <c r="A733" s="130">
        <v>732</v>
      </c>
      <c r="B733" s="130" t="s">
        <v>8658</v>
      </c>
      <c r="C733" s="130" t="s">
        <v>18839</v>
      </c>
      <c r="D733" s="130" t="str">
        <f>VLOOKUP(B733,managelist_20211101!$B$3:$C$10442,2,FALSE)</f>
        <v>プレキャストPC床版(ループ継手)</v>
      </c>
      <c r="E733" s="130" t="s">
        <v>466</v>
      </c>
      <c r="F733" s="130" t="s">
        <v>572</v>
      </c>
    </row>
    <row r="734" spans="1:8" x14ac:dyDescent="0.15">
      <c r="A734" s="130">
        <v>733</v>
      </c>
      <c r="B734" s="130" t="s">
        <v>8657</v>
      </c>
      <c r="C734" s="130" t="s">
        <v>18838</v>
      </c>
      <c r="D734" s="130" t="str">
        <f>VLOOKUP(B734,managelist_20211101!$B$3:$C$10442,2,FALSE)</f>
        <v>木工沈床工</v>
      </c>
      <c r="E734" s="130" t="s">
        <v>399</v>
      </c>
      <c r="F734" s="130" t="s">
        <v>400</v>
      </c>
      <c r="G734" s="130" t="s">
        <v>12150</v>
      </c>
    </row>
    <row r="735" spans="1:8" x14ac:dyDescent="0.15">
      <c r="A735" s="130">
        <v>734</v>
      </c>
      <c r="B735" s="130" t="s">
        <v>8656</v>
      </c>
      <c r="C735" s="130" t="s">
        <v>18837</v>
      </c>
      <c r="D735" s="130" t="str">
        <f>VLOOKUP(B735,managelist_20211101!$B$3:$C$10442,2,FALSE)</f>
        <v>オペレータの目視</v>
      </c>
      <c r="E735" s="130" t="s">
        <v>150</v>
      </c>
      <c r="F735" s="130" t="s">
        <v>150</v>
      </c>
    </row>
    <row r="736" spans="1:8" x14ac:dyDescent="0.15">
      <c r="A736" s="130">
        <v>735</v>
      </c>
      <c r="B736" s="130" t="s">
        <v>8655</v>
      </c>
      <c r="C736" s="130" t="s">
        <v>18834</v>
      </c>
      <c r="D736" s="130" t="str">
        <f>VLOOKUP(B736,managelist_20211101!$B$3:$C$10442,2,FALSE)</f>
        <v>水銀灯</v>
      </c>
      <c r="E736" s="130" t="s">
        <v>54</v>
      </c>
      <c r="F736" s="130" t="s">
        <v>55</v>
      </c>
      <c r="G736" s="130" t="s">
        <v>2883</v>
      </c>
    </row>
    <row r="737" spans="1:11" x14ac:dyDescent="0.15">
      <c r="A737" s="130">
        <v>736</v>
      </c>
      <c r="B737" s="130" t="s">
        <v>4100</v>
      </c>
      <c r="C737" s="130" t="s">
        <v>13266</v>
      </c>
      <c r="D737" s="130" t="str">
        <f>VLOOKUP(B737,managelist_20211101!$B$3:$C$10442,2,FALSE)</f>
        <v>植生基材吹付工</v>
      </c>
      <c r="E737" s="130" t="s">
        <v>382</v>
      </c>
      <c r="F737" s="130" t="s">
        <v>166</v>
      </c>
      <c r="G737" s="130" t="s">
        <v>386</v>
      </c>
      <c r="H737" s="130" t="s">
        <v>387</v>
      </c>
    </row>
    <row r="738" spans="1:11" x14ac:dyDescent="0.15">
      <c r="A738" s="130">
        <v>737</v>
      </c>
      <c r="B738" s="130" t="s">
        <v>8654</v>
      </c>
      <c r="C738" s="130" t="s">
        <v>18832</v>
      </c>
      <c r="D738" s="130" t="str">
        <f>VLOOKUP(B738,managelist_20211101!$B$3:$C$10442,2,FALSE)</f>
        <v>一般型枠</v>
      </c>
      <c r="E738" s="130" t="s">
        <v>11</v>
      </c>
      <c r="F738" s="130" t="s">
        <v>11</v>
      </c>
      <c r="G738" s="130" t="s">
        <v>176</v>
      </c>
      <c r="H738" s="130" t="s">
        <v>2863</v>
      </c>
    </row>
    <row r="739" spans="1:11" x14ac:dyDescent="0.15">
      <c r="A739" s="130">
        <v>738</v>
      </c>
      <c r="B739" s="130" t="s">
        <v>8653</v>
      </c>
      <c r="C739" s="130" t="s">
        <v>18830</v>
      </c>
      <c r="D739" s="130" t="str">
        <f>VLOOKUP(B739,managelist_20211101!$B$3:$C$10442,2,FALSE)</f>
        <v>軽油燃料</v>
      </c>
      <c r="E739" s="130" t="s">
        <v>380</v>
      </c>
      <c r="F739" s="130" t="s">
        <v>380</v>
      </c>
      <c r="G739" s="130" t="s">
        <v>2849</v>
      </c>
    </row>
    <row r="740" spans="1:11" x14ac:dyDescent="0.15">
      <c r="A740" s="130">
        <v>739</v>
      </c>
      <c r="B740" s="130" t="s">
        <v>8652</v>
      </c>
      <c r="C740" s="130" t="s">
        <v>18828</v>
      </c>
      <c r="D740" s="130" t="str">
        <f>VLOOKUP(B740,managelist_20211101!$B$3:$C$10442,2,FALSE)</f>
        <v>主任技術者1人で一度に一つの現場管理</v>
      </c>
      <c r="E740" s="130" t="s">
        <v>150</v>
      </c>
      <c r="F740" s="130" t="s">
        <v>150</v>
      </c>
    </row>
    <row r="741" spans="1:11" x14ac:dyDescent="0.15">
      <c r="A741" s="130">
        <v>740</v>
      </c>
      <c r="B741" s="130" t="s">
        <v>8651</v>
      </c>
      <c r="C741" s="130" t="s">
        <v>18826</v>
      </c>
      <c r="D741" s="130" t="str">
        <f>VLOOKUP(B741,managelist_20211101!$B$3:$C$10442,2,FALSE)</f>
        <v>コンクリート基礎</v>
      </c>
      <c r="E741" s="130" t="s">
        <v>58</v>
      </c>
      <c r="F741" s="130" t="s">
        <v>150</v>
      </c>
    </row>
    <row r="742" spans="1:11" x14ac:dyDescent="0.15">
      <c r="A742" s="130">
        <v>741</v>
      </c>
      <c r="B742" s="130" t="s">
        <v>2978</v>
      </c>
      <c r="C742" s="130" t="s">
        <v>18824</v>
      </c>
      <c r="D742" s="130" t="str">
        <f>VLOOKUP(B742,managelist_20211101!$B$3:$C$10442,2,FALSE)</f>
        <v>近接目視と打音点検、手書きスケッチとデジカメ写真によるトンネル点検</v>
      </c>
      <c r="E742" s="130" t="s">
        <v>127</v>
      </c>
      <c r="F742" s="130" t="s">
        <v>46</v>
      </c>
      <c r="G742" s="130" t="s">
        <v>413</v>
      </c>
    </row>
    <row r="743" spans="1:11" x14ac:dyDescent="0.15">
      <c r="A743" s="130">
        <v>742</v>
      </c>
      <c r="B743" s="130" t="s">
        <v>10684</v>
      </c>
      <c r="C743" s="130" t="s">
        <v>20786</v>
      </c>
      <c r="D743" s="130" t="str">
        <f>VLOOKUP(B743,managelist_20211101!$B$3:$C$10442,2,FALSE)</f>
        <v>被覆鉄線かごマット</v>
      </c>
      <c r="E743" s="130" t="s">
        <v>22</v>
      </c>
      <c r="F743" s="130" t="s">
        <v>150</v>
      </c>
      <c r="I743" s="130" t="s">
        <v>381</v>
      </c>
      <c r="K743" s="130" t="s">
        <v>381</v>
      </c>
    </row>
    <row r="744" spans="1:11" x14ac:dyDescent="0.15">
      <c r="A744" s="130">
        <v>743</v>
      </c>
      <c r="B744" s="130" t="s">
        <v>10683</v>
      </c>
      <c r="C744" s="130" t="s">
        <v>20784</v>
      </c>
      <c r="D744" s="130" t="str">
        <f>VLOOKUP(B744,managelist_20211101!$B$3:$C$10442,2,FALSE)</f>
        <v>軽量鋼矢板(1型)</v>
      </c>
      <c r="E744" s="130" t="s">
        <v>12</v>
      </c>
      <c r="F744" s="130" t="s">
        <v>13</v>
      </c>
      <c r="G744" s="130" t="s">
        <v>389</v>
      </c>
    </row>
    <row r="745" spans="1:11" x14ac:dyDescent="0.15">
      <c r="A745" s="130">
        <v>744</v>
      </c>
      <c r="B745" s="130" t="s">
        <v>10682</v>
      </c>
      <c r="C745" s="130" t="s">
        <v>20782</v>
      </c>
      <c r="D745" s="130" t="str">
        <f>VLOOKUP(B745,managelist_20211101!$B$3:$C$10442,2,FALSE)</f>
        <v>引抜き試験 JSCE-G 561-2010</v>
      </c>
      <c r="E745" s="130" t="s">
        <v>342</v>
      </c>
      <c r="F745" s="130" t="s">
        <v>343</v>
      </c>
      <c r="G745" s="130" t="s">
        <v>12013</v>
      </c>
    </row>
    <row r="746" spans="1:11" x14ac:dyDescent="0.15">
      <c r="A746" s="130">
        <v>745</v>
      </c>
      <c r="B746" s="130" t="s">
        <v>10681</v>
      </c>
      <c r="C746" s="130" t="s">
        <v>20780</v>
      </c>
      <c r="D746" s="130" t="str">
        <f>VLOOKUP(B746,managelist_20211101!$B$3:$C$10442,2,FALSE)</f>
        <v>運転手や誘導員の目視による安全確認</v>
      </c>
      <c r="E746" s="130" t="s">
        <v>150</v>
      </c>
      <c r="F746" s="130" t="s">
        <v>150</v>
      </c>
    </row>
    <row r="747" spans="1:11" x14ac:dyDescent="0.15">
      <c r="A747" s="130">
        <v>746</v>
      </c>
      <c r="B747" s="130" t="s">
        <v>8650</v>
      </c>
      <c r="C747" s="130" t="s">
        <v>18822</v>
      </c>
      <c r="D747" s="130" t="str">
        <f>VLOOKUP(B747,managelist_20211101!$B$3:$C$10442,2,FALSE)</f>
        <v>ASC-OM未搭載型の従来型シールド機</v>
      </c>
      <c r="E747" s="130" t="s">
        <v>484</v>
      </c>
      <c r="F747" s="130" t="s">
        <v>520</v>
      </c>
      <c r="G747" s="130" t="s">
        <v>150</v>
      </c>
    </row>
    <row r="748" spans="1:11" x14ac:dyDescent="0.15">
      <c r="A748" s="130">
        <v>747</v>
      </c>
      <c r="B748" s="130" t="s">
        <v>8649</v>
      </c>
      <c r="C748" s="130" t="s">
        <v>18820</v>
      </c>
      <c r="D748" s="130" t="str">
        <f>VLOOKUP(B748,managelist_20211101!$B$3:$C$10442,2,FALSE)</f>
        <v>カッター回転が単一駆動のシールド機</v>
      </c>
      <c r="E748" s="130" t="s">
        <v>484</v>
      </c>
      <c r="F748" s="130" t="s">
        <v>520</v>
      </c>
      <c r="G748" s="130" t="s">
        <v>150</v>
      </c>
    </row>
    <row r="749" spans="1:11" x14ac:dyDescent="0.15">
      <c r="A749" s="130">
        <v>748</v>
      </c>
      <c r="B749" s="130" t="s">
        <v>8648</v>
      </c>
      <c r="C749" s="130" t="s">
        <v>18818</v>
      </c>
      <c r="D749" s="130" t="str">
        <f>VLOOKUP(B749,managelist_20211101!$B$3:$C$10442,2,FALSE)</f>
        <v>高圧洗浄機+洗浄剤</v>
      </c>
      <c r="E749" s="130" t="s">
        <v>197</v>
      </c>
      <c r="F749" s="130" t="s">
        <v>219</v>
      </c>
      <c r="G749" s="130" t="s">
        <v>12217</v>
      </c>
    </row>
    <row r="750" spans="1:11" x14ac:dyDescent="0.15">
      <c r="A750" s="130">
        <v>749</v>
      </c>
      <c r="B750" s="130" t="s">
        <v>8647</v>
      </c>
      <c r="C750" s="130" t="s">
        <v>18816</v>
      </c>
      <c r="D750" s="130" t="str">
        <f>VLOOKUP(B750,managelist_20211101!$B$3:$C$10442,2,FALSE)</f>
        <v>直立の土留め壁と支保工</v>
      </c>
      <c r="E750" s="130" t="s">
        <v>382</v>
      </c>
      <c r="F750" s="130" t="s">
        <v>330</v>
      </c>
      <c r="G750" s="130" t="s">
        <v>330</v>
      </c>
      <c r="H750" s="130" t="s">
        <v>12034</v>
      </c>
    </row>
    <row r="751" spans="1:11" x14ac:dyDescent="0.15">
      <c r="A751" s="130">
        <v>750</v>
      </c>
      <c r="B751" s="130" t="s">
        <v>8646</v>
      </c>
      <c r="C751" s="130" t="s">
        <v>18813</v>
      </c>
      <c r="D751" s="130" t="str">
        <f>VLOOKUP(B751,managelist_20211101!$B$3:$C$10442,2,FALSE)</f>
        <v>絶縁抵抗試験(メガリング試験)</v>
      </c>
      <c r="E751" s="130" t="s">
        <v>212</v>
      </c>
      <c r="F751" s="130" t="s">
        <v>12288</v>
      </c>
    </row>
    <row r="752" spans="1:11" x14ac:dyDescent="0.15">
      <c r="A752" s="130">
        <v>751</v>
      </c>
      <c r="B752" s="130" t="s">
        <v>8645</v>
      </c>
      <c r="C752" s="130" t="s">
        <v>18811</v>
      </c>
      <c r="D752" s="130" t="str">
        <f>VLOOKUP(B752,managelist_20211101!$B$3:$C$10442,2,FALSE)</f>
        <v>専属切羽監視員の目視のみ</v>
      </c>
      <c r="E752" s="130" t="s">
        <v>342</v>
      </c>
      <c r="F752" s="130" t="s">
        <v>390</v>
      </c>
      <c r="G752" s="130" t="s">
        <v>390</v>
      </c>
      <c r="H752" s="130" t="s">
        <v>150</v>
      </c>
    </row>
    <row r="753" spans="1:8" x14ac:dyDescent="0.15">
      <c r="A753" s="130">
        <v>752</v>
      </c>
      <c r="B753" s="130" t="s">
        <v>5521</v>
      </c>
      <c r="C753" s="130" t="s">
        <v>14844</v>
      </c>
      <c r="D753" s="130" t="str">
        <f>VLOOKUP(B753,managelist_20211101!$B$3:$C$10442,2,FALSE)</f>
        <v>クラウド型地図サービスと電子メールによる地図共有</v>
      </c>
      <c r="E753" s="130" t="s">
        <v>538</v>
      </c>
      <c r="F753" s="130" t="s">
        <v>150</v>
      </c>
    </row>
    <row r="754" spans="1:8" x14ac:dyDescent="0.15">
      <c r="A754" s="130">
        <v>753</v>
      </c>
      <c r="B754" s="130" t="s">
        <v>8644</v>
      </c>
      <c r="C754" s="130" t="s">
        <v>18809</v>
      </c>
      <c r="D754" s="130" t="str">
        <f>VLOOKUP(B754,managelist_20211101!$B$3:$C$10442,2,FALSE)</f>
        <v>アクティブ制振システム未搭載型シールド機</v>
      </c>
      <c r="E754" s="130" t="s">
        <v>72</v>
      </c>
      <c r="F754" s="130" t="s">
        <v>73</v>
      </c>
    </row>
    <row r="755" spans="1:8" x14ac:dyDescent="0.15">
      <c r="A755" s="130">
        <v>754</v>
      </c>
      <c r="B755" s="130" t="s">
        <v>8643</v>
      </c>
      <c r="C755" s="130" t="s">
        <v>18807</v>
      </c>
      <c r="D755" s="130" t="str">
        <f>VLOOKUP(B755,managelist_20211101!$B$3:$C$10442,2,FALSE)</f>
        <v>軟弱地盤に砂杭を強制的に造成する液状化対策工法(サンドコンパクションパイル工法)</v>
      </c>
      <c r="E755" s="130" t="s">
        <v>382</v>
      </c>
      <c r="F755" s="130" t="s">
        <v>60</v>
      </c>
      <c r="G755" s="130" t="s">
        <v>12041</v>
      </c>
      <c r="H755" s="130" t="s">
        <v>150</v>
      </c>
    </row>
    <row r="756" spans="1:8" x14ac:dyDescent="0.15">
      <c r="A756" s="130">
        <v>755</v>
      </c>
      <c r="B756" s="130" t="s">
        <v>8642</v>
      </c>
      <c r="C756" s="130" t="s">
        <v>18806</v>
      </c>
      <c r="D756" s="130" t="str">
        <f>VLOOKUP(B756,managelist_20211101!$B$3:$C$10442,2,FALSE)</f>
        <v>薬液注入工法</v>
      </c>
      <c r="E756" s="130" t="s">
        <v>382</v>
      </c>
      <c r="F756" s="130" t="s">
        <v>330</v>
      </c>
      <c r="G756" s="130" t="s">
        <v>330</v>
      </c>
      <c r="H756" s="130" t="s">
        <v>12035</v>
      </c>
    </row>
    <row r="757" spans="1:8" x14ac:dyDescent="0.15">
      <c r="A757" s="130">
        <v>756</v>
      </c>
      <c r="B757" s="130" t="s">
        <v>8641</v>
      </c>
      <c r="C757" s="130" t="s">
        <v>23347</v>
      </c>
      <c r="D757" s="130" t="str">
        <f>VLOOKUP(B757,managelist_20211101!$B$3:$C$10442,2,FALSE)</f>
        <v>エンジン式非常用発電機</v>
      </c>
      <c r="E757" s="130" t="s">
        <v>584</v>
      </c>
    </row>
    <row r="758" spans="1:8" x14ac:dyDescent="0.15">
      <c r="A758" s="130">
        <v>757</v>
      </c>
      <c r="B758" s="130" t="s">
        <v>8640</v>
      </c>
      <c r="C758" s="130" t="s">
        <v>18803</v>
      </c>
      <c r="D758" s="130" t="str">
        <f>VLOOKUP(B758,managelist_20211101!$B$3:$C$10442,2,FALSE)</f>
        <v>高圧で地盤を撹拌混合するコラムジェットグラウト工法等に用いるセメント系固化材(JG-1号)</v>
      </c>
      <c r="E758" s="130" t="s">
        <v>382</v>
      </c>
      <c r="F758" s="130" t="s">
        <v>77</v>
      </c>
      <c r="G758" s="130" t="s">
        <v>12047</v>
      </c>
      <c r="H758" s="130" t="s">
        <v>12066</v>
      </c>
    </row>
    <row r="759" spans="1:8" x14ac:dyDescent="0.15">
      <c r="A759" s="130">
        <v>758</v>
      </c>
      <c r="B759" s="130" t="s">
        <v>6638</v>
      </c>
      <c r="C759" s="130" t="s">
        <v>16171</v>
      </c>
      <c r="D759" s="130" t="str">
        <f>VLOOKUP(B759,managelist_20211101!$B$3:$C$10442,2,FALSE)</f>
        <v>自然電位法</v>
      </c>
      <c r="E759" s="130" t="s">
        <v>127</v>
      </c>
      <c r="F759" s="130" t="s">
        <v>46</v>
      </c>
      <c r="G759" s="130" t="s">
        <v>413</v>
      </c>
    </row>
    <row r="760" spans="1:8" x14ac:dyDescent="0.15">
      <c r="A760" s="130">
        <v>759</v>
      </c>
      <c r="B760" s="130" t="s">
        <v>8639</v>
      </c>
      <c r="C760" s="130" t="s">
        <v>18801</v>
      </c>
      <c r="D760" s="130" t="str">
        <f>VLOOKUP(B760,managelist_20211101!$B$3:$C$10442,2,FALSE)</f>
        <v>油圧式可変超高周波型バイブロハンマ</v>
      </c>
      <c r="E760" s="130" t="s">
        <v>12</v>
      </c>
      <c r="F760" s="130" t="s">
        <v>13</v>
      </c>
      <c r="G760" s="130" t="s">
        <v>389</v>
      </c>
    </row>
    <row r="761" spans="1:8" x14ac:dyDescent="0.15">
      <c r="A761" s="130">
        <v>760</v>
      </c>
      <c r="B761" s="130" t="s">
        <v>8638</v>
      </c>
      <c r="C761" s="130" t="s">
        <v>18799</v>
      </c>
      <c r="D761" s="130" t="str">
        <f>VLOOKUP(B761,managelist_20211101!$B$3:$C$10442,2,FALSE)</f>
        <v>直接印刷が不可能な封入レンズ反射シート</v>
      </c>
      <c r="E761" s="130" t="s">
        <v>12</v>
      </c>
      <c r="F761" s="130" t="s">
        <v>14</v>
      </c>
    </row>
    <row r="762" spans="1:8" x14ac:dyDescent="0.15">
      <c r="A762" s="130">
        <v>761</v>
      </c>
      <c r="B762" s="130" t="s">
        <v>6637</v>
      </c>
      <c r="C762" s="130" t="s">
        <v>16169</v>
      </c>
      <c r="D762" s="130" t="str">
        <f>VLOOKUP(B762,managelist_20211101!$B$3:$C$10442,2,FALSE)</f>
        <v>あと施工アンカー設置工</v>
      </c>
      <c r="E762" s="130" t="s">
        <v>382</v>
      </c>
      <c r="F762" s="130" t="s">
        <v>78</v>
      </c>
      <c r="G762" s="130" t="s">
        <v>150</v>
      </c>
    </row>
    <row r="763" spans="1:8" x14ac:dyDescent="0.15">
      <c r="A763" s="130">
        <v>762</v>
      </c>
      <c r="B763" s="130" t="s">
        <v>6636</v>
      </c>
      <c r="C763" s="130" t="s">
        <v>16167</v>
      </c>
      <c r="D763" s="130" t="str">
        <f>VLOOKUP(B763,managelist_20211101!$B$3:$C$10442,2,FALSE)</f>
        <v>ストレートホーンスピーカー</v>
      </c>
      <c r="E763" s="130" t="s">
        <v>473</v>
      </c>
      <c r="F763" s="130" t="s">
        <v>150</v>
      </c>
    </row>
    <row r="764" spans="1:8" x14ac:dyDescent="0.15">
      <c r="A764" s="130">
        <v>763</v>
      </c>
      <c r="B764" s="130" t="s">
        <v>5156</v>
      </c>
      <c r="C764" s="130" t="s">
        <v>14429</v>
      </c>
      <c r="D764" s="130" t="str">
        <f>VLOOKUP(B764,managelist_20211101!$B$3:$C$10442,2,FALSE)</f>
        <v>ジェットヒーター養生</v>
      </c>
      <c r="E764" s="130" t="s">
        <v>11</v>
      </c>
      <c r="F764" s="130" t="s">
        <v>11</v>
      </c>
      <c r="G764" s="130" t="s">
        <v>410</v>
      </c>
    </row>
    <row r="765" spans="1:8" x14ac:dyDescent="0.15">
      <c r="A765" s="130">
        <v>764</v>
      </c>
      <c r="B765" s="130" t="s">
        <v>10108</v>
      </c>
      <c r="C765" s="130" t="s">
        <v>20037</v>
      </c>
      <c r="D765" s="130" t="str">
        <f>VLOOKUP(B765,managelist_20211101!$B$3:$C$10442,2,FALSE)</f>
        <v>LRAD</v>
      </c>
      <c r="E765" s="130" t="s">
        <v>49</v>
      </c>
      <c r="F765" s="130" t="s">
        <v>1642</v>
      </c>
    </row>
    <row r="766" spans="1:8" x14ac:dyDescent="0.15">
      <c r="A766" s="130">
        <v>765</v>
      </c>
      <c r="B766" s="130" t="s">
        <v>8637</v>
      </c>
      <c r="C766" s="130" t="s">
        <v>18797</v>
      </c>
      <c r="D766" s="130" t="str">
        <f>VLOOKUP(B766,managelist_20211101!$B$3:$C$10442,2,FALSE)</f>
        <v>橋脚RC巻立て補強</v>
      </c>
      <c r="E766" s="130" t="s">
        <v>197</v>
      </c>
      <c r="F766" s="130" t="s">
        <v>200</v>
      </c>
      <c r="G766" s="130" t="s">
        <v>150</v>
      </c>
    </row>
    <row r="767" spans="1:8" x14ac:dyDescent="0.15">
      <c r="A767" s="130">
        <v>766</v>
      </c>
      <c r="B767" s="130" t="s">
        <v>8636</v>
      </c>
      <c r="C767" s="130" t="s">
        <v>18796</v>
      </c>
      <c r="D767" s="130" t="str">
        <f>VLOOKUP(B767,managelist_20211101!$B$3:$C$10442,2,FALSE)</f>
        <v>はつり落とし工や断面修復工等の補修工法</v>
      </c>
      <c r="E767" s="130" t="s">
        <v>197</v>
      </c>
      <c r="F767" s="130" t="s">
        <v>527</v>
      </c>
      <c r="G767" s="130" t="s">
        <v>150</v>
      </c>
    </row>
    <row r="768" spans="1:8" x14ac:dyDescent="0.15">
      <c r="A768" s="130">
        <v>767</v>
      </c>
      <c r="B768" s="130" t="s">
        <v>8635</v>
      </c>
      <c r="C768" s="130" t="s">
        <v>18795</v>
      </c>
      <c r="D768" s="130" t="str">
        <f>VLOOKUP(B768,managelist_20211101!$B$3:$C$10442,2,FALSE)</f>
        <v>ガラスクロス接着工法</v>
      </c>
      <c r="E768" s="130" t="s">
        <v>197</v>
      </c>
      <c r="F768" s="130" t="s">
        <v>200</v>
      </c>
      <c r="G768" s="130" t="s">
        <v>150</v>
      </c>
    </row>
    <row r="769" spans="1:8" x14ac:dyDescent="0.15">
      <c r="A769" s="130">
        <v>768</v>
      </c>
      <c r="B769" s="130" t="s">
        <v>23348</v>
      </c>
      <c r="C769" s="130" t="s">
        <v>23349</v>
      </c>
      <c r="D769" s="130" t="e">
        <f>VLOOKUP(B769,managelist_20211101!$B$3:$C$10442,2,FALSE)</f>
        <v>#N/A</v>
      </c>
      <c r="E769" s="130" t="s">
        <v>57</v>
      </c>
      <c r="F769" s="130" t="s">
        <v>22320</v>
      </c>
      <c r="G769" s="130" t="s">
        <v>22372</v>
      </c>
      <c r="H769" s="130" t="s">
        <v>22254</v>
      </c>
    </row>
    <row r="770" spans="1:8" x14ac:dyDescent="0.15">
      <c r="A770" s="130">
        <v>769</v>
      </c>
      <c r="B770" s="130" t="s">
        <v>8634</v>
      </c>
      <c r="C770" s="130" t="s">
        <v>18793</v>
      </c>
      <c r="D770" s="130" t="str">
        <f>VLOOKUP(B770,managelist_20211101!$B$3:$C$10442,2,FALSE)</f>
        <v>チルトローテータ未搭載型バックホウ</v>
      </c>
      <c r="E770" s="130" t="s">
        <v>380</v>
      </c>
      <c r="F770" s="130" t="s">
        <v>380</v>
      </c>
      <c r="G770" s="130" t="s">
        <v>2849</v>
      </c>
    </row>
    <row r="771" spans="1:8" x14ac:dyDescent="0.15">
      <c r="A771" s="130">
        <v>770</v>
      </c>
      <c r="B771" s="130" t="s">
        <v>8633</v>
      </c>
      <c r="C771" s="130" t="s">
        <v>18791</v>
      </c>
      <c r="D771" s="130" t="str">
        <f>VLOOKUP(B771,managelist_20211101!$B$3:$C$10442,2,FALSE)</f>
        <v>切梁火打や火打ブロック</v>
      </c>
      <c r="E771" s="130" t="s">
        <v>12</v>
      </c>
      <c r="F771" s="130" t="s">
        <v>14</v>
      </c>
    </row>
    <row r="772" spans="1:8" x14ac:dyDescent="0.15">
      <c r="A772" s="130">
        <v>771</v>
      </c>
      <c r="B772" s="130" t="s">
        <v>4720</v>
      </c>
      <c r="C772" s="130" t="s">
        <v>13917</v>
      </c>
      <c r="D772" s="130" t="str">
        <f>VLOOKUP(B772,managelist_20211101!$B$3:$C$10442,2,FALSE)</f>
        <v>バー型スペーサーを用いた配筋</v>
      </c>
      <c r="E772" s="130" t="s">
        <v>425</v>
      </c>
      <c r="F772" s="130" t="s">
        <v>428</v>
      </c>
      <c r="G772" s="130" t="s">
        <v>428</v>
      </c>
      <c r="H772" s="130" t="s">
        <v>121</v>
      </c>
    </row>
    <row r="773" spans="1:8" x14ac:dyDescent="0.15">
      <c r="A773" s="130">
        <v>772</v>
      </c>
      <c r="B773" s="130" t="s">
        <v>8632</v>
      </c>
      <c r="C773" s="130" t="s">
        <v>18789</v>
      </c>
      <c r="D773" s="130" t="str">
        <f>VLOOKUP(B773,managelist_20211101!$B$3:$C$10442,2,FALSE)</f>
        <v>グラスウール断熱材(ボードタイプ)</v>
      </c>
      <c r="E773" s="130" t="s">
        <v>495</v>
      </c>
      <c r="F773" s="130" t="s">
        <v>2964</v>
      </c>
    </row>
    <row r="774" spans="1:8" x14ac:dyDescent="0.15">
      <c r="A774" s="130">
        <v>773</v>
      </c>
      <c r="B774" s="130" t="s">
        <v>8631</v>
      </c>
      <c r="C774" s="130" t="s">
        <v>18787</v>
      </c>
      <c r="D774" s="130" t="str">
        <f>VLOOKUP(B774,managelist_20211101!$B$3:$C$10442,2,FALSE)</f>
        <v>防護板等による養生が必要な肩掛式草刈機</v>
      </c>
      <c r="E774" s="130" t="s">
        <v>197</v>
      </c>
      <c r="F774" s="130" t="s">
        <v>201</v>
      </c>
      <c r="G774" s="130" t="s">
        <v>201</v>
      </c>
    </row>
    <row r="775" spans="1:8" x14ac:dyDescent="0.15">
      <c r="A775" s="130">
        <v>774</v>
      </c>
      <c r="B775" s="130" t="s">
        <v>10680</v>
      </c>
      <c r="C775" s="130" t="s">
        <v>20778</v>
      </c>
      <c r="D775" s="130" t="str">
        <f>VLOOKUP(B775,managelist_20211101!$B$3:$C$10442,2,FALSE)</f>
        <v>プレキャスト支柱用基礎+プレキャスト擁壁</v>
      </c>
      <c r="E775" s="130" t="s">
        <v>382</v>
      </c>
      <c r="F775" s="130" t="s">
        <v>2</v>
      </c>
      <c r="G775" s="130" t="s">
        <v>2837</v>
      </c>
    </row>
    <row r="776" spans="1:8" x14ac:dyDescent="0.15">
      <c r="A776" s="130">
        <v>775</v>
      </c>
      <c r="B776" s="130" t="s">
        <v>10679</v>
      </c>
      <c r="C776" s="130" t="s">
        <v>20776</v>
      </c>
      <c r="D776" s="130" t="str">
        <f>VLOOKUP(B776,managelist_20211101!$B$3:$C$10442,2,FALSE)</f>
        <v>3種ケレン+シーリング</v>
      </c>
      <c r="E776" s="130" t="s">
        <v>466</v>
      </c>
      <c r="F776" s="130" t="s">
        <v>556</v>
      </c>
    </row>
    <row r="777" spans="1:8" x14ac:dyDescent="0.15">
      <c r="A777" s="130">
        <v>776</v>
      </c>
      <c r="B777" s="130" t="s">
        <v>10678</v>
      </c>
      <c r="C777" s="130" t="s">
        <v>20774</v>
      </c>
      <c r="D777" s="130" t="str">
        <f>VLOOKUP(B777,managelist_20211101!$B$3:$C$10442,2,FALSE)</f>
        <v>鋼製山留め材(H型鋼)</v>
      </c>
      <c r="E777" s="130" t="s">
        <v>12</v>
      </c>
      <c r="F777" s="130" t="s">
        <v>14</v>
      </c>
    </row>
    <row r="778" spans="1:8" x14ac:dyDescent="0.15">
      <c r="A778" s="130">
        <v>777</v>
      </c>
      <c r="B778" s="130" t="s">
        <v>10677</v>
      </c>
      <c r="C778" s="130" t="s">
        <v>20773</v>
      </c>
      <c r="D778" s="130" t="str">
        <f>VLOOKUP(B778,managelist_20211101!$B$3:$C$10442,2,FALSE)</f>
        <v>エアモルタル</v>
      </c>
      <c r="E778" s="130" t="s">
        <v>150</v>
      </c>
      <c r="F778" s="130" t="s">
        <v>150</v>
      </c>
    </row>
    <row r="779" spans="1:8" x14ac:dyDescent="0.15">
      <c r="A779" s="130">
        <v>778</v>
      </c>
      <c r="B779" s="130" t="s">
        <v>10676</v>
      </c>
      <c r="C779" s="130" t="s">
        <v>20772</v>
      </c>
      <c r="D779" s="130" t="str">
        <f>VLOOKUP(B779,managelist_20211101!$B$3:$C$10442,2,FALSE)</f>
        <v>大型ブロック積工</v>
      </c>
      <c r="E779" s="130" t="s">
        <v>382</v>
      </c>
      <c r="F779" s="130" t="s">
        <v>2</v>
      </c>
      <c r="G779" s="130" t="s">
        <v>2826</v>
      </c>
      <c r="H779" s="130" t="s">
        <v>2827</v>
      </c>
    </row>
    <row r="780" spans="1:8" x14ac:dyDescent="0.15">
      <c r="A780" s="130">
        <v>779</v>
      </c>
      <c r="B780" s="130" t="s">
        <v>10675</v>
      </c>
      <c r="C780" s="130" t="s">
        <v>20770</v>
      </c>
      <c r="D780" s="130" t="str">
        <f>VLOOKUP(B780,managelist_20211101!$B$3:$C$10442,2,FALSE)</f>
        <v>鉄筋工によるバラ鉄筋を結束線にて結束する配筋</v>
      </c>
      <c r="E780" s="130" t="s">
        <v>425</v>
      </c>
      <c r="F780" s="130" t="s">
        <v>428</v>
      </c>
      <c r="G780" s="130" t="s">
        <v>428</v>
      </c>
      <c r="H780" s="130" t="s">
        <v>121</v>
      </c>
    </row>
    <row r="781" spans="1:8" x14ac:dyDescent="0.15">
      <c r="A781" s="130">
        <v>780</v>
      </c>
      <c r="B781" s="130" t="s">
        <v>23350</v>
      </c>
      <c r="C781" s="130" t="s">
        <v>23351</v>
      </c>
      <c r="D781" s="130" t="e">
        <f>VLOOKUP(B781,managelist_20211101!$B$3:$C$10442,2,FALSE)</f>
        <v>#N/A</v>
      </c>
      <c r="E781" s="130" t="s">
        <v>57</v>
      </c>
      <c r="F781" s="130" t="s">
        <v>533</v>
      </c>
      <c r="G781" s="130" t="s">
        <v>533</v>
      </c>
    </row>
    <row r="782" spans="1:8" x14ac:dyDescent="0.15">
      <c r="A782" s="130">
        <v>781</v>
      </c>
      <c r="B782" s="130" t="s">
        <v>8630</v>
      </c>
      <c r="C782" s="130" t="s">
        <v>18785</v>
      </c>
      <c r="D782" s="130" t="str">
        <f>VLOOKUP(B782,managelist_20211101!$B$3:$C$10442,2,FALSE)</f>
        <v>カラーコーンによる作業範囲の明示</v>
      </c>
      <c r="E782" s="130" t="s">
        <v>380</v>
      </c>
      <c r="F782" s="130" t="s">
        <v>380</v>
      </c>
      <c r="G782" s="130" t="s">
        <v>2849</v>
      </c>
    </row>
    <row r="783" spans="1:8" x14ac:dyDescent="0.15">
      <c r="A783" s="130">
        <v>782</v>
      </c>
      <c r="B783" s="130" t="s">
        <v>8629</v>
      </c>
      <c r="C783" s="130" t="s">
        <v>18783</v>
      </c>
      <c r="D783" s="130" t="str">
        <f>VLOOKUP(B783,managelist_20211101!$B$3:$C$10442,2,FALSE)</f>
        <v>杭基礎上にプレキャストL型擁壁</v>
      </c>
      <c r="E783" s="130" t="s">
        <v>382</v>
      </c>
      <c r="F783" s="130" t="s">
        <v>2</v>
      </c>
      <c r="G783" s="130" t="s">
        <v>12028</v>
      </c>
    </row>
    <row r="784" spans="1:8" x14ac:dyDescent="0.15">
      <c r="A784" s="130">
        <v>783</v>
      </c>
      <c r="B784" s="130" t="s">
        <v>8628</v>
      </c>
      <c r="C784" s="130" t="s">
        <v>18781</v>
      </c>
      <c r="D784" s="130" t="str">
        <f>VLOOKUP(B784,managelist_20211101!$B$3:$C$10442,2,FALSE)</f>
        <v>交通誘導員による誘導</v>
      </c>
      <c r="E784" s="130" t="s">
        <v>12</v>
      </c>
      <c r="F784" s="130" t="s">
        <v>150</v>
      </c>
    </row>
    <row r="785" spans="1:11" x14ac:dyDescent="0.15">
      <c r="A785" s="130">
        <v>784</v>
      </c>
      <c r="B785" s="130" t="s">
        <v>8627</v>
      </c>
      <c r="C785" s="130" t="s">
        <v>18779</v>
      </c>
      <c r="D785" s="130" t="str">
        <f>VLOOKUP(B785,managelist_20211101!$B$3:$C$10442,2,FALSE)</f>
        <v>台形又は三角形の目地</v>
      </c>
      <c r="E785" s="130" t="s">
        <v>342</v>
      </c>
      <c r="F785" s="130" t="s">
        <v>343</v>
      </c>
      <c r="G785" s="130" t="s">
        <v>2855</v>
      </c>
    </row>
    <row r="786" spans="1:11" x14ac:dyDescent="0.15">
      <c r="A786" s="130">
        <v>785</v>
      </c>
      <c r="B786" s="130" t="s">
        <v>2979</v>
      </c>
      <c r="C786" s="130" t="s">
        <v>18777</v>
      </c>
      <c r="D786" s="130" t="str">
        <f>VLOOKUP(B786,managelist_20211101!$B$3:$C$10442,2,FALSE)</f>
        <v>近接目視点検</v>
      </c>
      <c r="E786" s="130" t="s">
        <v>127</v>
      </c>
      <c r="F786" s="130" t="s">
        <v>46</v>
      </c>
      <c r="G786" s="130" t="s">
        <v>413</v>
      </c>
    </row>
    <row r="787" spans="1:11" x14ac:dyDescent="0.15">
      <c r="A787" s="130">
        <v>786</v>
      </c>
      <c r="B787" s="130" t="s">
        <v>6635</v>
      </c>
      <c r="C787" s="130" t="s">
        <v>16166</v>
      </c>
      <c r="D787" s="130" t="str">
        <f>VLOOKUP(B787,managelist_20211101!$B$3:$C$10442,2,FALSE)</f>
        <v>土のう</v>
      </c>
      <c r="E787" s="130" t="s">
        <v>150</v>
      </c>
      <c r="F787" s="130" t="s">
        <v>150</v>
      </c>
      <c r="I787" s="130" t="s">
        <v>381</v>
      </c>
      <c r="K787" s="130" t="s">
        <v>381</v>
      </c>
    </row>
    <row r="788" spans="1:11" x14ac:dyDescent="0.15">
      <c r="A788" s="130">
        <v>787</v>
      </c>
      <c r="B788" s="130" t="s">
        <v>6634</v>
      </c>
      <c r="C788" s="130" t="s">
        <v>16165</v>
      </c>
      <c r="D788" s="130" t="str">
        <f>VLOOKUP(B788,managelist_20211101!$B$3:$C$10442,2,FALSE)</f>
        <v>一般養生(散水)</v>
      </c>
      <c r="E788" s="130" t="s">
        <v>11</v>
      </c>
      <c r="F788" s="130" t="s">
        <v>11</v>
      </c>
      <c r="G788" s="130" t="s">
        <v>410</v>
      </c>
    </row>
    <row r="789" spans="1:11" x14ac:dyDescent="0.15">
      <c r="A789" s="130">
        <v>788</v>
      </c>
      <c r="B789" s="130" t="s">
        <v>23352</v>
      </c>
      <c r="C789" s="130" t="s">
        <v>23353</v>
      </c>
      <c r="D789" s="130" t="e">
        <f>VLOOKUP(B789,managelist_20211101!$B$3:$C$10442,2,FALSE)</f>
        <v>#N/A</v>
      </c>
      <c r="E789" s="130" t="s">
        <v>57</v>
      </c>
      <c r="F789" s="130" t="s">
        <v>24</v>
      </c>
      <c r="G789" s="130" t="s">
        <v>2915</v>
      </c>
      <c r="H789" s="130" t="s">
        <v>2916</v>
      </c>
    </row>
    <row r="790" spans="1:11" x14ac:dyDescent="0.15">
      <c r="A790" s="130">
        <v>789</v>
      </c>
      <c r="B790" s="130" t="s">
        <v>5155</v>
      </c>
      <c r="C790" s="130" t="s">
        <v>14428</v>
      </c>
      <c r="D790" s="130" t="str">
        <f>VLOOKUP(B790,managelist_20211101!$B$3:$C$10442,2,FALSE)</f>
        <v>電熱式ロードヒーティング</v>
      </c>
      <c r="E790" s="130" t="s">
        <v>489</v>
      </c>
      <c r="F790" s="130" t="s">
        <v>491</v>
      </c>
    </row>
    <row r="791" spans="1:11" x14ac:dyDescent="0.15">
      <c r="A791" s="130">
        <v>790</v>
      </c>
      <c r="B791" s="130" t="s">
        <v>5154</v>
      </c>
      <c r="C791" s="130" t="s">
        <v>14426</v>
      </c>
      <c r="D791" s="130" t="str">
        <f>VLOOKUP(B791,managelist_20211101!$B$3:$C$10442,2,FALSE)</f>
        <v>既設引上げ式ゲートの自動化改修</v>
      </c>
      <c r="E791" s="130" t="s">
        <v>489</v>
      </c>
      <c r="F791" s="130" t="s">
        <v>490</v>
      </c>
      <c r="G791" s="130" t="s">
        <v>2859</v>
      </c>
    </row>
    <row r="792" spans="1:11" x14ac:dyDescent="0.15">
      <c r="A792" s="130">
        <v>791</v>
      </c>
      <c r="B792" s="130" t="s">
        <v>8626</v>
      </c>
      <c r="C792" s="130" t="s">
        <v>18775</v>
      </c>
      <c r="D792" s="130" t="str">
        <f>VLOOKUP(B792,managelist_20211101!$B$3:$C$10442,2,FALSE)</f>
        <v>パーカッションワイヤーラインサンプリング工法</v>
      </c>
      <c r="E792" s="130" t="s">
        <v>342</v>
      </c>
      <c r="F792" s="130" t="s">
        <v>390</v>
      </c>
      <c r="G792" s="130" t="s">
        <v>390</v>
      </c>
      <c r="H792" s="130" t="s">
        <v>150</v>
      </c>
    </row>
    <row r="793" spans="1:11" x14ac:dyDescent="0.15">
      <c r="A793" s="130">
        <v>792</v>
      </c>
      <c r="B793" s="130" t="s">
        <v>6633</v>
      </c>
      <c r="C793" s="130" t="s">
        <v>16163</v>
      </c>
      <c r="D793" s="130" t="str">
        <f>VLOOKUP(B793,managelist_20211101!$B$3:$C$10442,2,FALSE)</f>
        <v>ワイヤグリップ</v>
      </c>
      <c r="E793" s="130" t="s">
        <v>197</v>
      </c>
      <c r="F793" s="130" t="s">
        <v>150</v>
      </c>
    </row>
    <row r="794" spans="1:11" x14ac:dyDescent="0.15">
      <c r="A794" s="130">
        <v>793</v>
      </c>
      <c r="B794" s="130" t="s">
        <v>4719</v>
      </c>
      <c r="C794" s="130" t="s">
        <v>13915</v>
      </c>
      <c r="D794" s="130" t="str">
        <f>VLOOKUP(B794,managelist_20211101!$B$3:$C$10442,2,FALSE)</f>
        <v>コンクリート製スペーサー</v>
      </c>
      <c r="E794" s="130" t="s">
        <v>11</v>
      </c>
      <c r="F794" s="130" t="s">
        <v>11</v>
      </c>
      <c r="G794" s="130" t="s">
        <v>12099</v>
      </c>
    </row>
    <row r="795" spans="1:11" x14ac:dyDescent="0.15">
      <c r="A795" s="130">
        <v>794</v>
      </c>
      <c r="B795" s="130" t="s">
        <v>8625</v>
      </c>
      <c r="C795" s="130" t="s">
        <v>18772</v>
      </c>
      <c r="D795" s="130" t="str">
        <f>VLOOKUP(B795,managelist_20211101!$B$3:$C$10442,2,FALSE)</f>
        <v>ポット苗植栽工法</v>
      </c>
      <c r="E795" s="130" t="s">
        <v>382</v>
      </c>
      <c r="F795" s="130" t="s">
        <v>166</v>
      </c>
      <c r="G795" s="130" t="s">
        <v>386</v>
      </c>
      <c r="H795" s="130" t="s">
        <v>12014</v>
      </c>
    </row>
    <row r="796" spans="1:11" x14ac:dyDescent="0.15">
      <c r="A796" s="130">
        <v>795</v>
      </c>
      <c r="B796" s="130" t="s">
        <v>5520</v>
      </c>
      <c r="C796" s="130" t="s">
        <v>14842</v>
      </c>
      <c r="D796" s="130" t="str">
        <f>VLOOKUP(B796,managelist_20211101!$B$3:$C$10442,2,FALSE)</f>
        <v>通路として敷鉄板を使用し、カラーコーン及びバーによる簡易的な手摺りを有する仮設通路</v>
      </c>
      <c r="E796" s="130" t="s">
        <v>12</v>
      </c>
      <c r="F796" s="130" t="s">
        <v>14</v>
      </c>
    </row>
    <row r="797" spans="1:11" x14ac:dyDescent="0.15">
      <c r="A797" s="130">
        <v>796</v>
      </c>
      <c r="B797" s="130" t="s">
        <v>8624</v>
      </c>
      <c r="C797" s="130" t="s">
        <v>18770</v>
      </c>
      <c r="D797" s="130" t="str">
        <f>VLOOKUP(B797,managelist_20211101!$B$3:$C$10442,2,FALSE)</f>
        <v>橋梁高所作業車による足場においてハンマーを使用した打音検査</v>
      </c>
      <c r="E797" s="130" t="s">
        <v>127</v>
      </c>
      <c r="F797" s="130" t="s">
        <v>46</v>
      </c>
      <c r="G797" s="130" t="s">
        <v>413</v>
      </c>
    </row>
    <row r="798" spans="1:11" x14ac:dyDescent="0.15">
      <c r="A798" s="130">
        <v>797</v>
      </c>
      <c r="B798" s="130" t="s">
        <v>10674</v>
      </c>
      <c r="C798" s="130" t="s">
        <v>20768</v>
      </c>
      <c r="D798" s="130" t="str">
        <f>VLOOKUP(B798,managelist_20211101!$B$3:$C$10442,2,FALSE)</f>
        <v>リブ補強型薄板標識基板</v>
      </c>
      <c r="E798" s="130" t="s">
        <v>443</v>
      </c>
      <c r="F798" s="130" t="s">
        <v>186</v>
      </c>
    </row>
    <row r="799" spans="1:11" x14ac:dyDescent="0.15">
      <c r="A799" s="130">
        <v>798</v>
      </c>
      <c r="B799" s="130" t="s">
        <v>10673</v>
      </c>
      <c r="C799" s="130" t="s">
        <v>20767</v>
      </c>
      <c r="D799" s="130" t="str">
        <f>VLOOKUP(B799,managelist_20211101!$B$3:$C$10442,2,FALSE)</f>
        <v>コンクリート基礎</v>
      </c>
      <c r="E799" s="130" t="s">
        <v>443</v>
      </c>
      <c r="F799" s="130" t="s">
        <v>186</v>
      </c>
    </row>
    <row r="800" spans="1:11" x14ac:dyDescent="0.15">
      <c r="A800" s="130">
        <v>799</v>
      </c>
      <c r="B800" s="130" t="s">
        <v>10672</v>
      </c>
      <c r="C800" s="130" t="s">
        <v>20765</v>
      </c>
      <c r="D800" s="130" t="str">
        <f>VLOOKUP(B800,managelist_20211101!$B$3:$C$10442,2,FALSE)</f>
        <v>バックホウ(0.4m3)+チェーンソー</v>
      </c>
      <c r="E800" s="130" t="s">
        <v>443</v>
      </c>
      <c r="F800" s="130" t="s">
        <v>563</v>
      </c>
      <c r="G800" s="130" t="s">
        <v>12199</v>
      </c>
    </row>
    <row r="801" spans="1:9" x14ac:dyDescent="0.15">
      <c r="A801" s="130">
        <v>800</v>
      </c>
      <c r="B801" s="130" t="s">
        <v>10671</v>
      </c>
      <c r="C801" s="130" t="s">
        <v>20763</v>
      </c>
      <c r="D801" s="130" t="str">
        <f>VLOOKUP(B801,managelist_20211101!$B$3:$C$10442,2,FALSE)</f>
        <v>軟弱地盤処理工(スラリー攪拌工-単軸)</v>
      </c>
      <c r="E801" s="130" t="s">
        <v>382</v>
      </c>
      <c r="F801" s="130" t="s">
        <v>76</v>
      </c>
      <c r="G801" s="130" t="s">
        <v>449</v>
      </c>
      <c r="H801" s="130" t="s">
        <v>450</v>
      </c>
    </row>
    <row r="802" spans="1:9" x14ac:dyDescent="0.15">
      <c r="A802" s="130">
        <v>801</v>
      </c>
      <c r="B802" s="130" t="s">
        <v>10670</v>
      </c>
      <c r="C802" s="130" t="s">
        <v>20761</v>
      </c>
      <c r="D802" s="130" t="str">
        <f>VLOOKUP(B802,managelist_20211101!$B$3:$C$10442,2,FALSE)</f>
        <v>橋梁端部に高弾性成型目地材を貼る。</v>
      </c>
      <c r="E802" s="130" t="s">
        <v>466</v>
      </c>
      <c r="F802" s="130" t="s">
        <v>1640</v>
      </c>
    </row>
    <row r="803" spans="1:9" x14ac:dyDescent="0.15">
      <c r="A803" s="130">
        <v>802</v>
      </c>
      <c r="B803" s="130" t="s">
        <v>5519</v>
      </c>
      <c r="C803" s="130" t="s">
        <v>14840</v>
      </c>
      <c r="D803" s="130" t="str">
        <f>VLOOKUP(B803,managelist_20211101!$B$3:$C$10442,2,FALSE)</f>
        <v>配管用炭素鋼鋼管(ガス管)SGP管</v>
      </c>
      <c r="E803" s="130" t="s">
        <v>508</v>
      </c>
      <c r="F803" s="130" t="s">
        <v>2963</v>
      </c>
    </row>
    <row r="804" spans="1:9" x14ac:dyDescent="0.15">
      <c r="A804" s="130">
        <v>803</v>
      </c>
      <c r="B804" s="130" t="s">
        <v>4718</v>
      </c>
      <c r="C804" s="130" t="s">
        <v>13912</v>
      </c>
      <c r="D804" s="130" t="str">
        <f>VLOOKUP(B804,managelist_20211101!$B$3:$C$10442,2,FALSE)</f>
        <v>アンケート調査による移動履歴把握調査</v>
      </c>
      <c r="E804" s="130" t="s">
        <v>49</v>
      </c>
      <c r="F804" s="130" t="s">
        <v>150</v>
      </c>
    </row>
    <row r="805" spans="1:9" x14ac:dyDescent="0.15">
      <c r="A805" s="130">
        <v>804</v>
      </c>
      <c r="B805" s="130" t="s">
        <v>4717</v>
      </c>
      <c r="C805" s="130" t="s">
        <v>13910</v>
      </c>
      <c r="D805" s="130" t="str">
        <f>VLOOKUP(B805,managelist_20211101!$B$3:$C$10442,2,FALSE)</f>
        <v>2モータ2ドラム式開閉装置(従来ワイヤリング_左右独立)</v>
      </c>
      <c r="E805" s="130" t="s">
        <v>489</v>
      </c>
      <c r="F805" s="130" t="s">
        <v>490</v>
      </c>
      <c r="G805" s="130" t="s">
        <v>2859</v>
      </c>
    </row>
    <row r="806" spans="1:9" x14ac:dyDescent="0.15">
      <c r="A806" s="130">
        <v>805</v>
      </c>
      <c r="B806" s="130" t="s">
        <v>6632</v>
      </c>
      <c r="C806" s="130" t="s">
        <v>16161</v>
      </c>
      <c r="D806" s="130" t="str">
        <f>VLOOKUP(B806,managelist_20211101!$B$3:$C$10442,2,FALSE)</f>
        <v>仮設足場を使用したロータリーパーカッション式削孔機による施工</v>
      </c>
      <c r="E806" s="130" t="s">
        <v>382</v>
      </c>
      <c r="F806" s="130" t="s">
        <v>78</v>
      </c>
      <c r="G806" s="130" t="s">
        <v>2841</v>
      </c>
    </row>
    <row r="807" spans="1:9" x14ac:dyDescent="0.15">
      <c r="A807" s="130">
        <v>806</v>
      </c>
      <c r="B807" s="130" t="s">
        <v>22400</v>
      </c>
      <c r="C807" s="130" t="s">
        <v>14838</v>
      </c>
      <c r="D807" s="130" t="str">
        <f>VLOOKUP(B807,managelist_20211101!$B$3:$C$10442,2,FALSE)</f>
        <v>警笛および手振り</v>
      </c>
      <c r="E807" s="130" t="s">
        <v>425</v>
      </c>
      <c r="F807" s="130" t="s">
        <v>427</v>
      </c>
      <c r="G807" s="130" t="s">
        <v>427</v>
      </c>
      <c r="H807" s="130" t="s">
        <v>121</v>
      </c>
    </row>
    <row r="808" spans="1:9" x14ac:dyDescent="0.15">
      <c r="A808" s="130">
        <v>807</v>
      </c>
      <c r="B808" s="130" t="s">
        <v>8623</v>
      </c>
      <c r="C808" s="130" t="s">
        <v>18768</v>
      </c>
      <c r="D808" s="130" t="str">
        <f>VLOOKUP(B808,managelist_20211101!$B$3:$C$10442,2,FALSE)</f>
        <v>固定設置型のWBGT計測装置(熱中症対策システム)</v>
      </c>
      <c r="E808" s="130" t="s">
        <v>584</v>
      </c>
      <c r="I808" s="130" t="s">
        <v>381</v>
      </c>
    </row>
    <row r="809" spans="1:9" x14ac:dyDescent="0.15">
      <c r="A809" s="130">
        <v>808</v>
      </c>
      <c r="B809" s="130" t="s">
        <v>4716</v>
      </c>
      <c r="C809" s="130" t="s">
        <v>13909</v>
      </c>
      <c r="D809" s="130" t="str">
        <f>VLOOKUP(B809,managelist_20211101!$B$3:$C$10442,2,FALSE)</f>
        <v>連続繊維シート工法</v>
      </c>
      <c r="E809" s="130" t="s">
        <v>197</v>
      </c>
      <c r="F809" s="130" t="s">
        <v>200</v>
      </c>
      <c r="G809" s="130" t="s">
        <v>2851</v>
      </c>
    </row>
    <row r="810" spans="1:9" x14ac:dyDescent="0.15">
      <c r="A810" s="130">
        <v>809</v>
      </c>
      <c r="B810" s="130" t="s">
        <v>4099</v>
      </c>
      <c r="C810" s="130" t="s">
        <v>13264</v>
      </c>
      <c r="D810" s="130" t="str">
        <f>VLOOKUP(B810,managelist_20211101!$B$3:$C$10442,2,FALSE)</f>
        <v>防炎シート</v>
      </c>
      <c r="E810" s="130" t="s">
        <v>197</v>
      </c>
      <c r="F810" s="130" t="s">
        <v>200</v>
      </c>
      <c r="G810" s="130" t="s">
        <v>150</v>
      </c>
    </row>
    <row r="811" spans="1:9" x14ac:dyDescent="0.15">
      <c r="A811" s="130">
        <v>810</v>
      </c>
      <c r="B811" s="130" t="s">
        <v>6631</v>
      </c>
      <c r="C811" s="130" t="s">
        <v>16159</v>
      </c>
      <c r="D811" s="130" t="str">
        <f>VLOOKUP(B811,managelist_20211101!$B$3:$C$10442,2,FALSE)</f>
        <v>切土仮設防護柵(設置、撤去)</v>
      </c>
      <c r="E811" s="130" t="s">
        <v>12</v>
      </c>
      <c r="F811" s="130" t="s">
        <v>1638</v>
      </c>
    </row>
    <row r="812" spans="1:9" x14ac:dyDescent="0.15">
      <c r="A812" s="130">
        <v>811</v>
      </c>
      <c r="B812" s="130" t="s">
        <v>8622</v>
      </c>
      <c r="C812" s="130" t="s">
        <v>18766</v>
      </c>
      <c r="D812" s="130" t="str">
        <f>VLOOKUP(B812,managelist_20211101!$B$3:$C$10442,2,FALSE)</f>
        <v>一般的なプラスチック製の型枠保持金具</v>
      </c>
      <c r="E812" s="130" t="s">
        <v>11</v>
      </c>
      <c r="F812" s="130" t="s">
        <v>11</v>
      </c>
      <c r="G812" s="130" t="s">
        <v>176</v>
      </c>
      <c r="H812" s="130" t="s">
        <v>2863</v>
      </c>
    </row>
    <row r="813" spans="1:9" x14ac:dyDescent="0.15">
      <c r="A813" s="130">
        <v>812</v>
      </c>
      <c r="B813" s="130" t="s">
        <v>8621</v>
      </c>
      <c r="C813" s="130" t="s">
        <v>18764</v>
      </c>
      <c r="D813" s="130" t="str">
        <f>VLOOKUP(B813,managelist_20211101!$B$3:$C$10442,2,FALSE)</f>
        <v>軽油やガソリンを用いた洗浄</v>
      </c>
      <c r="E813" s="130" t="s">
        <v>425</v>
      </c>
      <c r="F813" s="130" t="s">
        <v>427</v>
      </c>
      <c r="G813" s="130" t="s">
        <v>427</v>
      </c>
      <c r="H813" s="130" t="s">
        <v>121</v>
      </c>
    </row>
    <row r="814" spans="1:9" x14ac:dyDescent="0.15">
      <c r="A814" s="130">
        <v>813</v>
      </c>
      <c r="B814" s="130" t="s">
        <v>5518</v>
      </c>
      <c r="C814" s="130" t="s">
        <v>14837</v>
      </c>
      <c r="D814" s="130" t="str">
        <f>VLOOKUP(B814,managelist_20211101!$B$3:$C$10442,2,FALSE)</f>
        <v>落石防護柵(ストーンガード)</v>
      </c>
      <c r="E814" s="130" t="s">
        <v>443</v>
      </c>
      <c r="F814" s="130" t="s">
        <v>444</v>
      </c>
      <c r="G814" s="130" t="s">
        <v>12183</v>
      </c>
    </row>
    <row r="815" spans="1:9" x14ac:dyDescent="0.15">
      <c r="A815" s="130">
        <v>814</v>
      </c>
      <c r="B815" s="130" t="s">
        <v>11780</v>
      </c>
      <c r="C815" s="130" t="s">
        <v>21856</v>
      </c>
      <c r="D815" s="130" t="str">
        <f>VLOOKUP(B815,managelist_20211101!$B$3:$C$10442,2,FALSE)</f>
        <v>有機系表面被覆工法(コンクリート保護塗装)</v>
      </c>
      <c r="E815" s="130" t="s">
        <v>197</v>
      </c>
      <c r="F815" s="130" t="s">
        <v>200</v>
      </c>
      <c r="G815" s="130" t="s">
        <v>2851</v>
      </c>
    </row>
    <row r="816" spans="1:9" x14ac:dyDescent="0.15">
      <c r="A816" s="130">
        <v>815</v>
      </c>
      <c r="B816" s="130" t="s">
        <v>5153</v>
      </c>
      <c r="C816" s="130" t="s">
        <v>14424</v>
      </c>
      <c r="D816" s="130" t="str">
        <f>VLOOKUP(B816,managelist_20211101!$B$3:$C$10442,2,FALSE)</f>
        <v>定期巡回の点検における帳票作成</v>
      </c>
      <c r="E816" s="130" t="s">
        <v>197</v>
      </c>
      <c r="F816" s="130" t="s">
        <v>150</v>
      </c>
    </row>
    <row r="817" spans="1:8" x14ac:dyDescent="0.15">
      <c r="A817" s="130">
        <v>816</v>
      </c>
      <c r="B817" s="130" t="s">
        <v>8620</v>
      </c>
      <c r="C817" s="130" t="s">
        <v>18762</v>
      </c>
      <c r="D817" s="130" t="str">
        <f>VLOOKUP(B817,managelist_20211101!$B$3:$C$10442,2,FALSE)</f>
        <v>介錯ロープによる操作</v>
      </c>
      <c r="E817" s="130" t="s">
        <v>150</v>
      </c>
      <c r="F817" s="130" t="s">
        <v>150</v>
      </c>
    </row>
    <row r="818" spans="1:8" x14ac:dyDescent="0.15">
      <c r="A818" s="130">
        <v>817</v>
      </c>
      <c r="B818" s="130" t="s">
        <v>5517</v>
      </c>
      <c r="C818" s="130" t="s">
        <v>14835</v>
      </c>
      <c r="D818" s="130" t="str">
        <f>VLOOKUP(B818,managelist_20211101!$B$3:$C$10442,2,FALSE)</f>
        <v>重力式擁壁と柵で構成されたせり出し防止柵</v>
      </c>
      <c r="E818" s="130" t="s">
        <v>443</v>
      </c>
      <c r="F818" s="130" t="s">
        <v>444</v>
      </c>
      <c r="G818" s="130" t="s">
        <v>12191</v>
      </c>
    </row>
    <row r="819" spans="1:8" x14ac:dyDescent="0.15">
      <c r="A819" s="130">
        <v>818</v>
      </c>
      <c r="B819" s="130" t="s">
        <v>4715</v>
      </c>
      <c r="C819" s="130" t="s">
        <v>13908</v>
      </c>
      <c r="D819" s="130" t="str">
        <f>VLOOKUP(B819,managelist_20211101!$B$3:$C$10442,2,FALSE)</f>
        <v>連節ブロック工</v>
      </c>
      <c r="E819" s="130" t="s">
        <v>382</v>
      </c>
      <c r="F819" s="130" t="s">
        <v>81</v>
      </c>
      <c r="G819" s="130" t="s">
        <v>150</v>
      </c>
    </row>
    <row r="820" spans="1:8" x14ac:dyDescent="0.15">
      <c r="A820" s="130">
        <v>819</v>
      </c>
      <c r="B820" s="130" t="s">
        <v>4714</v>
      </c>
      <c r="C820" s="130" t="s">
        <v>13906</v>
      </c>
      <c r="D820" s="130" t="str">
        <f>VLOOKUP(B820,managelist_20211101!$B$3:$C$10442,2,FALSE)</f>
        <v>機械除草工(年2回×10年=20回)</v>
      </c>
      <c r="E820" s="130" t="s">
        <v>197</v>
      </c>
      <c r="F820" s="130" t="s">
        <v>201</v>
      </c>
      <c r="G820" s="130" t="s">
        <v>397</v>
      </c>
      <c r="H820" s="130" t="s">
        <v>2869</v>
      </c>
    </row>
    <row r="821" spans="1:8" x14ac:dyDescent="0.15">
      <c r="A821" s="130">
        <v>820</v>
      </c>
      <c r="B821" s="130" t="s">
        <v>8619</v>
      </c>
      <c r="C821" s="130" t="s">
        <v>18759</v>
      </c>
      <c r="D821" s="130" t="str">
        <f>VLOOKUP(B821,managelist_20211101!$B$3:$C$10442,2,FALSE)</f>
        <v>水準測量(河川定期横断測量)</v>
      </c>
      <c r="E821" s="130" t="s">
        <v>399</v>
      </c>
      <c r="F821" s="130" t="s">
        <v>150</v>
      </c>
    </row>
    <row r="822" spans="1:8" x14ac:dyDescent="0.15">
      <c r="A822" s="130">
        <v>821</v>
      </c>
      <c r="B822" s="130" t="s">
        <v>8618</v>
      </c>
      <c r="C822" s="130" t="s">
        <v>18757</v>
      </c>
      <c r="D822" s="130" t="str">
        <f>VLOOKUP(B822,managelist_20211101!$B$3:$C$10442,2,FALSE)</f>
        <v>作業員によるホース散水</v>
      </c>
      <c r="E822" s="130" t="s">
        <v>382</v>
      </c>
      <c r="F822" s="130" t="s">
        <v>79</v>
      </c>
      <c r="G822" s="130" t="s">
        <v>150</v>
      </c>
    </row>
    <row r="823" spans="1:8" x14ac:dyDescent="0.15">
      <c r="A823" s="130">
        <v>822</v>
      </c>
      <c r="B823" s="130" t="s">
        <v>5516</v>
      </c>
      <c r="C823" s="130" t="s">
        <v>14833</v>
      </c>
      <c r="D823" s="130" t="str">
        <f>VLOOKUP(B823,managelist_20211101!$B$3:$C$10442,2,FALSE)</f>
        <v>目視・手動による工事写真管理業務</v>
      </c>
      <c r="E823" s="130" t="s">
        <v>538</v>
      </c>
      <c r="F823" s="130" t="s">
        <v>150</v>
      </c>
    </row>
    <row r="824" spans="1:8" x14ac:dyDescent="0.15">
      <c r="A824" s="130">
        <v>823</v>
      </c>
      <c r="B824" s="130" t="s">
        <v>5152</v>
      </c>
      <c r="C824" s="130" t="s">
        <v>14422</v>
      </c>
      <c r="D824" s="130" t="str">
        <f>VLOOKUP(B824,managelist_20211101!$B$3:$C$10442,2,FALSE)</f>
        <v>自発光スノーポール</v>
      </c>
      <c r="E824" s="130" t="s">
        <v>443</v>
      </c>
      <c r="F824" s="130" t="s">
        <v>444</v>
      </c>
      <c r="G824" s="130" t="s">
        <v>150</v>
      </c>
    </row>
    <row r="825" spans="1:8" x14ac:dyDescent="0.15">
      <c r="A825" s="130">
        <v>824</v>
      </c>
      <c r="B825" s="130" t="s">
        <v>6630</v>
      </c>
      <c r="C825" s="130" t="s">
        <v>16157</v>
      </c>
      <c r="D825" s="130" t="str">
        <f>VLOOKUP(B825,managelist_20211101!$B$3:$C$10442,2,FALSE)</f>
        <v>Ω型ストッパー付発炎筒</v>
      </c>
      <c r="E825" s="130" t="s">
        <v>197</v>
      </c>
      <c r="F825" s="130" t="s">
        <v>150</v>
      </c>
    </row>
    <row r="826" spans="1:8" x14ac:dyDescent="0.15">
      <c r="A826" s="130">
        <v>825</v>
      </c>
      <c r="B826" s="130" t="s">
        <v>5151</v>
      </c>
      <c r="C826" s="130" t="s">
        <v>14420</v>
      </c>
      <c r="D826" s="130" t="str">
        <f>VLOOKUP(B826,managelist_20211101!$B$3:$C$10442,2,FALSE)</f>
        <v>商用電源式視線誘導灯(自発光スノーポール)</v>
      </c>
      <c r="E826" s="130" t="s">
        <v>443</v>
      </c>
      <c r="F826" s="130" t="s">
        <v>185</v>
      </c>
    </row>
    <row r="827" spans="1:8" x14ac:dyDescent="0.15">
      <c r="A827" s="130">
        <v>826</v>
      </c>
      <c r="B827" s="130" t="s">
        <v>10669</v>
      </c>
      <c r="C827" s="130" t="s">
        <v>20759</v>
      </c>
      <c r="D827" s="130" t="str">
        <f>VLOOKUP(B827,managelist_20211101!$B$3:$C$10442,2,FALSE)</f>
        <v>六価クロム溶出試験(JISK0102)</v>
      </c>
      <c r="E827" s="130" t="s">
        <v>127</v>
      </c>
      <c r="F827" s="130" t="s">
        <v>47</v>
      </c>
      <c r="G827" s="130" t="s">
        <v>12317</v>
      </c>
    </row>
    <row r="828" spans="1:8" x14ac:dyDescent="0.15">
      <c r="A828" s="130">
        <v>827</v>
      </c>
      <c r="B828" s="130" t="s">
        <v>10668</v>
      </c>
      <c r="C828" s="130" t="s">
        <v>20757</v>
      </c>
      <c r="D828" s="130" t="str">
        <f>VLOOKUP(B828,managelist_20211101!$B$3:$C$10442,2,FALSE)</f>
        <v>鋼製排水溝 インサートアンカータイプ(後付け施工)</v>
      </c>
      <c r="E828" s="130" t="s">
        <v>466</v>
      </c>
      <c r="F828" s="130" t="s">
        <v>150</v>
      </c>
    </row>
    <row r="829" spans="1:8" x14ac:dyDescent="0.15">
      <c r="A829" s="130">
        <v>828</v>
      </c>
      <c r="B829" s="130" t="s">
        <v>10667</v>
      </c>
      <c r="C829" s="130" t="s">
        <v>20755</v>
      </c>
      <c r="D829" s="130" t="str">
        <f>VLOOKUP(B829,managelist_20211101!$B$3:$C$10442,2,FALSE)</f>
        <v>人力による路面性状調査。</v>
      </c>
      <c r="E829" s="130" t="s">
        <v>127</v>
      </c>
      <c r="F829" s="130" t="s">
        <v>128</v>
      </c>
      <c r="G829" s="130" t="s">
        <v>448</v>
      </c>
    </row>
    <row r="830" spans="1:8" x14ac:dyDescent="0.15">
      <c r="A830" s="130">
        <v>829</v>
      </c>
      <c r="B830" s="130" t="s">
        <v>10666</v>
      </c>
      <c r="C830" s="130" t="s">
        <v>20753</v>
      </c>
      <c r="D830" s="130" t="str">
        <f>VLOOKUP(B830,managelist_20211101!$B$3:$C$10442,2,FALSE)</f>
        <v>管渠型側溝+縁石</v>
      </c>
      <c r="E830" s="130" t="s">
        <v>382</v>
      </c>
      <c r="F830" s="130" t="s">
        <v>331</v>
      </c>
      <c r="G830" s="130" t="s">
        <v>2834</v>
      </c>
      <c r="H830" s="130" t="s">
        <v>2835</v>
      </c>
    </row>
    <row r="831" spans="1:8" x14ac:dyDescent="0.15">
      <c r="A831" s="130">
        <v>830</v>
      </c>
      <c r="B831" s="130" t="s">
        <v>10665</v>
      </c>
      <c r="C831" s="130" t="s">
        <v>20751</v>
      </c>
      <c r="D831" s="130" t="str">
        <f>VLOOKUP(B831,managelist_20211101!$B$3:$C$10442,2,FALSE)</f>
        <v>本体打ち込み式メネジアンカー</v>
      </c>
      <c r="E831" s="130" t="s">
        <v>342</v>
      </c>
      <c r="F831" s="130" t="s">
        <v>343</v>
      </c>
      <c r="G831" s="130" t="s">
        <v>150</v>
      </c>
    </row>
    <row r="832" spans="1:8" x14ac:dyDescent="0.15">
      <c r="A832" s="130">
        <v>831</v>
      </c>
      <c r="B832" s="130" t="s">
        <v>10664</v>
      </c>
      <c r="C832" s="130" t="s">
        <v>20749</v>
      </c>
      <c r="D832" s="130" t="str">
        <f>VLOOKUP(B832,managelist_20211101!$B$3:$C$10442,2,FALSE)</f>
        <v>道路除草工(肩掛式機械除草、年1回)</v>
      </c>
      <c r="E832" s="130" t="s">
        <v>197</v>
      </c>
      <c r="F832" s="130" t="s">
        <v>201</v>
      </c>
      <c r="G832" s="130" t="s">
        <v>397</v>
      </c>
      <c r="H832" s="130" t="s">
        <v>2869</v>
      </c>
    </row>
    <row r="833" spans="1:9" x14ac:dyDescent="0.15">
      <c r="A833" s="130">
        <v>832</v>
      </c>
      <c r="B833" s="130" t="s">
        <v>5150</v>
      </c>
      <c r="C833" s="130" t="s">
        <v>14417</v>
      </c>
      <c r="D833" s="130" t="str">
        <f>VLOOKUP(B833,managelist_20211101!$B$3:$C$10442,2,FALSE)</f>
        <v>現場監督者による作業員の目視確認</v>
      </c>
      <c r="E833" s="130" t="s">
        <v>150</v>
      </c>
      <c r="F833" s="130" t="s">
        <v>150</v>
      </c>
    </row>
    <row r="834" spans="1:9" x14ac:dyDescent="0.15">
      <c r="A834" s="130">
        <v>833</v>
      </c>
      <c r="B834" s="130" t="s">
        <v>22401</v>
      </c>
      <c r="C834" s="130" t="s">
        <v>18755</v>
      </c>
      <c r="D834" s="130" t="str">
        <f>VLOOKUP(B834,managelist_20211101!$B$3:$C$10442,2,FALSE)</f>
        <v>オペレータが丁張りや対象を目視する事による手動操縦や、補助作業員による誘導を併用した施工</v>
      </c>
      <c r="E834" s="130" t="s">
        <v>382</v>
      </c>
      <c r="F834" s="130" t="s">
        <v>558</v>
      </c>
    </row>
    <row r="835" spans="1:9" x14ac:dyDescent="0.15">
      <c r="A835" s="130">
        <v>834</v>
      </c>
      <c r="B835" s="130" t="s">
        <v>8617</v>
      </c>
      <c r="C835" s="130" t="s">
        <v>18753</v>
      </c>
      <c r="D835" s="130" t="str">
        <f>VLOOKUP(B835,managelist_20211101!$B$3:$C$10442,2,FALSE)</f>
        <v>路面上にマーキングした切削深さを参照したマニュアル施工</v>
      </c>
      <c r="E835" s="130" t="s">
        <v>197</v>
      </c>
      <c r="F835" s="130" t="s">
        <v>198</v>
      </c>
      <c r="G835" s="130" t="s">
        <v>198</v>
      </c>
      <c r="I835" s="130" t="s">
        <v>381</v>
      </c>
    </row>
    <row r="836" spans="1:9" x14ac:dyDescent="0.15">
      <c r="A836" s="130">
        <v>835</v>
      </c>
      <c r="B836" s="130" t="s">
        <v>23354</v>
      </c>
      <c r="C836" s="130" t="s">
        <v>23355</v>
      </c>
      <c r="D836" s="130" t="e">
        <f>VLOOKUP(B836,managelist_20211101!$B$3:$C$10442,2,FALSE)</f>
        <v>#N/A</v>
      </c>
      <c r="E836" s="130" t="s">
        <v>57</v>
      </c>
      <c r="F836" s="130" t="s">
        <v>22327</v>
      </c>
      <c r="G836" s="130" t="s">
        <v>22372</v>
      </c>
      <c r="H836" s="130" t="s">
        <v>22258</v>
      </c>
    </row>
    <row r="837" spans="1:9" x14ac:dyDescent="0.15">
      <c r="A837" s="130">
        <v>836</v>
      </c>
      <c r="B837" s="130" t="s">
        <v>2980</v>
      </c>
      <c r="C837" s="130" t="s">
        <v>18751</v>
      </c>
      <c r="D837" s="130" t="str">
        <f>VLOOKUP(B837,managelist_20211101!$B$3:$C$10442,2,FALSE)</f>
        <v>人による近接目視点検の記録</v>
      </c>
      <c r="E837" s="130" t="s">
        <v>127</v>
      </c>
      <c r="F837" s="130" t="s">
        <v>46</v>
      </c>
      <c r="G837" s="130" t="s">
        <v>413</v>
      </c>
    </row>
    <row r="838" spans="1:9" x14ac:dyDescent="0.15">
      <c r="A838" s="130">
        <v>837</v>
      </c>
      <c r="B838" s="130" t="s">
        <v>11339</v>
      </c>
      <c r="C838" s="130" t="s">
        <v>21436</v>
      </c>
      <c r="D838" s="130" t="str">
        <f>VLOOKUP(B838,managelist_20211101!$B$3:$C$10442,2,FALSE)</f>
        <v>Rc-Ⅰ塗装系(鋼道路橋防食便覧)</v>
      </c>
      <c r="E838" s="130" t="s">
        <v>197</v>
      </c>
      <c r="F838" s="130" t="s">
        <v>200</v>
      </c>
      <c r="G838" s="130" t="s">
        <v>2832</v>
      </c>
      <c r="I838" s="130" t="s">
        <v>381</v>
      </c>
    </row>
    <row r="839" spans="1:9" x14ac:dyDescent="0.15">
      <c r="A839" s="130">
        <v>838</v>
      </c>
      <c r="B839" s="130" t="s">
        <v>6629</v>
      </c>
      <c r="C839" s="130" t="s">
        <v>16156</v>
      </c>
      <c r="D839" s="130" t="str">
        <f>VLOOKUP(B839,managelist_20211101!$B$3:$C$10442,2,FALSE)</f>
        <v>乾電池式工事保安灯</v>
      </c>
      <c r="E839" s="130" t="s">
        <v>12</v>
      </c>
      <c r="F839" s="130" t="s">
        <v>150</v>
      </c>
    </row>
    <row r="840" spans="1:9" x14ac:dyDescent="0.15">
      <c r="A840" s="130">
        <v>839</v>
      </c>
      <c r="B840" s="130" t="s">
        <v>8616</v>
      </c>
      <c r="C840" s="130" t="s">
        <v>18750</v>
      </c>
      <c r="D840" s="130" t="str">
        <f>VLOOKUP(B840,managelist_20211101!$B$3:$C$10442,2,FALSE)</f>
        <v>植生マット工(肥料袋付)</v>
      </c>
      <c r="E840" s="130" t="s">
        <v>382</v>
      </c>
      <c r="F840" s="130" t="s">
        <v>166</v>
      </c>
      <c r="G840" s="130" t="s">
        <v>386</v>
      </c>
      <c r="H840" s="130" t="s">
        <v>2833</v>
      </c>
    </row>
    <row r="841" spans="1:9" x14ac:dyDescent="0.15">
      <c r="A841" s="130">
        <v>840</v>
      </c>
      <c r="B841" s="130" t="s">
        <v>4712</v>
      </c>
      <c r="C841" s="130" t="s">
        <v>13903</v>
      </c>
      <c r="D841" s="130" t="str">
        <f>VLOOKUP(B841,managelist_20211101!$B$3:$C$10442,2,FALSE)</f>
        <v>景観透水性舗装工</v>
      </c>
      <c r="E841" s="130" t="s">
        <v>425</v>
      </c>
      <c r="F841" s="130" t="s">
        <v>4</v>
      </c>
      <c r="G841" s="130" t="s">
        <v>4</v>
      </c>
      <c r="H841" s="130" t="s">
        <v>2901</v>
      </c>
    </row>
    <row r="842" spans="1:9" x14ac:dyDescent="0.15">
      <c r="A842" s="130">
        <v>841</v>
      </c>
      <c r="B842" s="130" t="s">
        <v>4711</v>
      </c>
      <c r="C842" s="130" t="s">
        <v>13901</v>
      </c>
      <c r="D842" s="130" t="str">
        <f>VLOOKUP(B842,managelist_20211101!$B$3:$C$10442,2,FALSE)</f>
        <v>酸洗処理工法</v>
      </c>
      <c r="E842" s="130" t="s">
        <v>489</v>
      </c>
      <c r="F842" s="130" t="s">
        <v>490</v>
      </c>
      <c r="G842" s="130" t="s">
        <v>2871</v>
      </c>
    </row>
    <row r="843" spans="1:9" x14ac:dyDescent="0.15">
      <c r="A843" s="130">
        <v>842</v>
      </c>
      <c r="B843" s="130" t="s">
        <v>10663</v>
      </c>
      <c r="C843" s="130" t="s">
        <v>20748</v>
      </c>
      <c r="D843" s="130" t="str">
        <f>VLOOKUP(B843,managelist_20211101!$B$3:$C$10442,2,FALSE)</f>
        <v>誘導員による吊荷作業</v>
      </c>
      <c r="E843" s="130" t="s">
        <v>12</v>
      </c>
      <c r="F843" s="130" t="s">
        <v>14</v>
      </c>
    </row>
    <row r="844" spans="1:9" x14ac:dyDescent="0.15">
      <c r="A844" s="130">
        <v>843</v>
      </c>
      <c r="B844" s="130" t="s">
        <v>10662</v>
      </c>
      <c r="C844" s="130" t="s">
        <v>20746</v>
      </c>
      <c r="D844" s="130" t="str">
        <f>VLOOKUP(B844,managelist_20211101!$B$3:$C$10442,2,FALSE)</f>
        <v>誘導員による注意喚起</v>
      </c>
      <c r="E844" s="130" t="s">
        <v>12</v>
      </c>
      <c r="F844" s="130" t="s">
        <v>14</v>
      </c>
    </row>
    <row r="845" spans="1:9" x14ac:dyDescent="0.15">
      <c r="A845" s="130">
        <v>844</v>
      </c>
      <c r="B845" s="130" t="s">
        <v>10661</v>
      </c>
      <c r="C845" s="130" t="s">
        <v>20743</v>
      </c>
      <c r="D845" s="130" t="str">
        <f>VLOOKUP(B845,managelist_20211101!$B$3:$C$10442,2,FALSE)</f>
        <v>現場管理者による入退札を用いた入退場管理</v>
      </c>
      <c r="E845" s="130" t="s">
        <v>150</v>
      </c>
      <c r="F845" s="130" t="s">
        <v>150</v>
      </c>
    </row>
    <row r="846" spans="1:9" x14ac:dyDescent="0.15">
      <c r="A846" s="130">
        <v>845</v>
      </c>
      <c r="B846" s="130" t="s">
        <v>10660</v>
      </c>
      <c r="C846" s="130" t="s">
        <v>20741</v>
      </c>
      <c r="D846" s="130" t="str">
        <f>VLOOKUP(B846,managelist_20211101!$B$3:$C$10442,2,FALSE)</f>
        <v>カラーコーンによる作業範囲の明示と監視員配置</v>
      </c>
      <c r="E846" s="130" t="s">
        <v>150</v>
      </c>
      <c r="F846" s="130" t="s">
        <v>150</v>
      </c>
    </row>
    <row r="847" spans="1:9" x14ac:dyDescent="0.15">
      <c r="A847" s="130">
        <v>846</v>
      </c>
      <c r="B847" s="130" t="s">
        <v>10659</v>
      </c>
      <c r="C847" s="130" t="s">
        <v>20739</v>
      </c>
      <c r="D847" s="130" t="str">
        <f>VLOOKUP(B847,managelist_20211101!$B$3:$C$10442,2,FALSE)</f>
        <v>標準の制御装置・副制御装置</v>
      </c>
      <c r="E847" s="130" t="s">
        <v>54</v>
      </c>
      <c r="F847" s="130" t="s">
        <v>56</v>
      </c>
      <c r="G847" s="130" t="s">
        <v>12337</v>
      </c>
      <c r="H847" s="130" t="s">
        <v>12154</v>
      </c>
    </row>
    <row r="848" spans="1:9" x14ac:dyDescent="0.15">
      <c r="A848" s="130">
        <v>847</v>
      </c>
      <c r="B848" s="130" t="s">
        <v>10658</v>
      </c>
      <c r="C848" s="130" t="s">
        <v>20737</v>
      </c>
      <c r="D848" s="130" t="str">
        <f>VLOOKUP(B848,managelist_20211101!$B$3:$C$10442,2,FALSE)</f>
        <v>重機ブザー等による安全周知</v>
      </c>
      <c r="E848" s="130" t="s">
        <v>150</v>
      </c>
      <c r="F848" s="130" t="s">
        <v>150</v>
      </c>
    </row>
    <row r="849" spans="1:9" x14ac:dyDescent="0.15">
      <c r="A849" s="130">
        <v>848</v>
      </c>
      <c r="B849" s="130" t="s">
        <v>22402</v>
      </c>
      <c r="C849" s="130" t="s">
        <v>20735</v>
      </c>
      <c r="D849" s="130" t="str">
        <f>VLOOKUP(B849,managelist_20211101!$B$3:$C$10442,2,FALSE)</f>
        <v>安全教育用ビデオの視聴</v>
      </c>
      <c r="E849" s="130" t="s">
        <v>150</v>
      </c>
      <c r="F849" s="130" t="s">
        <v>150</v>
      </c>
    </row>
    <row r="850" spans="1:9" x14ac:dyDescent="0.15">
      <c r="A850" s="130">
        <v>849</v>
      </c>
      <c r="B850" s="130" t="s">
        <v>23356</v>
      </c>
      <c r="C850" s="130" t="s">
        <v>23357</v>
      </c>
      <c r="D850" s="130" t="e">
        <f>VLOOKUP(B850,managelist_20211101!$B$3:$C$10442,2,FALSE)</f>
        <v>#N/A</v>
      </c>
      <c r="E850" s="130" t="s">
        <v>57</v>
      </c>
      <c r="F850" s="130" t="s">
        <v>506</v>
      </c>
      <c r="G850" s="130" t="s">
        <v>2920</v>
      </c>
      <c r="H850" s="130" t="s">
        <v>2921</v>
      </c>
      <c r="I850" s="130" t="s">
        <v>381</v>
      </c>
    </row>
    <row r="851" spans="1:9" x14ac:dyDescent="0.15">
      <c r="A851" s="130">
        <v>850</v>
      </c>
      <c r="B851" s="130" t="s">
        <v>8615</v>
      </c>
      <c r="C851" s="130" t="s">
        <v>18748</v>
      </c>
      <c r="D851" s="130" t="str">
        <f>VLOOKUP(B851,managelist_20211101!$B$3:$C$10442,2,FALSE)</f>
        <v>ポリマーセメントモルタル乾式吹付けによる断面修復工法</v>
      </c>
      <c r="E851" s="130" t="s">
        <v>197</v>
      </c>
      <c r="F851" s="130" t="s">
        <v>200</v>
      </c>
      <c r="G851" s="130" t="s">
        <v>12203</v>
      </c>
    </row>
    <row r="852" spans="1:9" x14ac:dyDescent="0.15">
      <c r="A852" s="130">
        <v>851</v>
      </c>
      <c r="B852" s="130" t="s">
        <v>8614</v>
      </c>
      <c r="C852" s="130" t="s">
        <v>18746</v>
      </c>
      <c r="D852" s="130" t="str">
        <f>VLOOKUP(B852,managelist_20211101!$B$3:$C$10442,2,FALSE)</f>
        <v>オペレータの目測とトラックスケールの併用によるダンプトラックの積載重量管理</v>
      </c>
      <c r="E852" s="130" t="s">
        <v>380</v>
      </c>
      <c r="F852" s="130" t="s">
        <v>380</v>
      </c>
      <c r="G852" s="130" t="s">
        <v>2849</v>
      </c>
    </row>
    <row r="853" spans="1:9" x14ac:dyDescent="0.15">
      <c r="A853" s="130">
        <v>852</v>
      </c>
      <c r="B853" s="130" t="s">
        <v>22403</v>
      </c>
      <c r="C853" s="130" t="s">
        <v>14414</v>
      </c>
      <c r="D853" s="130" t="str">
        <f>VLOOKUP(B853,managelist_20211101!$B$3:$C$10442,2,FALSE)</f>
        <v>カットバックアスファルト系常温合材</v>
      </c>
      <c r="E853" s="130" t="s">
        <v>197</v>
      </c>
      <c r="F853" s="130" t="s">
        <v>220</v>
      </c>
      <c r="G853" s="130" t="s">
        <v>2842</v>
      </c>
    </row>
    <row r="854" spans="1:9" x14ac:dyDescent="0.15">
      <c r="A854" s="130">
        <v>853</v>
      </c>
      <c r="B854" s="130" t="s">
        <v>4098</v>
      </c>
      <c r="C854" s="130" t="s">
        <v>13262</v>
      </c>
      <c r="D854" s="130" t="str">
        <f>VLOOKUP(B854,managelist_20211101!$B$3:$C$10442,2,FALSE)</f>
        <v>管渠型側溝(天端中央スリット)及び歩車道境界ブロック</v>
      </c>
      <c r="E854" s="130" t="s">
        <v>382</v>
      </c>
      <c r="F854" s="130" t="s">
        <v>331</v>
      </c>
      <c r="I854" s="130" t="s">
        <v>381</v>
      </c>
    </row>
    <row r="855" spans="1:9" x14ac:dyDescent="0.15">
      <c r="A855" s="130">
        <v>854</v>
      </c>
      <c r="B855" s="130" t="s">
        <v>6628</v>
      </c>
      <c r="C855" s="130" t="s">
        <v>16154</v>
      </c>
      <c r="D855" s="130" t="str">
        <f>VLOOKUP(B855,managelist_20211101!$B$3:$C$10442,2,FALSE)</f>
        <v>道路除草工(肩掛け式 : 飛び石保護有り : 高速回転刃)</v>
      </c>
      <c r="E855" s="130" t="s">
        <v>197</v>
      </c>
      <c r="F855" s="130" t="s">
        <v>201</v>
      </c>
      <c r="G855" s="130" t="s">
        <v>201</v>
      </c>
    </row>
    <row r="856" spans="1:9" x14ac:dyDescent="0.15">
      <c r="A856" s="130">
        <v>855</v>
      </c>
      <c r="B856" s="130" t="s">
        <v>8613</v>
      </c>
      <c r="C856" s="130" t="s">
        <v>18745</v>
      </c>
      <c r="D856" s="130" t="str">
        <f>VLOOKUP(B856,managelist_20211101!$B$3:$C$10442,2,FALSE)</f>
        <v>集排水ボーリング工</v>
      </c>
      <c r="E856" s="130" t="s">
        <v>45</v>
      </c>
      <c r="F856" s="130" t="s">
        <v>206</v>
      </c>
    </row>
    <row r="857" spans="1:9" x14ac:dyDescent="0.15">
      <c r="A857" s="130">
        <v>856</v>
      </c>
      <c r="B857" s="130" t="s">
        <v>11338</v>
      </c>
      <c r="C857" s="130" t="s">
        <v>21434</v>
      </c>
      <c r="D857" s="130" t="str">
        <f>VLOOKUP(B857,managelist_20211101!$B$3:$C$10442,2,FALSE)</f>
        <v>覆式落石防護網工</v>
      </c>
      <c r="E857" s="130" t="s">
        <v>443</v>
      </c>
      <c r="F857" s="130" t="s">
        <v>444</v>
      </c>
      <c r="G857" s="130" t="s">
        <v>2879</v>
      </c>
      <c r="H857" s="130" t="s">
        <v>2880</v>
      </c>
    </row>
    <row r="858" spans="1:9" x14ac:dyDescent="0.15">
      <c r="A858" s="130">
        <v>857</v>
      </c>
      <c r="B858" s="130" t="s">
        <v>11337</v>
      </c>
      <c r="C858" s="130" t="s">
        <v>21431</v>
      </c>
      <c r="D858" s="130" t="str">
        <f>VLOOKUP(B858,managelist_20211101!$B$3:$C$10442,2,FALSE)</f>
        <v>タイヤチェック要員による人力判別</v>
      </c>
      <c r="E858" s="130" t="s">
        <v>49</v>
      </c>
      <c r="F858" s="130" t="s">
        <v>12323</v>
      </c>
    </row>
    <row r="859" spans="1:9" x14ac:dyDescent="0.15">
      <c r="A859" s="130">
        <v>858</v>
      </c>
      <c r="B859" s="130" t="s">
        <v>6627</v>
      </c>
      <c r="C859" s="130" t="s">
        <v>16153</v>
      </c>
      <c r="D859" s="130" t="str">
        <f>VLOOKUP(B859,managelist_20211101!$B$3:$C$10442,2,FALSE)</f>
        <v>ダブルナット</v>
      </c>
      <c r="E859" s="130" t="s">
        <v>443</v>
      </c>
      <c r="F859" s="130" t="s">
        <v>444</v>
      </c>
      <c r="G859" s="130" t="s">
        <v>2886</v>
      </c>
    </row>
    <row r="860" spans="1:9" x14ac:dyDescent="0.15">
      <c r="A860" s="130">
        <v>859</v>
      </c>
      <c r="B860" s="130" t="s">
        <v>22404</v>
      </c>
      <c r="C860" s="130" t="s">
        <v>13261</v>
      </c>
      <c r="D860" s="130" t="str">
        <f>VLOOKUP(B860,managelist_20211101!$B$3:$C$10442,2,FALSE)</f>
        <v>シラン系表面含浸材</v>
      </c>
      <c r="E860" s="130" t="s">
        <v>11</v>
      </c>
      <c r="F860" s="130" t="s">
        <v>11</v>
      </c>
      <c r="G860" s="130" t="s">
        <v>150</v>
      </c>
    </row>
    <row r="861" spans="1:9" x14ac:dyDescent="0.15">
      <c r="A861" s="130">
        <v>860</v>
      </c>
      <c r="B861" s="130" t="s">
        <v>22405</v>
      </c>
      <c r="C861" s="130" t="s">
        <v>13258</v>
      </c>
      <c r="D861" s="130" t="str">
        <f>VLOOKUP(B861,managelist_20211101!$B$3:$C$10442,2,FALSE)</f>
        <v>大型土のう積層工法</v>
      </c>
      <c r="E861" s="130" t="s">
        <v>12</v>
      </c>
      <c r="F861" s="130" t="s">
        <v>150</v>
      </c>
      <c r="I861" s="130" t="s">
        <v>381</v>
      </c>
    </row>
    <row r="862" spans="1:9" x14ac:dyDescent="0.15">
      <c r="A862" s="130">
        <v>861</v>
      </c>
      <c r="B862" s="130" t="s">
        <v>4097</v>
      </c>
      <c r="C862" s="130" t="s">
        <v>13256</v>
      </c>
      <c r="D862" s="130" t="str">
        <f>VLOOKUP(B862,managelist_20211101!$B$3:$C$10442,2,FALSE)</f>
        <v>鋼製フィンガージョイント</v>
      </c>
      <c r="E862" s="130" t="s">
        <v>466</v>
      </c>
      <c r="F862" s="130" t="s">
        <v>556</v>
      </c>
      <c r="I862" s="130" t="s">
        <v>381</v>
      </c>
    </row>
    <row r="863" spans="1:9" x14ac:dyDescent="0.15">
      <c r="A863" s="130">
        <v>862</v>
      </c>
      <c r="B863" s="130" t="s">
        <v>4096</v>
      </c>
      <c r="C863" s="130" t="s">
        <v>13254</v>
      </c>
      <c r="D863" s="130" t="str">
        <f>VLOOKUP(B863,managelist_20211101!$B$3:$C$10442,2,FALSE)</f>
        <v>破砕スラグ細骨材</v>
      </c>
      <c r="E863" s="130" t="s">
        <v>11</v>
      </c>
      <c r="F863" s="130" t="s">
        <v>11</v>
      </c>
      <c r="G863" s="130" t="s">
        <v>126</v>
      </c>
    </row>
    <row r="864" spans="1:9" x14ac:dyDescent="0.15">
      <c r="A864" s="130">
        <v>863</v>
      </c>
      <c r="B864" s="130" t="s">
        <v>22406</v>
      </c>
      <c r="C864" s="130" t="s">
        <v>13899</v>
      </c>
      <c r="D864" s="130" t="str">
        <f>VLOOKUP(B864,managelist_20211101!$B$3:$C$10442,2,FALSE)</f>
        <v>湿式エンジンカッター</v>
      </c>
      <c r="E864" s="130" t="s">
        <v>382</v>
      </c>
      <c r="F864" s="130" t="s">
        <v>2</v>
      </c>
      <c r="G864" s="130" t="s">
        <v>2826</v>
      </c>
      <c r="H864" s="130" t="s">
        <v>2827</v>
      </c>
    </row>
    <row r="865" spans="1:9" x14ac:dyDescent="0.15">
      <c r="A865" s="130">
        <v>864</v>
      </c>
      <c r="B865" s="130" t="s">
        <v>5149</v>
      </c>
      <c r="C865" s="130" t="s">
        <v>14412</v>
      </c>
      <c r="D865" s="130" t="str">
        <f>VLOOKUP(B865,managelist_20211101!$B$3:$C$10442,2,FALSE)</f>
        <v>土のうを設置する養生シート</v>
      </c>
      <c r="E865" s="130" t="s">
        <v>382</v>
      </c>
      <c r="F865" s="130" t="s">
        <v>166</v>
      </c>
      <c r="G865" s="130" t="s">
        <v>150</v>
      </c>
      <c r="I865" s="130" t="s">
        <v>381</v>
      </c>
    </row>
    <row r="866" spans="1:9" x14ac:dyDescent="0.15">
      <c r="A866" s="130">
        <v>865</v>
      </c>
      <c r="B866" s="130" t="s">
        <v>8612</v>
      </c>
      <c r="C866" s="130" t="s">
        <v>18742</v>
      </c>
      <c r="D866" s="130" t="str">
        <f>VLOOKUP(B866,managelist_20211101!$B$3:$C$10442,2,FALSE)</f>
        <v xml:space="preserve"> 二次元CADを用いての技能者が現場加工を行う配管路構築技術</v>
      </c>
      <c r="E866" s="130" t="s">
        <v>508</v>
      </c>
      <c r="F866" s="130" t="s">
        <v>507</v>
      </c>
    </row>
    <row r="867" spans="1:9" x14ac:dyDescent="0.15">
      <c r="A867" s="130">
        <v>866</v>
      </c>
      <c r="B867" s="130" t="s">
        <v>8611</v>
      </c>
      <c r="C867" s="130" t="s">
        <v>18739</v>
      </c>
      <c r="D867" s="130" t="str">
        <f>VLOOKUP(B867,managelist_20211101!$B$3:$C$10442,2,FALSE)</f>
        <v>浮子法による流速観測</v>
      </c>
      <c r="E867" s="130" t="s">
        <v>127</v>
      </c>
      <c r="F867" s="130" t="s">
        <v>513</v>
      </c>
      <c r="G867" s="130" t="s">
        <v>12314</v>
      </c>
    </row>
    <row r="868" spans="1:9" x14ac:dyDescent="0.15">
      <c r="A868" s="130">
        <v>867</v>
      </c>
      <c r="B868" s="130" t="s">
        <v>6626</v>
      </c>
      <c r="C868" s="130" t="s">
        <v>16151</v>
      </c>
      <c r="D868" s="130" t="str">
        <f>VLOOKUP(B868,managelist_20211101!$B$3:$C$10442,2,FALSE)</f>
        <v>VP管+ダクトスリーブ</v>
      </c>
      <c r="E868" s="130" t="s">
        <v>54</v>
      </c>
      <c r="F868" s="130" t="s">
        <v>1632</v>
      </c>
      <c r="G868" s="130" t="s">
        <v>2853</v>
      </c>
      <c r="H868" s="130" t="s">
        <v>2854</v>
      </c>
    </row>
    <row r="869" spans="1:9" x14ac:dyDescent="0.15">
      <c r="A869" s="130">
        <v>868</v>
      </c>
      <c r="B869" s="130" t="s">
        <v>6625</v>
      </c>
      <c r="C869" s="130" t="s">
        <v>16149</v>
      </c>
      <c r="D869" s="130" t="str">
        <f>VLOOKUP(B869,managelist_20211101!$B$3:$C$10442,2,FALSE)</f>
        <v>水銀灯照明</v>
      </c>
      <c r="E869" s="130" t="s">
        <v>342</v>
      </c>
      <c r="F869" s="130" t="s">
        <v>150</v>
      </c>
    </row>
    <row r="870" spans="1:9" x14ac:dyDescent="0.15">
      <c r="A870" s="130">
        <v>869</v>
      </c>
      <c r="B870" s="130" t="s">
        <v>23358</v>
      </c>
      <c r="C870" s="130" t="s">
        <v>23359</v>
      </c>
      <c r="D870" s="130" t="e">
        <f>VLOOKUP(B870,managelist_20211101!$B$3:$C$10442,2,FALSE)</f>
        <v>#N/A</v>
      </c>
      <c r="E870" s="130" t="s">
        <v>57</v>
      </c>
      <c r="F870" s="130" t="s">
        <v>425</v>
      </c>
      <c r="G870" s="130" t="s">
        <v>427</v>
      </c>
      <c r="H870" s="130" t="s">
        <v>22282</v>
      </c>
    </row>
    <row r="871" spans="1:9" x14ac:dyDescent="0.15">
      <c r="A871" s="130">
        <v>870</v>
      </c>
      <c r="B871" s="130" t="s">
        <v>22407</v>
      </c>
      <c r="C871" s="130" t="s">
        <v>20733</v>
      </c>
      <c r="D871" s="130" t="str">
        <f>VLOOKUP(B871,managelist_20211101!$B$3:$C$10442,2,FALSE)</f>
        <v>汎用表計算ソフトを使用し、書類の作成及びペーパーによるチェック</v>
      </c>
      <c r="E871" s="130" t="s">
        <v>538</v>
      </c>
      <c r="F871" s="130" t="s">
        <v>150</v>
      </c>
    </row>
    <row r="872" spans="1:9" x14ac:dyDescent="0.15">
      <c r="A872" s="130">
        <v>871</v>
      </c>
      <c r="B872" s="130" t="s">
        <v>10657</v>
      </c>
      <c r="C872" s="130" t="s">
        <v>20731</v>
      </c>
      <c r="D872" s="130" t="str">
        <f>VLOOKUP(B872,managelist_20211101!$B$3:$C$10442,2,FALSE)</f>
        <v>人力による掘削・法面整形</v>
      </c>
      <c r="E872" s="130" t="s">
        <v>380</v>
      </c>
      <c r="F872" s="130" t="s">
        <v>380</v>
      </c>
      <c r="G872" s="130" t="s">
        <v>2849</v>
      </c>
      <c r="I872" s="130" t="s">
        <v>381</v>
      </c>
    </row>
    <row r="873" spans="1:9" x14ac:dyDescent="0.15">
      <c r="A873" s="130">
        <v>872</v>
      </c>
      <c r="B873" s="130" t="s">
        <v>10656</v>
      </c>
      <c r="C873" s="130" t="s">
        <v>20729</v>
      </c>
      <c r="D873" s="130" t="str">
        <f>VLOOKUP(B873,managelist_20211101!$B$3:$C$10442,2,FALSE)</f>
        <v>スクレーパ+サンダー+完全養生</v>
      </c>
      <c r="E873" s="130" t="s">
        <v>197</v>
      </c>
      <c r="F873" s="130" t="s">
        <v>200</v>
      </c>
      <c r="G873" s="130" t="s">
        <v>2832</v>
      </c>
    </row>
    <row r="874" spans="1:9" x14ac:dyDescent="0.15">
      <c r="A874" s="130">
        <v>873</v>
      </c>
      <c r="B874" s="130" t="s">
        <v>2981</v>
      </c>
      <c r="C874" s="130" t="s">
        <v>20727</v>
      </c>
      <c r="D874" s="130" t="str">
        <f>VLOOKUP(B874,managelist_20211101!$B$3:$C$10442,2,FALSE)</f>
        <v>橋梁点検車を用いた近接目視点検</v>
      </c>
      <c r="E874" s="130" t="s">
        <v>127</v>
      </c>
      <c r="F874" s="130" t="s">
        <v>46</v>
      </c>
      <c r="G874" s="130" t="s">
        <v>413</v>
      </c>
    </row>
    <row r="875" spans="1:9" x14ac:dyDescent="0.15">
      <c r="A875" s="130">
        <v>874</v>
      </c>
      <c r="B875" s="130" t="s">
        <v>10655</v>
      </c>
      <c r="C875" s="130" t="s">
        <v>20725</v>
      </c>
      <c r="D875" s="130" t="str">
        <f>VLOOKUP(B875,managelist_20211101!$B$3:$C$10442,2,FALSE)</f>
        <v>熱電対によるコンクリート内部温度を管理者による現地監視</v>
      </c>
      <c r="E875" s="130" t="s">
        <v>11</v>
      </c>
      <c r="F875" s="130" t="s">
        <v>390</v>
      </c>
      <c r="G875" s="130" t="s">
        <v>390</v>
      </c>
      <c r="H875" s="130" t="s">
        <v>2850</v>
      </c>
      <c r="I875" s="130" t="s">
        <v>381</v>
      </c>
    </row>
    <row r="876" spans="1:9" x14ac:dyDescent="0.15">
      <c r="A876" s="130">
        <v>875</v>
      </c>
      <c r="B876" s="130" t="s">
        <v>8610</v>
      </c>
      <c r="C876" s="130" t="s">
        <v>18737</v>
      </c>
      <c r="D876" s="130" t="str">
        <f>VLOOKUP(B876,managelist_20211101!$B$3:$C$10442,2,FALSE)</f>
        <v>仮設土留と場所打擁壁工</v>
      </c>
      <c r="E876" s="130" t="s">
        <v>382</v>
      </c>
      <c r="F876" s="130" t="s">
        <v>2</v>
      </c>
      <c r="G876" s="130" t="s">
        <v>12028</v>
      </c>
    </row>
    <row r="877" spans="1:9" x14ac:dyDescent="0.15">
      <c r="A877" s="130">
        <v>876</v>
      </c>
      <c r="B877" s="130" t="s">
        <v>8609</v>
      </c>
      <c r="C877" s="130" t="s">
        <v>18735</v>
      </c>
      <c r="D877" s="130" t="str">
        <f>VLOOKUP(B877,managelist_20211101!$B$3:$C$10442,2,FALSE)</f>
        <v>ブラストによる摩擦接合面処理</v>
      </c>
      <c r="E877" s="130" t="s">
        <v>197</v>
      </c>
      <c r="F877" s="130" t="s">
        <v>200</v>
      </c>
      <c r="G877" s="130" t="s">
        <v>150</v>
      </c>
    </row>
    <row r="878" spans="1:9" x14ac:dyDescent="0.15">
      <c r="A878" s="130">
        <v>877</v>
      </c>
      <c r="B878" s="130" t="s">
        <v>8608</v>
      </c>
      <c r="C878" s="130" t="s">
        <v>18733</v>
      </c>
      <c r="D878" s="130" t="str">
        <f>VLOOKUP(B878,managelist_20211101!$B$3:$C$10442,2,FALSE)</f>
        <v>PACと高分子凝集剤による凝集処理</v>
      </c>
      <c r="E878" s="130" t="s">
        <v>72</v>
      </c>
      <c r="F878" s="130" t="s">
        <v>74</v>
      </c>
    </row>
    <row r="879" spans="1:9" x14ac:dyDescent="0.15">
      <c r="A879" s="130">
        <v>878</v>
      </c>
      <c r="B879" s="130" t="s">
        <v>8607</v>
      </c>
      <c r="C879" s="130" t="s">
        <v>18731</v>
      </c>
      <c r="D879" s="130" t="str">
        <f>VLOOKUP(B879,managelist_20211101!$B$3:$C$10442,2,FALSE)</f>
        <v>LED電光表示機</v>
      </c>
      <c r="E879" s="130" t="s">
        <v>12</v>
      </c>
      <c r="F879" s="130" t="s">
        <v>150</v>
      </c>
    </row>
    <row r="880" spans="1:9" x14ac:dyDescent="0.15">
      <c r="A880" s="130">
        <v>879</v>
      </c>
      <c r="B880" s="130" t="s">
        <v>8606</v>
      </c>
      <c r="C880" s="130" t="s">
        <v>18729</v>
      </c>
      <c r="D880" s="130" t="str">
        <f>VLOOKUP(B880,managelist_20211101!$B$3:$C$10442,2,FALSE)</f>
        <v>中性・酸性系薬液注入材</v>
      </c>
      <c r="E880" s="130" t="s">
        <v>382</v>
      </c>
      <c r="F880" s="130" t="s">
        <v>77</v>
      </c>
      <c r="G880" s="130" t="s">
        <v>12047</v>
      </c>
      <c r="H880" s="130" t="s">
        <v>12063</v>
      </c>
    </row>
    <row r="881" spans="1:9" x14ac:dyDescent="0.15">
      <c r="A881" s="130">
        <v>880</v>
      </c>
      <c r="B881" s="130" t="s">
        <v>8605</v>
      </c>
      <c r="C881" s="130" t="s">
        <v>18727</v>
      </c>
      <c r="D881" s="130" t="str">
        <f>VLOOKUP(B881,managelist_20211101!$B$3:$C$10442,2,FALSE)</f>
        <v>SWS(スウェーデン式サウンディング)試験</v>
      </c>
      <c r="E881" s="130" t="s">
        <v>127</v>
      </c>
      <c r="F881" s="130" t="s">
        <v>129</v>
      </c>
      <c r="G881" s="130" t="s">
        <v>2899</v>
      </c>
    </row>
    <row r="882" spans="1:9" x14ac:dyDescent="0.15">
      <c r="A882" s="130">
        <v>881</v>
      </c>
      <c r="B882" s="130" t="s">
        <v>8604</v>
      </c>
      <c r="C882" s="130" t="s">
        <v>18725</v>
      </c>
      <c r="D882" s="130" t="str">
        <f>VLOOKUP(B882,managelist_20211101!$B$3:$C$10442,2,FALSE)</f>
        <v>ダブルパッカー工法</v>
      </c>
      <c r="E882" s="130" t="s">
        <v>382</v>
      </c>
      <c r="F882" s="130" t="s">
        <v>77</v>
      </c>
      <c r="G882" s="130" t="s">
        <v>12047</v>
      </c>
      <c r="H882" s="130" t="s">
        <v>12063</v>
      </c>
    </row>
    <row r="883" spans="1:9" x14ac:dyDescent="0.15">
      <c r="A883" s="130">
        <v>882</v>
      </c>
      <c r="B883" s="130" t="s">
        <v>8603</v>
      </c>
      <c r="C883" s="130" t="s">
        <v>18723</v>
      </c>
      <c r="D883" s="130" t="str">
        <f>VLOOKUP(B883,managelist_20211101!$B$3:$C$10442,2,FALSE)</f>
        <v>比抵抗法2次元探査(高密度電気探査法)</v>
      </c>
      <c r="E883" s="130" t="s">
        <v>127</v>
      </c>
      <c r="F883" s="130" t="s">
        <v>129</v>
      </c>
      <c r="G883" s="130" t="s">
        <v>2899</v>
      </c>
    </row>
    <row r="884" spans="1:9" x14ac:dyDescent="0.15">
      <c r="A884" s="130">
        <v>883</v>
      </c>
      <c r="B884" s="130" t="s">
        <v>4710</v>
      </c>
      <c r="C884" s="130" t="s">
        <v>13897</v>
      </c>
      <c r="D884" s="130" t="str">
        <f>VLOOKUP(B884,managelist_20211101!$B$3:$C$10442,2,FALSE)</f>
        <v>引き抜き工法</v>
      </c>
      <c r="E884" s="130" t="s">
        <v>382</v>
      </c>
      <c r="F884" s="130" t="s">
        <v>166</v>
      </c>
      <c r="G884" s="130" t="s">
        <v>390</v>
      </c>
      <c r="H884" s="130" t="s">
        <v>171</v>
      </c>
    </row>
    <row r="885" spans="1:9" x14ac:dyDescent="0.15">
      <c r="A885" s="130">
        <v>884</v>
      </c>
      <c r="B885" s="130" t="s">
        <v>6624</v>
      </c>
      <c r="C885" s="130" t="s">
        <v>16147</v>
      </c>
      <c r="D885" s="130" t="str">
        <f>VLOOKUP(B885,managelist_20211101!$B$3:$C$10442,2,FALSE)</f>
        <v>機械除草(肩掛け式)</v>
      </c>
      <c r="E885" s="130" t="s">
        <v>197</v>
      </c>
      <c r="F885" s="130" t="s">
        <v>201</v>
      </c>
      <c r="G885" s="130" t="s">
        <v>201</v>
      </c>
    </row>
    <row r="886" spans="1:9" x14ac:dyDescent="0.15">
      <c r="A886" s="130">
        <v>885</v>
      </c>
      <c r="B886" s="130" t="s">
        <v>6623</v>
      </c>
      <c r="C886" s="130" t="s">
        <v>16145</v>
      </c>
      <c r="D886" s="130" t="str">
        <f>VLOOKUP(B886,managelist_20211101!$B$3:$C$10442,2,FALSE)</f>
        <v>丁張り等を使用した排土板付バックホウでの施工</v>
      </c>
      <c r="E886" s="130" t="s">
        <v>425</v>
      </c>
      <c r="F886" s="130" t="s">
        <v>426</v>
      </c>
    </row>
    <row r="887" spans="1:9" x14ac:dyDescent="0.15">
      <c r="A887" s="130">
        <v>886</v>
      </c>
      <c r="B887" s="130" t="s">
        <v>5148</v>
      </c>
      <c r="C887" s="130" t="s">
        <v>14411</v>
      </c>
      <c r="D887" s="130" t="str">
        <f>VLOOKUP(B887,managelist_20211101!$B$3:$C$10442,2,FALSE)</f>
        <v>重防食塗装(Rc-Ⅰ塗装系)</v>
      </c>
      <c r="E887" s="130" t="s">
        <v>197</v>
      </c>
      <c r="F887" s="130" t="s">
        <v>200</v>
      </c>
      <c r="G887" s="130" t="s">
        <v>2832</v>
      </c>
    </row>
    <row r="888" spans="1:9" x14ac:dyDescent="0.15">
      <c r="A888" s="130">
        <v>887</v>
      </c>
      <c r="B888" s="130" t="s">
        <v>8602</v>
      </c>
      <c r="C888" s="130" t="s">
        <v>18721</v>
      </c>
      <c r="D888" s="130" t="str">
        <f>VLOOKUP(B888,managelist_20211101!$B$3:$C$10442,2,FALSE)</f>
        <v>金属系あと施工アンカー工法(本体打込み式)</v>
      </c>
      <c r="E888" s="130" t="s">
        <v>382</v>
      </c>
      <c r="F888" s="130" t="s">
        <v>78</v>
      </c>
      <c r="G888" s="130" t="s">
        <v>150</v>
      </c>
    </row>
    <row r="889" spans="1:9" x14ac:dyDescent="0.15">
      <c r="A889" s="130">
        <v>888</v>
      </c>
      <c r="B889" s="130" t="s">
        <v>8601</v>
      </c>
      <c r="C889" s="130" t="s">
        <v>18719</v>
      </c>
      <c r="D889" s="130" t="str">
        <f>VLOOKUP(B889,managelist_20211101!$B$3:$C$10442,2,FALSE)</f>
        <v>地面で直接洗浄</v>
      </c>
      <c r="E889" s="130" t="s">
        <v>508</v>
      </c>
      <c r="F889" s="130" t="s">
        <v>150</v>
      </c>
    </row>
    <row r="890" spans="1:9" x14ac:dyDescent="0.15">
      <c r="A890" s="130">
        <v>889</v>
      </c>
      <c r="B890" s="130" t="s">
        <v>4709</v>
      </c>
      <c r="C890" s="130" t="s">
        <v>13895</v>
      </c>
      <c r="D890" s="130" t="str">
        <f>VLOOKUP(B890,managelist_20211101!$B$3:$C$10442,2,FALSE)</f>
        <v>位相制御回路がない通常のトランス</v>
      </c>
      <c r="E890" s="130" t="s">
        <v>382</v>
      </c>
      <c r="F890" s="130" t="s">
        <v>559</v>
      </c>
    </row>
    <row r="891" spans="1:9" x14ac:dyDescent="0.15">
      <c r="A891" s="130">
        <v>890</v>
      </c>
      <c r="B891" s="130" t="s">
        <v>4095</v>
      </c>
      <c r="C891" s="130" t="s">
        <v>13252</v>
      </c>
      <c r="D891" s="130" t="str">
        <f>VLOOKUP(B891,managelist_20211101!$B$3:$C$10442,2,FALSE)</f>
        <v>目印の設置等による作業範囲の明示</v>
      </c>
      <c r="E891" s="130" t="s">
        <v>58</v>
      </c>
      <c r="F891" s="130" t="s">
        <v>544</v>
      </c>
      <c r="G891" s="130" t="s">
        <v>2852</v>
      </c>
      <c r="H891" s="130" t="s">
        <v>12076</v>
      </c>
    </row>
    <row r="892" spans="1:9" x14ac:dyDescent="0.15">
      <c r="A892" s="130">
        <v>891</v>
      </c>
      <c r="B892" s="130" t="s">
        <v>6622</v>
      </c>
      <c r="C892" s="130" t="s">
        <v>16142</v>
      </c>
      <c r="D892" s="130" t="str">
        <f>VLOOKUP(B892,managelist_20211101!$B$3:$C$10442,2,FALSE)</f>
        <v>施工現場内において人による計測、誘導、監視</v>
      </c>
      <c r="E892" s="130" t="s">
        <v>382</v>
      </c>
      <c r="F892" s="130" t="s">
        <v>76</v>
      </c>
      <c r="G892" s="130" t="s">
        <v>390</v>
      </c>
      <c r="H892" s="130" t="s">
        <v>171</v>
      </c>
    </row>
    <row r="893" spans="1:9" x14ac:dyDescent="0.15">
      <c r="A893" s="130">
        <v>892</v>
      </c>
      <c r="B893" s="130" t="s">
        <v>6621</v>
      </c>
      <c r="C893" s="130" t="s">
        <v>16140</v>
      </c>
      <c r="D893" s="130" t="str">
        <f>VLOOKUP(B893,managelist_20211101!$B$3:$C$10442,2,FALSE)</f>
        <v>遮水シート+ブロックマット</v>
      </c>
      <c r="E893" s="130" t="s">
        <v>22</v>
      </c>
      <c r="F893" s="130" t="s">
        <v>26</v>
      </c>
      <c r="G893" s="130" t="s">
        <v>181</v>
      </c>
    </row>
    <row r="894" spans="1:9" x14ac:dyDescent="0.15">
      <c r="A894" s="130">
        <v>893</v>
      </c>
      <c r="B894" s="130" t="s">
        <v>23360</v>
      </c>
      <c r="C894" s="130" t="s">
        <v>23361</v>
      </c>
      <c r="D894" s="130" t="e">
        <f>VLOOKUP(B894,managelist_20211101!$B$3:$C$10442,2,FALSE)</f>
        <v>#N/A</v>
      </c>
      <c r="E894" s="130" t="s">
        <v>57</v>
      </c>
      <c r="F894" s="130" t="s">
        <v>22322</v>
      </c>
      <c r="G894" s="130" t="s">
        <v>22361</v>
      </c>
      <c r="H894" s="130" t="s">
        <v>22266</v>
      </c>
    </row>
    <row r="895" spans="1:9" x14ac:dyDescent="0.15">
      <c r="A895" s="130">
        <v>894</v>
      </c>
      <c r="B895" s="130" t="s">
        <v>2982</v>
      </c>
      <c r="C895" s="130" t="s">
        <v>18717</v>
      </c>
      <c r="D895" s="130" t="str">
        <f>VLOOKUP(B895,managelist_20211101!$B$3:$C$10442,2,FALSE)</f>
        <v>ロープアクセスによる近接目視調査</v>
      </c>
      <c r="E895" s="130" t="s">
        <v>127</v>
      </c>
      <c r="F895" s="130" t="s">
        <v>46</v>
      </c>
      <c r="G895" s="130" t="s">
        <v>413</v>
      </c>
    </row>
    <row r="896" spans="1:9" x14ac:dyDescent="0.15">
      <c r="A896" s="130">
        <v>895</v>
      </c>
      <c r="B896" s="130" t="s">
        <v>4094</v>
      </c>
      <c r="C896" s="130" t="s">
        <v>13251</v>
      </c>
      <c r="D896" s="130" t="str">
        <f>VLOOKUP(B896,managelist_20211101!$B$3:$C$10442,2,FALSE)</f>
        <v>けい酸塩系表面含浸材</v>
      </c>
      <c r="E896" s="130" t="s">
        <v>11</v>
      </c>
      <c r="F896" s="130" t="s">
        <v>11</v>
      </c>
      <c r="G896" s="130" t="s">
        <v>150</v>
      </c>
      <c r="I896" s="130" t="s">
        <v>381</v>
      </c>
    </row>
    <row r="897" spans="1:8" x14ac:dyDescent="0.15">
      <c r="A897" s="130">
        <v>896</v>
      </c>
      <c r="B897" s="130" t="s">
        <v>23362</v>
      </c>
      <c r="C897" s="130" t="s">
        <v>23363</v>
      </c>
      <c r="D897" s="130" t="e">
        <f>VLOOKUP(B897,managelist_20211101!$B$3:$C$10442,2,FALSE)</f>
        <v>#N/A</v>
      </c>
      <c r="E897" s="130" t="s">
        <v>57</v>
      </c>
      <c r="F897" s="130" t="s">
        <v>59</v>
      </c>
      <c r="G897" s="130" t="s">
        <v>390</v>
      </c>
    </row>
    <row r="898" spans="1:8" x14ac:dyDescent="0.15">
      <c r="A898" s="130">
        <v>897</v>
      </c>
      <c r="B898" s="130" t="s">
        <v>23364</v>
      </c>
      <c r="C898" s="130" t="s">
        <v>23365</v>
      </c>
      <c r="D898" s="130" t="e">
        <f>VLOOKUP(B898,managelist_20211101!$B$3:$C$10442,2,FALSE)</f>
        <v>#N/A</v>
      </c>
      <c r="E898" s="130" t="s">
        <v>57</v>
      </c>
      <c r="F898" s="130" t="s">
        <v>506</v>
      </c>
      <c r="G898" s="130" t="s">
        <v>12115</v>
      </c>
      <c r="H898" s="130" t="s">
        <v>22180</v>
      </c>
    </row>
    <row r="899" spans="1:8" x14ac:dyDescent="0.15">
      <c r="A899" s="130">
        <v>898</v>
      </c>
      <c r="B899" s="130" t="s">
        <v>4093</v>
      </c>
      <c r="C899" s="130" t="s">
        <v>13249</v>
      </c>
      <c r="D899" s="130" t="str">
        <f>VLOOKUP(B899,managelist_20211101!$B$3:$C$10442,2,FALSE)</f>
        <v>購入した砂を吸着層母材とした吸着層工法</v>
      </c>
      <c r="E899" s="130" t="s">
        <v>72</v>
      </c>
      <c r="F899" s="130" t="s">
        <v>150</v>
      </c>
    </row>
    <row r="900" spans="1:8" x14ac:dyDescent="0.15">
      <c r="A900" s="130">
        <v>899</v>
      </c>
      <c r="B900" s="130" t="s">
        <v>4092</v>
      </c>
      <c r="C900" s="130" t="s">
        <v>13247</v>
      </c>
      <c r="D900" s="130" t="str">
        <f>VLOOKUP(B900,managelist_20211101!$B$3:$C$10442,2,FALSE)</f>
        <v>防草マットによる防草</v>
      </c>
      <c r="E900" s="130" t="s">
        <v>197</v>
      </c>
      <c r="F900" s="130" t="s">
        <v>201</v>
      </c>
      <c r="G900" s="130" t="s">
        <v>397</v>
      </c>
      <c r="H900" s="130" t="s">
        <v>12109</v>
      </c>
    </row>
    <row r="901" spans="1:8" x14ac:dyDescent="0.15">
      <c r="A901" s="130">
        <v>900</v>
      </c>
      <c r="B901" s="130" t="s">
        <v>4091</v>
      </c>
      <c r="C901" s="130" t="s">
        <v>13245</v>
      </c>
      <c r="D901" s="130" t="str">
        <f>VLOOKUP(B901,managelist_20211101!$B$3:$C$10442,2,FALSE)</f>
        <v>コンクリートブロック張工</v>
      </c>
      <c r="E901" s="130" t="s">
        <v>382</v>
      </c>
      <c r="F901" s="130" t="s">
        <v>166</v>
      </c>
      <c r="G901" s="130" t="s">
        <v>150</v>
      </c>
    </row>
    <row r="902" spans="1:8" x14ac:dyDescent="0.15">
      <c r="A902" s="130">
        <v>901</v>
      </c>
      <c r="B902" s="130" t="s">
        <v>4090</v>
      </c>
      <c r="C902" s="130" t="s">
        <v>13243</v>
      </c>
      <c r="D902" s="130" t="str">
        <f>VLOOKUP(B902,managelist_20211101!$B$3:$C$10442,2,FALSE)</f>
        <v>ラップアングルの表面がスキンプレートの延長にあるセントル</v>
      </c>
      <c r="E902" s="130" t="s">
        <v>342</v>
      </c>
      <c r="F902" s="130" t="s">
        <v>343</v>
      </c>
      <c r="G902" s="130" t="s">
        <v>2855</v>
      </c>
    </row>
    <row r="903" spans="1:8" x14ac:dyDescent="0.15">
      <c r="A903" s="130">
        <v>902</v>
      </c>
      <c r="B903" s="130" t="s">
        <v>4089</v>
      </c>
      <c r="C903" s="130" t="s">
        <v>13241</v>
      </c>
      <c r="D903" s="130" t="str">
        <f>VLOOKUP(B903,managelist_20211101!$B$3:$C$10442,2,FALSE)</f>
        <v>発電機を電源に使用したメタルハライドランプ型投光機</v>
      </c>
      <c r="E903" s="130" t="s">
        <v>12</v>
      </c>
      <c r="F903" s="130" t="s">
        <v>150</v>
      </c>
    </row>
    <row r="904" spans="1:8" x14ac:dyDescent="0.15">
      <c r="A904" s="130">
        <v>903</v>
      </c>
      <c r="B904" s="130" t="s">
        <v>4088</v>
      </c>
      <c r="C904" s="130" t="s">
        <v>13239</v>
      </c>
      <c r="D904" s="130" t="str">
        <f>VLOOKUP(B904,managelist_20211101!$B$3:$C$10442,2,FALSE)</f>
        <v>乾式ブラスト工法</v>
      </c>
      <c r="E904" s="130" t="s">
        <v>197</v>
      </c>
      <c r="F904" s="130" t="s">
        <v>200</v>
      </c>
      <c r="G904" s="130" t="s">
        <v>2832</v>
      </c>
    </row>
    <row r="905" spans="1:8" x14ac:dyDescent="0.15">
      <c r="A905" s="130">
        <v>904</v>
      </c>
      <c r="B905" s="130" t="s">
        <v>4087</v>
      </c>
      <c r="C905" s="130" t="s">
        <v>13237</v>
      </c>
      <c r="D905" s="130" t="str">
        <f>VLOOKUP(B905,managelist_20211101!$B$3:$C$10442,2,FALSE)</f>
        <v>電動ファン付呼吸用保護具及び化学防護服による安全衛生保護具</v>
      </c>
      <c r="E905" s="130" t="s">
        <v>197</v>
      </c>
      <c r="F905" s="130" t="s">
        <v>200</v>
      </c>
      <c r="G905" s="130" t="s">
        <v>150</v>
      </c>
    </row>
    <row r="906" spans="1:8" x14ac:dyDescent="0.15">
      <c r="A906" s="130">
        <v>905</v>
      </c>
      <c r="B906" s="130" t="s">
        <v>4086</v>
      </c>
      <c r="C906" s="130" t="s">
        <v>13235</v>
      </c>
      <c r="D906" s="130" t="str">
        <f>VLOOKUP(B906,managelist_20211101!$B$3:$C$10442,2,FALSE)</f>
        <v>時間計画型予防保全による水中軸受の交換</v>
      </c>
      <c r="E906" s="130" t="s">
        <v>489</v>
      </c>
      <c r="F906" s="130" t="s">
        <v>172</v>
      </c>
      <c r="G906" s="130" t="s">
        <v>12304</v>
      </c>
    </row>
    <row r="907" spans="1:8" x14ac:dyDescent="0.15">
      <c r="A907" s="130">
        <v>906</v>
      </c>
      <c r="B907" s="130" t="s">
        <v>4085</v>
      </c>
      <c r="C907" s="130" t="s">
        <v>13233</v>
      </c>
      <c r="D907" s="130" t="str">
        <f>VLOOKUP(B907,managelist_20211101!$B$3:$C$10442,2,FALSE)</f>
        <v>植生土のう水路工</v>
      </c>
      <c r="E907" s="130" t="s">
        <v>382</v>
      </c>
      <c r="F907" s="130" t="s">
        <v>331</v>
      </c>
      <c r="G907" s="130" t="s">
        <v>130</v>
      </c>
      <c r="H907" s="130" t="s">
        <v>150</v>
      </c>
    </row>
    <row r="908" spans="1:8" x14ac:dyDescent="0.15">
      <c r="A908" s="130">
        <v>907</v>
      </c>
      <c r="B908" s="130" t="s">
        <v>4084</v>
      </c>
      <c r="C908" s="130" t="s">
        <v>13231</v>
      </c>
      <c r="D908" s="130" t="str">
        <f>VLOOKUP(B908,managelist_20211101!$B$3:$C$10442,2,FALSE)</f>
        <v>立体網状体型ドレン材</v>
      </c>
      <c r="E908" s="130" t="s">
        <v>342</v>
      </c>
      <c r="F908" s="130" t="s">
        <v>343</v>
      </c>
      <c r="G908" s="130" t="s">
        <v>2874</v>
      </c>
    </row>
    <row r="909" spans="1:8" x14ac:dyDescent="0.15">
      <c r="A909" s="130">
        <v>908</v>
      </c>
      <c r="B909" s="130" t="s">
        <v>4083</v>
      </c>
      <c r="C909" s="130" t="s">
        <v>13229</v>
      </c>
      <c r="D909" s="130" t="str">
        <f>VLOOKUP(B909,managelist_20211101!$B$3:$C$10442,2,FALSE)</f>
        <v>薄層カラー舗装(景観透水性舗装)</v>
      </c>
      <c r="E909" s="130" t="s">
        <v>425</v>
      </c>
      <c r="F909" s="130" t="s">
        <v>4</v>
      </c>
      <c r="G909" s="130" t="s">
        <v>4</v>
      </c>
      <c r="H909" s="130" t="s">
        <v>2901</v>
      </c>
    </row>
    <row r="910" spans="1:8" x14ac:dyDescent="0.15">
      <c r="A910" s="130">
        <v>909</v>
      </c>
      <c r="B910" s="130" t="s">
        <v>4082</v>
      </c>
      <c r="C910" s="130" t="s">
        <v>13228</v>
      </c>
      <c r="D910" s="130" t="str">
        <f>VLOOKUP(B910,managelist_20211101!$B$3:$C$10442,2,FALSE)</f>
        <v>高級アルコール系剥離剤</v>
      </c>
      <c r="E910" s="130" t="s">
        <v>197</v>
      </c>
      <c r="F910" s="130" t="s">
        <v>200</v>
      </c>
      <c r="G910" s="130" t="s">
        <v>2832</v>
      </c>
    </row>
    <row r="911" spans="1:8" x14ac:dyDescent="0.15">
      <c r="A911" s="130">
        <v>910</v>
      </c>
      <c r="B911" s="130" t="s">
        <v>4081</v>
      </c>
      <c r="C911" s="130" t="s">
        <v>13226</v>
      </c>
      <c r="D911" s="130" t="str">
        <f>VLOOKUP(B911,managelist_20211101!$B$3:$C$10442,2,FALSE)</f>
        <v>鋼製排水管(めっきを施したSGP)+溢水防止パッキン</v>
      </c>
      <c r="E911" s="130" t="s">
        <v>466</v>
      </c>
      <c r="F911" s="130" t="s">
        <v>550</v>
      </c>
    </row>
    <row r="912" spans="1:8" x14ac:dyDescent="0.15">
      <c r="A912" s="130">
        <v>911</v>
      </c>
      <c r="B912" s="130" t="s">
        <v>4080</v>
      </c>
      <c r="C912" s="130" t="s">
        <v>13224</v>
      </c>
      <c r="D912" s="130" t="str">
        <f>VLOOKUP(B912,managelist_20211101!$B$3:$C$10442,2,FALSE)</f>
        <v>プラスチックシートによる隔離養生工法</v>
      </c>
      <c r="E912" s="130" t="s">
        <v>12</v>
      </c>
      <c r="F912" s="130" t="s">
        <v>447</v>
      </c>
    </row>
    <row r="913" spans="1:8" x14ac:dyDescent="0.15">
      <c r="A913" s="130">
        <v>912</v>
      </c>
      <c r="B913" s="130" t="s">
        <v>4079</v>
      </c>
      <c r="C913" s="130" t="s">
        <v>13222</v>
      </c>
      <c r="D913" s="130" t="str">
        <f>VLOOKUP(B913,managelist_20211101!$B$3:$C$10442,2,FALSE)</f>
        <v>自穿孔ロックボルト</v>
      </c>
      <c r="E913" s="130" t="s">
        <v>342</v>
      </c>
      <c r="F913" s="130" t="s">
        <v>343</v>
      </c>
      <c r="G913" s="130" t="s">
        <v>204</v>
      </c>
    </row>
    <row r="914" spans="1:8" x14ac:dyDescent="0.15">
      <c r="A914" s="130">
        <v>913</v>
      </c>
      <c r="B914" s="130" t="s">
        <v>8600</v>
      </c>
      <c r="C914" s="130" t="s">
        <v>18715</v>
      </c>
      <c r="D914" s="130" t="str">
        <f>VLOOKUP(B914,managelist_20211101!$B$3:$C$10442,2,FALSE)</f>
        <v>騒音計内蔵掲示板等</v>
      </c>
      <c r="E914" s="130" t="s">
        <v>72</v>
      </c>
      <c r="F914" s="130" t="s">
        <v>577</v>
      </c>
    </row>
    <row r="915" spans="1:8" x14ac:dyDescent="0.15">
      <c r="A915" s="130">
        <v>914</v>
      </c>
      <c r="B915" s="130" t="s">
        <v>8599</v>
      </c>
      <c r="C915" s="130" t="s">
        <v>18713</v>
      </c>
      <c r="D915" s="130" t="str">
        <f>VLOOKUP(B915,managelist_20211101!$B$3:$C$10442,2,FALSE)</f>
        <v>はつり落とし工や断面修復工等の補修工法</v>
      </c>
      <c r="E915" s="130" t="s">
        <v>197</v>
      </c>
      <c r="F915" s="130" t="s">
        <v>527</v>
      </c>
      <c r="G915" s="130" t="s">
        <v>150</v>
      </c>
    </row>
    <row r="916" spans="1:8" x14ac:dyDescent="0.15">
      <c r="A916" s="130">
        <v>915</v>
      </c>
      <c r="B916" s="130" t="s">
        <v>8598</v>
      </c>
      <c r="C916" s="130" t="s">
        <v>18711</v>
      </c>
      <c r="D916" s="130" t="str">
        <f>VLOOKUP(B916,managelist_20211101!$B$3:$C$10442,2,FALSE)</f>
        <v>静的破砕剤(石灰系膨張性破砕剤)による脆性体の破砕</v>
      </c>
      <c r="E916" s="130" t="s">
        <v>382</v>
      </c>
      <c r="F916" s="130" t="s">
        <v>79</v>
      </c>
      <c r="G916" s="130" t="s">
        <v>150</v>
      </c>
    </row>
    <row r="917" spans="1:8" x14ac:dyDescent="0.15">
      <c r="A917" s="130">
        <v>916</v>
      </c>
      <c r="B917" s="130" t="s">
        <v>8597</v>
      </c>
      <c r="C917" s="130" t="s">
        <v>18709</v>
      </c>
      <c r="D917" s="130" t="str">
        <f>VLOOKUP(B917,managelist_20211101!$B$3:$C$10442,2,FALSE)</f>
        <v>手打ち工法</v>
      </c>
      <c r="E917" s="130" t="s">
        <v>443</v>
      </c>
      <c r="F917" s="130" t="s">
        <v>186</v>
      </c>
    </row>
    <row r="918" spans="1:8" x14ac:dyDescent="0.15">
      <c r="A918" s="130">
        <v>917</v>
      </c>
      <c r="B918" s="130" t="s">
        <v>11779</v>
      </c>
      <c r="C918" s="130" t="s">
        <v>21854</v>
      </c>
      <c r="D918" s="130" t="str">
        <f>VLOOKUP(B918,managelist_20211101!$B$3:$C$10442,2,FALSE)</f>
        <v>従来型LEDバルーン照明機</v>
      </c>
      <c r="E918" s="130" t="s">
        <v>12</v>
      </c>
      <c r="F918" s="130" t="s">
        <v>150</v>
      </c>
    </row>
    <row r="919" spans="1:8" x14ac:dyDescent="0.15">
      <c r="A919" s="130">
        <v>918</v>
      </c>
      <c r="B919" s="130" t="s">
        <v>11778</v>
      </c>
      <c r="C919" s="130" t="s">
        <v>21852</v>
      </c>
      <c r="D919" s="130" t="str">
        <f>VLOOKUP(B919,managelist_20211101!$B$3:$C$10442,2,FALSE)</f>
        <v>金属と塩ビを組み合わせた樋設置工法</v>
      </c>
      <c r="E919" s="130" t="s">
        <v>197</v>
      </c>
      <c r="F919" s="130" t="s">
        <v>527</v>
      </c>
      <c r="G919" s="130" t="s">
        <v>12225</v>
      </c>
    </row>
    <row r="920" spans="1:8" x14ac:dyDescent="0.15">
      <c r="A920" s="130">
        <v>919</v>
      </c>
      <c r="B920" s="130" t="s">
        <v>11777</v>
      </c>
      <c r="C920" s="130" t="s">
        <v>21850</v>
      </c>
      <c r="D920" s="130" t="str">
        <f>VLOOKUP(B920,managelist_20211101!$B$3:$C$10442,2,FALSE)</f>
        <v>ベルトコンベヤ(平ベルト)</v>
      </c>
      <c r="E920" s="130" t="s">
        <v>489</v>
      </c>
      <c r="F920" s="130" t="s">
        <v>12239</v>
      </c>
    </row>
    <row r="921" spans="1:8" x14ac:dyDescent="0.15">
      <c r="A921" s="130">
        <v>920</v>
      </c>
      <c r="B921" s="130" t="s">
        <v>11776</v>
      </c>
      <c r="C921" s="130" t="s">
        <v>21848</v>
      </c>
      <c r="D921" s="130" t="str">
        <f>VLOOKUP(B921,managelist_20211101!$B$3:$C$10442,2,FALSE)</f>
        <v>防じんネット</v>
      </c>
      <c r="E921" s="130" t="s">
        <v>72</v>
      </c>
      <c r="F921" s="130" t="s">
        <v>150</v>
      </c>
    </row>
    <row r="922" spans="1:8" x14ac:dyDescent="0.15">
      <c r="A922" s="130">
        <v>921</v>
      </c>
      <c r="B922" s="130" t="s">
        <v>11775</v>
      </c>
      <c r="C922" s="130" t="s">
        <v>21846</v>
      </c>
      <c r="D922" s="130" t="str">
        <f>VLOOKUP(B922,managelist_20211101!$B$3:$C$10442,2,FALSE)</f>
        <v>リーダーを用いたダウンザホールハンマ工法</v>
      </c>
      <c r="E922" s="130" t="s">
        <v>58</v>
      </c>
      <c r="F922" s="130" t="s">
        <v>347</v>
      </c>
      <c r="G922" s="130" t="s">
        <v>12092</v>
      </c>
    </row>
    <row r="923" spans="1:8" x14ac:dyDescent="0.15">
      <c r="A923" s="130">
        <v>922</v>
      </c>
      <c r="B923" s="130" t="s">
        <v>10107</v>
      </c>
      <c r="C923" s="130" t="s">
        <v>20035</v>
      </c>
      <c r="D923" s="130" t="str">
        <f>VLOOKUP(B923,managelist_20211101!$B$3:$C$10442,2,FALSE)</f>
        <v>平均断面法による土量計算</v>
      </c>
      <c r="E923" s="130" t="s">
        <v>380</v>
      </c>
      <c r="F923" s="130" t="s">
        <v>390</v>
      </c>
      <c r="G923" s="130" t="s">
        <v>390</v>
      </c>
      <c r="H923" s="130" t="s">
        <v>150</v>
      </c>
    </row>
    <row r="924" spans="1:8" x14ac:dyDescent="0.15">
      <c r="A924" s="130">
        <v>923</v>
      </c>
      <c r="B924" s="130" t="s">
        <v>5147</v>
      </c>
      <c r="C924" s="130" t="s">
        <v>14409</v>
      </c>
      <c r="D924" s="130" t="str">
        <f>VLOOKUP(B924,managelist_20211101!$B$3:$C$10442,2,FALSE)</f>
        <v>無機凝集剤と合成高分子凝集剤による濁水処理</v>
      </c>
      <c r="E924" s="130" t="s">
        <v>12</v>
      </c>
      <c r="F924" s="130" t="s">
        <v>528</v>
      </c>
    </row>
    <row r="925" spans="1:8" x14ac:dyDescent="0.15">
      <c r="A925" s="130">
        <v>924</v>
      </c>
      <c r="B925" s="130" t="s">
        <v>5146</v>
      </c>
      <c r="C925" s="130" t="s">
        <v>14408</v>
      </c>
      <c r="D925" s="130" t="str">
        <f>VLOOKUP(B925,managelist_20211101!$B$3:$C$10442,2,FALSE)</f>
        <v>乾燥収縮低減剤添加工法</v>
      </c>
      <c r="E925" s="130" t="s">
        <v>342</v>
      </c>
      <c r="F925" s="130" t="s">
        <v>343</v>
      </c>
      <c r="G925" s="130" t="s">
        <v>150</v>
      </c>
    </row>
    <row r="926" spans="1:8" x14ac:dyDescent="0.15">
      <c r="A926" s="130">
        <v>925</v>
      </c>
      <c r="B926" s="130" t="s">
        <v>11336</v>
      </c>
      <c r="C926" s="130" t="s">
        <v>21429</v>
      </c>
      <c r="D926" s="130" t="str">
        <f>VLOOKUP(B926,managelist_20211101!$B$3:$C$10442,2,FALSE)</f>
        <v>不織布系防草シート</v>
      </c>
      <c r="E926" s="130" t="s">
        <v>197</v>
      </c>
      <c r="F926" s="130" t="s">
        <v>201</v>
      </c>
      <c r="G926" s="130" t="s">
        <v>397</v>
      </c>
      <c r="H926" s="130" t="s">
        <v>2869</v>
      </c>
    </row>
    <row r="927" spans="1:8" x14ac:dyDescent="0.15">
      <c r="A927" s="130">
        <v>926</v>
      </c>
      <c r="B927" s="130" t="s">
        <v>11335</v>
      </c>
      <c r="C927" s="130" t="s">
        <v>21427</v>
      </c>
      <c r="D927" s="130" t="str">
        <f>VLOOKUP(B927,managelist_20211101!$B$3:$C$10442,2,FALSE)</f>
        <v>地下通水管埋設工法</v>
      </c>
      <c r="E927" s="130" t="s">
        <v>408</v>
      </c>
      <c r="F927" s="130" t="s">
        <v>409</v>
      </c>
    </row>
    <row r="928" spans="1:8" x14ac:dyDescent="0.15">
      <c r="A928" s="130">
        <v>927</v>
      </c>
      <c r="B928" s="130" t="s">
        <v>23366</v>
      </c>
      <c r="C928" s="130" t="s">
        <v>23367</v>
      </c>
      <c r="D928" s="130" t="e">
        <f>VLOOKUP(B928,managelist_20211101!$B$3:$C$10442,2,FALSE)</f>
        <v>#N/A</v>
      </c>
      <c r="E928" s="130" t="s">
        <v>57</v>
      </c>
      <c r="F928" s="130" t="s">
        <v>514</v>
      </c>
      <c r="G928" s="130" t="s">
        <v>2926</v>
      </c>
      <c r="H928" s="130" t="s">
        <v>2927</v>
      </c>
    </row>
    <row r="929" spans="1:8" x14ac:dyDescent="0.15">
      <c r="A929" s="130">
        <v>928</v>
      </c>
      <c r="B929" s="130" t="s">
        <v>8596</v>
      </c>
      <c r="C929" s="130" t="s">
        <v>18707</v>
      </c>
      <c r="D929" s="130" t="str">
        <f>VLOOKUP(B929,managelist_20211101!$B$3:$C$10442,2,FALSE)</f>
        <v>型枠の存置による水分逸散抑制養生</v>
      </c>
      <c r="E929" s="130" t="s">
        <v>11</v>
      </c>
      <c r="F929" s="130" t="s">
        <v>11</v>
      </c>
      <c r="G929" s="130" t="s">
        <v>410</v>
      </c>
    </row>
    <row r="930" spans="1:8" x14ac:dyDescent="0.15">
      <c r="A930" s="130">
        <v>929</v>
      </c>
      <c r="B930" s="130" t="s">
        <v>6620</v>
      </c>
      <c r="C930" s="130" t="s">
        <v>16139</v>
      </c>
      <c r="D930" s="130" t="str">
        <f>VLOOKUP(B930,managelist_20211101!$B$3:$C$10442,2,FALSE)</f>
        <v>枠組足場</v>
      </c>
      <c r="E930" s="130" t="s">
        <v>12</v>
      </c>
      <c r="F930" s="130" t="s">
        <v>15</v>
      </c>
      <c r="G930" s="130" t="s">
        <v>2881</v>
      </c>
    </row>
    <row r="931" spans="1:8" x14ac:dyDescent="0.15">
      <c r="A931" s="130">
        <v>930</v>
      </c>
      <c r="B931" s="130" t="s">
        <v>6619</v>
      </c>
      <c r="C931" s="130" t="s">
        <v>16137</v>
      </c>
      <c r="D931" s="130" t="str">
        <f>VLOOKUP(B931,managelist_20211101!$B$3:$C$10442,2,FALSE)</f>
        <v>潜水夫によるウォータージェット作業</v>
      </c>
      <c r="E931" s="130" t="s">
        <v>58</v>
      </c>
      <c r="F931" s="130" t="s">
        <v>544</v>
      </c>
      <c r="G931" s="130" t="s">
        <v>12095</v>
      </c>
      <c r="H931" s="130" t="s">
        <v>12078</v>
      </c>
    </row>
    <row r="932" spans="1:8" x14ac:dyDescent="0.15">
      <c r="A932" s="130">
        <v>931</v>
      </c>
      <c r="B932" s="130" t="s">
        <v>6618</v>
      </c>
      <c r="C932" s="130" t="s">
        <v>16135</v>
      </c>
      <c r="D932" s="130" t="str">
        <f>VLOOKUP(B932,managelist_20211101!$B$3:$C$10442,2,FALSE)</f>
        <v>深礎杭の人力による鉄筋組立</v>
      </c>
      <c r="E932" s="130" t="s">
        <v>58</v>
      </c>
      <c r="F932" s="130" t="s">
        <v>348</v>
      </c>
      <c r="G932" s="130" t="s">
        <v>348</v>
      </c>
      <c r="H932" s="130" t="s">
        <v>12071</v>
      </c>
    </row>
    <row r="933" spans="1:8" x14ac:dyDescent="0.15">
      <c r="A933" s="130">
        <v>932</v>
      </c>
      <c r="B933" s="130" t="s">
        <v>8595</v>
      </c>
      <c r="C933" s="130" t="s">
        <v>18705</v>
      </c>
      <c r="D933" s="130" t="str">
        <f>VLOOKUP(B933,managelist_20211101!$B$3:$C$10442,2,FALSE)</f>
        <v>ソレノイド式ガンと据置型モニタによるスタッド溶接</v>
      </c>
      <c r="E933" s="130" t="s">
        <v>58</v>
      </c>
      <c r="F933" s="130" t="s">
        <v>402</v>
      </c>
    </row>
    <row r="934" spans="1:8" x14ac:dyDescent="0.15">
      <c r="A934" s="130">
        <v>933</v>
      </c>
      <c r="B934" s="130" t="s">
        <v>8594</v>
      </c>
      <c r="C934" s="130" t="s">
        <v>18703</v>
      </c>
      <c r="D934" s="130" t="str">
        <f>VLOOKUP(B934,managelist_20211101!$B$3:$C$10442,2,FALSE)</f>
        <v>円形側溝</v>
      </c>
      <c r="E934" s="130" t="s">
        <v>382</v>
      </c>
      <c r="F934" s="130" t="s">
        <v>331</v>
      </c>
      <c r="G934" s="130" t="s">
        <v>2829</v>
      </c>
      <c r="H934" s="130" t="s">
        <v>2830</v>
      </c>
    </row>
    <row r="935" spans="1:8" x14ac:dyDescent="0.15">
      <c r="A935" s="130">
        <v>934</v>
      </c>
      <c r="B935" s="130" t="s">
        <v>23368</v>
      </c>
      <c r="C935" s="130" t="s">
        <v>23369</v>
      </c>
      <c r="D935" s="130" t="e">
        <f>VLOOKUP(B935,managelist_20211101!$B$3:$C$10442,2,FALSE)</f>
        <v>#N/A</v>
      </c>
      <c r="E935" s="130" t="s">
        <v>57</v>
      </c>
      <c r="F935" s="130" t="s">
        <v>207</v>
      </c>
      <c r="G935" s="130" t="s">
        <v>2922</v>
      </c>
      <c r="H935" s="130" t="s">
        <v>2923</v>
      </c>
    </row>
    <row r="936" spans="1:8" x14ac:dyDescent="0.15">
      <c r="A936" s="130">
        <v>935</v>
      </c>
      <c r="B936" s="130" t="s">
        <v>8593</v>
      </c>
      <c r="C936" s="130" t="s">
        <v>18702</v>
      </c>
      <c r="D936" s="130" t="str">
        <f>VLOOKUP(B936,managelist_20211101!$B$3:$C$10442,2,FALSE)</f>
        <v>可塑性エアモルタルによる裏込め注入工法</v>
      </c>
      <c r="E936" s="130" t="s">
        <v>197</v>
      </c>
      <c r="F936" s="130" t="s">
        <v>527</v>
      </c>
      <c r="G936" s="130" t="s">
        <v>2873</v>
      </c>
    </row>
    <row r="937" spans="1:8" x14ac:dyDescent="0.15">
      <c r="A937" s="130">
        <v>936</v>
      </c>
      <c r="B937" s="130" t="s">
        <v>8592</v>
      </c>
      <c r="C937" s="130" t="s">
        <v>18700</v>
      </c>
      <c r="D937" s="130" t="str">
        <f>VLOOKUP(B937,managelist_20211101!$B$3:$C$10442,2,FALSE)</f>
        <v>目視およびスケッチ</v>
      </c>
      <c r="E937" s="130" t="s">
        <v>127</v>
      </c>
      <c r="F937" s="130" t="s">
        <v>46</v>
      </c>
      <c r="G937" s="130" t="s">
        <v>413</v>
      </c>
    </row>
    <row r="938" spans="1:8" x14ac:dyDescent="0.15">
      <c r="A938" s="130">
        <v>937</v>
      </c>
      <c r="B938" s="130" t="s">
        <v>23370</v>
      </c>
      <c r="C938" s="130" t="s">
        <v>23371</v>
      </c>
      <c r="D938" s="130" t="e">
        <f>VLOOKUP(B938,managelist_20211101!$B$3:$C$10442,2,FALSE)</f>
        <v>#N/A</v>
      </c>
      <c r="E938" s="130" t="s">
        <v>57</v>
      </c>
      <c r="F938" s="130" t="s">
        <v>533</v>
      </c>
      <c r="G938" s="130" t="s">
        <v>533</v>
      </c>
    </row>
    <row r="939" spans="1:8" x14ac:dyDescent="0.15">
      <c r="A939" s="130">
        <v>938</v>
      </c>
      <c r="B939" s="130" t="s">
        <v>23372</v>
      </c>
      <c r="C939" s="130" t="s">
        <v>23373</v>
      </c>
      <c r="D939" s="130" t="e">
        <f>VLOOKUP(B939,managelist_20211101!$B$3:$C$10442,2,FALSE)</f>
        <v>#N/A</v>
      </c>
      <c r="E939" s="130" t="s">
        <v>57</v>
      </c>
      <c r="F939" s="130" t="s">
        <v>404</v>
      </c>
      <c r="G939" s="130" t="s">
        <v>22346</v>
      </c>
      <c r="H939" s="130" t="s">
        <v>22241</v>
      </c>
    </row>
    <row r="940" spans="1:8" x14ac:dyDescent="0.15">
      <c r="A940" s="130">
        <v>939</v>
      </c>
      <c r="B940" s="130" t="s">
        <v>10654</v>
      </c>
      <c r="C940" s="130" t="s">
        <v>20723</v>
      </c>
      <c r="D940" s="130" t="str">
        <f>VLOOKUP(B940,managelist_20211101!$B$3:$C$10442,2,FALSE)</f>
        <v>H型鋼や単管パイプ等を使用した屋根付仮囲</v>
      </c>
      <c r="E940" s="130" t="s">
        <v>11</v>
      </c>
      <c r="F940" s="130" t="s">
        <v>11</v>
      </c>
      <c r="G940" s="130" t="s">
        <v>410</v>
      </c>
    </row>
    <row r="941" spans="1:8" x14ac:dyDescent="0.15">
      <c r="A941" s="130">
        <v>940</v>
      </c>
      <c r="B941" s="130" t="s">
        <v>10653</v>
      </c>
      <c r="C941" s="130" t="s">
        <v>20721</v>
      </c>
      <c r="D941" s="130" t="str">
        <f>VLOOKUP(B941,managelist_20211101!$B$3:$C$10442,2,FALSE)</f>
        <v>管理者の温度・湿度測定による危険度判定</v>
      </c>
      <c r="E941" s="130" t="s">
        <v>127</v>
      </c>
      <c r="F941" s="130" t="s">
        <v>1641</v>
      </c>
      <c r="G941" s="130" t="s">
        <v>12315</v>
      </c>
    </row>
    <row r="942" spans="1:8" x14ac:dyDescent="0.15">
      <c r="A942" s="130">
        <v>941</v>
      </c>
      <c r="B942" s="130" t="s">
        <v>10652</v>
      </c>
      <c r="C942" s="130" t="s">
        <v>20719</v>
      </c>
      <c r="D942" s="130" t="str">
        <f>VLOOKUP(B942,managelist_20211101!$B$3:$C$10442,2,FALSE)</f>
        <v>既設ジョイント撤去後、新設の突合せ型ゴムジョイント</v>
      </c>
      <c r="E942" s="130" t="s">
        <v>466</v>
      </c>
      <c r="F942" s="130" t="s">
        <v>556</v>
      </c>
    </row>
    <row r="943" spans="1:8" x14ac:dyDescent="0.15">
      <c r="A943" s="130">
        <v>942</v>
      </c>
      <c r="B943" s="130" t="s">
        <v>10651</v>
      </c>
      <c r="C943" s="130" t="s">
        <v>20718</v>
      </c>
      <c r="D943" s="130" t="str">
        <f>VLOOKUP(B943,managelist_20211101!$B$3:$C$10442,2,FALSE)</f>
        <v>コンクリートブロック積(間知ブロック)</v>
      </c>
      <c r="E943" s="130" t="s">
        <v>382</v>
      </c>
      <c r="F943" s="130" t="s">
        <v>2</v>
      </c>
      <c r="G943" s="130" t="s">
        <v>2826</v>
      </c>
      <c r="H943" s="130" t="s">
        <v>2827</v>
      </c>
    </row>
    <row r="944" spans="1:8" x14ac:dyDescent="0.15">
      <c r="A944" s="130">
        <v>943</v>
      </c>
      <c r="B944" s="130" t="s">
        <v>8591</v>
      </c>
      <c r="C944" s="130" t="s">
        <v>18698</v>
      </c>
      <c r="D944" s="130" t="str">
        <f>VLOOKUP(B944,managelist_20211101!$B$3:$C$10442,2,FALSE)</f>
        <v>張芝等</v>
      </c>
      <c r="E944" s="130" t="s">
        <v>382</v>
      </c>
      <c r="F944" s="130" t="s">
        <v>166</v>
      </c>
      <c r="G944" s="130" t="s">
        <v>386</v>
      </c>
      <c r="H944" s="130" t="s">
        <v>12015</v>
      </c>
    </row>
    <row r="945" spans="1:8" x14ac:dyDescent="0.15">
      <c r="A945" s="130">
        <v>944</v>
      </c>
      <c r="B945" s="130" t="s">
        <v>8590</v>
      </c>
      <c r="C945" s="130" t="s">
        <v>18696</v>
      </c>
      <c r="D945" s="130" t="str">
        <f>VLOOKUP(B945,managelist_20211101!$B$3:$C$10442,2,FALSE)</f>
        <v>モルタル固定式の流電陽極</v>
      </c>
      <c r="E945" s="130" t="s">
        <v>197</v>
      </c>
      <c r="F945" s="130" t="s">
        <v>200</v>
      </c>
      <c r="G945" s="130" t="s">
        <v>2832</v>
      </c>
    </row>
    <row r="946" spans="1:8" x14ac:dyDescent="0.15">
      <c r="A946" s="130">
        <v>945</v>
      </c>
      <c r="B946" s="130" t="s">
        <v>8589</v>
      </c>
      <c r="C946" s="130" t="s">
        <v>18694</v>
      </c>
      <c r="D946" s="130" t="str">
        <f>VLOOKUP(B946,managelist_20211101!$B$3:$C$10442,2,FALSE)</f>
        <v>ウレタン止水樹脂を使用した止水工法</v>
      </c>
      <c r="E946" s="130" t="s">
        <v>11</v>
      </c>
      <c r="F946" s="130" t="s">
        <v>11</v>
      </c>
      <c r="G946" s="130" t="s">
        <v>150</v>
      </c>
    </row>
    <row r="947" spans="1:8" x14ac:dyDescent="0.15">
      <c r="A947" s="130">
        <v>946</v>
      </c>
      <c r="B947" s="130" t="s">
        <v>8588</v>
      </c>
      <c r="C947" s="130" t="s">
        <v>18693</v>
      </c>
      <c r="D947" s="130" t="str">
        <f>VLOOKUP(B947,managelist_20211101!$B$3:$C$10442,2,FALSE)</f>
        <v>オペレータの目視</v>
      </c>
      <c r="E947" s="130" t="s">
        <v>489</v>
      </c>
      <c r="F947" s="130" t="s">
        <v>150</v>
      </c>
    </row>
    <row r="948" spans="1:8" x14ac:dyDescent="0.15">
      <c r="A948" s="130">
        <v>947</v>
      </c>
      <c r="B948" s="130" t="s">
        <v>8587</v>
      </c>
      <c r="C948" s="130" t="s">
        <v>18691</v>
      </c>
      <c r="D948" s="130" t="str">
        <f>VLOOKUP(B948,managelist_20211101!$B$3:$C$10442,2,FALSE)</f>
        <v>張芝等+除草工</v>
      </c>
      <c r="E948" s="130" t="s">
        <v>382</v>
      </c>
      <c r="F948" s="130" t="s">
        <v>166</v>
      </c>
      <c r="G948" s="130" t="s">
        <v>150</v>
      </c>
    </row>
    <row r="949" spans="1:8" x14ac:dyDescent="0.15">
      <c r="A949" s="130">
        <v>948</v>
      </c>
      <c r="B949" s="130" t="s">
        <v>8586</v>
      </c>
      <c r="C949" s="130" t="s">
        <v>18689</v>
      </c>
      <c r="D949" s="130" t="str">
        <f>VLOOKUP(B949,managelist_20211101!$B$3:$C$10442,2,FALSE)</f>
        <v>全周厚手シート防水工</v>
      </c>
      <c r="E949" s="130" t="s">
        <v>342</v>
      </c>
      <c r="F949" s="130" t="s">
        <v>343</v>
      </c>
      <c r="G949" s="130" t="s">
        <v>2874</v>
      </c>
    </row>
    <row r="950" spans="1:8" x14ac:dyDescent="0.15">
      <c r="A950" s="130">
        <v>949</v>
      </c>
      <c r="B950" s="130" t="s">
        <v>8585</v>
      </c>
      <c r="C950" s="130" t="s">
        <v>18687</v>
      </c>
      <c r="D950" s="130" t="str">
        <f>VLOOKUP(B950,managelist_20211101!$B$3:$C$10442,2,FALSE)</f>
        <v>VSL永久アンカーに代表されるグラウンドアンカー工法</v>
      </c>
      <c r="E950" s="130" t="s">
        <v>382</v>
      </c>
      <c r="F950" s="130" t="s">
        <v>78</v>
      </c>
      <c r="G950" s="130" t="s">
        <v>2875</v>
      </c>
    </row>
    <row r="951" spans="1:8" x14ac:dyDescent="0.15">
      <c r="A951" s="130">
        <v>950</v>
      </c>
      <c r="B951" s="130" t="s">
        <v>8584</v>
      </c>
      <c r="C951" s="130" t="s">
        <v>18685</v>
      </c>
      <c r="D951" s="130" t="str">
        <f>VLOOKUP(B951,managelist_20211101!$B$3:$C$10442,2,FALSE)</f>
        <v>杭式改良工法</v>
      </c>
      <c r="E951" s="130" t="s">
        <v>382</v>
      </c>
      <c r="F951" s="130" t="s">
        <v>76</v>
      </c>
      <c r="G951" s="130" t="s">
        <v>449</v>
      </c>
      <c r="H951" s="130" t="s">
        <v>450</v>
      </c>
    </row>
    <row r="952" spans="1:8" x14ac:dyDescent="0.15">
      <c r="A952" s="130">
        <v>951</v>
      </c>
      <c r="B952" s="130" t="s">
        <v>8583</v>
      </c>
      <c r="C952" s="130" t="s">
        <v>18683</v>
      </c>
      <c r="D952" s="130" t="str">
        <f>VLOOKUP(B952,managelist_20211101!$B$3:$C$10442,2,FALSE)</f>
        <v>現場吹付枠工</v>
      </c>
      <c r="E952" s="130" t="s">
        <v>382</v>
      </c>
      <c r="F952" s="130" t="s">
        <v>166</v>
      </c>
      <c r="G952" s="130" t="s">
        <v>2867</v>
      </c>
      <c r="H952" s="130" t="s">
        <v>2059</v>
      </c>
    </row>
    <row r="953" spans="1:8" x14ac:dyDescent="0.15">
      <c r="A953" s="130">
        <v>952</v>
      </c>
      <c r="B953" s="130" t="s">
        <v>8582</v>
      </c>
      <c r="C953" s="130" t="s">
        <v>18681</v>
      </c>
      <c r="D953" s="130" t="str">
        <f>VLOOKUP(B953,managelist_20211101!$B$3:$C$10442,2,FALSE)</f>
        <v>VPエルボ管、VPチーズ管</v>
      </c>
      <c r="E953" s="130" t="s">
        <v>466</v>
      </c>
      <c r="F953" s="130" t="s">
        <v>550</v>
      </c>
    </row>
    <row r="954" spans="1:8" x14ac:dyDescent="0.15">
      <c r="A954" s="130">
        <v>953</v>
      </c>
      <c r="B954" s="130" t="s">
        <v>23374</v>
      </c>
      <c r="C954" s="130" t="s">
        <v>23375</v>
      </c>
      <c r="D954" s="130" t="e">
        <f>VLOOKUP(B954,managelist_20211101!$B$3:$C$10442,2,FALSE)</f>
        <v>#N/A</v>
      </c>
      <c r="E954" s="130" t="s">
        <v>57</v>
      </c>
      <c r="F954" s="130" t="s">
        <v>22343</v>
      </c>
      <c r="G954" s="130" t="s">
        <v>22179</v>
      </c>
      <c r="H954" s="130" t="s">
        <v>22305</v>
      </c>
    </row>
    <row r="955" spans="1:8" x14ac:dyDescent="0.15">
      <c r="A955" s="130">
        <v>954</v>
      </c>
      <c r="B955" s="130" t="s">
        <v>8581</v>
      </c>
      <c r="C955" s="130" t="s">
        <v>18679</v>
      </c>
      <c r="D955" s="130" t="str">
        <f>VLOOKUP(B955,managelist_20211101!$B$3:$C$10442,2,FALSE)</f>
        <v>集水ボーリング工</v>
      </c>
      <c r="E955" s="130" t="s">
        <v>382</v>
      </c>
      <c r="F955" s="130" t="s">
        <v>331</v>
      </c>
      <c r="G955" s="130" t="s">
        <v>2829</v>
      </c>
      <c r="H955" s="130" t="s">
        <v>2830</v>
      </c>
    </row>
    <row r="956" spans="1:8" x14ac:dyDescent="0.15">
      <c r="A956" s="130">
        <v>955</v>
      </c>
      <c r="B956" s="130" t="s">
        <v>8580</v>
      </c>
      <c r="C956" s="130" t="s">
        <v>18678</v>
      </c>
      <c r="D956" s="130" t="str">
        <f>VLOOKUP(B956,managelist_20211101!$B$3:$C$10442,2,FALSE)</f>
        <v>あて板補強工法</v>
      </c>
      <c r="E956" s="130" t="s">
        <v>197</v>
      </c>
      <c r="F956" s="130" t="s">
        <v>199</v>
      </c>
    </row>
    <row r="957" spans="1:8" x14ac:dyDescent="0.15">
      <c r="A957" s="130">
        <v>956</v>
      </c>
      <c r="B957" s="130" t="s">
        <v>8579</v>
      </c>
      <c r="C957" s="130" t="s">
        <v>18676</v>
      </c>
      <c r="D957" s="130" t="str">
        <f>VLOOKUP(B957,managelist_20211101!$B$3:$C$10442,2,FALSE)</f>
        <v>1組の型枠</v>
      </c>
      <c r="E957" s="130" t="s">
        <v>342</v>
      </c>
      <c r="F957" s="130" t="s">
        <v>343</v>
      </c>
      <c r="G957" s="130" t="s">
        <v>2855</v>
      </c>
    </row>
    <row r="958" spans="1:8" x14ac:dyDescent="0.15">
      <c r="A958" s="130">
        <v>957</v>
      </c>
      <c r="B958" s="130" t="s">
        <v>8578</v>
      </c>
      <c r="C958" s="130" t="s">
        <v>18674</v>
      </c>
      <c r="D958" s="130" t="str">
        <f>VLOOKUP(B958,managelist_20211101!$B$3:$C$10442,2,FALSE)</f>
        <v>下水道管接続型簡易トイレシステム</v>
      </c>
      <c r="E958" s="130" t="s">
        <v>12</v>
      </c>
      <c r="F958" s="130" t="s">
        <v>150</v>
      </c>
    </row>
    <row r="959" spans="1:8" x14ac:dyDescent="0.15">
      <c r="A959" s="130">
        <v>958</v>
      </c>
      <c r="B959" s="130" t="s">
        <v>4708</v>
      </c>
      <c r="C959" s="130" t="s">
        <v>13893</v>
      </c>
      <c r="D959" s="130" t="str">
        <f>VLOOKUP(B959,managelist_20211101!$B$3:$C$10442,2,FALSE)</f>
        <v>照度計を用いた路面の照度測定</v>
      </c>
      <c r="E959" s="130" t="s">
        <v>127</v>
      </c>
      <c r="F959" s="130" t="s">
        <v>47</v>
      </c>
      <c r="G959" s="130" t="s">
        <v>150</v>
      </c>
    </row>
    <row r="960" spans="1:8" x14ac:dyDescent="0.15">
      <c r="A960" s="130">
        <v>959</v>
      </c>
      <c r="B960" s="130" t="s">
        <v>8577</v>
      </c>
      <c r="C960" s="130" t="s">
        <v>18673</v>
      </c>
      <c r="D960" s="130" t="str">
        <f>VLOOKUP(B960,managelist_20211101!$B$3:$C$10442,2,FALSE)</f>
        <v>回転貫入鋼管杭工法</v>
      </c>
      <c r="E960" s="130" t="s">
        <v>58</v>
      </c>
      <c r="F960" s="130" t="s">
        <v>543</v>
      </c>
      <c r="G960" s="130" t="s">
        <v>2890</v>
      </c>
    </row>
    <row r="961" spans="1:9" x14ac:dyDescent="0.15">
      <c r="A961" s="130">
        <v>960</v>
      </c>
      <c r="B961" s="130" t="s">
        <v>10650</v>
      </c>
      <c r="C961" s="130" t="s">
        <v>20716</v>
      </c>
      <c r="D961" s="130" t="str">
        <f>VLOOKUP(B961,managelist_20211101!$B$3:$C$10442,2,FALSE)</f>
        <v>軸流ファン送風機+集塵機の手動制御</v>
      </c>
      <c r="E961" s="130" t="s">
        <v>342</v>
      </c>
      <c r="F961" s="130" t="s">
        <v>343</v>
      </c>
      <c r="G961" s="130" t="s">
        <v>2905</v>
      </c>
    </row>
    <row r="962" spans="1:9" x14ac:dyDescent="0.15">
      <c r="A962" s="130">
        <v>961</v>
      </c>
      <c r="B962" s="130" t="s">
        <v>10649</v>
      </c>
      <c r="C962" s="130" t="s">
        <v>20714</v>
      </c>
      <c r="D962" s="130" t="str">
        <f>VLOOKUP(B962,managelist_20211101!$B$3:$C$10442,2,FALSE)</f>
        <v>軸流ファン送風機の手動調整</v>
      </c>
      <c r="E962" s="130" t="s">
        <v>342</v>
      </c>
      <c r="F962" s="130" t="s">
        <v>343</v>
      </c>
      <c r="G962" s="130" t="s">
        <v>2905</v>
      </c>
    </row>
    <row r="963" spans="1:9" x14ac:dyDescent="0.15">
      <c r="A963" s="130">
        <v>962</v>
      </c>
      <c r="B963" s="130" t="s">
        <v>10648</v>
      </c>
      <c r="C963" s="130" t="s">
        <v>20712</v>
      </c>
      <c r="D963" s="130" t="str">
        <f>VLOOKUP(B963,managelist_20211101!$B$3:$C$10442,2,FALSE)</f>
        <v>有人船による流量観測(流速計測)</v>
      </c>
      <c r="E963" s="130" t="s">
        <v>127</v>
      </c>
      <c r="F963" s="130" t="s">
        <v>513</v>
      </c>
      <c r="G963" s="130" t="s">
        <v>12314</v>
      </c>
    </row>
    <row r="964" spans="1:9" x14ac:dyDescent="0.15">
      <c r="A964" s="130">
        <v>963</v>
      </c>
      <c r="B964" s="130" t="s">
        <v>10647</v>
      </c>
      <c r="C964" s="130" t="s">
        <v>20711</v>
      </c>
      <c r="D964" s="130" t="str">
        <f>VLOOKUP(B964,managelist_20211101!$B$3:$C$10442,2,FALSE)</f>
        <v>ポリマーセメントモルタル</v>
      </c>
      <c r="E964" s="130" t="s">
        <v>197</v>
      </c>
      <c r="F964" s="130" t="s">
        <v>200</v>
      </c>
      <c r="G964" s="130" t="s">
        <v>12203</v>
      </c>
    </row>
    <row r="965" spans="1:9" x14ac:dyDescent="0.15">
      <c r="A965" s="130">
        <v>964</v>
      </c>
      <c r="B965" s="130" t="s">
        <v>8576</v>
      </c>
      <c r="C965" s="130" t="s">
        <v>18671</v>
      </c>
      <c r="D965" s="130" t="str">
        <f>VLOOKUP(B965,managelist_20211101!$B$3:$C$10442,2,FALSE)</f>
        <v>トラックスケールを用いたダンプトラックの重量管理</v>
      </c>
      <c r="E965" s="130" t="s">
        <v>380</v>
      </c>
      <c r="F965" s="130" t="s">
        <v>380</v>
      </c>
      <c r="G965" s="130" t="s">
        <v>2849</v>
      </c>
    </row>
    <row r="966" spans="1:9" x14ac:dyDescent="0.15">
      <c r="A966" s="130">
        <v>965</v>
      </c>
      <c r="B966" s="130" t="s">
        <v>8575</v>
      </c>
      <c r="C966" s="130" t="s">
        <v>18669</v>
      </c>
      <c r="D966" s="130" t="str">
        <f>VLOOKUP(B966,managelist_20211101!$B$3:$C$10442,2,FALSE)</f>
        <v>エポキシ樹脂注入剤</v>
      </c>
      <c r="E966" s="130" t="s">
        <v>197</v>
      </c>
      <c r="F966" s="130" t="s">
        <v>200</v>
      </c>
      <c r="G966" s="130" t="s">
        <v>150</v>
      </c>
    </row>
    <row r="967" spans="1:9" x14ac:dyDescent="0.15">
      <c r="A967" s="130">
        <v>966</v>
      </c>
      <c r="B967" s="130" t="s">
        <v>4707</v>
      </c>
      <c r="C967" s="130" t="s">
        <v>13891</v>
      </c>
      <c r="D967" s="130" t="str">
        <f>VLOOKUP(B967,managelist_20211101!$B$3:$C$10442,2,FALSE)</f>
        <v>道路空洞調査(牽引車式)</v>
      </c>
      <c r="E967" s="130" t="s">
        <v>127</v>
      </c>
      <c r="F967" s="130" t="s">
        <v>150</v>
      </c>
    </row>
    <row r="968" spans="1:9" x14ac:dyDescent="0.15">
      <c r="A968" s="130">
        <v>967</v>
      </c>
      <c r="B968" s="130" t="s">
        <v>4706</v>
      </c>
      <c r="C968" s="130" t="s">
        <v>13890</v>
      </c>
      <c r="D968" s="130" t="str">
        <f>VLOOKUP(B968,managelist_20211101!$B$3:$C$10442,2,FALSE)</f>
        <v>乾燥収縮低減剤</v>
      </c>
      <c r="E968" s="130" t="s">
        <v>342</v>
      </c>
      <c r="F968" s="130" t="s">
        <v>343</v>
      </c>
      <c r="G968" s="130" t="s">
        <v>2855</v>
      </c>
    </row>
    <row r="969" spans="1:9" x14ac:dyDescent="0.15">
      <c r="A969" s="130">
        <v>968</v>
      </c>
      <c r="B969" s="130" t="s">
        <v>8574</v>
      </c>
      <c r="C969" s="130" t="s">
        <v>18667</v>
      </c>
      <c r="D969" s="130" t="str">
        <f>VLOOKUP(B969,managelist_20211101!$B$3:$C$10442,2,FALSE)</f>
        <v>重量化工法および埋設物移設</v>
      </c>
      <c r="E969" s="130" t="s">
        <v>526</v>
      </c>
      <c r="F969" s="130" t="s">
        <v>529</v>
      </c>
    </row>
    <row r="970" spans="1:9" x14ac:dyDescent="0.15">
      <c r="A970" s="130">
        <v>969</v>
      </c>
      <c r="B970" s="130" t="s">
        <v>6617</v>
      </c>
      <c r="C970" s="130" t="s">
        <v>16133</v>
      </c>
      <c r="D970" s="130" t="str">
        <f>VLOOKUP(B970,managelist_20211101!$B$3:$C$10442,2,FALSE)</f>
        <v>吹付法枠工・ロックボルト工</v>
      </c>
      <c r="E970" s="130" t="s">
        <v>382</v>
      </c>
      <c r="F970" s="130" t="s">
        <v>166</v>
      </c>
      <c r="G970" s="130" t="s">
        <v>407</v>
      </c>
    </row>
    <row r="971" spans="1:9" x14ac:dyDescent="0.15">
      <c r="A971" s="130">
        <v>970</v>
      </c>
      <c r="B971" s="130" t="s">
        <v>6616</v>
      </c>
      <c r="C971" s="130" t="s">
        <v>16132</v>
      </c>
      <c r="D971" s="130" t="str">
        <f>VLOOKUP(B971,managelist_20211101!$B$3:$C$10442,2,FALSE)</f>
        <v>現場管理者による入退場・労務・安全衛生管理等の作業</v>
      </c>
      <c r="E971" s="130" t="s">
        <v>342</v>
      </c>
      <c r="F971" s="130" t="s">
        <v>343</v>
      </c>
      <c r="G971" s="130" t="s">
        <v>150</v>
      </c>
    </row>
    <row r="972" spans="1:9" x14ac:dyDescent="0.15">
      <c r="A972" s="130">
        <v>971</v>
      </c>
      <c r="B972" s="130" t="s">
        <v>8573</v>
      </c>
      <c r="C972" s="130" t="s">
        <v>18665</v>
      </c>
      <c r="D972" s="130" t="str">
        <f>VLOOKUP(B972,managelist_20211101!$B$3:$C$10442,2,FALSE)</f>
        <v>ラバーポールとの一体型式誘導灯</v>
      </c>
      <c r="E972" s="130" t="s">
        <v>443</v>
      </c>
      <c r="F972" s="130" t="s">
        <v>185</v>
      </c>
    </row>
    <row r="973" spans="1:9" x14ac:dyDescent="0.15">
      <c r="A973" s="130">
        <v>972</v>
      </c>
      <c r="B973" s="130" t="s">
        <v>8572</v>
      </c>
      <c r="C973" s="130" t="s">
        <v>18663</v>
      </c>
      <c r="D973" s="130" t="str">
        <f>VLOOKUP(B973,managelist_20211101!$B$3:$C$10442,2,FALSE)</f>
        <v>解体騒音低減装置未搭載型ブレーカー</v>
      </c>
      <c r="E973" s="130" t="s">
        <v>382</v>
      </c>
      <c r="F973" s="130" t="s">
        <v>79</v>
      </c>
      <c r="G973" s="130" t="s">
        <v>150</v>
      </c>
    </row>
    <row r="974" spans="1:9" x14ac:dyDescent="0.15">
      <c r="A974" s="130">
        <v>973</v>
      </c>
      <c r="B974" s="130" t="s">
        <v>2983</v>
      </c>
      <c r="C974" s="130" t="s">
        <v>18661</v>
      </c>
      <c r="D974" s="130" t="str">
        <f>VLOOKUP(B974,managelist_20211101!$B$3:$C$10442,2,FALSE)</f>
        <v>橋梁点検車を用い点検員の肉眼による近接目視点検</v>
      </c>
      <c r="E974" s="130" t="s">
        <v>127</v>
      </c>
      <c r="F974" s="130" t="s">
        <v>46</v>
      </c>
      <c r="G974" s="130" t="s">
        <v>413</v>
      </c>
    </row>
    <row r="975" spans="1:9" x14ac:dyDescent="0.15">
      <c r="A975" s="130">
        <v>974</v>
      </c>
      <c r="B975" s="130" t="s">
        <v>6615</v>
      </c>
      <c r="C975" s="130" t="s">
        <v>16131</v>
      </c>
      <c r="D975" s="130" t="str">
        <f>VLOOKUP(B975,managelist_20211101!$B$3:$C$10442,2,FALSE)</f>
        <v>ダブルナット</v>
      </c>
      <c r="E975" s="130" t="s">
        <v>443</v>
      </c>
      <c r="F975" s="130" t="s">
        <v>444</v>
      </c>
      <c r="G975" s="130" t="s">
        <v>2886</v>
      </c>
      <c r="I975" s="130" t="s">
        <v>381</v>
      </c>
    </row>
    <row r="976" spans="1:9" x14ac:dyDescent="0.15">
      <c r="A976" s="130">
        <v>975</v>
      </c>
      <c r="B976" s="130" t="s">
        <v>6614</v>
      </c>
      <c r="C976" s="130" t="s">
        <v>16129</v>
      </c>
      <c r="D976" s="130" t="str">
        <f>VLOOKUP(B976,managelist_20211101!$B$3:$C$10442,2,FALSE)</f>
        <v>トランシットを使用した鉛直測量による建入管理</v>
      </c>
      <c r="E976" s="130" t="s">
        <v>495</v>
      </c>
      <c r="F976" s="130" t="s">
        <v>1633</v>
      </c>
    </row>
    <row r="977" spans="1:9" x14ac:dyDescent="0.15">
      <c r="A977" s="130">
        <v>976</v>
      </c>
      <c r="B977" s="130" t="s">
        <v>6613</v>
      </c>
      <c r="C977" s="130" t="s">
        <v>16127</v>
      </c>
      <c r="D977" s="130" t="str">
        <f>VLOOKUP(B977,managelist_20211101!$B$3:$C$10442,2,FALSE)</f>
        <v>ポリカーボネート透光遮音板</v>
      </c>
      <c r="E977" s="130" t="s">
        <v>443</v>
      </c>
      <c r="F977" s="130" t="s">
        <v>182</v>
      </c>
    </row>
    <row r="978" spans="1:9" x14ac:dyDescent="0.15">
      <c r="A978" s="130">
        <v>977</v>
      </c>
      <c r="B978" s="130" t="s">
        <v>6612</v>
      </c>
      <c r="C978" s="130" t="s">
        <v>16125</v>
      </c>
      <c r="D978" s="130" t="str">
        <f>VLOOKUP(B978,managelist_20211101!$B$3:$C$10442,2,FALSE)</f>
        <v>アスファルト注入材</v>
      </c>
      <c r="E978" s="130" t="s">
        <v>197</v>
      </c>
      <c r="F978" s="130" t="s">
        <v>12131</v>
      </c>
    </row>
    <row r="979" spans="1:9" x14ac:dyDescent="0.15">
      <c r="A979" s="130">
        <v>978</v>
      </c>
      <c r="B979" s="130" t="s">
        <v>8571</v>
      </c>
      <c r="C979" s="130" t="s">
        <v>18659</v>
      </c>
      <c r="D979" s="130" t="str">
        <f>VLOOKUP(B979,managelist_20211101!$B$3:$C$10442,2,FALSE)</f>
        <v>ポリエチレン樹脂を被覆したネットフェンス</v>
      </c>
      <c r="E979" s="130" t="s">
        <v>443</v>
      </c>
      <c r="F979" s="130" t="s">
        <v>150</v>
      </c>
    </row>
    <row r="980" spans="1:9" x14ac:dyDescent="0.15">
      <c r="A980" s="130">
        <v>979</v>
      </c>
      <c r="B980" s="130" t="s">
        <v>8570</v>
      </c>
      <c r="C980" s="130" t="s">
        <v>18657</v>
      </c>
      <c r="D980" s="130" t="str">
        <f>VLOOKUP(B980,managelist_20211101!$B$3:$C$10442,2,FALSE)</f>
        <v>溶接縦格子柵</v>
      </c>
      <c r="E980" s="130" t="s">
        <v>443</v>
      </c>
      <c r="F980" s="130" t="s">
        <v>444</v>
      </c>
      <c r="G980" s="130" t="s">
        <v>2893</v>
      </c>
    </row>
    <row r="981" spans="1:9" x14ac:dyDescent="0.15">
      <c r="A981" s="130">
        <v>980</v>
      </c>
      <c r="B981" s="130" t="s">
        <v>6611</v>
      </c>
      <c r="C981" s="130" t="s">
        <v>16124</v>
      </c>
      <c r="D981" s="130" t="str">
        <f>VLOOKUP(B981,managelist_20211101!$B$3:$C$10442,2,FALSE)</f>
        <v>シリコーン樹脂塗料(2級)</v>
      </c>
      <c r="E981" s="130" t="s">
        <v>495</v>
      </c>
      <c r="F981" s="130" t="s">
        <v>496</v>
      </c>
    </row>
    <row r="982" spans="1:9" x14ac:dyDescent="0.15">
      <c r="A982" s="130">
        <v>981</v>
      </c>
      <c r="B982" s="130" t="s">
        <v>6610</v>
      </c>
      <c r="C982" s="130" t="s">
        <v>16122</v>
      </c>
      <c r="D982" s="130" t="str">
        <f>VLOOKUP(B982,managelist_20211101!$B$3:$C$10442,2,FALSE)</f>
        <v>人手による状況判断、測定・記録、集計作業</v>
      </c>
      <c r="E982" s="130" t="s">
        <v>11</v>
      </c>
      <c r="F982" s="130" t="s">
        <v>390</v>
      </c>
      <c r="G982" s="130" t="s">
        <v>390</v>
      </c>
      <c r="H982" s="130" t="s">
        <v>2850</v>
      </c>
    </row>
    <row r="983" spans="1:9" x14ac:dyDescent="0.15">
      <c r="A983" s="130">
        <v>982</v>
      </c>
      <c r="B983" s="130" t="s">
        <v>6609</v>
      </c>
      <c r="C983" s="130" t="s">
        <v>16120</v>
      </c>
      <c r="D983" s="130" t="str">
        <f>VLOOKUP(B983,managelist_20211101!$B$3:$C$10442,2,FALSE)</f>
        <v>ビニロンシートを用いた剥落防止工法</v>
      </c>
      <c r="E983" s="130" t="s">
        <v>197</v>
      </c>
      <c r="F983" s="130" t="s">
        <v>200</v>
      </c>
      <c r="G983" s="130" t="s">
        <v>2851</v>
      </c>
    </row>
    <row r="984" spans="1:9" x14ac:dyDescent="0.15">
      <c r="A984" s="130">
        <v>983</v>
      </c>
      <c r="B984" s="130" t="s">
        <v>6608</v>
      </c>
      <c r="C984" s="130" t="s">
        <v>16118</v>
      </c>
      <c r="D984" s="130" t="str">
        <f>VLOOKUP(B984,managelist_20211101!$B$3:$C$10442,2,FALSE)</f>
        <v>深層混合処理工法(スラリー撹拌工)</v>
      </c>
      <c r="E984" s="130" t="s">
        <v>382</v>
      </c>
      <c r="F984" s="130" t="s">
        <v>76</v>
      </c>
      <c r="G984" s="130" t="s">
        <v>449</v>
      </c>
      <c r="H984" s="130" t="s">
        <v>450</v>
      </c>
    </row>
    <row r="985" spans="1:9" x14ac:dyDescent="0.15">
      <c r="A985" s="130">
        <v>984</v>
      </c>
      <c r="B985" s="130" t="s">
        <v>6607</v>
      </c>
      <c r="C985" s="130" t="s">
        <v>16116</v>
      </c>
      <c r="D985" s="130" t="str">
        <f>VLOOKUP(B985,managelist_20211101!$B$3:$C$10442,2,FALSE)</f>
        <v>鉱物油系削岩機油</v>
      </c>
      <c r="E985" s="130" t="s">
        <v>58</v>
      </c>
      <c r="F985" s="130" t="s">
        <v>347</v>
      </c>
      <c r="G985" s="130" t="s">
        <v>12092</v>
      </c>
    </row>
    <row r="986" spans="1:9" x14ac:dyDescent="0.15">
      <c r="A986" s="130">
        <v>985</v>
      </c>
      <c r="B986" s="130" t="s">
        <v>22408</v>
      </c>
      <c r="C986" s="130" t="s">
        <v>16114</v>
      </c>
      <c r="D986" s="130" t="str">
        <f>VLOOKUP(B986,managelist_20211101!$B$3:$C$10442,2,FALSE)</f>
        <v>コンクリート圧送における先行モルタル</v>
      </c>
      <c r="E986" s="130" t="s">
        <v>11</v>
      </c>
      <c r="F986" s="130" t="s">
        <v>11</v>
      </c>
      <c r="G986" s="130" t="s">
        <v>126</v>
      </c>
    </row>
    <row r="987" spans="1:9" x14ac:dyDescent="0.15">
      <c r="A987" s="130">
        <v>986</v>
      </c>
      <c r="B987" s="130" t="s">
        <v>4078</v>
      </c>
      <c r="C987" s="130" t="s">
        <v>13220</v>
      </c>
      <c r="D987" s="130" t="str">
        <f>VLOOKUP(B987,managelist_20211101!$B$3:$C$10442,2,FALSE)</f>
        <v>残コンクリートの廃棄物処理</v>
      </c>
      <c r="E987" s="130" t="s">
        <v>11</v>
      </c>
      <c r="F987" s="130" t="s">
        <v>11</v>
      </c>
      <c r="G987" s="130" t="s">
        <v>126</v>
      </c>
      <c r="I987" s="130" t="s">
        <v>381</v>
      </c>
    </row>
    <row r="988" spans="1:9" x14ac:dyDescent="0.15">
      <c r="A988" s="130">
        <v>987</v>
      </c>
      <c r="B988" s="130" t="s">
        <v>8569</v>
      </c>
      <c r="C988" s="130" t="s">
        <v>18655</v>
      </c>
      <c r="D988" s="130" t="str">
        <f>VLOOKUP(B988,managelist_20211101!$B$3:$C$10442,2,FALSE)</f>
        <v>有孔管、網状管、遮水シート、透水シート、砕石などを利用した暗渠排水工法</v>
      </c>
      <c r="E988" s="130" t="s">
        <v>382</v>
      </c>
      <c r="F988" s="130" t="s">
        <v>331</v>
      </c>
      <c r="G988" s="130" t="s">
        <v>2829</v>
      </c>
      <c r="H988" s="130" t="s">
        <v>2830</v>
      </c>
    </row>
    <row r="989" spans="1:9" x14ac:dyDescent="0.15">
      <c r="A989" s="130">
        <v>988</v>
      </c>
      <c r="B989" s="130" t="s">
        <v>8568</v>
      </c>
      <c r="C989" s="130" t="s">
        <v>18653</v>
      </c>
      <c r="D989" s="130" t="str">
        <f>VLOOKUP(B989,managelist_20211101!$B$3:$C$10442,2,FALSE)</f>
        <v>テント地スクリーン式仮設トイレ向け目隠しフェンス</v>
      </c>
      <c r="E989" s="130" t="s">
        <v>12</v>
      </c>
      <c r="F989" s="130" t="s">
        <v>150</v>
      </c>
    </row>
    <row r="990" spans="1:9" x14ac:dyDescent="0.15">
      <c r="A990" s="130">
        <v>989</v>
      </c>
      <c r="B990" s="130" t="s">
        <v>8567</v>
      </c>
      <c r="C990" s="130" t="s">
        <v>18651</v>
      </c>
      <c r="D990" s="130" t="str">
        <f>VLOOKUP(B990,managelist_20211101!$B$3:$C$10442,2,FALSE)</f>
        <v>トタン、プラスチック製看板を用いた工事現場内の各種情報の提供技術</v>
      </c>
      <c r="E990" s="130" t="s">
        <v>382</v>
      </c>
      <c r="F990" s="130" t="s">
        <v>150</v>
      </c>
    </row>
    <row r="991" spans="1:9" x14ac:dyDescent="0.15">
      <c r="A991" s="130">
        <v>990</v>
      </c>
      <c r="B991" s="130" t="s">
        <v>8566</v>
      </c>
      <c r="C991" s="130" t="s">
        <v>18649</v>
      </c>
      <c r="D991" s="130" t="str">
        <f>VLOOKUP(B991,managelist_20211101!$B$3:$C$10442,2,FALSE)</f>
        <v>ガラスビーズ型反射シート</v>
      </c>
      <c r="E991" s="130" t="s">
        <v>12</v>
      </c>
      <c r="F991" s="130" t="s">
        <v>14</v>
      </c>
    </row>
    <row r="992" spans="1:9" x14ac:dyDescent="0.15">
      <c r="A992" s="130">
        <v>991</v>
      </c>
      <c r="B992" s="130" t="s">
        <v>8565</v>
      </c>
      <c r="C992" s="130" t="s">
        <v>18647</v>
      </c>
      <c r="D992" s="130" t="str">
        <f>VLOOKUP(B992,managelist_20211101!$B$3:$C$10442,2,FALSE)</f>
        <v>商用電源による高圧ナトリウム灯を光源とした道路照明柱</v>
      </c>
      <c r="E992" s="130" t="s">
        <v>54</v>
      </c>
      <c r="F992" s="130" t="s">
        <v>55</v>
      </c>
      <c r="G992" s="130" t="s">
        <v>2883</v>
      </c>
    </row>
    <row r="993" spans="1:11" x14ac:dyDescent="0.15">
      <c r="A993" s="130">
        <v>992</v>
      </c>
      <c r="B993" s="130" t="s">
        <v>2984</v>
      </c>
      <c r="C993" s="130" t="s">
        <v>22000</v>
      </c>
      <c r="D993" s="130" t="e">
        <f>VLOOKUP(B993,managelist_20211101!$B$3:$C$10442,2,FALSE)</f>
        <v>#N/A</v>
      </c>
      <c r="E993" s="130" t="s">
        <v>57</v>
      </c>
      <c r="F993" s="130" t="s">
        <v>533</v>
      </c>
      <c r="G993" s="130" t="s">
        <v>533</v>
      </c>
    </row>
    <row r="994" spans="1:11" x14ac:dyDescent="0.15">
      <c r="A994" s="130">
        <v>993</v>
      </c>
      <c r="B994" s="130" t="s">
        <v>10646</v>
      </c>
      <c r="C994" s="130" t="s">
        <v>20709</v>
      </c>
      <c r="D994" s="130" t="str">
        <f>VLOOKUP(B994,managelist_20211101!$B$3:$C$10442,2,FALSE)</f>
        <v>高含水泥土を汚泥吸排車(バキューム車)により中間処理場に産業廃棄物として持ち込む。</v>
      </c>
      <c r="E994" s="130" t="s">
        <v>380</v>
      </c>
      <c r="F994" s="130" t="s">
        <v>380</v>
      </c>
      <c r="G994" s="130" t="s">
        <v>119</v>
      </c>
      <c r="J994" s="130" t="s">
        <v>381</v>
      </c>
    </row>
    <row r="995" spans="1:11" x14ac:dyDescent="0.15">
      <c r="A995" s="130">
        <v>994</v>
      </c>
      <c r="B995" s="130" t="s">
        <v>10645</v>
      </c>
      <c r="C995" s="130" t="s">
        <v>20707</v>
      </c>
      <c r="D995" s="130" t="str">
        <f>VLOOKUP(B995,managelist_20211101!$B$3:$C$10442,2,FALSE)</f>
        <v>浮子投下観測</v>
      </c>
      <c r="E995" s="130" t="s">
        <v>127</v>
      </c>
      <c r="F995" s="130" t="s">
        <v>513</v>
      </c>
      <c r="G995" s="130" t="s">
        <v>12314</v>
      </c>
    </row>
    <row r="996" spans="1:11" x14ac:dyDescent="0.15">
      <c r="A996" s="130">
        <v>995</v>
      </c>
      <c r="B996" s="130" t="s">
        <v>10644</v>
      </c>
      <c r="C996" s="130" t="s">
        <v>20705</v>
      </c>
      <c r="D996" s="130" t="str">
        <f>VLOOKUP(B996,managelist_20211101!$B$3:$C$10442,2,FALSE)</f>
        <v>側鋼板とコンクリート界面へのシール材設置</v>
      </c>
      <c r="E996" s="130" t="s">
        <v>466</v>
      </c>
      <c r="F996" s="130" t="s">
        <v>469</v>
      </c>
    </row>
    <row r="997" spans="1:11" x14ac:dyDescent="0.15">
      <c r="A997" s="130">
        <v>996</v>
      </c>
      <c r="B997" s="130" t="s">
        <v>4705</v>
      </c>
      <c r="C997" s="130" t="s">
        <v>13888</v>
      </c>
      <c r="D997" s="130" t="str">
        <f>VLOOKUP(B997,managelist_20211101!$B$3:$C$10442,2,FALSE)</f>
        <v>増圧(ブースタ)機構なしの油圧解体機</v>
      </c>
      <c r="E997" s="130" t="s">
        <v>382</v>
      </c>
      <c r="F997" s="130" t="s">
        <v>79</v>
      </c>
      <c r="G997" s="130" t="s">
        <v>2856</v>
      </c>
    </row>
    <row r="998" spans="1:11" x14ac:dyDescent="0.15">
      <c r="A998" s="130">
        <v>997</v>
      </c>
      <c r="B998" s="130" t="s">
        <v>8564</v>
      </c>
      <c r="C998" s="130" t="s">
        <v>18645</v>
      </c>
      <c r="D998" s="130" t="str">
        <f>VLOOKUP(B998,managelist_20211101!$B$3:$C$10442,2,FALSE)</f>
        <v>各記録計を目視で確認し、異常時のマシン停止は手動で行う。</v>
      </c>
      <c r="E998" s="130" t="s">
        <v>382</v>
      </c>
      <c r="F998" s="130" t="s">
        <v>76</v>
      </c>
      <c r="G998" s="130" t="s">
        <v>390</v>
      </c>
      <c r="H998" s="130" t="s">
        <v>2850</v>
      </c>
    </row>
    <row r="999" spans="1:11" x14ac:dyDescent="0.15">
      <c r="A999" s="130">
        <v>998</v>
      </c>
      <c r="B999" s="130" t="s">
        <v>8563</v>
      </c>
      <c r="C999" s="130" t="s">
        <v>18644</v>
      </c>
      <c r="D999" s="130" t="str">
        <f>VLOOKUP(B999,managelist_20211101!$B$3:$C$10442,2,FALSE)</f>
        <v>硬質ポリ塩化ビニル管</v>
      </c>
      <c r="E999" s="130" t="s">
        <v>508</v>
      </c>
      <c r="F999" s="130" t="s">
        <v>507</v>
      </c>
    </row>
    <row r="1000" spans="1:11" x14ac:dyDescent="0.15">
      <c r="A1000" s="130">
        <v>999</v>
      </c>
      <c r="B1000" s="130" t="s">
        <v>8562</v>
      </c>
      <c r="C1000" s="130" t="s">
        <v>18642</v>
      </c>
      <c r="D1000" s="130" t="str">
        <f>VLOOKUP(B1000,managelist_20211101!$B$3:$C$10442,2,FALSE)</f>
        <v>濁水処理装置による凝集沈殿方式を利用した濁水処理工</v>
      </c>
      <c r="E1000" s="130" t="s">
        <v>72</v>
      </c>
      <c r="F1000" s="130" t="s">
        <v>74</v>
      </c>
    </row>
    <row r="1001" spans="1:11" x14ac:dyDescent="0.15">
      <c r="A1001" s="130">
        <v>1000</v>
      </c>
      <c r="B1001" s="130" t="s">
        <v>6606</v>
      </c>
      <c r="C1001" s="130" t="s">
        <v>16112</v>
      </c>
      <c r="D1001" s="130" t="str">
        <f>VLOOKUP(B1001,managelist_20211101!$B$3:$C$10442,2,FALSE)</f>
        <v>シリコーン樹脂塗料(2級)</v>
      </c>
      <c r="E1001" s="130" t="s">
        <v>495</v>
      </c>
      <c r="F1001" s="130" t="s">
        <v>496</v>
      </c>
    </row>
    <row r="1002" spans="1:11" x14ac:dyDescent="0.15">
      <c r="A1002" s="130">
        <v>1001</v>
      </c>
      <c r="B1002" s="130" t="s">
        <v>2985</v>
      </c>
      <c r="C1002" s="130" t="s">
        <v>14830</v>
      </c>
      <c r="D1002" s="130" t="str">
        <f>VLOOKUP(B1002,managelist_20211101!$B$3:$C$10442,2,FALSE)</f>
        <v>点検員が高所作業車を用いた近接目視によりひび割れを検出</v>
      </c>
      <c r="E1002" s="130" t="s">
        <v>127</v>
      </c>
      <c r="F1002" s="130" t="s">
        <v>46</v>
      </c>
      <c r="G1002" s="130" t="s">
        <v>413</v>
      </c>
    </row>
    <row r="1003" spans="1:11" x14ac:dyDescent="0.15">
      <c r="A1003" s="130">
        <v>1002</v>
      </c>
      <c r="B1003" s="130" t="s">
        <v>8561</v>
      </c>
      <c r="C1003" s="130" t="s">
        <v>18640</v>
      </c>
      <c r="D1003" s="130" t="str">
        <f>VLOOKUP(B1003,managelist_20211101!$B$3:$C$10442,2,FALSE)</f>
        <v>引張試験、超音波試験</v>
      </c>
      <c r="E1003" s="130" t="s">
        <v>127</v>
      </c>
      <c r="F1003" s="130" t="s">
        <v>46</v>
      </c>
      <c r="G1003" s="130" t="s">
        <v>413</v>
      </c>
      <c r="I1003" s="130" t="s">
        <v>381</v>
      </c>
      <c r="K1003" s="130" t="s">
        <v>381</v>
      </c>
    </row>
    <row r="1004" spans="1:11" x14ac:dyDescent="0.15">
      <c r="A1004" s="130">
        <v>1003</v>
      </c>
      <c r="B1004" s="130" t="s">
        <v>8560</v>
      </c>
      <c r="C1004" s="130" t="s">
        <v>18637</v>
      </c>
      <c r="D1004" s="130" t="str">
        <f>VLOOKUP(B1004,managelist_20211101!$B$3:$C$10442,2,FALSE)</f>
        <v>カメラ撮像または直接計測による掘削状況の管理</v>
      </c>
      <c r="E1004" s="130" t="s">
        <v>58</v>
      </c>
      <c r="F1004" s="130" t="s">
        <v>544</v>
      </c>
      <c r="G1004" s="130" t="s">
        <v>2852</v>
      </c>
      <c r="H1004" s="130" t="s">
        <v>12076</v>
      </c>
    </row>
    <row r="1005" spans="1:11" x14ac:dyDescent="0.15">
      <c r="A1005" s="130">
        <v>1004</v>
      </c>
      <c r="B1005" s="130" t="s">
        <v>5515</v>
      </c>
      <c r="C1005" s="130" t="s">
        <v>14828</v>
      </c>
      <c r="D1005" s="130" t="str">
        <f>VLOOKUP(B1005,managelist_20211101!$B$3:$C$10442,2,FALSE)</f>
        <v>ロータリー式コアボーリングとコア試料を利用した針貫入試験と一軸圧縮試験</v>
      </c>
      <c r="E1005" s="130" t="s">
        <v>127</v>
      </c>
      <c r="F1005" s="130" t="s">
        <v>129</v>
      </c>
      <c r="G1005" s="130" t="s">
        <v>2899</v>
      </c>
    </row>
    <row r="1006" spans="1:11" x14ac:dyDescent="0.15">
      <c r="A1006" s="130">
        <v>1005</v>
      </c>
      <c r="B1006" s="130" t="s">
        <v>5145</v>
      </c>
      <c r="C1006" s="130" t="s">
        <v>14406</v>
      </c>
      <c r="D1006" s="130" t="str">
        <f>VLOOKUP(B1006,managelist_20211101!$B$3:$C$10442,2,FALSE)</f>
        <v>圧送チューブの直接挿入やフレキシブルホースの装着</v>
      </c>
      <c r="E1006" s="130" t="s">
        <v>11</v>
      </c>
      <c r="F1006" s="130" t="s">
        <v>11</v>
      </c>
      <c r="G1006" s="130" t="s">
        <v>126</v>
      </c>
    </row>
    <row r="1007" spans="1:11" x14ac:dyDescent="0.15">
      <c r="A1007" s="130">
        <v>1006</v>
      </c>
      <c r="B1007" s="130" t="s">
        <v>8559</v>
      </c>
      <c r="C1007" s="130" t="s">
        <v>18635</v>
      </c>
      <c r="D1007" s="130" t="str">
        <f>VLOOKUP(B1007,managelist_20211101!$B$3:$C$10442,2,FALSE)</f>
        <v>レベル測量</v>
      </c>
      <c r="E1007" s="130" t="s">
        <v>382</v>
      </c>
      <c r="F1007" s="130" t="s">
        <v>77</v>
      </c>
      <c r="G1007" s="130" t="s">
        <v>390</v>
      </c>
      <c r="H1007" s="130" t="s">
        <v>171</v>
      </c>
    </row>
    <row r="1008" spans="1:11" x14ac:dyDescent="0.15">
      <c r="A1008" s="130">
        <v>1007</v>
      </c>
      <c r="B1008" s="130" t="s">
        <v>8558</v>
      </c>
      <c r="C1008" s="130" t="s">
        <v>18633</v>
      </c>
      <c r="D1008" s="130" t="str">
        <f>VLOOKUP(B1008,managelist_20211101!$B$3:$C$10442,2,FALSE)</f>
        <v>天端目印を基準にした作業員の目測</v>
      </c>
      <c r="E1008" s="130" t="s">
        <v>11</v>
      </c>
      <c r="F1008" s="130" t="s">
        <v>11</v>
      </c>
      <c r="G1008" s="130" t="s">
        <v>126</v>
      </c>
    </row>
    <row r="1009" spans="1:9" x14ac:dyDescent="0.15">
      <c r="A1009" s="130">
        <v>1008</v>
      </c>
      <c r="B1009" s="130" t="s">
        <v>11334</v>
      </c>
      <c r="C1009" s="130" t="s">
        <v>21425</v>
      </c>
      <c r="D1009" s="130" t="str">
        <f>VLOOKUP(B1009,managelist_20211101!$B$3:$C$10442,2,FALSE)</f>
        <v>再生プラスチック製擬木階段</v>
      </c>
      <c r="E1009" s="130" t="s">
        <v>382</v>
      </c>
      <c r="F1009" s="130" t="s">
        <v>166</v>
      </c>
      <c r="G1009" s="130" t="s">
        <v>150</v>
      </c>
    </row>
    <row r="1010" spans="1:9" x14ac:dyDescent="0.15">
      <c r="A1010" s="130">
        <v>1009</v>
      </c>
      <c r="B1010" s="130" t="s">
        <v>6605</v>
      </c>
      <c r="C1010" s="130" t="s">
        <v>16110</v>
      </c>
      <c r="D1010" s="130" t="str">
        <f>VLOOKUP(B1010,managelist_20211101!$B$3:$C$10442,2,FALSE)</f>
        <v>フランジ付硬質塩化ビニルライニング鋼管(SGP-FVA)</v>
      </c>
      <c r="E1010" s="130" t="s">
        <v>508</v>
      </c>
      <c r="F1010" s="130" t="s">
        <v>2963</v>
      </c>
    </row>
    <row r="1011" spans="1:9" x14ac:dyDescent="0.15">
      <c r="A1011" s="130">
        <v>1010</v>
      </c>
      <c r="B1011" s="130" t="s">
        <v>23376</v>
      </c>
      <c r="C1011" s="130" t="s">
        <v>23377</v>
      </c>
      <c r="D1011" s="130" t="e">
        <f>VLOOKUP(B1011,managelist_20211101!$B$3:$C$10442,2,FALSE)</f>
        <v>#N/A</v>
      </c>
      <c r="E1011" s="130" t="s">
        <v>57</v>
      </c>
      <c r="F1011" s="130" t="s">
        <v>2907</v>
      </c>
      <c r="G1011" s="130" t="s">
        <v>46</v>
      </c>
    </row>
    <row r="1012" spans="1:9" x14ac:dyDescent="0.15">
      <c r="A1012" s="130">
        <v>1011</v>
      </c>
      <c r="B1012" s="130" t="s">
        <v>8557</v>
      </c>
      <c r="C1012" s="130" t="s">
        <v>18631</v>
      </c>
      <c r="D1012" s="130" t="str">
        <f>VLOOKUP(B1012,managelist_20211101!$B$3:$C$10442,2,FALSE)</f>
        <v>高粘性泥水剤を添加した循環流体、気泡を使用した高品質ボーリング</v>
      </c>
      <c r="E1012" s="130" t="s">
        <v>127</v>
      </c>
      <c r="F1012" s="130" t="s">
        <v>129</v>
      </c>
      <c r="G1012" s="130" t="s">
        <v>2899</v>
      </c>
    </row>
    <row r="1013" spans="1:9" x14ac:dyDescent="0.15">
      <c r="A1013" s="130">
        <v>1012</v>
      </c>
      <c r="B1013" s="130" t="s">
        <v>22409</v>
      </c>
      <c r="C1013" s="130" t="s">
        <v>18629</v>
      </c>
      <c r="D1013" s="130" t="str">
        <f>VLOOKUP(B1013,managelist_20211101!$B$3:$C$10442,2,FALSE)</f>
        <v>振動体先端部が半球状の重いバイブレータ</v>
      </c>
      <c r="E1013" s="130" t="s">
        <v>11</v>
      </c>
      <c r="F1013" s="130" t="s">
        <v>11</v>
      </c>
      <c r="G1013" s="130" t="s">
        <v>126</v>
      </c>
    </row>
    <row r="1014" spans="1:9" x14ac:dyDescent="0.15">
      <c r="A1014" s="130">
        <v>1013</v>
      </c>
      <c r="B1014" s="130" t="s">
        <v>5144</v>
      </c>
      <c r="C1014" s="130" t="s">
        <v>14404</v>
      </c>
      <c r="D1014" s="130" t="str">
        <f>VLOOKUP(B1014,managelist_20211101!$B$3:$C$10442,2,FALSE)</f>
        <v>人力除雪による巻きだれ・雪庇処理</v>
      </c>
      <c r="E1014" s="130" t="s">
        <v>443</v>
      </c>
      <c r="F1014" s="130" t="s">
        <v>444</v>
      </c>
      <c r="G1014" s="130" t="s">
        <v>12189</v>
      </c>
      <c r="I1014" s="130" t="s">
        <v>381</v>
      </c>
    </row>
    <row r="1015" spans="1:9" x14ac:dyDescent="0.15">
      <c r="A1015" s="130">
        <v>1014</v>
      </c>
      <c r="B1015" s="130" t="s">
        <v>8556</v>
      </c>
      <c r="C1015" s="130" t="s">
        <v>18627</v>
      </c>
      <c r="D1015" s="130" t="str">
        <f>VLOOKUP(B1015,managelist_20211101!$B$3:$C$10442,2,FALSE)</f>
        <v>水準測量による定点観測</v>
      </c>
      <c r="E1015" s="130" t="s">
        <v>127</v>
      </c>
      <c r="F1015" s="130" t="s">
        <v>46</v>
      </c>
      <c r="G1015" s="130" t="s">
        <v>413</v>
      </c>
    </row>
    <row r="1016" spans="1:9" x14ac:dyDescent="0.15">
      <c r="A1016" s="130">
        <v>1015</v>
      </c>
      <c r="B1016" s="130" t="s">
        <v>8555</v>
      </c>
      <c r="C1016" s="130" t="s">
        <v>18626</v>
      </c>
      <c r="D1016" s="130" t="str">
        <f>VLOOKUP(B1016,managelist_20211101!$B$3:$C$10442,2,FALSE)</f>
        <v>屋外型有線ネットワークカメラ</v>
      </c>
      <c r="E1016" s="130" t="s">
        <v>54</v>
      </c>
      <c r="F1016" s="130" t="s">
        <v>56</v>
      </c>
      <c r="G1016" s="130" t="s">
        <v>2865</v>
      </c>
      <c r="H1016" s="130" t="s">
        <v>2866</v>
      </c>
    </row>
    <row r="1017" spans="1:9" x14ac:dyDescent="0.15">
      <c r="A1017" s="130">
        <v>1016</v>
      </c>
      <c r="B1017" s="130" t="s">
        <v>8554</v>
      </c>
      <c r="C1017" s="130" t="s">
        <v>18624</v>
      </c>
      <c r="D1017" s="130" t="str">
        <f>VLOOKUP(B1017,managelist_20211101!$B$3:$C$10442,2,FALSE)</f>
        <v>円形の異形棒鋼</v>
      </c>
      <c r="E1017" s="130" t="s">
        <v>11</v>
      </c>
      <c r="F1017" s="130" t="s">
        <v>11</v>
      </c>
      <c r="G1017" s="130" t="s">
        <v>124</v>
      </c>
      <c r="H1017" s="130" t="s">
        <v>124</v>
      </c>
    </row>
    <row r="1018" spans="1:9" x14ac:dyDescent="0.15">
      <c r="A1018" s="130">
        <v>1017</v>
      </c>
      <c r="B1018" s="130" t="s">
        <v>8553</v>
      </c>
      <c r="C1018" s="130" t="s">
        <v>18622</v>
      </c>
      <c r="D1018" s="130" t="str">
        <f>VLOOKUP(B1018,managelist_20211101!$B$3:$C$10442,2,FALSE)</f>
        <v>シングルアンテナ型地中レーダー探査とトータルステーションでの地上測量を個別に管理。</v>
      </c>
      <c r="E1018" s="130" t="s">
        <v>127</v>
      </c>
      <c r="F1018" s="130" t="s">
        <v>129</v>
      </c>
      <c r="G1018" s="130" t="s">
        <v>2899</v>
      </c>
    </row>
    <row r="1019" spans="1:9" x14ac:dyDescent="0.15">
      <c r="A1019" s="130">
        <v>1018</v>
      </c>
      <c r="B1019" s="130" t="s">
        <v>8552</v>
      </c>
      <c r="C1019" s="130" t="s">
        <v>18620</v>
      </c>
      <c r="D1019" s="130" t="str">
        <f>VLOOKUP(B1019,managelist_20211101!$B$3:$C$10442,2,FALSE)</f>
        <v>和式仮設トイレと手洗器の個別設置</v>
      </c>
      <c r="E1019" s="130" t="s">
        <v>12</v>
      </c>
      <c r="F1019" s="130" t="s">
        <v>150</v>
      </c>
    </row>
    <row r="1020" spans="1:9" x14ac:dyDescent="0.15">
      <c r="A1020" s="130">
        <v>1019</v>
      </c>
      <c r="B1020" s="130" t="s">
        <v>4077</v>
      </c>
      <c r="C1020" s="130" t="s">
        <v>13218</v>
      </c>
      <c r="D1020" s="130" t="str">
        <f>VLOOKUP(B1020,managelist_20211101!$B$3:$C$10442,2,FALSE)</f>
        <v>前焼き鈍し処理による電力ケーブル</v>
      </c>
      <c r="E1020" s="130" t="s">
        <v>54</v>
      </c>
      <c r="F1020" s="130" t="s">
        <v>1632</v>
      </c>
      <c r="G1020" s="130" t="s">
        <v>2853</v>
      </c>
      <c r="H1020" s="130" t="s">
        <v>2870</v>
      </c>
    </row>
    <row r="1021" spans="1:9" x14ac:dyDescent="0.15">
      <c r="A1021" s="130">
        <v>1020</v>
      </c>
      <c r="B1021" s="130" t="s">
        <v>8551</v>
      </c>
      <c r="C1021" s="130" t="s">
        <v>18618</v>
      </c>
      <c r="D1021" s="130" t="str">
        <f>VLOOKUP(B1021,managelist_20211101!$B$3:$C$10442,2,FALSE)</f>
        <v>ポリエチレン樹脂被覆鉄線を使用したネットフェンス</v>
      </c>
      <c r="E1021" s="130" t="s">
        <v>443</v>
      </c>
      <c r="F1021" s="130" t="s">
        <v>150</v>
      </c>
    </row>
    <row r="1022" spans="1:9" x14ac:dyDescent="0.15">
      <c r="A1022" s="130">
        <v>1021</v>
      </c>
      <c r="B1022" s="130" t="s">
        <v>22410</v>
      </c>
      <c r="C1022" s="130" t="s">
        <v>14402</v>
      </c>
      <c r="D1022" s="130" t="str">
        <f>VLOOKUP(B1022,managelist_20211101!$B$3:$C$10442,2,FALSE)</f>
        <v>緊急ブレーキ装置が未搭載の車両系建設機械</v>
      </c>
      <c r="E1022" s="130" t="s">
        <v>425</v>
      </c>
      <c r="F1022" s="130" t="s">
        <v>427</v>
      </c>
      <c r="G1022" s="130" t="s">
        <v>427</v>
      </c>
      <c r="H1022" s="130" t="s">
        <v>121</v>
      </c>
    </row>
    <row r="1023" spans="1:9" x14ac:dyDescent="0.15">
      <c r="A1023" s="130">
        <v>1022</v>
      </c>
      <c r="B1023" s="130" t="s">
        <v>8550</v>
      </c>
      <c r="C1023" s="130" t="s">
        <v>18616</v>
      </c>
      <c r="D1023" s="130" t="str">
        <f>VLOOKUP(B1023,managelist_20211101!$B$3:$C$10442,2,FALSE)</f>
        <v>ループ継手工法</v>
      </c>
      <c r="E1023" s="130" t="s">
        <v>466</v>
      </c>
      <c r="F1023" s="130" t="s">
        <v>572</v>
      </c>
      <c r="I1023" s="130" t="s">
        <v>381</v>
      </c>
    </row>
    <row r="1024" spans="1:9" x14ac:dyDescent="0.15">
      <c r="A1024" s="130">
        <v>1023</v>
      </c>
      <c r="B1024" s="130" t="s">
        <v>8549</v>
      </c>
      <c r="C1024" s="130" t="s">
        <v>18615</v>
      </c>
      <c r="D1024" s="130" t="str">
        <f>VLOOKUP(B1024,managelist_20211101!$B$3:$C$10442,2,FALSE)</f>
        <v>グラウト再注入工法</v>
      </c>
      <c r="E1024" s="130" t="s">
        <v>197</v>
      </c>
      <c r="F1024" s="130" t="s">
        <v>200</v>
      </c>
      <c r="G1024" s="130" t="s">
        <v>2832</v>
      </c>
    </row>
    <row r="1025" spans="1:8" x14ac:dyDescent="0.15">
      <c r="A1025" s="130">
        <v>1024</v>
      </c>
      <c r="B1025" s="130" t="s">
        <v>10643</v>
      </c>
      <c r="C1025" s="130" t="s">
        <v>20703</v>
      </c>
      <c r="D1025" s="130" t="str">
        <f>VLOOKUP(B1025,managelist_20211101!$B$3:$C$10442,2,FALSE)</f>
        <v>静的破砕工法(削岩機+静的破砕剤)</v>
      </c>
      <c r="E1025" s="130" t="s">
        <v>382</v>
      </c>
      <c r="F1025" s="130" t="s">
        <v>79</v>
      </c>
      <c r="G1025" s="130" t="s">
        <v>2856</v>
      </c>
    </row>
    <row r="1026" spans="1:8" x14ac:dyDescent="0.15">
      <c r="A1026" s="130">
        <v>1025</v>
      </c>
      <c r="B1026" s="130" t="s">
        <v>10642</v>
      </c>
      <c r="C1026" s="130" t="s">
        <v>20702</v>
      </c>
      <c r="D1026" s="130" t="str">
        <f>VLOOKUP(B1026,managelist_20211101!$B$3:$C$10442,2,FALSE)</f>
        <v>目視による点検</v>
      </c>
      <c r="E1026" s="130" t="s">
        <v>127</v>
      </c>
      <c r="F1026" s="130" t="s">
        <v>46</v>
      </c>
      <c r="G1026" s="130" t="s">
        <v>413</v>
      </c>
    </row>
    <row r="1027" spans="1:8" x14ac:dyDescent="0.15">
      <c r="A1027" s="130">
        <v>1026</v>
      </c>
      <c r="B1027" s="130" t="s">
        <v>10641</v>
      </c>
      <c r="C1027" s="130" t="s">
        <v>20700</v>
      </c>
      <c r="D1027" s="130" t="str">
        <f>VLOOKUP(B1027,managelist_20211101!$B$3:$C$10442,2,FALSE)</f>
        <v>中層混合処理工</v>
      </c>
      <c r="E1027" s="130" t="s">
        <v>382</v>
      </c>
      <c r="F1027" s="130" t="s">
        <v>60</v>
      </c>
      <c r="G1027" s="130" t="s">
        <v>449</v>
      </c>
    </row>
    <row r="1028" spans="1:8" x14ac:dyDescent="0.15">
      <c r="A1028" s="130">
        <v>1027</v>
      </c>
      <c r="B1028" s="130" t="s">
        <v>10640</v>
      </c>
      <c r="C1028" s="130" t="s">
        <v>20698</v>
      </c>
      <c r="D1028" s="130" t="str">
        <f>VLOOKUP(B1028,managelist_20211101!$B$3:$C$10442,2,FALSE)</f>
        <v>液体流動化剤</v>
      </c>
      <c r="E1028" s="130" t="s">
        <v>11</v>
      </c>
      <c r="F1028" s="130" t="s">
        <v>11</v>
      </c>
      <c r="G1028" s="130" t="s">
        <v>126</v>
      </c>
    </row>
    <row r="1029" spans="1:8" x14ac:dyDescent="0.15">
      <c r="A1029" s="130">
        <v>1028</v>
      </c>
      <c r="B1029" s="130" t="s">
        <v>10639</v>
      </c>
      <c r="C1029" s="130" t="s">
        <v>20696</v>
      </c>
      <c r="D1029" s="130" t="str">
        <f>VLOOKUP(B1029,managelist_20211101!$B$3:$C$10442,2,FALSE)</f>
        <v>鉄筋(SD345)</v>
      </c>
      <c r="E1029" s="130" t="s">
        <v>11</v>
      </c>
      <c r="F1029" s="130" t="s">
        <v>11</v>
      </c>
      <c r="G1029" s="130" t="s">
        <v>124</v>
      </c>
      <c r="H1029" s="130" t="s">
        <v>124</v>
      </c>
    </row>
    <row r="1030" spans="1:8" x14ac:dyDescent="0.15">
      <c r="A1030" s="130">
        <v>1029</v>
      </c>
      <c r="B1030" s="130" t="s">
        <v>8548</v>
      </c>
      <c r="C1030" s="130" t="s">
        <v>18613</v>
      </c>
      <c r="D1030" s="130" t="str">
        <f>VLOOKUP(B1030,managelist_20211101!$B$3:$C$10442,2,FALSE)</f>
        <v>超音波厚さ計による板厚測定</v>
      </c>
      <c r="E1030" s="130" t="s">
        <v>127</v>
      </c>
      <c r="F1030" s="130" t="s">
        <v>46</v>
      </c>
      <c r="G1030" s="130" t="s">
        <v>413</v>
      </c>
    </row>
    <row r="1031" spans="1:8" x14ac:dyDescent="0.15">
      <c r="A1031" s="130">
        <v>1030</v>
      </c>
      <c r="B1031" s="130" t="s">
        <v>6604</v>
      </c>
      <c r="C1031" s="130" t="s">
        <v>16108</v>
      </c>
      <c r="D1031" s="130" t="str">
        <f>VLOOKUP(B1031,managelist_20211101!$B$3:$C$10442,2,FALSE)</f>
        <v>洗浄</v>
      </c>
      <c r="E1031" s="130" t="s">
        <v>495</v>
      </c>
      <c r="F1031" s="130" t="s">
        <v>150</v>
      </c>
    </row>
    <row r="1032" spans="1:8" x14ac:dyDescent="0.15">
      <c r="A1032" s="130">
        <v>1031</v>
      </c>
      <c r="B1032" s="130" t="s">
        <v>5514</v>
      </c>
      <c r="C1032" s="130" t="s">
        <v>14826</v>
      </c>
      <c r="D1032" s="130" t="str">
        <f>VLOOKUP(B1032,managelist_20211101!$B$3:$C$10442,2,FALSE)</f>
        <v>照明電源を外部供給する内照式クッションドラム</v>
      </c>
      <c r="E1032" s="130" t="s">
        <v>443</v>
      </c>
      <c r="F1032" s="130" t="s">
        <v>185</v>
      </c>
    </row>
    <row r="1033" spans="1:8" x14ac:dyDescent="0.15">
      <c r="A1033" s="130">
        <v>1032</v>
      </c>
      <c r="B1033" s="130" t="s">
        <v>8547</v>
      </c>
      <c r="C1033" s="130" t="s">
        <v>18610</v>
      </c>
      <c r="D1033" s="130" t="str">
        <f>VLOOKUP(B1033,managelist_20211101!$B$3:$C$10442,2,FALSE)</f>
        <v>直管形LED照明</v>
      </c>
      <c r="E1033" s="130" t="s">
        <v>54</v>
      </c>
      <c r="F1033" s="130" t="s">
        <v>55</v>
      </c>
      <c r="G1033" s="130" t="s">
        <v>2883</v>
      </c>
    </row>
    <row r="1034" spans="1:8" x14ac:dyDescent="0.15">
      <c r="A1034" s="130">
        <v>1033</v>
      </c>
      <c r="B1034" s="130" t="s">
        <v>8546</v>
      </c>
      <c r="C1034" s="130" t="s">
        <v>18608</v>
      </c>
      <c r="D1034" s="130" t="str">
        <f>VLOOKUP(B1034,managelist_20211101!$B$3:$C$10442,2,FALSE)</f>
        <v>通常のネットフェンス</v>
      </c>
      <c r="E1034" s="130" t="s">
        <v>12</v>
      </c>
      <c r="F1034" s="130" t="s">
        <v>14</v>
      </c>
    </row>
    <row r="1035" spans="1:8" x14ac:dyDescent="0.15">
      <c r="A1035" s="130">
        <v>1034</v>
      </c>
      <c r="B1035" s="130" t="s">
        <v>8545</v>
      </c>
      <c r="C1035" s="130" t="s">
        <v>18606</v>
      </c>
      <c r="D1035" s="130" t="str">
        <f>VLOOKUP(B1035,managelist_20211101!$B$3:$C$10442,2,FALSE)</f>
        <v>熱風溶着工法</v>
      </c>
      <c r="E1035" s="130" t="s">
        <v>342</v>
      </c>
      <c r="F1035" s="130" t="s">
        <v>343</v>
      </c>
      <c r="G1035" s="130" t="s">
        <v>2874</v>
      </c>
    </row>
    <row r="1036" spans="1:8" x14ac:dyDescent="0.15">
      <c r="A1036" s="130">
        <v>1035</v>
      </c>
      <c r="B1036" s="130" t="s">
        <v>8544</v>
      </c>
      <c r="C1036" s="130" t="s">
        <v>18604</v>
      </c>
      <c r="D1036" s="130" t="str">
        <f>VLOOKUP(B1036,managelist_20211101!$B$3:$C$10442,2,FALSE)</f>
        <v>内照式誘導表示板</v>
      </c>
      <c r="E1036" s="130" t="s">
        <v>342</v>
      </c>
      <c r="F1036" s="130" t="s">
        <v>150</v>
      </c>
    </row>
    <row r="1037" spans="1:8" x14ac:dyDescent="0.15">
      <c r="A1037" s="130">
        <v>1036</v>
      </c>
      <c r="B1037" s="130" t="s">
        <v>8543</v>
      </c>
      <c r="C1037" s="130" t="s">
        <v>18603</v>
      </c>
      <c r="D1037" s="130" t="str">
        <f>VLOOKUP(B1037,managelist_20211101!$B$3:$C$10442,2,FALSE)</f>
        <v>表面被覆工法</v>
      </c>
      <c r="E1037" s="130" t="s">
        <v>11</v>
      </c>
      <c r="F1037" s="130" t="s">
        <v>11</v>
      </c>
      <c r="G1037" s="130" t="s">
        <v>150</v>
      </c>
    </row>
    <row r="1038" spans="1:8" x14ac:dyDescent="0.15">
      <c r="A1038" s="130">
        <v>1037</v>
      </c>
      <c r="B1038" s="130" t="s">
        <v>4075</v>
      </c>
      <c r="C1038" s="130" t="s">
        <v>13215</v>
      </c>
      <c r="D1038" s="130" t="str">
        <f>VLOOKUP(B1038,managelist_20211101!$B$3:$C$10442,2,FALSE)</f>
        <v>B形スリーブによる電力ケーブルの接続工法</v>
      </c>
      <c r="E1038" s="130" t="s">
        <v>212</v>
      </c>
      <c r="F1038" s="130" t="s">
        <v>12286</v>
      </c>
    </row>
    <row r="1039" spans="1:8" x14ac:dyDescent="0.15">
      <c r="A1039" s="130">
        <v>1038</v>
      </c>
      <c r="B1039" s="130" t="s">
        <v>11774</v>
      </c>
      <c r="C1039" s="130" t="s">
        <v>21844</v>
      </c>
      <c r="D1039" s="130" t="str">
        <f>VLOOKUP(B1039,managelist_20211101!$B$3:$C$10442,2,FALSE)</f>
        <v>熱電対センサを用いたコンクリート充填状況の管理</v>
      </c>
      <c r="E1039" s="130" t="s">
        <v>11</v>
      </c>
      <c r="F1039" s="130" t="s">
        <v>390</v>
      </c>
      <c r="G1039" s="130" t="s">
        <v>390</v>
      </c>
      <c r="H1039" s="130" t="s">
        <v>2850</v>
      </c>
    </row>
    <row r="1040" spans="1:8" x14ac:dyDescent="0.15">
      <c r="A1040" s="130">
        <v>1039</v>
      </c>
      <c r="B1040" s="130" t="s">
        <v>5143</v>
      </c>
      <c r="C1040" s="130" t="s">
        <v>14400</v>
      </c>
      <c r="D1040" s="130" t="str">
        <f>VLOOKUP(B1040,managelist_20211101!$B$3:$C$10442,2,FALSE)</f>
        <v xml:space="preserve"> 集排水ボーリング工の保孔管(SGP管)</v>
      </c>
      <c r="E1040" s="130" t="s">
        <v>45</v>
      </c>
      <c r="F1040" s="130" t="s">
        <v>206</v>
      </c>
    </row>
    <row r="1041" spans="1:10" x14ac:dyDescent="0.15">
      <c r="A1041" s="130">
        <v>1040</v>
      </c>
      <c r="B1041" s="130" t="s">
        <v>5142</v>
      </c>
      <c r="C1041" s="130" t="s">
        <v>14398</v>
      </c>
      <c r="D1041" s="130" t="str">
        <f>VLOOKUP(B1041,managelist_20211101!$B$3:$C$10442,2,FALSE)</f>
        <v>人力によるコンクリートの湿潤養生</v>
      </c>
      <c r="E1041" s="130" t="s">
        <v>11</v>
      </c>
      <c r="F1041" s="130" t="s">
        <v>11</v>
      </c>
      <c r="G1041" s="130" t="s">
        <v>410</v>
      </c>
    </row>
    <row r="1042" spans="1:10" x14ac:dyDescent="0.15">
      <c r="A1042" s="130">
        <v>1041</v>
      </c>
      <c r="B1042" s="130" t="s">
        <v>5141</v>
      </c>
      <c r="C1042" s="130" t="s">
        <v>14396</v>
      </c>
      <c r="D1042" s="130" t="str">
        <f>VLOOKUP(B1042,managelist_20211101!$B$3:$C$10442,2,FALSE)</f>
        <v>大型土のう工</v>
      </c>
      <c r="E1042" s="130" t="s">
        <v>12</v>
      </c>
      <c r="F1042" s="130" t="s">
        <v>150</v>
      </c>
    </row>
    <row r="1043" spans="1:10" x14ac:dyDescent="0.15">
      <c r="A1043" s="130">
        <v>1042</v>
      </c>
      <c r="B1043" s="130" t="s">
        <v>5140</v>
      </c>
      <c r="C1043" s="130" t="s">
        <v>14394</v>
      </c>
      <c r="D1043" s="130" t="str">
        <f>VLOOKUP(B1043,managelist_20211101!$B$3:$C$10442,2,FALSE)</f>
        <v>補強土壁工(帯鋼補強土壁)</v>
      </c>
      <c r="E1043" s="130" t="s">
        <v>382</v>
      </c>
      <c r="F1043" s="130" t="s">
        <v>2</v>
      </c>
      <c r="G1043" s="130" t="s">
        <v>383</v>
      </c>
      <c r="H1043" s="130" t="s">
        <v>150</v>
      </c>
    </row>
    <row r="1044" spans="1:10" x14ac:dyDescent="0.15">
      <c r="A1044" s="130">
        <v>1043</v>
      </c>
      <c r="B1044" s="130" t="s">
        <v>10638</v>
      </c>
      <c r="C1044" s="130" t="s">
        <v>20695</v>
      </c>
      <c r="D1044" s="130" t="str">
        <f>VLOOKUP(B1044,managelist_20211101!$B$3:$C$10442,2,FALSE)</f>
        <v>交通誘導員の配置</v>
      </c>
      <c r="E1044" s="130" t="s">
        <v>49</v>
      </c>
      <c r="F1044" s="130" t="s">
        <v>1642</v>
      </c>
    </row>
    <row r="1045" spans="1:10" x14ac:dyDescent="0.15">
      <c r="A1045" s="130">
        <v>1044</v>
      </c>
      <c r="B1045" s="130" t="s">
        <v>10637</v>
      </c>
      <c r="C1045" s="130" t="s">
        <v>20693</v>
      </c>
      <c r="D1045" s="130" t="str">
        <f>VLOOKUP(B1045,managelist_20211101!$B$3:$C$10442,2,FALSE)</f>
        <v>標準の受信制御機</v>
      </c>
      <c r="E1045" s="130" t="s">
        <v>54</v>
      </c>
      <c r="F1045" s="130" t="s">
        <v>56</v>
      </c>
      <c r="G1045" s="130" t="s">
        <v>12337</v>
      </c>
      <c r="H1045" s="130" t="s">
        <v>12154</v>
      </c>
    </row>
    <row r="1046" spans="1:10" x14ac:dyDescent="0.15">
      <c r="A1046" s="130">
        <v>1045</v>
      </c>
      <c r="B1046" s="130" t="s">
        <v>2986</v>
      </c>
      <c r="C1046" s="130" t="s">
        <v>20691</v>
      </c>
      <c r="D1046" s="130" t="str">
        <f>VLOOKUP(B1046,managelist_20211101!$B$3:$C$10442,2,FALSE)</f>
        <v>環境保全型ブロック</v>
      </c>
      <c r="E1046" s="130" t="s">
        <v>22</v>
      </c>
      <c r="F1046" s="130" t="s">
        <v>26</v>
      </c>
      <c r="G1046" s="130" t="s">
        <v>181</v>
      </c>
    </row>
    <row r="1047" spans="1:10" x14ac:dyDescent="0.15">
      <c r="A1047" s="130">
        <v>1046</v>
      </c>
      <c r="B1047" s="130" t="s">
        <v>10636</v>
      </c>
      <c r="C1047" s="130" t="s">
        <v>20689</v>
      </c>
      <c r="D1047" s="130" t="str">
        <f>VLOOKUP(B1047,managelist_20211101!$B$3:$C$10442,2,FALSE)</f>
        <v>高周波静電容量法</v>
      </c>
      <c r="E1047" s="130" t="s">
        <v>11</v>
      </c>
      <c r="F1047" s="130" t="s">
        <v>390</v>
      </c>
      <c r="G1047" s="130" t="s">
        <v>390</v>
      </c>
      <c r="H1047" s="130" t="s">
        <v>2850</v>
      </c>
      <c r="J1047" s="130" t="s">
        <v>381</v>
      </c>
    </row>
    <row r="1048" spans="1:10" x14ac:dyDescent="0.15">
      <c r="A1048" s="130">
        <v>1047</v>
      </c>
      <c r="B1048" s="130" t="s">
        <v>10635</v>
      </c>
      <c r="C1048" s="130" t="s">
        <v>20687</v>
      </c>
      <c r="D1048" s="130" t="str">
        <f>VLOOKUP(B1048,managelist_20211101!$B$3:$C$10442,2,FALSE)</f>
        <v>フリクションリング内蔵型の緩み止めナットで締め付けられている</v>
      </c>
      <c r="E1048" s="130" t="s">
        <v>443</v>
      </c>
      <c r="F1048" s="130" t="s">
        <v>186</v>
      </c>
    </row>
    <row r="1049" spans="1:10" x14ac:dyDescent="0.15">
      <c r="A1049" s="130">
        <v>1048</v>
      </c>
      <c r="B1049" s="130" t="s">
        <v>8542</v>
      </c>
      <c r="C1049" s="130" t="s">
        <v>18602</v>
      </c>
      <c r="D1049" s="130" t="str">
        <f>VLOOKUP(B1049,managelist_20211101!$B$3:$C$10442,2,FALSE)</f>
        <v>高圧噴射撹拌工</v>
      </c>
      <c r="E1049" s="130" t="s">
        <v>382</v>
      </c>
      <c r="F1049" s="130" t="s">
        <v>76</v>
      </c>
      <c r="G1049" s="130" t="s">
        <v>449</v>
      </c>
      <c r="H1049" s="130" t="s">
        <v>450</v>
      </c>
    </row>
    <row r="1050" spans="1:10" x14ac:dyDescent="0.15">
      <c r="A1050" s="130">
        <v>1049</v>
      </c>
      <c r="B1050" s="130" t="s">
        <v>8541</v>
      </c>
      <c r="C1050" s="130" t="s">
        <v>18600</v>
      </c>
      <c r="D1050" s="130" t="str">
        <f>VLOOKUP(B1050,managelist_20211101!$B$3:$C$10442,2,FALSE)</f>
        <v>耐震用ゴム製可撓継手</v>
      </c>
      <c r="E1050" s="130" t="s">
        <v>526</v>
      </c>
      <c r="F1050" s="130" t="s">
        <v>529</v>
      </c>
    </row>
    <row r="1051" spans="1:10" x14ac:dyDescent="0.15">
      <c r="A1051" s="130">
        <v>1050</v>
      </c>
      <c r="B1051" s="130" t="s">
        <v>22411</v>
      </c>
      <c r="C1051" s="130" t="s">
        <v>16107</v>
      </c>
      <c r="D1051" s="130" t="str">
        <f>VLOOKUP(B1051,managelist_20211101!$B$3:$C$10442,2,FALSE)</f>
        <v>現場練りモルタル目地詰め</v>
      </c>
      <c r="E1051" s="130" t="s">
        <v>443</v>
      </c>
      <c r="F1051" s="130" t="s">
        <v>183</v>
      </c>
    </row>
    <row r="1052" spans="1:10" x14ac:dyDescent="0.15">
      <c r="A1052" s="130">
        <v>1051</v>
      </c>
      <c r="B1052" s="130" t="s">
        <v>6603</v>
      </c>
      <c r="C1052" s="130" t="s">
        <v>16105</v>
      </c>
      <c r="D1052" s="130" t="str">
        <f>VLOOKUP(B1052,managelist_20211101!$B$3:$C$10442,2,FALSE)</f>
        <v>点検口からの内部診断</v>
      </c>
      <c r="E1052" s="130" t="s">
        <v>489</v>
      </c>
      <c r="F1052" s="130" t="s">
        <v>172</v>
      </c>
      <c r="G1052" s="130" t="s">
        <v>12304</v>
      </c>
      <c r="I1052" s="130" t="s">
        <v>381</v>
      </c>
    </row>
    <row r="1053" spans="1:10" x14ac:dyDescent="0.15">
      <c r="A1053" s="130">
        <v>1052</v>
      </c>
      <c r="B1053" s="130" t="s">
        <v>23378</v>
      </c>
      <c r="C1053" s="130" t="s">
        <v>23379</v>
      </c>
      <c r="D1053" s="130" t="e">
        <f>VLOOKUP(B1053,managelist_20211101!$B$3:$C$10442,2,FALSE)</f>
        <v>#N/A</v>
      </c>
      <c r="E1053" s="130" t="s">
        <v>57</v>
      </c>
      <c r="F1053" s="130" t="s">
        <v>22327</v>
      </c>
      <c r="G1053" s="130" t="s">
        <v>22374</v>
      </c>
      <c r="H1053" s="130" t="s">
        <v>22289</v>
      </c>
    </row>
    <row r="1054" spans="1:10" x14ac:dyDescent="0.15">
      <c r="A1054" s="130">
        <v>1053</v>
      </c>
      <c r="B1054" s="130" t="s">
        <v>8540</v>
      </c>
      <c r="C1054" s="130" t="s">
        <v>18598</v>
      </c>
      <c r="D1054" s="130" t="str">
        <f>VLOOKUP(B1054,managelist_20211101!$B$3:$C$10442,2,FALSE)</f>
        <v>吹付枠工と割石等による開放型中詰工</v>
      </c>
      <c r="E1054" s="130" t="s">
        <v>382</v>
      </c>
      <c r="F1054" s="130" t="s">
        <v>166</v>
      </c>
      <c r="G1054" s="130" t="s">
        <v>411</v>
      </c>
      <c r="H1054" s="130" t="s">
        <v>412</v>
      </c>
    </row>
    <row r="1055" spans="1:10" x14ac:dyDescent="0.15">
      <c r="A1055" s="130">
        <v>1054</v>
      </c>
      <c r="B1055" s="130" t="s">
        <v>4074</v>
      </c>
      <c r="C1055" s="130" t="s">
        <v>13213</v>
      </c>
      <c r="D1055" s="130" t="str">
        <f>VLOOKUP(B1055,managelist_20211101!$B$3:$C$10442,2,FALSE)</f>
        <v>落ちふた式U形側溝ふた</v>
      </c>
      <c r="E1055" s="130" t="s">
        <v>382</v>
      </c>
      <c r="F1055" s="130" t="s">
        <v>331</v>
      </c>
      <c r="G1055" s="130" t="s">
        <v>2834</v>
      </c>
      <c r="H1055" s="130" t="s">
        <v>2835</v>
      </c>
    </row>
    <row r="1056" spans="1:10" x14ac:dyDescent="0.15">
      <c r="A1056" s="130">
        <v>1055</v>
      </c>
      <c r="B1056" s="130" t="s">
        <v>4073</v>
      </c>
      <c r="C1056" s="130" t="s">
        <v>13212</v>
      </c>
      <c r="D1056" s="130" t="str">
        <f>VLOOKUP(B1056,managelist_20211101!$B$3:$C$10442,2,FALSE)</f>
        <v>二重管ダブルパッカ工法</v>
      </c>
      <c r="E1056" s="130" t="s">
        <v>382</v>
      </c>
      <c r="F1056" s="130" t="s">
        <v>77</v>
      </c>
      <c r="G1056" s="130" t="s">
        <v>12047</v>
      </c>
      <c r="H1056" s="130" t="s">
        <v>12066</v>
      </c>
    </row>
    <row r="1057" spans="1:9" x14ac:dyDescent="0.15">
      <c r="A1057" s="130">
        <v>1056</v>
      </c>
      <c r="B1057" s="130" t="s">
        <v>8539</v>
      </c>
      <c r="C1057" s="130" t="s">
        <v>18596</v>
      </c>
      <c r="D1057" s="130" t="str">
        <f>VLOOKUP(B1057,managelist_20211101!$B$3:$C$10442,2,FALSE)</f>
        <v>後方カメラによる確認。</v>
      </c>
      <c r="E1057" s="130" t="s">
        <v>508</v>
      </c>
      <c r="F1057" s="130" t="s">
        <v>536</v>
      </c>
    </row>
    <row r="1058" spans="1:9" x14ac:dyDescent="0.15">
      <c r="A1058" s="130">
        <v>1057</v>
      </c>
      <c r="B1058" s="130" t="s">
        <v>8538</v>
      </c>
      <c r="C1058" s="130" t="s">
        <v>18595</v>
      </c>
      <c r="D1058" s="130" t="str">
        <f>VLOOKUP(B1058,managelist_20211101!$B$3:$C$10442,2,FALSE)</f>
        <v>敷鉄板</v>
      </c>
      <c r="E1058" s="130" t="s">
        <v>12</v>
      </c>
      <c r="F1058" s="130" t="s">
        <v>14</v>
      </c>
    </row>
    <row r="1059" spans="1:9" x14ac:dyDescent="0.15">
      <c r="A1059" s="130">
        <v>1058</v>
      </c>
      <c r="B1059" s="130" t="s">
        <v>8537</v>
      </c>
      <c r="C1059" s="130" t="s">
        <v>18593</v>
      </c>
      <c r="D1059" s="130" t="str">
        <f>VLOOKUP(B1059,managelist_20211101!$B$3:$C$10442,2,FALSE)</f>
        <v>塗装工事(ホウ酸系防蟻剤使用)</v>
      </c>
      <c r="E1059" s="130" t="s">
        <v>495</v>
      </c>
      <c r="F1059" s="130" t="s">
        <v>496</v>
      </c>
    </row>
    <row r="1060" spans="1:9" x14ac:dyDescent="0.15">
      <c r="A1060" s="130">
        <v>1059</v>
      </c>
      <c r="B1060" s="130" t="s">
        <v>8536</v>
      </c>
      <c r="C1060" s="130" t="s">
        <v>18591</v>
      </c>
      <c r="D1060" s="130" t="str">
        <f>VLOOKUP(B1060,managelist_20211101!$B$3:$C$10442,2,FALSE)</f>
        <v>シリカゲルを用いた吸湿剤</v>
      </c>
      <c r="E1060" s="130" t="s">
        <v>54</v>
      </c>
      <c r="F1060" s="130" t="s">
        <v>55</v>
      </c>
      <c r="G1060" s="130" t="s">
        <v>2843</v>
      </c>
      <c r="H1060" s="130" t="s">
        <v>2857</v>
      </c>
    </row>
    <row r="1061" spans="1:9" x14ac:dyDescent="0.15">
      <c r="A1061" s="130">
        <v>1060</v>
      </c>
      <c r="B1061" s="130" t="s">
        <v>4072</v>
      </c>
      <c r="C1061" s="130" t="s">
        <v>13210</v>
      </c>
      <c r="D1061" s="130" t="str">
        <f>VLOOKUP(B1061,managelist_20211101!$B$3:$C$10442,2,FALSE)</f>
        <v>道路トンネル定期点検のうちスケッチ作業</v>
      </c>
      <c r="E1061" s="130" t="s">
        <v>127</v>
      </c>
      <c r="F1061" s="130" t="s">
        <v>46</v>
      </c>
      <c r="G1061" s="130" t="s">
        <v>413</v>
      </c>
    </row>
    <row r="1062" spans="1:9" x14ac:dyDescent="0.15">
      <c r="A1062" s="130">
        <v>1061</v>
      </c>
      <c r="B1062" s="130" t="s">
        <v>11773</v>
      </c>
      <c r="C1062" s="130" t="s">
        <v>21842</v>
      </c>
      <c r="D1062" s="130" t="str">
        <f>VLOOKUP(B1062,managelist_20211101!$B$3:$C$10442,2,FALSE)</f>
        <v>水中ポンプ及び止水栓を用いた水替工</v>
      </c>
      <c r="E1062" s="130" t="s">
        <v>526</v>
      </c>
      <c r="F1062" s="130" t="s">
        <v>566</v>
      </c>
    </row>
    <row r="1063" spans="1:9" x14ac:dyDescent="0.15">
      <c r="A1063" s="130">
        <v>1062</v>
      </c>
      <c r="B1063" s="130" t="s">
        <v>8535</v>
      </c>
      <c r="C1063" s="130" t="s">
        <v>18589</v>
      </c>
      <c r="D1063" s="130" t="str">
        <f>VLOOKUP(B1063,managelist_20211101!$B$3:$C$10442,2,FALSE)</f>
        <v>裏面導水シート(軟質塩ビシート)</v>
      </c>
      <c r="E1063" s="130" t="s">
        <v>342</v>
      </c>
      <c r="F1063" s="130" t="s">
        <v>343</v>
      </c>
      <c r="G1063" s="130" t="s">
        <v>2874</v>
      </c>
    </row>
    <row r="1064" spans="1:9" x14ac:dyDescent="0.15">
      <c r="A1064" s="130">
        <v>1063</v>
      </c>
      <c r="B1064" s="130" t="s">
        <v>6602</v>
      </c>
      <c r="C1064" s="130" t="s">
        <v>16103</v>
      </c>
      <c r="D1064" s="130" t="str">
        <f>VLOOKUP(B1064,managelist_20211101!$B$3:$C$10442,2,FALSE)</f>
        <v>高所作業車(トラック架装リフト幅広デッキブーム型 作業床高さ12m)</v>
      </c>
      <c r="E1064" s="130" t="s">
        <v>197</v>
      </c>
      <c r="F1064" s="130" t="s">
        <v>527</v>
      </c>
      <c r="G1064" s="130" t="s">
        <v>150</v>
      </c>
    </row>
    <row r="1065" spans="1:9" x14ac:dyDescent="0.15">
      <c r="A1065" s="130">
        <v>1064</v>
      </c>
      <c r="B1065" s="130" t="s">
        <v>8534</v>
      </c>
      <c r="C1065" s="130" t="s">
        <v>18587</v>
      </c>
      <c r="D1065" s="130" t="str">
        <f>VLOOKUP(B1065,managelist_20211101!$B$3:$C$10442,2,FALSE)</f>
        <v>探査車(7CH)による調査及びハンディ型レーダ調査</v>
      </c>
      <c r="E1065" s="130" t="s">
        <v>127</v>
      </c>
      <c r="F1065" s="130" t="s">
        <v>129</v>
      </c>
      <c r="G1065" s="130" t="s">
        <v>2899</v>
      </c>
    </row>
    <row r="1066" spans="1:9" x14ac:dyDescent="0.15">
      <c r="A1066" s="130">
        <v>1065</v>
      </c>
      <c r="B1066" s="130" t="s">
        <v>23380</v>
      </c>
      <c r="C1066" s="130" t="s">
        <v>23381</v>
      </c>
      <c r="D1066" s="130" t="e">
        <f>VLOOKUP(B1066,managelist_20211101!$B$3:$C$10442,2,FALSE)</f>
        <v>#N/A</v>
      </c>
      <c r="E1066" s="130" t="s">
        <v>57</v>
      </c>
      <c r="F1066" s="130" t="s">
        <v>22325</v>
      </c>
      <c r="G1066" s="130" t="s">
        <v>22368</v>
      </c>
    </row>
    <row r="1067" spans="1:9" x14ac:dyDescent="0.15">
      <c r="A1067" s="130">
        <v>1066</v>
      </c>
      <c r="B1067" s="130" t="s">
        <v>8533</v>
      </c>
      <c r="C1067" s="130" t="s">
        <v>18586</v>
      </c>
      <c r="D1067" s="130" t="str">
        <f>VLOOKUP(B1067,managelist_20211101!$B$3:$C$10442,2,FALSE)</f>
        <v>散水養生</v>
      </c>
      <c r="E1067" s="130" t="s">
        <v>11</v>
      </c>
      <c r="F1067" s="130" t="s">
        <v>11</v>
      </c>
      <c r="G1067" s="130" t="s">
        <v>410</v>
      </c>
    </row>
    <row r="1068" spans="1:9" x14ac:dyDescent="0.15">
      <c r="A1068" s="130">
        <v>1067</v>
      </c>
      <c r="B1068" s="130" t="s">
        <v>22412</v>
      </c>
      <c r="C1068" s="130" t="s">
        <v>18584</v>
      </c>
      <c r="D1068" s="130" t="str">
        <f>VLOOKUP(B1068,managelist_20211101!$B$3:$C$10442,2,FALSE)</f>
        <v>手動工具のハッカーと両手指での結束作業</v>
      </c>
      <c r="E1068" s="130" t="s">
        <v>11</v>
      </c>
      <c r="F1068" s="130" t="s">
        <v>11</v>
      </c>
      <c r="G1068" s="130" t="s">
        <v>124</v>
      </c>
      <c r="H1068" s="130" t="s">
        <v>124</v>
      </c>
    </row>
    <row r="1069" spans="1:9" x14ac:dyDescent="0.15">
      <c r="A1069" s="130">
        <v>1068</v>
      </c>
      <c r="B1069" s="130" t="s">
        <v>8532</v>
      </c>
      <c r="C1069" s="130" t="s">
        <v>18582</v>
      </c>
      <c r="D1069" s="130" t="str">
        <f>VLOOKUP(B1069,managelist_20211101!$B$3:$C$10442,2,FALSE)</f>
        <v>除草、法面整形工、抜根、植生 の併用</v>
      </c>
      <c r="E1069" s="130" t="s">
        <v>382</v>
      </c>
      <c r="F1069" s="130" t="s">
        <v>166</v>
      </c>
      <c r="G1069" s="130" t="s">
        <v>386</v>
      </c>
      <c r="H1069" s="130" t="s">
        <v>2833</v>
      </c>
      <c r="I1069" s="130" t="s">
        <v>381</v>
      </c>
    </row>
    <row r="1070" spans="1:9" x14ac:dyDescent="0.15">
      <c r="A1070" s="130">
        <v>1069</v>
      </c>
      <c r="B1070" s="130" t="s">
        <v>8531</v>
      </c>
      <c r="C1070" s="130" t="s">
        <v>18580</v>
      </c>
      <c r="D1070" s="130" t="str">
        <f>VLOOKUP(B1070,managelist_20211101!$B$3:$C$10442,2,FALSE)</f>
        <v>火薬を1本毎に装薬</v>
      </c>
      <c r="E1070" s="130" t="s">
        <v>342</v>
      </c>
      <c r="F1070" s="130" t="s">
        <v>343</v>
      </c>
      <c r="G1070" s="130" t="s">
        <v>2849</v>
      </c>
    </row>
    <row r="1071" spans="1:9" x14ac:dyDescent="0.15">
      <c r="A1071" s="130">
        <v>1070</v>
      </c>
      <c r="B1071" s="130" t="s">
        <v>8530</v>
      </c>
      <c r="C1071" s="130" t="s">
        <v>18578</v>
      </c>
      <c r="D1071" s="130" t="str">
        <f>VLOOKUP(B1071,managelist_20211101!$B$3:$C$10442,2,FALSE)</f>
        <v>遮水シートを敷設し、土壌からの浸出水を水処理施設に集めて浄化する工法</v>
      </c>
      <c r="E1071" s="130" t="s">
        <v>380</v>
      </c>
      <c r="F1071" s="130" t="s">
        <v>380</v>
      </c>
      <c r="G1071" s="130" t="s">
        <v>119</v>
      </c>
    </row>
    <row r="1072" spans="1:9" x14ac:dyDescent="0.15">
      <c r="A1072" s="130">
        <v>1071</v>
      </c>
      <c r="B1072" s="130" t="s">
        <v>10634</v>
      </c>
      <c r="C1072" s="130" t="s">
        <v>20685</v>
      </c>
      <c r="D1072" s="130" t="str">
        <f>VLOOKUP(B1072,managelist_20211101!$B$3:$C$10442,2,FALSE)</f>
        <v>フリクションリング内蔵型ナット</v>
      </c>
      <c r="E1072" s="130" t="s">
        <v>443</v>
      </c>
      <c r="F1072" s="130" t="s">
        <v>186</v>
      </c>
    </row>
    <row r="1073" spans="1:9" x14ac:dyDescent="0.15">
      <c r="A1073" s="130">
        <v>1072</v>
      </c>
      <c r="B1073" s="130" t="s">
        <v>10633</v>
      </c>
      <c r="C1073" s="130" t="s">
        <v>20682</v>
      </c>
      <c r="D1073" s="130" t="str">
        <f>VLOOKUP(B1073,managelist_20211101!$B$3:$C$10442,2,FALSE)</f>
        <v>管差込+半透明フィルムへのマーキング</v>
      </c>
      <c r="E1073" s="130" t="s">
        <v>197</v>
      </c>
      <c r="F1073" s="130" t="s">
        <v>200</v>
      </c>
      <c r="G1073" s="130" t="s">
        <v>150</v>
      </c>
    </row>
    <row r="1074" spans="1:9" x14ac:dyDescent="0.15">
      <c r="A1074" s="130">
        <v>1073</v>
      </c>
      <c r="B1074" s="130" t="s">
        <v>10632</v>
      </c>
      <c r="C1074" s="130" t="s">
        <v>20680</v>
      </c>
      <c r="D1074" s="130" t="str">
        <f>VLOOKUP(B1074,managelist_20211101!$B$3:$C$10442,2,FALSE)</f>
        <v>水管式地盤傾斜計</v>
      </c>
      <c r="E1074" s="130" t="s">
        <v>127</v>
      </c>
      <c r="F1074" s="130" t="s">
        <v>129</v>
      </c>
      <c r="G1074" s="130" t="s">
        <v>2844</v>
      </c>
    </row>
    <row r="1075" spans="1:9" x14ac:dyDescent="0.15">
      <c r="A1075" s="130">
        <v>1074</v>
      </c>
      <c r="B1075" s="130" t="s">
        <v>10631</v>
      </c>
      <c r="C1075" s="130" t="s">
        <v>20678</v>
      </c>
      <c r="D1075" s="130" t="str">
        <f>VLOOKUP(B1075,managelist_20211101!$B$3:$C$10442,2,FALSE)</f>
        <v>仮設道路(スイッチバック)+倒木撤去</v>
      </c>
      <c r="E1075" s="130" t="s">
        <v>584</v>
      </c>
    </row>
    <row r="1076" spans="1:9" x14ac:dyDescent="0.15">
      <c r="A1076" s="130">
        <v>1075</v>
      </c>
      <c r="B1076" s="130" t="s">
        <v>10630</v>
      </c>
      <c r="C1076" s="130" t="s">
        <v>20676</v>
      </c>
      <c r="D1076" s="130" t="str">
        <f>VLOOKUP(B1076,managelist_20211101!$B$3:$C$10442,2,FALSE)</f>
        <v>接触型フロート式水位センサと簡易アラート装置を用いた危険水位到達管理</v>
      </c>
      <c r="E1076" s="130" t="s">
        <v>127</v>
      </c>
      <c r="F1076" s="130" t="s">
        <v>513</v>
      </c>
      <c r="G1076" s="130" t="s">
        <v>12314</v>
      </c>
    </row>
    <row r="1077" spans="1:9" x14ac:dyDescent="0.15">
      <c r="A1077" s="130">
        <v>1076</v>
      </c>
      <c r="B1077" s="130" t="s">
        <v>8529</v>
      </c>
      <c r="C1077" s="130" t="s">
        <v>18576</v>
      </c>
      <c r="D1077" s="130" t="str">
        <f>VLOOKUP(B1077,managelist_20211101!$B$3:$C$10442,2,FALSE)</f>
        <v>自動省電力モードを搭載していない保安灯(フラッシュアローⅡ)</v>
      </c>
      <c r="E1077" s="130" t="s">
        <v>12</v>
      </c>
      <c r="F1077" s="130" t="s">
        <v>150</v>
      </c>
    </row>
    <row r="1078" spans="1:9" x14ac:dyDescent="0.15">
      <c r="A1078" s="130">
        <v>1077</v>
      </c>
      <c r="B1078" s="130" t="s">
        <v>8528</v>
      </c>
      <c r="C1078" s="130" t="s">
        <v>18574</v>
      </c>
      <c r="D1078" s="130" t="str">
        <f>VLOOKUP(B1078,managelist_20211101!$B$3:$C$10442,2,FALSE)</f>
        <v>ブルーシート</v>
      </c>
      <c r="E1078" s="130" t="s">
        <v>484</v>
      </c>
      <c r="F1078" s="130" t="s">
        <v>150</v>
      </c>
    </row>
    <row r="1079" spans="1:9" x14ac:dyDescent="0.15">
      <c r="A1079" s="130">
        <v>1078</v>
      </c>
      <c r="B1079" s="130" t="s">
        <v>8527</v>
      </c>
      <c r="C1079" s="130" t="s">
        <v>18572</v>
      </c>
      <c r="D1079" s="130" t="str">
        <f>VLOOKUP(B1079,managelist_20211101!$B$3:$C$10442,2,FALSE)</f>
        <v>発破時に特段の防護を行わない工法</v>
      </c>
      <c r="E1079" s="130" t="s">
        <v>342</v>
      </c>
      <c r="F1079" s="130" t="s">
        <v>343</v>
      </c>
      <c r="G1079" s="130" t="s">
        <v>2849</v>
      </c>
    </row>
    <row r="1080" spans="1:9" x14ac:dyDescent="0.15">
      <c r="A1080" s="130">
        <v>1079</v>
      </c>
      <c r="B1080" s="130" t="s">
        <v>8526</v>
      </c>
      <c r="C1080" s="130" t="s">
        <v>18570</v>
      </c>
      <c r="D1080" s="130" t="str">
        <f>VLOOKUP(B1080,managelist_20211101!$B$3:$C$10442,2,FALSE)</f>
        <v>けい酸塩系表面含浸保護材</v>
      </c>
      <c r="E1080" s="130" t="s">
        <v>11</v>
      </c>
      <c r="F1080" s="130" t="s">
        <v>11</v>
      </c>
      <c r="G1080" s="130" t="s">
        <v>150</v>
      </c>
    </row>
    <row r="1081" spans="1:9" x14ac:dyDescent="0.15">
      <c r="A1081" s="130">
        <v>1080</v>
      </c>
      <c r="B1081" s="130" t="s">
        <v>22413</v>
      </c>
      <c r="C1081" s="130" t="s">
        <v>18568</v>
      </c>
      <c r="D1081" s="130" t="str">
        <f>VLOOKUP(B1081,managelist_20211101!$B$3:$C$10442,2,FALSE)</f>
        <v>運転手による目視確認</v>
      </c>
      <c r="E1081" s="130" t="s">
        <v>425</v>
      </c>
      <c r="F1081" s="130" t="s">
        <v>427</v>
      </c>
      <c r="G1081" s="130" t="s">
        <v>427</v>
      </c>
      <c r="H1081" s="130" t="s">
        <v>121</v>
      </c>
    </row>
    <row r="1082" spans="1:9" x14ac:dyDescent="0.15">
      <c r="A1082" s="130">
        <v>1081</v>
      </c>
      <c r="B1082" s="130" t="s">
        <v>8525</v>
      </c>
      <c r="C1082" s="130" t="s">
        <v>18566</v>
      </c>
      <c r="D1082" s="130" t="str">
        <f>VLOOKUP(B1082,managelist_20211101!$B$3:$C$10442,2,FALSE)</f>
        <v>オペレータと作業員の目視</v>
      </c>
      <c r="E1082" s="130" t="s">
        <v>489</v>
      </c>
      <c r="F1082" s="130" t="s">
        <v>150</v>
      </c>
      <c r="I1082" s="130" t="s">
        <v>381</v>
      </c>
    </row>
    <row r="1083" spans="1:9" x14ac:dyDescent="0.15">
      <c r="A1083" s="130">
        <v>1082</v>
      </c>
      <c r="B1083" s="130" t="s">
        <v>8524</v>
      </c>
      <c r="C1083" s="130" t="s">
        <v>18565</v>
      </c>
      <c r="D1083" s="130" t="str">
        <f>VLOOKUP(B1083,managelist_20211101!$B$3:$C$10442,2,FALSE)</f>
        <v>グラウト再注入工法</v>
      </c>
      <c r="E1083" s="130" t="s">
        <v>197</v>
      </c>
      <c r="F1083" s="130" t="s">
        <v>200</v>
      </c>
      <c r="G1083" s="130" t="s">
        <v>150</v>
      </c>
    </row>
    <row r="1084" spans="1:9" x14ac:dyDescent="0.15">
      <c r="A1084" s="130">
        <v>1083</v>
      </c>
      <c r="B1084" s="130" t="s">
        <v>5139</v>
      </c>
      <c r="C1084" s="130" t="s">
        <v>14391</v>
      </c>
      <c r="D1084" s="130" t="str">
        <f>VLOOKUP(B1084,managelist_20211101!$B$3:$C$10442,2,FALSE)</f>
        <v>塩化ナトリウム</v>
      </c>
      <c r="E1084" s="130" t="s">
        <v>1634</v>
      </c>
      <c r="F1084" s="130" t="s">
        <v>1635</v>
      </c>
    </row>
    <row r="1085" spans="1:9" x14ac:dyDescent="0.15">
      <c r="A1085" s="130">
        <v>1084</v>
      </c>
      <c r="B1085" s="130" t="s">
        <v>8523</v>
      </c>
      <c r="C1085" s="130" t="s">
        <v>18563</v>
      </c>
      <c r="D1085" s="130" t="str">
        <f>VLOOKUP(B1085,managelist_20211101!$B$3:$C$10442,2,FALSE)</f>
        <v>接着系アンカー</v>
      </c>
      <c r="E1085" s="130" t="s">
        <v>495</v>
      </c>
      <c r="F1085" s="130" t="s">
        <v>499</v>
      </c>
    </row>
    <row r="1086" spans="1:9" x14ac:dyDescent="0.15">
      <c r="A1086" s="130">
        <v>1085</v>
      </c>
      <c r="B1086" s="130" t="s">
        <v>5138</v>
      </c>
      <c r="C1086" s="130" t="s">
        <v>14389</v>
      </c>
      <c r="D1086" s="130" t="str">
        <f>VLOOKUP(B1086,managelist_20211101!$B$3:$C$10442,2,FALSE)</f>
        <v>鋳物製排水桝(FC250)</v>
      </c>
      <c r="E1086" s="130" t="s">
        <v>443</v>
      </c>
      <c r="F1086" s="130" t="s">
        <v>184</v>
      </c>
      <c r="G1086" s="130" t="s">
        <v>12195</v>
      </c>
    </row>
    <row r="1087" spans="1:9" x14ac:dyDescent="0.15">
      <c r="A1087" s="130">
        <v>1086</v>
      </c>
      <c r="B1087" s="130" t="s">
        <v>8522</v>
      </c>
      <c r="C1087" s="130" t="s">
        <v>18561</v>
      </c>
      <c r="D1087" s="130" t="str">
        <f>VLOOKUP(B1087,managelist_20211101!$B$3:$C$10442,2,FALSE)</f>
        <v>超速硬化ウレタン吹付け工法</v>
      </c>
      <c r="E1087" s="130" t="s">
        <v>125</v>
      </c>
      <c r="F1087" s="130" t="s">
        <v>12165</v>
      </c>
      <c r="G1087" s="130" t="s">
        <v>12234</v>
      </c>
    </row>
    <row r="1088" spans="1:9" x14ac:dyDescent="0.15">
      <c r="A1088" s="130">
        <v>1087</v>
      </c>
      <c r="B1088" s="130" t="s">
        <v>8521</v>
      </c>
      <c r="C1088" s="130" t="s">
        <v>18559</v>
      </c>
      <c r="D1088" s="130" t="str">
        <f>VLOOKUP(B1088,managelist_20211101!$B$3:$C$10442,2,FALSE)</f>
        <v>ポリマーセメントモルタルによる補修</v>
      </c>
      <c r="E1088" s="130" t="s">
        <v>197</v>
      </c>
      <c r="F1088" s="130" t="s">
        <v>200</v>
      </c>
      <c r="G1088" s="130" t="s">
        <v>12203</v>
      </c>
    </row>
    <row r="1089" spans="1:9" x14ac:dyDescent="0.15">
      <c r="A1089" s="130">
        <v>1088</v>
      </c>
      <c r="B1089" s="130" t="s">
        <v>8520</v>
      </c>
      <c r="C1089" s="130" t="s">
        <v>18557</v>
      </c>
      <c r="D1089" s="130" t="str">
        <f>VLOOKUP(B1089,managelist_20211101!$B$3:$C$10442,2,FALSE)</f>
        <v>情報ボックス工におけるバックホウおよびトラックによる溝掘削工法</v>
      </c>
      <c r="E1089" s="130" t="s">
        <v>380</v>
      </c>
      <c r="F1089" s="130" t="s">
        <v>380</v>
      </c>
      <c r="G1089" s="130" t="s">
        <v>2849</v>
      </c>
    </row>
    <row r="1090" spans="1:9" x14ac:dyDescent="0.15">
      <c r="A1090" s="130">
        <v>1089</v>
      </c>
      <c r="B1090" s="130" t="s">
        <v>8519</v>
      </c>
      <c r="C1090" s="130" t="s">
        <v>18555</v>
      </c>
      <c r="D1090" s="130" t="str">
        <f>VLOOKUP(B1090,managelist_20211101!$B$3:$C$10442,2,FALSE)</f>
        <v>溶融亜鉛メッキ水抜き管</v>
      </c>
      <c r="E1090" s="130" t="s">
        <v>466</v>
      </c>
      <c r="F1090" s="130" t="s">
        <v>1640</v>
      </c>
    </row>
    <row r="1091" spans="1:9" x14ac:dyDescent="0.15">
      <c r="A1091" s="130">
        <v>1090</v>
      </c>
      <c r="B1091" s="130" t="s">
        <v>8518</v>
      </c>
      <c r="C1091" s="130" t="s">
        <v>18552</v>
      </c>
      <c r="D1091" s="130" t="str">
        <f>VLOOKUP(B1091,managelist_20211101!$B$3:$C$10442,2,FALSE)</f>
        <v>地中変位計による計測</v>
      </c>
      <c r="E1091" s="130" t="s">
        <v>342</v>
      </c>
      <c r="F1091" s="130" t="s">
        <v>343</v>
      </c>
      <c r="G1091" s="130" t="s">
        <v>12240</v>
      </c>
    </row>
    <row r="1092" spans="1:9" x14ac:dyDescent="0.15">
      <c r="A1092" s="130">
        <v>1091</v>
      </c>
      <c r="B1092" s="130" t="s">
        <v>11333</v>
      </c>
      <c r="C1092" s="130" t="s">
        <v>21423</v>
      </c>
      <c r="D1092" s="130" t="str">
        <f>VLOOKUP(B1092,managelist_20211101!$B$3:$C$10442,2,FALSE)</f>
        <v>重防食用エポキシ樹脂塗装</v>
      </c>
      <c r="E1092" s="130" t="s">
        <v>197</v>
      </c>
      <c r="F1092" s="130" t="s">
        <v>199</v>
      </c>
    </row>
    <row r="1093" spans="1:9" x14ac:dyDescent="0.15">
      <c r="A1093" s="130">
        <v>1092</v>
      </c>
      <c r="B1093" s="130" t="s">
        <v>11332</v>
      </c>
      <c r="C1093" s="130" t="s">
        <v>21421</v>
      </c>
      <c r="D1093" s="130" t="str">
        <f>VLOOKUP(B1093,managelist_20211101!$B$3:$C$10442,2,FALSE)</f>
        <v>コンクリート工(小型構造物人力打設)による防草工</v>
      </c>
      <c r="E1093" s="130" t="s">
        <v>197</v>
      </c>
      <c r="F1093" s="130" t="s">
        <v>201</v>
      </c>
      <c r="G1093" s="130" t="s">
        <v>397</v>
      </c>
      <c r="H1093" s="130" t="s">
        <v>150</v>
      </c>
    </row>
    <row r="1094" spans="1:9" x14ac:dyDescent="0.15">
      <c r="A1094" s="130">
        <v>1093</v>
      </c>
      <c r="B1094" s="130" t="s">
        <v>8517</v>
      </c>
      <c r="C1094" s="130" t="s">
        <v>18550</v>
      </c>
      <c r="D1094" s="130" t="str">
        <f>VLOOKUP(B1094,managelist_20211101!$B$3:$C$10442,2,FALSE)</f>
        <v>音響測深機を用いた深浅測量</v>
      </c>
      <c r="E1094" s="130" t="s">
        <v>22</v>
      </c>
      <c r="F1094" s="130" t="s">
        <v>150</v>
      </c>
    </row>
    <row r="1095" spans="1:9" x14ac:dyDescent="0.15">
      <c r="A1095" s="130">
        <v>1094</v>
      </c>
      <c r="B1095" s="130" t="s">
        <v>5137</v>
      </c>
      <c r="C1095" s="130" t="s">
        <v>14387</v>
      </c>
      <c r="D1095" s="130" t="str">
        <f>VLOOKUP(B1095,managelist_20211101!$B$3:$C$10442,2,FALSE)</f>
        <v>樹脂注入工法</v>
      </c>
      <c r="E1095" s="130" t="s">
        <v>11</v>
      </c>
      <c r="F1095" s="130" t="s">
        <v>11</v>
      </c>
      <c r="G1095" s="130" t="s">
        <v>150</v>
      </c>
    </row>
    <row r="1096" spans="1:9" x14ac:dyDescent="0.15">
      <c r="A1096" s="130">
        <v>1095</v>
      </c>
      <c r="B1096" s="130" t="s">
        <v>8516</v>
      </c>
      <c r="C1096" s="130" t="s">
        <v>18548</v>
      </c>
      <c r="D1096" s="130" t="str">
        <f>VLOOKUP(B1096,managelist_20211101!$B$3:$C$10442,2,FALSE)</f>
        <v>有人船によるシングルビーム深浅測量</v>
      </c>
      <c r="E1096" s="130" t="s">
        <v>399</v>
      </c>
      <c r="F1096" s="130" t="s">
        <v>150</v>
      </c>
    </row>
    <row r="1097" spans="1:9" x14ac:dyDescent="0.15">
      <c r="A1097" s="130">
        <v>1096</v>
      </c>
      <c r="B1097" s="130" t="s">
        <v>23382</v>
      </c>
      <c r="C1097" s="130" t="s">
        <v>23383</v>
      </c>
      <c r="D1097" s="130" t="e">
        <f>VLOOKUP(B1097,managelist_20211101!$B$3:$C$10442,2,FALSE)</f>
        <v>#N/A</v>
      </c>
      <c r="E1097" s="130" t="s">
        <v>57</v>
      </c>
      <c r="F1097" s="130" t="s">
        <v>533</v>
      </c>
      <c r="G1097" s="130" t="s">
        <v>533</v>
      </c>
    </row>
    <row r="1098" spans="1:9" x14ac:dyDescent="0.15">
      <c r="A1098" s="130">
        <v>1097</v>
      </c>
      <c r="B1098" s="130" t="s">
        <v>6601</v>
      </c>
      <c r="C1098" s="130" t="s">
        <v>16101</v>
      </c>
      <c r="D1098" s="130" t="str">
        <f>VLOOKUP(B1098,managelist_20211101!$B$3:$C$10442,2,FALSE)</f>
        <v>シム調整型Vパッキン式油圧シリンダ</v>
      </c>
      <c r="E1098" s="130" t="s">
        <v>489</v>
      </c>
      <c r="F1098" s="130" t="s">
        <v>490</v>
      </c>
      <c r="G1098" s="130" t="s">
        <v>2871</v>
      </c>
    </row>
    <row r="1099" spans="1:9" x14ac:dyDescent="0.15">
      <c r="A1099" s="130">
        <v>1098</v>
      </c>
      <c r="B1099" s="130" t="s">
        <v>6600</v>
      </c>
      <c r="C1099" s="130" t="s">
        <v>16099</v>
      </c>
      <c r="D1099" s="130" t="str">
        <f>VLOOKUP(B1099,managelist_20211101!$B$3:$C$10442,2,FALSE)</f>
        <v>吊りチェーン用クランプ</v>
      </c>
      <c r="E1099" s="130" t="s">
        <v>12</v>
      </c>
      <c r="F1099" s="130" t="s">
        <v>15</v>
      </c>
      <c r="G1099" s="130" t="s">
        <v>2881</v>
      </c>
    </row>
    <row r="1100" spans="1:9" x14ac:dyDescent="0.15">
      <c r="A1100" s="130">
        <v>1099</v>
      </c>
      <c r="B1100" s="130" t="s">
        <v>8515</v>
      </c>
      <c r="C1100" s="130" t="s">
        <v>18546</v>
      </c>
      <c r="D1100" s="130" t="str">
        <f>VLOOKUP(B1100,managelist_20211101!$B$3:$C$10442,2,FALSE)</f>
        <v>作業員の目視</v>
      </c>
      <c r="E1100" s="130" t="s">
        <v>342</v>
      </c>
      <c r="F1100" s="130" t="s">
        <v>343</v>
      </c>
      <c r="G1100" s="130" t="s">
        <v>150</v>
      </c>
    </row>
    <row r="1101" spans="1:9" x14ac:dyDescent="0.15">
      <c r="A1101" s="130">
        <v>1100</v>
      </c>
      <c r="B1101" s="130" t="s">
        <v>23384</v>
      </c>
      <c r="C1101" s="130" t="s">
        <v>23385</v>
      </c>
      <c r="D1101" s="130" t="e">
        <f>VLOOKUP(B1101,managelist_20211101!$B$3:$C$10442,2,FALSE)</f>
        <v>#N/A</v>
      </c>
      <c r="E1101" s="130" t="s">
        <v>57</v>
      </c>
      <c r="F1101" s="130" t="s">
        <v>22327</v>
      </c>
      <c r="G1101" s="130" t="s">
        <v>22374</v>
      </c>
      <c r="H1101" s="130" t="s">
        <v>22289</v>
      </c>
    </row>
    <row r="1102" spans="1:9" x14ac:dyDescent="0.15">
      <c r="A1102" s="130">
        <v>1101</v>
      </c>
      <c r="B1102" s="130" t="s">
        <v>8514</v>
      </c>
      <c r="C1102" s="130" t="s">
        <v>18544</v>
      </c>
      <c r="D1102" s="130" t="str">
        <f>VLOOKUP(B1102,managelist_20211101!$B$3:$C$10442,2,FALSE)</f>
        <v>ICタグを用いた入退場管理</v>
      </c>
      <c r="E1102" s="130" t="s">
        <v>382</v>
      </c>
      <c r="F1102" s="130" t="s">
        <v>558</v>
      </c>
    </row>
    <row r="1103" spans="1:9" x14ac:dyDescent="0.15">
      <c r="A1103" s="130">
        <v>1102</v>
      </c>
      <c r="B1103" s="130" t="s">
        <v>2987</v>
      </c>
      <c r="C1103" s="130" t="s">
        <v>18542</v>
      </c>
      <c r="D1103" s="130" t="str">
        <f>VLOOKUP(B1103,managelist_20211101!$B$3:$C$10442,2,FALSE)</f>
        <v>点検ハンマーによる打音点検</v>
      </c>
      <c r="E1103" s="130" t="s">
        <v>127</v>
      </c>
      <c r="F1103" s="130" t="s">
        <v>46</v>
      </c>
      <c r="G1103" s="130" t="s">
        <v>413</v>
      </c>
    </row>
    <row r="1104" spans="1:9" x14ac:dyDescent="0.15">
      <c r="A1104" s="130">
        <v>1103</v>
      </c>
      <c r="B1104" s="130" t="s">
        <v>8513</v>
      </c>
      <c r="C1104" s="130" t="s">
        <v>18539</v>
      </c>
      <c r="D1104" s="130" t="str">
        <f>VLOOKUP(B1104,managelist_20211101!$B$3:$C$10442,2,FALSE)</f>
        <v>商用電源又は発動発電機によるAC電源と蛍光灯を使用した内照式標識</v>
      </c>
      <c r="E1104" s="130" t="s">
        <v>425</v>
      </c>
      <c r="F1104" s="130" t="s">
        <v>150</v>
      </c>
      <c r="I1104" s="130" t="s">
        <v>381</v>
      </c>
    </row>
    <row r="1105" spans="1:9" x14ac:dyDescent="0.15">
      <c r="A1105" s="130">
        <v>1104</v>
      </c>
      <c r="B1105" s="130" t="s">
        <v>6599</v>
      </c>
      <c r="C1105" s="130" t="s">
        <v>16097</v>
      </c>
      <c r="D1105" s="130" t="str">
        <f>VLOOKUP(B1105,managelist_20211101!$B$3:$C$10442,2,FALSE)</f>
        <v>FRP製朝顔(アルミフレーム+FRP万能板)</v>
      </c>
      <c r="E1105" s="130" t="s">
        <v>12</v>
      </c>
      <c r="F1105" s="130" t="s">
        <v>15</v>
      </c>
      <c r="G1105" s="130" t="s">
        <v>2881</v>
      </c>
    </row>
    <row r="1106" spans="1:9" x14ac:dyDescent="0.15">
      <c r="A1106" s="130">
        <v>1105</v>
      </c>
      <c r="B1106" s="130" t="s">
        <v>8512</v>
      </c>
      <c r="C1106" s="130" t="s">
        <v>18537</v>
      </c>
      <c r="D1106" s="130" t="str">
        <f>VLOOKUP(B1106,managelist_20211101!$B$3:$C$10442,2,FALSE)</f>
        <v>現場打ち型枠工法</v>
      </c>
      <c r="E1106" s="130" t="s">
        <v>11</v>
      </c>
      <c r="F1106" s="130" t="s">
        <v>11</v>
      </c>
      <c r="G1106" s="130" t="s">
        <v>176</v>
      </c>
      <c r="H1106" s="130" t="s">
        <v>177</v>
      </c>
    </row>
    <row r="1107" spans="1:9" x14ac:dyDescent="0.15">
      <c r="A1107" s="130">
        <v>1106</v>
      </c>
      <c r="B1107" s="130" t="s">
        <v>11331</v>
      </c>
      <c r="C1107" s="130" t="s">
        <v>21419</v>
      </c>
      <c r="D1107" s="130" t="str">
        <f>VLOOKUP(B1107,managelist_20211101!$B$3:$C$10442,2,FALSE)</f>
        <v>橋梁添接部、支承部の塗替え塗装(重防食塗装系)</v>
      </c>
      <c r="E1107" s="130" t="s">
        <v>197</v>
      </c>
      <c r="F1107" s="130" t="s">
        <v>200</v>
      </c>
      <c r="G1107" s="130" t="s">
        <v>2832</v>
      </c>
    </row>
    <row r="1108" spans="1:9" x14ac:dyDescent="0.15">
      <c r="A1108" s="130">
        <v>1107</v>
      </c>
      <c r="B1108" s="130" t="s">
        <v>22414</v>
      </c>
      <c r="C1108" s="130" t="s">
        <v>14385</v>
      </c>
      <c r="D1108" s="130" t="str">
        <f>VLOOKUP(B1108,managelist_20211101!$B$3:$C$10442,2,FALSE)</f>
        <v>工事標示板(道路工事保安施設設置基準(案)の番号⑫～⑮)</v>
      </c>
      <c r="E1108" s="130" t="s">
        <v>12</v>
      </c>
      <c r="F1108" s="130" t="s">
        <v>150</v>
      </c>
    </row>
    <row r="1109" spans="1:9" x14ac:dyDescent="0.15">
      <c r="A1109" s="130">
        <v>1108</v>
      </c>
      <c r="B1109" s="130" t="s">
        <v>8511</v>
      </c>
      <c r="C1109" s="130" t="s">
        <v>18535</v>
      </c>
      <c r="D1109" s="130" t="str">
        <f>VLOOKUP(B1109,managelist_20211101!$B$3:$C$10442,2,FALSE)</f>
        <v>騒音対策として防音シートで覆った枠組足場</v>
      </c>
      <c r="E1109" s="130" t="s">
        <v>72</v>
      </c>
      <c r="F1109" s="130" t="s">
        <v>577</v>
      </c>
      <c r="I1109" s="130" t="s">
        <v>381</v>
      </c>
    </row>
    <row r="1110" spans="1:9" x14ac:dyDescent="0.15">
      <c r="A1110" s="130">
        <v>1109</v>
      </c>
      <c r="B1110" s="130" t="s">
        <v>6598</v>
      </c>
      <c r="C1110" s="130" t="s">
        <v>16095</v>
      </c>
      <c r="D1110" s="130" t="str">
        <f>VLOOKUP(B1110,managelist_20211101!$B$3:$C$10442,2,FALSE)</f>
        <v>溶融亜鉛めっき(HDZ35)</v>
      </c>
      <c r="E1110" s="130" t="s">
        <v>197</v>
      </c>
      <c r="F1110" s="130" t="s">
        <v>200</v>
      </c>
      <c r="G1110" s="130" t="s">
        <v>2832</v>
      </c>
    </row>
    <row r="1111" spans="1:9" x14ac:dyDescent="0.15">
      <c r="A1111" s="130">
        <v>1110</v>
      </c>
      <c r="B1111" s="130" t="s">
        <v>4071</v>
      </c>
      <c r="C1111" s="130" t="s">
        <v>13208</v>
      </c>
      <c r="D1111" s="130" t="str">
        <f>VLOOKUP(B1111,managelist_20211101!$B$3:$C$10442,2,FALSE)</f>
        <v>けい酸塩系表面含浸工法</v>
      </c>
      <c r="E1111" s="130" t="s">
        <v>11</v>
      </c>
      <c r="F1111" s="130" t="s">
        <v>11</v>
      </c>
      <c r="G1111" s="130" t="s">
        <v>150</v>
      </c>
    </row>
    <row r="1112" spans="1:9" x14ac:dyDescent="0.15">
      <c r="A1112" s="130">
        <v>1111</v>
      </c>
      <c r="B1112" s="130" t="s">
        <v>10629</v>
      </c>
      <c r="C1112" s="130" t="s">
        <v>20674</v>
      </c>
      <c r="D1112" s="130" t="str">
        <f>VLOOKUP(B1112,managelist_20211101!$B$3:$C$10442,2,FALSE)</f>
        <v>重力式擁壁型 堤脚保護工</v>
      </c>
      <c r="E1112" s="130" t="s">
        <v>22</v>
      </c>
      <c r="F1112" s="130" t="s">
        <v>150</v>
      </c>
    </row>
    <row r="1113" spans="1:9" x14ac:dyDescent="0.15">
      <c r="A1113" s="130">
        <v>1112</v>
      </c>
      <c r="B1113" s="130" t="s">
        <v>10628</v>
      </c>
      <c r="C1113" s="130" t="s">
        <v>20672</v>
      </c>
      <c r="D1113" s="130" t="str">
        <f>VLOOKUP(B1113,managelist_20211101!$B$3:$C$10442,2,FALSE)</f>
        <v>手動式通船ゲート</v>
      </c>
      <c r="E1113" s="130" t="s">
        <v>489</v>
      </c>
      <c r="F1113" s="130" t="s">
        <v>511</v>
      </c>
    </row>
    <row r="1114" spans="1:9" x14ac:dyDescent="0.15">
      <c r="A1114" s="130">
        <v>1113</v>
      </c>
      <c r="B1114" s="130" t="s">
        <v>23386</v>
      </c>
      <c r="C1114" s="130" t="s">
        <v>23387</v>
      </c>
      <c r="D1114" s="130" t="e">
        <f>VLOOKUP(B1114,managelist_20211101!$B$3:$C$10442,2,FALSE)</f>
        <v>#N/A</v>
      </c>
      <c r="E1114" s="130" t="s">
        <v>57</v>
      </c>
      <c r="F1114" s="130" t="s">
        <v>514</v>
      </c>
      <c r="G1114" s="130" t="s">
        <v>2926</v>
      </c>
      <c r="H1114" s="130" t="s">
        <v>2927</v>
      </c>
    </row>
    <row r="1115" spans="1:9" x14ac:dyDescent="0.15">
      <c r="A1115" s="130">
        <v>1114</v>
      </c>
      <c r="B1115" s="130" t="s">
        <v>11330</v>
      </c>
      <c r="C1115" s="130" t="s">
        <v>23388</v>
      </c>
      <c r="D1115" s="130" t="str">
        <f>VLOOKUP(B1115,managelist_20211101!$B$3:$C$10442,2,FALSE)</f>
        <v>超低水位型横軸水中ポンプ</v>
      </c>
      <c r="E1115" s="130" t="s">
        <v>489</v>
      </c>
      <c r="F1115" s="130" t="s">
        <v>172</v>
      </c>
      <c r="G1115" s="130" t="s">
        <v>12307</v>
      </c>
    </row>
    <row r="1116" spans="1:9" x14ac:dyDescent="0.15">
      <c r="A1116" s="130">
        <v>1115</v>
      </c>
      <c r="B1116" s="130" t="s">
        <v>23389</v>
      </c>
      <c r="C1116" s="130" t="s">
        <v>23390</v>
      </c>
      <c r="D1116" s="130" t="e">
        <f>VLOOKUP(B1116,managelist_20211101!$B$3:$C$10442,2,FALSE)</f>
        <v>#N/A</v>
      </c>
      <c r="E1116" s="130" t="s">
        <v>57</v>
      </c>
      <c r="F1116" s="130" t="s">
        <v>514</v>
      </c>
      <c r="G1116" s="130" t="s">
        <v>390</v>
      </c>
    </row>
    <row r="1117" spans="1:9" x14ac:dyDescent="0.15">
      <c r="A1117" s="130">
        <v>1116</v>
      </c>
      <c r="B1117" s="130" t="s">
        <v>8510</v>
      </c>
      <c r="C1117" s="130" t="s">
        <v>18533</v>
      </c>
      <c r="D1117" s="130" t="str">
        <f>VLOOKUP(B1117,managelist_20211101!$B$3:$C$10442,2,FALSE)</f>
        <v>ブレーカー工法</v>
      </c>
      <c r="E1117" s="130" t="s">
        <v>382</v>
      </c>
      <c r="F1117" s="130" t="s">
        <v>79</v>
      </c>
      <c r="G1117" s="130" t="s">
        <v>2856</v>
      </c>
    </row>
    <row r="1118" spans="1:9" x14ac:dyDescent="0.15">
      <c r="A1118" s="130">
        <v>1117</v>
      </c>
      <c r="B1118" s="130" t="s">
        <v>4070</v>
      </c>
      <c r="C1118" s="130" t="s">
        <v>13206</v>
      </c>
      <c r="D1118" s="130" t="str">
        <f>VLOOKUP(B1118,managelist_20211101!$B$3:$C$10442,2,FALSE)</f>
        <v>FRP製格子状パネル</v>
      </c>
      <c r="E1118" s="130" t="s">
        <v>382</v>
      </c>
      <c r="F1118" s="130" t="s">
        <v>166</v>
      </c>
      <c r="G1118" s="130" t="s">
        <v>407</v>
      </c>
    </row>
    <row r="1119" spans="1:9" x14ac:dyDescent="0.15">
      <c r="A1119" s="130">
        <v>1118</v>
      </c>
      <c r="B1119" s="130" t="s">
        <v>4069</v>
      </c>
      <c r="C1119" s="130" t="s">
        <v>13204</v>
      </c>
      <c r="D1119" s="130" t="str">
        <f>VLOOKUP(B1119,managelist_20211101!$B$3:$C$10442,2,FALSE)</f>
        <v>グラインダー仕上げによる止端処理</v>
      </c>
      <c r="E1119" s="130" t="s">
        <v>197</v>
      </c>
      <c r="F1119" s="130" t="s">
        <v>200</v>
      </c>
      <c r="G1119" s="130" t="s">
        <v>150</v>
      </c>
    </row>
    <row r="1120" spans="1:9" x14ac:dyDescent="0.15">
      <c r="A1120" s="130">
        <v>1119</v>
      </c>
      <c r="B1120" s="130" t="s">
        <v>4068</v>
      </c>
      <c r="C1120" s="130" t="s">
        <v>13202</v>
      </c>
      <c r="D1120" s="130" t="str">
        <f>VLOOKUP(B1120,managelist_20211101!$B$3:$C$10442,2,FALSE)</f>
        <v>温水ボイラと温水タンクを装備した従来型吹付けプラント設備(練上がり温度自動制御機能なし)</v>
      </c>
      <c r="E1120" s="130" t="s">
        <v>342</v>
      </c>
      <c r="F1120" s="130" t="s">
        <v>343</v>
      </c>
      <c r="G1120" s="130" t="s">
        <v>12013</v>
      </c>
    </row>
    <row r="1121" spans="1:9" x14ac:dyDescent="0.15">
      <c r="A1121" s="130">
        <v>1120</v>
      </c>
      <c r="B1121" s="130" t="s">
        <v>4067</v>
      </c>
      <c r="C1121" s="130" t="s">
        <v>13200</v>
      </c>
      <c r="D1121" s="130" t="str">
        <f>VLOOKUP(B1121,managelist_20211101!$B$3:$C$10442,2,FALSE)</f>
        <v>警笛、安全旗周知システム</v>
      </c>
      <c r="E1121" s="130" t="s">
        <v>197</v>
      </c>
      <c r="F1121" s="130" t="s">
        <v>150</v>
      </c>
    </row>
    <row r="1122" spans="1:9" x14ac:dyDescent="0.15">
      <c r="A1122" s="130">
        <v>1121</v>
      </c>
      <c r="B1122" s="130" t="s">
        <v>11329</v>
      </c>
      <c r="C1122" s="130" t="s">
        <v>21416</v>
      </c>
      <c r="D1122" s="130" t="str">
        <f>VLOOKUP(B1122,managelist_20211101!$B$3:$C$10442,2,FALSE)</f>
        <v>水質改善装置(稼働停止回避機能なし)</v>
      </c>
      <c r="E1122" s="130" t="s">
        <v>473</v>
      </c>
      <c r="F1122" s="130" t="s">
        <v>475</v>
      </c>
    </row>
    <row r="1123" spans="1:9" x14ac:dyDescent="0.15">
      <c r="A1123" s="130">
        <v>1122</v>
      </c>
      <c r="B1123" s="130" t="s">
        <v>8509</v>
      </c>
      <c r="C1123" s="130" t="s">
        <v>18531</v>
      </c>
      <c r="D1123" s="130" t="str">
        <f>VLOOKUP(B1123,managelist_20211101!$B$3:$C$10442,2,FALSE)</f>
        <v>弾性シーリング材充填工法</v>
      </c>
      <c r="E1123" s="130" t="s">
        <v>466</v>
      </c>
      <c r="F1123" s="130" t="s">
        <v>556</v>
      </c>
    </row>
    <row r="1124" spans="1:9" x14ac:dyDescent="0.15">
      <c r="A1124" s="130">
        <v>1123</v>
      </c>
      <c r="B1124" s="130" t="s">
        <v>6597</v>
      </c>
      <c r="C1124" s="130" t="s">
        <v>16093</v>
      </c>
      <c r="D1124" s="130" t="str">
        <f>VLOOKUP(B1124,managelist_20211101!$B$3:$C$10442,2,FALSE)</f>
        <v>脚立または高所作業車の移動による延線ロープの布設作業</v>
      </c>
      <c r="E1124" s="130" t="s">
        <v>212</v>
      </c>
      <c r="F1124" s="130" t="s">
        <v>150</v>
      </c>
    </row>
    <row r="1125" spans="1:9" x14ac:dyDescent="0.15">
      <c r="A1125" s="130">
        <v>1124</v>
      </c>
      <c r="B1125" s="130" t="s">
        <v>11772</v>
      </c>
      <c r="C1125" s="130" t="s">
        <v>21840</v>
      </c>
      <c r="D1125" s="130" t="str">
        <f>VLOOKUP(B1125,managelist_20211101!$B$3:$C$10442,2,FALSE)</f>
        <v>捕獲法</v>
      </c>
      <c r="E1125" s="130" t="s">
        <v>127</v>
      </c>
      <c r="F1125" s="130" t="s">
        <v>47</v>
      </c>
      <c r="G1125" s="130" t="s">
        <v>12317</v>
      </c>
    </row>
    <row r="1126" spans="1:9" x14ac:dyDescent="0.15">
      <c r="A1126" s="130">
        <v>1125</v>
      </c>
      <c r="B1126" s="130" t="s">
        <v>8508</v>
      </c>
      <c r="C1126" s="130" t="s">
        <v>18530</v>
      </c>
      <c r="D1126" s="130" t="str">
        <f>VLOOKUP(B1126,managelist_20211101!$B$3:$C$10442,2,FALSE)</f>
        <v>静的破砕剤</v>
      </c>
      <c r="E1126" s="130" t="s">
        <v>380</v>
      </c>
      <c r="F1126" s="130" t="s">
        <v>380</v>
      </c>
      <c r="G1126" s="130" t="s">
        <v>2849</v>
      </c>
    </row>
    <row r="1127" spans="1:9" x14ac:dyDescent="0.15">
      <c r="A1127" s="130">
        <v>1126</v>
      </c>
      <c r="B1127" s="130" t="s">
        <v>8507</v>
      </c>
      <c r="C1127" s="130" t="s">
        <v>18528</v>
      </c>
      <c r="D1127" s="130" t="str">
        <f>VLOOKUP(B1127,managelist_20211101!$B$3:$C$10442,2,FALSE)</f>
        <v>油圧蓄圧システム未搭載型油圧ショベル</v>
      </c>
      <c r="E1127" s="130" t="s">
        <v>380</v>
      </c>
      <c r="F1127" s="130" t="s">
        <v>380</v>
      </c>
      <c r="G1127" s="130" t="s">
        <v>2849</v>
      </c>
    </row>
    <row r="1128" spans="1:9" x14ac:dyDescent="0.15">
      <c r="A1128" s="130">
        <v>1127</v>
      </c>
      <c r="B1128" s="130" t="s">
        <v>5136</v>
      </c>
      <c r="C1128" s="130" t="s">
        <v>14383</v>
      </c>
      <c r="D1128" s="130" t="str">
        <f>VLOOKUP(B1128,managelist_20211101!$B$3:$C$10442,2,FALSE)</f>
        <v>建築工事用シート+養生テープによる目張り</v>
      </c>
      <c r="E1128" s="130" t="s">
        <v>495</v>
      </c>
      <c r="F1128" s="130" t="s">
        <v>150</v>
      </c>
    </row>
    <row r="1129" spans="1:9" x14ac:dyDescent="0.15">
      <c r="A1129" s="130">
        <v>1128</v>
      </c>
      <c r="B1129" s="130" t="s">
        <v>8506</v>
      </c>
      <c r="C1129" s="130" t="s">
        <v>18526</v>
      </c>
      <c r="D1129" s="130" t="str">
        <f>VLOOKUP(B1129,managelist_20211101!$B$3:$C$10442,2,FALSE)</f>
        <v>センター横ビーム型歩行者自転車用柵(P種)</v>
      </c>
      <c r="E1129" s="130" t="s">
        <v>443</v>
      </c>
      <c r="F1129" s="130" t="s">
        <v>444</v>
      </c>
      <c r="G1129" s="130" t="s">
        <v>2893</v>
      </c>
    </row>
    <row r="1130" spans="1:9" x14ac:dyDescent="0.15">
      <c r="A1130" s="130">
        <v>1129</v>
      </c>
      <c r="B1130" s="130" t="s">
        <v>22415</v>
      </c>
      <c r="C1130" s="130" t="s">
        <v>16092</v>
      </c>
      <c r="D1130" s="130" t="str">
        <f>VLOOKUP(B1130,managelist_20211101!$B$3:$C$10442,2,FALSE)</f>
        <v>乾電池式工事保安灯</v>
      </c>
      <c r="E1130" s="130" t="s">
        <v>12</v>
      </c>
      <c r="F1130" s="130" t="s">
        <v>150</v>
      </c>
    </row>
    <row r="1131" spans="1:9" x14ac:dyDescent="0.15">
      <c r="A1131" s="130">
        <v>1130</v>
      </c>
      <c r="B1131" s="130" t="s">
        <v>8505</v>
      </c>
      <c r="C1131" s="130" t="s">
        <v>18524</v>
      </c>
      <c r="D1131" s="130" t="str">
        <f>VLOOKUP(B1131,managelist_20211101!$B$3:$C$10442,2,FALSE)</f>
        <v>人力の配管移動による覆工コンクリート打設</v>
      </c>
      <c r="E1131" s="130" t="s">
        <v>342</v>
      </c>
      <c r="F1131" s="130" t="s">
        <v>343</v>
      </c>
      <c r="G1131" s="130" t="s">
        <v>2855</v>
      </c>
      <c r="I1131" s="130" t="s">
        <v>381</v>
      </c>
    </row>
    <row r="1132" spans="1:9" x14ac:dyDescent="0.15">
      <c r="A1132" s="130">
        <v>1131</v>
      </c>
      <c r="B1132" s="130" t="s">
        <v>22416</v>
      </c>
      <c r="C1132" s="130" t="s">
        <v>16090</v>
      </c>
      <c r="D1132" s="130" t="str">
        <f>VLOOKUP(B1132,managelist_20211101!$B$3:$C$10442,2,FALSE)</f>
        <v>プラスチック製スペーサー</v>
      </c>
      <c r="E1132" s="130" t="s">
        <v>382</v>
      </c>
      <c r="F1132" s="130" t="s">
        <v>166</v>
      </c>
      <c r="G1132" s="130" t="s">
        <v>411</v>
      </c>
      <c r="H1132" s="130" t="s">
        <v>412</v>
      </c>
    </row>
    <row r="1133" spans="1:9" x14ac:dyDescent="0.15">
      <c r="A1133" s="130">
        <v>1132</v>
      </c>
      <c r="B1133" s="130" t="s">
        <v>6596</v>
      </c>
      <c r="C1133" s="130" t="s">
        <v>16088</v>
      </c>
      <c r="D1133" s="130" t="str">
        <f>VLOOKUP(B1133,managelist_20211101!$B$3:$C$10442,2,FALSE)</f>
        <v>自走式土質改良工(フレコンパック固化材+不整地運搬車による運搬)</v>
      </c>
      <c r="E1133" s="130" t="s">
        <v>380</v>
      </c>
      <c r="F1133" s="130" t="s">
        <v>431</v>
      </c>
      <c r="I1133" s="130" t="s">
        <v>381</v>
      </c>
    </row>
    <row r="1134" spans="1:9" x14ac:dyDescent="0.15">
      <c r="A1134" s="130">
        <v>1133</v>
      </c>
      <c r="B1134" s="130" t="s">
        <v>5135</v>
      </c>
      <c r="C1134" s="130" t="s">
        <v>14381</v>
      </c>
      <c r="D1134" s="130" t="str">
        <f>VLOOKUP(B1134,managelist_20211101!$B$3:$C$10442,2,FALSE)</f>
        <v>立入防止柵</v>
      </c>
      <c r="E1134" s="130" t="s">
        <v>443</v>
      </c>
      <c r="F1134" s="130" t="s">
        <v>444</v>
      </c>
      <c r="G1134" s="130" t="s">
        <v>12185</v>
      </c>
    </row>
    <row r="1135" spans="1:9" x14ac:dyDescent="0.15">
      <c r="A1135" s="130">
        <v>1134</v>
      </c>
      <c r="B1135" s="130" t="s">
        <v>11328</v>
      </c>
      <c r="C1135" s="130" t="s">
        <v>21414</v>
      </c>
      <c r="D1135" s="130" t="str">
        <f>VLOOKUP(B1135,managelist_20211101!$B$3:$C$10442,2,FALSE)</f>
        <v>プレキャト剛性防護柵</v>
      </c>
      <c r="E1135" s="130" t="s">
        <v>443</v>
      </c>
      <c r="F1135" s="130" t="s">
        <v>444</v>
      </c>
      <c r="G1135" s="130" t="s">
        <v>150</v>
      </c>
    </row>
    <row r="1136" spans="1:9" x14ac:dyDescent="0.15">
      <c r="A1136" s="130">
        <v>1135</v>
      </c>
      <c r="B1136" s="130" t="s">
        <v>6595</v>
      </c>
      <c r="C1136" s="130" t="s">
        <v>23391</v>
      </c>
      <c r="D1136" s="130" t="str">
        <f>VLOOKUP(B1136,managelist_20211101!$B$3:$C$10442,2,FALSE)</f>
        <v>ローリングタワー</v>
      </c>
      <c r="E1136" s="130" t="s">
        <v>12</v>
      </c>
      <c r="F1136" s="130" t="s">
        <v>15</v>
      </c>
      <c r="G1136" s="130" t="s">
        <v>2881</v>
      </c>
    </row>
    <row r="1137" spans="1:8" x14ac:dyDescent="0.15">
      <c r="A1137" s="130">
        <v>1136</v>
      </c>
      <c r="B1137" s="130" t="s">
        <v>4066</v>
      </c>
      <c r="C1137" s="130" t="s">
        <v>13198</v>
      </c>
      <c r="D1137" s="130" t="str">
        <f>VLOOKUP(B1137,managelist_20211101!$B$3:$C$10442,2,FALSE)</f>
        <v>単管パイプによる作業員保護</v>
      </c>
      <c r="E1137" s="130" t="s">
        <v>197</v>
      </c>
      <c r="F1137" s="130" t="s">
        <v>527</v>
      </c>
      <c r="G1137" s="130" t="s">
        <v>12225</v>
      </c>
    </row>
    <row r="1138" spans="1:8" x14ac:dyDescent="0.15">
      <c r="A1138" s="130">
        <v>1137</v>
      </c>
      <c r="B1138" s="130" t="s">
        <v>4065</v>
      </c>
      <c r="C1138" s="130" t="s">
        <v>13196</v>
      </c>
      <c r="D1138" s="130" t="str">
        <f>VLOOKUP(B1138,managelist_20211101!$B$3:$C$10442,2,FALSE)</f>
        <v>開閉補助機能のない検査窓</v>
      </c>
      <c r="E1138" s="130" t="s">
        <v>342</v>
      </c>
      <c r="F1138" s="130" t="s">
        <v>343</v>
      </c>
      <c r="G1138" s="130" t="s">
        <v>2855</v>
      </c>
    </row>
    <row r="1139" spans="1:8" x14ac:dyDescent="0.15">
      <c r="A1139" s="130">
        <v>1138</v>
      </c>
      <c r="B1139" s="130" t="s">
        <v>4064</v>
      </c>
      <c r="C1139" s="130" t="s">
        <v>13194</v>
      </c>
      <c r="D1139" s="130" t="str">
        <f>VLOOKUP(B1139,managelist_20211101!$B$3:$C$10442,2,FALSE)</f>
        <v>大型ガス窯によるシール材溶解</v>
      </c>
      <c r="E1139" s="130" t="s">
        <v>197</v>
      </c>
      <c r="F1139" s="130" t="s">
        <v>12134</v>
      </c>
    </row>
    <row r="1140" spans="1:8" x14ac:dyDescent="0.15">
      <c r="A1140" s="130">
        <v>1139</v>
      </c>
      <c r="B1140" s="130" t="s">
        <v>4063</v>
      </c>
      <c r="C1140" s="130" t="s">
        <v>13192</v>
      </c>
      <c r="D1140" s="130" t="str">
        <f>VLOOKUP(B1140,managelist_20211101!$B$3:$C$10442,2,FALSE)</f>
        <v>樹脂系すべり止め舗装工</v>
      </c>
      <c r="E1140" s="130" t="s">
        <v>425</v>
      </c>
      <c r="F1140" s="130" t="s">
        <v>5</v>
      </c>
      <c r="G1140" s="130" t="s">
        <v>5</v>
      </c>
      <c r="H1140" s="130" t="s">
        <v>150</v>
      </c>
    </row>
    <row r="1141" spans="1:8" x14ac:dyDescent="0.15">
      <c r="A1141" s="130">
        <v>1140</v>
      </c>
      <c r="B1141" s="130" t="s">
        <v>8504</v>
      </c>
      <c r="C1141" s="130" t="s">
        <v>18522</v>
      </c>
      <c r="D1141" s="130" t="str">
        <f>VLOOKUP(B1141,managelist_20211101!$B$3:$C$10442,2,FALSE)</f>
        <v>亜鉛シート方式電気防食工法(面状流電陽極方式)</v>
      </c>
      <c r="E1141" s="130" t="s">
        <v>197</v>
      </c>
      <c r="F1141" s="130" t="s">
        <v>200</v>
      </c>
      <c r="G1141" s="130" t="s">
        <v>2832</v>
      </c>
    </row>
    <row r="1142" spans="1:8" x14ac:dyDescent="0.15">
      <c r="A1142" s="130">
        <v>1141</v>
      </c>
      <c r="B1142" s="130" t="s">
        <v>5134</v>
      </c>
      <c r="C1142" s="130" t="s">
        <v>14379</v>
      </c>
      <c r="D1142" s="130" t="str">
        <f>VLOOKUP(B1142,managelist_20211101!$B$3:$C$10442,2,FALSE)</f>
        <v>土質ボーリングによるシンウォールサンプリングおよびトリプルサンプリング</v>
      </c>
      <c r="E1142" s="130" t="s">
        <v>127</v>
      </c>
      <c r="F1142" s="130" t="s">
        <v>129</v>
      </c>
      <c r="G1142" s="130" t="s">
        <v>2899</v>
      </c>
    </row>
    <row r="1143" spans="1:8" x14ac:dyDescent="0.15">
      <c r="A1143" s="130">
        <v>1142</v>
      </c>
      <c r="B1143" s="130" t="s">
        <v>6594</v>
      </c>
      <c r="C1143" s="130" t="s">
        <v>16087</v>
      </c>
      <c r="D1143" s="130" t="str">
        <f>VLOOKUP(B1143,managelist_20211101!$B$3:$C$10442,2,FALSE)</f>
        <v>カラーコーン</v>
      </c>
      <c r="E1143" s="130" t="s">
        <v>197</v>
      </c>
      <c r="F1143" s="130" t="s">
        <v>150</v>
      </c>
    </row>
    <row r="1144" spans="1:8" x14ac:dyDescent="0.15">
      <c r="A1144" s="130">
        <v>1143</v>
      </c>
      <c r="B1144" s="130" t="s">
        <v>23392</v>
      </c>
      <c r="C1144" s="130" t="s">
        <v>23393</v>
      </c>
      <c r="D1144" s="130" t="e">
        <f>VLOOKUP(B1144,managelist_20211101!$B$3:$C$10442,2,FALSE)</f>
        <v>#N/A</v>
      </c>
      <c r="E1144" s="130" t="s">
        <v>57</v>
      </c>
      <c r="F1144" s="130" t="s">
        <v>533</v>
      </c>
      <c r="G1144" s="130" t="s">
        <v>533</v>
      </c>
    </row>
    <row r="1145" spans="1:8" x14ac:dyDescent="0.15">
      <c r="A1145" s="130">
        <v>1144</v>
      </c>
      <c r="B1145" s="130" t="s">
        <v>6593</v>
      </c>
      <c r="C1145" s="130" t="s">
        <v>16085</v>
      </c>
      <c r="D1145" s="130" t="str">
        <f>VLOOKUP(B1145,managelist_20211101!$B$3:$C$10442,2,FALSE)</f>
        <v>ボルト・ナット・座金</v>
      </c>
      <c r="E1145" s="130" t="s">
        <v>443</v>
      </c>
      <c r="F1145" s="130" t="s">
        <v>182</v>
      </c>
    </row>
    <row r="1146" spans="1:8" x14ac:dyDescent="0.15">
      <c r="A1146" s="130">
        <v>1145</v>
      </c>
      <c r="B1146" s="130" t="s">
        <v>6592</v>
      </c>
      <c r="C1146" s="130" t="s">
        <v>16082</v>
      </c>
      <c r="D1146" s="130" t="str">
        <f>VLOOKUP(B1146,managelist_20211101!$B$3:$C$10442,2,FALSE)</f>
        <v>地質調査解析業務(地質断面図の作成)</v>
      </c>
      <c r="E1146" s="130" t="s">
        <v>380</v>
      </c>
      <c r="F1146" s="130" t="s">
        <v>390</v>
      </c>
      <c r="G1146" s="130" t="s">
        <v>390</v>
      </c>
      <c r="H1146" s="130" t="s">
        <v>150</v>
      </c>
    </row>
    <row r="1147" spans="1:8" x14ac:dyDescent="0.15">
      <c r="A1147" s="130">
        <v>1146</v>
      </c>
      <c r="B1147" s="130" t="s">
        <v>11327</v>
      </c>
      <c r="C1147" s="130" t="s">
        <v>14530</v>
      </c>
      <c r="D1147" s="130" t="str">
        <f>VLOOKUP(B1147,managelist_20211101!$B$3:$C$10442,2,FALSE)</f>
        <v>間知ブロック積み工(150kg/個未満)</v>
      </c>
      <c r="E1147" s="130" t="s">
        <v>382</v>
      </c>
      <c r="F1147" s="130" t="s">
        <v>2</v>
      </c>
      <c r="G1147" s="130" t="s">
        <v>2826</v>
      </c>
      <c r="H1147" s="130" t="s">
        <v>2827</v>
      </c>
    </row>
    <row r="1148" spans="1:8" x14ac:dyDescent="0.15">
      <c r="A1148" s="130">
        <v>1147</v>
      </c>
      <c r="B1148" s="130" t="s">
        <v>8503</v>
      </c>
      <c r="C1148" s="130" t="s">
        <v>18520</v>
      </c>
      <c r="D1148" s="130" t="str">
        <f>VLOOKUP(B1148,managelist_20211101!$B$3:$C$10442,2,FALSE)</f>
        <v>練積みによる石積工</v>
      </c>
      <c r="E1148" s="130" t="s">
        <v>22</v>
      </c>
      <c r="F1148" s="130" t="s">
        <v>26</v>
      </c>
      <c r="G1148" s="130" t="s">
        <v>12137</v>
      </c>
    </row>
    <row r="1149" spans="1:8" x14ac:dyDescent="0.15">
      <c r="A1149" s="130">
        <v>1148</v>
      </c>
      <c r="B1149" s="130" t="s">
        <v>8502</v>
      </c>
      <c r="C1149" s="130" t="s">
        <v>18518</v>
      </c>
      <c r="D1149" s="130" t="str">
        <f>VLOOKUP(B1149,managelist_20211101!$B$3:$C$10442,2,FALSE)</f>
        <v>泥濃式推進工法(吸引排土方式)</v>
      </c>
      <c r="E1149" s="130" t="s">
        <v>173</v>
      </c>
      <c r="F1149" s="130" t="s">
        <v>174</v>
      </c>
    </row>
    <row r="1150" spans="1:8" x14ac:dyDescent="0.15">
      <c r="A1150" s="130">
        <v>1149</v>
      </c>
      <c r="B1150" s="130" t="s">
        <v>8501</v>
      </c>
      <c r="C1150" s="130" t="s">
        <v>18516</v>
      </c>
      <c r="D1150" s="130" t="str">
        <f>VLOOKUP(B1150,managelist_20211101!$B$3:$C$10442,2,FALSE)</f>
        <v>ポリマー改質アスファルトⅡ型舗装</v>
      </c>
      <c r="E1150" s="130" t="s">
        <v>425</v>
      </c>
      <c r="F1150" s="130" t="s">
        <v>427</v>
      </c>
      <c r="G1150" s="130" t="s">
        <v>427</v>
      </c>
      <c r="H1150" s="130" t="s">
        <v>121</v>
      </c>
    </row>
    <row r="1151" spans="1:8" x14ac:dyDescent="0.15">
      <c r="A1151" s="130">
        <v>1150</v>
      </c>
      <c r="B1151" s="130" t="s">
        <v>4062</v>
      </c>
      <c r="C1151" s="130" t="s">
        <v>13190</v>
      </c>
      <c r="D1151" s="130" t="str">
        <f>VLOOKUP(B1151,managelist_20211101!$B$3:$C$10442,2,FALSE)</f>
        <v>ディスクグラインダー工法</v>
      </c>
      <c r="E1151" s="130" t="s">
        <v>495</v>
      </c>
      <c r="F1151" s="130" t="s">
        <v>499</v>
      </c>
    </row>
    <row r="1152" spans="1:8" x14ac:dyDescent="0.15">
      <c r="A1152" s="130">
        <v>1151</v>
      </c>
      <c r="B1152" s="130" t="s">
        <v>4061</v>
      </c>
      <c r="C1152" s="130" t="s">
        <v>13188</v>
      </c>
      <c r="D1152" s="130" t="str">
        <f>VLOOKUP(B1152,managelist_20211101!$B$3:$C$10442,2,FALSE)</f>
        <v>鋼板内巻き改修工法</v>
      </c>
      <c r="E1152" s="130" t="s">
        <v>382</v>
      </c>
      <c r="F1152" s="130" t="s">
        <v>331</v>
      </c>
      <c r="G1152" s="130" t="s">
        <v>130</v>
      </c>
      <c r="H1152" s="130" t="s">
        <v>150</v>
      </c>
    </row>
    <row r="1153" spans="1:8" x14ac:dyDescent="0.15">
      <c r="A1153" s="130">
        <v>1152</v>
      </c>
      <c r="B1153" s="130" t="s">
        <v>10627</v>
      </c>
      <c r="C1153" s="130" t="s">
        <v>20670</v>
      </c>
      <c r="D1153" s="130" t="str">
        <f>VLOOKUP(B1153,managelist_20211101!$B$3:$C$10442,2,FALSE)</f>
        <v>点検要領に基づく評価(目視点検+打音調査)</v>
      </c>
      <c r="E1153" s="130" t="s">
        <v>127</v>
      </c>
      <c r="F1153" s="130" t="s">
        <v>46</v>
      </c>
      <c r="G1153" s="130" t="s">
        <v>413</v>
      </c>
    </row>
    <row r="1154" spans="1:8" x14ac:dyDescent="0.15">
      <c r="A1154" s="130">
        <v>1153</v>
      </c>
      <c r="B1154" s="130" t="s">
        <v>10626</v>
      </c>
      <c r="C1154" s="130" t="s">
        <v>20668</v>
      </c>
      <c r="D1154" s="130" t="str">
        <f>VLOOKUP(B1154,managelist_20211101!$B$3:$C$10442,2,FALSE)</f>
        <v>無機凝集剤を使用した水質浄化</v>
      </c>
      <c r="E1154" s="130" t="s">
        <v>72</v>
      </c>
      <c r="F1154" s="130" t="s">
        <v>74</v>
      </c>
    </row>
    <row r="1155" spans="1:8" x14ac:dyDescent="0.15">
      <c r="A1155" s="130">
        <v>1154</v>
      </c>
      <c r="B1155" s="130" t="s">
        <v>10625</v>
      </c>
      <c r="C1155" s="130" t="s">
        <v>20666</v>
      </c>
      <c r="D1155" s="130" t="str">
        <f>VLOOKUP(B1155,managelist_20211101!$B$3:$C$10442,2,FALSE)</f>
        <v>管渠側溝+縁石</v>
      </c>
      <c r="E1155" s="130" t="s">
        <v>382</v>
      </c>
      <c r="F1155" s="130" t="s">
        <v>331</v>
      </c>
      <c r="G1155" s="130" t="s">
        <v>2829</v>
      </c>
      <c r="H1155" s="130" t="s">
        <v>2830</v>
      </c>
    </row>
    <row r="1156" spans="1:8" x14ac:dyDescent="0.15">
      <c r="A1156" s="130">
        <v>1155</v>
      </c>
      <c r="B1156" s="130" t="s">
        <v>8500</v>
      </c>
      <c r="C1156" s="130" t="s">
        <v>18514</v>
      </c>
      <c r="D1156" s="130" t="str">
        <f>VLOOKUP(B1156,managelist_20211101!$B$3:$C$10442,2,FALSE)</f>
        <v>長尺先受け工</v>
      </c>
      <c r="E1156" s="130" t="s">
        <v>342</v>
      </c>
      <c r="F1156" s="130" t="s">
        <v>343</v>
      </c>
      <c r="G1156" s="130" t="s">
        <v>12241</v>
      </c>
    </row>
    <row r="1157" spans="1:8" x14ac:dyDescent="0.15">
      <c r="A1157" s="130">
        <v>1156</v>
      </c>
      <c r="B1157" s="130" t="s">
        <v>11771</v>
      </c>
      <c r="C1157" s="130" t="s">
        <v>21838</v>
      </c>
      <c r="D1157" s="130" t="str">
        <f>VLOOKUP(B1157,managelist_20211101!$B$3:$C$10442,2,FALSE)</f>
        <v>鋼製検査路(溶融亜鉛メッキ)</v>
      </c>
      <c r="E1157" s="130" t="s">
        <v>466</v>
      </c>
      <c r="F1157" s="130" t="s">
        <v>150</v>
      </c>
    </row>
    <row r="1158" spans="1:8" x14ac:dyDescent="0.15">
      <c r="A1158" s="130">
        <v>1157</v>
      </c>
      <c r="B1158" s="130" t="s">
        <v>8499</v>
      </c>
      <c r="C1158" s="130" t="s">
        <v>18512</v>
      </c>
      <c r="D1158" s="130" t="str">
        <f>VLOOKUP(B1158,managelist_20211101!$B$3:$C$10442,2,FALSE)</f>
        <v>作業範囲制限機能と燃費低減機構のない油圧ショベル</v>
      </c>
      <c r="E1158" s="130" t="s">
        <v>380</v>
      </c>
      <c r="F1158" s="130" t="s">
        <v>380</v>
      </c>
      <c r="G1158" s="130" t="s">
        <v>2849</v>
      </c>
    </row>
    <row r="1159" spans="1:8" x14ac:dyDescent="0.15">
      <c r="A1159" s="130">
        <v>1158</v>
      </c>
      <c r="B1159" s="130" t="s">
        <v>8498</v>
      </c>
      <c r="C1159" s="130" t="s">
        <v>18510</v>
      </c>
      <c r="D1159" s="130" t="str">
        <f>VLOOKUP(B1159,managelist_20211101!$B$3:$C$10442,2,FALSE)</f>
        <v>泥濃式推進工法(中大口径推進方式)</v>
      </c>
      <c r="E1159" s="130" t="s">
        <v>173</v>
      </c>
      <c r="F1159" s="130" t="s">
        <v>174</v>
      </c>
    </row>
    <row r="1160" spans="1:8" x14ac:dyDescent="0.15">
      <c r="A1160" s="130">
        <v>1159</v>
      </c>
      <c r="B1160" s="130" t="s">
        <v>8497</v>
      </c>
      <c r="C1160" s="130" t="s">
        <v>18508</v>
      </c>
      <c r="D1160" s="130" t="str">
        <f>VLOOKUP(B1160,managelist_20211101!$B$3:$C$10442,2,FALSE)</f>
        <v>専用測定車両と目視による検出</v>
      </c>
      <c r="E1160" s="130" t="s">
        <v>49</v>
      </c>
      <c r="F1160" s="130" t="s">
        <v>12323</v>
      </c>
    </row>
    <row r="1161" spans="1:8" x14ac:dyDescent="0.15">
      <c r="A1161" s="130">
        <v>1160</v>
      </c>
      <c r="B1161" s="130" t="s">
        <v>6591</v>
      </c>
      <c r="C1161" s="130" t="s">
        <v>16079</v>
      </c>
      <c r="D1161" s="130" t="str">
        <f>VLOOKUP(B1161,managelist_20211101!$B$3:$C$10442,2,FALSE)</f>
        <v>路面性状測定車による路面性状調査</v>
      </c>
      <c r="E1161" s="130" t="s">
        <v>127</v>
      </c>
      <c r="F1161" s="130" t="s">
        <v>48</v>
      </c>
    </row>
    <row r="1162" spans="1:8" x14ac:dyDescent="0.15">
      <c r="A1162" s="130">
        <v>1161</v>
      </c>
      <c r="B1162" s="130" t="s">
        <v>11326</v>
      </c>
      <c r="C1162" s="130" t="s">
        <v>21412</v>
      </c>
      <c r="D1162" s="130" t="str">
        <f>VLOOKUP(B1162,managelist_20211101!$B$3:$C$10442,2,FALSE)</f>
        <v>テレメータシステム</v>
      </c>
      <c r="E1162" s="130" t="s">
        <v>127</v>
      </c>
      <c r="F1162" s="130" t="s">
        <v>513</v>
      </c>
      <c r="G1162" s="130" t="s">
        <v>12314</v>
      </c>
    </row>
    <row r="1163" spans="1:8" x14ac:dyDescent="0.15">
      <c r="A1163" s="130">
        <v>1162</v>
      </c>
      <c r="B1163" s="130" t="s">
        <v>23394</v>
      </c>
      <c r="C1163" s="130" t="s">
        <v>23395</v>
      </c>
      <c r="D1163" s="130" t="e">
        <f>VLOOKUP(B1163,managelist_20211101!$B$3:$C$10442,2,FALSE)</f>
        <v>#N/A</v>
      </c>
      <c r="E1163" s="130" t="s">
        <v>57</v>
      </c>
      <c r="F1163" s="130" t="s">
        <v>506</v>
      </c>
      <c r="G1163" s="130" t="s">
        <v>2920</v>
      </c>
      <c r="H1163" s="130" t="s">
        <v>2921</v>
      </c>
    </row>
    <row r="1164" spans="1:8" x14ac:dyDescent="0.15">
      <c r="A1164" s="130">
        <v>1163</v>
      </c>
      <c r="B1164" s="130" t="s">
        <v>23396</v>
      </c>
      <c r="C1164" s="130" t="s">
        <v>23397</v>
      </c>
      <c r="D1164" s="130" t="e">
        <f>VLOOKUP(B1164,managelist_20211101!$B$3:$C$10442,2,FALSE)</f>
        <v>#N/A</v>
      </c>
      <c r="E1164" s="130" t="s">
        <v>57</v>
      </c>
      <c r="F1164" s="130" t="s">
        <v>22343</v>
      </c>
      <c r="G1164" s="130" t="s">
        <v>22179</v>
      </c>
      <c r="H1164" s="130" t="s">
        <v>22305</v>
      </c>
    </row>
    <row r="1165" spans="1:8" x14ac:dyDescent="0.15">
      <c r="A1165" s="130">
        <v>1164</v>
      </c>
      <c r="B1165" s="130" t="s">
        <v>6590</v>
      </c>
      <c r="C1165" s="130" t="s">
        <v>16076</v>
      </c>
      <c r="D1165" s="130" t="str">
        <f>VLOOKUP(B1165,managelist_20211101!$B$3:$C$10442,2,FALSE)</f>
        <v>現場打ちコンクリート製雨水貯留施設</v>
      </c>
      <c r="E1165" s="130" t="s">
        <v>382</v>
      </c>
      <c r="F1165" s="130" t="s">
        <v>331</v>
      </c>
      <c r="G1165" s="130" t="s">
        <v>12036</v>
      </c>
    </row>
    <row r="1166" spans="1:8" x14ac:dyDescent="0.15">
      <c r="A1166" s="130">
        <v>1165</v>
      </c>
      <c r="B1166" s="130" t="s">
        <v>4060</v>
      </c>
      <c r="C1166" s="130" t="s">
        <v>13185</v>
      </c>
      <c r="D1166" s="130" t="str">
        <f>VLOOKUP(B1166,managelist_20211101!$B$3:$C$10442,2,FALSE)</f>
        <v>一般構造用圧延鋼材(JIS-SS)、溶接構造用圧延鋼材(JIS-SM)</v>
      </c>
      <c r="E1166" s="130" t="s">
        <v>466</v>
      </c>
      <c r="F1166" s="130" t="s">
        <v>122</v>
      </c>
    </row>
    <row r="1167" spans="1:8" x14ac:dyDescent="0.15">
      <c r="A1167" s="130">
        <v>1166</v>
      </c>
      <c r="B1167" s="130" t="s">
        <v>8496</v>
      </c>
      <c r="C1167" s="130" t="s">
        <v>18505</v>
      </c>
      <c r="D1167" s="130" t="str">
        <f>VLOOKUP(B1167,managelist_20211101!$B$3:$C$10442,2,FALSE)</f>
        <v>合成ピレスロイド系殺虫剤を用いた防除</v>
      </c>
      <c r="E1167" s="130" t="s">
        <v>408</v>
      </c>
      <c r="F1167" s="130" t="s">
        <v>409</v>
      </c>
    </row>
    <row r="1168" spans="1:8" x14ac:dyDescent="0.15">
      <c r="A1168" s="130">
        <v>1167</v>
      </c>
      <c r="B1168" s="130" t="s">
        <v>8495</v>
      </c>
      <c r="C1168" s="130" t="s">
        <v>18503</v>
      </c>
      <c r="D1168" s="130" t="str">
        <f>VLOOKUP(B1168,managelist_20211101!$B$3:$C$10442,2,FALSE)</f>
        <v>スラリー撹拌工</v>
      </c>
      <c r="E1168" s="130" t="s">
        <v>382</v>
      </c>
      <c r="F1168" s="130" t="s">
        <v>76</v>
      </c>
      <c r="G1168" s="130" t="s">
        <v>449</v>
      </c>
      <c r="H1168" s="130" t="s">
        <v>450</v>
      </c>
    </row>
    <row r="1169" spans="1:8" x14ac:dyDescent="0.15">
      <c r="A1169" s="130">
        <v>1168</v>
      </c>
      <c r="B1169" s="130" t="s">
        <v>8494</v>
      </c>
      <c r="C1169" s="130" t="s">
        <v>18501</v>
      </c>
      <c r="D1169" s="130" t="str">
        <f>VLOOKUP(B1169,managelist_20211101!$B$3:$C$10442,2,FALSE)</f>
        <v>監督と作業員の電話や対面による連絡調整</v>
      </c>
      <c r="E1169" s="130" t="s">
        <v>538</v>
      </c>
      <c r="F1169" s="130" t="s">
        <v>150</v>
      </c>
    </row>
    <row r="1170" spans="1:8" x14ac:dyDescent="0.15">
      <c r="A1170" s="130">
        <v>1169</v>
      </c>
      <c r="B1170" s="130" t="s">
        <v>8493</v>
      </c>
      <c r="C1170" s="130" t="s">
        <v>18499</v>
      </c>
      <c r="D1170" s="130" t="str">
        <f>VLOOKUP(B1170,managelist_20211101!$B$3:$C$10442,2,FALSE)</f>
        <v>エポキシ系樹脂のあと施工アンカー(現場調合型)</v>
      </c>
      <c r="E1170" s="130" t="s">
        <v>382</v>
      </c>
      <c r="F1170" s="130" t="s">
        <v>78</v>
      </c>
      <c r="G1170" s="130" t="s">
        <v>2841</v>
      </c>
    </row>
    <row r="1171" spans="1:8" x14ac:dyDescent="0.15">
      <c r="A1171" s="130">
        <v>1170</v>
      </c>
      <c r="B1171" s="130" t="s">
        <v>8492</v>
      </c>
      <c r="C1171" s="130" t="s">
        <v>18497</v>
      </c>
      <c r="D1171" s="130" t="str">
        <f>VLOOKUP(B1171,managelist_20211101!$B$3:$C$10442,2,FALSE)</f>
        <v>ロックボルト軸力計</v>
      </c>
      <c r="E1171" s="130" t="s">
        <v>342</v>
      </c>
      <c r="F1171" s="130" t="s">
        <v>343</v>
      </c>
      <c r="G1171" s="130" t="s">
        <v>204</v>
      </c>
    </row>
    <row r="1172" spans="1:8" x14ac:dyDescent="0.15">
      <c r="A1172" s="130">
        <v>1171</v>
      </c>
      <c r="B1172" s="130" t="s">
        <v>6589</v>
      </c>
      <c r="C1172" s="130" t="s">
        <v>16074</v>
      </c>
      <c r="D1172" s="130" t="str">
        <f>VLOOKUP(B1172,managelist_20211101!$B$3:$C$10442,2,FALSE)</f>
        <v>安全衛生テキストやビデオを用いた座学による安全教育</v>
      </c>
      <c r="E1172" s="130" t="s">
        <v>466</v>
      </c>
      <c r="F1172" s="130" t="s">
        <v>390</v>
      </c>
      <c r="G1172" s="130" t="s">
        <v>390</v>
      </c>
      <c r="H1172" s="130" t="s">
        <v>150</v>
      </c>
    </row>
    <row r="1173" spans="1:8" x14ac:dyDescent="0.15">
      <c r="A1173" s="130">
        <v>1172</v>
      </c>
      <c r="B1173" s="130" t="s">
        <v>4059</v>
      </c>
      <c r="C1173" s="130" t="s">
        <v>13183</v>
      </c>
      <c r="D1173" s="130" t="str">
        <f>VLOOKUP(B1173,managelist_20211101!$B$3:$C$10442,2,FALSE)</f>
        <v>水循環式パイプクーリング</v>
      </c>
      <c r="E1173" s="130" t="s">
        <v>11</v>
      </c>
      <c r="F1173" s="130" t="s">
        <v>11</v>
      </c>
      <c r="G1173" s="130" t="s">
        <v>410</v>
      </c>
    </row>
    <row r="1174" spans="1:8" x14ac:dyDescent="0.15">
      <c r="A1174" s="130">
        <v>1173</v>
      </c>
      <c r="B1174" s="130" t="s">
        <v>6588</v>
      </c>
      <c r="C1174" s="130" t="s">
        <v>16073</v>
      </c>
      <c r="D1174" s="130" t="str">
        <f>VLOOKUP(B1174,managelist_20211101!$B$3:$C$10442,2,FALSE)</f>
        <v>弾性シール材充填工法</v>
      </c>
      <c r="E1174" s="130" t="s">
        <v>197</v>
      </c>
      <c r="F1174" s="130" t="s">
        <v>200</v>
      </c>
      <c r="G1174" s="130" t="s">
        <v>150</v>
      </c>
    </row>
    <row r="1175" spans="1:8" x14ac:dyDescent="0.15">
      <c r="A1175" s="130">
        <v>1174</v>
      </c>
      <c r="B1175" s="130" t="s">
        <v>6587</v>
      </c>
      <c r="C1175" s="130" t="s">
        <v>16071</v>
      </c>
      <c r="D1175" s="130" t="str">
        <f>VLOOKUP(B1175,managelist_20211101!$B$3:$C$10442,2,FALSE)</f>
        <v>模擬入出力装置との配線接続確認</v>
      </c>
      <c r="E1175" s="130" t="s">
        <v>212</v>
      </c>
      <c r="F1175" s="130" t="s">
        <v>12286</v>
      </c>
    </row>
    <row r="1176" spans="1:8" x14ac:dyDescent="0.15">
      <c r="A1176" s="130">
        <v>1175</v>
      </c>
      <c r="B1176" s="130" t="s">
        <v>6586</v>
      </c>
      <c r="C1176" s="130" t="s">
        <v>16069</v>
      </c>
      <c r="D1176" s="130" t="str">
        <f>VLOOKUP(B1176,managelist_20211101!$B$3:$C$10442,2,FALSE)</f>
        <v>軽量鋼矢板+アルミ製水圧切梁・腹起し</v>
      </c>
      <c r="E1176" s="130" t="s">
        <v>12</v>
      </c>
      <c r="F1176" s="130" t="s">
        <v>14</v>
      </c>
    </row>
    <row r="1177" spans="1:8" x14ac:dyDescent="0.15">
      <c r="A1177" s="130">
        <v>1176</v>
      </c>
      <c r="B1177" s="130" t="s">
        <v>8491</v>
      </c>
      <c r="C1177" s="130" t="s">
        <v>18496</v>
      </c>
      <c r="D1177" s="130" t="str">
        <f>VLOOKUP(B1177,managelist_20211101!$B$3:$C$10442,2,FALSE)</f>
        <v>市販CADを使ったCIMモデルの作成</v>
      </c>
      <c r="E1177" s="130" t="s">
        <v>466</v>
      </c>
      <c r="F1177" s="130" t="s">
        <v>122</v>
      </c>
    </row>
    <row r="1178" spans="1:8" x14ac:dyDescent="0.15">
      <c r="A1178" s="130">
        <v>1177</v>
      </c>
      <c r="B1178" s="130" t="s">
        <v>5133</v>
      </c>
      <c r="C1178" s="130" t="s">
        <v>14377</v>
      </c>
      <c r="D1178" s="130" t="str">
        <f>VLOOKUP(B1178,managelist_20211101!$B$3:$C$10442,2,FALSE)</f>
        <v>壁式橋脚工</v>
      </c>
      <c r="E1178" s="130" t="s">
        <v>11</v>
      </c>
      <c r="F1178" s="130" t="s">
        <v>11</v>
      </c>
      <c r="G1178" s="130" t="s">
        <v>176</v>
      </c>
      <c r="H1178" s="130" t="s">
        <v>2863</v>
      </c>
    </row>
    <row r="1179" spans="1:8" x14ac:dyDescent="0.15">
      <c r="A1179" s="130">
        <v>1178</v>
      </c>
      <c r="B1179" s="130" t="s">
        <v>5132</v>
      </c>
      <c r="C1179" s="130" t="s">
        <v>14375</v>
      </c>
      <c r="D1179" s="130" t="str">
        <f>VLOOKUP(B1179,managelist_20211101!$B$3:$C$10442,2,FALSE)</f>
        <v>電池式保安灯+カラーコーン+コーンバー</v>
      </c>
      <c r="E1179" s="130" t="s">
        <v>12</v>
      </c>
      <c r="F1179" s="130" t="s">
        <v>150</v>
      </c>
    </row>
    <row r="1180" spans="1:8" x14ac:dyDescent="0.15">
      <c r="A1180" s="130">
        <v>1179</v>
      </c>
      <c r="B1180" s="130" t="s">
        <v>4704</v>
      </c>
      <c r="C1180" s="130" t="s">
        <v>13886</v>
      </c>
      <c r="D1180" s="130" t="str">
        <f>VLOOKUP(B1180,managelist_20211101!$B$3:$C$10442,2,FALSE)</f>
        <v>1液型ポリウレタン樹脂注入工法</v>
      </c>
      <c r="E1180" s="130" t="s">
        <v>197</v>
      </c>
      <c r="F1180" s="130" t="s">
        <v>527</v>
      </c>
      <c r="G1180" s="130" t="s">
        <v>12225</v>
      </c>
    </row>
    <row r="1181" spans="1:8" x14ac:dyDescent="0.15">
      <c r="A1181" s="130">
        <v>1180</v>
      </c>
      <c r="B1181" s="130" t="s">
        <v>23398</v>
      </c>
      <c r="C1181" s="130" t="s">
        <v>23399</v>
      </c>
      <c r="D1181" s="130" t="e">
        <f>VLOOKUP(B1181,managelist_20211101!$B$3:$C$10442,2,FALSE)</f>
        <v>#N/A</v>
      </c>
      <c r="E1181" s="130" t="s">
        <v>57</v>
      </c>
      <c r="F1181" s="130" t="s">
        <v>22327</v>
      </c>
      <c r="G1181" s="130" t="s">
        <v>22373</v>
      </c>
      <c r="H1181" s="130" t="s">
        <v>22257</v>
      </c>
    </row>
    <row r="1182" spans="1:8" x14ac:dyDescent="0.15">
      <c r="A1182" s="130">
        <v>1181</v>
      </c>
      <c r="B1182" s="130" t="s">
        <v>10624</v>
      </c>
      <c r="C1182" s="130" t="s">
        <v>20664</v>
      </c>
      <c r="D1182" s="130" t="str">
        <f>VLOOKUP(B1182,managelist_20211101!$B$3:$C$10442,2,FALSE)</f>
        <v>発泡材+シーリング材による止水</v>
      </c>
      <c r="E1182" s="130" t="s">
        <v>466</v>
      </c>
      <c r="F1182" s="130" t="s">
        <v>150</v>
      </c>
    </row>
    <row r="1183" spans="1:8" x14ac:dyDescent="0.15">
      <c r="A1183" s="130">
        <v>1182</v>
      </c>
      <c r="B1183" s="130" t="s">
        <v>10623</v>
      </c>
      <c r="C1183" s="130" t="s">
        <v>20663</v>
      </c>
      <c r="D1183" s="130" t="str">
        <f>VLOOKUP(B1183,managelist_20211101!$B$3:$C$10442,2,FALSE)</f>
        <v>埋設型ジョイント(舗装厚内型)</v>
      </c>
      <c r="E1183" s="130" t="s">
        <v>466</v>
      </c>
      <c r="F1183" s="130" t="s">
        <v>556</v>
      </c>
    </row>
    <row r="1184" spans="1:8" x14ac:dyDescent="0.15">
      <c r="A1184" s="130">
        <v>1183</v>
      </c>
      <c r="B1184" s="130" t="s">
        <v>10622</v>
      </c>
      <c r="C1184" s="130" t="s">
        <v>20661</v>
      </c>
      <c r="D1184" s="130" t="str">
        <f>VLOOKUP(B1184,managelist_20211101!$B$3:$C$10442,2,FALSE)</f>
        <v>ファン式送気装置+送風管(ダクト)</v>
      </c>
      <c r="E1184" s="130" t="s">
        <v>526</v>
      </c>
      <c r="F1184" s="130" t="s">
        <v>150</v>
      </c>
    </row>
    <row r="1185" spans="1:9" x14ac:dyDescent="0.15">
      <c r="A1185" s="130">
        <v>1184</v>
      </c>
      <c r="B1185" s="130" t="s">
        <v>10621</v>
      </c>
      <c r="C1185" s="130" t="s">
        <v>20659</v>
      </c>
      <c r="D1185" s="130" t="str">
        <f>VLOOKUP(B1185,managelist_20211101!$B$3:$C$10442,2,FALSE)</f>
        <v>重防食塗装(Rc-I塗装系)</v>
      </c>
      <c r="E1185" s="130" t="s">
        <v>197</v>
      </c>
      <c r="F1185" s="130" t="s">
        <v>200</v>
      </c>
      <c r="G1185" s="130" t="s">
        <v>2832</v>
      </c>
    </row>
    <row r="1186" spans="1:9" x14ac:dyDescent="0.15">
      <c r="A1186" s="130">
        <v>1185</v>
      </c>
      <c r="B1186" s="130" t="s">
        <v>10620</v>
      </c>
      <c r="C1186" s="130" t="s">
        <v>20657</v>
      </c>
      <c r="D1186" s="130" t="str">
        <f>VLOOKUP(B1186,managelist_20211101!$B$3:$C$10442,2,FALSE)</f>
        <v>鋼製セントルと覆工コンクリート打継ぎ目の段差を目視監視</v>
      </c>
      <c r="E1186" s="130" t="s">
        <v>342</v>
      </c>
      <c r="F1186" s="130" t="s">
        <v>343</v>
      </c>
      <c r="G1186" s="130" t="s">
        <v>2855</v>
      </c>
    </row>
    <row r="1187" spans="1:9" x14ac:dyDescent="0.15">
      <c r="A1187" s="130">
        <v>1186</v>
      </c>
      <c r="B1187" s="130" t="s">
        <v>4703</v>
      </c>
      <c r="C1187" s="130" t="s">
        <v>13884</v>
      </c>
      <c r="D1187" s="130" t="str">
        <f>VLOOKUP(B1187,managelist_20211101!$B$3:$C$10442,2,FALSE)</f>
        <v>有人船(傭船)に搭載したマルチビーム音響測深機を用いた深浅測量</v>
      </c>
      <c r="E1187" s="130" t="s">
        <v>127</v>
      </c>
      <c r="F1187" s="130" t="s">
        <v>128</v>
      </c>
      <c r="G1187" s="130" t="s">
        <v>150</v>
      </c>
    </row>
    <row r="1188" spans="1:9" x14ac:dyDescent="0.15">
      <c r="A1188" s="130">
        <v>1187</v>
      </c>
      <c r="B1188" s="130" t="s">
        <v>4058</v>
      </c>
      <c r="C1188" s="130" t="s">
        <v>13181</v>
      </c>
      <c r="D1188" s="130" t="str">
        <f>VLOOKUP(B1188,managelist_20211101!$B$3:$C$10442,2,FALSE)</f>
        <v>ウォータージェット・ハンドガン工法</v>
      </c>
      <c r="E1188" s="130" t="s">
        <v>382</v>
      </c>
      <c r="F1188" s="130" t="s">
        <v>79</v>
      </c>
      <c r="G1188" s="130" t="s">
        <v>150</v>
      </c>
    </row>
    <row r="1189" spans="1:9" x14ac:dyDescent="0.15">
      <c r="A1189" s="130">
        <v>1188</v>
      </c>
      <c r="B1189" s="130" t="s">
        <v>11770</v>
      </c>
      <c r="C1189" s="130" t="s">
        <v>21836</v>
      </c>
      <c r="D1189" s="130" t="str">
        <f>VLOOKUP(B1189,managelist_20211101!$B$3:$C$10442,2,FALSE)</f>
        <v>鋼製ハンドレール(溶融亜鉛メッキ処理)</v>
      </c>
      <c r="E1189" s="130" t="s">
        <v>443</v>
      </c>
      <c r="F1189" s="130" t="s">
        <v>444</v>
      </c>
      <c r="G1189" s="130" t="s">
        <v>2893</v>
      </c>
    </row>
    <row r="1190" spans="1:9" x14ac:dyDescent="0.15">
      <c r="A1190" s="130">
        <v>1189</v>
      </c>
      <c r="B1190" s="130" t="s">
        <v>11325</v>
      </c>
      <c r="C1190" s="130" t="s">
        <v>21410</v>
      </c>
      <c r="D1190" s="130" t="str">
        <f>VLOOKUP(B1190,managelist_20211101!$B$3:$C$10442,2,FALSE)</f>
        <v>メタルハライド灯照明</v>
      </c>
      <c r="E1190" s="130" t="s">
        <v>473</v>
      </c>
      <c r="F1190" s="130" t="s">
        <v>12202</v>
      </c>
    </row>
    <row r="1191" spans="1:9" x14ac:dyDescent="0.15">
      <c r="A1191" s="130">
        <v>1190</v>
      </c>
      <c r="B1191" s="130" t="s">
        <v>11769</v>
      </c>
      <c r="C1191" s="130" t="s">
        <v>21835</v>
      </c>
      <c r="D1191" s="130" t="str">
        <f>VLOOKUP(B1191,managelist_20211101!$B$3:$C$10442,2,FALSE)</f>
        <v>ボアホールイメージプロセッサー</v>
      </c>
      <c r="E1191" s="130" t="s">
        <v>127</v>
      </c>
      <c r="F1191" s="130" t="s">
        <v>129</v>
      </c>
      <c r="G1191" s="130" t="s">
        <v>2899</v>
      </c>
    </row>
    <row r="1192" spans="1:9" x14ac:dyDescent="0.15">
      <c r="A1192" s="130">
        <v>1191</v>
      </c>
      <c r="B1192" s="130" t="s">
        <v>8490</v>
      </c>
      <c r="C1192" s="130" t="s">
        <v>18494</v>
      </c>
      <c r="D1192" s="130" t="str">
        <f>VLOOKUP(B1192,managelist_20211101!$B$3:$C$10442,2,FALSE)</f>
        <v>丁張り等の補助員を伴う土工作業</v>
      </c>
      <c r="E1192" s="130" t="s">
        <v>380</v>
      </c>
      <c r="F1192" s="130" t="s">
        <v>380</v>
      </c>
      <c r="G1192" s="130" t="s">
        <v>2849</v>
      </c>
    </row>
    <row r="1193" spans="1:9" x14ac:dyDescent="0.15">
      <c r="A1193" s="130">
        <v>1192</v>
      </c>
      <c r="B1193" s="130" t="s">
        <v>8489</v>
      </c>
      <c r="C1193" s="130" t="s">
        <v>18492</v>
      </c>
      <c r="D1193" s="130" t="str">
        <f>VLOOKUP(B1193,managelist_20211101!$B$3:$C$10442,2,FALSE)</f>
        <v>転圧機械の運転手による目視確認</v>
      </c>
      <c r="E1193" s="130" t="s">
        <v>425</v>
      </c>
      <c r="F1193" s="130" t="s">
        <v>427</v>
      </c>
      <c r="G1193" s="130" t="s">
        <v>427</v>
      </c>
      <c r="H1193" s="130" t="s">
        <v>121</v>
      </c>
    </row>
    <row r="1194" spans="1:9" x14ac:dyDescent="0.15">
      <c r="A1194" s="130">
        <v>1193</v>
      </c>
      <c r="B1194" s="130" t="s">
        <v>11324</v>
      </c>
      <c r="C1194" s="130" t="s">
        <v>21408</v>
      </c>
      <c r="D1194" s="130" t="str">
        <f>VLOOKUP(B1194,managelist_20211101!$B$3:$C$10442,2,FALSE)</f>
        <v>路面性状認定車両装置</v>
      </c>
      <c r="E1194" s="130" t="s">
        <v>127</v>
      </c>
      <c r="F1194" s="130" t="s">
        <v>48</v>
      </c>
    </row>
    <row r="1195" spans="1:9" x14ac:dyDescent="0.15">
      <c r="A1195" s="130">
        <v>1194</v>
      </c>
      <c r="B1195" s="130" t="s">
        <v>10619</v>
      </c>
      <c r="C1195" s="130" t="s">
        <v>20656</v>
      </c>
      <c r="D1195" s="130" t="str">
        <f>VLOOKUP(B1195,managelist_20211101!$B$3:$C$10442,2,FALSE)</f>
        <v>はぎとり+モルタル吹付による法面の再構築</v>
      </c>
      <c r="E1195" s="130" t="s">
        <v>382</v>
      </c>
      <c r="F1195" s="130" t="s">
        <v>166</v>
      </c>
      <c r="G1195" s="130" t="s">
        <v>411</v>
      </c>
      <c r="H1195" s="130" t="s">
        <v>412</v>
      </c>
    </row>
    <row r="1196" spans="1:9" x14ac:dyDescent="0.15">
      <c r="A1196" s="130">
        <v>1195</v>
      </c>
      <c r="B1196" s="130" t="s">
        <v>10618</v>
      </c>
      <c r="C1196" s="130" t="s">
        <v>20654</v>
      </c>
      <c r="D1196" s="130" t="str">
        <f>VLOOKUP(B1196,managelist_20211101!$B$3:$C$10442,2,FALSE)</f>
        <v>アンケートによる調査</v>
      </c>
      <c r="E1196" s="130" t="s">
        <v>127</v>
      </c>
      <c r="F1196" s="130" t="s">
        <v>150</v>
      </c>
    </row>
    <row r="1197" spans="1:9" x14ac:dyDescent="0.15">
      <c r="A1197" s="130">
        <v>1196</v>
      </c>
      <c r="B1197" s="130" t="s">
        <v>10617</v>
      </c>
      <c r="C1197" s="130" t="s">
        <v>20652</v>
      </c>
      <c r="D1197" s="130" t="str">
        <f>VLOOKUP(B1197,managelist_20211101!$B$3:$C$10442,2,FALSE)</f>
        <v>スラリー攪拌工(単軸)</v>
      </c>
      <c r="E1197" s="130" t="s">
        <v>382</v>
      </c>
      <c r="F1197" s="130" t="s">
        <v>76</v>
      </c>
      <c r="G1197" s="130" t="s">
        <v>449</v>
      </c>
      <c r="H1197" s="130" t="s">
        <v>450</v>
      </c>
    </row>
    <row r="1198" spans="1:9" x14ac:dyDescent="0.15">
      <c r="A1198" s="130">
        <v>1197</v>
      </c>
      <c r="B1198" s="130" t="s">
        <v>22417</v>
      </c>
      <c r="C1198" s="130" t="s">
        <v>20650</v>
      </c>
      <c r="D1198" s="130" t="str">
        <f>VLOOKUP(B1198,managelist_20211101!$B$3:$C$10442,2,FALSE)</f>
        <v>スラリー攪拌工法+先行掘削工</v>
      </c>
      <c r="E1198" s="130" t="s">
        <v>382</v>
      </c>
      <c r="F1198" s="130" t="s">
        <v>76</v>
      </c>
      <c r="G1198" s="130" t="s">
        <v>449</v>
      </c>
      <c r="H1198" s="130" t="s">
        <v>450</v>
      </c>
    </row>
    <row r="1199" spans="1:9" x14ac:dyDescent="0.15">
      <c r="A1199" s="130">
        <v>1198</v>
      </c>
      <c r="B1199" s="130" t="s">
        <v>23400</v>
      </c>
      <c r="C1199" s="130" t="s">
        <v>23401</v>
      </c>
      <c r="D1199" s="130" t="e">
        <f>VLOOKUP(B1199,managelist_20211101!$B$3:$C$10442,2,FALSE)</f>
        <v>#N/A</v>
      </c>
      <c r="E1199" s="130" t="s">
        <v>57</v>
      </c>
      <c r="F1199" s="130" t="s">
        <v>533</v>
      </c>
      <c r="G1199" s="130" t="s">
        <v>533</v>
      </c>
      <c r="I1199" s="130" t="s">
        <v>381</v>
      </c>
    </row>
    <row r="1200" spans="1:9" x14ac:dyDescent="0.15">
      <c r="A1200" s="130">
        <v>1199</v>
      </c>
      <c r="B1200" s="130" t="s">
        <v>22418</v>
      </c>
      <c r="C1200" s="130" t="s">
        <v>18490</v>
      </c>
      <c r="D1200" s="130" t="str">
        <f>VLOOKUP(B1200,managelist_20211101!$B$3:$C$10442,2,FALSE)</f>
        <v>複数のロガー機器を組み合わせて人員による管理</v>
      </c>
      <c r="E1200" s="130" t="s">
        <v>127</v>
      </c>
      <c r="F1200" s="130" t="s">
        <v>150</v>
      </c>
    </row>
    <row r="1201" spans="1:9" x14ac:dyDescent="0.15">
      <c r="A1201" s="130">
        <v>1200</v>
      </c>
      <c r="B1201" s="130" t="s">
        <v>23402</v>
      </c>
      <c r="C1201" s="130" t="s">
        <v>23403</v>
      </c>
      <c r="D1201" s="130" t="e">
        <f>VLOOKUP(B1201,managelist_20211101!$B$3:$C$10442,2,FALSE)</f>
        <v>#N/A</v>
      </c>
      <c r="E1201" s="130" t="s">
        <v>57</v>
      </c>
      <c r="F1201" s="130" t="s">
        <v>404</v>
      </c>
      <c r="G1201" s="130" t="s">
        <v>22346</v>
      </c>
      <c r="H1201" s="130" t="s">
        <v>22241</v>
      </c>
      <c r="I1201" s="130" t="s">
        <v>381</v>
      </c>
    </row>
    <row r="1202" spans="1:9" x14ac:dyDescent="0.15">
      <c r="A1202" s="130">
        <v>1201</v>
      </c>
      <c r="B1202" s="130" t="s">
        <v>8488</v>
      </c>
      <c r="C1202" s="130" t="s">
        <v>18488</v>
      </c>
      <c r="D1202" s="130" t="str">
        <f>VLOOKUP(B1202,managelist_20211101!$B$3:$C$10442,2,FALSE)</f>
        <v>ハクリ剤+高圧洗浄機</v>
      </c>
      <c r="E1202" s="130" t="s">
        <v>197</v>
      </c>
      <c r="F1202" s="130" t="s">
        <v>219</v>
      </c>
      <c r="G1202" s="130" t="s">
        <v>12222</v>
      </c>
    </row>
    <row r="1203" spans="1:9" x14ac:dyDescent="0.15">
      <c r="A1203" s="130">
        <v>1202</v>
      </c>
      <c r="B1203" s="130" t="s">
        <v>8487</v>
      </c>
      <c r="C1203" s="130" t="s">
        <v>18486</v>
      </c>
      <c r="D1203" s="130" t="str">
        <f>VLOOKUP(B1203,managelist_20211101!$B$3:$C$10442,2,FALSE)</f>
        <v>除草工及びMMSによる堤防地形計測</v>
      </c>
      <c r="E1203" s="130" t="s">
        <v>399</v>
      </c>
      <c r="F1203" s="130" t="s">
        <v>1639</v>
      </c>
      <c r="G1203" s="130" t="s">
        <v>2876</v>
      </c>
    </row>
    <row r="1204" spans="1:9" x14ac:dyDescent="0.15">
      <c r="A1204" s="130">
        <v>1203</v>
      </c>
      <c r="B1204" s="130" t="s">
        <v>6585</v>
      </c>
      <c r="C1204" s="130" t="s">
        <v>16067</v>
      </c>
      <c r="D1204" s="130" t="str">
        <f>VLOOKUP(B1204,managelist_20211101!$B$3:$C$10442,2,FALSE)</f>
        <v>溶接固定の敷き鉄板</v>
      </c>
      <c r="E1204" s="130" t="s">
        <v>12</v>
      </c>
      <c r="F1204" s="130" t="s">
        <v>14</v>
      </c>
    </row>
    <row r="1205" spans="1:9" x14ac:dyDescent="0.15">
      <c r="A1205" s="130">
        <v>1204</v>
      </c>
      <c r="B1205" s="130" t="s">
        <v>8486</v>
      </c>
      <c r="C1205" s="130" t="s">
        <v>18484</v>
      </c>
      <c r="D1205" s="130" t="str">
        <f>VLOOKUP(B1205,managelist_20211101!$B$3:$C$10442,2,FALSE)</f>
        <v>六価クロム溶出低減型固化材</v>
      </c>
      <c r="E1205" s="130" t="s">
        <v>382</v>
      </c>
      <c r="F1205" s="130" t="s">
        <v>60</v>
      </c>
      <c r="G1205" s="130" t="s">
        <v>449</v>
      </c>
    </row>
    <row r="1206" spans="1:9" x14ac:dyDescent="0.15">
      <c r="A1206" s="130">
        <v>1205</v>
      </c>
      <c r="B1206" s="130" t="s">
        <v>8485</v>
      </c>
      <c r="C1206" s="130" t="s">
        <v>18482</v>
      </c>
      <c r="D1206" s="130" t="str">
        <f>VLOOKUP(B1206,managelist_20211101!$B$3:$C$10442,2,FALSE)</f>
        <v>泥水式シールド工法の二次処理剤を手動添加する方法</v>
      </c>
      <c r="E1206" s="130" t="s">
        <v>484</v>
      </c>
      <c r="F1206" s="130" t="s">
        <v>12211</v>
      </c>
    </row>
    <row r="1207" spans="1:9" x14ac:dyDescent="0.15">
      <c r="A1207" s="130">
        <v>1206</v>
      </c>
      <c r="B1207" s="130" t="s">
        <v>8484</v>
      </c>
      <c r="C1207" s="130" t="s">
        <v>18481</v>
      </c>
      <c r="D1207" s="130" t="str">
        <f>VLOOKUP(B1207,managelist_20211101!$B$3:$C$10442,2,FALSE)</f>
        <v>現場吹付法枠工</v>
      </c>
      <c r="E1207" s="130" t="s">
        <v>382</v>
      </c>
      <c r="F1207" s="130" t="s">
        <v>166</v>
      </c>
      <c r="G1207" s="130" t="s">
        <v>407</v>
      </c>
    </row>
    <row r="1208" spans="1:9" x14ac:dyDescent="0.15">
      <c r="A1208" s="130">
        <v>1207</v>
      </c>
      <c r="B1208" s="130" t="s">
        <v>8483</v>
      </c>
      <c r="C1208" s="130" t="s">
        <v>18480</v>
      </c>
      <c r="D1208" s="130" t="str">
        <f>VLOOKUP(B1208,managelist_20211101!$B$3:$C$10442,2,FALSE)</f>
        <v>高圧噴射撹拌工</v>
      </c>
      <c r="E1208" s="130" t="s">
        <v>382</v>
      </c>
      <c r="F1208" s="130" t="s">
        <v>60</v>
      </c>
      <c r="G1208" s="130" t="s">
        <v>449</v>
      </c>
    </row>
    <row r="1209" spans="1:9" x14ac:dyDescent="0.15">
      <c r="A1209" s="130">
        <v>1208</v>
      </c>
      <c r="B1209" s="130" t="s">
        <v>6584</v>
      </c>
      <c r="C1209" s="130" t="s">
        <v>16066</v>
      </c>
      <c r="D1209" s="130" t="str">
        <f>VLOOKUP(B1209,managelist_20211101!$B$3:$C$10442,2,FALSE)</f>
        <v>JIS型ルーズフランジ接合方式</v>
      </c>
      <c r="E1209" s="130" t="s">
        <v>508</v>
      </c>
      <c r="F1209" s="130" t="s">
        <v>507</v>
      </c>
    </row>
    <row r="1210" spans="1:9" x14ac:dyDescent="0.15">
      <c r="A1210" s="130">
        <v>1209</v>
      </c>
      <c r="B1210" s="130" t="s">
        <v>8482</v>
      </c>
      <c r="C1210" s="130" t="s">
        <v>18478</v>
      </c>
      <c r="D1210" s="130" t="str">
        <f>VLOOKUP(B1210,managelist_20211101!$B$3:$C$10442,2,FALSE)</f>
        <v>仮設足場とスキッド型削孔機による削孔</v>
      </c>
      <c r="E1210" s="130" t="s">
        <v>382</v>
      </c>
      <c r="F1210" s="130" t="s">
        <v>166</v>
      </c>
      <c r="G1210" s="130" t="s">
        <v>150</v>
      </c>
    </row>
    <row r="1211" spans="1:9" x14ac:dyDescent="0.15">
      <c r="A1211" s="130">
        <v>1210</v>
      </c>
      <c r="B1211" s="130" t="s">
        <v>6583</v>
      </c>
      <c r="C1211" s="130" t="s">
        <v>16063</v>
      </c>
      <c r="D1211" s="130" t="str">
        <f>VLOOKUP(B1211,managelist_20211101!$B$3:$C$10442,2,FALSE)</f>
        <v>スチールテープ・レベル測量による内空断面形状測定</v>
      </c>
      <c r="E1211" s="130" t="s">
        <v>127</v>
      </c>
      <c r="F1211" s="130" t="s">
        <v>128</v>
      </c>
      <c r="G1211" s="130" t="s">
        <v>448</v>
      </c>
    </row>
    <row r="1212" spans="1:9" x14ac:dyDescent="0.15">
      <c r="A1212" s="130">
        <v>1211</v>
      </c>
      <c r="B1212" s="130" t="s">
        <v>5131</v>
      </c>
      <c r="C1212" s="130" t="s">
        <v>14373</v>
      </c>
      <c r="D1212" s="130" t="str">
        <f>VLOOKUP(B1212,managelist_20211101!$B$3:$C$10442,2,FALSE)</f>
        <v>除雪グレーダによる道路除雪工(除雪補助員 搭乗2名乗車)</v>
      </c>
      <c r="E1212" s="130" t="s">
        <v>1634</v>
      </c>
      <c r="F1212" s="130" t="s">
        <v>1634</v>
      </c>
    </row>
    <row r="1213" spans="1:9" x14ac:dyDescent="0.15">
      <c r="A1213" s="130">
        <v>1212</v>
      </c>
      <c r="B1213" s="130" t="s">
        <v>4057</v>
      </c>
      <c r="C1213" s="130" t="s">
        <v>13180</v>
      </c>
      <c r="D1213" s="130" t="str">
        <f>VLOOKUP(B1213,managelist_20211101!$B$3:$C$10442,2,FALSE)</f>
        <v>高級アルコール系剥離剤</v>
      </c>
      <c r="E1213" s="130" t="s">
        <v>197</v>
      </c>
      <c r="F1213" s="130" t="s">
        <v>200</v>
      </c>
      <c r="G1213" s="130" t="s">
        <v>2832</v>
      </c>
    </row>
    <row r="1214" spans="1:9" x14ac:dyDescent="0.15">
      <c r="A1214" s="130">
        <v>1213</v>
      </c>
      <c r="B1214" s="130" t="s">
        <v>8481</v>
      </c>
      <c r="C1214" s="130" t="s">
        <v>18476</v>
      </c>
      <c r="D1214" s="130" t="str">
        <f>VLOOKUP(B1214,managelist_20211101!$B$3:$C$10442,2,FALSE)</f>
        <v>鋼材かぶりを増厚したコンクリート製品</v>
      </c>
      <c r="E1214" s="130" t="s">
        <v>382</v>
      </c>
      <c r="F1214" s="130" t="s">
        <v>331</v>
      </c>
      <c r="G1214" s="130" t="s">
        <v>2829</v>
      </c>
      <c r="H1214" s="130" t="s">
        <v>2831</v>
      </c>
    </row>
    <row r="1215" spans="1:9" x14ac:dyDescent="0.15">
      <c r="A1215" s="130">
        <v>1214</v>
      </c>
      <c r="B1215" s="130" t="s">
        <v>22419</v>
      </c>
      <c r="C1215" s="130" t="s">
        <v>18474</v>
      </c>
      <c r="D1215" s="130" t="str">
        <f>VLOOKUP(B1215,managelist_20211101!$B$3:$C$10442,2,FALSE)</f>
        <v>レベルと標尺を使用して水準測量する方法</v>
      </c>
      <c r="E1215" s="130" t="s">
        <v>11</v>
      </c>
      <c r="F1215" s="130" t="s">
        <v>390</v>
      </c>
      <c r="G1215" s="130" t="s">
        <v>390</v>
      </c>
      <c r="H1215" s="130" t="s">
        <v>171</v>
      </c>
    </row>
    <row r="1216" spans="1:9" x14ac:dyDescent="0.15">
      <c r="A1216" s="130">
        <v>1215</v>
      </c>
      <c r="B1216" s="130" t="s">
        <v>6582</v>
      </c>
      <c r="C1216" s="130" t="s">
        <v>16061</v>
      </c>
      <c r="D1216" s="130" t="str">
        <f>VLOOKUP(B1216,managelist_20211101!$B$3:$C$10442,2,FALSE)</f>
        <v>コーンペネトロメーター</v>
      </c>
      <c r="E1216" s="130" t="s">
        <v>127</v>
      </c>
      <c r="F1216" s="130" t="s">
        <v>129</v>
      </c>
      <c r="G1216" s="130" t="s">
        <v>2844</v>
      </c>
      <c r="I1216" s="130" t="s">
        <v>381</v>
      </c>
    </row>
    <row r="1217" spans="1:9" x14ac:dyDescent="0.15">
      <c r="A1217" s="130">
        <v>1216</v>
      </c>
      <c r="B1217" s="130" t="s">
        <v>4056</v>
      </c>
      <c r="C1217" s="130" t="s">
        <v>13178</v>
      </c>
      <c r="D1217" s="130" t="str">
        <f>VLOOKUP(B1217,managelist_20211101!$B$3:$C$10442,2,FALSE)</f>
        <v>プレキャストL型街渠</v>
      </c>
      <c r="E1217" s="130" t="s">
        <v>443</v>
      </c>
      <c r="F1217" s="130" t="s">
        <v>183</v>
      </c>
    </row>
    <row r="1218" spans="1:9" x14ac:dyDescent="0.15">
      <c r="A1218" s="130">
        <v>1217</v>
      </c>
      <c r="B1218" s="130" t="s">
        <v>8480</v>
      </c>
      <c r="C1218" s="130" t="s">
        <v>18473</v>
      </c>
      <c r="D1218" s="130" t="str">
        <f>VLOOKUP(B1218,managelist_20211101!$B$3:$C$10442,2,FALSE)</f>
        <v>溶融亜鉛めっき</v>
      </c>
      <c r="E1218" s="130" t="s">
        <v>197</v>
      </c>
      <c r="F1218" s="130" t="s">
        <v>199</v>
      </c>
    </row>
    <row r="1219" spans="1:9" x14ac:dyDescent="0.15">
      <c r="A1219" s="130">
        <v>1218</v>
      </c>
      <c r="B1219" s="130" t="s">
        <v>2988</v>
      </c>
      <c r="C1219" s="130" t="s">
        <v>13177</v>
      </c>
      <c r="D1219" s="130" t="str">
        <f>VLOOKUP(B1219,managelist_20211101!$B$3:$C$10442,2,FALSE)</f>
        <v>高級アルコール系剥離剤</v>
      </c>
      <c r="E1219" s="130" t="s">
        <v>197</v>
      </c>
      <c r="F1219" s="130" t="s">
        <v>200</v>
      </c>
      <c r="G1219" s="130" t="s">
        <v>2832</v>
      </c>
    </row>
    <row r="1220" spans="1:9" x14ac:dyDescent="0.15">
      <c r="A1220" s="130">
        <v>1219</v>
      </c>
      <c r="B1220" s="130" t="s">
        <v>11323</v>
      </c>
      <c r="C1220" s="130" t="s">
        <v>21407</v>
      </c>
      <c r="D1220" s="130" t="str">
        <f>VLOOKUP(B1220,managelist_20211101!$B$3:$C$10442,2,FALSE)</f>
        <v>深層混合処理工法</v>
      </c>
      <c r="E1220" s="130" t="s">
        <v>382</v>
      </c>
      <c r="F1220" s="130" t="s">
        <v>76</v>
      </c>
      <c r="G1220" s="130" t="s">
        <v>449</v>
      </c>
      <c r="H1220" s="130" t="s">
        <v>150</v>
      </c>
      <c r="I1220" s="130" t="s">
        <v>381</v>
      </c>
    </row>
    <row r="1221" spans="1:9" x14ac:dyDescent="0.15">
      <c r="A1221" s="130">
        <v>1220</v>
      </c>
      <c r="B1221" s="130" t="s">
        <v>8479</v>
      </c>
      <c r="C1221" s="130" t="s">
        <v>18471</v>
      </c>
      <c r="D1221" s="130" t="str">
        <f>VLOOKUP(B1221,managelist_20211101!$B$3:$C$10442,2,FALSE)</f>
        <v>土木工事用油圧ジャッキ</v>
      </c>
      <c r="E1221" s="130" t="s">
        <v>197</v>
      </c>
      <c r="F1221" s="130" t="s">
        <v>200</v>
      </c>
      <c r="G1221" s="130" t="s">
        <v>12216</v>
      </c>
    </row>
    <row r="1222" spans="1:9" x14ac:dyDescent="0.15">
      <c r="A1222" s="130">
        <v>1221</v>
      </c>
      <c r="B1222" s="130" t="s">
        <v>8478</v>
      </c>
      <c r="C1222" s="130" t="s">
        <v>18469</v>
      </c>
      <c r="D1222" s="130" t="str">
        <f>VLOOKUP(B1222,managelist_20211101!$B$3:$C$10442,2,FALSE)</f>
        <v>潜水士による目視点検</v>
      </c>
      <c r="E1222" s="130" t="s">
        <v>22</v>
      </c>
      <c r="F1222" s="130" t="s">
        <v>150</v>
      </c>
    </row>
    <row r="1223" spans="1:9" x14ac:dyDescent="0.15">
      <c r="A1223" s="130">
        <v>1222</v>
      </c>
      <c r="B1223" s="130" t="s">
        <v>10616</v>
      </c>
      <c r="C1223" s="130" t="s">
        <v>20649</v>
      </c>
      <c r="D1223" s="130" t="str">
        <f>VLOOKUP(B1223,managelist_20211101!$B$3:$C$10442,2,FALSE)</f>
        <v>コンクリートブロック積擁壁</v>
      </c>
      <c r="E1223" s="130" t="s">
        <v>382</v>
      </c>
      <c r="F1223" s="130" t="s">
        <v>2</v>
      </c>
      <c r="G1223" s="130" t="s">
        <v>2826</v>
      </c>
      <c r="H1223" s="130" t="s">
        <v>2827</v>
      </c>
    </row>
    <row r="1224" spans="1:9" x14ac:dyDescent="0.15">
      <c r="A1224" s="130">
        <v>1223</v>
      </c>
      <c r="B1224" s="130" t="s">
        <v>10615</v>
      </c>
      <c r="C1224" s="130" t="s">
        <v>20648</v>
      </c>
      <c r="D1224" s="130" t="str">
        <f>VLOOKUP(B1224,managelist_20211101!$B$3:$C$10442,2,FALSE)</f>
        <v>シラン系表面含浸材</v>
      </c>
      <c r="E1224" s="130" t="s">
        <v>197</v>
      </c>
      <c r="F1224" s="130" t="s">
        <v>200</v>
      </c>
      <c r="G1224" s="130" t="s">
        <v>2851</v>
      </c>
    </row>
    <row r="1225" spans="1:9" x14ac:dyDescent="0.15">
      <c r="A1225" s="130">
        <v>1224</v>
      </c>
      <c r="B1225" s="130" t="s">
        <v>2989</v>
      </c>
      <c r="C1225" s="130" t="s">
        <v>20647</v>
      </c>
      <c r="D1225" s="130" t="str">
        <f>VLOOKUP(B1225,managelist_20211101!$B$3:$C$10442,2,FALSE)</f>
        <v>橋梁点検車による点検</v>
      </c>
      <c r="E1225" s="130" t="s">
        <v>127</v>
      </c>
      <c r="F1225" s="130" t="s">
        <v>46</v>
      </c>
      <c r="G1225" s="130" t="s">
        <v>413</v>
      </c>
    </row>
    <row r="1226" spans="1:9" x14ac:dyDescent="0.15">
      <c r="A1226" s="130">
        <v>1225</v>
      </c>
      <c r="B1226" s="130" t="s">
        <v>10614</v>
      </c>
      <c r="C1226" s="130" t="s">
        <v>20646</v>
      </c>
      <c r="D1226" s="130" t="str">
        <f>VLOOKUP(B1226,managelist_20211101!$B$3:$C$10442,2,FALSE)</f>
        <v>プラスチック製コン(ロングPコン)除去+モルタル充填</v>
      </c>
      <c r="E1226" s="130" t="s">
        <v>11</v>
      </c>
      <c r="F1226" s="130" t="s">
        <v>11</v>
      </c>
      <c r="G1226" s="130" t="s">
        <v>176</v>
      </c>
      <c r="H1226" s="130" t="s">
        <v>2863</v>
      </c>
      <c r="I1226" s="130" t="s">
        <v>381</v>
      </c>
    </row>
    <row r="1227" spans="1:9" x14ac:dyDescent="0.15">
      <c r="A1227" s="130">
        <v>1226</v>
      </c>
      <c r="B1227" s="130" t="s">
        <v>10613</v>
      </c>
      <c r="C1227" s="130" t="s">
        <v>20644</v>
      </c>
      <c r="D1227" s="130" t="str">
        <f>VLOOKUP(B1227,managelist_20211101!$B$3:$C$10442,2,FALSE)</f>
        <v>鋼板による仮囲い</v>
      </c>
      <c r="E1227" s="130" t="s">
        <v>72</v>
      </c>
      <c r="F1227" s="130" t="s">
        <v>577</v>
      </c>
    </row>
    <row r="1228" spans="1:9" x14ac:dyDescent="0.15">
      <c r="A1228" s="130">
        <v>1227</v>
      </c>
      <c r="B1228" s="130" t="s">
        <v>6581</v>
      </c>
      <c r="C1228" s="130" t="s">
        <v>16059</v>
      </c>
      <c r="D1228" s="130" t="str">
        <f>VLOOKUP(B1228,managelist_20211101!$B$3:$C$10442,2,FALSE)</f>
        <v>人力による状況判断、測定・記録、集計作業</v>
      </c>
      <c r="E1228" s="130" t="s">
        <v>342</v>
      </c>
      <c r="F1228" s="130" t="s">
        <v>390</v>
      </c>
      <c r="G1228" s="130" t="s">
        <v>390</v>
      </c>
      <c r="H1228" s="130" t="s">
        <v>2850</v>
      </c>
    </row>
    <row r="1229" spans="1:9" x14ac:dyDescent="0.15">
      <c r="A1229" s="130">
        <v>1228</v>
      </c>
      <c r="B1229" s="130" t="s">
        <v>6580</v>
      </c>
      <c r="C1229" s="130" t="s">
        <v>16057</v>
      </c>
      <c r="D1229" s="130" t="str">
        <f>VLOOKUP(B1229,managelist_20211101!$B$3:$C$10442,2,FALSE)</f>
        <v>高圧注入による止水工法</v>
      </c>
      <c r="E1229" s="130" t="s">
        <v>125</v>
      </c>
      <c r="F1229" s="130" t="s">
        <v>12165</v>
      </c>
      <c r="G1229" s="130" t="s">
        <v>12033</v>
      </c>
    </row>
    <row r="1230" spans="1:9" x14ac:dyDescent="0.15">
      <c r="A1230" s="130">
        <v>1229</v>
      </c>
      <c r="B1230" s="130" t="s">
        <v>6579</v>
      </c>
      <c r="C1230" s="130" t="s">
        <v>16055</v>
      </c>
      <c r="D1230" s="130" t="str">
        <f>VLOOKUP(B1230,managelist_20211101!$B$3:$C$10442,2,FALSE)</f>
        <v>ワイヤロープ式 道路トンネル用照明器具落下防止金具</v>
      </c>
      <c r="E1230" s="130" t="s">
        <v>54</v>
      </c>
      <c r="F1230" s="130" t="s">
        <v>55</v>
      </c>
      <c r="G1230" s="130" t="s">
        <v>2883</v>
      </c>
    </row>
    <row r="1231" spans="1:9" x14ac:dyDescent="0.15">
      <c r="A1231" s="130">
        <v>1230</v>
      </c>
      <c r="B1231" s="130" t="s">
        <v>5513</v>
      </c>
      <c r="C1231" s="130" t="s">
        <v>14824</v>
      </c>
      <c r="D1231" s="130" t="str">
        <f>VLOOKUP(B1231,managelist_20211101!$B$3:$C$10442,2,FALSE)</f>
        <v>植栽工+維持管理(年2回)</v>
      </c>
      <c r="E1231" s="130" t="s">
        <v>197</v>
      </c>
      <c r="F1231" s="130" t="s">
        <v>201</v>
      </c>
      <c r="G1231" s="130" t="s">
        <v>397</v>
      </c>
      <c r="H1231" s="130" t="s">
        <v>12109</v>
      </c>
    </row>
    <row r="1232" spans="1:9" x14ac:dyDescent="0.15">
      <c r="A1232" s="130">
        <v>1231</v>
      </c>
      <c r="B1232" s="130" t="s">
        <v>22420</v>
      </c>
      <c r="C1232" s="130" t="s">
        <v>18467</v>
      </c>
      <c r="D1232" s="130" t="str">
        <f>VLOOKUP(B1232,managelist_20211101!$B$3:$C$10442,2,FALSE)</f>
        <v>紙の野帳にペンで書き込み、デジカメで写真撮影、事務所に戻ってパソコン作業</v>
      </c>
      <c r="E1232" s="130" t="s">
        <v>49</v>
      </c>
      <c r="F1232" s="130" t="s">
        <v>150</v>
      </c>
    </row>
    <row r="1233" spans="1:10" x14ac:dyDescent="0.15">
      <c r="A1233" s="130">
        <v>1232</v>
      </c>
      <c r="B1233" s="130" t="s">
        <v>8477</v>
      </c>
      <c r="C1233" s="130" t="s">
        <v>18466</v>
      </c>
      <c r="D1233" s="130" t="str">
        <f>VLOOKUP(B1233,managelist_20211101!$B$3:$C$10442,2,FALSE)</f>
        <v>トータルステーションによる測量</v>
      </c>
      <c r="E1233" s="130" t="s">
        <v>127</v>
      </c>
      <c r="F1233" s="130" t="s">
        <v>128</v>
      </c>
      <c r="G1233" s="130" t="s">
        <v>12312</v>
      </c>
      <c r="I1233" s="130" t="s">
        <v>381</v>
      </c>
    </row>
    <row r="1234" spans="1:10" x14ac:dyDescent="0.15">
      <c r="A1234" s="130">
        <v>1233</v>
      </c>
      <c r="B1234" s="130" t="s">
        <v>8476</v>
      </c>
      <c r="C1234" s="130" t="s">
        <v>18464</v>
      </c>
      <c r="D1234" s="130" t="str">
        <f>VLOOKUP(B1234,managelist_20211101!$B$3:$C$10442,2,FALSE)</f>
        <v>浸透トレンチ(単粒度砕石)</v>
      </c>
      <c r="E1234" s="130" t="s">
        <v>382</v>
      </c>
      <c r="F1234" s="130" t="s">
        <v>331</v>
      </c>
      <c r="G1234" s="130" t="s">
        <v>150</v>
      </c>
    </row>
    <row r="1235" spans="1:10" x14ac:dyDescent="0.15">
      <c r="A1235" s="130">
        <v>1234</v>
      </c>
      <c r="B1235" s="130" t="s">
        <v>23404</v>
      </c>
      <c r="C1235" s="130" t="s">
        <v>21405</v>
      </c>
      <c r="D1235" s="130" t="str">
        <f>VLOOKUP(B1235,managelist_20211101!$B$3:$C$10442,2,FALSE)</f>
        <v>給水車でのピストン輸送による飲用水供給。</v>
      </c>
      <c r="E1235" s="130" t="s">
        <v>72</v>
      </c>
      <c r="F1235" s="130" t="s">
        <v>74</v>
      </c>
    </row>
    <row r="1236" spans="1:10" x14ac:dyDescent="0.15">
      <c r="A1236" s="130">
        <v>1235</v>
      </c>
      <c r="B1236" s="130" t="s">
        <v>8475</v>
      </c>
      <c r="C1236" s="130" t="s">
        <v>18462</v>
      </c>
      <c r="D1236" s="130" t="str">
        <f>VLOOKUP(B1236,managelist_20211101!$B$3:$C$10442,2,FALSE)</f>
        <v>3DMC未搭載型バックホウ</v>
      </c>
      <c r="E1236" s="130" t="s">
        <v>380</v>
      </c>
      <c r="F1236" s="130" t="s">
        <v>380</v>
      </c>
      <c r="G1236" s="130" t="s">
        <v>2849</v>
      </c>
      <c r="J1236" s="130" t="s">
        <v>381</v>
      </c>
    </row>
    <row r="1237" spans="1:10" x14ac:dyDescent="0.15">
      <c r="A1237" s="130">
        <v>1236</v>
      </c>
      <c r="B1237" s="130" t="s">
        <v>8474</v>
      </c>
      <c r="C1237" s="130" t="s">
        <v>18460</v>
      </c>
      <c r="D1237" s="130" t="str">
        <f>VLOOKUP(B1237,managelist_20211101!$B$3:$C$10442,2,FALSE)</f>
        <v>エポキシ樹脂を用いた施工および母材のはつり、ボルト切断による撤去</v>
      </c>
      <c r="E1237" s="130" t="s">
        <v>382</v>
      </c>
      <c r="F1237" s="130" t="s">
        <v>78</v>
      </c>
      <c r="G1237" s="130" t="s">
        <v>150</v>
      </c>
    </row>
    <row r="1238" spans="1:10" x14ac:dyDescent="0.15">
      <c r="A1238" s="130">
        <v>1237</v>
      </c>
      <c r="B1238" s="130" t="s">
        <v>8473</v>
      </c>
      <c r="C1238" s="130" t="s">
        <v>18458</v>
      </c>
      <c r="D1238" s="130" t="str">
        <f>VLOOKUP(B1238,managelist_20211101!$B$3:$C$10442,2,FALSE)</f>
        <v>従来型の合板型枠工法</v>
      </c>
      <c r="E1238" s="130" t="s">
        <v>11</v>
      </c>
      <c r="F1238" s="130" t="s">
        <v>11</v>
      </c>
      <c r="G1238" s="130" t="s">
        <v>126</v>
      </c>
    </row>
    <row r="1239" spans="1:10" x14ac:dyDescent="0.15">
      <c r="A1239" s="130">
        <v>1238</v>
      </c>
      <c r="B1239" s="130" t="s">
        <v>8472</v>
      </c>
      <c r="C1239" s="130" t="s">
        <v>18457</v>
      </c>
      <c r="D1239" s="130" t="str">
        <f>VLOOKUP(B1239,managelist_20211101!$B$3:$C$10442,2,FALSE)</f>
        <v>表面被覆工法</v>
      </c>
      <c r="E1239" s="130" t="s">
        <v>11</v>
      </c>
      <c r="F1239" s="130" t="s">
        <v>11</v>
      </c>
      <c r="G1239" s="130" t="s">
        <v>150</v>
      </c>
    </row>
    <row r="1240" spans="1:10" x14ac:dyDescent="0.15">
      <c r="A1240" s="130">
        <v>1239</v>
      </c>
      <c r="B1240" s="130" t="s">
        <v>8471</v>
      </c>
      <c r="C1240" s="130" t="s">
        <v>18455</v>
      </c>
      <c r="D1240" s="130" t="str">
        <f>VLOOKUP(B1240,managelist_20211101!$B$3:$C$10442,2,FALSE)</f>
        <v>重機オペレータの目視判断</v>
      </c>
      <c r="E1240" s="130" t="s">
        <v>380</v>
      </c>
      <c r="F1240" s="130" t="s">
        <v>380</v>
      </c>
      <c r="G1240" s="130" t="s">
        <v>12008</v>
      </c>
    </row>
    <row r="1241" spans="1:10" x14ac:dyDescent="0.15">
      <c r="A1241" s="130">
        <v>1240</v>
      </c>
      <c r="B1241" s="130" t="s">
        <v>8470</v>
      </c>
      <c r="C1241" s="130" t="s">
        <v>18452</v>
      </c>
      <c r="D1241" s="130" t="str">
        <f>VLOOKUP(B1241,managelist_20211101!$B$3:$C$10442,2,FALSE)</f>
        <v>常温によるエアクーリング工法</v>
      </c>
      <c r="E1241" s="130" t="s">
        <v>11</v>
      </c>
      <c r="F1241" s="130" t="s">
        <v>11</v>
      </c>
      <c r="G1241" s="130" t="s">
        <v>126</v>
      </c>
    </row>
    <row r="1242" spans="1:10" x14ac:dyDescent="0.15">
      <c r="A1242" s="130">
        <v>1241</v>
      </c>
      <c r="B1242" s="130" t="s">
        <v>8469</v>
      </c>
      <c r="C1242" s="130" t="s">
        <v>18450</v>
      </c>
      <c r="D1242" s="130" t="str">
        <f>VLOOKUP(B1242,managelist_20211101!$B$3:$C$10442,2,FALSE)</f>
        <v>クラッシャーラン</v>
      </c>
      <c r="E1242" s="130" t="s">
        <v>425</v>
      </c>
      <c r="F1242" s="130" t="s">
        <v>426</v>
      </c>
    </row>
    <row r="1243" spans="1:10" x14ac:dyDescent="0.15">
      <c r="A1243" s="130">
        <v>1242</v>
      </c>
      <c r="B1243" s="130" t="s">
        <v>8468</v>
      </c>
      <c r="C1243" s="130" t="s">
        <v>18447</v>
      </c>
      <c r="D1243" s="130" t="str">
        <f>VLOOKUP(B1243,managelist_20211101!$B$3:$C$10442,2,FALSE)</f>
        <v>樹脂系路面補修材</v>
      </c>
      <c r="E1243" s="130" t="s">
        <v>197</v>
      </c>
      <c r="F1243" s="130" t="s">
        <v>220</v>
      </c>
      <c r="G1243" s="130" t="s">
        <v>2842</v>
      </c>
    </row>
    <row r="1244" spans="1:10" x14ac:dyDescent="0.15">
      <c r="A1244" s="130">
        <v>1243</v>
      </c>
      <c r="B1244" s="130" t="s">
        <v>8467</v>
      </c>
      <c r="C1244" s="130" t="s">
        <v>18445</v>
      </c>
      <c r="D1244" s="130" t="str">
        <f>VLOOKUP(B1244,managelist_20211101!$B$3:$C$10442,2,FALSE)</f>
        <v>生石灰による残土処理</v>
      </c>
      <c r="E1244" s="130" t="s">
        <v>380</v>
      </c>
      <c r="F1244" s="130" t="s">
        <v>380</v>
      </c>
      <c r="G1244" s="130" t="s">
        <v>119</v>
      </c>
    </row>
    <row r="1245" spans="1:10" x14ac:dyDescent="0.15">
      <c r="A1245" s="130">
        <v>1244</v>
      </c>
      <c r="B1245" s="130" t="s">
        <v>22421</v>
      </c>
      <c r="C1245" s="130" t="s">
        <v>18443</v>
      </c>
      <c r="D1245" s="130" t="str">
        <f>VLOOKUP(B1245,managelist_20211101!$B$3:$C$10442,2,FALSE)</f>
        <v>ダンプトラックの荷台に昇り、温度計で測定。</v>
      </c>
      <c r="E1245" s="130" t="s">
        <v>197</v>
      </c>
      <c r="F1245" s="130" t="s">
        <v>198</v>
      </c>
      <c r="G1245" s="130" t="s">
        <v>2836</v>
      </c>
    </row>
    <row r="1246" spans="1:10" x14ac:dyDescent="0.15">
      <c r="A1246" s="130">
        <v>1245</v>
      </c>
      <c r="B1246" s="130" t="s">
        <v>6578</v>
      </c>
      <c r="C1246" s="130" t="s">
        <v>16053</v>
      </c>
      <c r="D1246" s="130" t="str">
        <f>VLOOKUP(B1246,managelist_20211101!$B$3:$C$10442,2,FALSE)</f>
        <v>アンカーバー方式による変位拘束構造</v>
      </c>
      <c r="E1246" s="130" t="s">
        <v>466</v>
      </c>
      <c r="F1246" s="130" t="s">
        <v>468</v>
      </c>
      <c r="G1246" s="130" t="s">
        <v>2845</v>
      </c>
      <c r="I1246" s="130" t="s">
        <v>381</v>
      </c>
    </row>
    <row r="1247" spans="1:10" x14ac:dyDescent="0.15">
      <c r="A1247" s="130">
        <v>1246</v>
      </c>
      <c r="B1247" s="130" t="s">
        <v>6577</v>
      </c>
      <c r="C1247" s="130" t="s">
        <v>16052</v>
      </c>
      <c r="D1247" s="130" t="str">
        <f>VLOOKUP(B1247,managelist_20211101!$B$3:$C$10442,2,FALSE)</f>
        <v>ユニットハウス</v>
      </c>
      <c r="E1247" s="130" t="s">
        <v>12</v>
      </c>
      <c r="F1247" s="130" t="s">
        <v>150</v>
      </c>
    </row>
    <row r="1248" spans="1:10" x14ac:dyDescent="0.15">
      <c r="A1248" s="130">
        <v>1247</v>
      </c>
      <c r="B1248" s="130" t="s">
        <v>6576</v>
      </c>
      <c r="C1248" s="130" t="s">
        <v>16051</v>
      </c>
      <c r="D1248" s="130" t="str">
        <f>VLOOKUP(B1248,managelist_20211101!$B$3:$C$10442,2,FALSE)</f>
        <v>敷き鉄板</v>
      </c>
      <c r="E1248" s="130" t="s">
        <v>12</v>
      </c>
      <c r="F1248" s="130" t="s">
        <v>150</v>
      </c>
    </row>
    <row r="1249" spans="1:9" x14ac:dyDescent="0.15">
      <c r="A1249" s="130">
        <v>1248</v>
      </c>
      <c r="B1249" s="130" t="s">
        <v>6575</v>
      </c>
      <c r="C1249" s="130" t="s">
        <v>16049</v>
      </c>
      <c r="D1249" s="130" t="str">
        <f>VLOOKUP(B1249,managelist_20211101!$B$3:$C$10442,2,FALSE)</f>
        <v>桁定着ブラケット(アンカーボルト式)</v>
      </c>
      <c r="E1249" s="130" t="s">
        <v>197</v>
      </c>
      <c r="F1249" s="130" t="s">
        <v>200</v>
      </c>
      <c r="G1249" s="130" t="s">
        <v>150</v>
      </c>
    </row>
    <row r="1250" spans="1:9" x14ac:dyDescent="0.15">
      <c r="A1250" s="130">
        <v>1249</v>
      </c>
      <c r="B1250" s="130" t="s">
        <v>8466</v>
      </c>
      <c r="C1250" s="130" t="s">
        <v>18442</v>
      </c>
      <c r="D1250" s="130" t="str">
        <f>VLOOKUP(B1250,managelist_20211101!$B$3:$C$10442,2,FALSE)</f>
        <v>レーダ測定実施前に測線測量を必要とする地中レーダ探査</v>
      </c>
      <c r="E1250" s="130" t="s">
        <v>127</v>
      </c>
      <c r="F1250" s="130" t="s">
        <v>129</v>
      </c>
      <c r="G1250" s="130" t="s">
        <v>2899</v>
      </c>
    </row>
    <row r="1251" spans="1:9" x14ac:dyDescent="0.15">
      <c r="A1251" s="130">
        <v>1250</v>
      </c>
      <c r="B1251" s="130" t="s">
        <v>8465</v>
      </c>
      <c r="C1251" s="130" t="s">
        <v>18440</v>
      </c>
      <c r="D1251" s="130" t="str">
        <f>VLOOKUP(B1251,managelist_20211101!$B$3:$C$10442,2,FALSE)</f>
        <v>金属製の止水板(脱着式)</v>
      </c>
      <c r="E1251" s="130" t="s">
        <v>584</v>
      </c>
    </row>
    <row r="1252" spans="1:9" x14ac:dyDescent="0.15">
      <c r="A1252" s="130">
        <v>1251</v>
      </c>
      <c r="B1252" s="130" t="s">
        <v>8464</v>
      </c>
      <c r="C1252" s="130" t="s">
        <v>18438</v>
      </c>
      <c r="D1252" s="130" t="str">
        <f>VLOOKUP(B1252,managelist_20211101!$B$3:$C$10442,2,FALSE)</f>
        <v>レーダ測定実施前に測線測量を必要とする地中レーダ探査</v>
      </c>
      <c r="E1252" s="130" t="s">
        <v>127</v>
      </c>
      <c r="F1252" s="130" t="s">
        <v>129</v>
      </c>
      <c r="G1252" s="130" t="s">
        <v>2899</v>
      </c>
    </row>
    <row r="1253" spans="1:9" x14ac:dyDescent="0.15">
      <c r="A1253" s="130">
        <v>1252</v>
      </c>
      <c r="B1253" s="130" t="s">
        <v>8463</v>
      </c>
      <c r="C1253" s="130" t="s">
        <v>18436</v>
      </c>
      <c r="D1253" s="130" t="str">
        <f>VLOOKUP(B1253,managelist_20211101!$B$3:$C$10442,2,FALSE)</f>
        <v>オペレータの目視</v>
      </c>
      <c r="E1253" s="130" t="s">
        <v>489</v>
      </c>
      <c r="F1253" s="130" t="s">
        <v>150</v>
      </c>
    </row>
    <row r="1254" spans="1:9" x14ac:dyDescent="0.15">
      <c r="A1254" s="130">
        <v>1253</v>
      </c>
      <c r="B1254" s="130" t="s">
        <v>6574</v>
      </c>
      <c r="C1254" s="130" t="s">
        <v>16048</v>
      </c>
      <c r="D1254" s="130" t="str">
        <f>VLOOKUP(B1254,managelist_20211101!$B$3:$C$10442,2,FALSE)</f>
        <v>プレーンコンクリート</v>
      </c>
      <c r="E1254" s="130" t="s">
        <v>11</v>
      </c>
      <c r="F1254" s="130" t="s">
        <v>11</v>
      </c>
      <c r="G1254" s="130" t="s">
        <v>150</v>
      </c>
    </row>
    <row r="1255" spans="1:9" x14ac:dyDescent="0.15">
      <c r="A1255" s="130">
        <v>1254</v>
      </c>
      <c r="B1255" s="130" t="s">
        <v>8462</v>
      </c>
      <c r="C1255" s="130" t="s">
        <v>18434</v>
      </c>
      <c r="D1255" s="130" t="str">
        <f>VLOOKUP(B1255,managelist_20211101!$B$3:$C$10442,2,FALSE)</f>
        <v>矩形開削型マンホール蓋取替工法</v>
      </c>
      <c r="E1255" s="130" t="s">
        <v>526</v>
      </c>
      <c r="F1255" s="130" t="s">
        <v>150</v>
      </c>
    </row>
    <row r="1256" spans="1:9" x14ac:dyDescent="0.15">
      <c r="A1256" s="130">
        <v>1255</v>
      </c>
      <c r="B1256" s="130" t="s">
        <v>6573</v>
      </c>
      <c r="C1256" s="130" t="s">
        <v>16025</v>
      </c>
      <c r="D1256" s="130" t="str">
        <f>VLOOKUP(B1256,managelist_20211101!$B$3:$C$10442,2,FALSE)</f>
        <v>遠隔監視ネットワークカメラシステム</v>
      </c>
      <c r="E1256" s="130" t="s">
        <v>54</v>
      </c>
      <c r="F1256" s="130" t="s">
        <v>56</v>
      </c>
      <c r="G1256" s="130" t="s">
        <v>2865</v>
      </c>
      <c r="H1256" s="130" t="s">
        <v>2866</v>
      </c>
    </row>
    <row r="1257" spans="1:9" x14ac:dyDescent="0.15">
      <c r="A1257" s="130">
        <v>1256</v>
      </c>
      <c r="B1257" s="130" t="s">
        <v>23405</v>
      </c>
      <c r="C1257" s="130" t="s">
        <v>23406</v>
      </c>
      <c r="D1257" s="130" t="e">
        <f>VLOOKUP(B1257,managelist_20211101!$B$3:$C$10442,2,FALSE)</f>
        <v>#N/A</v>
      </c>
      <c r="E1257" s="130" t="s">
        <v>57</v>
      </c>
      <c r="F1257" s="130" t="s">
        <v>24</v>
      </c>
      <c r="G1257" s="130" t="s">
        <v>2915</v>
      </c>
      <c r="H1257" s="130" t="s">
        <v>2919</v>
      </c>
    </row>
    <row r="1258" spans="1:9" x14ac:dyDescent="0.15">
      <c r="A1258" s="130">
        <v>1257</v>
      </c>
      <c r="B1258" s="130" t="s">
        <v>10612</v>
      </c>
      <c r="C1258" s="130" t="s">
        <v>20642</v>
      </c>
      <c r="D1258" s="130" t="str">
        <f>VLOOKUP(B1258,managelist_20211101!$B$3:$C$10442,2,FALSE)</f>
        <v>ポリ塩化アルミニウムと高分子凝集剤・炭酸ガスを個別に設置した大容量の濁水処理+沈殿土処理</v>
      </c>
      <c r="E1258" s="130" t="s">
        <v>12</v>
      </c>
      <c r="F1258" s="130" t="s">
        <v>528</v>
      </c>
    </row>
    <row r="1259" spans="1:9" x14ac:dyDescent="0.15">
      <c r="A1259" s="130">
        <v>1258</v>
      </c>
      <c r="B1259" s="130" t="s">
        <v>2990</v>
      </c>
      <c r="C1259" s="130" t="s">
        <v>20640</v>
      </c>
      <c r="D1259" s="130" t="str">
        <f>VLOOKUP(B1259,managelist_20211101!$B$3:$C$10442,2,FALSE)</f>
        <v>橋梁点検車による点検</v>
      </c>
      <c r="E1259" s="130" t="s">
        <v>127</v>
      </c>
      <c r="F1259" s="130" t="s">
        <v>46</v>
      </c>
      <c r="G1259" s="130" t="s">
        <v>413</v>
      </c>
    </row>
    <row r="1260" spans="1:9" x14ac:dyDescent="0.15">
      <c r="A1260" s="130">
        <v>1259</v>
      </c>
      <c r="B1260" s="130" t="s">
        <v>2991</v>
      </c>
      <c r="C1260" s="130" t="s">
        <v>20638</v>
      </c>
      <c r="D1260" s="130" t="str">
        <f>VLOOKUP(B1260,managelist_20211101!$B$3:$C$10442,2,FALSE)</f>
        <v>段取り筋への表示用鉄筋の点溶接</v>
      </c>
      <c r="E1260" s="130" t="s">
        <v>11</v>
      </c>
      <c r="F1260" s="130" t="s">
        <v>11</v>
      </c>
      <c r="G1260" s="130" t="s">
        <v>150</v>
      </c>
      <c r="I1260" s="130" t="s">
        <v>381</v>
      </c>
    </row>
    <row r="1261" spans="1:9" x14ac:dyDescent="0.15">
      <c r="A1261" s="130">
        <v>1260</v>
      </c>
      <c r="B1261" s="130" t="s">
        <v>10611</v>
      </c>
      <c r="C1261" s="130" t="s">
        <v>20636</v>
      </c>
      <c r="D1261" s="130" t="str">
        <f>VLOOKUP(B1261,managelist_20211101!$B$3:$C$10442,2,FALSE)</f>
        <v>懐中電灯の片手照射</v>
      </c>
      <c r="E1261" s="130" t="s">
        <v>127</v>
      </c>
      <c r="F1261" s="130" t="s">
        <v>128</v>
      </c>
      <c r="G1261" s="130" t="s">
        <v>448</v>
      </c>
      <c r="I1261" s="130" t="s">
        <v>381</v>
      </c>
    </row>
    <row r="1262" spans="1:9" x14ac:dyDescent="0.15">
      <c r="A1262" s="130">
        <v>1261</v>
      </c>
      <c r="B1262" s="130" t="s">
        <v>10610</v>
      </c>
      <c r="C1262" s="130" t="s">
        <v>20634</v>
      </c>
      <c r="D1262" s="130" t="str">
        <f>VLOOKUP(B1262,managelist_20211101!$B$3:$C$10442,2,FALSE)</f>
        <v>油圧ブレーカによるトンネル切羽のこそく作業</v>
      </c>
      <c r="E1262" s="130" t="s">
        <v>342</v>
      </c>
      <c r="F1262" s="130" t="s">
        <v>343</v>
      </c>
      <c r="G1262" s="130" t="s">
        <v>2849</v>
      </c>
    </row>
    <row r="1263" spans="1:9" x14ac:dyDescent="0.15">
      <c r="A1263" s="130">
        <v>1262</v>
      </c>
      <c r="B1263" s="130" t="s">
        <v>4702</v>
      </c>
      <c r="C1263" s="130" t="s">
        <v>13882</v>
      </c>
      <c r="D1263" s="130" t="str">
        <f>VLOOKUP(B1263,managelist_20211101!$B$3:$C$10442,2,FALSE)</f>
        <v>モルタル吹付工 (t=5cm ラス有り)</v>
      </c>
      <c r="E1263" s="130" t="s">
        <v>382</v>
      </c>
      <c r="F1263" s="130" t="s">
        <v>166</v>
      </c>
      <c r="G1263" s="130" t="s">
        <v>411</v>
      </c>
      <c r="H1263" s="130" t="s">
        <v>412</v>
      </c>
    </row>
    <row r="1264" spans="1:9" x14ac:dyDescent="0.15">
      <c r="A1264" s="130">
        <v>1263</v>
      </c>
      <c r="B1264" s="130" t="s">
        <v>4701</v>
      </c>
      <c r="C1264" s="130" t="s">
        <v>13880</v>
      </c>
      <c r="D1264" s="130" t="str">
        <f>VLOOKUP(B1264,managelist_20211101!$B$3:$C$10442,2,FALSE)</f>
        <v>油圧ブレーカ</v>
      </c>
      <c r="E1264" s="130" t="s">
        <v>382</v>
      </c>
      <c r="F1264" s="130" t="s">
        <v>79</v>
      </c>
      <c r="G1264" s="130" t="s">
        <v>2856</v>
      </c>
    </row>
    <row r="1265" spans="1:9" x14ac:dyDescent="0.15">
      <c r="A1265" s="130">
        <v>1264</v>
      </c>
      <c r="B1265" s="130" t="s">
        <v>8461</v>
      </c>
      <c r="C1265" s="130" t="s">
        <v>18432</v>
      </c>
      <c r="D1265" s="130" t="str">
        <f>VLOOKUP(B1265,managelist_20211101!$B$3:$C$10442,2,FALSE)</f>
        <v>弾性シール材を用いた鋼製フィンガージョイント</v>
      </c>
      <c r="E1265" s="130" t="s">
        <v>466</v>
      </c>
      <c r="F1265" s="130" t="s">
        <v>556</v>
      </c>
    </row>
    <row r="1266" spans="1:9" x14ac:dyDescent="0.15">
      <c r="A1266" s="130">
        <v>1265</v>
      </c>
      <c r="B1266" s="130" t="s">
        <v>5130</v>
      </c>
      <c r="C1266" s="130" t="s">
        <v>14372</v>
      </c>
      <c r="D1266" s="130" t="str">
        <f>VLOOKUP(B1266,managelist_20211101!$B$3:$C$10442,2,FALSE)</f>
        <v>落石防護柵(ストーンガード)</v>
      </c>
      <c r="E1266" s="130" t="s">
        <v>443</v>
      </c>
      <c r="F1266" s="130" t="s">
        <v>444</v>
      </c>
      <c r="G1266" s="130" t="s">
        <v>12183</v>
      </c>
    </row>
    <row r="1267" spans="1:9" x14ac:dyDescent="0.15">
      <c r="A1267" s="130">
        <v>1266</v>
      </c>
      <c r="B1267" s="130" t="s">
        <v>8460</v>
      </c>
      <c r="C1267" s="130" t="s">
        <v>18429</v>
      </c>
      <c r="D1267" s="130" t="str">
        <f>VLOOKUP(B1267,managelist_20211101!$B$3:$C$10442,2,FALSE)</f>
        <v>JIS G 3525 に規定されるワイヤロープ</v>
      </c>
      <c r="E1267" s="130" t="s">
        <v>12</v>
      </c>
      <c r="F1267" s="130" t="s">
        <v>150</v>
      </c>
    </row>
    <row r="1268" spans="1:9" x14ac:dyDescent="0.15">
      <c r="A1268" s="130">
        <v>1267</v>
      </c>
      <c r="B1268" s="130" t="s">
        <v>8459</v>
      </c>
      <c r="C1268" s="130" t="s">
        <v>18427</v>
      </c>
      <c r="D1268" s="130" t="str">
        <f>VLOOKUP(B1268,managelist_20211101!$B$3:$C$10442,2,FALSE)</f>
        <v>エアカップル型アレイアンテナ</v>
      </c>
      <c r="E1268" s="130" t="s">
        <v>127</v>
      </c>
      <c r="F1268" s="130" t="s">
        <v>129</v>
      </c>
      <c r="G1268" s="130" t="s">
        <v>2899</v>
      </c>
    </row>
    <row r="1269" spans="1:9" x14ac:dyDescent="0.15">
      <c r="A1269" s="130">
        <v>1268</v>
      </c>
      <c r="B1269" s="130" t="s">
        <v>4055</v>
      </c>
      <c r="C1269" s="130" t="s">
        <v>13175</v>
      </c>
      <c r="D1269" s="130" t="str">
        <f>VLOOKUP(B1269,managelist_20211101!$B$3:$C$10442,2,FALSE)</f>
        <v>連結ブロック+現場打ちコンクリート工</v>
      </c>
      <c r="E1269" s="130" t="s">
        <v>22</v>
      </c>
      <c r="F1269" s="130" t="s">
        <v>26</v>
      </c>
      <c r="G1269" s="130" t="s">
        <v>181</v>
      </c>
    </row>
    <row r="1270" spans="1:9" x14ac:dyDescent="0.15">
      <c r="A1270" s="130">
        <v>1269</v>
      </c>
      <c r="B1270" s="130" t="s">
        <v>23407</v>
      </c>
      <c r="C1270" s="130" t="s">
        <v>23408</v>
      </c>
      <c r="D1270" s="130" t="e">
        <f>VLOOKUP(B1270,managelist_20211101!$B$3:$C$10442,2,FALSE)</f>
        <v>#N/A</v>
      </c>
      <c r="E1270" s="130" t="s">
        <v>57</v>
      </c>
      <c r="F1270" s="130" t="s">
        <v>207</v>
      </c>
      <c r="G1270" s="130" t="s">
        <v>2922</v>
      </c>
      <c r="H1270" s="130" t="s">
        <v>2923</v>
      </c>
    </row>
    <row r="1271" spans="1:9" x14ac:dyDescent="0.15">
      <c r="A1271" s="130">
        <v>1270</v>
      </c>
      <c r="B1271" s="130" t="s">
        <v>8458</v>
      </c>
      <c r="C1271" s="130" t="s">
        <v>18424</v>
      </c>
      <c r="D1271" s="130" t="str">
        <f>VLOOKUP(B1271,managelist_20211101!$B$3:$C$10442,2,FALSE)</f>
        <v>手作業によるグリスアップ</v>
      </c>
      <c r="E1271" s="130" t="s">
        <v>508</v>
      </c>
      <c r="F1271" s="130" t="s">
        <v>150</v>
      </c>
    </row>
    <row r="1272" spans="1:9" x14ac:dyDescent="0.15">
      <c r="A1272" s="130">
        <v>1271</v>
      </c>
      <c r="B1272" s="130" t="s">
        <v>4054</v>
      </c>
      <c r="C1272" s="130" t="s">
        <v>13173</v>
      </c>
      <c r="D1272" s="130" t="str">
        <f>VLOOKUP(B1272,managelist_20211101!$B$3:$C$10442,2,FALSE)</f>
        <v>二重管ダブルパッカ工法</v>
      </c>
      <c r="E1272" s="130" t="s">
        <v>382</v>
      </c>
      <c r="F1272" s="130" t="s">
        <v>77</v>
      </c>
      <c r="G1272" s="130" t="s">
        <v>12047</v>
      </c>
      <c r="H1272" s="130" t="s">
        <v>12063</v>
      </c>
    </row>
    <row r="1273" spans="1:9" x14ac:dyDescent="0.15">
      <c r="A1273" s="130">
        <v>1272</v>
      </c>
      <c r="B1273" s="130" t="s">
        <v>4053</v>
      </c>
      <c r="C1273" s="130" t="s">
        <v>13171</v>
      </c>
      <c r="D1273" s="130" t="str">
        <f>VLOOKUP(B1273,managelist_20211101!$B$3:$C$10442,2,FALSE)</f>
        <v>一般的なハンドガイド式草刈作業車</v>
      </c>
      <c r="E1273" s="130" t="s">
        <v>399</v>
      </c>
      <c r="F1273" s="130" t="s">
        <v>1639</v>
      </c>
      <c r="G1273" s="130" t="s">
        <v>2876</v>
      </c>
    </row>
    <row r="1274" spans="1:9" x14ac:dyDescent="0.15">
      <c r="A1274" s="130">
        <v>1273</v>
      </c>
      <c r="B1274" s="130" t="s">
        <v>2992</v>
      </c>
      <c r="C1274" s="130" t="s">
        <v>16046</v>
      </c>
      <c r="D1274" s="130" t="str">
        <f>VLOOKUP(B1274,managelist_20211101!$B$3:$C$10442,2,FALSE)</f>
        <v>発泡ポリスチレン製面木</v>
      </c>
      <c r="E1274" s="130" t="s">
        <v>197</v>
      </c>
      <c r="F1274" s="130" t="s">
        <v>200</v>
      </c>
      <c r="G1274" s="130" t="s">
        <v>150</v>
      </c>
    </row>
    <row r="1275" spans="1:9" x14ac:dyDescent="0.15">
      <c r="A1275" s="130">
        <v>1274</v>
      </c>
      <c r="B1275" s="130" t="s">
        <v>22422</v>
      </c>
      <c r="C1275" s="130" t="s">
        <v>21833</v>
      </c>
      <c r="D1275" s="130" t="str">
        <f>VLOOKUP(B1275,managelist_20211101!$B$3:$C$10442,2,FALSE)</f>
        <v>太陽電池式点滅灯</v>
      </c>
      <c r="E1275" s="130" t="s">
        <v>12</v>
      </c>
      <c r="F1275" s="130" t="s">
        <v>150</v>
      </c>
      <c r="I1275" s="130" t="s">
        <v>381</v>
      </c>
    </row>
    <row r="1276" spans="1:9" x14ac:dyDescent="0.15">
      <c r="A1276" s="130">
        <v>1275</v>
      </c>
      <c r="B1276" s="130" t="s">
        <v>8457</v>
      </c>
      <c r="C1276" s="130" t="s">
        <v>18422</v>
      </c>
      <c r="D1276" s="130" t="str">
        <f>VLOOKUP(B1276,managelist_20211101!$B$3:$C$10442,2,FALSE)</f>
        <v>高密度ポリエチレン管等の有孔管および砕石</v>
      </c>
      <c r="E1276" s="130" t="s">
        <v>382</v>
      </c>
      <c r="F1276" s="130" t="s">
        <v>331</v>
      </c>
      <c r="G1276" s="130" t="s">
        <v>2829</v>
      </c>
      <c r="H1276" s="130" t="s">
        <v>2830</v>
      </c>
      <c r="I1276" s="130" t="s">
        <v>381</v>
      </c>
    </row>
    <row r="1277" spans="1:9" x14ac:dyDescent="0.15">
      <c r="A1277" s="130">
        <v>1276</v>
      </c>
      <c r="B1277" s="130" t="s">
        <v>22423</v>
      </c>
      <c r="C1277" s="130" t="s">
        <v>13169</v>
      </c>
      <c r="D1277" s="130" t="str">
        <f>VLOOKUP(B1277,managelist_20211101!$B$3:$C$10442,2,FALSE)</f>
        <v>コンクリートポンプ圧送用先行モルタル</v>
      </c>
      <c r="E1277" s="130" t="s">
        <v>11</v>
      </c>
      <c r="F1277" s="130" t="s">
        <v>11</v>
      </c>
      <c r="G1277" s="130" t="s">
        <v>126</v>
      </c>
    </row>
    <row r="1278" spans="1:9" x14ac:dyDescent="0.15">
      <c r="A1278" s="130">
        <v>1277</v>
      </c>
      <c r="B1278" s="130" t="s">
        <v>4052</v>
      </c>
      <c r="C1278" s="130" t="s">
        <v>13168</v>
      </c>
      <c r="D1278" s="130" t="str">
        <f>VLOOKUP(B1278,managelist_20211101!$B$3:$C$10442,2,FALSE)</f>
        <v>モルタル吹付工</v>
      </c>
      <c r="E1278" s="130" t="s">
        <v>45</v>
      </c>
      <c r="F1278" s="130" t="s">
        <v>534</v>
      </c>
      <c r="I1278" s="130" t="s">
        <v>381</v>
      </c>
    </row>
    <row r="1279" spans="1:9" x14ac:dyDescent="0.15">
      <c r="A1279" s="130">
        <v>1278</v>
      </c>
      <c r="B1279" s="130" t="s">
        <v>22424</v>
      </c>
      <c r="C1279" s="130" t="s">
        <v>13167</v>
      </c>
      <c r="D1279" s="130" t="str">
        <f>VLOOKUP(B1279,managelist_20211101!$B$3:$C$10442,2,FALSE)</f>
        <v>一般養生(散水)</v>
      </c>
      <c r="E1279" s="130" t="s">
        <v>11</v>
      </c>
      <c r="F1279" s="130" t="s">
        <v>11</v>
      </c>
      <c r="G1279" s="130" t="s">
        <v>410</v>
      </c>
    </row>
    <row r="1280" spans="1:9" x14ac:dyDescent="0.15">
      <c r="A1280" s="130">
        <v>1279</v>
      </c>
      <c r="B1280" s="130" t="s">
        <v>4051</v>
      </c>
      <c r="C1280" s="130" t="s">
        <v>13164</v>
      </c>
      <c r="D1280" s="130" t="str">
        <f>VLOOKUP(B1280,managelist_20211101!$B$3:$C$10442,2,FALSE)</f>
        <v>重機操縦者と作業者による目視確認や声かけ</v>
      </c>
      <c r="E1280" s="130" t="s">
        <v>58</v>
      </c>
      <c r="F1280" s="130" t="s">
        <v>544</v>
      </c>
      <c r="G1280" s="130" t="s">
        <v>390</v>
      </c>
      <c r="H1280" s="130" t="s">
        <v>150</v>
      </c>
      <c r="I1280" s="130" t="s">
        <v>381</v>
      </c>
    </row>
    <row r="1281" spans="1:9" x14ac:dyDescent="0.15">
      <c r="A1281" s="130">
        <v>1280</v>
      </c>
      <c r="B1281" s="130" t="s">
        <v>4050</v>
      </c>
      <c r="C1281" s="130" t="s">
        <v>13162</v>
      </c>
      <c r="D1281" s="130" t="str">
        <f>VLOOKUP(B1281,managelist_20211101!$B$3:$C$10442,2,FALSE)</f>
        <v>被覆銅管による空調配管</v>
      </c>
      <c r="E1281" s="130" t="s">
        <v>508</v>
      </c>
      <c r="F1281" s="130" t="s">
        <v>2963</v>
      </c>
    </row>
    <row r="1282" spans="1:9" x14ac:dyDescent="0.15">
      <c r="A1282" s="130">
        <v>1281</v>
      </c>
      <c r="B1282" s="130" t="s">
        <v>22425</v>
      </c>
      <c r="C1282" s="130" t="s">
        <v>13160</v>
      </c>
      <c r="D1282" s="130" t="str">
        <f>VLOOKUP(B1282,managelist_20211101!$B$3:$C$10442,2,FALSE)</f>
        <v>キックバックブレーキの付いていない充電式草刈機</v>
      </c>
      <c r="E1282" s="130" t="s">
        <v>408</v>
      </c>
      <c r="F1282" s="130" t="s">
        <v>12198</v>
      </c>
    </row>
    <row r="1283" spans="1:9" x14ac:dyDescent="0.15">
      <c r="A1283" s="130">
        <v>1282</v>
      </c>
      <c r="B1283" s="130" t="s">
        <v>11768</v>
      </c>
      <c r="C1283" s="130" t="s">
        <v>21831</v>
      </c>
      <c r="D1283" s="130" t="str">
        <f>VLOOKUP(B1283,managelist_20211101!$B$3:$C$10442,2,FALSE)</f>
        <v>ポリマーセメントモルタル(二材型)</v>
      </c>
      <c r="E1283" s="130" t="s">
        <v>11</v>
      </c>
      <c r="F1283" s="130" t="s">
        <v>11</v>
      </c>
      <c r="G1283" s="130" t="s">
        <v>12098</v>
      </c>
      <c r="I1283" s="130" t="s">
        <v>381</v>
      </c>
    </row>
    <row r="1284" spans="1:9" x14ac:dyDescent="0.15">
      <c r="A1284" s="130">
        <v>1283</v>
      </c>
      <c r="B1284" s="130" t="s">
        <v>5129</v>
      </c>
      <c r="C1284" s="130" t="s">
        <v>14370</v>
      </c>
      <c r="D1284" s="130" t="str">
        <f>VLOOKUP(B1284,managelist_20211101!$B$3:$C$10442,2,FALSE)</f>
        <v>格子鉄筋</v>
      </c>
      <c r="E1284" s="130" t="s">
        <v>443</v>
      </c>
      <c r="F1284" s="130" t="s">
        <v>444</v>
      </c>
      <c r="G1284" s="130" t="s">
        <v>12185</v>
      </c>
    </row>
    <row r="1285" spans="1:9" x14ac:dyDescent="0.15">
      <c r="A1285" s="130">
        <v>1284</v>
      </c>
      <c r="B1285" s="130" t="s">
        <v>23409</v>
      </c>
      <c r="C1285" s="130" t="s">
        <v>23410</v>
      </c>
      <c r="D1285" s="130" t="e">
        <f>VLOOKUP(B1285,managelist_20211101!$B$3:$C$10442,2,FALSE)</f>
        <v>#N/A</v>
      </c>
      <c r="E1285" s="130" t="s">
        <v>57</v>
      </c>
      <c r="F1285" s="130" t="s">
        <v>207</v>
      </c>
      <c r="G1285" s="130" t="s">
        <v>208</v>
      </c>
      <c r="H1285" s="130" t="s">
        <v>209</v>
      </c>
    </row>
    <row r="1286" spans="1:9" x14ac:dyDescent="0.15">
      <c r="A1286" s="130">
        <v>1285</v>
      </c>
      <c r="B1286" s="130" t="s">
        <v>2993</v>
      </c>
      <c r="C1286" s="130" t="s">
        <v>18420</v>
      </c>
      <c r="D1286" s="130" t="str">
        <f>VLOOKUP(B1286,managelist_20211101!$B$3:$C$10442,2,FALSE)</f>
        <v>タックコート用アスファルト乳剤PKM-T</v>
      </c>
      <c r="E1286" s="130" t="s">
        <v>425</v>
      </c>
      <c r="F1286" s="130" t="s">
        <v>427</v>
      </c>
      <c r="G1286" s="130" t="s">
        <v>427</v>
      </c>
      <c r="H1286" s="130" t="s">
        <v>121</v>
      </c>
    </row>
    <row r="1287" spans="1:9" x14ac:dyDescent="0.15">
      <c r="A1287" s="130">
        <v>1286</v>
      </c>
      <c r="B1287" s="130" t="s">
        <v>8456</v>
      </c>
      <c r="C1287" s="130" t="s">
        <v>18418</v>
      </c>
      <c r="D1287" s="130" t="str">
        <f>VLOOKUP(B1287,managelist_20211101!$B$3:$C$10442,2,FALSE)</f>
        <v>有人による温湿度、風速計測及び現場監視</v>
      </c>
      <c r="E1287" s="130" t="s">
        <v>54</v>
      </c>
      <c r="F1287" s="130" t="s">
        <v>56</v>
      </c>
      <c r="G1287" s="130" t="s">
        <v>2865</v>
      </c>
      <c r="H1287" s="130" t="s">
        <v>2878</v>
      </c>
      <c r="I1287" s="130" t="s">
        <v>381</v>
      </c>
    </row>
    <row r="1288" spans="1:9" x14ac:dyDescent="0.15">
      <c r="A1288" s="130">
        <v>1287</v>
      </c>
      <c r="B1288" s="130" t="s">
        <v>6572</v>
      </c>
      <c r="C1288" s="130" t="s">
        <v>16044</v>
      </c>
      <c r="D1288" s="130" t="str">
        <f>VLOOKUP(B1288,managelist_20211101!$B$3:$C$10442,2,FALSE)</f>
        <v>集水ます(Dc-D)に止水壁を増設(Dc-W)</v>
      </c>
      <c r="E1288" s="130" t="s">
        <v>382</v>
      </c>
      <c r="F1288" s="130" t="s">
        <v>331</v>
      </c>
      <c r="G1288" s="130" t="s">
        <v>2834</v>
      </c>
      <c r="H1288" s="130" t="s">
        <v>2835</v>
      </c>
    </row>
    <row r="1289" spans="1:9" x14ac:dyDescent="0.15">
      <c r="A1289" s="130">
        <v>1288</v>
      </c>
      <c r="B1289" s="130" t="s">
        <v>6571</v>
      </c>
      <c r="C1289" s="130" t="s">
        <v>16042</v>
      </c>
      <c r="D1289" s="130" t="str">
        <f>VLOOKUP(B1289,managelist_20211101!$B$3:$C$10442,2,FALSE)</f>
        <v>自発光道路鋲(商用電源式)</v>
      </c>
      <c r="E1289" s="130" t="s">
        <v>443</v>
      </c>
      <c r="F1289" s="130" t="s">
        <v>185</v>
      </c>
    </row>
    <row r="1290" spans="1:9" x14ac:dyDescent="0.15">
      <c r="A1290" s="130">
        <v>1289</v>
      </c>
      <c r="B1290" s="130" t="s">
        <v>6570</v>
      </c>
      <c r="C1290" s="130" t="s">
        <v>16040</v>
      </c>
      <c r="D1290" s="130" t="str">
        <f>VLOOKUP(B1290,managelist_20211101!$B$3:$C$10442,2,FALSE)</f>
        <v>生コンプラント製造+運搬</v>
      </c>
      <c r="E1290" s="130" t="s">
        <v>11</v>
      </c>
      <c r="F1290" s="130" t="s">
        <v>11</v>
      </c>
      <c r="G1290" s="130" t="s">
        <v>126</v>
      </c>
    </row>
    <row r="1291" spans="1:9" x14ac:dyDescent="0.15">
      <c r="A1291" s="130">
        <v>1290</v>
      </c>
      <c r="B1291" s="130" t="s">
        <v>11767</v>
      </c>
      <c r="C1291" s="130" t="s">
        <v>21829</v>
      </c>
      <c r="D1291" s="130" t="str">
        <f>VLOOKUP(B1291,managelist_20211101!$B$3:$C$10442,2,FALSE)</f>
        <v>コンクリート製根巻基礎</v>
      </c>
      <c r="E1291" s="130" t="s">
        <v>443</v>
      </c>
      <c r="F1291" s="130" t="s">
        <v>185</v>
      </c>
    </row>
    <row r="1292" spans="1:9" x14ac:dyDescent="0.15">
      <c r="A1292" s="130">
        <v>1291</v>
      </c>
      <c r="B1292" s="130" t="s">
        <v>8455</v>
      </c>
      <c r="C1292" s="130" t="s">
        <v>18416</v>
      </c>
      <c r="D1292" s="130" t="str">
        <f>VLOOKUP(B1292,managelist_20211101!$B$3:$C$10442,2,FALSE)</f>
        <v>在来型枠による橋脚構築工法</v>
      </c>
      <c r="E1292" s="130" t="s">
        <v>11</v>
      </c>
      <c r="F1292" s="130" t="s">
        <v>11</v>
      </c>
      <c r="G1292" s="130" t="s">
        <v>176</v>
      </c>
      <c r="H1292" s="130" t="s">
        <v>2887</v>
      </c>
    </row>
    <row r="1293" spans="1:9" x14ac:dyDescent="0.15">
      <c r="A1293" s="130">
        <v>1292</v>
      </c>
      <c r="B1293" s="130" t="s">
        <v>8454</v>
      </c>
      <c r="C1293" s="130" t="s">
        <v>18414</v>
      </c>
      <c r="D1293" s="130" t="str">
        <f>VLOOKUP(B1293,managelist_20211101!$B$3:$C$10442,2,FALSE)</f>
        <v>含浸工(シラン系含侵材の単層構造処理材)</v>
      </c>
      <c r="E1293" s="130" t="s">
        <v>382</v>
      </c>
      <c r="F1293" s="130" t="s">
        <v>77</v>
      </c>
      <c r="G1293" s="130" t="s">
        <v>12047</v>
      </c>
      <c r="H1293" s="130" t="s">
        <v>12066</v>
      </c>
    </row>
    <row r="1294" spans="1:9" x14ac:dyDescent="0.15">
      <c r="A1294" s="130">
        <v>1293</v>
      </c>
      <c r="B1294" s="130" t="s">
        <v>5128</v>
      </c>
      <c r="C1294" s="130" t="s">
        <v>14368</v>
      </c>
      <c r="D1294" s="130" t="str">
        <f>VLOOKUP(B1294,managelist_20211101!$B$3:$C$10442,2,FALSE)</f>
        <v>巾止金具(飛雪防止柵)</v>
      </c>
      <c r="E1294" s="130" t="s">
        <v>443</v>
      </c>
      <c r="F1294" s="130" t="s">
        <v>444</v>
      </c>
      <c r="G1294" s="130" t="s">
        <v>216</v>
      </c>
    </row>
    <row r="1295" spans="1:9" x14ac:dyDescent="0.15">
      <c r="A1295" s="130">
        <v>1294</v>
      </c>
      <c r="B1295" s="130" t="s">
        <v>5127</v>
      </c>
      <c r="C1295" s="130" t="s">
        <v>14365</v>
      </c>
      <c r="D1295" s="130" t="str">
        <f>VLOOKUP(B1295,managelist_20211101!$B$3:$C$10442,2,FALSE)</f>
        <v>油圧式荷重計付クレーン</v>
      </c>
      <c r="E1295" s="130" t="s">
        <v>382</v>
      </c>
      <c r="F1295" s="130" t="s">
        <v>150</v>
      </c>
    </row>
    <row r="1296" spans="1:9" x14ac:dyDescent="0.15">
      <c r="A1296" s="130">
        <v>1295</v>
      </c>
      <c r="B1296" s="130" t="s">
        <v>22426</v>
      </c>
      <c r="C1296" s="130" t="s">
        <v>14363</v>
      </c>
      <c r="D1296" s="130" t="str">
        <f>VLOOKUP(B1296,managelist_20211101!$B$3:$C$10442,2,FALSE)</f>
        <v>測量器を用いた人的測量</v>
      </c>
      <c r="E1296" s="130" t="s">
        <v>382</v>
      </c>
      <c r="F1296" s="130" t="s">
        <v>60</v>
      </c>
    </row>
    <row r="1297" spans="1:9" x14ac:dyDescent="0.15">
      <c r="A1297" s="130">
        <v>1296</v>
      </c>
      <c r="B1297" s="130" t="s">
        <v>22427</v>
      </c>
      <c r="C1297" s="130" t="s">
        <v>14361</v>
      </c>
      <c r="D1297" s="130" t="str">
        <f>VLOOKUP(B1297,managelist_20211101!$B$3:$C$10442,2,FALSE)</f>
        <v>下層路盤工(車道・路肩部)(ICT)</v>
      </c>
      <c r="E1297" s="130" t="s">
        <v>382</v>
      </c>
      <c r="F1297" s="130" t="s">
        <v>558</v>
      </c>
      <c r="I1297" s="130" t="s">
        <v>381</v>
      </c>
    </row>
    <row r="1298" spans="1:9" x14ac:dyDescent="0.15">
      <c r="A1298" s="130">
        <v>1297</v>
      </c>
      <c r="B1298" s="130" t="s">
        <v>22428</v>
      </c>
      <c r="C1298" s="130" t="s">
        <v>14358</v>
      </c>
      <c r="D1298" s="130" t="str">
        <f>VLOOKUP(B1298,managelist_20211101!$B$3:$C$10442,2,FALSE)</f>
        <v>横断プロフィールメータによる計測</v>
      </c>
      <c r="E1298" s="130" t="s">
        <v>197</v>
      </c>
      <c r="F1298" s="130" t="s">
        <v>220</v>
      </c>
      <c r="G1298" s="130" t="s">
        <v>12229</v>
      </c>
      <c r="I1298" s="130" t="s">
        <v>381</v>
      </c>
    </row>
    <row r="1299" spans="1:9" x14ac:dyDescent="0.15">
      <c r="A1299" s="130">
        <v>1298</v>
      </c>
      <c r="B1299" s="130" t="s">
        <v>5126</v>
      </c>
      <c r="C1299" s="130" t="s">
        <v>14356</v>
      </c>
      <c r="D1299" s="130" t="str">
        <f>VLOOKUP(B1299,managelist_20211101!$B$3:$C$10442,2,FALSE)</f>
        <v>直火型路面ヒータ</v>
      </c>
      <c r="E1299" s="130" t="s">
        <v>425</v>
      </c>
      <c r="F1299" s="130" t="s">
        <v>427</v>
      </c>
      <c r="G1299" s="130" t="s">
        <v>427</v>
      </c>
      <c r="H1299" s="130" t="s">
        <v>121</v>
      </c>
      <c r="I1299" s="130" t="s">
        <v>381</v>
      </c>
    </row>
    <row r="1300" spans="1:9" x14ac:dyDescent="0.15">
      <c r="A1300" s="130">
        <v>1299</v>
      </c>
      <c r="B1300" s="130" t="s">
        <v>5125</v>
      </c>
      <c r="C1300" s="130" t="s">
        <v>14354</v>
      </c>
      <c r="D1300" s="130" t="str">
        <f>VLOOKUP(B1300,managelist_20211101!$B$3:$C$10442,2,FALSE)</f>
        <v>引張試験</v>
      </c>
      <c r="E1300" s="130" t="s">
        <v>127</v>
      </c>
      <c r="F1300" s="130" t="s">
        <v>46</v>
      </c>
      <c r="G1300" s="130" t="s">
        <v>413</v>
      </c>
    </row>
    <row r="1301" spans="1:9" x14ac:dyDescent="0.15">
      <c r="A1301" s="130">
        <v>1300</v>
      </c>
      <c r="B1301" s="130" t="s">
        <v>10609</v>
      </c>
      <c r="C1301" s="130" t="s">
        <v>20633</v>
      </c>
      <c r="D1301" s="130" t="str">
        <f>VLOOKUP(B1301,managelist_20211101!$B$3:$C$10442,2,FALSE)</f>
        <v>安定処理工(バックホウ混合)</v>
      </c>
      <c r="E1301" s="130" t="s">
        <v>382</v>
      </c>
      <c r="F1301" s="130" t="s">
        <v>60</v>
      </c>
      <c r="G1301" s="130" t="s">
        <v>150</v>
      </c>
    </row>
    <row r="1302" spans="1:9" x14ac:dyDescent="0.15">
      <c r="A1302" s="130">
        <v>1301</v>
      </c>
      <c r="B1302" s="130" t="s">
        <v>23411</v>
      </c>
      <c r="C1302" s="130" t="s">
        <v>23412</v>
      </c>
      <c r="D1302" s="130" t="e">
        <f>VLOOKUP(B1302,managelist_20211101!$B$3:$C$10442,2,FALSE)</f>
        <v>#N/A</v>
      </c>
      <c r="E1302" s="130" t="s">
        <v>57</v>
      </c>
      <c r="F1302" s="130" t="s">
        <v>2909</v>
      </c>
      <c r="G1302" s="130" t="s">
        <v>2913</v>
      </c>
      <c r="H1302" s="130" t="s">
        <v>2914</v>
      </c>
    </row>
    <row r="1303" spans="1:9" x14ac:dyDescent="0.15">
      <c r="A1303" s="130">
        <v>1302</v>
      </c>
      <c r="B1303" s="130" t="s">
        <v>10106</v>
      </c>
      <c r="C1303" s="130" t="s">
        <v>20033</v>
      </c>
      <c r="D1303" s="130" t="str">
        <f>VLOOKUP(B1303,managelist_20211101!$B$3:$C$10442,2,FALSE)</f>
        <v>手作業による各種計測データの統合及びモデリング</v>
      </c>
      <c r="E1303" s="130" t="s">
        <v>342</v>
      </c>
      <c r="F1303" s="130" t="s">
        <v>390</v>
      </c>
      <c r="G1303" s="130" t="s">
        <v>390</v>
      </c>
      <c r="H1303" s="130" t="s">
        <v>171</v>
      </c>
    </row>
    <row r="1304" spans="1:9" x14ac:dyDescent="0.15">
      <c r="A1304" s="130">
        <v>1303</v>
      </c>
      <c r="B1304" s="130" t="s">
        <v>8453</v>
      </c>
      <c r="C1304" s="130" t="s">
        <v>18412</v>
      </c>
      <c r="D1304" s="130" t="str">
        <f>VLOOKUP(B1304,managelist_20211101!$B$3:$C$10442,2,FALSE)</f>
        <v>カットバックアスファルト系の常温合材</v>
      </c>
      <c r="E1304" s="130" t="s">
        <v>197</v>
      </c>
      <c r="F1304" s="130" t="s">
        <v>220</v>
      </c>
      <c r="G1304" s="130" t="s">
        <v>2842</v>
      </c>
    </row>
    <row r="1305" spans="1:9" x14ac:dyDescent="0.15">
      <c r="A1305" s="130">
        <v>1304</v>
      </c>
      <c r="B1305" s="130" t="s">
        <v>8452</v>
      </c>
      <c r="C1305" s="130" t="s">
        <v>18410</v>
      </c>
      <c r="D1305" s="130" t="str">
        <f>VLOOKUP(B1305,managelist_20211101!$B$3:$C$10442,2,FALSE)</f>
        <v>ポケットのある重力式擁壁</v>
      </c>
      <c r="E1305" s="130" t="s">
        <v>382</v>
      </c>
      <c r="F1305" s="130" t="s">
        <v>2</v>
      </c>
      <c r="G1305" s="130" t="s">
        <v>12028</v>
      </c>
    </row>
    <row r="1306" spans="1:9" x14ac:dyDescent="0.15">
      <c r="A1306" s="130">
        <v>1305</v>
      </c>
      <c r="B1306" s="130" t="s">
        <v>8451</v>
      </c>
      <c r="C1306" s="130" t="s">
        <v>18408</v>
      </c>
      <c r="D1306" s="130" t="str">
        <f>VLOOKUP(B1306,managelist_20211101!$B$3:$C$10442,2,FALSE)</f>
        <v>土工(掘削除去+汚泥廃棄物処理+清浄土埋め戻し)</v>
      </c>
      <c r="E1306" s="130" t="s">
        <v>72</v>
      </c>
      <c r="F1306" s="130" t="s">
        <v>74</v>
      </c>
    </row>
    <row r="1307" spans="1:9" x14ac:dyDescent="0.15">
      <c r="A1307" s="130">
        <v>1306</v>
      </c>
      <c r="B1307" s="130" t="s">
        <v>11322</v>
      </c>
      <c r="C1307" s="130" t="s">
        <v>21403</v>
      </c>
      <c r="D1307" s="130" t="str">
        <f>VLOOKUP(B1307,managelist_20211101!$B$3:$C$10442,2,FALSE)</f>
        <v>吹付枠工法(金網型枠)</v>
      </c>
      <c r="E1307" s="130" t="s">
        <v>382</v>
      </c>
      <c r="F1307" s="130" t="s">
        <v>166</v>
      </c>
      <c r="G1307" s="130" t="s">
        <v>2867</v>
      </c>
      <c r="H1307" s="130" t="s">
        <v>2059</v>
      </c>
    </row>
    <row r="1308" spans="1:9" x14ac:dyDescent="0.15">
      <c r="A1308" s="130">
        <v>1307</v>
      </c>
      <c r="B1308" s="130" t="s">
        <v>11321</v>
      </c>
      <c r="C1308" s="130" t="s">
        <v>21401</v>
      </c>
      <c r="D1308" s="130" t="str">
        <f>VLOOKUP(B1308,managelist_20211101!$B$3:$C$10442,2,FALSE)</f>
        <v>購入マサ土による埋戻し工</v>
      </c>
      <c r="E1308" s="130" t="s">
        <v>380</v>
      </c>
      <c r="F1308" s="130" t="s">
        <v>380</v>
      </c>
      <c r="G1308" s="130" t="s">
        <v>2902</v>
      </c>
    </row>
    <row r="1309" spans="1:9" x14ac:dyDescent="0.15">
      <c r="A1309" s="130">
        <v>1308</v>
      </c>
      <c r="B1309" s="130" t="s">
        <v>11320</v>
      </c>
      <c r="C1309" s="130" t="s">
        <v>21398</v>
      </c>
      <c r="D1309" s="130" t="str">
        <f>VLOOKUP(B1309,managelist_20211101!$B$3:$C$10442,2,FALSE)</f>
        <v>スローダウン機能付エンジン溶接機</v>
      </c>
      <c r="E1309" s="130" t="s">
        <v>495</v>
      </c>
      <c r="F1309" s="130" t="s">
        <v>1633</v>
      </c>
    </row>
    <row r="1310" spans="1:9" x14ac:dyDescent="0.15">
      <c r="A1310" s="130">
        <v>1309</v>
      </c>
      <c r="B1310" s="130" t="s">
        <v>11319</v>
      </c>
      <c r="C1310" s="130" t="s">
        <v>21396</v>
      </c>
      <c r="D1310" s="130" t="str">
        <f>VLOOKUP(B1310,managelist_20211101!$B$3:$C$10442,2,FALSE)</f>
        <v>浮体構造物(傾斜・転倒抑制なし)</v>
      </c>
      <c r="E1310" s="130" t="s">
        <v>473</v>
      </c>
      <c r="F1310" s="130" t="s">
        <v>475</v>
      </c>
    </row>
    <row r="1311" spans="1:9" x14ac:dyDescent="0.15">
      <c r="A1311" s="130">
        <v>1310</v>
      </c>
      <c r="B1311" s="130" t="s">
        <v>6569</v>
      </c>
      <c r="C1311" s="130" t="s">
        <v>16039</v>
      </c>
      <c r="D1311" s="130" t="str">
        <f>VLOOKUP(B1311,managelist_20211101!$B$3:$C$10442,2,FALSE)</f>
        <v>枠組足場</v>
      </c>
      <c r="E1311" s="130" t="s">
        <v>12</v>
      </c>
      <c r="F1311" s="130" t="s">
        <v>15</v>
      </c>
      <c r="G1311" s="130" t="s">
        <v>2881</v>
      </c>
    </row>
    <row r="1312" spans="1:9" x14ac:dyDescent="0.15">
      <c r="A1312" s="130">
        <v>1311</v>
      </c>
      <c r="B1312" s="130" t="s">
        <v>6568</v>
      </c>
      <c r="C1312" s="130" t="s">
        <v>16037</v>
      </c>
      <c r="D1312" s="130" t="str">
        <f>VLOOKUP(B1312,managelist_20211101!$B$3:$C$10442,2,FALSE)</f>
        <v>プレキャストコンクリートブロック基礎</v>
      </c>
      <c r="E1312" s="130" t="s">
        <v>443</v>
      </c>
      <c r="F1312" s="130" t="s">
        <v>444</v>
      </c>
      <c r="G1312" s="130" t="s">
        <v>2893</v>
      </c>
    </row>
    <row r="1313" spans="1:9" x14ac:dyDescent="0.15">
      <c r="A1313" s="130">
        <v>1312</v>
      </c>
      <c r="B1313" s="130" t="s">
        <v>6567</v>
      </c>
      <c r="C1313" s="130" t="s">
        <v>16035</v>
      </c>
      <c r="D1313" s="130" t="str">
        <f>VLOOKUP(B1313,managelist_20211101!$B$3:$C$10442,2,FALSE)</f>
        <v>内階段+開口部による昇降用枠組足場</v>
      </c>
      <c r="E1313" s="130" t="s">
        <v>12</v>
      </c>
      <c r="F1313" s="130" t="s">
        <v>15</v>
      </c>
      <c r="G1313" s="130" t="s">
        <v>2881</v>
      </c>
    </row>
    <row r="1314" spans="1:9" x14ac:dyDescent="0.15">
      <c r="A1314" s="130">
        <v>1313</v>
      </c>
      <c r="B1314" s="130" t="s">
        <v>6566</v>
      </c>
      <c r="C1314" s="130" t="s">
        <v>16034</v>
      </c>
      <c r="D1314" s="130" t="str">
        <f>VLOOKUP(B1314,managelist_20211101!$B$3:$C$10442,2,FALSE)</f>
        <v>鉄筋格子</v>
      </c>
      <c r="E1314" s="130" t="s">
        <v>443</v>
      </c>
      <c r="F1314" s="130" t="s">
        <v>444</v>
      </c>
      <c r="G1314" s="130" t="s">
        <v>12185</v>
      </c>
    </row>
    <row r="1315" spans="1:9" x14ac:dyDescent="0.15">
      <c r="A1315" s="130">
        <v>1314</v>
      </c>
      <c r="B1315" s="130" t="s">
        <v>6565</v>
      </c>
      <c r="C1315" s="130" t="s">
        <v>16032</v>
      </c>
      <c r="D1315" s="130" t="str">
        <f>VLOOKUP(B1315,managelist_20211101!$B$3:$C$10442,2,FALSE)</f>
        <v>セントルのシート養生とヒーターによる加温</v>
      </c>
      <c r="E1315" s="130" t="s">
        <v>342</v>
      </c>
      <c r="F1315" s="130" t="s">
        <v>343</v>
      </c>
      <c r="G1315" s="130" t="s">
        <v>2855</v>
      </c>
    </row>
    <row r="1316" spans="1:9" x14ac:dyDescent="0.15">
      <c r="A1316" s="130">
        <v>1315</v>
      </c>
      <c r="B1316" s="130" t="s">
        <v>6564</v>
      </c>
      <c r="C1316" s="130" t="s">
        <v>16030</v>
      </c>
      <c r="D1316" s="130" t="str">
        <f>VLOOKUP(B1316,managelist_20211101!$B$3:$C$10442,2,FALSE)</f>
        <v>段取り鉄筋の溶接による連結</v>
      </c>
      <c r="E1316" s="130" t="s">
        <v>11</v>
      </c>
      <c r="F1316" s="130" t="s">
        <v>11</v>
      </c>
      <c r="G1316" s="130" t="s">
        <v>124</v>
      </c>
      <c r="H1316" s="130" t="s">
        <v>124</v>
      </c>
    </row>
    <row r="1317" spans="1:9" x14ac:dyDescent="0.15">
      <c r="A1317" s="130">
        <v>1316</v>
      </c>
      <c r="B1317" s="130" t="s">
        <v>6563</v>
      </c>
      <c r="C1317" s="130" t="s">
        <v>16029</v>
      </c>
      <c r="D1317" s="130" t="str">
        <f>VLOOKUP(B1317,managelist_20211101!$B$3:$C$10442,2,FALSE)</f>
        <v>掘削・目視・復旧による調査</v>
      </c>
      <c r="E1317" s="130" t="s">
        <v>127</v>
      </c>
      <c r="F1317" s="130" t="s">
        <v>46</v>
      </c>
      <c r="G1317" s="130" t="s">
        <v>413</v>
      </c>
    </row>
    <row r="1318" spans="1:9" x14ac:dyDescent="0.15">
      <c r="A1318" s="130">
        <v>1317</v>
      </c>
      <c r="B1318" s="130" t="s">
        <v>6562</v>
      </c>
      <c r="C1318" s="130" t="s">
        <v>16016</v>
      </c>
      <c r="D1318" s="130" t="str">
        <f>VLOOKUP(B1318,managelist_20211101!$B$3:$C$10442,2,FALSE)</f>
        <v>紐絶縁体型漏えい同軸ケーブル</v>
      </c>
      <c r="E1318" s="130" t="s">
        <v>54</v>
      </c>
      <c r="F1318" s="130" t="s">
        <v>56</v>
      </c>
      <c r="G1318" s="130" t="s">
        <v>12337</v>
      </c>
      <c r="H1318" s="130" t="s">
        <v>12156</v>
      </c>
    </row>
    <row r="1319" spans="1:9" x14ac:dyDescent="0.15">
      <c r="A1319" s="130">
        <v>1318</v>
      </c>
      <c r="B1319" s="130" t="s">
        <v>11318</v>
      </c>
      <c r="C1319" s="130" t="s">
        <v>21394</v>
      </c>
      <c r="D1319" s="130" t="str">
        <f>VLOOKUP(B1319,managelist_20211101!$B$3:$C$10442,2,FALSE)</f>
        <v>駆動・走行に関する装置を全て扉体に設置する電動横引きゲート</v>
      </c>
      <c r="E1319" s="130" t="s">
        <v>489</v>
      </c>
      <c r="F1319" s="130" t="s">
        <v>490</v>
      </c>
      <c r="G1319" s="130" t="s">
        <v>2859</v>
      </c>
    </row>
    <row r="1320" spans="1:9" x14ac:dyDescent="0.15">
      <c r="A1320" s="130">
        <v>1319</v>
      </c>
      <c r="B1320" s="130" t="s">
        <v>11317</v>
      </c>
      <c r="C1320" s="130" t="s">
        <v>21392</v>
      </c>
      <c r="D1320" s="130" t="str">
        <f>VLOOKUP(B1320,managelist_20211101!$B$3:$C$10442,2,FALSE)</f>
        <v>橋梁用埋設型伸縮継手(加熱合材)</v>
      </c>
      <c r="E1320" s="130" t="s">
        <v>466</v>
      </c>
      <c r="F1320" s="130" t="s">
        <v>556</v>
      </c>
    </row>
    <row r="1321" spans="1:9" x14ac:dyDescent="0.15">
      <c r="A1321" s="130">
        <v>1320</v>
      </c>
      <c r="B1321" s="130" t="s">
        <v>11316</v>
      </c>
      <c r="C1321" s="130" t="s">
        <v>21390</v>
      </c>
      <c r="D1321" s="130" t="str">
        <f>VLOOKUP(B1321,managelist_20211101!$B$3:$C$10442,2,FALSE)</f>
        <v>表層・基層2層切削オーバーレイ工法(排水性舗装)</v>
      </c>
      <c r="E1321" s="130" t="s">
        <v>197</v>
      </c>
      <c r="F1321" s="130" t="s">
        <v>220</v>
      </c>
      <c r="G1321" s="130" t="s">
        <v>150</v>
      </c>
    </row>
    <row r="1322" spans="1:9" x14ac:dyDescent="0.15">
      <c r="A1322" s="130">
        <v>1321</v>
      </c>
      <c r="B1322" s="130" t="s">
        <v>22429</v>
      </c>
      <c r="C1322" s="130" t="s">
        <v>20031</v>
      </c>
      <c r="D1322" s="130" t="str">
        <f>VLOOKUP(B1322,managelist_20211101!$B$3:$C$10442,2,FALSE)</f>
        <v>ポリエチレン等の合成樹脂からなるブルーシート養生</v>
      </c>
      <c r="E1322" s="130" t="s">
        <v>382</v>
      </c>
      <c r="F1322" s="130" t="s">
        <v>166</v>
      </c>
      <c r="G1322" s="130" t="s">
        <v>150</v>
      </c>
    </row>
    <row r="1323" spans="1:9" x14ac:dyDescent="0.15">
      <c r="A1323" s="130">
        <v>1322</v>
      </c>
      <c r="B1323" s="130" t="s">
        <v>10608</v>
      </c>
      <c r="C1323" s="130" t="s">
        <v>20631</v>
      </c>
      <c r="D1323" s="130" t="str">
        <f>VLOOKUP(B1323,managelist_20211101!$B$3:$C$10442,2,FALSE)</f>
        <v>垂直目視確認を伴うスタッド上向き溶接</v>
      </c>
      <c r="E1323" s="130" t="s">
        <v>197</v>
      </c>
      <c r="F1323" s="130" t="s">
        <v>200</v>
      </c>
      <c r="G1323" s="130" t="s">
        <v>150</v>
      </c>
      <c r="I1323" s="130" t="s">
        <v>381</v>
      </c>
    </row>
    <row r="1324" spans="1:9" x14ac:dyDescent="0.15">
      <c r="A1324" s="130">
        <v>1323</v>
      </c>
      <c r="B1324" s="130" t="s">
        <v>10607</v>
      </c>
      <c r="C1324" s="130" t="s">
        <v>20629</v>
      </c>
      <c r="D1324" s="130" t="str">
        <f>VLOOKUP(B1324,managelist_20211101!$B$3:$C$10442,2,FALSE)</f>
        <v>交通規制と舗装版撤去が必要な摩擦接合用高強度ボルトによる鋼板補強</v>
      </c>
      <c r="E1324" s="130" t="s">
        <v>197</v>
      </c>
      <c r="F1324" s="130" t="s">
        <v>200</v>
      </c>
      <c r="G1324" s="130" t="s">
        <v>150</v>
      </c>
    </row>
    <row r="1325" spans="1:9" x14ac:dyDescent="0.15">
      <c r="A1325" s="130">
        <v>1324</v>
      </c>
      <c r="B1325" s="130" t="s">
        <v>10606</v>
      </c>
      <c r="C1325" s="130" t="s">
        <v>20628</v>
      </c>
      <c r="D1325" s="130" t="str">
        <f>VLOOKUP(B1325,managelist_20211101!$B$3:$C$10442,2,FALSE)</f>
        <v>ファン式送気装置+送風管</v>
      </c>
      <c r="E1325" s="130" t="s">
        <v>526</v>
      </c>
      <c r="F1325" s="130" t="s">
        <v>529</v>
      </c>
    </row>
    <row r="1326" spans="1:9" x14ac:dyDescent="0.15">
      <c r="A1326" s="130">
        <v>1325</v>
      </c>
      <c r="B1326" s="130" t="s">
        <v>8450</v>
      </c>
      <c r="C1326" s="130" t="s">
        <v>18406</v>
      </c>
      <c r="D1326" s="130" t="str">
        <f>VLOOKUP(B1326,managelist_20211101!$B$3:$C$10442,2,FALSE)</f>
        <v>人員の手入力による建設機械等の稼働状況を記録し整理</v>
      </c>
      <c r="E1326" s="130" t="s">
        <v>380</v>
      </c>
      <c r="F1326" s="130" t="s">
        <v>390</v>
      </c>
      <c r="G1326" s="130" t="s">
        <v>390</v>
      </c>
      <c r="H1326" s="130" t="s">
        <v>2850</v>
      </c>
    </row>
    <row r="1327" spans="1:9" x14ac:dyDescent="0.15">
      <c r="A1327" s="130">
        <v>1326</v>
      </c>
      <c r="B1327" s="130" t="s">
        <v>8449</v>
      </c>
      <c r="C1327" s="130" t="s">
        <v>18404</v>
      </c>
      <c r="D1327" s="130" t="str">
        <f>VLOOKUP(B1327,managelist_20211101!$B$3:$C$10442,2,FALSE)</f>
        <v>建わく用脚柱ジョイント</v>
      </c>
      <c r="E1327" s="130" t="s">
        <v>12</v>
      </c>
      <c r="F1327" s="130" t="s">
        <v>15</v>
      </c>
      <c r="G1327" s="130" t="s">
        <v>2881</v>
      </c>
    </row>
    <row r="1328" spans="1:9" x14ac:dyDescent="0.15">
      <c r="A1328" s="130">
        <v>1327</v>
      </c>
      <c r="B1328" s="130" t="s">
        <v>23413</v>
      </c>
      <c r="C1328" s="130" t="s">
        <v>23414</v>
      </c>
      <c r="D1328" s="130" t="e">
        <f>VLOOKUP(B1328,managelist_20211101!$B$3:$C$10442,2,FALSE)</f>
        <v>#N/A</v>
      </c>
      <c r="E1328" s="130" t="s">
        <v>57</v>
      </c>
      <c r="F1328" s="130" t="s">
        <v>533</v>
      </c>
      <c r="G1328" s="130" t="s">
        <v>533</v>
      </c>
    </row>
    <row r="1329" spans="1:11" x14ac:dyDescent="0.15">
      <c r="A1329" s="130">
        <v>1328</v>
      </c>
      <c r="B1329" s="130" t="s">
        <v>23415</v>
      </c>
      <c r="C1329" s="130" t="s">
        <v>23416</v>
      </c>
      <c r="D1329" s="130" t="e">
        <f>VLOOKUP(B1329,managelist_20211101!$B$3:$C$10442,2,FALSE)</f>
        <v>#N/A</v>
      </c>
      <c r="E1329" s="130" t="s">
        <v>57</v>
      </c>
      <c r="F1329" s="130" t="s">
        <v>514</v>
      </c>
      <c r="G1329" s="130" t="s">
        <v>390</v>
      </c>
    </row>
    <row r="1330" spans="1:11" x14ac:dyDescent="0.15">
      <c r="A1330" s="130">
        <v>1329</v>
      </c>
      <c r="B1330" s="130" t="s">
        <v>23417</v>
      </c>
      <c r="C1330" s="130" t="s">
        <v>23418</v>
      </c>
      <c r="D1330" s="130" t="e">
        <f>VLOOKUP(B1330,managelist_20211101!$B$3:$C$10442,2,FALSE)</f>
        <v>#N/A</v>
      </c>
      <c r="E1330" s="130" t="s">
        <v>57</v>
      </c>
      <c r="F1330" s="130" t="s">
        <v>22320</v>
      </c>
      <c r="G1330" s="130" t="s">
        <v>22356</v>
      </c>
      <c r="H1330" s="130" t="s">
        <v>22251</v>
      </c>
    </row>
    <row r="1331" spans="1:11" x14ac:dyDescent="0.15">
      <c r="A1331" s="130">
        <v>1330</v>
      </c>
      <c r="B1331" s="130" t="s">
        <v>8448</v>
      </c>
      <c r="C1331" s="130" t="s">
        <v>18402</v>
      </c>
      <c r="D1331" s="130" t="str">
        <f>VLOOKUP(B1331,managelist_20211101!$B$3:$C$10442,2,FALSE)</f>
        <v>水道配水用ポリエチレン管の現場での被覆工事</v>
      </c>
      <c r="E1331" s="130" t="s">
        <v>526</v>
      </c>
      <c r="F1331" s="130" t="s">
        <v>12233</v>
      </c>
    </row>
    <row r="1332" spans="1:11" x14ac:dyDescent="0.15">
      <c r="A1332" s="130">
        <v>1331</v>
      </c>
      <c r="B1332" s="130" t="s">
        <v>8447</v>
      </c>
      <c r="C1332" s="130" t="s">
        <v>18399</v>
      </c>
      <c r="D1332" s="130" t="str">
        <f>VLOOKUP(B1332,managelist_20211101!$B$3:$C$10442,2,FALSE)</f>
        <v>遠心式渦巻式水中ポンプ</v>
      </c>
      <c r="E1332" s="130" t="s">
        <v>489</v>
      </c>
      <c r="F1332" s="130" t="s">
        <v>12242</v>
      </c>
    </row>
    <row r="1333" spans="1:11" x14ac:dyDescent="0.15">
      <c r="A1333" s="130">
        <v>1332</v>
      </c>
      <c r="B1333" s="130" t="s">
        <v>22430</v>
      </c>
      <c r="C1333" s="130" t="s">
        <v>18397</v>
      </c>
      <c r="D1333" s="130" t="str">
        <f>VLOOKUP(B1333,managelist_20211101!$B$3:$C$10442,2,FALSE)</f>
        <v>石油由来ポリエステル袋型根固め工法用袋材</v>
      </c>
      <c r="E1333" s="130" t="s">
        <v>22</v>
      </c>
      <c r="F1333" s="130" t="s">
        <v>446</v>
      </c>
    </row>
    <row r="1334" spans="1:11" x14ac:dyDescent="0.15">
      <c r="A1334" s="130">
        <v>1333</v>
      </c>
      <c r="B1334" s="130" t="s">
        <v>2994</v>
      </c>
      <c r="C1334" s="130" t="s">
        <v>21388</v>
      </c>
      <c r="D1334" s="130" t="str">
        <f>VLOOKUP(B1334,managelist_20211101!$B$3:$C$10442,2,FALSE)</f>
        <v>路面性状測定車による路面性状測定</v>
      </c>
      <c r="E1334" s="130" t="s">
        <v>127</v>
      </c>
      <c r="F1334" s="130" t="s">
        <v>46</v>
      </c>
      <c r="G1334" s="130" t="s">
        <v>413</v>
      </c>
      <c r="I1334" s="130" t="s">
        <v>381</v>
      </c>
    </row>
    <row r="1335" spans="1:11" x14ac:dyDescent="0.15">
      <c r="A1335" s="130">
        <v>1334</v>
      </c>
      <c r="B1335" s="130" t="s">
        <v>8446</v>
      </c>
      <c r="C1335" s="130" t="s">
        <v>18395</v>
      </c>
      <c r="D1335" s="130" t="str">
        <f>VLOOKUP(B1335,managelist_20211101!$B$3:$C$10442,2,FALSE)</f>
        <v>路面性状自動測定技術および地中レーダ探査(車載型による路面下空洞調査)</v>
      </c>
      <c r="E1335" s="130" t="s">
        <v>127</v>
      </c>
      <c r="F1335" s="130" t="s">
        <v>129</v>
      </c>
      <c r="G1335" s="130" t="s">
        <v>150</v>
      </c>
      <c r="I1335" s="130" t="s">
        <v>381</v>
      </c>
      <c r="K1335" s="130" t="s">
        <v>381</v>
      </c>
    </row>
    <row r="1336" spans="1:11" x14ac:dyDescent="0.15">
      <c r="A1336" s="130">
        <v>1335</v>
      </c>
      <c r="B1336" s="130" t="s">
        <v>8445</v>
      </c>
      <c r="C1336" s="130" t="s">
        <v>18393</v>
      </c>
      <c r="D1336" s="130" t="str">
        <f>VLOOKUP(B1336,managelist_20211101!$B$3:$C$10442,2,FALSE)</f>
        <v>オペレータや計測員の目視</v>
      </c>
      <c r="E1336" s="130" t="s">
        <v>380</v>
      </c>
      <c r="F1336" s="130" t="s">
        <v>380</v>
      </c>
      <c r="G1336" s="130" t="s">
        <v>2849</v>
      </c>
    </row>
    <row r="1337" spans="1:11" x14ac:dyDescent="0.15">
      <c r="A1337" s="130">
        <v>1336</v>
      </c>
      <c r="B1337" s="130" t="s">
        <v>8444</v>
      </c>
      <c r="C1337" s="130" t="s">
        <v>18391</v>
      </c>
      <c r="D1337" s="130" t="str">
        <f>VLOOKUP(B1337,managelist_20211101!$B$3:$C$10442,2,FALSE)</f>
        <v>無機質資材(パーライト等)による土壌の物理性改善</v>
      </c>
      <c r="E1337" s="130" t="s">
        <v>380</v>
      </c>
      <c r="F1337" s="130" t="s">
        <v>431</v>
      </c>
    </row>
    <row r="1338" spans="1:11" x14ac:dyDescent="0.15">
      <c r="A1338" s="130">
        <v>1337</v>
      </c>
      <c r="B1338" s="130" t="s">
        <v>2995</v>
      </c>
      <c r="C1338" s="130" t="s">
        <v>18389</v>
      </c>
      <c r="D1338" s="130" t="str">
        <f>VLOOKUP(B1338,managelist_20211101!$B$3:$C$10442,2,FALSE)</f>
        <v>専用測定車両による路面性状調査</v>
      </c>
      <c r="E1338" s="130" t="s">
        <v>49</v>
      </c>
      <c r="F1338" s="130" t="s">
        <v>12323</v>
      </c>
    </row>
    <row r="1339" spans="1:11" x14ac:dyDescent="0.15">
      <c r="A1339" s="130">
        <v>1338</v>
      </c>
      <c r="B1339" s="130" t="s">
        <v>23419</v>
      </c>
      <c r="C1339" s="130" t="s">
        <v>23420</v>
      </c>
      <c r="D1339" s="130" t="e">
        <f>VLOOKUP(B1339,managelist_20211101!$B$3:$C$10442,2,FALSE)</f>
        <v>#N/A</v>
      </c>
      <c r="E1339" s="130" t="s">
        <v>57</v>
      </c>
      <c r="F1339" s="130" t="s">
        <v>22313</v>
      </c>
      <c r="G1339" s="130" t="s">
        <v>150</v>
      </c>
      <c r="I1339" s="130" t="s">
        <v>381</v>
      </c>
      <c r="K1339" s="130" t="s">
        <v>381</v>
      </c>
    </row>
    <row r="1340" spans="1:11" x14ac:dyDescent="0.15">
      <c r="A1340" s="130">
        <v>1339</v>
      </c>
      <c r="B1340" s="130" t="s">
        <v>8443</v>
      </c>
      <c r="C1340" s="130" t="s">
        <v>18388</v>
      </c>
      <c r="D1340" s="130" t="str">
        <f>VLOOKUP(B1340,managelist_20211101!$B$3:$C$10442,2,FALSE)</f>
        <v>高炉セメントB種</v>
      </c>
      <c r="E1340" s="130" t="s">
        <v>380</v>
      </c>
      <c r="F1340" s="130" t="s">
        <v>431</v>
      </c>
    </row>
    <row r="1341" spans="1:11" x14ac:dyDescent="0.15">
      <c r="A1341" s="130">
        <v>1340</v>
      </c>
      <c r="B1341" s="130" t="s">
        <v>10605</v>
      </c>
      <c r="C1341" s="130" t="s">
        <v>20626</v>
      </c>
      <c r="D1341" s="130" t="str">
        <f>VLOOKUP(B1341,managelist_20211101!$B$3:$C$10442,2,FALSE)</f>
        <v>溶融亜鉛めっき アンカーボルト(HDZ35)</v>
      </c>
      <c r="E1341" s="130" t="s">
        <v>443</v>
      </c>
      <c r="F1341" s="130" t="s">
        <v>184</v>
      </c>
      <c r="G1341" s="130" t="s">
        <v>2900</v>
      </c>
    </row>
    <row r="1342" spans="1:11" x14ac:dyDescent="0.15">
      <c r="A1342" s="130">
        <v>1341</v>
      </c>
      <c r="B1342" s="130" t="s">
        <v>10604</v>
      </c>
      <c r="C1342" s="130" t="s">
        <v>20624</v>
      </c>
      <c r="D1342" s="130" t="str">
        <f>VLOOKUP(B1342,managelist_20211101!$B$3:$C$10442,2,FALSE)</f>
        <v>レベル・スチールテープを用いた位置出し及び出来形管理</v>
      </c>
      <c r="E1342" s="130" t="s">
        <v>382</v>
      </c>
      <c r="F1342" s="130" t="s">
        <v>60</v>
      </c>
      <c r="G1342" s="130" t="s">
        <v>390</v>
      </c>
      <c r="H1342" s="130" t="s">
        <v>171</v>
      </c>
    </row>
    <row r="1343" spans="1:11" x14ac:dyDescent="0.15">
      <c r="A1343" s="130">
        <v>1342</v>
      </c>
      <c r="B1343" s="130" t="s">
        <v>22431</v>
      </c>
      <c r="C1343" s="130" t="s">
        <v>20623</v>
      </c>
      <c r="D1343" s="130" t="str">
        <f>VLOOKUP(B1343,managelist_20211101!$B$3:$C$10442,2,FALSE)</f>
        <v>大口径ボーリングマシン工</v>
      </c>
      <c r="E1343" s="130" t="s">
        <v>58</v>
      </c>
      <c r="F1343" s="130" t="s">
        <v>347</v>
      </c>
      <c r="G1343" s="130" t="s">
        <v>12090</v>
      </c>
    </row>
    <row r="1344" spans="1:11" x14ac:dyDescent="0.15">
      <c r="A1344" s="130">
        <v>1343</v>
      </c>
      <c r="B1344" s="130" t="s">
        <v>10603</v>
      </c>
      <c r="C1344" s="130" t="s">
        <v>20621</v>
      </c>
      <c r="D1344" s="130" t="str">
        <f>VLOOKUP(B1344,managelist_20211101!$B$3:$C$10442,2,FALSE)</f>
        <v>金属製ブッシュローラ型レーキチェーン式除塵機</v>
      </c>
      <c r="E1344" s="130" t="s">
        <v>489</v>
      </c>
      <c r="F1344" s="130" t="s">
        <v>172</v>
      </c>
      <c r="G1344" s="130" t="s">
        <v>12306</v>
      </c>
      <c r="I1344" s="130" t="s">
        <v>381</v>
      </c>
    </row>
    <row r="1345" spans="1:11" x14ac:dyDescent="0.15">
      <c r="A1345" s="130">
        <v>1344</v>
      </c>
      <c r="B1345" s="130" t="s">
        <v>8442</v>
      </c>
      <c r="C1345" s="130" t="s">
        <v>18387</v>
      </c>
      <c r="D1345" s="130" t="str">
        <f>VLOOKUP(B1345,managelist_20211101!$B$3:$C$10442,2,FALSE)</f>
        <v>先行手すりを含む枠組足場</v>
      </c>
      <c r="E1345" s="130" t="s">
        <v>12</v>
      </c>
      <c r="F1345" s="130" t="s">
        <v>15</v>
      </c>
      <c r="G1345" s="130" t="s">
        <v>2881</v>
      </c>
    </row>
    <row r="1346" spans="1:11" x14ac:dyDescent="0.15">
      <c r="A1346" s="130">
        <v>1345</v>
      </c>
      <c r="B1346" s="130" t="s">
        <v>2996</v>
      </c>
      <c r="C1346" s="130" t="s">
        <v>18385</v>
      </c>
      <c r="D1346" s="130" t="str">
        <f>VLOOKUP(B1346,managelist_20211101!$B$3:$C$10442,2,FALSE)</f>
        <v>目視による点検</v>
      </c>
      <c r="E1346" s="130" t="s">
        <v>127</v>
      </c>
      <c r="F1346" s="130" t="s">
        <v>46</v>
      </c>
      <c r="G1346" s="130" t="s">
        <v>413</v>
      </c>
    </row>
    <row r="1347" spans="1:11" x14ac:dyDescent="0.15">
      <c r="A1347" s="130">
        <v>1346</v>
      </c>
      <c r="B1347" s="130" t="s">
        <v>2997</v>
      </c>
      <c r="C1347" s="130" t="s">
        <v>18383</v>
      </c>
      <c r="D1347" s="130" t="str">
        <f>VLOOKUP(B1347,managelist_20211101!$B$3:$C$10442,2,FALSE)</f>
        <v>3mプロフィールメータ(人力けん引)</v>
      </c>
      <c r="E1347" s="130" t="s">
        <v>127</v>
      </c>
      <c r="F1347" s="130" t="s">
        <v>128</v>
      </c>
      <c r="G1347" s="130" t="s">
        <v>448</v>
      </c>
      <c r="I1347" s="130" t="s">
        <v>381</v>
      </c>
      <c r="K1347" s="130" t="s">
        <v>381</v>
      </c>
    </row>
    <row r="1348" spans="1:11" x14ac:dyDescent="0.15">
      <c r="A1348" s="130">
        <v>1347</v>
      </c>
      <c r="B1348" s="130" t="s">
        <v>8441</v>
      </c>
      <c r="C1348" s="130" t="s">
        <v>18381</v>
      </c>
      <c r="D1348" s="130" t="str">
        <f>VLOOKUP(B1348,managelist_20211101!$B$3:$C$10442,2,FALSE)</f>
        <v>1側線での地中レーダ探査</v>
      </c>
      <c r="E1348" s="130" t="s">
        <v>127</v>
      </c>
      <c r="F1348" s="130" t="s">
        <v>46</v>
      </c>
      <c r="G1348" s="130" t="s">
        <v>413</v>
      </c>
      <c r="I1348" s="130" t="s">
        <v>381</v>
      </c>
      <c r="K1348" s="130" t="s">
        <v>381</v>
      </c>
    </row>
    <row r="1349" spans="1:11" x14ac:dyDescent="0.15">
      <c r="A1349" s="130">
        <v>1348</v>
      </c>
      <c r="B1349" s="130" t="s">
        <v>22432</v>
      </c>
      <c r="C1349" s="130" t="s">
        <v>20030</v>
      </c>
      <c r="D1349" s="130" t="str">
        <f>VLOOKUP(B1349,managelist_20211101!$B$3:$C$10442,2,FALSE)</f>
        <v>RI計法による密度管理試験</v>
      </c>
      <c r="E1349" s="130" t="s">
        <v>380</v>
      </c>
      <c r="F1349" s="130" t="s">
        <v>380</v>
      </c>
      <c r="G1349" s="130" t="s">
        <v>2904</v>
      </c>
    </row>
    <row r="1350" spans="1:11" x14ac:dyDescent="0.15">
      <c r="A1350" s="130">
        <v>1349</v>
      </c>
      <c r="B1350" s="130" t="s">
        <v>2998</v>
      </c>
      <c r="C1350" s="130" t="s">
        <v>18380</v>
      </c>
      <c r="D1350" s="130" t="str">
        <f>VLOOKUP(B1350,managelist_20211101!$B$3:$C$10442,2,FALSE)</f>
        <v>路面性状自動測定装置</v>
      </c>
      <c r="E1350" s="130" t="s">
        <v>127</v>
      </c>
      <c r="F1350" s="130" t="s">
        <v>48</v>
      </c>
      <c r="I1350" s="130" t="s">
        <v>381</v>
      </c>
    </row>
    <row r="1351" spans="1:11" x14ac:dyDescent="0.15">
      <c r="A1351" s="130">
        <v>1350</v>
      </c>
      <c r="B1351" s="130" t="s">
        <v>8440</v>
      </c>
      <c r="C1351" s="130" t="s">
        <v>18378</v>
      </c>
      <c r="D1351" s="130" t="str">
        <f>VLOOKUP(B1351,managelist_20211101!$B$3:$C$10442,2,FALSE)</f>
        <v>センターホール型鉄筋アンカー引張試験機</v>
      </c>
      <c r="E1351" s="130" t="s">
        <v>127</v>
      </c>
      <c r="F1351" s="130" t="s">
        <v>46</v>
      </c>
      <c r="G1351" s="130" t="s">
        <v>413</v>
      </c>
      <c r="I1351" s="130" t="s">
        <v>381</v>
      </c>
      <c r="K1351" s="130" t="s">
        <v>381</v>
      </c>
    </row>
    <row r="1352" spans="1:11" x14ac:dyDescent="0.15">
      <c r="A1352" s="130">
        <v>1351</v>
      </c>
      <c r="B1352" s="130" t="s">
        <v>11765</v>
      </c>
      <c r="C1352" s="130" t="s">
        <v>21826</v>
      </c>
      <c r="D1352" s="130" t="str">
        <f>VLOOKUP(B1352,managelist_20211101!$B$3:$C$10442,2,FALSE)</f>
        <v>橋梁用床版水抜き管(溶融亜鉛メッキ使用)</v>
      </c>
      <c r="E1352" s="130" t="s">
        <v>466</v>
      </c>
      <c r="F1352" s="130" t="s">
        <v>550</v>
      </c>
    </row>
    <row r="1353" spans="1:11" x14ac:dyDescent="0.15">
      <c r="A1353" s="130">
        <v>1352</v>
      </c>
      <c r="B1353" s="130" t="s">
        <v>8439</v>
      </c>
      <c r="C1353" s="130" t="s">
        <v>18376</v>
      </c>
      <c r="D1353" s="130" t="str">
        <f>VLOOKUP(B1353,managelist_20211101!$B$3:$C$10442,2,FALSE)</f>
        <v>仮桟橋工</v>
      </c>
      <c r="E1353" s="130" t="s">
        <v>12</v>
      </c>
      <c r="F1353" s="130" t="s">
        <v>168</v>
      </c>
    </row>
    <row r="1354" spans="1:11" x14ac:dyDescent="0.15">
      <c r="A1354" s="130">
        <v>1353</v>
      </c>
      <c r="B1354" s="130" t="s">
        <v>8438</v>
      </c>
      <c r="C1354" s="130" t="s">
        <v>18374</v>
      </c>
      <c r="D1354" s="130" t="str">
        <f>VLOOKUP(B1354,managelist_20211101!$B$3:$C$10442,2,FALSE)</f>
        <v>オペレータが丁張りを見ながらブルドーザを操作する技術</v>
      </c>
      <c r="E1354" s="130" t="s">
        <v>380</v>
      </c>
      <c r="F1354" s="130" t="s">
        <v>380</v>
      </c>
      <c r="G1354" s="130" t="s">
        <v>2894</v>
      </c>
    </row>
    <row r="1355" spans="1:11" x14ac:dyDescent="0.15">
      <c r="A1355" s="130">
        <v>1354</v>
      </c>
      <c r="B1355" s="130" t="s">
        <v>6557</v>
      </c>
      <c r="C1355" s="130" t="s">
        <v>16027</v>
      </c>
      <c r="D1355" s="130" t="str">
        <f>VLOOKUP(B1355,managelist_20211101!$B$3:$C$10442,2,FALSE)</f>
        <v>路側工+現場打ちL型側溝</v>
      </c>
      <c r="E1355" s="130" t="s">
        <v>382</v>
      </c>
      <c r="F1355" s="130" t="s">
        <v>331</v>
      </c>
      <c r="G1355" s="130" t="s">
        <v>2834</v>
      </c>
      <c r="H1355" s="130" t="s">
        <v>2835</v>
      </c>
    </row>
    <row r="1356" spans="1:11" x14ac:dyDescent="0.15">
      <c r="A1356" s="130">
        <v>1355</v>
      </c>
      <c r="B1356" s="130" t="s">
        <v>6555</v>
      </c>
      <c r="C1356" s="130" t="s">
        <v>16022</v>
      </c>
      <c r="D1356" s="130" t="str">
        <f>VLOOKUP(B1356,managelist_20211101!$B$3:$C$10442,2,FALSE)</f>
        <v>表計算ソフトによる工程表の作成</v>
      </c>
      <c r="E1356" s="130" t="s">
        <v>495</v>
      </c>
      <c r="F1356" s="130" t="s">
        <v>390</v>
      </c>
      <c r="G1356" s="130" t="s">
        <v>390</v>
      </c>
      <c r="H1356" s="130" t="s">
        <v>150</v>
      </c>
    </row>
    <row r="1357" spans="1:11" x14ac:dyDescent="0.15">
      <c r="A1357" s="130">
        <v>1356</v>
      </c>
      <c r="B1357" s="130" t="s">
        <v>23421</v>
      </c>
      <c r="C1357" s="130" t="s">
        <v>23422</v>
      </c>
      <c r="D1357" s="130" t="e">
        <f>VLOOKUP(B1357,managelist_20211101!$B$3:$C$10442,2,FALSE)</f>
        <v>#N/A</v>
      </c>
      <c r="E1357" s="130" t="s">
        <v>57</v>
      </c>
      <c r="F1357" s="130" t="s">
        <v>72</v>
      </c>
      <c r="G1357" s="130" t="s">
        <v>150</v>
      </c>
    </row>
    <row r="1358" spans="1:11" x14ac:dyDescent="0.15">
      <c r="A1358" s="130">
        <v>1357</v>
      </c>
      <c r="B1358" s="130" t="s">
        <v>23423</v>
      </c>
      <c r="C1358" s="130" t="s">
        <v>23424</v>
      </c>
      <c r="D1358" s="130" t="e">
        <f>VLOOKUP(B1358,managelist_20211101!$B$3:$C$10442,2,FALSE)</f>
        <v>#N/A</v>
      </c>
      <c r="E1358" s="130" t="s">
        <v>57</v>
      </c>
      <c r="F1358" s="130" t="s">
        <v>72</v>
      </c>
      <c r="G1358" s="130" t="s">
        <v>150</v>
      </c>
    </row>
    <row r="1359" spans="1:11" x14ac:dyDescent="0.15">
      <c r="A1359" s="130">
        <v>1358</v>
      </c>
      <c r="B1359" s="130" t="s">
        <v>23425</v>
      </c>
      <c r="C1359" s="130" t="s">
        <v>23426</v>
      </c>
      <c r="D1359" s="130" t="e">
        <f>VLOOKUP(B1359,managelist_20211101!$B$3:$C$10442,2,FALSE)</f>
        <v>#N/A</v>
      </c>
      <c r="E1359" s="130" t="s">
        <v>57</v>
      </c>
      <c r="F1359" s="130" t="s">
        <v>22327</v>
      </c>
      <c r="G1359" s="130" t="s">
        <v>22373</v>
      </c>
      <c r="H1359" s="130" t="s">
        <v>22257</v>
      </c>
    </row>
    <row r="1360" spans="1:11" x14ac:dyDescent="0.15">
      <c r="A1360" s="130">
        <v>1359</v>
      </c>
      <c r="B1360" s="130" t="s">
        <v>23427</v>
      </c>
      <c r="C1360" s="130" t="s">
        <v>23428</v>
      </c>
      <c r="D1360" s="130" t="e">
        <f>VLOOKUP(B1360,managelist_20211101!$B$3:$C$10442,2,FALSE)</f>
        <v>#N/A</v>
      </c>
      <c r="E1360" s="130" t="s">
        <v>57</v>
      </c>
      <c r="F1360" s="130" t="s">
        <v>515</v>
      </c>
      <c r="G1360" s="130" t="s">
        <v>2908</v>
      </c>
      <c r="H1360" s="130" t="s">
        <v>2009</v>
      </c>
    </row>
    <row r="1361" spans="1:8" x14ac:dyDescent="0.15">
      <c r="A1361" s="130">
        <v>1360</v>
      </c>
      <c r="B1361" s="130" t="s">
        <v>23429</v>
      </c>
      <c r="C1361" s="130" t="s">
        <v>23430</v>
      </c>
      <c r="D1361" s="130" t="e">
        <f>VLOOKUP(B1361,managelist_20211101!$B$3:$C$10442,2,FALSE)</f>
        <v>#N/A</v>
      </c>
      <c r="E1361" s="130" t="s">
        <v>57</v>
      </c>
      <c r="F1361" s="130" t="s">
        <v>533</v>
      </c>
      <c r="G1361" s="130" t="s">
        <v>533</v>
      </c>
    </row>
    <row r="1362" spans="1:8" x14ac:dyDescent="0.15">
      <c r="A1362" s="130">
        <v>1361</v>
      </c>
      <c r="B1362" s="130" t="s">
        <v>23431</v>
      </c>
      <c r="C1362" s="130" t="s">
        <v>23432</v>
      </c>
      <c r="D1362" s="130" t="e">
        <f>VLOOKUP(B1362,managelist_20211101!$B$3:$C$10442,2,FALSE)</f>
        <v>#N/A</v>
      </c>
      <c r="E1362" s="130" t="s">
        <v>57</v>
      </c>
      <c r="F1362" s="130" t="s">
        <v>533</v>
      </c>
      <c r="G1362" s="130" t="s">
        <v>533</v>
      </c>
    </row>
    <row r="1363" spans="1:8" x14ac:dyDescent="0.15">
      <c r="A1363" s="130">
        <v>1362</v>
      </c>
      <c r="B1363" s="130" t="s">
        <v>23433</v>
      </c>
      <c r="C1363" s="130" t="s">
        <v>23434</v>
      </c>
      <c r="D1363" s="130" t="e">
        <f>VLOOKUP(B1363,managelist_20211101!$B$3:$C$10442,2,FALSE)</f>
        <v>#N/A</v>
      </c>
      <c r="E1363" s="130" t="s">
        <v>57</v>
      </c>
      <c r="F1363" s="130" t="s">
        <v>533</v>
      </c>
      <c r="G1363" s="130" t="s">
        <v>533</v>
      </c>
    </row>
    <row r="1364" spans="1:8" x14ac:dyDescent="0.15">
      <c r="A1364" s="130">
        <v>1363</v>
      </c>
      <c r="B1364" s="130" t="s">
        <v>23435</v>
      </c>
      <c r="C1364" s="130" t="s">
        <v>23436</v>
      </c>
      <c r="D1364" s="130" t="e">
        <f>VLOOKUP(B1364,managelist_20211101!$B$3:$C$10442,2,FALSE)</f>
        <v>#N/A</v>
      </c>
      <c r="E1364" s="130" t="s">
        <v>57</v>
      </c>
      <c r="F1364" s="130" t="s">
        <v>12</v>
      </c>
      <c r="G1364" s="130" t="s">
        <v>150</v>
      </c>
    </row>
    <row r="1365" spans="1:8" x14ac:dyDescent="0.15">
      <c r="A1365" s="130">
        <v>1364</v>
      </c>
      <c r="B1365" s="130" t="s">
        <v>23437</v>
      </c>
      <c r="C1365" s="130" t="s">
        <v>23438</v>
      </c>
      <c r="D1365" s="130" t="e">
        <f>VLOOKUP(B1365,managelist_20211101!$B$3:$C$10442,2,FALSE)</f>
        <v>#N/A</v>
      </c>
      <c r="E1365" s="130" t="s">
        <v>57</v>
      </c>
      <c r="F1365" s="130" t="s">
        <v>12</v>
      </c>
      <c r="G1365" s="130" t="s">
        <v>150</v>
      </c>
    </row>
    <row r="1366" spans="1:8" x14ac:dyDescent="0.15">
      <c r="A1366" s="130">
        <v>1365</v>
      </c>
      <c r="B1366" s="130" t="s">
        <v>23439</v>
      </c>
      <c r="C1366" s="130" t="s">
        <v>23440</v>
      </c>
      <c r="D1366" s="130" t="e">
        <f>VLOOKUP(B1366,managelist_20211101!$B$3:$C$10442,2,FALSE)</f>
        <v>#N/A</v>
      </c>
      <c r="E1366" s="130" t="s">
        <v>57</v>
      </c>
      <c r="F1366" s="130" t="s">
        <v>2907</v>
      </c>
      <c r="G1366" s="130" t="s">
        <v>128</v>
      </c>
    </row>
    <row r="1367" spans="1:8" x14ac:dyDescent="0.15">
      <c r="A1367" s="130">
        <v>1366</v>
      </c>
      <c r="B1367" s="130" t="s">
        <v>23441</v>
      </c>
      <c r="C1367" s="130" t="s">
        <v>23442</v>
      </c>
      <c r="D1367" s="130" t="e">
        <f>VLOOKUP(B1367,managelist_20211101!$B$3:$C$10442,2,FALSE)</f>
        <v>#N/A</v>
      </c>
      <c r="E1367" s="130" t="s">
        <v>57</v>
      </c>
      <c r="F1367" s="130" t="s">
        <v>2907</v>
      </c>
      <c r="G1367" s="130" t="s">
        <v>46</v>
      </c>
    </row>
    <row r="1368" spans="1:8" x14ac:dyDescent="0.15">
      <c r="A1368" s="130">
        <v>1367</v>
      </c>
      <c r="B1368" s="130" t="s">
        <v>8437</v>
      </c>
      <c r="C1368" s="130" t="s">
        <v>18373</v>
      </c>
      <c r="D1368" s="130" t="str">
        <f>VLOOKUP(B1368,managelist_20211101!$B$3:$C$10442,2,FALSE)</f>
        <v>センサワイヤによる舗装高さ制御技術</v>
      </c>
      <c r="E1368" s="130" t="s">
        <v>425</v>
      </c>
      <c r="F1368" s="130" t="s">
        <v>427</v>
      </c>
      <c r="G1368" s="130" t="s">
        <v>427</v>
      </c>
      <c r="H1368" s="130" t="s">
        <v>121</v>
      </c>
    </row>
    <row r="1369" spans="1:8" x14ac:dyDescent="0.15">
      <c r="A1369" s="130">
        <v>1368</v>
      </c>
      <c r="B1369" s="130" t="s">
        <v>6554</v>
      </c>
      <c r="C1369" s="130" t="s">
        <v>16020</v>
      </c>
      <c r="D1369" s="130" t="str">
        <f>VLOOKUP(B1369,managelist_20211101!$B$3:$C$10442,2,FALSE)</f>
        <v>歩車道境界ブロック(反射シート付)</v>
      </c>
      <c r="E1369" s="130" t="s">
        <v>443</v>
      </c>
      <c r="F1369" s="130" t="s">
        <v>183</v>
      </c>
    </row>
    <row r="1370" spans="1:8" x14ac:dyDescent="0.15">
      <c r="A1370" s="130">
        <v>1369</v>
      </c>
      <c r="B1370" s="130" t="s">
        <v>6553</v>
      </c>
      <c r="C1370" s="130" t="s">
        <v>16018</v>
      </c>
      <c r="D1370" s="130" t="str">
        <f>VLOOKUP(B1370,managelist_20211101!$B$3:$C$10442,2,FALSE)</f>
        <v>ローリングタワー</v>
      </c>
      <c r="E1370" s="130" t="s">
        <v>12</v>
      </c>
      <c r="F1370" s="130" t="s">
        <v>15</v>
      </c>
      <c r="G1370" s="130" t="s">
        <v>2881</v>
      </c>
    </row>
    <row r="1371" spans="1:8" x14ac:dyDescent="0.15">
      <c r="A1371" s="130">
        <v>1370</v>
      </c>
      <c r="B1371" s="130" t="s">
        <v>6551</v>
      </c>
      <c r="C1371" s="130" t="s">
        <v>16014</v>
      </c>
      <c r="D1371" s="130" t="str">
        <f>VLOOKUP(B1371,managelist_20211101!$B$3:$C$10442,2,FALSE)</f>
        <v>大型ブレーカ掘削によるベンチカット工法</v>
      </c>
      <c r="E1371" s="130" t="s">
        <v>380</v>
      </c>
      <c r="F1371" s="130" t="s">
        <v>380</v>
      </c>
      <c r="G1371" s="130" t="s">
        <v>2849</v>
      </c>
    </row>
    <row r="1372" spans="1:8" x14ac:dyDescent="0.15">
      <c r="A1372" s="130">
        <v>1371</v>
      </c>
      <c r="B1372" s="130" t="s">
        <v>6550</v>
      </c>
      <c r="C1372" s="130" t="s">
        <v>16012</v>
      </c>
      <c r="D1372" s="130" t="str">
        <f>VLOOKUP(B1372,managelist_20211101!$B$3:$C$10442,2,FALSE)</f>
        <v>泥土圧式シールド工法</v>
      </c>
      <c r="E1372" s="130" t="s">
        <v>484</v>
      </c>
      <c r="F1372" s="130" t="s">
        <v>520</v>
      </c>
      <c r="G1372" s="130" t="s">
        <v>150</v>
      </c>
    </row>
    <row r="1373" spans="1:8" x14ac:dyDescent="0.15">
      <c r="A1373" s="130">
        <v>1372</v>
      </c>
      <c r="B1373" s="130" t="s">
        <v>8436</v>
      </c>
      <c r="C1373" s="130" t="s">
        <v>18371</v>
      </c>
      <c r="D1373" s="130" t="str">
        <f>VLOOKUP(B1373,managelist_20211101!$B$3:$C$10442,2,FALSE)</f>
        <v>検尺ロッドとトランシットによる精度管理</v>
      </c>
      <c r="E1373" s="130" t="s">
        <v>58</v>
      </c>
      <c r="F1373" s="130" t="s">
        <v>543</v>
      </c>
      <c r="G1373" s="130" t="s">
        <v>390</v>
      </c>
      <c r="H1373" s="130" t="s">
        <v>2850</v>
      </c>
    </row>
    <row r="1374" spans="1:8" x14ac:dyDescent="0.15">
      <c r="A1374" s="130">
        <v>1373</v>
      </c>
      <c r="B1374" s="130" t="s">
        <v>8435</v>
      </c>
      <c r="C1374" s="130" t="s">
        <v>18369</v>
      </c>
      <c r="D1374" s="130" t="str">
        <f>VLOOKUP(B1374,managelist_20211101!$B$3:$C$10442,2,FALSE)</f>
        <v>ラバーコーン等による作業範囲の明示と誘導員の配置</v>
      </c>
      <c r="E1374" s="130" t="s">
        <v>380</v>
      </c>
      <c r="F1374" s="130" t="s">
        <v>380</v>
      </c>
      <c r="G1374" s="130" t="s">
        <v>2904</v>
      </c>
    </row>
    <row r="1375" spans="1:8" x14ac:dyDescent="0.15">
      <c r="A1375" s="130">
        <v>1374</v>
      </c>
      <c r="B1375" s="130" t="s">
        <v>4049</v>
      </c>
      <c r="C1375" s="130" t="s">
        <v>13158</v>
      </c>
      <c r="D1375" s="130" t="str">
        <f>VLOOKUP(B1375,managelist_20211101!$B$3:$C$10442,2,FALSE)</f>
        <v>ウェット式トラップ金物更新工事</v>
      </c>
      <c r="E1375" s="130" t="s">
        <v>495</v>
      </c>
      <c r="F1375" s="130" t="s">
        <v>499</v>
      </c>
    </row>
    <row r="1376" spans="1:8" x14ac:dyDescent="0.15">
      <c r="A1376" s="130">
        <v>1375</v>
      </c>
      <c r="B1376" s="130" t="s">
        <v>23443</v>
      </c>
      <c r="C1376" s="130" t="s">
        <v>23444</v>
      </c>
      <c r="D1376" s="130" t="e">
        <f>VLOOKUP(B1376,managelist_20211101!$B$3:$C$10442,2,FALSE)</f>
        <v>#N/A</v>
      </c>
      <c r="E1376" s="130" t="s">
        <v>57</v>
      </c>
      <c r="F1376" s="130" t="s">
        <v>24</v>
      </c>
      <c r="G1376" s="130" t="s">
        <v>2915</v>
      </c>
      <c r="H1376" s="130" t="s">
        <v>2919</v>
      </c>
    </row>
    <row r="1377" spans="1:9" x14ac:dyDescent="0.15">
      <c r="A1377" s="130">
        <v>1376</v>
      </c>
      <c r="B1377" s="130" t="s">
        <v>23445</v>
      </c>
      <c r="C1377" s="130" t="s">
        <v>23446</v>
      </c>
      <c r="D1377" s="130" t="e">
        <f>VLOOKUP(B1377,managelist_20211101!$B$3:$C$10442,2,FALSE)</f>
        <v>#N/A</v>
      </c>
      <c r="E1377" s="130" t="s">
        <v>57</v>
      </c>
      <c r="F1377" s="130" t="s">
        <v>533</v>
      </c>
      <c r="G1377" s="130" t="s">
        <v>533</v>
      </c>
    </row>
    <row r="1378" spans="1:9" x14ac:dyDescent="0.15">
      <c r="A1378" s="130">
        <v>1377</v>
      </c>
      <c r="B1378" s="130" t="s">
        <v>8434</v>
      </c>
      <c r="C1378" s="130" t="s">
        <v>18366</v>
      </c>
      <c r="D1378" s="130" t="str">
        <f>VLOOKUP(B1378,managelist_20211101!$B$3:$C$10442,2,FALSE)</f>
        <v>下振りを使って傾斜量を求める作業</v>
      </c>
      <c r="E1378" s="130" t="s">
        <v>466</v>
      </c>
      <c r="F1378" s="130" t="s">
        <v>468</v>
      </c>
      <c r="G1378" s="130" t="s">
        <v>150</v>
      </c>
    </row>
    <row r="1379" spans="1:9" x14ac:dyDescent="0.15">
      <c r="A1379" s="130">
        <v>1378</v>
      </c>
      <c r="B1379" s="130" t="s">
        <v>6549</v>
      </c>
      <c r="C1379" s="130" t="s">
        <v>16010</v>
      </c>
      <c r="D1379" s="130" t="str">
        <f>VLOOKUP(B1379,managelist_20211101!$B$3:$C$10442,2,FALSE)</f>
        <v>溶融亜鉛めっき仕様の鋼製検査路</v>
      </c>
      <c r="E1379" s="130" t="s">
        <v>466</v>
      </c>
      <c r="F1379" s="130" t="s">
        <v>150</v>
      </c>
    </row>
    <row r="1380" spans="1:9" x14ac:dyDescent="0.15">
      <c r="A1380" s="130">
        <v>1379</v>
      </c>
      <c r="B1380" s="130" t="s">
        <v>22433</v>
      </c>
      <c r="C1380" s="130" t="s">
        <v>16007</v>
      </c>
      <c r="D1380" s="130" t="str">
        <f>VLOOKUP(B1380,managelist_20211101!$B$3:$C$10442,2,FALSE)</f>
        <v>ビニロンロープ</v>
      </c>
      <c r="E1380" s="130" t="s">
        <v>382</v>
      </c>
      <c r="F1380" s="130" t="s">
        <v>166</v>
      </c>
      <c r="G1380" s="130" t="s">
        <v>150</v>
      </c>
    </row>
    <row r="1381" spans="1:9" x14ac:dyDescent="0.15">
      <c r="A1381" s="130">
        <v>1380</v>
      </c>
      <c r="B1381" s="130" t="s">
        <v>8433</v>
      </c>
      <c r="C1381" s="130" t="s">
        <v>18364</v>
      </c>
      <c r="D1381" s="130" t="str">
        <f>VLOOKUP(B1381,managelist_20211101!$B$3:$C$10442,2,FALSE)</f>
        <v>カットバックアスファルト系常温混合物</v>
      </c>
      <c r="E1381" s="130" t="s">
        <v>197</v>
      </c>
      <c r="F1381" s="130" t="s">
        <v>220</v>
      </c>
      <c r="G1381" s="130" t="s">
        <v>2842</v>
      </c>
      <c r="I1381" s="130" t="s">
        <v>381</v>
      </c>
    </row>
    <row r="1382" spans="1:9" x14ac:dyDescent="0.15">
      <c r="A1382" s="130">
        <v>1381</v>
      </c>
      <c r="B1382" s="130" t="s">
        <v>8432</v>
      </c>
      <c r="C1382" s="130" t="s">
        <v>18362</v>
      </c>
      <c r="D1382" s="130" t="str">
        <f>VLOOKUP(B1382,managelist_20211101!$B$3:$C$10442,2,FALSE)</f>
        <v>膨張材の使用によるひび割れ抑制</v>
      </c>
      <c r="E1382" s="130" t="s">
        <v>11</v>
      </c>
      <c r="F1382" s="130" t="s">
        <v>11</v>
      </c>
      <c r="G1382" s="130" t="s">
        <v>150</v>
      </c>
    </row>
    <row r="1383" spans="1:9" x14ac:dyDescent="0.15">
      <c r="A1383" s="130">
        <v>1382</v>
      </c>
      <c r="B1383" s="130" t="s">
        <v>10105</v>
      </c>
      <c r="C1383" s="130" t="s">
        <v>20028</v>
      </c>
      <c r="D1383" s="130" t="str">
        <f>VLOOKUP(B1383,managelist_20211101!$B$3:$C$10442,2,FALSE)</f>
        <v>4種混合土を使用した芝生植生基盤材</v>
      </c>
      <c r="E1383" s="130" t="s">
        <v>425</v>
      </c>
      <c r="F1383" s="130" t="s">
        <v>4</v>
      </c>
      <c r="G1383" s="130" t="s">
        <v>4</v>
      </c>
      <c r="H1383" s="130" t="s">
        <v>150</v>
      </c>
    </row>
    <row r="1384" spans="1:9" x14ac:dyDescent="0.15">
      <c r="A1384" s="130">
        <v>1383</v>
      </c>
      <c r="B1384" s="130" t="s">
        <v>10602</v>
      </c>
      <c r="C1384" s="130" t="s">
        <v>20619</v>
      </c>
      <c r="D1384" s="130" t="str">
        <f>VLOOKUP(B1384,managelist_20211101!$B$3:$C$10442,2,FALSE)</f>
        <v>工事用看板</v>
      </c>
      <c r="E1384" s="130" t="s">
        <v>12</v>
      </c>
      <c r="F1384" s="130" t="s">
        <v>14</v>
      </c>
    </row>
    <row r="1385" spans="1:9" x14ac:dyDescent="0.15">
      <c r="A1385" s="130">
        <v>1384</v>
      </c>
      <c r="B1385" s="130" t="s">
        <v>10601</v>
      </c>
      <c r="C1385" s="130" t="s">
        <v>20616</v>
      </c>
      <c r="D1385" s="130" t="str">
        <f>VLOOKUP(B1385,managelist_20211101!$B$3:$C$10442,2,FALSE)</f>
        <v>監視員による目視点検</v>
      </c>
      <c r="E1385" s="130" t="s">
        <v>489</v>
      </c>
      <c r="F1385" s="130" t="s">
        <v>12258</v>
      </c>
    </row>
    <row r="1386" spans="1:9" x14ac:dyDescent="0.15">
      <c r="A1386" s="130">
        <v>1385</v>
      </c>
      <c r="B1386" s="130" t="s">
        <v>10600</v>
      </c>
      <c r="C1386" s="130" t="s">
        <v>20614</v>
      </c>
      <c r="D1386" s="130" t="str">
        <f>VLOOKUP(B1386,managelist_20211101!$B$3:$C$10442,2,FALSE)</f>
        <v>セメントによる地盤改良工法【L型擁壁(H=2500)、地盤条件:N値=3,粘着力C=18kN/m2の粘性土】</v>
      </c>
      <c r="E1386" s="130" t="s">
        <v>382</v>
      </c>
      <c r="F1386" s="130" t="s">
        <v>60</v>
      </c>
      <c r="G1386" s="130" t="s">
        <v>12038</v>
      </c>
    </row>
    <row r="1387" spans="1:9" x14ac:dyDescent="0.15">
      <c r="A1387" s="130">
        <v>1386</v>
      </c>
      <c r="B1387" s="130" t="s">
        <v>10599</v>
      </c>
      <c r="C1387" s="130" t="s">
        <v>20613</v>
      </c>
      <c r="D1387" s="130" t="str">
        <f>VLOOKUP(B1387,managelist_20211101!$B$3:$C$10442,2,FALSE)</f>
        <v>水管式地盤傾斜計</v>
      </c>
      <c r="E1387" s="130" t="s">
        <v>127</v>
      </c>
      <c r="F1387" s="130" t="s">
        <v>129</v>
      </c>
      <c r="G1387" s="130" t="s">
        <v>2844</v>
      </c>
    </row>
    <row r="1388" spans="1:9" x14ac:dyDescent="0.15">
      <c r="A1388" s="130">
        <v>1387</v>
      </c>
      <c r="B1388" s="130" t="s">
        <v>10598</v>
      </c>
      <c r="C1388" s="130" t="s">
        <v>20612</v>
      </c>
      <c r="D1388" s="130" t="str">
        <f>VLOOKUP(B1388,managelist_20211101!$B$3:$C$10442,2,FALSE)</f>
        <v>コンクリート構造物から採取したコアを用いた加圧透水試験</v>
      </c>
      <c r="E1388" s="130" t="s">
        <v>127</v>
      </c>
      <c r="F1388" s="130" t="s">
        <v>46</v>
      </c>
      <c r="G1388" s="130" t="s">
        <v>413</v>
      </c>
    </row>
    <row r="1389" spans="1:9" x14ac:dyDescent="0.15">
      <c r="A1389" s="130">
        <v>1388</v>
      </c>
      <c r="B1389" s="130" t="s">
        <v>8431</v>
      </c>
      <c r="C1389" s="130" t="s">
        <v>18360</v>
      </c>
      <c r="D1389" s="130" t="str">
        <f>VLOOKUP(B1389,managelist_20211101!$B$3:$C$10442,2,FALSE)</f>
        <v>現場での作業員による紙ベースのスケッチおよびそのスケッチを基にしたCADトレース</v>
      </c>
      <c r="E1389" s="130" t="s">
        <v>127</v>
      </c>
      <c r="F1389" s="130" t="s">
        <v>46</v>
      </c>
      <c r="G1389" s="130" t="s">
        <v>413</v>
      </c>
    </row>
    <row r="1390" spans="1:9" x14ac:dyDescent="0.15">
      <c r="A1390" s="130">
        <v>1389</v>
      </c>
      <c r="B1390" s="130" t="s">
        <v>23447</v>
      </c>
      <c r="C1390" s="130" t="s">
        <v>23448</v>
      </c>
      <c r="D1390" s="130" t="e">
        <f>VLOOKUP(B1390,managelist_20211101!$B$3:$C$10442,2,FALSE)</f>
        <v>#N/A</v>
      </c>
      <c r="E1390" s="130" t="s">
        <v>57</v>
      </c>
      <c r="F1390" s="130" t="s">
        <v>12</v>
      </c>
      <c r="G1390" s="130" t="s">
        <v>150</v>
      </c>
    </row>
    <row r="1391" spans="1:9" x14ac:dyDescent="0.15">
      <c r="A1391" s="130">
        <v>1390</v>
      </c>
      <c r="B1391" s="130" t="s">
        <v>22434</v>
      </c>
      <c r="C1391" s="130" t="s">
        <v>16005</v>
      </c>
      <c r="D1391" s="130" t="str">
        <f>VLOOKUP(B1391,managelist_20211101!$B$3:$C$10442,2,FALSE)</f>
        <v>耐候性ナイロン66製結束バンド</v>
      </c>
      <c r="E1391" s="130" t="s">
        <v>54</v>
      </c>
      <c r="F1391" s="130" t="s">
        <v>55</v>
      </c>
      <c r="G1391" s="130" t="s">
        <v>2883</v>
      </c>
    </row>
    <row r="1392" spans="1:9" x14ac:dyDescent="0.15">
      <c r="A1392" s="130">
        <v>1391</v>
      </c>
      <c r="B1392" s="130" t="s">
        <v>8430</v>
      </c>
      <c r="C1392" s="130" t="s">
        <v>18359</v>
      </c>
      <c r="D1392" s="130" t="str">
        <f>VLOOKUP(B1392,managelist_20211101!$B$3:$C$10442,2,FALSE)</f>
        <v>大型H形鋼(SS400材)</v>
      </c>
      <c r="E1392" s="130" t="s">
        <v>12</v>
      </c>
      <c r="F1392" s="130" t="s">
        <v>168</v>
      </c>
      <c r="I1392" s="130" t="s">
        <v>381</v>
      </c>
    </row>
    <row r="1393" spans="1:9" x14ac:dyDescent="0.15">
      <c r="A1393" s="130">
        <v>1392</v>
      </c>
      <c r="B1393" s="130" t="s">
        <v>6548</v>
      </c>
      <c r="C1393" s="130" t="s">
        <v>16003</v>
      </c>
      <c r="D1393" s="130" t="str">
        <f>VLOOKUP(B1393,managelist_20211101!$B$3:$C$10442,2,FALSE)</f>
        <v>自然電位法</v>
      </c>
      <c r="E1393" s="130" t="s">
        <v>127</v>
      </c>
      <c r="F1393" s="130" t="s">
        <v>46</v>
      </c>
      <c r="G1393" s="130" t="s">
        <v>413</v>
      </c>
    </row>
    <row r="1394" spans="1:9" x14ac:dyDescent="0.15">
      <c r="A1394" s="130">
        <v>1393</v>
      </c>
      <c r="B1394" s="130" t="s">
        <v>6547</v>
      </c>
      <c r="C1394" s="130" t="s">
        <v>16001</v>
      </c>
      <c r="D1394" s="130" t="str">
        <f>VLOOKUP(B1394,managelist_20211101!$B$3:$C$10442,2,FALSE)</f>
        <v>ローラー塗装(多彩模様塗料、シリコンタイプ)</v>
      </c>
      <c r="E1394" s="130" t="s">
        <v>495</v>
      </c>
      <c r="F1394" s="130" t="s">
        <v>496</v>
      </c>
    </row>
    <row r="1395" spans="1:9" x14ac:dyDescent="0.15">
      <c r="A1395" s="130">
        <v>1394</v>
      </c>
      <c r="B1395" s="130" t="s">
        <v>4700</v>
      </c>
      <c r="C1395" s="130" t="s">
        <v>13878</v>
      </c>
      <c r="D1395" s="130" t="str">
        <f>VLOOKUP(B1395,managelist_20211101!$B$3:$C$10442,2,FALSE)</f>
        <v>普通コンクリートを用いたRC構造</v>
      </c>
      <c r="E1395" s="130" t="s">
        <v>11</v>
      </c>
      <c r="F1395" s="130" t="s">
        <v>11</v>
      </c>
      <c r="G1395" s="130" t="s">
        <v>126</v>
      </c>
    </row>
    <row r="1396" spans="1:9" x14ac:dyDescent="0.15">
      <c r="A1396" s="130">
        <v>1395</v>
      </c>
      <c r="B1396" s="130" t="s">
        <v>8429</v>
      </c>
      <c r="C1396" s="130" t="s">
        <v>18357</v>
      </c>
      <c r="D1396" s="130" t="str">
        <f>VLOOKUP(B1396,managelist_20211101!$B$3:$C$10442,2,FALSE)</f>
        <v>LLT孔内載荷試験装置</v>
      </c>
      <c r="E1396" s="130" t="s">
        <v>127</v>
      </c>
      <c r="F1396" s="130" t="s">
        <v>129</v>
      </c>
      <c r="G1396" s="130" t="s">
        <v>2899</v>
      </c>
    </row>
    <row r="1397" spans="1:9" x14ac:dyDescent="0.15">
      <c r="A1397" s="130">
        <v>1396</v>
      </c>
      <c r="B1397" s="130" t="s">
        <v>4048</v>
      </c>
      <c r="C1397" s="130" t="s">
        <v>13155</v>
      </c>
      <c r="D1397" s="130" t="str">
        <f>VLOOKUP(B1397,managelist_20211101!$B$3:$C$10442,2,FALSE)</f>
        <v>減衰式に基づく計算による騒音予測</v>
      </c>
      <c r="E1397" s="130" t="s">
        <v>127</v>
      </c>
      <c r="F1397" s="130" t="s">
        <v>47</v>
      </c>
      <c r="G1397" s="130" t="s">
        <v>12317</v>
      </c>
    </row>
    <row r="1398" spans="1:9" x14ac:dyDescent="0.15">
      <c r="A1398" s="130">
        <v>1397</v>
      </c>
      <c r="B1398" s="130" t="s">
        <v>4047</v>
      </c>
      <c r="C1398" s="130" t="s">
        <v>13153</v>
      </c>
      <c r="D1398" s="130" t="str">
        <f>VLOOKUP(B1398,managelist_20211101!$B$3:$C$10442,2,FALSE)</f>
        <v>耐震天井(平成25年国土交通省告示第771号対応)</v>
      </c>
      <c r="E1398" s="130" t="s">
        <v>495</v>
      </c>
      <c r="F1398" s="130" t="s">
        <v>2964</v>
      </c>
    </row>
    <row r="1399" spans="1:9" x14ac:dyDescent="0.15">
      <c r="A1399" s="130">
        <v>1398</v>
      </c>
      <c r="B1399" s="130" t="s">
        <v>22435</v>
      </c>
      <c r="C1399" s="130" t="s">
        <v>18354</v>
      </c>
      <c r="D1399" s="130" t="str">
        <f>VLOOKUP(B1399,managelist_20211101!$B$3:$C$10442,2,FALSE)</f>
        <v>リトラクタ方式</v>
      </c>
      <c r="E1399" s="130" t="s">
        <v>382</v>
      </c>
      <c r="F1399" s="130" t="s">
        <v>166</v>
      </c>
      <c r="G1399" s="130" t="s">
        <v>150</v>
      </c>
    </row>
    <row r="1400" spans="1:9" x14ac:dyDescent="0.15">
      <c r="A1400" s="130">
        <v>1399</v>
      </c>
      <c r="B1400" s="130" t="s">
        <v>8428</v>
      </c>
      <c r="C1400" s="130" t="s">
        <v>18352</v>
      </c>
      <c r="D1400" s="130" t="str">
        <f>VLOOKUP(B1400,managelist_20211101!$B$3:$C$10442,2,FALSE)</f>
        <v>牽引型路面下空洞探査システム</v>
      </c>
      <c r="E1400" s="130" t="s">
        <v>127</v>
      </c>
      <c r="F1400" s="130" t="s">
        <v>129</v>
      </c>
      <c r="G1400" s="130" t="s">
        <v>2899</v>
      </c>
      <c r="I1400" s="130" t="s">
        <v>381</v>
      </c>
    </row>
    <row r="1401" spans="1:9" x14ac:dyDescent="0.15">
      <c r="A1401" s="130">
        <v>1400</v>
      </c>
      <c r="B1401" s="130" t="s">
        <v>6546</v>
      </c>
      <c r="C1401" s="130" t="s">
        <v>15999</v>
      </c>
      <c r="D1401" s="130" t="str">
        <f>VLOOKUP(B1401,managelist_20211101!$B$3:$C$10442,2,FALSE)</f>
        <v>境界ブロック(車両乗入部)</v>
      </c>
      <c r="E1401" s="130" t="s">
        <v>443</v>
      </c>
      <c r="F1401" s="130" t="s">
        <v>183</v>
      </c>
    </row>
    <row r="1402" spans="1:9" x14ac:dyDescent="0.15">
      <c r="A1402" s="130">
        <v>1401</v>
      </c>
      <c r="B1402" s="130" t="s">
        <v>11764</v>
      </c>
      <c r="C1402" s="130" t="s">
        <v>21824</v>
      </c>
      <c r="D1402" s="130" t="str">
        <f>VLOOKUP(B1402,managelist_20211101!$B$3:$C$10442,2,FALSE)</f>
        <v>膨張コンクリートを用いたひび割れ抑制工法</v>
      </c>
      <c r="E1402" s="130" t="s">
        <v>11</v>
      </c>
      <c r="F1402" s="130" t="s">
        <v>11</v>
      </c>
      <c r="G1402" s="130" t="s">
        <v>410</v>
      </c>
    </row>
    <row r="1403" spans="1:9" x14ac:dyDescent="0.15">
      <c r="A1403" s="130">
        <v>1402</v>
      </c>
      <c r="B1403" s="130" t="s">
        <v>22436</v>
      </c>
      <c r="C1403" s="130" t="s">
        <v>18350</v>
      </c>
      <c r="D1403" s="130" t="str">
        <f>VLOOKUP(B1403,managelist_20211101!$B$3:$C$10442,2,FALSE)</f>
        <v>鉄板溶接による補修</v>
      </c>
      <c r="E1403" s="130" t="s">
        <v>197</v>
      </c>
      <c r="F1403" s="130" t="s">
        <v>7</v>
      </c>
    </row>
    <row r="1404" spans="1:9" x14ac:dyDescent="0.15">
      <c r="A1404" s="130">
        <v>1403</v>
      </c>
      <c r="B1404" s="130" t="s">
        <v>6545</v>
      </c>
      <c r="C1404" s="130" t="s">
        <v>15997</v>
      </c>
      <c r="D1404" s="130" t="str">
        <f>VLOOKUP(B1404,managelist_20211101!$B$3:$C$10442,2,FALSE)</f>
        <v>掘削後超音波板厚計による腐食診断</v>
      </c>
      <c r="E1404" s="130" t="s">
        <v>127</v>
      </c>
      <c r="F1404" s="130" t="s">
        <v>46</v>
      </c>
      <c r="G1404" s="130" t="s">
        <v>413</v>
      </c>
      <c r="I1404" s="130" t="s">
        <v>381</v>
      </c>
    </row>
    <row r="1405" spans="1:9" x14ac:dyDescent="0.15">
      <c r="A1405" s="130">
        <v>1404</v>
      </c>
      <c r="B1405" s="130" t="s">
        <v>8427</v>
      </c>
      <c r="C1405" s="130" t="s">
        <v>18348</v>
      </c>
      <c r="D1405" s="130" t="str">
        <f>VLOOKUP(B1405,managelist_20211101!$B$3:$C$10442,2,FALSE)</f>
        <v>牽引型地中レーダ探査システム</v>
      </c>
      <c r="E1405" s="130" t="s">
        <v>127</v>
      </c>
      <c r="F1405" s="130" t="s">
        <v>129</v>
      </c>
      <c r="G1405" s="130" t="s">
        <v>2899</v>
      </c>
    </row>
    <row r="1406" spans="1:9" x14ac:dyDescent="0.15">
      <c r="A1406" s="130">
        <v>1405</v>
      </c>
      <c r="B1406" s="130" t="s">
        <v>8426</v>
      </c>
      <c r="C1406" s="130" t="s">
        <v>18346</v>
      </c>
      <c r="D1406" s="130" t="str">
        <f>VLOOKUP(B1406,managelist_20211101!$B$3:$C$10442,2,FALSE)</f>
        <v>標準フック定着工法</v>
      </c>
      <c r="E1406" s="130" t="s">
        <v>11</v>
      </c>
      <c r="F1406" s="130" t="s">
        <v>11</v>
      </c>
      <c r="G1406" s="130" t="s">
        <v>124</v>
      </c>
      <c r="H1406" s="130" t="s">
        <v>124</v>
      </c>
    </row>
    <row r="1407" spans="1:9" x14ac:dyDescent="0.15">
      <c r="A1407" s="130">
        <v>1406</v>
      </c>
      <c r="B1407" s="130" t="s">
        <v>6544</v>
      </c>
      <c r="C1407" s="130" t="s">
        <v>15996</v>
      </c>
      <c r="D1407" s="130" t="str">
        <f>VLOOKUP(B1407,managelist_20211101!$B$3:$C$10442,2,FALSE)</f>
        <v>合板型枠</v>
      </c>
      <c r="E1407" s="130" t="s">
        <v>495</v>
      </c>
      <c r="F1407" s="130" t="s">
        <v>524</v>
      </c>
    </row>
    <row r="1408" spans="1:9" x14ac:dyDescent="0.15">
      <c r="A1408" s="130">
        <v>1407</v>
      </c>
      <c r="B1408" s="130" t="s">
        <v>6543</v>
      </c>
      <c r="C1408" s="130" t="s">
        <v>15994</v>
      </c>
      <c r="D1408" s="130" t="str">
        <f>VLOOKUP(B1408,managelist_20211101!$B$3:$C$10442,2,FALSE)</f>
        <v>回転式研削機械と人力施工の併用</v>
      </c>
      <c r="E1408" s="130" t="s">
        <v>197</v>
      </c>
      <c r="F1408" s="130" t="s">
        <v>198</v>
      </c>
      <c r="G1408" s="130" t="s">
        <v>198</v>
      </c>
    </row>
    <row r="1409" spans="1:11" x14ac:dyDescent="0.15">
      <c r="A1409" s="130">
        <v>1408</v>
      </c>
      <c r="B1409" s="130" t="s">
        <v>6542</v>
      </c>
      <c r="C1409" s="130" t="s">
        <v>15993</v>
      </c>
      <c r="D1409" s="130" t="str">
        <f>VLOOKUP(B1409,managelist_20211101!$B$3:$C$10442,2,FALSE)</f>
        <v>生石灰</v>
      </c>
      <c r="E1409" s="130" t="s">
        <v>380</v>
      </c>
      <c r="F1409" s="130" t="s">
        <v>431</v>
      </c>
    </row>
    <row r="1410" spans="1:11" x14ac:dyDescent="0.15">
      <c r="A1410" s="130">
        <v>1409</v>
      </c>
      <c r="B1410" s="130" t="s">
        <v>23449</v>
      </c>
      <c r="C1410" s="130" t="s">
        <v>23450</v>
      </c>
      <c r="D1410" s="130" t="e">
        <f>VLOOKUP(B1410,managelist_20211101!$B$3:$C$10442,2,FALSE)</f>
        <v>#N/A</v>
      </c>
      <c r="E1410" s="130" t="s">
        <v>57</v>
      </c>
      <c r="F1410" s="130" t="s">
        <v>533</v>
      </c>
      <c r="G1410" s="130" t="s">
        <v>533</v>
      </c>
    </row>
    <row r="1411" spans="1:11" x14ac:dyDescent="0.15">
      <c r="A1411" s="130">
        <v>1410</v>
      </c>
      <c r="B1411" s="130" t="s">
        <v>23451</v>
      </c>
      <c r="C1411" s="130" t="s">
        <v>23452</v>
      </c>
      <c r="D1411" s="130" t="e">
        <f>VLOOKUP(B1411,managelist_20211101!$B$3:$C$10442,2,FALSE)</f>
        <v>#N/A</v>
      </c>
      <c r="E1411" s="130" t="s">
        <v>57</v>
      </c>
      <c r="F1411" s="130" t="s">
        <v>22322</v>
      </c>
      <c r="G1411" s="130" t="s">
        <v>22360</v>
      </c>
      <c r="H1411" s="130" t="s">
        <v>22263</v>
      </c>
    </row>
    <row r="1412" spans="1:11" x14ac:dyDescent="0.15">
      <c r="A1412" s="130">
        <v>1411</v>
      </c>
      <c r="B1412" s="130" t="s">
        <v>23453</v>
      </c>
      <c r="C1412" s="130" t="s">
        <v>23454</v>
      </c>
      <c r="D1412" s="130" t="e">
        <f>VLOOKUP(B1412,managelist_20211101!$B$3:$C$10442,2,FALSE)</f>
        <v>#N/A</v>
      </c>
      <c r="E1412" s="130" t="s">
        <v>57</v>
      </c>
      <c r="F1412" s="130" t="s">
        <v>22322</v>
      </c>
      <c r="G1412" s="130" t="s">
        <v>22360</v>
      </c>
      <c r="H1412" s="130" t="s">
        <v>22263</v>
      </c>
    </row>
    <row r="1413" spans="1:11" x14ac:dyDescent="0.15">
      <c r="A1413" s="130">
        <v>1412</v>
      </c>
      <c r="B1413" s="130" t="s">
        <v>23455</v>
      </c>
      <c r="C1413" s="130" t="s">
        <v>23456</v>
      </c>
      <c r="D1413" s="130" t="e">
        <f>VLOOKUP(B1413,managelist_20211101!$B$3:$C$10442,2,FALSE)</f>
        <v>#N/A</v>
      </c>
      <c r="E1413" s="130" t="s">
        <v>57</v>
      </c>
      <c r="F1413" s="130" t="s">
        <v>207</v>
      </c>
      <c r="G1413" s="130" t="s">
        <v>2922</v>
      </c>
      <c r="H1413" s="130" t="s">
        <v>2923</v>
      </c>
    </row>
    <row r="1414" spans="1:11" x14ac:dyDescent="0.15">
      <c r="A1414" s="130">
        <v>1413</v>
      </c>
      <c r="B1414" s="130" t="s">
        <v>10597</v>
      </c>
      <c r="C1414" s="130" t="s">
        <v>20610</v>
      </c>
      <c r="D1414" s="130" t="str">
        <f>VLOOKUP(B1414,managelist_20211101!$B$3:$C$10442,2,FALSE)</f>
        <v>特殊形状の鋼製型枠</v>
      </c>
      <c r="E1414" s="130" t="s">
        <v>11</v>
      </c>
      <c r="F1414" s="130" t="s">
        <v>11</v>
      </c>
      <c r="G1414" s="130" t="s">
        <v>176</v>
      </c>
      <c r="H1414" s="130" t="s">
        <v>2863</v>
      </c>
    </row>
    <row r="1415" spans="1:11" x14ac:dyDescent="0.15">
      <c r="A1415" s="130">
        <v>1414</v>
      </c>
      <c r="B1415" s="130" t="s">
        <v>10596</v>
      </c>
      <c r="C1415" s="130" t="s">
        <v>20608</v>
      </c>
      <c r="D1415" s="130" t="str">
        <f>VLOOKUP(B1415,managelist_20211101!$B$3:$C$10442,2,FALSE)</f>
        <v>表面含浸工法 シラン系(油性)</v>
      </c>
      <c r="E1415" s="130" t="s">
        <v>197</v>
      </c>
      <c r="F1415" s="130" t="s">
        <v>200</v>
      </c>
      <c r="G1415" s="130" t="s">
        <v>2851</v>
      </c>
    </row>
    <row r="1416" spans="1:11" x14ac:dyDescent="0.15">
      <c r="A1416" s="130">
        <v>1415</v>
      </c>
      <c r="B1416" s="130" t="s">
        <v>10595</v>
      </c>
      <c r="C1416" s="130" t="s">
        <v>20606</v>
      </c>
      <c r="D1416" s="130" t="str">
        <f>VLOOKUP(B1416,managelist_20211101!$B$3:$C$10442,2,FALSE)</f>
        <v>現場打L型側溝</v>
      </c>
      <c r="E1416" s="130" t="s">
        <v>382</v>
      </c>
      <c r="F1416" s="130" t="s">
        <v>331</v>
      </c>
      <c r="G1416" s="130" t="s">
        <v>150</v>
      </c>
    </row>
    <row r="1417" spans="1:11" x14ac:dyDescent="0.15">
      <c r="A1417" s="130">
        <v>1416</v>
      </c>
      <c r="B1417" s="130" t="s">
        <v>10594</v>
      </c>
      <c r="C1417" s="130" t="s">
        <v>20603</v>
      </c>
      <c r="D1417" s="130" t="str">
        <f>VLOOKUP(B1417,managelist_20211101!$B$3:$C$10442,2,FALSE)</f>
        <v>吹付法枠工+ロックボルト</v>
      </c>
      <c r="E1417" s="130" t="s">
        <v>382</v>
      </c>
      <c r="F1417" s="130" t="s">
        <v>166</v>
      </c>
      <c r="G1417" s="130" t="s">
        <v>411</v>
      </c>
      <c r="H1417" s="130" t="s">
        <v>412</v>
      </c>
    </row>
    <row r="1418" spans="1:11" x14ac:dyDescent="0.15">
      <c r="A1418" s="130">
        <v>1417</v>
      </c>
      <c r="B1418" s="130" t="s">
        <v>2999</v>
      </c>
      <c r="C1418" s="130" t="s">
        <v>18344</v>
      </c>
      <c r="D1418" s="130" t="str">
        <f>VLOOKUP(B1418,managelist_20211101!$B$3:$C$10442,2,FALSE)</f>
        <v>路面性状測定車を用いた路面評価技術</v>
      </c>
      <c r="E1418" s="130" t="s">
        <v>127</v>
      </c>
      <c r="F1418" s="130" t="s">
        <v>48</v>
      </c>
    </row>
    <row r="1419" spans="1:11" x14ac:dyDescent="0.15">
      <c r="A1419" s="130">
        <v>1418</v>
      </c>
      <c r="B1419" s="130" t="s">
        <v>10104</v>
      </c>
      <c r="C1419" s="130" t="s">
        <v>20027</v>
      </c>
      <c r="D1419" s="130" t="str">
        <f>VLOOKUP(B1419,managelist_20211101!$B$3:$C$10442,2,FALSE)</f>
        <v>二重防食複合PC鋼より線束アンカー</v>
      </c>
      <c r="E1419" s="130" t="s">
        <v>382</v>
      </c>
      <c r="F1419" s="130" t="s">
        <v>78</v>
      </c>
      <c r="G1419" s="130" t="s">
        <v>2875</v>
      </c>
      <c r="I1419" s="130" t="s">
        <v>381</v>
      </c>
      <c r="K1419" s="130" t="s">
        <v>381</v>
      </c>
    </row>
    <row r="1420" spans="1:11" x14ac:dyDescent="0.15">
      <c r="A1420" s="130">
        <v>1419</v>
      </c>
      <c r="B1420" s="130" t="s">
        <v>8425</v>
      </c>
      <c r="C1420" s="130" t="s">
        <v>18342</v>
      </c>
      <c r="D1420" s="130" t="str">
        <f>VLOOKUP(B1420,managelist_20211101!$B$3:$C$10442,2,FALSE)</f>
        <v>人によるドローンの計測作業及び帳票作成</v>
      </c>
      <c r="E1420" s="130" t="s">
        <v>380</v>
      </c>
      <c r="F1420" s="130" t="s">
        <v>390</v>
      </c>
      <c r="G1420" s="130" t="s">
        <v>390</v>
      </c>
      <c r="H1420" s="130" t="s">
        <v>171</v>
      </c>
    </row>
    <row r="1421" spans="1:11" x14ac:dyDescent="0.15">
      <c r="A1421" s="130">
        <v>1420</v>
      </c>
      <c r="B1421" s="130" t="s">
        <v>23457</v>
      </c>
      <c r="C1421" s="130" t="s">
        <v>23458</v>
      </c>
      <c r="D1421" s="130" t="e">
        <f>VLOOKUP(B1421,managelist_20211101!$B$3:$C$10442,2,FALSE)</f>
        <v>#N/A</v>
      </c>
      <c r="E1421" s="130" t="s">
        <v>57</v>
      </c>
      <c r="F1421" s="130" t="s">
        <v>24</v>
      </c>
      <c r="G1421" s="130" t="s">
        <v>2915</v>
      </c>
      <c r="H1421" s="130" t="s">
        <v>2919</v>
      </c>
    </row>
    <row r="1422" spans="1:11" x14ac:dyDescent="0.15">
      <c r="A1422" s="130">
        <v>1421</v>
      </c>
      <c r="B1422" s="130" t="s">
        <v>23459</v>
      </c>
      <c r="C1422" s="130" t="s">
        <v>23460</v>
      </c>
      <c r="D1422" s="130" t="e">
        <f>VLOOKUP(B1422,managelist_20211101!$B$3:$C$10442,2,FALSE)</f>
        <v>#N/A</v>
      </c>
      <c r="E1422" s="130" t="s">
        <v>57</v>
      </c>
      <c r="F1422" s="130" t="s">
        <v>24</v>
      </c>
      <c r="G1422" s="130" t="s">
        <v>2915</v>
      </c>
      <c r="H1422" s="130" t="s">
        <v>2919</v>
      </c>
    </row>
    <row r="1423" spans="1:11" x14ac:dyDescent="0.15">
      <c r="A1423" s="130">
        <v>1422</v>
      </c>
      <c r="B1423" s="130" t="s">
        <v>23461</v>
      </c>
      <c r="C1423" s="130" t="s">
        <v>23462</v>
      </c>
      <c r="D1423" s="130" t="e">
        <f>VLOOKUP(B1423,managelist_20211101!$B$3:$C$10442,2,FALSE)</f>
        <v>#N/A</v>
      </c>
      <c r="E1423" s="130" t="s">
        <v>57</v>
      </c>
      <c r="F1423" s="130" t="s">
        <v>12</v>
      </c>
      <c r="G1423" s="130" t="s">
        <v>150</v>
      </c>
    </row>
    <row r="1424" spans="1:11" x14ac:dyDescent="0.15">
      <c r="A1424" s="130">
        <v>1423</v>
      </c>
      <c r="B1424" s="130" t="s">
        <v>4046</v>
      </c>
      <c r="C1424" s="130" t="s">
        <v>13151</v>
      </c>
      <c r="D1424" s="130" t="str">
        <f>VLOOKUP(B1424,managelist_20211101!$B$3:$C$10442,2,FALSE)</f>
        <v>掘削置換工法+鋼矢板による土留め工</v>
      </c>
      <c r="E1424" s="130" t="s">
        <v>382</v>
      </c>
      <c r="F1424" s="130" t="s">
        <v>60</v>
      </c>
      <c r="G1424" s="130" t="s">
        <v>12038</v>
      </c>
    </row>
    <row r="1425" spans="1:11" x14ac:dyDescent="0.15">
      <c r="A1425" s="130">
        <v>1424</v>
      </c>
      <c r="B1425" s="130" t="s">
        <v>3000</v>
      </c>
      <c r="C1425" s="130" t="s">
        <v>20025</v>
      </c>
      <c r="D1425" s="130" t="str">
        <f>VLOOKUP(B1425,managelist_20211101!$B$3:$C$10442,2,FALSE)</f>
        <v>客土吹付工(種子なし、緑化基礎工あり)</v>
      </c>
      <c r="E1425" s="130" t="s">
        <v>382</v>
      </c>
      <c r="F1425" s="130" t="s">
        <v>166</v>
      </c>
      <c r="G1425" s="130" t="s">
        <v>386</v>
      </c>
      <c r="H1425" s="130" t="s">
        <v>12015</v>
      </c>
    </row>
    <row r="1426" spans="1:11" x14ac:dyDescent="0.15">
      <c r="A1426" s="130">
        <v>1425</v>
      </c>
      <c r="B1426" s="130" t="s">
        <v>8424</v>
      </c>
      <c r="C1426" s="130" t="s">
        <v>18340</v>
      </c>
      <c r="D1426" s="130" t="str">
        <f>VLOOKUP(B1426,managelist_20211101!$B$3:$C$10442,2,FALSE)</f>
        <v xml:space="preserve">金属製の看板 </v>
      </c>
      <c r="E1426" s="130" t="s">
        <v>382</v>
      </c>
      <c r="F1426" s="130" t="s">
        <v>150</v>
      </c>
      <c r="J1426" s="130" t="s">
        <v>381</v>
      </c>
    </row>
    <row r="1427" spans="1:11" x14ac:dyDescent="0.15">
      <c r="A1427" s="130">
        <v>1426</v>
      </c>
      <c r="B1427" s="130" t="s">
        <v>6541</v>
      </c>
      <c r="C1427" s="130" t="s">
        <v>15991</v>
      </c>
      <c r="D1427" s="130" t="str">
        <f>VLOOKUP(B1427,managelist_20211101!$B$3:$C$10442,2,FALSE)</f>
        <v>蛍光灯を用いた照明器具</v>
      </c>
      <c r="E1427" s="130" t="s">
        <v>212</v>
      </c>
      <c r="F1427" s="130" t="s">
        <v>12286</v>
      </c>
    </row>
    <row r="1428" spans="1:11" x14ac:dyDescent="0.15">
      <c r="A1428" s="130">
        <v>1427</v>
      </c>
      <c r="B1428" s="130" t="s">
        <v>4699</v>
      </c>
      <c r="C1428" s="130" t="s">
        <v>13876</v>
      </c>
      <c r="D1428" s="130" t="str">
        <f>VLOOKUP(B1428,managelist_20211101!$B$3:$C$10442,2,FALSE)</f>
        <v>レバーブロックを用いた足場設置</v>
      </c>
      <c r="E1428" s="130" t="s">
        <v>12</v>
      </c>
      <c r="F1428" s="130" t="s">
        <v>15</v>
      </c>
      <c r="G1428" s="130" t="s">
        <v>2881</v>
      </c>
    </row>
    <row r="1429" spans="1:11" x14ac:dyDescent="0.15">
      <c r="A1429" s="130">
        <v>1428</v>
      </c>
      <c r="B1429" s="130" t="s">
        <v>8423</v>
      </c>
      <c r="C1429" s="130" t="s">
        <v>18339</v>
      </c>
      <c r="D1429" s="130" t="str">
        <f>VLOOKUP(B1429,managelist_20211101!$B$3:$C$10442,2,FALSE)</f>
        <v>植生基材吹付工</v>
      </c>
      <c r="E1429" s="130" t="s">
        <v>382</v>
      </c>
      <c r="F1429" s="130" t="s">
        <v>166</v>
      </c>
      <c r="G1429" s="130" t="s">
        <v>386</v>
      </c>
      <c r="H1429" s="130" t="s">
        <v>387</v>
      </c>
    </row>
    <row r="1430" spans="1:11" x14ac:dyDescent="0.15">
      <c r="A1430" s="130">
        <v>1429</v>
      </c>
      <c r="B1430" s="130" t="s">
        <v>4698</v>
      </c>
      <c r="C1430" s="130" t="s">
        <v>13874</v>
      </c>
      <c r="D1430" s="130" t="str">
        <f>VLOOKUP(B1430,managelist_20211101!$B$3:$C$10442,2,FALSE)</f>
        <v>購入土(真砂土)</v>
      </c>
      <c r="E1430" s="130" t="s">
        <v>380</v>
      </c>
      <c r="F1430" s="130" t="s">
        <v>380</v>
      </c>
      <c r="G1430" s="130" t="s">
        <v>2904</v>
      </c>
    </row>
    <row r="1431" spans="1:11" x14ac:dyDescent="0.15">
      <c r="A1431" s="130">
        <v>1430</v>
      </c>
      <c r="B1431" s="130" t="s">
        <v>11315</v>
      </c>
      <c r="C1431" s="130" t="s">
        <v>21386</v>
      </c>
      <c r="D1431" s="130" t="str">
        <f>VLOOKUP(B1431,managelist_20211101!$B$3:$C$10442,2,FALSE)</f>
        <v>陸閘(横引きゲート)電動式自動開閉装置</v>
      </c>
      <c r="E1431" s="130" t="s">
        <v>489</v>
      </c>
      <c r="F1431" s="130" t="s">
        <v>490</v>
      </c>
      <c r="G1431" s="130" t="s">
        <v>2859</v>
      </c>
    </row>
    <row r="1432" spans="1:11" x14ac:dyDescent="0.15">
      <c r="A1432" s="130">
        <v>1431</v>
      </c>
      <c r="B1432" s="130" t="s">
        <v>3001</v>
      </c>
      <c r="C1432" s="130" t="s">
        <v>15990</v>
      </c>
      <c r="D1432" s="130" t="str">
        <f>VLOOKUP(B1432,managelist_20211101!$B$3:$C$10442,2,FALSE)</f>
        <v>防護柵支柱の打撃工法</v>
      </c>
      <c r="E1432" s="130" t="s">
        <v>443</v>
      </c>
      <c r="F1432" s="130" t="s">
        <v>444</v>
      </c>
      <c r="G1432" s="130" t="s">
        <v>2886</v>
      </c>
    </row>
    <row r="1433" spans="1:11" x14ac:dyDescent="0.15">
      <c r="A1433" s="130">
        <v>1432</v>
      </c>
      <c r="B1433" s="130" t="s">
        <v>6540</v>
      </c>
      <c r="C1433" s="130" t="s">
        <v>15988</v>
      </c>
      <c r="D1433" s="130" t="str">
        <f>VLOOKUP(B1433,managelist_20211101!$B$3:$C$10442,2,FALSE)</f>
        <v>吹上方式での覆工コンクリート打設による自然排出</v>
      </c>
      <c r="E1433" s="130" t="s">
        <v>342</v>
      </c>
      <c r="F1433" s="130" t="s">
        <v>343</v>
      </c>
      <c r="G1433" s="130" t="s">
        <v>2855</v>
      </c>
      <c r="I1433" s="130" t="s">
        <v>381</v>
      </c>
    </row>
    <row r="1434" spans="1:11" x14ac:dyDescent="0.15">
      <c r="A1434" s="130">
        <v>1433</v>
      </c>
      <c r="B1434" s="130" t="s">
        <v>3002</v>
      </c>
      <c r="C1434" s="130" t="s">
        <v>21384</v>
      </c>
      <c r="D1434" s="130" t="str">
        <f>VLOOKUP(B1434,managelist_20211101!$B$3:$C$10442,2,FALSE)</f>
        <v>路面性状測定装置</v>
      </c>
      <c r="E1434" s="130" t="s">
        <v>127</v>
      </c>
      <c r="F1434" s="130" t="s">
        <v>46</v>
      </c>
      <c r="G1434" s="130" t="s">
        <v>413</v>
      </c>
    </row>
    <row r="1435" spans="1:11" x14ac:dyDescent="0.15">
      <c r="A1435" s="130">
        <v>1434</v>
      </c>
      <c r="B1435" s="130" t="s">
        <v>22437</v>
      </c>
      <c r="C1435" s="130" t="s">
        <v>21822</v>
      </c>
      <c r="D1435" s="130" t="str">
        <f>VLOOKUP(B1435,managelist_20211101!$B$3:$C$10442,2,FALSE)</f>
        <v>バー型スペーサー及び配力筋</v>
      </c>
      <c r="E1435" s="130" t="s">
        <v>425</v>
      </c>
      <c r="F1435" s="130" t="s">
        <v>428</v>
      </c>
      <c r="G1435" s="130" t="s">
        <v>428</v>
      </c>
      <c r="H1435" s="130" t="s">
        <v>121</v>
      </c>
      <c r="I1435" s="130" t="s">
        <v>381</v>
      </c>
      <c r="K1435" s="130" t="s">
        <v>381</v>
      </c>
    </row>
    <row r="1436" spans="1:11" x14ac:dyDescent="0.15">
      <c r="A1436" s="130">
        <v>1435</v>
      </c>
      <c r="B1436" s="130" t="s">
        <v>11314</v>
      </c>
      <c r="C1436" s="130" t="s">
        <v>21382</v>
      </c>
      <c r="D1436" s="130" t="str">
        <f>VLOOKUP(B1436,managelist_20211101!$B$3:$C$10442,2,FALSE)</f>
        <v>大型ブロック+引き抜き型枠</v>
      </c>
      <c r="E1436" s="130" t="s">
        <v>382</v>
      </c>
      <c r="F1436" s="130" t="s">
        <v>2</v>
      </c>
      <c r="G1436" s="130" t="s">
        <v>2826</v>
      </c>
      <c r="H1436" s="130" t="s">
        <v>2827</v>
      </c>
      <c r="I1436" s="130" t="s">
        <v>381</v>
      </c>
    </row>
    <row r="1437" spans="1:11" x14ac:dyDescent="0.15">
      <c r="A1437" s="130">
        <v>1436</v>
      </c>
      <c r="B1437" s="130" t="s">
        <v>23463</v>
      </c>
      <c r="C1437" s="130" t="s">
        <v>23464</v>
      </c>
      <c r="D1437" s="130" t="e">
        <f>VLOOKUP(B1437,managelist_20211101!$B$3:$C$10442,2,FALSE)</f>
        <v>#N/A</v>
      </c>
      <c r="E1437" s="130" t="s">
        <v>57</v>
      </c>
      <c r="F1437" s="130" t="s">
        <v>425</v>
      </c>
      <c r="G1437" s="130" t="s">
        <v>150</v>
      </c>
    </row>
    <row r="1438" spans="1:11" x14ac:dyDescent="0.15">
      <c r="A1438" s="130">
        <v>1437</v>
      </c>
      <c r="B1438" s="130" t="s">
        <v>23465</v>
      </c>
      <c r="C1438" s="130" t="s">
        <v>23466</v>
      </c>
      <c r="D1438" s="130" t="e">
        <f>VLOOKUP(B1438,managelist_20211101!$B$3:$C$10442,2,FALSE)</f>
        <v>#N/A</v>
      </c>
      <c r="E1438" s="130" t="s">
        <v>57</v>
      </c>
      <c r="F1438" s="130" t="s">
        <v>22327</v>
      </c>
      <c r="G1438" s="130" t="s">
        <v>22372</v>
      </c>
      <c r="H1438" s="130" t="s">
        <v>22258</v>
      </c>
    </row>
    <row r="1439" spans="1:11" x14ac:dyDescent="0.15">
      <c r="A1439" s="130">
        <v>1438</v>
      </c>
      <c r="B1439" s="130" t="s">
        <v>22438</v>
      </c>
      <c r="C1439" s="130" t="s">
        <v>23467</v>
      </c>
      <c r="D1439" s="130" t="e">
        <f>VLOOKUP(B1439,managelist_20211101!$B$3:$C$10442,2,FALSE)</f>
        <v>#N/A</v>
      </c>
      <c r="E1439" s="130" t="s">
        <v>57</v>
      </c>
      <c r="F1439" s="130" t="s">
        <v>12</v>
      </c>
      <c r="G1439" s="130" t="s">
        <v>150</v>
      </c>
    </row>
    <row r="1440" spans="1:11" x14ac:dyDescent="0.15">
      <c r="A1440" s="130">
        <v>1439</v>
      </c>
      <c r="B1440" s="130" t="s">
        <v>11313</v>
      </c>
      <c r="C1440" s="130" t="s">
        <v>21380</v>
      </c>
      <c r="D1440" s="130" t="str">
        <f>VLOOKUP(B1440,managelist_20211101!$B$3:$C$10442,2,FALSE)</f>
        <v>現場組鉄筋工法とポリマーセメント吹付</v>
      </c>
      <c r="E1440" s="130" t="s">
        <v>197</v>
      </c>
      <c r="F1440" s="130" t="s">
        <v>200</v>
      </c>
      <c r="G1440" s="130" t="s">
        <v>12203</v>
      </c>
      <c r="I1440" s="130" t="s">
        <v>381</v>
      </c>
    </row>
    <row r="1441" spans="1:11" x14ac:dyDescent="0.15">
      <c r="A1441" s="130">
        <v>1440</v>
      </c>
      <c r="B1441" s="130" t="s">
        <v>8422</v>
      </c>
      <c r="C1441" s="130" t="s">
        <v>18337</v>
      </c>
      <c r="D1441" s="130" t="str">
        <f>VLOOKUP(B1441,managelist_20211101!$B$3:$C$10442,2,FALSE)</f>
        <v>照合電極</v>
      </c>
      <c r="E1441" s="130" t="s">
        <v>127</v>
      </c>
      <c r="F1441" s="130" t="s">
        <v>46</v>
      </c>
      <c r="G1441" s="130" t="s">
        <v>2877</v>
      </c>
    </row>
    <row r="1442" spans="1:11" x14ac:dyDescent="0.15">
      <c r="A1442" s="130">
        <v>1441</v>
      </c>
      <c r="B1442" s="130" t="s">
        <v>22439</v>
      </c>
      <c r="C1442" s="130" t="s">
        <v>18335</v>
      </c>
      <c r="D1442" s="130" t="str">
        <f>VLOOKUP(B1442,managelist_20211101!$B$3:$C$10442,2,FALSE)</f>
        <v>スロープセンサーを用いたマシンコントロールシステム</v>
      </c>
      <c r="E1442" s="130" t="s">
        <v>380</v>
      </c>
      <c r="F1442" s="130" t="s">
        <v>380</v>
      </c>
      <c r="G1442" s="130" t="s">
        <v>2894</v>
      </c>
    </row>
    <row r="1443" spans="1:11" x14ac:dyDescent="0.15">
      <c r="A1443" s="130">
        <v>1442</v>
      </c>
      <c r="B1443" s="130" t="s">
        <v>3003</v>
      </c>
      <c r="C1443" s="130" t="s">
        <v>14822</v>
      </c>
      <c r="D1443" s="130" t="str">
        <f>VLOOKUP(B1443,managelist_20211101!$B$3:$C$10442,2,FALSE)</f>
        <v>熟練者の画像判定による点検法</v>
      </c>
      <c r="E1443" s="130" t="s">
        <v>127</v>
      </c>
      <c r="F1443" s="130" t="s">
        <v>46</v>
      </c>
      <c r="G1443" s="130" t="s">
        <v>413</v>
      </c>
      <c r="I1443" s="130" t="s">
        <v>381</v>
      </c>
    </row>
    <row r="1444" spans="1:11" x14ac:dyDescent="0.15">
      <c r="A1444" s="130">
        <v>1443</v>
      </c>
      <c r="B1444" s="130" t="s">
        <v>22440</v>
      </c>
      <c r="C1444" s="130" t="s">
        <v>14820</v>
      </c>
      <c r="D1444" s="130" t="str">
        <f>VLOOKUP(B1444,managelist_20211101!$B$3:$C$10442,2,FALSE)</f>
        <v>鉛やカドミウムを含有し、クロメート処理を行う溶融亜鉛めっき</v>
      </c>
      <c r="E1444" s="130" t="s">
        <v>495</v>
      </c>
      <c r="F1444" s="130" t="s">
        <v>1633</v>
      </c>
      <c r="I1444" s="130" t="s">
        <v>381</v>
      </c>
      <c r="K1444" s="130" t="s">
        <v>381</v>
      </c>
    </row>
    <row r="1445" spans="1:11" x14ac:dyDescent="0.15">
      <c r="A1445" s="130">
        <v>1444</v>
      </c>
      <c r="B1445" s="130" t="s">
        <v>5512</v>
      </c>
      <c r="C1445" s="130" t="s">
        <v>14818</v>
      </c>
      <c r="D1445" s="130" t="str">
        <f>VLOOKUP(B1445,managelist_20211101!$B$3:$C$10442,2,FALSE)</f>
        <v>コンクリートブロック積(間知ブロック)</v>
      </c>
      <c r="E1445" s="130" t="s">
        <v>22</v>
      </c>
      <c r="F1445" s="130" t="s">
        <v>26</v>
      </c>
      <c r="G1445" s="130" t="s">
        <v>181</v>
      </c>
      <c r="I1445" s="130" t="s">
        <v>381</v>
      </c>
    </row>
    <row r="1446" spans="1:11" x14ac:dyDescent="0.15">
      <c r="A1446" s="130">
        <v>1445</v>
      </c>
      <c r="B1446" s="130" t="s">
        <v>6539</v>
      </c>
      <c r="C1446" s="130" t="s">
        <v>15987</v>
      </c>
      <c r="D1446" s="130" t="str">
        <f>VLOOKUP(B1446,managelist_20211101!$B$3:$C$10442,2,FALSE)</f>
        <v>普通ポルトランドセメントを用いたコンクリート</v>
      </c>
      <c r="E1446" s="130" t="s">
        <v>11</v>
      </c>
      <c r="F1446" s="130" t="s">
        <v>11</v>
      </c>
      <c r="G1446" s="130" t="s">
        <v>126</v>
      </c>
    </row>
    <row r="1447" spans="1:11" x14ac:dyDescent="0.15">
      <c r="A1447" s="130">
        <v>1446</v>
      </c>
      <c r="B1447" s="130" t="s">
        <v>8421</v>
      </c>
      <c r="C1447" s="130" t="s">
        <v>18333</v>
      </c>
      <c r="D1447" s="130" t="str">
        <f>VLOOKUP(B1447,managelist_20211101!$B$3:$C$10442,2,FALSE)</f>
        <v>LED及び反射材複合型道路鋲</v>
      </c>
      <c r="E1447" s="130" t="s">
        <v>443</v>
      </c>
      <c r="F1447" s="130" t="s">
        <v>185</v>
      </c>
    </row>
    <row r="1448" spans="1:11" x14ac:dyDescent="0.15">
      <c r="A1448" s="130">
        <v>1447</v>
      </c>
      <c r="B1448" s="130" t="s">
        <v>5124</v>
      </c>
      <c r="C1448" s="130" t="s">
        <v>14352</v>
      </c>
      <c r="D1448" s="130" t="str">
        <f>VLOOKUP(B1448,managelist_20211101!$B$3:$C$10442,2,FALSE)</f>
        <v>表面被覆工法(吹付)</v>
      </c>
      <c r="E1448" s="130" t="s">
        <v>11</v>
      </c>
      <c r="F1448" s="130" t="s">
        <v>150</v>
      </c>
    </row>
    <row r="1449" spans="1:11" x14ac:dyDescent="0.15">
      <c r="A1449" s="130">
        <v>1448</v>
      </c>
      <c r="B1449" s="130" t="s">
        <v>10593</v>
      </c>
      <c r="C1449" s="130" t="s">
        <v>20601</v>
      </c>
      <c r="D1449" s="130" t="str">
        <f>VLOOKUP(B1449,managelist_20211101!$B$3:$C$10442,2,FALSE)</f>
        <v>テールアルメ(帯鋼補強土壁)</v>
      </c>
      <c r="E1449" s="130" t="s">
        <v>382</v>
      </c>
      <c r="F1449" s="130" t="s">
        <v>2</v>
      </c>
      <c r="G1449" s="130" t="s">
        <v>383</v>
      </c>
      <c r="H1449" s="130" t="s">
        <v>384</v>
      </c>
    </row>
    <row r="1450" spans="1:11" x14ac:dyDescent="0.15">
      <c r="A1450" s="130">
        <v>1449</v>
      </c>
      <c r="B1450" s="130" t="s">
        <v>10592</v>
      </c>
      <c r="C1450" s="130" t="s">
        <v>20599</v>
      </c>
      <c r="D1450" s="130" t="str">
        <f>VLOOKUP(B1450,managelist_20211101!$B$3:$C$10442,2,FALSE)</f>
        <v>手すり先行型枠組足場</v>
      </c>
      <c r="E1450" s="130" t="s">
        <v>12</v>
      </c>
      <c r="F1450" s="130" t="s">
        <v>15</v>
      </c>
      <c r="G1450" s="130" t="s">
        <v>2881</v>
      </c>
    </row>
    <row r="1451" spans="1:11" x14ac:dyDescent="0.15">
      <c r="A1451" s="130">
        <v>1450</v>
      </c>
      <c r="B1451" s="130" t="s">
        <v>10591</v>
      </c>
      <c r="C1451" s="130" t="s">
        <v>20598</v>
      </c>
      <c r="D1451" s="130" t="str">
        <f>VLOOKUP(B1451,managelist_20211101!$B$3:$C$10442,2,FALSE)</f>
        <v>道路トンネル定期点検</v>
      </c>
      <c r="E1451" s="130" t="s">
        <v>197</v>
      </c>
      <c r="F1451" s="130" t="s">
        <v>527</v>
      </c>
      <c r="G1451" s="130" t="s">
        <v>150</v>
      </c>
    </row>
    <row r="1452" spans="1:11" x14ac:dyDescent="0.15">
      <c r="A1452" s="130">
        <v>1451</v>
      </c>
      <c r="B1452" s="130" t="s">
        <v>10590</v>
      </c>
      <c r="C1452" s="130" t="s">
        <v>20596</v>
      </c>
      <c r="D1452" s="130" t="str">
        <f>VLOOKUP(B1452,managelist_20211101!$B$3:$C$10442,2,FALSE)</f>
        <v>現場打ちコンクリートによる小口止め工</v>
      </c>
      <c r="E1452" s="130" t="s">
        <v>22</v>
      </c>
      <c r="F1452" s="130" t="s">
        <v>26</v>
      </c>
      <c r="G1452" s="130" t="s">
        <v>181</v>
      </c>
    </row>
    <row r="1453" spans="1:11" x14ac:dyDescent="0.15">
      <c r="A1453" s="130">
        <v>1452</v>
      </c>
      <c r="B1453" s="130" t="s">
        <v>8420</v>
      </c>
      <c r="C1453" s="130" t="s">
        <v>18331</v>
      </c>
      <c r="D1453" s="130" t="str">
        <f>VLOOKUP(B1453,managelist_20211101!$B$3:$C$10442,2,FALSE)</f>
        <v>エポキシ樹脂系塗料による防錆塗装</v>
      </c>
      <c r="E1453" s="130" t="s">
        <v>197</v>
      </c>
      <c r="F1453" s="130" t="s">
        <v>200</v>
      </c>
      <c r="G1453" s="130" t="s">
        <v>2832</v>
      </c>
    </row>
    <row r="1454" spans="1:11" x14ac:dyDescent="0.15">
      <c r="A1454" s="130">
        <v>1453</v>
      </c>
      <c r="B1454" s="130" t="s">
        <v>10589</v>
      </c>
      <c r="C1454" s="130" t="s">
        <v>20594</v>
      </c>
      <c r="D1454" s="130" t="str">
        <f>VLOOKUP(B1454,managelist_20211101!$B$3:$C$10442,2,FALSE)</f>
        <v>単体(バラ)のせん断補強筋で組み立てる方法</v>
      </c>
      <c r="E1454" s="130" t="s">
        <v>495</v>
      </c>
      <c r="F1454" s="130" t="s">
        <v>546</v>
      </c>
    </row>
    <row r="1455" spans="1:11" x14ac:dyDescent="0.15">
      <c r="A1455" s="130">
        <v>1454</v>
      </c>
      <c r="B1455" s="130" t="s">
        <v>3004</v>
      </c>
      <c r="C1455" s="130" t="s">
        <v>13149</v>
      </c>
      <c r="D1455" s="130" t="str">
        <f>VLOOKUP(B1455,managelist_20211101!$B$3:$C$10442,2,FALSE)</f>
        <v>アルコール系塗膜剥離剤</v>
      </c>
      <c r="E1455" s="130" t="s">
        <v>197</v>
      </c>
      <c r="F1455" s="130" t="s">
        <v>199</v>
      </c>
    </row>
    <row r="1456" spans="1:11" x14ac:dyDescent="0.15">
      <c r="A1456" s="130">
        <v>1455</v>
      </c>
      <c r="B1456" s="130" t="s">
        <v>6538</v>
      </c>
      <c r="C1456" s="130" t="s">
        <v>15986</v>
      </c>
      <c r="D1456" s="130" t="str">
        <f>VLOOKUP(B1456,managelist_20211101!$B$3:$C$10442,2,FALSE)</f>
        <v>コアボーリング</v>
      </c>
      <c r="E1456" s="130" t="s">
        <v>127</v>
      </c>
      <c r="F1456" s="130" t="s">
        <v>129</v>
      </c>
      <c r="G1456" s="130" t="s">
        <v>2899</v>
      </c>
      <c r="I1456" s="130" t="s">
        <v>381</v>
      </c>
    </row>
    <row r="1457" spans="1:11" x14ac:dyDescent="0.15">
      <c r="A1457" s="130">
        <v>1456</v>
      </c>
      <c r="B1457" s="130" t="s">
        <v>8419</v>
      </c>
      <c r="C1457" s="130" t="s">
        <v>18329</v>
      </c>
      <c r="D1457" s="130" t="str">
        <f>VLOOKUP(B1457,managelist_20211101!$B$3:$C$10442,2,FALSE)</f>
        <v>鋼板を溶接する当て板補強工法</v>
      </c>
      <c r="E1457" s="130" t="s">
        <v>197</v>
      </c>
      <c r="F1457" s="130" t="s">
        <v>199</v>
      </c>
    </row>
    <row r="1458" spans="1:11" x14ac:dyDescent="0.15">
      <c r="A1458" s="130">
        <v>1457</v>
      </c>
      <c r="B1458" s="130" t="s">
        <v>2976</v>
      </c>
      <c r="C1458" s="130" t="s">
        <v>18326</v>
      </c>
      <c r="D1458" s="130" t="str">
        <f>VLOOKUP(B1458,managelist_20211101!$B$3:$C$10442,2,FALSE)</f>
        <v>ネットワークカメラと有線端末による監視</v>
      </c>
      <c r="E1458" s="130" t="s">
        <v>54</v>
      </c>
      <c r="F1458" s="130" t="s">
        <v>56</v>
      </c>
      <c r="G1458" s="130" t="s">
        <v>2865</v>
      </c>
      <c r="H1458" s="130" t="s">
        <v>2866</v>
      </c>
    </row>
    <row r="1459" spans="1:11" x14ac:dyDescent="0.15">
      <c r="A1459" s="130">
        <v>1458</v>
      </c>
      <c r="B1459" s="130" t="s">
        <v>8418</v>
      </c>
      <c r="C1459" s="130" t="s">
        <v>18324</v>
      </c>
      <c r="D1459" s="130" t="str">
        <f>VLOOKUP(B1459,managelist_20211101!$B$3:$C$10442,2,FALSE)</f>
        <v>路面下空洞探査車</v>
      </c>
      <c r="E1459" s="130" t="s">
        <v>127</v>
      </c>
      <c r="F1459" s="130" t="s">
        <v>129</v>
      </c>
      <c r="G1459" s="130" t="s">
        <v>2899</v>
      </c>
      <c r="I1459" s="130" t="s">
        <v>381</v>
      </c>
    </row>
    <row r="1460" spans="1:11" x14ac:dyDescent="0.15">
      <c r="A1460" s="130">
        <v>1459</v>
      </c>
      <c r="B1460" s="130" t="s">
        <v>11763</v>
      </c>
      <c r="C1460" s="130" t="s">
        <v>21821</v>
      </c>
      <c r="D1460" s="130" t="str">
        <f>VLOOKUP(B1460,managelist_20211101!$B$3:$C$10442,2,FALSE)</f>
        <v>サッシカバー工法</v>
      </c>
      <c r="E1460" s="130" t="s">
        <v>495</v>
      </c>
      <c r="F1460" s="130" t="s">
        <v>499</v>
      </c>
    </row>
    <row r="1461" spans="1:11" x14ac:dyDescent="0.15">
      <c r="A1461" s="130">
        <v>1460</v>
      </c>
      <c r="B1461" s="130" t="s">
        <v>11312</v>
      </c>
      <c r="C1461" s="130" t="s">
        <v>21377</v>
      </c>
      <c r="D1461" s="130" t="str">
        <f>VLOOKUP(B1461,managelist_20211101!$B$3:$C$10442,2,FALSE)</f>
        <v>テレメータシステム</v>
      </c>
      <c r="E1461" s="130" t="s">
        <v>54</v>
      </c>
      <c r="F1461" s="130" t="s">
        <v>175</v>
      </c>
      <c r="G1461" s="130" t="s">
        <v>2897</v>
      </c>
    </row>
    <row r="1462" spans="1:11" x14ac:dyDescent="0.15">
      <c r="A1462" s="130">
        <v>1461</v>
      </c>
      <c r="B1462" s="130" t="s">
        <v>11311</v>
      </c>
      <c r="C1462" s="130" t="s">
        <v>21375</v>
      </c>
      <c r="D1462" s="130" t="str">
        <f>VLOOKUP(B1462,managelist_20211101!$B$3:$C$10442,2,FALSE)</f>
        <v>線導水(溝切り)工法</v>
      </c>
      <c r="E1462" s="130" t="s">
        <v>197</v>
      </c>
      <c r="F1462" s="130" t="s">
        <v>527</v>
      </c>
      <c r="G1462" s="130" t="s">
        <v>12225</v>
      </c>
    </row>
    <row r="1463" spans="1:11" x14ac:dyDescent="0.15">
      <c r="A1463" s="130">
        <v>1462</v>
      </c>
      <c r="B1463" s="130" t="s">
        <v>22441</v>
      </c>
      <c r="C1463" s="130" t="s">
        <v>14350</v>
      </c>
      <c r="D1463" s="130" t="str">
        <f>VLOOKUP(B1463,managelist_20211101!$B$3:$C$10442,2,FALSE)</f>
        <v>安全監視装置が未搭載の路面切削機</v>
      </c>
      <c r="E1463" s="130" t="s">
        <v>197</v>
      </c>
      <c r="F1463" s="130" t="s">
        <v>198</v>
      </c>
      <c r="G1463" s="130" t="s">
        <v>198</v>
      </c>
    </row>
    <row r="1464" spans="1:11" x14ac:dyDescent="0.15">
      <c r="A1464" s="130">
        <v>1463</v>
      </c>
      <c r="B1464" s="130" t="s">
        <v>8417</v>
      </c>
      <c r="C1464" s="130" t="s">
        <v>18322</v>
      </c>
      <c r="D1464" s="130" t="str">
        <f>VLOOKUP(B1464,managelist_20211101!$B$3:$C$10442,2,FALSE)</f>
        <v>落石防護柵付き重力式擁壁</v>
      </c>
      <c r="E1464" s="130" t="s">
        <v>443</v>
      </c>
      <c r="F1464" s="130" t="s">
        <v>444</v>
      </c>
      <c r="G1464" s="130" t="s">
        <v>12183</v>
      </c>
      <c r="I1464" s="130" t="s">
        <v>381</v>
      </c>
    </row>
    <row r="1465" spans="1:11" x14ac:dyDescent="0.15">
      <c r="A1465" s="130">
        <v>1464</v>
      </c>
      <c r="B1465" s="130" t="s">
        <v>3005</v>
      </c>
      <c r="C1465" s="130" t="s">
        <v>18320</v>
      </c>
      <c r="D1465" s="130" t="str">
        <f>VLOOKUP(B1465,managelist_20211101!$B$3:$C$10442,2,FALSE)</f>
        <v>路面性状測定車による定期点検</v>
      </c>
      <c r="E1465" s="130" t="s">
        <v>127</v>
      </c>
      <c r="F1465" s="130" t="s">
        <v>46</v>
      </c>
      <c r="G1465" s="130" t="s">
        <v>413</v>
      </c>
    </row>
    <row r="1466" spans="1:11" x14ac:dyDescent="0.15">
      <c r="A1466" s="130">
        <v>1465</v>
      </c>
      <c r="B1466" s="130" t="s">
        <v>11762</v>
      </c>
      <c r="C1466" s="130" t="s">
        <v>21819</v>
      </c>
      <c r="D1466" s="130" t="str">
        <f>VLOOKUP(B1466,managelist_20211101!$B$3:$C$10442,2,FALSE)</f>
        <v>開削工法によるマンホール鉄蓋の交換</v>
      </c>
      <c r="E1466" s="130" t="s">
        <v>197</v>
      </c>
      <c r="F1466" s="130" t="s">
        <v>150</v>
      </c>
      <c r="I1466" s="130" t="s">
        <v>381</v>
      </c>
      <c r="K1466" s="130" t="s">
        <v>381</v>
      </c>
    </row>
    <row r="1467" spans="1:11" x14ac:dyDescent="0.15">
      <c r="A1467" s="130">
        <v>1466</v>
      </c>
      <c r="B1467" s="130" t="s">
        <v>4045</v>
      </c>
      <c r="C1467" s="130" t="s">
        <v>13147</v>
      </c>
      <c r="D1467" s="130" t="str">
        <f>VLOOKUP(B1467,managelist_20211101!$B$3:$C$10442,2,FALSE)</f>
        <v>コンセント</v>
      </c>
      <c r="E1467" s="130" t="s">
        <v>212</v>
      </c>
      <c r="F1467" s="130" t="s">
        <v>12286</v>
      </c>
    </row>
    <row r="1468" spans="1:11" x14ac:dyDescent="0.15">
      <c r="A1468" s="130">
        <v>1467</v>
      </c>
      <c r="B1468" s="130" t="s">
        <v>3006</v>
      </c>
      <c r="C1468" s="130" t="s">
        <v>21374</v>
      </c>
      <c r="D1468" s="130" t="str">
        <f>VLOOKUP(B1468,managelist_20211101!$B$3:$C$10442,2,FALSE)</f>
        <v>路面性状測定車による路面性状調査</v>
      </c>
      <c r="E1468" s="130" t="s">
        <v>127</v>
      </c>
      <c r="F1468" s="130" t="s">
        <v>48</v>
      </c>
    </row>
    <row r="1469" spans="1:11" x14ac:dyDescent="0.15">
      <c r="A1469" s="130">
        <v>1468</v>
      </c>
      <c r="B1469" s="130" t="s">
        <v>3007</v>
      </c>
      <c r="C1469" s="130" t="s">
        <v>21371</v>
      </c>
      <c r="D1469" s="130" t="str">
        <f>VLOOKUP(B1469,managelist_20211101!$B$3:$C$10442,2,FALSE)</f>
        <v>路面性状測定車両によるデータ取得及び人力解析からなる路面性状調査</v>
      </c>
      <c r="E1469" s="130" t="s">
        <v>127</v>
      </c>
      <c r="F1469" s="130" t="s">
        <v>46</v>
      </c>
      <c r="G1469" s="130" t="s">
        <v>413</v>
      </c>
      <c r="I1469" s="130" t="s">
        <v>381</v>
      </c>
      <c r="K1469" s="130" t="s">
        <v>381</v>
      </c>
    </row>
    <row r="1470" spans="1:11" x14ac:dyDescent="0.15">
      <c r="A1470" s="130">
        <v>1469</v>
      </c>
      <c r="B1470" s="130" t="s">
        <v>8416</v>
      </c>
      <c r="C1470" s="130" t="s">
        <v>18318</v>
      </c>
      <c r="D1470" s="130" t="str">
        <f>VLOOKUP(B1470,managelist_20211101!$B$3:$C$10442,2,FALSE)</f>
        <v>亜鉛アルミ系亜鉛末塗料</v>
      </c>
      <c r="E1470" s="130" t="s">
        <v>466</v>
      </c>
      <c r="F1470" s="130" t="s">
        <v>467</v>
      </c>
      <c r="I1470" s="130" t="s">
        <v>381</v>
      </c>
      <c r="K1470" s="130" t="s">
        <v>381</v>
      </c>
    </row>
    <row r="1471" spans="1:11" x14ac:dyDescent="0.15">
      <c r="A1471" s="130">
        <v>1470</v>
      </c>
      <c r="B1471" s="130" t="s">
        <v>8415</v>
      </c>
      <c r="C1471" s="130" t="s">
        <v>18316</v>
      </c>
      <c r="D1471" s="130" t="str">
        <f>VLOOKUP(B1471,managelist_20211101!$B$3:$C$10442,2,FALSE)</f>
        <v>法面バケット</v>
      </c>
      <c r="E1471" s="130" t="s">
        <v>380</v>
      </c>
      <c r="F1471" s="130" t="s">
        <v>380</v>
      </c>
      <c r="G1471" s="130" t="s">
        <v>2904</v>
      </c>
    </row>
    <row r="1472" spans="1:11" x14ac:dyDescent="0.15">
      <c r="A1472" s="130">
        <v>1471</v>
      </c>
      <c r="B1472" s="130" t="s">
        <v>6537</v>
      </c>
      <c r="C1472" s="130" t="s">
        <v>15984</v>
      </c>
      <c r="D1472" s="130" t="str">
        <f>VLOOKUP(B1472,managelist_20211101!$B$3:$C$10442,2,FALSE)</f>
        <v>トンネル防音扉(吸音材充填型)</v>
      </c>
      <c r="E1472" s="130" t="s">
        <v>342</v>
      </c>
      <c r="F1472" s="130" t="s">
        <v>343</v>
      </c>
      <c r="G1472" s="130" t="s">
        <v>2849</v>
      </c>
    </row>
    <row r="1473" spans="1:11" x14ac:dyDescent="0.15">
      <c r="A1473" s="130">
        <v>1472</v>
      </c>
      <c r="B1473" s="130" t="s">
        <v>8414</v>
      </c>
      <c r="C1473" s="130" t="s">
        <v>18314</v>
      </c>
      <c r="D1473" s="130" t="str">
        <f>VLOOKUP(B1473,managelist_20211101!$B$3:$C$10442,2,FALSE)</f>
        <v>既設の視線誘導標等の更新</v>
      </c>
      <c r="E1473" s="130" t="s">
        <v>443</v>
      </c>
      <c r="F1473" s="130" t="s">
        <v>185</v>
      </c>
    </row>
    <row r="1474" spans="1:11" x14ac:dyDescent="0.15">
      <c r="A1474" s="130">
        <v>1473</v>
      </c>
      <c r="B1474" s="130" t="s">
        <v>8413</v>
      </c>
      <c r="C1474" s="130" t="s">
        <v>18312</v>
      </c>
      <c r="D1474" s="130" t="str">
        <f>VLOOKUP(B1474,managelist_20211101!$B$3:$C$10442,2,FALSE)</f>
        <v>管理断面からの出来形管理、平均断面法による体積計算</v>
      </c>
      <c r="E1474" s="130" t="s">
        <v>380</v>
      </c>
      <c r="F1474" s="130" t="s">
        <v>390</v>
      </c>
      <c r="G1474" s="130" t="s">
        <v>390</v>
      </c>
      <c r="H1474" s="130" t="s">
        <v>171</v>
      </c>
    </row>
    <row r="1475" spans="1:11" x14ac:dyDescent="0.15">
      <c r="A1475" s="130">
        <v>1474</v>
      </c>
      <c r="B1475" s="130" t="s">
        <v>22442</v>
      </c>
      <c r="C1475" s="130" t="s">
        <v>18310</v>
      </c>
      <c r="D1475" s="130" t="str">
        <f>VLOOKUP(B1475,managelist_20211101!$B$3:$C$10442,2,FALSE)</f>
        <v>MC(マシンコントロール)及び人による現場管理</v>
      </c>
      <c r="E1475" s="130" t="s">
        <v>380</v>
      </c>
      <c r="F1475" s="130" t="s">
        <v>390</v>
      </c>
      <c r="G1475" s="130" t="s">
        <v>390</v>
      </c>
      <c r="H1475" s="130" t="s">
        <v>171</v>
      </c>
    </row>
    <row r="1476" spans="1:11" x14ac:dyDescent="0.15">
      <c r="A1476" s="130">
        <v>1475</v>
      </c>
      <c r="B1476" s="130" t="s">
        <v>6536</v>
      </c>
      <c r="C1476" s="130" t="s">
        <v>15983</v>
      </c>
      <c r="D1476" s="130" t="str">
        <f>VLOOKUP(B1476,managelist_20211101!$B$3:$C$10442,2,FALSE)</f>
        <v>ウォータージェット・ハンドガン工法</v>
      </c>
      <c r="E1476" s="130" t="s">
        <v>197</v>
      </c>
      <c r="F1476" s="130" t="s">
        <v>200</v>
      </c>
      <c r="G1476" s="130" t="s">
        <v>12203</v>
      </c>
      <c r="I1476" s="130" t="s">
        <v>381</v>
      </c>
    </row>
    <row r="1477" spans="1:11" x14ac:dyDescent="0.15">
      <c r="A1477" s="130">
        <v>1476</v>
      </c>
      <c r="B1477" s="130" t="s">
        <v>6535</v>
      </c>
      <c r="C1477" s="130" t="s">
        <v>15981</v>
      </c>
      <c r="D1477" s="130" t="str">
        <f>VLOOKUP(B1477,managelist_20211101!$B$3:$C$10442,2,FALSE)</f>
        <v>ひし形金網(線形3.2mm、亜鉛メッキ)</v>
      </c>
      <c r="E1477" s="130" t="s">
        <v>443</v>
      </c>
      <c r="F1477" s="130" t="s">
        <v>444</v>
      </c>
      <c r="G1477" s="130" t="s">
        <v>2879</v>
      </c>
      <c r="H1477" s="130" t="s">
        <v>2880</v>
      </c>
    </row>
    <row r="1478" spans="1:11" x14ac:dyDescent="0.15">
      <c r="A1478" s="130">
        <v>1477</v>
      </c>
      <c r="B1478" s="130" t="s">
        <v>4044</v>
      </c>
      <c r="C1478" s="130" t="s">
        <v>13145</v>
      </c>
      <c r="D1478" s="130" t="str">
        <f>VLOOKUP(B1478,managelist_20211101!$B$3:$C$10442,2,FALSE)</f>
        <v>保水性インターロッキングブロック</v>
      </c>
      <c r="E1478" s="130" t="s">
        <v>425</v>
      </c>
      <c r="F1478" s="130" t="s">
        <v>3</v>
      </c>
      <c r="G1478" s="130" t="s">
        <v>2898</v>
      </c>
    </row>
    <row r="1479" spans="1:11" x14ac:dyDescent="0.15">
      <c r="A1479" s="130">
        <v>1478</v>
      </c>
      <c r="B1479" s="130" t="s">
        <v>8412</v>
      </c>
      <c r="C1479" s="130" t="s">
        <v>18308</v>
      </c>
      <c r="D1479" s="130" t="str">
        <f>VLOOKUP(B1479,managelist_20211101!$B$3:$C$10442,2,FALSE)</f>
        <v>車両搭載型地中レーダー(多チャンネル)</v>
      </c>
      <c r="E1479" s="130" t="s">
        <v>127</v>
      </c>
      <c r="F1479" s="130" t="s">
        <v>46</v>
      </c>
      <c r="G1479" s="130" t="s">
        <v>413</v>
      </c>
    </row>
    <row r="1480" spans="1:11" x14ac:dyDescent="0.15">
      <c r="A1480" s="130">
        <v>1479</v>
      </c>
      <c r="B1480" s="130" t="s">
        <v>8411</v>
      </c>
      <c r="C1480" s="130" t="s">
        <v>18306</v>
      </c>
      <c r="D1480" s="130" t="str">
        <f>VLOOKUP(B1480,managelist_20211101!$B$3:$C$10442,2,FALSE)</f>
        <v>SCR未搭載型油圧ショベル</v>
      </c>
      <c r="E1480" s="130" t="s">
        <v>380</v>
      </c>
      <c r="F1480" s="130" t="s">
        <v>380</v>
      </c>
      <c r="G1480" s="130" t="s">
        <v>2849</v>
      </c>
    </row>
    <row r="1481" spans="1:11" x14ac:dyDescent="0.15">
      <c r="A1481" s="130">
        <v>1480</v>
      </c>
      <c r="B1481" s="130" t="s">
        <v>11761</v>
      </c>
      <c r="C1481" s="130" t="s">
        <v>21816</v>
      </c>
      <c r="D1481" s="130" t="str">
        <f>VLOOKUP(B1481,managelist_20211101!$B$3:$C$10442,2,FALSE)</f>
        <v>測量により改良位置を明示し、誘導員が地盤改良機の誘導を行う方法</v>
      </c>
      <c r="E1481" s="130" t="s">
        <v>382</v>
      </c>
      <c r="F1481" s="130" t="s">
        <v>558</v>
      </c>
    </row>
    <row r="1482" spans="1:11" x14ac:dyDescent="0.15">
      <c r="A1482" s="130">
        <v>1481</v>
      </c>
      <c r="B1482" s="130" t="s">
        <v>11760</v>
      </c>
      <c r="C1482" s="130" t="s">
        <v>21814</v>
      </c>
      <c r="D1482" s="130" t="str">
        <f>VLOOKUP(B1482,managelist_20211101!$B$3:$C$10442,2,FALSE)</f>
        <v>2次緊張時にラムチェアーを用いてセットロスの補正を行う工法</v>
      </c>
      <c r="E1482" s="130" t="s">
        <v>466</v>
      </c>
      <c r="F1482" s="130" t="s">
        <v>572</v>
      </c>
    </row>
    <row r="1483" spans="1:11" x14ac:dyDescent="0.15">
      <c r="A1483" s="130">
        <v>1482</v>
      </c>
      <c r="B1483" s="130" t="s">
        <v>22443</v>
      </c>
      <c r="C1483" s="130" t="s">
        <v>21812</v>
      </c>
      <c r="D1483" s="130" t="str">
        <f>VLOOKUP(B1483,managelist_20211101!$B$3:$C$10442,2,FALSE)</f>
        <v>運転者による目視による安全確認</v>
      </c>
      <c r="E1483" s="130" t="s">
        <v>425</v>
      </c>
      <c r="F1483" s="130" t="s">
        <v>426</v>
      </c>
    </row>
    <row r="1484" spans="1:11" x14ac:dyDescent="0.15">
      <c r="A1484" s="130">
        <v>1483</v>
      </c>
      <c r="B1484" s="130" t="s">
        <v>3008</v>
      </c>
      <c r="C1484" s="130" t="s">
        <v>21810</v>
      </c>
      <c r="D1484" s="130" t="str">
        <f>VLOOKUP(B1484,managelist_20211101!$B$3:$C$10442,2,FALSE)</f>
        <v>供試体への識別記入及び表計算ソフトによる品質記録・現場日報の作成。</v>
      </c>
      <c r="E1484" s="130" t="s">
        <v>11</v>
      </c>
      <c r="F1484" s="130" t="s">
        <v>390</v>
      </c>
      <c r="G1484" s="130" t="s">
        <v>390</v>
      </c>
      <c r="H1484" s="130" t="s">
        <v>2850</v>
      </c>
      <c r="I1484" s="130" t="s">
        <v>381</v>
      </c>
    </row>
    <row r="1485" spans="1:11" x14ac:dyDescent="0.15">
      <c r="A1485" s="130">
        <v>1484</v>
      </c>
      <c r="B1485" s="130" t="s">
        <v>3009</v>
      </c>
      <c r="C1485" s="130" t="s">
        <v>18304</v>
      </c>
      <c r="D1485" s="130" t="str">
        <f>VLOOKUP(B1485,managelist_20211101!$B$3:$C$10442,2,FALSE)</f>
        <v>錆びた鉄筋にケレン作業を施した後、防錆剤を塗布</v>
      </c>
      <c r="E1485" s="130" t="s">
        <v>11</v>
      </c>
      <c r="F1485" s="130" t="s">
        <v>11</v>
      </c>
      <c r="G1485" s="130" t="s">
        <v>124</v>
      </c>
      <c r="H1485" s="130" t="s">
        <v>124</v>
      </c>
      <c r="I1485" s="130" t="s">
        <v>381</v>
      </c>
    </row>
    <row r="1486" spans="1:11" x14ac:dyDescent="0.15">
      <c r="A1486" s="130">
        <v>1485</v>
      </c>
      <c r="B1486" s="130" t="s">
        <v>22444</v>
      </c>
      <c r="C1486" s="130" t="s">
        <v>18302</v>
      </c>
      <c r="D1486" s="130" t="str">
        <f>VLOOKUP(B1486,managelist_20211101!$B$3:$C$10442,2,FALSE)</f>
        <v>標定点設置によるUAV空中写真測量システム</v>
      </c>
      <c r="E1486" s="130" t="s">
        <v>127</v>
      </c>
      <c r="F1486" s="130" t="s">
        <v>128</v>
      </c>
      <c r="G1486" s="130" t="s">
        <v>12311</v>
      </c>
      <c r="I1486" s="130" t="s">
        <v>381</v>
      </c>
    </row>
    <row r="1487" spans="1:11" x14ac:dyDescent="0.15">
      <c r="A1487" s="130">
        <v>1486</v>
      </c>
      <c r="B1487" s="130" t="s">
        <v>3010</v>
      </c>
      <c r="C1487" s="130" t="s">
        <v>18301</v>
      </c>
      <c r="D1487" s="130" t="str">
        <f>VLOOKUP(B1487,managelist_20211101!$B$3:$C$10442,2,FALSE)</f>
        <v>人力による路面性状調査</v>
      </c>
      <c r="E1487" s="130" t="s">
        <v>127</v>
      </c>
      <c r="F1487" s="130" t="s">
        <v>48</v>
      </c>
      <c r="I1487" s="130" t="s">
        <v>381</v>
      </c>
    </row>
    <row r="1488" spans="1:11" x14ac:dyDescent="0.15">
      <c r="A1488" s="130">
        <v>1487</v>
      </c>
      <c r="B1488" s="130" t="s">
        <v>3011</v>
      </c>
      <c r="C1488" s="130" t="s">
        <v>13872</v>
      </c>
      <c r="D1488" s="130" t="str">
        <f>VLOOKUP(B1488,managelist_20211101!$B$3:$C$10442,2,FALSE)</f>
        <v>路面のひび割れ測定方法(スケッチ法)を用いた路面管理</v>
      </c>
      <c r="E1488" s="130" t="s">
        <v>127</v>
      </c>
      <c r="F1488" s="130" t="s">
        <v>48</v>
      </c>
      <c r="I1488" s="130" t="s">
        <v>381</v>
      </c>
      <c r="K1488" s="130" t="s">
        <v>381</v>
      </c>
    </row>
    <row r="1489" spans="1:11" x14ac:dyDescent="0.15">
      <c r="A1489" s="130">
        <v>1488</v>
      </c>
      <c r="B1489" s="130" t="s">
        <v>4043</v>
      </c>
      <c r="C1489" s="130" t="s">
        <v>13143</v>
      </c>
      <c r="D1489" s="130" t="str">
        <f>VLOOKUP(B1489,managelist_20211101!$B$3:$C$10442,2,FALSE)</f>
        <v>あと施工アンカーを用いた足場</v>
      </c>
      <c r="E1489" s="130" t="s">
        <v>12</v>
      </c>
      <c r="F1489" s="130" t="s">
        <v>15</v>
      </c>
      <c r="G1489" s="130" t="s">
        <v>2881</v>
      </c>
      <c r="I1489" s="130" t="s">
        <v>381</v>
      </c>
      <c r="K1489" s="130" t="s">
        <v>381</v>
      </c>
    </row>
    <row r="1490" spans="1:11" x14ac:dyDescent="0.15">
      <c r="A1490" s="130">
        <v>1489</v>
      </c>
      <c r="B1490" s="130" t="s">
        <v>4042</v>
      </c>
      <c r="C1490" s="130" t="s">
        <v>13142</v>
      </c>
      <c r="D1490" s="130" t="str">
        <f>VLOOKUP(B1490,managelist_20211101!$B$3:$C$10442,2,FALSE)</f>
        <v>端子台接続工法</v>
      </c>
      <c r="E1490" s="130" t="s">
        <v>342</v>
      </c>
      <c r="F1490" s="130" t="s">
        <v>150</v>
      </c>
    </row>
    <row r="1491" spans="1:11" x14ac:dyDescent="0.15">
      <c r="A1491" s="130">
        <v>1490</v>
      </c>
      <c r="B1491" s="130" t="s">
        <v>8409</v>
      </c>
      <c r="C1491" s="130" t="s">
        <v>18298</v>
      </c>
      <c r="D1491" s="130" t="str">
        <f>VLOOKUP(B1491,managelist_20211101!$B$3:$C$10442,2,FALSE)</f>
        <v>エポキシ樹脂系断面修復材</v>
      </c>
      <c r="E1491" s="130" t="s">
        <v>197</v>
      </c>
      <c r="F1491" s="130" t="s">
        <v>200</v>
      </c>
      <c r="G1491" s="130" t="s">
        <v>12203</v>
      </c>
    </row>
    <row r="1492" spans="1:11" x14ac:dyDescent="0.15">
      <c r="A1492" s="130">
        <v>1491</v>
      </c>
      <c r="B1492" s="130" t="s">
        <v>10588</v>
      </c>
      <c r="C1492" s="130" t="s">
        <v>20593</v>
      </c>
      <c r="D1492" s="130" t="str">
        <f>VLOOKUP(B1492,managelist_20211101!$B$3:$C$10442,2,FALSE)</f>
        <v>大口径ボーリング工法</v>
      </c>
      <c r="E1492" s="130" t="s">
        <v>58</v>
      </c>
      <c r="F1492" s="130" t="s">
        <v>347</v>
      </c>
      <c r="G1492" s="130" t="s">
        <v>12088</v>
      </c>
    </row>
    <row r="1493" spans="1:11" x14ac:dyDescent="0.15">
      <c r="A1493" s="130">
        <v>1492</v>
      </c>
      <c r="B1493" s="130" t="s">
        <v>10587</v>
      </c>
      <c r="C1493" s="130" t="s">
        <v>20592</v>
      </c>
      <c r="D1493" s="130" t="str">
        <f>VLOOKUP(B1493,managelist_20211101!$B$3:$C$10442,2,FALSE)</f>
        <v>現場打ち基礎コンクリート</v>
      </c>
      <c r="E1493" s="130" t="s">
        <v>382</v>
      </c>
      <c r="F1493" s="130" t="s">
        <v>2</v>
      </c>
      <c r="G1493" s="130" t="s">
        <v>2840</v>
      </c>
    </row>
    <row r="1494" spans="1:11" x14ac:dyDescent="0.15">
      <c r="A1494" s="130">
        <v>1493</v>
      </c>
      <c r="B1494" s="130" t="s">
        <v>3012</v>
      </c>
      <c r="C1494" s="130" t="s">
        <v>20590</v>
      </c>
      <c r="D1494" s="130" t="str">
        <f>VLOOKUP(B1494,managelist_20211101!$B$3:$C$10442,2,FALSE)</f>
        <v>橋梁点検車による点検及び手作業による損傷写真台帳の作成</v>
      </c>
      <c r="E1494" s="130" t="s">
        <v>127</v>
      </c>
      <c r="F1494" s="130" t="s">
        <v>46</v>
      </c>
      <c r="G1494" s="130" t="s">
        <v>413</v>
      </c>
    </row>
    <row r="1495" spans="1:11" x14ac:dyDescent="0.15">
      <c r="A1495" s="130">
        <v>1494</v>
      </c>
      <c r="B1495" s="130" t="s">
        <v>3013</v>
      </c>
      <c r="C1495" s="130" t="s">
        <v>20588</v>
      </c>
      <c r="D1495" s="130" t="str">
        <f>VLOOKUP(B1495,managelist_20211101!$B$3:$C$10442,2,FALSE)</f>
        <v>目視によるパトロールおよび手作業による報告書作成</v>
      </c>
      <c r="E1495" s="130" t="s">
        <v>197</v>
      </c>
      <c r="F1495" s="130" t="s">
        <v>150</v>
      </c>
      <c r="I1495" s="130" t="s">
        <v>381</v>
      </c>
    </row>
    <row r="1496" spans="1:11" x14ac:dyDescent="0.15">
      <c r="A1496" s="130">
        <v>1495</v>
      </c>
      <c r="B1496" s="130" t="s">
        <v>3014</v>
      </c>
      <c r="C1496" s="130" t="s">
        <v>15979</v>
      </c>
      <c r="D1496" s="130" t="str">
        <f>VLOOKUP(B1496,managelist_20211101!$B$3:$C$10442,2,FALSE)</f>
        <v>ブラスト工(素地調整程度2種)</v>
      </c>
      <c r="E1496" s="130" t="s">
        <v>197</v>
      </c>
      <c r="F1496" s="130" t="s">
        <v>200</v>
      </c>
      <c r="G1496" s="130" t="s">
        <v>150</v>
      </c>
      <c r="I1496" s="130" t="s">
        <v>381</v>
      </c>
      <c r="K1496" s="130" t="s">
        <v>381</v>
      </c>
    </row>
    <row r="1497" spans="1:11" x14ac:dyDescent="0.15">
      <c r="A1497" s="130">
        <v>1496</v>
      </c>
      <c r="B1497" s="130" t="s">
        <v>6534</v>
      </c>
      <c r="C1497" s="130" t="s">
        <v>15977</v>
      </c>
      <c r="D1497" s="130" t="str">
        <f>VLOOKUP(B1497,managelist_20211101!$B$3:$C$10442,2,FALSE)</f>
        <v>油圧クローラドリル</v>
      </c>
      <c r="E1497" s="130" t="s">
        <v>382</v>
      </c>
      <c r="F1497" s="130" t="s">
        <v>559</v>
      </c>
      <c r="I1497" s="130" t="s">
        <v>381</v>
      </c>
    </row>
    <row r="1498" spans="1:11" x14ac:dyDescent="0.15">
      <c r="A1498" s="130">
        <v>1497</v>
      </c>
      <c r="B1498" s="130" t="s">
        <v>8408</v>
      </c>
      <c r="C1498" s="130" t="s">
        <v>18297</v>
      </c>
      <c r="D1498" s="130" t="str">
        <f>VLOOKUP(B1498,managelist_20211101!$B$3:$C$10442,2,FALSE)</f>
        <v>鋼板巻き立て工法</v>
      </c>
      <c r="E1498" s="130" t="s">
        <v>197</v>
      </c>
      <c r="F1498" s="130" t="s">
        <v>200</v>
      </c>
      <c r="G1498" s="130" t="s">
        <v>210</v>
      </c>
    </row>
    <row r="1499" spans="1:11" x14ac:dyDescent="0.15">
      <c r="A1499" s="130">
        <v>1498</v>
      </c>
      <c r="B1499" s="130" t="s">
        <v>22445</v>
      </c>
      <c r="C1499" s="130" t="s">
        <v>18295</v>
      </c>
      <c r="D1499" s="130" t="str">
        <f>VLOOKUP(B1499,managelist_20211101!$B$3:$C$10442,2,FALSE)</f>
        <v>後方カメラで確認</v>
      </c>
      <c r="E1499" s="130" t="s">
        <v>508</v>
      </c>
      <c r="F1499" s="130" t="s">
        <v>536</v>
      </c>
    </row>
    <row r="1500" spans="1:11" x14ac:dyDescent="0.15">
      <c r="A1500" s="130">
        <v>1499</v>
      </c>
      <c r="B1500" s="130" t="s">
        <v>8407</v>
      </c>
      <c r="C1500" s="130" t="s">
        <v>18293</v>
      </c>
      <c r="D1500" s="130" t="str">
        <f>VLOOKUP(B1500,managelist_20211101!$B$3:$C$10442,2,FALSE)</f>
        <v>超速硬コンクリート用パック詰め</v>
      </c>
      <c r="E1500" s="130" t="s">
        <v>197</v>
      </c>
      <c r="F1500" s="130" t="s">
        <v>200</v>
      </c>
      <c r="G1500" s="130" t="s">
        <v>12203</v>
      </c>
      <c r="I1500" s="130" t="s">
        <v>381</v>
      </c>
    </row>
    <row r="1501" spans="1:11" x14ac:dyDescent="0.15">
      <c r="A1501" s="130">
        <v>1500</v>
      </c>
      <c r="B1501" s="130" t="s">
        <v>3015</v>
      </c>
      <c r="C1501" s="130" t="s">
        <v>18291</v>
      </c>
      <c r="D1501" s="130" t="str">
        <f>VLOOKUP(B1501,managelist_20211101!$B$3:$C$10442,2,FALSE)</f>
        <v>専用の測定車両による路面性状調査</v>
      </c>
      <c r="E1501" s="130" t="s">
        <v>127</v>
      </c>
      <c r="F1501" s="130" t="s">
        <v>48</v>
      </c>
    </row>
    <row r="1502" spans="1:11" x14ac:dyDescent="0.15">
      <c r="A1502" s="130">
        <v>1501</v>
      </c>
      <c r="B1502" s="130" t="s">
        <v>5123</v>
      </c>
      <c r="C1502" s="130" t="s">
        <v>14348</v>
      </c>
      <c r="D1502" s="130" t="str">
        <f>VLOOKUP(B1502,managelist_20211101!$B$3:$C$10442,2,FALSE)</f>
        <v>FRP製プルボックス設置</v>
      </c>
      <c r="E1502" s="130" t="s">
        <v>54</v>
      </c>
      <c r="F1502" s="130" t="s">
        <v>1632</v>
      </c>
      <c r="G1502" s="130" t="s">
        <v>2853</v>
      </c>
      <c r="H1502" s="130" t="s">
        <v>2870</v>
      </c>
      <c r="I1502" s="130" t="s">
        <v>381</v>
      </c>
      <c r="K1502" s="130" t="s">
        <v>381</v>
      </c>
    </row>
    <row r="1503" spans="1:11" x14ac:dyDescent="0.15">
      <c r="A1503" s="130">
        <v>1502</v>
      </c>
      <c r="B1503" s="130" t="s">
        <v>8406</v>
      </c>
      <c r="C1503" s="130" t="s">
        <v>18289</v>
      </c>
      <c r="D1503" s="130" t="str">
        <f>VLOOKUP(B1503,managelist_20211101!$B$3:$C$10442,2,FALSE)</f>
        <v>ポリウレタン樹脂塗料等による補修塗装</v>
      </c>
      <c r="E1503" s="130" t="s">
        <v>12</v>
      </c>
      <c r="F1503" s="130" t="s">
        <v>13</v>
      </c>
      <c r="G1503" s="130" t="s">
        <v>150</v>
      </c>
    </row>
    <row r="1504" spans="1:11" x14ac:dyDescent="0.15">
      <c r="A1504" s="130">
        <v>1503</v>
      </c>
      <c r="B1504" s="130" t="s">
        <v>6533</v>
      </c>
      <c r="C1504" s="130" t="s">
        <v>15975</v>
      </c>
      <c r="D1504" s="130" t="str">
        <f>VLOOKUP(B1504,managelist_20211101!$B$3:$C$10442,2,FALSE)</f>
        <v>硬質塩化ビニル管(VP40)にφ5mmの透水孔加工を施した保孔管</v>
      </c>
      <c r="E1504" s="130" t="s">
        <v>45</v>
      </c>
      <c r="F1504" s="130" t="s">
        <v>120</v>
      </c>
    </row>
    <row r="1505" spans="1:8" x14ac:dyDescent="0.15">
      <c r="A1505" s="130">
        <v>1504</v>
      </c>
      <c r="B1505" s="130" t="s">
        <v>8405</v>
      </c>
      <c r="C1505" s="130" t="s">
        <v>18287</v>
      </c>
      <c r="D1505" s="130" t="str">
        <f>VLOOKUP(B1505,managelist_20211101!$B$3:$C$10442,2,FALSE)</f>
        <v>人手による鋼製のA型バリケード</v>
      </c>
      <c r="E1505" s="130" t="s">
        <v>489</v>
      </c>
      <c r="F1505" s="130" t="s">
        <v>150</v>
      </c>
    </row>
    <row r="1506" spans="1:8" x14ac:dyDescent="0.15">
      <c r="A1506" s="130">
        <v>1505</v>
      </c>
      <c r="B1506" s="130" t="s">
        <v>6532</v>
      </c>
      <c r="C1506" s="130" t="s">
        <v>15974</v>
      </c>
      <c r="D1506" s="130" t="str">
        <f>VLOOKUP(B1506,managelist_20211101!$B$3:$C$10442,2,FALSE)</f>
        <v>ふとんかご(階段式)</v>
      </c>
      <c r="E1506" s="130" t="s">
        <v>382</v>
      </c>
      <c r="F1506" s="130" t="s">
        <v>81</v>
      </c>
      <c r="G1506" s="130" t="s">
        <v>2861</v>
      </c>
    </row>
    <row r="1507" spans="1:8" x14ac:dyDescent="0.15">
      <c r="A1507" s="130">
        <v>1506</v>
      </c>
      <c r="B1507" s="130" t="s">
        <v>5122</v>
      </c>
      <c r="C1507" s="130" t="s">
        <v>14346</v>
      </c>
      <c r="D1507" s="130" t="str">
        <f>VLOOKUP(B1507,managelist_20211101!$B$3:$C$10442,2,FALSE)</f>
        <v>高品質ボーリング調査及びボアホールスキャナー観測</v>
      </c>
      <c r="E1507" s="130" t="s">
        <v>127</v>
      </c>
      <c r="F1507" s="130" t="s">
        <v>129</v>
      </c>
      <c r="G1507" s="130" t="s">
        <v>2899</v>
      </c>
    </row>
    <row r="1508" spans="1:8" x14ac:dyDescent="0.15">
      <c r="A1508" s="130">
        <v>1507</v>
      </c>
      <c r="B1508" s="130" t="s">
        <v>5121</v>
      </c>
      <c r="C1508" s="130" t="s">
        <v>14344</v>
      </c>
      <c r="D1508" s="130" t="str">
        <f>VLOOKUP(B1508,managelist_20211101!$B$3:$C$10442,2,FALSE)</f>
        <v>人力施工</v>
      </c>
      <c r="E1508" s="130" t="s">
        <v>342</v>
      </c>
      <c r="F1508" s="130" t="s">
        <v>343</v>
      </c>
      <c r="G1508" s="130" t="s">
        <v>12013</v>
      </c>
    </row>
    <row r="1509" spans="1:8" x14ac:dyDescent="0.15">
      <c r="A1509" s="130">
        <v>1508</v>
      </c>
      <c r="B1509" s="130" t="s">
        <v>10586</v>
      </c>
      <c r="C1509" s="130" t="s">
        <v>20587</v>
      </c>
      <c r="D1509" s="130" t="str">
        <f>VLOOKUP(B1509,managelist_20211101!$B$3:$C$10442,2,FALSE)</f>
        <v>コンクリート吹付け防音扉(3枚)</v>
      </c>
      <c r="E1509" s="130" t="s">
        <v>342</v>
      </c>
      <c r="F1509" s="130" t="s">
        <v>150</v>
      </c>
    </row>
    <row r="1510" spans="1:8" x14ac:dyDescent="0.15">
      <c r="A1510" s="130">
        <v>1509</v>
      </c>
      <c r="B1510" s="130" t="s">
        <v>10585</v>
      </c>
      <c r="C1510" s="130" t="s">
        <v>20586</v>
      </c>
      <c r="D1510" s="130" t="str">
        <f>VLOOKUP(B1510,managelist_20211101!$B$3:$C$10442,2,FALSE)</f>
        <v>景観透水性舗装工</v>
      </c>
      <c r="E1510" s="130" t="s">
        <v>425</v>
      </c>
      <c r="F1510" s="130" t="s">
        <v>4</v>
      </c>
      <c r="G1510" s="130" t="s">
        <v>4</v>
      </c>
      <c r="H1510" s="130" t="s">
        <v>2901</v>
      </c>
    </row>
    <row r="1511" spans="1:8" x14ac:dyDescent="0.15">
      <c r="A1511" s="130">
        <v>1510</v>
      </c>
      <c r="B1511" s="130" t="s">
        <v>8404</v>
      </c>
      <c r="C1511" s="130" t="s">
        <v>18285</v>
      </c>
      <c r="D1511" s="130" t="str">
        <f>VLOOKUP(B1511,managelist_20211101!$B$3:$C$10442,2,FALSE)</f>
        <v>ロックボルト工の頭部を頭部保護キャップで覆う頭部処理</v>
      </c>
      <c r="E1511" s="130" t="s">
        <v>382</v>
      </c>
      <c r="F1511" s="130" t="s">
        <v>166</v>
      </c>
      <c r="G1511" s="130" t="s">
        <v>407</v>
      </c>
    </row>
    <row r="1512" spans="1:8" x14ac:dyDescent="0.15">
      <c r="A1512" s="130">
        <v>1511</v>
      </c>
      <c r="B1512" s="130" t="s">
        <v>11310</v>
      </c>
      <c r="C1512" s="130" t="s">
        <v>21369</v>
      </c>
      <c r="D1512" s="130" t="str">
        <f>VLOOKUP(B1512,managelist_20211101!$B$3:$C$10442,2,FALSE)</f>
        <v>油圧圧入引抜工(オーガ併用圧入)(オペレーターによる圧入速度等の随時設定施工)</v>
      </c>
      <c r="E1512" s="130" t="s">
        <v>12</v>
      </c>
      <c r="F1512" s="130" t="s">
        <v>13</v>
      </c>
      <c r="G1512" s="130" t="s">
        <v>389</v>
      </c>
    </row>
    <row r="1513" spans="1:8" x14ac:dyDescent="0.15">
      <c r="A1513" s="130">
        <v>1512</v>
      </c>
      <c r="B1513" s="130" t="s">
        <v>8403</v>
      </c>
      <c r="C1513" s="130" t="s">
        <v>18283</v>
      </c>
      <c r="D1513" s="130" t="str">
        <f>VLOOKUP(B1513,managelist_20211101!$B$3:$C$10442,2,FALSE)</f>
        <v>吹付法面取壊し工+モルタル吹付工</v>
      </c>
      <c r="E1513" s="130" t="s">
        <v>382</v>
      </c>
      <c r="F1513" s="130" t="s">
        <v>166</v>
      </c>
      <c r="G1513" s="130" t="s">
        <v>411</v>
      </c>
      <c r="H1513" s="130" t="s">
        <v>412</v>
      </c>
    </row>
    <row r="1514" spans="1:8" x14ac:dyDescent="0.15">
      <c r="A1514" s="130">
        <v>1513</v>
      </c>
      <c r="B1514" s="130" t="s">
        <v>23468</v>
      </c>
      <c r="C1514" s="130" t="s">
        <v>23469</v>
      </c>
      <c r="D1514" s="130" t="e">
        <f>VLOOKUP(B1514,managelist_20211101!$B$3:$C$10442,2,FALSE)</f>
        <v>#N/A</v>
      </c>
      <c r="E1514" s="130" t="s">
        <v>57</v>
      </c>
      <c r="F1514" s="130" t="s">
        <v>2909</v>
      </c>
      <c r="G1514" s="130" t="s">
        <v>390</v>
      </c>
      <c r="H1514" s="130" t="s">
        <v>2850</v>
      </c>
    </row>
    <row r="1515" spans="1:8" x14ac:dyDescent="0.15">
      <c r="A1515" s="130">
        <v>1514</v>
      </c>
      <c r="B1515" s="130" t="s">
        <v>23470</v>
      </c>
      <c r="C1515" s="130" t="s">
        <v>23471</v>
      </c>
      <c r="D1515" s="130" t="e">
        <f>VLOOKUP(B1515,managelist_20211101!$B$3:$C$10442,2,FALSE)</f>
        <v>#N/A</v>
      </c>
      <c r="E1515" s="130" t="s">
        <v>57</v>
      </c>
      <c r="F1515" s="130" t="s">
        <v>533</v>
      </c>
      <c r="G1515" s="130" t="s">
        <v>22390</v>
      </c>
    </row>
    <row r="1516" spans="1:8" x14ac:dyDescent="0.15">
      <c r="A1516" s="130">
        <v>1515</v>
      </c>
      <c r="B1516" s="130" t="s">
        <v>4041</v>
      </c>
      <c r="C1516" s="130" t="s">
        <v>13140</v>
      </c>
      <c r="D1516" s="130" t="str">
        <f>VLOOKUP(B1516,managelist_20211101!$B$3:$C$10442,2,FALSE)</f>
        <v>0.7m3バックホウ油圧シリンダー交換</v>
      </c>
      <c r="E1516" s="130" t="s">
        <v>382</v>
      </c>
      <c r="F1516" s="130" t="s">
        <v>79</v>
      </c>
      <c r="G1516" s="130" t="s">
        <v>12059</v>
      </c>
    </row>
    <row r="1517" spans="1:8" x14ac:dyDescent="0.15">
      <c r="A1517" s="130">
        <v>1516</v>
      </c>
      <c r="B1517" s="130" t="s">
        <v>8402</v>
      </c>
      <c r="C1517" s="130" t="s">
        <v>18282</v>
      </c>
      <c r="D1517" s="130" t="str">
        <f>VLOOKUP(B1517,managelist_20211101!$B$3:$C$10442,2,FALSE)</f>
        <v>道路除草工</v>
      </c>
      <c r="E1517" s="130" t="s">
        <v>197</v>
      </c>
      <c r="F1517" s="130" t="s">
        <v>201</v>
      </c>
      <c r="G1517" s="130" t="s">
        <v>397</v>
      </c>
      <c r="H1517" s="130" t="s">
        <v>150</v>
      </c>
    </row>
    <row r="1518" spans="1:8" x14ac:dyDescent="0.15">
      <c r="A1518" s="130">
        <v>1517</v>
      </c>
      <c r="B1518" s="130" t="s">
        <v>8401</v>
      </c>
      <c r="C1518" s="130" t="s">
        <v>18280</v>
      </c>
      <c r="D1518" s="130" t="str">
        <f>VLOOKUP(B1518,managelist_20211101!$B$3:$C$10442,2,FALSE)</f>
        <v>衝突軽減システム未搭載型バックホウ</v>
      </c>
      <c r="E1518" s="130" t="s">
        <v>380</v>
      </c>
      <c r="F1518" s="130" t="s">
        <v>380</v>
      </c>
      <c r="G1518" s="130" t="s">
        <v>2849</v>
      </c>
    </row>
    <row r="1519" spans="1:8" x14ac:dyDescent="0.15">
      <c r="A1519" s="130">
        <v>1518</v>
      </c>
      <c r="B1519" s="130" t="s">
        <v>6531</v>
      </c>
      <c r="C1519" s="130" t="s">
        <v>15973</v>
      </c>
      <c r="D1519" s="130" t="str">
        <f>VLOOKUP(B1519,managelist_20211101!$B$3:$C$10442,2,FALSE)</f>
        <v>一般土のう</v>
      </c>
      <c r="E1519" s="130" t="s">
        <v>12</v>
      </c>
      <c r="F1519" s="130" t="s">
        <v>150</v>
      </c>
    </row>
    <row r="1520" spans="1:8" x14ac:dyDescent="0.15">
      <c r="A1520" s="130">
        <v>1519</v>
      </c>
      <c r="B1520" s="130" t="s">
        <v>6530</v>
      </c>
      <c r="C1520" s="130" t="s">
        <v>15971</v>
      </c>
      <c r="D1520" s="130" t="str">
        <f>VLOOKUP(B1520,managelist_20211101!$B$3:$C$10442,2,FALSE)</f>
        <v>土のうによる仮締切工</v>
      </c>
      <c r="E1520" s="130" t="s">
        <v>12</v>
      </c>
      <c r="F1520" s="130" t="s">
        <v>150</v>
      </c>
    </row>
    <row r="1521" spans="1:9" x14ac:dyDescent="0.15">
      <c r="A1521" s="130">
        <v>1520</v>
      </c>
      <c r="B1521" s="130" t="s">
        <v>8400</v>
      </c>
      <c r="C1521" s="130" t="s">
        <v>18278</v>
      </c>
      <c r="D1521" s="130" t="str">
        <f>VLOOKUP(B1521,managelist_20211101!$B$3:$C$10442,2,FALSE)</f>
        <v>金属製敷板</v>
      </c>
      <c r="E1521" s="130" t="s">
        <v>380</v>
      </c>
      <c r="F1521" s="130" t="s">
        <v>432</v>
      </c>
    </row>
    <row r="1522" spans="1:9" x14ac:dyDescent="0.15">
      <c r="A1522" s="130">
        <v>1521</v>
      </c>
      <c r="B1522" s="130" t="s">
        <v>22446</v>
      </c>
      <c r="C1522" s="130" t="s">
        <v>18276</v>
      </c>
      <c r="D1522" s="130" t="str">
        <f>VLOOKUP(B1522,managelist_20211101!$B$3:$C$10442,2,FALSE)</f>
        <v>保安柵を活用した車線規制</v>
      </c>
      <c r="E1522" s="130" t="s">
        <v>197</v>
      </c>
      <c r="F1522" s="130" t="s">
        <v>150</v>
      </c>
    </row>
    <row r="1523" spans="1:9" x14ac:dyDescent="0.15">
      <c r="A1523" s="130">
        <v>1522</v>
      </c>
      <c r="B1523" s="130" t="s">
        <v>8399</v>
      </c>
      <c r="C1523" s="130" t="s">
        <v>18274</v>
      </c>
      <c r="D1523" s="130" t="str">
        <f>VLOOKUP(B1523,managelist_20211101!$B$3:$C$10442,2,FALSE)</f>
        <v>横取り供給方式によるコンクリート舗装</v>
      </c>
      <c r="E1523" s="130" t="s">
        <v>425</v>
      </c>
      <c r="F1523" s="130" t="s">
        <v>428</v>
      </c>
      <c r="G1523" s="130" t="s">
        <v>428</v>
      </c>
      <c r="H1523" s="130" t="s">
        <v>121</v>
      </c>
      <c r="I1523" s="130" t="s">
        <v>381</v>
      </c>
    </row>
    <row r="1524" spans="1:9" x14ac:dyDescent="0.15">
      <c r="A1524" s="130">
        <v>1523</v>
      </c>
      <c r="B1524" s="130" t="s">
        <v>6529</v>
      </c>
      <c r="C1524" s="130" t="s">
        <v>15970</v>
      </c>
      <c r="D1524" s="130" t="str">
        <f>VLOOKUP(B1524,managelist_20211101!$B$3:$C$10442,2,FALSE)</f>
        <v>2tトラックに積載した仮設トイレ</v>
      </c>
      <c r="E1524" s="130" t="s">
        <v>12</v>
      </c>
      <c r="F1524" s="130" t="s">
        <v>150</v>
      </c>
    </row>
    <row r="1525" spans="1:9" x14ac:dyDescent="0.15">
      <c r="A1525" s="130">
        <v>1524</v>
      </c>
      <c r="B1525" s="130" t="s">
        <v>8398</v>
      </c>
      <c r="C1525" s="130" t="s">
        <v>18273</v>
      </c>
      <c r="D1525" s="130" t="str">
        <f>VLOOKUP(B1525,managelist_20211101!$B$3:$C$10442,2,FALSE)</f>
        <v>プレキャストコンクリート製貯留槽</v>
      </c>
      <c r="E1525" s="130" t="s">
        <v>382</v>
      </c>
      <c r="F1525" s="130" t="s">
        <v>331</v>
      </c>
      <c r="G1525" s="130" t="s">
        <v>12036</v>
      </c>
    </row>
    <row r="1526" spans="1:9" x14ac:dyDescent="0.15">
      <c r="A1526" s="130">
        <v>1525</v>
      </c>
      <c r="B1526" s="130" t="s">
        <v>5120</v>
      </c>
      <c r="C1526" s="130" t="s">
        <v>14342</v>
      </c>
      <c r="D1526" s="130" t="str">
        <f>VLOOKUP(B1526,managelist_20211101!$B$3:$C$10442,2,FALSE)</f>
        <v>鉄筋挿入工による擁壁補強</v>
      </c>
      <c r="E1526" s="130" t="s">
        <v>382</v>
      </c>
      <c r="F1526" s="130" t="s">
        <v>2</v>
      </c>
      <c r="G1526" s="130" t="s">
        <v>2826</v>
      </c>
      <c r="H1526" s="130" t="s">
        <v>2827</v>
      </c>
    </row>
    <row r="1527" spans="1:9" x14ac:dyDescent="0.15">
      <c r="A1527" s="130">
        <v>1526</v>
      </c>
      <c r="B1527" s="130" t="s">
        <v>3016</v>
      </c>
      <c r="C1527" s="130" t="s">
        <v>20585</v>
      </c>
      <c r="D1527" s="130" t="str">
        <f>VLOOKUP(B1527,managelist_20211101!$B$3:$C$10442,2,FALSE)</f>
        <v>溶融亜鉛めっき</v>
      </c>
      <c r="E1527" s="130" t="s">
        <v>197</v>
      </c>
      <c r="F1527" s="130" t="s">
        <v>150</v>
      </c>
    </row>
    <row r="1528" spans="1:9" x14ac:dyDescent="0.15">
      <c r="A1528" s="130">
        <v>1527</v>
      </c>
      <c r="B1528" s="130" t="s">
        <v>10584</v>
      </c>
      <c r="C1528" s="130" t="s">
        <v>20583</v>
      </c>
      <c r="D1528" s="130" t="str">
        <f>VLOOKUP(B1528,managelist_20211101!$B$3:$C$10442,2,FALSE)</f>
        <v>単管による仮囲いおよび安全帯取付設備</v>
      </c>
      <c r="E1528" s="130" t="s">
        <v>526</v>
      </c>
      <c r="F1528" s="130" t="s">
        <v>529</v>
      </c>
      <c r="I1528" s="130" t="s">
        <v>381</v>
      </c>
    </row>
    <row r="1529" spans="1:9" x14ac:dyDescent="0.15">
      <c r="A1529" s="130">
        <v>1528</v>
      </c>
      <c r="B1529" s="130" t="s">
        <v>10583</v>
      </c>
      <c r="C1529" s="130" t="s">
        <v>20581</v>
      </c>
      <c r="D1529" s="130" t="str">
        <f>VLOOKUP(B1529,managelist_20211101!$B$3:$C$10442,2,FALSE)</f>
        <v>安定処理工(スタビライザー混合)</v>
      </c>
      <c r="E1529" s="130" t="s">
        <v>382</v>
      </c>
      <c r="F1529" s="130" t="s">
        <v>60</v>
      </c>
      <c r="G1529" s="130" t="s">
        <v>180</v>
      </c>
    </row>
    <row r="1530" spans="1:9" x14ac:dyDescent="0.15">
      <c r="A1530" s="130">
        <v>1529</v>
      </c>
      <c r="B1530" s="130" t="s">
        <v>10582</v>
      </c>
      <c r="C1530" s="130" t="s">
        <v>20580</v>
      </c>
      <c r="D1530" s="130" t="str">
        <f>VLOOKUP(B1530,managelist_20211101!$B$3:$C$10442,2,FALSE)</f>
        <v>被覆鉄線かごマット</v>
      </c>
      <c r="E1530" s="130" t="s">
        <v>22</v>
      </c>
      <c r="F1530" s="130" t="s">
        <v>446</v>
      </c>
    </row>
    <row r="1531" spans="1:9" x14ac:dyDescent="0.15">
      <c r="A1531" s="130">
        <v>1530</v>
      </c>
      <c r="B1531" s="130" t="s">
        <v>8397</v>
      </c>
      <c r="C1531" s="130" t="s">
        <v>18271</v>
      </c>
      <c r="D1531" s="130" t="str">
        <f>VLOOKUP(B1531,managelist_20211101!$B$3:$C$10442,2,FALSE)</f>
        <v>密閉ゴム支承板支承</v>
      </c>
      <c r="E1531" s="130" t="s">
        <v>466</v>
      </c>
      <c r="F1531" s="130" t="s">
        <v>468</v>
      </c>
      <c r="G1531" s="130" t="s">
        <v>12251</v>
      </c>
    </row>
    <row r="1532" spans="1:9" x14ac:dyDescent="0.15">
      <c r="A1532" s="130">
        <v>1531</v>
      </c>
      <c r="B1532" s="130" t="s">
        <v>8396</v>
      </c>
      <c r="C1532" s="130" t="s">
        <v>18270</v>
      </c>
      <c r="D1532" s="130" t="str">
        <f>VLOOKUP(B1532,managelist_20211101!$B$3:$C$10442,2,FALSE)</f>
        <v>手摺先行型枠組足場</v>
      </c>
      <c r="E1532" s="130" t="s">
        <v>12</v>
      </c>
      <c r="F1532" s="130" t="s">
        <v>14</v>
      </c>
    </row>
    <row r="1533" spans="1:9" x14ac:dyDescent="0.15">
      <c r="A1533" s="130">
        <v>1532</v>
      </c>
      <c r="B1533" s="130" t="s">
        <v>11759</v>
      </c>
      <c r="C1533" s="130" t="s">
        <v>21808</v>
      </c>
      <c r="D1533" s="130" t="str">
        <f>VLOOKUP(B1533,managelist_20211101!$B$3:$C$10442,2,FALSE)</f>
        <v>野帳による点検結果の記録・調書の作成</v>
      </c>
      <c r="E1533" s="130" t="s">
        <v>127</v>
      </c>
      <c r="F1533" s="130" t="s">
        <v>46</v>
      </c>
      <c r="G1533" s="130" t="s">
        <v>413</v>
      </c>
    </row>
    <row r="1534" spans="1:9" x14ac:dyDescent="0.15">
      <c r="A1534" s="130">
        <v>1533</v>
      </c>
      <c r="B1534" s="130" t="s">
        <v>11758</v>
      </c>
      <c r="C1534" s="130" t="s">
        <v>21806</v>
      </c>
      <c r="D1534" s="130" t="str">
        <f>VLOOKUP(B1534,managelist_20211101!$B$3:$C$10442,2,FALSE)</f>
        <v>縦方向連結を用いた可とう継手工法</v>
      </c>
      <c r="E1534" s="130" t="s">
        <v>382</v>
      </c>
      <c r="F1534" s="130" t="s">
        <v>331</v>
      </c>
      <c r="G1534" s="130" t="s">
        <v>2829</v>
      </c>
      <c r="H1534" s="130" t="s">
        <v>2831</v>
      </c>
    </row>
    <row r="1535" spans="1:9" x14ac:dyDescent="0.15">
      <c r="A1535" s="130">
        <v>1534</v>
      </c>
      <c r="B1535" s="130" t="s">
        <v>11757</v>
      </c>
      <c r="C1535" s="130" t="s">
        <v>21804</v>
      </c>
      <c r="D1535" s="130" t="str">
        <f>VLOOKUP(B1535,managelist_20211101!$B$3:$C$10442,2,FALSE)</f>
        <v>加熱アスファルト合材(欠損部補修)</v>
      </c>
      <c r="E1535" s="130" t="s">
        <v>197</v>
      </c>
      <c r="F1535" s="130" t="s">
        <v>220</v>
      </c>
      <c r="G1535" s="130" t="s">
        <v>2842</v>
      </c>
    </row>
    <row r="1536" spans="1:9" x14ac:dyDescent="0.15">
      <c r="A1536" s="130">
        <v>1535</v>
      </c>
      <c r="B1536" s="130" t="s">
        <v>8395</v>
      </c>
      <c r="C1536" s="130" t="s">
        <v>18268</v>
      </c>
      <c r="D1536" s="130" t="str">
        <f>VLOOKUP(B1536,managelist_20211101!$B$3:$C$10442,2,FALSE)</f>
        <v>軟弱地盤処理工(スラリー攪拌工二軸施工)</v>
      </c>
      <c r="E1536" s="130" t="s">
        <v>382</v>
      </c>
      <c r="F1536" s="130" t="s">
        <v>60</v>
      </c>
      <c r="G1536" s="130" t="s">
        <v>449</v>
      </c>
    </row>
    <row r="1537" spans="1:9" x14ac:dyDescent="0.15">
      <c r="A1537" s="130">
        <v>1536</v>
      </c>
      <c r="B1537" s="130" t="s">
        <v>8394</v>
      </c>
      <c r="C1537" s="130" t="s">
        <v>18265</v>
      </c>
      <c r="D1537" s="130" t="str">
        <f>VLOOKUP(B1537,managelist_20211101!$B$3:$C$10442,2,FALSE)</f>
        <v>現地点検</v>
      </c>
      <c r="E1537" s="130" t="s">
        <v>54</v>
      </c>
      <c r="F1537" s="130" t="s">
        <v>175</v>
      </c>
      <c r="G1537" s="130" t="s">
        <v>2897</v>
      </c>
    </row>
    <row r="1538" spans="1:9" x14ac:dyDescent="0.15">
      <c r="A1538" s="130">
        <v>1537</v>
      </c>
      <c r="B1538" s="130" t="s">
        <v>8393</v>
      </c>
      <c r="C1538" s="130" t="s">
        <v>18263</v>
      </c>
      <c r="D1538" s="130" t="str">
        <f>VLOOKUP(B1538,managelist_20211101!$B$3:$C$10442,2,FALSE)</f>
        <v>フレキシブルコンテナバッグ</v>
      </c>
      <c r="E1538" s="130" t="s">
        <v>12</v>
      </c>
      <c r="F1538" s="130" t="s">
        <v>150</v>
      </c>
    </row>
    <row r="1539" spans="1:9" x14ac:dyDescent="0.15">
      <c r="A1539" s="130">
        <v>1538</v>
      </c>
      <c r="B1539" s="130" t="s">
        <v>8392</v>
      </c>
      <c r="C1539" s="130" t="s">
        <v>18261</v>
      </c>
      <c r="D1539" s="130" t="str">
        <f>VLOOKUP(B1539,managelist_20211101!$B$3:$C$10442,2,FALSE)</f>
        <v>脆弱層のケレン後、モルタル接着増強剤(吸水調整剤)の塗布</v>
      </c>
      <c r="E1539" s="130" t="s">
        <v>495</v>
      </c>
      <c r="F1539" s="130" t="s">
        <v>499</v>
      </c>
    </row>
    <row r="1540" spans="1:9" x14ac:dyDescent="0.15">
      <c r="A1540" s="130">
        <v>1539</v>
      </c>
      <c r="B1540" s="130" t="s">
        <v>4697</v>
      </c>
      <c r="C1540" s="130" t="s">
        <v>13870</v>
      </c>
      <c r="D1540" s="130" t="str">
        <f>VLOOKUP(B1540,managelist_20211101!$B$3:$C$10442,2,FALSE)</f>
        <v>表面含浸工法(補助剤を併用した反応型けい酸塩系表面含浸工法)</v>
      </c>
      <c r="E1540" s="130" t="s">
        <v>11</v>
      </c>
      <c r="F1540" s="130" t="s">
        <v>11</v>
      </c>
      <c r="G1540" s="130" t="s">
        <v>150</v>
      </c>
    </row>
    <row r="1541" spans="1:9" x14ac:dyDescent="0.15">
      <c r="A1541" s="130">
        <v>1540</v>
      </c>
      <c r="B1541" s="130" t="s">
        <v>6528</v>
      </c>
      <c r="C1541" s="130" t="s">
        <v>15969</v>
      </c>
      <c r="D1541" s="130" t="str">
        <f>VLOOKUP(B1541,managelist_20211101!$B$3:$C$10442,2,FALSE)</f>
        <v>テールアルメ工法</v>
      </c>
      <c r="E1541" s="130" t="s">
        <v>382</v>
      </c>
      <c r="F1541" s="130" t="s">
        <v>2</v>
      </c>
      <c r="G1541" s="130" t="s">
        <v>383</v>
      </c>
      <c r="H1541" s="130" t="s">
        <v>150</v>
      </c>
    </row>
    <row r="1542" spans="1:9" x14ac:dyDescent="0.15">
      <c r="A1542" s="130">
        <v>1541</v>
      </c>
      <c r="B1542" s="130" t="s">
        <v>4040</v>
      </c>
      <c r="C1542" s="130" t="s">
        <v>13139</v>
      </c>
      <c r="D1542" s="130" t="str">
        <f>VLOOKUP(B1542,managelist_20211101!$B$3:$C$10442,2,FALSE)</f>
        <v>ダブルナット</v>
      </c>
      <c r="E1542" s="130" t="s">
        <v>443</v>
      </c>
      <c r="F1542" s="130" t="s">
        <v>186</v>
      </c>
    </row>
    <row r="1543" spans="1:9" x14ac:dyDescent="0.15">
      <c r="A1543" s="130">
        <v>1542</v>
      </c>
      <c r="B1543" s="130" t="s">
        <v>6527</v>
      </c>
      <c r="C1543" s="130" t="s">
        <v>15967</v>
      </c>
      <c r="D1543" s="130" t="str">
        <f>VLOOKUP(B1543,managelist_20211101!$B$3:$C$10442,2,FALSE)</f>
        <v>エア抜き弁がある油圧シリンダ</v>
      </c>
      <c r="E1543" s="130" t="s">
        <v>489</v>
      </c>
      <c r="F1543" s="130" t="s">
        <v>490</v>
      </c>
      <c r="G1543" s="130" t="s">
        <v>2871</v>
      </c>
    </row>
    <row r="1544" spans="1:9" x14ac:dyDescent="0.15">
      <c r="A1544" s="130">
        <v>1543</v>
      </c>
      <c r="B1544" s="130" t="s">
        <v>3017</v>
      </c>
      <c r="C1544" s="130" t="s">
        <v>15965</v>
      </c>
      <c r="D1544" s="130" t="str">
        <f>VLOOKUP(B1544,managelist_20211101!$B$3:$C$10442,2,FALSE)</f>
        <v>カラーマグネット</v>
      </c>
      <c r="E1544" s="130" t="s">
        <v>11</v>
      </c>
      <c r="F1544" s="130" t="s">
        <v>390</v>
      </c>
      <c r="G1544" s="130" t="s">
        <v>390</v>
      </c>
      <c r="H1544" s="130" t="s">
        <v>171</v>
      </c>
    </row>
    <row r="1545" spans="1:9" x14ac:dyDescent="0.15">
      <c r="A1545" s="130">
        <v>1544</v>
      </c>
      <c r="B1545" s="130" t="s">
        <v>6526</v>
      </c>
      <c r="C1545" s="130" t="s">
        <v>15963</v>
      </c>
      <c r="D1545" s="130" t="str">
        <f>VLOOKUP(B1545,managelist_20211101!$B$3:$C$10442,2,FALSE)</f>
        <v>塩化ビニル被覆電線</v>
      </c>
      <c r="E1545" s="130" t="s">
        <v>54</v>
      </c>
      <c r="F1545" s="130" t="s">
        <v>1632</v>
      </c>
      <c r="G1545" s="130" t="s">
        <v>2853</v>
      </c>
      <c r="H1545" s="130" t="s">
        <v>2870</v>
      </c>
      <c r="I1545" s="130" t="s">
        <v>381</v>
      </c>
    </row>
    <row r="1546" spans="1:9" x14ac:dyDescent="0.15">
      <c r="A1546" s="130">
        <v>1545</v>
      </c>
      <c r="B1546" s="130" t="s">
        <v>6525</v>
      </c>
      <c r="C1546" s="130" t="s">
        <v>15962</v>
      </c>
      <c r="D1546" s="130" t="str">
        <f>VLOOKUP(B1546,managelist_20211101!$B$3:$C$10442,2,FALSE)</f>
        <v>計測器専用データ収集管理システム</v>
      </c>
      <c r="E1546" s="130" t="s">
        <v>127</v>
      </c>
      <c r="F1546" s="130" t="s">
        <v>47</v>
      </c>
      <c r="G1546" s="130" t="s">
        <v>12317</v>
      </c>
    </row>
    <row r="1547" spans="1:9" x14ac:dyDescent="0.15">
      <c r="A1547" s="130">
        <v>1546</v>
      </c>
      <c r="B1547" s="130" t="s">
        <v>6524</v>
      </c>
      <c r="C1547" s="130" t="s">
        <v>15960</v>
      </c>
      <c r="D1547" s="130" t="str">
        <f>VLOOKUP(B1547,managelist_20211101!$B$3:$C$10442,2,FALSE)</f>
        <v>ダイヤルゲージによる膨張量の計測</v>
      </c>
      <c r="E1547" s="130" t="s">
        <v>127</v>
      </c>
      <c r="F1547" s="130" t="s">
        <v>129</v>
      </c>
      <c r="G1547" s="130" t="s">
        <v>2844</v>
      </c>
    </row>
    <row r="1548" spans="1:9" x14ac:dyDescent="0.15">
      <c r="A1548" s="130">
        <v>1547</v>
      </c>
      <c r="B1548" s="130" t="s">
        <v>4039</v>
      </c>
      <c r="C1548" s="130" t="s">
        <v>13137</v>
      </c>
      <c r="D1548" s="130" t="str">
        <f>VLOOKUP(B1548,managelist_20211101!$B$3:$C$10442,2,FALSE)</f>
        <v>一般炭素鋼鋼管</v>
      </c>
      <c r="E1548" s="130" t="s">
        <v>466</v>
      </c>
      <c r="F1548" s="130" t="s">
        <v>550</v>
      </c>
    </row>
    <row r="1549" spans="1:9" x14ac:dyDescent="0.15">
      <c r="A1549" s="130">
        <v>1548</v>
      </c>
      <c r="B1549" s="130" t="s">
        <v>4038</v>
      </c>
      <c r="C1549" s="130" t="s">
        <v>13135</v>
      </c>
      <c r="D1549" s="130" t="str">
        <f>VLOOKUP(B1549,managelist_20211101!$B$3:$C$10442,2,FALSE)</f>
        <v>函内に載荷装置、油圧ユニット、計測装置を配置し、函内で計測員の操作による平板載荷試験</v>
      </c>
      <c r="E1549" s="130" t="s">
        <v>58</v>
      </c>
      <c r="F1549" s="130" t="s">
        <v>544</v>
      </c>
      <c r="G1549" s="130" t="s">
        <v>2852</v>
      </c>
      <c r="H1549" s="130" t="s">
        <v>150</v>
      </c>
    </row>
    <row r="1550" spans="1:9" x14ac:dyDescent="0.15">
      <c r="A1550" s="130">
        <v>1549</v>
      </c>
      <c r="B1550" s="130" t="s">
        <v>4037</v>
      </c>
      <c r="C1550" s="130" t="s">
        <v>13133</v>
      </c>
      <c r="D1550" s="130" t="str">
        <f>VLOOKUP(B1550,managelist_20211101!$B$3:$C$10442,2,FALSE)</f>
        <v>橋梁用伸縮継手装置設置工法、加熱型アスファルト塗膜防水工法</v>
      </c>
      <c r="E1550" s="130" t="s">
        <v>466</v>
      </c>
      <c r="F1550" s="130" t="s">
        <v>556</v>
      </c>
    </row>
    <row r="1551" spans="1:9" x14ac:dyDescent="0.15">
      <c r="A1551" s="130">
        <v>1550</v>
      </c>
      <c r="B1551" s="130" t="s">
        <v>23472</v>
      </c>
      <c r="C1551" s="130" t="s">
        <v>23473</v>
      </c>
      <c r="D1551" s="130" t="e">
        <f>VLOOKUP(B1551,managelist_20211101!$B$3:$C$10442,2,FALSE)</f>
        <v>#N/A</v>
      </c>
      <c r="E1551" s="130" t="s">
        <v>57</v>
      </c>
      <c r="F1551" s="130" t="s">
        <v>59</v>
      </c>
      <c r="G1551" s="130" t="s">
        <v>390</v>
      </c>
    </row>
    <row r="1552" spans="1:9" x14ac:dyDescent="0.15">
      <c r="A1552" s="130">
        <v>1551</v>
      </c>
      <c r="B1552" s="130" t="s">
        <v>8391</v>
      </c>
      <c r="C1552" s="130" t="s">
        <v>18259</v>
      </c>
      <c r="D1552" s="130" t="str">
        <f>VLOOKUP(B1552,managelist_20211101!$B$3:$C$10442,2,FALSE)</f>
        <v>土砂詰めによる土のう</v>
      </c>
      <c r="E1552" s="130" t="s">
        <v>150</v>
      </c>
      <c r="F1552" s="130" t="s">
        <v>150</v>
      </c>
    </row>
    <row r="1553" spans="1:11" x14ac:dyDescent="0.15">
      <c r="A1553" s="130">
        <v>1552</v>
      </c>
      <c r="B1553" s="130" t="s">
        <v>10581</v>
      </c>
      <c r="C1553" s="130" t="s">
        <v>20578</v>
      </c>
      <c r="D1553" s="130" t="str">
        <f>VLOOKUP(B1553,managelist_20211101!$B$3:$C$10442,2,FALSE)</f>
        <v>プレストレストプレキャストコンクリート製受圧板</v>
      </c>
      <c r="E1553" s="130" t="s">
        <v>382</v>
      </c>
      <c r="F1553" s="130" t="s">
        <v>166</v>
      </c>
      <c r="G1553" s="130" t="s">
        <v>12019</v>
      </c>
    </row>
    <row r="1554" spans="1:11" x14ac:dyDescent="0.15">
      <c r="A1554" s="130">
        <v>1553</v>
      </c>
      <c r="B1554" s="130" t="s">
        <v>3018</v>
      </c>
      <c r="C1554" s="130" t="s">
        <v>20576</v>
      </c>
      <c r="D1554" s="130" t="str">
        <f>VLOOKUP(B1554,managelist_20211101!$B$3:$C$10442,2,FALSE)</f>
        <v>道路トンネル定期点検</v>
      </c>
      <c r="E1554" s="130" t="s">
        <v>127</v>
      </c>
      <c r="F1554" s="130" t="s">
        <v>46</v>
      </c>
      <c r="G1554" s="130" t="s">
        <v>413</v>
      </c>
    </row>
    <row r="1555" spans="1:11" x14ac:dyDescent="0.15">
      <c r="A1555" s="130">
        <v>1554</v>
      </c>
      <c r="B1555" s="130" t="s">
        <v>10580</v>
      </c>
      <c r="C1555" s="130" t="s">
        <v>20574</v>
      </c>
      <c r="D1555" s="130" t="str">
        <f>VLOOKUP(B1555,managelist_20211101!$B$3:$C$10442,2,FALSE)</f>
        <v>単管二脚方式による親綱摩擦防止工法</v>
      </c>
      <c r="E1555" s="130" t="s">
        <v>382</v>
      </c>
      <c r="F1555" s="130" t="s">
        <v>166</v>
      </c>
      <c r="G1555" s="130" t="s">
        <v>411</v>
      </c>
      <c r="H1555" s="130" t="s">
        <v>412</v>
      </c>
      <c r="I1555" s="130" t="s">
        <v>381</v>
      </c>
      <c r="K1555" s="130" t="s">
        <v>381</v>
      </c>
    </row>
    <row r="1556" spans="1:11" x14ac:dyDescent="0.15">
      <c r="A1556" s="130">
        <v>1555</v>
      </c>
      <c r="B1556" s="130" t="s">
        <v>10579</v>
      </c>
      <c r="C1556" s="130" t="s">
        <v>20572</v>
      </c>
      <c r="D1556" s="130" t="str">
        <f>VLOOKUP(B1556,managelist_20211101!$B$3:$C$10442,2,FALSE)</f>
        <v>ポリ塩化アルミニウムと高分子凝集剤・炭酸ガスを使用した濁水処理工</v>
      </c>
      <c r="E1556" s="130" t="s">
        <v>12</v>
      </c>
      <c r="F1556" s="130" t="s">
        <v>528</v>
      </c>
    </row>
    <row r="1557" spans="1:11" x14ac:dyDescent="0.15">
      <c r="A1557" s="130">
        <v>1556</v>
      </c>
      <c r="B1557" s="130" t="s">
        <v>10578</v>
      </c>
      <c r="C1557" s="130" t="s">
        <v>20570</v>
      </c>
      <c r="D1557" s="130" t="str">
        <f>VLOOKUP(B1557,managelist_20211101!$B$3:$C$10442,2,FALSE)</f>
        <v>バックホウ(クローラー型・後方超小旋回型・クレーン付き)</v>
      </c>
      <c r="E1557" s="130" t="s">
        <v>380</v>
      </c>
      <c r="F1557" s="130" t="s">
        <v>380</v>
      </c>
      <c r="G1557" s="130" t="s">
        <v>2849</v>
      </c>
    </row>
    <row r="1558" spans="1:11" x14ac:dyDescent="0.15">
      <c r="A1558" s="130">
        <v>1557</v>
      </c>
      <c r="B1558" s="130" t="s">
        <v>10577</v>
      </c>
      <c r="C1558" s="130" t="s">
        <v>20568</v>
      </c>
      <c r="D1558" s="130" t="str">
        <f>VLOOKUP(B1558,managelist_20211101!$B$3:$C$10442,2,FALSE)</f>
        <v>発砲スチロールを用いた超軽量盛土工</v>
      </c>
      <c r="E1558" s="130" t="s">
        <v>380</v>
      </c>
      <c r="F1558" s="130" t="s">
        <v>433</v>
      </c>
      <c r="G1558" s="130" t="s">
        <v>12011</v>
      </c>
    </row>
    <row r="1559" spans="1:11" x14ac:dyDescent="0.15">
      <c r="A1559" s="130">
        <v>1558</v>
      </c>
      <c r="B1559" s="130" t="s">
        <v>8390</v>
      </c>
      <c r="C1559" s="130" t="s">
        <v>18257</v>
      </c>
      <c r="D1559" s="130" t="str">
        <f>VLOOKUP(B1559,managelist_20211101!$B$3:$C$10442,2,FALSE)</f>
        <v>仮設トイレ清掃</v>
      </c>
      <c r="E1559" s="130" t="s">
        <v>12</v>
      </c>
      <c r="F1559" s="130" t="s">
        <v>150</v>
      </c>
    </row>
    <row r="1560" spans="1:11" x14ac:dyDescent="0.15">
      <c r="A1560" s="130">
        <v>1559</v>
      </c>
      <c r="B1560" s="130" t="s">
        <v>23474</v>
      </c>
      <c r="C1560" s="130" t="s">
        <v>14340</v>
      </c>
      <c r="D1560" s="130" t="str">
        <f>VLOOKUP(B1560,managelist_20211101!$B$3:$C$10442,2,FALSE)</f>
        <v>急速空気弁・補修弁</v>
      </c>
      <c r="E1560" s="130" t="s">
        <v>22</v>
      </c>
      <c r="F1560" s="130" t="s">
        <v>25</v>
      </c>
    </row>
    <row r="1561" spans="1:11" x14ac:dyDescent="0.15">
      <c r="A1561" s="130">
        <v>1560</v>
      </c>
      <c r="B1561" s="130" t="s">
        <v>8389</v>
      </c>
      <c r="C1561" s="130" t="s">
        <v>18256</v>
      </c>
      <c r="D1561" s="130" t="str">
        <f>VLOOKUP(B1561,managelist_20211101!$B$3:$C$10442,2,FALSE)</f>
        <v>セパレーターに止水リングを取り付け、Pコーン穴の穴埋め処理は無収縮モルタルで対応</v>
      </c>
      <c r="E1561" s="130" t="s">
        <v>11</v>
      </c>
      <c r="F1561" s="130" t="s">
        <v>11</v>
      </c>
      <c r="G1561" s="130" t="s">
        <v>176</v>
      </c>
      <c r="H1561" s="130" t="s">
        <v>2863</v>
      </c>
      <c r="J1561" s="130" t="s">
        <v>381</v>
      </c>
    </row>
    <row r="1562" spans="1:11" x14ac:dyDescent="0.15">
      <c r="A1562" s="130">
        <v>1561</v>
      </c>
      <c r="B1562" s="130" t="s">
        <v>4036</v>
      </c>
      <c r="C1562" s="130" t="s">
        <v>13130</v>
      </c>
      <c r="D1562" s="130" t="str">
        <f>VLOOKUP(B1562,managelist_20211101!$B$3:$C$10442,2,FALSE)</f>
        <v>基準点測量・現地測量</v>
      </c>
      <c r="E1562" s="130" t="s">
        <v>127</v>
      </c>
      <c r="F1562" s="130" t="s">
        <v>128</v>
      </c>
      <c r="G1562" s="130" t="s">
        <v>448</v>
      </c>
    </row>
    <row r="1563" spans="1:11" x14ac:dyDescent="0.15">
      <c r="A1563" s="130">
        <v>1562</v>
      </c>
      <c r="B1563" s="130" t="s">
        <v>4035</v>
      </c>
      <c r="C1563" s="130" t="s">
        <v>13128</v>
      </c>
      <c r="D1563" s="130" t="str">
        <f>VLOOKUP(B1563,managelist_20211101!$B$3:$C$10442,2,FALSE)</f>
        <v>逆T型擁壁+仮設土留め</v>
      </c>
      <c r="E1563" s="130" t="s">
        <v>382</v>
      </c>
      <c r="F1563" s="130" t="s">
        <v>78</v>
      </c>
      <c r="G1563" s="130" t="s">
        <v>2841</v>
      </c>
    </row>
    <row r="1564" spans="1:11" x14ac:dyDescent="0.15">
      <c r="A1564" s="130">
        <v>1563</v>
      </c>
      <c r="B1564" s="130" t="s">
        <v>4696</v>
      </c>
      <c r="C1564" s="130" t="s">
        <v>13868</v>
      </c>
      <c r="D1564" s="130" t="str">
        <f>VLOOKUP(B1564,managelist_20211101!$B$3:$C$10442,2,FALSE)</f>
        <v>交流給電方式トンネルLED照明</v>
      </c>
      <c r="E1564" s="130" t="s">
        <v>54</v>
      </c>
      <c r="F1564" s="130" t="s">
        <v>55</v>
      </c>
      <c r="G1564" s="130" t="s">
        <v>2883</v>
      </c>
    </row>
    <row r="1565" spans="1:11" x14ac:dyDescent="0.15">
      <c r="A1565" s="130">
        <v>1564</v>
      </c>
      <c r="B1565" s="130" t="s">
        <v>4695</v>
      </c>
      <c r="C1565" s="130" t="s">
        <v>13866</v>
      </c>
      <c r="D1565" s="130" t="str">
        <f>VLOOKUP(B1565,managelist_20211101!$B$3:$C$10442,2,FALSE)</f>
        <v>注入式フォアポーリング(コーキング剤による口元コーキング)</v>
      </c>
      <c r="E1565" s="130" t="s">
        <v>342</v>
      </c>
      <c r="F1565" s="130" t="s">
        <v>343</v>
      </c>
      <c r="G1565" s="130" t="s">
        <v>12241</v>
      </c>
    </row>
    <row r="1566" spans="1:11" x14ac:dyDescent="0.15">
      <c r="A1566" s="130">
        <v>1565</v>
      </c>
      <c r="B1566" s="130" t="s">
        <v>23475</v>
      </c>
      <c r="C1566" s="130" t="s">
        <v>23476</v>
      </c>
      <c r="D1566" s="130" t="e">
        <f>VLOOKUP(B1566,managelist_20211101!$B$3:$C$10442,2,FALSE)</f>
        <v>#N/A</v>
      </c>
      <c r="E1566" s="130" t="s">
        <v>57</v>
      </c>
      <c r="F1566" s="130" t="s">
        <v>2907</v>
      </c>
      <c r="G1566" s="130" t="s">
        <v>150</v>
      </c>
    </row>
    <row r="1567" spans="1:11" x14ac:dyDescent="0.15">
      <c r="A1567" s="130">
        <v>1566</v>
      </c>
      <c r="B1567" s="130" t="s">
        <v>23477</v>
      </c>
      <c r="C1567" s="130" t="s">
        <v>23478</v>
      </c>
      <c r="D1567" s="130" t="e">
        <f>VLOOKUP(B1567,managelist_20211101!$B$3:$C$10442,2,FALSE)</f>
        <v>#N/A</v>
      </c>
      <c r="E1567" s="130" t="s">
        <v>57</v>
      </c>
      <c r="F1567" s="130" t="s">
        <v>506</v>
      </c>
      <c r="G1567" s="130" t="s">
        <v>2920</v>
      </c>
      <c r="H1567" s="130" t="s">
        <v>2921</v>
      </c>
    </row>
    <row r="1568" spans="1:11" x14ac:dyDescent="0.15">
      <c r="A1568" s="130">
        <v>1567</v>
      </c>
      <c r="B1568" s="130" t="s">
        <v>8388</v>
      </c>
      <c r="C1568" s="130" t="s">
        <v>18254</v>
      </c>
      <c r="D1568" s="130" t="str">
        <f>VLOOKUP(B1568,managelist_20211101!$B$3:$C$10442,2,FALSE)</f>
        <v>通常歩道用舗装</v>
      </c>
      <c r="E1568" s="130" t="s">
        <v>425</v>
      </c>
      <c r="F1568" s="130" t="s">
        <v>427</v>
      </c>
      <c r="G1568" s="130" t="s">
        <v>427</v>
      </c>
      <c r="H1568" s="130" t="s">
        <v>2901</v>
      </c>
    </row>
    <row r="1569" spans="1:9" x14ac:dyDescent="0.15">
      <c r="A1569" s="130">
        <v>1568</v>
      </c>
      <c r="B1569" s="130" t="s">
        <v>8387</v>
      </c>
      <c r="C1569" s="130" t="s">
        <v>18252</v>
      </c>
      <c r="D1569" s="130" t="str">
        <f>VLOOKUP(B1569,managelist_20211101!$B$3:$C$10442,2,FALSE)</f>
        <v>現場で紙図面にペンで調査情報を記入。さらに事務所でその情報をCAD図面に入力。</v>
      </c>
      <c r="E1569" s="130" t="s">
        <v>127</v>
      </c>
      <c r="F1569" s="130" t="s">
        <v>46</v>
      </c>
      <c r="G1569" s="130" t="s">
        <v>150</v>
      </c>
    </row>
    <row r="1570" spans="1:9" x14ac:dyDescent="0.15">
      <c r="A1570" s="130">
        <v>1569</v>
      </c>
      <c r="B1570" s="130" t="s">
        <v>5119</v>
      </c>
      <c r="C1570" s="130" t="s">
        <v>14338</v>
      </c>
      <c r="D1570" s="130" t="str">
        <f>VLOOKUP(B1570,managelist_20211101!$B$3:$C$10442,2,FALSE)</f>
        <v>硬質ポリ塩化ビニル管</v>
      </c>
      <c r="E1570" s="130" t="s">
        <v>382</v>
      </c>
      <c r="F1570" s="130" t="s">
        <v>331</v>
      </c>
      <c r="G1570" s="130" t="s">
        <v>2829</v>
      </c>
      <c r="H1570" s="130" t="s">
        <v>2830</v>
      </c>
    </row>
    <row r="1571" spans="1:9" x14ac:dyDescent="0.15">
      <c r="A1571" s="130">
        <v>1570</v>
      </c>
      <c r="B1571" s="130" t="s">
        <v>10576</v>
      </c>
      <c r="C1571" s="130" t="s">
        <v>20566</v>
      </c>
      <c r="D1571" s="130" t="str">
        <f>VLOOKUP(B1571,managelist_20211101!$B$3:$C$10442,2,FALSE)</f>
        <v>黒(白)板と指し棒を使用した写真撮影及び手入力による調査書作成と写真帳整理業務</v>
      </c>
      <c r="E1571" s="130" t="s">
        <v>538</v>
      </c>
      <c r="F1571" s="130" t="s">
        <v>150</v>
      </c>
    </row>
    <row r="1572" spans="1:9" x14ac:dyDescent="0.15">
      <c r="A1572" s="130">
        <v>1571</v>
      </c>
      <c r="B1572" s="130" t="s">
        <v>3019</v>
      </c>
      <c r="C1572" s="130" t="s">
        <v>13864</v>
      </c>
      <c r="D1572" s="130" t="str">
        <f>VLOOKUP(B1572,managelist_20211101!$B$3:$C$10442,2,FALSE)</f>
        <v>ブラスト工法</v>
      </c>
      <c r="E1572" s="130" t="s">
        <v>197</v>
      </c>
      <c r="F1572" s="130" t="s">
        <v>200</v>
      </c>
      <c r="G1572" s="130" t="s">
        <v>150</v>
      </c>
    </row>
    <row r="1573" spans="1:9" x14ac:dyDescent="0.15">
      <c r="A1573" s="130">
        <v>1572</v>
      </c>
      <c r="B1573" s="130" t="s">
        <v>11756</v>
      </c>
      <c r="C1573" s="130" t="s">
        <v>21801</v>
      </c>
      <c r="D1573" s="130" t="str">
        <f>VLOOKUP(B1573,managelist_20211101!$B$3:$C$10442,2,FALSE)</f>
        <v>探査用発破を用いた反射法弾性波探査</v>
      </c>
      <c r="E1573" s="130" t="s">
        <v>342</v>
      </c>
      <c r="F1573" s="130" t="s">
        <v>343</v>
      </c>
      <c r="G1573" s="130" t="s">
        <v>2905</v>
      </c>
      <c r="I1573" s="130" t="s">
        <v>381</v>
      </c>
    </row>
    <row r="1574" spans="1:9" x14ac:dyDescent="0.15">
      <c r="A1574" s="130">
        <v>1573</v>
      </c>
      <c r="B1574" s="130" t="s">
        <v>8386</v>
      </c>
      <c r="C1574" s="130" t="s">
        <v>18251</v>
      </c>
      <c r="D1574" s="130" t="str">
        <f>VLOOKUP(B1574,managelist_20211101!$B$3:$C$10442,2,FALSE)</f>
        <v>鋼製フィンガージョイント</v>
      </c>
      <c r="E1574" s="130" t="s">
        <v>466</v>
      </c>
      <c r="F1574" s="130" t="s">
        <v>556</v>
      </c>
    </row>
    <row r="1575" spans="1:9" x14ac:dyDescent="0.15">
      <c r="A1575" s="130">
        <v>1574</v>
      </c>
      <c r="B1575" s="130" t="s">
        <v>3020</v>
      </c>
      <c r="C1575" s="130" t="s">
        <v>18249</v>
      </c>
      <c r="D1575" s="130" t="str">
        <f>VLOOKUP(B1575,managelist_20211101!$B$3:$C$10442,2,FALSE)</f>
        <v>トータルステーションとレベルによる計測及び手作業での管理</v>
      </c>
      <c r="E1575" s="130" t="s">
        <v>380</v>
      </c>
      <c r="F1575" s="130" t="s">
        <v>390</v>
      </c>
      <c r="G1575" s="130" t="s">
        <v>390</v>
      </c>
      <c r="H1575" s="130" t="s">
        <v>171</v>
      </c>
    </row>
    <row r="1576" spans="1:9" x14ac:dyDescent="0.15">
      <c r="A1576" s="130">
        <v>1575</v>
      </c>
      <c r="B1576" s="130" t="s">
        <v>4034</v>
      </c>
      <c r="C1576" s="130" t="s">
        <v>13126</v>
      </c>
      <c r="D1576" s="130" t="str">
        <f>VLOOKUP(B1576,managelist_20211101!$B$3:$C$10442,2,FALSE)</f>
        <v>生コン工場で製造される高・中流動コンクリート</v>
      </c>
      <c r="E1576" s="130" t="s">
        <v>11</v>
      </c>
      <c r="F1576" s="130" t="s">
        <v>11</v>
      </c>
      <c r="G1576" s="130" t="s">
        <v>126</v>
      </c>
      <c r="I1576" s="130" t="s">
        <v>381</v>
      </c>
    </row>
    <row r="1577" spans="1:9" x14ac:dyDescent="0.15">
      <c r="A1577" s="130">
        <v>1576</v>
      </c>
      <c r="B1577" s="130" t="s">
        <v>4033</v>
      </c>
      <c r="C1577" s="130" t="s">
        <v>13124</v>
      </c>
      <c r="D1577" s="130" t="str">
        <f>VLOOKUP(B1577,managelist_20211101!$B$3:$C$10442,2,FALSE)</f>
        <v>普通コンクリート</v>
      </c>
      <c r="E1577" s="130" t="s">
        <v>11</v>
      </c>
      <c r="F1577" s="130" t="s">
        <v>11</v>
      </c>
      <c r="G1577" s="130" t="s">
        <v>126</v>
      </c>
    </row>
    <row r="1578" spans="1:9" x14ac:dyDescent="0.15">
      <c r="A1578" s="130">
        <v>1577</v>
      </c>
      <c r="B1578" s="130" t="s">
        <v>3021</v>
      </c>
      <c r="C1578" s="130" t="s">
        <v>18247</v>
      </c>
      <c r="D1578" s="130" t="str">
        <f>VLOOKUP(B1578,managelist_20211101!$B$3:$C$10442,2,FALSE)</f>
        <v>スポンジ製等のSL看板用プロテクター</v>
      </c>
      <c r="E1578" s="130" t="s">
        <v>382</v>
      </c>
      <c r="F1578" s="130" t="s">
        <v>150</v>
      </c>
    </row>
    <row r="1579" spans="1:9" x14ac:dyDescent="0.15">
      <c r="A1579" s="130">
        <v>1578</v>
      </c>
      <c r="B1579" s="130" t="s">
        <v>8385</v>
      </c>
      <c r="C1579" s="130" t="s">
        <v>18245</v>
      </c>
      <c r="D1579" s="130" t="str">
        <f>VLOOKUP(B1579,managelist_20211101!$B$3:$C$10442,2,FALSE)</f>
        <v>プレキャスト擁壁と基礎用のコンクリートブロックを別に設けて対応。</v>
      </c>
      <c r="E1579" s="130" t="s">
        <v>382</v>
      </c>
      <c r="F1579" s="130" t="s">
        <v>2</v>
      </c>
      <c r="G1579" s="130" t="s">
        <v>2837</v>
      </c>
      <c r="I1579" s="130" t="s">
        <v>381</v>
      </c>
    </row>
    <row r="1580" spans="1:9" x14ac:dyDescent="0.15">
      <c r="A1580" s="130">
        <v>1579</v>
      </c>
      <c r="B1580" s="130" t="s">
        <v>10575</v>
      </c>
      <c r="C1580" s="130" t="s">
        <v>20564</v>
      </c>
      <c r="D1580" s="130" t="str">
        <f>VLOOKUP(B1580,managelist_20211101!$B$3:$C$10442,2,FALSE)</f>
        <v>断面修復工法(はつり工+モルタル復旧工)</v>
      </c>
      <c r="E1580" s="130" t="s">
        <v>197</v>
      </c>
      <c r="F1580" s="130" t="s">
        <v>200</v>
      </c>
      <c r="G1580" s="130" t="s">
        <v>12203</v>
      </c>
    </row>
    <row r="1581" spans="1:9" x14ac:dyDescent="0.15">
      <c r="A1581" s="130">
        <v>1580</v>
      </c>
      <c r="B1581" s="130" t="s">
        <v>22447</v>
      </c>
      <c r="C1581" s="130" t="s">
        <v>20562</v>
      </c>
      <c r="D1581" s="130" t="str">
        <f>VLOOKUP(B1581,managelist_20211101!$B$3:$C$10442,2,FALSE)</f>
        <v>カプセルプリズム型高輝度反射シートを貼った保安用品</v>
      </c>
      <c r="E1581" s="130" t="s">
        <v>12</v>
      </c>
      <c r="F1581" s="130" t="s">
        <v>14</v>
      </c>
    </row>
    <row r="1582" spans="1:9" x14ac:dyDescent="0.15">
      <c r="A1582" s="130">
        <v>1581</v>
      </c>
      <c r="B1582" s="130" t="s">
        <v>10574</v>
      </c>
      <c r="C1582" s="130" t="s">
        <v>20560</v>
      </c>
      <c r="D1582" s="130" t="str">
        <f>VLOOKUP(B1582,managelist_20211101!$B$3:$C$10442,2,FALSE)</f>
        <v>鋼道路橋防食便覧 塗替え塗装仕様Rc-I塗装系</v>
      </c>
      <c r="E1582" s="130" t="s">
        <v>197</v>
      </c>
      <c r="F1582" s="130" t="s">
        <v>200</v>
      </c>
      <c r="G1582" s="130" t="s">
        <v>2832</v>
      </c>
      <c r="I1582" s="130" t="s">
        <v>381</v>
      </c>
    </row>
    <row r="1583" spans="1:9" x14ac:dyDescent="0.15">
      <c r="A1583" s="130">
        <v>1582</v>
      </c>
      <c r="B1583" s="130" t="s">
        <v>10573</v>
      </c>
      <c r="C1583" s="130" t="s">
        <v>20558</v>
      </c>
      <c r="D1583" s="130" t="str">
        <f>VLOOKUP(B1583,managelist_20211101!$B$3:$C$10442,2,FALSE)</f>
        <v>ひび割れ誘発目地(誘発鉄板+塩ビ止水板+シーリング)</v>
      </c>
      <c r="E1583" s="130" t="s">
        <v>11</v>
      </c>
      <c r="F1583" s="130" t="s">
        <v>11</v>
      </c>
      <c r="G1583" s="130" t="s">
        <v>150</v>
      </c>
    </row>
    <row r="1584" spans="1:9" x14ac:dyDescent="0.15">
      <c r="A1584" s="130">
        <v>1583</v>
      </c>
      <c r="B1584" s="130" t="s">
        <v>3022</v>
      </c>
      <c r="C1584" s="130" t="s">
        <v>20557</v>
      </c>
      <c r="D1584" s="130" t="str">
        <f>VLOOKUP(B1584,managelist_20211101!$B$3:$C$10442,2,FALSE)</f>
        <v>平爪を装着したバックホウ+人力剥離作業</v>
      </c>
      <c r="E1584" s="130" t="s">
        <v>197</v>
      </c>
      <c r="F1584" s="130" t="s">
        <v>198</v>
      </c>
      <c r="G1584" s="130" t="s">
        <v>198</v>
      </c>
    </row>
    <row r="1585" spans="1:9" x14ac:dyDescent="0.15">
      <c r="A1585" s="130">
        <v>1584</v>
      </c>
      <c r="B1585" s="130" t="s">
        <v>6523</v>
      </c>
      <c r="C1585" s="130" t="s">
        <v>15958</v>
      </c>
      <c r="D1585" s="130" t="str">
        <f>VLOOKUP(B1585,managelist_20211101!$B$3:$C$10442,2,FALSE)</f>
        <v>足場工(単管足場)</v>
      </c>
      <c r="E1585" s="130" t="s">
        <v>12</v>
      </c>
      <c r="F1585" s="130" t="s">
        <v>168</v>
      </c>
      <c r="I1585" s="130" t="s">
        <v>381</v>
      </c>
    </row>
    <row r="1586" spans="1:9" x14ac:dyDescent="0.15">
      <c r="A1586" s="130">
        <v>1585</v>
      </c>
      <c r="B1586" s="130" t="s">
        <v>6522</v>
      </c>
      <c r="C1586" s="130" t="s">
        <v>15956</v>
      </c>
      <c r="D1586" s="130" t="str">
        <f>VLOOKUP(B1586,managelist_20211101!$B$3:$C$10442,2,FALSE)</f>
        <v>配管用炭素鋼管</v>
      </c>
      <c r="E1586" s="130" t="s">
        <v>508</v>
      </c>
      <c r="F1586" s="130" t="s">
        <v>2963</v>
      </c>
    </row>
    <row r="1587" spans="1:9" x14ac:dyDescent="0.15">
      <c r="A1587" s="130">
        <v>1586</v>
      </c>
      <c r="B1587" s="130" t="s">
        <v>11755</v>
      </c>
      <c r="C1587" s="130" t="s">
        <v>21799</v>
      </c>
      <c r="D1587" s="130" t="str">
        <f>VLOOKUP(B1587,managelist_20211101!$B$3:$C$10442,2,FALSE)</f>
        <v>消波・根固めブロック</v>
      </c>
      <c r="E1587" s="130" t="s">
        <v>22</v>
      </c>
      <c r="F1587" s="130" t="s">
        <v>24</v>
      </c>
    </row>
    <row r="1588" spans="1:9" x14ac:dyDescent="0.15">
      <c r="A1588" s="130">
        <v>1587</v>
      </c>
      <c r="B1588" s="130" t="s">
        <v>22448</v>
      </c>
      <c r="C1588" s="130" t="s">
        <v>18244</v>
      </c>
      <c r="D1588" s="130" t="str">
        <f>VLOOKUP(B1588,managelist_20211101!$B$3:$C$10442,2,FALSE)</f>
        <v>機械除草(肩掛け式)</v>
      </c>
      <c r="E1588" s="130" t="s">
        <v>197</v>
      </c>
      <c r="F1588" s="130" t="s">
        <v>201</v>
      </c>
      <c r="G1588" s="130" t="s">
        <v>201</v>
      </c>
    </row>
    <row r="1589" spans="1:9" x14ac:dyDescent="0.15">
      <c r="A1589" s="130">
        <v>1588</v>
      </c>
      <c r="B1589" s="130" t="s">
        <v>22449</v>
      </c>
      <c r="C1589" s="130" t="s">
        <v>18243</v>
      </c>
      <c r="D1589" s="130" t="str">
        <f>VLOOKUP(B1589,managelist_20211101!$B$3:$C$10442,2,FALSE)</f>
        <v>施工現場内において人による計測、誘導、監視</v>
      </c>
      <c r="E1589" s="130" t="s">
        <v>382</v>
      </c>
      <c r="F1589" s="130" t="s">
        <v>60</v>
      </c>
      <c r="G1589" s="130" t="s">
        <v>390</v>
      </c>
      <c r="H1589" s="130" t="s">
        <v>171</v>
      </c>
      <c r="I1589" s="130" t="s">
        <v>381</v>
      </c>
    </row>
    <row r="1590" spans="1:9" x14ac:dyDescent="0.15">
      <c r="A1590" s="130">
        <v>1589</v>
      </c>
      <c r="B1590" s="130" t="s">
        <v>8384</v>
      </c>
      <c r="C1590" s="130" t="s">
        <v>18241</v>
      </c>
      <c r="D1590" s="130" t="str">
        <f>VLOOKUP(B1590,managelist_20211101!$B$3:$C$10442,2,FALSE)</f>
        <v>排水桝と排水管</v>
      </c>
      <c r="E1590" s="130" t="s">
        <v>466</v>
      </c>
      <c r="F1590" s="130" t="s">
        <v>550</v>
      </c>
      <c r="I1590" s="130" t="s">
        <v>381</v>
      </c>
    </row>
    <row r="1591" spans="1:9" x14ac:dyDescent="0.15">
      <c r="A1591" s="130">
        <v>1590</v>
      </c>
      <c r="B1591" s="130" t="s">
        <v>4032</v>
      </c>
      <c r="C1591" s="130" t="s">
        <v>13123</v>
      </c>
      <c r="D1591" s="130" t="str">
        <f>VLOOKUP(B1591,managelist_20211101!$B$3:$C$10442,2,FALSE)</f>
        <v>落石防護柵(ストーンガード:落石エネルギー50kJ以下、柵高3m、施工延長100m:支柱間隔3m×32スパン+2m×2スパン、切土法面補強対策を考慮。)</v>
      </c>
      <c r="E1591" s="130" t="s">
        <v>443</v>
      </c>
      <c r="F1591" s="130" t="s">
        <v>444</v>
      </c>
      <c r="G1591" s="130" t="s">
        <v>12183</v>
      </c>
    </row>
    <row r="1592" spans="1:9" x14ac:dyDescent="0.15">
      <c r="A1592" s="130">
        <v>1591</v>
      </c>
      <c r="B1592" s="130" t="s">
        <v>4031</v>
      </c>
      <c r="C1592" s="130" t="s">
        <v>13121</v>
      </c>
      <c r="D1592" s="130" t="str">
        <f>VLOOKUP(B1592,managelist_20211101!$B$3:$C$10442,2,FALSE)</f>
        <v>ふっ素樹脂塗料による塗装(C-5塗装系)</v>
      </c>
      <c r="E1592" s="130" t="s">
        <v>466</v>
      </c>
      <c r="F1592" s="130" t="s">
        <v>467</v>
      </c>
    </row>
    <row r="1593" spans="1:9" x14ac:dyDescent="0.15">
      <c r="A1593" s="130">
        <v>1592</v>
      </c>
      <c r="B1593" s="130" t="s">
        <v>6521</v>
      </c>
      <c r="C1593" s="130" t="s">
        <v>15955</v>
      </c>
      <c r="D1593" s="130" t="str">
        <f>VLOOKUP(B1593,managelist_20211101!$B$3:$C$10442,2,FALSE)</f>
        <v>フラップゲート</v>
      </c>
      <c r="E1593" s="130" t="s">
        <v>489</v>
      </c>
      <c r="F1593" s="130" t="s">
        <v>490</v>
      </c>
      <c r="G1593" s="130" t="s">
        <v>2859</v>
      </c>
    </row>
    <row r="1594" spans="1:9" x14ac:dyDescent="0.15">
      <c r="A1594" s="130">
        <v>1593</v>
      </c>
      <c r="B1594" s="130" t="s">
        <v>6520</v>
      </c>
      <c r="C1594" s="130" t="s">
        <v>15953</v>
      </c>
      <c r="D1594" s="130" t="str">
        <f>VLOOKUP(B1594,managelist_20211101!$B$3:$C$10442,2,FALSE)</f>
        <v>東屋</v>
      </c>
      <c r="E1594" s="130" t="s">
        <v>408</v>
      </c>
      <c r="F1594" s="130" t="s">
        <v>409</v>
      </c>
    </row>
    <row r="1595" spans="1:9" x14ac:dyDescent="0.15">
      <c r="A1595" s="130">
        <v>1594</v>
      </c>
      <c r="B1595" s="130" t="s">
        <v>6519</v>
      </c>
      <c r="C1595" s="130" t="s">
        <v>15952</v>
      </c>
      <c r="D1595" s="130" t="str">
        <f>VLOOKUP(B1595,managelist_20211101!$B$3:$C$10442,2,FALSE)</f>
        <v>蛍光灯を使用した仮設工事用非常灯</v>
      </c>
      <c r="E1595" s="130" t="s">
        <v>12</v>
      </c>
      <c r="F1595" s="130" t="s">
        <v>150</v>
      </c>
    </row>
    <row r="1596" spans="1:9" x14ac:dyDescent="0.15">
      <c r="A1596" s="130">
        <v>1595</v>
      </c>
      <c r="B1596" s="130" t="s">
        <v>6518</v>
      </c>
      <c r="C1596" s="130" t="s">
        <v>15950</v>
      </c>
      <c r="D1596" s="130" t="str">
        <f>VLOOKUP(B1596,managelist_20211101!$B$3:$C$10442,2,FALSE)</f>
        <v>フィードフォワード制御方式の換気制御装置</v>
      </c>
      <c r="E1596" s="130" t="s">
        <v>489</v>
      </c>
      <c r="F1596" s="130" t="s">
        <v>535</v>
      </c>
      <c r="G1596" s="130" t="s">
        <v>12309</v>
      </c>
    </row>
    <row r="1597" spans="1:9" x14ac:dyDescent="0.15">
      <c r="A1597" s="130">
        <v>1596</v>
      </c>
      <c r="B1597" s="130" t="s">
        <v>5118</v>
      </c>
      <c r="C1597" s="130" t="s">
        <v>14336</v>
      </c>
      <c r="D1597" s="130" t="str">
        <f>VLOOKUP(B1597,managelist_20211101!$B$3:$C$10442,2,FALSE)</f>
        <v>落石防護柵(ストーンガード)</v>
      </c>
      <c r="E1597" s="130" t="s">
        <v>443</v>
      </c>
      <c r="F1597" s="130" t="s">
        <v>444</v>
      </c>
      <c r="G1597" s="130" t="s">
        <v>12183</v>
      </c>
    </row>
    <row r="1598" spans="1:9" x14ac:dyDescent="0.15">
      <c r="A1598" s="130">
        <v>1597</v>
      </c>
      <c r="B1598" s="130" t="s">
        <v>5117</v>
      </c>
      <c r="C1598" s="130" t="s">
        <v>14334</v>
      </c>
      <c r="D1598" s="130" t="str">
        <f>VLOOKUP(B1598,managelist_20211101!$B$3:$C$10442,2,FALSE)</f>
        <v>防雪柵 半有孔吹止式 H=5.0m W=3.0m V=50m/s</v>
      </c>
      <c r="E1598" s="130" t="s">
        <v>443</v>
      </c>
      <c r="F1598" s="130" t="s">
        <v>444</v>
      </c>
      <c r="G1598" s="130" t="s">
        <v>216</v>
      </c>
    </row>
    <row r="1599" spans="1:9" x14ac:dyDescent="0.15">
      <c r="A1599" s="130">
        <v>1598</v>
      </c>
      <c r="B1599" s="130" t="s">
        <v>22450</v>
      </c>
      <c r="C1599" s="130" t="s">
        <v>23479</v>
      </c>
      <c r="D1599" s="130" t="e">
        <f>VLOOKUP(B1599,managelist_20211101!$B$3:$C$10442,2,FALSE)</f>
        <v>#N/A</v>
      </c>
      <c r="E1599" s="130" t="s">
        <v>57</v>
      </c>
      <c r="F1599" s="130" t="s">
        <v>2928</v>
      </c>
      <c r="G1599" s="130" t="s">
        <v>22318</v>
      </c>
      <c r="H1599" s="130" t="s">
        <v>2933</v>
      </c>
    </row>
    <row r="1600" spans="1:9" x14ac:dyDescent="0.15">
      <c r="A1600" s="130">
        <v>1599</v>
      </c>
      <c r="B1600" s="130" t="s">
        <v>4694</v>
      </c>
      <c r="C1600" s="130" t="s">
        <v>13862</v>
      </c>
      <c r="D1600" s="130" t="str">
        <f>VLOOKUP(B1600,managelist_20211101!$B$3:$C$10442,2,FALSE)</f>
        <v>ブルーシート(ポリエチレン製)#3000</v>
      </c>
      <c r="E1600" s="130" t="s">
        <v>12</v>
      </c>
      <c r="F1600" s="130" t="s">
        <v>150</v>
      </c>
      <c r="I1600" s="130" t="s">
        <v>381</v>
      </c>
    </row>
    <row r="1601" spans="1:9" x14ac:dyDescent="0.15">
      <c r="A1601" s="130">
        <v>1600</v>
      </c>
      <c r="B1601" s="130" t="s">
        <v>10572</v>
      </c>
      <c r="C1601" s="130" t="s">
        <v>20555</v>
      </c>
      <c r="D1601" s="130" t="str">
        <f>VLOOKUP(B1601,managelist_20211101!$B$3:$C$10442,2,FALSE)</f>
        <v>はつり工具を手で把持・押し付けながらの作業</v>
      </c>
      <c r="E1601" s="130" t="s">
        <v>197</v>
      </c>
      <c r="F1601" s="130" t="s">
        <v>200</v>
      </c>
      <c r="G1601" s="130" t="s">
        <v>12203</v>
      </c>
    </row>
    <row r="1602" spans="1:9" x14ac:dyDescent="0.15">
      <c r="A1602" s="130">
        <v>1601</v>
      </c>
      <c r="B1602" s="130" t="s">
        <v>10571</v>
      </c>
      <c r="C1602" s="130" t="s">
        <v>20553</v>
      </c>
      <c r="D1602" s="130" t="str">
        <f>VLOOKUP(B1602,managelist_20211101!$B$3:$C$10442,2,FALSE)</f>
        <v>道路除草工 人力除草</v>
      </c>
      <c r="E1602" s="130" t="s">
        <v>197</v>
      </c>
      <c r="F1602" s="130" t="s">
        <v>201</v>
      </c>
      <c r="G1602" s="130" t="s">
        <v>397</v>
      </c>
      <c r="H1602" s="130" t="s">
        <v>150</v>
      </c>
    </row>
    <row r="1603" spans="1:9" x14ac:dyDescent="0.15">
      <c r="A1603" s="130">
        <v>1602</v>
      </c>
      <c r="B1603" s="130" t="s">
        <v>6517</v>
      </c>
      <c r="C1603" s="130" t="s">
        <v>15948</v>
      </c>
      <c r="D1603" s="130" t="str">
        <f>VLOOKUP(B1603,managelist_20211101!$B$3:$C$10442,2,FALSE)</f>
        <v>2点支承形式のプレテンション方式連結T桁橋</v>
      </c>
      <c r="E1603" s="130" t="s">
        <v>466</v>
      </c>
      <c r="F1603" s="130" t="s">
        <v>470</v>
      </c>
    </row>
    <row r="1604" spans="1:9" x14ac:dyDescent="0.15">
      <c r="A1604" s="130">
        <v>1603</v>
      </c>
      <c r="B1604" s="130" t="s">
        <v>6516</v>
      </c>
      <c r="C1604" s="130" t="s">
        <v>15945</v>
      </c>
      <c r="D1604" s="130" t="str">
        <f>VLOOKUP(B1604,managelist_20211101!$B$3:$C$10442,2,FALSE)</f>
        <v>排水用硬質塩化ビニルライニング鋼管</v>
      </c>
      <c r="E1604" s="130" t="s">
        <v>508</v>
      </c>
      <c r="F1604" s="130" t="s">
        <v>507</v>
      </c>
    </row>
    <row r="1605" spans="1:9" x14ac:dyDescent="0.15">
      <c r="A1605" s="130">
        <v>1604</v>
      </c>
      <c r="B1605" s="130" t="s">
        <v>8383</v>
      </c>
      <c r="C1605" s="130" t="s">
        <v>18239</v>
      </c>
      <c r="D1605" s="130" t="str">
        <f>VLOOKUP(B1605,managelist_20211101!$B$3:$C$10442,2,FALSE)</f>
        <v>作業員によるLED表示板の制御</v>
      </c>
      <c r="E1605" s="130" t="s">
        <v>49</v>
      </c>
      <c r="F1605" s="130" t="s">
        <v>1642</v>
      </c>
    </row>
    <row r="1606" spans="1:9" x14ac:dyDescent="0.15">
      <c r="A1606" s="130">
        <v>1605</v>
      </c>
      <c r="B1606" s="130" t="s">
        <v>8382</v>
      </c>
      <c r="C1606" s="130" t="s">
        <v>18237</v>
      </c>
      <c r="D1606" s="130" t="str">
        <f>VLOOKUP(B1606,managelist_20211101!$B$3:$C$10442,2,FALSE)</f>
        <v>作業員が、交通状況を判断し、現地でLED表示板の文言を手動で変更</v>
      </c>
      <c r="E1606" s="130" t="s">
        <v>49</v>
      </c>
      <c r="F1606" s="130" t="s">
        <v>50</v>
      </c>
    </row>
    <row r="1607" spans="1:9" x14ac:dyDescent="0.15">
      <c r="A1607" s="130">
        <v>1606</v>
      </c>
      <c r="B1607" s="130" t="s">
        <v>8381</v>
      </c>
      <c r="C1607" s="130" t="s">
        <v>18235</v>
      </c>
      <c r="D1607" s="130" t="str">
        <f>VLOOKUP(B1607,managelist_20211101!$B$3:$C$10442,2,FALSE)</f>
        <v>高圧噴射撹拌工法(多孔管工法)</v>
      </c>
      <c r="E1607" s="130" t="s">
        <v>382</v>
      </c>
      <c r="F1607" s="130" t="s">
        <v>60</v>
      </c>
      <c r="G1607" s="130" t="s">
        <v>449</v>
      </c>
    </row>
    <row r="1608" spans="1:9" x14ac:dyDescent="0.15">
      <c r="A1608" s="130">
        <v>1607</v>
      </c>
      <c r="B1608" s="130" t="s">
        <v>4030</v>
      </c>
      <c r="C1608" s="130" t="s">
        <v>13120</v>
      </c>
      <c r="D1608" s="130" t="str">
        <f>VLOOKUP(B1608,managelist_20211101!$B$3:$C$10442,2,FALSE)</f>
        <v>侵入防止柵工</v>
      </c>
      <c r="E1608" s="130" t="s">
        <v>382</v>
      </c>
      <c r="F1608" s="130" t="s">
        <v>166</v>
      </c>
      <c r="G1608" s="130" t="s">
        <v>150</v>
      </c>
    </row>
    <row r="1609" spans="1:9" x14ac:dyDescent="0.15">
      <c r="A1609" s="130">
        <v>1608</v>
      </c>
      <c r="B1609" s="130" t="s">
        <v>22451</v>
      </c>
      <c r="C1609" s="130" t="s">
        <v>13118</v>
      </c>
      <c r="D1609" s="130" t="str">
        <f>VLOOKUP(B1609,managelist_20211101!$B$3:$C$10442,2,FALSE)</f>
        <v>高級アルコール系剥離剤</v>
      </c>
      <c r="E1609" s="130" t="s">
        <v>197</v>
      </c>
      <c r="F1609" s="130" t="s">
        <v>200</v>
      </c>
      <c r="G1609" s="130" t="s">
        <v>2832</v>
      </c>
    </row>
    <row r="1610" spans="1:9" x14ac:dyDescent="0.15">
      <c r="A1610" s="130">
        <v>1609</v>
      </c>
      <c r="B1610" s="130" t="s">
        <v>4029</v>
      </c>
      <c r="C1610" s="130" t="s">
        <v>13116</v>
      </c>
      <c r="D1610" s="130" t="str">
        <f>VLOOKUP(B1610,managelist_20211101!$B$3:$C$10442,2,FALSE)</f>
        <v>スリット付管渠型側溝敷設工事</v>
      </c>
      <c r="E1610" s="130" t="s">
        <v>425</v>
      </c>
      <c r="F1610" s="130" t="s">
        <v>427</v>
      </c>
      <c r="G1610" s="130" t="s">
        <v>12174</v>
      </c>
      <c r="I1610" s="130" t="s">
        <v>381</v>
      </c>
    </row>
    <row r="1611" spans="1:9" x14ac:dyDescent="0.15">
      <c r="A1611" s="130">
        <v>1610</v>
      </c>
      <c r="B1611" s="130" t="s">
        <v>4028</v>
      </c>
      <c r="C1611" s="130" t="s">
        <v>13114</v>
      </c>
      <c r="D1611" s="130" t="str">
        <f>VLOOKUP(B1611,managelist_20211101!$B$3:$C$10442,2,FALSE)</f>
        <v>道路除草工(2回/年・10年)</v>
      </c>
      <c r="E1611" s="130" t="s">
        <v>197</v>
      </c>
      <c r="F1611" s="130" t="s">
        <v>201</v>
      </c>
      <c r="G1611" s="130" t="s">
        <v>397</v>
      </c>
      <c r="H1611" s="130" t="s">
        <v>150</v>
      </c>
    </row>
    <row r="1612" spans="1:9" x14ac:dyDescent="0.15">
      <c r="A1612" s="130">
        <v>1611</v>
      </c>
      <c r="B1612" s="130" t="s">
        <v>23480</v>
      </c>
      <c r="C1612" s="130" t="s">
        <v>23481</v>
      </c>
      <c r="D1612" s="130" t="e">
        <f>VLOOKUP(B1612,managelist_20211101!$B$3:$C$10442,2,FALSE)</f>
        <v>#N/A</v>
      </c>
      <c r="E1612" s="130" t="s">
        <v>57</v>
      </c>
      <c r="F1612" s="130" t="s">
        <v>404</v>
      </c>
      <c r="G1612" s="130" t="s">
        <v>22346</v>
      </c>
      <c r="H1612" s="130" t="s">
        <v>22241</v>
      </c>
    </row>
    <row r="1613" spans="1:9" x14ac:dyDescent="0.15">
      <c r="A1613" s="130">
        <v>1612</v>
      </c>
      <c r="B1613" s="130" t="s">
        <v>6515</v>
      </c>
      <c r="C1613" s="130" t="s">
        <v>15944</v>
      </c>
      <c r="D1613" s="130" t="str">
        <f>VLOOKUP(B1613,managelist_20211101!$B$3:$C$10442,2,FALSE)</f>
        <v>重防食塗装(Rc-Ⅰ塗装系)</v>
      </c>
      <c r="E1613" s="130" t="s">
        <v>466</v>
      </c>
      <c r="F1613" s="130" t="s">
        <v>467</v>
      </c>
    </row>
    <row r="1614" spans="1:9" x14ac:dyDescent="0.15">
      <c r="A1614" s="130">
        <v>1613</v>
      </c>
      <c r="B1614" s="130" t="s">
        <v>5116</v>
      </c>
      <c r="C1614" s="130" t="s">
        <v>14332</v>
      </c>
      <c r="D1614" s="130" t="str">
        <f>VLOOKUP(B1614,managelist_20211101!$B$3:$C$10442,2,FALSE)</f>
        <v>コンクリート基礎(直接基礎)</v>
      </c>
      <c r="E1614" s="130" t="s">
        <v>443</v>
      </c>
      <c r="F1614" s="130" t="s">
        <v>186</v>
      </c>
    </row>
    <row r="1615" spans="1:9" x14ac:dyDescent="0.15">
      <c r="A1615" s="130">
        <v>1614</v>
      </c>
      <c r="B1615" s="130" t="s">
        <v>6514</v>
      </c>
      <c r="C1615" s="130" t="s">
        <v>15942</v>
      </c>
      <c r="D1615" s="130" t="str">
        <f>VLOOKUP(B1615,managelist_20211101!$B$3:$C$10442,2,FALSE)</f>
        <v>ゴム単体構造による目地材</v>
      </c>
      <c r="E1615" s="130" t="s">
        <v>125</v>
      </c>
      <c r="F1615" s="130" t="s">
        <v>12165</v>
      </c>
      <c r="G1615" s="130" t="s">
        <v>12033</v>
      </c>
    </row>
    <row r="1616" spans="1:9" x14ac:dyDescent="0.15">
      <c r="A1616" s="130">
        <v>1615</v>
      </c>
      <c r="B1616" s="130" t="s">
        <v>5115</v>
      </c>
      <c r="C1616" s="130" t="s">
        <v>14330</v>
      </c>
      <c r="D1616" s="130" t="str">
        <f>VLOOKUP(B1616,managelist_20211101!$B$3:$C$10442,2,FALSE)</f>
        <v>タイン回転式ハンドガイド式集草機による集草</v>
      </c>
      <c r="E1616" s="130" t="s">
        <v>399</v>
      </c>
      <c r="F1616" s="130" t="s">
        <v>1639</v>
      </c>
      <c r="G1616" s="130" t="s">
        <v>2876</v>
      </c>
    </row>
    <row r="1617" spans="1:9" x14ac:dyDescent="0.15">
      <c r="A1617" s="130">
        <v>1616</v>
      </c>
      <c r="B1617" s="130" t="s">
        <v>8380</v>
      </c>
      <c r="C1617" s="130" t="s">
        <v>18233</v>
      </c>
      <c r="D1617" s="130" t="str">
        <f>VLOOKUP(B1617,managelist_20211101!$B$3:$C$10442,2,FALSE)</f>
        <v>デジカメとPCを用いて手作業で仕分けを行う方法</v>
      </c>
      <c r="E1617" s="130" t="s">
        <v>495</v>
      </c>
      <c r="F1617" s="130" t="s">
        <v>390</v>
      </c>
      <c r="G1617" s="130" t="s">
        <v>390</v>
      </c>
      <c r="H1617" s="130" t="s">
        <v>171</v>
      </c>
    </row>
    <row r="1618" spans="1:9" x14ac:dyDescent="0.15">
      <c r="A1618" s="130">
        <v>1617</v>
      </c>
      <c r="B1618" s="130" t="s">
        <v>6513</v>
      </c>
      <c r="C1618" s="130" t="s">
        <v>15940</v>
      </c>
      <c r="D1618" s="130" t="str">
        <f>VLOOKUP(B1618,managelist_20211101!$B$3:$C$10442,2,FALSE)</f>
        <v>電灯分電盤</v>
      </c>
      <c r="E1618" s="130" t="s">
        <v>212</v>
      </c>
      <c r="F1618" s="130" t="s">
        <v>12286</v>
      </c>
    </row>
    <row r="1619" spans="1:9" x14ac:dyDescent="0.15">
      <c r="A1619" s="130">
        <v>1618</v>
      </c>
      <c r="B1619" s="130" t="s">
        <v>6512</v>
      </c>
      <c r="C1619" s="130" t="s">
        <v>15939</v>
      </c>
      <c r="D1619" s="130" t="str">
        <f>VLOOKUP(B1619,managelist_20211101!$B$3:$C$10442,2,FALSE)</f>
        <v>溶融亜鉛めっき JIS H 8641 HDZ55</v>
      </c>
      <c r="E1619" s="130" t="s">
        <v>197</v>
      </c>
      <c r="F1619" s="130" t="s">
        <v>200</v>
      </c>
      <c r="G1619" s="130" t="s">
        <v>2832</v>
      </c>
    </row>
    <row r="1620" spans="1:9" x14ac:dyDescent="0.15">
      <c r="A1620" s="130">
        <v>1619</v>
      </c>
      <c r="B1620" s="130" t="s">
        <v>8379</v>
      </c>
      <c r="C1620" s="130" t="s">
        <v>18231</v>
      </c>
      <c r="D1620" s="130" t="str">
        <f>VLOOKUP(B1620,managelist_20211101!$B$3:$C$10442,2,FALSE)</f>
        <v>手動操作による火力調整技術</v>
      </c>
      <c r="E1620" s="130" t="s">
        <v>425</v>
      </c>
      <c r="F1620" s="130" t="s">
        <v>427</v>
      </c>
      <c r="G1620" s="130" t="s">
        <v>427</v>
      </c>
      <c r="H1620" s="130" t="s">
        <v>121</v>
      </c>
    </row>
    <row r="1621" spans="1:9" x14ac:dyDescent="0.15">
      <c r="A1621" s="130">
        <v>1620</v>
      </c>
      <c r="B1621" s="130" t="s">
        <v>8378</v>
      </c>
      <c r="C1621" s="130" t="s">
        <v>18229</v>
      </c>
      <c r="D1621" s="130" t="str">
        <f>VLOOKUP(B1621,managelist_20211101!$B$3:$C$10442,2,FALSE)</f>
        <v>P-P(パイプ-パイプ)継手</v>
      </c>
      <c r="E1621" s="130" t="s">
        <v>58</v>
      </c>
      <c r="F1621" s="130" t="s">
        <v>402</v>
      </c>
    </row>
    <row r="1622" spans="1:9" x14ac:dyDescent="0.15">
      <c r="A1622" s="130">
        <v>1621</v>
      </c>
      <c r="B1622" s="130" t="s">
        <v>22452</v>
      </c>
      <c r="C1622" s="130" t="s">
        <v>18227</v>
      </c>
      <c r="D1622" s="130" t="str">
        <f>VLOOKUP(B1622,managelist_20211101!$B$3:$C$10442,2,FALSE)</f>
        <v>ガラスビーズ型カプセルレンズ再帰反射シート</v>
      </c>
      <c r="E1622" s="130" t="s">
        <v>12</v>
      </c>
      <c r="F1622" s="130" t="s">
        <v>14</v>
      </c>
    </row>
    <row r="1623" spans="1:9" x14ac:dyDescent="0.15">
      <c r="A1623" s="130">
        <v>1622</v>
      </c>
      <c r="B1623" s="130" t="s">
        <v>4693</v>
      </c>
      <c r="C1623" s="130" t="s">
        <v>13860</v>
      </c>
      <c r="D1623" s="130" t="str">
        <f>VLOOKUP(B1623,managelist_20211101!$B$3:$C$10442,2,FALSE)</f>
        <v>普通コンクリート舗装工法</v>
      </c>
      <c r="E1623" s="130" t="s">
        <v>425</v>
      </c>
      <c r="F1623" s="130" t="s">
        <v>428</v>
      </c>
      <c r="G1623" s="130" t="s">
        <v>428</v>
      </c>
      <c r="H1623" s="130" t="s">
        <v>2901</v>
      </c>
      <c r="I1623" s="130" t="s">
        <v>381</v>
      </c>
    </row>
    <row r="1624" spans="1:9" x14ac:dyDescent="0.15">
      <c r="A1624" s="130">
        <v>1623</v>
      </c>
      <c r="B1624" s="130" t="s">
        <v>6511</v>
      </c>
      <c r="C1624" s="130" t="s">
        <v>15937</v>
      </c>
      <c r="D1624" s="130" t="str">
        <f>VLOOKUP(B1624,managelist_20211101!$B$3:$C$10442,2,FALSE)</f>
        <v>ボルト・溶接工法</v>
      </c>
      <c r="E1624" s="130" t="s">
        <v>12</v>
      </c>
      <c r="F1624" s="130" t="s">
        <v>168</v>
      </c>
    </row>
    <row r="1625" spans="1:9" x14ac:dyDescent="0.15">
      <c r="A1625" s="130">
        <v>1624</v>
      </c>
      <c r="B1625" s="130" t="s">
        <v>4692</v>
      </c>
      <c r="C1625" s="130" t="s">
        <v>13859</v>
      </c>
      <c r="D1625" s="130" t="str">
        <f>VLOOKUP(B1625,managelist_20211101!$B$3:$C$10442,2,FALSE)</f>
        <v>植生基材吹付工</v>
      </c>
      <c r="E1625" s="130" t="s">
        <v>382</v>
      </c>
      <c r="F1625" s="130" t="s">
        <v>166</v>
      </c>
      <c r="G1625" s="130" t="s">
        <v>386</v>
      </c>
      <c r="H1625" s="130" t="s">
        <v>387</v>
      </c>
    </row>
    <row r="1626" spans="1:9" x14ac:dyDescent="0.15">
      <c r="A1626" s="130">
        <v>1625</v>
      </c>
      <c r="B1626" s="130" t="s">
        <v>8377</v>
      </c>
      <c r="C1626" s="130" t="s">
        <v>18225</v>
      </c>
      <c r="D1626" s="130" t="str">
        <f>VLOOKUP(B1626,managelist_20211101!$B$3:$C$10442,2,FALSE)</f>
        <v>マット状油吸着材</v>
      </c>
      <c r="E1626" s="130" t="s">
        <v>72</v>
      </c>
      <c r="F1626" s="130" t="s">
        <v>74</v>
      </c>
    </row>
    <row r="1627" spans="1:9" x14ac:dyDescent="0.15">
      <c r="A1627" s="130">
        <v>1626</v>
      </c>
      <c r="B1627" s="130" t="s">
        <v>8376</v>
      </c>
      <c r="C1627" s="130" t="s">
        <v>18223</v>
      </c>
      <c r="D1627" s="130" t="str">
        <f>VLOOKUP(B1627,managelist_20211101!$B$3:$C$10442,2,FALSE)</f>
        <v>多層塗膜による有機系表面被覆工法</v>
      </c>
      <c r="E1627" s="130" t="s">
        <v>11</v>
      </c>
      <c r="F1627" s="130" t="s">
        <v>11</v>
      </c>
      <c r="G1627" s="130" t="s">
        <v>150</v>
      </c>
    </row>
    <row r="1628" spans="1:9" x14ac:dyDescent="0.15">
      <c r="A1628" s="130">
        <v>1627</v>
      </c>
      <c r="B1628" s="130" t="s">
        <v>6510</v>
      </c>
      <c r="C1628" s="130" t="s">
        <v>15935</v>
      </c>
      <c r="D1628" s="130" t="str">
        <f>VLOOKUP(B1628,managelist_20211101!$B$3:$C$10442,2,FALSE)</f>
        <v>キャビン仕様バックホウの解体用への改造</v>
      </c>
      <c r="E1628" s="130" t="s">
        <v>495</v>
      </c>
      <c r="F1628" s="130" t="s">
        <v>150</v>
      </c>
    </row>
    <row r="1629" spans="1:9" x14ac:dyDescent="0.15">
      <c r="A1629" s="130">
        <v>1628</v>
      </c>
      <c r="B1629" s="130" t="s">
        <v>23482</v>
      </c>
      <c r="C1629" s="130" t="s">
        <v>23483</v>
      </c>
      <c r="D1629" s="130" t="e">
        <f>VLOOKUP(B1629,managelist_20211101!$B$3:$C$10442,2,FALSE)</f>
        <v>#N/A</v>
      </c>
      <c r="E1629" s="130" t="s">
        <v>57</v>
      </c>
      <c r="F1629" s="130" t="s">
        <v>22327</v>
      </c>
      <c r="G1629" s="130" t="s">
        <v>22372</v>
      </c>
      <c r="H1629" s="130" t="s">
        <v>22258</v>
      </c>
    </row>
    <row r="1630" spans="1:9" x14ac:dyDescent="0.15">
      <c r="A1630" s="130">
        <v>1629</v>
      </c>
      <c r="B1630" s="130" t="s">
        <v>11754</v>
      </c>
      <c r="C1630" s="130" t="s">
        <v>21797</v>
      </c>
      <c r="D1630" s="130" t="str">
        <f>VLOOKUP(B1630,managelist_20211101!$B$3:$C$10442,2,FALSE)</f>
        <v>壁面のアスベスト含有仕上塗材をディスクサンダーで乾式除去し、作業者出入口からの自然給気により粉じんを排気する工法</v>
      </c>
      <c r="E1630" s="130" t="s">
        <v>495</v>
      </c>
      <c r="F1630" s="130" t="s">
        <v>499</v>
      </c>
    </row>
    <row r="1631" spans="1:9" x14ac:dyDescent="0.15">
      <c r="A1631" s="130">
        <v>1630</v>
      </c>
      <c r="B1631" s="130" t="s">
        <v>8375</v>
      </c>
      <c r="C1631" s="130" t="s">
        <v>18221</v>
      </c>
      <c r="D1631" s="130" t="str">
        <f>VLOOKUP(B1631,managelist_20211101!$B$3:$C$10442,2,FALSE)</f>
        <v>エポキシ樹脂系注入材によるひび割れ補修工</v>
      </c>
      <c r="E1631" s="130" t="s">
        <v>197</v>
      </c>
      <c r="F1631" s="130" t="s">
        <v>200</v>
      </c>
      <c r="G1631" s="130" t="s">
        <v>178</v>
      </c>
      <c r="H1631" s="130" t="s">
        <v>179</v>
      </c>
    </row>
    <row r="1632" spans="1:9" x14ac:dyDescent="0.15">
      <c r="A1632" s="130">
        <v>1631</v>
      </c>
      <c r="B1632" s="130" t="s">
        <v>8374</v>
      </c>
      <c r="C1632" s="130" t="s">
        <v>18220</v>
      </c>
      <c r="D1632" s="130" t="str">
        <f>VLOOKUP(B1632,managelist_20211101!$B$3:$C$10442,2,FALSE)</f>
        <v>ベントナイト混合土</v>
      </c>
      <c r="E1632" s="130" t="s">
        <v>72</v>
      </c>
      <c r="F1632" s="130" t="s">
        <v>392</v>
      </c>
    </row>
    <row r="1633" spans="1:9" x14ac:dyDescent="0.15">
      <c r="A1633" s="130">
        <v>1632</v>
      </c>
      <c r="B1633" s="130" t="s">
        <v>22453</v>
      </c>
      <c r="C1633" s="130" t="s">
        <v>20551</v>
      </c>
      <c r="D1633" s="130" t="str">
        <f>VLOOKUP(B1633,managelist_20211101!$B$3:$C$10442,2,FALSE)</f>
        <v>エキスパンドメタル製鋼製枠を用いたジオテキスタイル補強土壁工</v>
      </c>
      <c r="E1633" s="130" t="s">
        <v>382</v>
      </c>
      <c r="F1633" s="130" t="s">
        <v>2</v>
      </c>
      <c r="G1633" s="130" t="s">
        <v>383</v>
      </c>
      <c r="H1633" s="130" t="s">
        <v>150</v>
      </c>
    </row>
    <row r="1634" spans="1:9" x14ac:dyDescent="0.15">
      <c r="A1634" s="130">
        <v>1633</v>
      </c>
      <c r="B1634" s="130" t="s">
        <v>10570</v>
      </c>
      <c r="C1634" s="130" t="s">
        <v>20549</v>
      </c>
      <c r="D1634" s="130" t="str">
        <f>VLOOKUP(B1634,managelist_20211101!$B$3:$C$10442,2,FALSE)</f>
        <v>標準タイプのフェルールを使用したスタッド溶接</v>
      </c>
      <c r="E1634" s="130" t="s">
        <v>466</v>
      </c>
      <c r="F1634" s="130" t="s">
        <v>122</v>
      </c>
      <c r="I1634" s="130" t="s">
        <v>381</v>
      </c>
    </row>
    <row r="1635" spans="1:9" x14ac:dyDescent="0.15">
      <c r="A1635" s="130">
        <v>1634</v>
      </c>
      <c r="B1635" s="130" t="s">
        <v>6509</v>
      </c>
      <c r="C1635" s="130" t="s">
        <v>15933</v>
      </c>
      <c r="D1635" s="130" t="str">
        <f>VLOOKUP(B1635,managelist_20211101!$B$3:$C$10442,2,FALSE)</f>
        <v>バックホウ(法面バケット付)による法面整形</v>
      </c>
      <c r="E1635" s="130" t="s">
        <v>380</v>
      </c>
      <c r="F1635" s="130" t="s">
        <v>380</v>
      </c>
      <c r="G1635" s="130" t="s">
        <v>2904</v>
      </c>
    </row>
    <row r="1636" spans="1:9" x14ac:dyDescent="0.15">
      <c r="A1636" s="130">
        <v>1635</v>
      </c>
      <c r="B1636" s="130" t="s">
        <v>10103</v>
      </c>
      <c r="C1636" s="130" t="s">
        <v>20024</v>
      </c>
      <c r="D1636" s="130" t="str">
        <f>VLOOKUP(B1636,managelist_20211101!$B$3:$C$10442,2,FALSE)</f>
        <v>自然電位法</v>
      </c>
      <c r="E1636" s="130" t="s">
        <v>127</v>
      </c>
      <c r="F1636" s="130" t="s">
        <v>46</v>
      </c>
      <c r="G1636" s="130" t="s">
        <v>413</v>
      </c>
    </row>
    <row r="1637" spans="1:9" x14ac:dyDescent="0.15">
      <c r="A1637" s="130">
        <v>1636</v>
      </c>
      <c r="B1637" s="130" t="s">
        <v>8373</v>
      </c>
      <c r="C1637" s="130" t="s">
        <v>18219</v>
      </c>
      <c r="D1637" s="130" t="str">
        <f>VLOOKUP(B1637,managelist_20211101!$B$3:$C$10442,2,FALSE)</f>
        <v>枠組足場</v>
      </c>
      <c r="E1637" s="130" t="s">
        <v>12</v>
      </c>
      <c r="F1637" s="130" t="s">
        <v>15</v>
      </c>
      <c r="G1637" s="130" t="s">
        <v>2881</v>
      </c>
    </row>
    <row r="1638" spans="1:9" x14ac:dyDescent="0.15">
      <c r="A1638" s="130">
        <v>1637</v>
      </c>
      <c r="B1638" s="130" t="s">
        <v>22454</v>
      </c>
      <c r="C1638" s="130" t="s">
        <v>15931</v>
      </c>
      <c r="D1638" s="130" t="str">
        <f>VLOOKUP(B1638,managelist_20211101!$B$3:$C$10442,2,FALSE)</f>
        <v>カラーコーン</v>
      </c>
      <c r="E1638" s="130" t="s">
        <v>12</v>
      </c>
      <c r="F1638" s="130" t="s">
        <v>150</v>
      </c>
    </row>
    <row r="1639" spans="1:9" x14ac:dyDescent="0.15">
      <c r="A1639" s="130">
        <v>1638</v>
      </c>
      <c r="B1639" s="130" t="s">
        <v>6508</v>
      </c>
      <c r="C1639" s="130" t="s">
        <v>15929</v>
      </c>
      <c r="D1639" s="130" t="str">
        <f>VLOOKUP(B1639,managelist_20211101!$B$3:$C$10442,2,FALSE)</f>
        <v>無塗装耐候性鋼</v>
      </c>
      <c r="E1639" s="130" t="s">
        <v>466</v>
      </c>
      <c r="F1639" s="130" t="s">
        <v>467</v>
      </c>
      <c r="I1639" s="130" t="s">
        <v>381</v>
      </c>
    </row>
    <row r="1640" spans="1:9" x14ac:dyDescent="0.15">
      <c r="A1640" s="130">
        <v>1639</v>
      </c>
      <c r="B1640" s="130" t="s">
        <v>5114</v>
      </c>
      <c r="C1640" s="130" t="s">
        <v>14329</v>
      </c>
      <c r="D1640" s="130" t="str">
        <f>VLOOKUP(B1640,managelist_20211101!$B$3:$C$10442,2,FALSE)</f>
        <v>一般的なエポキシ樹脂コンクリート補修材</v>
      </c>
      <c r="E1640" s="130" t="s">
        <v>197</v>
      </c>
      <c r="F1640" s="130" t="s">
        <v>200</v>
      </c>
      <c r="G1640" s="130" t="s">
        <v>150</v>
      </c>
    </row>
    <row r="1641" spans="1:9" x14ac:dyDescent="0.15">
      <c r="A1641" s="130">
        <v>1640</v>
      </c>
      <c r="B1641" s="130" t="s">
        <v>8372</v>
      </c>
      <c r="C1641" s="130" t="s">
        <v>18217</v>
      </c>
      <c r="D1641" s="130" t="str">
        <f>VLOOKUP(B1641,managelist_20211101!$B$3:$C$10442,2,FALSE)</f>
        <v>集塵装置の無い路面切削機</v>
      </c>
      <c r="E1641" s="130" t="s">
        <v>197</v>
      </c>
      <c r="F1641" s="130" t="s">
        <v>198</v>
      </c>
      <c r="G1641" s="130" t="s">
        <v>2836</v>
      </c>
    </row>
    <row r="1642" spans="1:9" x14ac:dyDescent="0.15">
      <c r="A1642" s="130">
        <v>1641</v>
      </c>
      <c r="B1642" s="130" t="s">
        <v>8371</v>
      </c>
      <c r="C1642" s="130" t="s">
        <v>18215</v>
      </c>
      <c r="D1642" s="130" t="str">
        <f>VLOOKUP(B1642,managelist_20211101!$B$3:$C$10442,2,FALSE)</f>
        <v>エナメル塗膜(有色)による表面保護工</v>
      </c>
      <c r="E1642" s="130" t="s">
        <v>197</v>
      </c>
      <c r="F1642" s="130" t="s">
        <v>200</v>
      </c>
      <c r="G1642" s="130" t="s">
        <v>2851</v>
      </c>
    </row>
    <row r="1643" spans="1:9" x14ac:dyDescent="0.15">
      <c r="A1643" s="130">
        <v>1642</v>
      </c>
      <c r="B1643" s="130" t="s">
        <v>6507</v>
      </c>
      <c r="C1643" s="130" t="s">
        <v>15927</v>
      </c>
      <c r="D1643" s="130" t="str">
        <f>VLOOKUP(B1643,managelist_20211101!$B$3:$C$10442,2,FALSE)</f>
        <v>コンクリート製パネルを用いた残存化粧型枠工法</v>
      </c>
      <c r="E1643" s="130" t="s">
        <v>11</v>
      </c>
      <c r="F1643" s="130" t="s">
        <v>11</v>
      </c>
      <c r="G1643" s="130" t="s">
        <v>176</v>
      </c>
      <c r="H1643" s="130" t="s">
        <v>177</v>
      </c>
    </row>
    <row r="1644" spans="1:9" x14ac:dyDescent="0.15">
      <c r="A1644" s="130">
        <v>1643</v>
      </c>
      <c r="B1644" s="130" t="s">
        <v>3024</v>
      </c>
      <c r="C1644" s="130" t="s">
        <v>15925</v>
      </c>
      <c r="D1644" s="130" t="str">
        <f>VLOOKUP(B1644,managelist_20211101!$B$3:$C$10442,2,FALSE)</f>
        <v>安全帯+安全ベスト(LED無し)</v>
      </c>
      <c r="E1644" s="130" t="s">
        <v>12</v>
      </c>
      <c r="F1644" s="130" t="s">
        <v>15</v>
      </c>
      <c r="G1644" s="130" t="s">
        <v>150</v>
      </c>
    </row>
    <row r="1645" spans="1:9" x14ac:dyDescent="0.15">
      <c r="A1645" s="130">
        <v>1644</v>
      </c>
      <c r="B1645" s="130" t="s">
        <v>6506</v>
      </c>
      <c r="C1645" s="130" t="s">
        <v>15923</v>
      </c>
      <c r="D1645" s="130" t="str">
        <f>VLOOKUP(B1645,managelist_20211101!$B$3:$C$10442,2,FALSE)</f>
        <v>電磁波ロケータを利用した位置計測システム</v>
      </c>
      <c r="E1645" s="130" t="s">
        <v>173</v>
      </c>
      <c r="F1645" s="130" t="s">
        <v>174</v>
      </c>
      <c r="I1645" s="130" t="s">
        <v>381</v>
      </c>
    </row>
    <row r="1646" spans="1:9" x14ac:dyDescent="0.15">
      <c r="A1646" s="130">
        <v>1645</v>
      </c>
      <c r="B1646" s="130" t="s">
        <v>6505</v>
      </c>
      <c r="C1646" s="130" t="s">
        <v>15921</v>
      </c>
      <c r="D1646" s="130" t="str">
        <f>VLOOKUP(B1646,managelist_20211101!$B$3:$C$10442,2,FALSE)</f>
        <v>伸縮可とう管布設工(計測装置は無し)</v>
      </c>
      <c r="E1646" s="130" t="s">
        <v>526</v>
      </c>
      <c r="F1646" s="130" t="s">
        <v>529</v>
      </c>
    </row>
    <row r="1647" spans="1:9" x14ac:dyDescent="0.15">
      <c r="A1647" s="130">
        <v>1646</v>
      </c>
      <c r="B1647" s="130" t="s">
        <v>8370</v>
      </c>
      <c r="C1647" s="130" t="s">
        <v>18213</v>
      </c>
      <c r="D1647" s="130" t="str">
        <f>VLOOKUP(B1647,managelist_20211101!$B$3:$C$10442,2,FALSE)</f>
        <v>防水モルタルの塗布</v>
      </c>
      <c r="E1647" s="130" t="s">
        <v>11</v>
      </c>
      <c r="F1647" s="130" t="s">
        <v>11</v>
      </c>
      <c r="G1647" s="130" t="s">
        <v>150</v>
      </c>
    </row>
    <row r="1648" spans="1:9" x14ac:dyDescent="0.15">
      <c r="A1648" s="130">
        <v>1647</v>
      </c>
      <c r="B1648" s="130" t="s">
        <v>8369</v>
      </c>
      <c r="C1648" s="130" t="s">
        <v>18211</v>
      </c>
      <c r="D1648" s="130" t="str">
        <f>VLOOKUP(B1648,managelist_20211101!$B$3:$C$10442,2,FALSE)</f>
        <v>ジェットタガネ</v>
      </c>
      <c r="E1648" s="130" t="s">
        <v>197</v>
      </c>
      <c r="F1648" s="130" t="s">
        <v>200</v>
      </c>
      <c r="G1648" s="130" t="s">
        <v>2832</v>
      </c>
    </row>
    <row r="1649" spans="1:9" x14ac:dyDescent="0.15">
      <c r="A1649" s="130">
        <v>1648</v>
      </c>
      <c r="B1649" s="130" t="s">
        <v>11309</v>
      </c>
      <c r="C1649" s="130" t="s">
        <v>21368</v>
      </c>
      <c r="D1649" s="130" t="str">
        <f>VLOOKUP(B1649,managelist_20211101!$B$3:$C$10442,2,FALSE)</f>
        <v>自発光式道路鋲</v>
      </c>
      <c r="E1649" s="130" t="s">
        <v>443</v>
      </c>
      <c r="F1649" s="130" t="s">
        <v>185</v>
      </c>
    </row>
    <row r="1650" spans="1:9" x14ac:dyDescent="0.15">
      <c r="A1650" s="130">
        <v>1649</v>
      </c>
      <c r="B1650" s="130" t="s">
        <v>8368</v>
      </c>
      <c r="C1650" s="130" t="s">
        <v>18209</v>
      </c>
      <c r="D1650" s="130" t="str">
        <f>VLOOKUP(B1650,managelist_20211101!$B$3:$C$10442,2,FALSE)</f>
        <v>交通規制を伴うトータルステーションを用いた縦横断測量</v>
      </c>
      <c r="E1650" s="130" t="s">
        <v>127</v>
      </c>
      <c r="F1650" s="130" t="s">
        <v>128</v>
      </c>
      <c r="G1650" s="130" t="s">
        <v>150</v>
      </c>
    </row>
    <row r="1651" spans="1:9" x14ac:dyDescent="0.15">
      <c r="A1651" s="130">
        <v>1650</v>
      </c>
      <c r="B1651" s="130" t="s">
        <v>4691</v>
      </c>
      <c r="C1651" s="130" t="s">
        <v>13857</v>
      </c>
      <c r="D1651" s="130" t="str">
        <f>VLOOKUP(B1651,managelist_20211101!$B$3:$C$10442,2,FALSE)</f>
        <v>鋼製防音扉3基</v>
      </c>
      <c r="E1651" s="130" t="s">
        <v>342</v>
      </c>
      <c r="F1651" s="130" t="s">
        <v>343</v>
      </c>
      <c r="G1651" s="130" t="s">
        <v>2849</v>
      </c>
    </row>
    <row r="1652" spans="1:9" x14ac:dyDescent="0.15">
      <c r="A1652" s="130">
        <v>1651</v>
      </c>
      <c r="B1652" s="130" t="s">
        <v>4690</v>
      </c>
      <c r="C1652" s="130" t="s">
        <v>13855</v>
      </c>
      <c r="D1652" s="130" t="str">
        <f>VLOOKUP(B1652,managelist_20211101!$B$3:$C$10442,2,FALSE)</f>
        <v>現場打ち側溝補修工法</v>
      </c>
      <c r="E1652" s="130" t="s">
        <v>382</v>
      </c>
      <c r="F1652" s="130" t="s">
        <v>331</v>
      </c>
      <c r="G1652" s="130" t="s">
        <v>130</v>
      </c>
      <c r="H1652" s="130" t="s">
        <v>150</v>
      </c>
    </row>
    <row r="1653" spans="1:9" x14ac:dyDescent="0.15">
      <c r="A1653" s="130">
        <v>1652</v>
      </c>
      <c r="B1653" s="130" t="s">
        <v>22455</v>
      </c>
      <c r="C1653" s="130" t="s">
        <v>23484</v>
      </c>
      <c r="D1653" s="130" t="e">
        <f>VLOOKUP(B1653,managelist_20211101!$B$3:$C$10442,2,FALSE)</f>
        <v>#N/A</v>
      </c>
      <c r="E1653" s="130" t="s">
        <v>57</v>
      </c>
      <c r="F1653" s="130" t="s">
        <v>506</v>
      </c>
      <c r="G1653" s="130" t="s">
        <v>390</v>
      </c>
    </row>
    <row r="1654" spans="1:9" x14ac:dyDescent="0.15">
      <c r="A1654" s="130">
        <v>1653</v>
      </c>
      <c r="B1654" s="130" t="s">
        <v>8367</v>
      </c>
      <c r="C1654" s="130" t="s">
        <v>18207</v>
      </c>
      <c r="D1654" s="130" t="str">
        <f>VLOOKUP(B1654,managelist_20211101!$B$3:$C$10442,2,FALSE)</f>
        <v>悪天候対策として無日照対応日数に応じた蓄電池を搭載したソーラー照明灯</v>
      </c>
      <c r="E1654" s="130" t="s">
        <v>212</v>
      </c>
      <c r="F1654" s="130" t="s">
        <v>12286</v>
      </c>
      <c r="I1654" s="130" t="s">
        <v>381</v>
      </c>
    </row>
    <row r="1655" spans="1:9" x14ac:dyDescent="0.15">
      <c r="A1655" s="130">
        <v>1654</v>
      </c>
      <c r="B1655" s="130" t="s">
        <v>11308</v>
      </c>
      <c r="C1655" s="130" t="s">
        <v>21366</v>
      </c>
      <c r="D1655" s="130" t="str">
        <f>VLOOKUP(B1655,managelist_20211101!$B$3:$C$10442,2,FALSE)</f>
        <v>排水性舗装対応用円形水路</v>
      </c>
      <c r="E1655" s="130" t="s">
        <v>382</v>
      </c>
      <c r="F1655" s="130" t="s">
        <v>331</v>
      </c>
      <c r="G1655" s="130" t="s">
        <v>2829</v>
      </c>
      <c r="H1655" s="130" t="s">
        <v>2830</v>
      </c>
    </row>
    <row r="1656" spans="1:9" x14ac:dyDescent="0.15">
      <c r="A1656" s="130">
        <v>1655</v>
      </c>
      <c r="B1656" s="130" t="s">
        <v>22456</v>
      </c>
      <c r="C1656" s="130" t="s">
        <v>21365</v>
      </c>
      <c r="D1656" s="130" t="str">
        <f>VLOOKUP(B1656,managelist_20211101!$B$3:$C$10442,2,FALSE)</f>
        <v>連節ブロック</v>
      </c>
      <c r="E1656" s="130" t="s">
        <v>22</v>
      </c>
      <c r="F1656" s="130" t="s">
        <v>26</v>
      </c>
      <c r="G1656" s="130" t="s">
        <v>181</v>
      </c>
    </row>
    <row r="1657" spans="1:9" x14ac:dyDescent="0.15">
      <c r="A1657" s="130">
        <v>1656</v>
      </c>
      <c r="B1657" s="130" t="s">
        <v>11307</v>
      </c>
      <c r="C1657" s="130" t="s">
        <v>21364</v>
      </c>
      <c r="D1657" s="130" t="str">
        <f>VLOOKUP(B1657,managelist_20211101!$B$3:$C$10442,2,FALSE)</f>
        <v>単管傾斜足場</v>
      </c>
      <c r="E1657" s="130" t="s">
        <v>12</v>
      </c>
      <c r="F1657" s="130" t="s">
        <v>15</v>
      </c>
      <c r="G1657" s="130" t="s">
        <v>150</v>
      </c>
      <c r="I1657" s="130" t="s">
        <v>381</v>
      </c>
    </row>
    <row r="1658" spans="1:9" x14ac:dyDescent="0.15">
      <c r="A1658" s="130">
        <v>1657</v>
      </c>
      <c r="B1658" s="130" t="s">
        <v>11306</v>
      </c>
      <c r="C1658" s="130" t="s">
        <v>21362</v>
      </c>
      <c r="D1658" s="130" t="str">
        <f>VLOOKUP(B1658,managelist_20211101!$B$3:$C$10442,2,FALSE)</f>
        <v>光波測量によるコンクリートアンカーの沈設作業</v>
      </c>
      <c r="E1658" s="130" t="s">
        <v>473</v>
      </c>
      <c r="F1658" s="130" t="s">
        <v>390</v>
      </c>
      <c r="G1658" s="130" t="s">
        <v>390</v>
      </c>
      <c r="H1658" s="130" t="s">
        <v>2850</v>
      </c>
    </row>
    <row r="1659" spans="1:9" x14ac:dyDescent="0.15">
      <c r="A1659" s="130">
        <v>1658</v>
      </c>
      <c r="B1659" s="130" t="s">
        <v>8366</v>
      </c>
      <c r="C1659" s="130" t="s">
        <v>18205</v>
      </c>
      <c r="D1659" s="130" t="str">
        <f>VLOOKUP(B1659,managelist_20211101!$B$3:$C$10442,2,FALSE)</f>
        <v>コンクリート製調整リング</v>
      </c>
      <c r="E1659" s="130" t="s">
        <v>526</v>
      </c>
      <c r="F1659" s="130" t="s">
        <v>529</v>
      </c>
    </row>
    <row r="1660" spans="1:9" x14ac:dyDescent="0.15">
      <c r="A1660" s="130">
        <v>1659</v>
      </c>
      <c r="B1660" s="130" t="s">
        <v>8365</v>
      </c>
      <c r="C1660" s="130" t="s">
        <v>18203</v>
      </c>
      <c r="D1660" s="130" t="str">
        <f>VLOOKUP(B1660,managelist_20211101!$B$3:$C$10442,2,FALSE)</f>
        <v>人力によるバッチ練りミキサを用いた製造、供給</v>
      </c>
      <c r="E1660" s="130" t="s">
        <v>11</v>
      </c>
      <c r="F1660" s="130" t="s">
        <v>11</v>
      </c>
      <c r="G1660" s="130" t="s">
        <v>12098</v>
      </c>
    </row>
    <row r="1661" spans="1:9" x14ac:dyDescent="0.15">
      <c r="A1661" s="130">
        <v>1660</v>
      </c>
      <c r="B1661" s="130" t="s">
        <v>8364</v>
      </c>
      <c r="C1661" s="130" t="s">
        <v>18201</v>
      </c>
      <c r="D1661" s="130" t="str">
        <f>VLOOKUP(B1661,managelist_20211101!$B$3:$C$10442,2,FALSE)</f>
        <v>吹付枠工(断面150mm)+枠内植生基材吹付(t=5cm)</v>
      </c>
      <c r="E1661" s="130" t="s">
        <v>382</v>
      </c>
      <c r="F1661" s="130" t="s">
        <v>166</v>
      </c>
      <c r="G1661" s="130" t="s">
        <v>386</v>
      </c>
      <c r="H1661" s="130" t="s">
        <v>12018</v>
      </c>
    </row>
    <row r="1662" spans="1:9" x14ac:dyDescent="0.15">
      <c r="A1662" s="130">
        <v>1661</v>
      </c>
      <c r="B1662" s="130" t="s">
        <v>22457</v>
      </c>
      <c r="C1662" s="130" t="s">
        <v>23485</v>
      </c>
      <c r="D1662" s="130" t="e">
        <f>VLOOKUP(B1662,managelist_20211101!$B$3:$C$10442,2,FALSE)</f>
        <v>#N/A</v>
      </c>
      <c r="E1662" s="130" t="s">
        <v>57</v>
      </c>
      <c r="F1662" s="130" t="s">
        <v>22313</v>
      </c>
      <c r="G1662" s="130" t="s">
        <v>22341</v>
      </c>
      <c r="H1662" s="130" t="s">
        <v>23486</v>
      </c>
    </row>
    <row r="1663" spans="1:9" x14ac:dyDescent="0.15">
      <c r="A1663" s="130">
        <v>1662</v>
      </c>
      <c r="B1663" s="130" t="s">
        <v>23487</v>
      </c>
      <c r="C1663" s="130" t="s">
        <v>23488</v>
      </c>
      <c r="D1663" s="130" t="e">
        <f>VLOOKUP(B1663,managelist_20211101!$B$3:$C$10442,2,FALSE)</f>
        <v>#N/A</v>
      </c>
      <c r="E1663" s="130" t="s">
        <v>57</v>
      </c>
      <c r="F1663" s="130" t="s">
        <v>506</v>
      </c>
      <c r="G1663" s="130" t="s">
        <v>2920</v>
      </c>
      <c r="H1663" s="130" t="s">
        <v>2921</v>
      </c>
      <c r="I1663" s="130" t="s">
        <v>381</v>
      </c>
    </row>
    <row r="1664" spans="1:9" x14ac:dyDescent="0.15">
      <c r="A1664" s="130">
        <v>1663</v>
      </c>
      <c r="B1664" s="130" t="s">
        <v>5113</v>
      </c>
      <c r="C1664" s="130" t="s">
        <v>14327</v>
      </c>
      <c r="D1664" s="130" t="str">
        <f>VLOOKUP(B1664,managelist_20211101!$B$3:$C$10442,2,FALSE)</f>
        <v>誘導員配置による運行管理と看板・バリケード等による事故防止措置</v>
      </c>
      <c r="E1664" s="130" t="s">
        <v>380</v>
      </c>
      <c r="F1664" s="130" t="s">
        <v>380</v>
      </c>
      <c r="G1664" s="130" t="s">
        <v>12008</v>
      </c>
    </row>
    <row r="1665" spans="1:9" x14ac:dyDescent="0.15">
      <c r="A1665" s="130">
        <v>1664</v>
      </c>
      <c r="B1665" s="130" t="s">
        <v>5112</v>
      </c>
      <c r="C1665" s="130" t="s">
        <v>14325</v>
      </c>
      <c r="D1665" s="130" t="str">
        <f>VLOOKUP(B1665,managelist_20211101!$B$3:$C$10442,2,FALSE)</f>
        <v>雪庇防止柵</v>
      </c>
      <c r="E1665" s="130" t="s">
        <v>443</v>
      </c>
      <c r="F1665" s="130" t="s">
        <v>444</v>
      </c>
      <c r="G1665" s="130" t="s">
        <v>216</v>
      </c>
    </row>
    <row r="1666" spans="1:9" x14ac:dyDescent="0.15">
      <c r="A1666" s="130">
        <v>1665</v>
      </c>
      <c r="B1666" s="130" t="s">
        <v>5111</v>
      </c>
      <c r="C1666" s="130" t="s">
        <v>14324</v>
      </c>
      <c r="D1666" s="130" t="str">
        <f>VLOOKUP(B1666,managelist_20211101!$B$3:$C$10442,2,FALSE)</f>
        <v>乾燥収縮低減剤</v>
      </c>
      <c r="E1666" s="130" t="s">
        <v>342</v>
      </c>
      <c r="F1666" s="130" t="s">
        <v>343</v>
      </c>
      <c r="G1666" s="130" t="s">
        <v>2855</v>
      </c>
    </row>
    <row r="1667" spans="1:9" x14ac:dyDescent="0.15">
      <c r="A1667" s="130">
        <v>1666</v>
      </c>
      <c r="B1667" s="130" t="s">
        <v>5110</v>
      </c>
      <c r="C1667" s="130" t="s">
        <v>14322</v>
      </c>
      <c r="D1667" s="130" t="str">
        <f>VLOOKUP(B1667,managelist_20211101!$B$3:$C$10442,2,FALSE)</f>
        <v>油処理剤</v>
      </c>
      <c r="E1667" s="130" t="s">
        <v>197</v>
      </c>
      <c r="F1667" s="130" t="s">
        <v>219</v>
      </c>
      <c r="G1667" s="130" t="s">
        <v>12217</v>
      </c>
    </row>
    <row r="1668" spans="1:9" x14ac:dyDescent="0.15">
      <c r="A1668" s="130">
        <v>1667</v>
      </c>
      <c r="B1668" s="130" t="s">
        <v>3025</v>
      </c>
      <c r="C1668" s="130" t="s">
        <v>18199</v>
      </c>
      <c r="D1668" s="130" t="str">
        <f>VLOOKUP(B1668,managelist_20211101!$B$3:$C$10442,2,FALSE)</f>
        <v>油圧シリンダ、反力台などを用いたアンカーボルト引張荷重試験機</v>
      </c>
      <c r="E1668" s="130" t="s">
        <v>127</v>
      </c>
      <c r="F1668" s="130" t="s">
        <v>46</v>
      </c>
      <c r="G1668" s="130" t="s">
        <v>413</v>
      </c>
    </row>
    <row r="1669" spans="1:9" x14ac:dyDescent="0.15">
      <c r="A1669" s="130">
        <v>1668</v>
      </c>
      <c r="B1669" s="130" t="s">
        <v>8363</v>
      </c>
      <c r="C1669" s="130" t="s">
        <v>18198</v>
      </c>
      <c r="D1669" s="130" t="str">
        <f>VLOOKUP(B1669,managelist_20211101!$B$3:$C$10442,2,FALSE)</f>
        <v>敷鉄板</v>
      </c>
      <c r="E1669" s="130" t="s">
        <v>12</v>
      </c>
      <c r="F1669" s="130" t="s">
        <v>168</v>
      </c>
      <c r="I1669" s="130" t="s">
        <v>381</v>
      </c>
    </row>
    <row r="1670" spans="1:9" x14ac:dyDescent="0.15">
      <c r="A1670" s="130">
        <v>1669</v>
      </c>
      <c r="B1670" s="130" t="s">
        <v>22458</v>
      </c>
      <c r="C1670" s="130" t="s">
        <v>18196</v>
      </c>
      <c r="D1670" s="130" t="str">
        <f>VLOOKUP(B1670,managelist_20211101!$B$3:$C$10442,2,FALSE)</f>
        <v>カットバック系全天候型常温アスファルト混合物</v>
      </c>
      <c r="E1670" s="130" t="s">
        <v>197</v>
      </c>
      <c r="F1670" s="130" t="s">
        <v>220</v>
      </c>
      <c r="G1670" s="130" t="s">
        <v>2842</v>
      </c>
    </row>
    <row r="1671" spans="1:9" x14ac:dyDescent="0.15">
      <c r="A1671" s="130">
        <v>1670</v>
      </c>
      <c r="B1671" s="130" t="s">
        <v>8362</v>
      </c>
      <c r="C1671" s="130" t="s">
        <v>18194</v>
      </c>
      <c r="D1671" s="130" t="str">
        <f>VLOOKUP(B1671,managelist_20211101!$B$3:$C$10442,2,FALSE)</f>
        <v>増厚専用コンクリートフィニッシャ(オンレール式)</v>
      </c>
      <c r="E1671" s="130" t="s">
        <v>197</v>
      </c>
      <c r="F1671" s="130" t="s">
        <v>200</v>
      </c>
      <c r="G1671" s="130" t="s">
        <v>405</v>
      </c>
      <c r="I1671" s="130" t="s">
        <v>381</v>
      </c>
    </row>
    <row r="1672" spans="1:9" x14ac:dyDescent="0.15">
      <c r="A1672" s="130">
        <v>1671</v>
      </c>
      <c r="B1672" s="130" t="s">
        <v>8361</v>
      </c>
      <c r="C1672" s="130" t="s">
        <v>18193</v>
      </c>
      <c r="D1672" s="130" t="str">
        <f>VLOOKUP(B1672,managelist_20211101!$B$3:$C$10442,2,FALSE)</f>
        <v>高圧噴射撹拌工</v>
      </c>
      <c r="E1672" s="130" t="s">
        <v>382</v>
      </c>
      <c r="F1672" s="130" t="s">
        <v>76</v>
      </c>
      <c r="G1672" s="130" t="s">
        <v>449</v>
      </c>
      <c r="H1672" s="130" t="s">
        <v>2903</v>
      </c>
    </row>
    <row r="1673" spans="1:9" x14ac:dyDescent="0.15">
      <c r="A1673" s="130">
        <v>1672</v>
      </c>
      <c r="B1673" s="130" t="s">
        <v>3026</v>
      </c>
      <c r="C1673" s="130" t="s">
        <v>18190</v>
      </c>
      <c r="D1673" s="130" t="str">
        <f>VLOOKUP(B1673,managelist_20211101!$B$3:$C$10442,2,FALSE)</f>
        <v>規制物による作業範囲設定、交通誘導員による安全管理</v>
      </c>
      <c r="E1673" s="130" t="s">
        <v>342</v>
      </c>
      <c r="F1673" s="130" t="s">
        <v>2962</v>
      </c>
    </row>
    <row r="1674" spans="1:9" x14ac:dyDescent="0.15">
      <c r="A1674" s="130">
        <v>1673</v>
      </c>
      <c r="B1674" s="130" t="s">
        <v>6504</v>
      </c>
      <c r="C1674" s="130" t="s">
        <v>15919</v>
      </c>
      <c r="D1674" s="130" t="str">
        <f>VLOOKUP(B1674,managelist_20211101!$B$3:$C$10442,2,FALSE)</f>
        <v>ユニットハウスと簡易水洗仮設トイレ(汲み取り式)</v>
      </c>
      <c r="E1674" s="130" t="s">
        <v>382</v>
      </c>
      <c r="F1674" s="130" t="s">
        <v>150</v>
      </c>
      <c r="I1674" s="130" t="s">
        <v>381</v>
      </c>
    </row>
    <row r="1675" spans="1:9" x14ac:dyDescent="0.15">
      <c r="A1675" s="130">
        <v>1674</v>
      </c>
      <c r="B1675" s="130" t="s">
        <v>3027</v>
      </c>
      <c r="C1675" s="130" t="s">
        <v>15917</v>
      </c>
      <c r="D1675" s="130" t="str">
        <f>VLOOKUP(B1675,managelist_20211101!$B$3:$C$10442,2,FALSE)</f>
        <v>マッドバランス法による泥水の密度測定</v>
      </c>
      <c r="E1675" s="130" t="s">
        <v>127</v>
      </c>
      <c r="F1675" s="130" t="s">
        <v>150</v>
      </c>
    </row>
    <row r="1676" spans="1:9" x14ac:dyDescent="0.15">
      <c r="A1676" s="130">
        <v>1675</v>
      </c>
      <c r="B1676" s="130" t="s">
        <v>6503</v>
      </c>
      <c r="C1676" s="130" t="s">
        <v>15915</v>
      </c>
      <c r="D1676" s="130" t="str">
        <f>VLOOKUP(B1676,managelist_20211101!$B$3:$C$10442,2,FALSE)</f>
        <v>市販の3Dモデル統合ソフトウェアと属性管理ソフトウェアを用いたCIMモデルの運用管理</v>
      </c>
      <c r="E1676" s="130" t="s">
        <v>466</v>
      </c>
      <c r="F1676" s="130" t="s">
        <v>390</v>
      </c>
      <c r="G1676" s="130" t="s">
        <v>390</v>
      </c>
      <c r="H1676" s="130" t="s">
        <v>150</v>
      </c>
      <c r="I1676" s="130" t="s">
        <v>381</v>
      </c>
    </row>
    <row r="1677" spans="1:9" x14ac:dyDescent="0.15">
      <c r="A1677" s="130">
        <v>1676</v>
      </c>
      <c r="B1677" s="130" t="s">
        <v>23489</v>
      </c>
      <c r="C1677" s="130" t="s">
        <v>23490</v>
      </c>
      <c r="D1677" s="130" t="e">
        <f>VLOOKUP(B1677,managelist_20211101!$B$3:$C$10442,2,FALSE)</f>
        <v>#N/A</v>
      </c>
      <c r="E1677" s="130" t="s">
        <v>57</v>
      </c>
      <c r="F1677" s="130" t="s">
        <v>22317</v>
      </c>
      <c r="G1677" s="130" t="s">
        <v>22348</v>
      </c>
    </row>
    <row r="1678" spans="1:9" x14ac:dyDescent="0.15">
      <c r="A1678" s="130">
        <v>1677</v>
      </c>
      <c r="B1678" s="130" t="s">
        <v>23491</v>
      </c>
      <c r="C1678" s="130" t="s">
        <v>23492</v>
      </c>
      <c r="D1678" s="130" t="e">
        <f>VLOOKUP(B1678,managelist_20211101!$B$3:$C$10442,2,FALSE)</f>
        <v>#N/A</v>
      </c>
      <c r="E1678" s="130" t="s">
        <v>57</v>
      </c>
      <c r="F1678" s="130" t="s">
        <v>2907</v>
      </c>
      <c r="G1678" s="130" t="s">
        <v>46</v>
      </c>
    </row>
    <row r="1679" spans="1:9" x14ac:dyDescent="0.15">
      <c r="A1679" s="130">
        <v>1678</v>
      </c>
      <c r="B1679" s="130" t="s">
        <v>3028</v>
      </c>
      <c r="C1679" s="130" t="s">
        <v>13111</v>
      </c>
      <c r="D1679" s="130" t="str">
        <f>VLOOKUP(B1679,managelist_20211101!$B$3:$C$10442,2,FALSE)</f>
        <v>仮設の濁水処理設 設置(濁水処理工)</v>
      </c>
      <c r="E1679" s="130" t="s">
        <v>12</v>
      </c>
      <c r="F1679" s="130" t="s">
        <v>528</v>
      </c>
    </row>
    <row r="1680" spans="1:9" x14ac:dyDescent="0.15">
      <c r="A1680" s="130">
        <v>1679</v>
      </c>
      <c r="B1680" s="130" t="s">
        <v>4027</v>
      </c>
      <c r="C1680" s="130" t="s">
        <v>13109</v>
      </c>
      <c r="D1680" s="130" t="str">
        <f>VLOOKUP(B1680,managelist_20211101!$B$3:$C$10442,2,FALSE)</f>
        <v>高周波容量式水分計による水分管理システム</v>
      </c>
      <c r="E1680" s="130" t="s">
        <v>466</v>
      </c>
      <c r="F1680" s="130" t="s">
        <v>1640</v>
      </c>
      <c r="I1680" s="130" t="s">
        <v>381</v>
      </c>
    </row>
    <row r="1681" spans="1:11" x14ac:dyDescent="0.15">
      <c r="A1681" s="130">
        <v>1680</v>
      </c>
      <c r="B1681" s="130" t="s">
        <v>4026</v>
      </c>
      <c r="C1681" s="130" t="s">
        <v>13108</v>
      </c>
      <c r="D1681" s="130" t="str">
        <f>VLOOKUP(B1681,managelist_20211101!$B$3:$C$10442,2,FALSE)</f>
        <v>自由勾配側溝</v>
      </c>
      <c r="E1681" s="130" t="s">
        <v>382</v>
      </c>
      <c r="F1681" s="130" t="s">
        <v>331</v>
      </c>
      <c r="G1681" s="130" t="s">
        <v>2834</v>
      </c>
      <c r="H1681" s="130" t="s">
        <v>12039</v>
      </c>
    </row>
    <row r="1682" spans="1:11" x14ac:dyDescent="0.15">
      <c r="A1682" s="130">
        <v>1681</v>
      </c>
      <c r="B1682" s="130" t="s">
        <v>4025</v>
      </c>
      <c r="C1682" s="130" t="s">
        <v>13107</v>
      </c>
      <c r="D1682" s="130" t="str">
        <f>VLOOKUP(B1682,managelist_20211101!$B$3:$C$10442,2,FALSE)</f>
        <v>吹付枠工</v>
      </c>
      <c r="E1682" s="130" t="s">
        <v>382</v>
      </c>
      <c r="F1682" s="130" t="s">
        <v>166</v>
      </c>
      <c r="G1682" s="130" t="s">
        <v>2867</v>
      </c>
      <c r="H1682" s="130" t="s">
        <v>2059</v>
      </c>
    </row>
    <row r="1683" spans="1:11" x14ac:dyDescent="0.15">
      <c r="A1683" s="130">
        <v>1682</v>
      </c>
      <c r="B1683" s="130" t="s">
        <v>4024</v>
      </c>
      <c r="C1683" s="130" t="s">
        <v>13105</v>
      </c>
      <c r="D1683" s="130" t="str">
        <f>VLOOKUP(B1683,managelist_20211101!$B$3:$C$10442,2,FALSE)</f>
        <v>セントルのインバートフォームへ両面テープで透水性シートを固定する方法</v>
      </c>
      <c r="E1683" s="130" t="s">
        <v>342</v>
      </c>
      <c r="F1683" s="130" t="s">
        <v>343</v>
      </c>
      <c r="G1683" s="130" t="s">
        <v>2855</v>
      </c>
    </row>
    <row r="1684" spans="1:11" x14ac:dyDescent="0.15">
      <c r="A1684" s="130">
        <v>1683</v>
      </c>
      <c r="B1684" s="130" t="s">
        <v>4023</v>
      </c>
      <c r="C1684" s="130" t="s">
        <v>13102</v>
      </c>
      <c r="D1684" s="130" t="str">
        <f>VLOOKUP(B1684,managelist_20211101!$B$3:$C$10442,2,FALSE)</f>
        <v>フックによるせん断補強筋</v>
      </c>
      <c r="E1684" s="130" t="s">
        <v>11</v>
      </c>
      <c r="F1684" s="130" t="s">
        <v>11</v>
      </c>
      <c r="G1684" s="130" t="s">
        <v>124</v>
      </c>
      <c r="H1684" s="130" t="s">
        <v>124</v>
      </c>
    </row>
    <row r="1685" spans="1:11" x14ac:dyDescent="0.15">
      <c r="A1685" s="130">
        <v>1684</v>
      </c>
      <c r="B1685" s="130" t="s">
        <v>4022</v>
      </c>
      <c r="C1685" s="130" t="s">
        <v>13100</v>
      </c>
      <c r="D1685" s="130" t="str">
        <f>VLOOKUP(B1685,managelist_20211101!$B$3:$C$10442,2,FALSE)</f>
        <v>表面PE製の半透水型排水材+不織布設置</v>
      </c>
      <c r="E1685" s="130" t="s">
        <v>342</v>
      </c>
      <c r="F1685" s="130" t="s">
        <v>343</v>
      </c>
      <c r="G1685" s="130" t="s">
        <v>2874</v>
      </c>
    </row>
    <row r="1686" spans="1:11" x14ac:dyDescent="0.15">
      <c r="A1686" s="130">
        <v>1685</v>
      </c>
      <c r="B1686" s="130" t="s">
        <v>4021</v>
      </c>
      <c r="C1686" s="130" t="s">
        <v>13098</v>
      </c>
      <c r="D1686" s="130" t="str">
        <f>VLOOKUP(B1686,managelist_20211101!$B$3:$C$10442,2,FALSE)</f>
        <v>Rc-Ⅰ(鋼道路橋防食便覧より)</v>
      </c>
      <c r="E1686" s="130" t="s">
        <v>197</v>
      </c>
      <c r="F1686" s="130" t="s">
        <v>200</v>
      </c>
      <c r="G1686" s="130" t="s">
        <v>2832</v>
      </c>
    </row>
    <row r="1687" spans="1:11" x14ac:dyDescent="0.15">
      <c r="A1687" s="130">
        <v>1686</v>
      </c>
      <c r="B1687" s="130" t="s">
        <v>4020</v>
      </c>
      <c r="C1687" s="130" t="s">
        <v>13096</v>
      </c>
      <c r="D1687" s="130" t="str">
        <f>VLOOKUP(B1687,managelist_20211101!$B$3:$C$10442,2,FALSE)</f>
        <v>単径間個別に設置するプレキャスト床版の中間支持構造</v>
      </c>
      <c r="E1687" s="130" t="s">
        <v>342</v>
      </c>
      <c r="F1687" s="130" t="s">
        <v>150</v>
      </c>
    </row>
    <row r="1688" spans="1:11" x14ac:dyDescent="0.15">
      <c r="A1688" s="130">
        <v>1687</v>
      </c>
      <c r="B1688" s="130" t="s">
        <v>4019</v>
      </c>
      <c r="C1688" s="130" t="s">
        <v>13094</v>
      </c>
      <c r="D1688" s="130" t="str">
        <f>VLOOKUP(B1688,managelist_20211101!$B$3:$C$10442,2,FALSE)</f>
        <v>熱電対を用いた計測法</v>
      </c>
      <c r="E1688" s="130" t="s">
        <v>380</v>
      </c>
      <c r="F1688" s="130" t="s">
        <v>150</v>
      </c>
    </row>
    <row r="1689" spans="1:11" x14ac:dyDescent="0.15">
      <c r="A1689" s="130">
        <v>1688</v>
      </c>
      <c r="B1689" s="130" t="s">
        <v>1521</v>
      </c>
      <c r="C1689" s="130" t="s">
        <v>958</v>
      </c>
      <c r="D1689" s="130" t="str">
        <f>VLOOKUP(B1689,managelist_20211101!$B$3:$C$10442,2,FALSE)</f>
        <v>防草シートを接合・固定する固定ピン頭部に貼るシール材として粘着テープを鋏やカッター等で適当な大きさに切断し貼る工法</v>
      </c>
      <c r="E1689" s="130" t="s">
        <v>380</v>
      </c>
      <c r="F1689" s="130" t="s">
        <v>380</v>
      </c>
      <c r="G1689" s="130" t="s">
        <v>150</v>
      </c>
    </row>
    <row r="1690" spans="1:11" x14ac:dyDescent="0.15">
      <c r="A1690" s="130">
        <v>1689</v>
      </c>
      <c r="B1690" s="130" t="s">
        <v>1520</v>
      </c>
      <c r="C1690" s="130" t="s">
        <v>18189</v>
      </c>
      <c r="D1690" s="130" t="str">
        <f>VLOOKUP(B1690,managelist_20211101!$B$3:$C$10442,2,FALSE)</f>
        <v>ガラスクロス接着工法</v>
      </c>
      <c r="E1690" s="130" t="s">
        <v>197</v>
      </c>
      <c r="F1690" s="130" t="s">
        <v>200</v>
      </c>
      <c r="G1690" s="130" t="s">
        <v>210</v>
      </c>
      <c r="I1690" s="130" t="s">
        <v>381</v>
      </c>
      <c r="K1690" s="130" t="s">
        <v>381</v>
      </c>
    </row>
    <row r="1691" spans="1:11" x14ac:dyDescent="0.15">
      <c r="A1691" s="130">
        <v>1690</v>
      </c>
      <c r="B1691" s="130" t="s">
        <v>23493</v>
      </c>
      <c r="C1691" s="130" t="s">
        <v>23494</v>
      </c>
      <c r="D1691" s="130" t="e">
        <f>VLOOKUP(B1691,managelist_20211101!$B$3:$C$10442,2,FALSE)</f>
        <v>#N/A</v>
      </c>
      <c r="E1691" s="130" t="s">
        <v>57</v>
      </c>
      <c r="F1691" s="130" t="s">
        <v>72</v>
      </c>
      <c r="G1691" s="130" t="s">
        <v>150</v>
      </c>
      <c r="I1691" s="130" t="s">
        <v>381</v>
      </c>
      <c r="K1691" s="130" t="s">
        <v>381</v>
      </c>
    </row>
    <row r="1692" spans="1:11" x14ac:dyDescent="0.15">
      <c r="A1692" s="130">
        <v>1691</v>
      </c>
      <c r="B1692" s="130" t="s">
        <v>5511</v>
      </c>
      <c r="C1692" s="130" t="s">
        <v>14817</v>
      </c>
      <c r="D1692" s="130" t="str">
        <f>VLOOKUP(B1692,managelist_20211101!$B$3:$C$10442,2,FALSE)</f>
        <v>表面被覆工法</v>
      </c>
      <c r="E1692" s="130" t="s">
        <v>382</v>
      </c>
      <c r="F1692" s="130" t="s">
        <v>331</v>
      </c>
      <c r="G1692" s="130" t="s">
        <v>130</v>
      </c>
      <c r="H1692" s="130" t="s">
        <v>150</v>
      </c>
    </row>
    <row r="1693" spans="1:11" x14ac:dyDescent="0.15">
      <c r="A1693" s="130">
        <v>1692</v>
      </c>
      <c r="B1693" s="130" t="s">
        <v>8359</v>
      </c>
      <c r="C1693" s="130" t="s">
        <v>18187</v>
      </c>
      <c r="D1693" s="130" t="str">
        <f>VLOOKUP(B1693,managelist_20211101!$B$3:$C$10442,2,FALSE)</f>
        <v>金属製の防風雪柵</v>
      </c>
      <c r="E1693" s="130" t="s">
        <v>443</v>
      </c>
      <c r="F1693" s="130" t="s">
        <v>444</v>
      </c>
      <c r="G1693" s="130" t="s">
        <v>216</v>
      </c>
    </row>
    <row r="1694" spans="1:11" x14ac:dyDescent="0.15">
      <c r="A1694" s="130">
        <v>1693</v>
      </c>
      <c r="B1694" s="130" t="s">
        <v>10569</v>
      </c>
      <c r="C1694" s="130" t="s">
        <v>20547</v>
      </c>
      <c r="D1694" s="130" t="str">
        <f>VLOOKUP(B1694,managelist_20211101!$B$3:$C$10442,2,FALSE)</f>
        <v>擁壁基礎+ストンガード</v>
      </c>
      <c r="E1694" s="130" t="s">
        <v>443</v>
      </c>
      <c r="F1694" s="130" t="s">
        <v>444</v>
      </c>
      <c r="G1694" s="130" t="s">
        <v>12183</v>
      </c>
    </row>
    <row r="1695" spans="1:11" x14ac:dyDescent="0.15">
      <c r="A1695" s="130">
        <v>1694</v>
      </c>
      <c r="B1695" s="130" t="s">
        <v>22459</v>
      </c>
      <c r="C1695" s="130" t="s">
        <v>20545</v>
      </c>
      <c r="D1695" s="130" t="str">
        <f>VLOOKUP(B1695,managelist_20211101!$B$3:$C$10442,2,FALSE)</f>
        <v>巻差し玉掛けワイヤ</v>
      </c>
      <c r="E1695" s="130" t="s">
        <v>12</v>
      </c>
      <c r="F1695" s="130" t="s">
        <v>150</v>
      </c>
    </row>
    <row r="1696" spans="1:11" x14ac:dyDescent="0.15">
      <c r="A1696" s="130">
        <v>1695</v>
      </c>
      <c r="B1696" s="130" t="s">
        <v>10568</v>
      </c>
      <c r="C1696" s="130" t="s">
        <v>20543</v>
      </c>
      <c r="D1696" s="130" t="str">
        <f>VLOOKUP(B1696,managelist_20211101!$B$3:$C$10442,2,FALSE)</f>
        <v>PCBは許認可を受けた焼却炉にて焼却処理され、鉛を含む焼却灰は埋立処分</v>
      </c>
      <c r="E1696" s="130" t="s">
        <v>72</v>
      </c>
      <c r="F1696" s="130" t="s">
        <v>392</v>
      </c>
      <c r="I1696" s="130" t="s">
        <v>381</v>
      </c>
    </row>
    <row r="1697" spans="1:9" x14ac:dyDescent="0.15">
      <c r="A1697" s="130">
        <v>1696</v>
      </c>
      <c r="B1697" s="130" t="s">
        <v>10567</v>
      </c>
      <c r="C1697" s="130" t="s">
        <v>20541</v>
      </c>
      <c r="D1697" s="130" t="str">
        <f>VLOOKUP(B1697,managelist_20211101!$B$3:$C$10442,2,FALSE)</f>
        <v>横断・転落防止柵(P種縦格子防護柵)</v>
      </c>
      <c r="E1697" s="130" t="s">
        <v>443</v>
      </c>
      <c r="F1697" s="130" t="s">
        <v>444</v>
      </c>
      <c r="G1697" s="130" t="s">
        <v>2893</v>
      </c>
    </row>
    <row r="1698" spans="1:9" x14ac:dyDescent="0.15">
      <c r="A1698" s="130">
        <v>1697</v>
      </c>
      <c r="B1698" s="130" t="s">
        <v>10566</v>
      </c>
      <c r="C1698" s="130" t="s">
        <v>20539</v>
      </c>
      <c r="D1698" s="130" t="str">
        <f>VLOOKUP(B1698,managelist_20211101!$B$3:$C$10442,2,FALSE)</f>
        <v>ロープアクセスによる目視調査・点検</v>
      </c>
      <c r="E1698" s="130" t="s">
        <v>127</v>
      </c>
      <c r="F1698" s="130" t="s">
        <v>46</v>
      </c>
      <c r="G1698" s="130" t="s">
        <v>150</v>
      </c>
    </row>
    <row r="1699" spans="1:9" x14ac:dyDescent="0.15">
      <c r="A1699" s="130">
        <v>1698</v>
      </c>
      <c r="B1699" s="130" t="s">
        <v>10565</v>
      </c>
      <c r="C1699" s="130" t="s">
        <v>20537</v>
      </c>
      <c r="D1699" s="130" t="str">
        <f>VLOOKUP(B1699,managelist_20211101!$B$3:$C$10442,2,FALSE)</f>
        <v>自発光式道路縁石鋲</v>
      </c>
      <c r="E1699" s="130" t="s">
        <v>443</v>
      </c>
      <c r="F1699" s="130" t="s">
        <v>185</v>
      </c>
    </row>
    <row r="1700" spans="1:9" x14ac:dyDescent="0.15">
      <c r="A1700" s="130">
        <v>1699</v>
      </c>
      <c r="B1700" s="130" t="s">
        <v>3029</v>
      </c>
      <c r="C1700" s="130" t="s">
        <v>20535</v>
      </c>
      <c r="D1700" s="130" t="str">
        <f>VLOOKUP(B1700,managelist_20211101!$B$3:$C$10442,2,FALSE)</f>
        <v>深層混合処理工法(スラリー攪拌工)+先行削孔</v>
      </c>
      <c r="E1700" s="130" t="s">
        <v>382</v>
      </c>
      <c r="F1700" s="130" t="s">
        <v>76</v>
      </c>
      <c r="G1700" s="130" t="s">
        <v>449</v>
      </c>
      <c r="H1700" s="130" t="s">
        <v>450</v>
      </c>
    </row>
    <row r="1701" spans="1:9" x14ac:dyDescent="0.15">
      <c r="A1701" s="130">
        <v>1700</v>
      </c>
      <c r="B1701" s="130" t="s">
        <v>8358</v>
      </c>
      <c r="C1701" s="130" t="s">
        <v>18185</v>
      </c>
      <c r="D1701" s="130" t="str">
        <f>VLOOKUP(B1701,managelist_20211101!$B$3:$C$10442,2,FALSE)</f>
        <v>掘削後に目視および超音波厚さ計で行う工法</v>
      </c>
      <c r="E1701" s="130" t="s">
        <v>127</v>
      </c>
      <c r="F1701" s="130" t="s">
        <v>46</v>
      </c>
      <c r="G1701" s="130" t="s">
        <v>413</v>
      </c>
      <c r="I1701" s="130" t="s">
        <v>381</v>
      </c>
    </row>
    <row r="1702" spans="1:9" x14ac:dyDescent="0.15">
      <c r="A1702" s="130">
        <v>1701</v>
      </c>
      <c r="B1702" s="130" t="s">
        <v>23495</v>
      </c>
      <c r="C1702" s="130" t="s">
        <v>23496</v>
      </c>
      <c r="D1702" s="130" t="e">
        <f>VLOOKUP(B1702,managelist_20211101!$B$3:$C$10442,2,FALSE)</f>
        <v>#N/A</v>
      </c>
      <c r="E1702" s="130" t="s">
        <v>57</v>
      </c>
      <c r="F1702" s="130" t="s">
        <v>506</v>
      </c>
      <c r="G1702" s="130" t="s">
        <v>2934</v>
      </c>
      <c r="H1702" s="130" t="s">
        <v>22182</v>
      </c>
    </row>
    <row r="1703" spans="1:9" x14ac:dyDescent="0.15">
      <c r="A1703" s="130">
        <v>1702</v>
      </c>
      <c r="B1703" s="130" t="s">
        <v>11753</v>
      </c>
      <c r="C1703" s="130" t="s">
        <v>21795</v>
      </c>
      <c r="D1703" s="130" t="str">
        <f>VLOOKUP(B1703,managelist_20211101!$B$3:$C$10442,2,FALSE)</f>
        <v>非常電話機(防騒音型)</v>
      </c>
      <c r="E1703" s="130" t="s">
        <v>54</v>
      </c>
      <c r="F1703" s="130" t="s">
        <v>56</v>
      </c>
      <c r="G1703" s="130" t="s">
        <v>12337</v>
      </c>
      <c r="H1703" s="130" t="s">
        <v>150</v>
      </c>
    </row>
    <row r="1704" spans="1:9" x14ac:dyDescent="0.15">
      <c r="A1704" s="130">
        <v>1703</v>
      </c>
      <c r="B1704" s="130" t="s">
        <v>8357</v>
      </c>
      <c r="C1704" s="130" t="s">
        <v>18183</v>
      </c>
      <c r="D1704" s="130" t="str">
        <f>VLOOKUP(B1704,managelist_20211101!$B$3:$C$10442,2,FALSE)</f>
        <v>注入口付アンカーピンニング部分エポキシ樹脂注入工法(既存品の注入口付アンカーピンを使用)</v>
      </c>
      <c r="E1704" s="130" t="s">
        <v>495</v>
      </c>
      <c r="F1704" s="130" t="s">
        <v>499</v>
      </c>
    </row>
    <row r="1705" spans="1:9" x14ac:dyDescent="0.15">
      <c r="A1705" s="130">
        <v>1704</v>
      </c>
      <c r="B1705" s="130" t="s">
        <v>8356</v>
      </c>
      <c r="C1705" s="130" t="s">
        <v>18181</v>
      </c>
      <c r="D1705" s="130" t="str">
        <f>VLOOKUP(B1705,managelist_20211101!$B$3:$C$10442,2,FALSE)</f>
        <v>可搬式角型シックナー</v>
      </c>
      <c r="E1705" s="130" t="s">
        <v>72</v>
      </c>
      <c r="F1705" s="130" t="s">
        <v>74</v>
      </c>
    </row>
    <row r="1706" spans="1:9" x14ac:dyDescent="0.15">
      <c r="A1706" s="130">
        <v>1705</v>
      </c>
      <c r="B1706" s="130" t="s">
        <v>4018</v>
      </c>
      <c r="C1706" s="130" t="s">
        <v>13092</v>
      </c>
      <c r="D1706" s="130" t="str">
        <f>VLOOKUP(B1706,managelist_20211101!$B$3:$C$10442,2,FALSE)</f>
        <v>ディスクグラインダーによる石綿含有塗材の撤去工法</v>
      </c>
      <c r="E1706" s="130" t="s">
        <v>495</v>
      </c>
      <c r="F1706" s="130" t="s">
        <v>499</v>
      </c>
    </row>
    <row r="1707" spans="1:9" x14ac:dyDescent="0.15">
      <c r="A1707" s="130">
        <v>1706</v>
      </c>
      <c r="B1707" s="130" t="s">
        <v>22460</v>
      </c>
      <c r="C1707" s="130" t="s">
        <v>13090</v>
      </c>
      <c r="D1707" s="130" t="str">
        <f>VLOOKUP(B1707,managelist_20211101!$B$3:$C$10442,2,FALSE)</f>
        <v>簡易水洗仮設トイレ</v>
      </c>
      <c r="E1707" s="130" t="s">
        <v>12</v>
      </c>
      <c r="F1707" s="130" t="s">
        <v>150</v>
      </c>
    </row>
    <row r="1708" spans="1:9" x14ac:dyDescent="0.15">
      <c r="A1708" s="130">
        <v>1707</v>
      </c>
      <c r="B1708" s="130" t="s">
        <v>22461</v>
      </c>
      <c r="C1708" s="130" t="s">
        <v>23497</v>
      </c>
      <c r="D1708" s="130" t="e">
        <f>VLOOKUP(B1708,managelist_20211101!$B$3:$C$10442,2,FALSE)</f>
        <v>#N/A</v>
      </c>
      <c r="E1708" s="130" t="s">
        <v>57</v>
      </c>
      <c r="F1708" s="130" t="s">
        <v>515</v>
      </c>
      <c r="G1708" s="130" t="s">
        <v>2908</v>
      </c>
      <c r="H1708" s="130" t="s">
        <v>22013</v>
      </c>
      <c r="I1708" s="130" t="s">
        <v>381</v>
      </c>
    </row>
    <row r="1709" spans="1:9" x14ac:dyDescent="0.15">
      <c r="A1709" s="130">
        <v>1708</v>
      </c>
      <c r="B1709" s="130" t="s">
        <v>22462</v>
      </c>
      <c r="C1709" s="130" t="s">
        <v>23498</v>
      </c>
      <c r="D1709" s="130" t="e">
        <f>VLOOKUP(B1709,managelist_20211101!$B$3:$C$10442,2,FALSE)</f>
        <v>#N/A</v>
      </c>
      <c r="E1709" s="130" t="s">
        <v>57</v>
      </c>
      <c r="F1709" s="130" t="s">
        <v>404</v>
      </c>
      <c r="G1709" s="130" t="s">
        <v>390</v>
      </c>
      <c r="I1709" s="130" t="s">
        <v>381</v>
      </c>
    </row>
    <row r="1710" spans="1:9" x14ac:dyDescent="0.15">
      <c r="A1710" s="130">
        <v>1709</v>
      </c>
      <c r="B1710" s="130" t="s">
        <v>23499</v>
      </c>
      <c r="C1710" s="130" t="s">
        <v>23500</v>
      </c>
      <c r="D1710" s="130" t="e">
        <f>VLOOKUP(B1710,managelist_20211101!$B$3:$C$10442,2,FALSE)</f>
        <v>#N/A</v>
      </c>
      <c r="E1710" s="130" t="s">
        <v>57</v>
      </c>
      <c r="F1710" s="130" t="s">
        <v>380</v>
      </c>
      <c r="G1710" s="130" t="s">
        <v>390</v>
      </c>
      <c r="I1710" s="130" t="s">
        <v>381</v>
      </c>
    </row>
    <row r="1711" spans="1:9" x14ac:dyDescent="0.15">
      <c r="A1711" s="130">
        <v>1710</v>
      </c>
      <c r="B1711" s="130" t="s">
        <v>8355</v>
      </c>
      <c r="C1711" s="130" t="s">
        <v>18179</v>
      </c>
      <c r="D1711" s="130" t="str">
        <f>VLOOKUP(B1711,managelist_20211101!$B$3:$C$10442,2,FALSE)</f>
        <v>クレーンモードの手動切替</v>
      </c>
      <c r="E1711" s="130" t="s">
        <v>382</v>
      </c>
      <c r="F1711" s="130" t="s">
        <v>331</v>
      </c>
      <c r="G1711" s="130" t="s">
        <v>150</v>
      </c>
    </row>
    <row r="1712" spans="1:9" x14ac:dyDescent="0.15">
      <c r="A1712" s="130">
        <v>1711</v>
      </c>
      <c r="B1712" s="130" t="s">
        <v>6502</v>
      </c>
      <c r="C1712" s="130" t="s">
        <v>15914</v>
      </c>
      <c r="D1712" s="130" t="str">
        <f>VLOOKUP(B1712,managelist_20211101!$B$3:$C$10442,2,FALSE)</f>
        <v>道路除草工(肩掛け式機械除草(飛び石防護なし)、2回/年)</v>
      </c>
      <c r="E1712" s="130" t="s">
        <v>197</v>
      </c>
      <c r="F1712" s="130" t="s">
        <v>201</v>
      </c>
      <c r="G1712" s="130" t="s">
        <v>397</v>
      </c>
      <c r="H1712" s="130" t="s">
        <v>12109</v>
      </c>
    </row>
    <row r="1713" spans="1:9" x14ac:dyDescent="0.15">
      <c r="A1713" s="130">
        <v>1712</v>
      </c>
      <c r="B1713" s="130" t="s">
        <v>6501</v>
      </c>
      <c r="C1713" s="130" t="s">
        <v>15913</v>
      </c>
      <c r="D1713" s="130" t="str">
        <f>VLOOKUP(B1713,managelist_20211101!$B$3:$C$10442,2,FALSE)</f>
        <v>道路除草工(肩掛け式機械除草(飛び石防護なし)、2回/年)</v>
      </c>
      <c r="E1713" s="130" t="s">
        <v>197</v>
      </c>
      <c r="F1713" s="130" t="s">
        <v>201</v>
      </c>
      <c r="G1713" s="130" t="s">
        <v>397</v>
      </c>
      <c r="H1713" s="130" t="s">
        <v>12109</v>
      </c>
    </row>
    <row r="1714" spans="1:9" x14ac:dyDescent="0.15">
      <c r="A1714" s="130">
        <v>1713</v>
      </c>
      <c r="B1714" s="130" t="s">
        <v>6500</v>
      </c>
      <c r="C1714" s="130" t="s">
        <v>15911</v>
      </c>
      <c r="D1714" s="130" t="str">
        <f>VLOOKUP(B1714,managelist_20211101!$B$3:$C$10442,2,FALSE)</f>
        <v>道路除草工(肩掛け式機械除草(飛び石防護なし)、2回/年)</v>
      </c>
      <c r="E1714" s="130" t="s">
        <v>197</v>
      </c>
      <c r="F1714" s="130" t="s">
        <v>201</v>
      </c>
      <c r="G1714" s="130" t="s">
        <v>397</v>
      </c>
      <c r="H1714" s="130" t="s">
        <v>12109</v>
      </c>
    </row>
    <row r="1715" spans="1:9" x14ac:dyDescent="0.15">
      <c r="A1715" s="130">
        <v>1714</v>
      </c>
      <c r="B1715" s="130" t="s">
        <v>6499</v>
      </c>
      <c r="C1715" s="130" t="s">
        <v>15909</v>
      </c>
      <c r="D1715" s="130" t="str">
        <f>VLOOKUP(B1715,managelist_20211101!$B$3:$C$10442,2,FALSE)</f>
        <v>樹脂系カラーすべり止め舗装</v>
      </c>
      <c r="E1715" s="130" t="s">
        <v>425</v>
      </c>
      <c r="F1715" s="130" t="s">
        <v>5</v>
      </c>
      <c r="G1715" s="130" t="s">
        <v>5</v>
      </c>
      <c r="H1715" s="130" t="s">
        <v>2901</v>
      </c>
    </row>
    <row r="1716" spans="1:9" x14ac:dyDescent="0.15">
      <c r="A1716" s="130">
        <v>1715</v>
      </c>
      <c r="B1716" s="130" t="s">
        <v>8354</v>
      </c>
      <c r="C1716" s="130" t="s">
        <v>18177</v>
      </c>
      <c r="D1716" s="130" t="str">
        <f>VLOOKUP(B1716,managelist_20211101!$B$3:$C$10442,2,FALSE)</f>
        <v>積層ゴム支承(サイドブロック・ピンチプレート構造)</v>
      </c>
      <c r="E1716" s="130" t="s">
        <v>466</v>
      </c>
      <c r="F1716" s="130" t="s">
        <v>468</v>
      </c>
      <c r="G1716" s="130" t="s">
        <v>12251</v>
      </c>
    </row>
    <row r="1717" spans="1:9" x14ac:dyDescent="0.15">
      <c r="A1717" s="130">
        <v>1716</v>
      </c>
      <c r="B1717" s="130" t="s">
        <v>8353</v>
      </c>
      <c r="C1717" s="130" t="s">
        <v>18175</v>
      </c>
      <c r="D1717" s="130" t="str">
        <f>VLOOKUP(B1717,managelist_20211101!$B$3:$C$10442,2,FALSE)</f>
        <v>給熱養生を必要とするコンクリート補修材</v>
      </c>
      <c r="E1717" s="130" t="s">
        <v>197</v>
      </c>
      <c r="F1717" s="130" t="s">
        <v>200</v>
      </c>
      <c r="G1717" s="130" t="s">
        <v>12203</v>
      </c>
    </row>
    <row r="1718" spans="1:9" x14ac:dyDescent="0.15">
      <c r="A1718" s="130">
        <v>1717</v>
      </c>
      <c r="B1718" s="130" t="s">
        <v>8352</v>
      </c>
      <c r="C1718" s="130" t="s">
        <v>18173</v>
      </c>
      <c r="D1718" s="130" t="str">
        <f>VLOOKUP(B1718,managelist_20211101!$B$3:$C$10442,2,FALSE)</f>
        <v>既存ラスモルタル壁を全面撤去後、サイディングを新設する工法</v>
      </c>
      <c r="E1718" s="130" t="s">
        <v>495</v>
      </c>
      <c r="F1718" s="130" t="s">
        <v>499</v>
      </c>
    </row>
    <row r="1719" spans="1:9" x14ac:dyDescent="0.15">
      <c r="A1719" s="130">
        <v>1718</v>
      </c>
      <c r="B1719" s="130" t="s">
        <v>4689</v>
      </c>
      <c r="C1719" s="130" t="s">
        <v>13853</v>
      </c>
      <c r="D1719" s="130" t="str">
        <f>VLOOKUP(B1719,managelist_20211101!$B$3:$C$10442,2,FALSE)</f>
        <v>プレキャスト剛性防護柵</v>
      </c>
      <c r="E1719" s="130" t="s">
        <v>443</v>
      </c>
      <c r="F1719" s="130" t="s">
        <v>444</v>
      </c>
      <c r="G1719" s="130" t="s">
        <v>150</v>
      </c>
    </row>
    <row r="1720" spans="1:9" x14ac:dyDescent="0.15">
      <c r="A1720" s="130">
        <v>1719</v>
      </c>
      <c r="B1720" s="130" t="s">
        <v>4688</v>
      </c>
      <c r="C1720" s="130" t="s">
        <v>13851</v>
      </c>
      <c r="D1720" s="130" t="str">
        <f>VLOOKUP(B1720,managelist_20211101!$B$3:$C$10442,2,FALSE)</f>
        <v>コンクリート手斫り</v>
      </c>
      <c r="E1720" s="130" t="s">
        <v>526</v>
      </c>
      <c r="F1720" s="130" t="s">
        <v>529</v>
      </c>
    </row>
    <row r="1721" spans="1:9" x14ac:dyDescent="0.15">
      <c r="A1721" s="130">
        <v>1720</v>
      </c>
      <c r="B1721" s="130" t="s">
        <v>4687</v>
      </c>
      <c r="C1721" s="130" t="s">
        <v>13849</v>
      </c>
      <c r="D1721" s="130" t="str">
        <f>VLOOKUP(B1721,managelist_20211101!$B$3:$C$10442,2,FALSE)</f>
        <v>現場打ち連続基礎</v>
      </c>
      <c r="E1721" s="130" t="s">
        <v>443</v>
      </c>
      <c r="F1721" s="130" t="s">
        <v>444</v>
      </c>
      <c r="G1721" s="130" t="s">
        <v>2839</v>
      </c>
    </row>
    <row r="1722" spans="1:9" x14ac:dyDescent="0.15">
      <c r="A1722" s="130">
        <v>1721</v>
      </c>
      <c r="B1722" s="130" t="s">
        <v>6498</v>
      </c>
      <c r="C1722" s="130" t="s">
        <v>15907</v>
      </c>
      <c r="D1722" s="130" t="str">
        <f>VLOOKUP(B1722,managelist_20211101!$B$3:$C$10442,2,FALSE)</f>
        <v>カラーコーンによる作業範囲の明示と監視員の配置及び入坑札の手動操作</v>
      </c>
      <c r="E1722" s="130" t="s">
        <v>342</v>
      </c>
      <c r="F1722" s="130" t="s">
        <v>343</v>
      </c>
      <c r="G1722" s="130" t="s">
        <v>150</v>
      </c>
    </row>
    <row r="1723" spans="1:9" x14ac:dyDescent="0.15">
      <c r="A1723" s="130">
        <v>1722</v>
      </c>
      <c r="B1723" s="130" t="s">
        <v>22463</v>
      </c>
      <c r="C1723" s="130" t="s">
        <v>15905</v>
      </c>
      <c r="D1723" s="130" t="str">
        <f>VLOOKUP(B1723,managelist_20211101!$B$3:$C$10442,2,FALSE)</f>
        <v>赤色レーザーの自動墨出器</v>
      </c>
      <c r="E1723" s="130" t="s">
        <v>495</v>
      </c>
      <c r="F1723" s="130" t="s">
        <v>524</v>
      </c>
    </row>
    <row r="1724" spans="1:9" x14ac:dyDescent="0.15">
      <c r="A1724" s="130">
        <v>1723</v>
      </c>
      <c r="B1724" s="130" t="s">
        <v>6497</v>
      </c>
      <c r="C1724" s="130" t="s">
        <v>15903</v>
      </c>
      <c r="D1724" s="130" t="str">
        <f>VLOOKUP(B1724,managelist_20211101!$B$3:$C$10442,2,FALSE)</f>
        <v>ユニットハウス</v>
      </c>
      <c r="E1724" s="130" t="s">
        <v>495</v>
      </c>
      <c r="F1724" s="130" t="s">
        <v>12282</v>
      </c>
      <c r="I1724" s="130" t="s">
        <v>381</v>
      </c>
    </row>
    <row r="1725" spans="1:9" x14ac:dyDescent="0.15">
      <c r="A1725" s="130">
        <v>1724</v>
      </c>
      <c r="B1725" s="130" t="s">
        <v>6496</v>
      </c>
      <c r="C1725" s="130" t="s">
        <v>15901</v>
      </c>
      <c r="D1725" s="130" t="str">
        <f>VLOOKUP(B1725,managelist_20211101!$B$3:$C$10442,2,FALSE)</f>
        <v>吹付枠工+ロックボルト工</v>
      </c>
      <c r="E1725" s="130" t="s">
        <v>382</v>
      </c>
      <c r="F1725" s="130" t="s">
        <v>166</v>
      </c>
      <c r="G1725" s="130" t="s">
        <v>407</v>
      </c>
    </row>
    <row r="1726" spans="1:9" x14ac:dyDescent="0.15">
      <c r="A1726" s="130">
        <v>1725</v>
      </c>
      <c r="B1726" s="130" t="s">
        <v>6495</v>
      </c>
      <c r="C1726" s="130" t="s">
        <v>15899</v>
      </c>
      <c r="D1726" s="130" t="str">
        <f>VLOOKUP(B1726,managelist_20211101!$B$3:$C$10442,2,FALSE)</f>
        <v>全回転式オールケーシング工法による鋼管杭打設</v>
      </c>
      <c r="E1726" s="130" t="s">
        <v>58</v>
      </c>
      <c r="F1726" s="130" t="s">
        <v>543</v>
      </c>
      <c r="G1726" s="130" t="s">
        <v>2890</v>
      </c>
    </row>
    <row r="1727" spans="1:9" x14ac:dyDescent="0.15">
      <c r="A1727" s="130">
        <v>1726</v>
      </c>
      <c r="B1727" s="130" t="s">
        <v>22464</v>
      </c>
      <c r="C1727" s="130" t="s">
        <v>15897</v>
      </c>
      <c r="D1727" s="130" t="str">
        <f>VLOOKUP(B1727,managelist_20211101!$B$3:$C$10442,2,FALSE)</f>
        <v>交通誘導員の配置による注意喚起</v>
      </c>
      <c r="E1727" s="130" t="s">
        <v>12</v>
      </c>
      <c r="F1727" s="130" t="s">
        <v>390</v>
      </c>
      <c r="G1727" s="130" t="s">
        <v>390</v>
      </c>
      <c r="H1727" s="130" t="s">
        <v>150</v>
      </c>
    </row>
    <row r="1728" spans="1:9" x14ac:dyDescent="0.15">
      <c r="A1728" s="130">
        <v>1727</v>
      </c>
      <c r="B1728" s="130" t="s">
        <v>8351</v>
      </c>
      <c r="C1728" s="130" t="s">
        <v>18171</v>
      </c>
      <c r="D1728" s="130" t="str">
        <f>VLOOKUP(B1728,managelist_20211101!$B$3:$C$10442,2,FALSE)</f>
        <v>塩素系塗膜剥離剤による素地調整種別2種相当の塗膜剥離工法</v>
      </c>
      <c r="E1728" s="130" t="s">
        <v>197</v>
      </c>
      <c r="F1728" s="130" t="s">
        <v>199</v>
      </c>
      <c r="I1728" s="130" t="s">
        <v>381</v>
      </c>
    </row>
    <row r="1729" spans="1:9" x14ac:dyDescent="0.15">
      <c r="A1729" s="130">
        <v>1728</v>
      </c>
      <c r="B1729" s="130" t="s">
        <v>6494</v>
      </c>
      <c r="C1729" s="130" t="s">
        <v>15895</v>
      </c>
      <c r="D1729" s="130" t="str">
        <f>VLOOKUP(B1729,managelist_20211101!$B$3:$C$10442,2,FALSE)</f>
        <v>手洗い</v>
      </c>
      <c r="E1729" s="130" t="s">
        <v>489</v>
      </c>
      <c r="F1729" s="130" t="s">
        <v>150</v>
      </c>
    </row>
    <row r="1730" spans="1:9" x14ac:dyDescent="0.15">
      <c r="A1730" s="130">
        <v>1729</v>
      </c>
      <c r="B1730" s="130" t="s">
        <v>6493</v>
      </c>
      <c r="C1730" s="130" t="s">
        <v>15892</v>
      </c>
      <c r="D1730" s="130" t="str">
        <f>VLOOKUP(B1730,managelist_20211101!$B$3:$C$10442,2,FALSE)</f>
        <v>通風式気温計、路面放射温度計、路面反射比率計と気象観測装置での制御</v>
      </c>
      <c r="E1730" s="130" t="s">
        <v>54</v>
      </c>
      <c r="F1730" s="130" t="s">
        <v>56</v>
      </c>
      <c r="G1730" s="130" t="s">
        <v>2865</v>
      </c>
      <c r="H1730" s="130" t="s">
        <v>2878</v>
      </c>
    </row>
    <row r="1731" spans="1:9" x14ac:dyDescent="0.15">
      <c r="A1731" s="130">
        <v>1730</v>
      </c>
      <c r="B1731" s="130" t="s">
        <v>6492</v>
      </c>
      <c r="C1731" s="130" t="s">
        <v>15890</v>
      </c>
      <c r="D1731" s="130" t="str">
        <f>VLOOKUP(B1731,managelist_20211101!$B$3:$C$10442,2,FALSE)</f>
        <v>高さ1m以下の転落防止柵</v>
      </c>
      <c r="E1731" s="130" t="s">
        <v>72</v>
      </c>
      <c r="F1731" s="130" t="s">
        <v>393</v>
      </c>
    </row>
    <row r="1732" spans="1:9" x14ac:dyDescent="0.15">
      <c r="A1732" s="130">
        <v>1731</v>
      </c>
      <c r="B1732" s="130" t="s">
        <v>11752</v>
      </c>
      <c r="C1732" s="130" t="s">
        <v>21793</v>
      </c>
      <c r="D1732" s="130" t="str">
        <f>VLOOKUP(B1732,managelist_20211101!$B$3:$C$10442,2,FALSE)</f>
        <v>鋼製検査路(溶融亜鉛めっき処理)</v>
      </c>
      <c r="E1732" s="130" t="s">
        <v>466</v>
      </c>
      <c r="F1732" s="130" t="s">
        <v>150</v>
      </c>
    </row>
    <row r="1733" spans="1:9" x14ac:dyDescent="0.15">
      <c r="A1733" s="130">
        <v>1732</v>
      </c>
      <c r="B1733" s="130" t="s">
        <v>11751</v>
      </c>
      <c r="C1733" s="130" t="s">
        <v>21792</v>
      </c>
      <c r="D1733" s="130" t="str">
        <f>VLOOKUP(B1733,managelist_20211101!$B$3:$C$10442,2,FALSE)</f>
        <v>発泡ポリスチレン製面木</v>
      </c>
      <c r="E1733" s="130" t="s">
        <v>197</v>
      </c>
      <c r="F1733" s="130" t="s">
        <v>200</v>
      </c>
      <c r="G1733" s="130" t="s">
        <v>150</v>
      </c>
    </row>
    <row r="1734" spans="1:9" x14ac:dyDescent="0.15">
      <c r="A1734" s="130">
        <v>1733</v>
      </c>
      <c r="B1734" s="130" t="s">
        <v>8350</v>
      </c>
      <c r="C1734" s="130" t="s">
        <v>18169</v>
      </c>
      <c r="D1734" s="130" t="str">
        <f>VLOOKUP(B1734,managelist_20211101!$B$3:$C$10442,2,FALSE)</f>
        <v>高圧水洗工法</v>
      </c>
      <c r="E1734" s="130" t="s">
        <v>197</v>
      </c>
      <c r="F1734" s="130" t="s">
        <v>219</v>
      </c>
      <c r="G1734" s="130" t="s">
        <v>12222</v>
      </c>
    </row>
    <row r="1735" spans="1:9" x14ac:dyDescent="0.15">
      <c r="A1735" s="130">
        <v>1734</v>
      </c>
      <c r="B1735" s="130" t="s">
        <v>22465</v>
      </c>
      <c r="C1735" s="130" t="s">
        <v>18167</v>
      </c>
      <c r="D1735" s="130" t="str">
        <f>VLOOKUP(B1735,managelist_20211101!$B$3:$C$10442,2,FALSE)</f>
        <v>水膨張性ゴム系止水材</v>
      </c>
      <c r="E1735" s="130" t="s">
        <v>495</v>
      </c>
      <c r="F1735" s="130" t="s">
        <v>561</v>
      </c>
    </row>
    <row r="1736" spans="1:9" x14ac:dyDescent="0.15">
      <c r="A1736" s="130">
        <v>1735</v>
      </c>
      <c r="B1736" s="130" t="s">
        <v>8349</v>
      </c>
      <c r="C1736" s="130" t="s">
        <v>18164</v>
      </c>
      <c r="D1736" s="130" t="str">
        <f>VLOOKUP(B1736,managelist_20211101!$B$3:$C$10442,2,FALSE)</f>
        <v>エンジン式ミニ・クローラクレーン</v>
      </c>
      <c r="E1736" s="130" t="s">
        <v>495</v>
      </c>
      <c r="F1736" s="130" t="s">
        <v>1633</v>
      </c>
      <c r="I1736" s="130" t="s">
        <v>381</v>
      </c>
    </row>
    <row r="1737" spans="1:9" x14ac:dyDescent="0.15">
      <c r="A1737" s="130">
        <v>1736</v>
      </c>
      <c r="B1737" s="130" t="s">
        <v>8348</v>
      </c>
      <c r="C1737" s="130" t="s">
        <v>18162</v>
      </c>
      <c r="D1737" s="130" t="str">
        <f>VLOOKUP(B1737,managelist_20211101!$B$3:$C$10442,2,FALSE)</f>
        <v>エア系可塑状グラウト材空洞充填工法</v>
      </c>
      <c r="E1737" s="130" t="s">
        <v>380</v>
      </c>
      <c r="F1737" s="130" t="s">
        <v>150</v>
      </c>
    </row>
    <row r="1738" spans="1:9" x14ac:dyDescent="0.15">
      <c r="A1738" s="130">
        <v>1737</v>
      </c>
      <c r="B1738" s="130" t="s">
        <v>3030</v>
      </c>
      <c r="C1738" s="130" t="s">
        <v>13847</v>
      </c>
      <c r="D1738" s="130" t="str">
        <f>VLOOKUP(B1738,managelist_20211101!$B$3:$C$10442,2,FALSE)</f>
        <v>砕石置換工法</v>
      </c>
      <c r="E1738" s="130" t="s">
        <v>382</v>
      </c>
      <c r="F1738" s="130" t="s">
        <v>60</v>
      </c>
      <c r="G1738" s="130" t="s">
        <v>180</v>
      </c>
    </row>
    <row r="1739" spans="1:9" x14ac:dyDescent="0.15">
      <c r="A1739" s="130">
        <v>1738</v>
      </c>
      <c r="B1739" s="130" t="s">
        <v>3031</v>
      </c>
      <c r="C1739" s="130" t="s">
        <v>2417</v>
      </c>
      <c r="D1739" s="130" t="str">
        <f>VLOOKUP(B1739,managelist_20211101!$B$3:$C$10442,2,FALSE)</f>
        <v>一般的な養生マット(ウレタンフォーム+不織布+PPクロス)</v>
      </c>
      <c r="E1739" s="130" t="s">
        <v>11</v>
      </c>
      <c r="F1739" s="130" t="s">
        <v>11</v>
      </c>
      <c r="G1739" s="130" t="s">
        <v>410</v>
      </c>
      <c r="I1739" s="130" t="s">
        <v>381</v>
      </c>
    </row>
    <row r="1740" spans="1:9" x14ac:dyDescent="0.15">
      <c r="A1740" s="130">
        <v>1739</v>
      </c>
      <c r="B1740" s="130" t="s">
        <v>3032</v>
      </c>
      <c r="C1740" s="130" t="s">
        <v>2423</v>
      </c>
      <c r="D1740" s="130" t="str">
        <f>VLOOKUP(B1740,managelist_20211101!$B$3:$C$10442,2,FALSE)</f>
        <v>凝結遅延剤工法</v>
      </c>
      <c r="E1740" s="130" t="s">
        <v>11</v>
      </c>
      <c r="F1740" s="130" t="s">
        <v>11</v>
      </c>
      <c r="G1740" s="130" t="s">
        <v>150</v>
      </c>
      <c r="I1740" s="130" t="s">
        <v>381</v>
      </c>
    </row>
    <row r="1741" spans="1:9" x14ac:dyDescent="0.15">
      <c r="A1741" s="130">
        <v>1740</v>
      </c>
      <c r="B1741" s="130" t="s">
        <v>8347</v>
      </c>
      <c r="C1741" s="130" t="s">
        <v>18160</v>
      </c>
      <c r="D1741" s="130" t="str">
        <f>VLOOKUP(B1741,managelist_20211101!$B$3:$C$10442,2,FALSE)</f>
        <v>Uカットシーリング材充てん工法</v>
      </c>
      <c r="E1741" s="130" t="s">
        <v>495</v>
      </c>
      <c r="F1741" s="130" t="s">
        <v>499</v>
      </c>
      <c r="I1741" s="130" t="s">
        <v>381</v>
      </c>
    </row>
    <row r="1742" spans="1:9" x14ac:dyDescent="0.15">
      <c r="A1742" s="130">
        <v>1741</v>
      </c>
      <c r="B1742" s="130" t="s">
        <v>23501</v>
      </c>
      <c r="C1742" s="130" t="s">
        <v>23502</v>
      </c>
      <c r="D1742" s="130" t="e">
        <f>VLOOKUP(B1742,managelist_20211101!$B$3:$C$10442,2,FALSE)</f>
        <v>#N/A</v>
      </c>
      <c r="E1742" s="130" t="s">
        <v>57</v>
      </c>
      <c r="F1742" s="130" t="s">
        <v>533</v>
      </c>
      <c r="G1742" s="130" t="s">
        <v>533</v>
      </c>
    </row>
    <row r="1743" spans="1:9" x14ac:dyDescent="0.15">
      <c r="A1743" s="130">
        <v>1742</v>
      </c>
      <c r="B1743" s="130" t="s">
        <v>10564</v>
      </c>
      <c r="C1743" s="130" t="s">
        <v>20534</v>
      </c>
      <c r="D1743" s="130" t="str">
        <f>VLOOKUP(B1743,managelist_20211101!$B$3:$C$10442,2,FALSE)</f>
        <v>現場打ちボックスカルバート</v>
      </c>
      <c r="E1743" s="130" t="s">
        <v>382</v>
      </c>
      <c r="F1743" s="130" t="s">
        <v>80</v>
      </c>
      <c r="G1743" s="130" t="s">
        <v>2847</v>
      </c>
      <c r="I1743" s="130" t="s">
        <v>381</v>
      </c>
    </row>
    <row r="1744" spans="1:9" x14ac:dyDescent="0.15">
      <c r="A1744" s="130">
        <v>1743</v>
      </c>
      <c r="B1744" s="130" t="s">
        <v>10563</v>
      </c>
      <c r="C1744" s="130" t="s">
        <v>20532</v>
      </c>
      <c r="D1744" s="130" t="str">
        <f>VLOOKUP(B1744,managelist_20211101!$B$3:$C$10442,2,FALSE)</f>
        <v>測量船によるシングルビーム深浅測量</v>
      </c>
      <c r="E1744" s="130" t="s">
        <v>127</v>
      </c>
      <c r="F1744" s="130" t="s">
        <v>128</v>
      </c>
      <c r="G1744" s="130" t="s">
        <v>150</v>
      </c>
    </row>
    <row r="1745" spans="1:10" x14ac:dyDescent="0.15">
      <c r="A1745" s="130">
        <v>1744</v>
      </c>
      <c r="B1745" s="130" t="s">
        <v>10562</v>
      </c>
      <c r="C1745" s="130" t="s">
        <v>20530</v>
      </c>
      <c r="D1745" s="130" t="str">
        <f>VLOOKUP(B1745,managelist_20211101!$B$3:$C$10442,2,FALSE)</f>
        <v>コンクリートによる防草対策</v>
      </c>
      <c r="E1745" s="130" t="s">
        <v>197</v>
      </c>
      <c r="F1745" s="130" t="s">
        <v>201</v>
      </c>
      <c r="G1745" s="130" t="s">
        <v>397</v>
      </c>
      <c r="H1745" s="130" t="s">
        <v>2869</v>
      </c>
    </row>
    <row r="1746" spans="1:10" x14ac:dyDescent="0.15">
      <c r="A1746" s="130">
        <v>1745</v>
      </c>
      <c r="B1746" s="130" t="s">
        <v>3033</v>
      </c>
      <c r="C1746" s="130" t="s">
        <v>20528</v>
      </c>
      <c r="D1746" s="130" t="str">
        <f>VLOOKUP(B1746,managelist_20211101!$B$3:$C$10442,2,FALSE)</f>
        <v>誘導員による吊荷作業</v>
      </c>
      <c r="E1746" s="130" t="s">
        <v>12</v>
      </c>
      <c r="F1746" s="130" t="s">
        <v>14</v>
      </c>
    </row>
    <row r="1747" spans="1:10" x14ac:dyDescent="0.15">
      <c r="A1747" s="130">
        <v>1746</v>
      </c>
      <c r="B1747" s="130" t="s">
        <v>10561</v>
      </c>
      <c r="C1747" s="130" t="s">
        <v>20527</v>
      </c>
      <c r="D1747" s="130" t="str">
        <f>VLOOKUP(B1747,managelist_20211101!$B$3:$C$10442,2,FALSE)</f>
        <v>真砂土</v>
      </c>
      <c r="E1747" s="130" t="s">
        <v>380</v>
      </c>
      <c r="F1747" s="130" t="s">
        <v>431</v>
      </c>
      <c r="I1747" s="130" t="s">
        <v>381</v>
      </c>
    </row>
    <row r="1748" spans="1:10" x14ac:dyDescent="0.15">
      <c r="A1748" s="130">
        <v>1747</v>
      </c>
      <c r="B1748" s="130" t="s">
        <v>23503</v>
      </c>
      <c r="C1748" s="130" t="s">
        <v>18158</v>
      </c>
      <c r="D1748" s="130" t="str">
        <f>VLOOKUP(B1748,managelist_20211101!$B$3:$C$10442,2,FALSE)</f>
        <v>堆積物処理と薬剤処理</v>
      </c>
      <c r="E1748" s="130" t="s">
        <v>408</v>
      </c>
      <c r="F1748" s="130" t="s">
        <v>409</v>
      </c>
    </row>
    <row r="1749" spans="1:10" x14ac:dyDescent="0.15">
      <c r="A1749" s="130">
        <v>1748</v>
      </c>
      <c r="B1749" s="130" t="s">
        <v>22466</v>
      </c>
      <c r="C1749" s="130" t="s">
        <v>18156</v>
      </c>
      <c r="D1749" s="130" t="str">
        <f>VLOOKUP(B1749,managelist_20211101!$B$3:$C$10442,2,FALSE)</f>
        <v>単管パイプ・クランプ及び番線等を用いた足場</v>
      </c>
      <c r="E1749" s="130" t="s">
        <v>12</v>
      </c>
      <c r="F1749" s="130" t="s">
        <v>15</v>
      </c>
      <c r="G1749" s="130" t="s">
        <v>2881</v>
      </c>
      <c r="J1749" s="130" t="s">
        <v>381</v>
      </c>
    </row>
    <row r="1750" spans="1:10" x14ac:dyDescent="0.15">
      <c r="A1750" s="130">
        <v>1749</v>
      </c>
      <c r="B1750" s="130" t="s">
        <v>8346</v>
      </c>
      <c r="C1750" s="130" t="s">
        <v>18154</v>
      </c>
      <c r="D1750" s="130" t="str">
        <f>VLOOKUP(B1750,managelist_20211101!$B$3:$C$10442,2,FALSE)</f>
        <v>有人航空機によるレーザ計測</v>
      </c>
      <c r="E1750" s="130" t="s">
        <v>127</v>
      </c>
      <c r="F1750" s="130" t="s">
        <v>128</v>
      </c>
      <c r="G1750" s="130" t="s">
        <v>150</v>
      </c>
      <c r="I1750" s="130" t="s">
        <v>381</v>
      </c>
    </row>
    <row r="1751" spans="1:10" x14ac:dyDescent="0.15">
      <c r="A1751" s="130">
        <v>1750</v>
      </c>
      <c r="B1751" s="130" t="s">
        <v>4686</v>
      </c>
      <c r="C1751" s="130" t="s">
        <v>13844</v>
      </c>
      <c r="D1751" s="130" t="str">
        <f>VLOOKUP(B1751,managelist_20211101!$B$3:$C$10442,2,FALSE)</f>
        <v>特定小電力無線通信機による土石流監視・警報;通信距離2km(中継器3基);監視期間 6か月;ワイヤーセンサー1箇所</v>
      </c>
      <c r="E1751" s="130" t="s">
        <v>45</v>
      </c>
      <c r="F1751" s="130" t="s">
        <v>380</v>
      </c>
    </row>
    <row r="1752" spans="1:10" x14ac:dyDescent="0.15">
      <c r="A1752" s="130">
        <v>1751</v>
      </c>
      <c r="B1752" s="130" t="s">
        <v>23504</v>
      </c>
      <c r="C1752" s="130" t="s">
        <v>23505</v>
      </c>
      <c r="D1752" s="130" t="e">
        <f>VLOOKUP(B1752,managelist_20211101!$B$3:$C$10442,2,FALSE)</f>
        <v>#N/A</v>
      </c>
      <c r="E1752" s="130" t="s">
        <v>57</v>
      </c>
      <c r="F1752" s="130" t="s">
        <v>24</v>
      </c>
      <c r="G1752" s="130" t="s">
        <v>2915</v>
      </c>
      <c r="H1752" s="130" t="s">
        <v>2919</v>
      </c>
    </row>
    <row r="1753" spans="1:10" x14ac:dyDescent="0.15">
      <c r="A1753" s="130">
        <v>1752</v>
      </c>
      <c r="B1753" s="130" t="s">
        <v>23506</v>
      </c>
      <c r="C1753" s="130" t="s">
        <v>23507</v>
      </c>
      <c r="D1753" s="130" t="e">
        <f>VLOOKUP(B1753,managelist_20211101!$B$3:$C$10442,2,FALSE)</f>
        <v>#N/A</v>
      </c>
      <c r="E1753" s="130" t="s">
        <v>57</v>
      </c>
      <c r="F1753" s="130" t="s">
        <v>207</v>
      </c>
      <c r="G1753" s="130" t="s">
        <v>2922</v>
      </c>
      <c r="H1753" s="130" t="s">
        <v>22272</v>
      </c>
    </row>
    <row r="1754" spans="1:10" x14ac:dyDescent="0.15">
      <c r="A1754" s="130">
        <v>1753</v>
      </c>
      <c r="B1754" s="130" t="s">
        <v>6491</v>
      </c>
      <c r="C1754" s="130" t="s">
        <v>15888</v>
      </c>
      <c r="D1754" s="130" t="str">
        <f>VLOOKUP(B1754,managelist_20211101!$B$3:$C$10442,2,FALSE)</f>
        <v>プレキャストコンクリート底板</v>
      </c>
      <c r="E1754" s="130" t="s">
        <v>508</v>
      </c>
      <c r="F1754" s="130" t="s">
        <v>12300</v>
      </c>
    </row>
    <row r="1755" spans="1:10" x14ac:dyDescent="0.15">
      <c r="A1755" s="130">
        <v>1754</v>
      </c>
      <c r="B1755" s="130" t="s">
        <v>11750</v>
      </c>
      <c r="C1755" s="130" t="s">
        <v>21790</v>
      </c>
      <c r="D1755" s="130" t="str">
        <f>VLOOKUP(B1755,managelist_20211101!$B$3:$C$10442,2,FALSE)</f>
        <v>エポキシ樹脂低圧注入工法</v>
      </c>
      <c r="E1755" s="130" t="s">
        <v>197</v>
      </c>
      <c r="F1755" s="130" t="s">
        <v>200</v>
      </c>
      <c r="G1755" s="130" t="s">
        <v>178</v>
      </c>
      <c r="H1755" s="130" t="s">
        <v>2860</v>
      </c>
    </row>
    <row r="1756" spans="1:10" x14ac:dyDescent="0.15">
      <c r="A1756" s="130">
        <v>1755</v>
      </c>
      <c r="B1756" s="130" t="s">
        <v>3034</v>
      </c>
      <c r="C1756" s="130" t="s">
        <v>22003</v>
      </c>
      <c r="D1756" s="130" t="e">
        <f>VLOOKUP(B1756,managelist_20211101!$B$3:$C$10442,2,FALSE)</f>
        <v>#N/A</v>
      </c>
      <c r="E1756" s="130" t="s">
        <v>57</v>
      </c>
      <c r="F1756" s="130" t="s">
        <v>380</v>
      </c>
      <c r="G1756" s="130" t="s">
        <v>390</v>
      </c>
    </row>
    <row r="1757" spans="1:10" x14ac:dyDescent="0.15">
      <c r="A1757" s="130">
        <v>1756</v>
      </c>
      <c r="B1757" s="130" t="s">
        <v>10560</v>
      </c>
      <c r="C1757" s="130" t="s">
        <v>20525</v>
      </c>
      <c r="D1757" s="130" t="str">
        <f>VLOOKUP(B1757,managelist_20211101!$B$3:$C$10442,2,FALSE)</f>
        <v>1種ケレン+処分費</v>
      </c>
      <c r="E1757" s="130" t="s">
        <v>197</v>
      </c>
      <c r="F1757" s="130" t="s">
        <v>200</v>
      </c>
      <c r="G1757" s="130" t="s">
        <v>2832</v>
      </c>
      <c r="I1757" s="130" t="s">
        <v>381</v>
      </c>
    </row>
    <row r="1758" spans="1:10" x14ac:dyDescent="0.15">
      <c r="A1758" s="130">
        <v>1757</v>
      </c>
      <c r="B1758" s="130" t="s">
        <v>10559</v>
      </c>
      <c r="C1758" s="130" t="s">
        <v>20523</v>
      </c>
      <c r="D1758" s="130" t="str">
        <f>VLOOKUP(B1758,managelist_20211101!$B$3:$C$10442,2,FALSE)</f>
        <v>建設機械周辺の死角をカラーコーンによる作業範囲の明示と監視員の配置</v>
      </c>
      <c r="E1758" s="130" t="s">
        <v>380</v>
      </c>
      <c r="F1758" s="130" t="s">
        <v>380</v>
      </c>
      <c r="G1758" s="130" t="s">
        <v>2849</v>
      </c>
    </row>
    <row r="1759" spans="1:10" x14ac:dyDescent="0.15">
      <c r="A1759" s="130">
        <v>1758</v>
      </c>
      <c r="B1759" s="130" t="s">
        <v>10558</v>
      </c>
      <c r="C1759" s="130" t="s">
        <v>20521</v>
      </c>
      <c r="D1759" s="130" t="str">
        <f>VLOOKUP(B1759,managelist_20211101!$B$3:$C$10442,2,FALSE)</f>
        <v>薄層カラー舗装</v>
      </c>
      <c r="E1759" s="130" t="s">
        <v>425</v>
      </c>
      <c r="F1759" s="130" t="s">
        <v>4</v>
      </c>
      <c r="G1759" s="130" t="s">
        <v>4</v>
      </c>
      <c r="H1759" s="130" t="s">
        <v>2901</v>
      </c>
    </row>
    <row r="1760" spans="1:10" x14ac:dyDescent="0.15">
      <c r="A1760" s="130">
        <v>1759</v>
      </c>
      <c r="B1760" s="130" t="s">
        <v>10557</v>
      </c>
      <c r="C1760" s="130" t="s">
        <v>20519</v>
      </c>
      <c r="D1760" s="130" t="str">
        <f>VLOOKUP(B1760,managelist_20211101!$B$3:$C$10442,2,FALSE)</f>
        <v>持って測定を行うクラックスケール</v>
      </c>
      <c r="E1760" s="130" t="s">
        <v>127</v>
      </c>
      <c r="F1760" s="130" t="s">
        <v>46</v>
      </c>
      <c r="G1760" s="130" t="s">
        <v>150</v>
      </c>
    </row>
    <row r="1761" spans="1:9" x14ac:dyDescent="0.15">
      <c r="A1761" s="130">
        <v>1760</v>
      </c>
      <c r="B1761" s="130" t="s">
        <v>10556</v>
      </c>
      <c r="C1761" s="130" t="s">
        <v>20517</v>
      </c>
      <c r="D1761" s="130" t="str">
        <f>VLOOKUP(B1761,managelist_20211101!$B$3:$C$10442,2,FALSE)</f>
        <v>塗替え塗装</v>
      </c>
      <c r="E1761" s="130" t="s">
        <v>197</v>
      </c>
      <c r="F1761" s="130" t="s">
        <v>199</v>
      </c>
    </row>
    <row r="1762" spans="1:9" x14ac:dyDescent="0.15">
      <c r="A1762" s="130">
        <v>1761</v>
      </c>
      <c r="B1762" s="130" t="s">
        <v>10555</v>
      </c>
      <c r="C1762" s="130" t="s">
        <v>20515</v>
      </c>
      <c r="D1762" s="130" t="str">
        <f>VLOOKUP(B1762,managelist_20211101!$B$3:$C$10442,2,FALSE)</f>
        <v>木工沈床工 4層建</v>
      </c>
      <c r="E1762" s="130" t="s">
        <v>399</v>
      </c>
      <c r="F1762" s="130" t="s">
        <v>400</v>
      </c>
      <c r="G1762" s="130" t="s">
        <v>12150</v>
      </c>
    </row>
    <row r="1763" spans="1:9" x14ac:dyDescent="0.15">
      <c r="A1763" s="130">
        <v>1762</v>
      </c>
      <c r="B1763" s="130" t="s">
        <v>23508</v>
      </c>
      <c r="C1763" s="130" t="s">
        <v>23509</v>
      </c>
      <c r="D1763" s="130" t="e">
        <f>VLOOKUP(B1763,managelist_20211101!$B$3:$C$10442,2,FALSE)</f>
        <v>#N/A</v>
      </c>
      <c r="E1763" s="130" t="s">
        <v>57</v>
      </c>
      <c r="F1763" s="130" t="s">
        <v>207</v>
      </c>
      <c r="G1763" s="130" t="s">
        <v>2922</v>
      </c>
      <c r="H1763" s="130" t="s">
        <v>2923</v>
      </c>
    </row>
    <row r="1764" spans="1:9" x14ac:dyDescent="0.15">
      <c r="A1764" s="130">
        <v>1763</v>
      </c>
      <c r="B1764" s="130" t="s">
        <v>8345</v>
      </c>
      <c r="C1764" s="130" t="s">
        <v>18152</v>
      </c>
      <c r="D1764" s="130" t="str">
        <f>VLOOKUP(B1764,managelist_20211101!$B$3:$C$10442,2,FALSE)</f>
        <v>ロッド・スラントによる測角</v>
      </c>
      <c r="E1764" s="130" t="s">
        <v>197</v>
      </c>
      <c r="F1764" s="130" t="s">
        <v>527</v>
      </c>
      <c r="G1764" s="130" t="s">
        <v>150</v>
      </c>
    </row>
    <row r="1765" spans="1:9" x14ac:dyDescent="0.15">
      <c r="A1765" s="130">
        <v>1764</v>
      </c>
      <c r="B1765" s="130" t="s">
        <v>8344</v>
      </c>
      <c r="C1765" s="130" t="s">
        <v>18150</v>
      </c>
      <c r="D1765" s="130" t="str">
        <f>VLOOKUP(B1765,managelist_20211101!$B$3:$C$10442,2,FALSE)</f>
        <v>吹付のり面取り壊し工+モルタル吹付工</v>
      </c>
      <c r="E1765" s="130" t="s">
        <v>382</v>
      </c>
      <c r="F1765" s="130" t="s">
        <v>166</v>
      </c>
      <c r="G1765" s="130" t="s">
        <v>411</v>
      </c>
      <c r="H1765" s="130" t="s">
        <v>412</v>
      </c>
    </row>
    <row r="1766" spans="1:9" x14ac:dyDescent="0.15">
      <c r="A1766" s="130">
        <v>1765</v>
      </c>
      <c r="B1766" s="130" t="s">
        <v>23510</v>
      </c>
      <c r="C1766" s="130" t="s">
        <v>23511</v>
      </c>
      <c r="D1766" s="130" t="e">
        <f>VLOOKUP(B1766,managelist_20211101!$B$3:$C$10442,2,FALSE)</f>
        <v>#N/A</v>
      </c>
      <c r="E1766" s="130" t="s">
        <v>57</v>
      </c>
      <c r="F1766" s="130" t="s">
        <v>404</v>
      </c>
      <c r="G1766" s="130" t="s">
        <v>150</v>
      </c>
    </row>
    <row r="1767" spans="1:9" x14ac:dyDescent="0.15">
      <c r="A1767" s="130">
        <v>1766</v>
      </c>
      <c r="B1767" s="130" t="s">
        <v>22467</v>
      </c>
      <c r="C1767" s="130" t="s">
        <v>21788</v>
      </c>
      <c r="D1767" s="130" t="str">
        <f>VLOOKUP(B1767,managelist_20211101!$B$3:$C$10442,2,FALSE)</f>
        <v>丁張を使用したバックホウ法面整形工</v>
      </c>
      <c r="E1767" s="130" t="s">
        <v>380</v>
      </c>
      <c r="F1767" s="130" t="s">
        <v>380</v>
      </c>
      <c r="G1767" s="130" t="s">
        <v>2849</v>
      </c>
    </row>
    <row r="1768" spans="1:9" x14ac:dyDescent="0.15">
      <c r="A1768" s="130">
        <v>1767</v>
      </c>
      <c r="B1768" s="130" t="s">
        <v>8343</v>
      </c>
      <c r="C1768" s="130" t="s">
        <v>18149</v>
      </c>
      <c r="D1768" s="130" t="str">
        <f>VLOOKUP(B1768,managelist_20211101!$B$3:$C$10442,2,FALSE)</f>
        <v>AGF工法</v>
      </c>
      <c r="E1768" s="130" t="s">
        <v>342</v>
      </c>
      <c r="F1768" s="130" t="s">
        <v>343</v>
      </c>
      <c r="G1768" s="130" t="s">
        <v>12241</v>
      </c>
      <c r="I1768" s="130" t="s">
        <v>381</v>
      </c>
    </row>
    <row r="1769" spans="1:9" x14ac:dyDescent="0.15">
      <c r="A1769" s="130">
        <v>1768</v>
      </c>
      <c r="B1769" s="130" t="s">
        <v>8342</v>
      </c>
      <c r="C1769" s="130" t="s">
        <v>18147</v>
      </c>
      <c r="D1769" s="130" t="str">
        <f>VLOOKUP(B1769,managelist_20211101!$B$3:$C$10442,2,FALSE)</f>
        <v>電柱標識板</v>
      </c>
      <c r="E1769" s="130" t="s">
        <v>54</v>
      </c>
      <c r="F1769" s="130" t="s">
        <v>175</v>
      </c>
      <c r="G1769" s="130" t="s">
        <v>12329</v>
      </c>
      <c r="H1769" s="130" t="s">
        <v>12138</v>
      </c>
    </row>
    <row r="1770" spans="1:9" x14ac:dyDescent="0.15">
      <c r="A1770" s="130">
        <v>1769</v>
      </c>
      <c r="B1770" s="130" t="s">
        <v>8341</v>
      </c>
      <c r="C1770" s="130" t="s">
        <v>18145</v>
      </c>
      <c r="D1770" s="130" t="str">
        <f>VLOOKUP(B1770,managelist_20211101!$B$3:$C$10442,2,FALSE)</f>
        <v>無収縮モルタルによる逆打継ぎ部充填工法</v>
      </c>
      <c r="E1770" s="130" t="s">
        <v>11</v>
      </c>
      <c r="F1770" s="130" t="s">
        <v>150</v>
      </c>
    </row>
    <row r="1771" spans="1:9" x14ac:dyDescent="0.15">
      <c r="A1771" s="130">
        <v>1770</v>
      </c>
      <c r="B1771" s="130" t="s">
        <v>8340</v>
      </c>
      <c r="C1771" s="130" t="s">
        <v>18144</v>
      </c>
      <c r="D1771" s="130" t="str">
        <f>VLOOKUP(B1771,managelist_20211101!$B$3:$C$10442,2,FALSE)</f>
        <v>セメント系固化材</v>
      </c>
      <c r="E1771" s="130" t="s">
        <v>380</v>
      </c>
      <c r="F1771" s="130" t="s">
        <v>432</v>
      </c>
    </row>
    <row r="1772" spans="1:9" x14ac:dyDescent="0.15">
      <c r="A1772" s="130">
        <v>1771</v>
      </c>
      <c r="B1772" s="130" t="s">
        <v>3035</v>
      </c>
      <c r="C1772" s="130" t="s">
        <v>18143</v>
      </c>
      <c r="D1772" s="130" t="str">
        <f>VLOOKUP(B1772,managelist_20211101!$B$3:$C$10442,2,FALSE)</f>
        <v>ガス圧接継手</v>
      </c>
      <c r="E1772" s="130" t="s">
        <v>11</v>
      </c>
      <c r="F1772" s="130" t="s">
        <v>11</v>
      </c>
      <c r="G1772" s="130" t="s">
        <v>124</v>
      </c>
      <c r="H1772" s="130" t="s">
        <v>124</v>
      </c>
    </row>
    <row r="1773" spans="1:9" x14ac:dyDescent="0.15">
      <c r="A1773" s="130">
        <v>1772</v>
      </c>
      <c r="B1773" s="130" t="s">
        <v>3036</v>
      </c>
      <c r="C1773" s="130" t="s">
        <v>14320</v>
      </c>
      <c r="D1773" s="130" t="str">
        <f>VLOOKUP(B1773,managelist_20211101!$B$3:$C$10442,2,FALSE)</f>
        <v>枠組足場設置撤去</v>
      </c>
      <c r="E1773" s="130" t="s">
        <v>12</v>
      </c>
      <c r="F1773" s="130" t="s">
        <v>15</v>
      </c>
      <c r="G1773" s="130" t="s">
        <v>2881</v>
      </c>
      <c r="I1773" s="130" t="s">
        <v>381</v>
      </c>
    </row>
    <row r="1774" spans="1:9" x14ac:dyDescent="0.15">
      <c r="A1774" s="130">
        <v>1773</v>
      </c>
      <c r="B1774" s="130" t="s">
        <v>6490</v>
      </c>
      <c r="C1774" s="130" t="s">
        <v>15886</v>
      </c>
      <c r="D1774" s="130" t="str">
        <f>VLOOKUP(B1774,managelist_20211101!$B$3:$C$10442,2,FALSE)</f>
        <v>仮囲い工+防音シート</v>
      </c>
      <c r="E1774" s="130" t="s">
        <v>72</v>
      </c>
      <c r="F1774" s="130" t="s">
        <v>577</v>
      </c>
      <c r="I1774" s="130" t="s">
        <v>381</v>
      </c>
    </row>
    <row r="1775" spans="1:9" x14ac:dyDescent="0.15">
      <c r="A1775" s="130">
        <v>1774</v>
      </c>
      <c r="B1775" s="130" t="s">
        <v>8339</v>
      </c>
      <c r="C1775" s="130" t="s">
        <v>18141</v>
      </c>
      <c r="D1775" s="130" t="str">
        <f>VLOOKUP(B1775,managelist_20211101!$B$3:$C$10442,2,FALSE)</f>
        <v>コンクリート基礎を介した杭と柱の接合工法</v>
      </c>
      <c r="E1775" s="130" t="s">
        <v>58</v>
      </c>
      <c r="F1775" s="130" t="s">
        <v>543</v>
      </c>
      <c r="G1775" s="130" t="s">
        <v>12070</v>
      </c>
    </row>
    <row r="1776" spans="1:9" x14ac:dyDescent="0.15">
      <c r="A1776" s="130">
        <v>1775</v>
      </c>
      <c r="B1776" s="130" t="s">
        <v>8338</v>
      </c>
      <c r="C1776" s="130" t="s">
        <v>18139</v>
      </c>
      <c r="D1776" s="130" t="str">
        <f>VLOOKUP(B1776,managelist_20211101!$B$3:$C$10442,2,FALSE)</f>
        <v>親子間無線通信システム</v>
      </c>
      <c r="E1776" s="130" t="s">
        <v>54</v>
      </c>
      <c r="F1776" s="130" t="s">
        <v>175</v>
      </c>
      <c r="G1776" s="130" t="s">
        <v>12333</v>
      </c>
      <c r="H1776" s="130" t="s">
        <v>150</v>
      </c>
    </row>
    <row r="1777" spans="1:11" x14ac:dyDescent="0.15">
      <c r="A1777" s="130">
        <v>1776</v>
      </c>
      <c r="B1777" s="130" t="s">
        <v>23512</v>
      </c>
      <c r="C1777" s="130" t="s">
        <v>18137</v>
      </c>
      <c r="D1777" s="130" t="str">
        <f>VLOOKUP(B1777,managelist_20211101!$B$3:$C$10442,2,FALSE)</f>
        <v>管更生工法(ライニング工法)</v>
      </c>
      <c r="E1777" s="130" t="s">
        <v>508</v>
      </c>
      <c r="F1777" s="130" t="s">
        <v>507</v>
      </c>
    </row>
    <row r="1778" spans="1:11" x14ac:dyDescent="0.15">
      <c r="A1778" s="130">
        <v>1777</v>
      </c>
      <c r="B1778" s="130" t="s">
        <v>3037</v>
      </c>
      <c r="C1778" s="130" t="s">
        <v>18135</v>
      </c>
      <c r="D1778" s="130" t="str">
        <f>VLOOKUP(B1778,managelist_20211101!$B$3:$C$10442,2,FALSE)</f>
        <v>区画線設置工法(水性路面標示用塗料)</v>
      </c>
      <c r="E1778" s="130" t="s">
        <v>443</v>
      </c>
      <c r="F1778" s="130" t="s">
        <v>551</v>
      </c>
      <c r="J1778" s="130" t="s">
        <v>381</v>
      </c>
    </row>
    <row r="1779" spans="1:11" x14ac:dyDescent="0.15">
      <c r="A1779" s="130">
        <v>1778</v>
      </c>
      <c r="B1779" s="130" t="s">
        <v>1194</v>
      </c>
      <c r="C1779" s="130" t="s">
        <v>692</v>
      </c>
      <c r="D1779" s="130" t="str">
        <f>VLOOKUP(B1779,managelist_20211101!$B$3:$C$10442,2,FALSE)</f>
        <v>表面含浸工法(反応型けい酸塩系表面含浸工法)</v>
      </c>
      <c r="E1779" s="130" t="s">
        <v>11</v>
      </c>
      <c r="F1779" s="130" t="s">
        <v>11</v>
      </c>
      <c r="G1779" s="130" t="s">
        <v>150</v>
      </c>
      <c r="I1779" s="130" t="s">
        <v>381</v>
      </c>
    </row>
    <row r="1780" spans="1:11" x14ac:dyDescent="0.15">
      <c r="A1780" s="130">
        <v>1779</v>
      </c>
      <c r="B1780" s="130" t="s">
        <v>4685</v>
      </c>
      <c r="C1780" s="130" t="s">
        <v>13843</v>
      </c>
      <c r="D1780" s="130" t="str">
        <f>VLOOKUP(B1780,managelist_20211101!$B$3:$C$10442,2,FALSE)</f>
        <v>ロックボルト工</v>
      </c>
      <c r="E1780" s="130" t="s">
        <v>342</v>
      </c>
      <c r="F1780" s="130" t="s">
        <v>343</v>
      </c>
      <c r="G1780" s="130" t="s">
        <v>204</v>
      </c>
      <c r="I1780" s="130" t="s">
        <v>381</v>
      </c>
    </row>
    <row r="1781" spans="1:11" x14ac:dyDescent="0.15">
      <c r="A1781" s="130">
        <v>1780</v>
      </c>
      <c r="B1781" s="130" t="s">
        <v>1519</v>
      </c>
      <c r="C1781" s="130" t="s">
        <v>957</v>
      </c>
      <c r="D1781" s="130" t="str">
        <f>VLOOKUP(B1781,managelist_20211101!$B$3:$C$10442,2,FALSE)</f>
        <v>ポリマーモルタル補修工法</v>
      </c>
      <c r="E1781" s="130" t="s">
        <v>197</v>
      </c>
      <c r="F1781" s="130" t="s">
        <v>200</v>
      </c>
      <c r="G1781" s="130" t="s">
        <v>210</v>
      </c>
    </row>
    <row r="1782" spans="1:11" x14ac:dyDescent="0.15">
      <c r="A1782" s="130">
        <v>1781</v>
      </c>
      <c r="B1782" s="130" t="s">
        <v>23513</v>
      </c>
      <c r="C1782" s="130" t="s">
        <v>23514</v>
      </c>
      <c r="D1782" s="130" t="e">
        <f>VLOOKUP(B1782,managelist_20211101!$B$3:$C$10442,2,FALSE)</f>
        <v>#N/A</v>
      </c>
      <c r="E1782" s="130" t="s">
        <v>57</v>
      </c>
      <c r="F1782" s="130" t="s">
        <v>72</v>
      </c>
      <c r="G1782" s="130" t="s">
        <v>548</v>
      </c>
      <c r="I1782" s="130" t="s">
        <v>381</v>
      </c>
      <c r="K1782" s="130" t="s">
        <v>381</v>
      </c>
    </row>
    <row r="1783" spans="1:11" x14ac:dyDescent="0.15">
      <c r="A1783" s="130">
        <v>1782</v>
      </c>
      <c r="B1783" s="130" t="s">
        <v>23515</v>
      </c>
      <c r="C1783" s="130" t="s">
        <v>23516</v>
      </c>
      <c r="D1783" s="130" t="e">
        <f>VLOOKUP(B1783,managelist_20211101!$B$3:$C$10442,2,FALSE)</f>
        <v>#N/A</v>
      </c>
      <c r="E1783" s="130" t="s">
        <v>57</v>
      </c>
      <c r="F1783" s="130" t="s">
        <v>2907</v>
      </c>
      <c r="G1783" s="130" t="s">
        <v>46</v>
      </c>
    </row>
    <row r="1784" spans="1:11" x14ac:dyDescent="0.15">
      <c r="A1784" s="130">
        <v>1783</v>
      </c>
      <c r="B1784" s="130" t="s">
        <v>3038</v>
      </c>
      <c r="C1784" s="130" t="s">
        <v>22004</v>
      </c>
      <c r="D1784" s="130" t="e">
        <f>VLOOKUP(B1784,managelist_20211101!$B$3:$C$10442,2,FALSE)</f>
        <v>#N/A</v>
      </c>
      <c r="E1784" s="130" t="s">
        <v>57</v>
      </c>
      <c r="F1784" s="130" t="s">
        <v>425</v>
      </c>
      <c r="G1784" s="130" t="s">
        <v>427</v>
      </c>
      <c r="H1784" s="130" t="s">
        <v>22005</v>
      </c>
    </row>
    <row r="1785" spans="1:11" x14ac:dyDescent="0.15">
      <c r="A1785" s="130">
        <v>1784</v>
      </c>
      <c r="B1785" s="130" t="s">
        <v>8337</v>
      </c>
      <c r="C1785" s="130" t="s">
        <v>18134</v>
      </c>
      <c r="D1785" s="130" t="str">
        <f>VLOOKUP(B1785,managelist_20211101!$B$3:$C$10442,2,FALSE)</f>
        <v>有機系被覆工法</v>
      </c>
      <c r="E1785" s="130" t="s">
        <v>197</v>
      </c>
      <c r="F1785" s="130" t="s">
        <v>200</v>
      </c>
      <c r="G1785" s="130" t="s">
        <v>2851</v>
      </c>
      <c r="I1785" s="130" t="s">
        <v>381</v>
      </c>
    </row>
    <row r="1786" spans="1:11" x14ac:dyDescent="0.15">
      <c r="A1786" s="130">
        <v>1785</v>
      </c>
      <c r="B1786" s="130" t="s">
        <v>3039</v>
      </c>
      <c r="C1786" s="130" t="s">
        <v>18132</v>
      </c>
      <c r="D1786" s="130" t="str">
        <f>VLOOKUP(B1786,managelist_20211101!$B$3:$C$10442,2,FALSE)</f>
        <v>人為的に電源を操作する内部振動機</v>
      </c>
      <c r="E1786" s="130" t="s">
        <v>11</v>
      </c>
      <c r="F1786" s="130" t="s">
        <v>11</v>
      </c>
      <c r="G1786" s="130" t="s">
        <v>126</v>
      </c>
    </row>
    <row r="1787" spans="1:11" x14ac:dyDescent="0.15">
      <c r="A1787" s="130">
        <v>1786</v>
      </c>
      <c r="B1787" s="130" t="s">
        <v>8336</v>
      </c>
      <c r="C1787" s="130" t="s">
        <v>18131</v>
      </c>
      <c r="D1787" s="130" t="str">
        <f>VLOOKUP(B1787,managelist_20211101!$B$3:$C$10442,2,FALSE)</f>
        <v>高圧噴射撹拌工(二重管工法)</v>
      </c>
      <c r="E1787" s="130" t="s">
        <v>382</v>
      </c>
      <c r="F1787" s="130" t="s">
        <v>76</v>
      </c>
      <c r="G1787" s="130" t="s">
        <v>449</v>
      </c>
      <c r="H1787" s="130" t="s">
        <v>2903</v>
      </c>
      <c r="I1787" s="130" t="s">
        <v>381</v>
      </c>
    </row>
    <row r="1788" spans="1:11" x14ac:dyDescent="0.15">
      <c r="A1788" s="130">
        <v>1787</v>
      </c>
      <c r="B1788" s="130" t="s">
        <v>23517</v>
      </c>
      <c r="C1788" s="130" t="s">
        <v>23518</v>
      </c>
      <c r="D1788" s="130" t="e">
        <f>VLOOKUP(B1788,managelist_20211101!$B$3:$C$10442,2,FALSE)</f>
        <v>#N/A</v>
      </c>
      <c r="E1788" s="130" t="s">
        <v>57</v>
      </c>
      <c r="F1788" s="130" t="s">
        <v>2909</v>
      </c>
      <c r="G1788" s="130" t="s">
        <v>2910</v>
      </c>
      <c r="H1788" s="130" t="s">
        <v>2009</v>
      </c>
    </row>
    <row r="1789" spans="1:11" x14ac:dyDescent="0.15">
      <c r="A1789" s="130">
        <v>1788</v>
      </c>
      <c r="B1789" s="130" t="s">
        <v>23519</v>
      </c>
      <c r="C1789" s="130" t="s">
        <v>23520</v>
      </c>
      <c r="D1789" s="130" t="e">
        <f>VLOOKUP(B1789,managelist_20211101!$B$3:$C$10442,2,FALSE)</f>
        <v>#N/A</v>
      </c>
      <c r="E1789" s="130" t="s">
        <v>57</v>
      </c>
      <c r="F1789" s="130" t="s">
        <v>404</v>
      </c>
      <c r="G1789" s="130" t="s">
        <v>150</v>
      </c>
    </row>
    <row r="1790" spans="1:11" x14ac:dyDescent="0.15">
      <c r="A1790" s="130">
        <v>1789</v>
      </c>
      <c r="B1790" s="130" t="s">
        <v>23521</v>
      </c>
      <c r="C1790" s="130" t="s">
        <v>23522</v>
      </c>
      <c r="D1790" s="130" t="e">
        <f>VLOOKUP(B1790,managelist_20211101!$B$3:$C$10442,2,FALSE)</f>
        <v>#N/A</v>
      </c>
      <c r="E1790" s="130" t="s">
        <v>57</v>
      </c>
      <c r="F1790" s="130" t="s">
        <v>2907</v>
      </c>
      <c r="G1790" s="130" t="s">
        <v>128</v>
      </c>
    </row>
    <row r="1791" spans="1:11" x14ac:dyDescent="0.15">
      <c r="A1791" s="130">
        <v>1790</v>
      </c>
      <c r="B1791" s="130" t="s">
        <v>23523</v>
      </c>
      <c r="C1791" s="130" t="s">
        <v>23524</v>
      </c>
      <c r="D1791" s="130" t="e">
        <f>VLOOKUP(B1791,managelist_20211101!$B$3:$C$10442,2,FALSE)</f>
        <v>#N/A</v>
      </c>
      <c r="E1791" s="130" t="s">
        <v>495</v>
      </c>
      <c r="F1791" s="130" t="s">
        <v>496</v>
      </c>
    </row>
    <row r="1792" spans="1:11" x14ac:dyDescent="0.15">
      <c r="A1792" s="130">
        <v>1791</v>
      </c>
      <c r="B1792" s="130" t="s">
        <v>23525</v>
      </c>
      <c r="C1792" s="130" t="s">
        <v>23526</v>
      </c>
      <c r="D1792" s="130" t="e">
        <f>VLOOKUP(B1792,managelist_20211101!$B$3:$C$10442,2,FALSE)</f>
        <v>#N/A</v>
      </c>
      <c r="E1792" s="130" t="s">
        <v>57</v>
      </c>
      <c r="F1792" s="130" t="s">
        <v>533</v>
      </c>
      <c r="G1792" s="130" t="s">
        <v>533</v>
      </c>
    </row>
    <row r="1793" spans="1:9" x14ac:dyDescent="0.15">
      <c r="A1793" s="130">
        <v>1792</v>
      </c>
      <c r="B1793" s="130" t="s">
        <v>23527</v>
      </c>
      <c r="C1793" s="130" t="s">
        <v>23528</v>
      </c>
      <c r="D1793" s="130" t="e">
        <f>VLOOKUP(B1793,managelist_20211101!$B$3:$C$10442,2,FALSE)</f>
        <v>#N/A</v>
      </c>
      <c r="E1793" s="130" t="s">
        <v>57</v>
      </c>
      <c r="F1793" s="130" t="s">
        <v>514</v>
      </c>
      <c r="G1793" s="130" t="s">
        <v>2911</v>
      </c>
      <c r="H1793" s="130" t="s">
        <v>2912</v>
      </c>
    </row>
    <row r="1794" spans="1:9" x14ac:dyDescent="0.15">
      <c r="A1794" s="130">
        <v>1793</v>
      </c>
      <c r="B1794" s="130" t="s">
        <v>8335</v>
      </c>
      <c r="C1794" s="130" t="s">
        <v>18129</v>
      </c>
      <c r="D1794" s="130" t="str">
        <f>VLOOKUP(B1794,managelist_20211101!$B$3:$C$10442,2,FALSE)</f>
        <v>ディーゼル発動発電機</v>
      </c>
      <c r="E1794" s="130" t="s">
        <v>54</v>
      </c>
      <c r="F1794" s="130" t="s">
        <v>55</v>
      </c>
      <c r="G1794" s="130" t="s">
        <v>2843</v>
      </c>
      <c r="H1794" s="130" t="s">
        <v>2857</v>
      </c>
    </row>
    <row r="1795" spans="1:9" x14ac:dyDescent="0.15">
      <c r="A1795" s="130">
        <v>1794</v>
      </c>
      <c r="B1795" s="130" t="s">
        <v>3040</v>
      </c>
      <c r="C1795" s="130" t="s">
        <v>15884</v>
      </c>
      <c r="D1795" s="130" t="str">
        <f>VLOOKUP(B1795,managelist_20211101!$B$3:$C$10442,2,FALSE)</f>
        <v>現地測量</v>
      </c>
      <c r="E1795" s="130" t="s">
        <v>127</v>
      </c>
      <c r="F1795" s="130" t="s">
        <v>128</v>
      </c>
      <c r="G1795" s="130" t="s">
        <v>12311</v>
      </c>
    </row>
    <row r="1796" spans="1:9" x14ac:dyDescent="0.15">
      <c r="A1796" s="130">
        <v>1795</v>
      </c>
      <c r="B1796" s="130" t="s">
        <v>8334</v>
      </c>
      <c r="C1796" s="130" t="s">
        <v>18127</v>
      </c>
      <c r="D1796" s="130" t="str">
        <f>VLOOKUP(B1796,managelist_20211101!$B$3:$C$10442,2,FALSE)</f>
        <v>チェーンソーを用いて人力により伐根</v>
      </c>
      <c r="E1796" s="130" t="s">
        <v>443</v>
      </c>
      <c r="F1796" s="130" t="s">
        <v>563</v>
      </c>
      <c r="G1796" s="130" t="s">
        <v>12200</v>
      </c>
      <c r="I1796" s="130" t="s">
        <v>381</v>
      </c>
    </row>
    <row r="1797" spans="1:9" x14ac:dyDescent="0.15">
      <c r="A1797" s="130">
        <v>1796</v>
      </c>
      <c r="B1797" s="130" t="s">
        <v>5109</v>
      </c>
      <c r="C1797" s="130" t="s">
        <v>14319</v>
      </c>
      <c r="D1797" s="130" t="str">
        <f>VLOOKUP(B1797,managelist_20211101!$B$3:$C$10442,2,FALSE)</f>
        <v>一般的なエポキシ樹脂コンクリート補修材</v>
      </c>
      <c r="E1797" s="130" t="s">
        <v>197</v>
      </c>
      <c r="F1797" s="130" t="s">
        <v>200</v>
      </c>
      <c r="G1797" s="130" t="s">
        <v>178</v>
      </c>
      <c r="H1797" s="130" t="s">
        <v>179</v>
      </c>
    </row>
    <row r="1798" spans="1:9" x14ac:dyDescent="0.15">
      <c r="A1798" s="130">
        <v>1797</v>
      </c>
      <c r="B1798" s="130" t="s">
        <v>10554</v>
      </c>
      <c r="C1798" s="130" t="s">
        <v>20513</v>
      </c>
      <c r="D1798" s="130" t="str">
        <f>VLOOKUP(B1798,managelist_20211101!$B$3:$C$10442,2,FALSE)</f>
        <v>監査孔(グラウトホ-ル)</v>
      </c>
      <c r="E1798" s="130" t="s">
        <v>22</v>
      </c>
      <c r="F1798" s="130" t="s">
        <v>25</v>
      </c>
    </row>
    <row r="1799" spans="1:9" x14ac:dyDescent="0.15">
      <c r="A1799" s="130">
        <v>1798</v>
      </c>
      <c r="B1799" s="130" t="s">
        <v>10553</v>
      </c>
      <c r="C1799" s="130" t="s">
        <v>20511</v>
      </c>
      <c r="D1799" s="130" t="str">
        <f>VLOOKUP(B1799,managelist_20211101!$B$3:$C$10442,2,FALSE)</f>
        <v>大型連節ブロック張工+客土</v>
      </c>
      <c r="E1799" s="130" t="s">
        <v>22</v>
      </c>
      <c r="F1799" s="130" t="s">
        <v>26</v>
      </c>
      <c r="G1799" s="130" t="s">
        <v>181</v>
      </c>
    </row>
    <row r="1800" spans="1:9" x14ac:dyDescent="0.15">
      <c r="A1800" s="130">
        <v>1799</v>
      </c>
      <c r="B1800" s="130" t="s">
        <v>6489</v>
      </c>
      <c r="C1800" s="130" t="s">
        <v>15882</v>
      </c>
      <c r="D1800" s="130" t="str">
        <f>VLOOKUP(B1800,managelist_20211101!$B$3:$C$10442,2,FALSE)</f>
        <v>コンクリート製中央分離帯ブロック</v>
      </c>
      <c r="E1800" s="130" t="s">
        <v>443</v>
      </c>
      <c r="F1800" s="130" t="s">
        <v>185</v>
      </c>
    </row>
    <row r="1801" spans="1:9" x14ac:dyDescent="0.15">
      <c r="A1801" s="130">
        <v>1800</v>
      </c>
      <c r="B1801" s="130" t="s">
        <v>5108</v>
      </c>
      <c r="C1801" s="130" t="s">
        <v>14317</v>
      </c>
      <c r="D1801" s="130" t="str">
        <f>VLOOKUP(B1801,managelist_20211101!$B$3:$C$10442,2,FALSE)</f>
        <v>現場吹付のり枠工+鉄筋挿入工(ロックボルト)+コンクリート吹付工(枠内)</v>
      </c>
      <c r="E1801" s="130" t="s">
        <v>382</v>
      </c>
      <c r="F1801" s="130" t="s">
        <v>166</v>
      </c>
      <c r="G1801" s="130" t="s">
        <v>407</v>
      </c>
    </row>
    <row r="1802" spans="1:9" x14ac:dyDescent="0.15">
      <c r="A1802" s="130">
        <v>1801</v>
      </c>
      <c r="B1802" s="130" t="s">
        <v>4017</v>
      </c>
      <c r="C1802" s="130" t="s">
        <v>13088</v>
      </c>
      <c r="D1802" s="130" t="str">
        <f>VLOOKUP(B1802,managelist_20211101!$B$3:$C$10442,2,FALSE)</f>
        <v>舗装版クラック補修工</v>
      </c>
      <c r="E1802" s="130" t="s">
        <v>197</v>
      </c>
      <c r="F1802" s="130" t="s">
        <v>12131</v>
      </c>
    </row>
    <row r="1803" spans="1:9" x14ac:dyDescent="0.15">
      <c r="A1803" s="130">
        <v>1802</v>
      </c>
      <c r="B1803" s="130" t="s">
        <v>22468</v>
      </c>
      <c r="C1803" s="130" t="s">
        <v>13086</v>
      </c>
      <c r="D1803" s="130" t="str">
        <f>VLOOKUP(B1803,managelist_20211101!$B$3:$C$10442,2,FALSE)</f>
        <v>静的締固め工法+先行削孔</v>
      </c>
      <c r="E1803" s="130" t="s">
        <v>382</v>
      </c>
      <c r="F1803" s="130" t="s">
        <v>60</v>
      </c>
      <c r="G1803" s="130" t="s">
        <v>12041</v>
      </c>
      <c r="H1803" s="130" t="s">
        <v>12046</v>
      </c>
    </row>
    <row r="1804" spans="1:9" x14ac:dyDescent="0.15">
      <c r="A1804" s="130">
        <v>1803</v>
      </c>
      <c r="B1804" s="130" t="s">
        <v>22469</v>
      </c>
      <c r="C1804" s="130" t="s">
        <v>13084</v>
      </c>
      <c r="D1804" s="130" t="str">
        <f>VLOOKUP(B1804,managelist_20211101!$B$3:$C$10442,2,FALSE)</f>
        <v>4点ボルト固定工法</v>
      </c>
      <c r="E1804" s="130" t="s">
        <v>382</v>
      </c>
      <c r="F1804" s="130" t="s">
        <v>331</v>
      </c>
      <c r="G1804" s="130" t="s">
        <v>130</v>
      </c>
      <c r="H1804" s="130" t="s">
        <v>150</v>
      </c>
      <c r="I1804" s="130" t="s">
        <v>381</v>
      </c>
    </row>
    <row r="1805" spans="1:9" x14ac:dyDescent="0.15">
      <c r="A1805" s="130">
        <v>1804</v>
      </c>
      <c r="B1805" s="130" t="s">
        <v>4016</v>
      </c>
      <c r="C1805" s="130" t="s">
        <v>13082</v>
      </c>
      <c r="D1805" s="130" t="str">
        <f>VLOOKUP(B1805,managelist_20211101!$B$3:$C$10442,2,FALSE)</f>
        <v>裏込め砕石工</v>
      </c>
      <c r="E1805" s="130" t="s">
        <v>382</v>
      </c>
      <c r="F1805" s="130" t="s">
        <v>2</v>
      </c>
      <c r="G1805" s="130" t="s">
        <v>12028</v>
      </c>
      <c r="I1805" s="130" t="s">
        <v>381</v>
      </c>
    </row>
    <row r="1806" spans="1:9" x14ac:dyDescent="0.15">
      <c r="A1806" s="130">
        <v>1805</v>
      </c>
      <c r="B1806" s="130" t="s">
        <v>4015</v>
      </c>
      <c r="C1806" s="130" t="s">
        <v>13080</v>
      </c>
      <c r="D1806" s="130" t="str">
        <f>VLOOKUP(B1806,managelist_20211101!$B$3:$C$10442,2,FALSE)</f>
        <v>掘削後に目視による腐食調査</v>
      </c>
      <c r="E1806" s="130" t="s">
        <v>127</v>
      </c>
      <c r="F1806" s="130" t="s">
        <v>46</v>
      </c>
      <c r="G1806" s="130" t="s">
        <v>413</v>
      </c>
    </row>
    <row r="1807" spans="1:9" x14ac:dyDescent="0.15">
      <c r="A1807" s="130">
        <v>1806</v>
      </c>
      <c r="B1807" s="130" t="s">
        <v>4014</v>
      </c>
      <c r="C1807" s="130" t="s">
        <v>13079</v>
      </c>
      <c r="D1807" s="130" t="str">
        <f>VLOOKUP(B1807,managelist_20211101!$B$3:$C$10442,2,FALSE)</f>
        <v>自由勾配側溝</v>
      </c>
      <c r="E1807" s="130" t="s">
        <v>382</v>
      </c>
      <c r="F1807" s="130" t="s">
        <v>331</v>
      </c>
      <c r="G1807" s="130" t="s">
        <v>2834</v>
      </c>
      <c r="H1807" s="130" t="s">
        <v>12039</v>
      </c>
    </row>
    <row r="1808" spans="1:9" x14ac:dyDescent="0.15">
      <c r="A1808" s="130">
        <v>1807</v>
      </c>
      <c r="B1808" s="130" t="s">
        <v>4013</v>
      </c>
      <c r="C1808" s="130" t="s">
        <v>13077</v>
      </c>
      <c r="D1808" s="130" t="str">
        <f>VLOOKUP(B1808,managelist_20211101!$B$3:$C$10442,2,FALSE)</f>
        <v>紫外線劣化防止剤</v>
      </c>
      <c r="E1808" s="130" t="s">
        <v>72</v>
      </c>
      <c r="F1808" s="130" t="s">
        <v>542</v>
      </c>
    </row>
    <row r="1809" spans="1:9" x14ac:dyDescent="0.15">
      <c r="A1809" s="130">
        <v>1808</v>
      </c>
      <c r="B1809" s="130" t="s">
        <v>3041</v>
      </c>
      <c r="C1809" s="130" t="s">
        <v>23529</v>
      </c>
      <c r="D1809" s="130" t="str">
        <f>VLOOKUP(B1809,managelist_20211101!$B$3:$C$10442,2,FALSE)</f>
        <v>アスファルトフィニッシャー運転手の目視による合図と合図者による誘導</v>
      </c>
      <c r="E1809" s="130" t="s">
        <v>425</v>
      </c>
      <c r="F1809" s="130" t="s">
        <v>427</v>
      </c>
      <c r="G1809" s="130" t="s">
        <v>150</v>
      </c>
    </row>
    <row r="1810" spans="1:9" x14ac:dyDescent="0.15">
      <c r="A1810" s="130">
        <v>1809</v>
      </c>
      <c r="B1810" s="130" t="s">
        <v>6488</v>
      </c>
      <c r="C1810" s="130" t="s">
        <v>15879</v>
      </c>
      <c r="D1810" s="130" t="str">
        <f>VLOOKUP(B1810,managelist_20211101!$B$3:$C$10442,2,FALSE)</f>
        <v>タイル壁面補修工法</v>
      </c>
      <c r="E1810" s="130" t="s">
        <v>495</v>
      </c>
      <c r="F1810" s="130" t="s">
        <v>12264</v>
      </c>
      <c r="I1810" s="130" t="s">
        <v>381</v>
      </c>
    </row>
    <row r="1811" spans="1:9" x14ac:dyDescent="0.15">
      <c r="A1811" s="130">
        <v>1810</v>
      </c>
      <c r="B1811" s="130" t="s">
        <v>3042</v>
      </c>
      <c r="C1811" s="130" t="s">
        <v>18126</v>
      </c>
      <c r="D1811" s="130" t="str">
        <f>VLOOKUP(B1811,managelist_20211101!$B$3:$C$10442,2,FALSE)</f>
        <v>ポリ塩化ビニル系熱収縮性チューブ</v>
      </c>
      <c r="E1811" s="130" t="s">
        <v>11</v>
      </c>
      <c r="F1811" s="130" t="s">
        <v>11</v>
      </c>
      <c r="G1811" s="130" t="s">
        <v>124</v>
      </c>
      <c r="H1811" s="130" t="s">
        <v>124</v>
      </c>
    </row>
    <row r="1812" spans="1:9" x14ac:dyDescent="0.15">
      <c r="A1812" s="130">
        <v>1811</v>
      </c>
      <c r="B1812" s="130" t="s">
        <v>8333</v>
      </c>
      <c r="C1812" s="130" t="s">
        <v>18124</v>
      </c>
      <c r="D1812" s="130" t="str">
        <f>VLOOKUP(B1812,managelist_20211101!$B$3:$C$10442,2,FALSE)</f>
        <v>補修用モルタルによる打設</v>
      </c>
      <c r="E1812" s="130" t="s">
        <v>197</v>
      </c>
      <c r="F1812" s="130" t="s">
        <v>220</v>
      </c>
      <c r="G1812" s="130" t="s">
        <v>2842</v>
      </c>
      <c r="I1812" s="130" t="s">
        <v>381</v>
      </c>
    </row>
    <row r="1813" spans="1:9" x14ac:dyDescent="0.15">
      <c r="A1813" s="130">
        <v>1812</v>
      </c>
      <c r="B1813" s="130" t="s">
        <v>8332</v>
      </c>
      <c r="C1813" s="130" t="s">
        <v>18122</v>
      </c>
      <c r="D1813" s="130" t="str">
        <f>VLOOKUP(B1813,managelist_20211101!$B$3:$C$10442,2,FALSE)</f>
        <v>注入式エポキシ樹脂系接着剤を用いたあと施工アンカー</v>
      </c>
      <c r="E1813" s="130" t="s">
        <v>382</v>
      </c>
      <c r="F1813" s="130" t="s">
        <v>78</v>
      </c>
      <c r="G1813" s="130" t="s">
        <v>150</v>
      </c>
    </row>
    <row r="1814" spans="1:9" x14ac:dyDescent="0.15">
      <c r="A1814" s="130">
        <v>1813</v>
      </c>
      <c r="B1814" s="130" t="s">
        <v>8331</v>
      </c>
      <c r="C1814" s="130" t="s">
        <v>18120</v>
      </c>
      <c r="D1814" s="130" t="str">
        <f>VLOOKUP(B1814,managelist_20211101!$B$3:$C$10442,2,FALSE)</f>
        <v>親綱に安全帯を掛けた安全対策</v>
      </c>
      <c r="E1814" s="130" t="s">
        <v>12</v>
      </c>
      <c r="F1814" s="130" t="s">
        <v>150</v>
      </c>
    </row>
    <row r="1815" spans="1:9" x14ac:dyDescent="0.15">
      <c r="A1815" s="130">
        <v>1814</v>
      </c>
      <c r="B1815" s="130" t="s">
        <v>8330</v>
      </c>
      <c r="C1815" s="130" t="s">
        <v>18118</v>
      </c>
      <c r="D1815" s="130" t="str">
        <f>VLOOKUP(B1815,managelist_20211101!$B$3:$C$10442,2,FALSE)</f>
        <v xml:space="preserve"> 重金属汚染土壌の全量を場外の管理型最終処分場等へ運搬処理</v>
      </c>
      <c r="E1815" s="130" t="s">
        <v>380</v>
      </c>
      <c r="F1815" s="130" t="s">
        <v>380</v>
      </c>
      <c r="G1815" s="130" t="s">
        <v>119</v>
      </c>
    </row>
    <row r="1816" spans="1:9" x14ac:dyDescent="0.15">
      <c r="A1816" s="130">
        <v>1815</v>
      </c>
      <c r="B1816" s="130" t="s">
        <v>4684</v>
      </c>
      <c r="C1816" s="130" t="s">
        <v>13841</v>
      </c>
      <c r="D1816" s="130" t="str">
        <f>VLOOKUP(B1816,managelist_20211101!$B$3:$C$10442,2,FALSE)</f>
        <v>架空方式による仮ルート設置</v>
      </c>
      <c r="E1816" s="130" t="s">
        <v>54</v>
      </c>
      <c r="F1816" s="130" t="s">
        <v>175</v>
      </c>
      <c r="G1816" s="130" t="s">
        <v>12334</v>
      </c>
    </row>
    <row r="1817" spans="1:9" x14ac:dyDescent="0.15">
      <c r="A1817" s="130">
        <v>1816</v>
      </c>
      <c r="B1817" s="130" t="s">
        <v>22470</v>
      </c>
      <c r="C1817" s="130" t="s">
        <v>21785</v>
      </c>
      <c r="D1817" s="130" t="str">
        <f>VLOOKUP(B1817,managelist_20211101!$B$3:$C$10442,2,FALSE)</f>
        <v>バキューム車による高含水泥土の運搬方法</v>
      </c>
      <c r="E1817" s="130" t="s">
        <v>380</v>
      </c>
      <c r="F1817" s="130" t="s">
        <v>380</v>
      </c>
      <c r="G1817" s="130" t="s">
        <v>119</v>
      </c>
    </row>
    <row r="1818" spans="1:9" x14ac:dyDescent="0.15">
      <c r="A1818" s="130">
        <v>1817</v>
      </c>
      <c r="B1818" s="130" t="s">
        <v>3043</v>
      </c>
      <c r="C1818" s="130" t="s">
        <v>18116</v>
      </c>
      <c r="D1818" s="130" t="str">
        <f>VLOOKUP(B1818,managelist_20211101!$B$3:$C$10442,2,FALSE)</f>
        <v>高起振力未対応のハンドガイド振動ローラ</v>
      </c>
      <c r="E1818" s="130" t="s">
        <v>380</v>
      </c>
      <c r="F1818" s="130" t="s">
        <v>380</v>
      </c>
      <c r="G1818" s="130" t="s">
        <v>2904</v>
      </c>
      <c r="I1818" s="130" t="s">
        <v>381</v>
      </c>
    </row>
    <row r="1819" spans="1:9" x14ac:dyDescent="0.15">
      <c r="A1819" s="130">
        <v>1818</v>
      </c>
      <c r="B1819" s="130" t="s">
        <v>3044</v>
      </c>
      <c r="C1819" s="130" t="s">
        <v>14315</v>
      </c>
      <c r="D1819" s="130" t="str">
        <f>VLOOKUP(B1819,managelist_20211101!$B$3:$C$10442,2,FALSE)</f>
        <v>素地調整2種</v>
      </c>
      <c r="E1819" s="130" t="s">
        <v>197</v>
      </c>
      <c r="F1819" s="130" t="s">
        <v>200</v>
      </c>
      <c r="G1819" s="130" t="s">
        <v>2832</v>
      </c>
      <c r="I1819" s="130" t="s">
        <v>381</v>
      </c>
    </row>
    <row r="1820" spans="1:9" x14ac:dyDescent="0.15">
      <c r="A1820" s="130">
        <v>1819</v>
      </c>
      <c r="B1820" s="130" t="s">
        <v>23530</v>
      </c>
      <c r="C1820" s="130" t="s">
        <v>23531</v>
      </c>
      <c r="D1820" s="130" t="e">
        <f>VLOOKUP(B1820,managelist_20211101!$B$3:$C$10442,2,FALSE)</f>
        <v>#N/A</v>
      </c>
      <c r="E1820" s="130" t="s">
        <v>57</v>
      </c>
      <c r="F1820" s="130" t="s">
        <v>2907</v>
      </c>
      <c r="G1820" s="130" t="s">
        <v>128</v>
      </c>
      <c r="I1820" s="130" t="s">
        <v>381</v>
      </c>
    </row>
    <row r="1821" spans="1:9" x14ac:dyDescent="0.15">
      <c r="A1821" s="130">
        <v>1820</v>
      </c>
      <c r="B1821" s="130" t="s">
        <v>22471</v>
      </c>
      <c r="C1821" s="130" t="s">
        <v>18115</v>
      </c>
      <c r="D1821" s="130" t="str">
        <f>VLOOKUP(B1821,managelist_20211101!$B$3:$C$10442,2,FALSE)</f>
        <v>油圧式アンカーボルト引張荷重検査器</v>
      </c>
      <c r="E1821" s="130" t="s">
        <v>127</v>
      </c>
      <c r="F1821" s="130" t="s">
        <v>46</v>
      </c>
      <c r="G1821" s="130" t="s">
        <v>413</v>
      </c>
    </row>
    <row r="1822" spans="1:9" x14ac:dyDescent="0.15">
      <c r="A1822" s="130">
        <v>1821</v>
      </c>
      <c r="B1822" s="130" t="s">
        <v>22472</v>
      </c>
      <c r="C1822" s="130" t="s">
        <v>14816</v>
      </c>
      <c r="D1822" s="130" t="str">
        <f>VLOOKUP(B1822,managelist_20211101!$B$3:$C$10442,2,FALSE)</f>
        <v>トータルステーションによる地形測量</v>
      </c>
      <c r="E1822" s="130" t="s">
        <v>127</v>
      </c>
      <c r="F1822" s="130" t="s">
        <v>128</v>
      </c>
      <c r="G1822" s="130" t="s">
        <v>150</v>
      </c>
      <c r="I1822" s="130" t="s">
        <v>381</v>
      </c>
    </row>
    <row r="1823" spans="1:9" x14ac:dyDescent="0.15">
      <c r="A1823" s="130">
        <v>1822</v>
      </c>
      <c r="B1823" s="130" t="s">
        <v>8329</v>
      </c>
      <c r="C1823" s="130" t="s">
        <v>18113</v>
      </c>
      <c r="D1823" s="130" t="str">
        <f>VLOOKUP(B1823,managelist_20211101!$B$3:$C$10442,2,FALSE)</f>
        <v>側面透水側溝,とポラコンパイプの併用</v>
      </c>
      <c r="E1823" s="130" t="s">
        <v>382</v>
      </c>
      <c r="F1823" s="130" t="s">
        <v>331</v>
      </c>
      <c r="G1823" s="130" t="s">
        <v>2829</v>
      </c>
      <c r="H1823" s="130" t="s">
        <v>2830</v>
      </c>
      <c r="I1823" s="130" t="s">
        <v>381</v>
      </c>
    </row>
    <row r="1824" spans="1:9" x14ac:dyDescent="0.15">
      <c r="A1824" s="130">
        <v>1823</v>
      </c>
      <c r="B1824" s="130" t="s">
        <v>6487</v>
      </c>
      <c r="C1824" s="130" t="s">
        <v>15878</v>
      </c>
      <c r="D1824" s="130" t="str">
        <f>VLOOKUP(B1824,managelist_20211101!$B$3:$C$10442,2,FALSE)</f>
        <v>コンクリートブロック積工</v>
      </c>
      <c r="E1824" s="130" t="s">
        <v>382</v>
      </c>
      <c r="F1824" s="130" t="s">
        <v>2</v>
      </c>
      <c r="G1824" s="130" t="s">
        <v>2826</v>
      </c>
      <c r="H1824" s="130" t="s">
        <v>2827</v>
      </c>
    </row>
    <row r="1825" spans="1:9" x14ac:dyDescent="0.15">
      <c r="A1825" s="130">
        <v>1824</v>
      </c>
      <c r="B1825" s="130" t="s">
        <v>3045</v>
      </c>
      <c r="C1825" s="130" t="s">
        <v>15876</v>
      </c>
      <c r="D1825" s="130" t="str">
        <f>VLOOKUP(B1825,managelist_20211101!$B$3:$C$10442,2,FALSE)</f>
        <v>2次元の平面図や縦横断図等を用いた施工管理資料の作成</v>
      </c>
      <c r="E1825" s="130" t="s">
        <v>380</v>
      </c>
      <c r="F1825" s="130" t="s">
        <v>390</v>
      </c>
      <c r="G1825" s="130" t="s">
        <v>390</v>
      </c>
      <c r="H1825" s="130" t="s">
        <v>150</v>
      </c>
    </row>
    <row r="1826" spans="1:9" x14ac:dyDescent="0.15">
      <c r="A1826" s="130">
        <v>1825</v>
      </c>
      <c r="B1826" s="130" t="s">
        <v>4683</v>
      </c>
      <c r="C1826" s="130" t="s">
        <v>13840</v>
      </c>
      <c r="D1826" s="130" t="str">
        <f>VLOOKUP(B1826,managelist_20211101!$B$3:$C$10442,2,FALSE)</f>
        <v>コンクリートブロック積工</v>
      </c>
      <c r="E1826" s="130" t="s">
        <v>382</v>
      </c>
      <c r="F1826" s="130" t="s">
        <v>2</v>
      </c>
      <c r="G1826" s="130" t="s">
        <v>2826</v>
      </c>
      <c r="H1826" s="130" t="s">
        <v>2827</v>
      </c>
      <c r="I1826" s="130" t="s">
        <v>381</v>
      </c>
    </row>
    <row r="1827" spans="1:9" x14ac:dyDescent="0.15">
      <c r="A1827" s="130">
        <v>1826</v>
      </c>
      <c r="B1827" s="130" t="s">
        <v>10552</v>
      </c>
      <c r="C1827" s="130" t="s">
        <v>20509</v>
      </c>
      <c r="D1827" s="130" t="str">
        <f>VLOOKUP(B1827,managelist_20211101!$B$3:$C$10442,2,FALSE)</f>
        <v>グラウンドアンカー工(プレキャスト受圧板+アンカー)</v>
      </c>
      <c r="E1827" s="130" t="s">
        <v>382</v>
      </c>
      <c r="F1827" s="130" t="s">
        <v>166</v>
      </c>
      <c r="G1827" s="130" t="s">
        <v>407</v>
      </c>
    </row>
    <row r="1828" spans="1:9" x14ac:dyDescent="0.15">
      <c r="A1828" s="130">
        <v>1827</v>
      </c>
      <c r="B1828" s="130" t="s">
        <v>10551</v>
      </c>
      <c r="C1828" s="130" t="s">
        <v>20507</v>
      </c>
      <c r="D1828" s="130" t="str">
        <f>VLOOKUP(B1828,managelist_20211101!$B$3:$C$10442,2,FALSE)</f>
        <v>溶融亜鉛めっき橋梁用防護柵</v>
      </c>
      <c r="E1828" s="130" t="s">
        <v>443</v>
      </c>
      <c r="F1828" s="130" t="s">
        <v>184</v>
      </c>
      <c r="G1828" s="130" t="s">
        <v>2900</v>
      </c>
    </row>
    <row r="1829" spans="1:9" x14ac:dyDescent="0.15">
      <c r="A1829" s="130">
        <v>1828</v>
      </c>
      <c r="B1829" s="130" t="s">
        <v>10550</v>
      </c>
      <c r="C1829" s="130" t="s">
        <v>20505</v>
      </c>
      <c r="D1829" s="130" t="str">
        <f>VLOOKUP(B1829,managelist_20211101!$B$3:$C$10442,2,FALSE)</f>
        <v>防球ネットを使用しての防鳥対策</v>
      </c>
      <c r="E1829" s="130" t="s">
        <v>197</v>
      </c>
      <c r="F1829" s="130" t="s">
        <v>200</v>
      </c>
      <c r="G1829" s="130" t="s">
        <v>150</v>
      </c>
    </row>
    <row r="1830" spans="1:9" x14ac:dyDescent="0.15">
      <c r="A1830" s="130">
        <v>1829</v>
      </c>
      <c r="B1830" s="130" t="s">
        <v>10549</v>
      </c>
      <c r="C1830" s="130" t="s">
        <v>20503</v>
      </c>
      <c r="D1830" s="130" t="str">
        <f>VLOOKUP(B1830,managelist_20211101!$B$3:$C$10442,2,FALSE)</f>
        <v>橋梁点検車を使用した点検・調査</v>
      </c>
      <c r="E1830" s="130" t="s">
        <v>12</v>
      </c>
      <c r="F1830" s="130" t="s">
        <v>14</v>
      </c>
    </row>
    <row r="1831" spans="1:9" x14ac:dyDescent="0.15">
      <c r="A1831" s="130">
        <v>1830</v>
      </c>
      <c r="B1831" s="130" t="s">
        <v>22473</v>
      </c>
      <c r="C1831" s="130" t="s">
        <v>20501</v>
      </c>
      <c r="D1831" s="130" t="str">
        <f>VLOOKUP(B1831,managelist_20211101!$B$3:$C$10442,2,FALSE)</f>
        <v>測量船による深浅測量</v>
      </c>
      <c r="E1831" s="130" t="s">
        <v>127</v>
      </c>
      <c r="F1831" s="130" t="s">
        <v>128</v>
      </c>
      <c r="G1831" s="130" t="s">
        <v>150</v>
      </c>
    </row>
    <row r="1832" spans="1:9" x14ac:dyDescent="0.15">
      <c r="A1832" s="130">
        <v>1831</v>
      </c>
      <c r="B1832" s="130" t="s">
        <v>22474</v>
      </c>
      <c r="C1832" s="130" t="s">
        <v>18111</v>
      </c>
      <c r="D1832" s="130" t="str">
        <f>VLOOKUP(B1832,managelist_20211101!$B$3:$C$10442,2,FALSE)</f>
        <v>計測データを人的に回収し、管理する技術</v>
      </c>
      <c r="E1832" s="130" t="s">
        <v>380</v>
      </c>
      <c r="F1832" s="130" t="s">
        <v>390</v>
      </c>
      <c r="G1832" s="130" t="s">
        <v>390</v>
      </c>
      <c r="H1832" s="130" t="s">
        <v>150</v>
      </c>
      <c r="I1832" s="130" t="s">
        <v>381</v>
      </c>
    </row>
    <row r="1833" spans="1:9" x14ac:dyDescent="0.15">
      <c r="A1833" s="130">
        <v>1832</v>
      </c>
      <c r="B1833" s="130" t="s">
        <v>3046</v>
      </c>
      <c r="C1833" s="130" t="s">
        <v>18108</v>
      </c>
      <c r="D1833" s="130" t="str">
        <f>VLOOKUP(B1833,managelist_20211101!$B$3:$C$10442,2,FALSE)</f>
        <v>ハッカー</v>
      </c>
      <c r="E1833" s="130" t="s">
        <v>11</v>
      </c>
      <c r="F1833" s="130" t="s">
        <v>11</v>
      </c>
      <c r="G1833" s="130" t="s">
        <v>124</v>
      </c>
      <c r="H1833" s="130" t="s">
        <v>124</v>
      </c>
      <c r="I1833" s="130" t="s">
        <v>381</v>
      </c>
    </row>
    <row r="1834" spans="1:9" x14ac:dyDescent="0.15">
      <c r="A1834" s="130">
        <v>1833</v>
      </c>
      <c r="B1834" s="130" t="s">
        <v>8328</v>
      </c>
      <c r="C1834" s="130" t="s">
        <v>18107</v>
      </c>
      <c r="D1834" s="130" t="str">
        <f>VLOOKUP(B1834,managelist_20211101!$B$3:$C$10442,2,FALSE)</f>
        <v>管路防護鉄板</v>
      </c>
      <c r="E1834" s="130" t="s">
        <v>125</v>
      </c>
      <c r="F1834" s="130" t="s">
        <v>170</v>
      </c>
      <c r="I1834" s="130" t="s">
        <v>381</v>
      </c>
    </row>
    <row r="1835" spans="1:9" x14ac:dyDescent="0.15">
      <c r="A1835" s="130">
        <v>1834</v>
      </c>
      <c r="B1835" s="130" t="s">
        <v>8327</v>
      </c>
      <c r="C1835" s="130" t="s">
        <v>18105</v>
      </c>
      <c r="D1835" s="130" t="str">
        <f>VLOOKUP(B1835,managelist_20211101!$B$3:$C$10442,2,FALSE)</f>
        <v>中央監視サーバーによる遠隔監視システム</v>
      </c>
      <c r="E1835" s="130" t="s">
        <v>54</v>
      </c>
      <c r="F1835" s="130" t="s">
        <v>175</v>
      </c>
      <c r="G1835" s="130" t="s">
        <v>2897</v>
      </c>
    </row>
    <row r="1836" spans="1:9" x14ac:dyDescent="0.15">
      <c r="A1836" s="130">
        <v>1835</v>
      </c>
      <c r="B1836" s="130" t="s">
        <v>23532</v>
      </c>
      <c r="C1836" s="130" t="s">
        <v>23533</v>
      </c>
      <c r="D1836" s="130" t="e">
        <f>VLOOKUP(B1836,managelist_20211101!$B$3:$C$10442,2,FALSE)</f>
        <v>#N/A</v>
      </c>
      <c r="E1836" s="130" t="s">
        <v>57</v>
      </c>
      <c r="F1836" s="130" t="s">
        <v>514</v>
      </c>
      <c r="G1836" s="130" t="s">
        <v>2917</v>
      </c>
      <c r="H1836" s="130" t="s">
        <v>2009</v>
      </c>
    </row>
    <row r="1837" spans="1:9" x14ac:dyDescent="0.15">
      <c r="A1837" s="130">
        <v>1836</v>
      </c>
      <c r="B1837" s="130" t="s">
        <v>11748</v>
      </c>
      <c r="C1837" s="130" t="s">
        <v>21783</v>
      </c>
      <c r="D1837" s="130" t="str">
        <f>VLOOKUP(B1837,managelist_20211101!$B$3:$C$10442,2,FALSE)</f>
        <v>人力清掃工及び人力除草</v>
      </c>
      <c r="E1837" s="130" t="s">
        <v>197</v>
      </c>
      <c r="F1837" s="130" t="s">
        <v>219</v>
      </c>
      <c r="G1837" s="130" t="s">
        <v>12217</v>
      </c>
    </row>
    <row r="1838" spans="1:9" x14ac:dyDescent="0.15">
      <c r="A1838" s="130">
        <v>1837</v>
      </c>
      <c r="B1838" s="130" t="s">
        <v>11305</v>
      </c>
      <c r="C1838" s="130" t="s">
        <v>21360</v>
      </c>
      <c r="D1838" s="130" t="str">
        <f>VLOOKUP(B1838,managelist_20211101!$B$3:$C$10442,2,FALSE)</f>
        <v>軽量鋼矢板土留工</v>
      </c>
      <c r="E1838" s="130" t="s">
        <v>12</v>
      </c>
      <c r="F1838" s="130" t="s">
        <v>150</v>
      </c>
    </row>
    <row r="1839" spans="1:9" x14ac:dyDescent="0.15">
      <c r="A1839" s="130">
        <v>1838</v>
      </c>
      <c r="B1839" s="130" t="s">
        <v>22475</v>
      </c>
      <c r="C1839" s="130" t="s">
        <v>21358</v>
      </c>
      <c r="D1839" s="130" t="str">
        <f>VLOOKUP(B1839,managelist_20211101!$B$3:$C$10442,2,FALSE)</f>
        <v>鋼製台船による橋梁点検・調査および補修工事等</v>
      </c>
      <c r="E1839" s="130" t="s">
        <v>127</v>
      </c>
      <c r="F1839" s="130" t="s">
        <v>46</v>
      </c>
      <c r="G1839" s="130" t="s">
        <v>150</v>
      </c>
    </row>
    <row r="1840" spans="1:9" x14ac:dyDescent="0.15">
      <c r="A1840" s="130">
        <v>1839</v>
      </c>
      <c r="B1840" s="130" t="s">
        <v>6486</v>
      </c>
      <c r="C1840" s="130" t="s">
        <v>15874</v>
      </c>
      <c r="D1840" s="130" t="str">
        <f>VLOOKUP(B1840,managelist_20211101!$B$3:$C$10442,2,FALSE)</f>
        <v>2点支承形式のプレテンション方式連結スラブ桁橋</v>
      </c>
      <c r="E1840" s="130" t="s">
        <v>466</v>
      </c>
      <c r="F1840" s="130" t="s">
        <v>470</v>
      </c>
      <c r="I1840" s="130" t="s">
        <v>381</v>
      </c>
    </row>
    <row r="1841" spans="1:9" x14ac:dyDescent="0.15">
      <c r="A1841" s="130">
        <v>1840</v>
      </c>
      <c r="B1841" s="130" t="s">
        <v>4012</v>
      </c>
      <c r="C1841" s="130" t="s">
        <v>13075</v>
      </c>
      <c r="D1841" s="130" t="str">
        <f>VLOOKUP(B1841,managelist_20211101!$B$3:$C$10442,2,FALSE)</f>
        <v>グレーチング蓋</v>
      </c>
      <c r="E1841" s="130" t="s">
        <v>197</v>
      </c>
      <c r="F1841" s="130" t="s">
        <v>201</v>
      </c>
      <c r="G1841" s="130" t="s">
        <v>397</v>
      </c>
      <c r="H1841" s="130" t="s">
        <v>150</v>
      </c>
    </row>
    <row r="1842" spans="1:9" x14ac:dyDescent="0.15">
      <c r="A1842" s="130">
        <v>1841</v>
      </c>
      <c r="B1842" s="130" t="s">
        <v>4011</v>
      </c>
      <c r="C1842" s="130" t="s">
        <v>13073</v>
      </c>
      <c r="D1842" s="130" t="str">
        <f>VLOOKUP(B1842,managelist_20211101!$B$3:$C$10442,2,FALSE)</f>
        <v>現場組立式浮桟橋</v>
      </c>
      <c r="E1842" s="130" t="s">
        <v>399</v>
      </c>
      <c r="F1842" s="130" t="s">
        <v>150</v>
      </c>
    </row>
    <row r="1843" spans="1:9" x14ac:dyDescent="0.15">
      <c r="A1843" s="130">
        <v>1842</v>
      </c>
      <c r="B1843" s="130" t="s">
        <v>4010</v>
      </c>
      <c r="C1843" s="130" t="s">
        <v>13071</v>
      </c>
      <c r="D1843" s="130" t="str">
        <f>VLOOKUP(B1843,managelist_20211101!$B$3:$C$10442,2,FALSE)</f>
        <v>バックホウとショットブラストによる撤去工法</v>
      </c>
      <c r="E1843" s="130" t="s">
        <v>197</v>
      </c>
      <c r="F1843" s="130" t="s">
        <v>220</v>
      </c>
      <c r="G1843" s="130" t="s">
        <v>150</v>
      </c>
    </row>
    <row r="1844" spans="1:9" x14ac:dyDescent="0.15">
      <c r="A1844" s="130">
        <v>1843</v>
      </c>
      <c r="B1844" s="130" t="s">
        <v>4009</v>
      </c>
      <c r="C1844" s="130" t="s">
        <v>13069</v>
      </c>
      <c r="D1844" s="130" t="str">
        <f>VLOOKUP(B1844,managelist_20211101!$B$3:$C$10442,2,FALSE)</f>
        <v>視線誘導標の設置</v>
      </c>
      <c r="E1844" s="130" t="s">
        <v>443</v>
      </c>
      <c r="F1844" s="130" t="s">
        <v>185</v>
      </c>
    </row>
    <row r="1845" spans="1:9" x14ac:dyDescent="0.15">
      <c r="A1845" s="130">
        <v>1844</v>
      </c>
      <c r="B1845" s="130" t="s">
        <v>6485</v>
      </c>
      <c r="C1845" s="130" t="s">
        <v>15872</v>
      </c>
      <c r="D1845" s="130" t="str">
        <f>VLOOKUP(B1845,managelist_20211101!$B$3:$C$10442,2,FALSE)</f>
        <v>テント倉庫</v>
      </c>
      <c r="E1845" s="130" t="s">
        <v>382</v>
      </c>
      <c r="F1845" s="130" t="s">
        <v>150</v>
      </c>
    </row>
    <row r="1846" spans="1:9" x14ac:dyDescent="0.15">
      <c r="A1846" s="130">
        <v>1845</v>
      </c>
      <c r="B1846" s="130" t="s">
        <v>3047</v>
      </c>
      <c r="C1846" s="130" t="s">
        <v>15870</v>
      </c>
      <c r="D1846" s="130" t="str">
        <f>VLOOKUP(B1846,managelist_20211101!$B$3:$C$10442,2,FALSE)</f>
        <v>標準化仕様のASP(情報共有システム機能要件Rev4.0)</v>
      </c>
      <c r="E1846" s="130" t="s">
        <v>538</v>
      </c>
      <c r="F1846" s="130" t="s">
        <v>150</v>
      </c>
    </row>
    <row r="1847" spans="1:9" x14ac:dyDescent="0.15">
      <c r="A1847" s="130">
        <v>1846</v>
      </c>
      <c r="B1847" s="130" t="s">
        <v>6484</v>
      </c>
      <c r="C1847" s="130" t="s">
        <v>15868</v>
      </c>
      <c r="D1847" s="130" t="str">
        <f>VLOOKUP(B1847,managelist_20211101!$B$3:$C$10442,2,FALSE)</f>
        <v>通常の生コンクリートミキサー車による運搬</v>
      </c>
      <c r="E1847" s="130" t="s">
        <v>11</v>
      </c>
      <c r="F1847" s="130" t="s">
        <v>390</v>
      </c>
      <c r="G1847" s="130" t="s">
        <v>390</v>
      </c>
      <c r="H1847" s="130" t="s">
        <v>2850</v>
      </c>
      <c r="I1847" s="130" t="s">
        <v>381</v>
      </c>
    </row>
    <row r="1848" spans="1:9" x14ac:dyDescent="0.15">
      <c r="A1848" s="130">
        <v>1847</v>
      </c>
      <c r="B1848" s="130" t="s">
        <v>8326</v>
      </c>
      <c r="C1848" s="130" t="s">
        <v>18104</v>
      </c>
      <c r="D1848" s="130" t="str">
        <f>VLOOKUP(B1848,managelist_20211101!$B$3:$C$10442,2,FALSE)</f>
        <v>低改良率セメントコラム工法</v>
      </c>
      <c r="E1848" s="130" t="s">
        <v>382</v>
      </c>
      <c r="F1848" s="130" t="s">
        <v>60</v>
      </c>
      <c r="G1848" s="130" t="s">
        <v>449</v>
      </c>
    </row>
    <row r="1849" spans="1:9" x14ac:dyDescent="0.15">
      <c r="A1849" s="130">
        <v>1848</v>
      </c>
      <c r="B1849" s="130" t="s">
        <v>6483</v>
      </c>
      <c r="C1849" s="130" t="s">
        <v>15866</v>
      </c>
      <c r="D1849" s="130" t="str">
        <f>VLOOKUP(B1849,managelist_20211101!$B$3:$C$10442,2,FALSE)</f>
        <v>トンネル濁水処理工</v>
      </c>
      <c r="E1849" s="130" t="s">
        <v>72</v>
      </c>
      <c r="F1849" s="130" t="s">
        <v>74</v>
      </c>
    </row>
    <row r="1850" spans="1:9" x14ac:dyDescent="0.15">
      <c r="A1850" s="130">
        <v>1849</v>
      </c>
      <c r="B1850" s="130" t="s">
        <v>6482</v>
      </c>
      <c r="C1850" s="130" t="s">
        <v>15864</v>
      </c>
      <c r="D1850" s="130" t="str">
        <f>VLOOKUP(B1850,managelist_20211101!$B$3:$C$10442,2,FALSE)</f>
        <v>標準型車両用ガードパイプ</v>
      </c>
      <c r="E1850" s="130" t="s">
        <v>443</v>
      </c>
      <c r="F1850" s="130" t="s">
        <v>444</v>
      </c>
      <c r="G1850" s="130" t="s">
        <v>2839</v>
      </c>
    </row>
    <row r="1851" spans="1:9" x14ac:dyDescent="0.15">
      <c r="A1851" s="130">
        <v>1850</v>
      </c>
      <c r="B1851" s="130" t="s">
        <v>8325</v>
      </c>
      <c r="C1851" s="130" t="s">
        <v>18102</v>
      </c>
      <c r="D1851" s="130" t="str">
        <f>VLOOKUP(B1851,managelist_20211101!$B$3:$C$10442,2,FALSE)</f>
        <v>シンクロ発信器</v>
      </c>
      <c r="E1851" s="130" t="s">
        <v>489</v>
      </c>
      <c r="F1851" s="130" t="s">
        <v>490</v>
      </c>
      <c r="G1851" s="130" t="s">
        <v>2846</v>
      </c>
    </row>
    <row r="1852" spans="1:9" x14ac:dyDescent="0.15">
      <c r="A1852" s="130">
        <v>1851</v>
      </c>
      <c r="B1852" s="130" t="s">
        <v>8324</v>
      </c>
      <c r="C1852" s="130" t="s">
        <v>18100</v>
      </c>
      <c r="D1852" s="130" t="str">
        <f>VLOOKUP(B1852,managelist_20211101!$B$3:$C$10442,2,FALSE)</f>
        <v>非エア系二液性可塑状型裏込め注入材</v>
      </c>
      <c r="E1852" s="130" t="s">
        <v>484</v>
      </c>
      <c r="F1852" s="130" t="s">
        <v>2873</v>
      </c>
    </row>
    <row r="1853" spans="1:9" x14ac:dyDescent="0.15">
      <c r="A1853" s="130">
        <v>1852</v>
      </c>
      <c r="B1853" s="130" t="s">
        <v>8323</v>
      </c>
      <c r="C1853" s="130" t="s">
        <v>18097</v>
      </c>
      <c r="D1853" s="130" t="str">
        <f>VLOOKUP(B1853,managelist_20211101!$B$3:$C$10442,2,FALSE)</f>
        <v>現場専用の気象情報配信サイト(監督者が個人の経験や主観により予測していた)</v>
      </c>
      <c r="E1853" s="130" t="s">
        <v>72</v>
      </c>
      <c r="F1853" s="130" t="s">
        <v>548</v>
      </c>
    </row>
    <row r="1854" spans="1:9" x14ac:dyDescent="0.15">
      <c r="A1854" s="130">
        <v>1853</v>
      </c>
      <c r="B1854" s="130" t="s">
        <v>8322</v>
      </c>
      <c r="C1854" s="130" t="s">
        <v>18095</v>
      </c>
      <c r="D1854" s="130" t="str">
        <f>VLOOKUP(B1854,managelist_20211101!$B$3:$C$10442,2,FALSE)</f>
        <v>Igr(注入)方式</v>
      </c>
      <c r="E1854" s="130" t="s">
        <v>54</v>
      </c>
      <c r="F1854" s="130" t="s">
        <v>1632</v>
      </c>
      <c r="G1854" s="130" t="s">
        <v>2853</v>
      </c>
      <c r="H1854" s="130" t="s">
        <v>2870</v>
      </c>
    </row>
    <row r="1855" spans="1:9" x14ac:dyDescent="0.15">
      <c r="A1855" s="130">
        <v>1854</v>
      </c>
      <c r="B1855" s="130" t="s">
        <v>8321</v>
      </c>
      <c r="C1855" s="130" t="s">
        <v>18093</v>
      </c>
      <c r="D1855" s="130" t="str">
        <f>VLOOKUP(B1855,managelist_20211101!$B$3:$C$10442,2,FALSE)</f>
        <v>不織布系リフレクションクラック抑制シート</v>
      </c>
      <c r="E1855" s="130" t="s">
        <v>425</v>
      </c>
      <c r="F1855" s="130" t="s">
        <v>427</v>
      </c>
      <c r="G1855" s="130" t="s">
        <v>427</v>
      </c>
      <c r="H1855" s="130" t="s">
        <v>121</v>
      </c>
    </row>
    <row r="1856" spans="1:9" x14ac:dyDescent="0.15">
      <c r="A1856" s="130">
        <v>1855</v>
      </c>
      <c r="B1856" s="130" t="s">
        <v>6481</v>
      </c>
      <c r="C1856" s="130" t="s">
        <v>15863</v>
      </c>
      <c r="D1856" s="130" t="str">
        <f>VLOOKUP(B1856,managelist_20211101!$B$3:$C$10442,2,FALSE)</f>
        <v>一般足場鋼管</v>
      </c>
      <c r="E1856" s="130" t="s">
        <v>12</v>
      </c>
      <c r="F1856" s="130" t="s">
        <v>15</v>
      </c>
      <c r="G1856" s="130" t="s">
        <v>2881</v>
      </c>
    </row>
    <row r="1857" spans="1:9" x14ac:dyDescent="0.15">
      <c r="A1857" s="130">
        <v>1856</v>
      </c>
      <c r="B1857" s="130" t="s">
        <v>8320</v>
      </c>
      <c r="C1857" s="130" t="s">
        <v>18091</v>
      </c>
      <c r="D1857" s="130" t="str">
        <f>VLOOKUP(B1857,managelist_20211101!$B$3:$C$10442,2,FALSE)</f>
        <v>外付け型のワイヤーセンサー方式テレメータシステム</v>
      </c>
      <c r="E1857" s="130" t="s">
        <v>54</v>
      </c>
      <c r="F1857" s="130" t="s">
        <v>175</v>
      </c>
      <c r="G1857" s="130" t="s">
        <v>2897</v>
      </c>
    </row>
    <row r="1858" spans="1:9" x14ac:dyDescent="0.15">
      <c r="A1858" s="130">
        <v>1857</v>
      </c>
      <c r="B1858" s="130" t="s">
        <v>8319</v>
      </c>
      <c r="C1858" s="130" t="s">
        <v>18089</v>
      </c>
      <c r="D1858" s="130" t="str">
        <f>VLOOKUP(B1858,managelist_20211101!$B$3:$C$10442,2,FALSE)</f>
        <v>普通コンクリート工法</v>
      </c>
      <c r="E1858" s="130" t="s">
        <v>342</v>
      </c>
      <c r="F1858" s="130" t="s">
        <v>343</v>
      </c>
      <c r="G1858" s="130" t="s">
        <v>2855</v>
      </c>
    </row>
    <row r="1859" spans="1:9" x14ac:dyDescent="0.15">
      <c r="A1859" s="130">
        <v>1858</v>
      </c>
      <c r="B1859" s="130" t="s">
        <v>5107</v>
      </c>
      <c r="C1859" s="130" t="s">
        <v>14313</v>
      </c>
      <c r="D1859" s="130" t="str">
        <f>VLOOKUP(B1859,managelist_20211101!$B$3:$C$10442,2,FALSE)</f>
        <v>騒音計(普通型)、振動レベル計</v>
      </c>
      <c r="E1859" s="130" t="s">
        <v>12</v>
      </c>
      <c r="F1859" s="130" t="s">
        <v>390</v>
      </c>
      <c r="G1859" s="130" t="s">
        <v>390</v>
      </c>
      <c r="H1859" s="130" t="s">
        <v>150</v>
      </c>
    </row>
    <row r="1860" spans="1:9" x14ac:dyDescent="0.15">
      <c r="A1860" s="130">
        <v>1859</v>
      </c>
      <c r="B1860" s="130" t="s">
        <v>8318</v>
      </c>
      <c r="C1860" s="130" t="s">
        <v>18087</v>
      </c>
      <c r="D1860" s="130" t="str">
        <f>VLOOKUP(B1860,managelist_20211101!$B$3:$C$10442,2,FALSE)</f>
        <v>超速硬型浸透用セメント材</v>
      </c>
      <c r="E1860" s="130" t="s">
        <v>425</v>
      </c>
      <c r="F1860" s="130" t="s">
        <v>427</v>
      </c>
      <c r="G1860" s="130" t="s">
        <v>12172</v>
      </c>
    </row>
    <row r="1861" spans="1:9" x14ac:dyDescent="0.15">
      <c r="A1861" s="130">
        <v>1860</v>
      </c>
      <c r="B1861" s="130" t="s">
        <v>5106</v>
      </c>
      <c r="C1861" s="130" t="s">
        <v>14311</v>
      </c>
      <c r="D1861" s="130" t="str">
        <f>VLOOKUP(B1861,managelist_20211101!$B$3:$C$10442,2,FALSE)</f>
        <v>中温化剤を添加混合したアスファルト混合物を使用した舗装工</v>
      </c>
      <c r="E1861" s="130" t="s">
        <v>425</v>
      </c>
      <c r="F1861" s="130" t="s">
        <v>427</v>
      </c>
      <c r="G1861" s="130" t="s">
        <v>427</v>
      </c>
      <c r="H1861" s="130" t="s">
        <v>121</v>
      </c>
    </row>
    <row r="1862" spans="1:9" x14ac:dyDescent="0.15">
      <c r="A1862" s="130">
        <v>1861</v>
      </c>
      <c r="B1862" s="130" t="s">
        <v>8317</v>
      </c>
      <c r="C1862" s="130" t="s">
        <v>18086</v>
      </c>
      <c r="D1862" s="130" t="str">
        <f>VLOOKUP(B1862,managelist_20211101!$B$3:$C$10442,2,FALSE)</f>
        <v>人手による状況判断、測定・記録、集計作業</v>
      </c>
      <c r="E1862" s="130" t="s">
        <v>11</v>
      </c>
      <c r="F1862" s="130" t="s">
        <v>11</v>
      </c>
      <c r="G1862" s="130" t="s">
        <v>126</v>
      </c>
    </row>
    <row r="1863" spans="1:9" x14ac:dyDescent="0.15">
      <c r="A1863" s="130">
        <v>1862</v>
      </c>
      <c r="B1863" s="130" t="s">
        <v>3048</v>
      </c>
      <c r="C1863" s="130" t="s">
        <v>18084</v>
      </c>
      <c r="D1863" s="130" t="str">
        <f>VLOOKUP(B1863,managelist_20211101!$B$3:$C$10442,2,FALSE)</f>
        <v>有機溶剤による密着工法</v>
      </c>
      <c r="E1863" s="130" t="s">
        <v>382</v>
      </c>
      <c r="F1863" s="130" t="s">
        <v>77</v>
      </c>
      <c r="G1863" s="130" t="s">
        <v>12047</v>
      </c>
      <c r="H1863" s="130" t="s">
        <v>12066</v>
      </c>
    </row>
    <row r="1864" spans="1:9" x14ac:dyDescent="0.15">
      <c r="A1864" s="130">
        <v>1863</v>
      </c>
      <c r="B1864" s="130" t="s">
        <v>6480</v>
      </c>
      <c r="C1864" s="130" t="s">
        <v>15862</v>
      </c>
      <c r="D1864" s="130" t="str">
        <f>VLOOKUP(B1864,managelist_20211101!$B$3:$C$10442,2,FALSE)</f>
        <v>油圧ブレーカ</v>
      </c>
      <c r="E1864" s="130" t="s">
        <v>382</v>
      </c>
      <c r="F1864" s="130" t="s">
        <v>79</v>
      </c>
      <c r="G1864" s="130" t="s">
        <v>150</v>
      </c>
      <c r="I1864" s="130" t="s">
        <v>381</v>
      </c>
    </row>
    <row r="1865" spans="1:9" x14ac:dyDescent="0.15">
      <c r="A1865" s="130">
        <v>1864</v>
      </c>
      <c r="B1865" s="130" t="s">
        <v>22476</v>
      </c>
      <c r="C1865" s="130" t="s">
        <v>20500</v>
      </c>
      <c r="D1865" s="130" t="str">
        <f>VLOOKUP(B1865,managelist_20211101!$B$3:$C$10442,2,FALSE)</f>
        <v>普通コンクリート</v>
      </c>
      <c r="E1865" s="130" t="s">
        <v>11</v>
      </c>
      <c r="F1865" s="130" t="s">
        <v>11</v>
      </c>
      <c r="G1865" s="130" t="s">
        <v>150</v>
      </c>
    </row>
    <row r="1866" spans="1:9" x14ac:dyDescent="0.15">
      <c r="A1866" s="130">
        <v>1865</v>
      </c>
      <c r="B1866" s="130" t="s">
        <v>22477</v>
      </c>
      <c r="C1866" s="130" t="s">
        <v>20498</v>
      </c>
      <c r="D1866" s="130" t="str">
        <f>VLOOKUP(B1866,managelist_20211101!$B$3:$C$10442,2,FALSE)</f>
        <v>散水車による水撒き(2回/日)</v>
      </c>
      <c r="E1866" s="130" t="s">
        <v>12</v>
      </c>
      <c r="F1866" s="130" t="s">
        <v>447</v>
      </c>
      <c r="I1866" s="130" t="s">
        <v>381</v>
      </c>
    </row>
    <row r="1867" spans="1:9" x14ac:dyDescent="0.15">
      <c r="A1867" s="130">
        <v>1866</v>
      </c>
      <c r="B1867" s="130" t="s">
        <v>10548</v>
      </c>
      <c r="C1867" s="130" t="s">
        <v>20495</v>
      </c>
      <c r="D1867" s="130" t="str">
        <f>VLOOKUP(B1867,managelist_20211101!$B$3:$C$10442,2,FALSE)</f>
        <v>操作員による人為的なゲート操作</v>
      </c>
      <c r="E1867" s="130" t="s">
        <v>489</v>
      </c>
      <c r="F1867" s="130" t="s">
        <v>490</v>
      </c>
      <c r="G1867" s="130" t="s">
        <v>2859</v>
      </c>
      <c r="I1867" s="130" t="s">
        <v>381</v>
      </c>
    </row>
    <row r="1868" spans="1:9" x14ac:dyDescent="0.15">
      <c r="A1868" s="130">
        <v>1867</v>
      </c>
      <c r="B1868" s="130" t="s">
        <v>3049</v>
      </c>
      <c r="C1868" s="130" t="s">
        <v>20493</v>
      </c>
      <c r="D1868" s="130" t="str">
        <f>VLOOKUP(B1868,managelist_20211101!$B$3:$C$10442,2,FALSE)</f>
        <v>表面被覆工法(有機系塗膜材)</v>
      </c>
      <c r="E1868" s="130" t="s">
        <v>197</v>
      </c>
      <c r="F1868" s="130" t="s">
        <v>200</v>
      </c>
      <c r="G1868" s="130" t="s">
        <v>2851</v>
      </c>
    </row>
    <row r="1869" spans="1:9" x14ac:dyDescent="0.15">
      <c r="A1869" s="130">
        <v>1868</v>
      </c>
      <c r="B1869" s="130" t="s">
        <v>3050</v>
      </c>
      <c r="C1869" s="130" t="s">
        <v>20492</v>
      </c>
      <c r="D1869" s="130" t="str">
        <f>VLOOKUP(B1869,managelist_20211101!$B$3:$C$10442,2,FALSE)</f>
        <v>安定処理工(バックホウ混合)</v>
      </c>
      <c r="E1869" s="130" t="s">
        <v>382</v>
      </c>
      <c r="F1869" s="130" t="s">
        <v>60</v>
      </c>
      <c r="G1869" s="130" t="s">
        <v>180</v>
      </c>
      <c r="I1869" s="130" t="s">
        <v>381</v>
      </c>
    </row>
    <row r="1870" spans="1:9" x14ac:dyDescent="0.15">
      <c r="A1870" s="130">
        <v>1869</v>
      </c>
      <c r="B1870" s="130" t="s">
        <v>3051</v>
      </c>
      <c r="C1870" s="130" t="s">
        <v>20490</v>
      </c>
      <c r="D1870" s="130" t="str">
        <f>VLOOKUP(B1870,managelist_20211101!$B$3:$C$10442,2,FALSE)</f>
        <v>バックホウの掘削バケットによる法面の締固め</v>
      </c>
      <c r="E1870" s="130" t="s">
        <v>380</v>
      </c>
      <c r="F1870" s="130" t="s">
        <v>380</v>
      </c>
      <c r="G1870" s="130" t="s">
        <v>2849</v>
      </c>
      <c r="I1870" s="130" t="s">
        <v>381</v>
      </c>
    </row>
    <row r="1871" spans="1:9" x14ac:dyDescent="0.15">
      <c r="A1871" s="130">
        <v>1870</v>
      </c>
      <c r="B1871" s="130" t="s">
        <v>3052</v>
      </c>
      <c r="C1871" s="130" t="s">
        <v>14815</v>
      </c>
      <c r="D1871" s="130" t="str">
        <f>VLOOKUP(B1871,managelist_20211101!$B$3:$C$10442,2,FALSE)</f>
        <v>常温混合物(カットバックアスファルト系)</v>
      </c>
      <c r="E1871" s="130" t="s">
        <v>197</v>
      </c>
      <c r="F1871" s="130" t="s">
        <v>220</v>
      </c>
      <c r="G1871" s="130" t="s">
        <v>2842</v>
      </c>
      <c r="I1871" s="130" t="s">
        <v>381</v>
      </c>
    </row>
    <row r="1872" spans="1:9" x14ac:dyDescent="0.15">
      <c r="A1872" s="130">
        <v>1871</v>
      </c>
      <c r="B1872" s="130" t="s">
        <v>5105</v>
      </c>
      <c r="C1872" s="130" t="s">
        <v>14310</v>
      </c>
      <c r="D1872" s="130" t="str">
        <f>VLOOKUP(B1872,managelist_20211101!$B$3:$C$10442,2,FALSE)</f>
        <v>ジオテキスタイル補強土壁工法</v>
      </c>
      <c r="E1872" s="130" t="s">
        <v>382</v>
      </c>
      <c r="F1872" s="130" t="s">
        <v>2</v>
      </c>
      <c r="G1872" s="130" t="s">
        <v>383</v>
      </c>
      <c r="H1872" s="130" t="s">
        <v>150</v>
      </c>
      <c r="I1872" s="130" t="s">
        <v>381</v>
      </c>
    </row>
    <row r="1873" spans="1:9" x14ac:dyDescent="0.15">
      <c r="A1873" s="130">
        <v>1872</v>
      </c>
      <c r="B1873" s="130" t="s">
        <v>8316</v>
      </c>
      <c r="C1873" s="130" t="s">
        <v>18082</v>
      </c>
      <c r="D1873" s="130" t="str">
        <f>VLOOKUP(B1873,managelist_20211101!$B$3:$C$10442,2,FALSE)</f>
        <v>頭部キャップ付定着工</v>
      </c>
      <c r="E1873" s="130" t="s">
        <v>382</v>
      </c>
      <c r="F1873" s="130" t="s">
        <v>166</v>
      </c>
      <c r="G1873" s="130" t="s">
        <v>407</v>
      </c>
    </row>
    <row r="1874" spans="1:9" x14ac:dyDescent="0.15">
      <c r="A1874" s="130">
        <v>1873</v>
      </c>
      <c r="B1874" s="130" t="s">
        <v>22478</v>
      </c>
      <c r="C1874" s="130" t="s">
        <v>21782</v>
      </c>
      <c r="D1874" s="130" t="str">
        <f>VLOOKUP(B1874,managelist_20211101!$B$3:$C$10442,2,FALSE)</f>
        <v>生石灰</v>
      </c>
      <c r="E1874" s="130" t="s">
        <v>380</v>
      </c>
      <c r="F1874" s="130" t="s">
        <v>380</v>
      </c>
      <c r="G1874" s="130" t="s">
        <v>119</v>
      </c>
    </row>
    <row r="1875" spans="1:9" x14ac:dyDescent="0.15">
      <c r="A1875" s="130">
        <v>1874</v>
      </c>
      <c r="B1875" s="130" t="s">
        <v>8315</v>
      </c>
      <c r="C1875" s="130" t="s">
        <v>18081</v>
      </c>
      <c r="D1875" s="130" t="str">
        <f>VLOOKUP(B1875,managelist_20211101!$B$3:$C$10442,2,FALSE)</f>
        <v>ダブルナット</v>
      </c>
      <c r="E1875" s="130" t="s">
        <v>443</v>
      </c>
      <c r="F1875" s="130" t="s">
        <v>444</v>
      </c>
      <c r="G1875" s="130" t="s">
        <v>2886</v>
      </c>
      <c r="I1875" s="130" t="s">
        <v>381</v>
      </c>
    </row>
    <row r="1876" spans="1:9" x14ac:dyDescent="0.15">
      <c r="A1876" s="130">
        <v>1875</v>
      </c>
      <c r="B1876" s="130" t="s">
        <v>8314</v>
      </c>
      <c r="C1876" s="130" t="s">
        <v>18079</v>
      </c>
      <c r="D1876" s="130" t="str">
        <f>VLOOKUP(B1876,managelist_20211101!$B$3:$C$10442,2,FALSE)</f>
        <v>丁張を基準としたモータグレーダによる路盤工</v>
      </c>
      <c r="E1876" s="130" t="s">
        <v>425</v>
      </c>
      <c r="F1876" s="130" t="s">
        <v>426</v>
      </c>
    </row>
    <row r="1877" spans="1:9" x14ac:dyDescent="0.15">
      <c r="A1877" s="130">
        <v>1876</v>
      </c>
      <c r="B1877" s="130" t="s">
        <v>5104</v>
      </c>
      <c r="C1877" s="130" t="s">
        <v>14308</v>
      </c>
      <c r="D1877" s="130" t="str">
        <f>VLOOKUP(B1877,managelist_20211101!$B$3:$C$10442,2,FALSE)</f>
        <v>落石防護柵(高エネルギー吸収タイプ)</v>
      </c>
      <c r="E1877" s="130" t="s">
        <v>382</v>
      </c>
      <c r="F1877" s="130" t="s">
        <v>2</v>
      </c>
      <c r="G1877" s="130" t="s">
        <v>12028</v>
      </c>
    </row>
    <row r="1878" spans="1:9" x14ac:dyDescent="0.15">
      <c r="A1878" s="130">
        <v>1877</v>
      </c>
      <c r="B1878" s="130" t="s">
        <v>3053</v>
      </c>
      <c r="C1878" s="130" t="s">
        <v>18078</v>
      </c>
      <c r="D1878" s="130" t="str">
        <f>VLOOKUP(B1878,managelist_20211101!$B$3:$C$10442,2,FALSE)</f>
        <v>ガードレール設置工</v>
      </c>
      <c r="E1878" s="130" t="s">
        <v>443</v>
      </c>
      <c r="F1878" s="130" t="s">
        <v>444</v>
      </c>
      <c r="G1878" s="130" t="s">
        <v>2886</v>
      </c>
    </row>
    <row r="1879" spans="1:9" x14ac:dyDescent="0.15">
      <c r="A1879" s="130">
        <v>1878</v>
      </c>
      <c r="B1879" s="130" t="s">
        <v>22479</v>
      </c>
      <c r="C1879" s="130" t="s">
        <v>15860</v>
      </c>
      <c r="D1879" s="130" t="str">
        <f>VLOOKUP(B1879,managelist_20211101!$B$3:$C$10442,2,FALSE)</f>
        <v>白熱投光器(投光器・白熱レフ球 110～300W)</v>
      </c>
      <c r="E1879" s="130" t="s">
        <v>12</v>
      </c>
      <c r="F1879" s="130" t="s">
        <v>150</v>
      </c>
      <c r="I1879" s="130" t="s">
        <v>381</v>
      </c>
    </row>
    <row r="1880" spans="1:9" x14ac:dyDescent="0.15">
      <c r="A1880" s="130">
        <v>1879</v>
      </c>
      <c r="B1880" s="130" t="s">
        <v>4682</v>
      </c>
      <c r="C1880" s="130" t="s">
        <v>13838</v>
      </c>
      <c r="D1880" s="130" t="str">
        <f>VLOOKUP(B1880,managelist_20211101!$B$3:$C$10442,2,FALSE)</f>
        <v>コア応力解放法</v>
      </c>
      <c r="E1880" s="130" t="s">
        <v>127</v>
      </c>
      <c r="F1880" s="130" t="s">
        <v>46</v>
      </c>
      <c r="G1880" s="130" t="s">
        <v>2877</v>
      </c>
      <c r="I1880" s="130" t="s">
        <v>381</v>
      </c>
    </row>
    <row r="1881" spans="1:9" x14ac:dyDescent="0.15">
      <c r="A1881" s="130">
        <v>1880</v>
      </c>
      <c r="B1881" s="130" t="s">
        <v>22480</v>
      </c>
      <c r="C1881" s="130" t="s">
        <v>18076</v>
      </c>
      <c r="D1881" s="130" t="str">
        <f>VLOOKUP(B1881,managelist_20211101!$B$3:$C$10442,2,FALSE)</f>
        <v>鋼管・既製コンクリート杭打工(中掘工)</v>
      </c>
      <c r="E1881" s="130" t="s">
        <v>58</v>
      </c>
      <c r="F1881" s="130" t="s">
        <v>543</v>
      </c>
      <c r="G1881" s="130" t="s">
        <v>2890</v>
      </c>
    </row>
    <row r="1882" spans="1:9" x14ac:dyDescent="0.15">
      <c r="A1882" s="130">
        <v>1881</v>
      </c>
      <c r="B1882" s="130" t="s">
        <v>8313</v>
      </c>
      <c r="C1882" s="130" t="s">
        <v>18074</v>
      </c>
      <c r="D1882" s="130" t="str">
        <f>VLOOKUP(B1882,managelist_20211101!$B$3:$C$10442,2,FALSE)</f>
        <v>張出すアウトリガの橋梁点検車</v>
      </c>
      <c r="E1882" s="130" t="s">
        <v>127</v>
      </c>
      <c r="F1882" s="130" t="s">
        <v>46</v>
      </c>
      <c r="G1882" s="130" t="s">
        <v>413</v>
      </c>
      <c r="I1882" s="130" t="s">
        <v>381</v>
      </c>
    </row>
    <row r="1883" spans="1:9" x14ac:dyDescent="0.15">
      <c r="A1883" s="130">
        <v>1882</v>
      </c>
      <c r="B1883" s="130" t="s">
        <v>3054</v>
      </c>
      <c r="C1883" s="130" t="s">
        <v>18072</v>
      </c>
      <c r="D1883" s="130" t="str">
        <f>VLOOKUP(B1883,managelist_20211101!$B$3:$C$10442,2,FALSE)</f>
        <v>インパクトエコー法</v>
      </c>
      <c r="E1883" s="130" t="s">
        <v>127</v>
      </c>
      <c r="F1883" s="130" t="s">
        <v>46</v>
      </c>
      <c r="G1883" s="130" t="s">
        <v>413</v>
      </c>
    </row>
    <row r="1884" spans="1:9" x14ac:dyDescent="0.15">
      <c r="A1884" s="130">
        <v>1883</v>
      </c>
      <c r="B1884" s="130" t="s">
        <v>22481</v>
      </c>
      <c r="C1884" s="130" t="s">
        <v>13835</v>
      </c>
      <c r="D1884" s="130" t="str">
        <f>VLOOKUP(B1884,managelist_20211101!$B$3:$C$10442,2,FALSE)</f>
        <v>シノ等を使用し手作業による、ボルトの穴合わせ後、番線で仮固定(保持)。</v>
      </c>
      <c r="E1884" s="130" t="s">
        <v>466</v>
      </c>
      <c r="F1884" s="130" t="s">
        <v>122</v>
      </c>
      <c r="I1884" s="130" t="s">
        <v>381</v>
      </c>
    </row>
    <row r="1885" spans="1:9" x14ac:dyDescent="0.15">
      <c r="A1885" s="130">
        <v>1884</v>
      </c>
      <c r="B1885" s="130" t="s">
        <v>22482</v>
      </c>
      <c r="C1885" s="130" t="s">
        <v>18070</v>
      </c>
      <c r="D1885" s="130" t="str">
        <f>VLOOKUP(B1885,managelist_20211101!$B$3:$C$10442,2,FALSE)</f>
        <v>アスファルト盛り上げハンプ</v>
      </c>
      <c r="E1885" s="130" t="s">
        <v>197</v>
      </c>
      <c r="F1885" s="130" t="s">
        <v>150</v>
      </c>
      <c r="I1885" s="130" t="s">
        <v>381</v>
      </c>
    </row>
    <row r="1886" spans="1:9" x14ac:dyDescent="0.15">
      <c r="A1886" s="130">
        <v>1885</v>
      </c>
      <c r="B1886" s="130" t="s">
        <v>22483</v>
      </c>
      <c r="C1886" s="130" t="s">
        <v>14306</v>
      </c>
      <c r="D1886" s="130" t="str">
        <f>VLOOKUP(B1886,managelist_20211101!$B$3:$C$10442,2,FALSE)</f>
        <v>ウィープホール取付</v>
      </c>
      <c r="E1886" s="130" t="s">
        <v>382</v>
      </c>
      <c r="F1886" s="130" t="s">
        <v>331</v>
      </c>
      <c r="G1886" s="130" t="s">
        <v>130</v>
      </c>
      <c r="H1886" s="130" t="s">
        <v>150</v>
      </c>
      <c r="I1886" s="130" t="s">
        <v>381</v>
      </c>
    </row>
    <row r="1887" spans="1:9" x14ac:dyDescent="0.15">
      <c r="A1887" s="130">
        <v>1886</v>
      </c>
      <c r="B1887" s="130" t="s">
        <v>8312</v>
      </c>
      <c r="C1887" s="130" t="s">
        <v>18069</v>
      </c>
      <c r="D1887" s="130" t="str">
        <f>VLOOKUP(B1887,managelist_20211101!$B$3:$C$10442,2,FALSE)</f>
        <v>一般のAE減水剤</v>
      </c>
      <c r="E1887" s="130" t="s">
        <v>11</v>
      </c>
      <c r="F1887" s="130" t="s">
        <v>11</v>
      </c>
      <c r="G1887" s="130" t="s">
        <v>126</v>
      </c>
      <c r="I1887" s="130" t="s">
        <v>381</v>
      </c>
    </row>
    <row r="1888" spans="1:9" x14ac:dyDescent="0.15">
      <c r="A1888" s="130">
        <v>1887</v>
      </c>
      <c r="B1888" s="130" t="s">
        <v>8311</v>
      </c>
      <c r="C1888" s="130" t="s">
        <v>18067</v>
      </c>
      <c r="D1888" s="130" t="str">
        <f>VLOOKUP(B1888,managelist_20211101!$B$3:$C$10442,2,FALSE)</f>
        <v>一般の高性能AE減水剤</v>
      </c>
      <c r="E1888" s="130" t="s">
        <v>11</v>
      </c>
      <c r="F1888" s="130" t="s">
        <v>11</v>
      </c>
      <c r="G1888" s="130" t="s">
        <v>126</v>
      </c>
    </row>
    <row r="1889" spans="1:9" x14ac:dyDescent="0.15">
      <c r="A1889" s="130">
        <v>1888</v>
      </c>
      <c r="B1889" s="130" t="s">
        <v>8310</v>
      </c>
      <c r="C1889" s="130" t="s">
        <v>18066</v>
      </c>
      <c r="D1889" s="130" t="str">
        <f>VLOOKUP(B1889,managelist_20211101!$B$3:$C$10442,2,FALSE)</f>
        <v>鉛含有の固体潤滑剤埋設型無給油軸受</v>
      </c>
      <c r="E1889" s="130" t="s">
        <v>489</v>
      </c>
      <c r="F1889" s="130" t="s">
        <v>12239</v>
      </c>
    </row>
    <row r="1890" spans="1:9" x14ac:dyDescent="0.15">
      <c r="A1890" s="130">
        <v>1889</v>
      </c>
      <c r="B1890" s="130" t="s">
        <v>8309</v>
      </c>
      <c r="C1890" s="130" t="s">
        <v>18064</v>
      </c>
      <c r="D1890" s="130" t="str">
        <f>VLOOKUP(B1890,managelist_20211101!$B$3:$C$10442,2,FALSE)</f>
        <v>ガス切断工法</v>
      </c>
      <c r="E1890" s="130" t="s">
        <v>495</v>
      </c>
      <c r="F1890" s="130" t="s">
        <v>499</v>
      </c>
    </row>
    <row r="1891" spans="1:9" x14ac:dyDescent="0.15">
      <c r="A1891" s="130">
        <v>1890</v>
      </c>
      <c r="B1891" s="130" t="s">
        <v>6479</v>
      </c>
      <c r="C1891" s="130" t="s">
        <v>15858</v>
      </c>
      <c r="D1891" s="130" t="str">
        <f>VLOOKUP(B1891,managelist_20211101!$B$3:$C$10442,2,FALSE)</f>
        <v>埋設型伸縮装置</v>
      </c>
      <c r="E1891" s="130" t="s">
        <v>466</v>
      </c>
      <c r="F1891" s="130" t="s">
        <v>556</v>
      </c>
    </row>
    <row r="1892" spans="1:9" x14ac:dyDescent="0.15">
      <c r="A1892" s="130">
        <v>1891</v>
      </c>
      <c r="B1892" s="130" t="s">
        <v>8308</v>
      </c>
      <c r="C1892" s="130" t="s">
        <v>18062</v>
      </c>
      <c r="D1892" s="130" t="str">
        <f>VLOOKUP(B1892,managelist_20211101!$B$3:$C$10442,2,FALSE)</f>
        <v>ハンマーによる打込み作業</v>
      </c>
      <c r="E1892" s="130" t="s">
        <v>197</v>
      </c>
      <c r="F1892" s="130" t="s">
        <v>200</v>
      </c>
      <c r="G1892" s="130" t="s">
        <v>12206</v>
      </c>
    </row>
    <row r="1893" spans="1:9" x14ac:dyDescent="0.15">
      <c r="A1893" s="130">
        <v>1892</v>
      </c>
      <c r="B1893" s="130" t="s">
        <v>8307</v>
      </c>
      <c r="C1893" s="130" t="s">
        <v>18060</v>
      </c>
      <c r="D1893" s="130" t="str">
        <f>VLOOKUP(B1893,managelist_20211101!$B$3:$C$10442,2,FALSE)</f>
        <v>アルミ補強リブ標識板</v>
      </c>
      <c r="E1893" s="130" t="s">
        <v>443</v>
      </c>
      <c r="F1893" s="130" t="s">
        <v>186</v>
      </c>
    </row>
    <row r="1894" spans="1:9" x14ac:dyDescent="0.15">
      <c r="A1894" s="130">
        <v>1893</v>
      </c>
      <c r="B1894" s="130" t="s">
        <v>8306</v>
      </c>
      <c r="C1894" s="130" t="s">
        <v>18058</v>
      </c>
      <c r="D1894" s="130" t="str">
        <f>VLOOKUP(B1894,managelist_20211101!$B$3:$C$10442,2,FALSE)</f>
        <v>人力はつり工法</v>
      </c>
      <c r="E1894" s="130" t="s">
        <v>197</v>
      </c>
      <c r="F1894" s="130" t="s">
        <v>527</v>
      </c>
      <c r="G1894" s="130" t="s">
        <v>150</v>
      </c>
    </row>
    <row r="1895" spans="1:9" x14ac:dyDescent="0.15">
      <c r="A1895" s="130">
        <v>1894</v>
      </c>
      <c r="B1895" s="130" t="s">
        <v>8305</v>
      </c>
      <c r="C1895" s="130" t="s">
        <v>18056</v>
      </c>
      <c r="D1895" s="130" t="str">
        <f>VLOOKUP(B1895,managelist_20211101!$B$3:$C$10442,2,FALSE)</f>
        <v>無指向性ボアホールレーダ</v>
      </c>
      <c r="E1895" s="130" t="s">
        <v>127</v>
      </c>
      <c r="F1895" s="130" t="s">
        <v>46</v>
      </c>
      <c r="G1895" s="130" t="s">
        <v>413</v>
      </c>
    </row>
    <row r="1896" spans="1:9" x14ac:dyDescent="0.15">
      <c r="A1896" s="130">
        <v>1895</v>
      </c>
      <c r="B1896" s="130" t="s">
        <v>8304</v>
      </c>
      <c r="C1896" s="130" t="s">
        <v>18054</v>
      </c>
      <c r="D1896" s="130" t="str">
        <f>VLOOKUP(B1896,managelist_20211101!$B$3:$C$10442,2,FALSE)</f>
        <v>グラインダーによる砥石研磨</v>
      </c>
      <c r="E1896" s="130" t="s">
        <v>127</v>
      </c>
      <c r="F1896" s="130" t="s">
        <v>46</v>
      </c>
      <c r="G1896" s="130" t="s">
        <v>413</v>
      </c>
    </row>
    <row r="1897" spans="1:9" x14ac:dyDescent="0.15">
      <c r="A1897" s="130">
        <v>1896</v>
      </c>
      <c r="B1897" s="130" t="s">
        <v>8303</v>
      </c>
      <c r="C1897" s="130" t="s">
        <v>18052</v>
      </c>
      <c r="D1897" s="130" t="str">
        <f>VLOOKUP(B1897,managelist_20211101!$B$3:$C$10442,2,FALSE)</f>
        <v>現場警報用気象監視システム</v>
      </c>
      <c r="E1897" s="130" t="s">
        <v>127</v>
      </c>
      <c r="F1897" s="130" t="s">
        <v>1641</v>
      </c>
      <c r="G1897" s="130" t="s">
        <v>12314</v>
      </c>
    </row>
    <row r="1898" spans="1:9" x14ac:dyDescent="0.15">
      <c r="A1898" s="130">
        <v>1897</v>
      </c>
      <c r="B1898" s="130" t="s">
        <v>8302</v>
      </c>
      <c r="C1898" s="130" t="s">
        <v>18050</v>
      </c>
      <c r="D1898" s="130" t="str">
        <f>VLOOKUP(B1898,managelist_20211101!$B$3:$C$10442,2,FALSE)</f>
        <v>レバーブロックを使用し弛み補正を行う技術</v>
      </c>
      <c r="E1898" s="130" t="s">
        <v>466</v>
      </c>
      <c r="F1898" s="130" t="s">
        <v>468</v>
      </c>
      <c r="G1898" s="130" t="s">
        <v>12260</v>
      </c>
    </row>
    <row r="1899" spans="1:9" x14ac:dyDescent="0.15">
      <c r="A1899" s="130">
        <v>1898</v>
      </c>
      <c r="B1899" s="130" t="s">
        <v>8301</v>
      </c>
      <c r="C1899" s="130" t="s">
        <v>18048</v>
      </c>
      <c r="D1899" s="130" t="str">
        <f>VLOOKUP(B1899,managelist_20211101!$B$3:$C$10442,2,FALSE)</f>
        <v>アセチレンガスを使用したガス圧接工</v>
      </c>
      <c r="E1899" s="130" t="s">
        <v>11</v>
      </c>
      <c r="F1899" s="130" t="s">
        <v>11</v>
      </c>
      <c r="G1899" s="130" t="s">
        <v>124</v>
      </c>
      <c r="H1899" s="130" t="s">
        <v>2906</v>
      </c>
    </row>
    <row r="1900" spans="1:9" x14ac:dyDescent="0.15">
      <c r="A1900" s="130">
        <v>1899</v>
      </c>
      <c r="B1900" s="130" t="s">
        <v>8300</v>
      </c>
      <c r="C1900" s="130" t="s">
        <v>18046</v>
      </c>
      <c r="D1900" s="130" t="str">
        <f>VLOOKUP(B1900,managelist_20211101!$B$3:$C$10442,2,FALSE)</f>
        <v>薄層カラー舗装の景観透水性舗装</v>
      </c>
      <c r="E1900" s="130" t="s">
        <v>425</v>
      </c>
      <c r="F1900" s="130" t="s">
        <v>4</v>
      </c>
      <c r="G1900" s="130" t="s">
        <v>4</v>
      </c>
      <c r="H1900" s="130" t="s">
        <v>2901</v>
      </c>
    </row>
    <row r="1901" spans="1:9" x14ac:dyDescent="0.15">
      <c r="A1901" s="130">
        <v>1900</v>
      </c>
      <c r="B1901" s="130" t="s">
        <v>8299</v>
      </c>
      <c r="C1901" s="130" t="s">
        <v>18044</v>
      </c>
      <c r="D1901" s="130" t="str">
        <f>VLOOKUP(B1901,managelist_20211101!$B$3:$C$10442,2,FALSE)</f>
        <v>特殊保温プレートを装着していないフィニッシャ</v>
      </c>
      <c r="E1901" s="130" t="s">
        <v>425</v>
      </c>
      <c r="F1901" s="130" t="s">
        <v>427</v>
      </c>
      <c r="G1901" s="130" t="s">
        <v>427</v>
      </c>
      <c r="H1901" s="130" t="s">
        <v>121</v>
      </c>
    </row>
    <row r="1902" spans="1:9" x14ac:dyDescent="0.15">
      <c r="A1902" s="130">
        <v>1901</v>
      </c>
      <c r="B1902" s="130" t="s">
        <v>3055</v>
      </c>
      <c r="C1902" s="130" t="s">
        <v>18042</v>
      </c>
      <c r="D1902" s="130" t="str">
        <f>VLOOKUP(B1902,managelist_20211101!$B$3:$C$10442,2,FALSE)</f>
        <v>丁張を掛けて構造物の掘削・据付けを行う技術</v>
      </c>
      <c r="E1902" s="130" t="s">
        <v>443</v>
      </c>
      <c r="F1902" s="130" t="s">
        <v>185</v>
      </c>
    </row>
    <row r="1903" spans="1:9" x14ac:dyDescent="0.15">
      <c r="A1903" s="130">
        <v>1902</v>
      </c>
      <c r="B1903" s="130" t="s">
        <v>8298</v>
      </c>
      <c r="C1903" s="130" t="s">
        <v>18040</v>
      </c>
      <c r="D1903" s="130" t="str">
        <f>VLOOKUP(B1903,managelist_20211101!$B$3:$C$10442,2,FALSE)</f>
        <v>プレボーリング工法(PHC杭工法)</v>
      </c>
      <c r="E1903" s="130" t="s">
        <v>58</v>
      </c>
      <c r="F1903" s="130" t="s">
        <v>543</v>
      </c>
      <c r="G1903" s="130" t="s">
        <v>2890</v>
      </c>
      <c r="I1903" s="130" t="s">
        <v>381</v>
      </c>
    </row>
    <row r="1904" spans="1:9" x14ac:dyDescent="0.15">
      <c r="A1904" s="130">
        <v>1903</v>
      </c>
      <c r="B1904" s="130" t="s">
        <v>8297</v>
      </c>
      <c r="C1904" s="130" t="s">
        <v>18038</v>
      </c>
      <c r="D1904" s="130" t="str">
        <f>VLOOKUP(B1904,managelist_20211101!$B$3:$C$10442,2,FALSE)</f>
        <v>安全情報(入坑管理、作業環境濃度)と、電気機器(工事照明、換気装置等)の手動管理・制御</v>
      </c>
      <c r="E1904" s="130" t="s">
        <v>342</v>
      </c>
      <c r="F1904" s="130" t="s">
        <v>390</v>
      </c>
      <c r="G1904" s="130" t="s">
        <v>390</v>
      </c>
      <c r="H1904" s="130" t="s">
        <v>150</v>
      </c>
    </row>
    <row r="1905" spans="1:11" x14ac:dyDescent="0.15">
      <c r="A1905" s="130">
        <v>1904</v>
      </c>
      <c r="B1905" s="130" t="s">
        <v>11304</v>
      </c>
      <c r="C1905" s="130" t="s">
        <v>21357</v>
      </c>
      <c r="D1905" s="130" t="str">
        <f>VLOOKUP(B1905,managelist_20211101!$B$3:$C$10442,2,FALSE)</f>
        <v>現場打ちガードレール基礎</v>
      </c>
      <c r="E1905" s="130" t="s">
        <v>443</v>
      </c>
      <c r="F1905" s="130" t="s">
        <v>444</v>
      </c>
      <c r="G1905" s="130" t="s">
        <v>2886</v>
      </c>
    </row>
    <row r="1906" spans="1:11" x14ac:dyDescent="0.15">
      <c r="A1906" s="130">
        <v>1905</v>
      </c>
      <c r="B1906" s="130" t="s">
        <v>11303</v>
      </c>
      <c r="C1906" s="130" t="s">
        <v>21355</v>
      </c>
      <c r="D1906" s="130" t="str">
        <f>VLOOKUP(B1906,managelist_20211101!$B$3:$C$10442,2,FALSE)</f>
        <v>拡底アンカー工法</v>
      </c>
      <c r="E1906" s="130" t="s">
        <v>382</v>
      </c>
      <c r="F1906" s="130" t="s">
        <v>78</v>
      </c>
      <c r="G1906" s="130" t="s">
        <v>150</v>
      </c>
    </row>
    <row r="1907" spans="1:11" x14ac:dyDescent="0.15">
      <c r="A1907" s="130">
        <v>1906</v>
      </c>
      <c r="B1907" s="130" t="s">
        <v>10547</v>
      </c>
      <c r="C1907" s="130" t="s">
        <v>20488</v>
      </c>
      <c r="D1907" s="130" t="str">
        <f>VLOOKUP(B1907,managelist_20211101!$B$3:$C$10442,2,FALSE)</f>
        <v>アスファルト舗装(t=4cm)</v>
      </c>
      <c r="E1907" s="130" t="s">
        <v>425</v>
      </c>
      <c r="F1907" s="130" t="s">
        <v>4</v>
      </c>
      <c r="G1907" s="130" t="s">
        <v>4</v>
      </c>
      <c r="H1907" s="130" t="s">
        <v>2901</v>
      </c>
    </row>
    <row r="1908" spans="1:11" x14ac:dyDescent="0.15">
      <c r="A1908" s="130">
        <v>1907</v>
      </c>
      <c r="B1908" s="130" t="s">
        <v>10546</v>
      </c>
      <c r="C1908" s="130" t="s">
        <v>20486</v>
      </c>
      <c r="D1908" s="130" t="str">
        <f>VLOOKUP(B1908,managelist_20211101!$B$3:$C$10442,2,FALSE)</f>
        <v>プラスチック製コン(ロングPコン)除去+モルタル充填</v>
      </c>
      <c r="E1908" s="130" t="s">
        <v>11</v>
      </c>
      <c r="F1908" s="130" t="s">
        <v>11</v>
      </c>
      <c r="G1908" s="130" t="s">
        <v>176</v>
      </c>
      <c r="H1908" s="130" t="s">
        <v>2863</v>
      </c>
    </row>
    <row r="1909" spans="1:11" x14ac:dyDescent="0.15">
      <c r="A1909" s="130">
        <v>1908</v>
      </c>
      <c r="B1909" s="130" t="s">
        <v>10545</v>
      </c>
      <c r="C1909" s="130" t="s">
        <v>20484</v>
      </c>
      <c r="D1909" s="130" t="str">
        <f>VLOOKUP(B1909,managelist_20211101!$B$3:$C$10442,2,FALSE)</f>
        <v>セメント系固化材(防塵型)</v>
      </c>
      <c r="E1909" s="130" t="s">
        <v>380</v>
      </c>
      <c r="F1909" s="130" t="s">
        <v>431</v>
      </c>
    </row>
    <row r="1910" spans="1:11" x14ac:dyDescent="0.15">
      <c r="A1910" s="130">
        <v>1909</v>
      </c>
      <c r="B1910" s="130" t="s">
        <v>10544</v>
      </c>
      <c r="C1910" s="130" t="s">
        <v>20482</v>
      </c>
      <c r="D1910" s="130" t="str">
        <f>VLOOKUP(B1910,managelist_20211101!$B$3:$C$10442,2,FALSE)</f>
        <v>ロックボルト付現場吹付法枠工</v>
      </c>
      <c r="E1910" s="130" t="s">
        <v>382</v>
      </c>
      <c r="F1910" s="130" t="s">
        <v>166</v>
      </c>
      <c r="G1910" s="130" t="s">
        <v>407</v>
      </c>
    </row>
    <row r="1911" spans="1:11" x14ac:dyDescent="0.15">
      <c r="A1911" s="130">
        <v>1910</v>
      </c>
      <c r="B1911" s="130" t="s">
        <v>10543</v>
      </c>
      <c r="C1911" s="130" t="s">
        <v>20481</v>
      </c>
      <c r="D1911" s="130" t="str">
        <f>VLOOKUP(B1911,managelist_20211101!$B$3:$C$10442,2,FALSE)</f>
        <v>平板ブロック工</v>
      </c>
      <c r="E1911" s="130" t="s">
        <v>425</v>
      </c>
      <c r="F1911" s="130" t="s">
        <v>3</v>
      </c>
      <c r="G1911" s="130" t="s">
        <v>12178</v>
      </c>
    </row>
    <row r="1912" spans="1:11" x14ac:dyDescent="0.15">
      <c r="A1912" s="130">
        <v>1911</v>
      </c>
      <c r="B1912" s="130" t="s">
        <v>10542</v>
      </c>
      <c r="C1912" s="130" t="s">
        <v>20479</v>
      </c>
      <c r="D1912" s="130" t="str">
        <f>VLOOKUP(B1912,managelist_20211101!$B$3:$C$10442,2,FALSE)</f>
        <v>トータルステーション及びレベルによる道路台帳図作成</v>
      </c>
      <c r="E1912" s="130" t="s">
        <v>127</v>
      </c>
      <c r="F1912" s="130" t="s">
        <v>46</v>
      </c>
      <c r="G1912" s="130" t="s">
        <v>150</v>
      </c>
    </row>
    <row r="1913" spans="1:11" x14ac:dyDescent="0.15">
      <c r="A1913" s="130">
        <v>1912</v>
      </c>
      <c r="B1913" s="130" t="s">
        <v>10541</v>
      </c>
      <c r="C1913" s="130" t="s">
        <v>20476</v>
      </c>
      <c r="D1913" s="130" t="str">
        <f>VLOOKUP(B1913,managelist_20211101!$B$3:$C$10442,2,FALSE)</f>
        <v>コンパネによる仮囲い。</v>
      </c>
      <c r="E1913" s="130" t="s">
        <v>12</v>
      </c>
      <c r="F1913" s="130" t="s">
        <v>150</v>
      </c>
    </row>
    <row r="1914" spans="1:11" x14ac:dyDescent="0.15">
      <c r="A1914" s="130">
        <v>1913</v>
      </c>
      <c r="B1914" s="130" t="s">
        <v>5510</v>
      </c>
      <c r="C1914" s="130" t="s">
        <v>14813</v>
      </c>
      <c r="D1914" s="130" t="str">
        <f>VLOOKUP(B1914,managelist_20211101!$B$3:$C$10442,2,FALSE)</f>
        <v>トータルステーション等による測量とCADソフトによる作図</v>
      </c>
      <c r="E1914" s="130" t="s">
        <v>466</v>
      </c>
      <c r="F1914" s="130" t="s">
        <v>150</v>
      </c>
    </row>
    <row r="1915" spans="1:11" x14ac:dyDescent="0.15">
      <c r="A1915" s="130">
        <v>1914</v>
      </c>
      <c r="B1915" s="130" t="s">
        <v>22484</v>
      </c>
      <c r="C1915" s="130" t="s">
        <v>956</v>
      </c>
      <c r="D1915" s="130" t="str">
        <f>VLOOKUP(B1915,managelist_20211101!$B$3:$C$10442,2,FALSE)</f>
        <v>コンクリート構造物設置工の他に後施工として除草工や舗装欠損部補修工</v>
      </c>
      <c r="E1915" s="130" t="s">
        <v>197</v>
      </c>
      <c r="F1915" s="130" t="s">
        <v>201</v>
      </c>
      <c r="G1915" s="130" t="s">
        <v>397</v>
      </c>
      <c r="H1915" s="130" t="s">
        <v>150</v>
      </c>
    </row>
    <row r="1916" spans="1:11" x14ac:dyDescent="0.15">
      <c r="A1916" s="130">
        <v>1915</v>
      </c>
      <c r="B1916" s="130" t="s">
        <v>6478</v>
      </c>
      <c r="C1916" s="130" t="s">
        <v>15856</v>
      </c>
      <c r="D1916" s="130" t="str">
        <f>VLOOKUP(B1916,managelist_20211101!$B$3:$C$10442,2,FALSE)</f>
        <v>鉄筋コンクリート管機械布設</v>
      </c>
      <c r="E1916" s="130" t="s">
        <v>526</v>
      </c>
      <c r="F1916" s="130" t="s">
        <v>12233</v>
      </c>
      <c r="I1916" s="130" t="s">
        <v>381</v>
      </c>
      <c r="K1916" s="130" t="s">
        <v>381</v>
      </c>
    </row>
    <row r="1917" spans="1:11" x14ac:dyDescent="0.15">
      <c r="A1917" s="130">
        <v>1916</v>
      </c>
      <c r="B1917" s="130" t="s">
        <v>6477</v>
      </c>
      <c r="C1917" s="130" t="s">
        <v>15854</v>
      </c>
      <c r="D1917" s="130" t="str">
        <f>VLOOKUP(B1917,managelist_20211101!$B$3:$C$10442,2,FALSE)</f>
        <v>普通鋼製リング付タイヤチェーン</v>
      </c>
      <c r="E1917" s="130" t="s">
        <v>1634</v>
      </c>
      <c r="F1917" s="130" t="s">
        <v>1634</v>
      </c>
    </row>
    <row r="1918" spans="1:11" x14ac:dyDescent="0.15">
      <c r="A1918" s="130">
        <v>1917</v>
      </c>
      <c r="B1918" s="130" t="s">
        <v>22485</v>
      </c>
      <c r="C1918" s="130" t="s">
        <v>15851</v>
      </c>
      <c r="D1918" s="130" t="str">
        <f>VLOOKUP(B1918,managelist_20211101!$B$3:$C$10442,2,FALSE)</f>
        <v>2次元CAD</v>
      </c>
      <c r="E1918" s="130" t="s">
        <v>538</v>
      </c>
      <c r="F1918" s="130" t="s">
        <v>150</v>
      </c>
    </row>
    <row r="1919" spans="1:11" x14ac:dyDescent="0.15">
      <c r="A1919" s="130">
        <v>1918</v>
      </c>
      <c r="B1919" s="130" t="s">
        <v>22486</v>
      </c>
      <c r="C1919" s="130" t="s">
        <v>15849</v>
      </c>
      <c r="D1919" s="130" t="str">
        <f>VLOOKUP(B1919,managelist_20211101!$B$3:$C$10442,2,FALSE)</f>
        <v>測定者による騒音振動測定</v>
      </c>
      <c r="E1919" s="130" t="s">
        <v>72</v>
      </c>
      <c r="F1919" s="130" t="s">
        <v>577</v>
      </c>
      <c r="I1919" s="130" t="s">
        <v>381</v>
      </c>
    </row>
    <row r="1920" spans="1:11" x14ac:dyDescent="0.15">
      <c r="A1920" s="130">
        <v>1919</v>
      </c>
      <c r="B1920" s="130" t="s">
        <v>3056</v>
      </c>
      <c r="C1920" s="130" t="s">
        <v>15848</v>
      </c>
      <c r="D1920" s="130" t="str">
        <f>VLOOKUP(B1920,managelist_20211101!$B$3:$C$10442,2,FALSE)</f>
        <v>ブラスト工法</v>
      </c>
      <c r="E1920" s="130" t="s">
        <v>197</v>
      </c>
      <c r="F1920" s="130" t="s">
        <v>200</v>
      </c>
      <c r="G1920" s="130" t="s">
        <v>2832</v>
      </c>
      <c r="I1920" s="130" t="s">
        <v>381</v>
      </c>
    </row>
    <row r="1921" spans="1:9" x14ac:dyDescent="0.15">
      <c r="A1921" s="130">
        <v>1920</v>
      </c>
      <c r="B1921" s="130" t="s">
        <v>3057</v>
      </c>
      <c r="C1921" s="130" t="s">
        <v>13833</v>
      </c>
      <c r="D1921" s="130" t="str">
        <f>VLOOKUP(B1921,managelist_20211101!$B$3:$C$10442,2,FALSE)</f>
        <v>鉄筋工がバラ鉄筋を現場で配筋し、その交点を人力で結束する作業</v>
      </c>
      <c r="E1921" s="130" t="s">
        <v>425</v>
      </c>
      <c r="F1921" s="130" t="s">
        <v>428</v>
      </c>
      <c r="G1921" s="130" t="s">
        <v>428</v>
      </c>
      <c r="H1921" s="130" t="s">
        <v>121</v>
      </c>
      <c r="I1921" s="130" t="s">
        <v>381</v>
      </c>
    </row>
    <row r="1922" spans="1:9" x14ac:dyDescent="0.15">
      <c r="A1922" s="130">
        <v>1921</v>
      </c>
      <c r="B1922" s="130" t="s">
        <v>4681</v>
      </c>
      <c r="C1922" s="130" t="s">
        <v>13831</v>
      </c>
      <c r="D1922" s="130" t="str">
        <f>VLOOKUP(B1922,managelist_20211101!$B$3:$C$10442,2,FALSE)</f>
        <v>自由勾配側溝(B300×H400排水舗装対応型)</v>
      </c>
      <c r="E1922" s="130" t="s">
        <v>382</v>
      </c>
      <c r="F1922" s="130" t="s">
        <v>331</v>
      </c>
      <c r="G1922" s="130" t="s">
        <v>2834</v>
      </c>
      <c r="H1922" s="130" t="s">
        <v>12039</v>
      </c>
      <c r="I1922" s="130" t="s">
        <v>381</v>
      </c>
    </row>
    <row r="1923" spans="1:9" x14ac:dyDescent="0.15">
      <c r="A1923" s="130">
        <v>1922</v>
      </c>
      <c r="B1923" s="130" t="s">
        <v>8296</v>
      </c>
      <c r="C1923" s="130" t="s">
        <v>18036</v>
      </c>
      <c r="D1923" s="130" t="str">
        <f>VLOOKUP(B1923,managelist_20211101!$B$3:$C$10442,2,FALSE)</f>
        <v>耐雷トランス</v>
      </c>
      <c r="E1923" s="130" t="s">
        <v>54</v>
      </c>
      <c r="F1923" s="130" t="s">
        <v>175</v>
      </c>
      <c r="G1923" s="130" t="s">
        <v>2897</v>
      </c>
    </row>
    <row r="1924" spans="1:9" x14ac:dyDescent="0.15">
      <c r="A1924" s="130">
        <v>1923</v>
      </c>
      <c r="B1924" s="130" t="s">
        <v>22487</v>
      </c>
      <c r="C1924" s="130" t="s">
        <v>14304</v>
      </c>
      <c r="D1924" s="130" t="str">
        <f>VLOOKUP(B1924,managelist_20211101!$B$3:$C$10442,2,FALSE)</f>
        <v>道路トンネル点検時の近接目視、打音検査、スケッチ、写真撮影</v>
      </c>
      <c r="E1924" s="130" t="s">
        <v>127</v>
      </c>
      <c r="F1924" s="130" t="s">
        <v>46</v>
      </c>
      <c r="G1924" s="130" t="s">
        <v>413</v>
      </c>
    </row>
    <row r="1925" spans="1:9" x14ac:dyDescent="0.15">
      <c r="A1925" s="130">
        <v>1924</v>
      </c>
      <c r="B1925" s="130" t="s">
        <v>3058</v>
      </c>
      <c r="C1925" s="130" t="s">
        <v>14302</v>
      </c>
      <c r="D1925" s="130" t="str">
        <f>VLOOKUP(B1925,managelist_20211101!$B$3:$C$10442,2,FALSE)</f>
        <v>区画線塗り替え判定ソフトウエア</v>
      </c>
      <c r="E1925" s="130" t="s">
        <v>443</v>
      </c>
      <c r="F1925" s="130" t="s">
        <v>551</v>
      </c>
      <c r="I1925" s="130" t="s">
        <v>381</v>
      </c>
    </row>
    <row r="1926" spans="1:9" x14ac:dyDescent="0.15">
      <c r="A1926" s="130">
        <v>1925</v>
      </c>
      <c r="B1926" s="130" t="s">
        <v>8295</v>
      </c>
      <c r="C1926" s="130" t="s">
        <v>18034</v>
      </c>
      <c r="D1926" s="130" t="str">
        <f>VLOOKUP(B1926,managelist_20211101!$B$3:$C$10442,2,FALSE)</f>
        <v>新規架替え工法</v>
      </c>
      <c r="E1926" s="130" t="s">
        <v>382</v>
      </c>
      <c r="F1926" s="130" t="s">
        <v>331</v>
      </c>
      <c r="G1926" s="130" t="s">
        <v>2829</v>
      </c>
      <c r="H1926" s="130" t="s">
        <v>2831</v>
      </c>
      <c r="I1926" s="130" t="s">
        <v>381</v>
      </c>
    </row>
    <row r="1927" spans="1:9" x14ac:dyDescent="0.15">
      <c r="A1927" s="130">
        <v>1926</v>
      </c>
      <c r="B1927" s="130" t="s">
        <v>8294</v>
      </c>
      <c r="C1927" s="130" t="s">
        <v>18032</v>
      </c>
      <c r="D1927" s="130" t="str">
        <f>VLOOKUP(B1927,managelist_20211101!$B$3:$C$10442,2,FALSE)</f>
        <v>鉄筋かぶりを増厚したプレキャストコンクリート製品</v>
      </c>
      <c r="E1927" s="130" t="s">
        <v>382</v>
      </c>
      <c r="F1927" s="130" t="s">
        <v>331</v>
      </c>
      <c r="G1927" s="130" t="s">
        <v>2829</v>
      </c>
      <c r="H1927" s="130" t="s">
        <v>2831</v>
      </c>
    </row>
    <row r="1928" spans="1:9" x14ac:dyDescent="0.15">
      <c r="A1928" s="130">
        <v>1927</v>
      </c>
      <c r="B1928" s="130" t="s">
        <v>8293</v>
      </c>
      <c r="C1928" s="130" t="s">
        <v>18031</v>
      </c>
      <c r="D1928" s="130" t="str">
        <f>VLOOKUP(B1928,managelist_20211101!$B$3:$C$10442,2,FALSE)</f>
        <v>内照式標示板</v>
      </c>
      <c r="E1928" s="130" t="s">
        <v>443</v>
      </c>
      <c r="F1928" s="130" t="s">
        <v>185</v>
      </c>
    </row>
    <row r="1929" spans="1:9" x14ac:dyDescent="0.15">
      <c r="A1929" s="130">
        <v>1928</v>
      </c>
      <c r="B1929" s="130" t="s">
        <v>8292</v>
      </c>
      <c r="C1929" s="130" t="s">
        <v>18030</v>
      </c>
      <c r="D1929" s="130" t="str">
        <f>VLOOKUP(B1929,managelist_20211101!$B$3:$C$10442,2,FALSE)</f>
        <v>排水桝と排水管による排水処理</v>
      </c>
      <c r="E1929" s="130" t="s">
        <v>466</v>
      </c>
      <c r="F1929" s="130" t="s">
        <v>550</v>
      </c>
    </row>
    <row r="1930" spans="1:9" x14ac:dyDescent="0.15">
      <c r="A1930" s="130">
        <v>1929</v>
      </c>
      <c r="B1930" s="130" t="s">
        <v>8290</v>
      </c>
      <c r="C1930" s="130" t="s">
        <v>18027</v>
      </c>
      <c r="D1930" s="130" t="str">
        <f>VLOOKUP(B1930,managelist_20211101!$B$3:$C$10442,2,FALSE)</f>
        <v>現場で天端や側面に反射板を接着する歩車道境界ブロック</v>
      </c>
      <c r="E1930" s="130" t="s">
        <v>197</v>
      </c>
      <c r="F1930" s="130" t="s">
        <v>150</v>
      </c>
    </row>
    <row r="1931" spans="1:9" x14ac:dyDescent="0.15">
      <c r="A1931" s="130">
        <v>1930</v>
      </c>
      <c r="B1931" s="130" t="s">
        <v>23534</v>
      </c>
      <c r="C1931" s="130" t="s">
        <v>23535</v>
      </c>
      <c r="D1931" s="130" t="e">
        <f>VLOOKUP(B1931,managelist_20211101!$B$3:$C$10442,2,FALSE)</f>
        <v>#N/A</v>
      </c>
      <c r="E1931" s="130" t="s">
        <v>57</v>
      </c>
      <c r="F1931" s="130" t="s">
        <v>425</v>
      </c>
      <c r="G1931" s="130" t="s">
        <v>150</v>
      </c>
    </row>
    <row r="1932" spans="1:9" x14ac:dyDescent="0.15">
      <c r="A1932" s="130">
        <v>1931</v>
      </c>
      <c r="B1932" s="130" t="s">
        <v>8289</v>
      </c>
      <c r="C1932" s="130" t="s">
        <v>18025</v>
      </c>
      <c r="D1932" s="130" t="str">
        <f>VLOOKUP(B1932,managelist_20211101!$B$3:$C$10442,2,FALSE)</f>
        <v>塗膜はく離材による塗膜除去工法</v>
      </c>
      <c r="E1932" s="130" t="s">
        <v>197</v>
      </c>
      <c r="F1932" s="130" t="s">
        <v>200</v>
      </c>
      <c r="G1932" s="130" t="s">
        <v>150</v>
      </c>
    </row>
    <row r="1933" spans="1:9" x14ac:dyDescent="0.15">
      <c r="A1933" s="130">
        <v>1932</v>
      </c>
      <c r="B1933" s="130" t="s">
        <v>8288</v>
      </c>
      <c r="C1933" s="130" t="s">
        <v>18023</v>
      </c>
      <c r="D1933" s="130" t="str">
        <f>VLOOKUP(B1933,managelist_20211101!$B$3:$C$10442,2,FALSE)</f>
        <v>テストハンマー(リバウンドハンマー)</v>
      </c>
      <c r="E1933" s="130" t="s">
        <v>127</v>
      </c>
      <c r="F1933" s="130" t="s">
        <v>46</v>
      </c>
      <c r="G1933" s="130" t="s">
        <v>413</v>
      </c>
    </row>
    <row r="1934" spans="1:9" x14ac:dyDescent="0.15">
      <c r="A1934" s="130">
        <v>1933</v>
      </c>
      <c r="B1934" s="130" t="s">
        <v>8287</v>
      </c>
      <c r="C1934" s="130" t="s">
        <v>18021</v>
      </c>
      <c r="D1934" s="130" t="str">
        <f>VLOOKUP(B1934,managelist_20211101!$B$3:$C$10442,2,FALSE)</f>
        <v>鉄筋径より小さいネジ径のアンカー</v>
      </c>
      <c r="E1934" s="130" t="s">
        <v>197</v>
      </c>
      <c r="F1934" s="130" t="s">
        <v>200</v>
      </c>
      <c r="G1934" s="130" t="s">
        <v>150</v>
      </c>
    </row>
    <row r="1935" spans="1:9" x14ac:dyDescent="0.15">
      <c r="A1935" s="130">
        <v>1934</v>
      </c>
      <c r="B1935" s="130" t="s">
        <v>5103</v>
      </c>
      <c r="C1935" s="130" t="s">
        <v>14301</v>
      </c>
      <c r="D1935" s="130" t="str">
        <f>VLOOKUP(B1935,managelist_20211101!$B$3:$C$10442,2,FALSE)</f>
        <v>コンクリートブロック積工</v>
      </c>
      <c r="E1935" s="130" t="s">
        <v>382</v>
      </c>
      <c r="F1935" s="130" t="s">
        <v>2</v>
      </c>
      <c r="G1935" s="130" t="s">
        <v>2826</v>
      </c>
      <c r="H1935" s="130" t="s">
        <v>2827</v>
      </c>
    </row>
    <row r="1936" spans="1:9" x14ac:dyDescent="0.15">
      <c r="A1936" s="130">
        <v>1935</v>
      </c>
      <c r="B1936" s="130" t="s">
        <v>23536</v>
      </c>
      <c r="C1936" s="130" t="s">
        <v>14299</v>
      </c>
      <c r="D1936" s="130" t="e">
        <f>VLOOKUP(B1936,managelist_20211101!$B$3:$C$10442,2,FALSE)</f>
        <v>#N/A</v>
      </c>
      <c r="E1936" s="130" t="s">
        <v>57</v>
      </c>
      <c r="F1936" s="130" t="s">
        <v>514</v>
      </c>
      <c r="G1936" s="130" t="s">
        <v>2911</v>
      </c>
      <c r="H1936" s="130" t="s">
        <v>2912</v>
      </c>
    </row>
    <row r="1937" spans="1:9" x14ac:dyDescent="0.15">
      <c r="A1937" s="130">
        <v>1936</v>
      </c>
      <c r="B1937" s="130" t="s">
        <v>3059</v>
      </c>
      <c r="C1937" s="130" t="s">
        <v>14297</v>
      </c>
      <c r="D1937" s="130" t="str">
        <f>VLOOKUP(B1937,managelist_20211101!$B$3:$C$10442,2,FALSE)</f>
        <v>番線等を用いた鋼製布板の固定</v>
      </c>
      <c r="E1937" s="130" t="s">
        <v>12</v>
      </c>
      <c r="F1937" s="130" t="s">
        <v>15</v>
      </c>
      <c r="G1937" s="130" t="s">
        <v>2881</v>
      </c>
    </row>
    <row r="1938" spans="1:9" x14ac:dyDescent="0.15">
      <c r="A1938" s="130">
        <v>1937</v>
      </c>
      <c r="B1938" s="130" t="s">
        <v>23537</v>
      </c>
      <c r="C1938" s="130" t="s">
        <v>23538</v>
      </c>
      <c r="D1938" s="130" t="e">
        <f>VLOOKUP(B1938,managelist_20211101!$B$3:$C$10442,2,FALSE)</f>
        <v>#N/A</v>
      </c>
      <c r="E1938" s="130" t="s">
        <v>57</v>
      </c>
      <c r="F1938" s="130" t="s">
        <v>533</v>
      </c>
      <c r="G1938" s="130" t="s">
        <v>533</v>
      </c>
      <c r="I1938" s="130" t="s">
        <v>381</v>
      </c>
    </row>
    <row r="1939" spans="1:9" x14ac:dyDescent="0.15">
      <c r="A1939" s="130">
        <v>1938</v>
      </c>
      <c r="B1939" s="130" t="s">
        <v>3060</v>
      </c>
      <c r="C1939" s="130" t="s">
        <v>22006</v>
      </c>
      <c r="D1939" s="130" t="e">
        <f>VLOOKUP(B1939,managelist_20211101!$B$3:$C$10442,2,FALSE)</f>
        <v>#N/A</v>
      </c>
      <c r="E1939" s="130" t="s">
        <v>57</v>
      </c>
      <c r="F1939" s="130" t="s">
        <v>12</v>
      </c>
      <c r="G1939" s="130" t="s">
        <v>22007</v>
      </c>
      <c r="H1939" s="130" t="s">
        <v>22008</v>
      </c>
    </row>
    <row r="1940" spans="1:9" x14ac:dyDescent="0.15">
      <c r="A1940" s="130">
        <v>1939</v>
      </c>
      <c r="B1940" s="130" t="s">
        <v>23539</v>
      </c>
      <c r="C1940" s="130" t="s">
        <v>23540</v>
      </c>
      <c r="D1940" s="130" t="e">
        <f>VLOOKUP(B1940,managelist_20211101!$B$3:$C$10442,2,FALSE)</f>
        <v>#N/A</v>
      </c>
      <c r="E1940" s="130" t="s">
        <v>57</v>
      </c>
      <c r="F1940" s="130" t="s">
        <v>533</v>
      </c>
      <c r="G1940" s="130" t="s">
        <v>533</v>
      </c>
      <c r="I1940" s="130" t="s">
        <v>381</v>
      </c>
    </row>
    <row r="1941" spans="1:9" x14ac:dyDescent="0.15">
      <c r="A1941" s="130">
        <v>1940</v>
      </c>
      <c r="B1941" s="130" t="s">
        <v>23541</v>
      </c>
      <c r="C1941" s="130" t="s">
        <v>23542</v>
      </c>
      <c r="D1941" s="130" t="e">
        <f>VLOOKUP(B1941,managelist_20211101!$B$3:$C$10442,2,FALSE)</f>
        <v>#N/A</v>
      </c>
      <c r="E1941" s="130" t="s">
        <v>57</v>
      </c>
      <c r="F1941" s="130" t="s">
        <v>22327</v>
      </c>
      <c r="G1941" s="130" t="s">
        <v>22371</v>
      </c>
      <c r="H1941" s="130" t="s">
        <v>22285</v>
      </c>
    </row>
    <row r="1942" spans="1:9" x14ac:dyDescent="0.15">
      <c r="A1942" s="130">
        <v>1941</v>
      </c>
      <c r="B1942" s="130" t="s">
        <v>23543</v>
      </c>
      <c r="C1942" s="130" t="s">
        <v>23544</v>
      </c>
      <c r="D1942" s="130" t="e">
        <f>VLOOKUP(B1942,managelist_20211101!$B$3:$C$10442,2,FALSE)</f>
        <v>#N/A</v>
      </c>
      <c r="E1942" s="130" t="s">
        <v>57</v>
      </c>
      <c r="F1942" s="130" t="s">
        <v>2909</v>
      </c>
      <c r="G1942" s="130" t="s">
        <v>390</v>
      </c>
      <c r="H1942" s="130" t="s">
        <v>2850</v>
      </c>
    </row>
    <row r="1943" spans="1:9" x14ac:dyDescent="0.15">
      <c r="A1943" s="130">
        <v>1942</v>
      </c>
      <c r="B1943" s="130" t="s">
        <v>23545</v>
      </c>
      <c r="C1943" s="130" t="s">
        <v>23546</v>
      </c>
      <c r="D1943" s="130" t="e">
        <f>VLOOKUP(B1943,managelist_20211101!$B$3:$C$10442,2,FALSE)</f>
        <v>#N/A</v>
      </c>
      <c r="E1943" s="130" t="s">
        <v>57</v>
      </c>
      <c r="F1943" s="130" t="s">
        <v>2907</v>
      </c>
      <c r="G1943" s="130" t="s">
        <v>46</v>
      </c>
    </row>
    <row r="1944" spans="1:9" x14ac:dyDescent="0.15">
      <c r="A1944" s="130">
        <v>1943</v>
      </c>
      <c r="B1944" s="130" t="s">
        <v>23547</v>
      </c>
      <c r="C1944" s="130" t="s">
        <v>23548</v>
      </c>
      <c r="D1944" s="130" t="e">
        <f>VLOOKUP(B1944,managelist_20211101!$B$3:$C$10442,2,FALSE)</f>
        <v>#N/A</v>
      </c>
      <c r="E1944" s="130" t="s">
        <v>57</v>
      </c>
      <c r="F1944" s="130" t="s">
        <v>425</v>
      </c>
      <c r="G1944" s="130" t="s">
        <v>427</v>
      </c>
      <c r="H1944" s="130" t="s">
        <v>22282</v>
      </c>
    </row>
    <row r="1945" spans="1:9" x14ac:dyDescent="0.15">
      <c r="A1945" s="130">
        <v>1944</v>
      </c>
      <c r="B1945" s="130" t="s">
        <v>10540</v>
      </c>
      <c r="C1945" s="130" t="s">
        <v>20474</v>
      </c>
      <c r="D1945" s="130" t="str">
        <f>VLOOKUP(B1945,managelist_20211101!$B$3:$C$10442,2,FALSE)</f>
        <v>現場吹付法枠工(200×200)</v>
      </c>
      <c r="E1945" s="130" t="s">
        <v>382</v>
      </c>
      <c r="F1945" s="130" t="s">
        <v>166</v>
      </c>
      <c r="G1945" s="130" t="s">
        <v>2867</v>
      </c>
      <c r="H1945" s="130" t="s">
        <v>2059</v>
      </c>
    </row>
    <row r="1946" spans="1:9" x14ac:dyDescent="0.15">
      <c r="A1946" s="130">
        <v>1945</v>
      </c>
      <c r="B1946" s="130" t="s">
        <v>1564</v>
      </c>
      <c r="C1946" s="130" t="s">
        <v>1007</v>
      </c>
      <c r="D1946" s="130" t="str">
        <f>VLOOKUP(B1946,managelist_20211101!$B$3:$C$10442,2,FALSE)</f>
        <v>交通誘導員の配置</v>
      </c>
      <c r="E1946" s="130" t="s">
        <v>49</v>
      </c>
      <c r="F1946" s="130" t="s">
        <v>1642</v>
      </c>
    </row>
    <row r="1947" spans="1:9" x14ac:dyDescent="0.15">
      <c r="A1947" s="130">
        <v>1946</v>
      </c>
      <c r="B1947" s="130" t="s">
        <v>3061</v>
      </c>
      <c r="C1947" s="130" t="s">
        <v>20472</v>
      </c>
      <c r="D1947" s="130" t="str">
        <f>VLOOKUP(B1947,managelist_20211101!$B$3:$C$10442,2,FALSE)</f>
        <v>単管と自在ステップを使用した仮設昇降足場</v>
      </c>
      <c r="E1947" s="130" t="s">
        <v>12</v>
      </c>
      <c r="F1947" s="130" t="s">
        <v>14</v>
      </c>
      <c r="I1947" s="130" t="s">
        <v>381</v>
      </c>
    </row>
    <row r="1948" spans="1:9" x14ac:dyDescent="0.15">
      <c r="A1948" s="130">
        <v>1947</v>
      </c>
      <c r="B1948" s="130" t="s">
        <v>10539</v>
      </c>
      <c r="C1948" s="130" t="s">
        <v>20470</v>
      </c>
      <c r="D1948" s="130" t="str">
        <f>VLOOKUP(B1948,managelist_20211101!$B$3:$C$10442,2,FALSE)</f>
        <v>支柱地際の掘削による埋設部分の腐食状況調査</v>
      </c>
      <c r="E1948" s="130" t="s">
        <v>127</v>
      </c>
      <c r="F1948" s="130" t="s">
        <v>46</v>
      </c>
      <c r="G1948" s="130" t="s">
        <v>413</v>
      </c>
      <c r="I1948" s="130" t="s">
        <v>381</v>
      </c>
    </row>
    <row r="1949" spans="1:9" x14ac:dyDescent="0.15">
      <c r="A1949" s="130">
        <v>1948</v>
      </c>
      <c r="B1949" s="130" t="s">
        <v>10538</v>
      </c>
      <c r="C1949" s="130" t="s">
        <v>20468</v>
      </c>
      <c r="D1949" s="130" t="str">
        <f>VLOOKUP(B1949,managelist_20211101!$B$3:$C$10442,2,FALSE)</f>
        <v>塗替塗装(Rc-Ⅲ)</v>
      </c>
      <c r="E1949" s="130" t="s">
        <v>197</v>
      </c>
      <c r="F1949" s="130" t="s">
        <v>200</v>
      </c>
      <c r="G1949" s="130" t="s">
        <v>2832</v>
      </c>
    </row>
    <row r="1950" spans="1:9" x14ac:dyDescent="0.15">
      <c r="A1950" s="130">
        <v>1949</v>
      </c>
      <c r="B1950" s="130" t="s">
        <v>3062</v>
      </c>
      <c r="C1950" s="130" t="s">
        <v>20466</v>
      </c>
      <c r="D1950" s="130" t="str">
        <f>VLOOKUP(B1950,managelist_20211101!$B$3:$C$10442,2,FALSE)</f>
        <v>熱収縮性チューブ</v>
      </c>
      <c r="E1950" s="130" t="s">
        <v>11</v>
      </c>
      <c r="F1950" s="130" t="s">
        <v>11</v>
      </c>
      <c r="G1950" s="130" t="s">
        <v>124</v>
      </c>
      <c r="H1950" s="130" t="s">
        <v>124</v>
      </c>
    </row>
    <row r="1951" spans="1:9" x14ac:dyDescent="0.15">
      <c r="A1951" s="130">
        <v>1950</v>
      </c>
      <c r="B1951" s="130" t="s">
        <v>10537</v>
      </c>
      <c r="C1951" s="130" t="s">
        <v>20464</v>
      </c>
      <c r="D1951" s="130" t="str">
        <f>VLOOKUP(B1951,managelist_20211101!$B$3:$C$10442,2,FALSE)</f>
        <v>LED道路照明器具の交換</v>
      </c>
      <c r="E1951" s="130" t="s">
        <v>54</v>
      </c>
      <c r="F1951" s="130" t="s">
        <v>55</v>
      </c>
      <c r="G1951" s="130" t="s">
        <v>2883</v>
      </c>
      <c r="I1951" s="130" t="s">
        <v>381</v>
      </c>
    </row>
    <row r="1952" spans="1:9" x14ac:dyDescent="0.15">
      <c r="A1952" s="130">
        <v>1951</v>
      </c>
      <c r="B1952" s="130" t="s">
        <v>23549</v>
      </c>
      <c r="C1952" s="130" t="s">
        <v>23550</v>
      </c>
      <c r="D1952" s="130" t="e">
        <f>VLOOKUP(B1952,managelist_20211101!$B$3:$C$10442,2,FALSE)</f>
        <v>#N/A</v>
      </c>
      <c r="E1952" s="130" t="s">
        <v>57</v>
      </c>
      <c r="F1952" s="130" t="s">
        <v>150</v>
      </c>
    </row>
    <row r="1953" spans="1:9" x14ac:dyDescent="0.15">
      <c r="A1953" s="130">
        <v>1952</v>
      </c>
      <c r="B1953" s="130" t="s">
        <v>23551</v>
      </c>
      <c r="C1953" s="130" t="s">
        <v>23552</v>
      </c>
      <c r="D1953" s="130" t="e">
        <f>VLOOKUP(B1953,managelist_20211101!$B$3:$C$10442,2,FALSE)</f>
        <v>#N/A</v>
      </c>
      <c r="E1953" s="130" t="s">
        <v>57</v>
      </c>
      <c r="F1953" s="130" t="s">
        <v>506</v>
      </c>
      <c r="G1953" s="130" t="s">
        <v>2920</v>
      </c>
      <c r="H1953" s="130" t="s">
        <v>2921</v>
      </c>
    </row>
    <row r="1954" spans="1:9" x14ac:dyDescent="0.15">
      <c r="A1954" s="130">
        <v>1953</v>
      </c>
      <c r="B1954" s="130" t="s">
        <v>23553</v>
      </c>
      <c r="C1954" s="130" t="s">
        <v>23554</v>
      </c>
      <c r="D1954" s="130" t="e">
        <f>VLOOKUP(B1954,managelist_20211101!$B$3:$C$10442,2,FALSE)</f>
        <v>#N/A</v>
      </c>
      <c r="E1954" s="130" t="s">
        <v>57</v>
      </c>
      <c r="F1954" s="130" t="s">
        <v>207</v>
      </c>
      <c r="G1954" s="130" t="s">
        <v>390</v>
      </c>
      <c r="H1954" s="130" t="s">
        <v>171</v>
      </c>
    </row>
    <row r="1955" spans="1:9" x14ac:dyDescent="0.15">
      <c r="A1955" s="130">
        <v>1954</v>
      </c>
      <c r="B1955" s="130" t="s">
        <v>23555</v>
      </c>
      <c r="C1955" s="130" t="s">
        <v>23556</v>
      </c>
      <c r="D1955" s="130" t="e">
        <f>VLOOKUP(B1955,managelist_20211101!$B$3:$C$10442,2,FALSE)</f>
        <v>#N/A</v>
      </c>
      <c r="E1955" s="130" t="s">
        <v>57</v>
      </c>
      <c r="F1955" s="130" t="s">
        <v>514</v>
      </c>
      <c r="G1955" s="130" t="s">
        <v>2911</v>
      </c>
      <c r="H1955" s="130" t="s">
        <v>2912</v>
      </c>
    </row>
    <row r="1956" spans="1:9" x14ac:dyDescent="0.15">
      <c r="A1956" s="130">
        <v>1955</v>
      </c>
      <c r="B1956" s="130" t="s">
        <v>3063</v>
      </c>
      <c r="C1956" s="130" t="s">
        <v>18019</v>
      </c>
      <c r="D1956" s="130" t="str">
        <f>VLOOKUP(B1956,managelist_20211101!$B$3:$C$10442,2,FALSE)</f>
        <v>モルタル・コンクリート塗り継ぎ用エポキシ樹脂系接着剤</v>
      </c>
      <c r="E1956" s="130" t="s">
        <v>466</v>
      </c>
      <c r="F1956" s="130" t="s">
        <v>469</v>
      </c>
    </row>
    <row r="1957" spans="1:9" x14ac:dyDescent="0.15">
      <c r="A1957" s="130">
        <v>1956</v>
      </c>
      <c r="B1957" s="130" t="s">
        <v>8286</v>
      </c>
      <c r="C1957" s="130" t="s">
        <v>18017</v>
      </c>
      <c r="D1957" s="130" t="str">
        <f>VLOOKUP(B1957,managelist_20211101!$B$3:$C$10442,2,FALSE)</f>
        <v>電磁誘導、電磁波レーダ法によるかぶり厚計測</v>
      </c>
      <c r="E1957" s="130" t="s">
        <v>127</v>
      </c>
      <c r="F1957" s="130" t="s">
        <v>46</v>
      </c>
      <c r="G1957" s="130" t="s">
        <v>413</v>
      </c>
      <c r="I1957" s="130" t="s">
        <v>381</v>
      </c>
    </row>
    <row r="1958" spans="1:9" x14ac:dyDescent="0.15">
      <c r="A1958" s="130">
        <v>1957</v>
      </c>
      <c r="B1958" s="130" t="s">
        <v>8285</v>
      </c>
      <c r="C1958" s="130" t="s">
        <v>18016</v>
      </c>
      <c r="D1958" s="130" t="str">
        <f>VLOOKUP(B1958,managelist_20211101!$B$3:$C$10442,2,FALSE)</f>
        <v>掘削除去工法</v>
      </c>
      <c r="E1958" s="130" t="s">
        <v>72</v>
      </c>
      <c r="F1958" s="130" t="s">
        <v>150</v>
      </c>
    </row>
    <row r="1959" spans="1:9" x14ac:dyDescent="0.15">
      <c r="A1959" s="130">
        <v>1958</v>
      </c>
      <c r="B1959" s="130" t="s">
        <v>8284</v>
      </c>
      <c r="C1959" s="130" t="s">
        <v>18014</v>
      </c>
      <c r="D1959" s="130" t="str">
        <f>VLOOKUP(B1959,managelist_20211101!$B$3:$C$10442,2,FALSE)</f>
        <v>孔内傾斜計等の電気方式による移動変形調査</v>
      </c>
      <c r="E1959" s="130" t="s">
        <v>54</v>
      </c>
      <c r="F1959" s="130" t="s">
        <v>56</v>
      </c>
      <c r="G1959" s="130" t="s">
        <v>2865</v>
      </c>
      <c r="H1959" s="130" t="s">
        <v>2878</v>
      </c>
    </row>
    <row r="1960" spans="1:9" x14ac:dyDescent="0.15">
      <c r="A1960" s="130">
        <v>1959</v>
      </c>
      <c r="B1960" s="130" t="s">
        <v>23557</v>
      </c>
      <c r="C1960" s="130" t="s">
        <v>23558</v>
      </c>
      <c r="D1960" s="130" t="e">
        <f>VLOOKUP(B1960,managelist_20211101!$B$3:$C$10442,2,FALSE)</f>
        <v>#N/A</v>
      </c>
      <c r="E1960" s="130" t="s">
        <v>57</v>
      </c>
      <c r="F1960" s="130" t="s">
        <v>514</v>
      </c>
      <c r="G1960" s="130" t="s">
        <v>2911</v>
      </c>
      <c r="H1960" s="130" t="s">
        <v>2912</v>
      </c>
    </row>
    <row r="1961" spans="1:9" x14ac:dyDescent="0.15">
      <c r="A1961" s="130">
        <v>1960</v>
      </c>
      <c r="B1961" s="130" t="s">
        <v>4008</v>
      </c>
      <c r="C1961" s="130" t="s">
        <v>13067</v>
      </c>
      <c r="D1961" s="130" t="str">
        <f>VLOOKUP(B1961,managelist_20211101!$B$3:$C$10442,2,FALSE)</f>
        <v>締切排水工 φ200mm水中ポンプ常時排水</v>
      </c>
      <c r="E1961" s="130" t="s">
        <v>12</v>
      </c>
      <c r="F1961" s="130" t="s">
        <v>16</v>
      </c>
      <c r="G1961" s="130" t="s">
        <v>12106</v>
      </c>
    </row>
    <row r="1962" spans="1:9" x14ac:dyDescent="0.15">
      <c r="A1962" s="130">
        <v>1961</v>
      </c>
      <c r="B1962" s="130" t="s">
        <v>3064</v>
      </c>
      <c r="C1962" s="130" t="s">
        <v>21780</v>
      </c>
      <c r="D1962" s="130" t="str">
        <f>VLOOKUP(B1962,managelist_20211101!$B$3:$C$10442,2,FALSE)</f>
        <v>養生マット(スポンジタイプ)</v>
      </c>
      <c r="E1962" s="130" t="s">
        <v>11</v>
      </c>
      <c r="F1962" s="130" t="s">
        <v>11</v>
      </c>
      <c r="G1962" s="130" t="s">
        <v>410</v>
      </c>
    </row>
    <row r="1963" spans="1:9" x14ac:dyDescent="0.15">
      <c r="A1963" s="130">
        <v>1962</v>
      </c>
      <c r="B1963" s="130" t="s">
        <v>8283</v>
      </c>
      <c r="C1963" s="130" t="s">
        <v>18012</v>
      </c>
      <c r="D1963" s="130" t="str">
        <f>VLOOKUP(B1963,managelist_20211101!$B$3:$C$10442,2,FALSE)</f>
        <v>外面塗替塗装RC-1塗装系仕様</v>
      </c>
      <c r="E1963" s="130" t="s">
        <v>466</v>
      </c>
      <c r="F1963" s="130" t="s">
        <v>467</v>
      </c>
      <c r="I1963" s="130" t="s">
        <v>381</v>
      </c>
    </row>
    <row r="1964" spans="1:9" x14ac:dyDescent="0.15">
      <c r="A1964" s="130">
        <v>1963</v>
      </c>
      <c r="B1964" s="130" t="s">
        <v>8282</v>
      </c>
      <c r="C1964" s="130" t="s">
        <v>18010</v>
      </c>
      <c r="D1964" s="130" t="str">
        <f>VLOOKUP(B1964,managelist_20211101!$B$3:$C$10442,2,FALSE)</f>
        <v>排水桝と排水管による路面排水</v>
      </c>
      <c r="E1964" s="130" t="s">
        <v>466</v>
      </c>
      <c r="F1964" s="130" t="s">
        <v>550</v>
      </c>
    </row>
    <row r="1965" spans="1:9" x14ac:dyDescent="0.15">
      <c r="A1965" s="130">
        <v>1964</v>
      </c>
      <c r="B1965" s="130" t="s">
        <v>8281</v>
      </c>
      <c r="C1965" s="130" t="s">
        <v>18007</v>
      </c>
      <c r="D1965" s="130" t="str">
        <f>VLOOKUP(B1965,managelist_20211101!$B$3:$C$10442,2,FALSE)</f>
        <v>テープ巻き工法</v>
      </c>
      <c r="E1965" s="130" t="s">
        <v>212</v>
      </c>
      <c r="F1965" s="130" t="s">
        <v>12286</v>
      </c>
    </row>
    <row r="1966" spans="1:9" x14ac:dyDescent="0.15">
      <c r="A1966" s="130">
        <v>1965</v>
      </c>
      <c r="B1966" s="130" t="s">
        <v>6476</v>
      </c>
      <c r="C1966" s="130" t="s">
        <v>15846</v>
      </c>
      <c r="D1966" s="130" t="str">
        <f>VLOOKUP(B1966,managelist_20211101!$B$3:$C$10442,2,FALSE)</f>
        <v>ケーシング回転掘削工法による置換工法</v>
      </c>
      <c r="E1966" s="130" t="s">
        <v>382</v>
      </c>
      <c r="F1966" s="130" t="s">
        <v>79</v>
      </c>
      <c r="G1966" s="130" t="s">
        <v>12059</v>
      </c>
    </row>
    <row r="1967" spans="1:9" x14ac:dyDescent="0.15">
      <c r="A1967" s="130">
        <v>1966</v>
      </c>
      <c r="B1967" s="130" t="s">
        <v>6475</v>
      </c>
      <c r="C1967" s="130" t="s">
        <v>15844</v>
      </c>
      <c r="D1967" s="130" t="str">
        <f>VLOOKUP(B1967,managelist_20211101!$B$3:$C$10442,2,FALSE)</f>
        <v>ガラス系FRP管を用いた長尺切羽補強工法(FIT工法)</v>
      </c>
      <c r="E1967" s="130" t="s">
        <v>342</v>
      </c>
      <c r="F1967" s="130" t="s">
        <v>343</v>
      </c>
      <c r="G1967" s="130" t="s">
        <v>12241</v>
      </c>
    </row>
    <row r="1968" spans="1:9" x14ac:dyDescent="0.15">
      <c r="A1968" s="130">
        <v>1967</v>
      </c>
      <c r="B1968" s="130" t="s">
        <v>5509</v>
      </c>
      <c r="C1968" s="130" t="s">
        <v>14811</v>
      </c>
      <c r="D1968" s="130" t="str">
        <f>VLOOKUP(B1968,managelist_20211101!$B$3:$C$10442,2,FALSE)</f>
        <v>風速計を用いたソーラー式LED表示装置</v>
      </c>
      <c r="E1968" s="130" t="s">
        <v>443</v>
      </c>
      <c r="F1968" s="130" t="s">
        <v>186</v>
      </c>
    </row>
    <row r="1969" spans="1:9" x14ac:dyDescent="0.15">
      <c r="A1969" s="130">
        <v>1968</v>
      </c>
      <c r="B1969" s="130" t="s">
        <v>8280</v>
      </c>
      <c r="C1969" s="130" t="s">
        <v>18004</v>
      </c>
      <c r="D1969" s="130" t="str">
        <f>VLOOKUP(B1969,managelist_20211101!$B$3:$C$10442,2,FALSE)</f>
        <v>地盤の平板載荷試験</v>
      </c>
      <c r="E1969" s="130" t="s">
        <v>127</v>
      </c>
      <c r="F1969" s="130" t="s">
        <v>129</v>
      </c>
      <c r="G1969" s="130" t="s">
        <v>2844</v>
      </c>
    </row>
    <row r="1970" spans="1:9" x14ac:dyDescent="0.15">
      <c r="A1970" s="130">
        <v>1969</v>
      </c>
      <c r="B1970" s="130" t="s">
        <v>6474</v>
      </c>
      <c r="C1970" s="130" t="s">
        <v>15843</v>
      </c>
      <c r="D1970" s="130" t="str">
        <f>VLOOKUP(B1970,managelist_20211101!$B$3:$C$10442,2,FALSE)</f>
        <v>仮橋・仮桟橋工</v>
      </c>
      <c r="E1970" s="130" t="s">
        <v>12</v>
      </c>
      <c r="F1970" s="130" t="s">
        <v>168</v>
      </c>
    </row>
    <row r="1971" spans="1:9" x14ac:dyDescent="0.15">
      <c r="A1971" s="130">
        <v>1970</v>
      </c>
      <c r="B1971" s="130" t="s">
        <v>8279</v>
      </c>
      <c r="C1971" s="130" t="s">
        <v>18003</v>
      </c>
      <c r="D1971" s="130" t="str">
        <f>VLOOKUP(B1971,managelist_20211101!$B$3:$C$10442,2,FALSE)</f>
        <v>金属刃標準装備刈払機</v>
      </c>
      <c r="E1971" s="130" t="s">
        <v>197</v>
      </c>
      <c r="F1971" s="130" t="s">
        <v>201</v>
      </c>
      <c r="G1971" s="130" t="s">
        <v>201</v>
      </c>
    </row>
    <row r="1972" spans="1:9" x14ac:dyDescent="0.15">
      <c r="A1972" s="130">
        <v>1971</v>
      </c>
      <c r="B1972" s="130" t="s">
        <v>8278</v>
      </c>
      <c r="C1972" s="130" t="s">
        <v>18000</v>
      </c>
      <c r="D1972" s="130" t="str">
        <f>VLOOKUP(B1972,managelist_20211101!$B$3:$C$10442,2,FALSE)</f>
        <v>燃料タンクに防爆機能が無いアセチレンガス溶断機による仮設鋼材の溶断作業</v>
      </c>
      <c r="E1972" s="130" t="s">
        <v>12</v>
      </c>
      <c r="F1972" s="130" t="s">
        <v>150</v>
      </c>
    </row>
    <row r="1973" spans="1:9" x14ac:dyDescent="0.15">
      <c r="A1973" s="130">
        <v>1972</v>
      </c>
      <c r="B1973" s="130" t="s">
        <v>8277</v>
      </c>
      <c r="C1973" s="130" t="s">
        <v>17998</v>
      </c>
      <c r="D1973" s="130" t="str">
        <f>VLOOKUP(B1973,managelist_20211101!$B$3:$C$10442,2,FALSE)</f>
        <v>鋼橋RC床版用木製型枠工法</v>
      </c>
      <c r="E1973" s="130" t="s">
        <v>11</v>
      </c>
      <c r="F1973" s="130" t="s">
        <v>11</v>
      </c>
      <c r="G1973" s="130" t="s">
        <v>176</v>
      </c>
      <c r="H1973" s="130" t="s">
        <v>177</v>
      </c>
    </row>
    <row r="1974" spans="1:9" x14ac:dyDescent="0.15">
      <c r="A1974" s="130">
        <v>1973</v>
      </c>
      <c r="B1974" s="130" t="s">
        <v>8276</v>
      </c>
      <c r="C1974" s="130" t="s">
        <v>17996</v>
      </c>
      <c r="D1974" s="130" t="str">
        <f>VLOOKUP(B1974,managelist_20211101!$B$3:$C$10442,2,FALSE)</f>
        <v>セラミックを用いた塗料</v>
      </c>
      <c r="E1974" s="130" t="s">
        <v>495</v>
      </c>
      <c r="F1974" s="130" t="s">
        <v>496</v>
      </c>
    </row>
    <row r="1975" spans="1:9" x14ac:dyDescent="0.15">
      <c r="A1975" s="130">
        <v>1974</v>
      </c>
      <c r="B1975" s="130" t="s">
        <v>3065</v>
      </c>
      <c r="C1975" s="130" t="s">
        <v>17994</v>
      </c>
      <c r="D1975" s="130" t="str">
        <f>VLOOKUP(B1975,managelist_20211101!$B$3:$C$10442,2,FALSE)</f>
        <v>セパレーターに止水リングを取り付け、Pコーン穴の穴埋め処理は無収縮モルタルで対応</v>
      </c>
      <c r="E1975" s="130" t="s">
        <v>11</v>
      </c>
      <c r="F1975" s="130" t="s">
        <v>11</v>
      </c>
      <c r="G1975" s="130" t="s">
        <v>176</v>
      </c>
      <c r="H1975" s="130" t="s">
        <v>2863</v>
      </c>
    </row>
    <row r="1976" spans="1:9" x14ac:dyDescent="0.15">
      <c r="A1976" s="130">
        <v>1975</v>
      </c>
      <c r="B1976" s="130" t="s">
        <v>8275</v>
      </c>
      <c r="C1976" s="130" t="s">
        <v>17993</v>
      </c>
      <c r="D1976" s="130" t="str">
        <f>VLOOKUP(B1976,managelist_20211101!$B$3:$C$10442,2,FALSE)</f>
        <v>コンクリート型枠用合板</v>
      </c>
      <c r="E1976" s="130" t="s">
        <v>12</v>
      </c>
      <c r="F1976" s="130" t="s">
        <v>150</v>
      </c>
      <c r="I1976" s="130" t="s">
        <v>381</v>
      </c>
    </row>
    <row r="1977" spans="1:9" x14ac:dyDescent="0.15">
      <c r="A1977" s="130">
        <v>1976</v>
      </c>
      <c r="B1977" s="130" t="s">
        <v>1517</v>
      </c>
      <c r="C1977" s="130" t="s">
        <v>955</v>
      </c>
      <c r="D1977" s="130" t="str">
        <f>VLOOKUP(B1977,managelist_20211101!$B$3:$C$10442,2,FALSE)</f>
        <v>コンクリート養生マット</v>
      </c>
      <c r="E1977" s="130" t="s">
        <v>11</v>
      </c>
      <c r="F1977" s="130" t="s">
        <v>11</v>
      </c>
      <c r="G1977" s="130" t="s">
        <v>410</v>
      </c>
    </row>
    <row r="1978" spans="1:9" x14ac:dyDescent="0.15">
      <c r="A1978" s="130">
        <v>1977</v>
      </c>
      <c r="B1978" s="130" t="s">
        <v>22488</v>
      </c>
      <c r="C1978" s="130" t="s">
        <v>17992</v>
      </c>
      <c r="D1978" s="130" t="str">
        <f>VLOOKUP(B1978,managelist_20211101!$B$3:$C$10442,2,FALSE)</f>
        <v>アルコール系塗膜剥離剤</v>
      </c>
      <c r="E1978" s="130" t="s">
        <v>197</v>
      </c>
      <c r="F1978" s="130" t="s">
        <v>200</v>
      </c>
      <c r="G1978" s="130" t="s">
        <v>150</v>
      </c>
      <c r="I1978" s="130" t="s">
        <v>381</v>
      </c>
    </row>
    <row r="1979" spans="1:9" x14ac:dyDescent="0.15">
      <c r="A1979" s="130">
        <v>1978</v>
      </c>
      <c r="B1979" s="130" t="s">
        <v>10536</v>
      </c>
      <c r="C1979" s="130" t="s">
        <v>20463</v>
      </c>
      <c r="D1979" s="130" t="str">
        <f>VLOOKUP(B1979,managelist_20211101!$B$3:$C$10442,2,FALSE)</f>
        <v>現場打ちボックスカルバート</v>
      </c>
      <c r="E1979" s="130" t="s">
        <v>382</v>
      </c>
      <c r="F1979" s="130" t="s">
        <v>80</v>
      </c>
      <c r="G1979" s="130" t="s">
        <v>2847</v>
      </c>
      <c r="I1979" s="130" t="s">
        <v>381</v>
      </c>
    </row>
    <row r="1980" spans="1:9" x14ac:dyDescent="0.15">
      <c r="A1980" s="130">
        <v>1979</v>
      </c>
      <c r="B1980" s="130" t="s">
        <v>22489</v>
      </c>
      <c r="C1980" s="130" t="s">
        <v>20461</v>
      </c>
      <c r="D1980" s="130" t="str">
        <f>VLOOKUP(B1980,managelist_20211101!$B$3:$C$10442,2,FALSE)</f>
        <v>オーバーフロー式水量計</v>
      </c>
      <c r="E1980" s="130" t="s">
        <v>466</v>
      </c>
      <c r="F1980" s="130" t="s">
        <v>530</v>
      </c>
      <c r="G1980" s="130" t="s">
        <v>12265</v>
      </c>
    </row>
    <row r="1981" spans="1:9" x14ac:dyDescent="0.15">
      <c r="A1981" s="130">
        <v>1980</v>
      </c>
      <c r="B1981" s="130" t="s">
        <v>10535</v>
      </c>
      <c r="C1981" s="130" t="s">
        <v>20460</v>
      </c>
      <c r="D1981" s="130" t="str">
        <f>VLOOKUP(B1981,managelist_20211101!$B$3:$C$10442,2,FALSE)</f>
        <v>発泡スチロールを用いた超軽量盛土工</v>
      </c>
      <c r="E1981" s="130" t="s">
        <v>380</v>
      </c>
      <c r="F1981" s="130" t="s">
        <v>433</v>
      </c>
      <c r="G1981" s="130" t="s">
        <v>12011</v>
      </c>
      <c r="I1981" s="130" t="s">
        <v>381</v>
      </c>
    </row>
    <row r="1982" spans="1:9" x14ac:dyDescent="0.15">
      <c r="A1982" s="130">
        <v>1981</v>
      </c>
      <c r="B1982" s="130" t="s">
        <v>10534</v>
      </c>
      <c r="C1982" s="130" t="s">
        <v>20458</v>
      </c>
      <c r="D1982" s="130" t="str">
        <f>VLOOKUP(B1982,managelist_20211101!$B$3:$C$10442,2,FALSE)</f>
        <v>平爪を装着したバックホウ+人力剥離作業</v>
      </c>
      <c r="E1982" s="130" t="s">
        <v>197</v>
      </c>
      <c r="F1982" s="130" t="s">
        <v>198</v>
      </c>
      <c r="G1982" s="130" t="s">
        <v>198</v>
      </c>
    </row>
    <row r="1983" spans="1:9" x14ac:dyDescent="0.15">
      <c r="A1983" s="130">
        <v>1982</v>
      </c>
      <c r="B1983" s="130" t="s">
        <v>10533</v>
      </c>
      <c r="C1983" s="130" t="s">
        <v>20456</v>
      </c>
      <c r="D1983" s="130" t="str">
        <f>VLOOKUP(B1983,managelist_20211101!$B$3:$C$10442,2,FALSE)</f>
        <v>ナトリウムランプから市販のHID型LEDランプへの交換</v>
      </c>
      <c r="E1983" s="130" t="s">
        <v>54</v>
      </c>
      <c r="F1983" s="130" t="s">
        <v>55</v>
      </c>
      <c r="G1983" s="130" t="s">
        <v>2883</v>
      </c>
    </row>
    <row r="1984" spans="1:9" x14ac:dyDescent="0.15">
      <c r="A1984" s="130">
        <v>1983</v>
      </c>
      <c r="B1984" s="130" t="s">
        <v>10532</v>
      </c>
      <c r="C1984" s="130" t="s">
        <v>20454</v>
      </c>
      <c r="D1984" s="130" t="str">
        <f>VLOOKUP(B1984,managelist_20211101!$B$3:$C$10442,2,FALSE)</f>
        <v>コンクリート吹付け防音扉(3枚)</v>
      </c>
      <c r="E1984" s="130" t="s">
        <v>342</v>
      </c>
      <c r="F1984" s="130" t="s">
        <v>150</v>
      </c>
    </row>
    <row r="1985" spans="1:10" x14ac:dyDescent="0.15">
      <c r="A1985" s="130">
        <v>1984</v>
      </c>
      <c r="B1985" s="130" t="s">
        <v>10531</v>
      </c>
      <c r="C1985" s="130" t="s">
        <v>20452</v>
      </c>
      <c r="D1985" s="130" t="str">
        <f>VLOOKUP(B1985,managelist_20211101!$B$3:$C$10442,2,FALSE)</f>
        <v>プリズムを用いたトータルステーションによる計測</v>
      </c>
      <c r="E1985" s="130" t="s">
        <v>127</v>
      </c>
      <c r="F1985" s="130" t="s">
        <v>46</v>
      </c>
      <c r="G1985" s="130" t="s">
        <v>413</v>
      </c>
    </row>
    <row r="1986" spans="1:10" x14ac:dyDescent="0.15">
      <c r="A1986" s="130">
        <v>1985</v>
      </c>
      <c r="B1986" s="130" t="s">
        <v>8274</v>
      </c>
      <c r="C1986" s="130" t="s">
        <v>17991</v>
      </c>
      <c r="D1986" s="130" t="str">
        <f>VLOOKUP(B1986,managelist_20211101!$B$3:$C$10442,2,FALSE)</f>
        <v>石油樹脂系結合材料</v>
      </c>
      <c r="E1986" s="130" t="s">
        <v>425</v>
      </c>
      <c r="F1986" s="130" t="s">
        <v>427</v>
      </c>
      <c r="G1986" s="130" t="s">
        <v>427</v>
      </c>
      <c r="H1986" s="130" t="s">
        <v>121</v>
      </c>
    </row>
    <row r="1987" spans="1:10" x14ac:dyDescent="0.15">
      <c r="A1987" s="130">
        <v>1986</v>
      </c>
      <c r="B1987" s="130" t="s">
        <v>6473</v>
      </c>
      <c r="C1987" s="130" t="s">
        <v>15841</v>
      </c>
      <c r="D1987" s="130" t="str">
        <f>VLOOKUP(B1987,managelist_20211101!$B$3:$C$10442,2,FALSE)</f>
        <v>番線による足場板の固定方法</v>
      </c>
      <c r="E1987" s="130" t="s">
        <v>12</v>
      </c>
      <c r="F1987" s="130" t="s">
        <v>15</v>
      </c>
      <c r="G1987" s="130" t="s">
        <v>2881</v>
      </c>
    </row>
    <row r="1988" spans="1:10" x14ac:dyDescent="0.15">
      <c r="A1988" s="130">
        <v>1987</v>
      </c>
      <c r="B1988" s="130" t="s">
        <v>3068</v>
      </c>
      <c r="C1988" s="130" t="s">
        <v>17990</v>
      </c>
      <c r="D1988" s="130" t="str">
        <f>VLOOKUP(B1988,managelist_20211101!$B$3:$C$10442,2,FALSE)</f>
        <v>レベルと巻尺による横断測量</v>
      </c>
      <c r="E1988" s="130" t="s">
        <v>197</v>
      </c>
      <c r="F1988" s="130" t="s">
        <v>198</v>
      </c>
      <c r="G1988" s="130" t="s">
        <v>198</v>
      </c>
    </row>
    <row r="1989" spans="1:10" x14ac:dyDescent="0.15">
      <c r="A1989" s="130">
        <v>1988</v>
      </c>
      <c r="B1989" s="130" t="s">
        <v>4007</v>
      </c>
      <c r="C1989" s="130" t="s">
        <v>13065</v>
      </c>
      <c r="D1989" s="130" t="str">
        <f>VLOOKUP(B1989,managelist_20211101!$B$3:$C$10442,2,FALSE)</f>
        <v>コンクリートの圧縮強度試験方法(JIS A 1108)</v>
      </c>
      <c r="E1989" s="130" t="s">
        <v>11</v>
      </c>
      <c r="F1989" s="130" t="s">
        <v>390</v>
      </c>
      <c r="G1989" s="130" t="s">
        <v>390</v>
      </c>
      <c r="H1989" s="130" t="s">
        <v>2850</v>
      </c>
      <c r="I1989" s="130" t="s">
        <v>381</v>
      </c>
    </row>
    <row r="1990" spans="1:10" x14ac:dyDescent="0.15">
      <c r="A1990" s="130">
        <v>1989</v>
      </c>
      <c r="B1990" s="130" t="s">
        <v>4006</v>
      </c>
      <c r="C1990" s="130" t="s">
        <v>13063</v>
      </c>
      <c r="D1990" s="130" t="str">
        <f>VLOOKUP(B1990,managelist_20211101!$B$3:$C$10442,2,FALSE)</f>
        <v>市販の単管パイプ取り付け</v>
      </c>
      <c r="E1990" s="130" t="s">
        <v>12</v>
      </c>
      <c r="F1990" s="130" t="s">
        <v>150</v>
      </c>
    </row>
    <row r="1991" spans="1:10" x14ac:dyDescent="0.15">
      <c r="A1991" s="130">
        <v>1990</v>
      </c>
      <c r="B1991" s="130" t="s">
        <v>4005</v>
      </c>
      <c r="C1991" s="130" t="s">
        <v>13061</v>
      </c>
      <c r="D1991" s="130" t="str">
        <f>VLOOKUP(B1991,managelist_20211101!$B$3:$C$10442,2,FALSE)</f>
        <v>L型街渠</v>
      </c>
      <c r="E1991" s="130" t="s">
        <v>382</v>
      </c>
      <c r="F1991" s="130" t="s">
        <v>331</v>
      </c>
      <c r="G1991" s="130" t="s">
        <v>2829</v>
      </c>
      <c r="H1991" s="130" t="s">
        <v>2830</v>
      </c>
    </row>
    <row r="1992" spans="1:10" x14ac:dyDescent="0.15">
      <c r="A1992" s="130">
        <v>1991</v>
      </c>
      <c r="B1992" s="130" t="s">
        <v>4004</v>
      </c>
      <c r="C1992" s="130" t="s">
        <v>13059</v>
      </c>
      <c r="D1992" s="130" t="str">
        <f>VLOOKUP(B1992,managelist_20211101!$B$3:$C$10442,2,FALSE)</f>
        <v>生石灰による安定処理</v>
      </c>
      <c r="E1992" s="130" t="s">
        <v>380</v>
      </c>
      <c r="F1992" s="130" t="s">
        <v>380</v>
      </c>
      <c r="G1992" s="130" t="s">
        <v>119</v>
      </c>
    </row>
    <row r="1993" spans="1:10" x14ac:dyDescent="0.15">
      <c r="A1993" s="130">
        <v>1992</v>
      </c>
      <c r="B1993" s="130" t="s">
        <v>4003</v>
      </c>
      <c r="C1993" s="130" t="s">
        <v>13057</v>
      </c>
      <c r="D1993" s="130" t="str">
        <f>VLOOKUP(B1993,managelist_20211101!$B$3:$C$10442,2,FALSE)</f>
        <v>重防食塗装を適用したJIS SM</v>
      </c>
      <c r="E1993" s="130" t="s">
        <v>466</v>
      </c>
      <c r="F1993" s="130" t="s">
        <v>122</v>
      </c>
    </row>
    <row r="1994" spans="1:10" x14ac:dyDescent="0.15">
      <c r="A1994" s="130">
        <v>1993</v>
      </c>
      <c r="B1994" s="130" t="s">
        <v>8273</v>
      </c>
      <c r="C1994" s="130" t="s">
        <v>17988</v>
      </c>
      <c r="D1994" s="130" t="str">
        <f>VLOOKUP(B1994,managelist_20211101!$B$3:$C$10442,2,FALSE)</f>
        <v>入坑札を使った入坑管理</v>
      </c>
      <c r="E1994" s="130" t="s">
        <v>342</v>
      </c>
      <c r="F1994" s="130" t="s">
        <v>390</v>
      </c>
      <c r="G1994" s="130" t="s">
        <v>390</v>
      </c>
      <c r="H1994" s="130" t="s">
        <v>150</v>
      </c>
    </row>
    <row r="1995" spans="1:10" x14ac:dyDescent="0.15">
      <c r="A1995" s="130">
        <v>1994</v>
      </c>
      <c r="B1995" s="130" t="s">
        <v>6472</v>
      </c>
      <c r="C1995" s="130" t="s">
        <v>15839</v>
      </c>
      <c r="D1995" s="130" t="str">
        <f>VLOOKUP(B1995,managelist_20211101!$B$3:$C$10442,2,FALSE)</f>
        <v>ねじ締めでステンレス小ねじを指で保持する方法</v>
      </c>
      <c r="E1995" s="130" t="s">
        <v>212</v>
      </c>
      <c r="F1995" s="130" t="s">
        <v>12286</v>
      </c>
    </row>
    <row r="1996" spans="1:10" x14ac:dyDescent="0.15">
      <c r="A1996" s="130">
        <v>1995</v>
      </c>
      <c r="B1996" s="130" t="s">
        <v>3069</v>
      </c>
      <c r="C1996" s="130" t="s">
        <v>15837</v>
      </c>
      <c r="D1996" s="130" t="str">
        <f>VLOOKUP(B1996,managelist_20211101!$B$3:$C$10442,2,FALSE)</f>
        <v>作業員による気温測定、目視等による養生管理</v>
      </c>
      <c r="E1996" s="130" t="s">
        <v>11</v>
      </c>
      <c r="F1996" s="130" t="s">
        <v>390</v>
      </c>
      <c r="G1996" s="130" t="s">
        <v>390</v>
      </c>
      <c r="H1996" s="130" t="s">
        <v>2850</v>
      </c>
    </row>
    <row r="1997" spans="1:10" x14ac:dyDescent="0.15">
      <c r="A1997" s="130">
        <v>1996</v>
      </c>
      <c r="B1997" s="130" t="s">
        <v>3070</v>
      </c>
      <c r="C1997" s="130" t="s">
        <v>15835</v>
      </c>
      <c r="D1997" s="130" t="str">
        <f>VLOOKUP(B1997,managelist_20211101!$B$3:$C$10442,2,FALSE)</f>
        <v>吹付法枠工</v>
      </c>
      <c r="E1997" s="130" t="s">
        <v>382</v>
      </c>
      <c r="F1997" s="130" t="s">
        <v>166</v>
      </c>
      <c r="G1997" s="130" t="s">
        <v>2867</v>
      </c>
      <c r="H1997" s="130" t="s">
        <v>2059</v>
      </c>
      <c r="I1997" s="130" t="s">
        <v>381</v>
      </c>
    </row>
    <row r="1998" spans="1:10" x14ac:dyDescent="0.15">
      <c r="A1998" s="130">
        <v>1997</v>
      </c>
      <c r="B1998" s="130" t="s">
        <v>3071</v>
      </c>
      <c r="C1998" s="130" t="s">
        <v>17987</v>
      </c>
      <c r="D1998" s="130" t="str">
        <f>VLOOKUP(B1998,managelist_20211101!$B$3:$C$10442,2,FALSE)</f>
        <v>シート防水</v>
      </c>
      <c r="E1998" s="130" t="s">
        <v>11</v>
      </c>
      <c r="F1998" s="130" t="s">
        <v>150</v>
      </c>
      <c r="I1998" s="130" t="s">
        <v>381</v>
      </c>
    </row>
    <row r="1999" spans="1:10" x14ac:dyDescent="0.15">
      <c r="A1999" s="130">
        <v>1998</v>
      </c>
      <c r="B1999" s="130" t="s">
        <v>3072</v>
      </c>
      <c r="C1999" s="130" t="s">
        <v>17985</v>
      </c>
      <c r="D1999" s="130" t="str">
        <f>VLOOKUP(B1999,managelist_20211101!$B$3:$C$10442,2,FALSE)</f>
        <v>軽油等の鉱物油</v>
      </c>
      <c r="E1999" s="130" t="s">
        <v>425</v>
      </c>
      <c r="F1999" s="130" t="s">
        <v>427</v>
      </c>
      <c r="G1999" s="130" t="s">
        <v>427</v>
      </c>
      <c r="H1999" s="130" t="s">
        <v>121</v>
      </c>
      <c r="I1999" s="130" t="s">
        <v>381</v>
      </c>
    </row>
    <row r="2000" spans="1:10" x14ac:dyDescent="0.15">
      <c r="A2000" s="130">
        <v>1999</v>
      </c>
      <c r="B2000" s="130" t="s">
        <v>6471</v>
      </c>
      <c r="C2000" s="130" t="s">
        <v>15833</v>
      </c>
      <c r="D2000" s="130" t="str">
        <f>VLOOKUP(B2000,managelist_20211101!$B$3:$C$10442,2,FALSE)</f>
        <v>自家用電気工作物(受変電設備)の使用前点検実施後に、高圧(6600V)送電を実施</v>
      </c>
      <c r="E2000" s="130" t="s">
        <v>212</v>
      </c>
      <c r="F2000" s="130" t="s">
        <v>12288</v>
      </c>
      <c r="I2000" s="130" t="s">
        <v>381</v>
      </c>
      <c r="J2000" s="130" t="s">
        <v>381</v>
      </c>
    </row>
    <row r="2001" spans="1:9" x14ac:dyDescent="0.15">
      <c r="A2001" s="130">
        <v>2000</v>
      </c>
      <c r="B2001" s="130" t="s">
        <v>6470</v>
      </c>
      <c r="C2001" s="130" t="s">
        <v>15831</v>
      </c>
      <c r="D2001" s="130" t="str">
        <f>VLOOKUP(B2001,managelist_20211101!$B$3:$C$10442,2,FALSE)</f>
        <v>敷モルタル(セメントモルタル)</v>
      </c>
      <c r="E2001" s="130" t="s">
        <v>443</v>
      </c>
      <c r="F2001" s="130" t="s">
        <v>184</v>
      </c>
      <c r="G2001" s="130" t="s">
        <v>12195</v>
      </c>
    </row>
    <row r="2002" spans="1:9" x14ac:dyDescent="0.15">
      <c r="A2002" s="130">
        <v>2001</v>
      </c>
      <c r="B2002" s="130" t="s">
        <v>5101</v>
      </c>
      <c r="C2002" s="130" t="s">
        <v>14295</v>
      </c>
      <c r="D2002" s="130" t="str">
        <f>VLOOKUP(B2002,managelist_20211101!$B$3:$C$10442,2,FALSE)</f>
        <v>吹付枠工+地山補強土工</v>
      </c>
      <c r="E2002" s="130" t="s">
        <v>382</v>
      </c>
      <c r="F2002" s="130" t="s">
        <v>166</v>
      </c>
      <c r="G2002" s="130" t="s">
        <v>407</v>
      </c>
    </row>
    <row r="2003" spans="1:9" x14ac:dyDescent="0.15">
      <c r="A2003" s="130">
        <v>2002</v>
      </c>
      <c r="B2003" s="130" t="s">
        <v>22490</v>
      </c>
      <c r="C2003" s="130" t="s">
        <v>14293</v>
      </c>
      <c r="D2003" s="130" t="str">
        <f>VLOOKUP(B2003,managelist_20211101!$B$3:$C$10442,2,FALSE)</f>
        <v>人力(TS・レベル)による地盤計測技術</v>
      </c>
      <c r="E2003" s="130" t="s">
        <v>380</v>
      </c>
      <c r="F2003" s="130" t="s">
        <v>390</v>
      </c>
      <c r="G2003" s="130" t="s">
        <v>390</v>
      </c>
      <c r="H2003" s="130" t="s">
        <v>171</v>
      </c>
    </row>
    <row r="2004" spans="1:9" x14ac:dyDescent="0.15">
      <c r="A2004" s="130">
        <v>2003</v>
      </c>
      <c r="B2004" s="130" t="s">
        <v>22491</v>
      </c>
      <c r="C2004" s="130" t="s">
        <v>17983</v>
      </c>
      <c r="D2004" s="130" t="str">
        <f>VLOOKUP(B2004,managelist_20211101!$B$3:$C$10442,2,FALSE)</f>
        <v>プラスチック製注水式重石</v>
      </c>
      <c r="E2004" s="130" t="s">
        <v>382</v>
      </c>
      <c r="F2004" s="130" t="s">
        <v>150</v>
      </c>
      <c r="I2004" s="130" t="s">
        <v>381</v>
      </c>
    </row>
    <row r="2005" spans="1:9" x14ac:dyDescent="0.15">
      <c r="A2005" s="130">
        <v>2004</v>
      </c>
      <c r="B2005" s="130" t="s">
        <v>6469</v>
      </c>
      <c r="C2005" s="130" t="s">
        <v>15830</v>
      </c>
      <c r="D2005" s="130" t="str">
        <f>VLOOKUP(B2005,managelist_20211101!$B$3:$C$10442,2,FALSE)</f>
        <v>ダブルナット</v>
      </c>
      <c r="E2005" s="130" t="s">
        <v>443</v>
      </c>
      <c r="F2005" s="130" t="s">
        <v>444</v>
      </c>
      <c r="G2005" s="130" t="s">
        <v>2886</v>
      </c>
      <c r="I2005" s="130" t="s">
        <v>381</v>
      </c>
    </row>
    <row r="2006" spans="1:9" x14ac:dyDescent="0.15">
      <c r="A2006" s="130">
        <v>2005</v>
      </c>
      <c r="B2006" s="130" t="s">
        <v>6468</v>
      </c>
      <c r="C2006" s="130" t="s">
        <v>15828</v>
      </c>
      <c r="D2006" s="130" t="str">
        <f>VLOOKUP(B2006,managelist_20211101!$B$3:$C$10442,2,FALSE)</f>
        <v>自発光道路鋲</v>
      </c>
      <c r="E2006" s="130" t="s">
        <v>443</v>
      </c>
      <c r="F2006" s="130" t="s">
        <v>185</v>
      </c>
    </row>
    <row r="2007" spans="1:9" x14ac:dyDescent="0.15">
      <c r="A2007" s="130">
        <v>2006</v>
      </c>
      <c r="B2007" s="130" t="s">
        <v>8272</v>
      </c>
      <c r="C2007" s="130" t="s">
        <v>17982</v>
      </c>
      <c r="D2007" s="130" t="str">
        <f>VLOOKUP(B2007,managelist_20211101!$B$3:$C$10442,2,FALSE)</f>
        <v>敷鉄板</v>
      </c>
      <c r="E2007" s="130" t="s">
        <v>12</v>
      </c>
      <c r="F2007" s="130" t="s">
        <v>150</v>
      </c>
    </row>
    <row r="2008" spans="1:9" x14ac:dyDescent="0.15">
      <c r="A2008" s="130">
        <v>2007</v>
      </c>
      <c r="B2008" s="130" t="s">
        <v>8271</v>
      </c>
      <c r="C2008" s="130" t="s">
        <v>17980</v>
      </c>
      <c r="D2008" s="130" t="str">
        <f>VLOOKUP(B2008,managelist_20211101!$B$3:$C$10442,2,FALSE)</f>
        <v>敷地境界での地盤振動の公害振動計による計測、現場監督による口頭での指示</v>
      </c>
      <c r="E2008" s="130" t="s">
        <v>380</v>
      </c>
      <c r="F2008" s="130" t="s">
        <v>390</v>
      </c>
      <c r="G2008" s="130" t="s">
        <v>390</v>
      </c>
      <c r="H2008" s="130" t="s">
        <v>150</v>
      </c>
    </row>
    <row r="2009" spans="1:9" x14ac:dyDescent="0.15">
      <c r="A2009" s="130">
        <v>2008</v>
      </c>
      <c r="B2009" s="130" t="s">
        <v>3073</v>
      </c>
      <c r="C2009" s="130" t="s">
        <v>17978</v>
      </c>
      <c r="D2009" s="130" t="str">
        <f>VLOOKUP(B2009,managelist_20211101!$B$3:$C$10442,2,FALSE)</f>
        <v>仮設アスファルト舗装</v>
      </c>
      <c r="E2009" s="130" t="s">
        <v>12</v>
      </c>
      <c r="F2009" s="130" t="s">
        <v>14</v>
      </c>
    </row>
    <row r="2010" spans="1:9" x14ac:dyDescent="0.15">
      <c r="A2010" s="130">
        <v>2009</v>
      </c>
      <c r="B2010" s="130" t="s">
        <v>8270</v>
      </c>
      <c r="C2010" s="130" t="s">
        <v>17976</v>
      </c>
      <c r="D2010" s="130" t="str">
        <f>VLOOKUP(B2010,managelist_20211101!$B$3:$C$10442,2,FALSE)</f>
        <v>「土木工事の情報共有システム活用ガイドライン」の仕様に準じた情報共有システム</v>
      </c>
      <c r="E2010" s="130" t="s">
        <v>538</v>
      </c>
      <c r="F2010" s="130" t="s">
        <v>150</v>
      </c>
      <c r="I2010" s="130" t="s">
        <v>381</v>
      </c>
    </row>
    <row r="2011" spans="1:9" x14ac:dyDescent="0.15">
      <c r="A2011" s="130">
        <v>2010</v>
      </c>
      <c r="B2011" s="130" t="s">
        <v>6467</v>
      </c>
      <c r="C2011" s="130" t="s">
        <v>15826</v>
      </c>
      <c r="D2011" s="130" t="str">
        <f>VLOOKUP(B2011,managelist_20211101!$B$3:$C$10442,2,FALSE)</f>
        <v>航空レーザ測量 + 深浅測量</v>
      </c>
      <c r="E2011" s="130" t="s">
        <v>22</v>
      </c>
      <c r="F2011" s="130" t="s">
        <v>150</v>
      </c>
    </row>
    <row r="2012" spans="1:9" x14ac:dyDescent="0.15">
      <c r="A2012" s="130">
        <v>2011</v>
      </c>
      <c r="B2012" s="130" t="s">
        <v>6466</v>
      </c>
      <c r="C2012" s="130" t="s">
        <v>15824</v>
      </c>
      <c r="D2012" s="130" t="str">
        <f>VLOOKUP(B2012,managelist_20211101!$B$3:$C$10442,2,FALSE)</f>
        <v>橋梁排水管設置工(塩ビ管)</v>
      </c>
      <c r="E2012" s="130" t="s">
        <v>466</v>
      </c>
      <c r="F2012" s="130" t="s">
        <v>550</v>
      </c>
    </row>
    <row r="2013" spans="1:9" x14ac:dyDescent="0.15">
      <c r="A2013" s="130">
        <v>2012</v>
      </c>
      <c r="B2013" s="130" t="s">
        <v>3074</v>
      </c>
      <c r="C2013" s="130" t="s">
        <v>17974</v>
      </c>
      <c r="D2013" s="130" t="str">
        <f>VLOOKUP(B2013,managelist_20211101!$B$3:$C$10442,2,FALSE)</f>
        <v>繊維系の養生マット</v>
      </c>
      <c r="E2013" s="130" t="s">
        <v>11</v>
      </c>
      <c r="F2013" s="130" t="s">
        <v>11</v>
      </c>
      <c r="G2013" s="130" t="s">
        <v>150</v>
      </c>
    </row>
    <row r="2014" spans="1:9" x14ac:dyDescent="0.15">
      <c r="A2014" s="130">
        <v>2013</v>
      </c>
      <c r="B2014" s="130" t="s">
        <v>5100</v>
      </c>
      <c r="C2014" s="130" t="s">
        <v>14291</v>
      </c>
      <c r="D2014" s="130" t="str">
        <f>VLOOKUP(B2014,managelist_20211101!$B$3:$C$10442,2,FALSE)</f>
        <v>天井在来工法</v>
      </c>
      <c r="E2014" s="130" t="s">
        <v>495</v>
      </c>
      <c r="F2014" s="130" t="s">
        <v>2964</v>
      </c>
      <c r="I2014" s="130" t="s">
        <v>381</v>
      </c>
    </row>
    <row r="2015" spans="1:9" x14ac:dyDescent="0.15">
      <c r="A2015" s="130">
        <v>2014</v>
      </c>
      <c r="B2015" s="130" t="s">
        <v>11747</v>
      </c>
      <c r="C2015" s="130" t="s">
        <v>21777</v>
      </c>
      <c r="D2015" s="130" t="str">
        <f>VLOOKUP(B2015,managelist_20211101!$B$3:$C$10442,2,FALSE)</f>
        <v>ジオテキスタイル補強土壁(連結部材に鋼材を使用したコンクリートパネル)</v>
      </c>
      <c r="E2015" s="130" t="s">
        <v>382</v>
      </c>
      <c r="F2015" s="130" t="s">
        <v>2</v>
      </c>
      <c r="G2015" s="130" t="s">
        <v>383</v>
      </c>
      <c r="H2015" s="130" t="s">
        <v>2891</v>
      </c>
    </row>
    <row r="2016" spans="1:9" x14ac:dyDescent="0.15">
      <c r="A2016" s="130">
        <v>2015</v>
      </c>
      <c r="B2016" s="130" t="s">
        <v>11302</v>
      </c>
      <c r="C2016" s="130" t="s">
        <v>21354</v>
      </c>
      <c r="D2016" s="130" t="str">
        <f>VLOOKUP(B2016,managelist_20211101!$B$3:$C$10442,2,FALSE)</f>
        <v>道路トンネル定期点検</v>
      </c>
      <c r="E2016" s="130" t="s">
        <v>127</v>
      </c>
      <c r="F2016" s="130" t="s">
        <v>46</v>
      </c>
      <c r="G2016" s="130" t="s">
        <v>413</v>
      </c>
    </row>
    <row r="2017" spans="1:9" x14ac:dyDescent="0.15">
      <c r="A2017" s="130">
        <v>2016</v>
      </c>
      <c r="B2017" s="130" t="s">
        <v>8269</v>
      </c>
      <c r="C2017" s="130" t="s">
        <v>17973</v>
      </c>
      <c r="D2017" s="130" t="str">
        <f>VLOOKUP(B2017,managelist_20211101!$B$3:$C$10442,2,FALSE)</f>
        <v>乾燥収縮低減剤</v>
      </c>
      <c r="E2017" s="130" t="s">
        <v>342</v>
      </c>
      <c r="F2017" s="130" t="s">
        <v>343</v>
      </c>
      <c r="G2017" s="130" t="s">
        <v>2855</v>
      </c>
    </row>
    <row r="2018" spans="1:9" x14ac:dyDescent="0.15">
      <c r="A2018" s="130">
        <v>2017</v>
      </c>
      <c r="B2018" s="130" t="s">
        <v>22492</v>
      </c>
      <c r="C2018" s="130" t="s">
        <v>13055</v>
      </c>
      <c r="D2018" s="130" t="str">
        <f>VLOOKUP(B2018,managelist_20211101!$B$3:$C$10442,2,FALSE)</f>
        <v>センサによる充填管理</v>
      </c>
      <c r="E2018" s="130" t="s">
        <v>11</v>
      </c>
      <c r="F2018" s="130" t="s">
        <v>11</v>
      </c>
      <c r="G2018" s="130" t="s">
        <v>150</v>
      </c>
    </row>
    <row r="2019" spans="1:9" x14ac:dyDescent="0.15">
      <c r="A2019" s="130">
        <v>2018</v>
      </c>
      <c r="B2019" s="130" t="s">
        <v>3075</v>
      </c>
      <c r="C2019" s="130" t="s">
        <v>13053</v>
      </c>
      <c r="D2019" s="130" t="str">
        <f>VLOOKUP(B2019,managelist_20211101!$B$3:$C$10442,2,FALSE)</f>
        <v>放射線透過試験(X線探査)</v>
      </c>
      <c r="E2019" s="130" t="s">
        <v>495</v>
      </c>
      <c r="F2019" s="130" t="s">
        <v>390</v>
      </c>
      <c r="G2019" s="130" t="s">
        <v>390</v>
      </c>
      <c r="H2019" s="130" t="s">
        <v>171</v>
      </c>
      <c r="I2019" s="130" t="s">
        <v>381</v>
      </c>
    </row>
    <row r="2020" spans="1:9" x14ac:dyDescent="0.15">
      <c r="A2020" s="130">
        <v>2019</v>
      </c>
      <c r="B2020" s="130" t="s">
        <v>4002</v>
      </c>
      <c r="C2020" s="130" t="s">
        <v>13051</v>
      </c>
      <c r="D2020" s="130" t="str">
        <f>VLOOKUP(B2020,managelist_20211101!$B$3:$C$10442,2,FALSE)</f>
        <v>プレキャストPC床版(ループ継手)</v>
      </c>
      <c r="E2020" s="130" t="s">
        <v>466</v>
      </c>
      <c r="F2020" s="130" t="s">
        <v>572</v>
      </c>
      <c r="I2020" s="130" t="s">
        <v>381</v>
      </c>
    </row>
    <row r="2021" spans="1:9" x14ac:dyDescent="0.15">
      <c r="A2021" s="130">
        <v>2020</v>
      </c>
      <c r="B2021" s="130" t="s">
        <v>8268</v>
      </c>
      <c r="C2021" s="130" t="s">
        <v>17972</v>
      </c>
      <c r="D2021" s="130" t="str">
        <f>VLOOKUP(B2021,managelist_20211101!$B$3:$C$10442,2,FALSE)</f>
        <v>カプセルレンズ型再帰反射シート</v>
      </c>
      <c r="E2021" s="130" t="s">
        <v>12</v>
      </c>
      <c r="F2021" s="130" t="s">
        <v>14</v>
      </c>
    </row>
    <row r="2022" spans="1:9" x14ac:dyDescent="0.15">
      <c r="A2022" s="130">
        <v>2021</v>
      </c>
      <c r="B2022" s="130" t="s">
        <v>8267</v>
      </c>
      <c r="C2022" s="130" t="s">
        <v>17971</v>
      </c>
      <c r="D2022" s="130" t="str">
        <f>VLOOKUP(B2022,managelist_20211101!$B$3:$C$10442,2,FALSE)</f>
        <v>重錘落下締固め工法(動圧密工法)</v>
      </c>
      <c r="E2022" s="130" t="s">
        <v>382</v>
      </c>
      <c r="F2022" s="130" t="s">
        <v>60</v>
      </c>
      <c r="G2022" s="130" t="s">
        <v>12041</v>
      </c>
      <c r="H2022" s="130" t="s">
        <v>150</v>
      </c>
    </row>
    <row r="2023" spans="1:9" x14ac:dyDescent="0.15">
      <c r="A2023" s="130">
        <v>2022</v>
      </c>
      <c r="B2023" s="130" t="s">
        <v>10530</v>
      </c>
      <c r="C2023" s="130" t="s">
        <v>20450</v>
      </c>
      <c r="D2023" s="130" t="str">
        <f>VLOOKUP(B2023,managelist_20211101!$B$3:$C$10442,2,FALSE)</f>
        <v>生コン納入伝票の目視確認および納入管理</v>
      </c>
      <c r="E2023" s="130" t="s">
        <v>11</v>
      </c>
      <c r="F2023" s="130" t="s">
        <v>390</v>
      </c>
      <c r="G2023" s="130" t="s">
        <v>390</v>
      </c>
      <c r="H2023" s="130" t="s">
        <v>2850</v>
      </c>
    </row>
    <row r="2024" spans="1:9" x14ac:dyDescent="0.15">
      <c r="A2024" s="130">
        <v>2023</v>
      </c>
      <c r="B2024" s="130" t="s">
        <v>10529</v>
      </c>
      <c r="C2024" s="130" t="s">
        <v>20449</v>
      </c>
      <c r="D2024" s="130" t="str">
        <f>VLOOKUP(B2024,managelist_20211101!$B$3:$C$10442,2,FALSE)</f>
        <v>鋼板接着工法</v>
      </c>
      <c r="E2024" s="130" t="s">
        <v>197</v>
      </c>
      <c r="F2024" s="130" t="s">
        <v>200</v>
      </c>
      <c r="G2024" s="130" t="s">
        <v>405</v>
      </c>
    </row>
    <row r="2025" spans="1:9" x14ac:dyDescent="0.15">
      <c r="A2025" s="130">
        <v>2024</v>
      </c>
      <c r="B2025" s="130" t="s">
        <v>10528</v>
      </c>
      <c r="C2025" s="130" t="s">
        <v>20447</v>
      </c>
      <c r="D2025" s="130" t="str">
        <f>VLOOKUP(B2025,managelist_20211101!$B$3:$C$10442,2,FALSE)</f>
        <v>鋳鉄蓋取り換え</v>
      </c>
      <c r="E2025" s="130" t="s">
        <v>54</v>
      </c>
      <c r="F2025" s="130" t="s">
        <v>1632</v>
      </c>
      <c r="G2025" s="130" t="s">
        <v>12321</v>
      </c>
    </row>
    <row r="2026" spans="1:9" x14ac:dyDescent="0.15">
      <c r="A2026" s="130">
        <v>2025</v>
      </c>
      <c r="B2026" s="130" t="s">
        <v>3076</v>
      </c>
      <c r="C2026" s="130" t="s">
        <v>17969</v>
      </c>
      <c r="D2026" s="130" t="str">
        <f>VLOOKUP(B2026,managelist_20211101!$B$3:$C$10442,2,FALSE)</f>
        <v>現場製作 単独基礎</v>
      </c>
      <c r="E2026" s="130" t="s">
        <v>443</v>
      </c>
      <c r="F2026" s="130" t="s">
        <v>444</v>
      </c>
      <c r="G2026" s="130" t="s">
        <v>2886</v>
      </c>
    </row>
    <row r="2027" spans="1:9" x14ac:dyDescent="0.15">
      <c r="A2027" s="130">
        <v>2026</v>
      </c>
      <c r="B2027" s="130" t="s">
        <v>6465</v>
      </c>
      <c r="C2027" s="130" t="s">
        <v>15823</v>
      </c>
      <c r="D2027" s="130" t="str">
        <f>VLOOKUP(B2027,managelist_20211101!$B$3:$C$10442,2,FALSE)</f>
        <v>立入防止柵</v>
      </c>
      <c r="E2027" s="130" t="s">
        <v>72</v>
      </c>
      <c r="F2027" s="130" t="s">
        <v>393</v>
      </c>
      <c r="I2027" s="130" t="s">
        <v>381</v>
      </c>
    </row>
    <row r="2028" spans="1:9" x14ac:dyDescent="0.15">
      <c r="A2028" s="130">
        <v>2027</v>
      </c>
      <c r="B2028" s="130" t="s">
        <v>22493</v>
      </c>
      <c r="C2028" s="130" t="s">
        <v>15820</v>
      </c>
      <c r="D2028" s="130" t="str">
        <f>VLOOKUP(B2028,managelist_20211101!$B$3:$C$10442,2,FALSE)</f>
        <v>製缶、板組溶接構造の重機</v>
      </c>
      <c r="E2028" s="130" t="s">
        <v>380</v>
      </c>
      <c r="F2028" s="130" t="s">
        <v>380</v>
      </c>
      <c r="G2028" s="130" t="s">
        <v>2849</v>
      </c>
    </row>
    <row r="2029" spans="1:9" x14ac:dyDescent="0.15">
      <c r="A2029" s="130">
        <v>2028</v>
      </c>
      <c r="B2029" s="130" t="s">
        <v>22494</v>
      </c>
      <c r="C2029" s="130" t="s">
        <v>15818</v>
      </c>
      <c r="D2029" s="130" t="str">
        <f>VLOOKUP(B2029,managelist_20211101!$B$3:$C$10442,2,FALSE)</f>
        <v>レーザープロットシステム及びパーカッションワイヤーライン工法による地山評価</v>
      </c>
      <c r="E2029" s="130" t="s">
        <v>342</v>
      </c>
      <c r="F2029" s="130" t="s">
        <v>343</v>
      </c>
      <c r="G2029" s="130" t="s">
        <v>2849</v>
      </c>
      <c r="I2029" s="130" t="s">
        <v>381</v>
      </c>
    </row>
    <row r="2030" spans="1:9" x14ac:dyDescent="0.15">
      <c r="A2030" s="130">
        <v>2029</v>
      </c>
      <c r="B2030" s="130" t="s">
        <v>4679</v>
      </c>
      <c r="C2030" s="130" t="s">
        <v>13828</v>
      </c>
      <c r="D2030" s="130" t="str">
        <f>VLOOKUP(B2030,managelist_20211101!$B$3:$C$10442,2,FALSE)</f>
        <v>汚染土壌の掘削除去</v>
      </c>
      <c r="E2030" s="130" t="s">
        <v>72</v>
      </c>
      <c r="F2030" s="130" t="s">
        <v>150</v>
      </c>
      <c r="I2030" s="130" t="s">
        <v>381</v>
      </c>
    </row>
    <row r="2031" spans="1:9" x14ac:dyDescent="0.15">
      <c r="A2031" s="130">
        <v>2030</v>
      </c>
      <c r="B2031" s="130" t="s">
        <v>23559</v>
      </c>
      <c r="C2031" s="130" t="s">
        <v>23560</v>
      </c>
      <c r="D2031" s="130" t="e">
        <f>VLOOKUP(B2031,managelist_20211101!$B$3:$C$10442,2,FALSE)</f>
        <v>#N/A</v>
      </c>
      <c r="E2031" s="130" t="s">
        <v>57</v>
      </c>
      <c r="F2031" s="130" t="s">
        <v>506</v>
      </c>
      <c r="G2031" s="130" t="s">
        <v>2920</v>
      </c>
      <c r="H2031" s="130" t="s">
        <v>2921</v>
      </c>
    </row>
    <row r="2032" spans="1:9" x14ac:dyDescent="0.15">
      <c r="A2032" s="130">
        <v>2031</v>
      </c>
      <c r="B2032" s="130" t="s">
        <v>3077</v>
      </c>
      <c r="C2032" s="130" t="s">
        <v>22009</v>
      </c>
      <c r="D2032" s="130" t="e">
        <f>VLOOKUP(B2032,managelist_20211101!$B$3:$C$10442,2,FALSE)</f>
        <v>#N/A</v>
      </c>
      <c r="E2032" s="130" t="s">
        <v>57</v>
      </c>
      <c r="F2032" s="130" t="s">
        <v>24</v>
      </c>
      <c r="G2032" s="130" t="s">
        <v>2915</v>
      </c>
      <c r="H2032" s="130" t="s">
        <v>2916</v>
      </c>
    </row>
    <row r="2033" spans="1:9" x14ac:dyDescent="0.15">
      <c r="A2033" s="130">
        <v>2032</v>
      </c>
      <c r="B2033" s="130" t="s">
        <v>8266</v>
      </c>
      <c r="C2033" s="130" t="s">
        <v>17967</v>
      </c>
      <c r="D2033" s="130" t="str">
        <f>VLOOKUP(B2033,managelist_20211101!$B$3:$C$10442,2,FALSE)</f>
        <v>ソイルセメント地中連続壁工法(TRD工法)</v>
      </c>
      <c r="E2033" s="130" t="s">
        <v>382</v>
      </c>
      <c r="F2033" s="130" t="s">
        <v>330</v>
      </c>
      <c r="G2033" s="130" t="s">
        <v>330</v>
      </c>
      <c r="H2033" s="130" t="s">
        <v>12035</v>
      </c>
      <c r="I2033" s="130" t="s">
        <v>381</v>
      </c>
    </row>
    <row r="2034" spans="1:9" x14ac:dyDescent="0.15">
      <c r="A2034" s="130">
        <v>2033</v>
      </c>
      <c r="B2034" s="130" t="s">
        <v>8265</v>
      </c>
      <c r="C2034" s="130" t="s">
        <v>17965</v>
      </c>
      <c r="D2034" s="130" t="str">
        <f>VLOOKUP(B2034,managelist_20211101!$B$3:$C$10442,2,FALSE)</f>
        <v>導水シートと内装板の設置による導水対策工法</v>
      </c>
      <c r="E2034" s="130" t="s">
        <v>342</v>
      </c>
      <c r="F2034" s="130" t="s">
        <v>150</v>
      </c>
    </row>
    <row r="2035" spans="1:9" x14ac:dyDescent="0.15">
      <c r="A2035" s="130">
        <v>2034</v>
      </c>
      <c r="B2035" s="130" t="s">
        <v>8264</v>
      </c>
      <c r="C2035" s="130" t="s">
        <v>17963</v>
      </c>
      <c r="D2035" s="130" t="str">
        <f>VLOOKUP(B2035,managelist_20211101!$B$3:$C$10442,2,FALSE)</f>
        <v>公共建築工事標準仕様書及び公共建築改修工事標準仕様書に記載されたJIS A 6021ウレタンゴム系材料を使用したX-1(絶縁工法)</v>
      </c>
      <c r="E2035" s="130" t="s">
        <v>495</v>
      </c>
      <c r="F2035" s="130" t="s">
        <v>561</v>
      </c>
    </row>
    <row r="2036" spans="1:9" x14ac:dyDescent="0.15">
      <c r="A2036" s="130">
        <v>2035</v>
      </c>
      <c r="B2036" s="130" t="s">
        <v>5099</v>
      </c>
      <c r="C2036" s="130" t="s">
        <v>14289</v>
      </c>
      <c r="D2036" s="130" t="str">
        <f>VLOOKUP(B2036,managelist_20211101!$B$3:$C$10442,2,FALSE)</f>
        <v>路面桝蓋(鋼製)</v>
      </c>
      <c r="E2036" s="130" t="s">
        <v>382</v>
      </c>
      <c r="F2036" s="130" t="s">
        <v>331</v>
      </c>
      <c r="G2036" s="130" t="s">
        <v>150</v>
      </c>
    </row>
    <row r="2037" spans="1:9" x14ac:dyDescent="0.15">
      <c r="A2037" s="130">
        <v>2036</v>
      </c>
      <c r="B2037" s="130" t="s">
        <v>5098</v>
      </c>
      <c r="C2037" s="130" t="s">
        <v>14288</v>
      </c>
      <c r="D2037" s="130" t="str">
        <f>VLOOKUP(B2037,managelist_20211101!$B$3:$C$10442,2,FALSE)</f>
        <v>セメント系固化材による不溶化工法</v>
      </c>
      <c r="E2037" s="130" t="s">
        <v>72</v>
      </c>
      <c r="F2037" s="130" t="s">
        <v>74</v>
      </c>
    </row>
    <row r="2038" spans="1:9" x14ac:dyDescent="0.15">
      <c r="A2038" s="130">
        <v>2037</v>
      </c>
      <c r="B2038" s="130" t="s">
        <v>22495</v>
      </c>
      <c r="C2038" s="130" t="s">
        <v>21352</v>
      </c>
      <c r="D2038" s="130" t="str">
        <f>VLOOKUP(B2038,managelist_20211101!$B$3:$C$10442,2,FALSE)</f>
        <v>地盤傾斜計</v>
      </c>
      <c r="E2038" s="130" t="s">
        <v>127</v>
      </c>
      <c r="F2038" s="130" t="s">
        <v>129</v>
      </c>
      <c r="G2038" s="130" t="s">
        <v>2844</v>
      </c>
    </row>
    <row r="2039" spans="1:9" x14ac:dyDescent="0.15">
      <c r="A2039" s="130">
        <v>2038</v>
      </c>
      <c r="B2039" s="130" t="s">
        <v>11301</v>
      </c>
      <c r="C2039" s="130" t="s">
        <v>21351</v>
      </c>
      <c r="D2039" s="130" t="str">
        <f>VLOOKUP(B2039,managelist_20211101!$B$3:$C$10442,2,FALSE)</f>
        <v>ブラスト工法</v>
      </c>
      <c r="E2039" s="130" t="s">
        <v>197</v>
      </c>
      <c r="F2039" s="130" t="s">
        <v>199</v>
      </c>
      <c r="I2039" s="130" t="s">
        <v>381</v>
      </c>
    </row>
    <row r="2040" spans="1:9" x14ac:dyDescent="0.15">
      <c r="A2040" s="130">
        <v>2039</v>
      </c>
      <c r="B2040" s="130" t="s">
        <v>8263</v>
      </c>
      <c r="C2040" s="130" t="s">
        <v>17961</v>
      </c>
      <c r="D2040" s="130" t="str">
        <f>VLOOKUP(B2040,managelist_20211101!$B$3:$C$10442,2,FALSE)</f>
        <v>足場施工と軽量ボーリングマシーンによる工法</v>
      </c>
      <c r="E2040" s="130" t="s">
        <v>382</v>
      </c>
      <c r="F2040" s="130" t="s">
        <v>78</v>
      </c>
      <c r="G2040" s="130" t="s">
        <v>2841</v>
      </c>
    </row>
    <row r="2041" spans="1:9" x14ac:dyDescent="0.15">
      <c r="A2041" s="130">
        <v>2040</v>
      </c>
      <c r="B2041" s="130" t="s">
        <v>8262</v>
      </c>
      <c r="C2041" s="130" t="s">
        <v>17959</v>
      </c>
      <c r="D2041" s="130" t="str">
        <f>VLOOKUP(B2041,managelist_20211101!$B$3:$C$10442,2,FALSE)</f>
        <v>トランシーバー</v>
      </c>
      <c r="E2041" s="130" t="s">
        <v>54</v>
      </c>
      <c r="F2041" s="130" t="s">
        <v>175</v>
      </c>
      <c r="G2041" s="130" t="s">
        <v>12327</v>
      </c>
    </row>
    <row r="2042" spans="1:9" x14ac:dyDescent="0.15">
      <c r="A2042" s="130">
        <v>2041</v>
      </c>
      <c r="B2042" s="130" t="s">
        <v>23561</v>
      </c>
      <c r="C2042" s="130" t="s">
        <v>23562</v>
      </c>
      <c r="D2042" s="130" t="e">
        <f>VLOOKUP(B2042,managelist_20211101!$B$3:$C$10442,2,FALSE)</f>
        <v>#N/A</v>
      </c>
      <c r="E2042" s="130" t="s">
        <v>57</v>
      </c>
      <c r="F2042" s="130" t="s">
        <v>22327</v>
      </c>
      <c r="G2042" s="130" t="s">
        <v>22374</v>
      </c>
    </row>
    <row r="2043" spans="1:9" x14ac:dyDescent="0.15">
      <c r="A2043" s="130">
        <v>2042</v>
      </c>
      <c r="B2043" s="130" t="s">
        <v>6464</v>
      </c>
      <c r="C2043" s="130" t="s">
        <v>15816</v>
      </c>
      <c r="D2043" s="130" t="str">
        <f>VLOOKUP(B2043,managelist_20211101!$B$3:$C$10442,2,FALSE)</f>
        <v>シカ柵工</v>
      </c>
      <c r="E2043" s="130" t="s">
        <v>382</v>
      </c>
      <c r="F2043" s="130" t="s">
        <v>166</v>
      </c>
      <c r="G2043" s="130" t="s">
        <v>150</v>
      </c>
    </row>
    <row r="2044" spans="1:9" x14ac:dyDescent="0.15">
      <c r="A2044" s="130">
        <v>2043</v>
      </c>
      <c r="B2044" s="130" t="s">
        <v>5097</v>
      </c>
      <c r="C2044" s="130" t="s">
        <v>14286</v>
      </c>
      <c r="D2044" s="130" t="str">
        <f>VLOOKUP(B2044,managelist_20211101!$B$3:$C$10442,2,FALSE)</f>
        <v>山留材を連結したH形鋼付仮設ガードレール</v>
      </c>
      <c r="E2044" s="130" t="s">
        <v>12</v>
      </c>
      <c r="F2044" s="130" t="s">
        <v>14</v>
      </c>
    </row>
    <row r="2045" spans="1:9" x14ac:dyDescent="0.15">
      <c r="A2045" s="130">
        <v>2044</v>
      </c>
      <c r="B2045" s="130" t="s">
        <v>11746</v>
      </c>
      <c r="C2045" s="130" t="s">
        <v>21775</v>
      </c>
      <c r="D2045" s="130" t="str">
        <f>VLOOKUP(B2045,managelist_20211101!$B$3:$C$10442,2,FALSE)</f>
        <v>タイロッド</v>
      </c>
      <c r="E2045" s="130" t="s">
        <v>58</v>
      </c>
      <c r="F2045" s="130" t="s">
        <v>402</v>
      </c>
    </row>
    <row r="2046" spans="1:9" x14ac:dyDescent="0.15">
      <c r="A2046" s="130">
        <v>2045</v>
      </c>
      <c r="B2046" s="130" t="s">
        <v>8261</v>
      </c>
      <c r="C2046" s="130" t="s">
        <v>17957</v>
      </c>
      <c r="D2046" s="130" t="str">
        <f>VLOOKUP(B2046,managelist_20211101!$B$3:$C$10442,2,FALSE)</f>
        <v>地上からの薬液注入工法</v>
      </c>
      <c r="E2046" s="130" t="s">
        <v>484</v>
      </c>
      <c r="F2046" s="130" t="s">
        <v>520</v>
      </c>
      <c r="G2046" s="130" t="s">
        <v>150</v>
      </c>
    </row>
    <row r="2047" spans="1:9" x14ac:dyDescent="0.15">
      <c r="A2047" s="130">
        <v>2046</v>
      </c>
      <c r="B2047" s="130" t="s">
        <v>22496</v>
      </c>
      <c r="C2047" s="130" t="s">
        <v>15814</v>
      </c>
      <c r="D2047" s="130" t="str">
        <f>VLOOKUP(B2047,managelist_20211101!$B$3:$C$10442,2,FALSE)</f>
        <v>標準非常電話機用キャビネット</v>
      </c>
      <c r="E2047" s="130" t="s">
        <v>54</v>
      </c>
      <c r="F2047" s="130" t="s">
        <v>175</v>
      </c>
      <c r="G2047" s="130" t="s">
        <v>12331</v>
      </c>
    </row>
    <row r="2048" spans="1:9" x14ac:dyDescent="0.15">
      <c r="A2048" s="130">
        <v>2047</v>
      </c>
      <c r="B2048" s="130" t="s">
        <v>6463</v>
      </c>
      <c r="C2048" s="130" t="s">
        <v>15812</v>
      </c>
      <c r="D2048" s="130" t="str">
        <f>VLOOKUP(B2048,managelist_20211101!$B$3:$C$10442,2,FALSE)</f>
        <v>排水構造物工(開削工事による布設替え)</v>
      </c>
      <c r="E2048" s="130" t="s">
        <v>382</v>
      </c>
      <c r="F2048" s="130" t="s">
        <v>331</v>
      </c>
      <c r="G2048" s="130" t="s">
        <v>130</v>
      </c>
      <c r="H2048" s="130" t="s">
        <v>150</v>
      </c>
      <c r="I2048" s="130" t="s">
        <v>381</v>
      </c>
    </row>
    <row r="2049" spans="1:9" x14ac:dyDescent="0.15">
      <c r="A2049" s="130">
        <v>2048</v>
      </c>
      <c r="B2049" s="130" t="s">
        <v>6462</v>
      </c>
      <c r="C2049" s="130" t="s">
        <v>15810</v>
      </c>
      <c r="D2049" s="130" t="str">
        <f>VLOOKUP(B2049,managelist_20211101!$B$3:$C$10442,2,FALSE)</f>
        <v>多数アンカー式補強土壁工法</v>
      </c>
      <c r="E2049" s="130" t="s">
        <v>382</v>
      </c>
      <c r="F2049" s="130" t="s">
        <v>2</v>
      </c>
      <c r="G2049" s="130" t="s">
        <v>383</v>
      </c>
      <c r="H2049" s="130" t="s">
        <v>150</v>
      </c>
    </row>
    <row r="2050" spans="1:9" x14ac:dyDescent="0.15">
      <c r="A2050" s="130">
        <v>2049</v>
      </c>
      <c r="B2050" s="130" t="s">
        <v>22497</v>
      </c>
      <c r="C2050" s="130" t="s">
        <v>15808</v>
      </c>
      <c r="D2050" s="130" t="str">
        <f>VLOOKUP(B2050,managelist_20211101!$B$3:$C$10442,2,FALSE)</f>
        <v>工事看板(高輝度蛍光反射)</v>
      </c>
      <c r="E2050" s="130" t="s">
        <v>12</v>
      </c>
      <c r="F2050" s="130" t="s">
        <v>150</v>
      </c>
    </row>
    <row r="2051" spans="1:9" x14ac:dyDescent="0.15">
      <c r="A2051" s="130">
        <v>2050</v>
      </c>
      <c r="B2051" s="130" t="s">
        <v>6461</v>
      </c>
      <c r="C2051" s="130" t="s">
        <v>15806</v>
      </c>
      <c r="D2051" s="130" t="str">
        <f>VLOOKUP(B2051,managelist_20211101!$B$3:$C$10442,2,FALSE)</f>
        <v>WEBカメラと路面温度計設置による路線沿いの定点観測</v>
      </c>
      <c r="E2051" s="130" t="s">
        <v>49</v>
      </c>
      <c r="F2051" s="130" t="s">
        <v>12323</v>
      </c>
      <c r="I2051" s="130" t="s">
        <v>381</v>
      </c>
    </row>
    <row r="2052" spans="1:9" x14ac:dyDescent="0.15">
      <c r="A2052" s="130">
        <v>2051</v>
      </c>
      <c r="B2052" s="130" t="s">
        <v>6460</v>
      </c>
      <c r="C2052" s="130" t="s">
        <v>15804</v>
      </c>
      <c r="D2052" s="130" t="str">
        <f>VLOOKUP(B2052,managelist_20211101!$B$3:$C$10442,2,FALSE)</f>
        <v>覆工板下部ボルト締結工法</v>
      </c>
      <c r="E2052" s="130" t="s">
        <v>12</v>
      </c>
      <c r="F2052" s="130" t="s">
        <v>168</v>
      </c>
    </row>
    <row r="2053" spans="1:9" x14ac:dyDescent="0.15">
      <c r="A2053" s="130">
        <v>2052</v>
      </c>
      <c r="B2053" s="130" t="s">
        <v>11300</v>
      </c>
      <c r="C2053" s="130" t="s">
        <v>21349</v>
      </c>
      <c r="D2053" s="130" t="str">
        <f>VLOOKUP(B2053,managelist_20211101!$B$3:$C$10442,2,FALSE)</f>
        <v>モルタルスペーサーを使用した一般工法</v>
      </c>
      <c r="E2053" s="130" t="s">
        <v>11</v>
      </c>
      <c r="F2053" s="130" t="s">
        <v>11</v>
      </c>
      <c r="G2053" s="130" t="s">
        <v>124</v>
      </c>
      <c r="H2053" s="130" t="s">
        <v>124</v>
      </c>
    </row>
    <row r="2054" spans="1:9" x14ac:dyDescent="0.15">
      <c r="A2054" s="130">
        <v>2053</v>
      </c>
      <c r="B2054" s="130" t="s">
        <v>3078</v>
      </c>
      <c r="C2054" s="130" t="s">
        <v>22010</v>
      </c>
      <c r="D2054" s="130" t="e">
        <f>VLOOKUP(B2054,managelist_20211101!$B$3:$C$10442,2,FALSE)</f>
        <v>#N/A</v>
      </c>
      <c r="E2054" s="130" t="s">
        <v>57</v>
      </c>
      <c r="F2054" s="130" t="s">
        <v>2907</v>
      </c>
      <c r="G2054" s="130" t="s">
        <v>46</v>
      </c>
    </row>
    <row r="2055" spans="1:9" x14ac:dyDescent="0.15">
      <c r="A2055" s="130">
        <v>2054</v>
      </c>
      <c r="B2055" s="130" t="s">
        <v>5096</v>
      </c>
      <c r="C2055" s="130" t="s">
        <v>14284</v>
      </c>
      <c r="D2055" s="130" t="str">
        <f>VLOOKUP(B2055,managelist_20211101!$B$3:$C$10442,2,FALSE)</f>
        <v>既設引上げ式ゲートの自動化改修(ゲート規模1.2mx1.5m)</v>
      </c>
      <c r="E2055" s="130" t="s">
        <v>489</v>
      </c>
      <c r="F2055" s="130" t="s">
        <v>490</v>
      </c>
      <c r="G2055" s="130" t="s">
        <v>2859</v>
      </c>
      <c r="I2055" s="130" t="s">
        <v>381</v>
      </c>
    </row>
    <row r="2056" spans="1:9" x14ac:dyDescent="0.15">
      <c r="A2056" s="130">
        <v>2055</v>
      </c>
      <c r="B2056" s="130" t="s">
        <v>3079</v>
      </c>
      <c r="C2056" s="130" t="s">
        <v>17954</v>
      </c>
      <c r="D2056" s="130" t="str">
        <f>VLOOKUP(B2056,managelist_20211101!$B$3:$C$10442,2,FALSE)</f>
        <v>エコモード、燃費モニタ未搭載の移動式クレーン</v>
      </c>
      <c r="E2056" s="130" t="s">
        <v>495</v>
      </c>
      <c r="F2056" s="130" t="s">
        <v>2966</v>
      </c>
    </row>
    <row r="2057" spans="1:9" x14ac:dyDescent="0.15">
      <c r="A2057" s="130">
        <v>2056</v>
      </c>
      <c r="B2057" s="130" t="s">
        <v>8260</v>
      </c>
      <c r="C2057" s="130" t="s">
        <v>17952</v>
      </c>
      <c r="D2057" s="130" t="str">
        <f>VLOOKUP(B2057,managelist_20211101!$B$3:$C$10442,2,FALSE)</f>
        <v>掘削置換工法</v>
      </c>
      <c r="E2057" s="130" t="s">
        <v>382</v>
      </c>
      <c r="F2057" s="130" t="s">
        <v>60</v>
      </c>
      <c r="G2057" s="130" t="s">
        <v>12038</v>
      </c>
      <c r="I2057" s="130" t="s">
        <v>381</v>
      </c>
    </row>
    <row r="2058" spans="1:9" x14ac:dyDescent="0.15">
      <c r="A2058" s="130">
        <v>2057</v>
      </c>
      <c r="B2058" s="130" t="s">
        <v>11299</v>
      </c>
      <c r="C2058" s="130" t="s">
        <v>21347</v>
      </c>
      <c r="D2058" s="130" t="str">
        <f>VLOOKUP(B2058,managelist_20211101!$B$3:$C$10442,2,FALSE)</f>
        <v>盛土工法(逆T型擁壁+置換え基礎+仮設鋼矢板)</v>
      </c>
      <c r="E2058" s="130" t="s">
        <v>380</v>
      </c>
      <c r="F2058" s="130" t="s">
        <v>433</v>
      </c>
      <c r="G2058" s="130" t="s">
        <v>12011</v>
      </c>
    </row>
    <row r="2059" spans="1:9" x14ac:dyDescent="0.15">
      <c r="A2059" s="130">
        <v>2058</v>
      </c>
      <c r="B2059" s="130" t="s">
        <v>11298</v>
      </c>
      <c r="C2059" s="130" t="s">
        <v>21345</v>
      </c>
      <c r="D2059" s="130" t="str">
        <f>VLOOKUP(B2059,managelist_20211101!$B$3:$C$10442,2,FALSE)</f>
        <v>目視によるひび割れ測定</v>
      </c>
      <c r="E2059" s="130" t="s">
        <v>127</v>
      </c>
      <c r="F2059" s="130" t="s">
        <v>46</v>
      </c>
      <c r="G2059" s="130" t="s">
        <v>413</v>
      </c>
    </row>
    <row r="2060" spans="1:9" x14ac:dyDescent="0.15">
      <c r="A2060" s="130">
        <v>2059</v>
      </c>
      <c r="B2060" s="130" t="s">
        <v>23563</v>
      </c>
      <c r="C2060" s="130" t="s">
        <v>23564</v>
      </c>
      <c r="D2060" s="130" t="e">
        <f>VLOOKUP(B2060,managelist_20211101!$B$3:$C$10442,2,FALSE)</f>
        <v>#N/A</v>
      </c>
      <c r="E2060" s="130" t="s">
        <v>57</v>
      </c>
      <c r="F2060" s="130" t="s">
        <v>506</v>
      </c>
      <c r="G2060" s="130" t="s">
        <v>12115</v>
      </c>
      <c r="H2060" s="130" t="s">
        <v>22176</v>
      </c>
    </row>
    <row r="2061" spans="1:9" x14ac:dyDescent="0.15">
      <c r="A2061" s="130">
        <v>2060</v>
      </c>
      <c r="B2061" s="130" t="s">
        <v>5095</v>
      </c>
      <c r="C2061" s="130" t="s">
        <v>14282</v>
      </c>
      <c r="D2061" s="130" t="str">
        <f>VLOOKUP(B2061,managelist_20211101!$B$3:$C$10442,2,FALSE)</f>
        <v>汚濁処理工 PAC・有機高分子凝集剤+炭酸ガス中和剤</v>
      </c>
      <c r="E2061" s="130" t="s">
        <v>12</v>
      </c>
      <c r="F2061" s="130" t="s">
        <v>528</v>
      </c>
    </row>
    <row r="2062" spans="1:9" x14ac:dyDescent="0.15">
      <c r="A2062" s="130">
        <v>2061</v>
      </c>
      <c r="B2062" s="130" t="s">
        <v>3080</v>
      </c>
      <c r="C2062" s="130" t="s">
        <v>17950</v>
      </c>
      <c r="D2062" s="130" t="str">
        <f>VLOOKUP(B2062,managelist_20211101!$B$3:$C$10442,2,FALSE)</f>
        <v>固定型(定点観測)で使用するWBGT計</v>
      </c>
      <c r="E2062" s="130" t="s">
        <v>382</v>
      </c>
      <c r="F2062" s="130" t="s">
        <v>150</v>
      </c>
    </row>
    <row r="2063" spans="1:9" x14ac:dyDescent="0.15">
      <c r="A2063" s="130">
        <v>2062</v>
      </c>
      <c r="B2063" s="130" t="s">
        <v>22498</v>
      </c>
      <c r="C2063" s="130" t="s">
        <v>23565</v>
      </c>
      <c r="D2063" s="130" t="e">
        <f>VLOOKUP(B2063,managelist_20211101!$B$3:$C$10442,2,FALSE)</f>
        <v>#N/A</v>
      </c>
      <c r="E2063" s="130" t="s">
        <v>57</v>
      </c>
      <c r="F2063" s="130" t="s">
        <v>24</v>
      </c>
      <c r="G2063" s="130" t="s">
        <v>2915</v>
      </c>
      <c r="H2063" s="130" t="s">
        <v>2916</v>
      </c>
      <c r="I2063" s="130" t="s">
        <v>381</v>
      </c>
    </row>
    <row r="2064" spans="1:9" x14ac:dyDescent="0.15">
      <c r="A2064" s="130">
        <v>2063</v>
      </c>
      <c r="B2064" s="130" t="s">
        <v>4001</v>
      </c>
      <c r="C2064" s="130" t="s">
        <v>13049</v>
      </c>
      <c r="D2064" s="130" t="str">
        <f>VLOOKUP(B2064,managelist_20211101!$B$3:$C$10442,2,FALSE)</f>
        <v>鋼管杭打工(中堀工)</v>
      </c>
      <c r="E2064" s="130" t="s">
        <v>58</v>
      </c>
      <c r="F2064" s="130" t="s">
        <v>402</v>
      </c>
      <c r="I2064" s="130" t="s">
        <v>381</v>
      </c>
    </row>
    <row r="2065" spans="1:9" x14ac:dyDescent="0.15">
      <c r="A2065" s="130">
        <v>2064</v>
      </c>
      <c r="B2065" s="130" t="s">
        <v>4000</v>
      </c>
      <c r="C2065" s="130" t="s">
        <v>13047</v>
      </c>
      <c r="D2065" s="130" t="str">
        <f>VLOOKUP(B2065,managelist_20211101!$B$3:$C$10442,2,FALSE)</f>
        <v>軽油</v>
      </c>
      <c r="E2065" s="130" t="s">
        <v>342</v>
      </c>
      <c r="F2065" s="130" t="s">
        <v>150</v>
      </c>
    </row>
    <row r="2066" spans="1:9" x14ac:dyDescent="0.15">
      <c r="A2066" s="130">
        <v>2065</v>
      </c>
      <c r="B2066" s="130" t="s">
        <v>3081</v>
      </c>
      <c r="C2066" s="130" t="s">
        <v>13045</v>
      </c>
      <c r="D2066" s="130" t="str">
        <f>VLOOKUP(B2066,managelist_20211101!$B$3:$C$10442,2,FALSE)</f>
        <v>可搬式標識装置</v>
      </c>
      <c r="E2066" s="130" t="s">
        <v>197</v>
      </c>
      <c r="F2066" s="130" t="s">
        <v>220</v>
      </c>
      <c r="G2066" s="130" t="s">
        <v>150</v>
      </c>
    </row>
    <row r="2067" spans="1:9" x14ac:dyDescent="0.15">
      <c r="A2067" s="130">
        <v>2066</v>
      </c>
      <c r="B2067" s="130" t="s">
        <v>3999</v>
      </c>
      <c r="C2067" s="130" t="s">
        <v>13043</v>
      </c>
      <c r="D2067" s="130" t="str">
        <f>VLOOKUP(B2067,managelist_20211101!$B$3:$C$10442,2,FALSE)</f>
        <v>河川護岸用遮水シート</v>
      </c>
      <c r="E2067" s="130" t="s">
        <v>22</v>
      </c>
      <c r="F2067" s="130" t="s">
        <v>150</v>
      </c>
      <c r="I2067" s="130" t="s">
        <v>381</v>
      </c>
    </row>
    <row r="2068" spans="1:9" x14ac:dyDescent="0.15">
      <c r="A2068" s="130">
        <v>2067</v>
      </c>
      <c r="B2068" s="130" t="s">
        <v>22499</v>
      </c>
      <c r="C2068" s="130" t="s">
        <v>13042</v>
      </c>
      <c r="D2068" s="130" t="str">
        <f>VLOOKUP(B2068,managelist_20211101!$B$3:$C$10442,2,FALSE)</f>
        <v>ディーゼル発電機</v>
      </c>
      <c r="E2068" s="130" t="s">
        <v>54</v>
      </c>
      <c r="F2068" s="130" t="s">
        <v>55</v>
      </c>
      <c r="G2068" s="130" t="s">
        <v>2843</v>
      </c>
      <c r="H2068" s="130" t="s">
        <v>2857</v>
      </c>
    </row>
    <row r="2069" spans="1:9" x14ac:dyDescent="0.15">
      <c r="A2069" s="130">
        <v>2068</v>
      </c>
      <c r="B2069" s="130" t="s">
        <v>3998</v>
      </c>
      <c r="C2069" s="130" t="s">
        <v>13039</v>
      </c>
      <c r="D2069" s="130" t="str">
        <f>VLOOKUP(B2069,managelist_20211101!$B$3:$C$10442,2,FALSE)</f>
        <v>膨張性検査による膨張材の使用量増加</v>
      </c>
      <c r="E2069" s="130" t="s">
        <v>466</v>
      </c>
      <c r="F2069" s="130" t="s">
        <v>469</v>
      </c>
      <c r="I2069" s="130" t="s">
        <v>381</v>
      </c>
    </row>
    <row r="2070" spans="1:9" x14ac:dyDescent="0.15">
      <c r="A2070" s="130">
        <v>2069</v>
      </c>
      <c r="B2070" s="130" t="s">
        <v>3997</v>
      </c>
      <c r="C2070" s="130" t="s">
        <v>13037</v>
      </c>
      <c r="D2070" s="130" t="str">
        <f>VLOOKUP(B2070,managelist_20211101!$B$3:$C$10442,2,FALSE)</f>
        <v>全回転型オールケーシング掘削機を用いた外径φ600mm前後の羽根付鋼管杭施工</v>
      </c>
      <c r="E2070" s="130" t="s">
        <v>58</v>
      </c>
      <c r="F2070" s="130" t="s">
        <v>543</v>
      </c>
      <c r="G2070" s="130" t="s">
        <v>150</v>
      </c>
    </row>
    <row r="2071" spans="1:9" x14ac:dyDescent="0.15">
      <c r="A2071" s="130">
        <v>2070</v>
      </c>
      <c r="B2071" s="130" t="s">
        <v>11745</v>
      </c>
      <c r="C2071" s="130" t="s">
        <v>21773</v>
      </c>
      <c r="D2071" s="130" t="str">
        <f>VLOOKUP(B2071,managelist_20211101!$B$3:$C$10442,2,FALSE)</f>
        <v>煙突内壁のアスベスト含有断熱材を人力により破砕し斫り取る工法</v>
      </c>
      <c r="E2071" s="130" t="s">
        <v>495</v>
      </c>
      <c r="F2071" s="130" t="s">
        <v>499</v>
      </c>
    </row>
    <row r="2072" spans="1:9" x14ac:dyDescent="0.15">
      <c r="A2072" s="130">
        <v>2071</v>
      </c>
      <c r="B2072" s="130" t="s">
        <v>11744</v>
      </c>
      <c r="C2072" s="130" t="s">
        <v>21771</v>
      </c>
      <c r="D2072" s="130" t="str">
        <f>VLOOKUP(B2072,managelist_20211101!$B$3:$C$10442,2,FALSE)</f>
        <v>PCB処理の許認可を受けた焼却炉による焼却、不溶化処理、埋立処分</v>
      </c>
      <c r="E2072" s="130" t="s">
        <v>72</v>
      </c>
      <c r="F2072" s="130" t="s">
        <v>392</v>
      </c>
    </row>
    <row r="2073" spans="1:9" x14ac:dyDescent="0.15">
      <c r="A2073" s="130">
        <v>2072</v>
      </c>
      <c r="B2073" s="130" t="s">
        <v>3082</v>
      </c>
      <c r="C2073" s="130" t="s">
        <v>21769</v>
      </c>
      <c r="D2073" s="130" t="str">
        <f>VLOOKUP(B2073,managelist_20211101!$B$3:$C$10442,2,FALSE)</f>
        <v>数値データの帳票出力</v>
      </c>
      <c r="E2073" s="130" t="s">
        <v>382</v>
      </c>
      <c r="F2073" s="130" t="s">
        <v>76</v>
      </c>
      <c r="G2073" s="130" t="s">
        <v>390</v>
      </c>
      <c r="H2073" s="130" t="s">
        <v>171</v>
      </c>
    </row>
    <row r="2074" spans="1:9" x14ac:dyDescent="0.15">
      <c r="A2074" s="130">
        <v>2073</v>
      </c>
      <c r="B2074" s="130" t="s">
        <v>8258</v>
      </c>
      <c r="C2074" s="130" t="s">
        <v>17947</v>
      </c>
      <c r="D2074" s="130" t="str">
        <f>VLOOKUP(B2074,managelist_20211101!$B$3:$C$10442,2,FALSE)</f>
        <v>セメント系改質材</v>
      </c>
      <c r="E2074" s="130" t="s">
        <v>380</v>
      </c>
      <c r="F2074" s="130" t="s">
        <v>380</v>
      </c>
      <c r="G2074" s="130" t="s">
        <v>150</v>
      </c>
      <c r="I2074" s="130" t="s">
        <v>381</v>
      </c>
    </row>
    <row r="2075" spans="1:9" x14ac:dyDescent="0.15">
      <c r="A2075" s="130">
        <v>2074</v>
      </c>
      <c r="B2075" s="130" t="s">
        <v>8257</v>
      </c>
      <c r="C2075" s="130" t="s">
        <v>17945</v>
      </c>
      <c r="D2075" s="130" t="str">
        <f>VLOOKUP(B2075,managelist_20211101!$B$3:$C$10442,2,FALSE)</f>
        <v>橋梁点検車を用いた目視点検</v>
      </c>
      <c r="E2075" s="130" t="s">
        <v>127</v>
      </c>
      <c r="F2075" s="130" t="s">
        <v>46</v>
      </c>
      <c r="G2075" s="130" t="s">
        <v>413</v>
      </c>
    </row>
    <row r="2076" spans="1:9" x14ac:dyDescent="0.15">
      <c r="A2076" s="130">
        <v>2075</v>
      </c>
      <c r="B2076" s="130" t="s">
        <v>11297</v>
      </c>
      <c r="C2076" s="130" t="s">
        <v>21342</v>
      </c>
      <c r="D2076" s="130" t="str">
        <f>VLOOKUP(B2076,managelist_20211101!$B$3:$C$10442,2,FALSE)</f>
        <v>道路用鉄筋コンクリート側溝及び監視員による定期的な監視</v>
      </c>
      <c r="E2076" s="130" t="s">
        <v>382</v>
      </c>
      <c r="F2076" s="130" t="s">
        <v>331</v>
      </c>
      <c r="G2076" s="130" t="s">
        <v>2834</v>
      </c>
      <c r="H2076" s="130" t="s">
        <v>2835</v>
      </c>
    </row>
    <row r="2077" spans="1:9" x14ac:dyDescent="0.15">
      <c r="A2077" s="130">
        <v>2076</v>
      </c>
      <c r="B2077" s="130" t="s">
        <v>5094</v>
      </c>
      <c r="C2077" s="130" t="s">
        <v>14280</v>
      </c>
      <c r="D2077" s="130" t="str">
        <f>VLOOKUP(B2077,managelist_20211101!$B$3:$C$10442,2,FALSE)</f>
        <v>吊式雪崩予防柵工</v>
      </c>
      <c r="E2077" s="130" t="s">
        <v>443</v>
      </c>
      <c r="F2077" s="130" t="s">
        <v>444</v>
      </c>
      <c r="G2077" s="130" t="s">
        <v>12189</v>
      </c>
    </row>
    <row r="2078" spans="1:9" x14ac:dyDescent="0.15">
      <c r="A2078" s="130">
        <v>2077</v>
      </c>
      <c r="B2078" s="130" t="s">
        <v>3083</v>
      </c>
      <c r="C2078" s="130" t="s">
        <v>14279</v>
      </c>
      <c r="D2078" s="130" t="str">
        <f>VLOOKUP(B2078,managelist_20211101!$B$3:$C$10442,2,FALSE)</f>
        <v>パイプ吊り足場</v>
      </c>
      <c r="E2078" s="130" t="s">
        <v>12</v>
      </c>
      <c r="F2078" s="130" t="s">
        <v>15</v>
      </c>
      <c r="G2078" s="130" t="s">
        <v>2881</v>
      </c>
    </row>
    <row r="2079" spans="1:9" x14ac:dyDescent="0.15">
      <c r="A2079" s="130">
        <v>2078</v>
      </c>
      <c r="B2079" s="130" t="s">
        <v>8255</v>
      </c>
      <c r="C2079" s="130" t="s">
        <v>17942</v>
      </c>
      <c r="D2079" s="130" t="str">
        <f>VLOOKUP(B2079,managelist_20211101!$B$3:$C$10442,2,FALSE)</f>
        <v>単管パイプを組み立てた製作枠(単管工法)</v>
      </c>
      <c r="E2079" s="130" t="s">
        <v>12</v>
      </c>
      <c r="F2079" s="130" t="s">
        <v>150</v>
      </c>
      <c r="I2079" s="130" t="s">
        <v>381</v>
      </c>
    </row>
    <row r="2080" spans="1:9" x14ac:dyDescent="0.15">
      <c r="A2080" s="130">
        <v>2079</v>
      </c>
      <c r="B2080" s="130" t="s">
        <v>22500</v>
      </c>
      <c r="C2080" s="130" t="s">
        <v>954</v>
      </c>
      <c r="D2080" s="130" t="str">
        <f>VLOOKUP(B2080,managelist_20211101!$B$3:$C$10442,2,FALSE)</f>
        <v>ソーラー蓄電池LED警告灯</v>
      </c>
      <c r="E2080" s="130" t="s">
        <v>12</v>
      </c>
      <c r="F2080" s="130" t="s">
        <v>150</v>
      </c>
    </row>
    <row r="2081" spans="1:9" x14ac:dyDescent="0.15">
      <c r="A2081" s="130">
        <v>2080</v>
      </c>
      <c r="B2081" s="130" t="s">
        <v>11296</v>
      </c>
      <c r="C2081" s="130" t="s">
        <v>21340</v>
      </c>
      <c r="D2081" s="130" t="str">
        <f>VLOOKUP(B2081,managelist_20211101!$B$3:$C$10442,2,FALSE)</f>
        <v>円形側溝と歩車道境界ブロック</v>
      </c>
      <c r="E2081" s="130" t="s">
        <v>382</v>
      </c>
      <c r="F2081" s="130" t="s">
        <v>331</v>
      </c>
      <c r="G2081" s="130" t="s">
        <v>2834</v>
      </c>
      <c r="H2081" s="130" t="s">
        <v>2835</v>
      </c>
      <c r="I2081" s="130" t="s">
        <v>381</v>
      </c>
    </row>
    <row r="2082" spans="1:9" x14ac:dyDescent="0.15">
      <c r="A2082" s="130">
        <v>2081</v>
      </c>
      <c r="B2082" s="130" t="s">
        <v>11295</v>
      </c>
      <c r="C2082" s="130" t="s">
        <v>21338</v>
      </c>
      <c r="D2082" s="130" t="str">
        <f>VLOOKUP(B2082,managelist_20211101!$B$3:$C$10442,2,FALSE)</f>
        <v>管渠型側溝及び歩車道境界ブロック</v>
      </c>
      <c r="E2082" s="130" t="s">
        <v>382</v>
      </c>
      <c r="F2082" s="130" t="s">
        <v>331</v>
      </c>
      <c r="G2082" s="130" t="s">
        <v>2829</v>
      </c>
      <c r="H2082" s="130" t="s">
        <v>2830</v>
      </c>
    </row>
    <row r="2083" spans="1:9" x14ac:dyDescent="0.15">
      <c r="A2083" s="130">
        <v>2082</v>
      </c>
      <c r="B2083" s="130" t="s">
        <v>3085</v>
      </c>
      <c r="C2083" s="130" t="s">
        <v>21336</v>
      </c>
      <c r="D2083" s="130" t="str">
        <f>VLOOKUP(B2083,managelist_20211101!$B$3:$C$10442,2,FALSE)</f>
        <v>表面被覆工法で使用するエポキシ樹脂材料</v>
      </c>
      <c r="E2083" s="130" t="s">
        <v>11</v>
      </c>
      <c r="F2083" s="130" t="s">
        <v>11</v>
      </c>
      <c r="G2083" s="130" t="s">
        <v>150</v>
      </c>
    </row>
    <row r="2084" spans="1:9" x14ac:dyDescent="0.15">
      <c r="A2084" s="130">
        <v>2083</v>
      </c>
      <c r="B2084" s="130" t="s">
        <v>11294</v>
      </c>
      <c r="C2084" s="130" t="s">
        <v>21334</v>
      </c>
      <c r="D2084" s="130" t="str">
        <f>VLOOKUP(B2084,managelist_20211101!$B$3:$C$10442,2,FALSE)</f>
        <v>従来型ブレス・ツナギ取付工法</v>
      </c>
      <c r="E2084" s="130" t="s">
        <v>12</v>
      </c>
      <c r="F2084" s="130" t="s">
        <v>168</v>
      </c>
      <c r="I2084" s="130" t="s">
        <v>381</v>
      </c>
    </row>
    <row r="2085" spans="1:9" x14ac:dyDescent="0.15">
      <c r="A2085" s="130">
        <v>2084</v>
      </c>
      <c r="B2085" s="130" t="s">
        <v>11293</v>
      </c>
      <c r="C2085" s="130" t="s">
        <v>21332</v>
      </c>
      <c r="D2085" s="130" t="str">
        <f>VLOOKUP(B2085,managelist_20211101!$B$3:$C$10442,2,FALSE)</f>
        <v>クレーン付台船</v>
      </c>
      <c r="E2085" s="130" t="s">
        <v>22</v>
      </c>
      <c r="F2085" s="130" t="s">
        <v>506</v>
      </c>
      <c r="G2085" s="130" t="s">
        <v>150</v>
      </c>
    </row>
    <row r="2086" spans="1:9" x14ac:dyDescent="0.15">
      <c r="A2086" s="130">
        <v>2085</v>
      </c>
      <c r="B2086" s="130" t="s">
        <v>3086</v>
      </c>
      <c r="C2086" s="130" t="s">
        <v>17940</v>
      </c>
      <c r="D2086" s="130" t="str">
        <f>VLOOKUP(B2086,managelist_20211101!$B$3:$C$10442,2,FALSE)</f>
        <v>ビニロン繊維を使用したコンクリート添加剤</v>
      </c>
      <c r="E2086" s="130" t="s">
        <v>11</v>
      </c>
      <c r="F2086" s="130" t="s">
        <v>11</v>
      </c>
      <c r="G2086" s="130" t="s">
        <v>150</v>
      </c>
    </row>
    <row r="2087" spans="1:9" x14ac:dyDescent="0.15">
      <c r="A2087" s="130">
        <v>2086</v>
      </c>
      <c r="B2087" s="130" t="s">
        <v>4676</v>
      </c>
      <c r="C2087" s="130" t="s">
        <v>13824</v>
      </c>
      <c r="D2087" s="130" t="str">
        <f>VLOOKUP(B2087,managelist_20211101!$B$3:$C$10442,2,FALSE)</f>
        <v>普通コンクリートを用いたインターロッキングブロック</v>
      </c>
      <c r="E2087" s="130" t="s">
        <v>425</v>
      </c>
      <c r="F2087" s="130" t="s">
        <v>3</v>
      </c>
      <c r="G2087" s="130" t="s">
        <v>2898</v>
      </c>
      <c r="I2087" s="130" t="s">
        <v>381</v>
      </c>
    </row>
    <row r="2088" spans="1:9" x14ac:dyDescent="0.15">
      <c r="A2088" s="130">
        <v>2087</v>
      </c>
      <c r="B2088" s="130" t="s">
        <v>11292</v>
      </c>
      <c r="C2088" s="130" t="s">
        <v>21330</v>
      </c>
      <c r="D2088" s="130" t="str">
        <f>VLOOKUP(B2088,managelist_20211101!$B$3:$C$10442,2,FALSE)</f>
        <v>有機ジンクリッチペイント及び弱溶剤形変性エポキシ樹脂塗料下塗(Rc-Ⅰ塗装系)</v>
      </c>
      <c r="E2088" s="130" t="s">
        <v>197</v>
      </c>
      <c r="F2088" s="130" t="s">
        <v>200</v>
      </c>
      <c r="G2088" s="130" t="s">
        <v>2832</v>
      </c>
    </row>
    <row r="2089" spans="1:9" x14ac:dyDescent="0.15">
      <c r="A2089" s="130">
        <v>2088</v>
      </c>
      <c r="B2089" s="130" t="s">
        <v>8254</v>
      </c>
      <c r="C2089" s="130" t="s">
        <v>17938</v>
      </c>
      <c r="D2089" s="130" t="str">
        <f>VLOOKUP(B2089,managelist_20211101!$B$3:$C$10442,2,FALSE)</f>
        <v>石油由来ポリエチレン人工芝</v>
      </c>
      <c r="E2089" s="130" t="s">
        <v>150</v>
      </c>
      <c r="F2089" s="130" t="s">
        <v>150</v>
      </c>
    </row>
    <row r="2090" spans="1:9" x14ac:dyDescent="0.15">
      <c r="A2090" s="130">
        <v>2089</v>
      </c>
      <c r="B2090" s="130" t="s">
        <v>8253</v>
      </c>
      <c r="C2090" s="130" t="s">
        <v>17936</v>
      </c>
      <c r="D2090" s="130" t="str">
        <f>VLOOKUP(B2090,managelist_20211101!$B$3:$C$10442,2,FALSE)</f>
        <v>現場打ちコンクリート支圧壁</v>
      </c>
      <c r="E2090" s="130" t="s">
        <v>173</v>
      </c>
      <c r="F2090" s="130" t="s">
        <v>12228</v>
      </c>
    </row>
    <row r="2091" spans="1:9" x14ac:dyDescent="0.15">
      <c r="A2091" s="130">
        <v>2090</v>
      </c>
      <c r="B2091" s="130" t="s">
        <v>22501</v>
      </c>
      <c r="C2091" s="130" t="s">
        <v>17934</v>
      </c>
      <c r="D2091" s="130" t="str">
        <f>VLOOKUP(B2091,managelist_20211101!$B$3:$C$10442,2,FALSE)</f>
        <v>グラインダによる止端処理</v>
      </c>
      <c r="E2091" s="130" t="s">
        <v>466</v>
      </c>
      <c r="F2091" s="130" t="s">
        <v>122</v>
      </c>
    </row>
    <row r="2092" spans="1:9" x14ac:dyDescent="0.15">
      <c r="A2092" s="130">
        <v>2091</v>
      </c>
      <c r="B2092" s="130" t="s">
        <v>8252</v>
      </c>
      <c r="C2092" s="130" t="s">
        <v>17932</v>
      </c>
      <c r="D2092" s="130" t="str">
        <f>VLOOKUP(B2092,managelist_20211101!$B$3:$C$10442,2,FALSE)</f>
        <v>番線による緊結固定</v>
      </c>
      <c r="E2092" s="130" t="s">
        <v>12</v>
      </c>
      <c r="F2092" s="130" t="s">
        <v>15</v>
      </c>
      <c r="G2092" s="130" t="s">
        <v>2881</v>
      </c>
      <c r="I2092" s="130" t="s">
        <v>381</v>
      </c>
    </row>
    <row r="2093" spans="1:9" x14ac:dyDescent="0.15">
      <c r="A2093" s="130">
        <v>2092</v>
      </c>
      <c r="B2093" s="130" t="s">
        <v>22502</v>
      </c>
      <c r="C2093" s="130" t="s">
        <v>17930</v>
      </c>
      <c r="D2093" s="130" t="str">
        <f>VLOOKUP(B2093,managelist_20211101!$B$3:$C$10442,2,FALSE)</f>
        <v>硬質性PVC製ロードコーン</v>
      </c>
      <c r="E2093" s="130" t="s">
        <v>12</v>
      </c>
      <c r="F2093" s="130" t="s">
        <v>150</v>
      </c>
    </row>
    <row r="2094" spans="1:9" x14ac:dyDescent="0.15">
      <c r="A2094" s="130">
        <v>2093</v>
      </c>
      <c r="B2094" s="130" t="s">
        <v>1516</v>
      </c>
      <c r="C2094" s="130" t="s">
        <v>953</v>
      </c>
      <c r="D2094" s="130" t="str">
        <f>VLOOKUP(B2094,managelist_20211101!$B$3:$C$10442,2,FALSE)</f>
        <v>先行手すりを含む枠組足場</v>
      </c>
      <c r="E2094" s="130" t="s">
        <v>12</v>
      </c>
      <c r="F2094" s="130" t="s">
        <v>15</v>
      </c>
      <c r="G2094" s="130" t="s">
        <v>2881</v>
      </c>
      <c r="I2094" s="130" t="s">
        <v>381</v>
      </c>
    </row>
    <row r="2095" spans="1:9" x14ac:dyDescent="0.15">
      <c r="A2095" s="130">
        <v>2094</v>
      </c>
      <c r="B2095" s="130" t="s">
        <v>11743</v>
      </c>
      <c r="C2095" s="130" t="s">
        <v>21768</v>
      </c>
      <c r="D2095" s="130" t="str">
        <f>VLOOKUP(B2095,managelist_20211101!$B$3:$C$10442,2,FALSE)</f>
        <v>散水養生(マット+散水)</v>
      </c>
      <c r="E2095" s="130" t="s">
        <v>11</v>
      </c>
      <c r="F2095" s="130" t="s">
        <v>11</v>
      </c>
      <c r="G2095" s="130" t="s">
        <v>410</v>
      </c>
      <c r="I2095" s="130" t="s">
        <v>381</v>
      </c>
    </row>
    <row r="2096" spans="1:9" x14ac:dyDescent="0.15">
      <c r="A2096" s="130">
        <v>2095</v>
      </c>
      <c r="B2096" s="130" t="s">
        <v>22503</v>
      </c>
      <c r="C2096" s="130" t="s">
        <v>21766</v>
      </c>
      <c r="D2096" s="130" t="str">
        <f>VLOOKUP(B2096,managelist_20211101!$B$3:$C$10442,2,FALSE)</f>
        <v>散水養生(マット+散水)</v>
      </c>
      <c r="E2096" s="130" t="s">
        <v>11</v>
      </c>
      <c r="F2096" s="130" t="s">
        <v>11</v>
      </c>
      <c r="G2096" s="130" t="s">
        <v>410</v>
      </c>
    </row>
    <row r="2097" spans="1:10" x14ac:dyDescent="0.15">
      <c r="A2097" s="130">
        <v>2096</v>
      </c>
      <c r="B2097" s="130" t="s">
        <v>11742</v>
      </c>
      <c r="C2097" s="130" t="s">
        <v>21764</v>
      </c>
      <c r="D2097" s="130" t="str">
        <f>VLOOKUP(B2097,managelist_20211101!$B$3:$C$10442,2,FALSE)</f>
        <v>縁端拡幅+反力壁の設置と下部工補強</v>
      </c>
      <c r="E2097" s="130" t="s">
        <v>197</v>
      </c>
      <c r="F2097" s="130" t="s">
        <v>200</v>
      </c>
      <c r="G2097" s="130" t="s">
        <v>150</v>
      </c>
      <c r="I2097" s="130" t="s">
        <v>381</v>
      </c>
    </row>
    <row r="2098" spans="1:10" x14ac:dyDescent="0.15">
      <c r="A2098" s="130">
        <v>2097</v>
      </c>
      <c r="B2098" s="130" t="s">
        <v>3087</v>
      </c>
      <c r="C2098" s="130" t="s">
        <v>17928</v>
      </c>
      <c r="D2098" s="130" t="str">
        <f>VLOOKUP(B2098,managelist_20211101!$B$3:$C$10442,2,FALSE)</f>
        <v>物理黒板使用した写真撮影及び手入力による写真整理業務</v>
      </c>
      <c r="E2098" s="130" t="s">
        <v>538</v>
      </c>
      <c r="F2098" s="130" t="s">
        <v>150</v>
      </c>
    </row>
    <row r="2099" spans="1:10" x14ac:dyDescent="0.15">
      <c r="A2099" s="130">
        <v>2098</v>
      </c>
      <c r="B2099" s="130" t="s">
        <v>8251</v>
      </c>
      <c r="C2099" s="130" t="s">
        <v>17926</v>
      </c>
      <c r="D2099" s="130" t="str">
        <f>VLOOKUP(B2099,managelist_20211101!$B$3:$C$10442,2,FALSE)</f>
        <v>2成分形アミノキシ型シリコーンシーラント</v>
      </c>
      <c r="E2099" s="130" t="s">
        <v>495</v>
      </c>
      <c r="F2099" s="130" t="s">
        <v>561</v>
      </c>
      <c r="I2099" s="130" t="s">
        <v>381</v>
      </c>
    </row>
    <row r="2100" spans="1:10" x14ac:dyDescent="0.15">
      <c r="A2100" s="130">
        <v>2099</v>
      </c>
      <c r="B2100" s="130" t="s">
        <v>8250</v>
      </c>
      <c r="C2100" s="130" t="s">
        <v>17924</v>
      </c>
      <c r="D2100" s="130" t="str">
        <f>VLOOKUP(B2100,managelist_20211101!$B$3:$C$10442,2,FALSE)</f>
        <v>壁面をサンダーにて削り取る工法</v>
      </c>
      <c r="E2100" s="130" t="s">
        <v>495</v>
      </c>
      <c r="F2100" s="130" t="s">
        <v>499</v>
      </c>
    </row>
    <row r="2101" spans="1:10" x14ac:dyDescent="0.15">
      <c r="A2101" s="130">
        <v>2100</v>
      </c>
      <c r="B2101" s="130" t="s">
        <v>8249</v>
      </c>
      <c r="C2101" s="130" t="s">
        <v>17922</v>
      </c>
      <c r="D2101" s="130" t="str">
        <f>VLOOKUP(B2101,managelist_20211101!$B$3:$C$10442,2,FALSE)</f>
        <v>躯体を鉄筋コンクリートで構築する圧入式オープンケーソン工法</v>
      </c>
      <c r="E2101" s="130" t="s">
        <v>58</v>
      </c>
      <c r="F2101" s="130" t="s">
        <v>544</v>
      </c>
      <c r="G2101" s="130" t="s">
        <v>12095</v>
      </c>
      <c r="H2101" s="130" t="s">
        <v>12076</v>
      </c>
    </row>
    <row r="2102" spans="1:10" x14ac:dyDescent="0.15">
      <c r="A2102" s="130">
        <v>2101</v>
      </c>
      <c r="B2102" s="130" t="s">
        <v>8248</v>
      </c>
      <c r="C2102" s="130" t="s">
        <v>17920</v>
      </c>
      <c r="D2102" s="130" t="str">
        <f>VLOOKUP(B2102,managelist_20211101!$B$3:$C$10442,2,FALSE)</f>
        <v>工事立看板</v>
      </c>
      <c r="E2102" s="130" t="s">
        <v>12</v>
      </c>
      <c r="F2102" s="130" t="s">
        <v>14</v>
      </c>
    </row>
    <row r="2103" spans="1:10" x14ac:dyDescent="0.15">
      <c r="A2103" s="130">
        <v>2102</v>
      </c>
      <c r="B2103" s="130" t="s">
        <v>22504</v>
      </c>
      <c r="C2103" s="130" t="s">
        <v>15802</v>
      </c>
      <c r="D2103" s="130" t="str">
        <f>VLOOKUP(B2103,managelist_20211101!$B$3:$C$10442,2,FALSE)</f>
        <v>トランシットによる杭打設管理</v>
      </c>
      <c r="E2103" s="130" t="s">
        <v>58</v>
      </c>
      <c r="F2103" s="130" t="s">
        <v>543</v>
      </c>
      <c r="G2103" s="130" t="s">
        <v>390</v>
      </c>
      <c r="H2103" s="130" t="s">
        <v>2850</v>
      </c>
    </row>
    <row r="2104" spans="1:10" x14ac:dyDescent="0.15">
      <c r="A2104" s="130">
        <v>2103</v>
      </c>
      <c r="B2104" s="130" t="s">
        <v>22505</v>
      </c>
      <c r="C2104" s="130" t="s">
        <v>15800</v>
      </c>
      <c r="D2104" s="130" t="str">
        <f>VLOOKUP(B2104,managelist_20211101!$B$3:$C$10442,2,FALSE)</f>
        <v>現場作業によるゲート設備等の緊急操作</v>
      </c>
      <c r="E2104" s="130" t="s">
        <v>489</v>
      </c>
      <c r="F2104" s="130" t="s">
        <v>490</v>
      </c>
      <c r="G2104" s="130" t="s">
        <v>2871</v>
      </c>
      <c r="I2104" s="130" t="s">
        <v>381</v>
      </c>
    </row>
    <row r="2105" spans="1:10" x14ac:dyDescent="0.15">
      <c r="A2105" s="130">
        <v>2104</v>
      </c>
      <c r="B2105" s="130" t="s">
        <v>6459</v>
      </c>
      <c r="C2105" s="130" t="s">
        <v>15798</v>
      </c>
      <c r="D2105" s="130" t="str">
        <f>VLOOKUP(B2105,managelist_20211101!$B$3:$C$10442,2,FALSE)</f>
        <v>「基礎工(鋼管矢板基礎工)中掘工 (中掘工+ダウンザホールハンマ工)」</v>
      </c>
      <c r="E2105" s="130" t="s">
        <v>58</v>
      </c>
      <c r="F2105" s="130" t="s">
        <v>402</v>
      </c>
      <c r="I2105" s="130" t="s">
        <v>381</v>
      </c>
    </row>
    <row r="2106" spans="1:10" x14ac:dyDescent="0.15">
      <c r="A2106" s="130">
        <v>2105</v>
      </c>
      <c r="B2106" s="130" t="s">
        <v>6458</v>
      </c>
      <c r="C2106" s="130" t="s">
        <v>15797</v>
      </c>
      <c r="D2106" s="130" t="str">
        <f>VLOOKUP(B2106,managelist_20211101!$B$3:$C$10442,2,FALSE)</f>
        <v>ふとんかご(階段式)</v>
      </c>
      <c r="E2106" s="130" t="s">
        <v>382</v>
      </c>
      <c r="F2106" s="130" t="s">
        <v>81</v>
      </c>
      <c r="G2106" s="130" t="s">
        <v>150</v>
      </c>
    </row>
    <row r="2107" spans="1:10" x14ac:dyDescent="0.15">
      <c r="A2107" s="130">
        <v>2106</v>
      </c>
      <c r="B2107" s="130" t="s">
        <v>23566</v>
      </c>
      <c r="C2107" s="130" t="s">
        <v>23567</v>
      </c>
      <c r="D2107" s="130" t="e">
        <f>VLOOKUP(B2107,managelist_20211101!$B$3:$C$10442,2,FALSE)</f>
        <v>#N/A</v>
      </c>
      <c r="E2107" s="130" t="s">
        <v>57</v>
      </c>
      <c r="F2107" s="130" t="s">
        <v>506</v>
      </c>
      <c r="G2107" s="130" t="s">
        <v>2920</v>
      </c>
      <c r="H2107" s="130" t="s">
        <v>2921</v>
      </c>
    </row>
    <row r="2108" spans="1:10" x14ac:dyDescent="0.15">
      <c r="A2108" s="130">
        <v>2107</v>
      </c>
      <c r="B2108" s="130" t="s">
        <v>23568</v>
      </c>
      <c r="C2108" s="130" t="s">
        <v>23569</v>
      </c>
      <c r="D2108" s="130" t="e">
        <f>VLOOKUP(B2108,managelist_20211101!$B$3:$C$10442,2,FALSE)</f>
        <v>#N/A</v>
      </c>
      <c r="E2108" s="130" t="s">
        <v>57</v>
      </c>
      <c r="F2108" s="130" t="s">
        <v>22317</v>
      </c>
      <c r="G2108" s="130" t="s">
        <v>22348</v>
      </c>
    </row>
    <row r="2109" spans="1:10" x14ac:dyDescent="0.15">
      <c r="A2109" s="130">
        <v>2108</v>
      </c>
      <c r="B2109" s="130" t="s">
        <v>3088</v>
      </c>
      <c r="C2109" s="130" t="s">
        <v>14808</v>
      </c>
      <c r="D2109" s="130" t="str">
        <f>VLOOKUP(B2109,managelist_20211101!$B$3:$C$10442,2,FALSE)</f>
        <v>蛍光灯ハンドランプ(ガラス管による蛍光灯)</v>
      </c>
      <c r="E2109" s="130" t="s">
        <v>12</v>
      </c>
      <c r="F2109" s="130" t="s">
        <v>150</v>
      </c>
    </row>
    <row r="2110" spans="1:10" x14ac:dyDescent="0.15">
      <c r="A2110" s="130">
        <v>2109</v>
      </c>
      <c r="B2110" s="130" t="s">
        <v>3089</v>
      </c>
      <c r="C2110" s="130" t="s">
        <v>20444</v>
      </c>
      <c r="D2110" s="130" t="str">
        <f>VLOOKUP(B2110,managelist_20211101!$B$3:$C$10442,2,FALSE)</f>
        <v>厚層基材吹付工(全面)</v>
      </c>
      <c r="E2110" s="130" t="s">
        <v>382</v>
      </c>
      <c r="F2110" s="130" t="s">
        <v>166</v>
      </c>
      <c r="G2110" s="130" t="s">
        <v>386</v>
      </c>
      <c r="H2110" s="130" t="s">
        <v>387</v>
      </c>
      <c r="I2110" s="130" t="s">
        <v>381</v>
      </c>
    </row>
    <row r="2111" spans="1:10" x14ac:dyDescent="0.15">
      <c r="A2111" s="130">
        <v>2110</v>
      </c>
      <c r="B2111" s="130" t="s">
        <v>22506</v>
      </c>
      <c r="C2111" s="130" t="s">
        <v>15795</v>
      </c>
      <c r="D2111" s="130" t="str">
        <f>VLOOKUP(B2111,managelist_20211101!$B$3:$C$10442,2,FALSE)</f>
        <v>蓄積タイプ三板式カラーカメラ仕様CCTV設備(高感度・高解像度型)</v>
      </c>
      <c r="E2111" s="130" t="s">
        <v>54</v>
      </c>
      <c r="F2111" s="130" t="s">
        <v>56</v>
      </c>
      <c r="G2111" s="130" t="s">
        <v>2865</v>
      </c>
      <c r="H2111" s="130" t="s">
        <v>150</v>
      </c>
      <c r="J2111" s="130" t="s">
        <v>381</v>
      </c>
    </row>
    <row r="2112" spans="1:10" x14ac:dyDescent="0.15">
      <c r="A2112" s="130">
        <v>2111</v>
      </c>
      <c r="B2112" s="130" t="s">
        <v>8247</v>
      </c>
      <c r="C2112" s="130" t="s">
        <v>17918</v>
      </c>
      <c r="D2112" s="130" t="str">
        <f>VLOOKUP(B2112,managelist_20211101!$B$3:$C$10442,2,FALSE)</f>
        <v>金属刃標準装備刈払機</v>
      </c>
      <c r="E2112" s="130" t="s">
        <v>197</v>
      </c>
      <c r="F2112" s="130" t="s">
        <v>201</v>
      </c>
      <c r="G2112" s="130" t="s">
        <v>201</v>
      </c>
      <c r="I2112" s="130" t="s">
        <v>381</v>
      </c>
    </row>
    <row r="2113" spans="1:10" x14ac:dyDescent="0.15">
      <c r="A2113" s="130">
        <v>2112</v>
      </c>
      <c r="B2113" s="130" t="s">
        <v>3090</v>
      </c>
      <c r="C2113" s="130" t="s">
        <v>21761</v>
      </c>
      <c r="D2113" s="130" t="str">
        <f>VLOOKUP(B2113,managelist_20211101!$B$3:$C$10442,2,FALSE)</f>
        <v>養生マットを使用したコンクリートの養生、転用作業、散水作業</v>
      </c>
      <c r="E2113" s="130" t="s">
        <v>11</v>
      </c>
      <c r="F2113" s="130" t="s">
        <v>11</v>
      </c>
      <c r="G2113" s="130" t="s">
        <v>410</v>
      </c>
    </row>
    <row r="2114" spans="1:10" x14ac:dyDescent="0.15">
      <c r="A2114" s="130">
        <v>2113</v>
      </c>
      <c r="B2114" s="130" t="s">
        <v>22507</v>
      </c>
      <c r="C2114" s="130" t="s">
        <v>14277</v>
      </c>
      <c r="D2114" s="130" t="str">
        <f>VLOOKUP(B2114,managelist_20211101!$B$3:$C$10442,2,FALSE)</f>
        <v xml:space="preserve"> 土工(掘削)</v>
      </c>
      <c r="E2114" s="130" t="s">
        <v>380</v>
      </c>
      <c r="F2114" s="130" t="s">
        <v>380</v>
      </c>
      <c r="G2114" s="130" t="s">
        <v>2849</v>
      </c>
      <c r="I2114" s="130" t="s">
        <v>381</v>
      </c>
    </row>
    <row r="2115" spans="1:10" x14ac:dyDescent="0.15">
      <c r="A2115" s="130">
        <v>2114</v>
      </c>
      <c r="B2115" s="130" t="s">
        <v>3091</v>
      </c>
      <c r="C2115" s="130" t="s">
        <v>15788</v>
      </c>
      <c r="D2115" s="130" t="str">
        <f>VLOOKUP(B2115,managelist_20211101!$B$3:$C$10442,2,FALSE)</f>
        <v>掘削による鋼製埋設物路面境界部の腐食状況検査</v>
      </c>
      <c r="E2115" s="130" t="s">
        <v>127</v>
      </c>
      <c r="F2115" s="130" t="s">
        <v>46</v>
      </c>
      <c r="G2115" s="130" t="s">
        <v>413</v>
      </c>
      <c r="I2115" s="130" t="s">
        <v>381</v>
      </c>
    </row>
    <row r="2116" spans="1:10" x14ac:dyDescent="0.15">
      <c r="A2116" s="130">
        <v>2115</v>
      </c>
      <c r="B2116" s="130" t="s">
        <v>3092</v>
      </c>
      <c r="C2116" s="130" t="s">
        <v>17916</v>
      </c>
      <c r="D2116" s="130" t="str">
        <f>VLOOKUP(B2116,managelist_20211101!$B$3:$C$10442,2,FALSE)</f>
        <v>表土肥料の流亡抑制効果のない堤防芝養生工</v>
      </c>
      <c r="E2116" s="130" t="s">
        <v>399</v>
      </c>
      <c r="F2116" s="130" t="s">
        <v>12064</v>
      </c>
      <c r="I2116" s="130" t="s">
        <v>381</v>
      </c>
    </row>
    <row r="2117" spans="1:10" x14ac:dyDescent="0.15">
      <c r="A2117" s="130">
        <v>2116</v>
      </c>
      <c r="B2117" s="130" t="s">
        <v>3093</v>
      </c>
      <c r="C2117" s="130" t="s">
        <v>17914</v>
      </c>
      <c r="D2117" s="130" t="str">
        <f>VLOOKUP(B2117,managelist_20211101!$B$3:$C$10442,2,FALSE)</f>
        <v>構造物台帳、図面、点検調書のファイルのコピーを現場に持ち出し点検結果を確認</v>
      </c>
      <c r="E2117" s="130" t="s">
        <v>127</v>
      </c>
      <c r="F2117" s="130" t="s">
        <v>48</v>
      </c>
      <c r="I2117" s="130" t="s">
        <v>381</v>
      </c>
    </row>
    <row r="2118" spans="1:10" x14ac:dyDescent="0.15">
      <c r="A2118" s="130">
        <v>2117</v>
      </c>
      <c r="B2118" s="130" t="s">
        <v>10527</v>
      </c>
      <c r="C2118" s="130" t="s">
        <v>20442</v>
      </c>
      <c r="D2118" s="130" t="str">
        <f>VLOOKUP(B2118,managelist_20211101!$B$3:$C$10442,2,FALSE)</f>
        <v>高圧ナトリウムランプを使用した道路灯</v>
      </c>
      <c r="E2118" s="130" t="s">
        <v>54</v>
      </c>
      <c r="F2118" s="130" t="s">
        <v>55</v>
      </c>
      <c r="G2118" s="130" t="s">
        <v>2883</v>
      </c>
      <c r="J2118" s="130" t="s">
        <v>381</v>
      </c>
    </row>
    <row r="2119" spans="1:10" x14ac:dyDescent="0.15">
      <c r="A2119" s="130">
        <v>2118</v>
      </c>
      <c r="B2119" s="130" t="s">
        <v>22508</v>
      </c>
      <c r="C2119" s="130" t="s">
        <v>13821</v>
      </c>
      <c r="D2119" s="130" t="str">
        <f>VLOOKUP(B2119,managelist_20211101!$B$3:$C$10442,2,FALSE)</f>
        <v>耐候性大型土のう(短期対応)</v>
      </c>
      <c r="E2119" s="130" t="s">
        <v>12</v>
      </c>
      <c r="F2119" s="130" t="s">
        <v>150</v>
      </c>
    </row>
    <row r="2120" spans="1:10" x14ac:dyDescent="0.15">
      <c r="A2120" s="130">
        <v>2119</v>
      </c>
      <c r="B2120" s="130" t="s">
        <v>3094</v>
      </c>
      <c r="C2120" s="130" t="s">
        <v>17912</v>
      </c>
      <c r="D2120" s="130" t="str">
        <f>VLOOKUP(B2120,managelist_20211101!$B$3:$C$10442,2,FALSE)</f>
        <v>アンカーピンニング部分エポキシ樹脂注入工法(振動ドリル、従来ノズル使用)</v>
      </c>
      <c r="E2120" s="130" t="s">
        <v>495</v>
      </c>
      <c r="F2120" s="130" t="s">
        <v>12264</v>
      </c>
      <c r="I2120" s="130" t="s">
        <v>381</v>
      </c>
    </row>
    <row r="2121" spans="1:10" x14ac:dyDescent="0.15">
      <c r="A2121" s="130">
        <v>2120</v>
      </c>
      <c r="B2121" s="130" t="s">
        <v>22509</v>
      </c>
      <c r="C2121" s="130" t="s">
        <v>17908</v>
      </c>
      <c r="D2121" s="130" t="str">
        <f>VLOOKUP(B2121,managelist_20211101!$B$3:$C$10442,2,FALSE)</f>
        <v>近接目視と掘削後超音波板厚計による鋼管柱路面境界部腐食診断</v>
      </c>
      <c r="E2121" s="130" t="s">
        <v>127</v>
      </c>
      <c r="F2121" s="130" t="s">
        <v>46</v>
      </c>
      <c r="G2121" s="130" t="s">
        <v>413</v>
      </c>
      <c r="J2121" s="130" t="s">
        <v>381</v>
      </c>
    </row>
    <row r="2122" spans="1:10" x14ac:dyDescent="0.15">
      <c r="A2122" s="130">
        <v>2121</v>
      </c>
      <c r="B2122" s="130" t="s">
        <v>4675</v>
      </c>
      <c r="C2122" s="130" t="s">
        <v>13819</v>
      </c>
      <c r="D2122" s="130" t="str">
        <f>VLOOKUP(B2122,managelist_20211101!$B$3:$C$10442,2,FALSE)</f>
        <v>ラバーポール(車線分離標)</v>
      </c>
      <c r="E2122" s="130" t="s">
        <v>443</v>
      </c>
      <c r="F2122" s="130" t="s">
        <v>185</v>
      </c>
      <c r="I2122" s="130" t="s">
        <v>381</v>
      </c>
    </row>
    <row r="2123" spans="1:10" x14ac:dyDescent="0.15">
      <c r="A2123" s="130">
        <v>2122</v>
      </c>
      <c r="B2123" s="130" t="s">
        <v>22510</v>
      </c>
      <c r="C2123" s="130" t="s">
        <v>15782</v>
      </c>
      <c r="D2123" s="130" t="str">
        <f>VLOOKUP(B2123,managelist_20211101!$B$3:$C$10442,2,FALSE)</f>
        <v>再生プラスチック階段</v>
      </c>
      <c r="E2123" s="130" t="s">
        <v>443</v>
      </c>
      <c r="F2123" s="130" t="s">
        <v>150</v>
      </c>
    </row>
    <row r="2124" spans="1:10" x14ac:dyDescent="0.15">
      <c r="A2124" s="130">
        <v>2123</v>
      </c>
      <c r="B2124" s="130" t="s">
        <v>22511</v>
      </c>
      <c r="C2124" s="130" t="s">
        <v>20435</v>
      </c>
      <c r="D2124" s="130" t="str">
        <f>VLOOKUP(B2124,managelist_20211101!$B$3:$C$10442,2,FALSE)</f>
        <v>アスファルト舗装工 t=4cm</v>
      </c>
      <c r="E2124" s="130" t="s">
        <v>425</v>
      </c>
      <c r="F2124" s="130" t="s">
        <v>4</v>
      </c>
      <c r="G2124" s="130" t="s">
        <v>4</v>
      </c>
      <c r="H2124" s="130" t="s">
        <v>2901</v>
      </c>
      <c r="I2124" s="130" t="s">
        <v>381</v>
      </c>
    </row>
    <row r="2125" spans="1:10" x14ac:dyDescent="0.15">
      <c r="A2125" s="130">
        <v>2124</v>
      </c>
      <c r="B2125" s="130" t="s">
        <v>3095</v>
      </c>
      <c r="C2125" s="130" t="s">
        <v>17902</v>
      </c>
      <c r="D2125" s="130" t="str">
        <f>VLOOKUP(B2125,managelist_20211101!$B$3:$C$10442,2,FALSE)</f>
        <v>鉱油系付着防止剤(軽油)</v>
      </c>
      <c r="E2125" s="130" t="s">
        <v>425</v>
      </c>
      <c r="F2125" s="130" t="s">
        <v>427</v>
      </c>
      <c r="G2125" s="130" t="s">
        <v>427</v>
      </c>
      <c r="H2125" s="130" t="s">
        <v>121</v>
      </c>
      <c r="I2125" s="130" t="s">
        <v>381</v>
      </c>
    </row>
    <row r="2126" spans="1:10" x14ac:dyDescent="0.15">
      <c r="A2126" s="130">
        <v>2125</v>
      </c>
      <c r="B2126" s="130" t="s">
        <v>1362</v>
      </c>
      <c r="C2126" s="130" t="s">
        <v>820</v>
      </c>
      <c r="D2126" s="130" t="str">
        <f>VLOOKUP(B2126,managelist_20211101!$B$3:$C$10442,2,FALSE)</f>
        <v>縦横断測量で得られた断面図による平均断面法</v>
      </c>
      <c r="E2126" s="130" t="s">
        <v>380</v>
      </c>
      <c r="F2126" s="130" t="s">
        <v>390</v>
      </c>
      <c r="G2126" s="130" t="s">
        <v>390</v>
      </c>
      <c r="H2126" s="130" t="s">
        <v>171</v>
      </c>
      <c r="I2126" s="130" t="s">
        <v>381</v>
      </c>
    </row>
    <row r="2127" spans="1:10" x14ac:dyDescent="0.15">
      <c r="A2127" s="130">
        <v>2126</v>
      </c>
      <c r="B2127" s="130" t="s">
        <v>22512</v>
      </c>
      <c r="C2127" s="130" t="s">
        <v>15776</v>
      </c>
      <c r="D2127" s="130" t="str">
        <f>VLOOKUP(B2127,managelist_20211101!$B$3:$C$10442,2,FALSE)</f>
        <v>構造用圧延鋼材</v>
      </c>
      <c r="E2127" s="130" t="s">
        <v>466</v>
      </c>
      <c r="F2127" s="130" t="s">
        <v>150</v>
      </c>
      <c r="I2127" s="130" t="s">
        <v>381</v>
      </c>
    </row>
    <row r="2128" spans="1:10" x14ac:dyDescent="0.15">
      <c r="A2128" s="130">
        <v>2127</v>
      </c>
      <c r="B2128" s="130" t="s">
        <v>3096</v>
      </c>
      <c r="C2128" s="130" t="s">
        <v>22011</v>
      </c>
      <c r="D2128" s="130" t="e">
        <f>VLOOKUP(B2128,managelist_20211101!$B$3:$C$10442,2,FALSE)</f>
        <v>#N/A</v>
      </c>
      <c r="E2128" s="130" t="s">
        <v>57</v>
      </c>
      <c r="F2128" s="130" t="s">
        <v>2907</v>
      </c>
      <c r="G2128" s="130" t="s">
        <v>46</v>
      </c>
      <c r="I2128" s="130" t="s">
        <v>381</v>
      </c>
    </row>
    <row r="2129" spans="1:10" x14ac:dyDescent="0.15">
      <c r="A2129" s="130">
        <v>2128</v>
      </c>
      <c r="B2129" s="130" t="s">
        <v>22513</v>
      </c>
      <c r="C2129" s="130" t="s">
        <v>15773</v>
      </c>
      <c r="D2129" s="130" t="str">
        <f>VLOOKUP(B2129,managelist_20211101!$B$3:$C$10442,2,FALSE)</f>
        <v>空積みのコンクリートブロック張工(間知ブロック張)</v>
      </c>
      <c r="E2129" s="130" t="s">
        <v>22</v>
      </c>
      <c r="F2129" s="130" t="s">
        <v>26</v>
      </c>
      <c r="G2129" s="130" t="s">
        <v>181</v>
      </c>
      <c r="I2129" s="130" t="s">
        <v>381</v>
      </c>
    </row>
    <row r="2130" spans="1:10" x14ac:dyDescent="0.15">
      <c r="A2130" s="130">
        <v>2129</v>
      </c>
      <c r="B2130" s="130" t="s">
        <v>8245</v>
      </c>
      <c r="C2130" s="130" t="s">
        <v>17899</v>
      </c>
      <c r="D2130" s="130" t="str">
        <f>VLOOKUP(B2130,managelist_20211101!$B$3:$C$10442,2,FALSE)</f>
        <v>毒物劇物扱いが必要なエポキシ樹脂系接着剤</v>
      </c>
      <c r="E2130" s="130" t="s">
        <v>197</v>
      </c>
      <c r="F2130" s="130" t="s">
        <v>200</v>
      </c>
      <c r="G2130" s="130" t="s">
        <v>405</v>
      </c>
      <c r="I2130" s="130" t="s">
        <v>381</v>
      </c>
    </row>
    <row r="2131" spans="1:10" x14ac:dyDescent="0.15">
      <c r="A2131" s="130">
        <v>2130</v>
      </c>
      <c r="B2131" s="130" t="s">
        <v>8244</v>
      </c>
      <c r="C2131" s="130" t="s">
        <v>17897</v>
      </c>
      <c r="D2131" s="130" t="str">
        <f>VLOOKUP(B2131,managelist_20211101!$B$3:$C$10442,2,FALSE)</f>
        <v>接着さや管</v>
      </c>
      <c r="E2131" s="130" t="s">
        <v>125</v>
      </c>
      <c r="F2131" s="130" t="s">
        <v>170</v>
      </c>
    </row>
    <row r="2132" spans="1:10" x14ac:dyDescent="0.15">
      <c r="A2132" s="130">
        <v>2131</v>
      </c>
      <c r="B2132" s="130" t="s">
        <v>22514</v>
      </c>
      <c r="C2132" s="130" t="s">
        <v>15769</v>
      </c>
      <c r="D2132" s="130" t="str">
        <f>VLOOKUP(B2132,managelist_20211101!$B$3:$C$10442,2,FALSE)</f>
        <v>発炎筒</v>
      </c>
      <c r="E2132" s="130" t="s">
        <v>382</v>
      </c>
      <c r="F2132" s="130" t="s">
        <v>150</v>
      </c>
    </row>
    <row r="2133" spans="1:10" x14ac:dyDescent="0.15">
      <c r="A2133" s="130">
        <v>2132</v>
      </c>
      <c r="B2133" s="130" t="s">
        <v>22515</v>
      </c>
      <c r="C2133" s="130" t="s">
        <v>15765</v>
      </c>
      <c r="D2133" s="130" t="str">
        <f>VLOOKUP(B2133,managelist_20211101!$B$3:$C$10442,2,FALSE)</f>
        <v>Vカット工法</v>
      </c>
      <c r="E2133" s="130" t="s">
        <v>197</v>
      </c>
      <c r="F2133" s="130" t="s">
        <v>527</v>
      </c>
      <c r="G2133" s="130" t="s">
        <v>150</v>
      </c>
      <c r="I2133" s="130" t="s">
        <v>381</v>
      </c>
    </row>
    <row r="2134" spans="1:10" x14ac:dyDescent="0.15">
      <c r="A2134" s="130">
        <v>2133</v>
      </c>
      <c r="B2134" s="130" t="s">
        <v>3996</v>
      </c>
      <c r="C2134" s="130" t="s">
        <v>13034</v>
      </c>
      <c r="D2134" s="130" t="str">
        <f>VLOOKUP(B2134,managelist_20211101!$B$3:$C$10442,2,FALSE)</f>
        <v>既存根固めブロック</v>
      </c>
      <c r="E2134" s="130" t="s">
        <v>382</v>
      </c>
      <c r="F2134" s="130" t="s">
        <v>2</v>
      </c>
      <c r="G2134" s="130" t="s">
        <v>2826</v>
      </c>
      <c r="H2134" s="130" t="s">
        <v>2827</v>
      </c>
      <c r="I2134" s="130" t="s">
        <v>381</v>
      </c>
    </row>
    <row r="2135" spans="1:10" x14ac:dyDescent="0.15">
      <c r="A2135" s="130">
        <v>2134</v>
      </c>
      <c r="B2135" s="130" t="s">
        <v>22516</v>
      </c>
      <c r="C2135" s="130" t="s">
        <v>17891</v>
      </c>
      <c r="D2135" s="130" t="str">
        <f>VLOOKUP(B2135,managelist_20211101!$B$3:$C$10442,2,FALSE)</f>
        <v>3剤3工程タイプの濁水処理剤</v>
      </c>
      <c r="E2135" s="130" t="s">
        <v>12</v>
      </c>
      <c r="F2135" s="130" t="s">
        <v>528</v>
      </c>
    </row>
    <row r="2136" spans="1:10" x14ac:dyDescent="0.15">
      <c r="A2136" s="130">
        <v>2135</v>
      </c>
      <c r="B2136" s="130" t="s">
        <v>22517</v>
      </c>
      <c r="C2136" s="130" t="s">
        <v>17889</v>
      </c>
      <c r="D2136" s="130" t="str">
        <f>VLOOKUP(B2136,managelist_20211101!$B$3:$C$10442,2,FALSE)</f>
        <v>鋼製山留材を使用した土留</v>
      </c>
      <c r="E2136" s="130" t="s">
        <v>12</v>
      </c>
      <c r="F2136" s="130" t="s">
        <v>14</v>
      </c>
      <c r="I2136" s="130" t="s">
        <v>381</v>
      </c>
    </row>
    <row r="2137" spans="1:10" x14ac:dyDescent="0.15">
      <c r="A2137" s="130">
        <v>2136</v>
      </c>
      <c r="B2137" s="130" t="s">
        <v>1361</v>
      </c>
      <c r="C2137" s="130" t="s">
        <v>819</v>
      </c>
      <c r="D2137" s="130" t="str">
        <f>VLOOKUP(B2137,managelist_20211101!$B$3:$C$10442,2,FALSE)</f>
        <v>水平切梁工法(2×H-500腹起)</v>
      </c>
      <c r="E2137" s="130" t="s">
        <v>12</v>
      </c>
      <c r="F2137" s="130" t="s">
        <v>14</v>
      </c>
      <c r="I2137" s="130" t="s">
        <v>381</v>
      </c>
    </row>
    <row r="2138" spans="1:10" x14ac:dyDescent="0.15">
      <c r="A2138" s="130">
        <v>2137</v>
      </c>
      <c r="B2138" s="130" t="s">
        <v>3097</v>
      </c>
      <c r="C2138" s="130" t="s">
        <v>17888</v>
      </c>
      <c r="D2138" s="130" t="str">
        <f>VLOOKUP(B2138,managelist_20211101!$B$3:$C$10442,2,FALSE)</f>
        <v>耐候性ナイロン66製結束バンド</v>
      </c>
      <c r="E2138" s="130" t="s">
        <v>54</v>
      </c>
      <c r="F2138" s="130" t="s">
        <v>55</v>
      </c>
      <c r="G2138" s="130" t="s">
        <v>2883</v>
      </c>
      <c r="I2138" s="130" t="s">
        <v>381</v>
      </c>
    </row>
    <row r="2139" spans="1:10" x14ac:dyDescent="0.15">
      <c r="A2139" s="130">
        <v>2138</v>
      </c>
      <c r="B2139" s="130" t="s">
        <v>3098</v>
      </c>
      <c r="C2139" s="130" t="s">
        <v>17886</v>
      </c>
      <c r="D2139" s="130" t="str">
        <f>VLOOKUP(B2139,managelist_20211101!$B$3:$C$10442,2,FALSE)</f>
        <v>電子野帳へ3次元データの手入力</v>
      </c>
      <c r="E2139" s="130" t="s">
        <v>127</v>
      </c>
      <c r="F2139" s="130" t="s">
        <v>128</v>
      </c>
      <c r="G2139" s="130" t="s">
        <v>448</v>
      </c>
      <c r="I2139" s="130" t="s">
        <v>381</v>
      </c>
    </row>
    <row r="2140" spans="1:10" x14ac:dyDescent="0.15">
      <c r="A2140" s="130">
        <v>2139</v>
      </c>
      <c r="B2140" s="130" t="s">
        <v>3099</v>
      </c>
      <c r="C2140" s="130" t="s">
        <v>17884</v>
      </c>
      <c r="D2140" s="130" t="str">
        <f>VLOOKUP(B2140,managelist_20211101!$B$3:$C$10442,2,FALSE)</f>
        <v>ロードコーンによる作業範囲区別と警備員による監視</v>
      </c>
      <c r="E2140" s="130" t="s">
        <v>342</v>
      </c>
      <c r="F2140" s="130" t="s">
        <v>390</v>
      </c>
      <c r="G2140" s="130" t="s">
        <v>390</v>
      </c>
      <c r="H2140" s="130" t="s">
        <v>150</v>
      </c>
      <c r="I2140" s="130" t="s">
        <v>381</v>
      </c>
    </row>
    <row r="2141" spans="1:10" x14ac:dyDescent="0.15">
      <c r="A2141" s="130">
        <v>2140</v>
      </c>
      <c r="B2141" s="130" t="s">
        <v>22518</v>
      </c>
      <c r="C2141" s="130" t="s">
        <v>17882</v>
      </c>
      <c r="D2141" s="130" t="str">
        <f>VLOOKUP(B2141,managelist_20211101!$B$3:$C$10442,2,FALSE)</f>
        <v>立掛け式の警戒標識</v>
      </c>
      <c r="E2141" s="130" t="s">
        <v>382</v>
      </c>
      <c r="F2141" s="130" t="s">
        <v>150</v>
      </c>
      <c r="I2141" s="130" t="s">
        <v>381</v>
      </c>
    </row>
    <row r="2142" spans="1:10" x14ac:dyDescent="0.15">
      <c r="A2142" s="130">
        <v>2141</v>
      </c>
      <c r="B2142" s="130" t="s">
        <v>3100</v>
      </c>
      <c r="C2142" s="130" t="s">
        <v>17879</v>
      </c>
      <c r="D2142" s="130" t="str">
        <f>VLOOKUP(B2142,managelist_20211101!$B$3:$C$10442,2,FALSE)</f>
        <v>従来型湿式吹付工法による吹付枠工</v>
      </c>
      <c r="E2142" s="130" t="s">
        <v>382</v>
      </c>
      <c r="F2142" s="130" t="s">
        <v>166</v>
      </c>
      <c r="G2142" s="130" t="s">
        <v>2867</v>
      </c>
      <c r="H2142" s="130" t="s">
        <v>2059</v>
      </c>
      <c r="I2142" s="130" t="s">
        <v>381</v>
      </c>
    </row>
    <row r="2143" spans="1:10" x14ac:dyDescent="0.15">
      <c r="A2143" s="130">
        <v>2142</v>
      </c>
      <c r="B2143" s="130" t="s">
        <v>3101</v>
      </c>
      <c r="C2143" s="130" t="s">
        <v>20431</v>
      </c>
      <c r="D2143" s="130" t="str">
        <f>VLOOKUP(B2143,managelist_20211101!$B$3:$C$10442,2,FALSE)</f>
        <v>エアーブラスト(加圧式)</v>
      </c>
      <c r="E2143" s="130" t="s">
        <v>197</v>
      </c>
      <c r="F2143" s="130" t="s">
        <v>200</v>
      </c>
      <c r="G2143" s="130" t="s">
        <v>2832</v>
      </c>
      <c r="J2143" s="130" t="s">
        <v>381</v>
      </c>
    </row>
    <row r="2144" spans="1:10" x14ac:dyDescent="0.15">
      <c r="A2144" s="130">
        <v>2143</v>
      </c>
      <c r="B2144" s="130" t="s">
        <v>3102</v>
      </c>
      <c r="C2144" s="130" t="s">
        <v>22012</v>
      </c>
      <c r="D2144" s="130" t="e">
        <f>VLOOKUP(B2144,managelist_20211101!$B$3:$C$10442,2,FALSE)</f>
        <v>#N/A</v>
      </c>
      <c r="E2144" s="130" t="s">
        <v>57</v>
      </c>
      <c r="F2144" s="130" t="s">
        <v>533</v>
      </c>
      <c r="G2144" s="130" t="s">
        <v>533</v>
      </c>
      <c r="I2144" s="130" t="s">
        <v>381</v>
      </c>
    </row>
    <row r="2145" spans="1:11" x14ac:dyDescent="0.15">
      <c r="A2145" s="130">
        <v>2144</v>
      </c>
      <c r="B2145" s="130" t="s">
        <v>3103</v>
      </c>
      <c r="C2145" s="130" t="s">
        <v>14273</v>
      </c>
      <c r="D2145" s="130" t="e">
        <f>VLOOKUP(B2145,managelist_20211101!$B$3:$C$10442,2,FALSE)</f>
        <v>#N/A</v>
      </c>
      <c r="E2145" s="130" t="s">
        <v>57</v>
      </c>
      <c r="F2145" s="130" t="s">
        <v>514</v>
      </c>
      <c r="G2145" s="130" t="s">
        <v>2917</v>
      </c>
      <c r="H2145" s="130" t="s">
        <v>22013</v>
      </c>
      <c r="I2145" s="130" t="s">
        <v>381</v>
      </c>
    </row>
    <row r="2146" spans="1:11" x14ac:dyDescent="0.15">
      <c r="A2146" s="130">
        <v>2145</v>
      </c>
      <c r="B2146" s="130" t="s">
        <v>3104</v>
      </c>
      <c r="C2146" s="130" t="s">
        <v>13815</v>
      </c>
      <c r="D2146" s="130" t="str">
        <f>VLOOKUP(B2146,managelist_20211101!$B$3:$C$10442,2,FALSE)</f>
        <v>舗装版切断工</v>
      </c>
      <c r="E2146" s="130" t="s">
        <v>197</v>
      </c>
      <c r="F2146" s="130" t="s">
        <v>565</v>
      </c>
      <c r="I2146" s="130" t="s">
        <v>381</v>
      </c>
    </row>
    <row r="2147" spans="1:11" x14ac:dyDescent="0.15">
      <c r="A2147" s="130">
        <v>2146</v>
      </c>
      <c r="B2147" s="130" t="s">
        <v>3995</v>
      </c>
      <c r="C2147" s="130" t="s">
        <v>13031</v>
      </c>
      <c r="D2147" s="130" t="str">
        <f>VLOOKUP(B2147,managelist_20211101!$B$3:$C$10442,2,FALSE)</f>
        <v>コアボーリング</v>
      </c>
      <c r="E2147" s="130" t="s">
        <v>342</v>
      </c>
      <c r="F2147" s="130" t="s">
        <v>390</v>
      </c>
      <c r="G2147" s="130" t="s">
        <v>390</v>
      </c>
      <c r="H2147" s="130" t="s">
        <v>150</v>
      </c>
      <c r="I2147" s="130" t="s">
        <v>381</v>
      </c>
    </row>
    <row r="2148" spans="1:11" x14ac:dyDescent="0.15">
      <c r="A2148" s="130">
        <v>2147</v>
      </c>
      <c r="B2148" s="130" t="s">
        <v>1515</v>
      </c>
      <c r="C2148" s="130" t="s">
        <v>17874</v>
      </c>
      <c r="D2148" s="130" t="str">
        <f>VLOOKUP(B2148,managelist_20211101!$B$3:$C$10442,2,FALSE)</f>
        <v>人手による測量の集計で管理</v>
      </c>
      <c r="E2148" s="130" t="s">
        <v>380</v>
      </c>
      <c r="F2148" s="130" t="s">
        <v>390</v>
      </c>
      <c r="G2148" s="130" t="s">
        <v>390</v>
      </c>
      <c r="H2148" s="130" t="s">
        <v>171</v>
      </c>
    </row>
    <row r="2149" spans="1:11" x14ac:dyDescent="0.15">
      <c r="A2149" s="130">
        <v>2148</v>
      </c>
      <c r="B2149" s="130" t="s">
        <v>3105</v>
      </c>
      <c r="C2149" s="130" t="s">
        <v>17869</v>
      </c>
      <c r="D2149" s="130" t="str">
        <f>VLOOKUP(B2149,managelist_20211101!$B$3:$C$10442,2,FALSE)</f>
        <v>ガラスビーズを使用したカプセルレンズ型再帰反射シート</v>
      </c>
      <c r="E2149" s="130" t="s">
        <v>197</v>
      </c>
      <c r="F2149" s="130" t="s">
        <v>220</v>
      </c>
      <c r="G2149" s="130" t="s">
        <v>150</v>
      </c>
      <c r="I2149" s="130" t="s">
        <v>381</v>
      </c>
    </row>
    <row r="2150" spans="1:11" x14ac:dyDescent="0.15">
      <c r="A2150" s="130">
        <v>2149</v>
      </c>
      <c r="B2150" s="130" t="s">
        <v>1514</v>
      </c>
      <c r="C2150" s="130" t="s">
        <v>951</v>
      </c>
      <c r="D2150" s="130" t="str">
        <f>VLOOKUP(B2150,managelist_20211101!$B$3:$C$10442,2,FALSE)</f>
        <v>剥落防止工(アラミドメッシュ)</v>
      </c>
      <c r="E2150" s="130" t="s">
        <v>197</v>
      </c>
      <c r="F2150" s="130" t="s">
        <v>200</v>
      </c>
      <c r="G2150" s="130" t="s">
        <v>2851</v>
      </c>
      <c r="I2150" s="130" t="s">
        <v>381</v>
      </c>
    </row>
    <row r="2151" spans="1:11" x14ac:dyDescent="0.15">
      <c r="A2151" s="130">
        <v>2150</v>
      </c>
      <c r="B2151" s="130" t="s">
        <v>3106</v>
      </c>
      <c r="C2151" s="130" t="s">
        <v>17866</v>
      </c>
      <c r="D2151" s="130" t="str">
        <f>VLOOKUP(B2151,managelist_20211101!$B$3:$C$10442,2,FALSE)</f>
        <v>一般的なコンクリートドリル</v>
      </c>
      <c r="E2151" s="130" t="s">
        <v>495</v>
      </c>
      <c r="F2151" s="130" t="s">
        <v>504</v>
      </c>
      <c r="I2151" s="130" t="s">
        <v>381</v>
      </c>
      <c r="K2151" s="130" t="s">
        <v>381</v>
      </c>
    </row>
    <row r="2152" spans="1:11" x14ac:dyDescent="0.15">
      <c r="A2152" s="130">
        <v>2151</v>
      </c>
      <c r="B2152" s="130" t="s">
        <v>23570</v>
      </c>
      <c r="C2152" s="130" t="s">
        <v>23571</v>
      </c>
      <c r="D2152" s="130" t="e">
        <f>VLOOKUP(B2152,managelist_20211101!$B$3:$C$10442,2,FALSE)</f>
        <v>#N/A</v>
      </c>
      <c r="E2152" s="130" t="s">
        <v>57</v>
      </c>
      <c r="F2152" s="130" t="s">
        <v>58</v>
      </c>
      <c r="G2152" s="130" t="s">
        <v>2924</v>
      </c>
      <c r="H2152" s="130" t="s">
        <v>23572</v>
      </c>
      <c r="I2152" s="130" t="s">
        <v>381</v>
      </c>
    </row>
    <row r="2153" spans="1:11" x14ac:dyDescent="0.15">
      <c r="A2153" s="130">
        <v>2152</v>
      </c>
      <c r="B2153" s="130" t="s">
        <v>22519</v>
      </c>
      <c r="C2153" s="130" t="s">
        <v>17863</v>
      </c>
      <c r="D2153" s="130" t="str">
        <f>VLOOKUP(B2153,managelist_20211101!$B$3:$C$10442,2,FALSE)</f>
        <v>油圧式アンカーボルト引張荷重検査器</v>
      </c>
      <c r="E2153" s="130" t="s">
        <v>127</v>
      </c>
      <c r="F2153" s="130" t="s">
        <v>46</v>
      </c>
      <c r="G2153" s="130" t="s">
        <v>413</v>
      </c>
    </row>
    <row r="2154" spans="1:11" x14ac:dyDescent="0.15">
      <c r="A2154" s="130">
        <v>2153</v>
      </c>
      <c r="B2154" s="130" t="s">
        <v>3107</v>
      </c>
      <c r="C2154" s="130" t="s">
        <v>20428</v>
      </c>
      <c r="D2154" s="130" t="str">
        <f>VLOOKUP(B2154,managelist_20211101!$B$3:$C$10442,2,FALSE)</f>
        <v>一般的なグラウト保護キャップ</v>
      </c>
      <c r="E2154" s="130" t="s">
        <v>466</v>
      </c>
      <c r="F2154" s="130" t="s">
        <v>555</v>
      </c>
      <c r="G2154" s="130" t="s">
        <v>12261</v>
      </c>
      <c r="I2154" s="130" t="s">
        <v>381</v>
      </c>
    </row>
    <row r="2155" spans="1:11" x14ac:dyDescent="0.15">
      <c r="A2155" s="130">
        <v>2154</v>
      </c>
      <c r="B2155" s="130" t="s">
        <v>3108</v>
      </c>
      <c r="C2155" s="130" t="s">
        <v>20426</v>
      </c>
      <c r="D2155" s="130" t="str">
        <f>VLOOKUP(B2155,managelist_20211101!$B$3:$C$10442,2,FALSE)</f>
        <v>コンクリート構造物から採取したコアを用いた加圧透水試験</v>
      </c>
      <c r="E2155" s="130" t="s">
        <v>127</v>
      </c>
      <c r="F2155" s="130" t="s">
        <v>46</v>
      </c>
      <c r="G2155" s="130" t="s">
        <v>413</v>
      </c>
      <c r="I2155" s="130" t="s">
        <v>381</v>
      </c>
    </row>
    <row r="2156" spans="1:11" x14ac:dyDescent="0.15">
      <c r="A2156" s="130">
        <v>2155</v>
      </c>
      <c r="B2156" s="130" t="s">
        <v>3109</v>
      </c>
      <c r="C2156" s="130" t="s">
        <v>20424</v>
      </c>
      <c r="D2156" s="130" t="str">
        <f>VLOOKUP(B2156,managelist_20211101!$B$3:$C$10442,2,FALSE)</f>
        <v>横帯工(現場打ちコンクリート)</v>
      </c>
      <c r="E2156" s="130" t="s">
        <v>22</v>
      </c>
      <c r="F2156" s="130" t="s">
        <v>26</v>
      </c>
      <c r="G2156" s="130" t="s">
        <v>181</v>
      </c>
      <c r="I2156" s="130" t="s">
        <v>381</v>
      </c>
    </row>
    <row r="2157" spans="1:11" x14ac:dyDescent="0.15">
      <c r="A2157" s="130">
        <v>2156</v>
      </c>
      <c r="B2157" s="130" t="s">
        <v>3110</v>
      </c>
      <c r="C2157" s="130" t="s">
        <v>950</v>
      </c>
      <c r="D2157" s="130" t="str">
        <f>VLOOKUP(B2157,managelist_20211101!$B$3:$C$10442,2,FALSE)</f>
        <v>乾電池を利用した警告灯</v>
      </c>
      <c r="E2157" s="130" t="s">
        <v>12</v>
      </c>
      <c r="F2157" s="130" t="s">
        <v>150</v>
      </c>
      <c r="I2157" s="130" t="s">
        <v>381</v>
      </c>
    </row>
    <row r="2158" spans="1:11" x14ac:dyDescent="0.15">
      <c r="A2158" s="130">
        <v>2157</v>
      </c>
      <c r="B2158" s="130" t="s">
        <v>3111</v>
      </c>
      <c r="C2158" s="130" t="s">
        <v>13029</v>
      </c>
      <c r="D2158" s="130" t="str">
        <f>VLOOKUP(B2158,managelist_20211101!$B$3:$C$10442,2,FALSE)</f>
        <v>けい酸塩系表面含浸材</v>
      </c>
      <c r="E2158" s="130" t="s">
        <v>197</v>
      </c>
      <c r="F2158" s="130" t="s">
        <v>200</v>
      </c>
      <c r="G2158" s="130" t="s">
        <v>2851</v>
      </c>
      <c r="I2158" s="130" t="s">
        <v>381</v>
      </c>
    </row>
    <row r="2159" spans="1:11" x14ac:dyDescent="0.15">
      <c r="A2159" s="130">
        <v>2158</v>
      </c>
      <c r="B2159" s="130" t="s">
        <v>3112</v>
      </c>
      <c r="C2159" s="130" t="s">
        <v>17859</v>
      </c>
      <c r="D2159" s="130" t="str">
        <f>VLOOKUP(B2159,managelist_20211101!$B$3:$C$10442,2,FALSE)</f>
        <v>ブラスト工法</v>
      </c>
      <c r="E2159" s="130" t="s">
        <v>197</v>
      </c>
      <c r="F2159" s="130" t="s">
        <v>200</v>
      </c>
      <c r="G2159" s="130" t="s">
        <v>2832</v>
      </c>
      <c r="I2159" s="130" t="s">
        <v>381</v>
      </c>
    </row>
    <row r="2160" spans="1:11" x14ac:dyDescent="0.15">
      <c r="A2160" s="130">
        <v>2159</v>
      </c>
      <c r="B2160" s="130" t="s">
        <v>8243</v>
      </c>
      <c r="C2160" s="130" t="s">
        <v>17858</v>
      </c>
      <c r="D2160" s="130" t="str">
        <f>VLOOKUP(B2160,managelist_20211101!$B$3:$C$10442,2,FALSE)</f>
        <v>ポリマーセメントモルタル</v>
      </c>
      <c r="E2160" s="130" t="s">
        <v>197</v>
      </c>
      <c r="F2160" s="130" t="s">
        <v>200</v>
      </c>
      <c r="G2160" s="130" t="s">
        <v>12203</v>
      </c>
      <c r="I2160" s="130" t="s">
        <v>381</v>
      </c>
    </row>
    <row r="2161" spans="1:9" x14ac:dyDescent="0.15">
      <c r="A2161" s="130">
        <v>2160</v>
      </c>
      <c r="B2161" s="130" t="s">
        <v>3113</v>
      </c>
      <c r="C2161" s="130" t="s">
        <v>737</v>
      </c>
      <c r="D2161" s="130" t="str">
        <f>VLOOKUP(B2161,managelist_20211101!$B$3:$C$10442,2,FALSE)</f>
        <v>25t吊りラフテレーンクレーンによる設置</v>
      </c>
      <c r="E2161" s="130" t="s">
        <v>12</v>
      </c>
      <c r="F2161" s="130" t="s">
        <v>14</v>
      </c>
    </row>
    <row r="2162" spans="1:9" x14ac:dyDescent="0.15">
      <c r="A2162" s="130">
        <v>2161</v>
      </c>
      <c r="B2162" s="130" t="s">
        <v>3114</v>
      </c>
      <c r="C2162" s="130" t="s">
        <v>14805</v>
      </c>
      <c r="D2162" s="130" t="str">
        <f>VLOOKUP(B2162,managelist_20211101!$B$3:$C$10442,2,FALSE)</f>
        <v>チューブ保安灯</v>
      </c>
      <c r="E2162" s="130" t="s">
        <v>12</v>
      </c>
      <c r="F2162" s="130" t="s">
        <v>150</v>
      </c>
      <c r="I2162" s="130" t="s">
        <v>381</v>
      </c>
    </row>
    <row r="2163" spans="1:9" x14ac:dyDescent="0.15">
      <c r="A2163" s="130">
        <v>2162</v>
      </c>
      <c r="B2163" s="130" t="s">
        <v>22520</v>
      </c>
      <c r="C2163" s="130" t="s">
        <v>17856</v>
      </c>
      <c r="D2163" s="130" t="str">
        <f>VLOOKUP(B2163,managelist_20211101!$B$3:$C$10442,2,FALSE)</f>
        <v>ブルーシートによる被覆処理</v>
      </c>
      <c r="E2163" s="130" t="s">
        <v>12</v>
      </c>
      <c r="F2163" s="130" t="s">
        <v>447</v>
      </c>
      <c r="I2163" s="130" t="s">
        <v>381</v>
      </c>
    </row>
    <row r="2164" spans="1:9" x14ac:dyDescent="0.15">
      <c r="A2164" s="130">
        <v>2163</v>
      </c>
      <c r="B2164" s="130" t="s">
        <v>22521</v>
      </c>
      <c r="C2164" s="130" t="s">
        <v>17851</v>
      </c>
      <c r="D2164" s="130" t="str">
        <f>VLOOKUP(B2164,managelist_20211101!$B$3:$C$10442,2,FALSE)</f>
        <v>成型樹脂板埋込型型枠工法</v>
      </c>
      <c r="E2164" s="130" t="s">
        <v>484</v>
      </c>
      <c r="F2164" s="130" t="s">
        <v>541</v>
      </c>
      <c r="I2164" s="130" t="s">
        <v>381</v>
      </c>
    </row>
    <row r="2165" spans="1:9" x14ac:dyDescent="0.15">
      <c r="A2165" s="130">
        <v>2164</v>
      </c>
      <c r="B2165" s="130" t="s">
        <v>3115</v>
      </c>
      <c r="C2165" s="130" t="s">
        <v>17847</v>
      </c>
      <c r="D2165" s="130" t="str">
        <f>VLOOKUP(B2165,managelist_20211101!$B$3:$C$10442,2,FALSE)</f>
        <v>マーカーペンによる手書きマーキング</v>
      </c>
      <c r="E2165" s="130" t="s">
        <v>495</v>
      </c>
      <c r="F2165" s="130" t="s">
        <v>1633</v>
      </c>
      <c r="I2165" s="130" t="s">
        <v>381</v>
      </c>
    </row>
    <row r="2166" spans="1:9" x14ac:dyDescent="0.15">
      <c r="A2166" s="130">
        <v>2165</v>
      </c>
      <c r="B2166" s="130" t="s">
        <v>3116</v>
      </c>
      <c r="C2166" s="130" t="s">
        <v>17844</v>
      </c>
      <c r="D2166" s="130" t="str">
        <f>VLOOKUP(B2166,managelist_20211101!$B$3:$C$10442,2,FALSE)</f>
        <v>袋詰めの常温アスファルト合材</v>
      </c>
      <c r="E2166" s="130" t="s">
        <v>197</v>
      </c>
      <c r="F2166" s="130" t="s">
        <v>220</v>
      </c>
      <c r="G2166" s="130" t="s">
        <v>2842</v>
      </c>
      <c r="I2166" s="130" t="s">
        <v>381</v>
      </c>
    </row>
    <row r="2167" spans="1:9" x14ac:dyDescent="0.15">
      <c r="A2167" s="130">
        <v>2166</v>
      </c>
      <c r="B2167" s="130" t="s">
        <v>22522</v>
      </c>
      <c r="C2167" s="130" t="s">
        <v>17842</v>
      </c>
      <c r="D2167" s="130" t="str">
        <f>VLOOKUP(B2167,managelist_20211101!$B$3:$C$10442,2,FALSE)</f>
        <v>単色単層の防水シート</v>
      </c>
      <c r="E2167" s="130" t="s">
        <v>342</v>
      </c>
      <c r="F2167" s="130" t="s">
        <v>343</v>
      </c>
      <c r="G2167" s="130" t="s">
        <v>2855</v>
      </c>
      <c r="I2167" s="130" t="s">
        <v>381</v>
      </c>
    </row>
    <row r="2168" spans="1:9" x14ac:dyDescent="0.15">
      <c r="A2168" s="130">
        <v>2167</v>
      </c>
      <c r="B2168" s="130" t="s">
        <v>3117</v>
      </c>
      <c r="C2168" s="130" t="s">
        <v>17840</v>
      </c>
      <c r="D2168" s="130" t="str">
        <f>VLOOKUP(B2168,managelist_20211101!$B$3:$C$10442,2,FALSE)</f>
        <v>脚立2台の間に足場板を渡して緊縛する方法(脚立足場)</v>
      </c>
      <c r="E2168" s="130" t="s">
        <v>495</v>
      </c>
      <c r="F2168" s="130" t="s">
        <v>2964</v>
      </c>
      <c r="I2168" s="130" t="s">
        <v>381</v>
      </c>
    </row>
    <row r="2169" spans="1:9" x14ac:dyDescent="0.15">
      <c r="A2169" s="130">
        <v>2168</v>
      </c>
      <c r="B2169" s="130" t="s">
        <v>3118</v>
      </c>
      <c r="C2169" s="130" t="s">
        <v>17836</v>
      </c>
      <c r="D2169" s="130" t="str">
        <f>VLOOKUP(B2169,managelist_20211101!$B$3:$C$10442,2,FALSE)</f>
        <v>鉄製の敷板</v>
      </c>
      <c r="E2169" s="130" t="s">
        <v>12</v>
      </c>
      <c r="F2169" s="130" t="s">
        <v>150</v>
      </c>
      <c r="I2169" s="130" t="s">
        <v>381</v>
      </c>
    </row>
    <row r="2170" spans="1:9" x14ac:dyDescent="0.15">
      <c r="A2170" s="130">
        <v>2169</v>
      </c>
      <c r="B2170" s="130" t="s">
        <v>22523</v>
      </c>
      <c r="C2170" s="130" t="s">
        <v>13812</v>
      </c>
      <c r="D2170" s="130" t="str">
        <f>VLOOKUP(B2170,managelist_20211101!$B$3:$C$10442,2,FALSE)</f>
        <v>タックコート用アスファルト乳剤(PKR-T)</v>
      </c>
      <c r="E2170" s="130" t="s">
        <v>425</v>
      </c>
      <c r="F2170" s="130" t="s">
        <v>427</v>
      </c>
      <c r="G2170" s="130" t="s">
        <v>123</v>
      </c>
      <c r="H2170" s="130" t="s">
        <v>121</v>
      </c>
      <c r="I2170" s="130" t="s">
        <v>381</v>
      </c>
    </row>
    <row r="2171" spans="1:9" x14ac:dyDescent="0.15">
      <c r="A2171" s="130">
        <v>2170</v>
      </c>
      <c r="B2171" s="130" t="s">
        <v>1563</v>
      </c>
      <c r="C2171" s="130" t="s">
        <v>1006</v>
      </c>
      <c r="D2171" s="130" t="str">
        <f>VLOOKUP(B2171,managelist_20211101!$B$3:$C$10442,2,FALSE)</f>
        <v>一般気象サイトを使用し監視員による観測及び周知</v>
      </c>
      <c r="E2171" s="130" t="s">
        <v>127</v>
      </c>
      <c r="F2171" s="130" t="s">
        <v>48</v>
      </c>
      <c r="I2171" s="130" t="s">
        <v>381</v>
      </c>
    </row>
    <row r="2172" spans="1:9" x14ac:dyDescent="0.15">
      <c r="A2172" s="130">
        <v>2171</v>
      </c>
      <c r="B2172" s="130" t="s">
        <v>3119</v>
      </c>
      <c r="C2172" s="130" t="s">
        <v>17829</v>
      </c>
      <c r="D2172" s="130" t="str">
        <f>VLOOKUP(B2172,managelist_20211101!$B$3:$C$10442,2,FALSE)</f>
        <v>単管傾斜足場</v>
      </c>
      <c r="E2172" s="130" t="s">
        <v>12</v>
      </c>
      <c r="F2172" s="130" t="s">
        <v>14</v>
      </c>
      <c r="I2172" s="130" t="s">
        <v>381</v>
      </c>
    </row>
    <row r="2173" spans="1:9" x14ac:dyDescent="0.15">
      <c r="A2173" s="130">
        <v>2172</v>
      </c>
      <c r="B2173" s="130" t="s">
        <v>10102</v>
      </c>
      <c r="C2173" s="130" t="s">
        <v>20022</v>
      </c>
      <c r="D2173" s="130" t="str">
        <f>VLOOKUP(B2173,managelist_20211101!$B$3:$C$10442,2,FALSE)</f>
        <v>嵩上げ+消波ブロックによる既設護岸改良工法</v>
      </c>
      <c r="E2173" s="130" t="s">
        <v>22</v>
      </c>
      <c r="F2173" s="130" t="s">
        <v>150</v>
      </c>
      <c r="I2173" s="130" t="s">
        <v>381</v>
      </c>
    </row>
    <row r="2174" spans="1:9" x14ac:dyDescent="0.15">
      <c r="A2174" s="130">
        <v>2173</v>
      </c>
      <c r="B2174" s="130" t="s">
        <v>3994</v>
      </c>
      <c r="C2174" s="130" t="s">
        <v>13025</v>
      </c>
      <c r="D2174" s="130" t="str">
        <f>VLOOKUP(B2174,managelist_20211101!$B$3:$C$10442,2,FALSE)</f>
        <v>木材、番線等による設置</v>
      </c>
      <c r="E2174" s="130" t="s">
        <v>443</v>
      </c>
      <c r="F2174" s="130" t="s">
        <v>185</v>
      </c>
    </row>
    <row r="2175" spans="1:9" x14ac:dyDescent="0.15">
      <c r="A2175" s="130">
        <v>2174</v>
      </c>
      <c r="B2175" s="130" t="s">
        <v>22524</v>
      </c>
      <c r="C2175" s="130" t="s">
        <v>17825</v>
      </c>
      <c r="D2175" s="130" t="str">
        <f>VLOOKUP(B2175,managelist_20211101!$B$3:$C$10442,2,FALSE)</f>
        <v>水循環式パイプクーリング工法</v>
      </c>
      <c r="E2175" s="130" t="s">
        <v>11</v>
      </c>
      <c r="F2175" s="130" t="s">
        <v>11</v>
      </c>
      <c r="G2175" s="130" t="s">
        <v>410</v>
      </c>
    </row>
    <row r="2176" spans="1:9" x14ac:dyDescent="0.15">
      <c r="A2176" s="130">
        <v>2175</v>
      </c>
      <c r="B2176" s="130" t="s">
        <v>1513</v>
      </c>
      <c r="C2176" s="130" t="s">
        <v>949</v>
      </c>
      <c r="D2176" s="130" t="str">
        <f>VLOOKUP(B2176,managelist_20211101!$B$3:$C$10442,2,FALSE)</f>
        <v>ガラス繊維シートによるはく落防止工法</v>
      </c>
      <c r="E2176" s="130" t="s">
        <v>197</v>
      </c>
      <c r="F2176" s="130" t="s">
        <v>200</v>
      </c>
      <c r="G2176" s="130" t="s">
        <v>2851</v>
      </c>
      <c r="I2176" s="130" t="s">
        <v>381</v>
      </c>
    </row>
    <row r="2177" spans="1:11" x14ac:dyDescent="0.15">
      <c r="A2177" s="130">
        <v>2176</v>
      </c>
      <c r="B2177" s="130" t="s">
        <v>3120</v>
      </c>
      <c r="C2177" s="130" t="s">
        <v>17823</v>
      </c>
      <c r="D2177" s="130" t="str">
        <f>VLOOKUP(B2177,managelist_20211101!$B$3:$C$10442,2,FALSE)</f>
        <v>ネットワークカメラと有線端末による監視。</v>
      </c>
      <c r="E2177" s="130" t="s">
        <v>12</v>
      </c>
      <c r="F2177" s="130" t="s">
        <v>150</v>
      </c>
      <c r="I2177" s="130" t="s">
        <v>381</v>
      </c>
      <c r="K2177" s="130" t="s">
        <v>381</v>
      </c>
    </row>
    <row r="2178" spans="1:11" x14ac:dyDescent="0.15">
      <c r="A2178" s="130">
        <v>2177</v>
      </c>
      <c r="B2178" s="130" t="s">
        <v>3121</v>
      </c>
      <c r="C2178" s="130" t="s">
        <v>20416</v>
      </c>
      <c r="D2178" s="130" t="str">
        <f>VLOOKUP(B2178,managelist_20211101!$B$3:$C$10442,2,FALSE)</f>
        <v>発電機を利用した防水型LEDライト</v>
      </c>
      <c r="E2178" s="130" t="s">
        <v>12</v>
      </c>
      <c r="F2178" s="130" t="s">
        <v>150</v>
      </c>
      <c r="I2178" s="130" t="s">
        <v>381</v>
      </c>
    </row>
    <row r="2179" spans="1:11" x14ac:dyDescent="0.15">
      <c r="A2179" s="130">
        <v>2178</v>
      </c>
      <c r="B2179" s="130" t="s">
        <v>10526</v>
      </c>
      <c r="C2179" s="130" t="s">
        <v>20414</v>
      </c>
      <c r="D2179" s="130" t="str">
        <f>VLOOKUP(B2179,managelist_20211101!$B$3:$C$10442,2,FALSE)</f>
        <v>表面保護工法(有機系塗膜材)</v>
      </c>
      <c r="E2179" s="130" t="s">
        <v>197</v>
      </c>
      <c r="F2179" s="130" t="s">
        <v>200</v>
      </c>
      <c r="G2179" s="130" t="s">
        <v>2851</v>
      </c>
      <c r="I2179" s="130" t="s">
        <v>381</v>
      </c>
    </row>
    <row r="2180" spans="1:11" x14ac:dyDescent="0.15">
      <c r="A2180" s="130">
        <v>2179</v>
      </c>
      <c r="B2180" s="130" t="s">
        <v>3122</v>
      </c>
      <c r="C2180" s="130" t="s">
        <v>20412</v>
      </c>
      <c r="D2180" s="130" t="str">
        <f>VLOOKUP(B2180,managelist_20211101!$B$3:$C$10442,2,FALSE)</f>
        <v>超速硬コンクリート</v>
      </c>
      <c r="E2180" s="130" t="s">
        <v>197</v>
      </c>
      <c r="F2180" s="130" t="s">
        <v>200</v>
      </c>
      <c r="G2180" s="130" t="s">
        <v>12203</v>
      </c>
    </row>
    <row r="2181" spans="1:11" x14ac:dyDescent="0.15">
      <c r="A2181" s="130">
        <v>2180</v>
      </c>
      <c r="B2181" s="130" t="s">
        <v>23573</v>
      </c>
      <c r="C2181" s="130" t="s">
        <v>23574</v>
      </c>
      <c r="D2181" s="130" t="e">
        <f>VLOOKUP(B2181,managelist_20211101!$B$3:$C$10442,2,FALSE)</f>
        <v>#N/A</v>
      </c>
      <c r="E2181" s="130" t="s">
        <v>57</v>
      </c>
      <c r="F2181" s="130" t="s">
        <v>404</v>
      </c>
      <c r="G2181" s="130" t="s">
        <v>390</v>
      </c>
      <c r="I2181" s="130" t="s">
        <v>381</v>
      </c>
    </row>
    <row r="2182" spans="1:11" x14ac:dyDescent="0.15">
      <c r="A2182" s="130">
        <v>2181</v>
      </c>
      <c r="B2182" s="130" t="s">
        <v>8242</v>
      </c>
      <c r="C2182" s="130" t="s">
        <v>17821</v>
      </c>
      <c r="D2182" s="130" t="str">
        <f>VLOOKUP(B2182,managelist_20211101!$B$3:$C$10442,2,FALSE)</f>
        <v>インターネットで気象情報等を調べ、メガホンを利用して伝達</v>
      </c>
      <c r="E2182" s="130" t="s">
        <v>54</v>
      </c>
      <c r="F2182" s="130" t="s">
        <v>175</v>
      </c>
      <c r="G2182" s="130" t="s">
        <v>12333</v>
      </c>
      <c r="H2182" s="130" t="s">
        <v>150</v>
      </c>
    </row>
    <row r="2183" spans="1:11" x14ac:dyDescent="0.15">
      <c r="A2183" s="130">
        <v>2182</v>
      </c>
      <c r="B2183" s="130" t="s">
        <v>8241</v>
      </c>
      <c r="C2183" s="130" t="s">
        <v>17817</v>
      </c>
      <c r="D2183" s="130" t="str">
        <f>VLOOKUP(B2183,managelist_20211101!$B$3:$C$10442,2,FALSE)</f>
        <v>給水の水タンクに水と混ぜて入れる消臭液を使用した仮設トイレ</v>
      </c>
      <c r="E2183" s="130" t="s">
        <v>12</v>
      </c>
      <c r="F2183" s="130" t="s">
        <v>150</v>
      </c>
    </row>
    <row r="2184" spans="1:11" x14ac:dyDescent="0.15">
      <c r="A2184" s="130">
        <v>2183</v>
      </c>
      <c r="B2184" s="130" t="s">
        <v>23575</v>
      </c>
      <c r="C2184" s="130" t="s">
        <v>23576</v>
      </c>
      <c r="D2184" s="130" t="e">
        <f>VLOOKUP(B2184,managelist_20211101!$B$3:$C$10442,2,FALSE)</f>
        <v>#N/A</v>
      </c>
      <c r="E2184" s="130" t="s">
        <v>57</v>
      </c>
      <c r="F2184" s="130" t="s">
        <v>380</v>
      </c>
      <c r="G2184" s="130" t="s">
        <v>150</v>
      </c>
    </row>
    <row r="2185" spans="1:11" x14ac:dyDescent="0.15">
      <c r="A2185" s="130">
        <v>2184</v>
      </c>
      <c r="B2185" s="130" t="s">
        <v>22525</v>
      </c>
      <c r="C2185" s="130" t="s">
        <v>14266</v>
      </c>
      <c r="D2185" s="130" t="str">
        <f>VLOOKUP(B2185,managelist_20211101!$B$3:$C$10442,2,FALSE)</f>
        <v>直径100mmコアによる調査法(蛍光エポキシ樹脂真空含浸法)</v>
      </c>
      <c r="E2185" s="130" t="s">
        <v>127</v>
      </c>
      <c r="F2185" s="130" t="s">
        <v>46</v>
      </c>
      <c r="G2185" s="130" t="s">
        <v>150</v>
      </c>
    </row>
    <row r="2186" spans="1:11" x14ac:dyDescent="0.15">
      <c r="A2186" s="130">
        <v>2185</v>
      </c>
      <c r="B2186" s="130" t="s">
        <v>1512</v>
      </c>
      <c r="C2186" s="130" t="s">
        <v>948</v>
      </c>
      <c r="D2186" s="130" t="str">
        <f>VLOOKUP(B2186,managelist_20211101!$B$3:$C$10442,2,FALSE)</f>
        <v>有機系塗料を用いた表面被覆工法</v>
      </c>
      <c r="E2186" s="130" t="s">
        <v>11</v>
      </c>
      <c r="F2186" s="130" t="s">
        <v>11</v>
      </c>
      <c r="G2186" s="130" t="s">
        <v>150</v>
      </c>
      <c r="I2186" s="130" t="s">
        <v>381</v>
      </c>
    </row>
    <row r="2187" spans="1:11" x14ac:dyDescent="0.15">
      <c r="A2187" s="130">
        <v>2186</v>
      </c>
      <c r="B2187" s="130" t="s">
        <v>3123</v>
      </c>
      <c r="C2187" s="130" t="s">
        <v>17813</v>
      </c>
      <c r="D2187" s="130" t="str">
        <f>VLOOKUP(B2187,managelist_20211101!$B$3:$C$10442,2,FALSE)</f>
        <v>コンクリート構造物内の鉄筋、電配管及び空洞等を狭帯域な電磁波により非破壊で探査する技術</v>
      </c>
      <c r="E2187" s="130" t="s">
        <v>127</v>
      </c>
      <c r="F2187" s="130" t="s">
        <v>46</v>
      </c>
      <c r="G2187" s="130" t="s">
        <v>413</v>
      </c>
      <c r="I2187" s="130" t="s">
        <v>381</v>
      </c>
      <c r="K2187" s="130" t="s">
        <v>381</v>
      </c>
    </row>
    <row r="2188" spans="1:11" x14ac:dyDescent="0.15">
      <c r="A2188" s="130">
        <v>2187</v>
      </c>
      <c r="B2188" s="130" t="s">
        <v>3124</v>
      </c>
      <c r="C2188" s="130" t="s">
        <v>22014</v>
      </c>
      <c r="D2188" s="130" t="e">
        <f>VLOOKUP(B2188,managelist_20211101!$B$3:$C$10442,2,FALSE)</f>
        <v>#N/A</v>
      </c>
      <c r="E2188" s="130" t="s">
        <v>57</v>
      </c>
      <c r="F2188" s="130" t="s">
        <v>58</v>
      </c>
      <c r="G2188" s="130" t="s">
        <v>390</v>
      </c>
      <c r="I2188" s="130" t="s">
        <v>381</v>
      </c>
    </row>
    <row r="2189" spans="1:11" x14ac:dyDescent="0.15">
      <c r="A2189" s="130">
        <v>2188</v>
      </c>
      <c r="B2189" s="130" t="s">
        <v>22526</v>
      </c>
      <c r="C2189" s="130" t="s">
        <v>13810</v>
      </c>
      <c r="D2189" s="130" t="str">
        <f>VLOOKUP(B2189,managelist_20211101!$B$3:$C$10442,2,FALSE)</f>
        <v>ふっ素樹脂塗料用中塗、ふっ素樹脂塗料上塗</v>
      </c>
      <c r="E2189" s="130" t="s">
        <v>466</v>
      </c>
      <c r="F2189" s="130" t="s">
        <v>467</v>
      </c>
      <c r="I2189" s="130" t="s">
        <v>381</v>
      </c>
    </row>
    <row r="2190" spans="1:11" x14ac:dyDescent="0.15">
      <c r="A2190" s="130">
        <v>2189</v>
      </c>
      <c r="B2190" s="130" t="s">
        <v>3125</v>
      </c>
      <c r="C2190" s="130" t="s">
        <v>17811</v>
      </c>
      <c r="D2190" s="130" t="str">
        <f>VLOOKUP(B2190,managelist_20211101!$B$3:$C$10442,2,FALSE)</f>
        <v>外版に鋼板を使用したセントル</v>
      </c>
      <c r="E2190" s="130" t="s">
        <v>342</v>
      </c>
      <c r="F2190" s="130" t="s">
        <v>343</v>
      </c>
      <c r="G2190" s="130" t="s">
        <v>2855</v>
      </c>
      <c r="I2190" s="130" t="s">
        <v>381</v>
      </c>
    </row>
    <row r="2191" spans="1:11" x14ac:dyDescent="0.15">
      <c r="A2191" s="130">
        <v>2190</v>
      </c>
      <c r="B2191" s="130" t="s">
        <v>3126</v>
      </c>
      <c r="C2191" s="130" t="s">
        <v>13023</v>
      </c>
      <c r="D2191" s="130" t="str">
        <f>VLOOKUP(B2191,managelist_20211101!$B$3:$C$10442,2,FALSE)</f>
        <v>舗装路面の目視調査、地中レーダ調査(空洞調査)</v>
      </c>
      <c r="E2191" s="130" t="s">
        <v>127</v>
      </c>
      <c r="F2191" s="130" t="s">
        <v>46</v>
      </c>
      <c r="G2191" s="130" t="s">
        <v>413</v>
      </c>
      <c r="I2191" s="130" t="s">
        <v>381</v>
      </c>
    </row>
    <row r="2192" spans="1:11" x14ac:dyDescent="0.15">
      <c r="A2192" s="130">
        <v>2191</v>
      </c>
      <c r="B2192" s="130" t="s">
        <v>1136</v>
      </c>
      <c r="C2192" s="130" t="s">
        <v>634</v>
      </c>
      <c r="D2192" s="130" t="str">
        <f>VLOOKUP(B2192,managelist_20211101!$B$3:$C$10442,2,FALSE)</f>
        <v>植生マット工</v>
      </c>
      <c r="E2192" s="130" t="s">
        <v>382</v>
      </c>
      <c r="F2192" s="130" t="s">
        <v>166</v>
      </c>
      <c r="G2192" s="130" t="s">
        <v>386</v>
      </c>
      <c r="H2192" s="130" t="s">
        <v>2833</v>
      </c>
      <c r="I2192" s="130" t="s">
        <v>381</v>
      </c>
    </row>
    <row r="2193" spans="1:11" x14ac:dyDescent="0.15">
      <c r="A2193" s="130">
        <v>2192</v>
      </c>
      <c r="B2193" s="130" t="s">
        <v>22527</v>
      </c>
      <c r="C2193" s="130" t="s">
        <v>13020</v>
      </c>
      <c r="D2193" s="130" t="str">
        <f>VLOOKUP(B2193,managelist_20211101!$B$3:$C$10442,2,FALSE)</f>
        <v>注入式長尺先受工法(AGF-P工法)</v>
      </c>
      <c r="E2193" s="130" t="s">
        <v>342</v>
      </c>
      <c r="F2193" s="130" t="s">
        <v>343</v>
      </c>
      <c r="G2193" s="130" t="s">
        <v>12241</v>
      </c>
      <c r="I2193" s="130" t="s">
        <v>381</v>
      </c>
    </row>
    <row r="2194" spans="1:11" x14ac:dyDescent="0.15">
      <c r="A2194" s="130">
        <v>2193</v>
      </c>
      <c r="B2194" s="130" t="s">
        <v>8240</v>
      </c>
      <c r="C2194" s="130" t="s">
        <v>17805</v>
      </c>
      <c r="D2194" s="130" t="str">
        <f>VLOOKUP(B2194,managelist_20211101!$B$3:$C$10442,2,FALSE)</f>
        <v>炭素繊維導電性コンクリート</v>
      </c>
      <c r="E2194" s="130" t="s">
        <v>54</v>
      </c>
      <c r="F2194" s="130" t="s">
        <v>55</v>
      </c>
      <c r="G2194" s="130" t="s">
        <v>12322</v>
      </c>
      <c r="H2194" s="130" t="s">
        <v>150</v>
      </c>
      <c r="I2194" s="130" t="s">
        <v>381</v>
      </c>
    </row>
    <row r="2195" spans="1:11" x14ac:dyDescent="0.15">
      <c r="A2195" s="130">
        <v>2194</v>
      </c>
      <c r="B2195" s="130" t="s">
        <v>3127</v>
      </c>
      <c r="C2195" s="130" t="s">
        <v>17801</v>
      </c>
      <c r="D2195" s="130" t="str">
        <f>VLOOKUP(B2195,managelist_20211101!$B$3:$C$10442,2,FALSE)</f>
        <v>遮熱塗装を施したミキサー車による通常の生コンクリート運搬</v>
      </c>
      <c r="E2195" s="130" t="s">
        <v>11</v>
      </c>
      <c r="F2195" s="130" t="s">
        <v>390</v>
      </c>
      <c r="G2195" s="130" t="s">
        <v>390</v>
      </c>
      <c r="H2195" s="130" t="s">
        <v>2850</v>
      </c>
    </row>
    <row r="2196" spans="1:11" x14ac:dyDescent="0.15">
      <c r="A2196" s="130">
        <v>2195</v>
      </c>
      <c r="B2196" s="130" t="s">
        <v>1511</v>
      </c>
      <c r="C2196" s="130" t="s">
        <v>947</v>
      </c>
      <c r="D2196" s="130" t="str">
        <f>VLOOKUP(B2196,managelist_20211101!$B$3:$C$10442,2,FALSE)</f>
        <v>連続繊維接着工法</v>
      </c>
      <c r="E2196" s="130" t="s">
        <v>197</v>
      </c>
      <c r="F2196" s="130" t="s">
        <v>200</v>
      </c>
      <c r="G2196" s="130" t="s">
        <v>210</v>
      </c>
      <c r="I2196" s="130" t="s">
        <v>381</v>
      </c>
    </row>
    <row r="2197" spans="1:11" x14ac:dyDescent="0.15">
      <c r="A2197" s="130">
        <v>2196</v>
      </c>
      <c r="B2197" s="130" t="s">
        <v>3128</v>
      </c>
      <c r="C2197" s="130" t="s">
        <v>20405</v>
      </c>
      <c r="D2197" s="130" t="str">
        <f>VLOOKUP(B2197,managelist_20211101!$B$3:$C$10442,2,FALSE)</f>
        <v>現場打ちボックスカルバート</v>
      </c>
      <c r="E2197" s="130" t="s">
        <v>382</v>
      </c>
      <c r="F2197" s="130" t="s">
        <v>80</v>
      </c>
      <c r="G2197" s="130" t="s">
        <v>2847</v>
      </c>
      <c r="I2197" s="130" t="s">
        <v>381</v>
      </c>
      <c r="K2197" s="130" t="s">
        <v>381</v>
      </c>
    </row>
    <row r="2198" spans="1:11" x14ac:dyDescent="0.15">
      <c r="A2198" s="130">
        <v>2197</v>
      </c>
      <c r="B2198" s="130" t="s">
        <v>22528</v>
      </c>
      <c r="C2198" s="130" t="s">
        <v>21756</v>
      </c>
      <c r="D2198" s="130" t="str">
        <f>VLOOKUP(B2198,managelist_20211101!$B$3:$C$10442,2,FALSE)</f>
        <v>標識ロープ</v>
      </c>
      <c r="E2198" s="130" t="s">
        <v>12</v>
      </c>
      <c r="F2198" s="130" t="s">
        <v>150</v>
      </c>
      <c r="I2198" s="130" t="s">
        <v>381</v>
      </c>
    </row>
    <row r="2199" spans="1:11" x14ac:dyDescent="0.15">
      <c r="A2199" s="130">
        <v>2198</v>
      </c>
      <c r="B2199" s="130" t="s">
        <v>22529</v>
      </c>
      <c r="C2199" s="130" t="s">
        <v>17799</v>
      </c>
      <c r="D2199" s="130" t="str">
        <f>VLOOKUP(B2199,managelist_20211101!$B$3:$C$10442,2,FALSE)</f>
        <v>封入型ガラスビーズ反射シート</v>
      </c>
      <c r="E2199" s="130" t="s">
        <v>443</v>
      </c>
      <c r="F2199" s="130" t="s">
        <v>444</v>
      </c>
      <c r="G2199" s="130" t="s">
        <v>12180</v>
      </c>
      <c r="I2199" s="130" t="s">
        <v>381</v>
      </c>
    </row>
    <row r="2200" spans="1:11" x14ac:dyDescent="0.15">
      <c r="A2200" s="130">
        <v>2199</v>
      </c>
      <c r="B2200" s="130" t="s">
        <v>3129</v>
      </c>
      <c r="C2200" s="130" t="s">
        <v>15744</v>
      </c>
      <c r="D2200" s="130" t="str">
        <f>VLOOKUP(B2200,managelist_20211101!$B$3:$C$10442,2,FALSE)</f>
        <v>ダブルナット(二重ナット)</v>
      </c>
      <c r="E2200" s="130" t="s">
        <v>443</v>
      </c>
      <c r="F2200" s="130" t="s">
        <v>182</v>
      </c>
      <c r="I2200" s="130" t="s">
        <v>381</v>
      </c>
    </row>
    <row r="2201" spans="1:11" x14ac:dyDescent="0.15">
      <c r="A2201" s="130">
        <v>2200</v>
      </c>
      <c r="B2201" s="130" t="s">
        <v>22530</v>
      </c>
      <c r="C2201" s="130" t="s">
        <v>13807</v>
      </c>
      <c r="D2201" s="130" t="str">
        <f>VLOOKUP(B2201,managelist_20211101!$B$3:$C$10442,2,FALSE)</f>
        <v>舗装面クラック補修専用の加熱型シール材充填</v>
      </c>
      <c r="E2201" s="130" t="s">
        <v>197</v>
      </c>
      <c r="F2201" s="130" t="s">
        <v>220</v>
      </c>
      <c r="G2201" s="130" t="s">
        <v>2842</v>
      </c>
      <c r="I2201" s="130" t="s">
        <v>381</v>
      </c>
    </row>
    <row r="2202" spans="1:11" x14ac:dyDescent="0.15">
      <c r="A2202" s="130">
        <v>2201</v>
      </c>
      <c r="B2202" s="130" t="s">
        <v>1510</v>
      </c>
      <c r="C2202" s="130" t="s">
        <v>946</v>
      </c>
      <c r="D2202" s="130" t="str">
        <f>VLOOKUP(B2202,managelist_20211101!$B$3:$C$10442,2,FALSE)</f>
        <v>現場専用の気象情報配信サイト</v>
      </c>
      <c r="E2202" s="130" t="s">
        <v>380</v>
      </c>
      <c r="F2202" s="130" t="s">
        <v>390</v>
      </c>
      <c r="G2202" s="130" t="s">
        <v>390</v>
      </c>
      <c r="H2202" s="130" t="s">
        <v>150</v>
      </c>
      <c r="I2202" s="130" t="s">
        <v>381</v>
      </c>
    </row>
    <row r="2203" spans="1:11" x14ac:dyDescent="0.15">
      <c r="A2203" s="130">
        <v>2202</v>
      </c>
      <c r="B2203" s="130" t="s">
        <v>1509</v>
      </c>
      <c r="C2203" s="130" t="s">
        <v>945</v>
      </c>
      <c r="D2203" s="130" t="str">
        <f>VLOOKUP(B2203,managelist_20211101!$B$3:$C$10442,2,FALSE)</f>
        <v>鋼板接着工法</v>
      </c>
      <c r="E2203" s="130" t="s">
        <v>11</v>
      </c>
      <c r="F2203" s="130" t="s">
        <v>11</v>
      </c>
      <c r="G2203" s="130" t="s">
        <v>150</v>
      </c>
      <c r="I2203" s="130" t="s">
        <v>381</v>
      </c>
    </row>
    <row r="2204" spans="1:11" x14ac:dyDescent="0.15">
      <c r="A2204" s="130">
        <v>2203</v>
      </c>
      <c r="B2204" s="130" t="s">
        <v>22531</v>
      </c>
      <c r="C2204" s="130" t="s">
        <v>23577</v>
      </c>
      <c r="D2204" s="130" t="e">
        <f>VLOOKUP(B2204,managelist_20211101!$B$3:$C$10442,2,FALSE)</f>
        <v>#N/A</v>
      </c>
      <c r="E2204" s="130" t="s">
        <v>57</v>
      </c>
      <c r="F2204" s="130" t="s">
        <v>24</v>
      </c>
      <c r="G2204" s="130" t="s">
        <v>2915</v>
      </c>
      <c r="H2204" s="130" t="s">
        <v>2919</v>
      </c>
      <c r="I2204" s="130" t="s">
        <v>381</v>
      </c>
      <c r="K2204" s="130" t="s">
        <v>381</v>
      </c>
    </row>
    <row r="2205" spans="1:11" x14ac:dyDescent="0.15">
      <c r="A2205" s="130">
        <v>2204</v>
      </c>
      <c r="B2205" s="130" t="s">
        <v>3130</v>
      </c>
      <c r="C2205" s="130" t="s">
        <v>2422</v>
      </c>
      <c r="D2205" s="130" t="str">
        <f>VLOOKUP(B2205,managelist_20211101!$B$3:$C$10442,2,FALSE)</f>
        <v>平面型赤外線ヒータ</v>
      </c>
      <c r="E2205" s="130" t="s">
        <v>425</v>
      </c>
      <c r="F2205" s="130" t="s">
        <v>427</v>
      </c>
      <c r="G2205" s="130" t="s">
        <v>427</v>
      </c>
      <c r="H2205" s="130" t="s">
        <v>121</v>
      </c>
      <c r="I2205" s="130" t="s">
        <v>381</v>
      </c>
    </row>
    <row r="2206" spans="1:11" x14ac:dyDescent="0.15">
      <c r="A2206" s="130">
        <v>2205</v>
      </c>
      <c r="B2206" s="130" t="s">
        <v>3131</v>
      </c>
      <c r="C2206" s="130" t="s">
        <v>15740</v>
      </c>
      <c r="D2206" s="130" t="str">
        <f>VLOOKUP(B2206,managelist_20211101!$B$3:$C$10442,2,FALSE)</f>
        <v>工事用LED電光表示板</v>
      </c>
      <c r="E2206" s="130" t="s">
        <v>197</v>
      </c>
      <c r="F2206" s="130" t="s">
        <v>220</v>
      </c>
      <c r="G2206" s="130" t="s">
        <v>150</v>
      </c>
      <c r="I2206" s="130" t="s">
        <v>381</v>
      </c>
    </row>
    <row r="2207" spans="1:11" x14ac:dyDescent="0.15">
      <c r="A2207" s="130">
        <v>2206</v>
      </c>
      <c r="B2207" s="130" t="s">
        <v>23578</v>
      </c>
      <c r="C2207" s="130" t="s">
        <v>23579</v>
      </c>
      <c r="D2207" s="130" t="e">
        <f>VLOOKUP(B2207,managelist_20211101!$B$3:$C$10442,2,FALSE)</f>
        <v>#N/A</v>
      </c>
      <c r="E2207" s="130" t="s">
        <v>57</v>
      </c>
      <c r="F2207" s="130" t="s">
        <v>514</v>
      </c>
      <c r="G2207" s="130" t="s">
        <v>2911</v>
      </c>
      <c r="H2207" s="130" t="s">
        <v>2912</v>
      </c>
      <c r="I2207" s="130" t="s">
        <v>381</v>
      </c>
    </row>
    <row r="2208" spans="1:11" x14ac:dyDescent="0.15">
      <c r="A2208" s="130">
        <v>2207</v>
      </c>
      <c r="B2208" s="130" t="s">
        <v>3132</v>
      </c>
      <c r="C2208" s="130" t="s">
        <v>14264</v>
      </c>
      <c r="D2208" s="130" t="str">
        <f>VLOOKUP(B2208,managelist_20211101!$B$3:$C$10442,2,FALSE)</f>
        <v>ロープ掛工</v>
      </c>
      <c r="E2208" s="130" t="s">
        <v>443</v>
      </c>
      <c r="F2208" s="130" t="s">
        <v>444</v>
      </c>
      <c r="G2208" s="130" t="s">
        <v>2879</v>
      </c>
      <c r="H2208" s="130" t="s">
        <v>2880</v>
      </c>
    </row>
    <row r="2209" spans="1:11" x14ac:dyDescent="0.15">
      <c r="A2209" s="130">
        <v>2208</v>
      </c>
      <c r="B2209" s="130" t="s">
        <v>1253</v>
      </c>
      <c r="C2209" s="130" t="s">
        <v>736</v>
      </c>
      <c r="D2209" s="130" t="str">
        <f>VLOOKUP(B2209,managelist_20211101!$B$3:$C$10442,2,FALSE)</f>
        <v>型枠存置による湿潤養生(橋脚)</v>
      </c>
      <c r="E2209" s="130" t="s">
        <v>11</v>
      </c>
      <c r="F2209" s="130" t="s">
        <v>11</v>
      </c>
      <c r="G2209" s="130" t="s">
        <v>410</v>
      </c>
      <c r="I2209" s="130" t="s">
        <v>381</v>
      </c>
    </row>
    <row r="2210" spans="1:11" x14ac:dyDescent="0.15">
      <c r="A2210" s="130">
        <v>2209</v>
      </c>
      <c r="B2210" s="130" t="s">
        <v>1629</v>
      </c>
      <c r="C2210" s="130" t="s">
        <v>1067</v>
      </c>
      <c r="D2210" s="130" t="str">
        <f>VLOOKUP(B2210,managelist_20211101!$B$3:$C$10442,2,FALSE)</f>
        <v>道路除草(肩掛式)</v>
      </c>
      <c r="E2210" s="130" t="s">
        <v>197</v>
      </c>
      <c r="F2210" s="130" t="s">
        <v>201</v>
      </c>
      <c r="G2210" s="130" t="s">
        <v>397</v>
      </c>
      <c r="H2210" s="130" t="s">
        <v>150</v>
      </c>
      <c r="I2210" s="130" t="s">
        <v>381</v>
      </c>
    </row>
    <row r="2211" spans="1:11" x14ac:dyDescent="0.15">
      <c r="A2211" s="130">
        <v>2210</v>
      </c>
      <c r="B2211" s="130" t="s">
        <v>1508</v>
      </c>
      <c r="C2211" s="130" t="s">
        <v>944</v>
      </c>
      <c r="D2211" s="130" t="str">
        <f>VLOOKUP(B2211,managelist_20211101!$B$3:$C$10442,2,FALSE)</f>
        <v>2液型常温硬化型エポキシ樹脂</v>
      </c>
      <c r="E2211" s="130" t="s">
        <v>197</v>
      </c>
      <c r="F2211" s="130" t="s">
        <v>200</v>
      </c>
      <c r="G2211" s="130" t="s">
        <v>210</v>
      </c>
      <c r="I2211" s="130" t="s">
        <v>381</v>
      </c>
      <c r="K2211" s="130" t="s">
        <v>381</v>
      </c>
    </row>
    <row r="2212" spans="1:11" x14ac:dyDescent="0.15">
      <c r="A2212" s="130">
        <v>2211</v>
      </c>
      <c r="B2212" s="130" t="s">
        <v>3133</v>
      </c>
      <c r="C2212" s="130" t="s">
        <v>15738</v>
      </c>
      <c r="D2212" s="130" t="str">
        <f>VLOOKUP(B2212,managelist_20211101!$B$3:$C$10442,2,FALSE)</f>
        <v>警備員など有人の監視体制</v>
      </c>
      <c r="E2212" s="130" t="s">
        <v>382</v>
      </c>
      <c r="F2212" s="130" t="s">
        <v>558</v>
      </c>
      <c r="I2212" s="130" t="s">
        <v>381</v>
      </c>
      <c r="K2212" s="130" t="s">
        <v>381</v>
      </c>
    </row>
    <row r="2213" spans="1:11" x14ac:dyDescent="0.15">
      <c r="A2213" s="130">
        <v>2212</v>
      </c>
      <c r="B2213" s="130" t="s">
        <v>22532</v>
      </c>
      <c r="C2213" s="130" t="s">
        <v>15736</v>
      </c>
      <c r="D2213" s="130" t="str">
        <f>VLOOKUP(B2213,managelist_20211101!$B$3:$C$10442,2,FALSE)</f>
        <v>アイボルト</v>
      </c>
      <c r="E2213" s="130" t="s">
        <v>58</v>
      </c>
      <c r="F2213" s="130" t="s">
        <v>543</v>
      </c>
      <c r="G2213" s="130" t="s">
        <v>150</v>
      </c>
      <c r="I2213" s="130" t="s">
        <v>381</v>
      </c>
    </row>
    <row r="2214" spans="1:11" x14ac:dyDescent="0.15">
      <c r="A2214" s="130">
        <v>2213</v>
      </c>
      <c r="B2214" s="130" t="s">
        <v>8239</v>
      </c>
      <c r="C2214" s="130" t="s">
        <v>17796</v>
      </c>
      <c r="D2214" s="130" t="str">
        <f>VLOOKUP(B2214,managelist_20211101!$B$3:$C$10442,2,FALSE)</f>
        <v>粉じん低減剤と減水剤の併用</v>
      </c>
      <c r="E2214" s="130" t="s">
        <v>342</v>
      </c>
      <c r="F2214" s="130" t="s">
        <v>343</v>
      </c>
      <c r="G2214" s="130" t="s">
        <v>12013</v>
      </c>
      <c r="I2214" s="130" t="s">
        <v>381</v>
      </c>
    </row>
    <row r="2215" spans="1:11" x14ac:dyDescent="0.15">
      <c r="A2215" s="130">
        <v>2214</v>
      </c>
      <c r="B2215" s="130" t="s">
        <v>3134</v>
      </c>
      <c r="C2215" s="130" t="s">
        <v>17792</v>
      </c>
      <c r="D2215" s="130" t="str">
        <f>VLOOKUP(B2215,managelist_20211101!$B$3:$C$10442,2,FALSE)</f>
        <v>ウェブカメラ及び現場ホームページ</v>
      </c>
      <c r="E2215" s="130" t="s">
        <v>54</v>
      </c>
      <c r="F2215" s="130" t="s">
        <v>56</v>
      </c>
      <c r="G2215" s="130" t="s">
        <v>2865</v>
      </c>
      <c r="H2215" s="130" t="s">
        <v>2866</v>
      </c>
    </row>
    <row r="2216" spans="1:11" x14ac:dyDescent="0.15">
      <c r="A2216" s="130">
        <v>2215</v>
      </c>
      <c r="B2216" s="130" t="s">
        <v>3135</v>
      </c>
      <c r="C2216" s="130" t="s">
        <v>17791</v>
      </c>
      <c r="D2216" s="130" t="str">
        <f>VLOOKUP(B2216,managelist_20211101!$B$3:$C$10442,2,FALSE)</f>
        <v>2tトラックに積載した仮設トイレ</v>
      </c>
      <c r="E2216" s="130" t="s">
        <v>12</v>
      </c>
      <c r="F2216" s="130" t="s">
        <v>150</v>
      </c>
      <c r="I2216" s="130" t="s">
        <v>381</v>
      </c>
    </row>
    <row r="2217" spans="1:11" x14ac:dyDescent="0.15">
      <c r="A2217" s="130">
        <v>2216</v>
      </c>
      <c r="B2217" s="130" t="s">
        <v>1360</v>
      </c>
      <c r="C2217" s="130" t="s">
        <v>818</v>
      </c>
      <c r="D2217" s="130" t="str">
        <f>VLOOKUP(B2217,managelist_20211101!$B$3:$C$10442,2,FALSE)</f>
        <v>現場吹付法枠工</v>
      </c>
      <c r="E2217" s="130" t="s">
        <v>382</v>
      </c>
      <c r="F2217" s="130" t="s">
        <v>166</v>
      </c>
      <c r="G2217" s="130" t="s">
        <v>2867</v>
      </c>
      <c r="H2217" s="130" t="s">
        <v>2059</v>
      </c>
      <c r="I2217" s="130" t="s">
        <v>381</v>
      </c>
    </row>
    <row r="2218" spans="1:11" x14ac:dyDescent="0.15">
      <c r="A2218" s="130">
        <v>2217</v>
      </c>
      <c r="B2218" s="130" t="s">
        <v>3136</v>
      </c>
      <c r="C2218" s="130" t="s">
        <v>22015</v>
      </c>
      <c r="D2218" s="130" t="e">
        <f>VLOOKUP(B2218,managelist_20211101!$B$3:$C$10442,2,FALSE)</f>
        <v>#N/A</v>
      </c>
      <c r="E2218" s="130" t="s">
        <v>57</v>
      </c>
      <c r="F2218" s="130" t="s">
        <v>533</v>
      </c>
      <c r="G2218" s="130" t="s">
        <v>533</v>
      </c>
      <c r="I2218" s="130" t="s">
        <v>381</v>
      </c>
    </row>
    <row r="2219" spans="1:11" x14ac:dyDescent="0.15">
      <c r="A2219" s="130">
        <v>2218</v>
      </c>
      <c r="B2219" s="130" t="s">
        <v>22533</v>
      </c>
      <c r="C2219" s="130" t="s">
        <v>23580</v>
      </c>
      <c r="D2219" s="130" t="e">
        <f>VLOOKUP(B2219,managelist_20211101!$B$3:$C$10442,2,FALSE)</f>
        <v>#N/A</v>
      </c>
      <c r="E2219" s="130" t="s">
        <v>57</v>
      </c>
      <c r="F2219" s="130" t="s">
        <v>533</v>
      </c>
      <c r="G2219" s="130" t="s">
        <v>533</v>
      </c>
      <c r="I2219" s="130" t="s">
        <v>381</v>
      </c>
    </row>
    <row r="2220" spans="1:11" x14ac:dyDescent="0.15">
      <c r="A2220" s="130">
        <v>2219</v>
      </c>
      <c r="B2220" s="130" t="s">
        <v>22534</v>
      </c>
      <c r="C2220" s="130" t="s">
        <v>15735</v>
      </c>
      <c r="D2220" s="130" t="str">
        <f>VLOOKUP(B2220,managelist_20211101!$B$3:$C$10442,2,FALSE)</f>
        <v>油吸着材</v>
      </c>
      <c r="E2220" s="130" t="s">
        <v>380</v>
      </c>
      <c r="F2220" s="130" t="s">
        <v>380</v>
      </c>
      <c r="G2220" s="130" t="s">
        <v>150</v>
      </c>
      <c r="I2220" s="130" t="s">
        <v>381</v>
      </c>
    </row>
    <row r="2221" spans="1:11" x14ac:dyDescent="0.15">
      <c r="A2221" s="130">
        <v>2220</v>
      </c>
      <c r="B2221" s="130" t="s">
        <v>22535</v>
      </c>
      <c r="C2221" s="130" t="s">
        <v>23581</v>
      </c>
      <c r="D2221" s="130" t="e">
        <f>VLOOKUP(B2221,managelist_20211101!$B$3:$C$10442,2,FALSE)</f>
        <v>#N/A</v>
      </c>
      <c r="E2221" s="130" t="s">
        <v>57</v>
      </c>
      <c r="F2221" s="130" t="s">
        <v>533</v>
      </c>
      <c r="G2221" s="130" t="s">
        <v>533</v>
      </c>
      <c r="I2221" s="130" t="s">
        <v>381</v>
      </c>
    </row>
    <row r="2222" spans="1:11" x14ac:dyDescent="0.15">
      <c r="A2222" s="130">
        <v>2221</v>
      </c>
      <c r="B2222" s="130" t="s">
        <v>22536</v>
      </c>
      <c r="C2222" s="130" t="s">
        <v>23582</v>
      </c>
      <c r="D2222" s="130" t="e">
        <f>VLOOKUP(B2222,managelist_20211101!$B$3:$C$10442,2,FALSE)</f>
        <v>#N/A</v>
      </c>
      <c r="E2222" s="130" t="s">
        <v>57</v>
      </c>
      <c r="F2222" s="130" t="s">
        <v>514</v>
      </c>
      <c r="G2222" s="130" t="s">
        <v>2911</v>
      </c>
      <c r="H2222" s="130" t="s">
        <v>2912</v>
      </c>
      <c r="I2222" s="130" t="s">
        <v>381</v>
      </c>
    </row>
    <row r="2223" spans="1:11" x14ac:dyDescent="0.15">
      <c r="A2223" s="130">
        <v>2222</v>
      </c>
      <c r="B2223" s="130" t="s">
        <v>23583</v>
      </c>
      <c r="C2223" s="130" t="s">
        <v>23584</v>
      </c>
      <c r="D2223" s="130" t="e">
        <f>VLOOKUP(B2223,managelist_20211101!$B$3:$C$10442,2,FALSE)</f>
        <v>#N/A</v>
      </c>
      <c r="E2223" s="130" t="s">
        <v>57</v>
      </c>
      <c r="F2223" s="130" t="s">
        <v>533</v>
      </c>
      <c r="G2223" s="130" t="s">
        <v>533</v>
      </c>
      <c r="I2223" s="130" t="s">
        <v>381</v>
      </c>
    </row>
    <row r="2224" spans="1:11" x14ac:dyDescent="0.15">
      <c r="A2224" s="130">
        <v>2223</v>
      </c>
      <c r="B2224" s="130" t="s">
        <v>1278</v>
      </c>
      <c r="C2224" s="130" t="s">
        <v>763</v>
      </c>
      <c r="D2224" s="130" t="str">
        <f>VLOOKUP(B2224,managelist_20211101!$B$3:$C$10442,2,FALSE)</f>
        <v>電位差滴定による塩化物イオン含有量測定</v>
      </c>
      <c r="E2224" s="130" t="s">
        <v>127</v>
      </c>
      <c r="F2224" s="130" t="s">
        <v>46</v>
      </c>
      <c r="G2224" s="130" t="s">
        <v>2877</v>
      </c>
    </row>
    <row r="2225" spans="1:11" x14ac:dyDescent="0.15">
      <c r="A2225" s="130">
        <v>2224</v>
      </c>
      <c r="B2225" s="130" t="s">
        <v>3137</v>
      </c>
      <c r="C2225" s="130" t="s">
        <v>13804</v>
      </c>
      <c r="D2225" s="130" t="str">
        <f>VLOOKUP(B2225,managelist_20211101!$B$3:$C$10442,2,FALSE)</f>
        <v>敷き鉄板</v>
      </c>
      <c r="E2225" s="130" t="s">
        <v>12</v>
      </c>
      <c r="F2225" s="130" t="s">
        <v>150</v>
      </c>
      <c r="I2225" s="130" t="s">
        <v>381</v>
      </c>
      <c r="J2225" s="130" t="s">
        <v>381</v>
      </c>
      <c r="K2225" s="130" t="s">
        <v>381</v>
      </c>
    </row>
    <row r="2226" spans="1:11" x14ac:dyDescent="0.15">
      <c r="A2226" s="130">
        <v>2225</v>
      </c>
      <c r="B2226" s="130" t="s">
        <v>3138</v>
      </c>
      <c r="C2226" s="130" t="s">
        <v>20400</v>
      </c>
      <c r="D2226" s="130" t="str">
        <f>VLOOKUP(B2226,managelist_20211101!$B$3:$C$10442,2,FALSE)</f>
        <v>カラーコーンによる作業範囲の明示と監視員配置</v>
      </c>
      <c r="E2226" s="130" t="s">
        <v>150</v>
      </c>
      <c r="F2226" s="130" t="s">
        <v>150</v>
      </c>
      <c r="I2226" s="130" t="s">
        <v>381</v>
      </c>
    </row>
    <row r="2227" spans="1:11" x14ac:dyDescent="0.15">
      <c r="A2227" s="130">
        <v>2226</v>
      </c>
      <c r="B2227" s="130" t="s">
        <v>3139</v>
      </c>
      <c r="C2227" s="130" t="s">
        <v>20397</v>
      </c>
      <c r="D2227" s="130" t="str">
        <f>VLOOKUP(B2227,managelist_20211101!$B$3:$C$10442,2,FALSE)</f>
        <v>天然砂を使用したポリマーセメントモルタル</v>
      </c>
      <c r="E2227" s="130" t="s">
        <v>197</v>
      </c>
      <c r="F2227" s="130" t="s">
        <v>200</v>
      </c>
      <c r="G2227" s="130" t="s">
        <v>12203</v>
      </c>
      <c r="I2227" s="130" t="s">
        <v>381</v>
      </c>
    </row>
    <row r="2228" spans="1:11" x14ac:dyDescent="0.15">
      <c r="A2228" s="130">
        <v>2227</v>
      </c>
      <c r="B2228" s="130" t="s">
        <v>3140</v>
      </c>
      <c r="C2228" s="130" t="s">
        <v>21752</v>
      </c>
      <c r="D2228" s="130" t="str">
        <f>VLOOKUP(B2228,managelist_20211101!$B$3:$C$10442,2,FALSE)</f>
        <v>LEDランプを光源に用いたトンネル照明器具</v>
      </c>
      <c r="E2228" s="130" t="s">
        <v>54</v>
      </c>
      <c r="F2228" s="130" t="s">
        <v>55</v>
      </c>
      <c r="G2228" s="130" t="s">
        <v>2883</v>
      </c>
      <c r="I2228" s="130" t="s">
        <v>381</v>
      </c>
    </row>
    <row r="2229" spans="1:11" x14ac:dyDescent="0.15">
      <c r="A2229" s="130">
        <v>2228</v>
      </c>
      <c r="B2229" s="130" t="s">
        <v>1359</v>
      </c>
      <c r="C2229" s="130" t="s">
        <v>817</v>
      </c>
      <c r="D2229" s="130" t="str">
        <f>VLOOKUP(B2229,managelist_20211101!$B$3:$C$10442,2,FALSE)</f>
        <v>セパレーターを段取り用鉄筋に溶接する方法</v>
      </c>
      <c r="E2229" s="130" t="s">
        <v>11</v>
      </c>
      <c r="F2229" s="130" t="s">
        <v>11</v>
      </c>
      <c r="G2229" s="130" t="s">
        <v>176</v>
      </c>
      <c r="H2229" s="130" t="s">
        <v>2863</v>
      </c>
      <c r="I2229" s="130" t="s">
        <v>381</v>
      </c>
    </row>
    <row r="2230" spans="1:11" x14ac:dyDescent="0.15">
      <c r="A2230" s="130">
        <v>2229</v>
      </c>
      <c r="B2230" s="130" t="s">
        <v>8238</v>
      </c>
      <c r="C2230" s="130" t="s">
        <v>17787</v>
      </c>
      <c r="D2230" s="130" t="str">
        <f>VLOOKUP(B2230,managelist_20211101!$B$3:$C$10442,2,FALSE)</f>
        <v>施工現場にケーブル収納用の溝を掘って敷鉄板を被せる方法</v>
      </c>
      <c r="E2230" s="130" t="s">
        <v>212</v>
      </c>
      <c r="F2230" s="130" t="s">
        <v>545</v>
      </c>
      <c r="I2230" s="130" t="s">
        <v>381</v>
      </c>
    </row>
    <row r="2231" spans="1:11" x14ac:dyDescent="0.15">
      <c r="A2231" s="130">
        <v>2230</v>
      </c>
      <c r="B2231" s="130" t="s">
        <v>1628</v>
      </c>
      <c r="C2231" s="130" t="s">
        <v>1066</v>
      </c>
      <c r="D2231" s="130" t="str">
        <f>VLOOKUP(B2231,managelist_20211101!$B$3:$C$10442,2,FALSE)</f>
        <v>パイプ吊足場</v>
      </c>
      <c r="E2231" s="130" t="s">
        <v>12</v>
      </c>
      <c r="F2231" s="130" t="s">
        <v>15</v>
      </c>
      <c r="G2231" s="130" t="s">
        <v>2881</v>
      </c>
    </row>
    <row r="2232" spans="1:11" x14ac:dyDescent="0.15">
      <c r="A2232" s="130">
        <v>2231</v>
      </c>
      <c r="B2232" s="130" t="s">
        <v>3141</v>
      </c>
      <c r="C2232" s="130" t="s">
        <v>17786</v>
      </c>
      <c r="D2232" s="130" t="str">
        <f>VLOOKUP(B2232,managelist_20211101!$B$3:$C$10442,2,FALSE)</f>
        <v>トータルステーションを利用した地形測量</v>
      </c>
      <c r="E2232" s="130" t="s">
        <v>127</v>
      </c>
      <c r="F2232" s="130" t="s">
        <v>128</v>
      </c>
      <c r="G2232" s="130" t="s">
        <v>448</v>
      </c>
      <c r="I2232" s="130" t="s">
        <v>381</v>
      </c>
    </row>
    <row r="2233" spans="1:11" x14ac:dyDescent="0.15">
      <c r="A2233" s="130">
        <v>2232</v>
      </c>
      <c r="B2233" s="130" t="s">
        <v>1507</v>
      </c>
      <c r="C2233" s="130" t="s">
        <v>943</v>
      </c>
      <c r="D2233" s="130" t="str">
        <f>VLOOKUP(B2233,managelist_20211101!$B$3:$C$10442,2,FALSE)</f>
        <v>ポリ塩化ビニル系熱収縮チューブ</v>
      </c>
      <c r="E2233" s="130" t="s">
        <v>11</v>
      </c>
      <c r="F2233" s="130" t="s">
        <v>11</v>
      </c>
      <c r="G2233" s="130" t="s">
        <v>124</v>
      </c>
      <c r="H2233" s="130" t="s">
        <v>124</v>
      </c>
      <c r="I2233" s="130" t="s">
        <v>381</v>
      </c>
    </row>
    <row r="2234" spans="1:11" x14ac:dyDescent="0.15">
      <c r="A2234" s="130">
        <v>2233</v>
      </c>
      <c r="B2234" s="130" t="s">
        <v>3142</v>
      </c>
      <c r="C2234" s="130" t="s">
        <v>17780</v>
      </c>
      <c r="D2234" s="130" t="str">
        <f>VLOOKUP(B2234,managelist_20211101!$B$3:$C$10442,2,FALSE)</f>
        <v>高ファン回転により冷却を行う油圧ショベル</v>
      </c>
      <c r="E2234" s="130" t="s">
        <v>380</v>
      </c>
      <c r="F2234" s="130" t="s">
        <v>380</v>
      </c>
      <c r="G2234" s="130" t="s">
        <v>2849</v>
      </c>
      <c r="I2234" s="130" t="s">
        <v>381</v>
      </c>
    </row>
    <row r="2235" spans="1:11" x14ac:dyDescent="0.15">
      <c r="A2235" s="130">
        <v>2234</v>
      </c>
      <c r="B2235" s="130" t="s">
        <v>3143</v>
      </c>
      <c r="C2235" s="130" t="s">
        <v>17778</v>
      </c>
      <c r="D2235" s="130" t="str">
        <f>VLOOKUP(B2235,managelist_20211101!$B$3:$C$10442,2,FALSE)</f>
        <v>スラリー撹拌工法</v>
      </c>
      <c r="E2235" s="130" t="s">
        <v>495</v>
      </c>
      <c r="F2235" s="130" t="s">
        <v>519</v>
      </c>
      <c r="I2235" s="130" t="s">
        <v>381</v>
      </c>
    </row>
    <row r="2236" spans="1:11" x14ac:dyDescent="0.15">
      <c r="A2236" s="130">
        <v>2235</v>
      </c>
      <c r="B2236" s="130" t="s">
        <v>22537</v>
      </c>
      <c r="C2236" s="130" t="s">
        <v>15729</v>
      </c>
      <c r="D2236" s="130" t="str">
        <f>VLOOKUP(B2236,managelist_20211101!$B$3:$C$10442,2,FALSE)</f>
        <v>段取筋を配置して天端出しする鉄筋を溶接する方法</v>
      </c>
      <c r="E2236" s="130" t="s">
        <v>11</v>
      </c>
      <c r="F2236" s="130" t="s">
        <v>11</v>
      </c>
      <c r="G2236" s="130" t="s">
        <v>126</v>
      </c>
      <c r="J2236" s="130" t="s">
        <v>381</v>
      </c>
    </row>
    <row r="2237" spans="1:11" x14ac:dyDescent="0.15">
      <c r="A2237" s="130">
        <v>2236</v>
      </c>
      <c r="B2237" s="130" t="s">
        <v>3144</v>
      </c>
      <c r="C2237" s="130" t="s">
        <v>21746</v>
      </c>
      <c r="D2237" s="130" t="str">
        <f>VLOOKUP(B2237,managelist_20211101!$B$3:$C$10442,2,FALSE)</f>
        <v>手動式 ・湿式10cm級コンクリートカッター</v>
      </c>
      <c r="E2237" s="130" t="s">
        <v>197</v>
      </c>
      <c r="F2237" s="130" t="s">
        <v>565</v>
      </c>
      <c r="I2237" s="130" t="s">
        <v>381</v>
      </c>
    </row>
    <row r="2238" spans="1:11" x14ac:dyDescent="0.15">
      <c r="A2238" s="130">
        <v>2237</v>
      </c>
      <c r="B2238" s="130" t="s">
        <v>22538</v>
      </c>
      <c r="C2238" s="130" t="s">
        <v>15726</v>
      </c>
      <c r="D2238" s="130" t="str">
        <f>VLOOKUP(B2238,managelist_20211101!$B$3:$C$10442,2,FALSE)</f>
        <v>枠組足場</v>
      </c>
      <c r="E2238" s="130" t="s">
        <v>12</v>
      </c>
      <c r="F2238" s="130" t="s">
        <v>14</v>
      </c>
      <c r="I2238" s="130" t="s">
        <v>381</v>
      </c>
    </row>
    <row r="2239" spans="1:11" x14ac:dyDescent="0.15">
      <c r="A2239" s="130">
        <v>2238</v>
      </c>
      <c r="B2239" s="130" t="s">
        <v>1277</v>
      </c>
      <c r="C2239" s="130" t="s">
        <v>762</v>
      </c>
      <c r="D2239" s="130" t="str">
        <f>VLOOKUP(B2239,managelist_20211101!$B$3:$C$10442,2,FALSE)</f>
        <v>丁張りやトンボを使用したバックホウでの施工</v>
      </c>
      <c r="E2239" s="130" t="s">
        <v>382</v>
      </c>
      <c r="F2239" s="130" t="s">
        <v>558</v>
      </c>
      <c r="I2239" s="130" t="s">
        <v>381</v>
      </c>
    </row>
    <row r="2240" spans="1:11" x14ac:dyDescent="0.15">
      <c r="A2240" s="130">
        <v>2239</v>
      </c>
      <c r="B2240" s="130" t="s">
        <v>3145</v>
      </c>
      <c r="C2240" s="130" t="s">
        <v>20394</v>
      </c>
      <c r="D2240" s="130" t="str">
        <f>VLOOKUP(B2240,managelist_20211101!$B$3:$C$10442,2,FALSE)</f>
        <v>有人による空中写真撮影</v>
      </c>
      <c r="E2240" s="130" t="s">
        <v>127</v>
      </c>
      <c r="F2240" s="130" t="s">
        <v>128</v>
      </c>
      <c r="G2240" s="130" t="s">
        <v>12311</v>
      </c>
      <c r="I2240" s="130" t="s">
        <v>381</v>
      </c>
    </row>
    <row r="2241" spans="1:11" x14ac:dyDescent="0.15">
      <c r="A2241" s="130">
        <v>2240</v>
      </c>
      <c r="B2241" s="130" t="s">
        <v>3146</v>
      </c>
      <c r="C2241" s="130" t="s">
        <v>22017</v>
      </c>
      <c r="D2241" s="130" t="e">
        <f>VLOOKUP(B2241,managelist_20211101!$B$3:$C$10442,2,FALSE)</f>
        <v>#N/A</v>
      </c>
      <c r="E2241" s="130" t="s">
        <v>57</v>
      </c>
      <c r="F2241" s="130" t="s">
        <v>506</v>
      </c>
      <c r="G2241" s="130" t="s">
        <v>2920</v>
      </c>
      <c r="H2241" s="130" t="s">
        <v>2921</v>
      </c>
      <c r="I2241" s="130" t="s">
        <v>381</v>
      </c>
    </row>
    <row r="2242" spans="1:11" x14ac:dyDescent="0.15">
      <c r="A2242" s="130">
        <v>2241</v>
      </c>
      <c r="B2242" s="130" t="s">
        <v>22539</v>
      </c>
      <c r="C2242" s="130" t="s">
        <v>14798</v>
      </c>
      <c r="D2242" s="130" t="str">
        <f>VLOOKUP(B2242,managelist_20211101!$B$3:$C$10442,2,FALSE)</f>
        <v>六本脚構造消波根固めブロック</v>
      </c>
      <c r="E2242" s="130" t="s">
        <v>22</v>
      </c>
      <c r="F2242" s="130" t="s">
        <v>23</v>
      </c>
      <c r="G2242" s="130" t="s">
        <v>12108</v>
      </c>
      <c r="I2242" s="130" t="s">
        <v>381</v>
      </c>
    </row>
    <row r="2243" spans="1:11" x14ac:dyDescent="0.15">
      <c r="A2243" s="130">
        <v>2242</v>
      </c>
      <c r="B2243" s="130" t="s">
        <v>3147</v>
      </c>
      <c r="C2243" s="130" t="s">
        <v>17769</v>
      </c>
      <c r="D2243" s="130" t="str">
        <f>VLOOKUP(B2243,managelist_20211101!$B$3:$C$10442,2,FALSE)</f>
        <v>単管パイプ組立てによる計測ゲート設置測定</v>
      </c>
      <c r="E2243" s="130" t="s">
        <v>495</v>
      </c>
      <c r="F2243" s="130" t="s">
        <v>13940</v>
      </c>
      <c r="I2243" s="130" t="s">
        <v>381</v>
      </c>
    </row>
    <row r="2244" spans="1:11" x14ac:dyDescent="0.15">
      <c r="A2244" s="130">
        <v>2243</v>
      </c>
      <c r="B2244" s="130" t="s">
        <v>22540</v>
      </c>
      <c r="C2244" s="130" t="s">
        <v>17766</v>
      </c>
      <c r="D2244" s="130" t="str">
        <f>VLOOKUP(B2244,managelist_20211101!$B$3:$C$10442,2,FALSE)</f>
        <v>鉱物油を主成分とする型枠剥離剤</v>
      </c>
      <c r="E2244" s="130" t="s">
        <v>11</v>
      </c>
      <c r="F2244" s="130" t="s">
        <v>11</v>
      </c>
      <c r="G2244" s="130" t="s">
        <v>176</v>
      </c>
      <c r="H2244" s="130" t="s">
        <v>2863</v>
      </c>
      <c r="I2244" s="130" t="s">
        <v>381</v>
      </c>
    </row>
    <row r="2245" spans="1:11" x14ac:dyDescent="0.15">
      <c r="A2245" s="130">
        <v>2244</v>
      </c>
      <c r="B2245" s="130" t="s">
        <v>1627</v>
      </c>
      <c r="C2245" s="130" t="s">
        <v>1065</v>
      </c>
      <c r="D2245" s="130" t="str">
        <f>VLOOKUP(B2245,managelist_20211101!$B$3:$C$10442,2,FALSE)</f>
        <v>地中レーダ探査による異常箇所抽出および削孔・ボアホールカメラ撮影</v>
      </c>
      <c r="E2245" s="130" t="s">
        <v>127</v>
      </c>
      <c r="F2245" s="130" t="s">
        <v>46</v>
      </c>
      <c r="G2245" s="130" t="s">
        <v>413</v>
      </c>
      <c r="I2245" s="130" t="s">
        <v>381</v>
      </c>
      <c r="J2245" s="130" t="s">
        <v>381</v>
      </c>
      <c r="K2245" s="130" t="s">
        <v>381</v>
      </c>
    </row>
    <row r="2246" spans="1:11" x14ac:dyDescent="0.15">
      <c r="A2246" s="130">
        <v>2245</v>
      </c>
      <c r="B2246" s="130" t="s">
        <v>22541</v>
      </c>
      <c r="C2246" s="130" t="s">
        <v>15723</v>
      </c>
      <c r="D2246" s="130" t="str">
        <f>VLOOKUP(B2246,managelist_20211101!$B$3:$C$10442,2,FALSE)</f>
        <v>急遽製作の油圧ユニットと配管の補修・継なぎ込みによるバックアップ</v>
      </c>
      <c r="E2246" s="130" t="s">
        <v>489</v>
      </c>
      <c r="F2246" s="130" t="s">
        <v>490</v>
      </c>
      <c r="G2246" s="130" t="s">
        <v>2871</v>
      </c>
      <c r="I2246" s="130" t="s">
        <v>381</v>
      </c>
      <c r="K2246" s="130" t="s">
        <v>381</v>
      </c>
    </row>
    <row r="2247" spans="1:11" x14ac:dyDescent="0.15">
      <c r="A2247" s="130">
        <v>2246</v>
      </c>
      <c r="B2247" s="130" t="s">
        <v>3149</v>
      </c>
      <c r="C2247" s="130" t="s">
        <v>17757</v>
      </c>
      <c r="D2247" s="130" t="str">
        <f>VLOOKUP(B2247,managelist_20211101!$B$3:$C$10442,2,FALSE)</f>
        <v>始動タップの途中可変ができないコンドルファ始動器</v>
      </c>
      <c r="E2247" s="130" t="s">
        <v>489</v>
      </c>
      <c r="F2247" s="130" t="s">
        <v>172</v>
      </c>
      <c r="G2247" s="130" t="s">
        <v>12304</v>
      </c>
      <c r="I2247" s="130" t="s">
        <v>381</v>
      </c>
    </row>
    <row r="2248" spans="1:11" x14ac:dyDescent="0.15">
      <c r="A2248" s="130">
        <v>2247</v>
      </c>
      <c r="B2248" s="130" t="s">
        <v>1506</v>
      </c>
      <c r="C2248" s="130" t="s">
        <v>942</v>
      </c>
      <c r="D2248" s="130" t="str">
        <f>VLOOKUP(B2248,managelist_20211101!$B$3:$C$10442,2,FALSE)</f>
        <v>高圧洗浄機使用による打継目処理</v>
      </c>
      <c r="E2248" s="130" t="s">
        <v>11</v>
      </c>
      <c r="F2248" s="130" t="s">
        <v>11</v>
      </c>
      <c r="G2248" s="130" t="s">
        <v>126</v>
      </c>
      <c r="I2248" s="130" t="s">
        <v>381</v>
      </c>
    </row>
    <row r="2249" spans="1:11" x14ac:dyDescent="0.15">
      <c r="A2249" s="130">
        <v>2248</v>
      </c>
      <c r="B2249" s="130" t="s">
        <v>3150</v>
      </c>
      <c r="C2249" s="130" t="s">
        <v>17755</v>
      </c>
      <c r="D2249" s="130" t="str">
        <f>VLOOKUP(B2249,managelist_20211101!$B$3:$C$10442,2,FALSE)</f>
        <v>裏込砕石</v>
      </c>
      <c r="E2249" s="130" t="s">
        <v>382</v>
      </c>
      <c r="F2249" s="130" t="s">
        <v>2</v>
      </c>
      <c r="G2249" s="130" t="s">
        <v>2840</v>
      </c>
      <c r="I2249" s="130" t="s">
        <v>381</v>
      </c>
    </row>
    <row r="2250" spans="1:11" x14ac:dyDescent="0.15">
      <c r="A2250" s="130">
        <v>2249</v>
      </c>
      <c r="B2250" s="130" t="s">
        <v>3151</v>
      </c>
      <c r="C2250" s="130" t="s">
        <v>941</v>
      </c>
      <c r="D2250" s="130" t="str">
        <f>VLOOKUP(B2250,managelist_20211101!$B$3:$C$10442,2,FALSE)</f>
        <v>2次元設計図面を用いた設計照査および実物大モックアップ製作による施工性検証</v>
      </c>
      <c r="E2250" s="130" t="s">
        <v>466</v>
      </c>
      <c r="F2250" s="130" t="s">
        <v>122</v>
      </c>
      <c r="I2250" s="130" t="s">
        <v>381</v>
      </c>
    </row>
    <row r="2251" spans="1:11" x14ac:dyDescent="0.15">
      <c r="A2251" s="130">
        <v>2250</v>
      </c>
      <c r="B2251" s="130" t="s">
        <v>22542</v>
      </c>
      <c r="C2251" s="130" t="s">
        <v>2814</v>
      </c>
      <c r="D2251" s="130" t="e">
        <f>VLOOKUP(B2251,managelist_20211101!$B$3:$C$10442,2,FALSE)</f>
        <v>#N/A</v>
      </c>
      <c r="E2251" s="130" t="s">
        <v>57</v>
      </c>
      <c r="F2251" s="130" t="s">
        <v>404</v>
      </c>
      <c r="G2251" s="130" t="s">
        <v>390</v>
      </c>
      <c r="I2251" s="130" t="s">
        <v>381</v>
      </c>
    </row>
    <row r="2252" spans="1:11" x14ac:dyDescent="0.15">
      <c r="A2252" s="130">
        <v>2251</v>
      </c>
      <c r="B2252" s="130" t="s">
        <v>22543</v>
      </c>
      <c r="C2252" s="130" t="s">
        <v>17753</v>
      </c>
      <c r="D2252" s="130" t="str">
        <f>VLOOKUP(B2252,managelist_20211101!$B$3:$C$10442,2,FALSE)</f>
        <v>コンクリート乾燥収縮低減剤</v>
      </c>
      <c r="E2252" s="130" t="s">
        <v>342</v>
      </c>
      <c r="F2252" s="130" t="s">
        <v>343</v>
      </c>
      <c r="G2252" s="130" t="s">
        <v>2855</v>
      </c>
      <c r="I2252" s="130" t="s">
        <v>381</v>
      </c>
    </row>
    <row r="2253" spans="1:11" x14ac:dyDescent="0.15">
      <c r="A2253" s="130">
        <v>2252</v>
      </c>
      <c r="B2253" s="130" t="s">
        <v>22544</v>
      </c>
      <c r="C2253" s="130" t="s">
        <v>17751</v>
      </c>
      <c r="D2253" s="130" t="str">
        <f>VLOOKUP(B2253,managelist_20211101!$B$3:$C$10442,2,FALSE)</f>
        <v>溶融亜鉛めっきHDZ55</v>
      </c>
      <c r="E2253" s="130" t="s">
        <v>197</v>
      </c>
      <c r="F2253" s="130" t="s">
        <v>199</v>
      </c>
      <c r="I2253" s="130" t="s">
        <v>381</v>
      </c>
    </row>
    <row r="2254" spans="1:11" x14ac:dyDescent="0.15">
      <c r="A2254" s="130">
        <v>2253</v>
      </c>
      <c r="B2254" s="130" t="s">
        <v>3152</v>
      </c>
      <c r="C2254" s="130" t="s">
        <v>21744</v>
      </c>
      <c r="D2254" s="130" t="str">
        <f>VLOOKUP(B2254,managelist_20211101!$B$3:$C$10442,2,FALSE)</f>
        <v>ポリブタジエン樹脂封止</v>
      </c>
      <c r="E2254" s="130" t="s">
        <v>197</v>
      </c>
      <c r="F2254" s="130" t="s">
        <v>200</v>
      </c>
      <c r="G2254" s="130" t="s">
        <v>2832</v>
      </c>
      <c r="I2254" s="130" t="s">
        <v>381</v>
      </c>
    </row>
    <row r="2255" spans="1:11" x14ac:dyDescent="0.15">
      <c r="A2255" s="130">
        <v>2254</v>
      </c>
      <c r="B2255" s="130" t="s">
        <v>3153</v>
      </c>
      <c r="C2255" s="130" t="s">
        <v>691</v>
      </c>
      <c r="D2255" s="130" t="str">
        <f>VLOOKUP(B2255,managelist_20211101!$B$3:$C$10442,2,FALSE)</f>
        <v>圧縮センターホール型ロードセル</v>
      </c>
      <c r="E2255" s="130" t="s">
        <v>466</v>
      </c>
      <c r="F2255" s="130" t="s">
        <v>555</v>
      </c>
      <c r="G2255" s="130" t="s">
        <v>2864</v>
      </c>
      <c r="I2255" s="130" t="s">
        <v>381</v>
      </c>
    </row>
    <row r="2256" spans="1:11" x14ac:dyDescent="0.15">
      <c r="A2256" s="130">
        <v>2255</v>
      </c>
      <c r="B2256" s="130" t="s">
        <v>1505</v>
      </c>
      <c r="C2256" s="130" t="s">
        <v>940</v>
      </c>
      <c r="D2256" s="130" t="str">
        <f>VLOOKUP(B2256,managelist_20211101!$B$3:$C$10442,2,FALSE)</f>
        <v>道路整形工、道路除草工</v>
      </c>
      <c r="E2256" s="130" t="s">
        <v>197</v>
      </c>
      <c r="F2256" s="130" t="s">
        <v>201</v>
      </c>
      <c r="G2256" s="130" t="s">
        <v>397</v>
      </c>
      <c r="H2256" s="130" t="s">
        <v>150</v>
      </c>
      <c r="I2256" s="130" t="s">
        <v>381</v>
      </c>
    </row>
    <row r="2257" spans="1:11" x14ac:dyDescent="0.15">
      <c r="A2257" s="130">
        <v>2256</v>
      </c>
      <c r="B2257" s="130" t="s">
        <v>3154</v>
      </c>
      <c r="C2257" s="130" t="s">
        <v>15717</v>
      </c>
      <c r="D2257" s="130" t="str">
        <f>VLOOKUP(B2257,managelist_20211101!$B$3:$C$10442,2,FALSE)</f>
        <v>亜鉛めっき鋼板製シース</v>
      </c>
      <c r="E2257" s="130" t="s">
        <v>466</v>
      </c>
      <c r="F2257" s="130" t="s">
        <v>555</v>
      </c>
      <c r="G2257" s="130" t="s">
        <v>2864</v>
      </c>
      <c r="I2257" s="130" t="s">
        <v>381</v>
      </c>
      <c r="K2257" s="130" t="s">
        <v>381</v>
      </c>
    </row>
    <row r="2258" spans="1:11" x14ac:dyDescent="0.15">
      <c r="A2258" s="130">
        <v>2257</v>
      </c>
      <c r="B2258" s="130" t="s">
        <v>3155</v>
      </c>
      <c r="C2258" s="130" t="s">
        <v>21742</v>
      </c>
      <c r="D2258" s="130" t="str">
        <f>VLOOKUP(B2258,managelist_20211101!$B$3:$C$10442,2,FALSE)</f>
        <v>吹付法枠</v>
      </c>
      <c r="E2258" s="130" t="s">
        <v>382</v>
      </c>
      <c r="F2258" s="130" t="s">
        <v>166</v>
      </c>
      <c r="G2258" s="130" t="s">
        <v>407</v>
      </c>
      <c r="I2258" s="130" t="s">
        <v>381</v>
      </c>
    </row>
    <row r="2259" spans="1:11" x14ac:dyDescent="0.15">
      <c r="A2259" s="130">
        <v>2258</v>
      </c>
      <c r="B2259" s="130" t="s">
        <v>1504</v>
      </c>
      <c r="C2259" s="130" t="s">
        <v>939</v>
      </c>
      <c r="D2259" s="130" t="str">
        <f>VLOOKUP(B2259,managelist_20211101!$B$3:$C$10442,2,FALSE)</f>
        <v>ロードセルの設置・計測</v>
      </c>
      <c r="E2259" s="130" t="s">
        <v>382</v>
      </c>
      <c r="F2259" s="130" t="s">
        <v>78</v>
      </c>
      <c r="G2259" s="130" t="s">
        <v>2875</v>
      </c>
      <c r="I2259" s="130" t="s">
        <v>381</v>
      </c>
    </row>
    <row r="2260" spans="1:11" x14ac:dyDescent="0.15">
      <c r="A2260" s="130">
        <v>2259</v>
      </c>
      <c r="B2260" s="130" t="s">
        <v>22545</v>
      </c>
      <c r="C2260" s="130" t="s">
        <v>17745</v>
      </c>
      <c r="D2260" s="130" t="str">
        <f>VLOOKUP(B2260,managelist_20211101!$B$3:$C$10442,2,FALSE)</f>
        <v>測量機器等の計測結果を基にCADを用いて人手で図化</v>
      </c>
      <c r="E2260" s="130" t="s">
        <v>127</v>
      </c>
      <c r="F2260" s="130" t="s">
        <v>128</v>
      </c>
      <c r="G2260" s="130" t="s">
        <v>12311</v>
      </c>
      <c r="I2260" s="130" t="s">
        <v>381</v>
      </c>
    </row>
    <row r="2261" spans="1:11" x14ac:dyDescent="0.15">
      <c r="A2261" s="130">
        <v>2260</v>
      </c>
      <c r="B2261" s="130" t="s">
        <v>22546</v>
      </c>
      <c r="C2261" s="130" t="s">
        <v>15714</v>
      </c>
      <c r="D2261" s="130" t="str">
        <f>VLOOKUP(B2261,managelist_20211101!$B$3:$C$10442,2,FALSE)</f>
        <v>鋼製フィンガージョイント</v>
      </c>
      <c r="E2261" s="130" t="s">
        <v>466</v>
      </c>
      <c r="F2261" s="130" t="s">
        <v>556</v>
      </c>
      <c r="I2261" s="130" t="s">
        <v>381</v>
      </c>
    </row>
    <row r="2262" spans="1:11" x14ac:dyDescent="0.15">
      <c r="A2262" s="130">
        <v>2261</v>
      </c>
      <c r="B2262" s="130" t="s">
        <v>1503</v>
      </c>
      <c r="C2262" s="130" t="s">
        <v>938</v>
      </c>
      <c r="D2262" s="130" t="str">
        <f>VLOOKUP(B2262,managelist_20211101!$B$3:$C$10442,2,FALSE)</f>
        <v>計測員による計測データの収集・記録</v>
      </c>
      <c r="E2262" s="130" t="s">
        <v>382</v>
      </c>
      <c r="F2262" s="130" t="s">
        <v>558</v>
      </c>
      <c r="I2262" s="130" t="s">
        <v>381</v>
      </c>
    </row>
    <row r="2263" spans="1:11" x14ac:dyDescent="0.15">
      <c r="A2263" s="130">
        <v>2262</v>
      </c>
      <c r="B2263" s="130" t="s">
        <v>22547</v>
      </c>
      <c r="C2263" s="130" t="s">
        <v>17742</v>
      </c>
      <c r="D2263" s="130" t="str">
        <f>VLOOKUP(B2263,managelist_20211101!$B$3:$C$10442,2,FALSE)</f>
        <v>シリコンコーティング</v>
      </c>
      <c r="E2263" s="130" t="s">
        <v>197</v>
      </c>
      <c r="F2263" s="130" t="s">
        <v>200</v>
      </c>
      <c r="G2263" s="130" t="s">
        <v>150</v>
      </c>
      <c r="I2263" s="130" t="s">
        <v>381</v>
      </c>
    </row>
    <row r="2264" spans="1:11" x14ac:dyDescent="0.15">
      <c r="A2264" s="130">
        <v>2263</v>
      </c>
      <c r="B2264" s="130" t="s">
        <v>22548</v>
      </c>
      <c r="C2264" s="130" t="s">
        <v>15709</v>
      </c>
      <c r="D2264" s="130" t="str">
        <f>VLOOKUP(B2264,managelist_20211101!$B$3:$C$10442,2,FALSE)</f>
        <v>コア採取によるアスファルト混合物の密度試験</v>
      </c>
      <c r="E2264" s="130" t="s">
        <v>425</v>
      </c>
      <c r="F2264" s="130" t="s">
        <v>427</v>
      </c>
      <c r="G2264" s="130" t="s">
        <v>427</v>
      </c>
      <c r="H2264" s="130" t="s">
        <v>150</v>
      </c>
      <c r="I2264" s="130" t="s">
        <v>381</v>
      </c>
    </row>
    <row r="2265" spans="1:11" x14ac:dyDescent="0.15">
      <c r="A2265" s="130">
        <v>2264</v>
      </c>
      <c r="B2265" s="130" t="s">
        <v>3156</v>
      </c>
      <c r="C2265" s="130" t="s">
        <v>17737</v>
      </c>
      <c r="D2265" s="130" t="str">
        <f>VLOOKUP(B2265,managelist_20211101!$B$3:$C$10442,2,FALSE)</f>
        <v>監視員による目視</v>
      </c>
      <c r="E2265" s="130" t="s">
        <v>382</v>
      </c>
      <c r="F2265" s="130" t="s">
        <v>150</v>
      </c>
      <c r="I2265" s="130" t="s">
        <v>381</v>
      </c>
    </row>
    <row r="2266" spans="1:11" x14ac:dyDescent="0.15">
      <c r="A2266" s="130">
        <v>2265</v>
      </c>
      <c r="B2266" s="130" t="s">
        <v>1626</v>
      </c>
      <c r="C2266" s="130" t="s">
        <v>1064</v>
      </c>
      <c r="D2266" s="130" t="str">
        <f>VLOOKUP(B2266,managelist_20211101!$B$3:$C$10442,2,FALSE)</f>
        <v>ワラ付張芝</v>
      </c>
      <c r="E2266" s="130" t="s">
        <v>382</v>
      </c>
      <c r="F2266" s="130" t="s">
        <v>166</v>
      </c>
      <c r="G2266" s="130" t="s">
        <v>386</v>
      </c>
      <c r="H2266" s="130" t="s">
        <v>2833</v>
      </c>
      <c r="I2266" s="130" t="s">
        <v>381</v>
      </c>
    </row>
    <row r="2267" spans="1:11" x14ac:dyDescent="0.15">
      <c r="A2267" s="130">
        <v>2266</v>
      </c>
      <c r="B2267" s="130" t="s">
        <v>3157</v>
      </c>
      <c r="C2267" s="130" t="s">
        <v>21740</v>
      </c>
      <c r="D2267" s="130" t="str">
        <f>VLOOKUP(B2267,managelist_20211101!$B$3:$C$10442,2,FALSE)</f>
        <v>深層混合処理工法</v>
      </c>
      <c r="E2267" s="130" t="s">
        <v>380</v>
      </c>
      <c r="F2267" s="130" t="s">
        <v>380</v>
      </c>
      <c r="G2267" s="130" t="s">
        <v>2849</v>
      </c>
      <c r="I2267" s="130" t="s">
        <v>381</v>
      </c>
    </row>
    <row r="2268" spans="1:11" x14ac:dyDescent="0.15">
      <c r="A2268" s="130">
        <v>2267</v>
      </c>
      <c r="B2268" s="130" t="s">
        <v>3158</v>
      </c>
      <c r="C2268" s="130" t="s">
        <v>13797</v>
      </c>
      <c r="D2268" s="130" t="str">
        <f>VLOOKUP(B2268,managelist_20211101!$B$3:$C$10442,2,FALSE)</f>
        <v>磁粉探傷試験</v>
      </c>
      <c r="E2268" s="130" t="s">
        <v>127</v>
      </c>
      <c r="F2268" s="130" t="s">
        <v>46</v>
      </c>
      <c r="G2268" s="130" t="s">
        <v>413</v>
      </c>
      <c r="I2268" s="130" t="s">
        <v>381</v>
      </c>
    </row>
    <row r="2269" spans="1:11" x14ac:dyDescent="0.15">
      <c r="A2269" s="130">
        <v>2268</v>
      </c>
      <c r="B2269" s="130" t="s">
        <v>3159</v>
      </c>
      <c r="C2269" s="130" t="s">
        <v>13795</v>
      </c>
      <c r="D2269" s="130" t="str">
        <f>VLOOKUP(B2269,managelist_20211101!$B$3:$C$10442,2,FALSE)</f>
        <v>磁紛探傷試験</v>
      </c>
      <c r="E2269" s="130" t="s">
        <v>127</v>
      </c>
      <c r="F2269" s="130" t="s">
        <v>46</v>
      </c>
      <c r="G2269" s="130" t="s">
        <v>413</v>
      </c>
      <c r="I2269" s="130" t="s">
        <v>381</v>
      </c>
    </row>
    <row r="2270" spans="1:11" x14ac:dyDescent="0.15">
      <c r="A2270" s="130">
        <v>2269</v>
      </c>
      <c r="B2270" s="130" t="s">
        <v>1625</v>
      </c>
      <c r="C2270" s="130" t="s">
        <v>1063</v>
      </c>
      <c r="D2270" s="130" t="str">
        <f>VLOOKUP(B2270,managelist_20211101!$B$3:$C$10442,2,FALSE)</f>
        <v>隙間(スポンジ)テープ</v>
      </c>
      <c r="E2270" s="130" t="s">
        <v>11</v>
      </c>
      <c r="F2270" s="130" t="s">
        <v>11</v>
      </c>
      <c r="G2270" s="130" t="s">
        <v>126</v>
      </c>
      <c r="I2270" s="130" t="s">
        <v>381</v>
      </c>
    </row>
    <row r="2271" spans="1:11" x14ac:dyDescent="0.15">
      <c r="A2271" s="130">
        <v>2270</v>
      </c>
      <c r="B2271" s="130" t="s">
        <v>3160</v>
      </c>
      <c r="C2271" s="130" t="s">
        <v>937</v>
      </c>
      <c r="D2271" s="130" t="str">
        <f>VLOOKUP(B2271,managelist_20211101!$B$3:$C$10442,2,FALSE)</f>
        <v>アスファルト加熱型塗膜系床版防水工法</v>
      </c>
      <c r="E2271" s="130" t="s">
        <v>466</v>
      </c>
      <c r="F2271" s="130" t="s">
        <v>1640</v>
      </c>
      <c r="I2271" s="130" t="s">
        <v>381</v>
      </c>
    </row>
    <row r="2272" spans="1:11" x14ac:dyDescent="0.15">
      <c r="A2272" s="130">
        <v>2271</v>
      </c>
      <c r="B2272" s="130" t="s">
        <v>1193</v>
      </c>
      <c r="C2272" s="130" t="s">
        <v>690</v>
      </c>
      <c r="D2272" s="130" t="str">
        <f>VLOOKUP(B2272,managelist_20211101!$B$3:$C$10442,2,FALSE)</f>
        <v>鉄板溶接</v>
      </c>
      <c r="E2272" s="130" t="s">
        <v>197</v>
      </c>
      <c r="F2272" s="130" t="s">
        <v>200</v>
      </c>
      <c r="G2272" s="130" t="s">
        <v>2832</v>
      </c>
      <c r="I2272" s="130" t="s">
        <v>381</v>
      </c>
    </row>
    <row r="2273" spans="1:11" x14ac:dyDescent="0.15">
      <c r="A2273" s="130">
        <v>2272</v>
      </c>
      <c r="B2273" s="130" t="s">
        <v>3161</v>
      </c>
      <c r="C2273" s="130" t="s">
        <v>1062</v>
      </c>
      <c r="D2273" s="130" t="str">
        <f>VLOOKUP(B2273,managelist_20211101!$B$3:$C$10442,2,FALSE)</f>
        <v>金属溶射を防食下地とした、有機溶剤系塗料による重防食塗装</v>
      </c>
      <c r="E2273" s="130" t="s">
        <v>466</v>
      </c>
      <c r="F2273" s="130" t="s">
        <v>467</v>
      </c>
      <c r="I2273" s="130" t="s">
        <v>381</v>
      </c>
      <c r="K2273" s="130" t="s">
        <v>381</v>
      </c>
    </row>
    <row r="2274" spans="1:11" x14ac:dyDescent="0.15">
      <c r="A2274" s="130">
        <v>2273</v>
      </c>
      <c r="B2274" s="130" t="s">
        <v>3162</v>
      </c>
      <c r="C2274" s="130" t="s">
        <v>22018</v>
      </c>
      <c r="D2274" s="130" t="e">
        <f>VLOOKUP(B2274,managelist_20211101!$B$3:$C$10442,2,FALSE)</f>
        <v>#N/A</v>
      </c>
      <c r="E2274" s="130" t="s">
        <v>57</v>
      </c>
      <c r="F2274" s="130" t="s">
        <v>533</v>
      </c>
      <c r="G2274" s="130" t="s">
        <v>533</v>
      </c>
      <c r="I2274" s="130" t="s">
        <v>381</v>
      </c>
    </row>
    <row r="2275" spans="1:11" x14ac:dyDescent="0.15">
      <c r="A2275" s="130">
        <v>2274</v>
      </c>
      <c r="B2275" s="130" t="s">
        <v>3163</v>
      </c>
      <c r="C2275" s="130" t="s">
        <v>17735</v>
      </c>
      <c r="D2275" s="130" t="str">
        <f>VLOOKUP(B2275,managelist_20211101!$B$3:$C$10442,2,FALSE)</f>
        <v>手作業によるリスクアセスメント</v>
      </c>
      <c r="E2275" s="130" t="s">
        <v>150</v>
      </c>
      <c r="F2275" s="130" t="s">
        <v>150</v>
      </c>
      <c r="I2275" s="130" t="s">
        <v>381</v>
      </c>
    </row>
    <row r="2276" spans="1:11" x14ac:dyDescent="0.15">
      <c r="A2276" s="130">
        <v>2275</v>
      </c>
      <c r="B2276" s="130" t="s">
        <v>3164</v>
      </c>
      <c r="C2276" s="130" t="s">
        <v>15702</v>
      </c>
      <c r="D2276" s="130" t="str">
        <f>VLOOKUP(B2276,managelist_20211101!$B$3:$C$10442,2,FALSE)</f>
        <v>発動発電機使用による蛍光管照明器具</v>
      </c>
      <c r="E2276" s="130" t="s">
        <v>12</v>
      </c>
      <c r="F2276" s="130" t="s">
        <v>150</v>
      </c>
      <c r="I2276" s="130" t="s">
        <v>381</v>
      </c>
    </row>
    <row r="2277" spans="1:11" x14ac:dyDescent="0.15">
      <c r="A2277" s="130">
        <v>2276</v>
      </c>
      <c r="B2277" s="130" t="s">
        <v>1502</v>
      </c>
      <c r="C2277" s="130" t="s">
        <v>936</v>
      </c>
      <c r="D2277" s="130" t="str">
        <f>VLOOKUP(B2277,managelist_20211101!$B$3:$C$10442,2,FALSE)</f>
        <v>オペレータの目視により作業機を手動操作する運転</v>
      </c>
      <c r="E2277" s="130" t="s">
        <v>380</v>
      </c>
      <c r="F2277" s="130" t="s">
        <v>380</v>
      </c>
      <c r="G2277" s="130" t="s">
        <v>2849</v>
      </c>
      <c r="I2277" s="130" t="s">
        <v>381</v>
      </c>
    </row>
    <row r="2278" spans="1:11" x14ac:dyDescent="0.15">
      <c r="A2278" s="130">
        <v>2277</v>
      </c>
      <c r="B2278" s="130" t="s">
        <v>22549</v>
      </c>
      <c r="C2278" s="130" t="s">
        <v>20383</v>
      </c>
      <c r="D2278" s="130" t="str">
        <f>VLOOKUP(B2278,managelist_20211101!$B$3:$C$10442,2,FALSE)</f>
        <v>鋼製グレーチングの落ち葉を清掃する</v>
      </c>
      <c r="E2278" s="130" t="s">
        <v>382</v>
      </c>
      <c r="F2278" s="130" t="s">
        <v>331</v>
      </c>
      <c r="G2278" s="130" t="s">
        <v>150</v>
      </c>
      <c r="I2278" s="130" t="s">
        <v>381</v>
      </c>
    </row>
    <row r="2279" spans="1:11" x14ac:dyDescent="0.15">
      <c r="A2279" s="130">
        <v>2278</v>
      </c>
      <c r="B2279" s="130" t="s">
        <v>1501</v>
      </c>
      <c r="C2279" s="130" t="s">
        <v>935</v>
      </c>
      <c r="D2279" s="130" t="str">
        <f>VLOOKUP(B2279,managelist_20211101!$B$3:$C$10442,2,FALSE)</f>
        <v>コンクリート養生マット</v>
      </c>
      <c r="E2279" s="130" t="s">
        <v>11</v>
      </c>
      <c r="F2279" s="130" t="s">
        <v>11</v>
      </c>
      <c r="G2279" s="130" t="s">
        <v>410</v>
      </c>
      <c r="I2279" s="130" t="s">
        <v>381</v>
      </c>
    </row>
    <row r="2280" spans="1:11" x14ac:dyDescent="0.15">
      <c r="A2280" s="130">
        <v>2279</v>
      </c>
      <c r="B2280" s="130" t="s">
        <v>3165</v>
      </c>
      <c r="C2280" s="130" t="s">
        <v>14793</v>
      </c>
      <c r="D2280" s="130" t="str">
        <f>VLOOKUP(B2280,managelist_20211101!$B$3:$C$10442,2,FALSE)</f>
        <v>一般に使用されている飛来・墜落・帯電用ヘルメット</v>
      </c>
      <c r="E2280" s="130" t="s">
        <v>150</v>
      </c>
      <c r="F2280" s="130" t="s">
        <v>150</v>
      </c>
      <c r="I2280" s="130" t="s">
        <v>381</v>
      </c>
    </row>
    <row r="2281" spans="1:11" x14ac:dyDescent="0.15">
      <c r="A2281" s="130">
        <v>2280</v>
      </c>
      <c r="B2281" s="130" t="s">
        <v>1587</v>
      </c>
      <c r="C2281" s="130" t="s">
        <v>1026</v>
      </c>
      <c r="D2281" s="130" t="str">
        <f>VLOOKUP(B2281,managelist_20211101!$B$3:$C$10442,2,FALSE)</f>
        <v>RI計測等での盛土の品質管理、又施工会社が自主管理として数回/日(適宜)の目視での丁張りからの下がりをスケール等で確認している技術。</v>
      </c>
      <c r="E2281" s="130" t="s">
        <v>380</v>
      </c>
      <c r="F2281" s="130" t="s">
        <v>380</v>
      </c>
      <c r="G2281" s="130" t="s">
        <v>2904</v>
      </c>
      <c r="I2281" s="130" t="s">
        <v>381</v>
      </c>
    </row>
    <row r="2282" spans="1:11" x14ac:dyDescent="0.15">
      <c r="A2282" s="130">
        <v>2281</v>
      </c>
      <c r="B2282" s="130" t="s">
        <v>3166</v>
      </c>
      <c r="C2282" s="130" t="s">
        <v>17722</v>
      </c>
      <c r="D2282" s="130" t="str">
        <f>VLOOKUP(B2282,managelist_20211101!$B$3:$C$10442,2,FALSE)</f>
        <v>白熱電球式レフランプ投光器</v>
      </c>
      <c r="E2282" s="130" t="s">
        <v>382</v>
      </c>
      <c r="F2282" s="130" t="s">
        <v>150</v>
      </c>
      <c r="I2282" s="130" t="s">
        <v>381</v>
      </c>
    </row>
    <row r="2283" spans="1:11" x14ac:dyDescent="0.15">
      <c r="A2283" s="130">
        <v>2282</v>
      </c>
      <c r="B2283" s="130" t="s">
        <v>22550</v>
      </c>
      <c r="C2283" s="130" t="s">
        <v>23585</v>
      </c>
      <c r="D2283" s="130" t="e">
        <f>VLOOKUP(B2283,managelist_20211101!$B$3:$C$10442,2,FALSE)</f>
        <v>#N/A</v>
      </c>
      <c r="E2283" s="130" t="s">
        <v>57</v>
      </c>
      <c r="F2283" s="130" t="s">
        <v>24</v>
      </c>
      <c r="G2283" s="130" t="s">
        <v>2915</v>
      </c>
      <c r="H2283" s="130" t="s">
        <v>2916</v>
      </c>
      <c r="I2283" s="130" t="s">
        <v>381</v>
      </c>
    </row>
    <row r="2284" spans="1:11" x14ac:dyDescent="0.15">
      <c r="A2284" s="130">
        <v>2283</v>
      </c>
      <c r="B2284" s="130" t="s">
        <v>22551</v>
      </c>
      <c r="C2284" s="130" t="s">
        <v>15700</v>
      </c>
      <c r="D2284" s="130" t="str">
        <f>VLOOKUP(B2284,managelist_20211101!$B$3:$C$10442,2,FALSE)</f>
        <v>設計業務等標準積算業務技術書の現地測量・中心線測量・縦断測量・横断測量</v>
      </c>
      <c r="E2284" s="130" t="s">
        <v>425</v>
      </c>
      <c r="F2284" s="130" t="s">
        <v>427</v>
      </c>
      <c r="G2284" s="130" t="s">
        <v>427</v>
      </c>
      <c r="I2284" s="130" t="s">
        <v>381</v>
      </c>
    </row>
    <row r="2285" spans="1:11" x14ac:dyDescent="0.15">
      <c r="A2285" s="130">
        <v>2284</v>
      </c>
      <c r="B2285" s="130" t="s">
        <v>3168</v>
      </c>
      <c r="C2285" s="130" t="s">
        <v>22019</v>
      </c>
      <c r="D2285" s="130" t="e">
        <f>VLOOKUP(B2285,managelist_20211101!$B$3:$C$10442,2,FALSE)</f>
        <v>#N/A</v>
      </c>
      <c r="E2285" s="130" t="s">
        <v>57</v>
      </c>
      <c r="F2285" s="130" t="s">
        <v>12</v>
      </c>
      <c r="G2285" s="130" t="s">
        <v>22007</v>
      </c>
      <c r="H2285" s="130" t="s">
        <v>22008</v>
      </c>
      <c r="I2285" s="130" t="s">
        <v>381</v>
      </c>
      <c r="J2285" s="130" t="s">
        <v>381</v>
      </c>
    </row>
    <row r="2286" spans="1:11" x14ac:dyDescent="0.15">
      <c r="A2286" s="130">
        <v>2285</v>
      </c>
      <c r="B2286" s="130" t="s">
        <v>22552</v>
      </c>
      <c r="C2286" s="130" t="s">
        <v>13791</v>
      </c>
      <c r="D2286" s="130" t="str">
        <f>VLOOKUP(B2286,managelist_20211101!$B$3:$C$10442,2,FALSE)</f>
        <v>溶接金網(ワイヤーメッシュ)</v>
      </c>
      <c r="E2286" s="130" t="s">
        <v>11</v>
      </c>
      <c r="F2286" s="130" t="s">
        <v>11</v>
      </c>
      <c r="G2286" s="130" t="s">
        <v>12099</v>
      </c>
      <c r="I2286" s="130" t="s">
        <v>381</v>
      </c>
    </row>
    <row r="2287" spans="1:11" x14ac:dyDescent="0.15">
      <c r="A2287" s="130">
        <v>2286</v>
      </c>
      <c r="B2287" s="130" t="s">
        <v>3169</v>
      </c>
      <c r="C2287" s="130" t="s">
        <v>17716</v>
      </c>
      <c r="D2287" s="130" t="str">
        <f>VLOOKUP(B2287,managelist_20211101!$B$3:$C$10442,2,FALSE)</f>
        <v xml:space="preserve">切梁にH形鋼を使用した切梁式土留め工法 </v>
      </c>
      <c r="E2287" s="130" t="s">
        <v>12</v>
      </c>
      <c r="F2287" s="130" t="s">
        <v>14</v>
      </c>
      <c r="I2287" s="130" t="s">
        <v>381</v>
      </c>
    </row>
    <row r="2288" spans="1:11" x14ac:dyDescent="0.15">
      <c r="A2288" s="130">
        <v>2287</v>
      </c>
      <c r="B2288" s="130" t="s">
        <v>1624</v>
      </c>
      <c r="C2288" s="130" t="s">
        <v>1061</v>
      </c>
      <c r="D2288" s="130" t="str">
        <f>VLOOKUP(B2288,managelist_20211101!$B$3:$C$10442,2,FALSE)</f>
        <v>PKM-Tを用いたタックコート工</v>
      </c>
      <c r="E2288" s="130" t="s">
        <v>425</v>
      </c>
      <c r="F2288" s="130" t="s">
        <v>427</v>
      </c>
      <c r="G2288" s="130" t="s">
        <v>427</v>
      </c>
      <c r="H2288" s="130" t="s">
        <v>121</v>
      </c>
      <c r="I2288" s="130" t="s">
        <v>381</v>
      </c>
    </row>
    <row r="2289" spans="1:11" x14ac:dyDescent="0.15">
      <c r="A2289" s="130">
        <v>2288</v>
      </c>
      <c r="B2289" s="130" t="s">
        <v>5508</v>
      </c>
      <c r="C2289" s="130" t="s">
        <v>14792</v>
      </c>
      <c r="D2289" s="130" t="str">
        <f>VLOOKUP(B2289,managelist_20211101!$B$3:$C$10442,2,FALSE)</f>
        <v>高圧噴射攪拌工(二重管工法)</v>
      </c>
      <c r="E2289" s="130" t="s">
        <v>382</v>
      </c>
      <c r="F2289" s="130" t="s">
        <v>76</v>
      </c>
      <c r="G2289" s="130" t="s">
        <v>449</v>
      </c>
      <c r="H2289" s="130" t="s">
        <v>2903</v>
      </c>
      <c r="I2289" s="130" t="s">
        <v>381</v>
      </c>
    </row>
    <row r="2290" spans="1:11" x14ac:dyDescent="0.15">
      <c r="A2290" s="130">
        <v>2289</v>
      </c>
      <c r="B2290" s="130" t="s">
        <v>22553</v>
      </c>
      <c r="C2290" s="130" t="s">
        <v>20379</v>
      </c>
      <c r="D2290" s="130" t="str">
        <f>VLOOKUP(B2290,managelist_20211101!$B$3:$C$10442,2,FALSE)</f>
        <v>鉄線かごマット(めっき鉄線)</v>
      </c>
      <c r="E2290" s="130" t="s">
        <v>22</v>
      </c>
      <c r="F2290" s="130" t="s">
        <v>26</v>
      </c>
      <c r="I2290" s="130" t="s">
        <v>381</v>
      </c>
    </row>
    <row r="2291" spans="1:11" x14ac:dyDescent="0.15">
      <c r="A2291" s="130">
        <v>2290</v>
      </c>
      <c r="B2291" s="130" t="s">
        <v>3170</v>
      </c>
      <c r="C2291" s="130" t="s">
        <v>22020</v>
      </c>
      <c r="D2291" s="130" t="e">
        <f>VLOOKUP(B2291,managelist_20211101!$B$3:$C$10442,2,FALSE)</f>
        <v>#N/A</v>
      </c>
      <c r="E2291" s="130" t="s">
        <v>57</v>
      </c>
      <c r="F2291" s="130" t="s">
        <v>515</v>
      </c>
      <c r="G2291" s="130" t="s">
        <v>2908</v>
      </c>
      <c r="H2291" s="130" t="s">
        <v>2009</v>
      </c>
      <c r="I2291" s="130" t="s">
        <v>381</v>
      </c>
    </row>
    <row r="2292" spans="1:11" x14ac:dyDescent="0.15">
      <c r="A2292" s="130">
        <v>2291</v>
      </c>
      <c r="B2292" s="130" t="s">
        <v>2764</v>
      </c>
      <c r="C2292" s="130" t="s">
        <v>2797</v>
      </c>
      <c r="D2292" s="130" t="e">
        <f>VLOOKUP(B2292,managelist_20211101!$B$3:$C$10442,2,FALSE)</f>
        <v>#N/A</v>
      </c>
      <c r="E2292" s="130" t="s">
        <v>57</v>
      </c>
      <c r="F2292" s="130" t="s">
        <v>2907</v>
      </c>
      <c r="G2292" s="130" t="s">
        <v>46</v>
      </c>
      <c r="I2292" s="130" t="s">
        <v>381</v>
      </c>
    </row>
    <row r="2293" spans="1:11" x14ac:dyDescent="0.15">
      <c r="A2293" s="130">
        <v>2292</v>
      </c>
      <c r="B2293" s="130" t="s">
        <v>1500</v>
      </c>
      <c r="C2293" s="130" t="s">
        <v>934</v>
      </c>
      <c r="D2293" s="130" t="str">
        <f>VLOOKUP(B2293,managelist_20211101!$B$3:$C$10442,2,FALSE)</f>
        <v>コンクリート接着工</v>
      </c>
      <c r="E2293" s="130" t="s">
        <v>11</v>
      </c>
      <c r="F2293" s="130" t="s">
        <v>11</v>
      </c>
      <c r="G2293" s="130" t="s">
        <v>126</v>
      </c>
      <c r="I2293" s="130" t="s">
        <v>381</v>
      </c>
      <c r="J2293" s="130" t="s">
        <v>381</v>
      </c>
      <c r="K2293" s="130" t="s">
        <v>381</v>
      </c>
    </row>
    <row r="2294" spans="1:11" x14ac:dyDescent="0.15">
      <c r="A2294" s="130">
        <v>2293</v>
      </c>
      <c r="B2294" s="130" t="s">
        <v>3171</v>
      </c>
      <c r="C2294" s="130" t="s">
        <v>13015</v>
      </c>
      <c r="D2294" s="130" t="str">
        <f>VLOOKUP(B2294,managelist_20211101!$B$3:$C$10442,2,FALSE)</f>
        <v>プレキャストU型横断側溝</v>
      </c>
      <c r="E2294" s="130" t="s">
        <v>382</v>
      </c>
      <c r="F2294" s="130" t="s">
        <v>331</v>
      </c>
      <c r="G2294" s="130" t="s">
        <v>2834</v>
      </c>
      <c r="H2294" s="130" t="s">
        <v>2835</v>
      </c>
      <c r="I2294" s="130" t="s">
        <v>381</v>
      </c>
    </row>
    <row r="2295" spans="1:11" x14ac:dyDescent="0.15">
      <c r="A2295" s="130">
        <v>2294</v>
      </c>
      <c r="B2295" s="130" t="s">
        <v>1499</v>
      </c>
      <c r="C2295" s="130" t="s">
        <v>933</v>
      </c>
      <c r="D2295" s="130" t="str">
        <f>VLOOKUP(B2295,managelist_20211101!$B$3:$C$10442,2,FALSE)</f>
        <v>パラフィン系のコンクリート養生剤</v>
      </c>
      <c r="E2295" s="130" t="s">
        <v>11</v>
      </c>
      <c r="F2295" s="130" t="s">
        <v>11</v>
      </c>
      <c r="G2295" s="130" t="s">
        <v>410</v>
      </c>
      <c r="I2295" s="130" t="s">
        <v>381</v>
      </c>
    </row>
    <row r="2296" spans="1:11" x14ac:dyDescent="0.15">
      <c r="A2296" s="130">
        <v>2295</v>
      </c>
      <c r="B2296" s="130" t="s">
        <v>3172</v>
      </c>
      <c r="C2296" s="130" t="s">
        <v>14788</v>
      </c>
      <c r="D2296" s="130" t="str">
        <f>VLOOKUP(B2296,managelist_20211101!$B$3:$C$10442,2,FALSE)</f>
        <v>高所作業車「トラック架装・垂直昇降・プラットフォーム型」</v>
      </c>
      <c r="E2296" s="130" t="s">
        <v>197</v>
      </c>
      <c r="F2296" s="130" t="s">
        <v>219</v>
      </c>
      <c r="G2296" s="130" t="s">
        <v>12223</v>
      </c>
      <c r="I2296" s="130" t="s">
        <v>381</v>
      </c>
    </row>
    <row r="2297" spans="1:11" x14ac:dyDescent="0.15">
      <c r="A2297" s="130">
        <v>2296</v>
      </c>
      <c r="B2297" s="130" t="s">
        <v>3173</v>
      </c>
      <c r="C2297" s="130" t="s">
        <v>22021</v>
      </c>
      <c r="D2297" s="130" t="e">
        <f>VLOOKUP(B2297,managelist_20211101!$B$3:$C$10442,2,FALSE)</f>
        <v>#N/A</v>
      </c>
      <c r="E2297" s="130" t="s">
        <v>21451</v>
      </c>
      <c r="F2297" s="130" t="s">
        <v>428</v>
      </c>
      <c r="I2297" s="130" t="s">
        <v>381</v>
      </c>
    </row>
    <row r="2298" spans="1:11" x14ac:dyDescent="0.15">
      <c r="A2298" s="130">
        <v>2297</v>
      </c>
      <c r="B2298" s="130" t="s">
        <v>1252</v>
      </c>
      <c r="C2298" s="130" t="s">
        <v>735</v>
      </c>
      <c r="D2298" s="130" t="str">
        <f>VLOOKUP(B2298,managelist_20211101!$B$3:$C$10442,2,FALSE)</f>
        <v>手すり先行工法の枠組足場</v>
      </c>
      <c r="E2298" s="130" t="s">
        <v>12</v>
      </c>
      <c r="F2298" s="130" t="s">
        <v>15</v>
      </c>
      <c r="G2298" s="130" t="s">
        <v>2881</v>
      </c>
      <c r="I2298" s="130" t="s">
        <v>381</v>
      </c>
    </row>
    <row r="2299" spans="1:11" x14ac:dyDescent="0.15">
      <c r="A2299" s="130">
        <v>2298</v>
      </c>
      <c r="B2299" s="130" t="s">
        <v>3174</v>
      </c>
      <c r="C2299" s="130" t="s">
        <v>17702</v>
      </c>
      <c r="D2299" s="130" t="str">
        <f>VLOOKUP(B2299,managelist_20211101!$B$3:$C$10442,2,FALSE)</f>
        <v>運転手及び監視員による人的な目視確認</v>
      </c>
      <c r="E2299" s="130" t="s">
        <v>508</v>
      </c>
      <c r="F2299" s="130" t="s">
        <v>536</v>
      </c>
      <c r="I2299" s="130" t="s">
        <v>381</v>
      </c>
    </row>
    <row r="2300" spans="1:11" x14ac:dyDescent="0.15">
      <c r="A2300" s="130">
        <v>2299</v>
      </c>
      <c r="B2300" s="130" t="s">
        <v>3175</v>
      </c>
      <c r="C2300" s="130" t="s">
        <v>22022</v>
      </c>
      <c r="D2300" s="130" t="e">
        <f>VLOOKUP(B2300,managelist_20211101!$B$3:$C$10442,2,FALSE)</f>
        <v>#N/A</v>
      </c>
      <c r="E2300" s="130" t="s">
        <v>57</v>
      </c>
      <c r="F2300" s="130" t="s">
        <v>150</v>
      </c>
      <c r="I2300" s="130" t="s">
        <v>381</v>
      </c>
    </row>
    <row r="2301" spans="1:11" x14ac:dyDescent="0.15">
      <c r="A2301" s="130">
        <v>2300</v>
      </c>
      <c r="B2301" s="130" t="s">
        <v>22554</v>
      </c>
      <c r="C2301" s="130" t="s">
        <v>17699</v>
      </c>
      <c r="D2301" s="130" t="str">
        <f>VLOOKUP(B2301,managelist_20211101!$B$3:$C$10442,2,FALSE)</f>
        <v>簡易水洗トイレ</v>
      </c>
      <c r="E2301" s="130" t="s">
        <v>12</v>
      </c>
      <c r="F2301" s="130" t="s">
        <v>150</v>
      </c>
      <c r="I2301" s="130" t="s">
        <v>381</v>
      </c>
    </row>
    <row r="2302" spans="1:11" x14ac:dyDescent="0.15">
      <c r="A2302" s="130">
        <v>2301</v>
      </c>
      <c r="B2302" s="130" t="s">
        <v>3176</v>
      </c>
      <c r="C2302" s="130" t="s">
        <v>15697</v>
      </c>
      <c r="D2302" s="130" t="str">
        <f>VLOOKUP(B2302,managelist_20211101!$B$3:$C$10442,2,FALSE)</f>
        <v>足場工(枠組足場)</v>
      </c>
      <c r="E2302" s="130" t="s">
        <v>12</v>
      </c>
      <c r="F2302" s="130" t="s">
        <v>15</v>
      </c>
      <c r="G2302" s="130" t="s">
        <v>150</v>
      </c>
      <c r="I2302" s="130" t="s">
        <v>381</v>
      </c>
    </row>
    <row r="2303" spans="1:11" x14ac:dyDescent="0.15">
      <c r="A2303" s="130">
        <v>2302</v>
      </c>
      <c r="B2303" s="130" t="s">
        <v>22555</v>
      </c>
      <c r="C2303" s="130" t="s">
        <v>17695</v>
      </c>
      <c r="D2303" s="130" t="str">
        <f>VLOOKUP(B2303,managelist_20211101!$B$3:$C$10442,2,FALSE)</f>
        <v>吸着マット、オイルフェンス等</v>
      </c>
      <c r="E2303" s="130" t="s">
        <v>425</v>
      </c>
      <c r="F2303" s="130" t="s">
        <v>427</v>
      </c>
      <c r="G2303" s="130" t="s">
        <v>427</v>
      </c>
      <c r="H2303" s="130" t="s">
        <v>121</v>
      </c>
      <c r="I2303" s="130" t="s">
        <v>381</v>
      </c>
    </row>
    <row r="2304" spans="1:11" x14ac:dyDescent="0.15">
      <c r="A2304" s="130">
        <v>2303</v>
      </c>
      <c r="B2304" s="130" t="s">
        <v>22556</v>
      </c>
      <c r="C2304" s="130" t="s">
        <v>17691</v>
      </c>
      <c r="D2304" s="130" t="str">
        <f>VLOOKUP(B2304,managelist_20211101!$B$3:$C$10442,2,FALSE)</f>
        <v>センサー計測値の計測員による収集及び現場PCを用いた閲覧</v>
      </c>
      <c r="E2304" s="130" t="s">
        <v>54</v>
      </c>
      <c r="F2304" s="130" t="s">
        <v>56</v>
      </c>
      <c r="G2304" s="130" t="s">
        <v>2865</v>
      </c>
      <c r="H2304" s="130" t="s">
        <v>2878</v>
      </c>
      <c r="I2304" s="130" t="s">
        <v>381</v>
      </c>
    </row>
    <row r="2305" spans="1:10" x14ac:dyDescent="0.15">
      <c r="A2305" s="130">
        <v>2304</v>
      </c>
      <c r="B2305" s="130" t="s">
        <v>3178</v>
      </c>
      <c r="C2305" s="130" t="s">
        <v>20376</v>
      </c>
      <c r="D2305" s="130" t="str">
        <f>VLOOKUP(B2305,managelist_20211101!$B$3:$C$10442,2,FALSE)</f>
        <v>小口止工(現場打ち)</v>
      </c>
      <c r="E2305" s="130" t="s">
        <v>22</v>
      </c>
      <c r="F2305" s="130" t="s">
        <v>26</v>
      </c>
      <c r="G2305" s="130" t="s">
        <v>181</v>
      </c>
      <c r="I2305" s="130" t="s">
        <v>381</v>
      </c>
    </row>
    <row r="2306" spans="1:10" x14ac:dyDescent="0.15">
      <c r="A2306" s="130">
        <v>2305</v>
      </c>
      <c r="B2306" s="130" t="s">
        <v>1358</v>
      </c>
      <c r="C2306" s="130" t="s">
        <v>816</v>
      </c>
      <c r="D2306" s="130" t="str">
        <f>VLOOKUP(B2306,managelist_20211101!$B$3:$C$10442,2,FALSE)</f>
        <v>一般型枠工(合板型枠)</v>
      </c>
      <c r="E2306" s="130" t="s">
        <v>11</v>
      </c>
      <c r="F2306" s="130" t="s">
        <v>11</v>
      </c>
      <c r="G2306" s="130" t="s">
        <v>176</v>
      </c>
      <c r="H2306" s="130" t="s">
        <v>2887</v>
      </c>
      <c r="I2306" s="130" t="s">
        <v>381</v>
      </c>
    </row>
    <row r="2307" spans="1:10" x14ac:dyDescent="0.15">
      <c r="A2307" s="130">
        <v>2306</v>
      </c>
      <c r="B2307" s="130" t="s">
        <v>3179</v>
      </c>
      <c r="C2307" s="130" t="s">
        <v>1060</v>
      </c>
      <c r="D2307" s="130" t="str">
        <f>VLOOKUP(B2307,managelist_20211101!$B$3:$C$10442,2,FALSE)</f>
        <v>保安施設設置基準に則った施設</v>
      </c>
      <c r="E2307" s="130" t="s">
        <v>197</v>
      </c>
      <c r="F2307" s="130" t="s">
        <v>150</v>
      </c>
      <c r="I2307" s="130" t="s">
        <v>381</v>
      </c>
    </row>
    <row r="2308" spans="1:10" x14ac:dyDescent="0.15">
      <c r="A2308" s="130">
        <v>2307</v>
      </c>
      <c r="B2308" s="130" t="s">
        <v>22557</v>
      </c>
      <c r="C2308" s="130" t="s">
        <v>13785</v>
      </c>
      <c r="D2308" s="130" t="str">
        <f>VLOOKUP(B2308,managelist_20211101!$B$3:$C$10442,2,FALSE)</f>
        <v>視覚障害者誘導用ブロック</v>
      </c>
      <c r="E2308" s="130" t="s">
        <v>443</v>
      </c>
      <c r="F2308" s="130" t="s">
        <v>551</v>
      </c>
      <c r="I2308" s="130" t="s">
        <v>381</v>
      </c>
    </row>
    <row r="2309" spans="1:10" x14ac:dyDescent="0.15">
      <c r="A2309" s="130">
        <v>2308</v>
      </c>
      <c r="B2309" s="130" t="s">
        <v>3180</v>
      </c>
      <c r="C2309" s="130" t="s">
        <v>17677</v>
      </c>
      <c r="D2309" s="130" t="str">
        <f>VLOOKUP(B2309,managelist_20211101!$B$3:$C$10442,2,FALSE)</f>
        <v>セメント系固化材(特殊土用固化材)</v>
      </c>
      <c r="E2309" s="130" t="s">
        <v>72</v>
      </c>
      <c r="F2309" s="130" t="s">
        <v>150</v>
      </c>
      <c r="I2309" s="130" t="s">
        <v>381</v>
      </c>
    </row>
    <row r="2310" spans="1:10" x14ac:dyDescent="0.15">
      <c r="A2310" s="130">
        <v>2309</v>
      </c>
      <c r="B2310" s="130" t="s">
        <v>1251</v>
      </c>
      <c r="C2310" s="130" t="s">
        <v>734</v>
      </c>
      <c r="D2310" s="130" t="str">
        <f>VLOOKUP(B2310,managelist_20211101!$B$3:$C$10442,2,FALSE)</f>
        <v>溶融亜鉛メッキ製 水抜き管(床版を削孔して設置する場合)</v>
      </c>
      <c r="E2310" s="130" t="s">
        <v>466</v>
      </c>
      <c r="F2310" s="130" t="s">
        <v>556</v>
      </c>
      <c r="I2310" s="130" t="s">
        <v>381</v>
      </c>
    </row>
    <row r="2311" spans="1:10" x14ac:dyDescent="0.15">
      <c r="A2311" s="130">
        <v>2310</v>
      </c>
      <c r="B2311" s="130" t="s">
        <v>3181</v>
      </c>
      <c r="C2311" s="130" t="s">
        <v>14785</v>
      </c>
      <c r="D2311" s="130" t="str">
        <f>VLOOKUP(B2311,managelist_20211101!$B$3:$C$10442,2,FALSE)</f>
        <v>高打撃未対応のランマ</v>
      </c>
      <c r="E2311" s="130" t="s">
        <v>380</v>
      </c>
      <c r="F2311" s="130" t="s">
        <v>380</v>
      </c>
      <c r="G2311" s="130" t="s">
        <v>2904</v>
      </c>
      <c r="I2311" s="130" t="s">
        <v>381</v>
      </c>
    </row>
    <row r="2312" spans="1:10" x14ac:dyDescent="0.15">
      <c r="A2312" s="130">
        <v>2311</v>
      </c>
      <c r="B2312" s="130" t="s">
        <v>3182</v>
      </c>
      <c r="C2312" s="130" t="s">
        <v>14783</v>
      </c>
      <c r="D2312" s="130" t="str">
        <f>VLOOKUP(B2312,managelist_20211101!$B$3:$C$10442,2,FALSE)</f>
        <v>防草工(人力除草)</v>
      </c>
      <c r="E2312" s="130" t="s">
        <v>197</v>
      </c>
      <c r="F2312" s="130" t="s">
        <v>201</v>
      </c>
      <c r="G2312" s="130" t="s">
        <v>201</v>
      </c>
      <c r="I2312" s="130" t="s">
        <v>381</v>
      </c>
    </row>
    <row r="2313" spans="1:10" x14ac:dyDescent="0.15">
      <c r="A2313" s="130">
        <v>2312</v>
      </c>
      <c r="B2313" s="130" t="s">
        <v>1496</v>
      </c>
      <c r="C2313" s="130" t="s">
        <v>932</v>
      </c>
      <c r="D2313" s="130" t="str">
        <f>VLOOKUP(B2313,managelist_20211101!$B$3:$C$10442,2,FALSE)</f>
        <v>吹付モルタル・コンクリート材料</v>
      </c>
      <c r="E2313" s="130" t="s">
        <v>382</v>
      </c>
      <c r="F2313" s="130" t="s">
        <v>166</v>
      </c>
      <c r="G2313" s="130" t="s">
        <v>411</v>
      </c>
      <c r="H2313" s="130" t="s">
        <v>12013</v>
      </c>
      <c r="I2313" s="130" t="s">
        <v>381</v>
      </c>
    </row>
    <row r="2314" spans="1:10" x14ac:dyDescent="0.15">
      <c r="A2314" s="130">
        <v>2313</v>
      </c>
      <c r="B2314" s="130" t="s">
        <v>3183</v>
      </c>
      <c r="C2314" s="130" t="s">
        <v>20373</v>
      </c>
      <c r="D2314" s="130" t="str">
        <f>VLOOKUP(B2314,managelist_20211101!$B$3:$C$10442,2,FALSE)</f>
        <v>2tトラックに定置式仮設トイレを積み込んだ移動式トイレ</v>
      </c>
      <c r="E2314" s="130" t="s">
        <v>12</v>
      </c>
      <c r="F2314" s="130" t="s">
        <v>150</v>
      </c>
      <c r="I2314" s="130" t="s">
        <v>381</v>
      </c>
    </row>
    <row r="2315" spans="1:10" x14ac:dyDescent="0.15">
      <c r="A2315" s="130">
        <v>2314</v>
      </c>
      <c r="B2315" s="130" t="s">
        <v>3184</v>
      </c>
      <c r="C2315" s="130" t="s">
        <v>13008</v>
      </c>
      <c r="D2315" s="130" t="str">
        <f>VLOOKUP(B2315,managelist_20211101!$B$3:$C$10442,2,FALSE)</f>
        <v>冠水注意喚起看板</v>
      </c>
      <c r="E2315" s="130" t="s">
        <v>49</v>
      </c>
      <c r="F2315" s="130" t="s">
        <v>12323</v>
      </c>
      <c r="I2315" s="130" t="s">
        <v>381</v>
      </c>
    </row>
    <row r="2316" spans="1:10" x14ac:dyDescent="0.15">
      <c r="A2316" s="130">
        <v>2315</v>
      </c>
      <c r="B2316" s="130" t="s">
        <v>3185</v>
      </c>
      <c r="C2316" s="130" t="s">
        <v>17666</v>
      </c>
      <c r="D2316" s="130" t="str">
        <f>VLOOKUP(B2316,managelist_20211101!$B$3:$C$10442,2,FALSE)</f>
        <v>トータルステーションを利用した橋梁部材計測</v>
      </c>
      <c r="E2316" s="130" t="s">
        <v>466</v>
      </c>
      <c r="F2316" s="130" t="s">
        <v>122</v>
      </c>
      <c r="J2316" s="130" t="s">
        <v>381</v>
      </c>
    </row>
    <row r="2317" spans="1:10" x14ac:dyDescent="0.15">
      <c r="A2317" s="130">
        <v>2316</v>
      </c>
      <c r="B2317" s="130" t="s">
        <v>2792</v>
      </c>
      <c r="C2317" s="130" t="s">
        <v>2820</v>
      </c>
      <c r="D2317" s="130" t="e">
        <f>VLOOKUP(B2317,managelist_20211101!$B$3:$C$10442,2,FALSE)</f>
        <v>#N/A</v>
      </c>
      <c r="E2317" s="130" t="s">
        <v>57</v>
      </c>
      <c r="F2317" s="130" t="s">
        <v>533</v>
      </c>
      <c r="G2317" s="130" t="s">
        <v>533</v>
      </c>
      <c r="I2317" s="130" t="s">
        <v>381</v>
      </c>
    </row>
    <row r="2318" spans="1:10" x14ac:dyDescent="0.15">
      <c r="A2318" s="130">
        <v>2317</v>
      </c>
      <c r="B2318" s="130" t="s">
        <v>1495</v>
      </c>
      <c r="C2318" s="130" t="s">
        <v>931</v>
      </c>
      <c r="D2318" s="130" t="str">
        <f>VLOOKUP(B2318,managelist_20211101!$B$3:$C$10442,2,FALSE)</f>
        <v>プリズムを使用したトータルステーションによる計測</v>
      </c>
      <c r="E2318" s="130" t="s">
        <v>127</v>
      </c>
      <c r="F2318" s="130" t="s">
        <v>128</v>
      </c>
      <c r="G2318" s="130" t="s">
        <v>448</v>
      </c>
      <c r="I2318" s="130" t="s">
        <v>381</v>
      </c>
    </row>
    <row r="2319" spans="1:10" x14ac:dyDescent="0.15">
      <c r="A2319" s="130">
        <v>2318</v>
      </c>
      <c r="B2319" s="130" t="s">
        <v>3187</v>
      </c>
      <c r="C2319" s="130" t="s">
        <v>17654</v>
      </c>
      <c r="D2319" s="130" t="str">
        <f>VLOOKUP(B2319,managelist_20211101!$B$3:$C$10442,2,FALSE)</f>
        <v>単管足場</v>
      </c>
      <c r="E2319" s="130" t="s">
        <v>12</v>
      </c>
      <c r="F2319" s="130" t="s">
        <v>15</v>
      </c>
      <c r="G2319" s="130" t="s">
        <v>2881</v>
      </c>
      <c r="I2319" s="130" t="s">
        <v>381</v>
      </c>
    </row>
    <row r="2320" spans="1:10" x14ac:dyDescent="0.15">
      <c r="A2320" s="130">
        <v>2319</v>
      </c>
      <c r="B2320" s="130" t="s">
        <v>22558</v>
      </c>
      <c r="C2320" s="130" t="s">
        <v>17651</v>
      </c>
      <c r="D2320" s="130" t="str">
        <f>VLOOKUP(B2320,managelist_20211101!$B$3:$C$10442,2,FALSE)</f>
        <v>深層混合処理機を使用したスラリ-攪拌工</v>
      </c>
      <c r="E2320" s="130" t="s">
        <v>382</v>
      </c>
      <c r="F2320" s="130" t="s">
        <v>60</v>
      </c>
      <c r="I2320" s="130" t="s">
        <v>381</v>
      </c>
    </row>
    <row r="2321" spans="1:11" x14ac:dyDescent="0.15">
      <c r="A2321" s="130">
        <v>2320</v>
      </c>
      <c r="B2321" s="130" t="s">
        <v>3188</v>
      </c>
      <c r="C2321" s="130" t="s">
        <v>17648</v>
      </c>
      <c r="D2321" s="130" t="str">
        <f>VLOOKUP(B2321,managelist_20211101!$B$3:$C$10442,2,FALSE)</f>
        <v>事前計算書をもとにしたトータルステーションの測量</v>
      </c>
      <c r="E2321" s="130" t="s">
        <v>127</v>
      </c>
      <c r="F2321" s="130" t="s">
        <v>128</v>
      </c>
      <c r="G2321" s="130" t="s">
        <v>448</v>
      </c>
      <c r="I2321" s="130" t="s">
        <v>381</v>
      </c>
    </row>
    <row r="2322" spans="1:11" x14ac:dyDescent="0.15">
      <c r="A2322" s="130">
        <v>2321</v>
      </c>
      <c r="B2322" s="130" t="s">
        <v>3189</v>
      </c>
      <c r="C2322" s="130" t="s">
        <v>17646</v>
      </c>
      <c r="D2322" s="130" t="str">
        <f>VLOOKUP(B2322,managelist_20211101!$B$3:$C$10442,2,FALSE)</f>
        <v>現場打ちの間詰めコンクリート</v>
      </c>
      <c r="E2322" s="130" t="s">
        <v>12</v>
      </c>
      <c r="F2322" s="130" t="s">
        <v>14</v>
      </c>
      <c r="I2322" s="130" t="s">
        <v>381</v>
      </c>
    </row>
    <row r="2323" spans="1:11" x14ac:dyDescent="0.15">
      <c r="A2323" s="130">
        <v>2322</v>
      </c>
      <c r="B2323" s="130" t="s">
        <v>1494</v>
      </c>
      <c r="C2323" s="130" t="s">
        <v>930</v>
      </c>
      <c r="D2323" s="130" t="str">
        <f>VLOOKUP(B2323,managelist_20211101!$B$3:$C$10442,2,FALSE)</f>
        <v>場所打ち杭工法</v>
      </c>
      <c r="E2323" s="130" t="s">
        <v>58</v>
      </c>
      <c r="F2323" s="130" t="s">
        <v>543</v>
      </c>
      <c r="G2323" s="130" t="s">
        <v>2890</v>
      </c>
      <c r="I2323" s="130" t="s">
        <v>381</v>
      </c>
    </row>
    <row r="2324" spans="1:11" x14ac:dyDescent="0.15">
      <c r="A2324" s="130">
        <v>2323</v>
      </c>
      <c r="B2324" s="130" t="s">
        <v>1493</v>
      </c>
      <c r="C2324" s="130" t="s">
        <v>929</v>
      </c>
      <c r="D2324" s="130" t="str">
        <f>VLOOKUP(B2324,managelist_20211101!$B$3:$C$10442,2,FALSE)</f>
        <v>トランシットによる杭打設管理</v>
      </c>
      <c r="E2324" s="130" t="s">
        <v>58</v>
      </c>
      <c r="F2324" s="130" t="s">
        <v>543</v>
      </c>
      <c r="G2324" s="130" t="s">
        <v>390</v>
      </c>
      <c r="H2324" s="130" t="s">
        <v>171</v>
      </c>
      <c r="I2324" s="130" t="s">
        <v>381</v>
      </c>
    </row>
    <row r="2325" spans="1:11" x14ac:dyDescent="0.15">
      <c r="A2325" s="130">
        <v>2324</v>
      </c>
      <c r="B2325" s="130" t="s">
        <v>1492</v>
      </c>
      <c r="C2325" s="130" t="s">
        <v>928</v>
      </c>
      <c r="D2325" s="130" t="str">
        <f>VLOOKUP(B2325,managelist_20211101!$B$3:$C$10442,2,FALSE)</f>
        <v>計測器専用データ収集管理システム</v>
      </c>
      <c r="E2325" s="130" t="s">
        <v>12</v>
      </c>
      <c r="F2325" s="130" t="s">
        <v>390</v>
      </c>
      <c r="G2325" s="130" t="s">
        <v>390</v>
      </c>
      <c r="H2325" s="130" t="s">
        <v>150</v>
      </c>
      <c r="I2325" s="130" t="s">
        <v>381</v>
      </c>
    </row>
    <row r="2326" spans="1:11" x14ac:dyDescent="0.15">
      <c r="A2326" s="130">
        <v>2325</v>
      </c>
      <c r="B2326" s="130" t="s">
        <v>2766</v>
      </c>
      <c r="C2326" s="130" t="s">
        <v>22023</v>
      </c>
      <c r="D2326" s="130" t="e">
        <f>VLOOKUP(B2326,managelist_20211101!$B$3:$C$10442,2,FALSE)</f>
        <v>#N/A</v>
      </c>
      <c r="E2326" s="130" t="s">
        <v>57</v>
      </c>
      <c r="F2326" s="130" t="s">
        <v>2909</v>
      </c>
      <c r="G2326" s="130" t="s">
        <v>2910</v>
      </c>
      <c r="H2326" s="130" t="s">
        <v>2009</v>
      </c>
      <c r="I2326" s="130" t="s">
        <v>381</v>
      </c>
    </row>
    <row r="2327" spans="1:11" x14ac:dyDescent="0.15">
      <c r="A2327" s="130">
        <v>2326</v>
      </c>
      <c r="B2327" s="130" t="s">
        <v>3190</v>
      </c>
      <c r="C2327" s="130" t="s">
        <v>17642</v>
      </c>
      <c r="D2327" s="130" t="str">
        <f>VLOOKUP(B2327,managelist_20211101!$B$3:$C$10442,2,FALSE)</f>
        <v>アンカーボルト2本で設置するダクターチャンネル</v>
      </c>
      <c r="E2327" s="130" t="s">
        <v>54</v>
      </c>
      <c r="F2327" s="130" t="s">
        <v>55</v>
      </c>
      <c r="G2327" s="130" t="s">
        <v>2883</v>
      </c>
      <c r="I2327" s="130" t="s">
        <v>381</v>
      </c>
      <c r="J2327" s="130" t="s">
        <v>381</v>
      </c>
      <c r="K2327" s="130" t="s">
        <v>381</v>
      </c>
    </row>
    <row r="2328" spans="1:11" x14ac:dyDescent="0.15">
      <c r="A2328" s="130">
        <v>2327</v>
      </c>
      <c r="B2328" s="130" t="s">
        <v>3191</v>
      </c>
      <c r="C2328" s="130" t="s">
        <v>13780</v>
      </c>
      <c r="D2328" s="130" t="str">
        <f>VLOOKUP(B2328,managelist_20211101!$B$3:$C$10442,2,FALSE)</f>
        <v>エンジン発電機+別置式オイルガード</v>
      </c>
      <c r="E2328" s="130" t="s">
        <v>54</v>
      </c>
      <c r="F2328" s="130" t="s">
        <v>55</v>
      </c>
      <c r="G2328" s="130" t="s">
        <v>2843</v>
      </c>
      <c r="H2328" s="130" t="s">
        <v>2857</v>
      </c>
      <c r="I2328" s="130" t="s">
        <v>381</v>
      </c>
    </row>
    <row r="2329" spans="1:11" x14ac:dyDescent="0.15">
      <c r="A2329" s="130">
        <v>2328</v>
      </c>
      <c r="B2329" s="130" t="s">
        <v>3192</v>
      </c>
      <c r="C2329" s="130" t="s">
        <v>689</v>
      </c>
      <c r="D2329" s="130" t="str">
        <f>VLOOKUP(B2329,managelist_20211101!$B$3:$C$10442,2,FALSE)</f>
        <v>スローダウン機能付きエンジン式高圧洗浄機</v>
      </c>
      <c r="E2329" s="130" t="s">
        <v>12</v>
      </c>
      <c r="F2329" s="130" t="s">
        <v>447</v>
      </c>
      <c r="I2329" s="130" t="s">
        <v>381</v>
      </c>
    </row>
    <row r="2330" spans="1:11" x14ac:dyDescent="0.15">
      <c r="A2330" s="130">
        <v>2329</v>
      </c>
      <c r="B2330" s="130" t="s">
        <v>1192</v>
      </c>
      <c r="C2330" s="130" t="s">
        <v>688</v>
      </c>
      <c r="D2330" s="130" t="str">
        <f>VLOOKUP(B2330,managelist_20211101!$B$3:$C$10442,2,FALSE)</f>
        <v>連続繊維シート工法</v>
      </c>
      <c r="E2330" s="130" t="s">
        <v>197</v>
      </c>
      <c r="F2330" s="130" t="s">
        <v>200</v>
      </c>
      <c r="G2330" s="130" t="s">
        <v>2851</v>
      </c>
      <c r="I2330" s="130" t="s">
        <v>381</v>
      </c>
    </row>
    <row r="2331" spans="1:11" x14ac:dyDescent="0.15">
      <c r="A2331" s="130">
        <v>2330</v>
      </c>
      <c r="B2331" s="130" t="s">
        <v>3193</v>
      </c>
      <c r="C2331" s="130" t="s">
        <v>17637</v>
      </c>
      <c r="D2331" s="130" t="str">
        <f>VLOOKUP(B2331,managelist_20211101!$B$3:$C$10442,2,FALSE)</f>
        <v>肩掛式機械除草</v>
      </c>
      <c r="E2331" s="130" t="s">
        <v>197</v>
      </c>
      <c r="F2331" s="130" t="s">
        <v>201</v>
      </c>
      <c r="G2331" s="130" t="s">
        <v>201</v>
      </c>
      <c r="I2331" s="130" t="s">
        <v>381</v>
      </c>
      <c r="K2331" s="130" t="s">
        <v>381</v>
      </c>
    </row>
    <row r="2332" spans="1:11" x14ac:dyDescent="0.15">
      <c r="A2332" s="130">
        <v>2331</v>
      </c>
      <c r="B2332" s="130" t="s">
        <v>3194</v>
      </c>
      <c r="C2332" s="130" t="s">
        <v>14779</v>
      </c>
      <c r="D2332" s="130" t="str">
        <f>VLOOKUP(B2332,managelist_20211101!$B$3:$C$10442,2,FALSE)</f>
        <v>姿勢制御装置のないハンドガイド式草刈機</v>
      </c>
      <c r="E2332" s="130" t="s">
        <v>399</v>
      </c>
      <c r="F2332" s="130" t="s">
        <v>1639</v>
      </c>
      <c r="G2332" s="130" t="s">
        <v>2876</v>
      </c>
      <c r="I2332" s="130" t="s">
        <v>381</v>
      </c>
    </row>
    <row r="2333" spans="1:11" x14ac:dyDescent="0.15">
      <c r="A2333" s="130">
        <v>2332</v>
      </c>
      <c r="B2333" s="130" t="s">
        <v>1586</v>
      </c>
      <c r="C2333" s="130" t="s">
        <v>1025</v>
      </c>
      <c r="D2333" s="130" t="str">
        <f>VLOOKUP(B2333,managelist_20211101!$B$3:$C$10442,2,FALSE)</f>
        <v>コンクリート片はく落防止用ネット</v>
      </c>
      <c r="E2333" s="130" t="s">
        <v>197</v>
      </c>
      <c r="F2333" s="130" t="s">
        <v>200</v>
      </c>
      <c r="G2333" s="130" t="s">
        <v>150</v>
      </c>
      <c r="I2333" s="130" t="s">
        <v>381</v>
      </c>
    </row>
    <row r="2334" spans="1:11" x14ac:dyDescent="0.15">
      <c r="A2334" s="130">
        <v>2333</v>
      </c>
      <c r="B2334" s="130" t="s">
        <v>3195</v>
      </c>
      <c r="C2334" s="130" t="s">
        <v>21310</v>
      </c>
      <c r="D2334" s="130" t="str">
        <f>VLOOKUP(B2334,managelist_20211101!$B$3:$C$10442,2,FALSE)</f>
        <v>ブローン注入(クラック処理)後オーバーレイ工</v>
      </c>
      <c r="E2334" s="130" t="s">
        <v>197</v>
      </c>
      <c r="F2334" s="130" t="s">
        <v>198</v>
      </c>
      <c r="G2334" s="130" t="s">
        <v>2836</v>
      </c>
      <c r="I2334" s="130" t="s">
        <v>381</v>
      </c>
      <c r="K2334" s="130" t="s">
        <v>381</v>
      </c>
    </row>
    <row r="2335" spans="1:11" x14ac:dyDescent="0.15">
      <c r="A2335" s="130">
        <v>2334</v>
      </c>
      <c r="B2335" s="130" t="s">
        <v>3196</v>
      </c>
      <c r="C2335" s="130" t="s">
        <v>21307</v>
      </c>
      <c r="D2335" s="130" t="str">
        <f>VLOOKUP(B2335,managelist_20211101!$B$3:$C$10442,2,FALSE)</f>
        <v>既設防護柵嵩上げ(ベースプレート式ストーンガード)</v>
      </c>
      <c r="E2335" s="130" t="s">
        <v>443</v>
      </c>
      <c r="F2335" s="130" t="s">
        <v>444</v>
      </c>
      <c r="G2335" s="130" t="s">
        <v>12183</v>
      </c>
      <c r="I2335" s="130" t="s">
        <v>381</v>
      </c>
    </row>
    <row r="2336" spans="1:11" x14ac:dyDescent="0.15">
      <c r="A2336" s="130">
        <v>2335</v>
      </c>
      <c r="B2336" s="130" t="s">
        <v>1562</v>
      </c>
      <c r="C2336" s="130" t="s">
        <v>1005</v>
      </c>
      <c r="D2336" s="130" t="str">
        <f>VLOOKUP(B2336,managelist_20211101!$B$3:$C$10442,2,FALSE)</f>
        <v>後方超小旋回型バックホウ(クローラー型)</v>
      </c>
      <c r="E2336" s="130" t="s">
        <v>380</v>
      </c>
      <c r="F2336" s="130" t="s">
        <v>380</v>
      </c>
      <c r="G2336" s="130" t="s">
        <v>2849</v>
      </c>
      <c r="I2336" s="130" t="s">
        <v>381</v>
      </c>
    </row>
    <row r="2337" spans="1:9" x14ac:dyDescent="0.15">
      <c r="A2337" s="130">
        <v>2336</v>
      </c>
      <c r="B2337" s="130" t="s">
        <v>1491</v>
      </c>
      <c r="C2337" s="130" t="s">
        <v>927</v>
      </c>
      <c r="D2337" s="130" t="str">
        <f>VLOOKUP(B2337,managelist_20211101!$B$3:$C$10442,2,FALSE)</f>
        <v>2tトラックに積載した仮設トイレ</v>
      </c>
      <c r="E2337" s="130" t="s">
        <v>12</v>
      </c>
      <c r="F2337" s="130" t="s">
        <v>150</v>
      </c>
      <c r="I2337" s="130" t="s">
        <v>381</v>
      </c>
    </row>
    <row r="2338" spans="1:9" x14ac:dyDescent="0.15">
      <c r="A2338" s="130">
        <v>2337</v>
      </c>
      <c r="B2338" s="130" t="s">
        <v>1357</v>
      </c>
      <c r="C2338" s="130" t="s">
        <v>815</v>
      </c>
      <c r="D2338" s="130" t="str">
        <f>VLOOKUP(B2338,managelist_20211101!$B$3:$C$10442,2,FALSE)</f>
        <v>木製の黒板とチョークを使用したデジタルカメラによる出来形管理(写真管理)</v>
      </c>
      <c r="E2338" s="130" t="s">
        <v>538</v>
      </c>
      <c r="F2338" s="130" t="s">
        <v>150</v>
      </c>
      <c r="I2338" s="130" t="s">
        <v>381</v>
      </c>
    </row>
    <row r="2339" spans="1:9" x14ac:dyDescent="0.15">
      <c r="A2339" s="130">
        <v>2338</v>
      </c>
      <c r="B2339" s="130" t="s">
        <v>2795</v>
      </c>
      <c r="C2339" s="130" t="s">
        <v>2823</v>
      </c>
      <c r="D2339" s="130" t="e">
        <f>VLOOKUP(B2339,managelist_20211101!$B$3:$C$10442,2,FALSE)</f>
        <v>#N/A</v>
      </c>
      <c r="E2339" s="130" t="s">
        <v>57</v>
      </c>
      <c r="F2339" s="130" t="s">
        <v>506</v>
      </c>
      <c r="G2339" s="130" t="s">
        <v>390</v>
      </c>
      <c r="I2339" s="130" t="s">
        <v>381</v>
      </c>
    </row>
    <row r="2340" spans="1:9" x14ac:dyDescent="0.15">
      <c r="A2340" s="130">
        <v>2339</v>
      </c>
      <c r="B2340" s="130" t="s">
        <v>3197</v>
      </c>
      <c r="C2340" s="130" t="s">
        <v>22024</v>
      </c>
      <c r="D2340" s="130" t="e">
        <f>VLOOKUP(B2340,managelist_20211101!$B$3:$C$10442,2,FALSE)</f>
        <v>#N/A</v>
      </c>
      <c r="E2340" s="130" t="s">
        <v>57</v>
      </c>
      <c r="F2340" s="130" t="s">
        <v>515</v>
      </c>
      <c r="G2340" s="130" t="s">
        <v>2908</v>
      </c>
      <c r="H2340" s="130" t="s">
        <v>22025</v>
      </c>
      <c r="I2340" s="130" t="s">
        <v>381</v>
      </c>
    </row>
    <row r="2341" spans="1:9" x14ac:dyDescent="0.15">
      <c r="A2341" s="130">
        <v>2340</v>
      </c>
      <c r="B2341" s="130" t="s">
        <v>3198</v>
      </c>
      <c r="C2341" s="130" t="s">
        <v>22026</v>
      </c>
      <c r="D2341" s="130" t="e">
        <f>VLOOKUP(B2341,managelist_20211101!$B$3:$C$10442,2,FALSE)</f>
        <v>#N/A</v>
      </c>
      <c r="E2341" s="130" t="s">
        <v>57</v>
      </c>
      <c r="F2341" s="130" t="s">
        <v>515</v>
      </c>
      <c r="G2341" s="130" t="s">
        <v>2908</v>
      </c>
      <c r="H2341" s="130" t="s">
        <v>22025</v>
      </c>
      <c r="I2341" s="130" t="s">
        <v>381</v>
      </c>
    </row>
    <row r="2342" spans="1:9" x14ac:dyDescent="0.15">
      <c r="A2342" s="130">
        <v>2341</v>
      </c>
      <c r="B2342" s="130" t="s">
        <v>1490</v>
      </c>
      <c r="C2342" s="130" t="s">
        <v>926</v>
      </c>
      <c r="D2342" s="130" t="str">
        <f>VLOOKUP(B2342,managelist_20211101!$B$3:$C$10442,2,FALSE)</f>
        <v>プラスチック製コン+モルタル充填</v>
      </c>
      <c r="E2342" s="130" t="s">
        <v>11</v>
      </c>
      <c r="F2342" s="130" t="s">
        <v>11</v>
      </c>
      <c r="G2342" s="130" t="s">
        <v>176</v>
      </c>
      <c r="H2342" s="130" t="s">
        <v>2863</v>
      </c>
      <c r="I2342" s="130" t="s">
        <v>381</v>
      </c>
    </row>
    <row r="2343" spans="1:9" x14ac:dyDescent="0.15">
      <c r="A2343" s="130">
        <v>2342</v>
      </c>
      <c r="B2343" s="130" t="s">
        <v>1489</v>
      </c>
      <c r="C2343" s="130" t="s">
        <v>925</v>
      </c>
      <c r="D2343" s="130" t="str">
        <f>VLOOKUP(B2343,managelist_20211101!$B$3:$C$10442,2,FALSE)</f>
        <v>オペレータの目視によりブレードを手動操作するブルドーザの運転</v>
      </c>
      <c r="E2343" s="130" t="s">
        <v>380</v>
      </c>
      <c r="F2343" s="130" t="s">
        <v>380</v>
      </c>
      <c r="G2343" s="130" t="s">
        <v>2894</v>
      </c>
      <c r="I2343" s="130" t="s">
        <v>381</v>
      </c>
    </row>
    <row r="2344" spans="1:9" x14ac:dyDescent="0.15">
      <c r="A2344" s="130">
        <v>2343</v>
      </c>
      <c r="B2344" s="130" t="s">
        <v>3199</v>
      </c>
      <c r="C2344" s="130" t="s">
        <v>17635</v>
      </c>
      <c r="D2344" s="130" t="str">
        <f>VLOOKUP(B2344,managelist_20211101!$B$3:$C$10442,2,FALSE)</f>
        <v>ガス圧接継手</v>
      </c>
      <c r="E2344" s="130" t="s">
        <v>11</v>
      </c>
      <c r="F2344" s="130" t="s">
        <v>11</v>
      </c>
      <c r="G2344" s="130" t="s">
        <v>124</v>
      </c>
      <c r="H2344" s="130" t="s">
        <v>124</v>
      </c>
      <c r="I2344" s="130" t="s">
        <v>381</v>
      </c>
    </row>
    <row r="2345" spans="1:9" x14ac:dyDescent="0.15">
      <c r="A2345" s="130">
        <v>2344</v>
      </c>
      <c r="B2345" s="130" t="s">
        <v>3200</v>
      </c>
      <c r="C2345" s="130" t="s">
        <v>761</v>
      </c>
      <c r="D2345" s="130" t="str">
        <f>VLOOKUP(B2345,managelist_20211101!$B$3:$C$10442,2,FALSE)</f>
        <v>矢印板</v>
      </c>
      <c r="E2345" s="130" t="s">
        <v>197</v>
      </c>
      <c r="F2345" s="130" t="s">
        <v>150</v>
      </c>
      <c r="I2345" s="130" t="s">
        <v>381</v>
      </c>
    </row>
    <row r="2346" spans="1:9" x14ac:dyDescent="0.15">
      <c r="A2346" s="130">
        <v>2345</v>
      </c>
      <c r="B2346" s="130" t="s">
        <v>3201</v>
      </c>
      <c r="C2346" s="130" t="s">
        <v>17633</v>
      </c>
      <c r="D2346" s="130" t="str">
        <f>VLOOKUP(B2346,managelist_20211101!$B$3:$C$10442,2,FALSE)</f>
        <v>オートアイドリングストップ機能が搭載されていないブルドーザ</v>
      </c>
      <c r="E2346" s="130" t="s">
        <v>380</v>
      </c>
      <c r="F2346" s="130" t="s">
        <v>380</v>
      </c>
      <c r="G2346" s="130" t="s">
        <v>2849</v>
      </c>
      <c r="I2346" s="130" t="s">
        <v>381</v>
      </c>
    </row>
    <row r="2347" spans="1:9" x14ac:dyDescent="0.15">
      <c r="A2347" s="130">
        <v>2346</v>
      </c>
      <c r="B2347" s="130" t="s">
        <v>3202</v>
      </c>
      <c r="C2347" s="130" t="s">
        <v>17629</v>
      </c>
      <c r="D2347" s="130" t="str">
        <f>VLOOKUP(B2347,managelist_20211101!$B$3:$C$10442,2,FALSE)</f>
        <v>手摺先行型枠組足場</v>
      </c>
      <c r="E2347" s="130" t="s">
        <v>12</v>
      </c>
      <c r="F2347" s="130" t="s">
        <v>15</v>
      </c>
      <c r="G2347" s="130" t="s">
        <v>2881</v>
      </c>
      <c r="I2347" s="130" t="s">
        <v>381</v>
      </c>
    </row>
    <row r="2348" spans="1:9" x14ac:dyDescent="0.15">
      <c r="A2348" s="130">
        <v>2347</v>
      </c>
      <c r="B2348" s="130" t="s">
        <v>22559</v>
      </c>
      <c r="C2348" s="130" t="s">
        <v>15681</v>
      </c>
      <c r="D2348" s="130" t="str">
        <f>VLOOKUP(B2348,managelist_20211101!$B$3:$C$10442,2,FALSE)</f>
        <v>大型散水機</v>
      </c>
      <c r="E2348" s="130" t="s">
        <v>382</v>
      </c>
      <c r="F2348" s="130" t="s">
        <v>79</v>
      </c>
      <c r="G2348" s="130" t="s">
        <v>150</v>
      </c>
      <c r="I2348" s="130" t="s">
        <v>381</v>
      </c>
    </row>
    <row r="2349" spans="1:9" x14ac:dyDescent="0.15">
      <c r="A2349" s="130">
        <v>2348</v>
      </c>
      <c r="B2349" s="130" t="s">
        <v>1191</v>
      </c>
      <c r="C2349" s="130" t="s">
        <v>13774</v>
      </c>
      <c r="D2349" s="130" t="str">
        <f>VLOOKUP(B2349,managelist_20211101!$B$3:$C$10442,2,FALSE)</f>
        <v>踏掛版アンカーキャップおよび防食充てん材設置工事</v>
      </c>
      <c r="E2349" s="130" t="s">
        <v>443</v>
      </c>
      <c r="F2349" s="130" t="s">
        <v>184</v>
      </c>
      <c r="G2349" s="130" t="s">
        <v>150</v>
      </c>
      <c r="I2349" s="130" t="s">
        <v>381</v>
      </c>
    </row>
    <row r="2350" spans="1:9" x14ac:dyDescent="0.15">
      <c r="A2350" s="130">
        <v>2349</v>
      </c>
      <c r="B2350" s="130" t="s">
        <v>1488</v>
      </c>
      <c r="C2350" s="130" t="s">
        <v>924</v>
      </c>
      <c r="D2350" s="130" t="str">
        <f>VLOOKUP(B2350,managelist_20211101!$B$3:$C$10442,2,FALSE)</f>
        <v>手動式TSにより構造物を測量し変位を算出する技術</v>
      </c>
      <c r="E2350" s="130" t="s">
        <v>127</v>
      </c>
      <c r="F2350" s="130" t="s">
        <v>46</v>
      </c>
      <c r="G2350" s="130" t="s">
        <v>413</v>
      </c>
      <c r="I2350" s="130" t="s">
        <v>381</v>
      </c>
    </row>
    <row r="2351" spans="1:9" x14ac:dyDescent="0.15">
      <c r="A2351" s="130">
        <v>2350</v>
      </c>
      <c r="B2351" s="130" t="s">
        <v>3203</v>
      </c>
      <c r="C2351" s="130" t="s">
        <v>733</v>
      </c>
      <c r="D2351" s="130" t="str">
        <f>VLOOKUP(B2351,managelist_20211101!$B$3:$C$10442,2,FALSE)</f>
        <v>現場密度試験(砂置換法)</v>
      </c>
      <c r="E2351" s="130" t="s">
        <v>380</v>
      </c>
      <c r="F2351" s="130" t="s">
        <v>390</v>
      </c>
      <c r="G2351" s="130" t="s">
        <v>390</v>
      </c>
      <c r="H2351" s="130" t="s">
        <v>150</v>
      </c>
      <c r="I2351" s="130" t="s">
        <v>381</v>
      </c>
    </row>
    <row r="2352" spans="1:9" x14ac:dyDescent="0.15">
      <c r="A2352" s="130">
        <v>2351</v>
      </c>
      <c r="B2352" s="130" t="s">
        <v>2770</v>
      </c>
      <c r="C2352" s="130" t="s">
        <v>2802</v>
      </c>
      <c r="D2352" s="130" t="e">
        <f>VLOOKUP(B2352,managelist_20211101!$B$3:$C$10442,2,FALSE)</f>
        <v>#N/A</v>
      </c>
      <c r="E2352" s="130" t="s">
        <v>57</v>
      </c>
      <c r="F2352" s="130" t="s">
        <v>514</v>
      </c>
      <c r="G2352" s="130" t="s">
        <v>2911</v>
      </c>
      <c r="H2352" s="130" t="s">
        <v>2912</v>
      </c>
      <c r="I2352" s="130" t="s">
        <v>381</v>
      </c>
    </row>
    <row r="2353" spans="1:10" x14ac:dyDescent="0.15">
      <c r="A2353" s="130">
        <v>2352</v>
      </c>
      <c r="B2353" s="130" t="s">
        <v>3204</v>
      </c>
      <c r="C2353" s="130" t="s">
        <v>17612</v>
      </c>
      <c r="D2353" s="130" t="str">
        <f>VLOOKUP(B2353,managelist_20211101!$B$3:$C$10442,2,FALSE)</f>
        <v>人手での計時・記録、集計作業</v>
      </c>
      <c r="E2353" s="130" t="s">
        <v>11</v>
      </c>
      <c r="F2353" s="130" t="s">
        <v>390</v>
      </c>
      <c r="G2353" s="130" t="s">
        <v>390</v>
      </c>
      <c r="H2353" s="130" t="s">
        <v>150</v>
      </c>
      <c r="I2353" s="130" t="s">
        <v>381</v>
      </c>
    </row>
    <row r="2354" spans="1:10" x14ac:dyDescent="0.15">
      <c r="A2354" s="130">
        <v>2353</v>
      </c>
      <c r="B2354" s="130" t="s">
        <v>1356</v>
      </c>
      <c r="C2354" s="130" t="s">
        <v>814</v>
      </c>
      <c r="D2354" s="130" t="str">
        <f>VLOOKUP(B2354,managelist_20211101!$B$3:$C$10442,2,FALSE)</f>
        <v>一般養生(散水)</v>
      </c>
      <c r="E2354" s="130" t="s">
        <v>11</v>
      </c>
      <c r="F2354" s="130" t="s">
        <v>11</v>
      </c>
      <c r="G2354" s="130" t="s">
        <v>410</v>
      </c>
      <c r="I2354" s="130" t="s">
        <v>381</v>
      </c>
    </row>
    <row r="2355" spans="1:10" x14ac:dyDescent="0.15">
      <c r="A2355" s="130">
        <v>2354</v>
      </c>
      <c r="B2355" s="130" t="s">
        <v>1355</v>
      </c>
      <c r="C2355" s="130" t="s">
        <v>813</v>
      </c>
      <c r="D2355" s="130" t="str">
        <f>VLOOKUP(B2355,managelist_20211101!$B$3:$C$10442,2,FALSE)</f>
        <v>足場吊りチェーンのフック外れ止めなし</v>
      </c>
      <c r="E2355" s="130" t="s">
        <v>12</v>
      </c>
      <c r="F2355" s="130" t="s">
        <v>15</v>
      </c>
      <c r="G2355" s="130" t="s">
        <v>2881</v>
      </c>
      <c r="I2355" s="130" t="s">
        <v>381</v>
      </c>
    </row>
    <row r="2356" spans="1:10" x14ac:dyDescent="0.15">
      <c r="A2356" s="130">
        <v>2355</v>
      </c>
      <c r="B2356" s="130" t="s">
        <v>1623</v>
      </c>
      <c r="C2356" s="130" t="s">
        <v>1059</v>
      </c>
      <c r="D2356" s="130" t="str">
        <f>VLOOKUP(B2356,managelist_20211101!$B$3:$C$10442,2,FALSE)</f>
        <v>裸PC鋼より線+保護管(ポリエチレン管)+セメントグラウト注入工法</v>
      </c>
      <c r="E2356" s="130" t="s">
        <v>466</v>
      </c>
      <c r="F2356" s="130" t="s">
        <v>555</v>
      </c>
      <c r="G2356" s="130" t="s">
        <v>2864</v>
      </c>
      <c r="I2356" s="130" t="s">
        <v>381</v>
      </c>
    </row>
    <row r="2357" spans="1:10" x14ac:dyDescent="0.15">
      <c r="A2357" s="130">
        <v>2356</v>
      </c>
      <c r="B2357" s="130" t="s">
        <v>1487</v>
      </c>
      <c r="C2357" s="130" t="s">
        <v>923</v>
      </c>
      <c r="D2357" s="130" t="str">
        <f>VLOOKUP(B2357,managelist_20211101!$B$3:$C$10442,2,FALSE)</f>
        <v>車外作業で装着格納するジブを搭載した移動式クレーン</v>
      </c>
      <c r="E2357" s="130" t="s">
        <v>495</v>
      </c>
      <c r="F2357" s="130" t="s">
        <v>150</v>
      </c>
      <c r="I2357" s="130" t="s">
        <v>381</v>
      </c>
    </row>
    <row r="2358" spans="1:10" x14ac:dyDescent="0.15">
      <c r="A2358" s="130">
        <v>2357</v>
      </c>
      <c r="B2358" s="130" t="s">
        <v>1354</v>
      </c>
      <c r="C2358" s="130" t="s">
        <v>812</v>
      </c>
      <c r="D2358" s="130" t="str">
        <f>VLOOKUP(B2358,managelist_20211101!$B$3:$C$10442,2,FALSE)</f>
        <v>チッピング(はつり)処理</v>
      </c>
      <c r="E2358" s="130" t="s">
        <v>11</v>
      </c>
      <c r="F2358" s="130" t="s">
        <v>11</v>
      </c>
      <c r="G2358" s="130" t="s">
        <v>150</v>
      </c>
      <c r="I2358" s="130" t="s">
        <v>381</v>
      </c>
    </row>
    <row r="2359" spans="1:10" x14ac:dyDescent="0.15">
      <c r="A2359" s="130">
        <v>2358</v>
      </c>
      <c r="B2359" s="130" t="s">
        <v>1486</v>
      </c>
      <c r="C2359" s="130" t="s">
        <v>922</v>
      </c>
      <c r="D2359" s="130" t="str">
        <f>VLOOKUP(B2359,managelist_20211101!$B$3:$C$10442,2,FALSE)</f>
        <v>レバー操作量のみで油圧制御を行う従来の油圧ショベル</v>
      </c>
      <c r="E2359" s="130" t="s">
        <v>380</v>
      </c>
      <c r="F2359" s="130" t="s">
        <v>380</v>
      </c>
      <c r="G2359" s="130" t="s">
        <v>2849</v>
      </c>
      <c r="I2359" s="130" t="s">
        <v>381</v>
      </c>
    </row>
    <row r="2360" spans="1:10" x14ac:dyDescent="0.15">
      <c r="A2360" s="130">
        <v>2359</v>
      </c>
      <c r="B2360" s="130" t="s">
        <v>1485</v>
      </c>
      <c r="C2360" s="130" t="s">
        <v>921</v>
      </c>
      <c r="D2360" s="130" t="str">
        <f>VLOOKUP(B2360,managelist_20211101!$B$3:$C$10442,2,FALSE)</f>
        <v>ガス圧接継手</v>
      </c>
      <c r="E2360" s="130" t="s">
        <v>11</v>
      </c>
      <c r="F2360" s="130" t="s">
        <v>11</v>
      </c>
      <c r="G2360" s="130" t="s">
        <v>124</v>
      </c>
      <c r="H2360" s="130" t="s">
        <v>124</v>
      </c>
      <c r="I2360" s="130" t="s">
        <v>381</v>
      </c>
    </row>
    <row r="2361" spans="1:10" x14ac:dyDescent="0.15">
      <c r="A2361" s="130">
        <v>2360</v>
      </c>
      <c r="B2361" s="130" t="s">
        <v>3205</v>
      </c>
      <c r="C2361" s="130" t="s">
        <v>22027</v>
      </c>
      <c r="D2361" s="130" t="e">
        <f>VLOOKUP(B2361,managelist_20211101!$B$3:$C$10442,2,FALSE)</f>
        <v>#N/A</v>
      </c>
      <c r="E2361" s="130" t="s">
        <v>57</v>
      </c>
      <c r="F2361" s="130" t="s">
        <v>2907</v>
      </c>
      <c r="G2361" s="130" t="s">
        <v>46</v>
      </c>
      <c r="I2361" s="130" t="s">
        <v>381</v>
      </c>
    </row>
    <row r="2362" spans="1:10" x14ac:dyDescent="0.15">
      <c r="A2362" s="130">
        <v>2361</v>
      </c>
      <c r="B2362" s="130" t="s">
        <v>3206</v>
      </c>
      <c r="C2362" s="130" t="s">
        <v>21302</v>
      </c>
      <c r="D2362" s="130" t="str">
        <f>VLOOKUP(B2362,managelist_20211101!$B$3:$C$10442,2,FALSE)</f>
        <v>地質調査、岩盤ボーリング(オールコアボーリング、孔径86mm、深度50m以下)</v>
      </c>
      <c r="E2362" s="130" t="s">
        <v>127</v>
      </c>
      <c r="F2362" s="130" t="s">
        <v>129</v>
      </c>
      <c r="G2362" s="130" t="s">
        <v>2899</v>
      </c>
      <c r="I2362" s="130" t="s">
        <v>381</v>
      </c>
    </row>
    <row r="2363" spans="1:10" x14ac:dyDescent="0.15">
      <c r="A2363" s="130">
        <v>2362</v>
      </c>
      <c r="B2363" s="130" t="s">
        <v>3207</v>
      </c>
      <c r="C2363" s="130" t="s">
        <v>15670</v>
      </c>
      <c r="D2363" s="130" t="str">
        <f>VLOOKUP(B2363,managelist_20211101!$B$3:$C$10442,2,FALSE)</f>
        <v>ジオテキスタイルを用いた補強土壁工法</v>
      </c>
      <c r="E2363" s="130" t="s">
        <v>382</v>
      </c>
      <c r="F2363" s="130" t="s">
        <v>2</v>
      </c>
      <c r="G2363" s="130" t="s">
        <v>383</v>
      </c>
      <c r="H2363" s="130" t="s">
        <v>150</v>
      </c>
      <c r="J2363" s="130" t="s">
        <v>381</v>
      </c>
    </row>
    <row r="2364" spans="1:10" x14ac:dyDescent="0.15">
      <c r="A2364" s="130">
        <v>2363</v>
      </c>
      <c r="B2364" s="130" t="s">
        <v>1484</v>
      </c>
      <c r="C2364" s="130" t="s">
        <v>920</v>
      </c>
      <c r="D2364" s="130" t="str">
        <f>VLOOKUP(B2364,managelist_20211101!$B$3:$C$10442,2,FALSE)</f>
        <v>麻袋(マタイ)と帆布(トラックシート)の2枚掛け</v>
      </c>
      <c r="E2364" s="130" t="s">
        <v>425</v>
      </c>
      <c r="F2364" s="130" t="s">
        <v>427</v>
      </c>
      <c r="G2364" s="130" t="s">
        <v>427</v>
      </c>
      <c r="H2364" s="130" t="s">
        <v>121</v>
      </c>
      <c r="I2364" s="130" t="s">
        <v>381</v>
      </c>
    </row>
    <row r="2365" spans="1:10" x14ac:dyDescent="0.15">
      <c r="A2365" s="130">
        <v>2364</v>
      </c>
      <c r="B2365" s="130" t="s">
        <v>3208</v>
      </c>
      <c r="C2365" s="130" t="s">
        <v>732</v>
      </c>
      <c r="D2365" s="130" t="str">
        <f>VLOOKUP(B2365,managelist_20211101!$B$3:$C$10442,2,FALSE)</f>
        <v>パイプ吊足場</v>
      </c>
      <c r="E2365" s="130" t="s">
        <v>197</v>
      </c>
      <c r="F2365" s="130" t="s">
        <v>200</v>
      </c>
      <c r="G2365" s="130" t="s">
        <v>12214</v>
      </c>
      <c r="I2365" s="130" t="s">
        <v>381</v>
      </c>
    </row>
    <row r="2366" spans="1:10" x14ac:dyDescent="0.15">
      <c r="A2366" s="130">
        <v>2365</v>
      </c>
      <c r="B2366" s="130" t="s">
        <v>3209</v>
      </c>
      <c r="C2366" s="130" t="s">
        <v>15663</v>
      </c>
      <c r="D2366" s="130" t="str">
        <f>VLOOKUP(B2366,managelist_20211101!$B$3:$C$10442,2,FALSE)</f>
        <v>親杭横矢板土留工</v>
      </c>
      <c r="E2366" s="130" t="s">
        <v>12</v>
      </c>
      <c r="F2366" s="130" t="s">
        <v>1638</v>
      </c>
      <c r="I2366" s="130" t="s">
        <v>381</v>
      </c>
    </row>
    <row r="2367" spans="1:10" x14ac:dyDescent="0.15">
      <c r="A2367" s="130">
        <v>2366</v>
      </c>
      <c r="B2367" s="130" t="s">
        <v>1273</v>
      </c>
      <c r="C2367" s="130" t="s">
        <v>760</v>
      </c>
      <c r="D2367" s="130" t="str">
        <f>VLOOKUP(B2367,managelist_20211101!$B$3:$C$10442,2,FALSE)</f>
        <v>探査車(7CHアンテナ)による一次調査+ハンディ型地中レーダによるメッシュ調査</v>
      </c>
      <c r="E2367" s="130" t="s">
        <v>127</v>
      </c>
      <c r="F2367" s="130" t="s">
        <v>129</v>
      </c>
      <c r="G2367" s="130" t="s">
        <v>2899</v>
      </c>
      <c r="I2367" s="130" t="s">
        <v>381</v>
      </c>
    </row>
    <row r="2368" spans="1:10" x14ac:dyDescent="0.15">
      <c r="A2368" s="130">
        <v>2367</v>
      </c>
      <c r="B2368" s="130" t="s">
        <v>1483</v>
      </c>
      <c r="C2368" s="130" t="s">
        <v>919</v>
      </c>
      <c r="D2368" s="130" t="str">
        <f>VLOOKUP(B2368,managelist_20211101!$B$3:$C$10442,2,FALSE)</f>
        <v>散水養生を必要とするけい酸塩系含浸材</v>
      </c>
      <c r="E2368" s="130" t="s">
        <v>11</v>
      </c>
      <c r="F2368" s="130" t="s">
        <v>11</v>
      </c>
      <c r="G2368" s="130" t="s">
        <v>150</v>
      </c>
      <c r="I2368" s="130" t="s">
        <v>381</v>
      </c>
    </row>
    <row r="2369" spans="1:10" x14ac:dyDescent="0.15">
      <c r="A2369" s="130">
        <v>2368</v>
      </c>
      <c r="B2369" s="130" t="s">
        <v>1482</v>
      </c>
      <c r="C2369" s="130" t="s">
        <v>918</v>
      </c>
      <c r="D2369" s="130" t="str">
        <f>VLOOKUP(B2369,managelist_20211101!$B$3:$C$10442,2,FALSE)</f>
        <v>ダブルナット</v>
      </c>
      <c r="E2369" s="130" t="s">
        <v>443</v>
      </c>
      <c r="F2369" s="130" t="s">
        <v>444</v>
      </c>
      <c r="G2369" s="130" t="s">
        <v>2893</v>
      </c>
      <c r="I2369" s="130" t="s">
        <v>381</v>
      </c>
    </row>
    <row r="2370" spans="1:10" x14ac:dyDescent="0.15">
      <c r="A2370" s="130">
        <v>2369</v>
      </c>
      <c r="B2370" s="130" t="s">
        <v>1481</v>
      </c>
      <c r="C2370" s="130" t="s">
        <v>917</v>
      </c>
      <c r="D2370" s="130" t="str">
        <f>VLOOKUP(B2370,managelist_20211101!$B$3:$C$10442,2,FALSE)</f>
        <v>ガイダンスシステム未搭載の油圧ショベル</v>
      </c>
      <c r="E2370" s="130" t="s">
        <v>382</v>
      </c>
      <c r="F2370" s="130" t="s">
        <v>166</v>
      </c>
      <c r="G2370" s="130" t="s">
        <v>2892</v>
      </c>
      <c r="I2370" s="130" t="s">
        <v>381</v>
      </c>
    </row>
    <row r="2371" spans="1:10" x14ac:dyDescent="0.15">
      <c r="A2371" s="130">
        <v>2370</v>
      </c>
      <c r="B2371" s="130" t="s">
        <v>1135</v>
      </c>
      <c r="C2371" s="130" t="s">
        <v>633</v>
      </c>
      <c r="D2371" s="130" t="str">
        <f>VLOOKUP(B2371,managelist_20211101!$B$3:$C$10442,2,FALSE)</f>
        <v>水性シラン系表面含浸工</v>
      </c>
      <c r="E2371" s="130" t="s">
        <v>11</v>
      </c>
      <c r="F2371" s="130" t="s">
        <v>11</v>
      </c>
      <c r="G2371" s="130" t="s">
        <v>150</v>
      </c>
      <c r="I2371" s="130" t="s">
        <v>381</v>
      </c>
    </row>
    <row r="2372" spans="1:10" x14ac:dyDescent="0.15">
      <c r="A2372" s="130">
        <v>2371</v>
      </c>
      <c r="B2372" s="130" t="s">
        <v>3210</v>
      </c>
      <c r="C2372" s="130" t="s">
        <v>13006</v>
      </c>
      <c r="D2372" s="130" t="str">
        <f>VLOOKUP(B2372,managelist_20211101!$B$3:$C$10442,2,FALSE)</f>
        <v>人力で大ハンマーで叩いて杭を打込む</v>
      </c>
      <c r="E2372" s="130" t="s">
        <v>12</v>
      </c>
      <c r="F2372" s="130" t="s">
        <v>525</v>
      </c>
      <c r="I2372" s="130" t="s">
        <v>381</v>
      </c>
    </row>
    <row r="2373" spans="1:10" x14ac:dyDescent="0.15">
      <c r="A2373" s="130">
        <v>2372</v>
      </c>
      <c r="B2373" s="130" t="s">
        <v>1190</v>
      </c>
      <c r="C2373" s="130" t="s">
        <v>687</v>
      </c>
      <c r="D2373" s="130" t="str">
        <f>VLOOKUP(B2373,managelist_20211101!$B$3:$C$10442,2,FALSE)</f>
        <v>テールアルメ工法(帯鋼補強材)</v>
      </c>
      <c r="E2373" s="130" t="s">
        <v>382</v>
      </c>
      <c r="F2373" s="130" t="s">
        <v>2</v>
      </c>
      <c r="G2373" s="130" t="s">
        <v>383</v>
      </c>
      <c r="H2373" s="130" t="s">
        <v>384</v>
      </c>
      <c r="I2373" s="130" t="s">
        <v>381</v>
      </c>
    </row>
    <row r="2374" spans="1:10" x14ac:dyDescent="0.15">
      <c r="A2374" s="130">
        <v>2373</v>
      </c>
      <c r="B2374" s="130" t="s">
        <v>3211</v>
      </c>
      <c r="C2374" s="130" t="s">
        <v>1004</v>
      </c>
      <c r="D2374" s="130" t="str">
        <f>VLOOKUP(B2374,managelist_20211101!$B$3:$C$10442,2,FALSE)</f>
        <v>再生砂</v>
      </c>
      <c r="E2374" s="130" t="s">
        <v>380</v>
      </c>
      <c r="F2374" s="130" t="s">
        <v>380</v>
      </c>
      <c r="G2374" s="130" t="s">
        <v>2902</v>
      </c>
      <c r="I2374" s="130" t="s">
        <v>381</v>
      </c>
    </row>
    <row r="2375" spans="1:10" x14ac:dyDescent="0.15">
      <c r="A2375" s="130">
        <v>2374</v>
      </c>
      <c r="B2375" s="130" t="s">
        <v>1561</v>
      </c>
      <c r="C2375" s="130" t="s">
        <v>1003</v>
      </c>
      <c r="D2375" s="130" t="str">
        <f>VLOOKUP(B2375,managelist_20211101!$B$3:$C$10442,2,FALSE)</f>
        <v>ホワイトボードによるKY活動</v>
      </c>
      <c r="E2375" s="130" t="s">
        <v>12</v>
      </c>
      <c r="F2375" s="130" t="s">
        <v>150</v>
      </c>
      <c r="I2375" s="130" t="s">
        <v>381</v>
      </c>
    </row>
    <row r="2376" spans="1:10" x14ac:dyDescent="0.15">
      <c r="A2376" s="130">
        <v>2375</v>
      </c>
      <c r="B2376" s="130" t="s">
        <v>3212</v>
      </c>
      <c r="C2376" s="130" t="s">
        <v>20352</v>
      </c>
      <c r="D2376" s="130" t="str">
        <f>VLOOKUP(B2376,managelist_20211101!$B$3:$C$10442,2,FALSE)</f>
        <v>生石灰による改良</v>
      </c>
      <c r="E2376" s="130" t="s">
        <v>380</v>
      </c>
      <c r="F2376" s="130" t="s">
        <v>431</v>
      </c>
      <c r="I2376" s="130" t="s">
        <v>381</v>
      </c>
    </row>
    <row r="2377" spans="1:10" x14ac:dyDescent="0.15">
      <c r="A2377" s="130">
        <v>2376</v>
      </c>
      <c r="B2377" s="130" t="s">
        <v>1134</v>
      </c>
      <c r="C2377" s="130" t="s">
        <v>632</v>
      </c>
      <c r="D2377" s="130" t="str">
        <f>VLOOKUP(B2377,managelist_20211101!$B$3:$C$10442,2,FALSE)</f>
        <v>コンクリート供試体確認版(品質証明シール)</v>
      </c>
      <c r="E2377" s="130" t="s">
        <v>11</v>
      </c>
      <c r="F2377" s="130" t="s">
        <v>390</v>
      </c>
      <c r="G2377" s="130" t="s">
        <v>390</v>
      </c>
      <c r="H2377" s="130" t="s">
        <v>2850</v>
      </c>
      <c r="I2377" s="130" t="s">
        <v>381</v>
      </c>
    </row>
    <row r="2378" spans="1:10" x14ac:dyDescent="0.15">
      <c r="A2378" s="130">
        <v>2377</v>
      </c>
      <c r="B2378" s="130" t="s">
        <v>1480</v>
      </c>
      <c r="C2378" s="130" t="s">
        <v>916</v>
      </c>
      <c r="D2378" s="130" t="str">
        <f>VLOOKUP(B2378,managelist_20211101!$B$3:$C$10442,2,FALSE)</f>
        <v>低騒音型ラフテレーンクレーン</v>
      </c>
      <c r="E2378" s="130" t="s">
        <v>382</v>
      </c>
      <c r="F2378" s="130" t="s">
        <v>150</v>
      </c>
      <c r="I2378" s="130" t="s">
        <v>381</v>
      </c>
      <c r="J2378" s="130" t="s">
        <v>381</v>
      </c>
    </row>
    <row r="2379" spans="1:10" x14ac:dyDescent="0.15">
      <c r="A2379" s="130">
        <v>2378</v>
      </c>
      <c r="B2379" s="130" t="s">
        <v>3213</v>
      </c>
      <c r="C2379" s="130" t="s">
        <v>17598</v>
      </c>
      <c r="D2379" s="130" t="str">
        <f>VLOOKUP(B2379,managelist_20211101!$B$3:$C$10442,2,FALSE)</f>
        <v>固体潤滑剤埋込型無給油軸受</v>
      </c>
      <c r="E2379" s="130" t="s">
        <v>489</v>
      </c>
      <c r="F2379" s="130" t="s">
        <v>490</v>
      </c>
      <c r="G2379" s="130" t="s">
        <v>2871</v>
      </c>
      <c r="I2379" s="130" t="s">
        <v>381</v>
      </c>
    </row>
    <row r="2380" spans="1:10" x14ac:dyDescent="0.15">
      <c r="A2380" s="130">
        <v>2379</v>
      </c>
      <c r="B2380" s="130" t="s">
        <v>3214</v>
      </c>
      <c r="C2380" s="130" t="s">
        <v>21733</v>
      </c>
      <c r="D2380" s="130" t="str">
        <f>VLOOKUP(B2380,managelist_20211101!$B$3:$C$10442,2,FALSE)</f>
        <v>現場打もたれ擁壁</v>
      </c>
      <c r="E2380" s="130" t="s">
        <v>382</v>
      </c>
      <c r="F2380" s="130" t="s">
        <v>2</v>
      </c>
      <c r="G2380" s="130" t="s">
        <v>12028</v>
      </c>
      <c r="I2380" s="130" t="s">
        <v>381</v>
      </c>
    </row>
    <row r="2381" spans="1:10" x14ac:dyDescent="0.15">
      <c r="A2381" s="130">
        <v>2380</v>
      </c>
      <c r="B2381" s="130" t="s">
        <v>1353</v>
      </c>
      <c r="C2381" s="130" t="s">
        <v>811</v>
      </c>
      <c r="D2381" s="130" t="str">
        <f>VLOOKUP(B2381,managelist_20211101!$B$3:$C$10442,2,FALSE)</f>
        <v>砕石(C-40)を用いた盛土内水平排水層</v>
      </c>
      <c r="E2381" s="130" t="s">
        <v>382</v>
      </c>
      <c r="F2381" s="130" t="s">
        <v>331</v>
      </c>
      <c r="G2381" s="130" t="s">
        <v>2829</v>
      </c>
      <c r="H2381" s="130" t="s">
        <v>2830</v>
      </c>
      <c r="I2381" s="130" t="s">
        <v>381</v>
      </c>
    </row>
    <row r="2382" spans="1:10" x14ac:dyDescent="0.15">
      <c r="A2382" s="130">
        <v>2381</v>
      </c>
      <c r="B2382" s="130" t="s">
        <v>1189</v>
      </c>
      <c r="C2382" s="130" t="s">
        <v>686</v>
      </c>
      <c r="D2382" s="130" t="str">
        <f>VLOOKUP(B2382,managelist_20211101!$B$3:$C$10442,2,FALSE)</f>
        <v>工事看板用鉄枠(養生カバー付)</v>
      </c>
      <c r="E2382" s="130" t="s">
        <v>12</v>
      </c>
      <c r="F2382" s="130" t="s">
        <v>14</v>
      </c>
      <c r="I2382" s="130" t="s">
        <v>381</v>
      </c>
    </row>
    <row r="2383" spans="1:10" x14ac:dyDescent="0.15">
      <c r="A2383" s="130">
        <v>2382</v>
      </c>
      <c r="B2383" s="130" t="s">
        <v>3215</v>
      </c>
      <c r="C2383" s="130" t="s">
        <v>13767</v>
      </c>
      <c r="D2383" s="130" t="str">
        <f>VLOOKUP(B2383,managelist_20211101!$B$3:$C$10442,2,FALSE)</f>
        <v>現場打ちコンクリート階段</v>
      </c>
      <c r="E2383" s="130" t="s">
        <v>22</v>
      </c>
      <c r="F2383" s="130" t="s">
        <v>150</v>
      </c>
      <c r="I2383" s="130" t="s">
        <v>381</v>
      </c>
    </row>
    <row r="2384" spans="1:10" x14ac:dyDescent="0.15">
      <c r="A2384" s="130">
        <v>2383</v>
      </c>
      <c r="B2384" s="130" t="s">
        <v>22560</v>
      </c>
      <c r="C2384" s="130" t="s">
        <v>915</v>
      </c>
      <c r="D2384" s="130" t="str">
        <f>VLOOKUP(B2384,managelist_20211101!$B$3:$C$10442,2,FALSE)</f>
        <v>掘削後に目視および超音波厚さ計で行う検査</v>
      </c>
      <c r="E2384" s="130" t="s">
        <v>127</v>
      </c>
      <c r="F2384" s="130" t="s">
        <v>46</v>
      </c>
      <c r="G2384" s="130" t="s">
        <v>413</v>
      </c>
      <c r="I2384" s="130" t="s">
        <v>381</v>
      </c>
    </row>
    <row r="2385" spans="1:11" x14ac:dyDescent="0.15">
      <c r="A2385" s="130">
        <v>2384</v>
      </c>
      <c r="B2385" s="130" t="s">
        <v>22561</v>
      </c>
      <c r="C2385" s="130" t="s">
        <v>810</v>
      </c>
      <c r="D2385" s="130" t="str">
        <f>VLOOKUP(B2385,managelist_20211101!$B$3:$C$10442,2,FALSE)</f>
        <v>道路トンネル定期点検(応急措置含む)</v>
      </c>
      <c r="E2385" s="130" t="s">
        <v>127</v>
      </c>
      <c r="F2385" s="130" t="s">
        <v>46</v>
      </c>
      <c r="G2385" s="130" t="s">
        <v>413</v>
      </c>
      <c r="I2385" s="130" t="s">
        <v>381</v>
      </c>
      <c r="K2385" s="130" t="s">
        <v>381</v>
      </c>
    </row>
    <row r="2386" spans="1:11" x14ac:dyDescent="0.15">
      <c r="A2386" s="130">
        <v>2385</v>
      </c>
      <c r="B2386" s="130" t="s">
        <v>3217</v>
      </c>
      <c r="C2386" s="130" t="s">
        <v>17594</v>
      </c>
      <c r="D2386" s="130" t="str">
        <f>VLOOKUP(B2386,managelist_20211101!$B$3:$C$10442,2,FALSE)</f>
        <v>コンクリート型枠用合板</v>
      </c>
      <c r="E2386" s="130" t="s">
        <v>12</v>
      </c>
      <c r="F2386" s="130" t="s">
        <v>150</v>
      </c>
      <c r="I2386" s="130" t="s">
        <v>381</v>
      </c>
      <c r="K2386" s="130" t="s">
        <v>381</v>
      </c>
    </row>
    <row r="2387" spans="1:11" x14ac:dyDescent="0.15">
      <c r="A2387" s="130">
        <v>2386</v>
      </c>
      <c r="B2387" s="130" t="s">
        <v>3218</v>
      </c>
      <c r="C2387" s="130" t="s">
        <v>15659</v>
      </c>
      <c r="D2387" s="130" t="str">
        <f>VLOOKUP(B2387,managelist_20211101!$B$3:$C$10442,2,FALSE)</f>
        <v>鋼製土留材(切梁、腹起し)</v>
      </c>
      <c r="E2387" s="130" t="s">
        <v>12</v>
      </c>
      <c r="F2387" s="130" t="s">
        <v>13</v>
      </c>
      <c r="G2387" s="130" t="s">
        <v>150</v>
      </c>
      <c r="I2387" s="130" t="s">
        <v>381</v>
      </c>
    </row>
    <row r="2388" spans="1:11" x14ac:dyDescent="0.15">
      <c r="A2388" s="130">
        <v>2387</v>
      </c>
      <c r="B2388" s="130" t="s">
        <v>1477</v>
      </c>
      <c r="C2388" s="130" t="s">
        <v>914</v>
      </c>
      <c r="D2388" s="130" t="str">
        <f>VLOOKUP(B2388,managelist_20211101!$B$3:$C$10442,2,FALSE)</f>
        <v>メタルハライドランプエンジン投光機</v>
      </c>
      <c r="E2388" s="130" t="s">
        <v>12</v>
      </c>
      <c r="F2388" s="130" t="s">
        <v>150</v>
      </c>
      <c r="I2388" s="130" t="s">
        <v>381</v>
      </c>
    </row>
    <row r="2389" spans="1:11" x14ac:dyDescent="0.15">
      <c r="A2389" s="130">
        <v>2388</v>
      </c>
      <c r="B2389" s="130" t="s">
        <v>1560</v>
      </c>
      <c r="C2389" s="130" t="s">
        <v>1002</v>
      </c>
      <c r="D2389" s="130" t="str">
        <f>VLOOKUP(B2389,managelist_20211101!$B$3:$C$10442,2,FALSE)</f>
        <v>土系舗装</v>
      </c>
      <c r="E2389" s="130" t="s">
        <v>425</v>
      </c>
      <c r="F2389" s="130" t="s">
        <v>4</v>
      </c>
      <c r="G2389" s="130" t="s">
        <v>4</v>
      </c>
      <c r="H2389" s="130" t="s">
        <v>2901</v>
      </c>
      <c r="I2389" s="130" t="s">
        <v>381</v>
      </c>
    </row>
    <row r="2390" spans="1:11" x14ac:dyDescent="0.15">
      <c r="A2390" s="130">
        <v>2389</v>
      </c>
      <c r="B2390" s="130" t="s">
        <v>3219</v>
      </c>
      <c r="C2390" s="130" t="s">
        <v>1001</v>
      </c>
      <c r="D2390" s="130" t="str">
        <f>VLOOKUP(B2390,managelist_20211101!$B$3:$C$10442,2,FALSE)</f>
        <v>肩掛け式による機械除草。</v>
      </c>
      <c r="E2390" s="130" t="s">
        <v>197</v>
      </c>
      <c r="F2390" s="130" t="s">
        <v>201</v>
      </c>
      <c r="G2390" s="130" t="s">
        <v>201</v>
      </c>
      <c r="I2390" s="130" t="s">
        <v>381</v>
      </c>
    </row>
    <row r="2391" spans="1:11" x14ac:dyDescent="0.15">
      <c r="A2391" s="130">
        <v>2390</v>
      </c>
      <c r="B2391" s="130" t="s">
        <v>3220</v>
      </c>
      <c r="C2391" s="130" t="s">
        <v>15654</v>
      </c>
      <c r="D2391" s="130" t="str">
        <f>VLOOKUP(B2391,managelist_20211101!$B$3:$C$10442,2,FALSE)</f>
        <v>ストレートアスファルト</v>
      </c>
      <c r="E2391" s="130" t="s">
        <v>425</v>
      </c>
      <c r="F2391" s="130" t="s">
        <v>427</v>
      </c>
      <c r="G2391" s="130" t="s">
        <v>427</v>
      </c>
      <c r="H2391" s="130" t="s">
        <v>150</v>
      </c>
      <c r="I2391" s="130" t="s">
        <v>381</v>
      </c>
    </row>
    <row r="2392" spans="1:11" x14ac:dyDescent="0.15">
      <c r="A2392" s="130">
        <v>2391</v>
      </c>
      <c r="B2392" s="130" t="s">
        <v>3221</v>
      </c>
      <c r="C2392" s="130" t="s">
        <v>913</v>
      </c>
      <c r="D2392" s="130" t="str">
        <f>VLOOKUP(B2392,managelist_20211101!$B$3:$C$10442,2,FALSE)</f>
        <v>測量機により桁の高さを人的に測量する技術</v>
      </c>
      <c r="E2392" s="130" t="s">
        <v>466</v>
      </c>
      <c r="F2392" s="130" t="s">
        <v>390</v>
      </c>
      <c r="G2392" s="130" t="s">
        <v>390</v>
      </c>
      <c r="H2392" s="130" t="s">
        <v>171</v>
      </c>
      <c r="I2392" s="130" t="s">
        <v>381</v>
      </c>
    </row>
    <row r="2393" spans="1:11" x14ac:dyDescent="0.15">
      <c r="A2393" s="130">
        <v>2392</v>
      </c>
      <c r="B2393" s="130" t="s">
        <v>3222</v>
      </c>
      <c r="C2393" s="130" t="s">
        <v>17590</v>
      </c>
      <c r="D2393" s="130" t="str">
        <f>VLOOKUP(B2393,managelist_20211101!$B$3:$C$10442,2,FALSE)</f>
        <v>カットオフ部の外殻鋼管およびコンクリートの剥取・除去</v>
      </c>
      <c r="E2393" s="130" t="s">
        <v>58</v>
      </c>
      <c r="F2393" s="130" t="s">
        <v>543</v>
      </c>
      <c r="G2393" s="130" t="s">
        <v>12072</v>
      </c>
      <c r="I2393" s="130" t="s">
        <v>381</v>
      </c>
    </row>
    <row r="2394" spans="1:11" x14ac:dyDescent="0.15">
      <c r="A2394" s="130">
        <v>2393</v>
      </c>
      <c r="B2394" s="130" t="s">
        <v>1476</v>
      </c>
      <c r="C2394" s="130" t="s">
        <v>912</v>
      </c>
      <c r="D2394" s="130" t="str">
        <f>VLOOKUP(B2394,managelist_20211101!$B$3:$C$10442,2,FALSE)</f>
        <v>塗布型の養生剤</v>
      </c>
      <c r="E2394" s="130" t="s">
        <v>11</v>
      </c>
      <c r="F2394" s="130" t="s">
        <v>11</v>
      </c>
      <c r="G2394" s="130" t="s">
        <v>150</v>
      </c>
      <c r="I2394" s="130" t="s">
        <v>381</v>
      </c>
    </row>
    <row r="2395" spans="1:11" x14ac:dyDescent="0.15">
      <c r="A2395" s="130">
        <v>2394</v>
      </c>
      <c r="B2395" s="130" t="s">
        <v>3223</v>
      </c>
      <c r="C2395" s="130" t="s">
        <v>2424</v>
      </c>
      <c r="D2395" s="130" t="str">
        <f>VLOOKUP(B2395,managelist_20211101!$B$3:$C$10442,2,FALSE)</f>
        <v>一般的なハンドガイド式草刈機</v>
      </c>
      <c r="E2395" s="130" t="s">
        <v>399</v>
      </c>
      <c r="F2395" s="130" t="s">
        <v>1639</v>
      </c>
      <c r="G2395" s="130" t="s">
        <v>2876</v>
      </c>
      <c r="I2395" s="130" t="s">
        <v>381</v>
      </c>
    </row>
    <row r="2396" spans="1:11" x14ac:dyDescent="0.15">
      <c r="A2396" s="130">
        <v>2395</v>
      </c>
      <c r="B2396" s="130" t="s">
        <v>1474</v>
      </c>
      <c r="C2396" s="130" t="s">
        <v>911</v>
      </c>
      <c r="D2396" s="130" t="str">
        <f>VLOOKUP(B2396,managelist_20211101!$B$3:$C$10442,2,FALSE)</f>
        <v>JISの舗装コンクリートを用いたコンクリート舗装工</v>
      </c>
      <c r="E2396" s="130" t="s">
        <v>425</v>
      </c>
      <c r="F2396" s="130" t="s">
        <v>428</v>
      </c>
      <c r="G2396" s="130" t="s">
        <v>428</v>
      </c>
      <c r="H2396" s="130" t="s">
        <v>121</v>
      </c>
      <c r="I2396" s="130" t="s">
        <v>381</v>
      </c>
    </row>
    <row r="2397" spans="1:11" x14ac:dyDescent="0.15">
      <c r="A2397" s="130">
        <v>2396</v>
      </c>
      <c r="B2397" s="130" t="s">
        <v>3224</v>
      </c>
      <c r="C2397" s="130" t="s">
        <v>17585</v>
      </c>
      <c r="D2397" s="130" t="str">
        <f>VLOOKUP(B2397,managelist_20211101!$B$3:$C$10442,2,FALSE)</f>
        <v>場所打杭工(リバースサーキュレーション工)</v>
      </c>
      <c r="E2397" s="130" t="s">
        <v>58</v>
      </c>
      <c r="F2397" s="130" t="s">
        <v>543</v>
      </c>
      <c r="G2397" s="130" t="s">
        <v>2890</v>
      </c>
      <c r="I2397" s="130" t="s">
        <v>381</v>
      </c>
    </row>
    <row r="2398" spans="1:11" x14ac:dyDescent="0.15">
      <c r="A2398" s="130">
        <v>2397</v>
      </c>
      <c r="B2398" s="130" t="s">
        <v>3225</v>
      </c>
      <c r="C2398" s="130" t="s">
        <v>13003</v>
      </c>
      <c r="D2398" s="130" t="str">
        <f>VLOOKUP(B2398,managelist_20211101!$B$3:$C$10442,2,FALSE)</f>
        <v>老朽化モルタル吹付補修工法</v>
      </c>
      <c r="E2398" s="130" t="s">
        <v>382</v>
      </c>
      <c r="F2398" s="130" t="s">
        <v>166</v>
      </c>
      <c r="G2398" s="130" t="s">
        <v>411</v>
      </c>
      <c r="H2398" s="130" t="s">
        <v>412</v>
      </c>
      <c r="I2398" s="130" t="s">
        <v>381</v>
      </c>
    </row>
    <row r="2399" spans="1:11" x14ac:dyDescent="0.15">
      <c r="A2399" s="130">
        <v>2398</v>
      </c>
      <c r="B2399" s="130" t="s">
        <v>3226</v>
      </c>
      <c r="C2399" s="130" t="s">
        <v>12999</v>
      </c>
      <c r="D2399" s="130" t="str">
        <f>VLOOKUP(B2399,managelist_20211101!$B$3:$C$10442,2,FALSE)</f>
        <v>低圧注入工法</v>
      </c>
      <c r="E2399" s="130" t="s">
        <v>11</v>
      </c>
      <c r="F2399" s="130" t="s">
        <v>150</v>
      </c>
      <c r="J2399" s="130" t="s">
        <v>381</v>
      </c>
    </row>
    <row r="2400" spans="1:11" x14ac:dyDescent="0.15">
      <c r="A2400" s="130">
        <v>2399</v>
      </c>
      <c r="B2400" s="130" t="s">
        <v>3227</v>
      </c>
      <c r="C2400" s="130" t="s">
        <v>17579</v>
      </c>
      <c r="D2400" s="130" t="str">
        <f>VLOOKUP(B2400,managelist_20211101!$B$3:$C$10442,2,FALSE)</f>
        <v>AE減水剤</v>
      </c>
      <c r="E2400" s="130" t="s">
        <v>11</v>
      </c>
      <c r="F2400" s="130" t="s">
        <v>11</v>
      </c>
      <c r="G2400" s="130" t="s">
        <v>126</v>
      </c>
      <c r="I2400" s="130" t="s">
        <v>381</v>
      </c>
    </row>
    <row r="2401" spans="1:10" x14ac:dyDescent="0.15">
      <c r="A2401" s="130">
        <v>2400</v>
      </c>
      <c r="B2401" s="130" t="s">
        <v>1352</v>
      </c>
      <c r="C2401" s="130" t="s">
        <v>809</v>
      </c>
      <c r="D2401" s="130" t="str">
        <f>VLOOKUP(B2401,managelist_20211101!$B$3:$C$10442,2,FALSE)</f>
        <v>コンクリートスペーサーハート型</v>
      </c>
      <c r="E2401" s="130" t="s">
        <v>11</v>
      </c>
      <c r="F2401" s="130" t="s">
        <v>11</v>
      </c>
      <c r="G2401" s="130" t="s">
        <v>124</v>
      </c>
      <c r="H2401" s="130" t="s">
        <v>150</v>
      </c>
      <c r="I2401" s="130" t="s">
        <v>381</v>
      </c>
    </row>
    <row r="2402" spans="1:10" x14ac:dyDescent="0.15">
      <c r="A2402" s="130">
        <v>2401</v>
      </c>
      <c r="B2402" s="130" t="s">
        <v>1351</v>
      </c>
      <c r="C2402" s="130" t="s">
        <v>808</v>
      </c>
      <c r="D2402" s="130" t="str">
        <f>VLOOKUP(B2402,managelist_20211101!$B$3:$C$10442,2,FALSE)</f>
        <v>ダブルナット</v>
      </c>
      <c r="E2402" s="130" t="s">
        <v>443</v>
      </c>
      <c r="F2402" s="130" t="s">
        <v>444</v>
      </c>
      <c r="G2402" s="130" t="s">
        <v>2886</v>
      </c>
      <c r="I2402" s="130" t="s">
        <v>381</v>
      </c>
    </row>
    <row r="2403" spans="1:10" x14ac:dyDescent="0.15">
      <c r="A2403" s="130">
        <v>2402</v>
      </c>
      <c r="B2403" s="130" t="s">
        <v>3228</v>
      </c>
      <c r="C2403" s="130" t="s">
        <v>2419</v>
      </c>
      <c r="D2403" s="130" t="str">
        <f>VLOOKUP(B2403,managelist_20211101!$B$3:$C$10442,2,FALSE)</f>
        <v>安全スパイク長靴</v>
      </c>
      <c r="E2403" s="130" t="s">
        <v>399</v>
      </c>
      <c r="F2403" s="130" t="s">
        <v>1639</v>
      </c>
      <c r="G2403" s="130" t="s">
        <v>2876</v>
      </c>
      <c r="I2403" s="130" t="s">
        <v>381</v>
      </c>
    </row>
    <row r="2404" spans="1:10" x14ac:dyDescent="0.15">
      <c r="A2404" s="130">
        <v>2403</v>
      </c>
      <c r="B2404" s="130" t="s">
        <v>3229</v>
      </c>
      <c r="C2404" s="130" t="s">
        <v>910</v>
      </c>
      <c r="D2404" s="130" t="str">
        <f>VLOOKUP(B2404,managelist_20211101!$B$3:$C$10442,2,FALSE)</f>
        <v>床版の仕上り高さを水準測量により目印をつけて対応していた</v>
      </c>
      <c r="E2404" s="130" t="s">
        <v>466</v>
      </c>
      <c r="F2404" s="130" t="s">
        <v>390</v>
      </c>
      <c r="G2404" s="130" t="s">
        <v>390</v>
      </c>
      <c r="H2404" s="130" t="s">
        <v>171</v>
      </c>
      <c r="I2404" s="130" t="s">
        <v>381</v>
      </c>
    </row>
    <row r="2405" spans="1:10" x14ac:dyDescent="0.15">
      <c r="A2405" s="130">
        <v>2404</v>
      </c>
      <c r="B2405" s="130" t="s">
        <v>3230</v>
      </c>
      <c r="C2405" s="130" t="s">
        <v>17575</v>
      </c>
      <c r="D2405" s="130" t="str">
        <f>VLOOKUP(B2405,managelist_20211101!$B$3:$C$10442,2,FALSE)</f>
        <v>排水性舗装工</v>
      </c>
      <c r="E2405" s="130" t="s">
        <v>425</v>
      </c>
      <c r="F2405" s="130" t="s">
        <v>427</v>
      </c>
      <c r="G2405" s="130" t="s">
        <v>123</v>
      </c>
      <c r="H2405" s="130" t="s">
        <v>121</v>
      </c>
      <c r="I2405" s="130" t="s">
        <v>381</v>
      </c>
    </row>
    <row r="2406" spans="1:10" x14ac:dyDescent="0.15">
      <c r="A2406" s="130">
        <v>2405</v>
      </c>
      <c r="B2406" s="130" t="s">
        <v>3231</v>
      </c>
      <c r="C2406" s="130" t="s">
        <v>20341</v>
      </c>
      <c r="D2406" s="130" t="str">
        <f>VLOOKUP(B2406,managelist_20211101!$B$3:$C$10442,2,FALSE)</f>
        <v>工場生産された生育基盤材を使用した植生基材吹付工</v>
      </c>
      <c r="E2406" s="130" t="s">
        <v>382</v>
      </c>
      <c r="F2406" s="130" t="s">
        <v>166</v>
      </c>
      <c r="G2406" s="130" t="s">
        <v>386</v>
      </c>
      <c r="H2406" s="130" t="s">
        <v>387</v>
      </c>
      <c r="I2406" s="130" t="s">
        <v>381</v>
      </c>
    </row>
    <row r="2407" spans="1:10" x14ac:dyDescent="0.15">
      <c r="A2407" s="130">
        <v>2406</v>
      </c>
      <c r="B2407" s="130" t="s">
        <v>3232</v>
      </c>
      <c r="C2407" s="130" t="s">
        <v>17573</v>
      </c>
      <c r="D2407" s="130" t="str">
        <f>VLOOKUP(B2407,managelist_20211101!$B$3:$C$10442,2,FALSE)</f>
        <v>アクリルゴム塗膜工法</v>
      </c>
      <c r="E2407" s="130" t="s">
        <v>11</v>
      </c>
      <c r="F2407" s="130" t="s">
        <v>11</v>
      </c>
      <c r="G2407" s="130" t="s">
        <v>150</v>
      </c>
      <c r="J2407" s="130" t="s">
        <v>381</v>
      </c>
    </row>
    <row r="2408" spans="1:10" x14ac:dyDescent="0.15">
      <c r="A2408" s="130">
        <v>2407</v>
      </c>
      <c r="B2408" s="130" t="s">
        <v>3233</v>
      </c>
      <c r="C2408" s="130" t="s">
        <v>909</v>
      </c>
      <c r="D2408" s="130" t="str">
        <f>VLOOKUP(B2408,managelist_20211101!$B$3:$C$10442,2,FALSE)</f>
        <v>トータルステーションと音響測深機を用いた深浅測量</v>
      </c>
      <c r="E2408" s="130" t="s">
        <v>127</v>
      </c>
      <c r="F2408" s="130" t="s">
        <v>128</v>
      </c>
      <c r="G2408" s="130" t="s">
        <v>150</v>
      </c>
      <c r="I2408" s="130" t="s">
        <v>381</v>
      </c>
    </row>
    <row r="2409" spans="1:10" x14ac:dyDescent="0.15">
      <c r="A2409" s="130">
        <v>2408</v>
      </c>
      <c r="B2409" s="130" t="s">
        <v>2773</v>
      </c>
      <c r="C2409" s="130" t="s">
        <v>2805</v>
      </c>
      <c r="D2409" s="130" t="e">
        <f>VLOOKUP(B2409,managelist_20211101!$B$3:$C$10442,2,FALSE)</f>
        <v>#N/A</v>
      </c>
      <c r="E2409" s="130" t="s">
        <v>57</v>
      </c>
      <c r="F2409" s="130" t="s">
        <v>514</v>
      </c>
      <c r="G2409" s="130" t="s">
        <v>2917</v>
      </c>
      <c r="H2409" s="130" t="s">
        <v>2918</v>
      </c>
      <c r="I2409" s="130" t="s">
        <v>381</v>
      </c>
    </row>
    <row r="2410" spans="1:10" x14ac:dyDescent="0.15">
      <c r="A2410" s="130">
        <v>2409</v>
      </c>
      <c r="B2410" s="130" t="s">
        <v>1472</v>
      </c>
      <c r="C2410" s="130" t="s">
        <v>908</v>
      </c>
      <c r="D2410" s="130" t="str">
        <f>VLOOKUP(B2410,managelist_20211101!$B$3:$C$10442,2,FALSE)</f>
        <v>発動発電機を使用した回転灯</v>
      </c>
      <c r="E2410" s="130" t="s">
        <v>12</v>
      </c>
      <c r="F2410" s="130" t="s">
        <v>150</v>
      </c>
      <c r="I2410" s="130" t="s">
        <v>381</v>
      </c>
    </row>
    <row r="2411" spans="1:10" x14ac:dyDescent="0.15">
      <c r="A2411" s="130">
        <v>2410</v>
      </c>
      <c r="B2411" s="130" t="s">
        <v>1471</v>
      </c>
      <c r="C2411" s="130" t="s">
        <v>907</v>
      </c>
      <c r="D2411" s="130" t="str">
        <f>VLOOKUP(B2411,managelist_20211101!$B$3:$C$10442,2,FALSE)</f>
        <v>添加型乾燥収縮低減剤</v>
      </c>
      <c r="E2411" s="130" t="s">
        <v>11</v>
      </c>
      <c r="F2411" s="130" t="s">
        <v>11</v>
      </c>
      <c r="G2411" s="130" t="s">
        <v>150</v>
      </c>
      <c r="I2411" s="130" t="s">
        <v>381</v>
      </c>
    </row>
    <row r="2412" spans="1:10" x14ac:dyDescent="0.15">
      <c r="A2412" s="130">
        <v>2411</v>
      </c>
      <c r="B2412" s="130" t="s">
        <v>1470</v>
      </c>
      <c r="C2412" s="130" t="s">
        <v>906</v>
      </c>
      <c r="D2412" s="130" t="str">
        <f>VLOOKUP(B2412,managelist_20211101!$B$3:$C$10442,2,FALSE)</f>
        <v>従来の油圧ショベル</v>
      </c>
      <c r="E2412" s="130" t="s">
        <v>380</v>
      </c>
      <c r="F2412" s="130" t="s">
        <v>380</v>
      </c>
      <c r="G2412" s="130" t="s">
        <v>2849</v>
      </c>
      <c r="I2412" s="130" t="s">
        <v>381</v>
      </c>
    </row>
    <row r="2413" spans="1:10" x14ac:dyDescent="0.15">
      <c r="A2413" s="130">
        <v>2412</v>
      </c>
      <c r="B2413" s="130" t="s">
        <v>1250</v>
      </c>
      <c r="C2413" s="130" t="s">
        <v>731</v>
      </c>
      <c r="D2413" s="130" t="str">
        <f>VLOOKUP(B2413,managelist_20211101!$B$3:$C$10442,2,FALSE)</f>
        <v>人力除雪</v>
      </c>
      <c r="E2413" s="130" t="s">
        <v>380</v>
      </c>
      <c r="F2413" s="130" t="s">
        <v>380</v>
      </c>
      <c r="G2413" s="130" t="s">
        <v>150</v>
      </c>
      <c r="I2413" s="130" t="s">
        <v>381</v>
      </c>
    </row>
    <row r="2414" spans="1:10" x14ac:dyDescent="0.15">
      <c r="A2414" s="130">
        <v>2413</v>
      </c>
      <c r="B2414" s="130" t="s">
        <v>3234</v>
      </c>
      <c r="C2414" s="130" t="s">
        <v>17569</v>
      </c>
      <c r="D2414" s="130" t="str">
        <f>VLOOKUP(B2414,managelist_20211101!$B$3:$C$10442,2,FALSE)</f>
        <v>現地プラントで混合し製造するエアモルタル</v>
      </c>
      <c r="E2414" s="130" t="s">
        <v>197</v>
      </c>
      <c r="F2414" s="130" t="s">
        <v>150</v>
      </c>
      <c r="I2414" s="130" t="s">
        <v>381</v>
      </c>
    </row>
    <row r="2415" spans="1:10" x14ac:dyDescent="0.15">
      <c r="A2415" s="130">
        <v>2414</v>
      </c>
      <c r="B2415" s="130" t="s">
        <v>3235</v>
      </c>
      <c r="C2415" s="130" t="s">
        <v>1058</v>
      </c>
      <c r="D2415" s="130" t="str">
        <f>VLOOKUP(B2415,managelist_20211101!$B$3:$C$10442,2,FALSE)</f>
        <v>裸PC鋼より線+保護管(ポリエチレン管)+セメントグラウト注入工法</v>
      </c>
      <c r="E2415" s="130" t="s">
        <v>466</v>
      </c>
      <c r="F2415" s="130" t="s">
        <v>555</v>
      </c>
      <c r="G2415" s="130" t="s">
        <v>2864</v>
      </c>
      <c r="I2415" s="130" t="s">
        <v>381</v>
      </c>
    </row>
    <row r="2416" spans="1:10" x14ac:dyDescent="0.15">
      <c r="A2416" s="130">
        <v>2415</v>
      </c>
      <c r="B2416" s="130" t="s">
        <v>1469</v>
      </c>
      <c r="C2416" s="130" t="s">
        <v>905</v>
      </c>
      <c r="D2416" s="130" t="str">
        <f>VLOOKUP(B2416,managelist_20211101!$B$3:$C$10442,2,FALSE)</f>
        <v>丁張、補助員および油圧ショベルによる法面整形工</v>
      </c>
      <c r="E2416" s="130" t="s">
        <v>382</v>
      </c>
      <c r="F2416" s="130" t="s">
        <v>166</v>
      </c>
      <c r="G2416" s="130" t="s">
        <v>2892</v>
      </c>
      <c r="I2416" s="130" t="s">
        <v>381</v>
      </c>
    </row>
    <row r="2417" spans="1:9" x14ac:dyDescent="0.15">
      <c r="A2417" s="130">
        <v>2416</v>
      </c>
      <c r="B2417" s="130" t="s">
        <v>22562</v>
      </c>
      <c r="C2417" s="130" t="s">
        <v>904</v>
      </c>
      <c r="D2417" s="130" t="str">
        <f>VLOOKUP(B2417,managelist_20211101!$B$3:$C$10442,2,FALSE)</f>
        <v>トータルステーションを利用した地形測量</v>
      </c>
      <c r="E2417" s="130" t="s">
        <v>127</v>
      </c>
      <c r="F2417" s="130" t="s">
        <v>128</v>
      </c>
      <c r="G2417" s="130" t="s">
        <v>448</v>
      </c>
      <c r="I2417" s="130" t="s">
        <v>381</v>
      </c>
    </row>
    <row r="2418" spans="1:9" x14ac:dyDescent="0.15">
      <c r="A2418" s="130">
        <v>2417</v>
      </c>
      <c r="B2418" s="130" t="s">
        <v>1467</v>
      </c>
      <c r="C2418" s="130" t="s">
        <v>903</v>
      </c>
      <c r="D2418" s="130" t="str">
        <f>VLOOKUP(B2418,managelist_20211101!$B$3:$C$10442,2,FALSE)</f>
        <v>監視員の目視</v>
      </c>
      <c r="E2418" s="130" t="s">
        <v>382</v>
      </c>
      <c r="F2418" s="130" t="s">
        <v>150</v>
      </c>
      <c r="I2418" s="130" t="s">
        <v>381</v>
      </c>
    </row>
    <row r="2419" spans="1:9" x14ac:dyDescent="0.15">
      <c r="A2419" s="130">
        <v>2418</v>
      </c>
      <c r="B2419" s="130" t="s">
        <v>3236</v>
      </c>
      <c r="C2419" s="130" t="s">
        <v>22028</v>
      </c>
      <c r="D2419" s="130" t="e">
        <f>VLOOKUP(B2419,managelist_20211101!$B$3:$C$10442,2,FALSE)</f>
        <v>#N/A</v>
      </c>
      <c r="E2419" s="130" t="s">
        <v>57</v>
      </c>
      <c r="F2419" s="130" t="s">
        <v>533</v>
      </c>
      <c r="G2419" s="130" t="s">
        <v>533</v>
      </c>
      <c r="I2419" s="130" t="s">
        <v>381</v>
      </c>
    </row>
    <row r="2420" spans="1:9" x14ac:dyDescent="0.15">
      <c r="A2420" s="130">
        <v>2419</v>
      </c>
      <c r="B2420" s="130" t="s">
        <v>2775</v>
      </c>
      <c r="C2420" s="130" t="s">
        <v>2807</v>
      </c>
      <c r="D2420" s="130" t="e">
        <f>VLOOKUP(B2420,managelist_20211101!$B$3:$C$10442,2,FALSE)</f>
        <v>#N/A</v>
      </c>
      <c r="E2420" s="130" t="s">
        <v>57</v>
      </c>
      <c r="F2420" s="130" t="s">
        <v>533</v>
      </c>
      <c r="G2420" s="130" t="s">
        <v>533</v>
      </c>
      <c r="I2420" s="130" t="s">
        <v>381</v>
      </c>
    </row>
    <row r="2421" spans="1:9" x14ac:dyDescent="0.15">
      <c r="A2421" s="130">
        <v>2420</v>
      </c>
      <c r="B2421" s="130" t="s">
        <v>3237</v>
      </c>
      <c r="C2421" s="130" t="s">
        <v>21294</v>
      </c>
      <c r="D2421" s="130" t="str">
        <f>VLOOKUP(B2421,managelist_20211101!$B$3:$C$10442,2,FALSE)</f>
        <v>等高線図(数値図化レベル2500)</v>
      </c>
      <c r="E2421" s="130" t="s">
        <v>127</v>
      </c>
      <c r="F2421" s="130" t="s">
        <v>128</v>
      </c>
      <c r="G2421" s="130" t="s">
        <v>150</v>
      </c>
      <c r="I2421" s="130" t="s">
        <v>381</v>
      </c>
    </row>
    <row r="2422" spans="1:9" x14ac:dyDescent="0.15">
      <c r="A2422" s="130">
        <v>2421</v>
      </c>
      <c r="B2422" s="130" t="s">
        <v>3238</v>
      </c>
      <c r="C2422" s="130" t="s">
        <v>685</v>
      </c>
      <c r="D2422" s="130" t="str">
        <f>VLOOKUP(B2422,managelist_20211101!$B$3:$C$10442,2,FALSE)</f>
        <v>高圧洗浄機</v>
      </c>
      <c r="E2422" s="130" t="s">
        <v>12</v>
      </c>
      <c r="F2422" s="130" t="s">
        <v>447</v>
      </c>
      <c r="I2422" s="130" t="s">
        <v>381</v>
      </c>
    </row>
    <row r="2423" spans="1:9" x14ac:dyDescent="0.15">
      <c r="A2423" s="130">
        <v>2422</v>
      </c>
      <c r="B2423" s="130" t="s">
        <v>3239</v>
      </c>
      <c r="C2423" s="130" t="s">
        <v>21293</v>
      </c>
      <c r="D2423" s="130" t="str">
        <f>VLOOKUP(B2423,managelist_20211101!$B$3:$C$10442,2,FALSE)</f>
        <v>油圧式ロータリーパーカッション</v>
      </c>
      <c r="E2423" s="130" t="s">
        <v>382</v>
      </c>
      <c r="F2423" s="130" t="s">
        <v>78</v>
      </c>
      <c r="G2423" s="130" t="s">
        <v>2875</v>
      </c>
      <c r="I2423" s="130" t="s">
        <v>381</v>
      </c>
    </row>
    <row r="2424" spans="1:9" x14ac:dyDescent="0.15">
      <c r="A2424" s="130">
        <v>2423</v>
      </c>
      <c r="B2424" s="130" t="s">
        <v>1272</v>
      </c>
      <c r="C2424" s="130" t="s">
        <v>759</v>
      </c>
      <c r="D2424" s="130" t="str">
        <f>VLOOKUP(B2424,managelist_20211101!$B$3:$C$10442,2,FALSE)</f>
        <v>PK-4</v>
      </c>
      <c r="E2424" s="130" t="s">
        <v>425</v>
      </c>
      <c r="F2424" s="130" t="s">
        <v>427</v>
      </c>
      <c r="G2424" s="130" t="s">
        <v>427</v>
      </c>
      <c r="H2424" s="130" t="s">
        <v>121</v>
      </c>
      <c r="I2424" s="130" t="s">
        <v>381</v>
      </c>
    </row>
    <row r="2425" spans="1:9" x14ac:dyDescent="0.15">
      <c r="A2425" s="130">
        <v>2424</v>
      </c>
      <c r="B2425" s="130" t="s">
        <v>3240</v>
      </c>
      <c r="C2425" s="130" t="s">
        <v>13762</v>
      </c>
      <c r="D2425" s="130" t="str">
        <f>VLOOKUP(B2425,managelist_20211101!$B$3:$C$10442,2,FALSE)</f>
        <v>プレキャスト張り出し歩道</v>
      </c>
      <c r="E2425" s="130" t="s">
        <v>443</v>
      </c>
      <c r="F2425" s="130" t="s">
        <v>12110</v>
      </c>
      <c r="I2425" s="130" t="s">
        <v>381</v>
      </c>
    </row>
    <row r="2426" spans="1:9" x14ac:dyDescent="0.15">
      <c r="A2426" s="130">
        <v>2425</v>
      </c>
      <c r="B2426" s="130" t="s">
        <v>3241</v>
      </c>
      <c r="C2426" s="130" t="s">
        <v>17565</v>
      </c>
      <c r="D2426" s="130" t="str">
        <f>VLOOKUP(B2426,managelist_20211101!$B$3:$C$10442,2,FALSE)</f>
        <v>ラバーコーンによる作業範囲の明示と監視員の配置</v>
      </c>
      <c r="E2426" s="130" t="s">
        <v>380</v>
      </c>
      <c r="F2426" s="130" t="s">
        <v>380</v>
      </c>
      <c r="G2426" s="130" t="s">
        <v>2849</v>
      </c>
      <c r="I2426" s="130" t="s">
        <v>381</v>
      </c>
    </row>
    <row r="2427" spans="1:9" x14ac:dyDescent="0.15">
      <c r="A2427" s="130">
        <v>2426</v>
      </c>
      <c r="B2427" s="130" t="s">
        <v>3242</v>
      </c>
      <c r="C2427" s="130" t="s">
        <v>17562</v>
      </c>
      <c r="D2427" s="130" t="str">
        <f>VLOOKUP(B2427,managelist_20211101!$B$3:$C$10442,2,FALSE)</f>
        <v>礫(石)による礫間接触酸化法</v>
      </c>
      <c r="E2427" s="130" t="s">
        <v>72</v>
      </c>
      <c r="F2427" s="130" t="s">
        <v>74</v>
      </c>
      <c r="I2427" s="130" t="s">
        <v>381</v>
      </c>
    </row>
    <row r="2428" spans="1:9" x14ac:dyDescent="0.15">
      <c r="A2428" s="130">
        <v>2427</v>
      </c>
      <c r="B2428" s="130" t="s">
        <v>3243</v>
      </c>
      <c r="C2428" s="130" t="s">
        <v>17560</v>
      </c>
      <c r="D2428" s="130" t="str">
        <f>VLOOKUP(B2428,managelist_20211101!$B$3:$C$10442,2,FALSE)</f>
        <v>円形車線分離標</v>
      </c>
      <c r="E2428" s="130" t="s">
        <v>443</v>
      </c>
      <c r="F2428" s="130" t="s">
        <v>185</v>
      </c>
      <c r="I2428" s="130" t="s">
        <v>381</v>
      </c>
    </row>
    <row r="2429" spans="1:9" x14ac:dyDescent="0.15">
      <c r="A2429" s="130">
        <v>2428</v>
      </c>
      <c r="B2429" s="130" t="s">
        <v>1466</v>
      </c>
      <c r="C2429" s="130" t="s">
        <v>902</v>
      </c>
      <c r="D2429" s="130" t="str">
        <f>VLOOKUP(B2429,managelist_20211101!$B$3:$C$10442,2,FALSE)</f>
        <v>照明を取り付けたA型看板</v>
      </c>
      <c r="E2429" s="130" t="s">
        <v>382</v>
      </c>
      <c r="F2429" s="130" t="s">
        <v>150</v>
      </c>
      <c r="I2429" s="130" t="s">
        <v>381</v>
      </c>
    </row>
    <row r="2430" spans="1:9" x14ac:dyDescent="0.15">
      <c r="A2430" s="130">
        <v>2429</v>
      </c>
      <c r="B2430" s="130" t="s">
        <v>1188</v>
      </c>
      <c r="C2430" s="130" t="s">
        <v>684</v>
      </c>
      <c r="D2430" s="130" t="str">
        <f>VLOOKUP(B2430,managelist_20211101!$B$3:$C$10442,2,FALSE)</f>
        <v>クローラ型油圧ショベル</v>
      </c>
      <c r="E2430" s="130" t="s">
        <v>380</v>
      </c>
      <c r="F2430" s="130" t="s">
        <v>380</v>
      </c>
      <c r="G2430" s="130" t="s">
        <v>2849</v>
      </c>
      <c r="I2430" s="130" t="s">
        <v>381</v>
      </c>
    </row>
    <row r="2431" spans="1:9" x14ac:dyDescent="0.15">
      <c r="A2431" s="130">
        <v>2430</v>
      </c>
      <c r="B2431" s="130" t="s">
        <v>3244</v>
      </c>
      <c r="C2431" s="130" t="s">
        <v>1024</v>
      </c>
      <c r="D2431" s="130" t="str">
        <f>VLOOKUP(B2431,managelist_20211101!$B$3:$C$10442,2,FALSE)</f>
        <v>高圧洗浄機を使った人力によるタイヤ洗浄</v>
      </c>
      <c r="E2431" s="130" t="s">
        <v>12</v>
      </c>
      <c r="F2431" s="130" t="s">
        <v>447</v>
      </c>
      <c r="I2431" s="130" t="s">
        <v>381</v>
      </c>
    </row>
    <row r="2432" spans="1:9" x14ac:dyDescent="0.15">
      <c r="A2432" s="130">
        <v>2431</v>
      </c>
      <c r="B2432" s="130" t="s">
        <v>1249</v>
      </c>
      <c r="C2432" s="130" t="s">
        <v>730</v>
      </c>
      <c r="D2432" s="130" t="str">
        <f>VLOOKUP(B2432,managelist_20211101!$B$3:$C$10442,2,FALSE)</f>
        <v>表面被覆工法</v>
      </c>
      <c r="E2432" s="130" t="s">
        <v>11</v>
      </c>
      <c r="F2432" s="130" t="s">
        <v>150</v>
      </c>
      <c r="I2432" s="130" t="s">
        <v>381</v>
      </c>
    </row>
    <row r="2433" spans="1:11" x14ac:dyDescent="0.15">
      <c r="A2433" s="130">
        <v>2432</v>
      </c>
      <c r="B2433" s="130" t="s">
        <v>1248</v>
      </c>
      <c r="C2433" s="130" t="s">
        <v>729</v>
      </c>
      <c r="D2433" s="130" t="str">
        <f>VLOOKUP(B2433,managelist_20211101!$B$3:$C$10442,2,FALSE)</f>
        <v>吊り足場</v>
      </c>
      <c r="E2433" s="130" t="s">
        <v>12</v>
      </c>
      <c r="F2433" s="130" t="s">
        <v>15</v>
      </c>
      <c r="G2433" s="130" t="s">
        <v>2881</v>
      </c>
      <c r="I2433" s="130" t="s">
        <v>381</v>
      </c>
    </row>
    <row r="2434" spans="1:11" x14ac:dyDescent="0.15">
      <c r="A2434" s="130">
        <v>2433</v>
      </c>
      <c r="B2434" s="130" t="s">
        <v>1465</v>
      </c>
      <c r="C2434" s="130" t="s">
        <v>901</v>
      </c>
      <c r="D2434" s="130" t="str">
        <f>VLOOKUP(B2434,managelist_20211101!$B$3:$C$10442,2,FALSE)</f>
        <v>排水性舗装</v>
      </c>
      <c r="E2434" s="130" t="s">
        <v>425</v>
      </c>
      <c r="F2434" s="130" t="s">
        <v>427</v>
      </c>
      <c r="G2434" s="130" t="s">
        <v>123</v>
      </c>
      <c r="H2434" s="130" t="s">
        <v>121</v>
      </c>
      <c r="I2434" s="130" t="s">
        <v>381</v>
      </c>
    </row>
    <row r="2435" spans="1:11" x14ac:dyDescent="0.15">
      <c r="A2435" s="130">
        <v>2434</v>
      </c>
      <c r="B2435" s="130" t="s">
        <v>3245</v>
      </c>
      <c r="C2435" s="130" t="s">
        <v>900</v>
      </c>
      <c r="D2435" s="130" t="str">
        <f>VLOOKUP(B2435,managelist_20211101!$B$3:$C$10442,2,FALSE)</f>
        <v>1液性のけい酸塩系表面含浸材</v>
      </c>
      <c r="E2435" s="130" t="s">
        <v>197</v>
      </c>
      <c r="F2435" s="130" t="s">
        <v>200</v>
      </c>
      <c r="G2435" s="130" t="s">
        <v>2851</v>
      </c>
      <c r="I2435" s="130" t="s">
        <v>381</v>
      </c>
      <c r="K2435" s="130" t="s">
        <v>381</v>
      </c>
    </row>
    <row r="2436" spans="1:11" x14ac:dyDescent="0.15">
      <c r="A2436" s="130">
        <v>2435</v>
      </c>
      <c r="B2436" s="130" t="s">
        <v>1585</v>
      </c>
      <c r="C2436" s="130" t="s">
        <v>1023</v>
      </c>
      <c r="D2436" s="130" t="str">
        <f>VLOOKUP(B2436,managelist_20211101!$B$3:$C$10442,2,FALSE)</f>
        <v>トランシットによる精度管理</v>
      </c>
      <c r="E2436" s="130" t="s">
        <v>58</v>
      </c>
      <c r="F2436" s="130" t="s">
        <v>543</v>
      </c>
      <c r="G2436" s="130" t="s">
        <v>390</v>
      </c>
      <c r="H2436" s="130" t="s">
        <v>171</v>
      </c>
      <c r="I2436" s="130" t="s">
        <v>381</v>
      </c>
    </row>
    <row r="2437" spans="1:11" x14ac:dyDescent="0.15">
      <c r="A2437" s="130">
        <v>2436</v>
      </c>
      <c r="B2437" s="130" t="s">
        <v>1464</v>
      </c>
      <c r="C2437" s="130" t="s">
        <v>899</v>
      </c>
      <c r="D2437" s="130" t="str">
        <f>VLOOKUP(B2437,managelist_20211101!$B$3:$C$10442,2,FALSE)</f>
        <v>カラーコーンによる作業範囲の明示と監視員配置</v>
      </c>
      <c r="E2437" s="130" t="s">
        <v>342</v>
      </c>
      <c r="F2437" s="130" t="s">
        <v>390</v>
      </c>
      <c r="G2437" s="130" t="s">
        <v>390</v>
      </c>
      <c r="H2437" s="130" t="s">
        <v>150</v>
      </c>
      <c r="I2437" s="130" t="s">
        <v>381</v>
      </c>
    </row>
    <row r="2438" spans="1:11" x14ac:dyDescent="0.15">
      <c r="A2438" s="130">
        <v>2437</v>
      </c>
      <c r="B2438" s="130" t="s">
        <v>3246</v>
      </c>
      <c r="C2438" s="130" t="s">
        <v>2421</v>
      </c>
      <c r="D2438" s="130" t="str">
        <f>VLOOKUP(B2438,managelist_20211101!$B$3:$C$10442,2,FALSE)</f>
        <v>普通ポルトランドセメントを用いたコンクリート</v>
      </c>
      <c r="E2438" s="130" t="s">
        <v>11</v>
      </c>
      <c r="F2438" s="130" t="s">
        <v>11</v>
      </c>
      <c r="G2438" s="130" t="s">
        <v>126</v>
      </c>
      <c r="I2438" s="130" t="s">
        <v>381</v>
      </c>
    </row>
    <row r="2439" spans="1:11" x14ac:dyDescent="0.15">
      <c r="A2439" s="130">
        <v>2438</v>
      </c>
      <c r="B2439" s="130" t="s">
        <v>1133</v>
      </c>
      <c r="C2439" s="130" t="s">
        <v>631</v>
      </c>
      <c r="D2439" s="130" t="str">
        <f>VLOOKUP(B2439,managelist_20211101!$B$3:$C$10442,2,FALSE)</f>
        <v>開先・ビード外観のゲージによる測定</v>
      </c>
      <c r="E2439" s="130" t="s">
        <v>495</v>
      </c>
      <c r="F2439" s="130" t="s">
        <v>499</v>
      </c>
      <c r="I2439" s="130" t="s">
        <v>381</v>
      </c>
    </row>
    <row r="2440" spans="1:11" x14ac:dyDescent="0.15">
      <c r="A2440" s="130">
        <v>2439</v>
      </c>
      <c r="B2440" s="130" t="s">
        <v>1559</v>
      </c>
      <c r="C2440" s="130" t="s">
        <v>1000</v>
      </c>
      <c r="D2440" s="130" t="str">
        <f>VLOOKUP(B2440,managelist_20211101!$B$3:$C$10442,2,FALSE)</f>
        <v>石油系有機溶剤を含む常温合材</v>
      </c>
      <c r="E2440" s="130" t="s">
        <v>197</v>
      </c>
      <c r="F2440" s="130" t="s">
        <v>220</v>
      </c>
      <c r="G2440" s="130" t="s">
        <v>2842</v>
      </c>
      <c r="I2440" s="130" t="s">
        <v>381</v>
      </c>
    </row>
    <row r="2441" spans="1:11" x14ac:dyDescent="0.15">
      <c r="A2441" s="130">
        <v>2440</v>
      </c>
      <c r="B2441" s="130" t="s">
        <v>3247</v>
      </c>
      <c r="C2441" s="130" t="s">
        <v>999</v>
      </c>
      <c r="D2441" s="130" t="str">
        <f>VLOOKUP(B2441,managelist_20211101!$B$3:$C$10442,2,FALSE)</f>
        <v>センサラインを用いたアスファルト舗装</v>
      </c>
      <c r="E2441" s="130" t="s">
        <v>382</v>
      </c>
      <c r="F2441" s="130" t="s">
        <v>558</v>
      </c>
      <c r="I2441" s="130" t="s">
        <v>381</v>
      </c>
    </row>
    <row r="2442" spans="1:11" x14ac:dyDescent="0.15">
      <c r="A2442" s="130">
        <v>2441</v>
      </c>
      <c r="B2442" s="130" t="s">
        <v>1350</v>
      </c>
      <c r="C2442" s="130" t="s">
        <v>807</v>
      </c>
      <c r="D2442" s="130" t="str">
        <f>VLOOKUP(B2442,managelist_20211101!$B$3:$C$10442,2,FALSE)</f>
        <v>クローラ型ミニバックホウ</v>
      </c>
      <c r="E2442" s="130" t="s">
        <v>380</v>
      </c>
      <c r="F2442" s="130" t="s">
        <v>380</v>
      </c>
      <c r="G2442" s="130" t="s">
        <v>2849</v>
      </c>
      <c r="I2442" s="130" t="s">
        <v>381</v>
      </c>
    </row>
    <row r="2443" spans="1:11" x14ac:dyDescent="0.15">
      <c r="A2443" s="130">
        <v>2442</v>
      </c>
      <c r="B2443" s="130" t="s">
        <v>1271</v>
      </c>
      <c r="C2443" s="130" t="s">
        <v>758</v>
      </c>
      <c r="D2443" s="130" t="str">
        <f>VLOOKUP(B2443,managelist_20211101!$B$3:$C$10442,2,FALSE)</f>
        <v>頭部構造がナット定着方式のグラウンドアンカー</v>
      </c>
      <c r="E2443" s="130" t="s">
        <v>382</v>
      </c>
      <c r="F2443" s="130" t="s">
        <v>78</v>
      </c>
      <c r="G2443" s="130" t="s">
        <v>2875</v>
      </c>
      <c r="I2443" s="130" t="s">
        <v>381</v>
      </c>
    </row>
    <row r="2444" spans="1:11" x14ac:dyDescent="0.15">
      <c r="A2444" s="130">
        <v>2443</v>
      </c>
      <c r="B2444" s="130" t="s">
        <v>1270</v>
      </c>
      <c r="C2444" s="130" t="s">
        <v>757</v>
      </c>
      <c r="D2444" s="130" t="str">
        <f>VLOOKUP(B2444,managelist_20211101!$B$3:$C$10442,2,FALSE)</f>
        <v>目視によるチャート紙確認/建設機械運転日報作成作業</v>
      </c>
      <c r="E2444" s="130" t="s">
        <v>127</v>
      </c>
      <c r="F2444" s="130" t="s">
        <v>150</v>
      </c>
      <c r="I2444" s="130" t="s">
        <v>381</v>
      </c>
    </row>
    <row r="2445" spans="1:11" x14ac:dyDescent="0.15">
      <c r="A2445" s="130">
        <v>2444</v>
      </c>
      <c r="B2445" s="130" t="s">
        <v>1622</v>
      </c>
      <c r="C2445" s="130" t="s">
        <v>1057</v>
      </c>
      <c r="D2445" s="130" t="str">
        <f>VLOOKUP(B2445,managelist_20211101!$B$3:$C$10442,2,FALSE)</f>
        <v>ひび割れ誘発目地の設置</v>
      </c>
      <c r="E2445" s="130" t="s">
        <v>11</v>
      </c>
      <c r="F2445" s="130" t="s">
        <v>11</v>
      </c>
      <c r="G2445" s="130" t="s">
        <v>126</v>
      </c>
      <c r="I2445" s="130" t="s">
        <v>381</v>
      </c>
    </row>
    <row r="2446" spans="1:11" x14ac:dyDescent="0.15">
      <c r="A2446" s="130">
        <v>2445</v>
      </c>
      <c r="B2446" s="130" t="s">
        <v>3248</v>
      </c>
      <c r="C2446" s="130" t="s">
        <v>21285</v>
      </c>
      <c r="D2446" s="130" t="str">
        <f>VLOOKUP(B2446,managelist_20211101!$B$3:$C$10442,2,FALSE)</f>
        <v>H鋼基礎</v>
      </c>
      <c r="E2446" s="130" t="s">
        <v>12</v>
      </c>
      <c r="F2446" s="130" t="s">
        <v>150</v>
      </c>
      <c r="I2446" s="130" t="s">
        <v>381</v>
      </c>
    </row>
    <row r="2447" spans="1:11" x14ac:dyDescent="0.15">
      <c r="A2447" s="130">
        <v>2446</v>
      </c>
      <c r="B2447" s="130" t="s">
        <v>1349</v>
      </c>
      <c r="C2447" s="130" t="s">
        <v>806</v>
      </c>
      <c r="D2447" s="130" t="str">
        <f>VLOOKUP(B2447,managelist_20211101!$B$3:$C$10442,2,FALSE)</f>
        <v>無溶接Uボルト工法(補強筋「平鋼」に孔を開けてUボルトで主筋を固定する工法)</v>
      </c>
      <c r="E2447" s="130" t="s">
        <v>58</v>
      </c>
      <c r="F2447" s="130" t="s">
        <v>347</v>
      </c>
      <c r="G2447" s="130" t="s">
        <v>150</v>
      </c>
      <c r="J2447" s="130" t="s">
        <v>381</v>
      </c>
    </row>
    <row r="2448" spans="1:11" x14ac:dyDescent="0.15">
      <c r="A2448" s="130">
        <v>2447</v>
      </c>
      <c r="B2448" s="130" t="s">
        <v>1187</v>
      </c>
      <c r="C2448" s="130" t="s">
        <v>683</v>
      </c>
      <c r="D2448" s="130" t="str">
        <f>VLOOKUP(B2448,managelist_20211101!$B$3:$C$10442,2,FALSE)</f>
        <v>ガソリンエンジン溶接機</v>
      </c>
      <c r="E2448" s="130" t="s">
        <v>495</v>
      </c>
      <c r="F2448" s="130" t="s">
        <v>1633</v>
      </c>
      <c r="I2448" s="130" t="s">
        <v>381</v>
      </c>
    </row>
    <row r="2449" spans="1:9" x14ac:dyDescent="0.15">
      <c r="A2449" s="130">
        <v>2448</v>
      </c>
      <c r="B2449" s="130" t="s">
        <v>3249</v>
      </c>
      <c r="C2449" s="130" t="s">
        <v>1056</v>
      </c>
      <c r="D2449" s="130" t="str">
        <f>VLOOKUP(B2449,managelist_20211101!$B$3:$C$10442,2,FALSE)</f>
        <v>クローラ型油圧ショベル(標準バケット容量0.8m3)</v>
      </c>
      <c r="E2449" s="130" t="s">
        <v>380</v>
      </c>
      <c r="F2449" s="130" t="s">
        <v>380</v>
      </c>
      <c r="G2449" s="130" t="s">
        <v>2849</v>
      </c>
      <c r="I2449" s="130" t="s">
        <v>381</v>
      </c>
    </row>
    <row r="2450" spans="1:9" x14ac:dyDescent="0.15">
      <c r="A2450" s="130">
        <v>2449</v>
      </c>
      <c r="B2450" s="130" t="s">
        <v>1584</v>
      </c>
      <c r="C2450" s="130" t="s">
        <v>1022</v>
      </c>
      <c r="D2450" s="130" t="str">
        <f>VLOOKUP(B2450,managelist_20211101!$B$3:$C$10442,2,FALSE)</f>
        <v>丁張り、水糸による敷均し工及び掘削工</v>
      </c>
      <c r="E2450" s="130" t="s">
        <v>380</v>
      </c>
      <c r="F2450" s="130" t="s">
        <v>390</v>
      </c>
      <c r="G2450" s="130" t="s">
        <v>390</v>
      </c>
      <c r="H2450" s="130" t="s">
        <v>150</v>
      </c>
      <c r="I2450" s="130" t="s">
        <v>381</v>
      </c>
    </row>
    <row r="2451" spans="1:9" x14ac:dyDescent="0.15">
      <c r="A2451" s="130">
        <v>2450</v>
      </c>
      <c r="B2451" s="130" t="s">
        <v>1463</v>
      </c>
      <c r="C2451" s="130" t="s">
        <v>898</v>
      </c>
      <c r="D2451" s="130" t="str">
        <f>VLOOKUP(B2451,managelist_20211101!$B$3:$C$10442,2,FALSE)</f>
        <v>コンクリート型枠用合板による仮囲い</v>
      </c>
      <c r="E2451" s="130" t="s">
        <v>12</v>
      </c>
      <c r="F2451" s="130" t="s">
        <v>150</v>
      </c>
      <c r="I2451" s="130" t="s">
        <v>381</v>
      </c>
    </row>
    <row r="2452" spans="1:9" x14ac:dyDescent="0.15">
      <c r="A2452" s="130">
        <v>2451</v>
      </c>
      <c r="B2452" s="130" t="s">
        <v>3250</v>
      </c>
      <c r="C2452" s="130" t="s">
        <v>897</v>
      </c>
      <c r="D2452" s="130" t="str">
        <f>VLOOKUP(B2452,managelist_20211101!$B$3:$C$10442,2,FALSE)</f>
        <v>受信した気象警報メールを現場監督者等がメガホンで周知。</v>
      </c>
      <c r="E2452" s="130" t="s">
        <v>380</v>
      </c>
      <c r="F2452" s="130" t="s">
        <v>390</v>
      </c>
      <c r="G2452" s="130" t="s">
        <v>390</v>
      </c>
      <c r="H2452" s="130" t="s">
        <v>150</v>
      </c>
      <c r="I2452" s="130" t="s">
        <v>381</v>
      </c>
    </row>
    <row r="2453" spans="1:9" x14ac:dyDescent="0.15">
      <c r="A2453" s="130">
        <v>2452</v>
      </c>
      <c r="B2453" s="130" t="s">
        <v>1269</v>
      </c>
      <c r="C2453" s="130" t="s">
        <v>756</v>
      </c>
      <c r="D2453" s="130" t="str">
        <f>VLOOKUP(B2453,managelist_20211101!$B$3:$C$10442,2,FALSE)</f>
        <v>通常のラジコンヘリによる目視撮影</v>
      </c>
      <c r="E2453" s="130" t="s">
        <v>12</v>
      </c>
      <c r="F2453" s="130" t="s">
        <v>390</v>
      </c>
      <c r="G2453" s="130" t="s">
        <v>390</v>
      </c>
      <c r="H2453" s="130" t="s">
        <v>150</v>
      </c>
      <c r="I2453" s="130" t="s">
        <v>381</v>
      </c>
    </row>
    <row r="2454" spans="1:9" x14ac:dyDescent="0.15">
      <c r="A2454" s="130">
        <v>2453</v>
      </c>
      <c r="B2454" s="130" t="s">
        <v>1462</v>
      </c>
      <c r="C2454" s="130" t="s">
        <v>896</v>
      </c>
      <c r="D2454" s="130" t="str">
        <f>VLOOKUP(B2454,managelist_20211101!$B$3:$C$10442,2,FALSE)</f>
        <v>コア抜きによる密度・締固試験</v>
      </c>
      <c r="E2454" s="130" t="s">
        <v>425</v>
      </c>
      <c r="F2454" s="130" t="s">
        <v>427</v>
      </c>
      <c r="G2454" s="130" t="s">
        <v>427</v>
      </c>
      <c r="H2454" s="130" t="s">
        <v>121</v>
      </c>
      <c r="I2454" s="130" t="s">
        <v>381</v>
      </c>
    </row>
    <row r="2455" spans="1:9" x14ac:dyDescent="0.15">
      <c r="A2455" s="130">
        <v>2454</v>
      </c>
      <c r="B2455" s="130" t="s">
        <v>1348</v>
      </c>
      <c r="C2455" s="130" t="s">
        <v>805</v>
      </c>
      <c r="D2455" s="130" t="str">
        <f>VLOOKUP(B2455,managelist_20211101!$B$3:$C$10442,2,FALSE)</f>
        <v>鉄製伸縮門扉</v>
      </c>
      <c r="E2455" s="130" t="s">
        <v>12</v>
      </c>
      <c r="F2455" s="130" t="s">
        <v>525</v>
      </c>
      <c r="I2455" s="130" t="s">
        <v>381</v>
      </c>
    </row>
    <row r="2456" spans="1:9" x14ac:dyDescent="0.15">
      <c r="A2456" s="130">
        <v>2455</v>
      </c>
      <c r="B2456" s="130" t="s">
        <v>1347</v>
      </c>
      <c r="C2456" s="130" t="s">
        <v>804</v>
      </c>
      <c r="D2456" s="130" t="str">
        <f>VLOOKUP(B2456,managelist_20211101!$B$3:$C$10442,2,FALSE)</f>
        <v>ポリプロピレン製のフレキシブルコンテナバッグを用いた大型土のう袋</v>
      </c>
      <c r="E2456" s="130" t="s">
        <v>12</v>
      </c>
      <c r="F2456" s="130" t="s">
        <v>150</v>
      </c>
      <c r="I2456" s="130" t="s">
        <v>381</v>
      </c>
    </row>
    <row r="2457" spans="1:9" x14ac:dyDescent="0.15">
      <c r="A2457" s="130">
        <v>2456</v>
      </c>
      <c r="B2457" s="130" t="s">
        <v>1461</v>
      </c>
      <c r="C2457" s="130" t="s">
        <v>895</v>
      </c>
      <c r="D2457" s="130" t="str">
        <f>VLOOKUP(B2457,managelist_20211101!$B$3:$C$10442,2,FALSE)</f>
        <v>けい酸ナトリウム系表面含浸材</v>
      </c>
      <c r="E2457" s="130" t="s">
        <v>11</v>
      </c>
      <c r="F2457" s="130" t="s">
        <v>11</v>
      </c>
      <c r="G2457" s="130" t="s">
        <v>150</v>
      </c>
      <c r="I2457" s="130" t="s">
        <v>381</v>
      </c>
    </row>
    <row r="2458" spans="1:9" x14ac:dyDescent="0.15">
      <c r="A2458" s="130">
        <v>2457</v>
      </c>
      <c r="B2458" s="130" t="s">
        <v>1460</v>
      </c>
      <c r="C2458" s="130" t="s">
        <v>894</v>
      </c>
      <c r="D2458" s="130" t="str">
        <f>VLOOKUP(B2458,managelist_20211101!$B$3:$C$10442,2,FALSE)</f>
        <v>発電機を電源とする電灯</v>
      </c>
      <c r="E2458" s="130" t="s">
        <v>12</v>
      </c>
      <c r="F2458" s="130" t="s">
        <v>150</v>
      </c>
      <c r="I2458" s="130" t="s">
        <v>381</v>
      </c>
    </row>
    <row r="2459" spans="1:9" x14ac:dyDescent="0.15">
      <c r="A2459" s="130">
        <v>2458</v>
      </c>
      <c r="B2459" s="130" t="s">
        <v>1621</v>
      </c>
      <c r="C2459" s="130" t="s">
        <v>1055</v>
      </c>
      <c r="D2459" s="130" t="str">
        <f>VLOOKUP(B2459,managelist_20211101!$B$3:$C$10442,2,FALSE)</f>
        <v>手動ガス圧接工法(還元炎による酸化防止技術)</v>
      </c>
      <c r="E2459" s="130" t="s">
        <v>11</v>
      </c>
      <c r="F2459" s="130" t="s">
        <v>11</v>
      </c>
      <c r="G2459" s="130" t="s">
        <v>124</v>
      </c>
      <c r="H2459" s="130" t="s">
        <v>2906</v>
      </c>
      <c r="I2459" s="130" t="s">
        <v>381</v>
      </c>
    </row>
    <row r="2460" spans="1:9" x14ac:dyDescent="0.15">
      <c r="A2460" s="130">
        <v>2459</v>
      </c>
      <c r="B2460" s="130" t="s">
        <v>1459</v>
      </c>
      <c r="C2460" s="130" t="s">
        <v>893</v>
      </c>
      <c r="D2460" s="130" t="str">
        <f>VLOOKUP(B2460,managelist_20211101!$B$3:$C$10442,2,FALSE)</f>
        <v>超速硬コンクリート</v>
      </c>
      <c r="E2460" s="130" t="s">
        <v>11</v>
      </c>
      <c r="F2460" s="130" t="s">
        <v>11</v>
      </c>
      <c r="G2460" s="130" t="s">
        <v>150</v>
      </c>
      <c r="I2460" s="130" t="s">
        <v>381</v>
      </c>
    </row>
    <row r="2461" spans="1:9" x14ac:dyDescent="0.15">
      <c r="A2461" s="130">
        <v>2460</v>
      </c>
      <c r="B2461" s="130" t="s">
        <v>3251</v>
      </c>
      <c r="C2461" s="130" t="s">
        <v>1021</v>
      </c>
      <c r="D2461" s="130" t="str">
        <f>VLOOKUP(B2461,managelist_20211101!$B$3:$C$10442,2,FALSE)</f>
        <v>スチールテープ・レベル測量による出来形測定</v>
      </c>
      <c r="E2461" s="130" t="s">
        <v>342</v>
      </c>
      <c r="F2461" s="130" t="s">
        <v>390</v>
      </c>
      <c r="G2461" s="130" t="s">
        <v>390</v>
      </c>
      <c r="H2461" s="130" t="s">
        <v>171</v>
      </c>
      <c r="I2461" s="130" t="s">
        <v>381</v>
      </c>
    </row>
    <row r="2462" spans="1:9" x14ac:dyDescent="0.15">
      <c r="A2462" s="130">
        <v>2461</v>
      </c>
      <c r="B2462" s="130" t="s">
        <v>1346</v>
      </c>
      <c r="C2462" s="130" t="s">
        <v>803</v>
      </c>
      <c r="D2462" s="130" t="str">
        <f>VLOOKUP(B2462,managelist_20211101!$B$3:$C$10442,2,FALSE)</f>
        <v>吹付枠工・ロックボルト工</v>
      </c>
      <c r="E2462" s="130" t="s">
        <v>382</v>
      </c>
      <c r="F2462" s="130" t="s">
        <v>166</v>
      </c>
      <c r="G2462" s="130" t="s">
        <v>407</v>
      </c>
      <c r="I2462" s="130" t="s">
        <v>381</v>
      </c>
    </row>
    <row r="2463" spans="1:9" x14ac:dyDescent="0.15">
      <c r="A2463" s="130">
        <v>2462</v>
      </c>
      <c r="B2463" s="130" t="s">
        <v>1458</v>
      </c>
      <c r="C2463" s="130" t="s">
        <v>892</v>
      </c>
      <c r="D2463" s="130" t="str">
        <f>VLOOKUP(B2463,managelist_20211101!$B$3:$C$10442,2,FALSE)</f>
        <v>人手による表計算ソフトでの集計と閲覧</v>
      </c>
      <c r="E2463" s="130" t="s">
        <v>127</v>
      </c>
      <c r="F2463" s="130" t="s">
        <v>1641</v>
      </c>
      <c r="G2463" s="130" t="s">
        <v>150</v>
      </c>
      <c r="I2463" s="130" t="s">
        <v>381</v>
      </c>
    </row>
    <row r="2464" spans="1:9" x14ac:dyDescent="0.15">
      <c r="A2464" s="130">
        <v>2463</v>
      </c>
      <c r="B2464" s="130" t="s">
        <v>3252</v>
      </c>
      <c r="C2464" s="130" t="s">
        <v>682</v>
      </c>
      <c r="D2464" s="130" t="str">
        <f>VLOOKUP(B2464,managelist_20211101!$B$3:$C$10442,2,FALSE)</f>
        <v>一般の土工材料(まさ土)</v>
      </c>
      <c r="E2464" s="130" t="s">
        <v>380</v>
      </c>
      <c r="F2464" s="130" t="s">
        <v>433</v>
      </c>
      <c r="G2464" s="130" t="s">
        <v>12011</v>
      </c>
      <c r="I2464" s="130" t="s">
        <v>381</v>
      </c>
    </row>
    <row r="2465" spans="1:11" x14ac:dyDescent="0.15">
      <c r="A2465" s="130">
        <v>2464</v>
      </c>
      <c r="B2465" s="130" t="s">
        <v>1345</v>
      </c>
      <c r="C2465" s="130" t="s">
        <v>802</v>
      </c>
      <c r="D2465" s="130" t="str">
        <f>VLOOKUP(B2465,managelist_20211101!$B$3:$C$10442,2,FALSE)</f>
        <v>プラスティックコーンと無収縮モルタルによるプラスティックコーンの跡穴埋めに塩害対策用に塗装を施す</v>
      </c>
      <c r="E2465" s="130" t="s">
        <v>11</v>
      </c>
      <c r="F2465" s="130" t="s">
        <v>11</v>
      </c>
      <c r="G2465" s="130" t="s">
        <v>176</v>
      </c>
      <c r="H2465" s="130" t="s">
        <v>2863</v>
      </c>
      <c r="I2465" s="130" t="s">
        <v>381</v>
      </c>
    </row>
    <row r="2466" spans="1:11" x14ac:dyDescent="0.15">
      <c r="A2466" s="130">
        <v>2465</v>
      </c>
      <c r="B2466" s="130" t="s">
        <v>3253</v>
      </c>
      <c r="C2466" s="130" t="s">
        <v>891</v>
      </c>
      <c r="D2466" s="130" t="str">
        <f>VLOOKUP(B2466,managelist_20211101!$B$3:$C$10442,2,FALSE)</f>
        <v>グラウト再注入工法</v>
      </c>
      <c r="E2466" s="130" t="s">
        <v>197</v>
      </c>
      <c r="F2466" s="130" t="s">
        <v>200</v>
      </c>
      <c r="G2466" s="130" t="s">
        <v>150</v>
      </c>
      <c r="I2466" s="130" t="s">
        <v>381</v>
      </c>
    </row>
    <row r="2467" spans="1:11" x14ac:dyDescent="0.15">
      <c r="A2467" s="130">
        <v>2466</v>
      </c>
      <c r="B2467" s="130" t="s">
        <v>1457</v>
      </c>
      <c r="C2467" s="130" t="s">
        <v>890</v>
      </c>
      <c r="D2467" s="130" t="str">
        <f>VLOOKUP(B2467,managelist_20211101!$B$3:$C$10442,2,FALSE)</f>
        <v>クローラクレーン</v>
      </c>
      <c r="E2467" s="130" t="s">
        <v>382</v>
      </c>
      <c r="F2467" s="130" t="s">
        <v>150</v>
      </c>
      <c r="I2467" s="130" t="s">
        <v>381</v>
      </c>
    </row>
    <row r="2468" spans="1:11" x14ac:dyDescent="0.15">
      <c r="A2468" s="130">
        <v>2467</v>
      </c>
      <c r="B2468" s="130" t="s">
        <v>1268</v>
      </c>
      <c r="C2468" s="130" t="s">
        <v>755</v>
      </c>
      <c r="D2468" s="130" t="str">
        <f>VLOOKUP(B2468,managelist_20211101!$B$3:$C$10442,2,FALSE)</f>
        <v>機械除草工</v>
      </c>
      <c r="E2468" s="130" t="s">
        <v>197</v>
      </c>
      <c r="F2468" s="130" t="s">
        <v>201</v>
      </c>
      <c r="G2468" s="130" t="s">
        <v>397</v>
      </c>
      <c r="H2468" s="130" t="s">
        <v>2869</v>
      </c>
      <c r="I2468" s="130" t="s">
        <v>381</v>
      </c>
    </row>
    <row r="2469" spans="1:11" x14ac:dyDescent="0.15">
      <c r="A2469" s="130">
        <v>2468</v>
      </c>
      <c r="B2469" s="130" t="s">
        <v>1456</v>
      </c>
      <c r="C2469" s="130" t="s">
        <v>889</v>
      </c>
      <c r="D2469" s="130" t="str">
        <f>VLOOKUP(B2469,managelist_20211101!$B$3:$C$10442,2,FALSE)</f>
        <v>吹付けのり枠用金網型枠</v>
      </c>
      <c r="E2469" s="130" t="s">
        <v>382</v>
      </c>
      <c r="F2469" s="130" t="s">
        <v>166</v>
      </c>
      <c r="G2469" s="130" t="s">
        <v>2867</v>
      </c>
      <c r="H2469" s="130" t="s">
        <v>2059</v>
      </c>
      <c r="I2469" s="130" t="s">
        <v>381</v>
      </c>
      <c r="K2469" s="130" t="s">
        <v>381</v>
      </c>
    </row>
    <row r="2470" spans="1:11" x14ac:dyDescent="0.15">
      <c r="A2470" s="130">
        <v>2469</v>
      </c>
      <c r="B2470" s="130" t="s">
        <v>2791</v>
      </c>
      <c r="C2470" s="130" t="s">
        <v>2819</v>
      </c>
      <c r="D2470" s="130" t="e">
        <f>VLOOKUP(B2470,managelist_20211101!$B$3:$C$10442,2,FALSE)</f>
        <v>#N/A</v>
      </c>
      <c r="E2470" s="130" t="s">
        <v>57</v>
      </c>
      <c r="F2470" s="130" t="s">
        <v>533</v>
      </c>
      <c r="G2470" s="130" t="s">
        <v>533</v>
      </c>
      <c r="I2470" s="130" t="s">
        <v>381</v>
      </c>
    </row>
    <row r="2471" spans="1:11" x14ac:dyDescent="0.15">
      <c r="A2471" s="130">
        <v>2470</v>
      </c>
      <c r="B2471" s="130" t="s">
        <v>3254</v>
      </c>
      <c r="C2471" s="130" t="s">
        <v>998</v>
      </c>
      <c r="D2471" s="130" t="str">
        <f>VLOOKUP(B2471,managelist_20211101!$B$3:$C$10442,2,FALSE)</f>
        <v>フリクションリング内蔵型緩み防止ナット</v>
      </c>
      <c r="E2471" s="130" t="s">
        <v>443</v>
      </c>
      <c r="F2471" s="130" t="s">
        <v>185</v>
      </c>
      <c r="I2471" s="130" t="s">
        <v>381</v>
      </c>
    </row>
    <row r="2472" spans="1:11" x14ac:dyDescent="0.15">
      <c r="A2472" s="130">
        <v>2471</v>
      </c>
      <c r="B2472" s="130" t="s">
        <v>1455</v>
      </c>
      <c r="C2472" s="130" t="s">
        <v>888</v>
      </c>
      <c r="D2472" s="130" t="str">
        <f>VLOOKUP(B2472,managelist_20211101!$B$3:$C$10442,2,FALSE)</f>
        <v>レベルと巻尺による道路の縦横断測量</v>
      </c>
      <c r="E2472" s="130" t="s">
        <v>197</v>
      </c>
      <c r="F2472" s="130" t="s">
        <v>198</v>
      </c>
      <c r="G2472" s="130" t="s">
        <v>198</v>
      </c>
      <c r="I2472" s="130" t="s">
        <v>381</v>
      </c>
    </row>
    <row r="2473" spans="1:11" x14ac:dyDescent="0.15">
      <c r="A2473" s="130">
        <v>2472</v>
      </c>
      <c r="B2473" s="130" t="s">
        <v>1344</v>
      </c>
      <c r="C2473" s="130" t="s">
        <v>801</v>
      </c>
      <c r="D2473" s="130" t="str">
        <f>VLOOKUP(B2473,managelist_20211101!$B$3:$C$10442,2,FALSE)</f>
        <v>有機系表面被覆工法</v>
      </c>
      <c r="E2473" s="130" t="s">
        <v>11</v>
      </c>
      <c r="F2473" s="130" t="s">
        <v>11</v>
      </c>
      <c r="G2473" s="130" t="s">
        <v>150</v>
      </c>
      <c r="I2473" s="130" t="s">
        <v>381</v>
      </c>
    </row>
    <row r="2474" spans="1:11" x14ac:dyDescent="0.15">
      <c r="A2474" s="130">
        <v>2473</v>
      </c>
      <c r="B2474" s="130" t="s">
        <v>22563</v>
      </c>
      <c r="C2474" s="130" t="s">
        <v>681</v>
      </c>
      <c r="D2474" s="130" t="str">
        <f>VLOOKUP(B2474,managelist_20211101!$B$3:$C$10442,2,FALSE)</f>
        <v>ビニロン繊維シート工法</v>
      </c>
      <c r="E2474" s="130" t="s">
        <v>197</v>
      </c>
      <c r="F2474" s="130" t="s">
        <v>200</v>
      </c>
      <c r="G2474" s="130" t="s">
        <v>210</v>
      </c>
      <c r="I2474" s="130" t="s">
        <v>381</v>
      </c>
      <c r="K2474" s="130" t="s">
        <v>381</v>
      </c>
    </row>
    <row r="2475" spans="1:11" x14ac:dyDescent="0.15">
      <c r="A2475" s="130">
        <v>2474</v>
      </c>
      <c r="B2475" s="130" t="s">
        <v>22564</v>
      </c>
      <c r="C2475" s="130" t="s">
        <v>2801</v>
      </c>
      <c r="D2475" s="130" t="e">
        <f>VLOOKUP(B2475,managelist_20211101!$B$3:$C$10442,2,FALSE)</f>
        <v>#N/A</v>
      </c>
      <c r="E2475" s="130" t="s">
        <v>57</v>
      </c>
      <c r="F2475" s="130" t="s">
        <v>59</v>
      </c>
      <c r="G2475" s="130" t="s">
        <v>150</v>
      </c>
      <c r="I2475" s="130" t="s">
        <v>381</v>
      </c>
      <c r="K2475" s="130" t="s">
        <v>381</v>
      </c>
    </row>
    <row r="2476" spans="1:11" x14ac:dyDescent="0.15">
      <c r="A2476" s="130">
        <v>2475</v>
      </c>
      <c r="B2476" s="130" t="s">
        <v>1267</v>
      </c>
      <c r="C2476" s="130" t="s">
        <v>754</v>
      </c>
      <c r="D2476" s="130" t="str">
        <f>VLOOKUP(B2476,managelist_20211101!$B$3:$C$10442,2,FALSE)</f>
        <v>現場打ち重力式擁壁</v>
      </c>
      <c r="E2476" s="130" t="s">
        <v>443</v>
      </c>
      <c r="F2476" s="130" t="s">
        <v>444</v>
      </c>
      <c r="G2476" s="130" t="s">
        <v>12183</v>
      </c>
      <c r="I2476" s="130" t="s">
        <v>381</v>
      </c>
    </row>
    <row r="2477" spans="1:11" x14ac:dyDescent="0.15">
      <c r="A2477" s="130">
        <v>2476</v>
      </c>
      <c r="B2477" s="130" t="s">
        <v>1620</v>
      </c>
      <c r="C2477" s="130" t="s">
        <v>1054</v>
      </c>
      <c r="D2477" s="130" t="str">
        <f>VLOOKUP(B2477,managelist_20211101!$B$3:$C$10442,2,FALSE)</f>
        <v>単管キャップ</v>
      </c>
      <c r="E2477" s="130" t="s">
        <v>197</v>
      </c>
      <c r="F2477" s="130" t="s">
        <v>150</v>
      </c>
      <c r="I2477" s="130" t="s">
        <v>381</v>
      </c>
    </row>
    <row r="2478" spans="1:11" x14ac:dyDescent="0.15">
      <c r="A2478" s="130">
        <v>2477</v>
      </c>
      <c r="B2478" s="130" t="s">
        <v>1558</v>
      </c>
      <c r="C2478" s="130" t="s">
        <v>997</v>
      </c>
      <c r="D2478" s="130" t="str">
        <f>VLOOKUP(B2478,managelist_20211101!$B$3:$C$10442,2,FALSE)</f>
        <v>吹付法面取り壊し工+モルタル吹付工(10cm)</v>
      </c>
      <c r="E2478" s="130" t="s">
        <v>382</v>
      </c>
      <c r="F2478" s="130" t="s">
        <v>166</v>
      </c>
      <c r="G2478" s="130" t="s">
        <v>411</v>
      </c>
      <c r="H2478" s="130" t="s">
        <v>412</v>
      </c>
      <c r="I2478" s="130" t="s">
        <v>381</v>
      </c>
    </row>
    <row r="2479" spans="1:11" x14ac:dyDescent="0.15">
      <c r="A2479" s="130">
        <v>2478</v>
      </c>
      <c r="B2479" s="130" t="s">
        <v>1557</v>
      </c>
      <c r="C2479" s="130" t="s">
        <v>996</v>
      </c>
      <c r="D2479" s="130" t="str">
        <f>VLOOKUP(B2479,managelist_20211101!$B$3:$C$10442,2,FALSE)</f>
        <v>人力による床版コンクリート表面仕上げ</v>
      </c>
      <c r="E2479" s="130" t="s">
        <v>11</v>
      </c>
      <c r="F2479" s="130" t="s">
        <v>11</v>
      </c>
      <c r="G2479" s="130" t="s">
        <v>126</v>
      </c>
      <c r="I2479" s="130" t="s">
        <v>381</v>
      </c>
    </row>
    <row r="2480" spans="1:11" x14ac:dyDescent="0.15">
      <c r="A2480" s="130">
        <v>2479</v>
      </c>
      <c r="B2480" s="130" t="s">
        <v>1454</v>
      </c>
      <c r="C2480" s="130" t="s">
        <v>887</v>
      </c>
      <c r="D2480" s="130" t="str">
        <f>VLOOKUP(B2480,managelist_20211101!$B$3:$C$10442,2,FALSE)</f>
        <v>大型H形鋼を用いた仮設桟橋</v>
      </c>
      <c r="E2480" s="130" t="s">
        <v>12</v>
      </c>
      <c r="F2480" s="130" t="s">
        <v>168</v>
      </c>
      <c r="I2480" s="130" t="s">
        <v>381</v>
      </c>
    </row>
    <row r="2481" spans="1:9" x14ac:dyDescent="0.15">
      <c r="A2481" s="130">
        <v>2480</v>
      </c>
      <c r="B2481" s="130" t="s">
        <v>1132</v>
      </c>
      <c r="C2481" s="130" t="s">
        <v>630</v>
      </c>
      <c r="D2481" s="130" t="str">
        <f>VLOOKUP(B2481,managelist_20211101!$B$3:$C$10442,2,FALSE)</f>
        <v>電設管ねじ接合配管工事</v>
      </c>
      <c r="E2481" s="130" t="s">
        <v>54</v>
      </c>
      <c r="F2481" s="130" t="s">
        <v>1632</v>
      </c>
      <c r="G2481" s="130" t="s">
        <v>2853</v>
      </c>
      <c r="H2481" s="130" t="s">
        <v>2854</v>
      </c>
      <c r="I2481" s="130" t="s">
        <v>381</v>
      </c>
    </row>
    <row r="2482" spans="1:9" x14ac:dyDescent="0.15">
      <c r="A2482" s="130">
        <v>2481</v>
      </c>
      <c r="B2482" s="130" t="s">
        <v>1131</v>
      </c>
      <c r="C2482" s="130" t="s">
        <v>12991</v>
      </c>
      <c r="D2482" s="130" t="str">
        <f>VLOOKUP(B2482,managelist_20211101!$B$3:$C$10442,2,FALSE)</f>
        <v>ライター着火の円筒形火口バーナー</v>
      </c>
      <c r="E2482" s="130" t="s">
        <v>197</v>
      </c>
      <c r="F2482" s="130" t="s">
        <v>150</v>
      </c>
      <c r="I2482" s="130" t="s">
        <v>381</v>
      </c>
    </row>
    <row r="2483" spans="1:9" x14ac:dyDescent="0.15">
      <c r="A2483" s="130">
        <v>2482</v>
      </c>
      <c r="B2483" s="130" t="s">
        <v>1343</v>
      </c>
      <c r="C2483" s="130" t="s">
        <v>800</v>
      </c>
      <c r="D2483" s="130" t="str">
        <f>VLOOKUP(B2483,managelist_20211101!$B$3:$C$10442,2,FALSE)</f>
        <v>鋼矢板油圧圧入引抜き工</v>
      </c>
      <c r="E2483" s="130" t="s">
        <v>12</v>
      </c>
      <c r="F2483" s="130" t="s">
        <v>13</v>
      </c>
      <c r="G2483" s="130" t="s">
        <v>2848</v>
      </c>
      <c r="I2483" s="130" t="s">
        <v>381</v>
      </c>
    </row>
    <row r="2484" spans="1:9" x14ac:dyDescent="0.15">
      <c r="A2484" s="130">
        <v>2483</v>
      </c>
      <c r="B2484" s="130" t="s">
        <v>1342</v>
      </c>
      <c r="C2484" s="130" t="s">
        <v>799</v>
      </c>
      <c r="D2484" s="130" t="str">
        <f>VLOOKUP(B2484,managelist_20211101!$B$3:$C$10442,2,FALSE)</f>
        <v>線導水工(ゴム系)</v>
      </c>
      <c r="E2484" s="130" t="s">
        <v>197</v>
      </c>
      <c r="F2484" s="130" t="s">
        <v>527</v>
      </c>
      <c r="G2484" s="130" t="s">
        <v>12225</v>
      </c>
      <c r="I2484" s="130" t="s">
        <v>381</v>
      </c>
    </row>
    <row r="2485" spans="1:9" x14ac:dyDescent="0.15">
      <c r="A2485" s="130">
        <v>2484</v>
      </c>
      <c r="B2485" s="130" t="s">
        <v>1130</v>
      </c>
      <c r="C2485" s="130" t="s">
        <v>629</v>
      </c>
      <c r="D2485" s="130" t="str">
        <f>VLOOKUP(B2485,managelist_20211101!$B$3:$C$10442,2,FALSE)</f>
        <v>鋼製山留材(H形鋼)</v>
      </c>
      <c r="E2485" s="130" t="s">
        <v>12</v>
      </c>
      <c r="F2485" s="130" t="s">
        <v>14</v>
      </c>
      <c r="I2485" s="130" t="s">
        <v>381</v>
      </c>
    </row>
    <row r="2486" spans="1:9" x14ac:dyDescent="0.15">
      <c r="A2486" s="130">
        <v>2485</v>
      </c>
      <c r="B2486" s="130" t="s">
        <v>1341</v>
      </c>
      <c r="C2486" s="130" t="s">
        <v>798</v>
      </c>
      <c r="D2486" s="130" t="str">
        <f>VLOOKUP(B2486,managelist_20211101!$B$3:$C$10442,2,FALSE)</f>
        <v>エンジン発電機式水銀灯投光機</v>
      </c>
      <c r="E2486" s="130" t="s">
        <v>12</v>
      </c>
      <c r="F2486" s="130" t="s">
        <v>150</v>
      </c>
      <c r="I2486" s="130" t="s">
        <v>381</v>
      </c>
    </row>
    <row r="2487" spans="1:9" x14ac:dyDescent="0.15">
      <c r="A2487" s="130">
        <v>2486</v>
      </c>
      <c r="B2487" s="130" t="s">
        <v>3255</v>
      </c>
      <c r="C2487" s="130" t="s">
        <v>628</v>
      </c>
      <c r="D2487" s="130" t="str">
        <f>VLOOKUP(B2487,managelist_20211101!$B$3:$C$10442,2,FALSE)</f>
        <v>2トントラックに搭載された仮設トイレ</v>
      </c>
      <c r="E2487" s="130" t="s">
        <v>12</v>
      </c>
      <c r="F2487" s="130" t="s">
        <v>150</v>
      </c>
      <c r="I2487" s="130" t="s">
        <v>381</v>
      </c>
    </row>
    <row r="2488" spans="1:9" x14ac:dyDescent="0.15">
      <c r="A2488" s="130">
        <v>2487</v>
      </c>
      <c r="B2488" s="130" t="s">
        <v>1453</v>
      </c>
      <c r="C2488" s="130" t="s">
        <v>886</v>
      </c>
      <c r="D2488" s="130" t="str">
        <f>VLOOKUP(B2488,managelist_20211101!$B$3:$C$10442,2,FALSE)</f>
        <v>誘導員による運行管理</v>
      </c>
      <c r="E2488" s="130" t="s">
        <v>380</v>
      </c>
      <c r="F2488" s="130" t="s">
        <v>390</v>
      </c>
      <c r="G2488" s="130" t="s">
        <v>390</v>
      </c>
      <c r="H2488" s="130" t="s">
        <v>150</v>
      </c>
      <c r="I2488" s="130" t="s">
        <v>381</v>
      </c>
    </row>
    <row r="2489" spans="1:9" x14ac:dyDescent="0.15">
      <c r="A2489" s="130">
        <v>2488</v>
      </c>
      <c r="B2489" s="130" t="s">
        <v>1452</v>
      </c>
      <c r="C2489" s="130" t="s">
        <v>885</v>
      </c>
      <c r="D2489" s="130" t="str">
        <f>VLOOKUP(B2489,managelist_20211101!$B$3:$C$10442,2,FALSE)</f>
        <v>座標測量により杭の位置出し箇所を明確にして杭打ちする方法。</v>
      </c>
      <c r="E2489" s="130" t="s">
        <v>58</v>
      </c>
      <c r="F2489" s="130" t="s">
        <v>150</v>
      </c>
      <c r="I2489" s="130" t="s">
        <v>381</v>
      </c>
    </row>
    <row r="2490" spans="1:9" x14ac:dyDescent="0.15">
      <c r="A2490" s="130">
        <v>2489</v>
      </c>
      <c r="B2490" s="130" t="s">
        <v>1451</v>
      </c>
      <c r="C2490" s="130" t="s">
        <v>884</v>
      </c>
      <c r="D2490" s="130" t="str">
        <f>VLOOKUP(B2490,managelist_20211101!$B$3:$C$10442,2,FALSE)</f>
        <v>組立て鋼材に溶接した添え鉄筋を結束する方法</v>
      </c>
      <c r="E2490" s="130" t="s">
        <v>58</v>
      </c>
      <c r="F2490" s="130" t="s">
        <v>347</v>
      </c>
      <c r="G2490" s="130" t="s">
        <v>150</v>
      </c>
      <c r="I2490" s="130" t="s">
        <v>381</v>
      </c>
    </row>
    <row r="2491" spans="1:9" x14ac:dyDescent="0.15">
      <c r="A2491" s="130">
        <v>2490</v>
      </c>
      <c r="B2491" s="130" t="s">
        <v>1247</v>
      </c>
      <c r="C2491" s="130" t="s">
        <v>728</v>
      </c>
      <c r="D2491" s="130" t="str">
        <f>VLOOKUP(B2491,managelist_20211101!$B$3:$C$10442,2,FALSE)</f>
        <v>凍結防止剤塩化ナトリウム</v>
      </c>
      <c r="E2491" s="130" t="s">
        <v>1634</v>
      </c>
      <c r="F2491" s="130" t="s">
        <v>1635</v>
      </c>
      <c r="I2491" s="130" t="s">
        <v>381</v>
      </c>
    </row>
    <row r="2492" spans="1:9" x14ac:dyDescent="0.15">
      <c r="A2492" s="130">
        <v>2491</v>
      </c>
      <c r="B2492" s="130" t="s">
        <v>1246</v>
      </c>
      <c r="C2492" s="130" t="s">
        <v>727</v>
      </c>
      <c r="D2492" s="130" t="str">
        <f>VLOOKUP(B2492,managelist_20211101!$B$3:$C$10442,2,FALSE)</f>
        <v>可塑性エアモルタル</v>
      </c>
      <c r="E2492" s="130" t="s">
        <v>197</v>
      </c>
      <c r="F2492" s="130" t="s">
        <v>527</v>
      </c>
      <c r="G2492" s="130" t="s">
        <v>2873</v>
      </c>
      <c r="I2492" s="130" t="s">
        <v>381</v>
      </c>
    </row>
    <row r="2493" spans="1:9" x14ac:dyDescent="0.15">
      <c r="A2493" s="130">
        <v>2492</v>
      </c>
      <c r="B2493" s="130" t="s">
        <v>2774</v>
      </c>
      <c r="C2493" s="130" t="s">
        <v>2806</v>
      </c>
      <c r="D2493" s="130" t="e">
        <f>VLOOKUP(B2493,managelist_20211101!$B$3:$C$10442,2,FALSE)</f>
        <v>#N/A</v>
      </c>
      <c r="E2493" s="130" t="s">
        <v>57</v>
      </c>
      <c r="F2493" s="130" t="s">
        <v>24</v>
      </c>
      <c r="G2493" s="130" t="s">
        <v>2915</v>
      </c>
      <c r="H2493" s="130" t="s">
        <v>2919</v>
      </c>
      <c r="I2493" s="130" t="s">
        <v>381</v>
      </c>
    </row>
    <row r="2494" spans="1:9" x14ac:dyDescent="0.15">
      <c r="A2494" s="130">
        <v>2493</v>
      </c>
      <c r="B2494" s="130" t="s">
        <v>3256</v>
      </c>
      <c r="C2494" s="130" t="s">
        <v>726</v>
      </c>
      <c r="D2494" s="130" t="str">
        <f>VLOOKUP(B2494,managelist_20211101!$B$3:$C$10442,2,FALSE)</f>
        <v>工事用立看板(アルミ製看板)</v>
      </c>
      <c r="E2494" s="130" t="s">
        <v>12</v>
      </c>
      <c r="F2494" s="130" t="s">
        <v>150</v>
      </c>
      <c r="I2494" s="130" t="s">
        <v>381</v>
      </c>
    </row>
    <row r="2495" spans="1:9" x14ac:dyDescent="0.15">
      <c r="A2495" s="130">
        <v>2494</v>
      </c>
      <c r="B2495" s="130" t="s">
        <v>3257</v>
      </c>
      <c r="C2495" s="130" t="s">
        <v>680</v>
      </c>
      <c r="D2495" s="130" t="str">
        <f>VLOOKUP(B2495,managelist_20211101!$B$3:$C$10442,2,FALSE)</f>
        <v>区画線設置</v>
      </c>
      <c r="E2495" s="130" t="s">
        <v>443</v>
      </c>
      <c r="F2495" s="130" t="s">
        <v>185</v>
      </c>
      <c r="I2495" s="130" t="s">
        <v>381</v>
      </c>
    </row>
    <row r="2496" spans="1:9" x14ac:dyDescent="0.15">
      <c r="A2496" s="130">
        <v>2495</v>
      </c>
      <c r="B2496" s="130" t="s">
        <v>1556</v>
      </c>
      <c r="C2496" s="130" t="s">
        <v>995</v>
      </c>
      <c r="D2496" s="130" t="str">
        <f>VLOOKUP(B2496,managelist_20211101!$B$3:$C$10442,2,FALSE)</f>
        <v>野芝張芝工</v>
      </c>
      <c r="E2496" s="130" t="s">
        <v>382</v>
      </c>
      <c r="F2496" s="130" t="s">
        <v>166</v>
      </c>
      <c r="G2496" s="130" t="s">
        <v>2838</v>
      </c>
      <c r="H2496" s="130" t="s">
        <v>1675</v>
      </c>
      <c r="I2496" s="130" t="s">
        <v>381</v>
      </c>
    </row>
    <row r="2497" spans="1:11" x14ac:dyDescent="0.15">
      <c r="A2497" s="130">
        <v>2496</v>
      </c>
      <c r="B2497" s="130" t="s">
        <v>1555</v>
      </c>
      <c r="C2497" s="130" t="s">
        <v>994</v>
      </c>
      <c r="D2497" s="130" t="str">
        <f>VLOOKUP(B2497,managelist_20211101!$B$3:$C$10442,2,FALSE)</f>
        <v>SUS304</v>
      </c>
      <c r="E2497" s="130" t="s">
        <v>489</v>
      </c>
      <c r="F2497" s="130" t="s">
        <v>490</v>
      </c>
      <c r="G2497" s="130" t="s">
        <v>2871</v>
      </c>
      <c r="I2497" s="130" t="s">
        <v>381</v>
      </c>
    </row>
    <row r="2498" spans="1:11" x14ac:dyDescent="0.15">
      <c r="A2498" s="130">
        <v>2497</v>
      </c>
      <c r="B2498" s="130" t="s">
        <v>1340</v>
      </c>
      <c r="C2498" s="130" t="s">
        <v>797</v>
      </c>
      <c r="D2498" s="130" t="str">
        <f>VLOOKUP(B2498,managelist_20211101!$B$3:$C$10442,2,FALSE)</f>
        <v>表土はぎ土の処分</v>
      </c>
      <c r="E2498" s="130" t="s">
        <v>380</v>
      </c>
      <c r="F2498" s="130" t="s">
        <v>150</v>
      </c>
      <c r="I2498" s="130" t="s">
        <v>381</v>
      </c>
    </row>
    <row r="2499" spans="1:11" x14ac:dyDescent="0.15">
      <c r="A2499" s="130">
        <v>2498</v>
      </c>
      <c r="B2499" s="130" t="s">
        <v>2975</v>
      </c>
      <c r="C2499" s="130" t="s">
        <v>2418</v>
      </c>
      <c r="D2499" s="130" t="str">
        <f>VLOOKUP(B2499,managelist_20211101!$B$3:$C$10442,2,FALSE)</f>
        <v>合板の上下面を鉄板で挟み込んだ打撃板を装着したランマ</v>
      </c>
      <c r="E2499" s="130" t="s">
        <v>425</v>
      </c>
      <c r="F2499" s="130" t="s">
        <v>426</v>
      </c>
      <c r="I2499" s="130" t="s">
        <v>381</v>
      </c>
    </row>
    <row r="2500" spans="1:11" x14ac:dyDescent="0.15">
      <c r="A2500" s="130">
        <v>2499</v>
      </c>
      <c r="B2500" s="130" t="s">
        <v>1450</v>
      </c>
      <c r="C2500" s="130" t="s">
        <v>883</v>
      </c>
      <c r="D2500" s="130" t="str">
        <f>VLOOKUP(B2500,managelist_20211101!$B$3:$C$10442,2,FALSE)</f>
        <v>繊維シート接着工法</v>
      </c>
      <c r="E2500" s="130" t="s">
        <v>197</v>
      </c>
      <c r="F2500" s="130" t="s">
        <v>200</v>
      </c>
      <c r="G2500" s="130" t="s">
        <v>2851</v>
      </c>
      <c r="I2500" s="130" t="s">
        <v>381</v>
      </c>
    </row>
    <row r="2501" spans="1:11" x14ac:dyDescent="0.15">
      <c r="A2501" s="130">
        <v>2500</v>
      </c>
      <c r="B2501" s="130" t="s">
        <v>1449</v>
      </c>
      <c r="C2501" s="130" t="s">
        <v>882</v>
      </c>
      <c r="D2501" s="130" t="str">
        <f>VLOOKUP(B2501,managelist_20211101!$B$3:$C$10442,2,FALSE)</f>
        <v>コンクリート養生マット</v>
      </c>
      <c r="E2501" s="130" t="s">
        <v>11</v>
      </c>
      <c r="F2501" s="130" t="s">
        <v>11</v>
      </c>
      <c r="G2501" s="130" t="s">
        <v>410</v>
      </c>
      <c r="I2501" s="130" t="s">
        <v>381</v>
      </c>
      <c r="K2501" s="130" t="s">
        <v>381</v>
      </c>
    </row>
    <row r="2502" spans="1:11" x14ac:dyDescent="0.15">
      <c r="A2502" s="130">
        <v>2501</v>
      </c>
      <c r="B2502" s="130" t="s">
        <v>1448</v>
      </c>
      <c r="C2502" s="130" t="s">
        <v>881</v>
      </c>
      <c r="D2502" s="130" t="str">
        <f>VLOOKUP(B2502,managelist_20211101!$B$3:$C$10442,2,FALSE)</f>
        <v>ガラス繊維シートによるはく落防止工法</v>
      </c>
      <c r="E2502" s="130" t="s">
        <v>197</v>
      </c>
      <c r="F2502" s="130" t="s">
        <v>200</v>
      </c>
      <c r="G2502" s="130" t="s">
        <v>2851</v>
      </c>
      <c r="I2502" s="130" t="s">
        <v>381</v>
      </c>
    </row>
    <row r="2503" spans="1:11" x14ac:dyDescent="0.15">
      <c r="A2503" s="130">
        <v>2502</v>
      </c>
      <c r="B2503" s="130" t="s">
        <v>1447</v>
      </c>
      <c r="C2503" s="130" t="s">
        <v>880</v>
      </c>
      <c r="D2503" s="130" t="str">
        <f>VLOOKUP(B2503,managelist_20211101!$B$3:$C$10442,2,FALSE)</f>
        <v>切削した粉体試料を電位差滴定法で検査する方法</v>
      </c>
      <c r="E2503" s="130" t="s">
        <v>127</v>
      </c>
      <c r="F2503" s="130" t="s">
        <v>46</v>
      </c>
      <c r="G2503" s="130" t="s">
        <v>413</v>
      </c>
      <c r="I2503" s="130" t="s">
        <v>381</v>
      </c>
      <c r="K2503" s="130" t="s">
        <v>381</v>
      </c>
    </row>
    <row r="2504" spans="1:11" x14ac:dyDescent="0.15">
      <c r="A2504" s="130">
        <v>2503</v>
      </c>
      <c r="B2504" s="130" t="s">
        <v>3258</v>
      </c>
      <c r="C2504" s="130" t="s">
        <v>796</v>
      </c>
      <c r="D2504" s="130" t="str">
        <f>VLOOKUP(B2504,managelist_20211101!$B$3:$C$10442,2,FALSE)</f>
        <v>覆工板1.0m×2.0mによる路面覆工</v>
      </c>
      <c r="E2504" s="130" t="s">
        <v>12</v>
      </c>
      <c r="F2504" s="130" t="s">
        <v>168</v>
      </c>
      <c r="I2504" s="130" t="s">
        <v>381</v>
      </c>
      <c r="J2504" s="130" t="s">
        <v>381</v>
      </c>
      <c r="K2504" s="130" t="s">
        <v>381</v>
      </c>
    </row>
    <row r="2505" spans="1:11" x14ac:dyDescent="0.15">
      <c r="A2505" s="130">
        <v>2504</v>
      </c>
      <c r="B2505" s="130" t="s">
        <v>1339</v>
      </c>
      <c r="C2505" s="130" t="s">
        <v>795</v>
      </c>
      <c r="D2505" s="130" t="str">
        <f>VLOOKUP(B2505,managelist_20211101!$B$3:$C$10442,2,FALSE)</f>
        <v>手作業による3次元設計データ作成</v>
      </c>
      <c r="E2505" s="130" t="s">
        <v>380</v>
      </c>
      <c r="F2505" s="130" t="s">
        <v>390</v>
      </c>
      <c r="G2505" s="130" t="s">
        <v>390</v>
      </c>
      <c r="H2505" s="130" t="s">
        <v>171</v>
      </c>
      <c r="I2505" s="130" t="s">
        <v>381</v>
      </c>
    </row>
    <row r="2506" spans="1:11" x14ac:dyDescent="0.15">
      <c r="A2506" s="130">
        <v>2505</v>
      </c>
      <c r="B2506" s="130" t="s">
        <v>1338</v>
      </c>
      <c r="C2506" s="130" t="s">
        <v>794</v>
      </c>
      <c r="D2506" s="130" t="str">
        <f>VLOOKUP(B2506,managelist_20211101!$B$3:$C$10442,2,FALSE)</f>
        <v>大型土のう製作</v>
      </c>
      <c r="E2506" s="130" t="s">
        <v>12</v>
      </c>
      <c r="F2506" s="130" t="s">
        <v>150</v>
      </c>
      <c r="I2506" s="130" t="s">
        <v>381</v>
      </c>
    </row>
    <row r="2507" spans="1:11" x14ac:dyDescent="0.15">
      <c r="A2507" s="130">
        <v>2506</v>
      </c>
      <c r="B2507" s="130" t="s">
        <v>1245</v>
      </c>
      <c r="C2507" s="130" t="s">
        <v>725</v>
      </c>
      <c r="D2507" s="130" t="str">
        <f>VLOOKUP(B2507,managelist_20211101!$B$3:$C$10442,2,FALSE)</f>
        <v>監視員の配置</v>
      </c>
      <c r="E2507" s="130" t="s">
        <v>54</v>
      </c>
      <c r="F2507" s="130" t="s">
        <v>56</v>
      </c>
      <c r="G2507" s="130" t="s">
        <v>2865</v>
      </c>
      <c r="H2507" s="130" t="s">
        <v>2878</v>
      </c>
      <c r="I2507" s="130" t="s">
        <v>381</v>
      </c>
    </row>
    <row r="2508" spans="1:11" x14ac:dyDescent="0.15">
      <c r="A2508" s="130">
        <v>2507</v>
      </c>
      <c r="B2508" s="130" t="s">
        <v>1185</v>
      </c>
      <c r="C2508" s="130" t="s">
        <v>679</v>
      </c>
      <c r="D2508" s="130" t="str">
        <f>VLOOKUP(B2508,managelist_20211101!$B$3:$C$10442,2,FALSE)</f>
        <v>作業員の誘導による深層混合処理工</v>
      </c>
      <c r="E2508" s="130" t="s">
        <v>382</v>
      </c>
      <c r="F2508" s="130" t="s">
        <v>76</v>
      </c>
      <c r="G2508" s="130" t="s">
        <v>390</v>
      </c>
      <c r="H2508" s="130" t="s">
        <v>150</v>
      </c>
      <c r="I2508" s="130" t="s">
        <v>381</v>
      </c>
    </row>
    <row r="2509" spans="1:11" x14ac:dyDescent="0.15">
      <c r="A2509" s="130">
        <v>2508</v>
      </c>
      <c r="B2509" s="130" t="s">
        <v>1184</v>
      </c>
      <c r="C2509" s="130" t="s">
        <v>678</v>
      </c>
      <c r="D2509" s="130" t="str">
        <f>VLOOKUP(B2509,managelist_20211101!$B$3:$C$10442,2,FALSE)</f>
        <v>帆布+ドングロスの2枚重ね</v>
      </c>
      <c r="E2509" s="130" t="s">
        <v>425</v>
      </c>
      <c r="F2509" s="130" t="s">
        <v>427</v>
      </c>
      <c r="G2509" s="130" t="s">
        <v>427</v>
      </c>
      <c r="H2509" s="130" t="s">
        <v>121</v>
      </c>
      <c r="I2509" s="130" t="s">
        <v>381</v>
      </c>
    </row>
    <row r="2510" spans="1:11" x14ac:dyDescent="0.15">
      <c r="A2510" s="130">
        <v>2509</v>
      </c>
      <c r="B2510" s="130" t="s">
        <v>1337</v>
      </c>
      <c r="C2510" s="130" t="s">
        <v>793</v>
      </c>
      <c r="D2510" s="130" t="str">
        <f>VLOOKUP(B2510,managelist_20211101!$B$3:$C$10442,2,FALSE)</f>
        <v>JIS G3106 溶接構造用圧延鋼材</v>
      </c>
      <c r="E2510" s="130" t="s">
        <v>466</v>
      </c>
      <c r="F2510" s="130" t="s">
        <v>467</v>
      </c>
      <c r="I2510" s="130" t="s">
        <v>381</v>
      </c>
    </row>
    <row r="2511" spans="1:11" x14ac:dyDescent="0.15">
      <c r="A2511" s="130">
        <v>2510</v>
      </c>
      <c r="B2511" s="130" t="s">
        <v>1266</v>
      </c>
      <c r="C2511" s="130" t="s">
        <v>753</v>
      </c>
      <c r="D2511" s="130" t="str">
        <f>VLOOKUP(B2511,managelist_20211101!$B$3:$C$10442,2,FALSE)</f>
        <v>鉄板、アクリル等の樹脂を使用した外注による工事看板</v>
      </c>
      <c r="E2511" s="130" t="s">
        <v>12</v>
      </c>
      <c r="F2511" s="130" t="s">
        <v>150</v>
      </c>
      <c r="I2511" s="130" t="s">
        <v>381</v>
      </c>
    </row>
    <row r="2512" spans="1:11" x14ac:dyDescent="0.15">
      <c r="A2512" s="130">
        <v>2511</v>
      </c>
      <c r="B2512" s="130" t="s">
        <v>3259</v>
      </c>
      <c r="C2512" s="130" t="s">
        <v>1053</v>
      </c>
      <c r="D2512" s="130" t="str">
        <f>VLOOKUP(B2512,managelist_20211101!$B$3:$C$10442,2,FALSE)</f>
        <v>ポストテンション用外ケーブル方式の仕様:「PC鋼より線+グラウト+PE保護管」</v>
      </c>
      <c r="E2512" s="130" t="s">
        <v>466</v>
      </c>
      <c r="F2512" s="130" t="s">
        <v>555</v>
      </c>
      <c r="G2512" s="130" t="s">
        <v>2864</v>
      </c>
      <c r="I2512" s="130" t="s">
        <v>381</v>
      </c>
    </row>
    <row r="2513" spans="1:9" x14ac:dyDescent="0.15">
      <c r="A2513" s="130">
        <v>2512</v>
      </c>
      <c r="B2513" s="130" t="s">
        <v>2786</v>
      </c>
      <c r="C2513" s="130" t="s">
        <v>2813</v>
      </c>
      <c r="D2513" s="130" t="e">
        <f>VLOOKUP(B2513,managelist_20211101!$B$3:$C$10442,2,FALSE)</f>
        <v>#N/A</v>
      </c>
      <c r="E2513" s="130" t="s">
        <v>57</v>
      </c>
      <c r="F2513" s="130" t="s">
        <v>506</v>
      </c>
      <c r="G2513" s="130" t="s">
        <v>2920</v>
      </c>
      <c r="H2513" s="130" t="s">
        <v>2921</v>
      </c>
      <c r="I2513" s="130" t="s">
        <v>381</v>
      </c>
    </row>
    <row r="2514" spans="1:9" x14ac:dyDescent="0.15">
      <c r="A2514" s="130">
        <v>2513</v>
      </c>
      <c r="B2514" s="130" t="s">
        <v>3260</v>
      </c>
      <c r="C2514" s="130" t="s">
        <v>879</v>
      </c>
      <c r="D2514" s="130" t="str">
        <f>VLOOKUP(B2514,managelist_20211101!$B$3:$C$10442,2,FALSE)</f>
        <v>ゴム製伸縮継手装置</v>
      </c>
      <c r="E2514" s="130" t="s">
        <v>466</v>
      </c>
      <c r="F2514" s="130" t="s">
        <v>556</v>
      </c>
      <c r="I2514" s="130" t="s">
        <v>381</v>
      </c>
    </row>
    <row r="2515" spans="1:9" x14ac:dyDescent="0.15">
      <c r="A2515" s="130">
        <v>2514</v>
      </c>
      <c r="B2515" s="130" t="s">
        <v>3261</v>
      </c>
      <c r="C2515" s="130" t="s">
        <v>627</v>
      </c>
      <c r="D2515" s="130" t="str">
        <f>VLOOKUP(B2515,managelist_20211101!$B$3:$C$10442,2,FALSE)</f>
        <v>塩害地域の鋼製検査路(溶融亜鉛メッキ)</v>
      </c>
      <c r="E2515" s="130" t="s">
        <v>466</v>
      </c>
      <c r="F2515" s="130" t="s">
        <v>150</v>
      </c>
      <c r="I2515" s="130" t="s">
        <v>381</v>
      </c>
    </row>
    <row r="2516" spans="1:9" x14ac:dyDescent="0.15">
      <c r="A2516" s="130">
        <v>2515</v>
      </c>
      <c r="B2516" s="130" t="s">
        <v>3262</v>
      </c>
      <c r="C2516" s="130" t="s">
        <v>12985</v>
      </c>
      <c r="D2516" s="130" t="str">
        <f>VLOOKUP(B2516,managelist_20211101!$B$3:$C$10442,2,FALSE)</f>
        <v>覆工コンクリート トータル養生工法</v>
      </c>
      <c r="E2516" s="130" t="s">
        <v>342</v>
      </c>
      <c r="F2516" s="130" t="s">
        <v>343</v>
      </c>
      <c r="G2516" s="130" t="s">
        <v>150</v>
      </c>
      <c r="I2516" s="130" t="s">
        <v>381</v>
      </c>
    </row>
    <row r="2517" spans="1:9" x14ac:dyDescent="0.15">
      <c r="A2517" s="130">
        <v>2516</v>
      </c>
      <c r="B2517" s="130" t="s">
        <v>1446</v>
      </c>
      <c r="C2517" s="130" t="s">
        <v>878</v>
      </c>
      <c r="D2517" s="130" t="str">
        <f>VLOOKUP(B2517,managelist_20211101!$B$3:$C$10442,2,FALSE)</f>
        <v>2次元CADベースの橋梁原寸システム</v>
      </c>
      <c r="E2517" s="130" t="s">
        <v>466</v>
      </c>
      <c r="F2517" s="130" t="s">
        <v>122</v>
      </c>
      <c r="I2517" s="130" t="s">
        <v>381</v>
      </c>
    </row>
    <row r="2518" spans="1:9" x14ac:dyDescent="0.15">
      <c r="A2518" s="130">
        <v>2517</v>
      </c>
      <c r="B2518" s="130" t="s">
        <v>1445</v>
      </c>
      <c r="C2518" s="130" t="s">
        <v>877</v>
      </c>
      <c r="D2518" s="130" t="str">
        <f>VLOOKUP(B2518,managelist_20211101!$B$3:$C$10442,2,FALSE)</f>
        <v>高エンジン回転のままポンプ吐出量制御する油圧ショベル</v>
      </c>
      <c r="E2518" s="130" t="s">
        <v>380</v>
      </c>
      <c r="F2518" s="130" t="s">
        <v>380</v>
      </c>
      <c r="G2518" s="130" t="s">
        <v>2849</v>
      </c>
      <c r="I2518" s="130" t="s">
        <v>381</v>
      </c>
    </row>
    <row r="2519" spans="1:9" x14ac:dyDescent="0.15">
      <c r="A2519" s="130">
        <v>2518</v>
      </c>
      <c r="B2519" s="130" t="s">
        <v>1183</v>
      </c>
      <c r="C2519" s="130" t="s">
        <v>677</v>
      </c>
      <c r="D2519" s="130" t="str">
        <f>VLOOKUP(B2519,managelist_20211101!$B$3:$C$10442,2,FALSE)</f>
        <v>電動ラック式開閉機</v>
      </c>
      <c r="E2519" s="130" t="s">
        <v>489</v>
      </c>
      <c r="F2519" s="130" t="s">
        <v>490</v>
      </c>
      <c r="G2519" s="130" t="s">
        <v>2859</v>
      </c>
      <c r="I2519" s="130" t="s">
        <v>381</v>
      </c>
    </row>
    <row r="2520" spans="1:9" x14ac:dyDescent="0.15">
      <c r="A2520" s="130">
        <v>2519</v>
      </c>
      <c r="B2520" s="130" t="s">
        <v>1182</v>
      </c>
      <c r="C2520" s="130" t="s">
        <v>676</v>
      </c>
      <c r="D2520" s="130" t="str">
        <f>VLOOKUP(B2520,managelist_20211101!$B$3:$C$10442,2,FALSE)</f>
        <v>発動発電機搭載バルーン投光機</v>
      </c>
      <c r="E2520" s="130" t="s">
        <v>12</v>
      </c>
      <c r="F2520" s="130" t="s">
        <v>150</v>
      </c>
      <c r="I2520" s="130" t="s">
        <v>381</v>
      </c>
    </row>
    <row r="2521" spans="1:9" x14ac:dyDescent="0.15">
      <c r="A2521" s="130">
        <v>2520</v>
      </c>
      <c r="B2521" s="130" t="s">
        <v>1181</v>
      </c>
      <c r="C2521" s="130" t="s">
        <v>675</v>
      </c>
      <c r="D2521" s="130" t="str">
        <f>VLOOKUP(B2521,managelist_20211101!$B$3:$C$10442,2,FALSE)</f>
        <v>既設石積の撤去・新設</v>
      </c>
      <c r="E2521" s="130" t="s">
        <v>399</v>
      </c>
      <c r="F2521" s="130" t="s">
        <v>150</v>
      </c>
      <c r="I2521" s="130" t="s">
        <v>381</v>
      </c>
    </row>
    <row r="2522" spans="1:9" x14ac:dyDescent="0.15">
      <c r="A2522" s="130">
        <v>2521</v>
      </c>
      <c r="B2522" s="130" t="s">
        <v>1244</v>
      </c>
      <c r="C2522" s="130" t="s">
        <v>724</v>
      </c>
      <c r="D2522" s="130" t="str">
        <f>VLOOKUP(B2522,managelist_20211101!$B$3:$C$10442,2,FALSE)</f>
        <v>落石防護柵(ストーンガード)設置工</v>
      </c>
      <c r="E2522" s="130" t="s">
        <v>443</v>
      </c>
      <c r="F2522" s="130" t="s">
        <v>444</v>
      </c>
      <c r="G2522" s="130" t="s">
        <v>12183</v>
      </c>
      <c r="I2522" s="130" t="s">
        <v>381</v>
      </c>
    </row>
    <row r="2523" spans="1:9" x14ac:dyDescent="0.15">
      <c r="A2523" s="130">
        <v>2522</v>
      </c>
      <c r="B2523" s="130" t="s">
        <v>1444</v>
      </c>
      <c r="C2523" s="130" t="s">
        <v>876</v>
      </c>
      <c r="D2523" s="130" t="str">
        <f>VLOOKUP(B2523,managelist_20211101!$B$3:$C$10442,2,FALSE)</f>
        <v>ポリマー改質アスファルトⅡ型</v>
      </c>
      <c r="E2523" s="130" t="s">
        <v>425</v>
      </c>
      <c r="F2523" s="130" t="s">
        <v>427</v>
      </c>
      <c r="G2523" s="130" t="s">
        <v>427</v>
      </c>
      <c r="H2523" s="130" t="s">
        <v>121</v>
      </c>
      <c r="I2523" s="130" t="s">
        <v>381</v>
      </c>
    </row>
    <row r="2524" spans="1:9" x14ac:dyDescent="0.15">
      <c r="A2524" s="130">
        <v>2523</v>
      </c>
      <c r="B2524" s="130" t="s">
        <v>1619</v>
      </c>
      <c r="C2524" s="130" t="s">
        <v>1052</v>
      </c>
      <c r="D2524" s="130" t="str">
        <f>VLOOKUP(B2524,managelist_20211101!$B$3:$C$10442,2,FALSE)</f>
        <v>低騒音型締固め建設機械</v>
      </c>
      <c r="E2524" s="130" t="s">
        <v>425</v>
      </c>
      <c r="F2524" s="130" t="s">
        <v>426</v>
      </c>
      <c r="I2524" s="130" t="s">
        <v>381</v>
      </c>
    </row>
    <row r="2525" spans="1:9" x14ac:dyDescent="0.15">
      <c r="A2525" s="130">
        <v>2524</v>
      </c>
      <c r="B2525" s="130" t="s">
        <v>1443</v>
      </c>
      <c r="C2525" s="130" t="s">
        <v>875</v>
      </c>
      <c r="D2525" s="130" t="str">
        <f>VLOOKUP(B2525,managelist_20211101!$B$3:$C$10442,2,FALSE)</f>
        <v>表示用鉄筋を点溶接する方法</v>
      </c>
      <c r="E2525" s="130" t="s">
        <v>466</v>
      </c>
      <c r="F2525" s="130" t="s">
        <v>150</v>
      </c>
      <c r="I2525" s="130" t="s">
        <v>381</v>
      </c>
    </row>
    <row r="2526" spans="1:9" x14ac:dyDescent="0.15">
      <c r="A2526" s="130">
        <v>2525</v>
      </c>
      <c r="B2526" s="130" t="s">
        <v>1554</v>
      </c>
      <c r="C2526" s="130" t="s">
        <v>993</v>
      </c>
      <c r="D2526" s="130" t="str">
        <f>VLOOKUP(B2526,managelist_20211101!$B$3:$C$10442,2,FALSE)</f>
        <v>アンカーバー方式の変位制限構造</v>
      </c>
      <c r="E2526" s="130" t="s">
        <v>197</v>
      </c>
      <c r="F2526" s="130" t="s">
        <v>200</v>
      </c>
      <c r="G2526" s="130" t="s">
        <v>150</v>
      </c>
      <c r="I2526" s="130" t="s">
        <v>381</v>
      </c>
    </row>
    <row r="2527" spans="1:9" x14ac:dyDescent="0.15">
      <c r="A2527" s="130">
        <v>2526</v>
      </c>
      <c r="B2527" s="130" t="s">
        <v>1553</v>
      </c>
      <c r="C2527" s="130" t="s">
        <v>992</v>
      </c>
      <c r="D2527" s="130" t="str">
        <f>VLOOKUP(B2527,managelist_20211101!$B$3:$C$10442,2,FALSE)</f>
        <v>人力による伐木および伐竹</v>
      </c>
      <c r="E2527" s="130" t="s">
        <v>399</v>
      </c>
      <c r="F2527" s="130" t="s">
        <v>1643</v>
      </c>
      <c r="I2527" s="130" t="s">
        <v>381</v>
      </c>
    </row>
    <row r="2528" spans="1:9" x14ac:dyDescent="0.15">
      <c r="A2528" s="130">
        <v>2527</v>
      </c>
      <c r="B2528" s="130" t="s">
        <v>3263</v>
      </c>
      <c r="C2528" s="130" t="s">
        <v>20329</v>
      </c>
      <c r="D2528" s="130" t="str">
        <f>VLOOKUP(B2528,managelist_20211101!$B$3:$C$10442,2,FALSE)</f>
        <v>亜鉛アルミ合金メッキ鉄線を芯線とする被覆鉄線を使用したかごマット</v>
      </c>
      <c r="E2528" s="130" t="s">
        <v>22</v>
      </c>
      <c r="F2528" s="130" t="s">
        <v>26</v>
      </c>
      <c r="G2528" s="130" t="s">
        <v>12140</v>
      </c>
      <c r="I2528" s="130" t="s">
        <v>381</v>
      </c>
    </row>
    <row r="2529" spans="1:11" x14ac:dyDescent="0.15">
      <c r="A2529" s="130">
        <v>2528</v>
      </c>
      <c r="B2529" s="130" t="s">
        <v>1180</v>
      </c>
      <c r="C2529" s="130" t="s">
        <v>13743</v>
      </c>
      <c r="D2529" s="130" t="str">
        <f>VLOOKUP(B2529,managelist_20211101!$B$3:$C$10442,2,FALSE)</f>
        <v>スポットクーラー( 吹き出し3口仕様)</v>
      </c>
      <c r="E2529" s="130" t="s">
        <v>72</v>
      </c>
      <c r="F2529" s="130" t="s">
        <v>150</v>
      </c>
      <c r="I2529" s="130" t="s">
        <v>381</v>
      </c>
    </row>
    <row r="2530" spans="1:11" x14ac:dyDescent="0.15">
      <c r="A2530" s="130">
        <v>2529</v>
      </c>
      <c r="B2530" s="130" t="s">
        <v>1179</v>
      </c>
      <c r="C2530" s="130" t="s">
        <v>674</v>
      </c>
      <c r="D2530" s="130" t="str">
        <f>VLOOKUP(B2530,managelist_20211101!$B$3:$C$10442,2,FALSE)</f>
        <v>一般土のう</v>
      </c>
      <c r="E2530" s="130" t="s">
        <v>12</v>
      </c>
      <c r="F2530" s="130" t="s">
        <v>150</v>
      </c>
      <c r="I2530" s="130" t="s">
        <v>381</v>
      </c>
    </row>
    <row r="2531" spans="1:11" x14ac:dyDescent="0.15">
      <c r="A2531" s="130">
        <v>2530</v>
      </c>
      <c r="B2531" s="130" t="s">
        <v>1442</v>
      </c>
      <c r="C2531" s="130" t="s">
        <v>874</v>
      </c>
      <c r="D2531" s="130" t="str">
        <f>VLOOKUP(B2531,managelist_20211101!$B$3:$C$10442,2,FALSE)</f>
        <v>型枠等を基準物としたコンクリート舗装工法</v>
      </c>
      <c r="E2531" s="130" t="s">
        <v>425</v>
      </c>
      <c r="F2531" s="130" t="s">
        <v>428</v>
      </c>
      <c r="G2531" s="130" t="s">
        <v>428</v>
      </c>
      <c r="H2531" s="130" t="s">
        <v>121</v>
      </c>
      <c r="I2531" s="130" t="s">
        <v>381</v>
      </c>
    </row>
    <row r="2532" spans="1:11" x14ac:dyDescent="0.15">
      <c r="A2532" s="130">
        <v>2531</v>
      </c>
      <c r="B2532" s="130" t="s">
        <v>1336</v>
      </c>
      <c r="C2532" s="130" t="s">
        <v>792</v>
      </c>
      <c r="D2532" s="130" t="str">
        <f>VLOOKUP(B2532,managelist_20211101!$B$3:$C$10442,2,FALSE)</f>
        <v>表計算ソフトを用いた手入力による施工計画、工程計画、出来形管理、写真管理、品質管理、電子納品等の施工管理業務</v>
      </c>
      <c r="E2532" s="130" t="s">
        <v>538</v>
      </c>
      <c r="F2532" s="130" t="s">
        <v>150</v>
      </c>
      <c r="I2532" s="130" t="s">
        <v>381</v>
      </c>
    </row>
    <row r="2533" spans="1:11" x14ac:dyDescent="0.15">
      <c r="A2533" s="130">
        <v>2532</v>
      </c>
      <c r="B2533" s="130" t="s">
        <v>1335</v>
      </c>
      <c r="C2533" s="130" t="s">
        <v>791</v>
      </c>
      <c r="D2533" s="130" t="str">
        <f>VLOOKUP(B2533,managelist_20211101!$B$3:$C$10442,2,FALSE)</f>
        <v>大型ブレーカー掘削及びリッパーブル引き起こし</v>
      </c>
      <c r="E2533" s="130" t="s">
        <v>380</v>
      </c>
      <c r="F2533" s="130" t="s">
        <v>380</v>
      </c>
      <c r="G2533" s="130" t="s">
        <v>2849</v>
      </c>
      <c r="I2533" s="130" t="s">
        <v>381</v>
      </c>
    </row>
    <row r="2534" spans="1:11" x14ac:dyDescent="0.15">
      <c r="A2534" s="130">
        <v>2533</v>
      </c>
      <c r="B2534" s="130" t="s">
        <v>2768</v>
      </c>
      <c r="C2534" s="130" t="s">
        <v>2800</v>
      </c>
      <c r="D2534" s="130" t="e">
        <f>VLOOKUP(B2534,managelist_20211101!$B$3:$C$10442,2,FALSE)</f>
        <v>#N/A</v>
      </c>
      <c r="E2534" s="130" t="s">
        <v>57</v>
      </c>
      <c r="F2534" s="130" t="s">
        <v>533</v>
      </c>
      <c r="G2534" s="130" t="s">
        <v>533</v>
      </c>
      <c r="I2534" s="130" t="s">
        <v>381</v>
      </c>
    </row>
    <row r="2535" spans="1:11" x14ac:dyDescent="0.15">
      <c r="A2535" s="130">
        <v>2534</v>
      </c>
      <c r="B2535" s="130" t="s">
        <v>1129</v>
      </c>
      <c r="C2535" s="130" t="s">
        <v>626</v>
      </c>
      <c r="D2535" s="130" t="str">
        <f>VLOOKUP(B2535,managelist_20211101!$B$3:$C$10442,2,FALSE)</f>
        <v>専用補助器具を使用しない大型土のう作成「単管工法」</v>
      </c>
      <c r="E2535" s="130" t="s">
        <v>12</v>
      </c>
      <c r="F2535" s="130" t="s">
        <v>150</v>
      </c>
      <c r="I2535" s="130" t="s">
        <v>381</v>
      </c>
    </row>
    <row r="2536" spans="1:11" x14ac:dyDescent="0.15">
      <c r="A2536" s="130">
        <v>2535</v>
      </c>
      <c r="B2536" s="130" t="s">
        <v>1128</v>
      </c>
      <c r="C2536" s="130" t="s">
        <v>625</v>
      </c>
      <c r="D2536" s="130" t="str">
        <f>VLOOKUP(B2536,managelist_20211101!$B$3:$C$10442,2,FALSE)</f>
        <v>掘削除去(処分場での最終処分及び健全土の埋め戻し)</v>
      </c>
      <c r="E2536" s="130" t="s">
        <v>72</v>
      </c>
      <c r="F2536" s="130" t="s">
        <v>150</v>
      </c>
      <c r="I2536" s="130" t="s">
        <v>381</v>
      </c>
    </row>
    <row r="2537" spans="1:11" x14ac:dyDescent="0.15">
      <c r="A2537" s="130">
        <v>2536</v>
      </c>
      <c r="B2537" s="130" t="s">
        <v>1127</v>
      </c>
      <c r="C2537" s="130" t="s">
        <v>624</v>
      </c>
      <c r="D2537" s="130" t="str">
        <f>VLOOKUP(B2537,managelist_20211101!$B$3:$C$10442,2,FALSE)</f>
        <v>加熱溶着型目地部防草シール(シート)</v>
      </c>
      <c r="E2537" s="130" t="s">
        <v>197</v>
      </c>
      <c r="F2537" s="130" t="s">
        <v>201</v>
      </c>
      <c r="G2537" s="130" t="s">
        <v>397</v>
      </c>
      <c r="H2537" s="130" t="s">
        <v>150</v>
      </c>
      <c r="I2537" s="130" t="s">
        <v>381</v>
      </c>
    </row>
    <row r="2538" spans="1:11" x14ac:dyDescent="0.15">
      <c r="A2538" s="130">
        <v>2537</v>
      </c>
      <c r="B2538" s="130" t="s">
        <v>1243</v>
      </c>
      <c r="C2538" s="130" t="s">
        <v>723</v>
      </c>
      <c r="D2538" s="130" t="str">
        <f>VLOOKUP(B2538,managelist_20211101!$B$3:$C$10442,2,FALSE)</f>
        <v>スノーポール</v>
      </c>
      <c r="E2538" s="130" t="s">
        <v>1634</v>
      </c>
      <c r="F2538" s="130" t="s">
        <v>1634</v>
      </c>
      <c r="I2538" s="130" t="s">
        <v>381</v>
      </c>
      <c r="K2538" s="130" t="s">
        <v>381</v>
      </c>
    </row>
    <row r="2539" spans="1:11" x14ac:dyDescent="0.15">
      <c r="A2539" s="130">
        <v>2538</v>
      </c>
      <c r="B2539" s="130" t="s">
        <v>1618</v>
      </c>
      <c r="C2539" s="130" t="s">
        <v>1051</v>
      </c>
      <c r="D2539" s="130" t="str">
        <f>VLOOKUP(B2539,managelist_20211101!$B$3:$C$10442,2,FALSE)</f>
        <v>振動コンパクタ(前後進型)</v>
      </c>
      <c r="E2539" s="130" t="s">
        <v>197</v>
      </c>
      <c r="F2539" s="130" t="s">
        <v>220</v>
      </c>
      <c r="G2539" s="130" t="s">
        <v>2842</v>
      </c>
      <c r="I2539" s="130" t="s">
        <v>381</v>
      </c>
    </row>
    <row r="2540" spans="1:11" x14ac:dyDescent="0.15">
      <c r="A2540" s="130">
        <v>2539</v>
      </c>
      <c r="B2540" s="130" t="s">
        <v>1617</v>
      </c>
      <c r="C2540" s="130" t="s">
        <v>1050</v>
      </c>
      <c r="D2540" s="130" t="str">
        <f>VLOOKUP(B2540,managelist_20211101!$B$3:$C$10442,2,FALSE)</f>
        <v>乾電池式LED矢印板</v>
      </c>
      <c r="E2540" s="130" t="s">
        <v>197</v>
      </c>
      <c r="F2540" s="130" t="s">
        <v>150</v>
      </c>
      <c r="I2540" s="130" t="s">
        <v>381</v>
      </c>
    </row>
    <row r="2541" spans="1:11" x14ac:dyDescent="0.15">
      <c r="A2541" s="130">
        <v>2540</v>
      </c>
      <c r="B2541" s="130" t="s">
        <v>1242</v>
      </c>
      <c r="C2541" s="130" t="s">
        <v>722</v>
      </c>
      <c r="D2541" s="130" t="str">
        <f>VLOOKUP(B2541,managelist_20211101!$B$3:$C$10442,2,FALSE)</f>
        <v>ヘルメットに血液型、氏名、会社名のシールを貼る</v>
      </c>
      <c r="E2541" s="130" t="s">
        <v>150</v>
      </c>
      <c r="F2541" s="130" t="s">
        <v>150</v>
      </c>
      <c r="I2541" s="130" t="s">
        <v>381</v>
      </c>
    </row>
    <row r="2542" spans="1:11" x14ac:dyDescent="0.15">
      <c r="A2542" s="130">
        <v>2541</v>
      </c>
      <c r="B2542" s="130" t="s">
        <v>1441</v>
      </c>
      <c r="C2542" s="130" t="s">
        <v>873</v>
      </c>
      <c r="D2542" s="130" t="str">
        <f>VLOOKUP(B2542,managelist_20211101!$B$3:$C$10442,2,FALSE)</f>
        <v>注入器具によるひび割れ注入工</v>
      </c>
      <c r="E2542" s="130" t="s">
        <v>197</v>
      </c>
      <c r="F2542" s="130" t="s">
        <v>200</v>
      </c>
      <c r="G2542" s="130" t="s">
        <v>178</v>
      </c>
      <c r="H2542" s="130" t="s">
        <v>179</v>
      </c>
      <c r="I2542" s="130" t="s">
        <v>381</v>
      </c>
    </row>
    <row r="2543" spans="1:11" x14ac:dyDescent="0.15">
      <c r="A2543" s="130">
        <v>2542</v>
      </c>
      <c r="B2543" s="130" t="s">
        <v>1440</v>
      </c>
      <c r="C2543" s="130" t="s">
        <v>872</v>
      </c>
      <c r="D2543" s="130" t="str">
        <f>VLOOKUP(B2543,managelist_20211101!$B$3:$C$10442,2,FALSE)</f>
        <v>ステンレス製のバンド及び留具</v>
      </c>
      <c r="E2543" s="130" t="s">
        <v>54</v>
      </c>
      <c r="F2543" s="130" t="s">
        <v>1632</v>
      </c>
      <c r="G2543" s="130" t="s">
        <v>2853</v>
      </c>
      <c r="H2543" s="130" t="s">
        <v>2870</v>
      </c>
      <c r="I2543" s="130" t="s">
        <v>381</v>
      </c>
    </row>
    <row r="2544" spans="1:11" x14ac:dyDescent="0.15">
      <c r="A2544" s="130">
        <v>2543</v>
      </c>
      <c r="B2544" s="130" t="s">
        <v>1439</v>
      </c>
      <c r="C2544" s="130" t="s">
        <v>23586</v>
      </c>
      <c r="D2544" s="130" t="str">
        <f>VLOOKUP(B2544,managelist_20211101!$B$3:$C$10442,2,FALSE)</f>
        <v>補助員と丁張による勾配確認</v>
      </c>
      <c r="E2544" s="130" t="s">
        <v>382</v>
      </c>
      <c r="F2544" s="130" t="s">
        <v>166</v>
      </c>
      <c r="G2544" s="130" t="s">
        <v>2892</v>
      </c>
      <c r="I2544" s="130" t="s">
        <v>381</v>
      </c>
    </row>
    <row r="2545" spans="1:11" x14ac:dyDescent="0.15">
      <c r="A2545" s="130">
        <v>2544</v>
      </c>
      <c r="B2545" s="130" t="s">
        <v>3264</v>
      </c>
      <c r="C2545" s="130" t="s">
        <v>752</v>
      </c>
      <c r="D2545" s="130" t="str">
        <f>VLOOKUP(B2545,managelist_20211101!$B$3:$C$10442,2,FALSE)</f>
        <v>吹き止め柵</v>
      </c>
      <c r="E2545" s="130" t="s">
        <v>443</v>
      </c>
      <c r="F2545" s="130" t="s">
        <v>444</v>
      </c>
      <c r="G2545" s="130" t="s">
        <v>216</v>
      </c>
      <c r="I2545" s="130" t="s">
        <v>381</v>
      </c>
    </row>
    <row r="2546" spans="1:11" x14ac:dyDescent="0.15">
      <c r="A2546" s="130">
        <v>2545</v>
      </c>
      <c r="B2546" s="130" t="s">
        <v>2790</v>
      </c>
      <c r="C2546" s="130" t="s">
        <v>2818</v>
      </c>
      <c r="D2546" s="130" t="e">
        <f>VLOOKUP(B2546,managelist_20211101!$B$3:$C$10442,2,FALSE)</f>
        <v>#N/A</v>
      </c>
      <c r="E2546" s="130" t="s">
        <v>57</v>
      </c>
      <c r="F2546" s="130" t="s">
        <v>506</v>
      </c>
      <c r="G2546" s="130" t="s">
        <v>2920</v>
      </c>
      <c r="H2546" s="130" t="s">
        <v>2921</v>
      </c>
      <c r="I2546" s="130" t="s">
        <v>381</v>
      </c>
    </row>
    <row r="2547" spans="1:11" x14ac:dyDescent="0.15">
      <c r="A2547" s="130">
        <v>2546</v>
      </c>
      <c r="B2547" s="130" t="s">
        <v>1334</v>
      </c>
      <c r="C2547" s="130" t="s">
        <v>790</v>
      </c>
      <c r="D2547" s="130" t="str">
        <f>VLOOKUP(B2547,managelist_20211101!$B$3:$C$10442,2,FALSE)</f>
        <v>植生シート工(標準品)肥料袋なし</v>
      </c>
      <c r="E2547" s="130" t="s">
        <v>382</v>
      </c>
      <c r="F2547" s="130" t="s">
        <v>166</v>
      </c>
      <c r="G2547" s="130" t="s">
        <v>386</v>
      </c>
      <c r="H2547" s="130" t="s">
        <v>2833</v>
      </c>
      <c r="I2547" s="130" t="s">
        <v>381</v>
      </c>
    </row>
    <row r="2548" spans="1:11" x14ac:dyDescent="0.15">
      <c r="A2548" s="130">
        <v>2547</v>
      </c>
      <c r="B2548" s="130" t="s">
        <v>1333</v>
      </c>
      <c r="C2548" s="130" t="s">
        <v>23587</v>
      </c>
      <c r="D2548" s="130" t="str">
        <f>VLOOKUP(B2548,managelist_20211101!$B$3:$C$10442,2,FALSE)</f>
        <v>AC100V電源式回転灯</v>
      </c>
      <c r="E2548" s="130" t="s">
        <v>443</v>
      </c>
      <c r="F2548" s="130" t="s">
        <v>185</v>
      </c>
      <c r="I2548" s="130" t="s">
        <v>381</v>
      </c>
    </row>
    <row r="2549" spans="1:11" x14ac:dyDescent="0.15">
      <c r="A2549" s="130">
        <v>2548</v>
      </c>
      <c r="B2549" s="130" t="s">
        <v>3265</v>
      </c>
      <c r="C2549" s="130" t="s">
        <v>991</v>
      </c>
      <c r="D2549" s="130" t="str">
        <f>VLOOKUP(B2549,managelist_20211101!$B$3:$C$10442,2,FALSE)</f>
        <v>非常停止押しボタン</v>
      </c>
      <c r="E2549" s="130" t="s">
        <v>489</v>
      </c>
      <c r="F2549" s="130" t="s">
        <v>150</v>
      </c>
      <c r="I2549" s="130" t="s">
        <v>381</v>
      </c>
    </row>
    <row r="2550" spans="1:11" x14ac:dyDescent="0.15">
      <c r="A2550" s="130">
        <v>2549</v>
      </c>
      <c r="B2550" s="130" t="s">
        <v>3266</v>
      </c>
      <c r="C2550" s="130" t="s">
        <v>17509</v>
      </c>
      <c r="D2550" s="130" t="str">
        <f>VLOOKUP(B2550,managelist_20211101!$B$3:$C$10442,2,FALSE)</f>
        <v>PCケーブル式落橋防止装置</v>
      </c>
      <c r="E2550" s="130" t="s">
        <v>466</v>
      </c>
      <c r="F2550" s="130" t="s">
        <v>468</v>
      </c>
      <c r="G2550" s="130" t="s">
        <v>2845</v>
      </c>
      <c r="I2550" s="130" t="s">
        <v>381</v>
      </c>
    </row>
    <row r="2551" spans="1:11" x14ac:dyDescent="0.15">
      <c r="A2551" s="130">
        <v>2550</v>
      </c>
      <c r="B2551" s="130" t="s">
        <v>3267</v>
      </c>
      <c r="C2551" s="130" t="s">
        <v>1049</v>
      </c>
      <c r="D2551" s="130" t="str">
        <f>VLOOKUP(B2551,managelist_20211101!$B$3:$C$10442,2,FALSE)</f>
        <v>安定処理工(スタビライザによる処理)</v>
      </c>
      <c r="E2551" s="130" t="s">
        <v>380</v>
      </c>
      <c r="F2551" s="130" t="s">
        <v>431</v>
      </c>
      <c r="I2551" s="130" t="s">
        <v>381</v>
      </c>
    </row>
    <row r="2552" spans="1:11" x14ac:dyDescent="0.15">
      <c r="A2552" s="130">
        <v>2551</v>
      </c>
      <c r="B2552" s="130" t="s">
        <v>1438</v>
      </c>
      <c r="C2552" s="130" t="s">
        <v>870</v>
      </c>
      <c r="D2552" s="130" t="str">
        <f>VLOOKUP(B2552,managelist_20211101!$B$3:$C$10442,2,FALSE)</f>
        <v>鉱物油を主成分とした油性コンクリート型枠離型剤</v>
      </c>
      <c r="E2552" s="130" t="s">
        <v>11</v>
      </c>
      <c r="F2552" s="130" t="s">
        <v>11</v>
      </c>
      <c r="G2552" s="130" t="s">
        <v>176</v>
      </c>
      <c r="H2552" s="130" t="s">
        <v>2863</v>
      </c>
      <c r="I2552" s="130" t="s">
        <v>381</v>
      </c>
    </row>
    <row r="2553" spans="1:11" x14ac:dyDescent="0.15">
      <c r="A2553" s="130">
        <v>2552</v>
      </c>
      <c r="B2553" s="130" t="s">
        <v>1126</v>
      </c>
      <c r="C2553" s="130" t="s">
        <v>623</v>
      </c>
      <c r="D2553" s="130" t="str">
        <f>VLOOKUP(B2553,managelist_20211101!$B$3:$C$10442,2,FALSE)</f>
        <v>発泡ポリエチレンフォームによる地盤振動低減工法</v>
      </c>
      <c r="E2553" s="130" t="s">
        <v>72</v>
      </c>
      <c r="F2553" s="130" t="s">
        <v>73</v>
      </c>
      <c r="I2553" s="130" t="s">
        <v>381</v>
      </c>
    </row>
    <row r="2554" spans="1:11" x14ac:dyDescent="0.15">
      <c r="A2554" s="130">
        <v>2553</v>
      </c>
      <c r="B2554" s="130" t="s">
        <v>1125</v>
      </c>
      <c r="C2554" s="130" t="s">
        <v>622</v>
      </c>
      <c r="D2554" s="130" t="str">
        <f>VLOOKUP(B2554,managelist_20211101!$B$3:$C$10442,2,FALSE)</f>
        <v>屋外用移動型防犯システム</v>
      </c>
      <c r="E2554" s="130" t="s">
        <v>12</v>
      </c>
      <c r="F2554" s="130" t="s">
        <v>1631</v>
      </c>
      <c r="I2554" s="130" t="s">
        <v>381</v>
      </c>
    </row>
    <row r="2555" spans="1:11" x14ac:dyDescent="0.15">
      <c r="A2555" s="130">
        <v>2554</v>
      </c>
      <c r="B2555" s="130" t="s">
        <v>1124</v>
      </c>
      <c r="C2555" s="130" t="s">
        <v>621</v>
      </c>
      <c r="D2555" s="130" t="str">
        <f>VLOOKUP(B2555,managelist_20211101!$B$3:$C$10442,2,FALSE)</f>
        <v>クッションドラム</v>
      </c>
      <c r="E2555" s="130" t="s">
        <v>197</v>
      </c>
      <c r="F2555" s="130" t="s">
        <v>150</v>
      </c>
      <c r="I2555" s="130" t="s">
        <v>381</v>
      </c>
    </row>
    <row r="2556" spans="1:11" x14ac:dyDescent="0.15">
      <c r="A2556" s="130">
        <v>2555</v>
      </c>
      <c r="B2556" s="130" t="s">
        <v>1437</v>
      </c>
      <c r="C2556" s="130" t="s">
        <v>869</v>
      </c>
      <c r="D2556" s="130" t="str">
        <f>VLOOKUP(B2556,managelist_20211101!$B$3:$C$10442,2,FALSE)</f>
        <v>ポリマーモルタル補修工</v>
      </c>
      <c r="E2556" s="130" t="s">
        <v>197</v>
      </c>
      <c r="F2556" s="130" t="s">
        <v>200</v>
      </c>
      <c r="G2556" s="130" t="s">
        <v>210</v>
      </c>
      <c r="I2556" s="130" t="s">
        <v>381</v>
      </c>
    </row>
    <row r="2557" spans="1:11" x14ac:dyDescent="0.15">
      <c r="A2557" s="130">
        <v>2556</v>
      </c>
      <c r="B2557" s="130" t="s">
        <v>1178</v>
      </c>
      <c r="C2557" s="130" t="s">
        <v>673</v>
      </c>
      <c r="D2557" s="130" t="str">
        <f>VLOOKUP(B2557,managelist_20211101!$B$3:$C$10442,2,FALSE)</f>
        <v>厚層基材吹付工</v>
      </c>
      <c r="E2557" s="130" t="s">
        <v>382</v>
      </c>
      <c r="F2557" s="130" t="s">
        <v>166</v>
      </c>
      <c r="G2557" s="130" t="s">
        <v>386</v>
      </c>
      <c r="H2557" s="130" t="s">
        <v>387</v>
      </c>
      <c r="I2557" s="130" t="s">
        <v>381</v>
      </c>
      <c r="K2557" s="130" t="s">
        <v>381</v>
      </c>
    </row>
    <row r="2558" spans="1:11" x14ac:dyDescent="0.15">
      <c r="A2558" s="130">
        <v>2557</v>
      </c>
      <c r="B2558" s="130" t="s">
        <v>1436</v>
      </c>
      <c r="C2558" s="130" t="s">
        <v>868</v>
      </c>
      <c r="D2558" s="130" t="str">
        <f>VLOOKUP(B2558,managelist_20211101!$B$3:$C$10442,2,FALSE)</f>
        <v>メタルハライドランプを光源とする投光機</v>
      </c>
      <c r="E2558" s="130" t="s">
        <v>12</v>
      </c>
      <c r="F2558" s="130" t="s">
        <v>150</v>
      </c>
      <c r="I2558" s="130" t="s">
        <v>381</v>
      </c>
    </row>
    <row r="2559" spans="1:11" x14ac:dyDescent="0.15">
      <c r="A2559" s="130">
        <v>2558</v>
      </c>
      <c r="B2559" s="130" t="s">
        <v>1435</v>
      </c>
      <c r="C2559" s="130" t="s">
        <v>867</v>
      </c>
      <c r="D2559" s="130" t="str">
        <f>VLOOKUP(B2559,managelist_20211101!$B$3:$C$10442,2,FALSE)</f>
        <v>PCケーブル式落橋防止装置</v>
      </c>
      <c r="E2559" s="130" t="s">
        <v>466</v>
      </c>
      <c r="F2559" s="130" t="s">
        <v>468</v>
      </c>
      <c r="G2559" s="130" t="s">
        <v>2845</v>
      </c>
      <c r="I2559" s="130" t="s">
        <v>381</v>
      </c>
    </row>
    <row r="2560" spans="1:11" x14ac:dyDescent="0.15">
      <c r="A2560" s="130">
        <v>2559</v>
      </c>
      <c r="B2560" s="130" t="s">
        <v>3268</v>
      </c>
      <c r="C2560" s="130" t="s">
        <v>15586</v>
      </c>
      <c r="D2560" s="130" t="str">
        <f>VLOOKUP(B2560,managelist_20211101!$B$3:$C$10442,2,FALSE)</f>
        <v>鋼橋既設外面塗装Rc-III仕様</v>
      </c>
      <c r="E2560" s="130" t="s">
        <v>197</v>
      </c>
      <c r="F2560" s="130" t="s">
        <v>200</v>
      </c>
      <c r="G2560" s="130" t="s">
        <v>2832</v>
      </c>
      <c r="I2560" s="130" t="s">
        <v>381</v>
      </c>
    </row>
    <row r="2561" spans="1:11" x14ac:dyDescent="0.15">
      <c r="A2561" s="130">
        <v>2560</v>
      </c>
      <c r="B2561" s="130" t="s">
        <v>3269</v>
      </c>
      <c r="C2561" s="130" t="s">
        <v>721</v>
      </c>
      <c r="D2561" s="130" t="str">
        <f>VLOOKUP(B2561,managelist_20211101!$B$3:$C$10442,2,FALSE)</f>
        <v>鋼製水路その1</v>
      </c>
      <c r="E2561" s="130" t="s">
        <v>382</v>
      </c>
      <c r="F2561" s="130" t="s">
        <v>331</v>
      </c>
      <c r="G2561" s="130" t="s">
        <v>130</v>
      </c>
      <c r="H2561" s="130" t="s">
        <v>150</v>
      </c>
      <c r="I2561" s="130" t="s">
        <v>381</v>
      </c>
    </row>
    <row r="2562" spans="1:11" x14ac:dyDescent="0.15">
      <c r="A2562" s="130">
        <v>2561</v>
      </c>
      <c r="B2562" s="130" t="s">
        <v>1552</v>
      </c>
      <c r="C2562" s="130" t="s">
        <v>990</v>
      </c>
      <c r="D2562" s="130" t="str">
        <f>VLOOKUP(B2562,managelist_20211101!$B$3:$C$10442,2,FALSE)</f>
        <v>鋼製型枠</v>
      </c>
      <c r="E2562" s="130" t="s">
        <v>11</v>
      </c>
      <c r="F2562" s="130" t="s">
        <v>390</v>
      </c>
      <c r="G2562" s="130" t="s">
        <v>390</v>
      </c>
      <c r="H2562" s="130" t="s">
        <v>2850</v>
      </c>
      <c r="I2562" s="130" t="s">
        <v>381</v>
      </c>
    </row>
    <row r="2563" spans="1:11" x14ac:dyDescent="0.15">
      <c r="A2563" s="130">
        <v>2562</v>
      </c>
      <c r="B2563" s="130" t="s">
        <v>1265</v>
      </c>
      <c r="C2563" s="130" t="s">
        <v>751</v>
      </c>
      <c r="D2563" s="130" t="str">
        <f>VLOOKUP(B2563,managelist_20211101!$B$3:$C$10442,2,FALSE)</f>
        <v>区画線設置工(水性路面標示用塗料)</v>
      </c>
      <c r="E2563" s="130" t="s">
        <v>443</v>
      </c>
      <c r="F2563" s="130" t="s">
        <v>551</v>
      </c>
      <c r="I2563" s="130" t="s">
        <v>381</v>
      </c>
    </row>
    <row r="2564" spans="1:11" x14ac:dyDescent="0.15">
      <c r="A2564" s="130">
        <v>2563</v>
      </c>
      <c r="B2564" s="130" t="s">
        <v>1434</v>
      </c>
      <c r="C2564" s="130" t="s">
        <v>866</v>
      </c>
      <c r="D2564" s="130" t="str">
        <f>VLOOKUP(B2564,managelist_20211101!$B$3:$C$10442,2,FALSE)</f>
        <v>アスファルト加熱型塗膜系床版防水工法</v>
      </c>
      <c r="E2564" s="130" t="s">
        <v>466</v>
      </c>
      <c r="F2564" s="130" t="s">
        <v>1640</v>
      </c>
      <c r="I2564" s="130" t="s">
        <v>381</v>
      </c>
    </row>
    <row r="2565" spans="1:11" x14ac:dyDescent="0.15">
      <c r="A2565" s="130">
        <v>2564</v>
      </c>
      <c r="B2565" s="130" t="s">
        <v>1123</v>
      </c>
      <c r="C2565" s="130" t="s">
        <v>620</v>
      </c>
      <c r="D2565" s="130" t="str">
        <f>VLOOKUP(B2565,managelist_20211101!$B$3:$C$10442,2,FALSE)</f>
        <v>作業主任者の指示により作業員が減圧表にて減圧の実施</v>
      </c>
      <c r="E2565" s="130" t="s">
        <v>58</v>
      </c>
      <c r="F2565" s="130" t="s">
        <v>544</v>
      </c>
      <c r="G2565" s="130" t="s">
        <v>2852</v>
      </c>
      <c r="H2565" s="130" t="s">
        <v>150</v>
      </c>
      <c r="I2565" s="130" t="s">
        <v>381</v>
      </c>
    </row>
    <row r="2566" spans="1:11" x14ac:dyDescent="0.15">
      <c r="A2566" s="130">
        <v>2565</v>
      </c>
      <c r="B2566" s="130" t="s">
        <v>1122</v>
      </c>
      <c r="C2566" s="130" t="s">
        <v>619</v>
      </c>
      <c r="D2566" s="130" t="str">
        <f>VLOOKUP(B2566,managelist_20211101!$B$3:$C$10442,2,FALSE)</f>
        <v>商用電源依存型現場仮設ハウス</v>
      </c>
      <c r="E2566" s="130" t="s">
        <v>12</v>
      </c>
      <c r="F2566" s="130" t="s">
        <v>150</v>
      </c>
      <c r="I2566" s="130" t="s">
        <v>381</v>
      </c>
    </row>
    <row r="2567" spans="1:11" x14ac:dyDescent="0.15">
      <c r="A2567" s="130">
        <v>2566</v>
      </c>
      <c r="B2567" s="130" t="s">
        <v>1121</v>
      </c>
      <c r="C2567" s="130" t="s">
        <v>618</v>
      </c>
      <c r="D2567" s="130" t="str">
        <f>VLOOKUP(B2567,managelist_20211101!$B$3:$C$10442,2,FALSE)</f>
        <v>ガラスクロス繊維シートによるはく落防止工法</v>
      </c>
      <c r="E2567" s="130" t="s">
        <v>197</v>
      </c>
      <c r="F2567" s="130" t="s">
        <v>527</v>
      </c>
      <c r="G2567" s="130" t="s">
        <v>150</v>
      </c>
      <c r="I2567" s="130" t="s">
        <v>381</v>
      </c>
    </row>
    <row r="2568" spans="1:11" x14ac:dyDescent="0.15">
      <c r="A2568" s="130">
        <v>2567</v>
      </c>
      <c r="B2568" s="130" t="s">
        <v>2777</v>
      </c>
      <c r="C2568" s="130" t="s">
        <v>2809</v>
      </c>
      <c r="D2568" s="130" t="e">
        <f>VLOOKUP(B2568,managelist_20211101!$B$3:$C$10442,2,FALSE)</f>
        <v>#N/A</v>
      </c>
      <c r="E2568" s="130" t="s">
        <v>57</v>
      </c>
      <c r="F2568" s="130" t="s">
        <v>514</v>
      </c>
      <c r="G2568" s="130" t="s">
        <v>2911</v>
      </c>
      <c r="H2568" s="130" t="s">
        <v>2912</v>
      </c>
      <c r="I2568" s="130" t="s">
        <v>381</v>
      </c>
      <c r="K2568" s="130" t="s">
        <v>381</v>
      </c>
    </row>
    <row r="2569" spans="1:11" x14ac:dyDescent="0.15">
      <c r="A2569" s="130">
        <v>2568</v>
      </c>
      <c r="B2569" s="130" t="s">
        <v>3270</v>
      </c>
      <c r="C2569" s="130" t="s">
        <v>15582</v>
      </c>
      <c r="D2569" s="130" t="str">
        <f>VLOOKUP(B2569,managelist_20211101!$B$3:$C$10442,2,FALSE)</f>
        <v>低圧電源用SPD</v>
      </c>
      <c r="E2569" s="130" t="s">
        <v>212</v>
      </c>
      <c r="F2569" s="130" t="s">
        <v>12286</v>
      </c>
      <c r="I2569" s="130" t="s">
        <v>381</v>
      </c>
    </row>
    <row r="2570" spans="1:11" x14ac:dyDescent="0.15">
      <c r="A2570" s="130">
        <v>2569</v>
      </c>
      <c r="B2570" s="130" t="s">
        <v>1433</v>
      </c>
      <c r="C2570" s="130" t="s">
        <v>865</v>
      </c>
      <c r="D2570" s="130" t="str">
        <f>VLOOKUP(B2570,managelist_20211101!$B$3:$C$10442,2,FALSE)</f>
        <v>ポリマーセメントはけ塗り</v>
      </c>
      <c r="E2570" s="130" t="s">
        <v>197</v>
      </c>
      <c r="F2570" s="130" t="s">
        <v>527</v>
      </c>
      <c r="G2570" s="130" t="s">
        <v>150</v>
      </c>
      <c r="I2570" s="130" t="s">
        <v>381</v>
      </c>
    </row>
    <row r="2571" spans="1:11" x14ac:dyDescent="0.15">
      <c r="A2571" s="130">
        <v>2570</v>
      </c>
      <c r="B2571" s="130" t="s">
        <v>1120</v>
      </c>
      <c r="C2571" s="130" t="s">
        <v>617</v>
      </c>
      <c r="D2571" s="130" t="str">
        <f>VLOOKUP(B2571,managelist_20211101!$B$3:$C$10442,2,FALSE)</f>
        <v>エポキシ樹脂系表面被覆材を用いた剥落防止工法</v>
      </c>
      <c r="E2571" s="130" t="s">
        <v>197</v>
      </c>
      <c r="F2571" s="130" t="s">
        <v>200</v>
      </c>
      <c r="G2571" s="130" t="s">
        <v>2851</v>
      </c>
      <c r="I2571" s="130" t="s">
        <v>381</v>
      </c>
    </row>
    <row r="2572" spans="1:11" x14ac:dyDescent="0.15">
      <c r="A2572" s="130">
        <v>2571</v>
      </c>
      <c r="B2572" s="130" t="s">
        <v>1119</v>
      </c>
      <c r="C2572" s="130" t="s">
        <v>616</v>
      </c>
      <c r="D2572" s="130" t="str">
        <f>VLOOKUP(B2572,managelist_20211101!$B$3:$C$10442,2,FALSE)</f>
        <v>グラインダー仕上げ工法</v>
      </c>
      <c r="E2572" s="130" t="s">
        <v>466</v>
      </c>
      <c r="F2572" s="130" t="s">
        <v>122</v>
      </c>
      <c r="I2572" s="130" t="s">
        <v>381</v>
      </c>
      <c r="K2572" s="130" t="s">
        <v>381</v>
      </c>
    </row>
    <row r="2573" spans="1:11" x14ac:dyDescent="0.15">
      <c r="A2573" s="130">
        <v>2572</v>
      </c>
      <c r="B2573" s="130" t="s">
        <v>1616</v>
      </c>
      <c r="C2573" s="130" t="s">
        <v>1048</v>
      </c>
      <c r="D2573" s="130" t="str">
        <f>VLOOKUP(B2573,managelist_20211101!$B$3:$C$10442,2,FALSE)</f>
        <v>橋脚基礎補強</v>
      </c>
      <c r="E2573" s="130" t="s">
        <v>466</v>
      </c>
      <c r="F2573" s="130" t="s">
        <v>150</v>
      </c>
      <c r="I2573" s="130" t="s">
        <v>381</v>
      </c>
    </row>
    <row r="2574" spans="1:11" x14ac:dyDescent="0.15">
      <c r="A2574" s="130">
        <v>2573</v>
      </c>
      <c r="B2574" s="130" t="s">
        <v>1332</v>
      </c>
      <c r="C2574" s="130" t="s">
        <v>789</v>
      </c>
      <c r="D2574" s="130" t="str">
        <f>VLOOKUP(B2574,managelist_20211101!$B$3:$C$10442,2,FALSE)</f>
        <v>巻尺及びレベルによる出来形測量</v>
      </c>
      <c r="E2574" s="130" t="s">
        <v>380</v>
      </c>
      <c r="F2574" s="130" t="s">
        <v>390</v>
      </c>
      <c r="G2574" s="130" t="s">
        <v>390</v>
      </c>
      <c r="H2574" s="130" t="s">
        <v>171</v>
      </c>
      <c r="I2574" s="130" t="s">
        <v>381</v>
      </c>
    </row>
    <row r="2575" spans="1:11" x14ac:dyDescent="0.15">
      <c r="A2575" s="130">
        <v>2574</v>
      </c>
      <c r="B2575" s="130" t="s">
        <v>3271</v>
      </c>
      <c r="C2575" s="130" t="s">
        <v>864</v>
      </c>
      <c r="D2575" s="130" t="str">
        <f>VLOOKUP(B2575,managelist_20211101!$B$3:$C$10442,2,FALSE)</f>
        <v>鋼板製仮囲い防音タイプ</v>
      </c>
      <c r="E2575" s="130" t="s">
        <v>12</v>
      </c>
      <c r="F2575" s="130" t="s">
        <v>525</v>
      </c>
      <c r="I2575" s="130" t="s">
        <v>381</v>
      </c>
    </row>
    <row r="2576" spans="1:11" x14ac:dyDescent="0.15">
      <c r="A2576" s="130">
        <v>2575</v>
      </c>
      <c r="B2576" s="130" t="s">
        <v>1241</v>
      </c>
      <c r="C2576" s="130" t="s">
        <v>720</v>
      </c>
      <c r="D2576" s="130" t="str">
        <f>VLOOKUP(B2576,managelist_20211101!$B$3:$C$10442,2,FALSE)</f>
        <v>鉄製安全掲示板</v>
      </c>
      <c r="E2576" s="130" t="s">
        <v>12</v>
      </c>
      <c r="F2576" s="130" t="s">
        <v>150</v>
      </c>
      <c r="I2576" s="130" t="s">
        <v>381</v>
      </c>
    </row>
    <row r="2577" spans="1:9" x14ac:dyDescent="0.15">
      <c r="A2577" s="130">
        <v>2576</v>
      </c>
      <c r="B2577" s="130" t="s">
        <v>1432</v>
      </c>
      <c r="C2577" s="130" t="s">
        <v>863</v>
      </c>
      <c r="D2577" s="130" t="str">
        <f>VLOOKUP(B2577,managelist_20211101!$B$3:$C$10442,2,FALSE)</f>
        <v>4点ボルト固定方式の集水桝蓋</v>
      </c>
      <c r="E2577" s="130" t="s">
        <v>197</v>
      </c>
      <c r="F2577" s="130" t="s">
        <v>150</v>
      </c>
      <c r="I2577" s="130" t="s">
        <v>381</v>
      </c>
    </row>
    <row r="2578" spans="1:9" x14ac:dyDescent="0.15">
      <c r="A2578" s="130">
        <v>2577</v>
      </c>
      <c r="B2578" s="130" t="s">
        <v>1431</v>
      </c>
      <c r="C2578" s="130" t="s">
        <v>862</v>
      </c>
      <c r="D2578" s="130" t="str">
        <f>VLOOKUP(B2578,managelist_20211101!$B$3:$C$10442,2,FALSE)</f>
        <v>ガラスビーズ反射シートを貼付したプラスチックポリエチレンコーン。</v>
      </c>
      <c r="E2578" s="130" t="s">
        <v>12</v>
      </c>
      <c r="F2578" s="130" t="s">
        <v>150</v>
      </c>
      <c r="I2578" s="130" t="s">
        <v>381</v>
      </c>
    </row>
    <row r="2579" spans="1:9" x14ac:dyDescent="0.15">
      <c r="A2579" s="130">
        <v>2578</v>
      </c>
      <c r="B2579" s="130" t="s">
        <v>1615</v>
      </c>
      <c r="C2579" s="130" t="s">
        <v>1047</v>
      </c>
      <c r="D2579" s="130" t="str">
        <f>VLOOKUP(B2579,managelist_20211101!$B$3:$C$10442,2,FALSE)</f>
        <v>防音シート</v>
      </c>
      <c r="E2579" s="130" t="s">
        <v>72</v>
      </c>
      <c r="F2579" s="130" t="s">
        <v>577</v>
      </c>
      <c r="I2579" s="130" t="s">
        <v>381</v>
      </c>
    </row>
    <row r="2580" spans="1:9" x14ac:dyDescent="0.15">
      <c r="A2580" s="130">
        <v>2579</v>
      </c>
      <c r="B2580" s="130" t="s">
        <v>1264</v>
      </c>
      <c r="C2580" s="130" t="s">
        <v>750</v>
      </c>
      <c r="D2580" s="130" t="str">
        <f>VLOOKUP(B2580,managelist_20211101!$B$3:$C$10442,2,FALSE)</f>
        <v>一般の無塗装ヘルメット</v>
      </c>
      <c r="E2580" s="130" t="s">
        <v>72</v>
      </c>
      <c r="F2580" s="130" t="s">
        <v>542</v>
      </c>
      <c r="I2580" s="130" t="s">
        <v>381</v>
      </c>
    </row>
    <row r="2581" spans="1:9" x14ac:dyDescent="0.15">
      <c r="A2581" s="130">
        <v>2580</v>
      </c>
      <c r="B2581" s="130" t="s">
        <v>3272</v>
      </c>
      <c r="C2581" s="130" t="s">
        <v>2420</v>
      </c>
      <c r="D2581" s="130" t="str">
        <f>VLOOKUP(B2581,managelist_20211101!$B$3:$C$10442,2,FALSE)</f>
        <v>高性能AE減水剤を使用したコンクリート</v>
      </c>
      <c r="E2581" s="130" t="s">
        <v>11</v>
      </c>
      <c r="F2581" s="130" t="s">
        <v>11</v>
      </c>
      <c r="G2581" s="130" t="s">
        <v>126</v>
      </c>
      <c r="I2581" s="130" t="s">
        <v>381</v>
      </c>
    </row>
    <row r="2582" spans="1:9" x14ac:dyDescent="0.15">
      <c r="A2582" s="130">
        <v>2581</v>
      </c>
      <c r="B2582" s="130" t="s">
        <v>1430</v>
      </c>
      <c r="C2582" s="130" t="s">
        <v>861</v>
      </c>
      <c r="D2582" s="130" t="str">
        <f>VLOOKUP(B2582,managelist_20211101!$B$3:$C$10442,2,FALSE)</f>
        <v>ハンディーロガーでの計測と表計算ソフトでの管理</v>
      </c>
      <c r="E2582" s="130" t="s">
        <v>11</v>
      </c>
      <c r="F2582" s="130" t="s">
        <v>390</v>
      </c>
      <c r="G2582" s="130" t="s">
        <v>390</v>
      </c>
      <c r="H2582" s="130" t="s">
        <v>2850</v>
      </c>
      <c r="I2582" s="130" t="s">
        <v>381</v>
      </c>
    </row>
    <row r="2583" spans="1:9" x14ac:dyDescent="0.15">
      <c r="A2583" s="130">
        <v>2582</v>
      </c>
      <c r="B2583" s="130" t="s">
        <v>3273</v>
      </c>
      <c r="C2583" s="130" t="s">
        <v>20316</v>
      </c>
      <c r="D2583" s="130" t="str">
        <f>VLOOKUP(B2583,managelist_20211101!$B$3:$C$10442,2,FALSE)</f>
        <v>橋梁下浚渫、仮設盛土(まき出し)によるバックホウ浚渫。</v>
      </c>
      <c r="E2583" s="130" t="s">
        <v>22</v>
      </c>
      <c r="F2583" s="130" t="s">
        <v>506</v>
      </c>
      <c r="G2583" s="130" t="s">
        <v>150</v>
      </c>
      <c r="I2583" s="130" t="s">
        <v>381</v>
      </c>
    </row>
    <row r="2584" spans="1:9" x14ac:dyDescent="0.15">
      <c r="A2584" s="130">
        <v>2583</v>
      </c>
      <c r="B2584" s="130" t="s">
        <v>1429</v>
      </c>
      <c r="C2584" s="130" t="s">
        <v>860</v>
      </c>
      <c r="D2584" s="130" t="str">
        <f>VLOOKUP(B2584,managelist_20211101!$B$3:$C$10442,2,FALSE)</f>
        <v>センサワイヤ設置による舗装高さ制御</v>
      </c>
      <c r="E2584" s="130" t="s">
        <v>425</v>
      </c>
      <c r="F2584" s="130" t="s">
        <v>427</v>
      </c>
      <c r="G2584" s="130" t="s">
        <v>427</v>
      </c>
      <c r="H2584" s="130" t="s">
        <v>121</v>
      </c>
      <c r="I2584" s="130" t="s">
        <v>381</v>
      </c>
    </row>
    <row r="2585" spans="1:9" x14ac:dyDescent="0.15">
      <c r="A2585" s="130">
        <v>2584</v>
      </c>
      <c r="B2585" s="130" t="s">
        <v>1177</v>
      </c>
      <c r="C2585" s="130" t="s">
        <v>672</v>
      </c>
      <c r="D2585" s="130" t="str">
        <f>VLOOKUP(B2585,managelist_20211101!$B$3:$C$10442,2,FALSE)</f>
        <v>合板型枠</v>
      </c>
      <c r="E2585" s="130" t="s">
        <v>11</v>
      </c>
      <c r="F2585" s="130" t="s">
        <v>11</v>
      </c>
      <c r="G2585" s="130" t="s">
        <v>176</v>
      </c>
      <c r="H2585" s="130" t="s">
        <v>177</v>
      </c>
      <c r="I2585" s="130" t="s">
        <v>381</v>
      </c>
    </row>
    <row r="2586" spans="1:9" x14ac:dyDescent="0.15">
      <c r="A2586" s="130">
        <v>2585</v>
      </c>
      <c r="B2586" s="130" t="s">
        <v>1118</v>
      </c>
      <c r="C2586" s="130" t="s">
        <v>615</v>
      </c>
      <c r="D2586" s="130" t="str">
        <f>VLOOKUP(B2586,managelist_20211101!$B$3:$C$10442,2,FALSE)</f>
        <v>太陽電池式保安灯</v>
      </c>
      <c r="E2586" s="130" t="s">
        <v>443</v>
      </c>
      <c r="F2586" s="130" t="s">
        <v>185</v>
      </c>
      <c r="I2586" s="130" t="s">
        <v>381</v>
      </c>
    </row>
    <row r="2587" spans="1:9" x14ac:dyDescent="0.15">
      <c r="A2587" s="130">
        <v>2586</v>
      </c>
      <c r="B2587" s="130" t="s">
        <v>1117</v>
      </c>
      <c r="C2587" s="130" t="s">
        <v>614</v>
      </c>
      <c r="D2587" s="130" t="str">
        <f>VLOOKUP(B2587,managelist_20211101!$B$3:$C$10442,2,FALSE)</f>
        <v>国土交通省中部地方整備局 土木工事特記仕様書 供試体の確認方法 A法</v>
      </c>
      <c r="E2587" s="130" t="s">
        <v>11</v>
      </c>
      <c r="F2587" s="130" t="s">
        <v>390</v>
      </c>
      <c r="G2587" s="130" t="s">
        <v>390</v>
      </c>
      <c r="H2587" s="130" t="s">
        <v>2850</v>
      </c>
      <c r="I2587" s="130" t="s">
        <v>381</v>
      </c>
    </row>
    <row r="2588" spans="1:9" x14ac:dyDescent="0.15">
      <c r="A2588" s="130">
        <v>2587</v>
      </c>
      <c r="B2588" s="130" t="s">
        <v>22565</v>
      </c>
      <c r="C2588" s="130" t="s">
        <v>1046</v>
      </c>
      <c r="D2588" s="130" t="str">
        <f>VLOOKUP(B2588,managelist_20211101!$B$3:$C$10442,2,FALSE)</f>
        <v>常温合材での補修</v>
      </c>
      <c r="E2588" s="130" t="s">
        <v>197</v>
      </c>
      <c r="F2588" s="130" t="s">
        <v>220</v>
      </c>
      <c r="G2588" s="130" t="s">
        <v>2842</v>
      </c>
      <c r="I2588" s="130" t="s">
        <v>381</v>
      </c>
    </row>
    <row r="2589" spans="1:9" x14ac:dyDescent="0.15">
      <c r="A2589" s="130">
        <v>2588</v>
      </c>
      <c r="B2589" s="130" t="s">
        <v>1428</v>
      </c>
      <c r="C2589" s="130" t="s">
        <v>859</v>
      </c>
      <c r="D2589" s="130" t="str">
        <f>VLOOKUP(B2589,managelist_20211101!$B$3:$C$10442,2,FALSE)</f>
        <v>ボーリング後に硬質塩化ビニール管を設置</v>
      </c>
      <c r="E2589" s="130" t="s">
        <v>45</v>
      </c>
      <c r="F2589" s="130" t="s">
        <v>206</v>
      </c>
      <c r="I2589" s="130" t="s">
        <v>381</v>
      </c>
    </row>
    <row r="2590" spans="1:9" x14ac:dyDescent="0.15">
      <c r="A2590" s="130">
        <v>2589</v>
      </c>
      <c r="B2590" s="130" t="s">
        <v>2785</v>
      </c>
      <c r="C2590" s="130" t="s">
        <v>2812</v>
      </c>
      <c r="D2590" s="130" t="e">
        <f>VLOOKUP(B2590,managelist_20211101!$B$3:$C$10442,2,FALSE)</f>
        <v>#N/A</v>
      </c>
      <c r="E2590" s="130" t="s">
        <v>57</v>
      </c>
      <c r="F2590" s="130" t="s">
        <v>514</v>
      </c>
      <c r="G2590" s="130" t="s">
        <v>2926</v>
      </c>
      <c r="H2590" s="130" t="s">
        <v>2927</v>
      </c>
      <c r="I2590" s="130" t="s">
        <v>381</v>
      </c>
    </row>
    <row r="2591" spans="1:9" x14ac:dyDescent="0.15">
      <c r="A2591" s="130">
        <v>2590</v>
      </c>
      <c r="B2591" s="130" t="s">
        <v>1240</v>
      </c>
      <c r="C2591" s="130" t="s">
        <v>719</v>
      </c>
      <c r="D2591" s="130" t="str">
        <f>VLOOKUP(B2591,managelist_20211101!$B$3:$C$10442,2,FALSE)</f>
        <v>コンクリート構造物用後付け式ゴム伸縮可撓継手</v>
      </c>
      <c r="E2591" s="130" t="s">
        <v>22</v>
      </c>
      <c r="F2591" s="130" t="s">
        <v>25</v>
      </c>
      <c r="I2591" s="130" t="s">
        <v>381</v>
      </c>
    </row>
    <row r="2592" spans="1:9" x14ac:dyDescent="0.15">
      <c r="A2592" s="130">
        <v>2591</v>
      </c>
      <c r="B2592" s="130" t="s">
        <v>2767</v>
      </c>
      <c r="C2592" s="130" t="s">
        <v>2799</v>
      </c>
      <c r="D2592" s="130" t="e">
        <f>VLOOKUP(B2592,managelist_20211101!$B$3:$C$10442,2,FALSE)</f>
        <v>#N/A</v>
      </c>
      <c r="E2592" s="130" t="s">
        <v>57</v>
      </c>
      <c r="F2592" s="130" t="s">
        <v>533</v>
      </c>
      <c r="G2592" s="130" t="s">
        <v>533</v>
      </c>
      <c r="I2592" s="130" t="s">
        <v>381</v>
      </c>
    </row>
    <row r="2593" spans="1:9" x14ac:dyDescent="0.15">
      <c r="A2593" s="130">
        <v>2592</v>
      </c>
      <c r="B2593" s="130" t="s">
        <v>1427</v>
      </c>
      <c r="C2593" s="130" t="s">
        <v>858</v>
      </c>
      <c r="D2593" s="130" t="str">
        <f>VLOOKUP(B2593,managelist_20211101!$B$3:$C$10442,2,FALSE)</f>
        <v>シースおよび亜鉛めっきによるロックボルト</v>
      </c>
      <c r="E2593" s="130" t="s">
        <v>382</v>
      </c>
      <c r="F2593" s="130" t="s">
        <v>166</v>
      </c>
      <c r="G2593" s="130" t="s">
        <v>407</v>
      </c>
      <c r="I2593" s="130" t="s">
        <v>381</v>
      </c>
    </row>
    <row r="2594" spans="1:9" x14ac:dyDescent="0.15">
      <c r="A2594" s="130">
        <v>2593</v>
      </c>
      <c r="B2594" s="130" t="s">
        <v>1426</v>
      </c>
      <c r="C2594" s="130" t="s">
        <v>857</v>
      </c>
      <c r="D2594" s="130" t="str">
        <f>VLOOKUP(B2594,managelist_20211101!$B$3:$C$10442,2,FALSE)</f>
        <v>ドループエンジン回転制御システムを搭載した油圧ショベル</v>
      </c>
      <c r="E2594" s="130" t="s">
        <v>380</v>
      </c>
      <c r="F2594" s="130" t="s">
        <v>380</v>
      </c>
      <c r="G2594" s="130" t="s">
        <v>2849</v>
      </c>
      <c r="I2594" s="130" t="s">
        <v>381</v>
      </c>
    </row>
    <row r="2595" spans="1:9" x14ac:dyDescent="0.15">
      <c r="A2595" s="130">
        <v>2594</v>
      </c>
      <c r="B2595" s="130" t="s">
        <v>1239</v>
      </c>
      <c r="C2595" s="130" t="s">
        <v>718</v>
      </c>
      <c r="D2595" s="130" t="str">
        <f>VLOOKUP(B2595,managelist_20211101!$B$3:$C$10442,2,FALSE)</f>
        <v>覆工コンクリート工</v>
      </c>
      <c r="E2595" s="130" t="s">
        <v>342</v>
      </c>
      <c r="F2595" s="130" t="s">
        <v>343</v>
      </c>
      <c r="G2595" s="130" t="s">
        <v>2855</v>
      </c>
      <c r="I2595" s="130" t="s">
        <v>381</v>
      </c>
    </row>
    <row r="2596" spans="1:9" x14ac:dyDescent="0.15">
      <c r="A2596" s="130">
        <v>2595</v>
      </c>
      <c r="B2596" s="130" t="s">
        <v>1176</v>
      </c>
      <c r="C2596" s="130" t="s">
        <v>671</v>
      </c>
      <c r="D2596" s="130" t="str">
        <f>VLOOKUP(B2596,managelist_20211101!$B$3:$C$10442,2,FALSE)</f>
        <v>ひび割れ注入工+亜硝酸リチウム塗布含浸工+表面被覆工</v>
      </c>
      <c r="E2596" s="130" t="s">
        <v>197</v>
      </c>
      <c r="F2596" s="130" t="s">
        <v>200</v>
      </c>
      <c r="G2596" s="130" t="s">
        <v>150</v>
      </c>
      <c r="I2596" s="130" t="s">
        <v>381</v>
      </c>
    </row>
    <row r="2597" spans="1:9" x14ac:dyDescent="0.15">
      <c r="A2597" s="130">
        <v>2596</v>
      </c>
      <c r="B2597" s="130" t="s">
        <v>3274</v>
      </c>
      <c r="C2597" s="130" t="s">
        <v>13733</v>
      </c>
      <c r="D2597" s="130" t="str">
        <f>VLOOKUP(B2597,managelist_20211101!$B$3:$C$10442,2,FALSE)</f>
        <v>表面被覆工法(有機系)</v>
      </c>
      <c r="E2597" s="130" t="s">
        <v>197</v>
      </c>
      <c r="F2597" s="130" t="s">
        <v>200</v>
      </c>
      <c r="G2597" s="130" t="s">
        <v>2851</v>
      </c>
      <c r="I2597" s="130" t="s">
        <v>381</v>
      </c>
    </row>
    <row r="2598" spans="1:9" x14ac:dyDescent="0.15">
      <c r="A2598" s="130">
        <v>2597</v>
      </c>
      <c r="B2598" s="130" t="s">
        <v>1425</v>
      </c>
      <c r="C2598" s="130" t="s">
        <v>856</v>
      </c>
      <c r="D2598" s="130" t="str">
        <f>VLOOKUP(B2598,managelist_20211101!$B$3:$C$10442,2,FALSE)</f>
        <v>はつり調査</v>
      </c>
      <c r="E2598" s="130" t="s">
        <v>127</v>
      </c>
      <c r="F2598" s="130" t="s">
        <v>46</v>
      </c>
      <c r="G2598" s="130" t="s">
        <v>413</v>
      </c>
      <c r="I2598" s="130" t="s">
        <v>381</v>
      </c>
    </row>
    <row r="2599" spans="1:9" x14ac:dyDescent="0.15">
      <c r="A2599" s="130">
        <v>2598</v>
      </c>
      <c r="B2599" s="130" t="s">
        <v>1424</v>
      </c>
      <c r="C2599" s="130" t="s">
        <v>855</v>
      </c>
      <c r="D2599" s="130" t="str">
        <f>VLOOKUP(B2599,managelist_20211101!$B$3:$C$10442,2,FALSE)</f>
        <v>警報付指示器の回転灯・ブザー</v>
      </c>
      <c r="E2599" s="130" t="s">
        <v>12</v>
      </c>
      <c r="F2599" s="130" t="s">
        <v>390</v>
      </c>
      <c r="G2599" s="130" t="s">
        <v>390</v>
      </c>
      <c r="H2599" s="130" t="s">
        <v>150</v>
      </c>
      <c r="I2599" s="130" t="s">
        <v>381</v>
      </c>
    </row>
    <row r="2600" spans="1:9" x14ac:dyDescent="0.15">
      <c r="A2600" s="130">
        <v>2599</v>
      </c>
      <c r="B2600" s="130" t="s">
        <v>3275</v>
      </c>
      <c r="C2600" s="130" t="s">
        <v>17484</v>
      </c>
      <c r="D2600" s="130" t="str">
        <f>VLOOKUP(B2600,managelist_20211101!$B$3:$C$10442,2,FALSE)</f>
        <v>鋼製ブラケットによる変位制限装置。</v>
      </c>
      <c r="E2600" s="130" t="s">
        <v>197</v>
      </c>
      <c r="F2600" s="130" t="s">
        <v>200</v>
      </c>
      <c r="G2600" s="130" t="s">
        <v>150</v>
      </c>
      <c r="I2600" s="130" t="s">
        <v>381</v>
      </c>
    </row>
    <row r="2601" spans="1:9" x14ac:dyDescent="0.15">
      <c r="A2601" s="130">
        <v>2600</v>
      </c>
      <c r="B2601" s="130" t="s">
        <v>1174</v>
      </c>
      <c r="C2601" s="130" t="s">
        <v>669</v>
      </c>
      <c r="D2601" s="130" t="str">
        <f>VLOOKUP(B2601,managelist_20211101!$B$3:$C$10442,2,FALSE)</f>
        <v>メタルハライドバルーン投光機</v>
      </c>
      <c r="E2601" s="130" t="s">
        <v>12</v>
      </c>
      <c r="F2601" s="130" t="s">
        <v>150</v>
      </c>
      <c r="I2601" s="130" t="s">
        <v>381</v>
      </c>
    </row>
    <row r="2602" spans="1:9" x14ac:dyDescent="0.15">
      <c r="A2602" s="130">
        <v>2601</v>
      </c>
      <c r="B2602" s="130" t="s">
        <v>1116</v>
      </c>
      <c r="C2602" s="130" t="s">
        <v>613</v>
      </c>
      <c r="D2602" s="130" t="str">
        <f>VLOOKUP(B2602,managelist_20211101!$B$3:$C$10442,2,FALSE)</f>
        <v>型枠用パネルによる防護</v>
      </c>
      <c r="E2602" s="130" t="s">
        <v>382</v>
      </c>
      <c r="F2602" s="130" t="s">
        <v>79</v>
      </c>
      <c r="G2602" s="130" t="s">
        <v>2856</v>
      </c>
      <c r="I2602" s="130" t="s">
        <v>381</v>
      </c>
    </row>
    <row r="2603" spans="1:9" x14ac:dyDescent="0.15">
      <c r="A2603" s="130">
        <v>2602</v>
      </c>
      <c r="B2603" s="130" t="s">
        <v>2793</v>
      </c>
      <c r="C2603" s="130" t="s">
        <v>2821</v>
      </c>
      <c r="D2603" s="130" t="e">
        <f>VLOOKUP(B2603,managelist_20211101!$B$3:$C$10442,2,FALSE)</f>
        <v>#N/A</v>
      </c>
      <c r="E2603" s="130" t="s">
        <v>57</v>
      </c>
      <c r="F2603" s="130" t="s">
        <v>506</v>
      </c>
      <c r="G2603" s="130" t="s">
        <v>2934</v>
      </c>
      <c r="H2603" s="130" t="s">
        <v>2935</v>
      </c>
      <c r="I2603" s="130" t="s">
        <v>381</v>
      </c>
    </row>
    <row r="2604" spans="1:9" x14ac:dyDescent="0.15">
      <c r="A2604" s="130">
        <v>2603</v>
      </c>
      <c r="B2604" s="130" t="s">
        <v>1423</v>
      </c>
      <c r="C2604" s="130" t="s">
        <v>854</v>
      </c>
      <c r="D2604" s="130" t="str">
        <f>VLOOKUP(B2604,managelist_20211101!$B$3:$C$10442,2,FALSE)</f>
        <v>遠心力鉄筋コンクリート管</v>
      </c>
      <c r="E2604" s="130" t="s">
        <v>382</v>
      </c>
      <c r="F2604" s="130" t="s">
        <v>331</v>
      </c>
      <c r="G2604" s="130" t="s">
        <v>2829</v>
      </c>
      <c r="H2604" s="130" t="s">
        <v>2830</v>
      </c>
      <c r="I2604" s="130" t="s">
        <v>381</v>
      </c>
    </row>
    <row r="2605" spans="1:9" x14ac:dyDescent="0.15">
      <c r="A2605" s="130">
        <v>2604</v>
      </c>
      <c r="B2605" s="130" t="s">
        <v>1238</v>
      </c>
      <c r="C2605" s="130" t="s">
        <v>717</v>
      </c>
      <c r="D2605" s="130" t="str">
        <f>VLOOKUP(B2605,managelist_20211101!$B$3:$C$10442,2,FALSE)</f>
        <v>鉱物油の原液</v>
      </c>
      <c r="E2605" s="130" t="s">
        <v>425</v>
      </c>
      <c r="F2605" s="130" t="s">
        <v>427</v>
      </c>
      <c r="G2605" s="130" t="s">
        <v>427</v>
      </c>
      <c r="H2605" s="130" t="s">
        <v>121</v>
      </c>
      <c r="I2605" s="130" t="s">
        <v>381</v>
      </c>
    </row>
    <row r="2606" spans="1:9" x14ac:dyDescent="0.15">
      <c r="A2606" s="130">
        <v>2605</v>
      </c>
      <c r="B2606" s="130" t="s">
        <v>1237</v>
      </c>
      <c r="C2606" s="130" t="s">
        <v>716</v>
      </c>
      <c r="D2606" s="130" t="str">
        <f>VLOOKUP(B2606,managelist_20211101!$B$3:$C$10442,2,FALSE)</f>
        <v>橋軸方向と橋軸直角方向に設置する鋼製ブラケット形式変位制限構造</v>
      </c>
      <c r="E2606" s="130" t="s">
        <v>197</v>
      </c>
      <c r="F2606" s="130" t="s">
        <v>200</v>
      </c>
      <c r="G2606" s="130" t="s">
        <v>150</v>
      </c>
      <c r="I2606" s="130" t="s">
        <v>381</v>
      </c>
    </row>
    <row r="2607" spans="1:9" x14ac:dyDescent="0.15">
      <c r="A2607" s="130">
        <v>2606</v>
      </c>
      <c r="B2607" s="130" t="s">
        <v>1236</v>
      </c>
      <c r="C2607" s="130" t="s">
        <v>715</v>
      </c>
      <c r="D2607" s="130" t="str">
        <f>VLOOKUP(B2607,managelist_20211101!$B$3:$C$10442,2,FALSE)</f>
        <v>ローラ運転手の目視による安全確認</v>
      </c>
      <c r="E2607" s="130" t="s">
        <v>425</v>
      </c>
      <c r="F2607" s="130" t="s">
        <v>427</v>
      </c>
      <c r="G2607" s="130" t="s">
        <v>427</v>
      </c>
      <c r="H2607" s="130" t="s">
        <v>121</v>
      </c>
      <c r="I2607" s="130" t="s">
        <v>381</v>
      </c>
    </row>
    <row r="2608" spans="1:9" x14ac:dyDescent="0.15">
      <c r="A2608" s="130">
        <v>2607</v>
      </c>
      <c r="B2608" s="130" t="s">
        <v>1613</v>
      </c>
      <c r="C2608" s="130" t="s">
        <v>1045</v>
      </c>
      <c r="D2608" s="130" t="str">
        <f>VLOOKUP(B2608,managelist_20211101!$B$3:$C$10442,2,FALSE)</f>
        <v>100V電源式LED電光表示板</v>
      </c>
      <c r="E2608" s="130" t="s">
        <v>12</v>
      </c>
      <c r="F2608" s="130" t="s">
        <v>150</v>
      </c>
      <c r="I2608" s="130" t="s">
        <v>381</v>
      </c>
    </row>
    <row r="2609" spans="1:9" x14ac:dyDescent="0.15">
      <c r="A2609" s="130">
        <v>2608</v>
      </c>
      <c r="B2609" s="130" t="s">
        <v>1422</v>
      </c>
      <c r="C2609" s="130" t="s">
        <v>853</v>
      </c>
      <c r="D2609" s="130" t="str">
        <f>VLOOKUP(B2609,managelist_20211101!$B$3:$C$10442,2,FALSE)</f>
        <v>標準フック鉄筋</v>
      </c>
      <c r="E2609" s="130" t="s">
        <v>11</v>
      </c>
      <c r="F2609" s="130" t="s">
        <v>11</v>
      </c>
      <c r="G2609" s="130" t="s">
        <v>124</v>
      </c>
      <c r="H2609" s="130" t="s">
        <v>124</v>
      </c>
      <c r="I2609" s="130" t="s">
        <v>381</v>
      </c>
    </row>
    <row r="2610" spans="1:9" x14ac:dyDescent="0.15">
      <c r="A2610" s="130">
        <v>2609</v>
      </c>
      <c r="B2610" s="130" t="s">
        <v>3276</v>
      </c>
      <c r="C2610" s="130" t="s">
        <v>788</v>
      </c>
      <c r="D2610" s="130" t="str">
        <f>VLOOKUP(B2610,managelist_20211101!$B$3:$C$10442,2,FALSE)</f>
        <v>橋梁点検車</v>
      </c>
      <c r="E2610" s="130" t="s">
        <v>127</v>
      </c>
      <c r="F2610" s="130" t="s">
        <v>46</v>
      </c>
      <c r="G2610" s="130" t="s">
        <v>413</v>
      </c>
      <c r="I2610" s="130" t="s">
        <v>381</v>
      </c>
    </row>
    <row r="2611" spans="1:9" x14ac:dyDescent="0.15">
      <c r="A2611" s="130">
        <v>2610</v>
      </c>
      <c r="B2611" s="130" t="s">
        <v>1612</v>
      </c>
      <c r="C2611" s="130" t="s">
        <v>1044</v>
      </c>
      <c r="D2611" s="130" t="str">
        <f>VLOOKUP(B2611,managelist_20211101!$B$3:$C$10442,2,FALSE)</f>
        <v>エンジン式投光機</v>
      </c>
      <c r="E2611" s="130" t="s">
        <v>382</v>
      </c>
      <c r="F2611" s="130" t="s">
        <v>150</v>
      </c>
      <c r="I2611" s="130" t="s">
        <v>381</v>
      </c>
    </row>
    <row r="2612" spans="1:9" x14ac:dyDescent="0.15">
      <c r="A2612" s="130">
        <v>2611</v>
      </c>
      <c r="B2612" s="130" t="s">
        <v>1550</v>
      </c>
      <c r="C2612" s="130" t="s">
        <v>988</v>
      </c>
      <c r="D2612" s="130" t="str">
        <f>VLOOKUP(B2612,managelist_20211101!$B$3:$C$10442,2,FALSE)</f>
        <v>木製合板型枠工法</v>
      </c>
      <c r="E2612" s="130" t="s">
        <v>11</v>
      </c>
      <c r="F2612" s="130" t="s">
        <v>11</v>
      </c>
      <c r="G2612" s="130" t="s">
        <v>176</v>
      </c>
      <c r="H2612" s="130" t="s">
        <v>177</v>
      </c>
      <c r="I2612" s="130" t="s">
        <v>381</v>
      </c>
    </row>
    <row r="2613" spans="1:9" x14ac:dyDescent="0.15">
      <c r="A2613" s="130">
        <v>2612</v>
      </c>
      <c r="B2613" s="130" t="s">
        <v>1549</v>
      </c>
      <c r="C2613" s="130" t="s">
        <v>987</v>
      </c>
      <c r="D2613" s="130" t="str">
        <f>VLOOKUP(B2613,managelist_20211101!$B$3:$C$10442,2,FALSE)</f>
        <v>合板型枠工法+テストピース圧縮試験による推定強度確認</v>
      </c>
      <c r="E2613" s="130" t="s">
        <v>11</v>
      </c>
      <c r="F2613" s="130" t="s">
        <v>390</v>
      </c>
      <c r="G2613" s="130" t="s">
        <v>390</v>
      </c>
      <c r="H2613" s="130" t="s">
        <v>2850</v>
      </c>
      <c r="I2613" s="130" t="s">
        <v>381</v>
      </c>
    </row>
    <row r="2614" spans="1:9" x14ac:dyDescent="0.15">
      <c r="A2614" s="130">
        <v>2613</v>
      </c>
      <c r="B2614" s="130" t="s">
        <v>1548</v>
      </c>
      <c r="C2614" s="130" t="s">
        <v>986</v>
      </c>
      <c r="D2614" s="130" t="str">
        <f>VLOOKUP(B2614,managelist_20211101!$B$3:$C$10442,2,FALSE)</f>
        <v>鋼製丸ビームタイプ橋梁用ビーム型防護柵</v>
      </c>
      <c r="E2614" s="130" t="s">
        <v>443</v>
      </c>
      <c r="F2614" s="130" t="s">
        <v>184</v>
      </c>
      <c r="G2614" s="130" t="s">
        <v>2900</v>
      </c>
      <c r="I2614" s="130" t="s">
        <v>381</v>
      </c>
    </row>
    <row r="2615" spans="1:9" x14ac:dyDescent="0.15">
      <c r="A2615" s="130">
        <v>2614</v>
      </c>
      <c r="B2615" s="130" t="s">
        <v>3277</v>
      </c>
      <c r="C2615" s="130" t="s">
        <v>787</v>
      </c>
      <c r="D2615" s="130" t="str">
        <f>VLOOKUP(B2615,managelist_20211101!$B$3:$C$10442,2,FALSE)</f>
        <v>水置換法</v>
      </c>
      <c r="E2615" s="130" t="s">
        <v>380</v>
      </c>
      <c r="F2615" s="130" t="s">
        <v>390</v>
      </c>
      <c r="G2615" s="130" t="s">
        <v>390</v>
      </c>
      <c r="H2615" s="130" t="s">
        <v>2850</v>
      </c>
      <c r="I2615" s="130" t="s">
        <v>381</v>
      </c>
    </row>
    <row r="2616" spans="1:9" x14ac:dyDescent="0.15">
      <c r="A2616" s="130">
        <v>2615</v>
      </c>
      <c r="B2616" s="130" t="s">
        <v>1331</v>
      </c>
      <c r="C2616" s="130" t="s">
        <v>786</v>
      </c>
      <c r="D2616" s="130" t="str">
        <f>VLOOKUP(B2616,managelist_20211101!$B$3:$C$10442,2,FALSE)</f>
        <v>ガラスビーズタイプのカプセルレンズ型再帰反射シート</v>
      </c>
      <c r="E2616" s="130" t="s">
        <v>12</v>
      </c>
      <c r="F2616" s="130" t="s">
        <v>14</v>
      </c>
      <c r="I2616" s="130" t="s">
        <v>381</v>
      </c>
    </row>
    <row r="2617" spans="1:9" x14ac:dyDescent="0.15">
      <c r="A2617" s="130">
        <v>2616</v>
      </c>
      <c r="B2617" s="130" t="s">
        <v>1330</v>
      </c>
      <c r="C2617" s="130" t="s">
        <v>785</v>
      </c>
      <c r="D2617" s="130" t="str">
        <f>VLOOKUP(B2617,managelist_20211101!$B$3:$C$10442,2,FALSE)</f>
        <v>頭部防錆処理用キャップを使用した補強材・アンカーの頭部処理</v>
      </c>
      <c r="E2617" s="130" t="s">
        <v>382</v>
      </c>
      <c r="F2617" s="130" t="s">
        <v>166</v>
      </c>
      <c r="G2617" s="130" t="s">
        <v>407</v>
      </c>
      <c r="I2617" s="130" t="s">
        <v>381</v>
      </c>
    </row>
    <row r="2618" spans="1:9" x14ac:dyDescent="0.15">
      <c r="A2618" s="130">
        <v>2617</v>
      </c>
      <c r="B2618" s="130" t="s">
        <v>1329</v>
      </c>
      <c r="C2618" s="130" t="s">
        <v>784</v>
      </c>
      <c r="D2618" s="130" t="str">
        <f>VLOOKUP(B2618,managelist_20211101!$B$3:$C$10442,2,FALSE)</f>
        <v>スポンジ製防音カバー</v>
      </c>
      <c r="E2618" s="130" t="s">
        <v>382</v>
      </c>
      <c r="F2618" s="130" t="s">
        <v>79</v>
      </c>
      <c r="G2618" s="130" t="s">
        <v>2856</v>
      </c>
      <c r="I2618" s="130" t="s">
        <v>381</v>
      </c>
    </row>
    <row r="2619" spans="1:9" x14ac:dyDescent="0.15">
      <c r="A2619" s="130">
        <v>2618</v>
      </c>
      <c r="B2619" s="130" t="s">
        <v>22566</v>
      </c>
      <c r="C2619" s="130" t="s">
        <v>15567</v>
      </c>
      <c r="D2619" s="130" t="str">
        <f>VLOOKUP(B2619,managelist_20211101!$B$3:$C$10442,2,FALSE)</f>
        <v>鋼道路橋塗装・防食便覧(一般外面の塗替えRc-Ⅰ)</v>
      </c>
      <c r="E2619" s="130" t="s">
        <v>466</v>
      </c>
      <c r="F2619" s="130" t="s">
        <v>467</v>
      </c>
      <c r="I2619" s="130" t="s">
        <v>381</v>
      </c>
    </row>
    <row r="2620" spans="1:9" x14ac:dyDescent="0.15">
      <c r="A2620" s="130">
        <v>2619</v>
      </c>
      <c r="B2620" s="130" t="s">
        <v>1328</v>
      </c>
      <c r="C2620" s="130" t="s">
        <v>783</v>
      </c>
      <c r="D2620" s="130" t="str">
        <f>VLOOKUP(B2620,managelist_20211101!$B$3:$C$10442,2,FALSE)</f>
        <v>航空写真データを用いたデジタルステレオ図化による道路部の大縮尺地形図作成</v>
      </c>
      <c r="E2620" s="130" t="s">
        <v>127</v>
      </c>
      <c r="F2620" s="130" t="s">
        <v>128</v>
      </c>
      <c r="G2620" s="130" t="s">
        <v>448</v>
      </c>
      <c r="I2620" s="130" t="s">
        <v>381</v>
      </c>
    </row>
    <row r="2621" spans="1:9" x14ac:dyDescent="0.15">
      <c r="A2621" s="130">
        <v>2620</v>
      </c>
      <c r="B2621" s="130" t="s">
        <v>1327</v>
      </c>
      <c r="C2621" s="130" t="s">
        <v>782</v>
      </c>
      <c r="D2621" s="130" t="str">
        <f>VLOOKUP(B2621,managelist_20211101!$B$3:$C$10442,2,FALSE)</f>
        <v>表計算ソフトなどを用いて手作業で行っていた工程管理、施工計画書、安全管理、CO2排出量管理、出来形管理、写真管理、品質管理、電子納品等の施工管理業務</v>
      </c>
      <c r="E2621" s="130" t="s">
        <v>538</v>
      </c>
      <c r="F2621" s="130" t="s">
        <v>150</v>
      </c>
      <c r="I2621" s="130" t="s">
        <v>381</v>
      </c>
    </row>
    <row r="2622" spans="1:9" x14ac:dyDescent="0.15">
      <c r="A2622" s="130">
        <v>2621</v>
      </c>
      <c r="B2622" s="130" t="s">
        <v>1326</v>
      </c>
      <c r="C2622" s="130" t="s">
        <v>781</v>
      </c>
      <c r="D2622" s="130" t="str">
        <f>VLOOKUP(B2622,managelist_20211101!$B$3:$C$10442,2,FALSE)</f>
        <v>水圧式サポート</v>
      </c>
      <c r="E2622" s="130" t="s">
        <v>12</v>
      </c>
      <c r="F2622" s="130" t="s">
        <v>13</v>
      </c>
      <c r="G2622" s="130" t="s">
        <v>150</v>
      </c>
      <c r="I2622" s="130" t="s">
        <v>381</v>
      </c>
    </row>
    <row r="2623" spans="1:9" x14ac:dyDescent="0.15">
      <c r="A2623" s="130">
        <v>2622</v>
      </c>
      <c r="B2623" s="130" t="s">
        <v>1325</v>
      </c>
      <c r="C2623" s="130" t="s">
        <v>780</v>
      </c>
      <c r="D2623" s="130" t="str">
        <f>VLOOKUP(B2623,managelist_20211101!$B$3:$C$10442,2,FALSE)</f>
        <v>搭乗型振動ローラ(エコノマイザー無し)</v>
      </c>
      <c r="E2623" s="130" t="s">
        <v>380</v>
      </c>
      <c r="F2623" s="130" t="s">
        <v>380</v>
      </c>
      <c r="G2623" s="130" t="s">
        <v>2904</v>
      </c>
      <c r="I2623" s="130" t="s">
        <v>381</v>
      </c>
    </row>
    <row r="2624" spans="1:9" x14ac:dyDescent="0.15">
      <c r="A2624" s="130">
        <v>2623</v>
      </c>
      <c r="B2624" s="130" t="s">
        <v>2772</v>
      </c>
      <c r="C2624" s="130" t="s">
        <v>2804</v>
      </c>
      <c r="D2624" s="130" t="e">
        <f>VLOOKUP(B2624,managelist_20211101!$B$3:$C$10442,2,FALSE)</f>
        <v>#N/A</v>
      </c>
      <c r="E2624" s="130" t="s">
        <v>57</v>
      </c>
      <c r="F2624" s="130" t="s">
        <v>24</v>
      </c>
      <c r="G2624" s="130" t="s">
        <v>2915</v>
      </c>
      <c r="H2624" s="130" t="s">
        <v>2916</v>
      </c>
      <c r="I2624" s="130" t="s">
        <v>381</v>
      </c>
    </row>
    <row r="2625" spans="1:10" x14ac:dyDescent="0.15">
      <c r="A2625" s="130">
        <v>2624</v>
      </c>
      <c r="B2625" s="130" t="s">
        <v>1324</v>
      </c>
      <c r="C2625" s="130" t="s">
        <v>779</v>
      </c>
      <c r="D2625" s="130" t="str">
        <f>VLOOKUP(B2625,managelist_20211101!$B$3:$C$10442,2,FALSE)</f>
        <v>LED警告灯シリーズ(AC100Vモデル)</v>
      </c>
      <c r="E2625" s="130" t="s">
        <v>12</v>
      </c>
      <c r="F2625" s="130" t="s">
        <v>150</v>
      </c>
      <c r="I2625" s="130" t="s">
        <v>381</v>
      </c>
    </row>
    <row r="2626" spans="1:10" x14ac:dyDescent="0.15">
      <c r="A2626" s="130">
        <v>2625</v>
      </c>
      <c r="B2626" s="130" t="s">
        <v>2771</v>
      </c>
      <c r="C2626" s="130" t="s">
        <v>2803</v>
      </c>
      <c r="D2626" s="130" t="e">
        <f>VLOOKUP(B2626,managelist_20211101!$B$3:$C$10442,2,FALSE)</f>
        <v>#N/A</v>
      </c>
      <c r="E2626" s="130" t="s">
        <v>57</v>
      </c>
      <c r="F2626" s="130" t="s">
        <v>58</v>
      </c>
      <c r="G2626" s="130" t="s">
        <v>2913</v>
      </c>
      <c r="H2626" s="130" t="s">
        <v>2914</v>
      </c>
      <c r="I2626" s="130" t="s">
        <v>381</v>
      </c>
    </row>
    <row r="2627" spans="1:10" x14ac:dyDescent="0.15">
      <c r="A2627" s="130">
        <v>2626</v>
      </c>
      <c r="B2627" s="130" t="s">
        <v>1583</v>
      </c>
      <c r="C2627" s="130" t="s">
        <v>1020</v>
      </c>
      <c r="D2627" s="130" t="str">
        <f>VLOOKUP(B2627,managelist_20211101!$B$3:$C$10442,2,FALSE)</f>
        <v>道路除草工(人力除草)</v>
      </c>
      <c r="E2627" s="130" t="s">
        <v>197</v>
      </c>
      <c r="F2627" s="130" t="s">
        <v>201</v>
      </c>
      <c r="G2627" s="130" t="s">
        <v>397</v>
      </c>
      <c r="H2627" s="130" t="s">
        <v>150</v>
      </c>
      <c r="I2627" s="130" t="s">
        <v>381</v>
      </c>
    </row>
    <row r="2628" spans="1:10" x14ac:dyDescent="0.15">
      <c r="A2628" s="130">
        <v>2627</v>
      </c>
      <c r="B2628" s="130" t="s">
        <v>3278</v>
      </c>
      <c r="C2628" s="130" t="s">
        <v>21278</v>
      </c>
      <c r="D2628" s="130" t="str">
        <f>VLOOKUP(B2628,managelist_20211101!$B$3:$C$10442,2,FALSE)</f>
        <v>ライナープレート土留め工法による集水井工</v>
      </c>
      <c r="E2628" s="130" t="s">
        <v>45</v>
      </c>
      <c r="F2628" s="130" t="s">
        <v>150</v>
      </c>
      <c r="I2628" s="130" t="s">
        <v>381</v>
      </c>
    </row>
    <row r="2629" spans="1:10" x14ac:dyDescent="0.15">
      <c r="A2629" s="130">
        <v>2628</v>
      </c>
      <c r="B2629" s="130" t="s">
        <v>1611</v>
      </c>
      <c r="C2629" s="130" t="s">
        <v>1043</v>
      </c>
      <c r="D2629" s="130" t="str">
        <f>VLOOKUP(B2629,managelist_20211101!$B$3:$C$10442,2,FALSE)</f>
        <v>プレートコンパクタ</v>
      </c>
      <c r="E2629" s="130" t="s">
        <v>380</v>
      </c>
      <c r="F2629" s="130" t="s">
        <v>380</v>
      </c>
      <c r="G2629" s="130" t="s">
        <v>2904</v>
      </c>
      <c r="J2629" s="130" t="s">
        <v>381</v>
      </c>
    </row>
    <row r="2630" spans="1:10" x14ac:dyDescent="0.15">
      <c r="A2630" s="130">
        <v>2629</v>
      </c>
      <c r="B2630" s="130" t="s">
        <v>1173</v>
      </c>
      <c r="C2630" s="130" t="s">
        <v>668</v>
      </c>
      <c r="D2630" s="130" t="str">
        <f>VLOOKUP(B2630,managelist_20211101!$B$3:$C$10442,2,FALSE)</f>
        <v>鋼板接着工法</v>
      </c>
      <c r="E2630" s="130" t="s">
        <v>197</v>
      </c>
      <c r="F2630" s="130" t="s">
        <v>200</v>
      </c>
      <c r="G2630" s="130" t="s">
        <v>405</v>
      </c>
      <c r="I2630" s="130" t="s">
        <v>381</v>
      </c>
    </row>
    <row r="2631" spans="1:10" x14ac:dyDescent="0.15">
      <c r="A2631" s="130">
        <v>2630</v>
      </c>
      <c r="B2631" s="130" t="s">
        <v>1172</v>
      </c>
      <c r="C2631" s="130" t="s">
        <v>667</v>
      </c>
      <c r="D2631" s="130" t="str">
        <f>VLOOKUP(B2631,managelist_20211101!$B$3:$C$10442,2,FALSE)</f>
        <v>樹脂発泡目地板(セーフタイト)</v>
      </c>
      <c r="E2631" s="130" t="s">
        <v>11</v>
      </c>
      <c r="F2631" s="130" t="s">
        <v>11</v>
      </c>
      <c r="G2631" s="130" t="s">
        <v>150</v>
      </c>
      <c r="I2631" s="130" t="s">
        <v>381</v>
      </c>
    </row>
    <row r="2632" spans="1:10" x14ac:dyDescent="0.15">
      <c r="A2632" s="130">
        <v>2631</v>
      </c>
      <c r="B2632" s="130" t="s">
        <v>1235</v>
      </c>
      <c r="C2632" s="130" t="s">
        <v>714</v>
      </c>
      <c r="D2632" s="130" t="str">
        <f>VLOOKUP(B2632,managelist_20211101!$B$3:$C$10442,2,FALSE)</f>
        <v>ポリマーセメントモルタルを用いた湿式吹付</v>
      </c>
      <c r="E2632" s="130" t="s">
        <v>197</v>
      </c>
      <c r="F2632" s="130" t="s">
        <v>200</v>
      </c>
      <c r="G2632" s="130" t="s">
        <v>12203</v>
      </c>
      <c r="I2632" s="130" t="s">
        <v>381</v>
      </c>
    </row>
    <row r="2633" spans="1:10" x14ac:dyDescent="0.15">
      <c r="A2633" s="130">
        <v>2632</v>
      </c>
      <c r="B2633" s="130" t="s">
        <v>1547</v>
      </c>
      <c r="C2633" s="130" t="s">
        <v>985</v>
      </c>
      <c r="D2633" s="130" t="str">
        <f>VLOOKUP(B2633,managelist_20211101!$B$3:$C$10442,2,FALSE)</f>
        <v>開削(矩形切断)によるマンホール蓋取替工法</v>
      </c>
      <c r="E2633" s="130" t="s">
        <v>526</v>
      </c>
      <c r="F2633" s="130" t="s">
        <v>150</v>
      </c>
      <c r="I2633" s="130" t="s">
        <v>381</v>
      </c>
    </row>
    <row r="2634" spans="1:10" x14ac:dyDescent="0.15">
      <c r="A2634" s="130">
        <v>2633</v>
      </c>
      <c r="B2634" s="130" t="s">
        <v>1263</v>
      </c>
      <c r="C2634" s="130" t="s">
        <v>749</v>
      </c>
      <c r="D2634" s="130" t="str">
        <f>VLOOKUP(B2634,managelist_20211101!$B$3:$C$10442,2,FALSE)</f>
        <v>π型ブロック</v>
      </c>
      <c r="E2634" s="130" t="s">
        <v>382</v>
      </c>
      <c r="F2634" s="130" t="s">
        <v>2</v>
      </c>
      <c r="G2634" s="130" t="s">
        <v>2826</v>
      </c>
      <c r="H2634" s="130" t="s">
        <v>2827</v>
      </c>
      <c r="I2634" s="130" t="s">
        <v>381</v>
      </c>
    </row>
    <row r="2635" spans="1:10" x14ac:dyDescent="0.15">
      <c r="A2635" s="130">
        <v>2634</v>
      </c>
      <c r="B2635" s="130" t="s">
        <v>1546</v>
      </c>
      <c r="C2635" s="130" t="s">
        <v>984</v>
      </c>
      <c r="D2635" s="130" t="str">
        <f>VLOOKUP(B2635,managelist_20211101!$B$3:$C$10442,2,FALSE)</f>
        <v>調査ボーリング工(標準貫入試験、コアサンプリング)</v>
      </c>
      <c r="E2635" s="130" t="s">
        <v>127</v>
      </c>
      <c r="F2635" s="130" t="s">
        <v>129</v>
      </c>
      <c r="G2635" s="130" t="s">
        <v>2899</v>
      </c>
      <c r="I2635" s="130" t="s">
        <v>381</v>
      </c>
    </row>
    <row r="2636" spans="1:10" x14ac:dyDescent="0.15">
      <c r="A2636" s="130">
        <v>2635</v>
      </c>
      <c r="B2636" s="130" t="s">
        <v>1323</v>
      </c>
      <c r="C2636" s="130" t="s">
        <v>778</v>
      </c>
      <c r="D2636" s="130" t="str">
        <f>VLOOKUP(B2636,managelist_20211101!$B$3:$C$10442,2,FALSE)</f>
        <v>天然骨材を使用したコンクリート二次製品</v>
      </c>
      <c r="E2636" s="130" t="s">
        <v>382</v>
      </c>
      <c r="F2636" s="130" t="s">
        <v>331</v>
      </c>
      <c r="G2636" s="130" t="s">
        <v>2834</v>
      </c>
      <c r="H2636" s="130" t="s">
        <v>2835</v>
      </c>
      <c r="I2636" s="130" t="s">
        <v>381</v>
      </c>
    </row>
    <row r="2637" spans="1:10" x14ac:dyDescent="0.15">
      <c r="A2637" s="130">
        <v>2636</v>
      </c>
      <c r="B2637" s="130" t="s">
        <v>1322</v>
      </c>
      <c r="C2637" s="130" t="s">
        <v>777</v>
      </c>
      <c r="D2637" s="130" t="str">
        <f>VLOOKUP(B2637,managelist_20211101!$B$3:$C$10442,2,FALSE)</f>
        <v>場所打ち杭鉄筋かご溶接組立工法</v>
      </c>
      <c r="E2637" s="130" t="s">
        <v>58</v>
      </c>
      <c r="F2637" s="130" t="s">
        <v>347</v>
      </c>
      <c r="G2637" s="130" t="s">
        <v>150</v>
      </c>
      <c r="I2637" s="130" t="s">
        <v>381</v>
      </c>
    </row>
    <row r="2638" spans="1:10" x14ac:dyDescent="0.15">
      <c r="A2638" s="130">
        <v>2637</v>
      </c>
      <c r="B2638" s="130" t="s">
        <v>1115</v>
      </c>
      <c r="C2638" s="130" t="s">
        <v>612</v>
      </c>
      <c r="D2638" s="130" t="str">
        <f>VLOOKUP(B2638,managelist_20211101!$B$3:$C$10442,2,FALSE)</f>
        <v>給熱養生(ジェットヒーター養生)</v>
      </c>
      <c r="E2638" s="130" t="s">
        <v>11</v>
      </c>
      <c r="F2638" s="130" t="s">
        <v>11</v>
      </c>
      <c r="G2638" s="130" t="s">
        <v>410</v>
      </c>
      <c r="I2638" s="130" t="s">
        <v>381</v>
      </c>
    </row>
    <row r="2639" spans="1:10" x14ac:dyDescent="0.15">
      <c r="A2639" s="130">
        <v>2638</v>
      </c>
      <c r="B2639" s="130" t="s">
        <v>1321</v>
      </c>
      <c r="C2639" s="130" t="s">
        <v>776</v>
      </c>
      <c r="D2639" s="130" t="str">
        <f>VLOOKUP(B2639,managelist_20211101!$B$3:$C$10442,2,FALSE)</f>
        <v>コンクリートのポンプ圧送における先行モルタル</v>
      </c>
      <c r="E2639" s="130" t="s">
        <v>11</v>
      </c>
      <c r="F2639" s="130" t="s">
        <v>11</v>
      </c>
      <c r="G2639" s="130" t="s">
        <v>126</v>
      </c>
      <c r="I2639" s="130" t="s">
        <v>381</v>
      </c>
    </row>
    <row r="2640" spans="1:10" x14ac:dyDescent="0.15">
      <c r="A2640" s="130">
        <v>2639</v>
      </c>
      <c r="B2640" s="130" t="s">
        <v>1171</v>
      </c>
      <c r="C2640" s="130" t="s">
        <v>666</v>
      </c>
      <c r="D2640" s="130" t="str">
        <f>VLOOKUP(B2640,managelist_20211101!$B$3:$C$10442,2,FALSE)</f>
        <v>非自動型ポンプ</v>
      </c>
      <c r="E2640" s="130" t="s">
        <v>12</v>
      </c>
      <c r="F2640" s="130" t="s">
        <v>16</v>
      </c>
      <c r="G2640" s="130" t="s">
        <v>12106</v>
      </c>
      <c r="I2640" s="130" t="s">
        <v>381</v>
      </c>
    </row>
    <row r="2641" spans="1:11" x14ac:dyDescent="0.15">
      <c r="A2641" s="130">
        <v>2640</v>
      </c>
      <c r="B2641" s="130" t="s">
        <v>1170</v>
      </c>
      <c r="C2641" s="130" t="s">
        <v>665</v>
      </c>
      <c r="D2641" s="130" t="str">
        <f>VLOOKUP(B2641,managelist_20211101!$B$3:$C$10442,2,FALSE)</f>
        <v>鉄筋コンクリート基礎</v>
      </c>
      <c r="E2641" s="130" t="s">
        <v>12</v>
      </c>
      <c r="F2641" s="130" t="s">
        <v>150</v>
      </c>
      <c r="I2641" s="130" t="s">
        <v>381</v>
      </c>
    </row>
    <row r="2642" spans="1:11" x14ac:dyDescent="0.15">
      <c r="A2642" s="130">
        <v>2641</v>
      </c>
      <c r="B2642" s="130" t="s">
        <v>1582</v>
      </c>
      <c r="C2642" s="130" t="s">
        <v>1019</v>
      </c>
      <c r="D2642" s="130" t="str">
        <f>VLOOKUP(B2642,managelist_20211101!$B$3:$C$10442,2,FALSE)</f>
        <v>油圧ジャッキ・ポンプとダイヤルゲージを使用したリフトオフ試験方法</v>
      </c>
      <c r="E2642" s="130" t="s">
        <v>382</v>
      </c>
      <c r="F2642" s="130" t="s">
        <v>78</v>
      </c>
      <c r="G2642" s="130" t="s">
        <v>2875</v>
      </c>
      <c r="I2642" s="130" t="s">
        <v>381</v>
      </c>
    </row>
    <row r="2643" spans="1:11" x14ac:dyDescent="0.15">
      <c r="A2643" s="130">
        <v>2642</v>
      </c>
      <c r="B2643" s="130" t="s">
        <v>1421</v>
      </c>
      <c r="C2643" s="130" t="s">
        <v>852</v>
      </c>
      <c r="D2643" s="130" t="str">
        <f>VLOOKUP(B2643,managelist_20211101!$B$3:$C$10442,2,FALSE)</f>
        <v>杭式仮設防音パネル</v>
      </c>
      <c r="E2643" s="130" t="s">
        <v>12</v>
      </c>
      <c r="F2643" s="130" t="s">
        <v>14</v>
      </c>
      <c r="I2643" s="130" t="s">
        <v>381</v>
      </c>
    </row>
    <row r="2644" spans="1:11" x14ac:dyDescent="0.15">
      <c r="A2644" s="130">
        <v>2643</v>
      </c>
      <c r="B2644" s="130" t="s">
        <v>1545</v>
      </c>
      <c r="C2644" s="130" t="s">
        <v>983</v>
      </c>
      <c r="D2644" s="130" t="str">
        <f>VLOOKUP(B2644,managelist_20211101!$B$3:$C$10442,2,FALSE)</f>
        <v>高圧ナトリウムランプを使用したトンネル照明器具</v>
      </c>
      <c r="E2644" s="130" t="s">
        <v>54</v>
      </c>
      <c r="F2644" s="130" t="s">
        <v>55</v>
      </c>
      <c r="G2644" s="130" t="s">
        <v>2883</v>
      </c>
      <c r="I2644" s="130" t="s">
        <v>381</v>
      </c>
    </row>
    <row r="2645" spans="1:11" x14ac:dyDescent="0.15">
      <c r="A2645" s="130">
        <v>2644</v>
      </c>
      <c r="B2645" s="130" t="s">
        <v>1420</v>
      </c>
      <c r="C2645" s="130" t="s">
        <v>851</v>
      </c>
      <c r="D2645" s="130" t="str">
        <f>VLOOKUP(B2645,managelist_20211101!$B$3:$C$10442,2,FALSE)</f>
        <v>集塵装置のない路面切削機</v>
      </c>
      <c r="E2645" s="130" t="s">
        <v>197</v>
      </c>
      <c r="F2645" s="130" t="s">
        <v>198</v>
      </c>
      <c r="G2645" s="130" t="s">
        <v>198</v>
      </c>
      <c r="I2645" s="130" t="s">
        <v>381</v>
      </c>
    </row>
    <row r="2646" spans="1:11" x14ac:dyDescent="0.15">
      <c r="A2646" s="130">
        <v>2645</v>
      </c>
      <c r="B2646" s="130" t="s">
        <v>1114</v>
      </c>
      <c r="C2646" s="130" t="s">
        <v>611</v>
      </c>
      <c r="D2646" s="130" t="str">
        <f>VLOOKUP(B2646,managelist_20211101!$B$3:$C$10442,2,FALSE)</f>
        <v>ケーブル工(PCグラウト練混水の人力管理)</v>
      </c>
      <c r="E2646" s="130" t="s">
        <v>466</v>
      </c>
      <c r="F2646" s="130" t="s">
        <v>1630</v>
      </c>
      <c r="I2646" s="130" t="s">
        <v>381</v>
      </c>
    </row>
    <row r="2647" spans="1:11" x14ac:dyDescent="0.15">
      <c r="A2647" s="130">
        <v>2646</v>
      </c>
      <c r="B2647" s="130" t="s">
        <v>1419</v>
      </c>
      <c r="C2647" s="130" t="s">
        <v>850</v>
      </c>
      <c r="D2647" s="130" t="str">
        <f>VLOOKUP(B2647,managelist_20211101!$B$3:$C$10442,2,FALSE)</f>
        <v>コンクリート型枠用合板</v>
      </c>
      <c r="E2647" s="130" t="s">
        <v>11</v>
      </c>
      <c r="F2647" s="130" t="s">
        <v>11</v>
      </c>
      <c r="G2647" s="130" t="s">
        <v>176</v>
      </c>
      <c r="H2647" s="130" t="s">
        <v>2863</v>
      </c>
      <c r="I2647" s="130" t="s">
        <v>381</v>
      </c>
    </row>
    <row r="2648" spans="1:11" x14ac:dyDescent="0.15">
      <c r="A2648" s="130">
        <v>2647</v>
      </c>
      <c r="B2648" s="130" t="s">
        <v>1169</v>
      </c>
      <c r="C2648" s="130" t="s">
        <v>664</v>
      </c>
      <c r="D2648" s="130" t="str">
        <f>VLOOKUP(B2648,managelist_20211101!$B$3:$C$10442,2,FALSE)</f>
        <v>塩化ビニール製の防音シート(グレー色)。</v>
      </c>
      <c r="E2648" s="130" t="s">
        <v>12</v>
      </c>
      <c r="F2648" s="130" t="s">
        <v>525</v>
      </c>
      <c r="I2648" s="130" t="s">
        <v>381</v>
      </c>
    </row>
    <row r="2649" spans="1:11" x14ac:dyDescent="0.15">
      <c r="A2649" s="130">
        <v>2648</v>
      </c>
      <c r="B2649" s="130" t="s">
        <v>1113</v>
      </c>
      <c r="C2649" s="130" t="s">
        <v>610</v>
      </c>
      <c r="D2649" s="130" t="str">
        <f>VLOOKUP(B2649,managelist_20211101!$B$3:$C$10442,2,FALSE)</f>
        <v>発電機式投光機</v>
      </c>
      <c r="E2649" s="130" t="s">
        <v>12</v>
      </c>
      <c r="F2649" s="130" t="s">
        <v>150</v>
      </c>
      <c r="I2649" s="130" t="s">
        <v>381</v>
      </c>
    </row>
    <row r="2650" spans="1:11" x14ac:dyDescent="0.15">
      <c r="A2650" s="130">
        <v>2649</v>
      </c>
      <c r="B2650" s="130" t="s">
        <v>1581</v>
      </c>
      <c r="C2650" s="130" t="s">
        <v>1018</v>
      </c>
      <c r="D2650" s="130" t="str">
        <f>VLOOKUP(B2650,managelist_20211101!$B$3:$C$10442,2,FALSE)</f>
        <v>打音法による橋梁点検</v>
      </c>
      <c r="E2650" s="130" t="s">
        <v>127</v>
      </c>
      <c r="F2650" s="130" t="s">
        <v>46</v>
      </c>
      <c r="G2650" s="130" t="s">
        <v>413</v>
      </c>
      <c r="I2650" s="130" t="s">
        <v>381</v>
      </c>
    </row>
    <row r="2651" spans="1:11" x14ac:dyDescent="0.15">
      <c r="A2651" s="130">
        <v>2650</v>
      </c>
      <c r="B2651" s="130" t="s">
        <v>1580</v>
      </c>
      <c r="C2651" s="130" t="s">
        <v>1017</v>
      </c>
      <c r="D2651" s="130" t="str">
        <f>VLOOKUP(B2651,managelist_20211101!$B$3:$C$10442,2,FALSE)</f>
        <v>標準的な舗装工(機械施工及び施工管理)</v>
      </c>
      <c r="E2651" s="130" t="s">
        <v>425</v>
      </c>
      <c r="F2651" s="130" t="s">
        <v>427</v>
      </c>
      <c r="G2651" s="130" t="s">
        <v>427</v>
      </c>
      <c r="H2651" s="130" t="s">
        <v>121</v>
      </c>
      <c r="I2651" s="130" t="s">
        <v>381</v>
      </c>
      <c r="K2651" s="130" t="s">
        <v>381</v>
      </c>
    </row>
    <row r="2652" spans="1:11" x14ac:dyDescent="0.15">
      <c r="A2652" s="130">
        <v>2651</v>
      </c>
      <c r="B2652" s="130" t="s">
        <v>3279</v>
      </c>
      <c r="C2652" s="130" t="s">
        <v>21276</v>
      </c>
      <c r="D2652" s="130" t="str">
        <f>VLOOKUP(B2652,managelist_20211101!$B$3:$C$10442,2,FALSE)</f>
        <v>集水井掘削土留B工法</v>
      </c>
      <c r="E2652" s="130" t="s">
        <v>45</v>
      </c>
      <c r="F2652" s="130" t="s">
        <v>150</v>
      </c>
      <c r="I2652" s="130" t="s">
        <v>381</v>
      </c>
    </row>
    <row r="2653" spans="1:11" x14ac:dyDescent="0.15">
      <c r="A2653" s="130">
        <v>2652</v>
      </c>
      <c r="B2653" s="130" t="s">
        <v>1234</v>
      </c>
      <c r="C2653" s="130" t="s">
        <v>713</v>
      </c>
      <c r="D2653" s="130" t="str">
        <f>VLOOKUP(B2653,managelist_20211101!$B$3:$C$10442,2,FALSE)</f>
        <v>現場打ちコンクリート工</v>
      </c>
      <c r="E2653" s="130" t="s">
        <v>11</v>
      </c>
      <c r="F2653" s="130" t="s">
        <v>11</v>
      </c>
      <c r="G2653" s="130" t="s">
        <v>126</v>
      </c>
      <c r="I2653" s="130" t="s">
        <v>381</v>
      </c>
      <c r="J2653" s="130" t="s">
        <v>381</v>
      </c>
    </row>
    <row r="2654" spans="1:11" x14ac:dyDescent="0.15">
      <c r="A2654" s="130">
        <v>2653</v>
      </c>
      <c r="B2654" s="130" t="s">
        <v>1418</v>
      </c>
      <c r="C2654" s="130" t="s">
        <v>849</v>
      </c>
      <c r="D2654" s="130" t="str">
        <f>VLOOKUP(B2654,managelist_20211101!$B$3:$C$10442,2,FALSE)</f>
        <v>交通誘導員の配置とハザードマップによる注意喚起</v>
      </c>
      <c r="E2654" s="130" t="s">
        <v>382</v>
      </c>
      <c r="F2654" s="130" t="s">
        <v>558</v>
      </c>
      <c r="I2654" s="130" t="s">
        <v>381</v>
      </c>
    </row>
    <row r="2655" spans="1:11" x14ac:dyDescent="0.15">
      <c r="A2655" s="130">
        <v>2654</v>
      </c>
      <c r="B2655" s="130" t="s">
        <v>1610</v>
      </c>
      <c r="C2655" s="130" t="s">
        <v>1042</v>
      </c>
      <c r="D2655" s="130" t="str">
        <f>VLOOKUP(B2655,managelist_20211101!$B$3:$C$10442,2,FALSE)</f>
        <v xml:space="preserve">コンクリート再生砕石(RC-0～40mm) </v>
      </c>
      <c r="E2655" s="130" t="s">
        <v>425</v>
      </c>
      <c r="F2655" s="130" t="s">
        <v>426</v>
      </c>
      <c r="I2655" s="130" t="s">
        <v>381</v>
      </c>
    </row>
    <row r="2656" spans="1:11" x14ac:dyDescent="0.15">
      <c r="A2656" s="130">
        <v>2655</v>
      </c>
      <c r="B2656" s="130" t="s">
        <v>3280</v>
      </c>
      <c r="C2656" s="130" t="s">
        <v>663</v>
      </c>
      <c r="D2656" s="130" t="str">
        <f>VLOOKUP(B2656,managelist_20211101!$B$3:$C$10442,2,FALSE)</f>
        <v>トータルステーションによる施工管理</v>
      </c>
      <c r="E2656" s="130" t="s">
        <v>380</v>
      </c>
      <c r="F2656" s="130" t="s">
        <v>390</v>
      </c>
      <c r="G2656" s="130" t="s">
        <v>390</v>
      </c>
      <c r="H2656" s="130" t="s">
        <v>171</v>
      </c>
      <c r="I2656" s="130" t="s">
        <v>381</v>
      </c>
    </row>
    <row r="2657" spans="1:9" x14ac:dyDescent="0.15">
      <c r="A2657" s="130">
        <v>2656</v>
      </c>
      <c r="B2657" s="130" t="s">
        <v>1168</v>
      </c>
      <c r="C2657" s="130" t="s">
        <v>662</v>
      </c>
      <c r="D2657" s="130" t="str">
        <f>VLOOKUP(B2657,managelist_20211101!$B$3:$C$10442,2,FALSE)</f>
        <v>仮設防護柵(H鋼基礎)</v>
      </c>
      <c r="E2657" s="130" t="s">
        <v>12</v>
      </c>
      <c r="F2657" s="130" t="s">
        <v>150</v>
      </c>
      <c r="I2657" s="130" t="s">
        <v>381</v>
      </c>
    </row>
    <row r="2658" spans="1:9" x14ac:dyDescent="0.15">
      <c r="A2658" s="130">
        <v>2657</v>
      </c>
      <c r="B2658" s="130" t="s">
        <v>1112</v>
      </c>
      <c r="C2658" s="130" t="s">
        <v>609</v>
      </c>
      <c r="D2658" s="130" t="str">
        <f>VLOOKUP(B2658,managelist_20211101!$B$3:$C$10442,2,FALSE)</f>
        <v>シングルアンテナ電磁波レーダを用いた非破壊探査機</v>
      </c>
      <c r="E2658" s="130" t="s">
        <v>127</v>
      </c>
      <c r="F2658" s="130" t="s">
        <v>46</v>
      </c>
      <c r="G2658" s="130" t="s">
        <v>413</v>
      </c>
      <c r="I2658" s="130" t="s">
        <v>381</v>
      </c>
    </row>
    <row r="2659" spans="1:9" x14ac:dyDescent="0.15">
      <c r="A2659" s="130">
        <v>2658</v>
      </c>
      <c r="B2659" s="130" t="s">
        <v>1111</v>
      </c>
      <c r="C2659" s="130" t="s">
        <v>608</v>
      </c>
      <c r="D2659" s="130" t="str">
        <f>VLOOKUP(B2659,managelist_20211101!$B$3:$C$10442,2,FALSE)</f>
        <v>従来バックホウ</v>
      </c>
      <c r="E2659" s="130" t="s">
        <v>382</v>
      </c>
      <c r="F2659" s="130" t="s">
        <v>166</v>
      </c>
      <c r="G2659" s="130" t="s">
        <v>2892</v>
      </c>
      <c r="I2659" s="130" t="s">
        <v>381</v>
      </c>
    </row>
    <row r="2660" spans="1:9" x14ac:dyDescent="0.15">
      <c r="A2660" s="130">
        <v>2659</v>
      </c>
      <c r="B2660" s="130" t="s">
        <v>1233</v>
      </c>
      <c r="C2660" s="130" t="s">
        <v>712</v>
      </c>
      <c r="D2660" s="130" t="str">
        <f>VLOOKUP(B2660,managelist_20211101!$B$3:$C$10442,2,FALSE)</f>
        <v>特殊ふとんかご工</v>
      </c>
      <c r="E2660" s="130" t="s">
        <v>382</v>
      </c>
      <c r="F2660" s="130" t="s">
        <v>81</v>
      </c>
      <c r="G2660" s="130" t="s">
        <v>2861</v>
      </c>
      <c r="I2660" s="130" t="s">
        <v>381</v>
      </c>
    </row>
    <row r="2661" spans="1:9" x14ac:dyDescent="0.15">
      <c r="A2661" s="130">
        <v>2660</v>
      </c>
      <c r="B2661" s="130" t="s">
        <v>1544</v>
      </c>
      <c r="C2661" s="130" t="s">
        <v>982</v>
      </c>
      <c r="D2661" s="130" t="str">
        <f>VLOOKUP(B2661,managelist_20211101!$B$3:$C$10442,2,FALSE)</f>
        <v>砂防ソイルセメント工(撹拌混合)</v>
      </c>
      <c r="E2661" s="130" t="s">
        <v>45</v>
      </c>
      <c r="F2661" s="130" t="s">
        <v>380</v>
      </c>
      <c r="I2661" s="130" t="s">
        <v>381</v>
      </c>
    </row>
    <row r="2662" spans="1:9" x14ac:dyDescent="0.15">
      <c r="A2662" s="130">
        <v>2661</v>
      </c>
      <c r="B2662" s="130" t="s">
        <v>1417</v>
      </c>
      <c r="C2662" s="130" t="s">
        <v>848</v>
      </c>
      <c r="D2662" s="130" t="str">
        <f>VLOOKUP(B2662,managelist_20211101!$B$3:$C$10442,2,FALSE)</f>
        <v>自動追尾型トータルステーションを用いた変位計測システム</v>
      </c>
      <c r="E2662" s="130" t="s">
        <v>342</v>
      </c>
      <c r="F2662" s="130" t="s">
        <v>390</v>
      </c>
      <c r="G2662" s="130" t="s">
        <v>390</v>
      </c>
      <c r="H2662" s="130" t="s">
        <v>2850</v>
      </c>
      <c r="I2662" s="130" t="s">
        <v>381</v>
      </c>
    </row>
    <row r="2663" spans="1:9" x14ac:dyDescent="0.15">
      <c r="A2663" s="130">
        <v>2662</v>
      </c>
      <c r="B2663" s="130" t="s">
        <v>1262</v>
      </c>
      <c r="C2663" s="130" t="s">
        <v>748</v>
      </c>
      <c r="D2663" s="130" t="str">
        <f>VLOOKUP(B2663,managelist_20211101!$B$3:$C$10442,2,FALSE)</f>
        <v>既存の小径バイブレータ</v>
      </c>
      <c r="E2663" s="130" t="s">
        <v>11</v>
      </c>
      <c r="F2663" s="130" t="s">
        <v>11</v>
      </c>
      <c r="G2663" s="130" t="s">
        <v>126</v>
      </c>
      <c r="I2663" s="130" t="s">
        <v>381</v>
      </c>
    </row>
    <row r="2664" spans="1:9" x14ac:dyDescent="0.15">
      <c r="A2664" s="130">
        <v>2663</v>
      </c>
      <c r="B2664" s="130" t="s">
        <v>1261</v>
      </c>
      <c r="C2664" s="130" t="s">
        <v>747</v>
      </c>
      <c r="D2664" s="130" t="str">
        <f>VLOOKUP(B2664,managelist_20211101!$B$3:$C$10442,2,FALSE)</f>
        <v>溶融式塗料(3種1号)区画線及び消去</v>
      </c>
      <c r="E2664" s="130" t="s">
        <v>443</v>
      </c>
      <c r="F2664" s="130" t="s">
        <v>551</v>
      </c>
      <c r="I2664" s="130" t="s">
        <v>381</v>
      </c>
    </row>
    <row r="2665" spans="1:9" x14ac:dyDescent="0.15">
      <c r="A2665" s="130">
        <v>2664</v>
      </c>
      <c r="B2665" s="130" t="s">
        <v>1260</v>
      </c>
      <c r="C2665" s="130" t="s">
        <v>14743</v>
      </c>
      <c r="D2665" s="130" t="str">
        <f>VLOOKUP(B2665,managelist_20211101!$B$3:$C$10442,2,FALSE)</f>
        <v>3種1号区画線(速度おとせ)</v>
      </c>
      <c r="E2665" s="130" t="s">
        <v>443</v>
      </c>
      <c r="F2665" s="130" t="s">
        <v>551</v>
      </c>
      <c r="I2665" s="130" t="s">
        <v>381</v>
      </c>
    </row>
    <row r="2666" spans="1:9" x14ac:dyDescent="0.15">
      <c r="A2666" s="130">
        <v>2665</v>
      </c>
      <c r="B2666" s="130" t="s">
        <v>1320</v>
      </c>
      <c r="C2666" s="130" t="s">
        <v>775</v>
      </c>
      <c r="D2666" s="130" t="str">
        <f>VLOOKUP(B2666,managelist_20211101!$B$3:$C$10442,2,FALSE)</f>
        <v>道路照明ポール(標準開口部)</v>
      </c>
      <c r="E2666" s="130" t="s">
        <v>54</v>
      </c>
      <c r="F2666" s="130" t="s">
        <v>55</v>
      </c>
      <c r="G2666" s="130" t="s">
        <v>2883</v>
      </c>
      <c r="I2666" s="130" t="s">
        <v>381</v>
      </c>
    </row>
    <row r="2667" spans="1:9" x14ac:dyDescent="0.15">
      <c r="A2667" s="130">
        <v>2666</v>
      </c>
      <c r="B2667" s="130" t="s">
        <v>2784</v>
      </c>
      <c r="C2667" s="130" t="s">
        <v>2811</v>
      </c>
      <c r="D2667" s="130" t="e">
        <f>VLOOKUP(B2667,managelist_20211101!$B$3:$C$10442,2,FALSE)</f>
        <v>#N/A</v>
      </c>
      <c r="E2667" s="130" t="s">
        <v>57</v>
      </c>
      <c r="F2667" s="130" t="s">
        <v>58</v>
      </c>
      <c r="G2667" s="130" t="s">
        <v>2924</v>
      </c>
      <c r="H2667" s="130" t="s">
        <v>2925</v>
      </c>
      <c r="I2667" s="130" t="s">
        <v>381</v>
      </c>
    </row>
    <row r="2668" spans="1:9" x14ac:dyDescent="0.15">
      <c r="A2668" s="130">
        <v>2667</v>
      </c>
      <c r="B2668" s="130" t="s">
        <v>22567</v>
      </c>
      <c r="C2668" s="130" t="s">
        <v>981</v>
      </c>
      <c r="D2668" s="130" t="str">
        <f>VLOOKUP(B2668,managelist_20211101!$B$3:$C$10442,2,FALSE)</f>
        <v>発動発電機によるLED標示板</v>
      </c>
      <c r="E2668" s="130" t="s">
        <v>12</v>
      </c>
      <c r="F2668" s="130" t="s">
        <v>150</v>
      </c>
      <c r="I2668" s="130" t="s">
        <v>381</v>
      </c>
    </row>
    <row r="2669" spans="1:9" x14ac:dyDescent="0.15">
      <c r="A2669" s="130">
        <v>2668</v>
      </c>
      <c r="B2669" s="130" t="s">
        <v>1542</v>
      </c>
      <c r="C2669" s="130" t="s">
        <v>980</v>
      </c>
      <c r="D2669" s="130" t="str">
        <f>VLOOKUP(B2669,managelist_20211101!$B$3:$C$10442,2,FALSE)</f>
        <v>プラスチックコーン+Pコン穴跡埋め(無収縮モルタル処理)</v>
      </c>
      <c r="E2669" s="130" t="s">
        <v>11</v>
      </c>
      <c r="F2669" s="130" t="s">
        <v>11</v>
      </c>
      <c r="G2669" s="130" t="s">
        <v>176</v>
      </c>
      <c r="H2669" s="130" t="s">
        <v>2863</v>
      </c>
      <c r="I2669" s="130" t="s">
        <v>381</v>
      </c>
    </row>
    <row r="2670" spans="1:9" x14ac:dyDescent="0.15">
      <c r="A2670" s="130">
        <v>2669</v>
      </c>
      <c r="B2670" s="130" t="s">
        <v>3281</v>
      </c>
      <c r="C2670" s="130" t="s">
        <v>979</v>
      </c>
      <c r="D2670" s="130" t="str">
        <f>VLOOKUP(B2670,managelist_20211101!$B$3:$C$10442,2,FALSE)</f>
        <v>PCグラウト(シース+PC鋼材+グラウト)</v>
      </c>
      <c r="E2670" s="130" t="s">
        <v>466</v>
      </c>
      <c r="F2670" s="130" t="s">
        <v>555</v>
      </c>
      <c r="G2670" s="130" t="s">
        <v>2864</v>
      </c>
      <c r="I2670" s="130" t="s">
        <v>381</v>
      </c>
    </row>
    <row r="2671" spans="1:9" x14ac:dyDescent="0.15">
      <c r="A2671" s="130">
        <v>2670</v>
      </c>
      <c r="B2671" s="130" t="s">
        <v>1232</v>
      </c>
      <c r="C2671" s="130" t="s">
        <v>711</v>
      </c>
      <c r="D2671" s="130" t="str">
        <f>VLOOKUP(B2671,managelist_20211101!$B$3:$C$10442,2,FALSE)</f>
        <v>PACと有機高分子凝集剤による濁水処理</v>
      </c>
      <c r="E2671" s="130" t="s">
        <v>12</v>
      </c>
      <c r="F2671" s="130" t="s">
        <v>528</v>
      </c>
      <c r="I2671" s="130" t="s">
        <v>381</v>
      </c>
    </row>
    <row r="2672" spans="1:9" x14ac:dyDescent="0.15">
      <c r="A2672" s="130">
        <v>2671</v>
      </c>
      <c r="B2672" s="130" t="s">
        <v>1231</v>
      </c>
      <c r="C2672" s="130" t="s">
        <v>710</v>
      </c>
      <c r="D2672" s="130" t="str">
        <f>VLOOKUP(B2672,managelist_20211101!$B$3:$C$10442,2,FALSE)</f>
        <v>鉄(一般構造用圧延鋼)製転圧板プレートコンパクタ</v>
      </c>
      <c r="E2672" s="130" t="s">
        <v>425</v>
      </c>
      <c r="F2672" s="130" t="s">
        <v>427</v>
      </c>
      <c r="G2672" s="130" t="s">
        <v>427</v>
      </c>
      <c r="H2672" s="130" t="s">
        <v>121</v>
      </c>
      <c r="I2672" s="130" t="s">
        <v>381</v>
      </c>
    </row>
    <row r="2673" spans="1:11" x14ac:dyDescent="0.15">
      <c r="A2673" s="130">
        <v>2672</v>
      </c>
      <c r="B2673" s="130" t="s">
        <v>1230</v>
      </c>
      <c r="C2673" s="130" t="s">
        <v>709</v>
      </c>
      <c r="D2673" s="130" t="str">
        <f>VLOOKUP(B2673,managelist_20211101!$B$3:$C$10442,2,FALSE)</f>
        <v>鉱物油系コンクリート型枠剥離剤</v>
      </c>
      <c r="E2673" s="130" t="s">
        <v>11</v>
      </c>
      <c r="F2673" s="130" t="s">
        <v>11</v>
      </c>
      <c r="G2673" s="130" t="s">
        <v>176</v>
      </c>
      <c r="H2673" s="130" t="s">
        <v>2863</v>
      </c>
      <c r="I2673" s="130" t="s">
        <v>381</v>
      </c>
    </row>
    <row r="2674" spans="1:11" x14ac:dyDescent="0.15">
      <c r="A2674" s="130">
        <v>2673</v>
      </c>
      <c r="B2674" s="130" t="s">
        <v>1110</v>
      </c>
      <c r="C2674" s="130" t="s">
        <v>12953</v>
      </c>
      <c r="D2674" s="130" t="str">
        <f>VLOOKUP(B2674,managelist_20211101!$B$3:$C$10442,2,FALSE)</f>
        <v>測量・土木関連施工システムデータコレクタ</v>
      </c>
      <c r="E2674" s="130" t="s">
        <v>127</v>
      </c>
      <c r="F2674" s="130" t="s">
        <v>128</v>
      </c>
      <c r="G2674" s="130" t="s">
        <v>448</v>
      </c>
      <c r="I2674" s="130" t="s">
        <v>381</v>
      </c>
    </row>
    <row r="2675" spans="1:11" x14ac:dyDescent="0.15">
      <c r="A2675" s="130">
        <v>2674</v>
      </c>
      <c r="B2675" s="130" t="s">
        <v>1109</v>
      </c>
      <c r="C2675" s="130" t="s">
        <v>12952</v>
      </c>
      <c r="D2675" s="130" t="str">
        <f>VLOOKUP(B2675,managelist_20211101!$B$3:$C$10442,2,FALSE)</f>
        <v>端子台接続工法</v>
      </c>
      <c r="E2675" s="130" t="s">
        <v>342</v>
      </c>
      <c r="F2675" s="130" t="s">
        <v>150</v>
      </c>
      <c r="I2675" s="130" t="s">
        <v>381</v>
      </c>
    </row>
    <row r="2676" spans="1:11" x14ac:dyDescent="0.15">
      <c r="A2676" s="130">
        <v>2675</v>
      </c>
      <c r="B2676" s="130" t="s">
        <v>3282</v>
      </c>
      <c r="C2676" s="130" t="s">
        <v>746</v>
      </c>
      <c r="D2676" s="130" t="str">
        <f>VLOOKUP(B2676,managelist_20211101!$B$3:$C$10442,2,FALSE)</f>
        <v>常温合材(カットバックアスファルト系)</v>
      </c>
      <c r="E2676" s="130" t="s">
        <v>197</v>
      </c>
      <c r="F2676" s="130" t="s">
        <v>220</v>
      </c>
      <c r="G2676" s="130" t="s">
        <v>2842</v>
      </c>
      <c r="I2676" s="130" t="s">
        <v>381</v>
      </c>
    </row>
    <row r="2677" spans="1:11" x14ac:dyDescent="0.15">
      <c r="A2677" s="130">
        <v>2676</v>
      </c>
      <c r="B2677" s="130" t="s">
        <v>1108</v>
      </c>
      <c r="C2677" s="130" t="s">
        <v>607</v>
      </c>
      <c r="D2677" s="130" t="str">
        <f>VLOOKUP(B2677,managelist_20211101!$B$3:$C$10442,2,FALSE)</f>
        <v>静的破砕剤</v>
      </c>
      <c r="E2677" s="130" t="s">
        <v>380</v>
      </c>
      <c r="F2677" s="130" t="s">
        <v>380</v>
      </c>
      <c r="G2677" s="130" t="s">
        <v>2849</v>
      </c>
      <c r="I2677" s="130" t="s">
        <v>381</v>
      </c>
    </row>
    <row r="2678" spans="1:11" x14ac:dyDescent="0.15">
      <c r="A2678" s="130">
        <v>2677</v>
      </c>
      <c r="B2678" s="130" t="s">
        <v>3283</v>
      </c>
      <c r="C2678" s="130" t="s">
        <v>17458</v>
      </c>
      <c r="D2678" s="130" t="str">
        <f>VLOOKUP(B2678,managelist_20211101!$B$3:$C$10442,2,FALSE)</f>
        <v>路面性状自動測定装置</v>
      </c>
      <c r="E2678" s="130" t="s">
        <v>127</v>
      </c>
      <c r="F2678" s="130" t="s">
        <v>48</v>
      </c>
      <c r="I2678" s="130" t="s">
        <v>381</v>
      </c>
    </row>
    <row r="2679" spans="1:11" x14ac:dyDescent="0.15">
      <c r="A2679" s="130">
        <v>2678</v>
      </c>
      <c r="B2679" s="130" t="s">
        <v>1579</v>
      </c>
      <c r="C2679" s="130" t="s">
        <v>1016</v>
      </c>
      <c r="D2679" s="130" t="str">
        <f>VLOOKUP(B2679,managelist_20211101!$B$3:$C$10442,2,FALSE)</f>
        <v>鋼製ブラケットによる突起構造</v>
      </c>
      <c r="E2679" s="130" t="s">
        <v>197</v>
      </c>
      <c r="F2679" s="130" t="s">
        <v>200</v>
      </c>
      <c r="G2679" s="130" t="s">
        <v>150</v>
      </c>
      <c r="I2679" s="130" t="s">
        <v>381</v>
      </c>
      <c r="K2679" s="130" t="s">
        <v>381</v>
      </c>
    </row>
    <row r="2680" spans="1:11" x14ac:dyDescent="0.15">
      <c r="A2680" s="130">
        <v>2679</v>
      </c>
      <c r="B2680" s="130" t="s">
        <v>1578</v>
      </c>
      <c r="C2680" s="130" t="s">
        <v>1015</v>
      </c>
      <c r="D2680" s="130" t="str">
        <f>VLOOKUP(B2680,managelist_20211101!$B$3:$C$10442,2,FALSE)</f>
        <v>構造物とりこわし工+橋梁補修工(モルタル復旧工)</v>
      </c>
      <c r="E2680" s="130" t="s">
        <v>197</v>
      </c>
      <c r="F2680" s="130" t="s">
        <v>200</v>
      </c>
      <c r="G2680" s="130" t="s">
        <v>210</v>
      </c>
      <c r="I2680" s="130" t="s">
        <v>381</v>
      </c>
    </row>
    <row r="2681" spans="1:11" x14ac:dyDescent="0.15">
      <c r="A2681" s="130">
        <v>2680</v>
      </c>
      <c r="B2681" s="130" t="s">
        <v>22568</v>
      </c>
      <c r="C2681" s="130" t="s">
        <v>847</v>
      </c>
      <c r="D2681" s="130" t="str">
        <f>VLOOKUP(B2681,managelist_20211101!$B$3:$C$10442,2,FALSE)</f>
        <v>鋼板接着工法</v>
      </c>
      <c r="E2681" s="130" t="s">
        <v>197</v>
      </c>
      <c r="F2681" s="130" t="s">
        <v>200</v>
      </c>
      <c r="G2681" s="130" t="s">
        <v>210</v>
      </c>
      <c r="I2681" s="130" t="s">
        <v>381</v>
      </c>
      <c r="K2681" s="130" t="s">
        <v>381</v>
      </c>
    </row>
    <row r="2682" spans="1:11" x14ac:dyDescent="0.15">
      <c r="A2682" s="130">
        <v>2681</v>
      </c>
      <c r="B2682" s="130" t="s">
        <v>1167</v>
      </c>
      <c r="C2682" s="130" t="s">
        <v>661</v>
      </c>
      <c r="D2682" s="130" t="str">
        <f>VLOOKUP(B2682,managelist_20211101!$B$3:$C$10442,2,FALSE)</f>
        <v>かごマット工(スロープ式)</v>
      </c>
      <c r="E2682" s="130" t="s">
        <v>22</v>
      </c>
      <c r="F2682" s="130" t="s">
        <v>26</v>
      </c>
      <c r="G2682" s="130" t="s">
        <v>12140</v>
      </c>
      <c r="I2682" s="130" t="s">
        <v>381</v>
      </c>
    </row>
    <row r="2683" spans="1:11" x14ac:dyDescent="0.15">
      <c r="A2683" s="130">
        <v>2682</v>
      </c>
      <c r="B2683" s="130" t="s">
        <v>1166</v>
      </c>
      <c r="C2683" s="130" t="s">
        <v>660</v>
      </c>
      <c r="D2683" s="130" t="str">
        <f>VLOOKUP(B2683,managelist_20211101!$B$3:$C$10442,2,FALSE)</f>
        <v>専用補助具を使用しない大型土のう製作</v>
      </c>
      <c r="E2683" s="130" t="s">
        <v>12</v>
      </c>
      <c r="F2683" s="130" t="s">
        <v>150</v>
      </c>
      <c r="I2683" s="130" t="s">
        <v>381</v>
      </c>
    </row>
    <row r="2684" spans="1:11" x14ac:dyDescent="0.15">
      <c r="A2684" s="130">
        <v>2683</v>
      </c>
      <c r="B2684" s="130" t="s">
        <v>1165</v>
      </c>
      <c r="C2684" s="130" t="s">
        <v>659</v>
      </c>
      <c r="D2684" s="130" t="str">
        <f>VLOOKUP(B2684,managelist_20211101!$B$3:$C$10442,2,FALSE)</f>
        <v>トタン製工事看板</v>
      </c>
      <c r="E2684" s="130" t="s">
        <v>12</v>
      </c>
      <c r="F2684" s="130" t="s">
        <v>150</v>
      </c>
      <c r="I2684" s="130" t="s">
        <v>381</v>
      </c>
    </row>
    <row r="2685" spans="1:11" x14ac:dyDescent="0.15">
      <c r="A2685" s="130">
        <v>2684</v>
      </c>
      <c r="B2685" s="130" t="s">
        <v>1259</v>
      </c>
      <c r="C2685" s="130" t="s">
        <v>745</v>
      </c>
      <c r="D2685" s="130" t="str">
        <f>VLOOKUP(B2685,managelist_20211101!$B$3:$C$10442,2,FALSE)</f>
        <v>乾燥収縮低減剤</v>
      </c>
      <c r="E2685" s="130" t="s">
        <v>342</v>
      </c>
      <c r="F2685" s="130" t="s">
        <v>343</v>
      </c>
      <c r="G2685" s="130" t="s">
        <v>2855</v>
      </c>
      <c r="I2685" s="130" t="s">
        <v>381</v>
      </c>
    </row>
    <row r="2686" spans="1:11" x14ac:dyDescent="0.15">
      <c r="A2686" s="130">
        <v>2685</v>
      </c>
      <c r="B2686" s="130" t="s">
        <v>1415</v>
      </c>
      <c r="C2686" s="130" t="s">
        <v>846</v>
      </c>
      <c r="D2686" s="130" t="str">
        <f>VLOOKUP(B2686,managelist_20211101!$B$3:$C$10442,2,FALSE)</f>
        <v>カラーコ-ンによる作業範囲の明示と監視員配置。</v>
      </c>
      <c r="E2686" s="130" t="s">
        <v>197</v>
      </c>
      <c r="F2686" s="130" t="s">
        <v>198</v>
      </c>
      <c r="G2686" s="130" t="s">
        <v>198</v>
      </c>
      <c r="I2686" s="130" t="s">
        <v>381</v>
      </c>
    </row>
    <row r="2687" spans="1:11" x14ac:dyDescent="0.15">
      <c r="A2687" s="130">
        <v>2686</v>
      </c>
      <c r="B2687" s="130" t="s">
        <v>1229</v>
      </c>
      <c r="C2687" s="130" t="s">
        <v>708</v>
      </c>
      <c r="D2687" s="130" t="str">
        <f>VLOOKUP(B2687,managelist_20211101!$B$3:$C$10442,2,FALSE)</f>
        <v>現場打ち笠コンクリート工</v>
      </c>
      <c r="E2687" s="130" t="s">
        <v>382</v>
      </c>
      <c r="F2687" s="130" t="s">
        <v>557</v>
      </c>
      <c r="I2687" s="130" t="s">
        <v>381</v>
      </c>
    </row>
    <row r="2688" spans="1:11" x14ac:dyDescent="0.15">
      <c r="A2688" s="130">
        <v>2687</v>
      </c>
      <c r="B2688" s="130" t="s">
        <v>1609</v>
      </c>
      <c r="C2688" s="130" t="s">
        <v>1041</v>
      </c>
      <c r="D2688" s="130" t="str">
        <f>VLOOKUP(B2688,managelist_20211101!$B$3:$C$10442,2,FALSE)</f>
        <v>中掘り鋼管杭工法(セメントミルク噴出攪拌方式)</v>
      </c>
      <c r="E2688" s="130" t="s">
        <v>58</v>
      </c>
      <c r="F2688" s="130" t="s">
        <v>543</v>
      </c>
      <c r="G2688" s="130" t="s">
        <v>2890</v>
      </c>
      <c r="I2688" s="130" t="s">
        <v>381</v>
      </c>
    </row>
    <row r="2689" spans="1:11" x14ac:dyDescent="0.15">
      <c r="A2689" s="130">
        <v>2688</v>
      </c>
      <c r="B2689" s="130" t="s">
        <v>1608</v>
      </c>
      <c r="C2689" s="130" t="s">
        <v>1040</v>
      </c>
      <c r="D2689" s="130" t="str">
        <f>VLOOKUP(B2689,managelist_20211101!$B$3:$C$10442,2,FALSE)</f>
        <v>ジェットヒーターによる給熱養生</v>
      </c>
      <c r="E2689" s="130" t="s">
        <v>11</v>
      </c>
      <c r="F2689" s="130" t="s">
        <v>11</v>
      </c>
      <c r="G2689" s="130" t="s">
        <v>410</v>
      </c>
      <c r="I2689" s="130" t="s">
        <v>381</v>
      </c>
    </row>
    <row r="2690" spans="1:11" x14ac:dyDescent="0.15">
      <c r="A2690" s="130">
        <v>2689</v>
      </c>
      <c r="B2690" s="130" t="s">
        <v>1577</v>
      </c>
      <c r="C2690" s="130" t="s">
        <v>1014</v>
      </c>
      <c r="D2690" s="130" t="str">
        <f>VLOOKUP(B2690,managelist_20211101!$B$3:$C$10442,2,FALSE)</f>
        <v>張芝工(野芝・高麗芝)</v>
      </c>
      <c r="E2690" s="130" t="s">
        <v>22</v>
      </c>
      <c r="F2690" s="130" t="s">
        <v>26</v>
      </c>
      <c r="G2690" s="130" t="s">
        <v>150</v>
      </c>
      <c r="I2690" s="130" t="s">
        <v>381</v>
      </c>
    </row>
    <row r="2691" spans="1:11" x14ac:dyDescent="0.15">
      <c r="A2691" s="130">
        <v>2690</v>
      </c>
      <c r="B2691" s="130" t="s">
        <v>1576</v>
      </c>
      <c r="C2691" s="130" t="s">
        <v>2937</v>
      </c>
      <c r="D2691" s="130" t="str">
        <f>VLOOKUP(B2691,managelist_20211101!$B$3:$C$10442,2,FALSE)</f>
        <v>仮設ハウス</v>
      </c>
      <c r="E2691" s="130" t="s">
        <v>382</v>
      </c>
      <c r="F2691" s="130" t="s">
        <v>150</v>
      </c>
      <c r="I2691" s="130" t="s">
        <v>381</v>
      </c>
    </row>
    <row r="2692" spans="1:11" x14ac:dyDescent="0.15">
      <c r="A2692" s="130">
        <v>2691</v>
      </c>
      <c r="B2692" s="130" t="s">
        <v>1228</v>
      </c>
      <c r="C2692" s="130" t="s">
        <v>707</v>
      </c>
      <c r="D2692" s="130" t="str">
        <f>VLOOKUP(B2692,managelist_20211101!$B$3:$C$10442,2,FALSE)</f>
        <v>屋内用風速表示装置</v>
      </c>
      <c r="E2692" s="130" t="s">
        <v>12</v>
      </c>
      <c r="F2692" s="130" t="s">
        <v>150</v>
      </c>
      <c r="I2692" s="130" t="s">
        <v>381</v>
      </c>
    </row>
    <row r="2693" spans="1:11" x14ac:dyDescent="0.15">
      <c r="A2693" s="130">
        <v>2692</v>
      </c>
      <c r="B2693" s="130" t="s">
        <v>1107</v>
      </c>
      <c r="C2693" s="130" t="s">
        <v>606</v>
      </c>
      <c r="D2693" s="130" t="str">
        <f>VLOOKUP(B2693,managelist_20211101!$B$3:$C$10442,2,FALSE)</f>
        <v>引き抜き工法(シートパイル)</v>
      </c>
      <c r="E2693" s="130" t="s">
        <v>12</v>
      </c>
      <c r="F2693" s="130" t="s">
        <v>13</v>
      </c>
      <c r="G2693" s="130" t="s">
        <v>2848</v>
      </c>
      <c r="I2693" s="130" t="s">
        <v>381</v>
      </c>
    </row>
    <row r="2694" spans="1:11" x14ac:dyDescent="0.15">
      <c r="A2694" s="130">
        <v>2693</v>
      </c>
      <c r="B2694" s="130" t="s">
        <v>1414</v>
      </c>
      <c r="C2694" s="130" t="s">
        <v>845</v>
      </c>
      <c r="D2694" s="130" t="str">
        <f>VLOOKUP(B2694,managelist_20211101!$B$3:$C$10442,2,FALSE)</f>
        <v>表計算ソフトとCADソフトを用いて作成する</v>
      </c>
      <c r="E2694" s="130" t="s">
        <v>466</v>
      </c>
      <c r="F2694" s="130" t="s">
        <v>122</v>
      </c>
      <c r="I2694" s="130" t="s">
        <v>381</v>
      </c>
      <c r="K2694" s="130" t="s">
        <v>381</v>
      </c>
    </row>
    <row r="2695" spans="1:11" x14ac:dyDescent="0.15">
      <c r="A2695" s="130">
        <v>2694</v>
      </c>
      <c r="B2695" s="130" t="s">
        <v>1106</v>
      </c>
      <c r="C2695" s="130" t="s">
        <v>12949</v>
      </c>
      <c r="D2695" s="130" t="str">
        <f>VLOOKUP(B2695,managelist_20211101!$B$3:$C$10442,2,FALSE)</f>
        <v>表面保護工(シラン系表面含浸材)</v>
      </c>
      <c r="E2695" s="130" t="s">
        <v>197</v>
      </c>
      <c r="F2695" s="130" t="s">
        <v>200</v>
      </c>
      <c r="G2695" s="130" t="s">
        <v>2851</v>
      </c>
      <c r="I2695" s="130" t="s">
        <v>381</v>
      </c>
    </row>
    <row r="2696" spans="1:11" x14ac:dyDescent="0.15">
      <c r="A2696" s="130">
        <v>2695</v>
      </c>
      <c r="B2696" s="130" t="s">
        <v>2776</v>
      </c>
      <c r="C2696" s="130" t="s">
        <v>2808</v>
      </c>
      <c r="D2696" s="130" t="e">
        <f>VLOOKUP(B2696,managelist_20211101!$B$3:$C$10442,2,FALSE)</f>
        <v>#N/A</v>
      </c>
      <c r="E2696" s="130" t="s">
        <v>57</v>
      </c>
      <c r="F2696" s="130" t="s">
        <v>533</v>
      </c>
      <c r="G2696" s="130" t="s">
        <v>533</v>
      </c>
      <c r="I2696" s="130" t="s">
        <v>381</v>
      </c>
    </row>
    <row r="2697" spans="1:11" x14ac:dyDescent="0.15">
      <c r="A2697" s="130">
        <v>2696</v>
      </c>
      <c r="B2697" s="130" t="s">
        <v>1105</v>
      </c>
      <c r="C2697" s="130" t="s">
        <v>605</v>
      </c>
      <c r="D2697" s="130" t="str">
        <f>VLOOKUP(B2697,managelist_20211101!$B$3:$C$10442,2,FALSE)</f>
        <v>高性能AE減水剤による単位水量低減</v>
      </c>
      <c r="E2697" s="130" t="s">
        <v>11</v>
      </c>
      <c r="F2697" s="130" t="s">
        <v>11</v>
      </c>
      <c r="G2697" s="130" t="s">
        <v>126</v>
      </c>
      <c r="I2697" s="130" t="s">
        <v>381</v>
      </c>
    </row>
    <row r="2698" spans="1:11" x14ac:dyDescent="0.15">
      <c r="A2698" s="130">
        <v>2697</v>
      </c>
      <c r="B2698" s="130" t="s">
        <v>3284</v>
      </c>
      <c r="C2698" s="130" t="s">
        <v>12945</v>
      </c>
      <c r="D2698" s="130" t="str">
        <f>VLOOKUP(B2698,managelist_20211101!$B$3:$C$10442,2,FALSE)</f>
        <v>発動発電機を電源に使用したバルーン型投光機</v>
      </c>
      <c r="E2698" s="130" t="s">
        <v>382</v>
      </c>
      <c r="F2698" s="130" t="s">
        <v>150</v>
      </c>
      <c r="I2698" s="130" t="s">
        <v>381</v>
      </c>
    </row>
    <row r="2699" spans="1:11" x14ac:dyDescent="0.15">
      <c r="A2699" s="130">
        <v>2698</v>
      </c>
      <c r="B2699" s="130" t="s">
        <v>1541</v>
      </c>
      <c r="C2699" s="130" t="s">
        <v>978</v>
      </c>
      <c r="D2699" s="130" t="str">
        <f>VLOOKUP(B2699,managelist_20211101!$B$3:$C$10442,2,FALSE)</f>
        <v>屋外型有線ネットワークカメラ</v>
      </c>
      <c r="E2699" s="130" t="s">
        <v>54</v>
      </c>
      <c r="F2699" s="130" t="s">
        <v>56</v>
      </c>
      <c r="G2699" s="130" t="s">
        <v>2865</v>
      </c>
      <c r="H2699" s="130" t="s">
        <v>2866</v>
      </c>
      <c r="I2699" s="130" t="s">
        <v>381</v>
      </c>
    </row>
    <row r="2700" spans="1:11" x14ac:dyDescent="0.15">
      <c r="A2700" s="130">
        <v>2699</v>
      </c>
      <c r="B2700" s="130" t="s">
        <v>1540</v>
      </c>
      <c r="C2700" s="130" t="s">
        <v>977</v>
      </c>
      <c r="D2700" s="130" t="str">
        <f>VLOOKUP(B2700,managelist_20211101!$B$3:$C$10442,2,FALSE)</f>
        <v>警備員による目視安全確認</v>
      </c>
      <c r="E2700" s="130" t="s">
        <v>54</v>
      </c>
      <c r="F2700" s="130" t="s">
        <v>56</v>
      </c>
      <c r="G2700" s="130" t="s">
        <v>2865</v>
      </c>
      <c r="H2700" s="130" t="s">
        <v>150</v>
      </c>
      <c r="I2700" s="130" t="s">
        <v>381</v>
      </c>
    </row>
    <row r="2701" spans="1:11" x14ac:dyDescent="0.15">
      <c r="A2701" s="130">
        <v>2700</v>
      </c>
      <c r="B2701" s="130" t="s">
        <v>1413</v>
      </c>
      <c r="C2701" s="130" t="s">
        <v>844</v>
      </c>
      <c r="D2701" s="130" t="str">
        <f>VLOOKUP(B2701,managelist_20211101!$B$3:$C$10442,2,FALSE)</f>
        <v>振動体の側面が平滑な内部振動機</v>
      </c>
      <c r="E2701" s="130" t="s">
        <v>11</v>
      </c>
      <c r="F2701" s="130" t="s">
        <v>11</v>
      </c>
      <c r="G2701" s="130" t="s">
        <v>126</v>
      </c>
      <c r="I2701" s="130" t="s">
        <v>381</v>
      </c>
    </row>
    <row r="2702" spans="1:11" x14ac:dyDescent="0.15">
      <c r="A2702" s="130">
        <v>2701</v>
      </c>
      <c r="B2702" s="130" t="s">
        <v>3285</v>
      </c>
      <c r="C2702" s="130" t="s">
        <v>744</v>
      </c>
      <c r="D2702" s="130" t="str">
        <f>VLOOKUP(B2702,managelist_20211101!$B$3:$C$10442,2,FALSE)</f>
        <v>ロリップ(傾斜面親綱昇降器具)</v>
      </c>
      <c r="E2702" s="130" t="s">
        <v>382</v>
      </c>
      <c r="F2702" s="130" t="s">
        <v>166</v>
      </c>
      <c r="G2702" s="130" t="s">
        <v>150</v>
      </c>
      <c r="I2702" s="130" t="s">
        <v>381</v>
      </c>
    </row>
    <row r="2703" spans="1:11" x14ac:dyDescent="0.15">
      <c r="A2703" s="130">
        <v>2702</v>
      </c>
      <c r="B2703" s="130" t="s">
        <v>3286</v>
      </c>
      <c r="C2703" s="130" t="s">
        <v>843</v>
      </c>
      <c r="D2703" s="130" t="str">
        <f>VLOOKUP(B2703,managelist_20211101!$B$3:$C$10442,2,FALSE)</f>
        <v>はつり工+モルタル復旧工</v>
      </c>
      <c r="E2703" s="130" t="s">
        <v>197</v>
      </c>
      <c r="F2703" s="130" t="s">
        <v>200</v>
      </c>
      <c r="G2703" s="130" t="s">
        <v>210</v>
      </c>
      <c r="I2703" s="130" t="s">
        <v>381</v>
      </c>
    </row>
    <row r="2704" spans="1:11" x14ac:dyDescent="0.15">
      <c r="A2704" s="130">
        <v>2703</v>
      </c>
      <c r="B2704" s="130" t="s">
        <v>3287</v>
      </c>
      <c r="C2704" s="130" t="s">
        <v>743</v>
      </c>
      <c r="D2704" s="130" t="str">
        <f>VLOOKUP(B2704,managelist_20211101!$B$3:$C$10442,2,FALSE)</f>
        <v>AC100V式交互通行信号機(1ヶ月間使用、引き込み工事)</v>
      </c>
      <c r="E2704" s="130" t="s">
        <v>197</v>
      </c>
      <c r="F2704" s="130" t="s">
        <v>150</v>
      </c>
      <c r="I2704" s="130" t="s">
        <v>381</v>
      </c>
      <c r="K2704" s="130" t="s">
        <v>381</v>
      </c>
    </row>
    <row r="2705" spans="1:9" x14ac:dyDescent="0.15">
      <c r="A2705" s="130">
        <v>2704</v>
      </c>
      <c r="B2705" s="130" t="s">
        <v>3288</v>
      </c>
      <c r="C2705" s="130" t="s">
        <v>842</v>
      </c>
      <c r="D2705" s="130" t="str">
        <f>VLOOKUP(B2705,managelist_20211101!$B$3:$C$10442,2,FALSE)</f>
        <v>乾電池式保安灯</v>
      </c>
      <c r="E2705" s="130" t="s">
        <v>12</v>
      </c>
      <c r="F2705" s="130" t="s">
        <v>150</v>
      </c>
      <c r="I2705" s="130" t="s">
        <v>381</v>
      </c>
    </row>
    <row r="2706" spans="1:9" x14ac:dyDescent="0.15">
      <c r="A2706" s="130">
        <v>2705</v>
      </c>
      <c r="B2706" s="130" t="s">
        <v>1164</v>
      </c>
      <c r="C2706" s="130" t="s">
        <v>658</v>
      </c>
      <c r="D2706" s="130" t="str">
        <f>VLOOKUP(B2706,managelist_20211101!$B$3:$C$10442,2,FALSE)</f>
        <v>エンジン溶接機+別置式オイルガード</v>
      </c>
      <c r="E2706" s="130" t="s">
        <v>495</v>
      </c>
      <c r="F2706" s="130" t="s">
        <v>1633</v>
      </c>
      <c r="I2706" s="130" t="s">
        <v>381</v>
      </c>
    </row>
    <row r="2707" spans="1:9" x14ac:dyDescent="0.15">
      <c r="A2707" s="130">
        <v>2706</v>
      </c>
      <c r="B2707" s="130" t="s">
        <v>1163</v>
      </c>
      <c r="C2707" s="130" t="s">
        <v>657</v>
      </c>
      <c r="D2707" s="130" t="str">
        <f>VLOOKUP(B2707,managelist_20211101!$B$3:$C$10442,2,FALSE)</f>
        <v>ふとんかご(階段式)</v>
      </c>
      <c r="E2707" s="130" t="s">
        <v>382</v>
      </c>
      <c r="F2707" s="130" t="s">
        <v>81</v>
      </c>
      <c r="G2707" s="130" t="s">
        <v>2861</v>
      </c>
      <c r="I2707" s="130" t="s">
        <v>381</v>
      </c>
    </row>
    <row r="2708" spans="1:9" x14ac:dyDescent="0.15">
      <c r="A2708" s="130">
        <v>2707</v>
      </c>
      <c r="B2708" s="130" t="s">
        <v>1162</v>
      </c>
      <c r="C2708" s="130" t="s">
        <v>656</v>
      </c>
      <c r="D2708" s="130" t="str">
        <f>VLOOKUP(B2708,managelist_20211101!$B$3:$C$10442,2,FALSE)</f>
        <v>ブラスト処理</v>
      </c>
      <c r="E2708" s="130" t="s">
        <v>197</v>
      </c>
      <c r="F2708" s="130" t="s">
        <v>200</v>
      </c>
      <c r="G2708" s="130" t="s">
        <v>150</v>
      </c>
      <c r="I2708" s="130" t="s">
        <v>381</v>
      </c>
    </row>
    <row r="2709" spans="1:9" x14ac:dyDescent="0.15">
      <c r="A2709" s="130">
        <v>2708</v>
      </c>
      <c r="B2709" s="130" t="s">
        <v>3289</v>
      </c>
      <c r="C2709" s="130" t="s">
        <v>2817</v>
      </c>
      <c r="D2709" s="130" t="e">
        <f>VLOOKUP(B2709,managelist_20211101!$B$3:$C$10442,2,FALSE)</f>
        <v>#N/A</v>
      </c>
      <c r="E2709" s="130" t="s">
        <v>57</v>
      </c>
      <c r="F2709" s="130" t="s">
        <v>533</v>
      </c>
      <c r="G2709" s="130" t="s">
        <v>533</v>
      </c>
      <c r="I2709" s="130" t="s">
        <v>381</v>
      </c>
    </row>
    <row r="2710" spans="1:9" x14ac:dyDescent="0.15">
      <c r="A2710" s="130">
        <v>2709</v>
      </c>
      <c r="B2710" s="130" t="s">
        <v>3290</v>
      </c>
      <c r="C2710" s="130" t="s">
        <v>17454</v>
      </c>
      <c r="D2710" s="130" t="str">
        <f>VLOOKUP(B2710,managelist_20211101!$B$3:$C$10442,2,FALSE)</f>
        <v>手動による超音波探傷装置</v>
      </c>
      <c r="E2710" s="130" t="s">
        <v>127</v>
      </c>
      <c r="F2710" s="130" t="s">
        <v>46</v>
      </c>
      <c r="G2710" s="130" t="s">
        <v>413</v>
      </c>
      <c r="I2710" s="130" t="s">
        <v>381</v>
      </c>
    </row>
    <row r="2711" spans="1:9" x14ac:dyDescent="0.15">
      <c r="A2711" s="130">
        <v>2710</v>
      </c>
      <c r="B2711" s="130" t="s">
        <v>1539</v>
      </c>
      <c r="C2711" s="130" t="s">
        <v>976</v>
      </c>
      <c r="D2711" s="130" t="str">
        <f>VLOOKUP(B2711,managelist_20211101!$B$3:$C$10442,2,FALSE)</f>
        <v>アクリルシリコン塗料(2液性)</v>
      </c>
      <c r="E2711" s="130" t="s">
        <v>495</v>
      </c>
      <c r="F2711" s="130" t="s">
        <v>496</v>
      </c>
      <c r="I2711" s="130" t="s">
        <v>381</v>
      </c>
    </row>
    <row r="2712" spans="1:9" x14ac:dyDescent="0.15">
      <c r="A2712" s="130">
        <v>2711</v>
      </c>
      <c r="B2712" s="130" t="s">
        <v>1227</v>
      </c>
      <c r="C2712" s="130" t="s">
        <v>14210</v>
      </c>
      <c r="D2712" s="130" t="str">
        <f>VLOOKUP(B2712,managelist_20211101!$B$3:$C$10442,2,FALSE)</f>
        <v>手すり先行工法による枠組足場</v>
      </c>
      <c r="E2712" s="130" t="s">
        <v>12</v>
      </c>
      <c r="F2712" s="130" t="s">
        <v>15</v>
      </c>
      <c r="G2712" s="130" t="s">
        <v>2881</v>
      </c>
      <c r="I2712" s="130" t="s">
        <v>381</v>
      </c>
    </row>
    <row r="2713" spans="1:9" x14ac:dyDescent="0.15">
      <c r="A2713" s="130">
        <v>2712</v>
      </c>
      <c r="B2713" s="130" t="s">
        <v>1104</v>
      </c>
      <c r="C2713" s="130" t="s">
        <v>12943</v>
      </c>
      <c r="D2713" s="130" t="str">
        <f>VLOOKUP(B2713,managelist_20211101!$B$3:$C$10442,2,FALSE)</f>
        <v>高減衰ゴム支承(HDR)</v>
      </c>
      <c r="E2713" s="130" t="s">
        <v>466</v>
      </c>
      <c r="F2713" s="130" t="s">
        <v>470</v>
      </c>
      <c r="I2713" s="130" t="s">
        <v>381</v>
      </c>
    </row>
    <row r="2714" spans="1:9" x14ac:dyDescent="0.15">
      <c r="A2714" s="130">
        <v>2713</v>
      </c>
      <c r="B2714" s="130" t="s">
        <v>1103</v>
      </c>
      <c r="C2714" s="130" t="s">
        <v>604</v>
      </c>
      <c r="D2714" s="130" t="str">
        <f>VLOOKUP(B2714,managelist_20211101!$B$3:$C$10442,2,FALSE)</f>
        <v>河川堤防用遮水シート</v>
      </c>
      <c r="E2714" s="130" t="s">
        <v>22</v>
      </c>
      <c r="F2714" s="130" t="s">
        <v>150</v>
      </c>
      <c r="I2714" s="130" t="s">
        <v>381</v>
      </c>
    </row>
    <row r="2715" spans="1:9" x14ac:dyDescent="0.15">
      <c r="A2715" s="130">
        <v>2714</v>
      </c>
      <c r="B2715" s="130" t="s">
        <v>1102</v>
      </c>
      <c r="C2715" s="130" t="s">
        <v>12939</v>
      </c>
      <c r="D2715" s="130" t="str">
        <f>VLOOKUP(B2715,managelist_20211101!$B$3:$C$10442,2,FALSE)</f>
        <v>注入式アンカー定着剤(パイプ設置) 横向き施工(アンカー筋D41×720) コア削工(φ52×620)</v>
      </c>
      <c r="E2715" s="130" t="s">
        <v>382</v>
      </c>
      <c r="F2715" s="130" t="s">
        <v>78</v>
      </c>
      <c r="G2715" s="130" t="s">
        <v>2841</v>
      </c>
      <c r="I2715" s="130" t="s">
        <v>381</v>
      </c>
    </row>
    <row r="2716" spans="1:9" x14ac:dyDescent="0.15">
      <c r="A2716" s="130">
        <v>2715</v>
      </c>
      <c r="B2716" s="130" t="s">
        <v>1258</v>
      </c>
      <c r="C2716" s="130" t="s">
        <v>742</v>
      </c>
      <c r="D2716" s="130" t="str">
        <f>VLOOKUP(B2716,managelist_20211101!$B$3:$C$10442,2,FALSE)</f>
        <v>ベルマウス(モルタル、ボンド固定)</v>
      </c>
      <c r="E2716" s="130" t="s">
        <v>54</v>
      </c>
      <c r="F2716" s="130" t="s">
        <v>1632</v>
      </c>
      <c r="G2716" s="130" t="s">
        <v>12321</v>
      </c>
      <c r="I2716" s="130" t="s">
        <v>381</v>
      </c>
    </row>
    <row r="2717" spans="1:9" x14ac:dyDescent="0.15">
      <c r="A2717" s="130">
        <v>2716</v>
      </c>
      <c r="B2717" s="130" t="s">
        <v>1226</v>
      </c>
      <c r="C2717" s="130" t="s">
        <v>706</v>
      </c>
      <c r="D2717" s="130" t="str">
        <f>VLOOKUP(B2717,managelist_20211101!$B$3:$C$10442,2,FALSE)</f>
        <v>有線でインターネット接続するネットワークカメラ</v>
      </c>
      <c r="E2717" s="130" t="s">
        <v>12</v>
      </c>
      <c r="F2717" s="130" t="s">
        <v>150</v>
      </c>
      <c r="I2717" s="130" t="s">
        <v>381</v>
      </c>
    </row>
    <row r="2718" spans="1:9" x14ac:dyDescent="0.15">
      <c r="A2718" s="130">
        <v>2717</v>
      </c>
      <c r="B2718" s="130" t="s">
        <v>1225</v>
      </c>
      <c r="C2718" s="130" t="s">
        <v>14209</v>
      </c>
      <c r="D2718" s="130" t="str">
        <f>VLOOKUP(B2718,managelist_20211101!$B$3:$C$10442,2,FALSE)</f>
        <v>散水養生</v>
      </c>
      <c r="E2718" s="130" t="s">
        <v>11</v>
      </c>
      <c r="F2718" s="130" t="s">
        <v>11</v>
      </c>
      <c r="G2718" s="130" t="s">
        <v>150</v>
      </c>
      <c r="I2718" s="130" t="s">
        <v>381</v>
      </c>
    </row>
    <row r="2719" spans="1:9" x14ac:dyDescent="0.15">
      <c r="A2719" s="130">
        <v>2718</v>
      </c>
      <c r="B2719" s="130" t="s">
        <v>1224</v>
      </c>
      <c r="C2719" s="130" t="s">
        <v>705</v>
      </c>
      <c r="D2719" s="130" t="str">
        <f>VLOOKUP(B2719,managelist_20211101!$B$3:$C$10442,2,FALSE)</f>
        <v>レベル・スチールテープを用いた区画割り及び改良深さ管理</v>
      </c>
      <c r="E2719" s="130" t="s">
        <v>380</v>
      </c>
      <c r="F2719" s="130" t="s">
        <v>390</v>
      </c>
      <c r="G2719" s="130" t="s">
        <v>390</v>
      </c>
      <c r="H2719" s="130" t="s">
        <v>171</v>
      </c>
      <c r="I2719" s="130" t="s">
        <v>381</v>
      </c>
    </row>
    <row r="2720" spans="1:9" x14ac:dyDescent="0.15">
      <c r="A2720" s="130">
        <v>2719</v>
      </c>
      <c r="B2720" s="130" t="s">
        <v>1223</v>
      </c>
      <c r="C2720" s="130" t="s">
        <v>704</v>
      </c>
      <c r="D2720" s="130" t="str">
        <f>VLOOKUP(B2720,managelist_20211101!$B$3:$C$10442,2,FALSE)</f>
        <v>ソフトを使用した計測管理</v>
      </c>
      <c r="E2720" s="130" t="s">
        <v>12</v>
      </c>
      <c r="F2720" s="130" t="s">
        <v>390</v>
      </c>
      <c r="G2720" s="130" t="s">
        <v>390</v>
      </c>
      <c r="H2720" s="130" t="s">
        <v>150</v>
      </c>
      <c r="I2720" s="130" t="s">
        <v>381</v>
      </c>
    </row>
    <row r="2721" spans="1:10" x14ac:dyDescent="0.15">
      <c r="A2721" s="130">
        <v>2720</v>
      </c>
      <c r="B2721" s="130" t="s">
        <v>1222</v>
      </c>
      <c r="C2721" s="130" t="s">
        <v>703</v>
      </c>
      <c r="D2721" s="130" t="str">
        <f>VLOOKUP(B2721,managelist_20211101!$B$3:$C$10442,2,FALSE)</f>
        <v>交通誘導員による監視</v>
      </c>
      <c r="E2721" s="130" t="s">
        <v>12</v>
      </c>
      <c r="F2721" s="130" t="s">
        <v>390</v>
      </c>
      <c r="G2721" s="130" t="s">
        <v>390</v>
      </c>
      <c r="H2721" s="130" t="s">
        <v>150</v>
      </c>
      <c r="I2721" s="130" t="s">
        <v>381</v>
      </c>
    </row>
    <row r="2722" spans="1:10" x14ac:dyDescent="0.15">
      <c r="A2722" s="130">
        <v>2721</v>
      </c>
      <c r="B2722" s="130" t="s">
        <v>1257</v>
      </c>
      <c r="C2722" s="130" t="s">
        <v>741</v>
      </c>
      <c r="D2722" s="130" t="str">
        <f>VLOOKUP(B2722,managelist_20211101!$B$3:$C$10442,2,FALSE)</f>
        <v>セメント系混合処理工法</v>
      </c>
      <c r="E2722" s="130" t="s">
        <v>382</v>
      </c>
      <c r="F2722" s="130" t="s">
        <v>60</v>
      </c>
      <c r="G2722" s="130" t="s">
        <v>180</v>
      </c>
      <c r="I2722" s="130" t="s">
        <v>381</v>
      </c>
    </row>
    <row r="2723" spans="1:10" x14ac:dyDescent="0.15">
      <c r="A2723" s="130">
        <v>2722</v>
      </c>
      <c r="B2723" s="130" t="s">
        <v>1319</v>
      </c>
      <c r="C2723" s="130" t="s">
        <v>774</v>
      </c>
      <c r="D2723" s="130" t="str">
        <f>VLOOKUP(B2723,managelist_20211101!$B$3:$C$10442,2,FALSE)</f>
        <v>携帯型WBGT計</v>
      </c>
      <c r="E2723" s="130" t="s">
        <v>150</v>
      </c>
      <c r="F2723" s="130" t="s">
        <v>150</v>
      </c>
      <c r="I2723" s="130" t="s">
        <v>381</v>
      </c>
    </row>
    <row r="2724" spans="1:10" x14ac:dyDescent="0.15">
      <c r="A2724" s="130">
        <v>2723</v>
      </c>
      <c r="B2724" s="130" t="s">
        <v>1256</v>
      </c>
      <c r="C2724" s="130" t="s">
        <v>740</v>
      </c>
      <c r="D2724" s="130" t="str">
        <f>VLOOKUP(B2724,managelist_20211101!$B$3:$C$10442,2,FALSE)</f>
        <v>気泡緩衝シートを用いた封かん養生</v>
      </c>
      <c r="E2724" s="130" t="s">
        <v>11</v>
      </c>
      <c r="F2724" s="130" t="s">
        <v>11</v>
      </c>
      <c r="G2724" s="130" t="s">
        <v>410</v>
      </c>
      <c r="I2724" s="130" t="s">
        <v>381</v>
      </c>
    </row>
    <row r="2725" spans="1:10" x14ac:dyDescent="0.15">
      <c r="A2725" s="130">
        <v>2724</v>
      </c>
      <c r="B2725" s="130" t="s">
        <v>1538</v>
      </c>
      <c r="C2725" s="130" t="s">
        <v>975</v>
      </c>
      <c r="D2725" s="130" t="str">
        <f>VLOOKUP(B2725,managelist_20211101!$B$3:$C$10442,2,FALSE)</f>
        <v>工事用車両幕(不透過)</v>
      </c>
      <c r="E2725" s="130" t="s">
        <v>197</v>
      </c>
      <c r="F2725" s="130" t="s">
        <v>150</v>
      </c>
      <c r="I2725" s="130" t="s">
        <v>381</v>
      </c>
    </row>
    <row r="2726" spans="1:10" x14ac:dyDescent="0.15">
      <c r="A2726" s="130">
        <v>2725</v>
      </c>
      <c r="B2726" s="130" t="s">
        <v>3291</v>
      </c>
      <c r="C2726" s="130" t="s">
        <v>22036</v>
      </c>
      <c r="D2726" s="130" t="e">
        <f>VLOOKUP(B2726,managelist_20211101!$B$3:$C$10442,2,FALSE)</f>
        <v>#N/A</v>
      </c>
      <c r="E2726" s="130" t="s">
        <v>57</v>
      </c>
      <c r="F2726" s="130" t="s">
        <v>425</v>
      </c>
      <c r="G2726" s="130" t="s">
        <v>150</v>
      </c>
      <c r="I2726" s="130" t="s">
        <v>381</v>
      </c>
    </row>
    <row r="2727" spans="1:10" x14ac:dyDescent="0.15">
      <c r="A2727" s="130">
        <v>2726</v>
      </c>
      <c r="B2727" s="130" t="s">
        <v>1101</v>
      </c>
      <c r="C2727" s="130" t="s">
        <v>603</v>
      </c>
      <c r="D2727" s="130" t="str">
        <f>VLOOKUP(B2727,managelist_20211101!$B$3:$C$10442,2,FALSE)</f>
        <v>湿潤養生工法</v>
      </c>
      <c r="E2727" s="130" t="s">
        <v>11</v>
      </c>
      <c r="F2727" s="130" t="s">
        <v>11</v>
      </c>
      <c r="G2727" s="130" t="s">
        <v>410</v>
      </c>
      <c r="J2727" s="130" t="s">
        <v>381</v>
      </c>
    </row>
    <row r="2728" spans="1:10" x14ac:dyDescent="0.15">
      <c r="A2728" s="130">
        <v>2727</v>
      </c>
      <c r="B2728" s="130" t="s">
        <v>1161</v>
      </c>
      <c r="C2728" s="130" t="s">
        <v>655</v>
      </c>
      <c r="D2728" s="130" t="str">
        <f>VLOOKUP(B2728,managelist_20211101!$B$3:$C$10442,2,FALSE)</f>
        <v>バー型スペーサー</v>
      </c>
      <c r="E2728" s="130" t="s">
        <v>425</v>
      </c>
      <c r="F2728" s="130" t="s">
        <v>428</v>
      </c>
      <c r="G2728" s="130" t="s">
        <v>428</v>
      </c>
      <c r="H2728" s="130" t="s">
        <v>121</v>
      </c>
      <c r="I2728" s="130" t="s">
        <v>381</v>
      </c>
    </row>
    <row r="2729" spans="1:10" x14ac:dyDescent="0.15">
      <c r="A2729" s="130">
        <v>2728</v>
      </c>
      <c r="B2729" s="130" t="s">
        <v>1160</v>
      </c>
      <c r="C2729" s="130" t="s">
        <v>654</v>
      </c>
      <c r="D2729" s="130" t="str">
        <f>VLOOKUP(B2729,managelist_20211101!$B$3:$C$10442,2,FALSE)</f>
        <v>定置式トイレユニット</v>
      </c>
      <c r="E2729" s="130" t="s">
        <v>12</v>
      </c>
      <c r="F2729" s="130" t="s">
        <v>150</v>
      </c>
      <c r="I2729" s="130" t="s">
        <v>381</v>
      </c>
    </row>
    <row r="2730" spans="1:10" x14ac:dyDescent="0.15">
      <c r="A2730" s="130">
        <v>2729</v>
      </c>
      <c r="B2730" s="130" t="s">
        <v>22569</v>
      </c>
      <c r="C2730" s="130" t="s">
        <v>653</v>
      </c>
      <c r="D2730" s="130" t="str">
        <f>VLOOKUP(B2730,managelist_20211101!$B$3:$C$10442,2,FALSE)</f>
        <v>ひび割れ注入工法(柔軟型エポキシ樹脂3種)</v>
      </c>
      <c r="E2730" s="130" t="s">
        <v>197</v>
      </c>
      <c r="F2730" s="130" t="s">
        <v>200</v>
      </c>
      <c r="G2730" s="130" t="s">
        <v>178</v>
      </c>
      <c r="H2730" s="130" t="s">
        <v>2860</v>
      </c>
      <c r="I2730" s="130" t="s">
        <v>381</v>
      </c>
    </row>
    <row r="2731" spans="1:10" x14ac:dyDescent="0.15">
      <c r="A2731" s="130">
        <v>2730</v>
      </c>
      <c r="B2731" s="130" t="s">
        <v>1100</v>
      </c>
      <c r="C2731" s="130" t="s">
        <v>12935</v>
      </c>
      <c r="D2731" s="130" t="str">
        <f>VLOOKUP(B2731,managelist_20211101!$B$3:$C$10442,2,FALSE)</f>
        <v>潜水工の水中施工による仮締切用ライナープレート組立工法。</v>
      </c>
      <c r="E2731" s="130" t="s">
        <v>12</v>
      </c>
      <c r="F2731" s="130" t="s">
        <v>14</v>
      </c>
      <c r="I2731" s="130" t="s">
        <v>381</v>
      </c>
    </row>
    <row r="2732" spans="1:10" x14ac:dyDescent="0.15">
      <c r="A2732" s="130">
        <v>2731</v>
      </c>
      <c r="B2732" s="130" t="s">
        <v>1099</v>
      </c>
      <c r="C2732" s="130" t="s">
        <v>12934</v>
      </c>
      <c r="D2732" s="130" t="str">
        <f>VLOOKUP(B2732,managelist_20211101!$B$3:$C$10442,2,FALSE)</f>
        <v>現場打函渠工</v>
      </c>
      <c r="E2732" s="130" t="s">
        <v>382</v>
      </c>
      <c r="F2732" s="130" t="s">
        <v>80</v>
      </c>
      <c r="G2732" s="130" t="s">
        <v>2847</v>
      </c>
      <c r="I2732" s="130" t="s">
        <v>381</v>
      </c>
    </row>
    <row r="2733" spans="1:10" x14ac:dyDescent="0.15">
      <c r="A2733" s="130">
        <v>2732</v>
      </c>
      <c r="B2733" s="130" t="s">
        <v>1318</v>
      </c>
      <c r="C2733" s="130" t="s">
        <v>773</v>
      </c>
      <c r="D2733" s="130" t="str">
        <f>VLOOKUP(B2733,managelist_20211101!$B$3:$C$10442,2,FALSE)</f>
        <v>地すべり等の移動変形調査に用いられる伸縮計</v>
      </c>
      <c r="E2733" s="130" t="s">
        <v>127</v>
      </c>
      <c r="F2733" s="130" t="s">
        <v>150</v>
      </c>
      <c r="I2733" s="130" t="s">
        <v>381</v>
      </c>
    </row>
    <row r="2734" spans="1:10" x14ac:dyDescent="0.15">
      <c r="A2734" s="130">
        <v>2733</v>
      </c>
      <c r="B2734" s="130" t="s">
        <v>1221</v>
      </c>
      <c r="C2734" s="130" t="s">
        <v>702</v>
      </c>
      <c r="D2734" s="130" t="str">
        <f>VLOOKUP(B2734,managelist_20211101!$B$3:$C$10442,2,FALSE)</f>
        <v>発電機式の照明</v>
      </c>
      <c r="E2734" s="130" t="s">
        <v>12</v>
      </c>
      <c r="F2734" s="130" t="s">
        <v>150</v>
      </c>
      <c r="I2734" s="130" t="s">
        <v>381</v>
      </c>
    </row>
    <row r="2735" spans="1:10" x14ac:dyDescent="0.15">
      <c r="A2735" s="130">
        <v>2734</v>
      </c>
      <c r="B2735" s="130" t="s">
        <v>1412</v>
      </c>
      <c r="C2735" s="130" t="s">
        <v>841</v>
      </c>
      <c r="D2735" s="130" t="str">
        <f>VLOOKUP(B2735,managelist_20211101!$B$3:$C$10442,2,FALSE)</f>
        <v>プレキャストコンクリート製U字溝</v>
      </c>
      <c r="E2735" s="130" t="s">
        <v>45</v>
      </c>
      <c r="F2735" s="130" t="s">
        <v>130</v>
      </c>
      <c r="I2735" s="130" t="s">
        <v>381</v>
      </c>
    </row>
    <row r="2736" spans="1:10" x14ac:dyDescent="0.15">
      <c r="A2736" s="130">
        <v>2735</v>
      </c>
      <c r="B2736" s="130" t="s">
        <v>3292</v>
      </c>
      <c r="C2736" s="130" t="s">
        <v>20306</v>
      </c>
      <c r="D2736" s="130" t="str">
        <f>VLOOKUP(B2736,managelist_20211101!$B$3:$C$10442,2,FALSE)</f>
        <v>植生基材吹付工(5cm厚)</v>
      </c>
      <c r="E2736" s="130" t="s">
        <v>382</v>
      </c>
      <c r="F2736" s="130" t="s">
        <v>166</v>
      </c>
      <c r="G2736" s="130" t="s">
        <v>386</v>
      </c>
      <c r="H2736" s="130" t="s">
        <v>387</v>
      </c>
      <c r="I2736" s="130" t="s">
        <v>381</v>
      </c>
    </row>
    <row r="2737" spans="1:11" x14ac:dyDescent="0.15">
      <c r="A2737" s="130">
        <v>2736</v>
      </c>
      <c r="B2737" s="130" t="s">
        <v>1537</v>
      </c>
      <c r="C2737" s="130" t="s">
        <v>974</v>
      </c>
      <c r="D2737" s="130" t="str">
        <f>VLOOKUP(B2737,managelist_20211101!$B$3:$C$10442,2,FALSE)</f>
        <v>フリクションリング内蔵型緩み防止ナット</v>
      </c>
      <c r="E2737" s="130" t="s">
        <v>443</v>
      </c>
      <c r="F2737" s="130" t="s">
        <v>186</v>
      </c>
      <c r="J2737" s="130" t="s">
        <v>381</v>
      </c>
    </row>
    <row r="2738" spans="1:11" x14ac:dyDescent="0.15">
      <c r="A2738" s="130">
        <v>2737</v>
      </c>
      <c r="B2738" s="130" t="s">
        <v>1317</v>
      </c>
      <c r="C2738" s="130" t="s">
        <v>772</v>
      </c>
      <c r="D2738" s="130" t="str">
        <f>VLOOKUP(B2738,managelist_20211101!$B$3:$C$10442,2,FALSE)</f>
        <v>転用型鋼製型枠による箱抜工法</v>
      </c>
      <c r="E2738" s="130" t="s">
        <v>342</v>
      </c>
      <c r="F2738" s="130" t="s">
        <v>343</v>
      </c>
      <c r="G2738" s="130" t="s">
        <v>2855</v>
      </c>
      <c r="I2738" s="130" t="s">
        <v>381</v>
      </c>
    </row>
    <row r="2739" spans="1:11" x14ac:dyDescent="0.15">
      <c r="A2739" s="130">
        <v>2738</v>
      </c>
      <c r="B2739" s="130" t="s">
        <v>1316</v>
      </c>
      <c r="C2739" s="130" t="s">
        <v>771</v>
      </c>
      <c r="D2739" s="130" t="str">
        <f>VLOOKUP(B2739,managelist_20211101!$B$3:$C$10442,2,FALSE)</f>
        <v>看板照明蛍光灯モデル(AC100V仕様)</v>
      </c>
      <c r="E2739" s="130" t="s">
        <v>12</v>
      </c>
      <c r="F2739" s="130" t="s">
        <v>150</v>
      </c>
      <c r="I2739" s="130" t="s">
        <v>381</v>
      </c>
    </row>
    <row r="2740" spans="1:11" x14ac:dyDescent="0.15">
      <c r="A2740" s="130">
        <v>2739</v>
      </c>
      <c r="B2740" s="130" t="s">
        <v>1158</v>
      </c>
      <c r="C2740" s="130" t="s">
        <v>652</v>
      </c>
      <c r="D2740" s="130" t="str">
        <f>VLOOKUP(B2740,managelist_20211101!$B$3:$C$10442,2,FALSE)</f>
        <v>クローラ型油圧ショベル、標準バケット容量0.8m3</v>
      </c>
      <c r="E2740" s="130" t="s">
        <v>380</v>
      </c>
      <c r="F2740" s="130" t="s">
        <v>380</v>
      </c>
      <c r="G2740" s="130" t="s">
        <v>2849</v>
      </c>
      <c r="I2740" s="130" t="s">
        <v>381</v>
      </c>
    </row>
    <row r="2741" spans="1:11" x14ac:dyDescent="0.15">
      <c r="A2741" s="130">
        <v>2740</v>
      </c>
      <c r="B2741" s="130" t="s">
        <v>1157</v>
      </c>
      <c r="C2741" s="130" t="s">
        <v>651</v>
      </c>
      <c r="D2741" s="130" t="str">
        <f>VLOOKUP(B2741,managelist_20211101!$B$3:$C$10442,2,FALSE)</f>
        <v>乾燥収縮低減剤の添加</v>
      </c>
      <c r="E2741" s="130" t="s">
        <v>342</v>
      </c>
      <c r="F2741" s="130" t="s">
        <v>343</v>
      </c>
      <c r="G2741" s="130" t="s">
        <v>2855</v>
      </c>
      <c r="I2741" s="130" t="s">
        <v>381</v>
      </c>
    </row>
    <row r="2742" spans="1:11" x14ac:dyDescent="0.15">
      <c r="A2742" s="130">
        <v>2741</v>
      </c>
      <c r="B2742" s="130" t="s">
        <v>1156</v>
      </c>
      <c r="C2742" s="130" t="s">
        <v>650</v>
      </c>
      <c r="D2742" s="130" t="str">
        <f>VLOOKUP(B2742,managelist_20211101!$B$3:$C$10442,2,FALSE)</f>
        <v>可搬式電光表示板</v>
      </c>
      <c r="E2742" s="130" t="s">
        <v>12</v>
      </c>
      <c r="F2742" s="130" t="s">
        <v>150</v>
      </c>
      <c r="I2742" s="130" t="s">
        <v>381</v>
      </c>
    </row>
    <row r="2743" spans="1:11" x14ac:dyDescent="0.15">
      <c r="A2743" s="130">
        <v>2742</v>
      </c>
      <c r="B2743" s="130" t="s">
        <v>2783</v>
      </c>
      <c r="C2743" s="130" t="s">
        <v>2810</v>
      </c>
      <c r="D2743" s="130" t="e">
        <f>VLOOKUP(B2743,managelist_20211101!$B$3:$C$10442,2,FALSE)</f>
        <v>#N/A</v>
      </c>
      <c r="E2743" s="130" t="s">
        <v>57</v>
      </c>
      <c r="F2743" s="130" t="s">
        <v>533</v>
      </c>
      <c r="G2743" s="130" t="s">
        <v>533</v>
      </c>
      <c r="I2743" s="130" t="s">
        <v>381</v>
      </c>
    </row>
    <row r="2744" spans="1:11" x14ac:dyDescent="0.15">
      <c r="A2744" s="130">
        <v>2743</v>
      </c>
      <c r="B2744" s="130" t="s">
        <v>2789</v>
      </c>
      <c r="C2744" s="130" t="s">
        <v>2816</v>
      </c>
      <c r="D2744" s="130" t="e">
        <f>VLOOKUP(B2744,managelist_20211101!$B$3:$C$10442,2,FALSE)</f>
        <v>#N/A</v>
      </c>
      <c r="E2744" s="130" t="s">
        <v>57</v>
      </c>
      <c r="F2744" s="130" t="s">
        <v>506</v>
      </c>
      <c r="G2744" s="130" t="s">
        <v>2920</v>
      </c>
      <c r="H2744" s="130" t="s">
        <v>2921</v>
      </c>
      <c r="I2744" s="130" t="s">
        <v>381</v>
      </c>
    </row>
    <row r="2745" spans="1:11" x14ac:dyDescent="0.15">
      <c r="A2745" s="130">
        <v>2744</v>
      </c>
      <c r="B2745" s="130" t="s">
        <v>1411</v>
      </c>
      <c r="C2745" s="130" t="s">
        <v>840</v>
      </c>
      <c r="D2745" s="130" t="str">
        <f>VLOOKUP(B2745,managelist_20211101!$B$3:$C$10442,2,FALSE)</f>
        <v>テールアルメ工法</v>
      </c>
      <c r="E2745" s="130" t="s">
        <v>382</v>
      </c>
      <c r="F2745" s="130" t="s">
        <v>2</v>
      </c>
      <c r="G2745" s="130" t="s">
        <v>383</v>
      </c>
      <c r="H2745" s="130" t="s">
        <v>2891</v>
      </c>
      <c r="I2745" s="130" t="s">
        <v>381</v>
      </c>
    </row>
    <row r="2746" spans="1:11" x14ac:dyDescent="0.15">
      <c r="A2746" s="130">
        <v>2745</v>
      </c>
      <c r="B2746" s="130" t="s">
        <v>2765</v>
      </c>
      <c r="C2746" s="130" t="s">
        <v>2798</v>
      </c>
      <c r="D2746" s="130" t="e">
        <f>VLOOKUP(B2746,managelist_20211101!$B$3:$C$10442,2,FALSE)</f>
        <v>#N/A</v>
      </c>
      <c r="E2746" s="130" t="s">
        <v>57</v>
      </c>
      <c r="F2746" s="130" t="s">
        <v>515</v>
      </c>
      <c r="G2746" s="130" t="s">
        <v>2908</v>
      </c>
      <c r="H2746" s="130" t="s">
        <v>2009</v>
      </c>
      <c r="I2746" s="130" t="s">
        <v>381</v>
      </c>
    </row>
    <row r="2747" spans="1:11" x14ac:dyDescent="0.15">
      <c r="A2747" s="130">
        <v>2746</v>
      </c>
      <c r="B2747" s="130" t="s">
        <v>1410</v>
      </c>
      <c r="C2747" s="130" t="s">
        <v>839</v>
      </c>
      <c r="D2747" s="130" t="str">
        <f>VLOOKUP(B2747,managelist_20211101!$B$3:$C$10442,2,FALSE)</f>
        <v>防護板等の養生が必要なハンドガイド式草刈機</v>
      </c>
      <c r="E2747" s="130" t="s">
        <v>399</v>
      </c>
      <c r="F2747" s="130" t="s">
        <v>1639</v>
      </c>
      <c r="G2747" s="130" t="s">
        <v>2876</v>
      </c>
      <c r="I2747" s="130" t="s">
        <v>381</v>
      </c>
      <c r="J2747" s="130" t="s">
        <v>381</v>
      </c>
      <c r="K2747" s="130" t="s">
        <v>381</v>
      </c>
    </row>
    <row r="2748" spans="1:11" x14ac:dyDescent="0.15">
      <c r="A2748" s="130">
        <v>2747</v>
      </c>
      <c r="B2748" s="130" t="s">
        <v>1409</v>
      </c>
      <c r="C2748" s="130" t="s">
        <v>838</v>
      </c>
      <c r="D2748" s="130" t="str">
        <f>VLOOKUP(B2748,managelist_20211101!$B$3:$C$10442,2,FALSE)</f>
        <v>高粘性PCグラウト</v>
      </c>
      <c r="E2748" s="130" t="s">
        <v>466</v>
      </c>
      <c r="F2748" s="130" t="s">
        <v>530</v>
      </c>
      <c r="G2748" s="130" t="s">
        <v>12265</v>
      </c>
      <c r="I2748" s="130" t="s">
        <v>381</v>
      </c>
    </row>
    <row r="2749" spans="1:11" x14ac:dyDescent="0.15">
      <c r="A2749" s="130">
        <v>2748</v>
      </c>
      <c r="B2749" s="130" t="s">
        <v>1536</v>
      </c>
      <c r="C2749" s="130" t="s">
        <v>973</v>
      </c>
      <c r="D2749" s="130" t="str">
        <f>VLOOKUP(B2749,managelist_20211101!$B$3:$C$10442,2,FALSE)</f>
        <v>老朽化した法面取り壊し工+モルタル吹付10cm</v>
      </c>
      <c r="E2749" s="130" t="s">
        <v>382</v>
      </c>
      <c r="F2749" s="130" t="s">
        <v>166</v>
      </c>
      <c r="G2749" s="130" t="s">
        <v>411</v>
      </c>
      <c r="H2749" s="130" t="s">
        <v>412</v>
      </c>
      <c r="I2749" s="130" t="s">
        <v>381</v>
      </c>
    </row>
    <row r="2750" spans="1:11" x14ac:dyDescent="0.15">
      <c r="A2750" s="130">
        <v>2749</v>
      </c>
      <c r="B2750" s="130" t="s">
        <v>1098</v>
      </c>
      <c r="C2750" s="130" t="s">
        <v>602</v>
      </c>
      <c r="D2750" s="130" t="str">
        <f>VLOOKUP(B2750,managelist_20211101!$B$3:$C$10442,2,FALSE)</f>
        <v>A/Dコンバータ(A/D発信器)開度計</v>
      </c>
      <c r="E2750" s="130" t="s">
        <v>489</v>
      </c>
      <c r="F2750" s="130" t="s">
        <v>490</v>
      </c>
      <c r="G2750" s="130" t="s">
        <v>2846</v>
      </c>
      <c r="I2750" s="130" t="s">
        <v>381</v>
      </c>
    </row>
    <row r="2751" spans="1:11" x14ac:dyDescent="0.15">
      <c r="A2751" s="130">
        <v>2750</v>
      </c>
      <c r="B2751" s="130" t="s">
        <v>2788</v>
      </c>
      <c r="C2751" s="130" t="s">
        <v>2815</v>
      </c>
      <c r="D2751" s="130" t="e">
        <f>VLOOKUP(B2751,managelist_20211101!$B$3:$C$10442,2,FALSE)</f>
        <v>#N/A</v>
      </c>
      <c r="E2751" s="130" t="s">
        <v>57</v>
      </c>
      <c r="F2751" s="130" t="s">
        <v>506</v>
      </c>
      <c r="G2751" s="130" t="s">
        <v>2920</v>
      </c>
      <c r="H2751" s="130" t="s">
        <v>2933</v>
      </c>
      <c r="I2751" s="130" t="s">
        <v>381</v>
      </c>
    </row>
    <row r="2752" spans="1:11" x14ac:dyDescent="0.15">
      <c r="A2752" s="130">
        <v>2751</v>
      </c>
      <c r="B2752" s="130" t="s">
        <v>1220</v>
      </c>
      <c r="C2752" s="130" t="s">
        <v>701</v>
      </c>
      <c r="D2752" s="130" t="str">
        <f>VLOOKUP(B2752,managelist_20211101!$B$3:$C$10442,2,FALSE)</f>
        <v>施工装備が優先された土工用振動ローラ。</v>
      </c>
      <c r="E2752" s="130" t="s">
        <v>380</v>
      </c>
      <c r="F2752" s="130" t="s">
        <v>380</v>
      </c>
      <c r="G2752" s="130" t="s">
        <v>2904</v>
      </c>
      <c r="I2752" s="130" t="s">
        <v>381</v>
      </c>
    </row>
    <row r="2753" spans="1:11" x14ac:dyDescent="0.15">
      <c r="A2753" s="130">
        <v>2752</v>
      </c>
      <c r="B2753" s="130" t="s">
        <v>1155</v>
      </c>
      <c r="C2753" s="130" t="s">
        <v>649</v>
      </c>
      <c r="D2753" s="130" t="str">
        <f>VLOOKUP(B2753,managelist_20211101!$B$3:$C$10442,2,FALSE)</f>
        <v>通常の生コンクリート運搬</v>
      </c>
      <c r="E2753" s="130" t="s">
        <v>11</v>
      </c>
      <c r="F2753" s="130" t="s">
        <v>390</v>
      </c>
      <c r="G2753" s="130" t="s">
        <v>390</v>
      </c>
      <c r="H2753" s="130" t="s">
        <v>2850</v>
      </c>
      <c r="I2753" s="130" t="s">
        <v>381</v>
      </c>
    </row>
    <row r="2754" spans="1:11" x14ac:dyDescent="0.15">
      <c r="A2754" s="130">
        <v>2753</v>
      </c>
      <c r="B2754" s="130" t="s">
        <v>1154</v>
      </c>
      <c r="C2754" s="130" t="s">
        <v>648</v>
      </c>
      <c r="D2754" s="130" t="str">
        <f>VLOOKUP(B2754,managelist_20211101!$B$3:$C$10442,2,FALSE)</f>
        <v>クローラ型油圧ショベル、標準バケット容量0.8m3</v>
      </c>
      <c r="E2754" s="130" t="s">
        <v>380</v>
      </c>
      <c r="F2754" s="130" t="s">
        <v>380</v>
      </c>
      <c r="G2754" s="130" t="s">
        <v>2849</v>
      </c>
      <c r="I2754" s="130" t="s">
        <v>381</v>
      </c>
    </row>
    <row r="2755" spans="1:11" x14ac:dyDescent="0.15">
      <c r="A2755" s="130">
        <v>2754</v>
      </c>
      <c r="B2755" s="130" t="s">
        <v>1408</v>
      </c>
      <c r="C2755" s="130" t="s">
        <v>837</v>
      </c>
      <c r="D2755" s="130" t="str">
        <f>VLOOKUP(B2755,managelist_20211101!$B$3:$C$10442,2,FALSE)</f>
        <v>プレーンコンクリート</v>
      </c>
      <c r="E2755" s="130" t="s">
        <v>11</v>
      </c>
      <c r="F2755" s="130" t="s">
        <v>11</v>
      </c>
      <c r="G2755" s="130" t="s">
        <v>150</v>
      </c>
      <c r="I2755" s="130" t="s">
        <v>381</v>
      </c>
    </row>
    <row r="2756" spans="1:11" x14ac:dyDescent="0.15">
      <c r="A2756" s="130">
        <v>2755</v>
      </c>
      <c r="B2756" s="130" t="s">
        <v>1219</v>
      </c>
      <c r="C2756" s="130" t="s">
        <v>700</v>
      </c>
      <c r="D2756" s="130" t="str">
        <f>VLOOKUP(B2756,managelist_20211101!$B$3:$C$10442,2,FALSE)</f>
        <v>小形水門(ローラゲート)</v>
      </c>
      <c r="E2756" s="130" t="s">
        <v>489</v>
      </c>
      <c r="F2756" s="130" t="s">
        <v>490</v>
      </c>
      <c r="G2756" s="130" t="s">
        <v>2871</v>
      </c>
      <c r="I2756" s="130" t="s">
        <v>381</v>
      </c>
    </row>
    <row r="2757" spans="1:11" x14ac:dyDescent="0.15">
      <c r="A2757" s="130">
        <v>2756</v>
      </c>
      <c r="B2757" s="130" t="s">
        <v>1097</v>
      </c>
      <c r="C2757" s="130" t="s">
        <v>601</v>
      </c>
      <c r="D2757" s="130" t="str">
        <f>VLOOKUP(B2757,managelist_20211101!$B$3:$C$10442,2,FALSE)</f>
        <v>堤防護岸用遮水シート+連節ブロック張工</v>
      </c>
      <c r="E2757" s="130" t="s">
        <v>22</v>
      </c>
      <c r="F2757" s="130" t="s">
        <v>150</v>
      </c>
      <c r="I2757" s="130" t="s">
        <v>381</v>
      </c>
    </row>
    <row r="2758" spans="1:11" x14ac:dyDescent="0.15">
      <c r="A2758" s="130">
        <v>2757</v>
      </c>
      <c r="B2758" s="130" t="s">
        <v>3293</v>
      </c>
      <c r="C2758" s="130" t="s">
        <v>836</v>
      </c>
      <c r="D2758" s="130" t="str">
        <f>VLOOKUP(B2758,managelist_20211101!$B$3:$C$10442,2,FALSE)</f>
        <v>中庸熱ポルトランドセメントを用いたコンクリート</v>
      </c>
      <c r="E2758" s="130" t="s">
        <v>11</v>
      </c>
      <c r="F2758" s="130" t="s">
        <v>11</v>
      </c>
      <c r="G2758" s="130" t="s">
        <v>126</v>
      </c>
      <c r="I2758" s="130" t="s">
        <v>381</v>
      </c>
    </row>
    <row r="2759" spans="1:11" x14ac:dyDescent="0.15">
      <c r="A2759" s="130">
        <v>2758</v>
      </c>
      <c r="B2759" s="130" t="s">
        <v>1407</v>
      </c>
      <c r="C2759" s="130" t="s">
        <v>835</v>
      </c>
      <c r="D2759" s="130" t="str">
        <f>VLOOKUP(B2759,managelist_20211101!$B$3:$C$10442,2,FALSE)</f>
        <v>テレメータ装置等で収集した情報をサーバーで一元管理する中央管理型の河川水位警報システム</v>
      </c>
      <c r="E2759" s="130" t="s">
        <v>399</v>
      </c>
      <c r="F2759" s="130" t="s">
        <v>150</v>
      </c>
      <c r="I2759" s="130" t="s">
        <v>381</v>
      </c>
      <c r="J2759" s="130" t="s">
        <v>381</v>
      </c>
    </row>
    <row r="2760" spans="1:11" x14ac:dyDescent="0.15">
      <c r="A2760" s="130">
        <v>2759</v>
      </c>
      <c r="B2760" s="130" t="s">
        <v>1218</v>
      </c>
      <c r="C2760" s="130" t="s">
        <v>699</v>
      </c>
      <c r="D2760" s="130" t="str">
        <f>VLOOKUP(B2760,managelist_20211101!$B$3:$C$10442,2,FALSE)</f>
        <v>通常運搬</v>
      </c>
      <c r="E2760" s="130" t="s">
        <v>11</v>
      </c>
      <c r="F2760" s="130" t="s">
        <v>390</v>
      </c>
      <c r="G2760" s="130" t="s">
        <v>390</v>
      </c>
      <c r="H2760" s="130" t="s">
        <v>2850</v>
      </c>
      <c r="I2760" s="130" t="s">
        <v>381</v>
      </c>
    </row>
    <row r="2761" spans="1:11" x14ac:dyDescent="0.15">
      <c r="A2761" s="130">
        <v>2760</v>
      </c>
      <c r="B2761" s="130" t="s">
        <v>1406</v>
      </c>
      <c r="C2761" s="130" t="s">
        <v>834</v>
      </c>
      <c r="D2761" s="130" t="str">
        <f>VLOOKUP(B2761,managelist_20211101!$B$3:$C$10442,2,FALSE)</f>
        <v>蛍光灯を使用した仮設工事用非常灯</v>
      </c>
      <c r="E2761" s="130" t="s">
        <v>12</v>
      </c>
      <c r="F2761" s="130" t="s">
        <v>150</v>
      </c>
      <c r="I2761" s="130" t="s">
        <v>381</v>
      </c>
    </row>
    <row r="2762" spans="1:11" x14ac:dyDescent="0.15">
      <c r="A2762" s="130">
        <v>2761</v>
      </c>
      <c r="B2762" s="130" t="s">
        <v>22570</v>
      </c>
      <c r="C2762" s="130" t="s">
        <v>770</v>
      </c>
      <c r="D2762" s="130" t="str">
        <f>VLOOKUP(B2762,managelist_20211101!$B$3:$C$10442,2,FALSE)</f>
        <v>枠組足場+仮設防音パネル</v>
      </c>
      <c r="E2762" s="130" t="s">
        <v>72</v>
      </c>
      <c r="F2762" s="130" t="s">
        <v>577</v>
      </c>
      <c r="I2762" s="130" t="s">
        <v>381</v>
      </c>
    </row>
    <row r="2763" spans="1:11" x14ac:dyDescent="0.15">
      <c r="A2763" s="130">
        <v>2762</v>
      </c>
      <c r="B2763" s="130" t="s">
        <v>1405</v>
      </c>
      <c r="C2763" s="130" t="s">
        <v>833</v>
      </c>
      <c r="D2763" s="130" t="str">
        <f>VLOOKUP(B2763,managelist_20211101!$B$3:$C$10442,2,FALSE)</f>
        <v>養生用ポリフィルムシートによる被覆</v>
      </c>
      <c r="E2763" s="130" t="s">
        <v>11</v>
      </c>
      <c r="F2763" s="130" t="s">
        <v>11</v>
      </c>
      <c r="G2763" s="130" t="s">
        <v>150</v>
      </c>
      <c r="I2763" s="130" t="s">
        <v>381</v>
      </c>
    </row>
    <row r="2764" spans="1:11" x14ac:dyDescent="0.15">
      <c r="A2764" s="130">
        <v>2763</v>
      </c>
      <c r="B2764" s="130" t="s">
        <v>1153</v>
      </c>
      <c r="C2764" s="130" t="s">
        <v>647</v>
      </c>
      <c r="D2764" s="130" t="str">
        <f>VLOOKUP(B2764,managelist_20211101!$B$3:$C$10442,2,FALSE)</f>
        <v>舗装路面のひび割れ測定方法</v>
      </c>
      <c r="E2764" s="130" t="s">
        <v>127</v>
      </c>
      <c r="F2764" s="130" t="s">
        <v>128</v>
      </c>
      <c r="G2764" s="130" t="s">
        <v>448</v>
      </c>
      <c r="I2764" s="130" t="s">
        <v>381</v>
      </c>
    </row>
    <row r="2765" spans="1:11" x14ac:dyDescent="0.15">
      <c r="A2765" s="130">
        <v>2764</v>
      </c>
      <c r="B2765" s="130" t="s">
        <v>1404</v>
      </c>
      <c r="C2765" s="130" t="s">
        <v>832</v>
      </c>
      <c r="D2765" s="130" t="str">
        <f>VLOOKUP(B2765,managelist_20211101!$B$3:$C$10442,2,FALSE)</f>
        <v>高性能AE減水剤</v>
      </c>
      <c r="E2765" s="130" t="s">
        <v>11</v>
      </c>
      <c r="F2765" s="130" t="s">
        <v>11</v>
      </c>
      <c r="G2765" s="130" t="s">
        <v>126</v>
      </c>
      <c r="I2765" s="130" t="s">
        <v>381</v>
      </c>
    </row>
    <row r="2766" spans="1:11" x14ac:dyDescent="0.15">
      <c r="A2766" s="130">
        <v>2765</v>
      </c>
      <c r="B2766" s="130" t="s">
        <v>1575</v>
      </c>
      <c r="C2766" s="130" t="s">
        <v>2936</v>
      </c>
      <c r="D2766" s="130" t="str">
        <f>VLOOKUP(B2766,managelist_20211101!$B$3:$C$10442,2,FALSE)</f>
        <v>はつり工+モルタル復旧工</v>
      </c>
      <c r="E2766" s="130" t="s">
        <v>197</v>
      </c>
      <c r="F2766" s="130" t="s">
        <v>200</v>
      </c>
      <c r="G2766" s="130" t="s">
        <v>210</v>
      </c>
      <c r="I2766" s="130" t="s">
        <v>381</v>
      </c>
      <c r="J2766" s="130" t="s">
        <v>381</v>
      </c>
    </row>
    <row r="2767" spans="1:11" x14ac:dyDescent="0.15">
      <c r="A2767" s="130">
        <v>2766</v>
      </c>
      <c r="B2767" s="130" t="s">
        <v>22571</v>
      </c>
      <c r="C2767" s="130" t="s">
        <v>972</v>
      </c>
      <c r="D2767" s="130" t="str">
        <f>VLOOKUP(B2767,managelist_20211101!$B$3:$C$10442,2,FALSE)</f>
        <v>現場打ちボックスカルバート</v>
      </c>
      <c r="E2767" s="130" t="s">
        <v>382</v>
      </c>
      <c r="F2767" s="130" t="s">
        <v>80</v>
      </c>
      <c r="G2767" s="130" t="s">
        <v>2847</v>
      </c>
      <c r="I2767" s="130" t="s">
        <v>381</v>
      </c>
      <c r="J2767" s="130" t="s">
        <v>381</v>
      </c>
      <c r="K2767" s="130" t="s">
        <v>381</v>
      </c>
    </row>
    <row r="2768" spans="1:11" x14ac:dyDescent="0.15">
      <c r="A2768" s="130">
        <v>2767</v>
      </c>
      <c r="B2768" s="130" t="s">
        <v>3294</v>
      </c>
      <c r="C2768" s="130" t="s">
        <v>971</v>
      </c>
      <c r="D2768" s="130" t="str">
        <f>VLOOKUP(B2768,managelist_20211101!$B$3:$C$10442,2,FALSE)</f>
        <v>横帯工(現場打ち)</v>
      </c>
      <c r="E2768" s="130" t="s">
        <v>22</v>
      </c>
      <c r="F2768" s="130" t="s">
        <v>26</v>
      </c>
      <c r="G2768" s="130" t="s">
        <v>181</v>
      </c>
      <c r="I2768" s="130" t="s">
        <v>381</v>
      </c>
    </row>
    <row r="2769" spans="1:11" x14ac:dyDescent="0.15">
      <c r="A2769" s="130">
        <v>2768</v>
      </c>
      <c r="B2769" s="130" t="s">
        <v>1574</v>
      </c>
      <c r="C2769" s="130" t="s">
        <v>1013</v>
      </c>
      <c r="D2769" s="130" t="str">
        <f>VLOOKUP(B2769,managelist_20211101!$B$3:$C$10442,2,FALSE)</f>
        <v>積載型トラッククレーン</v>
      </c>
      <c r="E2769" s="130" t="s">
        <v>382</v>
      </c>
      <c r="F2769" s="130" t="s">
        <v>150</v>
      </c>
      <c r="I2769" s="130" t="s">
        <v>381</v>
      </c>
    </row>
    <row r="2770" spans="1:11" x14ac:dyDescent="0.15">
      <c r="A2770" s="130">
        <v>2769</v>
      </c>
      <c r="B2770" s="130" t="s">
        <v>1573</v>
      </c>
      <c r="C2770" s="130" t="s">
        <v>1012</v>
      </c>
      <c r="D2770" s="130" t="str">
        <f>VLOOKUP(B2770,managelist_20211101!$B$3:$C$10442,2,FALSE)</f>
        <v>油圧ショベル(標準バケット容量0.8m3)</v>
      </c>
      <c r="E2770" s="130" t="s">
        <v>380</v>
      </c>
      <c r="F2770" s="130" t="s">
        <v>380</v>
      </c>
      <c r="G2770" s="130" t="s">
        <v>2849</v>
      </c>
      <c r="I2770" s="130" t="s">
        <v>381</v>
      </c>
    </row>
    <row r="2771" spans="1:11" x14ac:dyDescent="0.15">
      <c r="A2771" s="130">
        <v>2770</v>
      </c>
      <c r="B2771" s="130" t="s">
        <v>1217</v>
      </c>
      <c r="C2771" s="130" t="s">
        <v>698</v>
      </c>
      <c r="D2771" s="130" t="str">
        <f>VLOOKUP(B2771,managelist_20211101!$B$3:$C$10442,2,FALSE)</f>
        <v>表面含浸工法</v>
      </c>
      <c r="E2771" s="130" t="s">
        <v>197</v>
      </c>
      <c r="F2771" s="130" t="s">
        <v>200</v>
      </c>
      <c r="G2771" s="130" t="s">
        <v>2832</v>
      </c>
      <c r="I2771" s="130" t="s">
        <v>381</v>
      </c>
    </row>
    <row r="2772" spans="1:11" x14ac:dyDescent="0.15">
      <c r="A2772" s="130">
        <v>2771</v>
      </c>
      <c r="B2772" s="130" t="s">
        <v>1152</v>
      </c>
      <c r="C2772" s="130" t="s">
        <v>646</v>
      </c>
      <c r="D2772" s="130" t="str">
        <f>VLOOKUP(B2772,managelist_20211101!$B$3:$C$10442,2,FALSE)</f>
        <v>標準チゼルを装着した油圧ブレーカ</v>
      </c>
      <c r="E2772" s="130" t="s">
        <v>382</v>
      </c>
      <c r="F2772" s="130" t="s">
        <v>79</v>
      </c>
      <c r="G2772" s="130" t="s">
        <v>150</v>
      </c>
      <c r="I2772" s="130" t="s">
        <v>381</v>
      </c>
      <c r="K2772" s="130" t="s">
        <v>381</v>
      </c>
    </row>
    <row r="2773" spans="1:11" x14ac:dyDescent="0.15">
      <c r="A2773" s="130">
        <v>2772</v>
      </c>
      <c r="B2773" s="130" t="s">
        <v>3295</v>
      </c>
      <c r="C2773" s="130" t="s">
        <v>645</v>
      </c>
      <c r="D2773" s="130" t="str">
        <f>VLOOKUP(B2773,managelist_20211101!$B$3:$C$10442,2,FALSE)</f>
        <v>大型土のう</v>
      </c>
      <c r="E2773" s="130" t="s">
        <v>12</v>
      </c>
      <c r="F2773" s="130" t="s">
        <v>150</v>
      </c>
      <c r="I2773" s="130" t="s">
        <v>381</v>
      </c>
    </row>
    <row r="2774" spans="1:11" x14ac:dyDescent="0.15">
      <c r="A2774" s="130">
        <v>2773</v>
      </c>
      <c r="B2774" s="130" t="s">
        <v>1151</v>
      </c>
      <c r="C2774" s="130" t="s">
        <v>13720</v>
      </c>
      <c r="D2774" s="130" t="str">
        <f>VLOOKUP(B2774,managelist_20211101!$B$3:$C$10442,2,FALSE)</f>
        <v>プレキャストボックスカルバート(部材増厚タイプ)</v>
      </c>
      <c r="E2774" s="130" t="s">
        <v>526</v>
      </c>
      <c r="F2774" s="130" t="s">
        <v>566</v>
      </c>
      <c r="I2774" s="130" t="s">
        <v>381</v>
      </c>
    </row>
    <row r="2775" spans="1:11" x14ac:dyDescent="0.15">
      <c r="A2775" s="130">
        <v>2774</v>
      </c>
      <c r="B2775" s="130" t="s">
        <v>1607</v>
      </c>
      <c r="C2775" s="130" t="s">
        <v>1039</v>
      </c>
      <c r="D2775" s="130" t="str">
        <f>VLOOKUP(B2775,managelist_20211101!$B$3:$C$10442,2,FALSE)</f>
        <v>工事現場外搬出処分</v>
      </c>
      <c r="E2775" s="130" t="s">
        <v>382</v>
      </c>
      <c r="F2775" s="130" t="s">
        <v>79</v>
      </c>
      <c r="G2775" s="130" t="s">
        <v>150</v>
      </c>
      <c r="I2775" s="130" t="s">
        <v>381</v>
      </c>
    </row>
    <row r="2776" spans="1:11" x14ac:dyDescent="0.15">
      <c r="A2776" s="130">
        <v>2775</v>
      </c>
      <c r="B2776" s="130" t="s">
        <v>1606</v>
      </c>
      <c r="C2776" s="130" t="s">
        <v>1038</v>
      </c>
      <c r="D2776" s="130" t="str">
        <f>VLOOKUP(B2776,managelist_20211101!$B$3:$C$10442,2,FALSE)</f>
        <v>吹付法枠工</v>
      </c>
      <c r="E2776" s="130" t="s">
        <v>382</v>
      </c>
      <c r="F2776" s="130" t="s">
        <v>166</v>
      </c>
      <c r="G2776" s="130" t="s">
        <v>407</v>
      </c>
      <c r="I2776" s="130" t="s">
        <v>381</v>
      </c>
    </row>
    <row r="2777" spans="1:11" x14ac:dyDescent="0.15">
      <c r="A2777" s="130">
        <v>2776</v>
      </c>
      <c r="B2777" s="130" t="s">
        <v>1534</v>
      </c>
      <c r="C2777" s="130" t="s">
        <v>970</v>
      </c>
      <c r="D2777" s="130" t="str">
        <f>VLOOKUP(B2777,managelist_20211101!$B$3:$C$10442,2,FALSE)</f>
        <v>路床置換(シラス)</v>
      </c>
      <c r="E2777" s="130" t="s">
        <v>382</v>
      </c>
      <c r="F2777" s="130" t="s">
        <v>60</v>
      </c>
      <c r="G2777" s="130" t="s">
        <v>12038</v>
      </c>
      <c r="I2777" s="130" t="s">
        <v>381</v>
      </c>
    </row>
    <row r="2778" spans="1:11" x14ac:dyDescent="0.15">
      <c r="A2778" s="130">
        <v>2777</v>
      </c>
      <c r="B2778" s="130" t="s">
        <v>1216</v>
      </c>
      <c r="C2778" s="130" t="s">
        <v>697</v>
      </c>
      <c r="D2778" s="130" t="str">
        <f>VLOOKUP(B2778,managelist_20211101!$B$3:$C$10442,2,FALSE)</f>
        <v>鋼鉄製貯水タンクを採用したローラ。</v>
      </c>
      <c r="E2778" s="130" t="s">
        <v>425</v>
      </c>
      <c r="F2778" s="130" t="s">
        <v>426</v>
      </c>
      <c r="I2778" s="130" t="s">
        <v>381</v>
      </c>
    </row>
    <row r="2779" spans="1:11" x14ac:dyDescent="0.15">
      <c r="A2779" s="130">
        <v>2778</v>
      </c>
      <c r="B2779" s="130" t="s">
        <v>1150</v>
      </c>
      <c r="C2779" s="130" t="s">
        <v>644</v>
      </c>
      <c r="D2779" s="130" t="str">
        <f>VLOOKUP(B2779,managelist_20211101!$B$3:$C$10442,2,FALSE)</f>
        <v>表面被覆工</v>
      </c>
      <c r="E2779" s="130" t="s">
        <v>11</v>
      </c>
      <c r="F2779" s="130" t="s">
        <v>11</v>
      </c>
      <c r="G2779" s="130" t="s">
        <v>150</v>
      </c>
      <c r="I2779" s="130" t="s">
        <v>381</v>
      </c>
    </row>
    <row r="2780" spans="1:11" x14ac:dyDescent="0.15">
      <c r="A2780" s="130">
        <v>2779</v>
      </c>
      <c r="B2780" s="130" t="s">
        <v>1403</v>
      </c>
      <c r="C2780" s="130" t="s">
        <v>831</v>
      </c>
      <c r="D2780" s="130" t="str">
        <f>VLOOKUP(B2780,managelist_20211101!$B$3:$C$10442,2,FALSE)</f>
        <v>連続繊維シート含浸工法</v>
      </c>
      <c r="E2780" s="130" t="s">
        <v>197</v>
      </c>
      <c r="F2780" s="130" t="s">
        <v>527</v>
      </c>
      <c r="G2780" s="130" t="s">
        <v>150</v>
      </c>
      <c r="I2780" s="130" t="s">
        <v>381</v>
      </c>
    </row>
    <row r="2781" spans="1:11" x14ac:dyDescent="0.15">
      <c r="A2781" s="130">
        <v>2780</v>
      </c>
      <c r="B2781" s="130" t="s">
        <v>1605</v>
      </c>
      <c r="C2781" s="130" t="s">
        <v>1037</v>
      </c>
      <c r="D2781" s="130" t="str">
        <f>VLOOKUP(B2781,managelist_20211101!$B$3:$C$10442,2,FALSE)</f>
        <v>電動固定式スクリーン</v>
      </c>
      <c r="E2781" s="130" t="s">
        <v>380</v>
      </c>
      <c r="F2781" s="130" t="s">
        <v>380</v>
      </c>
      <c r="G2781" s="130" t="s">
        <v>119</v>
      </c>
      <c r="I2781" s="130" t="s">
        <v>381</v>
      </c>
      <c r="K2781" s="130" t="s">
        <v>381</v>
      </c>
    </row>
    <row r="2782" spans="1:11" x14ac:dyDescent="0.15">
      <c r="A2782" s="130">
        <v>2781</v>
      </c>
      <c r="B2782" s="130" t="s">
        <v>1604</v>
      </c>
      <c r="C2782" s="130" t="s">
        <v>1036</v>
      </c>
      <c r="D2782" s="130" t="str">
        <f>VLOOKUP(B2782,managelist_20211101!$B$3:$C$10442,2,FALSE)</f>
        <v>樹脂製単管キャップ</v>
      </c>
      <c r="E2782" s="130" t="s">
        <v>12</v>
      </c>
      <c r="F2782" s="130" t="s">
        <v>525</v>
      </c>
      <c r="I2782" s="130" t="s">
        <v>381</v>
      </c>
    </row>
    <row r="2783" spans="1:11" x14ac:dyDescent="0.15">
      <c r="A2783" s="130">
        <v>2782</v>
      </c>
      <c r="B2783" s="130" t="s">
        <v>1603</v>
      </c>
      <c r="C2783" s="130" t="s">
        <v>1035</v>
      </c>
      <c r="D2783" s="130" t="str">
        <f>VLOOKUP(B2783,managelist_20211101!$B$3:$C$10442,2,FALSE)</f>
        <v>100V電源式LED単色電光表示板(発動発電機仕様)</v>
      </c>
      <c r="E2783" s="130" t="s">
        <v>197</v>
      </c>
      <c r="F2783" s="130" t="s">
        <v>150</v>
      </c>
      <c r="I2783" s="130" t="s">
        <v>381</v>
      </c>
    </row>
    <row r="2784" spans="1:11" x14ac:dyDescent="0.15">
      <c r="A2784" s="130">
        <v>2783</v>
      </c>
      <c r="B2784" s="130" t="s">
        <v>3296</v>
      </c>
      <c r="C2784" s="130" t="s">
        <v>1034</v>
      </c>
      <c r="D2784" s="130" t="str">
        <f>VLOOKUP(B2784,managelist_20211101!$B$3:$C$10442,2,FALSE)</f>
        <v>ランマー</v>
      </c>
      <c r="E2784" s="130" t="s">
        <v>380</v>
      </c>
      <c r="F2784" s="130" t="s">
        <v>380</v>
      </c>
      <c r="G2784" s="130" t="s">
        <v>2849</v>
      </c>
      <c r="I2784" s="130" t="s">
        <v>381</v>
      </c>
    </row>
    <row r="2785" spans="1:9" x14ac:dyDescent="0.15">
      <c r="A2785" s="130">
        <v>2784</v>
      </c>
      <c r="B2785" s="130" t="s">
        <v>1215</v>
      </c>
      <c r="C2785" s="130" t="s">
        <v>696</v>
      </c>
      <c r="D2785" s="130" t="str">
        <f>VLOOKUP(B2785,managelist_20211101!$B$3:$C$10442,2,FALSE)</f>
        <v>低騒音型締固め機械を用いた締固め技術</v>
      </c>
      <c r="E2785" s="130" t="s">
        <v>425</v>
      </c>
      <c r="F2785" s="130" t="s">
        <v>426</v>
      </c>
      <c r="I2785" s="130" t="s">
        <v>381</v>
      </c>
    </row>
    <row r="2786" spans="1:9" x14ac:dyDescent="0.15">
      <c r="A2786" s="130">
        <v>2785</v>
      </c>
      <c r="B2786" s="130" t="s">
        <v>1314</v>
      </c>
      <c r="C2786" s="130" t="s">
        <v>769</v>
      </c>
      <c r="D2786" s="130" t="str">
        <f>VLOOKUP(B2786,managelist_20211101!$B$3:$C$10442,2,FALSE)</f>
        <v>梯子</v>
      </c>
      <c r="E2786" s="130" t="s">
        <v>12</v>
      </c>
      <c r="F2786" s="130" t="s">
        <v>15</v>
      </c>
      <c r="G2786" s="130" t="s">
        <v>2881</v>
      </c>
      <c r="I2786" s="130" t="s">
        <v>381</v>
      </c>
    </row>
    <row r="2787" spans="1:9" x14ac:dyDescent="0.15">
      <c r="A2787" s="130">
        <v>2786</v>
      </c>
      <c r="B2787" s="130" t="s">
        <v>1214</v>
      </c>
      <c r="C2787" s="130" t="s">
        <v>695</v>
      </c>
      <c r="D2787" s="130" t="str">
        <f>VLOOKUP(B2787,managelist_20211101!$B$3:$C$10442,2,FALSE)</f>
        <v>鉄製安全掲示板</v>
      </c>
      <c r="E2787" s="130" t="s">
        <v>12</v>
      </c>
      <c r="F2787" s="130" t="s">
        <v>150</v>
      </c>
      <c r="I2787" s="130" t="s">
        <v>381</v>
      </c>
    </row>
    <row r="2788" spans="1:9" x14ac:dyDescent="0.15">
      <c r="A2788" s="130">
        <v>2787</v>
      </c>
      <c r="B2788" s="130" t="s">
        <v>1402</v>
      </c>
      <c r="C2788" s="130" t="s">
        <v>830</v>
      </c>
      <c r="D2788" s="130" t="str">
        <f>VLOOKUP(B2788,managelist_20211101!$B$3:$C$10442,2,FALSE)</f>
        <v>傾斜板沈降装置</v>
      </c>
      <c r="E2788" s="130" t="s">
        <v>12</v>
      </c>
      <c r="F2788" s="130" t="s">
        <v>528</v>
      </c>
      <c r="I2788" s="130" t="s">
        <v>381</v>
      </c>
    </row>
    <row r="2789" spans="1:9" x14ac:dyDescent="0.15">
      <c r="A2789" s="130">
        <v>2788</v>
      </c>
      <c r="B2789" s="130" t="s">
        <v>1401</v>
      </c>
      <c r="C2789" s="130" t="s">
        <v>829</v>
      </c>
      <c r="D2789" s="130" t="str">
        <f>VLOOKUP(B2789,managelist_20211101!$B$3:$C$10442,2,FALSE)</f>
        <v>凝結遅延剤使用によるレイタンス層処理</v>
      </c>
      <c r="E2789" s="130" t="s">
        <v>11</v>
      </c>
      <c r="F2789" s="130" t="s">
        <v>11</v>
      </c>
      <c r="G2789" s="130" t="s">
        <v>126</v>
      </c>
      <c r="I2789" s="130" t="s">
        <v>381</v>
      </c>
    </row>
    <row r="2790" spans="1:9" x14ac:dyDescent="0.15">
      <c r="A2790" s="130">
        <v>2789</v>
      </c>
      <c r="B2790" s="130" t="s">
        <v>1149</v>
      </c>
      <c r="C2790" s="130" t="s">
        <v>643</v>
      </c>
      <c r="D2790" s="130" t="str">
        <f>VLOOKUP(B2790,managelist_20211101!$B$3:$C$10442,2,FALSE)</f>
        <v>スポットクーラー</v>
      </c>
      <c r="E2790" s="130" t="s">
        <v>72</v>
      </c>
      <c r="F2790" s="130" t="s">
        <v>150</v>
      </c>
      <c r="I2790" s="130" t="s">
        <v>381</v>
      </c>
    </row>
    <row r="2791" spans="1:9" x14ac:dyDescent="0.15">
      <c r="A2791" s="130">
        <v>2790</v>
      </c>
      <c r="B2791" s="130" t="s">
        <v>2794</v>
      </c>
      <c r="C2791" s="130" t="s">
        <v>2822</v>
      </c>
      <c r="D2791" s="130" t="e">
        <f>VLOOKUP(B2791,managelist_20211101!$B$3:$C$10442,2,FALSE)</f>
        <v>#N/A</v>
      </c>
      <c r="E2791" s="130" t="s">
        <v>57</v>
      </c>
      <c r="F2791" s="130" t="s">
        <v>533</v>
      </c>
      <c r="G2791" s="130" t="s">
        <v>533</v>
      </c>
      <c r="I2791" s="130" t="s">
        <v>381</v>
      </c>
    </row>
    <row r="2792" spans="1:9" x14ac:dyDescent="0.15">
      <c r="A2792" s="130">
        <v>2791</v>
      </c>
      <c r="B2792" s="130" t="s">
        <v>22572</v>
      </c>
      <c r="C2792" s="130" t="s">
        <v>12881</v>
      </c>
      <c r="D2792" s="130" t="str">
        <f>VLOOKUP(B2792,managelist_20211101!$B$3:$C$10442,2,FALSE)</f>
        <v>ベルマウス工法</v>
      </c>
      <c r="E2792" s="130" t="s">
        <v>54</v>
      </c>
      <c r="F2792" s="130" t="s">
        <v>55</v>
      </c>
      <c r="G2792" s="130" t="s">
        <v>12325</v>
      </c>
      <c r="I2792" s="130" t="s">
        <v>381</v>
      </c>
    </row>
  </sheetData>
  <phoneticPr fontId="9"/>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C1CB-DB1E-4B53-BB42-93217025417D}">
  <dimension ref="A1:I10442"/>
  <sheetViews>
    <sheetView workbookViewId="0">
      <pane xSplit="2" ySplit="2" topLeftCell="C3" activePane="bottomRight" state="frozen"/>
      <selection activeCell="B594" sqref="B594"/>
      <selection pane="topRight" activeCell="B594" sqref="B594"/>
      <selection pane="bottomLeft" activeCell="B594" sqref="B594"/>
      <selection pane="bottomRight" activeCell="B594" sqref="B594"/>
    </sheetView>
  </sheetViews>
  <sheetFormatPr defaultRowHeight="12" x14ac:dyDescent="0.15"/>
  <cols>
    <col min="1" max="16384" width="9" style="130"/>
  </cols>
  <sheetData>
    <row r="1" spans="1:9" x14ac:dyDescent="0.15">
      <c r="A1" s="130" t="s">
        <v>12339</v>
      </c>
      <c r="B1" s="130" t="s">
        <v>12340</v>
      </c>
      <c r="C1" s="130" t="s">
        <v>12344</v>
      </c>
      <c r="D1" s="130" t="s">
        <v>12345</v>
      </c>
    </row>
    <row r="2" spans="1:9" x14ac:dyDescent="0.15">
      <c r="C2" s="130" t="s">
        <v>12348</v>
      </c>
      <c r="D2" s="130" t="s">
        <v>12350</v>
      </c>
      <c r="E2" s="130" t="s">
        <v>12351</v>
      </c>
      <c r="F2" s="130" t="s">
        <v>12352</v>
      </c>
      <c r="G2" s="130" t="s">
        <v>12353</v>
      </c>
    </row>
    <row r="3" spans="1:9" x14ac:dyDescent="0.15">
      <c r="A3" s="130">
        <v>1</v>
      </c>
      <c r="B3" s="130" t="s">
        <v>3322</v>
      </c>
      <c r="C3" s="130" t="s">
        <v>12354</v>
      </c>
      <c r="D3" s="130">
        <v>1</v>
      </c>
      <c r="E3" s="130" t="s">
        <v>12355</v>
      </c>
      <c r="F3" s="130">
        <v>24959</v>
      </c>
      <c r="G3" s="130">
        <v>28554</v>
      </c>
      <c r="H3" s="130" t="str">
        <f>LEFT(B3,FIND("-",B3)+6)</f>
        <v>CB-000001</v>
      </c>
      <c r="I3" s="130" t="str">
        <f>RIGHT(B3,LEN(B3)-FIND("-",B3)-7)</f>
        <v/>
      </c>
    </row>
    <row r="4" spans="1:9" x14ac:dyDescent="0.15">
      <c r="A4" s="130">
        <v>2</v>
      </c>
      <c r="B4" s="130" t="s">
        <v>3323</v>
      </c>
      <c r="C4" s="130" t="s">
        <v>12358</v>
      </c>
      <c r="D4" s="130">
        <v>100</v>
      </c>
      <c r="E4" s="130" t="s">
        <v>12359</v>
      </c>
      <c r="F4" s="130">
        <v>5500</v>
      </c>
      <c r="G4" s="130">
        <v>9100</v>
      </c>
      <c r="H4" s="130" t="str">
        <f t="shared" ref="H4:H67" si="0">LEFT(B4,FIND("-",B4)+6)</f>
        <v>CB-000002</v>
      </c>
      <c r="I4" s="130" t="str">
        <f t="shared" ref="I4:I67" si="1">RIGHT(B4,LEN(B4)-FIND("-",B4)-7)</f>
        <v/>
      </c>
    </row>
    <row r="5" spans="1:9" x14ac:dyDescent="0.15">
      <c r="A5" s="130">
        <v>3</v>
      </c>
      <c r="B5" s="130" t="s">
        <v>3324</v>
      </c>
      <c r="C5" s="130" t="s">
        <v>12360</v>
      </c>
      <c r="D5" s="130">
        <v>100</v>
      </c>
      <c r="E5" s="130" t="s">
        <v>12361</v>
      </c>
      <c r="F5" s="130">
        <v>785400</v>
      </c>
      <c r="G5" s="130">
        <v>1910000</v>
      </c>
      <c r="H5" s="130" t="str">
        <f t="shared" si="0"/>
        <v>CB-000003</v>
      </c>
      <c r="I5" s="130" t="str">
        <f t="shared" si="1"/>
        <v>AG</v>
      </c>
    </row>
    <row r="6" spans="1:9" x14ac:dyDescent="0.15">
      <c r="A6" s="130">
        <v>4</v>
      </c>
      <c r="B6" s="130" t="s">
        <v>3325</v>
      </c>
      <c r="C6" s="130" t="s">
        <v>12362</v>
      </c>
      <c r="D6" s="130">
        <v>10</v>
      </c>
      <c r="E6" s="130" t="s">
        <v>12355</v>
      </c>
      <c r="F6" s="130">
        <v>129190.39</v>
      </c>
      <c r="G6" s="130">
        <v>124290.39</v>
      </c>
      <c r="H6" s="130" t="str">
        <f t="shared" si="0"/>
        <v>CB-000004</v>
      </c>
      <c r="I6" s="130" t="str">
        <f t="shared" si="1"/>
        <v>VG</v>
      </c>
    </row>
    <row r="7" spans="1:9" x14ac:dyDescent="0.15">
      <c r="A7" s="130">
        <v>5</v>
      </c>
      <c r="B7" s="130" t="s">
        <v>3326</v>
      </c>
      <c r="C7" s="130" t="s">
        <v>12363</v>
      </c>
      <c r="D7" s="130">
        <v>1000</v>
      </c>
      <c r="E7" s="130" t="s">
        <v>12364</v>
      </c>
      <c r="F7" s="130">
        <v>3720000</v>
      </c>
      <c r="G7" s="130">
        <v>4700000</v>
      </c>
      <c r="H7" s="130" t="str">
        <f t="shared" si="0"/>
        <v>CB-000005</v>
      </c>
      <c r="I7" s="130" t="str">
        <f t="shared" si="1"/>
        <v/>
      </c>
    </row>
    <row r="8" spans="1:9" x14ac:dyDescent="0.15">
      <c r="A8" s="130">
        <v>6</v>
      </c>
      <c r="B8" s="130" t="s">
        <v>3327</v>
      </c>
      <c r="C8" s="130" t="s">
        <v>12365</v>
      </c>
      <c r="D8" s="130">
        <v>1</v>
      </c>
      <c r="E8" s="130" t="s">
        <v>12366</v>
      </c>
      <c r="F8" s="130">
        <v>667</v>
      </c>
      <c r="G8" s="130">
        <v>1400</v>
      </c>
      <c r="H8" s="130" t="str">
        <f t="shared" si="0"/>
        <v>CB-000006</v>
      </c>
      <c r="I8" s="130" t="str">
        <f t="shared" si="1"/>
        <v/>
      </c>
    </row>
    <row r="9" spans="1:9" x14ac:dyDescent="0.15">
      <c r="A9" s="130">
        <v>7</v>
      </c>
      <c r="B9" s="130" t="s">
        <v>3328</v>
      </c>
      <c r="C9" s="130" t="s">
        <v>12367</v>
      </c>
      <c r="D9" s="130">
        <v>100</v>
      </c>
      <c r="E9" s="130" t="s">
        <v>12355</v>
      </c>
      <c r="F9" s="130">
        <v>656500</v>
      </c>
      <c r="G9" s="130">
        <v>849500</v>
      </c>
      <c r="H9" s="130" t="str">
        <f t="shared" si="0"/>
        <v>CB-000007</v>
      </c>
      <c r="I9" s="130" t="str">
        <f t="shared" si="1"/>
        <v/>
      </c>
    </row>
    <row r="10" spans="1:9" x14ac:dyDescent="0.15">
      <c r="A10" s="130">
        <v>8</v>
      </c>
      <c r="B10" s="130" t="s">
        <v>3329</v>
      </c>
      <c r="C10" s="130" t="s">
        <v>1961</v>
      </c>
      <c r="D10" s="130">
        <v>100</v>
      </c>
      <c r="E10" s="130" t="s">
        <v>12368</v>
      </c>
      <c r="F10" s="130">
        <v>685713.6</v>
      </c>
      <c r="G10" s="130">
        <v>719814.2</v>
      </c>
      <c r="H10" s="130" t="str">
        <f t="shared" si="0"/>
        <v>CB-000008</v>
      </c>
      <c r="I10" s="130" t="str">
        <f t="shared" si="1"/>
        <v/>
      </c>
    </row>
    <row r="11" spans="1:9" x14ac:dyDescent="0.15">
      <c r="A11" s="130">
        <v>9</v>
      </c>
      <c r="B11" s="130" t="s">
        <v>3330</v>
      </c>
      <c r="C11" s="130" t="s">
        <v>12369</v>
      </c>
      <c r="D11" s="130">
        <v>1</v>
      </c>
      <c r="E11" s="130" t="s">
        <v>12370</v>
      </c>
      <c r="F11" s="130">
        <v>707903.76</v>
      </c>
      <c r="G11" s="130">
        <v>901707.52</v>
      </c>
      <c r="H11" s="130" t="str">
        <f t="shared" si="0"/>
        <v>CB-000009</v>
      </c>
      <c r="I11" s="130" t="str">
        <f t="shared" si="1"/>
        <v>VG</v>
      </c>
    </row>
    <row r="12" spans="1:9" x14ac:dyDescent="0.15">
      <c r="A12" s="130">
        <v>10</v>
      </c>
      <c r="B12" s="130" t="s">
        <v>3331</v>
      </c>
      <c r="C12" s="130" t="s">
        <v>12371</v>
      </c>
      <c r="D12" s="130">
        <v>48</v>
      </c>
      <c r="E12" s="130" t="s">
        <v>12372</v>
      </c>
      <c r="F12" s="130">
        <v>9256225</v>
      </c>
      <c r="G12" s="130">
        <v>9902762</v>
      </c>
      <c r="H12" s="130" t="str">
        <f t="shared" si="0"/>
        <v>CB-000010</v>
      </c>
      <c r="I12" s="130" t="str">
        <f t="shared" si="1"/>
        <v/>
      </c>
    </row>
    <row r="13" spans="1:9" x14ac:dyDescent="0.15">
      <c r="A13" s="130">
        <v>11</v>
      </c>
      <c r="B13" s="130" t="s">
        <v>3332</v>
      </c>
      <c r="C13" s="130" t="s">
        <v>12373</v>
      </c>
      <c r="D13" s="130">
        <v>100</v>
      </c>
      <c r="E13" s="130" t="s">
        <v>12372</v>
      </c>
      <c r="F13" s="130">
        <v>4600000</v>
      </c>
      <c r="G13" s="130">
        <v>5600000</v>
      </c>
      <c r="H13" s="130" t="str">
        <f t="shared" si="0"/>
        <v>CB-000011</v>
      </c>
      <c r="I13" s="130" t="str">
        <f t="shared" si="1"/>
        <v/>
      </c>
    </row>
    <row r="14" spans="1:9" x14ac:dyDescent="0.15">
      <c r="A14" s="130">
        <v>12</v>
      </c>
      <c r="B14" s="130" t="s">
        <v>3333</v>
      </c>
      <c r="C14" s="130" t="s">
        <v>12374</v>
      </c>
      <c r="D14" s="130">
        <v>100</v>
      </c>
      <c r="E14" s="130" t="s">
        <v>12355</v>
      </c>
      <c r="F14" s="130">
        <v>395300.7</v>
      </c>
      <c r="G14" s="130">
        <v>419800.9</v>
      </c>
      <c r="H14" s="130" t="str">
        <f t="shared" si="0"/>
        <v>CB-000012</v>
      </c>
      <c r="I14" s="130" t="str">
        <f t="shared" si="1"/>
        <v/>
      </c>
    </row>
    <row r="15" spans="1:9" x14ac:dyDescent="0.15">
      <c r="A15" s="130">
        <v>13</v>
      </c>
      <c r="B15" s="130" t="s">
        <v>3334</v>
      </c>
      <c r="C15" s="130" t="s">
        <v>12375</v>
      </c>
      <c r="D15" s="130">
        <v>120</v>
      </c>
      <c r="E15" s="130" t="s">
        <v>12372</v>
      </c>
      <c r="F15" s="130">
        <v>450432.5</v>
      </c>
      <c r="G15" s="130">
        <v>336000</v>
      </c>
      <c r="H15" s="130" t="str">
        <f t="shared" si="0"/>
        <v>CB-000013</v>
      </c>
      <c r="I15" s="130" t="str">
        <f t="shared" si="1"/>
        <v>VG</v>
      </c>
    </row>
    <row r="16" spans="1:9" x14ac:dyDescent="0.15">
      <c r="A16" s="130">
        <v>14</v>
      </c>
      <c r="B16" s="130" t="s">
        <v>3335</v>
      </c>
      <c r="C16" s="130" t="s">
        <v>12376</v>
      </c>
      <c r="D16" s="130">
        <v>1</v>
      </c>
      <c r="E16" s="130" t="s">
        <v>12372</v>
      </c>
      <c r="F16" s="130">
        <v>2500</v>
      </c>
      <c r="G16" s="130">
        <v>2700</v>
      </c>
      <c r="H16" s="130" t="str">
        <f t="shared" si="0"/>
        <v>CB-000014</v>
      </c>
      <c r="I16" s="130" t="str">
        <f t="shared" si="1"/>
        <v/>
      </c>
    </row>
    <row r="17" spans="1:9" x14ac:dyDescent="0.15">
      <c r="A17" s="130">
        <v>15</v>
      </c>
      <c r="B17" s="130" t="s">
        <v>3336</v>
      </c>
      <c r="C17" s="130" t="s">
        <v>12377</v>
      </c>
      <c r="D17" s="130">
        <v>12</v>
      </c>
      <c r="E17" s="130" t="s">
        <v>12355</v>
      </c>
      <c r="F17" s="130">
        <v>339100</v>
      </c>
      <c r="G17" s="130">
        <v>326900</v>
      </c>
      <c r="H17" s="130" t="str">
        <f t="shared" si="0"/>
        <v>CB-000015</v>
      </c>
      <c r="I17" s="130" t="str">
        <f t="shared" si="1"/>
        <v/>
      </c>
    </row>
    <row r="18" spans="1:9" x14ac:dyDescent="0.15">
      <c r="A18" s="130">
        <v>16</v>
      </c>
      <c r="B18" s="130" t="s">
        <v>3337</v>
      </c>
      <c r="C18" s="130" t="s">
        <v>2868</v>
      </c>
      <c r="D18" s="130">
        <v>100</v>
      </c>
      <c r="E18" s="130" t="s">
        <v>12372</v>
      </c>
      <c r="F18" s="130">
        <v>1482848.66</v>
      </c>
      <c r="G18" s="130">
        <v>747122.36</v>
      </c>
      <c r="H18" s="130" t="str">
        <f t="shared" si="0"/>
        <v>CB-000016</v>
      </c>
      <c r="I18" s="130" t="str">
        <f t="shared" si="1"/>
        <v>AG</v>
      </c>
    </row>
    <row r="19" spans="1:9" x14ac:dyDescent="0.15">
      <c r="A19" s="130">
        <v>17</v>
      </c>
      <c r="B19" s="130" t="s">
        <v>3338</v>
      </c>
      <c r="C19" s="130" t="s">
        <v>12378</v>
      </c>
      <c r="H19" s="130" t="str">
        <f t="shared" si="0"/>
        <v>CB-000017</v>
      </c>
      <c r="I19" s="130" t="str">
        <f t="shared" si="1"/>
        <v/>
      </c>
    </row>
    <row r="20" spans="1:9" x14ac:dyDescent="0.15">
      <c r="A20" s="130">
        <v>18</v>
      </c>
      <c r="B20" s="130" t="s">
        <v>3339</v>
      </c>
      <c r="C20" s="130" t="s">
        <v>2080</v>
      </c>
      <c r="D20" s="130">
        <v>100</v>
      </c>
      <c r="E20" s="130" t="s">
        <v>12372</v>
      </c>
      <c r="F20" s="130">
        <v>1779424</v>
      </c>
      <c r="G20" s="130">
        <v>2005960</v>
      </c>
      <c r="H20" s="130" t="str">
        <f t="shared" si="0"/>
        <v>CB-000018</v>
      </c>
      <c r="I20" s="130" t="str">
        <f t="shared" si="1"/>
        <v/>
      </c>
    </row>
    <row r="21" spans="1:9" x14ac:dyDescent="0.15">
      <c r="A21" s="130">
        <v>19</v>
      </c>
      <c r="B21" s="130" t="s">
        <v>3340</v>
      </c>
      <c r="C21" s="130" t="s">
        <v>12379</v>
      </c>
      <c r="D21" s="130">
        <v>100</v>
      </c>
      <c r="E21" s="130" t="s">
        <v>12380</v>
      </c>
      <c r="F21" s="130">
        <v>816700</v>
      </c>
      <c r="G21" s="130">
        <v>826700</v>
      </c>
      <c r="H21" s="130" t="str">
        <f t="shared" si="0"/>
        <v>CB-000019</v>
      </c>
      <c r="I21" s="130" t="str">
        <f t="shared" si="1"/>
        <v/>
      </c>
    </row>
    <row r="22" spans="1:9" x14ac:dyDescent="0.15">
      <c r="A22" s="130">
        <v>20</v>
      </c>
      <c r="B22" s="130" t="s">
        <v>3341</v>
      </c>
      <c r="C22" s="130" t="s">
        <v>12381</v>
      </c>
      <c r="D22" s="130">
        <v>100</v>
      </c>
      <c r="E22" s="130" t="s">
        <v>12372</v>
      </c>
      <c r="F22" s="130">
        <v>1989984</v>
      </c>
      <c r="G22" s="130">
        <v>2062929</v>
      </c>
      <c r="H22" s="130" t="str">
        <f t="shared" si="0"/>
        <v>CB-000020</v>
      </c>
      <c r="I22" s="130" t="str">
        <f t="shared" si="1"/>
        <v>AG</v>
      </c>
    </row>
    <row r="23" spans="1:9" x14ac:dyDescent="0.15">
      <c r="A23" s="130">
        <v>21</v>
      </c>
      <c r="B23" s="130" t="s">
        <v>3342</v>
      </c>
      <c r="C23" s="130" t="s">
        <v>12383</v>
      </c>
      <c r="D23" s="130">
        <v>564.29999999999995</v>
      </c>
      <c r="E23" s="130" t="s">
        <v>12384</v>
      </c>
      <c r="F23" s="130">
        <v>7261100</v>
      </c>
      <c r="G23" s="130">
        <v>8262293</v>
      </c>
      <c r="H23" s="130" t="str">
        <f t="shared" si="0"/>
        <v>CB-000021</v>
      </c>
      <c r="I23" s="130" t="str">
        <f t="shared" si="1"/>
        <v/>
      </c>
    </row>
    <row r="24" spans="1:9" x14ac:dyDescent="0.15">
      <c r="A24" s="130">
        <v>22</v>
      </c>
      <c r="B24" s="130" t="s">
        <v>3343</v>
      </c>
      <c r="C24" s="130" t="s">
        <v>547</v>
      </c>
      <c r="D24" s="130">
        <v>1</v>
      </c>
      <c r="E24" s="130" t="s">
        <v>12385</v>
      </c>
      <c r="F24" s="130">
        <v>133405</v>
      </c>
      <c r="G24" s="130">
        <v>173800</v>
      </c>
      <c r="H24" s="130" t="str">
        <f t="shared" si="0"/>
        <v>CB-000022</v>
      </c>
      <c r="I24" s="130" t="str">
        <f t="shared" si="1"/>
        <v>AG</v>
      </c>
    </row>
    <row r="25" spans="1:9" x14ac:dyDescent="0.15">
      <c r="A25" s="130">
        <v>23</v>
      </c>
      <c r="B25" s="130" t="s">
        <v>3344</v>
      </c>
      <c r="C25" s="130" t="s">
        <v>12386</v>
      </c>
      <c r="D25" s="130">
        <v>1</v>
      </c>
      <c r="E25" s="130" t="s">
        <v>12361</v>
      </c>
      <c r="F25" s="130">
        <v>20198</v>
      </c>
      <c r="G25" s="130">
        <v>25670</v>
      </c>
      <c r="H25" s="130" t="str">
        <f t="shared" si="0"/>
        <v>CB-000023</v>
      </c>
      <c r="I25" s="130" t="str">
        <f t="shared" si="1"/>
        <v>AG</v>
      </c>
    </row>
    <row r="26" spans="1:9" x14ac:dyDescent="0.15">
      <c r="A26" s="130">
        <v>24</v>
      </c>
      <c r="B26" s="130" t="s">
        <v>3345</v>
      </c>
      <c r="C26" s="130" t="s">
        <v>12387</v>
      </c>
      <c r="D26" s="130">
        <v>1000</v>
      </c>
      <c r="E26" s="130" t="s">
        <v>12372</v>
      </c>
      <c r="F26" s="130">
        <v>33485000</v>
      </c>
      <c r="G26" s="130">
        <v>42040000</v>
      </c>
      <c r="H26" s="130" t="str">
        <f t="shared" si="0"/>
        <v>CB-000024</v>
      </c>
      <c r="I26" s="130" t="str">
        <f t="shared" si="1"/>
        <v>VG</v>
      </c>
    </row>
    <row r="27" spans="1:9" x14ac:dyDescent="0.15">
      <c r="A27" s="130">
        <v>25</v>
      </c>
      <c r="B27" s="130" t="s">
        <v>3346</v>
      </c>
      <c r="C27" s="130" t="s">
        <v>12388</v>
      </c>
      <c r="D27" s="130">
        <v>100</v>
      </c>
      <c r="E27" s="130" t="s">
        <v>12372</v>
      </c>
      <c r="F27" s="130">
        <v>1613100</v>
      </c>
      <c r="G27" s="130">
        <v>1072500.3</v>
      </c>
      <c r="H27" s="130" t="str">
        <f t="shared" si="0"/>
        <v>CB-000025</v>
      </c>
      <c r="I27" s="130" t="str">
        <f t="shared" si="1"/>
        <v>VG</v>
      </c>
    </row>
    <row r="28" spans="1:9" x14ac:dyDescent="0.15">
      <c r="A28" s="130">
        <v>26</v>
      </c>
      <c r="B28" s="130" t="s">
        <v>3347</v>
      </c>
      <c r="C28" s="130" t="s">
        <v>12389</v>
      </c>
      <c r="D28" s="130">
        <v>1000</v>
      </c>
      <c r="E28" s="130" t="s">
        <v>12372</v>
      </c>
      <c r="F28" s="130">
        <v>4605000</v>
      </c>
      <c r="G28" s="130">
        <v>4730000</v>
      </c>
      <c r="H28" s="130" t="str">
        <f t="shared" si="0"/>
        <v>CB-000026</v>
      </c>
      <c r="I28" s="130" t="str">
        <f t="shared" si="1"/>
        <v/>
      </c>
    </row>
    <row r="29" spans="1:9" x14ac:dyDescent="0.15">
      <c r="A29" s="130">
        <v>27</v>
      </c>
      <c r="B29" s="130" t="s">
        <v>3348</v>
      </c>
      <c r="C29" s="130" t="s">
        <v>12390</v>
      </c>
      <c r="D29" s="130">
        <v>1</v>
      </c>
      <c r="E29" s="130" t="s">
        <v>12391</v>
      </c>
      <c r="F29" s="130">
        <v>0</v>
      </c>
      <c r="G29" s="130">
        <v>0</v>
      </c>
      <c r="H29" s="130" t="str">
        <f t="shared" si="0"/>
        <v>CB-000027</v>
      </c>
      <c r="I29" s="130" t="str">
        <f t="shared" si="1"/>
        <v>AG</v>
      </c>
    </row>
    <row r="30" spans="1:9" x14ac:dyDescent="0.15">
      <c r="A30" s="130">
        <v>28</v>
      </c>
      <c r="B30" s="130" t="s">
        <v>3349</v>
      </c>
      <c r="C30" s="130" t="s">
        <v>12392</v>
      </c>
      <c r="D30" s="130">
        <v>100</v>
      </c>
      <c r="E30" s="130" t="s">
        <v>12368</v>
      </c>
      <c r="F30" s="130">
        <v>818100</v>
      </c>
      <c r="G30" s="130">
        <v>1419600</v>
      </c>
      <c r="H30" s="130" t="str">
        <f t="shared" si="0"/>
        <v>CB-000028</v>
      </c>
      <c r="I30" s="130" t="str">
        <f t="shared" si="1"/>
        <v>AG</v>
      </c>
    </row>
    <row r="31" spans="1:9" x14ac:dyDescent="0.15">
      <c r="A31" s="130">
        <v>29</v>
      </c>
      <c r="B31" s="130" t="s">
        <v>3350</v>
      </c>
      <c r="C31" s="130" t="s">
        <v>12393</v>
      </c>
      <c r="D31" s="130">
        <v>1</v>
      </c>
      <c r="E31" s="130" t="s">
        <v>12355</v>
      </c>
      <c r="F31" s="130">
        <v>71574</v>
      </c>
      <c r="G31" s="130">
        <v>73474</v>
      </c>
      <c r="H31" s="130" t="str">
        <f t="shared" si="0"/>
        <v>CB-000029</v>
      </c>
      <c r="I31" s="130" t="str">
        <f t="shared" si="1"/>
        <v/>
      </c>
    </row>
    <row r="32" spans="1:9" x14ac:dyDescent="0.15">
      <c r="A32" s="130">
        <v>30</v>
      </c>
      <c r="B32" s="130" t="s">
        <v>3351</v>
      </c>
      <c r="C32" s="130" t="s">
        <v>12394</v>
      </c>
      <c r="D32" s="130">
        <v>100</v>
      </c>
      <c r="E32" s="130" t="s">
        <v>12372</v>
      </c>
      <c r="F32" s="130">
        <v>743293</v>
      </c>
      <c r="G32" s="130">
        <v>704000</v>
      </c>
      <c r="H32" s="130" t="str">
        <f t="shared" si="0"/>
        <v>CB-000030</v>
      </c>
      <c r="I32" s="130" t="str">
        <f t="shared" si="1"/>
        <v>VG</v>
      </c>
    </row>
    <row r="33" spans="1:9" x14ac:dyDescent="0.15">
      <c r="A33" s="130">
        <v>31</v>
      </c>
      <c r="B33" s="130" t="s">
        <v>3352</v>
      </c>
      <c r="C33" s="130" t="s">
        <v>12395</v>
      </c>
      <c r="D33" s="130">
        <v>130</v>
      </c>
      <c r="E33" s="130" t="s">
        <v>12372</v>
      </c>
      <c r="F33" s="130">
        <v>80730000</v>
      </c>
      <c r="G33" s="130">
        <v>97240000</v>
      </c>
      <c r="H33" s="130" t="str">
        <f t="shared" si="0"/>
        <v>CB-000031</v>
      </c>
      <c r="I33" s="130" t="str">
        <f t="shared" si="1"/>
        <v/>
      </c>
    </row>
    <row r="34" spans="1:9" x14ac:dyDescent="0.15">
      <c r="A34" s="130">
        <v>32</v>
      </c>
      <c r="B34" s="130" t="s">
        <v>3353</v>
      </c>
      <c r="C34" s="130" t="s">
        <v>12396</v>
      </c>
      <c r="D34" s="130">
        <v>1000</v>
      </c>
      <c r="E34" s="130" t="s">
        <v>12355</v>
      </c>
      <c r="F34" s="130">
        <v>138510</v>
      </c>
      <c r="G34" s="130">
        <v>120750</v>
      </c>
      <c r="H34" s="130" t="str">
        <f t="shared" si="0"/>
        <v>CB-000032</v>
      </c>
      <c r="I34" s="130" t="str">
        <f t="shared" si="1"/>
        <v/>
      </c>
    </row>
    <row r="35" spans="1:9" x14ac:dyDescent="0.15">
      <c r="A35" s="130">
        <v>33</v>
      </c>
      <c r="B35" s="130" t="s">
        <v>3354</v>
      </c>
      <c r="C35" s="130" t="s">
        <v>12397</v>
      </c>
      <c r="H35" s="130" t="str">
        <f t="shared" si="0"/>
        <v>CB-000033</v>
      </c>
      <c r="I35" s="130" t="str">
        <f t="shared" si="1"/>
        <v/>
      </c>
    </row>
    <row r="36" spans="1:9" x14ac:dyDescent="0.15">
      <c r="A36" s="130">
        <v>34</v>
      </c>
      <c r="B36" s="130" t="s">
        <v>3355</v>
      </c>
      <c r="C36" s="130" t="s">
        <v>12398</v>
      </c>
      <c r="D36" s="130">
        <v>1500</v>
      </c>
      <c r="E36" s="130" t="s">
        <v>12361</v>
      </c>
      <c r="F36" s="130">
        <v>18428300</v>
      </c>
      <c r="G36" s="130">
        <v>20238420</v>
      </c>
      <c r="H36" s="130" t="str">
        <f t="shared" si="0"/>
        <v>CB-000034</v>
      </c>
      <c r="I36" s="130" t="str">
        <f t="shared" si="1"/>
        <v/>
      </c>
    </row>
    <row r="37" spans="1:9" x14ac:dyDescent="0.15">
      <c r="A37" s="130">
        <v>35</v>
      </c>
      <c r="B37" s="130" t="s">
        <v>3356</v>
      </c>
      <c r="H37" s="130" t="str">
        <f t="shared" si="0"/>
        <v>CB-000035</v>
      </c>
      <c r="I37" s="130" t="str">
        <f t="shared" si="1"/>
        <v/>
      </c>
    </row>
    <row r="38" spans="1:9" x14ac:dyDescent="0.15">
      <c r="A38" s="130">
        <v>36</v>
      </c>
      <c r="B38" s="130" t="s">
        <v>3357</v>
      </c>
      <c r="C38" s="130" t="s">
        <v>582</v>
      </c>
      <c r="D38" s="130">
        <v>2100</v>
      </c>
      <c r="E38" s="130" t="s">
        <v>12355</v>
      </c>
      <c r="F38" s="130">
        <v>23685500</v>
      </c>
      <c r="G38" s="130">
        <v>25200000</v>
      </c>
      <c r="H38" s="130" t="str">
        <f t="shared" si="0"/>
        <v>CB-000036</v>
      </c>
      <c r="I38" s="130" t="str">
        <f t="shared" si="1"/>
        <v/>
      </c>
    </row>
    <row r="39" spans="1:9" x14ac:dyDescent="0.15">
      <c r="A39" s="130">
        <v>37</v>
      </c>
      <c r="B39" s="130" t="s">
        <v>3358</v>
      </c>
      <c r="C39" s="130" t="s">
        <v>12399</v>
      </c>
      <c r="D39" s="130">
        <v>1000</v>
      </c>
      <c r="E39" s="130" t="s">
        <v>12361</v>
      </c>
      <c r="F39" s="130">
        <v>6452123</v>
      </c>
      <c r="G39" s="130">
        <v>8311211</v>
      </c>
      <c r="H39" s="130" t="str">
        <f t="shared" si="0"/>
        <v>CB-000037</v>
      </c>
      <c r="I39" s="130" t="str">
        <f t="shared" si="1"/>
        <v>AG</v>
      </c>
    </row>
    <row r="40" spans="1:9" x14ac:dyDescent="0.15">
      <c r="A40" s="130">
        <v>38</v>
      </c>
      <c r="B40" s="130" t="s">
        <v>3359</v>
      </c>
      <c r="C40" s="130" t="s">
        <v>12400</v>
      </c>
      <c r="D40" s="130">
        <v>100</v>
      </c>
      <c r="E40" s="130" t="s">
        <v>12372</v>
      </c>
      <c r="F40" s="130">
        <v>268919</v>
      </c>
      <c r="G40" s="130">
        <v>315000</v>
      </c>
      <c r="H40" s="130" t="str">
        <f t="shared" si="0"/>
        <v>CB-010001</v>
      </c>
      <c r="I40" s="130" t="str">
        <f t="shared" si="1"/>
        <v>VG</v>
      </c>
    </row>
    <row r="41" spans="1:9" x14ac:dyDescent="0.15">
      <c r="A41" s="130">
        <v>39</v>
      </c>
      <c r="B41" s="130" t="s">
        <v>3360</v>
      </c>
      <c r="C41" s="130" t="s">
        <v>12401</v>
      </c>
      <c r="D41" s="130">
        <v>1</v>
      </c>
      <c r="E41" s="130" t="s">
        <v>12402</v>
      </c>
      <c r="F41" s="130">
        <v>80000000</v>
      </c>
      <c r="G41" s="130">
        <v>112000000</v>
      </c>
      <c r="H41" s="130" t="str">
        <f t="shared" si="0"/>
        <v>CB-010002</v>
      </c>
      <c r="I41" s="130" t="str">
        <f t="shared" si="1"/>
        <v/>
      </c>
    </row>
    <row r="42" spans="1:9" x14ac:dyDescent="0.15">
      <c r="A42" s="130">
        <v>40</v>
      </c>
      <c r="B42" s="130" t="s">
        <v>3361</v>
      </c>
      <c r="C42" s="130" t="s">
        <v>12357</v>
      </c>
      <c r="D42" s="130">
        <v>1</v>
      </c>
      <c r="E42" s="130" t="s">
        <v>12403</v>
      </c>
      <c r="F42" s="130">
        <v>120000</v>
      </c>
      <c r="G42" s="130">
        <v>257000</v>
      </c>
      <c r="H42" s="130" t="str">
        <f t="shared" si="0"/>
        <v>CB-010003</v>
      </c>
      <c r="I42" s="130" t="str">
        <f t="shared" si="1"/>
        <v/>
      </c>
    </row>
    <row r="43" spans="1:9" x14ac:dyDescent="0.15">
      <c r="A43" s="130">
        <v>41</v>
      </c>
      <c r="B43" s="130" t="s">
        <v>3362</v>
      </c>
      <c r="C43" s="130" t="s">
        <v>12404</v>
      </c>
      <c r="D43" s="130">
        <v>1</v>
      </c>
      <c r="E43" s="130" t="s">
        <v>12405</v>
      </c>
      <c r="F43" s="130">
        <v>4200</v>
      </c>
      <c r="G43" s="130">
        <v>6000</v>
      </c>
      <c r="H43" s="130" t="str">
        <f t="shared" si="0"/>
        <v>CB-010004</v>
      </c>
      <c r="I43" s="130" t="str">
        <f t="shared" si="1"/>
        <v/>
      </c>
    </row>
    <row r="44" spans="1:9" x14ac:dyDescent="0.15">
      <c r="A44" s="130">
        <v>42</v>
      </c>
      <c r="B44" s="130" t="s">
        <v>3363</v>
      </c>
      <c r="C44" s="130" t="s">
        <v>12406</v>
      </c>
      <c r="D44" s="130">
        <v>1</v>
      </c>
      <c r="E44" s="130" t="s">
        <v>12372</v>
      </c>
      <c r="F44" s="130">
        <v>290000</v>
      </c>
      <c r="G44" s="130">
        <v>300000</v>
      </c>
      <c r="H44" s="130" t="str">
        <f t="shared" si="0"/>
        <v>CB-010005</v>
      </c>
      <c r="I44" s="130" t="str">
        <f t="shared" si="1"/>
        <v/>
      </c>
    </row>
    <row r="45" spans="1:9" x14ac:dyDescent="0.15">
      <c r="A45" s="130">
        <v>43</v>
      </c>
      <c r="B45" s="130" t="s">
        <v>3364</v>
      </c>
      <c r="C45" s="130" t="s">
        <v>12407</v>
      </c>
      <c r="D45" s="130">
        <v>1500</v>
      </c>
      <c r="E45" s="130" t="s">
        <v>12368</v>
      </c>
      <c r="F45" s="130">
        <v>22200000</v>
      </c>
      <c r="G45" s="130">
        <v>27450000</v>
      </c>
      <c r="H45" s="130" t="str">
        <f t="shared" si="0"/>
        <v>CB-010006</v>
      </c>
      <c r="I45" s="130" t="str">
        <f t="shared" si="1"/>
        <v>AG</v>
      </c>
    </row>
    <row r="46" spans="1:9" x14ac:dyDescent="0.15">
      <c r="A46" s="130">
        <v>44</v>
      </c>
      <c r="B46" s="130" t="s">
        <v>3365</v>
      </c>
      <c r="C46" s="130" t="s">
        <v>12409</v>
      </c>
      <c r="D46" s="130">
        <v>1</v>
      </c>
      <c r="E46" s="130" t="s">
        <v>12355</v>
      </c>
      <c r="F46" s="130">
        <v>126400</v>
      </c>
      <c r="G46" s="130">
        <v>261000</v>
      </c>
      <c r="H46" s="130" t="str">
        <f t="shared" si="0"/>
        <v>CB-010007</v>
      </c>
      <c r="I46" s="130" t="str">
        <f t="shared" si="1"/>
        <v/>
      </c>
    </row>
    <row r="47" spans="1:9" x14ac:dyDescent="0.15">
      <c r="A47" s="130">
        <v>45</v>
      </c>
      <c r="B47" s="130" t="s">
        <v>3366</v>
      </c>
      <c r="C47" s="130" t="s">
        <v>12411</v>
      </c>
      <c r="D47" s="130">
        <v>10</v>
      </c>
      <c r="E47" s="130" t="s">
        <v>12355</v>
      </c>
      <c r="F47" s="130">
        <v>0</v>
      </c>
      <c r="G47" s="130">
        <v>0</v>
      </c>
      <c r="H47" s="130" t="str">
        <f t="shared" si="0"/>
        <v>CB-010008</v>
      </c>
      <c r="I47" s="130" t="str">
        <f t="shared" si="1"/>
        <v/>
      </c>
    </row>
    <row r="48" spans="1:9" x14ac:dyDescent="0.15">
      <c r="A48" s="130">
        <v>46</v>
      </c>
      <c r="B48" s="130" t="s">
        <v>3367</v>
      </c>
      <c r="C48" s="130" t="s">
        <v>12412</v>
      </c>
      <c r="D48" s="130">
        <v>1</v>
      </c>
      <c r="E48" s="130" t="s">
        <v>12355</v>
      </c>
      <c r="F48" s="130">
        <v>142051</v>
      </c>
      <c r="G48" s="130">
        <v>121951</v>
      </c>
      <c r="H48" s="130" t="str">
        <f t="shared" si="0"/>
        <v>CB-010009</v>
      </c>
      <c r="I48" s="130" t="str">
        <f t="shared" si="1"/>
        <v/>
      </c>
    </row>
    <row r="49" spans="1:9" x14ac:dyDescent="0.15">
      <c r="A49" s="130">
        <v>47</v>
      </c>
      <c r="B49" s="130" t="s">
        <v>3368</v>
      </c>
      <c r="C49" s="130" t="s">
        <v>12406</v>
      </c>
      <c r="D49" s="130">
        <v>1</v>
      </c>
      <c r="E49" s="130" t="s">
        <v>12372</v>
      </c>
      <c r="F49" s="130">
        <v>5404</v>
      </c>
      <c r="G49" s="130">
        <v>5704</v>
      </c>
      <c r="H49" s="130" t="str">
        <f t="shared" si="0"/>
        <v>CB-010010</v>
      </c>
      <c r="I49" s="130" t="str">
        <f t="shared" si="1"/>
        <v/>
      </c>
    </row>
    <row r="50" spans="1:9" x14ac:dyDescent="0.15">
      <c r="A50" s="130">
        <v>48</v>
      </c>
      <c r="B50" s="130" t="s">
        <v>3369</v>
      </c>
      <c r="C50" s="130" t="s">
        <v>12413</v>
      </c>
      <c r="D50" s="130">
        <v>10000</v>
      </c>
      <c r="E50" s="130" t="s">
        <v>12361</v>
      </c>
      <c r="F50" s="130">
        <v>40200000</v>
      </c>
      <c r="G50" s="130">
        <v>48710000</v>
      </c>
      <c r="H50" s="130" t="str">
        <f t="shared" si="0"/>
        <v>CB-010011</v>
      </c>
      <c r="I50" s="130" t="str">
        <f t="shared" si="1"/>
        <v>VG</v>
      </c>
    </row>
    <row r="51" spans="1:9" x14ac:dyDescent="0.15">
      <c r="A51" s="130">
        <v>49</v>
      </c>
      <c r="B51" s="130" t="s">
        <v>3370</v>
      </c>
      <c r="C51" s="130" t="s">
        <v>12414</v>
      </c>
      <c r="D51" s="130">
        <v>10</v>
      </c>
      <c r="E51" s="130" t="s">
        <v>12368</v>
      </c>
      <c r="F51" s="130">
        <v>11140</v>
      </c>
      <c r="G51" s="130">
        <v>52050</v>
      </c>
      <c r="H51" s="130" t="str">
        <f t="shared" si="0"/>
        <v>CB-010012</v>
      </c>
      <c r="I51" s="130" t="str">
        <f t="shared" si="1"/>
        <v/>
      </c>
    </row>
    <row r="52" spans="1:9" x14ac:dyDescent="0.15">
      <c r="A52" s="130">
        <v>50</v>
      </c>
      <c r="B52" s="130" t="s">
        <v>3371</v>
      </c>
      <c r="C52" s="130" t="s">
        <v>12415</v>
      </c>
      <c r="D52" s="130">
        <v>1</v>
      </c>
      <c r="E52" s="130" t="s">
        <v>12372</v>
      </c>
      <c r="F52" s="130">
        <v>4300</v>
      </c>
      <c r="G52" s="130">
        <v>2500</v>
      </c>
      <c r="H52" s="130" t="str">
        <f t="shared" si="0"/>
        <v>CB-010013</v>
      </c>
      <c r="I52" s="130" t="str">
        <f t="shared" si="1"/>
        <v>AG</v>
      </c>
    </row>
    <row r="53" spans="1:9" x14ac:dyDescent="0.15">
      <c r="A53" s="130">
        <v>51</v>
      </c>
      <c r="B53" s="130" t="s">
        <v>3372</v>
      </c>
      <c r="C53" s="130" t="s">
        <v>12416</v>
      </c>
      <c r="D53" s="130">
        <v>1</v>
      </c>
      <c r="E53" s="130" t="s">
        <v>12372</v>
      </c>
      <c r="F53" s="130">
        <v>33500</v>
      </c>
      <c r="G53" s="130">
        <v>38000</v>
      </c>
      <c r="H53" s="130" t="str">
        <f t="shared" si="0"/>
        <v>CB-010014</v>
      </c>
      <c r="I53" s="130" t="str">
        <f t="shared" si="1"/>
        <v/>
      </c>
    </row>
    <row r="54" spans="1:9" x14ac:dyDescent="0.15">
      <c r="A54" s="130">
        <v>52</v>
      </c>
      <c r="B54" s="130" t="s">
        <v>3373</v>
      </c>
      <c r="C54" s="130" t="s">
        <v>12417</v>
      </c>
      <c r="D54" s="130">
        <v>100</v>
      </c>
      <c r="E54" s="130" t="s">
        <v>12355</v>
      </c>
      <c r="F54" s="130">
        <v>1117564</v>
      </c>
      <c r="G54" s="130">
        <v>1723492</v>
      </c>
      <c r="H54" s="130" t="str">
        <f t="shared" si="0"/>
        <v>CB-010015</v>
      </c>
      <c r="I54" s="130" t="str">
        <f t="shared" si="1"/>
        <v>VG</v>
      </c>
    </row>
    <row r="55" spans="1:9" x14ac:dyDescent="0.15">
      <c r="A55" s="130">
        <v>53</v>
      </c>
      <c r="B55" s="130" t="s">
        <v>3374</v>
      </c>
      <c r="C55" s="130" t="s">
        <v>12418</v>
      </c>
      <c r="H55" s="130" t="str">
        <f t="shared" si="0"/>
        <v>CB-010016</v>
      </c>
      <c r="I55" s="130" t="str">
        <f t="shared" si="1"/>
        <v/>
      </c>
    </row>
    <row r="56" spans="1:9" x14ac:dyDescent="0.15">
      <c r="A56" s="130">
        <v>54</v>
      </c>
      <c r="B56" s="130" t="s">
        <v>3375</v>
      </c>
      <c r="C56" s="130" t="s">
        <v>12419</v>
      </c>
      <c r="D56" s="130">
        <v>10</v>
      </c>
      <c r="E56" s="130" t="s">
        <v>12355</v>
      </c>
      <c r="F56" s="130">
        <v>231194.04</v>
      </c>
      <c r="G56" s="130">
        <v>305285.96000000002</v>
      </c>
      <c r="H56" s="130" t="str">
        <f t="shared" si="0"/>
        <v>CB-010017</v>
      </c>
      <c r="I56" s="130" t="str">
        <f t="shared" si="1"/>
        <v/>
      </c>
    </row>
    <row r="57" spans="1:9" x14ac:dyDescent="0.15">
      <c r="A57" s="130">
        <v>55</v>
      </c>
      <c r="B57" s="130" t="s">
        <v>3376</v>
      </c>
      <c r="C57" s="130" t="s">
        <v>12420</v>
      </c>
      <c r="D57" s="130">
        <v>100</v>
      </c>
      <c r="E57" s="130" t="s">
        <v>12421</v>
      </c>
      <c r="F57" s="130">
        <v>50000000</v>
      </c>
      <c r="G57" s="130">
        <v>51000000</v>
      </c>
      <c r="H57" s="130" t="str">
        <f t="shared" si="0"/>
        <v>CB-010018</v>
      </c>
      <c r="I57" s="130" t="str">
        <f t="shared" si="1"/>
        <v>VG</v>
      </c>
    </row>
    <row r="58" spans="1:9" x14ac:dyDescent="0.15">
      <c r="A58" s="130">
        <v>56</v>
      </c>
      <c r="B58" s="130" t="s">
        <v>3377</v>
      </c>
      <c r="C58" s="130" t="s">
        <v>12422</v>
      </c>
      <c r="D58" s="130">
        <v>1</v>
      </c>
      <c r="E58" s="130" t="s">
        <v>12403</v>
      </c>
      <c r="F58" s="130">
        <v>1450</v>
      </c>
      <c r="G58" s="130">
        <v>2123</v>
      </c>
      <c r="H58" s="130" t="str">
        <f t="shared" si="0"/>
        <v>CB-010019</v>
      </c>
      <c r="I58" s="130" t="str">
        <f t="shared" si="1"/>
        <v>VG</v>
      </c>
    </row>
    <row r="59" spans="1:9" x14ac:dyDescent="0.15">
      <c r="A59" s="130">
        <v>57</v>
      </c>
      <c r="B59" s="130" t="s">
        <v>3378</v>
      </c>
      <c r="C59" s="130" t="s">
        <v>12423</v>
      </c>
      <c r="D59" s="130">
        <v>100</v>
      </c>
      <c r="E59" s="130" t="s">
        <v>12372</v>
      </c>
      <c r="F59" s="130">
        <v>360000</v>
      </c>
      <c r="G59" s="130">
        <v>330000</v>
      </c>
      <c r="H59" s="130" t="str">
        <f t="shared" si="0"/>
        <v>CB-010020</v>
      </c>
      <c r="I59" s="130" t="str">
        <f t="shared" si="1"/>
        <v/>
      </c>
    </row>
    <row r="60" spans="1:9" x14ac:dyDescent="0.15">
      <c r="A60" s="130">
        <v>58</v>
      </c>
      <c r="B60" s="130" t="s">
        <v>3379</v>
      </c>
      <c r="C60" s="130" t="s">
        <v>12424</v>
      </c>
      <c r="D60" s="130">
        <v>3000</v>
      </c>
      <c r="E60" s="130" t="s">
        <v>12372</v>
      </c>
      <c r="F60" s="130">
        <v>16980000</v>
      </c>
      <c r="G60" s="130">
        <v>24165000</v>
      </c>
      <c r="H60" s="130" t="str">
        <f t="shared" si="0"/>
        <v>CB-010021</v>
      </c>
      <c r="I60" s="130" t="str">
        <f t="shared" si="1"/>
        <v>AG</v>
      </c>
    </row>
    <row r="61" spans="1:9" x14ac:dyDescent="0.15">
      <c r="A61" s="130">
        <v>59</v>
      </c>
      <c r="B61" s="130" t="s">
        <v>3380</v>
      </c>
      <c r="C61" s="130" t="s">
        <v>12425</v>
      </c>
      <c r="D61" s="130">
        <v>3000</v>
      </c>
      <c r="E61" s="130" t="s">
        <v>12372</v>
      </c>
      <c r="F61" s="130">
        <v>41430000</v>
      </c>
      <c r="G61" s="130">
        <v>64170000</v>
      </c>
      <c r="H61" s="130" t="str">
        <f t="shared" si="0"/>
        <v>CB-010022</v>
      </c>
      <c r="I61" s="130" t="str">
        <f t="shared" si="1"/>
        <v>AG</v>
      </c>
    </row>
    <row r="62" spans="1:9" x14ac:dyDescent="0.15">
      <c r="A62" s="130">
        <v>60</v>
      </c>
      <c r="B62" s="130" t="s">
        <v>3381</v>
      </c>
      <c r="C62" s="130" t="s">
        <v>12426</v>
      </c>
      <c r="D62" s="130">
        <v>100</v>
      </c>
      <c r="E62" s="130" t="s">
        <v>12372</v>
      </c>
      <c r="F62" s="130">
        <v>330000</v>
      </c>
      <c r="G62" s="130">
        <v>330000</v>
      </c>
      <c r="H62" s="130" t="str">
        <f t="shared" si="0"/>
        <v>CB-010023</v>
      </c>
      <c r="I62" s="130" t="str">
        <f t="shared" si="1"/>
        <v/>
      </c>
    </row>
    <row r="63" spans="1:9" x14ac:dyDescent="0.15">
      <c r="A63" s="130">
        <v>61</v>
      </c>
      <c r="B63" s="130" t="s">
        <v>3382</v>
      </c>
      <c r="C63" s="130" t="s">
        <v>12427</v>
      </c>
      <c r="D63" s="130">
        <v>0</v>
      </c>
      <c r="F63" s="130">
        <v>0</v>
      </c>
      <c r="G63" s="130">
        <v>0</v>
      </c>
      <c r="H63" s="130" t="str">
        <f t="shared" si="0"/>
        <v>CB-010024</v>
      </c>
      <c r="I63" s="130" t="str">
        <f t="shared" si="1"/>
        <v/>
      </c>
    </row>
    <row r="64" spans="1:9" x14ac:dyDescent="0.15">
      <c r="A64" s="130">
        <v>62</v>
      </c>
      <c r="B64" s="130" t="s">
        <v>3383</v>
      </c>
      <c r="H64" s="130" t="str">
        <f t="shared" si="0"/>
        <v>CB-010025</v>
      </c>
      <c r="I64" s="130" t="str">
        <f t="shared" si="1"/>
        <v/>
      </c>
    </row>
    <row r="65" spans="1:9" x14ac:dyDescent="0.15">
      <c r="A65" s="130">
        <v>63</v>
      </c>
      <c r="B65" s="130" t="s">
        <v>3384</v>
      </c>
      <c r="C65" s="130" t="s">
        <v>387</v>
      </c>
      <c r="D65" s="130">
        <v>100</v>
      </c>
      <c r="E65" s="130" t="s">
        <v>12372</v>
      </c>
      <c r="F65" s="130">
        <v>214679</v>
      </c>
      <c r="G65" s="130">
        <v>307000</v>
      </c>
      <c r="H65" s="130" t="str">
        <f t="shared" si="0"/>
        <v>CB-010026</v>
      </c>
      <c r="I65" s="130" t="str">
        <f t="shared" si="1"/>
        <v/>
      </c>
    </row>
    <row r="66" spans="1:9" x14ac:dyDescent="0.15">
      <c r="A66" s="130">
        <v>64</v>
      </c>
      <c r="B66" s="130" t="s">
        <v>3385</v>
      </c>
      <c r="C66" s="130" t="s">
        <v>12428</v>
      </c>
      <c r="D66" s="130">
        <v>850</v>
      </c>
      <c r="E66" s="130" t="s">
        <v>12361</v>
      </c>
      <c r="F66" s="130">
        <v>45558916.700000003</v>
      </c>
      <c r="G66" s="130">
        <v>55022188.700000003</v>
      </c>
      <c r="H66" s="130" t="str">
        <f t="shared" si="0"/>
        <v>CB-010027</v>
      </c>
      <c r="I66" s="130" t="str">
        <f t="shared" si="1"/>
        <v/>
      </c>
    </row>
    <row r="67" spans="1:9" x14ac:dyDescent="0.15">
      <c r="A67" s="130">
        <v>65</v>
      </c>
      <c r="B67" s="130" t="s">
        <v>3386</v>
      </c>
      <c r="C67" s="130" t="s">
        <v>12429</v>
      </c>
      <c r="D67" s="130">
        <v>190</v>
      </c>
      <c r="E67" s="130" t="s">
        <v>12361</v>
      </c>
      <c r="F67" s="130">
        <v>15050000</v>
      </c>
      <c r="G67" s="130">
        <v>14050000</v>
      </c>
      <c r="H67" s="130" t="str">
        <f t="shared" si="0"/>
        <v>CB-010028</v>
      </c>
      <c r="I67" s="130" t="str">
        <f t="shared" si="1"/>
        <v>AG</v>
      </c>
    </row>
    <row r="68" spans="1:9" x14ac:dyDescent="0.15">
      <c r="A68" s="130">
        <v>66</v>
      </c>
      <c r="B68" s="130" t="s">
        <v>3387</v>
      </c>
      <c r="C68" s="130" t="s">
        <v>12430</v>
      </c>
      <c r="D68" s="130">
        <v>1</v>
      </c>
      <c r="E68" s="130" t="s">
        <v>12368</v>
      </c>
      <c r="F68" s="130">
        <v>19500</v>
      </c>
      <c r="G68" s="130">
        <v>30000</v>
      </c>
      <c r="H68" s="130" t="str">
        <f t="shared" ref="H68:H131" si="2">LEFT(B68,FIND("-",B68)+6)</f>
        <v>CB-010029</v>
      </c>
      <c r="I68" s="130" t="str">
        <f t="shared" ref="I68:I131" si="3">RIGHT(B68,LEN(B68)-FIND("-",B68)-7)</f>
        <v/>
      </c>
    </row>
    <row r="69" spans="1:9" x14ac:dyDescent="0.15">
      <c r="A69" s="130">
        <v>67</v>
      </c>
      <c r="B69" s="130" t="s">
        <v>3388</v>
      </c>
      <c r="C69" s="130" t="s">
        <v>12431</v>
      </c>
      <c r="D69" s="130">
        <v>1500</v>
      </c>
      <c r="E69" s="130" t="s">
        <v>12432</v>
      </c>
      <c r="F69" s="130">
        <v>8000000</v>
      </c>
      <c r="G69" s="130">
        <v>15000000</v>
      </c>
      <c r="H69" s="130" t="str">
        <f t="shared" si="2"/>
        <v>CB-010030</v>
      </c>
      <c r="I69" s="130" t="str">
        <f t="shared" si="3"/>
        <v/>
      </c>
    </row>
    <row r="70" spans="1:9" x14ac:dyDescent="0.15">
      <c r="A70" s="130">
        <v>68</v>
      </c>
      <c r="B70" s="130" t="s">
        <v>3389</v>
      </c>
      <c r="C70" s="130" t="s">
        <v>12433</v>
      </c>
      <c r="D70" s="130">
        <v>1</v>
      </c>
      <c r="E70" s="130" t="s">
        <v>12434</v>
      </c>
      <c r="F70" s="130">
        <v>1690</v>
      </c>
      <c r="G70" s="130">
        <v>1630</v>
      </c>
      <c r="H70" s="130" t="str">
        <f t="shared" si="2"/>
        <v>CB-010031</v>
      </c>
      <c r="I70" s="130" t="str">
        <f t="shared" si="3"/>
        <v>AG</v>
      </c>
    </row>
    <row r="71" spans="1:9" x14ac:dyDescent="0.15">
      <c r="A71" s="130">
        <v>69</v>
      </c>
      <c r="B71" s="130" t="s">
        <v>3390</v>
      </c>
      <c r="C71" s="130" t="s">
        <v>12435</v>
      </c>
      <c r="D71" s="130">
        <v>1000</v>
      </c>
      <c r="E71" s="130" t="s">
        <v>12372</v>
      </c>
      <c r="F71" s="130">
        <v>7209000</v>
      </c>
      <c r="G71" s="130">
        <v>7132000</v>
      </c>
      <c r="H71" s="130" t="str">
        <f t="shared" si="2"/>
        <v>CB-010032</v>
      </c>
      <c r="I71" s="130" t="str">
        <f t="shared" si="3"/>
        <v>AG</v>
      </c>
    </row>
    <row r="72" spans="1:9" x14ac:dyDescent="0.15">
      <c r="A72" s="130">
        <v>70</v>
      </c>
      <c r="B72" s="130" t="s">
        <v>3391</v>
      </c>
      <c r="C72" s="130" t="s">
        <v>12436</v>
      </c>
      <c r="D72" s="130">
        <v>800</v>
      </c>
      <c r="E72" s="130" t="s">
        <v>12355</v>
      </c>
      <c r="F72" s="130">
        <v>8113216.6600000001</v>
      </c>
      <c r="G72" s="130">
        <v>10971779.6</v>
      </c>
      <c r="H72" s="130" t="str">
        <f t="shared" si="2"/>
        <v>CB-010033</v>
      </c>
      <c r="I72" s="130" t="str">
        <f t="shared" si="3"/>
        <v/>
      </c>
    </row>
    <row r="73" spans="1:9" x14ac:dyDescent="0.15">
      <c r="A73" s="130">
        <v>71</v>
      </c>
      <c r="B73" s="130" t="s">
        <v>3392</v>
      </c>
      <c r="C73" s="130" t="s">
        <v>12437</v>
      </c>
      <c r="D73" s="130">
        <v>1</v>
      </c>
      <c r="E73" s="130" t="s">
        <v>12372</v>
      </c>
      <c r="F73" s="130">
        <v>11655</v>
      </c>
      <c r="G73" s="130">
        <v>11655</v>
      </c>
      <c r="H73" s="130" t="str">
        <f t="shared" si="2"/>
        <v>CB-010034</v>
      </c>
      <c r="I73" s="130" t="str">
        <f t="shared" si="3"/>
        <v/>
      </c>
    </row>
    <row r="74" spans="1:9" x14ac:dyDescent="0.15">
      <c r="A74" s="130">
        <v>72</v>
      </c>
      <c r="B74" s="130" t="s">
        <v>3393</v>
      </c>
      <c r="C74" s="130" t="s">
        <v>12438</v>
      </c>
      <c r="D74" s="130">
        <v>100</v>
      </c>
      <c r="E74" s="130" t="s">
        <v>12355</v>
      </c>
      <c r="F74" s="130">
        <v>605700</v>
      </c>
      <c r="G74" s="130">
        <v>0</v>
      </c>
      <c r="H74" s="130" t="str">
        <f t="shared" si="2"/>
        <v>CB-010035</v>
      </c>
      <c r="I74" s="130" t="str">
        <f t="shared" si="3"/>
        <v/>
      </c>
    </row>
    <row r="75" spans="1:9" x14ac:dyDescent="0.15">
      <c r="A75" s="130">
        <v>73</v>
      </c>
      <c r="B75" s="130" t="s">
        <v>3394</v>
      </c>
      <c r="C75" s="130" t="s">
        <v>12439</v>
      </c>
      <c r="D75" s="130">
        <v>600</v>
      </c>
      <c r="E75" s="130" t="s">
        <v>12372</v>
      </c>
      <c r="F75" s="130">
        <v>3267000</v>
      </c>
      <c r="G75" s="130">
        <v>4170000</v>
      </c>
      <c r="H75" s="130" t="str">
        <f t="shared" si="2"/>
        <v>CB-010036</v>
      </c>
      <c r="I75" s="130" t="str">
        <f t="shared" si="3"/>
        <v/>
      </c>
    </row>
    <row r="76" spans="1:9" x14ac:dyDescent="0.15">
      <c r="A76" s="130">
        <v>74</v>
      </c>
      <c r="B76" s="130" t="s">
        <v>3395</v>
      </c>
      <c r="C76" s="130" t="s">
        <v>12440</v>
      </c>
      <c r="D76" s="130">
        <v>1</v>
      </c>
      <c r="E76" s="130" t="s">
        <v>12402</v>
      </c>
      <c r="F76" s="130">
        <v>0</v>
      </c>
      <c r="G76" s="130">
        <v>0</v>
      </c>
      <c r="H76" s="130" t="str">
        <f t="shared" si="2"/>
        <v>CB-010037</v>
      </c>
      <c r="I76" s="130" t="str">
        <f t="shared" si="3"/>
        <v/>
      </c>
    </row>
    <row r="77" spans="1:9" x14ac:dyDescent="0.15">
      <c r="A77" s="130">
        <v>75</v>
      </c>
      <c r="B77" s="130" t="s">
        <v>3396</v>
      </c>
      <c r="C77" s="130" t="s">
        <v>12441</v>
      </c>
      <c r="D77" s="130">
        <v>500</v>
      </c>
      <c r="E77" s="130" t="s">
        <v>12361</v>
      </c>
      <c r="F77" s="130">
        <v>450000</v>
      </c>
      <c r="G77" s="130">
        <v>840000</v>
      </c>
      <c r="H77" s="130" t="str">
        <f t="shared" si="2"/>
        <v>CB-010038</v>
      </c>
      <c r="I77" s="130" t="str">
        <f t="shared" si="3"/>
        <v/>
      </c>
    </row>
    <row r="78" spans="1:9" x14ac:dyDescent="0.15">
      <c r="A78" s="130">
        <v>76</v>
      </c>
      <c r="B78" s="130" t="s">
        <v>3397</v>
      </c>
      <c r="C78" s="130" t="s">
        <v>12442</v>
      </c>
      <c r="D78" s="130">
        <v>1000</v>
      </c>
      <c r="E78" s="130" t="s">
        <v>12372</v>
      </c>
      <c r="F78" s="130">
        <v>1902498.6</v>
      </c>
      <c r="G78" s="130">
        <v>2437572</v>
      </c>
      <c r="H78" s="130" t="str">
        <f t="shared" si="2"/>
        <v>CB-010039</v>
      </c>
      <c r="I78" s="130" t="str">
        <f t="shared" si="3"/>
        <v>VG</v>
      </c>
    </row>
    <row r="79" spans="1:9" x14ac:dyDescent="0.15">
      <c r="A79" s="130">
        <v>77</v>
      </c>
      <c r="B79" s="130" t="s">
        <v>3398</v>
      </c>
      <c r="C79" s="130" t="s">
        <v>12443</v>
      </c>
      <c r="D79" s="130">
        <v>1</v>
      </c>
      <c r="E79" s="130" t="s">
        <v>12372</v>
      </c>
      <c r="F79" s="130">
        <v>41000</v>
      </c>
      <c r="G79" s="130">
        <v>41000</v>
      </c>
      <c r="H79" s="130" t="str">
        <f t="shared" si="2"/>
        <v>CB-010040</v>
      </c>
      <c r="I79" s="130" t="str">
        <f t="shared" si="3"/>
        <v/>
      </c>
    </row>
    <row r="80" spans="1:9" x14ac:dyDescent="0.15">
      <c r="A80" s="130">
        <v>78</v>
      </c>
      <c r="B80" s="130" t="s">
        <v>3399</v>
      </c>
      <c r="C80" s="130" t="s">
        <v>1668</v>
      </c>
      <c r="D80" s="130">
        <v>1000</v>
      </c>
      <c r="E80" s="130" t="s">
        <v>12372</v>
      </c>
      <c r="F80" s="130">
        <v>5035000</v>
      </c>
      <c r="G80" s="130">
        <v>3100000</v>
      </c>
      <c r="H80" s="130" t="str">
        <f t="shared" si="2"/>
        <v>CB-010041</v>
      </c>
      <c r="I80" s="130" t="str">
        <f t="shared" si="3"/>
        <v>VG</v>
      </c>
    </row>
    <row r="81" spans="1:9" x14ac:dyDescent="0.15">
      <c r="A81" s="130">
        <v>79</v>
      </c>
      <c r="B81" s="130" t="s">
        <v>3400</v>
      </c>
      <c r="C81" s="130" t="s">
        <v>12444</v>
      </c>
      <c r="D81" s="130">
        <v>400</v>
      </c>
      <c r="E81" s="130" t="s">
        <v>12372</v>
      </c>
      <c r="F81" s="130">
        <v>233</v>
      </c>
      <c r="G81" s="130">
        <v>433</v>
      </c>
      <c r="H81" s="130" t="str">
        <f t="shared" si="2"/>
        <v>CB-010042</v>
      </c>
      <c r="I81" s="130" t="str">
        <f t="shared" si="3"/>
        <v/>
      </c>
    </row>
    <row r="82" spans="1:9" x14ac:dyDescent="0.15">
      <c r="A82" s="130">
        <v>80</v>
      </c>
      <c r="B82" s="130" t="s">
        <v>3401</v>
      </c>
      <c r="C82" s="130" t="s">
        <v>12445</v>
      </c>
      <c r="D82" s="130">
        <v>1</v>
      </c>
      <c r="E82" s="130" t="s">
        <v>12446</v>
      </c>
      <c r="F82" s="130">
        <v>4780000</v>
      </c>
      <c r="G82" s="130">
        <v>8500000</v>
      </c>
      <c r="H82" s="130" t="str">
        <f t="shared" si="2"/>
        <v>CB-010043</v>
      </c>
      <c r="I82" s="130" t="str">
        <f t="shared" si="3"/>
        <v/>
      </c>
    </row>
    <row r="83" spans="1:9" x14ac:dyDescent="0.15">
      <c r="A83" s="130">
        <v>81</v>
      </c>
      <c r="B83" s="130" t="s">
        <v>3402</v>
      </c>
      <c r="C83" s="130" t="s">
        <v>12447</v>
      </c>
      <c r="D83" s="130">
        <v>3000</v>
      </c>
      <c r="E83" s="130" t="s">
        <v>12372</v>
      </c>
      <c r="F83" s="130">
        <v>267000000</v>
      </c>
      <c r="G83" s="130">
        <v>288000000</v>
      </c>
      <c r="H83" s="130" t="str">
        <f t="shared" si="2"/>
        <v>CB-010044</v>
      </c>
      <c r="I83" s="130" t="str">
        <f t="shared" si="3"/>
        <v/>
      </c>
    </row>
    <row r="84" spans="1:9" x14ac:dyDescent="0.15">
      <c r="A84" s="130">
        <v>82</v>
      </c>
      <c r="B84" s="130" t="s">
        <v>3403</v>
      </c>
      <c r="C84" s="130" t="s">
        <v>12448</v>
      </c>
      <c r="D84" s="130">
        <v>1</v>
      </c>
      <c r="E84" s="130" t="s">
        <v>12434</v>
      </c>
      <c r="F84" s="130">
        <v>11700</v>
      </c>
      <c r="G84" s="130">
        <v>13000</v>
      </c>
      <c r="H84" s="130" t="str">
        <f t="shared" si="2"/>
        <v>CB-010045</v>
      </c>
      <c r="I84" s="130" t="str">
        <f t="shared" si="3"/>
        <v/>
      </c>
    </row>
    <row r="85" spans="1:9" x14ac:dyDescent="0.15">
      <c r="A85" s="130">
        <v>83</v>
      </c>
      <c r="B85" s="130" t="s">
        <v>3404</v>
      </c>
      <c r="C85" s="130" t="s">
        <v>12449</v>
      </c>
      <c r="D85" s="130">
        <v>1000</v>
      </c>
      <c r="E85" s="130" t="s">
        <v>12372</v>
      </c>
      <c r="F85" s="130">
        <v>1820000</v>
      </c>
      <c r="G85" s="130">
        <v>1820000</v>
      </c>
      <c r="H85" s="130" t="str">
        <f t="shared" si="2"/>
        <v>CB-010046</v>
      </c>
      <c r="I85" s="130" t="str">
        <f t="shared" si="3"/>
        <v>VG</v>
      </c>
    </row>
    <row r="86" spans="1:9" x14ac:dyDescent="0.15">
      <c r="A86" s="130">
        <v>84</v>
      </c>
      <c r="B86" s="130" t="s">
        <v>3405</v>
      </c>
      <c r="C86" s="130" t="s">
        <v>12450</v>
      </c>
      <c r="D86" s="130">
        <v>200</v>
      </c>
      <c r="E86" s="130" t="s">
        <v>12372</v>
      </c>
      <c r="F86" s="130">
        <v>4713000</v>
      </c>
      <c r="G86" s="130">
        <v>3723000</v>
      </c>
      <c r="H86" s="130" t="str">
        <f t="shared" si="2"/>
        <v>CB-010047</v>
      </c>
      <c r="I86" s="130" t="str">
        <f t="shared" si="3"/>
        <v/>
      </c>
    </row>
    <row r="87" spans="1:9" x14ac:dyDescent="0.15">
      <c r="A87" s="130">
        <v>85</v>
      </c>
      <c r="B87" s="130" t="s">
        <v>3406</v>
      </c>
      <c r="C87" s="130" t="s">
        <v>12451</v>
      </c>
      <c r="D87" s="130">
        <v>100</v>
      </c>
      <c r="E87" s="130" t="s">
        <v>12355</v>
      </c>
      <c r="F87" s="130">
        <v>15340291</v>
      </c>
      <c r="G87" s="130">
        <v>15027920.6</v>
      </c>
      <c r="H87" s="130" t="str">
        <f t="shared" si="2"/>
        <v>CB-010048</v>
      </c>
      <c r="I87" s="130" t="str">
        <f t="shared" si="3"/>
        <v>VG</v>
      </c>
    </row>
    <row r="88" spans="1:9" x14ac:dyDescent="0.15">
      <c r="A88" s="130">
        <v>86</v>
      </c>
      <c r="B88" s="130" t="s">
        <v>3407</v>
      </c>
      <c r="C88" s="130" t="s">
        <v>2204</v>
      </c>
      <c r="D88" s="130">
        <v>200</v>
      </c>
      <c r="E88" s="130" t="s">
        <v>12368</v>
      </c>
      <c r="F88" s="130">
        <v>2700000</v>
      </c>
      <c r="G88" s="130">
        <v>1640000</v>
      </c>
      <c r="H88" s="130" t="str">
        <f t="shared" si="2"/>
        <v>CB-010049</v>
      </c>
      <c r="I88" s="130" t="str">
        <f t="shared" si="3"/>
        <v/>
      </c>
    </row>
    <row r="89" spans="1:9" x14ac:dyDescent="0.15">
      <c r="A89" s="130">
        <v>87</v>
      </c>
      <c r="B89" s="130" t="s">
        <v>3408</v>
      </c>
      <c r="C89" s="130" t="s">
        <v>12452</v>
      </c>
      <c r="D89" s="130">
        <v>1</v>
      </c>
      <c r="E89" s="130" t="s">
        <v>12372</v>
      </c>
      <c r="F89" s="130">
        <v>5550</v>
      </c>
      <c r="G89" s="130">
        <v>5690</v>
      </c>
      <c r="H89" s="130" t="str">
        <f t="shared" si="2"/>
        <v>CB-010050</v>
      </c>
      <c r="I89" s="130" t="str">
        <f t="shared" si="3"/>
        <v/>
      </c>
    </row>
    <row r="90" spans="1:9" x14ac:dyDescent="0.15">
      <c r="A90" s="130">
        <v>88</v>
      </c>
      <c r="B90" s="130" t="s">
        <v>3409</v>
      </c>
      <c r="C90" s="130" t="s">
        <v>12453</v>
      </c>
      <c r="D90" s="130">
        <v>100</v>
      </c>
      <c r="E90" s="130" t="s">
        <v>12372</v>
      </c>
      <c r="F90" s="130">
        <v>2972520</v>
      </c>
      <c r="G90" s="130">
        <v>1826337</v>
      </c>
      <c r="H90" s="130" t="str">
        <f t="shared" si="2"/>
        <v>CB-010051</v>
      </c>
      <c r="I90" s="130" t="str">
        <f t="shared" si="3"/>
        <v/>
      </c>
    </row>
    <row r="91" spans="1:9" x14ac:dyDescent="0.15">
      <c r="A91" s="130">
        <v>89</v>
      </c>
      <c r="B91" s="130" t="s">
        <v>3410</v>
      </c>
      <c r="C91" s="130" t="s">
        <v>12455</v>
      </c>
      <c r="D91" s="130">
        <v>100</v>
      </c>
      <c r="E91" s="130" t="s">
        <v>12355</v>
      </c>
      <c r="F91" s="130">
        <v>1476800</v>
      </c>
      <c r="G91" s="130">
        <v>1465100</v>
      </c>
      <c r="H91" s="130" t="str">
        <f t="shared" si="2"/>
        <v>CB-010052</v>
      </c>
      <c r="I91" s="130" t="str">
        <f t="shared" si="3"/>
        <v/>
      </c>
    </row>
    <row r="92" spans="1:9" x14ac:dyDescent="0.15">
      <c r="A92" s="130">
        <v>90</v>
      </c>
      <c r="B92" s="130" t="s">
        <v>3411</v>
      </c>
      <c r="C92" s="130" t="s">
        <v>12456</v>
      </c>
      <c r="D92" s="130">
        <v>1</v>
      </c>
      <c r="E92" s="130" t="s">
        <v>12457</v>
      </c>
      <c r="F92" s="130">
        <v>11080800.060000001</v>
      </c>
      <c r="G92" s="130">
        <v>14355873.199999999</v>
      </c>
      <c r="H92" s="130" t="str">
        <f t="shared" si="2"/>
        <v>CB-010053</v>
      </c>
      <c r="I92" s="130" t="str">
        <f t="shared" si="3"/>
        <v/>
      </c>
    </row>
    <row r="93" spans="1:9" x14ac:dyDescent="0.15">
      <c r="A93" s="130">
        <v>91</v>
      </c>
      <c r="B93" s="130" t="s">
        <v>3412</v>
      </c>
      <c r="C93" s="130" t="s">
        <v>12458</v>
      </c>
      <c r="D93" s="130">
        <v>100</v>
      </c>
      <c r="E93" s="130" t="s">
        <v>12355</v>
      </c>
      <c r="F93" s="130">
        <v>4086704</v>
      </c>
      <c r="G93" s="130">
        <v>5371073</v>
      </c>
      <c r="H93" s="130" t="str">
        <f t="shared" si="2"/>
        <v>CB-020001</v>
      </c>
      <c r="I93" s="130" t="str">
        <f t="shared" si="3"/>
        <v>AG</v>
      </c>
    </row>
    <row r="94" spans="1:9" x14ac:dyDescent="0.15">
      <c r="A94" s="130">
        <v>92</v>
      </c>
      <c r="B94" s="130" t="s">
        <v>3413</v>
      </c>
      <c r="H94" s="130" t="str">
        <f t="shared" si="2"/>
        <v>CB-020002</v>
      </c>
      <c r="I94" s="130" t="str">
        <f t="shared" si="3"/>
        <v/>
      </c>
    </row>
    <row r="95" spans="1:9" x14ac:dyDescent="0.15">
      <c r="A95" s="130">
        <v>93</v>
      </c>
      <c r="B95" s="130" t="s">
        <v>3414</v>
      </c>
      <c r="C95" s="130" t="s">
        <v>12459</v>
      </c>
      <c r="D95" s="130">
        <v>100</v>
      </c>
      <c r="E95" s="130" t="s">
        <v>12355</v>
      </c>
      <c r="F95" s="130">
        <v>6549500</v>
      </c>
      <c r="G95" s="130">
        <v>6728300</v>
      </c>
      <c r="H95" s="130" t="str">
        <f t="shared" si="2"/>
        <v>CB-020003</v>
      </c>
      <c r="I95" s="130" t="str">
        <f t="shared" si="3"/>
        <v/>
      </c>
    </row>
    <row r="96" spans="1:9" x14ac:dyDescent="0.15">
      <c r="A96" s="130">
        <v>94</v>
      </c>
      <c r="B96" s="130" t="s">
        <v>3415</v>
      </c>
      <c r="C96" s="130" t="s">
        <v>12460</v>
      </c>
      <c r="D96" s="130">
        <v>50</v>
      </c>
      <c r="E96" s="130" t="s">
        <v>12355</v>
      </c>
      <c r="F96" s="130">
        <v>5840000</v>
      </c>
      <c r="G96" s="130">
        <v>15000000</v>
      </c>
      <c r="H96" s="130" t="str">
        <f t="shared" si="2"/>
        <v>CB-020004</v>
      </c>
      <c r="I96" s="130" t="str">
        <f t="shared" si="3"/>
        <v>VG</v>
      </c>
    </row>
    <row r="97" spans="1:9" x14ac:dyDescent="0.15">
      <c r="A97" s="130">
        <v>95</v>
      </c>
      <c r="B97" s="130" t="s">
        <v>3416</v>
      </c>
      <c r="C97" s="130" t="s">
        <v>12461</v>
      </c>
      <c r="D97" s="130">
        <v>2</v>
      </c>
      <c r="E97" s="130" t="s">
        <v>12462</v>
      </c>
      <c r="F97" s="130">
        <v>109575</v>
      </c>
      <c r="G97" s="130">
        <v>140175</v>
      </c>
      <c r="H97" s="130" t="str">
        <f t="shared" si="2"/>
        <v>CB-020005</v>
      </c>
      <c r="I97" s="130" t="str">
        <f t="shared" si="3"/>
        <v/>
      </c>
    </row>
    <row r="98" spans="1:9" x14ac:dyDescent="0.15">
      <c r="A98" s="130">
        <v>96</v>
      </c>
      <c r="B98" s="130" t="s">
        <v>3417</v>
      </c>
      <c r="C98" s="130" t="s">
        <v>12463</v>
      </c>
      <c r="D98" s="130">
        <v>3000</v>
      </c>
      <c r="E98" s="130" t="s">
        <v>12372</v>
      </c>
      <c r="F98" s="130">
        <v>219000000</v>
      </c>
      <c r="G98" s="130">
        <v>231000000</v>
      </c>
      <c r="H98" s="130" t="str">
        <f t="shared" si="2"/>
        <v>CB-020006</v>
      </c>
      <c r="I98" s="130" t="str">
        <f t="shared" si="3"/>
        <v>VG</v>
      </c>
    </row>
    <row r="99" spans="1:9" x14ac:dyDescent="0.15">
      <c r="A99" s="130">
        <v>97</v>
      </c>
      <c r="B99" s="130" t="s">
        <v>3418</v>
      </c>
      <c r="C99" s="130" t="s">
        <v>12464</v>
      </c>
      <c r="D99" s="130">
        <v>1</v>
      </c>
      <c r="E99" s="130" t="s">
        <v>12403</v>
      </c>
      <c r="F99" s="130">
        <v>614540</v>
      </c>
      <c r="G99" s="130">
        <v>702000</v>
      </c>
      <c r="H99" s="130" t="str">
        <f t="shared" si="2"/>
        <v>CB-020007</v>
      </c>
      <c r="I99" s="130" t="str">
        <f t="shared" si="3"/>
        <v>AG</v>
      </c>
    </row>
    <row r="100" spans="1:9" x14ac:dyDescent="0.15">
      <c r="A100" s="130">
        <v>98</v>
      </c>
      <c r="B100" s="130" t="s">
        <v>3419</v>
      </c>
      <c r="C100" s="130" t="s">
        <v>12465</v>
      </c>
      <c r="D100" s="130">
        <v>1000</v>
      </c>
      <c r="E100" s="130" t="s">
        <v>12372</v>
      </c>
      <c r="F100" s="130">
        <v>36797000</v>
      </c>
      <c r="G100" s="130">
        <v>38760000</v>
      </c>
      <c r="H100" s="130" t="str">
        <f t="shared" si="2"/>
        <v>CB-020008</v>
      </c>
      <c r="I100" s="130" t="str">
        <f t="shared" si="3"/>
        <v/>
      </c>
    </row>
    <row r="101" spans="1:9" x14ac:dyDescent="0.15">
      <c r="A101" s="130">
        <v>99</v>
      </c>
      <c r="B101" s="130" t="s">
        <v>3420</v>
      </c>
      <c r="C101" s="130" t="s">
        <v>12466</v>
      </c>
      <c r="D101" s="130">
        <v>1</v>
      </c>
      <c r="E101" s="130" t="s">
        <v>12467</v>
      </c>
      <c r="F101" s="130">
        <v>1066000</v>
      </c>
      <c r="G101" s="130">
        <v>2120250</v>
      </c>
      <c r="H101" s="130" t="str">
        <f t="shared" si="2"/>
        <v>CB-020009</v>
      </c>
      <c r="I101" s="130" t="str">
        <f t="shared" si="3"/>
        <v/>
      </c>
    </row>
    <row r="102" spans="1:9" x14ac:dyDescent="0.15">
      <c r="A102" s="130">
        <v>100</v>
      </c>
      <c r="B102" s="130" t="s">
        <v>3421</v>
      </c>
      <c r="C102" s="130" t="s">
        <v>12468</v>
      </c>
      <c r="D102" s="130">
        <v>1000</v>
      </c>
      <c r="E102" s="130" t="s">
        <v>12355</v>
      </c>
      <c r="F102" s="130">
        <v>36230000</v>
      </c>
      <c r="G102" s="130">
        <v>37300000</v>
      </c>
      <c r="H102" s="130" t="str">
        <f t="shared" si="2"/>
        <v>CB-020010</v>
      </c>
      <c r="I102" s="130" t="str">
        <f t="shared" si="3"/>
        <v/>
      </c>
    </row>
    <row r="103" spans="1:9" x14ac:dyDescent="0.15">
      <c r="A103" s="130">
        <v>101</v>
      </c>
      <c r="B103" s="130" t="s">
        <v>3422</v>
      </c>
      <c r="C103" s="130" t="s">
        <v>12469</v>
      </c>
      <c r="D103" s="130">
        <v>1</v>
      </c>
      <c r="E103" s="130" t="s">
        <v>12368</v>
      </c>
      <c r="F103" s="130">
        <v>3000</v>
      </c>
      <c r="G103" s="130">
        <v>4500</v>
      </c>
      <c r="H103" s="130" t="str">
        <f t="shared" si="2"/>
        <v>CB-020011</v>
      </c>
      <c r="I103" s="130" t="str">
        <f t="shared" si="3"/>
        <v/>
      </c>
    </row>
    <row r="104" spans="1:9" x14ac:dyDescent="0.15">
      <c r="A104" s="130">
        <v>102</v>
      </c>
      <c r="B104" s="130" t="s">
        <v>3423</v>
      </c>
      <c r="C104" s="130" t="s">
        <v>12470</v>
      </c>
      <c r="D104" s="130">
        <v>10000</v>
      </c>
      <c r="E104" s="130" t="s">
        <v>12471</v>
      </c>
      <c r="F104" s="130">
        <v>700000</v>
      </c>
      <c r="G104" s="130">
        <v>4500000</v>
      </c>
      <c r="H104" s="130" t="str">
        <f t="shared" si="2"/>
        <v>CB-020012</v>
      </c>
      <c r="I104" s="130" t="str">
        <f t="shared" si="3"/>
        <v/>
      </c>
    </row>
    <row r="105" spans="1:9" x14ac:dyDescent="0.15">
      <c r="A105" s="130">
        <v>103</v>
      </c>
      <c r="B105" s="130" t="s">
        <v>3424</v>
      </c>
      <c r="C105" s="130" t="s">
        <v>12472</v>
      </c>
      <c r="D105" s="130">
        <v>100</v>
      </c>
      <c r="E105" s="130" t="s">
        <v>12473</v>
      </c>
      <c r="F105" s="130">
        <v>1310000</v>
      </c>
      <c r="G105" s="130">
        <v>740000</v>
      </c>
      <c r="H105" s="130" t="str">
        <f t="shared" si="2"/>
        <v>CB-020013</v>
      </c>
      <c r="I105" s="130" t="str">
        <f t="shared" si="3"/>
        <v/>
      </c>
    </row>
    <row r="106" spans="1:9" x14ac:dyDescent="0.15">
      <c r="A106" s="130">
        <v>104</v>
      </c>
      <c r="B106" s="130" t="s">
        <v>3425</v>
      </c>
      <c r="C106" s="130" t="s">
        <v>388</v>
      </c>
      <c r="D106" s="130">
        <v>100</v>
      </c>
      <c r="E106" s="130" t="s">
        <v>12372</v>
      </c>
      <c r="F106" s="130">
        <v>513000</v>
      </c>
      <c r="G106" s="130">
        <v>405000</v>
      </c>
      <c r="H106" s="130" t="str">
        <f t="shared" si="2"/>
        <v>CB-020014</v>
      </c>
      <c r="I106" s="130" t="str">
        <f t="shared" si="3"/>
        <v>AG</v>
      </c>
    </row>
    <row r="107" spans="1:9" x14ac:dyDescent="0.15">
      <c r="A107" s="130">
        <v>105</v>
      </c>
      <c r="B107" s="130" t="s">
        <v>3426</v>
      </c>
      <c r="C107" s="130" t="s">
        <v>12474</v>
      </c>
      <c r="D107" s="130">
        <v>1</v>
      </c>
      <c r="E107" s="130" t="s">
        <v>12372</v>
      </c>
      <c r="F107" s="130">
        <v>10534</v>
      </c>
      <c r="G107" s="130">
        <v>14450</v>
      </c>
      <c r="H107" s="130" t="str">
        <f t="shared" si="2"/>
        <v>CB-020015</v>
      </c>
      <c r="I107" s="130" t="str">
        <f t="shared" si="3"/>
        <v/>
      </c>
    </row>
    <row r="108" spans="1:9" x14ac:dyDescent="0.15">
      <c r="A108" s="130">
        <v>106</v>
      </c>
      <c r="B108" s="130" t="s">
        <v>3427</v>
      </c>
      <c r="C108" s="130" t="s">
        <v>12475</v>
      </c>
      <c r="D108" s="130">
        <v>100</v>
      </c>
      <c r="E108" s="130" t="s">
        <v>12372</v>
      </c>
      <c r="F108" s="130">
        <v>789050</v>
      </c>
      <c r="G108" s="130">
        <v>1613640</v>
      </c>
      <c r="H108" s="130" t="str">
        <f t="shared" si="2"/>
        <v>CB-020016</v>
      </c>
      <c r="I108" s="130" t="str">
        <f t="shared" si="3"/>
        <v>AG</v>
      </c>
    </row>
    <row r="109" spans="1:9" x14ac:dyDescent="0.15">
      <c r="A109" s="130">
        <v>107</v>
      </c>
      <c r="B109" s="130" t="s">
        <v>3428</v>
      </c>
      <c r="C109" s="130" t="s">
        <v>12476</v>
      </c>
      <c r="D109" s="130">
        <v>1</v>
      </c>
      <c r="E109" s="130" t="s">
        <v>12361</v>
      </c>
      <c r="F109" s="130">
        <v>29517.18</v>
      </c>
      <c r="G109" s="130">
        <v>37486.94</v>
      </c>
      <c r="H109" s="130" t="str">
        <f t="shared" si="2"/>
        <v>CB-020017</v>
      </c>
      <c r="I109" s="130" t="str">
        <f t="shared" si="3"/>
        <v/>
      </c>
    </row>
    <row r="110" spans="1:9" x14ac:dyDescent="0.15">
      <c r="A110" s="130">
        <v>108</v>
      </c>
      <c r="B110" s="130" t="s">
        <v>3429</v>
      </c>
      <c r="C110" s="130" t="s">
        <v>12477</v>
      </c>
      <c r="D110" s="130">
        <v>1</v>
      </c>
      <c r="E110" s="130" t="s">
        <v>12478</v>
      </c>
      <c r="F110" s="130">
        <v>10862000</v>
      </c>
      <c r="G110" s="130">
        <v>12682000</v>
      </c>
      <c r="H110" s="130" t="str">
        <f t="shared" si="2"/>
        <v>CB-020018</v>
      </c>
      <c r="I110" s="130" t="str">
        <f t="shared" si="3"/>
        <v/>
      </c>
    </row>
    <row r="111" spans="1:9" x14ac:dyDescent="0.15">
      <c r="A111" s="130">
        <v>109</v>
      </c>
      <c r="B111" s="130" t="s">
        <v>3430</v>
      </c>
      <c r="C111" s="130" t="s">
        <v>12479</v>
      </c>
      <c r="D111" s="130">
        <v>100</v>
      </c>
      <c r="E111" s="130" t="s">
        <v>12355</v>
      </c>
      <c r="F111" s="130">
        <v>5200000</v>
      </c>
      <c r="G111" s="130">
        <v>5900000</v>
      </c>
      <c r="H111" s="130" t="str">
        <f t="shared" si="2"/>
        <v>CB-020019</v>
      </c>
      <c r="I111" s="130" t="str">
        <f t="shared" si="3"/>
        <v>AG</v>
      </c>
    </row>
    <row r="112" spans="1:9" x14ac:dyDescent="0.15">
      <c r="A112" s="130">
        <v>110</v>
      </c>
      <c r="B112" s="130" t="s">
        <v>3431</v>
      </c>
      <c r="C112" s="130" t="s">
        <v>12480</v>
      </c>
      <c r="D112" s="130">
        <v>10</v>
      </c>
      <c r="E112" s="130" t="s">
        <v>12355</v>
      </c>
      <c r="F112" s="130">
        <v>707060</v>
      </c>
      <c r="G112" s="130">
        <v>707060</v>
      </c>
      <c r="H112" s="130" t="str">
        <f t="shared" si="2"/>
        <v>CB-020020</v>
      </c>
      <c r="I112" s="130" t="str">
        <f t="shared" si="3"/>
        <v>AG</v>
      </c>
    </row>
    <row r="113" spans="1:9" x14ac:dyDescent="0.15">
      <c r="A113" s="130">
        <v>111</v>
      </c>
      <c r="B113" s="130" t="s">
        <v>3432</v>
      </c>
      <c r="C113" s="130" t="s">
        <v>12481</v>
      </c>
      <c r="D113" s="130">
        <v>30</v>
      </c>
      <c r="E113" s="130" t="s">
        <v>12355</v>
      </c>
      <c r="F113" s="130">
        <v>376000</v>
      </c>
      <c r="G113" s="130">
        <v>1500000</v>
      </c>
      <c r="H113" s="130" t="str">
        <f t="shared" si="2"/>
        <v>CB-020021</v>
      </c>
      <c r="I113" s="130" t="str">
        <f t="shared" si="3"/>
        <v>VG</v>
      </c>
    </row>
    <row r="114" spans="1:9" x14ac:dyDescent="0.15">
      <c r="A114" s="130">
        <v>112</v>
      </c>
      <c r="B114" s="130" t="s">
        <v>3433</v>
      </c>
      <c r="C114" s="130" t="s">
        <v>12482</v>
      </c>
      <c r="D114" s="130">
        <v>23000</v>
      </c>
      <c r="E114" s="130" t="s">
        <v>12361</v>
      </c>
      <c r="F114" s="130">
        <v>131873223</v>
      </c>
      <c r="G114" s="130">
        <v>219994512</v>
      </c>
      <c r="H114" s="130" t="str">
        <f t="shared" si="2"/>
        <v>CB-020022</v>
      </c>
      <c r="I114" s="130" t="str">
        <f t="shared" si="3"/>
        <v>AG</v>
      </c>
    </row>
    <row r="115" spans="1:9" x14ac:dyDescent="0.15">
      <c r="A115" s="130">
        <v>113</v>
      </c>
      <c r="B115" s="130" t="s">
        <v>3434</v>
      </c>
      <c r="C115" s="130" t="s">
        <v>12483</v>
      </c>
      <c r="D115" s="130">
        <v>1</v>
      </c>
      <c r="E115" s="130" t="s">
        <v>12372</v>
      </c>
      <c r="F115" s="130">
        <v>3285</v>
      </c>
      <c r="G115" s="130">
        <v>4646</v>
      </c>
      <c r="H115" s="130" t="str">
        <f t="shared" si="2"/>
        <v>CB-020023</v>
      </c>
      <c r="I115" s="130" t="str">
        <f t="shared" si="3"/>
        <v>AG</v>
      </c>
    </row>
    <row r="116" spans="1:9" x14ac:dyDescent="0.15">
      <c r="A116" s="130">
        <v>114</v>
      </c>
      <c r="B116" s="130" t="s">
        <v>3435</v>
      </c>
      <c r="C116" s="130" t="s">
        <v>12481</v>
      </c>
      <c r="D116" s="130">
        <v>100</v>
      </c>
      <c r="E116" s="130" t="s">
        <v>12355</v>
      </c>
      <c r="F116" s="130">
        <v>2000000</v>
      </c>
      <c r="G116" s="130">
        <v>5000000</v>
      </c>
      <c r="H116" s="130" t="str">
        <f t="shared" si="2"/>
        <v>CB-020024</v>
      </c>
      <c r="I116" s="130" t="str">
        <f t="shared" si="3"/>
        <v>AG</v>
      </c>
    </row>
    <row r="117" spans="1:9" x14ac:dyDescent="0.15">
      <c r="A117" s="130">
        <v>115</v>
      </c>
      <c r="B117" s="130" t="s">
        <v>3436</v>
      </c>
      <c r="C117" s="130" t="s">
        <v>12485</v>
      </c>
      <c r="D117" s="130">
        <v>4400</v>
      </c>
      <c r="E117" s="130" t="s">
        <v>12355</v>
      </c>
      <c r="F117" s="130">
        <v>23697066</v>
      </c>
      <c r="G117" s="130">
        <v>42244139.950000003</v>
      </c>
      <c r="H117" s="130" t="str">
        <f t="shared" si="2"/>
        <v>CB-020025</v>
      </c>
      <c r="I117" s="130" t="str">
        <f t="shared" si="3"/>
        <v/>
      </c>
    </row>
    <row r="118" spans="1:9" x14ac:dyDescent="0.15">
      <c r="A118" s="130">
        <v>116</v>
      </c>
      <c r="B118" s="130" t="s">
        <v>3437</v>
      </c>
      <c r="C118" s="130" t="s">
        <v>12486</v>
      </c>
      <c r="D118" s="130">
        <v>200</v>
      </c>
      <c r="E118" s="130" t="s">
        <v>12355</v>
      </c>
      <c r="F118" s="130">
        <v>788400</v>
      </c>
      <c r="G118" s="130">
        <v>1248000</v>
      </c>
      <c r="H118" s="130" t="str">
        <f t="shared" si="2"/>
        <v>CB-020026</v>
      </c>
      <c r="I118" s="130" t="str">
        <f t="shared" si="3"/>
        <v>AG</v>
      </c>
    </row>
    <row r="119" spans="1:9" x14ac:dyDescent="0.15">
      <c r="A119" s="130">
        <v>117</v>
      </c>
      <c r="B119" s="130" t="s">
        <v>3438</v>
      </c>
      <c r="C119" s="130" t="s">
        <v>12487</v>
      </c>
      <c r="D119" s="130">
        <v>2300</v>
      </c>
      <c r="E119" s="130" t="s">
        <v>12368</v>
      </c>
      <c r="F119" s="130">
        <v>3401585</v>
      </c>
      <c r="G119" s="130">
        <v>3301696</v>
      </c>
      <c r="H119" s="130" t="str">
        <f t="shared" si="2"/>
        <v>CB-020027</v>
      </c>
      <c r="I119" s="130" t="str">
        <f t="shared" si="3"/>
        <v>VG</v>
      </c>
    </row>
    <row r="120" spans="1:9" x14ac:dyDescent="0.15">
      <c r="A120" s="130">
        <v>118</v>
      </c>
      <c r="B120" s="130" t="s">
        <v>3439</v>
      </c>
      <c r="C120" s="130" t="s">
        <v>12488</v>
      </c>
      <c r="D120" s="130">
        <v>0</v>
      </c>
      <c r="F120" s="130">
        <v>0</v>
      </c>
      <c r="G120" s="130">
        <v>0</v>
      </c>
      <c r="H120" s="130" t="str">
        <f t="shared" si="2"/>
        <v>CB-020028</v>
      </c>
      <c r="I120" s="130" t="str">
        <f t="shared" si="3"/>
        <v/>
      </c>
    </row>
    <row r="121" spans="1:9" x14ac:dyDescent="0.15">
      <c r="A121" s="130">
        <v>119</v>
      </c>
      <c r="B121" s="130" t="s">
        <v>3440</v>
      </c>
      <c r="C121" s="130" t="s">
        <v>12489</v>
      </c>
      <c r="D121" s="130">
        <v>1</v>
      </c>
      <c r="E121" s="130" t="s">
        <v>12490</v>
      </c>
      <c r="F121" s="130">
        <v>500000</v>
      </c>
      <c r="G121" s="130">
        <v>1020000</v>
      </c>
      <c r="H121" s="130" t="str">
        <f t="shared" si="2"/>
        <v>CB-020029</v>
      </c>
      <c r="I121" s="130" t="str">
        <f t="shared" si="3"/>
        <v>AG</v>
      </c>
    </row>
    <row r="122" spans="1:9" x14ac:dyDescent="0.15">
      <c r="A122" s="130">
        <v>120</v>
      </c>
      <c r="B122" s="130" t="s">
        <v>3441</v>
      </c>
      <c r="C122" s="130" t="s">
        <v>12491</v>
      </c>
      <c r="D122" s="130">
        <v>10</v>
      </c>
      <c r="E122" s="130" t="s">
        <v>12368</v>
      </c>
      <c r="F122" s="130">
        <v>2400</v>
      </c>
      <c r="G122" s="130">
        <v>4000</v>
      </c>
      <c r="H122" s="130" t="str">
        <f t="shared" si="2"/>
        <v>CB-020030</v>
      </c>
      <c r="I122" s="130" t="str">
        <f t="shared" si="3"/>
        <v/>
      </c>
    </row>
    <row r="123" spans="1:9" x14ac:dyDescent="0.15">
      <c r="A123" s="130">
        <v>121</v>
      </c>
      <c r="B123" s="130" t="s">
        <v>3442</v>
      </c>
      <c r="C123" s="130" t="s">
        <v>12492</v>
      </c>
      <c r="D123" s="130">
        <v>10000</v>
      </c>
      <c r="E123" s="130" t="s">
        <v>12361</v>
      </c>
      <c r="F123" s="130">
        <v>131454303</v>
      </c>
      <c r="G123" s="130">
        <v>141516100</v>
      </c>
      <c r="H123" s="130" t="str">
        <f t="shared" si="2"/>
        <v>CB-020031</v>
      </c>
      <c r="I123" s="130" t="str">
        <f t="shared" si="3"/>
        <v>AG</v>
      </c>
    </row>
    <row r="124" spans="1:9" x14ac:dyDescent="0.15">
      <c r="A124" s="130">
        <v>122</v>
      </c>
      <c r="B124" s="130" t="s">
        <v>3443</v>
      </c>
      <c r="C124" s="130" t="s">
        <v>12493</v>
      </c>
      <c r="D124" s="130">
        <v>100</v>
      </c>
      <c r="E124" s="130" t="s">
        <v>12372</v>
      </c>
      <c r="F124" s="130">
        <v>308892</v>
      </c>
      <c r="G124" s="130">
        <v>392500</v>
      </c>
      <c r="H124" s="130" t="str">
        <f t="shared" si="2"/>
        <v>CB-020032</v>
      </c>
      <c r="I124" s="130" t="str">
        <f t="shared" si="3"/>
        <v>VG</v>
      </c>
    </row>
    <row r="125" spans="1:9" x14ac:dyDescent="0.15">
      <c r="A125" s="130">
        <v>123</v>
      </c>
      <c r="B125" s="130" t="s">
        <v>3444</v>
      </c>
      <c r="C125" s="130" t="s">
        <v>12494</v>
      </c>
      <c r="D125" s="130">
        <v>1</v>
      </c>
      <c r="E125" s="130" t="s">
        <v>12446</v>
      </c>
      <c r="F125" s="130">
        <v>2015700</v>
      </c>
      <c r="G125" s="130">
        <v>2182620</v>
      </c>
      <c r="H125" s="130" t="str">
        <f t="shared" si="2"/>
        <v>CB-020033</v>
      </c>
      <c r="I125" s="130" t="str">
        <f t="shared" si="3"/>
        <v>AG</v>
      </c>
    </row>
    <row r="126" spans="1:9" x14ac:dyDescent="0.15">
      <c r="A126" s="130">
        <v>124</v>
      </c>
      <c r="B126" s="130" t="s">
        <v>3445</v>
      </c>
      <c r="C126" s="130" t="s">
        <v>12495</v>
      </c>
      <c r="D126" s="130">
        <v>1</v>
      </c>
      <c r="E126" s="130" t="s">
        <v>12361</v>
      </c>
      <c r="F126" s="130">
        <v>80715</v>
      </c>
      <c r="G126" s="130">
        <v>143610</v>
      </c>
      <c r="H126" s="130" t="str">
        <f t="shared" si="2"/>
        <v>CB-020034</v>
      </c>
      <c r="I126" s="130" t="str">
        <f t="shared" si="3"/>
        <v/>
      </c>
    </row>
    <row r="127" spans="1:9" x14ac:dyDescent="0.15">
      <c r="A127" s="130">
        <v>125</v>
      </c>
      <c r="B127" s="130" t="s">
        <v>3446</v>
      </c>
      <c r="C127" s="130" t="s">
        <v>12496</v>
      </c>
      <c r="D127" s="130">
        <v>1</v>
      </c>
      <c r="E127" s="130" t="s">
        <v>12497</v>
      </c>
      <c r="F127" s="130">
        <v>2040000</v>
      </c>
      <c r="G127" s="130">
        <v>2180000</v>
      </c>
      <c r="H127" s="130" t="str">
        <f t="shared" si="2"/>
        <v>CB-020035</v>
      </c>
      <c r="I127" s="130" t="str">
        <f t="shared" si="3"/>
        <v/>
      </c>
    </row>
    <row r="128" spans="1:9" x14ac:dyDescent="0.15">
      <c r="A128" s="130">
        <v>126</v>
      </c>
      <c r="B128" s="130" t="s">
        <v>3447</v>
      </c>
      <c r="C128" s="130" t="s">
        <v>12498</v>
      </c>
      <c r="D128" s="130">
        <v>10</v>
      </c>
      <c r="E128" s="130" t="s">
        <v>12368</v>
      </c>
      <c r="F128" s="130">
        <v>126424</v>
      </c>
      <c r="G128" s="130">
        <v>144029</v>
      </c>
      <c r="H128" s="130" t="str">
        <f t="shared" si="2"/>
        <v>CB-020036</v>
      </c>
      <c r="I128" s="130" t="str">
        <f t="shared" si="3"/>
        <v>VG</v>
      </c>
    </row>
    <row r="129" spans="1:9" x14ac:dyDescent="0.15">
      <c r="A129" s="130">
        <v>127</v>
      </c>
      <c r="B129" s="130" t="s">
        <v>3448</v>
      </c>
      <c r="C129" s="130" t="s">
        <v>12499</v>
      </c>
      <c r="D129" s="130">
        <v>10</v>
      </c>
      <c r="E129" s="130" t="s">
        <v>12372</v>
      </c>
      <c r="F129" s="130">
        <v>1641270</v>
      </c>
      <c r="G129" s="130">
        <v>1662100</v>
      </c>
      <c r="H129" s="130" t="str">
        <f t="shared" si="2"/>
        <v>CB-020037</v>
      </c>
      <c r="I129" s="130" t="str">
        <f t="shared" si="3"/>
        <v>VG</v>
      </c>
    </row>
    <row r="130" spans="1:9" x14ac:dyDescent="0.15">
      <c r="A130" s="130">
        <v>128</v>
      </c>
      <c r="B130" s="130" t="s">
        <v>3449</v>
      </c>
      <c r="C130" s="130" t="s">
        <v>12500</v>
      </c>
      <c r="D130" s="130">
        <v>2000</v>
      </c>
      <c r="E130" s="130" t="s">
        <v>12361</v>
      </c>
      <c r="F130" s="130">
        <v>35400000</v>
      </c>
      <c r="G130" s="130">
        <v>50759000</v>
      </c>
      <c r="H130" s="130" t="str">
        <f t="shared" si="2"/>
        <v>CB-020038</v>
      </c>
      <c r="I130" s="130" t="str">
        <f t="shared" si="3"/>
        <v/>
      </c>
    </row>
    <row r="131" spans="1:9" x14ac:dyDescent="0.15">
      <c r="A131" s="130">
        <v>129</v>
      </c>
      <c r="B131" s="130" t="s">
        <v>3450</v>
      </c>
      <c r="C131" s="130" t="s">
        <v>12501</v>
      </c>
      <c r="D131" s="130">
        <v>1</v>
      </c>
      <c r="E131" s="130" t="s">
        <v>12355</v>
      </c>
      <c r="F131" s="130">
        <v>322</v>
      </c>
      <c r="G131" s="130">
        <v>388</v>
      </c>
      <c r="H131" s="130" t="str">
        <f t="shared" si="2"/>
        <v>CB-020039</v>
      </c>
      <c r="I131" s="130" t="str">
        <f t="shared" si="3"/>
        <v/>
      </c>
    </row>
    <row r="132" spans="1:9" x14ac:dyDescent="0.15">
      <c r="A132" s="130">
        <v>130</v>
      </c>
      <c r="B132" s="130" t="s">
        <v>3451</v>
      </c>
      <c r="C132" s="130" t="s">
        <v>12502</v>
      </c>
      <c r="D132" s="130">
        <v>100</v>
      </c>
      <c r="E132" s="130" t="s">
        <v>12372</v>
      </c>
      <c r="F132" s="130">
        <v>5864000</v>
      </c>
      <c r="G132" s="130">
        <v>7500000</v>
      </c>
      <c r="H132" s="130" t="str">
        <f t="shared" ref="H132:H195" si="4">LEFT(B132,FIND("-",B132)+6)</f>
        <v>CB-020040</v>
      </c>
      <c r="I132" s="130" t="str">
        <f t="shared" ref="I132:I195" si="5">RIGHT(B132,LEN(B132)-FIND("-",B132)-7)</f>
        <v>VG</v>
      </c>
    </row>
    <row r="133" spans="1:9" x14ac:dyDescent="0.15">
      <c r="A133" s="130">
        <v>131</v>
      </c>
      <c r="B133" s="130" t="s">
        <v>3452</v>
      </c>
      <c r="C133" s="130" t="s">
        <v>12503</v>
      </c>
      <c r="D133" s="130">
        <v>1</v>
      </c>
      <c r="E133" s="130" t="s">
        <v>12462</v>
      </c>
      <c r="F133" s="130">
        <v>26281950</v>
      </c>
      <c r="G133" s="130">
        <v>7174500</v>
      </c>
      <c r="H133" s="130" t="str">
        <f t="shared" si="4"/>
        <v>CB-020041</v>
      </c>
      <c r="I133" s="130" t="str">
        <f t="shared" si="5"/>
        <v>AG</v>
      </c>
    </row>
    <row r="134" spans="1:9" x14ac:dyDescent="0.15">
      <c r="A134" s="130">
        <v>132</v>
      </c>
      <c r="B134" s="130" t="s">
        <v>3453</v>
      </c>
      <c r="C134" s="130" t="s">
        <v>12504</v>
      </c>
      <c r="D134" s="130">
        <v>50</v>
      </c>
      <c r="E134" s="130" t="s">
        <v>12372</v>
      </c>
      <c r="F134" s="130">
        <v>600000</v>
      </c>
      <c r="G134" s="130">
        <v>425000</v>
      </c>
      <c r="H134" s="130" t="str">
        <f t="shared" si="4"/>
        <v>CB-020042</v>
      </c>
      <c r="I134" s="130" t="str">
        <f t="shared" si="5"/>
        <v/>
      </c>
    </row>
    <row r="135" spans="1:9" x14ac:dyDescent="0.15">
      <c r="A135" s="130">
        <v>133</v>
      </c>
      <c r="B135" s="130" t="s">
        <v>3454</v>
      </c>
      <c r="C135" s="130" t="s">
        <v>2920</v>
      </c>
      <c r="D135" s="130">
        <v>20000</v>
      </c>
      <c r="E135" s="130" t="s">
        <v>12361</v>
      </c>
      <c r="F135" s="130">
        <v>35043700</v>
      </c>
      <c r="G135" s="130">
        <v>139998200</v>
      </c>
      <c r="H135" s="130" t="str">
        <f t="shared" si="4"/>
        <v>CB-020043</v>
      </c>
      <c r="I135" s="130" t="str">
        <f t="shared" si="5"/>
        <v>AG</v>
      </c>
    </row>
    <row r="136" spans="1:9" x14ac:dyDescent="0.15">
      <c r="A136" s="130">
        <v>134</v>
      </c>
      <c r="B136" s="130" t="s">
        <v>3455</v>
      </c>
      <c r="C136" s="130" t="s">
        <v>12505</v>
      </c>
      <c r="D136" s="130">
        <v>100</v>
      </c>
      <c r="E136" s="130" t="s">
        <v>12355</v>
      </c>
      <c r="F136" s="130">
        <v>748950</v>
      </c>
      <c r="G136" s="130">
        <v>841022</v>
      </c>
      <c r="H136" s="130" t="str">
        <f t="shared" si="4"/>
        <v>CB-020044</v>
      </c>
      <c r="I136" s="130" t="str">
        <f t="shared" si="5"/>
        <v/>
      </c>
    </row>
    <row r="137" spans="1:9" x14ac:dyDescent="0.15">
      <c r="A137" s="130">
        <v>135</v>
      </c>
      <c r="B137" s="130" t="s">
        <v>3456</v>
      </c>
      <c r="C137" s="130" t="s">
        <v>12506</v>
      </c>
      <c r="D137" s="130">
        <v>1</v>
      </c>
      <c r="E137" s="130" t="s">
        <v>12391</v>
      </c>
      <c r="F137" s="130">
        <v>12226470</v>
      </c>
      <c r="G137" s="130">
        <v>22049840</v>
      </c>
      <c r="H137" s="130" t="str">
        <f t="shared" si="4"/>
        <v>CB-020045</v>
      </c>
      <c r="I137" s="130" t="str">
        <f t="shared" si="5"/>
        <v/>
      </c>
    </row>
    <row r="138" spans="1:9" x14ac:dyDescent="0.15">
      <c r="A138" s="130">
        <v>136</v>
      </c>
      <c r="B138" s="130" t="s">
        <v>3457</v>
      </c>
      <c r="C138" s="130" t="s">
        <v>12507</v>
      </c>
      <c r="D138" s="130">
        <v>1</v>
      </c>
      <c r="E138" s="130" t="s">
        <v>12508</v>
      </c>
      <c r="F138" s="130">
        <v>874</v>
      </c>
      <c r="G138" s="130">
        <v>893</v>
      </c>
      <c r="H138" s="130" t="str">
        <f t="shared" si="4"/>
        <v>CB-020046</v>
      </c>
      <c r="I138" s="130" t="str">
        <f t="shared" si="5"/>
        <v/>
      </c>
    </row>
    <row r="139" spans="1:9" x14ac:dyDescent="0.15">
      <c r="A139" s="130">
        <v>137</v>
      </c>
      <c r="B139" s="130" t="s">
        <v>3458</v>
      </c>
      <c r="C139" s="130" t="s">
        <v>12509</v>
      </c>
      <c r="D139" s="130">
        <v>10</v>
      </c>
      <c r="E139" s="130" t="s">
        <v>12355</v>
      </c>
      <c r="F139" s="130">
        <v>38790</v>
      </c>
      <c r="G139" s="130">
        <v>45630</v>
      </c>
      <c r="H139" s="130" t="str">
        <f t="shared" si="4"/>
        <v>CB-020047</v>
      </c>
      <c r="I139" s="130" t="str">
        <f t="shared" si="5"/>
        <v/>
      </c>
    </row>
    <row r="140" spans="1:9" x14ac:dyDescent="0.15">
      <c r="A140" s="130">
        <v>138</v>
      </c>
      <c r="B140" s="130" t="s">
        <v>3459</v>
      </c>
      <c r="C140" s="130" t="s">
        <v>12510</v>
      </c>
      <c r="D140" s="130">
        <v>1</v>
      </c>
      <c r="E140" s="130" t="s">
        <v>12372</v>
      </c>
      <c r="F140" s="130">
        <v>6202</v>
      </c>
      <c r="G140" s="130">
        <v>7700</v>
      </c>
      <c r="H140" s="130" t="str">
        <f t="shared" si="4"/>
        <v>CB-020048</v>
      </c>
      <c r="I140" s="130" t="str">
        <f t="shared" si="5"/>
        <v/>
      </c>
    </row>
    <row r="141" spans="1:9" x14ac:dyDescent="0.15">
      <c r="A141" s="130">
        <v>139</v>
      </c>
      <c r="B141" s="130" t="s">
        <v>3460</v>
      </c>
      <c r="C141" s="130" t="s">
        <v>12511</v>
      </c>
      <c r="D141" s="130">
        <v>1</v>
      </c>
      <c r="E141" s="130" t="s">
        <v>12512</v>
      </c>
      <c r="F141" s="130">
        <v>1437380</v>
      </c>
      <c r="G141" s="130">
        <v>1707900</v>
      </c>
      <c r="H141" s="130" t="str">
        <f t="shared" si="4"/>
        <v>CB-020049</v>
      </c>
      <c r="I141" s="130" t="str">
        <f t="shared" si="5"/>
        <v>AG</v>
      </c>
    </row>
    <row r="142" spans="1:9" x14ac:dyDescent="0.15">
      <c r="A142" s="130">
        <v>140</v>
      </c>
      <c r="B142" s="130" t="s">
        <v>3461</v>
      </c>
      <c r="C142" s="130" t="s">
        <v>12513</v>
      </c>
      <c r="D142" s="130">
        <v>1000</v>
      </c>
      <c r="E142" s="130" t="s">
        <v>12368</v>
      </c>
      <c r="F142" s="130">
        <v>26433660</v>
      </c>
      <c r="G142" s="130">
        <v>31464430</v>
      </c>
      <c r="H142" s="130" t="str">
        <f t="shared" si="4"/>
        <v>CB-020050</v>
      </c>
      <c r="I142" s="130" t="str">
        <f t="shared" si="5"/>
        <v>AG</v>
      </c>
    </row>
    <row r="143" spans="1:9" x14ac:dyDescent="0.15">
      <c r="A143" s="130">
        <v>141</v>
      </c>
      <c r="B143" s="130" t="s">
        <v>3462</v>
      </c>
      <c r="C143" s="130" t="s">
        <v>12514</v>
      </c>
      <c r="D143" s="130">
        <v>1</v>
      </c>
      <c r="E143" s="130" t="s">
        <v>12403</v>
      </c>
      <c r="F143" s="130">
        <v>30200050</v>
      </c>
      <c r="G143" s="130">
        <v>34560960</v>
      </c>
      <c r="H143" s="130" t="str">
        <f t="shared" si="4"/>
        <v>CB-020051</v>
      </c>
      <c r="I143" s="130" t="str">
        <f t="shared" si="5"/>
        <v>VG</v>
      </c>
    </row>
    <row r="144" spans="1:9" x14ac:dyDescent="0.15">
      <c r="A144" s="130">
        <v>142</v>
      </c>
      <c r="B144" s="130" t="s">
        <v>3463</v>
      </c>
      <c r="C144" s="130" t="s">
        <v>12515</v>
      </c>
      <c r="D144" s="130">
        <v>65</v>
      </c>
      <c r="E144" s="130" t="s">
        <v>12355</v>
      </c>
      <c r="F144" s="130">
        <v>1071000</v>
      </c>
      <c r="G144" s="130">
        <v>1021000</v>
      </c>
      <c r="H144" s="130" t="str">
        <f t="shared" si="4"/>
        <v>CB-020052</v>
      </c>
      <c r="I144" s="130" t="str">
        <f t="shared" si="5"/>
        <v/>
      </c>
    </row>
    <row r="145" spans="1:9" x14ac:dyDescent="0.15">
      <c r="A145" s="130">
        <v>143</v>
      </c>
      <c r="B145" s="130" t="s">
        <v>3464</v>
      </c>
      <c r="C145" s="130" t="s">
        <v>12516</v>
      </c>
      <c r="D145" s="130">
        <v>100</v>
      </c>
      <c r="E145" s="130" t="s">
        <v>12372</v>
      </c>
      <c r="F145" s="130">
        <v>807500</v>
      </c>
      <c r="G145" s="130">
        <v>350000</v>
      </c>
      <c r="H145" s="130" t="str">
        <f t="shared" si="4"/>
        <v>CB-020053</v>
      </c>
      <c r="I145" s="130" t="str">
        <f t="shared" si="5"/>
        <v/>
      </c>
    </row>
    <row r="146" spans="1:9" x14ac:dyDescent="0.15">
      <c r="A146" s="130">
        <v>144</v>
      </c>
      <c r="B146" s="130" t="s">
        <v>3465</v>
      </c>
      <c r="C146" s="130" t="s">
        <v>12517</v>
      </c>
      <c r="D146" s="130">
        <v>10</v>
      </c>
      <c r="E146" s="130" t="s">
        <v>12355</v>
      </c>
      <c r="F146" s="130">
        <v>6502000</v>
      </c>
      <c r="G146" s="130">
        <v>6650000</v>
      </c>
      <c r="H146" s="130" t="str">
        <f t="shared" si="4"/>
        <v>CB-020054</v>
      </c>
      <c r="I146" s="130" t="str">
        <f t="shared" si="5"/>
        <v>AG</v>
      </c>
    </row>
    <row r="147" spans="1:9" x14ac:dyDescent="0.15">
      <c r="A147" s="130">
        <v>145</v>
      </c>
      <c r="B147" s="130" t="s">
        <v>3466</v>
      </c>
      <c r="C147" s="130" t="s">
        <v>1860</v>
      </c>
      <c r="D147" s="130">
        <v>300</v>
      </c>
      <c r="E147" s="130" t="s">
        <v>12372</v>
      </c>
      <c r="F147" s="130">
        <v>750000</v>
      </c>
      <c r="G147" s="130">
        <v>1861210</v>
      </c>
      <c r="H147" s="130" t="str">
        <f t="shared" si="4"/>
        <v>CB-020055</v>
      </c>
      <c r="I147" s="130" t="str">
        <f t="shared" si="5"/>
        <v>VG</v>
      </c>
    </row>
    <row r="148" spans="1:9" x14ac:dyDescent="0.15">
      <c r="A148" s="130">
        <v>146</v>
      </c>
      <c r="B148" s="130" t="s">
        <v>3467</v>
      </c>
      <c r="C148" s="130" t="s">
        <v>12518</v>
      </c>
      <c r="D148" s="130">
        <v>1</v>
      </c>
      <c r="E148" s="130" t="s">
        <v>12384</v>
      </c>
      <c r="F148" s="130">
        <v>16290</v>
      </c>
      <c r="G148" s="130">
        <v>13960</v>
      </c>
      <c r="H148" s="130" t="str">
        <f t="shared" si="4"/>
        <v>CB-020056</v>
      </c>
      <c r="I148" s="130" t="str">
        <f t="shared" si="5"/>
        <v>VG</v>
      </c>
    </row>
    <row r="149" spans="1:9" x14ac:dyDescent="0.15">
      <c r="A149" s="130">
        <v>147</v>
      </c>
      <c r="B149" s="130" t="s">
        <v>3468</v>
      </c>
      <c r="C149" s="130" t="s">
        <v>12519</v>
      </c>
      <c r="D149" s="130">
        <v>100</v>
      </c>
      <c r="E149" s="130" t="s">
        <v>12368</v>
      </c>
      <c r="F149" s="130">
        <v>440700</v>
      </c>
      <c r="G149" s="130">
        <v>499900</v>
      </c>
      <c r="H149" s="130" t="str">
        <f t="shared" si="4"/>
        <v>CB-020057</v>
      </c>
      <c r="I149" s="130" t="str">
        <f t="shared" si="5"/>
        <v>AG</v>
      </c>
    </row>
    <row r="150" spans="1:9" x14ac:dyDescent="0.15">
      <c r="A150" s="130">
        <v>148</v>
      </c>
      <c r="B150" s="130" t="s">
        <v>3469</v>
      </c>
      <c r="C150" s="130" t="s">
        <v>12520</v>
      </c>
      <c r="D150" s="130">
        <v>1</v>
      </c>
      <c r="E150" s="130" t="s">
        <v>12355</v>
      </c>
      <c r="F150" s="130">
        <v>7555339.6900000004</v>
      </c>
      <c r="G150" s="130">
        <v>9812725.7100000009</v>
      </c>
      <c r="H150" s="130" t="str">
        <f t="shared" si="4"/>
        <v>CB-020058</v>
      </c>
      <c r="I150" s="130" t="str">
        <f t="shared" si="5"/>
        <v/>
      </c>
    </row>
    <row r="151" spans="1:9" x14ac:dyDescent="0.15">
      <c r="A151" s="130">
        <v>149</v>
      </c>
      <c r="B151" s="130" t="s">
        <v>3470</v>
      </c>
      <c r="C151" s="130" t="s">
        <v>12521</v>
      </c>
      <c r="D151" s="130">
        <v>100</v>
      </c>
      <c r="E151" s="130" t="s">
        <v>12434</v>
      </c>
      <c r="F151" s="130">
        <v>167000</v>
      </c>
      <c r="G151" s="130">
        <v>167000</v>
      </c>
      <c r="H151" s="130" t="str">
        <f t="shared" si="4"/>
        <v>CB-020059</v>
      </c>
      <c r="I151" s="130" t="str">
        <f t="shared" si="5"/>
        <v/>
      </c>
    </row>
    <row r="152" spans="1:9" x14ac:dyDescent="0.15">
      <c r="A152" s="130">
        <v>150</v>
      </c>
      <c r="B152" s="130" t="s">
        <v>3471</v>
      </c>
      <c r="C152" s="130" t="s">
        <v>12522</v>
      </c>
      <c r="D152" s="130">
        <v>1</v>
      </c>
      <c r="E152" s="130" t="s">
        <v>12402</v>
      </c>
      <c r="F152" s="130">
        <v>4800000</v>
      </c>
      <c r="G152" s="130">
        <v>6395000</v>
      </c>
      <c r="H152" s="130" t="str">
        <f t="shared" si="4"/>
        <v>CB-020060</v>
      </c>
      <c r="I152" s="130" t="str">
        <f t="shared" si="5"/>
        <v/>
      </c>
    </row>
    <row r="153" spans="1:9" x14ac:dyDescent="0.15">
      <c r="A153" s="130">
        <v>151</v>
      </c>
      <c r="B153" s="130" t="s">
        <v>3472</v>
      </c>
      <c r="C153" s="130" t="s">
        <v>2204</v>
      </c>
      <c r="D153" s="130">
        <v>100</v>
      </c>
      <c r="E153" s="130" t="s">
        <v>12355</v>
      </c>
      <c r="F153" s="130">
        <v>0</v>
      </c>
      <c r="G153" s="130">
        <v>0</v>
      </c>
      <c r="H153" s="130" t="str">
        <f t="shared" si="4"/>
        <v>CB-020061</v>
      </c>
      <c r="I153" s="130" t="str">
        <f t="shared" si="5"/>
        <v/>
      </c>
    </row>
    <row r="154" spans="1:9" x14ac:dyDescent="0.15">
      <c r="A154" s="130">
        <v>152</v>
      </c>
      <c r="B154" s="130" t="s">
        <v>3473</v>
      </c>
      <c r="C154" s="130" t="s">
        <v>2204</v>
      </c>
      <c r="D154" s="130">
        <v>300</v>
      </c>
      <c r="E154" s="130" t="s">
        <v>12372</v>
      </c>
      <c r="F154" s="130">
        <v>7151700</v>
      </c>
      <c r="G154" s="130">
        <v>2263</v>
      </c>
      <c r="H154" s="130" t="str">
        <f t="shared" si="4"/>
        <v>CB-020062</v>
      </c>
      <c r="I154" s="130" t="str">
        <f t="shared" si="5"/>
        <v/>
      </c>
    </row>
    <row r="155" spans="1:9" x14ac:dyDescent="0.15">
      <c r="A155" s="130">
        <v>153</v>
      </c>
      <c r="B155" s="130" t="s">
        <v>3474</v>
      </c>
      <c r="C155" s="130" t="s">
        <v>2204</v>
      </c>
      <c r="D155" s="130">
        <v>100</v>
      </c>
      <c r="E155" s="130" t="s">
        <v>12355</v>
      </c>
      <c r="F155" s="130">
        <v>0</v>
      </c>
      <c r="G155" s="130">
        <v>0</v>
      </c>
      <c r="H155" s="130" t="str">
        <f t="shared" si="4"/>
        <v>CB-020063</v>
      </c>
      <c r="I155" s="130" t="str">
        <f t="shared" si="5"/>
        <v/>
      </c>
    </row>
    <row r="156" spans="1:9" x14ac:dyDescent="0.15">
      <c r="A156" s="130">
        <v>154</v>
      </c>
      <c r="B156" s="130" t="s">
        <v>3475</v>
      </c>
      <c r="C156" s="130" t="s">
        <v>12523</v>
      </c>
      <c r="D156" s="130">
        <v>200</v>
      </c>
      <c r="E156" s="130" t="s">
        <v>12372</v>
      </c>
      <c r="F156" s="130">
        <v>581041</v>
      </c>
      <c r="G156" s="130">
        <v>785900</v>
      </c>
      <c r="H156" s="130" t="str">
        <f t="shared" si="4"/>
        <v>CB-020064</v>
      </c>
      <c r="I156" s="130" t="str">
        <f t="shared" si="5"/>
        <v>AG</v>
      </c>
    </row>
    <row r="157" spans="1:9" x14ac:dyDescent="0.15">
      <c r="A157" s="130">
        <v>155</v>
      </c>
      <c r="B157" s="130" t="s">
        <v>3476</v>
      </c>
      <c r="C157" s="130" t="s">
        <v>12524</v>
      </c>
      <c r="D157" s="130">
        <v>1</v>
      </c>
      <c r="E157" s="130" t="s">
        <v>12372</v>
      </c>
      <c r="F157" s="130">
        <v>288900</v>
      </c>
      <c r="G157" s="130">
        <v>253600</v>
      </c>
      <c r="H157" s="130" t="str">
        <f t="shared" si="4"/>
        <v>CB-020065</v>
      </c>
      <c r="I157" s="130" t="str">
        <f t="shared" si="5"/>
        <v/>
      </c>
    </row>
    <row r="158" spans="1:9" x14ac:dyDescent="0.15">
      <c r="A158" s="130">
        <v>156</v>
      </c>
      <c r="B158" s="130" t="s">
        <v>3477</v>
      </c>
      <c r="C158" s="130" t="s">
        <v>12525</v>
      </c>
      <c r="D158" s="130">
        <v>100</v>
      </c>
      <c r="E158" s="130" t="s">
        <v>12355</v>
      </c>
      <c r="F158" s="130">
        <v>2440867</v>
      </c>
      <c r="G158" s="130">
        <v>2717613.3</v>
      </c>
      <c r="H158" s="130" t="str">
        <f t="shared" si="4"/>
        <v>CB-020066</v>
      </c>
      <c r="I158" s="130" t="str">
        <f t="shared" si="5"/>
        <v/>
      </c>
    </row>
    <row r="159" spans="1:9" x14ac:dyDescent="0.15">
      <c r="A159" s="130">
        <v>157</v>
      </c>
      <c r="B159" s="130" t="s">
        <v>3478</v>
      </c>
      <c r="C159" s="130" t="s">
        <v>12526</v>
      </c>
      <c r="D159" s="130">
        <v>1</v>
      </c>
      <c r="E159" s="130" t="s">
        <v>12527</v>
      </c>
      <c r="F159" s="130">
        <v>2487664</v>
      </c>
      <c r="G159" s="130">
        <v>2572358</v>
      </c>
      <c r="H159" s="130" t="str">
        <f t="shared" si="4"/>
        <v>CB-020067</v>
      </c>
      <c r="I159" s="130" t="str">
        <f t="shared" si="5"/>
        <v>AG</v>
      </c>
    </row>
    <row r="160" spans="1:9" x14ac:dyDescent="0.15">
      <c r="A160" s="130">
        <v>158</v>
      </c>
      <c r="B160" s="130" t="s">
        <v>3479</v>
      </c>
      <c r="C160" s="130" t="s">
        <v>12528</v>
      </c>
      <c r="D160" s="130">
        <v>1</v>
      </c>
      <c r="E160" s="130" t="s">
        <v>12529</v>
      </c>
      <c r="F160" s="130">
        <v>592600</v>
      </c>
      <c r="G160" s="130">
        <v>776880</v>
      </c>
      <c r="H160" s="130" t="str">
        <f t="shared" si="4"/>
        <v>CB-020068</v>
      </c>
      <c r="I160" s="130" t="str">
        <f t="shared" si="5"/>
        <v>AG</v>
      </c>
    </row>
    <row r="161" spans="1:9" x14ac:dyDescent="0.15">
      <c r="A161" s="130">
        <v>159</v>
      </c>
      <c r="B161" s="130" t="s">
        <v>3480</v>
      </c>
      <c r="C161" s="130" t="s">
        <v>12530</v>
      </c>
      <c r="D161" s="130">
        <v>1</v>
      </c>
      <c r="E161" s="130" t="s">
        <v>12531</v>
      </c>
      <c r="F161" s="130">
        <v>615700</v>
      </c>
      <c r="G161" s="130">
        <v>839400</v>
      </c>
      <c r="H161" s="130" t="str">
        <f t="shared" si="4"/>
        <v>CB-030001</v>
      </c>
      <c r="I161" s="130" t="str">
        <f t="shared" si="5"/>
        <v/>
      </c>
    </row>
    <row r="162" spans="1:9" x14ac:dyDescent="0.15">
      <c r="A162" s="130">
        <v>160</v>
      </c>
      <c r="B162" s="130" t="s">
        <v>3481</v>
      </c>
      <c r="C162" s="130" t="s">
        <v>12532</v>
      </c>
      <c r="D162" s="130">
        <v>1</v>
      </c>
      <c r="E162" s="130" t="s">
        <v>12361</v>
      </c>
      <c r="F162" s="130">
        <v>17000</v>
      </c>
      <c r="G162" s="130">
        <v>12000</v>
      </c>
      <c r="H162" s="130" t="str">
        <f t="shared" si="4"/>
        <v>CB-030002</v>
      </c>
      <c r="I162" s="130" t="str">
        <f t="shared" si="5"/>
        <v/>
      </c>
    </row>
    <row r="163" spans="1:9" x14ac:dyDescent="0.15">
      <c r="A163" s="130">
        <v>161</v>
      </c>
      <c r="B163" s="130" t="s">
        <v>3482</v>
      </c>
      <c r="C163" s="130" t="s">
        <v>12533</v>
      </c>
      <c r="D163" s="130">
        <v>100</v>
      </c>
      <c r="E163" s="130" t="s">
        <v>12372</v>
      </c>
      <c r="F163" s="130">
        <v>306180</v>
      </c>
      <c r="G163" s="130">
        <v>1050609</v>
      </c>
      <c r="H163" s="130" t="str">
        <f t="shared" si="4"/>
        <v>CB-030003</v>
      </c>
      <c r="I163" s="130" t="str">
        <f t="shared" si="5"/>
        <v>VG</v>
      </c>
    </row>
    <row r="164" spans="1:9" x14ac:dyDescent="0.15">
      <c r="A164" s="130">
        <v>162</v>
      </c>
      <c r="B164" s="130" t="s">
        <v>3483</v>
      </c>
      <c r="C164" s="130" t="s">
        <v>12534</v>
      </c>
      <c r="D164" s="130">
        <v>10</v>
      </c>
      <c r="E164" s="130" t="s">
        <v>12372</v>
      </c>
      <c r="F164" s="130">
        <v>107100</v>
      </c>
      <c r="G164" s="130">
        <v>93550.25</v>
      </c>
      <c r="H164" s="130" t="str">
        <f t="shared" si="4"/>
        <v>CB-030004</v>
      </c>
      <c r="I164" s="130" t="str">
        <f t="shared" si="5"/>
        <v>AG</v>
      </c>
    </row>
    <row r="165" spans="1:9" x14ac:dyDescent="0.15">
      <c r="A165" s="130">
        <v>163</v>
      </c>
      <c r="B165" s="130" t="s">
        <v>3484</v>
      </c>
      <c r="C165" s="130" t="s">
        <v>12535</v>
      </c>
      <c r="D165" s="130">
        <v>70</v>
      </c>
      <c r="E165" s="130" t="s">
        <v>12361</v>
      </c>
      <c r="F165" s="130">
        <v>3287200</v>
      </c>
      <c r="G165" s="130">
        <v>3509100</v>
      </c>
      <c r="H165" s="130" t="str">
        <f t="shared" si="4"/>
        <v>CB-030005</v>
      </c>
      <c r="I165" s="130" t="str">
        <f t="shared" si="5"/>
        <v/>
      </c>
    </row>
    <row r="166" spans="1:9" x14ac:dyDescent="0.15">
      <c r="A166" s="130">
        <v>164</v>
      </c>
      <c r="B166" s="130" t="s">
        <v>3485</v>
      </c>
      <c r="C166" s="130" t="s">
        <v>12536</v>
      </c>
      <c r="D166" s="130">
        <v>1</v>
      </c>
      <c r="E166" s="130" t="s">
        <v>12446</v>
      </c>
      <c r="F166" s="130">
        <v>30000</v>
      </c>
      <c r="G166" s="130">
        <v>35000</v>
      </c>
      <c r="H166" s="130" t="str">
        <f t="shared" si="4"/>
        <v>CB-030006</v>
      </c>
      <c r="I166" s="130" t="str">
        <f t="shared" si="5"/>
        <v>VG</v>
      </c>
    </row>
    <row r="167" spans="1:9" x14ac:dyDescent="0.15">
      <c r="A167" s="130">
        <v>165</v>
      </c>
      <c r="B167" s="130" t="s">
        <v>3486</v>
      </c>
      <c r="C167" s="130" t="s">
        <v>12537</v>
      </c>
      <c r="D167" s="130">
        <v>1</v>
      </c>
      <c r="E167" s="130" t="s">
        <v>12391</v>
      </c>
      <c r="F167" s="130">
        <v>150000</v>
      </c>
      <c r="G167" s="130">
        <v>204000</v>
      </c>
      <c r="H167" s="130" t="str">
        <f t="shared" si="4"/>
        <v>CB-030007</v>
      </c>
      <c r="I167" s="130" t="str">
        <f t="shared" si="5"/>
        <v/>
      </c>
    </row>
    <row r="168" spans="1:9" x14ac:dyDescent="0.15">
      <c r="A168" s="130">
        <v>166</v>
      </c>
      <c r="B168" s="130" t="s">
        <v>3487</v>
      </c>
      <c r="C168" s="130" t="s">
        <v>12538</v>
      </c>
      <c r="D168" s="130">
        <v>100</v>
      </c>
      <c r="E168" s="130" t="s">
        <v>12368</v>
      </c>
      <c r="F168" s="130">
        <v>426325</v>
      </c>
      <c r="G168" s="130">
        <v>535800</v>
      </c>
      <c r="H168" s="130" t="str">
        <f t="shared" si="4"/>
        <v>CB-030008</v>
      </c>
      <c r="I168" s="130" t="str">
        <f t="shared" si="5"/>
        <v/>
      </c>
    </row>
    <row r="169" spans="1:9" x14ac:dyDescent="0.15">
      <c r="A169" s="130">
        <v>167</v>
      </c>
      <c r="B169" s="130" t="s">
        <v>3488</v>
      </c>
      <c r="C169" s="130" t="s">
        <v>12539</v>
      </c>
      <c r="D169" s="130">
        <v>1</v>
      </c>
      <c r="E169" s="130" t="s">
        <v>12403</v>
      </c>
      <c r="F169" s="130">
        <v>17517000</v>
      </c>
      <c r="G169" s="130">
        <v>15224000</v>
      </c>
      <c r="H169" s="130" t="str">
        <f t="shared" si="4"/>
        <v>CB-030009</v>
      </c>
      <c r="I169" s="130" t="str">
        <f t="shared" si="5"/>
        <v>AG</v>
      </c>
    </row>
    <row r="170" spans="1:9" x14ac:dyDescent="0.15">
      <c r="A170" s="130">
        <v>168</v>
      </c>
      <c r="B170" s="130" t="s">
        <v>3489</v>
      </c>
      <c r="C170" s="130" t="s">
        <v>12540</v>
      </c>
      <c r="D170" s="130">
        <v>10</v>
      </c>
      <c r="E170" s="130" t="s">
        <v>12368</v>
      </c>
      <c r="F170" s="130">
        <v>162079.37</v>
      </c>
      <c r="G170" s="130">
        <v>166525</v>
      </c>
      <c r="H170" s="130" t="str">
        <f t="shared" si="4"/>
        <v>CB-030010</v>
      </c>
      <c r="I170" s="130" t="str">
        <f t="shared" si="5"/>
        <v/>
      </c>
    </row>
    <row r="171" spans="1:9" x14ac:dyDescent="0.15">
      <c r="A171" s="130">
        <v>169</v>
      </c>
      <c r="B171" s="130" t="s">
        <v>3490</v>
      </c>
      <c r="C171" s="130" t="s">
        <v>12541</v>
      </c>
      <c r="D171" s="130">
        <v>10</v>
      </c>
      <c r="E171" s="130" t="s">
        <v>12355</v>
      </c>
      <c r="F171" s="130">
        <v>4467500</v>
      </c>
      <c r="G171" s="130">
        <v>5294000</v>
      </c>
      <c r="H171" s="130" t="str">
        <f t="shared" si="4"/>
        <v>CB-030011</v>
      </c>
      <c r="I171" s="130" t="str">
        <f t="shared" si="5"/>
        <v/>
      </c>
    </row>
    <row r="172" spans="1:9" x14ac:dyDescent="0.15">
      <c r="A172" s="130">
        <v>170</v>
      </c>
      <c r="B172" s="130" t="s">
        <v>3491</v>
      </c>
      <c r="C172" s="130" t="s">
        <v>12542</v>
      </c>
      <c r="D172" s="130">
        <v>100</v>
      </c>
      <c r="E172" s="130" t="s">
        <v>12370</v>
      </c>
      <c r="F172" s="130">
        <v>144000</v>
      </c>
      <c r="G172" s="130">
        <v>144000</v>
      </c>
      <c r="H172" s="130" t="str">
        <f t="shared" si="4"/>
        <v>CB-030012</v>
      </c>
      <c r="I172" s="130" t="str">
        <f t="shared" si="5"/>
        <v/>
      </c>
    </row>
    <row r="173" spans="1:9" x14ac:dyDescent="0.15">
      <c r="A173" s="130">
        <v>171</v>
      </c>
      <c r="B173" s="130" t="s">
        <v>3492</v>
      </c>
      <c r="C173" s="130" t="s">
        <v>12543</v>
      </c>
      <c r="D173" s="130">
        <v>1</v>
      </c>
      <c r="E173" s="130" t="s">
        <v>12391</v>
      </c>
      <c r="F173" s="130">
        <v>422288000</v>
      </c>
      <c r="G173" s="130">
        <v>494529000</v>
      </c>
      <c r="H173" s="130" t="str">
        <f t="shared" si="4"/>
        <v>CB-030013</v>
      </c>
      <c r="I173" s="130" t="str">
        <f t="shared" si="5"/>
        <v>VG</v>
      </c>
    </row>
    <row r="174" spans="1:9" x14ac:dyDescent="0.15">
      <c r="A174" s="130">
        <v>172</v>
      </c>
      <c r="B174" s="130" t="s">
        <v>3493</v>
      </c>
      <c r="C174" s="130" t="s">
        <v>12544</v>
      </c>
      <c r="D174" s="130">
        <v>1</v>
      </c>
      <c r="E174" s="130" t="s">
        <v>12402</v>
      </c>
      <c r="F174" s="130">
        <v>38100000</v>
      </c>
      <c r="G174" s="130">
        <v>47100000</v>
      </c>
      <c r="H174" s="130" t="str">
        <f t="shared" si="4"/>
        <v>CB-030014</v>
      </c>
      <c r="I174" s="130" t="str">
        <f t="shared" si="5"/>
        <v>VG</v>
      </c>
    </row>
    <row r="175" spans="1:9" x14ac:dyDescent="0.15">
      <c r="A175" s="130">
        <v>173</v>
      </c>
      <c r="B175" s="130" t="s">
        <v>3494</v>
      </c>
      <c r="C175" s="130" t="s">
        <v>2325</v>
      </c>
      <c r="D175" s="130">
        <v>100</v>
      </c>
      <c r="E175" s="130" t="s">
        <v>12372</v>
      </c>
      <c r="F175" s="130">
        <v>586160</v>
      </c>
      <c r="G175" s="130">
        <v>580000</v>
      </c>
      <c r="H175" s="130" t="str">
        <f t="shared" si="4"/>
        <v>CB-030015</v>
      </c>
      <c r="I175" s="130" t="str">
        <f t="shared" si="5"/>
        <v/>
      </c>
    </row>
    <row r="176" spans="1:9" x14ac:dyDescent="0.15">
      <c r="A176" s="130">
        <v>174</v>
      </c>
      <c r="B176" s="130" t="s">
        <v>3495</v>
      </c>
      <c r="C176" s="130" t="s">
        <v>12545</v>
      </c>
      <c r="D176" s="130">
        <v>1</v>
      </c>
      <c r="E176" s="130" t="s">
        <v>12527</v>
      </c>
      <c r="F176" s="130">
        <v>2850000</v>
      </c>
      <c r="G176" s="130">
        <v>2873955</v>
      </c>
      <c r="H176" s="130" t="str">
        <f t="shared" si="4"/>
        <v>CB-030016</v>
      </c>
      <c r="I176" s="130" t="str">
        <f t="shared" si="5"/>
        <v>AG</v>
      </c>
    </row>
    <row r="177" spans="1:9" x14ac:dyDescent="0.15">
      <c r="A177" s="130">
        <v>175</v>
      </c>
      <c r="B177" s="130" t="s">
        <v>3496</v>
      </c>
      <c r="C177" s="130" t="s">
        <v>12546</v>
      </c>
      <c r="D177" s="130">
        <v>1</v>
      </c>
      <c r="E177" s="130" t="s">
        <v>12547</v>
      </c>
      <c r="F177" s="130">
        <v>460000</v>
      </c>
      <c r="G177" s="130">
        <v>95000</v>
      </c>
      <c r="H177" s="130" t="str">
        <f t="shared" si="4"/>
        <v>CB-030017</v>
      </c>
      <c r="I177" s="130" t="str">
        <f t="shared" si="5"/>
        <v/>
      </c>
    </row>
    <row r="178" spans="1:9" x14ac:dyDescent="0.15">
      <c r="A178" s="130">
        <v>176</v>
      </c>
      <c r="B178" s="130" t="s">
        <v>3497</v>
      </c>
      <c r="C178" s="130" t="s">
        <v>12548</v>
      </c>
      <c r="D178" s="130">
        <v>100</v>
      </c>
      <c r="E178" s="130" t="s">
        <v>12355</v>
      </c>
      <c r="F178" s="130">
        <v>12229313.4</v>
      </c>
      <c r="G178" s="130">
        <v>12440163.699999999</v>
      </c>
      <c r="H178" s="130" t="str">
        <f t="shared" si="4"/>
        <v>CB-030018</v>
      </c>
      <c r="I178" s="130" t="str">
        <f t="shared" si="5"/>
        <v/>
      </c>
    </row>
    <row r="179" spans="1:9" x14ac:dyDescent="0.15">
      <c r="A179" s="130">
        <v>177</v>
      </c>
      <c r="B179" s="130" t="s">
        <v>3498</v>
      </c>
      <c r="C179" s="130" t="s">
        <v>12549</v>
      </c>
      <c r="D179" s="130">
        <v>100</v>
      </c>
      <c r="E179" s="130" t="s">
        <v>12355</v>
      </c>
      <c r="F179" s="130">
        <v>9535300</v>
      </c>
      <c r="G179" s="130">
        <v>13854700</v>
      </c>
      <c r="H179" s="130" t="str">
        <f t="shared" si="4"/>
        <v>CB-030019</v>
      </c>
      <c r="I179" s="130" t="str">
        <f t="shared" si="5"/>
        <v>AG</v>
      </c>
    </row>
    <row r="180" spans="1:9" x14ac:dyDescent="0.15">
      <c r="A180" s="130">
        <v>178</v>
      </c>
      <c r="B180" s="130" t="s">
        <v>3499</v>
      </c>
      <c r="C180" s="130" t="s">
        <v>12550</v>
      </c>
      <c r="D180" s="130">
        <v>1</v>
      </c>
      <c r="E180" s="130" t="s">
        <v>12372</v>
      </c>
      <c r="F180" s="130">
        <v>1051</v>
      </c>
      <c r="G180" s="130">
        <v>1591</v>
      </c>
      <c r="H180" s="130" t="str">
        <f t="shared" si="4"/>
        <v>CB-030020</v>
      </c>
      <c r="I180" s="130" t="str">
        <f t="shared" si="5"/>
        <v/>
      </c>
    </row>
    <row r="181" spans="1:9" x14ac:dyDescent="0.15">
      <c r="A181" s="130">
        <v>179</v>
      </c>
      <c r="B181" s="130" t="s">
        <v>3500</v>
      </c>
      <c r="C181" s="130" t="s">
        <v>387</v>
      </c>
      <c r="D181" s="130">
        <v>1000</v>
      </c>
      <c r="E181" s="130" t="s">
        <v>12368</v>
      </c>
      <c r="F181" s="130">
        <v>3862000</v>
      </c>
      <c r="G181" s="130">
        <v>4250000</v>
      </c>
      <c r="H181" s="130" t="str">
        <f t="shared" si="4"/>
        <v>CB-030021</v>
      </c>
      <c r="I181" s="130" t="str">
        <f t="shared" si="5"/>
        <v>AG</v>
      </c>
    </row>
    <row r="182" spans="1:9" x14ac:dyDescent="0.15">
      <c r="A182" s="130">
        <v>180</v>
      </c>
      <c r="B182" s="130" t="s">
        <v>3501</v>
      </c>
      <c r="C182" s="130" t="s">
        <v>12551</v>
      </c>
      <c r="D182" s="130">
        <v>10</v>
      </c>
      <c r="E182" s="130" t="s">
        <v>12355</v>
      </c>
      <c r="F182" s="130">
        <v>116822.08</v>
      </c>
      <c r="G182" s="130">
        <v>146252.66</v>
      </c>
      <c r="H182" s="130" t="str">
        <f t="shared" si="4"/>
        <v>CB-030022</v>
      </c>
      <c r="I182" s="130" t="str">
        <f t="shared" si="5"/>
        <v/>
      </c>
    </row>
    <row r="183" spans="1:9" x14ac:dyDescent="0.15">
      <c r="A183" s="130">
        <v>181</v>
      </c>
      <c r="B183" s="130" t="s">
        <v>3502</v>
      </c>
      <c r="C183" s="130" t="s">
        <v>12552</v>
      </c>
      <c r="D183" s="130">
        <v>20</v>
      </c>
      <c r="E183" s="130" t="s">
        <v>12446</v>
      </c>
      <c r="F183" s="130">
        <v>2936000</v>
      </c>
      <c r="G183" s="130">
        <v>3445460</v>
      </c>
      <c r="H183" s="130" t="str">
        <f t="shared" si="4"/>
        <v>CB-030023</v>
      </c>
      <c r="I183" s="130" t="str">
        <f t="shared" si="5"/>
        <v>VG</v>
      </c>
    </row>
    <row r="184" spans="1:9" x14ac:dyDescent="0.15">
      <c r="A184" s="130">
        <v>182</v>
      </c>
      <c r="B184" s="130" t="s">
        <v>3503</v>
      </c>
      <c r="C184" s="130" t="s">
        <v>12553</v>
      </c>
      <c r="D184" s="130">
        <v>4.16</v>
      </c>
      <c r="E184" s="130" t="s">
        <v>12554</v>
      </c>
      <c r="F184" s="130">
        <v>7226327.6799999997</v>
      </c>
      <c r="G184" s="130">
        <v>8043189.4400000004</v>
      </c>
      <c r="H184" s="130" t="str">
        <f t="shared" si="4"/>
        <v>CB-030024</v>
      </c>
      <c r="I184" s="130" t="str">
        <f t="shared" si="5"/>
        <v/>
      </c>
    </row>
    <row r="185" spans="1:9" x14ac:dyDescent="0.15">
      <c r="A185" s="130">
        <v>183</v>
      </c>
      <c r="B185" s="130" t="s">
        <v>3504</v>
      </c>
      <c r="C185" s="130" t="s">
        <v>12555</v>
      </c>
      <c r="D185" s="130">
        <v>29</v>
      </c>
      <c r="E185" s="130" t="s">
        <v>12355</v>
      </c>
      <c r="F185" s="130">
        <v>441200</v>
      </c>
      <c r="G185" s="130">
        <v>3000000</v>
      </c>
      <c r="H185" s="130" t="str">
        <f t="shared" si="4"/>
        <v>CB-030025</v>
      </c>
      <c r="I185" s="130" t="str">
        <f t="shared" si="5"/>
        <v/>
      </c>
    </row>
    <row r="186" spans="1:9" x14ac:dyDescent="0.15">
      <c r="A186" s="130">
        <v>184</v>
      </c>
      <c r="B186" s="130" t="s">
        <v>3505</v>
      </c>
      <c r="C186" s="130" t="s">
        <v>12556</v>
      </c>
      <c r="D186" s="130">
        <v>1</v>
      </c>
      <c r="E186" s="130" t="s">
        <v>12446</v>
      </c>
      <c r="F186" s="130">
        <v>1183400</v>
      </c>
      <c r="G186" s="130">
        <v>1123200</v>
      </c>
      <c r="H186" s="130" t="str">
        <f t="shared" si="4"/>
        <v>CB-030026</v>
      </c>
      <c r="I186" s="130" t="str">
        <f t="shared" si="5"/>
        <v/>
      </c>
    </row>
    <row r="187" spans="1:9" x14ac:dyDescent="0.15">
      <c r="A187" s="130">
        <v>185</v>
      </c>
      <c r="B187" s="130" t="s">
        <v>3506</v>
      </c>
      <c r="C187" s="130" t="s">
        <v>12557</v>
      </c>
      <c r="D187" s="130">
        <v>60</v>
      </c>
      <c r="E187" s="130" t="s">
        <v>12355</v>
      </c>
      <c r="F187" s="130">
        <v>17520000</v>
      </c>
      <c r="G187" s="130">
        <v>3180000</v>
      </c>
      <c r="H187" s="130" t="str">
        <f t="shared" si="4"/>
        <v>CB-030027</v>
      </c>
      <c r="I187" s="130" t="str">
        <f t="shared" si="5"/>
        <v>AG</v>
      </c>
    </row>
    <row r="188" spans="1:9" x14ac:dyDescent="0.15">
      <c r="A188" s="130">
        <v>186</v>
      </c>
      <c r="B188" s="130" t="s">
        <v>3507</v>
      </c>
      <c r="C188" s="130" t="s">
        <v>12558</v>
      </c>
      <c r="D188" s="130">
        <v>0.25</v>
      </c>
      <c r="E188" s="130" t="s">
        <v>12372</v>
      </c>
      <c r="F188" s="130">
        <v>12328</v>
      </c>
      <c r="G188" s="130">
        <v>46815</v>
      </c>
      <c r="H188" s="130" t="str">
        <f t="shared" si="4"/>
        <v>CB-030028</v>
      </c>
      <c r="I188" s="130" t="str">
        <f t="shared" si="5"/>
        <v/>
      </c>
    </row>
    <row r="189" spans="1:9" x14ac:dyDescent="0.15">
      <c r="A189" s="130">
        <v>187</v>
      </c>
      <c r="B189" s="130" t="s">
        <v>3508</v>
      </c>
      <c r="C189" s="130" t="s">
        <v>12559</v>
      </c>
      <c r="D189" s="130">
        <v>1</v>
      </c>
      <c r="E189" s="130" t="s">
        <v>12434</v>
      </c>
      <c r="F189" s="130">
        <v>14448</v>
      </c>
      <c r="G189" s="130">
        <v>29200</v>
      </c>
      <c r="H189" s="130" t="str">
        <f t="shared" si="4"/>
        <v>CB-030029</v>
      </c>
      <c r="I189" s="130" t="str">
        <f t="shared" si="5"/>
        <v/>
      </c>
    </row>
    <row r="190" spans="1:9" x14ac:dyDescent="0.15">
      <c r="A190" s="130">
        <v>188</v>
      </c>
      <c r="B190" s="130" t="s">
        <v>3509</v>
      </c>
      <c r="C190" s="130" t="s">
        <v>12560</v>
      </c>
      <c r="D190" s="130">
        <v>10</v>
      </c>
      <c r="E190" s="130" t="s">
        <v>12370</v>
      </c>
      <c r="F190" s="130">
        <v>317651.84000000003</v>
      </c>
      <c r="G190" s="130">
        <v>866064.96</v>
      </c>
      <c r="H190" s="130" t="str">
        <f t="shared" si="4"/>
        <v>CB-030030</v>
      </c>
      <c r="I190" s="130" t="str">
        <f t="shared" si="5"/>
        <v>AG</v>
      </c>
    </row>
    <row r="191" spans="1:9" x14ac:dyDescent="0.15">
      <c r="A191" s="130">
        <v>189</v>
      </c>
      <c r="B191" s="130" t="s">
        <v>3510</v>
      </c>
      <c r="C191" s="130" t="s">
        <v>12519</v>
      </c>
      <c r="D191" s="130">
        <v>100</v>
      </c>
      <c r="E191" s="130" t="s">
        <v>12372</v>
      </c>
      <c r="F191" s="130">
        <v>600000</v>
      </c>
      <c r="G191" s="130">
        <v>480000</v>
      </c>
      <c r="H191" s="130" t="str">
        <f t="shared" si="4"/>
        <v>CB-030031</v>
      </c>
      <c r="I191" s="130" t="str">
        <f t="shared" si="5"/>
        <v/>
      </c>
    </row>
    <row r="192" spans="1:9" x14ac:dyDescent="0.15">
      <c r="A192" s="130">
        <v>190</v>
      </c>
      <c r="B192" s="130" t="s">
        <v>3511</v>
      </c>
      <c r="C192" s="130" t="s">
        <v>12561</v>
      </c>
      <c r="D192" s="130">
        <v>10</v>
      </c>
      <c r="E192" s="130" t="s">
        <v>12355</v>
      </c>
      <c r="F192" s="130">
        <v>102161.4</v>
      </c>
      <c r="G192" s="130">
        <v>132900</v>
      </c>
      <c r="H192" s="130" t="str">
        <f t="shared" si="4"/>
        <v>CB-030032</v>
      </c>
      <c r="I192" s="130" t="str">
        <f t="shared" si="5"/>
        <v/>
      </c>
    </row>
    <row r="193" spans="1:9" x14ac:dyDescent="0.15">
      <c r="A193" s="130">
        <v>191</v>
      </c>
      <c r="B193" s="130" t="s">
        <v>3512</v>
      </c>
      <c r="C193" s="130" t="s">
        <v>12562</v>
      </c>
      <c r="D193" s="130">
        <v>10</v>
      </c>
      <c r="E193" s="130" t="s">
        <v>12355</v>
      </c>
      <c r="F193" s="130">
        <v>5300000</v>
      </c>
      <c r="G193" s="130">
        <v>6200000</v>
      </c>
      <c r="H193" s="130" t="str">
        <f t="shared" si="4"/>
        <v>CB-030033</v>
      </c>
      <c r="I193" s="130" t="str">
        <f t="shared" si="5"/>
        <v>AG</v>
      </c>
    </row>
    <row r="194" spans="1:9" x14ac:dyDescent="0.15">
      <c r="A194" s="130">
        <v>192</v>
      </c>
      <c r="B194" s="130" t="s">
        <v>3513</v>
      </c>
      <c r="C194" s="130" t="s">
        <v>12563</v>
      </c>
      <c r="D194" s="130">
        <v>500</v>
      </c>
      <c r="E194" s="130" t="s">
        <v>12372</v>
      </c>
      <c r="F194" s="130">
        <v>2587814</v>
      </c>
      <c r="G194" s="130">
        <v>2656676</v>
      </c>
      <c r="H194" s="130" t="str">
        <f t="shared" si="4"/>
        <v>CB-030034</v>
      </c>
      <c r="I194" s="130" t="str">
        <f t="shared" si="5"/>
        <v/>
      </c>
    </row>
    <row r="195" spans="1:9" x14ac:dyDescent="0.15">
      <c r="A195" s="130">
        <v>193</v>
      </c>
      <c r="B195" s="130" t="s">
        <v>3514</v>
      </c>
      <c r="C195" s="130" t="s">
        <v>12564</v>
      </c>
      <c r="D195" s="130">
        <v>18</v>
      </c>
      <c r="E195" s="130" t="s">
        <v>12372</v>
      </c>
      <c r="F195" s="130">
        <v>409158</v>
      </c>
      <c r="G195" s="130">
        <v>603971</v>
      </c>
      <c r="H195" s="130" t="str">
        <f t="shared" si="4"/>
        <v>CB-030035</v>
      </c>
      <c r="I195" s="130" t="str">
        <f t="shared" si="5"/>
        <v/>
      </c>
    </row>
    <row r="196" spans="1:9" x14ac:dyDescent="0.15">
      <c r="A196" s="130">
        <v>194</v>
      </c>
      <c r="B196" s="130" t="s">
        <v>3515</v>
      </c>
      <c r="C196" s="130" t="s">
        <v>12565</v>
      </c>
      <c r="D196" s="130">
        <v>100</v>
      </c>
      <c r="E196" s="130" t="s">
        <v>12372</v>
      </c>
      <c r="F196" s="130">
        <v>359100</v>
      </c>
      <c r="G196" s="130">
        <v>390000</v>
      </c>
      <c r="H196" s="130" t="str">
        <f t="shared" ref="H196:H259" si="6">LEFT(B196,FIND("-",B196)+6)</f>
        <v>CB-030036</v>
      </c>
      <c r="I196" s="130" t="str">
        <f t="shared" ref="I196:I259" si="7">RIGHT(B196,LEN(B196)-FIND("-",B196)-7)</f>
        <v>VG</v>
      </c>
    </row>
    <row r="197" spans="1:9" x14ac:dyDescent="0.15">
      <c r="A197" s="130">
        <v>195</v>
      </c>
      <c r="B197" s="130" t="s">
        <v>3516</v>
      </c>
      <c r="C197" s="130" t="s">
        <v>1668</v>
      </c>
      <c r="D197" s="130">
        <v>100</v>
      </c>
      <c r="E197" s="130" t="s">
        <v>12372</v>
      </c>
      <c r="F197" s="130">
        <v>31450000</v>
      </c>
      <c r="G197" s="130">
        <v>31500000</v>
      </c>
      <c r="H197" s="130" t="str">
        <f t="shared" si="6"/>
        <v>CB-030037</v>
      </c>
      <c r="I197" s="130" t="str">
        <f t="shared" si="7"/>
        <v>AG</v>
      </c>
    </row>
    <row r="198" spans="1:9" x14ac:dyDescent="0.15">
      <c r="A198" s="130">
        <v>196</v>
      </c>
      <c r="B198" s="130" t="s">
        <v>3517</v>
      </c>
      <c r="C198" s="130" t="s">
        <v>1953</v>
      </c>
      <c r="D198" s="130">
        <v>100</v>
      </c>
      <c r="E198" s="130" t="s">
        <v>12355</v>
      </c>
      <c r="F198" s="130">
        <v>10915200</v>
      </c>
      <c r="G198" s="130">
        <v>13042700</v>
      </c>
      <c r="H198" s="130" t="str">
        <f t="shared" si="6"/>
        <v>CB-030038</v>
      </c>
      <c r="I198" s="130" t="str">
        <f t="shared" si="7"/>
        <v/>
      </c>
    </row>
    <row r="199" spans="1:9" x14ac:dyDescent="0.15">
      <c r="A199" s="130">
        <v>197</v>
      </c>
      <c r="B199" s="130" t="s">
        <v>3518</v>
      </c>
      <c r="C199" s="130" t="s">
        <v>12566</v>
      </c>
      <c r="D199" s="130">
        <v>100</v>
      </c>
      <c r="E199" s="130" t="s">
        <v>12372</v>
      </c>
      <c r="F199" s="130">
        <v>1007198.2</v>
      </c>
      <c r="G199" s="130">
        <v>1161398.2</v>
      </c>
      <c r="H199" s="130" t="str">
        <f t="shared" si="6"/>
        <v>CB-030039</v>
      </c>
      <c r="I199" s="130" t="str">
        <f t="shared" si="7"/>
        <v>AG</v>
      </c>
    </row>
    <row r="200" spans="1:9" x14ac:dyDescent="0.15">
      <c r="A200" s="130">
        <v>198</v>
      </c>
      <c r="B200" s="130" t="s">
        <v>3519</v>
      </c>
      <c r="C200" s="130" t="s">
        <v>12567</v>
      </c>
      <c r="D200" s="130">
        <v>10</v>
      </c>
      <c r="E200" s="130" t="s">
        <v>12372</v>
      </c>
      <c r="F200" s="130">
        <v>203802</v>
      </c>
      <c r="G200" s="130">
        <v>210021</v>
      </c>
      <c r="H200" s="130" t="str">
        <f t="shared" si="6"/>
        <v>CB-030040</v>
      </c>
      <c r="I200" s="130" t="str">
        <f t="shared" si="7"/>
        <v>AG</v>
      </c>
    </row>
    <row r="201" spans="1:9" x14ac:dyDescent="0.15">
      <c r="A201" s="130">
        <v>199</v>
      </c>
      <c r="B201" s="130" t="s">
        <v>3520</v>
      </c>
      <c r="C201" s="130" t="s">
        <v>12568</v>
      </c>
      <c r="D201" s="130">
        <v>65</v>
      </c>
      <c r="E201" s="130" t="s">
        <v>12569</v>
      </c>
      <c r="F201" s="130">
        <v>31782</v>
      </c>
      <c r="G201" s="130">
        <v>47624</v>
      </c>
      <c r="H201" s="130" t="str">
        <f t="shared" si="6"/>
        <v>CB-030041</v>
      </c>
      <c r="I201" s="130" t="str">
        <f t="shared" si="7"/>
        <v/>
      </c>
    </row>
    <row r="202" spans="1:9" x14ac:dyDescent="0.15">
      <c r="A202" s="130">
        <v>200</v>
      </c>
      <c r="B202" s="130" t="s">
        <v>3521</v>
      </c>
      <c r="C202" s="130" t="s">
        <v>12570</v>
      </c>
      <c r="D202" s="130">
        <v>1</v>
      </c>
      <c r="E202" s="130" t="s">
        <v>12372</v>
      </c>
      <c r="F202" s="130">
        <v>70000</v>
      </c>
      <c r="G202" s="130">
        <v>25000</v>
      </c>
      <c r="H202" s="130" t="str">
        <f t="shared" si="6"/>
        <v>CB-030042</v>
      </c>
      <c r="I202" s="130" t="str">
        <f t="shared" si="7"/>
        <v/>
      </c>
    </row>
    <row r="203" spans="1:9" x14ac:dyDescent="0.15">
      <c r="A203" s="130">
        <v>201</v>
      </c>
      <c r="B203" s="130" t="s">
        <v>3522</v>
      </c>
      <c r="C203" s="130" t="s">
        <v>12571</v>
      </c>
      <c r="D203" s="130">
        <v>100</v>
      </c>
      <c r="E203" s="130" t="s">
        <v>12372</v>
      </c>
      <c r="F203" s="130">
        <v>1140200</v>
      </c>
      <c r="G203" s="130">
        <v>1376200</v>
      </c>
      <c r="H203" s="130" t="str">
        <f t="shared" si="6"/>
        <v>CB-030043</v>
      </c>
      <c r="I203" s="130" t="str">
        <f t="shared" si="7"/>
        <v>VG</v>
      </c>
    </row>
    <row r="204" spans="1:9" x14ac:dyDescent="0.15">
      <c r="A204" s="130">
        <v>202</v>
      </c>
      <c r="B204" s="130" t="s">
        <v>3523</v>
      </c>
      <c r="C204" s="130" t="s">
        <v>12572</v>
      </c>
      <c r="D204" s="130">
        <v>1</v>
      </c>
      <c r="E204" s="130" t="s">
        <v>12361</v>
      </c>
      <c r="F204" s="130">
        <v>7625</v>
      </c>
      <c r="G204" s="130">
        <v>8450</v>
      </c>
      <c r="H204" s="130" t="str">
        <f t="shared" si="6"/>
        <v>CB-030044</v>
      </c>
      <c r="I204" s="130" t="str">
        <f t="shared" si="7"/>
        <v/>
      </c>
    </row>
    <row r="205" spans="1:9" x14ac:dyDescent="0.15">
      <c r="A205" s="130">
        <v>203</v>
      </c>
      <c r="B205" s="130" t="s">
        <v>3524</v>
      </c>
      <c r="C205" s="130" t="s">
        <v>12573</v>
      </c>
      <c r="D205" s="130">
        <v>100</v>
      </c>
      <c r="E205" s="130" t="s">
        <v>12368</v>
      </c>
      <c r="F205" s="130">
        <v>6477950</v>
      </c>
      <c r="G205" s="130">
        <v>3217950</v>
      </c>
      <c r="H205" s="130" t="str">
        <f t="shared" si="6"/>
        <v>CB-030045</v>
      </c>
      <c r="I205" s="130" t="str">
        <f t="shared" si="7"/>
        <v>VG</v>
      </c>
    </row>
    <row r="206" spans="1:9" x14ac:dyDescent="0.15">
      <c r="A206" s="130">
        <v>204</v>
      </c>
      <c r="B206" s="130" t="s">
        <v>3525</v>
      </c>
      <c r="C206" s="130" t="s">
        <v>12574</v>
      </c>
      <c r="D206" s="130">
        <v>120</v>
      </c>
      <c r="E206" s="130" t="s">
        <v>12575</v>
      </c>
      <c r="F206" s="130">
        <v>419860000</v>
      </c>
      <c r="G206" s="130">
        <v>609460000</v>
      </c>
      <c r="H206" s="130" t="str">
        <f t="shared" si="6"/>
        <v>CB-030046</v>
      </c>
      <c r="I206" s="130" t="str">
        <f t="shared" si="7"/>
        <v>AG</v>
      </c>
    </row>
    <row r="207" spans="1:9" x14ac:dyDescent="0.15">
      <c r="A207" s="130">
        <v>205</v>
      </c>
      <c r="B207" s="130" t="s">
        <v>3526</v>
      </c>
      <c r="C207" s="130" t="s">
        <v>12576</v>
      </c>
      <c r="D207" s="130">
        <v>100</v>
      </c>
      <c r="E207" s="130" t="s">
        <v>12355</v>
      </c>
      <c r="F207" s="130">
        <v>3327000</v>
      </c>
      <c r="G207" s="130">
        <v>3883000</v>
      </c>
      <c r="H207" s="130" t="str">
        <f t="shared" si="6"/>
        <v>CB-030047</v>
      </c>
      <c r="I207" s="130" t="str">
        <f t="shared" si="7"/>
        <v/>
      </c>
    </row>
    <row r="208" spans="1:9" x14ac:dyDescent="0.15">
      <c r="A208" s="130">
        <v>206</v>
      </c>
      <c r="B208" s="130" t="s">
        <v>3527</v>
      </c>
      <c r="C208" s="130" t="s">
        <v>12577</v>
      </c>
      <c r="D208" s="130">
        <v>100</v>
      </c>
      <c r="E208" s="130" t="s">
        <v>12368</v>
      </c>
      <c r="F208" s="130">
        <v>2150312</v>
      </c>
      <c r="G208" s="130">
        <v>2510516</v>
      </c>
      <c r="H208" s="130" t="str">
        <f t="shared" si="6"/>
        <v>CB-030048</v>
      </c>
      <c r="I208" s="130" t="str">
        <f t="shared" si="7"/>
        <v/>
      </c>
    </row>
    <row r="209" spans="1:9" x14ac:dyDescent="0.15">
      <c r="A209" s="130">
        <v>207</v>
      </c>
      <c r="B209" s="130" t="s">
        <v>3528</v>
      </c>
      <c r="C209" s="130" t="s">
        <v>12578</v>
      </c>
      <c r="D209" s="130">
        <v>111.8</v>
      </c>
      <c r="E209" s="130" t="s">
        <v>12368</v>
      </c>
      <c r="F209" s="130">
        <v>2325891.71</v>
      </c>
      <c r="G209" s="130">
        <v>1653357.87</v>
      </c>
      <c r="H209" s="130" t="str">
        <f t="shared" si="6"/>
        <v>CB-030049</v>
      </c>
      <c r="I209" s="130" t="str">
        <f t="shared" si="7"/>
        <v>AG</v>
      </c>
    </row>
    <row r="210" spans="1:9" x14ac:dyDescent="0.15">
      <c r="A210" s="130">
        <v>208</v>
      </c>
      <c r="B210" s="130" t="s">
        <v>3529</v>
      </c>
      <c r="C210" s="130" t="s">
        <v>12579</v>
      </c>
      <c r="D210" s="130">
        <v>100</v>
      </c>
      <c r="E210" s="130" t="s">
        <v>12355</v>
      </c>
      <c r="F210" s="130">
        <v>1185180</v>
      </c>
      <c r="G210" s="130">
        <v>871602.96</v>
      </c>
      <c r="H210" s="130" t="str">
        <f t="shared" si="6"/>
        <v>CB-030050</v>
      </c>
      <c r="I210" s="130" t="str">
        <f t="shared" si="7"/>
        <v>AG</v>
      </c>
    </row>
    <row r="211" spans="1:9" x14ac:dyDescent="0.15">
      <c r="A211" s="130">
        <v>209</v>
      </c>
      <c r="B211" s="130" t="s">
        <v>3530</v>
      </c>
      <c r="C211" s="130" t="s">
        <v>12580</v>
      </c>
      <c r="D211" s="130">
        <v>10</v>
      </c>
      <c r="E211" s="130" t="s">
        <v>12581</v>
      </c>
      <c r="F211" s="130">
        <v>99500</v>
      </c>
      <c r="G211" s="130">
        <v>132500</v>
      </c>
      <c r="H211" s="130" t="str">
        <f t="shared" si="6"/>
        <v>CB-030051</v>
      </c>
      <c r="I211" s="130" t="str">
        <f t="shared" si="7"/>
        <v/>
      </c>
    </row>
    <row r="212" spans="1:9" x14ac:dyDescent="0.15">
      <c r="A212" s="130">
        <v>210</v>
      </c>
      <c r="B212" s="130" t="s">
        <v>3531</v>
      </c>
      <c r="C212" s="130" t="s">
        <v>12582</v>
      </c>
      <c r="D212" s="130">
        <v>100</v>
      </c>
      <c r="E212" s="130" t="s">
        <v>12372</v>
      </c>
      <c r="F212" s="130">
        <v>939778.4</v>
      </c>
      <c r="G212" s="130">
        <v>632209.6</v>
      </c>
      <c r="H212" s="130" t="str">
        <f t="shared" si="6"/>
        <v>CB-030052</v>
      </c>
      <c r="I212" s="130" t="str">
        <f t="shared" si="7"/>
        <v/>
      </c>
    </row>
    <row r="213" spans="1:9" x14ac:dyDescent="0.15">
      <c r="A213" s="130">
        <v>211</v>
      </c>
      <c r="B213" s="130" t="s">
        <v>3532</v>
      </c>
      <c r="C213" s="130" t="s">
        <v>12583</v>
      </c>
      <c r="D213" s="130">
        <v>100</v>
      </c>
      <c r="E213" s="130" t="s">
        <v>12372</v>
      </c>
      <c r="F213" s="130">
        <v>698170</v>
      </c>
      <c r="G213" s="130">
        <v>680000</v>
      </c>
      <c r="H213" s="130" t="str">
        <f t="shared" si="6"/>
        <v>CB-030053</v>
      </c>
      <c r="I213" s="130" t="str">
        <f t="shared" si="7"/>
        <v>AG</v>
      </c>
    </row>
    <row r="214" spans="1:9" x14ac:dyDescent="0.15">
      <c r="A214" s="130">
        <v>212</v>
      </c>
      <c r="B214" s="130" t="s">
        <v>3533</v>
      </c>
      <c r="C214" s="130" t="s">
        <v>12584</v>
      </c>
      <c r="D214" s="130">
        <v>1</v>
      </c>
      <c r="E214" s="130" t="s">
        <v>12361</v>
      </c>
      <c r="F214" s="130">
        <v>950</v>
      </c>
      <c r="G214" s="130">
        <v>1100</v>
      </c>
      <c r="H214" s="130" t="str">
        <f t="shared" si="6"/>
        <v>CB-030054</v>
      </c>
      <c r="I214" s="130" t="str">
        <f t="shared" si="7"/>
        <v/>
      </c>
    </row>
    <row r="215" spans="1:9" x14ac:dyDescent="0.15">
      <c r="A215" s="130">
        <v>213</v>
      </c>
      <c r="B215" s="130" t="s">
        <v>3534</v>
      </c>
      <c r="C215" s="130" t="s">
        <v>12585</v>
      </c>
      <c r="D215" s="130">
        <v>1</v>
      </c>
      <c r="E215" s="130" t="s">
        <v>12586</v>
      </c>
      <c r="F215" s="130">
        <v>921600</v>
      </c>
      <c r="G215" s="130">
        <v>1200000</v>
      </c>
      <c r="H215" s="130" t="str">
        <f t="shared" si="6"/>
        <v>CB-030055</v>
      </c>
      <c r="I215" s="130" t="str">
        <f t="shared" si="7"/>
        <v>AG</v>
      </c>
    </row>
    <row r="216" spans="1:9" x14ac:dyDescent="0.15">
      <c r="A216" s="130">
        <v>214</v>
      </c>
      <c r="B216" s="130" t="s">
        <v>3535</v>
      </c>
      <c r="C216" s="130" t="s">
        <v>12587</v>
      </c>
      <c r="D216" s="130">
        <v>100</v>
      </c>
      <c r="E216" s="130" t="s">
        <v>12372</v>
      </c>
      <c r="F216" s="130">
        <v>869988</v>
      </c>
      <c r="G216" s="130">
        <v>771450</v>
      </c>
      <c r="H216" s="130" t="str">
        <f t="shared" si="6"/>
        <v>CB-030056</v>
      </c>
      <c r="I216" s="130" t="str">
        <f t="shared" si="7"/>
        <v/>
      </c>
    </row>
    <row r="217" spans="1:9" x14ac:dyDescent="0.15">
      <c r="A217" s="130">
        <v>215</v>
      </c>
      <c r="B217" s="130" t="s">
        <v>3536</v>
      </c>
      <c r="C217" s="130" t="s">
        <v>12588</v>
      </c>
      <c r="D217" s="130">
        <v>10000</v>
      </c>
      <c r="E217" s="130" t="s">
        <v>12361</v>
      </c>
      <c r="F217" s="130">
        <v>82000000</v>
      </c>
      <c r="G217" s="130">
        <v>188000000</v>
      </c>
      <c r="H217" s="130" t="str">
        <f t="shared" si="6"/>
        <v>CB-030057</v>
      </c>
      <c r="I217" s="130" t="str">
        <f t="shared" si="7"/>
        <v>VG</v>
      </c>
    </row>
    <row r="218" spans="1:9" x14ac:dyDescent="0.15">
      <c r="A218" s="130">
        <v>216</v>
      </c>
      <c r="B218" s="130" t="s">
        <v>3537</v>
      </c>
      <c r="C218" s="130" t="s">
        <v>12589</v>
      </c>
      <c r="D218" s="130">
        <v>1000</v>
      </c>
      <c r="E218" s="130" t="s">
        <v>12372</v>
      </c>
      <c r="F218" s="130">
        <v>5340000</v>
      </c>
      <c r="G218" s="130">
        <v>6795000</v>
      </c>
      <c r="H218" s="130" t="str">
        <f t="shared" si="6"/>
        <v>CB-030058</v>
      </c>
      <c r="I218" s="130" t="str">
        <f t="shared" si="7"/>
        <v/>
      </c>
    </row>
    <row r="219" spans="1:9" x14ac:dyDescent="0.15">
      <c r="A219" s="130">
        <v>217</v>
      </c>
      <c r="B219" s="130" t="s">
        <v>3538</v>
      </c>
      <c r="C219" s="130" t="s">
        <v>1804</v>
      </c>
      <c r="D219" s="130">
        <v>1</v>
      </c>
      <c r="E219" s="130" t="s">
        <v>12434</v>
      </c>
      <c r="F219" s="130">
        <v>1450</v>
      </c>
      <c r="G219" s="130">
        <v>1200</v>
      </c>
      <c r="H219" s="130" t="str">
        <f t="shared" si="6"/>
        <v>CB-030059</v>
      </c>
      <c r="I219" s="130" t="str">
        <f t="shared" si="7"/>
        <v/>
      </c>
    </row>
    <row r="220" spans="1:9" x14ac:dyDescent="0.15">
      <c r="A220" s="130">
        <v>218</v>
      </c>
      <c r="B220" s="130" t="s">
        <v>3539</v>
      </c>
      <c r="C220" s="130" t="s">
        <v>198</v>
      </c>
      <c r="D220" s="130">
        <v>1000</v>
      </c>
      <c r="E220" s="130" t="s">
        <v>12368</v>
      </c>
      <c r="F220" s="130">
        <v>950000</v>
      </c>
      <c r="G220" s="130">
        <v>421000</v>
      </c>
      <c r="H220" s="130" t="str">
        <f t="shared" si="6"/>
        <v>CB-030060</v>
      </c>
      <c r="I220" s="130" t="str">
        <f t="shared" si="7"/>
        <v>VG</v>
      </c>
    </row>
    <row r="221" spans="1:9" x14ac:dyDescent="0.15">
      <c r="A221" s="130">
        <v>219</v>
      </c>
      <c r="B221" s="130" t="s">
        <v>3540</v>
      </c>
      <c r="C221" s="130" t="s">
        <v>12590</v>
      </c>
      <c r="D221" s="130">
        <v>120</v>
      </c>
      <c r="E221" s="130" t="s">
        <v>12591</v>
      </c>
      <c r="F221" s="130">
        <v>32.4</v>
      </c>
      <c r="G221" s="130">
        <v>1200</v>
      </c>
      <c r="H221" s="130" t="str">
        <f t="shared" si="6"/>
        <v>CB-030061</v>
      </c>
      <c r="I221" s="130" t="str">
        <f t="shared" si="7"/>
        <v/>
      </c>
    </row>
    <row r="222" spans="1:9" x14ac:dyDescent="0.15">
      <c r="A222" s="130">
        <v>220</v>
      </c>
      <c r="B222" s="130" t="s">
        <v>3541</v>
      </c>
      <c r="C222" s="130" t="s">
        <v>12592</v>
      </c>
      <c r="D222" s="130">
        <v>1</v>
      </c>
      <c r="E222" s="130" t="s">
        <v>12355</v>
      </c>
      <c r="F222" s="130">
        <v>566</v>
      </c>
      <c r="G222" s="130">
        <v>1083</v>
      </c>
      <c r="H222" s="130" t="str">
        <f t="shared" si="6"/>
        <v>CB-030062</v>
      </c>
      <c r="I222" s="130" t="str">
        <f t="shared" si="7"/>
        <v/>
      </c>
    </row>
    <row r="223" spans="1:9" x14ac:dyDescent="0.15">
      <c r="A223" s="130">
        <v>221</v>
      </c>
      <c r="B223" s="130" t="s">
        <v>3542</v>
      </c>
      <c r="C223" s="130" t="s">
        <v>12593</v>
      </c>
      <c r="D223" s="130">
        <v>100</v>
      </c>
      <c r="E223" s="130" t="s">
        <v>12372</v>
      </c>
      <c r="F223" s="130">
        <v>2870000</v>
      </c>
      <c r="G223" s="130">
        <v>2870000</v>
      </c>
      <c r="H223" s="130" t="str">
        <f t="shared" si="6"/>
        <v>CB-030063</v>
      </c>
      <c r="I223" s="130" t="str">
        <f t="shared" si="7"/>
        <v>AG</v>
      </c>
    </row>
    <row r="224" spans="1:9" x14ac:dyDescent="0.15">
      <c r="A224" s="130">
        <v>222</v>
      </c>
      <c r="B224" s="130" t="s">
        <v>3543</v>
      </c>
      <c r="C224" s="130" t="s">
        <v>2296</v>
      </c>
      <c r="D224" s="130">
        <v>60</v>
      </c>
      <c r="E224" s="130" t="s">
        <v>12355</v>
      </c>
      <c r="F224" s="130">
        <v>10800600</v>
      </c>
      <c r="G224" s="130">
        <v>8649600</v>
      </c>
      <c r="H224" s="130" t="str">
        <f t="shared" si="6"/>
        <v>CB-030064</v>
      </c>
      <c r="I224" s="130" t="str">
        <f t="shared" si="7"/>
        <v>AG</v>
      </c>
    </row>
    <row r="225" spans="1:9" x14ac:dyDescent="0.15">
      <c r="A225" s="130">
        <v>223</v>
      </c>
      <c r="B225" s="130" t="s">
        <v>3544</v>
      </c>
      <c r="C225" s="130" t="s">
        <v>12595</v>
      </c>
      <c r="D225" s="130">
        <v>1</v>
      </c>
      <c r="E225" s="130" t="s">
        <v>12596</v>
      </c>
      <c r="F225" s="130">
        <v>6069600</v>
      </c>
      <c r="G225" s="130">
        <v>7263000</v>
      </c>
      <c r="H225" s="130" t="str">
        <f t="shared" si="6"/>
        <v>CB-030065</v>
      </c>
      <c r="I225" s="130" t="str">
        <f t="shared" si="7"/>
        <v/>
      </c>
    </row>
    <row r="226" spans="1:9" x14ac:dyDescent="0.15">
      <c r="A226" s="130">
        <v>224</v>
      </c>
      <c r="B226" s="130" t="s">
        <v>3545</v>
      </c>
      <c r="C226" s="130" t="s">
        <v>12597</v>
      </c>
      <c r="D226" s="130">
        <v>50</v>
      </c>
      <c r="E226" s="130" t="s">
        <v>12355</v>
      </c>
      <c r="F226" s="130">
        <v>8423299</v>
      </c>
      <c r="G226" s="130">
        <v>6054104.4000000004</v>
      </c>
      <c r="H226" s="130" t="str">
        <f t="shared" si="6"/>
        <v>CB-030066</v>
      </c>
      <c r="I226" s="130" t="str">
        <f t="shared" si="7"/>
        <v>AG</v>
      </c>
    </row>
    <row r="227" spans="1:9" x14ac:dyDescent="0.15">
      <c r="A227" s="130">
        <v>225</v>
      </c>
      <c r="B227" s="130" t="s">
        <v>3546</v>
      </c>
      <c r="C227" s="130" t="s">
        <v>12598</v>
      </c>
      <c r="D227" s="130">
        <v>100</v>
      </c>
      <c r="E227" s="130" t="s">
        <v>12355</v>
      </c>
      <c r="F227" s="130">
        <v>3689958</v>
      </c>
      <c r="G227" s="130">
        <v>3501246</v>
      </c>
      <c r="H227" s="130" t="str">
        <f t="shared" si="6"/>
        <v>CB-030067</v>
      </c>
      <c r="I227" s="130" t="str">
        <f t="shared" si="7"/>
        <v>AG</v>
      </c>
    </row>
    <row r="228" spans="1:9" x14ac:dyDescent="0.15">
      <c r="A228" s="130">
        <v>226</v>
      </c>
      <c r="B228" s="130" t="s">
        <v>3547</v>
      </c>
      <c r="C228" s="130" t="s">
        <v>12599</v>
      </c>
      <c r="D228" s="130">
        <v>10</v>
      </c>
      <c r="E228" s="130" t="s">
        <v>12355</v>
      </c>
      <c r="F228" s="130">
        <v>116460</v>
      </c>
      <c r="G228" s="130">
        <v>107060.57</v>
      </c>
      <c r="H228" s="130" t="str">
        <f t="shared" si="6"/>
        <v>CB-030068</v>
      </c>
      <c r="I228" s="130" t="str">
        <f t="shared" si="7"/>
        <v>AG</v>
      </c>
    </row>
    <row r="229" spans="1:9" x14ac:dyDescent="0.15">
      <c r="A229" s="130">
        <v>227</v>
      </c>
      <c r="B229" s="130" t="s">
        <v>3548</v>
      </c>
      <c r="C229" s="130" t="s">
        <v>12600</v>
      </c>
      <c r="D229" s="130">
        <v>100</v>
      </c>
      <c r="E229" s="130" t="s">
        <v>12355</v>
      </c>
      <c r="F229" s="130">
        <v>6177910</v>
      </c>
      <c r="G229" s="130">
        <v>5405182.5</v>
      </c>
      <c r="H229" s="130" t="str">
        <f t="shared" si="6"/>
        <v>CB-030069</v>
      </c>
      <c r="I229" s="130" t="str">
        <f t="shared" si="7"/>
        <v/>
      </c>
    </row>
    <row r="230" spans="1:9" x14ac:dyDescent="0.15">
      <c r="A230" s="130">
        <v>228</v>
      </c>
      <c r="B230" s="130" t="s">
        <v>3549</v>
      </c>
      <c r="C230" s="130" t="s">
        <v>12601</v>
      </c>
      <c r="D230" s="130">
        <v>10</v>
      </c>
      <c r="E230" s="130" t="s">
        <v>12372</v>
      </c>
      <c r="F230" s="130">
        <v>366050</v>
      </c>
      <c r="G230" s="130">
        <v>366050</v>
      </c>
      <c r="H230" s="130" t="str">
        <f t="shared" si="6"/>
        <v>CB-030070</v>
      </c>
      <c r="I230" s="130" t="str">
        <f t="shared" si="7"/>
        <v>AG</v>
      </c>
    </row>
    <row r="231" spans="1:9" x14ac:dyDescent="0.15">
      <c r="A231" s="130">
        <v>229</v>
      </c>
      <c r="B231" s="130" t="s">
        <v>3550</v>
      </c>
      <c r="C231" s="130" t="s">
        <v>12601</v>
      </c>
      <c r="D231" s="130">
        <v>10</v>
      </c>
      <c r="E231" s="130" t="s">
        <v>12372</v>
      </c>
      <c r="F231" s="130">
        <v>142423</v>
      </c>
      <c r="G231" s="130">
        <v>154193</v>
      </c>
      <c r="H231" s="130" t="str">
        <f t="shared" si="6"/>
        <v>CB-030071</v>
      </c>
      <c r="I231" s="130" t="str">
        <f t="shared" si="7"/>
        <v>AG</v>
      </c>
    </row>
    <row r="232" spans="1:9" x14ac:dyDescent="0.15">
      <c r="A232" s="130">
        <v>230</v>
      </c>
      <c r="B232" s="130" t="s">
        <v>3551</v>
      </c>
      <c r="C232" s="130" t="s">
        <v>12602</v>
      </c>
      <c r="D232" s="130">
        <v>100</v>
      </c>
      <c r="E232" s="130" t="s">
        <v>12368</v>
      </c>
      <c r="F232" s="130">
        <v>4798775</v>
      </c>
      <c r="G232" s="130">
        <v>4808991</v>
      </c>
      <c r="H232" s="130" t="str">
        <f t="shared" si="6"/>
        <v>CB-030072</v>
      </c>
      <c r="I232" s="130" t="str">
        <f t="shared" si="7"/>
        <v>AG</v>
      </c>
    </row>
    <row r="233" spans="1:9" x14ac:dyDescent="0.15">
      <c r="A233" s="130">
        <v>231</v>
      </c>
      <c r="B233" s="130" t="s">
        <v>3552</v>
      </c>
      <c r="C233" s="130" t="s">
        <v>12603</v>
      </c>
      <c r="D233" s="130">
        <v>100</v>
      </c>
      <c r="E233" s="130" t="s">
        <v>12361</v>
      </c>
      <c r="F233" s="130">
        <v>1140000</v>
      </c>
      <c r="G233" s="130">
        <v>2230000</v>
      </c>
      <c r="H233" s="130" t="str">
        <f t="shared" si="6"/>
        <v>CB-030073</v>
      </c>
      <c r="I233" s="130" t="str">
        <f t="shared" si="7"/>
        <v>AG</v>
      </c>
    </row>
    <row r="234" spans="1:9" x14ac:dyDescent="0.15">
      <c r="A234" s="130">
        <v>232</v>
      </c>
      <c r="B234" s="130" t="s">
        <v>3553</v>
      </c>
      <c r="C234" s="130" t="s">
        <v>12604</v>
      </c>
      <c r="D234" s="130">
        <v>100</v>
      </c>
      <c r="E234" s="130" t="s">
        <v>12372</v>
      </c>
      <c r="F234" s="130">
        <v>436700</v>
      </c>
      <c r="G234" s="130">
        <v>500000</v>
      </c>
      <c r="H234" s="130" t="str">
        <f t="shared" si="6"/>
        <v>CB-030074</v>
      </c>
      <c r="I234" s="130" t="str">
        <f t="shared" si="7"/>
        <v/>
      </c>
    </row>
    <row r="235" spans="1:9" x14ac:dyDescent="0.15">
      <c r="A235" s="130">
        <v>233</v>
      </c>
      <c r="B235" s="130" t="s">
        <v>3554</v>
      </c>
      <c r="C235" s="130" t="s">
        <v>12605</v>
      </c>
      <c r="D235" s="130">
        <v>1</v>
      </c>
      <c r="E235" s="130" t="s">
        <v>12403</v>
      </c>
      <c r="F235" s="130">
        <v>69424700</v>
      </c>
      <c r="G235" s="130">
        <v>116817000</v>
      </c>
      <c r="H235" s="130" t="str">
        <f t="shared" si="6"/>
        <v>CB-030075</v>
      </c>
      <c r="I235" s="130" t="str">
        <f t="shared" si="7"/>
        <v>AG</v>
      </c>
    </row>
    <row r="236" spans="1:9" x14ac:dyDescent="0.15">
      <c r="A236" s="130">
        <v>234</v>
      </c>
      <c r="B236" s="130" t="s">
        <v>3555</v>
      </c>
      <c r="C236" s="130" t="s">
        <v>12606</v>
      </c>
      <c r="D236" s="130">
        <v>1</v>
      </c>
      <c r="E236" s="130" t="s">
        <v>12372</v>
      </c>
      <c r="F236" s="130">
        <v>4157.95</v>
      </c>
      <c r="G236" s="130">
        <v>4845.96</v>
      </c>
      <c r="H236" s="130" t="str">
        <f t="shared" si="6"/>
        <v>CB-030076</v>
      </c>
      <c r="I236" s="130" t="str">
        <f t="shared" si="7"/>
        <v/>
      </c>
    </row>
    <row r="237" spans="1:9" x14ac:dyDescent="0.15">
      <c r="A237" s="130">
        <v>235</v>
      </c>
      <c r="B237" s="130" t="s">
        <v>3556</v>
      </c>
      <c r="C237" s="130" t="s">
        <v>12607</v>
      </c>
      <c r="D237" s="130">
        <v>300</v>
      </c>
      <c r="E237" s="130" t="s">
        <v>12372</v>
      </c>
      <c r="F237" s="130">
        <v>1909900</v>
      </c>
      <c r="G237" s="130">
        <v>2669040</v>
      </c>
      <c r="H237" s="130" t="str">
        <f t="shared" si="6"/>
        <v>CB-030077</v>
      </c>
      <c r="I237" s="130" t="str">
        <f t="shared" si="7"/>
        <v>VG</v>
      </c>
    </row>
    <row r="238" spans="1:9" x14ac:dyDescent="0.15">
      <c r="A238" s="130">
        <v>236</v>
      </c>
      <c r="B238" s="130" t="s">
        <v>3557</v>
      </c>
      <c r="H238" s="130" t="str">
        <f t="shared" si="6"/>
        <v>CB-030078</v>
      </c>
      <c r="I238" s="130" t="str">
        <f t="shared" si="7"/>
        <v/>
      </c>
    </row>
    <row r="239" spans="1:9" x14ac:dyDescent="0.15">
      <c r="A239" s="130">
        <v>237</v>
      </c>
      <c r="B239" s="130" t="s">
        <v>3558</v>
      </c>
      <c r="C239" s="130" t="s">
        <v>12608</v>
      </c>
      <c r="D239" s="130">
        <v>100</v>
      </c>
      <c r="E239" s="130" t="s">
        <v>12372</v>
      </c>
      <c r="F239" s="130">
        <v>1542691</v>
      </c>
      <c r="G239" s="130">
        <v>1733612</v>
      </c>
      <c r="H239" s="130" t="str">
        <f t="shared" si="6"/>
        <v>CB-030079</v>
      </c>
      <c r="I239" s="130" t="str">
        <f t="shared" si="7"/>
        <v/>
      </c>
    </row>
    <row r="240" spans="1:9" x14ac:dyDescent="0.15">
      <c r="A240" s="130">
        <v>238</v>
      </c>
      <c r="B240" s="130" t="s">
        <v>3559</v>
      </c>
      <c r="C240" s="130" t="s">
        <v>12609</v>
      </c>
      <c r="D240" s="130">
        <v>100</v>
      </c>
      <c r="E240" s="130" t="s">
        <v>12610</v>
      </c>
      <c r="F240" s="130">
        <v>4092118</v>
      </c>
      <c r="G240" s="130">
        <v>2465318</v>
      </c>
      <c r="H240" s="130" t="str">
        <f t="shared" si="6"/>
        <v>CB-030080</v>
      </c>
      <c r="I240" s="130" t="str">
        <f t="shared" si="7"/>
        <v>AG</v>
      </c>
    </row>
    <row r="241" spans="1:9" x14ac:dyDescent="0.15">
      <c r="A241" s="130">
        <v>239</v>
      </c>
      <c r="B241" s="130" t="s">
        <v>3560</v>
      </c>
      <c r="C241" s="130" t="s">
        <v>12611</v>
      </c>
      <c r="D241" s="130">
        <v>100</v>
      </c>
      <c r="E241" s="130" t="s">
        <v>12372</v>
      </c>
      <c r="F241" s="130">
        <v>1387360</v>
      </c>
      <c r="G241" s="130">
        <v>0</v>
      </c>
      <c r="H241" s="130" t="str">
        <f t="shared" si="6"/>
        <v>CB-030081</v>
      </c>
      <c r="I241" s="130" t="str">
        <f t="shared" si="7"/>
        <v>AG</v>
      </c>
    </row>
    <row r="242" spans="1:9" x14ac:dyDescent="0.15">
      <c r="A242" s="130">
        <v>240</v>
      </c>
      <c r="B242" s="130" t="s">
        <v>3561</v>
      </c>
      <c r="C242" s="130" t="s">
        <v>12612</v>
      </c>
      <c r="D242" s="130">
        <v>100</v>
      </c>
      <c r="E242" s="130" t="s">
        <v>12368</v>
      </c>
      <c r="F242" s="130">
        <v>1874014.5</v>
      </c>
      <c r="G242" s="130">
        <v>1885764.5</v>
      </c>
      <c r="H242" s="130" t="str">
        <f t="shared" si="6"/>
        <v>CB-030082</v>
      </c>
      <c r="I242" s="130" t="str">
        <f t="shared" si="7"/>
        <v/>
      </c>
    </row>
    <row r="243" spans="1:9" x14ac:dyDescent="0.15">
      <c r="A243" s="130">
        <v>241</v>
      </c>
      <c r="B243" s="130" t="s">
        <v>3562</v>
      </c>
      <c r="C243" s="130" t="s">
        <v>12613</v>
      </c>
      <c r="D243" s="130">
        <v>10</v>
      </c>
      <c r="E243" s="130" t="s">
        <v>12370</v>
      </c>
      <c r="F243" s="130">
        <v>2838670</v>
      </c>
      <c r="G243" s="130">
        <v>3771140</v>
      </c>
      <c r="H243" s="130" t="str">
        <f t="shared" si="6"/>
        <v>CB-030083</v>
      </c>
      <c r="I243" s="130" t="str">
        <f t="shared" si="7"/>
        <v>VG</v>
      </c>
    </row>
    <row r="244" spans="1:9" x14ac:dyDescent="0.15">
      <c r="A244" s="130">
        <v>242</v>
      </c>
      <c r="B244" s="130" t="s">
        <v>3563</v>
      </c>
      <c r="C244" s="130" t="s">
        <v>12614</v>
      </c>
      <c r="D244" s="130">
        <v>10</v>
      </c>
      <c r="E244" s="130" t="s">
        <v>12355</v>
      </c>
      <c r="F244" s="130">
        <v>127556</v>
      </c>
      <c r="G244" s="130">
        <v>94995</v>
      </c>
      <c r="H244" s="130" t="str">
        <f t="shared" si="6"/>
        <v>CB-030084</v>
      </c>
      <c r="I244" s="130" t="str">
        <f t="shared" si="7"/>
        <v/>
      </c>
    </row>
    <row r="245" spans="1:9" x14ac:dyDescent="0.15">
      <c r="A245" s="130">
        <v>243</v>
      </c>
      <c r="B245" s="130" t="s">
        <v>3564</v>
      </c>
      <c r="C245" s="130" t="s">
        <v>12615</v>
      </c>
      <c r="D245" s="130">
        <v>1</v>
      </c>
      <c r="E245" s="130" t="s">
        <v>12616</v>
      </c>
      <c r="F245" s="130">
        <v>1441</v>
      </c>
      <c r="G245" s="130">
        <v>1945</v>
      </c>
      <c r="H245" s="130" t="str">
        <f t="shared" si="6"/>
        <v>CB-030085</v>
      </c>
      <c r="I245" s="130" t="str">
        <f t="shared" si="7"/>
        <v/>
      </c>
    </row>
    <row r="246" spans="1:9" x14ac:dyDescent="0.15">
      <c r="A246" s="130">
        <v>244</v>
      </c>
      <c r="B246" s="130" t="s">
        <v>3565</v>
      </c>
      <c r="C246" s="130" t="s">
        <v>12617</v>
      </c>
      <c r="D246" s="130">
        <v>1</v>
      </c>
      <c r="E246" s="130" t="s">
        <v>12527</v>
      </c>
      <c r="F246" s="130">
        <v>4889447</v>
      </c>
      <c r="G246" s="130">
        <v>5064987</v>
      </c>
      <c r="H246" s="130" t="str">
        <f t="shared" si="6"/>
        <v>CB-030086</v>
      </c>
      <c r="I246" s="130" t="str">
        <f t="shared" si="7"/>
        <v>AG</v>
      </c>
    </row>
    <row r="247" spans="1:9" x14ac:dyDescent="0.15">
      <c r="A247" s="130">
        <v>245</v>
      </c>
      <c r="B247" s="130" t="s">
        <v>3566</v>
      </c>
      <c r="C247" s="130" t="s">
        <v>12618</v>
      </c>
      <c r="D247" s="130">
        <v>10</v>
      </c>
      <c r="E247" s="130" t="s">
        <v>12619</v>
      </c>
      <c r="F247" s="130">
        <v>100670</v>
      </c>
      <c r="G247" s="130">
        <v>103170</v>
      </c>
      <c r="H247" s="130" t="str">
        <f t="shared" si="6"/>
        <v>CB-030087</v>
      </c>
      <c r="I247" s="130" t="str">
        <f t="shared" si="7"/>
        <v>VG</v>
      </c>
    </row>
    <row r="248" spans="1:9" x14ac:dyDescent="0.15">
      <c r="A248" s="130">
        <v>246</v>
      </c>
      <c r="B248" s="130" t="s">
        <v>3567</v>
      </c>
      <c r="C248" s="130" t="s">
        <v>12620</v>
      </c>
      <c r="D248" s="130">
        <v>100</v>
      </c>
      <c r="E248" s="130" t="s">
        <v>12368</v>
      </c>
      <c r="F248" s="130">
        <v>3396400</v>
      </c>
      <c r="G248" s="130">
        <v>3406000</v>
      </c>
      <c r="H248" s="130" t="str">
        <f t="shared" si="6"/>
        <v>CB-030088</v>
      </c>
      <c r="I248" s="130" t="str">
        <f t="shared" si="7"/>
        <v/>
      </c>
    </row>
    <row r="249" spans="1:9" x14ac:dyDescent="0.15">
      <c r="A249" s="130">
        <v>247</v>
      </c>
      <c r="B249" s="130" t="s">
        <v>3568</v>
      </c>
      <c r="C249" s="130" t="s">
        <v>12150</v>
      </c>
      <c r="D249" s="130">
        <v>40</v>
      </c>
      <c r="E249" s="130" t="s">
        <v>12372</v>
      </c>
      <c r="F249" s="130">
        <v>527520</v>
      </c>
      <c r="G249" s="130">
        <v>576920</v>
      </c>
      <c r="H249" s="130" t="str">
        <f t="shared" si="6"/>
        <v>CB-030089</v>
      </c>
      <c r="I249" s="130" t="str">
        <f t="shared" si="7"/>
        <v>VG</v>
      </c>
    </row>
    <row r="250" spans="1:9" x14ac:dyDescent="0.15">
      <c r="A250" s="130">
        <v>248</v>
      </c>
      <c r="B250" s="130" t="s">
        <v>3569</v>
      </c>
      <c r="C250" s="130" t="s">
        <v>412</v>
      </c>
      <c r="D250" s="130">
        <v>1000</v>
      </c>
      <c r="E250" s="130" t="s">
        <v>12368</v>
      </c>
      <c r="F250" s="130">
        <v>10584000</v>
      </c>
      <c r="G250" s="130">
        <v>14176647</v>
      </c>
      <c r="H250" s="130" t="str">
        <f t="shared" si="6"/>
        <v>CB-030090</v>
      </c>
      <c r="I250" s="130" t="str">
        <f t="shared" si="7"/>
        <v>VG</v>
      </c>
    </row>
    <row r="251" spans="1:9" x14ac:dyDescent="0.15">
      <c r="A251" s="130">
        <v>249</v>
      </c>
      <c r="B251" s="130" t="s">
        <v>3570</v>
      </c>
      <c r="C251" s="130" t="s">
        <v>12621</v>
      </c>
      <c r="D251" s="130">
        <v>240</v>
      </c>
      <c r="E251" s="130" t="s">
        <v>12372</v>
      </c>
      <c r="F251" s="130">
        <v>1760624.4</v>
      </c>
      <c r="G251" s="130">
        <v>1786522.56</v>
      </c>
      <c r="H251" s="130" t="str">
        <f t="shared" si="6"/>
        <v>CB-030091</v>
      </c>
      <c r="I251" s="130" t="str">
        <f t="shared" si="7"/>
        <v>AG</v>
      </c>
    </row>
    <row r="252" spans="1:9" x14ac:dyDescent="0.15">
      <c r="A252" s="130">
        <v>250</v>
      </c>
      <c r="B252" s="130" t="s">
        <v>3571</v>
      </c>
      <c r="C252" s="130" t="s">
        <v>12622</v>
      </c>
      <c r="D252" s="130">
        <v>10</v>
      </c>
      <c r="E252" s="130" t="s">
        <v>12355</v>
      </c>
      <c r="F252" s="130">
        <v>666366.5</v>
      </c>
      <c r="G252" s="130">
        <v>752988.98</v>
      </c>
      <c r="H252" s="130" t="str">
        <f t="shared" si="6"/>
        <v>CB-030092</v>
      </c>
      <c r="I252" s="130" t="str">
        <f t="shared" si="7"/>
        <v>AG</v>
      </c>
    </row>
    <row r="253" spans="1:9" x14ac:dyDescent="0.15">
      <c r="A253" s="130">
        <v>251</v>
      </c>
      <c r="B253" s="130" t="s">
        <v>3572</v>
      </c>
      <c r="C253" s="130" t="s">
        <v>12623</v>
      </c>
      <c r="D253" s="130">
        <v>1</v>
      </c>
      <c r="E253" s="130" t="s">
        <v>12372</v>
      </c>
      <c r="F253" s="130">
        <v>675</v>
      </c>
      <c r="G253" s="130">
        <v>680</v>
      </c>
      <c r="H253" s="130" t="str">
        <f t="shared" si="6"/>
        <v>CB-030093</v>
      </c>
      <c r="I253" s="130" t="str">
        <f t="shared" si="7"/>
        <v/>
      </c>
    </row>
    <row r="254" spans="1:9" x14ac:dyDescent="0.15">
      <c r="A254" s="130">
        <v>252</v>
      </c>
      <c r="B254" s="130" t="s">
        <v>3573</v>
      </c>
      <c r="C254" s="130" t="s">
        <v>12624</v>
      </c>
      <c r="D254" s="130">
        <v>100</v>
      </c>
      <c r="E254" s="130" t="s">
        <v>12372</v>
      </c>
      <c r="F254" s="130">
        <v>1074750</v>
      </c>
      <c r="G254" s="130">
        <v>921400</v>
      </c>
      <c r="H254" s="130" t="str">
        <f t="shared" si="6"/>
        <v>CB-030094</v>
      </c>
      <c r="I254" s="130" t="str">
        <f t="shared" si="7"/>
        <v/>
      </c>
    </row>
    <row r="255" spans="1:9" x14ac:dyDescent="0.15">
      <c r="A255" s="130">
        <v>253</v>
      </c>
      <c r="B255" s="130" t="s">
        <v>3574</v>
      </c>
      <c r="C255" s="130" t="s">
        <v>12625</v>
      </c>
      <c r="D255" s="130">
        <v>100</v>
      </c>
      <c r="E255" s="130" t="s">
        <v>12368</v>
      </c>
      <c r="F255" s="130">
        <v>1109220.3999999999</v>
      </c>
      <c r="G255" s="130">
        <v>900643.1</v>
      </c>
      <c r="H255" s="130" t="str">
        <f t="shared" si="6"/>
        <v>CB-030095</v>
      </c>
      <c r="I255" s="130" t="str">
        <f t="shared" si="7"/>
        <v/>
      </c>
    </row>
    <row r="256" spans="1:9" x14ac:dyDescent="0.15">
      <c r="A256" s="130">
        <v>254</v>
      </c>
      <c r="B256" s="130" t="s">
        <v>3575</v>
      </c>
      <c r="C256" s="130" t="s">
        <v>12626</v>
      </c>
      <c r="D256" s="130">
        <v>1</v>
      </c>
      <c r="E256" s="130" t="s">
        <v>12531</v>
      </c>
      <c r="F256" s="130">
        <v>277119</v>
      </c>
      <c r="G256" s="130">
        <v>300934</v>
      </c>
      <c r="H256" s="130" t="str">
        <f t="shared" si="6"/>
        <v>CB-030096</v>
      </c>
      <c r="I256" s="130" t="str">
        <f t="shared" si="7"/>
        <v>VG</v>
      </c>
    </row>
    <row r="257" spans="1:9" x14ac:dyDescent="0.15">
      <c r="A257" s="130">
        <v>255</v>
      </c>
      <c r="B257" s="130" t="s">
        <v>3576</v>
      </c>
      <c r="C257" s="130" t="s">
        <v>12627</v>
      </c>
      <c r="D257" s="130">
        <v>181</v>
      </c>
      <c r="E257" s="130" t="s">
        <v>12628</v>
      </c>
      <c r="F257" s="130">
        <v>147295441</v>
      </c>
      <c r="G257" s="130">
        <v>144929208.40000001</v>
      </c>
      <c r="H257" s="130" t="str">
        <f t="shared" si="6"/>
        <v>CB-030097</v>
      </c>
      <c r="I257" s="130" t="str">
        <f t="shared" si="7"/>
        <v/>
      </c>
    </row>
    <row r="258" spans="1:9" x14ac:dyDescent="0.15">
      <c r="A258" s="130">
        <v>256</v>
      </c>
      <c r="B258" s="130" t="s">
        <v>3577</v>
      </c>
      <c r="C258" s="130" t="s">
        <v>12630</v>
      </c>
      <c r="D258" s="130">
        <v>100</v>
      </c>
      <c r="E258" s="130" t="s">
        <v>12372</v>
      </c>
      <c r="F258" s="130">
        <v>527949.80000000005</v>
      </c>
      <c r="G258" s="130">
        <v>630050.69999999995</v>
      </c>
      <c r="H258" s="130" t="str">
        <f t="shared" si="6"/>
        <v>CB-030098</v>
      </c>
      <c r="I258" s="130" t="str">
        <f t="shared" si="7"/>
        <v/>
      </c>
    </row>
    <row r="259" spans="1:9" x14ac:dyDescent="0.15">
      <c r="A259" s="130">
        <v>257</v>
      </c>
      <c r="B259" s="130" t="s">
        <v>3578</v>
      </c>
      <c r="C259" s="130" t="s">
        <v>12631</v>
      </c>
      <c r="D259" s="130">
        <v>1</v>
      </c>
      <c r="E259" s="130" t="s">
        <v>12361</v>
      </c>
      <c r="F259" s="130">
        <v>10500</v>
      </c>
      <c r="G259" s="130">
        <v>10000</v>
      </c>
      <c r="H259" s="130" t="str">
        <f t="shared" si="6"/>
        <v>CB-030099</v>
      </c>
      <c r="I259" s="130" t="str">
        <f t="shared" si="7"/>
        <v>VG</v>
      </c>
    </row>
    <row r="260" spans="1:9" x14ac:dyDescent="0.15">
      <c r="A260" s="130">
        <v>258</v>
      </c>
      <c r="B260" s="130" t="s">
        <v>3579</v>
      </c>
      <c r="C260" s="130" t="s">
        <v>12632</v>
      </c>
      <c r="D260" s="130">
        <v>10</v>
      </c>
      <c r="E260" s="130" t="s">
        <v>12355</v>
      </c>
      <c r="F260" s="130">
        <v>118443.04</v>
      </c>
      <c r="G260" s="130">
        <v>122443.04</v>
      </c>
      <c r="H260" s="130" t="str">
        <f t="shared" ref="H260:H323" si="8">LEFT(B260,FIND("-",B260)+6)</f>
        <v>CB-030100</v>
      </c>
      <c r="I260" s="130" t="str">
        <f t="shared" ref="I260:I323" si="9">RIGHT(B260,LEN(B260)-FIND("-",B260)-7)</f>
        <v/>
      </c>
    </row>
    <row r="261" spans="1:9" x14ac:dyDescent="0.15">
      <c r="A261" s="130">
        <v>259</v>
      </c>
      <c r="B261" s="130" t="s">
        <v>3580</v>
      </c>
      <c r="C261" s="130" t="s">
        <v>12633</v>
      </c>
      <c r="D261" s="130">
        <v>300</v>
      </c>
      <c r="E261" s="130" t="s">
        <v>12368</v>
      </c>
      <c r="F261" s="130">
        <v>4170000</v>
      </c>
      <c r="G261" s="130">
        <v>4170000</v>
      </c>
      <c r="H261" s="130" t="str">
        <f t="shared" si="8"/>
        <v>CB-030101</v>
      </c>
      <c r="I261" s="130" t="str">
        <f t="shared" si="9"/>
        <v>AG</v>
      </c>
    </row>
    <row r="262" spans="1:9" x14ac:dyDescent="0.15">
      <c r="A262" s="130">
        <v>260</v>
      </c>
      <c r="B262" s="130" t="s">
        <v>3581</v>
      </c>
      <c r="C262" s="130" t="s">
        <v>12634</v>
      </c>
      <c r="D262" s="130">
        <v>100</v>
      </c>
      <c r="E262" s="130" t="s">
        <v>12372</v>
      </c>
      <c r="F262" s="130">
        <v>338698</v>
      </c>
      <c r="G262" s="130">
        <v>368852</v>
      </c>
      <c r="H262" s="130" t="str">
        <f t="shared" si="8"/>
        <v>CB-040001</v>
      </c>
      <c r="I262" s="130" t="str">
        <f t="shared" si="9"/>
        <v/>
      </c>
    </row>
    <row r="263" spans="1:9" x14ac:dyDescent="0.15">
      <c r="A263" s="130">
        <v>261</v>
      </c>
      <c r="B263" s="130" t="s">
        <v>3582</v>
      </c>
      <c r="C263" s="130" t="s">
        <v>12635</v>
      </c>
      <c r="D263" s="130">
        <v>100</v>
      </c>
      <c r="E263" s="130" t="s">
        <v>12372</v>
      </c>
      <c r="F263" s="130">
        <v>669255</v>
      </c>
      <c r="G263" s="130">
        <v>727492</v>
      </c>
      <c r="H263" s="130" t="str">
        <f t="shared" si="8"/>
        <v>CB-040002</v>
      </c>
      <c r="I263" s="130" t="str">
        <f t="shared" si="9"/>
        <v/>
      </c>
    </row>
    <row r="264" spans="1:9" x14ac:dyDescent="0.15">
      <c r="A264" s="130">
        <v>262</v>
      </c>
      <c r="B264" s="130" t="s">
        <v>3583</v>
      </c>
      <c r="C264" s="130" t="s">
        <v>12636</v>
      </c>
      <c r="D264" s="130">
        <v>100</v>
      </c>
      <c r="E264" s="130" t="s">
        <v>12372</v>
      </c>
      <c r="F264" s="130">
        <v>1685900</v>
      </c>
      <c r="G264" s="130">
        <v>2368000</v>
      </c>
      <c r="H264" s="130" t="str">
        <f t="shared" si="8"/>
        <v>CB-040003</v>
      </c>
      <c r="I264" s="130" t="str">
        <f t="shared" si="9"/>
        <v>AG</v>
      </c>
    </row>
    <row r="265" spans="1:9" x14ac:dyDescent="0.15">
      <c r="A265" s="130">
        <v>263</v>
      </c>
      <c r="B265" s="130" t="s">
        <v>3584</v>
      </c>
      <c r="C265" s="130" t="s">
        <v>12637</v>
      </c>
      <c r="D265" s="130">
        <v>1</v>
      </c>
      <c r="E265" s="130" t="s">
        <v>12391</v>
      </c>
      <c r="F265" s="130">
        <v>287000000</v>
      </c>
      <c r="G265" s="130">
        <v>242500000</v>
      </c>
      <c r="H265" s="130" t="str">
        <f t="shared" si="8"/>
        <v>CB-040004</v>
      </c>
      <c r="I265" s="130" t="str">
        <f t="shared" si="9"/>
        <v/>
      </c>
    </row>
    <row r="266" spans="1:9" x14ac:dyDescent="0.15">
      <c r="A266" s="130">
        <v>264</v>
      </c>
      <c r="B266" s="130" t="s">
        <v>3585</v>
      </c>
      <c r="C266" s="130" t="s">
        <v>12638</v>
      </c>
      <c r="D266" s="130">
        <v>50</v>
      </c>
      <c r="E266" s="130" t="s">
        <v>12355</v>
      </c>
      <c r="F266" s="130">
        <v>0</v>
      </c>
      <c r="G266" s="130">
        <v>0</v>
      </c>
      <c r="H266" s="130" t="str">
        <f t="shared" si="8"/>
        <v>CB-040005</v>
      </c>
      <c r="I266" s="130" t="str">
        <f t="shared" si="9"/>
        <v/>
      </c>
    </row>
    <row r="267" spans="1:9" x14ac:dyDescent="0.15">
      <c r="A267" s="130">
        <v>265</v>
      </c>
      <c r="B267" s="130" t="s">
        <v>3586</v>
      </c>
      <c r="C267" s="130" t="s">
        <v>554</v>
      </c>
      <c r="D267" s="130">
        <v>100</v>
      </c>
      <c r="E267" s="130" t="s">
        <v>12372</v>
      </c>
      <c r="F267" s="130">
        <v>858000</v>
      </c>
      <c r="G267" s="130">
        <v>1186300</v>
      </c>
      <c r="H267" s="130" t="str">
        <f t="shared" si="8"/>
        <v>CB-040006</v>
      </c>
      <c r="I267" s="130" t="str">
        <f t="shared" si="9"/>
        <v>AG</v>
      </c>
    </row>
    <row r="268" spans="1:9" x14ac:dyDescent="0.15">
      <c r="A268" s="130">
        <v>266</v>
      </c>
      <c r="B268" s="130" t="s">
        <v>3587</v>
      </c>
      <c r="C268" s="130" t="s">
        <v>12639</v>
      </c>
      <c r="D268" s="130">
        <v>100</v>
      </c>
      <c r="E268" s="130" t="s">
        <v>12368</v>
      </c>
      <c r="F268" s="130">
        <v>1311336</v>
      </c>
      <c r="G268" s="130">
        <v>1311336</v>
      </c>
      <c r="H268" s="130" t="str">
        <f t="shared" si="8"/>
        <v>CB-040007</v>
      </c>
      <c r="I268" s="130" t="str">
        <f t="shared" si="9"/>
        <v>AG</v>
      </c>
    </row>
    <row r="269" spans="1:9" x14ac:dyDescent="0.15">
      <c r="A269" s="130">
        <v>267</v>
      </c>
      <c r="B269" s="130" t="s">
        <v>3588</v>
      </c>
      <c r="C269" s="130" t="s">
        <v>12640</v>
      </c>
      <c r="D269" s="130">
        <v>1</v>
      </c>
      <c r="E269" s="130" t="s">
        <v>12641</v>
      </c>
      <c r="F269" s="130">
        <v>36846</v>
      </c>
      <c r="G269" s="130">
        <v>42834</v>
      </c>
      <c r="H269" s="130" t="str">
        <f t="shared" si="8"/>
        <v>CB-040008</v>
      </c>
      <c r="I269" s="130" t="str">
        <f t="shared" si="9"/>
        <v>AG</v>
      </c>
    </row>
    <row r="270" spans="1:9" x14ac:dyDescent="0.15">
      <c r="A270" s="130">
        <v>268</v>
      </c>
      <c r="B270" s="130" t="s">
        <v>3589</v>
      </c>
      <c r="C270" s="130" t="s">
        <v>12642</v>
      </c>
      <c r="D270" s="130">
        <v>1</v>
      </c>
      <c r="E270" s="130" t="s">
        <v>12403</v>
      </c>
      <c r="F270" s="130">
        <v>766040</v>
      </c>
      <c r="G270" s="130">
        <v>1175130</v>
      </c>
      <c r="H270" s="130" t="str">
        <f t="shared" si="8"/>
        <v>CB-040009</v>
      </c>
      <c r="I270" s="130" t="str">
        <f t="shared" si="9"/>
        <v>VG</v>
      </c>
    </row>
    <row r="271" spans="1:9" x14ac:dyDescent="0.15">
      <c r="A271" s="130">
        <v>269</v>
      </c>
      <c r="B271" s="130" t="s">
        <v>3590</v>
      </c>
      <c r="C271" s="130" t="s">
        <v>1707</v>
      </c>
      <c r="D271" s="130">
        <v>1</v>
      </c>
      <c r="E271" s="130" t="s">
        <v>12457</v>
      </c>
      <c r="F271" s="130">
        <v>59760000</v>
      </c>
      <c r="G271" s="130">
        <v>69200000</v>
      </c>
      <c r="H271" s="130" t="str">
        <f t="shared" si="8"/>
        <v>CB-040010</v>
      </c>
      <c r="I271" s="130" t="str">
        <f t="shared" si="9"/>
        <v>VG</v>
      </c>
    </row>
    <row r="272" spans="1:9" x14ac:dyDescent="0.15">
      <c r="A272" s="130">
        <v>270</v>
      </c>
      <c r="B272" s="130" t="s">
        <v>3591</v>
      </c>
      <c r="C272" s="130" t="s">
        <v>12643</v>
      </c>
      <c r="D272" s="130">
        <v>5</v>
      </c>
      <c r="E272" s="130" t="s">
        <v>12569</v>
      </c>
      <c r="F272" s="130">
        <v>9683000</v>
      </c>
      <c r="G272" s="130">
        <v>12245000</v>
      </c>
      <c r="H272" s="130" t="str">
        <f t="shared" si="8"/>
        <v>CB-040011</v>
      </c>
      <c r="I272" s="130" t="str">
        <f t="shared" si="9"/>
        <v>VG</v>
      </c>
    </row>
    <row r="273" spans="1:9" x14ac:dyDescent="0.15">
      <c r="A273" s="130">
        <v>271</v>
      </c>
      <c r="B273" s="130" t="s">
        <v>3592</v>
      </c>
      <c r="C273" s="130" t="s">
        <v>12644</v>
      </c>
      <c r="D273" s="130">
        <v>1000</v>
      </c>
      <c r="E273" s="130" t="s">
        <v>12361</v>
      </c>
      <c r="F273" s="130">
        <v>5250000</v>
      </c>
      <c r="G273" s="130">
        <v>8360000</v>
      </c>
      <c r="H273" s="130" t="str">
        <f t="shared" si="8"/>
        <v>CB-040012</v>
      </c>
      <c r="I273" s="130" t="str">
        <f t="shared" si="9"/>
        <v/>
      </c>
    </row>
    <row r="274" spans="1:9" x14ac:dyDescent="0.15">
      <c r="A274" s="130">
        <v>272</v>
      </c>
      <c r="B274" s="130" t="s">
        <v>3593</v>
      </c>
      <c r="C274" s="130" t="s">
        <v>12645</v>
      </c>
      <c r="D274" s="130">
        <v>1</v>
      </c>
      <c r="E274" s="130" t="s">
        <v>12361</v>
      </c>
      <c r="F274" s="130">
        <v>7500</v>
      </c>
      <c r="G274" s="130">
        <v>7700</v>
      </c>
      <c r="H274" s="130" t="str">
        <f t="shared" si="8"/>
        <v>CB-040013</v>
      </c>
      <c r="I274" s="130" t="str">
        <f t="shared" si="9"/>
        <v/>
      </c>
    </row>
    <row r="275" spans="1:9" x14ac:dyDescent="0.15">
      <c r="A275" s="130">
        <v>273</v>
      </c>
      <c r="B275" s="130" t="s">
        <v>3594</v>
      </c>
      <c r="C275" s="130" t="s">
        <v>12646</v>
      </c>
      <c r="D275" s="130">
        <v>140</v>
      </c>
      <c r="E275" s="130" t="s">
        <v>12361</v>
      </c>
      <c r="F275" s="130">
        <v>3532440</v>
      </c>
      <c r="G275" s="130">
        <v>4012140</v>
      </c>
      <c r="H275" s="130" t="str">
        <f t="shared" si="8"/>
        <v>CB-040014</v>
      </c>
      <c r="I275" s="130" t="str">
        <f t="shared" si="9"/>
        <v/>
      </c>
    </row>
    <row r="276" spans="1:9" x14ac:dyDescent="0.15">
      <c r="A276" s="130">
        <v>274</v>
      </c>
      <c r="B276" s="130" t="s">
        <v>3595</v>
      </c>
      <c r="C276" s="130" t="s">
        <v>12647</v>
      </c>
      <c r="D276" s="130">
        <v>1</v>
      </c>
      <c r="E276" s="130" t="s">
        <v>12370</v>
      </c>
      <c r="F276" s="130">
        <v>1398357</v>
      </c>
      <c r="G276" s="130">
        <v>2489209</v>
      </c>
      <c r="H276" s="130" t="str">
        <f t="shared" si="8"/>
        <v>CB-040015</v>
      </c>
      <c r="I276" s="130" t="str">
        <f t="shared" si="9"/>
        <v/>
      </c>
    </row>
    <row r="277" spans="1:9" x14ac:dyDescent="0.15">
      <c r="A277" s="130">
        <v>275</v>
      </c>
      <c r="B277" s="130" t="s">
        <v>3596</v>
      </c>
      <c r="C277" s="130" t="s">
        <v>2204</v>
      </c>
      <c r="D277" s="130">
        <v>1</v>
      </c>
      <c r="E277" s="130" t="s">
        <v>12368</v>
      </c>
      <c r="F277" s="130">
        <v>4100</v>
      </c>
      <c r="G277" s="130">
        <v>1700</v>
      </c>
      <c r="H277" s="130" t="str">
        <f t="shared" si="8"/>
        <v>CB-040016</v>
      </c>
      <c r="I277" s="130" t="str">
        <f t="shared" si="9"/>
        <v/>
      </c>
    </row>
    <row r="278" spans="1:9" x14ac:dyDescent="0.15">
      <c r="A278" s="130">
        <v>276</v>
      </c>
      <c r="B278" s="130" t="s">
        <v>3597</v>
      </c>
      <c r="C278" s="130" t="s">
        <v>12649</v>
      </c>
      <c r="D278" s="130">
        <v>1000</v>
      </c>
      <c r="E278" s="130" t="s">
        <v>12355</v>
      </c>
      <c r="F278" s="130">
        <v>2656000</v>
      </c>
      <c r="G278" s="130">
        <v>2677000</v>
      </c>
      <c r="H278" s="130" t="str">
        <f t="shared" si="8"/>
        <v>CB-040017</v>
      </c>
      <c r="I278" s="130" t="str">
        <f t="shared" si="9"/>
        <v/>
      </c>
    </row>
    <row r="279" spans="1:9" x14ac:dyDescent="0.15">
      <c r="A279" s="130">
        <v>277</v>
      </c>
      <c r="B279" s="130" t="s">
        <v>3598</v>
      </c>
      <c r="C279" s="130" t="s">
        <v>12650</v>
      </c>
      <c r="D279" s="130">
        <v>1</v>
      </c>
      <c r="E279" s="130" t="s">
        <v>12355</v>
      </c>
      <c r="F279" s="130">
        <v>0</v>
      </c>
      <c r="G279" s="130">
        <v>0</v>
      </c>
      <c r="H279" s="130" t="str">
        <f t="shared" si="8"/>
        <v>CB-040018</v>
      </c>
      <c r="I279" s="130" t="str">
        <f t="shared" si="9"/>
        <v/>
      </c>
    </row>
    <row r="280" spans="1:9" x14ac:dyDescent="0.15">
      <c r="A280" s="130">
        <v>278</v>
      </c>
      <c r="B280" s="130" t="s">
        <v>3599</v>
      </c>
      <c r="C280" s="130" t="s">
        <v>12651</v>
      </c>
      <c r="D280" s="130">
        <v>1</v>
      </c>
      <c r="E280" s="130" t="s">
        <v>12403</v>
      </c>
      <c r="F280" s="130">
        <v>19060000</v>
      </c>
      <c r="G280" s="130">
        <v>33410000</v>
      </c>
      <c r="H280" s="130" t="str">
        <f t="shared" si="8"/>
        <v>CB-040019</v>
      </c>
      <c r="I280" s="130" t="str">
        <f t="shared" si="9"/>
        <v/>
      </c>
    </row>
    <row r="281" spans="1:9" x14ac:dyDescent="0.15">
      <c r="A281" s="130">
        <v>279</v>
      </c>
      <c r="B281" s="130" t="s">
        <v>3600</v>
      </c>
      <c r="C281" s="130" t="s">
        <v>12652</v>
      </c>
      <c r="D281" s="130">
        <v>1200</v>
      </c>
      <c r="E281" s="130" t="s">
        <v>12653</v>
      </c>
      <c r="F281" s="130">
        <v>2276400</v>
      </c>
      <c r="G281" s="130">
        <v>2941200</v>
      </c>
      <c r="H281" s="130" t="str">
        <f t="shared" si="8"/>
        <v>CB-040020</v>
      </c>
      <c r="I281" s="130" t="str">
        <f t="shared" si="9"/>
        <v>AG</v>
      </c>
    </row>
    <row r="282" spans="1:9" x14ac:dyDescent="0.15">
      <c r="A282" s="130">
        <v>280</v>
      </c>
      <c r="B282" s="130" t="s">
        <v>3601</v>
      </c>
      <c r="C282" s="130" t="s">
        <v>12654</v>
      </c>
      <c r="D282" s="130">
        <v>10</v>
      </c>
      <c r="E282" s="130" t="s">
        <v>12355</v>
      </c>
      <c r="F282" s="130">
        <v>4690000</v>
      </c>
      <c r="G282" s="130">
        <v>5160000</v>
      </c>
      <c r="H282" s="130" t="str">
        <f t="shared" si="8"/>
        <v>CB-040021</v>
      </c>
      <c r="I282" s="130" t="str">
        <f t="shared" si="9"/>
        <v/>
      </c>
    </row>
    <row r="283" spans="1:9" x14ac:dyDescent="0.15">
      <c r="A283" s="130">
        <v>281</v>
      </c>
      <c r="B283" s="130" t="s">
        <v>3602</v>
      </c>
      <c r="C283" s="130" t="s">
        <v>12655</v>
      </c>
      <c r="D283" s="130">
        <v>1</v>
      </c>
      <c r="E283" s="130" t="s">
        <v>12372</v>
      </c>
      <c r="F283" s="130">
        <v>8000</v>
      </c>
      <c r="G283" s="130">
        <v>12000</v>
      </c>
      <c r="H283" s="130" t="str">
        <f t="shared" si="8"/>
        <v>CB-040022</v>
      </c>
      <c r="I283" s="130" t="str">
        <f t="shared" si="9"/>
        <v/>
      </c>
    </row>
    <row r="284" spans="1:9" x14ac:dyDescent="0.15">
      <c r="A284" s="130">
        <v>282</v>
      </c>
      <c r="B284" s="130" t="s">
        <v>3603</v>
      </c>
      <c r="C284" s="130" t="s">
        <v>12656</v>
      </c>
      <c r="D284" s="130">
        <v>100</v>
      </c>
      <c r="E284" s="130" t="s">
        <v>12372</v>
      </c>
      <c r="F284" s="130">
        <v>1195883</v>
      </c>
      <c r="G284" s="130">
        <v>1217679</v>
      </c>
      <c r="H284" s="130" t="str">
        <f t="shared" si="8"/>
        <v>CB-040023</v>
      </c>
      <c r="I284" s="130" t="str">
        <f t="shared" si="9"/>
        <v>VG</v>
      </c>
    </row>
    <row r="285" spans="1:9" x14ac:dyDescent="0.15">
      <c r="A285" s="130">
        <v>283</v>
      </c>
      <c r="B285" s="130" t="s">
        <v>3604</v>
      </c>
      <c r="C285" s="130" t="s">
        <v>12657</v>
      </c>
      <c r="D285" s="130">
        <v>1</v>
      </c>
      <c r="E285" s="130" t="s">
        <v>12368</v>
      </c>
      <c r="F285" s="130">
        <v>25</v>
      </c>
      <c r="G285" s="130">
        <v>28</v>
      </c>
      <c r="H285" s="130" t="str">
        <f t="shared" si="8"/>
        <v>CB-040024</v>
      </c>
      <c r="I285" s="130" t="str">
        <f t="shared" si="9"/>
        <v/>
      </c>
    </row>
    <row r="286" spans="1:9" x14ac:dyDescent="0.15">
      <c r="A286" s="130">
        <v>284</v>
      </c>
      <c r="B286" s="130" t="s">
        <v>3605</v>
      </c>
      <c r="C286" s="130" t="s">
        <v>12658</v>
      </c>
      <c r="D286" s="130">
        <v>1</v>
      </c>
      <c r="E286" s="130" t="s">
        <v>12391</v>
      </c>
      <c r="F286" s="130">
        <v>7600000</v>
      </c>
      <c r="G286" s="130">
        <v>8730000</v>
      </c>
      <c r="H286" s="130" t="str">
        <f t="shared" si="8"/>
        <v>CB-040025</v>
      </c>
      <c r="I286" s="130" t="str">
        <f t="shared" si="9"/>
        <v/>
      </c>
    </row>
    <row r="287" spans="1:9" x14ac:dyDescent="0.15">
      <c r="A287" s="130">
        <v>285</v>
      </c>
      <c r="B287" s="130" t="s">
        <v>3606</v>
      </c>
      <c r="C287" s="130" t="s">
        <v>12659</v>
      </c>
      <c r="D287" s="130">
        <v>1000</v>
      </c>
      <c r="E287" s="130" t="s">
        <v>12372</v>
      </c>
      <c r="F287" s="130">
        <v>1353762</v>
      </c>
      <c r="G287" s="130">
        <v>1385650</v>
      </c>
      <c r="H287" s="130" t="str">
        <f t="shared" si="8"/>
        <v>CB-040026</v>
      </c>
      <c r="I287" s="130" t="str">
        <f t="shared" si="9"/>
        <v>VG</v>
      </c>
    </row>
    <row r="288" spans="1:9" x14ac:dyDescent="0.15">
      <c r="A288" s="130">
        <v>286</v>
      </c>
      <c r="B288" s="130" t="s">
        <v>3607</v>
      </c>
      <c r="C288" s="130" t="s">
        <v>12660</v>
      </c>
      <c r="D288" s="130">
        <v>100</v>
      </c>
      <c r="E288" s="130" t="s">
        <v>12372</v>
      </c>
      <c r="F288" s="130">
        <v>362046</v>
      </c>
      <c r="G288" s="130">
        <v>975000</v>
      </c>
      <c r="H288" s="130" t="str">
        <f t="shared" si="8"/>
        <v>CB-040027</v>
      </c>
      <c r="I288" s="130" t="str">
        <f t="shared" si="9"/>
        <v>VG</v>
      </c>
    </row>
    <row r="289" spans="1:9" x14ac:dyDescent="0.15">
      <c r="A289" s="130">
        <v>287</v>
      </c>
      <c r="B289" s="130" t="s">
        <v>3608</v>
      </c>
      <c r="C289" s="130" t="s">
        <v>387</v>
      </c>
      <c r="D289" s="130">
        <v>100</v>
      </c>
      <c r="E289" s="130" t="s">
        <v>12372</v>
      </c>
      <c r="F289" s="130">
        <v>222884.72</v>
      </c>
      <c r="G289" s="130">
        <v>315000</v>
      </c>
      <c r="H289" s="130" t="str">
        <f t="shared" si="8"/>
        <v>CB-040028</v>
      </c>
      <c r="I289" s="130" t="str">
        <f t="shared" si="9"/>
        <v>AG</v>
      </c>
    </row>
    <row r="290" spans="1:9" x14ac:dyDescent="0.15">
      <c r="A290" s="130">
        <v>288</v>
      </c>
      <c r="B290" s="130" t="s">
        <v>3609</v>
      </c>
      <c r="C290" s="130" t="s">
        <v>12661</v>
      </c>
      <c r="D290" s="130">
        <v>1</v>
      </c>
      <c r="E290" s="130" t="s">
        <v>12355</v>
      </c>
      <c r="F290" s="130">
        <v>1150</v>
      </c>
      <c r="G290" s="130">
        <v>770</v>
      </c>
      <c r="H290" s="130" t="str">
        <f t="shared" si="8"/>
        <v>CB-040029</v>
      </c>
      <c r="I290" s="130" t="str">
        <f t="shared" si="9"/>
        <v>VG</v>
      </c>
    </row>
    <row r="291" spans="1:9" x14ac:dyDescent="0.15">
      <c r="A291" s="130">
        <v>289</v>
      </c>
      <c r="B291" s="130" t="s">
        <v>3610</v>
      </c>
      <c r="C291" s="130" t="s">
        <v>12662</v>
      </c>
      <c r="D291" s="130">
        <v>150</v>
      </c>
      <c r="E291" s="130" t="s">
        <v>12372</v>
      </c>
      <c r="F291" s="130">
        <v>4800</v>
      </c>
      <c r="G291" s="130">
        <v>0</v>
      </c>
      <c r="H291" s="130" t="str">
        <f t="shared" si="8"/>
        <v>CB-040030</v>
      </c>
      <c r="I291" s="130" t="str">
        <f t="shared" si="9"/>
        <v>AG</v>
      </c>
    </row>
    <row r="292" spans="1:9" x14ac:dyDescent="0.15">
      <c r="A292" s="130">
        <v>290</v>
      </c>
      <c r="B292" s="130" t="s">
        <v>3611</v>
      </c>
      <c r="C292" s="130" t="s">
        <v>12663</v>
      </c>
      <c r="D292" s="130">
        <v>104</v>
      </c>
      <c r="E292" s="130" t="s">
        <v>12368</v>
      </c>
      <c r="F292" s="130">
        <v>24500000</v>
      </c>
      <c r="G292" s="130">
        <v>27000000</v>
      </c>
      <c r="H292" s="130" t="str">
        <f t="shared" si="8"/>
        <v>CB-040031</v>
      </c>
      <c r="I292" s="130" t="str">
        <f t="shared" si="9"/>
        <v/>
      </c>
    </row>
    <row r="293" spans="1:9" x14ac:dyDescent="0.15">
      <c r="A293" s="130">
        <v>291</v>
      </c>
      <c r="B293" s="130" t="s">
        <v>3612</v>
      </c>
      <c r="C293" s="130" t="s">
        <v>12664</v>
      </c>
      <c r="D293" s="130">
        <v>100</v>
      </c>
      <c r="E293" s="130" t="s">
        <v>12372</v>
      </c>
      <c r="F293" s="130">
        <v>1700000</v>
      </c>
      <c r="G293" s="130">
        <v>2010000</v>
      </c>
      <c r="H293" s="130" t="str">
        <f t="shared" si="8"/>
        <v>CB-040032</v>
      </c>
      <c r="I293" s="130" t="str">
        <f t="shared" si="9"/>
        <v/>
      </c>
    </row>
    <row r="294" spans="1:9" x14ac:dyDescent="0.15">
      <c r="A294" s="130">
        <v>292</v>
      </c>
      <c r="B294" s="130" t="s">
        <v>3613</v>
      </c>
      <c r="C294" s="130" t="s">
        <v>12665</v>
      </c>
      <c r="D294" s="130">
        <v>100</v>
      </c>
      <c r="E294" s="130" t="s">
        <v>12372</v>
      </c>
      <c r="F294" s="130">
        <v>85808.75</v>
      </c>
      <c r="G294" s="130">
        <v>51363.3</v>
      </c>
      <c r="H294" s="130" t="str">
        <f t="shared" si="8"/>
        <v>CB-040033</v>
      </c>
      <c r="I294" s="130" t="str">
        <f t="shared" si="9"/>
        <v>VG</v>
      </c>
    </row>
    <row r="295" spans="1:9" x14ac:dyDescent="0.15">
      <c r="A295" s="130">
        <v>293</v>
      </c>
      <c r="B295" s="130" t="s">
        <v>3614</v>
      </c>
      <c r="C295" s="130" t="s">
        <v>12666</v>
      </c>
      <c r="D295" s="130">
        <v>100</v>
      </c>
      <c r="E295" s="130" t="s">
        <v>12368</v>
      </c>
      <c r="F295" s="130">
        <v>1303680</v>
      </c>
      <c r="G295" s="130">
        <v>1493980</v>
      </c>
      <c r="H295" s="130" t="str">
        <f t="shared" si="8"/>
        <v>CB-040034</v>
      </c>
      <c r="I295" s="130" t="str">
        <f t="shared" si="9"/>
        <v>AG</v>
      </c>
    </row>
    <row r="296" spans="1:9" x14ac:dyDescent="0.15">
      <c r="A296" s="130">
        <v>294</v>
      </c>
      <c r="B296" s="130" t="s">
        <v>3615</v>
      </c>
      <c r="C296" s="130" t="s">
        <v>12667</v>
      </c>
      <c r="D296" s="130">
        <v>100</v>
      </c>
      <c r="E296" s="130" t="s">
        <v>12368</v>
      </c>
      <c r="F296" s="130">
        <v>1351722</v>
      </c>
      <c r="G296" s="130">
        <v>882472</v>
      </c>
      <c r="H296" s="130" t="str">
        <f t="shared" si="8"/>
        <v>CB-040035</v>
      </c>
      <c r="I296" s="130" t="str">
        <f t="shared" si="9"/>
        <v/>
      </c>
    </row>
    <row r="297" spans="1:9" x14ac:dyDescent="0.15">
      <c r="A297" s="130">
        <v>295</v>
      </c>
      <c r="B297" s="130" t="s">
        <v>3616</v>
      </c>
      <c r="C297" s="130" t="s">
        <v>12668</v>
      </c>
      <c r="D297" s="130">
        <v>300</v>
      </c>
      <c r="E297" s="130" t="s">
        <v>12368</v>
      </c>
      <c r="F297" s="130">
        <v>1827500</v>
      </c>
      <c r="G297" s="130">
        <v>2780145</v>
      </c>
      <c r="H297" s="130" t="str">
        <f t="shared" si="8"/>
        <v>CB-040036</v>
      </c>
      <c r="I297" s="130" t="str">
        <f t="shared" si="9"/>
        <v>AG</v>
      </c>
    </row>
    <row r="298" spans="1:9" x14ac:dyDescent="0.15">
      <c r="A298" s="130">
        <v>296</v>
      </c>
      <c r="B298" s="130" t="s">
        <v>3617</v>
      </c>
      <c r="C298" s="130" t="s">
        <v>12669</v>
      </c>
      <c r="D298" s="130">
        <v>300</v>
      </c>
      <c r="E298" s="130" t="s">
        <v>12372</v>
      </c>
      <c r="F298" s="130">
        <v>1650600</v>
      </c>
      <c r="G298" s="130">
        <v>1679700</v>
      </c>
      <c r="H298" s="130" t="str">
        <f t="shared" si="8"/>
        <v>CB-040037</v>
      </c>
      <c r="I298" s="130" t="str">
        <f t="shared" si="9"/>
        <v/>
      </c>
    </row>
    <row r="299" spans="1:9" x14ac:dyDescent="0.15">
      <c r="A299" s="130">
        <v>297</v>
      </c>
      <c r="B299" s="130" t="s">
        <v>3618</v>
      </c>
      <c r="C299" s="130" t="s">
        <v>12670</v>
      </c>
      <c r="D299" s="130">
        <v>10</v>
      </c>
      <c r="E299" s="130" t="s">
        <v>12355</v>
      </c>
      <c r="F299" s="130">
        <v>4205072.0999999996</v>
      </c>
      <c r="G299" s="130">
        <v>7339649.0700000003</v>
      </c>
      <c r="H299" s="130" t="str">
        <f t="shared" si="8"/>
        <v>CB-040038</v>
      </c>
      <c r="I299" s="130" t="str">
        <f t="shared" si="9"/>
        <v>VG</v>
      </c>
    </row>
    <row r="300" spans="1:9" x14ac:dyDescent="0.15">
      <c r="A300" s="130">
        <v>298</v>
      </c>
      <c r="B300" s="130" t="s">
        <v>3619</v>
      </c>
      <c r="C300" s="130" t="s">
        <v>12671</v>
      </c>
      <c r="D300" s="130">
        <v>500</v>
      </c>
      <c r="E300" s="130" t="s">
        <v>12372</v>
      </c>
      <c r="F300" s="130">
        <v>1270000</v>
      </c>
      <c r="G300" s="130">
        <v>1344500</v>
      </c>
      <c r="H300" s="130" t="str">
        <f t="shared" si="8"/>
        <v>CB-040039</v>
      </c>
      <c r="I300" s="130" t="str">
        <f t="shared" si="9"/>
        <v>AG</v>
      </c>
    </row>
    <row r="301" spans="1:9" x14ac:dyDescent="0.15">
      <c r="A301" s="130">
        <v>299</v>
      </c>
      <c r="B301" s="130" t="s">
        <v>3620</v>
      </c>
      <c r="C301" s="130" t="s">
        <v>12672</v>
      </c>
      <c r="D301" s="130">
        <v>100</v>
      </c>
      <c r="E301" s="130" t="s">
        <v>12355</v>
      </c>
      <c r="F301" s="130">
        <v>65950000</v>
      </c>
      <c r="G301" s="130">
        <v>91050000</v>
      </c>
      <c r="H301" s="130" t="str">
        <f t="shared" si="8"/>
        <v>CB-040040</v>
      </c>
      <c r="I301" s="130" t="str">
        <f t="shared" si="9"/>
        <v>AG</v>
      </c>
    </row>
    <row r="302" spans="1:9" x14ac:dyDescent="0.15">
      <c r="A302" s="130">
        <v>300</v>
      </c>
      <c r="B302" s="130" t="s">
        <v>3621</v>
      </c>
      <c r="C302" s="130" t="s">
        <v>12673</v>
      </c>
      <c r="D302" s="130">
        <v>40</v>
      </c>
      <c r="E302" s="130" t="s">
        <v>12368</v>
      </c>
      <c r="F302" s="130">
        <v>803255.5</v>
      </c>
      <c r="G302" s="130">
        <v>936174.6</v>
      </c>
      <c r="H302" s="130" t="str">
        <f t="shared" si="8"/>
        <v>CB-040041</v>
      </c>
      <c r="I302" s="130" t="str">
        <f t="shared" si="9"/>
        <v/>
      </c>
    </row>
    <row r="303" spans="1:9" x14ac:dyDescent="0.15">
      <c r="A303" s="130">
        <v>301</v>
      </c>
      <c r="B303" s="130" t="s">
        <v>3622</v>
      </c>
      <c r="C303" s="130" t="s">
        <v>12674</v>
      </c>
      <c r="D303" s="130">
        <v>1</v>
      </c>
      <c r="E303" s="130" t="s">
        <v>12403</v>
      </c>
      <c r="F303" s="130">
        <v>4140541</v>
      </c>
      <c r="G303" s="130">
        <v>12998707.449999999</v>
      </c>
      <c r="H303" s="130" t="str">
        <f t="shared" si="8"/>
        <v>CB-040042</v>
      </c>
      <c r="I303" s="130" t="str">
        <f t="shared" si="9"/>
        <v/>
      </c>
    </row>
    <row r="304" spans="1:9" x14ac:dyDescent="0.15">
      <c r="A304" s="130">
        <v>302</v>
      </c>
      <c r="B304" s="130" t="s">
        <v>3623</v>
      </c>
      <c r="C304" s="130" t="s">
        <v>12675</v>
      </c>
      <c r="D304" s="130">
        <v>90</v>
      </c>
      <c r="E304" s="130" t="s">
        <v>12676</v>
      </c>
      <c r="F304" s="130">
        <v>409581.5</v>
      </c>
      <c r="G304" s="130">
        <v>789230</v>
      </c>
      <c r="H304" s="130" t="str">
        <f t="shared" si="8"/>
        <v>CB-040043</v>
      </c>
      <c r="I304" s="130" t="str">
        <f t="shared" si="9"/>
        <v/>
      </c>
    </row>
    <row r="305" spans="1:9" x14ac:dyDescent="0.15">
      <c r="A305" s="130">
        <v>303</v>
      </c>
      <c r="B305" s="130" t="s">
        <v>3624</v>
      </c>
      <c r="C305" s="130" t="s">
        <v>12677</v>
      </c>
      <c r="D305" s="130">
        <v>100</v>
      </c>
      <c r="E305" s="130" t="s">
        <v>12372</v>
      </c>
      <c r="F305" s="130">
        <v>2804000</v>
      </c>
      <c r="G305" s="130">
        <v>1037200</v>
      </c>
      <c r="H305" s="130" t="str">
        <f t="shared" si="8"/>
        <v>CB-040044</v>
      </c>
      <c r="I305" s="130" t="str">
        <f t="shared" si="9"/>
        <v>AG</v>
      </c>
    </row>
    <row r="306" spans="1:9" x14ac:dyDescent="0.15">
      <c r="A306" s="130">
        <v>304</v>
      </c>
      <c r="B306" s="130" t="s">
        <v>3625</v>
      </c>
      <c r="C306" s="130" t="s">
        <v>12678</v>
      </c>
      <c r="D306" s="130">
        <v>1</v>
      </c>
      <c r="E306" s="130" t="s">
        <v>12372</v>
      </c>
      <c r="F306" s="130">
        <v>12000</v>
      </c>
      <c r="G306" s="130">
        <v>6900</v>
      </c>
      <c r="H306" s="130" t="str">
        <f t="shared" si="8"/>
        <v>CB-040045</v>
      </c>
      <c r="I306" s="130" t="str">
        <f t="shared" si="9"/>
        <v/>
      </c>
    </row>
    <row r="307" spans="1:9" x14ac:dyDescent="0.15">
      <c r="A307" s="130">
        <v>305</v>
      </c>
      <c r="B307" s="130" t="s">
        <v>3626</v>
      </c>
      <c r="C307" s="130" t="s">
        <v>12679</v>
      </c>
      <c r="D307" s="130">
        <v>6300</v>
      </c>
      <c r="E307" s="130" t="s">
        <v>12372</v>
      </c>
      <c r="F307" s="130">
        <v>50557500</v>
      </c>
      <c r="G307" s="130">
        <v>53316900</v>
      </c>
      <c r="H307" s="130" t="str">
        <f t="shared" si="8"/>
        <v>CB-040046</v>
      </c>
      <c r="I307" s="130" t="str">
        <f t="shared" si="9"/>
        <v>VG</v>
      </c>
    </row>
    <row r="308" spans="1:9" x14ac:dyDescent="0.15">
      <c r="A308" s="130">
        <v>306</v>
      </c>
      <c r="B308" s="130" t="s">
        <v>3627</v>
      </c>
      <c r="C308" s="130" t="s">
        <v>12680</v>
      </c>
      <c r="D308" s="130">
        <v>10000</v>
      </c>
      <c r="E308" s="130" t="s">
        <v>12372</v>
      </c>
      <c r="F308" s="130">
        <v>34910000</v>
      </c>
      <c r="G308" s="130">
        <v>35100000</v>
      </c>
      <c r="H308" s="130" t="str">
        <f t="shared" si="8"/>
        <v>CB-040047</v>
      </c>
      <c r="I308" s="130" t="str">
        <f t="shared" si="9"/>
        <v>VG</v>
      </c>
    </row>
    <row r="309" spans="1:9" x14ac:dyDescent="0.15">
      <c r="A309" s="130">
        <v>307</v>
      </c>
      <c r="B309" s="130" t="s">
        <v>3628</v>
      </c>
      <c r="C309" s="130" t="s">
        <v>12681</v>
      </c>
      <c r="D309" s="130">
        <v>10000</v>
      </c>
      <c r="E309" s="130" t="s">
        <v>12372</v>
      </c>
      <c r="F309" s="130">
        <v>70045000</v>
      </c>
      <c r="G309" s="130">
        <v>75457000</v>
      </c>
      <c r="H309" s="130" t="str">
        <f t="shared" si="8"/>
        <v>CB-040048</v>
      </c>
      <c r="I309" s="130" t="str">
        <f t="shared" si="9"/>
        <v/>
      </c>
    </row>
    <row r="310" spans="1:9" x14ac:dyDescent="0.15">
      <c r="A310" s="130">
        <v>308</v>
      </c>
      <c r="B310" s="130" t="s">
        <v>3629</v>
      </c>
      <c r="C310" s="130" t="s">
        <v>12682</v>
      </c>
      <c r="D310" s="130">
        <v>100</v>
      </c>
      <c r="E310" s="130" t="s">
        <v>12368</v>
      </c>
      <c r="F310" s="130">
        <v>11243500</v>
      </c>
      <c r="G310" s="130">
        <v>8859052</v>
      </c>
      <c r="H310" s="130" t="str">
        <f t="shared" si="8"/>
        <v>CB-040049</v>
      </c>
      <c r="I310" s="130" t="str">
        <f t="shared" si="9"/>
        <v>VG</v>
      </c>
    </row>
    <row r="311" spans="1:9" x14ac:dyDescent="0.15">
      <c r="A311" s="130">
        <v>309</v>
      </c>
      <c r="B311" s="130" t="s">
        <v>3630</v>
      </c>
      <c r="C311" s="130" t="s">
        <v>12683</v>
      </c>
      <c r="D311" s="130">
        <v>30</v>
      </c>
      <c r="E311" s="130" t="s">
        <v>12569</v>
      </c>
      <c r="F311" s="130">
        <v>5320000</v>
      </c>
      <c r="G311" s="130">
        <v>7335000</v>
      </c>
      <c r="H311" s="130" t="str">
        <f t="shared" si="8"/>
        <v>CB-040050</v>
      </c>
      <c r="I311" s="130" t="str">
        <f t="shared" si="9"/>
        <v/>
      </c>
    </row>
    <row r="312" spans="1:9" x14ac:dyDescent="0.15">
      <c r="A312" s="130">
        <v>310</v>
      </c>
      <c r="B312" s="130" t="s">
        <v>3631</v>
      </c>
      <c r="C312" s="130" t="s">
        <v>12684</v>
      </c>
      <c r="D312" s="130">
        <v>10</v>
      </c>
      <c r="E312" s="130" t="s">
        <v>12355</v>
      </c>
      <c r="F312" s="130">
        <v>583750</v>
      </c>
      <c r="G312" s="130">
        <v>261450</v>
      </c>
      <c r="H312" s="130" t="str">
        <f t="shared" si="8"/>
        <v>CB-040051</v>
      </c>
      <c r="I312" s="130" t="str">
        <f t="shared" si="9"/>
        <v>AG</v>
      </c>
    </row>
    <row r="313" spans="1:9" x14ac:dyDescent="0.15">
      <c r="A313" s="130">
        <v>311</v>
      </c>
      <c r="B313" s="130" t="s">
        <v>3632</v>
      </c>
      <c r="C313" s="130" t="s">
        <v>215</v>
      </c>
      <c r="D313" s="130">
        <v>1</v>
      </c>
      <c r="E313" s="130" t="s">
        <v>12403</v>
      </c>
      <c r="F313" s="130">
        <v>0</v>
      </c>
      <c r="G313" s="130">
        <v>0</v>
      </c>
      <c r="H313" s="130" t="str">
        <f t="shared" si="8"/>
        <v>CB-040052</v>
      </c>
      <c r="I313" s="130" t="str">
        <f t="shared" si="9"/>
        <v/>
      </c>
    </row>
    <row r="314" spans="1:9" x14ac:dyDescent="0.15">
      <c r="A314" s="130">
        <v>312</v>
      </c>
      <c r="B314" s="130" t="s">
        <v>3633</v>
      </c>
      <c r="C314" s="130" t="s">
        <v>12685</v>
      </c>
      <c r="D314" s="130">
        <v>1000</v>
      </c>
      <c r="E314" s="130" t="s">
        <v>12368</v>
      </c>
      <c r="F314" s="130">
        <v>6993000</v>
      </c>
      <c r="G314" s="130">
        <v>6965000</v>
      </c>
      <c r="H314" s="130" t="str">
        <f t="shared" si="8"/>
        <v>CB-040053</v>
      </c>
      <c r="I314" s="130" t="str">
        <f t="shared" si="9"/>
        <v/>
      </c>
    </row>
    <row r="315" spans="1:9" x14ac:dyDescent="0.15">
      <c r="A315" s="130">
        <v>313</v>
      </c>
      <c r="B315" s="130" t="s">
        <v>3634</v>
      </c>
      <c r="C315" s="130" t="s">
        <v>12686</v>
      </c>
      <c r="D315" s="130">
        <v>1</v>
      </c>
      <c r="E315" s="130" t="s">
        <v>12446</v>
      </c>
      <c r="F315" s="130">
        <v>23400000</v>
      </c>
      <c r="G315" s="130">
        <v>47900000</v>
      </c>
      <c r="H315" s="130" t="str">
        <f t="shared" si="8"/>
        <v>CB-040054</v>
      </c>
      <c r="I315" s="130" t="str">
        <f t="shared" si="9"/>
        <v/>
      </c>
    </row>
    <row r="316" spans="1:9" x14ac:dyDescent="0.15">
      <c r="A316" s="130">
        <v>314</v>
      </c>
      <c r="B316" s="130" t="s">
        <v>3635</v>
      </c>
      <c r="C316" s="130" t="s">
        <v>12687</v>
      </c>
      <c r="D316" s="130">
        <v>2</v>
      </c>
      <c r="E316" s="130" t="s">
        <v>12688</v>
      </c>
      <c r="F316" s="130">
        <v>104200000</v>
      </c>
      <c r="G316" s="130">
        <v>131200000</v>
      </c>
      <c r="H316" s="130" t="str">
        <f t="shared" si="8"/>
        <v>CB-040055</v>
      </c>
      <c r="I316" s="130" t="str">
        <f t="shared" si="9"/>
        <v>AG</v>
      </c>
    </row>
    <row r="317" spans="1:9" x14ac:dyDescent="0.15">
      <c r="A317" s="130">
        <v>315</v>
      </c>
      <c r="B317" s="130" t="s">
        <v>3636</v>
      </c>
      <c r="C317" s="130" t="s">
        <v>12689</v>
      </c>
      <c r="D317" s="130">
        <v>1</v>
      </c>
      <c r="E317" s="130" t="s">
        <v>12403</v>
      </c>
      <c r="F317" s="130">
        <v>1510000</v>
      </c>
      <c r="G317" s="130">
        <v>543600</v>
      </c>
      <c r="H317" s="130" t="str">
        <f t="shared" si="8"/>
        <v>CB-040056</v>
      </c>
      <c r="I317" s="130" t="str">
        <f t="shared" si="9"/>
        <v/>
      </c>
    </row>
    <row r="318" spans="1:9" x14ac:dyDescent="0.15">
      <c r="A318" s="130">
        <v>316</v>
      </c>
      <c r="B318" s="130" t="s">
        <v>3637</v>
      </c>
      <c r="C318" s="130" t="s">
        <v>12599</v>
      </c>
      <c r="D318" s="130">
        <v>10</v>
      </c>
      <c r="E318" s="130" t="s">
        <v>12355</v>
      </c>
      <c r="F318" s="130">
        <v>209248.4</v>
      </c>
      <c r="G318" s="130">
        <v>210942.35</v>
      </c>
      <c r="H318" s="130" t="str">
        <f t="shared" si="8"/>
        <v>CB-040057</v>
      </c>
      <c r="I318" s="130" t="str">
        <f t="shared" si="9"/>
        <v/>
      </c>
    </row>
    <row r="319" spans="1:9" x14ac:dyDescent="0.15">
      <c r="A319" s="130">
        <v>317</v>
      </c>
      <c r="B319" s="130" t="s">
        <v>3638</v>
      </c>
      <c r="C319" s="130" t="s">
        <v>12690</v>
      </c>
      <c r="D319" s="130">
        <v>10</v>
      </c>
      <c r="E319" s="130" t="s">
        <v>12691</v>
      </c>
      <c r="F319" s="130">
        <v>7446000</v>
      </c>
      <c r="G319" s="130">
        <v>14633028.800000001</v>
      </c>
      <c r="H319" s="130" t="str">
        <f t="shared" si="8"/>
        <v>CB-040058</v>
      </c>
      <c r="I319" s="130" t="str">
        <f t="shared" si="9"/>
        <v/>
      </c>
    </row>
    <row r="320" spans="1:9" x14ac:dyDescent="0.15">
      <c r="A320" s="130">
        <v>318</v>
      </c>
      <c r="B320" s="130" t="s">
        <v>3639</v>
      </c>
      <c r="C320" s="130" t="s">
        <v>12692</v>
      </c>
      <c r="D320" s="130">
        <v>250</v>
      </c>
      <c r="E320" s="130" t="s">
        <v>12372</v>
      </c>
      <c r="F320" s="130">
        <v>798494</v>
      </c>
      <c r="G320" s="130">
        <v>739484</v>
      </c>
      <c r="H320" s="130" t="str">
        <f t="shared" si="8"/>
        <v>CB-040059</v>
      </c>
      <c r="I320" s="130" t="str">
        <f t="shared" si="9"/>
        <v/>
      </c>
    </row>
    <row r="321" spans="1:9" x14ac:dyDescent="0.15">
      <c r="A321" s="130">
        <v>319</v>
      </c>
      <c r="B321" s="130" t="s">
        <v>3640</v>
      </c>
      <c r="C321" s="130" t="s">
        <v>12693</v>
      </c>
      <c r="D321" s="130">
        <v>100</v>
      </c>
      <c r="E321" s="130" t="s">
        <v>12361</v>
      </c>
      <c r="F321" s="130">
        <v>5589900</v>
      </c>
      <c r="G321" s="130">
        <v>6787300</v>
      </c>
      <c r="H321" s="130" t="str">
        <f t="shared" si="8"/>
        <v>CB-040060</v>
      </c>
      <c r="I321" s="130" t="str">
        <f t="shared" si="9"/>
        <v>VG</v>
      </c>
    </row>
    <row r="322" spans="1:9" x14ac:dyDescent="0.15">
      <c r="A322" s="130">
        <v>320</v>
      </c>
      <c r="B322" s="130" t="s">
        <v>3641</v>
      </c>
      <c r="C322" s="130" t="s">
        <v>12694</v>
      </c>
      <c r="D322" s="130">
        <v>1</v>
      </c>
      <c r="E322" s="130" t="s">
        <v>12405</v>
      </c>
      <c r="F322" s="130">
        <v>2500</v>
      </c>
      <c r="G322" s="130">
        <v>2500</v>
      </c>
      <c r="H322" s="130" t="str">
        <f t="shared" si="8"/>
        <v>CB-040061</v>
      </c>
      <c r="I322" s="130" t="str">
        <f t="shared" si="9"/>
        <v/>
      </c>
    </row>
    <row r="323" spans="1:9" x14ac:dyDescent="0.15">
      <c r="A323" s="130">
        <v>321</v>
      </c>
      <c r="B323" s="130" t="s">
        <v>3642</v>
      </c>
      <c r="C323" s="130" t="s">
        <v>385</v>
      </c>
      <c r="D323" s="130">
        <v>3</v>
      </c>
      <c r="E323" s="130" t="s">
        <v>12355</v>
      </c>
      <c r="F323" s="130">
        <v>885970</v>
      </c>
      <c r="G323" s="130">
        <v>928880</v>
      </c>
      <c r="H323" s="130" t="str">
        <f t="shared" si="8"/>
        <v>CB-040062</v>
      </c>
      <c r="I323" s="130" t="str">
        <f t="shared" si="9"/>
        <v>VG</v>
      </c>
    </row>
    <row r="324" spans="1:9" x14ac:dyDescent="0.15">
      <c r="A324" s="130">
        <v>322</v>
      </c>
      <c r="B324" s="130" t="s">
        <v>3643</v>
      </c>
      <c r="C324" s="130" t="s">
        <v>12695</v>
      </c>
      <c r="D324" s="130">
        <v>100</v>
      </c>
      <c r="E324" s="130" t="s">
        <v>12372</v>
      </c>
      <c r="F324" s="130">
        <v>342000</v>
      </c>
      <c r="G324" s="130">
        <v>361851.5</v>
      </c>
      <c r="H324" s="130" t="str">
        <f t="shared" ref="H324:H387" si="10">LEFT(B324,FIND("-",B324)+6)</f>
        <v>CB-040063</v>
      </c>
      <c r="I324" s="130" t="str">
        <f t="shared" ref="I324:I387" si="11">RIGHT(B324,LEN(B324)-FIND("-",B324)-7)</f>
        <v/>
      </c>
    </row>
    <row r="325" spans="1:9" x14ac:dyDescent="0.15">
      <c r="A325" s="130">
        <v>323</v>
      </c>
      <c r="B325" s="130" t="s">
        <v>3644</v>
      </c>
      <c r="C325" s="130" t="s">
        <v>12696</v>
      </c>
      <c r="D325" s="130">
        <v>2</v>
      </c>
      <c r="E325" s="130" t="s">
        <v>12372</v>
      </c>
      <c r="F325" s="130">
        <v>22878</v>
      </c>
      <c r="G325" s="130">
        <v>22900.5</v>
      </c>
      <c r="H325" s="130" t="str">
        <f t="shared" si="10"/>
        <v>CB-040064</v>
      </c>
      <c r="I325" s="130" t="str">
        <f t="shared" si="11"/>
        <v>AG</v>
      </c>
    </row>
    <row r="326" spans="1:9" x14ac:dyDescent="0.15">
      <c r="A326" s="130">
        <v>324</v>
      </c>
      <c r="B326" s="130" t="s">
        <v>3645</v>
      </c>
      <c r="C326" s="130" t="s">
        <v>12697</v>
      </c>
      <c r="D326" s="130">
        <v>100</v>
      </c>
      <c r="E326" s="130" t="s">
        <v>12372</v>
      </c>
      <c r="F326" s="130">
        <v>1135862.6399999999</v>
      </c>
      <c r="G326" s="130">
        <v>829952.64</v>
      </c>
      <c r="H326" s="130" t="str">
        <f t="shared" si="10"/>
        <v>CB-040065</v>
      </c>
      <c r="I326" s="130" t="str">
        <f t="shared" si="11"/>
        <v>AG</v>
      </c>
    </row>
    <row r="327" spans="1:9" x14ac:dyDescent="0.15">
      <c r="A327" s="130">
        <v>325</v>
      </c>
      <c r="B327" s="130" t="s">
        <v>3646</v>
      </c>
      <c r="C327" s="130" t="s">
        <v>211</v>
      </c>
      <c r="D327" s="130">
        <v>100</v>
      </c>
      <c r="E327" s="130" t="s">
        <v>12372</v>
      </c>
      <c r="F327" s="130">
        <v>990400</v>
      </c>
      <c r="G327" s="130">
        <v>1270300</v>
      </c>
      <c r="H327" s="130" t="str">
        <f t="shared" si="10"/>
        <v>CB-040066</v>
      </c>
      <c r="I327" s="130" t="str">
        <f t="shared" si="11"/>
        <v/>
      </c>
    </row>
    <row r="328" spans="1:9" x14ac:dyDescent="0.15">
      <c r="A328" s="130">
        <v>326</v>
      </c>
      <c r="B328" s="130" t="s">
        <v>3647</v>
      </c>
      <c r="C328" s="130" t="s">
        <v>12698</v>
      </c>
      <c r="D328" s="130">
        <v>100</v>
      </c>
      <c r="E328" s="130" t="s">
        <v>12355</v>
      </c>
      <c r="F328" s="130">
        <v>4120000</v>
      </c>
      <c r="G328" s="130">
        <v>4575000</v>
      </c>
      <c r="H328" s="130" t="str">
        <f t="shared" si="10"/>
        <v>CB-040067</v>
      </c>
      <c r="I328" s="130" t="str">
        <f t="shared" si="11"/>
        <v/>
      </c>
    </row>
    <row r="329" spans="1:9" x14ac:dyDescent="0.15">
      <c r="A329" s="130">
        <v>327</v>
      </c>
      <c r="B329" s="130" t="s">
        <v>3648</v>
      </c>
      <c r="C329" s="130" t="s">
        <v>388</v>
      </c>
      <c r="D329" s="130">
        <v>100</v>
      </c>
      <c r="E329" s="130" t="s">
        <v>12368</v>
      </c>
      <c r="F329" s="130">
        <v>439400</v>
      </c>
      <c r="G329" s="130">
        <v>440000</v>
      </c>
      <c r="H329" s="130" t="str">
        <f t="shared" si="10"/>
        <v>CB-040068</v>
      </c>
      <c r="I329" s="130" t="str">
        <f t="shared" si="11"/>
        <v>VG</v>
      </c>
    </row>
    <row r="330" spans="1:9" x14ac:dyDescent="0.15">
      <c r="A330" s="130">
        <v>328</v>
      </c>
      <c r="B330" s="130" t="s">
        <v>3649</v>
      </c>
      <c r="C330" s="130" t="s">
        <v>12699</v>
      </c>
      <c r="D330" s="130">
        <v>100000</v>
      </c>
      <c r="E330" s="130" t="s">
        <v>12361</v>
      </c>
      <c r="F330" s="130">
        <v>182100000</v>
      </c>
      <c r="G330" s="130">
        <v>402900000</v>
      </c>
      <c r="H330" s="130" t="str">
        <f t="shared" si="10"/>
        <v>CB-040069</v>
      </c>
      <c r="I330" s="130" t="str">
        <f t="shared" si="11"/>
        <v>AG</v>
      </c>
    </row>
    <row r="331" spans="1:9" x14ac:dyDescent="0.15">
      <c r="A331" s="130">
        <v>329</v>
      </c>
      <c r="B331" s="130" t="s">
        <v>3650</v>
      </c>
      <c r="C331" s="130" t="s">
        <v>12700</v>
      </c>
      <c r="D331" s="130">
        <v>1000</v>
      </c>
      <c r="E331" s="130" t="s">
        <v>12372</v>
      </c>
      <c r="F331" s="130">
        <v>141503</v>
      </c>
      <c r="G331" s="130">
        <v>342780</v>
      </c>
      <c r="H331" s="130" t="str">
        <f t="shared" si="10"/>
        <v>CB-040070</v>
      </c>
      <c r="I331" s="130" t="str">
        <f t="shared" si="11"/>
        <v>AG</v>
      </c>
    </row>
    <row r="332" spans="1:9" x14ac:dyDescent="0.15">
      <c r="A332" s="130">
        <v>330</v>
      </c>
      <c r="B332" s="130" t="s">
        <v>3651</v>
      </c>
      <c r="C332" s="130" t="s">
        <v>12701</v>
      </c>
      <c r="D332" s="130">
        <v>1</v>
      </c>
      <c r="E332" s="130" t="s">
        <v>12355</v>
      </c>
      <c r="F332" s="130">
        <v>21740</v>
      </c>
      <c r="G332" s="130">
        <v>4893</v>
      </c>
      <c r="H332" s="130" t="str">
        <f t="shared" si="10"/>
        <v>CB-040071</v>
      </c>
      <c r="I332" s="130" t="str">
        <f t="shared" si="11"/>
        <v>AG</v>
      </c>
    </row>
    <row r="333" spans="1:9" x14ac:dyDescent="0.15">
      <c r="A333" s="130">
        <v>331</v>
      </c>
      <c r="B333" s="130" t="s">
        <v>3652</v>
      </c>
      <c r="C333" s="130" t="s">
        <v>12702</v>
      </c>
      <c r="D333" s="130">
        <v>100</v>
      </c>
      <c r="E333" s="130" t="s">
        <v>12372</v>
      </c>
      <c r="F333" s="130">
        <v>1067250</v>
      </c>
      <c r="G333" s="130">
        <v>909635.5</v>
      </c>
      <c r="H333" s="130" t="str">
        <f t="shared" si="10"/>
        <v>CB-040072</v>
      </c>
      <c r="I333" s="130" t="str">
        <f t="shared" si="11"/>
        <v/>
      </c>
    </row>
    <row r="334" spans="1:9" x14ac:dyDescent="0.15">
      <c r="A334" s="130">
        <v>332</v>
      </c>
      <c r="B334" s="130" t="s">
        <v>3653</v>
      </c>
      <c r="C334" s="130" t="s">
        <v>12703</v>
      </c>
      <c r="D334" s="130">
        <v>100</v>
      </c>
      <c r="E334" s="130" t="s">
        <v>12355</v>
      </c>
      <c r="F334" s="130">
        <v>1196648.7</v>
      </c>
      <c r="G334" s="130">
        <v>2560444.9</v>
      </c>
      <c r="H334" s="130" t="str">
        <f t="shared" si="10"/>
        <v>CB-040073</v>
      </c>
      <c r="I334" s="130" t="str">
        <f t="shared" si="11"/>
        <v>AG</v>
      </c>
    </row>
    <row r="335" spans="1:9" x14ac:dyDescent="0.15">
      <c r="A335" s="130">
        <v>333</v>
      </c>
      <c r="B335" s="130" t="s">
        <v>3654</v>
      </c>
      <c r="C335" s="130" t="s">
        <v>12704</v>
      </c>
      <c r="D335" s="130">
        <v>10</v>
      </c>
      <c r="E335" s="130" t="s">
        <v>12355</v>
      </c>
      <c r="F335" s="130">
        <v>2799480</v>
      </c>
      <c r="G335" s="130">
        <v>3448539</v>
      </c>
      <c r="H335" s="130" t="str">
        <f t="shared" si="10"/>
        <v>CB-040074</v>
      </c>
      <c r="I335" s="130" t="str">
        <f t="shared" si="11"/>
        <v>VG</v>
      </c>
    </row>
    <row r="336" spans="1:9" x14ac:dyDescent="0.15">
      <c r="A336" s="130">
        <v>334</v>
      </c>
      <c r="B336" s="130" t="s">
        <v>3655</v>
      </c>
      <c r="C336" s="130" t="s">
        <v>12705</v>
      </c>
      <c r="D336" s="130">
        <v>1</v>
      </c>
      <c r="E336" s="130" t="s">
        <v>12610</v>
      </c>
      <c r="F336" s="130">
        <v>3500</v>
      </c>
      <c r="G336" s="130">
        <v>6164</v>
      </c>
      <c r="H336" s="130" t="str">
        <f t="shared" si="10"/>
        <v>CB-040075</v>
      </c>
      <c r="I336" s="130" t="str">
        <f t="shared" si="11"/>
        <v/>
      </c>
    </row>
    <row r="337" spans="1:9" x14ac:dyDescent="0.15">
      <c r="A337" s="130">
        <v>335</v>
      </c>
      <c r="B337" s="130" t="s">
        <v>3656</v>
      </c>
      <c r="C337" s="130" t="s">
        <v>12706</v>
      </c>
      <c r="D337" s="130">
        <v>10</v>
      </c>
      <c r="E337" s="130" t="s">
        <v>12355</v>
      </c>
      <c r="F337" s="130">
        <v>104466</v>
      </c>
      <c r="G337" s="130">
        <v>116916.4</v>
      </c>
      <c r="H337" s="130" t="str">
        <f t="shared" si="10"/>
        <v>CB-040076</v>
      </c>
      <c r="I337" s="130" t="str">
        <f t="shared" si="11"/>
        <v/>
      </c>
    </row>
    <row r="338" spans="1:9" x14ac:dyDescent="0.15">
      <c r="A338" s="130">
        <v>336</v>
      </c>
      <c r="B338" s="130" t="s">
        <v>3657</v>
      </c>
      <c r="C338" s="130" t="s">
        <v>12707</v>
      </c>
      <c r="D338" s="130">
        <v>1</v>
      </c>
      <c r="E338" s="130" t="s">
        <v>12403</v>
      </c>
      <c r="F338" s="130">
        <v>5100000</v>
      </c>
      <c r="G338" s="130">
        <v>5000000</v>
      </c>
      <c r="H338" s="130" t="str">
        <f t="shared" si="10"/>
        <v>CB-040077</v>
      </c>
      <c r="I338" s="130" t="str">
        <f t="shared" si="11"/>
        <v/>
      </c>
    </row>
    <row r="339" spans="1:9" x14ac:dyDescent="0.15">
      <c r="A339" s="130">
        <v>337</v>
      </c>
      <c r="B339" s="130" t="s">
        <v>3658</v>
      </c>
      <c r="C339" s="130" t="s">
        <v>12708</v>
      </c>
      <c r="D339" s="130">
        <v>1</v>
      </c>
      <c r="E339" s="130" t="s">
        <v>12490</v>
      </c>
      <c r="F339" s="130">
        <v>10000</v>
      </c>
      <c r="G339" s="130">
        <v>10700</v>
      </c>
      <c r="H339" s="130" t="str">
        <f t="shared" si="10"/>
        <v>CB-040078</v>
      </c>
      <c r="I339" s="130" t="str">
        <f t="shared" si="11"/>
        <v>VG</v>
      </c>
    </row>
    <row r="340" spans="1:9" x14ac:dyDescent="0.15">
      <c r="A340" s="130">
        <v>338</v>
      </c>
      <c r="B340" s="130" t="s">
        <v>3659</v>
      </c>
      <c r="C340" s="130" t="s">
        <v>12709</v>
      </c>
      <c r="D340" s="130">
        <v>18</v>
      </c>
      <c r="E340" s="130" t="s">
        <v>12370</v>
      </c>
      <c r="F340" s="130">
        <v>64447002</v>
      </c>
      <c r="G340" s="130">
        <v>81770672</v>
      </c>
      <c r="H340" s="130" t="str">
        <f t="shared" si="10"/>
        <v>CB-040079</v>
      </c>
      <c r="I340" s="130" t="str">
        <f t="shared" si="11"/>
        <v/>
      </c>
    </row>
    <row r="341" spans="1:9" x14ac:dyDescent="0.15">
      <c r="A341" s="130">
        <v>339</v>
      </c>
      <c r="B341" s="130" t="s">
        <v>3660</v>
      </c>
      <c r="C341" s="130" t="s">
        <v>12710</v>
      </c>
      <c r="D341" s="130">
        <v>100</v>
      </c>
      <c r="E341" s="130" t="s">
        <v>12368</v>
      </c>
      <c r="F341" s="130">
        <v>816506</v>
      </c>
      <c r="G341" s="130">
        <v>179147</v>
      </c>
      <c r="H341" s="130" t="str">
        <f t="shared" si="10"/>
        <v>CB-040080</v>
      </c>
      <c r="I341" s="130" t="str">
        <f t="shared" si="11"/>
        <v>AG</v>
      </c>
    </row>
    <row r="342" spans="1:9" x14ac:dyDescent="0.15">
      <c r="A342" s="130">
        <v>340</v>
      </c>
      <c r="B342" s="130" t="s">
        <v>3661</v>
      </c>
      <c r="C342" s="130" t="s">
        <v>12711</v>
      </c>
      <c r="D342" s="130">
        <v>10</v>
      </c>
      <c r="E342" s="130" t="s">
        <v>12355</v>
      </c>
      <c r="F342" s="130">
        <v>848133</v>
      </c>
      <c r="G342" s="130">
        <v>194466</v>
      </c>
      <c r="H342" s="130" t="str">
        <f t="shared" si="10"/>
        <v>CB-040081</v>
      </c>
      <c r="I342" s="130" t="str">
        <f t="shared" si="11"/>
        <v>AG</v>
      </c>
    </row>
    <row r="343" spans="1:9" x14ac:dyDescent="0.15">
      <c r="A343" s="130">
        <v>341</v>
      </c>
      <c r="B343" s="130" t="s">
        <v>3662</v>
      </c>
      <c r="C343" s="130" t="s">
        <v>12712</v>
      </c>
      <c r="D343" s="130">
        <v>336</v>
      </c>
      <c r="E343" s="130" t="s">
        <v>12471</v>
      </c>
      <c r="F343" s="130">
        <v>231840</v>
      </c>
      <c r="G343" s="130">
        <v>251328</v>
      </c>
      <c r="H343" s="130" t="str">
        <f t="shared" si="10"/>
        <v>CB-040082</v>
      </c>
      <c r="I343" s="130" t="str">
        <f t="shared" si="11"/>
        <v>AG</v>
      </c>
    </row>
    <row r="344" spans="1:9" x14ac:dyDescent="0.15">
      <c r="A344" s="130">
        <v>342</v>
      </c>
      <c r="B344" s="130" t="s">
        <v>3663</v>
      </c>
      <c r="C344" s="130" t="s">
        <v>12636</v>
      </c>
      <c r="D344" s="130">
        <v>1</v>
      </c>
      <c r="E344" s="130" t="s">
        <v>12372</v>
      </c>
      <c r="F344" s="130">
        <v>3238757.5</v>
      </c>
      <c r="G344" s="130">
        <v>2438562.5</v>
      </c>
      <c r="H344" s="130" t="str">
        <f t="shared" si="10"/>
        <v>CB-040083</v>
      </c>
      <c r="I344" s="130" t="str">
        <f t="shared" si="11"/>
        <v/>
      </c>
    </row>
    <row r="345" spans="1:9" x14ac:dyDescent="0.15">
      <c r="A345" s="130">
        <v>343</v>
      </c>
      <c r="B345" s="130" t="s">
        <v>3664</v>
      </c>
      <c r="C345" s="130" t="s">
        <v>12636</v>
      </c>
      <c r="D345" s="130">
        <v>1</v>
      </c>
      <c r="E345" s="130" t="s">
        <v>12372</v>
      </c>
      <c r="F345" s="130">
        <v>2791200</v>
      </c>
      <c r="G345" s="130">
        <v>2438537.5</v>
      </c>
      <c r="H345" s="130" t="str">
        <f t="shared" si="10"/>
        <v>CB-040084</v>
      </c>
      <c r="I345" s="130" t="str">
        <f t="shared" si="11"/>
        <v/>
      </c>
    </row>
    <row r="346" spans="1:9" x14ac:dyDescent="0.15">
      <c r="A346" s="130">
        <v>344</v>
      </c>
      <c r="B346" s="130" t="s">
        <v>3665</v>
      </c>
      <c r="C346" s="130" t="s">
        <v>12713</v>
      </c>
      <c r="D346" s="130">
        <v>100</v>
      </c>
      <c r="E346" s="130" t="s">
        <v>12372</v>
      </c>
      <c r="F346" s="130">
        <v>880242.5</v>
      </c>
      <c r="G346" s="130">
        <v>460000</v>
      </c>
      <c r="H346" s="130" t="str">
        <f t="shared" si="10"/>
        <v>CB-040085</v>
      </c>
      <c r="I346" s="130" t="str">
        <f t="shared" si="11"/>
        <v/>
      </c>
    </row>
    <row r="347" spans="1:9" x14ac:dyDescent="0.15">
      <c r="A347" s="130">
        <v>345</v>
      </c>
      <c r="B347" s="130" t="s">
        <v>3666</v>
      </c>
      <c r="C347" s="130" t="s">
        <v>12714</v>
      </c>
      <c r="D347" s="130">
        <v>1</v>
      </c>
      <c r="E347" s="130" t="s">
        <v>12361</v>
      </c>
      <c r="F347" s="130">
        <v>29000</v>
      </c>
      <c r="G347" s="130">
        <v>33000</v>
      </c>
      <c r="H347" s="130" t="str">
        <f t="shared" si="10"/>
        <v>CB-040086</v>
      </c>
      <c r="I347" s="130" t="str">
        <f t="shared" si="11"/>
        <v/>
      </c>
    </row>
    <row r="348" spans="1:9" x14ac:dyDescent="0.15">
      <c r="A348" s="130">
        <v>346</v>
      </c>
      <c r="B348" s="130" t="s">
        <v>3667</v>
      </c>
      <c r="C348" s="130" t="s">
        <v>12715</v>
      </c>
      <c r="D348" s="130">
        <v>1</v>
      </c>
      <c r="E348" s="130" t="s">
        <v>12610</v>
      </c>
      <c r="F348" s="130">
        <v>53500</v>
      </c>
      <c r="G348" s="130">
        <v>105120</v>
      </c>
      <c r="H348" s="130" t="str">
        <f t="shared" si="10"/>
        <v>CB-040087</v>
      </c>
      <c r="I348" s="130" t="str">
        <f t="shared" si="11"/>
        <v>VG</v>
      </c>
    </row>
    <row r="349" spans="1:9" x14ac:dyDescent="0.15">
      <c r="A349" s="130">
        <v>347</v>
      </c>
      <c r="B349" s="130" t="s">
        <v>3668</v>
      </c>
      <c r="C349" s="130" t="s">
        <v>12716</v>
      </c>
      <c r="D349" s="130">
        <v>100</v>
      </c>
      <c r="E349" s="130" t="s">
        <v>12372</v>
      </c>
      <c r="F349" s="130">
        <v>561067.64</v>
      </c>
      <c r="G349" s="130">
        <v>253952.64000000001</v>
      </c>
      <c r="H349" s="130" t="str">
        <f t="shared" si="10"/>
        <v>CB-040088</v>
      </c>
      <c r="I349" s="130" t="str">
        <f t="shared" si="11"/>
        <v>AG</v>
      </c>
    </row>
    <row r="350" spans="1:9" x14ac:dyDescent="0.15">
      <c r="A350" s="130">
        <v>348</v>
      </c>
      <c r="B350" s="130" t="s">
        <v>3669</v>
      </c>
      <c r="C350" s="130" t="s">
        <v>12717</v>
      </c>
      <c r="D350" s="130">
        <v>100</v>
      </c>
      <c r="E350" s="130" t="s">
        <v>12361</v>
      </c>
      <c r="F350" s="130">
        <v>860000</v>
      </c>
      <c r="G350" s="130">
        <v>1500000</v>
      </c>
      <c r="H350" s="130" t="str">
        <f t="shared" si="10"/>
        <v>CB-040089</v>
      </c>
      <c r="I350" s="130" t="str">
        <f t="shared" si="11"/>
        <v/>
      </c>
    </row>
    <row r="351" spans="1:9" x14ac:dyDescent="0.15">
      <c r="A351" s="130">
        <v>349</v>
      </c>
      <c r="B351" s="130" t="s">
        <v>3670</v>
      </c>
      <c r="C351" s="130" t="s">
        <v>12718</v>
      </c>
      <c r="D351" s="130">
        <v>1000</v>
      </c>
      <c r="E351" s="130" t="s">
        <v>12361</v>
      </c>
      <c r="F351" s="130">
        <v>6230000</v>
      </c>
      <c r="G351" s="130">
        <v>7531000</v>
      </c>
      <c r="H351" s="130" t="str">
        <f t="shared" si="10"/>
        <v>CB-040090</v>
      </c>
      <c r="I351" s="130" t="str">
        <f t="shared" si="11"/>
        <v>AG</v>
      </c>
    </row>
    <row r="352" spans="1:9" x14ac:dyDescent="0.15">
      <c r="A352" s="130">
        <v>350</v>
      </c>
      <c r="B352" s="130" t="s">
        <v>3671</v>
      </c>
      <c r="C352" s="130" t="s">
        <v>12719</v>
      </c>
      <c r="D352" s="130">
        <v>1</v>
      </c>
      <c r="E352" s="130" t="s">
        <v>12402</v>
      </c>
      <c r="F352" s="130">
        <v>77850000</v>
      </c>
      <c r="G352" s="130">
        <v>14000000</v>
      </c>
      <c r="H352" s="130" t="str">
        <f t="shared" si="10"/>
        <v>CB-040091</v>
      </c>
      <c r="I352" s="130" t="str">
        <f t="shared" si="11"/>
        <v/>
      </c>
    </row>
    <row r="353" spans="1:9" x14ac:dyDescent="0.15">
      <c r="A353" s="130">
        <v>351</v>
      </c>
      <c r="B353" s="130" t="s">
        <v>3672</v>
      </c>
      <c r="C353" s="130" t="s">
        <v>12720</v>
      </c>
      <c r="D353" s="130">
        <v>1</v>
      </c>
      <c r="E353" s="130" t="s">
        <v>12462</v>
      </c>
      <c r="F353" s="130">
        <v>267000</v>
      </c>
      <c r="G353" s="130">
        <v>623000</v>
      </c>
      <c r="H353" s="130" t="str">
        <f t="shared" si="10"/>
        <v>CB-040092</v>
      </c>
      <c r="I353" s="130" t="str">
        <f t="shared" si="11"/>
        <v/>
      </c>
    </row>
    <row r="354" spans="1:9" x14ac:dyDescent="0.15">
      <c r="A354" s="130">
        <v>352</v>
      </c>
      <c r="B354" s="130" t="s">
        <v>3673</v>
      </c>
      <c r="C354" s="130" t="s">
        <v>12721</v>
      </c>
      <c r="D354" s="130">
        <v>1</v>
      </c>
      <c r="E354" s="130" t="s">
        <v>12527</v>
      </c>
      <c r="F354" s="130">
        <v>16000000</v>
      </c>
      <c r="G354" s="130">
        <v>16680000</v>
      </c>
      <c r="H354" s="130" t="str">
        <f t="shared" si="10"/>
        <v>CB-040093</v>
      </c>
      <c r="I354" s="130" t="str">
        <f t="shared" si="11"/>
        <v>AG</v>
      </c>
    </row>
    <row r="355" spans="1:9" x14ac:dyDescent="0.15">
      <c r="A355" s="130">
        <v>353</v>
      </c>
      <c r="B355" s="130" t="s">
        <v>3674</v>
      </c>
      <c r="C355" s="130" t="s">
        <v>12722</v>
      </c>
      <c r="D355" s="130">
        <v>100</v>
      </c>
      <c r="E355" s="130" t="s">
        <v>12372</v>
      </c>
      <c r="F355" s="130">
        <v>966995</v>
      </c>
      <c r="G355" s="130">
        <v>819500</v>
      </c>
      <c r="H355" s="130" t="str">
        <f t="shared" si="10"/>
        <v>CB-040094</v>
      </c>
      <c r="I355" s="130" t="str">
        <f t="shared" si="11"/>
        <v/>
      </c>
    </row>
    <row r="356" spans="1:9" x14ac:dyDescent="0.15">
      <c r="A356" s="130">
        <v>354</v>
      </c>
      <c r="B356" s="130" t="s">
        <v>3675</v>
      </c>
      <c r="C356" s="130" t="s">
        <v>12723</v>
      </c>
      <c r="D356" s="130">
        <v>100</v>
      </c>
      <c r="E356" s="130" t="s">
        <v>12372</v>
      </c>
      <c r="F356" s="130">
        <v>2302992.7000000002</v>
      </c>
      <c r="G356" s="130">
        <v>3059180</v>
      </c>
      <c r="H356" s="130" t="str">
        <f t="shared" si="10"/>
        <v>CB-040095</v>
      </c>
      <c r="I356" s="130" t="str">
        <f t="shared" si="11"/>
        <v>VG</v>
      </c>
    </row>
    <row r="357" spans="1:9" x14ac:dyDescent="0.15">
      <c r="A357" s="130">
        <v>355</v>
      </c>
      <c r="B357" s="130" t="s">
        <v>3676</v>
      </c>
      <c r="C357" s="130" t="s">
        <v>12724</v>
      </c>
      <c r="D357" s="130">
        <v>10</v>
      </c>
      <c r="E357" s="130" t="s">
        <v>12368</v>
      </c>
      <c r="F357" s="130">
        <v>111492</v>
      </c>
      <c r="G357" s="130">
        <v>135944</v>
      </c>
      <c r="H357" s="130" t="str">
        <f t="shared" si="10"/>
        <v>CB-040096</v>
      </c>
      <c r="I357" s="130" t="str">
        <f t="shared" si="11"/>
        <v/>
      </c>
    </row>
    <row r="358" spans="1:9" x14ac:dyDescent="0.15">
      <c r="A358" s="130">
        <v>356</v>
      </c>
      <c r="B358" s="130" t="s">
        <v>3677</v>
      </c>
      <c r="C358" s="130" t="s">
        <v>12725</v>
      </c>
      <c r="D358" s="130">
        <v>10</v>
      </c>
      <c r="E358" s="130" t="s">
        <v>12368</v>
      </c>
      <c r="F358" s="130">
        <v>129432</v>
      </c>
      <c r="G358" s="130">
        <v>146778</v>
      </c>
      <c r="H358" s="130" t="str">
        <f t="shared" si="10"/>
        <v>CB-040097</v>
      </c>
      <c r="I358" s="130" t="str">
        <f t="shared" si="11"/>
        <v/>
      </c>
    </row>
    <row r="359" spans="1:9" x14ac:dyDescent="0.15">
      <c r="A359" s="130">
        <v>357</v>
      </c>
      <c r="B359" s="130" t="s">
        <v>3678</v>
      </c>
      <c r="C359" s="130" t="s">
        <v>1644</v>
      </c>
      <c r="D359" s="130">
        <v>10</v>
      </c>
      <c r="E359" s="130" t="s">
        <v>12368</v>
      </c>
      <c r="F359" s="130">
        <v>114634</v>
      </c>
      <c r="G359" s="130">
        <v>119264</v>
      </c>
      <c r="H359" s="130" t="str">
        <f t="shared" si="10"/>
        <v>CB-040098</v>
      </c>
      <c r="I359" s="130" t="str">
        <f t="shared" si="11"/>
        <v>AG</v>
      </c>
    </row>
    <row r="360" spans="1:9" x14ac:dyDescent="0.15">
      <c r="A360" s="130">
        <v>358</v>
      </c>
      <c r="B360" s="130" t="s">
        <v>3679</v>
      </c>
      <c r="C360" s="130" t="s">
        <v>1644</v>
      </c>
      <c r="D360" s="130">
        <v>12</v>
      </c>
      <c r="E360" s="130" t="s">
        <v>12355</v>
      </c>
      <c r="F360" s="130">
        <v>130027</v>
      </c>
      <c r="G360" s="130">
        <v>138259</v>
      </c>
      <c r="H360" s="130" t="str">
        <f t="shared" si="10"/>
        <v>CB-040099</v>
      </c>
      <c r="I360" s="130" t="str">
        <f t="shared" si="11"/>
        <v>VG</v>
      </c>
    </row>
    <row r="361" spans="1:9" x14ac:dyDescent="0.15">
      <c r="A361" s="130">
        <v>359</v>
      </c>
      <c r="B361" s="130" t="s">
        <v>3680</v>
      </c>
      <c r="C361" s="130" t="s">
        <v>12726</v>
      </c>
      <c r="D361" s="130">
        <v>1700</v>
      </c>
      <c r="E361" s="130" t="s">
        <v>12368</v>
      </c>
      <c r="F361" s="130">
        <v>11133300</v>
      </c>
      <c r="G361" s="130">
        <v>7316800</v>
      </c>
      <c r="H361" s="130" t="str">
        <f t="shared" si="10"/>
        <v>CB-040100</v>
      </c>
      <c r="I361" s="130" t="str">
        <f t="shared" si="11"/>
        <v>AG</v>
      </c>
    </row>
    <row r="362" spans="1:9" x14ac:dyDescent="0.15">
      <c r="A362" s="130">
        <v>360</v>
      </c>
      <c r="B362" s="130" t="s">
        <v>3681</v>
      </c>
      <c r="C362" s="130" t="s">
        <v>12727</v>
      </c>
      <c r="D362" s="130">
        <v>1000</v>
      </c>
      <c r="E362" s="130" t="s">
        <v>12372</v>
      </c>
      <c r="F362" s="130">
        <v>6535880</v>
      </c>
      <c r="G362" s="130">
        <v>8146036</v>
      </c>
      <c r="H362" s="130" t="str">
        <f t="shared" si="10"/>
        <v>CB-040101</v>
      </c>
      <c r="I362" s="130" t="str">
        <f t="shared" si="11"/>
        <v>AG</v>
      </c>
    </row>
    <row r="363" spans="1:9" x14ac:dyDescent="0.15">
      <c r="A363" s="130">
        <v>361</v>
      </c>
      <c r="B363" s="130" t="s">
        <v>3682</v>
      </c>
      <c r="C363" s="130" t="s">
        <v>12095</v>
      </c>
      <c r="D363" s="130">
        <v>2243</v>
      </c>
      <c r="E363" s="130" t="s">
        <v>12361</v>
      </c>
      <c r="F363" s="130">
        <v>43792280</v>
      </c>
      <c r="G363" s="130">
        <v>51855580</v>
      </c>
      <c r="H363" s="130" t="str">
        <f t="shared" si="10"/>
        <v>CB-050001</v>
      </c>
      <c r="I363" s="130" t="str">
        <f t="shared" si="11"/>
        <v>AG</v>
      </c>
    </row>
    <row r="364" spans="1:9" x14ac:dyDescent="0.15">
      <c r="A364" s="130">
        <v>362</v>
      </c>
      <c r="B364" s="130" t="s">
        <v>3683</v>
      </c>
      <c r="C364" s="130" t="s">
        <v>12728</v>
      </c>
      <c r="D364" s="130">
        <v>100</v>
      </c>
      <c r="E364" s="130" t="s">
        <v>12384</v>
      </c>
      <c r="F364" s="130">
        <v>360000</v>
      </c>
      <c r="G364" s="130">
        <v>430000</v>
      </c>
      <c r="H364" s="130" t="str">
        <f t="shared" si="10"/>
        <v>CB-050002</v>
      </c>
      <c r="I364" s="130" t="str">
        <f t="shared" si="11"/>
        <v>VG</v>
      </c>
    </row>
    <row r="365" spans="1:9" x14ac:dyDescent="0.15">
      <c r="A365" s="130">
        <v>363</v>
      </c>
      <c r="B365" s="130" t="s">
        <v>3684</v>
      </c>
      <c r="C365" s="130" t="s">
        <v>12729</v>
      </c>
      <c r="D365" s="130">
        <v>400</v>
      </c>
      <c r="E365" s="130" t="s">
        <v>12355</v>
      </c>
      <c r="F365" s="130">
        <v>3828900</v>
      </c>
      <c r="G365" s="130">
        <v>4588000</v>
      </c>
      <c r="H365" s="130" t="str">
        <f t="shared" si="10"/>
        <v>CB-050003</v>
      </c>
      <c r="I365" s="130" t="str">
        <f t="shared" si="11"/>
        <v>AG</v>
      </c>
    </row>
    <row r="366" spans="1:9" x14ac:dyDescent="0.15">
      <c r="A366" s="130">
        <v>364</v>
      </c>
      <c r="B366" s="130" t="s">
        <v>3685</v>
      </c>
      <c r="C366" s="130" t="s">
        <v>12730</v>
      </c>
      <c r="D366" s="130">
        <v>1</v>
      </c>
      <c r="E366" s="130" t="s">
        <v>12372</v>
      </c>
      <c r="F366" s="130">
        <v>33600</v>
      </c>
      <c r="G366" s="130">
        <v>43000</v>
      </c>
      <c r="H366" s="130" t="str">
        <f t="shared" si="10"/>
        <v>CB-050004</v>
      </c>
      <c r="I366" s="130" t="str">
        <f t="shared" si="11"/>
        <v>VG</v>
      </c>
    </row>
    <row r="367" spans="1:9" x14ac:dyDescent="0.15">
      <c r="A367" s="130">
        <v>365</v>
      </c>
      <c r="B367" s="130" t="s">
        <v>3686</v>
      </c>
      <c r="C367" s="130" t="s">
        <v>12731</v>
      </c>
      <c r="D367" s="130">
        <v>100</v>
      </c>
      <c r="E367" s="130" t="s">
        <v>12372</v>
      </c>
      <c r="F367" s="130">
        <v>1534138</v>
      </c>
      <c r="G367" s="130">
        <v>2177668</v>
      </c>
      <c r="H367" s="130" t="str">
        <f t="shared" si="10"/>
        <v>CB-050005</v>
      </c>
      <c r="I367" s="130" t="str">
        <f t="shared" si="11"/>
        <v/>
      </c>
    </row>
    <row r="368" spans="1:9" x14ac:dyDescent="0.15">
      <c r="A368" s="130">
        <v>366</v>
      </c>
      <c r="B368" s="130" t="s">
        <v>3687</v>
      </c>
      <c r="C368" s="130" t="s">
        <v>12732</v>
      </c>
      <c r="D368" s="130">
        <v>100</v>
      </c>
      <c r="E368" s="130" t="s">
        <v>12368</v>
      </c>
      <c r="F368" s="130">
        <v>755100</v>
      </c>
      <c r="G368" s="130">
        <v>960000</v>
      </c>
      <c r="H368" s="130" t="str">
        <f t="shared" si="10"/>
        <v>CB-050006</v>
      </c>
      <c r="I368" s="130" t="str">
        <f t="shared" si="11"/>
        <v>AG</v>
      </c>
    </row>
    <row r="369" spans="1:9" x14ac:dyDescent="0.15">
      <c r="A369" s="130">
        <v>367</v>
      </c>
      <c r="B369" s="130" t="s">
        <v>3688</v>
      </c>
      <c r="C369" s="130" t="s">
        <v>198</v>
      </c>
      <c r="D369" s="130">
        <v>1600</v>
      </c>
      <c r="E369" s="130" t="s">
        <v>12368</v>
      </c>
      <c r="F369" s="130">
        <v>624000</v>
      </c>
      <c r="G369" s="130">
        <v>544000</v>
      </c>
      <c r="H369" s="130" t="str">
        <f t="shared" si="10"/>
        <v>CB-050007</v>
      </c>
      <c r="I369" s="130" t="str">
        <f t="shared" si="11"/>
        <v/>
      </c>
    </row>
    <row r="370" spans="1:9" x14ac:dyDescent="0.15">
      <c r="A370" s="130">
        <v>368</v>
      </c>
      <c r="B370" s="130" t="s">
        <v>3689</v>
      </c>
      <c r="C370" s="130" t="s">
        <v>12733</v>
      </c>
      <c r="D370" s="130">
        <v>1</v>
      </c>
      <c r="E370" s="130" t="s">
        <v>12402</v>
      </c>
      <c r="F370" s="130">
        <v>377520</v>
      </c>
      <c r="G370" s="130">
        <v>51620</v>
      </c>
      <c r="H370" s="130" t="str">
        <f t="shared" si="10"/>
        <v>CB-050008</v>
      </c>
      <c r="I370" s="130" t="str">
        <f t="shared" si="11"/>
        <v>AG</v>
      </c>
    </row>
    <row r="371" spans="1:9" x14ac:dyDescent="0.15">
      <c r="A371" s="130">
        <v>369</v>
      </c>
      <c r="B371" s="130" t="s">
        <v>3690</v>
      </c>
      <c r="C371" s="130" t="s">
        <v>12734</v>
      </c>
      <c r="D371" s="130">
        <v>1</v>
      </c>
      <c r="E371" s="130" t="s">
        <v>12391</v>
      </c>
      <c r="F371" s="130">
        <v>7235935</v>
      </c>
      <c r="G371" s="130">
        <v>8713259</v>
      </c>
      <c r="H371" s="130" t="str">
        <f t="shared" si="10"/>
        <v>CB-050009</v>
      </c>
      <c r="I371" s="130" t="str">
        <f t="shared" si="11"/>
        <v>AG</v>
      </c>
    </row>
    <row r="372" spans="1:9" x14ac:dyDescent="0.15">
      <c r="A372" s="130">
        <v>370</v>
      </c>
      <c r="B372" s="130" t="s">
        <v>3691</v>
      </c>
      <c r="C372" s="130" t="s">
        <v>12735</v>
      </c>
      <c r="D372" s="130">
        <v>400</v>
      </c>
      <c r="E372" s="130" t="s">
        <v>12368</v>
      </c>
      <c r="F372" s="130">
        <v>5121850</v>
      </c>
      <c r="G372" s="130">
        <v>5375100</v>
      </c>
      <c r="H372" s="130" t="str">
        <f t="shared" si="10"/>
        <v>CB-050010</v>
      </c>
      <c r="I372" s="130" t="str">
        <f t="shared" si="11"/>
        <v>AG</v>
      </c>
    </row>
    <row r="373" spans="1:9" x14ac:dyDescent="0.15">
      <c r="A373" s="130">
        <v>371</v>
      </c>
      <c r="B373" s="130" t="s">
        <v>3692</v>
      </c>
      <c r="C373" s="130" t="s">
        <v>12736</v>
      </c>
      <c r="D373" s="130">
        <v>10</v>
      </c>
      <c r="E373" s="130" t="s">
        <v>12737</v>
      </c>
      <c r="F373" s="130">
        <v>326390</v>
      </c>
      <c r="G373" s="130">
        <v>292850</v>
      </c>
      <c r="H373" s="130" t="str">
        <f t="shared" si="10"/>
        <v>CB-050011</v>
      </c>
      <c r="I373" s="130" t="str">
        <f t="shared" si="11"/>
        <v/>
      </c>
    </row>
    <row r="374" spans="1:9" x14ac:dyDescent="0.15">
      <c r="A374" s="130">
        <v>372</v>
      </c>
      <c r="B374" s="130" t="s">
        <v>3693</v>
      </c>
      <c r="C374" s="130" t="s">
        <v>12738</v>
      </c>
      <c r="D374" s="130">
        <v>100</v>
      </c>
      <c r="E374" s="130" t="s">
        <v>12372</v>
      </c>
      <c r="F374" s="130">
        <v>1113214</v>
      </c>
      <c r="G374" s="130">
        <v>913214</v>
      </c>
      <c r="H374" s="130" t="str">
        <f t="shared" si="10"/>
        <v>CB-050012</v>
      </c>
      <c r="I374" s="130" t="str">
        <f t="shared" si="11"/>
        <v>VG</v>
      </c>
    </row>
    <row r="375" spans="1:9" x14ac:dyDescent="0.15">
      <c r="A375" s="130">
        <v>373</v>
      </c>
      <c r="B375" s="130" t="s">
        <v>3694</v>
      </c>
      <c r="C375" s="130" t="s">
        <v>12739</v>
      </c>
      <c r="D375" s="130">
        <v>1</v>
      </c>
      <c r="E375" s="130" t="s">
        <v>12372</v>
      </c>
      <c r="F375" s="130">
        <v>72356</v>
      </c>
      <c r="G375" s="130">
        <v>0</v>
      </c>
      <c r="H375" s="130" t="str">
        <f t="shared" si="10"/>
        <v>CB-050013</v>
      </c>
      <c r="I375" s="130" t="str">
        <f t="shared" si="11"/>
        <v/>
      </c>
    </row>
    <row r="376" spans="1:9" x14ac:dyDescent="0.15">
      <c r="A376" s="130">
        <v>374</v>
      </c>
      <c r="B376" s="130" t="s">
        <v>3695</v>
      </c>
      <c r="C376" s="130" t="s">
        <v>12670</v>
      </c>
      <c r="D376" s="130">
        <v>1</v>
      </c>
      <c r="E376" s="130" t="s">
        <v>12372</v>
      </c>
      <c r="F376" s="130">
        <v>40460</v>
      </c>
      <c r="G376" s="130">
        <v>44910</v>
      </c>
      <c r="H376" s="130" t="str">
        <f t="shared" si="10"/>
        <v>CB-050014</v>
      </c>
      <c r="I376" s="130" t="str">
        <f t="shared" si="11"/>
        <v>VG</v>
      </c>
    </row>
    <row r="377" spans="1:9" x14ac:dyDescent="0.15">
      <c r="A377" s="130">
        <v>375</v>
      </c>
      <c r="B377" s="130" t="s">
        <v>3696</v>
      </c>
      <c r="C377" s="130" t="s">
        <v>12740</v>
      </c>
      <c r="D377" s="130">
        <v>1</v>
      </c>
      <c r="E377" s="130" t="s">
        <v>12610</v>
      </c>
      <c r="F377" s="130">
        <v>85370</v>
      </c>
      <c r="G377" s="130">
        <v>79600</v>
      </c>
      <c r="H377" s="130" t="str">
        <f t="shared" si="10"/>
        <v>CB-050015</v>
      </c>
      <c r="I377" s="130" t="str">
        <f t="shared" si="11"/>
        <v>VG</v>
      </c>
    </row>
    <row r="378" spans="1:9" x14ac:dyDescent="0.15">
      <c r="A378" s="130">
        <v>376</v>
      </c>
      <c r="B378" s="130" t="s">
        <v>3697</v>
      </c>
      <c r="C378" s="130" t="s">
        <v>12741</v>
      </c>
      <c r="D378" s="130">
        <v>50</v>
      </c>
      <c r="E378" s="130" t="s">
        <v>12355</v>
      </c>
      <c r="F378" s="130">
        <v>9900</v>
      </c>
      <c r="G378" s="130">
        <v>8250</v>
      </c>
      <c r="H378" s="130" t="str">
        <f t="shared" si="10"/>
        <v>CB-050016</v>
      </c>
      <c r="I378" s="130" t="str">
        <f t="shared" si="11"/>
        <v/>
      </c>
    </row>
    <row r="379" spans="1:9" x14ac:dyDescent="0.15">
      <c r="A379" s="130">
        <v>377</v>
      </c>
      <c r="B379" s="130" t="s">
        <v>3698</v>
      </c>
      <c r="C379" s="130" t="s">
        <v>12186</v>
      </c>
      <c r="D379" s="130">
        <v>1</v>
      </c>
      <c r="E379" s="130" t="s">
        <v>12457</v>
      </c>
      <c r="F379" s="130">
        <v>37870000</v>
      </c>
      <c r="G379" s="130">
        <v>39430000</v>
      </c>
      <c r="H379" s="130" t="str">
        <f t="shared" si="10"/>
        <v>CB-050017</v>
      </c>
      <c r="I379" s="130" t="str">
        <f t="shared" si="11"/>
        <v>AG</v>
      </c>
    </row>
    <row r="380" spans="1:9" x14ac:dyDescent="0.15">
      <c r="A380" s="130">
        <v>378</v>
      </c>
      <c r="B380" s="130" t="s">
        <v>3699</v>
      </c>
      <c r="C380" s="130" t="s">
        <v>12742</v>
      </c>
      <c r="D380" s="130">
        <v>6</v>
      </c>
      <c r="E380" s="130" t="s">
        <v>12743</v>
      </c>
      <c r="F380" s="130">
        <v>2016000</v>
      </c>
      <c r="G380" s="130">
        <v>2692000</v>
      </c>
      <c r="H380" s="130" t="str">
        <f t="shared" si="10"/>
        <v>CB-050018</v>
      </c>
      <c r="I380" s="130" t="str">
        <f t="shared" si="11"/>
        <v>AG</v>
      </c>
    </row>
    <row r="381" spans="1:9" x14ac:dyDescent="0.15">
      <c r="A381" s="130">
        <v>379</v>
      </c>
      <c r="B381" s="130" t="s">
        <v>3700</v>
      </c>
      <c r="C381" s="130" t="s">
        <v>12549</v>
      </c>
      <c r="D381" s="130">
        <v>100</v>
      </c>
      <c r="E381" s="130" t="s">
        <v>12355</v>
      </c>
      <c r="F381" s="130">
        <v>9639300</v>
      </c>
      <c r="G381" s="130">
        <v>13854700</v>
      </c>
      <c r="H381" s="130" t="str">
        <f t="shared" si="10"/>
        <v>CB-050019</v>
      </c>
      <c r="I381" s="130" t="str">
        <f t="shared" si="11"/>
        <v>VG</v>
      </c>
    </row>
    <row r="382" spans="1:9" x14ac:dyDescent="0.15">
      <c r="A382" s="130">
        <v>380</v>
      </c>
      <c r="B382" s="130" t="s">
        <v>3701</v>
      </c>
      <c r="C382" s="130" t="s">
        <v>12744</v>
      </c>
      <c r="D382" s="130">
        <v>263</v>
      </c>
      <c r="E382" s="130" t="s">
        <v>12372</v>
      </c>
      <c r="F382" s="130">
        <v>140800</v>
      </c>
      <c r="G382" s="130">
        <v>281300</v>
      </c>
      <c r="H382" s="130" t="str">
        <f t="shared" si="10"/>
        <v>CB-050020</v>
      </c>
      <c r="I382" s="130" t="str">
        <f t="shared" si="11"/>
        <v>VG</v>
      </c>
    </row>
    <row r="383" spans="1:9" x14ac:dyDescent="0.15">
      <c r="A383" s="130">
        <v>381</v>
      </c>
      <c r="B383" s="130" t="s">
        <v>3702</v>
      </c>
      <c r="C383" s="130" t="s">
        <v>12745</v>
      </c>
      <c r="D383" s="130">
        <v>500</v>
      </c>
      <c r="E383" s="130" t="s">
        <v>12372</v>
      </c>
      <c r="F383" s="130">
        <v>21715000</v>
      </c>
      <c r="G383" s="130">
        <v>54000000</v>
      </c>
      <c r="H383" s="130" t="str">
        <f t="shared" si="10"/>
        <v>CB-050021</v>
      </c>
      <c r="I383" s="130" t="str">
        <f t="shared" si="11"/>
        <v>AG</v>
      </c>
    </row>
    <row r="384" spans="1:9" x14ac:dyDescent="0.15">
      <c r="A384" s="130">
        <v>382</v>
      </c>
      <c r="B384" s="130" t="s">
        <v>3703</v>
      </c>
      <c r="C384" s="130" t="s">
        <v>1953</v>
      </c>
      <c r="D384" s="130">
        <v>300</v>
      </c>
      <c r="E384" s="130" t="s">
        <v>12355</v>
      </c>
      <c r="F384" s="130">
        <v>18600000</v>
      </c>
      <c r="G384" s="130">
        <v>12600000</v>
      </c>
      <c r="H384" s="130" t="str">
        <f t="shared" si="10"/>
        <v>CB-050022</v>
      </c>
      <c r="I384" s="130" t="str">
        <f t="shared" si="11"/>
        <v>VG</v>
      </c>
    </row>
    <row r="385" spans="1:9" x14ac:dyDescent="0.15">
      <c r="A385" s="130">
        <v>383</v>
      </c>
      <c r="B385" s="130" t="s">
        <v>3704</v>
      </c>
      <c r="C385" s="130" t="s">
        <v>12486</v>
      </c>
      <c r="D385" s="130">
        <v>400</v>
      </c>
      <c r="E385" s="130" t="s">
        <v>12355</v>
      </c>
      <c r="F385" s="130">
        <v>1388700</v>
      </c>
      <c r="G385" s="130">
        <v>2491200</v>
      </c>
      <c r="H385" s="130" t="str">
        <f t="shared" si="10"/>
        <v>CB-050023</v>
      </c>
      <c r="I385" s="130" t="str">
        <f t="shared" si="11"/>
        <v>VG</v>
      </c>
    </row>
    <row r="386" spans="1:9" x14ac:dyDescent="0.15">
      <c r="A386" s="130">
        <v>384</v>
      </c>
      <c r="B386" s="130" t="s">
        <v>3705</v>
      </c>
      <c r="C386" s="130" t="s">
        <v>12479</v>
      </c>
      <c r="D386" s="130">
        <v>100</v>
      </c>
      <c r="E386" s="130" t="s">
        <v>12355</v>
      </c>
      <c r="F386" s="130">
        <v>5514993</v>
      </c>
      <c r="G386" s="130">
        <v>5922993</v>
      </c>
      <c r="H386" s="130" t="str">
        <f t="shared" si="10"/>
        <v>CB-050024</v>
      </c>
      <c r="I386" s="130" t="str">
        <f t="shared" si="11"/>
        <v>VG</v>
      </c>
    </row>
    <row r="387" spans="1:9" x14ac:dyDescent="0.15">
      <c r="A387" s="130">
        <v>385</v>
      </c>
      <c r="B387" s="130" t="s">
        <v>3706</v>
      </c>
      <c r="C387" s="130" t="s">
        <v>12746</v>
      </c>
      <c r="D387" s="130">
        <v>1</v>
      </c>
      <c r="E387" s="130" t="s">
        <v>12467</v>
      </c>
      <c r="F387" s="130">
        <v>4591000</v>
      </c>
      <c r="G387" s="130">
        <v>6986000</v>
      </c>
      <c r="H387" s="130" t="str">
        <f t="shared" si="10"/>
        <v>CB-050025</v>
      </c>
      <c r="I387" s="130" t="str">
        <f t="shared" si="11"/>
        <v>VG</v>
      </c>
    </row>
    <row r="388" spans="1:9" x14ac:dyDescent="0.15">
      <c r="A388" s="130">
        <v>386</v>
      </c>
      <c r="B388" s="130" t="s">
        <v>3707</v>
      </c>
      <c r="C388" s="130" t="s">
        <v>12549</v>
      </c>
      <c r="D388" s="130">
        <v>100</v>
      </c>
      <c r="E388" s="130" t="s">
        <v>12355</v>
      </c>
      <c r="F388" s="130">
        <v>9431300</v>
      </c>
      <c r="G388" s="130">
        <v>13369300</v>
      </c>
      <c r="H388" s="130" t="str">
        <f t="shared" ref="H388:H451" si="12">LEFT(B388,FIND("-",B388)+6)</f>
        <v>CB-050026</v>
      </c>
      <c r="I388" s="130" t="str">
        <f t="shared" ref="I388:I451" si="13">RIGHT(B388,LEN(B388)-FIND("-",B388)-7)</f>
        <v>AG</v>
      </c>
    </row>
    <row r="389" spans="1:9" x14ac:dyDescent="0.15">
      <c r="A389" s="130">
        <v>387</v>
      </c>
      <c r="B389" s="130" t="s">
        <v>3708</v>
      </c>
      <c r="C389" s="130" t="s">
        <v>12747</v>
      </c>
      <c r="D389" s="130">
        <v>1</v>
      </c>
      <c r="E389" s="130" t="s">
        <v>12748</v>
      </c>
      <c r="F389" s="130">
        <v>1650000</v>
      </c>
      <c r="G389" s="130">
        <v>1697000</v>
      </c>
      <c r="H389" s="130" t="str">
        <f t="shared" si="12"/>
        <v>CB-050027</v>
      </c>
      <c r="I389" s="130" t="str">
        <f t="shared" si="13"/>
        <v>AG</v>
      </c>
    </row>
    <row r="390" spans="1:9" x14ac:dyDescent="0.15">
      <c r="A390" s="130">
        <v>388</v>
      </c>
      <c r="B390" s="130" t="s">
        <v>3709</v>
      </c>
      <c r="C390" s="130" t="s">
        <v>12749</v>
      </c>
      <c r="D390" s="130">
        <v>100</v>
      </c>
      <c r="E390" s="130" t="s">
        <v>12355</v>
      </c>
      <c r="F390" s="130">
        <v>703820</v>
      </c>
      <c r="G390" s="130">
        <v>734330</v>
      </c>
      <c r="H390" s="130" t="str">
        <f t="shared" si="12"/>
        <v>CB-050028</v>
      </c>
      <c r="I390" s="130" t="str">
        <f t="shared" si="13"/>
        <v/>
      </c>
    </row>
    <row r="391" spans="1:9" x14ac:dyDescent="0.15">
      <c r="A391" s="130">
        <v>389</v>
      </c>
      <c r="B391" s="130" t="s">
        <v>3710</v>
      </c>
      <c r="C391" s="130" t="s">
        <v>12618</v>
      </c>
      <c r="D391" s="130">
        <v>440</v>
      </c>
      <c r="E391" s="130" t="s">
        <v>12471</v>
      </c>
      <c r="F391" s="130">
        <v>8913520</v>
      </c>
      <c r="G391" s="130">
        <v>9078520</v>
      </c>
      <c r="H391" s="130" t="str">
        <f t="shared" si="12"/>
        <v>CB-050029</v>
      </c>
      <c r="I391" s="130" t="str">
        <f t="shared" si="13"/>
        <v>VG</v>
      </c>
    </row>
    <row r="392" spans="1:9" x14ac:dyDescent="0.15">
      <c r="A392" s="130">
        <v>390</v>
      </c>
      <c r="B392" s="130" t="s">
        <v>3711</v>
      </c>
      <c r="C392" s="130" t="s">
        <v>12750</v>
      </c>
      <c r="D392" s="130">
        <v>300</v>
      </c>
      <c r="E392" s="130" t="s">
        <v>12372</v>
      </c>
      <c r="F392" s="130">
        <v>2601000</v>
      </c>
      <c r="G392" s="130">
        <v>2700000</v>
      </c>
      <c r="H392" s="130" t="str">
        <f t="shared" si="12"/>
        <v>CB-050030</v>
      </c>
      <c r="I392" s="130" t="str">
        <f t="shared" si="13"/>
        <v>AG</v>
      </c>
    </row>
    <row r="393" spans="1:9" x14ac:dyDescent="0.15">
      <c r="A393" s="130">
        <v>391</v>
      </c>
      <c r="B393" s="130" t="s">
        <v>3712</v>
      </c>
      <c r="C393" s="130" t="s">
        <v>12751</v>
      </c>
      <c r="D393" s="130">
        <v>1</v>
      </c>
      <c r="E393" s="130" t="s">
        <v>12368</v>
      </c>
      <c r="F393" s="130">
        <v>0</v>
      </c>
      <c r="G393" s="130">
        <v>0</v>
      </c>
      <c r="H393" s="130" t="str">
        <f t="shared" si="12"/>
        <v>CB-050031</v>
      </c>
      <c r="I393" s="130" t="str">
        <f t="shared" si="13"/>
        <v>AG</v>
      </c>
    </row>
    <row r="394" spans="1:9" x14ac:dyDescent="0.15">
      <c r="A394" s="130">
        <v>392</v>
      </c>
      <c r="B394" s="130" t="s">
        <v>3713</v>
      </c>
      <c r="C394" s="130" t="s">
        <v>12752</v>
      </c>
      <c r="D394" s="130">
        <v>10</v>
      </c>
      <c r="E394" s="130" t="s">
        <v>12355</v>
      </c>
      <c r="F394" s="130">
        <v>415125</v>
      </c>
      <c r="G394" s="130">
        <v>590862</v>
      </c>
      <c r="H394" s="130" t="str">
        <f t="shared" si="12"/>
        <v>CB-050032</v>
      </c>
      <c r="I394" s="130" t="str">
        <f t="shared" si="13"/>
        <v>AG</v>
      </c>
    </row>
    <row r="395" spans="1:9" x14ac:dyDescent="0.15">
      <c r="A395" s="130">
        <v>393</v>
      </c>
      <c r="B395" s="130" t="s">
        <v>3714</v>
      </c>
      <c r="C395" s="130" t="s">
        <v>12753</v>
      </c>
      <c r="D395" s="130">
        <v>100</v>
      </c>
      <c r="E395" s="130" t="s">
        <v>12355</v>
      </c>
      <c r="F395" s="130">
        <v>40229815.299999997</v>
      </c>
      <c r="G395" s="130">
        <v>47590852.799999997</v>
      </c>
      <c r="H395" s="130" t="str">
        <f t="shared" si="12"/>
        <v>CB-050033</v>
      </c>
      <c r="I395" s="130" t="str">
        <f t="shared" si="13"/>
        <v>AG</v>
      </c>
    </row>
    <row r="396" spans="1:9" x14ac:dyDescent="0.15">
      <c r="A396" s="130">
        <v>394</v>
      </c>
      <c r="B396" s="130" t="s">
        <v>3715</v>
      </c>
      <c r="C396" s="130" t="s">
        <v>12754</v>
      </c>
      <c r="D396" s="130">
        <v>500000</v>
      </c>
      <c r="E396" s="130" t="s">
        <v>12372</v>
      </c>
      <c r="F396" s="130">
        <v>800000</v>
      </c>
      <c r="G396" s="130">
        <v>10144972.5</v>
      </c>
      <c r="H396" s="130" t="str">
        <f t="shared" si="12"/>
        <v>CB-050034</v>
      </c>
      <c r="I396" s="130" t="str">
        <f t="shared" si="13"/>
        <v>AG</v>
      </c>
    </row>
    <row r="397" spans="1:9" x14ac:dyDescent="0.15">
      <c r="A397" s="130">
        <v>395</v>
      </c>
      <c r="B397" s="130" t="s">
        <v>3716</v>
      </c>
      <c r="C397" s="130" t="s">
        <v>12755</v>
      </c>
      <c r="D397" s="130">
        <v>10</v>
      </c>
      <c r="E397" s="130" t="s">
        <v>12355</v>
      </c>
      <c r="F397" s="130">
        <v>1016361</v>
      </c>
      <c r="G397" s="130">
        <v>1242000</v>
      </c>
      <c r="H397" s="130" t="str">
        <f t="shared" si="12"/>
        <v>CB-050035</v>
      </c>
      <c r="I397" s="130" t="str">
        <f t="shared" si="13"/>
        <v>VG</v>
      </c>
    </row>
    <row r="398" spans="1:9" x14ac:dyDescent="0.15">
      <c r="A398" s="130">
        <v>396</v>
      </c>
      <c r="B398" s="130" t="s">
        <v>3717</v>
      </c>
      <c r="C398" s="130" t="s">
        <v>12756</v>
      </c>
      <c r="D398" s="130">
        <v>100</v>
      </c>
      <c r="E398" s="130" t="s">
        <v>12368</v>
      </c>
      <c r="F398" s="130">
        <v>286851.59999999998</v>
      </c>
      <c r="G398" s="130">
        <v>178489.60000000001</v>
      </c>
      <c r="H398" s="130" t="str">
        <f t="shared" si="12"/>
        <v>CB-050036</v>
      </c>
      <c r="I398" s="130" t="str">
        <f t="shared" si="13"/>
        <v>AG</v>
      </c>
    </row>
    <row r="399" spans="1:9" x14ac:dyDescent="0.15">
      <c r="A399" s="130">
        <v>397</v>
      </c>
      <c r="B399" s="130" t="s">
        <v>3718</v>
      </c>
      <c r="C399" s="130" t="s">
        <v>12757</v>
      </c>
      <c r="D399" s="130">
        <v>36</v>
      </c>
      <c r="E399" s="130" t="s">
        <v>12372</v>
      </c>
      <c r="F399" s="130">
        <v>1080723.6000000001</v>
      </c>
      <c r="G399" s="130">
        <v>1253600</v>
      </c>
      <c r="H399" s="130" t="str">
        <f t="shared" si="12"/>
        <v>CB-050037</v>
      </c>
      <c r="I399" s="130" t="str">
        <f t="shared" si="13"/>
        <v/>
      </c>
    </row>
    <row r="400" spans="1:9" x14ac:dyDescent="0.15">
      <c r="A400" s="130">
        <v>398</v>
      </c>
      <c r="B400" s="130" t="s">
        <v>3719</v>
      </c>
      <c r="C400" s="130" t="s">
        <v>12758</v>
      </c>
      <c r="D400" s="130">
        <v>1</v>
      </c>
      <c r="E400" s="130" t="s">
        <v>12610</v>
      </c>
      <c r="F400" s="130">
        <v>31000</v>
      </c>
      <c r="G400" s="130">
        <v>38850</v>
      </c>
      <c r="H400" s="130" t="str">
        <f t="shared" si="12"/>
        <v>CB-050038</v>
      </c>
      <c r="I400" s="130" t="str">
        <f t="shared" si="13"/>
        <v/>
      </c>
    </row>
    <row r="401" spans="1:9" x14ac:dyDescent="0.15">
      <c r="A401" s="130">
        <v>399</v>
      </c>
      <c r="B401" s="130" t="s">
        <v>3720</v>
      </c>
      <c r="C401" s="130" t="s">
        <v>12759</v>
      </c>
      <c r="D401" s="130">
        <v>36</v>
      </c>
      <c r="E401" s="130" t="s">
        <v>12497</v>
      </c>
      <c r="F401" s="130">
        <v>440532</v>
      </c>
      <c r="G401" s="130">
        <v>1398564</v>
      </c>
      <c r="H401" s="130" t="str">
        <f t="shared" si="12"/>
        <v>CB-050039</v>
      </c>
      <c r="I401" s="130" t="str">
        <f t="shared" si="13"/>
        <v>VG</v>
      </c>
    </row>
    <row r="402" spans="1:9" x14ac:dyDescent="0.15">
      <c r="A402" s="130">
        <v>400</v>
      </c>
      <c r="B402" s="130" t="s">
        <v>3721</v>
      </c>
      <c r="C402" s="130" t="s">
        <v>12599</v>
      </c>
      <c r="D402" s="130">
        <v>10</v>
      </c>
      <c r="E402" s="130" t="s">
        <v>12355</v>
      </c>
      <c r="F402" s="130">
        <v>438622.34</v>
      </c>
      <c r="G402" s="130">
        <v>271087.96000000002</v>
      </c>
      <c r="H402" s="130" t="str">
        <f t="shared" si="12"/>
        <v>CB-050040</v>
      </c>
      <c r="I402" s="130" t="str">
        <f t="shared" si="13"/>
        <v>VG</v>
      </c>
    </row>
    <row r="403" spans="1:9" x14ac:dyDescent="0.15">
      <c r="A403" s="130">
        <v>401</v>
      </c>
      <c r="B403" s="130" t="s">
        <v>3722</v>
      </c>
      <c r="C403" s="130" t="s">
        <v>12760</v>
      </c>
      <c r="D403" s="130">
        <v>100</v>
      </c>
      <c r="E403" s="130" t="s">
        <v>12355</v>
      </c>
      <c r="F403" s="130">
        <v>351750</v>
      </c>
      <c r="G403" s="130">
        <v>563433</v>
      </c>
      <c r="H403" s="130" t="str">
        <f t="shared" si="12"/>
        <v>CB-050041</v>
      </c>
      <c r="I403" s="130" t="str">
        <f t="shared" si="13"/>
        <v>VG</v>
      </c>
    </row>
    <row r="404" spans="1:9" x14ac:dyDescent="0.15">
      <c r="A404" s="130">
        <v>402</v>
      </c>
      <c r="B404" s="130" t="s">
        <v>3723</v>
      </c>
      <c r="C404" s="130" t="s">
        <v>12761</v>
      </c>
      <c r="D404" s="130">
        <v>10000</v>
      </c>
      <c r="E404" s="130" t="s">
        <v>12361</v>
      </c>
      <c r="F404" s="130">
        <v>66237800</v>
      </c>
      <c r="G404" s="130">
        <v>99042000</v>
      </c>
      <c r="H404" s="130" t="str">
        <f t="shared" si="12"/>
        <v>CB-050042</v>
      </c>
      <c r="I404" s="130" t="str">
        <f t="shared" si="13"/>
        <v>AG</v>
      </c>
    </row>
    <row r="405" spans="1:9" x14ac:dyDescent="0.15">
      <c r="A405" s="130">
        <v>403</v>
      </c>
      <c r="B405" s="130" t="s">
        <v>3724</v>
      </c>
      <c r="C405" s="130" t="s">
        <v>12762</v>
      </c>
      <c r="D405" s="130">
        <v>100</v>
      </c>
      <c r="E405" s="130" t="s">
        <v>12355</v>
      </c>
      <c r="F405" s="130">
        <v>1096900</v>
      </c>
      <c r="G405" s="130">
        <v>1218900</v>
      </c>
      <c r="H405" s="130" t="str">
        <f t="shared" si="12"/>
        <v>CB-050043</v>
      </c>
      <c r="I405" s="130" t="str">
        <f t="shared" si="13"/>
        <v>VG</v>
      </c>
    </row>
    <row r="406" spans="1:9" x14ac:dyDescent="0.15">
      <c r="A406" s="130">
        <v>404</v>
      </c>
      <c r="B406" s="130" t="s">
        <v>3725</v>
      </c>
      <c r="C406" s="130" t="s">
        <v>12763</v>
      </c>
      <c r="D406" s="130">
        <v>0</v>
      </c>
      <c r="E406" s="130" t="s">
        <v>12372</v>
      </c>
      <c r="F406" s="130">
        <v>0</v>
      </c>
      <c r="G406" s="130">
        <v>0</v>
      </c>
      <c r="H406" s="130" t="str">
        <f t="shared" si="12"/>
        <v>CB-050044</v>
      </c>
      <c r="I406" s="130" t="str">
        <f t="shared" si="13"/>
        <v>AG</v>
      </c>
    </row>
    <row r="407" spans="1:9" x14ac:dyDescent="0.15">
      <c r="A407" s="130">
        <v>405</v>
      </c>
      <c r="B407" s="130" t="s">
        <v>3726</v>
      </c>
      <c r="C407" s="130" t="s">
        <v>12690</v>
      </c>
      <c r="D407" s="130">
        <v>100</v>
      </c>
      <c r="E407" s="130" t="s">
        <v>12368</v>
      </c>
      <c r="F407" s="130">
        <v>7446000</v>
      </c>
      <c r="G407" s="130">
        <v>14630200</v>
      </c>
      <c r="H407" s="130" t="str">
        <f t="shared" si="12"/>
        <v>CB-050045</v>
      </c>
      <c r="I407" s="130" t="str">
        <f t="shared" si="13"/>
        <v>AG</v>
      </c>
    </row>
    <row r="408" spans="1:9" x14ac:dyDescent="0.15">
      <c r="A408" s="130">
        <v>406</v>
      </c>
      <c r="B408" s="130" t="s">
        <v>3727</v>
      </c>
      <c r="C408" s="130" t="s">
        <v>12764</v>
      </c>
      <c r="D408" s="130">
        <v>10</v>
      </c>
      <c r="E408" s="130" t="s">
        <v>12355</v>
      </c>
      <c r="F408" s="130">
        <v>198180</v>
      </c>
      <c r="G408" s="130">
        <v>236830</v>
      </c>
      <c r="H408" s="130" t="str">
        <f t="shared" si="12"/>
        <v>CB-050046</v>
      </c>
      <c r="I408" s="130" t="str">
        <f t="shared" si="13"/>
        <v/>
      </c>
    </row>
    <row r="409" spans="1:9" x14ac:dyDescent="0.15">
      <c r="A409" s="130">
        <v>407</v>
      </c>
      <c r="B409" s="130" t="s">
        <v>3728</v>
      </c>
      <c r="C409" s="130" t="s">
        <v>12765</v>
      </c>
      <c r="D409" s="130">
        <v>1</v>
      </c>
      <c r="E409" s="130" t="s">
        <v>12391</v>
      </c>
      <c r="F409" s="130">
        <v>2250000</v>
      </c>
      <c r="G409" s="130">
        <v>2550000</v>
      </c>
      <c r="H409" s="130" t="str">
        <f t="shared" si="12"/>
        <v>CB-050047</v>
      </c>
      <c r="I409" s="130" t="str">
        <f t="shared" si="13"/>
        <v>AG</v>
      </c>
    </row>
    <row r="410" spans="1:9" x14ac:dyDescent="0.15">
      <c r="A410" s="130">
        <v>408</v>
      </c>
      <c r="B410" s="130" t="s">
        <v>3729</v>
      </c>
      <c r="C410" s="130" t="s">
        <v>12357</v>
      </c>
      <c r="D410" s="130">
        <v>1</v>
      </c>
      <c r="E410" s="130" t="s">
        <v>12355</v>
      </c>
      <c r="F410" s="130">
        <v>300</v>
      </c>
      <c r="G410" s="130">
        <v>0</v>
      </c>
      <c r="H410" s="130" t="str">
        <f t="shared" si="12"/>
        <v>CB-050048</v>
      </c>
      <c r="I410" s="130" t="str">
        <f t="shared" si="13"/>
        <v>AG</v>
      </c>
    </row>
    <row r="411" spans="1:9" x14ac:dyDescent="0.15">
      <c r="A411" s="130">
        <v>409</v>
      </c>
      <c r="B411" s="130" t="s">
        <v>3730</v>
      </c>
      <c r="C411" s="130" t="s">
        <v>12766</v>
      </c>
      <c r="D411" s="130">
        <v>500</v>
      </c>
      <c r="E411" s="130" t="s">
        <v>12372</v>
      </c>
      <c r="F411" s="130">
        <v>3100000</v>
      </c>
      <c r="G411" s="130">
        <v>4100000</v>
      </c>
      <c r="H411" s="130" t="str">
        <f t="shared" si="12"/>
        <v>CB-050049</v>
      </c>
      <c r="I411" s="130" t="str">
        <f t="shared" si="13"/>
        <v>VG</v>
      </c>
    </row>
    <row r="412" spans="1:9" x14ac:dyDescent="0.15">
      <c r="A412" s="130">
        <v>410</v>
      </c>
      <c r="B412" s="130" t="s">
        <v>3731</v>
      </c>
      <c r="C412" s="130" t="s">
        <v>12767</v>
      </c>
      <c r="D412" s="130">
        <v>1</v>
      </c>
      <c r="E412" s="130" t="s">
        <v>12372</v>
      </c>
      <c r="F412" s="130">
        <v>10792.6</v>
      </c>
      <c r="G412" s="130">
        <v>12455.4</v>
      </c>
      <c r="H412" s="130" t="str">
        <f t="shared" si="12"/>
        <v>CB-050050</v>
      </c>
      <c r="I412" s="130" t="str">
        <f t="shared" si="13"/>
        <v>AG</v>
      </c>
    </row>
    <row r="413" spans="1:9" x14ac:dyDescent="0.15">
      <c r="A413" s="130">
        <v>411</v>
      </c>
      <c r="B413" s="130" t="s">
        <v>3732</v>
      </c>
      <c r="C413" s="130" t="s">
        <v>12768</v>
      </c>
      <c r="D413" s="130">
        <v>500</v>
      </c>
      <c r="E413" s="130" t="s">
        <v>12361</v>
      </c>
      <c r="F413" s="130">
        <v>15500000</v>
      </c>
      <c r="G413" s="130">
        <v>29000000</v>
      </c>
      <c r="H413" s="130" t="str">
        <f t="shared" si="12"/>
        <v>CB-050051</v>
      </c>
      <c r="I413" s="130" t="str">
        <f t="shared" si="13"/>
        <v>AG</v>
      </c>
    </row>
    <row r="414" spans="1:9" x14ac:dyDescent="0.15">
      <c r="A414" s="130">
        <v>412</v>
      </c>
      <c r="B414" s="130" t="s">
        <v>3733</v>
      </c>
      <c r="C414" s="130" t="s">
        <v>12769</v>
      </c>
      <c r="D414" s="130">
        <v>20</v>
      </c>
      <c r="E414" s="130" t="s">
        <v>12355</v>
      </c>
      <c r="F414" s="130">
        <v>1536878</v>
      </c>
      <c r="G414" s="130">
        <v>1591210</v>
      </c>
      <c r="H414" s="130" t="str">
        <f t="shared" si="12"/>
        <v>CB-050052</v>
      </c>
      <c r="I414" s="130" t="str">
        <f t="shared" si="13"/>
        <v>AG</v>
      </c>
    </row>
    <row r="415" spans="1:9" x14ac:dyDescent="0.15">
      <c r="A415" s="130">
        <v>413</v>
      </c>
      <c r="B415" s="130" t="s">
        <v>3734</v>
      </c>
      <c r="C415" s="130" t="s">
        <v>12770</v>
      </c>
      <c r="D415" s="130">
        <v>1000</v>
      </c>
      <c r="E415" s="130" t="s">
        <v>12372</v>
      </c>
      <c r="F415" s="130">
        <v>5354200</v>
      </c>
      <c r="G415" s="130">
        <v>6108455</v>
      </c>
      <c r="H415" s="130" t="str">
        <f t="shared" si="12"/>
        <v>CB-050053</v>
      </c>
      <c r="I415" s="130" t="str">
        <f t="shared" si="13"/>
        <v>VG</v>
      </c>
    </row>
    <row r="416" spans="1:9" x14ac:dyDescent="0.15">
      <c r="A416" s="130">
        <v>414</v>
      </c>
      <c r="B416" s="130" t="s">
        <v>3735</v>
      </c>
      <c r="C416" s="130" t="s">
        <v>2920</v>
      </c>
      <c r="D416" s="130">
        <v>20000</v>
      </c>
      <c r="E416" s="130" t="s">
        <v>12361</v>
      </c>
      <c r="F416" s="130">
        <v>52988000</v>
      </c>
      <c r="G416" s="130">
        <v>139998200</v>
      </c>
      <c r="H416" s="130" t="str">
        <f t="shared" si="12"/>
        <v>CB-050054</v>
      </c>
      <c r="I416" s="130" t="str">
        <f t="shared" si="13"/>
        <v>AG</v>
      </c>
    </row>
    <row r="417" spans="1:9" x14ac:dyDescent="0.15">
      <c r="A417" s="130">
        <v>415</v>
      </c>
      <c r="B417" s="130" t="s">
        <v>3736</v>
      </c>
      <c r="C417" s="130" t="s">
        <v>123</v>
      </c>
      <c r="D417" s="130">
        <v>1</v>
      </c>
      <c r="E417" s="130" t="s">
        <v>12368</v>
      </c>
      <c r="F417" s="130">
        <v>1741</v>
      </c>
      <c r="G417" s="130">
        <v>1517</v>
      </c>
      <c r="H417" s="130" t="str">
        <f t="shared" si="12"/>
        <v>CB-050055</v>
      </c>
      <c r="I417" s="130" t="str">
        <f t="shared" si="13"/>
        <v>AG</v>
      </c>
    </row>
    <row r="418" spans="1:9" x14ac:dyDescent="0.15">
      <c r="A418" s="130">
        <v>416</v>
      </c>
      <c r="B418" s="130" t="s">
        <v>3737</v>
      </c>
      <c r="C418" s="130" t="s">
        <v>12771</v>
      </c>
      <c r="D418" s="130">
        <v>1</v>
      </c>
      <c r="E418" s="130" t="s">
        <v>12368</v>
      </c>
      <c r="F418" s="130">
        <v>1395</v>
      </c>
      <c r="G418" s="130">
        <v>1146</v>
      </c>
      <c r="H418" s="130" t="str">
        <f t="shared" si="12"/>
        <v>CB-050056</v>
      </c>
      <c r="I418" s="130" t="str">
        <f t="shared" si="13"/>
        <v>AG</v>
      </c>
    </row>
    <row r="419" spans="1:9" x14ac:dyDescent="0.15">
      <c r="A419" s="130">
        <v>417</v>
      </c>
      <c r="B419" s="130" t="s">
        <v>3738</v>
      </c>
      <c r="C419" s="130" t="s">
        <v>1713</v>
      </c>
      <c r="D419" s="130">
        <v>475</v>
      </c>
      <c r="E419" s="130" t="s">
        <v>12446</v>
      </c>
      <c r="F419" s="130">
        <v>2865675</v>
      </c>
      <c r="G419" s="130">
        <v>4357175</v>
      </c>
      <c r="H419" s="130" t="str">
        <f t="shared" si="12"/>
        <v>CB-050057</v>
      </c>
      <c r="I419" s="130" t="str">
        <f t="shared" si="13"/>
        <v>VG</v>
      </c>
    </row>
    <row r="420" spans="1:9" x14ac:dyDescent="0.15">
      <c r="A420" s="130">
        <v>418</v>
      </c>
      <c r="B420" s="130" t="s">
        <v>3739</v>
      </c>
      <c r="C420" s="130" t="s">
        <v>12599</v>
      </c>
      <c r="D420" s="130">
        <v>10</v>
      </c>
      <c r="E420" s="130" t="s">
        <v>12355</v>
      </c>
      <c r="F420" s="130">
        <v>291068.53999999998</v>
      </c>
      <c r="G420" s="130">
        <v>238157.06</v>
      </c>
      <c r="H420" s="130" t="str">
        <f t="shared" si="12"/>
        <v>CB-050058</v>
      </c>
      <c r="I420" s="130" t="str">
        <f t="shared" si="13"/>
        <v>VG</v>
      </c>
    </row>
    <row r="421" spans="1:9" x14ac:dyDescent="0.15">
      <c r="A421" s="130">
        <v>419</v>
      </c>
      <c r="B421" s="130" t="s">
        <v>3740</v>
      </c>
      <c r="C421" s="130" t="s">
        <v>12772</v>
      </c>
      <c r="D421" s="130">
        <v>100</v>
      </c>
      <c r="E421" s="130" t="s">
        <v>12372</v>
      </c>
      <c r="F421" s="130">
        <v>268850</v>
      </c>
      <c r="G421" s="130">
        <v>305000</v>
      </c>
      <c r="H421" s="130" t="str">
        <f t="shared" si="12"/>
        <v>CB-050059</v>
      </c>
      <c r="I421" s="130" t="str">
        <f t="shared" si="13"/>
        <v>VG</v>
      </c>
    </row>
    <row r="422" spans="1:9" x14ac:dyDescent="0.15">
      <c r="A422" s="130">
        <v>420</v>
      </c>
      <c r="B422" s="130" t="s">
        <v>3741</v>
      </c>
      <c r="C422" s="130" t="s">
        <v>12773</v>
      </c>
      <c r="D422" s="130">
        <v>10</v>
      </c>
      <c r="E422" s="130" t="s">
        <v>12355</v>
      </c>
      <c r="F422" s="130">
        <v>4639495</v>
      </c>
      <c r="G422" s="130">
        <v>4763105</v>
      </c>
      <c r="H422" s="130" t="str">
        <f t="shared" si="12"/>
        <v>CB-050060</v>
      </c>
      <c r="I422" s="130" t="str">
        <f t="shared" si="13"/>
        <v>VG</v>
      </c>
    </row>
    <row r="423" spans="1:9" x14ac:dyDescent="0.15">
      <c r="A423" s="130">
        <v>421</v>
      </c>
      <c r="B423" s="130" t="s">
        <v>3742</v>
      </c>
      <c r="C423" s="130" t="s">
        <v>12774</v>
      </c>
      <c r="D423" s="130">
        <v>1000</v>
      </c>
      <c r="E423" s="130" t="s">
        <v>12368</v>
      </c>
      <c r="F423" s="130">
        <v>5715400</v>
      </c>
      <c r="G423" s="130">
        <v>4000000</v>
      </c>
      <c r="H423" s="130" t="str">
        <f t="shared" si="12"/>
        <v>CB-060001</v>
      </c>
      <c r="I423" s="130" t="str">
        <f t="shared" si="13"/>
        <v/>
      </c>
    </row>
    <row r="424" spans="1:9" x14ac:dyDescent="0.15">
      <c r="A424" s="130">
        <v>422</v>
      </c>
      <c r="B424" s="130" t="s">
        <v>3743</v>
      </c>
      <c r="C424" s="130" t="s">
        <v>12095</v>
      </c>
      <c r="D424" s="130">
        <v>1</v>
      </c>
      <c r="E424" s="130" t="s">
        <v>12403</v>
      </c>
      <c r="F424" s="130">
        <v>236298000</v>
      </c>
      <c r="G424" s="130">
        <v>238252000</v>
      </c>
      <c r="H424" s="130" t="str">
        <f t="shared" si="12"/>
        <v>CB-060002</v>
      </c>
      <c r="I424" s="130" t="str">
        <f t="shared" si="13"/>
        <v>AG</v>
      </c>
    </row>
    <row r="425" spans="1:9" x14ac:dyDescent="0.15">
      <c r="A425" s="130">
        <v>423</v>
      </c>
      <c r="B425" s="130" t="s">
        <v>3744</v>
      </c>
      <c r="C425" s="130" t="s">
        <v>12775</v>
      </c>
      <c r="D425" s="130">
        <v>300</v>
      </c>
      <c r="E425" s="130" t="s">
        <v>12776</v>
      </c>
      <c r="F425" s="130">
        <v>321000</v>
      </c>
      <c r="G425" s="130">
        <v>182990</v>
      </c>
      <c r="H425" s="130" t="str">
        <f t="shared" si="12"/>
        <v>CB-060003</v>
      </c>
      <c r="I425" s="130" t="str">
        <f t="shared" si="13"/>
        <v>VG</v>
      </c>
    </row>
    <row r="426" spans="1:9" x14ac:dyDescent="0.15">
      <c r="A426" s="130">
        <v>424</v>
      </c>
      <c r="B426" s="130" t="s">
        <v>3745</v>
      </c>
      <c r="C426" s="130" t="s">
        <v>12668</v>
      </c>
      <c r="D426" s="130">
        <v>100</v>
      </c>
      <c r="E426" s="130" t="s">
        <v>12368</v>
      </c>
      <c r="F426" s="130">
        <v>1273062.8</v>
      </c>
      <c r="G426" s="130">
        <v>1081385.04</v>
      </c>
      <c r="H426" s="130" t="str">
        <f t="shared" si="12"/>
        <v>CB-060004</v>
      </c>
      <c r="I426" s="130" t="str">
        <f t="shared" si="13"/>
        <v>AG</v>
      </c>
    </row>
    <row r="427" spans="1:9" x14ac:dyDescent="0.15">
      <c r="A427" s="130">
        <v>425</v>
      </c>
      <c r="B427" s="130" t="s">
        <v>3746</v>
      </c>
      <c r="C427" s="130" t="s">
        <v>12777</v>
      </c>
      <c r="D427" s="130">
        <v>100</v>
      </c>
      <c r="E427" s="130" t="s">
        <v>12355</v>
      </c>
      <c r="F427" s="130">
        <v>458970.01</v>
      </c>
      <c r="G427" s="130">
        <v>479000</v>
      </c>
      <c r="H427" s="130" t="str">
        <f t="shared" si="12"/>
        <v>CB-060005</v>
      </c>
      <c r="I427" s="130" t="str">
        <f t="shared" si="13"/>
        <v>AG</v>
      </c>
    </row>
    <row r="428" spans="1:9" x14ac:dyDescent="0.15">
      <c r="A428" s="130">
        <v>426</v>
      </c>
      <c r="B428" s="130" t="s">
        <v>3747</v>
      </c>
      <c r="C428" s="130" t="s">
        <v>12778</v>
      </c>
      <c r="D428" s="130">
        <v>2</v>
      </c>
      <c r="E428" s="130" t="s">
        <v>12779</v>
      </c>
      <c r="F428" s="130">
        <v>10357000</v>
      </c>
      <c r="G428" s="130">
        <v>24233000</v>
      </c>
      <c r="H428" s="130" t="str">
        <f t="shared" si="12"/>
        <v>CB-060006</v>
      </c>
      <c r="I428" s="130" t="str">
        <f t="shared" si="13"/>
        <v>VG</v>
      </c>
    </row>
    <row r="429" spans="1:9" x14ac:dyDescent="0.15">
      <c r="A429" s="130">
        <v>427</v>
      </c>
      <c r="B429" s="130" t="s">
        <v>3748</v>
      </c>
      <c r="C429" s="130" t="s">
        <v>12780</v>
      </c>
      <c r="D429" s="130">
        <v>0</v>
      </c>
      <c r="E429" s="130" t="s">
        <v>12781</v>
      </c>
      <c r="F429" s="130">
        <v>0</v>
      </c>
      <c r="G429" s="130">
        <v>0</v>
      </c>
      <c r="H429" s="130" t="str">
        <f t="shared" si="12"/>
        <v>CB-060007</v>
      </c>
      <c r="I429" s="130" t="str">
        <f t="shared" si="13"/>
        <v/>
      </c>
    </row>
    <row r="430" spans="1:9" x14ac:dyDescent="0.15">
      <c r="A430" s="130">
        <v>428</v>
      </c>
      <c r="B430" s="130" t="s">
        <v>3749</v>
      </c>
      <c r="C430" s="130" t="s">
        <v>12782</v>
      </c>
      <c r="D430" s="130">
        <v>100</v>
      </c>
      <c r="E430" s="130" t="s">
        <v>12372</v>
      </c>
      <c r="F430" s="130">
        <v>862253</v>
      </c>
      <c r="G430" s="130">
        <v>1024614</v>
      </c>
      <c r="H430" s="130" t="str">
        <f t="shared" si="12"/>
        <v>CB-060008</v>
      </c>
      <c r="I430" s="130" t="str">
        <f t="shared" si="13"/>
        <v>AG</v>
      </c>
    </row>
    <row r="431" spans="1:9" x14ac:dyDescent="0.15">
      <c r="A431" s="130">
        <v>429</v>
      </c>
      <c r="B431" s="130" t="s">
        <v>3750</v>
      </c>
      <c r="C431" s="130" t="s">
        <v>12783</v>
      </c>
      <c r="D431" s="130">
        <v>2</v>
      </c>
      <c r="E431" s="130" t="s">
        <v>12784</v>
      </c>
      <c r="F431" s="130">
        <v>109800000</v>
      </c>
      <c r="G431" s="130">
        <v>140360000</v>
      </c>
      <c r="H431" s="130" t="str">
        <f t="shared" si="12"/>
        <v>CB-060009</v>
      </c>
      <c r="I431" s="130" t="str">
        <f t="shared" si="13"/>
        <v>VG</v>
      </c>
    </row>
    <row r="432" spans="1:9" x14ac:dyDescent="0.15">
      <c r="A432" s="130">
        <v>430</v>
      </c>
      <c r="B432" s="130" t="s">
        <v>3751</v>
      </c>
      <c r="C432" s="130" t="s">
        <v>12785</v>
      </c>
      <c r="D432" s="130">
        <v>60</v>
      </c>
      <c r="E432" s="130" t="s">
        <v>12355</v>
      </c>
      <c r="F432" s="130">
        <v>2444198</v>
      </c>
      <c r="G432" s="130">
        <v>1598445</v>
      </c>
      <c r="H432" s="130" t="str">
        <f t="shared" si="12"/>
        <v>CB-060010</v>
      </c>
      <c r="I432" s="130" t="str">
        <f t="shared" si="13"/>
        <v>VG</v>
      </c>
    </row>
    <row r="433" spans="1:9" x14ac:dyDescent="0.15">
      <c r="A433" s="130">
        <v>431</v>
      </c>
      <c r="B433" s="130" t="s">
        <v>3752</v>
      </c>
      <c r="C433" s="130" t="s">
        <v>12786</v>
      </c>
      <c r="D433" s="130">
        <v>10</v>
      </c>
      <c r="E433" s="130" t="s">
        <v>12355</v>
      </c>
      <c r="F433" s="130">
        <v>168715.32</v>
      </c>
      <c r="G433" s="130">
        <v>246168.36</v>
      </c>
      <c r="H433" s="130" t="str">
        <f t="shared" si="12"/>
        <v>CB-060011</v>
      </c>
      <c r="I433" s="130" t="str">
        <f t="shared" si="13"/>
        <v>AG</v>
      </c>
    </row>
    <row r="434" spans="1:9" x14ac:dyDescent="0.15">
      <c r="A434" s="130">
        <v>432</v>
      </c>
      <c r="B434" s="130" t="s">
        <v>3753</v>
      </c>
      <c r="C434" s="130" t="s">
        <v>12787</v>
      </c>
      <c r="D434" s="130">
        <v>4</v>
      </c>
      <c r="E434" s="130" t="s">
        <v>12788</v>
      </c>
      <c r="F434" s="130">
        <v>260000</v>
      </c>
      <c r="G434" s="130">
        <v>180000</v>
      </c>
      <c r="H434" s="130" t="str">
        <f t="shared" si="12"/>
        <v>CB-060012</v>
      </c>
      <c r="I434" s="130" t="str">
        <f t="shared" si="13"/>
        <v/>
      </c>
    </row>
    <row r="435" spans="1:9" x14ac:dyDescent="0.15">
      <c r="A435" s="130">
        <v>433</v>
      </c>
      <c r="B435" s="130" t="s">
        <v>3754</v>
      </c>
      <c r="C435" s="130" t="s">
        <v>12789</v>
      </c>
      <c r="D435" s="130">
        <v>100</v>
      </c>
      <c r="E435" s="130" t="s">
        <v>12434</v>
      </c>
      <c r="F435" s="130">
        <v>159000</v>
      </c>
      <c r="G435" s="130">
        <v>159000</v>
      </c>
      <c r="H435" s="130" t="str">
        <f t="shared" si="12"/>
        <v>CB-060013</v>
      </c>
      <c r="I435" s="130" t="str">
        <f t="shared" si="13"/>
        <v>AG</v>
      </c>
    </row>
    <row r="436" spans="1:9" x14ac:dyDescent="0.15">
      <c r="A436" s="130">
        <v>434</v>
      </c>
      <c r="B436" s="130" t="s">
        <v>3755</v>
      </c>
      <c r="C436" s="130" t="s">
        <v>12790</v>
      </c>
      <c r="D436" s="130">
        <v>10</v>
      </c>
      <c r="E436" s="130" t="s">
        <v>12355</v>
      </c>
      <c r="F436" s="130">
        <v>1566022.5</v>
      </c>
      <c r="G436" s="130">
        <v>1589676.48</v>
      </c>
      <c r="H436" s="130" t="str">
        <f t="shared" si="12"/>
        <v>CB-060014</v>
      </c>
      <c r="I436" s="130" t="str">
        <f t="shared" si="13"/>
        <v>AG</v>
      </c>
    </row>
    <row r="437" spans="1:9" x14ac:dyDescent="0.15">
      <c r="A437" s="130">
        <v>435</v>
      </c>
      <c r="B437" s="130" t="s">
        <v>3756</v>
      </c>
      <c r="C437" s="130" t="s">
        <v>12791</v>
      </c>
      <c r="D437" s="130">
        <v>10</v>
      </c>
      <c r="E437" s="130" t="s">
        <v>12355</v>
      </c>
      <c r="F437" s="130">
        <v>81100</v>
      </c>
      <c r="G437" s="130">
        <v>97012</v>
      </c>
      <c r="H437" s="130" t="str">
        <f t="shared" si="12"/>
        <v>CB-060015</v>
      </c>
      <c r="I437" s="130" t="str">
        <f t="shared" si="13"/>
        <v>VG</v>
      </c>
    </row>
    <row r="438" spans="1:9" x14ac:dyDescent="0.15">
      <c r="A438" s="130">
        <v>436</v>
      </c>
      <c r="B438" s="130" t="s">
        <v>3757</v>
      </c>
      <c r="C438" s="130" t="s">
        <v>12792</v>
      </c>
      <c r="D438" s="130">
        <v>10</v>
      </c>
      <c r="E438" s="130" t="s">
        <v>12355</v>
      </c>
      <c r="F438" s="130">
        <v>5377300</v>
      </c>
      <c r="G438" s="130">
        <v>20447700</v>
      </c>
      <c r="H438" s="130" t="str">
        <f t="shared" si="12"/>
        <v>CB-060016</v>
      </c>
      <c r="I438" s="130" t="str">
        <f t="shared" si="13"/>
        <v>VG</v>
      </c>
    </row>
    <row r="439" spans="1:9" x14ac:dyDescent="0.15">
      <c r="A439" s="130">
        <v>437</v>
      </c>
      <c r="B439" s="130" t="s">
        <v>3758</v>
      </c>
      <c r="C439" s="130" t="s">
        <v>12793</v>
      </c>
      <c r="D439" s="130">
        <v>1</v>
      </c>
      <c r="E439" s="130" t="s">
        <v>12784</v>
      </c>
      <c r="F439" s="130">
        <v>356000</v>
      </c>
      <c r="G439" s="130">
        <v>498000</v>
      </c>
      <c r="H439" s="130" t="str">
        <f t="shared" si="12"/>
        <v>CB-060017</v>
      </c>
      <c r="I439" s="130" t="str">
        <f t="shared" si="13"/>
        <v>AG</v>
      </c>
    </row>
    <row r="440" spans="1:9" x14ac:dyDescent="0.15">
      <c r="A440" s="130">
        <v>438</v>
      </c>
      <c r="B440" s="130" t="s">
        <v>3759</v>
      </c>
      <c r="C440" s="130" t="s">
        <v>12794</v>
      </c>
      <c r="D440" s="130">
        <v>10</v>
      </c>
      <c r="E440" s="130" t="s">
        <v>12737</v>
      </c>
      <c r="F440" s="130">
        <v>132550</v>
      </c>
      <c r="G440" s="130">
        <v>218500</v>
      </c>
      <c r="H440" s="130" t="str">
        <f t="shared" si="12"/>
        <v>CB-060018</v>
      </c>
      <c r="I440" s="130" t="str">
        <f t="shared" si="13"/>
        <v>VG</v>
      </c>
    </row>
    <row r="441" spans="1:9" x14ac:dyDescent="0.15">
      <c r="A441" s="130">
        <v>439</v>
      </c>
      <c r="B441" s="130" t="s">
        <v>3760</v>
      </c>
      <c r="C441" s="130" t="s">
        <v>12795</v>
      </c>
      <c r="D441" s="130">
        <v>400</v>
      </c>
      <c r="E441" s="130" t="s">
        <v>12355</v>
      </c>
      <c r="F441" s="130">
        <v>9455129</v>
      </c>
      <c r="G441" s="130">
        <v>11151724</v>
      </c>
      <c r="H441" s="130" t="str">
        <f t="shared" si="12"/>
        <v>CB-060019</v>
      </c>
      <c r="I441" s="130" t="str">
        <f t="shared" si="13"/>
        <v>VG</v>
      </c>
    </row>
    <row r="442" spans="1:9" x14ac:dyDescent="0.15">
      <c r="A442" s="130">
        <v>440</v>
      </c>
      <c r="B442" s="130" t="s">
        <v>3761</v>
      </c>
      <c r="C442" s="130" t="s">
        <v>12662</v>
      </c>
      <c r="D442" s="130">
        <v>1</v>
      </c>
      <c r="E442" s="130" t="s">
        <v>12446</v>
      </c>
      <c r="F442" s="130">
        <v>0</v>
      </c>
      <c r="G442" s="130">
        <v>0</v>
      </c>
      <c r="H442" s="130" t="str">
        <f t="shared" si="12"/>
        <v>CB-060020</v>
      </c>
      <c r="I442" s="130" t="str">
        <f t="shared" si="13"/>
        <v>AG</v>
      </c>
    </row>
    <row r="443" spans="1:9" x14ac:dyDescent="0.15">
      <c r="A443" s="130">
        <v>441</v>
      </c>
      <c r="B443" s="130" t="s">
        <v>3762</v>
      </c>
      <c r="C443" s="130" t="s">
        <v>12796</v>
      </c>
      <c r="D443" s="130">
        <v>100</v>
      </c>
      <c r="E443" s="130" t="s">
        <v>12372</v>
      </c>
      <c r="F443" s="130">
        <v>1101004.8</v>
      </c>
      <c r="G443" s="130">
        <v>1018264.8</v>
      </c>
      <c r="H443" s="130" t="str">
        <f t="shared" si="12"/>
        <v>CB-060021</v>
      </c>
      <c r="I443" s="130" t="str">
        <f t="shared" si="13"/>
        <v>AG</v>
      </c>
    </row>
    <row r="444" spans="1:9" x14ac:dyDescent="0.15">
      <c r="A444" s="130">
        <v>442</v>
      </c>
      <c r="B444" s="130" t="s">
        <v>3763</v>
      </c>
      <c r="C444" s="130" t="s">
        <v>12797</v>
      </c>
      <c r="D444" s="130">
        <v>100</v>
      </c>
      <c r="E444" s="130" t="s">
        <v>12372</v>
      </c>
      <c r="F444" s="130">
        <v>2050913.33</v>
      </c>
      <c r="G444" s="130">
        <v>1959432.28</v>
      </c>
      <c r="H444" s="130" t="str">
        <f t="shared" si="12"/>
        <v>CB-060022</v>
      </c>
      <c r="I444" s="130" t="str">
        <f t="shared" si="13"/>
        <v>AG</v>
      </c>
    </row>
    <row r="445" spans="1:9" x14ac:dyDescent="0.15">
      <c r="A445" s="130">
        <v>443</v>
      </c>
      <c r="B445" s="130" t="s">
        <v>3764</v>
      </c>
      <c r="C445" s="130" t="s">
        <v>12798</v>
      </c>
      <c r="D445" s="130">
        <v>10</v>
      </c>
      <c r="E445" s="130" t="s">
        <v>12355</v>
      </c>
      <c r="F445" s="130">
        <v>107700</v>
      </c>
      <c r="G445" s="130">
        <v>118710</v>
      </c>
      <c r="H445" s="130" t="str">
        <f t="shared" si="12"/>
        <v>CB-060023</v>
      </c>
      <c r="I445" s="130" t="str">
        <f t="shared" si="13"/>
        <v>AG</v>
      </c>
    </row>
    <row r="446" spans="1:9" x14ac:dyDescent="0.15">
      <c r="A446" s="130">
        <v>444</v>
      </c>
      <c r="B446" s="130" t="s">
        <v>3765</v>
      </c>
      <c r="C446" s="130" t="s">
        <v>12799</v>
      </c>
      <c r="D446" s="130">
        <v>100</v>
      </c>
      <c r="E446" s="130" t="s">
        <v>12372</v>
      </c>
      <c r="F446" s="130">
        <v>2677710</v>
      </c>
      <c r="G446" s="130">
        <v>1887449</v>
      </c>
      <c r="H446" s="130" t="str">
        <f t="shared" si="12"/>
        <v>CB-060024</v>
      </c>
      <c r="I446" s="130" t="str">
        <f t="shared" si="13"/>
        <v>AG</v>
      </c>
    </row>
    <row r="447" spans="1:9" x14ac:dyDescent="0.15">
      <c r="A447" s="130">
        <v>445</v>
      </c>
      <c r="B447" s="130" t="s">
        <v>3766</v>
      </c>
      <c r="C447" s="130" t="s">
        <v>12800</v>
      </c>
      <c r="D447" s="130">
        <v>100</v>
      </c>
      <c r="E447" s="130" t="s">
        <v>12361</v>
      </c>
      <c r="F447" s="130">
        <v>3660473</v>
      </c>
      <c r="G447" s="130">
        <v>5363067</v>
      </c>
      <c r="H447" s="130" t="str">
        <f t="shared" si="12"/>
        <v>CB-060025</v>
      </c>
      <c r="I447" s="130" t="str">
        <f t="shared" si="13"/>
        <v>AG</v>
      </c>
    </row>
    <row r="448" spans="1:9" x14ac:dyDescent="0.15">
      <c r="A448" s="130">
        <v>446</v>
      </c>
      <c r="B448" s="130" t="s">
        <v>3767</v>
      </c>
      <c r="C448" s="130" t="s">
        <v>12627</v>
      </c>
      <c r="D448" s="130">
        <v>100</v>
      </c>
      <c r="E448" s="130" t="s">
        <v>12361</v>
      </c>
      <c r="F448" s="130">
        <v>4506049</v>
      </c>
      <c r="G448" s="130">
        <v>5230812</v>
      </c>
      <c r="H448" s="130" t="str">
        <f t="shared" si="12"/>
        <v>CB-060026</v>
      </c>
      <c r="I448" s="130" t="str">
        <f t="shared" si="13"/>
        <v>AG</v>
      </c>
    </row>
    <row r="449" spans="1:9" x14ac:dyDescent="0.15">
      <c r="A449" s="130">
        <v>447</v>
      </c>
      <c r="B449" s="130" t="s">
        <v>3768</v>
      </c>
      <c r="C449" s="130" t="s">
        <v>12801</v>
      </c>
      <c r="D449" s="130">
        <v>1</v>
      </c>
      <c r="E449" s="130" t="s">
        <v>12372</v>
      </c>
      <c r="F449" s="130">
        <v>10700</v>
      </c>
      <c r="G449" s="130">
        <v>10800</v>
      </c>
      <c r="H449" s="130" t="str">
        <f t="shared" si="12"/>
        <v>CB-060027</v>
      </c>
      <c r="I449" s="130" t="str">
        <f t="shared" si="13"/>
        <v/>
      </c>
    </row>
    <row r="450" spans="1:9" x14ac:dyDescent="0.15">
      <c r="A450" s="130">
        <v>448</v>
      </c>
      <c r="B450" s="130" t="s">
        <v>3769</v>
      </c>
      <c r="C450" s="130" t="s">
        <v>12802</v>
      </c>
      <c r="D450" s="130">
        <v>100</v>
      </c>
      <c r="E450" s="130" t="s">
        <v>12355</v>
      </c>
      <c r="F450" s="130">
        <v>9708800</v>
      </c>
      <c r="G450" s="130">
        <v>10399310</v>
      </c>
      <c r="H450" s="130" t="str">
        <f t="shared" si="12"/>
        <v>CB-060028</v>
      </c>
      <c r="I450" s="130" t="str">
        <f t="shared" si="13"/>
        <v>VG</v>
      </c>
    </row>
    <row r="451" spans="1:9" x14ac:dyDescent="0.15">
      <c r="A451" s="130">
        <v>449</v>
      </c>
      <c r="B451" s="130" t="s">
        <v>3770</v>
      </c>
      <c r="C451" s="130" t="s">
        <v>12803</v>
      </c>
      <c r="D451" s="130">
        <v>1</v>
      </c>
      <c r="E451" s="130" t="s">
        <v>12402</v>
      </c>
      <c r="F451" s="130">
        <v>1454571</v>
      </c>
      <c r="G451" s="130">
        <v>1569020</v>
      </c>
      <c r="H451" s="130" t="str">
        <f t="shared" si="12"/>
        <v>CB-060029</v>
      </c>
      <c r="I451" s="130" t="str">
        <f t="shared" si="13"/>
        <v>AG</v>
      </c>
    </row>
    <row r="452" spans="1:9" x14ac:dyDescent="0.15">
      <c r="A452" s="130">
        <v>450</v>
      </c>
      <c r="B452" s="130" t="s">
        <v>3771</v>
      </c>
      <c r="C452" s="130" t="s">
        <v>12804</v>
      </c>
      <c r="D452" s="130">
        <v>1</v>
      </c>
      <c r="E452" s="130" t="s">
        <v>12355</v>
      </c>
      <c r="F452" s="130">
        <v>112400</v>
      </c>
      <c r="G452" s="130">
        <v>96000</v>
      </c>
      <c r="H452" s="130" t="str">
        <f t="shared" ref="H452:H515" si="14">LEFT(B452,FIND("-",B452)+6)</f>
        <v>CB-060030</v>
      </c>
      <c r="I452" s="130" t="str">
        <f t="shared" ref="I452:I515" si="15">RIGHT(B452,LEN(B452)-FIND("-",B452)-7)</f>
        <v>AG</v>
      </c>
    </row>
    <row r="453" spans="1:9" x14ac:dyDescent="0.15">
      <c r="A453" s="130">
        <v>451</v>
      </c>
      <c r="B453" s="130" t="s">
        <v>3772</v>
      </c>
      <c r="C453" s="130" t="s">
        <v>12805</v>
      </c>
      <c r="D453" s="130">
        <v>40</v>
      </c>
      <c r="E453" s="130" t="s">
        <v>12372</v>
      </c>
      <c r="F453" s="130">
        <v>1562310</v>
      </c>
      <c r="G453" s="130">
        <v>662756.4</v>
      </c>
      <c r="H453" s="130" t="str">
        <f t="shared" si="14"/>
        <v>CB-060031</v>
      </c>
      <c r="I453" s="130" t="str">
        <f t="shared" si="15"/>
        <v>VG</v>
      </c>
    </row>
    <row r="454" spans="1:9" x14ac:dyDescent="0.15">
      <c r="A454" s="130">
        <v>452</v>
      </c>
      <c r="B454" s="130" t="s">
        <v>3773</v>
      </c>
      <c r="C454" s="130" t="s">
        <v>12806</v>
      </c>
      <c r="D454" s="130">
        <v>10</v>
      </c>
      <c r="E454" s="130" t="s">
        <v>12446</v>
      </c>
      <c r="F454" s="130">
        <v>372240</v>
      </c>
      <c r="G454" s="130">
        <v>738320</v>
      </c>
      <c r="H454" s="130" t="str">
        <f t="shared" si="14"/>
        <v>CB-060032</v>
      </c>
      <c r="I454" s="130" t="str">
        <f t="shared" si="15"/>
        <v>VG</v>
      </c>
    </row>
    <row r="455" spans="1:9" x14ac:dyDescent="0.15">
      <c r="A455" s="130">
        <v>453</v>
      </c>
      <c r="B455" s="130" t="s">
        <v>3774</v>
      </c>
      <c r="C455" s="130" t="s">
        <v>12807</v>
      </c>
      <c r="D455" s="130">
        <v>30</v>
      </c>
      <c r="E455" s="130" t="s">
        <v>12355</v>
      </c>
      <c r="F455" s="130">
        <v>198450</v>
      </c>
      <c r="G455" s="130">
        <v>207228</v>
      </c>
      <c r="H455" s="130" t="str">
        <f t="shared" si="14"/>
        <v>CB-060033</v>
      </c>
      <c r="I455" s="130" t="str">
        <f t="shared" si="15"/>
        <v>VG</v>
      </c>
    </row>
    <row r="456" spans="1:9" x14ac:dyDescent="0.15">
      <c r="A456" s="130">
        <v>454</v>
      </c>
      <c r="B456" s="130" t="s">
        <v>3775</v>
      </c>
      <c r="C456" s="130" t="s">
        <v>12808</v>
      </c>
      <c r="D456" s="130">
        <v>1000</v>
      </c>
      <c r="E456" s="130" t="s">
        <v>12355</v>
      </c>
      <c r="F456" s="130">
        <v>1111312</v>
      </c>
      <c r="G456" s="130">
        <v>1165723.1100000001</v>
      </c>
      <c r="H456" s="130" t="str">
        <f t="shared" si="14"/>
        <v>CB-060034</v>
      </c>
      <c r="I456" s="130" t="str">
        <f t="shared" si="15"/>
        <v>VG</v>
      </c>
    </row>
    <row r="457" spans="1:9" x14ac:dyDescent="0.15">
      <c r="A457" s="130">
        <v>455</v>
      </c>
      <c r="B457" s="130" t="s">
        <v>3776</v>
      </c>
      <c r="C457" s="130" t="s">
        <v>12809</v>
      </c>
      <c r="D457" s="130">
        <v>300</v>
      </c>
      <c r="E457" s="130" t="s">
        <v>12368</v>
      </c>
      <c r="F457" s="130">
        <v>1015000</v>
      </c>
      <c r="G457" s="130">
        <v>965200</v>
      </c>
      <c r="H457" s="130" t="str">
        <f t="shared" si="14"/>
        <v>CB-070001</v>
      </c>
      <c r="I457" s="130" t="str">
        <f t="shared" si="15"/>
        <v>AG</v>
      </c>
    </row>
    <row r="458" spans="1:9" x14ac:dyDescent="0.15">
      <c r="A458" s="130">
        <v>456</v>
      </c>
      <c r="B458" s="130" t="s">
        <v>3777</v>
      </c>
      <c r="C458" s="130" t="s">
        <v>12810</v>
      </c>
      <c r="D458" s="130">
        <v>900</v>
      </c>
      <c r="E458" s="130" t="s">
        <v>12355</v>
      </c>
      <c r="F458" s="130">
        <v>353700</v>
      </c>
      <c r="G458" s="130">
        <v>207000</v>
      </c>
      <c r="H458" s="130" t="str">
        <f t="shared" si="14"/>
        <v>CB-070002</v>
      </c>
      <c r="I458" s="130" t="str">
        <f t="shared" si="15"/>
        <v>AG</v>
      </c>
    </row>
    <row r="459" spans="1:9" x14ac:dyDescent="0.15">
      <c r="A459" s="130">
        <v>457</v>
      </c>
      <c r="B459" s="130" t="s">
        <v>3778</v>
      </c>
      <c r="C459" s="130" t="s">
        <v>12811</v>
      </c>
      <c r="D459" s="130">
        <v>100</v>
      </c>
      <c r="E459" s="130" t="s">
        <v>12355</v>
      </c>
      <c r="F459" s="130">
        <v>2316606.4</v>
      </c>
      <c r="G459" s="130">
        <v>2440347.1</v>
      </c>
      <c r="H459" s="130" t="str">
        <f t="shared" si="14"/>
        <v>CB-070003</v>
      </c>
      <c r="I459" s="130" t="str">
        <f t="shared" si="15"/>
        <v>VG</v>
      </c>
    </row>
    <row r="460" spans="1:9" x14ac:dyDescent="0.15">
      <c r="A460" s="130">
        <v>458</v>
      </c>
      <c r="B460" s="130" t="s">
        <v>3779</v>
      </c>
      <c r="C460" s="130" t="s">
        <v>12812</v>
      </c>
      <c r="D460" s="130">
        <v>1</v>
      </c>
      <c r="E460" s="130" t="s">
        <v>12391</v>
      </c>
      <c r="F460" s="130">
        <v>546182600</v>
      </c>
      <c r="G460" s="130">
        <v>610161600</v>
      </c>
      <c r="H460" s="130" t="str">
        <f t="shared" si="14"/>
        <v>CB-070004</v>
      </c>
      <c r="I460" s="130" t="str">
        <f t="shared" si="15"/>
        <v>AG</v>
      </c>
    </row>
    <row r="461" spans="1:9" x14ac:dyDescent="0.15">
      <c r="A461" s="130">
        <v>459</v>
      </c>
      <c r="B461" s="130" t="s">
        <v>3780</v>
      </c>
      <c r="C461" s="130" t="s">
        <v>12813</v>
      </c>
      <c r="D461" s="130">
        <v>1</v>
      </c>
      <c r="E461" s="130" t="s">
        <v>12814</v>
      </c>
      <c r="F461" s="130">
        <v>6073</v>
      </c>
      <c r="G461" s="130">
        <v>5694</v>
      </c>
      <c r="H461" s="130" t="str">
        <f t="shared" si="14"/>
        <v>CB-070005</v>
      </c>
      <c r="I461" s="130" t="str">
        <f t="shared" si="15"/>
        <v>AG</v>
      </c>
    </row>
    <row r="462" spans="1:9" x14ac:dyDescent="0.15">
      <c r="A462" s="130">
        <v>460</v>
      </c>
      <c r="B462" s="130" t="s">
        <v>3781</v>
      </c>
      <c r="C462" s="130" t="s">
        <v>12815</v>
      </c>
      <c r="D462" s="130">
        <v>1</v>
      </c>
      <c r="E462" s="130" t="s">
        <v>12355</v>
      </c>
      <c r="F462" s="130">
        <v>9879</v>
      </c>
      <c r="G462" s="130">
        <v>10079</v>
      </c>
      <c r="H462" s="130" t="str">
        <f t="shared" si="14"/>
        <v>CB-070006</v>
      </c>
      <c r="I462" s="130" t="str">
        <f t="shared" si="15"/>
        <v>AG</v>
      </c>
    </row>
    <row r="463" spans="1:9" x14ac:dyDescent="0.15">
      <c r="A463" s="130">
        <v>461</v>
      </c>
      <c r="B463" s="130" t="s">
        <v>3782</v>
      </c>
      <c r="C463" s="130" t="s">
        <v>12816</v>
      </c>
      <c r="D463" s="130">
        <v>100</v>
      </c>
      <c r="E463" s="130" t="s">
        <v>12372</v>
      </c>
      <c r="F463" s="130">
        <v>1048000</v>
      </c>
      <c r="G463" s="130">
        <v>1174000</v>
      </c>
      <c r="H463" s="130" t="str">
        <f t="shared" si="14"/>
        <v>CB-070007</v>
      </c>
      <c r="I463" s="130" t="str">
        <f t="shared" si="15"/>
        <v>AG</v>
      </c>
    </row>
    <row r="464" spans="1:9" x14ac:dyDescent="0.15">
      <c r="A464" s="130">
        <v>462</v>
      </c>
      <c r="B464" s="130" t="s">
        <v>3783</v>
      </c>
      <c r="C464" s="130" t="s">
        <v>12817</v>
      </c>
      <c r="D464" s="130">
        <v>10.5</v>
      </c>
      <c r="E464" s="130" t="s">
        <v>12372</v>
      </c>
      <c r="F464" s="130">
        <v>289857</v>
      </c>
      <c r="G464" s="130">
        <v>597165.69999999995</v>
      </c>
      <c r="H464" s="130" t="str">
        <f t="shared" si="14"/>
        <v>CB-070008</v>
      </c>
      <c r="I464" s="130" t="str">
        <f t="shared" si="15"/>
        <v>AG</v>
      </c>
    </row>
    <row r="465" spans="1:9" x14ac:dyDescent="0.15">
      <c r="A465" s="130">
        <v>463</v>
      </c>
      <c r="B465" s="130" t="s">
        <v>3784</v>
      </c>
      <c r="C465" s="130" t="s">
        <v>12816</v>
      </c>
      <c r="D465" s="130">
        <v>100</v>
      </c>
      <c r="E465" s="130" t="s">
        <v>12372</v>
      </c>
      <c r="F465" s="130">
        <v>919000</v>
      </c>
      <c r="G465" s="130">
        <v>1307000</v>
      </c>
      <c r="H465" s="130" t="str">
        <f t="shared" si="14"/>
        <v>CB-070009</v>
      </c>
      <c r="I465" s="130" t="str">
        <f t="shared" si="15"/>
        <v>VG</v>
      </c>
    </row>
    <row r="466" spans="1:9" x14ac:dyDescent="0.15">
      <c r="A466" s="130">
        <v>464</v>
      </c>
      <c r="B466" s="130" t="s">
        <v>3785</v>
      </c>
      <c r="C466" s="130" t="s">
        <v>12602</v>
      </c>
      <c r="D466" s="130">
        <v>100</v>
      </c>
      <c r="E466" s="130" t="s">
        <v>12368</v>
      </c>
      <c r="F466" s="130">
        <v>1842756</v>
      </c>
      <c r="G466" s="130">
        <v>1628329</v>
      </c>
      <c r="H466" s="130" t="str">
        <f t="shared" si="14"/>
        <v>CB-070010</v>
      </c>
      <c r="I466" s="130" t="str">
        <f t="shared" si="15"/>
        <v>AG</v>
      </c>
    </row>
    <row r="467" spans="1:9" x14ac:dyDescent="0.15">
      <c r="A467" s="130">
        <v>465</v>
      </c>
      <c r="B467" s="130" t="s">
        <v>3786</v>
      </c>
      <c r="C467" s="130" t="s">
        <v>12818</v>
      </c>
      <c r="D467" s="130">
        <v>100</v>
      </c>
      <c r="E467" s="130" t="s">
        <v>12368</v>
      </c>
      <c r="F467" s="130">
        <v>2040513</v>
      </c>
      <c r="G467" s="130">
        <v>2040513</v>
      </c>
      <c r="H467" s="130" t="str">
        <f t="shared" si="14"/>
        <v>CB-070011</v>
      </c>
      <c r="I467" s="130" t="str">
        <f t="shared" si="15"/>
        <v>AG</v>
      </c>
    </row>
    <row r="468" spans="1:9" x14ac:dyDescent="0.15">
      <c r="A468" s="130">
        <v>466</v>
      </c>
      <c r="B468" s="130" t="s">
        <v>3787</v>
      </c>
      <c r="C468" s="130" t="s">
        <v>12819</v>
      </c>
      <c r="D468" s="130">
        <v>100000</v>
      </c>
      <c r="E468" s="130" t="s">
        <v>12361</v>
      </c>
      <c r="F468" s="130">
        <v>105582791.8</v>
      </c>
      <c r="G468" s="130">
        <v>128090000</v>
      </c>
      <c r="H468" s="130" t="str">
        <f t="shared" si="14"/>
        <v>CB-070012</v>
      </c>
      <c r="I468" s="130" t="str">
        <f t="shared" si="15"/>
        <v>AG</v>
      </c>
    </row>
    <row r="469" spans="1:9" x14ac:dyDescent="0.15">
      <c r="A469" s="130">
        <v>467</v>
      </c>
      <c r="B469" s="130" t="s">
        <v>3788</v>
      </c>
      <c r="C469" s="130" t="s">
        <v>12820</v>
      </c>
      <c r="D469" s="130">
        <v>1</v>
      </c>
      <c r="E469" s="130" t="s">
        <v>12370</v>
      </c>
      <c r="F469" s="130">
        <v>7500</v>
      </c>
      <c r="G469" s="130">
        <v>5040</v>
      </c>
      <c r="H469" s="130" t="str">
        <f t="shared" si="14"/>
        <v>CB-070013</v>
      </c>
      <c r="I469" s="130" t="str">
        <f t="shared" si="15"/>
        <v>VG</v>
      </c>
    </row>
    <row r="470" spans="1:9" x14ac:dyDescent="0.15">
      <c r="A470" s="130">
        <v>468</v>
      </c>
      <c r="B470" s="130" t="s">
        <v>3789</v>
      </c>
      <c r="C470" s="130" t="s">
        <v>12821</v>
      </c>
      <c r="D470" s="130">
        <v>350</v>
      </c>
      <c r="E470" s="130" t="s">
        <v>12355</v>
      </c>
      <c r="F470" s="130">
        <v>42107450</v>
      </c>
      <c r="G470" s="130">
        <v>19431300</v>
      </c>
      <c r="H470" s="130" t="str">
        <f t="shared" si="14"/>
        <v>CB-070014</v>
      </c>
      <c r="I470" s="130" t="str">
        <f t="shared" si="15"/>
        <v/>
      </c>
    </row>
    <row r="471" spans="1:9" x14ac:dyDescent="0.15">
      <c r="A471" s="130">
        <v>469</v>
      </c>
      <c r="B471" s="130" t="s">
        <v>3790</v>
      </c>
      <c r="C471" s="130" t="s">
        <v>12822</v>
      </c>
      <c r="D471" s="130">
        <v>1000</v>
      </c>
      <c r="E471" s="130" t="s">
        <v>12372</v>
      </c>
      <c r="F471" s="130">
        <v>2600000</v>
      </c>
      <c r="G471" s="130">
        <v>3000000</v>
      </c>
      <c r="H471" s="130" t="str">
        <f t="shared" si="14"/>
        <v>CB-070015</v>
      </c>
      <c r="I471" s="130" t="str">
        <f t="shared" si="15"/>
        <v>AG</v>
      </c>
    </row>
    <row r="472" spans="1:9" x14ac:dyDescent="0.15">
      <c r="A472" s="130">
        <v>470</v>
      </c>
      <c r="B472" s="130" t="s">
        <v>3791</v>
      </c>
      <c r="C472" s="130" t="s">
        <v>1940</v>
      </c>
      <c r="D472" s="130">
        <v>1300</v>
      </c>
      <c r="E472" s="130" t="s">
        <v>12372</v>
      </c>
      <c r="F472" s="130">
        <v>5889000</v>
      </c>
      <c r="G472" s="130">
        <v>1716000</v>
      </c>
      <c r="H472" s="130" t="str">
        <f t="shared" si="14"/>
        <v>CB-070016</v>
      </c>
      <c r="I472" s="130" t="str">
        <f t="shared" si="15"/>
        <v>AG</v>
      </c>
    </row>
    <row r="473" spans="1:9" x14ac:dyDescent="0.15">
      <c r="A473" s="130">
        <v>471</v>
      </c>
      <c r="B473" s="130" t="s">
        <v>3792</v>
      </c>
      <c r="C473" s="130" t="s">
        <v>12823</v>
      </c>
      <c r="D473" s="130">
        <v>10</v>
      </c>
      <c r="E473" s="130" t="s">
        <v>12368</v>
      </c>
      <c r="F473" s="130">
        <v>146350.12</v>
      </c>
      <c r="G473" s="130">
        <v>122474.78</v>
      </c>
      <c r="H473" s="130" t="str">
        <f t="shared" si="14"/>
        <v>CB-070017</v>
      </c>
      <c r="I473" s="130" t="str">
        <f t="shared" si="15"/>
        <v>AG</v>
      </c>
    </row>
    <row r="474" spans="1:9" x14ac:dyDescent="0.15">
      <c r="A474" s="130">
        <v>472</v>
      </c>
      <c r="B474" s="130" t="s">
        <v>3793</v>
      </c>
      <c r="C474" s="130" t="s">
        <v>12824</v>
      </c>
      <c r="D474" s="130">
        <v>328.8</v>
      </c>
      <c r="E474" s="130" t="s">
        <v>12368</v>
      </c>
      <c r="F474" s="130">
        <v>6600565</v>
      </c>
      <c r="G474" s="130">
        <v>1503705</v>
      </c>
      <c r="H474" s="130" t="str">
        <f t="shared" si="14"/>
        <v>CB-070018</v>
      </c>
      <c r="I474" s="130" t="str">
        <f t="shared" si="15"/>
        <v>AG</v>
      </c>
    </row>
    <row r="475" spans="1:9" x14ac:dyDescent="0.15">
      <c r="A475" s="130">
        <v>473</v>
      </c>
      <c r="B475" s="130" t="s">
        <v>3794</v>
      </c>
      <c r="C475" s="130" t="s">
        <v>12825</v>
      </c>
      <c r="D475" s="130">
        <v>1000</v>
      </c>
      <c r="E475" s="130" t="s">
        <v>12372</v>
      </c>
      <c r="F475" s="130">
        <v>10239735.6</v>
      </c>
      <c r="G475" s="130">
        <v>19695380</v>
      </c>
      <c r="H475" s="130" t="str">
        <f t="shared" si="14"/>
        <v>CB-070019</v>
      </c>
      <c r="I475" s="130" t="str">
        <f t="shared" si="15"/>
        <v>VG</v>
      </c>
    </row>
    <row r="476" spans="1:9" x14ac:dyDescent="0.15">
      <c r="A476" s="130">
        <v>474</v>
      </c>
      <c r="B476" s="130" t="s">
        <v>3795</v>
      </c>
      <c r="C476" s="130" t="s">
        <v>12826</v>
      </c>
      <c r="D476" s="130">
        <v>440</v>
      </c>
      <c r="E476" s="130" t="s">
        <v>12372</v>
      </c>
      <c r="F476" s="130">
        <v>327950</v>
      </c>
      <c r="G476" s="130">
        <v>596400</v>
      </c>
      <c r="H476" s="130" t="str">
        <f t="shared" si="14"/>
        <v>CB-070020</v>
      </c>
      <c r="I476" s="130" t="str">
        <f t="shared" si="15"/>
        <v>AG</v>
      </c>
    </row>
    <row r="477" spans="1:9" x14ac:dyDescent="0.15">
      <c r="A477" s="130">
        <v>475</v>
      </c>
      <c r="B477" s="130" t="s">
        <v>3796</v>
      </c>
      <c r="C477" s="130" t="s">
        <v>12827</v>
      </c>
      <c r="D477" s="130">
        <v>1</v>
      </c>
      <c r="E477" s="130" t="s">
        <v>12372</v>
      </c>
      <c r="F477" s="130">
        <v>17478</v>
      </c>
      <c r="G477" s="130">
        <v>13895</v>
      </c>
      <c r="H477" s="130" t="str">
        <f t="shared" si="14"/>
        <v>CB-070021</v>
      </c>
      <c r="I477" s="130" t="str">
        <f t="shared" si="15"/>
        <v>VG</v>
      </c>
    </row>
    <row r="478" spans="1:9" x14ac:dyDescent="0.15">
      <c r="A478" s="130">
        <v>476</v>
      </c>
      <c r="B478" s="130" t="s">
        <v>3797</v>
      </c>
      <c r="C478" s="130" t="s">
        <v>12828</v>
      </c>
      <c r="D478" s="130">
        <v>1</v>
      </c>
      <c r="E478" s="130" t="s">
        <v>12372</v>
      </c>
      <c r="F478" s="130">
        <v>15970</v>
      </c>
      <c r="G478" s="130">
        <v>23470</v>
      </c>
      <c r="H478" s="130" t="str">
        <f t="shared" si="14"/>
        <v>CB-070022</v>
      </c>
      <c r="I478" s="130" t="str">
        <f t="shared" si="15"/>
        <v>AG</v>
      </c>
    </row>
    <row r="479" spans="1:9" x14ac:dyDescent="0.15">
      <c r="A479" s="130">
        <v>477</v>
      </c>
      <c r="B479" s="130" t="s">
        <v>3798</v>
      </c>
      <c r="C479" s="130" t="s">
        <v>12828</v>
      </c>
      <c r="D479" s="130">
        <v>1</v>
      </c>
      <c r="E479" s="130" t="s">
        <v>12372</v>
      </c>
      <c r="F479" s="130">
        <v>18240</v>
      </c>
      <c r="G479" s="130">
        <v>24870</v>
      </c>
      <c r="H479" s="130" t="str">
        <f t="shared" si="14"/>
        <v>CB-070023</v>
      </c>
      <c r="I479" s="130" t="str">
        <f t="shared" si="15"/>
        <v>AG</v>
      </c>
    </row>
    <row r="480" spans="1:9" x14ac:dyDescent="0.15">
      <c r="A480" s="130">
        <v>478</v>
      </c>
      <c r="B480" s="130" t="s">
        <v>3799</v>
      </c>
      <c r="C480" s="130" t="s">
        <v>12828</v>
      </c>
      <c r="D480" s="130">
        <v>100</v>
      </c>
      <c r="E480" s="130" t="s">
        <v>12372</v>
      </c>
      <c r="F480" s="130">
        <v>4199839</v>
      </c>
      <c r="G480" s="130">
        <v>4801000</v>
      </c>
      <c r="H480" s="130" t="str">
        <f t="shared" si="14"/>
        <v>CB-070024</v>
      </c>
      <c r="I480" s="130" t="str">
        <f t="shared" si="15"/>
        <v>VG</v>
      </c>
    </row>
    <row r="481" spans="1:9" x14ac:dyDescent="0.15">
      <c r="A481" s="130">
        <v>479</v>
      </c>
      <c r="B481" s="130" t="s">
        <v>3800</v>
      </c>
      <c r="C481" s="130" t="s">
        <v>12829</v>
      </c>
      <c r="D481" s="130">
        <v>100</v>
      </c>
      <c r="E481" s="130" t="s">
        <v>12372</v>
      </c>
      <c r="F481" s="130">
        <v>1500000</v>
      </c>
      <c r="G481" s="130">
        <v>1600000</v>
      </c>
      <c r="H481" s="130" t="str">
        <f t="shared" si="14"/>
        <v>CB-070025</v>
      </c>
      <c r="I481" s="130" t="str">
        <f t="shared" si="15"/>
        <v>AG</v>
      </c>
    </row>
    <row r="482" spans="1:9" x14ac:dyDescent="0.15">
      <c r="A482" s="130">
        <v>480</v>
      </c>
      <c r="B482" s="130" t="s">
        <v>3801</v>
      </c>
      <c r="C482" s="130" t="s">
        <v>12830</v>
      </c>
      <c r="D482" s="130">
        <v>300</v>
      </c>
      <c r="E482" s="130" t="s">
        <v>12372</v>
      </c>
      <c r="F482" s="130">
        <v>900000</v>
      </c>
      <c r="G482" s="130">
        <v>1071000</v>
      </c>
      <c r="H482" s="130" t="str">
        <f t="shared" si="14"/>
        <v>CB-070026</v>
      </c>
      <c r="I482" s="130" t="str">
        <f t="shared" si="15"/>
        <v>AG</v>
      </c>
    </row>
    <row r="483" spans="1:9" x14ac:dyDescent="0.15">
      <c r="A483" s="130">
        <v>481</v>
      </c>
      <c r="B483" s="130" t="s">
        <v>3802</v>
      </c>
      <c r="C483" s="130" t="s">
        <v>12831</v>
      </c>
      <c r="D483" s="130">
        <v>9.5999999999999908</v>
      </c>
      <c r="E483" s="130" t="s">
        <v>12355</v>
      </c>
      <c r="F483" s="130">
        <v>184562</v>
      </c>
      <c r="G483" s="130">
        <v>283917</v>
      </c>
      <c r="H483" s="130" t="str">
        <f t="shared" si="14"/>
        <v>CB-070027</v>
      </c>
      <c r="I483" s="130" t="str">
        <f t="shared" si="15"/>
        <v>AG</v>
      </c>
    </row>
    <row r="484" spans="1:9" x14ac:dyDescent="0.15">
      <c r="A484" s="130">
        <v>482</v>
      </c>
      <c r="B484" s="130" t="s">
        <v>3803</v>
      </c>
      <c r="C484" s="130" t="s">
        <v>12832</v>
      </c>
      <c r="D484" s="130">
        <v>100</v>
      </c>
      <c r="E484" s="130" t="s">
        <v>12372</v>
      </c>
      <c r="F484" s="130">
        <v>2185519</v>
      </c>
      <c r="G484" s="130">
        <v>2529829</v>
      </c>
      <c r="H484" s="130" t="str">
        <f t="shared" si="14"/>
        <v>CB-070028</v>
      </c>
      <c r="I484" s="130" t="str">
        <f t="shared" si="15"/>
        <v>AG</v>
      </c>
    </row>
    <row r="485" spans="1:9" x14ac:dyDescent="0.15">
      <c r="A485" s="130">
        <v>483</v>
      </c>
      <c r="B485" s="130" t="s">
        <v>3804</v>
      </c>
      <c r="C485" s="130" t="s">
        <v>12833</v>
      </c>
      <c r="D485" s="130">
        <v>4</v>
      </c>
      <c r="E485" s="130" t="s">
        <v>12403</v>
      </c>
      <c r="F485" s="130">
        <v>45729691.600000001</v>
      </c>
      <c r="G485" s="130">
        <v>123215973.2</v>
      </c>
      <c r="H485" s="130" t="str">
        <f t="shared" si="14"/>
        <v>CB-070029</v>
      </c>
      <c r="I485" s="130" t="str">
        <f t="shared" si="15"/>
        <v/>
      </c>
    </row>
    <row r="486" spans="1:9" x14ac:dyDescent="0.15">
      <c r="A486" s="130">
        <v>484</v>
      </c>
      <c r="B486" s="130" t="s">
        <v>3805</v>
      </c>
      <c r="C486" s="130" t="s">
        <v>12834</v>
      </c>
      <c r="D486" s="130">
        <v>500</v>
      </c>
      <c r="E486" s="130" t="s">
        <v>12372</v>
      </c>
      <c r="F486" s="130">
        <v>8753000</v>
      </c>
      <c r="G486" s="130">
        <v>6158000</v>
      </c>
      <c r="H486" s="130" t="str">
        <f t="shared" si="14"/>
        <v>CB-070030</v>
      </c>
      <c r="I486" s="130" t="str">
        <f t="shared" si="15"/>
        <v/>
      </c>
    </row>
    <row r="487" spans="1:9" x14ac:dyDescent="0.15">
      <c r="A487" s="130">
        <v>485</v>
      </c>
      <c r="B487" s="130" t="s">
        <v>3806</v>
      </c>
      <c r="C487" s="130" t="s">
        <v>12835</v>
      </c>
      <c r="D487" s="130">
        <v>1500</v>
      </c>
      <c r="E487" s="130" t="s">
        <v>12372</v>
      </c>
      <c r="F487" s="130">
        <v>226500</v>
      </c>
      <c r="G487" s="130">
        <v>276000</v>
      </c>
      <c r="H487" s="130" t="str">
        <f t="shared" si="14"/>
        <v>CB-070031</v>
      </c>
      <c r="I487" s="130" t="str">
        <f t="shared" si="15"/>
        <v>VG</v>
      </c>
    </row>
    <row r="488" spans="1:9" x14ac:dyDescent="0.15">
      <c r="A488" s="130">
        <v>486</v>
      </c>
      <c r="B488" s="130" t="s">
        <v>3807</v>
      </c>
      <c r="C488" s="130" t="s">
        <v>12836</v>
      </c>
      <c r="D488" s="130">
        <v>216</v>
      </c>
      <c r="E488" s="130" t="s">
        <v>12368</v>
      </c>
      <c r="F488" s="130">
        <v>3427589</v>
      </c>
      <c r="G488" s="130">
        <v>7960480</v>
      </c>
      <c r="H488" s="130" t="str">
        <f t="shared" si="14"/>
        <v>CB-070032</v>
      </c>
      <c r="I488" s="130" t="str">
        <f t="shared" si="15"/>
        <v>AG</v>
      </c>
    </row>
    <row r="489" spans="1:9" x14ac:dyDescent="0.15">
      <c r="A489" s="130">
        <v>487</v>
      </c>
      <c r="B489" s="130" t="s">
        <v>3808</v>
      </c>
      <c r="C489" s="130" t="s">
        <v>12837</v>
      </c>
      <c r="D489" s="130">
        <v>100</v>
      </c>
      <c r="E489" s="130" t="s">
        <v>12355</v>
      </c>
      <c r="F489" s="130">
        <v>1170580</v>
      </c>
      <c r="G489" s="130">
        <v>1274200</v>
      </c>
      <c r="H489" s="130" t="str">
        <f t="shared" si="14"/>
        <v>CB-070033</v>
      </c>
      <c r="I489" s="130" t="str">
        <f t="shared" si="15"/>
        <v>AG</v>
      </c>
    </row>
    <row r="490" spans="1:9" x14ac:dyDescent="0.15">
      <c r="A490" s="130">
        <v>488</v>
      </c>
      <c r="B490" s="130" t="s">
        <v>3809</v>
      </c>
      <c r="C490" s="130" t="s">
        <v>12838</v>
      </c>
      <c r="D490" s="130">
        <v>100</v>
      </c>
      <c r="E490" s="130" t="s">
        <v>12372</v>
      </c>
      <c r="F490" s="130">
        <v>1428330</v>
      </c>
      <c r="G490" s="130">
        <v>2100448</v>
      </c>
      <c r="H490" s="130" t="str">
        <f t="shared" si="14"/>
        <v>CB-070034</v>
      </c>
      <c r="I490" s="130" t="str">
        <f t="shared" si="15"/>
        <v>AG</v>
      </c>
    </row>
    <row r="491" spans="1:9" x14ac:dyDescent="0.15">
      <c r="A491" s="130">
        <v>489</v>
      </c>
      <c r="B491" s="130" t="s">
        <v>3810</v>
      </c>
      <c r="C491" s="130" t="s">
        <v>12839</v>
      </c>
      <c r="D491" s="130">
        <v>100</v>
      </c>
      <c r="E491" s="130" t="s">
        <v>12372</v>
      </c>
      <c r="F491" s="130">
        <v>2896165</v>
      </c>
      <c r="G491" s="130">
        <v>2623232</v>
      </c>
      <c r="H491" s="130" t="str">
        <f t="shared" si="14"/>
        <v>CB-070035</v>
      </c>
      <c r="I491" s="130" t="str">
        <f t="shared" si="15"/>
        <v>VG</v>
      </c>
    </row>
    <row r="492" spans="1:9" x14ac:dyDescent="0.15">
      <c r="A492" s="130">
        <v>490</v>
      </c>
      <c r="B492" s="130" t="s">
        <v>3811</v>
      </c>
      <c r="C492" s="130" t="s">
        <v>12840</v>
      </c>
      <c r="D492" s="130">
        <v>1</v>
      </c>
      <c r="E492" s="130" t="s">
        <v>12372</v>
      </c>
      <c r="F492" s="130">
        <v>7000</v>
      </c>
      <c r="G492" s="130">
        <v>6470</v>
      </c>
      <c r="H492" s="130" t="str">
        <f t="shared" si="14"/>
        <v>CB-070036</v>
      </c>
      <c r="I492" s="130" t="str">
        <f t="shared" si="15"/>
        <v>VG</v>
      </c>
    </row>
    <row r="493" spans="1:9" x14ac:dyDescent="0.15">
      <c r="A493" s="130">
        <v>491</v>
      </c>
      <c r="B493" s="130" t="s">
        <v>3812</v>
      </c>
      <c r="C493" s="130" t="s">
        <v>12828</v>
      </c>
      <c r="D493" s="130">
        <v>1</v>
      </c>
      <c r="E493" s="130" t="s">
        <v>12372</v>
      </c>
      <c r="F493" s="130">
        <v>24820</v>
      </c>
      <c r="G493" s="130">
        <v>23470</v>
      </c>
      <c r="H493" s="130" t="str">
        <f t="shared" si="14"/>
        <v>CB-070037</v>
      </c>
      <c r="I493" s="130" t="str">
        <f t="shared" si="15"/>
        <v>AG</v>
      </c>
    </row>
    <row r="494" spans="1:9" x14ac:dyDescent="0.15">
      <c r="A494" s="130">
        <v>492</v>
      </c>
      <c r="B494" s="130" t="s">
        <v>3813</v>
      </c>
      <c r="C494" s="130" t="s">
        <v>12841</v>
      </c>
      <c r="D494" s="130">
        <v>1</v>
      </c>
      <c r="E494" s="130" t="s">
        <v>12370</v>
      </c>
      <c r="F494" s="130">
        <v>24720</v>
      </c>
      <c r="G494" s="130">
        <v>30320</v>
      </c>
      <c r="H494" s="130" t="str">
        <f t="shared" si="14"/>
        <v>CB-070038</v>
      </c>
      <c r="I494" s="130" t="str">
        <f t="shared" si="15"/>
        <v/>
      </c>
    </row>
    <row r="495" spans="1:9" x14ac:dyDescent="0.15">
      <c r="A495" s="130">
        <v>493</v>
      </c>
      <c r="B495" s="130" t="s">
        <v>3814</v>
      </c>
      <c r="C495" s="130" t="s">
        <v>12842</v>
      </c>
      <c r="D495" s="130">
        <v>100</v>
      </c>
      <c r="E495" s="130" t="s">
        <v>12355</v>
      </c>
      <c r="F495" s="130">
        <v>2377838</v>
      </c>
      <c r="G495" s="130">
        <v>1901250</v>
      </c>
      <c r="H495" s="130" t="str">
        <f t="shared" si="14"/>
        <v>CB-070039</v>
      </c>
      <c r="I495" s="130" t="str">
        <f t="shared" si="15"/>
        <v>AG</v>
      </c>
    </row>
    <row r="496" spans="1:9" x14ac:dyDescent="0.15">
      <c r="A496" s="130">
        <v>494</v>
      </c>
      <c r="B496" s="130" t="s">
        <v>3815</v>
      </c>
      <c r="C496" s="130" t="s">
        <v>12843</v>
      </c>
      <c r="D496" s="130">
        <v>100</v>
      </c>
      <c r="E496" s="130" t="s">
        <v>12355</v>
      </c>
      <c r="F496" s="130">
        <v>1239575.1000000001</v>
      </c>
      <c r="G496" s="130">
        <v>1375675.1</v>
      </c>
      <c r="H496" s="130" t="str">
        <f t="shared" si="14"/>
        <v>CB-070040</v>
      </c>
      <c r="I496" s="130" t="str">
        <f t="shared" si="15"/>
        <v>AG</v>
      </c>
    </row>
    <row r="497" spans="1:9" x14ac:dyDescent="0.15">
      <c r="A497" s="130">
        <v>495</v>
      </c>
      <c r="B497" s="130" t="s">
        <v>3816</v>
      </c>
      <c r="C497" s="130" t="s">
        <v>12844</v>
      </c>
      <c r="D497" s="130">
        <v>1</v>
      </c>
      <c r="E497" s="130" t="s">
        <v>12372</v>
      </c>
      <c r="F497" s="130">
        <v>21870</v>
      </c>
      <c r="G497" s="130">
        <v>29532</v>
      </c>
      <c r="H497" s="130" t="str">
        <f t="shared" si="14"/>
        <v>CB-070041</v>
      </c>
      <c r="I497" s="130" t="str">
        <f t="shared" si="15"/>
        <v>AG</v>
      </c>
    </row>
    <row r="498" spans="1:9" x14ac:dyDescent="0.15">
      <c r="A498" s="130">
        <v>496</v>
      </c>
      <c r="B498" s="130" t="s">
        <v>3817</v>
      </c>
      <c r="C498" s="130" t="s">
        <v>12845</v>
      </c>
      <c r="D498" s="130">
        <v>100.7</v>
      </c>
      <c r="E498" s="130" t="s">
        <v>12372</v>
      </c>
      <c r="F498" s="130">
        <v>2734004.6</v>
      </c>
      <c r="G498" s="130">
        <v>2860886.5</v>
      </c>
      <c r="H498" s="130" t="str">
        <f t="shared" si="14"/>
        <v>CB-070042</v>
      </c>
      <c r="I498" s="130" t="str">
        <f t="shared" si="15"/>
        <v>VG</v>
      </c>
    </row>
    <row r="499" spans="1:9" x14ac:dyDescent="0.15">
      <c r="A499" s="130">
        <v>497</v>
      </c>
      <c r="B499" s="130" t="s">
        <v>3818</v>
      </c>
      <c r="C499" s="130" t="s">
        <v>12846</v>
      </c>
      <c r="D499" s="130">
        <v>100</v>
      </c>
      <c r="E499" s="130" t="s">
        <v>12372</v>
      </c>
      <c r="F499" s="130">
        <v>1131000</v>
      </c>
      <c r="G499" s="130">
        <v>851210</v>
      </c>
      <c r="H499" s="130" t="str">
        <f t="shared" si="14"/>
        <v>CB-070043</v>
      </c>
      <c r="I499" s="130" t="str">
        <f t="shared" si="15"/>
        <v>VG</v>
      </c>
    </row>
    <row r="500" spans="1:9" x14ac:dyDescent="0.15">
      <c r="A500" s="130">
        <v>498</v>
      </c>
      <c r="B500" s="130" t="s">
        <v>3819</v>
      </c>
      <c r="C500" s="130" t="s">
        <v>1644</v>
      </c>
      <c r="D500" s="130">
        <v>10.8</v>
      </c>
      <c r="E500" s="130" t="s">
        <v>12368</v>
      </c>
      <c r="F500" s="130">
        <v>116195</v>
      </c>
      <c r="G500" s="130">
        <v>107247</v>
      </c>
      <c r="H500" s="130" t="str">
        <f t="shared" si="14"/>
        <v>CB-080001</v>
      </c>
      <c r="I500" s="130" t="str">
        <f t="shared" si="15"/>
        <v>VG</v>
      </c>
    </row>
    <row r="501" spans="1:9" x14ac:dyDescent="0.15">
      <c r="A501" s="130">
        <v>499</v>
      </c>
      <c r="B501" s="130" t="s">
        <v>3820</v>
      </c>
      <c r="C501" s="130" t="s">
        <v>2296</v>
      </c>
      <c r="D501" s="130">
        <v>30</v>
      </c>
      <c r="E501" s="130" t="s">
        <v>12355</v>
      </c>
      <c r="F501" s="130">
        <v>66513910</v>
      </c>
      <c r="G501" s="130">
        <v>69967131.599999994</v>
      </c>
      <c r="H501" s="130" t="str">
        <f t="shared" si="14"/>
        <v>CB-080002</v>
      </c>
      <c r="I501" s="130" t="str">
        <f t="shared" si="15"/>
        <v>AG</v>
      </c>
    </row>
    <row r="502" spans="1:9" x14ac:dyDescent="0.15">
      <c r="A502" s="130">
        <v>500</v>
      </c>
      <c r="B502" s="130" t="s">
        <v>3821</v>
      </c>
      <c r="C502" s="130" t="s">
        <v>1645</v>
      </c>
      <c r="D502" s="130">
        <v>100</v>
      </c>
      <c r="E502" s="130" t="s">
        <v>12355</v>
      </c>
      <c r="F502" s="130">
        <v>190000</v>
      </c>
      <c r="G502" s="130">
        <v>236000</v>
      </c>
      <c r="H502" s="130" t="str">
        <f t="shared" si="14"/>
        <v>CB-080003</v>
      </c>
      <c r="I502" s="130" t="str">
        <f t="shared" si="15"/>
        <v>VG</v>
      </c>
    </row>
    <row r="503" spans="1:9" x14ac:dyDescent="0.15">
      <c r="A503" s="130">
        <v>501</v>
      </c>
      <c r="B503" s="130" t="s">
        <v>3822</v>
      </c>
      <c r="C503" s="130" t="s">
        <v>12847</v>
      </c>
      <c r="D503" s="130">
        <v>1</v>
      </c>
      <c r="E503" s="130" t="s">
        <v>12361</v>
      </c>
      <c r="F503" s="130">
        <v>3050</v>
      </c>
      <c r="G503" s="130">
        <v>3100</v>
      </c>
      <c r="H503" s="130" t="str">
        <f t="shared" si="14"/>
        <v>CB-080004</v>
      </c>
      <c r="I503" s="130" t="str">
        <f t="shared" si="15"/>
        <v>AG</v>
      </c>
    </row>
    <row r="504" spans="1:9" x14ac:dyDescent="0.15">
      <c r="A504" s="130">
        <v>502</v>
      </c>
      <c r="B504" s="130" t="s">
        <v>3823</v>
      </c>
      <c r="C504" s="130" t="s">
        <v>12848</v>
      </c>
      <c r="D504" s="130">
        <v>100</v>
      </c>
      <c r="E504" s="130" t="s">
        <v>12368</v>
      </c>
      <c r="F504" s="130">
        <v>1549015</v>
      </c>
      <c r="G504" s="130">
        <v>1427058</v>
      </c>
      <c r="H504" s="130" t="str">
        <f t="shared" si="14"/>
        <v>CB-080005</v>
      </c>
      <c r="I504" s="130" t="str">
        <f t="shared" si="15"/>
        <v>AG</v>
      </c>
    </row>
    <row r="505" spans="1:9" x14ac:dyDescent="0.15">
      <c r="A505" s="130">
        <v>503</v>
      </c>
      <c r="B505" s="130" t="s">
        <v>3824</v>
      </c>
      <c r="C505" s="130" t="s">
        <v>1646</v>
      </c>
      <c r="D505" s="130">
        <v>1</v>
      </c>
      <c r="E505" s="130" t="s">
        <v>12355</v>
      </c>
      <c r="F505" s="130">
        <v>9960</v>
      </c>
      <c r="G505" s="130">
        <v>4784</v>
      </c>
      <c r="H505" s="130" t="str">
        <f t="shared" si="14"/>
        <v>CB-080006</v>
      </c>
      <c r="I505" s="130" t="str">
        <f t="shared" si="15"/>
        <v>VG</v>
      </c>
    </row>
    <row r="506" spans="1:9" x14ac:dyDescent="0.15">
      <c r="A506" s="130">
        <v>504</v>
      </c>
      <c r="B506" s="130" t="s">
        <v>3825</v>
      </c>
      <c r="C506" s="130" t="s">
        <v>1647</v>
      </c>
      <c r="D506" s="130">
        <v>10</v>
      </c>
      <c r="E506" s="130" t="s">
        <v>12355</v>
      </c>
      <c r="F506" s="130">
        <v>19554</v>
      </c>
      <c r="G506" s="130">
        <v>29588</v>
      </c>
      <c r="H506" s="130" t="str">
        <f t="shared" si="14"/>
        <v>CB-080007</v>
      </c>
      <c r="I506" s="130" t="str">
        <f t="shared" si="15"/>
        <v>VG</v>
      </c>
    </row>
    <row r="507" spans="1:9" x14ac:dyDescent="0.15">
      <c r="A507" s="130">
        <v>505</v>
      </c>
      <c r="B507" s="130" t="s">
        <v>3826</v>
      </c>
      <c r="C507" s="130" t="s">
        <v>12849</v>
      </c>
      <c r="D507" s="130">
        <v>100</v>
      </c>
      <c r="E507" s="130" t="s">
        <v>12355</v>
      </c>
      <c r="F507" s="130">
        <v>3579334</v>
      </c>
      <c r="G507" s="130">
        <v>4640470</v>
      </c>
      <c r="H507" s="130" t="str">
        <f t="shared" si="14"/>
        <v>CB-080008</v>
      </c>
      <c r="I507" s="130" t="str">
        <f t="shared" si="15"/>
        <v>AG</v>
      </c>
    </row>
    <row r="508" spans="1:9" x14ac:dyDescent="0.15">
      <c r="A508" s="130">
        <v>506</v>
      </c>
      <c r="B508" s="130" t="s">
        <v>3827</v>
      </c>
      <c r="C508" s="130" t="s">
        <v>1648</v>
      </c>
      <c r="D508" s="130">
        <v>30</v>
      </c>
      <c r="E508" s="130" t="s">
        <v>12355</v>
      </c>
      <c r="F508" s="130">
        <v>4941930</v>
      </c>
      <c r="G508" s="130">
        <v>5354020</v>
      </c>
      <c r="H508" s="130" t="str">
        <f t="shared" si="14"/>
        <v>CB-080009</v>
      </c>
      <c r="I508" s="130" t="str">
        <f t="shared" si="15"/>
        <v>VG</v>
      </c>
    </row>
    <row r="509" spans="1:9" x14ac:dyDescent="0.15">
      <c r="A509" s="130">
        <v>507</v>
      </c>
      <c r="B509" s="130" t="s">
        <v>3828</v>
      </c>
      <c r="C509" s="130" t="s">
        <v>1649</v>
      </c>
      <c r="D509" s="130">
        <v>100</v>
      </c>
      <c r="E509" s="130" t="s">
        <v>12355</v>
      </c>
      <c r="F509" s="130">
        <v>21636310</v>
      </c>
      <c r="G509" s="130">
        <v>23130840</v>
      </c>
      <c r="H509" s="130" t="str">
        <f t="shared" si="14"/>
        <v>CB-080010</v>
      </c>
      <c r="I509" s="130" t="str">
        <f t="shared" si="15"/>
        <v>VG</v>
      </c>
    </row>
    <row r="510" spans="1:9" x14ac:dyDescent="0.15">
      <c r="A510" s="130">
        <v>508</v>
      </c>
      <c r="B510" s="130" t="s">
        <v>3829</v>
      </c>
      <c r="C510" s="130" t="s">
        <v>1650</v>
      </c>
      <c r="D510" s="130">
        <v>1</v>
      </c>
      <c r="E510" s="130" t="s">
        <v>12372</v>
      </c>
      <c r="F510" s="130">
        <v>7614</v>
      </c>
      <c r="G510" s="130">
        <v>10198</v>
      </c>
      <c r="H510" s="130" t="str">
        <f t="shared" si="14"/>
        <v>CB-080011</v>
      </c>
      <c r="I510" s="130" t="str">
        <f t="shared" si="15"/>
        <v>VG</v>
      </c>
    </row>
    <row r="511" spans="1:9" x14ac:dyDescent="0.15">
      <c r="A511" s="130">
        <v>509</v>
      </c>
      <c r="B511" s="130" t="s">
        <v>3830</v>
      </c>
      <c r="C511" s="130" t="s">
        <v>12850</v>
      </c>
      <c r="D511" s="130">
        <v>1</v>
      </c>
      <c r="E511" s="130" t="s">
        <v>12457</v>
      </c>
      <c r="F511" s="130">
        <v>38599972</v>
      </c>
      <c r="G511" s="130">
        <v>40972473</v>
      </c>
      <c r="H511" s="130" t="str">
        <f t="shared" si="14"/>
        <v>CB-080012</v>
      </c>
      <c r="I511" s="130" t="str">
        <f t="shared" si="15"/>
        <v>AG</v>
      </c>
    </row>
    <row r="512" spans="1:9" x14ac:dyDescent="0.15">
      <c r="A512" s="130">
        <v>510</v>
      </c>
      <c r="B512" s="130" t="s">
        <v>3831</v>
      </c>
      <c r="C512" s="130" t="s">
        <v>1651</v>
      </c>
      <c r="D512" s="130">
        <v>1</v>
      </c>
      <c r="E512" s="130" t="s">
        <v>12361</v>
      </c>
      <c r="F512" s="130">
        <v>8920</v>
      </c>
      <c r="G512" s="130">
        <v>8200</v>
      </c>
      <c r="H512" s="130" t="str">
        <f t="shared" si="14"/>
        <v>CB-080013</v>
      </c>
      <c r="I512" s="130" t="str">
        <f t="shared" si="15"/>
        <v>VG</v>
      </c>
    </row>
    <row r="513" spans="1:9" x14ac:dyDescent="0.15">
      <c r="A513" s="130">
        <v>511</v>
      </c>
      <c r="B513" s="130" t="s">
        <v>3832</v>
      </c>
      <c r="C513" s="130" t="s">
        <v>12851</v>
      </c>
      <c r="D513" s="130">
        <v>10</v>
      </c>
      <c r="E513" s="130" t="s">
        <v>12355</v>
      </c>
      <c r="F513" s="130">
        <v>7132770</v>
      </c>
      <c r="G513" s="130">
        <v>8019940.2000000002</v>
      </c>
      <c r="H513" s="130" t="str">
        <f t="shared" si="14"/>
        <v>CB-080014</v>
      </c>
      <c r="I513" s="130" t="str">
        <f t="shared" si="15"/>
        <v>AG</v>
      </c>
    </row>
    <row r="514" spans="1:9" x14ac:dyDescent="0.15">
      <c r="A514" s="130">
        <v>512</v>
      </c>
      <c r="B514" s="130" t="s">
        <v>3833</v>
      </c>
      <c r="C514" s="130" t="s">
        <v>12845</v>
      </c>
      <c r="D514" s="130">
        <v>24.6</v>
      </c>
      <c r="E514" s="130" t="s">
        <v>12372</v>
      </c>
      <c r="F514" s="130">
        <v>801000</v>
      </c>
      <c r="G514" s="130">
        <v>713000.5</v>
      </c>
      <c r="H514" s="130" t="str">
        <f t="shared" si="14"/>
        <v>CB-080015</v>
      </c>
      <c r="I514" s="130" t="str">
        <f t="shared" si="15"/>
        <v>AG</v>
      </c>
    </row>
    <row r="515" spans="1:9" x14ac:dyDescent="0.15">
      <c r="A515" s="130">
        <v>513</v>
      </c>
      <c r="B515" s="130" t="s">
        <v>3834</v>
      </c>
      <c r="C515" s="130" t="s">
        <v>12852</v>
      </c>
      <c r="D515" s="130">
        <v>100</v>
      </c>
      <c r="E515" s="130" t="s">
        <v>12355</v>
      </c>
      <c r="F515" s="130">
        <v>416970</v>
      </c>
      <c r="G515" s="130">
        <v>458430</v>
      </c>
      <c r="H515" s="130" t="str">
        <f t="shared" si="14"/>
        <v>CB-080016</v>
      </c>
      <c r="I515" s="130" t="str">
        <f t="shared" si="15"/>
        <v>AG</v>
      </c>
    </row>
    <row r="516" spans="1:9" x14ac:dyDescent="0.15">
      <c r="A516" s="130">
        <v>514</v>
      </c>
      <c r="B516" s="130" t="s">
        <v>3835</v>
      </c>
      <c r="C516" s="130" t="s">
        <v>12853</v>
      </c>
      <c r="D516" s="130">
        <v>1</v>
      </c>
      <c r="E516" s="130" t="s">
        <v>12391</v>
      </c>
      <c r="F516" s="130">
        <v>440750</v>
      </c>
      <c r="G516" s="130">
        <v>291750</v>
      </c>
      <c r="H516" s="130" t="str">
        <f t="shared" ref="H516:H579" si="16">LEFT(B516,FIND("-",B516)+6)</f>
        <v>CB-080017</v>
      </c>
      <c r="I516" s="130" t="str">
        <f t="shared" ref="I516:I579" si="17">RIGHT(B516,LEN(B516)-FIND("-",B516)-7)</f>
        <v>AG</v>
      </c>
    </row>
    <row r="517" spans="1:9" x14ac:dyDescent="0.15">
      <c r="A517" s="130">
        <v>515</v>
      </c>
      <c r="B517" s="130" t="s">
        <v>3836</v>
      </c>
      <c r="C517" s="130" t="s">
        <v>12854</v>
      </c>
      <c r="D517" s="130">
        <v>100</v>
      </c>
      <c r="E517" s="130" t="s">
        <v>12372</v>
      </c>
      <c r="F517" s="130">
        <v>867000</v>
      </c>
      <c r="G517" s="130">
        <v>1856000</v>
      </c>
      <c r="H517" s="130" t="str">
        <f t="shared" si="16"/>
        <v>CB-080018</v>
      </c>
      <c r="I517" s="130" t="str">
        <f t="shared" si="17"/>
        <v>AG</v>
      </c>
    </row>
    <row r="518" spans="1:9" x14ac:dyDescent="0.15">
      <c r="A518" s="130">
        <v>516</v>
      </c>
      <c r="B518" s="130" t="s">
        <v>3837</v>
      </c>
      <c r="C518" s="130" t="s">
        <v>12855</v>
      </c>
      <c r="D518" s="130">
        <v>1</v>
      </c>
      <c r="E518" s="130" t="s">
        <v>12391</v>
      </c>
      <c r="F518" s="130">
        <v>10800000</v>
      </c>
      <c r="G518" s="130">
        <v>13200000</v>
      </c>
      <c r="H518" s="130" t="str">
        <f t="shared" si="16"/>
        <v>CB-080019</v>
      </c>
      <c r="I518" s="130" t="str">
        <f t="shared" si="17"/>
        <v>AG</v>
      </c>
    </row>
    <row r="519" spans="1:9" x14ac:dyDescent="0.15">
      <c r="A519" s="130">
        <v>517</v>
      </c>
      <c r="B519" s="130" t="s">
        <v>3838</v>
      </c>
      <c r="C519" s="130" t="s">
        <v>12856</v>
      </c>
      <c r="D519" s="130">
        <v>10</v>
      </c>
      <c r="E519" s="130" t="s">
        <v>12737</v>
      </c>
      <c r="F519" s="130">
        <v>429956.27</v>
      </c>
      <c r="G519" s="130">
        <v>462170</v>
      </c>
      <c r="H519" s="130" t="str">
        <f t="shared" si="16"/>
        <v>CB-080020</v>
      </c>
      <c r="I519" s="130" t="str">
        <f t="shared" si="17"/>
        <v>AG</v>
      </c>
    </row>
    <row r="520" spans="1:9" x14ac:dyDescent="0.15">
      <c r="A520" s="130">
        <v>518</v>
      </c>
      <c r="B520" s="130" t="s">
        <v>3839</v>
      </c>
      <c r="C520" s="130" t="s">
        <v>12857</v>
      </c>
      <c r="D520" s="130">
        <v>40</v>
      </c>
      <c r="E520" s="130" t="s">
        <v>12402</v>
      </c>
      <c r="F520" s="130">
        <v>2014740.8</v>
      </c>
      <c r="G520" s="130">
        <v>2129093</v>
      </c>
      <c r="H520" s="130" t="str">
        <f t="shared" si="16"/>
        <v>CB-080021</v>
      </c>
      <c r="I520" s="130" t="str">
        <f t="shared" si="17"/>
        <v>AG</v>
      </c>
    </row>
    <row r="521" spans="1:9" x14ac:dyDescent="0.15">
      <c r="A521" s="130">
        <v>519</v>
      </c>
      <c r="B521" s="130" t="s">
        <v>3840</v>
      </c>
      <c r="C521" s="130" t="s">
        <v>1652</v>
      </c>
      <c r="D521" s="130">
        <v>1</v>
      </c>
      <c r="E521" s="130" t="s">
        <v>12361</v>
      </c>
      <c r="F521" s="130">
        <v>13850</v>
      </c>
      <c r="G521" s="130">
        <v>12600</v>
      </c>
      <c r="H521" s="130" t="str">
        <f t="shared" si="16"/>
        <v>CB-080022</v>
      </c>
      <c r="I521" s="130" t="str">
        <f t="shared" si="17"/>
        <v>VG</v>
      </c>
    </row>
    <row r="522" spans="1:9" x14ac:dyDescent="0.15">
      <c r="A522" s="130">
        <v>520</v>
      </c>
      <c r="B522" s="130" t="s">
        <v>3841</v>
      </c>
      <c r="C522" s="130" t="s">
        <v>1712</v>
      </c>
      <c r="D522" s="130">
        <v>1</v>
      </c>
      <c r="E522" s="130" t="s">
        <v>12361</v>
      </c>
      <c r="F522" s="130">
        <v>6610</v>
      </c>
      <c r="G522" s="130">
        <v>21506</v>
      </c>
      <c r="H522" s="130" t="str">
        <f t="shared" si="16"/>
        <v>CB-080023</v>
      </c>
      <c r="I522" s="130" t="str">
        <f t="shared" si="17"/>
        <v>AG</v>
      </c>
    </row>
    <row r="523" spans="1:9" x14ac:dyDescent="0.15">
      <c r="A523" s="130">
        <v>521</v>
      </c>
      <c r="B523" s="130" t="s">
        <v>3842</v>
      </c>
      <c r="C523" s="130" t="s">
        <v>12828</v>
      </c>
      <c r="D523" s="130">
        <v>1</v>
      </c>
      <c r="E523" s="130" t="s">
        <v>12372</v>
      </c>
      <c r="F523" s="130">
        <v>23490</v>
      </c>
      <c r="G523" s="130">
        <v>23240</v>
      </c>
      <c r="H523" s="130" t="str">
        <f t="shared" si="16"/>
        <v>CB-080024</v>
      </c>
      <c r="I523" s="130" t="str">
        <f t="shared" si="17"/>
        <v>AG</v>
      </c>
    </row>
    <row r="524" spans="1:9" x14ac:dyDescent="0.15">
      <c r="A524" s="130">
        <v>522</v>
      </c>
      <c r="B524" s="130" t="s">
        <v>3843</v>
      </c>
      <c r="C524" s="130" t="s">
        <v>12858</v>
      </c>
      <c r="D524" s="130">
        <v>100</v>
      </c>
      <c r="E524" s="130" t="s">
        <v>12361</v>
      </c>
      <c r="F524" s="130">
        <v>180000</v>
      </c>
      <c r="G524" s="130">
        <v>240000</v>
      </c>
      <c r="H524" s="130" t="str">
        <f t="shared" si="16"/>
        <v>CB-080025</v>
      </c>
      <c r="I524" s="130" t="str">
        <f t="shared" si="17"/>
        <v>AG</v>
      </c>
    </row>
    <row r="525" spans="1:9" x14ac:dyDescent="0.15">
      <c r="A525" s="130">
        <v>523</v>
      </c>
      <c r="B525" s="130" t="s">
        <v>3844</v>
      </c>
      <c r="C525" s="130" t="s">
        <v>12859</v>
      </c>
      <c r="D525" s="130">
        <v>1</v>
      </c>
      <c r="E525" s="130" t="s">
        <v>12860</v>
      </c>
      <c r="F525" s="130">
        <v>50054500</v>
      </c>
      <c r="G525" s="130">
        <v>51866100</v>
      </c>
      <c r="H525" s="130" t="str">
        <f t="shared" si="16"/>
        <v>CB-080026</v>
      </c>
      <c r="I525" s="130" t="str">
        <f t="shared" si="17"/>
        <v/>
      </c>
    </row>
    <row r="526" spans="1:9" x14ac:dyDescent="0.15">
      <c r="A526" s="130">
        <v>524</v>
      </c>
      <c r="B526" s="130" t="s">
        <v>3845</v>
      </c>
      <c r="C526" s="130" t="s">
        <v>215</v>
      </c>
      <c r="D526" s="130">
        <v>1</v>
      </c>
      <c r="E526" s="130" t="s">
        <v>12403</v>
      </c>
      <c r="F526" s="130">
        <v>950000</v>
      </c>
      <c r="G526" s="130">
        <v>240000</v>
      </c>
      <c r="H526" s="130" t="str">
        <f t="shared" si="16"/>
        <v>CB-080027</v>
      </c>
      <c r="I526" s="130" t="str">
        <f t="shared" si="17"/>
        <v>AG</v>
      </c>
    </row>
    <row r="527" spans="1:9" x14ac:dyDescent="0.15">
      <c r="A527" s="130">
        <v>525</v>
      </c>
      <c r="B527" s="130" t="s">
        <v>3846</v>
      </c>
      <c r="C527" s="130" t="s">
        <v>215</v>
      </c>
      <c r="D527" s="130">
        <v>1</v>
      </c>
      <c r="E527" s="130" t="s">
        <v>12403</v>
      </c>
      <c r="F527" s="130">
        <v>250000</v>
      </c>
      <c r="G527" s="130">
        <v>80000</v>
      </c>
      <c r="H527" s="130" t="str">
        <f t="shared" si="16"/>
        <v>CB-080028</v>
      </c>
      <c r="I527" s="130" t="str">
        <f t="shared" si="17"/>
        <v>VG</v>
      </c>
    </row>
    <row r="528" spans="1:9" x14ac:dyDescent="0.15">
      <c r="A528" s="130">
        <v>526</v>
      </c>
      <c r="B528" s="130" t="s">
        <v>3847</v>
      </c>
      <c r="C528" s="130" t="s">
        <v>12861</v>
      </c>
      <c r="D528" s="130">
        <v>10</v>
      </c>
      <c r="E528" s="130" t="s">
        <v>12569</v>
      </c>
      <c r="F528" s="130">
        <v>37929000</v>
      </c>
      <c r="G528" s="130">
        <v>69430000</v>
      </c>
      <c r="H528" s="130" t="str">
        <f t="shared" si="16"/>
        <v>CB-080029</v>
      </c>
      <c r="I528" s="130" t="str">
        <f t="shared" si="17"/>
        <v>AG</v>
      </c>
    </row>
    <row r="529" spans="1:9" x14ac:dyDescent="0.15">
      <c r="A529" s="130">
        <v>527</v>
      </c>
      <c r="B529" s="130" t="s">
        <v>3848</v>
      </c>
      <c r="C529" s="130" t="s">
        <v>12862</v>
      </c>
      <c r="D529" s="130">
        <v>1000</v>
      </c>
      <c r="E529" s="130" t="s">
        <v>12361</v>
      </c>
      <c r="F529" s="130">
        <v>30892637.899999999</v>
      </c>
      <c r="G529" s="130">
        <v>35539769.5</v>
      </c>
      <c r="H529" s="130" t="str">
        <f t="shared" si="16"/>
        <v>CB-080030</v>
      </c>
      <c r="I529" s="130" t="str">
        <f t="shared" si="17"/>
        <v>AG</v>
      </c>
    </row>
    <row r="530" spans="1:9" x14ac:dyDescent="0.15">
      <c r="A530" s="130">
        <v>528</v>
      </c>
      <c r="B530" s="130" t="s">
        <v>3849</v>
      </c>
      <c r="C530" s="130" t="s">
        <v>12863</v>
      </c>
      <c r="D530" s="130">
        <v>100</v>
      </c>
      <c r="E530" s="130" t="s">
        <v>12368</v>
      </c>
      <c r="F530" s="130">
        <v>355000</v>
      </c>
      <c r="G530" s="130">
        <v>219000</v>
      </c>
      <c r="H530" s="130" t="str">
        <f t="shared" si="16"/>
        <v>CB-080031</v>
      </c>
      <c r="I530" s="130" t="str">
        <f t="shared" si="17"/>
        <v>AG</v>
      </c>
    </row>
    <row r="531" spans="1:9" x14ac:dyDescent="0.15">
      <c r="A531" s="130">
        <v>529</v>
      </c>
      <c r="B531" s="130" t="s">
        <v>3850</v>
      </c>
      <c r="C531" s="130" t="s">
        <v>1653</v>
      </c>
      <c r="D531" s="130">
        <v>30</v>
      </c>
      <c r="E531" s="130" t="s">
        <v>12355</v>
      </c>
      <c r="F531" s="130">
        <v>42240600</v>
      </c>
      <c r="G531" s="130">
        <v>47913000</v>
      </c>
      <c r="H531" s="130" t="str">
        <f t="shared" si="16"/>
        <v>CB-080032</v>
      </c>
      <c r="I531" s="130" t="str">
        <f t="shared" si="17"/>
        <v>VG</v>
      </c>
    </row>
    <row r="532" spans="1:9" x14ac:dyDescent="0.15">
      <c r="A532" s="130">
        <v>530</v>
      </c>
      <c r="B532" s="130" t="s">
        <v>3851</v>
      </c>
      <c r="C532" s="130" t="s">
        <v>12864</v>
      </c>
      <c r="D532" s="130">
        <v>100</v>
      </c>
      <c r="E532" s="130" t="s">
        <v>12372</v>
      </c>
      <c r="F532" s="130">
        <v>658800</v>
      </c>
      <c r="G532" s="130">
        <v>162900</v>
      </c>
      <c r="H532" s="130" t="str">
        <f t="shared" si="16"/>
        <v>CB-080033</v>
      </c>
      <c r="I532" s="130" t="str">
        <f t="shared" si="17"/>
        <v>AG</v>
      </c>
    </row>
    <row r="533" spans="1:9" x14ac:dyDescent="0.15">
      <c r="A533" s="130">
        <v>531</v>
      </c>
      <c r="B533" s="130" t="s">
        <v>3852</v>
      </c>
      <c r="C533" s="130" t="s">
        <v>1654</v>
      </c>
      <c r="D533" s="130">
        <v>1</v>
      </c>
      <c r="E533" s="130" t="s">
        <v>12403</v>
      </c>
      <c r="F533" s="130">
        <v>60000</v>
      </c>
      <c r="G533" s="130">
        <v>33680</v>
      </c>
      <c r="H533" s="130" t="str">
        <f t="shared" si="16"/>
        <v>CB-080034</v>
      </c>
      <c r="I533" s="130" t="str">
        <f t="shared" si="17"/>
        <v>VG</v>
      </c>
    </row>
    <row r="534" spans="1:9" x14ac:dyDescent="0.15">
      <c r="A534" s="130">
        <v>532</v>
      </c>
      <c r="B534" s="130" t="s">
        <v>3853</v>
      </c>
      <c r="C534" s="130" t="s">
        <v>1654</v>
      </c>
      <c r="D534" s="130">
        <v>1</v>
      </c>
      <c r="E534" s="130" t="s">
        <v>12403</v>
      </c>
      <c r="F534" s="130">
        <v>160000</v>
      </c>
      <c r="G534" s="130">
        <v>33680</v>
      </c>
      <c r="H534" s="130" t="str">
        <f t="shared" si="16"/>
        <v>CB-080035</v>
      </c>
      <c r="I534" s="130" t="str">
        <f t="shared" si="17"/>
        <v>VG</v>
      </c>
    </row>
    <row r="535" spans="1:9" x14ac:dyDescent="0.15">
      <c r="A535" s="130">
        <v>533</v>
      </c>
      <c r="B535" s="130" t="s">
        <v>3854</v>
      </c>
      <c r="C535" s="130" t="s">
        <v>1654</v>
      </c>
      <c r="D535" s="130">
        <v>1</v>
      </c>
      <c r="E535" s="130" t="s">
        <v>12403</v>
      </c>
      <c r="F535" s="130">
        <v>290000</v>
      </c>
      <c r="G535" s="130">
        <v>40900</v>
      </c>
      <c r="H535" s="130" t="str">
        <f t="shared" si="16"/>
        <v>CB-080036</v>
      </c>
      <c r="I535" s="130" t="str">
        <f t="shared" si="17"/>
        <v>VG</v>
      </c>
    </row>
    <row r="536" spans="1:9" x14ac:dyDescent="0.15">
      <c r="A536" s="130">
        <v>534</v>
      </c>
      <c r="B536" s="130" t="s">
        <v>3855</v>
      </c>
      <c r="C536" s="130" t="s">
        <v>12865</v>
      </c>
      <c r="D536" s="130">
        <v>150</v>
      </c>
      <c r="E536" s="130" t="s">
        <v>12372</v>
      </c>
      <c r="F536" s="130">
        <v>2082500</v>
      </c>
      <c r="G536" s="130">
        <v>2460000</v>
      </c>
      <c r="H536" s="130" t="str">
        <f t="shared" si="16"/>
        <v>CB-080037</v>
      </c>
      <c r="I536" s="130" t="str">
        <f t="shared" si="17"/>
        <v>AG</v>
      </c>
    </row>
    <row r="537" spans="1:9" x14ac:dyDescent="0.15">
      <c r="A537" s="130">
        <v>535</v>
      </c>
      <c r="B537" s="130" t="s">
        <v>3856</v>
      </c>
      <c r="C537" s="130" t="s">
        <v>12866</v>
      </c>
      <c r="D537" s="130">
        <v>30</v>
      </c>
      <c r="E537" s="130" t="s">
        <v>12355</v>
      </c>
      <c r="F537" s="130">
        <v>588800</v>
      </c>
      <c r="G537" s="130">
        <v>638679</v>
      </c>
      <c r="H537" s="130" t="str">
        <f t="shared" si="16"/>
        <v>CB-090001</v>
      </c>
      <c r="I537" s="130" t="str">
        <f t="shared" si="17"/>
        <v>AG</v>
      </c>
    </row>
    <row r="538" spans="1:9" x14ac:dyDescent="0.15">
      <c r="A538" s="130">
        <v>536</v>
      </c>
      <c r="B538" s="130" t="s">
        <v>3857</v>
      </c>
      <c r="C538" s="130" t="s">
        <v>1655</v>
      </c>
      <c r="D538" s="130">
        <v>1000</v>
      </c>
      <c r="E538" s="130" t="s">
        <v>12372</v>
      </c>
      <c r="F538" s="130">
        <v>913320</v>
      </c>
      <c r="G538" s="130">
        <v>1000000</v>
      </c>
      <c r="H538" s="130" t="str">
        <f t="shared" si="16"/>
        <v>CB-090002</v>
      </c>
      <c r="I538" s="130" t="str">
        <f t="shared" si="17"/>
        <v>VG</v>
      </c>
    </row>
    <row r="539" spans="1:9" x14ac:dyDescent="0.15">
      <c r="A539" s="130">
        <v>537</v>
      </c>
      <c r="B539" s="130" t="s">
        <v>3858</v>
      </c>
      <c r="C539" s="130" t="s">
        <v>1656</v>
      </c>
      <c r="D539" s="130">
        <v>1000</v>
      </c>
      <c r="E539" s="130" t="s">
        <v>12355</v>
      </c>
      <c r="F539" s="130">
        <v>8330000</v>
      </c>
      <c r="G539" s="130">
        <v>16000000</v>
      </c>
      <c r="H539" s="130" t="str">
        <f t="shared" si="16"/>
        <v>CB-090003</v>
      </c>
      <c r="I539" s="130" t="str">
        <f t="shared" si="17"/>
        <v>VG</v>
      </c>
    </row>
    <row r="540" spans="1:9" x14ac:dyDescent="0.15">
      <c r="A540" s="130">
        <v>538</v>
      </c>
      <c r="B540" s="130" t="s">
        <v>3859</v>
      </c>
      <c r="C540" s="130" t="s">
        <v>1657</v>
      </c>
      <c r="D540" s="130">
        <v>200</v>
      </c>
      <c r="E540" s="130" t="s">
        <v>12370</v>
      </c>
      <c r="F540" s="130">
        <v>44750</v>
      </c>
      <c r="G540" s="130">
        <v>61580</v>
      </c>
      <c r="H540" s="130" t="str">
        <f t="shared" si="16"/>
        <v>CB-090004</v>
      </c>
      <c r="I540" s="130" t="str">
        <f t="shared" si="17"/>
        <v>VG</v>
      </c>
    </row>
    <row r="541" spans="1:9" x14ac:dyDescent="0.15">
      <c r="A541" s="130">
        <v>539</v>
      </c>
      <c r="B541" s="130" t="s">
        <v>3860</v>
      </c>
      <c r="C541" s="130" t="s">
        <v>1658</v>
      </c>
      <c r="D541" s="130">
        <v>1</v>
      </c>
      <c r="E541" s="130" t="s">
        <v>12867</v>
      </c>
      <c r="F541" s="130">
        <v>45000</v>
      </c>
      <c r="G541" s="130">
        <v>46050</v>
      </c>
      <c r="H541" s="130" t="str">
        <f t="shared" si="16"/>
        <v>CB-090005</v>
      </c>
      <c r="I541" s="130" t="str">
        <f t="shared" si="17"/>
        <v>VG</v>
      </c>
    </row>
    <row r="542" spans="1:9" x14ac:dyDescent="0.15">
      <c r="A542" s="130">
        <v>540</v>
      </c>
      <c r="B542" s="130" t="s">
        <v>3861</v>
      </c>
      <c r="C542" s="130" t="s">
        <v>1659</v>
      </c>
      <c r="D542" s="130">
        <v>100</v>
      </c>
      <c r="E542" s="130" t="s">
        <v>12355</v>
      </c>
      <c r="F542" s="130">
        <v>2920000</v>
      </c>
      <c r="G542" s="130">
        <v>3096689</v>
      </c>
      <c r="H542" s="130" t="str">
        <f t="shared" si="16"/>
        <v>CB-090006</v>
      </c>
      <c r="I542" s="130" t="str">
        <f t="shared" si="17"/>
        <v>VG</v>
      </c>
    </row>
    <row r="543" spans="1:9" x14ac:dyDescent="0.15">
      <c r="A543" s="130">
        <v>541</v>
      </c>
      <c r="B543" s="130" t="s">
        <v>3862</v>
      </c>
      <c r="C543" s="130" t="s">
        <v>12868</v>
      </c>
      <c r="D543" s="130">
        <v>4</v>
      </c>
      <c r="E543" s="130" t="s">
        <v>12688</v>
      </c>
      <c r="F543" s="130">
        <v>956160</v>
      </c>
      <c r="G543" s="130">
        <v>955656</v>
      </c>
      <c r="H543" s="130" t="str">
        <f t="shared" si="16"/>
        <v>CB-090007</v>
      </c>
      <c r="I543" s="130" t="str">
        <f t="shared" si="17"/>
        <v>AG</v>
      </c>
    </row>
    <row r="544" spans="1:9" x14ac:dyDescent="0.15">
      <c r="A544" s="130">
        <v>542</v>
      </c>
      <c r="B544" s="130" t="s">
        <v>3863</v>
      </c>
      <c r="C544" s="130" t="s">
        <v>1660</v>
      </c>
      <c r="D544" s="130">
        <v>100</v>
      </c>
      <c r="E544" s="130" t="s">
        <v>12434</v>
      </c>
      <c r="F544" s="130">
        <v>620000</v>
      </c>
      <c r="G544" s="130">
        <v>658000</v>
      </c>
      <c r="H544" s="130" t="str">
        <f t="shared" si="16"/>
        <v>CB-090008</v>
      </c>
      <c r="I544" s="130" t="str">
        <f t="shared" si="17"/>
        <v>VG</v>
      </c>
    </row>
    <row r="545" spans="1:9" x14ac:dyDescent="0.15">
      <c r="A545" s="130">
        <v>543</v>
      </c>
      <c r="B545" s="130" t="s">
        <v>3864</v>
      </c>
      <c r="C545" s="130" t="s">
        <v>1661</v>
      </c>
      <c r="D545" s="130">
        <v>10000</v>
      </c>
      <c r="E545" s="130" t="s">
        <v>12370</v>
      </c>
      <c r="F545" s="130">
        <v>292000</v>
      </c>
      <c r="G545" s="130">
        <v>298934</v>
      </c>
      <c r="H545" s="130" t="str">
        <f t="shared" si="16"/>
        <v>CB-090009</v>
      </c>
      <c r="I545" s="130" t="str">
        <f t="shared" si="17"/>
        <v>VG</v>
      </c>
    </row>
    <row r="546" spans="1:9" x14ac:dyDescent="0.15">
      <c r="A546" s="130">
        <v>544</v>
      </c>
      <c r="B546" s="130" t="s">
        <v>3865</v>
      </c>
      <c r="C546" s="130" t="s">
        <v>12869</v>
      </c>
      <c r="D546" s="130">
        <v>1</v>
      </c>
      <c r="E546" s="130" t="s">
        <v>12391</v>
      </c>
      <c r="F546" s="130">
        <v>8300000</v>
      </c>
      <c r="G546" s="130">
        <v>5800000</v>
      </c>
      <c r="H546" s="130" t="str">
        <f t="shared" si="16"/>
        <v>CB-090010</v>
      </c>
      <c r="I546" s="130" t="str">
        <f t="shared" si="17"/>
        <v>AG</v>
      </c>
    </row>
    <row r="547" spans="1:9" x14ac:dyDescent="0.15">
      <c r="A547" s="130">
        <v>545</v>
      </c>
      <c r="B547" s="130" t="s">
        <v>3866</v>
      </c>
      <c r="C547" s="130" t="s">
        <v>12870</v>
      </c>
      <c r="D547" s="130">
        <v>1000</v>
      </c>
      <c r="E547" s="130" t="s">
        <v>12368</v>
      </c>
      <c r="F547" s="130">
        <v>3413280</v>
      </c>
      <c r="G547" s="130">
        <v>2680080</v>
      </c>
      <c r="H547" s="130" t="str">
        <f t="shared" si="16"/>
        <v>CB-090011</v>
      </c>
      <c r="I547" s="130" t="str">
        <f t="shared" si="17"/>
        <v>AG</v>
      </c>
    </row>
    <row r="548" spans="1:9" x14ac:dyDescent="0.15">
      <c r="A548" s="130">
        <v>546</v>
      </c>
      <c r="B548" s="130" t="s">
        <v>3867</v>
      </c>
      <c r="C548" s="130" t="s">
        <v>12871</v>
      </c>
      <c r="D548" s="130">
        <v>1000</v>
      </c>
      <c r="E548" s="130" t="s">
        <v>12368</v>
      </c>
      <c r="F548" s="130">
        <v>2294250</v>
      </c>
      <c r="G548" s="130">
        <v>6875050</v>
      </c>
      <c r="H548" s="130" t="str">
        <f t="shared" si="16"/>
        <v>CB-090012</v>
      </c>
      <c r="I548" s="130" t="str">
        <f t="shared" si="17"/>
        <v>AG</v>
      </c>
    </row>
    <row r="549" spans="1:9" x14ac:dyDescent="0.15">
      <c r="A549" s="130">
        <v>547</v>
      </c>
      <c r="B549" s="130" t="s">
        <v>3868</v>
      </c>
      <c r="C549" s="130" t="s">
        <v>12872</v>
      </c>
      <c r="D549" s="130">
        <v>4</v>
      </c>
      <c r="E549" s="130" t="s">
        <v>12873</v>
      </c>
      <c r="F549" s="130">
        <v>1330068</v>
      </c>
      <c r="G549" s="130">
        <v>4516248</v>
      </c>
      <c r="H549" s="130" t="str">
        <f t="shared" si="16"/>
        <v>CB-090013</v>
      </c>
      <c r="I549" s="130" t="str">
        <f t="shared" si="17"/>
        <v>AG</v>
      </c>
    </row>
    <row r="550" spans="1:9" x14ac:dyDescent="0.15">
      <c r="A550" s="130">
        <v>548</v>
      </c>
      <c r="B550" s="130" t="s">
        <v>3869</v>
      </c>
      <c r="C550" s="130" t="s">
        <v>1662</v>
      </c>
      <c r="D550" s="130">
        <v>1000</v>
      </c>
      <c r="E550" s="130" t="s">
        <v>12370</v>
      </c>
      <c r="F550" s="130">
        <v>1645220</v>
      </c>
      <c r="G550" s="130">
        <v>1676920</v>
      </c>
      <c r="H550" s="130" t="str">
        <f t="shared" si="16"/>
        <v>CB-090014</v>
      </c>
      <c r="I550" s="130" t="str">
        <f t="shared" si="17"/>
        <v>VG</v>
      </c>
    </row>
    <row r="551" spans="1:9" x14ac:dyDescent="0.15">
      <c r="A551" s="130">
        <v>549</v>
      </c>
      <c r="B551" s="130" t="s">
        <v>3870</v>
      </c>
      <c r="C551" s="130" t="s">
        <v>12874</v>
      </c>
      <c r="D551" s="130">
        <v>100</v>
      </c>
      <c r="E551" s="130" t="s">
        <v>12368</v>
      </c>
      <c r="F551" s="130">
        <v>1898000</v>
      </c>
      <c r="G551" s="130">
        <v>2250000</v>
      </c>
      <c r="H551" s="130" t="str">
        <f t="shared" si="16"/>
        <v>CB-090015</v>
      </c>
      <c r="I551" s="130" t="str">
        <f t="shared" si="17"/>
        <v>AG</v>
      </c>
    </row>
    <row r="552" spans="1:9" x14ac:dyDescent="0.15">
      <c r="A552" s="130">
        <v>550</v>
      </c>
      <c r="B552" s="130" t="s">
        <v>3871</v>
      </c>
      <c r="C552" s="130" t="s">
        <v>12875</v>
      </c>
      <c r="D552" s="130">
        <v>8</v>
      </c>
      <c r="E552" s="130" t="s">
        <v>12876</v>
      </c>
      <c r="F552" s="130">
        <v>25481300</v>
      </c>
      <c r="G552" s="130">
        <v>70294800</v>
      </c>
      <c r="H552" s="130" t="str">
        <f t="shared" si="16"/>
        <v>CB-090016</v>
      </c>
      <c r="I552" s="130" t="str">
        <f t="shared" si="17"/>
        <v>AG</v>
      </c>
    </row>
    <row r="553" spans="1:9" x14ac:dyDescent="0.15">
      <c r="A553" s="130">
        <v>551</v>
      </c>
      <c r="B553" s="130" t="s">
        <v>3872</v>
      </c>
      <c r="C553" s="130" t="s">
        <v>12877</v>
      </c>
      <c r="D553" s="130">
        <v>100</v>
      </c>
      <c r="E553" s="130" t="s">
        <v>12372</v>
      </c>
      <c r="F553" s="130">
        <v>3252530</v>
      </c>
      <c r="G553" s="130">
        <v>3500000</v>
      </c>
      <c r="H553" s="130" t="str">
        <f t="shared" si="16"/>
        <v>CB-090017</v>
      </c>
      <c r="I553" s="130" t="str">
        <f t="shared" si="17"/>
        <v>AG</v>
      </c>
    </row>
    <row r="554" spans="1:9" x14ac:dyDescent="0.15">
      <c r="A554" s="130">
        <v>552</v>
      </c>
      <c r="B554" s="130" t="s">
        <v>3873</v>
      </c>
      <c r="C554" s="130" t="s">
        <v>1663</v>
      </c>
      <c r="D554" s="130">
        <v>100</v>
      </c>
      <c r="E554" s="130" t="s">
        <v>12368</v>
      </c>
      <c r="F554" s="130">
        <v>953444</v>
      </c>
      <c r="G554" s="130">
        <v>1024975</v>
      </c>
      <c r="H554" s="130" t="str">
        <f t="shared" si="16"/>
        <v>CB-090018</v>
      </c>
      <c r="I554" s="130" t="str">
        <f t="shared" si="17"/>
        <v>VG</v>
      </c>
    </row>
    <row r="555" spans="1:9" x14ac:dyDescent="0.15">
      <c r="A555" s="130">
        <v>553</v>
      </c>
      <c r="B555" s="130" t="s">
        <v>3874</v>
      </c>
      <c r="C555" s="130" t="s">
        <v>12878</v>
      </c>
      <c r="D555" s="130">
        <v>1</v>
      </c>
      <c r="E555" s="130" t="s">
        <v>12402</v>
      </c>
      <c r="F555" s="130">
        <v>1457280</v>
      </c>
      <c r="G555" s="130">
        <v>1569220</v>
      </c>
      <c r="H555" s="130" t="str">
        <f t="shared" si="16"/>
        <v>CB-090019</v>
      </c>
      <c r="I555" s="130" t="str">
        <f t="shared" si="17"/>
        <v>AG</v>
      </c>
    </row>
    <row r="556" spans="1:9" x14ac:dyDescent="0.15">
      <c r="A556" s="130">
        <v>554</v>
      </c>
      <c r="B556" s="130" t="s">
        <v>3875</v>
      </c>
      <c r="C556" s="130" t="s">
        <v>1664</v>
      </c>
      <c r="D556" s="130">
        <v>100</v>
      </c>
      <c r="E556" s="130" t="s">
        <v>12372</v>
      </c>
      <c r="F556" s="130">
        <v>37200</v>
      </c>
      <c r="G556" s="130">
        <v>35100</v>
      </c>
      <c r="H556" s="130" t="str">
        <f t="shared" si="16"/>
        <v>CB-090020</v>
      </c>
      <c r="I556" s="130" t="str">
        <f t="shared" si="17"/>
        <v>VG</v>
      </c>
    </row>
    <row r="557" spans="1:9" x14ac:dyDescent="0.15">
      <c r="A557" s="130">
        <v>555</v>
      </c>
      <c r="B557" s="130" t="s">
        <v>3876</v>
      </c>
      <c r="C557" s="130" t="s">
        <v>385</v>
      </c>
      <c r="D557" s="130">
        <v>100</v>
      </c>
      <c r="E557" s="130" t="s">
        <v>12372</v>
      </c>
      <c r="F557" s="130">
        <v>4825200</v>
      </c>
      <c r="G557" s="130">
        <v>5573700</v>
      </c>
      <c r="H557" s="130" t="str">
        <f t="shared" si="16"/>
        <v>CB-090021</v>
      </c>
      <c r="I557" s="130" t="str">
        <f t="shared" si="17"/>
        <v>VG</v>
      </c>
    </row>
    <row r="558" spans="1:9" x14ac:dyDescent="0.15">
      <c r="A558" s="130">
        <v>556</v>
      </c>
      <c r="B558" s="130" t="s">
        <v>3877</v>
      </c>
      <c r="C558" s="130" t="s">
        <v>12879</v>
      </c>
      <c r="D558" s="130">
        <v>100</v>
      </c>
      <c r="E558" s="130" t="s">
        <v>12610</v>
      </c>
      <c r="F558" s="130">
        <v>146790</v>
      </c>
      <c r="G558" s="130">
        <v>180915</v>
      </c>
      <c r="H558" s="130" t="str">
        <f t="shared" si="16"/>
        <v>CB-090022</v>
      </c>
      <c r="I558" s="130" t="str">
        <f t="shared" si="17"/>
        <v>AG</v>
      </c>
    </row>
    <row r="559" spans="1:9" x14ac:dyDescent="0.15">
      <c r="A559" s="130">
        <v>557</v>
      </c>
      <c r="B559" s="130" t="s">
        <v>3878</v>
      </c>
      <c r="C559" s="130" t="s">
        <v>1665</v>
      </c>
      <c r="D559" s="130">
        <v>806</v>
      </c>
      <c r="E559" s="130" t="s">
        <v>12446</v>
      </c>
      <c r="F559" s="130">
        <v>1163864</v>
      </c>
      <c r="G559" s="130">
        <v>1149356</v>
      </c>
      <c r="H559" s="130" t="str">
        <f t="shared" si="16"/>
        <v>CB-090023</v>
      </c>
      <c r="I559" s="130" t="str">
        <f t="shared" si="17"/>
        <v>VG</v>
      </c>
    </row>
    <row r="560" spans="1:9" x14ac:dyDescent="0.15">
      <c r="A560" s="130">
        <v>558</v>
      </c>
      <c r="B560" s="130" t="s">
        <v>3879</v>
      </c>
      <c r="C560" s="130" t="s">
        <v>12599</v>
      </c>
      <c r="D560" s="130">
        <v>10</v>
      </c>
      <c r="E560" s="130" t="s">
        <v>12355</v>
      </c>
      <c r="F560" s="130">
        <v>206103.9</v>
      </c>
      <c r="G560" s="130">
        <v>130298.6</v>
      </c>
      <c r="H560" s="130" t="str">
        <f t="shared" si="16"/>
        <v>CB-090024</v>
      </c>
      <c r="I560" s="130" t="str">
        <f t="shared" si="17"/>
        <v>AG</v>
      </c>
    </row>
    <row r="561" spans="1:9" x14ac:dyDescent="0.15">
      <c r="A561" s="130">
        <v>559</v>
      </c>
      <c r="B561" s="130" t="s">
        <v>3880</v>
      </c>
      <c r="C561" s="130" t="s">
        <v>1666</v>
      </c>
      <c r="D561" s="130">
        <v>10</v>
      </c>
      <c r="E561" s="130" t="s">
        <v>12355</v>
      </c>
      <c r="F561" s="130">
        <v>539890</v>
      </c>
      <c r="G561" s="130">
        <v>713000</v>
      </c>
      <c r="H561" s="130" t="str">
        <f t="shared" si="16"/>
        <v>CB-090025</v>
      </c>
      <c r="I561" s="130" t="str">
        <f t="shared" si="17"/>
        <v>VG</v>
      </c>
    </row>
    <row r="562" spans="1:9" x14ac:dyDescent="0.15">
      <c r="A562" s="130">
        <v>560</v>
      </c>
      <c r="B562" s="130" t="s">
        <v>3881</v>
      </c>
      <c r="C562" s="130" t="s">
        <v>2296</v>
      </c>
      <c r="D562" s="130">
        <v>10</v>
      </c>
      <c r="E562" s="130" t="s">
        <v>12355</v>
      </c>
      <c r="F562" s="130">
        <v>13881882</v>
      </c>
      <c r="G562" s="130">
        <v>14412850.720000001</v>
      </c>
      <c r="H562" s="130" t="str">
        <f t="shared" si="16"/>
        <v>CB-090026</v>
      </c>
      <c r="I562" s="130" t="str">
        <f t="shared" si="17"/>
        <v>AG</v>
      </c>
    </row>
    <row r="563" spans="1:9" x14ac:dyDescent="0.15">
      <c r="A563" s="130">
        <v>561</v>
      </c>
      <c r="B563" s="130" t="s">
        <v>3882</v>
      </c>
      <c r="C563" s="130" t="s">
        <v>12880</v>
      </c>
      <c r="D563" s="130">
        <v>1000</v>
      </c>
      <c r="E563" s="130" t="s">
        <v>12368</v>
      </c>
      <c r="F563" s="130">
        <v>10226858.720000001</v>
      </c>
      <c r="G563" s="130">
        <v>3646118.72</v>
      </c>
      <c r="H563" s="130" t="str">
        <f t="shared" si="16"/>
        <v>CB-090027</v>
      </c>
      <c r="I563" s="130" t="str">
        <f t="shared" si="17"/>
        <v>AG</v>
      </c>
    </row>
    <row r="564" spans="1:9" x14ac:dyDescent="0.15">
      <c r="A564" s="130">
        <v>562</v>
      </c>
      <c r="B564" s="130" t="s">
        <v>22572</v>
      </c>
      <c r="C564" s="130" t="s">
        <v>1667</v>
      </c>
      <c r="D564" s="130">
        <v>1</v>
      </c>
      <c r="E564" s="130" t="s">
        <v>12403</v>
      </c>
      <c r="F564" s="130">
        <v>26790</v>
      </c>
      <c r="G564" s="130">
        <v>44976</v>
      </c>
      <c r="H564" s="130" t="str">
        <f t="shared" si="16"/>
        <v>CB-090028</v>
      </c>
      <c r="I564" s="130" t="str">
        <f t="shared" si="17"/>
        <v>VE</v>
      </c>
    </row>
    <row r="565" spans="1:9" x14ac:dyDescent="0.15">
      <c r="A565" s="130">
        <v>563</v>
      </c>
      <c r="B565" s="130" t="s">
        <v>3883</v>
      </c>
      <c r="C565" s="130" t="s">
        <v>1668</v>
      </c>
      <c r="D565" s="130">
        <v>1000</v>
      </c>
      <c r="E565" s="130" t="s">
        <v>12372</v>
      </c>
      <c r="F565" s="130">
        <v>2764000</v>
      </c>
      <c r="G565" s="130">
        <v>3150000</v>
      </c>
      <c r="H565" s="130" t="str">
        <f t="shared" si="16"/>
        <v>CB-090029</v>
      </c>
      <c r="I565" s="130" t="str">
        <f t="shared" si="17"/>
        <v>VG</v>
      </c>
    </row>
    <row r="566" spans="1:9" x14ac:dyDescent="0.15">
      <c r="A566" s="130">
        <v>564</v>
      </c>
      <c r="B566" s="130" t="s">
        <v>3884</v>
      </c>
      <c r="C566" s="130" t="s">
        <v>12882</v>
      </c>
      <c r="D566" s="130">
        <v>300</v>
      </c>
      <c r="E566" s="130" t="s">
        <v>12368</v>
      </c>
      <c r="F566" s="130">
        <v>1639500</v>
      </c>
      <c r="G566" s="130">
        <v>1890000</v>
      </c>
      <c r="H566" s="130" t="str">
        <f t="shared" si="16"/>
        <v>CB-090030</v>
      </c>
      <c r="I566" s="130" t="str">
        <f t="shared" si="17"/>
        <v>AG</v>
      </c>
    </row>
    <row r="567" spans="1:9" x14ac:dyDescent="0.15">
      <c r="A567" s="130">
        <v>565</v>
      </c>
      <c r="B567" s="130" t="s">
        <v>3885</v>
      </c>
      <c r="C567" s="130" t="s">
        <v>12827</v>
      </c>
      <c r="D567" s="130">
        <v>100</v>
      </c>
      <c r="E567" s="130" t="s">
        <v>12372</v>
      </c>
      <c r="F567" s="130">
        <v>1086037.5</v>
      </c>
      <c r="G567" s="130">
        <v>1508046</v>
      </c>
      <c r="H567" s="130" t="str">
        <f t="shared" si="16"/>
        <v>CB-090031</v>
      </c>
      <c r="I567" s="130" t="str">
        <f t="shared" si="17"/>
        <v>AG</v>
      </c>
    </row>
    <row r="568" spans="1:9" x14ac:dyDescent="0.15">
      <c r="A568" s="130">
        <v>566</v>
      </c>
      <c r="B568" s="130" t="s">
        <v>3886</v>
      </c>
      <c r="C568" s="130" t="s">
        <v>12883</v>
      </c>
      <c r="D568" s="130">
        <v>1000</v>
      </c>
      <c r="E568" s="130" t="s">
        <v>12372</v>
      </c>
      <c r="F568" s="130">
        <v>1274259</v>
      </c>
      <c r="G568" s="130">
        <v>2630499.7000000002</v>
      </c>
      <c r="H568" s="130" t="str">
        <f t="shared" si="16"/>
        <v>CB-090032</v>
      </c>
      <c r="I568" s="130" t="str">
        <f t="shared" si="17"/>
        <v>AG</v>
      </c>
    </row>
    <row r="569" spans="1:9" x14ac:dyDescent="0.15">
      <c r="A569" s="130">
        <v>567</v>
      </c>
      <c r="B569" s="130" t="s">
        <v>3887</v>
      </c>
      <c r="C569" s="130" t="s">
        <v>1669</v>
      </c>
      <c r="D569" s="130">
        <v>100</v>
      </c>
      <c r="E569" s="130" t="s">
        <v>12368</v>
      </c>
      <c r="F569" s="130">
        <v>336113</v>
      </c>
      <c r="G569" s="130">
        <v>381997.4</v>
      </c>
      <c r="H569" s="130" t="str">
        <f t="shared" si="16"/>
        <v>CB-090033</v>
      </c>
      <c r="I569" s="130" t="str">
        <f t="shared" si="17"/>
        <v>VG</v>
      </c>
    </row>
    <row r="570" spans="1:9" x14ac:dyDescent="0.15">
      <c r="A570" s="130">
        <v>568</v>
      </c>
      <c r="B570" s="130" t="s">
        <v>3888</v>
      </c>
      <c r="C570" s="130" t="s">
        <v>12884</v>
      </c>
      <c r="D570" s="130">
        <v>1</v>
      </c>
      <c r="E570" s="130" t="s">
        <v>12384</v>
      </c>
      <c r="F570" s="130">
        <v>13700</v>
      </c>
      <c r="G570" s="130">
        <v>12000</v>
      </c>
      <c r="H570" s="130" t="str">
        <f t="shared" si="16"/>
        <v>CB-090034</v>
      </c>
      <c r="I570" s="130" t="str">
        <f t="shared" si="17"/>
        <v>AG</v>
      </c>
    </row>
    <row r="571" spans="1:9" x14ac:dyDescent="0.15">
      <c r="A571" s="130">
        <v>569</v>
      </c>
      <c r="B571" s="130" t="s">
        <v>3889</v>
      </c>
      <c r="C571" s="130" t="s">
        <v>12279</v>
      </c>
      <c r="D571" s="130">
        <v>100</v>
      </c>
      <c r="E571" s="130" t="s">
        <v>12372</v>
      </c>
      <c r="F571" s="130">
        <v>337227</v>
      </c>
      <c r="G571" s="130">
        <v>344404</v>
      </c>
      <c r="H571" s="130" t="str">
        <f t="shared" si="16"/>
        <v>CB-090035</v>
      </c>
      <c r="I571" s="130" t="str">
        <f t="shared" si="17"/>
        <v>AG</v>
      </c>
    </row>
    <row r="572" spans="1:9" x14ac:dyDescent="0.15">
      <c r="A572" s="130">
        <v>570</v>
      </c>
      <c r="B572" s="130" t="s">
        <v>3890</v>
      </c>
      <c r="C572" s="130" t="s">
        <v>12885</v>
      </c>
      <c r="D572" s="130">
        <v>50</v>
      </c>
      <c r="E572" s="130" t="s">
        <v>12355</v>
      </c>
      <c r="F572" s="130">
        <v>15177272</v>
      </c>
      <c r="G572" s="130">
        <v>18068182</v>
      </c>
      <c r="H572" s="130" t="str">
        <f t="shared" si="16"/>
        <v>CB-090036</v>
      </c>
      <c r="I572" s="130" t="str">
        <f t="shared" si="17"/>
        <v>AG</v>
      </c>
    </row>
    <row r="573" spans="1:9" x14ac:dyDescent="0.15">
      <c r="A573" s="130">
        <v>571</v>
      </c>
      <c r="B573" s="130" t="s">
        <v>3891</v>
      </c>
      <c r="C573" s="130" t="s">
        <v>1670</v>
      </c>
      <c r="D573" s="130">
        <v>10</v>
      </c>
      <c r="E573" s="130" t="s">
        <v>12355</v>
      </c>
      <c r="F573" s="130">
        <v>397620</v>
      </c>
      <c r="G573" s="130">
        <v>408858</v>
      </c>
      <c r="H573" s="130" t="str">
        <f t="shared" si="16"/>
        <v>CB-090037</v>
      </c>
      <c r="I573" s="130" t="str">
        <f t="shared" si="17"/>
        <v>VG</v>
      </c>
    </row>
    <row r="574" spans="1:9" x14ac:dyDescent="0.15">
      <c r="A574" s="130">
        <v>572</v>
      </c>
      <c r="B574" s="130" t="s">
        <v>3892</v>
      </c>
      <c r="C574" s="130" t="s">
        <v>12886</v>
      </c>
      <c r="D574" s="130">
        <v>689.16999999999905</v>
      </c>
      <c r="E574" s="130" t="s">
        <v>12361</v>
      </c>
      <c r="F574" s="130">
        <v>20659442.780000001</v>
      </c>
      <c r="G574" s="130">
        <v>21986504.02</v>
      </c>
      <c r="H574" s="130" t="str">
        <f t="shared" si="16"/>
        <v>CB-090038</v>
      </c>
      <c r="I574" s="130" t="str">
        <f t="shared" si="17"/>
        <v>AG</v>
      </c>
    </row>
    <row r="575" spans="1:9" x14ac:dyDescent="0.15">
      <c r="A575" s="130">
        <v>573</v>
      </c>
      <c r="B575" s="130" t="s">
        <v>3893</v>
      </c>
      <c r="C575" s="130" t="s">
        <v>1831</v>
      </c>
      <c r="D575" s="130">
        <v>1</v>
      </c>
      <c r="E575" s="130" t="s">
        <v>12887</v>
      </c>
      <c r="F575" s="130">
        <v>831648</v>
      </c>
      <c r="G575" s="130">
        <v>448916</v>
      </c>
      <c r="H575" s="130" t="str">
        <f t="shared" si="16"/>
        <v>CB-090039</v>
      </c>
      <c r="I575" s="130" t="str">
        <f t="shared" si="17"/>
        <v>AG</v>
      </c>
    </row>
    <row r="576" spans="1:9" x14ac:dyDescent="0.15">
      <c r="A576" s="130">
        <v>574</v>
      </c>
      <c r="B576" s="130" t="s">
        <v>3894</v>
      </c>
      <c r="C576" s="130" t="s">
        <v>12888</v>
      </c>
      <c r="D576" s="130">
        <v>100</v>
      </c>
      <c r="E576" s="130" t="s">
        <v>12372</v>
      </c>
      <c r="F576" s="130">
        <v>79170</v>
      </c>
      <c r="G576" s="130">
        <v>93608</v>
      </c>
      <c r="H576" s="130" t="str">
        <f t="shared" si="16"/>
        <v>CB-090040</v>
      </c>
      <c r="I576" s="130" t="str">
        <f t="shared" si="17"/>
        <v>AG</v>
      </c>
    </row>
    <row r="577" spans="1:9" x14ac:dyDescent="0.15">
      <c r="A577" s="130">
        <v>575</v>
      </c>
      <c r="B577" s="130" t="s">
        <v>3895</v>
      </c>
      <c r="C577" s="130" t="s">
        <v>12889</v>
      </c>
      <c r="D577" s="130">
        <v>1</v>
      </c>
      <c r="E577" s="130" t="s">
        <v>12527</v>
      </c>
      <c r="F577" s="130">
        <v>8832203</v>
      </c>
      <c r="G577" s="130">
        <v>2563340</v>
      </c>
      <c r="H577" s="130" t="str">
        <f t="shared" si="16"/>
        <v>CB-090041</v>
      </c>
      <c r="I577" s="130" t="str">
        <f t="shared" si="17"/>
        <v>AG</v>
      </c>
    </row>
    <row r="578" spans="1:9" x14ac:dyDescent="0.15">
      <c r="A578" s="130">
        <v>576</v>
      </c>
      <c r="B578" s="130" t="s">
        <v>3896</v>
      </c>
      <c r="C578" s="130" t="s">
        <v>12890</v>
      </c>
      <c r="D578" s="130">
        <v>1</v>
      </c>
      <c r="E578" s="130" t="s">
        <v>12527</v>
      </c>
      <c r="F578" s="130">
        <v>5553537</v>
      </c>
      <c r="G578" s="130">
        <v>5064987</v>
      </c>
      <c r="H578" s="130" t="str">
        <f t="shared" si="16"/>
        <v>CB-090042</v>
      </c>
      <c r="I578" s="130" t="str">
        <f t="shared" si="17"/>
        <v>AG</v>
      </c>
    </row>
    <row r="579" spans="1:9" x14ac:dyDescent="0.15">
      <c r="A579" s="130">
        <v>577</v>
      </c>
      <c r="B579" s="130" t="s">
        <v>3897</v>
      </c>
      <c r="C579" s="130" t="s">
        <v>12891</v>
      </c>
      <c r="D579" s="130">
        <v>100</v>
      </c>
      <c r="E579" s="130" t="s">
        <v>12372</v>
      </c>
      <c r="F579" s="130">
        <v>2760000</v>
      </c>
      <c r="G579" s="130">
        <v>2800000</v>
      </c>
      <c r="H579" s="130" t="str">
        <f t="shared" si="16"/>
        <v>CB-100001</v>
      </c>
      <c r="I579" s="130" t="str">
        <f t="shared" si="17"/>
        <v>AG</v>
      </c>
    </row>
    <row r="580" spans="1:9" x14ac:dyDescent="0.15">
      <c r="A580" s="130">
        <v>578</v>
      </c>
      <c r="B580" s="130" t="s">
        <v>3898</v>
      </c>
      <c r="C580" s="130" t="s">
        <v>12892</v>
      </c>
      <c r="D580" s="130">
        <v>50</v>
      </c>
      <c r="E580" s="130" t="s">
        <v>12355</v>
      </c>
      <c r="F580" s="130">
        <v>2570417</v>
      </c>
      <c r="G580" s="130">
        <v>2654976</v>
      </c>
      <c r="H580" s="130" t="str">
        <f t="shared" ref="H580:H643" si="18">LEFT(B580,FIND("-",B580)+6)</f>
        <v>CB-100002</v>
      </c>
      <c r="I580" s="130" t="str">
        <f t="shared" ref="I580:I643" si="19">RIGHT(B580,LEN(B580)-FIND("-",B580)-7)</f>
        <v>AG</v>
      </c>
    </row>
    <row r="581" spans="1:9" x14ac:dyDescent="0.15">
      <c r="A581" s="130">
        <v>579</v>
      </c>
      <c r="B581" s="130" t="s">
        <v>23589</v>
      </c>
      <c r="C581" s="130" t="s">
        <v>1671</v>
      </c>
      <c r="D581" s="130">
        <v>1</v>
      </c>
      <c r="E581" s="130" t="s">
        <v>12893</v>
      </c>
      <c r="F581" s="130">
        <v>145000</v>
      </c>
      <c r="G581" s="130">
        <v>168000</v>
      </c>
      <c r="H581" s="130" t="str">
        <f t="shared" si="18"/>
        <v>CB-100003</v>
      </c>
      <c r="I581" s="130" t="str">
        <f t="shared" si="19"/>
        <v>VG</v>
      </c>
    </row>
    <row r="582" spans="1:9" x14ac:dyDescent="0.15">
      <c r="A582" s="130">
        <v>580</v>
      </c>
      <c r="B582" s="130" t="s">
        <v>23590</v>
      </c>
      <c r="C582" s="130" t="s">
        <v>1672</v>
      </c>
      <c r="D582" s="130">
        <v>60</v>
      </c>
      <c r="E582" s="130" t="s">
        <v>12434</v>
      </c>
      <c r="F582" s="130">
        <v>6857.4</v>
      </c>
      <c r="G582" s="130">
        <v>8200</v>
      </c>
      <c r="H582" s="130" t="str">
        <f t="shared" si="18"/>
        <v>CB-100004</v>
      </c>
      <c r="I582" s="130" t="str">
        <f t="shared" si="19"/>
        <v>VG</v>
      </c>
    </row>
    <row r="583" spans="1:9" x14ac:dyDescent="0.15">
      <c r="A583" s="130">
        <v>581</v>
      </c>
      <c r="B583" s="130" t="s">
        <v>3899</v>
      </c>
      <c r="C583" s="130" t="s">
        <v>12894</v>
      </c>
      <c r="D583" s="130">
        <v>100</v>
      </c>
      <c r="E583" s="130" t="s">
        <v>12368</v>
      </c>
      <c r="F583" s="130">
        <v>1626561.6</v>
      </c>
      <c r="G583" s="130">
        <v>1450683.8</v>
      </c>
      <c r="H583" s="130" t="str">
        <f t="shared" si="18"/>
        <v>CB-100005</v>
      </c>
      <c r="I583" s="130" t="str">
        <f t="shared" si="19"/>
        <v>AG</v>
      </c>
    </row>
    <row r="584" spans="1:9" x14ac:dyDescent="0.15">
      <c r="A584" s="130">
        <v>582</v>
      </c>
      <c r="B584" s="130" t="s">
        <v>3900</v>
      </c>
      <c r="C584" s="130" t="s">
        <v>12895</v>
      </c>
      <c r="D584" s="130">
        <v>10000</v>
      </c>
      <c r="E584" s="130" t="s">
        <v>12368</v>
      </c>
      <c r="F584" s="130">
        <v>20309200</v>
      </c>
      <c r="G584" s="130">
        <v>29163800</v>
      </c>
      <c r="H584" s="130" t="str">
        <f t="shared" si="18"/>
        <v>CB-100006</v>
      </c>
      <c r="I584" s="130" t="str">
        <f t="shared" si="19"/>
        <v>AG</v>
      </c>
    </row>
    <row r="585" spans="1:9" x14ac:dyDescent="0.15">
      <c r="A585" s="130">
        <v>583</v>
      </c>
      <c r="B585" s="130" t="s">
        <v>23591</v>
      </c>
      <c r="C585" s="130" t="s">
        <v>388</v>
      </c>
      <c r="D585" s="130">
        <v>1000</v>
      </c>
      <c r="E585" s="130" t="s">
        <v>12368</v>
      </c>
      <c r="F585" s="130">
        <v>4313000</v>
      </c>
      <c r="G585" s="130">
        <v>4000000</v>
      </c>
      <c r="H585" s="130" t="str">
        <f t="shared" si="18"/>
        <v>CB-100007</v>
      </c>
      <c r="I585" s="130" t="str">
        <f t="shared" si="19"/>
        <v>VG</v>
      </c>
    </row>
    <row r="586" spans="1:9" x14ac:dyDescent="0.15">
      <c r="A586" s="130">
        <v>584</v>
      </c>
      <c r="B586" s="130" t="s">
        <v>23592</v>
      </c>
      <c r="C586" s="130" t="s">
        <v>1673</v>
      </c>
      <c r="D586" s="130">
        <v>100</v>
      </c>
      <c r="E586" s="130" t="s">
        <v>12355</v>
      </c>
      <c r="F586" s="130">
        <v>19749325</v>
      </c>
      <c r="G586" s="130">
        <v>17122629</v>
      </c>
      <c r="H586" s="130" t="str">
        <f t="shared" si="18"/>
        <v>CB-100008</v>
      </c>
      <c r="I586" s="130" t="str">
        <f t="shared" si="19"/>
        <v>VG</v>
      </c>
    </row>
    <row r="587" spans="1:9" x14ac:dyDescent="0.15">
      <c r="A587" s="130">
        <v>585</v>
      </c>
      <c r="B587" s="130" t="s">
        <v>3901</v>
      </c>
      <c r="C587" s="130" t="s">
        <v>12896</v>
      </c>
      <c r="D587" s="130">
        <v>1</v>
      </c>
      <c r="E587" s="130" t="s">
        <v>12788</v>
      </c>
      <c r="F587" s="130">
        <v>38000</v>
      </c>
      <c r="G587" s="130">
        <v>55000</v>
      </c>
      <c r="H587" s="130" t="str">
        <f t="shared" si="18"/>
        <v>CB-100009</v>
      </c>
      <c r="I587" s="130" t="str">
        <f t="shared" si="19"/>
        <v>AG</v>
      </c>
    </row>
    <row r="588" spans="1:9" x14ac:dyDescent="0.15">
      <c r="A588" s="130">
        <v>586</v>
      </c>
      <c r="B588" s="130" t="s">
        <v>3902</v>
      </c>
      <c r="C588" s="130" t="s">
        <v>12897</v>
      </c>
      <c r="D588" s="130">
        <v>1</v>
      </c>
      <c r="E588" s="130" t="s">
        <v>12610</v>
      </c>
      <c r="F588" s="130">
        <v>3000</v>
      </c>
      <c r="G588" s="130">
        <v>0</v>
      </c>
      <c r="H588" s="130" t="str">
        <f t="shared" si="18"/>
        <v>CB-100010</v>
      </c>
      <c r="I588" s="130" t="str">
        <f t="shared" si="19"/>
        <v>AG</v>
      </c>
    </row>
    <row r="589" spans="1:9" x14ac:dyDescent="0.15">
      <c r="A589" s="130">
        <v>587</v>
      </c>
      <c r="B589" s="130" t="s">
        <v>23593</v>
      </c>
      <c r="C589" s="130" t="s">
        <v>1674</v>
      </c>
      <c r="D589" s="130">
        <v>100</v>
      </c>
      <c r="E589" s="130" t="s">
        <v>12355</v>
      </c>
      <c r="F589" s="130">
        <v>14900000</v>
      </c>
      <c r="G589" s="130">
        <v>20516360</v>
      </c>
      <c r="H589" s="130" t="str">
        <f t="shared" si="18"/>
        <v>CB-100011</v>
      </c>
      <c r="I589" s="130" t="str">
        <f t="shared" si="19"/>
        <v>VG</v>
      </c>
    </row>
    <row r="590" spans="1:9" x14ac:dyDescent="0.15">
      <c r="A590" s="130">
        <v>588</v>
      </c>
      <c r="B590" s="130" t="s">
        <v>23594</v>
      </c>
      <c r="C590" s="130" t="s">
        <v>1675</v>
      </c>
      <c r="D590" s="130">
        <v>100</v>
      </c>
      <c r="E590" s="130" t="s">
        <v>12372</v>
      </c>
      <c r="F590" s="130">
        <v>321600</v>
      </c>
      <c r="G590" s="130">
        <v>160000</v>
      </c>
      <c r="H590" s="130" t="str">
        <f t="shared" si="18"/>
        <v>CB-100012</v>
      </c>
      <c r="I590" s="130" t="str">
        <f t="shared" si="19"/>
        <v>VG</v>
      </c>
    </row>
    <row r="591" spans="1:9" x14ac:dyDescent="0.15">
      <c r="A591" s="130">
        <v>589</v>
      </c>
      <c r="B591" s="130" t="s">
        <v>3903</v>
      </c>
      <c r="C591" s="130" t="s">
        <v>61</v>
      </c>
      <c r="D591" s="130">
        <v>5000</v>
      </c>
      <c r="E591" s="130" t="s">
        <v>12361</v>
      </c>
      <c r="F591" s="130">
        <v>22955000</v>
      </c>
      <c r="G591" s="130">
        <v>25362500</v>
      </c>
      <c r="H591" s="130" t="str">
        <f t="shared" si="18"/>
        <v>CB-100013</v>
      </c>
      <c r="I591" s="130" t="str">
        <f t="shared" si="19"/>
        <v>AG</v>
      </c>
    </row>
    <row r="592" spans="1:9" x14ac:dyDescent="0.15">
      <c r="A592" s="130">
        <v>590</v>
      </c>
      <c r="B592" s="130" t="s">
        <v>23595</v>
      </c>
      <c r="C592" s="130" t="s">
        <v>1676</v>
      </c>
      <c r="D592" s="130">
        <v>100</v>
      </c>
      <c r="E592" s="130" t="s">
        <v>12355</v>
      </c>
      <c r="F592" s="130">
        <v>1120000</v>
      </c>
      <c r="G592" s="130">
        <v>1120000</v>
      </c>
      <c r="H592" s="130" t="str">
        <f t="shared" si="18"/>
        <v>CB-100014</v>
      </c>
      <c r="I592" s="130" t="str">
        <f t="shared" si="19"/>
        <v>VG</v>
      </c>
    </row>
    <row r="593" spans="1:9" x14ac:dyDescent="0.15">
      <c r="A593" s="130">
        <v>591</v>
      </c>
      <c r="B593" s="130" t="s">
        <v>23596</v>
      </c>
      <c r="C593" s="130" t="s">
        <v>1646</v>
      </c>
      <c r="D593" s="130">
        <v>100</v>
      </c>
      <c r="E593" s="130" t="s">
        <v>12355</v>
      </c>
      <c r="F593" s="130">
        <v>627918.27</v>
      </c>
      <c r="G593" s="130">
        <v>410295</v>
      </c>
      <c r="H593" s="130" t="str">
        <f t="shared" si="18"/>
        <v>CB-100015</v>
      </c>
      <c r="I593" s="130" t="str">
        <f t="shared" si="19"/>
        <v>VG</v>
      </c>
    </row>
    <row r="594" spans="1:9" x14ac:dyDescent="0.15">
      <c r="A594" s="130">
        <v>592</v>
      </c>
      <c r="B594" s="130" t="s">
        <v>3904</v>
      </c>
      <c r="C594" s="130" t="s">
        <v>12898</v>
      </c>
      <c r="D594" s="130">
        <v>100</v>
      </c>
      <c r="E594" s="130" t="s">
        <v>12372</v>
      </c>
      <c r="F594" s="130">
        <v>1577400</v>
      </c>
      <c r="G594" s="130">
        <v>1420440</v>
      </c>
      <c r="H594" s="130" t="str">
        <f t="shared" si="18"/>
        <v>CB-100016</v>
      </c>
      <c r="I594" s="130" t="str">
        <f t="shared" si="19"/>
        <v>AG</v>
      </c>
    </row>
    <row r="595" spans="1:9" x14ac:dyDescent="0.15">
      <c r="A595" s="130">
        <v>593</v>
      </c>
      <c r="B595" s="130" t="s">
        <v>23597</v>
      </c>
      <c r="C595" s="130" t="s">
        <v>1677</v>
      </c>
      <c r="D595" s="130">
        <v>50</v>
      </c>
      <c r="E595" s="130" t="s">
        <v>12355</v>
      </c>
      <c r="F595" s="130">
        <v>417336</v>
      </c>
      <c r="G595" s="130">
        <v>185327.3</v>
      </c>
      <c r="H595" s="130" t="str">
        <f t="shared" si="18"/>
        <v>CB-100017</v>
      </c>
      <c r="I595" s="130" t="str">
        <f t="shared" si="19"/>
        <v>VG</v>
      </c>
    </row>
    <row r="596" spans="1:9" x14ac:dyDescent="0.15">
      <c r="A596" s="130">
        <v>594</v>
      </c>
      <c r="B596" s="130" t="s">
        <v>3905</v>
      </c>
      <c r="C596" s="130" t="s">
        <v>12899</v>
      </c>
      <c r="D596" s="130">
        <v>1</v>
      </c>
      <c r="E596" s="130" t="s">
        <v>12391</v>
      </c>
      <c r="F596" s="130">
        <v>23170574</v>
      </c>
      <c r="G596" s="130">
        <v>28410894</v>
      </c>
      <c r="H596" s="130" t="str">
        <f t="shared" si="18"/>
        <v>CB-100018</v>
      </c>
      <c r="I596" s="130" t="str">
        <f t="shared" si="19"/>
        <v>AG</v>
      </c>
    </row>
    <row r="597" spans="1:9" x14ac:dyDescent="0.15">
      <c r="A597" s="130">
        <v>595</v>
      </c>
      <c r="B597" s="130" t="s">
        <v>23598</v>
      </c>
      <c r="C597" s="130" t="s">
        <v>1678</v>
      </c>
      <c r="D597" s="130">
        <v>1</v>
      </c>
      <c r="E597" s="130" t="s">
        <v>12403</v>
      </c>
      <c r="F597" s="130">
        <v>1900</v>
      </c>
      <c r="G597" s="130">
        <v>700</v>
      </c>
      <c r="H597" s="130" t="str">
        <f t="shared" si="18"/>
        <v>CB-100019</v>
      </c>
      <c r="I597" s="130" t="str">
        <f t="shared" si="19"/>
        <v>VG</v>
      </c>
    </row>
    <row r="598" spans="1:9" x14ac:dyDescent="0.15">
      <c r="A598" s="130">
        <v>596</v>
      </c>
      <c r="B598" s="130" t="s">
        <v>23599</v>
      </c>
      <c r="C598" s="130" t="s">
        <v>1679</v>
      </c>
      <c r="D598" s="130">
        <v>1</v>
      </c>
      <c r="E598" s="130" t="s">
        <v>12676</v>
      </c>
      <c r="F598" s="130">
        <v>807</v>
      </c>
      <c r="G598" s="130">
        <v>718</v>
      </c>
      <c r="H598" s="130" t="str">
        <f t="shared" si="18"/>
        <v>CB-100020</v>
      </c>
      <c r="I598" s="130" t="str">
        <f t="shared" si="19"/>
        <v>VG</v>
      </c>
    </row>
    <row r="599" spans="1:9" x14ac:dyDescent="0.15">
      <c r="A599" s="130">
        <v>597</v>
      </c>
      <c r="B599" s="130" t="s">
        <v>23600</v>
      </c>
      <c r="C599" s="130" t="s">
        <v>1680</v>
      </c>
      <c r="D599" s="130">
        <v>100</v>
      </c>
      <c r="E599" s="130" t="s">
        <v>12372</v>
      </c>
      <c r="F599" s="130">
        <v>436863.95</v>
      </c>
      <c r="G599" s="130">
        <v>400000</v>
      </c>
      <c r="H599" s="130" t="str">
        <f t="shared" si="18"/>
        <v>CB-100021</v>
      </c>
      <c r="I599" s="130" t="str">
        <f t="shared" si="19"/>
        <v>VG</v>
      </c>
    </row>
    <row r="600" spans="1:9" x14ac:dyDescent="0.15">
      <c r="A600" s="130">
        <v>598</v>
      </c>
      <c r="B600" s="130" t="s">
        <v>23601</v>
      </c>
      <c r="C600" s="130" t="s">
        <v>1681</v>
      </c>
      <c r="D600" s="130">
        <v>100</v>
      </c>
      <c r="E600" s="130" t="s">
        <v>12370</v>
      </c>
      <c r="F600" s="130">
        <v>212337</v>
      </c>
      <c r="G600" s="130">
        <v>220511</v>
      </c>
      <c r="H600" s="130" t="str">
        <f t="shared" si="18"/>
        <v>CB-100022</v>
      </c>
      <c r="I600" s="130" t="str">
        <f t="shared" si="19"/>
        <v>VG</v>
      </c>
    </row>
    <row r="601" spans="1:9" x14ac:dyDescent="0.15">
      <c r="A601" s="130">
        <v>599</v>
      </c>
      <c r="B601" s="130" t="s">
        <v>3906</v>
      </c>
      <c r="C601" s="130" t="s">
        <v>12900</v>
      </c>
      <c r="D601" s="130">
        <v>1000</v>
      </c>
      <c r="E601" s="130" t="s">
        <v>12368</v>
      </c>
      <c r="F601" s="130">
        <v>4247350</v>
      </c>
      <c r="G601" s="130">
        <v>4091290</v>
      </c>
      <c r="H601" s="130" t="str">
        <f t="shared" si="18"/>
        <v>CB-100023</v>
      </c>
      <c r="I601" s="130" t="str">
        <f t="shared" si="19"/>
        <v>AG</v>
      </c>
    </row>
    <row r="602" spans="1:9" x14ac:dyDescent="0.15">
      <c r="A602" s="130">
        <v>600</v>
      </c>
      <c r="B602" s="130" t="s">
        <v>23602</v>
      </c>
      <c r="C602" s="130" t="s">
        <v>1682</v>
      </c>
      <c r="D602" s="130">
        <v>100</v>
      </c>
      <c r="E602" s="130" t="s">
        <v>12901</v>
      </c>
      <c r="F602" s="130">
        <v>26448.400000000001</v>
      </c>
      <c r="G602" s="130">
        <v>35467.4</v>
      </c>
      <c r="H602" s="130" t="str">
        <f t="shared" si="18"/>
        <v>CB-100024</v>
      </c>
      <c r="I602" s="130" t="str">
        <f t="shared" si="19"/>
        <v>VG</v>
      </c>
    </row>
    <row r="603" spans="1:9" x14ac:dyDescent="0.15">
      <c r="A603" s="130">
        <v>601</v>
      </c>
      <c r="B603" s="130" t="s">
        <v>3907</v>
      </c>
      <c r="C603" s="130" t="s">
        <v>12902</v>
      </c>
      <c r="D603" s="130">
        <v>100</v>
      </c>
      <c r="E603" s="130" t="s">
        <v>12372</v>
      </c>
      <c r="F603" s="130">
        <v>673200</v>
      </c>
      <c r="G603" s="130">
        <v>559300</v>
      </c>
      <c r="H603" s="130" t="str">
        <f t="shared" si="18"/>
        <v>CB-100025</v>
      </c>
      <c r="I603" s="130" t="str">
        <f t="shared" si="19"/>
        <v>AG</v>
      </c>
    </row>
    <row r="604" spans="1:9" x14ac:dyDescent="0.15">
      <c r="A604" s="130">
        <v>602</v>
      </c>
      <c r="B604" s="130" t="s">
        <v>23603</v>
      </c>
      <c r="C604" s="130" t="s">
        <v>1683</v>
      </c>
      <c r="D604" s="130">
        <v>100</v>
      </c>
      <c r="E604" s="130" t="s">
        <v>12355</v>
      </c>
      <c r="F604" s="130">
        <v>2547204</v>
      </c>
      <c r="G604" s="130">
        <v>2728833</v>
      </c>
      <c r="H604" s="130" t="str">
        <f t="shared" si="18"/>
        <v>CB-100026</v>
      </c>
      <c r="I604" s="130" t="str">
        <f t="shared" si="19"/>
        <v>VG</v>
      </c>
    </row>
    <row r="605" spans="1:9" x14ac:dyDescent="0.15">
      <c r="A605" s="130">
        <v>603</v>
      </c>
      <c r="B605" s="130" t="s">
        <v>3908</v>
      </c>
      <c r="C605" s="130" t="s">
        <v>12903</v>
      </c>
      <c r="D605" s="130">
        <v>20</v>
      </c>
      <c r="E605" s="130" t="s">
        <v>12355</v>
      </c>
      <c r="F605" s="130">
        <v>1390440</v>
      </c>
      <c r="G605" s="130">
        <v>1248314</v>
      </c>
      <c r="H605" s="130" t="str">
        <f t="shared" si="18"/>
        <v>CB-100027</v>
      </c>
      <c r="I605" s="130" t="str">
        <f t="shared" si="19"/>
        <v>AG</v>
      </c>
    </row>
    <row r="606" spans="1:9" x14ac:dyDescent="0.15">
      <c r="A606" s="130">
        <v>604</v>
      </c>
      <c r="B606" s="130" t="s">
        <v>23604</v>
      </c>
      <c r="C606" s="130" t="s">
        <v>1684</v>
      </c>
      <c r="D606" s="130">
        <v>700</v>
      </c>
      <c r="E606" s="130" t="s">
        <v>12737</v>
      </c>
      <c r="F606" s="130">
        <v>8532361.5600000005</v>
      </c>
      <c r="G606" s="130">
        <v>9634056.3000000007</v>
      </c>
      <c r="H606" s="130" t="str">
        <f t="shared" si="18"/>
        <v>CB-100028</v>
      </c>
      <c r="I606" s="130" t="str">
        <f t="shared" si="19"/>
        <v>VG</v>
      </c>
    </row>
    <row r="607" spans="1:9" x14ac:dyDescent="0.15">
      <c r="A607" s="130">
        <v>605</v>
      </c>
      <c r="B607" s="130" t="s">
        <v>3909</v>
      </c>
      <c r="C607" s="130" t="s">
        <v>12904</v>
      </c>
      <c r="D607" s="130">
        <v>1000</v>
      </c>
      <c r="E607" s="130" t="s">
        <v>12368</v>
      </c>
      <c r="F607" s="130">
        <v>5241090</v>
      </c>
      <c r="G607" s="130">
        <v>5800000</v>
      </c>
      <c r="H607" s="130" t="str">
        <f t="shared" si="18"/>
        <v>CB-100029</v>
      </c>
      <c r="I607" s="130" t="str">
        <f t="shared" si="19"/>
        <v>AG</v>
      </c>
    </row>
    <row r="608" spans="1:9" x14ac:dyDescent="0.15">
      <c r="A608" s="130">
        <v>606</v>
      </c>
      <c r="B608" s="130" t="s">
        <v>23605</v>
      </c>
      <c r="C608" s="130" t="s">
        <v>1685</v>
      </c>
      <c r="D608" s="130">
        <v>16</v>
      </c>
      <c r="E608" s="130" t="s">
        <v>12372</v>
      </c>
      <c r="F608" s="130">
        <v>147500</v>
      </c>
      <c r="G608" s="130">
        <v>168900</v>
      </c>
      <c r="H608" s="130" t="str">
        <f t="shared" si="18"/>
        <v>CB-100030</v>
      </c>
      <c r="I608" s="130" t="str">
        <f t="shared" si="19"/>
        <v>VG</v>
      </c>
    </row>
    <row r="609" spans="1:9" x14ac:dyDescent="0.15">
      <c r="A609" s="130">
        <v>607</v>
      </c>
      <c r="B609" s="130" t="s">
        <v>23606</v>
      </c>
      <c r="C609" s="130" t="s">
        <v>1686</v>
      </c>
      <c r="D609" s="130">
        <v>0.22</v>
      </c>
      <c r="E609" s="130" t="s">
        <v>12905</v>
      </c>
      <c r="F609" s="130">
        <v>1962999.06</v>
      </c>
      <c r="G609" s="130">
        <v>7330754.0800000001</v>
      </c>
      <c r="H609" s="130" t="str">
        <f t="shared" si="18"/>
        <v>CB-100031</v>
      </c>
      <c r="I609" s="130" t="str">
        <f t="shared" si="19"/>
        <v>VG</v>
      </c>
    </row>
    <row r="610" spans="1:9" x14ac:dyDescent="0.15">
      <c r="A610" s="130">
        <v>608</v>
      </c>
      <c r="B610" s="130" t="s">
        <v>23607</v>
      </c>
      <c r="C610" s="130" t="s">
        <v>1687</v>
      </c>
      <c r="D610" s="130">
        <v>1</v>
      </c>
      <c r="E610" s="130" t="s">
        <v>12402</v>
      </c>
      <c r="F610" s="130">
        <v>3900000</v>
      </c>
      <c r="G610" s="130">
        <v>4050000</v>
      </c>
      <c r="H610" s="130" t="str">
        <f t="shared" si="18"/>
        <v>CB-100032</v>
      </c>
      <c r="I610" s="130" t="str">
        <f t="shared" si="19"/>
        <v>VG</v>
      </c>
    </row>
    <row r="611" spans="1:9" x14ac:dyDescent="0.15">
      <c r="A611" s="130">
        <v>609</v>
      </c>
      <c r="B611" s="130" t="s">
        <v>23608</v>
      </c>
      <c r="C611" s="130" t="s">
        <v>1688</v>
      </c>
      <c r="D611" s="130">
        <v>300</v>
      </c>
      <c r="E611" s="130" t="s">
        <v>12372</v>
      </c>
      <c r="F611" s="130">
        <v>720000</v>
      </c>
      <c r="G611" s="130">
        <v>189000</v>
      </c>
      <c r="H611" s="130" t="str">
        <f t="shared" si="18"/>
        <v>CB-100033</v>
      </c>
      <c r="I611" s="130" t="str">
        <f t="shared" si="19"/>
        <v>VG</v>
      </c>
    </row>
    <row r="612" spans="1:9" x14ac:dyDescent="0.15">
      <c r="A612" s="130">
        <v>610</v>
      </c>
      <c r="B612" s="130" t="s">
        <v>3910</v>
      </c>
      <c r="C612" s="130" t="s">
        <v>12906</v>
      </c>
      <c r="D612" s="130">
        <v>100</v>
      </c>
      <c r="E612" s="130" t="s">
        <v>12368</v>
      </c>
      <c r="F612" s="130">
        <v>5310000</v>
      </c>
      <c r="G612" s="130">
        <v>5320000</v>
      </c>
      <c r="H612" s="130" t="str">
        <f t="shared" si="18"/>
        <v>CB-100034</v>
      </c>
      <c r="I612" s="130" t="str">
        <f t="shared" si="19"/>
        <v>AG</v>
      </c>
    </row>
    <row r="613" spans="1:9" x14ac:dyDescent="0.15">
      <c r="A613" s="130">
        <v>611</v>
      </c>
      <c r="B613" s="130" t="s">
        <v>3911</v>
      </c>
      <c r="C613" s="130" t="s">
        <v>12908</v>
      </c>
      <c r="D613" s="130">
        <v>100</v>
      </c>
      <c r="E613" s="130" t="s">
        <v>12372</v>
      </c>
      <c r="F613" s="130">
        <v>540372</v>
      </c>
      <c r="G613" s="130">
        <v>595172</v>
      </c>
      <c r="H613" s="130" t="str">
        <f t="shared" si="18"/>
        <v>CB-100035</v>
      </c>
      <c r="I613" s="130" t="str">
        <f t="shared" si="19"/>
        <v>AG</v>
      </c>
    </row>
    <row r="614" spans="1:9" x14ac:dyDescent="0.15">
      <c r="A614" s="130">
        <v>612</v>
      </c>
      <c r="B614" s="130" t="s">
        <v>3912</v>
      </c>
      <c r="C614" s="130" t="s">
        <v>12909</v>
      </c>
      <c r="D614" s="130">
        <v>16</v>
      </c>
      <c r="E614" s="130" t="s">
        <v>12370</v>
      </c>
      <c r="F614" s="130">
        <v>3316960</v>
      </c>
      <c r="G614" s="130">
        <v>4536626</v>
      </c>
      <c r="H614" s="130" t="str">
        <f t="shared" si="18"/>
        <v>CB-100036</v>
      </c>
      <c r="I614" s="130" t="str">
        <f t="shared" si="19"/>
        <v>AG</v>
      </c>
    </row>
    <row r="615" spans="1:9" x14ac:dyDescent="0.15">
      <c r="A615" s="130">
        <v>613</v>
      </c>
      <c r="B615" s="130" t="s">
        <v>23609</v>
      </c>
      <c r="C615" s="130" t="s">
        <v>1689</v>
      </c>
      <c r="D615" s="130">
        <v>1</v>
      </c>
      <c r="E615" s="130" t="s">
        <v>12910</v>
      </c>
      <c r="F615" s="130">
        <v>177000</v>
      </c>
      <c r="G615" s="130">
        <v>246500</v>
      </c>
      <c r="H615" s="130" t="str">
        <f t="shared" si="18"/>
        <v>CB-100037</v>
      </c>
      <c r="I615" s="130" t="str">
        <f t="shared" si="19"/>
        <v>VG</v>
      </c>
    </row>
    <row r="616" spans="1:9" x14ac:dyDescent="0.15">
      <c r="A616" s="130">
        <v>614</v>
      </c>
      <c r="B616" s="130" t="s">
        <v>23610</v>
      </c>
      <c r="C616" s="130" t="s">
        <v>1690</v>
      </c>
      <c r="D616" s="130">
        <v>12</v>
      </c>
      <c r="E616" s="130" t="s">
        <v>12446</v>
      </c>
      <c r="F616" s="130">
        <v>2252100</v>
      </c>
      <c r="G616" s="130">
        <v>3947200</v>
      </c>
      <c r="H616" s="130" t="str">
        <f t="shared" si="18"/>
        <v>CB-100038</v>
      </c>
      <c r="I616" s="130" t="str">
        <f t="shared" si="19"/>
        <v>VG</v>
      </c>
    </row>
    <row r="617" spans="1:9" x14ac:dyDescent="0.15">
      <c r="A617" s="130">
        <v>615</v>
      </c>
      <c r="B617" s="130" t="s">
        <v>3913</v>
      </c>
      <c r="C617" s="130" t="s">
        <v>12911</v>
      </c>
      <c r="D617" s="130">
        <v>1</v>
      </c>
      <c r="E617" s="130" t="s">
        <v>12610</v>
      </c>
      <c r="F617" s="130">
        <v>272000</v>
      </c>
      <c r="G617" s="130">
        <v>83000</v>
      </c>
      <c r="H617" s="130" t="str">
        <f t="shared" si="18"/>
        <v>CB-100039</v>
      </c>
      <c r="I617" s="130" t="str">
        <f t="shared" si="19"/>
        <v>AG</v>
      </c>
    </row>
    <row r="618" spans="1:9" x14ac:dyDescent="0.15">
      <c r="A618" s="130">
        <v>616</v>
      </c>
      <c r="B618" s="130" t="s">
        <v>3914</v>
      </c>
      <c r="C618" s="130" t="s">
        <v>12912</v>
      </c>
      <c r="D618" s="130">
        <v>10</v>
      </c>
      <c r="E618" s="130" t="s">
        <v>12355</v>
      </c>
      <c r="F618" s="130">
        <v>114497</v>
      </c>
      <c r="G618" s="130">
        <v>198497</v>
      </c>
      <c r="H618" s="130" t="str">
        <f t="shared" si="18"/>
        <v>CB-100040</v>
      </c>
      <c r="I618" s="130" t="str">
        <f t="shared" si="19"/>
        <v>AG</v>
      </c>
    </row>
    <row r="619" spans="1:9" x14ac:dyDescent="0.15">
      <c r="A619" s="130">
        <v>617</v>
      </c>
      <c r="B619" s="130" t="s">
        <v>23611</v>
      </c>
      <c r="C619" s="130" t="s">
        <v>1691</v>
      </c>
      <c r="D619" s="130">
        <v>10000</v>
      </c>
      <c r="E619" s="130" t="s">
        <v>12361</v>
      </c>
      <c r="F619" s="130">
        <v>1060000</v>
      </c>
      <c r="G619" s="130">
        <v>1148260</v>
      </c>
      <c r="H619" s="130" t="str">
        <f t="shared" si="18"/>
        <v>CB-100041</v>
      </c>
      <c r="I619" s="130" t="str">
        <f t="shared" si="19"/>
        <v>VG</v>
      </c>
    </row>
    <row r="620" spans="1:9" x14ac:dyDescent="0.15">
      <c r="A620" s="130">
        <v>618</v>
      </c>
      <c r="B620" s="130" t="s">
        <v>23612</v>
      </c>
      <c r="C620" s="130" t="s">
        <v>1692</v>
      </c>
      <c r="D620" s="130">
        <v>100</v>
      </c>
      <c r="E620" s="130" t="s">
        <v>12372</v>
      </c>
      <c r="F620" s="130">
        <v>263004</v>
      </c>
      <c r="G620" s="130">
        <v>381000</v>
      </c>
      <c r="H620" s="130" t="str">
        <f t="shared" si="18"/>
        <v>CB-100042</v>
      </c>
      <c r="I620" s="130" t="str">
        <f t="shared" si="19"/>
        <v>VG</v>
      </c>
    </row>
    <row r="621" spans="1:9" x14ac:dyDescent="0.15">
      <c r="A621" s="130">
        <v>619</v>
      </c>
      <c r="B621" s="130" t="s">
        <v>3915</v>
      </c>
      <c r="C621" s="130" t="s">
        <v>12913</v>
      </c>
      <c r="D621" s="130">
        <v>10</v>
      </c>
      <c r="E621" s="130" t="s">
        <v>12355</v>
      </c>
      <c r="F621" s="130">
        <v>2837959.45</v>
      </c>
      <c r="G621" s="130">
        <v>3956989.73</v>
      </c>
      <c r="H621" s="130" t="str">
        <f t="shared" si="18"/>
        <v>CB-100043</v>
      </c>
      <c r="I621" s="130" t="str">
        <f t="shared" si="19"/>
        <v>AG</v>
      </c>
    </row>
    <row r="622" spans="1:9" x14ac:dyDescent="0.15">
      <c r="A622" s="130">
        <v>620</v>
      </c>
      <c r="B622" s="130" t="s">
        <v>3916</v>
      </c>
      <c r="C622" s="130" t="s">
        <v>12914</v>
      </c>
      <c r="D622" s="130">
        <v>460</v>
      </c>
      <c r="E622" s="130" t="s">
        <v>12653</v>
      </c>
      <c r="F622" s="130">
        <v>1247900</v>
      </c>
      <c r="G622" s="130">
        <v>1437300</v>
      </c>
      <c r="H622" s="130" t="str">
        <f t="shared" si="18"/>
        <v>CB-100044</v>
      </c>
      <c r="I622" s="130" t="str">
        <f t="shared" si="19"/>
        <v>AG</v>
      </c>
    </row>
    <row r="623" spans="1:9" x14ac:dyDescent="0.15">
      <c r="A623" s="130">
        <v>621</v>
      </c>
      <c r="B623" s="130" t="s">
        <v>3917</v>
      </c>
      <c r="C623" s="130" t="s">
        <v>12915</v>
      </c>
      <c r="D623" s="130">
        <v>10</v>
      </c>
      <c r="E623" s="130" t="s">
        <v>12355</v>
      </c>
      <c r="F623" s="130">
        <v>500642</v>
      </c>
      <c r="G623" s="130">
        <v>705395</v>
      </c>
      <c r="H623" s="130" t="str">
        <f t="shared" si="18"/>
        <v>CB-100045</v>
      </c>
      <c r="I623" s="130" t="str">
        <f t="shared" si="19"/>
        <v>AG</v>
      </c>
    </row>
    <row r="624" spans="1:9" x14ac:dyDescent="0.15">
      <c r="A624" s="130">
        <v>622</v>
      </c>
      <c r="B624" s="130" t="s">
        <v>3918</v>
      </c>
      <c r="C624" s="130" t="s">
        <v>12916</v>
      </c>
      <c r="D624" s="130">
        <v>10</v>
      </c>
      <c r="E624" s="130" t="s">
        <v>12446</v>
      </c>
      <c r="F624" s="130">
        <v>332022.8</v>
      </c>
      <c r="G624" s="130">
        <v>346361.8</v>
      </c>
      <c r="H624" s="130" t="str">
        <f t="shared" si="18"/>
        <v>CB-100046</v>
      </c>
      <c r="I624" s="130" t="str">
        <f t="shared" si="19"/>
        <v>AG</v>
      </c>
    </row>
    <row r="625" spans="1:9" x14ac:dyDescent="0.15">
      <c r="A625" s="130">
        <v>623</v>
      </c>
      <c r="B625" s="130" t="s">
        <v>23613</v>
      </c>
      <c r="C625" s="130" t="s">
        <v>1693</v>
      </c>
      <c r="D625" s="130">
        <v>1000</v>
      </c>
      <c r="E625" s="130" t="s">
        <v>12372</v>
      </c>
      <c r="F625" s="130">
        <v>13362431</v>
      </c>
      <c r="G625" s="130">
        <v>22660000</v>
      </c>
      <c r="H625" s="130" t="str">
        <f t="shared" si="18"/>
        <v>CB-100047</v>
      </c>
      <c r="I625" s="130" t="str">
        <f t="shared" si="19"/>
        <v>VG</v>
      </c>
    </row>
    <row r="626" spans="1:9" x14ac:dyDescent="0.15">
      <c r="A626" s="130">
        <v>624</v>
      </c>
      <c r="B626" s="130" t="s">
        <v>23614</v>
      </c>
      <c r="C626" s="130" t="s">
        <v>1694</v>
      </c>
      <c r="D626" s="130">
        <v>20</v>
      </c>
      <c r="E626" s="130" t="s">
        <v>12497</v>
      </c>
      <c r="F626" s="130">
        <v>20104005</v>
      </c>
      <c r="G626" s="130">
        <v>16302279.84</v>
      </c>
      <c r="H626" s="130" t="str">
        <f t="shared" si="18"/>
        <v>CB-100048</v>
      </c>
      <c r="I626" s="130" t="str">
        <f t="shared" si="19"/>
        <v>VG</v>
      </c>
    </row>
    <row r="627" spans="1:9" x14ac:dyDescent="0.15">
      <c r="A627" s="130">
        <v>625</v>
      </c>
      <c r="B627" s="130" t="s">
        <v>3919</v>
      </c>
      <c r="C627" s="130" t="s">
        <v>427</v>
      </c>
      <c r="D627" s="130">
        <v>100</v>
      </c>
      <c r="E627" s="130" t="s">
        <v>12372</v>
      </c>
      <c r="F627" s="130">
        <v>2831022</v>
      </c>
      <c r="G627" s="130">
        <v>191966.24</v>
      </c>
      <c r="H627" s="130" t="str">
        <f t="shared" si="18"/>
        <v>CB-100049</v>
      </c>
      <c r="I627" s="130" t="str">
        <f t="shared" si="19"/>
        <v>AG</v>
      </c>
    </row>
    <row r="628" spans="1:9" x14ac:dyDescent="0.15">
      <c r="A628" s="130">
        <v>626</v>
      </c>
      <c r="B628" s="130" t="s">
        <v>3920</v>
      </c>
      <c r="C628" s="130" t="s">
        <v>12917</v>
      </c>
      <c r="D628" s="130">
        <v>30.5</v>
      </c>
      <c r="E628" s="130" t="s">
        <v>12355</v>
      </c>
      <c r="F628" s="130">
        <v>24040000</v>
      </c>
      <c r="G628" s="130">
        <v>27729300</v>
      </c>
      <c r="H628" s="130" t="str">
        <f t="shared" si="18"/>
        <v>CB-100050</v>
      </c>
      <c r="I628" s="130" t="str">
        <f t="shared" si="19"/>
        <v>AG</v>
      </c>
    </row>
    <row r="629" spans="1:9" x14ac:dyDescent="0.15">
      <c r="A629" s="130">
        <v>627</v>
      </c>
      <c r="B629" s="130" t="s">
        <v>3921</v>
      </c>
      <c r="C629" s="130" t="s">
        <v>12918</v>
      </c>
      <c r="D629" s="130">
        <v>10</v>
      </c>
      <c r="E629" s="130" t="s">
        <v>12446</v>
      </c>
      <c r="F629" s="130">
        <v>2832575.6</v>
      </c>
      <c r="G629" s="130">
        <v>3546751.64</v>
      </c>
      <c r="H629" s="130" t="str">
        <f t="shared" si="18"/>
        <v>CB-100051</v>
      </c>
      <c r="I629" s="130" t="str">
        <f t="shared" si="19"/>
        <v>AG</v>
      </c>
    </row>
    <row r="630" spans="1:9" x14ac:dyDescent="0.15">
      <c r="A630" s="130">
        <v>628</v>
      </c>
      <c r="B630" s="130" t="s">
        <v>23615</v>
      </c>
      <c r="C630" s="130" t="s">
        <v>1695</v>
      </c>
      <c r="D630" s="130">
        <v>770</v>
      </c>
      <c r="E630" s="130" t="s">
        <v>12355</v>
      </c>
      <c r="F630" s="130">
        <v>44400</v>
      </c>
      <c r="G630" s="130">
        <v>93350</v>
      </c>
      <c r="H630" s="130" t="str">
        <f t="shared" si="18"/>
        <v>CB-100052</v>
      </c>
      <c r="I630" s="130" t="str">
        <f t="shared" si="19"/>
        <v>VG</v>
      </c>
    </row>
    <row r="631" spans="1:9" x14ac:dyDescent="0.15">
      <c r="A631" s="130">
        <v>629</v>
      </c>
      <c r="B631" s="130" t="s">
        <v>3922</v>
      </c>
      <c r="C631" s="130" t="s">
        <v>12919</v>
      </c>
      <c r="D631" s="130">
        <v>1</v>
      </c>
      <c r="E631" s="130" t="s">
        <v>12402</v>
      </c>
      <c r="F631" s="130">
        <v>385000</v>
      </c>
      <c r="G631" s="130">
        <v>344000</v>
      </c>
      <c r="H631" s="130" t="str">
        <f t="shared" si="18"/>
        <v>CB-100053</v>
      </c>
      <c r="I631" s="130" t="str">
        <f t="shared" si="19"/>
        <v>AG</v>
      </c>
    </row>
    <row r="632" spans="1:9" x14ac:dyDescent="0.15">
      <c r="A632" s="130">
        <v>630</v>
      </c>
      <c r="B632" s="130" t="s">
        <v>3923</v>
      </c>
      <c r="C632" s="130" t="s">
        <v>12920</v>
      </c>
      <c r="D632" s="130">
        <v>10</v>
      </c>
      <c r="E632" s="130" t="s">
        <v>12355</v>
      </c>
      <c r="F632" s="130">
        <v>293702</v>
      </c>
      <c r="G632" s="130">
        <v>337569</v>
      </c>
      <c r="H632" s="130" t="str">
        <f t="shared" si="18"/>
        <v>CB-100054</v>
      </c>
      <c r="I632" s="130" t="str">
        <f t="shared" si="19"/>
        <v>AG</v>
      </c>
    </row>
    <row r="633" spans="1:9" x14ac:dyDescent="0.15">
      <c r="A633" s="130">
        <v>631</v>
      </c>
      <c r="B633" s="130" t="s">
        <v>3924</v>
      </c>
      <c r="C633" s="130" t="s">
        <v>12921</v>
      </c>
      <c r="D633" s="130">
        <v>1</v>
      </c>
      <c r="E633" s="130" t="s">
        <v>12355</v>
      </c>
      <c r="F633" s="130">
        <v>27200</v>
      </c>
      <c r="G633" s="130">
        <v>22400</v>
      </c>
      <c r="H633" s="130" t="str">
        <f t="shared" si="18"/>
        <v>CB-100055</v>
      </c>
      <c r="I633" s="130" t="str">
        <f t="shared" si="19"/>
        <v>AG</v>
      </c>
    </row>
    <row r="634" spans="1:9" x14ac:dyDescent="0.15">
      <c r="A634" s="130">
        <v>632</v>
      </c>
      <c r="B634" s="130" t="s">
        <v>23616</v>
      </c>
      <c r="C634" s="130" t="s">
        <v>1696</v>
      </c>
      <c r="D634" s="130">
        <v>30</v>
      </c>
      <c r="E634" s="130" t="s">
        <v>12676</v>
      </c>
      <c r="F634" s="130">
        <v>577495</v>
      </c>
      <c r="G634" s="130">
        <v>539008</v>
      </c>
      <c r="H634" s="130" t="str">
        <f t="shared" si="18"/>
        <v>CB-100056</v>
      </c>
      <c r="I634" s="130" t="str">
        <f t="shared" si="19"/>
        <v>VG</v>
      </c>
    </row>
    <row r="635" spans="1:9" x14ac:dyDescent="0.15">
      <c r="A635" s="130">
        <v>633</v>
      </c>
      <c r="B635" s="130" t="s">
        <v>23617</v>
      </c>
      <c r="C635" s="130" t="s">
        <v>1697</v>
      </c>
      <c r="D635" s="130">
        <v>100</v>
      </c>
      <c r="E635" s="130" t="s">
        <v>12368</v>
      </c>
      <c r="F635" s="130">
        <v>412400</v>
      </c>
      <c r="G635" s="130">
        <v>461300</v>
      </c>
      <c r="H635" s="130" t="str">
        <f t="shared" si="18"/>
        <v>CB-100057</v>
      </c>
      <c r="I635" s="130" t="str">
        <f t="shared" si="19"/>
        <v>VG</v>
      </c>
    </row>
    <row r="636" spans="1:9" x14ac:dyDescent="0.15">
      <c r="A636" s="130">
        <v>634</v>
      </c>
      <c r="B636" s="130" t="s">
        <v>3925</v>
      </c>
      <c r="C636" s="130" t="s">
        <v>12922</v>
      </c>
      <c r="D636" s="130">
        <v>155</v>
      </c>
      <c r="E636" s="130" t="s">
        <v>12361</v>
      </c>
      <c r="F636" s="130">
        <v>115854</v>
      </c>
      <c r="G636" s="130">
        <v>243922</v>
      </c>
      <c r="H636" s="130" t="str">
        <f t="shared" si="18"/>
        <v>CB-100058</v>
      </c>
      <c r="I636" s="130" t="str">
        <f t="shared" si="19"/>
        <v>AG</v>
      </c>
    </row>
    <row r="637" spans="1:9" x14ac:dyDescent="0.15">
      <c r="A637" s="130">
        <v>635</v>
      </c>
      <c r="B637" s="130" t="s">
        <v>3926</v>
      </c>
      <c r="C637" s="130" t="s">
        <v>12923</v>
      </c>
      <c r="D637" s="130">
        <v>100</v>
      </c>
      <c r="E637" s="130" t="s">
        <v>12368</v>
      </c>
      <c r="F637" s="130">
        <v>1423071</v>
      </c>
      <c r="G637" s="130">
        <v>1456933</v>
      </c>
      <c r="H637" s="130" t="str">
        <f t="shared" si="18"/>
        <v>CB-100059</v>
      </c>
      <c r="I637" s="130" t="str">
        <f t="shared" si="19"/>
        <v>AG</v>
      </c>
    </row>
    <row r="638" spans="1:9" x14ac:dyDescent="0.15">
      <c r="A638" s="130">
        <v>636</v>
      </c>
      <c r="B638" s="130" t="s">
        <v>3927</v>
      </c>
      <c r="C638" s="130" t="s">
        <v>12039</v>
      </c>
      <c r="D638" s="130">
        <v>50</v>
      </c>
      <c r="E638" s="130" t="s">
        <v>12355</v>
      </c>
      <c r="F638" s="130">
        <v>572040</v>
      </c>
      <c r="G638" s="130">
        <v>572040</v>
      </c>
      <c r="H638" s="130" t="str">
        <f t="shared" si="18"/>
        <v>CB-100060</v>
      </c>
      <c r="I638" s="130" t="str">
        <f t="shared" si="19"/>
        <v>AG</v>
      </c>
    </row>
    <row r="639" spans="1:9" x14ac:dyDescent="0.15">
      <c r="A639" s="130">
        <v>637</v>
      </c>
      <c r="B639" s="130" t="s">
        <v>3928</v>
      </c>
      <c r="C639" s="130" t="s">
        <v>12924</v>
      </c>
      <c r="D639" s="130">
        <v>100</v>
      </c>
      <c r="E639" s="130" t="s">
        <v>12925</v>
      </c>
      <c r="F639" s="130">
        <v>1600000</v>
      </c>
      <c r="G639" s="130">
        <v>1170000</v>
      </c>
      <c r="H639" s="130" t="str">
        <f t="shared" si="18"/>
        <v>CB-100061</v>
      </c>
      <c r="I639" s="130" t="str">
        <f t="shared" si="19"/>
        <v>AG</v>
      </c>
    </row>
    <row r="640" spans="1:9" x14ac:dyDescent="0.15">
      <c r="A640" s="130">
        <v>638</v>
      </c>
      <c r="B640" s="130" t="s">
        <v>3929</v>
      </c>
      <c r="C640" s="130" t="s">
        <v>1723</v>
      </c>
      <c r="D640" s="130">
        <v>100</v>
      </c>
      <c r="E640" s="130" t="s">
        <v>12355</v>
      </c>
      <c r="F640" s="130">
        <v>216244.61</v>
      </c>
      <c r="G640" s="130">
        <v>231273.84</v>
      </c>
      <c r="H640" s="130" t="str">
        <f t="shared" si="18"/>
        <v>CB-100062</v>
      </c>
      <c r="I640" s="130" t="str">
        <f t="shared" si="19"/>
        <v>AG</v>
      </c>
    </row>
    <row r="641" spans="1:9" x14ac:dyDescent="0.15">
      <c r="A641" s="130">
        <v>639</v>
      </c>
      <c r="B641" s="130" t="s">
        <v>23618</v>
      </c>
      <c r="C641" s="130" t="s">
        <v>1698</v>
      </c>
      <c r="D641" s="130">
        <v>500</v>
      </c>
      <c r="E641" s="130" t="s">
        <v>12368</v>
      </c>
      <c r="F641" s="130">
        <v>2321000</v>
      </c>
      <c r="G641" s="130">
        <v>915500</v>
      </c>
      <c r="H641" s="130" t="str">
        <f t="shared" si="18"/>
        <v>CB-100063</v>
      </c>
      <c r="I641" s="130" t="str">
        <f t="shared" si="19"/>
        <v>VG</v>
      </c>
    </row>
    <row r="642" spans="1:9" x14ac:dyDescent="0.15">
      <c r="A642" s="130">
        <v>640</v>
      </c>
      <c r="B642" s="130" t="s">
        <v>23619</v>
      </c>
      <c r="C642" s="130" t="s">
        <v>1699</v>
      </c>
      <c r="D642" s="130">
        <v>10</v>
      </c>
      <c r="E642" s="130" t="s">
        <v>12402</v>
      </c>
      <c r="F642" s="130">
        <v>1300000</v>
      </c>
      <c r="G642" s="130">
        <v>1340000</v>
      </c>
      <c r="H642" s="130" t="str">
        <f t="shared" si="18"/>
        <v>CB-100064</v>
      </c>
      <c r="I642" s="130" t="str">
        <f t="shared" si="19"/>
        <v>VG</v>
      </c>
    </row>
    <row r="643" spans="1:9" x14ac:dyDescent="0.15">
      <c r="A643" s="130">
        <v>641</v>
      </c>
      <c r="B643" s="130" t="s">
        <v>3930</v>
      </c>
      <c r="C643" s="130" t="s">
        <v>12926</v>
      </c>
      <c r="D643" s="130">
        <v>1</v>
      </c>
      <c r="E643" s="130" t="s">
        <v>12531</v>
      </c>
      <c r="F643" s="130">
        <v>16801539</v>
      </c>
      <c r="G643" s="130">
        <v>7182639.7999999998</v>
      </c>
      <c r="H643" s="130" t="str">
        <f t="shared" si="18"/>
        <v>CB-100065</v>
      </c>
      <c r="I643" s="130" t="str">
        <f t="shared" si="19"/>
        <v>AG</v>
      </c>
    </row>
    <row r="644" spans="1:9" x14ac:dyDescent="0.15">
      <c r="A644" s="130">
        <v>642</v>
      </c>
      <c r="B644" s="130" t="s">
        <v>3931</v>
      </c>
      <c r="C644" s="130" t="s">
        <v>12927</v>
      </c>
      <c r="D644" s="130">
        <v>1</v>
      </c>
      <c r="E644" s="130" t="s">
        <v>12403</v>
      </c>
      <c r="F644" s="130">
        <v>929968970</v>
      </c>
      <c r="G644" s="130">
        <v>1043801000</v>
      </c>
      <c r="H644" s="130" t="str">
        <f t="shared" ref="H644:H707" si="20">LEFT(B644,FIND("-",B644)+6)</f>
        <v>CB-100066</v>
      </c>
      <c r="I644" s="130" t="str">
        <f t="shared" ref="I644:I707" si="21">RIGHT(B644,LEN(B644)-FIND("-",B644)-7)</f>
        <v>AG</v>
      </c>
    </row>
    <row r="645" spans="1:9" x14ac:dyDescent="0.15">
      <c r="A645" s="130">
        <v>643</v>
      </c>
      <c r="B645" s="130" t="s">
        <v>3932</v>
      </c>
      <c r="C645" s="130" t="s">
        <v>12928</v>
      </c>
      <c r="D645" s="130">
        <v>10</v>
      </c>
      <c r="E645" s="130" t="s">
        <v>12368</v>
      </c>
      <c r="F645" s="130">
        <v>473076.17</v>
      </c>
      <c r="G645" s="130">
        <v>1771855</v>
      </c>
      <c r="H645" s="130" t="str">
        <f t="shared" si="20"/>
        <v>CB-110001</v>
      </c>
      <c r="I645" s="130" t="str">
        <f t="shared" si="21"/>
        <v>AG</v>
      </c>
    </row>
    <row r="646" spans="1:9" x14ac:dyDescent="0.15">
      <c r="A646" s="130">
        <v>644</v>
      </c>
      <c r="B646" s="130" t="s">
        <v>3933</v>
      </c>
      <c r="C646" s="130" t="s">
        <v>12929</v>
      </c>
      <c r="D646" s="130">
        <v>10000</v>
      </c>
      <c r="E646" s="130" t="s">
        <v>12361</v>
      </c>
      <c r="F646" s="130">
        <v>44398400</v>
      </c>
      <c r="G646" s="130">
        <v>47328400</v>
      </c>
      <c r="H646" s="130" t="str">
        <f t="shared" si="20"/>
        <v>CB-110002</v>
      </c>
      <c r="I646" s="130" t="str">
        <f t="shared" si="21"/>
        <v/>
      </c>
    </row>
    <row r="647" spans="1:9" x14ac:dyDescent="0.15">
      <c r="A647" s="130">
        <v>645</v>
      </c>
      <c r="B647" s="130" t="s">
        <v>3934</v>
      </c>
      <c r="C647" s="130" t="s">
        <v>12930</v>
      </c>
      <c r="D647" s="130">
        <v>100</v>
      </c>
      <c r="E647" s="130" t="s">
        <v>12368</v>
      </c>
      <c r="F647" s="130">
        <v>231200</v>
      </c>
      <c r="G647" s="130">
        <v>336000</v>
      </c>
      <c r="H647" s="130" t="str">
        <f t="shared" si="20"/>
        <v>CB-110003</v>
      </c>
      <c r="I647" s="130" t="str">
        <f t="shared" si="21"/>
        <v>AG</v>
      </c>
    </row>
    <row r="648" spans="1:9" x14ac:dyDescent="0.15">
      <c r="A648" s="130">
        <v>646</v>
      </c>
      <c r="B648" s="130" t="s">
        <v>1097</v>
      </c>
      <c r="C648" s="130" t="s">
        <v>1700</v>
      </c>
      <c r="D648" s="130">
        <v>500</v>
      </c>
      <c r="E648" s="130" t="s">
        <v>12372</v>
      </c>
      <c r="F648" s="130">
        <v>4918297.95</v>
      </c>
      <c r="G648" s="130">
        <v>5290720</v>
      </c>
      <c r="H648" s="130" t="str">
        <f t="shared" si="20"/>
        <v>CB-110004</v>
      </c>
      <c r="I648" s="130" t="str">
        <f t="shared" si="21"/>
        <v>VR</v>
      </c>
    </row>
    <row r="649" spans="1:9" x14ac:dyDescent="0.15">
      <c r="A649" s="130">
        <v>647</v>
      </c>
      <c r="B649" s="130" t="s">
        <v>3935</v>
      </c>
      <c r="C649" s="130" t="s">
        <v>12931</v>
      </c>
      <c r="D649" s="130">
        <v>1000</v>
      </c>
      <c r="E649" s="130" t="s">
        <v>12361</v>
      </c>
      <c r="F649" s="130">
        <v>6155000</v>
      </c>
      <c r="G649" s="130">
        <v>7205000</v>
      </c>
      <c r="H649" s="130" t="str">
        <f t="shared" si="20"/>
        <v>CB-110005</v>
      </c>
      <c r="I649" s="130" t="str">
        <f t="shared" si="21"/>
        <v>AG</v>
      </c>
    </row>
    <row r="650" spans="1:9" x14ac:dyDescent="0.15">
      <c r="A650" s="130">
        <v>648</v>
      </c>
      <c r="B650" s="130" t="s">
        <v>1098</v>
      </c>
      <c r="C650" s="130" t="s">
        <v>1701</v>
      </c>
      <c r="D650" s="130">
        <v>1</v>
      </c>
      <c r="E650" s="130" t="s">
        <v>12402</v>
      </c>
      <c r="F650" s="130">
        <v>1190000</v>
      </c>
      <c r="G650" s="130">
        <v>1300000</v>
      </c>
      <c r="H650" s="130" t="str">
        <f t="shared" si="20"/>
        <v>CB-110006</v>
      </c>
      <c r="I650" s="130" t="str">
        <f t="shared" si="21"/>
        <v>VE</v>
      </c>
    </row>
    <row r="651" spans="1:9" x14ac:dyDescent="0.15">
      <c r="A651" s="130">
        <v>649</v>
      </c>
      <c r="B651" s="130" t="s">
        <v>3936</v>
      </c>
      <c r="C651" s="130" t="s">
        <v>12932</v>
      </c>
      <c r="D651" s="130">
        <v>500</v>
      </c>
      <c r="E651" s="130" t="s">
        <v>12610</v>
      </c>
      <c r="F651" s="130">
        <v>25000</v>
      </c>
      <c r="G651" s="130">
        <v>9600</v>
      </c>
      <c r="H651" s="130" t="str">
        <f t="shared" si="20"/>
        <v>CB-110007</v>
      </c>
      <c r="I651" s="130" t="str">
        <f t="shared" si="21"/>
        <v>AG</v>
      </c>
    </row>
    <row r="652" spans="1:9" x14ac:dyDescent="0.15">
      <c r="A652" s="130">
        <v>650</v>
      </c>
      <c r="B652" s="130" t="s">
        <v>3937</v>
      </c>
      <c r="C652" s="130" t="s">
        <v>12933</v>
      </c>
      <c r="D652" s="130">
        <v>20</v>
      </c>
      <c r="E652" s="130" t="s">
        <v>12355</v>
      </c>
      <c r="F652" s="130">
        <v>2712437</v>
      </c>
      <c r="G652" s="130">
        <v>2713161</v>
      </c>
      <c r="H652" s="130" t="str">
        <f t="shared" si="20"/>
        <v>CB-110008</v>
      </c>
      <c r="I652" s="130" t="str">
        <f t="shared" si="21"/>
        <v>AG</v>
      </c>
    </row>
    <row r="653" spans="1:9" x14ac:dyDescent="0.15">
      <c r="A653" s="130">
        <v>651</v>
      </c>
      <c r="B653" s="130" t="s">
        <v>1099</v>
      </c>
      <c r="C653" s="130" t="s">
        <v>1702</v>
      </c>
      <c r="D653" s="130">
        <v>20</v>
      </c>
      <c r="E653" s="130" t="s">
        <v>12355</v>
      </c>
      <c r="F653" s="130">
        <v>4703811.96</v>
      </c>
      <c r="G653" s="130">
        <v>3403820</v>
      </c>
      <c r="H653" s="130" t="str">
        <f t="shared" si="20"/>
        <v>CB-110009</v>
      </c>
      <c r="I653" s="130" t="str">
        <f t="shared" si="21"/>
        <v>VR</v>
      </c>
    </row>
    <row r="654" spans="1:9" x14ac:dyDescent="0.15">
      <c r="A654" s="130">
        <v>652</v>
      </c>
      <c r="B654" s="130" t="s">
        <v>1100</v>
      </c>
      <c r="C654" s="130" t="s">
        <v>1703</v>
      </c>
      <c r="D654" s="130">
        <v>1</v>
      </c>
      <c r="E654" s="130" t="s">
        <v>12784</v>
      </c>
      <c r="F654" s="130">
        <v>23229686.5</v>
      </c>
      <c r="G654" s="130">
        <v>28964442.300000001</v>
      </c>
      <c r="H654" s="130" t="str">
        <f t="shared" si="20"/>
        <v>CB-110010</v>
      </c>
      <c r="I654" s="130" t="str">
        <f t="shared" si="21"/>
        <v>VE</v>
      </c>
    </row>
    <row r="655" spans="1:9" x14ac:dyDescent="0.15">
      <c r="A655" s="130">
        <v>653</v>
      </c>
      <c r="B655" s="130" t="s">
        <v>3938</v>
      </c>
      <c r="C655" s="130" t="s">
        <v>12936</v>
      </c>
      <c r="D655" s="130">
        <v>1</v>
      </c>
      <c r="E655" s="130" t="s">
        <v>12361</v>
      </c>
      <c r="F655" s="130">
        <v>947679.5</v>
      </c>
      <c r="G655" s="130">
        <v>1005275</v>
      </c>
      <c r="H655" s="130" t="str">
        <f t="shared" si="20"/>
        <v>CB-110011</v>
      </c>
      <c r="I655" s="130" t="str">
        <f t="shared" si="21"/>
        <v>AG</v>
      </c>
    </row>
    <row r="656" spans="1:9" x14ac:dyDescent="0.15">
      <c r="A656" s="130">
        <v>654</v>
      </c>
      <c r="B656" s="130" t="s">
        <v>3939</v>
      </c>
      <c r="C656" s="130" t="s">
        <v>12937</v>
      </c>
      <c r="D656" s="130">
        <v>10</v>
      </c>
      <c r="E656" s="130" t="s">
        <v>12372</v>
      </c>
      <c r="F656" s="130">
        <v>340488</v>
      </c>
      <c r="G656" s="130">
        <v>203381</v>
      </c>
      <c r="H656" s="130" t="str">
        <f t="shared" si="20"/>
        <v>CB-110012</v>
      </c>
      <c r="I656" s="130" t="str">
        <f t="shared" si="21"/>
        <v>AG</v>
      </c>
    </row>
    <row r="657" spans="1:9" x14ac:dyDescent="0.15">
      <c r="A657" s="130">
        <v>655</v>
      </c>
      <c r="B657" s="130" t="s">
        <v>3940</v>
      </c>
      <c r="C657" s="130" t="s">
        <v>12938</v>
      </c>
      <c r="D657" s="130">
        <v>500</v>
      </c>
      <c r="E657" s="130" t="s">
        <v>12361</v>
      </c>
      <c r="F657" s="130">
        <v>1834560</v>
      </c>
      <c r="G657" s="130">
        <v>2618600</v>
      </c>
      <c r="H657" s="130" t="str">
        <f t="shared" si="20"/>
        <v>CB-110013</v>
      </c>
      <c r="I657" s="130" t="str">
        <f t="shared" si="21"/>
        <v>AG</v>
      </c>
    </row>
    <row r="658" spans="1:9" x14ac:dyDescent="0.15">
      <c r="A658" s="130">
        <v>656</v>
      </c>
      <c r="B658" s="130" t="s">
        <v>1101</v>
      </c>
      <c r="C658" s="130" t="s">
        <v>1704</v>
      </c>
      <c r="D658" s="130">
        <v>40</v>
      </c>
      <c r="E658" s="130" t="s">
        <v>12355</v>
      </c>
      <c r="F658" s="130">
        <v>135735.84</v>
      </c>
      <c r="G658" s="130">
        <v>170985.36</v>
      </c>
      <c r="H658" s="130" t="str">
        <f t="shared" si="20"/>
        <v>CB-110014</v>
      </c>
      <c r="I658" s="130" t="str">
        <f t="shared" si="21"/>
        <v>VE</v>
      </c>
    </row>
    <row r="659" spans="1:9" x14ac:dyDescent="0.15">
      <c r="A659" s="130">
        <v>657</v>
      </c>
      <c r="B659" s="130" t="s">
        <v>1102</v>
      </c>
      <c r="C659" s="130" t="s">
        <v>1705</v>
      </c>
      <c r="D659" s="130">
        <v>100</v>
      </c>
      <c r="E659" s="130" t="s">
        <v>12370</v>
      </c>
      <c r="F659" s="130">
        <v>1215690</v>
      </c>
      <c r="G659" s="130">
        <v>1245739</v>
      </c>
      <c r="H659" s="130" t="str">
        <f t="shared" si="20"/>
        <v>CB-110015</v>
      </c>
      <c r="I659" s="130" t="str">
        <f t="shared" si="21"/>
        <v>VE</v>
      </c>
    </row>
    <row r="660" spans="1:9" x14ac:dyDescent="0.15">
      <c r="A660" s="130">
        <v>658</v>
      </c>
      <c r="B660" s="130" t="s">
        <v>3941</v>
      </c>
      <c r="C660" s="130" t="s">
        <v>12940</v>
      </c>
      <c r="D660" s="130">
        <v>1</v>
      </c>
      <c r="E660" s="130" t="s">
        <v>12403</v>
      </c>
      <c r="F660" s="130">
        <v>6000000</v>
      </c>
      <c r="G660" s="130">
        <v>8001000</v>
      </c>
      <c r="H660" s="130" t="str">
        <f t="shared" si="20"/>
        <v>CB-110016</v>
      </c>
      <c r="I660" s="130" t="str">
        <f t="shared" si="21"/>
        <v>AG</v>
      </c>
    </row>
    <row r="661" spans="1:9" x14ac:dyDescent="0.15">
      <c r="A661" s="130">
        <v>659</v>
      </c>
      <c r="B661" s="130" t="s">
        <v>1103</v>
      </c>
      <c r="C661" s="130" t="s">
        <v>1706</v>
      </c>
      <c r="D661" s="130">
        <v>10</v>
      </c>
      <c r="E661" s="130" t="s">
        <v>12372</v>
      </c>
      <c r="F661" s="130">
        <v>25254</v>
      </c>
      <c r="G661" s="130">
        <v>24954</v>
      </c>
      <c r="H661" s="130" t="str">
        <f t="shared" si="20"/>
        <v>CB-110017</v>
      </c>
      <c r="I661" s="130" t="str">
        <f t="shared" si="21"/>
        <v>VE</v>
      </c>
    </row>
    <row r="662" spans="1:9" x14ac:dyDescent="0.15">
      <c r="A662" s="130">
        <v>660</v>
      </c>
      <c r="B662" s="130" t="s">
        <v>3942</v>
      </c>
      <c r="C662" s="130" t="s">
        <v>12941</v>
      </c>
      <c r="D662" s="130">
        <v>100</v>
      </c>
      <c r="E662" s="130" t="s">
        <v>12368</v>
      </c>
      <c r="F662" s="130">
        <v>980072</v>
      </c>
      <c r="G662" s="130">
        <v>990233</v>
      </c>
      <c r="H662" s="130" t="str">
        <f t="shared" si="20"/>
        <v>CB-110018</v>
      </c>
      <c r="I662" s="130" t="str">
        <f t="shared" si="21"/>
        <v>AG</v>
      </c>
    </row>
    <row r="663" spans="1:9" x14ac:dyDescent="0.15">
      <c r="A663" s="130">
        <v>661</v>
      </c>
      <c r="B663" s="130" t="s">
        <v>3943</v>
      </c>
      <c r="C663" s="130" t="s">
        <v>12942</v>
      </c>
      <c r="D663" s="130">
        <v>125</v>
      </c>
      <c r="E663" s="130" t="s">
        <v>12372</v>
      </c>
      <c r="F663" s="130">
        <v>1030020</v>
      </c>
      <c r="G663" s="130">
        <v>378710.89</v>
      </c>
      <c r="H663" s="130" t="str">
        <f t="shared" si="20"/>
        <v>CB-110019</v>
      </c>
      <c r="I663" s="130" t="str">
        <f t="shared" si="21"/>
        <v>AG</v>
      </c>
    </row>
    <row r="664" spans="1:9" x14ac:dyDescent="0.15">
      <c r="A664" s="130">
        <v>662</v>
      </c>
      <c r="B664" s="130" t="s">
        <v>1104</v>
      </c>
      <c r="C664" s="130" t="s">
        <v>1707</v>
      </c>
      <c r="D664" s="130">
        <v>1</v>
      </c>
      <c r="E664" s="130" t="s">
        <v>12403</v>
      </c>
      <c r="F664" s="130">
        <v>10442600</v>
      </c>
      <c r="G664" s="130">
        <v>12482900</v>
      </c>
      <c r="H664" s="130" t="str">
        <f t="shared" si="20"/>
        <v>CB-110020</v>
      </c>
      <c r="I664" s="130" t="str">
        <f t="shared" si="21"/>
        <v>VE</v>
      </c>
    </row>
    <row r="665" spans="1:9" x14ac:dyDescent="0.15">
      <c r="A665" s="130">
        <v>663</v>
      </c>
      <c r="B665" s="130" t="s">
        <v>3944</v>
      </c>
      <c r="C665" s="130" t="s">
        <v>12944</v>
      </c>
      <c r="D665" s="130">
        <v>1</v>
      </c>
      <c r="E665" s="130" t="s">
        <v>12446</v>
      </c>
      <c r="F665" s="130">
        <v>72000</v>
      </c>
      <c r="G665" s="130">
        <v>160177</v>
      </c>
      <c r="H665" s="130" t="str">
        <f t="shared" si="20"/>
        <v>CB-110021</v>
      </c>
      <c r="I665" s="130" t="str">
        <f t="shared" si="21"/>
        <v>AG</v>
      </c>
    </row>
    <row r="666" spans="1:9" x14ac:dyDescent="0.15">
      <c r="A666" s="130">
        <v>664</v>
      </c>
      <c r="B666" s="130" t="s">
        <v>3284</v>
      </c>
      <c r="C666" s="130" t="s">
        <v>1708</v>
      </c>
      <c r="D666" s="130">
        <v>30</v>
      </c>
      <c r="E666" s="130" t="s">
        <v>12676</v>
      </c>
      <c r="F666" s="130">
        <v>590112</v>
      </c>
      <c r="G666" s="130">
        <v>541870</v>
      </c>
      <c r="H666" s="130" t="str">
        <f t="shared" si="20"/>
        <v>CB-110022</v>
      </c>
      <c r="I666" s="130" t="str">
        <f t="shared" si="21"/>
        <v>VE</v>
      </c>
    </row>
    <row r="667" spans="1:9" x14ac:dyDescent="0.15">
      <c r="A667" s="130">
        <v>665</v>
      </c>
      <c r="B667" s="130" t="s">
        <v>3945</v>
      </c>
      <c r="C667" s="130" t="s">
        <v>12946</v>
      </c>
      <c r="D667" s="130">
        <v>1000</v>
      </c>
      <c r="E667" s="130" t="s">
        <v>12368</v>
      </c>
      <c r="F667" s="130">
        <v>2143650</v>
      </c>
      <c r="G667" s="130">
        <v>3293000</v>
      </c>
      <c r="H667" s="130" t="str">
        <f t="shared" si="20"/>
        <v>CB-110023</v>
      </c>
      <c r="I667" s="130" t="str">
        <f t="shared" si="21"/>
        <v>AG</v>
      </c>
    </row>
    <row r="668" spans="1:9" x14ac:dyDescent="0.15">
      <c r="A668" s="130">
        <v>666</v>
      </c>
      <c r="B668" s="130" t="s">
        <v>1105</v>
      </c>
      <c r="C668" s="130" t="s">
        <v>1709</v>
      </c>
      <c r="D668" s="130">
        <v>1</v>
      </c>
      <c r="E668" s="130" t="s">
        <v>12361</v>
      </c>
      <c r="F668" s="130">
        <v>11868</v>
      </c>
      <c r="G668" s="130">
        <v>10500</v>
      </c>
      <c r="H668" s="130" t="str">
        <f t="shared" si="20"/>
        <v>CB-110024</v>
      </c>
      <c r="I668" s="130" t="str">
        <f t="shared" si="21"/>
        <v>VE</v>
      </c>
    </row>
    <row r="669" spans="1:9" x14ac:dyDescent="0.15">
      <c r="A669" s="130">
        <v>667</v>
      </c>
      <c r="B669" s="130" t="s">
        <v>3946</v>
      </c>
      <c r="C669" s="130" t="s">
        <v>12947</v>
      </c>
      <c r="D669" s="130">
        <v>1</v>
      </c>
      <c r="E669" s="130" t="s">
        <v>12403</v>
      </c>
      <c r="F669" s="130">
        <v>1464500</v>
      </c>
      <c r="G669" s="130">
        <v>866660</v>
      </c>
      <c r="H669" s="130" t="str">
        <f t="shared" si="20"/>
        <v>CB-110025</v>
      </c>
      <c r="I669" s="130" t="str">
        <f t="shared" si="21"/>
        <v>AG</v>
      </c>
    </row>
    <row r="670" spans="1:9" x14ac:dyDescent="0.15">
      <c r="A670" s="130">
        <v>668</v>
      </c>
      <c r="B670" s="130" t="s">
        <v>3947</v>
      </c>
      <c r="C670" s="130" t="s">
        <v>12948</v>
      </c>
      <c r="D670" s="130">
        <v>100</v>
      </c>
      <c r="E670" s="130" t="s">
        <v>12368</v>
      </c>
      <c r="F670" s="130">
        <v>4266540</v>
      </c>
      <c r="G670" s="130">
        <v>5795390</v>
      </c>
      <c r="H670" s="130" t="str">
        <f t="shared" si="20"/>
        <v>CB-110026</v>
      </c>
      <c r="I670" s="130" t="str">
        <f t="shared" si="21"/>
        <v>AG</v>
      </c>
    </row>
    <row r="671" spans="1:9" x14ac:dyDescent="0.15">
      <c r="A671" s="130">
        <v>669</v>
      </c>
      <c r="B671" s="130" t="s">
        <v>1106</v>
      </c>
      <c r="C671" s="130" t="s">
        <v>1710</v>
      </c>
      <c r="D671" s="130">
        <v>100</v>
      </c>
      <c r="E671" s="130" t="s">
        <v>12372</v>
      </c>
      <c r="F671" s="130">
        <v>554600</v>
      </c>
      <c r="G671" s="130">
        <v>619600</v>
      </c>
      <c r="H671" s="130" t="str">
        <f t="shared" si="20"/>
        <v>CB-110027</v>
      </c>
      <c r="I671" s="130" t="str">
        <f t="shared" si="21"/>
        <v>VR</v>
      </c>
    </row>
    <row r="672" spans="1:9" x14ac:dyDescent="0.15">
      <c r="A672" s="130">
        <v>670</v>
      </c>
      <c r="B672" s="130" t="s">
        <v>1107</v>
      </c>
      <c r="C672" s="130" t="s">
        <v>1711</v>
      </c>
      <c r="D672" s="130">
        <v>25</v>
      </c>
      <c r="E672" s="130" t="s">
        <v>12434</v>
      </c>
      <c r="F672" s="130">
        <v>750000</v>
      </c>
      <c r="G672" s="130">
        <v>1250000</v>
      </c>
      <c r="H672" s="130" t="str">
        <f t="shared" si="20"/>
        <v>CB-110028</v>
      </c>
      <c r="I672" s="130" t="str">
        <f t="shared" si="21"/>
        <v>VR</v>
      </c>
    </row>
    <row r="673" spans="1:9" x14ac:dyDescent="0.15">
      <c r="A673" s="130">
        <v>671</v>
      </c>
      <c r="B673" s="130" t="s">
        <v>1108</v>
      </c>
      <c r="C673" s="130" t="s">
        <v>1712</v>
      </c>
      <c r="D673" s="130">
        <v>100</v>
      </c>
      <c r="E673" s="130" t="s">
        <v>12361</v>
      </c>
      <c r="F673" s="130">
        <v>1156920</v>
      </c>
      <c r="G673" s="130">
        <v>2045910</v>
      </c>
      <c r="H673" s="130" t="str">
        <f t="shared" si="20"/>
        <v>CB-110029</v>
      </c>
      <c r="I673" s="130" t="str">
        <f t="shared" si="21"/>
        <v>VR</v>
      </c>
    </row>
    <row r="674" spans="1:9" x14ac:dyDescent="0.15">
      <c r="A674" s="130">
        <v>672</v>
      </c>
      <c r="B674" s="130" t="s">
        <v>3948</v>
      </c>
      <c r="C674" s="130" t="s">
        <v>12950</v>
      </c>
      <c r="D674" s="130">
        <v>10</v>
      </c>
      <c r="E674" s="130" t="s">
        <v>12355</v>
      </c>
      <c r="F674" s="130">
        <v>142951.25</v>
      </c>
      <c r="G674" s="130">
        <v>215343.1</v>
      </c>
      <c r="H674" s="130" t="str">
        <f t="shared" si="20"/>
        <v>CB-110030</v>
      </c>
      <c r="I674" s="130" t="str">
        <f t="shared" si="21"/>
        <v>AG</v>
      </c>
    </row>
    <row r="675" spans="1:9" x14ac:dyDescent="0.15">
      <c r="A675" s="130">
        <v>673</v>
      </c>
      <c r="B675" s="130" t="s">
        <v>3949</v>
      </c>
      <c r="C675" s="130" t="s">
        <v>12951</v>
      </c>
      <c r="D675" s="130">
        <v>1000</v>
      </c>
      <c r="E675" s="130" t="s">
        <v>12355</v>
      </c>
      <c r="F675" s="130">
        <v>1783667.54</v>
      </c>
      <c r="G675" s="130">
        <v>141992.54</v>
      </c>
      <c r="H675" s="130" t="str">
        <f t="shared" si="20"/>
        <v>CB-110031</v>
      </c>
      <c r="I675" s="130" t="str">
        <f t="shared" si="21"/>
        <v>AG</v>
      </c>
    </row>
    <row r="676" spans="1:9" x14ac:dyDescent="0.15">
      <c r="A676" s="130">
        <v>674</v>
      </c>
      <c r="B676" s="130" t="s">
        <v>1109</v>
      </c>
      <c r="C676" s="130" t="s">
        <v>1713</v>
      </c>
      <c r="D676" s="130">
        <v>420</v>
      </c>
      <c r="E676" s="130" t="s">
        <v>12446</v>
      </c>
      <c r="F676" s="130">
        <v>1849600</v>
      </c>
      <c r="G676" s="130">
        <v>1992900</v>
      </c>
      <c r="H676" s="130" t="str">
        <f t="shared" si="20"/>
        <v>CB-110032</v>
      </c>
      <c r="I676" s="130" t="str">
        <f t="shared" si="21"/>
        <v>VE</v>
      </c>
    </row>
    <row r="677" spans="1:9" x14ac:dyDescent="0.15">
      <c r="A677" s="130">
        <v>675</v>
      </c>
      <c r="B677" s="130" t="s">
        <v>1110</v>
      </c>
      <c r="C677" s="130" t="s">
        <v>1714</v>
      </c>
      <c r="D677" s="130">
        <v>1</v>
      </c>
      <c r="E677" s="130" t="s">
        <v>12462</v>
      </c>
      <c r="F677" s="130">
        <v>230557</v>
      </c>
      <c r="G677" s="130">
        <v>424664</v>
      </c>
      <c r="H677" s="130" t="str">
        <f t="shared" si="20"/>
        <v>CB-110033</v>
      </c>
      <c r="I677" s="130" t="str">
        <f t="shared" si="21"/>
        <v>VE</v>
      </c>
    </row>
    <row r="678" spans="1:9" x14ac:dyDescent="0.15">
      <c r="A678" s="130">
        <v>676</v>
      </c>
      <c r="B678" s="130" t="s">
        <v>3950</v>
      </c>
      <c r="C678" s="130" t="s">
        <v>12954</v>
      </c>
      <c r="D678" s="130">
        <v>1</v>
      </c>
      <c r="E678" s="130" t="s">
        <v>12569</v>
      </c>
      <c r="F678" s="130">
        <v>389040</v>
      </c>
      <c r="G678" s="130">
        <v>477800</v>
      </c>
      <c r="H678" s="130" t="str">
        <f t="shared" si="20"/>
        <v>CB-110034</v>
      </c>
      <c r="I678" s="130" t="str">
        <f t="shared" si="21"/>
        <v>AG</v>
      </c>
    </row>
    <row r="679" spans="1:9" x14ac:dyDescent="0.15">
      <c r="A679" s="130">
        <v>677</v>
      </c>
      <c r="B679" s="130" t="s">
        <v>3951</v>
      </c>
      <c r="C679" s="130" t="s">
        <v>12955</v>
      </c>
      <c r="D679" s="130">
        <v>10000</v>
      </c>
      <c r="E679" s="130" t="s">
        <v>12368</v>
      </c>
      <c r="F679" s="130">
        <v>116590404</v>
      </c>
      <c r="G679" s="130">
        <v>137236040</v>
      </c>
      <c r="H679" s="130" t="str">
        <f t="shared" si="20"/>
        <v>CB-110035</v>
      </c>
      <c r="I679" s="130" t="str">
        <f t="shared" si="21"/>
        <v>AG</v>
      </c>
    </row>
    <row r="680" spans="1:9" x14ac:dyDescent="0.15">
      <c r="A680" s="130">
        <v>678</v>
      </c>
      <c r="B680" s="130" t="s">
        <v>3952</v>
      </c>
      <c r="C680" s="130" t="s">
        <v>12956</v>
      </c>
      <c r="D680" s="130">
        <v>50</v>
      </c>
      <c r="E680" s="130" t="s">
        <v>12355</v>
      </c>
      <c r="F680" s="130">
        <v>191950</v>
      </c>
      <c r="G680" s="130">
        <v>167850</v>
      </c>
      <c r="H680" s="130" t="str">
        <f t="shared" si="20"/>
        <v>CB-110036</v>
      </c>
      <c r="I680" s="130" t="str">
        <f t="shared" si="21"/>
        <v>AG</v>
      </c>
    </row>
    <row r="681" spans="1:9" x14ac:dyDescent="0.15">
      <c r="A681" s="130">
        <v>679</v>
      </c>
      <c r="B681" s="130" t="s">
        <v>3953</v>
      </c>
      <c r="C681" s="130" t="s">
        <v>12957</v>
      </c>
      <c r="D681" s="130">
        <v>10</v>
      </c>
      <c r="E681" s="130" t="s">
        <v>12372</v>
      </c>
      <c r="F681" s="130">
        <v>426900.56</v>
      </c>
      <c r="G681" s="130">
        <v>480400.2</v>
      </c>
      <c r="H681" s="130" t="str">
        <f t="shared" si="20"/>
        <v>CB-110037</v>
      </c>
      <c r="I681" s="130" t="str">
        <f t="shared" si="21"/>
        <v>AG</v>
      </c>
    </row>
    <row r="682" spans="1:9" x14ac:dyDescent="0.15">
      <c r="A682" s="130">
        <v>680</v>
      </c>
      <c r="B682" s="130" t="s">
        <v>1111</v>
      </c>
      <c r="C682" s="130" t="s">
        <v>1715</v>
      </c>
      <c r="D682" s="130">
        <v>10000</v>
      </c>
      <c r="E682" s="130" t="s">
        <v>12372</v>
      </c>
      <c r="F682" s="130">
        <v>6187620</v>
      </c>
      <c r="G682" s="130">
        <v>6602400</v>
      </c>
      <c r="H682" s="130" t="str">
        <f t="shared" si="20"/>
        <v>CB-110038</v>
      </c>
      <c r="I682" s="130" t="str">
        <f t="shared" si="21"/>
        <v>VE</v>
      </c>
    </row>
    <row r="683" spans="1:9" x14ac:dyDescent="0.15">
      <c r="A683" s="130">
        <v>681</v>
      </c>
      <c r="B683" s="130" t="s">
        <v>1112</v>
      </c>
      <c r="C683" s="130" t="s">
        <v>1716</v>
      </c>
      <c r="D683" s="130">
        <v>1</v>
      </c>
      <c r="E683" s="130" t="s">
        <v>12446</v>
      </c>
      <c r="F683" s="130">
        <v>53800</v>
      </c>
      <c r="G683" s="130">
        <v>54200</v>
      </c>
      <c r="H683" s="130" t="str">
        <f t="shared" si="20"/>
        <v>CB-110039</v>
      </c>
      <c r="I683" s="130" t="str">
        <f t="shared" si="21"/>
        <v>VE</v>
      </c>
    </row>
    <row r="684" spans="1:9" x14ac:dyDescent="0.15">
      <c r="A684" s="130">
        <v>682</v>
      </c>
      <c r="B684" s="130" t="s">
        <v>3954</v>
      </c>
      <c r="C684" s="130" t="s">
        <v>12958</v>
      </c>
      <c r="D684" s="130">
        <v>100</v>
      </c>
      <c r="E684" s="130" t="s">
        <v>12368</v>
      </c>
      <c r="F684" s="130">
        <v>626575.9</v>
      </c>
      <c r="G684" s="130">
        <v>648575.19999999995</v>
      </c>
      <c r="H684" s="130" t="str">
        <f t="shared" si="20"/>
        <v>CB-110040</v>
      </c>
      <c r="I684" s="130" t="str">
        <f t="shared" si="21"/>
        <v>AG</v>
      </c>
    </row>
    <row r="685" spans="1:9" x14ac:dyDescent="0.15">
      <c r="A685" s="130">
        <v>683</v>
      </c>
      <c r="B685" s="130" t="s">
        <v>3955</v>
      </c>
      <c r="C685" s="130" t="s">
        <v>12959</v>
      </c>
      <c r="D685" s="130">
        <v>10</v>
      </c>
      <c r="E685" s="130" t="s">
        <v>12372</v>
      </c>
      <c r="F685" s="130">
        <v>107291</v>
      </c>
      <c r="G685" s="130">
        <v>113139</v>
      </c>
      <c r="H685" s="130" t="str">
        <f t="shared" si="20"/>
        <v>CB-110041</v>
      </c>
      <c r="I685" s="130" t="str">
        <f t="shared" si="21"/>
        <v>AG</v>
      </c>
    </row>
    <row r="686" spans="1:9" x14ac:dyDescent="0.15">
      <c r="A686" s="130">
        <v>684</v>
      </c>
      <c r="B686" s="130" t="s">
        <v>3956</v>
      </c>
      <c r="C686" s="130" t="s">
        <v>12612</v>
      </c>
      <c r="D686" s="130">
        <v>100</v>
      </c>
      <c r="E686" s="130" t="s">
        <v>12372</v>
      </c>
      <c r="F686" s="130">
        <v>816073.54</v>
      </c>
      <c r="G686" s="130">
        <v>968594.32</v>
      </c>
      <c r="H686" s="130" t="str">
        <f t="shared" si="20"/>
        <v>CB-110042</v>
      </c>
      <c r="I686" s="130" t="str">
        <f t="shared" si="21"/>
        <v>AG</v>
      </c>
    </row>
    <row r="687" spans="1:9" x14ac:dyDescent="0.15">
      <c r="A687" s="130">
        <v>685</v>
      </c>
      <c r="B687" s="130" t="s">
        <v>1113</v>
      </c>
      <c r="C687" s="130" t="s">
        <v>1717</v>
      </c>
      <c r="D687" s="130">
        <v>1</v>
      </c>
      <c r="E687" s="130" t="s">
        <v>12893</v>
      </c>
      <c r="F687" s="130">
        <v>40000</v>
      </c>
      <c r="G687" s="130">
        <v>61250</v>
      </c>
      <c r="H687" s="130" t="str">
        <f t="shared" si="20"/>
        <v>CB-110043</v>
      </c>
      <c r="I687" s="130" t="str">
        <f t="shared" si="21"/>
        <v>VE</v>
      </c>
    </row>
    <row r="688" spans="1:9" x14ac:dyDescent="0.15">
      <c r="A688" s="130">
        <v>686</v>
      </c>
      <c r="B688" s="130" t="s">
        <v>3957</v>
      </c>
      <c r="C688" s="130" t="s">
        <v>1738</v>
      </c>
      <c r="D688" s="130">
        <v>30</v>
      </c>
      <c r="E688" s="130" t="s">
        <v>12355</v>
      </c>
      <c r="F688" s="130">
        <v>18700</v>
      </c>
      <c r="G688" s="130">
        <v>18700</v>
      </c>
      <c r="H688" s="130" t="str">
        <f t="shared" si="20"/>
        <v>CB-110044</v>
      </c>
      <c r="I688" s="130" t="str">
        <f t="shared" si="21"/>
        <v>AG</v>
      </c>
    </row>
    <row r="689" spans="1:9" x14ac:dyDescent="0.15">
      <c r="A689" s="130">
        <v>687</v>
      </c>
      <c r="B689" s="130" t="s">
        <v>1114</v>
      </c>
      <c r="C689" s="130" t="s">
        <v>1718</v>
      </c>
      <c r="D689" s="130">
        <v>3803</v>
      </c>
      <c r="E689" s="130" t="s">
        <v>12355</v>
      </c>
      <c r="F689" s="130">
        <v>22000000</v>
      </c>
      <c r="G689" s="130">
        <v>22000000</v>
      </c>
      <c r="H689" s="130" t="str">
        <f t="shared" si="20"/>
        <v>CB-110045</v>
      </c>
      <c r="I689" s="130" t="str">
        <f t="shared" si="21"/>
        <v>VE</v>
      </c>
    </row>
    <row r="690" spans="1:9" x14ac:dyDescent="0.15">
      <c r="A690" s="130">
        <v>688</v>
      </c>
      <c r="B690" s="130" t="s">
        <v>3958</v>
      </c>
      <c r="C690" s="130" t="s">
        <v>12960</v>
      </c>
      <c r="D690" s="130">
        <v>1</v>
      </c>
      <c r="E690" s="130" t="s">
        <v>12372</v>
      </c>
      <c r="F690" s="130">
        <v>130000</v>
      </c>
      <c r="G690" s="130">
        <v>45000</v>
      </c>
      <c r="H690" s="130" t="str">
        <f t="shared" si="20"/>
        <v>CB-110046</v>
      </c>
      <c r="I690" s="130" t="str">
        <f t="shared" si="21"/>
        <v>AG</v>
      </c>
    </row>
    <row r="691" spans="1:9" x14ac:dyDescent="0.15">
      <c r="A691" s="130">
        <v>689</v>
      </c>
      <c r="B691" s="130" t="s">
        <v>1115</v>
      </c>
      <c r="C691" s="130" t="s">
        <v>1719</v>
      </c>
      <c r="D691" s="130">
        <v>100</v>
      </c>
      <c r="E691" s="130" t="s">
        <v>12361</v>
      </c>
      <c r="F691" s="130">
        <v>101556</v>
      </c>
      <c r="G691" s="130">
        <v>160534.39999999999</v>
      </c>
      <c r="H691" s="130" t="str">
        <f t="shared" si="20"/>
        <v>CB-110047</v>
      </c>
      <c r="I691" s="130" t="str">
        <f t="shared" si="21"/>
        <v>VE</v>
      </c>
    </row>
    <row r="692" spans="1:9" x14ac:dyDescent="0.15">
      <c r="A692" s="130">
        <v>690</v>
      </c>
      <c r="B692" s="130" t="s">
        <v>3959</v>
      </c>
      <c r="C692" s="130" t="s">
        <v>12961</v>
      </c>
      <c r="D692" s="130">
        <v>60</v>
      </c>
      <c r="E692" s="130" t="s">
        <v>12355</v>
      </c>
      <c r="F692" s="130">
        <v>3000000</v>
      </c>
      <c r="G692" s="130">
        <v>5750000</v>
      </c>
      <c r="H692" s="130" t="str">
        <f t="shared" si="20"/>
        <v>CB-110048</v>
      </c>
      <c r="I692" s="130" t="str">
        <f t="shared" si="21"/>
        <v>AG</v>
      </c>
    </row>
    <row r="693" spans="1:9" x14ac:dyDescent="0.15">
      <c r="A693" s="130">
        <v>691</v>
      </c>
      <c r="B693" s="130" t="s">
        <v>3960</v>
      </c>
      <c r="C693" s="130" t="s">
        <v>12962</v>
      </c>
      <c r="D693" s="130">
        <v>300</v>
      </c>
      <c r="E693" s="130" t="s">
        <v>12361</v>
      </c>
      <c r="F693" s="130">
        <v>2437500</v>
      </c>
      <c r="G693" s="130">
        <v>2333500</v>
      </c>
      <c r="H693" s="130" t="str">
        <f t="shared" si="20"/>
        <v>CB-110049</v>
      </c>
      <c r="I693" s="130" t="str">
        <f t="shared" si="21"/>
        <v>AG</v>
      </c>
    </row>
    <row r="694" spans="1:9" x14ac:dyDescent="0.15">
      <c r="A694" s="130">
        <v>692</v>
      </c>
      <c r="B694" s="130" t="s">
        <v>3961</v>
      </c>
      <c r="C694" s="130" t="s">
        <v>23</v>
      </c>
      <c r="D694" s="130">
        <v>10</v>
      </c>
      <c r="E694" s="130" t="s">
        <v>12372</v>
      </c>
      <c r="F694" s="130">
        <v>141251.5</v>
      </c>
      <c r="G694" s="130">
        <v>138174.5</v>
      </c>
      <c r="H694" s="130" t="str">
        <f t="shared" si="20"/>
        <v>CB-110050</v>
      </c>
      <c r="I694" s="130" t="str">
        <f t="shared" si="21"/>
        <v>AG</v>
      </c>
    </row>
    <row r="695" spans="1:9" x14ac:dyDescent="0.15">
      <c r="A695" s="130">
        <v>693</v>
      </c>
      <c r="B695" s="130" t="s">
        <v>3962</v>
      </c>
      <c r="C695" s="130" t="s">
        <v>12963</v>
      </c>
      <c r="D695" s="130">
        <v>10</v>
      </c>
      <c r="E695" s="130" t="s">
        <v>12355</v>
      </c>
      <c r="F695" s="130">
        <v>904848</v>
      </c>
      <c r="G695" s="130">
        <v>665371.6</v>
      </c>
      <c r="H695" s="130" t="str">
        <f t="shared" si="20"/>
        <v>CB-110051</v>
      </c>
      <c r="I695" s="130" t="str">
        <f t="shared" si="21"/>
        <v>AG</v>
      </c>
    </row>
    <row r="696" spans="1:9" x14ac:dyDescent="0.15">
      <c r="A696" s="130">
        <v>694</v>
      </c>
      <c r="B696" s="130" t="s">
        <v>3963</v>
      </c>
      <c r="C696" s="130" t="s">
        <v>12964</v>
      </c>
      <c r="D696" s="130">
        <v>100</v>
      </c>
      <c r="E696" s="130" t="s">
        <v>12355</v>
      </c>
      <c r="F696" s="130">
        <v>442970</v>
      </c>
      <c r="G696" s="130">
        <v>846732</v>
      </c>
      <c r="H696" s="130" t="str">
        <f t="shared" si="20"/>
        <v>CB-120001</v>
      </c>
      <c r="I696" s="130" t="str">
        <f t="shared" si="21"/>
        <v>VG</v>
      </c>
    </row>
    <row r="697" spans="1:9" x14ac:dyDescent="0.15">
      <c r="A697" s="130">
        <v>695</v>
      </c>
      <c r="B697" s="130" t="s">
        <v>3964</v>
      </c>
      <c r="C697" s="130" t="s">
        <v>12966</v>
      </c>
      <c r="D697" s="130">
        <v>1</v>
      </c>
      <c r="E697" s="130" t="s">
        <v>12462</v>
      </c>
      <c r="F697" s="130">
        <v>9089300</v>
      </c>
      <c r="G697" s="130">
        <v>17532000</v>
      </c>
      <c r="H697" s="130" t="str">
        <f t="shared" si="20"/>
        <v>CB-120002</v>
      </c>
      <c r="I697" s="130" t="str">
        <f t="shared" si="21"/>
        <v>AG</v>
      </c>
    </row>
    <row r="698" spans="1:9" x14ac:dyDescent="0.15">
      <c r="A698" s="130">
        <v>696</v>
      </c>
      <c r="B698" s="130" t="s">
        <v>1116</v>
      </c>
      <c r="C698" s="130" t="s">
        <v>1720</v>
      </c>
      <c r="D698" s="130">
        <v>10</v>
      </c>
      <c r="E698" s="130" t="s">
        <v>12676</v>
      </c>
      <c r="F698" s="130">
        <v>148185</v>
      </c>
      <c r="G698" s="130">
        <v>203880</v>
      </c>
      <c r="H698" s="130" t="str">
        <f t="shared" si="20"/>
        <v>CB-120003</v>
      </c>
      <c r="I698" s="130" t="str">
        <f t="shared" si="21"/>
        <v>VE</v>
      </c>
    </row>
    <row r="699" spans="1:9" x14ac:dyDescent="0.15">
      <c r="A699" s="130">
        <v>697</v>
      </c>
      <c r="B699" s="130" t="s">
        <v>3965</v>
      </c>
      <c r="C699" s="130" t="s">
        <v>12967</v>
      </c>
      <c r="D699" s="130">
        <v>27</v>
      </c>
      <c r="E699" s="130" t="s">
        <v>12370</v>
      </c>
      <c r="F699" s="130">
        <v>870400</v>
      </c>
      <c r="G699" s="130">
        <v>1070650</v>
      </c>
      <c r="H699" s="130" t="str">
        <f t="shared" si="20"/>
        <v>CB-120004</v>
      </c>
      <c r="I699" s="130" t="str">
        <f t="shared" si="21"/>
        <v>AG</v>
      </c>
    </row>
    <row r="700" spans="1:9" x14ac:dyDescent="0.15">
      <c r="A700" s="130">
        <v>698</v>
      </c>
      <c r="B700" s="130" t="s">
        <v>1117</v>
      </c>
      <c r="C700" s="130" t="s">
        <v>1721</v>
      </c>
      <c r="D700" s="130">
        <v>6</v>
      </c>
      <c r="E700" s="130" t="s">
        <v>12434</v>
      </c>
      <c r="F700" s="130">
        <v>1460</v>
      </c>
      <c r="G700" s="130">
        <v>0</v>
      </c>
      <c r="H700" s="130" t="str">
        <f t="shared" si="20"/>
        <v>CB-120005</v>
      </c>
      <c r="I700" s="130" t="str">
        <f t="shared" si="21"/>
        <v>VE</v>
      </c>
    </row>
    <row r="701" spans="1:9" x14ac:dyDescent="0.15">
      <c r="A701" s="130">
        <v>699</v>
      </c>
      <c r="B701" s="130" t="s">
        <v>1118</v>
      </c>
      <c r="C701" s="130" t="s">
        <v>1722</v>
      </c>
      <c r="D701" s="130">
        <v>1</v>
      </c>
      <c r="E701" s="130" t="s">
        <v>12610</v>
      </c>
      <c r="F701" s="130">
        <v>2375</v>
      </c>
      <c r="G701" s="130">
        <v>8500</v>
      </c>
      <c r="H701" s="130" t="str">
        <f t="shared" si="20"/>
        <v>CB-120006</v>
      </c>
      <c r="I701" s="130" t="str">
        <f t="shared" si="21"/>
        <v>VE</v>
      </c>
    </row>
    <row r="702" spans="1:9" x14ac:dyDescent="0.15">
      <c r="A702" s="130">
        <v>700</v>
      </c>
      <c r="B702" s="130" t="s">
        <v>3966</v>
      </c>
      <c r="C702" s="130" t="s">
        <v>12968</v>
      </c>
      <c r="D702" s="130">
        <v>100</v>
      </c>
      <c r="E702" s="130" t="s">
        <v>12355</v>
      </c>
      <c r="F702" s="130">
        <v>1623800</v>
      </c>
      <c r="G702" s="130">
        <v>1061500</v>
      </c>
      <c r="H702" s="130" t="str">
        <f t="shared" si="20"/>
        <v>CB-120007</v>
      </c>
      <c r="I702" s="130" t="str">
        <f t="shared" si="21"/>
        <v>AG</v>
      </c>
    </row>
    <row r="703" spans="1:9" x14ac:dyDescent="0.15">
      <c r="A703" s="130">
        <v>701</v>
      </c>
      <c r="B703" s="130" t="s">
        <v>3967</v>
      </c>
      <c r="C703" s="130" t="s">
        <v>12969</v>
      </c>
      <c r="D703" s="130">
        <v>300</v>
      </c>
      <c r="E703" s="130" t="s">
        <v>12372</v>
      </c>
      <c r="F703" s="130">
        <v>1711632</v>
      </c>
      <c r="G703" s="130">
        <v>1650000</v>
      </c>
      <c r="H703" s="130" t="str">
        <f t="shared" si="20"/>
        <v>CB-120008</v>
      </c>
      <c r="I703" s="130" t="str">
        <f t="shared" si="21"/>
        <v>AG</v>
      </c>
    </row>
    <row r="704" spans="1:9" x14ac:dyDescent="0.15">
      <c r="A704" s="130">
        <v>702</v>
      </c>
      <c r="B704" s="130" t="s">
        <v>3968</v>
      </c>
      <c r="C704" s="130" t="s">
        <v>12970</v>
      </c>
      <c r="D704" s="130">
        <v>100</v>
      </c>
      <c r="E704" s="130" t="s">
        <v>12372</v>
      </c>
      <c r="F704" s="130">
        <v>670305</v>
      </c>
      <c r="G704" s="130">
        <v>813944</v>
      </c>
      <c r="H704" s="130" t="str">
        <f t="shared" si="20"/>
        <v>CB-120009</v>
      </c>
      <c r="I704" s="130" t="str">
        <f t="shared" si="21"/>
        <v>AG</v>
      </c>
    </row>
    <row r="705" spans="1:9" x14ac:dyDescent="0.15">
      <c r="A705" s="130">
        <v>703</v>
      </c>
      <c r="B705" s="130" t="s">
        <v>3969</v>
      </c>
      <c r="C705" s="130" t="s">
        <v>12971</v>
      </c>
      <c r="D705" s="130">
        <v>1000</v>
      </c>
      <c r="E705" s="130" t="s">
        <v>12972</v>
      </c>
      <c r="F705" s="130">
        <v>65059</v>
      </c>
      <c r="G705" s="130">
        <v>77000</v>
      </c>
      <c r="H705" s="130" t="str">
        <f t="shared" si="20"/>
        <v>CB-120010</v>
      </c>
      <c r="I705" s="130" t="str">
        <f t="shared" si="21"/>
        <v>AG</v>
      </c>
    </row>
    <row r="706" spans="1:9" x14ac:dyDescent="0.15">
      <c r="A706" s="130">
        <v>704</v>
      </c>
      <c r="B706" s="130" t="s">
        <v>1119</v>
      </c>
      <c r="C706" s="130" t="s">
        <v>1723</v>
      </c>
      <c r="D706" s="130">
        <v>500</v>
      </c>
      <c r="E706" s="130" t="s">
        <v>12355</v>
      </c>
      <c r="F706" s="130">
        <v>1077053.8</v>
      </c>
      <c r="G706" s="130">
        <v>960806.03</v>
      </c>
      <c r="H706" s="130" t="str">
        <f t="shared" si="20"/>
        <v>CB-120011</v>
      </c>
      <c r="I706" s="130" t="str">
        <f t="shared" si="21"/>
        <v>VE</v>
      </c>
    </row>
    <row r="707" spans="1:9" x14ac:dyDescent="0.15">
      <c r="A707" s="130">
        <v>705</v>
      </c>
      <c r="B707" s="130" t="s">
        <v>3970</v>
      </c>
      <c r="C707" s="130" t="s">
        <v>12973</v>
      </c>
      <c r="D707" s="130">
        <v>100</v>
      </c>
      <c r="E707" s="130" t="s">
        <v>12355</v>
      </c>
      <c r="F707" s="130">
        <v>76648</v>
      </c>
      <c r="G707" s="130">
        <v>163664.9</v>
      </c>
      <c r="H707" s="130" t="str">
        <f t="shared" si="20"/>
        <v>CB-120012</v>
      </c>
      <c r="I707" s="130" t="str">
        <f t="shared" si="21"/>
        <v>AG</v>
      </c>
    </row>
    <row r="708" spans="1:9" x14ac:dyDescent="0.15">
      <c r="A708" s="130">
        <v>706</v>
      </c>
      <c r="B708" s="130" t="s">
        <v>1120</v>
      </c>
      <c r="C708" s="130" t="s">
        <v>1724</v>
      </c>
      <c r="D708" s="130">
        <v>100</v>
      </c>
      <c r="E708" s="130" t="s">
        <v>12372</v>
      </c>
      <c r="F708" s="130">
        <v>854353</v>
      </c>
      <c r="G708" s="130">
        <v>925169</v>
      </c>
      <c r="H708" s="130" t="str">
        <f t="shared" ref="H708:H771" si="22">LEFT(B708,FIND("-",B708)+6)</f>
        <v>CB-120013</v>
      </c>
      <c r="I708" s="130" t="str">
        <f t="shared" ref="I708:I771" si="23">RIGHT(B708,LEN(B708)-FIND("-",B708)-7)</f>
        <v>VR</v>
      </c>
    </row>
    <row r="709" spans="1:9" x14ac:dyDescent="0.15">
      <c r="A709" s="130">
        <v>707</v>
      </c>
      <c r="B709" s="130" t="s">
        <v>1121</v>
      </c>
      <c r="C709" s="130" t="s">
        <v>1725</v>
      </c>
      <c r="D709" s="130">
        <v>100</v>
      </c>
      <c r="E709" s="130" t="s">
        <v>12368</v>
      </c>
      <c r="F709" s="130">
        <v>1303230</v>
      </c>
      <c r="G709" s="130">
        <v>1305453</v>
      </c>
      <c r="H709" s="130" t="str">
        <f t="shared" si="22"/>
        <v>CB-120014</v>
      </c>
      <c r="I709" s="130" t="str">
        <f t="shared" si="23"/>
        <v>VR</v>
      </c>
    </row>
    <row r="710" spans="1:9" x14ac:dyDescent="0.15">
      <c r="A710" s="130">
        <v>708</v>
      </c>
      <c r="B710" s="130" t="s">
        <v>3971</v>
      </c>
      <c r="C710" s="130" t="s">
        <v>12974</v>
      </c>
      <c r="D710" s="130">
        <v>100</v>
      </c>
      <c r="E710" s="130" t="s">
        <v>12372</v>
      </c>
      <c r="F710" s="130">
        <v>591245</v>
      </c>
      <c r="G710" s="130">
        <v>638904.88</v>
      </c>
      <c r="H710" s="130" t="str">
        <f t="shared" si="22"/>
        <v>CB-120015</v>
      </c>
      <c r="I710" s="130" t="str">
        <f t="shared" si="23"/>
        <v>AG</v>
      </c>
    </row>
    <row r="711" spans="1:9" x14ac:dyDescent="0.15">
      <c r="A711" s="130">
        <v>709</v>
      </c>
      <c r="B711" s="130" t="s">
        <v>1122</v>
      </c>
      <c r="C711" s="130" t="s">
        <v>1726</v>
      </c>
      <c r="D711" s="130">
        <v>1</v>
      </c>
      <c r="E711" s="130" t="s">
        <v>12975</v>
      </c>
      <c r="F711" s="130">
        <v>380000</v>
      </c>
      <c r="G711" s="130">
        <v>537960</v>
      </c>
      <c r="H711" s="130" t="str">
        <f t="shared" si="22"/>
        <v>CB-120016</v>
      </c>
      <c r="I711" s="130" t="str">
        <f t="shared" si="23"/>
        <v>VE</v>
      </c>
    </row>
    <row r="712" spans="1:9" x14ac:dyDescent="0.15">
      <c r="A712" s="130">
        <v>710</v>
      </c>
      <c r="B712" s="130" t="s">
        <v>1123</v>
      </c>
      <c r="C712" s="130" t="s">
        <v>1727</v>
      </c>
      <c r="D712" s="130">
        <v>1</v>
      </c>
      <c r="E712" s="130" t="s">
        <v>12976</v>
      </c>
      <c r="F712" s="130">
        <v>567500</v>
      </c>
      <c r="G712" s="130">
        <v>387500</v>
      </c>
      <c r="H712" s="130" t="str">
        <f t="shared" si="22"/>
        <v>CB-120017</v>
      </c>
      <c r="I712" s="130" t="str">
        <f t="shared" si="23"/>
        <v>VE</v>
      </c>
    </row>
    <row r="713" spans="1:9" x14ac:dyDescent="0.15">
      <c r="A713" s="130">
        <v>711</v>
      </c>
      <c r="B713" s="130" t="s">
        <v>3972</v>
      </c>
      <c r="C713" s="130" t="s">
        <v>12977</v>
      </c>
      <c r="D713" s="130">
        <v>10</v>
      </c>
      <c r="E713" s="130" t="s">
        <v>12372</v>
      </c>
      <c r="F713" s="130">
        <v>154173</v>
      </c>
      <c r="G713" s="130">
        <v>157880</v>
      </c>
      <c r="H713" s="130" t="str">
        <f t="shared" si="22"/>
        <v>CB-120018</v>
      </c>
      <c r="I713" s="130" t="str">
        <f t="shared" si="23"/>
        <v>AG</v>
      </c>
    </row>
    <row r="714" spans="1:9" x14ac:dyDescent="0.15">
      <c r="A714" s="130">
        <v>712</v>
      </c>
      <c r="B714" s="130" t="s">
        <v>3973</v>
      </c>
      <c r="C714" s="130" t="s">
        <v>12978</v>
      </c>
      <c r="D714" s="130">
        <v>1</v>
      </c>
      <c r="E714" s="130" t="s">
        <v>12527</v>
      </c>
      <c r="F714" s="130">
        <v>3820000</v>
      </c>
      <c r="G714" s="130">
        <v>2830000</v>
      </c>
      <c r="H714" s="130" t="str">
        <f t="shared" si="22"/>
        <v>CB-120019</v>
      </c>
      <c r="I714" s="130" t="str">
        <f t="shared" si="23"/>
        <v>AG</v>
      </c>
    </row>
    <row r="715" spans="1:9" x14ac:dyDescent="0.15">
      <c r="A715" s="130">
        <v>713</v>
      </c>
      <c r="B715" s="130" t="s">
        <v>3974</v>
      </c>
      <c r="C715" s="130" t="s">
        <v>12979</v>
      </c>
      <c r="D715" s="130">
        <v>100</v>
      </c>
      <c r="E715" s="130" t="s">
        <v>12372</v>
      </c>
      <c r="F715" s="130">
        <v>3464845</v>
      </c>
      <c r="G715" s="130">
        <v>4897253</v>
      </c>
      <c r="H715" s="130" t="str">
        <f t="shared" si="22"/>
        <v>CB-120020</v>
      </c>
      <c r="I715" s="130" t="str">
        <f t="shared" si="23"/>
        <v>AG</v>
      </c>
    </row>
    <row r="716" spans="1:9" x14ac:dyDescent="0.15">
      <c r="A716" s="130">
        <v>714</v>
      </c>
      <c r="B716" s="130" t="s">
        <v>3975</v>
      </c>
      <c r="C716" s="130" t="s">
        <v>12980</v>
      </c>
      <c r="D716" s="130">
        <v>1</v>
      </c>
      <c r="E716" s="130" t="s">
        <v>12402</v>
      </c>
      <c r="F716" s="130">
        <v>378000</v>
      </c>
      <c r="G716" s="130">
        <v>320000</v>
      </c>
      <c r="H716" s="130" t="str">
        <f t="shared" si="22"/>
        <v>CB-120021</v>
      </c>
      <c r="I716" s="130" t="str">
        <f t="shared" si="23"/>
        <v>AG</v>
      </c>
    </row>
    <row r="717" spans="1:9" x14ac:dyDescent="0.15">
      <c r="A717" s="130">
        <v>715</v>
      </c>
      <c r="B717" s="130" t="s">
        <v>3976</v>
      </c>
      <c r="C717" s="130" t="s">
        <v>12981</v>
      </c>
      <c r="D717" s="130">
        <v>300</v>
      </c>
      <c r="E717" s="130" t="s">
        <v>12372</v>
      </c>
      <c r="F717" s="130">
        <v>675800</v>
      </c>
      <c r="G717" s="130">
        <v>597600</v>
      </c>
      <c r="H717" s="130" t="str">
        <f t="shared" si="22"/>
        <v>CB-120022</v>
      </c>
      <c r="I717" s="130" t="str">
        <f t="shared" si="23"/>
        <v>AG</v>
      </c>
    </row>
    <row r="718" spans="1:9" x14ac:dyDescent="0.15">
      <c r="A718" s="130">
        <v>716</v>
      </c>
      <c r="B718" s="130" t="s">
        <v>3977</v>
      </c>
      <c r="C718" s="130" t="s">
        <v>12982</v>
      </c>
      <c r="D718" s="130">
        <v>200</v>
      </c>
      <c r="E718" s="130" t="s">
        <v>12361</v>
      </c>
      <c r="F718" s="130">
        <v>5540174</v>
      </c>
      <c r="G718" s="130">
        <v>5873758</v>
      </c>
      <c r="H718" s="130" t="str">
        <f t="shared" si="22"/>
        <v>CB-120023</v>
      </c>
      <c r="I718" s="130" t="str">
        <f t="shared" si="23"/>
        <v>AG</v>
      </c>
    </row>
    <row r="719" spans="1:9" x14ac:dyDescent="0.15">
      <c r="A719" s="130">
        <v>717</v>
      </c>
      <c r="B719" s="130" t="s">
        <v>1124</v>
      </c>
      <c r="C719" s="130" t="s">
        <v>215</v>
      </c>
      <c r="D719" s="130">
        <v>1</v>
      </c>
      <c r="E719" s="130" t="s">
        <v>12676</v>
      </c>
      <c r="F719" s="130">
        <v>5137</v>
      </c>
      <c r="G719" s="130">
        <v>6497</v>
      </c>
      <c r="H719" s="130" t="str">
        <f t="shared" si="22"/>
        <v>CB-120024</v>
      </c>
      <c r="I719" s="130" t="str">
        <f t="shared" si="23"/>
        <v>VE</v>
      </c>
    </row>
    <row r="720" spans="1:9" x14ac:dyDescent="0.15">
      <c r="A720" s="130">
        <v>718</v>
      </c>
      <c r="B720" s="130" t="s">
        <v>1125</v>
      </c>
      <c r="C720" s="130" t="s">
        <v>1728</v>
      </c>
      <c r="D720" s="130">
        <v>1</v>
      </c>
      <c r="E720" s="130" t="s">
        <v>12893</v>
      </c>
      <c r="F720" s="130">
        <v>65000</v>
      </c>
      <c r="G720" s="130">
        <v>187000</v>
      </c>
      <c r="H720" s="130" t="str">
        <f t="shared" si="22"/>
        <v>CB-120025</v>
      </c>
      <c r="I720" s="130" t="str">
        <f t="shared" si="23"/>
        <v>VE</v>
      </c>
    </row>
    <row r="721" spans="1:9" x14ac:dyDescent="0.15">
      <c r="A721" s="130">
        <v>719</v>
      </c>
      <c r="B721" s="130" t="s">
        <v>1126</v>
      </c>
      <c r="C721" s="130" t="s">
        <v>1729</v>
      </c>
      <c r="D721" s="130">
        <v>18</v>
      </c>
      <c r="E721" s="130" t="s">
        <v>12372</v>
      </c>
      <c r="F721" s="130">
        <v>311994</v>
      </c>
      <c r="G721" s="130">
        <v>370008</v>
      </c>
      <c r="H721" s="130" t="str">
        <f t="shared" si="22"/>
        <v>CB-120026</v>
      </c>
      <c r="I721" s="130" t="str">
        <f t="shared" si="23"/>
        <v>VE</v>
      </c>
    </row>
    <row r="722" spans="1:9" x14ac:dyDescent="0.15">
      <c r="A722" s="130">
        <v>720</v>
      </c>
      <c r="B722" s="130" t="s">
        <v>1127</v>
      </c>
      <c r="C722" s="130" t="s">
        <v>1730</v>
      </c>
      <c r="D722" s="130">
        <v>1000</v>
      </c>
      <c r="E722" s="130" t="s">
        <v>12355</v>
      </c>
      <c r="F722" s="130">
        <v>917937</v>
      </c>
      <c r="G722" s="130">
        <v>988545</v>
      </c>
      <c r="H722" s="130" t="str">
        <f t="shared" si="22"/>
        <v>CB-120027</v>
      </c>
      <c r="I722" s="130" t="str">
        <f t="shared" si="23"/>
        <v>VR</v>
      </c>
    </row>
    <row r="723" spans="1:9" x14ac:dyDescent="0.15">
      <c r="A723" s="130">
        <v>721</v>
      </c>
      <c r="B723" s="130" t="s">
        <v>1128</v>
      </c>
      <c r="C723" s="130" t="s">
        <v>1731</v>
      </c>
      <c r="D723" s="130">
        <v>1000</v>
      </c>
      <c r="E723" s="130" t="s">
        <v>12361</v>
      </c>
      <c r="F723" s="130">
        <v>3632000</v>
      </c>
      <c r="G723" s="130">
        <v>23600000</v>
      </c>
      <c r="H723" s="130" t="str">
        <f t="shared" si="22"/>
        <v>CB-120028</v>
      </c>
      <c r="I723" s="130" t="str">
        <f t="shared" si="23"/>
        <v>VR</v>
      </c>
    </row>
    <row r="724" spans="1:9" x14ac:dyDescent="0.15">
      <c r="A724" s="130">
        <v>722</v>
      </c>
      <c r="B724" s="130" t="s">
        <v>3978</v>
      </c>
      <c r="C724" s="130" t="s">
        <v>12983</v>
      </c>
      <c r="D724" s="130">
        <v>500</v>
      </c>
      <c r="E724" s="130" t="s">
        <v>12372</v>
      </c>
      <c r="F724" s="130">
        <v>210000</v>
      </c>
      <c r="G724" s="130">
        <v>222450</v>
      </c>
      <c r="H724" s="130" t="str">
        <f t="shared" si="22"/>
        <v>CB-120029</v>
      </c>
      <c r="I724" s="130" t="str">
        <f t="shared" si="23"/>
        <v>AG</v>
      </c>
    </row>
    <row r="725" spans="1:9" x14ac:dyDescent="0.15">
      <c r="A725" s="130">
        <v>723</v>
      </c>
      <c r="B725" s="130" t="s">
        <v>1129</v>
      </c>
      <c r="C725" s="130" t="s">
        <v>1732</v>
      </c>
      <c r="D725" s="130">
        <v>300</v>
      </c>
      <c r="E725" s="130" t="s">
        <v>12610</v>
      </c>
      <c r="F725" s="130">
        <v>609163.4</v>
      </c>
      <c r="G725" s="130">
        <v>896532.4</v>
      </c>
      <c r="H725" s="130" t="str">
        <f t="shared" si="22"/>
        <v>CB-120030</v>
      </c>
      <c r="I725" s="130" t="str">
        <f t="shared" si="23"/>
        <v>VE</v>
      </c>
    </row>
    <row r="726" spans="1:9" x14ac:dyDescent="0.15">
      <c r="A726" s="130">
        <v>724</v>
      </c>
      <c r="B726" s="130" t="s">
        <v>3979</v>
      </c>
      <c r="C726" s="130" t="s">
        <v>12984</v>
      </c>
      <c r="D726" s="130">
        <v>4.75</v>
      </c>
      <c r="E726" s="130" t="s">
        <v>12355</v>
      </c>
      <c r="F726" s="130">
        <v>3203</v>
      </c>
      <c r="G726" s="130">
        <v>27550</v>
      </c>
      <c r="H726" s="130" t="str">
        <f t="shared" si="22"/>
        <v>CB-120031</v>
      </c>
      <c r="I726" s="130" t="str">
        <f t="shared" si="23"/>
        <v>AG</v>
      </c>
    </row>
    <row r="727" spans="1:9" x14ac:dyDescent="0.15">
      <c r="A727" s="130">
        <v>725</v>
      </c>
      <c r="B727" s="130" t="s">
        <v>3262</v>
      </c>
      <c r="C727" s="130" t="s">
        <v>12986</v>
      </c>
      <c r="D727" s="130">
        <v>1000</v>
      </c>
      <c r="E727" s="130" t="s">
        <v>12987</v>
      </c>
      <c r="F727" s="130">
        <v>32253473</v>
      </c>
      <c r="G727" s="130">
        <v>30156384</v>
      </c>
      <c r="H727" s="130" t="str">
        <f t="shared" si="22"/>
        <v>CB-120032</v>
      </c>
      <c r="I727" s="130" t="str">
        <f t="shared" si="23"/>
        <v>VR</v>
      </c>
    </row>
    <row r="728" spans="1:9" x14ac:dyDescent="0.15">
      <c r="A728" s="130">
        <v>726</v>
      </c>
      <c r="B728" s="130" t="s">
        <v>3261</v>
      </c>
      <c r="C728" s="130" t="s">
        <v>1733</v>
      </c>
      <c r="D728" s="130">
        <v>1</v>
      </c>
      <c r="E728" s="130" t="s">
        <v>12355</v>
      </c>
      <c r="F728" s="130">
        <v>137000</v>
      </c>
      <c r="G728" s="130">
        <v>291000</v>
      </c>
      <c r="H728" s="130" t="str">
        <f t="shared" si="22"/>
        <v>CB-120033</v>
      </c>
      <c r="I728" s="130" t="str">
        <f t="shared" si="23"/>
        <v>VE</v>
      </c>
    </row>
    <row r="729" spans="1:9" x14ac:dyDescent="0.15">
      <c r="A729" s="130">
        <v>727</v>
      </c>
      <c r="B729" s="130" t="s">
        <v>3980</v>
      </c>
      <c r="C729" s="130" t="s">
        <v>12988</v>
      </c>
      <c r="D729" s="130">
        <v>1</v>
      </c>
      <c r="E729" s="130" t="s">
        <v>12989</v>
      </c>
      <c r="F729" s="130">
        <v>400500</v>
      </c>
      <c r="G729" s="130">
        <v>451000</v>
      </c>
      <c r="H729" s="130" t="str">
        <f t="shared" si="22"/>
        <v>CB-120034</v>
      </c>
      <c r="I729" s="130" t="str">
        <f t="shared" si="23"/>
        <v>AG</v>
      </c>
    </row>
    <row r="730" spans="1:9" x14ac:dyDescent="0.15">
      <c r="A730" s="130">
        <v>728</v>
      </c>
      <c r="B730" s="130" t="s">
        <v>3981</v>
      </c>
      <c r="C730" s="130" t="s">
        <v>12990</v>
      </c>
      <c r="D730" s="130">
        <v>3000</v>
      </c>
      <c r="E730" s="130" t="s">
        <v>12355</v>
      </c>
      <c r="F730" s="130">
        <v>1237845</v>
      </c>
      <c r="G730" s="130">
        <v>1418270</v>
      </c>
      <c r="H730" s="130" t="str">
        <f t="shared" si="22"/>
        <v>CB-120035</v>
      </c>
      <c r="I730" s="130" t="str">
        <f t="shared" si="23"/>
        <v>AG</v>
      </c>
    </row>
    <row r="731" spans="1:9" x14ac:dyDescent="0.15">
      <c r="A731" s="130">
        <v>729</v>
      </c>
      <c r="B731" s="130" t="s">
        <v>3255</v>
      </c>
      <c r="C731" s="130" t="s">
        <v>1734</v>
      </c>
      <c r="D731" s="130">
        <v>1</v>
      </c>
      <c r="E731" s="130" t="s">
        <v>12676</v>
      </c>
      <c r="F731" s="130">
        <v>14800</v>
      </c>
      <c r="G731" s="130">
        <v>47600</v>
      </c>
      <c r="H731" s="130" t="str">
        <f t="shared" si="22"/>
        <v>CB-120036</v>
      </c>
      <c r="I731" s="130" t="str">
        <f t="shared" si="23"/>
        <v>VE</v>
      </c>
    </row>
    <row r="732" spans="1:9" x14ac:dyDescent="0.15">
      <c r="A732" s="130">
        <v>730</v>
      </c>
      <c r="B732" s="130" t="s">
        <v>1130</v>
      </c>
      <c r="C732" s="130" t="s">
        <v>1735</v>
      </c>
      <c r="D732" s="130">
        <v>100</v>
      </c>
      <c r="E732" s="130" t="s">
        <v>12737</v>
      </c>
      <c r="F732" s="130">
        <v>177682.4</v>
      </c>
      <c r="G732" s="130">
        <v>394685</v>
      </c>
      <c r="H732" s="130" t="str">
        <f t="shared" si="22"/>
        <v>CB-120037</v>
      </c>
      <c r="I732" s="130" t="str">
        <f t="shared" si="23"/>
        <v>VR</v>
      </c>
    </row>
    <row r="733" spans="1:9" x14ac:dyDescent="0.15">
      <c r="A733" s="130">
        <v>731</v>
      </c>
      <c r="B733" s="130" t="s">
        <v>1131</v>
      </c>
      <c r="C733" s="130" t="s">
        <v>1736</v>
      </c>
      <c r="D733" s="130">
        <v>1</v>
      </c>
      <c r="E733" s="130" t="s">
        <v>12676</v>
      </c>
      <c r="F733" s="130">
        <v>1802</v>
      </c>
      <c r="G733" s="130">
        <v>2074</v>
      </c>
      <c r="H733" s="130" t="str">
        <f t="shared" si="22"/>
        <v>CB-120038</v>
      </c>
      <c r="I733" s="130" t="str">
        <f t="shared" si="23"/>
        <v>VE</v>
      </c>
    </row>
    <row r="734" spans="1:9" x14ac:dyDescent="0.15">
      <c r="A734" s="130">
        <v>732</v>
      </c>
      <c r="B734" s="130" t="s">
        <v>1132</v>
      </c>
      <c r="C734" s="130" t="s">
        <v>1737</v>
      </c>
      <c r="D734" s="130">
        <v>10</v>
      </c>
      <c r="E734" s="130" t="s">
        <v>12355</v>
      </c>
      <c r="F734" s="130">
        <v>43760</v>
      </c>
      <c r="G734" s="130">
        <v>83342</v>
      </c>
      <c r="H734" s="130" t="str">
        <f t="shared" si="22"/>
        <v>CB-120039</v>
      </c>
      <c r="I734" s="130" t="str">
        <f t="shared" si="23"/>
        <v>VE</v>
      </c>
    </row>
    <row r="735" spans="1:9" x14ac:dyDescent="0.15">
      <c r="A735" s="130">
        <v>733</v>
      </c>
      <c r="B735" s="130" t="s">
        <v>3982</v>
      </c>
      <c r="C735" s="130" t="s">
        <v>12992</v>
      </c>
      <c r="D735" s="130">
        <v>100</v>
      </c>
      <c r="E735" s="130" t="s">
        <v>12370</v>
      </c>
      <c r="F735" s="130">
        <v>396700</v>
      </c>
      <c r="G735" s="130">
        <v>397000</v>
      </c>
      <c r="H735" s="130" t="str">
        <f t="shared" si="22"/>
        <v>CB-120040</v>
      </c>
      <c r="I735" s="130" t="str">
        <f t="shared" si="23"/>
        <v>AG</v>
      </c>
    </row>
    <row r="736" spans="1:9" x14ac:dyDescent="0.15">
      <c r="A736" s="130">
        <v>734</v>
      </c>
      <c r="B736" s="130" t="s">
        <v>3983</v>
      </c>
      <c r="C736" s="130" t="s">
        <v>12993</v>
      </c>
      <c r="D736" s="130">
        <v>10</v>
      </c>
      <c r="E736" s="130" t="s">
        <v>12355</v>
      </c>
      <c r="F736" s="130">
        <v>59362</v>
      </c>
      <c r="G736" s="130">
        <v>70046</v>
      </c>
      <c r="H736" s="130" t="str">
        <f t="shared" si="22"/>
        <v>CB-120041</v>
      </c>
      <c r="I736" s="130" t="str">
        <f t="shared" si="23"/>
        <v>AG</v>
      </c>
    </row>
    <row r="737" spans="1:9" x14ac:dyDescent="0.15">
      <c r="A737" s="130">
        <v>735</v>
      </c>
      <c r="B737" s="130" t="s">
        <v>3984</v>
      </c>
      <c r="C737" s="130" t="s">
        <v>2075</v>
      </c>
      <c r="D737" s="130">
        <v>100</v>
      </c>
      <c r="E737" s="130" t="s">
        <v>12372</v>
      </c>
      <c r="F737" s="130">
        <v>623000</v>
      </c>
      <c r="G737" s="130">
        <v>408000</v>
      </c>
      <c r="H737" s="130" t="str">
        <f t="shared" si="22"/>
        <v>CB-120042</v>
      </c>
      <c r="I737" s="130" t="str">
        <f t="shared" si="23"/>
        <v>AG</v>
      </c>
    </row>
    <row r="738" spans="1:9" x14ac:dyDescent="0.15">
      <c r="A738" s="130">
        <v>736</v>
      </c>
      <c r="B738" s="130" t="s">
        <v>3985</v>
      </c>
      <c r="C738" s="130" t="s">
        <v>12994</v>
      </c>
      <c r="D738" s="130">
        <v>100</v>
      </c>
      <c r="E738" s="130" t="s">
        <v>12368</v>
      </c>
      <c r="F738" s="130">
        <v>692400</v>
      </c>
      <c r="G738" s="130">
        <v>1501000</v>
      </c>
      <c r="H738" s="130" t="str">
        <f t="shared" si="22"/>
        <v>CB-130001</v>
      </c>
      <c r="I738" s="130" t="str">
        <f t="shared" si="23"/>
        <v>AG</v>
      </c>
    </row>
    <row r="739" spans="1:9" x14ac:dyDescent="0.15">
      <c r="A739" s="130">
        <v>737</v>
      </c>
      <c r="B739" s="130" t="s">
        <v>3986</v>
      </c>
      <c r="C739" s="130" t="s">
        <v>12995</v>
      </c>
      <c r="D739" s="130">
        <v>100</v>
      </c>
      <c r="E739" s="130" t="s">
        <v>12372</v>
      </c>
      <c r="F739" s="130">
        <v>488000</v>
      </c>
      <c r="G739" s="130">
        <v>425000</v>
      </c>
      <c r="H739" s="130" t="str">
        <f t="shared" si="22"/>
        <v>CB-130002</v>
      </c>
      <c r="I739" s="130" t="str">
        <f t="shared" si="23"/>
        <v>AG</v>
      </c>
    </row>
    <row r="740" spans="1:9" x14ac:dyDescent="0.15">
      <c r="A740" s="130">
        <v>738</v>
      </c>
      <c r="B740" s="130" t="s">
        <v>1133</v>
      </c>
      <c r="C740" s="130" t="s">
        <v>1738</v>
      </c>
      <c r="D740" s="130">
        <v>30</v>
      </c>
      <c r="E740" s="130" t="s">
        <v>12355</v>
      </c>
      <c r="F740" s="130">
        <v>18700</v>
      </c>
      <c r="G740" s="130">
        <v>18700</v>
      </c>
      <c r="H740" s="130" t="str">
        <f t="shared" si="22"/>
        <v>CB-130003</v>
      </c>
      <c r="I740" s="130" t="str">
        <f t="shared" si="23"/>
        <v>VE</v>
      </c>
    </row>
    <row r="741" spans="1:9" x14ac:dyDescent="0.15">
      <c r="A741" s="130">
        <v>739</v>
      </c>
      <c r="B741" s="130" t="s">
        <v>3987</v>
      </c>
      <c r="C741" s="130" t="s">
        <v>12996</v>
      </c>
      <c r="D741" s="130">
        <v>1</v>
      </c>
      <c r="E741" s="130" t="s">
        <v>12497</v>
      </c>
      <c r="F741" s="130">
        <v>610000</v>
      </c>
      <c r="G741" s="130">
        <v>960000</v>
      </c>
      <c r="H741" s="130" t="str">
        <f t="shared" si="22"/>
        <v>CB-130004</v>
      </c>
      <c r="I741" s="130" t="str">
        <f t="shared" si="23"/>
        <v>AG</v>
      </c>
    </row>
    <row r="742" spans="1:9" x14ac:dyDescent="0.15">
      <c r="A742" s="130">
        <v>740</v>
      </c>
      <c r="B742" s="130" t="s">
        <v>3988</v>
      </c>
      <c r="C742" s="130" t="s">
        <v>12997</v>
      </c>
      <c r="D742" s="130">
        <v>10</v>
      </c>
      <c r="E742" s="130" t="s">
        <v>12355</v>
      </c>
      <c r="F742" s="130">
        <v>7895310</v>
      </c>
      <c r="G742" s="130">
        <v>9784711.8000000007</v>
      </c>
      <c r="H742" s="130" t="str">
        <f t="shared" si="22"/>
        <v>CB-130005</v>
      </c>
      <c r="I742" s="130" t="str">
        <f t="shared" si="23"/>
        <v>AG</v>
      </c>
    </row>
    <row r="743" spans="1:9" x14ac:dyDescent="0.15">
      <c r="A743" s="130">
        <v>741</v>
      </c>
      <c r="B743" s="130" t="s">
        <v>3989</v>
      </c>
      <c r="C743" s="130" t="s">
        <v>12998</v>
      </c>
      <c r="D743" s="130">
        <v>500</v>
      </c>
      <c r="E743" s="130" t="s">
        <v>12372</v>
      </c>
      <c r="F743" s="130">
        <v>3914000</v>
      </c>
      <c r="G743" s="130">
        <v>6890000</v>
      </c>
      <c r="H743" s="130" t="str">
        <f t="shared" si="22"/>
        <v>CB-130006</v>
      </c>
      <c r="I743" s="130" t="str">
        <f t="shared" si="23"/>
        <v>AG</v>
      </c>
    </row>
    <row r="744" spans="1:9" x14ac:dyDescent="0.15">
      <c r="A744" s="130">
        <v>742</v>
      </c>
      <c r="B744" s="130" t="s">
        <v>3226</v>
      </c>
      <c r="C744" s="130" t="s">
        <v>13000</v>
      </c>
      <c r="D744" s="130">
        <v>100</v>
      </c>
      <c r="E744" s="130" t="s">
        <v>12355</v>
      </c>
      <c r="F744" s="130">
        <v>292000</v>
      </c>
      <c r="G744" s="130">
        <v>623100</v>
      </c>
      <c r="H744" s="130" t="str">
        <f t="shared" si="22"/>
        <v>CB-130007</v>
      </c>
      <c r="I744" s="130" t="str">
        <f t="shared" si="23"/>
        <v>VE</v>
      </c>
    </row>
    <row r="745" spans="1:9" x14ac:dyDescent="0.15">
      <c r="A745" s="130">
        <v>743</v>
      </c>
      <c r="B745" s="130" t="s">
        <v>3990</v>
      </c>
      <c r="C745" s="130" t="s">
        <v>13001</v>
      </c>
      <c r="D745" s="130">
        <v>100</v>
      </c>
      <c r="E745" s="130" t="s">
        <v>12814</v>
      </c>
      <c r="F745" s="130">
        <v>990000</v>
      </c>
      <c r="G745" s="130">
        <v>954817</v>
      </c>
      <c r="H745" s="130" t="str">
        <f t="shared" si="22"/>
        <v>CB-130008</v>
      </c>
      <c r="I745" s="130" t="str">
        <f t="shared" si="23"/>
        <v>AG</v>
      </c>
    </row>
    <row r="746" spans="1:9" x14ac:dyDescent="0.15">
      <c r="A746" s="130">
        <v>744</v>
      </c>
      <c r="B746" s="130" t="s">
        <v>3991</v>
      </c>
      <c r="C746" s="130" t="s">
        <v>13002</v>
      </c>
      <c r="D746" s="130">
        <v>130</v>
      </c>
      <c r="E746" s="130" t="s">
        <v>12372</v>
      </c>
      <c r="F746" s="130">
        <v>25328</v>
      </c>
      <c r="G746" s="130">
        <v>44896</v>
      </c>
      <c r="H746" s="130" t="str">
        <f t="shared" si="22"/>
        <v>CB-130009</v>
      </c>
      <c r="I746" s="130" t="str">
        <f t="shared" si="23"/>
        <v>AG</v>
      </c>
    </row>
    <row r="747" spans="1:9" x14ac:dyDescent="0.15">
      <c r="A747" s="130">
        <v>745</v>
      </c>
      <c r="B747" s="130" t="s">
        <v>3992</v>
      </c>
      <c r="C747" s="130" t="s">
        <v>1821</v>
      </c>
      <c r="D747" s="130">
        <v>100</v>
      </c>
      <c r="E747" s="130" t="s">
        <v>12372</v>
      </c>
      <c r="F747" s="130">
        <v>1450000</v>
      </c>
      <c r="G747" s="130">
        <v>1700000</v>
      </c>
      <c r="H747" s="130" t="str">
        <f t="shared" si="22"/>
        <v>CB-130010</v>
      </c>
      <c r="I747" s="130" t="str">
        <f t="shared" si="23"/>
        <v>AG</v>
      </c>
    </row>
    <row r="748" spans="1:9" x14ac:dyDescent="0.15">
      <c r="A748" s="130">
        <v>746</v>
      </c>
      <c r="B748" s="130" t="s">
        <v>3225</v>
      </c>
      <c r="C748" s="130" t="s">
        <v>13004</v>
      </c>
      <c r="D748" s="130">
        <v>1000</v>
      </c>
      <c r="E748" s="130" t="s">
        <v>12368</v>
      </c>
      <c r="F748" s="130">
        <v>10761154</v>
      </c>
      <c r="G748" s="130">
        <v>12339000</v>
      </c>
      <c r="H748" s="130" t="str">
        <f t="shared" si="22"/>
        <v>CB-130011</v>
      </c>
      <c r="I748" s="130" t="str">
        <f t="shared" si="23"/>
        <v>VR</v>
      </c>
    </row>
    <row r="749" spans="1:9" x14ac:dyDescent="0.15">
      <c r="A749" s="130">
        <v>747</v>
      </c>
      <c r="B749" s="130" t="s">
        <v>3993</v>
      </c>
      <c r="C749" s="130" t="s">
        <v>13005</v>
      </c>
      <c r="D749" s="130">
        <v>50</v>
      </c>
      <c r="E749" s="130" t="s">
        <v>12355</v>
      </c>
      <c r="F749" s="130">
        <v>4273990</v>
      </c>
      <c r="G749" s="130">
        <v>4409277</v>
      </c>
      <c r="H749" s="130" t="str">
        <f t="shared" si="22"/>
        <v>CB-130012</v>
      </c>
      <c r="I749" s="130" t="str">
        <f t="shared" si="23"/>
        <v>AG</v>
      </c>
    </row>
    <row r="750" spans="1:9" x14ac:dyDescent="0.15">
      <c r="A750" s="130">
        <v>748</v>
      </c>
      <c r="B750" s="130" t="s">
        <v>1134</v>
      </c>
      <c r="C750" s="130" t="s">
        <v>593</v>
      </c>
      <c r="D750" s="130">
        <v>6</v>
      </c>
      <c r="E750" s="130" t="s">
        <v>12434</v>
      </c>
      <c r="F750" s="130">
        <v>720</v>
      </c>
      <c r="G750" s="130">
        <v>720</v>
      </c>
      <c r="H750" s="130" t="str">
        <f t="shared" si="22"/>
        <v>CB-130013</v>
      </c>
      <c r="I750" s="130" t="str">
        <f t="shared" si="23"/>
        <v>VE</v>
      </c>
    </row>
    <row r="751" spans="1:9" x14ac:dyDescent="0.15">
      <c r="A751" s="130">
        <v>749</v>
      </c>
      <c r="B751" s="130" t="s">
        <v>3210</v>
      </c>
      <c r="C751" s="130" t="s">
        <v>13007</v>
      </c>
      <c r="D751" s="130">
        <v>100</v>
      </c>
      <c r="E751" s="130" t="s">
        <v>12370</v>
      </c>
      <c r="F751" s="130">
        <v>61600</v>
      </c>
      <c r="G751" s="130">
        <v>273500</v>
      </c>
      <c r="H751" s="130" t="str">
        <f t="shared" si="22"/>
        <v>CB-130014</v>
      </c>
      <c r="I751" s="130" t="str">
        <f t="shared" si="23"/>
        <v>VE</v>
      </c>
    </row>
    <row r="752" spans="1:9" x14ac:dyDescent="0.15">
      <c r="A752" s="130">
        <v>750</v>
      </c>
      <c r="B752" s="130" t="s">
        <v>1135</v>
      </c>
      <c r="C752" s="130" t="s">
        <v>1739</v>
      </c>
      <c r="D752" s="130">
        <v>100</v>
      </c>
      <c r="E752" s="130" t="s">
        <v>12372</v>
      </c>
      <c r="F752" s="130">
        <v>283522</v>
      </c>
      <c r="G752" s="130">
        <v>497200</v>
      </c>
      <c r="H752" s="130" t="str">
        <f t="shared" si="22"/>
        <v>CB-130015</v>
      </c>
      <c r="I752" s="130" t="str">
        <f t="shared" si="23"/>
        <v>VE</v>
      </c>
    </row>
    <row r="753" spans="1:9" x14ac:dyDescent="0.15">
      <c r="A753" s="130">
        <v>751</v>
      </c>
      <c r="B753" s="130" t="s">
        <v>3184</v>
      </c>
      <c r="C753" s="130" t="s">
        <v>13009</v>
      </c>
      <c r="D753" s="130">
        <v>1</v>
      </c>
      <c r="E753" s="130" t="s">
        <v>12446</v>
      </c>
      <c r="F753" s="130">
        <v>2200000</v>
      </c>
      <c r="G753" s="130">
        <v>436000</v>
      </c>
      <c r="H753" s="130" t="str">
        <f t="shared" si="22"/>
        <v>CB-140001</v>
      </c>
      <c r="I753" s="130" t="str">
        <f t="shared" si="23"/>
        <v>VR</v>
      </c>
    </row>
    <row r="754" spans="1:9" x14ac:dyDescent="0.15">
      <c r="A754" s="130">
        <v>752</v>
      </c>
      <c r="B754" s="130" t="s">
        <v>23620</v>
      </c>
      <c r="C754" s="130" t="s">
        <v>13010</v>
      </c>
      <c r="D754" s="130">
        <v>100</v>
      </c>
      <c r="E754" s="130" t="s">
        <v>12355</v>
      </c>
      <c r="F754" s="130">
        <v>99390508</v>
      </c>
      <c r="G754" s="130">
        <v>133860895</v>
      </c>
      <c r="H754" s="130" t="str">
        <f t="shared" si="22"/>
        <v>CB-140002</v>
      </c>
      <c r="I754" s="130" t="str">
        <f t="shared" si="23"/>
        <v>AG</v>
      </c>
    </row>
    <row r="755" spans="1:9" x14ac:dyDescent="0.15">
      <c r="A755" s="130">
        <v>753</v>
      </c>
      <c r="B755" s="130" t="s">
        <v>23621</v>
      </c>
      <c r="C755" s="130" t="s">
        <v>13011</v>
      </c>
      <c r="D755" s="130">
        <v>10</v>
      </c>
      <c r="E755" s="130" t="s">
        <v>12361</v>
      </c>
      <c r="F755" s="130">
        <v>53346.3</v>
      </c>
      <c r="G755" s="130">
        <v>56640.800000000003</v>
      </c>
      <c r="H755" s="130" t="str">
        <f t="shared" si="22"/>
        <v>CB-140003</v>
      </c>
      <c r="I755" s="130" t="str">
        <f t="shared" si="23"/>
        <v>AG</v>
      </c>
    </row>
    <row r="756" spans="1:9" x14ac:dyDescent="0.15">
      <c r="A756" s="130">
        <v>754</v>
      </c>
      <c r="B756" s="130" t="s">
        <v>23622</v>
      </c>
      <c r="C756" s="130" t="s">
        <v>13012</v>
      </c>
      <c r="D756" s="130">
        <v>80</v>
      </c>
      <c r="E756" s="130" t="s">
        <v>12610</v>
      </c>
      <c r="F756" s="130">
        <v>392000</v>
      </c>
      <c r="G756" s="130">
        <v>752000</v>
      </c>
      <c r="H756" s="130" t="str">
        <f t="shared" si="22"/>
        <v>CB-140004</v>
      </c>
      <c r="I756" s="130" t="str">
        <f t="shared" si="23"/>
        <v>AG</v>
      </c>
    </row>
    <row r="757" spans="1:9" x14ac:dyDescent="0.15">
      <c r="A757" s="130">
        <v>755</v>
      </c>
      <c r="B757" s="130" t="s">
        <v>23623</v>
      </c>
      <c r="C757" s="130" t="s">
        <v>13013</v>
      </c>
      <c r="D757" s="130">
        <v>100</v>
      </c>
      <c r="E757" s="130" t="s">
        <v>13014</v>
      </c>
      <c r="F757" s="130">
        <v>575828</v>
      </c>
      <c r="G757" s="130">
        <v>714004.2</v>
      </c>
      <c r="H757" s="130" t="str">
        <f t="shared" si="22"/>
        <v>CB-140005</v>
      </c>
      <c r="I757" s="130" t="str">
        <f t="shared" si="23"/>
        <v>AG</v>
      </c>
    </row>
    <row r="758" spans="1:9" x14ac:dyDescent="0.15">
      <c r="A758" s="130">
        <v>756</v>
      </c>
      <c r="B758" s="130" t="s">
        <v>3171</v>
      </c>
      <c r="C758" s="130" t="s">
        <v>13016</v>
      </c>
      <c r="D758" s="130">
        <v>10</v>
      </c>
      <c r="E758" s="130" t="s">
        <v>12355</v>
      </c>
      <c r="F758" s="130">
        <v>612295</v>
      </c>
      <c r="G758" s="130">
        <v>434078.96</v>
      </c>
      <c r="H758" s="130" t="str">
        <f t="shared" si="22"/>
        <v>CB-140006</v>
      </c>
      <c r="I758" s="130" t="str">
        <f t="shared" si="23"/>
        <v>VR</v>
      </c>
    </row>
    <row r="759" spans="1:9" x14ac:dyDescent="0.15">
      <c r="A759" s="130">
        <v>757</v>
      </c>
      <c r="B759" s="130" t="s">
        <v>23624</v>
      </c>
      <c r="C759" s="130" t="s">
        <v>13017</v>
      </c>
      <c r="D759" s="130">
        <v>1</v>
      </c>
      <c r="E759" s="130" t="s">
        <v>12610</v>
      </c>
      <c r="F759" s="130">
        <v>2000</v>
      </c>
      <c r="G759" s="130">
        <v>3300</v>
      </c>
      <c r="H759" s="130" t="str">
        <f t="shared" si="22"/>
        <v>CB-140007</v>
      </c>
      <c r="I759" s="130" t="str">
        <f t="shared" si="23"/>
        <v>AG</v>
      </c>
    </row>
    <row r="760" spans="1:9" x14ac:dyDescent="0.15">
      <c r="A760" s="130">
        <v>758</v>
      </c>
      <c r="B760" s="130" t="s">
        <v>23625</v>
      </c>
      <c r="C760" s="130" t="s">
        <v>13018</v>
      </c>
      <c r="D760" s="130">
        <v>150</v>
      </c>
      <c r="E760" s="130" t="s">
        <v>12361</v>
      </c>
      <c r="F760" s="130">
        <v>1141000</v>
      </c>
      <c r="G760" s="130">
        <v>1442700</v>
      </c>
      <c r="H760" s="130" t="str">
        <f t="shared" si="22"/>
        <v>CB-140008</v>
      </c>
      <c r="I760" s="130" t="str">
        <f t="shared" si="23"/>
        <v>AG</v>
      </c>
    </row>
    <row r="761" spans="1:9" x14ac:dyDescent="0.15">
      <c r="A761" s="130">
        <v>759</v>
      </c>
      <c r="B761" s="130" t="s">
        <v>23626</v>
      </c>
      <c r="C761" s="130" t="s">
        <v>13019</v>
      </c>
      <c r="D761" s="130">
        <v>10</v>
      </c>
      <c r="E761" s="130" t="s">
        <v>12403</v>
      </c>
      <c r="F761" s="130">
        <v>408650</v>
      </c>
      <c r="G761" s="130">
        <v>748356.8</v>
      </c>
      <c r="H761" s="130" t="str">
        <f t="shared" si="22"/>
        <v>CB-140009</v>
      </c>
      <c r="I761" s="130" t="str">
        <f t="shared" si="23"/>
        <v>AG</v>
      </c>
    </row>
    <row r="762" spans="1:9" x14ac:dyDescent="0.15">
      <c r="A762" s="130">
        <v>760</v>
      </c>
      <c r="B762" s="130" t="s">
        <v>22527</v>
      </c>
      <c r="C762" s="130" t="s">
        <v>13021</v>
      </c>
      <c r="D762" s="130">
        <v>100</v>
      </c>
      <c r="E762" s="130" t="s">
        <v>12355</v>
      </c>
      <c r="F762" s="130">
        <v>115547000</v>
      </c>
      <c r="G762" s="130">
        <v>118455000</v>
      </c>
      <c r="H762" s="130" t="str">
        <f t="shared" si="22"/>
        <v>CB-150001</v>
      </c>
      <c r="I762" s="130" t="str">
        <f t="shared" si="23"/>
        <v>VE</v>
      </c>
    </row>
    <row r="763" spans="1:9" x14ac:dyDescent="0.15">
      <c r="A763" s="130">
        <v>761</v>
      </c>
      <c r="B763" s="130" t="s">
        <v>23627</v>
      </c>
      <c r="C763" s="130" t="s">
        <v>13022</v>
      </c>
      <c r="D763" s="130">
        <v>1000</v>
      </c>
      <c r="E763" s="130" t="s">
        <v>12355</v>
      </c>
      <c r="F763" s="130">
        <v>277100000</v>
      </c>
      <c r="G763" s="130">
        <v>285895000</v>
      </c>
      <c r="H763" s="130" t="str">
        <f t="shared" si="22"/>
        <v>CB-150002</v>
      </c>
      <c r="I763" s="130" t="str">
        <f t="shared" si="23"/>
        <v>AG</v>
      </c>
    </row>
    <row r="764" spans="1:9" x14ac:dyDescent="0.15">
      <c r="A764" s="130">
        <v>762</v>
      </c>
      <c r="B764" s="130" t="s">
        <v>1136</v>
      </c>
      <c r="C764" s="130" t="s">
        <v>1740</v>
      </c>
      <c r="D764" s="130">
        <v>1000</v>
      </c>
      <c r="E764" s="130" t="s">
        <v>12372</v>
      </c>
      <c r="F764" s="130">
        <v>1784870</v>
      </c>
      <c r="G764" s="130">
        <v>1950000</v>
      </c>
      <c r="H764" s="130" t="str">
        <f t="shared" si="22"/>
        <v>CB-150003</v>
      </c>
      <c r="I764" s="130" t="str">
        <f t="shared" si="23"/>
        <v>VR</v>
      </c>
    </row>
    <row r="765" spans="1:9" x14ac:dyDescent="0.15">
      <c r="A765" s="130">
        <v>763</v>
      </c>
      <c r="B765" s="130" t="s">
        <v>3126</v>
      </c>
      <c r="C765" s="130" t="s">
        <v>13024</v>
      </c>
      <c r="D765" s="130">
        <v>1800</v>
      </c>
      <c r="E765" s="130" t="s">
        <v>12355</v>
      </c>
      <c r="F765" s="130">
        <v>1425380</v>
      </c>
      <c r="G765" s="130">
        <v>7649842</v>
      </c>
      <c r="H765" s="130" t="str">
        <f t="shared" si="22"/>
        <v>CB-150004</v>
      </c>
      <c r="I765" s="130" t="str">
        <f t="shared" si="23"/>
        <v>VE</v>
      </c>
    </row>
    <row r="766" spans="1:9" x14ac:dyDescent="0.15">
      <c r="A766" s="130">
        <v>764</v>
      </c>
      <c r="B766" s="130" t="s">
        <v>3994</v>
      </c>
      <c r="C766" s="130" t="s">
        <v>13026</v>
      </c>
      <c r="D766" s="130">
        <v>1</v>
      </c>
      <c r="E766" s="130" t="s">
        <v>12462</v>
      </c>
      <c r="F766" s="130">
        <v>18760</v>
      </c>
      <c r="G766" s="130">
        <v>35000</v>
      </c>
      <c r="H766" s="130" t="str">
        <f t="shared" si="22"/>
        <v>CB-150005</v>
      </c>
      <c r="I766" s="130" t="str">
        <f t="shared" si="23"/>
        <v>A</v>
      </c>
    </row>
    <row r="767" spans="1:9" x14ac:dyDescent="0.15">
      <c r="A767" s="130">
        <v>765</v>
      </c>
      <c r="B767" s="130" t="s">
        <v>23628</v>
      </c>
      <c r="C767" s="130" t="s">
        <v>13027</v>
      </c>
      <c r="D767" s="130">
        <v>1000</v>
      </c>
      <c r="E767" s="130" t="s">
        <v>12653</v>
      </c>
      <c r="F767" s="130">
        <v>2885263</v>
      </c>
      <c r="G767" s="130">
        <v>3819305</v>
      </c>
      <c r="H767" s="130" t="str">
        <f t="shared" si="22"/>
        <v>CB-150006</v>
      </c>
      <c r="I767" s="130" t="str">
        <f t="shared" si="23"/>
        <v>AG</v>
      </c>
    </row>
    <row r="768" spans="1:9" x14ac:dyDescent="0.15">
      <c r="A768" s="130">
        <v>766</v>
      </c>
      <c r="B768" s="130" t="s">
        <v>23629</v>
      </c>
      <c r="C768" s="130" t="s">
        <v>13028</v>
      </c>
      <c r="D768" s="130">
        <v>300</v>
      </c>
      <c r="E768" s="130" t="s">
        <v>12372</v>
      </c>
      <c r="F768" s="130">
        <v>1140003.6000000001</v>
      </c>
      <c r="G768" s="130">
        <v>1385522</v>
      </c>
      <c r="H768" s="130" t="str">
        <f t="shared" si="22"/>
        <v>CB-150007</v>
      </c>
      <c r="I768" s="130" t="str">
        <f t="shared" si="23"/>
        <v>AG</v>
      </c>
    </row>
    <row r="769" spans="1:9" x14ac:dyDescent="0.15">
      <c r="A769" s="130">
        <v>767</v>
      </c>
      <c r="B769" s="130" t="s">
        <v>3111</v>
      </c>
      <c r="C769" s="130" t="s">
        <v>13030</v>
      </c>
      <c r="D769" s="130">
        <v>300</v>
      </c>
      <c r="E769" s="130" t="s">
        <v>12372</v>
      </c>
      <c r="F769" s="130">
        <v>1080000</v>
      </c>
      <c r="G769" s="130">
        <v>1077000</v>
      </c>
      <c r="H769" s="130" t="str">
        <f t="shared" si="22"/>
        <v>CB-150008</v>
      </c>
      <c r="I769" s="130" t="str">
        <f t="shared" si="23"/>
        <v>VR</v>
      </c>
    </row>
    <row r="770" spans="1:9" x14ac:dyDescent="0.15">
      <c r="A770" s="130">
        <v>768</v>
      </c>
      <c r="B770" s="130" t="s">
        <v>3995</v>
      </c>
      <c r="C770" s="130" t="s">
        <v>12481</v>
      </c>
      <c r="D770" s="130">
        <v>100</v>
      </c>
      <c r="E770" s="130" t="s">
        <v>12355</v>
      </c>
      <c r="F770" s="130">
        <v>2484700</v>
      </c>
      <c r="G770" s="130">
        <v>4916260</v>
      </c>
      <c r="H770" s="130" t="str">
        <f t="shared" si="22"/>
        <v>CB-150009</v>
      </c>
      <c r="I770" s="130" t="str">
        <f t="shared" si="23"/>
        <v>A</v>
      </c>
    </row>
    <row r="771" spans="1:9" x14ac:dyDescent="0.15">
      <c r="A771" s="130">
        <v>769</v>
      </c>
      <c r="B771" s="130" t="s">
        <v>23630</v>
      </c>
      <c r="C771" s="130" t="s">
        <v>13032</v>
      </c>
      <c r="D771" s="130">
        <v>50</v>
      </c>
      <c r="E771" s="130" t="s">
        <v>12355</v>
      </c>
      <c r="F771" s="130">
        <v>2755235</v>
      </c>
      <c r="G771" s="130">
        <v>5343300</v>
      </c>
      <c r="H771" s="130" t="str">
        <f t="shared" si="22"/>
        <v>CB-150010</v>
      </c>
      <c r="I771" s="130" t="str">
        <f t="shared" si="23"/>
        <v>AG</v>
      </c>
    </row>
    <row r="772" spans="1:9" x14ac:dyDescent="0.15">
      <c r="A772" s="130">
        <v>770</v>
      </c>
      <c r="B772" s="130" t="s">
        <v>23631</v>
      </c>
      <c r="C772" s="130" t="s">
        <v>13033</v>
      </c>
      <c r="D772" s="130">
        <v>1000</v>
      </c>
      <c r="E772" s="130" t="s">
        <v>12372</v>
      </c>
      <c r="F772" s="130">
        <v>22617903.399999999</v>
      </c>
      <c r="G772" s="130">
        <v>26481444</v>
      </c>
      <c r="H772" s="130" t="str">
        <f t="shared" ref="H772:H835" si="24">LEFT(B772,FIND("-",B772)+6)</f>
        <v>CB-150011</v>
      </c>
      <c r="I772" s="130" t="str">
        <f t="shared" ref="I772:I835" si="25">RIGHT(B772,LEN(B772)-FIND("-",B772)-7)</f>
        <v>AG</v>
      </c>
    </row>
    <row r="773" spans="1:9" x14ac:dyDescent="0.15">
      <c r="A773" s="130">
        <v>771</v>
      </c>
      <c r="B773" s="130" t="s">
        <v>3996</v>
      </c>
      <c r="C773" s="130" t="s">
        <v>13035</v>
      </c>
      <c r="D773" s="130">
        <v>10</v>
      </c>
      <c r="E773" s="130" t="s">
        <v>12355</v>
      </c>
      <c r="F773" s="130">
        <v>11560879.119999999</v>
      </c>
      <c r="G773" s="130">
        <v>16119333.960000001</v>
      </c>
      <c r="H773" s="130" t="str">
        <f t="shared" si="24"/>
        <v>CB-150012</v>
      </c>
      <c r="I773" s="130" t="str">
        <f t="shared" si="25"/>
        <v>A</v>
      </c>
    </row>
    <row r="774" spans="1:9" x14ac:dyDescent="0.15">
      <c r="A774" s="130">
        <v>772</v>
      </c>
      <c r="B774" s="130" t="s">
        <v>23632</v>
      </c>
      <c r="C774" s="130" t="s">
        <v>13036</v>
      </c>
      <c r="D774" s="130">
        <v>1</v>
      </c>
      <c r="E774" s="130" t="s">
        <v>12876</v>
      </c>
      <c r="F774" s="130">
        <v>188403.15</v>
      </c>
      <c r="G774" s="130">
        <v>287309.59999999998</v>
      </c>
      <c r="H774" s="130" t="str">
        <f t="shared" si="24"/>
        <v>CB-150013</v>
      </c>
      <c r="I774" s="130" t="str">
        <f t="shared" si="25"/>
        <v>AG</v>
      </c>
    </row>
    <row r="775" spans="1:9" x14ac:dyDescent="0.15">
      <c r="A775" s="130">
        <v>773</v>
      </c>
      <c r="B775" s="130" t="s">
        <v>3997</v>
      </c>
      <c r="C775" s="130" t="s">
        <v>13038</v>
      </c>
      <c r="D775" s="130">
        <v>1</v>
      </c>
      <c r="E775" s="130" t="s">
        <v>12676</v>
      </c>
      <c r="F775" s="130">
        <v>197000</v>
      </c>
      <c r="G775" s="130">
        <v>231800</v>
      </c>
      <c r="H775" s="130" t="str">
        <f t="shared" si="24"/>
        <v>CB-160001</v>
      </c>
      <c r="I775" s="130" t="str">
        <f t="shared" si="25"/>
        <v>A</v>
      </c>
    </row>
    <row r="776" spans="1:9" x14ac:dyDescent="0.15">
      <c r="A776" s="130">
        <v>774</v>
      </c>
      <c r="B776" s="130" t="s">
        <v>3998</v>
      </c>
      <c r="C776" s="130" t="s">
        <v>13040</v>
      </c>
      <c r="D776" s="130">
        <v>1</v>
      </c>
      <c r="E776" s="130" t="s">
        <v>13041</v>
      </c>
      <c r="F776" s="130">
        <v>609300</v>
      </c>
      <c r="G776" s="130">
        <v>756000</v>
      </c>
      <c r="H776" s="130" t="str">
        <f t="shared" si="24"/>
        <v>CB-160002</v>
      </c>
      <c r="I776" s="130" t="str">
        <f t="shared" si="25"/>
        <v>A</v>
      </c>
    </row>
    <row r="777" spans="1:9" x14ac:dyDescent="0.15">
      <c r="A777" s="130">
        <v>775</v>
      </c>
      <c r="B777" s="130" t="s">
        <v>22499</v>
      </c>
      <c r="C777" s="130" t="s">
        <v>1687</v>
      </c>
      <c r="D777" s="130">
        <v>30</v>
      </c>
      <c r="E777" s="130" t="s">
        <v>12676</v>
      </c>
      <c r="F777" s="130">
        <v>267420</v>
      </c>
      <c r="G777" s="130">
        <v>319680</v>
      </c>
      <c r="H777" s="130" t="str">
        <f t="shared" si="24"/>
        <v>CB-160003</v>
      </c>
      <c r="I777" s="130" t="str">
        <f t="shared" si="25"/>
        <v>VE</v>
      </c>
    </row>
    <row r="778" spans="1:9" x14ac:dyDescent="0.15">
      <c r="A778" s="130">
        <v>776</v>
      </c>
      <c r="B778" s="130" t="s">
        <v>3999</v>
      </c>
      <c r="C778" s="130" t="s">
        <v>13044</v>
      </c>
      <c r="D778" s="130">
        <v>500</v>
      </c>
      <c r="E778" s="130" t="s">
        <v>12372</v>
      </c>
      <c r="F778" s="130">
        <v>1617020</v>
      </c>
      <c r="G778" s="130">
        <v>1819943</v>
      </c>
      <c r="H778" s="130" t="str">
        <f t="shared" si="24"/>
        <v>CB-160004</v>
      </c>
      <c r="I778" s="130" t="str">
        <f t="shared" si="25"/>
        <v>A</v>
      </c>
    </row>
    <row r="779" spans="1:9" x14ac:dyDescent="0.15">
      <c r="A779" s="130">
        <v>777</v>
      </c>
      <c r="B779" s="130" t="s">
        <v>3081</v>
      </c>
      <c r="C779" s="130" t="s">
        <v>13046</v>
      </c>
      <c r="D779" s="130">
        <v>1</v>
      </c>
      <c r="E779" s="130" t="s">
        <v>12402</v>
      </c>
      <c r="F779" s="130">
        <v>150</v>
      </c>
      <c r="G779" s="130">
        <v>20000</v>
      </c>
      <c r="H779" s="130" t="str">
        <f t="shared" si="24"/>
        <v>CB-160005</v>
      </c>
      <c r="I779" s="130" t="str">
        <f t="shared" si="25"/>
        <v>VE</v>
      </c>
    </row>
    <row r="780" spans="1:9" x14ac:dyDescent="0.15">
      <c r="A780" s="130">
        <v>778</v>
      </c>
      <c r="B780" s="130" t="s">
        <v>4000</v>
      </c>
      <c r="C780" s="130" t="s">
        <v>1985</v>
      </c>
      <c r="D780" s="130">
        <v>1</v>
      </c>
      <c r="E780" s="130" t="s">
        <v>13048</v>
      </c>
      <c r="F780" s="130">
        <v>1833.74</v>
      </c>
      <c r="G780" s="130">
        <v>1885.82</v>
      </c>
      <c r="H780" s="130" t="str">
        <f t="shared" si="24"/>
        <v>CB-160006</v>
      </c>
      <c r="I780" s="130" t="str">
        <f t="shared" si="25"/>
        <v>A</v>
      </c>
    </row>
    <row r="781" spans="1:9" x14ac:dyDescent="0.15">
      <c r="A781" s="130">
        <v>779</v>
      </c>
      <c r="B781" s="130" t="s">
        <v>4001</v>
      </c>
      <c r="C781" s="130" t="s">
        <v>13050</v>
      </c>
      <c r="D781" s="130">
        <v>10</v>
      </c>
      <c r="E781" s="130" t="s">
        <v>12370</v>
      </c>
      <c r="F781" s="130">
        <v>767000.8</v>
      </c>
      <c r="G781" s="130">
        <v>1200000.3</v>
      </c>
      <c r="H781" s="130" t="str">
        <f t="shared" si="24"/>
        <v>CB-160007</v>
      </c>
      <c r="I781" s="130" t="str">
        <f t="shared" si="25"/>
        <v>A</v>
      </c>
    </row>
    <row r="782" spans="1:9" x14ac:dyDescent="0.15">
      <c r="A782" s="130">
        <v>780</v>
      </c>
      <c r="B782" s="130" t="s">
        <v>4002</v>
      </c>
      <c r="C782" s="130" t="s">
        <v>13052</v>
      </c>
      <c r="D782" s="130">
        <v>1</v>
      </c>
      <c r="E782" s="130" t="s">
        <v>12457</v>
      </c>
      <c r="F782" s="130">
        <v>76420950</v>
      </c>
      <c r="G782" s="130">
        <v>77538750</v>
      </c>
      <c r="H782" s="130" t="str">
        <f t="shared" si="24"/>
        <v>CB-160008</v>
      </c>
      <c r="I782" s="130" t="str">
        <f t="shared" si="25"/>
        <v>A</v>
      </c>
    </row>
    <row r="783" spans="1:9" x14ac:dyDescent="0.15">
      <c r="A783" s="130">
        <v>781</v>
      </c>
      <c r="B783" s="130" t="s">
        <v>3075</v>
      </c>
      <c r="C783" s="130" t="s">
        <v>13054</v>
      </c>
      <c r="D783" s="130">
        <v>1</v>
      </c>
      <c r="E783" s="130" t="s">
        <v>12434</v>
      </c>
      <c r="F783" s="130">
        <v>20236</v>
      </c>
      <c r="G783" s="130">
        <v>224920</v>
      </c>
      <c r="H783" s="130" t="str">
        <f t="shared" si="24"/>
        <v>CB-160009</v>
      </c>
      <c r="I783" s="130" t="str">
        <f t="shared" si="25"/>
        <v>VE</v>
      </c>
    </row>
    <row r="784" spans="1:9" x14ac:dyDescent="0.15">
      <c r="A784" s="130">
        <v>782</v>
      </c>
      <c r="B784" s="130" t="s">
        <v>22492</v>
      </c>
      <c r="C784" s="130" t="s">
        <v>13056</v>
      </c>
      <c r="D784" s="130">
        <v>1</v>
      </c>
      <c r="E784" s="130" t="s">
        <v>13041</v>
      </c>
      <c r="F784" s="130">
        <v>46100</v>
      </c>
      <c r="G784" s="130">
        <v>186100</v>
      </c>
      <c r="H784" s="130" t="str">
        <f t="shared" si="24"/>
        <v>CB-160010</v>
      </c>
      <c r="I784" s="130" t="str">
        <f t="shared" si="25"/>
        <v>VE</v>
      </c>
    </row>
    <row r="785" spans="1:9" x14ac:dyDescent="0.15">
      <c r="A785" s="130">
        <v>783</v>
      </c>
      <c r="B785" s="130" t="s">
        <v>4003</v>
      </c>
      <c r="C785" s="130" t="s">
        <v>13058</v>
      </c>
      <c r="D785" s="130">
        <v>211</v>
      </c>
      <c r="E785" s="130" t="s">
        <v>12619</v>
      </c>
      <c r="F785" s="130">
        <v>268935457</v>
      </c>
      <c r="G785" s="130">
        <v>278889608</v>
      </c>
      <c r="H785" s="130" t="str">
        <f t="shared" si="24"/>
        <v>CB-160011</v>
      </c>
      <c r="I785" s="130" t="str">
        <f t="shared" si="25"/>
        <v>A</v>
      </c>
    </row>
    <row r="786" spans="1:9" x14ac:dyDescent="0.15">
      <c r="A786" s="130">
        <v>784</v>
      </c>
      <c r="B786" s="130" t="s">
        <v>4004</v>
      </c>
      <c r="C786" s="130" t="s">
        <v>13060</v>
      </c>
      <c r="D786" s="130">
        <v>1000</v>
      </c>
      <c r="E786" s="130" t="s">
        <v>12361</v>
      </c>
      <c r="F786" s="130">
        <v>4627781</v>
      </c>
      <c r="G786" s="130">
        <v>17274418.399999999</v>
      </c>
      <c r="H786" s="130" t="str">
        <f t="shared" si="24"/>
        <v>CB-160012</v>
      </c>
      <c r="I786" s="130" t="str">
        <f t="shared" si="25"/>
        <v>A</v>
      </c>
    </row>
    <row r="787" spans="1:9" x14ac:dyDescent="0.15">
      <c r="A787" s="130">
        <v>785</v>
      </c>
      <c r="B787" s="130" t="s">
        <v>4005</v>
      </c>
      <c r="C787" s="130" t="s">
        <v>13062</v>
      </c>
      <c r="D787" s="130">
        <v>100</v>
      </c>
      <c r="E787" s="130" t="s">
        <v>12355</v>
      </c>
      <c r="F787" s="130">
        <v>2171782</v>
      </c>
      <c r="G787" s="130">
        <v>2562386</v>
      </c>
      <c r="H787" s="130" t="str">
        <f t="shared" si="24"/>
        <v>CB-160013</v>
      </c>
      <c r="I787" s="130" t="str">
        <f t="shared" si="25"/>
        <v>A</v>
      </c>
    </row>
    <row r="788" spans="1:9" x14ac:dyDescent="0.15">
      <c r="A788" s="130">
        <v>786</v>
      </c>
      <c r="B788" s="130" t="s">
        <v>4006</v>
      </c>
      <c r="C788" s="130" t="s">
        <v>13064</v>
      </c>
      <c r="D788" s="130">
        <v>1</v>
      </c>
      <c r="E788" s="130" t="s">
        <v>12788</v>
      </c>
      <c r="F788" s="130">
        <v>744</v>
      </c>
      <c r="G788" s="130">
        <v>1116</v>
      </c>
      <c r="H788" s="130" t="str">
        <f t="shared" si="24"/>
        <v>CB-160014</v>
      </c>
      <c r="I788" s="130" t="str">
        <f t="shared" si="25"/>
        <v>A</v>
      </c>
    </row>
    <row r="789" spans="1:9" x14ac:dyDescent="0.15">
      <c r="A789" s="130">
        <v>787</v>
      </c>
      <c r="B789" s="130" t="s">
        <v>4007</v>
      </c>
      <c r="C789" s="130" t="s">
        <v>13066</v>
      </c>
      <c r="D789" s="130">
        <v>1</v>
      </c>
      <c r="E789" s="130" t="s">
        <v>13041</v>
      </c>
      <c r="F789" s="130">
        <v>145677</v>
      </c>
      <c r="G789" s="130">
        <v>97659</v>
      </c>
      <c r="H789" s="130" t="str">
        <f t="shared" si="24"/>
        <v>CB-160015</v>
      </c>
      <c r="I789" s="130" t="str">
        <f t="shared" si="25"/>
        <v>A</v>
      </c>
    </row>
    <row r="790" spans="1:9" x14ac:dyDescent="0.15">
      <c r="A790" s="130">
        <v>788</v>
      </c>
      <c r="B790" s="130" t="s">
        <v>4008</v>
      </c>
      <c r="C790" s="130" t="s">
        <v>13068</v>
      </c>
      <c r="D790" s="130">
        <v>1</v>
      </c>
      <c r="E790" s="130" t="s">
        <v>12676</v>
      </c>
      <c r="F790" s="130">
        <v>14104</v>
      </c>
      <c r="G790" s="130">
        <v>18707</v>
      </c>
      <c r="H790" s="130" t="str">
        <f t="shared" si="24"/>
        <v>CB-160016</v>
      </c>
      <c r="I790" s="130" t="str">
        <f t="shared" si="25"/>
        <v>A</v>
      </c>
    </row>
    <row r="791" spans="1:9" x14ac:dyDescent="0.15">
      <c r="A791" s="130">
        <v>789</v>
      </c>
      <c r="B791" s="130" t="s">
        <v>4009</v>
      </c>
      <c r="C791" s="130" t="s">
        <v>13070</v>
      </c>
      <c r="D791" s="130">
        <v>1</v>
      </c>
      <c r="E791" s="130" t="s">
        <v>12370</v>
      </c>
      <c r="F791" s="130">
        <v>27123</v>
      </c>
      <c r="G791" s="130">
        <v>34060</v>
      </c>
      <c r="H791" s="130" t="str">
        <f t="shared" si="24"/>
        <v>CB-160017</v>
      </c>
      <c r="I791" s="130" t="str">
        <f t="shared" si="25"/>
        <v>A</v>
      </c>
    </row>
    <row r="792" spans="1:9" x14ac:dyDescent="0.15">
      <c r="A792" s="130">
        <v>790</v>
      </c>
      <c r="B792" s="130" t="s">
        <v>4010</v>
      </c>
      <c r="C792" s="130" t="s">
        <v>13072</v>
      </c>
      <c r="D792" s="130">
        <v>100</v>
      </c>
      <c r="E792" s="130" t="s">
        <v>12372</v>
      </c>
      <c r="F792" s="130">
        <v>301727</v>
      </c>
      <c r="G792" s="130">
        <v>440519.5</v>
      </c>
      <c r="H792" s="130" t="str">
        <f t="shared" si="24"/>
        <v>CB-160018</v>
      </c>
      <c r="I792" s="130" t="str">
        <f t="shared" si="25"/>
        <v>A</v>
      </c>
    </row>
    <row r="793" spans="1:9" x14ac:dyDescent="0.15">
      <c r="A793" s="130">
        <v>791</v>
      </c>
      <c r="B793" s="130" t="s">
        <v>4011</v>
      </c>
      <c r="C793" s="130" t="s">
        <v>13074</v>
      </c>
      <c r="D793" s="130">
        <v>24</v>
      </c>
      <c r="E793" s="130" t="s">
        <v>12368</v>
      </c>
      <c r="F793" s="130">
        <v>1938000</v>
      </c>
      <c r="G793" s="130">
        <v>3244800</v>
      </c>
      <c r="H793" s="130" t="str">
        <f t="shared" si="24"/>
        <v>CB-160019</v>
      </c>
      <c r="I793" s="130" t="str">
        <f t="shared" si="25"/>
        <v>A</v>
      </c>
    </row>
    <row r="794" spans="1:9" x14ac:dyDescent="0.15">
      <c r="A794" s="130">
        <v>792</v>
      </c>
      <c r="B794" s="130" t="s">
        <v>4012</v>
      </c>
      <c r="C794" s="130" t="s">
        <v>13076</v>
      </c>
      <c r="D794" s="130">
        <v>1</v>
      </c>
      <c r="E794" s="130" t="s">
        <v>12434</v>
      </c>
      <c r="F794" s="130">
        <v>6667</v>
      </c>
      <c r="G794" s="130">
        <v>3338</v>
      </c>
      <c r="H794" s="130" t="str">
        <f t="shared" si="24"/>
        <v>CB-160020</v>
      </c>
      <c r="I794" s="130" t="str">
        <f t="shared" si="25"/>
        <v>A</v>
      </c>
    </row>
    <row r="795" spans="1:9" x14ac:dyDescent="0.15">
      <c r="A795" s="130">
        <v>793</v>
      </c>
      <c r="B795" s="130" t="s">
        <v>4013</v>
      </c>
      <c r="C795" s="130" t="s">
        <v>13078</v>
      </c>
      <c r="D795" s="130">
        <v>100</v>
      </c>
      <c r="E795" s="130" t="s">
        <v>12372</v>
      </c>
      <c r="F795" s="130">
        <v>182000</v>
      </c>
      <c r="G795" s="130">
        <v>190000</v>
      </c>
      <c r="H795" s="130" t="str">
        <f t="shared" si="24"/>
        <v>CB-160021</v>
      </c>
      <c r="I795" s="130" t="str">
        <f t="shared" si="25"/>
        <v>A</v>
      </c>
    </row>
    <row r="796" spans="1:9" x14ac:dyDescent="0.15">
      <c r="A796" s="130">
        <v>794</v>
      </c>
      <c r="B796" s="130" t="s">
        <v>4014</v>
      </c>
      <c r="C796" s="130" t="s">
        <v>12039</v>
      </c>
      <c r="D796" s="130">
        <v>50</v>
      </c>
      <c r="E796" s="130" t="s">
        <v>12355</v>
      </c>
      <c r="F796" s="130">
        <v>786195.5</v>
      </c>
      <c r="G796" s="130">
        <v>830945.7</v>
      </c>
      <c r="H796" s="130" t="str">
        <f t="shared" si="24"/>
        <v>CB-160022</v>
      </c>
      <c r="I796" s="130" t="str">
        <f t="shared" si="25"/>
        <v>A</v>
      </c>
    </row>
    <row r="797" spans="1:9" x14ac:dyDescent="0.15">
      <c r="A797" s="130">
        <v>795</v>
      </c>
      <c r="B797" s="130" t="s">
        <v>4015</v>
      </c>
      <c r="C797" s="130" t="s">
        <v>13081</v>
      </c>
      <c r="D797" s="130">
        <v>1</v>
      </c>
      <c r="E797" s="130" t="s">
        <v>12370</v>
      </c>
      <c r="F797" s="130">
        <v>9440</v>
      </c>
      <c r="G797" s="130">
        <v>10937.6</v>
      </c>
      <c r="H797" s="130" t="str">
        <f t="shared" si="24"/>
        <v>CB-160023</v>
      </c>
      <c r="I797" s="130" t="str">
        <f t="shared" si="25"/>
        <v>A</v>
      </c>
    </row>
    <row r="798" spans="1:9" x14ac:dyDescent="0.15">
      <c r="A798" s="130">
        <v>796</v>
      </c>
      <c r="B798" s="130" t="s">
        <v>4016</v>
      </c>
      <c r="C798" s="130" t="s">
        <v>13083</v>
      </c>
      <c r="D798" s="130">
        <v>10</v>
      </c>
      <c r="E798" s="130" t="s">
        <v>12610</v>
      </c>
      <c r="F798" s="130">
        <v>18122</v>
      </c>
      <c r="G798" s="130">
        <v>85222</v>
      </c>
      <c r="H798" s="130" t="str">
        <f t="shared" si="24"/>
        <v>CB-160024</v>
      </c>
      <c r="I798" s="130" t="str">
        <f t="shared" si="25"/>
        <v>A</v>
      </c>
    </row>
    <row r="799" spans="1:9" x14ac:dyDescent="0.15">
      <c r="A799" s="130">
        <v>797</v>
      </c>
      <c r="B799" s="130" t="s">
        <v>22469</v>
      </c>
      <c r="C799" s="130" t="s">
        <v>13085</v>
      </c>
      <c r="D799" s="130">
        <v>10</v>
      </c>
      <c r="E799" s="130" t="s">
        <v>12497</v>
      </c>
      <c r="F799" s="130">
        <v>348180</v>
      </c>
      <c r="G799" s="130">
        <v>332940</v>
      </c>
      <c r="H799" s="130" t="str">
        <f t="shared" si="24"/>
        <v>CB-160025</v>
      </c>
      <c r="I799" s="130" t="str">
        <f t="shared" si="25"/>
        <v>VE</v>
      </c>
    </row>
    <row r="800" spans="1:9" x14ac:dyDescent="0.15">
      <c r="A800" s="130">
        <v>798</v>
      </c>
      <c r="B800" s="130" t="s">
        <v>22468</v>
      </c>
      <c r="C800" s="130" t="s">
        <v>13087</v>
      </c>
      <c r="D800" s="130">
        <v>1000</v>
      </c>
      <c r="E800" s="130" t="s">
        <v>12368</v>
      </c>
      <c r="F800" s="130">
        <v>42757702</v>
      </c>
      <c r="G800" s="130">
        <v>55445912</v>
      </c>
      <c r="H800" s="130" t="str">
        <f t="shared" si="24"/>
        <v>CB-160026</v>
      </c>
      <c r="I800" s="130" t="str">
        <f t="shared" si="25"/>
        <v>VE</v>
      </c>
    </row>
    <row r="801" spans="1:9" x14ac:dyDescent="0.15">
      <c r="A801" s="130">
        <v>799</v>
      </c>
      <c r="B801" s="130" t="s">
        <v>4017</v>
      </c>
      <c r="C801" s="130" t="s">
        <v>13089</v>
      </c>
      <c r="D801" s="130">
        <v>300</v>
      </c>
      <c r="E801" s="130" t="s">
        <v>12355</v>
      </c>
      <c r="F801" s="130">
        <v>178608</v>
      </c>
      <c r="G801" s="130">
        <v>228121</v>
      </c>
      <c r="H801" s="130" t="str">
        <f t="shared" si="24"/>
        <v>CB-160027</v>
      </c>
      <c r="I801" s="130" t="str">
        <f t="shared" si="25"/>
        <v>A</v>
      </c>
    </row>
    <row r="802" spans="1:9" x14ac:dyDescent="0.15">
      <c r="A802" s="130">
        <v>800</v>
      </c>
      <c r="B802" s="130" t="s">
        <v>22460</v>
      </c>
      <c r="C802" s="130" t="s">
        <v>13091</v>
      </c>
      <c r="D802" s="130">
        <v>1</v>
      </c>
      <c r="E802" s="130" t="s">
        <v>12403</v>
      </c>
      <c r="F802" s="130">
        <v>62000</v>
      </c>
      <c r="G802" s="130">
        <v>10000</v>
      </c>
      <c r="H802" s="130" t="str">
        <f t="shared" si="24"/>
        <v>CB-160028</v>
      </c>
      <c r="I802" s="130" t="str">
        <f t="shared" si="25"/>
        <v>VR</v>
      </c>
    </row>
    <row r="803" spans="1:9" x14ac:dyDescent="0.15">
      <c r="A803" s="130">
        <v>801</v>
      </c>
      <c r="B803" s="130" t="s">
        <v>4018</v>
      </c>
      <c r="C803" s="130" t="s">
        <v>13093</v>
      </c>
      <c r="D803" s="130">
        <v>100</v>
      </c>
      <c r="E803" s="130" t="s">
        <v>12372</v>
      </c>
      <c r="F803" s="130">
        <v>2175996</v>
      </c>
      <c r="G803" s="130">
        <v>3713812</v>
      </c>
      <c r="H803" s="130" t="str">
        <f t="shared" si="24"/>
        <v>CB-160029</v>
      </c>
      <c r="I803" s="130" t="str">
        <f t="shared" si="25"/>
        <v>A</v>
      </c>
    </row>
    <row r="804" spans="1:9" x14ac:dyDescent="0.15">
      <c r="A804" s="130">
        <v>802</v>
      </c>
      <c r="B804" s="130" t="s">
        <v>4019</v>
      </c>
      <c r="C804" s="130" t="s">
        <v>13095</v>
      </c>
      <c r="D804" s="130">
        <v>3</v>
      </c>
      <c r="E804" s="130" t="s">
        <v>12628</v>
      </c>
      <c r="F804" s="130">
        <v>393500</v>
      </c>
      <c r="G804" s="130">
        <v>651600</v>
      </c>
      <c r="H804" s="130" t="str">
        <f t="shared" si="24"/>
        <v>CB-170001</v>
      </c>
      <c r="I804" s="130" t="str">
        <f t="shared" si="25"/>
        <v>A</v>
      </c>
    </row>
    <row r="805" spans="1:9" x14ac:dyDescent="0.15">
      <c r="A805" s="130">
        <v>803</v>
      </c>
      <c r="B805" s="130" t="s">
        <v>4020</v>
      </c>
      <c r="C805" s="130" t="s">
        <v>13097</v>
      </c>
      <c r="D805" s="130">
        <v>100</v>
      </c>
      <c r="E805" s="130" t="s">
        <v>12355</v>
      </c>
      <c r="F805" s="130">
        <v>15919385</v>
      </c>
      <c r="G805" s="130">
        <v>20178000</v>
      </c>
      <c r="H805" s="130" t="str">
        <f t="shared" si="24"/>
        <v>CB-170002</v>
      </c>
      <c r="I805" s="130" t="str">
        <f t="shared" si="25"/>
        <v>A</v>
      </c>
    </row>
    <row r="806" spans="1:9" x14ac:dyDescent="0.15">
      <c r="A806" s="130">
        <v>804</v>
      </c>
      <c r="B806" s="130" t="s">
        <v>4021</v>
      </c>
      <c r="C806" s="130" t="s">
        <v>13099</v>
      </c>
      <c r="D806" s="130">
        <v>1</v>
      </c>
      <c r="E806" s="130" t="s">
        <v>12372</v>
      </c>
      <c r="F806" s="130">
        <v>7324</v>
      </c>
      <c r="G806" s="130">
        <v>10212.799999999999</v>
      </c>
      <c r="H806" s="130" t="str">
        <f t="shared" si="24"/>
        <v>CB-170003</v>
      </c>
      <c r="I806" s="130" t="str">
        <f t="shared" si="25"/>
        <v>A</v>
      </c>
    </row>
    <row r="807" spans="1:9" x14ac:dyDescent="0.15">
      <c r="A807" s="130">
        <v>805</v>
      </c>
      <c r="B807" s="130" t="s">
        <v>4022</v>
      </c>
      <c r="C807" s="130" t="s">
        <v>13101</v>
      </c>
      <c r="D807" s="130">
        <v>10</v>
      </c>
      <c r="E807" s="130" t="s">
        <v>12355</v>
      </c>
      <c r="F807" s="130">
        <v>20332</v>
      </c>
      <c r="G807" s="130">
        <v>26604</v>
      </c>
      <c r="H807" s="130" t="str">
        <f t="shared" si="24"/>
        <v>CB-170004</v>
      </c>
      <c r="I807" s="130" t="str">
        <f t="shared" si="25"/>
        <v>A</v>
      </c>
    </row>
    <row r="808" spans="1:9" x14ac:dyDescent="0.15">
      <c r="A808" s="130">
        <v>806</v>
      </c>
      <c r="B808" s="130" t="s">
        <v>4023</v>
      </c>
      <c r="C808" s="130" t="s">
        <v>13103</v>
      </c>
      <c r="D808" s="130">
        <v>1</v>
      </c>
      <c r="E808" s="130" t="s">
        <v>13104</v>
      </c>
      <c r="F808" s="130">
        <v>215800</v>
      </c>
      <c r="G808" s="130">
        <v>251550</v>
      </c>
      <c r="H808" s="130" t="str">
        <f t="shared" si="24"/>
        <v>CB-170005</v>
      </c>
      <c r="I808" s="130" t="str">
        <f t="shared" si="25"/>
        <v>A</v>
      </c>
    </row>
    <row r="809" spans="1:9" x14ac:dyDescent="0.15">
      <c r="A809" s="130">
        <v>807</v>
      </c>
      <c r="B809" s="130" t="s">
        <v>4024</v>
      </c>
      <c r="C809" s="130" t="s">
        <v>13106</v>
      </c>
      <c r="D809" s="130">
        <v>1000</v>
      </c>
      <c r="E809" s="130" t="s">
        <v>12355</v>
      </c>
      <c r="F809" s="130">
        <v>293456320</v>
      </c>
      <c r="G809" s="130">
        <v>292199000</v>
      </c>
      <c r="H809" s="130" t="str">
        <f t="shared" si="24"/>
        <v>CB-170006</v>
      </c>
      <c r="I809" s="130" t="str">
        <f t="shared" si="25"/>
        <v>A</v>
      </c>
    </row>
    <row r="810" spans="1:9" x14ac:dyDescent="0.15">
      <c r="A810" s="130">
        <v>808</v>
      </c>
      <c r="B810" s="130" t="s">
        <v>4025</v>
      </c>
      <c r="C810" s="130" t="s">
        <v>12799</v>
      </c>
      <c r="D810" s="130">
        <v>100</v>
      </c>
      <c r="E810" s="130" t="s">
        <v>12368</v>
      </c>
      <c r="F810" s="130">
        <v>655047.85</v>
      </c>
      <c r="G810" s="130">
        <v>1364663.4</v>
      </c>
      <c r="H810" s="130" t="str">
        <f t="shared" si="24"/>
        <v>CB-170007</v>
      </c>
      <c r="I810" s="130" t="str">
        <f t="shared" si="25"/>
        <v>A</v>
      </c>
    </row>
    <row r="811" spans="1:9" x14ac:dyDescent="0.15">
      <c r="A811" s="130">
        <v>809</v>
      </c>
      <c r="B811" s="130" t="s">
        <v>4026</v>
      </c>
      <c r="C811" s="130" t="s">
        <v>12039</v>
      </c>
      <c r="D811" s="130">
        <v>30</v>
      </c>
      <c r="E811" s="130" t="s">
        <v>12355</v>
      </c>
      <c r="F811" s="130">
        <v>482172</v>
      </c>
      <c r="G811" s="130">
        <v>484830</v>
      </c>
      <c r="H811" s="130" t="str">
        <f t="shared" si="24"/>
        <v>CB-170008</v>
      </c>
      <c r="I811" s="130" t="str">
        <f t="shared" si="25"/>
        <v>A</v>
      </c>
    </row>
    <row r="812" spans="1:9" x14ac:dyDescent="0.15">
      <c r="A812" s="130">
        <v>810</v>
      </c>
      <c r="B812" s="130" t="s">
        <v>4027</v>
      </c>
      <c r="C812" s="130" t="s">
        <v>13110</v>
      </c>
      <c r="D812" s="130">
        <v>1</v>
      </c>
      <c r="E812" s="130" t="s">
        <v>12402</v>
      </c>
      <c r="F812" s="130">
        <v>178000</v>
      </c>
      <c r="G812" s="130">
        <v>148000</v>
      </c>
      <c r="H812" s="130" t="str">
        <f t="shared" si="24"/>
        <v>CB-170009</v>
      </c>
      <c r="I812" s="130" t="str">
        <f t="shared" si="25"/>
        <v>A</v>
      </c>
    </row>
    <row r="813" spans="1:9" x14ac:dyDescent="0.15">
      <c r="A813" s="130">
        <v>811</v>
      </c>
      <c r="B813" s="130" t="s">
        <v>3028</v>
      </c>
      <c r="C813" s="130" t="s">
        <v>13112</v>
      </c>
      <c r="D813" s="130">
        <v>30</v>
      </c>
      <c r="E813" s="130" t="s">
        <v>13113</v>
      </c>
      <c r="F813" s="130">
        <v>759405</v>
      </c>
      <c r="G813" s="130">
        <v>2032696</v>
      </c>
      <c r="H813" s="130" t="str">
        <f t="shared" si="24"/>
        <v>CB-170010</v>
      </c>
      <c r="I813" s="130" t="str">
        <f t="shared" si="25"/>
        <v>VR</v>
      </c>
    </row>
    <row r="814" spans="1:9" x14ac:dyDescent="0.15">
      <c r="A814" s="130">
        <v>812</v>
      </c>
      <c r="B814" s="130" t="s">
        <v>4028</v>
      </c>
      <c r="C814" s="130" t="s">
        <v>13115</v>
      </c>
      <c r="D814" s="130">
        <v>100</v>
      </c>
      <c r="E814" s="130" t="s">
        <v>12372</v>
      </c>
      <c r="F814" s="130">
        <v>438580</v>
      </c>
      <c r="G814" s="130">
        <v>255424.06</v>
      </c>
      <c r="H814" s="130" t="str">
        <f t="shared" si="24"/>
        <v>CB-170011</v>
      </c>
      <c r="I814" s="130" t="str">
        <f t="shared" si="25"/>
        <v>A</v>
      </c>
    </row>
    <row r="815" spans="1:9" x14ac:dyDescent="0.15">
      <c r="A815" s="130">
        <v>813</v>
      </c>
      <c r="B815" s="130" t="s">
        <v>4029</v>
      </c>
      <c r="C815" s="130" t="s">
        <v>13117</v>
      </c>
      <c r="D815" s="130">
        <v>100</v>
      </c>
      <c r="E815" s="130" t="s">
        <v>12355</v>
      </c>
      <c r="F815" s="130">
        <v>1454828</v>
      </c>
      <c r="G815" s="130">
        <v>2108738.5</v>
      </c>
      <c r="H815" s="130" t="str">
        <f t="shared" si="24"/>
        <v>CB-170012</v>
      </c>
      <c r="I815" s="130" t="str">
        <f t="shared" si="25"/>
        <v>A</v>
      </c>
    </row>
    <row r="816" spans="1:9" x14ac:dyDescent="0.15">
      <c r="A816" s="130">
        <v>814</v>
      </c>
      <c r="B816" s="130" t="s">
        <v>22451</v>
      </c>
      <c r="C816" s="130" t="s">
        <v>13119</v>
      </c>
      <c r="D816" s="130">
        <v>100</v>
      </c>
      <c r="E816" s="130" t="s">
        <v>12368</v>
      </c>
      <c r="F816" s="130">
        <v>1124700</v>
      </c>
      <c r="G816" s="130">
        <v>1947000</v>
      </c>
      <c r="H816" s="130" t="str">
        <f t="shared" si="24"/>
        <v>CB-170013</v>
      </c>
      <c r="I816" s="130" t="str">
        <f t="shared" si="25"/>
        <v>VE</v>
      </c>
    </row>
    <row r="817" spans="1:9" x14ac:dyDescent="0.15">
      <c r="A817" s="130">
        <v>815</v>
      </c>
      <c r="B817" s="130" t="s">
        <v>4030</v>
      </c>
      <c r="C817" s="130" t="s">
        <v>12946</v>
      </c>
      <c r="D817" s="130">
        <v>1000</v>
      </c>
      <c r="E817" s="130" t="s">
        <v>12372</v>
      </c>
      <c r="F817" s="130">
        <v>2143700</v>
      </c>
      <c r="G817" s="130">
        <v>2238896</v>
      </c>
      <c r="H817" s="130" t="str">
        <f t="shared" si="24"/>
        <v>CB-170014</v>
      </c>
      <c r="I817" s="130" t="str">
        <f t="shared" si="25"/>
        <v>A</v>
      </c>
    </row>
    <row r="818" spans="1:9" x14ac:dyDescent="0.15">
      <c r="A818" s="130">
        <v>816</v>
      </c>
      <c r="B818" s="130" t="s">
        <v>4031</v>
      </c>
      <c r="C818" s="130" t="s">
        <v>13122</v>
      </c>
      <c r="D818" s="130">
        <v>1940</v>
      </c>
      <c r="E818" s="130" t="s">
        <v>12368</v>
      </c>
      <c r="F818" s="130">
        <v>15936850</v>
      </c>
      <c r="G818" s="130">
        <v>24375190</v>
      </c>
      <c r="H818" s="130" t="str">
        <f t="shared" si="24"/>
        <v>CB-170015</v>
      </c>
      <c r="I818" s="130" t="str">
        <f t="shared" si="25"/>
        <v>A</v>
      </c>
    </row>
    <row r="819" spans="1:9" x14ac:dyDescent="0.15">
      <c r="A819" s="130">
        <v>817</v>
      </c>
      <c r="B819" s="130" t="s">
        <v>4032</v>
      </c>
      <c r="C819" s="130" t="s">
        <v>1674</v>
      </c>
      <c r="D819" s="130">
        <v>100</v>
      </c>
      <c r="E819" s="130" t="s">
        <v>12355</v>
      </c>
      <c r="F819" s="130">
        <v>14085368</v>
      </c>
      <c r="G819" s="130">
        <v>19324080</v>
      </c>
      <c r="H819" s="130" t="str">
        <f t="shared" si="24"/>
        <v>CB-170016</v>
      </c>
      <c r="I819" s="130" t="str">
        <f t="shared" si="25"/>
        <v>A</v>
      </c>
    </row>
    <row r="820" spans="1:9" x14ac:dyDescent="0.15">
      <c r="A820" s="130">
        <v>818</v>
      </c>
      <c r="B820" s="130" t="s">
        <v>4033</v>
      </c>
      <c r="C820" s="130" t="s">
        <v>2265</v>
      </c>
      <c r="D820" s="130">
        <v>1</v>
      </c>
      <c r="E820" s="130" t="s">
        <v>13125</v>
      </c>
      <c r="F820" s="130">
        <v>5278</v>
      </c>
      <c r="G820" s="130">
        <v>6031</v>
      </c>
      <c r="H820" s="130" t="str">
        <f t="shared" si="24"/>
        <v>CB-170017</v>
      </c>
      <c r="I820" s="130" t="str">
        <f t="shared" si="25"/>
        <v>A</v>
      </c>
    </row>
    <row r="821" spans="1:9" x14ac:dyDescent="0.15">
      <c r="A821" s="130">
        <v>819</v>
      </c>
      <c r="B821" s="130" t="s">
        <v>4034</v>
      </c>
      <c r="C821" s="130" t="s">
        <v>13127</v>
      </c>
      <c r="D821" s="130">
        <v>50</v>
      </c>
      <c r="E821" s="130" t="s">
        <v>12361</v>
      </c>
      <c r="F821" s="130">
        <v>996580</v>
      </c>
      <c r="G821" s="130">
        <v>1047500</v>
      </c>
      <c r="H821" s="130" t="str">
        <f t="shared" si="24"/>
        <v>CB-170018</v>
      </c>
      <c r="I821" s="130" t="str">
        <f t="shared" si="25"/>
        <v>A</v>
      </c>
    </row>
    <row r="822" spans="1:9" x14ac:dyDescent="0.15">
      <c r="A822" s="130">
        <v>820</v>
      </c>
      <c r="B822" s="130" t="s">
        <v>4035</v>
      </c>
      <c r="C822" s="130" t="s">
        <v>13129</v>
      </c>
      <c r="D822" s="130">
        <v>100</v>
      </c>
      <c r="E822" s="130" t="s">
        <v>12355</v>
      </c>
      <c r="F822" s="130">
        <v>105544000</v>
      </c>
      <c r="G822" s="130">
        <v>134650900</v>
      </c>
      <c r="H822" s="130" t="str">
        <f t="shared" si="24"/>
        <v>CB-170019</v>
      </c>
      <c r="I822" s="130" t="str">
        <f t="shared" si="25"/>
        <v>A</v>
      </c>
    </row>
    <row r="823" spans="1:9" x14ac:dyDescent="0.15">
      <c r="A823" s="130">
        <v>821</v>
      </c>
      <c r="B823" s="130" t="s">
        <v>4036</v>
      </c>
      <c r="C823" s="130" t="s">
        <v>13131</v>
      </c>
      <c r="D823" s="130">
        <v>0.1</v>
      </c>
      <c r="E823" s="130" t="s">
        <v>13132</v>
      </c>
      <c r="F823" s="130">
        <v>2372478</v>
      </c>
      <c r="G823" s="130">
        <v>3797708.6</v>
      </c>
      <c r="H823" s="130" t="str">
        <f t="shared" si="24"/>
        <v>CB-170020</v>
      </c>
      <c r="I823" s="130" t="str">
        <f t="shared" si="25"/>
        <v>A</v>
      </c>
    </row>
    <row r="824" spans="1:9" x14ac:dyDescent="0.15">
      <c r="A824" s="130">
        <v>822</v>
      </c>
      <c r="B824" s="130" t="s">
        <v>4037</v>
      </c>
      <c r="C824" s="130" t="s">
        <v>13134</v>
      </c>
      <c r="D824" s="130">
        <v>1</v>
      </c>
      <c r="E824" s="130" t="s">
        <v>12391</v>
      </c>
      <c r="F824" s="130">
        <v>822869.2</v>
      </c>
      <c r="G824" s="130">
        <v>970800</v>
      </c>
      <c r="H824" s="130" t="str">
        <f t="shared" si="24"/>
        <v>CB-170021</v>
      </c>
      <c r="I824" s="130" t="str">
        <f t="shared" si="25"/>
        <v>A</v>
      </c>
    </row>
    <row r="825" spans="1:9" x14ac:dyDescent="0.15">
      <c r="A825" s="130">
        <v>823</v>
      </c>
      <c r="B825" s="130" t="s">
        <v>4038</v>
      </c>
      <c r="C825" s="130" t="s">
        <v>13136</v>
      </c>
      <c r="D825" s="130">
        <v>1</v>
      </c>
      <c r="E825" s="130" t="s">
        <v>12446</v>
      </c>
      <c r="F825" s="130">
        <v>535580</v>
      </c>
      <c r="G825" s="130">
        <v>548680</v>
      </c>
      <c r="H825" s="130" t="str">
        <f t="shared" si="24"/>
        <v>CB-170022</v>
      </c>
      <c r="I825" s="130" t="str">
        <f t="shared" si="25"/>
        <v>A</v>
      </c>
    </row>
    <row r="826" spans="1:9" x14ac:dyDescent="0.15">
      <c r="A826" s="130">
        <v>824</v>
      </c>
      <c r="B826" s="130" t="s">
        <v>4039</v>
      </c>
      <c r="C826" s="130" t="s">
        <v>13138</v>
      </c>
      <c r="D826" s="130">
        <v>100</v>
      </c>
      <c r="E826" s="130" t="s">
        <v>12355</v>
      </c>
      <c r="F826" s="130">
        <v>3559400</v>
      </c>
      <c r="G826" s="130">
        <v>3575700</v>
      </c>
      <c r="H826" s="130" t="str">
        <f t="shared" si="24"/>
        <v>CB-170023</v>
      </c>
      <c r="I826" s="130" t="str">
        <f t="shared" si="25"/>
        <v>A</v>
      </c>
    </row>
    <row r="827" spans="1:9" x14ac:dyDescent="0.15">
      <c r="A827" s="130">
        <v>825</v>
      </c>
      <c r="B827" s="130" t="s">
        <v>4040</v>
      </c>
      <c r="C827" s="130" t="s">
        <v>2049</v>
      </c>
      <c r="D827" s="130">
        <v>100</v>
      </c>
      <c r="E827" s="130" t="s">
        <v>12788</v>
      </c>
      <c r="F827" s="130">
        <v>3472</v>
      </c>
      <c r="G827" s="130">
        <v>4836</v>
      </c>
      <c r="H827" s="130" t="str">
        <f t="shared" si="24"/>
        <v>CB-170024</v>
      </c>
      <c r="I827" s="130" t="str">
        <f t="shared" si="25"/>
        <v>A</v>
      </c>
    </row>
    <row r="828" spans="1:9" x14ac:dyDescent="0.15">
      <c r="A828" s="130">
        <v>826</v>
      </c>
      <c r="B828" s="130" t="s">
        <v>4041</v>
      </c>
      <c r="C828" s="130" t="s">
        <v>13141</v>
      </c>
      <c r="D828" s="130">
        <v>1</v>
      </c>
      <c r="E828" s="130" t="s">
        <v>12391</v>
      </c>
      <c r="F828" s="130">
        <v>260000</v>
      </c>
      <c r="G828" s="130">
        <v>350000</v>
      </c>
      <c r="H828" s="130" t="str">
        <f t="shared" si="24"/>
        <v>CB-170025</v>
      </c>
      <c r="I828" s="130" t="str">
        <f t="shared" si="25"/>
        <v>A</v>
      </c>
    </row>
    <row r="829" spans="1:9" x14ac:dyDescent="0.15">
      <c r="A829" s="130">
        <v>827</v>
      </c>
      <c r="B829" s="130" t="s">
        <v>4042</v>
      </c>
      <c r="C829" s="130" t="s">
        <v>1713</v>
      </c>
      <c r="D829" s="130">
        <v>420</v>
      </c>
      <c r="E829" s="130" t="s">
        <v>12446</v>
      </c>
      <c r="F829" s="130">
        <v>12415600</v>
      </c>
      <c r="G829" s="130">
        <v>12689600</v>
      </c>
      <c r="H829" s="130" t="str">
        <f t="shared" si="24"/>
        <v>CB-170026</v>
      </c>
      <c r="I829" s="130" t="str">
        <f t="shared" si="25"/>
        <v>A</v>
      </c>
    </row>
    <row r="830" spans="1:9" x14ac:dyDescent="0.15">
      <c r="A830" s="130">
        <v>828</v>
      </c>
      <c r="B830" s="130" t="s">
        <v>4043</v>
      </c>
      <c r="C830" s="130" t="s">
        <v>13144</v>
      </c>
      <c r="D830" s="130">
        <v>100</v>
      </c>
      <c r="E830" s="130" t="s">
        <v>12370</v>
      </c>
      <c r="F830" s="130">
        <v>255000</v>
      </c>
      <c r="G830" s="130">
        <v>200000</v>
      </c>
      <c r="H830" s="130" t="str">
        <f t="shared" si="24"/>
        <v>CB-170027</v>
      </c>
      <c r="I830" s="130" t="str">
        <f t="shared" si="25"/>
        <v>A</v>
      </c>
    </row>
    <row r="831" spans="1:9" x14ac:dyDescent="0.15">
      <c r="A831" s="130">
        <v>829</v>
      </c>
      <c r="B831" s="130" t="s">
        <v>4044</v>
      </c>
      <c r="C831" s="130" t="s">
        <v>13146</v>
      </c>
      <c r="D831" s="130">
        <v>100</v>
      </c>
      <c r="E831" s="130" t="s">
        <v>12372</v>
      </c>
      <c r="F831" s="130">
        <v>890000</v>
      </c>
      <c r="G831" s="130">
        <v>889000</v>
      </c>
      <c r="H831" s="130" t="str">
        <f t="shared" si="24"/>
        <v>CB-170028</v>
      </c>
      <c r="I831" s="130" t="str">
        <f t="shared" si="25"/>
        <v>A</v>
      </c>
    </row>
    <row r="832" spans="1:9" x14ac:dyDescent="0.15">
      <c r="A832" s="130">
        <v>830</v>
      </c>
      <c r="B832" s="130" t="s">
        <v>4045</v>
      </c>
      <c r="C832" s="130" t="s">
        <v>13148</v>
      </c>
      <c r="D832" s="130">
        <v>1</v>
      </c>
      <c r="E832" s="130" t="s">
        <v>12610</v>
      </c>
      <c r="F832" s="130">
        <v>5900</v>
      </c>
      <c r="G832" s="130">
        <v>1170</v>
      </c>
      <c r="H832" s="130" t="str">
        <f t="shared" si="24"/>
        <v>CB-170029</v>
      </c>
      <c r="I832" s="130" t="str">
        <f t="shared" si="25"/>
        <v>A</v>
      </c>
    </row>
    <row r="833" spans="1:9" x14ac:dyDescent="0.15">
      <c r="A833" s="130">
        <v>831</v>
      </c>
      <c r="B833" s="130" t="s">
        <v>3004</v>
      </c>
      <c r="C833" s="130" t="s">
        <v>13150</v>
      </c>
      <c r="D833" s="130">
        <v>1000</v>
      </c>
      <c r="E833" s="130" t="s">
        <v>12372</v>
      </c>
      <c r="F833" s="130">
        <v>5517800</v>
      </c>
      <c r="G833" s="130">
        <v>6759000</v>
      </c>
      <c r="H833" s="130" t="str">
        <f t="shared" si="24"/>
        <v>CB-170030</v>
      </c>
      <c r="I833" s="130" t="str">
        <f t="shared" si="25"/>
        <v>VR</v>
      </c>
    </row>
    <row r="834" spans="1:9" x14ac:dyDescent="0.15">
      <c r="A834" s="130">
        <v>832</v>
      </c>
      <c r="B834" s="130" t="s">
        <v>4046</v>
      </c>
      <c r="C834" s="130" t="s">
        <v>13152</v>
      </c>
      <c r="D834" s="130">
        <v>100</v>
      </c>
      <c r="E834" s="130" t="s">
        <v>12368</v>
      </c>
      <c r="F834" s="130">
        <v>2117045</v>
      </c>
      <c r="G834" s="130">
        <v>3440800</v>
      </c>
      <c r="H834" s="130" t="str">
        <f t="shared" si="24"/>
        <v>CB-170031</v>
      </c>
      <c r="I834" s="130" t="str">
        <f t="shared" si="25"/>
        <v>A</v>
      </c>
    </row>
    <row r="835" spans="1:9" x14ac:dyDescent="0.15">
      <c r="A835" s="130">
        <v>833</v>
      </c>
      <c r="B835" s="130" t="s">
        <v>4047</v>
      </c>
      <c r="C835" s="130" t="s">
        <v>13154</v>
      </c>
      <c r="D835" s="130">
        <v>300</v>
      </c>
      <c r="E835" s="130" t="s">
        <v>12372</v>
      </c>
      <c r="F835" s="130">
        <v>6417560</v>
      </c>
      <c r="G835" s="130">
        <v>7103000</v>
      </c>
      <c r="H835" s="130" t="str">
        <f t="shared" si="24"/>
        <v>CB-170032</v>
      </c>
      <c r="I835" s="130" t="str">
        <f t="shared" si="25"/>
        <v>A</v>
      </c>
    </row>
    <row r="836" spans="1:9" x14ac:dyDescent="0.15">
      <c r="A836" s="130">
        <v>834</v>
      </c>
      <c r="B836" s="130" t="s">
        <v>4048</v>
      </c>
      <c r="C836" s="130" t="s">
        <v>13156</v>
      </c>
      <c r="D836" s="130">
        <v>1</v>
      </c>
      <c r="E836" s="130" t="s">
        <v>13157</v>
      </c>
      <c r="F836" s="130">
        <v>85646</v>
      </c>
      <c r="G836" s="130">
        <v>171150</v>
      </c>
      <c r="H836" s="130" t="str">
        <f t="shared" ref="H836:H899" si="26">LEFT(B836,FIND("-",B836)+6)</f>
        <v>CB-170033</v>
      </c>
      <c r="I836" s="130" t="str">
        <f t="shared" ref="I836:I899" si="27">RIGHT(B836,LEN(B836)-FIND("-",B836)-7)</f>
        <v>A</v>
      </c>
    </row>
    <row r="837" spans="1:9" x14ac:dyDescent="0.15">
      <c r="A837" s="130">
        <v>835</v>
      </c>
      <c r="B837" s="130" t="s">
        <v>4049</v>
      </c>
      <c r="C837" s="130" t="s">
        <v>13159</v>
      </c>
      <c r="D837" s="130">
        <v>1</v>
      </c>
      <c r="E837" s="130" t="s">
        <v>12446</v>
      </c>
      <c r="F837" s="130">
        <v>70000</v>
      </c>
      <c r="G837" s="130">
        <v>150000</v>
      </c>
      <c r="H837" s="130" t="str">
        <f t="shared" si="26"/>
        <v>CB-170034</v>
      </c>
      <c r="I837" s="130" t="str">
        <f t="shared" si="27"/>
        <v>A</v>
      </c>
    </row>
    <row r="838" spans="1:9" x14ac:dyDescent="0.15">
      <c r="A838" s="130">
        <v>836</v>
      </c>
      <c r="B838" s="130" t="s">
        <v>22425</v>
      </c>
      <c r="C838" s="130" t="s">
        <v>13161</v>
      </c>
      <c r="D838" s="130">
        <v>1</v>
      </c>
      <c r="E838" s="130" t="s">
        <v>12391</v>
      </c>
      <c r="F838" s="130">
        <v>57900</v>
      </c>
      <c r="G838" s="130">
        <v>62300</v>
      </c>
      <c r="H838" s="130" t="str">
        <f t="shared" si="26"/>
        <v>CB-180001</v>
      </c>
      <c r="I838" s="130" t="str">
        <f t="shared" si="27"/>
        <v>VE</v>
      </c>
    </row>
    <row r="839" spans="1:9" x14ac:dyDescent="0.15">
      <c r="A839" s="130">
        <v>837</v>
      </c>
      <c r="B839" s="130" t="s">
        <v>4050</v>
      </c>
      <c r="C839" s="130" t="s">
        <v>13163</v>
      </c>
      <c r="D839" s="130">
        <v>20</v>
      </c>
      <c r="E839" s="130" t="s">
        <v>12355</v>
      </c>
      <c r="F839" s="130">
        <v>91740</v>
      </c>
      <c r="G839" s="130">
        <v>109544</v>
      </c>
      <c r="H839" s="130" t="str">
        <f t="shared" si="26"/>
        <v>CB-180002</v>
      </c>
      <c r="I839" s="130" t="str">
        <f t="shared" si="27"/>
        <v>A</v>
      </c>
    </row>
    <row r="840" spans="1:9" x14ac:dyDescent="0.15">
      <c r="A840" s="130">
        <v>838</v>
      </c>
      <c r="B840" s="130" t="s">
        <v>4051</v>
      </c>
      <c r="C840" s="130" t="s">
        <v>13165</v>
      </c>
      <c r="D840" s="130">
        <v>1</v>
      </c>
      <c r="E840" s="130" t="s">
        <v>13166</v>
      </c>
      <c r="F840" s="130">
        <v>1031700</v>
      </c>
      <c r="G840" s="130">
        <v>567000</v>
      </c>
      <c r="H840" s="130" t="str">
        <f t="shared" si="26"/>
        <v>CB-180003</v>
      </c>
      <c r="I840" s="130" t="str">
        <f t="shared" si="27"/>
        <v>A</v>
      </c>
    </row>
    <row r="841" spans="1:9" x14ac:dyDescent="0.15">
      <c r="A841" s="130">
        <v>839</v>
      </c>
      <c r="B841" s="130" t="s">
        <v>22424</v>
      </c>
      <c r="C841" s="130" t="s">
        <v>2055</v>
      </c>
      <c r="D841" s="130">
        <v>100</v>
      </c>
      <c r="E841" s="130" t="s">
        <v>12368</v>
      </c>
      <c r="F841" s="130">
        <v>55387</v>
      </c>
      <c r="G841" s="130">
        <v>40219</v>
      </c>
      <c r="H841" s="130" t="str">
        <f t="shared" si="26"/>
        <v>CB-180004</v>
      </c>
      <c r="I841" s="130" t="str">
        <f t="shared" si="27"/>
        <v>VE</v>
      </c>
    </row>
    <row r="842" spans="1:9" x14ac:dyDescent="0.15">
      <c r="A842" s="130">
        <v>840</v>
      </c>
      <c r="B842" s="130" t="s">
        <v>4052</v>
      </c>
      <c r="C842" s="130" t="s">
        <v>412</v>
      </c>
      <c r="D842" s="130">
        <v>1000</v>
      </c>
      <c r="E842" s="130" t="s">
        <v>12372</v>
      </c>
      <c r="F842" s="130">
        <v>9450000</v>
      </c>
      <c r="G842" s="130">
        <v>6120000</v>
      </c>
      <c r="H842" s="130" t="str">
        <f t="shared" si="26"/>
        <v>CB-180005</v>
      </c>
      <c r="I842" s="130" t="str">
        <f t="shared" si="27"/>
        <v>A</v>
      </c>
    </row>
    <row r="843" spans="1:9" x14ac:dyDescent="0.15">
      <c r="A843" s="130">
        <v>841</v>
      </c>
      <c r="B843" s="130" t="s">
        <v>22423</v>
      </c>
      <c r="C843" s="130" t="s">
        <v>13170</v>
      </c>
      <c r="D843" s="130">
        <v>1</v>
      </c>
      <c r="E843" s="130" t="s">
        <v>12688</v>
      </c>
      <c r="F843" s="130">
        <v>24535</v>
      </c>
      <c r="G843" s="130">
        <v>94785</v>
      </c>
      <c r="H843" s="130" t="str">
        <f t="shared" si="26"/>
        <v>CB-180006</v>
      </c>
      <c r="I843" s="130" t="str">
        <f t="shared" si="27"/>
        <v>VE</v>
      </c>
    </row>
    <row r="844" spans="1:9" x14ac:dyDescent="0.15">
      <c r="A844" s="130">
        <v>842</v>
      </c>
      <c r="B844" s="130" t="s">
        <v>4053</v>
      </c>
      <c r="C844" s="130" t="s">
        <v>13172</v>
      </c>
      <c r="D844" s="130">
        <v>1000</v>
      </c>
      <c r="E844" s="130" t="s">
        <v>12372</v>
      </c>
      <c r="F844" s="130">
        <v>7786.6</v>
      </c>
      <c r="G844" s="130">
        <v>8089</v>
      </c>
      <c r="H844" s="130" t="str">
        <f t="shared" si="26"/>
        <v>CB-180007</v>
      </c>
      <c r="I844" s="130" t="str">
        <f t="shared" si="27"/>
        <v>A</v>
      </c>
    </row>
    <row r="845" spans="1:9" x14ac:dyDescent="0.15">
      <c r="A845" s="130">
        <v>843</v>
      </c>
      <c r="B845" s="130" t="s">
        <v>4054</v>
      </c>
      <c r="C845" s="130" t="s">
        <v>13174</v>
      </c>
      <c r="D845" s="130">
        <v>10000</v>
      </c>
      <c r="E845" s="130" t="s">
        <v>12361</v>
      </c>
      <c r="F845" s="130">
        <v>358440000</v>
      </c>
      <c r="G845" s="130">
        <v>410440000</v>
      </c>
      <c r="H845" s="130" t="str">
        <f t="shared" si="26"/>
        <v>CB-180008</v>
      </c>
      <c r="I845" s="130" t="str">
        <f t="shared" si="27"/>
        <v>A</v>
      </c>
    </row>
    <row r="846" spans="1:9" x14ac:dyDescent="0.15">
      <c r="A846" s="130">
        <v>844</v>
      </c>
      <c r="B846" s="130" t="s">
        <v>4055</v>
      </c>
      <c r="C846" s="130" t="s">
        <v>13176</v>
      </c>
      <c r="D846" s="130">
        <v>350</v>
      </c>
      <c r="E846" s="130" t="s">
        <v>12368</v>
      </c>
      <c r="F846" s="130">
        <v>3661000</v>
      </c>
      <c r="G846" s="130">
        <v>3723700</v>
      </c>
      <c r="H846" s="130" t="str">
        <f t="shared" si="26"/>
        <v>CB-180009</v>
      </c>
      <c r="I846" s="130" t="str">
        <f t="shared" si="27"/>
        <v>A</v>
      </c>
    </row>
    <row r="847" spans="1:9" x14ac:dyDescent="0.15">
      <c r="A847" s="130">
        <v>845</v>
      </c>
      <c r="B847" s="130" t="s">
        <v>2988</v>
      </c>
      <c r="C847" s="130" t="s">
        <v>13119</v>
      </c>
      <c r="D847" s="130">
        <v>100</v>
      </c>
      <c r="E847" s="130" t="s">
        <v>12372</v>
      </c>
      <c r="F847" s="130">
        <v>902100</v>
      </c>
      <c r="G847" s="130">
        <v>1354200</v>
      </c>
      <c r="H847" s="130" t="str">
        <f t="shared" si="26"/>
        <v>CB-180010</v>
      </c>
      <c r="I847" s="130" t="str">
        <f t="shared" si="27"/>
        <v>VR</v>
      </c>
    </row>
    <row r="848" spans="1:9" x14ac:dyDescent="0.15">
      <c r="A848" s="130">
        <v>846</v>
      </c>
      <c r="B848" s="130" t="s">
        <v>4056</v>
      </c>
      <c r="C848" s="130" t="s">
        <v>13179</v>
      </c>
      <c r="D848" s="130">
        <v>100</v>
      </c>
      <c r="E848" s="130" t="s">
        <v>12355</v>
      </c>
      <c r="F848" s="130">
        <v>1378626</v>
      </c>
      <c r="G848" s="130">
        <v>1480155</v>
      </c>
      <c r="H848" s="130" t="str">
        <f t="shared" si="26"/>
        <v>CB-180011</v>
      </c>
      <c r="I848" s="130" t="str">
        <f t="shared" si="27"/>
        <v>A</v>
      </c>
    </row>
    <row r="849" spans="1:9" x14ac:dyDescent="0.15">
      <c r="A849" s="130">
        <v>847</v>
      </c>
      <c r="B849" s="130" t="s">
        <v>4057</v>
      </c>
      <c r="C849" s="130" t="s">
        <v>13119</v>
      </c>
      <c r="D849" s="130">
        <v>1000</v>
      </c>
      <c r="E849" s="130" t="s">
        <v>12372</v>
      </c>
      <c r="F849" s="130">
        <v>7561000</v>
      </c>
      <c r="G849" s="130">
        <v>9059000</v>
      </c>
      <c r="H849" s="130" t="str">
        <f t="shared" si="26"/>
        <v>CB-180012</v>
      </c>
      <c r="I849" s="130" t="str">
        <f t="shared" si="27"/>
        <v>A</v>
      </c>
    </row>
    <row r="850" spans="1:9" x14ac:dyDescent="0.15">
      <c r="A850" s="130">
        <v>848</v>
      </c>
      <c r="B850" s="130" t="s">
        <v>4058</v>
      </c>
      <c r="C850" s="130" t="s">
        <v>13182</v>
      </c>
      <c r="D850" s="130">
        <v>2</v>
      </c>
      <c r="E850" s="130" t="s">
        <v>12361</v>
      </c>
      <c r="F850" s="130">
        <v>2175600</v>
      </c>
      <c r="G850" s="130">
        <v>8882230</v>
      </c>
      <c r="H850" s="130" t="str">
        <f t="shared" si="26"/>
        <v>CB-180013</v>
      </c>
      <c r="I850" s="130" t="str">
        <f t="shared" si="27"/>
        <v>A</v>
      </c>
    </row>
    <row r="851" spans="1:9" x14ac:dyDescent="0.15">
      <c r="A851" s="130">
        <v>849</v>
      </c>
      <c r="B851" s="130" t="s">
        <v>4059</v>
      </c>
      <c r="C851" s="130" t="s">
        <v>13184</v>
      </c>
      <c r="D851" s="130">
        <v>100</v>
      </c>
      <c r="E851" s="130" t="s">
        <v>12361</v>
      </c>
      <c r="F851" s="130">
        <v>2461180</v>
      </c>
      <c r="G851" s="130">
        <v>2259680</v>
      </c>
      <c r="H851" s="130" t="str">
        <f t="shared" si="26"/>
        <v>CB-180014</v>
      </c>
      <c r="I851" s="130" t="str">
        <f t="shared" si="27"/>
        <v>A</v>
      </c>
    </row>
    <row r="852" spans="1:9" x14ac:dyDescent="0.15">
      <c r="A852" s="130">
        <v>850</v>
      </c>
      <c r="B852" s="130" t="s">
        <v>4060</v>
      </c>
      <c r="C852" s="130" t="s">
        <v>13186</v>
      </c>
      <c r="D852" s="130">
        <v>1</v>
      </c>
      <c r="E852" s="130" t="s">
        <v>13187</v>
      </c>
      <c r="F852" s="130">
        <v>223966651</v>
      </c>
      <c r="G852" s="130">
        <v>219746651</v>
      </c>
      <c r="H852" s="130" t="str">
        <f t="shared" si="26"/>
        <v>CB-180015</v>
      </c>
      <c r="I852" s="130" t="str">
        <f t="shared" si="27"/>
        <v>A</v>
      </c>
    </row>
    <row r="853" spans="1:9" x14ac:dyDescent="0.15">
      <c r="A853" s="130">
        <v>851</v>
      </c>
      <c r="B853" s="130" t="s">
        <v>4061</v>
      </c>
      <c r="C853" s="130" t="s">
        <v>13189</v>
      </c>
      <c r="D853" s="130">
        <v>100</v>
      </c>
      <c r="E853" s="130" t="s">
        <v>12355</v>
      </c>
      <c r="F853" s="130">
        <v>41200000</v>
      </c>
      <c r="G853" s="130">
        <v>82100000</v>
      </c>
      <c r="H853" s="130" t="str">
        <f t="shared" si="26"/>
        <v>CB-180016</v>
      </c>
      <c r="I853" s="130" t="str">
        <f t="shared" si="27"/>
        <v>A</v>
      </c>
    </row>
    <row r="854" spans="1:9" x14ac:dyDescent="0.15">
      <c r="A854" s="130">
        <v>852</v>
      </c>
      <c r="B854" s="130" t="s">
        <v>4062</v>
      </c>
      <c r="C854" s="130" t="s">
        <v>13191</v>
      </c>
      <c r="D854" s="130">
        <v>100</v>
      </c>
      <c r="E854" s="130" t="s">
        <v>12368</v>
      </c>
      <c r="F854" s="130">
        <v>1617576</v>
      </c>
      <c r="G854" s="130">
        <v>2759091</v>
      </c>
      <c r="H854" s="130" t="str">
        <f t="shared" si="26"/>
        <v>CB-180017</v>
      </c>
      <c r="I854" s="130" t="str">
        <f t="shared" si="27"/>
        <v>A</v>
      </c>
    </row>
    <row r="855" spans="1:9" x14ac:dyDescent="0.15">
      <c r="A855" s="130">
        <v>853</v>
      </c>
      <c r="B855" s="130" t="s">
        <v>4063</v>
      </c>
      <c r="C855" s="130" t="s">
        <v>13193</v>
      </c>
      <c r="D855" s="130">
        <v>100</v>
      </c>
      <c r="E855" s="130" t="s">
        <v>12372</v>
      </c>
      <c r="F855" s="130">
        <v>914219.2</v>
      </c>
      <c r="G855" s="130">
        <v>550000</v>
      </c>
      <c r="H855" s="130" t="str">
        <f t="shared" si="26"/>
        <v>CB-180018</v>
      </c>
      <c r="I855" s="130" t="str">
        <f t="shared" si="27"/>
        <v>A</v>
      </c>
    </row>
    <row r="856" spans="1:9" x14ac:dyDescent="0.15">
      <c r="A856" s="130">
        <v>854</v>
      </c>
      <c r="B856" s="130" t="s">
        <v>4064</v>
      </c>
      <c r="C856" s="130" t="s">
        <v>13195</v>
      </c>
      <c r="D856" s="130">
        <v>40</v>
      </c>
      <c r="E856" s="130" t="s">
        <v>12355</v>
      </c>
      <c r="F856" s="130">
        <v>104191.6</v>
      </c>
      <c r="G856" s="130">
        <v>118244</v>
      </c>
      <c r="H856" s="130" t="str">
        <f t="shared" si="26"/>
        <v>CB-180019</v>
      </c>
      <c r="I856" s="130" t="str">
        <f t="shared" si="27"/>
        <v>A</v>
      </c>
    </row>
    <row r="857" spans="1:9" x14ac:dyDescent="0.15">
      <c r="A857" s="130">
        <v>855</v>
      </c>
      <c r="B857" s="130" t="s">
        <v>4065</v>
      </c>
      <c r="C857" s="130" t="s">
        <v>13197</v>
      </c>
      <c r="D857" s="130">
        <v>1</v>
      </c>
      <c r="E857" s="130" t="s">
        <v>12403</v>
      </c>
      <c r="F857" s="130">
        <v>94482600</v>
      </c>
      <c r="G857" s="130">
        <v>93855600</v>
      </c>
      <c r="H857" s="130" t="str">
        <f t="shared" si="26"/>
        <v>CB-180020</v>
      </c>
      <c r="I857" s="130" t="str">
        <f t="shared" si="27"/>
        <v>A</v>
      </c>
    </row>
    <row r="858" spans="1:9" x14ac:dyDescent="0.15">
      <c r="A858" s="130">
        <v>856</v>
      </c>
      <c r="B858" s="130" t="s">
        <v>4066</v>
      </c>
      <c r="C858" s="130" t="s">
        <v>13199</v>
      </c>
      <c r="D858" s="130">
        <v>1</v>
      </c>
      <c r="E858" s="130" t="s">
        <v>12676</v>
      </c>
      <c r="F858" s="130">
        <v>61380</v>
      </c>
      <c r="G858" s="130">
        <v>2400</v>
      </c>
      <c r="H858" s="130" t="str">
        <f t="shared" si="26"/>
        <v>CB-180021</v>
      </c>
      <c r="I858" s="130" t="str">
        <f t="shared" si="27"/>
        <v>A</v>
      </c>
    </row>
    <row r="859" spans="1:9" x14ac:dyDescent="0.15">
      <c r="A859" s="130">
        <v>857</v>
      </c>
      <c r="B859" s="130" t="s">
        <v>4067</v>
      </c>
      <c r="C859" s="130" t="s">
        <v>13201</v>
      </c>
      <c r="D859" s="130">
        <v>200</v>
      </c>
      <c r="E859" s="130" t="s">
        <v>12355</v>
      </c>
      <c r="F859" s="130">
        <v>144383</v>
      </c>
      <c r="G859" s="130">
        <v>143888</v>
      </c>
      <c r="H859" s="130" t="str">
        <f t="shared" si="26"/>
        <v>CB-180022</v>
      </c>
      <c r="I859" s="130" t="str">
        <f t="shared" si="27"/>
        <v>A</v>
      </c>
    </row>
    <row r="860" spans="1:9" x14ac:dyDescent="0.15">
      <c r="A860" s="130">
        <v>858</v>
      </c>
      <c r="B860" s="130" t="s">
        <v>4068</v>
      </c>
      <c r="C860" s="130" t="s">
        <v>13203</v>
      </c>
      <c r="D860" s="130">
        <v>1407</v>
      </c>
      <c r="E860" s="130" t="s">
        <v>12355</v>
      </c>
      <c r="F860" s="130">
        <v>108289672</v>
      </c>
      <c r="G860" s="130">
        <v>117601005</v>
      </c>
      <c r="H860" s="130" t="str">
        <f t="shared" si="26"/>
        <v>CB-180023</v>
      </c>
      <c r="I860" s="130" t="str">
        <f t="shared" si="27"/>
        <v>A</v>
      </c>
    </row>
    <row r="861" spans="1:9" x14ac:dyDescent="0.15">
      <c r="A861" s="130">
        <v>859</v>
      </c>
      <c r="B861" s="130" t="s">
        <v>4069</v>
      </c>
      <c r="C861" s="130" t="s">
        <v>13205</v>
      </c>
      <c r="D861" s="130">
        <v>100</v>
      </c>
      <c r="E861" s="130" t="s">
        <v>12355</v>
      </c>
      <c r="F861" s="130">
        <v>3061000</v>
      </c>
      <c r="G861" s="130">
        <v>7222280</v>
      </c>
      <c r="H861" s="130" t="str">
        <f t="shared" si="26"/>
        <v>CB-180024</v>
      </c>
      <c r="I861" s="130" t="str">
        <f t="shared" si="27"/>
        <v>A</v>
      </c>
    </row>
    <row r="862" spans="1:9" x14ac:dyDescent="0.15">
      <c r="A862" s="130">
        <v>860</v>
      </c>
      <c r="B862" s="130" t="s">
        <v>4070</v>
      </c>
      <c r="C862" s="130" t="s">
        <v>13207</v>
      </c>
      <c r="D862" s="130">
        <v>100</v>
      </c>
      <c r="E862" s="130" t="s">
        <v>12434</v>
      </c>
      <c r="F862" s="130">
        <v>2652400</v>
      </c>
      <c r="G862" s="130">
        <v>2685000</v>
      </c>
      <c r="H862" s="130" t="str">
        <f t="shared" si="26"/>
        <v>CB-180025</v>
      </c>
      <c r="I862" s="130" t="str">
        <f t="shared" si="27"/>
        <v>A</v>
      </c>
    </row>
    <row r="863" spans="1:9" x14ac:dyDescent="0.15">
      <c r="A863" s="130">
        <v>861</v>
      </c>
      <c r="B863" s="130" t="s">
        <v>4071</v>
      </c>
      <c r="C863" s="130" t="s">
        <v>13209</v>
      </c>
      <c r="D863" s="130">
        <v>300</v>
      </c>
      <c r="E863" s="130" t="s">
        <v>12372</v>
      </c>
      <c r="F863" s="130">
        <v>630000</v>
      </c>
      <c r="G863" s="130">
        <v>1174200</v>
      </c>
      <c r="H863" s="130" t="str">
        <f t="shared" si="26"/>
        <v>CB-180026</v>
      </c>
      <c r="I863" s="130" t="str">
        <f t="shared" si="27"/>
        <v>A</v>
      </c>
    </row>
    <row r="864" spans="1:9" x14ac:dyDescent="0.15">
      <c r="A864" s="130">
        <v>862</v>
      </c>
      <c r="B864" s="130" t="s">
        <v>4072</v>
      </c>
      <c r="C864" s="130" t="s">
        <v>13211</v>
      </c>
      <c r="D864" s="130">
        <v>5000</v>
      </c>
      <c r="E864" s="130" t="s">
        <v>12355</v>
      </c>
      <c r="F864" s="130">
        <v>14964900</v>
      </c>
      <c r="G864" s="130">
        <v>15738100</v>
      </c>
      <c r="H864" s="130" t="str">
        <f t="shared" si="26"/>
        <v>CB-180027</v>
      </c>
      <c r="I864" s="130" t="str">
        <f t="shared" si="27"/>
        <v>A</v>
      </c>
    </row>
    <row r="865" spans="1:9" x14ac:dyDescent="0.15">
      <c r="A865" s="130">
        <v>863</v>
      </c>
      <c r="B865" s="130" t="s">
        <v>4073</v>
      </c>
      <c r="C865" s="130" t="s">
        <v>13174</v>
      </c>
      <c r="D865" s="130">
        <v>9000</v>
      </c>
      <c r="E865" s="130" t="s">
        <v>12361</v>
      </c>
      <c r="F865" s="130">
        <v>231900470</v>
      </c>
      <c r="G865" s="130">
        <v>333685204</v>
      </c>
      <c r="H865" s="130" t="str">
        <f t="shared" si="26"/>
        <v>CB-180028</v>
      </c>
      <c r="I865" s="130" t="str">
        <f t="shared" si="27"/>
        <v>A</v>
      </c>
    </row>
    <row r="866" spans="1:9" x14ac:dyDescent="0.15">
      <c r="A866" s="130">
        <v>864</v>
      </c>
      <c r="B866" s="130" t="s">
        <v>4074</v>
      </c>
      <c r="C866" s="130" t="s">
        <v>13214</v>
      </c>
      <c r="D866" s="130">
        <v>10</v>
      </c>
      <c r="E866" s="130" t="s">
        <v>12355</v>
      </c>
      <c r="F866" s="130">
        <v>37742</v>
      </c>
      <c r="G866" s="130">
        <v>37742</v>
      </c>
      <c r="H866" s="130" t="str">
        <f t="shared" si="26"/>
        <v>CB-180029</v>
      </c>
      <c r="I866" s="130" t="str">
        <f t="shared" si="27"/>
        <v>A</v>
      </c>
    </row>
    <row r="867" spans="1:9" x14ac:dyDescent="0.15">
      <c r="A867" s="130">
        <v>865</v>
      </c>
      <c r="B867" s="130" t="s">
        <v>4075</v>
      </c>
      <c r="C867" s="130" t="s">
        <v>13216</v>
      </c>
      <c r="D867" s="130">
        <v>104</v>
      </c>
      <c r="E867" s="130" t="s">
        <v>12355</v>
      </c>
      <c r="F867" s="130">
        <v>907612</v>
      </c>
      <c r="G867" s="130">
        <v>1039948</v>
      </c>
      <c r="H867" s="130" t="str">
        <f t="shared" si="26"/>
        <v>CB-180030</v>
      </c>
      <c r="I867" s="130" t="str">
        <f t="shared" si="27"/>
        <v>A</v>
      </c>
    </row>
    <row r="868" spans="1:9" x14ac:dyDescent="0.15">
      <c r="A868" s="130">
        <v>866</v>
      </c>
      <c r="B868" s="130" t="s">
        <v>4076</v>
      </c>
      <c r="C868" s="130" t="s">
        <v>13217</v>
      </c>
      <c r="D868" s="130">
        <v>13750</v>
      </c>
      <c r="E868" s="130" t="s">
        <v>12372</v>
      </c>
      <c r="F868" s="130">
        <v>16422530</v>
      </c>
      <c r="G868" s="130">
        <v>55374890</v>
      </c>
      <c r="H868" s="130" t="str">
        <f t="shared" si="26"/>
        <v>CB-180031</v>
      </c>
      <c r="I868" s="130" t="str">
        <f t="shared" si="27"/>
        <v>A</v>
      </c>
    </row>
    <row r="869" spans="1:9" x14ac:dyDescent="0.15">
      <c r="A869" s="130">
        <v>867</v>
      </c>
      <c r="B869" s="130" t="s">
        <v>4077</v>
      </c>
      <c r="C869" s="130" t="s">
        <v>13219</v>
      </c>
      <c r="D869" s="130">
        <v>100</v>
      </c>
      <c r="E869" s="130" t="s">
        <v>12355</v>
      </c>
      <c r="F869" s="130">
        <v>345100</v>
      </c>
      <c r="G869" s="130">
        <v>345100</v>
      </c>
      <c r="H869" s="130" t="str">
        <f t="shared" si="26"/>
        <v>CB-180032</v>
      </c>
      <c r="I869" s="130" t="str">
        <f t="shared" si="27"/>
        <v>A</v>
      </c>
    </row>
    <row r="870" spans="1:9" x14ac:dyDescent="0.15">
      <c r="A870" s="130">
        <v>868</v>
      </c>
      <c r="B870" s="130" t="s">
        <v>4078</v>
      </c>
      <c r="C870" s="130" t="s">
        <v>13221</v>
      </c>
      <c r="D870" s="130">
        <v>0.29999999999999899</v>
      </c>
      <c r="E870" s="130" t="s">
        <v>12361</v>
      </c>
      <c r="F870" s="130">
        <v>18935</v>
      </c>
      <c r="G870" s="130">
        <v>50035</v>
      </c>
      <c r="H870" s="130" t="str">
        <f t="shared" si="26"/>
        <v>CB-180033</v>
      </c>
      <c r="I870" s="130" t="str">
        <f t="shared" si="27"/>
        <v>A</v>
      </c>
    </row>
    <row r="871" spans="1:9" x14ac:dyDescent="0.15">
      <c r="A871" s="130">
        <v>869</v>
      </c>
      <c r="B871" s="130" t="s">
        <v>4079</v>
      </c>
      <c r="C871" s="130" t="s">
        <v>13223</v>
      </c>
      <c r="D871" s="130">
        <v>14</v>
      </c>
      <c r="E871" s="130" t="s">
        <v>12370</v>
      </c>
      <c r="F871" s="130">
        <v>879000</v>
      </c>
      <c r="G871" s="130">
        <v>702000</v>
      </c>
      <c r="H871" s="130" t="str">
        <f t="shared" si="26"/>
        <v>CB-190001</v>
      </c>
      <c r="I871" s="130" t="str">
        <f t="shared" si="27"/>
        <v>A</v>
      </c>
    </row>
    <row r="872" spans="1:9" x14ac:dyDescent="0.15">
      <c r="A872" s="130">
        <v>870</v>
      </c>
      <c r="B872" s="130" t="s">
        <v>4080</v>
      </c>
      <c r="C872" s="130" t="s">
        <v>13225</v>
      </c>
      <c r="D872" s="130">
        <v>1000</v>
      </c>
      <c r="E872" s="130" t="s">
        <v>12372</v>
      </c>
      <c r="F872" s="130">
        <v>3233200</v>
      </c>
      <c r="G872" s="130">
        <v>3538100</v>
      </c>
      <c r="H872" s="130" t="str">
        <f t="shared" si="26"/>
        <v>CB-190002</v>
      </c>
      <c r="I872" s="130" t="str">
        <f t="shared" si="27"/>
        <v>A</v>
      </c>
    </row>
    <row r="873" spans="1:9" x14ac:dyDescent="0.15">
      <c r="A873" s="130">
        <v>871</v>
      </c>
      <c r="B873" s="130" t="s">
        <v>4081</v>
      </c>
      <c r="C873" s="130" t="s">
        <v>13227</v>
      </c>
      <c r="D873" s="130">
        <v>10</v>
      </c>
      <c r="E873" s="130" t="s">
        <v>12446</v>
      </c>
      <c r="F873" s="130">
        <v>629300</v>
      </c>
      <c r="G873" s="130">
        <v>789700</v>
      </c>
      <c r="H873" s="130" t="str">
        <f t="shared" si="26"/>
        <v>CB-190003</v>
      </c>
      <c r="I873" s="130" t="str">
        <f t="shared" si="27"/>
        <v>A</v>
      </c>
    </row>
    <row r="874" spans="1:9" x14ac:dyDescent="0.15">
      <c r="A874" s="130">
        <v>872</v>
      </c>
      <c r="B874" s="130" t="s">
        <v>4082</v>
      </c>
      <c r="C874" s="130" t="s">
        <v>13119</v>
      </c>
      <c r="D874" s="130">
        <v>100</v>
      </c>
      <c r="E874" s="130" t="s">
        <v>12372</v>
      </c>
      <c r="F874" s="130">
        <v>792300</v>
      </c>
      <c r="G874" s="130">
        <v>1159321</v>
      </c>
      <c r="H874" s="130" t="str">
        <f t="shared" si="26"/>
        <v>CB-190004</v>
      </c>
      <c r="I874" s="130" t="str">
        <f t="shared" si="27"/>
        <v>A</v>
      </c>
    </row>
    <row r="875" spans="1:9" x14ac:dyDescent="0.15">
      <c r="A875" s="130">
        <v>873</v>
      </c>
      <c r="B875" s="130" t="s">
        <v>4083</v>
      </c>
      <c r="C875" s="130" t="s">
        <v>13230</v>
      </c>
      <c r="D875" s="130">
        <v>100</v>
      </c>
      <c r="E875" s="130" t="s">
        <v>12372</v>
      </c>
      <c r="F875" s="130">
        <v>610977.4</v>
      </c>
      <c r="G875" s="130">
        <v>710000</v>
      </c>
      <c r="H875" s="130" t="str">
        <f t="shared" si="26"/>
        <v>CB-190005</v>
      </c>
      <c r="I875" s="130" t="str">
        <f t="shared" si="27"/>
        <v>A</v>
      </c>
    </row>
    <row r="876" spans="1:9" x14ac:dyDescent="0.15">
      <c r="A876" s="130">
        <v>874</v>
      </c>
      <c r="B876" s="130" t="s">
        <v>4084</v>
      </c>
      <c r="C876" s="130" t="s">
        <v>13232</v>
      </c>
      <c r="D876" s="130">
        <v>10</v>
      </c>
      <c r="E876" s="130" t="s">
        <v>12355</v>
      </c>
      <c r="F876" s="130">
        <v>24000</v>
      </c>
      <c r="G876" s="130">
        <v>26000</v>
      </c>
      <c r="H876" s="130" t="str">
        <f t="shared" si="26"/>
        <v>CB-190006</v>
      </c>
      <c r="I876" s="130" t="str">
        <f t="shared" si="27"/>
        <v>A</v>
      </c>
    </row>
    <row r="877" spans="1:9" x14ac:dyDescent="0.15">
      <c r="A877" s="130">
        <v>875</v>
      </c>
      <c r="B877" s="130" t="s">
        <v>4085</v>
      </c>
      <c r="C877" s="130" t="s">
        <v>13234</v>
      </c>
      <c r="D877" s="130">
        <v>10</v>
      </c>
      <c r="E877" s="130" t="s">
        <v>12355</v>
      </c>
      <c r="F877" s="130">
        <v>73410</v>
      </c>
      <c r="G877" s="130">
        <v>83425</v>
      </c>
      <c r="H877" s="130" t="str">
        <f t="shared" si="26"/>
        <v>CB-190007</v>
      </c>
      <c r="I877" s="130" t="str">
        <f t="shared" si="27"/>
        <v>A</v>
      </c>
    </row>
    <row r="878" spans="1:9" x14ac:dyDescent="0.15">
      <c r="A878" s="130">
        <v>876</v>
      </c>
      <c r="B878" s="130" t="s">
        <v>4086</v>
      </c>
      <c r="C878" s="130" t="s">
        <v>13236</v>
      </c>
      <c r="D878" s="130">
        <v>1</v>
      </c>
      <c r="E878" s="130" t="s">
        <v>12402</v>
      </c>
      <c r="F878" s="130">
        <v>53200000</v>
      </c>
      <c r="G878" s="130">
        <v>84000000</v>
      </c>
      <c r="H878" s="130" t="str">
        <f t="shared" si="26"/>
        <v>CB-190008</v>
      </c>
      <c r="I878" s="130" t="str">
        <f t="shared" si="27"/>
        <v>A</v>
      </c>
    </row>
    <row r="879" spans="1:9" x14ac:dyDescent="0.15">
      <c r="A879" s="130">
        <v>877</v>
      </c>
      <c r="B879" s="130" t="s">
        <v>4087</v>
      </c>
      <c r="C879" s="130" t="s">
        <v>13238</v>
      </c>
      <c r="D879" s="130">
        <v>4840</v>
      </c>
      <c r="E879" s="130" t="s">
        <v>12372</v>
      </c>
      <c r="F879" s="130">
        <v>3723040</v>
      </c>
      <c r="G879" s="130">
        <v>7862424</v>
      </c>
      <c r="H879" s="130" t="str">
        <f t="shared" si="26"/>
        <v>CB-190009</v>
      </c>
      <c r="I879" s="130" t="str">
        <f t="shared" si="27"/>
        <v>A</v>
      </c>
    </row>
    <row r="880" spans="1:9" x14ac:dyDescent="0.15">
      <c r="A880" s="130">
        <v>878</v>
      </c>
      <c r="B880" s="130" t="s">
        <v>4088</v>
      </c>
      <c r="C880" s="130" t="s">
        <v>13240</v>
      </c>
      <c r="D880" s="130">
        <v>100</v>
      </c>
      <c r="E880" s="130" t="s">
        <v>12372</v>
      </c>
      <c r="F880" s="130">
        <v>2583813</v>
      </c>
      <c r="G880" s="130">
        <v>2804407</v>
      </c>
      <c r="H880" s="130" t="str">
        <f t="shared" si="26"/>
        <v>CB-190010</v>
      </c>
      <c r="I880" s="130" t="str">
        <f t="shared" si="27"/>
        <v>A</v>
      </c>
    </row>
    <row r="881" spans="1:9" x14ac:dyDescent="0.15">
      <c r="A881" s="130">
        <v>879</v>
      </c>
      <c r="B881" s="130" t="s">
        <v>4089</v>
      </c>
      <c r="C881" s="130" t="s">
        <v>13242</v>
      </c>
      <c r="D881" s="130">
        <v>30</v>
      </c>
      <c r="E881" s="130" t="s">
        <v>12676</v>
      </c>
      <c r="F881" s="130">
        <v>121056</v>
      </c>
      <c r="G881" s="130">
        <v>136521.79999999999</v>
      </c>
      <c r="H881" s="130" t="str">
        <f t="shared" si="26"/>
        <v>CB-190011</v>
      </c>
      <c r="I881" s="130" t="str">
        <f t="shared" si="27"/>
        <v>A</v>
      </c>
    </row>
    <row r="882" spans="1:9" x14ac:dyDescent="0.15">
      <c r="A882" s="130">
        <v>880</v>
      </c>
      <c r="B882" s="130" t="s">
        <v>4090</v>
      </c>
      <c r="C882" s="130" t="s">
        <v>13244</v>
      </c>
      <c r="D882" s="130">
        <v>1</v>
      </c>
      <c r="E882" s="130" t="s">
        <v>12403</v>
      </c>
      <c r="F882" s="130">
        <v>94966000</v>
      </c>
      <c r="G882" s="130">
        <v>93856000</v>
      </c>
      <c r="H882" s="130" t="str">
        <f t="shared" si="26"/>
        <v>CB-190012</v>
      </c>
      <c r="I882" s="130" t="str">
        <f t="shared" si="27"/>
        <v>A</v>
      </c>
    </row>
    <row r="883" spans="1:9" x14ac:dyDescent="0.15">
      <c r="A883" s="130">
        <v>881</v>
      </c>
      <c r="B883" s="130" t="s">
        <v>4091</v>
      </c>
      <c r="C883" s="130" t="s">
        <v>13246</v>
      </c>
      <c r="D883" s="130">
        <v>100</v>
      </c>
      <c r="E883" s="130" t="s">
        <v>12372</v>
      </c>
      <c r="F883" s="130">
        <v>791733</v>
      </c>
      <c r="G883" s="130">
        <v>1057000</v>
      </c>
      <c r="H883" s="130" t="str">
        <f t="shared" si="26"/>
        <v>CB-190013</v>
      </c>
      <c r="I883" s="130" t="str">
        <f t="shared" si="27"/>
        <v>A</v>
      </c>
    </row>
    <row r="884" spans="1:9" x14ac:dyDescent="0.15">
      <c r="A884" s="130">
        <v>882</v>
      </c>
      <c r="B884" s="130" t="s">
        <v>4092</v>
      </c>
      <c r="C884" s="130" t="s">
        <v>13248</v>
      </c>
      <c r="D884" s="130">
        <v>1000</v>
      </c>
      <c r="E884" s="130" t="s">
        <v>12372</v>
      </c>
      <c r="F884" s="130">
        <v>2781640</v>
      </c>
      <c r="G884" s="130">
        <v>2301918</v>
      </c>
      <c r="H884" s="130" t="str">
        <f t="shared" si="26"/>
        <v>CB-190014</v>
      </c>
      <c r="I884" s="130" t="str">
        <f t="shared" si="27"/>
        <v>A</v>
      </c>
    </row>
    <row r="885" spans="1:9" x14ac:dyDescent="0.15">
      <c r="A885" s="130">
        <v>883</v>
      </c>
      <c r="B885" s="130" t="s">
        <v>4093</v>
      </c>
      <c r="C885" s="130" t="s">
        <v>13250</v>
      </c>
      <c r="D885" s="130">
        <v>10000</v>
      </c>
      <c r="E885" s="130" t="s">
        <v>12361</v>
      </c>
      <c r="F885" s="130">
        <v>25915800</v>
      </c>
      <c r="G885" s="130">
        <v>27913800</v>
      </c>
      <c r="H885" s="130" t="str">
        <f t="shared" si="26"/>
        <v>CB-190015</v>
      </c>
      <c r="I885" s="130" t="str">
        <f t="shared" si="27"/>
        <v>A</v>
      </c>
    </row>
    <row r="886" spans="1:9" x14ac:dyDescent="0.15">
      <c r="A886" s="130">
        <v>884</v>
      </c>
      <c r="B886" s="130" t="s">
        <v>4094</v>
      </c>
      <c r="C886" s="130" t="s">
        <v>13030</v>
      </c>
      <c r="D886" s="130">
        <v>300</v>
      </c>
      <c r="E886" s="130" t="s">
        <v>12368</v>
      </c>
      <c r="F886" s="130">
        <v>895308</v>
      </c>
      <c r="G886" s="130">
        <v>1313051</v>
      </c>
      <c r="H886" s="130" t="str">
        <f t="shared" si="26"/>
        <v>CB-190016</v>
      </c>
      <c r="I886" s="130" t="str">
        <f t="shared" si="27"/>
        <v>A</v>
      </c>
    </row>
    <row r="887" spans="1:9" x14ac:dyDescent="0.15">
      <c r="A887" s="130">
        <v>885</v>
      </c>
      <c r="B887" s="130" t="s">
        <v>4095</v>
      </c>
      <c r="C887" s="130" t="s">
        <v>13253</v>
      </c>
      <c r="D887" s="130">
        <v>30</v>
      </c>
      <c r="E887" s="130" t="s">
        <v>12676</v>
      </c>
      <c r="F887" s="130">
        <v>312950</v>
      </c>
      <c r="G887" s="130">
        <v>22400</v>
      </c>
      <c r="H887" s="130" t="str">
        <f t="shared" si="26"/>
        <v>CB-190017</v>
      </c>
      <c r="I887" s="130" t="str">
        <f t="shared" si="27"/>
        <v>A</v>
      </c>
    </row>
    <row r="888" spans="1:9" x14ac:dyDescent="0.15">
      <c r="A888" s="130">
        <v>886</v>
      </c>
      <c r="B888" s="130" t="s">
        <v>4096</v>
      </c>
      <c r="C888" s="130" t="s">
        <v>13255</v>
      </c>
      <c r="D888" s="130">
        <v>1</v>
      </c>
      <c r="E888" s="130" t="s">
        <v>12361</v>
      </c>
      <c r="F888" s="130">
        <v>10890</v>
      </c>
      <c r="G888" s="130">
        <v>11120</v>
      </c>
      <c r="H888" s="130" t="str">
        <f t="shared" si="26"/>
        <v>CB-190018</v>
      </c>
      <c r="I888" s="130" t="str">
        <f t="shared" si="27"/>
        <v>A</v>
      </c>
    </row>
    <row r="889" spans="1:9" x14ac:dyDescent="0.15">
      <c r="A889" s="130">
        <v>887</v>
      </c>
      <c r="B889" s="130" t="s">
        <v>4097</v>
      </c>
      <c r="C889" s="130" t="s">
        <v>13257</v>
      </c>
      <c r="D889" s="130">
        <v>10</v>
      </c>
      <c r="E889" s="130" t="s">
        <v>12355</v>
      </c>
      <c r="F889" s="130">
        <v>14006001</v>
      </c>
      <c r="G889" s="130">
        <v>16362459</v>
      </c>
      <c r="H889" s="130" t="str">
        <f t="shared" si="26"/>
        <v>CB-190019</v>
      </c>
      <c r="I889" s="130" t="str">
        <f t="shared" si="27"/>
        <v>A</v>
      </c>
    </row>
    <row r="890" spans="1:9" x14ac:dyDescent="0.15">
      <c r="A890" s="130">
        <v>888</v>
      </c>
      <c r="B890" s="130" t="s">
        <v>22405</v>
      </c>
      <c r="C890" s="130" t="s">
        <v>13259</v>
      </c>
      <c r="D890" s="130">
        <v>31.2</v>
      </c>
      <c r="E890" s="130" t="s">
        <v>12355</v>
      </c>
      <c r="F890" s="130">
        <v>3421360</v>
      </c>
      <c r="G890" s="130">
        <v>1518100</v>
      </c>
      <c r="H890" s="130" t="str">
        <f t="shared" si="26"/>
        <v>CB-190020</v>
      </c>
      <c r="I890" s="130" t="str">
        <f t="shared" si="27"/>
        <v>VR</v>
      </c>
    </row>
    <row r="891" spans="1:9" x14ac:dyDescent="0.15">
      <c r="A891" s="130">
        <v>889</v>
      </c>
      <c r="B891" s="130" t="s">
        <v>22404</v>
      </c>
      <c r="C891" s="130" t="s">
        <v>2072</v>
      </c>
      <c r="D891" s="130">
        <v>110</v>
      </c>
      <c r="E891" s="130" t="s">
        <v>12372</v>
      </c>
      <c r="F891" s="130">
        <v>251031</v>
      </c>
      <c r="G891" s="130">
        <v>254661</v>
      </c>
      <c r="H891" s="130" t="str">
        <f t="shared" si="26"/>
        <v>CB-190021</v>
      </c>
      <c r="I891" s="130" t="str">
        <f t="shared" si="27"/>
        <v>VE</v>
      </c>
    </row>
    <row r="892" spans="1:9" x14ac:dyDescent="0.15">
      <c r="A892" s="130">
        <v>890</v>
      </c>
      <c r="B892" s="130" t="s">
        <v>4098</v>
      </c>
      <c r="C892" s="130" t="s">
        <v>13263</v>
      </c>
      <c r="D892" s="130">
        <v>10</v>
      </c>
      <c r="E892" s="130" t="s">
        <v>12355</v>
      </c>
      <c r="F892" s="130">
        <v>173100</v>
      </c>
      <c r="G892" s="130">
        <v>188170</v>
      </c>
      <c r="H892" s="130" t="str">
        <f t="shared" si="26"/>
        <v>CB-190022</v>
      </c>
      <c r="I892" s="130" t="str">
        <f t="shared" si="27"/>
        <v>A</v>
      </c>
    </row>
    <row r="893" spans="1:9" x14ac:dyDescent="0.15">
      <c r="A893" s="130">
        <v>891</v>
      </c>
      <c r="B893" s="130" t="s">
        <v>4099</v>
      </c>
      <c r="C893" s="130" t="s">
        <v>13265</v>
      </c>
      <c r="D893" s="130">
        <v>1000</v>
      </c>
      <c r="E893" s="130" t="s">
        <v>12372</v>
      </c>
      <c r="F893" s="130">
        <v>711500</v>
      </c>
      <c r="G893" s="130">
        <v>727450</v>
      </c>
      <c r="H893" s="130" t="str">
        <f t="shared" si="26"/>
        <v>CB-190023</v>
      </c>
      <c r="I893" s="130" t="str">
        <f t="shared" si="27"/>
        <v>A</v>
      </c>
    </row>
    <row r="894" spans="1:9" x14ac:dyDescent="0.15">
      <c r="A894" s="130">
        <v>892</v>
      </c>
      <c r="B894" s="130" t="s">
        <v>4100</v>
      </c>
      <c r="C894" s="130" t="s">
        <v>388</v>
      </c>
      <c r="D894" s="130">
        <v>1000</v>
      </c>
      <c r="E894" s="130" t="s">
        <v>12368</v>
      </c>
      <c r="F894" s="130">
        <v>4855500</v>
      </c>
      <c r="G894" s="130">
        <v>4870000</v>
      </c>
      <c r="H894" s="130" t="str">
        <f t="shared" si="26"/>
        <v>CB-190024</v>
      </c>
      <c r="I894" s="130" t="str">
        <f t="shared" si="27"/>
        <v>A</v>
      </c>
    </row>
    <row r="895" spans="1:9" x14ac:dyDescent="0.15">
      <c r="A895" s="130">
        <v>893</v>
      </c>
      <c r="B895" s="130" t="s">
        <v>4101</v>
      </c>
      <c r="C895" s="130" t="s">
        <v>549</v>
      </c>
      <c r="D895" s="130">
        <v>5</v>
      </c>
      <c r="E895" s="130" t="s">
        <v>12370</v>
      </c>
      <c r="F895" s="130">
        <v>31309800</v>
      </c>
      <c r="G895" s="130">
        <v>36580400</v>
      </c>
      <c r="H895" s="130" t="str">
        <f t="shared" si="26"/>
        <v>CB-190025</v>
      </c>
      <c r="I895" s="130" t="str">
        <f t="shared" si="27"/>
        <v>A</v>
      </c>
    </row>
    <row r="896" spans="1:9" x14ac:dyDescent="0.15">
      <c r="A896" s="130">
        <v>894</v>
      </c>
      <c r="B896" s="130" t="s">
        <v>4102</v>
      </c>
      <c r="C896" s="130" t="s">
        <v>13269</v>
      </c>
      <c r="D896" s="130">
        <v>5</v>
      </c>
      <c r="E896" s="130" t="s">
        <v>12355</v>
      </c>
      <c r="F896" s="130">
        <v>222411.45</v>
      </c>
      <c r="G896" s="130">
        <v>149538.03</v>
      </c>
      <c r="H896" s="130" t="str">
        <f t="shared" si="26"/>
        <v>CB-200001</v>
      </c>
      <c r="I896" s="130" t="str">
        <f t="shared" si="27"/>
        <v>A</v>
      </c>
    </row>
    <row r="897" spans="1:9" x14ac:dyDescent="0.15">
      <c r="A897" s="130">
        <v>895</v>
      </c>
      <c r="B897" s="130" t="s">
        <v>4103</v>
      </c>
      <c r="C897" s="130" t="s">
        <v>2072</v>
      </c>
      <c r="D897" s="130">
        <v>300</v>
      </c>
      <c r="E897" s="130" t="s">
        <v>12372</v>
      </c>
      <c r="F897" s="130">
        <v>1050000</v>
      </c>
      <c r="G897" s="130">
        <v>1012935</v>
      </c>
      <c r="H897" s="130" t="str">
        <f t="shared" si="26"/>
        <v>CB-200002</v>
      </c>
      <c r="I897" s="130" t="str">
        <f t="shared" si="27"/>
        <v>A</v>
      </c>
    </row>
    <row r="898" spans="1:9" x14ac:dyDescent="0.15">
      <c r="A898" s="130">
        <v>896</v>
      </c>
      <c r="B898" s="130" t="s">
        <v>4104</v>
      </c>
      <c r="C898" s="130" t="s">
        <v>13272</v>
      </c>
      <c r="D898" s="130">
        <v>100</v>
      </c>
      <c r="E898" s="130" t="s">
        <v>12355</v>
      </c>
      <c r="F898" s="130">
        <v>1127400</v>
      </c>
      <c r="G898" s="130">
        <v>1825200</v>
      </c>
      <c r="H898" s="130" t="str">
        <f t="shared" si="26"/>
        <v>CB-200003</v>
      </c>
      <c r="I898" s="130" t="str">
        <f t="shared" si="27"/>
        <v>A</v>
      </c>
    </row>
    <row r="899" spans="1:9" x14ac:dyDescent="0.15">
      <c r="A899" s="130">
        <v>897</v>
      </c>
      <c r="B899" s="130" t="s">
        <v>4105</v>
      </c>
      <c r="C899" s="130" t="s">
        <v>13274</v>
      </c>
      <c r="D899" s="130">
        <v>100</v>
      </c>
      <c r="E899" s="130" t="s">
        <v>12355</v>
      </c>
      <c r="F899" s="130">
        <v>1363700</v>
      </c>
      <c r="G899" s="130">
        <v>1825200</v>
      </c>
      <c r="H899" s="130" t="str">
        <f t="shared" si="26"/>
        <v>CB-200004</v>
      </c>
      <c r="I899" s="130" t="str">
        <f t="shared" si="27"/>
        <v>A</v>
      </c>
    </row>
    <row r="900" spans="1:9" x14ac:dyDescent="0.15">
      <c r="A900" s="130">
        <v>898</v>
      </c>
      <c r="B900" s="130" t="s">
        <v>4106</v>
      </c>
      <c r="C900" s="130" t="s">
        <v>13276</v>
      </c>
      <c r="D900" s="130">
        <v>100</v>
      </c>
      <c r="E900" s="130" t="s">
        <v>12355</v>
      </c>
      <c r="F900" s="130">
        <v>42105</v>
      </c>
      <c r="G900" s="130">
        <v>100394</v>
      </c>
      <c r="H900" s="130" t="str">
        <f t="shared" ref="H900:H963" si="28">LEFT(B900,FIND("-",B900)+6)</f>
        <v>CB-200005</v>
      </c>
      <c r="I900" s="130" t="str">
        <f t="shared" ref="I900:I963" si="29">RIGHT(B900,LEN(B900)-FIND("-",B900)-7)</f>
        <v>A</v>
      </c>
    </row>
    <row r="901" spans="1:9" x14ac:dyDescent="0.15">
      <c r="A901" s="130">
        <v>899</v>
      </c>
      <c r="B901" s="130" t="s">
        <v>4107</v>
      </c>
      <c r="C901" s="130" t="s">
        <v>13278</v>
      </c>
      <c r="D901" s="130">
        <v>30</v>
      </c>
      <c r="E901" s="130" t="s">
        <v>13279</v>
      </c>
      <c r="F901" s="130">
        <v>66437</v>
      </c>
      <c r="G901" s="130">
        <v>147966</v>
      </c>
      <c r="H901" s="130" t="str">
        <f t="shared" si="28"/>
        <v>CB-200006</v>
      </c>
      <c r="I901" s="130" t="str">
        <f t="shared" si="29"/>
        <v>A</v>
      </c>
    </row>
    <row r="902" spans="1:9" x14ac:dyDescent="0.15">
      <c r="A902" s="130">
        <v>900</v>
      </c>
      <c r="B902" s="130" t="s">
        <v>4108</v>
      </c>
      <c r="C902" s="130" t="s">
        <v>13281</v>
      </c>
      <c r="D902" s="130">
        <v>1000</v>
      </c>
      <c r="E902" s="130" t="s">
        <v>12372</v>
      </c>
      <c r="F902" s="130">
        <v>50007000</v>
      </c>
      <c r="G902" s="130">
        <v>132761000</v>
      </c>
      <c r="H902" s="130" t="str">
        <f t="shared" si="28"/>
        <v>CB-200007</v>
      </c>
      <c r="I902" s="130" t="str">
        <f t="shared" si="29"/>
        <v>A</v>
      </c>
    </row>
    <row r="903" spans="1:9" x14ac:dyDescent="0.15">
      <c r="A903" s="130">
        <v>901</v>
      </c>
      <c r="B903" s="130" t="s">
        <v>4109</v>
      </c>
      <c r="C903" s="130" t="s">
        <v>13283</v>
      </c>
      <c r="D903" s="130">
        <v>10</v>
      </c>
      <c r="E903" s="130" t="s">
        <v>12737</v>
      </c>
      <c r="F903" s="130">
        <v>2247624</v>
      </c>
      <c r="G903" s="130">
        <v>2582702</v>
      </c>
      <c r="H903" s="130" t="str">
        <f t="shared" si="28"/>
        <v>CB-200008</v>
      </c>
      <c r="I903" s="130" t="str">
        <f t="shared" si="29"/>
        <v>A</v>
      </c>
    </row>
    <row r="904" spans="1:9" x14ac:dyDescent="0.15">
      <c r="A904" s="130">
        <v>902</v>
      </c>
      <c r="B904" s="130" t="s">
        <v>23188</v>
      </c>
      <c r="C904" s="130" t="s">
        <v>23633</v>
      </c>
      <c r="D904" s="130">
        <v>30</v>
      </c>
      <c r="E904" s="130" t="s">
        <v>12497</v>
      </c>
      <c r="F904" s="130">
        <v>2858310</v>
      </c>
      <c r="G904" s="130">
        <v>2878529.76</v>
      </c>
      <c r="H904" s="130" t="str">
        <f t="shared" si="28"/>
        <v>CB-200009</v>
      </c>
      <c r="I904" s="130" t="str">
        <f t="shared" si="29"/>
        <v>A</v>
      </c>
    </row>
    <row r="905" spans="1:9" x14ac:dyDescent="0.15">
      <c r="A905" s="130">
        <v>903</v>
      </c>
      <c r="B905" s="130" t="s">
        <v>23118</v>
      </c>
      <c r="C905" s="130" t="s">
        <v>23634</v>
      </c>
      <c r="D905" s="130">
        <v>1000</v>
      </c>
      <c r="E905" s="130" t="s">
        <v>12372</v>
      </c>
      <c r="F905" s="130">
        <v>35580.800000000003</v>
      </c>
      <c r="G905" s="130">
        <v>56139.8</v>
      </c>
      <c r="H905" s="130" t="str">
        <f t="shared" si="28"/>
        <v>CB-200010</v>
      </c>
      <c r="I905" s="130" t="str">
        <f t="shared" si="29"/>
        <v>A</v>
      </c>
    </row>
    <row r="906" spans="1:9" x14ac:dyDescent="0.15">
      <c r="A906" s="130">
        <v>904</v>
      </c>
      <c r="B906" s="130" t="s">
        <v>23100</v>
      </c>
      <c r="C906" s="130" t="s">
        <v>23635</v>
      </c>
      <c r="D906" s="130">
        <v>1</v>
      </c>
      <c r="E906" s="130" t="s">
        <v>12688</v>
      </c>
      <c r="F906" s="130">
        <v>145831</v>
      </c>
      <c r="G906" s="130">
        <v>143445</v>
      </c>
      <c r="H906" s="130" t="str">
        <f t="shared" si="28"/>
        <v>CB-200011</v>
      </c>
      <c r="I906" s="130" t="str">
        <f t="shared" si="29"/>
        <v>A</v>
      </c>
    </row>
    <row r="907" spans="1:9" x14ac:dyDescent="0.15">
      <c r="A907" s="130">
        <v>905</v>
      </c>
      <c r="B907" s="130" t="s">
        <v>22955</v>
      </c>
      <c r="C907" s="130" t="s">
        <v>23636</v>
      </c>
      <c r="D907" s="130">
        <v>1</v>
      </c>
      <c r="E907" s="130" t="s">
        <v>12355</v>
      </c>
      <c r="F907" s="130">
        <v>51340</v>
      </c>
      <c r="G907" s="130">
        <v>67670</v>
      </c>
      <c r="H907" s="130" t="str">
        <f t="shared" si="28"/>
        <v>CB-210001</v>
      </c>
      <c r="I907" s="130" t="str">
        <f t="shared" si="29"/>
        <v>A</v>
      </c>
    </row>
    <row r="908" spans="1:9" x14ac:dyDescent="0.15">
      <c r="A908" s="130">
        <v>906</v>
      </c>
      <c r="B908" s="130" t="s">
        <v>22777</v>
      </c>
      <c r="C908" s="130" t="s">
        <v>23637</v>
      </c>
      <c r="D908" s="130">
        <v>25</v>
      </c>
      <c r="E908" s="130" t="s">
        <v>12370</v>
      </c>
      <c r="F908" s="130">
        <v>596263</v>
      </c>
      <c r="G908" s="130">
        <v>1252358</v>
      </c>
      <c r="H908" s="130" t="str">
        <f t="shared" si="28"/>
        <v>CB-210002</v>
      </c>
      <c r="I908" s="130" t="str">
        <f t="shared" si="29"/>
        <v>A</v>
      </c>
    </row>
    <row r="909" spans="1:9" x14ac:dyDescent="0.15">
      <c r="A909" s="130">
        <v>907</v>
      </c>
      <c r="B909" s="130" t="s">
        <v>22767</v>
      </c>
      <c r="C909" s="130" t="s">
        <v>23638</v>
      </c>
      <c r="D909" s="130">
        <v>400</v>
      </c>
      <c r="E909" s="130" t="s">
        <v>12368</v>
      </c>
      <c r="F909" s="130">
        <v>17304373</v>
      </c>
      <c r="G909" s="130">
        <v>21960465</v>
      </c>
      <c r="H909" s="130" t="str">
        <f t="shared" si="28"/>
        <v>CB-210003</v>
      </c>
      <c r="I909" s="130" t="str">
        <f t="shared" si="29"/>
        <v>A</v>
      </c>
    </row>
    <row r="910" spans="1:9" x14ac:dyDescent="0.15">
      <c r="A910" s="130">
        <v>908</v>
      </c>
      <c r="B910" s="130" t="s">
        <v>22751</v>
      </c>
      <c r="C910" s="130" t="s">
        <v>23639</v>
      </c>
      <c r="D910" s="130">
        <v>60</v>
      </c>
      <c r="E910" s="130" t="s">
        <v>12355</v>
      </c>
      <c r="F910" s="130">
        <v>7309111</v>
      </c>
      <c r="G910" s="130">
        <v>7910754</v>
      </c>
      <c r="H910" s="130" t="str">
        <f t="shared" si="28"/>
        <v>CB-210004</v>
      </c>
      <c r="I910" s="130" t="str">
        <f t="shared" si="29"/>
        <v>A</v>
      </c>
    </row>
    <row r="911" spans="1:9" x14ac:dyDescent="0.15">
      <c r="A911" s="130">
        <v>909</v>
      </c>
      <c r="B911" s="130" t="s">
        <v>22710</v>
      </c>
      <c r="C911" s="130" t="s">
        <v>23640</v>
      </c>
      <c r="D911" s="130">
        <v>5</v>
      </c>
      <c r="E911" s="130" t="s">
        <v>12402</v>
      </c>
      <c r="F911" s="130">
        <v>3233195.1</v>
      </c>
      <c r="G911" s="130">
        <v>1934444</v>
      </c>
      <c r="H911" s="130" t="str">
        <f t="shared" si="28"/>
        <v>CB-210005</v>
      </c>
      <c r="I911" s="130" t="str">
        <f t="shared" si="29"/>
        <v>A</v>
      </c>
    </row>
    <row r="912" spans="1:9" x14ac:dyDescent="0.15">
      <c r="A912" s="130">
        <v>910</v>
      </c>
      <c r="B912" s="130" t="s">
        <v>22704</v>
      </c>
      <c r="C912" s="130" t="s">
        <v>23641</v>
      </c>
      <c r="D912" s="130">
        <v>100</v>
      </c>
      <c r="E912" s="130" t="s">
        <v>12368</v>
      </c>
      <c r="F912" s="130">
        <v>1232833.5</v>
      </c>
      <c r="G912" s="130">
        <v>1044013.4</v>
      </c>
      <c r="H912" s="130" t="str">
        <f t="shared" si="28"/>
        <v>CB-210006</v>
      </c>
      <c r="I912" s="130" t="str">
        <f t="shared" si="29"/>
        <v>A</v>
      </c>
    </row>
    <row r="913" spans="1:9" x14ac:dyDescent="0.15">
      <c r="A913" s="130">
        <v>911</v>
      </c>
      <c r="B913" s="130" t="s">
        <v>22660</v>
      </c>
      <c r="C913" s="130" t="s">
        <v>23642</v>
      </c>
      <c r="D913" s="130">
        <v>6</v>
      </c>
      <c r="E913" s="130" t="s">
        <v>21818</v>
      </c>
      <c r="F913" s="130">
        <v>1444400</v>
      </c>
      <c r="G913" s="130">
        <v>1814400</v>
      </c>
      <c r="H913" s="130" t="str">
        <f t="shared" si="28"/>
        <v>CB-210007</v>
      </c>
      <c r="I913" s="130" t="str">
        <f t="shared" si="29"/>
        <v>A</v>
      </c>
    </row>
    <row r="914" spans="1:9" x14ac:dyDescent="0.15">
      <c r="A914" s="130">
        <v>912</v>
      </c>
      <c r="B914" s="130" t="s">
        <v>22592</v>
      </c>
      <c r="C914" s="130" t="s">
        <v>23643</v>
      </c>
      <c r="D914" s="130">
        <v>3.9</v>
      </c>
      <c r="E914" s="130" t="s">
        <v>12737</v>
      </c>
      <c r="F914" s="130">
        <v>108003</v>
      </c>
      <c r="G914" s="130">
        <v>42030</v>
      </c>
      <c r="H914" s="130" t="str">
        <f t="shared" si="28"/>
        <v>CB-210008</v>
      </c>
      <c r="I914" s="130" t="str">
        <f t="shared" si="29"/>
        <v>A</v>
      </c>
    </row>
    <row r="915" spans="1:9" x14ac:dyDescent="0.15">
      <c r="A915" s="130">
        <v>913</v>
      </c>
      <c r="B915" s="130" t="s">
        <v>4110</v>
      </c>
      <c r="C915" s="130" t="s">
        <v>13284</v>
      </c>
      <c r="D915" s="130">
        <v>10</v>
      </c>
      <c r="E915" s="130" t="s">
        <v>12403</v>
      </c>
      <c r="F915" s="130">
        <v>2384373</v>
      </c>
      <c r="G915" s="130">
        <v>2699846</v>
      </c>
      <c r="H915" s="130" t="str">
        <f t="shared" si="28"/>
        <v>CB-980001</v>
      </c>
      <c r="I915" s="130" t="str">
        <f t="shared" si="29"/>
        <v/>
      </c>
    </row>
    <row r="916" spans="1:9" x14ac:dyDescent="0.15">
      <c r="A916" s="130">
        <v>914</v>
      </c>
      <c r="B916" s="130" t="s">
        <v>4111</v>
      </c>
      <c r="C916" s="130" t="s">
        <v>12465</v>
      </c>
      <c r="D916" s="130">
        <v>1000</v>
      </c>
      <c r="E916" s="130" t="s">
        <v>12372</v>
      </c>
      <c r="F916" s="130">
        <v>0</v>
      </c>
      <c r="G916" s="130">
        <v>0</v>
      </c>
      <c r="H916" s="130" t="str">
        <f t="shared" si="28"/>
        <v>CB-980002</v>
      </c>
      <c r="I916" s="130" t="str">
        <f t="shared" si="29"/>
        <v>AG</v>
      </c>
    </row>
    <row r="917" spans="1:9" x14ac:dyDescent="0.15">
      <c r="A917" s="130">
        <v>915</v>
      </c>
      <c r="B917" s="130" t="s">
        <v>4112</v>
      </c>
      <c r="C917" s="130" t="s">
        <v>12150</v>
      </c>
      <c r="D917" s="130">
        <v>400</v>
      </c>
      <c r="E917" s="130" t="s">
        <v>12372</v>
      </c>
      <c r="F917" s="130">
        <v>6513970</v>
      </c>
      <c r="G917" s="130">
        <v>8025000</v>
      </c>
      <c r="H917" s="130" t="str">
        <f t="shared" si="28"/>
        <v>CB-980003</v>
      </c>
      <c r="I917" s="130" t="str">
        <f t="shared" si="29"/>
        <v>VG</v>
      </c>
    </row>
    <row r="918" spans="1:9" x14ac:dyDescent="0.15">
      <c r="A918" s="130">
        <v>916</v>
      </c>
      <c r="B918" s="130" t="s">
        <v>4113</v>
      </c>
      <c r="C918" s="130" t="s">
        <v>2858</v>
      </c>
      <c r="D918" s="130">
        <v>100</v>
      </c>
      <c r="E918" s="130" t="s">
        <v>12372</v>
      </c>
      <c r="F918" s="130">
        <v>2406500</v>
      </c>
      <c r="G918" s="130">
        <v>2512100</v>
      </c>
      <c r="H918" s="130" t="str">
        <f t="shared" si="28"/>
        <v>CB-980004</v>
      </c>
      <c r="I918" s="130" t="str">
        <f t="shared" si="29"/>
        <v/>
      </c>
    </row>
    <row r="919" spans="1:9" x14ac:dyDescent="0.15">
      <c r="A919" s="130">
        <v>917</v>
      </c>
      <c r="B919" s="130" t="s">
        <v>4114</v>
      </c>
      <c r="C919" s="130" t="s">
        <v>13285</v>
      </c>
      <c r="D919" s="130">
        <v>10</v>
      </c>
      <c r="E919" s="130" t="s">
        <v>12372</v>
      </c>
      <c r="F919" s="130">
        <v>59245</v>
      </c>
      <c r="G919" s="130">
        <v>83925</v>
      </c>
      <c r="H919" s="130" t="str">
        <f t="shared" si="28"/>
        <v>CB-980005</v>
      </c>
      <c r="I919" s="130" t="str">
        <f t="shared" si="29"/>
        <v/>
      </c>
    </row>
    <row r="920" spans="1:9" x14ac:dyDescent="0.15">
      <c r="A920" s="130">
        <v>918</v>
      </c>
      <c r="B920" s="130" t="s">
        <v>4115</v>
      </c>
      <c r="C920" s="130" t="s">
        <v>13286</v>
      </c>
      <c r="D920" s="130">
        <v>1000</v>
      </c>
      <c r="E920" s="130" t="s">
        <v>12372</v>
      </c>
      <c r="F920" s="130">
        <v>977915</v>
      </c>
      <c r="G920" s="130">
        <v>1684800</v>
      </c>
      <c r="H920" s="130" t="str">
        <f t="shared" si="28"/>
        <v>CB-980006</v>
      </c>
      <c r="I920" s="130" t="str">
        <f t="shared" si="29"/>
        <v/>
      </c>
    </row>
    <row r="921" spans="1:9" x14ac:dyDescent="0.15">
      <c r="A921" s="130">
        <v>919</v>
      </c>
      <c r="B921" s="130" t="s">
        <v>4116</v>
      </c>
      <c r="C921" s="130" t="s">
        <v>13287</v>
      </c>
      <c r="D921" s="130">
        <v>100</v>
      </c>
      <c r="E921" s="130" t="s">
        <v>12372</v>
      </c>
      <c r="F921" s="130">
        <v>1243300</v>
      </c>
      <c r="G921" s="130">
        <v>1506200</v>
      </c>
      <c r="H921" s="130" t="str">
        <f t="shared" si="28"/>
        <v>CB-980007</v>
      </c>
      <c r="I921" s="130" t="str">
        <f t="shared" si="29"/>
        <v>VG</v>
      </c>
    </row>
    <row r="922" spans="1:9" x14ac:dyDescent="0.15">
      <c r="A922" s="130">
        <v>920</v>
      </c>
      <c r="B922" s="130" t="s">
        <v>4117</v>
      </c>
      <c r="C922" s="130" t="s">
        <v>13288</v>
      </c>
      <c r="D922" s="130">
        <v>100</v>
      </c>
      <c r="E922" s="130" t="s">
        <v>12372</v>
      </c>
      <c r="F922" s="130">
        <v>718140</v>
      </c>
      <c r="G922" s="130">
        <v>854425</v>
      </c>
      <c r="H922" s="130" t="str">
        <f t="shared" si="28"/>
        <v>CB-980008</v>
      </c>
      <c r="I922" s="130" t="str">
        <f t="shared" si="29"/>
        <v>VG</v>
      </c>
    </row>
    <row r="923" spans="1:9" x14ac:dyDescent="0.15">
      <c r="A923" s="130">
        <v>921</v>
      </c>
      <c r="B923" s="130" t="s">
        <v>4118</v>
      </c>
      <c r="C923" s="130" t="s">
        <v>13289</v>
      </c>
      <c r="D923" s="130">
        <v>1</v>
      </c>
      <c r="E923" s="130" t="s">
        <v>12403</v>
      </c>
      <c r="F923" s="130">
        <v>250000</v>
      </c>
      <c r="G923" s="130">
        <v>1050000</v>
      </c>
      <c r="H923" s="130" t="str">
        <f t="shared" si="28"/>
        <v>CB-980010</v>
      </c>
      <c r="I923" s="130" t="str">
        <f t="shared" si="29"/>
        <v>VG</v>
      </c>
    </row>
    <row r="924" spans="1:9" x14ac:dyDescent="0.15">
      <c r="A924" s="130">
        <v>922</v>
      </c>
      <c r="B924" s="130" t="s">
        <v>4119</v>
      </c>
      <c r="C924" s="130" t="s">
        <v>13290</v>
      </c>
      <c r="D924" s="130">
        <v>1</v>
      </c>
      <c r="E924" s="130" t="s">
        <v>12370</v>
      </c>
      <c r="F924" s="130">
        <v>39793000</v>
      </c>
      <c r="G924" s="130">
        <v>46674000</v>
      </c>
      <c r="H924" s="130" t="str">
        <f t="shared" si="28"/>
        <v>CB-980011</v>
      </c>
      <c r="I924" s="130" t="str">
        <f t="shared" si="29"/>
        <v>VG</v>
      </c>
    </row>
    <row r="925" spans="1:9" x14ac:dyDescent="0.15">
      <c r="A925" s="130">
        <v>923</v>
      </c>
      <c r="B925" s="130" t="s">
        <v>4120</v>
      </c>
      <c r="C925" s="130" t="s">
        <v>13291</v>
      </c>
      <c r="D925" s="130">
        <v>12000</v>
      </c>
      <c r="E925" s="130" t="s">
        <v>12361</v>
      </c>
      <c r="F925" s="130">
        <v>55675000</v>
      </c>
      <c r="G925" s="130">
        <v>61945670</v>
      </c>
      <c r="H925" s="130" t="str">
        <f t="shared" si="28"/>
        <v>CB-980012</v>
      </c>
      <c r="I925" s="130" t="str">
        <f t="shared" si="29"/>
        <v>VG</v>
      </c>
    </row>
    <row r="926" spans="1:9" x14ac:dyDescent="0.15">
      <c r="A926" s="130">
        <v>924</v>
      </c>
      <c r="B926" s="130" t="s">
        <v>4121</v>
      </c>
      <c r="C926" s="130" t="s">
        <v>13292</v>
      </c>
      <c r="D926" s="130">
        <v>100</v>
      </c>
      <c r="E926" s="130" t="s">
        <v>12355</v>
      </c>
      <c r="F926" s="130">
        <v>2216500</v>
      </c>
      <c r="G926" s="130">
        <v>3225600</v>
      </c>
      <c r="H926" s="130" t="str">
        <f t="shared" si="28"/>
        <v>CB-980013</v>
      </c>
      <c r="I926" s="130" t="str">
        <f t="shared" si="29"/>
        <v>VG</v>
      </c>
    </row>
    <row r="927" spans="1:9" x14ac:dyDescent="0.15">
      <c r="A927" s="130">
        <v>925</v>
      </c>
      <c r="B927" s="130" t="s">
        <v>4122</v>
      </c>
      <c r="C927" s="130" t="s">
        <v>13293</v>
      </c>
      <c r="D927" s="130">
        <v>1</v>
      </c>
      <c r="E927" s="130" t="s">
        <v>13294</v>
      </c>
      <c r="F927" s="130">
        <v>39012000</v>
      </c>
      <c r="G927" s="130">
        <v>53892000</v>
      </c>
      <c r="H927" s="130" t="str">
        <f t="shared" si="28"/>
        <v>CB-980014</v>
      </c>
      <c r="I927" s="130" t="str">
        <f t="shared" si="29"/>
        <v>AG</v>
      </c>
    </row>
    <row r="928" spans="1:9" x14ac:dyDescent="0.15">
      <c r="A928" s="130">
        <v>926</v>
      </c>
      <c r="B928" s="130" t="s">
        <v>4123</v>
      </c>
      <c r="C928" s="130" t="s">
        <v>13295</v>
      </c>
      <c r="D928" s="130">
        <v>10</v>
      </c>
      <c r="E928" s="130" t="s">
        <v>12361</v>
      </c>
      <c r="F928" s="130">
        <v>106794.08</v>
      </c>
      <c r="G928" s="130">
        <v>109161</v>
      </c>
      <c r="H928" s="130" t="str">
        <f t="shared" si="28"/>
        <v>CB-980015</v>
      </c>
      <c r="I928" s="130" t="str">
        <f t="shared" si="29"/>
        <v/>
      </c>
    </row>
    <row r="929" spans="1:9" x14ac:dyDescent="0.15">
      <c r="A929" s="130">
        <v>927</v>
      </c>
      <c r="B929" s="130" t="s">
        <v>4124</v>
      </c>
      <c r="C929" s="130" t="s">
        <v>13296</v>
      </c>
      <c r="D929" s="130">
        <v>1</v>
      </c>
      <c r="E929" s="130" t="s">
        <v>12403</v>
      </c>
      <c r="F929" s="130">
        <v>7040982</v>
      </c>
      <c r="G929" s="130">
        <v>7761994</v>
      </c>
      <c r="H929" s="130" t="str">
        <f t="shared" si="28"/>
        <v>CB-980016</v>
      </c>
      <c r="I929" s="130" t="str">
        <f t="shared" si="29"/>
        <v>AG</v>
      </c>
    </row>
    <row r="930" spans="1:9" x14ac:dyDescent="0.15">
      <c r="A930" s="130">
        <v>928</v>
      </c>
      <c r="B930" s="130" t="s">
        <v>4125</v>
      </c>
      <c r="C930" s="130" t="s">
        <v>13297</v>
      </c>
      <c r="D930" s="130">
        <v>1</v>
      </c>
      <c r="E930" s="130" t="s">
        <v>13298</v>
      </c>
      <c r="F930" s="130">
        <v>11500</v>
      </c>
      <c r="G930" s="130">
        <v>9900</v>
      </c>
      <c r="H930" s="130" t="str">
        <f t="shared" si="28"/>
        <v>CB-980017</v>
      </c>
      <c r="I930" s="130" t="str">
        <f t="shared" si="29"/>
        <v>VG</v>
      </c>
    </row>
    <row r="931" spans="1:9" x14ac:dyDescent="0.15">
      <c r="A931" s="130">
        <v>929</v>
      </c>
      <c r="B931" s="130" t="s">
        <v>4126</v>
      </c>
      <c r="C931" s="130" t="s">
        <v>13299</v>
      </c>
      <c r="D931" s="130">
        <v>1</v>
      </c>
      <c r="E931" s="130" t="s">
        <v>12361</v>
      </c>
      <c r="F931" s="130">
        <v>800</v>
      </c>
      <c r="G931" s="130">
        <v>1800</v>
      </c>
      <c r="H931" s="130" t="str">
        <f t="shared" si="28"/>
        <v>CB-980018</v>
      </c>
      <c r="I931" s="130" t="str">
        <f t="shared" si="29"/>
        <v/>
      </c>
    </row>
    <row r="932" spans="1:9" x14ac:dyDescent="0.15">
      <c r="A932" s="130">
        <v>930</v>
      </c>
      <c r="B932" s="130" t="s">
        <v>4127</v>
      </c>
      <c r="C932" s="130" t="s">
        <v>13300</v>
      </c>
      <c r="D932" s="130">
        <v>30000</v>
      </c>
      <c r="E932" s="130" t="s">
        <v>12361</v>
      </c>
      <c r="F932" s="130">
        <v>136335000</v>
      </c>
      <c r="G932" s="130">
        <v>155743538</v>
      </c>
      <c r="H932" s="130" t="str">
        <f t="shared" si="28"/>
        <v>CB-980019</v>
      </c>
      <c r="I932" s="130" t="str">
        <f t="shared" si="29"/>
        <v>VG</v>
      </c>
    </row>
    <row r="933" spans="1:9" x14ac:dyDescent="0.15">
      <c r="A933" s="130">
        <v>931</v>
      </c>
      <c r="B933" s="130" t="s">
        <v>4128</v>
      </c>
      <c r="C933" s="130" t="s">
        <v>2204</v>
      </c>
      <c r="D933" s="130">
        <v>3000</v>
      </c>
      <c r="E933" s="130" t="s">
        <v>12372</v>
      </c>
      <c r="F933" s="130">
        <v>2487000</v>
      </c>
      <c r="G933" s="130">
        <v>4317000</v>
      </c>
      <c r="H933" s="130" t="str">
        <f t="shared" si="28"/>
        <v>CB-980020</v>
      </c>
      <c r="I933" s="130" t="str">
        <f t="shared" si="29"/>
        <v>VG</v>
      </c>
    </row>
    <row r="934" spans="1:9" x14ac:dyDescent="0.15">
      <c r="A934" s="130">
        <v>932</v>
      </c>
      <c r="B934" s="130" t="s">
        <v>4129</v>
      </c>
      <c r="C934" s="130" t="s">
        <v>123</v>
      </c>
      <c r="D934" s="130">
        <v>1</v>
      </c>
      <c r="E934" s="130" t="s">
        <v>12368</v>
      </c>
      <c r="F934" s="130">
        <v>1121</v>
      </c>
      <c r="G934" s="130">
        <v>1517</v>
      </c>
      <c r="H934" s="130" t="str">
        <f t="shared" si="28"/>
        <v>CB-980021</v>
      </c>
      <c r="I934" s="130" t="str">
        <f t="shared" si="29"/>
        <v>AG</v>
      </c>
    </row>
    <row r="935" spans="1:9" x14ac:dyDescent="0.15">
      <c r="A935" s="130">
        <v>933</v>
      </c>
      <c r="B935" s="130" t="s">
        <v>4130</v>
      </c>
      <c r="C935" s="130" t="s">
        <v>13301</v>
      </c>
      <c r="D935" s="130">
        <v>7500</v>
      </c>
      <c r="E935" s="130" t="s">
        <v>12361</v>
      </c>
      <c r="F935" s="130">
        <v>18772500</v>
      </c>
      <c r="G935" s="130">
        <v>21755000</v>
      </c>
      <c r="H935" s="130" t="str">
        <f t="shared" si="28"/>
        <v>CB-980022</v>
      </c>
      <c r="I935" s="130" t="str">
        <f t="shared" si="29"/>
        <v>VG</v>
      </c>
    </row>
    <row r="936" spans="1:9" x14ac:dyDescent="0.15">
      <c r="A936" s="130">
        <v>934</v>
      </c>
      <c r="B936" s="130" t="s">
        <v>4131</v>
      </c>
      <c r="C936" s="130" t="s">
        <v>13302</v>
      </c>
      <c r="D936" s="130">
        <v>1000</v>
      </c>
      <c r="E936" s="130" t="s">
        <v>12368</v>
      </c>
      <c r="F936" s="130">
        <v>9622062.6999999993</v>
      </c>
      <c r="G936" s="130">
        <v>16119875</v>
      </c>
      <c r="H936" s="130" t="str">
        <f t="shared" si="28"/>
        <v>CB-980023</v>
      </c>
      <c r="I936" s="130" t="str">
        <f t="shared" si="29"/>
        <v>VG</v>
      </c>
    </row>
    <row r="937" spans="1:9" x14ac:dyDescent="0.15">
      <c r="A937" s="130">
        <v>935</v>
      </c>
      <c r="B937" s="130" t="s">
        <v>4132</v>
      </c>
      <c r="C937" s="130" t="s">
        <v>13303</v>
      </c>
      <c r="D937" s="130">
        <v>20</v>
      </c>
      <c r="E937" s="130" t="s">
        <v>12355</v>
      </c>
      <c r="F937" s="130">
        <v>8774390</v>
      </c>
      <c r="G937" s="130">
        <v>11513450</v>
      </c>
      <c r="H937" s="130" t="str">
        <f t="shared" si="28"/>
        <v>CB-980024</v>
      </c>
      <c r="I937" s="130" t="str">
        <f t="shared" si="29"/>
        <v>VG</v>
      </c>
    </row>
    <row r="938" spans="1:9" x14ac:dyDescent="0.15">
      <c r="A938" s="130">
        <v>936</v>
      </c>
      <c r="B938" s="130" t="s">
        <v>4133</v>
      </c>
      <c r="C938" s="130" t="s">
        <v>13304</v>
      </c>
      <c r="D938" s="130">
        <v>10</v>
      </c>
      <c r="E938" s="130" t="s">
        <v>12355</v>
      </c>
      <c r="F938" s="130">
        <v>2247077.29</v>
      </c>
      <c r="G938" s="130">
        <v>2389137.7999999998</v>
      </c>
      <c r="H938" s="130" t="str">
        <f t="shared" si="28"/>
        <v>CB-980025</v>
      </c>
      <c r="I938" s="130" t="str">
        <f t="shared" si="29"/>
        <v>VG</v>
      </c>
    </row>
    <row r="939" spans="1:9" x14ac:dyDescent="0.15">
      <c r="A939" s="130">
        <v>937</v>
      </c>
      <c r="B939" s="130" t="s">
        <v>4134</v>
      </c>
      <c r="C939" s="130" t="s">
        <v>13305</v>
      </c>
      <c r="D939" s="130">
        <v>1</v>
      </c>
      <c r="E939" s="130" t="s">
        <v>12368</v>
      </c>
      <c r="F939" s="130">
        <v>8800</v>
      </c>
      <c r="G939" s="130">
        <v>5960</v>
      </c>
      <c r="H939" s="130" t="str">
        <f t="shared" si="28"/>
        <v>CB-980026</v>
      </c>
      <c r="I939" s="130" t="str">
        <f t="shared" si="29"/>
        <v>AG</v>
      </c>
    </row>
    <row r="940" spans="1:9" x14ac:dyDescent="0.15">
      <c r="A940" s="130">
        <v>938</v>
      </c>
      <c r="B940" s="130" t="s">
        <v>4135</v>
      </c>
      <c r="C940" s="130" t="s">
        <v>13306</v>
      </c>
      <c r="D940" s="130">
        <v>300</v>
      </c>
      <c r="E940" s="130" t="s">
        <v>12368</v>
      </c>
      <c r="F940" s="130">
        <v>0</v>
      </c>
      <c r="G940" s="130">
        <v>0</v>
      </c>
      <c r="H940" s="130" t="str">
        <f t="shared" si="28"/>
        <v>CB-980027</v>
      </c>
      <c r="I940" s="130" t="str">
        <f t="shared" si="29"/>
        <v/>
      </c>
    </row>
    <row r="941" spans="1:9" x14ac:dyDescent="0.15">
      <c r="A941" s="130">
        <v>939</v>
      </c>
      <c r="B941" s="130" t="s">
        <v>4136</v>
      </c>
      <c r="C941" s="130" t="s">
        <v>123</v>
      </c>
      <c r="D941" s="130">
        <v>1</v>
      </c>
      <c r="E941" s="130" t="s">
        <v>12368</v>
      </c>
      <c r="F941" s="130">
        <v>7032.4</v>
      </c>
      <c r="G941" s="130">
        <v>1580.72</v>
      </c>
      <c r="H941" s="130" t="str">
        <f t="shared" si="28"/>
        <v>CB-980028</v>
      </c>
      <c r="I941" s="130" t="str">
        <f t="shared" si="29"/>
        <v>AG</v>
      </c>
    </row>
    <row r="942" spans="1:9" x14ac:dyDescent="0.15">
      <c r="A942" s="130">
        <v>940</v>
      </c>
      <c r="B942" s="130" t="s">
        <v>4137</v>
      </c>
      <c r="C942" s="130" t="s">
        <v>12780</v>
      </c>
      <c r="D942" s="130">
        <v>0</v>
      </c>
      <c r="F942" s="130">
        <v>0</v>
      </c>
      <c r="G942" s="130">
        <v>0</v>
      </c>
      <c r="H942" s="130" t="str">
        <f t="shared" si="28"/>
        <v>CB-980029</v>
      </c>
      <c r="I942" s="130" t="str">
        <f t="shared" si="29"/>
        <v/>
      </c>
    </row>
    <row r="943" spans="1:9" x14ac:dyDescent="0.15">
      <c r="A943" s="130">
        <v>941</v>
      </c>
      <c r="B943" s="130" t="s">
        <v>4138</v>
      </c>
      <c r="C943" s="130" t="s">
        <v>13307</v>
      </c>
      <c r="H943" s="130" t="str">
        <f t="shared" si="28"/>
        <v>CB-980030</v>
      </c>
      <c r="I943" s="130" t="str">
        <f t="shared" si="29"/>
        <v/>
      </c>
    </row>
    <row r="944" spans="1:9" x14ac:dyDescent="0.15">
      <c r="A944" s="130">
        <v>942</v>
      </c>
      <c r="B944" s="130" t="s">
        <v>4139</v>
      </c>
      <c r="C944" s="130" t="s">
        <v>123</v>
      </c>
      <c r="D944" s="130">
        <v>1</v>
      </c>
      <c r="E944" s="130" t="s">
        <v>12368</v>
      </c>
      <c r="F944" s="130">
        <v>4000</v>
      </c>
      <c r="G944" s="130">
        <v>1700</v>
      </c>
      <c r="H944" s="130" t="str">
        <f t="shared" si="28"/>
        <v>CB-980031</v>
      </c>
      <c r="I944" s="130" t="str">
        <f t="shared" si="29"/>
        <v>AG</v>
      </c>
    </row>
    <row r="945" spans="1:9" x14ac:dyDescent="0.15">
      <c r="A945" s="130">
        <v>943</v>
      </c>
      <c r="B945" s="130" t="s">
        <v>4140</v>
      </c>
      <c r="C945" s="130" t="s">
        <v>12557</v>
      </c>
      <c r="D945" s="130">
        <v>60</v>
      </c>
      <c r="E945" s="130" t="s">
        <v>12355</v>
      </c>
      <c r="F945" s="130">
        <v>19740000</v>
      </c>
      <c r="G945" s="130">
        <v>3180000</v>
      </c>
      <c r="H945" s="130" t="str">
        <f t="shared" si="28"/>
        <v>CB-980032</v>
      </c>
      <c r="I945" s="130" t="str">
        <f t="shared" si="29"/>
        <v>VG</v>
      </c>
    </row>
    <row r="946" spans="1:9" x14ac:dyDescent="0.15">
      <c r="A946" s="130">
        <v>944</v>
      </c>
      <c r="B946" s="130" t="s">
        <v>4141</v>
      </c>
      <c r="C946" s="130" t="s">
        <v>13308</v>
      </c>
      <c r="D946" s="130">
        <v>640</v>
      </c>
      <c r="E946" s="130" t="s">
        <v>12368</v>
      </c>
      <c r="F946" s="130">
        <v>14440000</v>
      </c>
      <c r="G946" s="130">
        <v>25600000</v>
      </c>
      <c r="H946" s="130" t="str">
        <f t="shared" si="28"/>
        <v>CB-980033</v>
      </c>
      <c r="I946" s="130" t="str">
        <f t="shared" si="29"/>
        <v/>
      </c>
    </row>
    <row r="947" spans="1:9" x14ac:dyDescent="0.15">
      <c r="A947" s="130">
        <v>945</v>
      </c>
      <c r="B947" s="130" t="s">
        <v>4142</v>
      </c>
      <c r="C947" s="130" t="s">
        <v>13308</v>
      </c>
      <c r="D947" s="130">
        <v>640</v>
      </c>
      <c r="E947" s="130" t="s">
        <v>12368</v>
      </c>
      <c r="F947" s="130">
        <v>14440000</v>
      </c>
      <c r="G947" s="130">
        <v>25600000</v>
      </c>
      <c r="H947" s="130" t="str">
        <f t="shared" si="28"/>
        <v>CB-980034</v>
      </c>
      <c r="I947" s="130" t="str">
        <f t="shared" si="29"/>
        <v/>
      </c>
    </row>
    <row r="948" spans="1:9" x14ac:dyDescent="0.15">
      <c r="A948" s="130">
        <v>946</v>
      </c>
      <c r="B948" s="130" t="s">
        <v>4143</v>
      </c>
      <c r="C948" s="130" t="s">
        <v>13309</v>
      </c>
      <c r="D948" s="130">
        <v>2000</v>
      </c>
      <c r="E948" s="130" t="s">
        <v>12372</v>
      </c>
      <c r="F948" s="130">
        <v>181738137</v>
      </c>
      <c r="G948" s="130">
        <v>256761364</v>
      </c>
      <c r="H948" s="130" t="str">
        <f t="shared" si="28"/>
        <v>CB-980035</v>
      </c>
      <c r="I948" s="130" t="str">
        <f t="shared" si="29"/>
        <v/>
      </c>
    </row>
    <row r="949" spans="1:9" x14ac:dyDescent="0.15">
      <c r="A949" s="130">
        <v>947</v>
      </c>
      <c r="B949" s="130" t="s">
        <v>4144</v>
      </c>
      <c r="C949" s="130" t="s">
        <v>13310</v>
      </c>
      <c r="D949" s="130">
        <v>10</v>
      </c>
      <c r="E949" s="130" t="s">
        <v>12355</v>
      </c>
      <c r="F949" s="130">
        <v>149972.28</v>
      </c>
      <c r="G949" s="130">
        <v>153143.54999999999</v>
      </c>
      <c r="H949" s="130" t="str">
        <f t="shared" si="28"/>
        <v>CB-980036</v>
      </c>
      <c r="I949" s="130" t="str">
        <f t="shared" si="29"/>
        <v>VG</v>
      </c>
    </row>
    <row r="950" spans="1:9" x14ac:dyDescent="0.15">
      <c r="A950" s="130">
        <v>948</v>
      </c>
      <c r="B950" s="130" t="s">
        <v>4145</v>
      </c>
      <c r="C950" s="130" t="s">
        <v>2153</v>
      </c>
      <c r="H950" s="130" t="str">
        <f t="shared" si="28"/>
        <v>CB-980037</v>
      </c>
      <c r="I950" s="130" t="str">
        <f t="shared" si="29"/>
        <v/>
      </c>
    </row>
    <row r="951" spans="1:9" x14ac:dyDescent="0.15">
      <c r="A951" s="130">
        <v>949</v>
      </c>
      <c r="B951" s="130" t="s">
        <v>4146</v>
      </c>
      <c r="C951" s="130" t="s">
        <v>13311</v>
      </c>
      <c r="D951" s="130">
        <v>1</v>
      </c>
      <c r="E951" s="130" t="s">
        <v>12355</v>
      </c>
      <c r="F951" s="130">
        <v>8745</v>
      </c>
      <c r="G951" s="130">
        <v>11356</v>
      </c>
      <c r="H951" s="130" t="str">
        <f t="shared" si="28"/>
        <v>CB-980038</v>
      </c>
      <c r="I951" s="130" t="str">
        <f t="shared" si="29"/>
        <v>VG</v>
      </c>
    </row>
    <row r="952" spans="1:9" x14ac:dyDescent="0.15">
      <c r="A952" s="130">
        <v>950</v>
      </c>
      <c r="B952" s="130" t="s">
        <v>4147</v>
      </c>
      <c r="C952" s="130" t="s">
        <v>13312</v>
      </c>
      <c r="D952" s="130">
        <v>100</v>
      </c>
      <c r="E952" s="130" t="s">
        <v>12368</v>
      </c>
      <c r="F952" s="130">
        <v>2089400</v>
      </c>
      <c r="G952" s="130">
        <v>5614000</v>
      </c>
      <c r="H952" s="130" t="str">
        <f t="shared" si="28"/>
        <v>CB-980039</v>
      </c>
      <c r="I952" s="130" t="str">
        <f t="shared" si="29"/>
        <v>VG</v>
      </c>
    </row>
    <row r="953" spans="1:9" x14ac:dyDescent="0.15">
      <c r="A953" s="130">
        <v>951</v>
      </c>
      <c r="B953" s="130" t="s">
        <v>4148</v>
      </c>
      <c r="C953" s="130" t="s">
        <v>13313</v>
      </c>
      <c r="D953" s="130">
        <v>50</v>
      </c>
      <c r="E953" s="130" t="s">
        <v>12355</v>
      </c>
      <c r="F953" s="130">
        <v>1500500</v>
      </c>
      <c r="G953" s="130">
        <v>2165700</v>
      </c>
      <c r="H953" s="130" t="str">
        <f t="shared" si="28"/>
        <v>CB-980040</v>
      </c>
      <c r="I953" s="130" t="str">
        <f t="shared" si="29"/>
        <v>VG</v>
      </c>
    </row>
    <row r="954" spans="1:9" x14ac:dyDescent="0.15">
      <c r="A954" s="130">
        <v>952</v>
      </c>
      <c r="B954" s="130" t="s">
        <v>4149</v>
      </c>
      <c r="C954" s="130" t="s">
        <v>13314</v>
      </c>
      <c r="D954" s="130">
        <v>1</v>
      </c>
      <c r="E954" s="130" t="s">
        <v>12743</v>
      </c>
      <c r="F954" s="130">
        <v>5403144.7599999998</v>
      </c>
      <c r="G954" s="130">
        <v>5415225.9199999999</v>
      </c>
      <c r="H954" s="130" t="str">
        <f t="shared" si="28"/>
        <v>CB-980041</v>
      </c>
      <c r="I954" s="130" t="str">
        <f t="shared" si="29"/>
        <v/>
      </c>
    </row>
    <row r="955" spans="1:9" x14ac:dyDescent="0.15">
      <c r="A955" s="130">
        <v>953</v>
      </c>
      <c r="B955" s="130" t="s">
        <v>4150</v>
      </c>
      <c r="C955" s="130" t="s">
        <v>13315</v>
      </c>
      <c r="D955" s="130">
        <v>1</v>
      </c>
      <c r="E955" s="130" t="s">
        <v>12743</v>
      </c>
      <c r="F955" s="130">
        <v>60610040.100000001</v>
      </c>
      <c r="G955" s="130">
        <v>78903822.400000006</v>
      </c>
      <c r="H955" s="130" t="str">
        <f t="shared" si="28"/>
        <v>CB-980042</v>
      </c>
      <c r="I955" s="130" t="str">
        <f t="shared" si="29"/>
        <v>AG</v>
      </c>
    </row>
    <row r="956" spans="1:9" x14ac:dyDescent="0.15">
      <c r="A956" s="130">
        <v>954</v>
      </c>
      <c r="B956" s="130" t="s">
        <v>4151</v>
      </c>
      <c r="C956" s="130" t="s">
        <v>13316</v>
      </c>
      <c r="D956" s="130">
        <v>100</v>
      </c>
      <c r="E956" s="130" t="s">
        <v>12372</v>
      </c>
      <c r="F956" s="130">
        <v>1097735</v>
      </c>
      <c r="G956" s="130">
        <v>1532992</v>
      </c>
      <c r="H956" s="130" t="str">
        <f t="shared" si="28"/>
        <v>CB-980043</v>
      </c>
      <c r="I956" s="130" t="str">
        <f t="shared" si="29"/>
        <v>AG</v>
      </c>
    </row>
    <row r="957" spans="1:9" x14ac:dyDescent="0.15">
      <c r="A957" s="130">
        <v>955</v>
      </c>
      <c r="B957" s="130" t="s">
        <v>4152</v>
      </c>
      <c r="C957" s="130" t="s">
        <v>13317</v>
      </c>
      <c r="D957" s="130">
        <v>1</v>
      </c>
      <c r="E957" s="130" t="s">
        <v>12446</v>
      </c>
      <c r="F957" s="130">
        <v>3948329.6</v>
      </c>
      <c r="G957" s="130">
        <v>4649743</v>
      </c>
      <c r="H957" s="130" t="str">
        <f t="shared" si="28"/>
        <v>CB-980044</v>
      </c>
      <c r="I957" s="130" t="str">
        <f t="shared" si="29"/>
        <v>AG</v>
      </c>
    </row>
    <row r="958" spans="1:9" x14ac:dyDescent="0.15">
      <c r="A958" s="130">
        <v>956</v>
      </c>
      <c r="B958" s="130" t="s">
        <v>4153</v>
      </c>
      <c r="C958" s="130" t="s">
        <v>13318</v>
      </c>
      <c r="H958" s="130" t="str">
        <f t="shared" si="28"/>
        <v>CB-980045</v>
      </c>
      <c r="I958" s="130" t="str">
        <f t="shared" si="29"/>
        <v/>
      </c>
    </row>
    <row r="959" spans="1:9" x14ac:dyDescent="0.15">
      <c r="A959" s="130">
        <v>957</v>
      </c>
      <c r="B959" s="130" t="s">
        <v>4154</v>
      </c>
      <c r="C959" s="130" t="s">
        <v>13319</v>
      </c>
      <c r="H959" s="130" t="str">
        <f t="shared" si="28"/>
        <v>CB-980046</v>
      </c>
      <c r="I959" s="130" t="str">
        <f t="shared" si="29"/>
        <v/>
      </c>
    </row>
    <row r="960" spans="1:9" x14ac:dyDescent="0.15">
      <c r="A960" s="130">
        <v>958</v>
      </c>
      <c r="B960" s="130" t="s">
        <v>4155</v>
      </c>
      <c r="C960" s="130" t="s">
        <v>13320</v>
      </c>
      <c r="H960" s="130" t="str">
        <f t="shared" si="28"/>
        <v>CB-980047</v>
      </c>
      <c r="I960" s="130" t="str">
        <f t="shared" si="29"/>
        <v/>
      </c>
    </row>
    <row r="961" spans="1:9" x14ac:dyDescent="0.15">
      <c r="A961" s="130">
        <v>959</v>
      </c>
      <c r="B961" s="130" t="s">
        <v>4156</v>
      </c>
      <c r="C961" s="130" t="s">
        <v>13321</v>
      </c>
      <c r="D961" s="130">
        <v>1</v>
      </c>
      <c r="E961" s="130" t="s">
        <v>12531</v>
      </c>
      <c r="F961" s="130">
        <v>200000</v>
      </c>
      <c r="G961" s="130">
        <v>240000</v>
      </c>
      <c r="H961" s="130" t="str">
        <f t="shared" si="28"/>
        <v>CB-980048</v>
      </c>
      <c r="I961" s="130" t="str">
        <f t="shared" si="29"/>
        <v>VG</v>
      </c>
    </row>
    <row r="962" spans="1:9" x14ac:dyDescent="0.15">
      <c r="A962" s="130">
        <v>960</v>
      </c>
      <c r="B962" s="130" t="s">
        <v>4157</v>
      </c>
      <c r="C962" s="130" t="s">
        <v>13322</v>
      </c>
      <c r="D962" s="130">
        <v>100</v>
      </c>
      <c r="E962" s="130" t="s">
        <v>12355</v>
      </c>
      <c r="F962" s="130">
        <v>21826499</v>
      </c>
      <c r="G962" s="130">
        <v>22218164.199999999</v>
      </c>
      <c r="H962" s="130" t="str">
        <f t="shared" si="28"/>
        <v>CB-980049</v>
      </c>
      <c r="I962" s="130" t="str">
        <f t="shared" si="29"/>
        <v>VG</v>
      </c>
    </row>
    <row r="963" spans="1:9" x14ac:dyDescent="0.15">
      <c r="A963" s="130">
        <v>961</v>
      </c>
      <c r="B963" s="130" t="s">
        <v>4158</v>
      </c>
      <c r="C963" s="130" t="s">
        <v>1923</v>
      </c>
      <c r="D963" s="130">
        <v>1</v>
      </c>
      <c r="E963" s="130" t="s">
        <v>12788</v>
      </c>
      <c r="F963" s="130">
        <v>8500</v>
      </c>
      <c r="G963" s="130">
        <v>1850</v>
      </c>
      <c r="H963" s="130" t="str">
        <f t="shared" si="28"/>
        <v>CB-980050</v>
      </c>
      <c r="I963" s="130" t="str">
        <f t="shared" si="29"/>
        <v>AG</v>
      </c>
    </row>
    <row r="964" spans="1:9" x14ac:dyDescent="0.15">
      <c r="A964" s="130">
        <v>962</v>
      </c>
      <c r="B964" s="130" t="s">
        <v>4159</v>
      </c>
      <c r="C964" s="130" t="s">
        <v>13323</v>
      </c>
      <c r="D964" s="130">
        <v>1</v>
      </c>
      <c r="E964" s="130" t="s">
        <v>13298</v>
      </c>
      <c r="F964" s="130">
        <v>25500</v>
      </c>
      <c r="G964" s="130">
        <v>11000</v>
      </c>
      <c r="H964" s="130" t="str">
        <f t="shared" ref="H964:H1027" si="30">LEFT(B964,FIND("-",B964)+6)</f>
        <v>CB-980051</v>
      </c>
      <c r="I964" s="130" t="str">
        <f t="shared" ref="I964:I1027" si="31">RIGHT(B964,LEN(B964)-FIND("-",B964)-7)</f>
        <v>AG</v>
      </c>
    </row>
    <row r="965" spans="1:9" x14ac:dyDescent="0.15">
      <c r="A965" s="130">
        <v>963</v>
      </c>
      <c r="B965" s="130" t="s">
        <v>4160</v>
      </c>
      <c r="C965" s="130" t="s">
        <v>13324</v>
      </c>
      <c r="D965" s="130">
        <v>60</v>
      </c>
      <c r="E965" s="130" t="s">
        <v>12372</v>
      </c>
      <c r="F965" s="130">
        <v>1800000</v>
      </c>
      <c r="G965" s="130">
        <v>960000</v>
      </c>
      <c r="H965" s="130" t="str">
        <f t="shared" si="30"/>
        <v>CB-980052</v>
      </c>
      <c r="I965" s="130" t="str">
        <f t="shared" si="31"/>
        <v>AG</v>
      </c>
    </row>
    <row r="966" spans="1:9" x14ac:dyDescent="0.15">
      <c r="A966" s="130">
        <v>964</v>
      </c>
      <c r="B966" s="130" t="s">
        <v>4161</v>
      </c>
      <c r="C966" s="130" t="s">
        <v>13325</v>
      </c>
      <c r="D966" s="130">
        <v>1</v>
      </c>
      <c r="E966" s="130" t="s">
        <v>12355</v>
      </c>
      <c r="F966" s="130">
        <v>164900</v>
      </c>
      <c r="G966" s="130">
        <v>170600</v>
      </c>
      <c r="H966" s="130" t="str">
        <f t="shared" si="30"/>
        <v>CB-980053</v>
      </c>
      <c r="I966" s="130" t="str">
        <f t="shared" si="31"/>
        <v/>
      </c>
    </row>
    <row r="967" spans="1:9" x14ac:dyDescent="0.15">
      <c r="A967" s="130">
        <v>965</v>
      </c>
      <c r="B967" s="130" t="s">
        <v>4162</v>
      </c>
      <c r="C967" s="130" t="s">
        <v>13326</v>
      </c>
      <c r="D967" s="130">
        <v>2</v>
      </c>
      <c r="E967" s="130" t="s">
        <v>12403</v>
      </c>
      <c r="F967" s="130">
        <v>680000</v>
      </c>
      <c r="G967" s="130">
        <v>720000</v>
      </c>
      <c r="H967" s="130" t="str">
        <f t="shared" si="30"/>
        <v>CB-980054</v>
      </c>
      <c r="I967" s="130" t="str">
        <f t="shared" si="31"/>
        <v>AG</v>
      </c>
    </row>
    <row r="968" spans="1:9" x14ac:dyDescent="0.15">
      <c r="A968" s="130">
        <v>966</v>
      </c>
      <c r="B968" s="130" t="s">
        <v>4163</v>
      </c>
      <c r="C968" s="130" t="s">
        <v>13327</v>
      </c>
      <c r="D968" s="130">
        <v>0</v>
      </c>
      <c r="F968" s="130">
        <v>0</v>
      </c>
      <c r="G968" s="130">
        <v>0</v>
      </c>
      <c r="H968" s="130" t="str">
        <f t="shared" si="30"/>
        <v>CB-980055</v>
      </c>
      <c r="I968" s="130" t="str">
        <f t="shared" si="31"/>
        <v/>
      </c>
    </row>
    <row r="969" spans="1:9" x14ac:dyDescent="0.15">
      <c r="A969" s="130">
        <v>967</v>
      </c>
      <c r="B969" s="130" t="s">
        <v>4164</v>
      </c>
      <c r="C969" s="130" t="s">
        <v>13328</v>
      </c>
      <c r="D969" s="130">
        <v>10000</v>
      </c>
      <c r="E969" s="130" t="s">
        <v>12361</v>
      </c>
      <c r="F969" s="130">
        <v>55847020</v>
      </c>
      <c r="G969" s="130">
        <v>64858400</v>
      </c>
      <c r="H969" s="130" t="str">
        <f t="shared" si="30"/>
        <v>CB-980056</v>
      </c>
      <c r="I969" s="130" t="str">
        <f t="shared" si="31"/>
        <v>AG</v>
      </c>
    </row>
    <row r="970" spans="1:9" x14ac:dyDescent="0.15">
      <c r="A970" s="130">
        <v>968</v>
      </c>
      <c r="B970" s="130" t="s">
        <v>4165</v>
      </c>
      <c r="C970" s="130" t="s">
        <v>12357</v>
      </c>
      <c r="D970" s="130">
        <v>0</v>
      </c>
      <c r="E970" s="130" t="s">
        <v>12361</v>
      </c>
      <c r="F970" s="130">
        <v>0</v>
      </c>
      <c r="G970" s="130">
        <v>0</v>
      </c>
      <c r="H970" s="130" t="str">
        <f t="shared" si="30"/>
        <v>CB-980057</v>
      </c>
      <c r="I970" s="130" t="str">
        <f t="shared" si="31"/>
        <v/>
      </c>
    </row>
    <row r="971" spans="1:9" x14ac:dyDescent="0.15">
      <c r="A971" s="130">
        <v>969</v>
      </c>
      <c r="B971" s="130" t="s">
        <v>4166</v>
      </c>
      <c r="C971" s="130" t="s">
        <v>13329</v>
      </c>
      <c r="D971" s="130">
        <v>1</v>
      </c>
      <c r="E971" s="130" t="s">
        <v>13330</v>
      </c>
      <c r="F971" s="130">
        <v>21362</v>
      </c>
      <c r="G971" s="130">
        <v>25000</v>
      </c>
      <c r="H971" s="130" t="str">
        <f t="shared" si="30"/>
        <v>CB-980058</v>
      </c>
      <c r="I971" s="130" t="str">
        <f t="shared" si="31"/>
        <v/>
      </c>
    </row>
    <row r="972" spans="1:9" x14ac:dyDescent="0.15">
      <c r="A972" s="130">
        <v>970</v>
      </c>
      <c r="B972" s="130" t="s">
        <v>4167</v>
      </c>
      <c r="C972" s="130" t="s">
        <v>13331</v>
      </c>
      <c r="D972" s="130">
        <v>100</v>
      </c>
      <c r="E972" s="130" t="s">
        <v>12372</v>
      </c>
      <c r="F972" s="130">
        <v>423000</v>
      </c>
      <c r="G972" s="130">
        <v>422500</v>
      </c>
      <c r="H972" s="130" t="str">
        <f t="shared" si="30"/>
        <v>CB-980059</v>
      </c>
      <c r="I972" s="130" t="str">
        <f t="shared" si="31"/>
        <v/>
      </c>
    </row>
    <row r="973" spans="1:9" x14ac:dyDescent="0.15">
      <c r="A973" s="130">
        <v>971</v>
      </c>
      <c r="B973" s="130" t="s">
        <v>4168</v>
      </c>
      <c r="C973" s="130" t="s">
        <v>13332</v>
      </c>
      <c r="D973" s="130">
        <v>36</v>
      </c>
      <c r="E973" s="130" t="s">
        <v>12355</v>
      </c>
      <c r="F973" s="130">
        <v>72103900</v>
      </c>
      <c r="G973" s="130">
        <v>73075800</v>
      </c>
      <c r="H973" s="130" t="str">
        <f t="shared" si="30"/>
        <v>CB-980060</v>
      </c>
      <c r="I973" s="130" t="str">
        <f t="shared" si="31"/>
        <v>VG</v>
      </c>
    </row>
    <row r="974" spans="1:9" x14ac:dyDescent="0.15">
      <c r="A974" s="130">
        <v>972</v>
      </c>
      <c r="B974" s="130" t="s">
        <v>4169</v>
      </c>
      <c r="C974" s="130" t="s">
        <v>13333</v>
      </c>
      <c r="D974" s="130">
        <v>10</v>
      </c>
      <c r="E974" s="130" t="s">
        <v>12355</v>
      </c>
      <c r="F974" s="130">
        <v>1144929.98</v>
      </c>
      <c r="G974" s="130">
        <v>1233578</v>
      </c>
      <c r="H974" s="130" t="str">
        <f t="shared" si="30"/>
        <v>CB-980061</v>
      </c>
      <c r="I974" s="130" t="str">
        <f t="shared" si="31"/>
        <v>VG</v>
      </c>
    </row>
    <row r="975" spans="1:9" x14ac:dyDescent="0.15">
      <c r="A975" s="130">
        <v>973</v>
      </c>
      <c r="B975" s="130" t="s">
        <v>4170</v>
      </c>
      <c r="C975" s="130" t="s">
        <v>13334</v>
      </c>
      <c r="D975" s="130">
        <v>300</v>
      </c>
      <c r="E975" s="130" t="s">
        <v>12372</v>
      </c>
      <c r="F975" s="130">
        <v>6160</v>
      </c>
      <c r="G975" s="130">
        <v>7710</v>
      </c>
      <c r="H975" s="130" t="str">
        <f t="shared" si="30"/>
        <v>CB-980062</v>
      </c>
      <c r="I975" s="130" t="str">
        <f t="shared" si="31"/>
        <v/>
      </c>
    </row>
    <row r="976" spans="1:9" x14ac:dyDescent="0.15">
      <c r="A976" s="130">
        <v>974</v>
      </c>
      <c r="B976" s="130" t="s">
        <v>4171</v>
      </c>
      <c r="H976" s="130" t="str">
        <f t="shared" si="30"/>
        <v>CB-980063</v>
      </c>
      <c r="I976" s="130" t="str">
        <f t="shared" si="31"/>
        <v/>
      </c>
    </row>
    <row r="977" spans="1:9" x14ac:dyDescent="0.15">
      <c r="A977" s="130">
        <v>975</v>
      </c>
      <c r="B977" s="130" t="s">
        <v>4172</v>
      </c>
      <c r="C977" s="130" t="s">
        <v>13335</v>
      </c>
      <c r="D977" s="130">
        <v>100</v>
      </c>
      <c r="E977" s="130" t="s">
        <v>12372</v>
      </c>
      <c r="F977" s="130">
        <v>1018700</v>
      </c>
      <c r="G977" s="130">
        <v>590000</v>
      </c>
      <c r="H977" s="130" t="str">
        <f t="shared" si="30"/>
        <v>CB-980064</v>
      </c>
      <c r="I977" s="130" t="str">
        <f t="shared" si="31"/>
        <v>AG</v>
      </c>
    </row>
    <row r="978" spans="1:9" x14ac:dyDescent="0.15">
      <c r="A978" s="130">
        <v>976</v>
      </c>
      <c r="B978" s="130" t="s">
        <v>4173</v>
      </c>
      <c r="C978" s="130" t="s">
        <v>13336</v>
      </c>
      <c r="H978" s="130" t="str">
        <f t="shared" si="30"/>
        <v>CB-980065</v>
      </c>
      <c r="I978" s="130" t="str">
        <f t="shared" si="31"/>
        <v/>
      </c>
    </row>
    <row r="979" spans="1:9" x14ac:dyDescent="0.15">
      <c r="A979" s="130">
        <v>977</v>
      </c>
      <c r="B979" s="130" t="s">
        <v>4174</v>
      </c>
      <c r="H979" s="130" t="str">
        <f t="shared" si="30"/>
        <v>CB-980066</v>
      </c>
      <c r="I979" s="130" t="str">
        <f t="shared" si="31"/>
        <v/>
      </c>
    </row>
    <row r="980" spans="1:9" x14ac:dyDescent="0.15">
      <c r="A980" s="130">
        <v>978</v>
      </c>
      <c r="B980" s="130" t="s">
        <v>4175</v>
      </c>
      <c r="C980" s="130" t="s">
        <v>387</v>
      </c>
      <c r="D980" s="130">
        <v>3000</v>
      </c>
      <c r="E980" s="130" t="s">
        <v>12372</v>
      </c>
      <c r="F980" s="130">
        <v>11793609</v>
      </c>
      <c r="G980" s="130">
        <v>14550000</v>
      </c>
      <c r="H980" s="130" t="str">
        <f t="shared" si="30"/>
        <v>CB-980067</v>
      </c>
      <c r="I980" s="130" t="str">
        <f t="shared" si="31"/>
        <v>VG</v>
      </c>
    </row>
    <row r="981" spans="1:9" x14ac:dyDescent="0.15">
      <c r="A981" s="130">
        <v>979</v>
      </c>
      <c r="B981" s="130" t="s">
        <v>4176</v>
      </c>
      <c r="C981" s="130" t="s">
        <v>13337</v>
      </c>
      <c r="D981" s="130">
        <v>20000</v>
      </c>
      <c r="E981" s="130" t="s">
        <v>12361</v>
      </c>
      <c r="F981" s="130">
        <v>106000000</v>
      </c>
      <c r="G981" s="130">
        <v>130000000</v>
      </c>
      <c r="H981" s="130" t="str">
        <f t="shared" si="30"/>
        <v>CB-980068</v>
      </c>
      <c r="I981" s="130" t="str">
        <f t="shared" si="31"/>
        <v>AG</v>
      </c>
    </row>
    <row r="982" spans="1:9" x14ac:dyDescent="0.15">
      <c r="A982" s="130">
        <v>980</v>
      </c>
      <c r="B982" s="130" t="s">
        <v>4177</v>
      </c>
      <c r="C982" s="130" t="s">
        <v>13338</v>
      </c>
      <c r="D982" s="130">
        <v>1</v>
      </c>
      <c r="E982" s="130" t="s">
        <v>12569</v>
      </c>
      <c r="F982" s="130">
        <v>0</v>
      </c>
      <c r="G982" s="130">
        <v>0</v>
      </c>
      <c r="H982" s="130" t="str">
        <f t="shared" si="30"/>
        <v>CB-980069</v>
      </c>
      <c r="I982" s="130" t="str">
        <f t="shared" si="31"/>
        <v/>
      </c>
    </row>
    <row r="983" spans="1:9" x14ac:dyDescent="0.15">
      <c r="A983" s="130">
        <v>981</v>
      </c>
      <c r="B983" s="130" t="s">
        <v>4178</v>
      </c>
      <c r="C983" s="130" t="s">
        <v>1940</v>
      </c>
      <c r="D983" s="130">
        <v>100</v>
      </c>
      <c r="E983" s="130" t="s">
        <v>12372</v>
      </c>
      <c r="F983" s="130">
        <v>146600</v>
      </c>
      <c r="G983" s="130">
        <v>127500</v>
      </c>
      <c r="H983" s="130" t="str">
        <f t="shared" si="30"/>
        <v>CB-980070</v>
      </c>
      <c r="I983" s="130" t="str">
        <f t="shared" si="31"/>
        <v/>
      </c>
    </row>
    <row r="984" spans="1:9" x14ac:dyDescent="0.15">
      <c r="A984" s="130">
        <v>982</v>
      </c>
      <c r="B984" s="130" t="s">
        <v>4179</v>
      </c>
      <c r="C984" s="130" t="s">
        <v>13339</v>
      </c>
      <c r="H984" s="130" t="str">
        <f t="shared" si="30"/>
        <v>CB-980071</v>
      </c>
      <c r="I984" s="130" t="str">
        <f t="shared" si="31"/>
        <v/>
      </c>
    </row>
    <row r="985" spans="1:9" x14ac:dyDescent="0.15">
      <c r="A985" s="130">
        <v>983</v>
      </c>
      <c r="B985" s="130" t="s">
        <v>4180</v>
      </c>
      <c r="C985" s="130" t="s">
        <v>13340</v>
      </c>
      <c r="D985" s="130">
        <v>400</v>
      </c>
      <c r="E985" s="130" t="s">
        <v>12361</v>
      </c>
      <c r="F985" s="130">
        <v>3412800</v>
      </c>
      <c r="G985" s="130">
        <v>4772800</v>
      </c>
      <c r="H985" s="130" t="str">
        <f t="shared" si="30"/>
        <v>CB-980072</v>
      </c>
      <c r="I985" s="130" t="str">
        <f t="shared" si="31"/>
        <v/>
      </c>
    </row>
    <row r="986" spans="1:9" x14ac:dyDescent="0.15">
      <c r="A986" s="130">
        <v>984</v>
      </c>
      <c r="B986" s="130" t="s">
        <v>4181</v>
      </c>
      <c r="C986" s="130" t="s">
        <v>12357</v>
      </c>
      <c r="H986" s="130" t="str">
        <f t="shared" si="30"/>
        <v>CB-980073</v>
      </c>
      <c r="I986" s="130" t="str">
        <f t="shared" si="31"/>
        <v/>
      </c>
    </row>
    <row r="987" spans="1:9" x14ac:dyDescent="0.15">
      <c r="A987" s="130">
        <v>985</v>
      </c>
      <c r="B987" s="130" t="s">
        <v>4182</v>
      </c>
      <c r="C987" s="130" t="s">
        <v>428</v>
      </c>
      <c r="D987" s="130">
        <v>1</v>
      </c>
      <c r="E987" s="130" t="s">
        <v>12372</v>
      </c>
      <c r="F987" s="130">
        <v>9520</v>
      </c>
      <c r="G987" s="130">
        <v>8400</v>
      </c>
      <c r="H987" s="130" t="str">
        <f t="shared" si="30"/>
        <v>CB-980074</v>
      </c>
      <c r="I987" s="130" t="str">
        <f t="shared" si="31"/>
        <v/>
      </c>
    </row>
    <row r="988" spans="1:9" x14ac:dyDescent="0.15">
      <c r="A988" s="130">
        <v>986</v>
      </c>
      <c r="B988" s="130" t="s">
        <v>4183</v>
      </c>
      <c r="C988" s="130" t="s">
        <v>13341</v>
      </c>
      <c r="D988" s="130">
        <v>1000</v>
      </c>
      <c r="E988" s="130" t="s">
        <v>12361</v>
      </c>
      <c r="F988" s="130">
        <v>9257250</v>
      </c>
      <c r="G988" s="130">
        <v>12692398</v>
      </c>
      <c r="H988" s="130" t="str">
        <f t="shared" si="30"/>
        <v>CB-980075</v>
      </c>
      <c r="I988" s="130" t="str">
        <f t="shared" si="31"/>
        <v>AG</v>
      </c>
    </row>
    <row r="989" spans="1:9" x14ac:dyDescent="0.15">
      <c r="A989" s="130">
        <v>987</v>
      </c>
      <c r="B989" s="130" t="s">
        <v>4184</v>
      </c>
      <c r="C989" s="130" t="s">
        <v>13342</v>
      </c>
      <c r="D989" s="130">
        <v>1020</v>
      </c>
      <c r="E989" s="130" t="s">
        <v>12355</v>
      </c>
      <c r="F989" s="130">
        <v>55080000</v>
      </c>
      <c r="G989" s="130">
        <v>36910600</v>
      </c>
      <c r="H989" s="130" t="str">
        <f t="shared" si="30"/>
        <v>CB-980076</v>
      </c>
      <c r="I989" s="130" t="str">
        <f t="shared" si="31"/>
        <v/>
      </c>
    </row>
    <row r="990" spans="1:9" x14ac:dyDescent="0.15">
      <c r="A990" s="130">
        <v>988</v>
      </c>
      <c r="B990" s="130" t="s">
        <v>4185</v>
      </c>
      <c r="C990" s="130" t="s">
        <v>13343</v>
      </c>
      <c r="D990" s="130">
        <v>60000</v>
      </c>
      <c r="E990" s="130" t="s">
        <v>12361</v>
      </c>
      <c r="F990" s="130">
        <v>753800000</v>
      </c>
      <c r="G990" s="130">
        <v>819320000</v>
      </c>
      <c r="H990" s="130" t="str">
        <f t="shared" si="30"/>
        <v>CB-980077</v>
      </c>
      <c r="I990" s="130" t="str">
        <f t="shared" si="31"/>
        <v/>
      </c>
    </row>
    <row r="991" spans="1:9" x14ac:dyDescent="0.15">
      <c r="A991" s="130">
        <v>989</v>
      </c>
      <c r="B991" s="130" t="s">
        <v>4186</v>
      </c>
      <c r="C991" s="130" t="s">
        <v>13344</v>
      </c>
      <c r="D991" s="130">
        <v>10</v>
      </c>
      <c r="E991" s="130" t="s">
        <v>12372</v>
      </c>
      <c r="F991" s="130">
        <v>209551.6</v>
      </c>
      <c r="G991" s="130">
        <v>184033.6</v>
      </c>
      <c r="H991" s="130" t="str">
        <f t="shared" si="30"/>
        <v>CB-980078</v>
      </c>
      <c r="I991" s="130" t="str">
        <f t="shared" si="31"/>
        <v>VG</v>
      </c>
    </row>
    <row r="992" spans="1:9" x14ac:dyDescent="0.15">
      <c r="A992" s="130">
        <v>990</v>
      </c>
      <c r="B992" s="130" t="s">
        <v>4187</v>
      </c>
      <c r="C992" s="130" t="s">
        <v>13345</v>
      </c>
      <c r="D992" s="130">
        <v>10</v>
      </c>
      <c r="E992" s="130" t="s">
        <v>12372</v>
      </c>
      <c r="F992" s="130">
        <v>91314.5</v>
      </c>
      <c r="G992" s="130">
        <v>91499</v>
      </c>
      <c r="H992" s="130" t="str">
        <f t="shared" si="30"/>
        <v>CB-980079</v>
      </c>
      <c r="I992" s="130" t="str">
        <f t="shared" si="31"/>
        <v>AG</v>
      </c>
    </row>
    <row r="993" spans="1:9" x14ac:dyDescent="0.15">
      <c r="A993" s="130">
        <v>991</v>
      </c>
      <c r="B993" s="130" t="s">
        <v>4188</v>
      </c>
      <c r="C993" s="130" t="s">
        <v>13346</v>
      </c>
      <c r="H993" s="130" t="str">
        <f t="shared" si="30"/>
        <v>CB-980080</v>
      </c>
      <c r="I993" s="130" t="str">
        <f t="shared" si="31"/>
        <v/>
      </c>
    </row>
    <row r="994" spans="1:9" x14ac:dyDescent="0.15">
      <c r="A994" s="130">
        <v>992</v>
      </c>
      <c r="B994" s="130" t="s">
        <v>4189</v>
      </c>
      <c r="C994" s="130" t="s">
        <v>13347</v>
      </c>
      <c r="D994" s="130">
        <v>1</v>
      </c>
      <c r="E994" s="130" t="s">
        <v>12391</v>
      </c>
      <c r="F994" s="130">
        <v>735000000</v>
      </c>
      <c r="G994" s="130">
        <v>816000000</v>
      </c>
      <c r="H994" s="130" t="str">
        <f t="shared" si="30"/>
        <v>CB-980081</v>
      </c>
      <c r="I994" s="130" t="str">
        <f t="shared" si="31"/>
        <v>AG</v>
      </c>
    </row>
    <row r="995" spans="1:9" x14ac:dyDescent="0.15">
      <c r="A995" s="130">
        <v>993</v>
      </c>
      <c r="B995" s="130" t="s">
        <v>4190</v>
      </c>
      <c r="C995" s="130" t="s">
        <v>13348</v>
      </c>
      <c r="D995" s="130">
        <v>100</v>
      </c>
      <c r="E995" s="130" t="s">
        <v>13349</v>
      </c>
      <c r="F995" s="130">
        <v>495365</v>
      </c>
      <c r="G995" s="130">
        <v>506242</v>
      </c>
      <c r="H995" s="130" t="str">
        <f t="shared" si="30"/>
        <v>CB-980082</v>
      </c>
      <c r="I995" s="130" t="str">
        <f t="shared" si="31"/>
        <v/>
      </c>
    </row>
    <row r="996" spans="1:9" x14ac:dyDescent="0.15">
      <c r="A996" s="130">
        <v>994</v>
      </c>
      <c r="B996" s="130" t="s">
        <v>4191</v>
      </c>
      <c r="C996" s="130" t="s">
        <v>13350</v>
      </c>
      <c r="D996" s="130">
        <v>100</v>
      </c>
      <c r="E996" s="130" t="s">
        <v>12372</v>
      </c>
      <c r="F996" s="130">
        <v>560000</v>
      </c>
      <c r="G996" s="130">
        <v>207098</v>
      </c>
      <c r="H996" s="130" t="str">
        <f t="shared" si="30"/>
        <v>CB-980083</v>
      </c>
      <c r="I996" s="130" t="str">
        <f t="shared" si="31"/>
        <v/>
      </c>
    </row>
    <row r="997" spans="1:9" x14ac:dyDescent="0.15">
      <c r="A997" s="130">
        <v>995</v>
      </c>
      <c r="B997" s="130" t="s">
        <v>4192</v>
      </c>
      <c r="C997" s="130" t="s">
        <v>13351</v>
      </c>
      <c r="D997" s="130">
        <v>1</v>
      </c>
      <c r="E997" s="130" t="s">
        <v>12462</v>
      </c>
      <c r="F997" s="130">
        <v>2236037000</v>
      </c>
      <c r="G997" s="130">
        <v>2554360000</v>
      </c>
      <c r="H997" s="130" t="str">
        <f t="shared" si="30"/>
        <v>CB-980084</v>
      </c>
      <c r="I997" s="130" t="str">
        <f t="shared" si="31"/>
        <v/>
      </c>
    </row>
    <row r="998" spans="1:9" x14ac:dyDescent="0.15">
      <c r="A998" s="130">
        <v>996</v>
      </c>
      <c r="B998" s="130" t="s">
        <v>4193</v>
      </c>
      <c r="C998" s="130" t="s">
        <v>13352</v>
      </c>
      <c r="H998" s="130" t="str">
        <f t="shared" si="30"/>
        <v>CB-980085</v>
      </c>
      <c r="I998" s="130" t="str">
        <f t="shared" si="31"/>
        <v/>
      </c>
    </row>
    <row r="999" spans="1:9" x14ac:dyDescent="0.15">
      <c r="A999" s="130">
        <v>997</v>
      </c>
      <c r="B999" s="130" t="s">
        <v>4194</v>
      </c>
      <c r="C999" s="130" t="s">
        <v>13353</v>
      </c>
      <c r="D999" s="130">
        <v>100</v>
      </c>
      <c r="E999" s="130" t="s">
        <v>12372</v>
      </c>
      <c r="F999" s="130">
        <v>228000</v>
      </c>
      <c r="G999" s="130">
        <v>178000</v>
      </c>
      <c r="H999" s="130" t="str">
        <f t="shared" si="30"/>
        <v>CB-980086</v>
      </c>
      <c r="I999" s="130" t="str">
        <f t="shared" si="31"/>
        <v>VG</v>
      </c>
    </row>
    <row r="1000" spans="1:9" x14ac:dyDescent="0.15">
      <c r="A1000" s="130">
        <v>998</v>
      </c>
      <c r="B1000" s="130" t="s">
        <v>4195</v>
      </c>
      <c r="C1000" s="130" t="s">
        <v>13352</v>
      </c>
      <c r="H1000" s="130" t="str">
        <f t="shared" si="30"/>
        <v>CB-980087</v>
      </c>
      <c r="I1000" s="130" t="str">
        <f t="shared" si="31"/>
        <v/>
      </c>
    </row>
    <row r="1001" spans="1:9" x14ac:dyDescent="0.15">
      <c r="A1001" s="130">
        <v>999</v>
      </c>
      <c r="B1001" s="130" t="s">
        <v>4196</v>
      </c>
      <c r="C1001" s="130" t="s">
        <v>13354</v>
      </c>
      <c r="D1001" s="130">
        <v>140</v>
      </c>
      <c r="E1001" s="130" t="s">
        <v>12372</v>
      </c>
      <c r="F1001" s="130">
        <v>6621523.2000000002</v>
      </c>
      <c r="G1001" s="130">
        <v>8088969.7999999998</v>
      </c>
      <c r="H1001" s="130" t="str">
        <f t="shared" si="30"/>
        <v>CB-980088</v>
      </c>
      <c r="I1001" s="130" t="str">
        <f t="shared" si="31"/>
        <v/>
      </c>
    </row>
    <row r="1002" spans="1:9" x14ac:dyDescent="0.15">
      <c r="A1002" s="130">
        <v>1000</v>
      </c>
      <c r="B1002" s="130" t="s">
        <v>4197</v>
      </c>
      <c r="C1002" s="130" t="s">
        <v>13355</v>
      </c>
      <c r="H1002" s="130" t="str">
        <f t="shared" si="30"/>
        <v>CB-980089</v>
      </c>
      <c r="I1002" s="130" t="str">
        <f t="shared" si="31"/>
        <v/>
      </c>
    </row>
    <row r="1003" spans="1:9" x14ac:dyDescent="0.15">
      <c r="A1003" s="130">
        <v>1001</v>
      </c>
      <c r="B1003" s="130" t="s">
        <v>4198</v>
      </c>
      <c r="C1003" s="130" t="s">
        <v>13356</v>
      </c>
      <c r="D1003" s="130">
        <v>100</v>
      </c>
      <c r="E1003" s="130" t="s">
        <v>12372</v>
      </c>
      <c r="F1003" s="130">
        <v>139900</v>
      </c>
      <c r="G1003" s="130">
        <v>194100</v>
      </c>
      <c r="H1003" s="130" t="str">
        <f t="shared" si="30"/>
        <v>CB-980090</v>
      </c>
      <c r="I1003" s="130" t="str">
        <f t="shared" si="31"/>
        <v/>
      </c>
    </row>
    <row r="1004" spans="1:9" x14ac:dyDescent="0.15">
      <c r="A1004" s="130">
        <v>1002</v>
      </c>
      <c r="B1004" s="130" t="s">
        <v>4199</v>
      </c>
      <c r="C1004" s="130" t="s">
        <v>13342</v>
      </c>
      <c r="D1004" s="130">
        <v>150</v>
      </c>
      <c r="E1004" s="130" t="s">
        <v>12355</v>
      </c>
      <c r="F1004" s="130">
        <v>10350000</v>
      </c>
      <c r="G1004" s="130">
        <v>5044000</v>
      </c>
      <c r="H1004" s="130" t="str">
        <f t="shared" si="30"/>
        <v>CB-980091</v>
      </c>
      <c r="I1004" s="130" t="str">
        <f t="shared" si="31"/>
        <v/>
      </c>
    </row>
    <row r="1005" spans="1:9" x14ac:dyDescent="0.15">
      <c r="A1005" s="130">
        <v>1003</v>
      </c>
      <c r="B1005" s="130" t="s">
        <v>4200</v>
      </c>
      <c r="C1005" s="130" t="s">
        <v>13357</v>
      </c>
      <c r="D1005" s="130">
        <v>1</v>
      </c>
      <c r="E1005" s="130" t="s">
        <v>12372</v>
      </c>
      <c r="F1005" s="130">
        <v>3727</v>
      </c>
      <c r="G1005" s="130">
        <v>3507</v>
      </c>
      <c r="H1005" s="130" t="str">
        <f t="shared" si="30"/>
        <v>CB-980092</v>
      </c>
      <c r="I1005" s="130" t="str">
        <f t="shared" si="31"/>
        <v/>
      </c>
    </row>
    <row r="1006" spans="1:9" x14ac:dyDescent="0.15">
      <c r="A1006" s="130">
        <v>1004</v>
      </c>
      <c r="B1006" s="130" t="s">
        <v>4201</v>
      </c>
      <c r="C1006" s="130" t="s">
        <v>13358</v>
      </c>
      <c r="D1006" s="130">
        <v>380.19999999999902</v>
      </c>
      <c r="E1006" s="130" t="s">
        <v>12372</v>
      </c>
      <c r="F1006" s="130">
        <v>25283374.050000001</v>
      </c>
      <c r="G1006" s="130">
        <v>35385644.200000003</v>
      </c>
      <c r="H1006" s="130" t="str">
        <f t="shared" si="30"/>
        <v>CB-980093</v>
      </c>
      <c r="I1006" s="130" t="str">
        <f t="shared" si="31"/>
        <v>VG</v>
      </c>
    </row>
    <row r="1007" spans="1:9" x14ac:dyDescent="0.15">
      <c r="A1007" s="130">
        <v>1005</v>
      </c>
      <c r="B1007" s="130" t="s">
        <v>4202</v>
      </c>
      <c r="C1007" s="130" t="s">
        <v>13359</v>
      </c>
      <c r="D1007" s="130">
        <v>100</v>
      </c>
      <c r="E1007" s="130" t="s">
        <v>12355</v>
      </c>
      <c r="F1007" s="130">
        <v>30871400</v>
      </c>
      <c r="G1007" s="130">
        <v>37628800</v>
      </c>
      <c r="H1007" s="130" t="str">
        <f t="shared" si="30"/>
        <v>CB-980094</v>
      </c>
      <c r="I1007" s="130" t="str">
        <f t="shared" si="31"/>
        <v>AG</v>
      </c>
    </row>
    <row r="1008" spans="1:9" x14ac:dyDescent="0.15">
      <c r="A1008" s="130">
        <v>1006</v>
      </c>
      <c r="B1008" s="130" t="s">
        <v>4203</v>
      </c>
      <c r="C1008" s="130" t="s">
        <v>1804</v>
      </c>
      <c r="D1008" s="130">
        <v>1</v>
      </c>
      <c r="E1008" s="130" t="s">
        <v>12372</v>
      </c>
      <c r="F1008" s="130">
        <v>0</v>
      </c>
      <c r="G1008" s="130">
        <v>0</v>
      </c>
      <c r="H1008" s="130" t="str">
        <f t="shared" si="30"/>
        <v>CB-980095</v>
      </c>
      <c r="I1008" s="130" t="str">
        <f t="shared" si="31"/>
        <v/>
      </c>
    </row>
    <row r="1009" spans="1:9" x14ac:dyDescent="0.15">
      <c r="A1009" s="130">
        <v>1007</v>
      </c>
      <c r="B1009" s="130" t="s">
        <v>4204</v>
      </c>
      <c r="C1009" s="130" t="s">
        <v>13360</v>
      </c>
      <c r="D1009" s="130">
        <v>1</v>
      </c>
      <c r="E1009" s="130" t="s">
        <v>12372</v>
      </c>
      <c r="F1009" s="130">
        <v>22627</v>
      </c>
      <c r="G1009" s="130">
        <v>50750</v>
      </c>
      <c r="H1009" s="130" t="str">
        <f t="shared" si="30"/>
        <v>CB-980096</v>
      </c>
      <c r="I1009" s="130" t="str">
        <f t="shared" si="31"/>
        <v/>
      </c>
    </row>
    <row r="1010" spans="1:9" x14ac:dyDescent="0.15">
      <c r="A1010" s="130">
        <v>1008</v>
      </c>
      <c r="B1010" s="130" t="s">
        <v>4205</v>
      </c>
      <c r="C1010" s="130" t="s">
        <v>13361</v>
      </c>
      <c r="H1010" s="130" t="str">
        <f t="shared" si="30"/>
        <v>CB-980097</v>
      </c>
      <c r="I1010" s="130" t="str">
        <f t="shared" si="31"/>
        <v/>
      </c>
    </row>
    <row r="1011" spans="1:9" x14ac:dyDescent="0.15">
      <c r="A1011" s="130">
        <v>1009</v>
      </c>
      <c r="B1011" s="130" t="s">
        <v>4206</v>
      </c>
      <c r="C1011" s="130" t="s">
        <v>13362</v>
      </c>
      <c r="H1011" s="130" t="str">
        <f t="shared" si="30"/>
        <v>CB-980098</v>
      </c>
      <c r="I1011" s="130" t="str">
        <f t="shared" si="31"/>
        <v/>
      </c>
    </row>
    <row r="1012" spans="1:9" x14ac:dyDescent="0.15">
      <c r="A1012" s="130">
        <v>1010</v>
      </c>
      <c r="B1012" s="130" t="s">
        <v>4207</v>
      </c>
      <c r="C1012" s="130" t="s">
        <v>13363</v>
      </c>
      <c r="H1012" s="130" t="str">
        <f t="shared" si="30"/>
        <v>CB-980099</v>
      </c>
      <c r="I1012" s="130" t="str">
        <f t="shared" si="31"/>
        <v/>
      </c>
    </row>
    <row r="1013" spans="1:9" x14ac:dyDescent="0.15">
      <c r="A1013" s="130">
        <v>1011</v>
      </c>
      <c r="B1013" s="130" t="s">
        <v>4208</v>
      </c>
      <c r="C1013" s="130" t="s">
        <v>13364</v>
      </c>
      <c r="D1013" s="130">
        <v>20</v>
      </c>
      <c r="E1013" s="130" t="s">
        <v>12446</v>
      </c>
      <c r="F1013" s="130">
        <v>27836000</v>
      </c>
      <c r="G1013" s="130">
        <v>29000000</v>
      </c>
      <c r="H1013" s="130" t="str">
        <f t="shared" si="30"/>
        <v>CB-980100</v>
      </c>
      <c r="I1013" s="130" t="str">
        <f t="shared" si="31"/>
        <v/>
      </c>
    </row>
    <row r="1014" spans="1:9" x14ac:dyDescent="0.15">
      <c r="A1014" s="130">
        <v>1012</v>
      </c>
      <c r="B1014" s="130" t="s">
        <v>4209</v>
      </c>
      <c r="C1014" s="130" t="s">
        <v>12411</v>
      </c>
      <c r="D1014" s="130">
        <v>10</v>
      </c>
      <c r="E1014" s="130" t="s">
        <v>12355</v>
      </c>
      <c r="F1014" s="130">
        <v>1677370.8</v>
      </c>
      <c r="G1014" s="130">
        <v>2753046</v>
      </c>
      <c r="H1014" s="130" t="str">
        <f t="shared" si="30"/>
        <v>CB-980101</v>
      </c>
      <c r="I1014" s="130" t="str">
        <f t="shared" si="31"/>
        <v/>
      </c>
    </row>
    <row r="1015" spans="1:9" x14ac:dyDescent="0.15">
      <c r="A1015" s="130">
        <v>1013</v>
      </c>
      <c r="B1015" s="130" t="s">
        <v>4210</v>
      </c>
      <c r="C1015" s="130" t="s">
        <v>13365</v>
      </c>
      <c r="D1015" s="130">
        <v>1</v>
      </c>
      <c r="E1015" s="130" t="s">
        <v>12384</v>
      </c>
      <c r="F1015" s="130">
        <v>9400</v>
      </c>
      <c r="G1015" s="130">
        <v>9700</v>
      </c>
      <c r="H1015" s="130" t="str">
        <f t="shared" si="30"/>
        <v>CB-980102</v>
      </c>
      <c r="I1015" s="130" t="str">
        <f t="shared" si="31"/>
        <v/>
      </c>
    </row>
    <row r="1016" spans="1:9" x14ac:dyDescent="0.15">
      <c r="A1016" s="130">
        <v>1014</v>
      </c>
      <c r="B1016" s="130" t="s">
        <v>4211</v>
      </c>
      <c r="C1016" s="130" t="s">
        <v>13366</v>
      </c>
      <c r="D1016" s="130">
        <v>100</v>
      </c>
      <c r="E1016" s="130" t="s">
        <v>12372</v>
      </c>
      <c r="F1016" s="130">
        <v>650000</v>
      </c>
      <c r="G1016" s="130">
        <v>736000</v>
      </c>
      <c r="H1016" s="130" t="str">
        <f t="shared" si="30"/>
        <v>CB-980103</v>
      </c>
      <c r="I1016" s="130" t="str">
        <f t="shared" si="31"/>
        <v/>
      </c>
    </row>
    <row r="1017" spans="1:9" x14ac:dyDescent="0.15">
      <c r="A1017" s="130">
        <v>1015</v>
      </c>
      <c r="B1017" s="130" t="s">
        <v>4212</v>
      </c>
      <c r="C1017" s="130" t="s">
        <v>13367</v>
      </c>
      <c r="D1017" s="130">
        <v>100</v>
      </c>
      <c r="E1017" s="130" t="s">
        <v>13368</v>
      </c>
      <c r="F1017" s="130">
        <v>1152974</v>
      </c>
      <c r="G1017" s="130">
        <v>1156688</v>
      </c>
      <c r="H1017" s="130" t="str">
        <f t="shared" si="30"/>
        <v>CB-980104</v>
      </c>
      <c r="I1017" s="130" t="str">
        <f t="shared" si="31"/>
        <v>VG</v>
      </c>
    </row>
    <row r="1018" spans="1:9" x14ac:dyDescent="0.15">
      <c r="A1018" s="130">
        <v>1016</v>
      </c>
      <c r="B1018" s="130" t="s">
        <v>4213</v>
      </c>
      <c r="C1018" s="130" t="s">
        <v>2898</v>
      </c>
      <c r="D1018" s="130">
        <v>100</v>
      </c>
      <c r="E1018" s="130" t="s">
        <v>12372</v>
      </c>
      <c r="F1018" s="130">
        <v>608460</v>
      </c>
      <c r="G1018" s="130">
        <v>608460</v>
      </c>
      <c r="H1018" s="130" t="str">
        <f t="shared" si="30"/>
        <v>CB-980105</v>
      </c>
      <c r="I1018" s="130" t="str">
        <f t="shared" si="31"/>
        <v/>
      </c>
    </row>
    <row r="1019" spans="1:9" x14ac:dyDescent="0.15">
      <c r="A1019" s="130">
        <v>1017</v>
      </c>
      <c r="B1019" s="130" t="s">
        <v>4214</v>
      </c>
      <c r="C1019" s="130" t="s">
        <v>13369</v>
      </c>
      <c r="H1019" s="130" t="str">
        <f t="shared" si="30"/>
        <v>CB-980106</v>
      </c>
      <c r="I1019" s="130" t="str">
        <f t="shared" si="31"/>
        <v/>
      </c>
    </row>
    <row r="1020" spans="1:9" x14ac:dyDescent="0.15">
      <c r="A1020" s="130">
        <v>1018</v>
      </c>
      <c r="B1020" s="130" t="s">
        <v>4215</v>
      </c>
      <c r="C1020" s="130" t="s">
        <v>13370</v>
      </c>
      <c r="D1020" s="130">
        <v>1</v>
      </c>
      <c r="E1020" s="130" t="s">
        <v>12676</v>
      </c>
      <c r="F1020" s="130">
        <v>106000</v>
      </c>
      <c r="G1020" s="130">
        <v>139000</v>
      </c>
      <c r="H1020" s="130" t="str">
        <f t="shared" si="30"/>
        <v>CB-980107</v>
      </c>
      <c r="I1020" s="130" t="str">
        <f t="shared" si="31"/>
        <v>AG</v>
      </c>
    </row>
    <row r="1021" spans="1:9" x14ac:dyDescent="0.15">
      <c r="A1021" s="130">
        <v>1019</v>
      </c>
      <c r="B1021" s="130" t="s">
        <v>4216</v>
      </c>
      <c r="C1021" s="130" t="s">
        <v>13371</v>
      </c>
      <c r="D1021" s="130">
        <v>10</v>
      </c>
      <c r="E1021" s="130" t="s">
        <v>12355</v>
      </c>
      <c r="F1021" s="130">
        <v>320467</v>
      </c>
      <c r="G1021" s="130">
        <v>402792</v>
      </c>
      <c r="H1021" s="130" t="str">
        <f t="shared" si="30"/>
        <v>CB-980108</v>
      </c>
      <c r="I1021" s="130" t="str">
        <f t="shared" si="31"/>
        <v>VG</v>
      </c>
    </row>
    <row r="1022" spans="1:9" x14ac:dyDescent="0.15">
      <c r="A1022" s="130">
        <v>1020</v>
      </c>
      <c r="B1022" s="130" t="s">
        <v>4217</v>
      </c>
      <c r="C1022" s="130" t="s">
        <v>12412</v>
      </c>
      <c r="D1022" s="130">
        <v>1</v>
      </c>
      <c r="E1022" s="130" t="s">
        <v>12355</v>
      </c>
      <c r="F1022" s="130">
        <v>142050.5</v>
      </c>
      <c r="G1022" s="130">
        <v>121950.5</v>
      </c>
      <c r="H1022" s="130" t="str">
        <f t="shared" si="30"/>
        <v>CB-980109</v>
      </c>
      <c r="I1022" s="130" t="str">
        <f t="shared" si="31"/>
        <v/>
      </c>
    </row>
    <row r="1023" spans="1:9" x14ac:dyDescent="0.15">
      <c r="A1023" s="130">
        <v>1021</v>
      </c>
      <c r="B1023" s="130" t="s">
        <v>4218</v>
      </c>
      <c r="C1023" s="130" t="s">
        <v>13372</v>
      </c>
      <c r="D1023" s="130">
        <v>100</v>
      </c>
      <c r="E1023" s="130" t="s">
        <v>12434</v>
      </c>
      <c r="F1023" s="130">
        <v>1127000</v>
      </c>
      <c r="G1023" s="130">
        <v>2000000</v>
      </c>
      <c r="H1023" s="130" t="str">
        <f t="shared" si="30"/>
        <v>CB-980110</v>
      </c>
      <c r="I1023" s="130" t="str">
        <f t="shared" si="31"/>
        <v/>
      </c>
    </row>
    <row r="1024" spans="1:9" x14ac:dyDescent="0.15">
      <c r="A1024" s="130">
        <v>1022</v>
      </c>
      <c r="B1024" s="130" t="s">
        <v>4219</v>
      </c>
      <c r="C1024" s="130" t="s">
        <v>13373</v>
      </c>
      <c r="D1024" s="130">
        <v>1</v>
      </c>
      <c r="E1024" s="130" t="s">
        <v>12372</v>
      </c>
      <c r="F1024" s="130">
        <v>140</v>
      </c>
      <c r="G1024" s="130">
        <v>150</v>
      </c>
      <c r="H1024" s="130" t="str">
        <f t="shared" si="30"/>
        <v>CB-980111</v>
      </c>
      <c r="I1024" s="130" t="str">
        <f t="shared" si="31"/>
        <v>AG</v>
      </c>
    </row>
    <row r="1025" spans="1:9" x14ac:dyDescent="0.15">
      <c r="A1025" s="130">
        <v>1023</v>
      </c>
      <c r="B1025" s="130" t="s">
        <v>4220</v>
      </c>
      <c r="C1025" s="130" t="s">
        <v>12409</v>
      </c>
      <c r="D1025" s="130">
        <v>1</v>
      </c>
      <c r="E1025" s="130" t="s">
        <v>12355</v>
      </c>
      <c r="F1025" s="130">
        <v>126400</v>
      </c>
      <c r="G1025" s="130">
        <v>260999.5</v>
      </c>
      <c r="H1025" s="130" t="str">
        <f t="shared" si="30"/>
        <v>CB-980112</v>
      </c>
      <c r="I1025" s="130" t="str">
        <f t="shared" si="31"/>
        <v/>
      </c>
    </row>
    <row r="1026" spans="1:9" x14ac:dyDescent="0.15">
      <c r="A1026" s="130">
        <v>1024</v>
      </c>
      <c r="B1026" s="130" t="s">
        <v>4221</v>
      </c>
      <c r="C1026" s="130" t="s">
        <v>13374</v>
      </c>
      <c r="D1026" s="130">
        <v>1</v>
      </c>
      <c r="E1026" s="130" t="s">
        <v>12619</v>
      </c>
      <c r="F1026" s="130">
        <v>85000</v>
      </c>
      <c r="G1026" s="130">
        <v>112000</v>
      </c>
      <c r="H1026" s="130" t="str">
        <f t="shared" si="30"/>
        <v>CB-980113</v>
      </c>
      <c r="I1026" s="130" t="str">
        <f t="shared" si="31"/>
        <v>AG</v>
      </c>
    </row>
    <row r="1027" spans="1:9" x14ac:dyDescent="0.15">
      <c r="A1027" s="130">
        <v>1025</v>
      </c>
      <c r="B1027" s="130" t="s">
        <v>4222</v>
      </c>
      <c r="C1027" s="130" t="s">
        <v>13375</v>
      </c>
      <c r="D1027" s="130">
        <v>100</v>
      </c>
      <c r="E1027" s="130" t="s">
        <v>12355</v>
      </c>
      <c r="F1027" s="130">
        <v>8844080</v>
      </c>
      <c r="G1027" s="130">
        <v>9673240</v>
      </c>
      <c r="H1027" s="130" t="str">
        <f t="shared" si="30"/>
        <v>CB-980114</v>
      </c>
      <c r="I1027" s="130" t="str">
        <f t="shared" si="31"/>
        <v/>
      </c>
    </row>
    <row r="1028" spans="1:9" x14ac:dyDescent="0.15">
      <c r="A1028" s="130">
        <v>1026</v>
      </c>
      <c r="B1028" s="130" t="s">
        <v>4223</v>
      </c>
      <c r="C1028" s="130" t="s">
        <v>13376</v>
      </c>
      <c r="D1028" s="130">
        <v>10</v>
      </c>
      <c r="E1028" s="130" t="s">
        <v>13377</v>
      </c>
      <c r="F1028" s="130">
        <v>23590</v>
      </c>
      <c r="G1028" s="130">
        <v>36373.5</v>
      </c>
      <c r="H1028" s="130" t="str">
        <f t="shared" ref="H1028:H1091" si="32">LEFT(B1028,FIND("-",B1028)+6)</f>
        <v>CB-980115</v>
      </c>
      <c r="I1028" s="130" t="str">
        <f t="shared" ref="I1028:I1091" si="33">RIGHT(B1028,LEN(B1028)-FIND("-",B1028)-7)</f>
        <v/>
      </c>
    </row>
    <row r="1029" spans="1:9" x14ac:dyDescent="0.15">
      <c r="A1029" s="130">
        <v>1027</v>
      </c>
      <c r="B1029" s="130" t="s">
        <v>4224</v>
      </c>
      <c r="C1029" s="130" t="s">
        <v>13378</v>
      </c>
      <c r="D1029" s="130">
        <v>50</v>
      </c>
      <c r="E1029" s="130" t="s">
        <v>13379</v>
      </c>
      <c r="F1029" s="130">
        <v>25000</v>
      </c>
      <c r="G1029" s="130">
        <v>47500</v>
      </c>
      <c r="H1029" s="130" t="str">
        <f t="shared" si="32"/>
        <v>CB-980116</v>
      </c>
      <c r="I1029" s="130" t="str">
        <f t="shared" si="33"/>
        <v/>
      </c>
    </row>
    <row r="1030" spans="1:9" x14ac:dyDescent="0.15">
      <c r="A1030" s="130">
        <v>1028</v>
      </c>
      <c r="B1030" s="130" t="s">
        <v>4225</v>
      </c>
      <c r="C1030" s="130" t="s">
        <v>13380</v>
      </c>
      <c r="D1030" s="130">
        <v>10</v>
      </c>
      <c r="E1030" s="130" t="s">
        <v>12355</v>
      </c>
      <c r="F1030" s="130">
        <v>13764000</v>
      </c>
      <c r="G1030" s="130">
        <v>18913995</v>
      </c>
      <c r="H1030" s="130" t="str">
        <f t="shared" si="32"/>
        <v>CB-980117</v>
      </c>
      <c r="I1030" s="130" t="str">
        <f t="shared" si="33"/>
        <v>VG</v>
      </c>
    </row>
    <row r="1031" spans="1:9" x14ac:dyDescent="0.15">
      <c r="A1031" s="130">
        <v>1029</v>
      </c>
      <c r="B1031" s="130" t="s">
        <v>4226</v>
      </c>
      <c r="C1031" s="130" t="s">
        <v>12751</v>
      </c>
      <c r="D1031" s="130">
        <v>0</v>
      </c>
      <c r="E1031" s="130" t="s">
        <v>12391</v>
      </c>
      <c r="F1031" s="130">
        <v>0</v>
      </c>
      <c r="G1031" s="130">
        <v>0</v>
      </c>
      <c r="H1031" s="130" t="str">
        <f t="shared" si="32"/>
        <v>CB-980118</v>
      </c>
      <c r="I1031" s="130" t="str">
        <f t="shared" si="33"/>
        <v>VG</v>
      </c>
    </row>
    <row r="1032" spans="1:9" x14ac:dyDescent="0.15">
      <c r="A1032" s="130">
        <v>1030</v>
      </c>
      <c r="B1032" s="130" t="s">
        <v>4227</v>
      </c>
      <c r="C1032" s="130" t="s">
        <v>13381</v>
      </c>
      <c r="D1032" s="130">
        <v>10</v>
      </c>
      <c r="E1032" s="130" t="s">
        <v>12355</v>
      </c>
      <c r="F1032" s="130">
        <v>1011606</v>
      </c>
      <c r="G1032" s="130">
        <v>3659336.1</v>
      </c>
      <c r="H1032" s="130" t="str">
        <f t="shared" si="32"/>
        <v>CB-980119</v>
      </c>
      <c r="I1032" s="130" t="str">
        <f t="shared" si="33"/>
        <v>VG</v>
      </c>
    </row>
    <row r="1033" spans="1:9" x14ac:dyDescent="0.15">
      <c r="A1033" s="130">
        <v>1031</v>
      </c>
      <c r="B1033" s="130" t="s">
        <v>4228</v>
      </c>
      <c r="C1033" s="130" t="s">
        <v>13382</v>
      </c>
      <c r="H1033" s="130" t="str">
        <f t="shared" si="32"/>
        <v>CB-980120</v>
      </c>
      <c r="I1033" s="130" t="str">
        <f t="shared" si="33"/>
        <v/>
      </c>
    </row>
    <row r="1034" spans="1:9" x14ac:dyDescent="0.15">
      <c r="A1034" s="130">
        <v>1032</v>
      </c>
      <c r="B1034" s="130" t="s">
        <v>4229</v>
      </c>
      <c r="C1034" s="130" t="s">
        <v>387</v>
      </c>
      <c r="D1034" s="130">
        <v>1000</v>
      </c>
      <c r="E1034" s="130" t="s">
        <v>12368</v>
      </c>
      <c r="F1034" s="130">
        <v>5300000</v>
      </c>
      <c r="G1034" s="130">
        <v>5300000</v>
      </c>
      <c r="H1034" s="130" t="str">
        <f t="shared" si="32"/>
        <v>CB-980121</v>
      </c>
      <c r="I1034" s="130" t="str">
        <f t="shared" si="33"/>
        <v/>
      </c>
    </row>
    <row r="1035" spans="1:9" x14ac:dyDescent="0.15">
      <c r="A1035" s="130">
        <v>1033</v>
      </c>
      <c r="B1035" s="130" t="s">
        <v>4230</v>
      </c>
      <c r="C1035" s="130" t="s">
        <v>13383</v>
      </c>
      <c r="D1035" s="130">
        <v>1</v>
      </c>
      <c r="E1035" s="130" t="s">
        <v>12497</v>
      </c>
      <c r="F1035" s="130">
        <v>4077000</v>
      </c>
      <c r="G1035" s="130">
        <v>2917000</v>
      </c>
      <c r="H1035" s="130" t="str">
        <f t="shared" si="32"/>
        <v>CB-980122</v>
      </c>
      <c r="I1035" s="130" t="str">
        <f t="shared" si="33"/>
        <v/>
      </c>
    </row>
    <row r="1036" spans="1:9" x14ac:dyDescent="0.15">
      <c r="A1036" s="130">
        <v>1034</v>
      </c>
      <c r="B1036" s="130" t="s">
        <v>4231</v>
      </c>
      <c r="C1036" s="130" t="s">
        <v>1668</v>
      </c>
      <c r="D1036" s="130">
        <v>1000</v>
      </c>
      <c r="E1036" s="130" t="s">
        <v>12368</v>
      </c>
      <c r="F1036" s="130">
        <v>3267000</v>
      </c>
      <c r="G1036" s="130">
        <v>3800000</v>
      </c>
      <c r="H1036" s="130" t="str">
        <f t="shared" si="32"/>
        <v>CB-980123</v>
      </c>
      <c r="I1036" s="130" t="str">
        <f t="shared" si="33"/>
        <v/>
      </c>
    </row>
    <row r="1037" spans="1:9" x14ac:dyDescent="0.15">
      <c r="A1037" s="130">
        <v>1035</v>
      </c>
      <c r="B1037" s="130" t="s">
        <v>4232</v>
      </c>
      <c r="C1037" s="130" t="s">
        <v>13384</v>
      </c>
      <c r="D1037" s="130">
        <v>1</v>
      </c>
      <c r="E1037" s="130" t="s">
        <v>12372</v>
      </c>
      <c r="F1037" s="130">
        <v>193</v>
      </c>
      <c r="G1037" s="130">
        <v>220</v>
      </c>
      <c r="H1037" s="130" t="str">
        <f t="shared" si="32"/>
        <v>CB-980124</v>
      </c>
      <c r="I1037" s="130" t="str">
        <f t="shared" si="33"/>
        <v/>
      </c>
    </row>
    <row r="1038" spans="1:9" x14ac:dyDescent="0.15">
      <c r="A1038" s="130">
        <v>1036</v>
      </c>
      <c r="B1038" s="130" t="s">
        <v>4233</v>
      </c>
      <c r="C1038" s="130" t="s">
        <v>13385</v>
      </c>
      <c r="D1038" s="130">
        <v>2000</v>
      </c>
      <c r="E1038" s="130" t="s">
        <v>13386</v>
      </c>
      <c r="F1038" s="130">
        <v>30711534</v>
      </c>
      <c r="G1038" s="130">
        <v>33643997.899999999</v>
      </c>
      <c r="H1038" s="130" t="str">
        <f t="shared" si="32"/>
        <v>CB-990001</v>
      </c>
      <c r="I1038" s="130" t="str">
        <f t="shared" si="33"/>
        <v/>
      </c>
    </row>
    <row r="1039" spans="1:9" x14ac:dyDescent="0.15">
      <c r="A1039" s="130">
        <v>1037</v>
      </c>
      <c r="B1039" s="130" t="s">
        <v>4234</v>
      </c>
      <c r="C1039" s="130" t="s">
        <v>13387</v>
      </c>
      <c r="H1039" s="130" t="str">
        <f t="shared" si="32"/>
        <v>CB-990002</v>
      </c>
      <c r="I1039" s="130" t="str">
        <f t="shared" si="33"/>
        <v/>
      </c>
    </row>
    <row r="1040" spans="1:9" x14ac:dyDescent="0.15">
      <c r="A1040" s="130">
        <v>1038</v>
      </c>
      <c r="B1040" s="130" t="s">
        <v>4235</v>
      </c>
      <c r="C1040" s="130" t="s">
        <v>1940</v>
      </c>
      <c r="D1040" s="130">
        <v>100</v>
      </c>
      <c r="E1040" s="130" t="s">
        <v>12372</v>
      </c>
      <c r="F1040" s="130">
        <v>341665</v>
      </c>
      <c r="G1040" s="130">
        <v>114431</v>
      </c>
      <c r="H1040" s="130" t="str">
        <f t="shared" si="32"/>
        <v>CB-990003</v>
      </c>
      <c r="I1040" s="130" t="str">
        <f t="shared" si="33"/>
        <v/>
      </c>
    </row>
    <row r="1041" spans="1:9" x14ac:dyDescent="0.15">
      <c r="A1041" s="130">
        <v>1039</v>
      </c>
      <c r="B1041" s="130" t="s">
        <v>4236</v>
      </c>
      <c r="C1041" s="130" t="s">
        <v>13388</v>
      </c>
      <c r="D1041" s="130">
        <v>806</v>
      </c>
      <c r="E1041" s="130" t="s">
        <v>12372</v>
      </c>
      <c r="F1041" s="130">
        <v>12329696.34</v>
      </c>
      <c r="G1041" s="130">
        <v>14822340</v>
      </c>
      <c r="H1041" s="130" t="str">
        <f t="shared" si="32"/>
        <v>CB-990004</v>
      </c>
      <c r="I1041" s="130" t="str">
        <f t="shared" si="33"/>
        <v>AG</v>
      </c>
    </row>
    <row r="1042" spans="1:9" x14ac:dyDescent="0.15">
      <c r="A1042" s="130">
        <v>1040</v>
      </c>
      <c r="B1042" s="130" t="s">
        <v>4237</v>
      </c>
      <c r="C1042" s="130" t="s">
        <v>13389</v>
      </c>
      <c r="D1042" s="130">
        <v>0</v>
      </c>
      <c r="E1042" s="130" t="s">
        <v>12384</v>
      </c>
      <c r="F1042" s="130">
        <v>500</v>
      </c>
      <c r="G1042" s="130">
        <v>2500</v>
      </c>
      <c r="H1042" s="130" t="str">
        <f t="shared" si="32"/>
        <v>CB-990005</v>
      </c>
      <c r="I1042" s="130" t="str">
        <f t="shared" si="33"/>
        <v/>
      </c>
    </row>
    <row r="1043" spans="1:9" x14ac:dyDescent="0.15">
      <c r="A1043" s="130">
        <v>1041</v>
      </c>
      <c r="B1043" s="130" t="s">
        <v>4238</v>
      </c>
      <c r="C1043" s="130" t="s">
        <v>13390</v>
      </c>
      <c r="D1043" s="130">
        <v>1</v>
      </c>
      <c r="E1043" s="130" t="s">
        <v>12361</v>
      </c>
      <c r="F1043" s="130">
        <v>7000</v>
      </c>
      <c r="G1043" s="130">
        <v>8640</v>
      </c>
      <c r="H1043" s="130" t="str">
        <f t="shared" si="32"/>
        <v>CB-990006</v>
      </c>
      <c r="I1043" s="130" t="str">
        <f t="shared" si="33"/>
        <v/>
      </c>
    </row>
    <row r="1044" spans="1:9" x14ac:dyDescent="0.15">
      <c r="A1044" s="130">
        <v>1042</v>
      </c>
      <c r="B1044" s="130" t="s">
        <v>4239</v>
      </c>
      <c r="C1044" s="130" t="s">
        <v>13391</v>
      </c>
      <c r="D1044" s="130">
        <v>40</v>
      </c>
      <c r="E1044" s="130" t="s">
        <v>12355</v>
      </c>
      <c r="F1044" s="130">
        <v>30116008</v>
      </c>
      <c r="G1044" s="130">
        <v>38313555</v>
      </c>
      <c r="H1044" s="130" t="str">
        <f t="shared" si="32"/>
        <v>CB-990007</v>
      </c>
      <c r="I1044" s="130" t="str">
        <f t="shared" si="33"/>
        <v>VG</v>
      </c>
    </row>
    <row r="1045" spans="1:9" x14ac:dyDescent="0.15">
      <c r="A1045" s="130">
        <v>1043</v>
      </c>
      <c r="B1045" s="130" t="s">
        <v>4240</v>
      </c>
      <c r="C1045" s="130" t="s">
        <v>13392</v>
      </c>
      <c r="D1045" s="130">
        <v>1</v>
      </c>
      <c r="E1045" s="130" t="s">
        <v>12361</v>
      </c>
      <c r="F1045" s="130">
        <v>7000</v>
      </c>
      <c r="G1045" s="130">
        <v>8640</v>
      </c>
      <c r="H1045" s="130" t="str">
        <f t="shared" si="32"/>
        <v>CB-990008</v>
      </c>
      <c r="I1045" s="130" t="str">
        <f t="shared" si="33"/>
        <v/>
      </c>
    </row>
    <row r="1046" spans="1:9" x14ac:dyDescent="0.15">
      <c r="A1046" s="130">
        <v>1044</v>
      </c>
      <c r="B1046" s="130" t="s">
        <v>4241</v>
      </c>
      <c r="C1046" s="130" t="s">
        <v>12476</v>
      </c>
      <c r="D1046" s="130">
        <v>1</v>
      </c>
      <c r="E1046" s="130" t="s">
        <v>12361</v>
      </c>
      <c r="F1046" s="130">
        <v>16584.7</v>
      </c>
      <c r="G1046" s="130">
        <v>21084.91</v>
      </c>
      <c r="H1046" s="130" t="str">
        <f t="shared" si="32"/>
        <v>CB-990009</v>
      </c>
      <c r="I1046" s="130" t="str">
        <f t="shared" si="33"/>
        <v>VG</v>
      </c>
    </row>
    <row r="1047" spans="1:9" x14ac:dyDescent="0.15">
      <c r="A1047" s="130">
        <v>1045</v>
      </c>
      <c r="B1047" s="130" t="s">
        <v>4242</v>
      </c>
      <c r="C1047" s="130" t="s">
        <v>13393</v>
      </c>
      <c r="D1047" s="130">
        <v>1</v>
      </c>
      <c r="E1047" s="130" t="s">
        <v>12361</v>
      </c>
      <c r="F1047" s="130">
        <v>23000</v>
      </c>
      <c r="G1047" s="130">
        <v>38190</v>
      </c>
      <c r="H1047" s="130" t="str">
        <f t="shared" si="32"/>
        <v>CB-990010</v>
      </c>
      <c r="I1047" s="130" t="str">
        <f t="shared" si="33"/>
        <v/>
      </c>
    </row>
    <row r="1048" spans="1:9" x14ac:dyDescent="0.15">
      <c r="A1048" s="130">
        <v>1046</v>
      </c>
      <c r="B1048" s="130" t="s">
        <v>4243</v>
      </c>
      <c r="H1048" s="130" t="str">
        <f t="shared" si="32"/>
        <v>CB-990011</v>
      </c>
      <c r="I1048" s="130" t="str">
        <f t="shared" si="33"/>
        <v/>
      </c>
    </row>
    <row r="1049" spans="1:9" x14ac:dyDescent="0.15">
      <c r="A1049" s="130">
        <v>1047</v>
      </c>
      <c r="B1049" s="130" t="s">
        <v>4244</v>
      </c>
      <c r="C1049" s="130" t="s">
        <v>13394</v>
      </c>
      <c r="D1049" s="130">
        <v>100</v>
      </c>
      <c r="E1049" s="130" t="s">
        <v>12372</v>
      </c>
      <c r="F1049" s="130">
        <v>1179831.28</v>
      </c>
      <c r="G1049" s="130">
        <v>1059938</v>
      </c>
      <c r="H1049" s="130" t="str">
        <f t="shared" si="32"/>
        <v>CB-990012</v>
      </c>
      <c r="I1049" s="130" t="str">
        <f t="shared" si="33"/>
        <v>VG</v>
      </c>
    </row>
    <row r="1050" spans="1:9" x14ac:dyDescent="0.15">
      <c r="A1050" s="130">
        <v>1048</v>
      </c>
      <c r="B1050" s="130" t="s">
        <v>4245</v>
      </c>
      <c r="C1050" s="130" t="s">
        <v>13395</v>
      </c>
      <c r="D1050" s="130">
        <v>1</v>
      </c>
      <c r="E1050" s="130" t="s">
        <v>13396</v>
      </c>
      <c r="F1050" s="130">
        <v>2681</v>
      </c>
      <c r="G1050" s="130">
        <v>2800</v>
      </c>
      <c r="H1050" s="130" t="str">
        <f t="shared" si="32"/>
        <v>CB-990013</v>
      </c>
      <c r="I1050" s="130" t="str">
        <f t="shared" si="33"/>
        <v>AG</v>
      </c>
    </row>
    <row r="1051" spans="1:9" x14ac:dyDescent="0.15">
      <c r="A1051" s="130">
        <v>1049</v>
      </c>
      <c r="B1051" s="130" t="s">
        <v>4246</v>
      </c>
      <c r="C1051" s="130" t="s">
        <v>13397</v>
      </c>
      <c r="D1051" s="130">
        <v>1000</v>
      </c>
      <c r="E1051" s="130" t="s">
        <v>12355</v>
      </c>
      <c r="F1051" s="130">
        <v>6738000</v>
      </c>
      <c r="G1051" s="130">
        <v>8050000</v>
      </c>
      <c r="H1051" s="130" t="str">
        <f t="shared" si="32"/>
        <v>CB-990014</v>
      </c>
      <c r="I1051" s="130" t="str">
        <f t="shared" si="33"/>
        <v>AG</v>
      </c>
    </row>
    <row r="1052" spans="1:9" x14ac:dyDescent="0.15">
      <c r="A1052" s="130">
        <v>1050</v>
      </c>
      <c r="B1052" s="130" t="s">
        <v>4247</v>
      </c>
      <c r="C1052" s="130" t="s">
        <v>13398</v>
      </c>
      <c r="D1052" s="130">
        <v>1000</v>
      </c>
      <c r="E1052" s="130" t="s">
        <v>12355</v>
      </c>
      <c r="F1052" s="130">
        <v>2981000</v>
      </c>
      <c r="G1052" s="130">
        <v>7500000</v>
      </c>
      <c r="H1052" s="130" t="str">
        <f t="shared" si="32"/>
        <v>CB-990015</v>
      </c>
      <c r="I1052" s="130" t="str">
        <f t="shared" si="33"/>
        <v/>
      </c>
    </row>
    <row r="1053" spans="1:9" x14ac:dyDescent="0.15">
      <c r="A1053" s="130">
        <v>1051</v>
      </c>
      <c r="B1053" s="130" t="s">
        <v>4248</v>
      </c>
      <c r="C1053" s="130" t="s">
        <v>13399</v>
      </c>
      <c r="D1053" s="130">
        <v>1000</v>
      </c>
      <c r="E1053" s="130" t="s">
        <v>12355</v>
      </c>
      <c r="F1053" s="130">
        <v>5962000</v>
      </c>
      <c r="G1053" s="130">
        <v>6480000</v>
      </c>
      <c r="H1053" s="130" t="str">
        <f t="shared" si="32"/>
        <v>CB-990016</v>
      </c>
      <c r="I1053" s="130" t="str">
        <f t="shared" si="33"/>
        <v/>
      </c>
    </row>
    <row r="1054" spans="1:9" x14ac:dyDescent="0.15">
      <c r="A1054" s="130">
        <v>1052</v>
      </c>
      <c r="B1054" s="130" t="s">
        <v>4249</v>
      </c>
      <c r="C1054" s="130" t="s">
        <v>13400</v>
      </c>
      <c r="D1054" s="130">
        <v>200</v>
      </c>
      <c r="E1054" s="130" t="s">
        <v>12355</v>
      </c>
      <c r="F1054" s="130">
        <v>57300000</v>
      </c>
      <c r="G1054" s="130">
        <v>62710000</v>
      </c>
      <c r="H1054" s="130" t="str">
        <f t="shared" si="32"/>
        <v>CB-990017</v>
      </c>
      <c r="I1054" s="130" t="str">
        <f t="shared" si="33"/>
        <v>AG</v>
      </c>
    </row>
    <row r="1055" spans="1:9" x14ac:dyDescent="0.15">
      <c r="A1055" s="130">
        <v>1053</v>
      </c>
      <c r="B1055" s="130" t="s">
        <v>4250</v>
      </c>
      <c r="C1055" s="130" t="s">
        <v>13401</v>
      </c>
      <c r="D1055" s="130">
        <v>1</v>
      </c>
      <c r="E1055" s="130" t="s">
        <v>13402</v>
      </c>
      <c r="F1055" s="130">
        <v>21652000</v>
      </c>
      <c r="G1055" s="130">
        <v>24160000</v>
      </c>
      <c r="H1055" s="130" t="str">
        <f t="shared" si="32"/>
        <v>CB-990018</v>
      </c>
      <c r="I1055" s="130" t="str">
        <f t="shared" si="33"/>
        <v/>
      </c>
    </row>
    <row r="1056" spans="1:9" x14ac:dyDescent="0.15">
      <c r="A1056" s="130">
        <v>1054</v>
      </c>
      <c r="B1056" s="130" t="s">
        <v>4251</v>
      </c>
      <c r="C1056" s="130" t="s">
        <v>13403</v>
      </c>
      <c r="D1056" s="130">
        <v>1</v>
      </c>
      <c r="E1056" s="130" t="s">
        <v>12403</v>
      </c>
      <c r="F1056" s="130">
        <v>1150000</v>
      </c>
      <c r="G1056" s="130">
        <v>850000</v>
      </c>
      <c r="H1056" s="130" t="str">
        <f t="shared" si="32"/>
        <v>CB-990019</v>
      </c>
      <c r="I1056" s="130" t="str">
        <f t="shared" si="33"/>
        <v>AG</v>
      </c>
    </row>
    <row r="1057" spans="1:9" x14ac:dyDescent="0.15">
      <c r="A1057" s="130">
        <v>1055</v>
      </c>
      <c r="B1057" s="130" t="s">
        <v>4252</v>
      </c>
      <c r="C1057" s="130" t="s">
        <v>13404</v>
      </c>
      <c r="D1057" s="130">
        <v>50</v>
      </c>
      <c r="E1057" s="130" t="s">
        <v>12776</v>
      </c>
      <c r="F1057" s="130">
        <v>83300</v>
      </c>
      <c r="G1057" s="130">
        <v>106000</v>
      </c>
      <c r="H1057" s="130" t="str">
        <f t="shared" si="32"/>
        <v>CB-990020</v>
      </c>
      <c r="I1057" s="130" t="str">
        <f t="shared" si="33"/>
        <v>VG</v>
      </c>
    </row>
    <row r="1058" spans="1:9" x14ac:dyDescent="0.15">
      <c r="A1058" s="130">
        <v>1056</v>
      </c>
      <c r="B1058" s="130" t="s">
        <v>4253</v>
      </c>
      <c r="C1058" s="130" t="s">
        <v>13405</v>
      </c>
      <c r="D1058" s="130">
        <v>1</v>
      </c>
      <c r="E1058" s="130" t="s">
        <v>12391</v>
      </c>
      <c r="F1058" s="130">
        <v>4000000</v>
      </c>
      <c r="G1058" s="130">
        <v>1200000</v>
      </c>
      <c r="H1058" s="130" t="str">
        <f t="shared" si="32"/>
        <v>CB-990021</v>
      </c>
      <c r="I1058" s="130" t="str">
        <f t="shared" si="33"/>
        <v>AG</v>
      </c>
    </row>
    <row r="1059" spans="1:9" x14ac:dyDescent="0.15">
      <c r="A1059" s="130">
        <v>1057</v>
      </c>
      <c r="B1059" s="130" t="s">
        <v>4254</v>
      </c>
      <c r="C1059" s="130" t="s">
        <v>12550</v>
      </c>
      <c r="D1059" s="130">
        <v>0.1</v>
      </c>
      <c r="E1059" s="130" t="s">
        <v>12372</v>
      </c>
      <c r="F1059" s="130">
        <v>13530</v>
      </c>
      <c r="G1059" s="130">
        <v>20000</v>
      </c>
      <c r="H1059" s="130" t="str">
        <f t="shared" si="32"/>
        <v>CB-990022</v>
      </c>
      <c r="I1059" s="130" t="str">
        <f t="shared" si="33"/>
        <v>VG</v>
      </c>
    </row>
    <row r="1060" spans="1:9" x14ac:dyDescent="0.15">
      <c r="A1060" s="130">
        <v>1058</v>
      </c>
      <c r="B1060" s="130" t="s">
        <v>4255</v>
      </c>
      <c r="C1060" s="130" t="s">
        <v>13406</v>
      </c>
      <c r="D1060" s="130">
        <v>1000</v>
      </c>
      <c r="E1060" s="130" t="s">
        <v>12372</v>
      </c>
      <c r="F1060" s="130">
        <v>861286.1</v>
      </c>
      <c r="G1060" s="130">
        <v>1443955</v>
      </c>
      <c r="H1060" s="130" t="str">
        <f t="shared" si="32"/>
        <v>CB-990023</v>
      </c>
      <c r="I1060" s="130" t="str">
        <f t="shared" si="33"/>
        <v/>
      </c>
    </row>
    <row r="1061" spans="1:9" x14ac:dyDescent="0.15">
      <c r="A1061" s="130">
        <v>1059</v>
      </c>
      <c r="B1061" s="130" t="s">
        <v>4256</v>
      </c>
      <c r="C1061" s="130" t="s">
        <v>13407</v>
      </c>
      <c r="D1061" s="130">
        <v>100</v>
      </c>
      <c r="E1061" s="130" t="s">
        <v>12355</v>
      </c>
      <c r="F1061" s="130">
        <v>1592140</v>
      </c>
      <c r="G1061" s="130">
        <v>1540445</v>
      </c>
      <c r="H1061" s="130" t="str">
        <f t="shared" si="32"/>
        <v>CB-990024</v>
      </c>
      <c r="I1061" s="130" t="str">
        <f t="shared" si="33"/>
        <v>VG</v>
      </c>
    </row>
    <row r="1062" spans="1:9" x14ac:dyDescent="0.15">
      <c r="A1062" s="130">
        <v>1060</v>
      </c>
      <c r="B1062" s="130" t="s">
        <v>4257</v>
      </c>
      <c r="C1062" s="130" t="s">
        <v>1873</v>
      </c>
      <c r="D1062" s="130">
        <v>100</v>
      </c>
      <c r="E1062" s="130" t="s">
        <v>12355</v>
      </c>
      <c r="F1062" s="130">
        <v>1581084</v>
      </c>
      <c r="G1062" s="130">
        <v>1324470</v>
      </c>
      <c r="H1062" s="130" t="str">
        <f t="shared" si="32"/>
        <v>CB-990025</v>
      </c>
      <c r="I1062" s="130" t="str">
        <f t="shared" si="33"/>
        <v>VG</v>
      </c>
    </row>
    <row r="1063" spans="1:9" x14ac:dyDescent="0.15">
      <c r="A1063" s="130">
        <v>1061</v>
      </c>
      <c r="B1063" s="130" t="s">
        <v>4258</v>
      </c>
      <c r="C1063" s="130" t="s">
        <v>13408</v>
      </c>
      <c r="D1063" s="130">
        <v>1</v>
      </c>
      <c r="E1063" s="130" t="s">
        <v>12676</v>
      </c>
      <c r="F1063" s="130">
        <v>229800</v>
      </c>
      <c r="G1063" s="130">
        <v>252100</v>
      </c>
      <c r="H1063" s="130" t="str">
        <f t="shared" si="32"/>
        <v>CB-990026</v>
      </c>
      <c r="I1063" s="130" t="str">
        <f t="shared" si="33"/>
        <v/>
      </c>
    </row>
    <row r="1064" spans="1:9" x14ac:dyDescent="0.15">
      <c r="A1064" s="130">
        <v>1062</v>
      </c>
      <c r="B1064" s="130" t="s">
        <v>4259</v>
      </c>
      <c r="C1064" s="130" t="s">
        <v>13409</v>
      </c>
      <c r="D1064" s="130">
        <v>1</v>
      </c>
      <c r="E1064" s="130" t="s">
        <v>12676</v>
      </c>
      <c r="F1064" s="130">
        <v>500818</v>
      </c>
      <c r="G1064" s="130">
        <v>380800</v>
      </c>
      <c r="H1064" s="130" t="str">
        <f t="shared" si="32"/>
        <v>CB-990027</v>
      </c>
      <c r="I1064" s="130" t="str">
        <f t="shared" si="33"/>
        <v>AG</v>
      </c>
    </row>
    <row r="1065" spans="1:9" x14ac:dyDescent="0.15">
      <c r="A1065" s="130">
        <v>1063</v>
      </c>
      <c r="B1065" s="130" t="s">
        <v>4260</v>
      </c>
      <c r="C1065" s="130" t="s">
        <v>12816</v>
      </c>
      <c r="D1065" s="130">
        <v>1</v>
      </c>
      <c r="E1065" s="130" t="s">
        <v>12372</v>
      </c>
      <c r="F1065" s="130">
        <v>18820</v>
      </c>
      <c r="G1065" s="130">
        <v>12550</v>
      </c>
      <c r="H1065" s="130" t="str">
        <f t="shared" si="32"/>
        <v>CB-990028</v>
      </c>
      <c r="I1065" s="130" t="str">
        <f t="shared" si="33"/>
        <v>VG</v>
      </c>
    </row>
    <row r="1066" spans="1:9" x14ac:dyDescent="0.15">
      <c r="A1066" s="130">
        <v>1064</v>
      </c>
      <c r="B1066" s="130" t="s">
        <v>4261</v>
      </c>
      <c r="C1066" s="130" t="s">
        <v>13410</v>
      </c>
      <c r="D1066" s="130">
        <v>100</v>
      </c>
      <c r="E1066" s="130" t="s">
        <v>12372</v>
      </c>
      <c r="F1066" s="130">
        <v>1367353</v>
      </c>
      <c r="G1066" s="130">
        <v>1381150</v>
      </c>
      <c r="H1066" s="130" t="str">
        <f t="shared" si="32"/>
        <v>CB-990029</v>
      </c>
      <c r="I1066" s="130" t="str">
        <f t="shared" si="33"/>
        <v>VG</v>
      </c>
    </row>
    <row r="1067" spans="1:9" x14ac:dyDescent="0.15">
      <c r="A1067" s="130">
        <v>1065</v>
      </c>
      <c r="B1067" s="130" t="s">
        <v>4262</v>
      </c>
      <c r="C1067" s="130" t="s">
        <v>13411</v>
      </c>
      <c r="H1067" s="130" t="str">
        <f t="shared" si="32"/>
        <v>CB-990030</v>
      </c>
      <c r="I1067" s="130" t="str">
        <f t="shared" si="33"/>
        <v/>
      </c>
    </row>
    <row r="1068" spans="1:9" x14ac:dyDescent="0.15">
      <c r="A1068" s="130">
        <v>1066</v>
      </c>
      <c r="B1068" s="130" t="s">
        <v>4263</v>
      </c>
      <c r="C1068" s="130" t="s">
        <v>12578</v>
      </c>
      <c r="D1068" s="130">
        <v>100</v>
      </c>
      <c r="E1068" s="130" t="s">
        <v>12372</v>
      </c>
      <c r="F1068" s="130">
        <v>945977.7</v>
      </c>
      <c r="G1068" s="130">
        <v>985310.6</v>
      </c>
      <c r="H1068" s="130" t="str">
        <f t="shared" si="32"/>
        <v>CB-990031</v>
      </c>
      <c r="I1068" s="130" t="str">
        <f t="shared" si="33"/>
        <v>AG</v>
      </c>
    </row>
    <row r="1069" spans="1:9" x14ac:dyDescent="0.15">
      <c r="A1069" s="130">
        <v>1067</v>
      </c>
      <c r="B1069" s="130" t="s">
        <v>4264</v>
      </c>
      <c r="C1069" s="130" t="s">
        <v>13412</v>
      </c>
      <c r="H1069" s="130" t="str">
        <f t="shared" si="32"/>
        <v>CB-990032</v>
      </c>
      <c r="I1069" s="130" t="str">
        <f t="shared" si="33"/>
        <v/>
      </c>
    </row>
    <row r="1070" spans="1:9" x14ac:dyDescent="0.15">
      <c r="A1070" s="130">
        <v>1068</v>
      </c>
      <c r="B1070" s="130" t="s">
        <v>4265</v>
      </c>
      <c r="C1070" s="130" t="s">
        <v>13413</v>
      </c>
      <c r="D1070" s="130">
        <v>10</v>
      </c>
      <c r="E1070" s="130" t="s">
        <v>12372</v>
      </c>
      <c r="F1070" s="130">
        <v>181979.51999999999</v>
      </c>
      <c r="G1070" s="130">
        <v>199364.8</v>
      </c>
      <c r="H1070" s="130" t="str">
        <f t="shared" si="32"/>
        <v>CB-990033</v>
      </c>
      <c r="I1070" s="130" t="str">
        <f t="shared" si="33"/>
        <v>VG</v>
      </c>
    </row>
    <row r="1071" spans="1:9" x14ac:dyDescent="0.15">
      <c r="A1071" s="130">
        <v>1069</v>
      </c>
      <c r="B1071" s="130" t="s">
        <v>4266</v>
      </c>
      <c r="C1071" s="130" t="s">
        <v>13414</v>
      </c>
      <c r="D1071" s="130">
        <v>1</v>
      </c>
      <c r="E1071" s="130" t="s">
        <v>12402</v>
      </c>
      <c r="F1071" s="130">
        <v>2730000</v>
      </c>
      <c r="G1071" s="130">
        <v>2960000</v>
      </c>
      <c r="H1071" s="130" t="str">
        <f t="shared" si="32"/>
        <v>CB-990034</v>
      </c>
      <c r="I1071" s="130" t="str">
        <f t="shared" si="33"/>
        <v/>
      </c>
    </row>
    <row r="1072" spans="1:9" x14ac:dyDescent="0.15">
      <c r="A1072" s="130">
        <v>1070</v>
      </c>
      <c r="B1072" s="130" t="s">
        <v>4267</v>
      </c>
      <c r="C1072" s="130" t="s">
        <v>13415</v>
      </c>
      <c r="D1072" s="130">
        <v>100</v>
      </c>
      <c r="E1072" s="130" t="s">
        <v>12372</v>
      </c>
      <c r="F1072" s="130">
        <v>2400563</v>
      </c>
      <c r="G1072" s="130">
        <v>2302653</v>
      </c>
      <c r="H1072" s="130" t="str">
        <f t="shared" si="32"/>
        <v>CB-990035</v>
      </c>
      <c r="I1072" s="130" t="str">
        <f t="shared" si="33"/>
        <v>VG</v>
      </c>
    </row>
    <row r="1073" spans="1:9" x14ac:dyDescent="0.15">
      <c r="A1073" s="130">
        <v>1071</v>
      </c>
      <c r="B1073" s="130" t="s">
        <v>4268</v>
      </c>
      <c r="C1073" s="130" t="s">
        <v>13416</v>
      </c>
      <c r="D1073" s="130">
        <v>100</v>
      </c>
      <c r="E1073" s="130" t="s">
        <v>12368</v>
      </c>
      <c r="F1073" s="130">
        <v>632200</v>
      </c>
      <c r="G1073" s="130">
        <v>687600</v>
      </c>
      <c r="H1073" s="130" t="str">
        <f t="shared" si="32"/>
        <v>CB-990036</v>
      </c>
      <c r="I1073" s="130" t="str">
        <f t="shared" si="33"/>
        <v>VG</v>
      </c>
    </row>
    <row r="1074" spans="1:9" x14ac:dyDescent="0.15">
      <c r="A1074" s="130">
        <v>1072</v>
      </c>
      <c r="B1074" s="130" t="s">
        <v>4269</v>
      </c>
      <c r="C1074" s="130" t="s">
        <v>13417</v>
      </c>
      <c r="H1074" s="130" t="str">
        <f t="shared" si="32"/>
        <v>CB-990037</v>
      </c>
      <c r="I1074" s="130" t="str">
        <f t="shared" si="33"/>
        <v/>
      </c>
    </row>
    <row r="1075" spans="1:9" x14ac:dyDescent="0.15">
      <c r="A1075" s="130">
        <v>1073</v>
      </c>
      <c r="B1075" s="130" t="s">
        <v>4270</v>
      </c>
      <c r="C1075" s="130" t="s">
        <v>12452</v>
      </c>
      <c r="D1075" s="130">
        <v>1</v>
      </c>
      <c r="E1075" s="130" t="s">
        <v>12372</v>
      </c>
      <c r="F1075" s="130">
        <v>5550</v>
      </c>
      <c r="G1075" s="130">
        <v>5690</v>
      </c>
      <c r="H1075" s="130" t="str">
        <f t="shared" si="32"/>
        <v>CB-990038</v>
      </c>
      <c r="I1075" s="130" t="str">
        <f t="shared" si="33"/>
        <v/>
      </c>
    </row>
    <row r="1076" spans="1:9" x14ac:dyDescent="0.15">
      <c r="A1076" s="130">
        <v>1074</v>
      </c>
      <c r="B1076" s="130" t="s">
        <v>4271</v>
      </c>
      <c r="C1076" s="130" t="s">
        <v>12912</v>
      </c>
      <c r="D1076" s="130">
        <v>10</v>
      </c>
      <c r="E1076" s="130" t="s">
        <v>12737</v>
      </c>
      <c r="F1076" s="130">
        <v>123900</v>
      </c>
      <c r="G1076" s="130">
        <v>199400</v>
      </c>
      <c r="H1076" s="130" t="str">
        <f t="shared" si="32"/>
        <v>CB-990039</v>
      </c>
      <c r="I1076" s="130" t="str">
        <f t="shared" si="33"/>
        <v>VG</v>
      </c>
    </row>
    <row r="1077" spans="1:9" x14ac:dyDescent="0.15">
      <c r="A1077" s="130">
        <v>1075</v>
      </c>
      <c r="B1077" s="130" t="s">
        <v>4272</v>
      </c>
      <c r="C1077" s="130" t="s">
        <v>12612</v>
      </c>
      <c r="D1077" s="130">
        <v>100</v>
      </c>
      <c r="E1077" s="130" t="s">
        <v>12368</v>
      </c>
      <c r="F1077" s="130">
        <v>1033070</v>
      </c>
      <c r="G1077" s="130">
        <v>960194</v>
      </c>
      <c r="H1077" s="130" t="str">
        <f t="shared" si="32"/>
        <v>CB-990040</v>
      </c>
      <c r="I1077" s="130" t="str">
        <f t="shared" si="33"/>
        <v>VG</v>
      </c>
    </row>
    <row r="1078" spans="1:9" x14ac:dyDescent="0.15">
      <c r="A1078" s="130">
        <v>1076</v>
      </c>
      <c r="B1078" s="130" t="s">
        <v>4273</v>
      </c>
      <c r="C1078" s="130" t="s">
        <v>13418</v>
      </c>
      <c r="D1078" s="130">
        <v>100</v>
      </c>
      <c r="E1078" s="130" t="s">
        <v>12372</v>
      </c>
      <c r="F1078" s="130">
        <v>3616650</v>
      </c>
      <c r="G1078" s="130">
        <v>4377655</v>
      </c>
      <c r="H1078" s="130" t="str">
        <f t="shared" si="32"/>
        <v>CB-990041</v>
      </c>
      <c r="I1078" s="130" t="str">
        <f t="shared" si="33"/>
        <v/>
      </c>
    </row>
    <row r="1079" spans="1:9" x14ac:dyDescent="0.15">
      <c r="A1079" s="130">
        <v>1077</v>
      </c>
      <c r="B1079" s="130" t="s">
        <v>4274</v>
      </c>
      <c r="C1079" s="130" t="s">
        <v>13419</v>
      </c>
      <c r="D1079" s="130">
        <v>100</v>
      </c>
      <c r="E1079" s="130" t="s">
        <v>12372</v>
      </c>
      <c r="F1079" s="130">
        <v>3067350</v>
      </c>
      <c r="G1079" s="130">
        <v>3616650</v>
      </c>
      <c r="H1079" s="130" t="str">
        <f t="shared" si="32"/>
        <v>CB-990042</v>
      </c>
      <c r="I1079" s="130" t="str">
        <f t="shared" si="33"/>
        <v/>
      </c>
    </row>
    <row r="1080" spans="1:9" x14ac:dyDescent="0.15">
      <c r="A1080" s="130">
        <v>1078</v>
      </c>
      <c r="B1080" s="130" t="s">
        <v>4275</v>
      </c>
      <c r="C1080" s="130" t="s">
        <v>13420</v>
      </c>
      <c r="D1080" s="130">
        <v>100</v>
      </c>
      <c r="E1080" s="130" t="s">
        <v>12372</v>
      </c>
      <c r="F1080" s="130">
        <v>395540</v>
      </c>
      <c r="G1080" s="130">
        <v>539980</v>
      </c>
      <c r="H1080" s="130" t="str">
        <f t="shared" si="32"/>
        <v>CB-990043</v>
      </c>
      <c r="I1080" s="130" t="str">
        <f t="shared" si="33"/>
        <v>VG</v>
      </c>
    </row>
    <row r="1081" spans="1:9" x14ac:dyDescent="0.15">
      <c r="A1081" s="130">
        <v>1079</v>
      </c>
      <c r="B1081" s="130" t="s">
        <v>4276</v>
      </c>
      <c r="C1081" s="130" t="s">
        <v>12957</v>
      </c>
      <c r="D1081" s="130">
        <v>1</v>
      </c>
      <c r="E1081" s="130" t="s">
        <v>12372</v>
      </c>
      <c r="F1081" s="130">
        <v>44152</v>
      </c>
      <c r="G1081" s="130">
        <v>48798</v>
      </c>
      <c r="H1081" s="130" t="str">
        <f t="shared" si="32"/>
        <v>CB-990044</v>
      </c>
      <c r="I1081" s="130" t="str">
        <f t="shared" si="33"/>
        <v>VG</v>
      </c>
    </row>
    <row r="1082" spans="1:9" x14ac:dyDescent="0.15">
      <c r="A1082" s="130">
        <v>1080</v>
      </c>
      <c r="B1082" s="130" t="s">
        <v>4277</v>
      </c>
      <c r="C1082" s="130" t="s">
        <v>13421</v>
      </c>
      <c r="H1082" s="130" t="str">
        <f t="shared" si="32"/>
        <v>CB-990045</v>
      </c>
      <c r="I1082" s="130" t="str">
        <f t="shared" si="33"/>
        <v/>
      </c>
    </row>
    <row r="1083" spans="1:9" x14ac:dyDescent="0.15">
      <c r="A1083" s="130">
        <v>1081</v>
      </c>
      <c r="B1083" s="130" t="s">
        <v>4278</v>
      </c>
      <c r="C1083" s="130" t="s">
        <v>13422</v>
      </c>
      <c r="H1083" s="130" t="str">
        <f t="shared" si="32"/>
        <v>CB-990046</v>
      </c>
      <c r="I1083" s="130" t="str">
        <f t="shared" si="33"/>
        <v/>
      </c>
    </row>
    <row r="1084" spans="1:9" x14ac:dyDescent="0.15">
      <c r="A1084" s="130">
        <v>1082</v>
      </c>
      <c r="B1084" s="130" t="s">
        <v>4279</v>
      </c>
      <c r="C1084" s="130" t="s">
        <v>13421</v>
      </c>
      <c r="D1084" s="130">
        <v>100</v>
      </c>
      <c r="E1084" s="130" t="s">
        <v>12361</v>
      </c>
      <c r="F1084" s="130">
        <v>239900</v>
      </c>
      <c r="G1084" s="130">
        <v>532000</v>
      </c>
      <c r="H1084" s="130" t="str">
        <f t="shared" si="32"/>
        <v>CB-990047</v>
      </c>
      <c r="I1084" s="130" t="str">
        <f t="shared" si="33"/>
        <v/>
      </c>
    </row>
    <row r="1085" spans="1:9" x14ac:dyDescent="0.15">
      <c r="A1085" s="130">
        <v>1083</v>
      </c>
      <c r="B1085" s="130" t="s">
        <v>4280</v>
      </c>
      <c r="C1085" s="130" t="s">
        <v>13422</v>
      </c>
      <c r="D1085" s="130">
        <v>5000</v>
      </c>
      <c r="E1085" s="130" t="s">
        <v>12361</v>
      </c>
      <c r="F1085" s="130">
        <v>10500000</v>
      </c>
      <c r="G1085" s="130">
        <v>16400000</v>
      </c>
      <c r="H1085" s="130" t="str">
        <f t="shared" si="32"/>
        <v>CB-990048</v>
      </c>
      <c r="I1085" s="130" t="str">
        <f t="shared" si="33"/>
        <v/>
      </c>
    </row>
    <row r="1086" spans="1:9" x14ac:dyDescent="0.15">
      <c r="A1086" s="130">
        <v>1084</v>
      </c>
      <c r="B1086" s="130" t="s">
        <v>4281</v>
      </c>
      <c r="C1086" s="130" t="s">
        <v>13423</v>
      </c>
      <c r="D1086" s="130">
        <v>576</v>
      </c>
      <c r="E1086" s="130" t="s">
        <v>12361</v>
      </c>
      <c r="F1086" s="130">
        <v>10085856</v>
      </c>
      <c r="G1086" s="130">
        <v>13817088</v>
      </c>
      <c r="H1086" s="130" t="str">
        <f t="shared" si="32"/>
        <v>CB-990049</v>
      </c>
      <c r="I1086" s="130" t="str">
        <f t="shared" si="33"/>
        <v>AG</v>
      </c>
    </row>
    <row r="1087" spans="1:9" x14ac:dyDescent="0.15">
      <c r="A1087" s="130">
        <v>1085</v>
      </c>
      <c r="B1087" s="130" t="s">
        <v>4282</v>
      </c>
      <c r="C1087" s="130" t="s">
        <v>13425</v>
      </c>
      <c r="D1087" s="130">
        <v>0</v>
      </c>
      <c r="E1087" s="130" t="s">
        <v>13402</v>
      </c>
      <c r="F1087" s="130">
        <v>226710</v>
      </c>
      <c r="G1087" s="130">
        <v>310413</v>
      </c>
      <c r="H1087" s="130" t="str">
        <f t="shared" si="32"/>
        <v>CB-990050</v>
      </c>
      <c r="I1087" s="130" t="str">
        <f t="shared" si="33"/>
        <v/>
      </c>
    </row>
    <row r="1088" spans="1:9" x14ac:dyDescent="0.15">
      <c r="A1088" s="130">
        <v>1086</v>
      </c>
      <c r="B1088" s="130" t="s">
        <v>4283</v>
      </c>
      <c r="C1088" s="130" t="s">
        <v>13426</v>
      </c>
      <c r="H1088" s="130" t="str">
        <f t="shared" si="32"/>
        <v>CB-990051</v>
      </c>
      <c r="I1088" s="130" t="str">
        <f t="shared" si="33"/>
        <v/>
      </c>
    </row>
    <row r="1089" spans="1:9" x14ac:dyDescent="0.15">
      <c r="A1089" s="130">
        <v>1087</v>
      </c>
      <c r="B1089" s="130" t="s">
        <v>4284</v>
      </c>
      <c r="C1089" s="130" t="s">
        <v>13427</v>
      </c>
      <c r="D1089" s="130">
        <v>1</v>
      </c>
      <c r="E1089" s="130" t="s">
        <v>12619</v>
      </c>
      <c r="F1089" s="130">
        <v>50000</v>
      </c>
      <c r="G1089" s="130">
        <v>131000</v>
      </c>
      <c r="H1089" s="130" t="str">
        <f t="shared" si="32"/>
        <v>CB-990052</v>
      </c>
      <c r="I1089" s="130" t="str">
        <f t="shared" si="33"/>
        <v/>
      </c>
    </row>
    <row r="1090" spans="1:9" x14ac:dyDescent="0.15">
      <c r="A1090" s="130">
        <v>1088</v>
      </c>
      <c r="B1090" s="130" t="s">
        <v>4285</v>
      </c>
      <c r="C1090" s="130" t="s">
        <v>12484</v>
      </c>
      <c r="H1090" s="130" t="str">
        <f t="shared" si="32"/>
        <v>CB-990053</v>
      </c>
      <c r="I1090" s="130" t="str">
        <f t="shared" si="33"/>
        <v/>
      </c>
    </row>
    <row r="1091" spans="1:9" x14ac:dyDescent="0.15">
      <c r="A1091" s="130">
        <v>1089</v>
      </c>
      <c r="B1091" s="130" t="s">
        <v>4286</v>
      </c>
      <c r="C1091" s="130" t="s">
        <v>13428</v>
      </c>
      <c r="D1091" s="130">
        <v>1000</v>
      </c>
      <c r="E1091" s="130" t="s">
        <v>12368</v>
      </c>
      <c r="F1091" s="130">
        <v>5150000</v>
      </c>
      <c r="G1091" s="130">
        <v>9500000</v>
      </c>
      <c r="H1091" s="130" t="str">
        <f t="shared" si="32"/>
        <v>CB-990054</v>
      </c>
      <c r="I1091" s="130" t="str">
        <f t="shared" si="33"/>
        <v>AG</v>
      </c>
    </row>
    <row r="1092" spans="1:9" x14ac:dyDescent="0.15">
      <c r="A1092" s="130">
        <v>1090</v>
      </c>
      <c r="B1092" s="130" t="s">
        <v>4287</v>
      </c>
      <c r="C1092" s="130" t="s">
        <v>13429</v>
      </c>
      <c r="D1092" s="130">
        <v>100</v>
      </c>
      <c r="E1092" s="130" t="s">
        <v>12355</v>
      </c>
      <c r="F1092" s="130">
        <v>13963062</v>
      </c>
      <c r="G1092" s="130">
        <v>24177185</v>
      </c>
      <c r="H1092" s="130" t="str">
        <f t="shared" ref="H1092:H1155" si="34">LEFT(B1092,FIND("-",B1092)+6)</f>
        <v>CB-990055</v>
      </c>
      <c r="I1092" s="130" t="str">
        <f t="shared" ref="I1092:I1155" si="35">RIGHT(B1092,LEN(B1092)-FIND("-",B1092)-7)</f>
        <v>AG</v>
      </c>
    </row>
    <row r="1093" spans="1:9" x14ac:dyDescent="0.15">
      <c r="A1093" s="130">
        <v>1091</v>
      </c>
      <c r="B1093" s="130" t="s">
        <v>4288</v>
      </c>
      <c r="C1093" s="130" t="s">
        <v>13430</v>
      </c>
      <c r="H1093" s="130" t="str">
        <f t="shared" si="34"/>
        <v>CB-990056</v>
      </c>
      <c r="I1093" s="130" t="str">
        <f t="shared" si="35"/>
        <v/>
      </c>
    </row>
    <row r="1094" spans="1:9" x14ac:dyDescent="0.15">
      <c r="A1094" s="130">
        <v>1092</v>
      </c>
      <c r="B1094" s="130" t="s">
        <v>4289</v>
      </c>
      <c r="C1094" s="130" t="s">
        <v>13431</v>
      </c>
      <c r="H1094" s="130" t="str">
        <f t="shared" si="34"/>
        <v>CB-990057</v>
      </c>
      <c r="I1094" s="130" t="str">
        <f t="shared" si="35"/>
        <v/>
      </c>
    </row>
    <row r="1095" spans="1:9" x14ac:dyDescent="0.15">
      <c r="A1095" s="130">
        <v>1093</v>
      </c>
      <c r="B1095" s="130" t="s">
        <v>4290</v>
      </c>
      <c r="C1095" s="130" t="s">
        <v>13432</v>
      </c>
      <c r="H1095" s="130" t="str">
        <f t="shared" si="34"/>
        <v>CB-990058</v>
      </c>
      <c r="I1095" s="130" t="str">
        <f t="shared" si="35"/>
        <v/>
      </c>
    </row>
    <row r="1096" spans="1:9" x14ac:dyDescent="0.15">
      <c r="A1096" s="130">
        <v>1094</v>
      </c>
      <c r="B1096" s="130" t="s">
        <v>4291</v>
      </c>
      <c r="C1096" s="130" t="s">
        <v>13433</v>
      </c>
      <c r="H1096" s="130" t="str">
        <f t="shared" si="34"/>
        <v>CB-990059</v>
      </c>
      <c r="I1096" s="130" t="str">
        <f t="shared" si="35"/>
        <v/>
      </c>
    </row>
    <row r="1097" spans="1:9" x14ac:dyDescent="0.15">
      <c r="A1097" s="130">
        <v>1095</v>
      </c>
      <c r="B1097" s="130" t="s">
        <v>4292</v>
      </c>
      <c r="C1097" s="130" t="s">
        <v>13434</v>
      </c>
      <c r="H1097" s="130" t="str">
        <f t="shared" si="34"/>
        <v>CB-990060</v>
      </c>
      <c r="I1097" s="130" t="str">
        <f t="shared" si="35"/>
        <v/>
      </c>
    </row>
    <row r="1098" spans="1:9" x14ac:dyDescent="0.15">
      <c r="A1098" s="130">
        <v>1096</v>
      </c>
      <c r="B1098" s="130" t="s">
        <v>4293</v>
      </c>
      <c r="C1098" s="130" t="s">
        <v>13435</v>
      </c>
      <c r="H1098" s="130" t="str">
        <f t="shared" si="34"/>
        <v>CB-990061</v>
      </c>
      <c r="I1098" s="130" t="str">
        <f t="shared" si="35"/>
        <v/>
      </c>
    </row>
    <row r="1099" spans="1:9" x14ac:dyDescent="0.15">
      <c r="A1099" s="130">
        <v>1097</v>
      </c>
      <c r="B1099" s="130" t="s">
        <v>4294</v>
      </c>
      <c r="C1099" s="130" t="s">
        <v>13436</v>
      </c>
      <c r="H1099" s="130" t="str">
        <f t="shared" si="34"/>
        <v>CB-990062</v>
      </c>
      <c r="I1099" s="130" t="str">
        <f t="shared" si="35"/>
        <v/>
      </c>
    </row>
    <row r="1100" spans="1:9" x14ac:dyDescent="0.15">
      <c r="A1100" s="130">
        <v>1098</v>
      </c>
      <c r="B1100" s="130" t="s">
        <v>4295</v>
      </c>
      <c r="C1100" s="130" t="s">
        <v>13437</v>
      </c>
      <c r="H1100" s="130" t="str">
        <f t="shared" si="34"/>
        <v>CB-990063</v>
      </c>
      <c r="I1100" s="130" t="str">
        <f t="shared" si="35"/>
        <v/>
      </c>
    </row>
    <row r="1101" spans="1:9" x14ac:dyDescent="0.15">
      <c r="A1101" s="130">
        <v>1099</v>
      </c>
      <c r="B1101" s="130" t="s">
        <v>4296</v>
      </c>
      <c r="C1101" s="130" t="s">
        <v>13438</v>
      </c>
      <c r="D1101" s="130">
        <v>100</v>
      </c>
      <c r="E1101" s="130" t="s">
        <v>12355</v>
      </c>
      <c r="F1101" s="130">
        <v>24527280</v>
      </c>
      <c r="G1101" s="130">
        <v>25726330</v>
      </c>
      <c r="H1101" s="130" t="str">
        <f t="shared" si="34"/>
        <v>CB-990064</v>
      </c>
      <c r="I1101" s="130" t="str">
        <f t="shared" si="35"/>
        <v>VG</v>
      </c>
    </row>
    <row r="1102" spans="1:9" x14ac:dyDescent="0.15">
      <c r="A1102" s="130">
        <v>1100</v>
      </c>
      <c r="B1102" s="130" t="s">
        <v>4297</v>
      </c>
      <c r="C1102" s="130" t="s">
        <v>13439</v>
      </c>
      <c r="D1102" s="130">
        <v>1</v>
      </c>
      <c r="E1102" s="130" t="s">
        <v>12467</v>
      </c>
      <c r="F1102" s="130">
        <v>41007000</v>
      </c>
      <c r="G1102" s="130">
        <v>41827000</v>
      </c>
      <c r="H1102" s="130" t="str">
        <f t="shared" si="34"/>
        <v>CB-990065</v>
      </c>
      <c r="I1102" s="130" t="str">
        <f t="shared" si="35"/>
        <v/>
      </c>
    </row>
    <row r="1103" spans="1:9" x14ac:dyDescent="0.15">
      <c r="A1103" s="130">
        <v>1101</v>
      </c>
      <c r="B1103" s="130" t="s">
        <v>4298</v>
      </c>
      <c r="C1103" s="130" t="s">
        <v>1804</v>
      </c>
      <c r="D1103" s="130">
        <v>1000</v>
      </c>
      <c r="E1103" s="130" t="s">
        <v>12372</v>
      </c>
      <c r="F1103" s="130">
        <v>3284000</v>
      </c>
      <c r="G1103" s="130">
        <v>3510000</v>
      </c>
      <c r="H1103" s="130" t="str">
        <f t="shared" si="34"/>
        <v>CB-990066</v>
      </c>
      <c r="I1103" s="130" t="str">
        <f t="shared" si="35"/>
        <v/>
      </c>
    </row>
    <row r="1104" spans="1:9" x14ac:dyDescent="0.15">
      <c r="A1104" s="130">
        <v>1102</v>
      </c>
      <c r="B1104" s="130" t="s">
        <v>4299</v>
      </c>
      <c r="C1104" s="130" t="s">
        <v>13440</v>
      </c>
      <c r="D1104" s="130">
        <v>1</v>
      </c>
      <c r="E1104" s="130" t="s">
        <v>12355</v>
      </c>
      <c r="F1104" s="130">
        <v>188765.99</v>
      </c>
      <c r="G1104" s="130">
        <v>248266.78</v>
      </c>
      <c r="H1104" s="130" t="str">
        <f t="shared" si="34"/>
        <v>CB-990067</v>
      </c>
      <c r="I1104" s="130" t="str">
        <f t="shared" si="35"/>
        <v>VG</v>
      </c>
    </row>
    <row r="1105" spans="1:9" x14ac:dyDescent="0.15">
      <c r="A1105" s="130">
        <v>1103</v>
      </c>
      <c r="B1105" s="130" t="s">
        <v>4300</v>
      </c>
      <c r="C1105" s="130" t="s">
        <v>13441</v>
      </c>
      <c r="D1105" s="130">
        <v>0</v>
      </c>
      <c r="E1105" s="130" t="s">
        <v>13442</v>
      </c>
      <c r="F1105" s="130">
        <v>0</v>
      </c>
      <c r="G1105" s="130">
        <v>0</v>
      </c>
      <c r="H1105" s="130" t="str">
        <f t="shared" si="34"/>
        <v>CB-990068</v>
      </c>
      <c r="I1105" s="130" t="str">
        <f t="shared" si="35"/>
        <v/>
      </c>
    </row>
    <row r="1106" spans="1:9" x14ac:dyDescent="0.15">
      <c r="A1106" s="130">
        <v>1104</v>
      </c>
      <c r="B1106" s="130" t="s">
        <v>4301</v>
      </c>
      <c r="C1106" s="130" t="s">
        <v>13443</v>
      </c>
      <c r="D1106" s="130">
        <v>1000</v>
      </c>
      <c r="E1106" s="130" t="s">
        <v>12368</v>
      </c>
      <c r="F1106" s="130">
        <v>12384000</v>
      </c>
      <c r="G1106" s="130">
        <v>14577400</v>
      </c>
      <c r="H1106" s="130" t="str">
        <f t="shared" si="34"/>
        <v>CB-990069</v>
      </c>
      <c r="I1106" s="130" t="str">
        <f t="shared" si="35"/>
        <v/>
      </c>
    </row>
    <row r="1107" spans="1:9" x14ac:dyDescent="0.15">
      <c r="A1107" s="130">
        <v>1105</v>
      </c>
      <c r="B1107" s="130" t="s">
        <v>4302</v>
      </c>
      <c r="C1107" s="130" t="s">
        <v>13444</v>
      </c>
      <c r="D1107" s="130">
        <v>1</v>
      </c>
      <c r="E1107" s="130" t="s">
        <v>12467</v>
      </c>
      <c r="F1107" s="130">
        <v>35000000</v>
      </c>
      <c r="G1107" s="130">
        <v>40000000</v>
      </c>
      <c r="H1107" s="130" t="str">
        <f t="shared" si="34"/>
        <v>CB-990070</v>
      </c>
      <c r="I1107" s="130" t="str">
        <f t="shared" si="35"/>
        <v/>
      </c>
    </row>
    <row r="1108" spans="1:9" x14ac:dyDescent="0.15">
      <c r="A1108" s="130">
        <v>1106</v>
      </c>
      <c r="B1108" s="130" t="s">
        <v>4303</v>
      </c>
      <c r="C1108" s="130" t="s">
        <v>13445</v>
      </c>
      <c r="D1108" s="130">
        <v>1</v>
      </c>
      <c r="E1108" s="130" t="s">
        <v>12403</v>
      </c>
      <c r="F1108" s="130">
        <v>18440</v>
      </c>
      <c r="G1108" s="130">
        <v>22034</v>
      </c>
      <c r="H1108" s="130" t="str">
        <f t="shared" si="34"/>
        <v>CB-990071</v>
      </c>
      <c r="I1108" s="130" t="str">
        <f t="shared" si="35"/>
        <v/>
      </c>
    </row>
    <row r="1109" spans="1:9" x14ac:dyDescent="0.15">
      <c r="A1109" s="130">
        <v>1107</v>
      </c>
      <c r="B1109" s="130" t="s">
        <v>4304</v>
      </c>
      <c r="C1109" s="130" t="s">
        <v>13446</v>
      </c>
      <c r="D1109" s="130">
        <v>1</v>
      </c>
      <c r="E1109" s="130" t="s">
        <v>12361</v>
      </c>
      <c r="F1109" s="130">
        <v>6000</v>
      </c>
      <c r="G1109" s="130">
        <v>8571</v>
      </c>
      <c r="H1109" s="130" t="str">
        <f t="shared" si="34"/>
        <v>CB-990072</v>
      </c>
      <c r="I1109" s="130" t="str">
        <f t="shared" si="35"/>
        <v/>
      </c>
    </row>
    <row r="1110" spans="1:9" x14ac:dyDescent="0.15">
      <c r="A1110" s="130">
        <v>1108</v>
      </c>
      <c r="B1110" s="130" t="s">
        <v>4305</v>
      </c>
      <c r="C1110" s="130" t="s">
        <v>12751</v>
      </c>
      <c r="D1110" s="130">
        <v>0</v>
      </c>
      <c r="E1110" s="130" t="s">
        <v>12368</v>
      </c>
      <c r="F1110" s="130">
        <v>0</v>
      </c>
      <c r="G1110" s="130">
        <v>0</v>
      </c>
      <c r="H1110" s="130" t="str">
        <f t="shared" si="34"/>
        <v>CB-990073</v>
      </c>
      <c r="I1110" s="130" t="str">
        <f t="shared" si="35"/>
        <v>AG</v>
      </c>
    </row>
    <row r="1111" spans="1:9" x14ac:dyDescent="0.15">
      <c r="A1111" s="130">
        <v>1109</v>
      </c>
      <c r="B1111" s="130" t="s">
        <v>4306</v>
      </c>
      <c r="C1111" s="130" t="s">
        <v>13447</v>
      </c>
      <c r="D1111" s="130">
        <v>100</v>
      </c>
      <c r="E1111" s="130" t="s">
        <v>12368</v>
      </c>
      <c r="F1111" s="130">
        <v>110767200</v>
      </c>
      <c r="G1111" s="130">
        <v>203566400</v>
      </c>
      <c r="H1111" s="130" t="str">
        <f t="shared" si="34"/>
        <v>CB-990074</v>
      </c>
      <c r="I1111" s="130" t="str">
        <f t="shared" si="35"/>
        <v/>
      </c>
    </row>
    <row r="1112" spans="1:9" x14ac:dyDescent="0.15">
      <c r="A1112" s="130">
        <v>1110</v>
      </c>
      <c r="B1112" s="130" t="s">
        <v>4307</v>
      </c>
      <c r="C1112" s="130" t="s">
        <v>13448</v>
      </c>
      <c r="D1112" s="130">
        <v>1</v>
      </c>
      <c r="E1112" s="130" t="s">
        <v>12368</v>
      </c>
      <c r="F1112" s="130">
        <v>300</v>
      </c>
      <c r="G1112" s="130">
        <v>5400</v>
      </c>
      <c r="H1112" s="130" t="str">
        <f t="shared" si="34"/>
        <v>CB-990075</v>
      </c>
      <c r="I1112" s="130" t="str">
        <f t="shared" si="35"/>
        <v/>
      </c>
    </row>
    <row r="1113" spans="1:9" x14ac:dyDescent="0.15">
      <c r="A1113" s="130">
        <v>1111</v>
      </c>
      <c r="B1113" s="130" t="s">
        <v>4308</v>
      </c>
      <c r="C1113" s="130" t="s">
        <v>13449</v>
      </c>
      <c r="D1113" s="130">
        <v>1</v>
      </c>
      <c r="E1113" s="130" t="s">
        <v>12361</v>
      </c>
      <c r="F1113" s="130">
        <v>0</v>
      </c>
      <c r="G1113" s="130">
        <v>0</v>
      </c>
      <c r="H1113" s="130" t="str">
        <f t="shared" si="34"/>
        <v>CB-990076</v>
      </c>
      <c r="I1113" s="130" t="str">
        <f t="shared" si="35"/>
        <v/>
      </c>
    </row>
    <row r="1114" spans="1:9" x14ac:dyDescent="0.15">
      <c r="A1114" s="130">
        <v>1112</v>
      </c>
      <c r="B1114" s="130" t="s">
        <v>4309</v>
      </c>
      <c r="C1114" s="130" t="s">
        <v>13450</v>
      </c>
      <c r="D1114" s="130">
        <v>1</v>
      </c>
      <c r="E1114" s="130" t="s">
        <v>12402</v>
      </c>
      <c r="F1114" s="130">
        <v>1706</v>
      </c>
      <c r="G1114" s="130">
        <v>1902</v>
      </c>
      <c r="H1114" s="130" t="str">
        <f t="shared" si="34"/>
        <v>CB-990077</v>
      </c>
      <c r="I1114" s="130" t="str">
        <f t="shared" si="35"/>
        <v/>
      </c>
    </row>
    <row r="1115" spans="1:9" x14ac:dyDescent="0.15">
      <c r="A1115" s="130">
        <v>1113</v>
      </c>
      <c r="B1115" s="130" t="s">
        <v>4310</v>
      </c>
      <c r="C1115" s="130" t="s">
        <v>13451</v>
      </c>
      <c r="D1115" s="130">
        <v>100</v>
      </c>
      <c r="E1115" s="130" t="s">
        <v>12368</v>
      </c>
      <c r="F1115" s="130">
        <v>1997200</v>
      </c>
      <c r="G1115" s="130">
        <v>1006700</v>
      </c>
      <c r="H1115" s="130" t="str">
        <f t="shared" si="34"/>
        <v>CB-990078</v>
      </c>
      <c r="I1115" s="130" t="str">
        <f t="shared" si="35"/>
        <v>AG</v>
      </c>
    </row>
    <row r="1116" spans="1:9" x14ac:dyDescent="0.15">
      <c r="A1116" s="130">
        <v>1114</v>
      </c>
      <c r="B1116" s="130" t="s">
        <v>4311</v>
      </c>
      <c r="C1116" s="130" t="s">
        <v>13452</v>
      </c>
      <c r="D1116" s="130">
        <v>1</v>
      </c>
      <c r="E1116" s="130" t="s">
        <v>12361</v>
      </c>
      <c r="F1116" s="130">
        <v>40000</v>
      </c>
      <c r="G1116" s="130">
        <v>16200</v>
      </c>
      <c r="H1116" s="130" t="str">
        <f t="shared" si="34"/>
        <v>CB-990079</v>
      </c>
      <c r="I1116" s="130" t="str">
        <f t="shared" si="35"/>
        <v/>
      </c>
    </row>
    <row r="1117" spans="1:9" x14ac:dyDescent="0.15">
      <c r="A1117" s="130">
        <v>1115</v>
      </c>
      <c r="B1117" s="130" t="s">
        <v>4312</v>
      </c>
      <c r="C1117" s="130" t="s">
        <v>13453</v>
      </c>
      <c r="D1117" s="130">
        <v>100</v>
      </c>
      <c r="E1117" s="130" t="s">
        <v>12372</v>
      </c>
      <c r="F1117" s="130">
        <v>325860</v>
      </c>
      <c r="G1117" s="130">
        <v>208562</v>
      </c>
      <c r="H1117" s="130" t="str">
        <f t="shared" si="34"/>
        <v>CB-990080</v>
      </c>
      <c r="I1117" s="130" t="str">
        <f t="shared" si="35"/>
        <v/>
      </c>
    </row>
    <row r="1118" spans="1:9" x14ac:dyDescent="0.15">
      <c r="A1118" s="130">
        <v>1116</v>
      </c>
      <c r="B1118" s="130" t="s">
        <v>4313</v>
      </c>
      <c r="C1118" s="130" t="s">
        <v>13454</v>
      </c>
      <c r="D1118" s="130">
        <v>1</v>
      </c>
      <c r="E1118" s="130" t="s">
        <v>13455</v>
      </c>
      <c r="F1118" s="130">
        <v>8023</v>
      </c>
      <c r="G1118" s="130">
        <v>15568</v>
      </c>
      <c r="H1118" s="130" t="str">
        <f t="shared" si="34"/>
        <v>CB-990081</v>
      </c>
      <c r="I1118" s="130" t="str">
        <f t="shared" si="35"/>
        <v/>
      </c>
    </row>
    <row r="1119" spans="1:9" x14ac:dyDescent="0.15">
      <c r="A1119" s="130">
        <v>1117</v>
      </c>
      <c r="B1119" s="130" t="s">
        <v>4314</v>
      </c>
      <c r="C1119" s="130" t="s">
        <v>13456</v>
      </c>
      <c r="D1119" s="130">
        <v>836</v>
      </c>
      <c r="E1119" s="130" t="s">
        <v>13455</v>
      </c>
      <c r="F1119" s="130">
        <v>35619000</v>
      </c>
      <c r="G1119" s="130">
        <v>41494600</v>
      </c>
      <c r="H1119" s="130" t="str">
        <f t="shared" si="34"/>
        <v>CB-990082</v>
      </c>
      <c r="I1119" s="130" t="str">
        <f t="shared" si="35"/>
        <v/>
      </c>
    </row>
    <row r="1120" spans="1:9" x14ac:dyDescent="0.15">
      <c r="A1120" s="130">
        <v>1118</v>
      </c>
      <c r="B1120" s="130" t="s">
        <v>4315</v>
      </c>
      <c r="C1120" s="130" t="s">
        <v>13457</v>
      </c>
      <c r="D1120" s="130">
        <v>497</v>
      </c>
      <c r="E1120" s="130" t="s">
        <v>12368</v>
      </c>
      <c r="F1120" s="130">
        <v>11970102.710000001</v>
      </c>
      <c r="G1120" s="130">
        <v>29119055.93</v>
      </c>
      <c r="H1120" s="130" t="str">
        <f t="shared" si="34"/>
        <v>CB-990083</v>
      </c>
      <c r="I1120" s="130" t="str">
        <f t="shared" si="35"/>
        <v>AG</v>
      </c>
    </row>
    <row r="1121" spans="1:9" x14ac:dyDescent="0.15">
      <c r="A1121" s="130">
        <v>1119</v>
      </c>
      <c r="B1121" s="130" t="s">
        <v>4316</v>
      </c>
      <c r="C1121" s="130" t="s">
        <v>387</v>
      </c>
      <c r="D1121" s="130">
        <v>100</v>
      </c>
      <c r="E1121" s="130" t="s">
        <v>12372</v>
      </c>
      <c r="F1121" s="130">
        <v>1728019</v>
      </c>
      <c r="G1121" s="130">
        <v>632963</v>
      </c>
      <c r="H1121" s="130" t="str">
        <f t="shared" si="34"/>
        <v>CB-990084</v>
      </c>
      <c r="I1121" s="130" t="str">
        <f t="shared" si="35"/>
        <v/>
      </c>
    </row>
    <row r="1122" spans="1:9" x14ac:dyDescent="0.15">
      <c r="A1122" s="130">
        <v>1120</v>
      </c>
      <c r="B1122" s="130" t="s">
        <v>4317</v>
      </c>
      <c r="C1122" s="130" t="s">
        <v>13458</v>
      </c>
      <c r="H1122" s="130" t="str">
        <f t="shared" si="34"/>
        <v>CB-990085</v>
      </c>
      <c r="I1122" s="130" t="str">
        <f t="shared" si="35"/>
        <v/>
      </c>
    </row>
    <row r="1123" spans="1:9" x14ac:dyDescent="0.15">
      <c r="A1123" s="130">
        <v>1121</v>
      </c>
      <c r="B1123" s="130" t="s">
        <v>4318</v>
      </c>
      <c r="C1123" s="130" t="s">
        <v>13459</v>
      </c>
      <c r="D1123" s="130">
        <v>100</v>
      </c>
      <c r="E1123" s="130" t="s">
        <v>12368</v>
      </c>
      <c r="F1123" s="130">
        <v>12115500</v>
      </c>
      <c r="G1123" s="130">
        <v>15000000</v>
      </c>
      <c r="H1123" s="130" t="str">
        <f t="shared" si="34"/>
        <v>CB-990086</v>
      </c>
      <c r="I1123" s="130" t="str">
        <f t="shared" si="35"/>
        <v/>
      </c>
    </row>
    <row r="1124" spans="1:9" x14ac:dyDescent="0.15">
      <c r="A1124" s="130">
        <v>1122</v>
      </c>
      <c r="B1124" s="130" t="s">
        <v>4319</v>
      </c>
      <c r="C1124" s="130" t="s">
        <v>13460</v>
      </c>
      <c r="D1124" s="130">
        <v>16</v>
      </c>
      <c r="E1124" s="130" t="s">
        <v>12355</v>
      </c>
      <c r="F1124" s="130">
        <v>443872</v>
      </c>
      <c r="G1124" s="130">
        <v>895000</v>
      </c>
      <c r="H1124" s="130" t="str">
        <f t="shared" si="34"/>
        <v>CB-990087</v>
      </c>
      <c r="I1124" s="130" t="str">
        <f t="shared" si="35"/>
        <v/>
      </c>
    </row>
    <row r="1125" spans="1:9" x14ac:dyDescent="0.15">
      <c r="A1125" s="130">
        <v>1123</v>
      </c>
      <c r="B1125" s="130" t="s">
        <v>4320</v>
      </c>
      <c r="C1125" s="130" t="s">
        <v>13461</v>
      </c>
      <c r="D1125" s="130">
        <v>1</v>
      </c>
      <c r="E1125" s="130" t="s">
        <v>13462</v>
      </c>
      <c r="F1125" s="130">
        <v>32199000</v>
      </c>
      <c r="G1125" s="130">
        <v>46606500</v>
      </c>
      <c r="H1125" s="130" t="str">
        <f t="shared" si="34"/>
        <v>CB-990088</v>
      </c>
      <c r="I1125" s="130" t="str">
        <f t="shared" si="35"/>
        <v/>
      </c>
    </row>
    <row r="1126" spans="1:9" x14ac:dyDescent="0.15">
      <c r="A1126" s="130">
        <v>1124</v>
      </c>
      <c r="B1126" s="130" t="s">
        <v>4321</v>
      </c>
      <c r="C1126" s="130" t="s">
        <v>13463</v>
      </c>
      <c r="D1126" s="130">
        <v>1000</v>
      </c>
      <c r="E1126" s="130" t="s">
        <v>12368</v>
      </c>
      <c r="F1126" s="130">
        <v>6512438</v>
      </c>
      <c r="G1126" s="130">
        <v>6694188</v>
      </c>
      <c r="H1126" s="130" t="str">
        <f t="shared" si="34"/>
        <v>CB-990089</v>
      </c>
      <c r="I1126" s="130" t="str">
        <f t="shared" si="35"/>
        <v/>
      </c>
    </row>
    <row r="1127" spans="1:9" x14ac:dyDescent="0.15">
      <c r="A1127" s="130">
        <v>1125</v>
      </c>
      <c r="B1127" s="130" t="s">
        <v>4322</v>
      </c>
      <c r="C1127" s="130" t="s">
        <v>13415</v>
      </c>
      <c r="D1127" s="130">
        <v>100</v>
      </c>
      <c r="E1127" s="130" t="s">
        <v>12368</v>
      </c>
      <c r="F1127" s="130">
        <v>1091440</v>
      </c>
      <c r="G1127" s="130">
        <v>1289620</v>
      </c>
      <c r="H1127" s="130" t="str">
        <f t="shared" si="34"/>
        <v>CB-990090</v>
      </c>
      <c r="I1127" s="130" t="str">
        <f t="shared" si="35"/>
        <v>VG</v>
      </c>
    </row>
    <row r="1128" spans="1:9" x14ac:dyDescent="0.15">
      <c r="A1128" s="130">
        <v>1126</v>
      </c>
      <c r="B1128" s="130" t="s">
        <v>4323</v>
      </c>
      <c r="C1128" s="130" t="s">
        <v>13464</v>
      </c>
      <c r="D1128" s="130">
        <v>1000</v>
      </c>
      <c r="E1128" s="130" t="s">
        <v>12368</v>
      </c>
      <c r="F1128" s="130">
        <v>43000</v>
      </c>
      <c r="G1128" s="130">
        <v>47500</v>
      </c>
      <c r="H1128" s="130" t="str">
        <f t="shared" si="34"/>
        <v>CB-990091</v>
      </c>
      <c r="I1128" s="130" t="str">
        <f t="shared" si="35"/>
        <v/>
      </c>
    </row>
    <row r="1129" spans="1:9" x14ac:dyDescent="0.15">
      <c r="A1129" s="130">
        <v>1127</v>
      </c>
      <c r="B1129" s="130" t="s">
        <v>4324</v>
      </c>
      <c r="C1129" s="130" t="s">
        <v>13027</v>
      </c>
      <c r="D1129" s="130">
        <v>1000</v>
      </c>
      <c r="E1129" s="130" t="s">
        <v>12368</v>
      </c>
      <c r="F1129" s="130">
        <v>-23125</v>
      </c>
      <c r="G1129" s="130">
        <v>-23750</v>
      </c>
      <c r="H1129" s="130" t="str">
        <f t="shared" si="34"/>
        <v>CB-990092</v>
      </c>
      <c r="I1129" s="130" t="str">
        <f t="shared" si="35"/>
        <v/>
      </c>
    </row>
    <row r="1130" spans="1:9" x14ac:dyDescent="0.15">
      <c r="A1130" s="130">
        <v>1128</v>
      </c>
      <c r="B1130" s="130" t="s">
        <v>4325</v>
      </c>
      <c r="C1130" s="130" t="s">
        <v>13465</v>
      </c>
      <c r="D1130" s="130">
        <v>100</v>
      </c>
      <c r="E1130" s="130" t="s">
        <v>12355</v>
      </c>
      <c r="F1130" s="130">
        <v>140671</v>
      </c>
      <c r="G1130" s="130">
        <v>165618</v>
      </c>
      <c r="H1130" s="130" t="str">
        <f t="shared" si="34"/>
        <v>CB-990093</v>
      </c>
      <c r="I1130" s="130" t="str">
        <f t="shared" si="35"/>
        <v/>
      </c>
    </row>
    <row r="1131" spans="1:9" x14ac:dyDescent="0.15">
      <c r="A1131" s="130">
        <v>1129</v>
      </c>
      <c r="B1131" s="130" t="s">
        <v>4326</v>
      </c>
      <c r="C1131" s="130" t="s">
        <v>13466</v>
      </c>
      <c r="D1131" s="130">
        <v>1000</v>
      </c>
      <c r="E1131" s="130" t="s">
        <v>12368</v>
      </c>
      <c r="F1131" s="130">
        <v>173460</v>
      </c>
      <c r="G1131" s="130">
        <v>191100</v>
      </c>
      <c r="H1131" s="130" t="str">
        <f t="shared" si="34"/>
        <v>CB-990094</v>
      </c>
      <c r="I1131" s="130" t="str">
        <f t="shared" si="35"/>
        <v/>
      </c>
    </row>
    <row r="1132" spans="1:9" x14ac:dyDescent="0.15">
      <c r="A1132" s="130">
        <v>1130</v>
      </c>
      <c r="B1132" s="130" t="s">
        <v>4327</v>
      </c>
      <c r="C1132" s="130" t="s">
        <v>13467</v>
      </c>
      <c r="D1132" s="130">
        <v>1000</v>
      </c>
      <c r="E1132" s="130" t="s">
        <v>12361</v>
      </c>
      <c r="F1132" s="130">
        <v>49500</v>
      </c>
      <c r="G1132" s="130">
        <v>72000</v>
      </c>
      <c r="H1132" s="130" t="str">
        <f t="shared" si="34"/>
        <v>CB-990095</v>
      </c>
      <c r="I1132" s="130" t="str">
        <f t="shared" si="35"/>
        <v/>
      </c>
    </row>
    <row r="1133" spans="1:9" x14ac:dyDescent="0.15">
      <c r="A1133" s="130">
        <v>1131</v>
      </c>
      <c r="B1133" s="130" t="s">
        <v>4328</v>
      </c>
      <c r="H1133" s="130" t="str">
        <f t="shared" si="34"/>
        <v>CB-990096</v>
      </c>
      <c r="I1133" s="130" t="str">
        <f t="shared" si="35"/>
        <v/>
      </c>
    </row>
    <row r="1134" spans="1:9" x14ac:dyDescent="0.15">
      <c r="A1134" s="130">
        <v>1132</v>
      </c>
      <c r="B1134" s="130" t="s">
        <v>4329</v>
      </c>
      <c r="C1134" s="130" t="s">
        <v>13468</v>
      </c>
      <c r="H1134" s="130" t="str">
        <f t="shared" si="34"/>
        <v>CB-990097</v>
      </c>
      <c r="I1134" s="130" t="str">
        <f t="shared" si="35"/>
        <v/>
      </c>
    </row>
    <row r="1135" spans="1:9" x14ac:dyDescent="0.15">
      <c r="A1135" s="130">
        <v>1133</v>
      </c>
      <c r="B1135" s="130" t="s">
        <v>4330</v>
      </c>
      <c r="C1135" s="130" t="s">
        <v>13469</v>
      </c>
      <c r="H1135" s="130" t="str">
        <f t="shared" si="34"/>
        <v>CB-990098</v>
      </c>
      <c r="I1135" s="130" t="str">
        <f t="shared" si="35"/>
        <v/>
      </c>
    </row>
    <row r="1136" spans="1:9" x14ac:dyDescent="0.15">
      <c r="A1136" s="130">
        <v>1134</v>
      </c>
      <c r="B1136" s="130" t="s">
        <v>4331</v>
      </c>
      <c r="C1136" s="130" t="s">
        <v>13470</v>
      </c>
      <c r="H1136" s="130" t="str">
        <f t="shared" si="34"/>
        <v>CB-990099</v>
      </c>
      <c r="I1136" s="130" t="str">
        <f t="shared" si="35"/>
        <v/>
      </c>
    </row>
    <row r="1137" spans="1:9" x14ac:dyDescent="0.15">
      <c r="A1137" s="130">
        <v>1135</v>
      </c>
      <c r="B1137" s="130" t="s">
        <v>4332</v>
      </c>
      <c r="C1137" s="130" t="s">
        <v>13471</v>
      </c>
      <c r="D1137" s="130">
        <v>3</v>
      </c>
      <c r="E1137" s="130" t="s">
        <v>12372</v>
      </c>
      <c r="F1137" s="130">
        <v>120902</v>
      </c>
      <c r="G1137" s="130">
        <v>61800</v>
      </c>
      <c r="H1137" s="130" t="str">
        <f t="shared" si="34"/>
        <v>CB-990100</v>
      </c>
      <c r="I1137" s="130" t="str">
        <f t="shared" si="35"/>
        <v>AG</v>
      </c>
    </row>
    <row r="1138" spans="1:9" x14ac:dyDescent="0.15">
      <c r="A1138" s="130">
        <v>1136</v>
      </c>
      <c r="B1138" s="130" t="s">
        <v>4333</v>
      </c>
      <c r="C1138" s="130" t="s">
        <v>13472</v>
      </c>
      <c r="H1138" s="130" t="str">
        <f t="shared" si="34"/>
        <v>CB-990101</v>
      </c>
      <c r="I1138" s="130" t="str">
        <f t="shared" si="35"/>
        <v/>
      </c>
    </row>
    <row r="1139" spans="1:9" x14ac:dyDescent="0.15">
      <c r="A1139" s="130">
        <v>1137</v>
      </c>
      <c r="B1139" s="130" t="s">
        <v>4334</v>
      </c>
      <c r="C1139" s="130" t="s">
        <v>13473</v>
      </c>
      <c r="H1139" s="130" t="str">
        <f t="shared" si="34"/>
        <v>CB-990102</v>
      </c>
      <c r="I1139" s="130" t="str">
        <f t="shared" si="35"/>
        <v/>
      </c>
    </row>
    <row r="1140" spans="1:9" x14ac:dyDescent="0.15">
      <c r="A1140" s="130">
        <v>1138</v>
      </c>
      <c r="B1140" s="130" t="s">
        <v>4335</v>
      </c>
      <c r="C1140" s="130" t="s">
        <v>13474</v>
      </c>
      <c r="D1140" s="130">
        <v>1</v>
      </c>
      <c r="E1140" s="130" t="s">
        <v>12372</v>
      </c>
      <c r="F1140" s="130">
        <v>16000</v>
      </c>
      <c r="G1140" s="130">
        <v>5760</v>
      </c>
      <c r="H1140" s="130" t="str">
        <f t="shared" si="34"/>
        <v>CB-990103</v>
      </c>
      <c r="I1140" s="130" t="str">
        <f t="shared" si="35"/>
        <v/>
      </c>
    </row>
    <row r="1141" spans="1:9" x14ac:dyDescent="0.15">
      <c r="A1141" s="130">
        <v>1139</v>
      </c>
      <c r="B1141" s="130" t="s">
        <v>4336</v>
      </c>
      <c r="C1141" s="130" t="s">
        <v>13475</v>
      </c>
      <c r="H1141" s="130" t="str">
        <f t="shared" si="34"/>
        <v>CB-990104</v>
      </c>
      <c r="I1141" s="130" t="str">
        <f t="shared" si="35"/>
        <v/>
      </c>
    </row>
    <row r="1142" spans="1:9" x14ac:dyDescent="0.15">
      <c r="A1142" s="130">
        <v>1140</v>
      </c>
      <c r="B1142" s="130" t="s">
        <v>4337</v>
      </c>
      <c r="C1142" s="130" t="s">
        <v>13476</v>
      </c>
      <c r="D1142" s="130">
        <v>70</v>
      </c>
      <c r="E1142" s="130" t="s">
        <v>12355</v>
      </c>
      <c r="F1142" s="130">
        <v>9454680.1799999997</v>
      </c>
      <c r="G1142" s="130">
        <v>9496293</v>
      </c>
      <c r="H1142" s="130" t="str">
        <f t="shared" si="34"/>
        <v>CB-990105</v>
      </c>
      <c r="I1142" s="130" t="str">
        <f t="shared" si="35"/>
        <v>VG</v>
      </c>
    </row>
    <row r="1143" spans="1:9" x14ac:dyDescent="0.15">
      <c r="A1143" s="130">
        <v>1141</v>
      </c>
      <c r="B1143" s="130" t="s">
        <v>4338</v>
      </c>
      <c r="C1143" s="130" t="s">
        <v>13477</v>
      </c>
      <c r="D1143" s="130">
        <v>1</v>
      </c>
      <c r="E1143" s="130" t="s">
        <v>12368</v>
      </c>
      <c r="F1143" s="130">
        <v>20315</v>
      </c>
      <c r="G1143" s="130">
        <v>34067</v>
      </c>
      <c r="H1143" s="130" t="str">
        <f t="shared" si="34"/>
        <v>CB-990106</v>
      </c>
      <c r="I1143" s="130" t="str">
        <f t="shared" si="35"/>
        <v>AG</v>
      </c>
    </row>
    <row r="1144" spans="1:9" x14ac:dyDescent="0.15">
      <c r="A1144" s="130">
        <v>1142</v>
      </c>
      <c r="B1144" s="130" t="s">
        <v>4339</v>
      </c>
      <c r="C1144" s="130" t="s">
        <v>13430</v>
      </c>
      <c r="H1144" s="130" t="str">
        <f t="shared" si="34"/>
        <v>CB-990107</v>
      </c>
      <c r="I1144" s="130" t="str">
        <f t="shared" si="35"/>
        <v/>
      </c>
    </row>
    <row r="1145" spans="1:9" x14ac:dyDescent="0.15">
      <c r="A1145" s="130">
        <v>1143</v>
      </c>
      <c r="B1145" s="130" t="s">
        <v>4340</v>
      </c>
      <c r="C1145" s="130" t="s">
        <v>13478</v>
      </c>
      <c r="D1145" s="130">
        <v>1</v>
      </c>
      <c r="E1145" s="130" t="s">
        <v>12361</v>
      </c>
      <c r="F1145" s="130">
        <v>14159.3</v>
      </c>
      <c r="G1145" s="130">
        <v>52377</v>
      </c>
      <c r="H1145" s="130" t="str">
        <f t="shared" si="34"/>
        <v>CB-990108</v>
      </c>
      <c r="I1145" s="130" t="str">
        <f t="shared" si="35"/>
        <v/>
      </c>
    </row>
    <row r="1146" spans="1:9" x14ac:dyDescent="0.15">
      <c r="A1146" s="130">
        <v>1144</v>
      </c>
      <c r="B1146" s="130" t="s">
        <v>4341</v>
      </c>
      <c r="C1146" s="130" t="s">
        <v>13479</v>
      </c>
      <c r="D1146" s="130">
        <v>1</v>
      </c>
      <c r="E1146" s="130" t="s">
        <v>12391</v>
      </c>
      <c r="F1146" s="130">
        <v>130724212.3</v>
      </c>
      <c r="G1146" s="130">
        <v>160702000.59999999</v>
      </c>
      <c r="H1146" s="130" t="str">
        <f t="shared" si="34"/>
        <v>CB-990109</v>
      </c>
      <c r="I1146" s="130" t="str">
        <f t="shared" si="35"/>
        <v/>
      </c>
    </row>
    <row r="1147" spans="1:9" x14ac:dyDescent="0.15">
      <c r="A1147" s="130">
        <v>1145</v>
      </c>
      <c r="B1147" s="130" t="s">
        <v>4342</v>
      </c>
      <c r="C1147" s="130" t="s">
        <v>13480</v>
      </c>
      <c r="D1147" s="130">
        <v>10</v>
      </c>
      <c r="E1147" s="130" t="s">
        <v>12434</v>
      </c>
      <c r="F1147" s="130">
        <v>204136.18</v>
      </c>
      <c r="G1147" s="130">
        <v>217146.38</v>
      </c>
      <c r="H1147" s="130" t="str">
        <f t="shared" si="34"/>
        <v>CB-990110</v>
      </c>
      <c r="I1147" s="130" t="str">
        <f t="shared" si="35"/>
        <v/>
      </c>
    </row>
    <row r="1148" spans="1:9" x14ac:dyDescent="0.15">
      <c r="A1148" s="130">
        <v>1146</v>
      </c>
      <c r="B1148" s="130" t="s">
        <v>4343</v>
      </c>
      <c r="C1148" s="130" t="s">
        <v>13481</v>
      </c>
      <c r="H1148" s="130" t="str">
        <f t="shared" si="34"/>
        <v>CB-990111</v>
      </c>
      <c r="I1148" s="130" t="str">
        <f t="shared" si="35"/>
        <v/>
      </c>
    </row>
    <row r="1149" spans="1:9" x14ac:dyDescent="0.15">
      <c r="A1149" s="130">
        <v>1147</v>
      </c>
      <c r="B1149" s="130" t="s">
        <v>4344</v>
      </c>
      <c r="C1149" s="130" t="s">
        <v>13482</v>
      </c>
      <c r="D1149" s="130">
        <v>100</v>
      </c>
      <c r="E1149" s="130" t="s">
        <v>13483</v>
      </c>
      <c r="F1149" s="130">
        <v>290000</v>
      </c>
      <c r="G1149" s="130">
        <v>360000</v>
      </c>
      <c r="H1149" s="130" t="str">
        <f t="shared" si="34"/>
        <v>CB-990112</v>
      </c>
      <c r="I1149" s="130" t="str">
        <f t="shared" si="35"/>
        <v/>
      </c>
    </row>
    <row r="1150" spans="1:9" x14ac:dyDescent="0.15">
      <c r="A1150" s="130">
        <v>1148</v>
      </c>
      <c r="B1150" s="130" t="s">
        <v>4345</v>
      </c>
      <c r="C1150" s="130" t="s">
        <v>201</v>
      </c>
      <c r="D1150" s="130">
        <v>100</v>
      </c>
      <c r="E1150" s="130" t="s">
        <v>12372</v>
      </c>
      <c r="F1150" s="130">
        <v>95100</v>
      </c>
      <c r="G1150" s="130">
        <v>119400</v>
      </c>
      <c r="H1150" s="130" t="str">
        <f t="shared" si="34"/>
        <v>CB-990113</v>
      </c>
      <c r="I1150" s="130" t="str">
        <f t="shared" si="35"/>
        <v>VG</v>
      </c>
    </row>
    <row r="1151" spans="1:9" x14ac:dyDescent="0.15">
      <c r="A1151" s="130">
        <v>1149</v>
      </c>
      <c r="B1151" s="130" t="s">
        <v>4346</v>
      </c>
      <c r="C1151" s="130" t="s">
        <v>13484</v>
      </c>
      <c r="H1151" s="130" t="str">
        <f t="shared" si="34"/>
        <v>CB-990114</v>
      </c>
      <c r="I1151" s="130" t="str">
        <f t="shared" si="35"/>
        <v/>
      </c>
    </row>
    <row r="1152" spans="1:9" x14ac:dyDescent="0.15">
      <c r="A1152" s="130">
        <v>1150</v>
      </c>
      <c r="B1152" s="130" t="s">
        <v>4347</v>
      </c>
      <c r="C1152" s="130" t="s">
        <v>13485</v>
      </c>
      <c r="D1152" s="130">
        <v>10</v>
      </c>
      <c r="E1152" s="130" t="s">
        <v>12355</v>
      </c>
      <c r="F1152" s="130">
        <v>518427.85</v>
      </c>
      <c r="G1152" s="130">
        <v>539405.47</v>
      </c>
      <c r="H1152" s="130" t="str">
        <f t="shared" si="34"/>
        <v>CB-990115</v>
      </c>
      <c r="I1152" s="130" t="str">
        <f t="shared" si="35"/>
        <v>AG</v>
      </c>
    </row>
    <row r="1153" spans="1:9" x14ac:dyDescent="0.15">
      <c r="A1153" s="130">
        <v>1151</v>
      </c>
      <c r="B1153" s="130" t="s">
        <v>4348</v>
      </c>
      <c r="C1153" s="130" t="s">
        <v>13486</v>
      </c>
      <c r="D1153" s="130">
        <v>10</v>
      </c>
      <c r="E1153" s="130" t="s">
        <v>12355</v>
      </c>
      <c r="F1153" s="130">
        <v>405614.1</v>
      </c>
      <c r="G1153" s="130">
        <v>487982.65</v>
      </c>
      <c r="H1153" s="130" t="str">
        <f t="shared" si="34"/>
        <v>CB-990116</v>
      </c>
      <c r="I1153" s="130" t="str">
        <f t="shared" si="35"/>
        <v>AG</v>
      </c>
    </row>
    <row r="1154" spans="1:9" x14ac:dyDescent="0.15">
      <c r="A1154" s="130">
        <v>1152</v>
      </c>
      <c r="B1154" s="130" t="s">
        <v>4349</v>
      </c>
      <c r="C1154" s="130" t="s">
        <v>13487</v>
      </c>
      <c r="D1154" s="130">
        <v>500</v>
      </c>
      <c r="E1154" s="130" t="s">
        <v>12361</v>
      </c>
      <c r="F1154" s="130">
        <v>28906754</v>
      </c>
      <c r="G1154" s="130">
        <v>40949592</v>
      </c>
      <c r="H1154" s="130" t="str">
        <f t="shared" si="34"/>
        <v>CB-990117</v>
      </c>
      <c r="I1154" s="130" t="str">
        <f t="shared" si="35"/>
        <v/>
      </c>
    </row>
    <row r="1155" spans="1:9" x14ac:dyDescent="0.15">
      <c r="A1155" s="130">
        <v>1153</v>
      </c>
      <c r="B1155" s="130" t="s">
        <v>4350</v>
      </c>
      <c r="C1155" s="130" t="s">
        <v>13488</v>
      </c>
      <c r="H1155" s="130" t="str">
        <f t="shared" si="34"/>
        <v>CB-990118</v>
      </c>
      <c r="I1155" s="130" t="str">
        <f t="shared" si="35"/>
        <v/>
      </c>
    </row>
    <row r="1156" spans="1:9" x14ac:dyDescent="0.15">
      <c r="A1156" s="130">
        <v>1154</v>
      </c>
      <c r="B1156" s="130" t="s">
        <v>4351</v>
      </c>
      <c r="C1156" s="130" t="s">
        <v>123</v>
      </c>
      <c r="D1156" s="130">
        <v>1</v>
      </c>
      <c r="E1156" s="130" t="s">
        <v>12384</v>
      </c>
      <c r="F1156" s="130">
        <v>18500</v>
      </c>
      <c r="G1156" s="130">
        <v>13000</v>
      </c>
      <c r="H1156" s="130" t="str">
        <f t="shared" ref="H1156:H1219" si="36">LEFT(B1156,FIND("-",B1156)+6)</f>
        <v>CB-990119</v>
      </c>
      <c r="I1156" s="130" t="str">
        <f t="shared" ref="I1156:I1219" si="37">RIGHT(B1156,LEN(B1156)-FIND("-",B1156)-7)</f>
        <v>AG</v>
      </c>
    </row>
    <row r="1157" spans="1:9" x14ac:dyDescent="0.15">
      <c r="A1157" s="130">
        <v>1155</v>
      </c>
      <c r="B1157" s="130" t="s">
        <v>4352</v>
      </c>
      <c r="C1157" s="130" t="s">
        <v>13489</v>
      </c>
      <c r="D1157" s="130">
        <v>1</v>
      </c>
      <c r="E1157" s="130" t="s">
        <v>12368</v>
      </c>
      <c r="F1157" s="130">
        <v>2098.7199999999998</v>
      </c>
      <c r="G1157" s="130">
        <v>1580.72</v>
      </c>
      <c r="H1157" s="130" t="str">
        <f t="shared" si="36"/>
        <v>CB-990120</v>
      </c>
      <c r="I1157" s="130" t="str">
        <f t="shared" si="37"/>
        <v>VG</v>
      </c>
    </row>
    <row r="1158" spans="1:9" x14ac:dyDescent="0.15">
      <c r="A1158" s="130">
        <v>1156</v>
      </c>
      <c r="B1158" s="130" t="s">
        <v>4353</v>
      </c>
      <c r="C1158" s="130" t="s">
        <v>13490</v>
      </c>
      <c r="D1158" s="130">
        <v>1000</v>
      </c>
      <c r="E1158" s="130" t="s">
        <v>12368</v>
      </c>
      <c r="F1158" s="130">
        <v>16500</v>
      </c>
      <c r="G1158" s="130">
        <v>31500</v>
      </c>
      <c r="H1158" s="130" t="str">
        <f t="shared" si="36"/>
        <v>CG-000001</v>
      </c>
      <c r="I1158" s="130" t="str">
        <f t="shared" si="37"/>
        <v/>
      </c>
    </row>
    <row r="1159" spans="1:9" x14ac:dyDescent="0.15">
      <c r="A1159" s="130">
        <v>1157</v>
      </c>
      <c r="B1159" s="130" t="s">
        <v>4354</v>
      </c>
      <c r="C1159" s="130" t="s">
        <v>13491</v>
      </c>
      <c r="D1159" s="130">
        <v>1</v>
      </c>
      <c r="E1159" s="130" t="s">
        <v>12676</v>
      </c>
      <c r="F1159" s="130">
        <v>150</v>
      </c>
      <c r="G1159" s="130">
        <v>720</v>
      </c>
      <c r="H1159" s="130" t="str">
        <f t="shared" si="36"/>
        <v>CG-000002</v>
      </c>
      <c r="I1159" s="130" t="str">
        <f t="shared" si="37"/>
        <v/>
      </c>
    </row>
    <row r="1160" spans="1:9" x14ac:dyDescent="0.15">
      <c r="A1160" s="130">
        <v>1158</v>
      </c>
      <c r="B1160" s="130" t="s">
        <v>4355</v>
      </c>
      <c r="C1160" s="130" t="s">
        <v>13492</v>
      </c>
      <c r="D1160" s="130">
        <v>1</v>
      </c>
      <c r="E1160" s="130" t="s">
        <v>12610</v>
      </c>
      <c r="F1160" s="130">
        <v>38100</v>
      </c>
      <c r="G1160" s="130">
        <v>48100</v>
      </c>
      <c r="H1160" s="130" t="str">
        <f t="shared" si="36"/>
        <v>CG-000003</v>
      </c>
      <c r="I1160" s="130" t="str">
        <f t="shared" si="37"/>
        <v/>
      </c>
    </row>
    <row r="1161" spans="1:9" x14ac:dyDescent="0.15">
      <c r="A1161" s="130">
        <v>1159</v>
      </c>
      <c r="B1161" s="130" t="s">
        <v>4356</v>
      </c>
      <c r="C1161" s="130" t="s">
        <v>13493</v>
      </c>
      <c r="D1161" s="130">
        <v>100</v>
      </c>
      <c r="E1161" s="130" t="s">
        <v>12355</v>
      </c>
      <c r="F1161" s="130">
        <v>5110400</v>
      </c>
      <c r="G1161" s="130">
        <v>5436240</v>
      </c>
      <c r="H1161" s="130" t="str">
        <f t="shared" si="36"/>
        <v>CG-000004</v>
      </c>
      <c r="I1161" s="130" t="str">
        <f t="shared" si="37"/>
        <v>AG</v>
      </c>
    </row>
    <row r="1162" spans="1:9" x14ac:dyDescent="0.15">
      <c r="A1162" s="130">
        <v>1160</v>
      </c>
      <c r="B1162" s="130" t="s">
        <v>4357</v>
      </c>
      <c r="C1162" s="130" t="s">
        <v>13494</v>
      </c>
      <c r="H1162" s="130" t="str">
        <f t="shared" si="36"/>
        <v>CG-000005</v>
      </c>
      <c r="I1162" s="130" t="str">
        <f t="shared" si="37"/>
        <v/>
      </c>
    </row>
    <row r="1163" spans="1:9" x14ac:dyDescent="0.15">
      <c r="A1163" s="130">
        <v>1161</v>
      </c>
      <c r="B1163" s="130" t="s">
        <v>4358</v>
      </c>
      <c r="C1163" s="130" t="s">
        <v>13495</v>
      </c>
      <c r="D1163" s="130">
        <v>200</v>
      </c>
      <c r="E1163" s="130" t="s">
        <v>12372</v>
      </c>
      <c r="F1163" s="130">
        <v>1819617</v>
      </c>
      <c r="G1163" s="130">
        <v>1984369</v>
      </c>
      <c r="H1163" s="130" t="str">
        <f t="shared" si="36"/>
        <v>CG-000006</v>
      </c>
      <c r="I1163" s="130" t="str">
        <f t="shared" si="37"/>
        <v>VG</v>
      </c>
    </row>
    <row r="1164" spans="1:9" x14ac:dyDescent="0.15">
      <c r="A1164" s="130">
        <v>1162</v>
      </c>
      <c r="B1164" s="130" t="s">
        <v>4359</v>
      </c>
      <c r="C1164" s="130" t="s">
        <v>13496</v>
      </c>
      <c r="D1164" s="130">
        <v>1</v>
      </c>
      <c r="E1164" s="130" t="s">
        <v>12688</v>
      </c>
      <c r="F1164" s="130">
        <v>105000</v>
      </c>
      <c r="G1164" s="130">
        <v>3000000</v>
      </c>
      <c r="H1164" s="130" t="str">
        <f t="shared" si="36"/>
        <v>CG-000007</v>
      </c>
      <c r="I1164" s="130" t="str">
        <f t="shared" si="37"/>
        <v/>
      </c>
    </row>
    <row r="1165" spans="1:9" x14ac:dyDescent="0.15">
      <c r="A1165" s="130">
        <v>1163</v>
      </c>
      <c r="B1165" s="130" t="s">
        <v>4360</v>
      </c>
      <c r="C1165" s="130" t="s">
        <v>13497</v>
      </c>
      <c r="D1165" s="130">
        <v>1</v>
      </c>
      <c r="E1165" s="130" t="s">
        <v>13498</v>
      </c>
      <c r="F1165" s="130">
        <v>26357553</v>
      </c>
      <c r="G1165" s="130">
        <v>37277973</v>
      </c>
      <c r="H1165" s="130" t="str">
        <f t="shared" si="36"/>
        <v>CG-000008</v>
      </c>
      <c r="I1165" s="130" t="str">
        <f t="shared" si="37"/>
        <v>AG</v>
      </c>
    </row>
    <row r="1166" spans="1:9" x14ac:dyDescent="0.15">
      <c r="A1166" s="130">
        <v>1164</v>
      </c>
      <c r="B1166" s="130" t="s">
        <v>4361</v>
      </c>
      <c r="C1166" s="130" t="s">
        <v>406</v>
      </c>
      <c r="D1166" s="130">
        <v>100</v>
      </c>
      <c r="E1166" s="130" t="s">
        <v>12372</v>
      </c>
      <c r="F1166" s="130">
        <v>4009033.5</v>
      </c>
      <c r="G1166" s="130">
        <v>4707900</v>
      </c>
      <c r="H1166" s="130" t="str">
        <f t="shared" si="36"/>
        <v>CG-000009</v>
      </c>
      <c r="I1166" s="130" t="str">
        <f t="shared" si="37"/>
        <v>VG</v>
      </c>
    </row>
    <row r="1167" spans="1:9" x14ac:dyDescent="0.15">
      <c r="A1167" s="130">
        <v>1165</v>
      </c>
      <c r="B1167" s="130" t="s">
        <v>4362</v>
      </c>
      <c r="C1167" s="130" t="s">
        <v>13499</v>
      </c>
      <c r="D1167" s="130">
        <v>0</v>
      </c>
      <c r="E1167" s="130" t="s">
        <v>13500</v>
      </c>
      <c r="F1167" s="130">
        <v>11560</v>
      </c>
      <c r="G1167" s="130">
        <v>12360</v>
      </c>
      <c r="H1167" s="130" t="str">
        <f t="shared" si="36"/>
        <v>CG-000010</v>
      </c>
      <c r="I1167" s="130" t="str">
        <f t="shared" si="37"/>
        <v/>
      </c>
    </row>
    <row r="1168" spans="1:9" x14ac:dyDescent="0.15">
      <c r="A1168" s="130">
        <v>1166</v>
      </c>
      <c r="B1168" s="130" t="s">
        <v>4363</v>
      </c>
      <c r="C1168" s="130" t="s">
        <v>13501</v>
      </c>
      <c r="D1168" s="130">
        <v>1</v>
      </c>
      <c r="E1168" s="130" t="s">
        <v>12372</v>
      </c>
      <c r="F1168" s="130">
        <v>3808</v>
      </c>
      <c r="G1168" s="130">
        <v>5355</v>
      </c>
      <c r="H1168" s="130" t="str">
        <f t="shared" si="36"/>
        <v>CG-000011</v>
      </c>
      <c r="I1168" s="130" t="str">
        <f t="shared" si="37"/>
        <v/>
      </c>
    </row>
    <row r="1169" spans="1:9" x14ac:dyDescent="0.15">
      <c r="A1169" s="130">
        <v>1167</v>
      </c>
      <c r="B1169" s="130" t="s">
        <v>4364</v>
      </c>
      <c r="C1169" s="130" t="s">
        <v>13502</v>
      </c>
      <c r="D1169" s="130">
        <v>300</v>
      </c>
      <c r="E1169" s="130" t="s">
        <v>12372</v>
      </c>
      <c r="F1169" s="130">
        <v>3436500</v>
      </c>
      <c r="G1169" s="130">
        <v>3442248</v>
      </c>
      <c r="H1169" s="130" t="str">
        <f t="shared" si="36"/>
        <v>CG-000012</v>
      </c>
      <c r="I1169" s="130" t="str">
        <f t="shared" si="37"/>
        <v/>
      </c>
    </row>
    <row r="1170" spans="1:9" x14ac:dyDescent="0.15">
      <c r="A1170" s="130">
        <v>1168</v>
      </c>
      <c r="B1170" s="130" t="s">
        <v>4365</v>
      </c>
      <c r="C1170" s="130" t="s">
        <v>13503</v>
      </c>
      <c r="D1170" s="130">
        <v>100</v>
      </c>
      <c r="E1170" s="130" t="s">
        <v>12355</v>
      </c>
      <c r="F1170" s="130">
        <v>601577.5</v>
      </c>
      <c r="G1170" s="130">
        <v>602057.5</v>
      </c>
      <c r="H1170" s="130" t="str">
        <f t="shared" si="36"/>
        <v>CG-000013</v>
      </c>
      <c r="I1170" s="130" t="str">
        <f t="shared" si="37"/>
        <v>AG</v>
      </c>
    </row>
    <row r="1171" spans="1:9" x14ac:dyDescent="0.15">
      <c r="A1171" s="130">
        <v>1169</v>
      </c>
      <c r="B1171" s="130" t="s">
        <v>4366</v>
      </c>
      <c r="C1171" s="130" t="s">
        <v>13504</v>
      </c>
      <c r="D1171" s="130">
        <v>1</v>
      </c>
      <c r="E1171" s="130" t="s">
        <v>12403</v>
      </c>
      <c r="F1171" s="130">
        <v>34334852</v>
      </c>
      <c r="G1171" s="130">
        <v>39405506</v>
      </c>
      <c r="H1171" s="130" t="str">
        <f t="shared" si="36"/>
        <v>CG-000014</v>
      </c>
      <c r="I1171" s="130" t="str">
        <f t="shared" si="37"/>
        <v>VG</v>
      </c>
    </row>
    <row r="1172" spans="1:9" x14ac:dyDescent="0.15">
      <c r="A1172" s="130">
        <v>1170</v>
      </c>
      <c r="B1172" s="130" t="s">
        <v>4367</v>
      </c>
      <c r="C1172" s="130" t="s">
        <v>13505</v>
      </c>
      <c r="D1172" s="130">
        <v>1</v>
      </c>
      <c r="E1172" s="130" t="s">
        <v>12361</v>
      </c>
      <c r="F1172" s="130">
        <v>16280</v>
      </c>
      <c r="G1172" s="130">
        <v>17000</v>
      </c>
      <c r="H1172" s="130" t="str">
        <f t="shared" si="36"/>
        <v>CG-000015</v>
      </c>
      <c r="I1172" s="130" t="str">
        <f t="shared" si="37"/>
        <v/>
      </c>
    </row>
    <row r="1173" spans="1:9" x14ac:dyDescent="0.15">
      <c r="A1173" s="130">
        <v>1171</v>
      </c>
      <c r="B1173" s="130" t="s">
        <v>4368</v>
      </c>
      <c r="C1173" s="130" t="s">
        <v>13506</v>
      </c>
      <c r="D1173" s="130">
        <v>100</v>
      </c>
      <c r="E1173" s="130" t="s">
        <v>12471</v>
      </c>
      <c r="F1173" s="130">
        <v>258694</v>
      </c>
      <c r="G1173" s="130">
        <v>52286</v>
      </c>
      <c r="H1173" s="130" t="str">
        <f t="shared" si="36"/>
        <v>CG-000016</v>
      </c>
      <c r="I1173" s="130" t="str">
        <f t="shared" si="37"/>
        <v/>
      </c>
    </row>
    <row r="1174" spans="1:9" x14ac:dyDescent="0.15">
      <c r="A1174" s="130">
        <v>1172</v>
      </c>
      <c r="B1174" s="130" t="s">
        <v>4369</v>
      </c>
      <c r="C1174" s="130" t="s">
        <v>13507</v>
      </c>
      <c r="H1174" s="130" t="str">
        <f t="shared" si="36"/>
        <v>CG-000017</v>
      </c>
      <c r="I1174" s="130" t="str">
        <f t="shared" si="37"/>
        <v/>
      </c>
    </row>
    <row r="1175" spans="1:9" x14ac:dyDescent="0.15">
      <c r="A1175" s="130">
        <v>1173</v>
      </c>
      <c r="B1175" s="130" t="s">
        <v>4370</v>
      </c>
      <c r="C1175" s="130" t="s">
        <v>13508</v>
      </c>
      <c r="D1175" s="130">
        <v>1</v>
      </c>
      <c r="E1175" s="130" t="s">
        <v>12391</v>
      </c>
      <c r="F1175" s="130">
        <v>0</v>
      </c>
      <c r="G1175" s="130">
        <v>0</v>
      </c>
      <c r="H1175" s="130" t="str">
        <f t="shared" si="36"/>
        <v>CG-000018</v>
      </c>
      <c r="I1175" s="130" t="str">
        <f t="shared" si="37"/>
        <v/>
      </c>
    </row>
    <row r="1176" spans="1:9" x14ac:dyDescent="0.15">
      <c r="A1176" s="130">
        <v>1174</v>
      </c>
      <c r="B1176" s="130" t="s">
        <v>4371</v>
      </c>
      <c r="C1176" s="130" t="s">
        <v>13509</v>
      </c>
      <c r="H1176" s="130" t="str">
        <f t="shared" si="36"/>
        <v>CG-000019</v>
      </c>
      <c r="I1176" s="130" t="str">
        <f t="shared" si="37"/>
        <v/>
      </c>
    </row>
    <row r="1177" spans="1:9" x14ac:dyDescent="0.15">
      <c r="A1177" s="130">
        <v>1175</v>
      </c>
      <c r="B1177" s="130" t="s">
        <v>4372</v>
      </c>
      <c r="C1177" s="130" t="s">
        <v>13510</v>
      </c>
      <c r="D1177" s="130">
        <v>6</v>
      </c>
      <c r="E1177" s="130" t="s">
        <v>13511</v>
      </c>
      <c r="F1177" s="130">
        <v>1362000</v>
      </c>
      <c r="G1177" s="130">
        <v>1527000</v>
      </c>
      <c r="H1177" s="130" t="str">
        <f t="shared" si="36"/>
        <v>CG-000020</v>
      </c>
      <c r="I1177" s="130" t="str">
        <f t="shared" si="37"/>
        <v/>
      </c>
    </row>
    <row r="1178" spans="1:9" x14ac:dyDescent="0.15">
      <c r="A1178" s="130">
        <v>1176</v>
      </c>
      <c r="B1178" s="130" t="s">
        <v>4373</v>
      </c>
      <c r="C1178" s="130" t="s">
        <v>13512</v>
      </c>
      <c r="D1178" s="130">
        <v>100</v>
      </c>
      <c r="E1178" s="130" t="s">
        <v>13513</v>
      </c>
      <c r="F1178" s="130">
        <v>200</v>
      </c>
      <c r="G1178" s="130">
        <v>9100</v>
      </c>
      <c r="H1178" s="130" t="str">
        <f t="shared" si="36"/>
        <v>CG-000021</v>
      </c>
      <c r="I1178" s="130" t="str">
        <f t="shared" si="37"/>
        <v/>
      </c>
    </row>
    <row r="1179" spans="1:9" x14ac:dyDescent="0.15">
      <c r="A1179" s="130">
        <v>1177</v>
      </c>
      <c r="B1179" s="130" t="s">
        <v>4374</v>
      </c>
      <c r="C1179" s="130" t="s">
        <v>13514</v>
      </c>
      <c r="D1179" s="130">
        <v>300</v>
      </c>
      <c r="E1179" s="130" t="s">
        <v>12372</v>
      </c>
      <c r="F1179" s="130">
        <v>4242000</v>
      </c>
      <c r="G1179" s="130">
        <v>4157240</v>
      </c>
      <c r="H1179" s="130" t="str">
        <f t="shared" si="36"/>
        <v>CG-000022</v>
      </c>
      <c r="I1179" s="130" t="str">
        <f t="shared" si="37"/>
        <v/>
      </c>
    </row>
    <row r="1180" spans="1:9" x14ac:dyDescent="0.15">
      <c r="A1180" s="130">
        <v>1178</v>
      </c>
      <c r="B1180" s="130" t="s">
        <v>4375</v>
      </c>
      <c r="C1180" s="130" t="s">
        <v>13515</v>
      </c>
      <c r="D1180" s="130">
        <v>500</v>
      </c>
      <c r="E1180" s="130" t="s">
        <v>12372</v>
      </c>
      <c r="F1180" s="130">
        <v>20200540</v>
      </c>
      <c r="G1180" s="130">
        <v>17500000</v>
      </c>
      <c r="H1180" s="130" t="str">
        <f t="shared" si="36"/>
        <v>CG-000023</v>
      </c>
      <c r="I1180" s="130" t="str">
        <f t="shared" si="37"/>
        <v/>
      </c>
    </row>
    <row r="1181" spans="1:9" x14ac:dyDescent="0.15">
      <c r="A1181" s="130">
        <v>1179</v>
      </c>
      <c r="B1181" s="130" t="s">
        <v>4376</v>
      </c>
      <c r="C1181" s="130" t="s">
        <v>13516</v>
      </c>
      <c r="D1181" s="130">
        <v>1</v>
      </c>
      <c r="E1181" s="130" t="s">
        <v>12361</v>
      </c>
      <c r="F1181" s="130">
        <v>4300</v>
      </c>
      <c r="G1181" s="130">
        <v>4400</v>
      </c>
      <c r="H1181" s="130" t="str">
        <f t="shared" si="36"/>
        <v>CG-000024</v>
      </c>
      <c r="I1181" s="130" t="str">
        <f t="shared" si="37"/>
        <v>AG</v>
      </c>
    </row>
    <row r="1182" spans="1:9" x14ac:dyDescent="0.15">
      <c r="A1182" s="130">
        <v>1180</v>
      </c>
      <c r="B1182" s="130" t="s">
        <v>4377</v>
      </c>
      <c r="C1182" s="130" t="s">
        <v>13517</v>
      </c>
      <c r="D1182" s="130">
        <v>1</v>
      </c>
      <c r="E1182" s="130" t="s">
        <v>12368</v>
      </c>
      <c r="F1182" s="130">
        <v>15650</v>
      </c>
      <c r="G1182" s="130">
        <v>14640</v>
      </c>
      <c r="H1182" s="130" t="str">
        <f t="shared" si="36"/>
        <v>CG-000025</v>
      </c>
      <c r="I1182" s="130" t="str">
        <f t="shared" si="37"/>
        <v/>
      </c>
    </row>
    <row r="1183" spans="1:9" x14ac:dyDescent="0.15">
      <c r="A1183" s="130">
        <v>1181</v>
      </c>
      <c r="B1183" s="130" t="s">
        <v>4378</v>
      </c>
      <c r="C1183" s="130" t="s">
        <v>13518</v>
      </c>
      <c r="D1183" s="130">
        <v>100</v>
      </c>
      <c r="E1183" s="130" t="s">
        <v>12372</v>
      </c>
      <c r="F1183" s="130">
        <v>1593250</v>
      </c>
      <c r="G1183" s="130">
        <v>2282585</v>
      </c>
      <c r="H1183" s="130" t="str">
        <f t="shared" si="36"/>
        <v>CG-000026</v>
      </c>
      <c r="I1183" s="130" t="str">
        <f t="shared" si="37"/>
        <v/>
      </c>
    </row>
    <row r="1184" spans="1:9" x14ac:dyDescent="0.15">
      <c r="A1184" s="130">
        <v>1182</v>
      </c>
      <c r="B1184" s="130" t="s">
        <v>4379</v>
      </c>
      <c r="C1184" s="130" t="s">
        <v>13519</v>
      </c>
      <c r="D1184" s="130">
        <v>10</v>
      </c>
      <c r="E1184" s="130" t="s">
        <v>12372</v>
      </c>
      <c r="F1184" s="130">
        <v>32619</v>
      </c>
      <c r="G1184" s="130">
        <v>26653</v>
      </c>
      <c r="H1184" s="130" t="str">
        <f t="shared" si="36"/>
        <v>CG-000027</v>
      </c>
      <c r="I1184" s="130" t="str">
        <f t="shared" si="37"/>
        <v/>
      </c>
    </row>
    <row r="1185" spans="1:9" x14ac:dyDescent="0.15">
      <c r="A1185" s="130">
        <v>1183</v>
      </c>
      <c r="B1185" s="130" t="s">
        <v>4380</v>
      </c>
      <c r="C1185" s="130" t="s">
        <v>12140</v>
      </c>
      <c r="D1185" s="130">
        <v>100</v>
      </c>
      <c r="E1185" s="130" t="s">
        <v>12372</v>
      </c>
      <c r="F1185" s="130">
        <v>1198056</v>
      </c>
      <c r="G1185" s="130">
        <v>1382049.5</v>
      </c>
      <c r="H1185" s="130" t="str">
        <f t="shared" si="36"/>
        <v>CG-000028</v>
      </c>
      <c r="I1185" s="130" t="str">
        <f t="shared" si="37"/>
        <v/>
      </c>
    </row>
    <row r="1186" spans="1:9" x14ac:dyDescent="0.15">
      <c r="A1186" s="130">
        <v>1184</v>
      </c>
      <c r="B1186" s="130" t="s">
        <v>4381</v>
      </c>
      <c r="C1186" s="130" t="s">
        <v>13520</v>
      </c>
      <c r="D1186" s="130">
        <v>1000</v>
      </c>
      <c r="E1186" s="130" t="s">
        <v>12355</v>
      </c>
      <c r="F1186" s="130">
        <v>726000</v>
      </c>
      <c r="G1186" s="130">
        <v>1120000</v>
      </c>
      <c r="H1186" s="130" t="str">
        <f t="shared" si="36"/>
        <v>CG-000029</v>
      </c>
      <c r="I1186" s="130" t="str">
        <f t="shared" si="37"/>
        <v>AG</v>
      </c>
    </row>
    <row r="1187" spans="1:9" x14ac:dyDescent="0.15">
      <c r="A1187" s="130">
        <v>1185</v>
      </c>
      <c r="B1187" s="130" t="s">
        <v>4382</v>
      </c>
      <c r="C1187" s="130" t="s">
        <v>13521</v>
      </c>
      <c r="D1187" s="130">
        <v>10000</v>
      </c>
      <c r="E1187" s="130" t="s">
        <v>12361</v>
      </c>
      <c r="F1187" s="130">
        <v>100000000</v>
      </c>
      <c r="G1187" s="130">
        <v>130000000</v>
      </c>
      <c r="H1187" s="130" t="str">
        <f t="shared" si="36"/>
        <v>CG-000030</v>
      </c>
      <c r="I1187" s="130" t="str">
        <f t="shared" si="37"/>
        <v>AG</v>
      </c>
    </row>
    <row r="1188" spans="1:9" x14ac:dyDescent="0.15">
      <c r="A1188" s="130">
        <v>1186</v>
      </c>
      <c r="B1188" s="130" t="s">
        <v>4383</v>
      </c>
      <c r="C1188" s="130" t="s">
        <v>13522</v>
      </c>
      <c r="D1188" s="130">
        <v>17000</v>
      </c>
      <c r="E1188" s="130" t="s">
        <v>12384</v>
      </c>
      <c r="F1188" s="130">
        <v>2864352</v>
      </c>
      <c r="G1188" s="130">
        <v>42256910</v>
      </c>
      <c r="H1188" s="130" t="str">
        <f t="shared" si="36"/>
        <v>CG-000031</v>
      </c>
      <c r="I1188" s="130" t="str">
        <f t="shared" si="37"/>
        <v>AG</v>
      </c>
    </row>
    <row r="1189" spans="1:9" x14ac:dyDescent="0.15">
      <c r="A1189" s="130">
        <v>1187</v>
      </c>
      <c r="B1189" s="130" t="s">
        <v>4384</v>
      </c>
      <c r="C1189" s="130" t="s">
        <v>13523</v>
      </c>
      <c r="D1189" s="130">
        <v>1</v>
      </c>
      <c r="E1189" s="130" t="s">
        <v>12391</v>
      </c>
      <c r="F1189" s="130">
        <v>0</v>
      </c>
      <c r="G1189" s="130">
        <v>0</v>
      </c>
      <c r="H1189" s="130" t="str">
        <f t="shared" si="36"/>
        <v>CG-000032</v>
      </c>
      <c r="I1189" s="130" t="str">
        <f t="shared" si="37"/>
        <v/>
      </c>
    </row>
    <row r="1190" spans="1:9" x14ac:dyDescent="0.15">
      <c r="A1190" s="130">
        <v>1188</v>
      </c>
      <c r="B1190" s="130" t="s">
        <v>4385</v>
      </c>
      <c r="C1190" s="130" t="s">
        <v>13524</v>
      </c>
      <c r="D1190" s="130">
        <v>1</v>
      </c>
      <c r="E1190" s="130" t="s">
        <v>12467</v>
      </c>
      <c r="F1190" s="130">
        <v>13000000</v>
      </c>
      <c r="G1190" s="130">
        <v>15000000</v>
      </c>
      <c r="H1190" s="130" t="str">
        <f t="shared" si="36"/>
        <v>CG-000033</v>
      </c>
      <c r="I1190" s="130" t="str">
        <f t="shared" si="37"/>
        <v>AG</v>
      </c>
    </row>
    <row r="1191" spans="1:9" x14ac:dyDescent="0.15">
      <c r="A1191" s="130">
        <v>1189</v>
      </c>
      <c r="B1191" s="130" t="s">
        <v>4386</v>
      </c>
      <c r="C1191" s="130" t="s">
        <v>13508</v>
      </c>
      <c r="D1191" s="130">
        <v>1</v>
      </c>
      <c r="E1191" s="130" t="s">
        <v>12391</v>
      </c>
      <c r="F1191" s="130">
        <v>0</v>
      </c>
      <c r="G1191" s="130">
        <v>0</v>
      </c>
      <c r="H1191" s="130" t="str">
        <f t="shared" si="36"/>
        <v>CG-000034</v>
      </c>
      <c r="I1191" s="130" t="str">
        <f t="shared" si="37"/>
        <v/>
      </c>
    </row>
    <row r="1192" spans="1:9" x14ac:dyDescent="0.15">
      <c r="A1192" s="130">
        <v>1190</v>
      </c>
      <c r="B1192" s="130" t="s">
        <v>4387</v>
      </c>
      <c r="C1192" s="130" t="s">
        <v>2059</v>
      </c>
      <c r="D1192" s="130">
        <v>408</v>
      </c>
      <c r="E1192" s="130" t="s">
        <v>12372</v>
      </c>
      <c r="F1192" s="130">
        <v>9451116</v>
      </c>
      <c r="G1192" s="130">
        <v>10407562</v>
      </c>
      <c r="H1192" s="130" t="str">
        <f t="shared" si="36"/>
        <v>CG-010001</v>
      </c>
      <c r="I1192" s="130" t="str">
        <f t="shared" si="37"/>
        <v>AG</v>
      </c>
    </row>
    <row r="1193" spans="1:9" x14ac:dyDescent="0.15">
      <c r="A1193" s="130">
        <v>1191</v>
      </c>
      <c r="B1193" s="130" t="s">
        <v>4388</v>
      </c>
      <c r="C1193" s="130" t="s">
        <v>13525</v>
      </c>
      <c r="D1193" s="130">
        <v>100</v>
      </c>
      <c r="E1193" s="130" t="s">
        <v>12372</v>
      </c>
      <c r="F1193" s="130">
        <v>1792616</v>
      </c>
      <c r="G1193" s="130">
        <v>2038402</v>
      </c>
      <c r="H1193" s="130" t="str">
        <f t="shared" si="36"/>
        <v>CG-010002</v>
      </c>
      <c r="I1193" s="130" t="str">
        <f t="shared" si="37"/>
        <v/>
      </c>
    </row>
    <row r="1194" spans="1:9" x14ac:dyDescent="0.15">
      <c r="A1194" s="130">
        <v>1192</v>
      </c>
      <c r="B1194" s="130" t="s">
        <v>4389</v>
      </c>
      <c r="C1194" s="130" t="s">
        <v>13526</v>
      </c>
      <c r="D1194" s="130">
        <v>30</v>
      </c>
      <c r="E1194" s="130" t="s">
        <v>13527</v>
      </c>
      <c r="F1194" s="130">
        <v>2790</v>
      </c>
      <c r="G1194" s="130">
        <v>3510</v>
      </c>
      <c r="H1194" s="130" t="str">
        <f t="shared" si="36"/>
        <v>CG-010003</v>
      </c>
      <c r="I1194" s="130" t="str">
        <f t="shared" si="37"/>
        <v/>
      </c>
    </row>
    <row r="1195" spans="1:9" x14ac:dyDescent="0.15">
      <c r="A1195" s="130">
        <v>1193</v>
      </c>
      <c r="B1195" s="130" t="s">
        <v>4390</v>
      </c>
      <c r="C1195" s="130" t="s">
        <v>13528</v>
      </c>
      <c r="D1195" s="130">
        <v>1</v>
      </c>
      <c r="E1195" s="130" t="s">
        <v>12372</v>
      </c>
      <c r="F1195" s="130">
        <v>2400</v>
      </c>
      <c r="G1195" s="130">
        <v>3000</v>
      </c>
      <c r="H1195" s="130" t="str">
        <f t="shared" si="36"/>
        <v>CG-010004</v>
      </c>
      <c r="I1195" s="130" t="str">
        <f t="shared" si="37"/>
        <v/>
      </c>
    </row>
    <row r="1196" spans="1:9" x14ac:dyDescent="0.15">
      <c r="A1196" s="130">
        <v>1194</v>
      </c>
      <c r="B1196" s="130" t="s">
        <v>4391</v>
      </c>
      <c r="C1196" s="130" t="s">
        <v>13529</v>
      </c>
      <c r="D1196" s="130">
        <v>1</v>
      </c>
      <c r="E1196" s="130" t="s">
        <v>12446</v>
      </c>
      <c r="F1196" s="130">
        <v>404798</v>
      </c>
      <c r="G1196" s="130">
        <v>657646</v>
      </c>
      <c r="H1196" s="130" t="str">
        <f t="shared" si="36"/>
        <v>CG-010005</v>
      </c>
      <c r="I1196" s="130" t="str">
        <f t="shared" si="37"/>
        <v/>
      </c>
    </row>
    <row r="1197" spans="1:9" x14ac:dyDescent="0.15">
      <c r="A1197" s="130">
        <v>1195</v>
      </c>
      <c r="B1197" s="130" t="s">
        <v>4392</v>
      </c>
      <c r="C1197" s="130" t="s">
        <v>13530</v>
      </c>
      <c r="D1197" s="130">
        <v>130</v>
      </c>
      <c r="E1197" s="130" t="s">
        <v>12355</v>
      </c>
      <c r="F1197" s="130">
        <v>127039200</v>
      </c>
      <c r="G1197" s="130">
        <v>294585980</v>
      </c>
      <c r="H1197" s="130" t="str">
        <f t="shared" si="36"/>
        <v>CG-010006</v>
      </c>
      <c r="I1197" s="130" t="str">
        <f t="shared" si="37"/>
        <v>AG</v>
      </c>
    </row>
    <row r="1198" spans="1:9" x14ac:dyDescent="0.15">
      <c r="A1198" s="130">
        <v>1196</v>
      </c>
      <c r="B1198" s="130" t="s">
        <v>4393</v>
      </c>
      <c r="C1198" s="130" t="s">
        <v>13531</v>
      </c>
      <c r="D1198" s="130">
        <v>200</v>
      </c>
      <c r="E1198" s="130" t="s">
        <v>12372</v>
      </c>
      <c r="F1198" s="130">
        <v>2198670</v>
      </c>
      <c r="G1198" s="130">
        <v>2373242.5</v>
      </c>
      <c r="H1198" s="130" t="str">
        <f t="shared" si="36"/>
        <v>CG-010007</v>
      </c>
      <c r="I1198" s="130" t="str">
        <f t="shared" si="37"/>
        <v>VG</v>
      </c>
    </row>
    <row r="1199" spans="1:9" x14ac:dyDescent="0.15">
      <c r="A1199" s="130">
        <v>1197</v>
      </c>
      <c r="B1199" s="130" t="s">
        <v>4394</v>
      </c>
      <c r="C1199" s="130" t="s">
        <v>13532</v>
      </c>
      <c r="D1199" s="130">
        <v>1</v>
      </c>
      <c r="E1199" s="130" t="s">
        <v>13533</v>
      </c>
      <c r="F1199" s="130">
        <v>37</v>
      </c>
      <c r="G1199" s="130">
        <v>50</v>
      </c>
      <c r="H1199" s="130" t="str">
        <f t="shared" si="36"/>
        <v>CG-010008</v>
      </c>
      <c r="I1199" s="130" t="str">
        <f t="shared" si="37"/>
        <v/>
      </c>
    </row>
    <row r="1200" spans="1:9" x14ac:dyDescent="0.15">
      <c r="A1200" s="130">
        <v>1198</v>
      </c>
      <c r="B1200" s="130" t="s">
        <v>4395</v>
      </c>
      <c r="C1200" s="130" t="s">
        <v>13312</v>
      </c>
      <c r="D1200" s="130">
        <v>1000</v>
      </c>
      <c r="E1200" s="130" t="s">
        <v>12368</v>
      </c>
      <c r="F1200" s="130">
        <v>67135500</v>
      </c>
      <c r="G1200" s="130">
        <v>87623326</v>
      </c>
      <c r="H1200" s="130" t="str">
        <f t="shared" si="36"/>
        <v>CG-010009</v>
      </c>
      <c r="I1200" s="130" t="str">
        <f t="shared" si="37"/>
        <v>VG</v>
      </c>
    </row>
    <row r="1201" spans="1:9" x14ac:dyDescent="0.15">
      <c r="A1201" s="130">
        <v>1199</v>
      </c>
      <c r="B1201" s="130" t="s">
        <v>4396</v>
      </c>
      <c r="C1201" s="130" t="s">
        <v>13534</v>
      </c>
      <c r="D1201" s="130">
        <v>200</v>
      </c>
      <c r="E1201" s="130" t="s">
        <v>12355</v>
      </c>
      <c r="F1201" s="130">
        <v>173890000</v>
      </c>
      <c r="G1201" s="130">
        <v>318625000</v>
      </c>
      <c r="H1201" s="130" t="str">
        <f t="shared" si="36"/>
        <v>CG-010010</v>
      </c>
      <c r="I1201" s="130" t="str">
        <f t="shared" si="37"/>
        <v/>
      </c>
    </row>
    <row r="1202" spans="1:9" x14ac:dyDescent="0.15">
      <c r="A1202" s="130">
        <v>1200</v>
      </c>
      <c r="B1202" s="130" t="s">
        <v>4397</v>
      </c>
      <c r="C1202" s="130" t="s">
        <v>13535</v>
      </c>
      <c r="D1202" s="130">
        <v>10</v>
      </c>
      <c r="E1202" s="130" t="s">
        <v>12446</v>
      </c>
      <c r="F1202" s="130">
        <v>3519666</v>
      </c>
      <c r="G1202" s="130">
        <v>3766254</v>
      </c>
      <c r="H1202" s="130" t="str">
        <f t="shared" si="36"/>
        <v>CG-010011</v>
      </c>
      <c r="I1202" s="130" t="str">
        <f t="shared" si="37"/>
        <v/>
      </c>
    </row>
    <row r="1203" spans="1:9" x14ac:dyDescent="0.15">
      <c r="A1203" s="130">
        <v>1201</v>
      </c>
      <c r="B1203" s="130" t="s">
        <v>4398</v>
      </c>
      <c r="C1203" s="130" t="s">
        <v>13536</v>
      </c>
      <c r="D1203" s="130">
        <v>1</v>
      </c>
      <c r="E1203" s="130" t="s">
        <v>12372</v>
      </c>
      <c r="F1203" s="130">
        <v>1293</v>
      </c>
      <c r="G1203" s="130">
        <v>48553</v>
      </c>
      <c r="H1203" s="130" t="str">
        <f t="shared" si="36"/>
        <v>CG-010012</v>
      </c>
      <c r="I1203" s="130" t="str">
        <f t="shared" si="37"/>
        <v/>
      </c>
    </row>
    <row r="1204" spans="1:9" x14ac:dyDescent="0.15">
      <c r="A1204" s="130">
        <v>1202</v>
      </c>
      <c r="B1204" s="130" t="s">
        <v>4399</v>
      </c>
      <c r="C1204" s="130" t="s">
        <v>13537</v>
      </c>
      <c r="D1204" s="130">
        <v>10</v>
      </c>
      <c r="E1204" s="130" t="s">
        <v>12370</v>
      </c>
      <c r="F1204" s="130">
        <v>271336</v>
      </c>
      <c r="G1204" s="130">
        <v>210876</v>
      </c>
      <c r="H1204" s="130" t="str">
        <f t="shared" si="36"/>
        <v>CG-010013</v>
      </c>
      <c r="I1204" s="130" t="str">
        <f t="shared" si="37"/>
        <v/>
      </c>
    </row>
    <row r="1205" spans="1:9" x14ac:dyDescent="0.15">
      <c r="A1205" s="130">
        <v>1203</v>
      </c>
      <c r="B1205" s="130" t="s">
        <v>4400</v>
      </c>
      <c r="C1205" s="130" t="s">
        <v>13538</v>
      </c>
      <c r="D1205" s="130">
        <v>50</v>
      </c>
      <c r="E1205" s="130" t="s">
        <v>13539</v>
      </c>
      <c r="F1205" s="130">
        <v>7658000</v>
      </c>
      <c r="G1205" s="130">
        <v>10500000</v>
      </c>
      <c r="H1205" s="130" t="str">
        <f t="shared" si="36"/>
        <v>CG-010014</v>
      </c>
      <c r="I1205" s="130" t="str">
        <f t="shared" si="37"/>
        <v/>
      </c>
    </row>
    <row r="1206" spans="1:9" x14ac:dyDescent="0.15">
      <c r="A1206" s="130">
        <v>1204</v>
      </c>
      <c r="B1206" s="130" t="s">
        <v>4401</v>
      </c>
      <c r="C1206" s="130" t="s">
        <v>13540</v>
      </c>
      <c r="D1206" s="130">
        <v>1000</v>
      </c>
      <c r="E1206" s="130" t="s">
        <v>12372</v>
      </c>
      <c r="F1206" s="130">
        <v>2200000</v>
      </c>
      <c r="G1206" s="130">
        <v>6000000</v>
      </c>
      <c r="H1206" s="130" t="str">
        <f t="shared" si="36"/>
        <v>CG-010015</v>
      </c>
      <c r="I1206" s="130" t="str">
        <f t="shared" si="37"/>
        <v/>
      </c>
    </row>
    <row r="1207" spans="1:9" x14ac:dyDescent="0.15">
      <c r="A1207" s="130">
        <v>1205</v>
      </c>
      <c r="B1207" s="130" t="s">
        <v>4402</v>
      </c>
      <c r="C1207" s="130" t="s">
        <v>13541</v>
      </c>
      <c r="D1207" s="130">
        <v>1</v>
      </c>
      <c r="E1207" s="130" t="s">
        <v>12391</v>
      </c>
      <c r="F1207" s="130">
        <v>4008000</v>
      </c>
      <c r="G1207" s="130">
        <v>4340000</v>
      </c>
      <c r="H1207" s="130" t="str">
        <f t="shared" si="36"/>
        <v>CG-020001</v>
      </c>
      <c r="I1207" s="130" t="str">
        <f t="shared" si="37"/>
        <v>VG</v>
      </c>
    </row>
    <row r="1208" spans="1:9" x14ac:dyDescent="0.15">
      <c r="A1208" s="130">
        <v>1206</v>
      </c>
      <c r="B1208" s="130" t="s">
        <v>4403</v>
      </c>
      <c r="C1208" s="130" t="s">
        <v>13542</v>
      </c>
      <c r="D1208" s="130">
        <v>1</v>
      </c>
      <c r="E1208" s="130" t="s">
        <v>12446</v>
      </c>
      <c r="F1208" s="130">
        <v>40367288</v>
      </c>
      <c r="G1208" s="130">
        <v>51943538</v>
      </c>
      <c r="H1208" s="130" t="str">
        <f t="shared" si="36"/>
        <v>CG-020002</v>
      </c>
      <c r="I1208" s="130" t="str">
        <f t="shared" si="37"/>
        <v>VG</v>
      </c>
    </row>
    <row r="1209" spans="1:9" x14ac:dyDescent="0.15">
      <c r="A1209" s="130">
        <v>1207</v>
      </c>
      <c r="B1209" s="130" t="s">
        <v>4404</v>
      </c>
      <c r="C1209" s="130" t="s">
        <v>13543</v>
      </c>
      <c r="D1209" s="130">
        <v>10000</v>
      </c>
      <c r="E1209" s="130" t="s">
        <v>12372</v>
      </c>
      <c r="F1209" s="130">
        <v>7704318</v>
      </c>
      <c r="G1209" s="130">
        <v>12090886</v>
      </c>
      <c r="H1209" s="130" t="str">
        <f t="shared" si="36"/>
        <v>CG-020003</v>
      </c>
      <c r="I1209" s="130" t="str">
        <f t="shared" si="37"/>
        <v>A</v>
      </c>
    </row>
    <row r="1210" spans="1:9" x14ac:dyDescent="0.15">
      <c r="A1210" s="130">
        <v>1208</v>
      </c>
      <c r="B1210" s="130" t="s">
        <v>4405</v>
      </c>
      <c r="C1210" s="130" t="s">
        <v>13544</v>
      </c>
      <c r="D1210" s="130">
        <v>9</v>
      </c>
      <c r="E1210" s="130" t="s">
        <v>12355</v>
      </c>
      <c r="F1210" s="130">
        <v>23121000</v>
      </c>
      <c r="G1210" s="130">
        <v>23661400</v>
      </c>
      <c r="H1210" s="130" t="str">
        <f t="shared" si="36"/>
        <v>CG-020004</v>
      </c>
      <c r="I1210" s="130" t="str">
        <f t="shared" si="37"/>
        <v>AG</v>
      </c>
    </row>
    <row r="1211" spans="1:9" x14ac:dyDescent="0.15">
      <c r="A1211" s="130">
        <v>1209</v>
      </c>
      <c r="B1211" s="130" t="s">
        <v>4406</v>
      </c>
      <c r="C1211" s="130" t="s">
        <v>13545</v>
      </c>
      <c r="D1211" s="130">
        <v>1</v>
      </c>
      <c r="E1211" s="130" t="s">
        <v>12368</v>
      </c>
      <c r="F1211" s="130">
        <v>63000</v>
      </c>
      <c r="G1211" s="130">
        <v>89000</v>
      </c>
      <c r="H1211" s="130" t="str">
        <f t="shared" si="36"/>
        <v>CG-020005</v>
      </c>
      <c r="I1211" s="130" t="str">
        <f t="shared" si="37"/>
        <v/>
      </c>
    </row>
    <row r="1212" spans="1:9" x14ac:dyDescent="0.15">
      <c r="A1212" s="130">
        <v>1210</v>
      </c>
      <c r="B1212" s="130" t="s">
        <v>4407</v>
      </c>
      <c r="C1212" s="130" t="s">
        <v>13546</v>
      </c>
      <c r="D1212" s="130">
        <v>1</v>
      </c>
      <c r="E1212" s="130" t="s">
        <v>12384</v>
      </c>
      <c r="F1212" s="130">
        <v>8200</v>
      </c>
      <c r="G1212" s="130">
        <v>8200</v>
      </c>
      <c r="H1212" s="130" t="str">
        <f t="shared" si="36"/>
        <v>CG-020006</v>
      </c>
      <c r="I1212" s="130" t="str">
        <f t="shared" si="37"/>
        <v/>
      </c>
    </row>
    <row r="1213" spans="1:9" x14ac:dyDescent="0.15">
      <c r="A1213" s="130">
        <v>1211</v>
      </c>
      <c r="B1213" s="130" t="s">
        <v>4408</v>
      </c>
      <c r="C1213" s="130" t="s">
        <v>12357</v>
      </c>
      <c r="D1213" s="130">
        <v>0</v>
      </c>
      <c r="F1213" s="130">
        <v>0</v>
      </c>
      <c r="G1213" s="130">
        <v>0</v>
      </c>
      <c r="H1213" s="130" t="str">
        <f t="shared" si="36"/>
        <v>CG-020007</v>
      </c>
      <c r="I1213" s="130" t="str">
        <f t="shared" si="37"/>
        <v/>
      </c>
    </row>
    <row r="1214" spans="1:9" x14ac:dyDescent="0.15">
      <c r="A1214" s="130">
        <v>1212</v>
      </c>
      <c r="B1214" s="130" t="s">
        <v>4409</v>
      </c>
      <c r="C1214" s="130" t="s">
        <v>13547</v>
      </c>
      <c r="D1214" s="130">
        <v>10</v>
      </c>
      <c r="E1214" s="130" t="s">
        <v>12355</v>
      </c>
      <c r="F1214" s="130">
        <v>300000</v>
      </c>
      <c r="G1214" s="130">
        <v>321240</v>
      </c>
      <c r="H1214" s="130" t="str">
        <f t="shared" si="36"/>
        <v>CG-020008</v>
      </c>
      <c r="I1214" s="130" t="str">
        <f t="shared" si="37"/>
        <v/>
      </c>
    </row>
    <row r="1215" spans="1:9" x14ac:dyDescent="0.15">
      <c r="A1215" s="130">
        <v>1213</v>
      </c>
      <c r="B1215" s="130" t="s">
        <v>4410</v>
      </c>
      <c r="C1215" s="130" t="s">
        <v>13548</v>
      </c>
      <c r="D1215" s="130">
        <v>100</v>
      </c>
      <c r="E1215" s="130" t="s">
        <v>12355</v>
      </c>
      <c r="F1215" s="130">
        <v>2923190</v>
      </c>
      <c r="G1215" s="130">
        <v>2734158.5</v>
      </c>
      <c r="H1215" s="130" t="str">
        <f t="shared" si="36"/>
        <v>CG-020009</v>
      </c>
      <c r="I1215" s="130" t="str">
        <f t="shared" si="37"/>
        <v>VG</v>
      </c>
    </row>
    <row r="1216" spans="1:9" x14ac:dyDescent="0.15">
      <c r="A1216" s="130">
        <v>1214</v>
      </c>
      <c r="B1216" s="130" t="s">
        <v>4411</v>
      </c>
      <c r="C1216" s="130" t="s">
        <v>12572</v>
      </c>
      <c r="D1216" s="130">
        <v>1</v>
      </c>
      <c r="E1216" s="130" t="s">
        <v>12361</v>
      </c>
      <c r="F1216" s="130">
        <v>1120</v>
      </c>
      <c r="G1216" s="130">
        <v>1235</v>
      </c>
      <c r="H1216" s="130" t="str">
        <f t="shared" si="36"/>
        <v>CG-020010</v>
      </c>
      <c r="I1216" s="130" t="str">
        <f t="shared" si="37"/>
        <v/>
      </c>
    </row>
    <row r="1217" spans="1:9" x14ac:dyDescent="0.15">
      <c r="A1217" s="130">
        <v>1215</v>
      </c>
      <c r="B1217" s="130" t="s">
        <v>4412</v>
      </c>
      <c r="C1217" s="130" t="s">
        <v>13549</v>
      </c>
      <c r="D1217" s="130">
        <v>1</v>
      </c>
      <c r="E1217" s="130" t="s">
        <v>12391</v>
      </c>
      <c r="F1217" s="130">
        <v>2788300</v>
      </c>
      <c r="G1217" s="130">
        <v>2933850</v>
      </c>
      <c r="H1217" s="130" t="str">
        <f t="shared" si="36"/>
        <v>CG-020011</v>
      </c>
      <c r="I1217" s="130" t="str">
        <f t="shared" si="37"/>
        <v>VG</v>
      </c>
    </row>
    <row r="1218" spans="1:9" x14ac:dyDescent="0.15">
      <c r="A1218" s="130">
        <v>1216</v>
      </c>
      <c r="B1218" s="130" t="s">
        <v>4413</v>
      </c>
      <c r="C1218" s="130" t="s">
        <v>13550</v>
      </c>
      <c r="D1218" s="130">
        <v>120</v>
      </c>
      <c r="E1218" s="130" t="s">
        <v>12905</v>
      </c>
      <c r="F1218" s="130">
        <v>4437000</v>
      </c>
      <c r="G1218" s="130">
        <v>8505000</v>
      </c>
      <c r="H1218" s="130" t="str">
        <f t="shared" si="36"/>
        <v>CG-020012</v>
      </c>
      <c r="I1218" s="130" t="str">
        <f t="shared" si="37"/>
        <v>VG</v>
      </c>
    </row>
    <row r="1219" spans="1:9" x14ac:dyDescent="0.15">
      <c r="A1219" s="130">
        <v>1217</v>
      </c>
      <c r="B1219" s="130" t="s">
        <v>4414</v>
      </c>
      <c r="C1219" s="130" t="s">
        <v>2861</v>
      </c>
      <c r="D1219" s="130">
        <v>120</v>
      </c>
      <c r="E1219" s="130" t="s">
        <v>12368</v>
      </c>
      <c r="F1219" s="130">
        <v>4105420</v>
      </c>
      <c r="G1219" s="130">
        <v>4291200</v>
      </c>
      <c r="H1219" s="130" t="str">
        <f t="shared" si="36"/>
        <v>CG-020013</v>
      </c>
      <c r="I1219" s="130" t="str">
        <f t="shared" si="37"/>
        <v/>
      </c>
    </row>
    <row r="1220" spans="1:9" x14ac:dyDescent="0.15">
      <c r="A1220" s="130">
        <v>1218</v>
      </c>
      <c r="B1220" s="130" t="s">
        <v>4415</v>
      </c>
      <c r="C1220" s="130" t="s">
        <v>13551</v>
      </c>
      <c r="D1220" s="130">
        <v>1</v>
      </c>
      <c r="E1220" s="130" t="s">
        <v>12581</v>
      </c>
      <c r="F1220" s="130">
        <v>237034</v>
      </c>
      <c r="G1220" s="130">
        <v>368020</v>
      </c>
      <c r="H1220" s="130" t="str">
        <f t="shared" ref="H1220:H1283" si="38">LEFT(B1220,FIND("-",B1220)+6)</f>
        <v>CG-020014</v>
      </c>
      <c r="I1220" s="130" t="str">
        <f t="shared" ref="I1220:I1283" si="39">RIGHT(B1220,LEN(B1220)-FIND("-",B1220)-7)</f>
        <v>AG</v>
      </c>
    </row>
    <row r="1221" spans="1:9" x14ac:dyDescent="0.15">
      <c r="A1221" s="130">
        <v>1219</v>
      </c>
      <c r="B1221" s="130" t="s">
        <v>4416</v>
      </c>
      <c r="C1221" s="130" t="s">
        <v>13552</v>
      </c>
      <c r="D1221" s="130">
        <v>4000</v>
      </c>
      <c r="E1221" s="130" t="s">
        <v>12372</v>
      </c>
      <c r="F1221" s="130">
        <v>5941948</v>
      </c>
      <c r="G1221" s="130">
        <v>5148938</v>
      </c>
      <c r="H1221" s="130" t="str">
        <f t="shared" si="38"/>
        <v>CG-020015</v>
      </c>
      <c r="I1221" s="130" t="str">
        <f t="shared" si="39"/>
        <v/>
      </c>
    </row>
    <row r="1222" spans="1:9" x14ac:dyDescent="0.15">
      <c r="A1222" s="130">
        <v>1220</v>
      </c>
      <c r="B1222" s="130" t="s">
        <v>4417</v>
      </c>
      <c r="C1222" s="130" t="s">
        <v>13553</v>
      </c>
      <c r="D1222" s="130">
        <v>1</v>
      </c>
      <c r="E1222" s="130" t="s">
        <v>12361</v>
      </c>
      <c r="F1222" s="130">
        <v>1800</v>
      </c>
      <c r="G1222" s="130">
        <v>2000</v>
      </c>
      <c r="H1222" s="130" t="str">
        <f t="shared" si="38"/>
        <v>CG-020016</v>
      </c>
      <c r="I1222" s="130" t="str">
        <f t="shared" si="39"/>
        <v/>
      </c>
    </row>
    <row r="1223" spans="1:9" x14ac:dyDescent="0.15">
      <c r="A1223" s="130">
        <v>1221</v>
      </c>
      <c r="B1223" s="130" t="s">
        <v>4418</v>
      </c>
      <c r="C1223" s="130" t="s">
        <v>2265</v>
      </c>
      <c r="D1223" s="130">
        <v>1</v>
      </c>
      <c r="E1223" s="130" t="s">
        <v>12361</v>
      </c>
      <c r="F1223" s="130">
        <v>12254</v>
      </c>
      <c r="G1223" s="130">
        <v>13395</v>
      </c>
      <c r="H1223" s="130" t="str">
        <f t="shared" si="38"/>
        <v>CG-020017</v>
      </c>
      <c r="I1223" s="130" t="str">
        <f t="shared" si="39"/>
        <v/>
      </c>
    </row>
    <row r="1224" spans="1:9" x14ac:dyDescent="0.15">
      <c r="A1224" s="130">
        <v>1222</v>
      </c>
      <c r="B1224" s="130" t="s">
        <v>4419</v>
      </c>
      <c r="C1224" s="130" t="s">
        <v>13554</v>
      </c>
      <c r="D1224" s="130">
        <v>1000</v>
      </c>
      <c r="E1224" s="130" t="s">
        <v>12372</v>
      </c>
      <c r="F1224" s="130">
        <v>12145000</v>
      </c>
      <c r="G1224" s="130">
        <v>18392000</v>
      </c>
      <c r="H1224" s="130" t="str">
        <f t="shared" si="38"/>
        <v>CG-020018</v>
      </c>
      <c r="I1224" s="130" t="str">
        <f t="shared" si="39"/>
        <v/>
      </c>
    </row>
    <row r="1225" spans="1:9" x14ac:dyDescent="0.15">
      <c r="A1225" s="130">
        <v>1223</v>
      </c>
      <c r="B1225" s="130" t="s">
        <v>4420</v>
      </c>
      <c r="C1225" s="130" t="s">
        <v>13555</v>
      </c>
      <c r="D1225" s="130">
        <v>1000</v>
      </c>
      <c r="E1225" s="130" t="s">
        <v>12372</v>
      </c>
      <c r="F1225" s="130">
        <v>5901912</v>
      </c>
      <c r="G1225" s="130">
        <v>6210000</v>
      </c>
      <c r="H1225" s="130" t="str">
        <f t="shared" si="38"/>
        <v>CG-020019</v>
      </c>
      <c r="I1225" s="130" t="str">
        <f t="shared" si="39"/>
        <v>AG</v>
      </c>
    </row>
    <row r="1226" spans="1:9" x14ac:dyDescent="0.15">
      <c r="A1226" s="130">
        <v>1224</v>
      </c>
      <c r="B1226" s="130" t="s">
        <v>4421</v>
      </c>
      <c r="C1226" s="130" t="s">
        <v>13556</v>
      </c>
      <c r="D1226" s="130">
        <v>100</v>
      </c>
      <c r="E1226" s="130" t="s">
        <v>12355</v>
      </c>
      <c r="F1226" s="130">
        <v>80000</v>
      </c>
      <c r="G1226" s="130">
        <v>101000</v>
      </c>
      <c r="H1226" s="130" t="str">
        <f t="shared" si="38"/>
        <v>CG-020020</v>
      </c>
      <c r="I1226" s="130" t="str">
        <f t="shared" si="39"/>
        <v>VG</v>
      </c>
    </row>
    <row r="1227" spans="1:9" x14ac:dyDescent="0.15">
      <c r="A1227" s="130">
        <v>1225</v>
      </c>
      <c r="B1227" s="130" t="s">
        <v>4422</v>
      </c>
      <c r="C1227" s="130" t="s">
        <v>12357</v>
      </c>
      <c r="D1227" s="130">
        <v>0</v>
      </c>
      <c r="F1227" s="130">
        <v>0</v>
      </c>
      <c r="G1227" s="130">
        <v>0</v>
      </c>
      <c r="H1227" s="130" t="str">
        <f t="shared" si="38"/>
        <v>CG-020021</v>
      </c>
      <c r="I1227" s="130" t="str">
        <f t="shared" si="39"/>
        <v/>
      </c>
    </row>
    <row r="1228" spans="1:9" x14ac:dyDescent="0.15">
      <c r="A1228" s="130">
        <v>1226</v>
      </c>
      <c r="B1228" s="130" t="s">
        <v>4423</v>
      </c>
      <c r="C1228" s="130" t="s">
        <v>13557</v>
      </c>
      <c r="D1228" s="130">
        <v>100</v>
      </c>
      <c r="E1228" s="130" t="s">
        <v>12368</v>
      </c>
      <c r="F1228" s="130">
        <v>1728000</v>
      </c>
      <c r="G1228" s="130">
        <v>1835000</v>
      </c>
      <c r="H1228" s="130" t="str">
        <f t="shared" si="38"/>
        <v>CG-020022</v>
      </c>
      <c r="I1228" s="130" t="str">
        <f t="shared" si="39"/>
        <v/>
      </c>
    </row>
    <row r="1229" spans="1:9" x14ac:dyDescent="0.15">
      <c r="A1229" s="130">
        <v>1227</v>
      </c>
      <c r="B1229" s="130" t="s">
        <v>4424</v>
      </c>
      <c r="C1229" s="130" t="s">
        <v>13558</v>
      </c>
      <c r="D1229" s="130">
        <v>100</v>
      </c>
      <c r="E1229" s="130" t="s">
        <v>12372</v>
      </c>
      <c r="F1229" s="130">
        <v>378444.26</v>
      </c>
      <c r="G1229" s="130">
        <v>400000</v>
      </c>
      <c r="H1229" s="130" t="str">
        <f t="shared" si="38"/>
        <v>CG-020023</v>
      </c>
      <c r="I1229" s="130" t="str">
        <f t="shared" si="39"/>
        <v>VG</v>
      </c>
    </row>
    <row r="1230" spans="1:9" x14ac:dyDescent="0.15">
      <c r="A1230" s="130">
        <v>1228</v>
      </c>
      <c r="B1230" s="130" t="s">
        <v>4425</v>
      </c>
      <c r="C1230" s="130" t="s">
        <v>13559</v>
      </c>
      <c r="D1230" s="130">
        <v>1</v>
      </c>
      <c r="E1230" s="130" t="s">
        <v>12368</v>
      </c>
      <c r="F1230" s="130">
        <v>45440</v>
      </c>
      <c r="G1230" s="130">
        <v>104960</v>
      </c>
      <c r="H1230" s="130" t="str">
        <f t="shared" si="38"/>
        <v>CG-020024</v>
      </c>
      <c r="I1230" s="130" t="str">
        <f t="shared" si="39"/>
        <v/>
      </c>
    </row>
    <row r="1231" spans="1:9" x14ac:dyDescent="0.15">
      <c r="A1231" s="130">
        <v>1229</v>
      </c>
      <c r="B1231" s="130" t="s">
        <v>4426</v>
      </c>
      <c r="C1231" s="130" t="s">
        <v>13560</v>
      </c>
      <c r="D1231" s="130">
        <v>100</v>
      </c>
      <c r="E1231" s="130" t="s">
        <v>12355</v>
      </c>
      <c r="F1231" s="130">
        <v>679390</v>
      </c>
      <c r="G1231" s="130">
        <v>683982.5</v>
      </c>
      <c r="H1231" s="130" t="str">
        <f t="shared" si="38"/>
        <v>CG-030001</v>
      </c>
      <c r="I1231" s="130" t="str">
        <f t="shared" si="39"/>
        <v>VG</v>
      </c>
    </row>
    <row r="1232" spans="1:9" x14ac:dyDescent="0.15">
      <c r="A1232" s="130">
        <v>1230</v>
      </c>
      <c r="B1232" s="130" t="s">
        <v>4427</v>
      </c>
      <c r="C1232" s="130" t="s">
        <v>13561</v>
      </c>
      <c r="D1232" s="130">
        <v>1000</v>
      </c>
      <c r="E1232" s="130" t="s">
        <v>12368</v>
      </c>
      <c r="F1232" s="130">
        <v>2130000</v>
      </c>
      <c r="G1232" s="130">
        <v>6420000</v>
      </c>
      <c r="H1232" s="130" t="str">
        <f t="shared" si="38"/>
        <v>CG-030002</v>
      </c>
      <c r="I1232" s="130" t="str">
        <f t="shared" si="39"/>
        <v>VG</v>
      </c>
    </row>
    <row r="1233" spans="1:9" x14ac:dyDescent="0.15">
      <c r="A1233" s="130">
        <v>1231</v>
      </c>
      <c r="B1233" s="130" t="s">
        <v>4428</v>
      </c>
      <c r="C1233" s="130" t="s">
        <v>13562</v>
      </c>
      <c r="D1233" s="130">
        <v>310</v>
      </c>
      <c r="E1233" s="130" t="s">
        <v>12355</v>
      </c>
      <c r="F1233" s="130">
        <v>50743000</v>
      </c>
      <c r="G1233" s="130">
        <v>50743000</v>
      </c>
      <c r="H1233" s="130" t="str">
        <f t="shared" si="38"/>
        <v>CG-030003</v>
      </c>
      <c r="I1233" s="130" t="str">
        <f t="shared" si="39"/>
        <v>AG</v>
      </c>
    </row>
    <row r="1234" spans="1:9" x14ac:dyDescent="0.15">
      <c r="A1234" s="130">
        <v>1232</v>
      </c>
      <c r="B1234" s="130" t="s">
        <v>4429</v>
      </c>
      <c r="C1234" s="130" t="s">
        <v>13563</v>
      </c>
      <c r="D1234" s="130">
        <v>100</v>
      </c>
      <c r="E1234" s="130" t="s">
        <v>12372</v>
      </c>
      <c r="F1234" s="130">
        <v>120920</v>
      </c>
      <c r="G1234" s="130">
        <v>135000</v>
      </c>
      <c r="H1234" s="130" t="str">
        <f t="shared" si="38"/>
        <v>CG-030004</v>
      </c>
      <c r="I1234" s="130" t="str">
        <f t="shared" si="39"/>
        <v/>
      </c>
    </row>
    <row r="1235" spans="1:9" x14ac:dyDescent="0.15">
      <c r="A1235" s="130">
        <v>1233</v>
      </c>
      <c r="B1235" s="130" t="s">
        <v>4430</v>
      </c>
      <c r="C1235" s="130" t="s">
        <v>13564</v>
      </c>
      <c r="D1235" s="130">
        <v>1000</v>
      </c>
      <c r="E1235" s="130" t="s">
        <v>12372</v>
      </c>
      <c r="F1235" s="130">
        <v>6942303.5</v>
      </c>
      <c r="G1235" s="130">
        <v>8640000</v>
      </c>
      <c r="H1235" s="130" t="str">
        <f t="shared" si="38"/>
        <v>CG-030005</v>
      </c>
      <c r="I1235" s="130" t="str">
        <f t="shared" si="39"/>
        <v/>
      </c>
    </row>
    <row r="1236" spans="1:9" x14ac:dyDescent="0.15">
      <c r="A1236" s="130">
        <v>1234</v>
      </c>
      <c r="B1236" s="130" t="s">
        <v>4431</v>
      </c>
      <c r="C1236" s="130" t="s">
        <v>13565</v>
      </c>
      <c r="D1236" s="130">
        <v>1</v>
      </c>
      <c r="E1236" s="130" t="s">
        <v>12355</v>
      </c>
      <c r="F1236" s="130">
        <v>560</v>
      </c>
      <c r="G1236" s="130">
        <v>560</v>
      </c>
      <c r="H1236" s="130" t="str">
        <f t="shared" si="38"/>
        <v>CG-030006</v>
      </c>
      <c r="I1236" s="130" t="str">
        <f t="shared" si="39"/>
        <v/>
      </c>
    </row>
    <row r="1237" spans="1:9" x14ac:dyDescent="0.15">
      <c r="A1237" s="130">
        <v>1235</v>
      </c>
      <c r="B1237" s="130" t="s">
        <v>4432</v>
      </c>
      <c r="C1237" s="130" t="s">
        <v>13566</v>
      </c>
      <c r="D1237" s="130">
        <v>50</v>
      </c>
      <c r="E1237" s="130" t="s">
        <v>13567</v>
      </c>
      <c r="F1237" s="130">
        <v>3940000</v>
      </c>
      <c r="G1237" s="130">
        <v>6400000</v>
      </c>
      <c r="H1237" s="130" t="str">
        <f t="shared" si="38"/>
        <v>CG-030007</v>
      </c>
      <c r="I1237" s="130" t="str">
        <f t="shared" si="39"/>
        <v/>
      </c>
    </row>
    <row r="1238" spans="1:9" x14ac:dyDescent="0.15">
      <c r="A1238" s="130">
        <v>1236</v>
      </c>
      <c r="B1238" s="130" t="s">
        <v>4433</v>
      </c>
      <c r="C1238" s="130" t="s">
        <v>13568</v>
      </c>
      <c r="D1238" s="130">
        <v>1</v>
      </c>
      <c r="E1238" s="130" t="s">
        <v>12372</v>
      </c>
      <c r="F1238" s="130">
        <v>7781</v>
      </c>
      <c r="G1238" s="130">
        <v>6813</v>
      </c>
      <c r="H1238" s="130" t="str">
        <f t="shared" si="38"/>
        <v>CG-030008</v>
      </c>
      <c r="I1238" s="130" t="str">
        <f t="shared" si="39"/>
        <v>AG</v>
      </c>
    </row>
    <row r="1239" spans="1:9" x14ac:dyDescent="0.15">
      <c r="A1239" s="130">
        <v>1237</v>
      </c>
      <c r="B1239" s="130" t="s">
        <v>4434</v>
      </c>
      <c r="C1239" s="130" t="s">
        <v>13569</v>
      </c>
      <c r="D1239" s="130">
        <v>1200</v>
      </c>
      <c r="E1239" s="130" t="s">
        <v>12368</v>
      </c>
      <c r="F1239" s="130">
        <v>22448000</v>
      </c>
      <c r="G1239" s="130">
        <v>28321750</v>
      </c>
      <c r="H1239" s="130" t="str">
        <f t="shared" si="38"/>
        <v>CG-030009</v>
      </c>
      <c r="I1239" s="130" t="str">
        <f t="shared" si="39"/>
        <v>AG</v>
      </c>
    </row>
    <row r="1240" spans="1:9" x14ac:dyDescent="0.15">
      <c r="A1240" s="130">
        <v>1238</v>
      </c>
      <c r="B1240" s="130" t="s">
        <v>4435</v>
      </c>
      <c r="C1240" s="130" t="s">
        <v>13570</v>
      </c>
      <c r="D1240" s="130">
        <v>1</v>
      </c>
      <c r="E1240" s="130" t="s">
        <v>12457</v>
      </c>
      <c r="F1240" s="130">
        <v>87929000</v>
      </c>
      <c r="G1240" s="130">
        <v>123044000</v>
      </c>
      <c r="H1240" s="130" t="str">
        <f t="shared" si="38"/>
        <v>CG-030010</v>
      </c>
      <c r="I1240" s="130" t="str">
        <f t="shared" si="39"/>
        <v>AG</v>
      </c>
    </row>
    <row r="1241" spans="1:9" x14ac:dyDescent="0.15">
      <c r="A1241" s="130">
        <v>1239</v>
      </c>
      <c r="B1241" s="130" t="s">
        <v>4436</v>
      </c>
      <c r="C1241" s="130" t="s">
        <v>13571</v>
      </c>
      <c r="D1241" s="130">
        <v>34</v>
      </c>
      <c r="E1241" s="130" t="s">
        <v>12355</v>
      </c>
      <c r="F1241" s="130">
        <v>7246854</v>
      </c>
      <c r="G1241" s="130">
        <v>8289586</v>
      </c>
      <c r="H1241" s="130" t="str">
        <f t="shared" si="38"/>
        <v>CG-030011</v>
      </c>
      <c r="I1241" s="130" t="str">
        <f t="shared" si="39"/>
        <v>AG</v>
      </c>
    </row>
    <row r="1242" spans="1:9" x14ac:dyDescent="0.15">
      <c r="A1242" s="130">
        <v>1240</v>
      </c>
      <c r="B1242" s="130" t="s">
        <v>4437</v>
      </c>
      <c r="C1242" s="130" t="s">
        <v>13572</v>
      </c>
      <c r="D1242" s="130">
        <v>4.0999999999999996</v>
      </c>
      <c r="E1242" s="130" t="s">
        <v>12361</v>
      </c>
      <c r="F1242" s="130">
        <v>9940</v>
      </c>
      <c r="G1242" s="130">
        <v>29735</v>
      </c>
      <c r="H1242" s="130" t="str">
        <f t="shared" si="38"/>
        <v>CG-030012</v>
      </c>
      <c r="I1242" s="130" t="str">
        <f t="shared" si="39"/>
        <v/>
      </c>
    </row>
    <row r="1243" spans="1:9" x14ac:dyDescent="0.15">
      <c r="A1243" s="130">
        <v>1241</v>
      </c>
      <c r="B1243" s="130" t="s">
        <v>4438</v>
      </c>
      <c r="C1243" s="130" t="s">
        <v>13573</v>
      </c>
      <c r="D1243" s="130">
        <v>1</v>
      </c>
      <c r="E1243" s="130" t="s">
        <v>12370</v>
      </c>
      <c r="F1243" s="130">
        <v>15199.4</v>
      </c>
      <c r="G1243" s="130">
        <v>17136.77</v>
      </c>
      <c r="H1243" s="130" t="str">
        <f t="shared" si="38"/>
        <v>CG-030013</v>
      </c>
      <c r="I1243" s="130" t="str">
        <f t="shared" si="39"/>
        <v>AG</v>
      </c>
    </row>
    <row r="1244" spans="1:9" x14ac:dyDescent="0.15">
      <c r="A1244" s="130">
        <v>1242</v>
      </c>
      <c r="B1244" s="130" t="s">
        <v>4439</v>
      </c>
      <c r="C1244" s="130" t="s">
        <v>13574</v>
      </c>
      <c r="D1244" s="130">
        <v>1000</v>
      </c>
      <c r="E1244" s="130" t="s">
        <v>12368</v>
      </c>
      <c r="F1244" s="130">
        <v>4357352</v>
      </c>
      <c r="G1244" s="130">
        <v>5126980</v>
      </c>
      <c r="H1244" s="130" t="str">
        <f t="shared" si="38"/>
        <v>CG-030014</v>
      </c>
      <c r="I1244" s="130" t="str">
        <f t="shared" si="39"/>
        <v>AG</v>
      </c>
    </row>
    <row r="1245" spans="1:9" x14ac:dyDescent="0.15">
      <c r="A1245" s="130">
        <v>1243</v>
      </c>
      <c r="B1245" s="130" t="s">
        <v>4440</v>
      </c>
      <c r="C1245" s="130" t="s">
        <v>13575</v>
      </c>
      <c r="D1245" s="130">
        <v>1</v>
      </c>
      <c r="E1245" s="130" t="s">
        <v>12361</v>
      </c>
      <c r="F1245" s="130">
        <v>11648</v>
      </c>
      <c r="G1245" s="130">
        <v>11550</v>
      </c>
      <c r="H1245" s="130" t="str">
        <f t="shared" si="38"/>
        <v>CG-030015</v>
      </c>
      <c r="I1245" s="130" t="str">
        <f t="shared" si="39"/>
        <v/>
      </c>
    </row>
    <row r="1246" spans="1:9" x14ac:dyDescent="0.15">
      <c r="A1246" s="130">
        <v>1244</v>
      </c>
      <c r="B1246" s="130" t="s">
        <v>4441</v>
      </c>
      <c r="C1246" s="130" t="s">
        <v>13576</v>
      </c>
      <c r="D1246" s="130">
        <v>100</v>
      </c>
      <c r="E1246" s="130" t="s">
        <v>12368</v>
      </c>
      <c r="F1246" s="130">
        <v>2357280</v>
      </c>
      <c r="G1246" s="130">
        <v>2267269.7000000002</v>
      </c>
      <c r="H1246" s="130" t="str">
        <f t="shared" si="38"/>
        <v>CG-030016</v>
      </c>
      <c r="I1246" s="130" t="str">
        <f t="shared" si="39"/>
        <v/>
      </c>
    </row>
    <row r="1247" spans="1:9" x14ac:dyDescent="0.15">
      <c r="A1247" s="130">
        <v>1245</v>
      </c>
      <c r="B1247" s="130" t="s">
        <v>4442</v>
      </c>
      <c r="C1247" s="130" t="s">
        <v>12357</v>
      </c>
      <c r="D1247" s="130">
        <v>0</v>
      </c>
      <c r="F1247" s="130">
        <v>0</v>
      </c>
      <c r="G1247" s="130">
        <v>0</v>
      </c>
      <c r="H1247" s="130" t="str">
        <f t="shared" si="38"/>
        <v>CG-030017</v>
      </c>
      <c r="I1247" s="130" t="str">
        <f t="shared" si="39"/>
        <v/>
      </c>
    </row>
    <row r="1248" spans="1:9" x14ac:dyDescent="0.15">
      <c r="A1248" s="130">
        <v>1246</v>
      </c>
      <c r="B1248" s="130" t="s">
        <v>4443</v>
      </c>
      <c r="C1248" s="130" t="s">
        <v>12357</v>
      </c>
      <c r="D1248" s="130">
        <v>0</v>
      </c>
      <c r="F1248" s="130">
        <v>0</v>
      </c>
      <c r="G1248" s="130">
        <v>0</v>
      </c>
      <c r="H1248" s="130" t="str">
        <f t="shared" si="38"/>
        <v>CG-030018</v>
      </c>
      <c r="I1248" s="130" t="str">
        <f t="shared" si="39"/>
        <v/>
      </c>
    </row>
    <row r="1249" spans="1:9" x14ac:dyDescent="0.15">
      <c r="A1249" s="130">
        <v>1247</v>
      </c>
      <c r="B1249" s="130" t="s">
        <v>4444</v>
      </c>
      <c r="C1249" s="130" t="s">
        <v>13577</v>
      </c>
      <c r="D1249" s="130">
        <v>20</v>
      </c>
      <c r="E1249" s="130" t="s">
        <v>12569</v>
      </c>
      <c r="F1249" s="130">
        <v>1365000</v>
      </c>
      <c r="G1249" s="130">
        <v>1940000</v>
      </c>
      <c r="H1249" s="130" t="str">
        <f t="shared" si="38"/>
        <v>CG-030019</v>
      </c>
      <c r="I1249" s="130" t="str">
        <f t="shared" si="39"/>
        <v/>
      </c>
    </row>
    <row r="1250" spans="1:9" x14ac:dyDescent="0.15">
      <c r="A1250" s="130">
        <v>1248</v>
      </c>
      <c r="B1250" s="130" t="s">
        <v>4445</v>
      </c>
      <c r="C1250" s="130" t="s">
        <v>13578</v>
      </c>
      <c r="D1250" s="130">
        <v>360</v>
      </c>
      <c r="E1250" s="130" t="s">
        <v>12355</v>
      </c>
      <c r="F1250" s="130">
        <v>329600</v>
      </c>
      <c r="G1250" s="130">
        <v>141120</v>
      </c>
      <c r="H1250" s="130" t="str">
        <f t="shared" si="38"/>
        <v>CG-030020</v>
      </c>
      <c r="I1250" s="130" t="str">
        <f t="shared" si="39"/>
        <v>AG</v>
      </c>
    </row>
    <row r="1251" spans="1:9" x14ac:dyDescent="0.15">
      <c r="A1251" s="130">
        <v>1249</v>
      </c>
      <c r="B1251" s="130" t="s">
        <v>4446</v>
      </c>
      <c r="C1251" s="130" t="s">
        <v>13579</v>
      </c>
      <c r="D1251" s="130">
        <v>1000</v>
      </c>
      <c r="E1251" s="130" t="s">
        <v>12372</v>
      </c>
      <c r="F1251" s="130">
        <v>12415700</v>
      </c>
      <c r="G1251" s="130">
        <v>14667700</v>
      </c>
      <c r="H1251" s="130" t="str">
        <f t="shared" si="38"/>
        <v>CG-030021</v>
      </c>
      <c r="I1251" s="130" t="str">
        <f t="shared" si="39"/>
        <v>AG</v>
      </c>
    </row>
    <row r="1252" spans="1:9" x14ac:dyDescent="0.15">
      <c r="A1252" s="130">
        <v>1250</v>
      </c>
      <c r="B1252" s="130" t="s">
        <v>4447</v>
      </c>
      <c r="C1252" s="130" t="s">
        <v>13580</v>
      </c>
      <c r="D1252" s="130">
        <v>1</v>
      </c>
      <c r="E1252" s="130" t="s">
        <v>12402</v>
      </c>
      <c r="F1252" s="130">
        <v>2300000</v>
      </c>
      <c r="G1252" s="130">
        <v>10000000</v>
      </c>
      <c r="H1252" s="130" t="str">
        <f t="shared" si="38"/>
        <v>CG-030022</v>
      </c>
      <c r="I1252" s="130" t="str">
        <f t="shared" si="39"/>
        <v/>
      </c>
    </row>
    <row r="1253" spans="1:9" x14ac:dyDescent="0.15">
      <c r="A1253" s="130">
        <v>1251</v>
      </c>
      <c r="B1253" s="130" t="s">
        <v>4448</v>
      </c>
      <c r="C1253" s="130" t="s">
        <v>13581</v>
      </c>
      <c r="D1253" s="130">
        <v>1</v>
      </c>
      <c r="E1253" s="130" t="s">
        <v>12876</v>
      </c>
      <c r="F1253" s="130">
        <v>1198250</v>
      </c>
      <c r="G1253" s="130">
        <v>1840420</v>
      </c>
      <c r="H1253" s="130" t="str">
        <f t="shared" si="38"/>
        <v>CG-030023</v>
      </c>
      <c r="I1253" s="130" t="str">
        <f t="shared" si="39"/>
        <v/>
      </c>
    </row>
    <row r="1254" spans="1:9" x14ac:dyDescent="0.15">
      <c r="A1254" s="130">
        <v>1252</v>
      </c>
      <c r="B1254" s="130" t="s">
        <v>4449</v>
      </c>
      <c r="C1254" s="130" t="s">
        <v>406</v>
      </c>
      <c r="D1254" s="130">
        <v>1</v>
      </c>
      <c r="E1254" s="130" t="s">
        <v>12368</v>
      </c>
      <c r="F1254" s="130">
        <v>111000</v>
      </c>
      <c r="G1254" s="130">
        <v>90000</v>
      </c>
      <c r="H1254" s="130" t="str">
        <f t="shared" si="38"/>
        <v>CG-030024</v>
      </c>
      <c r="I1254" s="130" t="str">
        <f t="shared" si="39"/>
        <v/>
      </c>
    </row>
    <row r="1255" spans="1:9" x14ac:dyDescent="0.15">
      <c r="A1255" s="130">
        <v>1253</v>
      </c>
      <c r="B1255" s="130" t="s">
        <v>4450</v>
      </c>
      <c r="C1255" s="130" t="s">
        <v>13582</v>
      </c>
      <c r="D1255" s="130">
        <v>1</v>
      </c>
      <c r="E1255" s="130" t="s">
        <v>12355</v>
      </c>
      <c r="F1255" s="130">
        <v>575000</v>
      </c>
      <c r="G1255" s="130">
        <v>877000</v>
      </c>
      <c r="H1255" s="130" t="str">
        <f t="shared" si="38"/>
        <v>CG-030025</v>
      </c>
      <c r="I1255" s="130" t="str">
        <f t="shared" si="39"/>
        <v/>
      </c>
    </row>
    <row r="1256" spans="1:9" x14ac:dyDescent="0.15">
      <c r="A1256" s="130">
        <v>1254</v>
      </c>
      <c r="B1256" s="130" t="s">
        <v>4451</v>
      </c>
      <c r="C1256" s="130" t="s">
        <v>13583</v>
      </c>
      <c r="D1256" s="130">
        <v>1000</v>
      </c>
      <c r="E1256" s="130" t="s">
        <v>12361</v>
      </c>
      <c r="F1256" s="130">
        <v>4195780</v>
      </c>
      <c r="G1256" s="130">
        <v>4903660</v>
      </c>
      <c r="H1256" s="130" t="str">
        <f t="shared" si="38"/>
        <v>CG-030026</v>
      </c>
      <c r="I1256" s="130" t="str">
        <f t="shared" si="39"/>
        <v/>
      </c>
    </row>
    <row r="1257" spans="1:9" x14ac:dyDescent="0.15">
      <c r="A1257" s="130">
        <v>1255</v>
      </c>
      <c r="B1257" s="130" t="s">
        <v>4452</v>
      </c>
      <c r="C1257" s="130" t="s">
        <v>13584</v>
      </c>
      <c r="D1257" s="130">
        <v>1</v>
      </c>
      <c r="E1257" s="130" t="s">
        <v>12402</v>
      </c>
      <c r="F1257" s="130">
        <v>31668000</v>
      </c>
      <c r="G1257" s="130">
        <v>41603000</v>
      </c>
      <c r="H1257" s="130" t="str">
        <f t="shared" si="38"/>
        <v>CG-030027</v>
      </c>
      <c r="I1257" s="130" t="str">
        <f t="shared" si="39"/>
        <v>AG</v>
      </c>
    </row>
    <row r="1258" spans="1:9" x14ac:dyDescent="0.15">
      <c r="A1258" s="130">
        <v>1256</v>
      </c>
      <c r="B1258" s="130" t="s">
        <v>4453</v>
      </c>
      <c r="C1258" s="130" t="s">
        <v>13585</v>
      </c>
      <c r="D1258" s="130">
        <v>1</v>
      </c>
      <c r="E1258" s="130" t="s">
        <v>12370</v>
      </c>
      <c r="F1258" s="130">
        <v>54000</v>
      </c>
      <c r="G1258" s="130">
        <v>54000</v>
      </c>
      <c r="H1258" s="130" t="str">
        <f t="shared" si="38"/>
        <v>CG-030028</v>
      </c>
      <c r="I1258" s="130" t="str">
        <f t="shared" si="39"/>
        <v/>
      </c>
    </row>
    <row r="1259" spans="1:9" x14ac:dyDescent="0.15">
      <c r="A1259" s="130">
        <v>1257</v>
      </c>
      <c r="B1259" s="130" t="s">
        <v>4454</v>
      </c>
      <c r="C1259" s="130" t="s">
        <v>13246</v>
      </c>
      <c r="D1259" s="130">
        <v>100</v>
      </c>
      <c r="E1259" s="130" t="s">
        <v>12372</v>
      </c>
      <c r="F1259" s="130">
        <v>1466000</v>
      </c>
      <c r="G1259" s="130">
        <v>1908000</v>
      </c>
      <c r="H1259" s="130" t="str">
        <f t="shared" si="38"/>
        <v>CG-040001</v>
      </c>
      <c r="I1259" s="130" t="str">
        <f t="shared" si="39"/>
        <v/>
      </c>
    </row>
    <row r="1260" spans="1:9" x14ac:dyDescent="0.15">
      <c r="A1260" s="130">
        <v>1258</v>
      </c>
      <c r="B1260" s="130" t="s">
        <v>4455</v>
      </c>
      <c r="C1260" s="130" t="s">
        <v>13583</v>
      </c>
      <c r="D1260" s="130">
        <v>10</v>
      </c>
      <c r="E1260" s="130" t="s">
        <v>12361</v>
      </c>
      <c r="F1260" s="130">
        <v>69762.5</v>
      </c>
      <c r="G1260" s="130">
        <v>70942.5</v>
      </c>
      <c r="H1260" s="130" t="str">
        <f t="shared" si="38"/>
        <v>CG-040002</v>
      </c>
      <c r="I1260" s="130" t="str">
        <f t="shared" si="39"/>
        <v/>
      </c>
    </row>
    <row r="1261" spans="1:9" x14ac:dyDescent="0.15">
      <c r="A1261" s="130">
        <v>1259</v>
      </c>
      <c r="B1261" s="130" t="s">
        <v>4456</v>
      </c>
      <c r="C1261" s="130" t="s">
        <v>13587</v>
      </c>
      <c r="D1261" s="130">
        <v>5</v>
      </c>
      <c r="E1261" s="130" t="s">
        <v>12402</v>
      </c>
      <c r="F1261" s="130">
        <v>3670000</v>
      </c>
      <c r="G1261" s="130">
        <v>4175000</v>
      </c>
      <c r="H1261" s="130" t="str">
        <f t="shared" si="38"/>
        <v>CG-040003</v>
      </c>
      <c r="I1261" s="130" t="str">
        <f t="shared" si="39"/>
        <v>AG</v>
      </c>
    </row>
    <row r="1262" spans="1:9" x14ac:dyDescent="0.15">
      <c r="A1262" s="130">
        <v>1260</v>
      </c>
      <c r="B1262" s="130" t="s">
        <v>4457</v>
      </c>
      <c r="C1262" s="130" t="s">
        <v>1742</v>
      </c>
      <c r="D1262" s="130">
        <v>1</v>
      </c>
      <c r="E1262" s="130" t="s">
        <v>12403</v>
      </c>
      <c r="F1262" s="130">
        <v>1865670.5</v>
      </c>
      <c r="G1262" s="130">
        <v>2127460</v>
      </c>
      <c r="H1262" s="130" t="str">
        <f t="shared" si="38"/>
        <v>CG-040004</v>
      </c>
      <c r="I1262" s="130" t="str">
        <f t="shared" si="39"/>
        <v>VG</v>
      </c>
    </row>
    <row r="1263" spans="1:9" x14ac:dyDescent="0.15">
      <c r="A1263" s="130">
        <v>1261</v>
      </c>
      <c r="B1263" s="130" t="s">
        <v>4458</v>
      </c>
      <c r="C1263" s="130" t="s">
        <v>13588</v>
      </c>
      <c r="D1263" s="130">
        <v>1</v>
      </c>
      <c r="E1263" s="130" t="s">
        <v>12462</v>
      </c>
      <c r="F1263" s="130">
        <v>19959</v>
      </c>
      <c r="G1263" s="130">
        <v>21188.5</v>
      </c>
      <c r="H1263" s="130" t="str">
        <f t="shared" si="38"/>
        <v>CG-040005</v>
      </c>
      <c r="I1263" s="130" t="str">
        <f t="shared" si="39"/>
        <v/>
      </c>
    </row>
    <row r="1264" spans="1:9" x14ac:dyDescent="0.15">
      <c r="A1264" s="130">
        <v>1262</v>
      </c>
      <c r="B1264" s="130" t="s">
        <v>4459</v>
      </c>
      <c r="C1264" s="130" t="s">
        <v>13589</v>
      </c>
      <c r="D1264" s="130">
        <v>40</v>
      </c>
      <c r="E1264" s="130" t="s">
        <v>12355</v>
      </c>
      <c r="F1264" s="130">
        <v>91009300</v>
      </c>
      <c r="G1264" s="130">
        <v>91810160</v>
      </c>
      <c r="H1264" s="130" t="str">
        <f t="shared" si="38"/>
        <v>CG-040006</v>
      </c>
      <c r="I1264" s="130" t="str">
        <f t="shared" si="39"/>
        <v/>
      </c>
    </row>
    <row r="1265" spans="1:9" x14ac:dyDescent="0.15">
      <c r="A1265" s="130">
        <v>1263</v>
      </c>
      <c r="B1265" s="130" t="s">
        <v>4460</v>
      </c>
      <c r="C1265" s="130" t="s">
        <v>13590</v>
      </c>
      <c r="D1265" s="130">
        <v>1</v>
      </c>
      <c r="E1265" s="130" t="s">
        <v>12355</v>
      </c>
      <c r="F1265" s="130">
        <v>162</v>
      </c>
      <c r="G1265" s="130">
        <v>172.8</v>
      </c>
      <c r="H1265" s="130" t="str">
        <f t="shared" si="38"/>
        <v>CG-040007</v>
      </c>
      <c r="I1265" s="130" t="str">
        <f t="shared" si="39"/>
        <v/>
      </c>
    </row>
    <row r="1266" spans="1:9" x14ac:dyDescent="0.15">
      <c r="A1266" s="130">
        <v>1264</v>
      </c>
      <c r="B1266" s="130" t="s">
        <v>4461</v>
      </c>
      <c r="C1266" s="130" t="s">
        <v>13591</v>
      </c>
      <c r="D1266" s="130">
        <v>0</v>
      </c>
      <c r="E1266" s="130" t="s">
        <v>2961</v>
      </c>
      <c r="F1266" s="130">
        <v>0</v>
      </c>
      <c r="G1266" s="130">
        <v>0</v>
      </c>
      <c r="H1266" s="130" t="str">
        <f t="shared" si="38"/>
        <v>CG-040008</v>
      </c>
      <c r="I1266" s="130" t="str">
        <f t="shared" si="39"/>
        <v/>
      </c>
    </row>
    <row r="1267" spans="1:9" x14ac:dyDescent="0.15">
      <c r="A1267" s="130">
        <v>1265</v>
      </c>
      <c r="B1267" s="130" t="s">
        <v>4462</v>
      </c>
      <c r="C1267" s="130" t="s">
        <v>13592</v>
      </c>
      <c r="D1267" s="130">
        <v>100</v>
      </c>
      <c r="E1267" s="130" t="s">
        <v>12355</v>
      </c>
      <c r="F1267" s="130">
        <v>771030</v>
      </c>
      <c r="G1267" s="130">
        <v>1093670</v>
      </c>
      <c r="H1267" s="130" t="str">
        <f t="shared" si="38"/>
        <v>CG-040009</v>
      </c>
      <c r="I1267" s="130" t="str">
        <f t="shared" si="39"/>
        <v/>
      </c>
    </row>
    <row r="1268" spans="1:9" x14ac:dyDescent="0.15">
      <c r="A1268" s="130">
        <v>1266</v>
      </c>
      <c r="B1268" s="130" t="s">
        <v>4463</v>
      </c>
      <c r="C1268" s="130" t="s">
        <v>13593</v>
      </c>
      <c r="D1268" s="130">
        <v>100</v>
      </c>
      <c r="E1268" s="130" t="s">
        <v>12372</v>
      </c>
      <c r="F1268" s="130">
        <v>437430</v>
      </c>
      <c r="G1268" s="130">
        <v>524000</v>
      </c>
      <c r="H1268" s="130" t="str">
        <f t="shared" si="38"/>
        <v>CG-040010</v>
      </c>
      <c r="I1268" s="130" t="str">
        <f t="shared" si="39"/>
        <v/>
      </c>
    </row>
    <row r="1269" spans="1:9" x14ac:dyDescent="0.15">
      <c r="A1269" s="130">
        <v>1267</v>
      </c>
      <c r="B1269" s="130" t="s">
        <v>4464</v>
      </c>
      <c r="C1269" s="130" t="s">
        <v>427</v>
      </c>
      <c r="D1269" s="130">
        <v>4</v>
      </c>
      <c r="E1269" s="130" t="s">
        <v>12372</v>
      </c>
      <c r="F1269" s="130">
        <v>48100</v>
      </c>
      <c r="G1269" s="130">
        <v>83400</v>
      </c>
      <c r="H1269" s="130" t="str">
        <f t="shared" si="38"/>
        <v>CG-040011</v>
      </c>
      <c r="I1269" s="130" t="str">
        <f t="shared" si="39"/>
        <v/>
      </c>
    </row>
    <row r="1270" spans="1:9" x14ac:dyDescent="0.15">
      <c r="A1270" s="130">
        <v>1268</v>
      </c>
      <c r="B1270" s="130" t="s">
        <v>4465</v>
      </c>
      <c r="C1270" s="130" t="s">
        <v>13594</v>
      </c>
      <c r="D1270" s="130">
        <v>15</v>
      </c>
      <c r="E1270" s="130" t="s">
        <v>12355</v>
      </c>
      <c r="F1270" s="130">
        <v>7611573</v>
      </c>
      <c r="G1270" s="130">
        <v>13968282.6</v>
      </c>
      <c r="H1270" s="130" t="str">
        <f t="shared" si="38"/>
        <v>CG-040012</v>
      </c>
      <c r="I1270" s="130" t="str">
        <f t="shared" si="39"/>
        <v/>
      </c>
    </row>
    <row r="1271" spans="1:9" x14ac:dyDescent="0.15">
      <c r="A1271" s="130">
        <v>1269</v>
      </c>
      <c r="B1271" s="130" t="s">
        <v>4466</v>
      </c>
      <c r="C1271" s="130" t="s">
        <v>13595</v>
      </c>
      <c r="D1271" s="130">
        <v>10</v>
      </c>
      <c r="E1271" s="130" t="s">
        <v>12355</v>
      </c>
      <c r="F1271" s="130">
        <v>3394599.1</v>
      </c>
      <c r="G1271" s="130">
        <v>3900936.94</v>
      </c>
      <c r="H1271" s="130" t="str">
        <f t="shared" si="38"/>
        <v>CG-040013</v>
      </c>
      <c r="I1271" s="130" t="str">
        <f t="shared" si="39"/>
        <v>VG</v>
      </c>
    </row>
    <row r="1272" spans="1:9" x14ac:dyDescent="0.15">
      <c r="A1272" s="130">
        <v>1270</v>
      </c>
      <c r="B1272" s="130" t="s">
        <v>4467</v>
      </c>
      <c r="C1272" s="130" t="s">
        <v>13596</v>
      </c>
      <c r="D1272" s="130">
        <v>1</v>
      </c>
      <c r="E1272" s="130" t="s">
        <v>12372</v>
      </c>
      <c r="F1272" s="130">
        <v>8234</v>
      </c>
      <c r="G1272" s="130">
        <v>12774</v>
      </c>
      <c r="H1272" s="130" t="str">
        <f t="shared" si="38"/>
        <v>CG-040014</v>
      </c>
      <c r="I1272" s="130" t="str">
        <f t="shared" si="39"/>
        <v/>
      </c>
    </row>
    <row r="1273" spans="1:9" x14ac:dyDescent="0.15">
      <c r="A1273" s="130">
        <v>1271</v>
      </c>
      <c r="B1273" s="130" t="s">
        <v>4468</v>
      </c>
      <c r="C1273" s="130" t="s">
        <v>13597</v>
      </c>
      <c r="D1273" s="130">
        <v>1000</v>
      </c>
      <c r="E1273" s="130" t="s">
        <v>12372</v>
      </c>
      <c r="F1273" s="130">
        <v>6411609</v>
      </c>
      <c r="G1273" s="130">
        <v>11331000</v>
      </c>
      <c r="H1273" s="130" t="str">
        <f t="shared" si="38"/>
        <v>CG-040015</v>
      </c>
      <c r="I1273" s="130" t="str">
        <f t="shared" si="39"/>
        <v>VG</v>
      </c>
    </row>
    <row r="1274" spans="1:9" x14ac:dyDescent="0.15">
      <c r="A1274" s="130">
        <v>1272</v>
      </c>
      <c r="B1274" s="130" t="s">
        <v>4469</v>
      </c>
      <c r="C1274" s="130" t="s">
        <v>13598</v>
      </c>
      <c r="D1274" s="130">
        <v>100</v>
      </c>
      <c r="E1274" s="130" t="s">
        <v>12355</v>
      </c>
      <c r="F1274" s="130">
        <v>1877110</v>
      </c>
      <c r="G1274" s="130">
        <v>192780</v>
      </c>
      <c r="H1274" s="130" t="str">
        <f t="shared" si="38"/>
        <v>CG-040016</v>
      </c>
      <c r="I1274" s="130" t="str">
        <f t="shared" si="39"/>
        <v>VG</v>
      </c>
    </row>
    <row r="1275" spans="1:9" x14ac:dyDescent="0.15">
      <c r="A1275" s="130">
        <v>1273</v>
      </c>
      <c r="B1275" s="130" t="s">
        <v>4470</v>
      </c>
      <c r="H1275" s="130" t="str">
        <f t="shared" si="38"/>
        <v>CG-040017</v>
      </c>
      <c r="I1275" s="130" t="str">
        <f t="shared" si="39"/>
        <v/>
      </c>
    </row>
    <row r="1276" spans="1:9" x14ac:dyDescent="0.15">
      <c r="A1276" s="130">
        <v>1274</v>
      </c>
      <c r="B1276" s="130" t="s">
        <v>4471</v>
      </c>
      <c r="C1276" s="130" t="s">
        <v>13599</v>
      </c>
      <c r="D1276" s="130">
        <v>100</v>
      </c>
      <c r="E1276" s="130" t="s">
        <v>12372</v>
      </c>
      <c r="F1276" s="130">
        <v>2925000</v>
      </c>
      <c r="G1276" s="130">
        <v>4480000</v>
      </c>
      <c r="H1276" s="130" t="str">
        <f t="shared" si="38"/>
        <v>CG-040018</v>
      </c>
      <c r="I1276" s="130" t="str">
        <f t="shared" si="39"/>
        <v/>
      </c>
    </row>
    <row r="1277" spans="1:9" x14ac:dyDescent="0.15">
      <c r="A1277" s="130">
        <v>1275</v>
      </c>
      <c r="B1277" s="130" t="s">
        <v>4472</v>
      </c>
      <c r="C1277" s="130" t="s">
        <v>13600</v>
      </c>
      <c r="D1277" s="130">
        <v>0.1</v>
      </c>
      <c r="E1277" s="130" t="s">
        <v>12905</v>
      </c>
      <c r="F1277" s="130">
        <v>2171408</v>
      </c>
      <c r="G1277" s="130">
        <v>3197836</v>
      </c>
      <c r="H1277" s="130" t="str">
        <f t="shared" si="38"/>
        <v>CG-040019</v>
      </c>
      <c r="I1277" s="130" t="str">
        <f t="shared" si="39"/>
        <v/>
      </c>
    </row>
    <row r="1278" spans="1:9" x14ac:dyDescent="0.15">
      <c r="A1278" s="130">
        <v>1276</v>
      </c>
      <c r="B1278" s="130" t="s">
        <v>4473</v>
      </c>
      <c r="C1278" s="130" t="s">
        <v>12357</v>
      </c>
      <c r="D1278" s="130">
        <v>0</v>
      </c>
      <c r="E1278" s="130" t="s">
        <v>2961</v>
      </c>
      <c r="F1278" s="130">
        <v>0</v>
      </c>
      <c r="G1278" s="130">
        <v>0</v>
      </c>
      <c r="H1278" s="130" t="str">
        <f t="shared" si="38"/>
        <v>CG-040020</v>
      </c>
      <c r="I1278" s="130" t="str">
        <f t="shared" si="39"/>
        <v/>
      </c>
    </row>
    <row r="1279" spans="1:9" x14ac:dyDescent="0.15">
      <c r="A1279" s="130">
        <v>1277</v>
      </c>
      <c r="B1279" s="130" t="s">
        <v>4474</v>
      </c>
      <c r="C1279" s="130" t="s">
        <v>13601</v>
      </c>
      <c r="D1279" s="130">
        <v>1</v>
      </c>
      <c r="E1279" s="130" t="s">
        <v>12361</v>
      </c>
      <c r="F1279" s="130">
        <v>2400</v>
      </c>
      <c r="G1279" s="130">
        <v>2600</v>
      </c>
      <c r="H1279" s="130" t="str">
        <f t="shared" si="38"/>
        <v>CG-040021</v>
      </c>
      <c r="I1279" s="130" t="str">
        <f t="shared" si="39"/>
        <v>AG</v>
      </c>
    </row>
    <row r="1280" spans="1:9" x14ac:dyDescent="0.15">
      <c r="A1280" s="130">
        <v>1278</v>
      </c>
      <c r="B1280" s="130" t="s">
        <v>4475</v>
      </c>
      <c r="C1280" s="130" t="s">
        <v>13602</v>
      </c>
      <c r="D1280" s="130">
        <v>100</v>
      </c>
      <c r="E1280" s="130" t="s">
        <v>12355</v>
      </c>
      <c r="F1280" s="130">
        <v>1160927</v>
      </c>
      <c r="G1280" s="130">
        <v>1180500</v>
      </c>
      <c r="H1280" s="130" t="str">
        <f t="shared" si="38"/>
        <v>CG-040022</v>
      </c>
      <c r="I1280" s="130" t="str">
        <f t="shared" si="39"/>
        <v/>
      </c>
    </row>
    <row r="1281" spans="1:9" x14ac:dyDescent="0.15">
      <c r="A1281" s="130">
        <v>1279</v>
      </c>
      <c r="B1281" s="130" t="s">
        <v>4476</v>
      </c>
      <c r="C1281" s="130" t="s">
        <v>13603</v>
      </c>
      <c r="D1281" s="130">
        <v>10</v>
      </c>
      <c r="E1281" s="130" t="s">
        <v>12370</v>
      </c>
      <c r="F1281" s="130">
        <v>36294.300000000003</v>
      </c>
      <c r="G1281" s="130">
        <v>106722.5</v>
      </c>
      <c r="H1281" s="130" t="str">
        <f t="shared" si="38"/>
        <v>CG-040023</v>
      </c>
      <c r="I1281" s="130" t="str">
        <f t="shared" si="39"/>
        <v/>
      </c>
    </row>
    <row r="1282" spans="1:9" x14ac:dyDescent="0.15">
      <c r="A1282" s="130">
        <v>1280</v>
      </c>
      <c r="B1282" s="130" t="s">
        <v>4477</v>
      </c>
      <c r="C1282" s="130" t="s">
        <v>13604</v>
      </c>
      <c r="D1282" s="130">
        <v>10</v>
      </c>
      <c r="E1282" s="130" t="s">
        <v>12355</v>
      </c>
      <c r="F1282" s="130">
        <v>2694565</v>
      </c>
      <c r="G1282" s="130">
        <v>3091306</v>
      </c>
      <c r="H1282" s="130" t="str">
        <f t="shared" si="38"/>
        <v>CG-040024</v>
      </c>
      <c r="I1282" s="130" t="str">
        <f t="shared" si="39"/>
        <v/>
      </c>
    </row>
    <row r="1283" spans="1:9" x14ac:dyDescent="0.15">
      <c r="A1283" s="130">
        <v>1281</v>
      </c>
      <c r="B1283" s="130" t="s">
        <v>4478</v>
      </c>
      <c r="C1283" s="130" t="s">
        <v>13605</v>
      </c>
      <c r="D1283" s="130">
        <v>100</v>
      </c>
      <c r="E1283" s="130" t="s">
        <v>12446</v>
      </c>
      <c r="F1283" s="130">
        <v>17480</v>
      </c>
      <c r="G1283" s="130">
        <v>36628</v>
      </c>
      <c r="H1283" s="130" t="str">
        <f t="shared" si="38"/>
        <v>CG-040025</v>
      </c>
      <c r="I1283" s="130" t="str">
        <f t="shared" si="39"/>
        <v/>
      </c>
    </row>
    <row r="1284" spans="1:9" x14ac:dyDescent="0.15">
      <c r="A1284" s="130">
        <v>1282</v>
      </c>
      <c r="B1284" s="130" t="s">
        <v>4479</v>
      </c>
      <c r="C1284" s="130" t="s">
        <v>12611</v>
      </c>
      <c r="D1284" s="130">
        <v>0</v>
      </c>
      <c r="E1284" s="130" t="s">
        <v>12462</v>
      </c>
      <c r="F1284" s="130">
        <v>0</v>
      </c>
      <c r="G1284" s="130">
        <v>0</v>
      </c>
      <c r="H1284" s="130" t="str">
        <f t="shared" ref="H1284:H1347" si="40">LEFT(B1284,FIND("-",B1284)+6)</f>
        <v>CG-040026</v>
      </c>
      <c r="I1284" s="130" t="str">
        <f t="shared" ref="I1284:I1347" si="41">RIGHT(B1284,LEN(B1284)-FIND("-",B1284)-7)</f>
        <v/>
      </c>
    </row>
    <row r="1285" spans="1:9" x14ac:dyDescent="0.15">
      <c r="A1285" s="130">
        <v>1283</v>
      </c>
      <c r="B1285" s="130" t="s">
        <v>4480</v>
      </c>
      <c r="C1285" s="130" t="s">
        <v>13491</v>
      </c>
      <c r="D1285" s="130">
        <v>1</v>
      </c>
      <c r="E1285" s="130" t="s">
        <v>13606</v>
      </c>
      <c r="F1285" s="130">
        <v>60</v>
      </c>
      <c r="G1285" s="130">
        <v>50</v>
      </c>
      <c r="H1285" s="130" t="str">
        <f t="shared" si="40"/>
        <v>CG-040027</v>
      </c>
      <c r="I1285" s="130" t="str">
        <f t="shared" si="41"/>
        <v/>
      </c>
    </row>
    <row r="1286" spans="1:9" x14ac:dyDescent="0.15">
      <c r="A1286" s="130">
        <v>1284</v>
      </c>
      <c r="B1286" s="130" t="s">
        <v>4481</v>
      </c>
      <c r="C1286" s="130" t="s">
        <v>13607</v>
      </c>
      <c r="D1286" s="130">
        <v>1000</v>
      </c>
      <c r="E1286" s="130" t="s">
        <v>12372</v>
      </c>
      <c r="F1286" s="130">
        <v>2600000</v>
      </c>
      <c r="G1286" s="130">
        <v>4450000</v>
      </c>
      <c r="H1286" s="130" t="str">
        <f t="shared" si="40"/>
        <v>CG-040028</v>
      </c>
      <c r="I1286" s="130" t="str">
        <f t="shared" si="41"/>
        <v>VG</v>
      </c>
    </row>
    <row r="1287" spans="1:9" x14ac:dyDescent="0.15">
      <c r="A1287" s="130">
        <v>1285</v>
      </c>
      <c r="B1287" s="130" t="s">
        <v>4482</v>
      </c>
      <c r="C1287" s="130" t="s">
        <v>13608</v>
      </c>
      <c r="D1287" s="130">
        <v>1</v>
      </c>
      <c r="E1287" s="130" t="s">
        <v>12372</v>
      </c>
      <c r="F1287" s="130">
        <v>8680</v>
      </c>
      <c r="G1287" s="130">
        <v>9000</v>
      </c>
      <c r="H1287" s="130" t="str">
        <f t="shared" si="40"/>
        <v>CG-040029</v>
      </c>
      <c r="I1287" s="130" t="str">
        <f t="shared" si="41"/>
        <v/>
      </c>
    </row>
    <row r="1288" spans="1:9" x14ac:dyDescent="0.15">
      <c r="A1288" s="130">
        <v>1286</v>
      </c>
      <c r="B1288" s="130" t="s">
        <v>4483</v>
      </c>
      <c r="C1288" s="130" t="s">
        <v>13609</v>
      </c>
      <c r="D1288" s="130">
        <v>1</v>
      </c>
      <c r="E1288" s="130" t="s">
        <v>12370</v>
      </c>
      <c r="F1288" s="130">
        <v>466496</v>
      </c>
      <c r="G1288" s="130">
        <v>521842.4</v>
      </c>
      <c r="H1288" s="130" t="str">
        <f t="shared" si="40"/>
        <v>CG-050001</v>
      </c>
      <c r="I1288" s="130" t="str">
        <f t="shared" si="41"/>
        <v>VG</v>
      </c>
    </row>
    <row r="1289" spans="1:9" x14ac:dyDescent="0.15">
      <c r="A1289" s="130">
        <v>1287</v>
      </c>
      <c r="B1289" s="130" t="s">
        <v>4484</v>
      </c>
      <c r="C1289" s="130" t="s">
        <v>13610</v>
      </c>
      <c r="D1289" s="130">
        <v>300</v>
      </c>
      <c r="E1289" s="130" t="s">
        <v>12372</v>
      </c>
      <c r="F1289" s="130">
        <v>1650000</v>
      </c>
      <c r="G1289" s="130">
        <v>1500000</v>
      </c>
      <c r="H1289" s="130" t="str">
        <f t="shared" si="40"/>
        <v>CG-050002</v>
      </c>
      <c r="I1289" s="130" t="str">
        <f t="shared" si="41"/>
        <v>VG</v>
      </c>
    </row>
    <row r="1290" spans="1:9" x14ac:dyDescent="0.15">
      <c r="A1290" s="130">
        <v>1288</v>
      </c>
      <c r="B1290" s="130" t="s">
        <v>4485</v>
      </c>
      <c r="C1290" s="130" t="s">
        <v>13611</v>
      </c>
      <c r="D1290" s="130">
        <v>100</v>
      </c>
      <c r="E1290" s="130" t="s">
        <v>12368</v>
      </c>
      <c r="F1290" s="130">
        <v>133519.79999999999</v>
      </c>
      <c r="G1290" s="130">
        <v>137779.79999999999</v>
      </c>
      <c r="H1290" s="130" t="str">
        <f t="shared" si="40"/>
        <v>CG-050003</v>
      </c>
      <c r="I1290" s="130" t="str">
        <f t="shared" si="41"/>
        <v>AG</v>
      </c>
    </row>
    <row r="1291" spans="1:9" x14ac:dyDescent="0.15">
      <c r="A1291" s="130">
        <v>1289</v>
      </c>
      <c r="B1291" s="130" t="s">
        <v>4486</v>
      </c>
      <c r="C1291" s="130" t="s">
        <v>13612</v>
      </c>
      <c r="D1291" s="130">
        <v>1</v>
      </c>
      <c r="E1291" s="130" t="s">
        <v>12446</v>
      </c>
      <c r="F1291" s="130">
        <v>69900</v>
      </c>
      <c r="G1291" s="130">
        <v>135200</v>
      </c>
      <c r="H1291" s="130" t="str">
        <f t="shared" si="40"/>
        <v>CG-050004</v>
      </c>
      <c r="I1291" s="130" t="str">
        <f t="shared" si="41"/>
        <v>AG</v>
      </c>
    </row>
    <row r="1292" spans="1:9" x14ac:dyDescent="0.15">
      <c r="A1292" s="130">
        <v>1290</v>
      </c>
      <c r="B1292" s="130" t="s">
        <v>4487</v>
      </c>
      <c r="C1292" s="130" t="s">
        <v>12845</v>
      </c>
      <c r="D1292" s="130">
        <v>100</v>
      </c>
      <c r="E1292" s="130" t="s">
        <v>12368</v>
      </c>
      <c r="F1292" s="130">
        <v>3205682.4</v>
      </c>
      <c r="G1292" s="130">
        <v>3011346.56</v>
      </c>
      <c r="H1292" s="130" t="str">
        <f t="shared" si="40"/>
        <v>CG-050005</v>
      </c>
      <c r="I1292" s="130" t="str">
        <f t="shared" si="41"/>
        <v>VG</v>
      </c>
    </row>
    <row r="1293" spans="1:9" x14ac:dyDescent="0.15">
      <c r="A1293" s="130">
        <v>1291</v>
      </c>
      <c r="B1293" s="130" t="s">
        <v>4488</v>
      </c>
      <c r="C1293" s="130" t="s">
        <v>13555</v>
      </c>
      <c r="D1293" s="130">
        <v>1000</v>
      </c>
      <c r="E1293" s="130" t="s">
        <v>13613</v>
      </c>
      <c r="F1293" s="130">
        <v>4445000</v>
      </c>
      <c r="G1293" s="130">
        <v>4700000</v>
      </c>
      <c r="H1293" s="130" t="str">
        <f t="shared" si="40"/>
        <v>CG-050006</v>
      </c>
      <c r="I1293" s="130" t="str">
        <f t="shared" si="41"/>
        <v>AG</v>
      </c>
    </row>
    <row r="1294" spans="1:9" x14ac:dyDescent="0.15">
      <c r="A1294" s="130">
        <v>1292</v>
      </c>
      <c r="B1294" s="130" t="s">
        <v>4489</v>
      </c>
      <c r="C1294" s="130" t="s">
        <v>13614</v>
      </c>
      <c r="D1294" s="130">
        <v>1</v>
      </c>
      <c r="E1294" s="130" t="s">
        <v>12446</v>
      </c>
      <c r="F1294" s="130">
        <v>78464</v>
      </c>
      <c r="G1294" s="130">
        <v>93232</v>
      </c>
      <c r="H1294" s="130" t="str">
        <f t="shared" si="40"/>
        <v>CG-050007</v>
      </c>
      <c r="I1294" s="130" t="str">
        <f t="shared" si="41"/>
        <v>AG</v>
      </c>
    </row>
    <row r="1295" spans="1:9" x14ac:dyDescent="0.15">
      <c r="A1295" s="130">
        <v>1293</v>
      </c>
      <c r="B1295" s="130" t="s">
        <v>4490</v>
      </c>
      <c r="C1295" s="130" t="s">
        <v>13615</v>
      </c>
      <c r="D1295" s="130">
        <v>58</v>
      </c>
      <c r="E1295" s="130" t="s">
        <v>12372</v>
      </c>
      <c r="F1295" s="130">
        <v>7804923</v>
      </c>
      <c r="G1295" s="130">
        <v>10523165</v>
      </c>
      <c r="H1295" s="130" t="str">
        <f t="shared" si="40"/>
        <v>CG-050008</v>
      </c>
      <c r="I1295" s="130" t="str">
        <f t="shared" si="41"/>
        <v>AG</v>
      </c>
    </row>
    <row r="1296" spans="1:9" x14ac:dyDescent="0.15">
      <c r="A1296" s="130">
        <v>1294</v>
      </c>
      <c r="B1296" s="130" t="s">
        <v>4491</v>
      </c>
      <c r="C1296" s="130" t="s">
        <v>13616</v>
      </c>
      <c r="D1296" s="130">
        <v>100</v>
      </c>
      <c r="E1296" s="130" t="s">
        <v>12355</v>
      </c>
      <c r="F1296" s="130">
        <v>757050</v>
      </c>
      <c r="G1296" s="130">
        <v>867866</v>
      </c>
      <c r="H1296" s="130" t="str">
        <f t="shared" si="40"/>
        <v>CG-050009</v>
      </c>
      <c r="I1296" s="130" t="str">
        <f t="shared" si="41"/>
        <v>VG</v>
      </c>
    </row>
    <row r="1297" spans="1:9" x14ac:dyDescent="0.15">
      <c r="A1297" s="130">
        <v>1295</v>
      </c>
      <c r="B1297" s="130" t="s">
        <v>4492</v>
      </c>
      <c r="C1297" s="130" t="s">
        <v>13617</v>
      </c>
      <c r="D1297" s="130">
        <v>5068</v>
      </c>
      <c r="E1297" s="130" t="s">
        <v>12361</v>
      </c>
      <c r="F1297" s="130">
        <v>52126100</v>
      </c>
      <c r="G1297" s="130">
        <v>77343780</v>
      </c>
      <c r="H1297" s="130" t="str">
        <f t="shared" si="40"/>
        <v>CG-050010</v>
      </c>
      <c r="I1297" s="130" t="str">
        <f t="shared" si="41"/>
        <v>VG</v>
      </c>
    </row>
    <row r="1298" spans="1:9" x14ac:dyDescent="0.15">
      <c r="A1298" s="130">
        <v>1296</v>
      </c>
      <c r="B1298" s="130" t="s">
        <v>4493</v>
      </c>
      <c r="C1298" s="130" t="s">
        <v>13618</v>
      </c>
      <c r="D1298" s="130">
        <v>10</v>
      </c>
      <c r="E1298" s="130" t="s">
        <v>12434</v>
      </c>
      <c r="F1298" s="130">
        <v>26000</v>
      </c>
      <c r="G1298" s="130">
        <v>20200</v>
      </c>
      <c r="H1298" s="130" t="str">
        <f t="shared" si="40"/>
        <v>CG-050011</v>
      </c>
      <c r="I1298" s="130" t="str">
        <f t="shared" si="41"/>
        <v>AG</v>
      </c>
    </row>
    <row r="1299" spans="1:9" x14ac:dyDescent="0.15">
      <c r="A1299" s="130">
        <v>1297</v>
      </c>
      <c r="B1299" s="130" t="s">
        <v>4494</v>
      </c>
      <c r="C1299" s="130" t="s">
        <v>13619</v>
      </c>
      <c r="D1299" s="130">
        <v>1</v>
      </c>
      <c r="E1299" s="130" t="s">
        <v>12788</v>
      </c>
      <c r="F1299" s="130">
        <v>50550</v>
      </c>
      <c r="G1299" s="130">
        <v>105150</v>
      </c>
      <c r="H1299" s="130" t="str">
        <f t="shared" si="40"/>
        <v>CG-050012</v>
      </c>
      <c r="I1299" s="130" t="str">
        <f t="shared" si="41"/>
        <v>AG</v>
      </c>
    </row>
    <row r="1300" spans="1:9" x14ac:dyDescent="0.15">
      <c r="A1300" s="130">
        <v>1298</v>
      </c>
      <c r="B1300" s="130" t="s">
        <v>4495</v>
      </c>
      <c r="H1300" s="130" t="str">
        <f t="shared" si="40"/>
        <v>CG-050013</v>
      </c>
      <c r="I1300" s="130" t="str">
        <f t="shared" si="41"/>
        <v>AG</v>
      </c>
    </row>
    <row r="1301" spans="1:9" x14ac:dyDescent="0.15">
      <c r="A1301" s="130">
        <v>1299</v>
      </c>
      <c r="B1301" s="130" t="s">
        <v>4496</v>
      </c>
      <c r="C1301" s="130" t="s">
        <v>13620</v>
      </c>
      <c r="D1301" s="130">
        <v>50</v>
      </c>
      <c r="E1301" s="130" t="s">
        <v>12676</v>
      </c>
      <c r="F1301" s="130">
        <v>17700000</v>
      </c>
      <c r="G1301" s="130">
        <v>0</v>
      </c>
      <c r="H1301" s="130" t="str">
        <f t="shared" si="40"/>
        <v>CG-050014</v>
      </c>
      <c r="I1301" s="130" t="str">
        <f t="shared" si="41"/>
        <v>VG</v>
      </c>
    </row>
    <row r="1302" spans="1:9" x14ac:dyDescent="0.15">
      <c r="A1302" s="130">
        <v>1300</v>
      </c>
      <c r="B1302" s="130" t="s">
        <v>4497</v>
      </c>
      <c r="C1302" s="130" t="s">
        <v>13621</v>
      </c>
      <c r="D1302" s="130">
        <v>3000</v>
      </c>
      <c r="E1302" s="130" t="s">
        <v>12372</v>
      </c>
      <c r="F1302" s="130">
        <v>888238</v>
      </c>
      <c r="G1302" s="130">
        <v>1380085</v>
      </c>
      <c r="H1302" s="130" t="str">
        <f t="shared" si="40"/>
        <v>CG-050015</v>
      </c>
      <c r="I1302" s="130" t="str">
        <f t="shared" si="41"/>
        <v>AG</v>
      </c>
    </row>
    <row r="1303" spans="1:9" x14ac:dyDescent="0.15">
      <c r="A1303" s="130">
        <v>1301</v>
      </c>
      <c r="B1303" s="130" t="s">
        <v>4498</v>
      </c>
      <c r="C1303" s="130" t="s">
        <v>13622</v>
      </c>
      <c r="D1303" s="130">
        <v>1</v>
      </c>
      <c r="E1303" s="130" t="s">
        <v>12403</v>
      </c>
      <c r="F1303" s="130">
        <v>14693</v>
      </c>
      <c r="G1303" s="130">
        <v>25007</v>
      </c>
      <c r="H1303" s="130" t="str">
        <f t="shared" si="40"/>
        <v>CG-050016</v>
      </c>
      <c r="I1303" s="130" t="str">
        <f t="shared" si="41"/>
        <v>AG</v>
      </c>
    </row>
    <row r="1304" spans="1:9" x14ac:dyDescent="0.15">
      <c r="A1304" s="130">
        <v>1302</v>
      </c>
      <c r="B1304" s="130" t="s">
        <v>4499</v>
      </c>
      <c r="C1304" s="130" t="s">
        <v>13623</v>
      </c>
      <c r="D1304" s="130">
        <v>1</v>
      </c>
      <c r="E1304" s="130" t="s">
        <v>13624</v>
      </c>
      <c r="F1304" s="130">
        <v>63800</v>
      </c>
      <c r="G1304" s="130">
        <v>53700</v>
      </c>
      <c r="H1304" s="130" t="str">
        <f t="shared" si="40"/>
        <v>CG-050017</v>
      </c>
      <c r="I1304" s="130" t="str">
        <f t="shared" si="41"/>
        <v>VG</v>
      </c>
    </row>
    <row r="1305" spans="1:9" x14ac:dyDescent="0.15">
      <c r="A1305" s="130">
        <v>1303</v>
      </c>
      <c r="B1305" s="130" t="s">
        <v>4500</v>
      </c>
      <c r="C1305" s="130" t="s">
        <v>81</v>
      </c>
      <c r="D1305" s="130">
        <v>50</v>
      </c>
      <c r="E1305" s="130" t="s">
        <v>12355</v>
      </c>
      <c r="F1305" s="130">
        <v>10171805</v>
      </c>
      <c r="G1305" s="130">
        <v>14289000</v>
      </c>
      <c r="H1305" s="130" t="str">
        <f t="shared" si="40"/>
        <v>CG-050018</v>
      </c>
      <c r="I1305" s="130" t="str">
        <f t="shared" si="41"/>
        <v>AG</v>
      </c>
    </row>
    <row r="1306" spans="1:9" x14ac:dyDescent="0.15">
      <c r="A1306" s="130">
        <v>1304</v>
      </c>
      <c r="B1306" s="130" t="s">
        <v>4501</v>
      </c>
      <c r="C1306" s="130" t="s">
        <v>13625</v>
      </c>
      <c r="D1306" s="130">
        <v>1</v>
      </c>
      <c r="E1306" s="130" t="s">
        <v>13626</v>
      </c>
      <c r="F1306" s="130">
        <v>11070900</v>
      </c>
      <c r="G1306" s="130">
        <v>18224580</v>
      </c>
      <c r="H1306" s="130" t="str">
        <f t="shared" si="40"/>
        <v>CG-050019</v>
      </c>
      <c r="I1306" s="130" t="str">
        <f t="shared" si="41"/>
        <v>AG</v>
      </c>
    </row>
    <row r="1307" spans="1:9" x14ac:dyDescent="0.15">
      <c r="A1307" s="130">
        <v>1305</v>
      </c>
      <c r="B1307" s="130" t="s">
        <v>4502</v>
      </c>
      <c r="C1307" s="130" t="s">
        <v>12013</v>
      </c>
      <c r="D1307" s="130">
        <v>1</v>
      </c>
      <c r="E1307" s="130" t="s">
        <v>12361</v>
      </c>
      <c r="F1307" s="130">
        <v>12074.5</v>
      </c>
      <c r="G1307" s="130">
        <v>13519</v>
      </c>
      <c r="H1307" s="130" t="str">
        <f t="shared" si="40"/>
        <v>CG-050020</v>
      </c>
      <c r="I1307" s="130" t="str">
        <f t="shared" si="41"/>
        <v>AG</v>
      </c>
    </row>
    <row r="1308" spans="1:9" x14ac:dyDescent="0.15">
      <c r="A1308" s="130">
        <v>1306</v>
      </c>
      <c r="B1308" s="130" t="s">
        <v>4503</v>
      </c>
      <c r="C1308" s="130" t="s">
        <v>13627</v>
      </c>
      <c r="D1308" s="130">
        <v>10</v>
      </c>
      <c r="E1308" s="130" t="s">
        <v>12372</v>
      </c>
      <c r="F1308" s="130">
        <v>11761</v>
      </c>
      <c r="G1308" s="130">
        <v>2745</v>
      </c>
      <c r="H1308" s="130" t="str">
        <f t="shared" si="40"/>
        <v>CG-060001</v>
      </c>
      <c r="I1308" s="130" t="str">
        <f t="shared" si="41"/>
        <v>VG</v>
      </c>
    </row>
    <row r="1309" spans="1:9" x14ac:dyDescent="0.15">
      <c r="A1309" s="130">
        <v>1307</v>
      </c>
      <c r="B1309" s="130" t="s">
        <v>4504</v>
      </c>
      <c r="C1309" s="130" t="s">
        <v>13628</v>
      </c>
      <c r="D1309" s="130">
        <v>300</v>
      </c>
      <c r="E1309" s="130" t="s">
        <v>12372</v>
      </c>
      <c r="F1309" s="130">
        <v>6747900</v>
      </c>
      <c r="G1309" s="130">
        <v>10461900</v>
      </c>
      <c r="H1309" s="130" t="str">
        <f t="shared" si="40"/>
        <v>CG-060002</v>
      </c>
      <c r="I1309" s="130" t="str">
        <f t="shared" si="41"/>
        <v>VG</v>
      </c>
    </row>
    <row r="1310" spans="1:9" x14ac:dyDescent="0.15">
      <c r="A1310" s="130">
        <v>1308</v>
      </c>
      <c r="B1310" s="130" t="s">
        <v>4505</v>
      </c>
      <c r="C1310" s="130" t="s">
        <v>13629</v>
      </c>
      <c r="D1310" s="130">
        <v>30</v>
      </c>
      <c r="E1310" s="130" t="s">
        <v>12372</v>
      </c>
      <c r="F1310" s="130">
        <v>58500000</v>
      </c>
      <c r="G1310" s="130">
        <v>80600000</v>
      </c>
      <c r="H1310" s="130" t="str">
        <f t="shared" si="40"/>
        <v>CG-060003</v>
      </c>
      <c r="I1310" s="130" t="str">
        <f t="shared" si="41"/>
        <v>VG</v>
      </c>
    </row>
    <row r="1311" spans="1:9" x14ac:dyDescent="0.15">
      <c r="A1311" s="130">
        <v>1309</v>
      </c>
      <c r="B1311" s="130" t="s">
        <v>4506</v>
      </c>
      <c r="C1311" s="130" t="s">
        <v>13630</v>
      </c>
      <c r="D1311" s="130">
        <v>10</v>
      </c>
      <c r="E1311" s="130" t="s">
        <v>12355</v>
      </c>
      <c r="F1311" s="130">
        <v>2818725.92</v>
      </c>
      <c r="G1311" s="130">
        <v>4156519.63</v>
      </c>
      <c r="H1311" s="130" t="str">
        <f t="shared" si="40"/>
        <v>CG-060004</v>
      </c>
      <c r="I1311" s="130" t="str">
        <f t="shared" si="41"/>
        <v>VG</v>
      </c>
    </row>
    <row r="1312" spans="1:9" x14ac:dyDescent="0.15">
      <c r="A1312" s="130">
        <v>1310</v>
      </c>
      <c r="B1312" s="130" t="s">
        <v>4507</v>
      </c>
      <c r="C1312" s="130" t="s">
        <v>13631</v>
      </c>
      <c r="D1312" s="130">
        <v>100</v>
      </c>
      <c r="E1312" s="130" t="s">
        <v>12372</v>
      </c>
      <c r="F1312" s="130">
        <v>18916.8</v>
      </c>
      <c r="G1312" s="130">
        <v>23166</v>
      </c>
      <c r="H1312" s="130" t="str">
        <f t="shared" si="40"/>
        <v>CG-060005</v>
      </c>
      <c r="I1312" s="130" t="str">
        <f t="shared" si="41"/>
        <v>VG</v>
      </c>
    </row>
    <row r="1313" spans="1:9" x14ac:dyDescent="0.15">
      <c r="A1313" s="130">
        <v>1311</v>
      </c>
      <c r="B1313" s="130" t="s">
        <v>4508</v>
      </c>
      <c r="C1313" s="130" t="s">
        <v>13632</v>
      </c>
      <c r="D1313" s="130">
        <v>100</v>
      </c>
      <c r="E1313" s="130" t="s">
        <v>12355</v>
      </c>
      <c r="F1313" s="130">
        <v>98903.5</v>
      </c>
      <c r="G1313" s="130">
        <v>99697.5</v>
      </c>
      <c r="H1313" s="130" t="str">
        <f t="shared" si="40"/>
        <v>CG-060006</v>
      </c>
      <c r="I1313" s="130" t="str">
        <f t="shared" si="41"/>
        <v>VG</v>
      </c>
    </row>
    <row r="1314" spans="1:9" x14ac:dyDescent="0.15">
      <c r="A1314" s="130">
        <v>1312</v>
      </c>
      <c r="B1314" s="130" t="s">
        <v>4509</v>
      </c>
      <c r="C1314" s="130" t="s">
        <v>13633</v>
      </c>
      <c r="D1314" s="130">
        <v>100</v>
      </c>
      <c r="E1314" s="130" t="s">
        <v>12471</v>
      </c>
      <c r="F1314" s="130">
        <v>18388</v>
      </c>
      <c r="G1314" s="130">
        <v>37400</v>
      </c>
      <c r="H1314" s="130" t="str">
        <f t="shared" si="40"/>
        <v>CG-060007</v>
      </c>
      <c r="I1314" s="130" t="str">
        <f t="shared" si="41"/>
        <v>AG</v>
      </c>
    </row>
    <row r="1315" spans="1:9" x14ac:dyDescent="0.15">
      <c r="A1315" s="130">
        <v>1313</v>
      </c>
      <c r="B1315" s="130" t="s">
        <v>4510</v>
      </c>
      <c r="C1315" s="130" t="s">
        <v>13634</v>
      </c>
      <c r="D1315" s="130">
        <v>220</v>
      </c>
      <c r="E1315" s="130" t="s">
        <v>12355</v>
      </c>
      <c r="F1315" s="130">
        <v>20325.599999999999</v>
      </c>
      <c r="G1315" s="130">
        <v>24018.5</v>
      </c>
      <c r="H1315" s="130" t="str">
        <f t="shared" si="40"/>
        <v>CG-060008</v>
      </c>
      <c r="I1315" s="130" t="str">
        <f t="shared" si="41"/>
        <v>VG</v>
      </c>
    </row>
    <row r="1316" spans="1:9" x14ac:dyDescent="0.15">
      <c r="A1316" s="130">
        <v>1314</v>
      </c>
      <c r="B1316" s="130" t="s">
        <v>4511</v>
      </c>
      <c r="C1316" s="130" t="s">
        <v>13635</v>
      </c>
      <c r="D1316" s="130">
        <v>1</v>
      </c>
      <c r="E1316" s="130" t="s">
        <v>12368</v>
      </c>
      <c r="F1316" s="130">
        <v>6964</v>
      </c>
      <c r="G1316" s="130">
        <v>4907</v>
      </c>
      <c r="H1316" s="130" t="str">
        <f t="shared" si="40"/>
        <v>CG-060009</v>
      </c>
      <c r="I1316" s="130" t="str">
        <f t="shared" si="41"/>
        <v>AG</v>
      </c>
    </row>
    <row r="1317" spans="1:9" x14ac:dyDescent="0.15">
      <c r="A1317" s="130">
        <v>1315</v>
      </c>
      <c r="B1317" s="130" t="s">
        <v>4512</v>
      </c>
      <c r="C1317" s="130" t="s">
        <v>13636</v>
      </c>
      <c r="D1317" s="130">
        <v>10</v>
      </c>
      <c r="E1317" s="130" t="s">
        <v>12355</v>
      </c>
      <c r="F1317" s="130">
        <v>4541712</v>
      </c>
      <c r="G1317" s="130">
        <v>5243430</v>
      </c>
      <c r="H1317" s="130" t="str">
        <f t="shared" si="40"/>
        <v>CG-060010</v>
      </c>
      <c r="I1317" s="130" t="str">
        <f t="shared" si="41"/>
        <v/>
      </c>
    </row>
    <row r="1318" spans="1:9" x14ac:dyDescent="0.15">
      <c r="A1318" s="130">
        <v>1316</v>
      </c>
      <c r="B1318" s="130" t="s">
        <v>4513</v>
      </c>
      <c r="C1318" s="130" t="s">
        <v>13637</v>
      </c>
      <c r="D1318" s="130">
        <v>100</v>
      </c>
      <c r="E1318" s="130" t="s">
        <v>12372</v>
      </c>
      <c r="F1318" s="130">
        <v>1404189</v>
      </c>
      <c r="G1318" s="130">
        <v>1553745</v>
      </c>
      <c r="H1318" s="130" t="str">
        <f t="shared" si="40"/>
        <v>CG-060011</v>
      </c>
      <c r="I1318" s="130" t="str">
        <f t="shared" si="41"/>
        <v>AG</v>
      </c>
    </row>
    <row r="1319" spans="1:9" x14ac:dyDescent="0.15">
      <c r="A1319" s="130">
        <v>1317</v>
      </c>
      <c r="B1319" s="130" t="s">
        <v>4514</v>
      </c>
      <c r="C1319" s="130" t="s">
        <v>13638</v>
      </c>
      <c r="D1319" s="130">
        <v>50</v>
      </c>
      <c r="E1319" s="130" t="s">
        <v>12355</v>
      </c>
      <c r="F1319" s="130">
        <v>17313720</v>
      </c>
      <c r="G1319" s="130">
        <v>18424121.5</v>
      </c>
      <c r="H1319" s="130" t="str">
        <f t="shared" si="40"/>
        <v>CG-060012</v>
      </c>
      <c r="I1319" s="130" t="str">
        <f t="shared" si="41"/>
        <v>AG</v>
      </c>
    </row>
    <row r="1320" spans="1:9" x14ac:dyDescent="0.15">
      <c r="A1320" s="130">
        <v>1318</v>
      </c>
      <c r="B1320" s="130" t="s">
        <v>4515</v>
      </c>
      <c r="C1320" s="130" t="s">
        <v>13639</v>
      </c>
      <c r="D1320" s="130">
        <v>1</v>
      </c>
      <c r="E1320" s="130" t="s">
        <v>12569</v>
      </c>
      <c r="F1320" s="130">
        <v>5360470</v>
      </c>
      <c r="G1320" s="130">
        <v>19700050</v>
      </c>
      <c r="H1320" s="130" t="str">
        <f t="shared" si="40"/>
        <v>CG-060013</v>
      </c>
      <c r="I1320" s="130" t="str">
        <f t="shared" si="41"/>
        <v>AG</v>
      </c>
    </row>
    <row r="1321" spans="1:9" x14ac:dyDescent="0.15">
      <c r="A1321" s="130">
        <v>1319</v>
      </c>
      <c r="B1321" s="130" t="s">
        <v>4516</v>
      </c>
      <c r="C1321" s="130" t="s">
        <v>12357</v>
      </c>
      <c r="D1321" s="130">
        <v>100</v>
      </c>
      <c r="E1321" s="130" t="s">
        <v>12368</v>
      </c>
      <c r="F1321" s="130">
        <v>132500</v>
      </c>
      <c r="G1321" s="130">
        <v>0</v>
      </c>
      <c r="H1321" s="130" t="str">
        <f t="shared" si="40"/>
        <v>CG-060014</v>
      </c>
      <c r="I1321" s="130" t="str">
        <f t="shared" si="41"/>
        <v>VG</v>
      </c>
    </row>
    <row r="1322" spans="1:9" x14ac:dyDescent="0.15">
      <c r="A1322" s="130">
        <v>1320</v>
      </c>
      <c r="B1322" s="130" t="s">
        <v>4517</v>
      </c>
      <c r="C1322" s="130" t="s">
        <v>13640</v>
      </c>
      <c r="D1322" s="130">
        <v>1</v>
      </c>
      <c r="E1322" s="130" t="s">
        <v>12391</v>
      </c>
      <c r="F1322" s="130">
        <v>3109249</v>
      </c>
      <c r="G1322" s="130">
        <v>0</v>
      </c>
      <c r="H1322" s="130" t="str">
        <f t="shared" si="40"/>
        <v>CG-060015</v>
      </c>
      <c r="I1322" s="130" t="str">
        <f t="shared" si="41"/>
        <v>AG</v>
      </c>
    </row>
    <row r="1323" spans="1:9" x14ac:dyDescent="0.15">
      <c r="A1323" s="130">
        <v>1321</v>
      </c>
      <c r="B1323" s="130" t="s">
        <v>4518</v>
      </c>
      <c r="C1323" s="130" t="s">
        <v>13641</v>
      </c>
      <c r="D1323" s="130">
        <v>1</v>
      </c>
      <c r="E1323" s="130" t="s">
        <v>12370</v>
      </c>
      <c r="F1323" s="130">
        <v>671500</v>
      </c>
      <c r="G1323" s="130">
        <v>672800</v>
      </c>
      <c r="H1323" s="130" t="str">
        <f t="shared" si="40"/>
        <v>CG-060016</v>
      </c>
      <c r="I1323" s="130" t="str">
        <f t="shared" si="41"/>
        <v>AG</v>
      </c>
    </row>
    <row r="1324" spans="1:9" x14ac:dyDescent="0.15">
      <c r="A1324" s="130">
        <v>1322</v>
      </c>
      <c r="B1324" s="130" t="s">
        <v>4519</v>
      </c>
      <c r="C1324" s="130" t="s">
        <v>13642</v>
      </c>
      <c r="D1324" s="130">
        <v>100</v>
      </c>
      <c r="E1324" s="130" t="s">
        <v>12368</v>
      </c>
      <c r="F1324" s="130">
        <v>2600000</v>
      </c>
      <c r="G1324" s="130">
        <v>0</v>
      </c>
      <c r="H1324" s="130" t="str">
        <f t="shared" si="40"/>
        <v>CG-060017</v>
      </c>
      <c r="I1324" s="130" t="str">
        <f t="shared" si="41"/>
        <v>AG</v>
      </c>
    </row>
    <row r="1325" spans="1:9" x14ac:dyDescent="0.15">
      <c r="A1325" s="130">
        <v>1323</v>
      </c>
      <c r="B1325" s="130" t="s">
        <v>4520</v>
      </c>
      <c r="C1325" s="130" t="s">
        <v>13643</v>
      </c>
      <c r="D1325" s="130">
        <v>10</v>
      </c>
      <c r="E1325" s="130" t="s">
        <v>12355</v>
      </c>
      <c r="F1325" s="130">
        <v>1628466</v>
      </c>
      <c r="G1325" s="130">
        <v>1506946.2</v>
      </c>
      <c r="H1325" s="130" t="str">
        <f t="shared" si="40"/>
        <v>CG-060018</v>
      </c>
      <c r="I1325" s="130" t="str">
        <f t="shared" si="41"/>
        <v>AG</v>
      </c>
    </row>
    <row r="1326" spans="1:9" x14ac:dyDescent="0.15">
      <c r="A1326" s="130">
        <v>1324</v>
      </c>
      <c r="B1326" s="130" t="s">
        <v>4521</v>
      </c>
      <c r="C1326" s="130" t="s">
        <v>13644</v>
      </c>
      <c r="D1326" s="130">
        <v>1</v>
      </c>
      <c r="E1326" s="130" t="s">
        <v>12403</v>
      </c>
      <c r="F1326" s="130">
        <v>1401740</v>
      </c>
      <c r="G1326" s="130">
        <v>924000</v>
      </c>
      <c r="H1326" s="130" t="str">
        <f t="shared" si="40"/>
        <v>CG-070001</v>
      </c>
      <c r="I1326" s="130" t="str">
        <f t="shared" si="41"/>
        <v/>
      </c>
    </row>
    <row r="1327" spans="1:9" x14ac:dyDescent="0.15">
      <c r="A1327" s="130">
        <v>1325</v>
      </c>
      <c r="B1327" s="130" t="s">
        <v>4522</v>
      </c>
      <c r="C1327" s="130" t="s">
        <v>13645</v>
      </c>
      <c r="D1327" s="130">
        <v>240</v>
      </c>
      <c r="E1327" s="130" t="s">
        <v>12446</v>
      </c>
      <c r="F1327" s="130">
        <v>574080</v>
      </c>
      <c r="G1327" s="130">
        <v>639600</v>
      </c>
      <c r="H1327" s="130" t="str">
        <f t="shared" si="40"/>
        <v>CG-070002</v>
      </c>
      <c r="I1327" s="130" t="str">
        <f t="shared" si="41"/>
        <v>AG</v>
      </c>
    </row>
    <row r="1328" spans="1:9" x14ac:dyDescent="0.15">
      <c r="A1328" s="130">
        <v>1326</v>
      </c>
      <c r="B1328" s="130" t="s">
        <v>4523</v>
      </c>
      <c r="C1328" s="130" t="s">
        <v>13646</v>
      </c>
      <c r="D1328" s="130">
        <v>500</v>
      </c>
      <c r="E1328" s="130" t="s">
        <v>12361</v>
      </c>
      <c r="F1328" s="130">
        <v>4397280</v>
      </c>
      <c r="G1328" s="130">
        <v>4845500</v>
      </c>
      <c r="H1328" s="130" t="str">
        <f t="shared" si="40"/>
        <v>CG-070003</v>
      </c>
      <c r="I1328" s="130" t="str">
        <f t="shared" si="41"/>
        <v>VG</v>
      </c>
    </row>
    <row r="1329" spans="1:9" x14ac:dyDescent="0.15">
      <c r="A1329" s="130">
        <v>1327</v>
      </c>
      <c r="B1329" s="130" t="s">
        <v>4524</v>
      </c>
      <c r="C1329" s="130" t="s">
        <v>13647</v>
      </c>
      <c r="D1329" s="130">
        <v>1000</v>
      </c>
      <c r="E1329" s="130" t="s">
        <v>12372</v>
      </c>
      <c r="F1329" s="130">
        <v>2233880</v>
      </c>
      <c r="G1329" s="130">
        <v>3064954</v>
      </c>
      <c r="H1329" s="130" t="str">
        <f t="shared" si="40"/>
        <v>CG-070004</v>
      </c>
      <c r="I1329" s="130" t="str">
        <f t="shared" si="41"/>
        <v>VG</v>
      </c>
    </row>
    <row r="1330" spans="1:9" x14ac:dyDescent="0.15">
      <c r="A1330" s="130">
        <v>1328</v>
      </c>
      <c r="B1330" s="130" t="s">
        <v>4525</v>
      </c>
      <c r="C1330" s="130" t="s">
        <v>13648</v>
      </c>
      <c r="D1330" s="130">
        <v>500</v>
      </c>
      <c r="E1330" s="130" t="s">
        <v>13649</v>
      </c>
      <c r="F1330" s="130">
        <v>20000000</v>
      </c>
      <c r="G1330" s="130">
        <v>36400000</v>
      </c>
      <c r="H1330" s="130" t="str">
        <f t="shared" si="40"/>
        <v>CG-070005</v>
      </c>
      <c r="I1330" s="130" t="str">
        <f t="shared" si="41"/>
        <v>VG</v>
      </c>
    </row>
    <row r="1331" spans="1:9" x14ac:dyDescent="0.15">
      <c r="A1331" s="130">
        <v>1329</v>
      </c>
      <c r="B1331" s="130" t="s">
        <v>4526</v>
      </c>
      <c r="C1331" s="130" t="s">
        <v>13650</v>
      </c>
      <c r="D1331" s="130">
        <v>5000</v>
      </c>
      <c r="E1331" s="130" t="s">
        <v>12372</v>
      </c>
      <c r="F1331" s="130">
        <v>8601100</v>
      </c>
      <c r="G1331" s="130">
        <v>9050000</v>
      </c>
      <c r="H1331" s="130" t="str">
        <f t="shared" si="40"/>
        <v>CG-070006</v>
      </c>
      <c r="I1331" s="130" t="str">
        <f t="shared" si="41"/>
        <v>AG</v>
      </c>
    </row>
    <row r="1332" spans="1:9" x14ac:dyDescent="0.15">
      <c r="A1332" s="130">
        <v>1330</v>
      </c>
      <c r="B1332" s="130" t="s">
        <v>4527</v>
      </c>
      <c r="C1332" s="130" t="s">
        <v>13651</v>
      </c>
      <c r="D1332" s="130">
        <v>10</v>
      </c>
      <c r="E1332" s="130" t="s">
        <v>12372</v>
      </c>
      <c r="F1332" s="130">
        <v>999440</v>
      </c>
      <c r="G1332" s="130">
        <v>1400800</v>
      </c>
      <c r="H1332" s="130" t="str">
        <f t="shared" si="40"/>
        <v>CG-070007</v>
      </c>
      <c r="I1332" s="130" t="str">
        <f t="shared" si="41"/>
        <v>VG</v>
      </c>
    </row>
    <row r="1333" spans="1:9" x14ac:dyDescent="0.15">
      <c r="A1333" s="130">
        <v>1331</v>
      </c>
      <c r="B1333" s="130" t="s">
        <v>4528</v>
      </c>
      <c r="C1333" s="130" t="s">
        <v>13652</v>
      </c>
      <c r="D1333" s="130">
        <v>20.8</v>
      </c>
      <c r="E1333" s="130" t="s">
        <v>12355</v>
      </c>
      <c r="F1333" s="130">
        <v>32137547.93</v>
      </c>
      <c r="G1333" s="130">
        <v>36089938.039999999</v>
      </c>
      <c r="H1333" s="130" t="str">
        <f t="shared" si="40"/>
        <v>CG-070008</v>
      </c>
      <c r="I1333" s="130" t="str">
        <f t="shared" si="41"/>
        <v>AG</v>
      </c>
    </row>
    <row r="1334" spans="1:9" x14ac:dyDescent="0.15">
      <c r="A1334" s="130">
        <v>1332</v>
      </c>
      <c r="B1334" s="130" t="s">
        <v>4529</v>
      </c>
      <c r="C1334" s="130" t="s">
        <v>13301</v>
      </c>
      <c r="D1334" s="130">
        <v>100</v>
      </c>
      <c r="E1334" s="130" t="s">
        <v>12361</v>
      </c>
      <c r="F1334" s="130">
        <v>198381.6</v>
      </c>
      <c r="G1334" s="130">
        <v>204338</v>
      </c>
      <c r="H1334" s="130" t="str">
        <f t="shared" si="40"/>
        <v>CG-070009</v>
      </c>
      <c r="I1334" s="130" t="str">
        <f t="shared" si="41"/>
        <v>AG</v>
      </c>
    </row>
    <row r="1335" spans="1:9" x14ac:dyDescent="0.15">
      <c r="A1335" s="130">
        <v>1333</v>
      </c>
      <c r="B1335" s="130" t="s">
        <v>4530</v>
      </c>
      <c r="C1335" s="130" t="s">
        <v>412</v>
      </c>
      <c r="D1335" s="130">
        <v>1000</v>
      </c>
      <c r="E1335" s="130" t="s">
        <v>12368</v>
      </c>
      <c r="F1335" s="130">
        <v>3716030</v>
      </c>
      <c r="G1335" s="130">
        <v>3800000</v>
      </c>
      <c r="H1335" s="130" t="str">
        <f t="shared" si="40"/>
        <v>CG-070010</v>
      </c>
      <c r="I1335" s="130" t="str">
        <f t="shared" si="41"/>
        <v>VG</v>
      </c>
    </row>
    <row r="1336" spans="1:9" x14ac:dyDescent="0.15">
      <c r="A1336" s="130">
        <v>1334</v>
      </c>
      <c r="B1336" s="130" t="s">
        <v>4531</v>
      </c>
      <c r="C1336" s="130" t="s">
        <v>2081</v>
      </c>
      <c r="D1336" s="130">
        <v>100</v>
      </c>
      <c r="E1336" s="130" t="s">
        <v>12372</v>
      </c>
      <c r="F1336" s="130">
        <v>4252113</v>
      </c>
      <c r="G1336" s="130">
        <v>6511000</v>
      </c>
      <c r="H1336" s="130" t="str">
        <f t="shared" si="40"/>
        <v>CG-070011</v>
      </c>
      <c r="I1336" s="130" t="str">
        <f t="shared" si="41"/>
        <v>AG</v>
      </c>
    </row>
    <row r="1337" spans="1:9" x14ac:dyDescent="0.15">
      <c r="A1337" s="130">
        <v>1335</v>
      </c>
      <c r="B1337" s="130" t="s">
        <v>4532</v>
      </c>
      <c r="C1337" s="130" t="s">
        <v>13653</v>
      </c>
      <c r="D1337" s="130">
        <v>15</v>
      </c>
      <c r="E1337" s="130" t="s">
        <v>12403</v>
      </c>
      <c r="F1337" s="130">
        <v>4145900</v>
      </c>
      <c r="G1337" s="130">
        <v>3522425</v>
      </c>
      <c r="H1337" s="130" t="str">
        <f t="shared" si="40"/>
        <v>CG-070012</v>
      </c>
      <c r="I1337" s="130" t="str">
        <f t="shared" si="41"/>
        <v>VG</v>
      </c>
    </row>
    <row r="1338" spans="1:9" x14ac:dyDescent="0.15">
      <c r="A1338" s="130">
        <v>1336</v>
      </c>
      <c r="B1338" s="130" t="s">
        <v>4533</v>
      </c>
      <c r="C1338" s="130" t="s">
        <v>13654</v>
      </c>
      <c r="D1338" s="130">
        <v>1</v>
      </c>
      <c r="E1338" s="130" t="s">
        <v>12610</v>
      </c>
      <c r="F1338" s="130">
        <v>21300</v>
      </c>
      <c r="G1338" s="130">
        <v>27168</v>
      </c>
      <c r="H1338" s="130" t="str">
        <f t="shared" si="40"/>
        <v>CG-070013</v>
      </c>
      <c r="I1338" s="130" t="str">
        <f t="shared" si="41"/>
        <v>AG</v>
      </c>
    </row>
    <row r="1339" spans="1:9" x14ac:dyDescent="0.15">
      <c r="A1339" s="130">
        <v>1337</v>
      </c>
      <c r="B1339" s="130" t="s">
        <v>4534</v>
      </c>
      <c r="C1339" s="130" t="s">
        <v>13655</v>
      </c>
      <c r="D1339" s="130">
        <v>100</v>
      </c>
      <c r="E1339" s="130" t="s">
        <v>12372</v>
      </c>
      <c r="F1339" s="130">
        <v>3511000</v>
      </c>
      <c r="G1339" s="130">
        <v>1891000</v>
      </c>
      <c r="H1339" s="130" t="str">
        <f t="shared" si="40"/>
        <v>CG-070014</v>
      </c>
      <c r="I1339" s="130" t="str">
        <f t="shared" si="41"/>
        <v>AG</v>
      </c>
    </row>
    <row r="1340" spans="1:9" x14ac:dyDescent="0.15">
      <c r="A1340" s="130">
        <v>1338</v>
      </c>
      <c r="B1340" s="130" t="s">
        <v>4535</v>
      </c>
      <c r="C1340" s="130" t="s">
        <v>13656</v>
      </c>
      <c r="D1340" s="130">
        <v>1</v>
      </c>
      <c r="E1340" s="130" t="s">
        <v>12610</v>
      </c>
      <c r="F1340" s="130">
        <v>29862</v>
      </c>
      <c r="G1340" s="130">
        <v>31486.95</v>
      </c>
      <c r="H1340" s="130" t="str">
        <f t="shared" si="40"/>
        <v>CG-070015</v>
      </c>
      <c r="I1340" s="130" t="str">
        <f t="shared" si="41"/>
        <v>AG</v>
      </c>
    </row>
    <row r="1341" spans="1:9" x14ac:dyDescent="0.15">
      <c r="A1341" s="130">
        <v>1339</v>
      </c>
      <c r="B1341" s="130" t="s">
        <v>4536</v>
      </c>
      <c r="C1341" s="130" t="s">
        <v>13657</v>
      </c>
      <c r="D1341" s="130">
        <v>1</v>
      </c>
      <c r="E1341" s="130" t="s">
        <v>12391</v>
      </c>
      <c r="F1341" s="130">
        <v>2356520</v>
      </c>
      <c r="G1341" s="130">
        <v>2926504</v>
      </c>
      <c r="H1341" s="130" t="str">
        <f t="shared" si="40"/>
        <v>CG-070016</v>
      </c>
      <c r="I1341" s="130" t="str">
        <f t="shared" si="41"/>
        <v>AG</v>
      </c>
    </row>
    <row r="1342" spans="1:9" x14ac:dyDescent="0.15">
      <c r="A1342" s="130">
        <v>1340</v>
      </c>
      <c r="B1342" s="130" t="s">
        <v>4537</v>
      </c>
      <c r="C1342" s="130" t="s">
        <v>13658</v>
      </c>
      <c r="D1342" s="130">
        <v>1</v>
      </c>
      <c r="E1342" s="130" t="s">
        <v>12384</v>
      </c>
      <c r="F1342" s="130">
        <v>115860</v>
      </c>
      <c r="G1342" s="130">
        <v>120190</v>
      </c>
      <c r="H1342" s="130" t="str">
        <f t="shared" si="40"/>
        <v>CG-070017</v>
      </c>
      <c r="I1342" s="130" t="str">
        <f t="shared" si="41"/>
        <v>VG</v>
      </c>
    </row>
    <row r="1343" spans="1:9" x14ac:dyDescent="0.15">
      <c r="A1343" s="130">
        <v>1341</v>
      </c>
      <c r="B1343" s="130" t="s">
        <v>4538</v>
      </c>
      <c r="C1343" s="130" t="s">
        <v>13659</v>
      </c>
      <c r="D1343" s="130">
        <v>100</v>
      </c>
      <c r="E1343" s="130" t="s">
        <v>12355</v>
      </c>
      <c r="F1343" s="130">
        <v>998000</v>
      </c>
      <c r="G1343" s="130">
        <v>946200</v>
      </c>
      <c r="H1343" s="130" t="str">
        <f t="shared" si="40"/>
        <v>CG-070018</v>
      </c>
      <c r="I1343" s="130" t="str">
        <f t="shared" si="41"/>
        <v>AG</v>
      </c>
    </row>
    <row r="1344" spans="1:9" x14ac:dyDescent="0.15">
      <c r="A1344" s="130">
        <v>1342</v>
      </c>
      <c r="B1344" s="130" t="s">
        <v>4539</v>
      </c>
      <c r="C1344" s="130" t="s">
        <v>1827</v>
      </c>
      <c r="D1344" s="130">
        <v>1</v>
      </c>
      <c r="E1344" s="130" t="s">
        <v>12361</v>
      </c>
      <c r="F1344" s="130">
        <v>14150</v>
      </c>
      <c r="G1344" s="130">
        <v>13050</v>
      </c>
      <c r="H1344" s="130" t="str">
        <f t="shared" si="40"/>
        <v>CG-070019</v>
      </c>
      <c r="I1344" s="130" t="str">
        <f t="shared" si="41"/>
        <v>VG</v>
      </c>
    </row>
    <row r="1345" spans="1:9" x14ac:dyDescent="0.15">
      <c r="A1345" s="130">
        <v>1343</v>
      </c>
      <c r="B1345" s="130" t="s">
        <v>4540</v>
      </c>
      <c r="C1345" s="130" t="s">
        <v>13660</v>
      </c>
      <c r="D1345" s="130">
        <v>1</v>
      </c>
      <c r="E1345" s="130" t="s">
        <v>13661</v>
      </c>
      <c r="F1345" s="130">
        <v>79000</v>
      </c>
      <c r="G1345" s="130">
        <v>90000</v>
      </c>
      <c r="H1345" s="130" t="str">
        <f t="shared" si="40"/>
        <v>CG-080001</v>
      </c>
      <c r="I1345" s="130" t="str">
        <f t="shared" si="41"/>
        <v>AG</v>
      </c>
    </row>
    <row r="1346" spans="1:9" x14ac:dyDescent="0.15">
      <c r="A1346" s="130">
        <v>1344</v>
      </c>
      <c r="B1346" s="130" t="s">
        <v>4541</v>
      </c>
      <c r="C1346" s="130" t="s">
        <v>13662</v>
      </c>
      <c r="D1346" s="130">
        <v>1000</v>
      </c>
      <c r="E1346" s="130" t="s">
        <v>12737</v>
      </c>
      <c r="F1346" s="130">
        <v>988860</v>
      </c>
      <c r="G1346" s="130">
        <v>1098531</v>
      </c>
      <c r="H1346" s="130" t="str">
        <f t="shared" si="40"/>
        <v>CG-080002</v>
      </c>
      <c r="I1346" s="130" t="str">
        <f t="shared" si="41"/>
        <v>AG</v>
      </c>
    </row>
    <row r="1347" spans="1:9" x14ac:dyDescent="0.15">
      <c r="A1347" s="130">
        <v>1345</v>
      </c>
      <c r="B1347" s="130" t="s">
        <v>4542</v>
      </c>
      <c r="C1347" s="130" t="s">
        <v>13663</v>
      </c>
      <c r="D1347" s="130">
        <v>100</v>
      </c>
      <c r="E1347" s="130" t="s">
        <v>12368</v>
      </c>
      <c r="F1347" s="130">
        <v>187265</v>
      </c>
      <c r="G1347" s="130">
        <v>180280</v>
      </c>
      <c r="H1347" s="130" t="str">
        <f t="shared" si="40"/>
        <v>CG-080003</v>
      </c>
      <c r="I1347" s="130" t="str">
        <f t="shared" si="41"/>
        <v>AG</v>
      </c>
    </row>
    <row r="1348" spans="1:9" x14ac:dyDescent="0.15">
      <c r="A1348" s="130">
        <v>1346</v>
      </c>
      <c r="B1348" s="130" t="s">
        <v>4543</v>
      </c>
      <c r="C1348" s="130" t="s">
        <v>388</v>
      </c>
      <c r="D1348" s="130">
        <v>1000</v>
      </c>
      <c r="E1348" s="130" t="s">
        <v>12368</v>
      </c>
      <c r="F1348" s="130">
        <v>5719000</v>
      </c>
      <c r="G1348" s="130">
        <v>4000000</v>
      </c>
      <c r="H1348" s="130" t="str">
        <f t="shared" ref="H1348:H1411" si="42">LEFT(B1348,FIND("-",B1348)+6)</f>
        <v>CG-080004</v>
      </c>
      <c r="I1348" s="130" t="str">
        <f t="shared" ref="I1348:I1411" si="43">RIGHT(B1348,LEN(B1348)-FIND("-",B1348)-7)</f>
        <v>VG</v>
      </c>
    </row>
    <row r="1349" spans="1:9" x14ac:dyDescent="0.15">
      <c r="A1349" s="130">
        <v>1347</v>
      </c>
      <c r="B1349" s="130" t="s">
        <v>4544</v>
      </c>
      <c r="C1349" s="130" t="s">
        <v>13664</v>
      </c>
      <c r="D1349" s="130">
        <v>100</v>
      </c>
      <c r="E1349" s="130" t="s">
        <v>12361</v>
      </c>
      <c r="F1349" s="130">
        <v>696656.56</v>
      </c>
      <c r="G1349" s="130">
        <v>710659.44</v>
      </c>
      <c r="H1349" s="130" t="str">
        <f t="shared" si="42"/>
        <v>CG-080005</v>
      </c>
      <c r="I1349" s="130" t="str">
        <f t="shared" si="43"/>
        <v>AG</v>
      </c>
    </row>
    <row r="1350" spans="1:9" x14ac:dyDescent="0.15">
      <c r="A1350" s="130">
        <v>1348</v>
      </c>
      <c r="B1350" s="130" t="s">
        <v>4545</v>
      </c>
      <c r="C1350" s="130" t="s">
        <v>13665</v>
      </c>
      <c r="D1350" s="130">
        <v>100</v>
      </c>
      <c r="E1350" s="130" t="s">
        <v>12355</v>
      </c>
      <c r="F1350" s="130">
        <v>5204400</v>
      </c>
      <c r="G1350" s="130">
        <v>2539300</v>
      </c>
      <c r="H1350" s="130" t="str">
        <f t="shared" si="42"/>
        <v>CG-080006</v>
      </c>
      <c r="I1350" s="130" t="str">
        <f t="shared" si="43"/>
        <v>AG</v>
      </c>
    </row>
    <row r="1351" spans="1:9" x14ac:dyDescent="0.15">
      <c r="A1351" s="130">
        <v>1349</v>
      </c>
      <c r="B1351" s="130" t="s">
        <v>4546</v>
      </c>
      <c r="C1351" s="130" t="s">
        <v>1741</v>
      </c>
      <c r="D1351" s="130">
        <v>10</v>
      </c>
      <c r="E1351" s="130" t="s">
        <v>12628</v>
      </c>
      <c r="F1351" s="130">
        <v>318490</v>
      </c>
      <c r="G1351" s="130">
        <v>318300</v>
      </c>
      <c r="H1351" s="130" t="str">
        <f t="shared" si="42"/>
        <v>CG-080007</v>
      </c>
      <c r="I1351" s="130" t="str">
        <f t="shared" si="43"/>
        <v>VG</v>
      </c>
    </row>
    <row r="1352" spans="1:9" x14ac:dyDescent="0.15">
      <c r="A1352" s="130">
        <v>1350</v>
      </c>
      <c r="B1352" s="130" t="s">
        <v>4547</v>
      </c>
      <c r="C1352" s="130" t="s">
        <v>1742</v>
      </c>
      <c r="D1352" s="130">
        <v>1</v>
      </c>
      <c r="E1352" s="130" t="s">
        <v>12403</v>
      </c>
      <c r="F1352" s="130">
        <v>11914520</v>
      </c>
      <c r="G1352" s="130">
        <v>13118130</v>
      </c>
      <c r="H1352" s="130" t="str">
        <f t="shared" si="42"/>
        <v>CG-080008</v>
      </c>
      <c r="I1352" s="130" t="str">
        <f t="shared" si="43"/>
        <v>VG</v>
      </c>
    </row>
    <row r="1353" spans="1:9" x14ac:dyDescent="0.15">
      <c r="A1353" s="130">
        <v>1351</v>
      </c>
      <c r="B1353" s="130" t="s">
        <v>4548</v>
      </c>
      <c r="C1353" s="130" t="s">
        <v>1743</v>
      </c>
      <c r="D1353" s="130">
        <v>10</v>
      </c>
      <c r="E1353" s="130" t="s">
        <v>12368</v>
      </c>
      <c r="F1353" s="130">
        <v>98763</v>
      </c>
      <c r="G1353" s="130">
        <v>109462</v>
      </c>
      <c r="H1353" s="130" t="str">
        <f t="shared" si="42"/>
        <v>CG-080009</v>
      </c>
      <c r="I1353" s="130" t="str">
        <f t="shared" si="43"/>
        <v>VG</v>
      </c>
    </row>
    <row r="1354" spans="1:9" x14ac:dyDescent="0.15">
      <c r="A1354" s="130">
        <v>1352</v>
      </c>
      <c r="B1354" s="130" t="s">
        <v>4549</v>
      </c>
      <c r="C1354" s="130" t="s">
        <v>13666</v>
      </c>
      <c r="D1354" s="130">
        <v>1000</v>
      </c>
      <c r="E1354" s="130" t="s">
        <v>12368</v>
      </c>
      <c r="F1354" s="130">
        <v>3325385</v>
      </c>
      <c r="G1354" s="130">
        <v>3150000</v>
      </c>
      <c r="H1354" s="130" t="str">
        <f t="shared" si="42"/>
        <v>CG-080010</v>
      </c>
      <c r="I1354" s="130" t="str">
        <f t="shared" si="43"/>
        <v/>
      </c>
    </row>
    <row r="1355" spans="1:9" x14ac:dyDescent="0.15">
      <c r="A1355" s="130">
        <v>1353</v>
      </c>
      <c r="B1355" s="130" t="s">
        <v>4550</v>
      </c>
      <c r="C1355" s="130" t="s">
        <v>13667</v>
      </c>
      <c r="D1355" s="130">
        <v>100</v>
      </c>
      <c r="E1355" s="130" t="s">
        <v>12610</v>
      </c>
      <c r="F1355" s="130">
        <v>3692000</v>
      </c>
      <c r="G1355" s="130">
        <v>4263800</v>
      </c>
      <c r="H1355" s="130" t="str">
        <f t="shared" si="42"/>
        <v>CG-080011</v>
      </c>
      <c r="I1355" s="130" t="str">
        <f t="shared" si="43"/>
        <v>AG</v>
      </c>
    </row>
    <row r="1356" spans="1:9" x14ac:dyDescent="0.15">
      <c r="A1356" s="130">
        <v>1354</v>
      </c>
      <c r="B1356" s="130" t="s">
        <v>4551</v>
      </c>
      <c r="C1356" s="130" t="s">
        <v>1744</v>
      </c>
      <c r="D1356" s="130">
        <v>1038</v>
      </c>
      <c r="E1356" s="130" t="s">
        <v>12355</v>
      </c>
      <c r="F1356" s="130">
        <v>13766800</v>
      </c>
      <c r="G1356" s="130">
        <v>16413280</v>
      </c>
      <c r="H1356" s="130" t="str">
        <f t="shared" si="42"/>
        <v>CG-080012</v>
      </c>
      <c r="I1356" s="130" t="str">
        <f t="shared" si="43"/>
        <v>VG</v>
      </c>
    </row>
    <row r="1357" spans="1:9" x14ac:dyDescent="0.15">
      <c r="A1357" s="130">
        <v>1355</v>
      </c>
      <c r="B1357" s="130" t="s">
        <v>4552</v>
      </c>
      <c r="C1357" s="130" t="s">
        <v>13668</v>
      </c>
      <c r="D1357" s="130">
        <v>2000</v>
      </c>
      <c r="E1357" s="130" t="s">
        <v>12368</v>
      </c>
      <c r="F1357" s="130">
        <v>119202800</v>
      </c>
      <c r="G1357" s="130">
        <v>127375250</v>
      </c>
      <c r="H1357" s="130" t="str">
        <f t="shared" si="42"/>
        <v>CG-080013</v>
      </c>
      <c r="I1357" s="130" t="str">
        <f t="shared" si="43"/>
        <v>AG</v>
      </c>
    </row>
    <row r="1358" spans="1:9" x14ac:dyDescent="0.15">
      <c r="A1358" s="130">
        <v>1356</v>
      </c>
      <c r="B1358" s="130" t="s">
        <v>4553</v>
      </c>
      <c r="C1358" s="130" t="s">
        <v>1745</v>
      </c>
      <c r="D1358" s="130">
        <v>25</v>
      </c>
      <c r="E1358" s="130" t="s">
        <v>12355</v>
      </c>
      <c r="F1358" s="130">
        <v>409550</v>
      </c>
      <c r="G1358" s="130">
        <v>464900</v>
      </c>
      <c r="H1358" s="130" t="str">
        <f t="shared" si="42"/>
        <v>CG-080014</v>
      </c>
      <c r="I1358" s="130" t="str">
        <f t="shared" si="43"/>
        <v>VG</v>
      </c>
    </row>
    <row r="1359" spans="1:9" x14ac:dyDescent="0.15">
      <c r="A1359" s="130">
        <v>1357</v>
      </c>
      <c r="B1359" s="130" t="s">
        <v>4554</v>
      </c>
      <c r="C1359" s="130" t="s">
        <v>13669</v>
      </c>
      <c r="D1359" s="130">
        <v>4</v>
      </c>
      <c r="E1359" s="130" t="s">
        <v>12867</v>
      </c>
      <c r="F1359" s="130">
        <v>1000000</v>
      </c>
      <c r="G1359" s="130">
        <v>1250000</v>
      </c>
      <c r="H1359" s="130" t="str">
        <f t="shared" si="42"/>
        <v>CG-080015</v>
      </c>
      <c r="I1359" s="130" t="str">
        <f t="shared" si="43"/>
        <v/>
      </c>
    </row>
    <row r="1360" spans="1:9" x14ac:dyDescent="0.15">
      <c r="A1360" s="130">
        <v>1358</v>
      </c>
      <c r="B1360" s="130" t="s">
        <v>4555</v>
      </c>
      <c r="C1360" s="130" t="s">
        <v>13670</v>
      </c>
      <c r="D1360" s="130">
        <v>1</v>
      </c>
      <c r="E1360" s="130" t="s">
        <v>13671</v>
      </c>
      <c r="F1360" s="130">
        <v>48000000</v>
      </c>
      <c r="G1360" s="130">
        <v>80000000</v>
      </c>
      <c r="H1360" s="130" t="str">
        <f t="shared" si="42"/>
        <v>CG-080016</v>
      </c>
      <c r="I1360" s="130" t="str">
        <f t="shared" si="43"/>
        <v>AG</v>
      </c>
    </row>
    <row r="1361" spans="1:9" x14ac:dyDescent="0.15">
      <c r="A1361" s="130">
        <v>1359</v>
      </c>
      <c r="B1361" s="130" t="s">
        <v>4556</v>
      </c>
      <c r="C1361" s="130" t="s">
        <v>13672</v>
      </c>
      <c r="D1361" s="130">
        <v>1</v>
      </c>
      <c r="E1361" s="130" t="s">
        <v>12382</v>
      </c>
      <c r="F1361" s="130">
        <v>3340250</v>
      </c>
      <c r="G1361" s="130">
        <v>12490900</v>
      </c>
      <c r="H1361" s="130" t="str">
        <f t="shared" si="42"/>
        <v>CG-080017</v>
      </c>
      <c r="I1361" s="130" t="str">
        <f t="shared" si="43"/>
        <v/>
      </c>
    </row>
    <row r="1362" spans="1:9" x14ac:dyDescent="0.15">
      <c r="A1362" s="130">
        <v>1360</v>
      </c>
      <c r="B1362" s="130" t="s">
        <v>4557</v>
      </c>
      <c r="C1362" s="130" t="s">
        <v>13673</v>
      </c>
      <c r="D1362" s="130">
        <v>100</v>
      </c>
      <c r="E1362" s="130" t="s">
        <v>12372</v>
      </c>
      <c r="F1362" s="130">
        <v>219427.5</v>
      </c>
      <c r="G1362" s="130">
        <v>253023.7</v>
      </c>
      <c r="H1362" s="130" t="str">
        <f t="shared" si="42"/>
        <v>CG-080018</v>
      </c>
      <c r="I1362" s="130" t="str">
        <f t="shared" si="43"/>
        <v>AG</v>
      </c>
    </row>
    <row r="1363" spans="1:9" x14ac:dyDescent="0.15">
      <c r="A1363" s="130">
        <v>1361</v>
      </c>
      <c r="B1363" s="130" t="s">
        <v>4558</v>
      </c>
      <c r="C1363" s="130" t="s">
        <v>13674</v>
      </c>
      <c r="D1363" s="130">
        <v>1</v>
      </c>
      <c r="E1363" s="130" t="s">
        <v>12384</v>
      </c>
      <c r="F1363" s="130">
        <v>147000</v>
      </c>
      <c r="G1363" s="130">
        <v>162000</v>
      </c>
      <c r="H1363" s="130" t="str">
        <f t="shared" si="42"/>
        <v>CG-080019</v>
      </c>
      <c r="I1363" s="130" t="str">
        <f t="shared" si="43"/>
        <v>AG</v>
      </c>
    </row>
    <row r="1364" spans="1:9" x14ac:dyDescent="0.15">
      <c r="A1364" s="130">
        <v>1362</v>
      </c>
      <c r="B1364" s="130" t="s">
        <v>4559</v>
      </c>
      <c r="C1364" s="130" t="s">
        <v>1746</v>
      </c>
      <c r="D1364" s="130">
        <v>100</v>
      </c>
      <c r="E1364" s="130" t="s">
        <v>12372</v>
      </c>
      <c r="F1364" s="130">
        <v>19550</v>
      </c>
      <c r="G1364" s="130">
        <v>26430</v>
      </c>
      <c r="H1364" s="130" t="str">
        <f t="shared" si="42"/>
        <v>CG-080020</v>
      </c>
      <c r="I1364" s="130" t="str">
        <f t="shared" si="43"/>
        <v>VG</v>
      </c>
    </row>
    <row r="1365" spans="1:9" x14ac:dyDescent="0.15">
      <c r="A1365" s="130">
        <v>1363</v>
      </c>
      <c r="B1365" s="130" t="s">
        <v>4560</v>
      </c>
      <c r="C1365" s="130" t="s">
        <v>13675</v>
      </c>
      <c r="D1365" s="130">
        <v>10</v>
      </c>
      <c r="E1365" s="130" t="s">
        <v>13676</v>
      </c>
      <c r="F1365" s="130">
        <v>6639000</v>
      </c>
      <c r="G1365" s="130">
        <v>6860000</v>
      </c>
      <c r="H1365" s="130" t="str">
        <f t="shared" si="42"/>
        <v>CG-080021</v>
      </c>
      <c r="I1365" s="130" t="str">
        <f t="shared" si="43"/>
        <v>AG</v>
      </c>
    </row>
    <row r="1366" spans="1:9" x14ac:dyDescent="0.15">
      <c r="A1366" s="130">
        <v>1364</v>
      </c>
      <c r="B1366" s="130" t="s">
        <v>4561</v>
      </c>
      <c r="C1366" s="130" t="s">
        <v>13677</v>
      </c>
      <c r="D1366" s="130">
        <v>9</v>
      </c>
      <c r="E1366" s="130" t="s">
        <v>12893</v>
      </c>
      <c r="F1366" s="130">
        <v>3530000</v>
      </c>
      <c r="G1366" s="130">
        <v>2190000</v>
      </c>
      <c r="H1366" s="130" t="str">
        <f t="shared" si="42"/>
        <v>CG-080022</v>
      </c>
      <c r="I1366" s="130" t="str">
        <f t="shared" si="43"/>
        <v>AG</v>
      </c>
    </row>
    <row r="1367" spans="1:9" x14ac:dyDescent="0.15">
      <c r="A1367" s="130">
        <v>1365</v>
      </c>
      <c r="B1367" s="130" t="s">
        <v>4562</v>
      </c>
      <c r="C1367" s="130" t="s">
        <v>1747</v>
      </c>
      <c r="D1367" s="130">
        <v>20</v>
      </c>
      <c r="E1367" s="130" t="s">
        <v>12361</v>
      </c>
      <c r="F1367" s="130">
        <v>69800</v>
      </c>
      <c r="G1367" s="130">
        <v>150000</v>
      </c>
      <c r="H1367" s="130" t="str">
        <f t="shared" si="42"/>
        <v>CG-080023</v>
      </c>
      <c r="I1367" s="130" t="str">
        <f t="shared" si="43"/>
        <v>VG</v>
      </c>
    </row>
    <row r="1368" spans="1:9" x14ac:dyDescent="0.15">
      <c r="A1368" s="130">
        <v>1366</v>
      </c>
      <c r="B1368" s="130" t="s">
        <v>4563</v>
      </c>
      <c r="C1368" s="130" t="s">
        <v>13678</v>
      </c>
      <c r="D1368" s="130">
        <v>50</v>
      </c>
      <c r="E1368" s="130" t="s">
        <v>12368</v>
      </c>
      <c r="F1368" s="130">
        <v>145000</v>
      </c>
      <c r="G1368" s="130">
        <v>975000</v>
      </c>
      <c r="H1368" s="130" t="str">
        <f t="shared" si="42"/>
        <v>CG-080024</v>
      </c>
      <c r="I1368" s="130" t="str">
        <f t="shared" si="43"/>
        <v>AG</v>
      </c>
    </row>
    <row r="1369" spans="1:9" x14ac:dyDescent="0.15">
      <c r="A1369" s="130">
        <v>1367</v>
      </c>
      <c r="B1369" s="130" t="s">
        <v>4564</v>
      </c>
      <c r="C1369" s="130" t="s">
        <v>1748</v>
      </c>
      <c r="D1369" s="130">
        <v>386</v>
      </c>
      <c r="E1369" s="130" t="s">
        <v>12355</v>
      </c>
      <c r="F1369" s="130">
        <v>390000</v>
      </c>
      <c r="G1369" s="130">
        <v>510380</v>
      </c>
      <c r="H1369" s="130" t="str">
        <f t="shared" si="42"/>
        <v>CG-080025</v>
      </c>
      <c r="I1369" s="130" t="str">
        <f t="shared" si="43"/>
        <v>VG</v>
      </c>
    </row>
    <row r="1370" spans="1:9" x14ac:dyDescent="0.15">
      <c r="A1370" s="130">
        <v>1368</v>
      </c>
      <c r="B1370" s="130" t="s">
        <v>4565</v>
      </c>
      <c r="C1370" s="130" t="s">
        <v>13679</v>
      </c>
      <c r="D1370" s="130">
        <v>150</v>
      </c>
      <c r="E1370" s="130" t="s">
        <v>12372</v>
      </c>
      <c r="F1370" s="130">
        <v>509638.40000000002</v>
      </c>
      <c r="G1370" s="130">
        <v>352977.91</v>
      </c>
      <c r="H1370" s="130" t="str">
        <f t="shared" si="42"/>
        <v>CG-080026</v>
      </c>
      <c r="I1370" s="130" t="str">
        <f t="shared" si="43"/>
        <v>AG</v>
      </c>
    </row>
    <row r="1371" spans="1:9" x14ac:dyDescent="0.15">
      <c r="A1371" s="130">
        <v>1369</v>
      </c>
      <c r="B1371" s="130" t="s">
        <v>4566</v>
      </c>
      <c r="C1371" s="130" t="s">
        <v>13680</v>
      </c>
      <c r="D1371" s="130">
        <v>6000</v>
      </c>
      <c r="E1371" s="130" t="s">
        <v>12361</v>
      </c>
      <c r="F1371" s="130">
        <v>38960800</v>
      </c>
      <c r="G1371" s="130">
        <v>132213480</v>
      </c>
      <c r="H1371" s="130" t="str">
        <f t="shared" si="42"/>
        <v>CG-080027</v>
      </c>
      <c r="I1371" s="130" t="str">
        <f t="shared" si="43"/>
        <v>AG</v>
      </c>
    </row>
    <row r="1372" spans="1:9" x14ac:dyDescent="0.15">
      <c r="A1372" s="130">
        <v>1370</v>
      </c>
      <c r="B1372" s="130" t="s">
        <v>4567</v>
      </c>
      <c r="C1372" s="130" t="s">
        <v>13681</v>
      </c>
      <c r="D1372" s="130">
        <v>1860</v>
      </c>
      <c r="E1372" s="130" t="s">
        <v>12372</v>
      </c>
      <c r="F1372" s="130">
        <v>91417159</v>
      </c>
      <c r="G1372" s="130">
        <v>71390061</v>
      </c>
      <c r="H1372" s="130" t="str">
        <f t="shared" si="42"/>
        <v>CG-080028</v>
      </c>
      <c r="I1372" s="130" t="str">
        <f t="shared" si="43"/>
        <v>AG</v>
      </c>
    </row>
    <row r="1373" spans="1:9" x14ac:dyDescent="0.15">
      <c r="A1373" s="130">
        <v>1371</v>
      </c>
      <c r="B1373" s="130" t="s">
        <v>4568</v>
      </c>
      <c r="C1373" s="130" t="s">
        <v>13682</v>
      </c>
      <c r="D1373" s="130">
        <v>1000</v>
      </c>
      <c r="E1373" s="130" t="s">
        <v>12361</v>
      </c>
      <c r="F1373" s="130">
        <v>21049960</v>
      </c>
      <c r="G1373" s="130">
        <v>26396000</v>
      </c>
      <c r="H1373" s="130" t="str">
        <f t="shared" si="42"/>
        <v>CG-080029</v>
      </c>
      <c r="I1373" s="130" t="str">
        <f t="shared" si="43"/>
        <v>AG</v>
      </c>
    </row>
    <row r="1374" spans="1:9" x14ac:dyDescent="0.15">
      <c r="A1374" s="130">
        <v>1372</v>
      </c>
      <c r="B1374" s="130" t="s">
        <v>4569</v>
      </c>
      <c r="C1374" s="130" t="s">
        <v>1749</v>
      </c>
      <c r="D1374" s="130">
        <v>1</v>
      </c>
      <c r="E1374" s="130" t="s">
        <v>12876</v>
      </c>
      <c r="F1374" s="130">
        <v>873000</v>
      </c>
      <c r="G1374" s="130">
        <v>957000</v>
      </c>
      <c r="H1374" s="130" t="str">
        <f t="shared" si="42"/>
        <v>CG-090001</v>
      </c>
      <c r="I1374" s="130" t="str">
        <f t="shared" si="43"/>
        <v>VG</v>
      </c>
    </row>
    <row r="1375" spans="1:9" x14ac:dyDescent="0.15">
      <c r="A1375" s="130">
        <v>1373</v>
      </c>
      <c r="B1375" s="130" t="s">
        <v>4570</v>
      </c>
      <c r="C1375" s="130" t="s">
        <v>13683</v>
      </c>
      <c r="D1375" s="130">
        <v>10</v>
      </c>
      <c r="E1375" s="130" t="s">
        <v>12368</v>
      </c>
      <c r="F1375" s="130">
        <v>241521</v>
      </c>
      <c r="G1375" s="130">
        <v>450803</v>
      </c>
      <c r="H1375" s="130" t="str">
        <f t="shared" si="42"/>
        <v>CG-090002</v>
      </c>
      <c r="I1375" s="130" t="str">
        <f t="shared" si="43"/>
        <v>AG</v>
      </c>
    </row>
    <row r="1376" spans="1:9" x14ac:dyDescent="0.15">
      <c r="A1376" s="130">
        <v>1374</v>
      </c>
      <c r="B1376" s="130" t="s">
        <v>4571</v>
      </c>
      <c r="C1376" s="130" t="s">
        <v>1750</v>
      </c>
      <c r="D1376" s="130">
        <v>236</v>
      </c>
      <c r="E1376" s="130" t="s">
        <v>12355</v>
      </c>
      <c r="F1376" s="130">
        <v>3014230</v>
      </c>
      <c r="G1376" s="130">
        <v>5222307</v>
      </c>
      <c r="H1376" s="130" t="str">
        <f t="shared" si="42"/>
        <v>CG-090003</v>
      </c>
      <c r="I1376" s="130" t="str">
        <f t="shared" si="43"/>
        <v>VG</v>
      </c>
    </row>
    <row r="1377" spans="1:9" x14ac:dyDescent="0.15">
      <c r="A1377" s="130">
        <v>1375</v>
      </c>
      <c r="B1377" s="130" t="s">
        <v>4572</v>
      </c>
      <c r="C1377" s="130" t="s">
        <v>13684</v>
      </c>
      <c r="D1377" s="130">
        <v>100</v>
      </c>
      <c r="E1377" s="130" t="s">
        <v>12372</v>
      </c>
      <c r="F1377" s="130">
        <v>716660</v>
      </c>
      <c r="G1377" s="130">
        <v>440000</v>
      </c>
      <c r="H1377" s="130" t="str">
        <f t="shared" si="42"/>
        <v>CG-090004</v>
      </c>
      <c r="I1377" s="130" t="str">
        <f t="shared" si="43"/>
        <v/>
      </c>
    </row>
    <row r="1378" spans="1:9" x14ac:dyDescent="0.15">
      <c r="A1378" s="130">
        <v>1376</v>
      </c>
      <c r="B1378" s="130" t="s">
        <v>4573</v>
      </c>
      <c r="C1378" s="130" t="s">
        <v>13685</v>
      </c>
      <c r="D1378" s="130">
        <v>300</v>
      </c>
      <c r="E1378" s="130" t="s">
        <v>12372</v>
      </c>
      <c r="F1378" s="130">
        <v>741104.25</v>
      </c>
      <c r="G1378" s="130">
        <v>848632.64</v>
      </c>
      <c r="H1378" s="130" t="str">
        <f t="shared" si="42"/>
        <v>CG-090005</v>
      </c>
      <c r="I1378" s="130" t="str">
        <f t="shared" si="43"/>
        <v>AG</v>
      </c>
    </row>
    <row r="1379" spans="1:9" x14ac:dyDescent="0.15">
      <c r="A1379" s="130">
        <v>1377</v>
      </c>
      <c r="B1379" s="130" t="s">
        <v>4574</v>
      </c>
      <c r="C1379" s="130" t="s">
        <v>1751</v>
      </c>
      <c r="D1379" s="130">
        <v>15000</v>
      </c>
      <c r="E1379" s="130" t="s">
        <v>12361</v>
      </c>
      <c r="F1379" s="130">
        <v>4844895</v>
      </c>
      <c r="G1379" s="130">
        <v>6292289</v>
      </c>
      <c r="H1379" s="130" t="str">
        <f t="shared" si="42"/>
        <v>CG-090006</v>
      </c>
      <c r="I1379" s="130" t="str">
        <f t="shared" si="43"/>
        <v>VG</v>
      </c>
    </row>
    <row r="1380" spans="1:9" x14ac:dyDescent="0.15">
      <c r="A1380" s="130">
        <v>1378</v>
      </c>
      <c r="B1380" s="130" t="s">
        <v>4575</v>
      </c>
      <c r="C1380" s="130" t="s">
        <v>13686</v>
      </c>
      <c r="D1380" s="130">
        <v>7</v>
      </c>
      <c r="E1380" s="130" t="s">
        <v>12569</v>
      </c>
      <c r="F1380" s="130">
        <v>2108436.92</v>
      </c>
      <c r="G1380" s="130">
        <v>5601575</v>
      </c>
      <c r="H1380" s="130" t="str">
        <f t="shared" si="42"/>
        <v>CG-090007</v>
      </c>
      <c r="I1380" s="130" t="str">
        <f t="shared" si="43"/>
        <v>AG</v>
      </c>
    </row>
    <row r="1381" spans="1:9" x14ac:dyDescent="0.15">
      <c r="A1381" s="130">
        <v>1379</v>
      </c>
      <c r="B1381" s="130" t="s">
        <v>4576</v>
      </c>
      <c r="C1381" s="130" t="s">
        <v>1752</v>
      </c>
      <c r="D1381" s="130">
        <v>50</v>
      </c>
      <c r="E1381" s="130" t="s">
        <v>12355</v>
      </c>
      <c r="F1381" s="130">
        <v>424280</v>
      </c>
      <c r="G1381" s="130">
        <v>287085.40000000002</v>
      </c>
      <c r="H1381" s="130" t="str">
        <f t="shared" si="42"/>
        <v>CG-090008</v>
      </c>
      <c r="I1381" s="130" t="str">
        <f t="shared" si="43"/>
        <v>VG</v>
      </c>
    </row>
    <row r="1382" spans="1:9" x14ac:dyDescent="0.15">
      <c r="A1382" s="130">
        <v>1380</v>
      </c>
      <c r="B1382" s="130" t="s">
        <v>4577</v>
      </c>
      <c r="C1382" s="130" t="s">
        <v>13687</v>
      </c>
      <c r="D1382" s="130">
        <v>100</v>
      </c>
      <c r="E1382" s="130" t="s">
        <v>12372</v>
      </c>
      <c r="F1382" s="130">
        <v>394995</v>
      </c>
      <c r="G1382" s="130">
        <v>840000</v>
      </c>
      <c r="H1382" s="130" t="str">
        <f t="shared" si="42"/>
        <v>CG-090009</v>
      </c>
      <c r="I1382" s="130" t="str">
        <f t="shared" si="43"/>
        <v>AG</v>
      </c>
    </row>
    <row r="1383" spans="1:9" x14ac:dyDescent="0.15">
      <c r="A1383" s="130">
        <v>1381</v>
      </c>
      <c r="B1383" s="130" t="s">
        <v>4578</v>
      </c>
      <c r="C1383" s="130" t="s">
        <v>13688</v>
      </c>
      <c r="D1383" s="130">
        <v>10</v>
      </c>
      <c r="E1383" s="130" t="s">
        <v>12384</v>
      </c>
      <c r="F1383" s="130">
        <v>115680</v>
      </c>
      <c r="G1383" s="130">
        <v>122000</v>
      </c>
      <c r="H1383" s="130" t="str">
        <f t="shared" si="42"/>
        <v>CG-090010</v>
      </c>
      <c r="I1383" s="130" t="str">
        <f t="shared" si="43"/>
        <v>AG</v>
      </c>
    </row>
    <row r="1384" spans="1:9" x14ac:dyDescent="0.15">
      <c r="A1384" s="130">
        <v>1382</v>
      </c>
      <c r="B1384" s="130" t="s">
        <v>4579</v>
      </c>
      <c r="C1384" s="130" t="s">
        <v>13689</v>
      </c>
      <c r="D1384" s="130">
        <v>1000</v>
      </c>
      <c r="E1384" s="130" t="s">
        <v>12372</v>
      </c>
      <c r="F1384" s="130">
        <v>3948440</v>
      </c>
      <c r="G1384" s="130">
        <v>4394300</v>
      </c>
      <c r="H1384" s="130" t="str">
        <f t="shared" si="42"/>
        <v>CG-090011</v>
      </c>
      <c r="I1384" s="130" t="str">
        <f t="shared" si="43"/>
        <v>AG</v>
      </c>
    </row>
    <row r="1385" spans="1:9" x14ac:dyDescent="0.15">
      <c r="A1385" s="130">
        <v>1383</v>
      </c>
      <c r="B1385" s="130" t="s">
        <v>4580</v>
      </c>
      <c r="C1385" s="130" t="s">
        <v>13690</v>
      </c>
      <c r="D1385" s="130">
        <v>400</v>
      </c>
      <c r="E1385" s="130" t="s">
        <v>12355</v>
      </c>
      <c r="F1385" s="130">
        <v>3833559.84</v>
      </c>
      <c r="G1385" s="130">
        <v>3996100</v>
      </c>
      <c r="H1385" s="130" t="str">
        <f t="shared" si="42"/>
        <v>CG-090012</v>
      </c>
      <c r="I1385" s="130" t="str">
        <f t="shared" si="43"/>
        <v>AG</v>
      </c>
    </row>
    <row r="1386" spans="1:9" x14ac:dyDescent="0.15">
      <c r="A1386" s="130">
        <v>1384</v>
      </c>
      <c r="B1386" s="130" t="s">
        <v>4581</v>
      </c>
      <c r="C1386" s="130" t="s">
        <v>13691</v>
      </c>
      <c r="D1386" s="130">
        <v>53.899999999999899</v>
      </c>
      <c r="E1386" s="130" t="s">
        <v>12355</v>
      </c>
      <c r="F1386" s="130">
        <v>273923.7</v>
      </c>
      <c r="G1386" s="130">
        <v>184327.58</v>
      </c>
      <c r="H1386" s="130" t="str">
        <f t="shared" si="42"/>
        <v>CG-090013</v>
      </c>
      <c r="I1386" s="130" t="str">
        <f t="shared" si="43"/>
        <v>AG</v>
      </c>
    </row>
    <row r="1387" spans="1:9" x14ac:dyDescent="0.15">
      <c r="A1387" s="130">
        <v>1385</v>
      </c>
      <c r="B1387" s="130" t="s">
        <v>4582</v>
      </c>
      <c r="C1387" s="130" t="s">
        <v>13692</v>
      </c>
      <c r="D1387" s="130">
        <v>100</v>
      </c>
      <c r="E1387" s="130" t="s">
        <v>12355</v>
      </c>
      <c r="F1387" s="130">
        <v>1921562</v>
      </c>
      <c r="G1387" s="130">
        <v>3180090</v>
      </c>
      <c r="H1387" s="130" t="str">
        <f t="shared" si="42"/>
        <v>CG-090014</v>
      </c>
      <c r="I1387" s="130" t="str">
        <f t="shared" si="43"/>
        <v>AG</v>
      </c>
    </row>
    <row r="1388" spans="1:9" x14ac:dyDescent="0.15">
      <c r="A1388" s="130">
        <v>1386</v>
      </c>
      <c r="B1388" s="130" t="s">
        <v>4583</v>
      </c>
      <c r="C1388" s="130" t="s">
        <v>1753</v>
      </c>
      <c r="D1388" s="130">
        <v>1</v>
      </c>
      <c r="E1388" s="130" t="s">
        <v>12876</v>
      </c>
      <c r="F1388" s="130">
        <v>30000</v>
      </c>
      <c r="G1388" s="130">
        <v>50570</v>
      </c>
      <c r="H1388" s="130" t="str">
        <f t="shared" si="42"/>
        <v>CG-090015</v>
      </c>
      <c r="I1388" s="130" t="str">
        <f t="shared" si="43"/>
        <v>VG</v>
      </c>
    </row>
    <row r="1389" spans="1:9" x14ac:dyDescent="0.15">
      <c r="A1389" s="130">
        <v>1387</v>
      </c>
      <c r="B1389" s="130" t="s">
        <v>3321</v>
      </c>
      <c r="C1389" s="130" t="s">
        <v>1754</v>
      </c>
      <c r="D1389" s="130">
        <v>500</v>
      </c>
      <c r="E1389" s="130" t="s">
        <v>12361</v>
      </c>
      <c r="F1389" s="130">
        <v>4380020</v>
      </c>
      <c r="G1389" s="130">
        <v>5298500</v>
      </c>
      <c r="H1389" s="130" t="str">
        <f t="shared" si="42"/>
        <v>CG-090016</v>
      </c>
      <c r="I1389" s="130" t="str">
        <f t="shared" si="43"/>
        <v>VG</v>
      </c>
    </row>
    <row r="1390" spans="1:9" x14ac:dyDescent="0.15">
      <c r="A1390" s="130">
        <v>1388</v>
      </c>
      <c r="B1390" s="130" t="s">
        <v>4584</v>
      </c>
      <c r="C1390" s="130" t="s">
        <v>1755</v>
      </c>
      <c r="D1390" s="130">
        <v>1</v>
      </c>
      <c r="E1390" s="130" t="s">
        <v>12434</v>
      </c>
      <c r="F1390" s="130">
        <v>55000</v>
      </c>
      <c r="G1390" s="130">
        <v>30000</v>
      </c>
      <c r="H1390" s="130" t="str">
        <f t="shared" si="42"/>
        <v>CG-090017</v>
      </c>
      <c r="I1390" s="130" t="str">
        <f t="shared" si="43"/>
        <v>VG</v>
      </c>
    </row>
    <row r="1391" spans="1:9" x14ac:dyDescent="0.15">
      <c r="A1391" s="130">
        <v>1389</v>
      </c>
      <c r="B1391" s="130" t="s">
        <v>4585</v>
      </c>
      <c r="C1391" s="130" t="s">
        <v>13693</v>
      </c>
      <c r="D1391" s="130">
        <v>100</v>
      </c>
      <c r="E1391" s="130" t="s">
        <v>12355</v>
      </c>
      <c r="F1391" s="130">
        <v>264339</v>
      </c>
      <c r="G1391" s="130">
        <v>235949</v>
      </c>
      <c r="H1391" s="130" t="str">
        <f t="shared" si="42"/>
        <v>CG-090018</v>
      </c>
      <c r="I1391" s="130" t="str">
        <f t="shared" si="43"/>
        <v/>
      </c>
    </row>
    <row r="1392" spans="1:9" x14ac:dyDescent="0.15">
      <c r="A1392" s="130">
        <v>1390</v>
      </c>
      <c r="B1392" s="130" t="s">
        <v>4586</v>
      </c>
      <c r="C1392" s="130" t="s">
        <v>13694</v>
      </c>
      <c r="D1392" s="130">
        <v>2000</v>
      </c>
      <c r="E1392" s="130" t="s">
        <v>12372</v>
      </c>
      <c r="F1392" s="130">
        <v>3230000</v>
      </c>
      <c r="G1392" s="130">
        <v>4811000</v>
      </c>
      <c r="H1392" s="130" t="str">
        <f t="shared" si="42"/>
        <v>CG-090019</v>
      </c>
      <c r="I1392" s="130" t="str">
        <f t="shared" si="43"/>
        <v>VG</v>
      </c>
    </row>
    <row r="1393" spans="1:9" x14ac:dyDescent="0.15">
      <c r="A1393" s="130">
        <v>1391</v>
      </c>
      <c r="B1393" s="130" t="s">
        <v>4587</v>
      </c>
      <c r="C1393" s="130" t="s">
        <v>13695</v>
      </c>
      <c r="D1393" s="130">
        <v>100</v>
      </c>
      <c r="E1393" s="130" t="s">
        <v>12368</v>
      </c>
      <c r="F1393" s="130">
        <v>692700</v>
      </c>
      <c r="G1393" s="130">
        <v>554040</v>
      </c>
      <c r="H1393" s="130" t="str">
        <f t="shared" si="42"/>
        <v>CG-090020</v>
      </c>
      <c r="I1393" s="130" t="str">
        <f t="shared" si="43"/>
        <v>AG</v>
      </c>
    </row>
    <row r="1394" spans="1:9" x14ac:dyDescent="0.15">
      <c r="A1394" s="130">
        <v>1392</v>
      </c>
      <c r="B1394" s="130" t="s">
        <v>4588</v>
      </c>
      <c r="C1394" s="130" t="s">
        <v>13696</v>
      </c>
      <c r="D1394" s="130">
        <v>80000</v>
      </c>
      <c r="E1394" s="130" t="s">
        <v>13697</v>
      </c>
      <c r="F1394" s="130">
        <v>50860000</v>
      </c>
      <c r="G1394" s="130">
        <v>104708000</v>
      </c>
      <c r="H1394" s="130" t="str">
        <f t="shared" si="42"/>
        <v>CG-090021</v>
      </c>
      <c r="I1394" s="130" t="str">
        <f t="shared" si="43"/>
        <v>AG</v>
      </c>
    </row>
    <row r="1395" spans="1:9" x14ac:dyDescent="0.15">
      <c r="A1395" s="130">
        <v>1393</v>
      </c>
      <c r="B1395" s="130" t="s">
        <v>4589</v>
      </c>
      <c r="C1395" s="130" t="s">
        <v>1756</v>
      </c>
      <c r="D1395" s="130">
        <v>100</v>
      </c>
      <c r="E1395" s="130" t="s">
        <v>12372</v>
      </c>
      <c r="F1395" s="130">
        <v>351246</v>
      </c>
      <c r="G1395" s="130">
        <v>168464</v>
      </c>
      <c r="H1395" s="130" t="str">
        <f t="shared" si="42"/>
        <v>CG-090022</v>
      </c>
      <c r="I1395" s="130" t="str">
        <f t="shared" si="43"/>
        <v>VG</v>
      </c>
    </row>
    <row r="1396" spans="1:9" x14ac:dyDescent="0.15">
      <c r="A1396" s="130">
        <v>1394</v>
      </c>
      <c r="B1396" s="130" t="s">
        <v>4590</v>
      </c>
      <c r="C1396" s="130" t="s">
        <v>13698</v>
      </c>
      <c r="D1396" s="130">
        <v>19</v>
      </c>
      <c r="E1396" s="130" t="s">
        <v>12610</v>
      </c>
      <c r="F1396" s="130">
        <v>618206</v>
      </c>
      <c r="G1396" s="130">
        <v>3081436</v>
      </c>
      <c r="H1396" s="130" t="str">
        <f t="shared" si="42"/>
        <v>CG-090023</v>
      </c>
      <c r="I1396" s="130" t="str">
        <f t="shared" si="43"/>
        <v>AG</v>
      </c>
    </row>
    <row r="1397" spans="1:9" x14ac:dyDescent="0.15">
      <c r="A1397" s="130">
        <v>1395</v>
      </c>
      <c r="B1397" s="130" t="s">
        <v>4591</v>
      </c>
      <c r="C1397" s="130" t="s">
        <v>1757</v>
      </c>
      <c r="D1397" s="130">
        <v>100</v>
      </c>
      <c r="E1397" s="130" t="s">
        <v>12372</v>
      </c>
      <c r="F1397" s="130">
        <v>52131</v>
      </c>
      <c r="G1397" s="130">
        <v>46300</v>
      </c>
      <c r="H1397" s="130" t="str">
        <f t="shared" si="42"/>
        <v>CG-090024</v>
      </c>
      <c r="I1397" s="130" t="str">
        <f t="shared" si="43"/>
        <v>VG</v>
      </c>
    </row>
    <row r="1398" spans="1:9" x14ac:dyDescent="0.15">
      <c r="A1398" s="130">
        <v>1396</v>
      </c>
      <c r="B1398" s="130" t="s">
        <v>4592</v>
      </c>
      <c r="C1398" s="130" t="s">
        <v>1758</v>
      </c>
      <c r="D1398" s="130">
        <v>1000</v>
      </c>
      <c r="E1398" s="130" t="s">
        <v>12610</v>
      </c>
      <c r="F1398" s="130">
        <v>115000</v>
      </c>
      <c r="G1398" s="130">
        <v>85000</v>
      </c>
      <c r="H1398" s="130" t="str">
        <f t="shared" si="42"/>
        <v>CG-090025</v>
      </c>
      <c r="I1398" s="130" t="str">
        <f t="shared" si="43"/>
        <v>VG</v>
      </c>
    </row>
    <row r="1399" spans="1:9" x14ac:dyDescent="0.15">
      <c r="A1399" s="130">
        <v>1397</v>
      </c>
      <c r="B1399" s="130" t="s">
        <v>4593</v>
      </c>
      <c r="C1399" s="130" t="s">
        <v>1759</v>
      </c>
      <c r="D1399" s="130">
        <v>1</v>
      </c>
      <c r="E1399" s="130" t="s">
        <v>13699</v>
      </c>
      <c r="F1399" s="130">
        <v>3129000</v>
      </c>
      <c r="G1399" s="130">
        <v>3780000</v>
      </c>
      <c r="H1399" s="130" t="str">
        <f t="shared" si="42"/>
        <v>CG-090026</v>
      </c>
      <c r="I1399" s="130" t="str">
        <f t="shared" si="43"/>
        <v>VG</v>
      </c>
    </row>
    <row r="1400" spans="1:9" x14ac:dyDescent="0.15">
      <c r="A1400" s="130">
        <v>1398</v>
      </c>
      <c r="B1400" s="130" t="s">
        <v>4594</v>
      </c>
      <c r="C1400" s="130" t="s">
        <v>1760</v>
      </c>
      <c r="D1400" s="130">
        <v>100</v>
      </c>
      <c r="E1400" s="130" t="s">
        <v>12372</v>
      </c>
      <c r="F1400" s="130">
        <v>32076</v>
      </c>
      <c r="G1400" s="130">
        <v>27831</v>
      </c>
      <c r="H1400" s="130" t="str">
        <f t="shared" si="42"/>
        <v>CG-090027</v>
      </c>
      <c r="I1400" s="130" t="str">
        <f t="shared" si="43"/>
        <v>VG</v>
      </c>
    </row>
    <row r="1401" spans="1:9" x14ac:dyDescent="0.15">
      <c r="A1401" s="130">
        <v>1399</v>
      </c>
      <c r="B1401" s="130" t="s">
        <v>4595</v>
      </c>
      <c r="C1401" s="130" t="s">
        <v>1761</v>
      </c>
      <c r="D1401" s="130">
        <v>100</v>
      </c>
      <c r="E1401" s="130" t="s">
        <v>12368</v>
      </c>
      <c r="F1401" s="130">
        <v>1331871</v>
      </c>
      <c r="G1401" s="130">
        <v>1377172</v>
      </c>
      <c r="H1401" s="130" t="str">
        <f t="shared" si="42"/>
        <v>CG-090028</v>
      </c>
      <c r="I1401" s="130" t="str">
        <f t="shared" si="43"/>
        <v>VG</v>
      </c>
    </row>
    <row r="1402" spans="1:9" x14ac:dyDescent="0.15">
      <c r="A1402" s="130">
        <v>1400</v>
      </c>
      <c r="B1402" s="130" t="s">
        <v>4596</v>
      </c>
      <c r="C1402" s="130" t="s">
        <v>13700</v>
      </c>
      <c r="D1402" s="130">
        <v>180</v>
      </c>
      <c r="E1402" s="130" t="s">
        <v>12355</v>
      </c>
      <c r="F1402" s="130">
        <v>1330711</v>
      </c>
      <c r="G1402" s="130">
        <v>2239013</v>
      </c>
      <c r="H1402" s="130" t="str">
        <f t="shared" si="42"/>
        <v>CG-100001</v>
      </c>
      <c r="I1402" s="130" t="str">
        <f t="shared" si="43"/>
        <v>AG</v>
      </c>
    </row>
    <row r="1403" spans="1:9" x14ac:dyDescent="0.15">
      <c r="A1403" s="130">
        <v>1401</v>
      </c>
      <c r="B1403" s="130" t="s">
        <v>4597</v>
      </c>
      <c r="C1403" s="130" t="s">
        <v>13701</v>
      </c>
      <c r="D1403" s="130">
        <v>10</v>
      </c>
      <c r="E1403" s="130" t="s">
        <v>12355</v>
      </c>
      <c r="F1403" s="130">
        <v>166814.6</v>
      </c>
      <c r="G1403" s="130">
        <v>119468.2</v>
      </c>
      <c r="H1403" s="130" t="str">
        <f t="shared" si="42"/>
        <v>CG-100002</v>
      </c>
      <c r="I1403" s="130" t="str">
        <f t="shared" si="43"/>
        <v>AG</v>
      </c>
    </row>
    <row r="1404" spans="1:9" x14ac:dyDescent="0.15">
      <c r="A1404" s="130">
        <v>1402</v>
      </c>
      <c r="B1404" s="130" t="s">
        <v>4598</v>
      </c>
      <c r="C1404" s="130" t="s">
        <v>1794</v>
      </c>
      <c r="D1404" s="130">
        <v>100</v>
      </c>
      <c r="E1404" s="130" t="s">
        <v>12372</v>
      </c>
      <c r="F1404" s="130">
        <v>694000</v>
      </c>
      <c r="G1404" s="130">
        <v>826000</v>
      </c>
      <c r="H1404" s="130" t="str">
        <f t="shared" si="42"/>
        <v>CG-100003</v>
      </c>
      <c r="I1404" s="130" t="str">
        <f t="shared" si="43"/>
        <v>AG</v>
      </c>
    </row>
    <row r="1405" spans="1:9" x14ac:dyDescent="0.15">
      <c r="A1405" s="130">
        <v>1403</v>
      </c>
      <c r="B1405" s="130" t="s">
        <v>4599</v>
      </c>
      <c r="C1405" s="130" t="s">
        <v>13702</v>
      </c>
      <c r="D1405" s="130">
        <v>1</v>
      </c>
      <c r="E1405" s="130" t="s">
        <v>13703</v>
      </c>
      <c r="F1405" s="130">
        <v>308422</v>
      </c>
      <c r="G1405" s="130">
        <v>661556</v>
      </c>
      <c r="H1405" s="130" t="str">
        <f t="shared" si="42"/>
        <v>CG-100004</v>
      </c>
      <c r="I1405" s="130" t="str">
        <f t="shared" si="43"/>
        <v>AG</v>
      </c>
    </row>
    <row r="1406" spans="1:9" x14ac:dyDescent="0.15">
      <c r="A1406" s="130">
        <v>1404</v>
      </c>
      <c r="B1406" s="130" t="s">
        <v>23644</v>
      </c>
      <c r="C1406" s="130" t="s">
        <v>1762</v>
      </c>
      <c r="D1406" s="130">
        <v>10000</v>
      </c>
      <c r="E1406" s="130" t="s">
        <v>12361</v>
      </c>
      <c r="F1406" s="130">
        <v>952163</v>
      </c>
      <c r="G1406" s="130">
        <v>956803</v>
      </c>
      <c r="H1406" s="130" t="str">
        <f t="shared" si="42"/>
        <v>CG-100005</v>
      </c>
      <c r="I1406" s="130" t="str">
        <f t="shared" si="43"/>
        <v>VG</v>
      </c>
    </row>
    <row r="1407" spans="1:9" x14ac:dyDescent="0.15">
      <c r="A1407" s="130">
        <v>1405</v>
      </c>
      <c r="B1407" s="130" t="s">
        <v>4600</v>
      </c>
      <c r="C1407" s="130" t="s">
        <v>13704</v>
      </c>
      <c r="D1407" s="130">
        <v>1</v>
      </c>
      <c r="E1407" s="130" t="s">
        <v>12403</v>
      </c>
      <c r="F1407" s="130">
        <v>5762320</v>
      </c>
      <c r="G1407" s="130">
        <v>15876400</v>
      </c>
      <c r="H1407" s="130" t="str">
        <f t="shared" si="42"/>
        <v>CG-100006</v>
      </c>
      <c r="I1407" s="130" t="str">
        <f t="shared" si="43"/>
        <v>AG</v>
      </c>
    </row>
    <row r="1408" spans="1:9" x14ac:dyDescent="0.15">
      <c r="A1408" s="130">
        <v>1406</v>
      </c>
      <c r="B1408" s="130" t="s">
        <v>23645</v>
      </c>
      <c r="C1408" s="130" t="s">
        <v>1763</v>
      </c>
      <c r="D1408" s="130">
        <v>70</v>
      </c>
      <c r="E1408" s="130" t="s">
        <v>12372</v>
      </c>
      <c r="F1408" s="130">
        <v>93192</v>
      </c>
      <c r="G1408" s="130">
        <v>95900</v>
      </c>
      <c r="H1408" s="130" t="str">
        <f t="shared" si="42"/>
        <v>CG-100007</v>
      </c>
      <c r="I1408" s="130" t="str">
        <f t="shared" si="43"/>
        <v>VG</v>
      </c>
    </row>
    <row r="1409" spans="1:9" x14ac:dyDescent="0.15">
      <c r="A1409" s="130">
        <v>1407</v>
      </c>
      <c r="B1409" s="130" t="s">
        <v>4601</v>
      </c>
      <c r="C1409" s="130" t="s">
        <v>13705</v>
      </c>
      <c r="D1409" s="130">
        <v>4000</v>
      </c>
      <c r="E1409" s="130" t="s">
        <v>12361</v>
      </c>
      <c r="F1409" s="130">
        <v>26413280</v>
      </c>
      <c r="G1409" s="130">
        <v>65261382</v>
      </c>
      <c r="H1409" s="130" t="str">
        <f t="shared" si="42"/>
        <v>CG-100008</v>
      </c>
      <c r="I1409" s="130" t="str">
        <f t="shared" si="43"/>
        <v>AG</v>
      </c>
    </row>
    <row r="1410" spans="1:9" x14ac:dyDescent="0.15">
      <c r="A1410" s="130">
        <v>1408</v>
      </c>
      <c r="B1410" s="130" t="s">
        <v>4602</v>
      </c>
      <c r="C1410" s="130" t="s">
        <v>2392</v>
      </c>
      <c r="D1410" s="130">
        <v>1000</v>
      </c>
      <c r="E1410" s="130" t="s">
        <v>12372</v>
      </c>
      <c r="F1410" s="130">
        <v>10922770</v>
      </c>
      <c r="G1410" s="130">
        <v>14600620</v>
      </c>
      <c r="H1410" s="130" t="str">
        <f t="shared" si="42"/>
        <v>CG-100009</v>
      </c>
      <c r="I1410" s="130" t="str">
        <f t="shared" si="43"/>
        <v>AG</v>
      </c>
    </row>
    <row r="1411" spans="1:9" x14ac:dyDescent="0.15">
      <c r="A1411" s="130">
        <v>1409</v>
      </c>
      <c r="B1411" s="130" t="s">
        <v>4603</v>
      </c>
      <c r="C1411" s="130" t="s">
        <v>13706</v>
      </c>
      <c r="D1411" s="130">
        <v>1</v>
      </c>
      <c r="E1411" s="130" t="s">
        <v>12478</v>
      </c>
      <c r="F1411" s="130">
        <v>10923500</v>
      </c>
      <c r="G1411" s="130">
        <v>11665400</v>
      </c>
      <c r="H1411" s="130" t="str">
        <f t="shared" si="42"/>
        <v>CG-100010</v>
      </c>
      <c r="I1411" s="130" t="str">
        <f t="shared" si="43"/>
        <v>AG</v>
      </c>
    </row>
    <row r="1412" spans="1:9" x14ac:dyDescent="0.15">
      <c r="A1412" s="130">
        <v>1410</v>
      </c>
      <c r="B1412" s="130" t="s">
        <v>23646</v>
      </c>
      <c r="C1412" s="130" t="s">
        <v>1764</v>
      </c>
      <c r="D1412" s="130">
        <v>40</v>
      </c>
      <c r="E1412" s="130" t="s">
        <v>12355</v>
      </c>
      <c r="F1412" s="130">
        <v>33900</v>
      </c>
      <c r="G1412" s="130">
        <v>36100</v>
      </c>
      <c r="H1412" s="130" t="str">
        <f t="shared" ref="H1412:H1475" si="44">LEFT(B1412,FIND("-",B1412)+6)</f>
        <v>CG-100011</v>
      </c>
      <c r="I1412" s="130" t="str">
        <f t="shared" ref="I1412:I1475" si="45">RIGHT(B1412,LEN(B1412)-FIND("-",B1412)-7)</f>
        <v>VG</v>
      </c>
    </row>
    <row r="1413" spans="1:9" x14ac:dyDescent="0.15">
      <c r="A1413" s="130">
        <v>1411</v>
      </c>
      <c r="B1413" s="130" t="s">
        <v>4604</v>
      </c>
      <c r="C1413" s="130" t="s">
        <v>13707</v>
      </c>
      <c r="D1413" s="130">
        <v>1</v>
      </c>
      <c r="E1413" s="130" t="s">
        <v>12497</v>
      </c>
      <c r="F1413" s="130">
        <v>68500</v>
      </c>
      <c r="G1413" s="130">
        <v>66400</v>
      </c>
      <c r="H1413" s="130" t="str">
        <f t="shared" si="44"/>
        <v>CG-100012</v>
      </c>
      <c r="I1413" s="130" t="str">
        <f t="shared" si="45"/>
        <v>AG</v>
      </c>
    </row>
    <row r="1414" spans="1:9" x14ac:dyDescent="0.15">
      <c r="A1414" s="130">
        <v>1412</v>
      </c>
      <c r="B1414" s="130" t="s">
        <v>23647</v>
      </c>
      <c r="C1414" s="130" t="s">
        <v>1765</v>
      </c>
      <c r="D1414" s="130">
        <v>10000</v>
      </c>
      <c r="E1414" s="130" t="s">
        <v>12361</v>
      </c>
      <c r="F1414" s="130">
        <v>935600</v>
      </c>
      <c r="G1414" s="130">
        <v>752000</v>
      </c>
      <c r="H1414" s="130" t="str">
        <f t="shared" si="44"/>
        <v>CG-100013</v>
      </c>
      <c r="I1414" s="130" t="str">
        <f t="shared" si="45"/>
        <v>VG</v>
      </c>
    </row>
    <row r="1415" spans="1:9" x14ac:dyDescent="0.15">
      <c r="A1415" s="130">
        <v>1413</v>
      </c>
      <c r="B1415" s="130" t="s">
        <v>23648</v>
      </c>
      <c r="C1415" s="130" t="s">
        <v>1766</v>
      </c>
      <c r="D1415" s="130">
        <v>100</v>
      </c>
      <c r="E1415" s="130" t="s">
        <v>12372</v>
      </c>
      <c r="F1415" s="130">
        <v>173724</v>
      </c>
      <c r="G1415" s="130">
        <v>169811</v>
      </c>
      <c r="H1415" s="130" t="str">
        <f t="shared" si="44"/>
        <v>CG-100014</v>
      </c>
      <c r="I1415" s="130" t="str">
        <f t="shared" si="45"/>
        <v>VG</v>
      </c>
    </row>
    <row r="1416" spans="1:9" x14ac:dyDescent="0.15">
      <c r="A1416" s="130">
        <v>1414</v>
      </c>
      <c r="B1416" s="130" t="s">
        <v>23649</v>
      </c>
      <c r="C1416" s="130" t="s">
        <v>1767</v>
      </c>
      <c r="D1416" s="130">
        <v>100</v>
      </c>
      <c r="E1416" s="130" t="s">
        <v>12361</v>
      </c>
      <c r="F1416" s="130">
        <v>45835</v>
      </c>
      <c r="G1416" s="130">
        <v>43351</v>
      </c>
      <c r="H1416" s="130" t="str">
        <f t="shared" si="44"/>
        <v>CG-100015</v>
      </c>
      <c r="I1416" s="130" t="str">
        <f t="shared" si="45"/>
        <v>VG</v>
      </c>
    </row>
    <row r="1417" spans="1:9" x14ac:dyDescent="0.15">
      <c r="A1417" s="130">
        <v>1415</v>
      </c>
      <c r="B1417" s="130" t="s">
        <v>4605</v>
      </c>
      <c r="C1417" s="130" t="s">
        <v>13708</v>
      </c>
      <c r="D1417" s="130">
        <v>115.2</v>
      </c>
      <c r="E1417" s="130" t="s">
        <v>12368</v>
      </c>
      <c r="F1417" s="130">
        <v>729480</v>
      </c>
      <c r="G1417" s="130">
        <v>1039040</v>
      </c>
      <c r="H1417" s="130" t="str">
        <f t="shared" si="44"/>
        <v>CG-100016</v>
      </c>
      <c r="I1417" s="130" t="str">
        <f t="shared" si="45"/>
        <v>AG</v>
      </c>
    </row>
    <row r="1418" spans="1:9" x14ac:dyDescent="0.15">
      <c r="A1418" s="130">
        <v>1416</v>
      </c>
      <c r="B1418" s="130" t="s">
        <v>4606</v>
      </c>
      <c r="C1418" s="130" t="s">
        <v>12794</v>
      </c>
      <c r="D1418" s="130">
        <v>100</v>
      </c>
      <c r="E1418" s="130" t="s">
        <v>12355</v>
      </c>
      <c r="F1418" s="130">
        <v>1370310</v>
      </c>
      <c r="G1418" s="130">
        <v>1780500</v>
      </c>
      <c r="H1418" s="130" t="str">
        <f t="shared" si="44"/>
        <v>CG-100017</v>
      </c>
      <c r="I1418" s="130" t="str">
        <f t="shared" si="45"/>
        <v>AG</v>
      </c>
    </row>
    <row r="1419" spans="1:9" x14ac:dyDescent="0.15">
      <c r="A1419" s="130">
        <v>1417</v>
      </c>
      <c r="B1419" s="130" t="s">
        <v>4607</v>
      </c>
      <c r="C1419" s="130" t="s">
        <v>1768</v>
      </c>
      <c r="D1419" s="130">
        <v>1</v>
      </c>
      <c r="E1419" s="130" t="s">
        <v>12403</v>
      </c>
      <c r="F1419" s="130">
        <v>233200</v>
      </c>
      <c r="G1419" s="130">
        <v>482700</v>
      </c>
      <c r="H1419" s="130" t="str">
        <f t="shared" si="44"/>
        <v>CG-100018</v>
      </c>
      <c r="I1419" s="130" t="str">
        <f t="shared" si="45"/>
        <v>VG</v>
      </c>
    </row>
    <row r="1420" spans="1:9" x14ac:dyDescent="0.15">
      <c r="A1420" s="130">
        <v>1418</v>
      </c>
      <c r="B1420" s="130" t="s">
        <v>4608</v>
      </c>
      <c r="C1420" s="130" t="s">
        <v>13709</v>
      </c>
      <c r="D1420" s="130">
        <v>500</v>
      </c>
      <c r="E1420" s="130" t="s">
        <v>12372</v>
      </c>
      <c r="F1420" s="130">
        <v>2074800</v>
      </c>
      <c r="G1420" s="130">
        <v>2310000</v>
      </c>
      <c r="H1420" s="130" t="str">
        <f t="shared" si="44"/>
        <v>CG-100019</v>
      </c>
      <c r="I1420" s="130" t="str">
        <f t="shared" si="45"/>
        <v>AG</v>
      </c>
    </row>
    <row r="1421" spans="1:9" x14ac:dyDescent="0.15">
      <c r="A1421" s="130">
        <v>1419</v>
      </c>
      <c r="B1421" s="130" t="s">
        <v>23650</v>
      </c>
      <c r="C1421" s="130" t="s">
        <v>1769</v>
      </c>
      <c r="D1421" s="130">
        <v>10</v>
      </c>
      <c r="E1421" s="130" t="s">
        <v>12355</v>
      </c>
      <c r="F1421" s="130">
        <v>4184823.2</v>
      </c>
      <c r="G1421" s="130">
        <v>5194937.5999999996</v>
      </c>
      <c r="H1421" s="130" t="str">
        <f t="shared" si="44"/>
        <v>CG-100020</v>
      </c>
      <c r="I1421" s="130" t="str">
        <f t="shared" si="45"/>
        <v>VG</v>
      </c>
    </row>
    <row r="1422" spans="1:9" x14ac:dyDescent="0.15">
      <c r="A1422" s="130">
        <v>1420</v>
      </c>
      <c r="B1422" s="130" t="s">
        <v>23651</v>
      </c>
      <c r="C1422" s="130" t="s">
        <v>1770</v>
      </c>
      <c r="D1422" s="130">
        <v>6</v>
      </c>
      <c r="E1422" s="130" t="s">
        <v>12372</v>
      </c>
      <c r="F1422" s="130">
        <v>1172480</v>
      </c>
      <c r="G1422" s="130">
        <v>230830</v>
      </c>
      <c r="H1422" s="130" t="str">
        <f t="shared" si="44"/>
        <v>CG-100021</v>
      </c>
      <c r="I1422" s="130" t="str">
        <f t="shared" si="45"/>
        <v>VG</v>
      </c>
    </row>
    <row r="1423" spans="1:9" x14ac:dyDescent="0.15">
      <c r="A1423" s="130">
        <v>1421</v>
      </c>
      <c r="B1423" s="130" t="s">
        <v>4609</v>
      </c>
      <c r="C1423" s="130" t="s">
        <v>13710</v>
      </c>
      <c r="D1423" s="130">
        <v>100</v>
      </c>
      <c r="E1423" s="130" t="s">
        <v>12355</v>
      </c>
      <c r="F1423" s="130">
        <v>945624</v>
      </c>
      <c r="G1423" s="130">
        <v>1054824</v>
      </c>
      <c r="H1423" s="130" t="str">
        <f t="shared" si="44"/>
        <v>CG-100022</v>
      </c>
      <c r="I1423" s="130" t="str">
        <f t="shared" si="45"/>
        <v>AG</v>
      </c>
    </row>
    <row r="1424" spans="1:9" x14ac:dyDescent="0.15">
      <c r="A1424" s="130">
        <v>1422</v>
      </c>
      <c r="B1424" s="130" t="s">
        <v>4610</v>
      </c>
      <c r="C1424" s="130" t="s">
        <v>13711</v>
      </c>
      <c r="D1424" s="130">
        <v>50</v>
      </c>
      <c r="E1424" s="130" t="s">
        <v>12462</v>
      </c>
      <c r="F1424" s="130">
        <v>642522</v>
      </c>
      <c r="G1424" s="130">
        <v>1018537</v>
      </c>
      <c r="H1424" s="130" t="str">
        <f t="shared" si="44"/>
        <v>CG-100023</v>
      </c>
      <c r="I1424" s="130" t="str">
        <f t="shared" si="45"/>
        <v>AG</v>
      </c>
    </row>
    <row r="1425" spans="1:9" x14ac:dyDescent="0.15">
      <c r="A1425" s="130">
        <v>1423</v>
      </c>
      <c r="B1425" s="130" t="s">
        <v>4611</v>
      </c>
      <c r="C1425" s="130" t="s">
        <v>1813</v>
      </c>
      <c r="D1425" s="130">
        <v>100</v>
      </c>
      <c r="E1425" s="130" t="s">
        <v>12372</v>
      </c>
      <c r="F1425" s="130">
        <v>1999000</v>
      </c>
      <c r="G1425" s="130">
        <v>1290000</v>
      </c>
      <c r="H1425" s="130" t="str">
        <f t="shared" si="44"/>
        <v>CG-100024</v>
      </c>
      <c r="I1425" s="130" t="str">
        <f t="shared" si="45"/>
        <v>AG</v>
      </c>
    </row>
    <row r="1426" spans="1:9" x14ac:dyDescent="0.15">
      <c r="A1426" s="130">
        <v>1424</v>
      </c>
      <c r="B1426" s="130" t="s">
        <v>23652</v>
      </c>
      <c r="C1426" s="130" t="s">
        <v>1771</v>
      </c>
      <c r="D1426" s="130">
        <v>3000</v>
      </c>
      <c r="E1426" s="130" t="s">
        <v>13712</v>
      </c>
      <c r="F1426" s="130">
        <v>1482300</v>
      </c>
      <c r="G1426" s="130">
        <v>1946500</v>
      </c>
      <c r="H1426" s="130" t="str">
        <f t="shared" si="44"/>
        <v>CG-100025</v>
      </c>
      <c r="I1426" s="130" t="str">
        <f t="shared" si="45"/>
        <v>VG</v>
      </c>
    </row>
    <row r="1427" spans="1:9" x14ac:dyDescent="0.15">
      <c r="A1427" s="130">
        <v>1425</v>
      </c>
      <c r="B1427" s="130" t="s">
        <v>23653</v>
      </c>
      <c r="C1427" s="130" t="s">
        <v>1772</v>
      </c>
      <c r="D1427" s="130">
        <v>10</v>
      </c>
      <c r="E1427" s="130" t="s">
        <v>12434</v>
      </c>
      <c r="F1427" s="130">
        <v>115000</v>
      </c>
      <c r="G1427" s="130">
        <v>116000</v>
      </c>
      <c r="H1427" s="130" t="str">
        <f t="shared" si="44"/>
        <v>CG-100026</v>
      </c>
      <c r="I1427" s="130" t="str">
        <f t="shared" si="45"/>
        <v>VG</v>
      </c>
    </row>
    <row r="1428" spans="1:9" x14ac:dyDescent="0.15">
      <c r="A1428" s="130">
        <v>1426</v>
      </c>
      <c r="B1428" s="130" t="s">
        <v>23654</v>
      </c>
      <c r="C1428" s="130" t="s">
        <v>1773</v>
      </c>
      <c r="D1428" s="130">
        <v>100</v>
      </c>
      <c r="E1428" s="130" t="s">
        <v>12471</v>
      </c>
      <c r="F1428" s="130">
        <v>151677</v>
      </c>
      <c r="G1428" s="130">
        <v>30800</v>
      </c>
      <c r="H1428" s="130" t="str">
        <f t="shared" si="44"/>
        <v>CG-100027</v>
      </c>
      <c r="I1428" s="130" t="str">
        <f t="shared" si="45"/>
        <v>VG</v>
      </c>
    </row>
    <row r="1429" spans="1:9" x14ac:dyDescent="0.15">
      <c r="A1429" s="130">
        <v>1427</v>
      </c>
      <c r="B1429" s="130" t="s">
        <v>4612</v>
      </c>
      <c r="C1429" s="130" t="s">
        <v>1796</v>
      </c>
      <c r="D1429" s="130">
        <v>80</v>
      </c>
      <c r="E1429" s="130" t="s">
        <v>12355</v>
      </c>
      <c r="F1429" s="130">
        <v>47722</v>
      </c>
      <c r="G1429" s="130">
        <v>81232</v>
      </c>
      <c r="H1429" s="130" t="str">
        <f t="shared" si="44"/>
        <v>CG-100028</v>
      </c>
      <c r="I1429" s="130" t="str">
        <f t="shared" si="45"/>
        <v>AG</v>
      </c>
    </row>
    <row r="1430" spans="1:9" x14ac:dyDescent="0.15">
      <c r="A1430" s="130">
        <v>1428</v>
      </c>
      <c r="B1430" s="130" t="s">
        <v>23655</v>
      </c>
      <c r="C1430" s="130" t="s">
        <v>1774</v>
      </c>
      <c r="D1430" s="130">
        <v>1</v>
      </c>
      <c r="E1430" s="130" t="s">
        <v>12402</v>
      </c>
      <c r="F1430" s="130">
        <v>6600000</v>
      </c>
      <c r="G1430" s="130">
        <v>5000000</v>
      </c>
      <c r="H1430" s="130" t="str">
        <f t="shared" si="44"/>
        <v>CG-100029</v>
      </c>
      <c r="I1430" s="130" t="str">
        <f t="shared" si="45"/>
        <v>VG</v>
      </c>
    </row>
    <row r="1431" spans="1:9" x14ac:dyDescent="0.15">
      <c r="A1431" s="130">
        <v>1429</v>
      </c>
      <c r="B1431" s="130" t="s">
        <v>4613</v>
      </c>
      <c r="C1431" s="130" t="s">
        <v>13713</v>
      </c>
      <c r="D1431" s="130">
        <v>1</v>
      </c>
      <c r="E1431" s="130" t="s">
        <v>13714</v>
      </c>
      <c r="F1431" s="130">
        <v>128000</v>
      </c>
      <c r="G1431" s="130">
        <v>90000</v>
      </c>
      <c r="H1431" s="130" t="str">
        <f t="shared" si="44"/>
        <v>CG-100030</v>
      </c>
      <c r="I1431" s="130" t="str">
        <f t="shared" si="45"/>
        <v>AG</v>
      </c>
    </row>
    <row r="1432" spans="1:9" x14ac:dyDescent="0.15">
      <c r="A1432" s="130">
        <v>1430</v>
      </c>
      <c r="B1432" s="130" t="s">
        <v>4614</v>
      </c>
      <c r="C1432" s="130" t="s">
        <v>13715</v>
      </c>
      <c r="D1432" s="130">
        <v>70</v>
      </c>
      <c r="E1432" s="130" t="s">
        <v>12355</v>
      </c>
      <c r="F1432" s="130">
        <v>3153045.8</v>
      </c>
      <c r="G1432" s="130">
        <v>1705936</v>
      </c>
      <c r="H1432" s="130" t="str">
        <f t="shared" si="44"/>
        <v>CG-100031</v>
      </c>
      <c r="I1432" s="130" t="str">
        <f t="shared" si="45"/>
        <v>AG</v>
      </c>
    </row>
    <row r="1433" spans="1:9" x14ac:dyDescent="0.15">
      <c r="A1433" s="130">
        <v>1431</v>
      </c>
      <c r="B1433" s="130" t="s">
        <v>23656</v>
      </c>
      <c r="C1433" s="130" t="s">
        <v>1775</v>
      </c>
      <c r="D1433" s="130">
        <v>1</v>
      </c>
      <c r="E1433" s="130" t="s">
        <v>12876</v>
      </c>
      <c r="F1433" s="130">
        <v>3564520</v>
      </c>
      <c r="G1433" s="130">
        <v>3524520</v>
      </c>
      <c r="H1433" s="130" t="str">
        <f t="shared" si="44"/>
        <v>CG-100032</v>
      </c>
      <c r="I1433" s="130" t="str">
        <f t="shared" si="45"/>
        <v>VG</v>
      </c>
    </row>
    <row r="1434" spans="1:9" x14ac:dyDescent="0.15">
      <c r="A1434" s="130">
        <v>1432</v>
      </c>
      <c r="B1434" s="130" t="s">
        <v>4615</v>
      </c>
      <c r="C1434" s="130" t="s">
        <v>13716</v>
      </c>
      <c r="D1434" s="130">
        <v>600</v>
      </c>
      <c r="E1434" s="130" t="s">
        <v>12372</v>
      </c>
      <c r="F1434" s="130">
        <v>25065187</v>
      </c>
      <c r="G1434" s="130">
        <v>33180848</v>
      </c>
      <c r="H1434" s="130" t="str">
        <f t="shared" si="44"/>
        <v>CG-100033</v>
      </c>
      <c r="I1434" s="130" t="str">
        <f t="shared" si="45"/>
        <v>AG</v>
      </c>
    </row>
    <row r="1435" spans="1:9" x14ac:dyDescent="0.15">
      <c r="A1435" s="130">
        <v>1433</v>
      </c>
      <c r="B1435" s="130" t="s">
        <v>4616</v>
      </c>
      <c r="C1435" s="130" t="s">
        <v>431</v>
      </c>
      <c r="D1435" s="130">
        <v>100</v>
      </c>
      <c r="E1435" s="130" t="s">
        <v>12361</v>
      </c>
      <c r="F1435" s="130">
        <v>385284.8</v>
      </c>
      <c r="G1435" s="130">
        <v>594179.82999999996</v>
      </c>
      <c r="H1435" s="130" t="str">
        <f t="shared" si="44"/>
        <v>CG-100034</v>
      </c>
      <c r="I1435" s="130" t="str">
        <f t="shared" si="45"/>
        <v>AG</v>
      </c>
    </row>
    <row r="1436" spans="1:9" x14ac:dyDescent="0.15">
      <c r="A1436" s="130">
        <v>1434</v>
      </c>
      <c r="B1436" s="130" t="s">
        <v>4617</v>
      </c>
      <c r="C1436" s="130" t="s">
        <v>13717</v>
      </c>
      <c r="D1436" s="130">
        <v>180</v>
      </c>
      <c r="E1436" s="130" t="s">
        <v>12370</v>
      </c>
      <c r="F1436" s="130">
        <v>145465</v>
      </c>
      <c r="G1436" s="130">
        <v>169225</v>
      </c>
      <c r="H1436" s="130" t="str">
        <f t="shared" si="44"/>
        <v>CG-100035</v>
      </c>
      <c r="I1436" s="130" t="str">
        <f t="shared" si="45"/>
        <v>AG</v>
      </c>
    </row>
    <row r="1437" spans="1:9" x14ac:dyDescent="0.15">
      <c r="A1437" s="130">
        <v>1435</v>
      </c>
      <c r="B1437" s="130" t="s">
        <v>1149</v>
      </c>
      <c r="C1437" s="130" t="s">
        <v>1776</v>
      </c>
      <c r="D1437" s="130">
        <v>1</v>
      </c>
      <c r="E1437" s="130" t="s">
        <v>12402</v>
      </c>
      <c r="F1437" s="130">
        <v>370000</v>
      </c>
      <c r="G1437" s="130">
        <v>563000</v>
      </c>
      <c r="H1437" s="130" t="str">
        <f t="shared" si="44"/>
        <v>CG-110001</v>
      </c>
      <c r="I1437" s="130" t="str">
        <f t="shared" si="45"/>
        <v>VE</v>
      </c>
    </row>
    <row r="1438" spans="1:9" x14ac:dyDescent="0.15">
      <c r="A1438" s="130">
        <v>1436</v>
      </c>
      <c r="B1438" s="130" t="s">
        <v>4618</v>
      </c>
      <c r="C1438" s="130" t="s">
        <v>13673</v>
      </c>
      <c r="D1438" s="130">
        <v>100</v>
      </c>
      <c r="E1438" s="130" t="s">
        <v>12372</v>
      </c>
      <c r="F1438" s="130">
        <v>351940</v>
      </c>
      <c r="G1438" s="130">
        <v>238725.48</v>
      </c>
      <c r="H1438" s="130" t="str">
        <f t="shared" si="44"/>
        <v>CG-110002</v>
      </c>
      <c r="I1438" s="130" t="str">
        <f t="shared" si="45"/>
        <v>AG</v>
      </c>
    </row>
    <row r="1439" spans="1:9" x14ac:dyDescent="0.15">
      <c r="A1439" s="130">
        <v>1437</v>
      </c>
      <c r="B1439" s="130" t="s">
        <v>1150</v>
      </c>
      <c r="C1439" s="130" t="s">
        <v>1777</v>
      </c>
      <c r="D1439" s="130">
        <v>100</v>
      </c>
      <c r="E1439" s="130" t="s">
        <v>12372</v>
      </c>
      <c r="F1439" s="130">
        <v>168450</v>
      </c>
      <c r="G1439" s="130">
        <v>802830</v>
      </c>
      <c r="H1439" s="130" t="str">
        <f t="shared" si="44"/>
        <v>CG-110003</v>
      </c>
      <c r="I1439" s="130" t="str">
        <f t="shared" si="45"/>
        <v>VE</v>
      </c>
    </row>
    <row r="1440" spans="1:9" x14ac:dyDescent="0.15">
      <c r="A1440" s="130">
        <v>1438</v>
      </c>
      <c r="B1440" s="130" t="s">
        <v>4619</v>
      </c>
      <c r="C1440" s="130" t="s">
        <v>13718</v>
      </c>
      <c r="D1440" s="130">
        <v>10</v>
      </c>
      <c r="E1440" s="130" t="s">
        <v>12372</v>
      </c>
      <c r="F1440" s="130">
        <v>113876</v>
      </c>
      <c r="G1440" s="130">
        <v>126906</v>
      </c>
      <c r="H1440" s="130" t="str">
        <f t="shared" si="44"/>
        <v>CG-110004</v>
      </c>
      <c r="I1440" s="130" t="str">
        <f t="shared" si="45"/>
        <v>AG</v>
      </c>
    </row>
    <row r="1441" spans="1:9" x14ac:dyDescent="0.15">
      <c r="A1441" s="130">
        <v>1439</v>
      </c>
      <c r="B1441" s="130" t="s">
        <v>4620</v>
      </c>
      <c r="C1441" s="130" t="s">
        <v>13719</v>
      </c>
      <c r="D1441" s="130">
        <v>1</v>
      </c>
      <c r="E1441" s="130" t="s">
        <v>12446</v>
      </c>
      <c r="F1441" s="130">
        <v>5736600</v>
      </c>
      <c r="G1441" s="130">
        <v>6569600</v>
      </c>
      <c r="H1441" s="130" t="str">
        <f t="shared" si="44"/>
        <v>CG-110005</v>
      </c>
      <c r="I1441" s="130" t="str">
        <f t="shared" si="45"/>
        <v>AG</v>
      </c>
    </row>
    <row r="1442" spans="1:9" x14ac:dyDescent="0.15">
      <c r="A1442" s="130">
        <v>1440</v>
      </c>
      <c r="B1442" s="130" t="s">
        <v>1151</v>
      </c>
      <c r="C1442" s="130" t="s">
        <v>1778</v>
      </c>
      <c r="D1442" s="130">
        <v>10</v>
      </c>
      <c r="E1442" s="130" t="s">
        <v>12355</v>
      </c>
      <c r="F1442" s="130">
        <v>1012805</v>
      </c>
      <c r="G1442" s="130">
        <v>1232923</v>
      </c>
      <c r="H1442" s="130" t="str">
        <f t="shared" si="44"/>
        <v>CG-110006</v>
      </c>
      <c r="I1442" s="130" t="str">
        <f t="shared" si="45"/>
        <v>VE</v>
      </c>
    </row>
    <row r="1443" spans="1:9" x14ac:dyDescent="0.15">
      <c r="A1443" s="130">
        <v>1441</v>
      </c>
      <c r="B1443" s="130" t="s">
        <v>3295</v>
      </c>
      <c r="C1443" s="130" t="s">
        <v>1779</v>
      </c>
      <c r="D1443" s="130">
        <v>10</v>
      </c>
      <c r="E1443" s="130" t="s">
        <v>12471</v>
      </c>
      <c r="F1443" s="130">
        <v>95834.2</v>
      </c>
      <c r="G1443" s="130">
        <v>198485.8</v>
      </c>
      <c r="H1443" s="130" t="str">
        <f t="shared" si="44"/>
        <v>CG-110007</v>
      </c>
      <c r="I1443" s="130" t="str">
        <f t="shared" si="45"/>
        <v>VE</v>
      </c>
    </row>
    <row r="1444" spans="1:9" x14ac:dyDescent="0.15">
      <c r="A1444" s="130">
        <v>1442</v>
      </c>
      <c r="B1444" s="130" t="s">
        <v>1152</v>
      </c>
      <c r="C1444" s="130" t="s">
        <v>1780</v>
      </c>
      <c r="D1444" s="130">
        <v>1000</v>
      </c>
      <c r="E1444" s="130" t="s">
        <v>12361</v>
      </c>
      <c r="F1444" s="130">
        <v>4970000</v>
      </c>
      <c r="G1444" s="130">
        <v>5070000</v>
      </c>
      <c r="H1444" s="130" t="str">
        <f t="shared" si="44"/>
        <v>CG-110008</v>
      </c>
      <c r="I1444" s="130" t="str">
        <f t="shared" si="45"/>
        <v>VE</v>
      </c>
    </row>
    <row r="1445" spans="1:9" x14ac:dyDescent="0.15">
      <c r="A1445" s="130">
        <v>1443</v>
      </c>
      <c r="B1445" s="130" t="s">
        <v>1153</v>
      </c>
      <c r="C1445" s="130" t="s">
        <v>1781</v>
      </c>
      <c r="D1445" s="130">
        <v>20000</v>
      </c>
      <c r="E1445" s="130" t="s">
        <v>12372</v>
      </c>
      <c r="F1445" s="130">
        <v>800000</v>
      </c>
      <c r="G1445" s="130">
        <v>1274000</v>
      </c>
      <c r="H1445" s="130" t="str">
        <f t="shared" si="44"/>
        <v>CG-110009</v>
      </c>
      <c r="I1445" s="130" t="str">
        <f t="shared" si="45"/>
        <v>VE</v>
      </c>
    </row>
    <row r="1446" spans="1:9" x14ac:dyDescent="0.15">
      <c r="A1446" s="130">
        <v>1444</v>
      </c>
      <c r="B1446" s="130" t="s">
        <v>4621</v>
      </c>
      <c r="C1446" s="130" t="s">
        <v>13721</v>
      </c>
      <c r="D1446" s="130">
        <v>400</v>
      </c>
      <c r="E1446" s="130" t="s">
        <v>12372</v>
      </c>
      <c r="F1446" s="130">
        <v>11707574</v>
      </c>
      <c r="G1446" s="130">
        <v>15136143</v>
      </c>
      <c r="H1446" s="130" t="str">
        <f t="shared" si="44"/>
        <v>CG-110010</v>
      </c>
      <c r="I1446" s="130" t="str">
        <f t="shared" si="45"/>
        <v>AG</v>
      </c>
    </row>
    <row r="1447" spans="1:9" x14ac:dyDescent="0.15">
      <c r="A1447" s="130">
        <v>1445</v>
      </c>
      <c r="B1447" s="130" t="s">
        <v>1154</v>
      </c>
      <c r="C1447" s="130" t="s">
        <v>1782</v>
      </c>
      <c r="D1447" s="130">
        <v>300</v>
      </c>
      <c r="E1447" s="130" t="s">
        <v>12361</v>
      </c>
      <c r="F1447" s="130">
        <v>64848</v>
      </c>
      <c r="G1447" s="130">
        <v>62804</v>
      </c>
      <c r="H1447" s="130" t="str">
        <f t="shared" si="44"/>
        <v>CG-110011</v>
      </c>
      <c r="I1447" s="130" t="str">
        <f t="shared" si="45"/>
        <v>VE</v>
      </c>
    </row>
    <row r="1448" spans="1:9" x14ac:dyDescent="0.15">
      <c r="A1448" s="130">
        <v>1446</v>
      </c>
      <c r="B1448" s="130" t="s">
        <v>1155</v>
      </c>
      <c r="C1448" s="130" t="s">
        <v>1783</v>
      </c>
      <c r="D1448" s="130">
        <v>1020</v>
      </c>
      <c r="E1448" s="130" t="s">
        <v>12361</v>
      </c>
      <c r="F1448" s="130">
        <v>17153844</v>
      </c>
      <c r="G1448" s="130">
        <v>16658844</v>
      </c>
      <c r="H1448" s="130" t="str">
        <f t="shared" si="44"/>
        <v>CG-110012</v>
      </c>
      <c r="I1448" s="130" t="str">
        <f t="shared" si="45"/>
        <v>VE</v>
      </c>
    </row>
    <row r="1449" spans="1:9" x14ac:dyDescent="0.15">
      <c r="A1449" s="130">
        <v>1447</v>
      </c>
      <c r="B1449" s="130" t="s">
        <v>1156</v>
      </c>
      <c r="C1449" s="130" t="s">
        <v>1784</v>
      </c>
      <c r="D1449" s="130">
        <v>30</v>
      </c>
      <c r="E1449" s="130" t="s">
        <v>12676</v>
      </c>
      <c r="F1449" s="130">
        <v>213658.4</v>
      </c>
      <c r="G1449" s="130">
        <v>233605.4</v>
      </c>
      <c r="H1449" s="130" t="str">
        <f t="shared" si="44"/>
        <v>CG-110013</v>
      </c>
      <c r="I1449" s="130" t="str">
        <f t="shared" si="45"/>
        <v>VE</v>
      </c>
    </row>
    <row r="1450" spans="1:9" x14ac:dyDescent="0.15">
      <c r="A1450" s="130">
        <v>1448</v>
      </c>
      <c r="B1450" s="130" t="s">
        <v>4622</v>
      </c>
      <c r="C1450" s="130" t="s">
        <v>13722</v>
      </c>
      <c r="D1450" s="130">
        <v>10</v>
      </c>
      <c r="E1450" s="130" t="s">
        <v>12372</v>
      </c>
      <c r="F1450" s="130">
        <v>140752.12</v>
      </c>
      <c r="G1450" s="130">
        <v>144200</v>
      </c>
      <c r="H1450" s="130" t="str">
        <f t="shared" si="44"/>
        <v>CG-110014</v>
      </c>
      <c r="I1450" s="130" t="str">
        <f t="shared" si="45"/>
        <v>AG</v>
      </c>
    </row>
    <row r="1451" spans="1:9" x14ac:dyDescent="0.15">
      <c r="A1451" s="130">
        <v>1449</v>
      </c>
      <c r="B1451" s="130" t="s">
        <v>1157</v>
      </c>
      <c r="C1451" s="130" t="s">
        <v>1785</v>
      </c>
      <c r="D1451" s="130">
        <v>1000</v>
      </c>
      <c r="E1451" s="130" t="s">
        <v>12355</v>
      </c>
      <c r="F1451" s="130">
        <v>8422000</v>
      </c>
      <c r="G1451" s="130">
        <v>13248000</v>
      </c>
      <c r="H1451" s="130" t="str">
        <f t="shared" si="44"/>
        <v>CG-110015</v>
      </c>
      <c r="I1451" s="130" t="str">
        <f t="shared" si="45"/>
        <v>VR</v>
      </c>
    </row>
    <row r="1452" spans="1:9" x14ac:dyDescent="0.15">
      <c r="A1452" s="130">
        <v>1450</v>
      </c>
      <c r="B1452" s="130" t="s">
        <v>1158</v>
      </c>
      <c r="C1452" s="130" t="s">
        <v>1782</v>
      </c>
      <c r="D1452" s="130">
        <v>300</v>
      </c>
      <c r="E1452" s="130" t="s">
        <v>12361</v>
      </c>
      <c r="F1452" s="130">
        <v>68861</v>
      </c>
      <c r="G1452" s="130">
        <v>62804</v>
      </c>
      <c r="H1452" s="130" t="str">
        <f t="shared" si="44"/>
        <v>CG-110016</v>
      </c>
      <c r="I1452" s="130" t="str">
        <f t="shared" si="45"/>
        <v>VE</v>
      </c>
    </row>
    <row r="1453" spans="1:9" x14ac:dyDescent="0.15">
      <c r="A1453" s="130">
        <v>1451</v>
      </c>
      <c r="B1453" s="130" t="s">
        <v>22569</v>
      </c>
      <c r="C1453" s="130" t="s">
        <v>1786</v>
      </c>
      <c r="D1453" s="130">
        <v>100</v>
      </c>
      <c r="E1453" s="130" t="s">
        <v>12355</v>
      </c>
      <c r="F1453" s="130">
        <v>991400</v>
      </c>
      <c r="G1453" s="130">
        <v>1025000</v>
      </c>
      <c r="H1453" s="130" t="str">
        <f t="shared" si="44"/>
        <v>CG-110017</v>
      </c>
      <c r="I1453" s="130" t="str">
        <f t="shared" si="45"/>
        <v>VE</v>
      </c>
    </row>
    <row r="1454" spans="1:9" x14ac:dyDescent="0.15">
      <c r="A1454" s="130">
        <v>1452</v>
      </c>
      <c r="B1454" s="130" t="s">
        <v>1160</v>
      </c>
      <c r="C1454" s="130" t="s">
        <v>1787</v>
      </c>
      <c r="D1454" s="130">
        <v>1</v>
      </c>
      <c r="E1454" s="130" t="s">
        <v>12910</v>
      </c>
      <c r="F1454" s="130">
        <v>160000</v>
      </c>
      <c r="G1454" s="130">
        <v>220000</v>
      </c>
      <c r="H1454" s="130" t="str">
        <f t="shared" si="44"/>
        <v>CG-110018</v>
      </c>
      <c r="I1454" s="130" t="str">
        <f t="shared" si="45"/>
        <v>VE</v>
      </c>
    </row>
    <row r="1455" spans="1:9" x14ac:dyDescent="0.15">
      <c r="A1455" s="130">
        <v>1453</v>
      </c>
      <c r="B1455" s="130" t="s">
        <v>1161</v>
      </c>
      <c r="C1455" s="130" t="s">
        <v>1788</v>
      </c>
      <c r="D1455" s="130">
        <v>140</v>
      </c>
      <c r="E1455" s="130" t="s">
        <v>12372</v>
      </c>
      <c r="F1455" s="130">
        <v>22910</v>
      </c>
      <c r="G1455" s="130">
        <v>27864</v>
      </c>
      <c r="H1455" s="130" t="str">
        <f t="shared" si="44"/>
        <v>CG-110019</v>
      </c>
      <c r="I1455" s="130" t="str">
        <f t="shared" si="45"/>
        <v>VE</v>
      </c>
    </row>
    <row r="1456" spans="1:9" x14ac:dyDescent="0.15">
      <c r="A1456" s="130">
        <v>1454</v>
      </c>
      <c r="B1456" s="130" t="s">
        <v>4623</v>
      </c>
      <c r="C1456" s="130" t="s">
        <v>13723</v>
      </c>
      <c r="D1456" s="130">
        <v>8.8000000000000007</v>
      </c>
      <c r="E1456" s="130" t="s">
        <v>12372</v>
      </c>
      <c r="F1456" s="130">
        <v>623364</v>
      </c>
      <c r="G1456" s="130">
        <v>176474.6</v>
      </c>
      <c r="H1456" s="130" t="str">
        <f t="shared" si="44"/>
        <v>CG-110020</v>
      </c>
      <c r="I1456" s="130" t="str">
        <f t="shared" si="45"/>
        <v>AG</v>
      </c>
    </row>
    <row r="1457" spans="1:9" x14ac:dyDescent="0.15">
      <c r="A1457" s="130">
        <v>1455</v>
      </c>
      <c r="B1457" s="130" t="s">
        <v>1162</v>
      </c>
      <c r="C1457" s="130" t="s">
        <v>1789</v>
      </c>
      <c r="D1457" s="130">
        <v>100</v>
      </c>
      <c r="E1457" s="130" t="s">
        <v>12372</v>
      </c>
      <c r="F1457" s="130">
        <v>681217.2</v>
      </c>
      <c r="G1457" s="130">
        <v>1717437.84</v>
      </c>
      <c r="H1457" s="130" t="str">
        <f t="shared" si="44"/>
        <v>CG-110021</v>
      </c>
      <c r="I1457" s="130" t="str">
        <f t="shared" si="45"/>
        <v>VE</v>
      </c>
    </row>
    <row r="1458" spans="1:9" x14ac:dyDescent="0.15">
      <c r="A1458" s="130">
        <v>1456</v>
      </c>
      <c r="B1458" s="130" t="s">
        <v>1163</v>
      </c>
      <c r="C1458" s="130" t="s">
        <v>1790</v>
      </c>
      <c r="D1458" s="130">
        <v>100</v>
      </c>
      <c r="E1458" s="130" t="s">
        <v>12355</v>
      </c>
      <c r="F1458" s="130">
        <v>3510013</v>
      </c>
      <c r="G1458" s="130">
        <v>3687573</v>
      </c>
      <c r="H1458" s="130" t="str">
        <f t="shared" si="44"/>
        <v>CG-110022</v>
      </c>
      <c r="I1458" s="130" t="str">
        <f t="shared" si="45"/>
        <v>VE</v>
      </c>
    </row>
    <row r="1459" spans="1:9" x14ac:dyDescent="0.15">
      <c r="A1459" s="130">
        <v>1457</v>
      </c>
      <c r="B1459" s="130" t="s">
        <v>1164</v>
      </c>
      <c r="C1459" s="130" t="s">
        <v>1791</v>
      </c>
      <c r="D1459" s="130">
        <v>1</v>
      </c>
      <c r="E1459" s="130" t="s">
        <v>12402</v>
      </c>
      <c r="F1459" s="130">
        <v>2450000</v>
      </c>
      <c r="G1459" s="130">
        <v>2628095</v>
      </c>
      <c r="H1459" s="130" t="str">
        <f t="shared" si="44"/>
        <v>CG-110023</v>
      </c>
      <c r="I1459" s="130" t="str">
        <f t="shared" si="45"/>
        <v>VE</v>
      </c>
    </row>
    <row r="1460" spans="1:9" x14ac:dyDescent="0.15">
      <c r="A1460" s="130">
        <v>1458</v>
      </c>
      <c r="B1460" s="130" t="s">
        <v>4624</v>
      </c>
      <c r="C1460" s="130" t="s">
        <v>13724</v>
      </c>
      <c r="D1460" s="130">
        <v>360</v>
      </c>
      <c r="E1460" s="130" t="s">
        <v>12361</v>
      </c>
      <c r="F1460" s="130">
        <v>847736.8</v>
      </c>
      <c r="G1460" s="130">
        <v>934136.8</v>
      </c>
      <c r="H1460" s="130" t="str">
        <f t="shared" si="44"/>
        <v>CG-110024</v>
      </c>
      <c r="I1460" s="130" t="str">
        <f t="shared" si="45"/>
        <v>AG</v>
      </c>
    </row>
    <row r="1461" spans="1:9" x14ac:dyDescent="0.15">
      <c r="A1461" s="130">
        <v>1459</v>
      </c>
      <c r="B1461" s="130" t="s">
        <v>1165</v>
      </c>
      <c r="C1461" s="130" t="s">
        <v>1792</v>
      </c>
      <c r="D1461" s="130">
        <v>1</v>
      </c>
      <c r="E1461" s="130" t="s">
        <v>12434</v>
      </c>
      <c r="F1461" s="130">
        <v>8800</v>
      </c>
      <c r="G1461" s="130">
        <v>4760</v>
      </c>
      <c r="H1461" s="130" t="str">
        <f t="shared" si="44"/>
        <v>CG-110025</v>
      </c>
      <c r="I1461" s="130" t="str">
        <f t="shared" si="45"/>
        <v>VE</v>
      </c>
    </row>
    <row r="1462" spans="1:9" x14ac:dyDescent="0.15">
      <c r="A1462" s="130">
        <v>1460</v>
      </c>
      <c r="B1462" s="130" t="s">
        <v>1166</v>
      </c>
      <c r="C1462" s="130" t="s">
        <v>1793</v>
      </c>
      <c r="D1462" s="130">
        <v>300</v>
      </c>
      <c r="E1462" s="130" t="s">
        <v>12610</v>
      </c>
      <c r="F1462" s="130">
        <v>779820</v>
      </c>
      <c r="G1462" s="130">
        <v>871364.4</v>
      </c>
      <c r="H1462" s="130" t="str">
        <f t="shared" si="44"/>
        <v>CG-110026</v>
      </c>
      <c r="I1462" s="130" t="str">
        <f t="shared" si="45"/>
        <v>VE</v>
      </c>
    </row>
    <row r="1463" spans="1:9" x14ac:dyDescent="0.15">
      <c r="A1463" s="130">
        <v>1461</v>
      </c>
      <c r="B1463" s="130" t="s">
        <v>1167</v>
      </c>
      <c r="C1463" s="130" t="s">
        <v>1794</v>
      </c>
      <c r="D1463" s="130">
        <v>450</v>
      </c>
      <c r="E1463" s="130" t="s">
        <v>12372</v>
      </c>
      <c r="F1463" s="130">
        <v>4423500</v>
      </c>
      <c r="G1463" s="130">
        <v>4594500</v>
      </c>
      <c r="H1463" s="130" t="str">
        <f t="shared" si="44"/>
        <v>CG-110027</v>
      </c>
      <c r="I1463" s="130" t="str">
        <f t="shared" si="45"/>
        <v>VE</v>
      </c>
    </row>
    <row r="1464" spans="1:9" x14ac:dyDescent="0.15">
      <c r="A1464" s="130">
        <v>1462</v>
      </c>
      <c r="B1464" s="130" t="s">
        <v>1168</v>
      </c>
      <c r="C1464" s="130" t="s">
        <v>1795</v>
      </c>
      <c r="D1464" s="130">
        <v>80</v>
      </c>
      <c r="E1464" s="130" t="s">
        <v>12355</v>
      </c>
      <c r="F1464" s="130">
        <v>2807700</v>
      </c>
      <c r="G1464" s="130">
        <v>2702200</v>
      </c>
      <c r="H1464" s="130" t="str">
        <f t="shared" si="44"/>
        <v>CG-110028</v>
      </c>
      <c r="I1464" s="130" t="str">
        <f t="shared" si="45"/>
        <v>VE</v>
      </c>
    </row>
    <row r="1465" spans="1:9" x14ac:dyDescent="0.15">
      <c r="A1465" s="130">
        <v>1463</v>
      </c>
      <c r="B1465" s="130" t="s">
        <v>4625</v>
      </c>
      <c r="C1465" s="130" t="s">
        <v>13725</v>
      </c>
      <c r="D1465" s="130">
        <v>100</v>
      </c>
      <c r="E1465" s="130" t="s">
        <v>12355</v>
      </c>
      <c r="F1465" s="130">
        <v>6031600</v>
      </c>
      <c r="G1465" s="130">
        <v>6098800</v>
      </c>
      <c r="H1465" s="130" t="str">
        <f t="shared" si="44"/>
        <v>CG-110029</v>
      </c>
      <c r="I1465" s="130" t="str">
        <f t="shared" si="45"/>
        <v>AG</v>
      </c>
    </row>
    <row r="1466" spans="1:9" x14ac:dyDescent="0.15">
      <c r="A1466" s="130">
        <v>1464</v>
      </c>
      <c r="B1466" s="130" t="s">
        <v>4626</v>
      </c>
      <c r="C1466" s="130" t="s">
        <v>13726</v>
      </c>
      <c r="D1466" s="130">
        <v>100</v>
      </c>
      <c r="E1466" s="130" t="s">
        <v>12368</v>
      </c>
      <c r="F1466" s="130">
        <v>2346924</v>
      </c>
      <c r="G1466" s="130">
        <v>3825406</v>
      </c>
      <c r="H1466" s="130" t="str">
        <f t="shared" si="44"/>
        <v>CG-110030</v>
      </c>
      <c r="I1466" s="130" t="str">
        <f t="shared" si="45"/>
        <v>AG</v>
      </c>
    </row>
    <row r="1467" spans="1:9" x14ac:dyDescent="0.15">
      <c r="A1467" s="130">
        <v>1465</v>
      </c>
      <c r="B1467" s="130" t="s">
        <v>3280</v>
      </c>
      <c r="C1467" s="130" t="s">
        <v>1796</v>
      </c>
      <c r="D1467" s="130">
        <v>500</v>
      </c>
      <c r="E1467" s="130" t="s">
        <v>12355</v>
      </c>
      <c r="F1467" s="130">
        <v>405812</v>
      </c>
      <c r="G1467" s="130">
        <v>492752</v>
      </c>
      <c r="H1467" s="130" t="str">
        <f t="shared" si="44"/>
        <v>CG-110031</v>
      </c>
      <c r="I1467" s="130" t="str">
        <f t="shared" si="45"/>
        <v>VE</v>
      </c>
    </row>
    <row r="1468" spans="1:9" x14ac:dyDescent="0.15">
      <c r="A1468" s="130">
        <v>1466</v>
      </c>
      <c r="B1468" s="130" t="s">
        <v>4627</v>
      </c>
      <c r="C1468" s="130" t="s">
        <v>13727</v>
      </c>
      <c r="D1468" s="130">
        <v>1000</v>
      </c>
      <c r="E1468" s="130" t="s">
        <v>12355</v>
      </c>
      <c r="F1468" s="130">
        <v>4172216</v>
      </c>
      <c r="G1468" s="130">
        <v>16200000</v>
      </c>
      <c r="H1468" s="130" t="str">
        <f t="shared" si="44"/>
        <v>CG-110032</v>
      </c>
      <c r="I1468" s="130" t="str">
        <f t="shared" si="45"/>
        <v>AG</v>
      </c>
    </row>
    <row r="1469" spans="1:9" x14ac:dyDescent="0.15">
      <c r="A1469" s="130">
        <v>1467</v>
      </c>
      <c r="B1469" s="130" t="s">
        <v>1169</v>
      </c>
      <c r="C1469" s="130" t="s">
        <v>1797</v>
      </c>
      <c r="D1469" s="130">
        <v>100</v>
      </c>
      <c r="E1469" s="130" t="s">
        <v>13728</v>
      </c>
      <c r="F1469" s="130">
        <v>300000</v>
      </c>
      <c r="G1469" s="130">
        <v>206000</v>
      </c>
      <c r="H1469" s="130" t="str">
        <f t="shared" si="44"/>
        <v>CG-110033</v>
      </c>
      <c r="I1469" s="130" t="str">
        <f t="shared" si="45"/>
        <v>VE</v>
      </c>
    </row>
    <row r="1470" spans="1:9" x14ac:dyDescent="0.15">
      <c r="A1470" s="130">
        <v>1468</v>
      </c>
      <c r="B1470" s="130" t="s">
        <v>4628</v>
      </c>
      <c r="C1470" s="130" t="s">
        <v>13729</v>
      </c>
      <c r="D1470" s="130">
        <v>15</v>
      </c>
      <c r="E1470" s="130" t="s">
        <v>12355</v>
      </c>
      <c r="F1470" s="130">
        <v>788790</v>
      </c>
      <c r="G1470" s="130">
        <v>948920</v>
      </c>
      <c r="H1470" s="130" t="str">
        <f t="shared" si="44"/>
        <v>CG-110034</v>
      </c>
      <c r="I1470" s="130" t="str">
        <f t="shared" si="45"/>
        <v>AG</v>
      </c>
    </row>
    <row r="1471" spans="1:9" x14ac:dyDescent="0.15">
      <c r="A1471" s="130">
        <v>1469</v>
      </c>
      <c r="B1471" s="130" t="s">
        <v>1170</v>
      </c>
      <c r="C1471" s="130" t="s">
        <v>1798</v>
      </c>
      <c r="D1471" s="130">
        <v>6</v>
      </c>
      <c r="E1471" s="130" t="s">
        <v>12876</v>
      </c>
      <c r="F1471" s="130">
        <v>794812</v>
      </c>
      <c r="G1471" s="130">
        <v>1083314</v>
      </c>
      <c r="H1471" s="130" t="str">
        <f t="shared" si="44"/>
        <v>CG-110035</v>
      </c>
      <c r="I1471" s="130" t="str">
        <f t="shared" si="45"/>
        <v>VR</v>
      </c>
    </row>
    <row r="1472" spans="1:9" x14ac:dyDescent="0.15">
      <c r="A1472" s="130">
        <v>1470</v>
      </c>
      <c r="B1472" s="130" t="s">
        <v>1171</v>
      </c>
      <c r="C1472" s="130" t="s">
        <v>1799</v>
      </c>
      <c r="D1472" s="130">
        <v>1</v>
      </c>
      <c r="E1472" s="130" t="s">
        <v>12402</v>
      </c>
      <c r="F1472" s="130">
        <v>75235</v>
      </c>
      <c r="G1472" s="130">
        <v>82516.399999999994</v>
      </c>
      <c r="H1472" s="130" t="str">
        <f t="shared" si="44"/>
        <v>CG-110036</v>
      </c>
      <c r="I1472" s="130" t="str">
        <f t="shared" si="45"/>
        <v>VE</v>
      </c>
    </row>
    <row r="1473" spans="1:9" x14ac:dyDescent="0.15">
      <c r="A1473" s="130">
        <v>1471</v>
      </c>
      <c r="B1473" s="130" t="s">
        <v>1172</v>
      </c>
      <c r="C1473" s="130" t="s">
        <v>1800</v>
      </c>
      <c r="D1473" s="130">
        <v>1</v>
      </c>
      <c r="E1473" s="130" t="s">
        <v>12372</v>
      </c>
      <c r="F1473" s="130">
        <v>1700</v>
      </c>
      <c r="G1473" s="130">
        <v>1000</v>
      </c>
      <c r="H1473" s="130" t="str">
        <f t="shared" si="44"/>
        <v>CG-110037</v>
      </c>
      <c r="I1473" s="130" t="str">
        <f t="shared" si="45"/>
        <v>VE</v>
      </c>
    </row>
    <row r="1474" spans="1:9" x14ac:dyDescent="0.15">
      <c r="A1474" s="130">
        <v>1472</v>
      </c>
      <c r="B1474" s="130" t="s">
        <v>1173</v>
      </c>
      <c r="C1474" s="130" t="s">
        <v>406</v>
      </c>
      <c r="D1474" s="130">
        <v>100</v>
      </c>
      <c r="E1474" s="130" t="s">
        <v>12368</v>
      </c>
      <c r="F1474" s="130">
        <v>5725729</v>
      </c>
      <c r="G1474" s="130">
        <v>5900106</v>
      </c>
      <c r="H1474" s="130" t="str">
        <f t="shared" si="44"/>
        <v>CG-110038</v>
      </c>
      <c r="I1474" s="130" t="str">
        <f t="shared" si="45"/>
        <v>VR</v>
      </c>
    </row>
    <row r="1475" spans="1:9" x14ac:dyDescent="0.15">
      <c r="A1475" s="130">
        <v>1473</v>
      </c>
      <c r="B1475" s="130" t="s">
        <v>4629</v>
      </c>
      <c r="C1475" s="130" t="s">
        <v>13730</v>
      </c>
      <c r="D1475" s="130">
        <v>100</v>
      </c>
      <c r="E1475" s="130" t="s">
        <v>12471</v>
      </c>
      <c r="F1475" s="130">
        <v>593189.92000000004</v>
      </c>
      <c r="G1475" s="130">
        <v>886379.84</v>
      </c>
      <c r="H1475" s="130" t="str">
        <f t="shared" si="44"/>
        <v>CG-110039</v>
      </c>
      <c r="I1475" s="130" t="str">
        <f t="shared" si="45"/>
        <v>AG</v>
      </c>
    </row>
    <row r="1476" spans="1:9" x14ac:dyDescent="0.15">
      <c r="A1476" s="130">
        <v>1474</v>
      </c>
      <c r="B1476" s="130" t="s">
        <v>4630</v>
      </c>
      <c r="C1476" s="130" t="s">
        <v>13731</v>
      </c>
      <c r="D1476" s="130">
        <v>1000</v>
      </c>
      <c r="E1476" s="130" t="s">
        <v>12355</v>
      </c>
      <c r="F1476" s="130">
        <v>288116</v>
      </c>
      <c r="G1476" s="130">
        <v>341000</v>
      </c>
      <c r="H1476" s="130" t="str">
        <f t="shared" ref="H1476:H1539" si="46">LEFT(B1476,FIND("-",B1476)+6)</f>
        <v>CG-110040</v>
      </c>
      <c r="I1476" s="130" t="str">
        <f t="shared" ref="I1476:I1539" si="47">RIGHT(B1476,LEN(B1476)-FIND("-",B1476)-7)</f>
        <v>AG</v>
      </c>
    </row>
    <row r="1477" spans="1:9" x14ac:dyDescent="0.15">
      <c r="A1477" s="130">
        <v>1475</v>
      </c>
      <c r="B1477" s="130" t="s">
        <v>4631</v>
      </c>
      <c r="C1477" s="130" t="s">
        <v>13732</v>
      </c>
      <c r="D1477" s="130">
        <v>100</v>
      </c>
      <c r="E1477" s="130" t="s">
        <v>12368</v>
      </c>
      <c r="F1477" s="130">
        <v>563680</v>
      </c>
      <c r="G1477" s="130">
        <v>571910</v>
      </c>
      <c r="H1477" s="130" t="str">
        <f t="shared" si="46"/>
        <v>CG-120001</v>
      </c>
      <c r="I1477" s="130" t="str">
        <f t="shared" si="47"/>
        <v>AG</v>
      </c>
    </row>
    <row r="1478" spans="1:9" x14ac:dyDescent="0.15">
      <c r="A1478" s="130">
        <v>1476</v>
      </c>
      <c r="B1478" s="130" t="s">
        <v>1174</v>
      </c>
      <c r="C1478" s="130" t="s">
        <v>1801</v>
      </c>
      <c r="D1478" s="130">
        <v>9000</v>
      </c>
      <c r="E1478" s="130" t="s">
        <v>13712</v>
      </c>
      <c r="F1478" s="130">
        <v>508120</v>
      </c>
      <c r="G1478" s="130">
        <v>525830</v>
      </c>
      <c r="H1478" s="130" t="str">
        <f t="shared" si="46"/>
        <v>CG-120002</v>
      </c>
      <c r="I1478" s="130" t="str">
        <f t="shared" si="47"/>
        <v>VE</v>
      </c>
    </row>
    <row r="1479" spans="1:9" x14ac:dyDescent="0.15">
      <c r="A1479" s="130">
        <v>1477</v>
      </c>
      <c r="B1479" s="130" t="s">
        <v>1175</v>
      </c>
      <c r="C1479" s="130" t="s">
        <v>1802</v>
      </c>
      <c r="D1479" s="130">
        <v>100</v>
      </c>
      <c r="E1479" s="130" t="s">
        <v>12368</v>
      </c>
      <c r="F1479" s="130">
        <v>3000</v>
      </c>
      <c r="G1479" s="130">
        <v>1150</v>
      </c>
      <c r="H1479" s="130" t="str">
        <f t="shared" si="46"/>
        <v>CG-120003</v>
      </c>
      <c r="I1479" s="130" t="str">
        <f t="shared" si="47"/>
        <v>VE</v>
      </c>
    </row>
    <row r="1480" spans="1:9" x14ac:dyDescent="0.15">
      <c r="A1480" s="130">
        <v>1478</v>
      </c>
      <c r="B1480" s="130" t="s">
        <v>3274</v>
      </c>
      <c r="C1480" s="130" t="s">
        <v>13734</v>
      </c>
      <c r="D1480" s="130">
        <v>100</v>
      </c>
      <c r="E1480" s="130" t="s">
        <v>12372</v>
      </c>
      <c r="F1480" s="130">
        <v>490000</v>
      </c>
      <c r="G1480" s="130">
        <v>1036700</v>
      </c>
      <c r="H1480" s="130" t="str">
        <f t="shared" si="46"/>
        <v>CG-120004</v>
      </c>
      <c r="I1480" s="130" t="str">
        <f t="shared" si="47"/>
        <v>VR</v>
      </c>
    </row>
    <row r="1481" spans="1:9" x14ac:dyDescent="0.15">
      <c r="A1481" s="130">
        <v>1479</v>
      </c>
      <c r="B1481" s="130" t="s">
        <v>1176</v>
      </c>
      <c r="C1481" s="130" t="s">
        <v>1803</v>
      </c>
      <c r="D1481" s="130">
        <v>100</v>
      </c>
      <c r="E1481" s="130" t="s">
        <v>12368</v>
      </c>
      <c r="F1481" s="130">
        <v>7432927</v>
      </c>
      <c r="G1481" s="130">
        <v>2919800</v>
      </c>
      <c r="H1481" s="130" t="str">
        <f t="shared" si="46"/>
        <v>CG-120005</v>
      </c>
      <c r="I1481" s="130" t="str">
        <f t="shared" si="47"/>
        <v>VR</v>
      </c>
    </row>
    <row r="1482" spans="1:9" x14ac:dyDescent="0.15">
      <c r="A1482" s="130">
        <v>1480</v>
      </c>
      <c r="B1482" s="130" t="s">
        <v>1177</v>
      </c>
      <c r="C1482" s="130" t="s">
        <v>1804</v>
      </c>
      <c r="D1482" s="130">
        <v>10</v>
      </c>
      <c r="E1482" s="130" t="s">
        <v>13735</v>
      </c>
      <c r="F1482" s="130">
        <v>520112.4</v>
      </c>
      <c r="G1482" s="130">
        <v>325934.28000000003</v>
      </c>
      <c r="H1482" s="130" t="str">
        <f t="shared" si="46"/>
        <v>CG-120006</v>
      </c>
      <c r="I1482" s="130" t="str">
        <f t="shared" si="47"/>
        <v>VE</v>
      </c>
    </row>
    <row r="1483" spans="1:9" x14ac:dyDescent="0.15">
      <c r="A1483" s="130">
        <v>1481</v>
      </c>
      <c r="B1483" s="130" t="s">
        <v>4632</v>
      </c>
      <c r="C1483" s="130" t="s">
        <v>13736</v>
      </c>
      <c r="D1483" s="130">
        <v>500</v>
      </c>
      <c r="E1483" s="130" t="s">
        <v>13737</v>
      </c>
      <c r="F1483" s="130">
        <v>1244836</v>
      </c>
      <c r="G1483" s="130">
        <v>4635274</v>
      </c>
      <c r="H1483" s="130" t="str">
        <f t="shared" si="46"/>
        <v>CG-120007</v>
      </c>
      <c r="I1483" s="130" t="str">
        <f t="shared" si="47"/>
        <v>AG</v>
      </c>
    </row>
    <row r="1484" spans="1:9" x14ac:dyDescent="0.15">
      <c r="A1484" s="130">
        <v>1482</v>
      </c>
      <c r="B1484" s="130" t="s">
        <v>4633</v>
      </c>
      <c r="C1484" s="130" t="s">
        <v>13738</v>
      </c>
      <c r="D1484" s="130">
        <v>75000</v>
      </c>
      <c r="E1484" s="130" t="s">
        <v>12355</v>
      </c>
      <c r="F1484" s="130">
        <v>16569000</v>
      </c>
      <c r="G1484" s="130">
        <v>16569000</v>
      </c>
      <c r="H1484" s="130" t="str">
        <f t="shared" si="46"/>
        <v>CG-120008</v>
      </c>
      <c r="I1484" s="130" t="str">
        <f t="shared" si="47"/>
        <v>AG</v>
      </c>
    </row>
    <row r="1485" spans="1:9" x14ac:dyDescent="0.15">
      <c r="A1485" s="130">
        <v>1483</v>
      </c>
      <c r="B1485" s="130" t="s">
        <v>4634</v>
      </c>
      <c r="C1485" s="130" t="s">
        <v>13739</v>
      </c>
      <c r="D1485" s="130">
        <v>100</v>
      </c>
      <c r="E1485" s="130" t="s">
        <v>12372</v>
      </c>
      <c r="F1485" s="130">
        <v>173436.5</v>
      </c>
      <c r="G1485" s="130">
        <v>176579</v>
      </c>
      <c r="H1485" s="130" t="str">
        <f t="shared" si="46"/>
        <v>CG-120009</v>
      </c>
      <c r="I1485" s="130" t="str">
        <f t="shared" si="47"/>
        <v>AG</v>
      </c>
    </row>
    <row r="1486" spans="1:9" x14ac:dyDescent="0.15">
      <c r="A1486" s="130">
        <v>1484</v>
      </c>
      <c r="B1486" s="130" t="s">
        <v>4635</v>
      </c>
      <c r="C1486" s="130" t="s">
        <v>13740</v>
      </c>
      <c r="D1486" s="130">
        <v>1000</v>
      </c>
      <c r="E1486" s="130" t="s">
        <v>12361</v>
      </c>
      <c r="F1486" s="130">
        <v>48214400</v>
      </c>
      <c r="G1486" s="130">
        <v>50285920</v>
      </c>
      <c r="H1486" s="130" t="str">
        <f t="shared" si="46"/>
        <v>CG-120010</v>
      </c>
      <c r="I1486" s="130" t="str">
        <f t="shared" si="47"/>
        <v>AG</v>
      </c>
    </row>
    <row r="1487" spans="1:9" x14ac:dyDescent="0.15">
      <c r="A1487" s="130">
        <v>1485</v>
      </c>
      <c r="B1487" s="130" t="s">
        <v>1178</v>
      </c>
      <c r="C1487" s="130" t="s">
        <v>387</v>
      </c>
      <c r="D1487" s="130">
        <v>100</v>
      </c>
      <c r="E1487" s="130" t="s">
        <v>12361</v>
      </c>
      <c r="F1487" s="130">
        <v>396376.78</v>
      </c>
      <c r="G1487" s="130">
        <v>530045.30000000005</v>
      </c>
      <c r="H1487" s="130" t="str">
        <f t="shared" si="46"/>
        <v>CG-120011</v>
      </c>
      <c r="I1487" s="130" t="str">
        <f t="shared" si="47"/>
        <v>VR</v>
      </c>
    </row>
    <row r="1488" spans="1:9" x14ac:dyDescent="0.15">
      <c r="A1488" s="130">
        <v>1486</v>
      </c>
      <c r="B1488" s="130" t="s">
        <v>4636</v>
      </c>
      <c r="C1488" s="130" t="s">
        <v>13741</v>
      </c>
      <c r="D1488" s="130">
        <v>10</v>
      </c>
      <c r="E1488" s="130" t="s">
        <v>13742</v>
      </c>
      <c r="F1488" s="130">
        <v>101691</v>
      </c>
      <c r="G1488" s="130">
        <v>836993</v>
      </c>
      <c r="H1488" s="130" t="str">
        <f t="shared" si="46"/>
        <v>CG-120012</v>
      </c>
      <c r="I1488" s="130" t="str">
        <f t="shared" si="47"/>
        <v>AG</v>
      </c>
    </row>
    <row r="1489" spans="1:9" x14ac:dyDescent="0.15">
      <c r="A1489" s="130">
        <v>1487</v>
      </c>
      <c r="B1489" s="130" t="s">
        <v>1179</v>
      </c>
      <c r="C1489" s="130" t="s">
        <v>1805</v>
      </c>
      <c r="D1489" s="130">
        <v>200</v>
      </c>
      <c r="E1489" s="130" t="s">
        <v>12471</v>
      </c>
      <c r="F1489" s="130">
        <v>141600</v>
      </c>
      <c r="G1489" s="130">
        <v>2416000</v>
      </c>
      <c r="H1489" s="130" t="str">
        <f t="shared" si="46"/>
        <v>CG-120013</v>
      </c>
      <c r="I1489" s="130" t="str">
        <f t="shared" si="47"/>
        <v>VE</v>
      </c>
    </row>
    <row r="1490" spans="1:9" x14ac:dyDescent="0.15">
      <c r="A1490" s="130">
        <v>1488</v>
      </c>
      <c r="B1490" s="130" t="s">
        <v>1180</v>
      </c>
      <c r="C1490" s="130" t="s">
        <v>1806</v>
      </c>
      <c r="D1490" s="130">
        <v>1</v>
      </c>
      <c r="E1490" s="130" t="s">
        <v>12402</v>
      </c>
      <c r="F1490" s="130">
        <v>282000</v>
      </c>
      <c r="G1490" s="130">
        <v>563000</v>
      </c>
      <c r="H1490" s="130" t="str">
        <f t="shared" si="46"/>
        <v>CG-120014</v>
      </c>
      <c r="I1490" s="130" t="str">
        <f t="shared" si="47"/>
        <v>VE</v>
      </c>
    </row>
    <row r="1491" spans="1:9" x14ac:dyDescent="0.15">
      <c r="A1491" s="130">
        <v>1489</v>
      </c>
      <c r="B1491" s="130" t="s">
        <v>4637</v>
      </c>
      <c r="C1491" s="130" t="s">
        <v>13744</v>
      </c>
      <c r="D1491" s="130">
        <v>100</v>
      </c>
      <c r="E1491" s="130" t="s">
        <v>12372</v>
      </c>
      <c r="F1491" s="130">
        <v>491296</v>
      </c>
      <c r="G1491" s="130">
        <v>509466</v>
      </c>
      <c r="H1491" s="130" t="str">
        <f t="shared" si="46"/>
        <v>CG-120015</v>
      </c>
      <c r="I1491" s="130" t="str">
        <f t="shared" si="47"/>
        <v>AG</v>
      </c>
    </row>
    <row r="1492" spans="1:9" x14ac:dyDescent="0.15">
      <c r="A1492" s="130">
        <v>1490</v>
      </c>
      <c r="B1492" s="130" t="s">
        <v>1181</v>
      </c>
      <c r="C1492" s="130" t="s">
        <v>1807</v>
      </c>
      <c r="D1492" s="130">
        <v>100</v>
      </c>
      <c r="E1492" s="130" t="s">
        <v>12372</v>
      </c>
      <c r="F1492" s="130">
        <v>1413312</v>
      </c>
      <c r="G1492" s="130">
        <v>1911300</v>
      </c>
      <c r="H1492" s="130" t="str">
        <f t="shared" si="46"/>
        <v>CG-120016</v>
      </c>
      <c r="I1492" s="130" t="str">
        <f t="shared" si="47"/>
        <v>VE</v>
      </c>
    </row>
    <row r="1493" spans="1:9" x14ac:dyDescent="0.15">
      <c r="A1493" s="130">
        <v>1491</v>
      </c>
      <c r="B1493" s="130" t="s">
        <v>1182</v>
      </c>
      <c r="C1493" s="130" t="s">
        <v>1808</v>
      </c>
      <c r="D1493" s="130">
        <v>1</v>
      </c>
      <c r="E1493" s="130" t="s">
        <v>12893</v>
      </c>
      <c r="F1493" s="130">
        <v>121976</v>
      </c>
      <c r="G1493" s="130">
        <v>66960</v>
      </c>
      <c r="H1493" s="130" t="str">
        <f t="shared" si="46"/>
        <v>CG-120017</v>
      </c>
      <c r="I1493" s="130" t="str">
        <f t="shared" si="47"/>
        <v>VE</v>
      </c>
    </row>
    <row r="1494" spans="1:9" x14ac:dyDescent="0.15">
      <c r="A1494" s="130">
        <v>1492</v>
      </c>
      <c r="B1494" s="130" t="s">
        <v>1183</v>
      </c>
      <c r="C1494" s="130" t="s">
        <v>1809</v>
      </c>
      <c r="D1494" s="130">
        <v>1</v>
      </c>
      <c r="E1494" s="130" t="s">
        <v>12402</v>
      </c>
      <c r="F1494" s="130">
        <v>11917700</v>
      </c>
      <c r="G1494" s="130">
        <v>10707700</v>
      </c>
      <c r="H1494" s="130" t="str">
        <f t="shared" si="46"/>
        <v>CG-120018</v>
      </c>
      <c r="I1494" s="130" t="str">
        <f t="shared" si="47"/>
        <v>VE</v>
      </c>
    </row>
    <row r="1495" spans="1:9" x14ac:dyDescent="0.15">
      <c r="A1495" s="130">
        <v>1493</v>
      </c>
      <c r="B1495" s="130" t="s">
        <v>1184</v>
      </c>
      <c r="C1495" s="130" t="s">
        <v>1810</v>
      </c>
      <c r="D1495" s="130">
        <v>200</v>
      </c>
      <c r="E1495" s="130" t="s">
        <v>12688</v>
      </c>
      <c r="F1495" s="130">
        <v>174000</v>
      </c>
      <c r="G1495" s="130">
        <v>384000</v>
      </c>
      <c r="H1495" s="130" t="str">
        <f t="shared" si="46"/>
        <v>CG-120019</v>
      </c>
      <c r="I1495" s="130" t="str">
        <f t="shared" si="47"/>
        <v>VE</v>
      </c>
    </row>
    <row r="1496" spans="1:9" x14ac:dyDescent="0.15">
      <c r="A1496" s="130">
        <v>1494</v>
      </c>
      <c r="B1496" s="130" t="s">
        <v>1185</v>
      </c>
      <c r="C1496" s="130" t="s">
        <v>1811</v>
      </c>
      <c r="D1496" s="130">
        <v>320</v>
      </c>
      <c r="E1496" s="130" t="s">
        <v>13745</v>
      </c>
      <c r="F1496" s="130">
        <v>995420</v>
      </c>
      <c r="G1496" s="130">
        <v>438700</v>
      </c>
      <c r="H1496" s="130" t="str">
        <f t="shared" si="46"/>
        <v>CG-120020</v>
      </c>
      <c r="I1496" s="130" t="str">
        <f t="shared" si="47"/>
        <v>VE</v>
      </c>
    </row>
    <row r="1497" spans="1:9" x14ac:dyDescent="0.15">
      <c r="A1497" s="130">
        <v>1495</v>
      </c>
      <c r="B1497" s="130" t="s">
        <v>4638</v>
      </c>
      <c r="C1497" s="130" t="s">
        <v>1805</v>
      </c>
      <c r="D1497" s="130">
        <v>200</v>
      </c>
      <c r="E1497" s="130" t="s">
        <v>12471</v>
      </c>
      <c r="F1497" s="130">
        <v>133600</v>
      </c>
      <c r="G1497" s="130">
        <v>966400</v>
      </c>
      <c r="H1497" s="130" t="str">
        <f t="shared" si="46"/>
        <v>CG-120021</v>
      </c>
      <c r="I1497" s="130" t="str">
        <f t="shared" si="47"/>
        <v>AG</v>
      </c>
    </row>
    <row r="1498" spans="1:9" x14ac:dyDescent="0.15">
      <c r="A1498" s="130">
        <v>1496</v>
      </c>
      <c r="B1498" s="130" t="s">
        <v>4639</v>
      </c>
      <c r="C1498" s="130" t="s">
        <v>13746</v>
      </c>
      <c r="D1498" s="130">
        <v>100</v>
      </c>
      <c r="E1498" s="130" t="s">
        <v>12355</v>
      </c>
      <c r="F1498" s="130">
        <v>4736868</v>
      </c>
      <c r="G1498" s="130">
        <v>7191700</v>
      </c>
      <c r="H1498" s="130" t="str">
        <f t="shared" si="46"/>
        <v>CG-120022</v>
      </c>
      <c r="I1498" s="130" t="str">
        <f t="shared" si="47"/>
        <v>AG</v>
      </c>
    </row>
    <row r="1499" spans="1:9" x14ac:dyDescent="0.15">
      <c r="A1499" s="130">
        <v>1497</v>
      </c>
      <c r="B1499" s="130" t="s">
        <v>3257</v>
      </c>
      <c r="C1499" s="130" t="s">
        <v>1812</v>
      </c>
      <c r="D1499" s="130">
        <v>1</v>
      </c>
      <c r="E1499" s="130" t="s">
        <v>12446</v>
      </c>
      <c r="F1499" s="130">
        <v>636800</v>
      </c>
      <c r="G1499" s="130">
        <v>89600</v>
      </c>
      <c r="H1499" s="130" t="str">
        <f t="shared" si="46"/>
        <v>CG-120023</v>
      </c>
      <c r="I1499" s="130" t="str">
        <f t="shared" si="47"/>
        <v>VE</v>
      </c>
    </row>
    <row r="1500" spans="1:9" x14ac:dyDescent="0.15">
      <c r="A1500" s="130">
        <v>1498</v>
      </c>
      <c r="B1500" s="130" t="s">
        <v>4640</v>
      </c>
      <c r="C1500" s="130" t="s">
        <v>13747</v>
      </c>
      <c r="D1500" s="130">
        <v>1</v>
      </c>
      <c r="E1500" s="130" t="s">
        <v>12434</v>
      </c>
      <c r="F1500" s="130">
        <v>18300</v>
      </c>
      <c r="G1500" s="130">
        <v>19100</v>
      </c>
      <c r="H1500" s="130" t="str">
        <f t="shared" si="46"/>
        <v>CG-120024</v>
      </c>
      <c r="I1500" s="130" t="str">
        <f t="shared" si="47"/>
        <v>AG</v>
      </c>
    </row>
    <row r="1501" spans="1:9" x14ac:dyDescent="0.15">
      <c r="A1501" s="130">
        <v>1499</v>
      </c>
      <c r="B1501" s="130" t="s">
        <v>22563</v>
      </c>
      <c r="C1501" s="130" t="s">
        <v>1813</v>
      </c>
      <c r="D1501" s="130">
        <v>100</v>
      </c>
      <c r="E1501" s="130" t="s">
        <v>12372</v>
      </c>
      <c r="F1501" s="130">
        <v>1290000</v>
      </c>
      <c r="G1501" s="130">
        <v>1338300</v>
      </c>
      <c r="H1501" s="130" t="str">
        <f t="shared" si="46"/>
        <v>CG-120025</v>
      </c>
      <c r="I1501" s="130" t="str">
        <f t="shared" si="47"/>
        <v>VE</v>
      </c>
    </row>
    <row r="1502" spans="1:9" x14ac:dyDescent="0.15">
      <c r="A1502" s="130">
        <v>1500</v>
      </c>
      <c r="B1502" s="130" t="s">
        <v>4641</v>
      </c>
      <c r="C1502" s="130" t="s">
        <v>13748</v>
      </c>
      <c r="D1502" s="130">
        <v>90</v>
      </c>
      <c r="E1502" s="130" t="s">
        <v>12676</v>
      </c>
      <c r="F1502" s="130">
        <v>6062432</v>
      </c>
      <c r="G1502" s="130">
        <v>11146966</v>
      </c>
      <c r="H1502" s="130" t="str">
        <f t="shared" si="46"/>
        <v>CG-120026</v>
      </c>
      <c r="I1502" s="130" t="str">
        <f t="shared" si="47"/>
        <v>AG</v>
      </c>
    </row>
    <row r="1503" spans="1:9" x14ac:dyDescent="0.15">
      <c r="A1503" s="130">
        <v>1501</v>
      </c>
      <c r="B1503" s="130" t="s">
        <v>4642</v>
      </c>
      <c r="C1503" s="130" t="s">
        <v>13749</v>
      </c>
      <c r="D1503" s="130">
        <v>21</v>
      </c>
      <c r="E1503" s="130" t="s">
        <v>12355</v>
      </c>
      <c r="F1503" s="130">
        <v>3026085</v>
      </c>
      <c r="G1503" s="130">
        <v>4533780</v>
      </c>
      <c r="H1503" s="130" t="str">
        <f t="shared" si="46"/>
        <v>CG-120027</v>
      </c>
      <c r="I1503" s="130" t="str">
        <f t="shared" si="47"/>
        <v>AG</v>
      </c>
    </row>
    <row r="1504" spans="1:9" x14ac:dyDescent="0.15">
      <c r="A1504" s="130">
        <v>1502</v>
      </c>
      <c r="B1504" s="130" t="s">
        <v>4643</v>
      </c>
      <c r="C1504" s="130" t="s">
        <v>13750</v>
      </c>
      <c r="D1504" s="130">
        <v>200</v>
      </c>
      <c r="E1504" s="130" t="s">
        <v>12355</v>
      </c>
      <c r="F1504" s="130">
        <v>2871688</v>
      </c>
      <c r="G1504" s="130">
        <v>3060000</v>
      </c>
      <c r="H1504" s="130" t="str">
        <f t="shared" si="46"/>
        <v>CG-120028</v>
      </c>
      <c r="I1504" s="130" t="str">
        <f t="shared" si="47"/>
        <v>AG</v>
      </c>
    </row>
    <row r="1505" spans="1:9" x14ac:dyDescent="0.15">
      <c r="A1505" s="130">
        <v>1503</v>
      </c>
      <c r="B1505" s="130" t="s">
        <v>3252</v>
      </c>
      <c r="C1505" s="130" t="s">
        <v>1814</v>
      </c>
      <c r="D1505" s="130">
        <v>10</v>
      </c>
      <c r="E1505" s="130" t="s">
        <v>12361</v>
      </c>
      <c r="F1505" s="130">
        <v>20000</v>
      </c>
      <c r="G1505" s="130">
        <v>20000</v>
      </c>
      <c r="H1505" s="130" t="str">
        <f t="shared" si="46"/>
        <v>CG-120029</v>
      </c>
      <c r="I1505" s="130" t="str">
        <f t="shared" si="47"/>
        <v>VR</v>
      </c>
    </row>
    <row r="1506" spans="1:9" x14ac:dyDescent="0.15">
      <c r="A1506" s="130">
        <v>1504</v>
      </c>
      <c r="B1506" s="130" t="s">
        <v>4644</v>
      </c>
      <c r="C1506" s="130" t="s">
        <v>13751</v>
      </c>
      <c r="D1506" s="130">
        <v>1000</v>
      </c>
      <c r="E1506" s="130" t="s">
        <v>12372</v>
      </c>
      <c r="F1506" s="130">
        <v>642407.5</v>
      </c>
      <c r="G1506" s="130">
        <v>708195</v>
      </c>
      <c r="H1506" s="130" t="str">
        <f t="shared" si="46"/>
        <v>CG-120030</v>
      </c>
      <c r="I1506" s="130" t="str">
        <f t="shared" si="47"/>
        <v>AG</v>
      </c>
    </row>
    <row r="1507" spans="1:9" x14ac:dyDescent="0.15">
      <c r="A1507" s="130">
        <v>1505</v>
      </c>
      <c r="B1507" s="130" t="s">
        <v>4645</v>
      </c>
      <c r="C1507" s="130" t="s">
        <v>13752</v>
      </c>
      <c r="D1507" s="130">
        <v>100</v>
      </c>
      <c r="E1507" s="130" t="s">
        <v>12372</v>
      </c>
      <c r="F1507" s="130">
        <v>2073574</v>
      </c>
      <c r="G1507" s="130">
        <v>2153000</v>
      </c>
      <c r="H1507" s="130" t="str">
        <f t="shared" si="46"/>
        <v>CG-120031</v>
      </c>
      <c r="I1507" s="130" t="str">
        <f t="shared" si="47"/>
        <v>AG</v>
      </c>
    </row>
    <row r="1508" spans="1:9" x14ac:dyDescent="0.15">
      <c r="A1508" s="130">
        <v>1506</v>
      </c>
      <c r="B1508" s="130" t="s">
        <v>4646</v>
      </c>
      <c r="C1508" s="130" t="s">
        <v>13753</v>
      </c>
      <c r="D1508" s="130">
        <v>100</v>
      </c>
      <c r="E1508" s="130" t="s">
        <v>12372</v>
      </c>
      <c r="F1508" s="130">
        <v>425399.42</v>
      </c>
      <c r="G1508" s="130">
        <v>50669.68</v>
      </c>
      <c r="H1508" s="130" t="str">
        <f t="shared" si="46"/>
        <v>CG-120032</v>
      </c>
      <c r="I1508" s="130" t="str">
        <f t="shared" si="47"/>
        <v>AG</v>
      </c>
    </row>
    <row r="1509" spans="1:9" x14ac:dyDescent="0.15">
      <c r="A1509" s="130">
        <v>1507</v>
      </c>
      <c r="B1509" s="130" t="s">
        <v>4647</v>
      </c>
      <c r="C1509" s="130" t="s">
        <v>13754</v>
      </c>
      <c r="D1509" s="130">
        <v>60</v>
      </c>
      <c r="E1509" s="130" t="s">
        <v>12370</v>
      </c>
      <c r="F1509" s="130">
        <v>117253.2</v>
      </c>
      <c r="G1509" s="130">
        <v>171600</v>
      </c>
      <c r="H1509" s="130" t="str">
        <f t="shared" si="46"/>
        <v>CG-120033</v>
      </c>
      <c r="I1509" s="130" t="str">
        <f t="shared" si="47"/>
        <v>AG</v>
      </c>
    </row>
    <row r="1510" spans="1:9" x14ac:dyDescent="0.15">
      <c r="A1510" s="130">
        <v>1508</v>
      </c>
      <c r="B1510" s="130" t="s">
        <v>4648</v>
      </c>
      <c r="C1510" s="130" t="s">
        <v>13755</v>
      </c>
      <c r="D1510" s="130">
        <v>20</v>
      </c>
      <c r="E1510" s="130" t="s">
        <v>12355</v>
      </c>
      <c r="F1510" s="130">
        <v>749320</v>
      </c>
      <c r="G1510" s="130">
        <v>594619.14</v>
      </c>
      <c r="H1510" s="130" t="str">
        <f t="shared" si="46"/>
        <v>CG-120034</v>
      </c>
      <c r="I1510" s="130" t="str">
        <f t="shared" si="47"/>
        <v>AG</v>
      </c>
    </row>
    <row r="1511" spans="1:9" x14ac:dyDescent="0.15">
      <c r="A1511" s="130">
        <v>1509</v>
      </c>
      <c r="B1511" s="130" t="s">
        <v>4649</v>
      </c>
      <c r="C1511" s="130" t="s">
        <v>1740</v>
      </c>
      <c r="D1511" s="130">
        <v>500</v>
      </c>
      <c r="E1511" s="130" t="s">
        <v>12368</v>
      </c>
      <c r="F1511" s="130">
        <v>1925000</v>
      </c>
      <c r="G1511" s="130">
        <v>1295000</v>
      </c>
      <c r="H1511" s="130" t="str">
        <f t="shared" si="46"/>
        <v>CG-120035</v>
      </c>
      <c r="I1511" s="130" t="str">
        <f t="shared" si="47"/>
        <v>AG</v>
      </c>
    </row>
    <row r="1512" spans="1:9" x14ac:dyDescent="0.15">
      <c r="A1512" s="130">
        <v>1510</v>
      </c>
      <c r="B1512" s="130" t="s">
        <v>1187</v>
      </c>
      <c r="C1512" s="130" t="s">
        <v>1815</v>
      </c>
      <c r="D1512" s="130">
        <v>1</v>
      </c>
      <c r="E1512" s="130" t="s">
        <v>12402</v>
      </c>
      <c r="F1512" s="130">
        <v>988144</v>
      </c>
      <c r="G1512" s="130">
        <v>1060720</v>
      </c>
      <c r="H1512" s="130" t="str">
        <f t="shared" si="46"/>
        <v>CG-120036</v>
      </c>
      <c r="I1512" s="130" t="str">
        <f t="shared" si="47"/>
        <v>VE</v>
      </c>
    </row>
    <row r="1513" spans="1:9" x14ac:dyDescent="0.15">
      <c r="A1513" s="130">
        <v>1511</v>
      </c>
      <c r="B1513" s="130" t="s">
        <v>4650</v>
      </c>
      <c r="C1513" s="130" t="s">
        <v>2296</v>
      </c>
      <c r="D1513" s="130">
        <v>20</v>
      </c>
      <c r="E1513" s="130" t="s">
        <v>12355</v>
      </c>
      <c r="F1513" s="130">
        <v>17823565.649999999</v>
      </c>
      <c r="G1513" s="130">
        <v>6902805.4000000004</v>
      </c>
      <c r="H1513" s="130" t="str">
        <f t="shared" si="46"/>
        <v>CG-120037</v>
      </c>
      <c r="I1513" s="130" t="str">
        <f t="shared" si="47"/>
        <v>AG</v>
      </c>
    </row>
    <row r="1514" spans="1:9" x14ac:dyDescent="0.15">
      <c r="A1514" s="130">
        <v>1512</v>
      </c>
      <c r="B1514" s="130" t="s">
        <v>4651</v>
      </c>
      <c r="C1514" s="130" t="s">
        <v>13756</v>
      </c>
      <c r="D1514" s="130">
        <v>1</v>
      </c>
      <c r="E1514" s="130" t="s">
        <v>12370</v>
      </c>
      <c r="F1514" s="130">
        <v>13000</v>
      </c>
      <c r="G1514" s="130">
        <v>17900</v>
      </c>
      <c r="H1514" s="130" t="str">
        <f t="shared" si="46"/>
        <v>CG-120038</v>
      </c>
      <c r="I1514" s="130" t="str">
        <f t="shared" si="47"/>
        <v>AG</v>
      </c>
    </row>
    <row r="1515" spans="1:9" x14ac:dyDescent="0.15">
      <c r="A1515" s="130">
        <v>1513</v>
      </c>
      <c r="B1515" s="130" t="s">
        <v>4652</v>
      </c>
      <c r="C1515" s="130" t="s">
        <v>1827</v>
      </c>
      <c r="D1515" s="130">
        <v>1</v>
      </c>
      <c r="E1515" s="130" t="s">
        <v>12361</v>
      </c>
      <c r="F1515" s="130">
        <v>16750</v>
      </c>
      <c r="G1515" s="130">
        <v>15250</v>
      </c>
      <c r="H1515" s="130" t="str">
        <f t="shared" si="46"/>
        <v>CG-120039</v>
      </c>
      <c r="I1515" s="130" t="str">
        <f t="shared" si="47"/>
        <v>AG</v>
      </c>
    </row>
    <row r="1516" spans="1:9" x14ac:dyDescent="0.15">
      <c r="A1516" s="130">
        <v>1514</v>
      </c>
      <c r="B1516" s="130" t="s">
        <v>4653</v>
      </c>
      <c r="C1516" s="130" t="s">
        <v>13757</v>
      </c>
      <c r="D1516" s="130">
        <v>1</v>
      </c>
      <c r="E1516" s="130" t="s">
        <v>12370</v>
      </c>
      <c r="F1516" s="130">
        <v>23300</v>
      </c>
      <c r="G1516" s="130">
        <v>19420</v>
      </c>
      <c r="H1516" s="130" t="str">
        <f t="shared" si="46"/>
        <v>CG-120040</v>
      </c>
      <c r="I1516" s="130" t="str">
        <f t="shared" si="47"/>
        <v>AG</v>
      </c>
    </row>
    <row r="1517" spans="1:9" x14ac:dyDescent="0.15">
      <c r="A1517" s="130">
        <v>1515</v>
      </c>
      <c r="B1517" s="130" t="s">
        <v>4654</v>
      </c>
      <c r="C1517" s="130" t="s">
        <v>13758</v>
      </c>
      <c r="D1517" s="130">
        <v>1</v>
      </c>
      <c r="E1517" s="130" t="s">
        <v>12370</v>
      </c>
      <c r="F1517" s="130">
        <v>40220</v>
      </c>
      <c r="G1517" s="130">
        <v>33510</v>
      </c>
      <c r="H1517" s="130" t="str">
        <f t="shared" si="46"/>
        <v>CG-120041</v>
      </c>
      <c r="I1517" s="130" t="str">
        <f t="shared" si="47"/>
        <v>AG</v>
      </c>
    </row>
    <row r="1518" spans="1:9" x14ac:dyDescent="0.15">
      <c r="A1518" s="130">
        <v>1516</v>
      </c>
      <c r="B1518" s="130" t="s">
        <v>4655</v>
      </c>
      <c r="C1518" s="130" t="s">
        <v>13759</v>
      </c>
      <c r="D1518" s="130">
        <v>1</v>
      </c>
      <c r="E1518" s="130" t="s">
        <v>12467</v>
      </c>
      <c r="F1518" s="130">
        <v>8149000</v>
      </c>
      <c r="G1518" s="130">
        <v>8949000</v>
      </c>
      <c r="H1518" s="130" t="str">
        <f t="shared" si="46"/>
        <v>CG-130001</v>
      </c>
      <c r="I1518" s="130" t="str">
        <f t="shared" si="47"/>
        <v>AG</v>
      </c>
    </row>
    <row r="1519" spans="1:9" x14ac:dyDescent="0.15">
      <c r="A1519" s="130">
        <v>1517</v>
      </c>
      <c r="B1519" s="130" t="s">
        <v>4656</v>
      </c>
      <c r="C1519" s="130" t="s">
        <v>13760</v>
      </c>
      <c r="D1519" s="130">
        <v>60</v>
      </c>
      <c r="E1519" s="130" t="s">
        <v>12372</v>
      </c>
      <c r="F1519" s="130">
        <v>1892259</v>
      </c>
      <c r="G1519" s="130">
        <v>2420488</v>
      </c>
      <c r="H1519" s="130" t="str">
        <f t="shared" si="46"/>
        <v>CG-130002</v>
      </c>
      <c r="I1519" s="130" t="str">
        <f t="shared" si="47"/>
        <v>AG</v>
      </c>
    </row>
    <row r="1520" spans="1:9" x14ac:dyDescent="0.15">
      <c r="A1520" s="130">
        <v>1518</v>
      </c>
      <c r="B1520" s="130" t="s">
        <v>4657</v>
      </c>
      <c r="C1520" s="130" t="s">
        <v>1679</v>
      </c>
      <c r="D1520" s="130">
        <v>1</v>
      </c>
      <c r="E1520" s="130" t="s">
        <v>12676</v>
      </c>
      <c r="F1520" s="130">
        <v>536</v>
      </c>
      <c r="G1520" s="130">
        <v>536</v>
      </c>
      <c r="H1520" s="130" t="str">
        <f t="shared" si="46"/>
        <v>CG-130003</v>
      </c>
      <c r="I1520" s="130" t="str">
        <f t="shared" si="47"/>
        <v>AG</v>
      </c>
    </row>
    <row r="1521" spans="1:9" x14ac:dyDescent="0.15">
      <c r="A1521" s="130">
        <v>1519</v>
      </c>
      <c r="B1521" s="130" t="s">
        <v>1188</v>
      </c>
      <c r="C1521" s="130" t="s">
        <v>1816</v>
      </c>
      <c r="D1521" s="130">
        <v>300</v>
      </c>
      <c r="E1521" s="130" t="s">
        <v>12361</v>
      </c>
      <c r="F1521" s="130">
        <v>57656</v>
      </c>
      <c r="G1521" s="130">
        <v>59190</v>
      </c>
      <c r="H1521" s="130" t="str">
        <f t="shared" si="46"/>
        <v>CG-130004</v>
      </c>
      <c r="I1521" s="130" t="str">
        <f t="shared" si="47"/>
        <v>VE</v>
      </c>
    </row>
    <row r="1522" spans="1:9" x14ac:dyDescent="0.15">
      <c r="A1522" s="130">
        <v>1520</v>
      </c>
      <c r="B1522" s="130" t="s">
        <v>4658</v>
      </c>
      <c r="C1522" s="130" t="s">
        <v>13761</v>
      </c>
      <c r="D1522" s="130">
        <v>1</v>
      </c>
      <c r="E1522" s="130" t="s">
        <v>12370</v>
      </c>
      <c r="F1522" s="130">
        <v>29040</v>
      </c>
      <c r="G1522" s="130">
        <v>24200</v>
      </c>
      <c r="H1522" s="130" t="str">
        <f t="shared" si="46"/>
        <v>CG-130005</v>
      </c>
      <c r="I1522" s="130" t="str">
        <f t="shared" si="47"/>
        <v>AG</v>
      </c>
    </row>
    <row r="1523" spans="1:9" x14ac:dyDescent="0.15">
      <c r="A1523" s="130">
        <v>1521</v>
      </c>
      <c r="B1523" s="130" t="s">
        <v>3240</v>
      </c>
      <c r="C1523" s="130" t="s">
        <v>13763</v>
      </c>
      <c r="D1523" s="130">
        <v>1</v>
      </c>
      <c r="E1523" s="130" t="s">
        <v>12370</v>
      </c>
      <c r="F1523" s="130">
        <v>76560</v>
      </c>
      <c r="G1523" s="130">
        <v>63800</v>
      </c>
      <c r="H1523" s="130" t="str">
        <f t="shared" si="46"/>
        <v>CG-130006</v>
      </c>
      <c r="I1523" s="130" t="str">
        <f t="shared" si="47"/>
        <v>VE</v>
      </c>
    </row>
    <row r="1524" spans="1:9" x14ac:dyDescent="0.15">
      <c r="A1524" s="130">
        <v>1522</v>
      </c>
      <c r="B1524" s="130" t="s">
        <v>3238</v>
      </c>
      <c r="C1524" s="130" t="s">
        <v>1817</v>
      </c>
      <c r="D1524" s="130">
        <v>1</v>
      </c>
      <c r="E1524" s="130" t="s">
        <v>12402</v>
      </c>
      <c r="F1524" s="130">
        <v>651000</v>
      </c>
      <c r="G1524" s="130">
        <v>701816</v>
      </c>
      <c r="H1524" s="130" t="str">
        <f t="shared" si="46"/>
        <v>CG-130007</v>
      </c>
      <c r="I1524" s="130" t="str">
        <f t="shared" si="47"/>
        <v>VE</v>
      </c>
    </row>
    <row r="1525" spans="1:9" x14ac:dyDescent="0.15">
      <c r="A1525" s="130">
        <v>1523</v>
      </c>
      <c r="B1525" s="130" t="s">
        <v>4659</v>
      </c>
      <c r="C1525" s="130" t="s">
        <v>13764</v>
      </c>
      <c r="D1525" s="130">
        <v>100</v>
      </c>
      <c r="E1525" s="130" t="s">
        <v>12368</v>
      </c>
      <c r="F1525" s="130">
        <v>1004400</v>
      </c>
      <c r="G1525" s="130">
        <v>1249000</v>
      </c>
      <c r="H1525" s="130" t="str">
        <f t="shared" si="46"/>
        <v>CG-130008</v>
      </c>
      <c r="I1525" s="130" t="str">
        <f t="shared" si="47"/>
        <v>AG</v>
      </c>
    </row>
    <row r="1526" spans="1:9" x14ac:dyDescent="0.15">
      <c r="A1526" s="130">
        <v>1524</v>
      </c>
      <c r="B1526" s="130" t="s">
        <v>4660</v>
      </c>
      <c r="C1526" s="130" t="s">
        <v>2281</v>
      </c>
      <c r="D1526" s="130">
        <v>180</v>
      </c>
      <c r="E1526" s="130" t="s">
        <v>12372</v>
      </c>
      <c r="F1526" s="130">
        <v>647136</v>
      </c>
      <c r="G1526" s="130">
        <v>897300</v>
      </c>
      <c r="H1526" s="130" t="str">
        <f t="shared" si="46"/>
        <v>CG-130009</v>
      </c>
      <c r="I1526" s="130" t="str">
        <f t="shared" si="47"/>
        <v>AG</v>
      </c>
    </row>
    <row r="1527" spans="1:9" x14ac:dyDescent="0.15">
      <c r="A1527" s="130">
        <v>1525</v>
      </c>
      <c r="B1527" s="130" t="s">
        <v>4661</v>
      </c>
      <c r="C1527" s="130" t="s">
        <v>13765</v>
      </c>
      <c r="D1527" s="130">
        <v>100</v>
      </c>
      <c r="E1527" s="130" t="s">
        <v>12355</v>
      </c>
      <c r="F1527" s="130">
        <v>22555552</v>
      </c>
      <c r="G1527" s="130">
        <v>43402346.200000003</v>
      </c>
      <c r="H1527" s="130" t="str">
        <f t="shared" si="46"/>
        <v>CG-130010</v>
      </c>
      <c r="I1527" s="130" t="str">
        <f t="shared" si="47"/>
        <v>AG</v>
      </c>
    </row>
    <row r="1528" spans="1:9" x14ac:dyDescent="0.15">
      <c r="A1528" s="130">
        <v>1526</v>
      </c>
      <c r="B1528" s="130" t="s">
        <v>4662</v>
      </c>
      <c r="C1528" s="130" t="s">
        <v>13766</v>
      </c>
      <c r="D1528" s="130">
        <v>1</v>
      </c>
      <c r="E1528" s="130" t="s">
        <v>12446</v>
      </c>
      <c r="F1528" s="130">
        <v>75300</v>
      </c>
      <c r="G1528" s="130">
        <v>64000</v>
      </c>
      <c r="H1528" s="130" t="str">
        <f t="shared" si="46"/>
        <v>CG-130011</v>
      </c>
      <c r="I1528" s="130" t="str">
        <f t="shared" si="47"/>
        <v>AG</v>
      </c>
    </row>
    <row r="1529" spans="1:9" x14ac:dyDescent="0.15">
      <c r="A1529" s="130">
        <v>1527</v>
      </c>
      <c r="B1529" s="130" t="s">
        <v>3215</v>
      </c>
      <c r="C1529" s="130" t="s">
        <v>13768</v>
      </c>
      <c r="D1529" s="130">
        <v>1</v>
      </c>
      <c r="E1529" s="130" t="s">
        <v>12446</v>
      </c>
      <c r="F1529" s="130">
        <v>500391.65</v>
      </c>
      <c r="G1529" s="130">
        <v>384519.18</v>
      </c>
      <c r="H1529" s="130" t="str">
        <f t="shared" si="46"/>
        <v>CG-130012</v>
      </c>
      <c r="I1529" s="130" t="str">
        <f t="shared" si="47"/>
        <v>VE</v>
      </c>
    </row>
    <row r="1530" spans="1:9" x14ac:dyDescent="0.15">
      <c r="A1530" s="130">
        <v>1528</v>
      </c>
      <c r="B1530" s="130" t="s">
        <v>1189</v>
      </c>
      <c r="C1530" s="130" t="s">
        <v>1818</v>
      </c>
      <c r="D1530" s="130">
        <v>10</v>
      </c>
      <c r="E1530" s="130" t="s">
        <v>12910</v>
      </c>
      <c r="F1530" s="130">
        <v>73710</v>
      </c>
      <c r="G1530" s="130">
        <v>76650</v>
      </c>
      <c r="H1530" s="130" t="str">
        <f t="shared" si="46"/>
        <v>CG-130013</v>
      </c>
      <c r="I1530" s="130" t="str">
        <f t="shared" si="47"/>
        <v>VE</v>
      </c>
    </row>
    <row r="1531" spans="1:9" x14ac:dyDescent="0.15">
      <c r="A1531" s="130">
        <v>1529</v>
      </c>
      <c r="B1531" s="130" t="s">
        <v>1190</v>
      </c>
      <c r="C1531" s="130" t="s">
        <v>1819</v>
      </c>
      <c r="D1531" s="130">
        <v>13.5</v>
      </c>
      <c r="E1531" s="130" t="s">
        <v>12355</v>
      </c>
      <c r="F1531" s="130">
        <v>2882837.9</v>
      </c>
      <c r="G1531" s="130">
        <v>3199135.9</v>
      </c>
      <c r="H1531" s="130" t="str">
        <f t="shared" si="46"/>
        <v>CG-130014</v>
      </c>
      <c r="I1531" s="130" t="str">
        <f t="shared" si="47"/>
        <v>VR</v>
      </c>
    </row>
    <row r="1532" spans="1:9" x14ac:dyDescent="0.15">
      <c r="A1532" s="130">
        <v>1530</v>
      </c>
      <c r="B1532" s="130" t="s">
        <v>4663</v>
      </c>
      <c r="C1532" s="130" t="s">
        <v>13769</v>
      </c>
      <c r="D1532" s="130">
        <v>54</v>
      </c>
      <c r="E1532" s="130" t="s">
        <v>13770</v>
      </c>
      <c r="F1532" s="130">
        <v>18507</v>
      </c>
      <c r="G1532" s="130">
        <v>20322</v>
      </c>
      <c r="H1532" s="130" t="str">
        <f t="shared" si="46"/>
        <v>CG-130015</v>
      </c>
      <c r="I1532" s="130" t="str">
        <f t="shared" si="47"/>
        <v>A</v>
      </c>
    </row>
    <row r="1533" spans="1:9" x14ac:dyDescent="0.15">
      <c r="A1533" s="130">
        <v>1531</v>
      </c>
      <c r="B1533" s="130" t="s">
        <v>4664</v>
      </c>
      <c r="C1533" s="130" t="s">
        <v>13771</v>
      </c>
      <c r="D1533" s="130">
        <v>1000</v>
      </c>
      <c r="E1533" s="130" t="s">
        <v>12355</v>
      </c>
      <c r="F1533" s="130">
        <v>2061352</v>
      </c>
      <c r="G1533" s="130">
        <v>3615788</v>
      </c>
      <c r="H1533" s="130" t="str">
        <f t="shared" si="46"/>
        <v>CG-130016</v>
      </c>
      <c r="I1533" s="130" t="str">
        <f t="shared" si="47"/>
        <v>AG</v>
      </c>
    </row>
    <row r="1534" spans="1:9" x14ac:dyDescent="0.15">
      <c r="A1534" s="130">
        <v>1532</v>
      </c>
      <c r="B1534" s="130" t="s">
        <v>4665</v>
      </c>
      <c r="C1534" s="130" t="s">
        <v>1790</v>
      </c>
      <c r="D1534" s="130">
        <v>400</v>
      </c>
      <c r="E1534" s="130" t="s">
        <v>12355</v>
      </c>
      <c r="F1534" s="130">
        <v>3337000</v>
      </c>
      <c r="G1534" s="130">
        <v>3933000</v>
      </c>
      <c r="H1534" s="130" t="str">
        <f t="shared" si="46"/>
        <v>CG-130017</v>
      </c>
      <c r="I1534" s="130" t="str">
        <f t="shared" si="47"/>
        <v>AG</v>
      </c>
    </row>
    <row r="1535" spans="1:9" x14ac:dyDescent="0.15">
      <c r="A1535" s="130">
        <v>1533</v>
      </c>
      <c r="B1535" s="130" t="s">
        <v>4666</v>
      </c>
      <c r="C1535" s="130" t="s">
        <v>2081</v>
      </c>
      <c r="D1535" s="130">
        <v>100</v>
      </c>
      <c r="E1535" s="130" t="s">
        <v>12372</v>
      </c>
      <c r="F1535" s="130">
        <v>6116930</v>
      </c>
      <c r="G1535" s="130">
        <v>8552500</v>
      </c>
      <c r="H1535" s="130" t="str">
        <f t="shared" si="46"/>
        <v>CG-130018</v>
      </c>
      <c r="I1535" s="130" t="str">
        <f t="shared" si="47"/>
        <v>AG</v>
      </c>
    </row>
    <row r="1536" spans="1:9" x14ac:dyDescent="0.15">
      <c r="A1536" s="130">
        <v>1534</v>
      </c>
      <c r="B1536" s="130" t="s">
        <v>4667</v>
      </c>
      <c r="C1536" s="130" t="s">
        <v>13772</v>
      </c>
      <c r="D1536" s="130">
        <v>1</v>
      </c>
      <c r="E1536" s="130" t="s">
        <v>12370</v>
      </c>
      <c r="F1536" s="130">
        <v>3310</v>
      </c>
      <c r="G1536" s="130">
        <v>2760</v>
      </c>
      <c r="H1536" s="130" t="str">
        <f t="shared" si="46"/>
        <v>CG-130019</v>
      </c>
      <c r="I1536" s="130" t="str">
        <f t="shared" si="47"/>
        <v>AG</v>
      </c>
    </row>
    <row r="1537" spans="1:9" x14ac:dyDescent="0.15">
      <c r="A1537" s="130">
        <v>1535</v>
      </c>
      <c r="B1537" s="130" t="s">
        <v>4668</v>
      </c>
      <c r="C1537" s="130" t="s">
        <v>13773</v>
      </c>
      <c r="D1537" s="130">
        <v>1000</v>
      </c>
      <c r="E1537" s="130" t="s">
        <v>12355</v>
      </c>
      <c r="F1537" s="130">
        <v>2854300</v>
      </c>
      <c r="G1537" s="130">
        <v>7252000</v>
      </c>
      <c r="H1537" s="130" t="str">
        <f t="shared" si="46"/>
        <v>CG-130020</v>
      </c>
      <c r="I1537" s="130" t="str">
        <f t="shared" si="47"/>
        <v>AG</v>
      </c>
    </row>
    <row r="1538" spans="1:9" x14ac:dyDescent="0.15">
      <c r="A1538" s="130">
        <v>1536</v>
      </c>
      <c r="B1538" s="130" t="s">
        <v>1191</v>
      </c>
      <c r="C1538" s="130" t="s">
        <v>1820</v>
      </c>
      <c r="D1538" s="130">
        <v>10</v>
      </c>
      <c r="E1538" s="130" t="s">
        <v>12446</v>
      </c>
      <c r="F1538" s="130">
        <v>37136</v>
      </c>
      <c r="G1538" s="130">
        <v>44176</v>
      </c>
      <c r="H1538" s="130" t="str">
        <f t="shared" si="46"/>
        <v>CG-130021</v>
      </c>
      <c r="I1538" s="130" t="str">
        <f t="shared" si="47"/>
        <v>VE</v>
      </c>
    </row>
    <row r="1539" spans="1:9" x14ac:dyDescent="0.15">
      <c r="A1539" s="130">
        <v>1537</v>
      </c>
      <c r="B1539" s="130" t="s">
        <v>4669</v>
      </c>
      <c r="C1539" s="130" t="s">
        <v>13775</v>
      </c>
      <c r="D1539" s="130">
        <v>1</v>
      </c>
      <c r="E1539" s="130" t="s">
        <v>12403</v>
      </c>
      <c r="F1539" s="130">
        <v>32372120</v>
      </c>
      <c r="G1539" s="130">
        <v>100000000</v>
      </c>
      <c r="H1539" s="130" t="str">
        <f t="shared" si="46"/>
        <v>CG-130022</v>
      </c>
      <c r="I1539" s="130" t="str">
        <f t="shared" si="47"/>
        <v>AG</v>
      </c>
    </row>
    <row r="1540" spans="1:9" x14ac:dyDescent="0.15">
      <c r="A1540" s="130">
        <v>1538</v>
      </c>
      <c r="B1540" s="130" t="s">
        <v>4670</v>
      </c>
      <c r="C1540" s="130" t="s">
        <v>13776</v>
      </c>
      <c r="D1540" s="130">
        <v>324</v>
      </c>
      <c r="E1540" s="130" t="s">
        <v>12372</v>
      </c>
      <c r="F1540" s="130">
        <v>5452810</v>
      </c>
      <c r="G1540" s="130">
        <v>9130624</v>
      </c>
      <c r="H1540" s="130" t="str">
        <f t="shared" ref="H1540:H1603" si="48">LEFT(B1540,FIND("-",B1540)+6)</f>
        <v>CG-130023</v>
      </c>
      <c r="I1540" s="130" t="str">
        <f t="shared" ref="I1540:I1603" si="49">RIGHT(B1540,LEN(B1540)-FIND("-",B1540)-7)</f>
        <v>AG</v>
      </c>
    </row>
    <row r="1541" spans="1:9" x14ac:dyDescent="0.15">
      <c r="A1541" s="130">
        <v>1539</v>
      </c>
      <c r="B1541" s="130" t="s">
        <v>4671</v>
      </c>
      <c r="C1541" s="130" t="s">
        <v>13021</v>
      </c>
      <c r="D1541" s="130">
        <v>90</v>
      </c>
      <c r="E1541" s="130" t="s">
        <v>12355</v>
      </c>
      <c r="F1541" s="130">
        <v>113502600</v>
      </c>
      <c r="G1541" s="130">
        <v>117658000</v>
      </c>
      <c r="H1541" s="130" t="str">
        <f t="shared" si="48"/>
        <v>CG-130024</v>
      </c>
      <c r="I1541" s="130" t="str">
        <f t="shared" si="49"/>
        <v>AG</v>
      </c>
    </row>
    <row r="1542" spans="1:9" x14ac:dyDescent="0.15">
      <c r="A1542" s="130">
        <v>1540</v>
      </c>
      <c r="B1542" s="130" t="s">
        <v>4672</v>
      </c>
      <c r="C1542" s="130" t="s">
        <v>13777</v>
      </c>
      <c r="D1542" s="130">
        <v>100</v>
      </c>
      <c r="E1542" s="130" t="s">
        <v>12355</v>
      </c>
      <c r="F1542" s="130">
        <v>6292000</v>
      </c>
      <c r="G1542" s="130">
        <v>5212400</v>
      </c>
      <c r="H1542" s="130" t="str">
        <f t="shared" si="48"/>
        <v>CG-130025</v>
      </c>
      <c r="I1542" s="130" t="str">
        <f t="shared" si="49"/>
        <v>AG</v>
      </c>
    </row>
    <row r="1543" spans="1:9" x14ac:dyDescent="0.15">
      <c r="A1543" s="130">
        <v>1541</v>
      </c>
      <c r="B1543" s="130" t="s">
        <v>4673</v>
      </c>
      <c r="C1543" s="130" t="s">
        <v>1917</v>
      </c>
      <c r="D1543" s="130">
        <v>20</v>
      </c>
      <c r="E1543" s="130" t="s">
        <v>12403</v>
      </c>
      <c r="F1543" s="130">
        <v>1705440</v>
      </c>
      <c r="G1543" s="130">
        <v>1851240</v>
      </c>
      <c r="H1543" s="130" t="str">
        <f t="shared" si="48"/>
        <v>CG-130026</v>
      </c>
      <c r="I1543" s="130" t="str">
        <f t="shared" si="49"/>
        <v>AG</v>
      </c>
    </row>
    <row r="1544" spans="1:9" x14ac:dyDescent="0.15">
      <c r="A1544" s="130">
        <v>1542</v>
      </c>
      <c r="B1544" s="130" t="s">
        <v>4674</v>
      </c>
      <c r="C1544" s="130" t="s">
        <v>13778</v>
      </c>
      <c r="D1544" s="130">
        <v>100</v>
      </c>
      <c r="E1544" s="130" t="s">
        <v>12355</v>
      </c>
      <c r="F1544" s="130">
        <v>12933880</v>
      </c>
      <c r="G1544" s="130">
        <v>26491880</v>
      </c>
      <c r="H1544" s="130" t="str">
        <f t="shared" si="48"/>
        <v>CG-130027</v>
      </c>
      <c r="I1544" s="130" t="str">
        <f t="shared" si="49"/>
        <v>AG</v>
      </c>
    </row>
    <row r="1545" spans="1:9" x14ac:dyDescent="0.15">
      <c r="A1545" s="130">
        <v>1543</v>
      </c>
      <c r="B1545" s="130" t="s">
        <v>1192</v>
      </c>
      <c r="C1545" s="130" t="s">
        <v>1821</v>
      </c>
      <c r="D1545" s="130">
        <v>25</v>
      </c>
      <c r="E1545" s="130" t="s">
        <v>12368</v>
      </c>
      <c r="F1545" s="130">
        <v>287000</v>
      </c>
      <c r="G1545" s="130">
        <v>347500</v>
      </c>
      <c r="H1545" s="130" t="str">
        <f t="shared" si="48"/>
        <v>CG-140001</v>
      </c>
      <c r="I1545" s="130" t="str">
        <f t="shared" si="49"/>
        <v>VR</v>
      </c>
    </row>
    <row r="1546" spans="1:9" x14ac:dyDescent="0.15">
      <c r="A1546" s="130">
        <v>1544</v>
      </c>
      <c r="B1546" s="130" t="s">
        <v>3192</v>
      </c>
      <c r="C1546" s="130" t="s">
        <v>1822</v>
      </c>
      <c r="D1546" s="130">
        <v>3000</v>
      </c>
      <c r="E1546" s="130" t="s">
        <v>13779</v>
      </c>
      <c r="F1546" s="130">
        <v>1220134</v>
      </c>
      <c r="G1546" s="130">
        <v>1236851</v>
      </c>
      <c r="H1546" s="130" t="str">
        <f t="shared" si="48"/>
        <v>CG-140002</v>
      </c>
      <c r="I1546" s="130" t="str">
        <f t="shared" si="49"/>
        <v>VR</v>
      </c>
    </row>
    <row r="1547" spans="1:9" x14ac:dyDescent="0.15">
      <c r="A1547" s="130">
        <v>1545</v>
      </c>
      <c r="B1547" s="130" t="s">
        <v>3191</v>
      </c>
      <c r="C1547" s="130" t="s">
        <v>13781</v>
      </c>
      <c r="D1547" s="130">
        <v>1</v>
      </c>
      <c r="E1547" s="130" t="s">
        <v>12402</v>
      </c>
      <c r="F1547" s="130">
        <v>770000</v>
      </c>
      <c r="G1547" s="130">
        <v>958095</v>
      </c>
      <c r="H1547" s="130" t="str">
        <f t="shared" si="48"/>
        <v>CG-140003</v>
      </c>
      <c r="I1547" s="130" t="str">
        <f t="shared" si="49"/>
        <v>VE</v>
      </c>
    </row>
    <row r="1548" spans="1:9" x14ac:dyDescent="0.15">
      <c r="A1548" s="130">
        <v>1546</v>
      </c>
      <c r="B1548" s="130" t="s">
        <v>23657</v>
      </c>
      <c r="C1548" s="130" t="s">
        <v>13782</v>
      </c>
      <c r="D1548" s="130">
        <v>100</v>
      </c>
      <c r="E1548" s="130" t="s">
        <v>12355</v>
      </c>
      <c r="F1548" s="130">
        <v>1517000</v>
      </c>
      <c r="G1548" s="130">
        <v>2268275</v>
      </c>
      <c r="H1548" s="130" t="str">
        <f t="shared" si="48"/>
        <v>CG-140004</v>
      </c>
      <c r="I1548" s="130" t="str">
        <f t="shared" si="49"/>
        <v>AG</v>
      </c>
    </row>
    <row r="1549" spans="1:9" x14ac:dyDescent="0.15">
      <c r="A1549" s="130">
        <v>1547</v>
      </c>
      <c r="B1549" s="130" t="s">
        <v>23658</v>
      </c>
      <c r="C1549" s="130" t="s">
        <v>13783</v>
      </c>
      <c r="D1549" s="130">
        <v>100</v>
      </c>
      <c r="E1549" s="130" t="s">
        <v>12355</v>
      </c>
      <c r="F1549" s="130">
        <v>282564</v>
      </c>
      <c r="G1549" s="130">
        <v>188376</v>
      </c>
      <c r="H1549" s="130" t="str">
        <f t="shared" si="48"/>
        <v>CG-140005</v>
      </c>
      <c r="I1549" s="130" t="str">
        <f t="shared" si="49"/>
        <v>AG</v>
      </c>
    </row>
    <row r="1550" spans="1:9" x14ac:dyDescent="0.15">
      <c r="A1550" s="130">
        <v>1548</v>
      </c>
      <c r="B1550" s="130" t="s">
        <v>23659</v>
      </c>
      <c r="C1550" s="130" t="s">
        <v>13784</v>
      </c>
      <c r="D1550" s="130">
        <v>1</v>
      </c>
      <c r="E1550" s="130" t="s">
        <v>12402</v>
      </c>
      <c r="F1550" s="130">
        <v>542000</v>
      </c>
      <c r="G1550" s="130">
        <v>38700</v>
      </c>
      <c r="H1550" s="130" t="str">
        <f t="shared" si="48"/>
        <v>CG-140006</v>
      </c>
      <c r="I1550" s="130" t="str">
        <f t="shared" si="49"/>
        <v>AG</v>
      </c>
    </row>
    <row r="1551" spans="1:9" x14ac:dyDescent="0.15">
      <c r="A1551" s="130">
        <v>1549</v>
      </c>
      <c r="B1551" s="130" t="s">
        <v>22557</v>
      </c>
      <c r="C1551" s="130" t="s">
        <v>13786</v>
      </c>
      <c r="D1551" s="130">
        <v>1000</v>
      </c>
      <c r="E1551" s="130" t="s">
        <v>12355</v>
      </c>
      <c r="F1551" s="130">
        <v>2937000</v>
      </c>
      <c r="G1551" s="130">
        <v>3118000</v>
      </c>
      <c r="H1551" s="130" t="str">
        <f t="shared" si="48"/>
        <v>CG-140007</v>
      </c>
      <c r="I1551" s="130" t="str">
        <f t="shared" si="49"/>
        <v>VE</v>
      </c>
    </row>
    <row r="1552" spans="1:9" x14ac:dyDescent="0.15">
      <c r="A1552" s="130">
        <v>1550</v>
      </c>
      <c r="B1552" s="130" t="s">
        <v>23660</v>
      </c>
      <c r="C1552" s="130" t="s">
        <v>1805</v>
      </c>
      <c r="D1552" s="130">
        <v>200</v>
      </c>
      <c r="E1552" s="130" t="s">
        <v>12471</v>
      </c>
      <c r="F1552" s="130">
        <v>131280</v>
      </c>
      <c r="G1552" s="130">
        <v>489920</v>
      </c>
      <c r="H1552" s="130" t="str">
        <f t="shared" si="48"/>
        <v>CG-140008</v>
      </c>
      <c r="I1552" s="130" t="str">
        <f t="shared" si="49"/>
        <v>AG</v>
      </c>
    </row>
    <row r="1553" spans="1:9" x14ac:dyDescent="0.15">
      <c r="A1553" s="130">
        <v>1551</v>
      </c>
      <c r="B1553" s="130" t="s">
        <v>23661</v>
      </c>
      <c r="C1553" s="130" t="s">
        <v>13787</v>
      </c>
      <c r="D1553" s="130">
        <v>100</v>
      </c>
      <c r="E1553" s="130" t="s">
        <v>12361</v>
      </c>
      <c r="F1553" s="130">
        <v>125700</v>
      </c>
      <c r="G1553" s="130">
        <v>152300</v>
      </c>
      <c r="H1553" s="130" t="str">
        <f t="shared" si="48"/>
        <v>CG-140009</v>
      </c>
      <c r="I1553" s="130" t="str">
        <f t="shared" si="49"/>
        <v>AG</v>
      </c>
    </row>
    <row r="1554" spans="1:9" x14ac:dyDescent="0.15">
      <c r="A1554" s="130">
        <v>1552</v>
      </c>
      <c r="B1554" s="130" t="s">
        <v>23662</v>
      </c>
      <c r="C1554" s="130" t="s">
        <v>13788</v>
      </c>
      <c r="D1554" s="130">
        <v>100</v>
      </c>
      <c r="E1554" s="130" t="s">
        <v>12368</v>
      </c>
      <c r="F1554" s="130">
        <v>1388000</v>
      </c>
      <c r="G1554" s="130">
        <v>823000</v>
      </c>
      <c r="H1554" s="130" t="str">
        <f t="shared" si="48"/>
        <v>CG-140010</v>
      </c>
      <c r="I1554" s="130" t="str">
        <f t="shared" si="49"/>
        <v>AG</v>
      </c>
    </row>
    <row r="1555" spans="1:9" x14ac:dyDescent="0.15">
      <c r="A1555" s="130">
        <v>1553</v>
      </c>
      <c r="B1555" s="130" t="s">
        <v>23663</v>
      </c>
      <c r="C1555" s="130" t="s">
        <v>13789</v>
      </c>
      <c r="D1555" s="130">
        <v>200</v>
      </c>
      <c r="E1555" s="130" t="s">
        <v>12368</v>
      </c>
      <c r="F1555" s="130">
        <v>1056200</v>
      </c>
      <c r="G1555" s="130">
        <v>530800</v>
      </c>
      <c r="H1555" s="130" t="str">
        <f t="shared" si="48"/>
        <v>CG-140011</v>
      </c>
      <c r="I1555" s="130" t="str">
        <f t="shared" si="49"/>
        <v>AG</v>
      </c>
    </row>
    <row r="1556" spans="1:9" x14ac:dyDescent="0.15">
      <c r="A1556" s="130">
        <v>1554</v>
      </c>
      <c r="B1556" s="130" t="s">
        <v>23664</v>
      </c>
      <c r="C1556" s="130" t="s">
        <v>13790</v>
      </c>
      <c r="D1556" s="130">
        <v>10</v>
      </c>
      <c r="E1556" s="130" t="s">
        <v>12355</v>
      </c>
      <c r="F1556" s="130">
        <v>579100</v>
      </c>
      <c r="G1556" s="130">
        <v>579400</v>
      </c>
      <c r="H1556" s="130" t="str">
        <f t="shared" si="48"/>
        <v>CG-140012</v>
      </c>
      <c r="I1556" s="130" t="str">
        <f t="shared" si="49"/>
        <v>AG</v>
      </c>
    </row>
    <row r="1557" spans="1:9" x14ac:dyDescent="0.15">
      <c r="A1557" s="130">
        <v>1555</v>
      </c>
      <c r="B1557" s="130" t="s">
        <v>22552</v>
      </c>
      <c r="C1557" s="130" t="s">
        <v>13792</v>
      </c>
      <c r="D1557" s="130">
        <v>100</v>
      </c>
      <c r="E1557" s="130" t="s">
        <v>12372</v>
      </c>
      <c r="F1557" s="130">
        <v>43300</v>
      </c>
      <c r="G1557" s="130">
        <v>49300</v>
      </c>
      <c r="H1557" s="130" t="str">
        <f t="shared" si="48"/>
        <v>CG-140013</v>
      </c>
      <c r="I1557" s="130" t="str">
        <f t="shared" si="49"/>
        <v>VE</v>
      </c>
    </row>
    <row r="1558" spans="1:9" x14ac:dyDescent="0.15">
      <c r="A1558" s="130">
        <v>1556</v>
      </c>
      <c r="B1558" s="130" t="s">
        <v>23665</v>
      </c>
      <c r="C1558" s="130" t="s">
        <v>13793</v>
      </c>
      <c r="D1558" s="130">
        <v>100</v>
      </c>
      <c r="E1558" s="130" t="s">
        <v>12372</v>
      </c>
      <c r="F1558" s="130">
        <v>566237</v>
      </c>
      <c r="G1558" s="130">
        <v>559238</v>
      </c>
      <c r="H1558" s="130" t="str">
        <f t="shared" si="48"/>
        <v>CG-140014</v>
      </c>
      <c r="I1558" s="130" t="str">
        <f t="shared" si="49"/>
        <v>AG</v>
      </c>
    </row>
    <row r="1559" spans="1:9" x14ac:dyDescent="0.15">
      <c r="A1559" s="130">
        <v>1557</v>
      </c>
      <c r="B1559" s="130" t="s">
        <v>23666</v>
      </c>
      <c r="C1559" s="130" t="s">
        <v>13794</v>
      </c>
      <c r="D1559" s="130">
        <v>100</v>
      </c>
      <c r="E1559" s="130" t="s">
        <v>12372</v>
      </c>
      <c r="F1559" s="130">
        <v>734350</v>
      </c>
      <c r="G1559" s="130">
        <v>850300</v>
      </c>
      <c r="H1559" s="130" t="str">
        <f t="shared" si="48"/>
        <v>CG-140015</v>
      </c>
      <c r="I1559" s="130" t="str">
        <f t="shared" si="49"/>
        <v>AG</v>
      </c>
    </row>
    <row r="1560" spans="1:9" x14ac:dyDescent="0.15">
      <c r="A1560" s="130">
        <v>1558</v>
      </c>
      <c r="B1560" s="130" t="s">
        <v>1193</v>
      </c>
      <c r="C1560" s="130" t="s">
        <v>1823</v>
      </c>
      <c r="D1560" s="130">
        <v>20</v>
      </c>
      <c r="E1560" s="130" t="s">
        <v>12368</v>
      </c>
      <c r="F1560" s="130">
        <v>1672800</v>
      </c>
      <c r="G1560" s="130">
        <v>1296471</v>
      </c>
      <c r="H1560" s="130" t="str">
        <f t="shared" si="48"/>
        <v>CG-140016</v>
      </c>
      <c r="I1560" s="130" t="str">
        <f t="shared" si="49"/>
        <v>VR</v>
      </c>
    </row>
    <row r="1561" spans="1:9" x14ac:dyDescent="0.15">
      <c r="A1561" s="130">
        <v>1559</v>
      </c>
      <c r="B1561" s="130" t="s">
        <v>3159</v>
      </c>
      <c r="C1561" s="130" t="s">
        <v>13796</v>
      </c>
      <c r="D1561" s="130">
        <v>190</v>
      </c>
      <c r="E1561" s="130" t="s">
        <v>12531</v>
      </c>
      <c r="F1561" s="130">
        <v>538550</v>
      </c>
      <c r="G1561" s="130">
        <v>745350</v>
      </c>
      <c r="H1561" s="130" t="str">
        <f t="shared" si="48"/>
        <v>CG-140017</v>
      </c>
      <c r="I1561" s="130" t="str">
        <f t="shared" si="49"/>
        <v>VR</v>
      </c>
    </row>
    <row r="1562" spans="1:9" x14ac:dyDescent="0.15">
      <c r="A1562" s="130">
        <v>1560</v>
      </c>
      <c r="B1562" s="130" t="s">
        <v>3158</v>
      </c>
      <c r="C1562" s="130" t="s">
        <v>13798</v>
      </c>
      <c r="D1562" s="130">
        <v>100</v>
      </c>
      <c r="E1562" s="130" t="s">
        <v>12446</v>
      </c>
      <c r="F1562" s="130">
        <v>434100</v>
      </c>
      <c r="G1562" s="130">
        <v>685400</v>
      </c>
      <c r="H1562" s="130" t="str">
        <f t="shared" si="48"/>
        <v>CG-140018</v>
      </c>
      <c r="I1562" s="130" t="str">
        <f t="shared" si="49"/>
        <v>VR</v>
      </c>
    </row>
    <row r="1563" spans="1:9" x14ac:dyDescent="0.15">
      <c r="A1563" s="130">
        <v>1561</v>
      </c>
      <c r="B1563" s="130" t="s">
        <v>23667</v>
      </c>
      <c r="C1563" s="130" t="s">
        <v>13799</v>
      </c>
      <c r="D1563" s="130">
        <v>100</v>
      </c>
      <c r="E1563" s="130" t="s">
        <v>12372</v>
      </c>
      <c r="F1563" s="130">
        <v>222500</v>
      </c>
      <c r="G1563" s="130">
        <v>191000</v>
      </c>
      <c r="H1563" s="130" t="str">
        <f t="shared" si="48"/>
        <v>CG-140019</v>
      </c>
      <c r="I1563" s="130" t="str">
        <f t="shared" si="49"/>
        <v>AG</v>
      </c>
    </row>
    <row r="1564" spans="1:9" x14ac:dyDescent="0.15">
      <c r="A1564" s="130">
        <v>1562</v>
      </c>
      <c r="B1564" s="130" t="s">
        <v>3153</v>
      </c>
      <c r="C1564" s="130" t="s">
        <v>1824</v>
      </c>
      <c r="D1564" s="130">
        <v>2</v>
      </c>
      <c r="E1564" s="130" t="s">
        <v>12446</v>
      </c>
      <c r="F1564" s="130">
        <v>1079700</v>
      </c>
      <c r="G1564" s="130">
        <v>1089700</v>
      </c>
      <c r="H1564" s="130" t="str">
        <f t="shared" si="48"/>
        <v>CG-140020</v>
      </c>
      <c r="I1564" s="130" t="str">
        <f t="shared" si="49"/>
        <v>VE</v>
      </c>
    </row>
    <row r="1565" spans="1:9" x14ac:dyDescent="0.15">
      <c r="A1565" s="130">
        <v>1563</v>
      </c>
      <c r="B1565" s="130" t="s">
        <v>23668</v>
      </c>
      <c r="C1565" s="130" t="s">
        <v>13800</v>
      </c>
      <c r="D1565" s="130">
        <v>1000</v>
      </c>
      <c r="E1565" s="130" t="s">
        <v>12361</v>
      </c>
      <c r="F1565" s="130">
        <v>15248800</v>
      </c>
      <c r="G1565" s="130">
        <v>30993500</v>
      </c>
      <c r="H1565" s="130" t="str">
        <f t="shared" si="48"/>
        <v>CG-140021</v>
      </c>
      <c r="I1565" s="130" t="str">
        <f t="shared" si="49"/>
        <v>AG</v>
      </c>
    </row>
    <row r="1566" spans="1:9" x14ac:dyDescent="0.15">
      <c r="A1566" s="130">
        <v>1564</v>
      </c>
      <c r="B1566" s="130" t="s">
        <v>23669</v>
      </c>
      <c r="C1566" s="130" t="s">
        <v>13801</v>
      </c>
      <c r="D1566" s="130">
        <v>100</v>
      </c>
      <c r="E1566" s="130" t="s">
        <v>12355</v>
      </c>
      <c r="F1566" s="130">
        <v>1037400</v>
      </c>
      <c r="G1566" s="130">
        <v>1480400</v>
      </c>
      <c r="H1566" s="130" t="str">
        <f t="shared" si="48"/>
        <v>CG-140022</v>
      </c>
      <c r="I1566" s="130" t="str">
        <f t="shared" si="49"/>
        <v>AG</v>
      </c>
    </row>
    <row r="1567" spans="1:9" x14ac:dyDescent="0.15">
      <c r="A1567" s="130">
        <v>1565</v>
      </c>
      <c r="B1567" s="130" t="s">
        <v>23670</v>
      </c>
      <c r="C1567" s="130" t="s">
        <v>13802</v>
      </c>
      <c r="D1567" s="130">
        <v>300</v>
      </c>
      <c r="E1567" s="130" t="s">
        <v>12372</v>
      </c>
      <c r="F1567" s="130">
        <v>764000</v>
      </c>
      <c r="G1567" s="130">
        <v>1590000</v>
      </c>
      <c r="H1567" s="130" t="str">
        <f t="shared" si="48"/>
        <v>CG-150001</v>
      </c>
      <c r="I1567" s="130" t="str">
        <f t="shared" si="49"/>
        <v>AG</v>
      </c>
    </row>
    <row r="1568" spans="1:9" x14ac:dyDescent="0.15">
      <c r="A1568" s="130">
        <v>1566</v>
      </c>
      <c r="B1568" s="130" t="s">
        <v>23671</v>
      </c>
      <c r="C1568" s="130" t="s">
        <v>13803</v>
      </c>
      <c r="D1568" s="130">
        <v>500</v>
      </c>
      <c r="E1568" s="130" t="s">
        <v>12372</v>
      </c>
      <c r="F1568" s="130">
        <v>5270000</v>
      </c>
      <c r="G1568" s="130">
        <v>5270000</v>
      </c>
      <c r="H1568" s="130" t="str">
        <f t="shared" si="48"/>
        <v>CG-150002</v>
      </c>
      <c r="I1568" s="130" t="str">
        <f t="shared" si="49"/>
        <v>AG</v>
      </c>
    </row>
    <row r="1569" spans="1:9" x14ac:dyDescent="0.15">
      <c r="A1569" s="130">
        <v>1567</v>
      </c>
      <c r="B1569" s="130" t="s">
        <v>3137</v>
      </c>
      <c r="C1569" s="130" t="s">
        <v>13805</v>
      </c>
      <c r="D1569" s="130">
        <v>230</v>
      </c>
      <c r="E1569" s="130" t="s">
        <v>12372</v>
      </c>
      <c r="F1569" s="130">
        <v>273250</v>
      </c>
      <c r="G1569" s="130">
        <v>706500</v>
      </c>
      <c r="H1569" s="130" t="str">
        <f t="shared" si="48"/>
        <v>CG-150003</v>
      </c>
      <c r="I1569" s="130" t="str">
        <f t="shared" si="49"/>
        <v>VE</v>
      </c>
    </row>
    <row r="1570" spans="1:9" x14ac:dyDescent="0.15">
      <c r="A1570" s="130">
        <v>1568</v>
      </c>
      <c r="B1570" s="130" t="s">
        <v>23672</v>
      </c>
      <c r="C1570" s="130" t="s">
        <v>13806</v>
      </c>
      <c r="D1570" s="130">
        <v>30</v>
      </c>
      <c r="E1570" s="130" t="s">
        <v>12372</v>
      </c>
      <c r="F1570" s="130">
        <v>470140</v>
      </c>
      <c r="G1570" s="130">
        <v>612741</v>
      </c>
      <c r="H1570" s="130" t="str">
        <f t="shared" si="48"/>
        <v>CG-150004</v>
      </c>
      <c r="I1570" s="130" t="str">
        <f t="shared" si="49"/>
        <v>AG</v>
      </c>
    </row>
    <row r="1571" spans="1:9" x14ac:dyDescent="0.15">
      <c r="A1571" s="130">
        <v>1569</v>
      </c>
      <c r="B1571" s="130" t="s">
        <v>22530</v>
      </c>
      <c r="C1571" s="130" t="s">
        <v>13808</v>
      </c>
      <c r="D1571" s="130">
        <v>1000</v>
      </c>
      <c r="E1571" s="130" t="s">
        <v>12355</v>
      </c>
      <c r="F1571" s="130">
        <v>803820</v>
      </c>
      <c r="G1571" s="130">
        <v>639920</v>
      </c>
      <c r="H1571" s="130" t="str">
        <f t="shared" si="48"/>
        <v>CG-150005</v>
      </c>
      <c r="I1571" s="130" t="str">
        <f t="shared" si="49"/>
        <v>VE</v>
      </c>
    </row>
    <row r="1572" spans="1:9" x14ac:dyDescent="0.15">
      <c r="A1572" s="130">
        <v>1570</v>
      </c>
      <c r="B1572" s="130" t="s">
        <v>23673</v>
      </c>
      <c r="C1572" s="130" t="s">
        <v>13809</v>
      </c>
      <c r="D1572" s="130">
        <v>100</v>
      </c>
      <c r="E1572" s="130" t="s">
        <v>12372</v>
      </c>
      <c r="F1572" s="130">
        <v>348400</v>
      </c>
      <c r="G1572" s="130">
        <v>361400</v>
      </c>
      <c r="H1572" s="130" t="str">
        <f t="shared" si="48"/>
        <v>CG-150006</v>
      </c>
      <c r="I1572" s="130" t="str">
        <f t="shared" si="49"/>
        <v>AG</v>
      </c>
    </row>
    <row r="1573" spans="1:9" x14ac:dyDescent="0.15">
      <c r="A1573" s="130">
        <v>1571</v>
      </c>
      <c r="B1573" s="130" t="s">
        <v>22526</v>
      </c>
      <c r="C1573" s="130" t="s">
        <v>13811</v>
      </c>
      <c r="D1573" s="130">
        <v>100</v>
      </c>
      <c r="E1573" s="130" t="s">
        <v>12372</v>
      </c>
      <c r="F1573" s="130">
        <v>302166</v>
      </c>
      <c r="G1573" s="130">
        <v>292602</v>
      </c>
      <c r="H1573" s="130" t="str">
        <f t="shared" si="48"/>
        <v>CG-150007</v>
      </c>
      <c r="I1573" s="130" t="str">
        <f t="shared" si="49"/>
        <v>VR</v>
      </c>
    </row>
    <row r="1574" spans="1:9" x14ac:dyDescent="0.15">
      <c r="A1574" s="130">
        <v>1572</v>
      </c>
      <c r="B1574" s="130" t="s">
        <v>22523</v>
      </c>
      <c r="C1574" s="130" t="s">
        <v>13813</v>
      </c>
      <c r="D1574" s="130">
        <v>850</v>
      </c>
      <c r="E1574" s="130" t="s">
        <v>12372</v>
      </c>
      <c r="F1574" s="130">
        <v>2162700</v>
      </c>
      <c r="G1574" s="130">
        <v>2125700</v>
      </c>
      <c r="H1574" s="130" t="str">
        <f t="shared" si="48"/>
        <v>CG-150008</v>
      </c>
      <c r="I1574" s="130" t="str">
        <f t="shared" si="49"/>
        <v>VE</v>
      </c>
    </row>
    <row r="1575" spans="1:9" x14ac:dyDescent="0.15">
      <c r="A1575" s="130">
        <v>1573</v>
      </c>
      <c r="B1575" s="130" t="s">
        <v>23674</v>
      </c>
      <c r="C1575" s="130" t="s">
        <v>13814</v>
      </c>
      <c r="D1575" s="130">
        <v>1</v>
      </c>
      <c r="E1575" s="130" t="s">
        <v>12361</v>
      </c>
      <c r="F1575" s="130">
        <v>35200</v>
      </c>
      <c r="G1575" s="130">
        <v>17400</v>
      </c>
      <c r="H1575" s="130" t="str">
        <f t="shared" si="48"/>
        <v>CG-150009</v>
      </c>
      <c r="I1575" s="130" t="str">
        <f t="shared" si="49"/>
        <v>AG</v>
      </c>
    </row>
    <row r="1576" spans="1:9" x14ac:dyDescent="0.15">
      <c r="A1576" s="130">
        <v>1574</v>
      </c>
      <c r="B1576" s="130" t="s">
        <v>3104</v>
      </c>
      <c r="C1576" s="130" t="s">
        <v>565</v>
      </c>
      <c r="D1576" s="130">
        <v>240</v>
      </c>
      <c r="E1576" s="130" t="s">
        <v>12355</v>
      </c>
      <c r="F1576" s="130">
        <v>164920</v>
      </c>
      <c r="G1576" s="130">
        <v>193320</v>
      </c>
      <c r="H1576" s="130" t="str">
        <f t="shared" si="48"/>
        <v>CG-150010</v>
      </c>
      <c r="I1576" s="130" t="str">
        <f t="shared" si="49"/>
        <v>VE</v>
      </c>
    </row>
    <row r="1577" spans="1:9" x14ac:dyDescent="0.15">
      <c r="A1577" s="130">
        <v>1575</v>
      </c>
      <c r="B1577" s="130" t="s">
        <v>23675</v>
      </c>
      <c r="C1577" s="130" t="s">
        <v>13816</v>
      </c>
      <c r="D1577" s="130">
        <v>1</v>
      </c>
      <c r="E1577" s="130" t="s">
        <v>13817</v>
      </c>
      <c r="F1577" s="130">
        <v>11000000</v>
      </c>
      <c r="G1577" s="130">
        <v>20080000</v>
      </c>
      <c r="H1577" s="130" t="str">
        <f t="shared" si="48"/>
        <v>CG-150011</v>
      </c>
      <c r="I1577" s="130" t="str">
        <f t="shared" si="49"/>
        <v>AG</v>
      </c>
    </row>
    <row r="1578" spans="1:9" x14ac:dyDescent="0.15">
      <c r="A1578" s="130">
        <v>1576</v>
      </c>
      <c r="B1578" s="130" t="s">
        <v>23676</v>
      </c>
      <c r="C1578" s="130" t="s">
        <v>13818</v>
      </c>
      <c r="D1578" s="130">
        <v>400</v>
      </c>
      <c r="E1578" s="130" t="s">
        <v>12446</v>
      </c>
      <c r="F1578" s="130">
        <v>1846800</v>
      </c>
      <c r="G1578" s="130">
        <v>1982000</v>
      </c>
      <c r="H1578" s="130" t="str">
        <f t="shared" si="48"/>
        <v>CG-150012</v>
      </c>
      <c r="I1578" s="130" t="str">
        <f t="shared" si="49"/>
        <v>AG</v>
      </c>
    </row>
    <row r="1579" spans="1:9" x14ac:dyDescent="0.15">
      <c r="A1579" s="130">
        <v>1577</v>
      </c>
      <c r="B1579" s="130" t="s">
        <v>23677</v>
      </c>
      <c r="C1579" s="130" t="s">
        <v>218</v>
      </c>
      <c r="D1579" s="130">
        <v>100</v>
      </c>
      <c r="E1579" s="130" t="s">
        <v>12368</v>
      </c>
      <c r="F1579" s="130">
        <v>476900</v>
      </c>
      <c r="G1579" s="130">
        <v>551540</v>
      </c>
      <c r="H1579" s="130" t="str">
        <f t="shared" si="48"/>
        <v>CG-150013</v>
      </c>
      <c r="I1579" s="130" t="str">
        <f t="shared" si="49"/>
        <v>AG</v>
      </c>
    </row>
    <row r="1580" spans="1:9" x14ac:dyDescent="0.15">
      <c r="A1580" s="130">
        <v>1578</v>
      </c>
      <c r="B1580" s="130" t="s">
        <v>23678</v>
      </c>
      <c r="C1580" s="130" t="s">
        <v>12827</v>
      </c>
      <c r="D1580" s="130">
        <v>100</v>
      </c>
      <c r="E1580" s="130" t="s">
        <v>12372</v>
      </c>
      <c r="F1580" s="130">
        <v>1331500</v>
      </c>
      <c r="G1580" s="130">
        <v>1841000</v>
      </c>
      <c r="H1580" s="130" t="str">
        <f t="shared" si="48"/>
        <v>CG-150014</v>
      </c>
      <c r="I1580" s="130" t="str">
        <f t="shared" si="49"/>
        <v>AG</v>
      </c>
    </row>
    <row r="1581" spans="1:9" x14ac:dyDescent="0.15">
      <c r="A1581" s="130">
        <v>1579</v>
      </c>
      <c r="B1581" s="130" t="s">
        <v>4675</v>
      </c>
      <c r="C1581" s="130" t="s">
        <v>13820</v>
      </c>
      <c r="D1581" s="130">
        <v>1</v>
      </c>
      <c r="E1581" s="130" t="s">
        <v>12403</v>
      </c>
      <c r="F1581" s="130">
        <v>35500</v>
      </c>
      <c r="G1581" s="130">
        <v>17900</v>
      </c>
      <c r="H1581" s="130" t="str">
        <f t="shared" si="48"/>
        <v>CG-150015</v>
      </c>
      <c r="I1581" s="130" t="str">
        <f t="shared" si="49"/>
        <v>A</v>
      </c>
    </row>
    <row r="1582" spans="1:9" x14ac:dyDescent="0.15">
      <c r="A1582" s="130">
        <v>1580</v>
      </c>
      <c r="B1582" s="130" t="s">
        <v>22508</v>
      </c>
      <c r="C1582" s="130" t="s">
        <v>13822</v>
      </c>
      <c r="D1582" s="130">
        <v>100</v>
      </c>
      <c r="E1582" s="130" t="s">
        <v>12471</v>
      </c>
      <c r="F1582" s="130">
        <v>570400</v>
      </c>
      <c r="G1582" s="130">
        <v>680400</v>
      </c>
      <c r="H1582" s="130" t="str">
        <f t="shared" si="48"/>
        <v>CG-150016</v>
      </c>
      <c r="I1582" s="130" t="str">
        <f t="shared" si="49"/>
        <v>VR</v>
      </c>
    </row>
    <row r="1583" spans="1:9" x14ac:dyDescent="0.15">
      <c r="A1583" s="130">
        <v>1581</v>
      </c>
      <c r="B1583" s="130" t="s">
        <v>23679</v>
      </c>
      <c r="C1583" s="130" t="s">
        <v>13823</v>
      </c>
      <c r="D1583" s="130">
        <v>9.8000000000000007</v>
      </c>
      <c r="E1583" s="130" t="s">
        <v>12372</v>
      </c>
      <c r="F1583" s="130">
        <v>1523420</v>
      </c>
      <c r="G1583" s="130">
        <v>1538280</v>
      </c>
      <c r="H1583" s="130" t="str">
        <f t="shared" si="48"/>
        <v>CG-150017</v>
      </c>
      <c r="I1583" s="130" t="str">
        <f t="shared" si="49"/>
        <v>AG</v>
      </c>
    </row>
    <row r="1584" spans="1:9" x14ac:dyDescent="0.15">
      <c r="A1584" s="130">
        <v>1582</v>
      </c>
      <c r="B1584" s="130" t="s">
        <v>4676</v>
      </c>
      <c r="C1584" s="130" t="s">
        <v>13825</v>
      </c>
      <c r="D1584" s="130">
        <v>100</v>
      </c>
      <c r="E1584" s="130" t="s">
        <v>12368</v>
      </c>
      <c r="F1584" s="130">
        <v>450000</v>
      </c>
      <c r="G1584" s="130">
        <v>300000</v>
      </c>
      <c r="H1584" s="130" t="str">
        <f t="shared" si="48"/>
        <v>CG-160001</v>
      </c>
      <c r="I1584" s="130" t="str">
        <f t="shared" si="49"/>
        <v>A</v>
      </c>
    </row>
    <row r="1585" spans="1:9" x14ac:dyDescent="0.15">
      <c r="A1585" s="130">
        <v>1583</v>
      </c>
      <c r="B1585" s="130" t="s">
        <v>4677</v>
      </c>
      <c r="C1585" s="130" t="s">
        <v>13826</v>
      </c>
      <c r="D1585" s="130">
        <v>10</v>
      </c>
      <c r="E1585" s="130" t="s">
        <v>12867</v>
      </c>
      <c r="F1585" s="130">
        <v>2161800</v>
      </c>
      <c r="G1585" s="130">
        <v>2403400</v>
      </c>
      <c r="H1585" s="130" t="str">
        <f t="shared" si="48"/>
        <v>CG-160002</v>
      </c>
      <c r="I1585" s="130" t="str">
        <f t="shared" si="49"/>
        <v>A</v>
      </c>
    </row>
    <row r="1586" spans="1:9" x14ac:dyDescent="0.15">
      <c r="A1586" s="130">
        <v>1584</v>
      </c>
      <c r="B1586" s="130" t="s">
        <v>4678</v>
      </c>
      <c r="C1586" s="130" t="s">
        <v>13827</v>
      </c>
      <c r="D1586" s="130">
        <v>300</v>
      </c>
      <c r="E1586" s="130" t="s">
        <v>12372</v>
      </c>
      <c r="F1586" s="130">
        <v>3975400</v>
      </c>
      <c r="G1586" s="130">
        <v>4730700</v>
      </c>
      <c r="H1586" s="130" t="str">
        <f t="shared" si="48"/>
        <v>CG-160003</v>
      </c>
      <c r="I1586" s="130" t="str">
        <f t="shared" si="49"/>
        <v>A</v>
      </c>
    </row>
    <row r="1587" spans="1:9" x14ac:dyDescent="0.15">
      <c r="A1587" s="130">
        <v>1585</v>
      </c>
      <c r="B1587" s="130" t="s">
        <v>4679</v>
      </c>
      <c r="C1587" s="130" t="s">
        <v>13829</v>
      </c>
      <c r="D1587" s="130">
        <v>1000</v>
      </c>
      <c r="E1587" s="130" t="s">
        <v>12361</v>
      </c>
      <c r="F1587" s="130">
        <v>7750000</v>
      </c>
      <c r="G1587" s="130">
        <v>37500000</v>
      </c>
      <c r="H1587" s="130" t="str">
        <f t="shared" si="48"/>
        <v>CG-160004</v>
      </c>
      <c r="I1587" s="130" t="str">
        <f t="shared" si="49"/>
        <v>A</v>
      </c>
    </row>
    <row r="1588" spans="1:9" x14ac:dyDescent="0.15">
      <c r="A1588" s="130">
        <v>1586</v>
      </c>
      <c r="B1588" s="130" t="s">
        <v>4680</v>
      </c>
      <c r="C1588" s="130" t="s">
        <v>13830</v>
      </c>
      <c r="D1588" s="130">
        <v>10</v>
      </c>
      <c r="E1588" s="130" t="s">
        <v>12446</v>
      </c>
      <c r="F1588" s="130">
        <v>1779900</v>
      </c>
      <c r="G1588" s="130">
        <v>3451640</v>
      </c>
      <c r="H1588" s="130" t="str">
        <f t="shared" si="48"/>
        <v>CG-160005</v>
      </c>
      <c r="I1588" s="130" t="str">
        <f t="shared" si="49"/>
        <v>A</v>
      </c>
    </row>
    <row r="1589" spans="1:9" x14ac:dyDescent="0.15">
      <c r="A1589" s="130">
        <v>1587</v>
      </c>
      <c r="B1589" s="130" t="s">
        <v>4681</v>
      </c>
      <c r="C1589" s="130" t="s">
        <v>13832</v>
      </c>
      <c r="D1589" s="130">
        <v>10</v>
      </c>
      <c r="E1589" s="130" t="s">
        <v>12355</v>
      </c>
      <c r="F1589" s="130">
        <v>139600</v>
      </c>
      <c r="G1589" s="130">
        <v>165900</v>
      </c>
      <c r="H1589" s="130" t="str">
        <f t="shared" si="48"/>
        <v>CG-160006</v>
      </c>
      <c r="I1589" s="130" t="str">
        <f t="shared" si="49"/>
        <v>A</v>
      </c>
    </row>
    <row r="1590" spans="1:9" x14ac:dyDescent="0.15">
      <c r="A1590" s="130">
        <v>1588</v>
      </c>
      <c r="B1590" s="130" t="s">
        <v>3057</v>
      </c>
      <c r="C1590" s="130" t="s">
        <v>13834</v>
      </c>
      <c r="D1590" s="130">
        <v>1300</v>
      </c>
      <c r="E1590" s="130" t="s">
        <v>12372</v>
      </c>
      <c r="F1590" s="130">
        <v>2793443</v>
      </c>
      <c r="G1590" s="130">
        <v>2799108</v>
      </c>
      <c r="H1590" s="130" t="str">
        <f t="shared" si="48"/>
        <v>CG-160007</v>
      </c>
      <c r="I1590" s="130" t="str">
        <f t="shared" si="49"/>
        <v>VE</v>
      </c>
    </row>
    <row r="1591" spans="1:9" x14ac:dyDescent="0.15">
      <c r="A1591" s="130">
        <v>1589</v>
      </c>
      <c r="B1591" s="130" t="s">
        <v>22481</v>
      </c>
      <c r="C1591" s="130" t="s">
        <v>13836</v>
      </c>
      <c r="D1591" s="130">
        <v>1</v>
      </c>
      <c r="E1591" s="130" t="s">
        <v>13837</v>
      </c>
      <c r="F1591" s="130">
        <v>16335</v>
      </c>
      <c r="G1591" s="130">
        <v>15660</v>
      </c>
      <c r="H1591" s="130" t="str">
        <f t="shared" si="48"/>
        <v>CG-160008</v>
      </c>
      <c r="I1591" s="130" t="str">
        <f t="shared" si="49"/>
        <v>VE</v>
      </c>
    </row>
    <row r="1592" spans="1:9" x14ac:dyDescent="0.15">
      <c r="A1592" s="130">
        <v>1590</v>
      </c>
      <c r="B1592" s="130" t="s">
        <v>4682</v>
      </c>
      <c r="C1592" s="130" t="s">
        <v>13839</v>
      </c>
      <c r="D1592" s="130">
        <v>1</v>
      </c>
      <c r="E1592" s="130" t="s">
        <v>12446</v>
      </c>
      <c r="F1592" s="130">
        <v>332100</v>
      </c>
      <c r="G1592" s="130">
        <v>243790</v>
      </c>
      <c r="H1592" s="130" t="str">
        <f t="shared" si="48"/>
        <v>CG-160009</v>
      </c>
      <c r="I1592" s="130" t="str">
        <f t="shared" si="49"/>
        <v>A</v>
      </c>
    </row>
    <row r="1593" spans="1:9" x14ac:dyDescent="0.15">
      <c r="A1593" s="130">
        <v>1591</v>
      </c>
      <c r="B1593" s="130" t="s">
        <v>4683</v>
      </c>
      <c r="C1593" s="130" t="s">
        <v>2080</v>
      </c>
      <c r="D1593" s="130">
        <v>200</v>
      </c>
      <c r="E1593" s="130" t="s">
        <v>12368</v>
      </c>
      <c r="F1593" s="130">
        <v>3505200</v>
      </c>
      <c r="G1593" s="130">
        <v>4534200</v>
      </c>
      <c r="H1593" s="130" t="str">
        <f t="shared" si="48"/>
        <v>CG-160010</v>
      </c>
      <c r="I1593" s="130" t="str">
        <f t="shared" si="49"/>
        <v>A</v>
      </c>
    </row>
    <row r="1594" spans="1:9" x14ac:dyDescent="0.15">
      <c r="A1594" s="130">
        <v>1592</v>
      </c>
      <c r="B1594" s="130" t="s">
        <v>4684</v>
      </c>
      <c r="C1594" s="130" t="s">
        <v>13842</v>
      </c>
      <c r="D1594" s="130">
        <v>20</v>
      </c>
      <c r="E1594" s="130" t="s">
        <v>12355</v>
      </c>
      <c r="F1594" s="130">
        <v>2313200</v>
      </c>
      <c r="G1594" s="130">
        <v>5737400</v>
      </c>
      <c r="H1594" s="130" t="str">
        <f t="shared" si="48"/>
        <v>CG-160011</v>
      </c>
      <c r="I1594" s="130" t="str">
        <f t="shared" si="49"/>
        <v>A</v>
      </c>
    </row>
    <row r="1595" spans="1:9" x14ac:dyDescent="0.15">
      <c r="A1595" s="130">
        <v>1593</v>
      </c>
      <c r="B1595" s="130" t="s">
        <v>4685</v>
      </c>
      <c r="C1595" s="130" t="s">
        <v>204</v>
      </c>
      <c r="D1595" s="130">
        <v>10</v>
      </c>
      <c r="E1595" s="130" t="s">
        <v>12867</v>
      </c>
      <c r="F1595" s="130">
        <v>2173000</v>
      </c>
      <c r="G1595" s="130">
        <v>1499000</v>
      </c>
      <c r="H1595" s="130" t="str">
        <f t="shared" si="48"/>
        <v>CG-160012</v>
      </c>
      <c r="I1595" s="130" t="str">
        <f t="shared" si="49"/>
        <v>A</v>
      </c>
    </row>
    <row r="1596" spans="1:9" x14ac:dyDescent="0.15">
      <c r="A1596" s="130">
        <v>1594</v>
      </c>
      <c r="B1596" s="130" t="s">
        <v>1194</v>
      </c>
      <c r="C1596" s="130" t="s">
        <v>1825</v>
      </c>
      <c r="D1596" s="130">
        <v>300</v>
      </c>
      <c r="E1596" s="130" t="s">
        <v>12372</v>
      </c>
      <c r="F1596" s="130">
        <v>413500</v>
      </c>
      <c r="G1596" s="130">
        <v>998700</v>
      </c>
      <c r="H1596" s="130" t="str">
        <f t="shared" si="48"/>
        <v>CG-160013</v>
      </c>
      <c r="I1596" s="130" t="str">
        <f t="shared" si="49"/>
        <v>VE</v>
      </c>
    </row>
    <row r="1597" spans="1:9" x14ac:dyDescent="0.15">
      <c r="A1597" s="130">
        <v>1595</v>
      </c>
      <c r="B1597" s="130" t="s">
        <v>4686</v>
      </c>
      <c r="C1597" s="130" t="s">
        <v>13845</v>
      </c>
      <c r="D1597" s="130">
        <v>1</v>
      </c>
      <c r="E1597" s="130" t="s">
        <v>13846</v>
      </c>
      <c r="F1597" s="130">
        <v>1912900</v>
      </c>
      <c r="G1597" s="130">
        <v>3786000</v>
      </c>
      <c r="H1597" s="130" t="str">
        <f t="shared" si="48"/>
        <v>CG-160014</v>
      </c>
      <c r="I1597" s="130" t="str">
        <f t="shared" si="49"/>
        <v>A</v>
      </c>
    </row>
    <row r="1598" spans="1:9" x14ac:dyDescent="0.15">
      <c r="A1598" s="130">
        <v>1596</v>
      </c>
      <c r="B1598" s="130" t="s">
        <v>3031</v>
      </c>
      <c r="C1598" s="130" t="s">
        <v>2425</v>
      </c>
      <c r="D1598" s="130">
        <v>100</v>
      </c>
      <c r="E1598" s="130" t="s">
        <v>12368</v>
      </c>
      <c r="F1598" s="130">
        <v>31400</v>
      </c>
      <c r="G1598" s="130">
        <v>28600</v>
      </c>
      <c r="H1598" s="130" t="str">
        <f t="shared" si="48"/>
        <v>CG-160015</v>
      </c>
      <c r="I1598" s="130" t="str">
        <f t="shared" si="49"/>
        <v>VE</v>
      </c>
    </row>
    <row r="1599" spans="1:9" x14ac:dyDescent="0.15">
      <c r="A1599" s="130">
        <v>1597</v>
      </c>
      <c r="B1599" s="130" t="s">
        <v>3030</v>
      </c>
      <c r="C1599" s="130" t="s">
        <v>13848</v>
      </c>
      <c r="D1599" s="130">
        <v>10</v>
      </c>
      <c r="E1599" s="130" t="s">
        <v>12355</v>
      </c>
      <c r="F1599" s="130">
        <v>367000</v>
      </c>
      <c r="G1599" s="130">
        <v>482000</v>
      </c>
      <c r="H1599" s="130" t="str">
        <f t="shared" si="48"/>
        <v>CG-160016</v>
      </c>
      <c r="I1599" s="130" t="str">
        <f t="shared" si="49"/>
        <v>VR</v>
      </c>
    </row>
    <row r="1600" spans="1:9" x14ac:dyDescent="0.15">
      <c r="A1600" s="130">
        <v>1598</v>
      </c>
      <c r="B1600" s="130" t="s">
        <v>4687</v>
      </c>
      <c r="C1600" s="130" t="s">
        <v>13850</v>
      </c>
      <c r="D1600" s="130">
        <v>100</v>
      </c>
      <c r="E1600" s="130" t="s">
        <v>12355</v>
      </c>
      <c r="F1600" s="130">
        <v>1600300</v>
      </c>
      <c r="G1600" s="130">
        <v>1553200</v>
      </c>
      <c r="H1600" s="130" t="str">
        <f t="shared" si="48"/>
        <v>CG-160017</v>
      </c>
      <c r="I1600" s="130" t="str">
        <f t="shared" si="49"/>
        <v>A</v>
      </c>
    </row>
    <row r="1601" spans="1:9" x14ac:dyDescent="0.15">
      <c r="A1601" s="130">
        <v>1599</v>
      </c>
      <c r="B1601" s="130" t="s">
        <v>4688</v>
      </c>
      <c r="C1601" s="130" t="s">
        <v>13852</v>
      </c>
      <c r="D1601" s="130">
        <v>5</v>
      </c>
      <c r="E1601" s="130" t="s">
        <v>12355</v>
      </c>
      <c r="F1601" s="130">
        <v>218000</v>
      </c>
      <c r="G1601" s="130">
        <v>325000</v>
      </c>
      <c r="H1601" s="130" t="str">
        <f t="shared" si="48"/>
        <v>CG-160018</v>
      </c>
      <c r="I1601" s="130" t="str">
        <f t="shared" si="49"/>
        <v>A</v>
      </c>
    </row>
    <row r="1602" spans="1:9" x14ac:dyDescent="0.15">
      <c r="A1602" s="130">
        <v>1600</v>
      </c>
      <c r="B1602" s="130" t="s">
        <v>4689</v>
      </c>
      <c r="C1602" s="130" t="s">
        <v>13854</v>
      </c>
      <c r="D1602" s="130">
        <v>100</v>
      </c>
      <c r="E1602" s="130" t="s">
        <v>12355</v>
      </c>
      <c r="F1602" s="130">
        <v>6689000</v>
      </c>
      <c r="G1602" s="130">
        <v>5741000</v>
      </c>
      <c r="H1602" s="130" t="str">
        <f t="shared" si="48"/>
        <v>CG-160019</v>
      </c>
      <c r="I1602" s="130" t="str">
        <f t="shared" si="49"/>
        <v>A</v>
      </c>
    </row>
    <row r="1603" spans="1:9" x14ac:dyDescent="0.15">
      <c r="A1603" s="130">
        <v>1601</v>
      </c>
      <c r="B1603" s="130" t="s">
        <v>4690</v>
      </c>
      <c r="C1603" s="130" t="s">
        <v>13856</v>
      </c>
      <c r="D1603" s="130">
        <v>10</v>
      </c>
      <c r="E1603" s="130" t="s">
        <v>12355</v>
      </c>
      <c r="F1603" s="130">
        <v>391000</v>
      </c>
      <c r="G1603" s="130">
        <v>356500</v>
      </c>
      <c r="H1603" s="130" t="str">
        <f t="shared" si="48"/>
        <v>CG-170001</v>
      </c>
      <c r="I1603" s="130" t="str">
        <f t="shared" si="49"/>
        <v>A</v>
      </c>
    </row>
    <row r="1604" spans="1:9" x14ac:dyDescent="0.15">
      <c r="A1604" s="130">
        <v>1602</v>
      </c>
      <c r="B1604" s="130" t="s">
        <v>4691</v>
      </c>
      <c r="C1604" s="130" t="s">
        <v>13858</v>
      </c>
      <c r="D1604" s="130">
        <v>1</v>
      </c>
      <c r="E1604" s="130" t="s">
        <v>12391</v>
      </c>
      <c r="F1604" s="130">
        <v>23855000</v>
      </c>
      <c r="G1604" s="130">
        <v>30315000</v>
      </c>
      <c r="H1604" s="130" t="str">
        <f t="shared" ref="H1604:H1667" si="50">LEFT(B1604,FIND("-",B1604)+6)</f>
        <v>CG-170002</v>
      </c>
      <c r="I1604" s="130" t="str">
        <f t="shared" ref="I1604:I1667" si="51">RIGHT(B1604,LEN(B1604)-FIND("-",B1604)-7)</f>
        <v>A</v>
      </c>
    </row>
    <row r="1605" spans="1:9" x14ac:dyDescent="0.15">
      <c r="A1605" s="130">
        <v>1603</v>
      </c>
      <c r="B1605" s="130" t="s">
        <v>4692</v>
      </c>
      <c r="C1605" s="130" t="s">
        <v>388</v>
      </c>
      <c r="D1605" s="130">
        <v>1000</v>
      </c>
      <c r="E1605" s="130" t="s">
        <v>12372</v>
      </c>
      <c r="F1605" s="130">
        <v>7024000</v>
      </c>
      <c r="G1605" s="130">
        <v>4900000</v>
      </c>
      <c r="H1605" s="130" t="str">
        <f t="shared" si="50"/>
        <v>CG-170003</v>
      </c>
      <c r="I1605" s="130" t="str">
        <f t="shared" si="51"/>
        <v>A</v>
      </c>
    </row>
    <row r="1606" spans="1:9" x14ac:dyDescent="0.15">
      <c r="A1606" s="130">
        <v>1604</v>
      </c>
      <c r="B1606" s="130" t="s">
        <v>4693</v>
      </c>
      <c r="C1606" s="130" t="s">
        <v>13861</v>
      </c>
      <c r="D1606" s="130">
        <v>100</v>
      </c>
      <c r="E1606" s="130" t="s">
        <v>12368</v>
      </c>
      <c r="F1606" s="130">
        <v>694600</v>
      </c>
      <c r="G1606" s="130">
        <v>567500</v>
      </c>
      <c r="H1606" s="130" t="str">
        <f t="shared" si="50"/>
        <v>CG-170004</v>
      </c>
      <c r="I1606" s="130" t="str">
        <f t="shared" si="51"/>
        <v>A</v>
      </c>
    </row>
    <row r="1607" spans="1:9" x14ac:dyDescent="0.15">
      <c r="A1607" s="130">
        <v>1605</v>
      </c>
      <c r="B1607" s="130" t="s">
        <v>4694</v>
      </c>
      <c r="C1607" s="130" t="s">
        <v>13863</v>
      </c>
      <c r="D1607" s="130">
        <v>500</v>
      </c>
      <c r="E1607" s="130" t="s">
        <v>12372</v>
      </c>
      <c r="F1607" s="130">
        <v>186200</v>
      </c>
      <c r="G1607" s="130">
        <v>226500</v>
      </c>
      <c r="H1607" s="130" t="str">
        <f t="shared" si="50"/>
        <v>CG-170005</v>
      </c>
      <c r="I1607" s="130" t="str">
        <f t="shared" si="51"/>
        <v>A</v>
      </c>
    </row>
    <row r="1608" spans="1:9" x14ac:dyDescent="0.15">
      <c r="A1608" s="130">
        <v>1606</v>
      </c>
      <c r="B1608" s="130" t="s">
        <v>3019</v>
      </c>
      <c r="C1608" s="130" t="s">
        <v>13865</v>
      </c>
      <c r="D1608" s="130">
        <v>100</v>
      </c>
      <c r="E1608" s="130" t="s">
        <v>12372</v>
      </c>
      <c r="F1608" s="130">
        <v>866600</v>
      </c>
      <c r="G1608" s="130">
        <v>1523000</v>
      </c>
      <c r="H1608" s="130" t="str">
        <f t="shared" si="50"/>
        <v>CG-170006</v>
      </c>
      <c r="I1608" s="130" t="str">
        <f t="shared" si="51"/>
        <v>VR</v>
      </c>
    </row>
    <row r="1609" spans="1:9" x14ac:dyDescent="0.15">
      <c r="A1609" s="130">
        <v>1607</v>
      </c>
      <c r="B1609" s="130" t="s">
        <v>4695</v>
      </c>
      <c r="C1609" s="130" t="s">
        <v>13867</v>
      </c>
      <c r="D1609" s="130">
        <v>10</v>
      </c>
      <c r="E1609" s="130" t="s">
        <v>12867</v>
      </c>
      <c r="F1609" s="130">
        <v>11759000</v>
      </c>
      <c r="G1609" s="130">
        <v>10285000</v>
      </c>
      <c r="H1609" s="130" t="str">
        <f t="shared" si="50"/>
        <v>CG-170007</v>
      </c>
      <c r="I1609" s="130" t="str">
        <f t="shared" si="51"/>
        <v>A</v>
      </c>
    </row>
    <row r="1610" spans="1:9" x14ac:dyDescent="0.15">
      <c r="A1610" s="130">
        <v>1608</v>
      </c>
      <c r="B1610" s="130" t="s">
        <v>4696</v>
      </c>
      <c r="C1610" s="130" t="s">
        <v>13869</v>
      </c>
      <c r="D1610" s="130">
        <v>1704</v>
      </c>
      <c r="E1610" s="130" t="s">
        <v>12355</v>
      </c>
      <c r="F1610" s="130">
        <v>85079900</v>
      </c>
      <c r="G1610" s="130">
        <v>111007100</v>
      </c>
      <c r="H1610" s="130" t="str">
        <f t="shared" si="50"/>
        <v>CG-170008</v>
      </c>
      <c r="I1610" s="130" t="str">
        <f t="shared" si="51"/>
        <v>A</v>
      </c>
    </row>
    <row r="1611" spans="1:9" x14ac:dyDescent="0.15">
      <c r="A1611" s="130">
        <v>1609</v>
      </c>
      <c r="B1611" s="130" t="s">
        <v>4697</v>
      </c>
      <c r="C1611" s="130" t="s">
        <v>13871</v>
      </c>
      <c r="D1611" s="130">
        <v>300</v>
      </c>
      <c r="E1611" s="130" t="s">
        <v>12372</v>
      </c>
      <c r="F1611" s="130">
        <v>943100</v>
      </c>
      <c r="G1611" s="130">
        <v>1497800</v>
      </c>
      <c r="H1611" s="130" t="str">
        <f t="shared" si="50"/>
        <v>CG-170009</v>
      </c>
      <c r="I1611" s="130" t="str">
        <f t="shared" si="51"/>
        <v>A</v>
      </c>
    </row>
    <row r="1612" spans="1:9" x14ac:dyDescent="0.15">
      <c r="A1612" s="130">
        <v>1610</v>
      </c>
      <c r="B1612" s="130" t="s">
        <v>3011</v>
      </c>
      <c r="C1612" s="130" t="s">
        <v>13873</v>
      </c>
      <c r="D1612" s="130">
        <v>100</v>
      </c>
      <c r="E1612" s="130" t="s">
        <v>12462</v>
      </c>
      <c r="F1612" s="130">
        <v>1114900</v>
      </c>
      <c r="G1612" s="130">
        <v>15919700</v>
      </c>
      <c r="H1612" s="130" t="str">
        <f t="shared" si="50"/>
        <v>CG-170010</v>
      </c>
      <c r="I1612" s="130" t="str">
        <f t="shared" si="51"/>
        <v>VE</v>
      </c>
    </row>
    <row r="1613" spans="1:9" x14ac:dyDescent="0.15">
      <c r="A1613" s="130">
        <v>1611</v>
      </c>
      <c r="B1613" s="130" t="s">
        <v>4698</v>
      </c>
      <c r="C1613" s="130" t="s">
        <v>13875</v>
      </c>
      <c r="D1613" s="130">
        <v>100</v>
      </c>
      <c r="E1613" s="130" t="s">
        <v>12361</v>
      </c>
      <c r="F1613" s="130">
        <v>627300</v>
      </c>
      <c r="G1613" s="130">
        <v>532300</v>
      </c>
      <c r="H1613" s="130" t="str">
        <f t="shared" si="50"/>
        <v>CG-170011</v>
      </c>
      <c r="I1613" s="130" t="str">
        <f t="shared" si="51"/>
        <v>A</v>
      </c>
    </row>
    <row r="1614" spans="1:9" x14ac:dyDescent="0.15">
      <c r="A1614" s="130">
        <v>1612</v>
      </c>
      <c r="B1614" s="130" t="s">
        <v>4699</v>
      </c>
      <c r="C1614" s="130" t="s">
        <v>13877</v>
      </c>
      <c r="D1614" s="130">
        <v>500</v>
      </c>
      <c r="E1614" s="130" t="s">
        <v>12372</v>
      </c>
      <c r="F1614" s="130">
        <v>2531000</v>
      </c>
      <c r="G1614" s="130">
        <v>2249500</v>
      </c>
      <c r="H1614" s="130" t="str">
        <f t="shared" si="50"/>
        <v>CG-170012</v>
      </c>
      <c r="I1614" s="130" t="str">
        <f t="shared" si="51"/>
        <v>A</v>
      </c>
    </row>
    <row r="1615" spans="1:9" x14ac:dyDescent="0.15">
      <c r="A1615" s="130">
        <v>1613</v>
      </c>
      <c r="B1615" s="130" t="s">
        <v>4700</v>
      </c>
      <c r="C1615" s="130" t="s">
        <v>13879</v>
      </c>
      <c r="D1615" s="130">
        <v>100</v>
      </c>
      <c r="E1615" s="130" t="s">
        <v>12355</v>
      </c>
      <c r="F1615" s="130">
        <v>27980000</v>
      </c>
      <c r="G1615" s="130">
        <v>19719400</v>
      </c>
      <c r="H1615" s="130" t="str">
        <f t="shared" si="50"/>
        <v>CG-170013</v>
      </c>
      <c r="I1615" s="130" t="str">
        <f t="shared" si="51"/>
        <v>A</v>
      </c>
    </row>
    <row r="1616" spans="1:9" x14ac:dyDescent="0.15">
      <c r="A1616" s="130">
        <v>1614</v>
      </c>
      <c r="B1616" s="130" t="s">
        <v>4701</v>
      </c>
      <c r="C1616" s="130" t="s">
        <v>13881</v>
      </c>
      <c r="D1616" s="130">
        <v>146</v>
      </c>
      <c r="E1616" s="130" t="s">
        <v>12368</v>
      </c>
      <c r="F1616" s="130">
        <v>27300</v>
      </c>
      <c r="G1616" s="130">
        <v>26800</v>
      </c>
      <c r="H1616" s="130" t="str">
        <f t="shared" si="50"/>
        <v>CG-180001</v>
      </c>
      <c r="I1616" s="130" t="str">
        <f t="shared" si="51"/>
        <v>A</v>
      </c>
    </row>
    <row r="1617" spans="1:9" x14ac:dyDescent="0.15">
      <c r="A1617" s="130">
        <v>1615</v>
      </c>
      <c r="B1617" s="130" t="s">
        <v>4702</v>
      </c>
      <c r="C1617" s="130" t="s">
        <v>13883</v>
      </c>
      <c r="D1617" s="130">
        <v>1000</v>
      </c>
      <c r="E1617" s="130" t="s">
        <v>12368</v>
      </c>
      <c r="F1617" s="130">
        <v>4817000</v>
      </c>
      <c r="G1617" s="130">
        <v>4570000</v>
      </c>
      <c r="H1617" s="130" t="str">
        <f t="shared" si="50"/>
        <v>CG-180002</v>
      </c>
      <c r="I1617" s="130" t="str">
        <f t="shared" si="51"/>
        <v>A</v>
      </c>
    </row>
    <row r="1618" spans="1:9" x14ac:dyDescent="0.15">
      <c r="A1618" s="130">
        <v>1616</v>
      </c>
      <c r="B1618" s="130" t="s">
        <v>4703</v>
      </c>
      <c r="C1618" s="130" t="s">
        <v>13885</v>
      </c>
      <c r="D1618" s="130">
        <v>0.1</v>
      </c>
      <c r="E1618" s="130" t="s">
        <v>13132</v>
      </c>
      <c r="F1618" s="130">
        <v>1083600</v>
      </c>
      <c r="G1618" s="130">
        <v>2039700</v>
      </c>
      <c r="H1618" s="130" t="str">
        <f t="shared" si="50"/>
        <v>CG-180003</v>
      </c>
      <c r="I1618" s="130" t="str">
        <f t="shared" si="51"/>
        <v>A</v>
      </c>
    </row>
    <row r="1619" spans="1:9" x14ac:dyDescent="0.15">
      <c r="A1619" s="130">
        <v>1617</v>
      </c>
      <c r="B1619" s="130" t="s">
        <v>4704</v>
      </c>
      <c r="C1619" s="130" t="s">
        <v>13887</v>
      </c>
      <c r="D1619" s="130">
        <v>100</v>
      </c>
      <c r="E1619" s="130" t="s">
        <v>12355</v>
      </c>
      <c r="F1619" s="130">
        <v>2090000</v>
      </c>
      <c r="G1619" s="130">
        <v>3560000</v>
      </c>
      <c r="H1619" s="130" t="str">
        <f t="shared" si="50"/>
        <v>CG-180004</v>
      </c>
      <c r="I1619" s="130" t="str">
        <f t="shared" si="51"/>
        <v>A</v>
      </c>
    </row>
    <row r="1620" spans="1:9" x14ac:dyDescent="0.15">
      <c r="A1620" s="130">
        <v>1618</v>
      </c>
      <c r="B1620" s="130" t="s">
        <v>4705</v>
      </c>
      <c r="C1620" s="130" t="s">
        <v>13889</v>
      </c>
      <c r="D1620" s="130">
        <v>100</v>
      </c>
      <c r="E1620" s="130" t="s">
        <v>12361</v>
      </c>
      <c r="F1620" s="130">
        <v>719400</v>
      </c>
      <c r="G1620" s="130">
        <v>774300</v>
      </c>
      <c r="H1620" s="130" t="str">
        <f t="shared" si="50"/>
        <v>CG-180005</v>
      </c>
      <c r="I1620" s="130" t="str">
        <f t="shared" si="51"/>
        <v>A</v>
      </c>
    </row>
    <row r="1621" spans="1:9" x14ac:dyDescent="0.15">
      <c r="A1621" s="130">
        <v>1619</v>
      </c>
      <c r="B1621" s="130" t="s">
        <v>4706</v>
      </c>
      <c r="C1621" s="130" t="s">
        <v>1656</v>
      </c>
      <c r="D1621" s="130">
        <v>1000</v>
      </c>
      <c r="E1621" s="130" t="s">
        <v>12355</v>
      </c>
      <c r="F1621" s="130">
        <v>7073300</v>
      </c>
      <c r="G1621" s="130">
        <v>22260000</v>
      </c>
      <c r="H1621" s="130" t="str">
        <f t="shared" si="50"/>
        <v>CG-180006</v>
      </c>
      <c r="I1621" s="130" t="str">
        <f t="shared" si="51"/>
        <v>A</v>
      </c>
    </row>
    <row r="1622" spans="1:9" x14ac:dyDescent="0.15">
      <c r="A1622" s="130">
        <v>1620</v>
      </c>
      <c r="B1622" s="130" t="s">
        <v>4707</v>
      </c>
      <c r="C1622" s="130" t="s">
        <v>13892</v>
      </c>
      <c r="D1622" s="130">
        <v>10</v>
      </c>
      <c r="E1622" s="130" t="s">
        <v>12462</v>
      </c>
      <c r="F1622" s="130">
        <v>1200000</v>
      </c>
      <c r="G1622" s="130">
        <v>1350000</v>
      </c>
      <c r="H1622" s="130" t="str">
        <f t="shared" si="50"/>
        <v>CG-180007</v>
      </c>
      <c r="I1622" s="130" t="str">
        <f t="shared" si="51"/>
        <v>A</v>
      </c>
    </row>
    <row r="1623" spans="1:9" x14ac:dyDescent="0.15">
      <c r="A1623" s="130">
        <v>1621</v>
      </c>
      <c r="B1623" s="130" t="s">
        <v>4708</v>
      </c>
      <c r="C1623" s="130" t="s">
        <v>13894</v>
      </c>
      <c r="D1623" s="130">
        <v>1</v>
      </c>
      <c r="E1623" s="130" t="s">
        <v>12370</v>
      </c>
      <c r="F1623" s="130">
        <v>244000</v>
      </c>
      <c r="G1623" s="130">
        <v>588000</v>
      </c>
      <c r="H1623" s="130" t="str">
        <f t="shared" si="50"/>
        <v>CG-180008</v>
      </c>
      <c r="I1623" s="130" t="str">
        <f t="shared" si="51"/>
        <v>A</v>
      </c>
    </row>
    <row r="1624" spans="1:9" x14ac:dyDescent="0.15">
      <c r="A1624" s="130">
        <v>1622</v>
      </c>
      <c r="B1624" s="130" t="s">
        <v>4709</v>
      </c>
      <c r="C1624" s="130" t="s">
        <v>13896</v>
      </c>
      <c r="D1624" s="130">
        <v>1</v>
      </c>
      <c r="E1624" s="130" t="s">
        <v>12402</v>
      </c>
      <c r="F1624" s="130">
        <v>460000</v>
      </c>
      <c r="G1624" s="130">
        <v>675000</v>
      </c>
      <c r="H1624" s="130" t="str">
        <f t="shared" si="50"/>
        <v>CG-190001</v>
      </c>
      <c r="I1624" s="130" t="str">
        <f t="shared" si="51"/>
        <v>A</v>
      </c>
    </row>
    <row r="1625" spans="1:9" x14ac:dyDescent="0.15">
      <c r="A1625" s="130">
        <v>1623</v>
      </c>
      <c r="B1625" s="130" t="s">
        <v>4710</v>
      </c>
      <c r="C1625" s="130" t="s">
        <v>13898</v>
      </c>
      <c r="D1625" s="130">
        <v>40</v>
      </c>
      <c r="E1625" s="130" t="s">
        <v>12370</v>
      </c>
      <c r="F1625" s="130">
        <v>408800</v>
      </c>
      <c r="G1625" s="130">
        <v>2414000</v>
      </c>
      <c r="H1625" s="130" t="str">
        <f t="shared" si="50"/>
        <v>CG-190002</v>
      </c>
      <c r="I1625" s="130" t="str">
        <f t="shared" si="51"/>
        <v>A</v>
      </c>
    </row>
    <row r="1626" spans="1:9" x14ac:dyDescent="0.15">
      <c r="A1626" s="130">
        <v>1624</v>
      </c>
      <c r="B1626" s="130" t="s">
        <v>22406</v>
      </c>
      <c r="C1626" s="130" t="s">
        <v>13900</v>
      </c>
      <c r="D1626" s="130">
        <v>10</v>
      </c>
      <c r="E1626" s="130" t="s">
        <v>12676</v>
      </c>
      <c r="F1626" s="130">
        <v>33000</v>
      </c>
      <c r="G1626" s="130">
        <v>81000</v>
      </c>
      <c r="H1626" s="130" t="str">
        <f t="shared" si="50"/>
        <v>CG-190003</v>
      </c>
      <c r="I1626" s="130" t="str">
        <f t="shared" si="51"/>
        <v>VE</v>
      </c>
    </row>
    <row r="1627" spans="1:9" x14ac:dyDescent="0.15">
      <c r="A1627" s="130">
        <v>1625</v>
      </c>
      <c r="B1627" s="130" t="s">
        <v>4711</v>
      </c>
      <c r="C1627" s="130" t="s">
        <v>13902</v>
      </c>
      <c r="D1627" s="130">
        <v>1</v>
      </c>
      <c r="E1627" s="130" t="s">
        <v>12368</v>
      </c>
      <c r="F1627" s="130">
        <v>6405</v>
      </c>
      <c r="G1627" s="130">
        <v>6100</v>
      </c>
      <c r="H1627" s="130" t="str">
        <f t="shared" si="50"/>
        <v>CG-190004</v>
      </c>
      <c r="I1627" s="130" t="str">
        <f t="shared" si="51"/>
        <v>A</v>
      </c>
    </row>
    <row r="1628" spans="1:9" x14ac:dyDescent="0.15">
      <c r="A1628" s="130">
        <v>1626</v>
      </c>
      <c r="B1628" s="130" t="s">
        <v>4712</v>
      </c>
      <c r="C1628" s="130" t="s">
        <v>13904</v>
      </c>
      <c r="D1628" s="130">
        <v>100</v>
      </c>
      <c r="E1628" s="130" t="s">
        <v>12372</v>
      </c>
      <c r="F1628" s="130">
        <v>485900</v>
      </c>
      <c r="G1628" s="130">
        <v>710000</v>
      </c>
      <c r="H1628" s="130" t="str">
        <f t="shared" si="50"/>
        <v>CG-190005</v>
      </c>
      <c r="I1628" s="130" t="str">
        <f t="shared" si="51"/>
        <v>A</v>
      </c>
    </row>
    <row r="1629" spans="1:9" x14ac:dyDescent="0.15">
      <c r="A1629" s="130">
        <v>1627</v>
      </c>
      <c r="B1629" s="130" t="s">
        <v>4713</v>
      </c>
      <c r="C1629" s="130" t="s">
        <v>13905</v>
      </c>
      <c r="D1629" s="130">
        <v>1000</v>
      </c>
      <c r="E1629" s="130" t="s">
        <v>12361</v>
      </c>
      <c r="F1629" s="130">
        <v>3563000</v>
      </c>
      <c r="G1629" s="130">
        <v>17952000</v>
      </c>
      <c r="H1629" s="130" t="str">
        <f t="shared" si="50"/>
        <v>CG-190006</v>
      </c>
      <c r="I1629" s="130" t="str">
        <f t="shared" si="51"/>
        <v>A</v>
      </c>
    </row>
    <row r="1630" spans="1:9" x14ac:dyDescent="0.15">
      <c r="A1630" s="130">
        <v>1628</v>
      </c>
      <c r="B1630" s="130" t="s">
        <v>4714</v>
      </c>
      <c r="C1630" s="130" t="s">
        <v>13907</v>
      </c>
      <c r="D1630" s="130">
        <v>100</v>
      </c>
      <c r="E1630" s="130" t="s">
        <v>12372</v>
      </c>
      <c r="F1630" s="130">
        <v>140530.98000000001</v>
      </c>
      <c r="G1630" s="130">
        <v>203031.6</v>
      </c>
      <c r="H1630" s="130" t="str">
        <f t="shared" si="50"/>
        <v>CG-190007</v>
      </c>
      <c r="I1630" s="130" t="str">
        <f t="shared" si="51"/>
        <v>A</v>
      </c>
    </row>
    <row r="1631" spans="1:9" x14ac:dyDescent="0.15">
      <c r="A1631" s="130">
        <v>1629</v>
      </c>
      <c r="B1631" s="130" t="s">
        <v>4715</v>
      </c>
      <c r="C1631" s="130" t="s">
        <v>12607</v>
      </c>
      <c r="D1631" s="130">
        <v>30</v>
      </c>
      <c r="E1631" s="130" t="s">
        <v>12355</v>
      </c>
      <c r="F1631" s="130">
        <v>1535400</v>
      </c>
      <c r="G1631" s="130">
        <v>1191000</v>
      </c>
      <c r="H1631" s="130" t="str">
        <f t="shared" si="50"/>
        <v>CG-190008</v>
      </c>
      <c r="I1631" s="130" t="str">
        <f t="shared" si="51"/>
        <v>A</v>
      </c>
    </row>
    <row r="1632" spans="1:9" x14ac:dyDescent="0.15">
      <c r="A1632" s="130">
        <v>1630</v>
      </c>
      <c r="B1632" s="130" t="s">
        <v>4716</v>
      </c>
      <c r="C1632" s="130" t="s">
        <v>1821</v>
      </c>
      <c r="D1632" s="130">
        <v>300</v>
      </c>
      <c r="E1632" s="130" t="s">
        <v>12372</v>
      </c>
      <c r="F1632" s="130">
        <v>3527923</v>
      </c>
      <c r="G1632" s="130">
        <v>4858983</v>
      </c>
      <c r="H1632" s="130" t="str">
        <f t="shared" si="50"/>
        <v>CG-190009</v>
      </c>
      <c r="I1632" s="130" t="str">
        <f t="shared" si="51"/>
        <v>A</v>
      </c>
    </row>
    <row r="1633" spans="1:9" x14ac:dyDescent="0.15">
      <c r="A1633" s="130">
        <v>1631</v>
      </c>
      <c r="B1633" s="130" t="s">
        <v>4717</v>
      </c>
      <c r="C1633" s="130" t="s">
        <v>13911</v>
      </c>
      <c r="D1633" s="130">
        <v>1</v>
      </c>
      <c r="E1633" s="130" t="s">
        <v>12467</v>
      </c>
      <c r="F1633" s="130">
        <v>331800000</v>
      </c>
      <c r="G1633" s="130">
        <v>286670000</v>
      </c>
      <c r="H1633" s="130" t="str">
        <f t="shared" si="50"/>
        <v>CG-190010</v>
      </c>
      <c r="I1633" s="130" t="str">
        <f t="shared" si="51"/>
        <v>A</v>
      </c>
    </row>
    <row r="1634" spans="1:9" x14ac:dyDescent="0.15">
      <c r="A1634" s="130">
        <v>1632</v>
      </c>
      <c r="B1634" s="130" t="s">
        <v>4718</v>
      </c>
      <c r="C1634" s="130" t="s">
        <v>13913</v>
      </c>
      <c r="D1634" s="130">
        <v>100</v>
      </c>
      <c r="E1634" s="130" t="s">
        <v>13914</v>
      </c>
      <c r="F1634" s="130">
        <v>1128000</v>
      </c>
      <c r="G1634" s="130">
        <v>1304000</v>
      </c>
      <c r="H1634" s="130" t="str">
        <f t="shared" si="50"/>
        <v>CG-190011</v>
      </c>
      <c r="I1634" s="130" t="str">
        <f t="shared" si="51"/>
        <v>A</v>
      </c>
    </row>
    <row r="1635" spans="1:9" x14ac:dyDescent="0.15">
      <c r="A1635" s="130">
        <v>1633</v>
      </c>
      <c r="B1635" s="130" t="s">
        <v>4719</v>
      </c>
      <c r="C1635" s="130" t="s">
        <v>13916</v>
      </c>
      <c r="D1635" s="130">
        <v>100</v>
      </c>
      <c r="E1635" s="130" t="s">
        <v>12372</v>
      </c>
      <c r="F1635" s="130">
        <v>31200</v>
      </c>
      <c r="G1635" s="130">
        <v>21920</v>
      </c>
      <c r="H1635" s="130" t="str">
        <f t="shared" si="50"/>
        <v>CG-190012</v>
      </c>
      <c r="I1635" s="130" t="str">
        <f t="shared" si="51"/>
        <v>A</v>
      </c>
    </row>
    <row r="1636" spans="1:9" x14ac:dyDescent="0.15">
      <c r="A1636" s="130">
        <v>1634</v>
      </c>
      <c r="B1636" s="130" t="s">
        <v>4720</v>
      </c>
      <c r="C1636" s="130" t="s">
        <v>13918</v>
      </c>
      <c r="D1636" s="130">
        <v>88.599999999999895</v>
      </c>
      <c r="E1636" s="130" t="s">
        <v>12372</v>
      </c>
      <c r="F1636" s="130">
        <v>123752</v>
      </c>
      <c r="G1636" s="130">
        <v>123923</v>
      </c>
      <c r="H1636" s="130" t="str">
        <f t="shared" si="50"/>
        <v>CG-190013</v>
      </c>
      <c r="I1636" s="130" t="str">
        <f t="shared" si="51"/>
        <v>A</v>
      </c>
    </row>
    <row r="1637" spans="1:9" x14ac:dyDescent="0.15">
      <c r="A1637" s="130">
        <v>1635</v>
      </c>
      <c r="B1637" s="130" t="s">
        <v>4721</v>
      </c>
      <c r="C1637" s="130" t="s">
        <v>13920</v>
      </c>
      <c r="D1637" s="130">
        <v>100</v>
      </c>
      <c r="E1637" s="130" t="s">
        <v>12462</v>
      </c>
      <c r="F1637" s="130">
        <v>96500</v>
      </c>
      <c r="G1637" s="130">
        <v>425000</v>
      </c>
      <c r="H1637" s="130" t="str">
        <f t="shared" si="50"/>
        <v>CG-190014</v>
      </c>
      <c r="I1637" s="130" t="str">
        <f t="shared" si="51"/>
        <v>A</v>
      </c>
    </row>
    <row r="1638" spans="1:9" x14ac:dyDescent="0.15">
      <c r="A1638" s="130">
        <v>1636</v>
      </c>
      <c r="B1638" s="130" t="s">
        <v>4722</v>
      </c>
      <c r="C1638" s="130" t="s">
        <v>13922</v>
      </c>
      <c r="H1638" s="130" t="str">
        <f t="shared" si="50"/>
        <v>CG-190015</v>
      </c>
      <c r="I1638" s="130" t="str">
        <f t="shared" si="51"/>
        <v/>
      </c>
    </row>
    <row r="1639" spans="1:9" x14ac:dyDescent="0.15">
      <c r="A1639" s="130">
        <v>1637</v>
      </c>
      <c r="B1639" s="130" t="s">
        <v>4723</v>
      </c>
      <c r="C1639" s="130" t="s">
        <v>13924</v>
      </c>
      <c r="D1639" s="130">
        <v>50</v>
      </c>
      <c r="E1639" s="130" t="s">
        <v>12355</v>
      </c>
      <c r="F1639" s="130">
        <v>764560</v>
      </c>
      <c r="G1639" s="130">
        <v>746140</v>
      </c>
      <c r="H1639" s="130" t="str">
        <f t="shared" si="50"/>
        <v>CG-190016</v>
      </c>
      <c r="I1639" s="130" t="str">
        <f t="shared" si="51"/>
        <v>A</v>
      </c>
    </row>
    <row r="1640" spans="1:9" x14ac:dyDescent="0.15">
      <c r="A1640" s="130">
        <v>1638</v>
      </c>
      <c r="B1640" s="130" t="s">
        <v>4724</v>
      </c>
      <c r="C1640" s="130" t="s">
        <v>13926</v>
      </c>
      <c r="D1640" s="130">
        <v>100</v>
      </c>
      <c r="E1640" s="130" t="s">
        <v>12368</v>
      </c>
      <c r="F1640" s="130">
        <v>495500</v>
      </c>
      <c r="G1640" s="130">
        <v>328100</v>
      </c>
      <c r="H1640" s="130" t="str">
        <f t="shared" si="50"/>
        <v>CG-190017</v>
      </c>
      <c r="I1640" s="130" t="str">
        <f t="shared" si="51"/>
        <v>A</v>
      </c>
    </row>
    <row r="1641" spans="1:9" x14ac:dyDescent="0.15">
      <c r="A1641" s="130">
        <v>1639</v>
      </c>
      <c r="B1641" s="130" t="s">
        <v>4725</v>
      </c>
      <c r="C1641" s="130" t="s">
        <v>13922</v>
      </c>
      <c r="H1641" s="130" t="str">
        <f t="shared" si="50"/>
        <v>CG-190018</v>
      </c>
      <c r="I1641" s="130" t="str">
        <f t="shared" si="51"/>
        <v/>
      </c>
    </row>
    <row r="1642" spans="1:9" x14ac:dyDescent="0.15">
      <c r="A1642" s="130">
        <v>1640</v>
      </c>
      <c r="B1642" s="130" t="s">
        <v>4726</v>
      </c>
      <c r="C1642" s="130" t="s">
        <v>13922</v>
      </c>
      <c r="H1642" s="130" t="str">
        <f t="shared" si="50"/>
        <v>CG-190019</v>
      </c>
      <c r="I1642" s="130" t="str">
        <f t="shared" si="51"/>
        <v/>
      </c>
    </row>
    <row r="1643" spans="1:9" x14ac:dyDescent="0.15">
      <c r="A1643" s="130">
        <v>1641</v>
      </c>
      <c r="B1643" s="130" t="s">
        <v>4727</v>
      </c>
      <c r="C1643" s="130" t="s">
        <v>13922</v>
      </c>
      <c r="H1643" s="130" t="str">
        <f t="shared" si="50"/>
        <v>CG-190020</v>
      </c>
      <c r="I1643" s="130" t="str">
        <f t="shared" si="51"/>
        <v/>
      </c>
    </row>
    <row r="1644" spans="1:9" x14ac:dyDescent="0.15">
      <c r="A1644" s="130">
        <v>1642</v>
      </c>
      <c r="B1644" s="130" t="s">
        <v>4728</v>
      </c>
      <c r="C1644" s="130" t="s">
        <v>13922</v>
      </c>
      <c r="D1644" s="130">
        <v>1</v>
      </c>
      <c r="E1644" s="130" t="s">
        <v>12370</v>
      </c>
      <c r="F1644" s="130">
        <v>13758</v>
      </c>
      <c r="G1644" s="130">
        <v>14026</v>
      </c>
      <c r="H1644" s="130" t="str">
        <f t="shared" si="50"/>
        <v>CG-190022</v>
      </c>
      <c r="I1644" s="130" t="str">
        <f t="shared" si="51"/>
        <v>A</v>
      </c>
    </row>
    <row r="1645" spans="1:9" x14ac:dyDescent="0.15">
      <c r="A1645" s="130">
        <v>1643</v>
      </c>
      <c r="B1645" s="130" t="s">
        <v>4729</v>
      </c>
      <c r="C1645" s="130" t="s">
        <v>13924</v>
      </c>
      <c r="D1645" s="130">
        <v>50</v>
      </c>
      <c r="E1645" s="130" t="s">
        <v>12355</v>
      </c>
      <c r="F1645" s="130">
        <v>764560</v>
      </c>
      <c r="G1645" s="130">
        <v>746140</v>
      </c>
      <c r="H1645" s="130" t="str">
        <f t="shared" si="50"/>
        <v>CG-190023</v>
      </c>
      <c r="I1645" s="130" t="str">
        <f t="shared" si="51"/>
        <v>A</v>
      </c>
    </row>
    <row r="1646" spans="1:9" x14ac:dyDescent="0.15">
      <c r="A1646" s="130">
        <v>1644</v>
      </c>
      <c r="B1646" s="130" t="s">
        <v>4730</v>
      </c>
      <c r="C1646" s="130" t="s">
        <v>13926</v>
      </c>
      <c r="D1646" s="130">
        <v>100</v>
      </c>
      <c r="E1646" s="130" t="s">
        <v>12368</v>
      </c>
      <c r="F1646" s="130">
        <v>495500</v>
      </c>
      <c r="G1646" s="130">
        <v>328100</v>
      </c>
      <c r="H1646" s="130" t="str">
        <f t="shared" si="50"/>
        <v>CG-190024</v>
      </c>
      <c r="I1646" s="130" t="str">
        <f t="shared" si="51"/>
        <v>A</v>
      </c>
    </row>
    <row r="1647" spans="1:9" x14ac:dyDescent="0.15">
      <c r="A1647" s="130">
        <v>1645</v>
      </c>
      <c r="B1647" s="130" t="s">
        <v>4731</v>
      </c>
      <c r="C1647" s="130" t="s">
        <v>13928</v>
      </c>
      <c r="D1647" s="130">
        <v>10000</v>
      </c>
      <c r="E1647" s="130" t="s">
        <v>12372</v>
      </c>
      <c r="F1647" s="130">
        <v>1456000</v>
      </c>
      <c r="G1647" s="130">
        <v>2288000</v>
      </c>
      <c r="H1647" s="130" t="str">
        <f t="shared" si="50"/>
        <v>CG-190025</v>
      </c>
      <c r="I1647" s="130" t="str">
        <f t="shared" si="51"/>
        <v>A</v>
      </c>
    </row>
    <row r="1648" spans="1:9" x14ac:dyDescent="0.15">
      <c r="A1648" s="130">
        <v>1646</v>
      </c>
      <c r="B1648" s="130" t="s">
        <v>4732</v>
      </c>
      <c r="C1648" s="130" t="s">
        <v>13930</v>
      </c>
      <c r="H1648" s="130" t="str">
        <f t="shared" si="50"/>
        <v>CG-200001</v>
      </c>
      <c r="I1648" s="130" t="str">
        <f t="shared" si="51"/>
        <v/>
      </c>
    </row>
    <row r="1649" spans="1:9" x14ac:dyDescent="0.15">
      <c r="A1649" s="130">
        <v>1647</v>
      </c>
      <c r="B1649" s="130" t="s">
        <v>4733</v>
      </c>
      <c r="C1649" s="130" t="s">
        <v>13930</v>
      </c>
      <c r="H1649" s="130" t="str">
        <f t="shared" si="50"/>
        <v>CG-200002</v>
      </c>
      <c r="I1649" s="130" t="str">
        <f t="shared" si="51"/>
        <v/>
      </c>
    </row>
    <row r="1650" spans="1:9" x14ac:dyDescent="0.15">
      <c r="A1650" s="130">
        <v>1648</v>
      </c>
      <c r="B1650" s="130" t="s">
        <v>4734</v>
      </c>
      <c r="C1650" s="130" t="s">
        <v>13931</v>
      </c>
      <c r="D1650" s="130">
        <v>100</v>
      </c>
      <c r="E1650" s="130" t="s">
        <v>12368</v>
      </c>
      <c r="F1650" s="130">
        <v>631962</v>
      </c>
      <c r="G1650" s="130">
        <v>703190</v>
      </c>
      <c r="H1650" s="130" t="str">
        <f t="shared" si="50"/>
        <v>CG-200003</v>
      </c>
      <c r="I1650" s="130" t="str">
        <f t="shared" si="51"/>
        <v>A</v>
      </c>
    </row>
    <row r="1651" spans="1:9" x14ac:dyDescent="0.15">
      <c r="A1651" s="130">
        <v>1649</v>
      </c>
      <c r="B1651" s="130" t="s">
        <v>4735</v>
      </c>
      <c r="C1651" s="130" t="s">
        <v>13933</v>
      </c>
      <c r="D1651" s="130">
        <v>1</v>
      </c>
      <c r="E1651" s="130" t="s">
        <v>12467</v>
      </c>
      <c r="F1651" s="130">
        <v>105770000</v>
      </c>
      <c r="G1651" s="130">
        <v>87323000</v>
      </c>
      <c r="H1651" s="130" t="str">
        <f t="shared" si="50"/>
        <v>CG-200004</v>
      </c>
      <c r="I1651" s="130" t="str">
        <f t="shared" si="51"/>
        <v>A</v>
      </c>
    </row>
    <row r="1652" spans="1:9" x14ac:dyDescent="0.15">
      <c r="A1652" s="130">
        <v>1650</v>
      </c>
      <c r="B1652" s="130" t="s">
        <v>4736</v>
      </c>
      <c r="C1652" s="130" t="s">
        <v>13344</v>
      </c>
      <c r="D1652" s="130">
        <v>100</v>
      </c>
      <c r="E1652" s="130" t="s">
        <v>12372</v>
      </c>
      <c r="F1652" s="130">
        <v>2123300</v>
      </c>
      <c r="G1652" s="130">
        <v>3071300</v>
      </c>
      <c r="H1652" s="130" t="str">
        <f t="shared" si="50"/>
        <v>CG-200005</v>
      </c>
      <c r="I1652" s="130" t="str">
        <f t="shared" si="51"/>
        <v>A</v>
      </c>
    </row>
    <row r="1653" spans="1:9" x14ac:dyDescent="0.15">
      <c r="A1653" s="130">
        <v>1651</v>
      </c>
      <c r="B1653" s="130" t="s">
        <v>4737</v>
      </c>
      <c r="C1653" s="130" t="s">
        <v>13905</v>
      </c>
      <c r="D1653" s="130">
        <v>1000</v>
      </c>
      <c r="E1653" s="130" t="s">
        <v>12361</v>
      </c>
      <c r="F1653" s="130">
        <v>11832309</v>
      </c>
      <c r="G1653" s="130">
        <v>14756400</v>
      </c>
      <c r="H1653" s="130" t="str">
        <f t="shared" si="50"/>
        <v>CG-200006</v>
      </c>
      <c r="I1653" s="130" t="str">
        <f t="shared" si="51"/>
        <v>A</v>
      </c>
    </row>
    <row r="1654" spans="1:9" x14ac:dyDescent="0.15">
      <c r="A1654" s="130">
        <v>1652</v>
      </c>
      <c r="B1654" s="130" t="s">
        <v>4738</v>
      </c>
      <c r="C1654" s="130" t="s">
        <v>13936</v>
      </c>
      <c r="D1654" s="130">
        <v>100</v>
      </c>
      <c r="E1654" s="130" t="s">
        <v>12462</v>
      </c>
      <c r="F1654" s="130">
        <v>2573852</v>
      </c>
      <c r="G1654" s="130">
        <v>6152756</v>
      </c>
      <c r="H1654" s="130" t="str">
        <f t="shared" si="50"/>
        <v>CG-200007</v>
      </c>
      <c r="I1654" s="130" t="str">
        <f t="shared" si="51"/>
        <v>A</v>
      </c>
    </row>
    <row r="1655" spans="1:9" x14ac:dyDescent="0.15">
      <c r="A1655" s="130">
        <v>1653</v>
      </c>
      <c r="B1655" s="130" t="s">
        <v>4739</v>
      </c>
      <c r="C1655" s="130" t="s">
        <v>13938</v>
      </c>
      <c r="D1655" s="130">
        <v>1</v>
      </c>
      <c r="E1655" s="130" t="s">
        <v>12446</v>
      </c>
      <c r="F1655" s="130">
        <v>1255140</v>
      </c>
      <c r="G1655" s="130">
        <v>2541327</v>
      </c>
      <c r="H1655" s="130" t="str">
        <f t="shared" si="50"/>
        <v>CG-200008</v>
      </c>
      <c r="I1655" s="130" t="str">
        <f t="shared" si="51"/>
        <v>A</v>
      </c>
    </row>
    <row r="1656" spans="1:9" x14ac:dyDescent="0.15">
      <c r="A1656" s="130">
        <v>1654</v>
      </c>
      <c r="B1656" s="130" t="s">
        <v>4740</v>
      </c>
      <c r="C1656" s="130" t="s">
        <v>13941</v>
      </c>
      <c r="D1656" s="130">
        <v>100</v>
      </c>
      <c r="E1656" s="130" t="s">
        <v>12676</v>
      </c>
      <c r="F1656" s="130">
        <v>3597200</v>
      </c>
      <c r="G1656" s="130">
        <v>1287000</v>
      </c>
      <c r="H1656" s="130" t="str">
        <f t="shared" si="50"/>
        <v>CG-200009</v>
      </c>
      <c r="I1656" s="130" t="str">
        <f t="shared" si="51"/>
        <v>A</v>
      </c>
    </row>
    <row r="1657" spans="1:9" x14ac:dyDescent="0.15">
      <c r="A1657" s="130">
        <v>1655</v>
      </c>
      <c r="B1657" s="130" t="s">
        <v>4741</v>
      </c>
      <c r="C1657" s="130" t="s">
        <v>13943</v>
      </c>
      <c r="D1657" s="130">
        <v>1</v>
      </c>
      <c r="E1657" s="130" t="s">
        <v>12403</v>
      </c>
      <c r="F1657" s="130">
        <v>7044620</v>
      </c>
      <c r="G1657" s="130">
        <v>6944620</v>
      </c>
      <c r="H1657" s="130" t="str">
        <f t="shared" si="50"/>
        <v>CG-200010</v>
      </c>
      <c r="I1657" s="130" t="str">
        <f t="shared" si="51"/>
        <v>A</v>
      </c>
    </row>
    <row r="1658" spans="1:9" x14ac:dyDescent="0.15">
      <c r="A1658" s="130">
        <v>1656</v>
      </c>
      <c r="B1658" s="130" t="s">
        <v>4742</v>
      </c>
      <c r="C1658" s="130" t="s">
        <v>13945</v>
      </c>
      <c r="D1658" s="130">
        <v>1</v>
      </c>
      <c r="E1658" s="130" t="s">
        <v>12370</v>
      </c>
      <c r="F1658" s="130">
        <v>892</v>
      </c>
      <c r="G1658" s="130">
        <v>1130</v>
      </c>
      <c r="H1658" s="130" t="str">
        <f t="shared" si="50"/>
        <v>CG-200011</v>
      </c>
      <c r="I1658" s="130" t="str">
        <f t="shared" si="51"/>
        <v>A</v>
      </c>
    </row>
    <row r="1659" spans="1:9" x14ac:dyDescent="0.15">
      <c r="A1659" s="130">
        <v>1657</v>
      </c>
      <c r="B1659" s="130" t="s">
        <v>4743</v>
      </c>
      <c r="C1659" s="130" t="s">
        <v>13947</v>
      </c>
      <c r="D1659" s="130">
        <v>200</v>
      </c>
      <c r="E1659" s="130" t="s">
        <v>12676</v>
      </c>
      <c r="F1659" s="130">
        <v>128000</v>
      </c>
      <c r="G1659" s="130">
        <v>164400</v>
      </c>
      <c r="H1659" s="130" t="str">
        <f t="shared" si="50"/>
        <v>CG-200012</v>
      </c>
      <c r="I1659" s="130" t="str">
        <f t="shared" si="51"/>
        <v>A</v>
      </c>
    </row>
    <row r="1660" spans="1:9" x14ac:dyDescent="0.15">
      <c r="A1660" s="130">
        <v>1658</v>
      </c>
      <c r="B1660" s="130" t="s">
        <v>4744</v>
      </c>
      <c r="C1660" s="130" t="s">
        <v>13949</v>
      </c>
      <c r="D1660" s="130">
        <v>1</v>
      </c>
      <c r="E1660" s="130" t="s">
        <v>12403</v>
      </c>
      <c r="F1660" s="130">
        <v>110435</v>
      </c>
      <c r="G1660" s="130">
        <v>95435</v>
      </c>
      <c r="H1660" s="130" t="str">
        <f t="shared" si="50"/>
        <v>CG-200013</v>
      </c>
      <c r="I1660" s="130" t="str">
        <f t="shared" si="51"/>
        <v>A</v>
      </c>
    </row>
    <row r="1661" spans="1:9" x14ac:dyDescent="0.15">
      <c r="A1661" s="130">
        <v>1659</v>
      </c>
      <c r="B1661" s="130" t="s">
        <v>4745</v>
      </c>
      <c r="C1661" s="130" t="s">
        <v>1754</v>
      </c>
      <c r="D1661" s="130">
        <v>1000</v>
      </c>
      <c r="E1661" s="130" t="s">
        <v>13951</v>
      </c>
      <c r="F1661" s="130">
        <v>11642552</v>
      </c>
      <c r="G1661" s="130">
        <v>13784000</v>
      </c>
      <c r="H1661" s="130" t="str">
        <f t="shared" si="50"/>
        <v>CG-200014</v>
      </c>
      <c r="I1661" s="130" t="str">
        <f t="shared" si="51"/>
        <v>A</v>
      </c>
    </row>
    <row r="1662" spans="1:9" x14ac:dyDescent="0.15">
      <c r="A1662" s="130">
        <v>1660</v>
      </c>
      <c r="B1662" s="130" t="s">
        <v>4746</v>
      </c>
      <c r="C1662" s="130" t="s">
        <v>13953</v>
      </c>
      <c r="D1662" s="130">
        <v>1</v>
      </c>
      <c r="E1662" s="130" t="s">
        <v>12403</v>
      </c>
      <c r="F1662" s="130">
        <v>2381283</v>
      </c>
      <c r="G1662" s="130">
        <v>2691983.5</v>
      </c>
      <c r="H1662" s="130" t="str">
        <f t="shared" si="50"/>
        <v>CG-200015</v>
      </c>
      <c r="I1662" s="130" t="str">
        <f t="shared" si="51"/>
        <v>A</v>
      </c>
    </row>
    <row r="1663" spans="1:9" x14ac:dyDescent="0.15">
      <c r="A1663" s="130">
        <v>1661</v>
      </c>
      <c r="B1663" s="130" t="s">
        <v>23300</v>
      </c>
      <c r="C1663" s="130" t="s">
        <v>23680</v>
      </c>
      <c r="D1663" s="130">
        <v>39.6</v>
      </c>
      <c r="E1663" s="130" t="s">
        <v>12355</v>
      </c>
      <c r="F1663" s="130">
        <v>40878391.32</v>
      </c>
      <c r="G1663" s="130">
        <v>56385111.149999999</v>
      </c>
      <c r="H1663" s="130" t="str">
        <f t="shared" si="50"/>
        <v>CG-200016</v>
      </c>
      <c r="I1663" s="130" t="str">
        <f t="shared" si="51"/>
        <v>A</v>
      </c>
    </row>
    <row r="1664" spans="1:9" x14ac:dyDescent="0.15">
      <c r="A1664" s="130">
        <v>1662</v>
      </c>
      <c r="B1664" s="130" t="s">
        <v>23262</v>
      </c>
      <c r="C1664" s="130" t="s">
        <v>23681</v>
      </c>
      <c r="D1664" s="130">
        <v>1</v>
      </c>
      <c r="E1664" s="130" t="s">
        <v>12446</v>
      </c>
      <c r="F1664" s="130">
        <v>10869000</v>
      </c>
      <c r="G1664" s="130">
        <v>3187000</v>
      </c>
      <c r="H1664" s="130" t="str">
        <f t="shared" si="50"/>
        <v>CG-200017</v>
      </c>
      <c r="I1664" s="130" t="str">
        <f t="shared" si="51"/>
        <v>A</v>
      </c>
    </row>
    <row r="1665" spans="1:9" x14ac:dyDescent="0.15">
      <c r="A1665" s="130">
        <v>1663</v>
      </c>
      <c r="B1665" s="130" t="s">
        <v>23244</v>
      </c>
      <c r="C1665" s="130" t="s">
        <v>23682</v>
      </c>
      <c r="D1665" s="130">
        <v>10</v>
      </c>
      <c r="E1665" s="130" t="s">
        <v>12355</v>
      </c>
      <c r="F1665" s="130">
        <v>718330</v>
      </c>
      <c r="G1665" s="130">
        <v>614830</v>
      </c>
      <c r="H1665" s="130" t="str">
        <f t="shared" si="50"/>
        <v>CG-200018</v>
      </c>
      <c r="I1665" s="130" t="str">
        <f t="shared" si="51"/>
        <v>A</v>
      </c>
    </row>
    <row r="1666" spans="1:9" x14ac:dyDescent="0.15">
      <c r="A1666" s="130">
        <v>1664</v>
      </c>
      <c r="B1666" s="130" t="s">
        <v>23156</v>
      </c>
      <c r="C1666" s="130" t="s">
        <v>23683</v>
      </c>
      <c r="D1666" s="130">
        <v>20</v>
      </c>
      <c r="E1666" s="130" t="s">
        <v>12368</v>
      </c>
      <c r="F1666" s="130">
        <v>1476187</v>
      </c>
      <c r="G1666" s="130">
        <v>1561883</v>
      </c>
      <c r="H1666" s="130" t="str">
        <f t="shared" si="50"/>
        <v>CG-200019</v>
      </c>
      <c r="I1666" s="130" t="str">
        <f t="shared" si="51"/>
        <v>A</v>
      </c>
    </row>
    <row r="1667" spans="1:9" x14ac:dyDescent="0.15">
      <c r="A1667" s="130">
        <v>1665</v>
      </c>
      <c r="B1667" s="130" t="s">
        <v>23152</v>
      </c>
      <c r="C1667" s="130" t="s">
        <v>23684</v>
      </c>
      <c r="D1667" s="130">
        <v>100</v>
      </c>
      <c r="E1667" s="130" t="s">
        <v>12355</v>
      </c>
      <c r="F1667" s="130">
        <v>169900</v>
      </c>
      <c r="G1667" s="130">
        <v>205800</v>
      </c>
      <c r="H1667" s="130" t="str">
        <f t="shared" si="50"/>
        <v>CG-200020</v>
      </c>
      <c r="I1667" s="130" t="str">
        <f t="shared" si="51"/>
        <v>A</v>
      </c>
    </row>
    <row r="1668" spans="1:9" x14ac:dyDescent="0.15">
      <c r="A1668" s="130">
        <v>1666</v>
      </c>
      <c r="B1668" s="130" t="s">
        <v>23080</v>
      </c>
      <c r="C1668" s="130" t="s">
        <v>23685</v>
      </c>
      <c r="D1668" s="130">
        <v>1</v>
      </c>
      <c r="E1668" s="130" t="s">
        <v>12402</v>
      </c>
      <c r="F1668" s="130">
        <v>125000</v>
      </c>
      <c r="G1668" s="130">
        <v>123360</v>
      </c>
      <c r="H1668" s="130" t="str">
        <f t="shared" ref="H1668:H1731" si="52">LEFT(B1668,FIND("-",B1668)+6)</f>
        <v>CG-200021</v>
      </c>
      <c r="I1668" s="130" t="str">
        <f t="shared" ref="I1668:I1731" si="53">RIGHT(B1668,LEN(B1668)-FIND("-",B1668)-7)</f>
        <v>A</v>
      </c>
    </row>
    <row r="1669" spans="1:9" x14ac:dyDescent="0.15">
      <c r="A1669" s="130">
        <v>1667</v>
      </c>
      <c r="B1669" s="130" t="s">
        <v>22983</v>
      </c>
      <c r="C1669" s="130" t="s">
        <v>23686</v>
      </c>
      <c r="D1669" s="130">
        <v>100</v>
      </c>
      <c r="E1669" s="130" t="s">
        <v>12361</v>
      </c>
      <c r="F1669" s="130">
        <v>68610</v>
      </c>
      <c r="G1669" s="130">
        <v>79670</v>
      </c>
      <c r="H1669" s="130" t="str">
        <f t="shared" si="52"/>
        <v>CG-210001</v>
      </c>
      <c r="I1669" s="130" t="str">
        <f t="shared" si="53"/>
        <v>A</v>
      </c>
    </row>
    <row r="1670" spans="1:9" x14ac:dyDescent="0.15">
      <c r="A1670" s="130">
        <v>1668</v>
      </c>
      <c r="B1670" s="130" t="s">
        <v>22981</v>
      </c>
      <c r="C1670" s="130" t="s">
        <v>23687</v>
      </c>
      <c r="D1670" s="130">
        <v>1</v>
      </c>
      <c r="E1670" s="130" t="s">
        <v>13157</v>
      </c>
      <c r="F1670" s="130">
        <v>1341522</v>
      </c>
      <c r="G1670" s="130">
        <v>1445522</v>
      </c>
      <c r="H1670" s="130" t="str">
        <f t="shared" si="52"/>
        <v>CG-210002</v>
      </c>
      <c r="I1670" s="130" t="str">
        <f t="shared" si="53"/>
        <v>A</v>
      </c>
    </row>
    <row r="1671" spans="1:9" x14ac:dyDescent="0.15">
      <c r="A1671" s="130">
        <v>1669</v>
      </c>
      <c r="B1671" s="130" t="s">
        <v>22979</v>
      </c>
      <c r="C1671" s="130" t="s">
        <v>23688</v>
      </c>
      <c r="D1671" s="130">
        <v>1000</v>
      </c>
      <c r="E1671" s="130" t="s">
        <v>12372</v>
      </c>
      <c r="F1671" s="130">
        <v>651400</v>
      </c>
      <c r="G1671" s="130">
        <v>1327200</v>
      </c>
      <c r="H1671" s="130" t="str">
        <f t="shared" si="52"/>
        <v>CG-210003</v>
      </c>
      <c r="I1671" s="130" t="str">
        <f t="shared" si="53"/>
        <v>A</v>
      </c>
    </row>
    <row r="1672" spans="1:9" x14ac:dyDescent="0.15">
      <c r="A1672" s="130">
        <v>1670</v>
      </c>
      <c r="B1672" s="130" t="s">
        <v>22949</v>
      </c>
      <c r="C1672" s="130" t="s">
        <v>18833</v>
      </c>
      <c r="D1672" s="130">
        <v>100</v>
      </c>
      <c r="E1672" s="130" t="s">
        <v>12368</v>
      </c>
      <c r="F1672" s="130">
        <v>1349440</v>
      </c>
      <c r="G1672" s="130">
        <v>860800</v>
      </c>
      <c r="H1672" s="130" t="str">
        <f t="shared" si="52"/>
        <v>CG-210004</v>
      </c>
      <c r="I1672" s="130" t="str">
        <f t="shared" si="53"/>
        <v>A</v>
      </c>
    </row>
    <row r="1673" spans="1:9" x14ac:dyDescent="0.15">
      <c r="A1673" s="130">
        <v>1671</v>
      </c>
      <c r="B1673" s="130" t="s">
        <v>22937</v>
      </c>
      <c r="C1673" s="130" t="s">
        <v>23689</v>
      </c>
      <c r="D1673" s="130">
        <v>1</v>
      </c>
      <c r="E1673" s="130" t="s">
        <v>12876</v>
      </c>
      <c r="F1673" s="130">
        <v>117224</v>
      </c>
      <c r="G1673" s="130">
        <v>65648</v>
      </c>
      <c r="H1673" s="130" t="str">
        <f t="shared" si="52"/>
        <v>CG-210005</v>
      </c>
      <c r="I1673" s="130" t="str">
        <f t="shared" si="53"/>
        <v>A</v>
      </c>
    </row>
    <row r="1674" spans="1:9" x14ac:dyDescent="0.15">
      <c r="A1674" s="130">
        <v>1672</v>
      </c>
      <c r="B1674" s="130" t="s">
        <v>22933</v>
      </c>
      <c r="C1674" s="130" t="s">
        <v>23690</v>
      </c>
      <c r="D1674" s="130">
        <v>10</v>
      </c>
      <c r="E1674" s="130" t="s">
        <v>12434</v>
      </c>
      <c r="F1674" s="130">
        <v>1260910</v>
      </c>
      <c r="G1674" s="130">
        <v>1057710</v>
      </c>
      <c r="H1674" s="130" t="str">
        <f t="shared" si="52"/>
        <v>CG-210006</v>
      </c>
      <c r="I1674" s="130" t="str">
        <f t="shared" si="53"/>
        <v>A</v>
      </c>
    </row>
    <row r="1675" spans="1:9" x14ac:dyDescent="0.15">
      <c r="A1675" s="130">
        <v>1673</v>
      </c>
      <c r="B1675" s="130" t="s">
        <v>22903</v>
      </c>
      <c r="C1675" s="130" t="s">
        <v>23691</v>
      </c>
      <c r="D1675" s="130">
        <v>1</v>
      </c>
      <c r="E1675" s="130" t="s">
        <v>12876</v>
      </c>
      <c r="F1675" s="130">
        <v>349200</v>
      </c>
      <c r="G1675" s="130">
        <v>729000</v>
      </c>
      <c r="H1675" s="130" t="str">
        <f t="shared" si="52"/>
        <v>CG-210007</v>
      </c>
      <c r="I1675" s="130" t="str">
        <f t="shared" si="53"/>
        <v>A</v>
      </c>
    </row>
    <row r="1676" spans="1:9" x14ac:dyDescent="0.15">
      <c r="A1676" s="130">
        <v>1674</v>
      </c>
      <c r="B1676" s="130" t="s">
        <v>22861</v>
      </c>
      <c r="C1676" s="130" t="s">
        <v>23692</v>
      </c>
      <c r="D1676" s="130">
        <v>1000</v>
      </c>
      <c r="E1676" s="130" t="s">
        <v>12368</v>
      </c>
      <c r="F1676" s="130">
        <v>4655220</v>
      </c>
      <c r="G1676" s="130">
        <v>4800000</v>
      </c>
      <c r="H1676" s="130" t="str">
        <f t="shared" si="52"/>
        <v>CG-210008</v>
      </c>
      <c r="I1676" s="130" t="str">
        <f t="shared" si="53"/>
        <v>A</v>
      </c>
    </row>
    <row r="1677" spans="1:9" x14ac:dyDescent="0.15">
      <c r="A1677" s="130">
        <v>1675</v>
      </c>
      <c r="B1677" s="130" t="s">
        <v>22855</v>
      </c>
      <c r="C1677" s="130" t="s">
        <v>1770</v>
      </c>
      <c r="D1677" s="130">
        <v>6</v>
      </c>
      <c r="E1677" s="130" t="s">
        <v>12368</v>
      </c>
      <c r="F1677" s="130">
        <v>1054425</v>
      </c>
      <c r="G1677" s="130">
        <v>535870</v>
      </c>
      <c r="H1677" s="130" t="str">
        <f t="shared" si="52"/>
        <v>CG-210009</v>
      </c>
      <c r="I1677" s="130" t="str">
        <f t="shared" si="53"/>
        <v>A</v>
      </c>
    </row>
    <row r="1678" spans="1:9" x14ac:dyDescent="0.15">
      <c r="A1678" s="130">
        <v>1676</v>
      </c>
      <c r="B1678" s="130" t="s">
        <v>22829</v>
      </c>
      <c r="C1678" s="130" t="s">
        <v>23693</v>
      </c>
      <c r="D1678" s="130">
        <v>696</v>
      </c>
      <c r="E1678" s="130" t="s">
        <v>12361</v>
      </c>
      <c r="F1678" s="130">
        <v>35114604</v>
      </c>
      <c r="G1678" s="130">
        <v>42886190</v>
      </c>
      <c r="H1678" s="130" t="str">
        <f t="shared" si="52"/>
        <v>CG-210010</v>
      </c>
      <c r="I1678" s="130" t="str">
        <f t="shared" si="53"/>
        <v>A</v>
      </c>
    </row>
    <row r="1679" spans="1:9" x14ac:dyDescent="0.15">
      <c r="A1679" s="130">
        <v>1677</v>
      </c>
      <c r="B1679" s="130" t="s">
        <v>22811</v>
      </c>
      <c r="C1679" s="130" t="s">
        <v>23694</v>
      </c>
      <c r="D1679" s="130">
        <v>1</v>
      </c>
      <c r="E1679" s="130" t="s">
        <v>12402</v>
      </c>
      <c r="F1679" s="130">
        <v>90000</v>
      </c>
      <c r="G1679" s="130">
        <v>123500</v>
      </c>
      <c r="H1679" s="130" t="str">
        <f t="shared" si="52"/>
        <v>CG-210011</v>
      </c>
      <c r="I1679" s="130" t="str">
        <f t="shared" si="53"/>
        <v>A</v>
      </c>
    </row>
    <row r="1680" spans="1:9" x14ac:dyDescent="0.15">
      <c r="A1680" s="130">
        <v>1678</v>
      </c>
      <c r="B1680" s="130" t="s">
        <v>22763</v>
      </c>
      <c r="C1680" s="130" t="s">
        <v>23695</v>
      </c>
      <c r="D1680" s="130">
        <v>1</v>
      </c>
      <c r="E1680" s="130" t="s">
        <v>12462</v>
      </c>
      <c r="F1680" s="130">
        <v>3330000</v>
      </c>
      <c r="G1680" s="130">
        <v>3620000</v>
      </c>
      <c r="H1680" s="130" t="str">
        <f t="shared" si="52"/>
        <v>CG-210012</v>
      </c>
      <c r="I1680" s="130" t="str">
        <f t="shared" si="53"/>
        <v>A</v>
      </c>
    </row>
    <row r="1681" spans="1:9" x14ac:dyDescent="0.15">
      <c r="A1681" s="130">
        <v>1679</v>
      </c>
      <c r="B1681" s="130" t="s">
        <v>22759</v>
      </c>
      <c r="C1681" s="130" t="s">
        <v>23696</v>
      </c>
      <c r="D1681" s="130">
        <v>100</v>
      </c>
      <c r="E1681" s="130" t="s">
        <v>12372</v>
      </c>
      <c r="F1681" s="130">
        <v>144144</v>
      </c>
      <c r="G1681" s="130">
        <v>148500</v>
      </c>
      <c r="H1681" s="130" t="str">
        <f t="shared" si="52"/>
        <v>CG-210013</v>
      </c>
      <c r="I1681" s="130" t="str">
        <f t="shared" si="53"/>
        <v>A</v>
      </c>
    </row>
    <row r="1682" spans="1:9" x14ac:dyDescent="0.15">
      <c r="A1682" s="130">
        <v>1680</v>
      </c>
      <c r="B1682" s="130" t="s">
        <v>22658</v>
      </c>
      <c r="C1682" s="130" t="s">
        <v>23697</v>
      </c>
      <c r="D1682" s="130">
        <v>1000</v>
      </c>
      <c r="E1682" s="130" t="s">
        <v>12368</v>
      </c>
      <c r="F1682" s="130">
        <v>12164227.9</v>
      </c>
      <c r="G1682" s="130">
        <v>13435800</v>
      </c>
      <c r="H1682" s="130" t="str">
        <f t="shared" si="52"/>
        <v>CG-210014</v>
      </c>
      <c r="I1682" s="130" t="str">
        <f t="shared" si="53"/>
        <v>A</v>
      </c>
    </row>
    <row r="1683" spans="1:9" x14ac:dyDescent="0.15">
      <c r="A1683" s="130">
        <v>1681</v>
      </c>
      <c r="B1683" s="130" t="s">
        <v>22618</v>
      </c>
      <c r="C1683" s="130" t="s">
        <v>2271</v>
      </c>
      <c r="D1683" s="130">
        <v>7.2</v>
      </c>
      <c r="E1683" s="130" t="s">
        <v>12355</v>
      </c>
      <c r="F1683" s="130">
        <v>457020</v>
      </c>
      <c r="G1683" s="130">
        <v>524520</v>
      </c>
      <c r="H1683" s="130" t="str">
        <f t="shared" si="52"/>
        <v>CG-210015</v>
      </c>
      <c r="I1683" s="130" t="str">
        <f t="shared" si="53"/>
        <v>A</v>
      </c>
    </row>
    <row r="1684" spans="1:9" x14ac:dyDescent="0.15">
      <c r="A1684" s="130">
        <v>1682</v>
      </c>
      <c r="B1684" s="130" t="s">
        <v>22610</v>
      </c>
      <c r="C1684" s="130" t="s">
        <v>23698</v>
      </c>
      <c r="D1684" s="130">
        <v>20</v>
      </c>
      <c r="E1684" s="130" t="s">
        <v>12355</v>
      </c>
      <c r="F1684" s="130">
        <v>1170760</v>
      </c>
      <c r="G1684" s="130">
        <v>1079160</v>
      </c>
      <c r="H1684" s="130" t="str">
        <f t="shared" si="52"/>
        <v>CG-210016</v>
      </c>
      <c r="I1684" s="130" t="str">
        <f t="shared" si="53"/>
        <v>A</v>
      </c>
    </row>
    <row r="1685" spans="1:9" x14ac:dyDescent="0.15">
      <c r="A1685" s="130">
        <v>1683</v>
      </c>
      <c r="B1685" s="130" t="s">
        <v>4747</v>
      </c>
      <c r="C1685" s="130" t="s">
        <v>13954</v>
      </c>
      <c r="H1685" s="130" t="str">
        <f t="shared" si="52"/>
        <v>CG-980004</v>
      </c>
      <c r="I1685" s="130" t="str">
        <f t="shared" si="53"/>
        <v/>
      </c>
    </row>
    <row r="1686" spans="1:9" x14ac:dyDescent="0.15">
      <c r="A1686" s="130">
        <v>1684</v>
      </c>
      <c r="B1686" s="130" t="s">
        <v>4748</v>
      </c>
      <c r="C1686" s="130" t="s">
        <v>13955</v>
      </c>
      <c r="D1686" s="130">
        <v>1</v>
      </c>
      <c r="E1686" s="130" t="s">
        <v>12402</v>
      </c>
      <c r="F1686" s="130">
        <v>800000</v>
      </c>
      <c r="G1686" s="130">
        <v>250000</v>
      </c>
      <c r="H1686" s="130" t="str">
        <f t="shared" si="52"/>
        <v>CG-980005</v>
      </c>
      <c r="I1686" s="130" t="str">
        <f t="shared" si="53"/>
        <v>AG</v>
      </c>
    </row>
    <row r="1687" spans="1:9" x14ac:dyDescent="0.15">
      <c r="A1687" s="130">
        <v>1685</v>
      </c>
      <c r="B1687" s="130" t="s">
        <v>4749</v>
      </c>
      <c r="C1687" s="130" t="s">
        <v>13956</v>
      </c>
      <c r="H1687" s="130" t="str">
        <f t="shared" si="52"/>
        <v>CG-980006</v>
      </c>
      <c r="I1687" s="130" t="str">
        <f t="shared" si="53"/>
        <v/>
      </c>
    </row>
    <row r="1688" spans="1:9" x14ac:dyDescent="0.15">
      <c r="A1688" s="130">
        <v>1686</v>
      </c>
      <c r="B1688" s="130" t="s">
        <v>4750</v>
      </c>
      <c r="C1688" s="130" t="s">
        <v>13957</v>
      </c>
      <c r="D1688" s="130">
        <v>10</v>
      </c>
      <c r="E1688" s="130" t="s">
        <v>12355</v>
      </c>
      <c r="F1688" s="130">
        <v>4974885</v>
      </c>
      <c r="G1688" s="130">
        <v>5330437.2</v>
      </c>
      <c r="H1688" s="130" t="str">
        <f t="shared" si="52"/>
        <v>CG-980007</v>
      </c>
      <c r="I1688" s="130" t="str">
        <f t="shared" si="53"/>
        <v/>
      </c>
    </row>
    <row r="1689" spans="1:9" x14ac:dyDescent="0.15">
      <c r="A1689" s="130">
        <v>1687</v>
      </c>
      <c r="B1689" s="130" t="s">
        <v>4751</v>
      </c>
      <c r="H1689" s="130" t="str">
        <f t="shared" si="52"/>
        <v>CG-980008</v>
      </c>
      <c r="I1689" s="130" t="str">
        <f t="shared" si="53"/>
        <v/>
      </c>
    </row>
    <row r="1690" spans="1:9" x14ac:dyDescent="0.15">
      <c r="A1690" s="130">
        <v>1688</v>
      </c>
      <c r="B1690" s="130" t="s">
        <v>4752</v>
      </c>
      <c r="C1690" s="130" t="s">
        <v>13958</v>
      </c>
      <c r="D1690" s="130">
        <v>1000</v>
      </c>
      <c r="E1690" s="130" t="s">
        <v>12372</v>
      </c>
      <c r="F1690" s="130">
        <v>13916040</v>
      </c>
      <c r="G1690" s="130">
        <v>14334000</v>
      </c>
      <c r="H1690" s="130" t="str">
        <f t="shared" si="52"/>
        <v>CG-980010</v>
      </c>
      <c r="I1690" s="130" t="str">
        <f t="shared" si="53"/>
        <v/>
      </c>
    </row>
    <row r="1691" spans="1:9" x14ac:dyDescent="0.15">
      <c r="A1691" s="130">
        <v>1689</v>
      </c>
      <c r="B1691" s="130" t="s">
        <v>4753</v>
      </c>
      <c r="C1691" s="130" t="s">
        <v>13959</v>
      </c>
      <c r="D1691" s="130">
        <v>100</v>
      </c>
      <c r="E1691" s="130" t="s">
        <v>12355</v>
      </c>
      <c r="F1691" s="130">
        <v>320000</v>
      </c>
      <c r="G1691" s="130">
        <v>385000</v>
      </c>
      <c r="H1691" s="130" t="str">
        <f t="shared" si="52"/>
        <v>CG-980011</v>
      </c>
      <c r="I1691" s="130" t="str">
        <f t="shared" si="53"/>
        <v/>
      </c>
    </row>
    <row r="1692" spans="1:9" x14ac:dyDescent="0.15">
      <c r="A1692" s="130">
        <v>1690</v>
      </c>
      <c r="B1692" s="130" t="s">
        <v>4754</v>
      </c>
      <c r="C1692" s="130" t="s">
        <v>13960</v>
      </c>
      <c r="D1692" s="130">
        <v>20</v>
      </c>
      <c r="E1692" s="130" t="s">
        <v>12355</v>
      </c>
      <c r="F1692" s="130">
        <v>602000</v>
      </c>
      <c r="G1692" s="130">
        <v>472000</v>
      </c>
      <c r="H1692" s="130" t="str">
        <f t="shared" si="52"/>
        <v>CG-980012</v>
      </c>
      <c r="I1692" s="130" t="str">
        <f t="shared" si="53"/>
        <v>AG</v>
      </c>
    </row>
    <row r="1693" spans="1:9" x14ac:dyDescent="0.15">
      <c r="A1693" s="130">
        <v>1691</v>
      </c>
      <c r="B1693" s="130" t="s">
        <v>4755</v>
      </c>
      <c r="C1693" s="130" t="s">
        <v>13961</v>
      </c>
      <c r="D1693" s="130">
        <v>1</v>
      </c>
      <c r="E1693" s="130" t="s">
        <v>13962</v>
      </c>
      <c r="F1693" s="130">
        <v>4340000</v>
      </c>
      <c r="G1693" s="130">
        <v>6710000</v>
      </c>
      <c r="H1693" s="130" t="str">
        <f t="shared" si="52"/>
        <v>CG-980013</v>
      </c>
      <c r="I1693" s="130" t="str">
        <f t="shared" si="53"/>
        <v/>
      </c>
    </row>
    <row r="1694" spans="1:9" x14ac:dyDescent="0.15">
      <c r="A1694" s="130">
        <v>1692</v>
      </c>
      <c r="B1694" s="130" t="s">
        <v>4756</v>
      </c>
      <c r="C1694" s="130" t="s">
        <v>13963</v>
      </c>
      <c r="D1694" s="130">
        <v>10</v>
      </c>
      <c r="E1694" s="130" t="s">
        <v>12355</v>
      </c>
      <c r="F1694" s="130">
        <v>97566</v>
      </c>
      <c r="G1694" s="130">
        <v>97566</v>
      </c>
      <c r="H1694" s="130" t="str">
        <f t="shared" si="52"/>
        <v>CG-980014</v>
      </c>
      <c r="I1694" s="130" t="str">
        <f t="shared" si="53"/>
        <v>VG</v>
      </c>
    </row>
    <row r="1695" spans="1:9" x14ac:dyDescent="0.15">
      <c r="A1695" s="130">
        <v>1693</v>
      </c>
      <c r="B1695" s="130" t="s">
        <v>4757</v>
      </c>
      <c r="C1695" s="130" t="s">
        <v>13964</v>
      </c>
      <c r="H1695" s="130" t="str">
        <f t="shared" si="52"/>
        <v>CG-980015</v>
      </c>
      <c r="I1695" s="130" t="str">
        <f t="shared" si="53"/>
        <v/>
      </c>
    </row>
    <row r="1696" spans="1:9" x14ac:dyDescent="0.15">
      <c r="A1696" s="130">
        <v>1694</v>
      </c>
      <c r="B1696" s="130" t="s">
        <v>4758</v>
      </c>
      <c r="C1696" s="130" t="s">
        <v>13965</v>
      </c>
      <c r="D1696" s="130">
        <v>140</v>
      </c>
      <c r="E1696" s="130" t="s">
        <v>12384</v>
      </c>
      <c r="F1696" s="130">
        <v>327000000</v>
      </c>
      <c r="G1696" s="130">
        <v>414000000</v>
      </c>
      <c r="H1696" s="130" t="str">
        <f t="shared" si="52"/>
        <v>CG-980016</v>
      </c>
      <c r="I1696" s="130" t="str">
        <f t="shared" si="53"/>
        <v/>
      </c>
    </row>
    <row r="1697" spans="1:9" x14ac:dyDescent="0.15">
      <c r="A1697" s="130">
        <v>1695</v>
      </c>
      <c r="B1697" s="130" t="s">
        <v>4759</v>
      </c>
      <c r="C1697" s="130" t="s">
        <v>12804</v>
      </c>
      <c r="D1697" s="130">
        <v>1</v>
      </c>
      <c r="E1697" s="130" t="s">
        <v>12355</v>
      </c>
      <c r="F1697" s="130">
        <v>289000</v>
      </c>
      <c r="G1697" s="130">
        <v>298500</v>
      </c>
      <c r="H1697" s="130" t="str">
        <f t="shared" si="52"/>
        <v>CG-980017</v>
      </c>
      <c r="I1697" s="130" t="str">
        <f t="shared" si="53"/>
        <v>VG</v>
      </c>
    </row>
    <row r="1698" spans="1:9" x14ac:dyDescent="0.15">
      <c r="A1698" s="130">
        <v>1696</v>
      </c>
      <c r="B1698" s="130" t="s">
        <v>4760</v>
      </c>
      <c r="C1698" s="130" t="s">
        <v>13966</v>
      </c>
      <c r="D1698" s="130">
        <v>100</v>
      </c>
      <c r="E1698" s="130" t="s">
        <v>12372</v>
      </c>
      <c r="F1698" s="130">
        <v>295446</v>
      </c>
      <c r="G1698" s="130">
        <v>315000</v>
      </c>
      <c r="H1698" s="130" t="str">
        <f t="shared" si="52"/>
        <v>CG-980018</v>
      </c>
      <c r="I1698" s="130" t="str">
        <f t="shared" si="53"/>
        <v>VG</v>
      </c>
    </row>
    <row r="1699" spans="1:9" x14ac:dyDescent="0.15">
      <c r="A1699" s="130">
        <v>1697</v>
      </c>
      <c r="B1699" s="130" t="s">
        <v>4761</v>
      </c>
      <c r="C1699" s="130" t="s">
        <v>13967</v>
      </c>
      <c r="D1699" s="130">
        <v>1</v>
      </c>
      <c r="E1699" s="130" t="s">
        <v>13968</v>
      </c>
      <c r="F1699" s="130">
        <v>2068000000</v>
      </c>
      <c r="G1699" s="130">
        <v>1969000000</v>
      </c>
      <c r="H1699" s="130" t="str">
        <f t="shared" si="52"/>
        <v>CG-980019</v>
      </c>
      <c r="I1699" s="130" t="str">
        <f t="shared" si="53"/>
        <v/>
      </c>
    </row>
    <row r="1700" spans="1:9" x14ac:dyDescent="0.15">
      <c r="A1700" s="130">
        <v>1698</v>
      </c>
      <c r="B1700" s="130" t="s">
        <v>4762</v>
      </c>
      <c r="C1700" s="130" t="s">
        <v>387</v>
      </c>
      <c r="D1700" s="130">
        <v>1000</v>
      </c>
      <c r="E1700" s="130" t="s">
        <v>12372</v>
      </c>
      <c r="F1700" s="130">
        <v>4800000</v>
      </c>
      <c r="G1700" s="130">
        <v>4000000</v>
      </c>
      <c r="H1700" s="130" t="str">
        <f t="shared" si="52"/>
        <v>CG-980020</v>
      </c>
      <c r="I1700" s="130" t="str">
        <f t="shared" si="53"/>
        <v>VG</v>
      </c>
    </row>
    <row r="1701" spans="1:9" x14ac:dyDescent="0.15">
      <c r="A1701" s="130">
        <v>1699</v>
      </c>
      <c r="B1701" s="130" t="s">
        <v>4763</v>
      </c>
      <c r="C1701" s="130" t="s">
        <v>13969</v>
      </c>
      <c r="H1701" s="130" t="str">
        <f t="shared" si="52"/>
        <v>CG-990001</v>
      </c>
      <c r="I1701" s="130" t="str">
        <f t="shared" si="53"/>
        <v/>
      </c>
    </row>
    <row r="1702" spans="1:9" x14ac:dyDescent="0.15">
      <c r="A1702" s="130">
        <v>1700</v>
      </c>
      <c r="B1702" s="130" t="s">
        <v>4764</v>
      </c>
      <c r="C1702" s="130" t="s">
        <v>13970</v>
      </c>
      <c r="D1702" s="130">
        <v>100</v>
      </c>
      <c r="E1702" s="130" t="s">
        <v>12372</v>
      </c>
      <c r="F1702" s="130">
        <v>528000</v>
      </c>
      <c r="G1702" s="130">
        <v>228000</v>
      </c>
      <c r="H1702" s="130" t="str">
        <f t="shared" si="52"/>
        <v>CG-990002</v>
      </c>
      <c r="I1702" s="130" t="str">
        <f t="shared" si="53"/>
        <v/>
      </c>
    </row>
    <row r="1703" spans="1:9" x14ac:dyDescent="0.15">
      <c r="A1703" s="130">
        <v>1701</v>
      </c>
      <c r="B1703" s="130" t="s">
        <v>4765</v>
      </c>
      <c r="C1703" s="130" t="s">
        <v>13971</v>
      </c>
      <c r="D1703" s="130">
        <v>5000</v>
      </c>
      <c r="E1703" s="130" t="s">
        <v>13349</v>
      </c>
      <c r="F1703" s="130">
        <v>378000000</v>
      </c>
      <c r="G1703" s="130">
        <v>385000000</v>
      </c>
      <c r="H1703" s="130" t="str">
        <f t="shared" si="52"/>
        <v>CG-990003</v>
      </c>
      <c r="I1703" s="130" t="str">
        <f t="shared" si="53"/>
        <v/>
      </c>
    </row>
    <row r="1704" spans="1:9" x14ac:dyDescent="0.15">
      <c r="A1704" s="130">
        <v>1702</v>
      </c>
      <c r="B1704" s="130" t="s">
        <v>4766</v>
      </c>
      <c r="C1704" s="130" t="s">
        <v>13972</v>
      </c>
      <c r="D1704" s="130">
        <v>10</v>
      </c>
      <c r="E1704" s="130" t="s">
        <v>12372</v>
      </c>
      <c r="F1704" s="130">
        <v>245900</v>
      </c>
      <c r="G1704" s="130">
        <v>264900</v>
      </c>
      <c r="H1704" s="130" t="str">
        <f t="shared" si="52"/>
        <v>CG-990004</v>
      </c>
      <c r="I1704" s="130" t="str">
        <f t="shared" si="53"/>
        <v/>
      </c>
    </row>
    <row r="1705" spans="1:9" x14ac:dyDescent="0.15">
      <c r="A1705" s="130">
        <v>1703</v>
      </c>
      <c r="B1705" s="130" t="s">
        <v>4767</v>
      </c>
      <c r="C1705" s="130" t="s">
        <v>13973</v>
      </c>
      <c r="D1705" s="130">
        <v>100</v>
      </c>
      <c r="E1705" s="130" t="s">
        <v>12355</v>
      </c>
      <c r="F1705" s="130">
        <v>7569804</v>
      </c>
      <c r="G1705" s="130">
        <v>7820772</v>
      </c>
      <c r="H1705" s="130" t="str">
        <f t="shared" si="52"/>
        <v>CG-990005</v>
      </c>
      <c r="I1705" s="130" t="str">
        <f t="shared" si="53"/>
        <v>AG</v>
      </c>
    </row>
    <row r="1706" spans="1:9" x14ac:dyDescent="0.15">
      <c r="A1706" s="130">
        <v>1704</v>
      </c>
      <c r="B1706" s="130" t="s">
        <v>4768</v>
      </c>
      <c r="C1706" s="130" t="s">
        <v>13974</v>
      </c>
      <c r="D1706" s="130">
        <v>100</v>
      </c>
      <c r="E1706" s="130" t="s">
        <v>12372</v>
      </c>
      <c r="F1706" s="130">
        <v>983610</v>
      </c>
      <c r="G1706" s="130">
        <v>771000</v>
      </c>
      <c r="H1706" s="130" t="str">
        <f t="shared" si="52"/>
        <v>CG-990006</v>
      </c>
      <c r="I1706" s="130" t="str">
        <f t="shared" si="53"/>
        <v>VG</v>
      </c>
    </row>
    <row r="1707" spans="1:9" x14ac:dyDescent="0.15">
      <c r="A1707" s="130">
        <v>1705</v>
      </c>
      <c r="B1707" s="130" t="s">
        <v>4769</v>
      </c>
      <c r="C1707" s="130" t="s">
        <v>13975</v>
      </c>
      <c r="D1707" s="130">
        <v>100</v>
      </c>
      <c r="E1707" s="130" t="s">
        <v>12737</v>
      </c>
      <c r="F1707" s="130">
        <v>1107088</v>
      </c>
      <c r="G1707" s="130">
        <v>962472.2</v>
      </c>
      <c r="H1707" s="130" t="str">
        <f t="shared" si="52"/>
        <v>CG-990007</v>
      </c>
      <c r="I1707" s="130" t="str">
        <f t="shared" si="53"/>
        <v/>
      </c>
    </row>
    <row r="1708" spans="1:9" x14ac:dyDescent="0.15">
      <c r="A1708" s="130">
        <v>1706</v>
      </c>
      <c r="B1708" s="130" t="s">
        <v>4770</v>
      </c>
      <c r="C1708" s="130" t="s">
        <v>13976</v>
      </c>
      <c r="D1708" s="130">
        <v>100</v>
      </c>
      <c r="E1708" s="130" t="s">
        <v>12372</v>
      </c>
      <c r="F1708" s="130">
        <v>2433693</v>
      </c>
      <c r="G1708" s="130">
        <v>1055842</v>
      </c>
      <c r="H1708" s="130" t="str">
        <f t="shared" si="52"/>
        <v>CG-990008</v>
      </c>
      <c r="I1708" s="130" t="str">
        <f t="shared" si="53"/>
        <v/>
      </c>
    </row>
    <row r="1709" spans="1:9" x14ac:dyDescent="0.15">
      <c r="A1709" s="130">
        <v>1707</v>
      </c>
      <c r="B1709" s="130" t="s">
        <v>4771</v>
      </c>
      <c r="C1709" s="130" t="s">
        <v>13977</v>
      </c>
      <c r="D1709" s="130">
        <v>1</v>
      </c>
      <c r="E1709" s="130" t="s">
        <v>12446</v>
      </c>
      <c r="F1709" s="130">
        <v>12290</v>
      </c>
      <c r="G1709" s="130">
        <v>26540</v>
      </c>
      <c r="H1709" s="130" t="str">
        <f t="shared" si="52"/>
        <v>CG-990009</v>
      </c>
      <c r="I1709" s="130" t="str">
        <f t="shared" si="53"/>
        <v>VG</v>
      </c>
    </row>
    <row r="1710" spans="1:9" x14ac:dyDescent="0.15">
      <c r="A1710" s="130">
        <v>1708</v>
      </c>
      <c r="B1710" s="130" t="s">
        <v>4772</v>
      </c>
      <c r="C1710" s="130" t="s">
        <v>13978</v>
      </c>
      <c r="D1710" s="130">
        <v>900</v>
      </c>
      <c r="E1710" s="130" t="s">
        <v>12372</v>
      </c>
      <c r="F1710" s="130">
        <v>3438000</v>
      </c>
      <c r="G1710" s="130">
        <v>4921200</v>
      </c>
      <c r="H1710" s="130" t="str">
        <f t="shared" si="52"/>
        <v>CG-990010</v>
      </c>
      <c r="I1710" s="130" t="str">
        <f t="shared" si="53"/>
        <v>AG</v>
      </c>
    </row>
    <row r="1711" spans="1:9" x14ac:dyDescent="0.15">
      <c r="A1711" s="130">
        <v>1709</v>
      </c>
      <c r="B1711" s="130" t="s">
        <v>4773</v>
      </c>
      <c r="C1711" s="130" t="s">
        <v>13979</v>
      </c>
      <c r="D1711" s="130">
        <v>1</v>
      </c>
      <c r="E1711" s="130" t="s">
        <v>12402</v>
      </c>
      <c r="F1711" s="130">
        <v>98000000</v>
      </c>
      <c r="G1711" s="130">
        <v>141960000</v>
      </c>
      <c r="H1711" s="130" t="str">
        <f t="shared" si="52"/>
        <v>CG-990011</v>
      </c>
      <c r="I1711" s="130" t="str">
        <f t="shared" si="53"/>
        <v/>
      </c>
    </row>
    <row r="1712" spans="1:9" x14ac:dyDescent="0.15">
      <c r="A1712" s="130">
        <v>1710</v>
      </c>
      <c r="B1712" s="130" t="s">
        <v>4774</v>
      </c>
      <c r="C1712" s="130" t="s">
        <v>12357</v>
      </c>
      <c r="H1712" s="130" t="str">
        <f t="shared" si="52"/>
        <v>CG-990012</v>
      </c>
      <c r="I1712" s="130" t="str">
        <f t="shared" si="53"/>
        <v/>
      </c>
    </row>
    <row r="1713" spans="1:9" x14ac:dyDescent="0.15">
      <c r="A1713" s="130">
        <v>1711</v>
      </c>
      <c r="B1713" s="130" t="s">
        <v>4775</v>
      </c>
      <c r="C1713" s="130" t="s">
        <v>13980</v>
      </c>
      <c r="D1713" s="130">
        <v>10</v>
      </c>
      <c r="E1713" s="130" t="s">
        <v>12610</v>
      </c>
      <c r="F1713" s="130">
        <v>745286.9</v>
      </c>
      <c r="G1713" s="130">
        <v>762781.46</v>
      </c>
      <c r="H1713" s="130" t="str">
        <f t="shared" si="52"/>
        <v>CG-990013</v>
      </c>
      <c r="I1713" s="130" t="str">
        <f t="shared" si="53"/>
        <v>AG</v>
      </c>
    </row>
    <row r="1714" spans="1:9" x14ac:dyDescent="0.15">
      <c r="A1714" s="130">
        <v>1712</v>
      </c>
      <c r="B1714" s="130" t="s">
        <v>4776</v>
      </c>
      <c r="C1714" s="130" t="s">
        <v>13981</v>
      </c>
      <c r="D1714" s="130">
        <v>10000</v>
      </c>
      <c r="E1714" s="130" t="s">
        <v>12361</v>
      </c>
      <c r="F1714" s="130">
        <v>95826000</v>
      </c>
      <c r="G1714" s="130">
        <v>23605800</v>
      </c>
      <c r="H1714" s="130" t="str">
        <f t="shared" si="52"/>
        <v>CG-990014</v>
      </c>
      <c r="I1714" s="130" t="str">
        <f t="shared" si="53"/>
        <v>VG</v>
      </c>
    </row>
    <row r="1715" spans="1:9" x14ac:dyDescent="0.15">
      <c r="A1715" s="130">
        <v>1713</v>
      </c>
      <c r="B1715" s="130" t="s">
        <v>4777</v>
      </c>
      <c r="C1715" s="130" t="s">
        <v>2296</v>
      </c>
      <c r="D1715" s="130">
        <v>100</v>
      </c>
      <c r="E1715" s="130" t="s">
        <v>12355</v>
      </c>
      <c r="F1715" s="130">
        <v>133372280</v>
      </c>
      <c r="G1715" s="130">
        <v>173458164</v>
      </c>
      <c r="H1715" s="130" t="str">
        <f t="shared" si="52"/>
        <v>CG-990015</v>
      </c>
      <c r="I1715" s="130" t="str">
        <f t="shared" si="53"/>
        <v>AG</v>
      </c>
    </row>
    <row r="1716" spans="1:9" x14ac:dyDescent="0.15">
      <c r="A1716" s="130">
        <v>1714</v>
      </c>
      <c r="B1716" s="130" t="s">
        <v>4778</v>
      </c>
      <c r="C1716" s="130" t="s">
        <v>13982</v>
      </c>
      <c r="H1716" s="130" t="str">
        <f t="shared" si="52"/>
        <v>CG-990016</v>
      </c>
      <c r="I1716" s="130" t="str">
        <f t="shared" si="53"/>
        <v/>
      </c>
    </row>
    <row r="1717" spans="1:9" x14ac:dyDescent="0.15">
      <c r="A1717" s="130">
        <v>1715</v>
      </c>
      <c r="B1717" s="130" t="s">
        <v>4779</v>
      </c>
      <c r="C1717" s="130" t="s">
        <v>570</v>
      </c>
      <c r="H1717" s="130" t="str">
        <f t="shared" si="52"/>
        <v>CG-990017</v>
      </c>
      <c r="I1717" s="130" t="str">
        <f t="shared" si="53"/>
        <v/>
      </c>
    </row>
    <row r="1718" spans="1:9" x14ac:dyDescent="0.15">
      <c r="A1718" s="130">
        <v>1716</v>
      </c>
      <c r="B1718" s="130" t="s">
        <v>4780</v>
      </c>
      <c r="C1718" s="130" t="s">
        <v>13983</v>
      </c>
      <c r="D1718" s="130">
        <v>100</v>
      </c>
      <c r="E1718" s="130" t="s">
        <v>12372</v>
      </c>
      <c r="F1718" s="130">
        <v>822000</v>
      </c>
      <c r="G1718" s="130">
        <v>103200</v>
      </c>
      <c r="H1718" s="130" t="str">
        <f t="shared" si="52"/>
        <v>CG-990018</v>
      </c>
      <c r="I1718" s="130" t="str">
        <f t="shared" si="53"/>
        <v/>
      </c>
    </row>
    <row r="1719" spans="1:9" x14ac:dyDescent="0.15">
      <c r="A1719" s="130">
        <v>1717</v>
      </c>
      <c r="B1719" s="130" t="s">
        <v>4781</v>
      </c>
      <c r="C1719" s="130" t="s">
        <v>13984</v>
      </c>
      <c r="D1719" s="130">
        <v>350</v>
      </c>
      <c r="E1719" s="130" t="s">
        <v>12368</v>
      </c>
      <c r="F1719" s="130">
        <v>1719900</v>
      </c>
      <c r="G1719" s="130">
        <v>1525300</v>
      </c>
      <c r="H1719" s="130" t="str">
        <f t="shared" si="52"/>
        <v>CG-990019</v>
      </c>
      <c r="I1719" s="130" t="str">
        <f t="shared" si="53"/>
        <v>VG</v>
      </c>
    </row>
    <row r="1720" spans="1:9" x14ac:dyDescent="0.15">
      <c r="A1720" s="130">
        <v>1718</v>
      </c>
      <c r="B1720" s="130" t="s">
        <v>4782</v>
      </c>
      <c r="C1720" s="130" t="s">
        <v>13985</v>
      </c>
      <c r="D1720" s="130">
        <v>100</v>
      </c>
      <c r="E1720" s="130" t="s">
        <v>12372</v>
      </c>
      <c r="F1720" s="130">
        <v>1780000</v>
      </c>
      <c r="G1720" s="130">
        <v>621000</v>
      </c>
      <c r="H1720" s="130" t="str">
        <f t="shared" si="52"/>
        <v>CG-990021</v>
      </c>
      <c r="I1720" s="130" t="str">
        <f t="shared" si="53"/>
        <v/>
      </c>
    </row>
    <row r="1721" spans="1:9" x14ac:dyDescent="0.15">
      <c r="A1721" s="130">
        <v>1719</v>
      </c>
      <c r="B1721" s="130" t="s">
        <v>4783</v>
      </c>
      <c r="C1721" s="130" t="s">
        <v>13986</v>
      </c>
      <c r="D1721" s="130">
        <v>1</v>
      </c>
      <c r="E1721" s="130" t="s">
        <v>13987</v>
      </c>
      <c r="F1721" s="130">
        <v>24984460</v>
      </c>
      <c r="G1721" s="130">
        <v>27746713</v>
      </c>
      <c r="H1721" s="130" t="str">
        <f t="shared" si="52"/>
        <v>CG-990022</v>
      </c>
      <c r="I1721" s="130" t="str">
        <f t="shared" si="53"/>
        <v/>
      </c>
    </row>
    <row r="1722" spans="1:9" x14ac:dyDescent="0.15">
      <c r="A1722" s="130">
        <v>1720</v>
      </c>
      <c r="B1722" s="130" t="s">
        <v>4784</v>
      </c>
      <c r="C1722" s="130" t="s">
        <v>13988</v>
      </c>
      <c r="D1722" s="130">
        <v>1</v>
      </c>
      <c r="E1722" s="130" t="s">
        <v>12434</v>
      </c>
      <c r="F1722" s="130">
        <v>7500</v>
      </c>
      <c r="G1722" s="130">
        <v>3000</v>
      </c>
      <c r="H1722" s="130" t="str">
        <f t="shared" si="52"/>
        <v>CG-990023</v>
      </c>
      <c r="I1722" s="130" t="str">
        <f t="shared" si="53"/>
        <v/>
      </c>
    </row>
    <row r="1723" spans="1:9" x14ac:dyDescent="0.15">
      <c r="A1723" s="130">
        <v>1721</v>
      </c>
      <c r="B1723" s="130" t="s">
        <v>4785</v>
      </c>
      <c r="C1723" s="130" t="s">
        <v>13989</v>
      </c>
      <c r="D1723" s="130">
        <v>1</v>
      </c>
      <c r="E1723" s="130" t="s">
        <v>12361</v>
      </c>
      <c r="F1723" s="130">
        <v>26900</v>
      </c>
      <c r="G1723" s="130">
        <v>5200</v>
      </c>
      <c r="H1723" s="130" t="str">
        <f t="shared" si="52"/>
        <v>CG-990024</v>
      </c>
      <c r="I1723" s="130" t="str">
        <f t="shared" si="53"/>
        <v/>
      </c>
    </row>
    <row r="1724" spans="1:9" x14ac:dyDescent="0.15">
      <c r="A1724" s="130">
        <v>1722</v>
      </c>
      <c r="B1724" s="130" t="s">
        <v>4786</v>
      </c>
      <c r="C1724" s="130" t="s">
        <v>13990</v>
      </c>
      <c r="D1724" s="130">
        <v>1000</v>
      </c>
      <c r="E1724" s="130" t="s">
        <v>12372</v>
      </c>
      <c r="F1724" s="130">
        <v>13550000</v>
      </c>
      <c r="G1724" s="130">
        <v>13050000</v>
      </c>
      <c r="H1724" s="130" t="str">
        <f t="shared" si="52"/>
        <v>CG-990025</v>
      </c>
      <c r="I1724" s="130" t="str">
        <f t="shared" si="53"/>
        <v/>
      </c>
    </row>
    <row r="1725" spans="1:9" x14ac:dyDescent="0.15">
      <c r="A1725" s="130">
        <v>1723</v>
      </c>
      <c r="B1725" s="130" t="s">
        <v>4787</v>
      </c>
      <c r="C1725" s="130" t="s">
        <v>13991</v>
      </c>
      <c r="D1725" s="130">
        <v>1</v>
      </c>
      <c r="E1725" s="130" t="s">
        <v>12446</v>
      </c>
      <c r="F1725" s="130">
        <v>11900</v>
      </c>
      <c r="G1725" s="130">
        <v>11100</v>
      </c>
      <c r="H1725" s="130" t="str">
        <f t="shared" si="52"/>
        <v>CG-990026</v>
      </c>
      <c r="I1725" s="130" t="str">
        <f t="shared" si="53"/>
        <v/>
      </c>
    </row>
    <row r="1726" spans="1:9" x14ac:dyDescent="0.15">
      <c r="A1726" s="130">
        <v>1724</v>
      </c>
      <c r="B1726" s="130" t="s">
        <v>4788</v>
      </c>
      <c r="C1726" s="130" t="s">
        <v>13992</v>
      </c>
      <c r="D1726" s="130">
        <v>1</v>
      </c>
      <c r="E1726" s="130" t="s">
        <v>12446</v>
      </c>
      <c r="F1726" s="130">
        <v>9700</v>
      </c>
      <c r="G1726" s="130">
        <v>6690</v>
      </c>
      <c r="H1726" s="130" t="str">
        <f t="shared" si="52"/>
        <v>CG-990027</v>
      </c>
      <c r="I1726" s="130" t="str">
        <f t="shared" si="53"/>
        <v/>
      </c>
    </row>
    <row r="1727" spans="1:9" x14ac:dyDescent="0.15">
      <c r="A1727" s="130">
        <v>1725</v>
      </c>
      <c r="B1727" s="130" t="s">
        <v>4789</v>
      </c>
      <c r="C1727" s="130" t="s">
        <v>13991</v>
      </c>
      <c r="D1727" s="130">
        <v>1</v>
      </c>
      <c r="E1727" s="130" t="s">
        <v>12446</v>
      </c>
      <c r="F1727" s="130">
        <v>10500</v>
      </c>
      <c r="G1727" s="130">
        <v>8730</v>
      </c>
      <c r="H1727" s="130" t="str">
        <f t="shared" si="52"/>
        <v>CG-990028</v>
      </c>
      <c r="I1727" s="130" t="str">
        <f t="shared" si="53"/>
        <v/>
      </c>
    </row>
    <row r="1728" spans="1:9" x14ac:dyDescent="0.15">
      <c r="A1728" s="130">
        <v>1726</v>
      </c>
      <c r="B1728" s="130" t="s">
        <v>4790</v>
      </c>
      <c r="C1728" s="130" t="s">
        <v>13991</v>
      </c>
      <c r="D1728" s="130">
        <v>1</v>
      </c>
      <c r="E1728" s="130" t="s">
        <v>12446</v>
      </c>
      <c r="F1728" s="130">
        <v>56000</v>
      </c>
      <c r="G1728" s="130">
        <v>38300</v>
      </c>
      <c r="H1728" s="130" t="str">
        <f t="shared" si="52"/>
        <v>CG-990029</v>
      </c>
      <c r="I1728" s="130" t="str">
        <f t="shared" si="53"/>
        <v/>
      </c>
    </row>
    <row r="1729" spans="1:9" x14ac:dyDescent="0.15">
      <c r="A1729" s="130">
        <v>1727</v>
      </c>
      <c r="B1729" s="130" t="s">
        <v>4791</v>
      </c>
      <c r="C1729" s="130" t="s">
        <v>13993</v>
      </c>
      <c r="D1729" s="130">
        <v>100</v>
      </c>
      <c r="E1729" s="130" t="s">
        <v>12368</v>
      </c>
      <c r="F1729" s="130">
        <v>1090861.8999999999</v>
      </c>
      <c r="G1729" s="130">
        <v>1310000</v>
      </c>
      <c r="H1729" s="130" t="str">
        <f t="shared" si="52"/>
        <v>CG-990030</v>
      </c>
      <c r="I1729" s="130" t="str">
        <f t="shared" si="53"/>
        <v/>
      </c>
    </row>
    <row r="1730" spans="1:9" x14ac:dyDescent="0.15">
      <c r="A1730" s="130">
        <v>1728</v>
      </c>
      <c r="B1730" s="130" t="s">
        <v>4792</v>
      </c>
      <c r="C1730" s="130" t="s">
        <v>13994</v>
      </c>
      <c r="D1730" s="130">
        <v>1</v>
      </c>
      <c r="E1730" s="130" t="s">
        <v>13995</v>
      </c>
      <c r="F1730" s="130">
        <v>12021</v>
      </c>
      <c r="G1730" s="130">
        <v>8813</v>
      </c>
      <c r="H1730" s="130" t="str">
        <f t="shared" si="52"/>
        <v>CG-990031</v>
      </c>
      <c r="I1730" s="130" t="str">
        <f t="shared" si="53"/>
        <v/>
      </c>
    </row>
    <row r="1731" spans="1:9" x14ac:dyDescent="0.15">
      <c r="A1731" s="130">
        <v>1729</v>
      </c>
      <c r="B1731" s="130" t="s">
        <v>4793</v>
      </c>
      <c r="C1731" s="130" t="s">
        <v>13996</v>
      </c>
      <c r="D1731" s="130">
        <v>1</v>
      </c>
      <c r="E1731" s="130" t="s">
        <v>12361</v>
      </c>
      <c r="F1731" s="130">
        <v>19400</v>
      </c>
      <c r="G1731" s="130">
        <v>19500</v>
      </c>
      <c r="H1731" s="130" t="str">
        <f t="shared" si="52"/>
        <v>CG-990032</v>
      </c>
      <c r="I1731" s="130" t="str">
        <f t="shared" si="53"/>
        <v/>
      </c>
    </row>
    <row r="1732" spans="1:9" x14ac:dyDescent="0.15">
      <c r="A1732" s="130">
        <v>1730</v>
      </c>
      <c r="B1732" s="130" t="s">
        <v>4794</v>
      </c>
      <c r="C1732" s="130" t="s">
        <v>13997</v>
      </c>
      <c r="D1732" s="130">
        <v>10</v>
      </c>
      <c r="E1732" s="130" t="s">
        <v>12355</v>
      </c>
      <c r="F1732" s="130">
        <v>69516.5</v>
      </c>
      <c r="G1732" s="130">
        <v>100745.24</v>
      </c>
      <c r="H1732" s="130" t="str">
        <f t="shared" ref="H1732:H1795" si="54">LEFT(B1732,FIND("-",B1732)+6)</f>
        <v>CG-990033</v>
      </c>
      <c r="I1732" s="130" t="str">
        <f t="shared" ref="I1732:I1795" si="55">RIGHT(B1732,LEN(B1732)-FIND("-",B1732)-7)</f>
        <v/>
      </c>
    </row>
    <row r="1733" spans="1:9" x14ac:dyDescent="0.15">
      <c r="A1733" s="130">
        <v>1731</v>
      </c>
      <c r="B1733" s="130" t="s">
        <v>4795</v>
      </c>
      <c r="C1733" s="130" t="s">
        <v>13998</v>
      </c>
      <c r="D1733" s="130">
        <v>1</v>
      </c>
      <c r="E1733" s="130" t="s">
        <v>13999</v>
      </c>
      <c r="F1733" s="130">
        <v>15902000</v>
      </c>
      <c r="G1733" s="130">
        <v>1893700</v>
      </c>
      <c r="H1733" s="130" t="str">
        <f t="shared" si="54"/>
        <v>CG-990034</v>
      </c>
      <c r="I1733" s="130" t="str">
        <f t="shared" si="55"/>
        <v/>
      </c>
    </row>
    <row r="1734" spans="1:9" x14ac:dyDescent="0.15">
      <c r="A1734" s="130">
        <v>1732</v>
      </c>
      <c r="B1734" s="130" t="s">
        <v>4796</v>
      </c>
      <c r="C1734" s="130" t="s">
        <v>14000</v>
      </c>
      <c r="D1734" s="130">
        <v>1</v>
      </c>
      <c r="E1734" s="130" t="s">
        <v>12382</v>
      </c>
      <c r="F1734" s="130">
        <v>21870000</v>
      </c>
      <c r="G1734" s="130">
        <v>7720000</v>
      </c>
      <c r="H1734" s="130" t="str">
        <f t="shared" si="54"/>
        <v>CG-990035</v>
      </c>
      <c r="I1734" s="130" t="str">
        <f t="shared" si="55"/>
        <v/>
      </c>
    </row>
    <row r="1735" spans="1:9" x14ac:dyDescent="0.15">
      <c r="A1735" s="130">
        <v>1733</v>
      </c>
      <c r="B1735" s="130" t="s">
        <v>4797</v>
      </c>
      <c r="C1735" s="130" t="s">
        <v>14001</v>
      </c>
      <c r="H1735" s="130" t="str">
        <f t="shared" si="54"/>
        <v>CG-990036</v>
      </c>
      <c r="I1735" s="130" t="str">
        <f t="shared" si="55"/>
        <v/>
      </c>
    </row>
    <row r="1736" spans="1:9" x14ac:dyDescent="0.15">
      <c r="A1736" s="130">
        <v>1734</v>
      </c>
      <c r="B1736" s="130" t="s">
        <v>4798</v>
      </c>
      <c r="C1736" s="130" t="s">
        <v>14002</v>
      </c>
      <c r="D1736" s="130">
        <v>800</v>
      </c>
      <c r="E1736" s="130" t="s">
        <v>12368</v>
      </c>
      <c r="F1736" s="130">
        <v>42400000</v>
      </c>
      <c r="G1736" s="130">
        <v>41600000</v>
      </c>
      <c r="H1736" s="130" t="str">
        <f t="shared" si="54"/>
        <v>CG-990037</v>
      </c>
      <c r="I1736" s="130" t="str">
        <f t="shared" si="55"/>
        <v/>
      </c>
    </row>
    <row r="1737" spans="1:9" x14ac:dyDescent="0.15">
      <c r="A1737" s="130">
        <v>1735</v>
      </c>
      <c r="B1737" s="130" t="s">
        <v>4799</v>
      </c>
      <c r="C1737" s="130" t="s">
        <v>14003</v>
      </c>
      <c r="D1737" s="130">
        <v>1</v>
      </c>
      <c r="E1737" s="130" t="s">
        <v>12867</v>
      </c>
      <c r="F1737" s="130">
        <v>131000</v>
      </c>
      <c r="G1737" s="130">
        <v>488400</v>
      </c>
      <c r="H1737" s="130" t="str">
        <f t="shared" si="54"/>
        <v>CG-990038</v>
      </c>
      <c r="I1737" s="130" t="str">
        <f t="shared" si="55"/>
        <v>AG</v>
      </c>
    </row>
    <row r="1738" spans="1:9" x14ac:dyDescent="0.15">
      <c r="A1738" s="130">
        <v>1736</v>
      </c>
      <c r="B1738" s="130" t="s">
        <v>4800</v>
      </c>
      <c r="C1738" s="130" t="s">
        <v>14004</v>
      </c>
      <c r="D1738" s="130">
        <v>1</v>
      </c>
      <c r="E1738" s="130" t="s">
        <v>12355</v>
      </c>
      <c r="F1738" s="130">
        <v>45465</v>
      </c>
      <c r="G1738" s="130">
        <v>43868</v>
      </c>
      <c r="H1738" s="130" t="str">
        <f t="shared" si="54"/>
        <v>CG-990039</v>
      </c>
      <c r="I1738" s="130" t="str">
        <f t="shared" si="55"/>
        <v/>
      </c>
    </row>
    <row r="1739" spans="1:9" x14ac:dyDescent="0.15">
      <c r="A1739" s="130">
        <v>1737</v>
      </c>
      <c r="B1739" s="130" t="s">
        <v>4801</v>
      </c>
      <c r="C1739" s="130" t="s">
        <v>14005</v>
      </c>
      <c r="D1739" s="130">
        <v>1000</v>
      </c>
      <c r="E1739" s="130" t="s">
        <v>12368</v>
      </c>
      <c r="F1739" s="130">
        <v>6322000</v>
      </c>
      <c r="G1739" s="130">
        <v>12051620</v>
      </c>
      <c r="H1739" s="130" t="str">
        <f t="shared" si="54"/>
        <v>CG-990040</v>
      </c>
      <c r="I1739" s="130" t="str">
        <f t="shared" si="55"/>
        <v/>
      </c>
    </row>
    <row r="1740" spans="1:9" x14ac:dyDescent="0.15">
      <c r="A1740" s="130">
        <v>1738</v>
      </c>
      <c r="B1740" s="130" t="s">
        <v>4802</v>
      </c>
      <c r="C1740" s="130" t="s">
        <v>14006</v>
      </c>
      <c r="H1740" s="130" t="str">
        <f t="shared" si="54"/>
        <v>CG-990041</v>
      </c>
      <c r="I1740" s="130" t="str">
        <f t="shared" si="55"/>
        <v/>
      </c>
    </row>
    <row r="1741" spans="1:9" x14ac:dyDescent="0.15">
      <c r="A1741" s="130">
        <v>1739</v>
      </c>
      <c r="B1741" s="130" t="s">
        <v>4803</v>
      </c>
      <c r="C1741" s="130" t="s">
        <v>14007</v>
      </c>
      <c r="D1741" s="130">
        <v>120</v>
      </c>
      <c r="E1741" s="130" t="s">
        <v>14008</v>
      </c>
      <c r="F1741" s="130">
        <v>4597.2</v>
      </c>
      <c r="G1741" s="130">
        <v>4293</v>
      </c>
      <c r="H1741" s="130" t="str">
        <f t="shared" si="54"/>
        <v>CG-990042</v>
      </c>
      <c r="I1741" s="130" t="str">
        <f t="shared" si="55"/>
        <v/>
      </c>
    </row>
    <row r="1742" spans="1:9" x14ac:dyDescent="0.15">
      <c r="A1742" s="130">
        <v>1740</v>
      </c>
      <c r="B1742" s="130" t="s">
        <v>4804</v>
      </c>
      <c r="C1742" s="130" t="s">
        <v>14007</v>
      </c>
      <c r="H1742" s="130" t="str">
        <f t="shared" si="54"/>
        <v>CG-990043</v>
      </c>
      <c r="I1742" s="130" t="str">
        <f t="shared" si="55"/>
        <v/>
      </c>
    </row>
    <row r="1743" spans="1:9" x14ac:dyDescent="0.15">
      <c r="A1743" s="130">
        <v>1741</v>
      </c>
      <c r="B1743" s="130" t="s">
        <v>4805</v>
      </c>
      <c r="C1743" s="130" t="s">
        <v>13967</v>
      </c>
      <c r="D1743" s="130">
        <v>1</v>
      </c>
      <c r="E1743" s="130" t="s">
        <v>13968</v>
      </c>
      <c r="F1743" s="130">
        <v>2068000000</v>
      </c>
      <c r="G1743" s="130">
        <v>1969000000</v>
      </c>
      <c r="H1743" s="130" t="str">
        <f t="shared" si="54"/>
        <v>CG-990044</v>
      </c>
      <c r="I1743" s="130" t="str">
        <f t="shared" si="55"/>
        <v>AG</v>
      </c>
    </row>
    <row r="1744" spans="1:9" x14ac:dyDescent="0.15">
      <c r="A1744" s="130">
        <v>1742</v>
      </c>
      <c r="B1744" s="130" t="s">
        <v>4806</v>
      </c>
      <c r="C1744" s="130" t="s">
        <v>14009</v>
      </c>
      <c r="D1744" s="130">
        <v>1</v>
      </c>
      <c r="E1744" s="130" t="s">
        <v>12467</v>
      </c>
      <c r="F1744" s="130">
        <v>20700000</v>
      </c>
      <c r="G1744" s="130">
        <v>24000000</v>
      </c>
      <c r="H1744" s="130" t="str">
        <f t="shared" si="54"/>
        <v>CG-990045</v>
      </c>
      <c r="I1744" s="130" t="str">
        <f t="shared" si="55"/>
        <v>AG</v>
      </c>
    </row>
    <row r="1745" spans="1:9" x14ac:dyDescent="0.15">
      <c r="A1745" s="130">
        <v>1743</v>
      </c>
      <c r="B1745" s="130" t="s">
        <v>4807</v>
      </c>
      <c r="C1745" s="130" t="s">
        <v>14010</v>
      </c>
      <c r="D1745" s="130">
        <v>40</v>
      </c>
      <c r="E1745" s="130" t="s">
        <v>12372</v>
      </c>
      <c r="F1745" s="130">
        <v>772476</v>
      </c>
      <c r="G1745" s="130">
        <v>1447570</v>
      </c>
      <c r="H1745" s="130" t="str">
        <f t="shared" si="54"/>
        <v>CG-990046</v>
      </c>
      <c r="I1745" s="130" t="str">
        <f t="shared" si="55"/>
        <v>VG</v>
      </c>
    </row>
    <row r="1746" spans="1:9" x14ac:dyDescent="0.15">
      <c r="A1746" s="130">
        <v>1744</v>
      </c>
      <c r="B1746" s="130" t="s">
        <v>4808</v>
      </c>
      <c r="C1746" s="130" t="s">
        <v>14011</v>
      </c>
      <c r="D1746" s="130">
        <v>10</v>
      </c>
      <c r="E1746" s="130" t="s">
        <v>12355</v>
      </c>
      <c r="F1746" s="130">
        <v>1397509.55</v>
      </c>
      <c r="G1746" s="130">
        <v>1453477.47</v>
      </c>
      <c r="H1746" s="130" t="str">
        <f t="shared" si="54"/>
        <v>CG-990047</v>
      </c>
      <c r="I1746" s="130" t="str">
        <f t="shared" si="55"/>
        <v>AG</v>
      </c>
    </row>
    <row r="1747" spans="1:9" x14ac:dyDescent="0.15">
      <c r="A1747" s="130">
        <v>1745</v>
      </c>
      <c r="B1747" s="130" t="s">
        <v>4809</v>
      </c>
      <c r="C1747" s="130" t="s">
        <v>14012</v>
      </c>
      <c r="D1747" s="130">
        <v>1</v>
      </c>
      <c r="E1747" s="130" t="s">
        <v>12355</v>
      </c>
      <c r="F1747" s="130">
        <v>7000</v>
      </c>
      <c r="G1747" s="130">
        <v>8000</v>
      </c>
      <c r="H1747" s="130" t="str">
        <f t="shared" si="54"/>
        <v>CG-990048</v>
      </c>
      <c r="I1747" s="130" t="str">
        <f t="shared" si="55"/>
        <v/>
      </c>
    </row>
    <row r="1748" spans="1:9" x14ac:dyDescent="0.15">
      <c r="A1748" s="130">
        <v>1746</v>
      </c>
      <c r="B1748" s="130" t="s">
        <v>4810</v>
      </c>
      <c r="C1748" s="130" t="s">
        <v>14013</v>
      </c>
      <c r="H1748" s="130" t="str">
        <f t="shared" si="54"/>
        <v>CG-990049</v>
      </c>
      <c r="I1748" s="130" t="str">
        <f t="shared" si="55"/>
        <v/>
      </c>
    </row>
    <row r="1749" spans="1:9" x14ac:dyDescent="0.15">
      <c r="A1749" s="130">
        <v>1747</v>
      </c>
      <c r="B1749" s="130" t="s">
        <v>4811</v>
      </c>
      <c r="C1749" s="130" t="s">
        <v>14014</v>
      </c>
      <c r="D1749" s="130">
        <v>1</v>
      </c>
      <c r="E1749" s="130" t="s">
        <v>12446</v>
      </c>
      <c r="F1749" s="130">
        <v>1700000</v>
      </c>
      <c r="G1749" s="130">
        <v>3357000</v>
      </c>
      <c r="H1749" s="130" t="str">
        <f t="shared" si="54"/>
        <v>CG-990050</v>
      </c>
      <c r="I1749" s="130" t="str">
        <f t="shared" si="55"/>
        <v/>
      </c>
    </row>
    <row r="1750" spans="1:9" x14ac:dyDescent="0.15">
      <c r="A1750" s="130">
        <v>1748</v>
      </c>
      <c r="B1750" s="130" t="s">
        <v>4812</v>
      </c>
      <c r="C1750" s="130" t="s">
        <v>14015</v>
      </c>
      <c r="D1750" s="130">
        <v>7</v>
      </c>
      <c r="E1750" s="130" t="s">
        <v>12569</v>
      </c>
      <c r="F1750" s="130">
        <v>8469600</v>
      </c>
      <c r="G1750" s="130">
        <v>11232000</v>
      </c>
      <c r="H1750" s="130" t="str">
        <f t="shared" si="54"/>
        <v>CG-990051</v>
      </c>
      <c r="I1750" s="130" t="str">
        <f t="shared" si="55"/>
        <v/>
      </c>
    </row>
    <row r="1751" spans="1:9" x14ac:dyDescent="0.15">
      <c r="A1751" s="130">
        <v>1749</v>
      </c>
      <c r="B1751" s="130" t="s">
        <v>4813</v>
      </c>
      <c r="C1751" s="130" t="s">
        <v>14016</v>
      </c>
      <c r="D1751" s="130">
        <v>1</v>
      </c>
      <c r="E1751" s="130" t="s">
        <v>12403</v>
      </c>
      <c r="F1751" s="130">
        <v>509391</v>
      </c>
      <c r="G1751" s="130">
        <v>1219179</v>
      </c>
      <c r="H1751" s="130" t="str">
        <f t="shared" si="54"/>
        <v>CG-990052</v>
      </c>
      <c r="I1751" s="130" t="str">
        <f t="shared" si="55"/>
        <v/>
      </c>
    </row>
    <row r="1752" spans="1:9" x14ac:dyDescent="0.15">
      <c r="A1752" s="130">
        <v>1750</v>
      </c>
      <c r="B1752" s="130" t="s">
        <v>4814</v>
      </c>
      <c r="C1752" s="130" t="s">
        <v>14017</v>
      </c>
      <c r="H1752" s="130" t="str">
        <f t="shared" si="54"/>
        <v>CG-990053</v>
      </c>
      <c r="I1752" s="130" t="str">
        <f t="shared" si="55"/>
        <v/>
      </c>
    </row>
    <row r="1753" spans="1:9" x14ac:dyDescent="0.15">
      <c r="A1753" s="130">
        <v>1751</v>
      </c>
      <c r="B1753" s="130" t="s">
        <v>4815</v>
      </c>
      <c r="C1753" s="130" t="s">
        <v>14018</v>
      </c>
      <c r="D1753" s="130">
        <v>204.92</v>
      </c>
      <c r="E1753" s="130" t="s">
        <v>12355</v>
      </c>
      <c r="F1753" s="130">
        <v>44411772</v>
      </c>
      <c r="G1753" s="130">
        <v>48497776</v>
      </c>
      <c r="H1753" s="130" t="str">
        <f t="shared" si="54"/>
        <v>CG-990054</v>
      </c>
      <c r="I1753" s="130" t="str">
        <f t="shared" si="55"/>
        <v/>
      </c>
    </row>
    <row r="1754" spans="1:9" x14ac:dyDescent="0.15">
      <c r="A1754" s="130">
        <v>1752</v>
      </c>
      <c r="B1754" s="130" t="s">
        <v>4816</v>
      </c>
      <c r="C1754" s="130" t="s">
        <v>14019</v>
      </c>
      <c r="D1754" s="130">
        <v>10</v>
      </c>
      <c r="E1754" s="130" t="s">
        <v>12361</v>
      </c>
      <c r="F1754" s="130">
        <v>4840000</v>
      </c>
      <c r="G1754" s="130">
        <v>14700000</v>
      </c>
      <c r="H1754" s="130" t="str">
        <f t="shared" si="54"/>
        <v>CG-990055</v>
      </c>
      <c r="I1754" s="130" t="str">
        <f t="shared" si="55"/>
        <v/>
      </c>
    </row>
    <row r="1755" spans="1:9" x14ac:dyDescent="0.15">
      <c r="A1755" s="130">
        <v>1753</v>
      </c>
      <c r="B1755" s="130" t="s">
        <v>4817</v>
      </c>
      <c r="C1755" s="130" t="s">
        <v>14020</v>
      </c>
      <c r="D1755" s="130">
        <v>1000</v>
      </c>
      <c r="E1755" s="130" t="s">
        <v>12372</v>
      </c>
      <c r="F1755" s="130">
        <v>405000</v>
      </c>
      <c r="G1755" s="130">
        <v>1215000</v>
      </c>
      <c r="H1755" s="130" t="str">
        <f t="shared" si="54"/>
        <v>CG-990056</v>
      </c>
      <c r="I1755" s="130" t="str">
        <f t="shared" si="55"/>
        <v/>
      </c>
    </row>
    <row r="1756" spans="1:9" x14ac:dyDescent="0.15">
      <c r="A1756" s="130">
        <v>1754</v>
      </c>
      <c r="B1756" s="130" t="s">
        <v>4818</v>
      </c>
      <c r="C1756" s="130" t="s">
        <v>14021</v>
      </c>
      <c r="D1756" s="130">
        <v>1</v>
      </c>
      <c r="E1756" s="130" t="s">
        <v>12355</v>
      </c>
      <c r="F1756" s="130">
        <v>182162.4</v>
      </c>
      <c r="G1756" s="130">
        <v>169213.8</v>
      </c>
      <c r="H1756" s="130" t="str">
        <f t="shared" si="54"/>
        <v>CG-990057</v>
      </c>
      <c r="I1756" s="130" t="str">
        <f t="shared" si="55"/>
        <v/>
      </c>
    </row>
    <row r="1757" spans="1:9" x14ac:dyDescent="0.15">
      <c r="A1757" s="130">
        <v>1755</v>
      </c>
      <c r="B1757" s="130" t="s">
        <v>4819</v>
      </c>
      <c r="C1757" s="130" t="s">
        <v>2081</v>
      </c>
      <c r="D1757" s="130">
        <v>1</v>
      </c>
      <c r="E1757" s="130" t="s">
        <v>12372</v>
      </c>
      <c r="F1757" s="130">
        <v>41930</v>
      </c>
      <c r="G1757" s="130">
        <v>65125</v>
      </c>
      <c r="H1757" s="130" t="str">
        <f t="shared" si="54"/>
        <v>CG-990058</v>
      </c>
      <c r="I1757" s="130" t="str">
        <f t="shared" si="55"/>
        <v/>
      </c>
    </row>
    <row r="1758" spans="1:9" x14ac:dyDescent="0.15">
      <c r="A1758" s="130">
        <v>1756</v>
      </c>
      <c r="B1758" s="130" t="s">
        <v>4820</v>
      </c>
      <c r="C1758" s="130" t="s">
        <v>14022</v>
      </c>
      <c r="H1758" s="130" t="str">
        <f t="shared" si="54"/>
        <v>CG-990059</v>
      </c>
      <c r="I1758" s="130" t="str">
        <f t="shared" si="55"/>
        <v/>
      </c>
    </row>
    <row r="1759" spans="1:9" x14ac:dyDescent="0.15">
      <c r="A1759" s="130">
        <v>1757</v>
      </c>
      <c r="B1759" s="130" t="s">
        <v>4821</v>
      </c>
      <c r="C1759" s="130" t="s">
        <v>14023</v>
      </c>
      <c r="D1759" s="130">
        <v>1</v>
      </c>
      <c r="E1759" s="130" t="s">
        <v>12402</v>
      </c>
      <c r="F1759" s="130">
        <v>1880000</v>
      </c>
      <c r="G1759" s="130">
        <v>3250000</v>
      </c>
      <c r="H1759" s="130" t="str">
        <f t="shared" si="54"/>
        <v>CG-990060</v>
      </c>
      <c r="I1759" s="130" t="str">
        <f t="shared" si="55"/>
        <v/>
      </c>
    </row>
    <row r="1760" spans="1:9" x14ac:dyDescent="0.15">
      <c r="A1760" s="130">
        <v>1758</v>
      </c>
      <c r="B1760" s="130" t="s">
        <v>4822</v>
      </c>
      <c r="C1760" s="130" t="s">
        <v>14024</v>
      </c>
      <c r="D1760" s="130">
        <v>1</v>
      </c>
      <c r="E1760" s="130" t="s">
        <v>12569</v>
      </c>
      <c r="F1760" s="130">
        <v>4000980</v>
      </c>
      <c r="G1760" s="130">
        <v>4460340</v>
      </c>
      <c r="H1760" s="130" t="str">
        <f t="shared" si="54"/>
        <v>CG-990061</v>
      </c>
      <c r="I1760" s="130" t="str">
        <f t="shared" si="55"/>
        <v/>
      </c>
    </row>
    <row r="1761" spans="1:9" x14ac:dyDescent="0.15">
      <c r="A1761" s="130">
        <v>1759</v>
      </c>
      <c r="B1761" s="130" t="s">
        <v>4823</v>
      </c>
      <c r="C1761" s="130" t="s">
        <v>14025</v>
      </c>
      <c r="D1761" s="130">
        <v>100</v>
      </c>
      <c r="E1761" s="130" t="s">
        <v>12372</v>
      </c>
      <c r="F1761" s="130">
        <v>2661575</v>
      </c>
      <c r="G1761" s="130">
        <v>2377149.7999999998</v>
      </c>
      <c r="H1761" s="130" t="str">
        <f t="shared" si="54"/>
        <v>CG-990062</v>
      </c>
      <c r="I1761" s="130" t="str">
        <f t="shared" si="55"/>
        <v/>
      </c>
    </row>
    <row r="1762" spans="1:9" x14ac:dyDescent="0.15">
      <c r="A1762" s="130">
        <v>1760</v>
      </c>
      <c r="B1762" s="130" t="s">
        <v>4824</v>
      </c>
      <c r="C1762" s="130" t="s">
        <v>14027</v>
      </c>
      <c r="D1762" s="130">
        <v>10</v>
      </c>
      <c r="E1762" s="130" t="s">
        <v>12368</v>
      </c>
      <c r="F1762" s="130">
        <v>168889.56</v>
      </c>
      <c r="G1762" s="130">
        <v>171719.01</v>
      </c>
      <c r="H1762" s="130" t="str">
        <f t="shared" si="54"/>
        <v>CG-990063</v>
      </c>
      <c r="I1762" s="130" t="str">
        <f t="shared" si="55"/>
        <v>AG</v>
      </c>
    </row>
    <row r="1763" spans="1:9" x14ac:dyDescent="0.15">
      <c r="A1763" s="130">
        <v>1761</v>
      </c>
      <c r="B1763" s="130" t="s">
        <v>4825</v>
      </c>
      <c r="C1763" s="130" t="s">
        <v>14028</v>
      </c>
      <c r="D1763" s="130">
        <v>100</v>
      </c>
      <c r="E1763" s="130" t="s">
        <v>12368</v>
      </c>
      <c r="F1763" s="130">
        <v>534043</v>
      </c>
      <c r="G1763" s="130">
        <v>505919</v>
      </c>
      <c r="H1763" s="130" t="str">
        <f t="shared" si="54"/>
        <v>CG-990064</v>
      </c>
      <c r="I1763" s="130" t="str">
        <f t="shared" si="55"/>
        <v>VG</v>
      </c>
    </row>
    <row r="1764" spans="1:9" x14ac:dyDescent="0.15">
      <c r="A1764" s="130">
        <v>1762</v>
      </c>
      <c r="B1764" s="130" t="s">
        <v>4826</v>
      </c>
      <c r="C1764" s="130" t="s">
        <v>14029</v>
      </c>
      <c r="D1764" s="130">
        <v>100</v>
      </c>
      <c r="E1764" s="130" t="s">
        <v>12370</v>
      </c>
      <c r="F1764" s="130">
        <v>303800</v>
      </c>
      <c r="G1764" s="130">
        <v>303800</v>
      </c>
      <c r="H1764" s="130" t="str">
        <f t="shared" si="54"/>
        <v>CG-990065</v>
      </c>
      <c r="I1764" s="130" t="str">
        <f t="shared" si="55"/>
        <v>VG</v>
      </c>
    </row>
    <row r="1765" spans="1:9" x14ac:dyDescent="0.15">
      <c r="A1765" s="130">
        <v>1763</v>
      </c>
      <c r="B1765" s="130" t="s">
        <v>4827</v>
      </c>
      <c r="C1765" s="130" t="s">
        <v>14030</v>
      </c>
      <c r="H1765" s="130" t="str">
        <f t="shared" si="54"/>
        <v>CG-990066</v>
      </c>
      <c r="I1765" s="130" t="str">
        <f t="shared" si="55"/>
        <v/>
      </c>
    </row>
    <row r="1766" spans="1:9" x14ac:dyDescent="0.15">
      <c r="A1766" s="130">
        <v>1764</v>
      </c>
      <c r="B1766" s="130" t="s">
        <v>4828</v>
      </c>
      <c r="C1766" s="130" t="s">
        <v>14031</v>
      </c>
      <c r="D1766" s="130">
        <v>300</v>
      </c>
      <c r="E1766" s="130" t="s">
        <v>14032</v>
      </c>
      <c r="F1766" s="130">
        <v>286890</v>
      </c>
      <c r="G1766" s="130">
        <v>397450</v>
      </c>
      <c r="H1766" s="130" t="str">
        <f t="shared" si="54"/>
        <v>CG-990067</v>
      </c>
      <c r="I1766" s="130" t="str">
        <f t="shared" si="55"/>
        <v/>
      </c>
    </row>
    <row r="1767" spans="1:9" x14ac:dyDescent="0.15">
      <c r="A1767" s="130">
        <v>1765</v>
      </c>
      <c r="B1767" s="130" t="s">
        <v>4829</v>
      </c>
      <c r="C1767" s="130" t="s">
        <v>14033</v>
      </c>
      <c r="D1767" s="130">
        <v>50</v>
      </c>
      <c r="E1767" s="130" t="s">
        <v>12402</v>
      </c>
      <c r="F1767" s="130">
        <v>9605000</v>
      </c>
      <c r="G1767" s="130">
        <v>9590000</v>
      </c>
      <c r="H1767" s="130" t="str">
        <f t="shared" si="54"/>
        <v>CG-990068</v>
      </c>
      <c r="I1767" s="130" t="str">
        <f t="shared" si="55"/>
        <v/>
      </c>
    </row>
    <row r="1768" spans="1:9" x14ac:dyDescent="0.15">
      <c r="A1768" s="130">
        <v>1766</v>
      </c>
      <c r="B1768" s="130" t="s">
        <v>4830</v>
      </c>
      <c r="C1768" s="130" t="s">
        <v>14034</v>
      </c>
      <c r="D1768" s="130">
        <v>1</v>
      </c>
      <c r="E1768" s="130" t="s">
        <v>12403</v>
      </c>
      <c r="F1768" s="130">
        <v>2270861.85</v>
      </c>
      <c r="G1768" s="130">
        <v>2019986.9</v>
      </c>
      <c r="H1768" s="130" t="str">
        <f t="shared" si="54"/>
        <v>CG-990069</v>
      </c>
      <c r="I1768" s="130" t="str">
        <f t="shared" si="55"/>
        <v>AG</v>
      </c>
    </row>
    <row r="1769" spans="1:9" x14ac:dyDescent="0.15">
      <c r="A1769" s="130">
        <v>1767</v>
      </c>
      <c r="B1769" s="130" t="s">
        <v>4831</v>
      </c>
      <c r="C1769" s="130" t="s">
        <v>14035</v>
      </c>
      <c r="D1769" s="130">
        <v>10</v>
      </c>
      <c r="E1769" s="130" t="s">
        <v>14036</v>
      </c>
      <c r="F1769" s="130">
        <v>70400</v>
      </c>
      <c r="G1769" s="130">
        <v>178000</v>
      </c>
      <c r="H1769" s="130" t="str">
        <f t="shared" si="54"/>
        <v>CG-990070</v>
      </c>
      <c r="I1769" s="130" t="str">
        <f t="shared" si="55"/>
        <v/>
      </c>
    </row>
    <row r="1770" spans="1:9" x14ac:dyDescent="0.15">
      <c r="A1770" s="130">
        <v>1768</v>
      </c>
      <c r="B1770" s="130" t="s">
        <v>4832</v>
      </c>
      <c r="C1770" s="130" t="s">
        <v>14037</v>
      </c>
      <c r="D1770" s="130">
        <v>1</v>
      </c>
      <c r="E1770" s="130" t="s">
        <v>14038</v>
      </c>
      <c r="F1770" s="130">
        <v>29000</v>
      </c>
      <c r="G1770" s="130">
        <v>28500</v>
      </c>
      <c r="H1770" s="130" t="str">
        <f t="shared" si="54"/>
        <v>CG-990071</v>
      </c>
      <c r="I1770" s="130" t="str">
        <f t="shared" si="55"/>
        <v/>
      </c>
    </row>
    <row r="1771" spans="1:9" x14ac:dyDescent="0.15">
      <c r="A1771" s="130">
        <v>1769</v>
      </c>
      <c r="B1771" s="130" t="s">
        <v>4833</v>
      </c>
      <c r="C1771" s="130" t="s">
        <v>14039</v>
      </c>
      <c r="D1771" s="130">
        <v>30</v>
      </c>
      <c r="E1771" s="130" t="s">
        <v>12372</v>
      </c>
      <c r="F1771" s="130">
        <v>0</v>
      </c>
      <c r="G1771" s="130">
        <v>0</v>
      </c>
      <c r="H1771" s="130" t="str">
        <f t="shared" si="54"/>
        <v>HK-020001</v>
      </c>
      <c r="I1771" s="130" t="str">
        <f t="shared" si="55"/>
        <v/>
      </c>
    </row>
    <row r="1772" spans="1:9" x14ac:dyDescent="0.15">
      <c r="A1772" s="130">
        <v>1770</v>
      </c>
      <c r="B1772" s="130" t="s">
        <v>4834</v>
      </c>
      <c r="C1772" s="130" t="s">
        <v>14040</v>
      </c>
      <c r="D1772" s="130">
        <v>300</v>
      </c>
      <c r="E1772" s="130" t="s">
        <v>12372</v>
      </c>
      <c r="F1772" s="130">
        <v>0</v>
      </c>
      <c r="G1772" s="130">
        <v>0</v>
      </c>
      <c r="H1772" s="130" t="str">
        <f t="shared" si="54"/>
        <v>HK-020002</v>
      </c>
      <c r="I1772" s="130" t="str">
        <f t="shared" si="55"/>
        <v/>
      </c>
    </row>
    <row r="1773" spans="1:9" x14ac:dyDescent="0.15">
      <c r="A1773" s="130">
        <v>1771</v>
      </c>
      <c r="B1773" s="130" t="s">
        <v>4835</v>
      </c>
      <c r="C1773" s="130" t="s">
        <v>14041</v>
      </c>
      <c r="D1773" s="130">
        <v>300</v>
      </c>
      <c r="E1773" s="130" t="s">
        <v>12372</v>
      </c>
      <c r="F1773" s="130">
        <v>0</v>
      </c>
      <c r="G1773" s="130">
        <v>0</v>
      </c>
      <c r="H1773" s="130" t="str">
        <f t="shared" si="54"/>
        <v>HK-020003</v>
      </c>
      <c r="I1773" s="130" t="str">
        <f t="shared" si="55"/>
        <v/>
      </c>
    </row>
    <row r="1774" spans="1:9" x14ac:dyDescent="0.15">
      <c r="A1774" s="130">
        <v>1772</v>
      </c>
      <c r="B1774" s="130" t="s">
        <v>4836</v>
      </c>
      <c r="C1774" s="130" t="s">
        <v>14041</v>
      </c>
      <c r="D1774" s="130">
        <v>300</v>
      </c>
      <c r="E1774" s="130" t="s">
        <v>12372</v>
      </c>
      <c r="F1774" s="130">
        <v>0</v>
      </c>
      <c r="G1774" s="130">
        <v>0</v>
      </c>
      <c r="H1774" s="130" t="str">
        <f t="shared" si="54"/>
        <v>HK-020004</v>
      </c>
      <c r="I1774" s="130" t="str">
        <f t="shared" si="55"/>
        <v/>
      </c>
    </row>
    <row r="1775" spans="1:9" x14ac:dyDescent="0.15">
      <c r="A1775" s="130">
        <v>1773</v>
      </c>
      <c r="B1775" s="130" t="s">
        <v>4837</v>
      </c>
      <c r="C1775" s="130" t="s">
        <v>14041</v>
      </c>
      <c r="D1775" s="130">
        <v>300</v>
      </c>
      <c r="E1775" s="130" t="s">
        <v>12372</v>
      </c>
      <c r="F1775" s="130">
        <v>0</v>
      </c>
      <c r="G1775" s="130">
        <v>0</v>
      </c>
      <c r="H1775" s="130" t="str">
        <f t="shared" si="54"/>
        <v>HK-020005</v>
      </c>
      <c r="I1775" s="130" t="str">
        <f t="shared" si="55"/>
        <v/>
      </c>
    </row>
    <row r="1776" spans="1:9" x14ac:dyDescent="0.15">
      <c r="A1776" s="130">
        <v>1774</v>
      </c>
      <c r="B1776" s="130" t="s">
        <v>4838</v>
      </c>
      <c r="C1776" s="130" t="s">
        <v>14040</v>
      </c>
      <c r="D1776" s="130">
        <v>300</v>
      </c>
      <c r="E1776" s="130" t="s">
        <v>12372</v>
      </c>
      <c r="F1776" s="130">
        <v>0</v>
      </c>
      <c r="G1776" s="130">
        <v>0</v>
      </c>
      <c r="H1776" s="130" t="str">
        <f t="shared" si="54"/>
        <v>HK-020006</v>
      </c>
      <c r="I1776" s="130" t="str">
        <f t="shared" si="55"/>
        <v/>
      </c>
    </row>
    <row r="1777" spans="1:9" x14ac:dyDescent="0.15">
      <c r="A1777" s="130">
        <v>1775</v>
      </c>
      <c r="B1777" s="130" t="s">
        <v>4839</v>
      </c>
      <c r="C1777" s="130" t="s">
        <v>14040</v>
      </c>
      <c r="D1777" s="130">
        <v>300</v>
      </c>
      <c r="E1777" s="130" t="s">
        <v>12372</v>
      </c>
      <c r="F1777" s="130">
        <v>0</v>
      </c>
      <c r="G1777" s="130">
        <v>0</v>
      </c>
      <c r="H1777" s="130" t="str">
        <f t="shared" si="54"/>
        <v>HK-020007</v>
      </c>
      <c r="I1777" s="130" t="str">
        <f t="shared" si="55"/>
        <v/>
      </c>
    </row>
    <row r="1778" spans="1:9" x14ac:dyDescent="0.15">
      <c r="A1778" s="130">
        <v>1776</v>
      </c>
      <c r="B1778" s="130" t="s">
        <v>4840</v>
      </c>
      <c r="C1778" s="130" t="s">
        <v>14039</v>
      </c>
      <c r="D1778" s="130">
        <v>30</v>
      </c>
      <c r="E1778" s="130" t="s">
        <v>12372</v>
      </c>
      <c r="F1778" s="130">
        <v>0</v>
      </c>
      <c r="G1778" s="130">
        <v>0</v>
      </c>
      <c r="H1778" s="130" t="str">
        <f t="shared" si="54"/>
        <v>HK-020008</v>
      </c>
      <c r="I1778" s="130" t="str">
        <f t="shared" si="55"/>
        <v/>
      </c>
    </row>
    <row r="1779" spans="1:9" x14ac:dyDescent="0.15">
      <c r="A1779" s="130">
        <v>1777</v>
      </c>
      <c r="B1779" s="130" t="s">
        <v>4841</v>
      </c>
      <c r="C1779" s="130" t="s">
        <v>14039</v>
      </c>
      <c r="D1779" s="130">
        <v>30</v>
      </c>
      <c r="E1779" s="130" t="s">
        <v>12372</v>
      </c>
      <c r="F1779" s="130">
        <v>0</v>
      </c>
      <c r="G1779" s="130">
        <v>0</v>
      </c>
      <c r="H1779" s="130" t="str">
        <f t="shared" si="54"/>
        <v>HK-020009</v>
      </c>
      <c r="I1779" s="130" t="str">
        <f t="shared" si="55"/>
        <v/>
      </c>
    </row>
    <row r="1780" spans="1:9" x14ac:dyDescent="0.15">
      <c r="A1780" s="130">
        <v>1778</v>
      </c>
      <c r="B1780" s="130" t="s">
        <v>4842</v>
      </c>
      <c r="C1780" s="130" t="s">
        <v>14039</v>
      </c>
      <c r="D1780" s="130">
        <v>30</v>
      </c>
      <c r="E1780" s="130" t="s">
        <v>12372</v>
      </c>
      <c r="F1780" s="130">
        <v>0</v>
      </c>
      <c r="G1780" s="130">
        <v>0</v>
      </c>
      <c r="H1780" s="130" t="str">
        <f t="shared" si="54"/>
        <v>HK-020010</v>
      </c>
      <c r="I1780" s="130" t="str">
        <f t="shared" si="55"/>
        <v/>
      </c>
    </row>
    <row r="1781" spans="1:9" x14ac:dyDescent="0.15">
      <c r="A1781" s="130">
        <v>1779</v>
      </c>
      <c r="B1781" s="130" t="s">
        <v>4843</v>
      </c>
      <c r="C1781" s="130" t="s">
        <v>14039</v>
      </c>
      <c r="D1781" s="130">
        <v>30</v>
      </c>
      <c r="E1781" s="130" t="s">
        <v>12372</v>
      </c>
      <c r="F1781" s="130">
        <v>0</v>
      </c>
      <c r="G1781" s="130">
        <v>0</v>
      </c>
      <c r="H1781" s="130" t="str">
        <f t="shared" si="54"/>
        <v>HK-020011</v>
      </c>
      <c r="I1781" s="130" t="str">
        <f t="shared" si="55"/>
        <v/>
      </c>
    </row>
    <row r="1782" spans="1:9" x14ac:dyDescent="0.15">
      <c r="A1782" s="130">
        <v>1780</v>
      </c>
      <c r="B1782" s="130" t="s">
        <v>4844</v>
      </c>
      <c r="C1782" s="130" t="s">
        <v>14039</v>
      </c>
      <c r="D1782" s="130">
        <v>30</v>
      </c>
      <c r="E1782" s="130" t="s">
        <v>12372</v>
      </c>
      <c r="F1782" s="130">
        <v>0</v>
      </c>
      <c r="G1782" s="130">
        <v>0</v>
      </c>
      <c r="H1782" s="130" t="str">
        <f t="shared" si="54"/>
        <v>HK-020012</v>
      </c>
      <c r="I1782" s="130" t="str">
        <f t="shared" si="55"/>
        <v/>
      </c>
    </row>
    <row r="1783" spans="1:9" x14ac:dyDescent="0.15">
      <c r="A1783" s="130">
        <v>1781</v>
      </c>
      <c r="B1783" s="130" t="s">
        <v>4845</v>
      </c>
      <c r="C1783" s="130" t="s">
        <v>14039</v>
      </c>
      <c r="D1783" s="130">
        <v>30</v>
      </c>
      <c r="E1783" s="130" t="s">
        <v>12372</v>
      </c>
      <c r="F1783" s="130">
        <v>0</v>
      </c>
      <c r="G1783" s="130">
        <v>0</v>
      </c>
      <c r="H1783" s="130" t="str">
        <f t="shared" si="54"/>
        <v>HK-020013</v>
      </c>
      <c r="I1783" s="130" t="str">
        <f t="shared" si="55"/>
        <v/>
      </c>
    </row>
    <row r="1784" spans="1:9" x14ac:dyDescent="0.15">
      <c r="A1784" s="130">
        <v>1782</v>
      </c>
      <c r="B1784" s="130" t="s">
        <v>4846</v>
      </c>
      <c r="C1784" s="130" t="s">
        <v>14039</v>
      </c>
      <c r="D1784" s="130">
        <v>30</v>
      </c>
      <c r="E1784" s="130" t="s">
        <v>12372</v>
      </c>
      <c r="F1784" s="130">
        <v>0</v>
      </c>
      <c r="G1784" s="130">
        <v>0</v>
      </c>
      <c r="H1784" s="130" t="str">
        <f t="shared" si="54"/>
        <v>HK-020014</v>
      </c>
      <c r="I1784" s="130" t="str">
        <f t="shared" si="55"/>
        <v/>
      </c>
    </row>
    <row r="1785" spans="1:9" x14ac:dyDescent="0.15">
      <c r="A1785" s="130">
        <v>1783</v>
      </c>
      <c r="B1785" s="130" t="s">
        <v>4847</v>
      </c>
      <c r="C1785" s="130" t="s">
        <v>14039</v>
      </c>
      <c r="D1785" s="130">
        <v>30</v>
      </c>
      <c r="E1785" s="130" t="s">
        <v>12372</v>
      </c>
      <c r="F1785" s="130">
        <v>0</v>
      </c>
      <c r="G1785" s="130">
        <v>0</v>
      </c>
      <c r="H1785" s="130" t="str">
        <f t="shared" si="54"/>
        <v>HK-020015</v>
      </c>
      <c r="I1785" s="130" t="str">
        <f t="shared" si="55"/>
        <v/>
      </c>
    </row>
    <row r="1786" spans="1:9" x14ac:dyDescent="0.15">
      <c r="A1786" s="130">
        <v>1784</v>
      </c>
      <c r="B1786" s="130" t="s">
        <v>4848</v>
      </c>
      <c r="C1786" s="130" t="s">
        <v>14039</v>
      </c>
      <c r="D1786" s="130">
        <v>30</v>
      </c>
      <c r="E1786" s="130" t="s">
        <v>12372</v>
      </c>
      <c r="F1786" s="130">
        <v>0</v>
      </c>
      <c r="G1786" s="130">
        <v>0</v>
      </c>
      <c r="H1786" s="130" t="str">
        <f t="shared" si="54"/>
        <v>HK-020016</v>
      </c>
      <c r="I1786" s="130" t="str">
        <f t="shared" si="55"/>
        <v/>
      </c>
    </row>
    <row r="1787" spans="1:9" x14ac:dyDescent="0.15">
      <c r="A1787" s="130">
        <v>1785</v>
      </c>
      <c r="B1787" s="130" t="s">
        <v>4849</v>
      </c>
      <c r="C1787" s="130" t="s">
        <v>14039</v>
      </c>
      <c r="D1787" s="130">
        <v>30</v>
      </c>
      <c r="E1787" s="130" t="s">
        <v>12372</v>
      </c>
      <c r="F1787" s="130">
        <v>0</v>
      </c>
      <c r="G1787" s="130">
        <v>0</v>
      </c>
      <c r="H1787" s="130" t="str">
        <f t="shared" si="54"/>
        <v>HK-020017</v>
      </c>
      <c r="I1787" s="130" t="str">
        <f t="shared" si="55"/>
        <v/>
      </c>
    </row>
    <row r="1788" spans="1:9" x14ac:dyDescent="0.15">
      <c r="A1788" s="130">
        <v>1786</v>
      </c>
      <c r="B1788" s="130" t="s">
        <v>4850</v>
      </c>
      <c r="C1788" s="130" t="s">
        <v>14039</v>
      </c>
      <c r="D1788" s="130">
        <v>30</v>
      </c>
      <c r="E1788" s="130" t="s">
        <v>12372</v>
      </c>
      <c r="F1788" s="130">
        <v>0</v>
      </c>
      <c r="G1788" s="130">
        <v>0</v>
      </c>
      <c r="H1788" s="130" t="str">
        <f t="shared" si="54"/>
        <v>HK-020018</v>
      </c>
      <c r="I1788" s="130" t="str">
        <f t="shared" si="55"/>
        <v/>
      </c>
    </row>
    <row r="1789" spans="1:9" x14ac:dyDescent="0.15">
      <c r="A1789" s="130">
        <v>1787</v>
      </c>
      <c r="B1789" s="130" t="s">
        <v>4851</v>
      </c>
      <c r="C1789" s="130" t="s">
        <v>14039</v>
      </c>
      <c r="D1789" s="130">
        <v>30</v>
      </c>
      <c r="E1789" s="130" t="s">
        <v>12372</v>
      </c>
      <c r="F1789" s="130">
        <v>0</v>
      </c>
      <c r="G1789" s="130">
        <v>0</v>
      </c>
      <c r="H1789" s="130" t="str">
        <f t="shared" si="54"/>
        <v>HK-020019</v>
      </c>
      <c r="I1789" s="130" t="str">
        <f t="shared" si="55"/>
        <v/>
      </c>
    </row>
    <row r="1790" spans="1:9" x14ac:dyDescent="0.15">
      <c r="A1790" s="130">
        <v>1788</v>
      </c>
      <c r="B1790" s="130" t="s">
        <v>4852</v>
      </c>
      <c r="C1790" s="130" t="s">
        <v>14039</v>
      </c>
      <c r="D1790" s="130">
        <v>30</v>
      </c>
      <c r="E1790" s="130" t="s">
        <v>12372</v>
      </c>
      <c r="F1790" s="130">
        <v>0</v>
      </c>
      <c r="G1790" s="130">
        <v>0</v>
      </c>
      <c r="H1790" s="130" t="str">
        <f t="shared" si="54"/>
        <v>HK-020020</v>
      </c>
      <c r="I1790" s="130" t="str">
        <f t="shared" si="55"/>
        <v/>
      </c>
    </row>
    <row r="1791" spans="1:9" x14ac:dyDescent="0.15">
      <c r="A1791" s="130">
        <v>1789</v>
      </c>
      <c r="B1791" s="130" t="s">
        <v>4853</v>
      </c>
      <c r="C1791" s="130" t="s">
        <v>14039</v>
      </c>
      <c r="D1791" s="130">
        <v>30</v>
      </c>
      <c r="E1791" s="130" t="s">
        <v>12372</v>
      </c>
      <c r="F1791" s="130">
        <v>0</v>
      </c>
      <c r="G1791" s="130">
        <v>0</v>
      </c>
      <c r="H1791" s="130" t="str">
        <f t="shared" si="54"/>
        <v>HK-020021</v>
      </c>
      <c r="I1791" s="130" t="str">
        <f t="shared" si="55"/>
        <v/>
      </c>
    </row>
    <row r="1792" spans="1:9" x14ac:dyDescent="0.15">
      <c r="A1792" s="130">
        <v>1790</v>
      </c>
      <c r="B1792" s="130" t="s">
        <v>4854</v>
      </c>
      <c r="C1792" s="130" t="s">
        <v>14042</v>
      </c>
      <c r="D1792" s="130">
        <v>1</v>
      </c>
      <c r="E1792" s="130" t="s">
        <v>14043</v>
      </c>
      <c r="F1792" s="130">
        <v>47016125.899999999</v>
      </c>
      <c r="G1792" s="130">
        <v>54676739</v>
      </c>
      <c r="H1792" s="130" t="str">
        <f t="shared" si="54"/>
        <v>HK-030001</v>
      </c>
      <c r="I1792" s="130" t="str">
        <f t="shared" si="55"/>
        <v>VG</v>
      </c>
    </row>
    <row r="1793" spans="1:9" x14ac:dyDescent="0.15">
      <c r="A1793" s="130">
        <v>1791</v>
      </c>
      <c r="B1793" s="130" t="s">
        <v>4855</v>
      </c>
      <c r="C1793" s="130" t="s">
        <v>14044</v>
      </c>
      <c r="D1793" s="130">
        <v>1000</v>
      </c>
      <c r="E1793" s="130" t="s">
        <v>12368</v>
      </c>
      <c r="F1793" s="130">
        <v>16942.400000000001</v>
      </c>
      <c r="G1793" s="130">
        <v>1796559.5</v>
      </c>
      <c r="H1793" s="130" t="str">
        <f t="shared" si="54"/>
        <v>HK-030002</v>
      </c>
      <c r="I1793" s="130" t="str">
        <f t="shared" si="55"/>
        <v>AG</v>
      </c>
    </row>
    <row r="1794" spans="1:9" x14ac:dyDescent="0.15">
      <c r="A1794" s="130">
        <v>1792</v>
      </c>
      <c r="B1794" s="130" t="s">
        <v>4856</v>
      </c>
      <c r="C1794" s="130" t="s">
        <v>14045</v>
      </c>
      <c r="D1794" s="130">
        <v>400</v>
      </c>
      <c r="E1794" s="130" t="s">
        <v>12361</v>
      </c>
      <c r="F1794" s="130">
        <v>1388000</v>
      </c>
      <c r="G1794" s="130">
        <v>2200000</v>
      </c>
      <c r="H1794" s="130" t="str">
        <f t="shared" si="54"/>
        <v>HK-030003</v>
      </c>
      <c r="I1794" s="130" t="str">
        <f t="shared" si="55"/>
        <v>VG</v>
      </c>
    </row>
    <row r="1795" spans="1:9" x14ac:dyDescent="0.15">
      <c r="A1795" s="130">
        <v>1793</v>
      </c>
      <c r="B1795" s="130" t="s">
        <v>4857</v>
      </c>
      <c r="C1795" s="130" t="s">
        <v>14046</v>
      </c>
      <c r="D1795" s="130">
        <v>1</v>
      </c>
      <c r="E1795" s="130" t="s">
        <v>12688</v>
      </c>
      <c r="F1795" s="130">
        <v>5000</v>
      </c>
      <c r="G1795" s="130">
        <v>39830</v>
      </c>
      <c r="H1795" s="130" t="str">
        <f t="shared" si="54"/>
        <v>HK-030004</v>
      </c>
      <c r="I1795" s="130" t="str">
        <f t="shared" si="55"/>
        <v/>
      </c>
    </row>
    <row r="1796" spans="1:9" x14ac:dyDescent="0.15">
      <c r="A1796" s="130">
        <v>1794</v>
      </c>
      <c r="B1796" s="130" t="s">
        <v>4858</v>
      </c>
      <c r="C1796" s="130" t="s">
        <v>14047</v>
      </c>
      <c r="D1796" s="130">
        <v>1</v>
      </c>
      <c r="E1796" s="130" t="s">
        <v>14048</v>
      </c>
      <c r="F1796" s="130">
        <v>0</v>
      </c>
      <c r="G1796" s="130">
        <v>0</v>
      </c>
      <c r="H1796" s="130" t="str">
        <f t="shared" ref="H1796:H1859" si="56">LEFT(B1796,FIND("-",B1796)+6)</f>
        <v>HK-030005</v>
      </c>
      <c r="I1796" s="130" t="str">
        <f t="shared" ref="I1796:I1859" si="57">RIGHT(B1796,LEN(B1796)-FIND("-",B1796)-7)</f>
        <v/>
      </c>
    </row>
    <row r="1797" spans="1:9" x14ac:dyDescent="0.15">
      <c r="A1797" s="130">
        <v>1795</v>
      </c>
      <c r="B1797" s="130" t="s">
        <v>4859</v>
      </c>
      <c r="C1797" s="130" t="s">
        <v>14049</v>
      </c>
      <c r="D1797" s="130">
        <v>100</v>
      </c>
      <c r="E1797" s="130" t="s">
        <v>12372</v>
      </c>
      <c r="F1797" s="130">
        <v>284000</v>
      </c>
      <c r="G1797" s="130">
        <v>710000</v>
      </c>
      <c r="H1797" s="130" t="str">
        <f t="shared" si="56"/>
        <v>HK-030006</v>
      </c>
      <c r="I1797" s="130" t="str">
        <f t="shared" si="57"/>
        <v/>
      </c>
    </row>
    <row r="1798" spans="1:9" x14ac:dyDescent="0.15">
      <c r="A1798" s="130">
        <v>1796</v>
      </c>
      <c r="B1798" s="130" t="s">
        <v>4860</v>
      </c>
      <c r="C1798" s="130" t="s">
        <v>1827</v>
      </c>
      <c r="D1798" s="130">
        <v>1</v>
      </c>
      <c r="E1798" s="130" t="s">
        <v>12361</v>
      </c>
      <c r="F1798" s="130">
        <v>12846.8</v>
      </c>
      <c r="G1798" s="130">
        <v>11500</v>
      </c>
      <c r="H1798" s="130" t="str">
        <f t="shared" si="56"/>
        <v>HK-030007</v>
      </c>
      <c r="I1798" s="130" t="str">
        <f t="shared" si="57"/>
        <v>VG</v>
      </c>
    </row>
    <row r="1799" spans="1:9" x14ac:dyDescent="0.15">
      <c r="A1799" s="130">
        <v>1797</v>
      </c>
      <c r="B1799" s="130" t="s">
        <v>4861</v>
      </c>
      <c r="C1799" s="130" t="s">
        <v>14050</v>
      </c>
      <c r="D1799" s="130">
        <v>1</v>
      </c>
      <c r="E1799" s="130" t="s">
        <v>14051</v>
      </c>
      <c r="F1799" s="130">
        <v>56000</v>
      </c>
      <c r="G1799" s="130">
        <v>33500</v>
      </c>
      <c r="H1799" s="130" t="str">
        <f t="shared" si="56"/>
        <v>HK-030008</v>
      </c>
      <c r="I1799" s="130" t="str">
        <f t="shared" si="57"/>
        <v>AG</v>
      </c>
    </row>
    <row r="1800" spans="1:9" x14ac:dyDescent="0.15">
      <c r="A1800" s="130">
        <v>1798</v>
      </c>
      <c r="B1800" s="130" t="s">
        <v>4862</v>
      </c>
      <c r="C1800" s="130" t="s">
        <v>14052</v>
      </c>
      <c r="D1800" s="130">
        <v>1</v>
      </c>
      <c r="E1800" s="130" t="s">
        <v>12370</v>
      </c>
      <c r="F1800" s="130">
        <v>11270</v>
      </c>
      <c r="G1800" s="130">
        <v>11250</v>
      </c>
      <c r="H1800" s="130" t="str">
        <f t="shared" si="56"/>
        <v>HK-030009</v>
      </c>
      <c r="I1800" s="130" t="str">
        <f t="shared" si="57"/>
        <v/>
      </c>
    </row>
    <row r="1801" spans="1:9" x14ac:dyDescent="0.15">
      <c r="A1801" s="130">
        <v>1799</v>
      </c>
      <c r="B1801" s="130" t="s">
        <v>4863</v>
      </c>
      <c r="C1801" s="130" t="s">
        <v>14053</v>
      </c>
      <c r="D1801" s="130">
        <v>20</v>
      </c>
      <c r="E1801" s="130" t="s">
        <v>12462</v>
      </c>
      <c r="F1801" s="130">
        <v>2200</v>
      </c>
      <c r="G1801" s="130">
        <v>1960</v>
      </c>
      <c r="H1801" s="130" t="str">
        <f t="shared" si="56"/>
        <v>HK-030010</v>
      </c>
      <c r="I1801" s="130" t="str">
        <f t="shared" si="57"/>
        <v/>
      </c>
    </row>
    <row r="1802" spans="1:9" x14ac:dyDescent="0.15">
      <c r="A1802" s="130">
        <v>1800</v>
      </c>
      <c r="B1802" s="130" t="s">
        <v>4864</v>
      </c>
      <c r="C1802" s="130" t="s">
        <v>14054</v>
      </c>
      <c r="D1802" s="130">
        <v>20</v>
      </c>
      <c r="E1802" s="130" t="s">
        <v>12462</v>
      </c>
      <c r="F1802" s="130">
        <v>0</v>
      </c>
      <c r="G1802" s="130">
        <v>0</v>
      </c>
      <c r="H1802" s="130" t="str">
        <f t="shared" si="56"/>
        <v>HK-030011</v>
      </c>
      <c r="I1802" s="130" t="str">
        <f t="shared" si="57"/>
        <v/>
      </c>
    </row>
    <row r="1803" spans="1:9" x14ac:dyDescent="0.15">
      <c r="A1803" s="130">
        <v>1801</v>
      </c>
      <c r="B1803" s="130" t="s">
        <v>4865</v>
      </c>
      <c r="C1803" s="130" t="s">
        <v>14055</v>
      </c>
      <c r="D1803" s="130">
        <v>100</v>
      </c>
      <c r="E1803" s="130" t="s">
        <v>12372</v>
      </c>
      <c r="F1803" s="130">
        <v>414000</v>
      </c>
      <c r="G1803" s="130">
        <v>430000</v>
      </c>
      <c r="H1803" s="130" t="str">
        <f t="shared" si="56"/>
        <v>HK-030012</v>
      </c>
      <c r="I1803" s="130" t="str">
        <f t="shared" si="57"/>
        <v/>
      </c>
    </row>
    <row r="1804" spans="1:9" x14ac:dyDescent="0.15">
      <c r="A1804" s="130">
        <v>1802</v>
      </c>
      <c r="B1804" s="130" t="s">
        <v>4866</v>
      </c>
      <c r="C1804" s="130" t="s">
        <v>14056</v>
      </c>
      <c r="D1804" s="130">
        <v>1</v>
      </c>
      <c r="E1804" s="130" t="s">
        <v>12569</v>
      </c>
      <c r="F1804" s="130">
        <v>0</v>
      </c>
      <c r="G1804" s="130">
        <v>0</v>
      </c>
      <c r="H1804" s="130" t="str">
        <f t="shared" si="56"/>
        <v>HK-030013</v>
      </c>
      <c r="I1804" s="130" t="str">
        <f t="shared" si="57"/>
        <v/>
      </c>
    </row>
    <row r="1805" spans="1:9" x14ac:dyDescent="0.15">
      <c r="A1805" s="130">
        <v>1803</v>
      </c>
      <c r="B1805" s="130" t="s">
        <v>4867</v>
      </c>
      <c r="C1805" s="130" t="s">
        <v>14057</v>
      </c>
      <c r="D1805" s="130">
        <v>100</v>
      </c>
      <c r="E1805" s="130" t="s">
        <v>12370</v>
      </c>
      <c r="F1805" s="130">
        <v>37420.5</v>
      </c>
      <c r="G1805" s="130">
        <v>183960</v>
      </c>
      <c r="H1805" s="130" t="str">
        <f t="shared" si="56"/>
        <v>HK-030014</v>
      </c>
      <c r="I1805" s="130" t="str">
        <f t="shared" si="57"/>
        <v/>
      </c>
    </row>
    <row r="1806" spans="1:9" x14ac:dyDescent="0.15">
      <c r="A1806" s="130">
        <v>1804</v>
      </c>
      <c r="B1806" s="130" t="s">
        <v>4868</v>
      </c>
      <c r="C1806" s="130" t="s">
        <v>14058</v>
      </c>
      <c r="D1806" s="130">
        <v>1</v>
      </c>
      <c r="E1806" s="130" t="s">
        <v>12403</v>
      </c>
      <c r="F1806" s="130">
        <v>27000</v>
      </c>
      <c r="G1806" s="130">
        <v>270000</v>
      </c>
      <c r="H1806" s="130" t="str">
        <f t="shared" si="56"/>
        <v>HK-030015</v>
      </c>
      <c r="I1806" s="130" t="str">
        <f t="shared" si="57"/>
        <v>VG</v>
      </c>
    </row>
    <row r="1807" spans="1:9" x14ac:dyDescent="0.15">
      <c r="A1807" s="130">
        <v>1805</v>
      </c>
      <c r="B1807" s="130" t="s">
        <v>4869</v>
      </c>
      <c r="C1807" s="130" t="s">
        <v>14059</v>
      </c>
      <c r="D1807" s="130">
        <v>1</v>
      </c>
      <c r="E1807" s="130" t="s">
        <v>12372</v>
      </c>
      <c r="F1807" s="130">
        <v>8000</v>
      </c>
      <c r="G1807" s="130">
        <v>9350</v>
      </c>
      <c r="H1807" s="130" t="str">
        <f t="shared" si="56"/>
        <v>HK-030016</v>
      </c>
      <c r="I1807" s="130" t="str">
        <f t="shared" si="57"/>
        <v/>
      </c>
    </row>
    <row r="1808" spans="1:9" x14ac:dyDescent="0.15">
      <c r="A1808" s="130">
        <v>1806</v>
      </c>
      <c r="B1808" s="130" t="s">
        <v>4870</v>
      </c>
      <c r="C1808" s="130" t="s">
        <v>14060</v>
      </c>
      <c r="D1808" s="130">
        <v>10000</v>
      </c>
      <c r="E1808" s="130" t="s">
        <v>12361</v>
      </c>
      <c r="F1808" s="130">
        <v>44397400</v>
      </c>
      <c r="G1808" s="130">
        <v>58942500</v>
      </c>
      <c r="H1808" s="130" t="str">
        <f t="shared" si="56"/>
        <v>HK-030017</v>
      </c>
      <c r="I1808" s="130" t="str">
        <f t="shared" si="57"/>
        <v>AG</v>
      </c>
    </row>
    <row r="1809" spans="1:9" x14ac:dyDescent="0.15">
      <c r="A1809" s="130">
        <v>1807</v>
      </c>
      <c r="B1809" s="130" t="s">
        <v>4871</v>
      </c>
      <c r="C1809" s="130" t="s">
        <v>14061</v>
      </c>
      <c r="D1809" s="130">
        <v>100</v>
      </c>
      <c r="E1809" s="130" t="s">
        <v>12368</v>
      </c>
      <c r="F1809" s="130">
        <v>334590.59999999998</v>
      </c>
      <c r="G1809" s="130">
        <v>154265</v>
      </c>
      <c r="H1809" s="130" t="str">
        <f t="shared" si="56"/>
        <v>HK-030018</v>
      </c>
      <c r="I1809" s="130" t="str">
        <f t="shared" si="57"/>
        <v>AG</v>
      </c>
    </row>
    <row r="1810" spans="1:9" x14ac:dyDescent="0.15">
      <c r="A1810" s="130">
        <v>1808</v>
      </c>
      <c r="B1810" s="130" t="s">
        <v>4872</v>
      </c>
      <c r="C1810" s="130" t="s">
        <v>12114</v>
      </c>
      <c r="D1810" s="130">
        <v>25</v>
      </c>
      <c r="E1810" s="130" t="s">
        <v>14062</v>
      </c>
      <c r="F1810" s="130">
        <v>0</v>
      </c>
      <c r="G1810" s="130">
        <v>0</v>
      </c>
      <c r="H1810" s="130" t="str">
        <f t="shared" si="56"/>
        <v>HK-030019</v>
      </c>
      <c r="I1810" s="130" t="str">
        <f t="shared" si="57"/>
        <v/>
      </c>
    </row>
    <row r="1811" spans="1:9" x14ac:dyDescent="0.15">
      <c r="A1811" s="130">
        <v>1809</v>
      </c>
      <c r="B1811" s="130" t="s">
        <v>4873</v>
      </c>
      <c r="C1811" s="130" t="s">
        <v>14063</v>
      </c>
      <c r="D1811" s="130">
        <v>2</v>
      </c>
      <c r="E1811" s="130" t="s">
        <v>12462</v>
      </c>
      <c r="F1811" s="130">
        <v>5130000</v>
      </c>
      <c r="G1811" s="130">
        <v>38429590</v>
      </c>
      <c r="H1811" s="130" t="str">
        <f t="shared" si="56"/>
        <v>HK-030020</v>
      </c>
      <c r="I1811" s="130" t="str">
        <f t="shared" si="57"/>
        <v/>
      </c>
    </row>
    <row r="1812" spans="1:9" x14ac:dyDescent="0.15">
      <c r="A1812" s="130">
        <v>1810</v>
      </c>
      <c r="B1812" s="130" t="s">
        <v>4874</v>
      </c>
      <c r="C1812" s="130" t="s">
        <v>14064</v>
      </c>
      <c r="D1812" s="130">
        <v>1</v>
      </c>
      <c r="E1812" s="130" t="s">
        <v>12355</v>
      </c>
      <c r="F1812" s="130">
        <v>5160</v>
      </c>
      <c r="G1812" s="130">
        <v>3210</v>
      </c>
      <c r="H1812" s="130" t="str">
        <f t="shared" si="56"/>
        <v>HK-030021</v>
      </c>
      <c r="I1812" s="130" t="str">
        <f t="shared" si="57"/>
        <v/>
      </c>
    </row>
    <row r="1813" spans="1:9" x14ac:dyDescent="0.15">
      <c r="A1813" s="130">
        <v>1811</v>
      </c>
      <c r="B1813" s="130" t="s">
        <v>4875</v>
      </c>
      <c r="C1813" s="130" t="s">
        <v>14065</v>
      </c>
      <c r="D1813" s="130">
        <v>1</v>
      </c>
      <c r="E1813" s="130" t="s">
        <v>12355</v>
      </c>
      <c r="F1813" s="130">
        <v>48200</v>
      </c>
      <c r="G1813" s="130">
        <v>119600</v>
      </c>
      <c r="H1813" s="130" t="str">
        <f t="shared" si="56"/>
        <v>HK-030022</v>
      </c>
      <c r="I1813" s="130" t="str">
        <f t="shared" si="57"/>
        <v/>
      </c>
    </row>
    <row r="1814" spans="1:9" x14ac:dyDescent="0.15">
      <c r="A1814" s="130">
        <v>1812</v>
      </c>
      <c r="B1814" s="130" t="s">
        <v>4876</v>
      </c>
      <c r="C1814" s="130" t="s">
        <v>14066</v>
      </c>
      <c r="D1814" s="130">
        <v>100</v>
      </c>
      <c r="E1814" s="130" t="s">
        <v>12368</v>
      </c>
      <c r="F1814" s="130">
        <v>76429.8</v>
      </c>
      <c r="G1814" s="130">
        <v>79449.3</v>
      </c>
      <c r="H1814" s="130" t="str">
        <f t="shared" si="56"/>
        <v>HK-030023</v>
      </c>
      <c r="I1814" s="130" t="str">
        <f t="shared" si="57"/>
        <v>VG</v>
      </c>
    </row>
    <row r="1815" spans="1:9" x14ac:dyDescent="0.15">
      <c r="A1815" s="130">
        <v>1813</v>
      </c>
      <c r="B1815" s="130" t="s">
        <v>4877</v>
      </c>
      <c r="C1815" s="130" t="s">
        <v>14067</v>
      </c>
      <c r="D1815" s="130">
        <v>100</v>
      </c>
      <c r="E1815" s="130" t="s">
        <v>12372</v>
      </c>
      <c r="F1815" s="130">
        <v>250000</v>
      </c>
      <c r="G1815" s="130">
        <v>430000</v>
      </c>
      <c r="H1815" s="130" t="str">
        <f t="shared" si="56"/>
        <v>HK-030024</v>
      </c>
      <c r="I1815" s="130" t="str">
        <f t="shared" si="57"/>
        <v/>
      </c>
    </row>
    <row r="1816" spans="1:9" x14ac:dyDescent="0.15">
      <c r="A1816" s="130">
        <v>1814</v>
      </c>
      <c r="B1816" s="130" t="s">
        <v>4878</v>
      </c>
      <c r="C1816" s="130" t="s">
        <v>387</v>
      </c>
      <c r="D1816" s="130">
        <v>1000</v>
      </c>
      <c r="E1816" s="130" t="s">
        <v>12372</v>
      </c>
      <c r="F1816" s="130">
        <v>2739000</v>
      </c>
      <c r="G1816" s="130">
        <v>3226572.5</v>
      </c>
      <c r="H1816" s="130" t="str">
        <f t="shared" si="56"/>
        <v>HK-030025</v>
      </c>
      <c r="I1816" s="130" t="str">
        <f t="shared" si="57"/>
        <v>VG</v>
      </c>
    </row>
    <row r="1817" spans="1:9" x14ac:dyDescent="0.15">
      <c r="A1817" s="130">
        <v>1815</v>
      </c>
      <c r="B1817" s="130" t="s">
        <v>4879</v>
      </c>
      <c r="C1817" s="130" t="s">
        <v>14068</v>
      </c>
      <c r="D1817" s="130">
        <v>90</v>
      </c>
      <c r="E1817" s="130" t="s">
        <v>12361</v>
      </c>
      <c r="F1817" s="130">
        <v>545400</v>
      </c>
      <c r="G1817" s="130">
        <v>620640</v>
      </c>
      <c r="H1817" s="130" t="str">
        <f t="shared" si="56"/>
        <v>HK-030026</v>
      </c>
      <c r="I1817" s="130" t="str">
        <f t="shared" si="57"/>
        <v/>
      </c>
    </row>
    <row r="1818" spans="1:9" x14ac:dyDescent="0.15">
      <c r="A1818" s="130">
        <v>1816</v>
      </c>
      <c r="B1818" s="130" t="s">
        <v>4880</v>
      </c>
      <c r="C1818" s="130" t="s">
        <v>14069</v>
      </c>
      <c r="D1818" s="130">
        <v>50</v>
      </c>
      <c r="E1818" s="130" t="s">
        <v>12355</v>
      </c>
      <c r="F1818" s="130">
        <v>2502154</v>
      </c>
      <c r="G1818" s="130">
        <v>3324650</v>
      </c>
      <c r="H1818" s="130" t="str">
        <f t="shared" si="56"/>
        <v>HK-030027</v>
      </c>
      <c r="I1818" s="130" t="str">
        <f t="shared" si="57"/>
        <v/>
      </c>
    </row>
    <row r="1819" spans="1:9" x14ac:dyDescent="0.15">
      <c r="A1819" s="130">
        <v>1817</v>
      </c>
      <c r="B1819" s="130" t="s">
        <v>4881</v>
      </c>
      <c r="C1819" s="130" t="s">
        <v>14070</v>
      </c>
      <c r="D1819" s="130">
        <v>65</v>
      </c>
      <c r="E1819" s="130" t="s">
        <v>12355</v>
      </c>
      <c r="F1819" s="130">
        <v>32104000</v>
      </c>
      <c r="G1819" s="130">
        <v>114049000</v>
      </c>
      <c r="H1819" s="130" t="str">
        <f t="shared" si="56"/>
        <v>HK-030028</v>
      </c>
      <c r="I1819" s="130" t="str">
        <f t="shared" si="57"/>
        <v>VG</v>
      </c>
    </row>
    <row r="1820" spans="1:9" x14ac:dyDescent="0.15">
      <c r="A1820" s="130">
        <v>1818</v>
      </c>
      <c r="B1820" s="130" t="s">
        <v>4882</v>
      </c>
      <c r="C1820" s="130" t="s">
        <v>12015</v>
      </c>
      <c r="D1820" s="130">
        <v>100</v>
      </c>
      <c r="E1820" s="130" t="s">
        <v>12372</v>
      </c>
      <c r="F1820" s="130">
        <v>75600</v>
      </c>
      <c r="G1820" s="130">
        <v>74500</v>
      </c>
      <c r="H1820" s="130" t="str">
        <f t="shared" si="56"/>
        <v>HK-030029</v>
      </c>
      <c r="I1820" s="130" t="str">
        <f t="shared" si="57"/>
        <v>VG</v>
      </c>
    </row>
    <row r="1821" spans="1:9" x14ac:dyDescent="0.15">
      <c r="A1821" s="130">
        <v>1819</v>
      </c>
      <c r="B1821" s="130" t="s">
        <v>4883</v>
      </c>
      <c r="C1821" s="130" t="s">
        <v>14071</v>
      </c>
      <c r="D1821" s="130">
        <v>10</v>
      </c>
      <c r="E1821" s="130" t="s">
        <v>12355</v>
      </c>
      <c r="F1821" s="130">
        <v>1262514</v>
      </c>
      <c r="G1821" s="130">
        <v>959750</v>
      </c>
      <c r="H1821" s="130" t="str">
        <f t="shared" si="56"/>
        <v>HK-030030</v>
      </c>
      <c r="I1821" s="130" t="str">
        <f t="shared" si="57"/>
        <v/>
      </c>
    </row>
    <row r="1822" spans="1:9" x14ac:dyDescent="0.15">
      <c r="A1822" s="130">
        <v>1820</v>
      </c>
      <c r="B1822" s="130" t="s">
        <v>4884</v>
      </c>
      <c r="C1822" s="130" t="s">
        <v>387</v>
      </c>
      <c r="D1822" s="130">
        <v>1000</v>
      </c>
      <c r="E1822" s="130" t="s">
        <v>12372</v>
      </c>
      <c r="F1822" s="130">
        <v>2533000</v>
      </c>
      <c r="G1822" s="130">
        <v>3184764</v>
      </c>
      <c r="H1822" s="130" t="str">
        <f t="shared" si="56"/>
        <v>HK-030031</v>
      </c>
      <c r="I1822" s="130" t="str">
        <f t="shared" si="57"/>
        <v>AG</v>
      </c>
    </row>
    <row r="1823" spans="1:9" x14ac:dyDescent="0.15">
      <c r="A1823" s="130">
        <v>1821</v>
      </c>
      <c r="B1823" s="130" t="s">
        <v>4885</v>
      </c>
      <c r="C1823" s="130" t="s">
        <v>14072</v>
      </c>
      <c r="D1823" s="130">
        <v>1000</v>
      </c>
      <c r="E1823" s="130" t="s">
        <v>12355</v>
      </c>
      <c r="F1823" s="130">
        <v>1500000</v>
      </c>
      <c r="G1823" s="130">
        <v>8300000</v>
      </c>
      <c r="H1823" s="130" t="str">
        <f t="shared" si="56"/>
        <v>HK-030032</v>
      </c>
      <c r="I1823" s="130" t="str">
        <f t="shared" si="57"/>
        <v>VG</v>
      </c>
    </row>
    <row r="1824" spans="1:9" x14ac:dyDescent="0.15">
      <c r="A1824" s="130">
        <v>1822</v>
      </c>
      <c r="B1824" s="130" t="s">
        <v>4886</v>
      </c>
      <c r="C1824" s="130" t="s">
        <v>14073</v>
      </c>
      <c r="D1824" s="130">
        <v>100</v>
      </c>
      <c r="E1824" s="130" t="s">
        <v>12355</v>
      </c>
      <c r="F1824" s="130">
        <v>526502000</v>
      </c>
      <c r="G1824" s="130">
        <v>537547000</v>
      </c>
      <c r="H1824" s="130" t="str">
        <f t="shared" si="56"/>
        <v>HK-030033</v>
      </c>
      <c r="I1824" s="130" t="str">
        <f t="shared" si="57"/>
        <v/>
      </c>
    </row>
    <row r="1825" spans="1:9" x14ac:dyDescent="0.15">
      <c r="A1825" s="130">
        <v>1823</v>
      </c>
      <c r="B1825" s="130" t="s">
        <v>4887</v>
      </c>
      <c r="C1825" s="130" t="s">
        <v>14074</v>
      </c>
      <c r="D1825" s="130">
        <v>1</v>
      </c>
      <c r="E1825" s="130" t="s">
        <v>12355</v>
      </c>
      <c r="F1825" s="130">
        <v>57000</v>
      </c>
      <c r="G1825" s="130">
        <v>74000</v>
      </c>
      <c r="H1825" s="130" t="str">
        <f t="shared" si="56"/>
        <v>HK-030034</v>
      </c>
      <c r="I1825" s="130" t="str">
        <f t="shared" si="57"/>
        <v/>
      </c>
    </row>
    <row r="1826" spans="1:9" x14ac:dyDescent="0.15">
      <c r="A1826" s="130">
        <v>1824</v>
      </c>
      <c r="B1826" s="130" t="s">
        <v>4888</v>
      </c>
      <c r="C1826" s="130" t="s">
        <v>2265</v>
      </c>
      <c r="D1826" s="130">
        <v>1</v>
      </c>
      <c r="E1826" s="130" t="s">
        <v>12355</v>
      </c>
      <c r="F1826" s="130">
        <v>10582.1</v>
      </c>
      <c r="G1826" s="130">
        <v>9169.7999999999993</v>
      </c>
      <c r="H1826" s="130" t="str">
        <f t="shared" si="56"/>
        <v>HK-030035</v>
      </c>
      <c r="I1826" s="130" t="str">
        <f t="shared" si="57"/>
        <v/>
      </c>
    </row>
    <row r="1827" spans="1:9" x14ac:dyDescent="0.15">
      <c r="A1827" s="130">
        <v>1825</v>
      </c>
      <c r="B1827" s="130" t="s">
        <v>4889</v>
      </c>
      <c r="C1827" s="130" t="s">
        <v>14075</v>
      </c>
      <c r="D1827" s="130">
        <v>1</v>
      </c>
      <c r="E1827" s="130" t="s">
        <v>12368</v>
      </c>
      <c r="F1827" s="130">
        <v>21332</v>
      </c>
      <c r="G1827" s="130">
        <v>40737</v>
      </c>
      <c r="H1827" s="130" t="str">
        <f t="shared" si="56"/>
        <v>HK-030036</v>
      </c>
      <c r="I1827" s="130" t="str">
        <f t="shared" si="57"/>
        <v/>
      </c>
    </row>
    <row r="1828" spans="1:9" x14ac:dyDescent="0.15">
      <c r="A1828" s="130">
        <v>1826</v>
      </c>
      <c r="B1828" s="130" t="s">
        <v>4890</v>
      </c>
      <c r="C1828" s="130" t="s">
        <v>14076</v>
      </c>
      <c r="D1828" s="130">
        <v>10</v>
      </c>
      <c r="E1828" s="130" t="s">
        <v>12403</v>
      </c>
      <c r="F1828" s="130">
        <v>512649.81</v>
      </c>
      <c r="G1828" s="130">
        <v>3916759.52</v>
      </c>
      <c r="H1828" s="130" t="str">
        <f t="shared" si="56"/>
        <v>HK-030037</v>
      </c>
      <c r="I1828" s="130" t="str">
        <f t="shared" si="57"/>
        <v/>
      </c>
    </row>
    <row r="1829" spans="1:9" x14ac:dyDescent="0.15">
      <c r="A1829" s="130">
        <v>1827</v>
      </c>
      <c r="B1829" s="130" t="s">
        <v>4891</v>
      </c>
      <c r="C1829" s="130" t="s">
        <v>14077</v>
      </c>
      <c r="D1829" s="130">
        <v>100</v>
      </c>
      <c r="E1829" s="130" t="s">
        <v>12372</v>
      </c>
      <c r="F1829" s="130">
        <v>0</v>
      </c>
      <c r="G1829" s="130">
        <v>0</v>
      </c>
      <c r="H1829" s="130" t="str">
        <f t="shared" si="56"/>
        <v>HK-040001</v>
      </c>
      <c r="I1829" s="130" t="str">
        <f t="shared" si="57"/>
        <v/>
      </c>
    </row>
    <row r="1830" spans="1:9" x14ac:dyDescent="0.15">
      <c r="A1830" s="130">
        <v>1828</v>
      </c>
      <c r="B1830" s="130" t="s">
        <v>4892</v>
      </c>
      <c r="C1830" s="130" t="s">
        <v>14078</v>
      </c>
      <c r="D1830" s="130">
        <v>1000</v>
      </c>
      <c r="E1830" s="130" t="s">
        <v>12372</v>
      </c>
      <c r="F1830" s="130">
        <v>1561000</v>
      </c>
      <c r="G1830" s="130">
        <v>1720000</v>
      </c>
      <c r="H1830" s="130" t="str">
        <f t="shared" si="56"/>
        <v>HK-040002</v>
      </c>
      <c r="I1830" s="130" t="str">
        <f t="shared" si="57"/>
        <v/>
      </c>
    </row>
    <row r="1831" spans="1:9" x14ac:dyDescent="0.15">
      <c r="A1831" s="130">
        <v>1829</v>
      </c>
      <c r="B1831" s="130" t="s">
        <v>4893</v>
      </c>
      <c r="C1831" s="130" t="s">
        <v>14079</v>
      </c>
      <c r="D1831" s="130">
        <v>1</v>
      </c>
      <c r="E1831" s="130" t="s">
        <v>12355</v>
      </c>
      <c r="F1831" s="130">
        <v>19106</v>
      </c>
      <c r="G1831" s="130">
        <v>21090</v>
      </c>
      <c r="H1831" s="130" t="str">
        <f t="shared" si="56"/>
        <v>HK-040003</v>
      </c>
      <c r="I1831" s="130" t="str">
        <f t="shared" si="57"/>
        <v>VG</v>
      </c>
    </row>
    <row r="1832" spans="1:9" x14ac:dyDescent="0.15">
      <c r="A1832" s="130">
        <v>1830</v>
      </c>
      <c r="B1832" s="130" t="s">
        <v>4894</v>
      </c>
      <c r="C1832" s="130" t="s">
        <v>14080</v>
      </c>
      <c r="D1832" s="130">
        <v>400</v>
      </c>
      <c r="E1832" s="130" t="s">
        <v>12361</v>
      </c>
      <c r="F1832" s="130">
        <v>2134400</v>
      </c>
      <c r="G1832" s="130">
        <v>3224000</v>
      </c>
      <c r="H1832" s="130" t="str">
        <f t="shared" si="56"/>
        <v>HK-040004</v>
      </c>
      <c r="I1832" s="130" t="str">
        <f t="shared" si="57"/>
        <v/>
      </c>
    </row>
    <row r="1833" spans="1:9" x14ac:dyDescent="0.15">
      <c r="A1833" s="130">
        <v>1831</v>
      </c>
      <c r="B1833" s="130" t="s">
        <v>4895</v>
      </c>
      <c r="C1833" s="130" t="s">
        <v>14081</v>
      </c>
      <c r="D1833" s="130">
        <v>25</v>
      </c>
      <c r="E1833" s="130" t="s">
        <v>14082</v>
      </c>
      <c r="F1833" s="130">
        <v>4645000</v>
      </c>
      <c r="G1833" s="130">
        <v>6705000</v>
      </c>
      <c r="H1833" s="130" t="str">
        <f t="shared" si="56"/>
        <v>HK-040005</v>
      </c>
      <c r="I1833" s="130" t="str">
        <f t="shared" si="57"/>
        <v/>
      </c>
    </row>
    <row r="1834" spans="1:9" x14ac:dyDescent="0.15">
      <c r="A1834" s="130">
        <v>1832</v>
      </c>
      <c r="B1834" s="130" t="s">
        <v>4896</v>
      </c>
      <c r="C1834" s="130" t="s">
        <v>14083</v>
      </c>
      <c r="D1834" s="130">
        <v>1</v>
      </c>
      <c r="E1834" s="130" t="s">
        <v>12361</v>
      </c>
      <c r="F1834" s="130">
        <v>636636</v>
      </c>
      <c r="G1834" s="130">
        <v>941850</v>
      </c>
      <c r="H1834" s="130" t="str">
        <f t="shared" si="56"/>
        <v>HK-040006</v>
      </c>
      <c r="I1834" s="130" t="str">
        <f t="shared" si="57"/>
        <v/>
      </c>
    </row>
    <row r="1835" spans="1:9" x14ac:dyDescent="0.15">
      <c r="A1835" s="130">
        <v>1833</v>
      </c>
      <c r="B1835" s="130" t="s">
        <v>4897</v>
      </c>
      <c r="C1835" s="130" t="s">
        <v>14084</v>
      </c>
      <c r="D1835" s="130">
        <v>1</v>
      </c>
      <c r="E1835" s="130" t="s">
        <v>12361</v>
      </c>
      <c r="F1835" s="130">
        <v>228000000</v>
      </c>
      <c r="G1835" s="130">
        <v>323000000</v>
      </c>
      <c r="H1835" s="130" t="str">
        <f t="shared" si="56"/>
        <v>HK-040007</v>
      </c>
      <c r="I1835" s="130" t="str">
        <f t="shared" si="57"/>
        <v/>
      </c>
    </row>
    <row r="1836" spans="1:9" x14ac:dyDescent="0.15">
      <c r="A1836" s="130">
        <v>1834</v>
      </c>
      <c r="B1836" s="130" t="s">
        <v>4898</v>
      </c>
      <c r="C1836" s="130" t="s">
        <v>14085</v>
      </c>
      <c r="D1836" s="130">
        <v>1</v>
      </c>
      <c r="E1836" s="130" t="s">
        <v>12372</v>
      </c>
      <c r="F1836" s="130">
        <v>1000</v>
      </c>
      <c r="G1836" s="130">
        <v>2150</v>
      </c>
      <c r="H1836" s="130" t="str">
        <f t="shared" si="56"/>
        <v>HK-040008</v>
      </c>
      <c r="I1836" s="130" t="str">
        <f t="shared" si="57"/>
        <v/>
      </c>
    </row>
    <row r="1837" spans="1:9" x14ac:dyDescent="0.15">
      <c r="A1837" s="130">
        <v>1835</v>
      </c>
      <c r="B1837" s="130" t="s">
        <v>4899</v>
      </c>
      <c r="C1837" s="130" t="s">
        <v>14086</v>
      </c>
      <c r="D1837" s="130">
        <v>100</v>
      </c>
      <c r="E1837" s="130" t="s">
        <v>12355</v>
      </c>
      <c r="F1837" s="130">
        <v>16011480</v>
      </c>
      <c r="G1837" s="130">
        <v>30719620</v>
      </c>
      <c r="H1837" s="130" t="str">
        <f t="shared" si="56"/>
        <v>HK-040009</v>
      </c>
      <c r="I1837" s="130" t="str">
        <f t="shared" si="57"/>
        <v>VG</v>
      </c>
    </row>
    <row r="1838" spans="1:9" x14ac:dyDescent="0.15">
      <c r="A1838" s="130">
        <v>1836</v>
      </c>
      <c r="B1838" s="130" t="s">
        <v>4900</v>
      </c>
      <c r="C1838" s="130" t="s">
        <v>13517</v>
      </c>
      <c r="D1838" s="130">
        <v>1</v>
      </c>
      <c r="E1838" s="130" t="s">
        <v>12610</v>
      </c>
      <c r="F1838" s="130">
        <v>40000</v>
      </c>
      <c r="G1838" s="130">
        <v>26500</v>
      </c>
      <c r="H1838" s="130" t="str">
        <f t="shared" si="56"/>
        <v>HK-040010</v>
      </c>
      <c r="I1838" s="130" t="str">
        <f t="shared" si="57"/>
        <v>AG</v>
      </c>
    </row>
    <row r="1839" spans="1:9" x14ac:dyDescent="0.15">
      <c r="A1839" s="130">
        <v>1837</v>
      </c>
      <c r="B1839" s="130" t="s">
        <v>4901</v>
      </c>
      <c r="C1839" s="130" t="s">
        <v>14087</v>
      </c>
      <c r="D1839" s="130">
        <v>100</v>
      </c>
      <c r="E1839" s="130" t="s">
        <v>12355</v>
      </c>
      <c r="F1839" s="130">
        <v>4422000</v>
      </c>
      <c r="G1839" s="130">
        <v>3762000</v>
      </c>
      <c r="H1839" s="130" t="str">
        <f t="shared" si="56"/>
        <v>HK-040011</v>
      </c>
      <c r="I1839" s="130" t="str">
        <f t="shared" si="57"/>
        <v>VG</v>
      </c>
    </row>
    <row r="1840" spans="1:9" x14ac:dyDescent="0.15">
      <c r="A1840" s="130">
        <v>1838</v>
      </c>
      <c r="B1840" s="130" t="s">
        <v>4902</v>
      </c>
      <c r="C1840" s="130" t="s">
        <v>14088</v>
      </c>
      <c r="D1840" s="130">
        <v>1</v>
      </c>
      <c r="E1840" s="130" t="s">
        <v>12391</v>
      </c>
      <c r="F1840" s="130">
        <v>3132692</v>
      </c>
      <c r="G1840" s="130">
        <v>4254027</v>
      </c>
      <c r="H1840" s="130" t="str">
        <f t="shared" si="56"/>
        <v>HK-040012</v>
      </c>
      <c r="I1840" s="130" t="str">
        <f t="shared" si="57"/>
        <v/>
      </c>
    </row>
    <row r="1841" spans="1:9" x14ac:dyDescent="0.15">
      <c r="A1841" s="130">
        <v>1839</v>
      </c>
      <c r="B1841" s="130" t="s">
        <v>4903</v>
      </c>
      <c r="C1841" s="130" t="s">
        <v>387</v>
      </c>
      <c r="D1841" s="130">
        <v>100</v>
      </c>
      <c r="E1841" s="130" t="s">
        <v>12372</v>
      </c>
      <c r="F1841" s="130">
        <v>424500</v>
      </c>
      <c r="G1841" s="130">
        <v>430000</v>
      </c>
      <c r="H1841" s="130" t="str">
        <f t="shared" si="56"/>
        <v>HK-040013</v>
      </c>
      <c r="I1841" s="130" t="str">
        <f t="shared" si="57"/>
        <v/>
      </c>
    </row>
    <row r="1842" spans="1:9" x14ac:dyDescent="0.15">
      <c r="A1842" s="130">
        <v>1840</v>
      </c>
      <c r="B1842" s="130" t="s">
        <v>4904</v>
      </c>
      <c r="C1842" s="130" t="s">
        <v>14089</v>
      </c>
      <c r="D1842" s="130">
        <v>10</v>
      </c>
      <c r="E1842" s="130" t="s">
        <v>14090</v>
      </c>
      <c r="F1842" s="130">
        <v>1566600</v>
      </c>
      <c r="G1842" s="130">
        <v>1657054</v>
      </c>
      <c r="H1842" s="130" t="str">
        <f t="shared" si="56"/>
        <v>HK-040014</v>
      </c>
      <c r="I1842" s="130" t="str">
        <f t="shared" si="57"/>
        <v/>
      </c>
    </row>
    <row r="1843" spans="1:9" x14ac:dyDescent="0.15">
      <c r="A1843" s="130">
        <v>1841</v>
      </c>
      <c r="B1843" s="130" t="s">
        <v>4905</v>
      </c>
      <c r="C1843" s="130" t="s">
        <v>14091</v>
      </c>
      <c r="D1843" s="130">
        <v>10000</v>
      </c>
      <c r="E1843" s="130" t="s">
        <v>12361</v>
      </c>
      <c r="F1843" s="130">
        <v>6750000</v>
      </c>
      <c r="G1843" s="130">
        <v>9000000</v>
      </c>
      <c r="H1843" s="130" t="str">
        <f t="shared" si="56"/>
        <v>HK-040015</v>
      </c>
      <c r="I1843" s="130" t="str">
        <f t="shared" si="57"/>
        <v/>
      </c>
    </row>
    <row r="1844" spans="1:9" x14ac:dyDescent="0.15">
      <c r="A1844" s="130">
        <v>1842</v>
      </c>
      <c r="B1844" s="130" t="s">
        <v>4906</v>
      </c>
      <c r="C1844" s="130" t="s">
        <v>14092</v>
      </c>
      <c r="D1844" s="130">
        <v>1050</v>
      </c>
      <c r="E1844" s="130" t="s">
        <v>12372</v>
      </c>
      <c r="F1844" s="130">
        <v>720300</v>
      </c>
      <c r="G1844" s="130">
        <v>1627500</v>
      </c>
      <c r="H1844" s="130" t="str">
        <f t="shared" si="56"/>
        <v>HK-040016</v>
      </c>
      <c r="I1844" s="130" t="str">
        <f t="shared" si="57"/>
        <v>AG</v>
      </c>
    </row>
    <row r="1845" spans="1:9" x14ac:dyDescent="0.15">
      <c r="A1845" s="130">
        <v>1843</v>
      </c>
      <c r="B1845" s="130" t="s">
        <v>4907</v>
      </c>
      <c r="C1845" s="130" t="s">
        <v>14093</v>
      </c>
      <c r="D1845" s="130">
        <v>1</v>
      </c>
      <c r="E1845" s="130" t="s">
        <v>12402</v>
      </c>
      <c r="F1845" s="130">
        <v>2000000</v>
      </c>
      <c r="G1845" s="130">
        <v>0</v>
      </c>
      <c r="H1845" s="130" t="str">
        <f t="shared" si="56"/>
        <v>HK-040017</v>
      </c>
      <c r="I1845" s="130" t="str">
        <f t="shared" si="57"/>
        <v>VG</v>
      </c>
    </row>
    <row r="1846" spans="1:9" x14ac:dyDescent="0.15">
      <c r="A1846" s="130">
        <v>1844</v>
      </c>
      <c r="B1846" s="130" t="s">
        <v>4908</v>
      </c>
      <c r="C1846" s="130" t="s">
        <v>14094</v>
      </c>
      <c r="D1846" s="130">
        <v>1</v>
      </c>
      <c r="E1846" s="130" t="s">
        <v>12372</v>
      </c>
      <c r="F1846" s="130">
        <v>6750</v>
      </c>
      <c r="G1846" s="130">
        <v>5740</v>
      </c>
      <c r="H1846" s="130" t="str">
        <f t="shared" si="56"/>
        <v>HK-040018</v>
      </c>
      <c r="I1846" s="130" t="str">
        <f t="shared" si="57"/>
        <v/>
      </c>
    </row>
    <row r="1847" spans="1:9" x14ac:dyDescent="0.15">
      <c r="A1847" s="130">
        <v>1845</v>
      </c>
      <c r="B1847" s="130" t="s">
        <v>4909</v>
      </c>
      <c r="C1847" s="130" t="s">
        <v>14095</v>
      </c>
      <c r="D1847" s="130">
        <v>1</v>
      </c>
      <c r="E1847" s="130" t="s">
        <v>14096</v>
      </c>
      <c r="F1847" s="130">
        <v>30000</v>
      </c>
      <c r="G1847" s="130">
        <v>38000</v>
      </c>
      <c r="H1847" s="130" t="str">
        <f t="shared" si="56"/>
        <v>HK-040019</v>
      </c>
      <c r="I1847" s="130" t="str">
        <f t="shared" si="57"/>
        <v/>
      </c>
    </row>
    <row r="1848" spans="1:9" x14ac:dyDescent="0.15">
      <c r="A1848" s="130">
        <v>1846</v>
      </c>
      <c r="B1848" s="130" t="s">
        <v>4910</v>
      </c>
      <c r="C1848" s="130" t="s">
        <v>14097</v>
      </c>
      <c r="D1848" s="130">
        <v>1</v>
      </c>
      <c r="E1848" s="130" t="s">
        <v>12372</v>
      </c>
      <c r="F1848" s="130">
        <v>4000</v>
      </c>
      <c r="G1848" s="130">
        <v>4130</v>
      </c>
      <c r="H1848" s="130" t="str">
        <f t="shared" si="56"/>
        <v>HK-040020</v>
      </c>
      <c r="I1848" s="130" t="str">
        <f t="shared" si="57"/>
        <v>AG</v>
      </c>
    </row>
    <row r="1849" spans="1:9" x14ac:dyDescent="0.15">
      <c r="A1849" s="130">
        <v>1847</v>
      </c>
      <c r="B1849" s="130" t="s">
        <v>4911</v>
      </c>
      <c r="C1849" s="130" t="s">
        <v>14098</v>
      </c>
      <c r="D1849" s="130">
        <v>700</v>
      </c>
      <c r="E1849" s="130" t="s">
        <v>12372</v>
      </c>
      <c r="F1849" s="130">
        <v>5215000</v>
      </c>
      <c r="G1849" s="130">
        <v>5086900</v>
      </c>
      <c r="H1849" s="130" t="str">
        <f t="shared" si="56"/>
        <v>HK-040021</v>
      </c>
      <c r="I1849" s="130" t="str">
        <f t="shared" si="57"/>
        <v>AG</v>
      </c>
    </row>
    <row r="1850" spans="1:9" x14ac:dyDescent="0.15">
      <c r="A1850" s="130">
        <v>1848</v>
      </c>
      <c r="B1850" s="130" t="s">
        <v>4912</v>
      </c>
      <c r="C1850" s="130" t="s">
        <v>14099</v>
      </c>
      <c r="D1850" s="130">
        <v>1000</v>
      </c>
      <c r="E1850" s="130" t="s">
        <v>12370</v>
      </c>
      <c r="F1850" s="130">
        <v>51700000</v>
      </c>
      <c r="G1850" s="130">
        <v>65700000</v>
      </c>
      <c r="H1850" s="130" t="str">
        <f t="shared" si="56"/>
        <v>HK-040022</v>
      </c>
      <c r="I1850" s="130" t="str">
        <f t="shared" si="57"/>
        <v>AG</v>
      </c>
    </row>
    <row r="1851" spans="1:9" x14ac:dyDescent="0.15">
      <c r="A1851" s="130">
        <v>1849</v>
      </c>
      <c r="B1851" s="130" t="s">
        <v>4913</v>
      </c>
      <c r="C1851" s="130" t="s">
        <v>388</v>
      </c>
      <c r="D1851" s="130">
        <v>1000</v>
      </c>
      <c r="E1851" s="130" t="s">
        <v>12368</v>
      </c>
      <c r="F1851" s="130">
        <v>2980000</v>
      </c>
      <c r="G1851" s="130">
        <v>3748400</v>
      </c>
      <c r="H1851" s="130" t="str">
        <f t="shared" si="56"/>
        <v>HK-040023</v>
      </c>
      <c r="I1851" s="130" t="str">
        <f t="shared" si="57"/>
        <v>AG</v>
      </c>
    </row>
    <row r="1852" spans="1:9" x14ac:dyDescent="0.15">
      <c r="A1852" s="130">
        <v>1850</v>
      </c>
      <c r="B1852" s="130" t="s">
        <v>4914</v>
      </c>
      <c r="C1852" s="130" t="s">
        <v>14100</v>
      </c>
      <c r="D1852" s="130">
        <v>1</v>
      </c>
      <c r="E1852" s="130" t="s">
        <v>12743</v>
      </c>
      <c r="F1852" s="130">
        <v>616767</v>
      </c>
      <c r="G1852" s="130">
        <v>699374</v>
      </c>
      <c r="H1852" s="130" t="str">
        <f t="shared" si="56"/>
        <v>HK-050001</v>
      </c>
      <c r="I1852" s="130" t="str">
        <f t="shared" si="57"/>
        <v>AG</v>
      </c>
    </row>
    <row r="1853" spans="1:9" x14ac:dyDescent="0.15">
      <c r="A1853" s="130">
        <v>1851</v>
      </c>
      <c r="B1853" s="130" t="s">
        <v>4915</v>
      </c>
      <c r="C1853" s="130" t="s">
        <v>14101</v>
      </c>
      <c r="D1853" s="130">
        <v>1</v>
      </c>
      <c r="E1853" s="130" t="s">
        <v>12403</v>
      </c>
      <c r="F1853" s="130">
        <v>5360000</v>
      </c>
      <c r="G1853" s="130">
        <v>5740000</v>
      </c>
      <c r="H1853" s="130" t="str">
        <f t="shared" si="56"/>
        <v>HK-050002</v>
      </c>
      <c r="I1853" s="130" t="str">
        <f t="shared" si="57"/>
        <v>AG</v>
      </c>
    </row>
    <row r="1854" spans="1:9" x14ac:dyDescent="0.15">
      <c r="A1854" s="130">
        <v>1852</v>
      </c>
      <c r="B1854" s="130" t="s">
        <v>4916</v>
      </c>
      <c r="C1854" s="130" t="s">
        <v>14102</v>
      </c>
      <c r="D1854" s="130">
        <v>150</v>
      </c>
      <c r="E1854" s="130" t="s">
        <v>12355</v>
      </c>
      <c r="F1854" s="130">
        <v>19199500</v>
      </c>
      <c r="G1854" s="130">
        <v>37941660</v>
      </c>
      <c r="H1854" s="130" t="str">
        <f t="shared" si="56"/>
        <v>HK-050003</v>
      </c>
      <c r="I1854" s="130" t="str">
        <f t="shared" si="57"/>
        <v>AG</v>
      </c>
    </row>
    <row r="1855" spans="1:9" x14ac:dyDescent="0.15">
      <c r="A1855" s="130">
        <v>1853</v>
      </c>
      <c r="B1855" s="130" t="s">
        <v>4917</v>
      </c>
      <c r="C1855" s="130" t="s">
        <v>14103</v>
      </c>
      <c r="D1855" s="130">
        <v>1</v>
      </c>
      <c r="E1855" s="130" t="s">
        <v>12391</v>
      </c>
      <c r="F1855" s="130">
        <v>300000</v>
      </c>
      <c r="G1855" s="130">
        <v>0</v>
      </c>
      <c r="H1855" s="130" t="str">
        <f t="shared" si="56"/>
        <v>HK-050004</v>
      </c>
      <c r="I1855" s="130" t="str">
        <f t="shared" si="57"/>
        <v>AG</v>
      </c>
    </row>
    <row r="1856" spans="1:9" x14ac:dyDescent="0.15">
      <c r="A1856" s="130">
        <v>1854</v>
      </c>
      <c r="B1856" s="130" t="s">
        <v>4918</v>
      </c>
      <c r="C1856" s="130" t="s">
        <v>14104</v>
      </c>
      <c r="D1856" s="130">
        <v>1</v>
      </c>
      <c r="E1856" s="130" t="s">
        <v>12467</v>
      </c>
      <c r="F1856" s="130">
        <v>22500000</v>
      </c>
      <c r="G1856" s="130">
        <v>28000000</v>
      </c>
      <c r="H1856" s="130" t="str">
        <f t="shared" si="56"/>
        <v>HK-050005</v>
      </c>
      <c r="I1856" s="130" t="str">
        <f t="shared" si="57"/>
        <v>AG</v>
      </c>
    </row>
    <row r="1857" spans="1:9" x14ac:dyDescent="0.15">
      <c r="A1857" s="130">
        <v>1855</v>
      </c>
      <c r="B1857" s="130" t="s">
        <v>4919</v>
      </c>
      <c r="C1857" s="130" t="s">
        <v>14105</v>
      </c>
      <c r="D1857" s="130">
        <v>1</v>
      </c>
      <c r="E1857" s="130" t="s">
        <v>12355</v>
      </c>
      <c r="F1857" s="130">
        <v>32500</v>
      </c>
      <c r="G1857" s="130">
        <v>14800</v>
      </c>
      <c r="H1857" s="130" t="str">
        <f t="shared" si="56"/>
        <v>HK-050006</v>
      </c>
      <c r="I1857" s="130" t="str">
        <f t="shared" si="57"/>
        <v>AG</v>
      </c>
    </row>
    <row r="1858" spans="1:9" x14ac:dyDescent="0.15">
      <c r="A1858" s="130">
        <v>1856</v>
      </c>
      <c r="B1858" s="130" t="s">
        <v>4920</v>
      </c>
      <c r="C1858" s="130" t="s">
        <v>14106</v>
      </c>
      <c r="D1858" s="130">
        <v>100</v>
      </c>
      <c r="E1858" s="130" t="s">
        <v>12372</v>
      </c>
      <c r="F1858" s="130">
        <v>791787.96</v>
      </c>
      <c r="G1858" s="130">
        <v>643565.6</v>
      </c>
      <c r="H1858" s="130" t="str">
        <f t="shared" si="56"/>
        <v>HK-050007</v>
      </c>
      <c r="I1858" s="130" t="str">
        <f t="shared" si="57"/>
        <v>AG</v>
      </c>
    </row>
    <row r="1859" spans="1:9" x14ac:dyDescent="0.15">
      <c r="A1859" s="130">
        <v>1857</v>
      </c>
      <c r="B1859" s="130" t="s">
        <v>4921</v>
      </c>
      <c r="C1859" s="130" t="s">
        <v>14107</v>
      </c>
      <c r="D1859" s="130">
        <v>1</v>
      </c>
      <c r="E1859" s="130" t="s">
        <v>12372</v>
      </c>
      <c r="F1859" s="130">
        <v>4725</v>
      </c>
      <c r="G1859" s="130">
        <v>51500</v>
      </c>
      <c r="H1859" s="130" t="str">
        <f t="shared" si="56"/>
        <v>HK-050008</v>
      </c>
      <c r="I1859" s="130" t="str">
        <f t="shared" si="57"/>
        <v>AG</v>
      </c>
    </row>
    <row r="1860" spans="1:9" x14ac:dyDescent="0.15">
      <c r="A1860" s="130">
        <v>1858</v>
      </c>
      <c r="B1860" s="130" t="s">
        <v>4922</v>
      </c>
      <c r="C1860" s="130" t="s">
        <v>14094</v>
      </c>
      <c r="D1860" s="130">
        <v>1</v>
      </c>
      <c r="E1860" s="130" t="s">
        <v>12372</v>
      </c>
      <c r="F1860" s="130">
        <v>6740</v>
      </c>
      <c r="G1860" s="130">
        <v>5738</v>
      </c>
      <c r="H1860" s="130" t="str">
        <f t="shared" ref="H1860:H1923" si="58">LEFT(B1860,FIND("-",B1860)+6)</f>
        <v>HK-050009</v>
      </c>
      <c r="I1860" s="130" t="str">
        <f t="shared" ref="I1860:I1923" si="59">RIGHT(B1860,LEN(B1860)-FIND("-",B1860)-7)</f>
        <v>AG</v>
      </c>
    </row>
    <row r="1861" spans="1:9" x14ac:dyDescent="0.15">
      <c r="A1861" s="130">
        <v>1859</v>
      </c>
      <c r="B1861" s="130" t="s">
        <v>4923</v>
      </c>
      <c r="C1861" s="130" t="s">
        <v>14108</v>
      </c>
      <c r="D1861" s="130">
        <v>1</v>
      </c>
      <c r="E1861" s="130" t="s">
        <v>12372</v>
      </c>
      <c r="F1861" s="130">
        <v>7200</v>
      </c>
      <c r="G1861" s="130">
        <v>5600</v>
      </c>
      <c r="H1861" s="130" t="str">
        <f t="shared" si="58"/>
        <v>HK-050010</v>
      </c>
      <c r="I1861" s="130" t="str">
        <f t="shared" si="59"/>
        <v>AG</v>
      </c>
    </row>
    <row r="1862" spans="1:9" x14ac:dyDescent="0.15">
      <c r="A1862" s="130">
        <v>1860</v>
      </c>
      <c r="B1862" s="130" t="s">
        <v>4924</v>
      </c>
      <c r="C1862" s="130" t="s">
        <v>388</v>
      </c>
      <c r="D1862" s="130">
        <v>100</v>
      </c>
      <c r="E1862" s="130" t="s">
        <v>12372</v>
      </c>
      <c r="F1862" s="130">
        <v>301559</v>
      </c>
      <c r="G1862" s="130">
        <v>325000</v>
      </c>
      <c r="H1862" s="130" t="str">
        <f t="shared" si="58"/>
        <v>HK-060001</v>
      </c>
      <c r="I1862" s="130" t="str">
        <f t="shared" si="59"/>
        <v>AG</v>
      </c>
    </row>
    <row r="1863" spans="1:9" x14ac:dyDescent="0.15">
      <c r="A1863" s="130">
        <v>1861</v>
      </c>
      <c r="B1863" s="130" t="s">
        <v>4925</v>
      </c>
      <c r="C1863" s="130" t="s">
        <v>14109</v>
      </c>
      <c r="D1863" s="130">
        <v>10000</v>
      </c>
      <c r="E1863" s="130" t="s">
        <v>12368</v>
      </c>
      <c r="F1863" s="130">
        <v>135700000</v>
      </c>
      <c r="G1863" s="130">
        <v>148600000</v>
      </c>
      <c r="H1863" s="130" t="str">
        <f t="shared" si="58"/>
        <v>HK-060002</v>
      </c>
      <c r="I1863" s="130" t="str">
        <f t="shared" si="59"/>
        <v>VG</v>
      </c>
    </row>
    <row r="1864" spans="1:9" x14ac:dyDescent="0.15">
      <c r="A1864" s="130">
        <v>1862</v>
      </c>
      <c r="B1864" s="130" t="s">
        <v>4926</v>
      </c>
      <c r="C1864" s="130" t="s">
        <v>14110</v>
      </c>
      <c r="D1864" s="130">
        <v>1</v>
      </c>
      <c r="E1864" s="130" t="s">
        <v>12361</v>
      </c>
      <c r="F1864" s="130">
        <v>2800</v>
      </c>
      <c r="G1864" s="130">
        <v>3060</v>
      </c>
      <c r="H1864" s="130" t="str">
        <f t="shared" si="58"/>
        <v>HK-060003</v>
      </c>
      <c r="I1864" s="130" t="str">
        <f t="shared" si="59"/>
        <v>VG</v>
      </c>
    </row>
    <row r="1865" spans="1:9" x14ac:dyDescent="0.15">
      <c r="A1865" s="130">
        <v>1863</v>
      </c>
      <c r="B1865" s="130" t="s">
        <v>4927</v>
      </c>
      <c r="C1865" s="130" t="s">
        <v>14111</v>
      </c>
      <c r="D1865" s="130">
        <v>100</v>
      </c>
      <c r="E1865" s="130" t="s">
        <v>12355</v>
      </c>
      <c r="F1865" s="130">
        <v>2925000</v>
      </c>
      <c r="G1865" s="130">
        <v>4826700</v>
      </c>
      <c r="H1865" s="130" t="str">
        <f t="shared" si="58"/>
        <v>HK-060004</v>
      </c>
      <c r="I1865" s="130" t="str">
        <f t="shared" si="59"/>
        <v>VG</v>
      </c>
    </row>
    <row r="1866" spans="1:9" x14ac:dyDescent="0.15">
      <c r="A1866" s="130">
        <v>1864</v>
      </c>
      <c r="B1866" s="130" t="s">
        <v>4928</v>
      </c>
      <c r="C1866" s="130" t="s">
        <v>14112</v>
      </c>
      <c r="D1866" s="130">
        <v>1</v>
      </c>
      <c r="E1866" s="130" t="s">
        <v>12361</v>
      </c>
      <c r="F1866" s="130">
        <v>922</v>
      </c>
      <c r="G1866" s="130">
        <v>1538</v>
      </c>
      <c r="H1866" s="130" t="str">
        <f t="shared" si="58"/>
        <v>HK-060005</v>
      </c>
      <c r="I1866" s="130" t="str">
        <f t="shared" si="59"/>
        <v>AG</v>
      </c>
    </row>
    <row r="1867" spans="1:9" x14ac:dyDescent="0.15">
      <c r="A1867" s="130">
        <v>1865</v>
      </c>
      <c r="B1867" s="130" t="s">
        <v>4929</v>
      </c>
      <c r="C1867" s="130" t="s">
        <v>14113</v>
      </c>
      <c r="D1867" s="130">
        <v>36</v>
      </c>
      <c r="E1867" s="130" t="s">
        <v>12743</v>
      </c>
      <c r="F1867" s="130">
        <v>936109</v>
      </c>
      <c r="G1867" s="130">
        <v>5757769</v>
      </c>
      <c r="H1867" s="130" t="str">
        <f t="shared" si="58"/>
        <v>HK-060006</v>
      </c>
      <c r="I1867" s="130" t="str">
        <f t="shared" si="59"/>
        <v>VG</v>
      </c>
    </row>
    <row r="1868" spans="1:9" x14ac:dyDescent="0.15">
      <c r="A1868" s="130">
        <v>1866</v>
      </c>
      <c r="B1868" s="130" t="s">
        <v>4930</v>
      </c>
      <c r="C1868" s="130" t="s">
        <v>14114</v>
      </c>
      <c r="D1868" s="130">
        <v>3700</v>
      </c>
      <c r="E1868" s="130" t="s">
        <v>12355</v>
      </c>
      <c r="F1868" s="130">
        <v>154730</v>
      </c>
      <c r="G1868" s="130">
        <v>469300</v>
      </c>
      <c r="H1868" s="130" t="str">
        <f t="shared" si="58"/>
        <v>HK-060007</v>
      </c>
      <c r="I1868" s="130" t="str">
        <f t="shared" si="59"/>
        <v>AG</v>
      </c>
    </row>
    <row r="1869" spans="1:9" x14ac:dyDescent="0.15">
      <c r="A1869" s="130">
        <v>1867</v>
      </c>
      <c r="B1869" s="130" t="s">
        <v>4931</v>
      </c>
      <c r="C1869" s="130" t="s">
        <v>14115</v>
      </c>
      <c r="D1869" s="130">
        <v>100</v>
      </c>
      <c r="E1869" s="130" t="s">
        <v>12355</v>
      </c>
      <c r="F1869" s="130">
        <v>133800</v>
      </c>
      <c r="G1869" s="130">
        <v>155700</v>
      </c>
      <c r="H1869" s="130" t="str">
        <f t="shared" si="58"/>
        <v>HK-060008</v>
      </c>
      <c r="I1869" s="130" t="str">
        <f t="shared" si="59"/>
        <v>AG</v>
      </c>
    </row>
    <row r="1870" spans="1:9" x14ac:dyDescent="0.15">
      <c r="A1870" s="130">
        <v>1868</v>
      </c>
      <c r="B1870" s="130" t="s">
        <v>4932</v>
      </c>
      <c r="C1870" s="130" t="s">
        <v>14116</v>
      </c>
      <c r="D1870" s="130">
        <v>300</v>
      </c>
      <c r="E1870" s="130" t="s">
        <v>12372</v>
      </c>
      <c r="F1870" s="130">
        <v>2340000</v>
      </c>
      <c r="G1870" s="130">
        <v>1710000</v>
      </c>
      <c r="H1870" s="130" t="str">
        <f t="shared" si="58"/>
        <v>HK-060009</v>
      </c>
      <c r="I1870" s="130" t="str">
        <f t="shared" si="59"/>
        <v>AG</v>
      </c>
    </row>
    <row r="1871" spans="1:9" x14ac:dyDescent="0.15">
      <c r="A1871" s="130">
        <v>1869</v>
      </c>
      <c r="B1871" s="130" t="s">
        <v>4933</v>
      </c>
      <c r="C1871" s="130" t="s">
        <v>14117</v>
      </c>
      <c r="D1871" s="130">
        <v>1000</v>
      </c>
      <c r="E1871" s="130" t="s">
        <v>12372</v>
      </c>
      <c r="F1871" s="130">
        <v>3650000</v>
      </c>
      <c r="G1871" s="130">
        <v>3850000</v>
      </c>
      <c r="H1871" s="130" t="str">
        <f t="shared" si="58"/>
        <v>HK-060010</v>
      </c>
      <c r="I1871" s="130" t="str">
        <f t="shared" si="59"/>
        <v>VG</v>
      </c>
    </row>
    <row r="1872" spans="1:9" x14ac:dyDescent="0.15">
      <c r="A1872" s="130">
        <v>1870</v>
      </c>
      <c r="B1872" s="130" t="s">
        <v>4934</v>
      </c>
      <c r="C1872" s="130" t="s">
        <v>14118</v>
      </c>
      <c r="D1872" s="130">
        <v>1</v>
      </c>
      <c r="E1872" s="130" t="s">
        <v>12361</v>
      </c>
      <c r="F1872" s="130">
        <v>4135</v>
      </c>
      <c r="G1872" s="130">
        <v>6650</v>
      </c>
      <c r="H1872" s="130" t="str">
        <f t="shared" si="58"/>
        <v>HK-060011</v>
      </c>
      <c r="I1872" s="130" t="str">
        <f t="shared" si="59"/>
        <v>AG</v>
      </c>
    </row>
    <row r="1873" spans="1:9" x14ac:dyDescent="0.15">
      <c r="A1873" s="130">
        <v>1871</v>
      </c>
      <c r="B1873" s="130" t="s">
        <v>4935</v>
      </c>
      <c r="C1873" s="130" t="s">
        <v>14119</v>
      </c>
      <c r="D1873" s="130">
        <v>1000</v>
      </c>
      <c r="E1873" s="130" t="s">
        <v>12372</v>
      </c>
      <c r="F1873" s="130">
        <v>2540689</v>
      </c>
      <c r="G1873" s="130">
        <v>2657100</v>
      </c>
      <c r="H1873" s="130" t="str">
        <f t="shared" si="58"/>
        <v>HK-060012</v>
      </c>
      <c r="I1873" s="130" t="str">
        <f t="shared" si="59"/>
        <v>AG</v>
      </c>
    </row>
    <row r="1874" spans="1:9" x14ac:dyDescent="0.15">
      <c r="A1874" s="130">
        <v>1872</v>
      </c>
      <c r="B1874" s="130" t="s">
        <v>4936</v>
      </c>
      <c r="C1874" s="130" t="s">
        <v>14120</v>
      </c>
      <c r="D1874" s="130">
        <v>130</v>
      </c>
      <c r="E1874" s="130" t="s">
        <v>14121</v>
      </c>
      <c r="F1874" s="130">
        <v>155300</v>
      </c>
      <c r="G1874" s="130">
        <v>382500</v>
      </c>
      <c r="H1874" s="130" t="str">
        <f t="shared" si="58"/>
        <v>HK-060013</v>
      </c>
      <c r="I1874" s="130" t="str">
        <f t="shared" si="59"/>
        <v>VG</v>
      </c>
    </row>
    <row r="1875" spans="1:9" x14ac:dyDescent="0.15">
      <c r="A1875" s="130">
        <v>1873</v>
      </c>
      <c r="B1875" s="130" t="s">
        <v>4937</v>
      </c>
      <c r="C1875" s="130" t="s">
        <v>14122</v>
      </c>
      <c r="D1875" s="130">
        <v>1</v>
      </c>
      <c r="E1875" s="130" t="s">
        <v>12402</v>
      </c>
      <c r="F1875" s="130">
        <v>65000</v>
      </c>
      <c r="G1875" s="130">
        <v>69000</v>
      </c>
      <c r="H1875" s="130" t="str">
        <f t="shared" si="58"/>
        <v>HK-060014</v>
      </c>
      <c r="I1875" s="130" t="str">
        <f t="shared" si="59"/>
        <v>AG</v>
      </c>
    </row>
    <row r="1876" spans="1:9" x14ac:dyDescent="0.15">
      <c r="A1876" s="130">
        <v>1874</v>
      </c>
      <c r="B1876" s="130" t="s">
        <v>4938</v>
      </c>
      <c r="C1876" s="130" t="s">
        <v>14107</v>
      </c>
      <c r="D1876" s="130">
        <v>1</v>
      </c>
      <c r="E1876" s="130" t="s">
        <v>12372</v>
      </c>
      <c r="F1876" s="130">
        <v>11320</v>
      </c>
      <c r="G1876" s="130">
        <v>51500</v>
      </c>
      <c r="H1876" s="130" t="str">
        <f t="shared" si="58"/>
        <v>HK-060015</v>
      </c>
      <c r="I1876" s="130" t="str">
        <f t="shared" si="59"/>
        <v>AG</v>
      </c>
    </row>
    <row r="1877" spans="1:9" x14ac:dyDescent="0.15">
      <c r="A1877" s="130">
        <v>1875</v>
      </c>
      <c r="B1877" s="130" t="s">
        <v>4939</v>
      </c>
      <c r="C1877" s="130" t="s">
        <v>14123</v>
      </c>
      <c r="D1877" s="130">
        <v>50</v>
      </c>
      <c r="E1877" s="130" t="s">
        <v>12355</v>
      </c>
      <c r="F1877" s="130">
        <v>40930</v>
      </c>
      <c r="G1877" s="130">
        <v>50560</v>
      </c>
      <c r="H1877" s="130" t="str">
        <f t="shared" si="58"/>
        <v>HK-060016</v>
      </c>
      <c r="I1877" s="130" t="str">
        <f t="shared" si="59"/>
        <v>AG</v>
      </c>
    </row>
    <row r="1878" spans="1:9" x14ac:dyDescent="0.15">
      <c r="A1878" s="130">
        <v>1876</v>
      </c>
      <c r="B1878" s="130" t="s">
        <v>4940</v>
      </c>
      <c r="C1878" s="130" t="s">
        <v>14124</v>
      </c>
      <c r="D1878" s="130">
        <v>1</v>
      </c>
      <c r="E1878" s="130" t="s">
        <v>12368</v>
      </c>
      <c r="F1878" s="130">
        <v>1200</v>
      </c>
      <c r="G1878" s="130">
        <v>2840</v>
      </c>
      <c r="H1878" s="130" t="str">
        <f t="shared" si="58"/>
        <v>HK-060017</v>
      </c>
      <c r="I1878" s="130" t="str">
        <f t="shared" si="59"/>
        <v>AG</v>
      </c>
    </row>
    <row r="1879" spans="1:9" x14ac:dyDescent="0.15">
      <c r="A1879" s="130">
        <v>1877</v>
      </c>
      <c r="B1879" s="130" t="s">
        <v>4941</v>
      </c>
      <c r="C1879" s="130" t="s">
        <v>14125</v>
      </c>
      <c r="D1879" s="130">
        <v>5000</v>
      </c>
      <c r="E1879" s="130" t="s">
        <v>12361</v>
      </c>
      <c r="F1879" s="130">
        <v>25296000</v>
      </c>
      <c r="G1879" s="130">
        <v>40839800</v>
      </c>
      <c r="H1879" s="130" t="str">
        <f t="shared" si="58"/>
        <v>HK-060018</v>
      </c>
      <c r="I1879" s="130" t="str">
        <f t="shared" si="59"/>
        <v/>
      </c>
    </row>
    <row r="1880" spans="1:9" x14ac:dyDescent="0.15">
      <c r="A1880" s="130">
        <v>1878</v>
      </c>
      <c r="B1880" s="130" t="s">
        <v>4942</v>
      </c>
      <c r="C1880" s="130" t="s">
        <v>14126</v>
      </c>
      <c r="D1880" s="130">
        <v>10</v>
      </c>
      <c r="E1880" s="130" t="s">
        <v>12610</v>
      </c>
      <c r="F1880" s="130">
        <v>2830000</v>
      </c>
      <c r="G1880" s="130">
        <v>3280000</v>
      </c>
      <c r="H1880" s="130" t="str">
        <f t="shared" si="58"/>
        <v>HK-060019</v>
      </c>
      <c r="I1880" s="130" t="str">
        <f t="shared" si="59"/>
        <v>AG</v>
      </c>
    </row>
    <row r="1881" spans="1:9" x14ac:dyDescent="0.15">
      <c r="A1881" s="130">
        <v>1879</v>
      </c>
      <c r="B1881" s="130" t="s">
        <v>4943</v>
      </c>
      <c r="C1881" s="130" t="s">
        <v>388</v>
      </c>
      <c r="D1881" s="130">
        <v>1000</v>
      </c>
      <c r="E1881" s="130" t="s">
        <v>12372</v>
      </c>
      <c r="F1881" s="130">
        <v>2183000</v>
      </c>
      <c r="G1881" s="130">
        <v>3490000</v>
      </c>
      <c r="H1881" s="130" t="str">
        <f t="shared" si="58"/>
        <v>HK-060020</v>
      </c>
      <c r="I1881" s="130" t="str">
        <f t="shared" si="59"/>
        <v>VG</v>
      </c>
    </row>
    <row r="1882" spans="1:9" x14ac:dyDescent="0.15">
      <c r="A1882" s="130">
        <v>1880</v>
      </c>
      <c r="B1882" s="130" t="s">
        <v>4944</v>
      </c>
      <c r="C1882" s="130" t="s">
        <v>14127</v>
      </c>
      <c r="D1882" s="130">
        <v>1</v>
      </c>
      <c r="E1882" s="130" t="s">
        <v>12403</v>
      </c>
      <c r="F1882" s="130">
        <v>5300000</v>
      </c>
      <c r="G1882" s="130">
        <v>0</v>
      </c>
      <c r="H1882" s="130" t="str">
        <f t="shared" si="58"/>
        <v>HK-060021</v>
      </c>
      <c r="I1882" s="130" t="str">
        <f t="shared" si="59"/>
        <v>AG</v>
      </c>
    </row>
    <row r="1883" spans="1:9" x14ac:dyDescent="0.15">
      <c r="A1883" s="130">
        <v>1881</v>
      </c>
      <c r="B1883" s="130" t="s">
        <v>4945</v>
      </c>
      <c r="C1883" s="130" t="s">
        <v>14128</v>
      </c>
      <c r="D1883" s="130">
        <v>1</v>
      </c>
      <c r="E1883" s="130" t="s">
        <v>12372</v>
      </c>
      <c r="F1883" s="130">
        <v>2058</v>
      </c>
      <c r="G1883" s="130">
        <v>1503</v>
      </c>
      <c r="H1883" s="130" t="str">
        <f t="shared" si="58"/>
        <v>HK-060022</v>
      </c>
      <c r="I1883" s="130" t="str">
        <f t="shared" si="59"/>
        <v>VG</v>
      </c>
    </row>
    <row r="1884" spans="1:9" x14ac:dyDescent="0.15">
      <c r="A1884" s="130">
        <v>1882</v>
      </c>
      <c r="B1884" s="130" t="s">
        <v>4946</v>
      </c>
      <c r="C1884" s="130" t="s">
        <v>14129</v>
      </c>
      <c r="D1884" s="130">
        <v>500</v>
      </c>
      <c r="E1884" s="130" t="s">
        <v>12372</v>
      </c>
      <c r="F1884" s="130">
        <v>7675000</v>
      </c>
      <c r="G1884" s="130">
        <v>8145000</v>
      </c>
      <c r="H1884" s="130" t="str">
        <f t="shared" si="58"/>
        <v>HK-060023</v>
      </c>
      <c r="I1884" s="130" t="str">
        <f t="shared" si="59"/>
        <v>AG</v>
      </c>
    </row>
    <row r="1885" spans="1:9" x14ac:dyDescent="0.15">
      <c r="A1885" s="130">
        <v>1883</v>
      </c>
      <c r="B1885" s="130" t="s">
        <v>4947</v>
      </c>
      <c r="C1885" s="130" t="s">
        <v>14130</v>
      </c>
      <c r="D1885" s="130">
        <v>10</v>
      </c>
      <c r="E1885" s="130" t="s">
        <v>12370</v>
      </c>
      <c r="F1885" s="130">
        <v>68500</v>
      </c>
      <c r="G1885" s="130">
        <v>571000</v>
      </c>
      <c r="H1885" s="130" t="str">
        <f t="shared" si="58"/>
        <v>HK-060024</v>
      </c>
      <c r="I1885" s="130" t="str">
        <f t="shared" si="59"/>
        <v>AG</v>
      </c>
    </row>
    <row r="1886" spans="1:9" x14ac:dyDescent="0.15">
      <c r="A1886" s="130">
        <v>1884</v>
      </c>
      <c r="B1886" s="130" t="s">
        <v>4948</v>
      </c>
      <c r="C1886" s="130" t="s">
        <v>14131</v>
      </c>
      <c r="D1886" s="130">
        <v>10000</v>
      </c>
      <c r="E1886" s="130" t="s">
        <v>12361</v>
      </c>
      <c r="F1886" s="130">
        <v>28460000</v>
      </c>
      <c r="G1886" s="130">
        <v>32830000</v>
      </c>
      <c r="H1886" s="130" t="str">
        <f t="shared" si="58"/>
        <v>HK-070001</v>
      </c>
      <c r="I1886" s="130" t="str">
        <f t="shared" si="59"/>
        <v>VG</v>
      </c>
    </row>
    <row r="1887" spans="1:9" x14ac:dyDescent="0.15">
      <c r="A1887" s="130">
        <v>1885</v>
      </c>
      <c r="B1887" s="130" t="s">
        <v>4949</v>
      </c>
      <c r="C1887" s="130" t="s">
        <v>14132</v>
      </c>
      <c r="D1887" s="130">
        <v>1</v>
      </c>
      <c r="E1887" s="130" t="s">
        <v>12370</v>
      </c>
      <c r="F1887" s="130">
        <v>63941</v>
      </c>
      <c r="G1887" s="130">
        <v>72800</v>
      </c>
      <c r="H1887" s="130" t="str">
        <f t="shared" si="58"/>
        <v>HK-070002</v>
      </c>
      <c r="I1887" s="130" t="str">
        <f t="shared" si="59"/>
        <v>VG</v>
      </c>
    </row>
    <row r="1888" spans="1:9" x14ac:dyDescent="0.15">
      <c r="A1888" s="130">
        <v>1886</v>
      </c>
      <c r="B1888" s="130" t="s">
        <v>4950</v>
      </c>
      <c r="C1888" s="130" t="s">
        <v>14133</v>
      </c>
      <c r="D1888" s="130">
        <v>1</v>
      </c>
      <c r="E1888" s="130" t="s">
        <v>12370</v>
      </c>
      <c r="F1888" s="130">
        <v>67715</v>
      </c>
      <c r="G1888" s="130">
        <v>69813</v>
      </c>
      <c r="H1888" s="130" t="str">
        <f t="shared" si="58"/>
        <v>HK-070003</v>
      </c>
      <c r="I1888" s="130" t="str">
        <f t="shared" si="59"/>
        <v>VG</v>
      </c>
    </row>
    <row r="1889" spans="1:9" x14ac:dyDescent="0.15">
      <c r="A1889" s="130">
        <v>1887</v>
      </c>
      <c r="B1889" s="130" t="s">
        <v>4951</v>
      </c>
      <c r="C1889" s="130" t="s">
        <v>14134</v>
      </c>
      <c r="D1889" s="130">
        <v>1</v>
      </c>
      <c r="E1889" s="130" t="s">
        <v>12372</v>
      </c>
      <c r="F1889" s="130">
        <v>64740</v>
      </c>
      <c r="G1889" s="130">
        <v>72580</v>
      </c>
      <c r="H1889" s="130" t="str">
        <f t="shared" si="58"/>
        <v>HK-070004</v>
      </c>
      <c r="I1889" s="130" t="str">
        <f t="shared" si="59"/>
        <v>VG</v>
      </c>
    </row>
    <row r="1890" spans="1:9" x14ac:dyDescent="0.15">
      <c r="A1890" s="130">
        <v>1888</v>
      </c>
      <c r="B1890" s="130" t="s">
        <v>4952</v>
      </c>
      <c r="C1890" s="130" t="s">
        <v>14135</v>
      </c>
      <c r="D1890" s="130">
        <v>100</v>
      </c>
      <c r="E1890" s="130" t="s">
        <v>12372</v>
      </c>
      <c r="F1890" s="130">
        <v>1095200</v>
      </c>
      <c r="G1890" s="130">
        <v>769400</v>
      </c>
      <c r="H1890" s="130" t="str">
        <f t="shared" si="58"/>
        <v>HK-070005</v>
      </c>
      <c r="I1890" s="130" t="str">
        <f t="shared" si="59"/>
        <v>AG</v>
      </c>
    </row>
    <row r="1891" spans="1:9" x14ac:dyDescent="0.15">
      <c r="A1891" s="130">
        <v>1889</v>
      </c>
      <c r="B1891" s="130" t="s">
        <v>4953</v>
      </c>
      <c r="C1891" s="130" t="s">
        <v>1862</v>
      </c>
      <c r="D1891" s="130">
        <v>1</v>
      </c>
      <c r="E1891" s="130" t="s">
        <v>12467</v>
      </c>
      <c r="F1891" s="130">
        <v>21500000</v>
      </c>
      <c r="G1891" s="130">
        <v>28000000</v>
      </c>
      <c r="H1891" s="130" t="str">
        <f t="shared" si="58"/>
        <v>HK-070006</v>
      </c>
      <c r="I1891" s="130" t="str">
        <f t="shared" si="59"/>
        <v>AG</v>
      </c>
    </row>
    <row r="1892" spans="1:9" x14ac:dyDescent="0.15">
      <c r="A1892" s="130">
        <v>1890</v>
      </c>
      <c r="B1892" s="130" t="s">
        <v>4954</v>
      </c>
      <c r="C1892" s="130" t="s">
        <v>14136</v>
      </c>
      <c r="D1892" s="130">
        <v>10000</v>
      </c>
      <c r="E1892" s="130" t="s">
        <v>12372</v>
      </c>
      <c r="F1892" s="130">
        <v>131130000</v>
      </c>
      <c r="G1892" s="130">
        <v>149235000</v>
      </c>
      <c r="H1892" s="130" t="str">
        <f t="shared" si="58"/>
        <v>HK-070007</v>
      </c>
      <c r="I1892" s="130" t="str">
        <f t="shared" si="59"/>
        <v>AG</v>
      </c>
    </row>
    <row r="1893" spans="1:9" x14ac:dyDescent="0.15">
      <c r="A1893" s="130">
        <v>1891</v>
      </c>
      <c r="B1893" s="130" t="s">
        <v>4955</v>
      </c>
      <c r="C1893" s="130" t="s">
        <v>14137</v>
      </c>
      <c r="D1893" s="130">
        <v>105</v>
      </c>
      <c r="E1893" s="130" t="s">
        <v>14138</v>
      </c>
      <c r="F1893" s="130">
        <v>15073934.6</v>
      </c>
      <c r="G1893" s="130">
        <v>13984076.6</v>
      </c>
      <c r="H1893" s="130" t="str">
        <f t="shared" si="58"/>
        <v>HK-070008</v>
      </c>
      <c r="I1893" s="130" t="str">
        <f t="shared" si="59"/>
        <v>AG</v>
      </c>
    </row>
    <row r="1894" spans="1:9" x14ac:dyDescent="0.15">
      <c r="A1894" s="130">
        <v>1892</v>
      </c>
      <c r="B1894" s="130" t="s">
        <v>4956</v>
      </c>
      <c r="C1894" s="130" t="s">
        <v>14139</v>
      </c>
      <c r="D1894" s="130">
        <v>100</v>
      </c>
      <c r="E1894" s="130" t="s">
        <v>12355</v>
      </c>
      <c r="F1894" s="130">
        <v>13309676</v>
      </c>
      <c r="G1894" s="130">
        <v>10743743</v>
      </c>
      <c r="H1894" s="130" t="str">
        <f t="shared" si="58"/>
        <v>HK-070009</v>
      </c>
      <c r="I1894" s="130" t="str">
        <f t="shared" si="59"/>
        <v>AG</v>
      </c>
    </row>
    <row r="1895" spans="1:9" x14ac:dyDescent="0.15">
      <c r="A1895" s="130">
        <v>1893</v>
      </c>
      <c r="B1895" s="130" t="s">
        <v>4957</v>
      </c>
      <c r="C1895" s="130" t="s">
        <v>14140</v>
      </c>
      <c r="D1895" s="130">
        <v>460</v>
      </c>
      <c r="E1895" s="130" t="s">
        <v>12372</v>
      </c>
      <c r="F1895" s="130">
        <v>11439955</v>
      </c>
      <c r="G1895" s="130">
        <v>11762348.039999999</v>
      </c>
      <c r="H1895" s="130" t="str">
        <f t="shared" si="58"/>
        <v>HK-070010</v>
      </c>
      <c r="I1895" s="130" t="str">
        <f t="shared" si="59"/>
        <v>VG</v>
      </c>
    </row>
    <row r="1896" spans="1:9" x14ac:dyDescent="0.15">
      <c r="A1896" s="130">
        <v>1894</v>
      </c>
      <c r="B1896" s="130" t="s">
        <v>4958</v>
      </c>
      <c r="C1896" s="130" t="s">
        <v>14141</v>
      </c>
      <c r="D1896" s="130">
        <v>1</v>
      </c>
      <c r="E1896" s="130" t="s">
        <v>12467</v>
      </c>
      <c r="F1896" s="130">
        <v>4660000</v>
      </c>
      <c r="G1896" s="130">
        <v>5160000</v>
      </c>
      <c r="H1896" s="130" t="str">
        <f t="shared" si="58"/>
        <v>HK-070011</v>
      </c>
      <c r="I1896" s="130" t="str">
        <f t="shared" si="59"/>
        <v>AG</v>
      </c>
    </row>
    <row r="1897" spans="1:9" x14ac:dyDescent="0.15">
      <c r="A1897" s="130">
        <v>1895</v>
      </c>
      <c r="B1897" s="130" t="s">
        <v>4959</v>
      </c>
      <c r="C1897" s="130" t="s">
        <v>14142</v>
      </c>
      <c r="D1897" s="130">
        <v>1</v>
      </c>
      <c r="E1897" s="130" t="s">
        <v>12355</v>
      </c>
      <c r="F1897" s="130">
        <v>104546</v>
      </c>
      <c r="G1897" s="130">
        <v>88246</v>
      </c>
      <c r="H1897" s="130" t="str">
        <f t="shared" si="58"/>
        <v>HK-070012</v>
      </c>
      <c r="I1897" s="130" t="str">
        <f t="shared" si="59"/>
        <v>AG</v>
      </c>
    </row>
    <row r="1898" spans="1:9" x14ac:dyDescent="0.15">
      <c r="A1898" s="130">
        <v>1896</v>
      </c>
      <c r="B1898" s="130" t="s">
        <v>4960</v>
      </c>
      <c r="C1898" s="130" t="s">
        <v>14143</v>
      </c>
      <c r="D1898" s="130">
        <v>10</v>
      </c>
      <c r="E1898" s="130" t="s">
        <v>12355</v>
      </c>
      <c r="F1898" s="130">
        <v>4040000</v>
      </c>
      <c r="G1898" s="130">
        <v>6780000</v>
      </c>
      <c r="H1898" s="130" t="str">
        <f t="shared" si="58"/>
        <v>HK-070013</v>
      </c>
      <c r="I1898" s="130" t="str">
        <f t="shared" si="59"/>
        <v>AG</v>
      </c>
    </row>
    <row r="1899" spans="1:9" x14ac:dyDescent="0.15">
      <c r="A1899" s="130">
        <v>1897</v>
      </c>
      <c r="B1899" s="130" t="s">
        <v>4961</v>
      </c>
      <c r="C1899" s="130" t="s">
        <v>14144</v>
      </c>
      <c r="D1899" s="130">
        <v>100</v>
      </c>
      <c r="E1899" s="130" t="s">
        <v>14051</v>
      </c>
      <c r="F1899" s="130">
        <v>15054</v>
      </c>
      <c r="G1899" s="130">
        <v>54212.4</v>
      </c>
      <c r="H1899" s="130" t="str">
        <f t="shared" si="58"/>
        <v>HK-070014</v>
      </c>
      <c r="I1899" s="130" t="str">
        <f t="shared" si="59"/>
        <v>VG</v>
      </c>
    </row>
    <row r="1900" spans="1:9" x14ac:dyDescent="0.15">
      <c r="A1900" s="130">
        <v>1898</v>
      </c>
      <c r="B1900" s="130" t="s">
        <v>4962</v>
      </c>
      <c r="C1900" s="130" t="s">
        <v>218</v>
      </c>
      <c r="D1900" s="130">
        <v>300</v>
      </c>
      <c r="E1900" s="130" t="s">
        <v>12372</v>
      </c>
      <c r="F1900" s="130">
        <v>1050000</v>
      </c>
      <c r="G1900" s="130">
        <v>2790000</v>
      </c>
      <c r="H1900" s="130" t="str">
        <f t="shared" si="58"/>
        <v>HK-070015</v>
      </c>
      <c r="I1900" s="130" t="str">
        <f t="shared" si="59"/>
        <v>VG</v>
      </c>
    </row>
    <row r="1901" spans="1:9" x14ac:dyDescent="0.15">
      <c r="A1901" s="130">
        <v>1899</v>
      </c>
      <c r="B1901" s="130" t="s">
        <v>4963</v>
      </c>
      <c r="C1901" s="130" t="s">
        <v>14145</v>
      </c>
      <c r="D1901" s="130">
        <v>100</v>
      </c>
      <c r="E1901" s="130" t="s">
        <v>12368</v>
      </c>
      <c r="F1901" s="130">
        <v>46700</v>
      </c>
      <c r="G1901" s="130">
        <v>62600</v>
      </c>
      <c r="H1901" s="130" t="str">
        <f t="shared" si="58"/>
        <v>HK-070016</v>
      </c>
      <c r="I1901" s="130" t="str">
        <f t="shared" si="59"/>
        <v>VG</v>
      </c>
    </row>
    <row r="1902" spans="1:9" x14ac:dyDescent="0.15">
      <c r="A1902" s="130">
        <v>1900</v>
      </c>
      <c r="B1902" s="130" t="s">
        <v>4964</v>
      </c>
      <c r="C1902" s="130" t="s">
        <v>14146</v>
      </c>
      <c r="D1902" s="130">
        <v>1000</v>
      </c>
      <c r="E1902" s="130" t="s">
        <v>12368</v>
      </c>
      <c r="F1902" s="130">
        <v>40500000</v>
      </c>
      <c r="G1902" s="130">
        <v>3700000</v>
      </c>
      <c r="H1902" s="130" t="str">
        <f t="shared" si="58"/>
        <v>HK-080001</v>
      </c>
      <c r="I1902" s="130" t="str">
        <f t="shared" si="59"/>
        <v>AG</v>
      </c>
    </row>
    <row r="1903" spans="1:9" x14ac:dyDescent="0.15">
      <c r="A1903" s="130">
        <v>1901</v>
      </c>
      <c r="B1903" s="130" t="s">
        <v>4965</v>
      </c>
      <c r="C1903" s="130" t="s">
        <v>14147</v>
      </c>
      <c r="D1903" s="130">
        <v>1</v>
      </c>
      <c r="E1903" s="130" t="s">
        <v>14148</v>
      </c>
      <c r="F1903" s="130">
        <v>180115.5</v>
      </c>
      <c r="G1903" s="130">
        <v>222359.36</v>
      </c>
      <c r="H1903" s="130" t="str">
        <f t="shared" si="58"/>
        <v>HK-080002</v>
      </c>
      <c r="I1903" s="130" t="str">
        <f t="shared" si="59"/>
        <v>AG</v>
      </c>
    </row>
    <row r="1904" spans="1:9" x14ac:dyDescent="0.15">
      <c r="A1904" s="130">
        <v>1902</v>
      </c>
      <c r="B1904" s="130" t="s">
        <v>4966</v>
      </c>
      <c r="C1904" s="130" t="s">
        <v>1826</v>
      </c>
      <c r="D1904" s="130">
        <v>100</v>
      </c>
      <c r="E1904" s="130" t="s">
        <v>12361</v>
      </c>
      <c r="F1904" s="130">
        <v>269000</v>
      </c>
      <c r="G1904" s="130">
        <v>886400</v>
      </c>
      <c r="H1904" s="130" t="str">
        <f t="shared" si="58"/>
        <v>HK-080003</v>
      </c>
      <c r="I1904" s="130" t="str">
        <f t="shared" si="59"/>
        <v>VG</v>
      </c>
    </row>
    <row r="1905" spans="1:9" x14ac:dyDescent="0.15">
      <c r="A1905" s="130">
        <v>1903</v>
      </c>
      <c r="B1905" s="130" t="s">
        <v>4967</v>
      </c>
      <c r="C1905" s="130" t="s">
        <v>14149</v>
      </c>
      <c r="D1905" s="130">
        <v>100</v>
      </c>
      <c r="E1905" s="130" t="s">
        <v>12355</v>
      </c>
      <c r="F1905" s="130">
        <v>1315270</v>
      </c>
      <c r="G1905" s="130">
        <v>778470</v>
      </c>
      <c r="H1905" s="130" t="str">
        <f t="shared" si="58"/>
        <v>HK-080004</v>
      </c>
      <c r="I1905" s="130" t="str">
        <f t="shared" si="59"/>
        <v>AG</v>
      </c>
    </row>
    <row r="1906" spans="1:9" x14ac:dyDescent="0.15">
      <c r="A1906" s="130">
        <v>1904</v>
      </c>
      <c r="B1906" s="130" t="s">
        <v>4968</v>
      </c>
      <c r="C1906" s="130" t="s">
        <v>14150</v>
      </c>
      <c r="D1906" s="130">
        <v>1</v>
      </c>
      <c r="E1906" s="130" t="s">
        <v>12989</v>
      </c>
      <c r="F1906" s="130">
        <v>14868671</v>
      </c>
      <c r="G1906" s="130">
        <v>15471056</v>
      </c>
      <c r="H1906" s="130" t="str">
        <f t="shared" si="58"/>
        <v>HK-080005</v>
      </c>
      <c r="I1906" s="130" t="str">
        <f t="shared" si="59"/>
        <v>AG</v>
      </c>
    </row>
    <row r="1907" spans="1:9" x14ac:dyDescent="0.15">
      <c r="A1907" s="130">
        <v>1905</v>
      </c>
      <c r="B1907" s="130" t="s">
        <v>4969</v>
      </c>
      <c r="C1907" s="130" t="s">
        <v>1827</v>
      </c>
      <c r="D1907" s="130">
        <v>1</v>
      </c>
      <c r="E1907" s="130" t="s">
        <v>12361</v>
      </c>
      <c r="F1907" s="130">
        <v>16800</v>
      </c>
      <c r="G1907" s="130">
        <v>15300</v>
      </c>
      <c r="H1907" s="130" t="str">
        <f t="shared" si="58"/>
        <v>HK-080006</v>
      </c>
      <c r="I1907" s="130" t="str">
        <f t="shared" si="59"/>
        <v>VG</v>
      </c>
    </row>
    <row r="1908" spans="1:9" x14ac:dyDescent="0.15">
      <c r="A1908" s="130">
        <v>1906</v>
      </c>
      <c r="B1908" s="130" t="s">
        <v>4970</v>
      </c>
      <c r="C1908" s="130" t="s">
        <v>14151</v>
      </c>
      <c r="D1908" s="130">
        <v>100</v>
      </c>
      <c r="E1908" s="130" t="s">
        <v>12361</v>
      </c>
      <c r="F1908" s="130">
        <v>2859239.18</v>
      </c>
      <c r="G1908" s="130">
        <v>3572877.26</v>
      </c>
      <c r="H1908" s="130" t="str">
        <f t="shared" si="58"/>
        <v>HK-080007</v>
      </c>
      <c r="I1908" s="130" t="str">
        <f t="shared" si="59"/>
        <v>AG</v>
      </c>
    </row>
    <row r="1909" spans="1:9" x14ac:dyDescent="0.15">
      <c r="A1909" s="130">
        <v>1907</v>
      </c>
      <c r="B1909" s="130" t="s">
        <v>4971</v>
      </c>
      <c r="C1909" s="130" t="s">
        <v>1827</v>
      </c>
      <c r="D1909" s="130">
        <v>1</v>
      </c>
      <c r="E1909" s="130" t="s">
        <v>12361</v>
      </c>
      <c r="F1909" s="130">
        <v>11140</v>
      </c>
      <c r="G1909" s="130">
        <v>10150</v>
      </c>
      <c r="H1909" s="130" t="str">
        <f t="shared" si="58"/>
        <v>HK-080008</v>
      </c>
      <c r="I1909" s="130" t="str">
        <f t="shared" si="59"/>
        <v>AG</v>
      </c>
    </row>
    <row r="1910" spans="1:9" x14ac:dyDescent="0.15">
      <c r="A1910" s="130">
        <v>1908</v>
      </c>
      <c r="B1910" s="130" t="s">
        <v>4972</v>
      </c>
      <c r="C1910" s="130" t="s">
        <v>14152</v>
      </c>
      <c r="D1910" s="130">
        <v>1</v>
      </c>
      <c r="E1910" s="130" t="s">
        <v>12355</v>
      </c>
      <c r="F1910" s="130">
        <v>68500</v>
      </c>
      <c r="G1910" s="130">
        <v>61700</v>
      </c>
      <c r="H1910" s="130" t="str">
        <f t="shared" si="58"/>
        <v>HK-080009</v>
      </c>
      <c r="I1910" s="130" t="str">
        <f t="shared" si="59"/>
        <v>AG</v>
      </c>
    </row>
    <row r="1911" spans="1:9" x14ac:dyDescent="0.15">
      <c r="A1911" s="130">
        <v>1909</v>
      </c>
      <c r="B1911" s="130" t="s">
        <v>4973</v>
      </c>
      <c r="C1911" s="130" t="s">
        <v>14153</v>
      </c>
      <c r="D1911" s="130">
        <v>100</v>
      </c>
      <c r="E1911" s="130" t="s">
        <v>12372</v>
      </c>
      <c r="F1911" s="130">
        <v>41152</v>
      </c>
      <c r="G1911" s="130">
        <v>42422</v>
      </c>
      <c r="H1911" s="130" t="str">
        <f t="shared" si="58"/>
        <v>HK-080010</v>
      </c>
      <c r="I1911" s="130" t="str">
        <f t="shared" si="59"/>
        <v>AG</v>
      </c>
    </row>
    <row r="1912" spans="1:9" x14ac:dyDescent="0.15">
      <c r="A1912" s="130">
        <v>1910</v>
      </c>
      <c r="B1912" s="130" t="s">
        <v>4974</v>
      </c>
      <c r="C1912" s="130" t="s">
        <v>1828</v>
      </c>
      <c r="D1912" s="130">
        <v>10000</v>
      </c>
      <c r="E1912" s="130" t="s">
        <v>12355</v>
      </c>
      <c r="F1912" s="130">
        <v>19740000</v>
      </c>
      <c r="G1912" s="130">
        <v>21770000</v>
      </c>
      <c r="H1912" s="130" t="str">
        <f t="shared" si="58"/>
        <v>HK-080011</v>
      </c>
      <c r="I1912" s="130" t="str">
        <f t="shared" si="59"/>
        <v>VG</v>
      </c>
    </row>
    <row r="1913" spans="1:9" x14ac:dyDescent="0.15">
      <c r="A1913" s="130">
        <v>1911</v>
      </c>
      <c r="B1913" s="130" t="s">
        <v>4975</v>
      </c>
      <c r="C1913" s="130" t="s">
        <v>14154</v>
      </c>
      <c r="D1913" s="130">
        <v>100</v>
      </c>
      <c r="E1913" s="130" t="s">
        <v>12355</v>
      </c>
      <c r="F1913" s="130">
        <v>138000</v>
      </c>
      <c r="G1913" s="130">
        <v>132000</v>
      </c>
      <c r="H1913" s="130" t="str">
        <f t="shared" si="58"/>
        <v>HK-080012</v>
      </c>
      <c r="I1913" s="130" t="str">
        <f t="shared" si="59"/>
        <v>AG</v>
      </c>
    </row>
    <row r="1914" spans="1:9" x14ac:dyDescent="0.15">
      <c r="A1914" s="130">
        <v>1912</v>
      </c>
      <c r="B1914" s="130" t="s">
        <v>4976</v>
      </c>
      <c r="C1914" s="130" t="s">
        <v>14155</v>
      </c>
      <c r="D1914" s="130">
        <v>10000</v>
      </c>
      <c r="E1914" s="130" t="s">
        <v>12361</v>
      </c>
      <c r="F1914" s="130">
        <v>58346785</v>
      </c>
      <c r="G1914" s="130">
        <v>107285255</v>
      </c>
      <c r="H1914" s="130" t="str">
        <f t="shared" si="58"/>
        <v>HK-080013</v>
      </c>
      <c r="I1914" s="130" t="str">
        <f t="shared" si="59"/>
        <v>AG</v>
      </c>
    </row>
    <row r="1915" spans="1:9" x14ac:dyDescent="0.15">
      <c r="A1915" s="130">
        <v>1913</v>
      </c>
      <c r="B1915" s="130" t="s">
        <v>4977</v>
      </c>
      <c r="C1915" s="130" t="s">
        <v>14156</v>
      </c>
      <c r="D1915" s="130">
        <v>100</v>
      </c>
      <c r="E1915" s="130" t="s">
        <v>12355</v>
      </c>
      <c r="F1915" s="130">
        <v>20479800</v>
      </c>
      <c r="G1915" s="130">
        <v>20339100</v>
      </c>
      <c r="H1915" s="130" t="str">
        <f t="shared" si="58"/>
        <v>HK-080014</v>
      </c>
      <c r="I1915" s="130" t="str">
        <f t="shared" si="59"/>
        <v>AG</v>
      </c>
    </row>
    <row r="1916" spans="1:9" x14ac:dyDescent="0.15">
      <c r="A1916" s="130">
        <v>1914</v>
      </c>
      <c r="B1916" s="130" t="s">
        <v>4978</v>
      </c>
      <c r="C1916" s="130" t="s">
        <v>14157</v>
      </c>
      <c r="D1916" s="130">
        <v>500</v>
      </c>
      <c r="E1916" s="130" t="s">
        <v>12355</v>
      </c>
      <c r="F1916" s="130">
        <v>3040853914</v>
      </c>
      <c r="G1916" s="130">
        <v>3261576445</v>
      </c>
      <c r="H1916" s="130" t="str">
        <f t="shared" si="58"/>
        <v>HK-080015</v>
      </c>
      <c r="I1916" s="130" t="str">
        <f t="shared" si="59"/>
        <v>AG</v>
      </c>
    </row>
    <row r="1917" spans="1:9" x14ac:dyDescent="0.15">
      <c r="A1917" s="130">
        <v>1915</v>
      </c>
      <c r="B1917" s="130" t="s">
        <v>4979</v>
      </c>
      <c r="C1917" s="130" t="s">
        <v>1829</v>
      </c>
      <c r="D1917" s="130">
        <v>14400</v>
      </c>
      <c r="E1917" s="130" t="s">
        <v>12384</v>
      </c>
      <c r="F1917" s="130">
        <v>2785060</v>
      </c>
      <c r="G1917" s="130">
        <v>4404840</v>
      </c>
      <c r="H1917" s="130" t="str">
        <f t="shared" si="58"/>
        <v>HK-080016</v>
      </c>
      <c r="I1917" s="130" t="str">
        <f t="shared" si="59"/>
        <v>VG</v>
      </c>
    </row>
    <row r="1918" spans="1:9" x14ac:dyDescent="0.15">
      <c r="A1918" s="130">
        <v>1916</v>
      </c>
      <c r="B1918" s="130" t="s">
        <v>4980</v>
      </c>
      <c r="C1918" s="130" t="s">
        <v>1830</v>
      </c>
      <c r="D1918" s="130">
        <v>1000</v>
      </c>
      <c r="E1918" s="130" t="s">
        <v>12361</v>
      </c>
      <c r="F1918" s="130">
        <v>12900</v>
      </c>
      <c r="G1918" s="130">
        <v>13000</v>
      </c>
      <c r="H1918" s="130" t="str">
        <f t="shared" si="58"/>
        <v>HK-080017</v>
      </c>
      <c r="I1918" s="130" t="str">
        <f t="shared" si="59"/>
        <v>VG</v>
      </c>
    </row>
    <row r="1919" spans="1:9" x14ac:dyDescent="0.15">
      <c r="A1919" s="130">
        <v>1917</v>
      </c>
      <c r="B1919" s="130" t="s">
        <v>4981</v>
      </c>
      <c r="C1919" s="130" t="s">
        <v>14158</v>
      </c>
      <c r="D1919" s="130">
        <v>1000</v>
      </c>
      <c r="E1919" s="130" t="s">
        <v>12372</v>
      </c>
      <c r="F1919" s="130">
        <v>750000</v>
      </c>
      <c r="G1919" s="130">
        <v>819000</v>
      </c>
      <c r="H1919" s="130" t="str">
        <f t="shared" si="58"/>
        <v>HK-080018</v>
      </c>
      <c r="I1919" s="130" t="str">
        <f t="shared" si="59"/>
        <v/>
      </c>
    </row>
    <row r="1920" spans="1:9" x14ac:dyDescent="0.15">
      <c r="A1920" s="130">
        <v>1918</v>
      </c>
      <c r="B1920" s="130" t="s">
        <v>4982</v>
      </c>
      <c r="C1920" s="130" t="s">
        <v>14159</v>
      </c>
      <c r="D1920" s="130">
        <v>100</v>
      </c>
      <c r="E1920" s="130" t="s">
        <v>12368</v>
      </c>
      <c r="F1920" s="130">
        <v>791770</v>
      </c>
      <c r="G1920" s="130">
        <v>832271</v>
      </c>
      <c r="H1920" s="130" t="str">
        <f t="shared" si="58"/>
        <v>HK-080019</v>
      </c>
      <c r="I1920" s="130" t="str">
        <f t="shared" si="59"/>
        <v>AG</v>
      </c>
    </row>
    <row r="1921" spans="1:9" x14ac:dyDescent="0.15">
      <c r="A1921" s="130">
        <v>1919</v>
      </c>
      <c r="B1921" s="130" t="s">
        <v>4983</v>
      </c>
      <c r="C1921" s="130" t="s">
        <v>1831</v>
      </c>
      <c r="D1921" s="130">
        <v>1</v>
      </c>
      <c r="E1921" s="130" t="s">
        <v>12402</v>
      </c>
      <c r="F1921" s="130">
        <v>1570000</v>
      </c>
      <c r="G1921" s="130">
        <v>1595000</v>
      </c>
      <c r="H1921" s="130" t="str">
        <f t="shared" si="58"/>
        <v>HK-080020</v>
      </c>
      <c r="I1921" s="130" t="str">
        <f t="shared" si="59"/>
        <v>VG</v>
      </c>
    </row>
    <row r="1922" spans="1:9" x14ac:dyDescent="0.15">
      <c r="A1922" s="130">
        <v>1920</v>
      </c>
      <c r="B1922" s="130" t="s">
        <v>4984</v>
      </c>
      <c r="C1922" s="130" t="s">
        <v>14160</v>
      </c>
      <c r="D1922" s="130">
        <v>1</v>
      </c>
      <c r="E1922" s="130" t="s">
        <v>12370</v>
      </c>
      <c r="F1922" s="130">
        <v>32332</v>
      </c>
      <c r="G1922" s="130">
        <v>42014</v>
      </c>
      <c r="H1922" s="130" t="str">
        <f t="shared" si="58"/>
        <v>HK-080021</v>
      </c>
      <c r="I1922" s="130" t="str">
        <f t="shared" si="59"/>
        <v>VG</v>
      </c>
    </row>
    <row r="1923" spans="1:9" x14ac:dyDescent="0.15">
      <c r="A1923" s="130">
        <v>1921</v>
      </c>
      <c r="B1923" s="130" t="s">
        <v>4985</v>
      </c>
      <c r="C1923" s="130" t="s">
        <v>14161</v>
      </c>
      <c r="D1923" s="130">
        <v>1000</v>
      </c>
      <c r="E1923" s="130" t="s">
        <v>12368</v>
      </c>
      <c r="F1923" s="130">
        <v>3651900</v>
      </c>
      <c r="G1923" s="130">
        <v>6116000</v>
      </c>
      <c r="H1923" s="130" t="str">
        <f t="shared" si="58"/>
        <v>HK-080022</v>
      </c>
      <c r="I1923" s="130" t="str">
        <f t="shared" si="59"/>
        <v>AG</v>
      </c>
    </row>
    <row r="1924" spans="1:9" x14ac:dyDescent="0.15">
      <c r="A1924" s="130">
        <v>1922</v>
      </c>
      <c r="B1924" s="130" t="s">
        <v>4986</v>
      </c>
      <c r="C1924" s="130" t="s">
        <v>14162</v>
      </c>
      <c r="D1924" s="130">
        <v>0.1</v>
      </c>
      <c r="E1924" s="130" t="s">
        <v>14163</v>
      </c>
      <c r="F1924" s="130">
        <v>2606578</v>
      </c>
      <c r="G1924" s="130">
        <v>5090074</v>
      </c>
      <c r="H1924" s="130" t="str">
        <f t="shared" ref="H1924:H1987" si="60">LEFT(B1924,FIND("-",B1924)+6)</f>
        <v>HK-090001</v>
      </c>
      <c r="I1924" s="130" t="str">
        <f t="shared" ref="I1924:I1987" si="61">RIGHT(B1924,LEN(B1924)-FIND("-",B1924)-7)</f>
        <v>AG</v>
      </c>
    </row>
    <row r="1925" spans="1:9" x14ac:dyDescent="0.15">
      <c r="A1925" s="130">
        <v>1923</v>
      </c>
      <c r="B1925" s="130" t="s">
        <v>4987</v>
      </c>
      <c r="C1925" s="130" t="s">
        <v>1832</v>
      </c>
      <c r="D1925" s="130">
        <v>12</v>
      </c>
      <c r="E1925" s="130" t="s">
        <v>14164</v>
      </c>
      <c r="F1925" s="130">
        <v>1540000</v>
      </c>
      <c r="G1925" s="130">
        <v>6492000</v>
      </c>
      <c r="H1925" s="130" t="str">
        <f t="shared" si="60"/>
        <v>HK-090002</v>
      </c>
      <c r="I1925" s="130" t="str">
        <f t="shared" si="61"/>
        <v>VG</v>
      </c>
    </row>
    <row r="1926" spans="1:9" x14ac:dyDescent="0.15">
      <c r="A1926" s="130">
        <v>1924</v>
      </c>
      <c r="B1926" s="130" t="s">
        <v>4988</v>
      </c>
      <c r="C1926" s="130" t="s">
        <v>14165</v>
      </c>
      <c r="D1926" s="130">
        <v>500</v>
      </c>
      <c r="E1926" s="130" t="s">
        <v>12372</v>
      </c>
      <c r="F1926" s="130">
        <v>18123000</v>
      </c>
      <c r="G1926" s="130">
        <v>25075000</v>
      </c>
      <c r="H1926" s="130" t="str">
        <f t="shared" si="60"/>
        <v>HK-090003</v>
      </c>
      <c r="I1926" s="130" t="str">
        <f t="shared" si="61"/>
        <v/>
      </c>
    </row>
    <row r="1927" spans="1:9" x14ac:dyDescent="0.15">
      <c r="A1927" s="130">
        <v>1925</v>
      </c>
      <c r="B1927" s="130" t="s">
        <v>4989</v>
      </c>
      <c r="C1927" s="130" t="s">
        <v>14166</v>
      </c>
      <c r="D1927" s="130">
        <v>1</v>
      </c>
      <c r="E1927" s="130" t="s">
        <v>12403</v>
      </c>
      <c r="F1927" s="130">
        <v>3823956</v>
      </c>
      <c r="G1927" s="130">
        <v>5442630</v>
      </c>
      <c r="H1927" s="130" t="str">
        <f t="shared" si="60"/>
        <v>HK-090004</v>
      </c>
      <c r="I1927" s="130" t="str">
        <f t="shared" si="61"/>
        <v>AG</v>
      </c>
    </row>
    <row r="1928" spans="1:9" x14ac:dyDescent="0.15">
      <c r="A1928" s="130">
        <v>1926</v>
      </c>
      <c r="B1928" s="130" t="s">
        <v>4990</v>
      </c>
      <c r="C1928" s="130" t="s">
        <v>1833</v>
      </c>
      <c r="D1928" s="130">
        <v>1000</v>
      </c>
      <c r="E1928" s="130" t="s">
        <v>12355</v>
      </c>
      <c r="F1928" s="130">
        <v>14000000</v>
      </c>
      <c r="G1928" s="130">
        <v>22176000</v>
      </c>
      <c r="H1928" s="130" t="str">
        <f t="shared" si="60"/>
        <v>HK-090005</v>
      </c>
      <c r="I1928" s="130" t="str">
        <f t="shared" si="61"/>
        <v>VG</v>
      </c>
    </row>
    <row r="1929" spans="1:9" x14ac:dyDescent="0.15">
      <c r="A1929" s="130">
        <v>1927</v>
      </c>
      <c r="B1929" s="130" t="s">
        <v>4991</v>
      </c>
      <c r="C1929" s="130" t="s">
        <v>1834</v>
      </c>
      <c r="D1929" s="130">
        <v>100</v>
      </c>
      <c r="E1929" s="130" t="s">
        <v>12368</v>
      </c>
      <c r="F1929" s="130">
        <v>312400</v>
      </c>
      <c r="G1929" s="130">
        <v>609100</v>
      </c>
      <c r="H1929" s="130" t="str">
        <f t="shared" si="60"/>
        <v>HK-090006</v>
      </c>
      <c r="I1929" s="130" t="str">
        <f t="shared" si="61"/>
        <v>VG</v>
      </c>
    </row>
    <row r="1930" spans="1:9" x14ac:dyDescent="0.15">
      <c r="A1930" s="130">
        <v>1928</v>
      </c>
      <c r="B1930" s="130" t="s">
        <v>4992</v>
      </c>
      <c r="C1930" s="130" t="s">
        <v>14167</v>
      </c>
      <c r="D1930" s="130">
        <v>1000</v>
      </c>
      <c r="E1930" s="130" t="s">
        <v>12372</v>
      </c>
      <c r="F1930" s="130">
        <v>388000</v>
      </c>
      <c r="G1930" s="130">
        <v>465000</v>
      </c>
      <c r="H1930" s="130" t="str">
        <f t="shared" si="60"/>
        <v>HK-090007</v>
      </c>
      <c r="I1930" s="130" t="str">
        <f t="shared" si="61"/>
        <v>AG</v>
      </c>
    </row>
    <row r="1931" spans="1:9" x14ac:dyDescent="0.15">
      <c r="A1931" s="130">
        <v>1929</v>
      </c>
      <c r="B1931" s="130" t="s">
        <v>4993</v>
      </c>
      <c r="C1931" s="130" t="s">
        <v>14041</v>
      </c>
      <c r="D1931" s="130">
        <v>100</v>
      </c>
      <c r="E1931" s="130" t="s">
        <v>12372</v>
      </c>
      <c r="F1931" s="130">
        <v>281810</v>
      </c>
      <c r="G1931" s="130">
        <v>706790</v>
      </c>
      <c r="H1931" s="130" t="str">
        <f t="shared" si="60"/>
        <v>HK-090008</v>
      </c>
      <c r="I1931" s="130" t="str">
        <f t="shared" si="61"/>
        <v>V</v>
      </c>
    </row>
    <row r="1932" spans="1:9" x14ac:dyDescent="0.15">
      <c r="A1932" s="130">
        <v>1930</v>
      </c>
      <c r="B1932" s="130" t="s">
        <v>4994</v>
      </c>
      <c r="C1932" s="130" t="s">
        <v>1669</v>
      </c>
      <c r="D1932" s="130">
        <v>300</v>
      </c>
      <c r="E1932" s="130" t="s">
        <v>12372</v>
      </c>
      <c r="F1932" s="130">
        <v>1223976</v>
      </c>
      <c r="G1932" s="130">
        <v>2050020</v>
      </c>
      <c r="H1932" s="130" t="str">
        <f t="shared" si="60"/>
        <v>HK-090009</v>
      </c>
      <c r="I1932" s="130" t="str">
        <f t="shared" si="61"/>
        <v/>
      </c>
    </row>
    <row r="1933" spans="1:9" x14ac:dyDescent="0.15">
      <c r="A1933" s="130">
        <v>1931</v>
      </c>
      <c r="B1933" s="130" t="s">
        <v>4995</v>
      </c>
      <c r="C1933" s="130" t="s">
        <v>14168</v>
      </c>
      <c r="D1933" s="130">
        <v>10</v>
      </c>
      <c r="E1933" s="130" t="s">
        <v>12372</v>
      </c>
      <c r="F1933" s="130">
        <v>210805</v>
      </c>
      <c r="G1933" s="130">
        <v>234641</v>
      </c>
      <c r="H1933" s="130" t="str">
        <f t="shared" si="60"/>
        <v>HK-090010</v>
      </c>
      <c r="I1933" s="130" t="str">
        <f t="shared" si="61"/>
        <v>AG</v>
      </c>
    </row>
    <row r="1934" spans="1:9" x14ac:dyDescent="0.15">
      <c r="A1934" s="130">
        <v>1932</v>
      </c>
      <c r="B1934" s="130" t="s">
        <v>4996</v>
      </c>
      <c r="C1934" s="130" t="s">
        <v>1831</v>
      </c>
      <c r="D1934" s="130">
        <v>1</v>
      </c>
      <c r="E1934" s="130" t="s">
        <v>12403</v>
      </c>
      <c r="F1934" s="130">
        <v>3920540</v>
      </c>
      <c r="G1934" s="130">
        <v>4404836.8</v>
      </c>
      <c r="H1934" s="130" t="str">
        <f t="shared" si="60"/>
        <v>HK-090011</v>
      </c>
      <c r="I1934" s="130" t="str">
        <f t="shared" si="61"/>
        <v>AG</v>
      </c>
    </row>
    <row r="1935" spans="1:9" x14ac:dyDescent="0.15">
      <c r="A1935" s="130">
        <v>1933</v>
      </c>
      <c r="B1935" s="130" t="s">
        <v>4997</v>
      </c>
      <c r="C1935" s="130" t="s">
        <v>14169</v>
      </c>
      <c r="D1935" s="130">
        <v>100</v>
      </c>
      <c r="E1935" s="130" t="s">
        <v>12372</v>
      </c>
      <c r="F1935" s="130">
        <v>412832</v>
      </c>
      <c r="G1935" s="130">
        <v>542734</v>
      </c>
      <c r="H1935" s="130" t="str">
        <f t="shared" si="60"/>
        <v>HK-090012</v>
      </c>
      <c r="I1935" s="130" t="str">
        <f t="shared" si="61"/>
        <v>AG</v>
      </c>
    </row>
    <row r="1936" spans="1:9" x14ac:dyDescent="0.15">
      <c r="A1936" s="130">
        <v>1934</v>
      </c>
      <c r="B1936" s="130" t="s">
        <v>4998</v>
      </c>
      <c r="C1936" s="130" t="s">
        <v>387</v>
      </c>
      <c r="D1936" s="130">
        <v>1000</v>
      </c>
      <c r="E1936" s="130" t="s">
        <v>12372</v>
      </c>
      <c r="F1936" s="130">
        <v>2479000</v>
      </c>
      <c r="G1936" s="130">
        <v>3050000</v>
      </c>
      <c r="H1936" s="130" t="str">
        <f t="shared" si="60"/>
        <v>HK-090013</v>
      </c>
      <c r="I1936" s="130" t="str">
        <f t="shared" si="61"/>
        <v>AG</v>
      </c>
    </row>
    <row r="1937" spans="1:9" x14ac:dyDescent="0.15">
      <c r="A1937" s="130">
        <v>1935</v>
      </c>
      <c r="B1937" s="130" t="s">
        <v>4999</v>
      </c>
      <c r="C1937" s="130" t="s">
        <v>14170</v>
      </c>
      <c r="D1937" s="130">
        <v>7000</v>
      </c>
      <c r="E1937" s="130" t="s">
        <v>12361</v>
      </c>
      <c r="F1937" s="130">
        <v>1372000</v>
      </c>
      <c r="G1937" s="130">
        <v>3426500</v>
      </c>
      <c r="H1937" s="130" t="str">
        <f t="shared" si="60"/>
        <v>HK-090014</v>
      </c>
      <c r="I1937" s="130" t="str">
        <f t="shared" si="61"/>
        <v>AG</v>
      </c>
    </row>
    <row r="1938" spans="1:9" x14ac:dyDescent="0.15">
      <c r="A1938" s="130">
        <v>1936</v>
      </c>
      <c r="B1938" s="130" t="s">
        <v>5000</v>
      </c>
      <c r="C1938" s="130" t="s">
        <v>1835</v>
      </c>
      <c r="D1938" s="130">
        <v>1</v>
      </c>
      <c r="E1938" s="130" t="s">
        <v>12403</v>
      </c>
      <c r="F1938" s="130">
        <v>40500</v>
      </c>
      <c r="G1938" s="130">
        <v>17400</v>
      </c>
      <c r="H1938" s="130" t="str">
        <f t="shared" si="60"/>
        <v>HK-090015</v>
      </c>
      <c r="I1938" s="130" t="str">
        <f t="shared" si="61"/>
        <v>VG</v>
      </c>
    </row>
    <row r="1939" spans="1:9" x14ac:dyDescent="0.15">
      <c r="A1939" s="130">
        <v>1937</v>
      </c>
      <c r="B1939" s="130" t="s">
        <v>5001</v>
      </c>
      <c r="C1939" s="130" t="s">
        <v>14171</v>
      </c>
      <c r="D1939" s="130">
        <v>1</v>
      </c>
      <c r="E1939" s="130" t="s">
        <v>12370</v>
      </c>
      <c r="F1939" s="130">
        <v>42340</v>
      </c>
      <c r="G1939" s="130">
        <v>89284</v>
      </c>
      <c r="H1939" s="130" t="str">
        <f t="shared" si="60"/>
        <v>HK-090016</v>
      </c>
      <c r="I1939" s="130" t="str">
        <f t="shared" si="61"/>
        <v>AG</v>
      </c>
    </row>
    <row r="1940" spans="1:9" x14ac:dyDescent="0.15">
      <c r="A1940" s="130">
        <v>1938</v>
      </c>
      <c r="B1940" s="130" t="s">
        <v>5002</v>
      </c>
      <c r="C1940" s="130" t="s">
        <v>1836</v>
      </c>
      <c r="D1940" s="130">
        <v>24000</v>
      </c>
      <c r="E1940" s="130" t="s">
        <v>12361</v>
      </c>
      <c r="F1940" s="130">
        <v>5992249.5999999996</v>
      </c>
      <c r="G1940" s="130">
        <v>9075448</v>
      </c>
      <c r="H1940" s="130" t="str">
        <f t="shared" si="60"/>
        <v>HK-090017</v>
      </c>
      <c r="I1940" s="130" t="str">
        <f t="shared" si="61"/>
        <v>VG</v>
      </c>
    </row>
    <row r="1941" spans="1:9" x14ac:dyDescent="0.15">
      <c r="A1941" s="130">
        <v>1939</v>
      </c>
      <c r="B1941" s="130" t="s">
        <v>5003</v>
      </c>
      <c r="C1941" s="130" t="s">
        <v>14172</v>
      </c>
      <c r="D1941" s="130">
        <v>200</v>
      </c>
      <c r="E1941" s="130" t="s">
        <v>12368</v>
      </c>
      <c r="F1941" s="130">
        <v>372000</v>
      </c>
      <c r="G1941" s="130">
        <v>402000</v>
      </c>
      <c r="H1941" s="130" t="str">
        <f t="shared" si="60"/>
        <v>HK-090018</v>
      </c>
      <c r="I1941" s="130" t="str">
        <f t="shared" si="61"/>
        <v>AG</v>
      </c>
    </row>
    <row r="1942" spans="1:9" x14ac:dyDescent="0.15">
      <c r="A1942" s="130">
        <v>1940</v>
      </c>
      <c r="B1942" s="130" t="s">
        <v>5004</v>
      </c>
      <c r="C1942" s="130" t="s">
        <v>1837</v>
      </c>
      <c r="D1942" s="130">
        <v>13500</v>
      </c>
      <c r="E1942" s="130" t="s">
        <v>12361</v>
      </c>
      <c r="F1942" s="130">
        <v>2219500</v>
      </c>
      <c r="G1942" s="130">
        <v>3539148</v>
      </c>
      <c r="H1942" s="130" t="str">
        <f t="shared" si="60"/>
        <v>HK-090019</v>
      </c>
      <c r="I1942" s="130" t="str">
        <f t="shared" si="61"/>
        <v>VG</v>
      </c>
    </row>
    <row r="1943" spans="1:9" x14ac:dyDescent="0.15">
      <c r="A1943" s="130">
        <v>1941</v>
      </c>
      <c r="B1943" s="130" t="s">
        <v>5005</v>
      </c>
      <c r="C1943" s="130" t="s">
        <v>2080</v>
      </c>
      <c r="D1943" s="130">
        <v>10</v>
      </c>
      <c r="E1943" s="130" t="s">
        <v>12372</v>
      </c>
      <c r="F1943" s="130">
        <v>169270</v>
      </c>
      <c r="G1943" s="130">
        <v>179866</v>
      </c>
      <c r="H1943" s="130" t="str">
        <f t="shared" si="60"/>
        <v>HK-090020</v>
      </c>
      <c r="I1943" s="130" t="str">
        <f t="shared" si="61"/>
        <v>AG</v>
      </c>
    </row>
    <row r="1944" spans="1:9" x14ac:dyDescent="0.15">
      <c r="A1944" s="130">
        <v>1942</v>
      </c>
      <c r="B1944" s="130" t="s">
        <v>5006</v>
      </c>
      <c r="C1944" s="130" t="s">
        <v>14173</v>
      </c>
      <c r="D1944" s="130">
        <v>50</v>
      </c>
      <c r="E1944" s="130" t="s">
        <v>12372</v>
      </c>
      <c r="F1944" s="130">
        <v>43009000</v>
      </c>
      <c r="G1944" s="130">
        <v>52645000</v>
      </c>
      <c r="H1944" s="130" t="str">
        <f t="shared" si="60"/>
        <v>HK-100001</v>
      </c>
      <c r="I1944" s="130" t="str">
        <f t="shared" si="61"/>
        <v>AG</v>
      </c>
    </row>
    <row r="1945" spans="1:9" x14ac:dyDescent="0.15">
      <c r="A1945" s="130">
        <v>1943</v>
      </c>
      <c r="B1945" s="130" t="s">
        <v>5007</v>
      </c>
      <c r="C1945" s="130" t="s">
        <v>12643</v>
      </c>
      <c r="D1945" s="130">
        <v>1</v>
      </c>
      <c r="E1945" s="130" t="s">
        <v>12402</v>
      </c>
      <c r="F1945" s="130">
        <v>5328000</v>
      </c>
      <c r="G1945" s="130">
        <v>3003000</v>
      </c>
      <c r="H1945" s="130" t="str">
        <f t="shared" si="60"/>
        <v>HK-100002</v>
      </c>
      <c r="I1945" s="130" t="str">
        <f t="shared" si="61"/>
        <v>AG</v>
      </c>
    </row>
    <row r="1946" spans="1:9" x14ac:dyDescent="0.15">
      <c r="A1946" s="130">
        <v>1944</v>
      </c>
      <c r="B1946" s="130" t="s">
        <v>5008</v>
      </c>
      <c r="C1946" s="130" t="s">
        <v>14174</v>
      </c>
      <c r="D1946" s="130">
        <v>1</v>
      </c>
      <c r="E1946" s="130" t="s">
        <v>12355</v>
      </c>
      <c r="F1946" s="130">
        <v>416461</v>
      </c>
      <c r="G1946" s="130">
        <v>412600</v>
      </c>
      <c r="H1946" s="130" t="str">
        <f t="shared" si="60"/>
        <v>HK-100003</v>
      </c>
      <c r="I1946" s="130" t="str">
        <f t="shared" si="61"/>
        <v>AG</v>
      </c>
    </row>
    <row r="1947" spans="1:9" x14ac:dyDescent="0.15">
      <c r="A1947" s="130">
        <v>1945</v>
      </c>
      <c r="B1947" s="130" t="s">
        <v>5009</v>
      </c>
      <c r="C1947" s="130" t="s">
        <v>14175</v>
      </c>
      <c r="D1947" s="130">
        <v>1</v>
      </c>
      <c r="E1947" s="130" t="s">
        <v>12402</v>
      </c>
      <c r="F1947" s="130">
        <v>3634794.4</v>
      </c>
      <c r="G1947" s="130">
        <v>4108578.4</v>
      </c>
      <c r="H1947" s="130" t="str">
        <f t="shared" si="60"/>
        <v>HK-100004</v>
      </c>
      <c r="I1947" s="130" t="str">
        <f t="shared" si="61"/>
        <v>AG</v>
      </c>
    </row>
    <row r="1948" spans="1:9" x14ac:dyDescent="0.15">
      <c r="A1948" s="130">
        <v>1946</v>
      </c>
      <c r="B1948" s="130" t="s">
        <v>5010</v>
      </c>
      <c r="C1948" s="130" t="s">
        <v>14176</v>
      </c>
      <c r="D1948" s="130">
        <v>1</v>
      </c>
      <c r="E1948" s="130" t="s">
        <v>12355</v>
      </c>
      <c r="F1948" s="130">
        <v>103190</v>
      </c>
      <c r="G1948" s="130">
        <v>126800</v>
      </c>
      <c r="H1948" s="130" t="str">
        <f t="shared" si="60"/>
        <v>HK-100005</v>
      </c>
      <c r="I1948" s="130" t="str">
        <f t="shared" si="61"/>
        <v>VR</v>
      </c>
    </row>
    <row r="1949" spans="1:9" x14ac:dyDescent="0.15">
      <c r="A1949" s="130">
        <v>1947</v>
      </c>
      <c r="B1949" s="130" t="s">
        <v>23699</v>
      </c>
      <c r="C1949" s="130" t="s">
        <v>1838</v>
      </c>
      <c r="D1949" s="130">
        <v>100</v>
      </c>
      <c r="E1949" s="130" t="s">
        <v>12372</v>
      </c>
      <c r="F1949" s="130">
        <v>640000</v>
      </c>
      <c r="G1949" s="130">
        <v>261800</v>
      </c>
      <c r="H1949" s="130" t="str">
        <f t="shared" si="60"/>
        <v>HK-100006</v>
      </c>
      <c r="I1949" s="130" t="str">
        <f t="shared" si="61"/>
        <v>VG</v>
      </c>
    </row>
    <row r="1950" spans="1:9" x14ac:dyDescent="0.15">
      <c r="A1950" s="130">
        <v>1948</v>
      </c>
      <c r="B1950" s="130" t="s">
        <v>23700</v>
      </c>
      <c r="C1950" s="130" t="s">
        <v>1839</v>
      </c>
      <c r="D1950" s="130">
        <v>1000</v>
      </c>
      <c r="E1950" s="130" t="s">
        <v>12355</v>
      </c>
      <c r="F1950" s="130">
        <v>2411490</v>
      </c>
      <c r="G1950" s="130">
        <v>3600000</v>
      </c>
      <c r="H1950" s="130" t="str">
        <f t="shared" si="60"/>
        <v>HK-100007</v>
      </c>
      <c r="I1950" s="130" t="str">
        <f t="shared" si="61"/>
        <v>VG</v>
      </c>
    </row>
    <row r="1951" spans="1:9" x14ac:dyDescent="0.15">
      <c r="A1951" s="130">
        <v>1949</v>
      </c>
      <c r="B1951" s="130" t="s">
        <v>5011</v>
      </c>
      <c r="C1951" s="130" t="s">
        <v>14177</v>
      </c>
      <c r="D1951" s="130">
        <v>1</v>
      </c>
      <c r="E1951" s="130" t="s">
        <v>12370</v>
      </c>
      <c r="F1951" s="130">
        <v>1740</v>
      </c>
      <c r="G1951" s="130">
        <v>1740</v>
      </c>
      <c r="H1951" s="130" t="str">
        <f t="shared" si="60"/>
        <v>HK-100008</v>
      </c>
      <c r="I1951" s="130" t="str">
        <f t="shared" si="61"/>
        <v>AG</v>
      </c>
    </row>
    <row r="1952" spans="1:9" x14ac:dyDescent="0.15">
      <c r="A1952" s="130">
        <v>1950</v>
      </c>
      <c r="B1952" s="130" t="s">
        <v>23701</v>
      </c>
      <c r="C1952" s="130" t="s">
        <v>1840</v>
      </c>
      <c r="D1952" s="130">
        <v>6</v>
      </c>
      <c r="E1952" s="130" t="s">
        <v>14164</v>
      </c>
      <c r="F1952" s="130">
        <v>3855000</v>
      </c>
      <c r="G1952" s="130">
        <v>7077120</v>
      </c>
      <c r="H1952" s="130" t="str">
        <f t="shared" si="60"/>
        <v>HK-100009</v>
      </c>
      <c r="I1952" s="130" t="str">
        <f t="shared" si="61"/>
        <v>VG</v>
      </c>
    </row>
    <row r="1953" spans="1:9" x14ac:dyDescent="0.15">
      <c r="A1953" s="130">
        <v>1951</v>
      </c>
      <c r="B1953" s="130" t="s">
        <v>5012</v>
      </c>
      <c r="C1953" s="130" t="s">
        <v>14178</v>
      </c>
      <c r="D1953" s="130">
        <v>1</v>
      </c>
      <c r="E1953" s="130" t="s">
        <v>12610</v>
      </c>
      <c r="F1953" s="130">
        <v>448</v>
      </c>
      <c r="G1953" s="130">
        <v>550</v>
      </c>
      <c r="H1953" s="130" t="str">
        <f t="shared" si="60"/>
        <v>HK-100010</v>
      </c>
      <c r="I1953" s="130" t="str">
        <f t="shared" si="61"/>
        <v>AG</v>
      </c>
    </row>
    <row r="1954" spans="1:9" x14ac:dyDescent="0.15">
      <c r="A1954" s="130">
        <v>1952</v>
      </c>
      <c r="B1954" s="130" t="s">
        <v>23702</v>
      </c>
      <c r="C1954" s="130" t="s">
        <v>1841</v>
      </c>
      <c r="D1954" s="130">
        <v>100</v>
      </c>
      <c r="E1954" s="130" t="s">
        <v>12372</v>
      </c>
      <c r="F1954" s="130">
        <v>18600</v>
      </c>
      <c r="G1954" s="130">
        <v>32800</v>
      </c>
      <c r="H1954" s="130" t="str">
        <f t="shared" si="60"/>
        <v>HK-100011</v>
      </c>
      <c r="I1954" s="130" t="str">
        <f t="shared" si="61"/>
        <v>VG</v>
      </c>
    </row>
    <row r="1955" spans="1:9" x14ac:dyDescent="0.15">
      <c r="A1955" s="130">
        <v>1953</v>
      </c>
      <c r="B1955" s="130" t="s">
        <v>23703</v>
      </c>
      <c r="C1955" s="130" t="s">
        <v>1842</v>
      </c>
      <c r="D1955" s="130">
        <v>12</v>
      </c>
      <c r="E1955" s="130" t="s">
        <v>12893</v>
      </c>
      <c r="F1955" s="130">
        <v>707080</v>
      </c>
      <c r="G1955" s="130">
        <v>7392956</v>
      </c>
      <c r="H1955" s="130" t="str">
        <f t="shared" si="60"/>
        <v>HK-100012</v>
      </c>
      <c r="I1955" s="130" t="str">
        <f t="shared" si="61"/>
        <v>VG</v>
      </c>
    </row>
    <row r="1956" spans="1:9" x14ac:dyDescent="0.15">
      <c r="A1956" s="130">
        <v>1954</v>
      </c>
      <c r="B1956" s="130" t="s">
        <v>5013</v>
      </c>
      <c r="C1956" s="130" t="s">
        <v>14179</v>
      </c>
      <c r="D1956" s="130">
        <v>100</v>
      </c>
      <c r="E1956" s="130" t="s">
        <v>12355</v>
      </c>
      <c r="F1956" s="130">
        <v>5399000</v>
      </c>
      <c r="G1956" s="130">
        <v>5563800</v>
      </c>
      <c r="H1956" s="130" t="str">
        <f t="shared" si="60"/>
        <v>HK-100013</v>
      </c>
      <c r="I1956" s="130" t="str">
        <f t="shared" si="61"/>
        <v>AG</v>
      </c>
    </row>
    <row r="1957" spans="1:9" x14ac:dyDescent="0.15">
      <c r="A1957" s="130">
        <v>1955</v>
      </c>
      <c r="B1957" s="130" t="s">
        <v>5014</v>
      </c>
      <c r="C1957" s="130" t="s">
        <v>14180</v>
      </c>
      <c r="D1957" s="130">
        <v>100</v>
      </c>
      <c r="E1957" s="130" t="s">
        <v>12372</v>
      </c>
      <c r="F1957" s="130">
        <v>1019000</v>
      </c>
      <c r="G1957" s="130">
        <v>1022900</v>
      </c>
      <c r="H1957" s="130" t="str">
        <f t="shared" si="60"/>
        <v>HK-100014</v>
      </c>
      <c r="I1957" s="130" t="str">
        <f t="shared" si="61"/>
        <v>AG</v>
      </c>
    </row>
    <row r="1958" spans="1:9" x14ac:dyDescent="0.15">
      <c r="A1958" s="130">
        <v>1956</v>
      </c>
      <c r="B1958" s="130" t="s">
        <v>5015</v>
      </c>
      <c r="C1958" s="130" t="s">
        <v>14181</v>
      </c>
      <c r="D1958" s="130">
        <v>10000</v>
      </c>
      <c r="E1958" s="130" t="s">
        <v>12361</v>
      </c>
      <c r="F1958" s="130">
        <v>22351900</v>
      </c>
      <c r="G1958" s="130">
        <v>36430000</v>
      </c>
      <c r="H1958" s="130" t="str">
        <f t="shared" si="60"/>
        <v>HK-100015</v>
      </c>
      <c r="I1958" s="130" t="str">
        <f t="shared" si="61"/>
        <v>AG</v>
      </c>
    </row>
    <row r="1959" spans="1:9" x14ac:dyDescent="0.15">
      <c r="A1959" s="130">
        <v>1957</v>
      </c>
      <c r="B1959" s="130" t="s">
        <v>5016</v>
      </c>
      <c r="C1959" s="130" t="s">
        <v>14182</v>
      </c>
      <c r="D1959" s="130">
        <v>1000</v>
      </c>
      <c r="E1959" s="130" t="s">
        <v>12372</v>
      </c>
      <c r="F1959" s="130">
        <v>797000</v>
      </c>
      <c r="G1959" s="130">
        <v>938000</v>
      </c>
      <c r="H1959" s="130" t="str">
        <f t="shared" si="60"/>
        <v>HK-100016</v>
      </c>
      <c r="I1959" s="130" t="str">
        <f t="shared" si="61"/>
        <v>AG</v>
      </c>
    </row>
    <row r="1960" spans="1:9" x14ac:dyDescent="0.15">
      <c r="A1960" s="130">
        <v>1958</v>
      </c>
      <c r="B1960" s="130" t="s">
        <v>23704</v>
      </c>
      <c r="C1960" s="130" t="s">
        <v>1843</v>
      </c>
      <c r="D1960" s="130">
        <v>1</v>
      </c>
      <c r="E1960" s="130" t="s">
        <v>12893</v>
      </c>
      <c r="F1960" s="130">
        <v>69000</v>
      </c>
      <c r="G1960" s="130">
        <v>78000</v>
      </c>
      <c r="H1960" s="130" t="str">
        <f t="shared" si="60"/>
        <v>HK-100017</v>
      </c>
      <c r="I1960" s="130" t="str">
        <f t="shared" si="61"/>
        <v>VG</v>
      </c>
    </row>
    <row r="1961" spans="1:9" x14ac:dyDescent="0.15">
      <c r="A1961" s="130">
        <v>1959</v>
      </c>
      <c r="B1961" s="130" t="s">
        <v>5017</v>
      </c>
      <c r="C1961" s="130" t="s">
        <v>14183</v>
      </c>
      <c r="D1961" s="130">
        <v>100</v>
      </c>
      <c r="E1961" s="130" t="s">
        <v>12368</v>
      </c>
      <c r="F1961" s="130">
        <v>70311</v>
      </c>
      <c r="G1961" s="130">
        <v>70311</v>
      </c>
      <c r="H1961" s="130" t="str">
        <f t="shared" si="60"/>
        <v>HK-100018</v>
      </c>
      <c r="I1961" s="130" t="str">
        <f t="shared" si="61"/>
        <v>AG</v>
      </c>
    </row>
    <row r="1962" spans="1:9" x14ac:dyDescent="0.15">
      <c r="A1962" s="130">
        <v>1960</v>
      </c>
      <c r="B1962" s="130" t="s">
        <v>5018</v>
      </c>
      <c r="C1962" s="130" t="s">
        <v>14184</v>
      </c>
      <c r="D1962" s="130">
        <v>20</v>
      </c>
      <c r="E1962" s="130" t="s">
        <v>12355</v>
      </c>
      <c r="F1962" s="130">
        <v>916000</v>
      </c>
      <c r="G1962" s="130">
        <v>1168000</v>
      </c>
      <c r="H1962" s="130" t="str">
        <f t="shared" si="60"/>
        <v>HK-100019</v>
      </c>
      <c r="I1962" s="130" t="str">
        <f t="shared" si="61"/>
        <v>AG</v>
      </c>
    </row>
    <row r="1963" spans="1:9" x14ac:dyDescent="0.15">
      <c r="A1963" s="130">
        <v>1961</v>
      </c>
      <c r="B1963" s="130" t="s">
        <v>5019</v>
      </c>
      <c r="C1963" s="130" t="s">
        <v>14185</v>
      </c>
      <c r="D1963" s="130">
        <v>10</v>
      </c>
      <c r="E1963" s="130" t="s">
        <v>12355</v>
      </c>
      <c r="F1963" s="130">
        <v>545370</v>
      </c>
      <c r="G1963" s="130">
        <v>960947.1</v>
      </c>
      <c r="H1963" s="130" t="str">
        <f t="shared" si="60"/>
        <v>HK-100020</v>
      </c>
      <c r="I1963" s="130" t="str">
        <f t="shared" si="61"/>
        <v>AG</v>
      </c>
    </row>
    <row r="1964" spans="1:9" x14ac:dyDescent="0.15">
      <c r="A1964" s="130">
        <v>1962</v>
      </c>
      <c r="B1964" s="130" t="s">
        <v>23705</v>
      </c>
      <c r="C1964" s="130" t="s">
        <v>1844</v>
      </c>
      <c r="D1964" s="130">
        <v>1</v>
      </c>
      <c r="E1964" s="130" t="s">
        <v>14164</v>
      </c>
      <c r="F1964" s="130">
        <v>353000</v>
      </c>
      <c r="G1964" s="130">
        <v>174450</v>
      </c>
      <c r="H1964" s="130" t="str">
        <f t="shared" si="60"/>
        <v>HK-100021</v>
      </c>
      <c r="I1964" s="130" t="str">
        <f t="shared" si="61"/>
        <v>VG</v>
      </c>
    </row>
    <row r="1965" spans="1:9" x14ac:dyDescent="0.15">
      <c r="A1965" s="130">
        <v>1963</v>
      </c>
      <c r="B1965" s="130" t="s">
        <v>23706</v>
      </c>
      <c r="C1965" s="130" t="s">
        <v>1845</v>
      </c>
      <c r="D1965" s="130">
        <v>3</v>
      </c>
      <c r="E1965" s="130" t="s">
        <v>14164</v>
      </c>
      <c r="F1965" s="130">
        <v>432000</v>
      </c>
      <c r="G1965" s="130">
        <v>4050</v>
      </c>
      <c r="H1965" s="130" t="str">
        <f t="shared" si="60"/>
        <v>HK-100022</v>
      </c>
      <c r="I1965" s="130" t="str">
        <f t="shared" si="61"/>
        <v>VG</v>
      </c>
    </row>
    <row r="1966" spans="1:9" x14ac:dyDescent="0.15">
      <c r="A1966" s="130">
        <v>1964</v>
      </c>
      <c r="B1966" s="130" t="s">
        <v>5020</v>
      </c>
      <c r="C1966" s="130" t="s">
        <v>14186</v>
      </c>
      <c r="D1966" s="130">
        <v>1</v>
      </c>
      <c r="E1966" s="130" t="s">
        <v>14187</v>
      </c>
      <c r="F1966" s="130">
        <v>878030</v>
      </c>
      <c r="G1966" s="130">
        <v>889800</v>
      </c>
      <c r="H1966" s="130" t="str">
        <f t="shared" si="60"/>
        <v>HK-100023</v>
      </c>
      <c r="I1966" s="130" t="str">
        <f t="shared" si="61"/>
        <v>AG</v>
      </c>
    </row>
    <row r="1967" spans="1:9" x14ac:dyDescent="0.15">
      <c r="A1967" s="130">
        <v>1965</v>
      </c>
      <c r="B1967" s="130" t="s">
        <v>5021</v>
      </c>
      <c r="C1967" s="130" t="s">
        <v>14188</v>
      </c>
      <c r="D1967" s="130">
        <v>1</v>
      </c>
      <c r="E1967" s="130" t="s">
        <v>12975</v>
      </c>
      <c r="F1967" s="130">
        <v>4724800</v>
      </c>
      <c r="G1967" s="130">
        <v>5760100</v>
      </c>
      <c r="H1967" s="130" t="str">
        <f t="shared" si="60"/>
        <v>HK-100024</v>
      </c>
      <c r="I1967" s="130" t="str">
        <f t="shared" si="61"/>
        <v>AG</v>
      </c>
    </row>
    <row r="1968" spans="1:9" x14ac:dyDescent="0.15">
      <c r="A1968" s="130">
        <v>1966</v>
      </c>
      <c r="B1968" s="130" t="s">
        <v>23707</v>
      </c>
      <c r="C1968" s="130" t="s">
        <v>1846</v>
      </c>
      <c r="D1968" s="130">
        <v>100</v>
      </c>
      <c r="E1968" s="130" t="s">
        <v>12368</v>
      </c>
      <c r="F1968" s="130">
        <v>917000</v>
      </c>
      <c r="G1968" s="130">
        <v>941700</v>
      </c>
      <c r="H1968" s="130" t="str">
        <f t="shared" si="60"/>
        <v>HK-100025</v>
      </c>
      <c r="I1968" s="130" t="str">
        <f t="shared" si="61"/>
        <v>VG</v>
      </c>
    </row>
    <row r="1969" spans="1:9" x14ac:dyDescent="0.15">
      <c r="A1969" s="130">
        <v>1967</v>
      </c>
      <c r="B1969" s="130" t="s">
        <v>23708</v>
      </c>
      <c r="C1969" s="130" t="s">
        <v>1847</v>
      </c>
      <c r="D1969" s="130">
        <v>1</v>
      </c>
      <c r="E1969" s="130" t="s">
        <v>12402</v>
      </c>
      <c r="F1969" s="130">
        <v>6185000</v>
      </c>
      <c r="G1969" s="130">
        <v>7610000</v>
      </c>
      <c r="H1969" s="130" t="str">
        <f t="shared" si="60"/>
        <v>HK-100026</v>
      </c>
      <c r="I1969" s="130" t="str">
        <f t="shared" si="61"/>
        <v>VG</v>
      </c>
    </row>
    <row r="1970" spans="1:9" x14ac:dyDescent="0.15">
      <c r="A1970" s="130">
        <v>1968</v>
      </c>
      <c r="B1970" s="130" t="s">
        <v>5022</v>
      </c>
      <c r="C1970" s="130" t="s">
        <v>1839</v>
      </c>
      <c r="D1970" s="130">
        <v>1</v>
      </c>
      <c r="E1970" s="130" t="s">
        <v>12361</v>
      </c>
      <c r="F1970" s="130">
        <v>2500</v>
      </c>
      <c r="G1970" s="130">
        <v>2870</v>
      </c>
      <c r="H1970" s="130" t="str">
        <f t="shared" si="60"/>
        <v>HK-100027</v>
      </c>
      <c r="I1970" s="130" t="str">
        <f t="shared" si="61"/>
        <v>AG</v>
      </c>
    </row>
    <row r="1971" spans="1:9" x14ac:dyDescent="0.15">
      <c r="A1971" s="130">
        <v>1969</v>
      </c>
      <c r="B1971" s="130" t="s">
        <v>23709</v>
      </c>
      <c r="C1971" s="130" t="s">
        <v>1848</v>
      </c>
      <c r="D1971" s="130">
        <v>1</v>
      </c>
      <c r="E1971" s="130" t="s">
        <v>14189</v>
      </c>
      <c r="F1971" s="130">
        <v>178806.39</v>
      </c>
      <c r="G1971" s="130">
        <v>199984</v>
      </c>
      <c r="H1971" s="130" t="str">
        <f t="shared" si="60"/>
        <v>HK-100028</v>
      </c>
      <c r="I1971" s="130" t="str">
        <f t="shared" si="61"/>
        <v>VG</v>
      </c>
    </row>
    <row r="1972" spans="1:9" x14ac:dyDescent="0.15">
      <c r="A1972" s="130">
        <v>1970</v>
      </c>
      <c r="B1972" s="130" t="s">
        <v>23710</v>
      </c>
      <c r="C1972" s="130" t="s">
        <v>1849</v>
      </c>
      <c r="D1972" s="130">
        <v>3</v>
      </c>
      <c r="E1972" s="130" t="s">
        <v>14164</v>
      </c>
      <c r="F1972" s="130">
        <v>1062000</v>
      </c>
      <c r="G1972" s="130">
        <v>1145700</v>
      </c>
      <c r="H1972" s="130" t="str">
        <f t="shared" si="60"/>
        <v>HK-100029</v>
      </c>
      <c r="I1972" s="130" t="str">
        <f t="shared" si="61"/>
        <v>VG</v>
      </c>
    </row>
    <row r="1973" spans="1:9" x14ac:dyDescent="0.15">
      <c r="A1973" s="130">
        <v>1971</v>
      </c>
      <c r="B1973" s="130" t="s">
        <v>23711</v>
      </c>
      <c r="C1973" s="130" t="s">
        <v>1850</v>
      </c>
      <c r="D1973" s="130">
        <v>1</v>
      </c>
      <c r="E1973" s="130" t="s">
        <v>12893</v>
      </c>
      <c r="F1973" s="130">
        <v>100125</v>
      </c>
      <c r="G1973" s="130">
        <v>150625</v>
      </c>
      <c r="H1973" s="130" t="str">
        <f t="shared" si="60"/>
        <v>HK-100030</v>
      </c>
      <c r="I1973" s="130" t="str">
        <f t="shared" si="61"/>
        <v>VG</v>
      </c>
    </row>
    <row r="1974" spans="1:9" x14ac:dyDescent="0.15">
      <c r="A1974" s="130">
        <v>1972</v>
      </c>
      <c r="B1974" s="130" t="s">
        <v>23712</v>
      </c>
      <c r="C1974" s="130" t="s">
        <v>1851</v>
      </c>
      <c r="D1974" s="130">
        <v>1</v>
      </c>
      <c r="E1974" s="130" t="s">
        <v>14190</v>
      </c>
      <c r="F1974" s="130">
        <v>374184</v>
      </c>
      <c r="G1974" s="130">
        <v>468000</v>
      </c>
      <c r="H1974" s="130" t="str">
        <f t="shared" si="60"/>
        <v>HK-100031</v>
      </c>
      <c r="I1974" s="130" t="str">
        <f t="shared" si="61"/>
        <v>VG</v>
      </c>
    </row>
    <row r="1975" spans="1:9" x14ac:dyDescent="0.15">
      <c r="A1975" s="130">
        <v>1973</v>
      </c>
      <c r="B1975" s="130" t="s">
        <v>5023</v>
      </c>
      <c r="C1975" s="130" t="s">
        <v>14191</v>
      </c>
      <c r="D1975" s="130">
        <v>1</v>
      </c>
      <c r="E1975" s="130" t="s">
        <v>12446</v>
      </c>
      <c r="F1975" s="130">
        <v>2974280</v>
      </c>
      <c r="G1975" s="130">
        <v>9760998</v>
      </c>
      <c r="H1975" s="130" t="str">
        <f t="shared" si="60"/>
        <v>HK-100032</v>
      </c>
      <c r="I1975" s="130" t="str">
        <f t="shared" si="61"/>
        <v>AG</v>
      </c>
    </row>
    <row r="1976" spans="1:9" x14ac:dyDescent="0.15">
      <c r="A1976" s="130">
        <v>1974</v>
      </c>
      <c r="B1976" s="130" t="s">
        <v>5024</v>
      </c>
      <c r="C1976" s="130" t="s">
        <v>14192</v>
      </c>
      <c r="D1976" s="130">
        <v>1</v>
      </c>
      <c r="E1976" s="130" t="s">
        <v>12403</v>
      </c>
      <c r="F1976" s="130">
        <v>20000</v>
      </c>
      <c r="G1976" s="130">
        <v>32900</v>
      </c>
      <c r="H1976" s="130" t="str">
        <f t="shared" si="60"/>
        <v>HK-100033</v>
      </c>
      <c r="I1976" s="130" t="str">
        <f t="shared" si="61"/>
        <v>AG</v>
      </c>
    </row>
    <row r="1977" spans="1:9" x14ac:dyDescent="0.15">
      <c r="A1977" s="130">
        <v>1975</v>
      </c>
      <c r="B1977" s="130" t="s">
        <v>5025</v>
      </c>
      <c r="C1977" s="130" t="s">
        <v>14193</v>
      </c>
      <c r="D1977" s="130">
        <v>1000</v>
      </c>
      <c r="E1977" s="130" t="s">
        <v>12372</v>
      </c>
      <c r="F1977" s="130">
        <v>2685000</v>
      </c>
      <c r="G1977" s="130">
        <v>2800000</v>
      </c>
      <c r="H1977" s="130" t="str">
        <f t="shared" si="60"/>
        <v>HK-100034</v>
      </c>
      <c r="I1977" s="130" t="str">
        <f t="shared" si="61"/>
        <v>AG</v>
      </c>
    </row>
    <row r="1978" spans="1:9" x14ac:dyDescent="0.15">
      <c r="A1978" s="130">
        <v>1976</v>
      </c>
      <c r="B1978" s="130" t="s">
        <v>5026</v>
      </c>
      <c r="C1978" s="130" t="s">
        <v>14194</v>
      </c>
      <c r="D1978" s="130">
        <v>1</v>
      </c>
      <c r="E1978" s="130" t="s">
        <v>12403</v>
      </c>
      <c r="F1978" s="130">
        <v>583700</v>
      </c>
      <c r="G1978" s="130">
        <v>765300</v>
      </c>
      <c r="H1978" s="130" t="str">
        <f t="shared" si="60"/>
        <v>HK-100035</v>
      </c>
      <c r="I1978" s="130" t="str">
        <f t="shared" si="61"/>
        <v>AG</v>
      </c>
    </row>
    <row r="1979" spans="1:9" x14ac:dyDescent="0.15">
      <c r="A1979" s="130">
        <v>1977</v>
      </c>
      <c r="B1979" s="130" t="s">
        <v>23713</v>
      </c>
      <c r="C1979" s="130" t="s">
        <v>6</v>
      </c>
      <c r="D1979" s="130">
        <v>1</v>
      </c>
      <c r="E1979" s="130" t="s">
        <v>12610</v>
      </c>
      <c r="F1979" s="130">
        <v>6000</v>
      </c>
      <c r="G1979" s="130">
        <v>26600</v>
      </c>
      <c r="H1979" s="130" t="str">
        <f t="shared" si="60"/>
        <v>HK-100036</v>
      </c>
      <c r="I1979" s="130" t="str">
        <f t="shared" si="61"/>
        <v>VG</v>
      </c>
    </row>
    <row r="1980" spans="1:9" x14ac:dyDescent="0.15">
      <c r="A1980" s="130">
        <v>1978</v>
      </c>
      <c r="B1980" s="130" t="s">
        <v>23714</v>
      </c>
      <c r="C1980" s="130" t="s">
        <v>1852</v>
      </c>
      <c r="D1980" s="130">
        <v>1</v>
      </c>
      <c r="E1980" s="130" t="s">
        <v>12355</v>
      </c>
      <c r="F1980" s="130">
        <v>19554</v>
      </c>
      <c r="G1980" s="130">
        <v>20872</v>
      </c>
      <c r="H1980" s="130" t="str">
        <f t="shared" si="60"/>
        <v>HK-100037</v>
      </c>
      <c r="I1980" s="130" t="str">
        <f t="shared" si="61"/>
        <v>VG</v>
      </c>
    </row>
    <row r="1981" spans="1:9" x14ac:dyDescent="0.15">
      <c r="A1981" s="130">
        <v>1979</v>
      </c>
      <c r="B1981" s="130" t="s">
        <v>23715</v>
      </c>
      <c r="C1981" s="130" t="s">
        <v>1853</v>
      </c>
      <c r="D1981" s="130">
        <v>1</v>
      </c>
      <c r="E1981" s="130" t="s">
        <v>12434</v>
      </c>
      <c r="F1981" s="130">
        <v>20400</v>
      </c>
      <c r="G1981" s="130">
        <v>11900</v>
      </c>
      <c r="H1981" s="130" t="str">
        <f t="shared" si="60"/>
        <v>HK-100038</v>
      </c>
      <c r="I1981" s="130" t="str">
        <f t="shared" si="61"/>
        <v>VG</v>
      </c>
    </row>
    <row r="1982" spans="1:9" x14ac:dyDescent="0.15">
      <c r="A1982" s="130">
        <v>1980</v>
      </c>
      <c r="B1982" s="130" t="s">
        <v>23716</v>
      </c>
      <c r="C1982" s="130" t="s">
        <v>1854</v>
      </c>
      <c r="D1982" s="130">
        <v>1</v>
      </c>
      <c r="E1982" s="130" t="s">
        <v>14195</v>
      </c>
      <c r="F1982" s="130">
        <v>155835.5</v>
      </c>
      <c r="G1982" s="130">
        <v>135078.5</v>
      </c>
      <c r="H1982" s="130" t="str">
        <f t="shared" si="60"/>
        <v>HK-100039</v>
      </c>
      <c r="I1982" s="130" t="str">
        <f t="shared" si="61"/>
        <v>VG</v>
      </c>
    </row>
    <row r="1983" spans="1:9" x14ac:dyDescent="0.15">
      <c r="A1983" s="130">
        <v>1981</v>
      </c>
      <c r="B1983" s="130" t="s">
        <v>5027</v>
      </c>
      <c r="C1983" s="130" t="s">
        <v>1826</v>
      </c>
      <c r="D1983" s="130">
        <v>100</v>
      </c>
      <c r="E1983" s="130" t="s">
        <v>12361</v>
      </c>
      <c r="F1983" s="130">
        <v>153200</v>
      </c>
      <c r="G1983" s="130">
        <v>695500</v>
      </c>
      <c r="H1983" s="130" t="str">
        <f t="shared" si="60"/>
        <v>HK-100040</v>
      </c>
      <c r="I1983" s="130" t="str">
        <f t="shared" si="61"/>
        <v>AG</v>
      </c>
    </row>
    <row r="1984" spans="1:9" x14ac:dyDescent="0.15">
      <c r="A1984" s="130">
        <v>1982</v>
      </c>
      <c r="B1984" s="130" t="s">
        <v>5028</v>
      </c>
      <c r="C1984" s="130" t="s">
        <v>1878</v>
      </c>
      <c r="D1984" s="130">
        <v>100</v>
      </c>
      <c r="E1984" s="130" t="s">
        <v>12368</v>
      </c>
      <c r="F1984" s="130">
        <v>727000</v>
      </c>
      <c r="G1984" s="130">
        <v>261800</v>
      </c>
      <c r="H1984" s="130" t="str">
        <f t="shared" si="60"/>
        <v>HK-100041</v>
      </c>
      <c r="I1984" s="130" t="str">
        <f t="shared" si="61"/>
        <v>AG</v>
      </c>
    </row>
    <row r="1985" spans="1:9" x14ac:dyDescent="0.15">
      <c r="A1985" s="130">
        <v>1983</v>
      </c>
      <c r="B1985" s="130" t="s">
        <v>23717</v>
      </c>
      <c r="C1985" s="130" t="s">
        <v>1853</v>
      </c>
      <c r="D1985" s="130">
        <v>1</v>
      </c>
      <c r="E1985" s="130" t="s">
        <v>12434</v>
      </c>
      <c r="F1985" s="130">
        <v>20400</v>
      </c>
      <c r="G1985" s="130">
        <v>11900</v>
      </c>
      <c r="H1985" s="130" t="str">
        <f t="shared" si="60"/>
        <v>HK-100042</v>
      </c>
      <c r="I1985" s="130" t="str">
        <f t="shared" si="61"/>
        <v>VG</v>
      </c>
    </row>
    <row r="1986" spans="1:9" x14ac:dyDescent="0.15">
      <c r="A1986" s="130">
        <v>1984</v>
      </c>
      <c r="B1986" s="130" t="s">
        <v>23718</v>
      </c>
      <c r="C1986" s="130" t="s">
        <v>1855</v>
      </c>
      <c r="D1986" s="130">
        <v>1</v>
      </c>
      <c r="E1986" s="130" t="s">
        <v>12434</v>
      </c>
      <c r="F1986" s="130">
        <v>32000</v>
      </c>
      <c r="G1986" s="130">
        <v>10700</v>
      </c>
      <c r="H1986" s="130" t="str">
        <f t="shared" si="60"/>
        <v>HK-100043</v>
      </c>
      <c r="I1986" s="130" t="str">
        <f t="shared" si="61"/>
        <v>VG</v>
      </c>
    </row>
    <row r="1987" spans="1:9" x14ac:dyDescent="0.15">
      <c r="A1987" s="130">
        <v>1985</v>
      </c>
      <c r="B1987" s="130" t="s">
        <v>5029</v>
      </c>
      <c r="C1987" s="130" t="s">
        <v>14196</v>
      </c>
      <c r="D1987" s="130">
        <v>300</v>
      </c>
      <c r="E1987" s="130" t="s">
        <v>12355</v>
      </c>
      <c r="F1987" s="130">
        <v>9209015</v>
      </c>
      <c r="G1987" s="130">
        <v>4305900</v>
      </c>
      <c r="H1987" s="130" t="str">
        <f t="shared" si="60"/>
        <v>HK-100044</v>
      </c>
      <c r="I1987" s="130" t="str">
        <f t="shared" si="61"/>
        <v>AG</v>
      </c>
    </row>
    <row r="1988" spans="1:9" x14ac:dyDescent="0.15">
      <c r="A1988" s="130">
        <v>1986</v>
      </c>
      <c r="B1988" s="130" t="s">
        <v>23719</v>
      </c>
      <c r="C1988" s="130" t="s">
        <v>1856</v>
      </c>
      <c r="D1988" s="130">
        <v>100</v>
      </c>
      <c r="E1988" s="130" t="s">
        <v>12368</v>
      </c>
      <c r="F1988" s="130">
        <v>98570.6</v>
      </c>
      <c r="G1988" s="130">
        <v>117071.4</v>
      </c>
      <c r="H1988" s="130" t="str">
        <f t="shared" ref="H1988:H2051" si="62">LEFT(B1988,FIND("-",B1988)+6)</f>
        <v>HK-100045</v>
      </c>
      <c r="I1988" s="130" t="str">
        <f t="shared" ref="I1988:I2051" si="63">RIGHT(B1988,LEN(B1988)-FIND("-",B1988)-7)</f>
        <v>VG</v>
      </c>
    </row>
    <row r="1989" spans="1:9" x14ac:dyDescent="0.15">
      <c r="A1989" s="130">
        <v>1987</v>
      </c>
      <c r="B1989" s="130" t="s">
        <v>5030</v>
      </c>
      <c r="C1989" s="130" t="s">
        <v>14197</v>
      </c>
      <c r="D1989" s="130">
        <v>1000</v>
      </c>
      <c r="E1989" s="130" t="s">
        <v>12610</v>
      </c>
      <c r="F1989" s="130">
        <v>261000</v>
      </c>
      <c r="G1989" s="130">
        <v>382790</v>
      </c>
      <c r="H1989" s="130" t="str">
        <f t="shared" si="62"/>
        <v>HK-100046</v>
      </c>
      <c r="I1989" s="130" t="str">
        <f t="shared" si="63"/>
        <v>AG</v>
      </c>
    </row>
    <row r="1990" spans="1:9" x14ac:dyDescent="0.15">
      <c r="A1990" s="130">
        <v>1988</v>
      </c>
      <c r="B1990" s="130" t="s">
        <v>23720</v>
      </c>
      <c r="C1990" s="130" t="s">
        <v>14198</v>
      </c>
      <c r="D1990" s="130">
        <v>1</v>
      </c>
      <c r="E1990" s="130" t="s">
        <v>12554</v>
      </c>
      <c r="F1990" s="130">
        <v>18250</v>
      </c>
      <c r="G1990" s="130">
        <v>16058</v>
      </c>
      <c r="H1990" s="130" t="str">
        <f t="shared" si="62"/>
        <v>HK-110001</v>
      </c>
      <c r="I1990" s="130" t="str">
        <f t="shared" si="63"/>
        <v>VG</v>
      </c>
    </row>
    <row r="1991" spans="1:9" x14ac:dyDescent="0.15">
      <c r="A1991" s="130">
        <v>1989</v>
      </c>
      <c r="B1991" s="130" t="s">
        <v>5031</v>
      </c>
      <c r="C1991" s="130" t="s">
        <v>14180</v>
      </c>
      <c r="D1991" s="130">
        <v>600</v>
      </c>
      <c r="E1991" s="130" t="s">
        <v>12471</v>
      </c>
      <c r="F1991" s="130">
        <v>126000</v>
      </c>
      <c r="G1991" s="130">
        <v>84000</v>
      </c>
      <c r="H1991" s="130" t="str">
        <f t="shared" si="62"/>
        <v>HK-110002</v>
      </c>
      <c r="I1991" s="130" t="str">
        <f t="shared" si="63"/>
        <v>AG</v>
      </c>
    </row>
    <row r="1992" spans="1:9" x14ac:dyDescent="0.15">
      <c r="A1992" s="130">
        <v>1990</v>
      </c>
      <c r="B1992" s="130" t="s">
        <v>5032</v>
      </c>
      <c r="C1992" s="130" t="s">
        <v>14199</v>
      </c>
      <c r="D1992" s="130">
        <v>100</v>
      </c>
      <c r="E1992" s="130" t="s">
        <v>12368</v>
      </c>
      <c r="F1992" s="130">
        <v>149326.5</v>
      </c>
      <c r="G1992" s="130">
        <v>95430</v>
      </c>
      <c r="H1992" s="130" t="str">
        <f t="shared" si="62"/>
        <v>HK-110003</v>
      </c>
      <c r="I1992" s="130" t="str">
        <f t="shared" si="63"/>
        <v>AG</v>
      </c>
    </row>
    <row r="1993" spans="1:9" x14ac:dyDescent="0.15">
      <c r="A1993" s="130">
        <v>1991</v>
      </c>
      <c r="B1993" s="130" t="s">
        <v>5033</v>
      </c>
      <c r="C1993" s="130" t="s">
        <v>14200</v>
      </c>
      <c r="D1993" s="130">
        <v>1</v>
      </c>
      <c r="E1993" s="130" t="s">
        <v>12402</v>
      </c>
      <c r="F1993" s="130">
        <v>864000</v>
      </c>
      <c r="G1993" s="130">
        <v>1328000</v>
      </c>
      <c r="H1993" s="130" t="str">
        <f t="shared" si="62"/>
        <v>HK-110004</v>
      </c>
      <c r="I1993" s="130" t="str">
        <f t="shared" si="63"/>
        <v>AG</v>
      </c>
    </row>
    <row r="1994" spans="1:9" x14ac:dyDescent="0.15">
      <c r="A1994" s="130">
        <v>1992</v>
      </c>
      <c r="B1994" s="130" t="s">
        <v>1214</v>
      </c>
      <c r="C1994" s="130" t="s">
        <v>1857</v>
      </c>
      <c r="D1994" s="130">
        <v>1</v>
      </c>
      <c r="E1994" s="130" t="s">
        <v>12688</v>
      </c>
      <c r="F1994" s="130">
        <v>51000</v>
      </c>
      <c r="G1994" s="130">
        <v>87000</v>
      </c>
      <c r="H1994" s="130" t="str">
        <f t="shared" si="62"/>
        <v>HK-110005</v>
      </c>
      <c r="I1994" s="130" t="str">
        <f t="shared" si="63"/>
        <v>VE</v>
      </c>
    </row>
    <row r="1995" spans="1:9" x14ac:dyDescent="0.15">
      <c r="A1995" s="130">
        <v>1993</v>
      </c>
      <c r="B1995" s="130" t="s">
        <v>1215</v>
      </c>
      <c r="C1995" s="130" t="s">
        <v>1858</v>
      </c>
      <c r="D1995" s="130">
        <v>1</v>
      </c>
      <c r="E1995" s="130" t="s">
        <v>12676</v>
      </c>
      <c r="F1995" s="130">
        <v>28100</v>
      </c>
      <c r="G1995" s="130">
        <v>28100</v>
      </c>
      <c r="H1995" s="130" t="str">
        <f t="shared" si="62"/>
        <v>HK-110006</v>
      </c>
      <c r="I1995" s="130" t="str">
        <f t="shared" si="63"/>
        <v>VE</v>
      </c>
    </row>
    <row r="1996" spans="1:9" x14ac:dyDescent="0.15">
      <c r="A1996" s="130">
        <v>1994</v>
      </c>
      <c r="B1996" s="130" t="s">
        <v>1216</v>
      </c>
      <c r="C1996" s="130" t="s">
        <v>1859</v>
      </c>
      <c r="D1996" s="130">
        <v>1</v>
      </c>
      <c r="E1996" s="130" t="s">
        <v>12676</v>
      </c>
      <c r="F1996" s="130">
        <v>38300</v>
      </c>
      <c r="G1996" s="130">
        <v>38300</v>
      </c>
      <c r="H1996" s="130" t="str">
        <f t="shared" si="62"/>
        <v>HK-110007</v>
      </c>
      <c r="I1996" s="130" t="str">
        <f t="shared" si="63"/>
        <v>VE</v>
      </c>
    </row>
    <row r="1997" spans="1:9" x14ac:dyDescent="0.15">
      <c r="A1997" s="130">
        <v>1995</v>
      </c>
      <c r="B1997" s="130" t="s">
        <v>1217</v>
      </c>
      <c r="C1997" s="130" t="s">
        <v>1860</v>
      </c>
      <c r="D1997" s="130">
        <v>1</v>
      </c>
      <c r="E1997" s="130" t="s">
        <v>12368</v>
      </c>
      <c r="F1997" s="130">
        <v>5150</v>
      </c>
      <c r="G1997" s="130">
        <v>6000</v>
      </c>
      <c r="H1997" s="130" t="str">
        <f t="shared" si="62"/>
        <v>HK-110008</v>
      </c>
      <c r="I1997" s="130" t="str">
        <f t="shared" si="63"/>
        <v>VR</v>
      </c>
    </row>
    <row r="1998" spans="1:9" x14ac:dyDescent="0.15">
      <c r="A1998" s="130">
        <v>1996</v>
      </c>
      <c r="B1998" s="130" t="s">
        <v>5034</v>
      </c>
      <c r="C1998" s="130" t="s">
        <v>14201</v>
      </c>
      <c r="D1998" s="130">
        <v>100</v>
      </c>
      <c r="E1998" s="130" t="s">
        <v>12368</v>
      </c>
      <c r="F1998" s="130">
        <v>565525</v>
      </c>
      <c r="G1998" s="130">
        <v>1161471</v>
      </c>
      <c r="H1998" s="130" t="str">
        <f t="shared" si="62"/>
        <v>HK-110009</v>
      </c>
      <c r="I1998" s="130" t="str">
        <f t="shared" si="63"/>
        <v>AG</v>
      </c>
    </row>
    <row r="1999" spans="1:9" x14ac:dyDescent="0.15">
      <c r="A1999" s="130">
        <v>1997</v>
      </c>
      <c r="B1999" s="130" t="s">
        <v>5035</v>
      </c>
      <c r="C1999" s="130" t="s">
        <v>14202</v>
      </c>
      <c r="D1999" s="130">
        <v>100</v>
      </c>
      <c r="E1999" s="130" t="s">
        <v>12355</v>
      </c>
      <c r="F1999" s="130">
        <v>811900</v>
      </c>
      <c r="G1999" s="130">
        <v>815750</v>
      </c>
      <c r="H1999" s="130" t="str">
        <f t="shared" si="62"/>
        <v>HK-110010</v>
      </c>
      <c r="I1999" s="130" t="str">
        <f t="shared" si="63"/>
        <v>AG</v>
      </c>
    </row>
    <row r="2000" spans="1:9" x14ac:dyDescent="0.15">
      <c r="A2000" s="130">
        <v>1998</v>
      </c>
      <c r="B2000" s="130" t="s">
        <v>5036</v>
      </c>
      <c r="C2000" s="130" t="s">
        <v>14203</v>
      </c>
      <c r="D2000" s="130">
        <v>100</v>
      </c>
      <c r="E2000" s="130" t="s">
        <v>12355</v>
      </c>
      <c r="F2000" s="130">
        <v>6537918</v>
      </c>
      <c r="G2000" s="130">
        <v>6125420</v>
      </c>
      <c r="H2000" s="130" t="str">
        <f t="shared" si="62"/>
        <v>HK-110011</v>
      </c>
      <c r="I2000" s="130" t="str">
        <f t="shared" si="63"/>
        <v>AG</v>
      </c>
    </row>
    <row r="2001" spans="1:9" x14ac:dyDescent="0.15">
      <c r="A2001" s="130">
        <v>1999</v>
      </c>
      <c r="B2001" s="130" t="s">
        <v>1218</v>
      </c>
      <c r="C2001" s="130" t="s">
        <v>1861</v>
      </c>
      <c r="D2001" s="130">
        <v>720</v>
      </c>
      <c r="E2001" s="130" t="s">
        <v>12361</v>
      </c>
      <c r="F2001" s="130">
        <v>12749728</v>
      </c>
      <c r="G2001" s="130">
        <v>11520000</v>
      </c>
      <c r="H2001" s="130" t="str">
        <f t="shared" si="62"/>
        <v>HK-110012</v>
      </c>
      <c r="I2001" s="130" t="str">
        <f t="shared" si="63"/>
        <v>VE</v>
      </c>
    </row>
    <row r="2002" spans="1:9" x14ac:dyDescent="0.15">
      <c r="A2002" s="130">
        <v>2000</v>
      </c>
      <c r="B2002" s="130" t="s">
        <v>1219</v>
      </c>
      <c r="C2002" s="130" t="s">
        <v>1862</v>
      </c>
      <c r="D2002" s="130">
        <v>1</v>
      </c>
      <c r="E2002" s="130" t="s">
        <v>12467</v>
      </c>
      <c r="F2002" s="130">
        <v>22490000</v>
      </c>
      <c r="G2002" s="130">
        <v>28000000</v>
      </c>
      <c r="H2002" s="130" t="str">
        <f t="shared" si="62"/>
        <v>HK-110013</v>
      </c>
      <c r="I2002" s="130" t="str">
        <f t="shared" si="63"/>
        <v>VE</v>
      </c>
    </row>
    <row r="2003" spans="1:9" x14ac:dyDescent="0.15">
      <c r="A2003" s="130">
        <v>2001</v>
      </c>
      <c r="B2003" s="130" t="s">
        <v>5037</v>
      </c>
      <c r="C2003" s="130" t="s">
        <v>14204</v>
      </c>
      <c r="D2003" s="130">
        <v>1</v>
      </c>
      <c r="E2003" s="130" t="s">
        <v>12370</v>
      </c>
      <c r="F2003" s="130">
        <v>67212</v>
      </c>
      <c r="G2003" s="130">
        <v>71014</v>
      </c>
      <c r="H2003" s="130" t="str">
        <f t="shared" si="62"/>
        <v>HK-110014</v>
      </c>
      <c r="I2003" s="130" t="str">
        <f t="shared" si="63"/>
        <v>AG</v>
      </c>
    </row>
    <row r="2004" spans="1:9" x14ac:dyDescent="0.15">
      <c r="A2004" s="130">
        <v>2002</v>
      </c>
      <c r="B2004" s="130" t="s">
        <v>1220</v>
      </c>
      <c r="C2004" s="130" t="s">
        <v>1863</v>
      </c>
      <c r="D2004" s="130">
        <v>1</v>
      </c>
      <c r="E2004" s="130" t="s">
        <v>12676</v>
      </c>
      <c r="F2004" s="130">
        <v>42100</v>
      </c>
      <c r="G2004" s="130">
        <v>42100</v>
      </c>
      <c r="H2004" s="130" t="str">
        <f t="shared" si="62"/>
        <v>HK-110015</v>
      </c>
      <c r="I2004" s="130" t="str">
        <f t="shared" si="63"/>
        <v>VE</v>
      </c>
    </row>
    <row r="2005" spans="1:9" x14ac:dyDescent="0.15">
      <c r="A2005" s="130">
        <v>2003</v>
      </c>
      <c r="B2005" s="130" t="s">
        <v>5038</v>
      </c>
      <c r="C2005" s="130" t="s">
        <v>14205</v>
      </c>
      <c r="D2005" s="130">
        <v>100</v>
      </c>
      <c r="E2005" s="130" t="s">
        <v>12355</v>
      </c>
      <c r="F2005" s="130">
        <v>732156</v>
      </c>
      <c r="G2005" s="130">
        <v>867156</v>
      </c>
      <c r="H2005" s="130" t="str">
        <f t="shared" si="62"/>
        <v>HK-110016</v>
      </c>
      <c r="I2005" s="130" t="str">
        <f t="shared" si="63"/>
        <v>AG</v>
      </c>
    </row>
    <row r="2006" spans="1:9" x14ac:dyDescent="0.15">
      <c r="A2006" s="130">
        <v>2004</v>
      </c>
      <c r="B2006" s="130" t="s">
        <v>5039</v>
      </c>
      <c r="C2006" s="130" t="s">
        <v>14206</v>
      </c>
      <c r="D2006" s="130">
        <v>1</v>
      </c>
      <c r="E2006" s="130" t="s">
        <v>12391</v>
      </c>
      <c r="F2006" s="130">
        <v>666700</v>
      </c>
      <c r="G2006" s="130">
        <v>754700</v>
      </c>
      <c r="H2006" s="130" t="str">
        <f t="shared" si="62"/>
        <v>HK-110017</v>
      </c>
      <c r="I2006" s="130" t="str">
        <f t="shared" si="63"/>
        <v>AG</v>
      </c>
    </row>
    <row r="2007" spans="1:9" x14ac:dyDescent="0.15">
      <c r="A2007" s="130">
        <v>2005</v>
      </c>
      <c r="B2007" s="130" t="s">
        <v>5040</v>
      </c>
      <c r="C2007" s="130" t="s">
        <v>14207</v>
      </c>
      <c r="D2007" s="130">
        <v>100</v>
      </c>
      <c r="E2007" s="130" t="s">
        <v>12403</v>
      </c>
      <c r="F2007" s="130">
        <v>21940000</v>
      </c>
      <c r="G2007" s="130">
        <v>30400000</v>
      </c>
      <c r="H2007" s="130" t="str">
        <f t="shared" si="62"/>
        <v>HK-110018</v>
      </c>
      <c r="I2007" s="130" t="str">
        <f t="shared" si="63"/>
        <v>AG</v>
      </c>
    </row>
    <row r="2008" spans="1:9" x14ac:dyDescent="0.15">
      <c r="A2008" s="130">
        <v>2006</v>
      </c>
      <c r="B2008" s="130" t="s">
        <v>5041</v>
      </c>
      <c r="C2008" s="130" t="s">
        <v>218</v>
      </c>
      <c r="D2008" s="130">
        <v>1000</v>
      </c>
      <c r="E2008" s="130" t="s">
        <v>12372</v>
      </c>
      <c r="F2008" s="130">
        <v>3480175</v>
      </c>
      <c r="G2008" s="130">
        <v>6797130</v>
      </c>
      <c r="H2008" s="130" t="str">
        <f t="shared" si="62"/>
        <v>HK-110019</v>
      </c>
      <c r="I2008" s="130" t="str">
        <f t="shared" si="63"/>
        <v>AG</v>
      </c>
    </row>
    <row r="2009" spans="1:9" x14ac:dyDescent="0.15">
      <c r="A2009" s="130">
        <v>2007</v>
      </c>
      <c r="B2009" s="130" t="s">
        <v>5042</v>
      </c>
      <c r="C2009" s="130" t="s">
        <v>14208</v>
      </c>
      <c r="D2009" s="130">
        <v>1</v>
      </c>
      <c r="E2009" s="130" t="s">
        <v>14048</v>
      </c>
      <c r="F2009" s="130">
        <v>180000</v>
      </c>
      <c r="G2009" s="130">
        <v>1065000</v>
      </c>
      <c r="H2009" s="130" t="str">
        <f t="shared" si="62"/>
        <v>HK-110020</v>
      </c>
      <c r="I2009" s="130" t="str">
        <f t="shared" si="63"/>
        <v>AG</v>
      </c>
    </row>
    <row r="2010" spans="1:9" x14ac:dyDescent="0.15">
      <c r="A2010" s="130">
        <v>2008</v>
      </c>
      <c r="B2010" s="130" t="s">
        <v>1221</v>
      </c>
      <c r="C2010" s="130" t="s">
        <v>1864</v>
      </c>
      <c r="D2010" s="130">
        <v>1</v>
      </c>
      <c r="E2010" s="130" t="s">
        <v>12402</v>
      </c>
      <c r="F2010" s="130">
        <v>300000</v>
      </c>
      <c r="G2010" s="130">
        <v>1006000</v>
      </c>
      <c r="H2010" s="130" t="str">
        <f t="shared" si="62"/>
        <v>HK-110021</v>
      </c>
      <c r="I2010" s="130" t="str">
        <f t="shared" si="63"/>
        <v>VE</v>
      </c>
    </row>
    <row r="2011" spans="1:9" x14ac:dyDescent="0.15">
      <c r="A2011" s="130">
        <v>2009</v>
      </c>
      <c r="B2011" s="130" t="s">
        <v>1222</v>
      </c>
      <c r="C2011" s="130" t="s">
        <v>1865</v>
      </c>
      <c r="D2011" s="130">
        <v>5</v>
      </c>
      <c r="E2011" s="130" t="s">
        <v>14164</v>
      </c>
      <c r="F2011" s="130">
        <v>1672000</v>
      </c>
      <c r="G2011" s="130">
        <v>1270800</v>
      </c>
      <c r="H2011" s="130" t="str">
        <f t="shared" si="62"/>
        <v>HK-110022</v>
      </c>
      <c r="I2011" s="130" t="str">
        <f t="shared" si="63"/>
        <v>VE</v>
      </c>
    </row>
    <row r="2012" spans="1:9" x14ac:dyDescent="0.15">
      <c r="A2012" s="130">
        <v>2010</v>
      </c>
      <c r="B2012" s="130" t="s">
        <v>1223</v>
      </c>
      <c r="C2012" s="130" t="s">
        <v>1866</v>
      </c>
      <c r="D2012" s="130">
        <v>90</v>
      </c>
      <c r="E2012" s="130" t="s">
        <v>12676</v>
      </c>
      <c r="F2012" s="130">
        <v>1536000</v>
      </c>
      <c r="G2012" s="130">
        <v>3207290</v>
      </c>
      <c r="H2012" s="130" t="str">
        <f t="shared" si="62"/>
        <v>HK-110023</v>
      </c>
      <c r="I2012" s="130" t="str">
        <f t="shared" si="63"/>
        <v>VE</v>
      </c>
    </row>
    <row r="2013" spans="1:9" x14ac:dyDescent="0.15">
      <c r="A2013" s="130">
        <v>2011</v>
      </c>
      <c r="B2013" s="130" t="s">
        <v>1224</v>
      </c>
      <c r="C2013" s="130" t="s">
        <v>1867</v>
      </c>
      <c r="D2013" s="130">
        <v>100</v>
      </c>
      <c r="E2013" s="130" t="s">
        <v>12368</v>
      </c>
      <c r="F2013" s="130">
        <v>63578.400000000001</v>
      </c>
      <c r="G2013" s="130">
        <v>52510</v>
      </c>
      <c r="H2013" s="130" t="str">
        <f t="shared" si="62"/>
        <v>HK-110024</v>
      </c>
      <c r="I2013" s="130" t="str">
        <f t="shared" si="63"/>
        <v>VE</v>
      </c>
    </row>
    <row r="2014" spans="1:9" x14ac:dyDescent="0.15">
      <c r="A2014" s="130">
        <v>2012</v>
      </c>
      <c r="B2014" s="130" t="s">
        <v>1225</v>
      </c>
      <c r="C2014" s="130" t="s">
        <v>1868</v>
      </c>
      <c r="D2014" s="130">
        <v>100</v>
      </c>
      <c r="E2014" s="130" t="s">
        <v>12554</v>
      </c>
      <c r="F2014" s="130">
        <v>1525600</v>
      </c>
      <c r="G2014" s="130">
        <v>1497600</v>
      </c>
      <c r="H2014" s="130" t="str">
        <f t="shared" si="62"/>
        <v>HK-110025</v>
      </c>
      <c r="I2014" s="130" t="str">
        <f t="shared" si="63"/>
        <v>VE</v>
      </c>
    </row>
    <row r="2015" spans="1:9" x14ac:dyDescent="0.15">
      <c r="A2015" s="130">
        <v>2013</v>
      </c>
      <c r="B2015" s="130" t="s">
        <v>1226</v>
      </c>
      <c r="C2015" s="130" t="s">
        <v>1869</v>
      </c>
      <c r="D2015" s="130">
        <v>2</v>
      </c>
      <c r="E2015" s="130" t="s">
        <v>14164</v>
      </c>
      <c r="F2015" s="130">
        <v>520000</v>
      </c>
      <c r="G2015" s="130">
        <v>3002000</v>
      </c>
      <c r="H2015" s="130" t="str">
        <f t="shared" si="62"/>
        <v>HK-110026</v>
      </c>
      <c r="I2015" s="130" t="str">
        <f t="shared" si="63"/>
        <v>VE</v>
      </c>
    </row>
    <row r="2016" spans="1:9" x14ac:dyDescent="0.15">
      <c r="A2016" s="130">
        <v>2014</v>
      </c>
      <c r="B2016" s="130" t="s">
        <v>1227</v>
      </c>
      <c r="C2016" s="130" t="s">
        <v>1870</v>
      </c>
      <c r="D2016" s="130">
        <v>1</v>
      </c>
      <c r="E2016" s="130" t="s">
        <v>12372</v>
      </c>
      <c r="F2016" s="130">
        <v>1594.46</v>
      </c>
      <c r="G2016" s="130">
        <v>1590.52</v>
      </c>
      <c r="H2016" s="130" t="str">
        <f t="shared" si="62"/>
        <v>HK-110027</v>
      </c>
      <c r="I2016" s="130" t="str">
        <f t="shared" si="63"/>
        <v>VE</v>
      </c>
    </row>
    <row r="2017" spans="1:9" x14ac:dyDescent="0.15">
      <c r="A2017" s="130">
        <v>2015</v>
      </c>
      <c r="B2017" s="130" t="s">
        <v>5043</v>
      </c>
      <c r="C2017" s="130" t="s">
        <v>14161</v>
      </c>
      <c r="D2017" s="130">
        <v>1000</v>
      </c>
      <c r="E2017" s="130" t="s">
        <v>12368</v>
      </c>
      <c r="F2017" s="130">
        <v>2765000</v>
      </c>
      <c r="G2017" s="130">
        <v>7110000</v>
      </c>
      <c r="H2017" s="130" t="str">
        <f t="shared" si="62"/>
        <v>HK-110028</v>
      </c>
      <c r="I2017" s="130" t="str">
        <f t="shared" si="63"/>
        <v>AG</v>
      </c>
    </row>
    <row r="2018" spans="1:9" x14ac:dyDescent="0.15">
      <c r="A2018" s="130">
        <v>2016</v>
      </c>
      <c r="B2018" s="130" t="s">
        <v>5044</v>
      </c>
      <c r="C2018" s="130" t="s">
        <v>14211</v>
      </c>
      <c r="D2018" s="130">
        <v>1</v>
      </c>
      <c r="E2018" s="130" t="s">
        <v>14212</v>
      </c>
      <c r="F2018" s="130">
        <v>25671200</v>
      </c>
      <c r="G2018" s="130">
        <v>26750400</v>
      </c>
      <c r="H2018" s="130" t="str">
        <f t="shared" si="62"/>
        <v>HK-110029</v>
      </c>
      <c r="I2018" s="130" t="str">
        <f t="shared" si="63"/>
        <v>AG</v>
      </c>
    </row>
    <row r="2019" spans="1:9" x14ac:dyDescent="0.15">
      <c r="A2019" s="130">
        <v>2017</v>
      </c>
      <c r="B2019" s="130" t="s">
        <v>5045</v>
      </c>
      <c r="C2019" s="130" t="s">
        <v>14213</v>
      </c>
      <c r="D2019" s="130">
        <v>100</v>
      </c>
      <c r="E2019" s="130" t="s">
        <v>12434</v>
      </c>
      <c r="F2019" s="130">
        <v>640000</v>
      </c>
      <c r="G2019" s="130">
        <v>650000</v>
      </c>
      <c r="H2019" s="130" t="str">
        <f t="shared" si="62"/>
        <v>HK-110030</v>
      </c>
      <c r="I2019" s="130" t="str">
        <f t="shared" si="63"/>
        <v>AG</v>
      </c>
    </row>
    <row r="2020" spans="1:9" x14ac:dyDescent="0.15">
      <c r="A2020" s="130">
        <v>2018</v>
      </c>
      <c r="B2020" s="130" t="s">
        <v>1228</v>
      </c>
      <c r="C2020" s="130" t="s">
        <v>1871</v>
      </c>
      <c r="D2020" s="130">
        <v>1</v>
      </c>
      <c r="E2020" s="130" t="s">
        <v>12402</v>
      </c>
      <c r="F2020" s="130">
        <v>60000</v>
      </c>
      <c r="G2020" s="130">
        <v>54000</v>
      </c>
      <c r="H2020" s="130" t="str">
        <f t="shared" si="62"/>
        <v>HK-110031</v>
      </c>
      <c r="I2020" s="130" t="str">
        <f t="shared" si="63"/>
        <v>VE</v>
      </c>
    </row>
    <row r="2021" spans="1:9" x14ac:dyDescent="0.15">
      <c r="A2021" s="130">
        <v>2019</v>
      </c>
      <c r="B2021" s="130" t="s">
        <v>5046</v>
      </c>
      <c r="C2021" s="130" t="s">
        <v>1872</v>
      </c>
      <c r="D2021" s="130">
        <v>1</v>
      </c>
      <c r="E2021" s="130" t="s">
        <v>12370</v>
      </c>
      <c r="F2021" s="130">
        <v>60392</v>
      </c>
      <c r="G2021" s="130">
        <v>61263</v>
      </c>
      <c r="H2021" s="130" t="str">
        <f t="shared" si="62"/>
        <v>HK-110032</v>
      </c>
      <c r="I2021" s="130" t="str">
        <f t="shared" si="63"/>
        <v>VG</v>
      </c>
    </row>
    <row r="2022" spans="1:9" x14ac:dyDescent="0.15">
      <c r="A2022" s="130">
        <v>2020</v>
      </c>
      <c r="B2022" s="130" t="s">
        <v>5047</v>
      </c>
      <c r="C2022" s="130" t="s">
        <v>14214</v>
      </c>
      <c r="D2022" s="130">
        <v>1</v>
      </c>
      <c r="E2022" s="130" t="s">
        <v>12370</v>
      </c>
      <c r="F2022" s="130">
        <v>85389</v>
      </c>
      <c r="G2022" s="130">
        <v>326020.40000000002</v>
      </c>
      <c r="H2022" s="130" t="str">
        <f t="shared" si="62"/>
        <v>HK-110033</v>
      </c>
      <c r="I2022" s="130" t="str">
        <f t="shared" si="63"/>
        <v>AG</v>
      </c>
    </row>
    <row r="2023" spans="1:9" x14ac:dyDescent="0.15">
      <c r="A2023" s="130">
        <v>2021</v>
      </c>
      <c r="B2023" s="130" t="s">
        <v>5048</v>
      </c>
      <c r="C2023" s="130" t="s">
        <v>14215</v>
      </c>
      <c r="D2023" s="130">
        <v>1</v>
      </c>
      <c r="E2023" s="130" t="s">
        <v>12391</v>
      </c>
      <c r="F2023" s="130">
        <v>4912500</v>
      </c>
      <c r="G2023" s="130">
        <v>6927000</v>
      </c>
      <c r="H2023" s="130" t="str">
        <f t="shared" si="62"/>
        <v>HK-110034</v>
      </c>
      <c r="I2023" s="130" t="str">
        <f t="shared" si="63"/>
        <v/>
      </c>
    </row>
    <row r="2024" spans="1:9" x14ac:dyDescent="0.15">
      <c r="A2024" s="130">
        <v>2022</v>
      </c>
      <c r="B2024" s="130" t="s">
        <v>5049</v>
      </c>
      <c r="C2024" s="130" t="s">
        <v>14216</v>
      </c>
      <c r="D2024" s="130">
        <v>1</v>
      </c>
      <c r="E2024" s="130" t="s">
        <v>12370</v>
      </c>
      <c r="F2024" s="130">
        <v>20068</v>
      </c>
      <c r="G2024" s="130">
        <v>23541</v>
      </c>
      <c r="H2024" s="130" t="str">
        <f t="shared" si="62"/>
        <v>HK-110035</v>
      </c>
      <c r="I2024" s="130" t="str">
        <f t="shared" si="63"/>
        <v>AG</v>
      </c>
    </row>
    <row r="2025" spans="1:9" x14ac:dyDescent="0.15">
      <c r="A2025" s="130">
        <v>2023</v>
      </c>
      <c r="B2025" s="130" t="s">
        <v>1229</v>
      </c>
      <c r="C2025" s="130" t="s">
        <v>1873</v>
      </c>
      <c r="D2025" s="130">
        <v>100</v>
      </c>
      <c r="E2025" s="130" t="s">
        <v>12355</v>
      </c>
      <c r="F2025" s="130">
        <v>1773500</v>
      </c>
      <c r="G2025" s="130">
        <v>1234990</v>
      </c>
      <c r="H2025" s="130" t="str">
        <f t="shared" si="62"/>
        <v>HK-110036</v>
      </c>
      <c r="I2025" s="130" t="str">
        <f t="shared" si="63"/>
        <v>VE</v>
      </c>
    </row>
    <row r="2026" spans="1:9" x14ac:dyDescent="0.15">
      <c r="A2026" s="130">
        <v>2024</v>
      </c>
      <c r="B2026" s="130" t="s">
        <v>5050</v>
      </c>
      <c r="C2026" s="130" t="s">
        <v>14217</v>
      </c>
      <c r="D2026" s="130">
        <v>1</v>
      </c>
      <c r="E2026" s="130" t="s">
        <v>14218</v>
      </c>
      <c r="F2026" s="130">
        <v>2305350</v>
      </c>
      <c r="G2026" s="130">
        <v>960000</v>
      </c>
      <c r="H2026" s="130" t="str">
        <f t="shared" si="62"/>
        <v>HK-110037</v>
      </c>
      <c r="I2026" s="130" t="str">
        <f t="shared" si="63"/>
        <v>AG</v>
      </c>
    </row>
    <row r="2027" spans="1:9" x14ac:dyDescent="0.15">
      <c r="A2027" s="130">
        <v>2025</v>
      </c>
      <c r="B2027" s="130" t="s">
        <v>1230</v>
      </c>
      <c r="C2027" s="130" t="s">
        <v>1874</v>
      </c>
      <c r="D2027" s="130">
        <v>100</v>
      </c>
      <c r="E2027" s="130" t="s">
        <v>12368</v>
      </c>
      <c r="F2027" s="130">
        <v>3000</v>
      </c>
      <c r="G2027" s="130">
        <v>600</v>
      </c>
      <c r="H2027" s="130" t="str">
        <f t="shared" si="62"/>
        <v>HK-110038</v>
      </c>
      <c r="I2027" s="130" t="str">
        <f t="shared" si="63"/>
        <v>VE</v>
      </c>
    </row>
    <row r="2028" spans="1:9" x14ac:dyDescent="0.15">
      <c r="A2028" s="130">
        <v>2026</v>
      </c>
      <c r="B2028" s="130" t="s">
        <v>1231</v>
      </c>
      <c r="C2028" s="130" t="s">
        <v>1875</v>
      </c>
      <c r="D2028" s="130">
        <v>1</v>
      </c>
      <c r="E2028" s="130" t="s">
        <v>12391</v>
      </c>
      <c r="F2028" s="130">
        <v>323400</v>
      </c>
      <c r="G2028" s="130">
        <v>474000</v>
      </c>
      <c r="H2028" s="130" t="str">
        <f t="shared" si="62"/>
        <v>HK-110039</v>
      </c>
      <c r="I2028" s="130" t="str">
        <f t="shared" si="63"/>
        <v>VE</v>
      </c>
    </row>
    <row r="2029" spans="1:9" x14ac:dyDescent="0.15">
      <c r="A2029" s="130">
        <v>2027</v>
      </c>
      <c r="B2029" s="130" t="s">
        <v>1232</v>
      </c>
      <c r="C2029" s="130" t="s">
        <v>1876</v>
      </c>
      <c r="D2029" s="130">
        <v>4800</v>
      </c>
      <c r="E2029" s="130" t="s">
        <v>14219</v>
      </c>
      <c r="F2029" s="130">
        <v>1949804</v>
      </c>
      <c r="G2029" s="130">
        <v>3766464</v>
      </c>
      <c r="H2029" s="130" t="str">
        <f t="shared" si="62"/>
        <v>HK-110040</v>
      </c>
      <c r="I2029" s="130" t="str">
        <f t="shared" si="63"/>
        <v>VR</v>
      </c>
    </row>
    <row r="2030" spans="1:9" x14ac:dyDescent="0.15">
      <c r="A2030" s="130">
        <v>2028</v>
      </c>
      <c r="B2030" s="130" t="s">
        <v>5051</v>
      </c>
      <c r="C2030" s="130" t="s">
        <v>14220</v>
      </c>
      <c r="D2030" s="130">
        <v>1</v>
      </c>
      <c r="E2030" s="130" t="s">
        <v>12391</v>
      </c>
      <c r="F2030" s="130">
        <v>1020000</v>
      </c>
      <c r="G2030" s="130">
        <v>5300000</v>
      </c>
      <c r="H2030" s="130" t="str">
        <f t="shared" si="62"/>
        <v>HK-110041</v>
      </c>
      <c r="I2030" s="130" t="str">
        <f t="shared" si="63"/>
        <v>AG</v>
      </c>
    </row>
    <row r="2031" spans="1:9" x14ac:dyDescent="0.15">
      <c r="A2031" s="130">
        <v>2029</v>
      </c>
      <c r="B2031" s="130" t="s">
        <v>5052</v>
      </c>
      <c r="C2031" s="130" t="s">
        <v>14221</v>
      </c>
      <c r="D2031" s="130">
        <v>100</v>
      </c>
      <c r="E2031" s="130" t="s">
        <v>12355</v>
      </c>
      <c r="F2031" s="130">
        <v>5123000</v>
      </c>
      <c r="G2031" s="130">
        <v>5492000</v>
      </c>
      <c r="H2031" s="130" t="str">
        <f t="shared" si="62"/>
        <v>HK-110042</v>
      </c>
      <c r="I2031" s="130" t="str">
        <f t="shared" si="63"/>
        <v>AG</v>
      </c>
    </row>
    <row r="2032" spans="1:9" x14ac:dyDescent="0.15">
      <c r="A2032" s="130">
        <v>2030</v>
      </c>
      <c r="B2032" s="130" t="s">
        <v>1233</v>
      </c>
      <c r="C2032" s="130" t="s">
        <v>1877</v>
      </c>
      <c r="D2032" s="130">
        <v>1000</v>
      </c>
      <c r="E2032" s="130" t="s">
        <v>12372</v>
      </c>
      <c r="F2032" s="130">
        <v>4996000</v>
      </c>
      <c r="G2032" s="130">
        <v>5316200</v>
      </c>
      <c r="H2032" s="130" t="str">
        <f t="shared" si="62"/>
        <v>HK-110043</v>
      </c>
      <c r="I2032" s="130" t="str">
        <f t="shared" si="63"/>
        <v>VE</v>
      </c>
    </row>
    <row r="2033" spans="1:9" x14ac:dyDescent="0.15">
      <c r="A2033" s="130">
        <v>2031</v>
      </c>
      <c r="B2033" s="130" t="s">
        <v>5053</v>
      </c>
      <c r="C2033" s="130" t="s">
        <v>14222</v>
      </c>
      <c r="D2033" s="130">
        <v>1</v>
      </c>
      <c r="E2033" s="130" t="s">
        <v>14223</v>
      </c>
      <c r="F2033" s="130">
        <v>1319000</v>
      </c>
      <c r="G2033" s="130">
        <v>3145000</v>
      </c>
      <c r="H2033" s="130" t="str">
        <f t="shared" si="62"/>
        <v>HK-110044</v>
      </c>
      <c r="I2033" s="130" t="str">
        <f t="shared" si="63"/>
        <v>AG</v>
      </c>
    </row>
    <row r="2034" spans="1:9" x14ac:dyDescent="0.15">
      <c r="A2034" s="130">
        <v>2032</v>
      </c>
      <c r="B2034" s="130" t="s">
        <v>5054</v>
      </c>
      <c r="C2034" s="130" t="s">
        <v>14224</v>
      </c>
      <c r="D2034" s="130">
        <v>1</v>
      </c>
      <c r="E2034" s="130" t="s">
        <v>12569</v>
      </c>
      <c r="F2034" s="130">
        <v>1677456.72</v>
      </c>
      <c r="G2034" s="130">
        <v>286740</v>
      </c>
      <c r="H2034" s="130" t="str">
        <f t="shared" si="62"/>
        <v>HK-110045</v>
      </c>
      <c r="I2034" s="130" t="str">
        <f t="shared" si="63"/>
        <v>AG</v>
      </c>
    </row>
    <row r="2035" spans="1:9" x14ac:dyDescent="0.15">
      <c r="A2035" s="130">
        <v>2033</v>
      </c>
      <c r="B2035" s="130" t="s">
        <v>1234</v>
      </c>
      <c r="C2035" s="130" t="s">
        <v>1878</v>
      </c>
      <c r="D2035" s="130">
        <v>100</v>
      </c>
      <c r="E2035" s="130" t="s">
        <v>12403</v>
      </c>
      <c r="F2035" s="130">
        <v>5198000</v>
      </c>
      <c r="G2035" s="130">
        <v>3752640</v>
      </c>
      <c r="H2035" s="130" t="str">
        <f t="shared" si="62"/>
        <v>HK-110046</v>
      </c>
      <c r="I2035" s="130" t="str">
        <f t="shared" si="63"/>
        <v>VE</v>
      </c>
    </row>
    <row r="2036" spans="1:9" x14ac:dyDescent="0.15">
      <c r="A2036" s="130">
        <v>2034</v>
      </c>
      <c r="B2036" s="130" t="s">
        <v>5055</v>
      </c>
      <c r="C2036" s="130" t="s">
        <v>14225</v>
      </c>
      <c r="D2036" s="130">
        <v>1000</v>
      </c>
      <c r="E2036" s="130" t="s">
        <v>12372</v>
      </c>
      <c r="F2036" s="130">
        <v>2295000</v>
      </c>
      <c r="G2036" s="130">
        <v>2950000</v>
      </c>
      <c r="H2036" s="130" t="str">
        <f t="shared" si="62"/>
        <v>HK-110047</v>
      </c>
      <c r="I2036" s="130" t="str">
        <f t="shared" si="63"/>
        <v>AG</v>
      </c>
    </row>
    <row r="2037" spans="1:9" x14ac:dyDescent="0.15">
      <c r="A2037" s="130">
        <v>2035</v>
      </c>
      <c r="B2037" s="130" t="s">
        <v>5056</v>
      </c>
      <c r="C2037" s="130" t="s">
        <v>81</v>
      </c>
      <c r="D2037" s="130">
        <v>10</v>
      </c>
      <c r="E2037" s="130" t="s">
        <v>12370</v>
      </c>
      <c r="F2037" s="130">
        <v>91529</v>
      </c>
      <c r="G2037" s="130">
        <v>91633</v>
      </c>
      <c r="H2037" s="130" t="str">
        <f t="shared" si="62"/>
        <v>HK-110048</v>
      </c>
      <c r="I2037" s="130" t="str">
        <f t="shared" si="63"/>
        <v>AG</v>
      </c>
    </row>
    <row r="2038" spans="1:9" x14ac:dyDescent="0.15">
      <c r="A2038" s="130">
        <v>2036</v>
      </c>
      <c r="B2038" s="130" t="s">
        <v>1235</v>
      </c>
      <c r="C2038" s="130" t="s">
        <v>1879</v>
      </c>
      <c r="D2038" s="130">
        <v>1</v>
      </c>
      <c r="E2038" s="130" t="s">
        <v>12361</v>
      </c>
      <c r="F2038" s="130">
        <v>975725</v>
      </c>
      <c r="G2038" s="130">
        <v>1080205</v>
      </c>
      <c r="H2038" s="130" t="str">
        <f t="shared" si="62"/>
        <v>HK-110049</v>
      </c>
      <c r="I2038" s="130" t="str">
        <f t="shared" si="63"/>
        <v>VE</v>
      </c>
    </row>
    <row r="2039" spans="1:9" x14ac:dyDescent="0.15">
      <c r="A2039" s="130">
        <v>2037</v>
      </c>
      <c r="B2039" s="130" t="s">
        <v>5057</v>
      </c>
      <c r="C2039" s="130" t="s">
        <v>14226</v>
      </c>
      <c r="D2039" s="130">
        <v>10</v>
      </c>
      <c r="E2039" s="130" t="s">
        <v>12446</v>
      </c>
      <c r="F2039" s="130">
        <v>123580</v>
      </c>
      <c r="G2039" s="130">
        <v>126196</v>
      </c>
      <c r="H2039" s="130" t="str">
        <f t="shared" si="62"/>
        <v>HK-110050</v>
      </c>
      <c r="I2039" s="130" t="str">
        <f t="shared" si="63"/>
        <v>AG</v>
      </c>
    </row>
    <row r="2040" spans="1:9" x14ac:dyDescent="0.15">
      <c r="A2040" s="130">
        <v>2038</v>
      </c>
      <c r="B2040" s="130" t="s">
        <v>1236</v>
      </c>
      <c r="C2040" s="130" t="s">
        <v>1880</v>
      </c>
      <c r="D2040" s="130">
        <v>1</v>
      </c>
      <c r="E2040" s="130" t="s">
        <v>12676</v>
      </c>
      <c r="F2040" s="130">
        <v>33600</v>
      </c>
      <c r="G2040" s="130">
        <v>31600</v>
      </c>
      <c r="H2040" s="130" t="str">
        <f t="shared" si="62"/>
        <v>HK-120001</v>
      </c>
      <c r="I2040" s="130" t="str">
        <f t="shared" si="63"/>
        <v>VE</v>
      </c>
    </row>
    <row r="2041" spans="1:9" x14ac:dyDescent="0.15">
      <c r="A2041" s="130">
        <v>2039</v>
      </c>
      <c r="B2041" s="130" t="s">
        <v>1237</v>
      </c>
      <c r="C2041" s="130" t="s">
        <v>1881</v>
      </c>
      <c r="D2041" s="130">
        <v>1</v>
      </c>
      <c r="E2041" s="130" t="s">
        <v>12784</v>
      </c>
      <c r="F2041" s="130">
        <v>2387642.59</v>
      </c>
      <c r="G2041" s="130">
        <v>2563687</v>
      </c>
      <c r="H2041" s="130" t="str">
        <f t="shared" si="62"/>
        <v>HK-120002</v>
      </c>
      <c r="I2041" s="130" t="str">
        <f t="shared" si="63"/>
        <v>VE</v>
      </c>
    </row>
    <row r="2042" spans="1:9" x14ac:dyDescent="0.15">
      <c r="A2042" s="130">
        <v>2040</v>
      </c>
      <c r="B2042" s="130" t="s">
        <v>5058</v>
      </c>
      <c r="C2042" s="130" t="s">
        <v>14227</v>
      </c>
      <c r="D2042" s="130">
        <v>2000</v>
      </c>
      <c r="E2042" s="130" t="s">
        <v>12372</v>
      </c>
      <c r="F2042" s="130">
        <v>4760705</v>
      </c>
      <c r="G2042" s="130">
        <v>6941410</v>
      </c>
      <c r="H2042" s="130" t="str">
        <f t="shared" si="62"/>
        <v>HK-120003</v>
      </c>
      <c r="I2042" s="130" t="str">
        <f t="shared" si="63"/>
        <v>AG</v>
      </c>
    </row>
    <row r="2043" spans="1:9" x14ac:dyDescent="0.15">
      <c r="A2043" s="130">
        <v>2041</v>
      </c>
      <c r="B2043" s="130" t="s">
        <v>1238</v>
      </c>
      <c r="C2043" s="130" t="s">
        <v>1882</v>
      </c>
      <c r="D2043" s="130">
        <v>1</v>
      </c>
      <c r="E2043" s="130" t="s">
        <v>12776</v>
      </c>
      <c r="F2043" s="130">
        <v>71</v>
      </c>
      <c r="G2043" s="130">
        <v>113</v>
      </c>
      <c r="H2043" s="130" t="str">
        <f t="shared" si="62"/>
        <v>HK-120004</v>
      </c>
      <c r="I2043" s="130" t="str">
        <f t="shared" si="63"/>
        <v>VE</v>
      </c>
    </row>
    <row r="2044" spans="1:9" x14ac:dyDescent="0.15">
      <c r="A2044" s="130">
        <v>2042</v>
      </c>
      <c r="B2044" s="130" t="s">
        <v>5059</v>
      </c>
      <c r="C2044" s="130" t="s">
        <v>14228</v>
      </c>
      <c r="D2044" s="130">
        <v>2</v>
      </c>
      <c r="E2044" s="130" t="s">
        <v>12403</v>
      </c>
      <c r="F2044" s="130">
        <v>336587932</v>
      </c>
      <c r="G2044" s="130">
        <v>377832080</v>
      </c>
      <c r="H2044" s="130" t="str">
        <f t="shared" si="62"/>
        <v>HK-120005</v>
      </c>
      <c r="I2044" s="130" t="str">
        <f t="shared" si="63"/>
        <v>AG</v>
      </c>
    </row>
    <row r="2045" spans="1:9" x14ac:dyDescent="0.15">
      <c r="A2045" s="130">
        <v>2043</v>
      </c>
      <c r="B2045" s="130" t="s">
        <v>5060</v>
      </c>
      <c r="C2045" s="130" t="s">
        <v>14229</v>
      </c>
      <c r="D2045" s="130">
        <v>1</v>
      </c>
      <c r="E2045" s="130" t="s">
        <v>12391</v>
      </c>
      <c r="F2045" s="130">
        <v>120000</v>
      </c>
      <c r="G2045" s="130">
        <v>30000</v>
      </c>
      <c r="H2045" s="130" t="str">
        <f t="shared" si="62"/>
        <v>HK-120006</v>
      </c>
      <c r="I2045" s="130" t="str">
        <f t="shared" si="63"/>
        <v>AG</v>
      </c>
    </row>
    <row r="2046" spans="1:9" x14ac:dyDescent="0.15">
      <c r="A2046" s="130">
        <v>2044</v>
      </c>
      <c r="B2046" s="130" t="s">
        <v>1239</v>
      </c>
      <c r="C2046" s="130" t="s">
        <v>1883</v>
      </c>
      <c r="D2046" s="130">
        <v>1000</v>
      </c>
      <c r="E2046" s="130" t="s">
        <v>12355</v>
      </c>
      <c r="F2046" s="130">
        <v>269063600</v>
      </c>
      <c r="G2046" s="130">
        <v>247309600</v>
      </c>
      <c r="H2046" s="130" t="str">
        <f t="shared" si="62"/>
        <v>HK-120007</v>
      </c>
      <c r="I2046" s="130" t="str">
        <f t="shared" si="63"/>
        <v>VE</v>
      </c>
    </row>
    <row r="2047" spans="1:9" x14ac:dyDescent="0.15">
      <c r="A2047" s="130">
        <v>2045</v>
      </c>
      <c r="B2047" s="130" t="s">
        <v>5061</v>
      </c>
      <c r="C2047" s="130" t="s">
        <v>14230</v>
      </c>
      <c r="D2047" s="130">
        <v>10000</v>
      </c>
      <c r="E2047" s="130" t="s">
        <v>12361</v>
      </c>
      <c r="F2047" s="130">
        <v>12600500</v>
      </c>
      <c r="G2047" s="130">
        <v>39200000</v>
      </c>
      <c r="H2047" s="130" t="str">
        <f t="shared" si="62"/>
        <v>HK-120008</v>
      </c>
      <c r="I2047" s="130" t="str">
        <f t="shared" si="63"/>
        <v>AG</v>
      </c>
    </row>
    <row r="2048" spans="1:9" x14ac:dyDescent="0.15">
      <c r="A2048" s="130">
        <v>2046</v>
      </c>
      <c r="B2048" s="130" t="s">
        <v>1240</v>
      </c>
      <c r="C2048" s="130" t="s">
        <v>1884</v>
      </c>
      <c r="D2048" s="130">
        <v>1</v>
      </c>
      <c r="E2048" s="130" t="s">
        <v>12355</v>
      </c>
      <c r="F2048" s="130">
        <v>142000</v>
      </c>
      <c r="G2048" s="130">
        <v>175000</v>
      </c>
      <c r="H2048" s="130" t="str">
        <f t="shared" si="62"/>
        <v>HK-120009</v>
      </c>
      <c r="I2048" s="130" t="str">
        <f t="shared" si="63"/>
        <v>VE</v>
      </c>
    </row>
    <row r="2049" spans="1:9" x14ac:dyDescent="0.15">
      <c r="A2049" s="130">
        <v>2047</v>
      </c>
      <c r="B2049" s="130" t="s">
        <v>5062</v>
      </c>
      <c r="C2049" s="130" t="s">
        <v>14231</v>
      </c>
      <c r="D2049" s="130">
        <v>1</v>
      </c>
      <c r="E2049" s="130" t="s">
        <v>12391</v>
      </c>
      <c r="F2049" s="130">
        <v>2917900</v>
      </c>
      <c r="G2049" s="130">
        <v>4617866</v>
      </c>
      <c r="H2049" s="130" t="str">
        <f t="shared" si="62"/>
        <v>HK-120010</v>
      </c>
      <c r="I2049" s="130" t="str">
        <f t="shared" si="63"/>
        <v>AG</v>
      </c>
    </row>
    <row r="2050" spans="1:9" x14ac:dyDescent="0.15">
      <c r="A2050" s="130">
        <v>2048</v>
      </c>
      <c r="B2050" s="130" t="s">
        <v>5063</v>
      </c>
      <c r="C2050" s="130" t="s">
        <v>14232</v>
      </c>
      <c r="D2050" s="130">
        <v>2</v>
      </c>
      <c r="E2050" s="130" t="s">
        <v>12355</v>
      </c>
      <c r="F2050" s="130">
        <v>14401.06</v>
      </c>
      <c r="G2050" s="130">
        <v>630</v>
      </c>
      <c r="H2050" s="130" t="str">
        <f t="shared" si="62"/>
        <v>HK-120011</v>
      </c>
      <c r="I2050" s="130" t="str">
        <f t="shared" si="63"/>
        <v>AG</v>
      </c>
    </row>
    <row r="2051" spans="1:9" x14ac:dyDescent="0.15">
      <c r="A2051" s="130">
        <v>2049</v>
      </c>
      <c r="B2051" s="130" t="s">
        <v>5064</v>
      </c>
      <c r="C2051" s="130" t="s">
        <v>14233</v>
      </c>
      <c r="D2051" s="130">
        <v>1000</v>
      </c>
      <c r="E2051" s="130" t="s">
        <v>12361</v>
      </c>
      <c r="F2051" s="130">
        <v>1363704</v>
      </c>
      <c r="G2051" s="130">
        <v>2302160</v>
      </c>
      <c r="H2051" s="130" t="str">
        <f t="shared" si="62"/>
        <v>HK-120012</v>
      </c>
      <c r="I2051" s="130" t="str">
        <f t="shared" si="63"/>
        <v>AG</v>
      </c>
    </row>
    <row r="2052" spans="1:9" x14ac:dyDescent="0.15">
      <c r="A2052" s="130">
        <v>2050</v>
      </c>
      <c r="B2052" s="130" t="s">
        <v>5065</v>
      </c>
      <c r="C2052" s="130" t="s">
        <v>218</v>
      </c>
      <c r="D2052" s="130">
        <v>300</v>
      </c>
      <c r="E2052" s="130" t="s">
        <v>12372</v>
      </c>
      <c r="F2052" s="130">
        <v>1050000</v>
      </c>
      <c r="G2052" s="130">
        <v>2790000</v>
      </c>
      <c r="H2052" s="130" t="str">
        <f t="shared" ref="H2052:H2115" si="64">LEFT(B2052,FIND("-",B2052)+6)</f>
        <v>HK-120013</v>
      </c>
      <c r="I2052" s="130" t="str">
        <f t="shared" ref="I2052:I2115" si="65">RIGHT(B2052,LEN(B2052)-FIND("-",B2052)-7)</f>
        <v>AG</v>
      </c>
    </row>
    <row r="2053" spans="1:9" x14ac:dyDescent="0.15">
      <c r="A2053" s="130">
        <v>2051</v>
      </c>
      <c r="B2053" s="130" t="s">
        <v>5066</v>
      </c>
      <c r="C2053" s="130" t="s">
        <v>218</v>
      </c>
      <c r="D2053" s="130">
        <v>100</v>
      </c>
      <c r="E2053" s="130" t="s">
        <v>12355</v>
      </c>
      <c r="F2053" s="130">
        <v>500000</v>
      </c>
      <c r="G2053" s="130">
        <v>174700</v>
      </c>
      <c r="H2053" s="130" t="str">
        <f t="shared" si="64"/>
        <v>HK-120014</v>
      </c>
      <c r="I2053" s="130" t="str">
        <f t="shared" si="65"/>
        <v>AG</v>
      </c>
    </row>
    <row r="2054" spans="1:9" x14ac:dyDescent="0.15">
      <c r="A2054" s="130">
        <v>2052</v>
      </c>
      <c r="B2054" s="130" t="s">
        <v>5067</v>
      </c>
      <c r="C2054" s="130" t="s">
        <v>12014</v>
      </c>
      <c r="D2054" s="130">
        <v>1000</v>
      </c>
      <c r="E2054" s="130" t="s">
        <v>12372</v>
      </c>
      <c r="F2054" s="130">
        <v>346000</v>
      </c>
      <c r="G2054" s="130">
        <v>175000</v>
      </c>
      <c r="H2054" s="130" t="str">
        <f t="shared" si="64"/>
        <v>HK-120015</v>
      </c>
      <c r="I2054" s="130" t="str">
        <f t="shared" si="65"/>
        <v>AG</v>
      </c>
    </row>
    <row r="2055" spans="1:9" x14ac:dyDescent="0.15">
      <c r="A2055" s="130">
        <v>2053</v>
      </c>
      <c r="B2055" s="130" t="s">
        <v>1241</v>
      </c>
      <c r="C2055" s="130" t="s">
        <v>1857</v>
      </c>
      <c r="D2055" s="130">
        <v>1</v>
      </c>
      <c r="E2055" s="130" t="s">
        <v>12876</v>
      </c>
      <c r="F2055" s="130">
        <v>36000</v>
      </c>
      <c r="G2055" s="130">
        <v>87000</v>
      </c>
      <c r="H2055" s="130" t="str">
        <f t="shared" si="64"/>
        <v>HK-120016</v>
      </c>
      <c r="I2055" s="130" t="str">
        <f t="shared" si="65"/>
        <v>VE</v>
      </c>
    </row>
    <row r="2056" spans="1:9" x14ac:dyDescent="0.15">
      <c r="A2056" s="130">
        <v>2054</v>
      </c>
      <c r="B2056" s="130" t="s">
        <v>5068</v>
      </c>
      <c r="C2056" s="130" t="s">
        <v>14222</v>
      </c>
      <c r="D2056" s="130">
        <v>1</v>
      </c>
      <c r="E2056" s="130" t="s">
        <v>14223</v>
      </c>
      <c r="F2056" s="130">
        <v>1543000</v>
      </c>
      <c r="G2056" s="130">
        <v>3145000</v>
      </c>
      <c r="H2056" s="130" t="str">
        <f t="shared" si="64"/>
        <v>HK-120017</v>
      </c>
      <c r="I2056" s="130" t="str">
        <f t="shared" si="65"/>
        <v>AG</v>
      </c>
    </row>
    <row r="2057" spans="1:9" x14ac:dyDescent="0.15">
      <c r="A2057" s="130">
        <v>2055</v>
      </c>
      <c r="B2057" s="130" t="s">
        <v>5069</v>
      </c>
      <c r="C2057" s="130" t="s">
        <v>14234</v>
      </c>
      <c r="D2057" s="130">
        <v>10</v>
      </c>
      <c r="E2057" s="130" t="s">
        <v>12355</v>
      </c>
      <c r="F2057" s="130">
        <v>377075.6</v>
      </c>
      <c r="G2057" s="130">
        <v>295754.96000000002</v>
      </c>
      <c r="H2057" s="130" t="str">
        <f t="shared" si="64"/>
        <v>HK-120018</v>
      </c>
      <c r="I2057" s="130" t="str">
        <f t="shared" si="65"/>
        <v>AG</v>
      </c>
    </row>
    <row r="2058" spans="1:9" x14ac:dyDescent="0.15">
      <c r="A2058" s="130">
        <v>2056</v>
      </c>
      <c r="B2058" s="130" t="s">
        <v>5070</v>
      </c>
      <c r="C2058" s="130" t="s">
        <v>14235</v>
      </c>
      <c r="D2058" s="130">
        <v>100</v>
      </c>
      <c r="E2058" s="130" t="s">
        <v>12372</v>
      </c>
      <c r="F2058" s="130">
        <v>147053</v>
      </c>
      <c r="G2058" s="130">
        <v>155592</v>
      </c>
      <c r="H2058" s="130" t="str">
        <f t="shared" si="64"/>
        <v>HK-120019</v>
      </c>
      <c r="I2058" s="130" t="str">
        <f t="shared" si="65"/>
        <v>VR</v>
      </c>
    </row>
    <row r="2059" spans="1:9" x14ac:dyDescent="0.15">
      <c r="A2059" s="130">
        <v>2057</v>
      </c>
      <c r="B2059" s="130" t="s">
        <v>5071</v>
      </c>
      <c r="C2059" s="130" t="s">
        <v>14236</v>
      </c>
      <c r="D2059" s="130">
        <v>268</v>
      </c>
      <c r="E2059" s="130" t="s">
        <v>12610</v>
      </c>
      <c r="F2059" s="130">
        <v>8284642</v>
      </c>
      <c r="G2059" s="130">
        <v>8861712</v>
      </c>
      <c r="H2059" s="130" t="str">
        <f t="shared" si="64"/>
        <v>HK-120020</v>
      </c>
      <c r="I2059" s="130" t="str">
        <f t="shared" si="65"/>
        <v/>
      </c>
    </row>
    <row r="2060" spans="1:9" x14ac:dyDescent="0.15">
      <c r="A2060" s="130">
        <v>2058</v>
      </c>
      <c r="B2060" s="130" t="s">
        <v>3269</v>
      </c>
      <c r="C2060" s="130" t="s">
        <v>1885</v>
      </c>
      <c r="D2060" s="130">
        <v>1</v>
      </c>
      <c r="E2060" s="130" t="s">
        <v>12355</v>
      </c>
      <c r="F2060" s="130">
        <v>37059</v>
      </c>
      <c r="G2060" s="130">
        <v>43011</v>
      </c>
      <c r="H2060" s="130" t="str">
        <f t="shared" si="64"/>
        <v>HK-120021</v>
      </c>
      <c r="I2060" s="130" t="str">
        <f t="shared" si="65"/>
        <v>VE</v>
      </c>
    </row>
    <row r="2061" spans="1:9" x14ac:dyDescent="0.15">
      <c r="A2061" s="130">
        <v>2059</v>
      </c>
      <c r="B2061" s="130" t="s">
        <v>5072</v>
      </c>
      <c r="C2061" s="130" t="s">
        <v>218</v>
      </c>
      <c r="D2061" s="130">
        <v>300</v>
      </c>
      <c r="E2061" s="130" t="s">
        <v>12372</v>
      </c>
      <c r="F2061" s="130">
        <v>1050000</v>
      </c>
      <c r="G2061" s="130">
        <v>2790000</v>
      </c>
      <c r="H2061" s="130" t="str">
        <f t="shared" si="64"/>
        <v>HK-120022</v>
      </c>
      <c r="I2061" s="130" t="str">
        <f t="shared" si="65"/>
        <v>AG</v>
      </c>
    </row>
    <row r="2062" spans="1:9" x14ac:dyDescent="0.15">
      <c r="A2062" s="130">
        <v>2060</v>
      </c>
      <c r="B2062" s="130" t="s">
        <v>5073</v>
      </c>
      <c r="C2062" s="130" t="s">
        <v>14201</v>
      </c>
      <c r="D2062" s="130">
        <v>100</v>
      </c>
      <c r="E2062" s="130" t="s">
        <v>12368</v>
      </c>
      <c r="F2062" s="130">
        <v>886352</v>
      </c>
      <c r="G2062" s="130">
        <v>1009400</v>
      </c>
      <c r="H2062" s="130" t="str">
        <f t="shared" si="64"/>
        <v>HK-120023</v>
      </c>
      <c r="I2062" s="130" t="str">
        <f t="shared" si="65"/>
        <v>AG</v>
      </c>
    </row>
    <row r="2063" spans="1:9" x14ac:dyDescent="0.15">
      <c r="A2063" s="130">
        <v>2061</v>
      </c>
      <c r="B2063" s="130" t="s">
        <v>1242</v>
      </c>
      <c r="C2063" s="130" t="s">
        <v>1886</v>
      </c>
      <c r="D2063" s="130">
        <v>100</v>
      </c>
      <c r="E2063" s="130" t="s">
        <v>13699</v>
      </c>
      <c r="F2063" s="130">
        <v>9077200</v>
      </c>
      <c r="G2063" s="130">
        <v>11128500</v>
      </c>
      <c r="H2063" s="130" t="str">
        <f t="shared" si="64"/>
        <v>HK-120024</v>
      </c>
      <c r="I2063" s="130" t="str">
        <f t="shared" si="65"/>
        <v>VE</v>
      </c>
    </row>
    <row r="2064" spans="1:9" x14ac:dyDescent="0.15">
      <c r="A2064" s="130">
        <v>2062</v>
      </c>
      <c r="B2064" s="130" t="s">
        <v>1243</v>
      </c>
      <c r="C2064" s="130" t="s">
        <v>1887</v>
      </c>
      <c r="D2064" s="130">
        <v>1</v>
      </c>
      <c r="E2064" s="130" t="s">
        <v>12370</v>
      </c>
      <c r="F2064" s="130">
        <v>6000</v>
      </c>
      <c r="G2064" s="130">
        <v>3400</v>
      </c>
      <c r="H2064" s="130" t="str">
        <f t="shared" si="64"/>
        <v>HK-120025</v>
      </c>
      <c r="I2064" s="130" t="str">
        <f t="shared" si="65"/>
        <v>VE</v>
      </c>
    </row>
    <row r="2065" spans="1:9" x14ac:dyDescent="0.15">
      <c r="A2065" s="130">
        <v>2063</v>
      </c>
      <c r="B2065" s="130" t="s">
        <v>5074</v>
      </c>
      <c r="C2065" s="130" t="s">
        <v>14237</v>
      </c>
      <c r="D2065" s="130">
        <v>1</v>
      </c>
      <c r="E2065" s="130" t="s">
        <v>12355</v>
      </c>
      <c r="F2065" s="130">
        <v>45000</v>
      </c>
      <c r="G2065" s="130">
        <v>14000</v>
      </c>
      <c r="H2065" s="130" t="str">
        <f t="shared" si="64"/>
        <v>HK-120026</v>
      </c>
      <c r="I2065" s="130" t="str">
        <f t="shared" si="65"/>
        <v>AG</v>
      </c>
    </row>
    <row r="2066" spans="1:9" x14ac:dyDescent="0.15">
      <c r="A2066" s="130">
        <v>2064</v>
      </c>
      <c r="B2066" s="130" t="s">
        <v>5075</v>
      </c>
      <c r="C2066" s="130" t="s">
        <v>14238</v>
      </c>
      <c r="D2066" s="130">
        <v>1</v>
      </c>
      <c r="E2066" s="130" t="s">
        <v>12391</v>
      </c>
      <c r="F2066" s="130">
        <v>514500</v>
      </c>
      <c r="G2066" s="130">
        <v>242200</v>
      </c>
      <c r="H2066" s="130" t="str">
        <f t="shared" si="64"/>
        <v>HK-120027</v>
      </c>
      <c r="I2066" s="130" t="str">
        <f t="shared" si="65"/>
        <v>AG</v>
      </c>
    </row>
    <row r="2067" spans="1:9" x14ac:dyDescent="0.15">
      <c r="A2067" s="130">
        <v>2065</v>
      </c>
      <c r="B2067" s="130" t="s">
        <v>1244</v>
      </c>
      <c r="C2067" s="130" t="s">
        <v>1888</v>
      </c>
      <c r="D2067" s="130">
        <v>60</v>
      </c>
      <c r="E2067" s="130" t="s">
        <v>12355</v>
      </c>
      <c r="F2067" s="130">
        <v>5090820</v>
      </c>
      <c r="G2067" s="130">
        <v>5557192</v>
      </c>
      <c r="H2067" s="130" t="str">
        <f t="shared" si="64"/>
        <v>HK-120028</v>
      </c>
      <c r="I2067" s="130" t="str">
        <f t="shared" si="65"/>
        <v>VE</v>
      </c>
    </row>
    <row r="2068" spans="1:9" x14ac:dyDescent="0.15">
      <c r="A2068" s="130">
        <v>2066</v>
      </c>
      <c r="B2068" s="130" t="s">
        <v>5076</v>
      </c>
      <c r="C2068" s="130" t="s">
        <v>14239</v>
      </c>
      <c r="D2068" s="130">
        <v>500</v>
      </c>
      <c r="E2068" s="130" t="s">
        <v>14240</v>
      </c>
      <c r="F2068" s="130">
        <v>460340</v>
      </c>
      <c r="G2068" s="130">
        <v>95170</v>
      </c>
      <c r="H2068" s="130" t="str">
        <f t="shared" si="64"/>
        <v>HK-120029</v>
      </c>
      <c r="I2068" s="130" t="str">
        <f t="shared" si="65"/>
        <v>AG</v>
      </c>
    </row>
    <row r="2069" spans="1:9" x14ac:dyDescent="0.15">
      <c r="A2069" s="130">
        <v>2067</v>
      </c>
      <c r="B2069" s="130" t="s">
        <v>5077</v>
      </c>
      <c r="C2069" s="130" t="s">
        <v>14241</v>
      </c>
      <c r="D2069" s="130">
        <v>50</v>
      </c>
      <c r="E2069" s="130" t="s">
        <v>12372</v>
      </c>
      <c r="F2069" s="130">
        <v>37218</v>
      </c>
      <c r="G2069" s="130">
        <v>38943</v>
      </c>
      <c r="H2069" s="130" t="str">
        <f t="shared" si="64"/>
        <v>HK-120030</v>
      </c>
      <c r="I2069" s="130" t="str">
        <f t="shared" si="65"/>
        <v>AG</v>
      </c>
    </row>
    <row r="2070" spans="1:9" x14ac:dyDescent="0.15">
      <c r="A2070" s="130">
        <v>2068</v>
      </c>
      <c r="B2070" s="130" t="s">
        <v>5078</v>
      </c>
      <c r="C2070" s="130" t="s">
        <v>14242</v>
      </c>
      <c r="D2070" s="130">
        <v>1</v>
      </c>
      <c r="E2070" s="130" t="s">
        <v>12569</v>
      </c>
      <c r="F2070" s="130">
        <v>1800000</v>
      </c>
      <c r="G2070" s="130">
        <v>1027800</v>
      </c>
      <c r="H2070" s="130" t="str">
        <f t="shared" si="64"/>
        <v>HK-120031</v>
      </c>
      <c r="I2070" s="130" t="str">
        <f t="shared" si="65"/>
        <v>AG</v>
      </c>
    </row>
    <row r="2071" spans="1:9" x14ac:dyDescent="0.15">
      <c r="A2071" s="130">
        <v>2069</v>
      </c>
      <c r="B2071" s="130" t="s">
        <v>5079</v>
      </c>
      <c r="C2071" s="130" t="s">
        <v>14243</v>
      </c>
      <c r="D2071" s="130">
        <v>7200</v>
      </c>
      <c r="E2071" s="130" t="s">
        <v>12361</v>
      </c>
      <c r="F2071" s="130">
        <v>1012000</v>
      </c>
      <c r="G2071" s="130">
        <v>1701616</v>
      </c>
      <c r="H2071" s="130" t="str">
        <f t="shared" si="64"/>
        <v>HK-120032</v>
      </c>
      <c r="I2071" s="130" t="str">
        <f t="shared" si="65"/>
        <v>AG</v>
      </c>
    </row>
    <row r="2072" spans="1:9" x14ac:dyDescent="0.15">
      <c r="A2072" s="130">
        <v>2070</v>
      </c>
      <c r="B2072" s="130" t="s">
        <v>5080</v>
      </c>
      <c r="C2072" s="130" t="s">
        <v>14194</v>
      </c>
      <c r="D2072" s="130">
        <v>1</v>
      </c>
      <c r="E2072" s="130" t="s">
        <v>12403</v>
      </c>
      <c r="F2072" s="130">
        <v>589000</v>
      </c>
      <c r="G2072" s="130">
        <v>722900</v>
      </c>
      <c r="H2072" s="130" t="str">
        <f t="shared" si="64"/>
        <v>HK-120033</v>
      </c>
      <c r="I2072" s="130" t="str">
        <f t="shared" si="65"/>
        <v>AG</v>
      </c>
    </row>
    <row r="2073" spans="1:9" x14ac:dyDescent="0.15">
      <c r="A2073" s="130">
        <v>2071</v>
      </c>
      <c r="B2073" s="130" t="s">
        <v>5081</v>
      </c>
      <c r="C2073" s="130" t="s">
        <v>13182</v>
      </c>
      <c r="D2073" s="130">
        <v>1</v>
      </c>
      <c r="E2073" s="130" t="s">
        <v>12361</v>
      </c>
      <c r="F2073" s="130">
        <v>2320075</v>
      </c>
      <c r="G2073" s="130">
        <v>2320075</v>
      </c>
      <c r="H2073" s="130" t="str">
        <f t="shared" si="64"/>
        <v>HK-120034</v>
      </c>
      <c r="I2073" s="130" t="str">
        <f t="shared" si="65"/>
        <v>AG</v>
      </c>
    </row>
    <row r="2074" spans="1:9" x14ac:dyDescent="0.15">
      <c r="A2074" s="130">
        <v>2072</v>
      </c>
      <c r="B2074" s="130" t="s">
        <v>1245</v>
      </c>
      <c r="C2074" s="130" t="s">
        <v>1889</v>
      </c>
      <c r="D2074" s="130">
        <v>3</v>
      </c>
      <c r="E2074" s="130" t="s">
        <v>12893</v>
      </c>
      <c r="F2074" s="130">
        <v>777200</v>
      </c>
      <c r="G2074" s="130">
        <v>1072152</v>
      </c>
      <c r="H2074" s="130" t="str">
        <f t="shared" si="64"/>
        <v>HK-120035</v>
      </c>
      <c r="I2074" s="130" t="str">
        <f t="shared" si="65"/>
        <v>VE</v>
      </c>
    </row>
    <row r="2075" spans="1:9" x14ac:dyDescent="0.15">
      <c r="A2075" s="130">
        <v>2073</v>
      </c>
      <c r="B2075" s="130" t="s">
        <v>3256</v>
      </c>
      <c r="C2075" s="130" t="s">
        <v>1890</v>
      </c>
      <c r="D2075" s="130">
        <v>1</v>
      </c>
      <c r="E2075" s="130" t="s">
        <v>12676</v>
      </c>
      <c r="F2075" s="130">
        <v>4649</v>
      </c>
      <c r="G2075" s="130">
        <v>43</v>
      </c>
      <c r="H2075" s="130" t="str">
        <f t="shared" si="64"/>
        <v>HK-120036</v>
      </c>
      <c r="I2075" s="130" t="str">
        <f t="shared" si="65"/>
        <v>VE</v>
      </c>
    </row>
    <row r="2076" spans="1:9" x14ac:dyDescent="0.15">
      <c r="A2076" s="130">
        <v>2074</v>
      </c>
      <c r="B2076" s="130" t="s">
        <v>1246</v>
      </c>
      <c r="C2076" s="130" t="s">
        <v>1891</v>
      </c>
      <c r="D2076" s="130">
        <v>1000</v>
      </c>
      <c r="E2076" s="130" t="s">
        <v>12361</v>
      </c>
      <c r="F2076" s="130">
        <v>36928141</v>
      </c>
      <c r="G2076" s="130">
        <v>37917049</v>
      </c>
      <c r="H2076" s="130" t="str">
        <f t="shared" si="64"/>
        <v>HK-120037</v>
      </c>
      <c r="I2076" s="130" t="str">
        <f t="shared" si="65"/>
        <v>VR</v>
      </c>
    </row>
    <row r="2077" spans="1:9" x14ac:dyDescent="0.15">
      <c r="A2077" s="130">
        <v>2075</v>
      </c>
      <c r="B2077" s="130" t="s">
        <v>1247</v>
      </c>
      <c r="C2077" s="130" t="s">
        <v>1892</v>
      </c>
      <c r="D2077" s="130">
        <v>1</v>
      </c>
      <c r="E2077" s="130" t="s">
        <v>14244</v>
      </c>
      <c r="F2077" s="130">
        <v>31936</v>
      </c>
      <c r="G2077" s="130">
        <v>11049</v>
      </c>
      <c r="H2077" s="130" t="str">
        <f t="shared" si="64"/>
        <v>HK-120038</v>
      </c>
      <c r="I2077" s="130" t="str">
        <f t="shared" si="65"/>
        <v>VR</v>
      </c>
    </row>
    <row r="2078" spans="1:9" x14ac:dyDescent="0.15">
      <c r="A2078" s="130">
        <v>2076</v>
      </c>
      <c r="B2078" s="130" t="s">
        <v>5082</v>
      </c>
      <c r="C2078" s="130" t="s">
        <v>14245</v>
      </c>
      <c r="D2078" s="130">
        <v>60</v>
      </c>
      <c r="E2078" s="130" t="s">
        <v>12355</v>
      </c>
      <c r="F2078" s="130">
        <v>6800300</v>
      </c>
      <c r="G2078" s="130">
        <v>6889000</v>
      </c>
      <c r="H2078" s="130" t="str">
        <f t="shared" si="64"/>
        <v>HK-120039</v>
      </c>
      <c r="I2078" s="130" t="str">
        <f t="shared" si="65"/>
        <v>AG</v>
      </c>
    </row>
    <row r="2079" spans="1:9" x14ac:dyDescent="0.15">
      <c r="A2079" s="130">
        <v>2077</v>
      </c>
      <c r="B2079" s="130" t="s">
        <v>5083</v>
      </c>
      <c r="C2079" s="130" t="s">
        <v>14246</v>
      </c>
      <c r="D2079" s="130">
        <v>1</v>
      </c>
      <c r="E2079" s="130" t="s">
        <v>12887</v>
      </c>
      <c r="F2079" s="130">
        <v>41953296</v>
      </c>
      <c r="G2079" s="130">
        <v>36459600</v>
      </c>
      <c r="H2079" s="130" t="str">
        <f t="shared" si="64"/>
        <v>HK-120040</v>
      </c>
      <c r="I2079" s="130" t="str">
        <f t="shared" si="65"/>
        <v>AG</v>
      </c>
    </row>
    <row r="2080" spans="1:9" x14ac:dyDescent="0.15">
      <c r="A2080" s="130">
        <v>2078</v>
      </c>
      <c r="B2080" s="130" t="s">
        <v>5084</v>
      </c>
      <c r="C2080" s="130" t="s">
        <v>14247</v>
      </c>
      <c r="D2080" s="130">
        <v>1</v>
      </c>
      <c r="E2080" s="130" t="s">
        <v>12355</v>
      </c>
      <c r="F2080" s="130">
        <v>42500</v>
      </c>
      <c r="G2080" s="130">
        <v>38000</v>
      </c>
      <c r="H2080" s="130" t="str">
        <f t="shared" si="64"/>
        <v>HK-120041</v>
      </c>
      <c r="I2080" s="130" t="str">
        <f t="shared" si="65"/>
        <v>AG</v>
      </c>
    </row>
    <row r="2081" spans="1:9" x14ac:dyDescent="0.15">
      <c r="A2081" s="130">
        <v>2079</v>
      </c>
      <c r="B2081" s="130" t="s">
        <v>5085</v>
      </c>
      <c r="C2081" s="130" t="s">
        <v>1838</v>
      </c>
      <c r="D2081" s="130">
        <v>10</v>
      </c>
      <c r="E2081" s="130" t="s">
        <v>12355</v>
      </c>
      <c r="F2081" s="130">
        <v>301620</v>
      </c>
      <c r="G2081" s="130">
        <v>322996</v>
      </c>
      <c r="H2081" s="130" t="str">
        <f t="shared" si="64"/>
        <v>HK-120042</v>
      </c>
      <c r="I2081" s="130" t="str">
        <f t="shared" si="65"/>
        <v>AG</v>
      </c>
    </row>
    <row r="2082" spans="1:9" x14ac:dyDescent="0.15">
      <c r="A2082" s="130">
        <v>2080</v>
      </c>
      <c r="B2082" s="130" t="s">
        <v>5086</v>
      </c>
      <c r="C2082" s="130" t="s">
        <v>14248</v>
      </c>
      <c r="D2082" s="130">
        <v>10</v>
      </c>
      <c r="E2082" s="130" t="s">
        <v>12368</v>
      </c>
      <c r="F2082" s="130">
        <v>208055</v>
      </c>
      <c r="G2082" s="130">
        <v>240707.11</v>
      </c>
      <c r="H2082" s="130" t="str">
        <f t="shared" si="64"/>
        <v>HK-120043</v>
      </c>
      <c r="I2082" s="130" t="str">
        <f t="shared" si="65"/>
        <v>AG</v>
      </c>
    </row>
    <row r="2083" spans="1:9" x14ac:dyDescent="0.15">
      <c r="A2083" s="130">
        <v>2081</v>
      </c>
      <c r="B2083" s="130" t="s">
        <v>5087</v>
      </c>
      <c r="C2083" s="130" t="s">
        <v>14249</v>
      </c>
      <c r="D2083" s="130">
        <v>41.6</v>
      </c>
      <c r="E2083" s="130" t="s">
        <v>14250</v>
      </c>
      <c r="F2083" s="130">
        <v>5392073.5999999996</v>
      </c>
      <c r="G2083" s="130">
        <v>13195686</v>
      </c>
      <c r="H2083" s="130" t="str">
        <f t="shared" si="64"/>
        <v>HK-130001</v>
      </c>
      <c r="I2083" s="130" t="str">
        <f t="shared" si="65"/>
        <v>AG</v>
      </c>
    </row>
    <row r="2084" spans="1:9" x14ac:dyDescent="0.15">
      <c r="A2084" s="130">
        <v>2082</v>
      </c>
      <c r="B2084" s="130" t="s">
        <v>1248</v>
      </c>
      <c r="C2084" s="130" t="s">
        <v>1893</v>
      </c>
      <c r="D2084" s="130">
        <v>200</v>
      </c>
      <c r="E2084" s="130" t="s">
        <v>14251</v>
      </c>
      <c r="F2084" s="130">
        <v>3509700</v>
      </c>
      <c r="G2084" s="130">
        <v>4610000</v>
      </c>
      <c r="H2084" s="130" t="str">
        <f t="shared" si="64"/>
        <v>HK-130002</v>
      </c>
      <c r="I2084" s="130" t="str">
        <f t="shared" si="65"/>
        <v>VR</v>
      </c>
    </row>
    <row r="2085" spans="1:9" x14ac:dyDescent="0.15">
      <c r="A2085" s="130">
        <v>2083</v>
      </c>
      <c r="B2085" s="130" t="s">
        <v>1249</v>
      </c>
      <c r="C2085" s="130" t="s">
        <v>218</v>
      </c>
      <c r="D2085" s="130">
        <v>1000</v>
      </c>
      <c r="E2085" s="130" t="s">
        <v>12372</v>
      </c>
      <c r="F2085" s="130">
        <v>3500000</v>
      </c>
      <c r="G2085" s="130">
        <v>12570000</v>
      </c>
      <c r="H2085" s="130" t="str">
        <f t="shared" si="64"/>
        <v>HK-130003</v>
      </c>
      <c r="I2085" s="130" t="str">
        <f t="shared" si="65"/>
        <v>VR</v>
      </c>
    </row>
    <row r="2086" spans="1:9" x14ac:dyDescent="0.15">
      <c r="A2086" s="130">
        <v>2084</v>
      </c>
      <c r="B2086" s="130" t="s">
        <v>5088</v>
      </c>
      <c r="C2086" s="130" t="s">
        <v>14252</v>
      </c>
      <c r="D2086" s="130">
        <v>1</v>
      </c>
      <c r="E2086" s="130" t="s">
        <v>12403</v>
      </c>
      <c r="F2086" s="130">
        <v>572770.31999999995</v>
      </c>
      <c r="G2086" s="130">
        <v>161940.32</v>
      </c>
      <c r="H2086" s="130" t="str">
        <f t="shared" si="64"/>
        <v>HK-130004</v>
      </c>
      <c r="I2086" s="130" t="str">
        <f t="shared" si="65"/>
        <v>AG</v>
      </c>
    </row>
    <row r="2087" spans="1:9" x14ac:dyDescent="0.15">
      <c r="A2087" s="130">
        <v>2085</v>
      </c>
      <c r="B2087" s="130" t="s">
        <v>5089</v>
      </c>
      <c r="C2087" s="130" t="s">
        <v>14253</v>
      </c>
      <c r="D2087" s="130">
        <v>100</v>
      </c>
      <c r="E2087" s="130" t="s">
        <v>12355</v>
      </c>
      <c r="F2087" s="130">
        <v>8068310</v>
      </c>
      <c r="G2087" s="130">
        <v>8462002</v>
      </c>
      <c r="H2087" s="130" t="str">
        <f t="shared" si="64"/>
        <v>HK-130005</v>
      </c>
      <c r="I2087" s="130" t="str">
        <f t="shared" si="65"/>
        <v>AG</v>
      </c>
    </row>
    <row r="2088" spans="1:9" x14ac:dyDescent="0.15">
      <c r="A2088" s="130">
        <v>2086</v>
      </c>
      <c r="B2088" s="130" t="s">
        <v>1250</v>
      </c>
      <c r="C2088" s="130" t="s">
        <v>1894</v>
      </c>
      <c r="D2088" s="130">
        <v>50</v>
      </c>
      <c r="E2088" s="130" t="s">
        <v>12361</v>
      </c>
      <c r="F2088" s="130">
        <v>20258.88</v>
      </c>
      <c r="G2088" s="130">
        <v>23088</v>
      </c>
      <c r="H2088" s="130" t="str">
        <f t="shared" si="64"/>
        <v>HK-130006</v>
      </c>
      <c r="I2088" s="130" t="str">
        <f t="shared" si="65"/>
        <v>VE</v>
      </c>
    </row>
    <row r="2089" spans="1:9" x14ac:dyDescent="0.15">
      <c r="A2089" s="130">
        <v>2087</v>
      </c>
      <c r="B2089" s="130" t="s">
        <v>5090</v>
      </c>
      <c r="C2089" s="130" t="s">
        <v>14254</v>
      </c>
      <c r="D2089" s="130">
        <v>10000</v>
      </c>
      <c r="E2089" s="130" t="s">
        <v>12384</v>
      </c>
      <c r="F2089" s="130">
        <v>690000000</v>
      </c>
      <c r="G2089" s="130">
        <v>5000000000</v>
      </c>
      <c r="H2089" s="130" t="str">
        <f t="shared" si="64"/>
        <v>HK-130007</v>
      </c>
      <c r="I2089" s="130" t="str">
        <f t="shared" si="65"/>
        <v>AG</v>
      </c>
    </row>
    <row r="2090" spans="1:9" x14ac:dyDescent="0.15">
      <c r="A2090" s="130">
        <v>2088</v>
      </c>
      <c r="B2090" s="130" t="s">
        <v>5091</v>
      </c>
      <c r="C2090" s="130" t="s">
        <v>14255</v>
      </c>
      <c r="D2090" s="130">
        <v>1</v>
      </c>
      <c r="E2090" s="130" t="s">
        <v>12403</v>
      </c>
      <c r="F2090" s="130">
        <v>40646880</v>
      </c>
      <c r="G2090" s="130">
        <v>67483970</v>
      </c>
      <c r="H2090" s="130" t="str">
        <f t="shared" si="64"/>
        <v>HK-130008</v>
      </c>
      <c r="I2090" s="130" t="str">
        <f t="shared" si="65"/>
        <v>AG</v>
      </c>
    </row>
    <row r="2091" spans="1:9" x14ac:dyDescent="0.15">
      <c r="A2091" s="130">
        <v>2089</v>
      </c>
      <c r="B2091" s="130" t="s">
        <v>3208</v>
      </c>
      <c r="C2091" s="130" t="s">
        <v>1895</v>
      </c>
      <c r="D2091" s="130">
        <v>1402</v>
      </c>
      <c r="E2091" s="130" t="s">
        <v>14256</v>
      </c>
      <c r="F2091" s="130">
        <v>3511584</v>
      </c>
      <c r="G2091" s="130">
        <v>6244508</v>
      </c>
      <c r="H2091" s="130" t="str">
        <f t="shared" si="64"/>
        <v>HK-130009</v>
      </c>
      <c r="I2091" s="130" t="str">
        <f t="shared" si="65"/>
        <v>VE</v>
      </c>
    </row>
    <row r="2092" spans="1:9" x14ac:dyDescent="0.15">
      <c r="A2092" s="130">
        <v>2090</v>
      </c>
      <c r="B2092" s="130" t="s">
        <v>5092</v>
      </c>
      <c r="C2092" s="130" t="s">
        <v>14257</v>
      </c>
      <c r="D2092" s="130">
        <v>100</v>
      </c>
      <c r="E2092" s="130" t="s">
        <v>12462</v>
      </c>
      <c r="F2092" s="130">
        <v>12745000</v>
      </c>
      <c r="G2092" s="130">
        <v>15870000</v>
      </c>
      <c r="H2092" s="130" t="str">
        <f t="shared" si="64"/>
        <v>HK-130010</v>
      </c>
      <c r="I2092" s="130" t="str">
        <f t="shared" si="65"/>
        <v>AG</v>
      </c>
    </row>
    <row r="2093" spans="1:9" x14ac:dyDescent="0.15">
      <c r="A2093" s="130">
        <v>2091</v>
      </c>
      <c r="B2093" s="130" t="s">
        <v>3203</v>
      </c>
      <c r="C2093" s="130" t="s">
        <v>1896</v>
      </c>
      <c r="D2093" s="130">
        <v>10000</v>
      </c>
      <c r="E2093" s="130" t="s">
        <v>12361</v>
      </c>
      <c r="F2093" s="130">
        <v>41820</v>
      </c>
      <c r="G2093" s="130">
        <v>182000</v>
      </c>
      <c r="H2093" s="130" t="str">
        <f t="shared" si="64"/>
        <v>HK-130011</v>
      </c>
      <c r="I2093" s="130" t="str">
        <f t="shared" si="65"/>
        <v>VE</v>
      </c>
    </row>
    <row r="2094" spans="1:9" x14ac:dyDescent="0.15">
      <c r="A2094" s="130">
        <v>2092</v>
      </c>
      <c r="B2094" s="130" t="s">
        <v>23721</v>
      </c>
      <c r="C2094" s="130" t="s">
        <v>14258</v>
      </c>
      <c r="D2094" s="130">
        <v>1</v>
      </c>
      <c r="E2094" s="130" t="s">
        <v>12391</v>
      </c>
      <c r="F2094" s="130">
        <v>4201240</v>
      </c>
      <c r="G2094" s="130">
        <v>6124190</v>
      </c>
      <c r="H2094" s="130" t="str">
        <f t="shared" si="64"/>
        <v>HK-140001</v>
      </c>
      <c r="I2094" s="130" t="str">
        <f t="shared" si="65"/>
        <v>AG</v>
      </c>
    </row>
    <row r="2095" spans="1:9" x14ac:dyDescent="0.15">
      <c r="A2095" s="130">
        <v>2093</v>
      </c>
      <c r="B2095" s="130" t="s">
        <v>1251</v>
      </c>
      <c r="C2095" s="130" t="s">
        <v>1897</v>
      </c>
      <c r="D2095" s="130">
        <v>1</v>
      </c>
      <c r="E2095" s="130" t="s">
        <v>12531</v>
      </c>
      <c r="F2095" s="130">
        <v>59537</v>
      </c>
      <c r="G2095" s="130">
        <v>71848</v>
      </c>
      <c r="H2095" s="130" t="str">
        <f t="shared" si="64"/>
        <v>HK-140002</v>
      </c>
      <c r="I2095" s="130" t="str">
        <f t="shared" si="65"/>
        <v>VE</v>
      </c>
    </row>
    <row r="2096" spans="1:9" x14ac:dyDescent="0.15">
      <c r="A2096" s="130">
        <v>2094</v>
      </c>
      <c r="B2096" s="130" t="s">
        <v>1252</v>
      </c>
      <c r="C2096" s="130" t="s">
        <v>1898</v>
      </c>
      <c r="D2096" s="130">
        <v>1000</v>
      </c>
      <c r="E2096" s="130" t="s">
        <v>14259</v>
      </c>
      <c r="F2096" s="130">
        <v>3058020</v>
      </c>
      <c r="G2096" s="130">
        <v>3301808</v>
      </c>
      <c r="H2096" s="130" t="str">
        <f t="shared" si="64"/>
        <v>HK-140003</v>
      </c>
      <c r="I2096" s="130" t="str">
        <f t="shared" si="65"/>
        <v>VE</v>
      </c>
    </row>
    <row r="2097" spans="1:9" x14ac:dyDescent="0.15">
      <c r="A2097" s="130">
        <v>2095</v>
      </c>
      <c r="B2097" s="130" t="s">
        <v>23722</v>
      </c>
      <c r="C2097" s="130" t="s">
        <v>14260</v>
      </c>
      <c r="D2097" s="130">
        <v>550</v>
      </c>
      <c r="E2097" s="130" t="s">
        <v>12355</v>
      </c>
      <c r="F2097" s="130">
        <v>328463007</v>
      </c>
      <c r="G2097" s="130">
        <v>340465940</v>
      </c>
      <c r="H2097" s="130" t="str">
        <f t="shared" si="64"/>
        <v>HK-140004</v>
      </c>
      <c r="I2097" s="130" t="str">
        <f t="shared" si="65"/>
        <v>AG</v>
      </c>
    </row>
    <row r="2098" spans="1:9" x14ac:dyDescent="0.15">
      <c r="A2098" s="130">
        <v>2096</v>
      </c>
      <c r="B2098" s="130" t="s">
        <v>23723</v>
      </c>
      <c r="C2098" s="130" t="s">
        <v>14261</v>
      </c>
      <c r="D2098" s="130">
        <v>1000</v>
      </c>
      <c r="E2098" s="130" t="s">
        <v>12355</v>
      </c>
      <c r="F2098" s="130">
        <v>81362.5</v>
      </c>
      <c r="G2098" s="130">
        <v>87000</v>
      </c>
      <c r="H2098" s="130" t="str">
        <f t="shared" si="64"/>
        <v>HK-140005</v>
      </c>
      <c r="I2098" s="130" t="str">
        <f t="shared" si="65"/>
        <v>AG</v>
      </c>
    </row>
    <row r="2099" spans="1:9" x14ac:dyDescent="0.15">
      <c r="A2099" s="130">
        <v>2097</v>
      </c>
      <c r="B2099" s="130" t="s">
        <v>23724</v>
      </c>
      <c r="C2099" s="130" t="s">
        <v>2196</v>
      </c>
      <c r="D2099" s="130">
        <v>100</v>
      </c>
      <c r="E2099" s="130" t="s">
        <v>12368</v>
      </c>
      <c r="F2099" s="130">
        <v>3898197</v>
      </c>
      <c r="G2099" s="130">
        <v>4625479</v>
      </c>
      <c r="H2099" s="130" t="str">
        <f t="shared" si="64"/>
        <v>HK-140006</v>
      </c>
      <c r="I2099" s="130" t="str">
        <f t="shared" si="65"/>
        <v>AG</v>
      </c>
    </row>
    <row r="2100" spans="1:9" x14ac:dyDescent="0.15">
      <c r="A2100" s="130">
        <v>2098</v>
      </c>
      <c r="B2100" s="130" t="s">
        <v>23725</v>
      </c>
      <c r="C2100" s="130" t="s">
        <v>14262</v>
      </c>
      <c r="D2100" s="130">
        <v>1</v>
      </c>
      <c r="E2100" s="130" t="s">
        <v>13699</v>
      </c>
      <c r="F2100" s="130">
        <v>421681</v>
      </c>
      <c r="G2100" s="130">
        <v>438488</v>
      </c>
      <c r="H2100" s="130" t="str">
        <f t="shared" si="64"/>
        <v>HK-150001</v>
      </c>
      <c r="I2100" s="130" t="str">
        <f t="shared" si="65"/>
        <v>AG</v>
      </c>
    </row>
    <row r="2101" spans="1:9" x14ac:dyDescent="0.15">
      <c r="A2101" s="130">
        <v>2099</v>
      </c>
      <c r="B2101" s="130" t="s">
        <v>1253</v>
      </c>
      <c r="C2101" s="130" t="s">
        <v>1899</v>
      </c>
      <c r="D2101" s="130">
        <v>3</v>
      </c>
      <c r="E2101" s="130" t="s">
        <v>14263</v>
      </c>
      <c r="F2101" s="130">
        <v>46360063.68</v>
      </c>
      <c r="G2101" s="130">
        <v>45223518.479999997</v>
      </c>
      <c r="H2101" s="130" t="str">
        <f t="shared" si="64"/>
        <v>HK-150002</v>
      </c>
      <c r="I2101" s="130" t="str">
        <f t="shared" si="65"/>
        <v>VE</v>
      </c>
    </row>
    <row r="2102" spans="1:9" x14ac:dyDescent="0.15">
      <c r="A2102" s="130">
        <v>2100</v>
      </c>
      <c r="B2102" s="130" t="s">
        <v>3132</v>
      </c>
      <c r="C2102" s="130" t="s">
        <v>14265</v>
      </c>
      <c r="D2102" s="130">
        <v>100</v>
      </c>
      <c r="E2102" s="130" t="s">
        <v>12372</v>
      </c>
      <c r="F2102" s="130">
        <v>2685000</v>
      </c>
      <c r="G2102" s="130">
        <v>3168000</v>
      </c>
      <c r="H2102" s="130" t="str">
        <f t="shared" si="64"/>
        <v>HK-150003</v>
      </c>
      <c r="I2102" s="130" t="str">
        <f t="shared" si="65"/>
        <v>VR</v>
      </c>
    </row>
    <row r="2103" spans="1:9" x14ac:dyDescent="0.15">
      <c r="A2103" s="130">
        <v>2101</v>
      </c>
      <c r="B2103" s="130" t="s">
        <v>22525</v>
      </c>
      <c r="C2103" s="130" t="s">
        <v>14267</v>
      </c>
      <c r="D2103" s="130">
        <v>10</v>
      </c>
      <c r="E2103" s="130" t="s">
        <v>12446</v>
      </c>
      <c r="F2103" s="130">
        <v>676940</v>
      </c>
      <c r="G2103" s="130">
        <v>1281350</v>
      </c>
      <c r="H2103" s="130" t="str">
        <f t="shared" si="64"/>
        <v>HK-150004</v>
      </c>
      <c r="I2103" s="130" t="str">
        <f t="shared" si="65"/>
        <v>VE</v>
      </c>
    </row>
    <row r="2104" spans="1:9" x14ac:dyDescent="0.15">
      <c r="A2104" s="130">
        <v>2102</v>
      </c>
      <c r="B2104" s="130" t="s">
        <v>23726</v>
      </c>
      <c r="C2104" s="130" t="s">
        <v>14268</v>
      </c>
      <c r="D2104" s="130">
        <v>640</v>
      </c>
      <c r="E2104" s="130" t="s">
        <v>12370</v>
      </c>
      <c r="F2104" s="130">
        <v>523520</v>
      </c>
      <c r="G2104" s="130">
        <v>637330</v>
      </c>
      <c r="H2104" s="130" t="str">
        <f t="shared" si="64"/>
        <v>HK-150005</v>
      </c>
      <c r="I2104" s="130" t="str">
        <f t="shared" si="65"/>
        <v>AG</v>
      </c>
    </row>
    <row r="2105" spans="1:9" x14ac:dyDescent="0.15">
      <c r="A2105" s="130">
        <v>2103</v>
      </c>
      <c r="B2105" s="130" t="s">
        <v>23727</v>
      </c>
      <c r="C2105" s="130" t="s">
        <v>14269</v>
      </c>
      <c r="D2105" s="130">
        <v>10</v>
      </c>
      <c r="E2105" s="130" t="s">
        <v>12403</v>
      </c>
      <c r="F2105" s="130">
        <v>395090</v>
      </c>
      <c r="G2105" s="130">
        <v>401833</v>
      </c>
      <c r="H2105" s="130" t="str">
        <f t="shared" si="64"/>
        <v>HK-150006</v>
      </c>
      <c r="I2105" s="130" t="str">
        <f t="shared" si="65"/>
        <v>AG</v>
      </c>
    </row>
    <row r="2106" spans="1:9" x14ac:dyDescent="0.15">
      <c r="A2106" s="130">
        <v>2104</v>
      </c>
      <c r="B2106" s="130" t="s">
        <v>3113</v>
      </c>
      <c r="C2106" s="130" t="s">
        <v>1900</v>
      </c>
      <c r="D2106" s="130">
        <v>100</v>
      </c>
      <c r="E2106" s="130" t="s">
        <v>12368</v>
      </c>
      <c r="F2106" s="130">
        <v>10260</v>
      </c>
      <c r="G2106" s="130">
        <v>20940</v>
      </c>
      <c r="H2106" s="130" t="str">
        <f t="shared" si="64"/>
        <v>HK-150007</v>
      </c>
      <c r="I2106" s="130" t="str">
        <f t="shared" si="65"/>
        <v>VR</v>
      </c>
    </row>
    <row r="2107" spans="1:9" x14ac:dyDescent="0.15">
      <c r="A2107" s="130">
        <v>2105</v>
      </c>
      <c r="B2107" s="130" t="s">
        <v>23728</v>
      </c>
      <c r="C2107" s="130" t="s">
        <v>14270</v>
      </c>
      <c r="D2107" s="130">
        <v>50</v>
      </c>
      <c r="E2107" s="130" t="s">
        <v>12355</v>
      </c>
      <c r="F2107" s="130">
        <v>176586</v>
      </c>
      <c r="G2107" s="130">
        <v>64456</v>
      </c>
      <c r="H2107" s="130" t="str">
        <f t="shared" si="64"/>
        <v>HK-150008</v>
      </c>
      <c r="I2107" s="130" t="str">
        <f t="shared" si="65"/>
        <v>AG</v>
      </c>
    </row>
    <row r="2108" spans="1:9" x14ac:dyDescent="0.15">
      <c r="A2108" s="130">
        <v>2106</v>
      </c>
      <c r="B2108" s="130" t="s">
        <v>23729</v>
      </c>
      <c r="C2108" s="130" t="s">
        <v>14271</v>
      </c>
      <c r="D2108" s="130">
        <v>6.2999999999999901</v>
      </c>
      <c r="E2108" s="130" t="s">
        <v>12355</v>
      </c>
      <c r="F2108" s="130">
        <v>430126.2</v>
      </c>
      <c r="G2108" s="130">
        <v>210067.20000000001</v>
      </c>
      <c r="H2108" s="130" t="str">
        <f t="shared" si="64"/>
        <v>HK-150009</v>
      </c>
      <c r="I2108" s="130" t="str">
        <f t="shared" si="65"/>
        <v>AG</v>
      </c>
    </row>
    <row r="2109" spans="1:9" x14ac:dyDescent="0.15">
      <c r="A2109" s="130">
        <v>2107</v>
      </c>
      <c r="B2109" s="130" t="s">
        <v>23730</v>
      </c>
      <c r="C2109" s="130" t="s">
        <v>14272</v>
      </c>
      <c r="D2109" s="130">
        <v>10000</v>
      </c>
      <c r="E2109" s="130" t="s">
        <v>12361</v>
      </c>
      <c r="F2109" s="130">
        <v>32909660</v>
      </c>
      <c r="G2109" s="130">
        <v>68470000</v>
      </c>
      <c r="H2109" s="130" t="str">
        <f t="shared" si="64"/>
        <v>HK-150010</v>
      </c>
      <c r="I2109" s="130" t="str">
        <f t="shared" si="65"/>
        <v>AG</v>
      </c>
    </row>
    <row r="2110" spans="1:9" x14ac:dyDescent="0.15">
      <c r="A2110" s="130">
        <v>2108</v>
      </c>
      <c r="B2110" s="130" t="s">
        <v>5093</v>
      </c>
      <c r="C2110" s="130" t="s">
        <v>14274</v>
      </c>
      <c r="D2110" s="130">
        <v>4460</v>
      </c>
      <c r="E2110" s="130" t="s">
        <v>12372</v>
      </c>
      <c r="F2110" s="130">
        <v>16274540</v>
      </c>
      <c r="G2110" s="130">
        <v>16502000</v>
      </c>
      <c r="H2110" s="130" t="str">
        <f t="shared" si="64"/>
        <v>HK-150011</v>
      </c>
      <c r="I2110" s="130" t="str">
        <f t="shared" si="65"/>
        <v>A</v>
      </c>
    </row>
    <row r="2111" spans="1:9" x14ac:dyDescent="0.15">
      <c r="A2111" s="130">
        <v>2109</v>
      </c>
      <c r="B2111" s="130" t="s">
        <v>23731</v>
      </c>
      <c r="C2111" s="130" t="s">
        <v>14275</v>
      </c>
      <c r="D2111" s="130">
        <v>10</v>
      </c>
      <c r="E2111" s="130" t="s">
        <v>12403</v>
      </c>
      <c r="F2111" s="130">
        <v>1075150</v>
      </c>
      <c r="G2111" s="130">
        <v>2110530</v>
      </c>
      <c r="H2111" s="130" t="str">
        <f t="shared" si="64"/>
        <v>HK-150012</v>
      </c>
      <c r="I2111" s="130" t="str">
        <f t="shared" si="65"/>
        <v>AG</v>
      </c>
    </row>
    <row r="2112" spans="1:9" x14ac:dyDescent="0.15">
      <c r="A2112" s="130">
        <v>2110</v>
      </c>
      <c r="B2112" s="130" t="s">
        <v>23732</v>
      </c>
      <c r="C2112" s="130" t="s">
        <v>14276</v>
      </c>
      <c r="D2112" s="130">
        <v>100</v>
      </c>
      <c r="E2112" s="130" t="s">
        <v>12368</v>
      </c>
      <c r="F2112" s="130">
        <v>282985</v>
      </c>
      <c r="G2112" s="130">
        <v>320000</v>
      </c>
      <c r="H2112" s="130" t="str">
        <f t="shared" si="64"/>
        <v>HK-150013</v>
      </c>
      <c r="I2112" s="130" t="str">
        <f t="shared" si="65"/>
        <v>AG</v>
      </c>
    </row>
    <row r="2113" spans="1:9" x14ac:dyDescent="0.15">
      <c r="A2113" s="130">
        <v>2111</v>
      </c>
      <c r="B2113" s="130" t="s">
        <v>22507</v>
      </c>
      <c r="C2113" s="130" t="s">
        <v>14278</v>
      </c>
      <c r="D2113" s="130">
        <v>250</v>
      </c>
      <c r="E2113" s="130" t="s">
        <v>12361</v>
      </c>
      <c r="F2113" s="130">
        <v>69225</v>
      </c>
      <c r="G2113" s="130">
        <v>74575</v>
      </c>
      <c r="H2113" s="130" t="str">
        <f t="shared" si="64"/>
        <v>HK-150014</v>
      </c>
      <c r="I2113" s="130" t="str">
        <f t="shared" si="65"/>
        <v>VE</v>
      </c>
    </row>
    <row r="2114" spans="1:9" x14ac:dyDescent="0.15">
      <c r="A2114" s="130">
        <v>2112</v>
      </c>
      <c r="B2114" s="130" t="s">
        <v>3083</v>
      </c>
      <c r="C2114" s="130" t="s">
        <v>2122</v>
      </c>
      <c r="D2114" s="130">
        <v>1080</v>
      </c>
      <c r="E2114" s="130" t="s">
        <v>12372</v>
      </c>
      <c r="F2114" s="130">
        <v>4350716</v>
      </c>
      <c r="G2114" s="130">
        <v>4603160</v>
      </c>
      <c r="H2114" s="130" t="str">
        <f t="shared" si="64"/>
        <v>HK-160001</v>
      </c>
      <c r="I2114" s="130" t="str">
        <f t="shared" si="65"/>
        <v>VE</v>
      </c>
    </row>
    <row r="2115" spans="1:9" x14ac:dyDescent="0.15">
      <c r="A2115" s="130">
        <v>2113</v>
      </c>
      <c r="B2115" s="130" t="s">
        <v>5094</v>
      </c>
      <c r="C2115" s="130" t="s">
        <v>14281</v>
      </c>
      <c r="D2115" s="130">
        <v>10</v>
      </c>
      <c r="E2115" s="130" t="s">
        <v>12403</v>
      </c>
      <c r="F2115" s="130">
        <v>3619540</v>
      </c>
      <c r="G2115" s="130">
        <v>3621540</v>
      </c>
      <c r="H2115" s="130" t="str">
        <f t="shared" si="64"/>
        <v>HK-160002</v>
      </c>
      <c r="I2115" s="130" t="str">
        <f t="shared" si="65"/>
        <v>A</v>
      </c>
    </row>
    <row r="2116" spans="1:9" x14ac:dyDescent="0.15">
      <c r="A2116" s="130">
        <v>2114</v>
      </c>
      <c r="B2116" s="130" t="s">
        <v>5095</v>
      </c>
      <c r="C2116" s="130" t="s">
        <v>14283</v>
      </c>
      <c r="D2116" s="130">
        <v>7000</v>
      </c>
      <c r="E2116" s="130" t="s">
        <v>12361</v>
      </c>
      <c r="F2116" s="130">
        <v>3915600</v>
      </c>
      <c r="G2116" s="130">
        <v>4236560</v>
      </c>
      <c r="H2116" s="130" t="str">
        <f t="shared" ref="H2116:H2179" si="66">LEFT(B2116,FIND("-",B2116)+6)</f>
        <v>HK-160003</v>
      </c>
      <c r="I2116" s="130" t="str">
        <f t="shared" ref="I2116:I2179" si="67">RIGHT(B2116,LEN(B2116)-FIND("-",B2116)-7)</f>
        <v>A</v>
      </c>
    </row>
    <row r="2117" spans="1:9" x14ac:dyDescent="0.15">
      <c r="A2117" s="130">
        <v>2115</v>
      </c>
      <c r="B2117" s="130" t="s">
        <v>5096</v>
      </c>
      <c r="C2117" s="130" t="s">
        <v>14285</v>
      </c>
      <c r="D2117" s="130">
        <v>1</v>
      </c>
      <c r="E2117" s="130" t="s">
        <v>12467</v>
      </c>
      <c r="F2117" s="130">
        <v>9638908</v>
      </c>
      <c r="G2117" s="130">
        <v>16456388</v>
      </c>
      <c r="H2117" s="130" t="str">
        <f t="shared" si="66"/>
        <v>HK-160004</v>
      </c>
      <c r="I2117" s="130" t="str">
        <f t="shared" si="67"/>
        <v>A</v>
      </c>
    </row>
    <row r="2118" spans="1:9" x14ac:dyDescent="0.15">
      <c r="A2118" s="130">
        <v>2116</v>
      </c>
      <c r="B2118" s="130" t="s">
        <v>5097</v>
      </c>
      <c r="C2118" s="130" t="s">
        <v>14287</v>
      </c>
      <c r="D2118" s="130">
        <v>100</v>
      </c>
      <c r="E2118" s="130" t="s">
        <v>12355</v>
      </c>
      <c r="F2118" s="130">
        <v>885004</v>
      </c>
      <c r="G2118" s="130">
        <v>991482</v>
      </c>
      <c r="H2118" s="130" t="str">
        <f t="shared" si="66"/>
        <v>HK-160005</v>
      </c>
      <c r="I2118" s="130" t="str">
        <f t="shared" si="67"/>
        <v>A</v>
      </c>
    </row>
    <row r="2119" spans="1:9" x14ac:dyDescent="0.15">
      <c r="A2119" s="130">
        <v>2117</v>
      </c>
      <c r="B2119" s="130" t="s">
        <v>5098</v>
      </c>
      <c r="C2119" s="130" t="s">
        <v>14181</v>
      </c>
      <c r="D2119" s="130">
        <v>10000</v>
      </c>
      <c r="E2119" s="130" t="s">
        <v>12361</v>
      </c>
      <c r="F2119" s="130">
        <v>13922960</v>
      </c>
      <c r="G2119" s="130">
        <v>54840000</v>
      </c>
      <c r="H2119" s="130" t="str">
        <f t="shared" si="66"/>
        <v>HK-160006</v>
      </c>
      <c r="I2119" s="130" t="str">
        <f t="shared" si="67"/>
        <v>A</v>
      </c>
    </row>
    <row r="2120" spans="1:9" x14ac:dyDescent="0.15">
      <c r="A2120" s="130">
        <v>2118</v>
      </c>
      <c r="B2120" s="130" t="s">
        <v>5099</v>
      </c>
      <c r="C2120" s="130" t="s">
        <v>14290</v>
      </c>
      <c r="D2120" s="130">
        <v>10</v>
      </c>
      <c r="E2120" s="130" t="s">
        <v>12446</v>
      </c>
      <c r="F2120" s="130">
        <v>753410</v>
      </c>
      <c r="G2120" s="130">
        <v>513820</v>
      </c>
      <c r="H2120" s="130" t="str">
        <f t="shared" si="66"/>
        <v>HK-160007</v>
      </c>
      <c r="I2120" s="130" t="str">
        <f t="shared" si="67"/>
        <v>A</v>
      </c>
    </row>
    <row r="2121" spans="1:9" x14ac:dyDescent="0.15">
      <c r="A2121" s="130">
        <v>2119</v>
      </c>
      <c r="B2121" s="130" t="s">
        <v>5100</v>
      </c>
      <c r="C2121" s="130" t="s">
        <v>14292</v>
      </c>
      <c r="D2121" s="130">
        <v>300</v>
      </c>
      <c r="E2121" s="130" t="s">
        <v>12372</v>
      </c>
      <c r="F2121" s="130">
        <v>3045000</v>
      </c>
      <c r="G2121" s="130">
        <v>1128520</v>
      </c>
      <c r="H2121" s="130" t="str">
        <f t="shared" si="66"/>
        <v>HK-160008</v>
      </c>
      <c r="I2121" s="130" t="str">
        <f t="shared" si="67"/>
        <v>A</v>
      </c>
    </row>
    <row r="2122" spans="1:9" x14ac:dyDescent="0.15">
      <c r="A2122" s="130">
        <v>2120</v>
      </c>
      <c r="B2122" s="130" t="s">
        <v>22490</v>
      </c>
      <c r="C2122" s="130" t="s">
        <v>14294</v>
      </c>
      <c r="D2122" s="130">
        <v>10000</v>
      </c>
      <c r="E2122" s="130" t="s">
        <v>12372</v>
      </c>
      <c r="F2122" s="130">
        <v>23782.799999999999</v>
      </c>
      <c r="G2122" s="130">
        <v>81102</v>
      </c>
      <c r="H2122" s="130" t="str">
        <f t="shared" si="66"/>
        <v>HK-160009</v>
      </c>
      <c r="I2122" s="130" t="str">
        <f t="shared" si="67"/>
        <v>VE</v>
      </c>
    </row>
    <row r="2123" spans="1:9" x14ac:dyDescent="0.15">
      <c r="A2123" s="130">
        <v>2121</v>
      </c>
      <c r="B2123" s="130" t="s">
        <v>5101</v>
      </c>
      <c r="C2123" s="130" t="s">
        <v>14296</v>
      </c>
      <c r="D2123" s="130">
        <v>1030</v>
      </c>
      <c r="E2123" s="130" t="s">
        <v>12372</v>
      </c>
      <c r="F2123" s="130">
        <v>19008871.199999999</v>
      </c>
      <c r="G2123" s="130">
        <v>29544596</v>
      </c>
      <c r="H2123" s="130" t="str">
        <f t="shared" si="66"/>
        <v>HK-160010</v>
      </c>
      <c r="I2123" s="130" t="str">
        <f t="shared" si="67"/>
        <v>A</v>
      </c>
    </row>
    <row r="2124" spans="1:9" x14ac:dyDescent="0.15">
      <c r="A2124" s="130">
        <v>2122</v>
      </c>
      <c r="B2124" s="130" t="s">
        <v>3059</v>
      </c>
      <c r="C2124" s="130" t="s">
        <v>14298</v>
      </c>
      <c r="D2124" s="130">
        <v>1000</v>
      </c>
      <c r="E2124" s="130" t="s">
        <v>12368</v>
      </c>
      <c r="F2124" s="130">
        <v>1667000</v>
      </c>
      <c r="G2124" s="130">
        <v>1614332</v>
      </c>
      <c r="H2124" s="130" t="str">
        <f t="shared" si="66"/>
        <v>HK-160011</v>
      </c>
      <c r="I2124" s="130" t="str">
        <f t="shared" si="67"/>
        <v>VE</v>
      </c>
    </row>
    <row r="2125" spans="1:9" x14ac:dyDescent="0.15">
      <c r="A2125" s="130">
        <v>2123</v>
      </c>
      <c r="B2125" s="130" t="s">
        <v>5102</v>
      </c>
      <c r="C2125" s="130" t="s">
        <v>14300</v>
      </c>
      <c r="D2125" s="130">
        <v>1</v>
      </c>
      <c r="E2125" s="130" t="s">
        <v>13462</v>
      </c>
      <c r="F2125" s="130">
        <v>2955446</v>
      </c>
      <c r="G2125" s="130">
        <v>2500626</v>
      </c>
      <c r="H2125" s="130" t="str">
        <f t="shared" si="66"/>
        <v>HK-160012</v>
      </c>
      <c r="I2125" s="130" t="str">
        <f t="shared" si="67"/>
        <v>A</v>
      </c>
    </row>
    <row r="2126" spans="1:9" x14ac:dyDescent="0.15">
      <c r="A2126" s="130">
        <v>2124</v>
      </c>
      <c r="B2126" s="130" t="s">
        <v>5103</v>
      </c>
      <c r="C2126" s="130" t="s">
        <v>2080</v>
      </c>
      <c r="D2126" s="130">
        <v>50</v>
      </c>
      <c r="E2126" s="130" t="s">
        <v>12355</v>
      </c>
      <c r="F2126" s="130">
        <v>4422635</v>
      </c>
      <c r="G2126" s="130">
        <v>3384500</v>
      </c>
      <c r="H2126" s="130" t="str">
        <f t="shared" si="66"/>
        <v>HK-160013</v>
      </c>
      <c r="I2126" s="130" t="str">
        <f t="shared" si="67"/>
        <v>A</v>
      </c>
    </row>
    <row r="2127" spans="1:9" x14ac:dyDescent="0.15">
      <c r="A2127" s="130">
        <v>2125</v>
      </c>
      <c r="B2127" s="130" t="s">
        <v>3058</v>
      </c>
      <c r="C2127" s="130" t="s">
        <v>14303</v>
      </c>
      <c r="D2127" s="130">
        <v>100</v>
      </c>
      <c r="E2127" s="130" t="s">
        <v>12462</v>
      </c>
      <c r="F2127" s="130">
        <v>70200</v>
      </c>
      <c r="G2127" s="130">
        <v>130100</v>
      </c>
      <c r="H2127" s="130" t="str">
        <f t="shared" si="66"/>
        <v>HK-160014</v>
      </c>
      <c r="I2127" s="130" t="str">
        <f t="shared" si="67"/>
        <v>VE</v>
      </c>
    </row>
    <row r="2128" spans="1:9" x14ac:dyDescent="0.15">
      <c r="A2128" s="130">
        <v>2126</v>
      </c>
      <c r="B2128" s="130" t="s">
        <v>22487</v>
      </c>
      <c r="C2128" s="130" t="s">
        <v>14305</v>
      </c>
      <c r="D2128" s="130">
        <v>10</v>
      </c>
      <c r="E2128" s="130" t="s">
        <v>12462</v>
      </c>
      <c r="F2128" s="130">
        <v>16693300</v>
      </c>
      <c r="G2128" s="130">
        <v>17054200</v>
      </c>
      <c r="H2128" s="130" t="str">
        <f t="shared" si="66"/>
        <v>HK-160015</v>
      </c>
      <c r="I2128" s="130" t="str">
        <f t="shared" si="67"/>
        <v>VR</v>
      </c>
    </row>
    <row r="2129" spans="1:9" x14ac:dyDescent="0.15">
      <c r="A2129" s="130">
        <v>2127</v>
      </c>
      <c r="B2129" s="130" t="s">
        <v>22483</v>
      </c>
      <c r="C2129" s="130" t="s">
        <v>14307</v>
      </c>
      <c r="D2129" s="130">
        <v>100</v>
      </c>
      <c r="E2129" s="130" t="s">
        <v>12610</v>
      </c>
      <c r="F2129" s="130">
        <v>1014320</v>
      </c>
      <c r="G2129" s="130">
        <v>839539</v>
      </c>
      <c r="H2129" s="130" t="str">
        <f t="shared" si="66"/>
        <v>HK-160016</v>
      </c>
      <c r="I2129" s="130" t="str">
        <f t="shared" si="67"/>
        <v>VE</v>
      </c>
    </row>
    <row r="2130" spans="1:9" x14ac:dyDescent="0.15">
      <c r="A2130" s="130">
        <v>2128</v>
      </c>
      <c r="B2130" s="130" t="s">
        <v>5104</v>
      </c>
      <c r="C2130" s="130" t="s">
        <v>14309</v>
      </c>
      <c r="D2130" s="130">
        <v>50</v>
      </c>
      <c r="E2130" s="130" t="s">
        <v>12355</v>
      </c>
      <c r="F2130" s="130">
        <v>11019668</v>
      </c>
      <c r="G2130" s="130">
        <v>16175050</v>
      </c>
      <c r="H2130" s="130" t="str">
        <f t="shared" si="66"/>
        <v>HK-160017</v>
      </c>
      <c r="I2130" s="130" t="str">
        <f t="shared" si="67"/>
        <v>A</v>
      </c>
    </row>
    <row r="2131" spans="1:9" x14ac:dyDescent="0.15">
      <c r="A2131" s="130">
        <v>2129</v>
      </c>
      <c r="B2131" s="130" t="s">
        <v>5105</v>
      </c>
      <c r="C2131" s="130" t="s">
        <v>13440</v>
      </c>
      <c r="D2131" s="130">
        <v>10</v>
      </c>
      <c r="E2131" s="130" t="s">
        <v>12355</v>
      </c>
      <c r="F2131" s="130">
        <v>1204999.6000000001</v>
      </c>
      <c r="G2131" s="130">
        <v>1502315</v>
      </c>
      <c r="H2131" s="130" t="str">
        <f t="shared" si="66"/>
        <v>HK-160018</v>
      </c>
      <c r="I2131" s="130" t="str">
        <f t="shared" si="67"/>
        <v>A</v>
      </c>
    </row>
    <row r="2132" spans="1:9" x14ac:dyDescent="0.15">
      <c r="A2132" s="130">
        <v>2130</v>
      </c>
      <c r="B2132" s="130" t="s">
        <v>5106</v>
      </c>
      <c r="C2132" s="130" t="s">
        <v>14312</v>
      </c>
      <c r="D2132" s="130">
        <v>100</v>
      </c>
      <c r="E2132" s="130" t="s">
        <v>12372</v>
      </c>
      <c r="F2132" s="130">
        <v>158315</v>
      </c>
      <c r="G2132" s="130">
        <v>182065</v>
      </c>
      <c r="H2132" s="130" t="str">
        <f t="shared" si="66"/>
        <v>HK-160019</v>
      </c>
      <c r="I2132" s="130" t="str">
        <f t="shared" si="67"/>
        <v>A</v>
      </c>
    </row>
    <row r="2133" spans="1:9" x14ac:dyDescent="0.15">
      <c r="A2133" s="130">
        <v>2131</v>
      </c>
      <c r="B2133" s="130" t="s">
        <v>5107</v>
      </c>
      <c r="C2133" s="130" t="s">
        <v>14314</v>
      </c>
      <c r="D2133" s="130">
        <v>30</v>
      </c>
      <c r="E2133" s="130" t="s">
        <v>12676</v>
      </c>
      <c r="F2133" s="130">
        <v>672150</v>
      </c>
      <c r="G2133" s="130">
        <v>110700</v>
      </c>
      <c r="H2133" s="130" t="str">
        <f t="shared" si="66"/>
        <v>HK-160020</v>
      </c>
      <c r="I2133" s="130" t="str">
        <f t="shared" si="67"/>
        <v>A</v>
      </c>
    </row>
    <row r="2134" spans="1:9" x14ac:dyDescent="0.15">
      <c r="A2134" s="130">
        <v>2132</v>
      </c>
      <c r="B2134" s="130" t="s">
        <v>3044</v>
      </c>
      <c r="C2134" s="130" t="s">
        <v>14316</v>
      </c>
      <c r="D2134" s="130">
        <v>1</v>
      </c>
      <c r="E2134" s="130" t="s">
        <v>12446</v>
      </c>
      <c r="F2134" s="130">
        <v>71647</v>
      </c>
      <c r="G2134" s="130">
        <v>173059</v>
      </c>
      <c r="H2134" s="130" t="str">
        <f t="shared" si="66"/>
        <v>HK-160021</v>
      </c>
      <c r="I2134" s="130" t="str">
        <f t="shared" si="67"/>
        <v>VE</v>
      </c>
    </row>
    <row r="2135" spans="1:9" x14ac:dyDescent="0.15">
      <c r="A2135" s="130">
        <v>2133</v>
      </c>
      <c r="B2135" s="130" t="s">
        <v>5108</v>
      </c>
      <c r="C2135" s="130" t="s">
        <v>14318</v>
      </c>
      <c r="D2135" s="130">
        <v>20</v>
      </c>
      <c r="E2135" s="130" t="s">
        <v>12368</v>
      </c>
      <c r="F2135" s="130">
        <v>469793.38</v>
      </c>
      <c r="G2135" s="130">
        <v>570619.39</v>
      </c>
      <c r="H2135" s="130" t="str">
        <f t="shared" si="66"/>
        <v>HK-160022</v>
      </c>
      <c r="I2135" s="130" t="str">
        <f t="shared" si="67"/>
        <v>A</v>
      </c>
    </row>
    <row r="2136" spans="1:9" x14ac:dyDescent="0.15">
      <c r="A2136" s="130">
        <v>2134</v>
      </c>
      <c r="B2136" s="130" t="s">
        <v>5109</v>
      </c>
      <c r="C2136" s="130" t="s">
        <v>14205</v>
      </c>
      <c r="D2136" s="130">
        <v>100</v>
      </c>
      <c r="E2136" s="130" t="s">
        <v>12355</v>
      </c>
      <c r="F2136" s="130">
        <v>704368</v>
      </c>
      <c r="G2136" s="130">
        <v>1076686</v>
      </c>
      <c r="H2136" s="130" t="str">
        <f t="shared" si="66"/>
        <v>HK-160023</v>
      </c>
      <c r="I2136" s="130" t="str">
        <f t="shared" si="67"/>
        <v>A</v>
      </c>
    </row>
    <row r="2137" spans="1:9" x14ac:dyDescent="0.15">
      <c r="A2137" s="130">
        <v>2135</v>
      </c>
      <c r="B2137" s="130" t="s">
        <v>3036</v>
      </c>
      <c r="C2137" s="130" t="s">
        <v>14321</v>
      </c>
      <c r="D2137" s="130">
        <v>1000</v>
      </c>
      <c r="E2137" s="130" t="s">
        <v>12901</v>
      </c>
      <c r="F2137" s="130">
        <v>3268990</v>
      </c>
      <c r="G2137" s="130">
        <v>3229936</v>
      </c>
      <c r="H2137" s="130" t="str">
        <f t="shared" si="66"/>
        <v>HK-160024</v>
      </c>
      <c r="I2137" s="130" t="str">
        <f t="shared" si="67"/>
        <v>VE</v>
      </c>
    </row>
    <row r="2138" spans="1:9" x14ac:dyDescent="0.15">
      <c r="A2138" s="130">
        <v>2136</v>
      </c>
      <c r="B2138" s="130" t="s">
        <v>5110</v>
      </c>
      <c r="C2138" s="130" t="s">
        <v>14323</v>
      </c>
      <c r="D2138" s="130">
        <v>100</v>
      </c>
      <c r="E2138" s="130" t="s">
        <v>12776</v>
      </c>
      <c r="F2138" s="130">
        <v>57800</v>
      </c>
      <c r="G2138" s="130">
        <v>61240</v>
      </c>
      <c r="H2138" s="130" t="str">
        <f t="shared" si="66"/>
        <v>HK-170001</v>
      </c>
      <c r="I2138" s="130" t="str">
        <f t="shared" si="67"/>
        <v>A</v>
      </c>
    </row>
    <row r="2139" spans="1:9" x14ac:dyDescent="0.15">
      <c r="A2139" s="130">
        <v>2137</v>
      </c>
      <c r="B2139" s="130" t="s">
        <v>5111</v>
      </c>
      <c r="C2139" s="130" t="s">
        <v>1656</v>
      </c>
      <c r="D2139" s="130">
        <v>1000</v>
      </c>
      <c r="E2139" s="130" t="s">
        <v>12355</v>
      </c>
      <c r="F2139" s="130">
        <v>21604200</v>
      </c>
      <c r="G2139" s="130">
        <v>22176000</v>
      </c>
      <c r="H2139" s="130" t="str">
        <f t="shared" si="66"/>
        <v>HK-170002</v>
      </c>
      <c r="I2139" s="130" t="str">
        <f t="shared" si="67"/>
        <v>A</v>
      </c>
    </row>
    <row r="2140" spans="1:9" x14ac:dyDescent="0.15">
      <c r="A2140" s="130">
        <v>2138</v>
      </c>
      <c r="B2140" s="130" t="s">
        <v>5112</v>
      </c>
      <c r="C2140" s="130" t="s">
        <v>14326</v>
      </c>
      <c r="D2140" s="130">
        <v>10</v>
      </c>
      <c r="E2140" s="130" t="s">
        <v>12355</v>
      </c>
      <c r="F2140" s="130">
        <v>2159884</v>
      </c>
      <c r="G2140" s="130">
        <v>2751729</v>
      </c>
      <c r="H2140" s="130" t="str">
        <f t="shared" si="66"/>
        <v>HK-170003</v>
      </c>
      <c r="I2140" s="130" t="str">
        <f t="shared" si="67"/>
        <v>A</v>
      </c>
    </row>
    <row r="2141" spans="1:9" x14ac:dyDescent="0.15">
      <c r="A2141" s="130">
        <v>2139</v>
      </c>
      <c r="B2141" s="130" t="s">
        <v>5113</v>
      </c>
      <c r="C2141" s="130" t="s">
        <v>14328</v>
      </c>
      <c r="D2141" s="130">
        <v>5</v>
      </c>
      <c r="E2141" s="130" t="s">
        <v>12893</v>
      </c>
      <c r="F2141" s="130">
        <v>4462560</v>
      </c>
      <c r="G2141" s="130">
        <v>4344060</v>
      </c>
      <c r="H2141" s="130" t="str">
        <f t="shared" si="66"/>
        <v>HK-170004</v>
      </c>
      <c r="I2141" s="130" t="str">
        <f t="shared" si="67"/>
        <v>A</v>
      </c>
    </row>
    <row r="2142" spans="1:9" x14ac:dyDescent="0.15">
      <c r="A2142" s="130">
        <v>2140</v>
      </c>
      <c r="B2142" s="130" t="s">
        <v>5114</v>
      </c>
      <c r="C2142" s="130" t="s">
        <v>14205</v>
      </c>
      <c r="D2142" s="130">
        <v>100</v>
      </c>
      <c r="E2142" s="130" t="s">
        <v>12355</v>
      </c>
      <c r="F2142" s="130">
        <v>912111</v>
      </c>
      <c r="G2142" s="130">
        <v>807111</v>
      </c>
      <c r="H2142" s="130" t="str">
        <f t="shared" si="66"/>
        <v>HK-170005</v>
      </c>
      <c r="I2142" s="130" t="str">
        <f t="shared" si="67"/>
        <v>A</v>
      </c>
    </row>
    <row r="2143" spans="1:9" x14ac:dyDescent="0.15">
      <c r="A2143" s="130">
        <v>2141</v>
      </c>
      <c r="B2143" s="130" t="s">
        <v>5115</v>
      </c>
      <c r="C2143" s="130" t="s">
        <v>14331</v>
      </c>
      <c r="D2143" s="130">
        <v>10000</v>
      </c>
      <c r="E2143" s="130" t="s">
        <v>12368</v>
      </c>
      <c r="F2143" s="130">
        <v>70719</v>
      </c>
      <c r="G2143" s="130">
        <v>75058</v>
      </c>
      <c r="H2143" s="130" t="str">
        <f t="shared" si="66"/>
        <v>HK-170006</v>
      </c>
      <c r="I2143" s="130" t="str">
        <f t="shared" si="67"/>
        <v>A</v>
      </c>
    </row>
    <row r="2144" spans="1:9" x14ac:dyDescent="0.15">
      <c r="A2144" s="130">
        <v>2142</v>
      </c>
      <c r="B2144" s="130" t="s">
        <v>5116</v>
      </c>
      <c r="C2144" s="130" t="s">
        <v>14333</v>
      </c>
      <c r="D2144" s="130">
        <v>1</v>
      </c>
      <c r="E2144" s="130" t="s">
        <v>12446</v>
      </c>
      <c r="F2144" s="130">
        <v>747300.9</v>
      </c>
      <c r="G2144" s="130">
        <v>1015174</v>
      </c>
      <c r="H2144" s="130" t="str">
        <f t="shared" si="66"/>
        <v>HK-170007</v>
      </c>
      <c r="I2144" s="130" t="str">
        <f t="shared" si="67"/>
        <v>A</v>
      </c>
    </row>
    <row r="2145" spans="1:9" x14ac:dyDescent="0.15">
      <c r="A2145" s="130">
        <v>2143</v>
      </c>
      <c r="B2145" s="130" t="s">
        <v>5117</v>
      </c>
      <c r="C2145" s="130" t="s">
        <v>14335</v>
      </c>
      <c r="D2145" s="130">
        <v>100</v>
      </c>
      <c r="E2145" s="130" t="s">
        <v>12355</v>
      </c>
      <c r="F2145" s="130">
        <v>7395800</v>
      </c>
      <c r="G2145" s="130">
        <v>7375800</v>
      </c>
      <c r="H2145" s="130" t="str">
        <f t="shared" si="66"/>
        <v>HK-170008</v>
      </c>
      <c r="I2145" s="130" t="str">
        <f t="shared" si="67"/>
        <v>A</v>
      </c>
    </row>
    <row r="2146" spans="1:9" x14ac:dyDescent="0.15">
      <c r="A2146" s="130">
        <v>2144</v>
      </c>
      <c r="B2146" s="130" t="s">
        <v>5118</v>
      </c>
      <c r="C2146" s="130" t="s">
        <v>14337</v>
      </c>
      <c r="D2146" s="130">
        <v>30</v>
      </c>
      <c r="E2146" s="130" t="s">
        <v>12355</v>
      </c>
      <c r="F2146" s="130">
        <v>3674888</v>
      </c>
      <c r="G2146" s="130">
        <v>9463369</v>
      </c>
      <c r="H2146" s="130" t="str">
        <f t="shared" si="66"/>
        <v>HK-170009</v>
      </c>
      <c r="I2146" s="130" t="str">
        <f t="shared" si="67"/>
        <v>A</v>
      </c>
    </row>
    <row r="2147" spans="1:9" x14ac:dyDescent="0.15">
      <c r="A2147" s="130">
        <v>2145</v>
      </c>
      <c r="B2147" s="130" t="s">
        <v>5119</v>
      </c>
      <c r="C2147" s="130" t="s">
        <v>14339</v>
      </c>
      <c r="D2147" s="130">
        <v>1000</v>
      </c>
      <c r="E2147" s="130" t="s">
        <v>12355</v>
      </c>
      <c r="F2147" s="130">
        <v>20693000</v>
      </c>
      <c r="G2147" s="130">
        <v>24417000</v>
      </c>
      <c r="H2147" s="130" t="str">
        <f t="shared" si="66"/>
        <v>HK-170010</v>
      </c>
      <c r="I2147" s="130" t="str">
        <f t="shared" si="67"/>
        <v>A</v>
      </c>
    </row>
    <row r="2148" spans="1:9" x14ac:dyDescent="0.15">
      <c r="A2148" s="130">
        <v>2146</v>
      </c>
      <c r="B2148" s="130" t="s">
        <v>23474</v>
      </c>
      <c r="C2148" s="130" t="s">
        <v>14341</v>
      </c>
      <c r="D2148" s="130">
        <v>1</v>
      </c>
      <c r="E2148" s="130" t="s">
        <v>12403</v>
      </c>
      <c r="F2148" s="130">
        <v>1065320</v>
      </c>
      <c r="G2148" s="130">
        <v>1178932</v>
      </c>
      <c r="H2148" s="130" t="str">
        <f t="shared" si="66"/>
        <v>HK-170011</v>
      </c>
      <c r="I2148" s="130" t="str">
        <f t="shared" si="67"/>
        <v>VR</v>
      </c>
    </row>
    <row r="2149" spans="1:9" x14ac:dyDescent="0.15">
      <c r="A2149" s="130">
        <v>2147</v>
      </c>
      <c r="B2149" s="130" t="s">
        <v>5120</v>
      </c>
      <c r="C2149" s="130" t="s">
        <v>14343</v>
      </c>
      <c r="D2149" s="130">
        <v>33.5399999999999</v>
      </c>
      <c r="E2149" s="130" t="s">
        <v>12372</v>
      </c>
      <c r="F2149" s="130">
        <v>274975.62</v>
      </c>
      <c r="G2149" s="130">
        <v>292836</v>
      </c>
      <c r="H2149" s="130" t="str">
        <f t="shared" si="66"/>
        <v>HK-170012</v>
      </c>
      <c r="I2149" s="130" t="str">
        <f t="shared" si="67"/>
        <v>A</v>
      </c>
    </row>
    <row r="2150" spans="1:9" x14ac:dyDescent="0.15">
      <c r="A2150" s="130">
        <v>2148</v>
      </c>
      <c r="B2150" s="130" t="s">
        <v>5121</v>
      </c>
      <c r="C2150" s="130" t="s">
        <v>14345</v>
      </c>
      <c r="D2150" s="130">
        <v>100</v>
      </c>
      <c r="E2150" s="130" t="s">
        <v>12355</v>
      </c>
      <c r="F2150" s="130">
        <v>835100</v>
      </c>
      <c r="G2150" s="130">
        <v>4651100</v>
      </c>
      <c r="H2150" s="130" t="str">
        <f t="shared" si="66"/>
        <v>HK-170013</v>
      </c>
      <c r="I2150" s="130" t="str">
        <f t="shared" si="67"/>
        <v>A</v>
      </c>
    </row>
    <row r="2151" spans="1:9" x14ac:dyDescent="0.15">
      <c r="A2151" s="130">
        <v>2149</v>
      </c>
      <c r="B2151" s="130" t="s">
        <v>5122</v>
      </c>
      <c r="C2151" s="130" t="s">
        <v>14347</v>
      </c>
      <c r="D2151" s="130">
        <v>50</v>
      </c>
      <c r="E2151" s="130" t="s">
        <v>12355</v>
      </c>
      <c r="F2151" s="130">
        <v>4157200</v>
      </c>
      <c r="G2151" s="130">
        <v>5735000</v>
      </c>
      <c r="H2151" s="130" t="str">
        <f t="shared" si="66"/>
        <v>HK-170014</v>
      </c>
      <c r="I2151" s="130" t="str">
        <f t="shared" si="67"/>
        <v>A</v>
      </c>
    </row>
    <row r="2152" spans="1:9" x14ac:dyDescent="0.15">
      <c r="A2152" s="130">
        <v>2150</v>
      </c>
      <c r="B2152" s="130" t="s">
        <v>5123</v>
      </c>
      <c r="C2152" s="130" t="s">
        <v>14349</v>
      </c>
      <c r="D2152" s="130">
        <v>1</v>
      </c>
      <c r="E2152" s="130" t="s">
        <v>12402</v>
      </c>
      <c r="F2152" s="130">
        <v>18306</v>
      </c>
      <c r="G2152" s="130">
        <v>22340</v>
      </c>
      <c r="H2152" s="130" t="str">
        <f t="shared" si="66"/>
        <v>HK-170015</v>
      </c>
      <c r="I2152" s="130" t="str">
        <f t="shared" si="67"/>
        <v>A</v>
      </c>
    </row>
    <row r="2153" spans="1:9" x14ac:dyDescent="0.15">
      <c r="A2153" s="130">
        <v>2151</v>
      </c>
      <c r="B2153" s="130" t="s">
        <v>22441</v>
      </c>
      <c r="C2153" s="130" t="s">
        <v>14351</v>
      </c>
      <c r="D2153" s="130">
        <v>1</v>
      </c>
      <c r="E2153" s="130" t="s">
        <v>12676</v>
      </c>
      <c r="F2153" s="130">
        <v>720862</v>
      </c>
      <c r="G2153" s="130">
        <v>634783</v>
      </c>
      <c r="H2153" s="130" t="str">
        <f t="shared" si="66"/>
        <v>HK-170016</v>
      </c>
      <c r="I2153" s="130" t="str">
        <f t="shared" si="67"/>
        <v>VE</v>
      </c>
    </row>
    <row r="2154" spans="1:9" x14ac:dyDescent="0.15">
      <c r="A2154" s="130">
        <v>2152</v>
      </c>
      <c r="B2154" s="130" t="s">
        <v>5124</v>
      </c>
      <c r="C2154" s="130" t="s">
        <v>14353</v>
      </c>
      <c r="D2154" s="130">
        <v>100</v>
      </c>
      <c r="E2154" s="130" t="s">
        <v>12372</v>
      </c>
      <c r="F2154" s="130">
        <v>852860</v>
      </c>
      <c r="G2154" s="130">
        <v>949219</v>
      </c>
      <c r="H2154" s="130" t="str">
        <f t="shared" si="66"/>
        <v>HK-170017</v>
      </c>
      <c r="I2154" s="130" t="str">
        <f t="shared" si="67"/>
        <v>A</v>
      </c>
    </row>
    <row r="2155" spans="1:9" x14ac:dyDescent="0.15">
      <c r="A2155" s="130">
        <v>2153</v>
      </c>
      <c r="B2155" s="130" t="s">
        <v>5125</v>
      </c>
      <c r="C2155" s="130" t="s">
        <v>14355</v>
      </c>
      <c r="D2155" s="130">
        <v>260</v>
      </c>
      <c r="E2155" s="130" t="s">
        <v>12370</v>
      </c>
      <c r="F2155" s="130">
        <v>199725</v>
      </c>
      <c r="G2155" s="130">
        <v>1009725</v>
      </c>
      <c r="H2155" s="130" t="str">
        <f t="shared" si="66"/>
        <v>HK-180001</v>
      </c>
      <c r="I2155" s="130" t="str">
        <f t="shared" si="67"/>
        <v>A</v>
      </c>
    </row>
    <row r="2156" spans="1:9" x14ac:dyDescent="0.15">
      <c r="A2156" s="130">
        <v>2154</v>
      </c>
      <c r="B2156" s="130" t="s">
        <v>5126</v>
      </c>
      <c r="C2156" s="130" t="s">
        <v>14357</v>
      </c>
      <c r="D2156" s="130">
        <v>100</v>
      </c>
      <c r="E2156" s="130" t="s">
        <v>12368</v>
      </c>
      <c r="F2156" s="130">
        <v>2989.52</v>
      </c>
      <c r="G2156" s="130">
        <v>3567.2</v>
      </c>
      <c r="H2156" s="130" t="str">
        <f t="shared" si="66"/>
        <v>HK-180002</v>
      </c>
      <c r="I2156" s="130" t="str">
        <f t="shared" si="67"/>
        <v>A</v>
      </c>
    </row>
    <row r="2157" spans="1:9" x14ac:dyDescent="0.15">
      <c r="A2157" s="130">
        <v>2155</v>
      </c>
      <c r="B2157" s="130" t="s">
        <v>22428</v>
      </c>
      <c r="C2157" s="130" t="s">
        <v>14359</v>
      </c>
      <c r="D2157" s="130">
        <v>10000</v>
      </c>
      <c r="E2157" s="130" t="s">
        <v>12368</v>
      </c>
      <c r="F2157" s="130">
        <v>1311350</v>
      </c>
      <c r="G2157" s="130">
        <v>1418000</v>
      </c>
      <c r="H2157" s="130" t="str">
        <f t="shared" si="66"/>
        <v>HK-180003</v>
      </c>
      <c r="I2157" s="130" t="str">
        <f t="shared" si="67"/>
        <v>VE</v>
      </c>
    </row>
    <row r="2158" spans="1:9" x14ac:dyDescent="0.15">
      <c r="A2158" s="130">
        <v>2156</v>
      </c>
      <c r="B2158" s="130" t="s">
        <v>22427</v>
      </c>
      <c r="C2158" s="130" t="s">
        <v>14362</v>
      </c>
      <c r="D2158" s="130">
        <v>10000</v>
      </c>
      <c r="E2158" s="130" t="s">
        <v>12368</v>
      </c>
      <c r="F2158" s="130">
        <v>2174023</v>
      </c>
      <c r="G2158" s="130">
        <v>2253067</v>
      </c>
      <c r="H2158" s="130" t="str">
        <f t="shared" si="66"/>
        <v>HK-180004</v>
      </c>
      <c r="I2158" s="130" t="str">
        <f t="shared" si="67"/>
        <v>VE</v>
      </c>
    </row>
    <row r="2159" spans="1:9" x14ac:dyDescent="0.15">
      <c r="A2159" s="130">
        <v>2157</v>
      </c>
      <c r="B2159" s="130" t="s">
        <v>22426</v>
      </c>
      <c r="C2159" s="130" t="s">
        <v>14364</v>
      </c>
      <c r="D2159" s="130">
        <v>100</v>
      </c>
      <c r="E2159" s="130" t="s">
        <v>12446</v>
      </c>
      <c r="F2159" s="130">
        <v>48534</v>
      </c>
      <c r="G2159" s="130">
        <v>77470</v>
      </c>
      <c r="H2159" s="130" t="str">
        <f t="shared" si="66"/>
        <v>HK-180005</v>
      </c>
      <c r="I2159" s="130" t="str">
        <f t="shared" si="67"/>
        <v>VE</v>
      </c>
    </row>
    <row r="2160" spans="1:9" x14ac:dyDescent="0.15">
      <c r="A2160" s="130">
        <v>2158</v>
      </c>
      <c r="B2160" s="130" t="s">
        <v>5127</v>
      </c>
      <c r="C2160" s="130" t="s">
        <v>14366</v>
      </c>
      <c r="D2160" s="130">
        <v>1</v>
      </c>
      <c r="E2160" s="130" t="s">
        <v>14367</v>
      </c>
      <c r="F2160" s="130">
        <v>7585</v>
      </c>
      <c r="G2160" s="130">
        <v>8325</v>
      </c>
      <c r="H2160" s="130" t="str">
        <f t="shared" si="66"/>
        <v>HK-180006</v>
      </c>
      <c r="I2160" s="130" t="str">
        <f t="shared" si="67"/>
        <v>A</v>
      </c>
    </row>
    <row r="2161" spans="1:9" x14ac:dyDescent="0.15">
      <c r="A2161" s="130">
        <v>2159</v>
      </c>
      <c r="B2161" s="130" t="s">
        <v>5128</v>
      </c>
      <c r="C2161" s="130" t="s">
        <v>14369</v>
      </c>
      <c r="D2161" s="130">
        <v>90</v>
      </c>
      <c r="E2161" s="130" t="s">
        <v>12355</v>
      </c>
      <c r="F2161" s="130">
        <v>248226</v>
      </c>
      <c r="G2161" s="130">
        <v>374410.78</v>
      </c>
      <c r="H2161" s="130" t="str">
        <f t="shared" si="66"/>
        <v>HK-180007</v>
      </c>
      <c r="I2161" s="130" t="str">
        <f t="shared" si="67"/>
        <v>A</v>
      </c>
    </row>
    <row r="2162" spans="1:9" x14ac:dyDescent="0.15">
      <c r="A2162" s="130">
        <v>2160</v>
      </c>
      <c r="B2162" s="130" t="s">
        <v>5129</v>
      </c>
      <c r="C2162" s="130" t="s">
        <v>14371</v>
      </c>
      <c r="D2162" s="130">
        <v>100</v>
      </c>
      <c r="E2162" s="130" t="s">
        <v>12355</v>
      </c>
      <c r="F2162" s="130">
        <v>183500</v>
      </c>
      <c r="G2162" s="130">
        <v>246463</v>
      </c>
      <c r="H2162" s="130" t="str">
        <f t="shared" si="66"/>
        <v>HK-180008</v>
      </c>
      <c r="I2162" s="130" t="str">
        <f t="shared" si="67"/>
        <v>A</v>
      </c>
    </row>
    <row r="2163" spans="1:9" x14ac:dyDescent="0.15">
      <c r="A2163" s="130">
        <v>2161</v>
      </c>
      <c r="B2163" s="130" t="s">
        <v>5130</v>
      </c>
      <c r="C2163" s="130" t="s">
        <v>14337</v>
      </c>
      <c r="D2163" s="130">
        <v>1</v>
      </c>
      <c r="E2163" s="130" t="s">
        <v>13699</v>
      </c>
      <c r="F2163" s="130">
        <v>4899080</v>
      </c>
      <c r="G2163" s="130">
        <v>9281733</v>
      </c>
      <c r="H2163" s="130" t="str">
        <f t="shared" si="66"/>
        <v>HK-180009</v>
      </c>
      <c r="I2163" s="130" t="str">
        <f t="shared" si="67"/>
        <v>A</v>
      </c>
    </row>
    <row r="2164" spans="1:9" x14ac:dyDescent="0.15">
      <c r="A2164" s="130">
        <v>2162</v>
      </c>
      <c r="B2164" s="130" t="s">
        <v>5131</v>
      </c>
      <c r="C2164" s="130" t="s">
        <v>14374</v>
      </c>
      <c r="D2164" s="130">
        <v>1</v>
      </c>
      <c r="E2164" s="130" t="s">
        <v>13048</v>
      </c>
      <c r="F2164" s="130">
        <v>28060</v>
      </c>
      <c r="G2164" s="130">
        <v>27235</v>
      </c>
      <c r="H2164" s="130" t="str">
        <f t="shared" si="66"/>
        <v>HK-180010</v>
      </c>
      <c r="I2164" s="130" t="str">
        <f t="shared" si="67"/>
        <v>A</v>
      </c>
    </row>
    <row r="2165" spans="1:9" x14ac:dyDescent="0.15">
      <c r="A2165" s="130">
        <v>2163</v>
      </c>
      <c r="B2165" s="130" t="s">
        <v>5132</v>
      </c>
      <c r="C2165" s="130" t="s">
        <v>14376</v>
      </c>
      <c r="D2165" s="130">
        <v>30</v>
      </c>
      <c r="E2165" s="130" t="s">
        <v>12355</v>
      </c>
      <c r="F2165" s="130">
        <v>319335</v>
      </c>
      <c r="G2165" s="130">
        <v>103740</v>
      </c>
      <c r="H2165" s="130" t="str">
        <f t="shared" si="66"/>
        <v>HK-180011</v>
      </c>
      <c r="I2165" s="130" t="str">
        <f t="shared" si="67"/>
        <v>A</v>
      </c>
    </row>
    <row r="2166" spans="1:9" x14ac:dyDescent="0.15">
      <c r="A2166" s="130">
        <v>2164</v>
      </c>
      <c r="B2166" s="130" t="s">
        <v>5133</v>
      </c>
      <c r="C2166" s="130" t="s">
        <v>14378</v>
      </c>
      <c r="D2166" s="130">
        <v>410</v>
      </c>
      <c r="E2166" s="130" t="s">
        <v>12372</v>
      </c>
      <c r="F2166" s="130">
        <v>18082798</v>
      </c>
      <c r="G2166" s="130">
        <v>18936483.199999999</v>
      </c>
      <c r="H2166" s="130" t="str">
        <f t="shared" si="66"/>
        <v>HK-180012</v>
      </c>
      <c r="I2166" s="130" t="str">
        <f t="shared" si="67"/>
        <v>A</v>
      </c>
    </row>
    <row r="2167" spans="1:9" x14ac:dyDescent="0.15">
      <c r="A2167" s="130">
        <v>2165</v>
      </c>
      <c r="B2167" s="130" t="s">
        <v>5134</v>
      </c>
      <c r="C2167" s="130" t="s">
        <v>14380</v>
      </c>
      <c r="D2167" s="130">
        <v>24</v>
      </c>
      <c r="E2167" s="130" t="s">
        <v>12355</v>
      </c>
      <c r="F2167" s="130">
        <v>898700</v>
      </c>
      <c r="G2167" s="130">
        <v>1470080</v>
      </c>
      <c r="H2167" s="130" t="str">
        <f t="shared" si="66"/>
        <v>HK-180013</v>
      </c>
      <c r="I2167" s="130" t="str">
        <f t="shared" si="67"/>
        <v>A</v>
      </c>
    </row>
    <row r="2168" spans="1:9" x14ac:dyDescent="0.15">
      <c r="A2168" s="130">
        <v>2166</v>
      </c>
      <c r="B2168" s="130" t="s">
        <v>5135</v>
      </c>
      <c r="C2168" s="130" t="s">
        <v>14382</v>
      </c>
      <c r="D2168" s="130">
        <v>100</v>
      </c>
      <c r="E2168" s="130" t="s">
        <v>12355</v>
      </c>
      <c r="F2168" s="130">
        <v>2174000</v>
      </c>
      <c r="G2168" s="130">
        <v>2567700</v>
      </c>
      <c r="H2168" s="130" t="str">
        <f t="shared" si="66"/>
        <v>HK-180014</v>
      </c>
      <c r="I2168" s="130" t="str">
        <f t="shared" si="67"/>
        <v>A</v>
      </c>
    </row>
    <row r="2169" spans="1:9" x14ac:dyDescent="0.15">
      <c r="A2169" s="130">
        <v>2167</v>
      </c>
      <c r="B2169" s="130" t="s">
        <v>5136</v>
      </c>
      <c r="C2169" s="130" t="s">
        <v>14384</v>
      </c>
      <c r="D2169" s="130">
        <v>100</v>
      </c>
      <c r="E2169" s="130" t="s">
        <v>13728</v>
      </c>
      <c r="F2169" s="130">
        <v>158563</v>
      </c>
      <c r="G2169" s="130">
        <v>150334</v>
      </c>
      <c r="H2169" s="130" t="str">
        <f t="shared" si="66"/>
        <v>HK-180015</v>
      </c>
      <c r="I2169" s="130" t="str">
        <f t="shared" si="67"/>
        <v>A</v>
      </c>
    </row>
    <row r="2170" spans="1:9" x14ac:dyDescent="0.15">
      <c r="A2170" s="130">
        <v>2168</v>
      </c>
      <c r="B2170" s="130" t="s">
        <v>22414</v>
      </c>
      <c r="C2170" s="130" t="s">
        <v>14386</v>
      </c>
      <c r="D2170" s="130">
        <v>1</v>
      </c>
      <c r="E2170" s="130" t="s">
        <v>12876</v>
      </c>
      <c r="F2170" s="130">
        <v>141000</v>
      </c>
      <c r="G2170" s="130">
        <v>9600</v>
      </c>
      <c r="H2170" s="130" t="str">
        <f t="shared" si="66"/>
        <v>HK-180016</v>
      </c>
      <c r="I2170" s="130" t="str">
        <f t="shared" si="67"/>
        <v>VE</v>
      </c>
    </row>
    <row r="2171" spans="1:9" x14ac:dyDescent="0.15">
      <c r="A2171" s="130">
        <v>2169</v>
      </c>
      <c r="B2171" s="130" t="s">
        <v>5137</v>
      </c>
      <c r="C2171" s="130" t="s">
        <v>14388</v>
      </c>
      <c r="D2171" s="130">
        <v>100</v>
      </c>
      <c r="E2171" s="130" t="s">
        <v>12355</v>
      </c>
      <c r="F2171" s="130">
        <v>221960</v>
      </c>
      <c r="G2171" s="130">
        <v>474910</v>
      </c>
      <c r="H2171" s="130" t="str">
        <f t="shared" si="66"/>
        <v>HK-180017</v>
      </c>
      <c r="I2171" s="130" t="str">
        <f t="shared" si="67"/>
        <v>A</v>
      </c>
    </row>
    <row r="2172" spans="1:9" x14ac:dyDescent="0.15">
      <c r="A2172" s="130">
        <v>2170</v>
      </c>
      <c r="B2172" s="130" t="s">
        <v>5138</v>
      </c>
      <c r="C2172" s="130" t="s">
        <v>14390</v>
      </c>
      <c r="D2172" s="130">
        <v>10</v>
      </c>
      <c r="E2172" s="130" t="s">
        <v>12446</v>
      </c>
      <c r="F2172" s="130">
        <v>1075600</v>
      </c>
      <c r="G2172" s="130">
        <v>1102400</v>
      </c>
      <c r="H2172" s="130" t="str">
        <f t="shared" si="66"/>
        <v>HK-180018</v>
      </c>
      <c r="I2172" s="130" t="str">
        <f t="shared" si="67"/>
        <v>A</v>
      </c>
    </row>
    <row r="2173" spans="1:9" x14ac:dyDescent="0.15">
      <c r="A2173" s="130">
        <v>2171</v>
      </c>
      <c r="B2173" s="130" t="s">
        <v>5139</v>
      </c>
      <c r="C2173" s="130" t="s">
        <v>14392</v>
      </c>
      <c r="D2173" s="130">
        <v>10</v>
      </c>
      <c r="E2173" s="130" t="s">
        <v>14393</v>
      </c>
      <c r="F2173" s="130">
        <v>1578300</v>
      </c>
      <c r="G2173" s="130">
        <v>159110</v>
      </c>
      <c r="H2173" s="130" t="str">
        <f t="shared" si="66"/>
        <v>HK-180019</v>
      </c>
      <c r="I2173" s="130" t="str">
        <f t="shared" si="67"/>
        <v>A</v>
      </c>
    </row>
    <row r="2174" spans="1:9" x14ac:dyDescent="0.15">
      <c r="A2174" s="130">
        <v>2172</v>
      </c>
      <c r="B2174" s="130" t="s">
        <v>5140</v>
      </c>
      <c r="C2174" s="130" t="s">
        <v>14395</v>
      </c>
      <c r="D2174" s="130">
        <v>110</v>
      </c>
      <c r="E2174" s="130" t="s">
        <v>12372</v>
      </c>
      <c r="F2174" s="130">
        <v>4171687</v>
      </c>
      <c r="G2174" s="130">
        <v>4738390.4000000004</v>
      </c>
      <c r="H2174" s="130" t="str">
        <f t="shared" si="66"/>
        <v>HK-180020</v>
      </c>
      <c r="I2174" s="130" t="str">
        <f t="shared" si="67"/>
        <v>A</v>
      </c>
    </row>
    <row r="2175" spans="1:9" x14ac:dyDescent="0.15">
      <c r="A2175" s="130">
        <v>2173</v>
      </c>
      <c r="B2175" s="130" t="s">
        <v>5141</v>
      </c>
      <c r="C2175" s="130" t="s">
        <v>14397</v>
      </c>
      <c r="D2175" s="130">
        <v>100</v>
      </c>
      <c r="E2175" s="130" t="s">
        <v>12471</v>
      </c>
      <c r="F2175" s="130">
        <v>808933.8</v>
      </c>
      <c r="G2175" s="130">
        <v>979867.6</v>
      </c>
      <c r="H2175" s="130" t="str">
        <f t="shared" si="66"/>
        <v>HK-180021</v>
      </c>
      <c r="I2175" s="130" t="str">
        <f t="shared" si="67"/>
        <v>A</v>
      </c>
    </row>
    <row r="2176" spans="1:9" x14ac:dyDescent="0.15">
      <c r="A2176" s="130">
        <v>2174</v>
      </c>
      <c r="B2176" s="130" t="s">
        <v>5142</v>
      </c>
      <c r="C2176" s="130" t="s">
        <v>14399</v>
      </c>
      <c r="D2176" s="130">
        <v>150</v>
      </c>
      <c r="E2176" s="130" t="s">
        <v>12368</v>
      </c>
      <c r="F2176" s="130">
        <v>261915</v>
      </c>
      <c r="G2176" s="130">
        <v>344106</v>
      </c>
      <c r="H2176" s="130" t="str">
        <f t="shared" si="66"/>
        <v>HK-180022</v>
      </c>
      <c r="I2176" s="130" t="str">
        <f t="shared" si="67"/>
        <v>A</v>
      </c>
    </row>
    <row r="2177" spans="1:9" x14ac:dyDescent="0.15">
      <c r="A2177" s="130">
        <v>2175</v>
      </c>
      <c r="B2177" s="130" t="s">
        <v>5143</v>
      </c>
      <c r="C2177" s="130" t="s">
        <v>14401</v>
      </c>
      <c r="D2177" s="130">
        <v>50</v>
      </c>
      <c r="E2177" s="130" t="s">
        <v>12355</v>
      </c>
      <c r="F2177" s="130">
        <v>173150</v>
      </c>
      <c r="G2177" s="130">
        <v>189750</v>
      </c>
      <c r="H2177" s="130" t="str">
        <f t="shared" si="66"/>
        <v>HK-180023</v>
      </c>
      <c r="I2177" s="130" t="str">
        <f t="shared" si="67"/>
        <v>A</v>
      </c>
    </row>
    <row r="2178" spans="1:9" x14ac:dyDescent="0.15">
      <c r="A2178" s="130">
        <v>2176</v>
      </c>
      <c r="B2178" s="130" t="s">
        <v>22410</v>
      </c>
      <c r="C2178" s="130" t="s">
        <v>14403</v>
      </c>
      <c r="D2178" s="130">
        <v>1</v>
      </c>
      <c r="E2178" s="130" t="s">
        <v>12676</v>
      </c>
      <c r="F2178" s="130">
        <v>701156</v>
      </c>
      <c r="G2178" s="130">
        <v>707313</v>
      </c>
      <c r="H2178" s="130" t="str">
        <f t="shared" si="66"/>
        <v>HK-180024</v>
      </c>
      <c r="I2178" s="130" t="str">
        <f t="shared" si="67"/>
        <v>VE</v>
      </c>
    </row>
    <row r="2179" spans="1:9" x14ac:dyDescent="0.15">
      <c r="A2179" s="130">
        <v>2177</v>
      </c>
      <c r="B2179" s="130" t="s">
        <v>5144</v>
      </c>
      <c r="C2179" s="130" t="s">
        <v>14405</v>
      </c>
      <c r="D2179" s="130">
        <v>100</v>
      </c>
      <c r="E2179" s="130" t="s">
        <v>12737</v>
      </c>
      <c r="F2179" s="130">
        <v>5167769.75</v>
      </c>
      <c r="G2179" s="130">
        <v>7955000</v>
      </c>
      <c r="H2179" s="130" t="str">
        <f t="shared" si="66"/>
        <v>HK-180025</v>
      </c>
      <c r="I2179" s="130" t="str">
        <f t="shared" si="67"/>
        <v>A</v>
      </c>
    </row>
    <row r="2180" spans="1:9" x14ac:dyDescent="0.15">
      <c r="A2180" s="130">
        <v>2178</v>
      </c>
      <c r="B2180" s="130" t="s">
        <v>5145</v>
      </c>
      <c r="C2180" s="130" t="s">
        <v>14407</v>
      </c>
      <c r="D2180" s="130">
        <v>100</v>
      </c>
      <c r="E2180" s="130" t="s">
        <v>12361</v>
      </c>
      <c r="F2180" s="130">
        <v>56400</v>
      </c>
      <c r="G2180" s="130">
        <v>97800</v>
      </c>
      <c r="H2180" s="130" t="str">
        <f t="shared" ref="H2180:H2243" si="68">LEFT(B2180,FIND("-",B2180)+6)</f>
        <v>HK-180026</v>
      </c>
      <c r="I2180" s="130" t="str">
        <f t="shared" ref="I2180:I2243" si="69">RIGHT(B2180,LEN(B2180)-FIND("-",B2180)-7)</f>
        <v>A</v>
      </c>
    </row>
    <row r="2181" spans="1:9" x14ac:dyDescent="0.15">
      <c r="A2181" s="130">
        <v>2179</v>
      </c>
      <c r="B2181" s="130" t="s">
        <v>5146</v>
      </c>
      <c r="C2181" s="130" t="s">
        <v>2111</v>
      </c>
      <c r="D2181" s="130">
        <v>1000</v>
      </c>
      <c r="E2181" s="130" t="s">
        <v>12355</v>
      </c>
      <c r="F2181" s="130">
        <v>17641600</v>
      </c>
      <c r="G2181" s="130">
        <v>22176000</v>
      </c>
      <c r="H2181" s="130" t="str">
        <f t="shared" si="68"/>
        <v>HK-190001</v>
      </c>
      <c r="I2181" s="130" t="str">
        <f t="shared" si="69"/>
        <v>A</v>
      </c>
    </row>
    <row r="2182" spans="1:9" x14ac:dyDescent="0.15">
      <c r="A2182" s="130">
        <v>2180</v>
      </c>
      <c r="B2182" s="130" t="s">
        <v>5147</v>
      </c>
      <c r="C2182" s="130" t="s">
        <v>14410</v>
      </c>
      <c r="D2182" s="130">
        <v>1800</v>
      </c>
      <c r="E2182" s="130" t="s">
        <v>12361</v>
      </c>
      <c r="F2182" s="130">
        <v>1485000</v>
      </c>
      <c r="G2182" s="130">
        <v>1656000</v>
      </c>
      <c r="H2182" s="130" t="str">
        <f t="shared" si="68"/>
        <v>HK-190002</v>
      </c>
      <c r="I2182" s="130" t="str">
        <f t="shared" si="69"/>
        <v>A</v>
      </c>
    </row>
    <row r="2183" spans="1:9" x14ac:dyDescent="0.15">
      <c r="A2183" s="130">
        <v>2181</v>
      </c>
      <c r="B2183" s="130" t="s">
        <v>5148</v>
      </c>
      <c r="C2183" s="130" t="s">
        <v>1917</v>
      </c>
      <c r="D2183" s="130">
        <v>1000</v>
      </c>
      <c r="E2183" s="130" t="s">
        <v>12372</v>
      </c>
      <c r="F2183" s="130">
        <v>11680000</v>
      </c>
      <c r="G2183" s="130">
        <v>16936000</v>
      </c>
      <c r="H2183" s="130" t="str">
        <f t="shared" si="68"/>
        <v>HK-190003</v>
      </c>
      <c r="I2183" s="130" t="str">
        <f t="shared" si="69"/>
        <v>A</v>
      </c>
    </row>
    <row r="2184" spans="1:9" x14ac:dyDescent="0.15">
      <c r="A2184" s="130">
        <v>2182</v>
      </c>
      <c r="B2184" s="130" t="s">
        <v>5149</v>
      </c>
      <c r="C2184" s="130" t="s">
        <v>14413</v>
      </c>
      <c r="D2184" s="130">
        <v>1000</v>
      </c>
      <c r="E2184" s="130" t="s">
        <v>12368</v>
      </c>
      <c r="F2184" s="130">
        <v>260944</v>
      </c>
      <c r="G2184" s="130">
        <v>284569</v>
      </c>
      <c r="H2184" s="130" t="str">
        <f t="shared" si="68"/>
        <v>HK-190004</v>
      </c>
      <c r="I2184" s="130" t="str">
        <f t="shared" si="69"/>
        <v>A</v>
      </c>
    </row>
    <row r="2185" spans="1:9" x14ac:dyDescent="0.15">
      <c r="A2185" s="130">
        <v>2183</v>
      </c>
      <c r="B2185" s="130" t="s">
        <v>22403</v>
      </c>
      <c r="C2185" s="130" t="s">
        <v>14415</v>
      </c>
      <c r="D2185" s="130">
        <v>1</v>
      </c>
      <c r="E2185" s="130" t="s">
        <v>14416</v>
      </c>
      <c r="F2185" s="130">
        <v>346806</v>
      </c>
      <c r="G2185" s="130">
        <v>325806</v>
      </c>
      <c r="H2185" s="130" t="str">
        <f t="shared" si="68"/>
        <v>HK-190005</v>
      </c>
      <c r="I2185" s="130" t="str">
        <f t="shared" si="69"/>
        <v>VE</v>
      </c>
    </row>
    <row r="2186" spans="1:9" x14ac:dyDescent="0.15">
      <c r="A2186" s="130">
        <v>2184</v>
      </c>
      <c r="B2186" s="130" t="s">
        <v>5150</v>
      </c>
      <c r="C2186" s="130" t="s">
        <v>14418</v>
      </c>
      <c r="D2186" s="130">
        <v>10</v>
      </c>
      <c r="E2186" s="130" t="s">
        <v>14419</v>
      </c>
      <c r="F2186" s="130">
        <v>218875</v>
      </c>
      <c r="G2186" s="130">
        <v>306075</v>
      </c>
      <c r="H2186" s="130" t="str">
        <f t="shared" si="68"/>
        <v>HK-190006</v>
      </c>
      <c r="I2186" s="130" t="str">
        <f t="shared" si="69"/>
        <v>A</v>
      </c>
    </row>
    <row r="2187" spans="1:9" x14ac:dyDescent="0.15">
      <c r="A2187" s="130">
        <v>2185</v>
      </c>
      <c r="B2187" s="130" t="s">
        <v>5151</v>
      </c>
      <c r="C2187" s="130" t="s">
        <v>14421</v>
      </c>
      <c r="D2187" s="130">
        <v>10</v>
      </c>
      <c r="E2187" s="130" t="s">
        <v>12370</v>
      </c>
      <c r="F2187" s="130">
        <v>1249650</v>
      </c>
      <c r="G2187" s="130">
        <v>3817330</v>
      </c>
      <c r="H2187" s="130" t="str">
        <f t="shared" si="68"/>
        <v>HK-190007</v>
      </c>
      <c r="I2187" s="130" t="str">
        <f t="shared" si="69"/>
        <v>A</v>
      </c>
    </row>
    <row r="2188" spans="1:9" x14ac:dyDescent="0.15">
      <c r="A2188" s="130">
        <v>2186</v>
      </c>
      <c r="B2188" s="130" t="s">
        <v>5152</v>
      </c>
      <c r="C2188" s="130" t="s">
        <v>14423</v>
      </c>
      <c r="D2188" s="130">
        <v>200</v>
      </c>
      <c r="E2188" s="130" t="s">
        <v>12355</v>
      </c>
      <c r="F2188" s="130">
        <v>1114196</v>
      </c>
      <c r="G2188" s="130">
        <v>1136852</v>
      </c>
      <c r="H2188" s="130" t="str">
        <f t="shared" si="68"/>
        <v>HK-190008</v>
      </c>
      <c r="I2188" s="130" t="str">
        <f t="shared" si="69"/>
        <v>A</v>
      </c>
    </row>
    <row r="2189" spans="1:9" x14ac:dyDescent="0.15">
      <c r="A2189" s="130">
        <v>2187</v>
      </c>
      <c r="B2189" s="130" t="s">
        <v>5153</v>
      </c>
      <c r="C2189" s="130" t="s">
        <v>14425</v>
      </c>
      <c r="D2189" s="130">
        <v>3322</v>
      </c>
      <c r="E2189" s="130" t="s">
        <v>12446</v>
      </c>
      <c r="F2189" s="130">
        <v>839232</v>
      </c>
      <c r="G2189" s="130">
        <v>1023176</v>
      </c>
      <c r="H2189" s="130" t="str">
        <f t="shared" si="68"/>
        <v>HK-190009</v>
      </c>
      <c r="I2189" s="130" t="str">
        <f t="shared" si="69"/>
        <v>A</v>
      </c>
    </row>
    <row r="2190" spans="1:9" x14ac:dyDescent="0.15">
      <c r="A2190" s="130">
        <v>2188</v>
      </c>
      <c r="B2190" s="130" t="s">
        <v>5154</v>
      </c>
      <c r="C2190" s="130" t="s">
        <v>14427</v>
      </c>
      <c r="D2190" s="130">
        <v>1</v>
      </c>
      <c r="E2190" s="130" t="s">
        <v>12467</v>
      </c>
      <c r="F2190" s="130">
        <v>6119610</v>
      </c>
      <c r="G2190" s="130">
        <v>18680359</v>
      </c>
      <c r="H2190" s="130" t="str">
        <f t="shared" si="68"/>
        <v>HK-190010</v>
      </c>
      <c r="I2190" s="130" t="str">
        <f t="shared" si="69"/>
        <v>A</v>
      </c>
    </row>
    <row r="2191" spans="1:9" x14ac:dyDescent="0.15">
      <c r="A2191" s="130">
        <v>2189</v>
      </c>
      <c r="B2191" s="130" t="s">
        <v>5155</v>
      </c>
      <c r="C2191" s="130" t="s">
        <v>14078</v>
      </c>
      <c r="D2191" s="130">
        <v>100</v>
      </c>
      <c r="E2191" s="130" t="s">
        <v>12372</v>
      </c>
      <c r="F2191" s="130">
        <v>5861869</v>
      </c>
      <c r="G2191" s="130">
        <v>5165248</v>
      </c>
      <c r="H2191" s="130" t="str">
        <f t="shared" si="68"/>
        <v>HK-190011</v>
      </c>
      <c r="I2191" s="130" t="str">
        <f t="shared" si="69"/>
        <v>A</v>
      </c>
    </row>
    <row r="2192" spans="1:9" x14ac:dyDescent="0.15">
      <c r="A2192" s="130">
        <v>2190</v>
      </c>
      <c r="B2192" s="130" t="s">
        <v>5156</v>
      </c>
      <c r="C2192" s="130" t="s">
        <v>14430</v>
      </c>
      <c r="D2192" s="130">
        <v>3.6</v>
      </c>
      <c r="E2192" s="130" t="s">
        <v>12361</v>
      </c>
      <c r="F2192" s="130">
        <v>145762</v>
      </c>
      <c r="G2192" s="130">
        <v>221594</v>
      </c>
      <c r="H2192" s="130" t="str">
        <f t="shared" si="68"/>
        <v>HK-190012</v>
      </c>
      <c r="I2192" s="130" t="str">
        <f t="shared" si="69"/>
        <v>A</v>
      </c>
    </row>
    <row r="2193" spans="1:9" x14ac:dyDescent="0.15">
      <c r="A2193" s="130">
        <v>2191</v>
      </c>
      <c r="B2193" s="130" t="s">
        <v>5157</v>
      </c>
      <c r="C2193" s="130" t="s">
        <v>14432</v>
      </c>
      <c r="D2193" s="130">
        <v>100</v>
      </c>
      <c r="E2193" s="130" t="s">
        <v>12403</v>
      </c>
      <c r="F2193" s="130">
        <v>5511900</v>
      </c>
      <c r="G2193" s="130">
        <v>4336800</v>
      </c>
      <c r="H2193" s="130" t="str">
        <f t="shared" si="68"/>
        <v>HK-190013</v>
      </c>
      <c r="I2193" s="130" t="str">
        <f t="shared" si="69"/>
        <v>A</v>
      </c>
    </row>
    <row r="2194" spans="1:9" x14ac:dyDescent="0.15">
      <c r="A2194" s="130">
        <v>2192</v>
      </c>
      <c r="B2194" s="130" t="s">
        <v>5158</v>
      </c>
      <c r="C2194" s="130" t="s">
        <v>14434</v>
      </c>
      <c r="D2194" s="130">
        <v>1</v>
      </c>
      <c r="E2194" s="130" t="s">
        <v>13699</v>
      </c>
      <c r="F2194" s="130">
        <v>2569773</v>
      </c>
      <c r="G2194" s="130">
        <v>3188015</v>
      </c>
      <c r="H2194" s="130" t="str">
        <f t="shared" si="68"/>
        <v>HK-190014</v>
      </c>
      <c r="I2194" s="130" t="str">
        <f t="shared" si="69"/>
        <v>A</v>
      </c>
    </row>
    <row r="2195" spans="1:9" x14ac:dyDescent="0.15">
      <c r="A2195" s="130">
        <v>2193</v>
      </c>
      <c r="B2195" s="130" t="s">
        <v>5159</v>
      </c>
      <c r="C2195" s="130" t="s">
        <v>14436</v>
      </c>
      <c r="D2195" s="130">
        <v>1</v>
      </c>
      <c r="E2195" s="130" t="s">
        <v>12893</v>
      </c>
      <c r="F2195" s="130">
        <v>60811</v>
      </c>
      <c r="G2195" s="130">
        <v>69533</v>
      </c>
      <c r="H2195" s="130" t="str">
        <f t="shared" si="68"/>
        <v>HK-190015</v>
      </c>
      <c r="I2195" s="130" t="str">
        <f t="shared" si="69"/>
        <v>A</v>
      </c>
    </row>
    <row r="2196" spans="1:9" x14ac:dyDescent="0.15">
      <c r="A2196" s="130">
        <v>2194</v>
      </c>
      <c r="B2196" s="130" t="s">
        <v>5160</v>
      </c>
      <c r="C2196" s="130" t="s">
        <v>2842</v>
      </c>
      <c r="D2196" s="130">
        <v>100</v>
      </c>
      <c r="E2196" s="130" t="s">
        <v>12372</v>
      </c>
      <c r="F2196" s="130">
        <v>177318</v>
      </c>
      <c r="G2196" s="130">
        <v>241777</v>
      </c>
      <c r="H2196" s="130" t="str">
        <f t="shared" si="68"/>
        <v>HK-190016</v>
      </c>
      <c r="I2196" s="130" t="str">
        <f t="shared" si="69"/>
        <v>A</v>
      </c>
    </row>
    <row r="2197" spans="1:9" x14ac:dyDescent="0.15">
      <c r="A2197" s="130">
        <v>2195</v>
      </c>
      <c r="B2197" s="130" t="s">
        <v>5161</v>
      </c>
      <c r="C2197" s="130" t="s">
        <v>14439</v>
      </c>
      <c r="D2197" s="130">
        <v>154</v>
      </c>
      <c r="E2197" s="130" t="s">
        <v>12446</v>
      </c>
      <c r="F2197" s="130">
        <v>5659962</v>
      </c>
      <c r="G2197" s="130">
        <v>6485402</v>
      </c>
      <c r="H2197" s="130" t="str">
        <f t="shared" si="68"/>
        <v>HK-200001</v>
      </c>
      <c r="I2197" s="130" t="str">
        <f t="shared" si="69"/>
        <v>A</v>
      </c>
    </row>
    <row r="2198" spans="1:9" x14ac:dyDescent="0.15">
      <c r="A2198" s="130">
        <v>2196</v>
      </c>
      <c r="B2198" s="130" t="s">
        <v>5162</v>
      </c>
      <c r="C2198" s="130" t="s">
        <v>14176</v>
      </c>
      <c r="D2198" s="130">
        <v>1000</v>
      </c>
      <c r="E2198" s="130" t="s">
        <v>12355</v>
      </c>
      <c r="F2198" s="130">
        <v>39170356</v>
      </c>
      <c r="G2198" s="130">
        <v>39170356</v>
      </c>
      <c r="H2198" s="130" t="str">
        <f t="shared" si="68"/>
        <v>HK-200002</v>
      </c>
      <c r="I2198" s="130" t="str">
        <f t="shared" si="69"/>
        <v>A</v>
      </c>
    </row>
    <row r="2199" spans="1:9" x14ac:dyDescent="0.15">
      <c r="A2199" s="130">
        <v>2197</v>
      </c>
      <c r="B2199" s="130" t="s">
        <v>5163</v>
      </c>
      <c r="C2199" s="130" t="s">
        <v>14442</v>
      </c>
      <c r="D2199" s="130">
        <v>1</v>
      </c>
      <c r="E2199" s="130" t="s">
        <v>12569</v>
      </c>
      <c r="F2199" s="130">
        <v>154810</v>
      </c>
      <c r="G2199" s="130">
        <v>126924</v>
      </c>
      <c r="H2199" s="130" t="str">
        <f t="shared" si="68"/>
        <v>HK-200003</v>
      </c>
      <c r="I2199" s="130" t="str">
        <f t="shared" si="69"/>
        <v>A</v>
      </c>
    </row>
    <row r="2200" spans="1:9" x14ac:dyDescent="0.15">
      <c r="A2200" s="130">
        <v>2198</v>
      </c>
      <c r="B2200" s="130" t="s">
        <v>5164</v>
      </c>
      <c r="C2200" s="130" t="s">
        <v>14444</v>
      </c>
      <c r="D2200" s="130">
        <v>3</v>
      </c>
      <c r="E2200" s="130" t="s">
        <v>12569</v>
      </c>
      <c r="F2200" s="130">
        <v>2118580</v>
      </c>
      <c r="G2200" s="130">
        <v>2378076</v>
      </c>
      <c r="H2200" s="130" t="str">
        <f t="shared" si="68"/>
        <v>HK-200004</v>
      </c>
      <c r="I2200" s="130" t="str">
        <f t="shared" si="69"/>
        <v>A</v>
      </c>
    </row>
    <row r="2201" spans="1:9" x14ac:dyDescent="0.15">
      <c r="A2201" s="130">
        <v>2199</v>
      </c>
      <c r="B2201" s="130" t="s">
        <v>5165</v>
      </c>
      <c r="C2201" s="130" t="s">
        <v>14446</v>
      </c>
      <c r="D2201" s="130">
        <v>100</v>
      </c>
      <c r="E2201" s="130" t="s">
        <v>12355</v>
      </c>
      <c r="F2201" s="130">
        <v>1966000</v>
      </c>
      <c r="G2201" s="130">
        <v>1936000</v>
      </c>
      <c r="H2201" s="130" t="str">
        <f t="shared" si="68"/>
        <v>HK-200005</v>
      </c>
      <c r="I2201" s="130" t="str">
        <f t="shared" si="69"/>
        <v>A</v>
      </c>
    </row>
    <row r="2202" spans="1:9" x14ac:dyDescent="0.15">
      <c r="A2202" s="130">
        <v>2200</v>
      </c>
      <c r="B2202" s="130" t="s">
        <v>5166</v>
      </c>
      <c r="C2202" s="130" t="s">
        <v>14448</v>
      </c>
      <c r="D2202" s="130">
        <v>1</v>
      </c>
      <c r="E2202" s="130" t="s">
        <v>12467</v>
      </c>
      <c r="F2202" s="130">
        <v>7443395</v>
      </c>
      <c r="G2202" s="130">
        <v>9775054</v>
      </c>
      <c r="H2202" s="130" t="str">
        <f t="shared" si="68"/>
        <v>HK-200006</v>
      </c>
      <c r="I2202" s="130" t="str">
        <f t="shared" si="69"/>
        <v>A</v>
      </c>
    </row>
    <row r="2203" spans="1:9" x14ac:dyDescent="0.15">
      <c r="A2203" s="130">
        <v>2201</v>
      </c>
      <c r="B2203" s="130" t="s">
        <v>5167</v>
      </c>
      <c r="C2203" s="130" t="s">
        <v>14450</v>
      </c>
      <c r="D2203" s="130">
        <v>7.2</v>
      </c>
      <c r="E2203" s="130" t="s">
        <v>12355</v>
      </c>
      <c r="F2203" s="130">
        <v>1015200</v>
      </c>
      <c r="G2203" s="130">
        <v>1256400</v>
      </c>
      <c r="H2203" s="130" t="str">
        <f t="shared" si="68"/>
        <v>HK-200007</v>
      </c>
      <c r="I2203" s="130" t="str">
        <f t="shared" si="69"/>
        <v>A</v>
      </c>
    </row>
    <row r="2204" spans="1:9" x14ac:dyDescent="0.15">
      <c r="A2204" s="130">
        <v>2202</v>
      </c>
      <c r="B2204" s="130" t="s">
        <v>5168</v>
      </c>
      <c r="C2204" s="130" t="s">
        <v>14452</v>
      </c>
      <c r="D2204" s="130">
        <v>1</v>
      </c>
      <c r="E2204" s="130" t="s">
        <v>14453</v>
      </c>
      <c r="F2204" s="130">
        <v>370000</v>
      </c>
      <c r="G2204" s="130">
        <v>1891360</v>
      </c>
      <c r="H2204" s="130" t="str">
        <f t="shared" si="68"/>
        <v>HK-200008</v>
      </c>
      <c r="I2204" s="130" t="str">
        <f t="shared" si="69"/>
        <v>A</v>
      </c>
    </row>
    <row r="2205" spans="1:9" x14ac:dyDescent="0.15">
      <c r="A2205" s="130">
        <v>2203</v>
      </c>
      <c r="B2205" s="130" t="s">
        <v>5169</v>
      </c>
      <c r="C2205" s="130" t="s">
        <v>14455</v>
      </c>
      <c r="D2205" s="130">
        <v>20</v>
      </c>
      <c r="E2205" s="130" t="s">
        <v>12446</v>
      </c>
      <c r="F2205" s="130">
        <v>236128.52</v>
      </c>
      <c r="G2205" s="130">
        <v>320436</v>
      </c>
      <c r="H2205" s="130" t="str">
        <f t="shared" si="68"/>
        <v>HK-200009</v>
      </c>
      <c r="I2205" s="130" t="str">
        <f t="shared" si="69"/>
        <v>A</v>
      </c>
    </row>
    <row r="2206" spans="1:9" x14ac:dyDescent="0.15">
      <c r="A2206" s="130">
        <v>2204</v>
      </c>
      <c r="B2206" s="130" t="s">
        <v>5170</v>
      </c>
      <c r="C2206" s="130" t="s">
        <v>14457</v>
      </c>
      <c r="D2206" s="130">
        <v>3500</v>
      </c>
      <c r="E2206" s="130" t="s">
        <v>12372</v>
      </c>
      <c r="F2206" s="130">
        <v>1041700</v>
      </c>
      <c r="G2206" s="130">
        <v>1744100</v>
      </c>
      <c r="H2206" s="130" t="str">
        <f t="shared" si="68"/>
        <v>HK-200010</v>
      </c>
      <c r="I2206" s="130" t="str">
        <f t="shared" si="69"/>
        <v>A</v>
      </c>
    </row>
    <row r="2207" spans="1:9" x14ac:dyDescent="0.15">
      <c r="A2207" s="130">
        <v>2205</v>
      </c>
      <c r="B2207" s="130" t="s">
        <v>5171</v>
      </c>
      <c r="C2207" s="130" t="s">
        <v>14459</v>
      </c>
      <c r="D2207" s="130">
        <v>1</v>
      </c>
      <c r="E2207" s="130" t="s">
        <v>14460</v>
      </c>
      <c r="F2207" s="130">
        <v>254742.5</v>
      </c>
      <c r="G2207" s="130">
        <v>373161.74</v>
      </c>
      <c r="H2207" s="130" t="str">
        <f t="shared" si="68"/>
        <v>HK-200011</v>
      </c>
      <c r="I2207" s="130" t="str">
        <f t="shared" si="69"/>
        <v>A</v>
      </c>
    </row>
    <row r="2208" spans="1:9" x14ac:dyDescent="0.15">
      <c r="A2208" s="130">
        <v>2206</v>
      </c>
      <c r="B2208" s="130" t="s">
        <v>5172</v>
      </c>
      <c r="C2208" s="130" t="s">
        <v>14462</v>
      </c>
      <c r="D2208" s="130">
        <v>15000</v>
      </c>
      <c r="E2208" s="130" t="s">
        <v>14463</v>
      </c>
      <c r="F2208" s="130">
        <v>11005610</v>
      </c>
      <c r="G2208" s="130">
        <v>11639750</v>
      </c>
      <c r="H2208" s="130" t="str">
        <f t="shared" si="68"/>
        <v>HK-200012</v>
      </c>
      <c r="I2208" s="130" t="str">
        <f t="shared" si="69"/>
        <v>A</v>
      </c>
    </row>
    <row r="2209" spans="1:9" x14ac:dyDescent="0.15">
      <c r="A2209" s="130">
        <v>2207</v>
      </c>
      <c r="B2209" s="130" t="s">
        <v>5173</v>
      </c>
      <c r="C2209" s="130" t="s">
        <v>14464</v>
      </c>
      <c r="D2209" s="130">
        <v>1</v>
      </c>
      <c r="E2209" s="130" t="s">
        <v>12355</v>
      </c>
      <c r="F2209" s="130">
        <v>248197.2</v>
      </c>
      <c r="G2209" s="130">
        <v>504277.43</v>
      </c>
      <c r="H2209" s="130" t="str">
        <f t="shared" si="68"/>
        <v>HK-200013</v>
      </c>
      <c r="I2209" s="130" t="str">
        <f t="shared" si="69"/>
        <v>A</v>
      </c>
    </row>
    <row r="2210" spans="1:9" x14ac:dyDescent="0.15">
      <c r="A2210" s="130">
        <v>2208</v>
      </c>
      <c r="B2210" s="130" t="s">
        <v>5174</v>
      </c>
      <c r="C2210" s="130" t="s">
        <v>14466</v>
      </c>
      <c r="D2210" s="130">
        <v>100</v>
      </c>
      <c r="E2210" s="130" t="s">
        <v>12737</v>
      </c>
      <c r="F2210" s="130">
        <v>3082700</v>
      </c>
      <c r="G2210" s="130">
        <v>6239500</v>
      </c>
      <c r="H2210" s="130" t="str">
        <f t="shared" si="68"/>
        <v>HK-200014</v>
      </c>
      <c r="I2210" s="130" t="str">
        <f t="shared" si="69"/>
        <v>A</v>
      </c>
    </row>
    <row r="2211" spans="1:9" x14ac:dyDescent="0.15">
      <c r="A2211" s="130">
        <v>2209</v>
      </c>
      <c r="B2211" s="130" t="s">
        <v>5175</v>
      </c>
      <c r="C2211" s="130" t="s">
        <v>14468</v>
      </c>
      <c r="D2211" s="130">
        <v>1</v>
      </c>
      <c r="E2211" s="130" t="s">
        <v>12610</v>
      </c>
      <c r="F2211" s="130">
        <v>146000</v>
      </c>
      <c r="G2211" s="130">
        <v>15090</v>
      </c>
      <c r="H2211" s="130" t="str">
        <f t="shared" si="68"/>
        <v>HK-200015</v>
      </c>
      <c r="I2211" s="130" t="str">
        <f t="shared" si="69"/>
        <v>A</v>
      </c>
    </row>
    <row r="2212" spans="1:9" x14ac:dyDescent="0.15">
      <c r="A2212" s="130">
        <v>2210</v>
      </c>
      <c r="B2212" s="130" t="s">
        <v>5176</v>
      </c>
      <c r="C2212" s="130" t="s">
        <v>14470</v>
      </c>
      <c r="D2212" s="130">
        <v>1</v>
      </c>
      <c r="E2212" s="130" t="s">
        <v>12893</v>
      </c>
      <c r="F2212" s="130">
        <v>218600</v>
      </c>
      <c r="G2212" s="130">
        <v>758325</v>
      </c>
      <c r="H2212" s="130" t="str">
        <f t="shared" si="68"/>
        <v>HK-200016</v>
      </c>
      <c r="I2212" s="130" t="str">
        <f t="shared" si="69"/>
        <v>A</v>
      </c>
    </row>
    <row r="2213" spans="1:9" x14ac:dyDescent="0.15">
      <c r="A2213" s="130">
        <v>2211</v>
      </c>
      <c r="B2213" s="130" t="s">
        <v>23290</v>
      </c>
      <c r="C2213" s="130" t="s">
        <v>23733</v>
      </c>
      <c r="D2213" s="130">
        <v>100</v>
      </c>
      <c r="E2213" s="130" t="s">
        <v>12737</v>
      </c>
      <c r="F2213" s="130">
        <v>9234432</v>
      </c>
      <c r="G2213" s="130">
        <v>16002882</v>
      </c>
      <c r="H2213" s="130" t="str">
        <f t="shared" si="68"/>
        <v>HK-200017</v>
      </c>
      <c r="I2213" s="130" t="str">
        <f t="shared" si="69"/>
        <v>A</v>
      </c>
    </row>
    <row r="2214" spans="1:9" x14ac:dyDescent="0.15">
      <c r="A2214" s="130">
        <v>2212</v>
      </c>
      <c r="B2214" s="130" t="s">
        <v>23236</v>
      </c>
      <c r="C2214" s="130" t="s">
        <v>23734</v>
      </c>
      <c r="D2214" s="130">
        <v>30</v>
      </c>
      <c r="E2214" s="130" t="s">
        <v>23735</v>
      </c>
      <c r="F2214" s="130">
        <v>4770000</v>
      </c>
      <c r="G2214" s="130">
        <v>7130000.0999999996</v>
      </c>
      <c r="H2214" s="130" t="str">
        <f t="shared" si="68"/>
        <v>HK-200018</v>
      </c>
      <c r="I2214" s="130" t="str">
        <f t="shared" si="69"/>
        <v>A</v>
      </c>
    </row>
    <row r="2215" spans="1:9" x14ac:dyDescent="0.15">
      <c r="A2215" s="130">
        <v>2213</v>
      </c>
      <c r="B2215" s="130" t="s">
        <v>23158</v>
      </c>
      <c r="C2215" s="130" t="s">
        <v>23736</v>
      </c>
      <c r="D2215" s="130">
        <v>525</v>
      </c>
      <c r="E2215" s="130" t="s">
        <v>12737</v>
      </c>
      <c r="F2215" s="130">
        <v>55613675</v>
      </c>
      <c r="G2215" s="130">
        <v>59750350</v>
      </c>
      <c r="H2215" s="130" t="str">
        <f t="shared" si="68"/>
        <v>HK-200019</v>
      </c>
      <c r="I2215" s="130" t="str">
        <f t="shared" si="69"/>
        <v>A</v>
      </c>
    </row>
    <row r="2216" spans="1:9" x14ac:dyDescent="0.15">
      <c r="A2216" s="130">
        <v>2214</v>
      </c>
      <c r="B2216" s="130" t="s">
        <v>23128</v>
      </c>
      <c r="C2216" s="130" t="s">
        <v>23737</v>
      </c>
      <c r="D2216" s="130">
        <v>1</v>
      </c>
      <c r="E2216" s="130" t="s">
        <v>12688</v>
      </c>
      <c r="F2216" s="130">
        <v>321050</v>
      </c>
      <c r="G2216" s="130">
        <v>297000</v>
      </c>
      <c r="H2216" s="130" t="str">
        <f t="shared" si="68"/>
        <v>HK-200020</v>
      </c>
      <c r="I2216" s="130" t="str">
        <f t="shared" si="69"/>
        <v>A</v>
      </c>
    </row>
    <row r="2217" spans="1:9" x14ac:dyDescent="0.15">
      <c r="A2217" s="130">
        <v>2215</v>
      </c>
      <c r="B2217" s="130" t="s">
        <v>22959</v>
      </c>
      <c r="C2217" s="130" t="s">
        <v>23738</v>
      </c>
      <c r="D2217" s="130">
        <v>1000</v>
      </c>
      <c r="E2217" s="130" t="s">
        <v>12368</v>
      </c>
      <c r="F2217" s="130">
        <v>5367000</v>
      </c>
      <c r="G2217" s="130">
        <v>7533000</v>
      </c>
      <c r="H2217" s="130" t="str">
        <f t="shared" si="68"/>
        <v>HK-210001</v>
      </c>
      <c r="I2217" s="130" t="str">
        <f t="shared" si="69"/>
        <v>A</v>
      </c>
    </row>
    <row r="2218" spans="1:9" x14ac:dyDescent="0.15">
      <c r="A2218" s="130">
        <v>2216</v>
      </c>
      <c r="B2218" s="130" t="s">
        <v>22957</v>
      </c>
      <c r="C2218" s="130" t="s">
        <v>23739</v>
      </c>
      <c r="D2218" s="130">
        <v>30</v>
      </c>
      <c r="E2218" s="130" t="s">
        <v>12737</v>
      </c>
      <c r="F2218" s="130">
        <v>2356819.87</v>
      </c>
      <c r="G2218" s="130">
        <v>2022774.38</v>
      </c>
      <c r="H2218" s="130" t="str">
        <f t="shared" si="68"/>
        <v>HK-210002</v>
      </c>
      <c r="I2218" s="130" t="str">
        <f t="shared" si="69"/>
        <v>A</v>
      </c>
    </row>
    <row r="2219" spans="1:9" x14ac:dyDescent="0.15">
      <c r="A2219" s="130">
        <v>2217</v>
      </c>
      <c r="B2219" s="130" t="s">
        <v>22901</v>
      </c>
      <c r="C2219" s="130" t="s">
        <v>23740</v>
      </c>
      <c r="D2219" s="130">
        <v>1</v>
      </c>
      <c r="E2219" s="130" t="s">
        <v>12497</v>
      </c>
      <c r="F2219" s="130">
        <v>67018</v>
      </c>
      <c r="G2219" s="130">
        <v>70718</v>
      </c>
      <c r="H2219" s="130" t="str">
        <f t="shared" si="68"/>
        <v>HK-210003</v>
      </c>
      <c r="I2219" s="130" t="str">
        <f t="shared" si="69"/>
        <v>A</v>
      </c>
    </row>
    <row r="2220" spans="1:9" x14ac:dyDescent="0.15">
      <c r="A2220" s="130">
        <v>2218</v>
      </c>
      <c r="B2220" s="130" t="s">
        <v>22857</v>
      </c>
      <c r="C2220" s="130" t="s">
        <v>23741</v>
      </c>
      <c r="D2220" s="130">
        <v>45</v>
      </c>
      <c r="E2220" s="130" t="s">
        <v>13483</v>
      </c>
      <c r="F2220" s="130">
        <v>48122</v>
      </c>
      <c r="G2220" s="130">
        <v>57404</v>
      </c>
      <c r="H2220" s="130" t="str">
        <f t="shared" si="68"/>
        <v>HK-210004</v>
      </c>
      <c r="I2220" s="130" t="str">
        <f t="shared" si="69"/>
        <v>A</v>
      </c>
    </row>
    <row r="2221" spans="1:9" x14ac:dyDescent="0.15">
      <c r="A2221" s="130">
        <v>2219</v>
      </c>
      <c r="B2221" s="130" t="s">
        <v>22769</v>
      </c>
      <c r="C2221" s="130" t="s">
        <v>23742</v>
      </c>
      <c r="D2221" s="130">
        <v>1</v>
      </c>
      <c r="E2221" s="130" t="s">
        <v>12391</v>
      </c>
      <c r="F2221" s="130">
        <v>515040</v>
      </c>
      <c r="G2221" s="130">
        <v>210900</v>
      </c>
      <c r="H2221" s="130" t="str">
        <f t="shared" si="68"/>
        <v>HK-210005</v>
      </c>
      <c r="I2221" s="130" t="str">
        <f t="shared" si="69"/>
        <v>A</v>
      </c>
    </row>
    <row r="2222" spans="1:9" x14ac:dyDescent="0.15">
      <c r="A2222" s="130">
        <v>2220</v>
      </c>
      <c r="B2222" s="130" t="s">
        <v>22757</v>
      </c>
      <c r="C2222" s="130" t="s">
        <v>23743</v>
      </c>
      <c r="D2222" s="130">
        <v>100</v>
      </c>
      <c r="E2222" s="130" t="s">
        <v>12368</v>
      </c>
      <c r="F2222" s="130">
        <v>964800</v>
      </c>
      <c r="G2222" s="130">
        <v>567400</v>
      </c>
      <c r="H2222" s="130" t="str">
        <f t="shared" si="68"/>
        <v>HK-210006</v>
      </c>
      <c r="I2222" s="130" t="str">
        <f t="shared" si="69"/>
        <v>A</v>
      </c>
    </row>
    <row r="2223" spans="1:9" x14ac:dyDescent="0.15">
      <c r="A2223" s="130">
        <v>2221</v>
      </c>
      <c r="B2223" s="130" t="s">
        <v>5177</v>
      </c>
      <c r="C2223" s="130" t="s">
        <v>14471</v>
      </c>
      <c r="D2223" s="130">
        <v>500</v>
      </c>
      <c r="E2223" s="130" t="s">
        <v>12372</v>
      </c>
      <c r="F2223" s="130">
        <v>47000000</v>
      </c>
      <c r="G2223" s="130">
        <v>50500000</v>
      </c>
      <c r="H2223" s="130" t="str">
        <f t="shared" si="68"/>
        <v>HR-000001</v>
      </c>
      <c r="I2223" s="130" t="str">
        <f t="shared" si="69"/>
        <v>AG</v>
      </c>
    </row>
    <row r="2224" spans="1:9" x14ac:dyDescent="0.15">
      <c r="A2224" s="130">
        <v>2222</v>
      </c>
      <c r="B2224" s="130" t="s">
        <v>5178</v>
      </c>
      <c r="C2224" s="130" t="s">
        <v>14472</v>
      </c>
      <c r="D2224" s="130">
        <v>1</v>
      </c>
      <c r="E2224" s="130" t="s">
        <v>12361</v>
      </c>
      <c r="F2224" s="130">
        <v>13700</v>
      </c>
      <c r="G2224" s="130">
        <v>14000</v>
      </c>
      <c r="H2224" s="130" t="str">
        <f t="shared" si="68"/>
        <v>HR-000002</v>
      </c>
      <c r="I2224" s="130" t="str">
        <f t="shared" si="69"/>
        <v/>
      </c>
    </row>
    <row r="2225" spans="1:9" x14ac:dyDescent="0.15">
      <c r="A2225" s="130">
        <v>2223</v>
      </c>
      <c r="B2225" s="130" t="s">
        <v>5179</v>
      </c>
      <c r="C2225" s="130" t="s">
        <v>14473</v>
      </c>
      <c r="H2225" s="130" t="str">
        <f t="shared" si="68"/>
        <v>HR-000003</v>
      </c>
      <c r="I2225" s="130" t="str">
        <f t="shared" si="69"/>
        <v/>
      </c>
    </row>
    <row r="2226" spans="1:9" x14ac:dyDescent="0.15">
      <c r="A2226" s="130">
        <v>2224</v>
      </c>
      <c r="B2226" s="130" t="s">
        <v>5180</v>
      </c>
      <c r="C2226" s="130" t="s">
        <v>14474</v>
      </c>
      <c r="D2226" s="130">
        <v>269.8</v>
      </c>
      <c r="E2226" s="130" t="s">
        <v>12355</v>
      </c>
      <c r="F2226" s="130">
        <v>70929000</v>
      </c>
      <c r="G2226" s="130">
        <v>76661800</v>
      </c>
      <c r="H2226" s="130" t="str">
        <f t="shared" si="68"/>
        <v>HR-000004</v>
      </c>
      <c r="I2226" s="130" t="str">
        <f t="shared" si="69"/>
        <v>AG</v>
      </c>
    </row>
    <row r="2227" spans="1:9" x14ac:dyDescent="0.15">
      <c r="A2227" s="130">
        <v>2225</v>
      </c>
      <c r="B2227" s="130" t="s">
        <v>5181</v>
      </c>
      <c r="C2227" s="130" t="s">
        <v>14475</v>
      </c>
      <c r="D2227" s="130">
        <v>100</v>
      </c>
      <c r="E2227" s="130" t="s">
        <v>12368</v>
      </c>
      <c r="F2227" s="130">
        <v>308457</v>
      </c>
      <c r="G2227" s="130">
        <v>300000</v>
      </c>
      <c r="H2227" s="130" t="str">
        <f t="shared" si="68"/>
        <v>HR-000005</v>
      </c>
      <c r="I2227" s="130" t="str">
        <f t="shared" si="69"/>
        <v/>
      </c>
    </row>
    <row r="2228" spans="1:9" x14ac:dyDescent="0.15">
      <c r="A2228" s="130">
        <v>2226</v>
      </c>
      <c r="B2228" s="130" t="s">
        <v>5182</v>
      </c>
      <c r="C2228" s="130" t="s">
        <v>2005</v>
      </c>
      <c r="D2228" s="130">
        <v>100</v>
      </c>
      <c r="E2228" s="130" t="s">
        <v>12368</v>
      </c>
      <c r="F2228" s="130">
        <v>29534</v>
      </c>
      <c r="G2228" s="130">
        <v>29534</v>
      </c>
      <c r="H2228" s="130" t="str">
        <f t="shared" si="68"/>
        <v>HR-000006</v>
      </c>
      <c r="I2228" s="130" t="str">
        <f t="shared" si="69"/>
        <v/>
      </c>
    </row>
    <row r="2229" spans="1:9" x14ac:dyDescent="0.15">
      <c r="A2229" s="130">
        <v>2227</v>
      </c>
      <c r="B2229" s="130" t="s">
        <v>5183</v>
      </c>
      <c r="C2229" s="130" t="s">
        <v>14476</v>
      </c>
      <c r="D2229" s="130">
        <v>1000</v>
      </c>
      <c r="E2229" s="130" t="s">
        <v>12361</v>
      </c>
      <c r="F2229" s="130">
        <v>16003000</v>
      </c>
      <c r="G2229" s="130">
        <v>23364000</v>
      </c>
      <c r="H2229" s="130" t="str">
        <f t="shared" si="68"/>
        <v>HR-000007</v>
      </c>
      <c r="I2229" s="130" t="str">
        <f t="shared" si="69"/>
        <v>VG</v>
      </c>
    </row>
    <row r="2230" spans="1:9" x14ac:dyDescent="0.15">
      <c r="A2230" s="130">
        <v>2228</v>
      </c>
      <c r="B2230" s="130" t="s">
        <v>5184</v>
      </c>
      <c r="C2230" s="130" t="s">
        <v>14477</v>
      </c>
      <c r="D2230" s="130">
        <v>15</v>
      </c>
      <c r="E2230" s="130" t="s">
        <v>14478</v>
      </c>
      <c r="F2230" s="130">
        <v>225000</v>
      </c>
      <c r="G2230" s="130">
        <v>600000</v>
      </c>
      <c r="H2230" s="130" t="str">
        <f t="shared" si="68"/>
        <v>HR-000008</v>
      </c>
      <c r="I2230" s="130" t="str">
        <f t="shared" si="69"/>
        <v/>
      </c>
    </row>
    <row r="2231" spans="1:9" x14ac:dyDescent="0.15">
      <c r="A2231" s="130">
        <v>2229</v>
      </c>
      <c r="B2231" s="130" t="s">
        <v>5185</v>
      </c>
      <c r="C2231" s="130" t="s">
        <v>14479</v>
      </c>
      <c r="D2231" s="130">
        <v>1000</v>
      </c>
      <c r="E2231" s="130" t="s">
        <v>12368</v>
      </c>
      <c r="F2231" s="130">
        <v>200000</v>
      </c>
      <c r="G2231" s="130">
        <v>604000</v>
      </c>
      <c r="H2231" s="130" t="str">
        <f t="shared" si="68"/>
        <v>HR-000009</v>
      </c>
      <c r="I2231" s="130" t="str">
        <f t="shared" si="69"/>
        <v/>
      </c>
    </row>
    <row r="2232" spans="1:9" x14ac:dyDescent="0.15">
      <c r="A2232" s="130">
        <v>2230</v>
      </c>
      <c r="B2232" s="130" t="s">
        <v>5186</v>
      </c>
      <c r="C2232" s="130" t="s">
        <v>14024</v>
      </c>
      <c r="D2232" s="130">
        <v>5</v>
      </c>
      <c r="E2232" s="130" t="s">
        <v>14480</v>
      </c>
      <c r="F2232" s="130">
        <v>585500</v>
      </c>
      <c r="G2232" s="130">
        <v>1305000</v>
      </c>
      <c r="H2232" s="130" t="str">
        <f t="shared" si="68"/>
        <v>HR-000010</v>
      </c>
      <c r="I2232" s="130" t="str">
        <f t="shared" si="69"/>
        <v>AG</v>
      </c>
    </row>
    <row r="2233" spans="1:9" x14ac:dyDescent="0.15">
      <c r="A2233" s="130">
        <v>2231</v>
      </c>
      <c r="B2233" s="130" t="s">
        <v>5187</v>
      </c>
      <c r="C2233" s="130" t="s">
        <v>14481</v>
      </c>
      <c r="D2233" s="130">
        <v>0</v>
      </c>
      <c r="E2233" s="130" t="s">
        <v>12391</v>
      </c>
      <c r="F2233" s="130">
        <v>0</v>
      </c>
      <c r="G2233" s="130">
        <v>0</v>
      </c>
      <c r="H2233" s="130" t="str">
        <f t="shared" si="68"/>
        <v>HR-000011</v>
      </c>
      <c r="I2233" s="130" t="str">
        <f t="shared" si="69"/>
        <v/>
      </c>
    </row>
    <row r="2234" spans="1:9" x14ac:dyDescent="0.15">
      <c r="A2234" s="130">
        <v>2232</v>
      </c>
      <c r="B2234" s="130" t="s">
        <v>5188</v>
      </c>
      <c r="C2234" s="130" t="s">
        <v>14482</v>
      </c>
      <c r="D2234" s="130">
        <v>3000</v>
      </c>
      <c r="E2234" s="130" t="s">
        <v>12372</v>
      </c>
      <c r="F2234" s="130">
        <v>304928</v>
      </c>
      <c r="G2234" s="130">
        <v>407456</v>
      </c>
      <c r="H2234" s="130" t="str">
        <f t="shared" si="68"/>
        <v>HR-000012</v>
      </c>
      <c r="I2234" s="130" t="str">
        <f t="shared" si="69"/>
        <v/>
      </c>
    </row>
    <row r="2235" spans="1:9" x14ac:dyDescent="0.15">
      <c r="A2235" s="130">
        <v>2233</v>
      </c>
      <c r="B2235" s="130" t="s">
        <v>5189</v>
      </c>
      <c r="C2235" s="130" t="s">
        <v>14483</v>
      </c>
      <c r="D2235" s="130">
        <v>10</v>
      </c>
      <c r="E2235" s="130" t="s">
        <v>12610</v>
      </c>
      <c r="F2235" s="130">
        <v>202003</v>
      </c>
      <c r="G2235" s="130">
        <v>286538</v>
      </c>
      <c r="H2235" s="130" t="str">
        <f t="shared" si="68"/>
        <v>HR-000013</v>
      </c>
      <c r="I2235" s="130" t="str">
        <f t="shared" si="69"/>
        <v>VG</v>
      </c>
    </row>
    <row r="2236" spans="1:9" x14ac:dyDescent="0.15">
      <c r="A2236" s="130">
        <v>2234</v>
      </c>
      <c r="B2236" s="130" t="s">
        <v>5190</v>
      </c>
      <c r="C2236" s="130" t="s">
        <v>14484</v>
      </c>
      <c r="H2236" s="130" t="str">
        <f t="shared" si="68"/>
        <v>HR-000014</v>
      </c>
      <c r="I2236" s="130" t="str">
        <f t="shared" si="69"/>
        <v/>
      </c>
    </row>
    <row r="2237" spans="1:9" x14ac:dyDescent="0.15">
      <c r="A2237" s="130">
        <v>2235</v>
      </c>
      <c r="B2237" s="130" t="s">
        <v>5191</v>
      </c>
      <c r="C2237" s="130" t="s">
        <v>14485</v>
      </c>
      <c r="D2237" s="130">
        <v>100</v>
      </c>
      <c r="E2237" s="130" t="s">
        <v>12361</v>
      </c>
      <c r="F2237" s="130">
        <v>40500</v>
      </c>
      <c r="G2237" s="130">
        <v>19000</v>
      </c>
      <c r="H2237" s="130" t="str">
        <f t="shared" si="68"/>
        <v>HR-000015</v>
      </c>
      <c r="I2237" s="130" t="str">
        <f t="shared" si="69"/>
        <v>AG</v>
      </c>
    </row>
    <row r="2238" spans="1:9" x14ac:dyDescent="0.15">
      <c r="A2238" s="130">
        <v>2236</v>
      </c>
      <c r="B2238" s="130" t="s">
        <v>5192</v>
      </c>
      <c r="C2238" s="130" t="s">
        <v>14486</v>
      </c>
      <c r="H2238" s="130" t="str">
        <f t="shared" si="68"/>
        <v>HR-000016</v>
      </c>
      <c r="I2238" s="130" t="str">
        <f t="shared" si="69"/>
        <v>AG</v>
      </c>
    </row>
    <row r="2239" spans="1:9" x14ac:dyDescent="0.15">
      <c r="A2239" s="130">
        <v>2237</v>
      </c>
      <c r="B2239" s="130" t="s">
        <v>5193</v>
      </c>
      <c r="C2239" s="130" t="s">
        <v>14487</v>
      </c>
      <c r="D2239" s="130">
        <v>100</v>
      </c>
      <c r="E2239" s="130" t="s">
        <v>12355</v>
      </c>
      <c r="F2239" s="130">
        <v>288610</v>
      </c>
      <c r="G2239" s="130">
        <v>330600</v>
      </c>
      <c r="H2239" s="130" t="str">
        <f t="shared" si="68"/>
        <v>HR-000017</v>
      </c>
      <c r="I2239" s="130" t="str">
        <f t="shared" si="69"/>
        <v>VG</v>
      </c>
    </row>
    <row r="2240" spans="1:9" x14ac:dyDescent="0.15">
      <c r="A2240" s="130">
        <v>2238</v>
      </c>
      <c r="B2240" s="130" t="s">
        <v>5194</v>
      </c>
      <c r="C2240" s="130" t="s">
        <v>14488</v>
      </c>
      <c r="D2240" s="130">
        <v>5000</v>
      </c>
      <c r="E2240" s="130" t="s">
        <v>12372</v>
      </c>
      <c r="F2240" s="130">
        <v>262500000</v>
      </c>
      <c r="G2240" s="130">
        <v>395000000</v>
      </c>
      <c r="H2240" s="130" t="str">
        <f t="shared" si="68"/>
        <v>HR-010001</v>
      </c>
      <c r="I2240" s="130" t="str">
        <f t="shared" si="69"/>
        <v/>
      </c>
    </row>
    <row r="2241" spans="1:9" x14ac:dyDescent="0.15">
      <c r="A2241" s="130">
        <v>2239</v>
      </c>
      <c r="B2241" s="130" t="s">
        <v>5195</v>
      </c>
      <c r="C2241" s="130" t="s">
        <v>14489</v>
      </c>
      <c r="D2241" s="130">
        <v>100</v>
      </c>
      <c r="E2241" s="130" t="s">
        <v>12355</v>
      </c>
      <c r="F2241" s="130">
        <v>140232000</v>
      </c>
      <c r="G2241" s="130">
        <v>168200000</v>
      </c>
      <c r="H2241" s="130" t="str">
        <f t="shared" si="68"/>
        <v>HR-010002</v>
      </c>
      <c r="I2241" s="130" t="str">
        <f t="shared" si="69"/>
        <v>AG</v>
      </c>
    </row>
    <row r="2242" spans="1:9" x14ac:dyDescent="0.15">
      <c r="A2242" s="130">
        <v>2240</v>
      </c>
      <c r="B2242" s="130" t="s">
        <v>5196</v>
      </c>
      <c r="C2242" s="130" t="s">
        <v>14490</v>
      </c>
      <c r="D2242" s="130">
        <v>100</v>
      </c>
      <c r="E2242" s="130" t="s">
        <v>12361</v>
      </c>
      <c r="F2242" s="130">
        <v>179900</v>
      </c>
      <c r="G2242" s="130">
        <v>186800</v>
      </c>
      <c r="H2242" s="130" t="str">
        <f t="shared" si="68"/>
        <v>HR-010003</v>
      </c>
      <c r="I2242" s="130" t="str">
        <f t="shared" si="69"/>
        <v>AG</v>
      </c>
    </row>
    <row r="2243" spans="1:9" x14ac:dyDescent="0.15">
      <c r="A2243" s="130">
        <v>2241</v>
      </c>
      <c r="B2243" s="130" t="s">
        <v>5197</v>
      </c>
      <c r="C2243" s="130" t="s">
        <v>14491</v>
      </c>
      <c r="D2243" s="130">
        <v>100</v>
      </c>
      <c r="E2243" s="130" t="s">
        <v>12372</v>
      </c>
      <c r="F2243" s="130">
        <v>705298.01</v>
      </c>
      <c r="G2243" s="130">
        <v>989158.6</v>
      </c>
      <c r="H2243" s="130" t="str">
        <f t="shared" si="68"/>
        <v>HR-010004</v>
      </c>
      <c r="I2243" s="130" t="str">
        <f t="shared" si="69"/>
        <v>VG</v>
      </c>
    </row>
    <row r="2244" spans="1:9" x14ac:dyDescent="0.15">
      <c r="A2244" s="130">
        <v>2242</v>
      </c>
      <c r="B2244" s="130" t="s">
        <v>5198</v>
      </c>
      <c r="C2244" s="130" t="s">
        <v>14492</v>
      </c>
      <c r="D2244" s="130">
        <v>1</v>
      </c>
      <c r="E2244" s="130" t="s">
        <v>14493</v>
      </c>
      <c r="F2244" s="130">
        <v>2400</v>
      </c>
      <c r="G2244" s="130">
        <v>3000</v>
      </c>
      <c r="H2244" s="130" t="str">
        <f t="shared" ref="H2244:H2307" si="70">LEFT(B2244,FIND("-",B2244)+6)</f>
        <v>HR-010005</v>
      </c>
      <c r="I2244" s="130" t="str">
        <f t="shared" ref="I2244:I2307" si="71">RIGHT(B2244,LEN(B2244)-FIND("-",B2244)-7)</f>
        <v/>
      </c>
    </row>
    <row r="2245" spans="1:9" x14ac:dyDescent="0.15">
      <c r="A2245" s="130">
        <v>2243</v>
      </c>
      <c r="B2245" s="130" t="s">
        <v>5199</v>
      </c>
      <c r="C2245" s="130" t="s">
        <v>14494</v>
      </c>
      <c r="D2245" s="130">
        <v>200</v>
      </c>
      <c r="E2245" s="130" t="s">
        <v>14495</v>
      </c>
      <c r="F2245" s="130">
        <v>48975</v>
      </c>
      <c r="G2245" s="130">
        <v>50000</v>
      </c>
      <c r="H2245" s="130" t="str">
        <f t="shared" si="70"/>
        <v>HR-010006</v>
      </c>
      <c r="I2245" s="130" t="str">
        <f t="shared" si="71"/>
        <v>VG</v>
      </c>
    </row>
    <row r="2246" spans="1:9" x14ac:dyDescent="0.15">
      <c r="A2246" s="130">
        <v>2244</v>
      </c>
      <c r="B2246" s="130" t="s">
        <v>5200</v>
      </c>
      <c r="C2246" s="130" t="s">
        <v>14496</v>
      </c>
      <c r="D2246" s="130">
        <v>1</v>
      </c>
      <c r="E2246" s="130" t="s">
        <v>12355</v>
      </c>
      <c r="F2246" s="130">
        <v>550200</v>
      </c>
      <c r="G2246" s="130">
        <v>2403850</v>
      </c>
      <c r="H2246" s="130" t="str">
        <f t="shared" si="70"/>
        <v>HR-010007</v>
      </c>
      <c r="I2246" s="130" t="str">
        <f t="shared" si="71"/>
        <v>AG</v>
      </c>
    </row>
    <row r="2247" spans="1:9" x14ac:dyDescent="0.15">
      <c r="A2247" s="130">
        <v>2245</v>
      </c>
      <c r="B2247" s="130" t="s">
        <v>5201</v>
      </c>
      <c r="C2247" s="130" t="s">
        <v>14497</v>
      </c>
      <c r="D2247" s="130">
        <v>1000</v>
      </c>
      <c r="E2247" s="130" t="s">
        <v>12372</v>
      </c>
      <c r="F2247" s="130">
        <v>69680000</v>
      </c>
      <c r="G2247" s="130">
        <v>43500000</v>
      </c>
      <c r="H2247" s="130" t="str">
        <f t="shared" si="70"/>
        <v>HR-010008</v>
      </c>
      <c r="I2247" s="130" t="str">
        <f t="shared" si="71"/>
        <v/>
      </c>
    </row>
    <row r="2248" spans="1:9" x14ac:dyDescent="0.15">
      <c r="A2248" s="130">
        <v>2246</v>
      </c>
      <c r="B2248" s="130" t="s">
        <v>5202</v>
      </c>
      <c r="C2248" s="130" t="s">
        <v>576</v>
      </c>
      <c r="D2248" s="130">
        <v>60</v>
      </c>
      <c r="E2248" s="130" t="s">
        <v>12355</v>
      </c>
      <c r="F2248" s="130">
        <v>17940000</v>
      </c>
      <c r="G2248" s="130">
        <v>28620000</v>
      </c>
      <c r="H2248" s="130" t="str">
        <f t="shared" si="70"/>
        <v>HR-010009</v>
      </c>
      <c r="I2248" s="130" t="str">
        <f t="shared" si="71"/>
        <v>VG</v>
      </c>
    </row>
    <row r="2249" spans="1:9" x14ac:dyDescent="0.15">
      <c r="A2249" s="130">
        <v>2247</v>
      </c>
      <c r="B2249" s="130" t="s">
        <v>5203</v>
      </c>
      <c r="C2249" s="130" t="s">
        <v>14498</v>
      </c>
      <c r="D2249" s="130">
        <v>60</v>
      </c>
      <c r="E2249" s="130" t="s">
        <v>12355</v>
      </c>
      <c r="F2249" s="130">
        <v>20400000</v>
      </c>
      <c r="G2249" s="130">
        <v>35520000</v>
      </c>
      <c r="H2249" s="130" t="str">
        <f t="shared" si="70"/>
        <v>HR-010010</v>
      </c>
      <c r="I2249" s="130" t="str">
        <f t="shared" si="71"/>
        <v>VG</v>
      </c>
    </row>
    <row r="2250" spans="1:9" x14ac:dyDescent="0.15">
      <c r="A2250" s="130">
        <v>2248</v>
      </c>
      <c r="B2250" s="130" t="s">
        <v>5204</v>
      </c>
      <c r="C2250" s="130" t="s">
        <v>14499</v>
      </c>
      <c r="D2250" s="130">
        <v>3000</v>
      </c>
      <c r="E2250" s="130" t="s">
        <v>12368</v>
      </c>
      <c r="F2250" s="130">
        <v>757800</v>
      </c>
      <c r="G2250" s="130">
        <v>779700</v>
      </c>
      <c r="H2250" s="130" t="str">
        <f t="shared" si="70"/>
        <v>HR-010011</v>
      </c>
      <c r="I2250" s="130" t="str">
        <f t="shared" si="71"/>
        <v>AG</v>
      </c>
    </row>
    <row r="2251" spans="1:9" x14ac:dyDescent="0.15">
      <c r="A2251" s="130">
        <v>2249</v>
      </c>
      <c r="B2251" s="130" t="s">
        <v>5205</v>
      </c>
      <c r="C2251" s="130" t="s">
        <v>14500</v>
      </c>
      <c r="D2251" s="130">
        <v>1</v>
      </c>
      <c r="E2251" s="130" t="s">
        <v>12569</v>
      </c>
      <c r="F2251" s="130">
        <v>2702000</v>
      </c>
      <c r="G2251" s="130">
        <v>2751000</v>
      </c>
      <c r="H2251" s="130" t="str">
        <f t="shared" si="70"/>
        <v>HR-010012</v>
      </c>
      <c r="I2251" s="130" t="str">
        <f t="shared" si="71"/>
        <v/>
      </c>
    </row>
    <row r="2252" spans="1:9" x14ac:dyDescent="0.15">
      <c r="A2252" s="130">
        <v>2250</v>
      </c>
      <c r="B2252" s="130" t="s">
        <v>5206</v>
      </c>
      <c r="C2252" s="130" t="s">
        <v>14501</v>
      </c>
      <c r="D2252" s="130">
        <v>1</v>
      </c>
      <c r="E2252" s="130" t="s">
        <v>12355</v>
      </c>
      <c r="F2252" s="130">
        <v>4040000</v>
      </c>
      <c r="G2252" s="130">
        <v>5410000</v>
      </c>
      <c r="H2252" s="130" t="str">
        <f t="shared" si="70"/>
        <v>HR-010013</v>
      </c>
      <c r="I2252" s="130" t="str">
        <f t="shared" si="71"/>
        <v>AG</v>
      </c>
    </row>
    <row r="2253" spans="1:9" x14ac:dyDescent="0.15">
      <c r="A2253" s="130">
        <v>2251</v>
      </c>
      <c r="B2253" s="130" t="s">
        <v>5207</v>
      </c>
      <c r="C2253" s="130" t="s">
        <v>14502</v>
      </c>
      <c r="D2253" s="130">
        <v>1</v>
      </c>
      <c r="E2253" s="130" t="s">
        <v>12531</v>
      </c>
      <c r="F2253" s="130">
        <v>700</v>
      </c>
      <c r="G2253" s="130">
        <v>1023500</v>
      </c>
      <c r="H2253" s="130" t="str">
        <f t="shared" si="70"/>
        <v>HR-010014</v>
      </c>
      <c r="I2253" s="130" t="str">
        <f t="shared" si="71"/>
        <v/>
      </c>
    </row>
    <row r="2254" spans="1:9" x14ac:dyDescent="0.15">
      <c r="A2254" s="130">
        <v>2252</v>
      </c>
      <c r="B2254" s="130" t="s">
        <v>5208</v>
      </c>
      <c r="C2254" s="130" t="s">
        <v>14503</v>
      </c>
      <c r="D2254" s="130">
        <v>10</v>
      </c>
      <c r="E2254" s="130" t="s">
        <v>12403</v>
      </c>
      <c r="F2254" s="130">
        <v>2941000</v>
      </c>
      <c r="G2254" s="130">
        <v>3001000</v>
      </c>
      <c r="H2254" s="130" t="str">
        <f t="shared" si="70"/>
        <v>HR-010015</v>
      </c>
      <c r="I2254" s="130" t="str">
        <f t="shared" si="71"/>
        <v>VG</v>
      </c>
    </row>
    <row r="2255" spans="1:9" x14ac:dyDescent="0.15">
      <c r="A2255" s="130">
        <v>2253</v>
      </c>
      <c r="B2255" s="130" t="s">
        <v>5209</v>
      </c>
      <c r="C2255" s="130" t="s">
        <v>14504</v>
      </c>
      <c r="D2255" s="130">
        <v>100</v>
      </c>
      <c r="E2255" s="130" t="s">
        <v>12368</v>
      </c>
      <c r="F2255" s="130">
        <v>178789.84</v>
      </c>
      <c r="G2255" s="130">
        <v>158677.84</v>
      </c>
      <c r="H2255" s="130" t="str">
        <f t="shared" si="70"/>
        <v>HR-020001</v>
      </c>
      <c r="I2255" s="130" t="str">
        <f t="shared" si="71"/>
        <v>AG</v>
      </c>
    </row>
    <row r="2256" spans="1:9" x14ac:dyDescent="0.15">
      <c r="A2256" s="130">
        <v>2254</v>
      </c>
      <c r="B2256" s="130" t="s">
        <v>5210</v>
      </c>
      <c r="C2256" s="130" t="s">
        <v>14505</v>
      </c>
      <c r="D2256" s="130">
        <v>100</v>
      </c>
      <c r="E2256" s="130" t="s">
        <v>12368</v>
      </c>
      <c r="F2256" s="130">
        <v>731604</v>
      </c>
      <c r="G2256" s="130">
        <v>380461.6</v>
      </c>
      <c r="H2256" s="130" t="str">
        <f t="shared" si="70"/>
        <v>HR-020002</v>
      </c>
      <c r="I2256" s="130" t="str">
        <f t="shared" si="71"/>
        <v/>
      </c>
    </row>
    <row r="2257" spans="1:9" x14ac:dyDescent="0.15">
      <c r="A2257" s="130">
        <v>2255</v>
      </c>
      <c r="B2257" s="130" t="s">
        <v>5211</v>
      </c>
      <c r="C2257" s="130" t="s">
        <v>14506</v>
      </c>
      <c r="D2257" s="130">
        <v>1</v>
      </c>
      <c r="E2257" s="130" t="s">
        <v>12462</v>
      </c>
      <c r="F2257" s="130">
        <v>66304000</v>
      </c>
      <c r="G2257" s="130">
        <v>31634000</v>
      </c>
      <c r="H2257" s="130" t="str">
        <f t="shared" si="70"/>
        <v>HR-020003</v>
      </c>
      <c r="I2257" s="130" t="str">
        <f t="shared" si="71"/>
        <v/>
      </c>
    </row>
    <row r="2258" spans="1:9" x14ac:dyDescent="0.15">
      <c r="A2258" s="130">
        <v>2256</v>
      </c>
      <c r="B2258" s="130" t="s">
        <v>5212</v>
      </c>
      <c r="C2258" s="130" t="s">
        <v>14507</v>
      </c>
      <c r="D2258" s="130">
        <v>1</v>
      </c>
      <c r="E2258" s="130" t="s">
        <v>12402</v>
      </c>
      <c r="F2258" s="130">
        <v>2500000</v>
      </c>
      <c r="G2258" s="130">
        <v>3100000</v>
      </c>
      <c r="H2258" s="130" t="str">
        <f t="shared" si="70"/>
        <v>HR-020004</v>
      </c>
      <c r="I2258" s="130" t="str">
        <f t="shared" si="71"/>
        <v>VG</v>
      </c>
    </row>
    <row r="2259" spans="1:9" x14ac:dyDescent="0.15">
      <c r="A2259" s="130">
        <v>2257</v>
      </c>
      <c r="B2259" s="130" t="s">
        <v>5213</v>
      </c>
      <c r="C2259" s="130" t="s">
        <v>14508</v>
      </c>
      <c r="D2259" s="130">
        <v>15</v>
      </c>
      <c r="E2259" s="130" t="s">
        <v>12355</v>
      </c>
      <c r="F2259" s="130">
        <v>424731.2</v>
      </c>
      <c r="G2259" s="130">
        <v>455140.2</v>
      </c>
      <c r="H2259" s="130" t="str">
        <f t="shared" si="70"/>
        <v>HR-020005</v>
      </c>
      <c r="I2259" s="130" t="str">
        <f t="shared" si="71"/>
        <v/>
      </c>
    </row>
    <row r="2260" spans="1:9" x14ac:dyDescent="0.15">
      <c r="A2260" s="130">
        <v>2258</v>
      </c>
      <c r="B2260" s="130" t="s">
        <v>5214</v>
      </c>
      <c r="C2260" s="130" t="s">
        <v>14509</v>
      </c>
      <c r="D2260" s="130">
        <v>1</v>
      </c>
      <c r="E2260" s="130" t="s">
        <v>12457</v>
      </c>
      <c r="F2260" s="130">
        <v>21984000</v>
      </c>
      <c r="G2260" s="130">
        <v>20975000</v>
      </c>
      <c r="H2260" s="130" t="str">
        <f t="shared" si="70"/>
        <v>HR-020006</v>
      </c>
      <c r="I2260" s="130" t="str">
        <f t="shared" si="71"/>
        <v>AG</v>
      </c>
    </row>
    <row r="2261" spans="1:9" x14ac:dyDescent="0.15">
      <c r="A2261" s="130">
        <v>2259</v>
      </c>
      <c r="B2261" s="130" t="s">
        <v>5215</v>
      </c>
      <c r="C2261" s="130" t="s">
        <v>14510</v>
      </c>
      <c r="D2261" s="130">
        <v>5000</v>
      </c>
      <c r="E2261" s="130" t="s">
        <v>12368</v>
      </c>
      <c r="F2261" s="130">
        <v>8065950</v>
      </c>
      <c r="G2261" s="130">
        <v>7863850</v>
      </c>
      <c r="H2261" s="130" t="str">
        <f t="shared" si="70"/>
        <v>HR-020007</v>
      </c>
      <c r="I2261" s="130" t="str">
        <f t="shared" si="71"/>
        <v/>
      </c>
    </row>
    <row r="2262" spans="1:9" x14ac:dyDescent="0.15">
      <c r="A2262" s="130">
        <v>2260</v>
      </c>
      <c r="B2262" s="130" t="s">
        <v>5216</v>
      </c>
      <c r="C2262" s="130" t="s">
        <v>14511</v>
      </c>
      <c r="D2262" s="130">
        <v>100</v>
      </c>
      <c r="E2262" s="130" t="s">
        <v>12372</v>
      </c>
      <c r="F2262" s="130">
        <v>308105.26</v>
      </c>
      <c r="G2262" s="130">
        <v>225051</v>
      </c>
      <c r="H2262" s="130" t="str">
        <f t="shared" si="70"/>
        <v>HR-020008</v>
      </c>
      <c r="I2262" s="130" t="str">
        <f t="shared" si="71"/>
        <v>AG</v>
      </c>
    </row>
    <row r="2263" spans="1:9" x14ac:dyDescent="0.15">
      <c r="A2263" s="130">
        <v>2261</v>
      </c>
      <c r="B2263" s="130" t="s">
        <v>5217</v>
      </c>
      <c r="C2263" s="130" t="s">
        <v>14512</v>
      </c>
      <c r="D2263" s="130">
        <v>99</v>
      </c>
      <c r="E2263" s="130" t="s">
        <v>12355</v>
      </c>
      <c r="F2263" s="130">
        <v>36087069</v>
      </c>
      <c r="G2263" s="130">
        <v>43733000</v>
      </c>
      <c r="H2263" s="130" t="str">
        <f t="shared" si="70"/>
        <v>HR-020009</v>
      </c>
      <c r="I2263" s="130" t="str">
        <f t="shared" si="71"/>
        <v>VG</v>
      </c>
    </row>
    <row r="2264" spans="1:9" x14ac:dyDescent="0.15">
      <c r="A2264" s="130">
        <v>2262</v>
      </c>
      <c r="B2264" s="130" t="s">
        <v>5218</v>
      </c>
      <c r="C2264" s="130" t="s">
        <v>14513</v>
      </c>
      <c r="D2264" s="130">
        <v>1</v>
      </c>
      <c r="E2264" s="130" t="s">
        <v>12372</v>
      </c>
      <c r="F2264" s="130">
        <v>4680</v>
      </c>
      <c r="G2264" s="130">
        <v>8000</v>
      </c>
      <c r="H2264" s="130" t="str">
        <f t="shared" si="70"/>
        <v>HR-020010</v>
      </c>
      <c r="I2264" s="130" t="str">
        <f t="shared" si="71"/>
        <v/>
      </c>
    </row>
    <row r="2265" spans="1:9" x14ac:dyDescent="0.15">
      <c r="A2265" s="130">
        <v>2263</v>
      </c>
      <c r="B2265" s="130" t="s">
        <v>5219</v>
      </c>
      <c r="C2265" s="130" t="s">
        <v>14514</v>
      </c>
      <c r="D2265" s="130">
        <v>1</v>
      </c>
      <c r="E2265" s="130" t="s">
        <v>12619</v>
      </c>
      <c r="F2265" s="130">
        <v>8300</v>
      </c>
      <c r="G2265" s="130">
        <v>8270</v>
      </c>
      <c r="H2265" s="130" t="str">
        <f t="shared" si="70"/>
        <v>HR-020011</v>
      </c>
      <c r="I2265" s="130" t="str">
        <f t="shared" si="71"/>
        <v/>
      </c>
    </row>
    <row r="2266" spans="1:9" x14ac:dyDescent="0.15">
      <c r="A2266" s="130">
        <v>2264</v>
      </c>
      <c r="B2266" s="130" t="s">
        <v>5220</v>
      </c>
      <c r="C2266" s="130" t="s">
        <v>14515</v>
      </c>
      <c r="D2266" s="130">
        <v>15</v>
      </c>
      <c r="E2266" s="130" t="s">
        <v>12355</v>
      </c>
      <c r="F2266" s="130">
        <v>351950</v>
      </c>
      <c r="G2266" s="130">
        <v>371670</v>
      </c>
      <c r="H2266" s="130" t="str">
        <f t="shared" si="70"/>
        <v>HR-020012</v>
      </c>
      <c r="I2266" s="130" t="str">
        <f t="shared" si="71"/>
        <v/>
      </c>
    </row>
    <row r="2267" spans="1:9" x14ac:dyDescent="0.15">
      <c r="A2267" s="130">
        <v>2265</v>
      </c>
      <c r="B2267" s="130" t="s">
        <v>5221</v>
      </c>
      <c r="C2267" s="130" t="s">
        <v>14516</v>
      </c>
      <c r="D2267" s="130">
        <v>56</v>
      </c>
      <c r="E2267" s="130" t="s">
        <v>12368</v>
      </c>
      <c r="F2267" s="130">
        <v>929600</v>
      </c>
      <c r="G2267" s="130">
        <v>929600</v>
      </c>
      <c r="H2267" s="130" t="str">
        <f t="shared" si="70"/>
        <v>HR-020013</v>
      </c>
      <c r="I2267" s="130" t="str">
        <f t="shared" si="71"/>
        <v>VG</v>
      </c>
    </row>
    <row r="2268" spans="1:9" x14ac:dyDescent="0.15">
      <c r="A2268" s="130">
        <v>2266</v>
      </c>
      <c r="B2268" s="130" t="s">
        <v>5222</v>
      </c>
      <c r="C2268" s="130" t="s">
        <v>14517</v>
      </c>
      <c r="D2268" s="130">
        <v>100</v>
      </c>
      <c r="E2268" s="130" t="s">
        <v>12368</v>
      </c>
      <c r="F2268" s="130">
        <v>2720000</v>
      </c>
      <c r="G2268" s="130">
        <v>3280000</v>
      </c>
      <c r="H2268" s="130" t="str">
        <f t="shared" si="70"/>
        <v>HR-020014</v>
      </c>
      <c r="I2268" s="130" t="str">
        <f t="shared" si="71"/>
        <v>AG</v>
      </c>
    </row>
    <row r="2269" spans="1:9" x14ac:dyDescent="0.15">
      <c r="A2269" s="130">
        <v>2267</v>
      </c>
      <c r="B2269" s="130" t="s">
        <v>5223</v>
      </c>
      <c r="C2269" s="130" t="s">
        <v>14518</v>
      </c>
      <c r="D2269" s="130">
        <v>3000</v>
      </c>
      <c r="E2269" s="130" t="s">
        <v>12372</v>
      </c>
      <c r="F2269" s="130">
        <v>463892</v>
      </c>
      <c r="G2269" s="130">
        <v>1311329</v>
      </c>
      <c r="H2269" s="130" t="str">
        <f t="shared" si="70"/>
        <v>HR-020015</v>
      </c>
      <c r="I2269" s="130" t="str">
        <f t="shared" si="71"/>
        <v>AG</v>
      </c>
    </row>
    <row r="2270" spans="1:9" x14ac:dyDescent="0.15">
      <c r="A2270" s="130">
        <v>2268</v>
      </c>
      <c r="B2270" s="130" t="s">
        <v>5224</v>
      </c>
      <c r="C2270" s="130" t="s">
        <v>14519</v>
      </c>
      <c r="D2270" s="130">
        <v>40</v>
      </c>
      <c r="E2270" s="130" t="s">
        <v>12372</v>
      </c>
      <c r="F2270" s="130">
        <v>4280000</v>
      </c>
      <c r="G2270" s="130">
        <v>10400000</v>
      </c>
      <c r="H2270" s="130" t="str">
        <f t="shared" si="70"/>
        <v>HR-020016</v>
      </c>
      <c r="I2270" s="130" t="str">
        <f t="shared" si="71"/>
        <v/>
      </c>
    </row>
    <row r="2271" spans="1:9" x14ac:dyDescent="0.15">
      <c r="A2271" s="130">
        <v>2269</v>
      </c>
      <c r="B2271" s="130" t="s">
        <v>5225</v>
      </c>
      <c r="C2271" s="130" t="s">
        <v>14520</v>
      </c>
      <c r="D2271" s="130">
        <v>1</v>
      </c>
      <c r="E2271" s="130" t="s">
        <v>12361</v>
      </c>
      <c r="F2271" s="130">
        <v>18306</v>
      </c>
      <c r="G2271" s="130">
        <v>24000</v>
      </c>
      <c r="H2271" s="130" t="str">
        <f t="shared" si="70"/>
        <v>HR-020017</v>
      </c>
      <c r="I2271" s="130" t="str">
        <f t="shared" si="71"/>
        <v>VG</v>
      </c>
    </row>
    <row r="2272" spans="1:9" x14ac:dyDescent="0.15">
      <c r="A2272" s="130">
        <v>2270</v>
      </c>
      <c r="B2272" s="130" t="s">
        <v>5226</v>
      </c>
      <c r="C2272" s="130" t="s">
        <v>14521</v>
      </c>
      <c r="D2272" s="130">
        <v>1</v>
      </c>
      <c r="E2272" s="130" t="s">
        <v>12497</v>
      </c>
      <c r="F2272" s="130">
        <v>2370000</v>
      </c>
      <c r="G2272" s="130">
        <v>2500000</v>
      </c>
      <c r="H2272" s="130" t="str">
        <f t="shared" si="70"/>
        <v>HR-020018</v>
      </c>
      <c r="I2272" s="130" t="str">
        <f t="shared" si="71"/>
        <v/>
      </c>
    </row>
    <row r="2273" spans="1:9" x14ac:dyDescent="0.15">
      <c r="A2273" s="130">
        <v>2271</v>
      </c>
      <c r="B2273" s="130" t="s">
        <v>5227</v>
      </c>
      <c r="C2273" s="130" t="s">
        <v>14522</v>
      </c>
      <c r="D2273" s="130">
        <v>1</v>
      </c>
      <c r="E2273" s="130" t="s">
        <v>12391</v>
      </c>
      <c r="F2273" s="130">
        <v>18094750</v>
      </c>
      <c r="G2273" s="130">
        <v>22331555</v>
      </c>
      <c r="H2273" s="130" t="str">
        <f t="shared" si="70"/>
        <v>HR-020019</v>
      </c>
      <c r="I2273" s="130" t="str">
        <f t="shared" si="71"/>
        <v>AG</v>
      </c>
    </row>
    <row r="2274" spans="1:9" x14ac:dyDescent="0.15">
      <c r="A2274" s="130">
        <v>2272</v>
      </c>
      <c r="B2274" s="130" t="s">
        <v>5228</v>
      </c>
      <c r="C2274" s="130" t="s">
        <v>14523</v>
      </c>
      <c r="D2274" s="130">
        <v>1</v>
      </c>
      <c r="E2274" s="130" t="s">
        <v>12402</v>
      </c>
      <c r="F2274" s="130">
        <v>2944000</v>
      </c>
      <c r="G2274" s="130">
        <v>4269618</v>
      </c>
      <c r="H2274" s="130" t="str">
        <f t="shared" si="70"/>
        <v>HR-020020</v>
      </c>
      <c r="I2274" s="130" t="str">
        <f t="shared" si="71"/>
        <v/>
      </c>
    </row>
    <row r="2275" spans="1:9" x14ac:dyDescent="0.15">
      <c r="A2275" s="130">
        <v>2273</v>
      </c>
      <c r="B2275" s="130" t="s">
        <v>5229</v>
      </c>
      <c r="C2275" s="130" t="s">
        <v>14524</v>
      </c>
      <c r="D2275" s="130">
        <v>30</v>
      </c>
      <c r="E2275" s="130" t="s">
        <v>12355</v>
      </c>
      <c r="F2275" s="130">
        <v>78208900</v>
      </c>
      <c r="G2275" s="130">
        <v>86422600</v>
      </c>
      <c r="H2275" s="130" t="str">
        <f t="shared" si="70"/>
        <v>HR-020021</v>
      </c>
      <c r="I2275" s="130" t="str">
        <f t="shared" si="71"/>
        <v>AG</v>
      </c>
    </row>
    <row r="2276" spans="1:9" x14ac:dyDescent="0.15">
      <c r="A2276" s="130">
        <v>2274</v>
      </c>
      <c r="B2276" s="130" t="s">
        <v>5230</v>
      </c>
      <c r="C2276" s="130" t="s">
        <v>14525</v>
      </c>
      <c r="D2276" s="130">
        <v>50</v>
      </c>
      <c r="E2276" s="130" t="s">
        <v>12355</v>
      </c>
      <c r="F2276" s="130">
        <v>3875000</v>
      </c>
      <c r="G2276" s="130">
        <v>1727000</v>
      </c>
      <c r="H2276" s="130" t="str">
        <f t="shared" si="70"/>
        <v>HR-020022</v>
      </c>
      <c r="I2276" s="130" t="str">
        <f t="shared" si="71"/>
        <v/>
      </c>
    </row>
    <row r="2277" spans="1:9" x14ac:dyDescent="0.15">
      <c r="A2277" s="130">
        <v>2275</v>
      </c>
      <c r="B2277" s="130" t="s">
        <v>5231</v>
      </c>
      <c r="C2277" s="130" t="s">
        <v>14526</v>
      </c>
      <c r="D2277" s="130">
        <v>10000</v>
      </c>
      <c r="E2277" s="130" t="s">
        <v>12361</v>
      </c>
      <c r="F2277" s="130">
        <v>40770000</v>
      </c>
      <c r="G2277" s="130">
        <v>67830000</v>
      </c>
      <c r="H2277" s="130" t="str">
        <f t="shared" si="70"/>
        <v>HR-020023</v>
      </c>
      <c r="I2277" s="130" t="str">
        <f t="shared" si="71"/>
        <v/>
      </c>
    </row>
    <row r="2278" spans="1:9" x14ac:dyDescent="0.15">
      <c r="A2278" s="130">
        <v>2276</v>
      </c>
      <c r="B2278" s="130" t="s">
        <v>5232</v>
      </c>
      <c r="C2278" s="130" t="s">
        <v>14527</v>
      </c>
      <c r="D2278" s="130">
        <v>60</v>
      </c>
      <c r="E2278" s="130" t="s">
        <v>12355</v>
      </c>
      <c r="F2278" s="130">
        <v>420000</v>
      </c>
      <c r="G2278" s="130">
        <v>576000</v>
      </c>
      <c r="H2278" s="130" t="str">
        <f t="shared" si="70"/>
        <v>HR-020024</v>
      </c>
      <c r="I2278" s="130" t="str">
        <f t="shared" si="71"/>
        <v>AG</v>
      </c>
    </row>
    <row r="2279" spans="1:9" x14ac:dyDescent="0.15">
      <c r="A2279" s="130">
        <v>2277</v>
      </c>
      <c r="B2279" s="130" t="s">
        <v>5233</v>
      </c>
      <c r="C2279" s="130" t="s">
        <v>14528</v>
      </c>
      <c r="D2279" s="130">
        <v>10</v>
      </c>
      <c r="E2279" s="130" t="s">
        <v>12610</v>
      </c>
      <c r="F2279" s="130">
        <v>247300.2</v>
      </c>
      <c r="G2279" s="130">
        <v>236106</v>
      </c>
      <c r="H2279" s="130" t="str">
        <f t="shared" si="70"/>
        <v>HR-020025</v>
      </c>
      <c r="I2279" s="130" t="str">
        <f t="shared" si="71"/>
        <v/>
      </c>
    </row>
    <row r="2280" spans="1:9" x14ac:dyDescent="0.15">
      <c r="A2280" s="130">
        <v>2278</v>
      </c>
      <c r="B2280" s="130" t="s">
        <v>5234</v>
      </c>
      <c r="C2280" s="130" t="s">
        <v>14529</v>
      </c>
      <c r="D2280" s="130">
        <v>1</v>
      </c>
      <c r="E2280" s="130">
        <v>1</v>
      </c>
      <c r="F2280" s="130">
        <v>0</v>
      </c>
      <c r="G2280" s="130">
        <v>0</v>
      </c>
      <c r="H2280" s="130" t="str">
        <f t="shared" si="70"/>
        <v>HR-020026</v>
      </c>
      <c r="I2280" s="130" t="str">
        <f t="shared" si="71"/>
        <v/>
      </c>
    </row>
    <row r="2281" spans="1:9" x14ac:dyDescent="0.15">
      <c r="A2281" s="130">
        <v>2279</v>
      </c>
      <c r="B2281" s="130" t="s">
        <v>5235</v>
      </c>
      <c r="C2281" s="130" t="s">
        <v>14531</v>
      </c>
      <c r="D2281" s="130">
        <v>120</v>
      </c>
      <c r="E2281" s="130" t="s">
        <v>12368</v>
      </c>
      <c r="F2281" s="130">
        <v>3080996</v>
      </c>
      <c r="G2281" s="130">
        <v>3936000</v>
      </c>
      <c r="H2281" s="130" t="str">
        <f t="shared" si="70"/>
        <v>HR-020027</v>
      </c>
      <c r="I2281" s="130" t="str">
        <f t="shared" si="71"/>
        <v>AG</v>
      </c>
    </row>
    <row r="2282" spans="1:9" x14ac:dyDescent="0.15">
      <c r="A2282" s="130">
        <v>2280</v>
      </c>
      <c r="B2282" s="130" t="s">
        <v>5236</v>
      </c>
      <c r="C2282" s="130" t="s">
        <v>14532</v>
      </c>
      <c r="D2282" s="130">
        <v>1</v>
      </c>
      <c r="E2282" s="130" t="s">
        <v>12457</v>
      </c>
      <c r="F2282" s="130">
        <v>8837640</v>
      </c>
      <c r="G2282" s="130">
        <v>9601200</v>
      </c>
      <c r="H2282" s="130" t="str">
        <f t="shared" si="70"/>
        <v>HR-020028</v>
      </c>
      <c r="I2282" s="130" t="str">
        <f t="shared" si="71"/>
        <v>AG</v>
      </c>
    </row>
    <row r="2283" spans="1:9" x14ac:dyDescent="0.15">
      <c r="A2283" s="130">
        <v>2281</v>
      </c>
      <c r="B2283" s="130" t="s">
        <v>5237</v>
      </c>
      <c r="C2283" s="130" t="s">
        <v>14533</v>
      </c>
      <c r="D2283" s="130">
        <v>1</v>
      </c>
      <c r="E2283" s="130" t="s">
        <v>12391</v>
      </c>
      <c r="F2283" s="130">
        <v>11639000</v>
      </c>
      <c r="G2283" s="130">
        <v>12200000</v>
      </c>
      <c r="H2283" s="130" t="str">
        <f t="shared" si="70"/>
        <v>HR-020029</v>
      </c>
      <c r="I2283" s="130" t="str">
        <f t="shared" si="71"/>
        <v>AG</v>
      </c>
    </row>
    <row r="2284" spans="1:9" x14ac:dyDescent="0.15">
      <c r="A2284" s="130">
        <v>2282</v>
      </c>
      <c r="B2284" s="130" t="s">
        <v>5238</v>
      </c>
      <c r="C2284" s="130" t="s">
        <v>14534</v>
      </c>
      <c r="D2284" s="130">
        <v>1000</v>
      </c>
      <c r="E2284" s="130" t="s">
        <v>12361</v>
      </c>
      <c r="F2284" s="130">
        <v>4180000</v>
      </c>
      <c r="G2284" s="130">
        <v>12136000</v>
      </c>
      <c r="H2284" s="130" t="str">
        <f t="shared" si="70"/>
        <v>HR-020030</v>
      </c>
      <c r="I2284" s="130" t="str">
        <f t="shared" si="71"/>
        <v>AG</v>
      </c>
    </row>
    <row r="2285" spans="1:9" x14ac:dyDescent="0.15">
      <c r="A2285" s="130">
        <v>2283</v>
      </c>
      <c r="B2285" s="130" t="s">
        <v>5239</v>
      </c>
      <c r="C2285" s="130" t="s">
        <v>14535</v>
      </c>
      <c r="D2285" s="130">
        <v>20</v>
      </c>
      <c r="E2285" s="130" t="s">
        <v>12462</v>
      </c>
      <c r="F2285" s="130">
        <v>1605720</v>
      </c>
      <c r="G2285" s="130">
        <v>9000000</v>
      </c>
      <c r="H2285" s="130" t="str">
        <f t="shared" si="70"/>
        <v>HR-020031</v>
      </c>
      <c r="I2285" s="130" t="str">
        <f t="shared" si="71"/>
        <v/>
      </c>
    </row>
    <row r="2286" spans="1:9" x14ac:dyDescent="0.15">
      <c r="A2286" s="130">
        <v>2284</v>
      </c>
      <c r="B2286" s="130" t="s">
        <v>5240</v>
      </c>
      <c r="C2286" s="130" t="s">
        <v>14536</v>
      </c>
      <c r="D2286" s="130">
        <v>1</v>
      </c>
      <c r="E2286" s="130" t="s">
        <v>12361</v>
      </c>
      <c r="F2286" s="130">
        <v>11592</v>
      </c>
      <c r="G2286" s="130">
        <v>19814</v>
      </c>
      <c r="H2286" s="130" t="str">
        <f t="shared" si="70"/>
        <v>HR-020032</v>
      </c>
      <c r="I2286" s="130" t="str">
        <f t="shared" si="71"/>
        <v>AG</v>
      </c>
    </row>
    <row r="2287" spans="1:9" x14ac:dyDescent="0.15">
      <c r="A2287" s="130">
        <v>2285</v>
      </c>
      <c r="B2287" s="130" t="s">
        <v>5241</v>
      </c>
      <c r="C2287" s="130" t="s">
        <v>14537</v>
      </c>
      <c r="D2287" s="130">
        <v>100</v>
      </c>
      <c r="E2287" s="130" t="s">
        <v>12372</v>
      </c>
      <c r="F2287" s="130">
        <v>645000</v>
      </c>
      <c r="G2287" s="130">
        <v>650000</v>
      </c>
      <c r="H2287" s="130" t="str">
        <f t="shared" si="70"/>
        <v>HR-020033</v>
      </c>
      <c r="I2287" s="130" t="str">
        <f t="shared" si="71"/>
        <v/>
      </c>
    </row>
    <row r="2288" spans="1:9" x14ac:dyDescent="0.15">
      <c r="A2288" s="130">
        <v>2286</v>
      </c>
      <c r="B2288" s="130" t="s">
        <v>5242</v>
      </c>
      <c r="C2288" s="130" t="s">
        <v>12969</v>
      </c>
      <c r="D2288" s="130">
        <v>100</v>
      </c>
      <c r="E2288" s="130" t="s">
        <v>12372</v>
      </c>
      <c r="F2288" s="130">
        <v>764000</v>
      </c>
      <c r="G2288" s="130">
        <v>650000</v>
      </c>
      <c r="H2288" s="130" t="str">
        <f t="shared" si="70"/>
        <v>HR-020034</v>
      </c>
      <c r="I2288" s="130" t="str">
        <f t="shared" si="71"/>
        <v/>
      </c>
    </row>
    <row r="2289" spans="1:9" x14ac:dyDescent="0.15">
      <c r="A2289" s="130">
        <v>2287</v>
      </c>
      <c r="B2289" s="130" t="s">
        <v>5243</v>
      </c>
      <c r="C2289" s="130" t="s">
        <v>14538</v>
      </c>
      <c r="D2289" s="130">
        <v>30</v>
      </c>
      <c r="E2289" s="130" t="s">
        <v>12355</v>
      </c>
      <c r="F2289" s="130">
        <v>78670000</v>
      </c>
      <c r="G2289" s="130">
        <v>94672000</v>
      </c>
      <c r="H2289" s="130" t="str">
        <f t="shared" si="70"/>
        <v>HR-030001</v>
      </c>
      <c r="I2289" s="130" t="str">
        <f t="shared" si="71"/>
        <v>AG</v>
      </c>
    </row>
    <row r="2290" spans="1:9" x14ac:dyDescent="0.15">
      <c r="A2290" s="130">
        <v>2288</v>
      </c>
      <c r="B2290" s="130" t="s">
        <v>5244</v>
      </c>
      <c r="C2290" s="130" t="s">
        <v>14539</v>
      </c>
      <c r="D2290" s="130">
        <v>1</v>
      </c>
      <c r="E2290" s="130" t="s">
        <v>12434</v>
      </c>
      <c r="F2290" s="130">
        <v>17260</v>
      </c>
      <c r="G2290" s="130">
        <v>21720</v>
      </c>
      <c r="H2290" s="130" t="str">
        <f t="shared" si="70"/>
        <v>HR-030002</v>
      </c>
      <c r="I2290" s="130" t="str">
        <f t="shared" si="71"/>
        <v>AG</v>
      </c>
    </row>
    <row r="2291" spans="1:9" x14ac:dyDescent="0.15">
      <c r="A2291" s="130">
        <v>2289</v>
      </c>
      <c r="B2291" s="130" t="s">
        <v>5245</v>
      </c>
      <c r="C2291" s="130" t="s">
        <v>14540</v>
      </c>
      <c r="D2291" s="130">
        <v>30</v>
      </c>
      <c r="E2291" s="130" t="s">
        <v>12355</v>
      </c>
      <c r="F2291" s="130">
        <v>19102980</v>
      </c>
      <c r="G2291" s="130">
        <v>26967480</v>
      </c>
      <c r="H2291" s="130" t="str">
        <f t="shared" si="70"/>
        <v>HR-030003</v>
      </c>
      <c r="I2291" s="130" t="str">
        <f t="shared" si="71"/>
        <v>AG</v>
      </c>
    </row>
    <row r="2292" spans="1:9" x14ac:dyDescent="0.15">
      <c r="A2292" s="130">
        <v>2290</v>
      </c>
      <c r="B2292" s="130" t="s">
        <v>5246</v>
      </c>
      <c r="C2292" s="130" t="s">
        <v>14541</v>
      </c>
      <c r="D2292" s="130">
        <v>1</v>
      </c>
      <c r="E2292" s="130" t="s">
        <v>12391</v>
      </c>
      <c r="F2292" s="130">
        <v>1130000</v>
      </c>
      <c r="G2292" s="130">
        <v>3600000</v>
      </c>
      <c r="H2292" s="130" t="str">
        <f t="shared" si="70"/>
        <v>HR-030004</v>
      </c>
      <c r="I2292" s="130" t="str">
        <f t="shared" si="71"/>
        <v>AG</v>
      </c>
    </row>
    <row r="2293" spans="1:9" x14ac:dyDescent="0.15">
      <c r="A2293" s="130">
        <v>2291</v>
      </c>
      <c r="B2293" s="130" t="s">
        <v>5247</v>
      </c>
      <c r="C2293" s="130" t="s">
        <v>14542</v>
      </c>
      <c r="D2293" s="130">
        <v>1</v>
      </c>
      <c r="E2293" s="130" t="s">
        <v>12688</v>
      </c>
      <c r="F2293" s="130">
        <v>250000</v>
      </c>
      <c r="G2293" s="130">
        <v>1100000</v>
      </c>
      <c r="H2293" s="130" t="str">
        <f t="shared" si="70"/>
        <v>HR-030005</v>
      </c>
      <c r="I2293" s="130" t="str">
        <f t="shared" si="71"/>
        <v>AG</v>
      </c>
    </row>
    <row r="2294" spans="1:9" x14ac:dyDescent="0.15">
      <c r="A2294" s="130">
        <v>2292</v>
      </c>
      <c r="B2294" s="130" t="s">
        <v>5248</v>
      </c>
      <c r="C2294" s="130" t="s">
        <v>14543</v>
      </c>
      <c r="D2294" s="130">
        <v>10000</v>
      </c>
      <c r="E2294" s="130" t="s">
        <v>12368</v>
      </c>
      <c r="F2294" s="130">
        <v>21500000</v>
      </c>
      <c r="G2294" s="130">
        <v>0</v>
      </c>
      <c r="H2294" s="130" t="str">
        <f t="shared" si="70"/>
        <v>HR-030006</v>
      </c>
      <c r="I2294" s="130" t="str">
        <f t="shared" si="71"/>
        <v/>
      </c>
    </row>
    <row r="2295" spans="1:9" x14ac:dyDescent="0.15">
      <c r="A2295" s="130">
        <v>2293</v>
      </c>
      <c r="B2295" s="130" t="s">
        <v>5249</v>
      </c>
      <c r="C2295" s="130" t="s">
        <v>14544</v>
      </c>
      <c r="D2295" s="130">
        <v>10000</v>
      </c>
      <c r="E2295" s="130" t="s">
        <v>12368</v>
      </c>
      <c r="F2295" s="130">
        <v>3660000</v>
      </c>
      <c r="G2295" s="130">
        <v>6250000</v>
      </c>
      <c r="H2295" s="130" t="str">
        <f t="shared" si="70"/>
        <v>HR-030007</v>
      </c>
      <c r="I2295" s="130" t="str">
        <f t="shared" si="71"/>
        <v/>
      </c>
    </row>
    <row r="2296" spans="1:9" x14ac:dyDescent="0.15">
      <c r="A2296" s="130">
        <v>2294</v>
      </c>
      <c r="B2296" s="130" t="s">
        <v>5250</v>
      </c>
      <c r="C2296" s="130" t="s">
        <v>14545</v>
      </c>
      <c r="D2296" s="130">
        <v>1</v>
      </c>
      <c r="E2296" s="130" t="s">
        <v>12446</v>
      </c>
      <c r="F2296" s="130">
        <v>97820</v>
      </c>
      <c r="G2296" s="130">
        <v>61625</v>
      </c>
      <c r="H2296" s="130" t="str">
        <f t="shared" si="70"/>
        <v>HR-030008</v>
      </c>
      <c r="I2296" s="130" t="str">
        <f t="shared" si="71"/>
        <v>VG</v>
      </c>
    </row>
    <row r="2297" spans="1:9" x14ac:dyDescent="0.15">
      <c r="A2297" s="130">
        <v>2295</v>
      </c>
      <c r="B2297" s="130" t="s">
        <v>5251</v>
      </c>
      <c r="C2297" s="130" t="s">
        <v>14546</v>
      </c>
      <c r="D2297" s="130">
        <v>1</v>
      </c>
      <c r="E2297" s="130" t="s">
        <v>12391</v>
      </c>
      <c r="F2297" s="130">
        <v>76100</v>
      </c>
      <c r="G2297" s="130">
        <v>84600</v>
      </c>
      <c r="H2297" s="130" t="str">
        <f t="shared" si="70"/>
        <v>HR-030009</v>
      </c>
      <c r="I2297" s="130" t="str">
        <f t="shared" si="71"/>
        <v>AG</v>
      </c>
    </row>
    <row r="2298" spans="1:9" x14ac:dyDescent="0.15">
      <c r="A2298" s="130">
        <v>2296</v>
      </c>
      <c r="B2298" s="130" t="s">
        <v>5252</v>
      </c>
      <c r="C2298" s="130" t="s">
        <v>14547</v>
      </c>
      <c r="D2298" s="130">
        <v>120</v>
      </c>
      <c r="E2298" s="130" t="s">
        <v>12355</v>
      </c>
      <c r="F2298" s="130">
        <v>1939200</v>
      </c>
      <c r="G2298" s="130">
        <v>2592000</v>
      </c>
      <c r="H2298" s="130" t="str">
        <f t="shared" si="70"/>
        <v>HR-030010</v>
      </c>
      <c r="I2298" s="130" t="str">
        <f t="shared" si="71"/>
        <v>AG</v>
      </c>
    </row>
    <row r="2299" spans="1:9" x14ac:dyDescent="0.15">
      <c r="A2299" s="130">
        <v>2297</v>
      </c>
      <c r="B2299" s="130" t="s">
        <v>5253</v>
      </c>
      <c r="C2299" s="130" t="s">
        <v>14548</v>
      </c>
      <c r="D2299" s="130">
        <v>250</v>
      </c>
      <c r="E2299" s="130" t="s">
        <v>12368</v>
      </c>
      <c r="F2299" s="130">
        <v>17711750</v>
      </c>
      <c r="G2299" s="130">
        <v>22170000</v>
      </c>
      <c r="H2299" s="130" t="str">
        <f t="shared" si="70"/>
        <v>HR-030011</v>
      </c>
      <c r="I2299" s="130" t="str">
        <f t="shared" si="71"/>
        <v>VG</v>
      </c>
    </row>
    <row r="2300" spans="1:9" x14ac:dyDescent="0.15">
      <c r="A2300" s="130">
        <v>2298</v>
      </c>
      <c r="B2300" s="130" t="s">
        <v>5254</v>
      </c>
      <c r="C2300" s="130" t="s">
        <v>14549</v>
      </c>
      <c r="D2300" s="130">
        <v>10</v>
      </c>
      <c r="E2300" s="130" t="s">
        <v>14550</v>
      </c>
      <c r="F2300" s="130">
        <v>8748000</v>
      </c>
      <c r="G2300" s="130">
        <v>11623500</v>
      </c>
      <c r="H2300" s="130" t="str">
        <f t="shared" si="70"/>
        <v>HR-030012</v>
      </c>
      <c r="I2300" s="130" t="str">
        <f t="shared" si="71"/>
        <v>VG</v>
      </c>
    </row>
    <row r="2301" spans="1:9" x14ac:dyDescent="0.15">
      <c r="A2301" s="130">
        <v>2299</v>
      </c>
      <c r="B2301" s="130" t="s">
        <v>5255</v>
      </c>
      <c r="C2301" s="130" t="s">
        <v>14551</v>
      </c>
      <c r="D2301" s="130">
        <v>10</v>
      </c>
      <c r="E2301" s="130" t="s">
        <v>12355</v>
      </c>
      <c r="F2301" s="130">
        <v>1042625</v>
      </c>
      <c r="G2301" s="130">
        <v>1032320</v>
      </c>
      <c r="H2301" s="130" t="str">
        <f t="shared" si="70"/>
        <v>HR-030013</v>
      </c>
      <c r="I2301" s="130" t="str">
        <f t="shared" si="71"/>
        <v>VG</v>
      </c>
    </row>
    <row r="2302" spans="1:9" x14ac:dyDescent="0.15">
      <c r="A2302" s="130">
        <v>2300</v>
      </c>
      <c r="B2302" s="130" t="s">
        <v>5256</v>
      </c>
      <c r="C2302" s="130" t="s">
        <v>14552</v>
      </c>
      <c r="D2302" s="130">
        <v>24.6</v>
      </c>
      <c r="E2302" s="130" t="s">
        <v>12355</v>
      </c>
      <c r="F2302" s="130">
        <v>36076666</v>
      </c>
      <c r="G2302" s="130">
        <v>56580000</v>
      </c>
      <c r="H2302" s="130" t="str">
        <f t="shared" si="70"/>
        <v>HR-030014</v>
      </c>
      <c r="I2302" s="130" t="str">
        <f t="shared" si="71"/>
        <v>AG</v>
      </c>
    </row>
    <row r="2303" spans="1:9" x14ac:dyDescent="0.15">
      <c r="A2303" s="130">
        <v>2301</v>
      </c>
      <c r="B2303" s="130" t="s">
        <v>5257</v>
      </c>
      <c r="C2303" s="130" t="s">
        <v>14553</v>
      </c>
      <c r="D2303" s="130">
        <v>250.8</v>
      </c>
      <c r="E2303" s="130" t="s">
        <v>12372</v>
      </c>
      <c r="F2303" s="130">
        <v>9225936</v>
      </c>
      <c r="G2303" s="130">
        <v>21851632</v>
      </c>
      <c r="H2303" s="130" t="str">
        <f t="shared" si="70"/>
        <v>HR-030015</v>
      </c>
      <c r="I2303" s="130" t="str">
        <f t="shared" si="71"/>
        <v>AG</v>
      </c>
    </row>
    <row r="2304" spans="1:9" x14ac:dyDescent="0.15">
      <c r="A2304" s="130">
        <v>2302</v>
      </c>
      <c r="B2304" s="130" t="s">
        <v>5258</v>
      </c>
      <c r="C2304" s="130" t="s">
        <v>14554</v>
      </c>
      <c r="D2304" s="130">
        <v>20</v>
      </c>
      <c r="E2304" s="130" t="s">
        <v>12355</v>
      </c>
      <c r="F2304" s="130">
        <v>10952000</v>
      </c>
      <c r="G2304" s="130">
        <v>12430000</v>
      </c>
      <c r="H2304" s="130" t="str">
        <f t="shared" si="70"/>
        <v>HR-030016</v>
      </c>
      <c r="I2304" s="130" t="str">
        <f t="shared" si="71"/>
        <v>AG</v>
      </c>
    </row>
    <row r="2305" spans="1:9" x14ac:dyDescent="0.15">
      <c r="A2305" s="130">
        <v>2303</v>
      </c>
      <c r="B2305" s="130" t="s">
        <v>5259</v>
      </c>
      <c r="C2305" s="130" t="s">
        <v>14555</v>
      </c>
      <c r="D2305" s="130">
        <v>300</v>
      </c>
      <c r="E2305" s="130" t="s">
        <v>12355</v>
      </c>
      <c r="F2305" s="130">
        <v>162725000</v>
      </c>
      <c r="G2305" s="130">
        <v>177919000</v>
      </c>
      <c r="H2305" s="130" t="str">
        <f t="shared" si="70"/>
        <v>HR-030017</v>
      </c>
      <c r="I2305" s="130" t="str">
        <f t="shared" si="71"/>
        <v>AG</v>
      </c>
    </row>
    <row r="2306" spans="1:9" x14ac:dyDescent="0.15">
      <c r="A2306" s="130">
        <v>2304</v>
      </c>
      <c r="B2306" s="130" t="s">
        <v>5260</v>
      </c>
      <c r="C2306" s="130" t="s">
        <v>14556</v>
      </c>
      <c r="D2306" s="130">
        <v>3000</v>
      </c>
      <c r="E2306" s="130" t="s">
        <v>12355</v>
      </c>
      <c r="F2306" s="130">
        <v>3210000</v>
      </c>
      <c r="G2306" s="130">
        <v>5040000</v>
      </c>
      <c r="H2306" s="130" t="str">
        <f t="shared" si="70"/>
        <v>HR-030018</v>
      </c>
      <c r="I2306" s="130" t="str">
        <f t="shared" si="71"/>
        <v/>
      </c>
    </row>
    <row r="2307" spans="1:9" x14ac:dyDescent="0.15">
      <c r="A2307" s="130">
        <v>2305</v>
      </c>
      <c r="B2307" s="130" t="s">
        <v>5261</v>
      </c>
      <c r="C2307" s="130" t="s">
        <v>14551</v>
      </c>
      <c r="D2307" s="130">
        <v>10</v>
      </c>
      <c r="E2307" s="130" t="s">
        <v>12355</v>
      </c>
      <c r="F2307" s="130">
        <v>1359440</v>
      </c>
      <c r="G2307" s="130">
        <v>1032320</v>
      </c>
      <c r="H2307" s="130" t="str">
        <f t="shared" si="70"/>
        <v>HR-030019</v>
      </c>
      <c r="I2307" s="130" t="str">
        <f t="shared" si="71"/>
        <v>AG</v>
      </c>
    </row>
    <row r="2308" spans="1:9" x14ac:dyDescent="0.15">
      <c r="A2308" s="130">
        <v>2306</v>
      </c>
      <c r="B2308" s="130" t="s">
        <v>5262</v>
      </c>
      <c r="C2308" s="130" t="s">
        <v>14557</v>
      </c>
      <c r="D2308" s="130">
        <v>5</v>
      </c>
      <c r="E2308" s="130" t="s">
        <v>12355</v>
      </c>
      <c r="F2308" s="130">
        <v>44495</v>
      </c>
      <c r="G2308" s="130">
        <v>40000</v>
      </c>
      <c r="H2308" s="130" t="str">
        <f t="shared" ref="H2308:H2371" si="72">LEFT(B2308,FIND("-",B2308)+6)</f>
        <v>HR-030020</v>
      </c>
      <c r="I2308" s="130" t="str">
        <f t="shared" ref="I2308:I2371" si="73">RIGHT(B2308,LEN(B2308)-FIND("-",B2308)-7)</f>
        <v>AG</v>
      </c>
    </row>
    <row r="2309" spans="1:9" x14ac:dyDescent="0.15">
      <c r="A2309" s="130">
        <v>2307</v>
      </c>
      <c r="B2309" s="130" t="s">
        <v>5263</v>
      </c>
      <c r="C2309" s="130" t="s">
        <v>388</v>
      </c>
      <c r="D2309" s="130">
        <v>1000</v>
      </c>
      <c r="E2309" s="130" t="s">
        <v>12368</v>
      </c>
      <c r="F2309" s="130">
        <v>3752000</v>
      </c>
      <c r="G2309" s="130">
        <v>4432797</v>
      </c>
      <c r="H2309" s="130" t="str">
        <f t="shared" si="72"/>
        <v>HR-030021</v>
      </c>
      <c r="I2309" s="130" t="str">
        <f t="shared" si="73"/>
        <v/>
      </c>
    </row>
    <row r="2310" spans="1:9" x14ac:dyDescent="0.15">
      <c r="A2310" s="130">
        <v>2308</v>
      </c>
      <c r="B2310" s="130" t="s">
        <v>5264</v>
      </c>
      <c r="C2310" s="130" t="s">
        <v>14558</v>
      </c>
      <c r="D2310" s="130">
        <v>1</v>
      </c>
      <c r="E2310" s="130" t="s">
        <v>12355</v>
      </c>
      <c r="F2310" s="130">
        <v>991099</v>
      </c>
      <c r="G2310" s="130">
        <v>946164</v>
      </c>
      <c r="H2310" s="130" t="str">
        <f t="shared" si="72"/>
        <v>HR-030022</v>
      </c>
      <c r="I2310" s="130" t="str">
        <f t="shared" si="73"/>
        <v>AG</v>
      </c>
    </row>
    <row r="2311" spans="1:9" x14ac:dyDescent="0.15">
      <c r="A2311" s="130">
        <v>2309</v>
      </c>
      <c r="B2311" s="130" t="s">
        <v>5265</v>
      </c>
      <c r="C2311" s="130" t="s">
        <v>14559</v>
      </c>
      <c r="D2311" s="130">
        <v>1000</v>
      </c>
      <c r="E2311" s="130" t="s">
        <v>14560</v>
      </c>
      <c r="F2311" s="130">
        <v>39000</v>
      </c>
      <c r="G2311" s="130">
        <v>40000</v>
      </c>
      <c r="H2311" s="130" t="str">
        <f t="shared" si="72"/>
        <v>HR-030023</v>
      </c>
      <c r="I2311" s="130" t="str">
        <f t="shared" si="73"/>
        <v/>
      </c>
    </row>
    <row r="2312" spans="1:9" x14ac:dyDescent="0.15">
      <c r="A2312" s="130">
        <v>2310</v>
      </c>
      <c r="B2312" s="130" t="s">
        <v>5266</v>
      </c>
      <c r="C2312" s="130" t="s">
        <v>14549</v>
      </c>
      <c r="D2312" s="130">
        <v>1</v>
      </c>
      <c r="E2312" s="130" t="s">
        <v>14561</v>
      </c>
      <c r="F2312" s="130">
        <v>28976000</v>
      </c>
      <c r="G2312" s="130">
        <v>36528000</v>
      </c>
      <c r="H2312" s="130" t="str">
        <f t="shared" si="72"/>
        <v>HR-030024</v>
      </c>
      <c r="I2312" s="130" t="str">
        <f t="shared" si="73"/>
        <v>AG</v>
      </c>
    </row>
    <row r="2313" spans="1:9" x14ac:dyDescent="0.15">
      <c r="A2313" s="130">
        <v>2311</v>
      </c>
      <c r="B2313" s="130" t="s">
        <v>5267</v>
      </c>
      <c r="C2313" s="130" t="s">
        <v>14562</v>
      </c>
      <c r="D2313" s="130">
        <v>1</v>
      </c>
      <c r="E2313" s="130" t="s">
        <v>12403</v>
      </c>
      <c r="F2313" s="130">
        <v>17184458</v>
      </c>
      <c r="G2313" s="130">
        <v>20836828</v>
      </c>
      <c r="H2313" s="130" t="str">
        <f t="shared" si="72"/>
        <v>HR-030025</v>
      </c>
      <c r="I2313" s="130" t="str">
        <f t="shared" si="73"/>
        <v>AG</v>
      </c>
    </row>
    <row r="2314" spans="1:9" x14ac:dyDescent="0.15">
      <c r="A2314" s="130">
        <v>2312</v>
      </c>
      <c r="B2314" s="130" t="s">
        <v>5268</v>
      </c>
      <c r="C2314" s="130" t="s">
        <v>14563</v>
      </c>
      <c r="D2314" s="130">
        <v>1</v>
      </c>
      <c r="E2314" s="130" t="s">
        <v>12372</v>
      </c>
      <c r="F2314" s="130">
        <v>24000.22</v>
      </c>
      <c r="G2314" s="130">
        <v>32000</v>
      </c>
      <c r="H2314" s="130" t="str">
        <f t="shared" si="72"/>
        <v>HR-030026</v>
      </c>
      <c r="I2314" s="130" t="str">
        <f t="shared" si="73"/>
        <v>AG</v>
      </c>
    </row>
    <row r="2315" spans="1:9" x14ac:dyDescent="0.15">
      <c r="A2315" s="130">
        <v>2313</v>
      </c>
      <c r="B2315" s="130" t="s">
        <v>5269</v>
      </c>
      <c r="C2315" s="130" t="s">
        <v>14564</v>
      </c>
      <c r="D2315" s="130">
        <v>1</v>
      </c>
      <c r="E2315" s="130" t="s">
        <v>12372</v>
      </c>
      <c r="F2315" s="130">
        <v>63847.199999999997</v>
      </c>
      <c r="G2315" s="130">
        <v>125254.5</v>
      </c>
      <c r="H2315" s="130" t="str">
        <f t="shared" si="72"/>
        <v>HR-030027</v>
      </c>
      <c r="I2315" s="130" t="str">
        <f t="shared" si="73"/>
        <v>AG</v>
      </c>
    </row>
    <row r="2316" spans="1:9" x14ac:dyDescent="0.15">
      <c r="A2316" s="130">
        <v>2314</v>
      </c>
      <c r="B2316" s="130" t="s">
        <v>5270</v>
      </c>
      <c r="C2316" s="130" t="s">
        <v>14565</v>
      </c>
      <c r="D2316" s="130">
        <v>1</v>
      </c>
      <c r="E2316" s="130" t="s">
        <v>12391</v>
      </c>
      <c r="F2316" s="130">
        <v>31036725</v>
      </c>
      <c r="G2316" s="130">
        <v>31268466</v>
      </c>
      <c r="H2316" s="130" t="str">
        <f t="shared" si="72"/>
        <v>HR-030028</v>
      </c>
      <c r="I2316" s="130" t="str">
        <f t="shared" si="73"/>
        <v>VG</v>
      </c>
    </row>
    <row r="2317" spans="1:9" x14ac:dyDescent="0.15">
      <c r="A2317" s="130">
        <v>2315</v>
      </c>
      <c r="B2317" s="130" t="s">
        <v>5271</v>
      </c>
      <c r="C2317" s="130" t="s">
        <v>14566</v>
      </c>
      <c r="D2317" s="130">
        <v>30</v>
      </c>
      <c r="E2317" s="130" t="s">
        <v>12355</v>
      </c>
      <c r="F2317" s="130">
        <v>167900000</v>
      </c>
      <c r="G2317" s="130">
        <v>181500000</v>
      </c>
      <c r="H2317" s="130" t="str">
        <f t="shared" si="72"/>
        <v>HR-030029</v>
      </c>
      <c r="I2317" s="130" t="str">
        <f t="shared" si="73"/>
        <v>AG</v>
      </c>
    </row>
    <row r="2318" spans="1:9" x14ac:dyDescent="0.15">
      <c r="A2318" s="130">
        <v>2316</v>
      </c>
      <c r="B2318" s="130" t="s">
        <v>5272</v>
      </c>
      <c r="C2318" s="130" t="s">
        <v>14567</v>
      </c>
      <c r="D2318" s="130">
        <v>1</v>
      </c>
      <c r="E2318" s="130" t="s">
        <v>12391</v>
      </c>
      <c r="F2318" s="130">
        <v>63400000</v>
      </c>
      <c r="G2318" s="130">
        <v>54750000</v>
      </c>
      <c r="H2318" s="130" t="str">
        <f t="shared" si="72"/>
        <v>HR-030030</v>
      </c>
      <c r="I2318" s="130" t="str">
        <f t="shared" si="73"/>
        <v>AG</v>
      </c>
    </row>
    <row r="2319" spans="1:9" x14ac:dyDescent="0.15">
      <c r="A2319" s="130">
        <v>2317</v>
      </c>
      <c r="B2319" s="130" t="s">
        <v>5273</v>
      </c>
      <c r="C2319" s="130" t="s">
        <v>14568</v>
      </c>
      <c r="D2319" s="130">
        <v>100</v>
      </c>
      <c r="E2319" s="130" t="s">
        <v>14569</v>
      </c>
      <c r="F2319" s="130">
        <v>19716315.600000001</v>
      </c>
      <c r="G2319" s="130">
        <v>23689606.199999999</v>
      </c>
      <c r="H2319" s="130" t="str">
        <f t="shared" si="72"/>
        <v>HR-030031</v>
      </c>
      <c r="I2319" s="130" t="str">
        <f t="shared" si="73"/>
        <v>AG</v>
      </c>
    </row>
    <row r="2320" spans="1:9" x14ac:dyDescent="0.15">
      <c r="A2320" s="130">
        <v>2318</v>
      </c>
      <c r="B2320" s="130" t="s">
        <v>5274</v>
      </c>
      <c r="C2320" s="130" t="s">
        <v>14570</v>
      </c>
      <c r="D2320" s="130">
        <v>1000</v>
      </c>
      <c r="E2320" s="130" t="s">
        <v>12370</v>
      </c>
      <c r="F2320" s="130">
        <v>112098500</v>
      </c>
      <c r="G2320" s="130">
        <v>124389000</v>
      </c>
      <c r="H2320" s="130" t="str">
        <f t="shared" si="72"/>
        <v>HR-030032</v>
      </c>
      <c r="I2320" s="130" t="str">
        <f t="shared" si="73"/>
        <v>VG</v>
      </c>
    </row>
    <row r="2321" spans="1:9" x14ac:dyDescent="0.15">
      <c r="A2321" s="130">
        <v>2319</v>
      </c>
      <c r="B2321" s="130" t="s">
        <v>5275</v>
      </c>
      <c r="C2321" s="130" t="s">
        <v>12498</v>
      </c>
      <c r="D2321" s="130">
        <v>1</v>
      </c>
      <c r="E2321" s="130" t="s">
        <v>12361</v>
      </c>
      <c r="F2321" s="130">
        <v>497000</v>
      </c>
      <c r="G2321" s="130">
        <v>583200</v>
      </c>
      <c r="H2321" s="130" t="str">
        <f t="shared" si="72"/>
        <v>HR-030033</v>
      </c>
      <c r="I2321" s="130" t="str">
        <f t="shared" si="73"/>
        <v/>
      </c>
    </row>
    <row r="2322" spans="1:9" x14ac:dyDescent="0.15">
      <c r="A2322" s="130">
        <v>2320</v>
      </c>
      <c r="B2322" s="130" t="s">
        <v>5276</v>
      </c>
      <c r="C2322" s="130" t="s">
        <v>14571</v>
      </c>
      <c r="D2322" s="130">
        <v>1</v>
      </c>
      <c r="E2322" s="130" t="s">
        <v>12372</v>
      </c>
      <c r="F2322" s="130">
        <v>5179</v>
      </c>
      <c r="G2322" s="130">
        <v>5500</v>
      </c>
      <c r="H2322" s="130" t="str">
        <f t="shared" si="72"/>
        <v>HR-030034</v>
      </c>
      <c r="I2322" s="130" t="str">
        <f t="shared" si="73"/>
        <v>VG</v>
      </c>
    </row>
    <row r="2323" spans="1:9" x14ac:dyDescent="0.15">
      <c r="A2323" s="130">
        <v>2321</v>
      </c>
      <c r="B2323" s="130" t="s">
        <v>5277</v>
      </c>
      <c r="C2323" s="130" t="s">
        <v>14572</v>
      </c>
      <c r="D2323" s="130">
        <v>1</v>
      </c>
      <c r="E2323" s="130" t="s">
        <v>12446</v>
      </c>
      <c r="F2323" s="130">
        <v>18315</v>
      </c>
      <c r="G2323" s="130">
        <v>46789.18</v>
      </c>
      <c r="H2323" s="130" t="str">
        <f t="shared" si="72"/>
        <v>HR-030035</v>
      </c>
      <c r="I2323" s="130" t="str">
        <f t="shared" si="73"/>
        <v>VG</v>
      </c>
    </row>
    <row r="2324" spans="1:9" x14ac:dyDescent="0.15">
      <c r="A2324" s="130">
        <v>2322</v>
      </c>
      <c r="B2324" s="130" t="s">
        <v>5278</v>
      </c>
      <c r="C2324" s="130" t="s">
        <v>14573</v>
      </c>
      <c r="D2324" s="130">
        <v>1</v>
      </c>
      <c r="E2324" s="130" t="s">
        <v>12372</v>
      </c>
      <c r="F2324" s="130">
        <v>10100</v>
      </c>
      <c r="G2324" s="130">
        <v>18130</v>
      </c>
      <c r="H2324" s="130" t="str">
        <f t="shared" si="72"/>
        <v>HR-040001</v>
      </c>
      <c r="I2324" s="130" t="str">
        <f t="shared" si="73"/>
        <v/>
      </c>
    </row>
    <row r="2325" spans="1:9" x14ac:dyDescent="0.15">
      <c r="A2325" s="130">
        <v>2323</v>
      </c>
      <c r="B2325" s="130" t="s">
        <v>5279</v>
      </c>
      <c r="C2325" s="130" t="s">
        <v>14574</v>
      </c>
      <c r="D2325" s="130">
        <v>1000</v>
      </c>
      <c r="E2325" s="130" t="s">
        <v>12355</v>
      </c>
      <c r="F2325" s="130">
        <v>610000</v>
      </c>
      <c r="G2325" s="130">
        <v>600000</v>
      </c>
      <c r="H2325" s="130" t="str">
        <f t="shared" si="72"/>
        <v>HR-040002</v>
      </c>
      <c r="I2325" s="130" t="str">
        <f t="shared" si="73"/>
        <v/>
      </c>
    </row>
    <row r="2326" spans="1:9" x14ac:dyDescent="0.15">
      <c r="A2326" s="130">
        <v>2324</v>
      </c>
      <c r="B2326" s="130" t="s">
        <v>5280</v>
      </c>
      <c r="C2326" s="130" t="s">
        <v>14575</v>
      </c>
      <c r="D2326" s="130">
        <v>1000</v>
      </c>
      <c r="E2326" s="130" t="s">
        <v>12355</v>
      </c>
      <c r="F2326" s="130">
        <v>278800</v>
      </c>
      <c r="G2326" s="130">
        <v>300000</v>
      </c>
      <c r="H2326" s="130" t="str">
        <f t="shared" si="72"/>
        <v>HR-040003</v>
      </c>
      <c r="I2326" s="130" t="str">
        <f t="shared" si="73"/>
        <v>AG</v>
      </c>
    </row>
    <row r="2327" spans="1:9" x14ac:dyDescent="0.15">
      <c r="A2327" s="130">
        <v>2325</v>
      </c>
      <c r="B2327" s="130" t="s">
        <v>5281</v>
      </c>
      <c r="C2327" s="130" t="s">
        <v>14576</v>
      </c>
      <c r="D2327" s="130">
        <v>1000</v>
      </c>
      <c r="E2327" s="130" t="s">
        <v>12355</v>
      </c>
      <c r="F2327" s="130">
        <v>4506000</v>
      </c>
      <c r="G2327" s="130">
        <v>8000000</v>
      </c>
      <c r="H2327" s="130" t="str">
        <f t="shared" si="72"/>
        <v>HR-040004</v>
      </c>
      <c r="I2327" s="130" t="str">
        <f t="shared" si="73"/>
        <v>VG</v>
      </c>
    </row>
    <row r="2328" spans="1:9" x14ac:dyDescent="0.15">
      <c r="A2328" s="130">
        <v>2326</v>
      </c>
      <c r="B2328" s="130" t="s">
        <v>5282</v>
      </c>
      <c r="C2328" s="130" t="s">
        <v>14577</v>
      </c>
      <c r="D2328" s="130">
        <v>2100</v>
      </c>
      <c r="E2328" s="130" t="s">
        <v>12355</v>
      </c>
      <c r="F2328" s="130">
        <v>21000000</v>
      </c>
      <c r="G2328" s="130">
        <v>21504000</v>
      </c>
      <c r="H2328" s="130" t="str">
        <f t="shared" si="72"/>
        <v>HR-040005</v>
      </c>
      <c r="I2328" s="130" t="str">
        <f t="shared" si="73"/>
        <v>VG</v>
      </c>
    </row>
    <row r="2329" spans="1:9" x14ac:dyDescent="0.15">
      <c r="A2329" s="130">
        <v>2327</v>
      </c>
      <c r="B2329" s="130" t="s">
        <v>5283</v>
      </c>
      <c r="C2329" s="130" t="s">
        <v>14578</v>
      </c>
      <c r="D2329" s="130">
        <v>1000</v>
      </c>
      <c r="E2329" s="130" t="s">
        <v>12355</v>
      </c>
      <c r="F2329" s="130">
        <v>288294</v>
      </c>
      <c r="G2329" s="130">
        <v>334124</v>
      </c>
      <c r="H2329" s="130" t="str">
        <f t="shared" si="72"/>
        <v>HR-040006</v>
      </c>
      <c r="I2329" s="130" t="str">
        <f t="shared" si="73"/>
        <v>VG</v>
      </c>
    </row>
    <row r="2330" spans="1:9" x14ac:dyDescent="0.15">
      <c r="A2330" s="130">
        <v>2328</v>
      </c>
      <c r="B2330" s="130" t="s">
        <v>5284</v>
      </c>
      <c r="C2330" s="130" t="s">
        <v>14579</v>
      </c>
      <c r="D2330" s="130">
        <v>100</v>
      </c>
      <c r="E2330" s="130" t="s">
        <v>12372</v>
      </c>
      <c r="F2330" s="130">
        <v>3538500</v>
      </c>
      <c r="G2330" s="130">
        <v>4292500</v>
      </c>
      <c r="H2330" s="130" t="str">
        <f t="shared" si="72"/>
        <v>HR-040007</v>
      </c>
      <c r="I2330" s="130" t="str">
        <f t="shared" si="73"/>
        <v>AG</v>
      </c>
    </row>
    <row r="2331" spans="1:9" x14ac:dyDescent="0.15">
      <c r="A2331" s="130">
        <v>2329</v>
      </c>
      <c r="B2331" s="130" t="s">
        <v>5285</v>
      </c>
      <c r="C2331" s="130" t="s">
        <v>14580</v>
      </c>
      <c r="D2331" s="130">
        <v>280</v>
      </c>
      <c r="E2331" s="130" t="s">
        <v>12355</v>
      </c>
      <c r="F2331" s="130">
        <v>28799500</v>
      </c>
      <c r="G2331" s="130">
        <v>34031520</v>
      </c>
      <c r="H2331" s="130" t="str">
        <f t="shared" si="72"/>
        <v>HR-040008</v>
      </c>
      <c r="I2331" s="130" t="str">
        <f t="shared" si="73"/>
        <v>AG</v>
      </c>
    </row>
    <row r="2332" spans="1:9" x14ac:dyDescent="0.15">
      <c r="A2332" s="130">
        <v>2330</v>
      </c>
      <c r="B2332" s="130" t="s">
        <v>5286</v>
      </c>
      <c r="C2332" s="130" t="s">
        <v>14581</v>
      </c>
      <c r="D2332" s="130">
        <v>300000</v>
      </c>
      <c r="E2332" s="130" t="s">
        <v>12361</v>
      </c>
      <c r="F2332" s="130">
        <v>9050000</v>
      </c>
      <c r="G2332" s="130">
        <v>9400000</v>
      </c>
      <c r="H2332" s="130" t="str">
        <f t="shared" si="72"/>
        <v>HR-040009</v>
      </c>
      <c r="I2332" s="130" t="str">
        <f t="shared" si="73"/>
        <v/>
      </c>
    </row>
    <row r="2333" spans="1:9" x14ac:dyDescent="0.15">
      <c r="A2333" s="130">
        <v>2331</v>
      </c>
      <c r="B2333" s="130" t="s">
        <v>5287</v>
      </c>
      <c r="C2333" s="130" t="s">
        <v>14582</v>
      </c>
      <c r="D2333" s="130">
        <v>100</v>
      </c>
      <c r="E2333" s="130" t="s">
        <v>12372</v>
      </c>
      <c r="F2333" s="130">
        <v>1906927</v>
      </c>
      <c r="G2333" s="130">
        <v>2166184</v>
      </c>
      <c r="H2333" s="130" t="str">
        <f t="shared" si="72"/>
        <v>HR-040010</v>
      </c>
      <c r="I2333" s="130" t="str">
        <f t="shared" si="73"/>
        <v>AG</v>
      </c>
    </row>
    <row r="2334" spans="1:9" x14ac:dyDescent="0.15">
      <c r="A2334" s="130">
        <v>2332</v>
      </c>
      <c r="B2334" s="130" t="s">
        <v>5288</v>
      </c>
      <c r="C2334" s="130" t="s">
        <v>14168</v>
      </c>
      <c r="D2334" s="130">
        <v>10</v>
      </c>
      <c r="E2334" s="130" t="s">
        <v>12372</v>
      </c>
      <c r="F2334" s="130">
        <v>235890</v>
      </c>
      <c r="G2334" s="130">
        <v>240000</v>
      </c>
      <c r="H2334" s="130" t="str">
        <f t="shared" si="72"/>
        <v>HR-040011</v>
      </c>
      <c r="I2334" s="130" t="str">
        <f t="shared" si="73"/>
        <v>AG</v>
      </c>
    </row>
    <row r="2335" spans="1:9" x14ac:dyDescent="0.15">
      <c r="A2335" s="130">
        <v>2333</v>
      </c>
      <c r="B2335" s="130" t="s">
        <v>5289</v>
      </c>
      <c r="C2335" s="130" t="s">
        <v>14583</v>
      </c>
      <c r="D2335" s="130">
        <v>100</v>
      </c>
      <c r="E2335" s="130" t="s">
        <v>12372</v>
      </c>
      <c r="F2335" s="130">
        <v>2027870</v>
      </c>
      <c r="G2335" s="130">
        <v>3341645.4</v>
      </c>
      <c r="H2335" s="130" t="str">
        <f t="shared" si="72"/>
        <v>HR-040012</v>
      </c>
      <c r="I2335" s="130" t="str">
        <f t="shared" si="73"/>
        <v/>
      </c>
    </row>
    <row r="2336" spans="1:9" x14ac:dyDescent="0.15">
      <c r="A2336" s="130">
        <v>2334</v>
      </c>
      <c r="B2336" s="130" t="s">
        <v>5290</v>
      </c>
      <c r="C2336" s="130" t="s">
        <v>14584</v>
      </c>
      <c r="D2336" s="130">
        <v>1</v>
      </c>
      <c r="E2336" s="130" t="s">
        <v>12462</v>
      </c>
      <c r="F2336" s="130">
        <v>2000000</v>
      </c>
      <c r="G2336" s="130">
        <v>3800000</v>
      </c>
      <c r="H2336" s="130" t="str">
        <f t="shared" si="72"/>
        <v>HR-040013</v>
      </c>
      <c r="I2336" s="130" t="str">
        <f t="shared" si="73"/>
        <v>AG</v>
      </c>
    </row>
    <row r="2337" spans="1:9" x14ac:dyDescent="0.15">
      <c r="A2337" s="130">
        <v>2335</v>
      </c>
      <c r="B2337" s="130" t="s">
        <v>5291</v>
      </c>
      <c r="C2337" s="130" t="s">
        <v>14585</v>
      </c>
      <c r="D2337" s="130">
        <v>1000</v>
      </c>
      <c r="E2337" s="130" t="s">
        <v>12384</v>
      </c>
      <c r="F2337" s="130">
        <v>12113500</v>
      </c>
      <c r="G2337" s="130">
        <v>15263000</v>
      </c>
      <c r="H2337" s="130" t="str">
        <f t="shared" si="72"/>
        <v>HR-040014</v>
      </c>
      <c r="I2337" s="130" t="str">
        <f t="shared" si="73"/>
        <v>VG</v>
      </c>
    </row>
    <row r="2338" spans="1:9" x14ac:dyDescent="0.15">
      <c r="A2338" s="130">
        <v>2336</v>
      </c>
      <c r="B2338" s="130" t="s">
        <v>5292</v>
      </c>
      <c r="C2338" s="130" t="s">
        <v>2059</v>
      </c>
      <c r="D2338" s="130">
        <v>1000</v>
      </c>
      <c r="E2338" s="130" t="s">
        <v>12372</v>
      </c>
      <c r="F2338" s="130">
        <v>6506427.25</v>
      </c>
      <c r="G2338" s="130">
        <v>10065332.369999999</v>
      </c>
      <c r="H2338" s="130" t="str">
        <f t="shared" si="72"/>
        <v>HR-040015</v>
      </c>
      <c r="I2338" s="130" t="str">
        <f t="shared" si="73"/>
        <v>VG</v>
      </c>
    </row>
    <row r="2339" spans="1:9" x14ac:dyDescent="0.15">
      <c r="A2339" s="130">
        <v>2337</v>
      </c>
      <c r="B2339" s="130" t="s">
        <v>5293</v>
      </c>
      <c r="C2339" s="130" t="s">
        <v>14586</v>
      </c>
      <c r="D2339" s="130">
        <v>1000</v>
      </c>
      <c r="E2339" s="130" t="s">
        <v>14587</v>
      </c>
      <c r="F2339" s="130">
        <v>106593800</v>
      </c>
      <c r="G2339" s="130">
        <v>110640000</v>
      </c>
      <c r="H2339" s="130" t="str">
        <f t="shared" si="72"/>
        <v>HR-040016</v>
      </c>
      <c r="I2339" s="130" t="str">
        <f t="shared" si="73"/>
        <v/>
      </c>
    </row>
    <row r="2340" spans="1:9" x14ac:dyDescent="0.15">
      <c r="A2340" s="130">
        <v>2338</v>
      </c>
      <c r="B2340" s="130" t="s">
        <v>5294</v>
      </c>
      <c r="C2340" s="130" t="s">
        <v>14588</v>
      </c>
      <c r="D2340" s="130">
        <v>1</v>
      </c>
      <c r="E2340" s="130" t="s">
        <v>12384</v>
      </c>
      <c r="F2340" s="130">
        <v>10200</v>
      </c>
      <c r="G2340" s="130">
        <v>10200</v>
      </c>
      <c r="H2340" s="130" t="str">
        <f t="shared" si="72"/>
        <v>HR-040017</v>
      </c>
      <c r="I2340" s="130" t="str">
        <f t="shared" si="73"/>
        <v>AG</v>
      </c>
    </row>
    <row r="2341" spans="1:9" x14ac:dyDescent="0.15">
      <c r="A2341" s="130">
        <v>2339</v>
      </c>
      <c r="B2341" s="130" t="s">
        <v>5295</v>
      </c>
      <c r="C2341" s="130" t="s">
        <v>166</v>
      </c>
      <c r="D2341" s="130">
        <v>100</v>
      </c>
      <c r="E2341" s="130" t="s">
        <v>12372</v>
      </c>
      <c r="F2341" s="130">
        <v>17500</v>
      </c>
      <c r="G2341" s="130">
        <v>41860</v>
      </c>
      <c r="H2341" s="130" t="str">
        <f t="shared" si="72"/>
        <v>HR-040018</v>
      </c>
      <c r="I2341" s="130" t="str">
        <f t="shared" si="73"/>
        <v>VG</v>
      </c>
    </row>
    <row r="2342" spans="1:9" x14ac:dyDescent="0.15">
      <c r="A2342" s="130">
        <v>2340</v>
      </c>
      <c r="B2342" s="130" t="s">
        <v>5296</v>
      </c>
      <c r="C2342" s="130" t="s">
        <v>14589</v>
      </c>
      <c r="D2342" s="130">
        <v>1</v>
      </c>
      <c r="E2342" s="130" t="s">
        <v>12384</v>
      </c>
      <c r="F2342" s="130">
        <v>8500</v>
      </c>
      <c r="G2342" s="130">
        <v>8500</v>
      </c>
      <c r="H2342" s="130" t="str">
        <f t="shared" si="72"/>
        <v>HR-040019</v>
      </c>
      <c r="I2342" s="130" t="str">
        <f t="shared" si="73"/>
        <v>AG</v>
      </c>
    </row>
    <row r="2343" spans="1:9" x14ac:dyDescent="0.15">
      <c r="A2343" s="130">
        <v>2341</v>
      </c>
      <c r="B2343" s="130" t="s">
        <v>5297</v>
      </c>
      <c r="C2343" s="130" t="s">
        <v>14590</v>
      </c>
      <c r="D2343" s="130">
        <v>1000</v>
      </c>
      <c r="E2343" s="130" t="s">
        <v>12355</v>
      </c>
      <c r="F2343" s="130">
        <v>1272790800</v>
      </c>
      <c r="G2343" s="130">
        <v>1363512197</v>
      </c>
      <c r="H2343" s="130" t="str">
        <f t="shared" si="72"/>
        <v>HR-040020</v>
      </c>
      <c r="I2343" s="130" t="str">
        <f t="shared" si="73"/>
        <v>AG</v>
      </c>
    </row>
    <row r="2344" spans="1:9" x14ac:dyDescent="0.15">
      <c r="A2344" s="130">
        <v>2342</v>
      </c>
      <c r="B2344" s="130" t="s">
        <v>5298</v>
      </c>
      <c r="C2344" s="130" t="s">
        <v>14591</v>
      </c>
      <c r="D2344" s="130">
        <v>1</v>
      </c>
      <c r="E2344" s="130" t="s">
        <v>12403</v>
      </c>
      <c r="F2344" s="130">
        <v>25558</v>
      </c>
      <c r="G2344" s="130">
        <v>26058</v>
      </c>
      <c r="H2344" s="130" t="str">
        <f t="shared" si="72"/>
        <v>HR-040021</v>
      </c>
      <c r="I2344" s="130" t="str">
        <f t="shared" si="73"/>
        <v>VG</v>
      </c>
    </row>
    <row r="2345" spans="1:9" x14ac:dyDescent="0.15">
      <c r="A2345" s="130">
        <v>2343</v>
      </c>
      <c r="B2345" s="130" t="s">
        <v>5299</v>
      </c>
      <c r="C2345" s="130" t="s">
        <v>2837</v>
      </c>
      <c r="D2345" s="130">
        <v>10</v>
      </c>
      <c r="E2345" s="130" t="s">
        <v>12355</v>
      </c>
      <c r="F2345" s="130">
        <v>319593</v>
      </c>
      <c r="G2345" s="130">
        <v>445000</v>
      </c>
      <c r="H2345" s="130" t="str">
        <f t="shared" si="72"/>
        <v>HR-040022</v>
      </c>
      <c r="I2345" s="130" t="str">
        <f t="shared" si="73"/>
        <v>VG</v>
      </c>
    </row>
    <row r="2346" spans="1:9" x14ac:dyDescent="0.15">
      <c r="A2346" s="130">
        <v>2344</v>
      </c>
      <c r="B2346" s="130" t="s">
        <v>5300</v>
      </c>
      <c r="C2346" s="130" t="s">
        <v>14592</v>
      </c>
      <c r="D2346" s="130">
        <v>650</v>
      </c>
      <c r="E2346" s="130" t="s">
        <v>12368</v>
      </c>
      <c r="F2346" s="130">
        <v>4361800</v>
      </c>
      <c r="G2346" s="130">
        <v>4361800</v>
      </c>
      <c r="H2346" s="130" t="str">
        <f t="shared" si="72"/>
        <v>HR-040023</v>
      </c>
      <c r="I2346" s="130" t="str">
        <f t="shared" si="73"/>
        <v>AG</v>
      </c>
    </row>
    <row r="2347" spans="1:9" x14ac:dyDescent="0.15">
      <c r="A2347" s="130">
        <v>2345</v>
      </c>
      <c r="B2347" s="130" t="s">
        <v>5301</v>
      </c>
      <c r="C2347" s="130" t="s">
        <v>14157</v>
      </c>
      <c r="D2347" s="130">
        <v>1</v>
      </c>
      <c r="E2347" s="130" t="s">
        <v>12446</v>
      </c>
      <c r="F2347" s="130">
        <v>137000.56</v>
      </c>
      <c r="G2347" s="130">
        <v>57399.33</v>
      </c>
      <c r="H2347" s="130" t="str">
        <f t="shared" si="72"/>
        <v>HR-040024</v>
      </c>
      <c r="I2347" s="130" t="str">
        <f t="shared" si="73"/>
        <v>AG</v>
      </c>
    </row>
    <row r="2348" spans="1:9" x14ac:dyDescent="0.15">
      <c r="A2348" s="130">
        <v>2346</v>
      </c>
      <c r="B2348" s="130" t="s">
        <v>5302</v>
      </c>
      <c r="C2348" s="130" t="s">
        <v>14593</v>
      </c>
      <c r="D2348" s="130">
        <v>500</v>
      </c>
      <c r="E2348" s="130" t="s">
        <v>12372</v>
      </c>
      <c r="F2348" s="130">
        <v>37313350</v>
      </c>
      <c r="G2348" s="130">
        <v>43817300</v>
      </c>
      <c r="H2348" s="130" t="str">
        <f t="shared" si="72"/>
        <v>HR-050001</v>
      </c>
      <c r="I2348" s="130" t="str">
        <f t="shared" si="73"/>
        <v>VG</v>
      </c>
    </row>
    <row r="2349" spans="1:9" x14ac:dyDescent="0.15">
      <c r="A2349" s="130">
        <v>2347</v>
      </c>
      <c r="B2349" s="130" t="s">
        <v>5303</v>
      </c>
      <c r="C2349" s="130" t="s">
        <v>14594</v>
      </c>
      <c r="D2349" s="130">
        <v>100</v>
      </c>
      <c r="E2349" s="130" t="s">
        <v>12372</v>
      </c>
      <c r="F2349" s="130">
        <v>2170000</v>
      </c>
      <c r="G2349" s="130">
        <v>2200000</v>
      </c>
      <c r="H2349" s="130" t="str">
        <f t="shared" si="72"/>
        <v>HR-050002</v>
      </c>
      <c r="I2349" s="130" t="str">
        <f t="shared" si="73"/>
        <v>VG</v>
      </c>
    </row>
    <row r="2350" spans="1:9" x14ac:dyDescent="0.15">
      <c r="A2350" s="130">
        <v>2348</v>
      </c>
      <c r="B2350" s="130" t="s">
        <v>5304</v>
      </c>
      <c r="C2350" s="130" t="s">
        <v>14595</v>
      </c>
      <c r="D2350" s="130">
        <v>1</v>
      </c>
      <c r="E2350" s="130" t="s">
        <v>12391</v>
      </c>
      <c r="F2350" s="130">
        <v>6730000</v>
      </c>
      <c r="G2350" s="130">
        <v>11860000</v>
      </c>
      <c r="H2350" s="130" t="str">
        <f t="shared" si="72"/>
        <v>HR-050003</v>
      </c>
      <c r="I2350" s="130" t="str">
        <f t="shared" si="73"/>
        <v>AG</v>
      </c>
    </row>
    <row r="2351" spans="1:9" x14ac:dyDescent="0.15">
      <c r="A2351" s="130">
        <v>2349</v>
      </c>
      <c r="B2351" s="130" t="s">
        <v>5305</v>
      </c>
      <c r="C2351" s="130" t="s">
        <v>14596</v>
      </c>
      <c r="D2351" s="130">
        <v>1</v>
      </c>
      <c r="E2351" s="130" t="s">
        <v>12368</v>
      </c>
      <c r="F2351" s="130">
        <v>48265.2</v>
      </c>
      <c r="G2351" s="130">
        <v>48460.800000000003</v>
      </c>
      <c r="H2351" s="130" t="str">
        <f t="shared" si="72"/>
        <v>HR-050004</v>
      </c>
      <c r="I2351" s="130" t="str">
        <f t="shared" si="73"/>
        <v>AG</v>
      </c>
    </row>
    <row r="2352" spans="1:9" x14ac:dyDescent="0.15">
      <c r="A2352" s="130">
        <v>2350</v>
      </c>
      <c r="B2352" s="130" t="s">
        <v>5306</v>
      </c>
      <c r="C2352" s="130" t="s">
        <v>14597</v>
      </c>
      <c r="D2352" s="130">
        <v>10000</v>
      </c>
      <c r="E2352" s="130" t="s">
        <v>12361</v>
      </c>
      <c r="F2352" s="130">
        <v>424333000</v>
      </c>
      <c r="G2352" s="130">
        <v>432523000</v>
      </c>
      <c r="H2352" s="130" t="str">
        <f t="shared" si="72"/>
        <v>HR-050005</v>
      </c>
      <c r="I2352" s="130" t="str">
        <f t="shared" si="73"/>
        <v>AG</v>
      </c>
    </row>
    <row r="2353" spans="1:9" x14ac:dyDescent="0.15">
      <c r="A2353" s="130">
        <v>2351</v>
      </c>
      <c r="B2353" s="130" t="s">
        <v>5307</v>
      </c>
      <c r="C2353" s="130" t="s">
        <v>14598</v>
      </c>
      <c r="D2353" s="130">
        <v>100</v>
      </c>
      <c r="E2353" s="130" t="s">
        <v>12368</v>
      </c>
      <c r="F2353" s="130">
        <v>1760000</v>
      </c>
      <c r="G2353" s="130">
        <v>2038000</v>
      </c>
      <c r="H2353" s="130" t="str">
        <f t="shared" si="72"/>
        <v>HR-050006</v>
      </c>
      <c r="I2353" s="130" t="str">
        <f t="shared" si="73"/>
        <v>AG</v>
      </c>
    </row>
    <row r="2354" spans="1:9" x14ac:dyDescent="0.15">
      <c r="A2354" s="130">
        <v>2352</v>
      </c>
      <c r="B2354" s="130" t="s">
        <v>5308</v>
      </c>
      <c r="C2354" s="130" t="s">
        <v>14599</v>
      </c>
      <c r="D2354" s="130">
        <v>1</v>
      </c>
      <c r="E2354" s="130" t="s">
        <v>12368</v>
      </c>
      <c r="F2354" s="130">
        <v>192000</v>
      </c>
      <c r="G2354" s="130">
        <v>210000</v>
      </c>
      <c r="H2354" s="130" t="str">
        <f t="shared" si="72"/>
        <v>HR-050007</v>
      </c>
      <c r="I2354" s="130" t="str">
        <f t="shared" si="73"/>
        <v>AG</v>
      </c>
    </row>
    <row r="2355" spans="1:9" x14ac:dyDescent="0.15">
      <c r="A2355" s="130">
        <v>2353</v>
      </c>
      <c r="B2355" s="130" t="s">
        <v>5309</v>
      </c>
      <c r="C2355" s="130" t="s">
        <v>14600</v>
      </c>
      <c r="D2355" s="130">
        <v>17.25</v>
      </c>
      <c r="E2355" s="130" t="s">
        <v>12368</v>
      </c>
      <c r="F2355" s="130">
        <v>7149220</v>
      </c>
      <c r="G2355" s="130">
        <v>10234860</v>
      </c>
      <c r="H2355" s="130" t="str">
        <f t="shared" si="72"/>
        <v>HR-050008</v>
      </c>
      <c r="I2355" s="130" t="str">
        <f t="shared" si="73"/>
        <v>VG</v>
      </c>
    </row>
    <row r="2356" spans="1:9" x14ac:dyDescent="0.15">
      <c r="A2356" s="130">
        <v>2354</v>
      </c>
      <c r="B2356" s="130" t="s">
        <v>5310</v>
      </c>
      <c r="C2356" s="130" t="s">
        <v>14601</v>
      </c>
      <c r="D2356" s="130">
        <v>20</v>
      </c>
      <c r="E2356" s="130" t="s">
        <v>12368</v>
      </c>
      <c r="F2356" s="130">
        <v>4815200</v>
      </c>
      <c r="G2356" s="130">
        <v>6717600</v>
      </c>
      <c r="H2356" s="130" t="str">
        <f t="shared" si="72"/>
        <v>HR-050009</v>
      </c>
      <c r="I2356" s="130" t="str">
        <f t="shared" si="73"/>
        <v/>
      </c>
    </row>
    <row r="2357" spans="1:9" x14ac:dyDescent="0.15">
      <c r="A2357" s="130">
        <v>2355</v>
      </c>
      <c r="B2357" s="130" t="s">
        <v>5311</v>
      </c>
      <c r="C2357" s="130" t="s">
        <v>14602</v>
      </c>
      <c r="D2357" s="130">
        <v>1</v>
      </c>
      <c r="E2357" s="130" t="s">
        <v>12403</v>
      </c>
      <c r="F2357" s="130">
        <v>6700000</v>
      </c>
      <c r="G2357" s="130">
        <v>110000</v>
      </c>
      <c r="H2357" s="130" t="str">
        <f t="shared" si="72"/>
        <v>HR-050010</v>
      </c>
      <c r="I2357" s="130" t="str">
        <f t="shared" si="73"/>
        <v>AG</v>
      </c>
    </row>
    <row r="2358" spans="1:9" x14ac:dyDescent="0.15">
      <c r="A2358" s="130">
        <v>2356</v>
      </c>
      <c r="B2358" s="130" t="s">
        <v>5312</v>
      </c>
      <c r="C2358" s="130" t="s">
        <v>14603</v>
      </c>
      <c r="D2358" s="130">
        <v>10</v>
      </c>
      <c r="E2358" s="130" t="s">
        <v>12355</v>
      </c>
      <c r="F2358" s="130">
        <v>365976</v>
      </c>
      <c r="G2358" s="130">
        <v>426654.96</v>
      </c>
      <c r="H2358" s="130" t="str">
        <f t="shared" si="72"/>
        <v>HR-050011</v>
      </c>
      <c r="I2358" s="130" t="str">
        <f t="shared" si="73"/>
        <v>VG</v>
      </c>
    </row>
    <row r="2359" spans="1:9" x14ac:dyDescent="0.15">
      <c r="A2359" s="130">
        <v>2357</v>
      </c>
      <c r="B2359" s="130" t="s">
        <v>5313</v>
      </c>
      <c r="C2359" s="130" t="s">
        <v>14604</v>
      </c>
      <c r="D2359" s="130">
        <v>1</v>
      </c>
      <c r="E2359" s="130" t="s">
        <v>12355</v>
      </c>
      <c r="F2359" s="130">
        <v>1724500</v>
      </c>
      <c r="G2359" s="130">
        <v>1785000</v>
      </c>
      <c r="H2359" s="130" t="str">
        <f t="shared" si="72"/>
        <v>HR-050012</v>
      </c>
      <c r="I2359" s="130" t="str">
        <f t="shared" si="73"/>
        <v>AG</v>
      </c>
    </row>
    <row r="2360" spans="1:9" x14ac:dyDescent="0.15">
      <c r="A2360" s="130">
        <v>2358</v>
      </c>
      <c r="B2360" s="130" t="s">
        <v>5314</v>
      </c>
      <c r="C2360" s="130" t="s">
        <v>14605</v>
      </c>
      <c r="D2360" s="130">
        <v>20</v>
      </c>
      <c r="E2360" s="130" t="s">
        <v>12355</v>
      </c>
      <c r="F2360" s="130">
        <v>435041.7</v>
      </c>
      <c r="G2360" s="130">
        <v>543765.19999999995</v>
      </c>
      <c r="H2360" s="130" t="str">
        <f t="shared" si="72"/>
        <v>HR-050013</v>
      </c>
      <c r="I2360" s="130" t="str">
        <f t="shared" si="73"/>
        <v/>
      </c>
    </row>
    <row r="2361" spans="1:9" x14ac:dyDescent="0.15">
      <c r="A2361" s="130">
        <v>2359</v>
      </c>
      <c r="B2361" s="130" t="s">
        <v>5315</v>
      </c>
      <c r="C2361" s="130" t="s">
        <v>14606</v>
      </c>
      <c r="D2361" s="130">
        <v>100</v>
      </c>
      <c r="E2361" s="130" t="s">
        <v>12372</v>
      </c>
      <c r="F2361" s="130">
        <v>852200</v>
      </c>
      <c r="G2361" s="130">
        <v>840000</v>
      </c>
      <c r="H2361" s="130" t="str">
        <f t="shared" si="72"/>
        <v>HR-050014</v>
      </c>
      <c r="I2361" s="130" t="str">
        <f t="shared" si="73"/>
        <v>AG</v>
      </c>
    </row>
    <row r="2362" spans="1:9" x14ac:dyDescent="0.15">
      <c r="A2362" s="130">
        <v>2360</v>
      </c>
      <c r="B2362" s="130" t="s">
        <v>5316</v>
      </c>
      <c r="C2362" s="130" t="s">
        <v>14607</v>
      </c>
      <c r="D2362" s="130">
        <v>10</v>
      </c>
      <c r="E2362" s="130" t="s">
        <v>12372</v>
      </c>
      <c r="F2362" s="130">
        <v>206847.2</v>
      </c>
      <c r="G2362" s="130">
        <v>223662.8</v>
      </c>
      <c r="H2362" s="130" t="str">
        <f t="shared" si="72"/>
        <v>HR-050015</v>
      </c>
      <c r="I2362" s="130" t="str">
        <f t="shared" si="73"/>
        <v>AG</v>
      </c>
    </row>
    <row r="2363" spans="1:9" x14ac:dyDescent="0.15">
      <c r="A2363" s="130">
        <v>2361</v>
      </c>
      <c r="B2363" s="130" t="s">
        <v>5317</v>
      </c>
      <c r="C2363" s="130" t="s">
        <v>14608</v>
      </c>
      <c r="D2363" s="130">
        <v>100</v>
      </c>
      <c r="E2363" s="130" t="s">
        <v>12372</v>
      </c>
      <c r="F2363" s="130">
        <v>570000</v>
      </c>
      <c r="G2363" s="130">
        <v>856200</v>
      </c>
      <c r="H2363" s="130" t="str">
        <f t="shared" si="72"/>
        <v>HR-050016</v>
      </c>
      <c r="I2363" s="130" t="str">
        <f t="shared" si="73"/>
        <v>AG</v>
      </c>
    </row>
    <row r="2364" spans="1:9" x14ac:dyDescent="0.15">
      <c r="A2364" s="130">
        <v>2362</v>
      </c>
      <c r="B2364" s="130" t="s">
        <v>5318</v>
      </c>
      <c r="C2364" s="130" t="s">
        <v>14609</v>
      </c>
      <c r="D2364" s="130">
        <v>10000</v>
      </c>
      <c r="E2364" s="130" t="s">
        <v>12368</v>
      </c>
      <c r="F2364" s="130">
        <v>24117000</v>
      </c>
      <c r="G2364" s="130">
        <v>25200000</v>
      </c>
      <c r="H2364" s="130" t="str">
        <f t="shared" si="72"/>
        <v>HR-050017</v>
      </c>
      <c r="I2364" s="130" t="str">
        <f t="shared" si="73"/>
        <v>VG</v>
      </c>
    </row>
    <row r="2365" spans="1:9" x14ac:dyDescent="0.15">
      <c r="A2365" s="130">
        <v>2363</v>
      </c>
      <c r="B2365" s="130" t="s">
        <v>5319</v>
      </c>
      <c r="C2365" s="130" t="s">
        <v>14610</v>
      </c>
      <c r="D2365" s="130">
        <v>150</v>
      </c>
      <c r="E2365" s="130" t="s">
        <v>12355</v>
      </c>
      <c r="F2365" s="130">
        <v>684054000</v>
      </c>
      <c r="G2365" s="130">
        <v>621570000</v>
      </c>
      <c r="H2365" s="130" t="str">
        <f t="shared" si="72"/>
        <v>HR-050018</v>
      </c>
      <c r="I2365" s="130" t="str">
        <f t="shared" si="73"/>
        <v>VG</v>
      </c>
    </row>
    <row r="2366" spans="1:9" x14ac:dyDescent="0.15">
      <c r="A2366" s="130">
        <v>2364</v>
      </c>
      <c r="B2366" s="130" t="s">
        <v>5320</v>
      </c>
      <c r="C2366" s="130" t="s">
        <v>14611</v>
      </c>
      <c r="D2366" s="130">
        <v>20</v>
      </c>
      <c r="E2366" s="130" t="s">
        <v>12355</v>
      </c>
      <c r="F2366" s="130">
        <v>600000</v>
      </c>
      <c r="G2366" s="130">
        <v>5976000</v>
      </c>
      <c r="H2366" s="130" t="str">
        <f t="shared" si="72"/>
        <v>HR-050019</v>
      </c>
      <c r="I2366" s="130" t="str">
        <f t="shared" si="73"/>
        <v>AG</v>
      </c>
    </row>
    <row r="2367" spans="1:9" x14ac:dyDescent="0.15">
      <c r="A2367" s="130">
        <v>2365</v>
      </c>
      <c r="B2367" s="130" t="s">
        <v>5321</v>
      </c>
      <c r="C2367" s="130" t="s">
        <v>14612</v>
      </c>
      <c r="D2367" s="130">
        <v>100</v>
      </c>
      <c r="E2367" s="130" t="s">
        <v>12355</v>
      </c>
      <c r="F2367" s="130">
        <v>1131800</v>
      </c>
      <c r="G2367" s="130">
        <v>1029500</v>
      </c>
      <c r="H2367" s="130" t="str">
        <f t="shared" si="72"/>
        <v>HR-050020</v>
      </c>
      <c r="I2367" s="130" t="str">
        <f t="shared" si="73"/>
        <v>VG</v>
      </c>
    </row>
    <row r="2368" spans="1:9" x14ac:dyDescent="0.15">
      <c r="A2368" s="130">
        <v>2366</v>
      </c>
      <c r="B2368" s="130" t="s">
        <v>5322</v>
      </c>
      <c r="C2368" s="130" t="s">
        <v>14613</v>
      </c>
      <c r="D2368" s="130">
        <v>2000</v>
      </c>
      <c r="E2368" s="130" t="s">
        <v>12361</v>
      </c>
      <c r="F2368" s="130">
        <v>619500</v>
      </c>
      <c r="G2368" s="130">
        <v>2339500</v>
      </c>
      <c r="H2368" s="130" t="str">
        <f t="shared" si="72"/>
        <v>HR-050021</v>
      </c>
      <c r="I2368" s="130" t="str">
        <f t="shared" si="73"/>
        <v>VG</v>
      </c>
    </row>
    <row r="2369" spans="1:9" x14ac:dyDescent="0.15">
      <c r="A2369" s="130">
        <v>2367</v>
      </c>
      <c r="B2369" s="130" t="s">
        <v>5323</v>
      </c>
      <c r="C2369" s="130" t="s">
        <v>14614</v>
      </c>
      <c r="D2369" s="130">
        <v>1</v>
      </c>
      <c r="E2369" s="130" t="s">
        <v>14615</v>
      </c>
      <c r="F2369" s="130">
        <v>4500</v>
      </c>
      <c r="G2369" s="130">
        <v>1575</v>
      </c>
      <c r="H2369" s="130" t="str">
        <f t="shared" si="72"/>
        <v>HR-050022</v>
      </c>
      <c r="I2369" s="130" t="str">
        <f t="shared" si="73"/>
        <v>VG</v>
      </c>
    </row>
    <row r="2370" spans="1:9" x14ac:dyDescent="0.15">
      <c r="A2370" s="130">
        <v>2368</v>
      </c>
      <c r="B2370" s="130" t="s">
        <v>5324</v>
      </c>
      <c r="C2370" s="130" t="s">
        <v>14269</v>
      </c>
      <c r="D2370" s="130">
        <v>100</v>
      </c>
      <c r="E2370" s="130" t="s">
        <v>12368</v>
      </c>
      <c r="F2370" s="130">
        <v>1495010</v>
      </c>
      <c r="G2370" s="130">
        <v>1785876</v>
      </c>
      <c r="H2370" s="130" t="str">
        <f t="shared" si="72"/>
        <v>HR-050023</v>
      </c>
      <c r="I2370" s="130" t="str">
        <f t="shared" si="73"/>
        <v>VG</v>
      </c>
    </row>
    <row r="2371" spans="1:9" x14ac:dyDescent="0.15">
      <c r="A2371" s="130">
        <v>2369</v>
      </c>
      <c r="B2371" s="130" t="s">
        <v>5325</v>
      </c>
      <c r="C2371" s="130" t="s">
        <v>14616</v>
      </c>
      <c r="D2371" s="130">
        <v>70</v>
      </c>
      <c r="E2371" s="130" t="s">
        <v>12355</v>
      </c>
      <c r="F2371" s="130">
        <v>6835195</v>
      </c>
      <c r="G2371" s="130">
        <v>16735163</v>
      </c>
      <c r="H2371" s="130" t="str">
        <f t="shared" si="72"/>
        <v>HR-050024</v>
      </c>
      <c r="I2371" s="130" t="str">
        <f t="shared" si="73"/>
        <v>VG</v>
      </c>
    </row>
    <row r="2372" spans="1:9" x14ac:dyDescent="0.15">
      <c r="A2372" s="130">
        <v>2370</v>
      </c>
      <c r="B2372" s="130" t="s">
        <v>5326</v>
      </c>
      <c r="C2372" s="130" t="s">
        <v>14617</v>
      </c>
      <c r="D2372" s="130">
        <v>3000</v>
      </c>
      <c r="E2372" s="130" t="s">
        <v>12372</v>
      </c>
      <c r="F2372" s="130">
        <v>207900000</v>
      </c>
      <c r="G2372" s="130">
        <v>309900000</v>
      </c>
      <c r="H2372" s="130" t="str">
        <f t="shared" ref="H2372:H2435" si="74">LEFT(B2372,FIND("-",B2372)+6)</f>
        <v>HR-050025</v>
      </c>
      <c r="I2372" s="130" t="str">
        <f t="shared" ref="I2372:I2435" si="75">RIGHT(B2372,LEN(B2372)-FIND("-",B2372)-7)</f>
        <v>AG</v>
      </c>
    </row>
    <row r="2373" spans="1:9" x14ac:dyDescent="0.15">
      <c r="A2373" s="130">
        <v>2371</v>
      </c>
      <c r="B2373" s="130" t="s">
        <v>5327</v>
      </c>
      <c r="C2373" s="130" t="s">
        <v>14618</v>
      </c>
      <c r="D2373" s="130">
        <v>1</v>
      </c>
      <c r="E2373" s="130" t="s">
        <v>12446</v>
      </c>
      <c r="F2373" s="130">
        <v>19115</v>
      </c>
      <c r="G2373" s="130">
        <v>73184.19</v>
      </c>
      <c r="H2373" s="130" t="str">
        <f t="shared" si="74"/>
        <v>HR-050026</v>
      </c>
      <c r="I2373" s="130" t="str">
        <f t="shared" si="75"/>
        <v>VG</v>
      </c>
    </row>
    <row r="2374" spans="1:9" x14ac:dyDescent="0.15">
      <c r="A2374" s="130">
        <v>2372</v>
      </c>
      <c r="B2374" s="130" t="s">
        <v>5328</v>
      </c>
      <c r="C2374" s="130" t="s">
        <v>14619</v>
      </c>
      <c r="D2374" s="130">
        <v>1000</v>
      </c>
      <c r="E2374" s="130" t="s">
        <v>12372</v>
      </c>
      <c r="F2374" s="130">
        <v>6000000</v>
      </c>
      <c r="G2374" s="130">
        <v>4100000</v>
      </c>
      <c r="H2374" s="130" t="str">
        <f t="shared" si="74"/>
        <v>HR-050027</v>
      </c>
      <c r="I2374" s="130" t="str">
        <f t="shared" si="75"/>
        <v>AG</v>
      </c>
    </row>
    <row r="2375" spans="1:9" x14ac:dyDescent="0.15">
      <c r="A2375" s="130">
        <v>2373</v>
      </c>
      <c r="B2375" s="130" t="s">
        <v>5329</v>
      </c>
      <c r="C2375" s="130" t="s">
        <v>14620</v>
      </c>
      <c r="D2375" s="130">
        <v>500</v>
      </c>
      <c r="E2375" s="130" t="s">
        <v>12355</v>
      </c>
      <c r="F2375" s="130">
        <v>74000000</v>
      </c>
      <c r="G2375" s="130">
        <v>81500000</v>
      </c>
      <c r="H2375" s="130" t="str">
        <f t="shared" si="74"/>
        <v>HR-050028</v>
      </c>
      <c r="I2375" s="130" t="str">
        <f t="shared" si="75"/>
        <v>AG</v>
      </c>
    </row>
    <row r="2376" spans="1:9" x14ac:dyDescent="0.15">
      <c r="A2376" s="130">
        <v>2374</v>
      </c>
      <c r="B2376" s="130" t="s">
        <v>5330</v>
      </c>
      <c r="C2376" s="130" t="s">
        <v>14621</v>
      </c>
      <c r="D2376" s="130">
        <v>1</v>
      </c>
      <c r="E2376" s="130" t="s">
        <v>12355</v>
      </c>
      <c r="F2376" s="130">
        <v>90000000</v>
      </c>
      <c r="G2376" s="130">
        <v>100000000</v>
      </c>
      <c r="H2376" s="130" t="str">
        <f t="shared" si="74"/>
        <v>HR-050029</v>
      </c>
      <c r="I2376" s="130" t="str">
        <f t="shared" si="75"/>
        <v>AG</v>
      </c>
    </row>
    <row r="2377" spans="1:9" x14ac:dyDescent="0.15">
      <c r="A2377" s="130">
        <v>2375</v>
      </c>
      <c r="B2377" s="130" t="s">
        <v>5331</v>
      </c>
      <c r="C2377" s="130" t="s">
        <v>14622</v>
      </c>
      <c r="D2377" s="130">
        <v>1</v>
      </c>
      <c r="E2377" s="130" t="s">
        <v>12368</v>
      </c>
      <c r="F2377" s="130">
        <v>229000</v>
      </c>
      <c r="G2377" s="130">
        <v>262000</v>
      </c>
      <c r="H2377" s="130" t="str">
        <f t="shared" si="74"/>
        <v>HR-050030</v>
      </c>
      <c r="I2377" s="130" t="str">
        <f t="shared" si="75"/>
        <v>AG</v>
      </c>
    </row>
    <row r="2378" spans="1:9" x14ac:dyDescent="0.15">
      <c r="A2378" s="130">
        <v>2376</v>
      </c>
      <c r="B2378" s="130" t="s">
        <v>5332</v>
      </c>
      <c r="C2378" s="130" t="s">
        <v>12624</v>
      </c>
      <c r="D2378" s="130">
        <v>100</v>
      </c>
      <c r="E2378" s="130" t="s">
        <v>12372</v>
      </c>
      <c r="F2378" s="130">
        <v>850000</v>
      </c>
      <c r="G2378" s="130">
        <v>1380000</v>
      </c>
      <c r="H2378" s="130" t="str">
        <f t="shared" si="74"/>
        <v>HR-050031</v>
      </c>
      <c r="I2378" s="130" t="str">
        <f t="shared" si="75"/>
        <v>AG</v>
      </c>
    </row>
    <row r="2379" spans="1:9" x14ac:dyDescent="0.15">
      <c r="A2379" s="130">
        <v>2377</v>
      </c>
      <c r="B2379" s="130" t="s">
        <v>5333</v>
      </c>
      <c r="C2379" s="130" t="s">
        <v>14623</v>
      </c>
      <c r="D2379" s="130">
        <v>15</v>
      </c>
      <c r="E2379" s="130" t="s">
        <v>12355</v>
      </c>
      <c r="F2379" s="130">
        <v>663000</v>
      </c>
      <c r="G2379" s="130">
        <v>699000</v>
      </c>
      <c r="H2379" s="130" t="str">
        <f t="shared" si="74"/>
        <v>HR-050032</v>
      </c>
      <c r="I2379" s="130" t="str">
        <f t="shared" si="75"/>
        <v>AG</v>
      </c>
    </row>
    <row r="2380" spans="1:9" x14ac:dyDescent="0.15">
      <c r="A2380" s="130">
        <v>2378</v>
      </c>
      <c r="B2380" s="130" t="s">
        <v>5334</v>
      </c>
      <c r="C2380" s="130" t="s">
        <v>14624</v>
      </c>
      <c r="D2380" s="130">
        <v>1</v>
      </c>
      <c r="E2380" s="130" t="s">
        <v>12619</v>
      </c>
      <c r="F2380" s="130">
        <v>25921</v>
      </c>
      <c r="G2380" s="130">
        <v>20282</v>
      </c>
      <c r="H2380" s="130" t="str">
        <f t="shared" si="74"/>
        <v>HR-050033</v>
      </c>
      <c r="I2380" s="130" t="str">
        <f t="shared" si="75"/>
        <v>AG</v>
      </c>
    </row>
    <row r="2381" spans="1:9" x14ac:dyDescent="0.15">
      <c r="A2381" s="130">
        <v>2379</v>
      </c>
      <c r="B2381" s="130" t="s">
        <v>5335</v>
      </c>
      <c r="C2381" s="130" t="s">
        <v>14625</v>
      </c>
      <c r="D2381" s="130">
        <v>100</v>
      </c>
      <c r="E2381" s="130" t="s">
        <v>12355</v>
      </c>
      <c r="F2381" s="130">
        <v>1164920</v>
      </c>
      <c r="G2381" s="130">
        <v>873144.9</v>
      </c>
      <c r="H2381" s="130" t="str">
        <f t="shared" si="74"/>
        <v>HR-060001</v>
      </c>
      <c r="I2381" s="130" t="str">
        <f t="shared" si="75"/>
        <v>VG</v>
      </c>
    </row>
    <row r="2382" spans="1:9" x14ac:dyDescent="0.15">
      <c r="A2382" s="130">
        <v>2380</v>
      </c>
      <c r="B2382" s="130" t="s">
        <v>5336</v>
      </c>
      <c r="C2382" s="130" t="s">
        <v>13301</v>
      </c>
      <c r="D2382" s="130">
        <v>100</v>
      </c>
      <c r="E2382" s="130" t="s">
        <v>12361</v>
      </c>
      <c r="F2382" s="130">
        <v>237000</v>
      </c>
      <c r="G2382" s="130">
        <v>261200</v>
      </c>
      <c r="H2382" s="130" t="str">
        <f t="shared" si="74"/>
        <v>HR-060002</v>
      </c>
      <c r="I2382" s="130" t="str">
        <f t="shared" si="75"/>
        <v>VG</v>
      </c>
    </row>
    <row r="2383" spans="1:9" x14ac:dyDescent="0.15">
      <c r="A2383" s="130">
        <v>2381</v>
      </c>
      <c r="B2383" s="130" t="s">
        <v>5337</v>
      </c>
      <c r="C2383" s="130" t="s">
        <v>2392</v>
      </c>
      <c r="D2383" s="130">
        <v>750</v>
      </c>
      <c r="E2383" s="130" t="s">
        <v>12372</v>
      </c>
      <c r="F2383" s="130">
        <v>16796130</v>
      </c>
      <c r="G2383" s="130">
        <v>20053330</v>
      </c>
      <c r="H2383" s="130" t="str">
        <f t="shared" si="74"/>
        <v>HR-060003</v>
      </c>
      <c r="I2383" s="130" t="str">
        <f t="shared" si="75"/>
        <v>AG</v>
      </c>
    </row>
    <row r="2384" spans="1:9" x14ac:dyDescent="0.15">
      <c r="A2384" s="130">
        <v>2382</v>
      </c>
      <c r="B2384" s="130" t="s">
        <v>5338</v>
      </c>
      <c r="C2384" s="130" t="s">
        <v>14626</v>
      </c>
      <c r="D2384" s="130">
        <v>1</v>
      </c>
      <c r="E2384" s="130" t="s">
        <v>12372</v>
      </c>
      <c r="F2384" s="130">
        <v>6000</v>
      </c>
      <c r="G2384" s="130">
        <v>58450</v>
      </c>
      <c r="H2384" s="130" t="str">
        <f t="shared" si="74"/>
        <v>HR-060004</v>
      </c>
      <c r="I2384" s="130" t="str">
        <f t="shared" si="75"/>
        <v>VG</v>
      </c>
    </row>
    <row r="2385" spans="1:9" x14ac:dyDescent="0.15">
      <c r="A2385" s="130">
        <v>2383</v>
      </c>
      <c r="B2385" s="130" t="s">
        <v>5339</v>
      </c>
      <c r="C2385" s="130" t="s">
        <v>14627</v>
      </c>
      <c r="D2385" s="130">
        <v>100</v>
      </c>
      <c r="E2385" s="130" t="s">
        <v>12372</v>
      </c>
      <c r="F2385" s="130">
        <v>466850</v>
      </c>
      <c r="G2385" s="130">
        <v>456159</v>
      </c>
      <c r="H2385" s="130" t="str">
        <f t="shared" si="74"/>
        <v>HR-060005</v>
      </c>
      <c r="I2385" s="130" t="str">
        <f t="shared" si="75"/>
        <v>AG</v>
      </c>
    </row>
    <row r="2386" spans="1:9" x14ac:dyDescent="0.15">
      <c r="A2386" s="130">
        <v>2384</v>
      </c>
      <c r="B2386" s="130" t="s">
        <v>5340</v>
      </c>
      <c r="C2386" s="130" t="s">
        <v>14628</v>
      </c>
      <c r="D2386" s="130">
        <v>1</v>
      </c>
      <c r="E2386" s="130" t="s">
        <v>12361</v>
      </c>
      <c r="F2386" s="130">
        <v>6000</v>
      </c>
      <c r="G2386" s="130">
        <v>17000</v>
      </c>
      <c r="H2386" s="130" t="str">
        <f t="shared" si="74"/>
        <v>HR-060006</v>
      </c>
      <c r="I2386" s="130" t="str">
        <f t="shared" si="75"/>
        <v>AG</v>
      </c>
    </row>
    <row r="2387" spans="1:9" x14ac:dyDescent="0.15">
      <c r="A2387" s="130">
        <v>2385</v>
      </c>
      <c r="B2387" s="130" t="s">
        <v>5341</v>
      </c>
      <c r="C2387" s="130" t="s">
        <v>14629</v>
      </c>
      <c r="D2387" s="130">
        <v>18000</v>
      </c>
      <c r="E2387" s="130" t="s">
        <v>13014</v>
      </c>
      <c r="F2387" s="130">
        <v>347666853</v>
      </c>
      <c r="G2387" s="130">
        <v>400053583</v>
      </c>
      <c r="H2387" s="130" t="str">
        <f t="shared" si="74"/>
        <v>HR-060007</v>
      </c>
      <c r="I2387" s="130" t="str">
        <f t="shared" si="75"/>
        <v>AG</v>
      </c>
    </row>
    <row r="2388" spans="1:9" x14ac:dyDescent="0.15">
      <c r="A2388" s="130">
        <v>2386</v>
      </c>
      <c r="B2388" s="130" t="s">
        <v>5342</v>
      </c>
      <c r="C2388" s="130" t="s">
        <v>14630</v>
      </c>
      <c r="D2388" s="130">
        <v>100</v>
      </c>
      <c r="E2388" s="130" t="s">
        <v>12372</v>
      </c>
      <c r="F2388" s="130">
        <v>891111</v>
      </c>
      <c r="G2388" s="130">
        <v>938700</v>
      </c>
      <c r="H2388" s="130" t="str">
        <f t="shared" si="74"/>
        <v>HR-060008</v>
      </c>
      <c r="I2388" s="130" t="str">
        <f t="shared" si="75"/>
        <v>AG</v>
      </c>
    </row>
    <row r="2389" spans="1:9" x14ac:dyDescent="0.15">
      <c r="A2389" s="130">
        <v>2387</v>
      </c>
      <c r="B2389" s="130" t="s">
        <v>5343</v>
      </c>
      <c r="C2389" s="130" t="s">
        <v>14631</v>
      </c>
      <c r="D2389" s="130">
        <v>1</v>
      </c>
      <c r="E2389" s="130" t="s">
        <v>14632</v>
      </c>
      <c r="F2389" s="130">
        <v>6473000</v>
      </c>
      <c r="G2389" s="130">
        <v>7303000</v>
      </c>
      <c r="H2389" s="130" t="str">
        <f t="shared" si="74"/>
        <v>HR-060009</v>
      </c>
      <c r="I2389" s="130" t="str">
        <f t="shared" si="75"/>
        <v>AG</v>
      </c>
    </row>
    <row r="2390" spans="1:9" x14ac:dyDescent="0.15">
      <c r="A2390" s="130">
        <v>2388</v>
      </c>
      <c r="B2390" s="130" t="s">
        <v>5344</v>
      </c>
      <c r="C2390" s="130" t="s">
        <v>14633</v>
      </c>
      <c r="D2390" s="130">
        <v>1</v>
      </c>
      <c r="E2390" s="130" t="s">
        <v>12402</v>
      </c>
      <c r="F2390" s="130">
        <v>264400</v>
      </c>
      <c r="G2390" s="130">
        <v>32000</v>
      </c>
      <c r="H2390" s="130" t="str">
        <f t="shared" si="74"/>
        <v>HR-060010</v>
      </c>
      <c r="I2390" s="130" t="str">
        <f t="shared" si="75"/>
        <v>AG</v>
      </c>
    </row>
    <row r="2391" spans="1:9" x14ac:dyDescent="0.15">
      <c r="A2391" s="130">
        <v>2389</v>
      </c>
      <c r="B2391" s="130" t="s">
        <v>5345</v>
      </c>
      <c r="H2391" s="130" t="str">
        <f t="shared" si="74"/>
        <v>HR-060011</v>
      </c>
      <c r="I2391" s="130" t="str">
        <f t="shared" si="75"/>
        <v>AG</v>
      </c>
    </row>
    <row r="2392" spans="1:9" x14ac:dyDescent="0.15">
      <c r="A2392" s="130">
        <v>2390</v>
      </c>
      <c r="B2392" s="130" t="s">
        <v>5346</v>
      </c>
      <c r="C2392" s="130" t="s">
        <v>14634</v>
      </c>
      <c r="D2392" s="130">
        <v>100</v>
      </c>
      <c r="E2392" s="130" t="s">
        <v>12355</v>
      </c>
      <c r="F2392" s="130">
        <v>26453219.5</v>
      </c>
      <c r="G2392" s="130">
        <v>34761641.799999997</v>
      </c>
      <c r="H2392" s="130" t="str">
        <f t="shared" si="74"/>
        <v>HR-060012</v>
      </c>
      <c r="I2392" s="130" t="str">
        <f t="shared" si="75"/>
        <v>AG</v>
      </c>
    </row>
    <row r="2393" spans="1:9" x14ac:dyDescent="0.15">
      <c r="A2393" s="130">
        <v>2391</v>
      </c>
      <c r="B2393" s="130" t="s">
        <v>5347</v>
      </c>
      <c r="C2393" s="130" t="s">
        <v>576</v>
      </c>
      <c r="D2393" s="130">
        <v>60</v>
      </c>
      <c r="E2393" s="130" t="s">
        <v>12355</v>
      </c>
      <c r="F2393" s="130">
        <v>40914000</v>
      </c>
      <c r="G2393" s="130">
        <v>43156000</v>
      </c>
      <c r="H2393" s="130" t="str">
        <f t="shared" si="74"/>
        <v>HR-060013</v>
      </c>
      <c r="I2393" s="130" t="str">
        <f t="shared" si="75"/>
        <v>VG</v>
      </c>
    </row>
    <row r="2394" spans="1:9" x14ac:dyDescent="0.15">
      <c r="A2394" s="130">
        <v>2392</v>
      </c>
      <c r="B2394" s="130" t="s">
        <v>5348</v>
      </c>
      <c r="C2394" s="130" t="s">
        <v>14635</v>
      </c>
      <c r="D2394" s="130">
        <v>100</v>
      </c>
      <c r="E2394" s="130" t="s">
        <v>12372</v>
      </c>
      <c r="F2394" s="130">
        <v>375362</v>
      </c>
      <c r="G2394" s="130">
        <v>222520</v>
      </c>
      <c r="H2394" s="130" t="str">
        <f t="shared" si="74"/>
        <v>HR-060014</v>
      </c>
      <c r="I2394" s="130" t="str">
        <f t="shared" si="75"/>
        <v>AG</v>
      </c>
    </row>
    <row r="2395" spans="1:9" x14ac:dyDescent="0.15">
      <c r="A2395" s="130">
        <v>2393</v>
      </c>
      <c r="B2395" s="130" t="s">
        <v>5349</v>
      </c>
      <c r="C2395" s="130" t="s">
        <v>12864</v>
      </c>
      <c r="D2395" s="130">
        <v>100</v>
      </c>
      <c r="E2395" s="130" t="s">
        <v>12372</v>
      </c>
      <c r="F2395" s="130">
        <v>865590</v>
      </c>
      <c r="G2395" s="130">
        <v>172386.84</v>
      </c>
      <c r="H2395" s="130" t="str">
        <f t="shared" si="74"/>
        <v>HR-060015</v>
      </c>
      <c r="I2395" s="130" t="str">
        <f t="shared" si="75"/>
        <v>AG</v>
      </c>
    </row>
    <row r="2396" spans="1:9" x14ac:dyDescent="0.15">
      <c r="A2396" s="130">
        <v>2394</v>
      </c>
      <c r="B2396" s="130" t="s">
        <v>5350</v>
      </c>
      <c r="C2396" s="130" t="s">
        <v>427</v>
      </c>
      <c r="D2396" s="130">
        <v>100</v>
      </c>
      <c r="E2396" s="130" t="s">
        <v>12372</v>
      </c>
      <c r="F2396" s="130">
        <v>900000</v>
      </c>
      <c r="G2396" s="130">
        <v>440000</v>
      </c>
      <c r="H2396" s="130" t="str">
        <f t="shared" si="74"/>
        <v>HR-060016</v>
      </c>
      <c r="I2396" s="130" t="str">
        <f t="shared" si="75"/>
        <v>AG</v>
      </c>
    </row>
    <row r="2397" spans="1:9" x14ac:dyDescent="0.15">
      <c r="A2397" s="130">
        <v>2395</v>
      </c>
      <c r="B2397" s="130" t="s">
        <v>5351</v>
      </c>
      <c r="C2397" s="130" t="s">
        <v>14636</v>
      </c>
      <c r="D2397" s="130">
        <v>3150</v>
      </c>
      <c r="E2397" s="130" t="s">
        <v>12368</v>
      </c>
      <c r="F2397" s="130">
        <v>20364165</v>
      </c>
      <c r="G2397" s="130">
        <v>20702115</v>
      </c>
      <c r="H2397" s="130" t="str">
        <f t="shared" si="74"/>
        <v>HR-060017</v>
      </c>
      <c r="I2397" s="130" t="str">
        <f t="shared" si="75"/>
        <v>AG</v>
      </c>
    </row>
    <row r="2398" spans="1:9" x14ac:dyDescent="0.15">
      <c r="A2398" s="130">
        <v>2396</v>
      </c>
      <c r="B2398" s="130" t="s">
        <v>5352</v>
      </c>
      <c r="C2398" s="130" t="s">
        <v>12643</v>
      </c>
      <c r="D2398" s="130">
        <v>1</v>
      </c>
      <c r="E2398" s="130" t="s">
        <v>12569</v>
      </c>
      <c r="F2398" s="130">
        <v>374200</v>
      </c>
      <c r="G2398" s="130">
        <v>529410</v>
      </c>
      <c r="H2398" s="130" t="str">
        <f t="shared" si="74"/>
        <v>HR-060018</v>
      </c>
      <c r="I2398" s="130" t="str">
        <f t="shared" si="75"/>
        <v>VG</v>
      </c>
    </row>
    <row r="2399" spans="1:9" x14ac:dyDescent="0.15">
      <c r="A2399" s="130">
        <v>2397</v>
      </c>
      <c r="B2399" s="130" t="s">
        <v>5353</v>
      </c>
      <c r="C2399" s="130" t="s">
        <v>14637</v>
      </c>
      <c r="D2399" s="130">
        <v>200</v>
      </c>
      <c r="E2399" s="130" t="s">
        <v>12372</v>
      </c>
      <c r="F2399" s="130">
        <v>1028000</v>
      </c>
      <c r="G2399" s="130">
        <v>1049830</v>
      </c>
      <c r="H2399" s="130" t="str">
        <f t="shared" si="74"/>
        <v>HR-060019</v>
      </c>
      <c r="I2399" s="130" t="str">
        <f t="shared" si="75"/>
        <v>AG</v>
      </c>
    </row>
    <row r="2400" spans="1:9" x14ac:dyDescent="0.15">
      <c r="A2400" s="130">
        <v>2398</v>
      </c>
      <c r="B2400" s="130" t="s">
        <v>5354</v>
      </c>
      <c r="C2400" s="130" t="s">
        <v>13327</v>
      </c>
      <c r="D2400" s="130">
        <v>2300</v>
      </c>
      <c r="E2400" s="130" t="s">
        <v>12372</v>
      </c>
      <c r="F2400" s="130">
        <v>3694475.52</v>
      </c>
      <c r="G2400" s="130">
        <v>3694475.52</v>
      </c>
      <c r="H2400" s="130" t="str">
        <f t="shared" si="74"/>
        <v>HR-060020</v>
      </c>
      <c r="I2400" s="130" t="str">
        <f t="shared" si="75"/>
        <v>AG</v>
      </c>
    </row>
    <row r="2401" spans="1:9" x14ac:dyDescent="0.15">
      <c r="A2401" s="130">
        <v>2399</v>
      </c>
      <c r="B2401" s="130" t="s">
        <v>5355</v>
      </c>
      <c r="C2401" s="130" t="s">
        <v>14638</v>
      </c>
      <c r="D2401" s="130">
        <v>10</v>
      </c>
      <c r="E2401" s="130" t="s">
        <v>12355</v>
      </c>
      <c r="F2401" s="130">
        <v>350827</v>
      </c>
      <c r="G2401" s="130">
        <v>371386</v>
      </c>
      <c r="H2401" s="130" t="str">
        <f t="shared" si="74"/>
        <v>HR-060021</v>
      </c>
      <c r="I2401" s="130" t="str">
        <f t="shared" si="75"/>
        <v>VG</v>
      </c>
    </row>
    <row r="2402" spans="1:9" x14ac:dyDescent="0.15">
      <c r="A2402" s="130">
        <v>2400</v>
      </c>
      <c r="B2402" s="130" t="s">
        <v>5356</v>
      </c>
      <c r="C2402" s="130" t="s">
        <v>14639</v>
      </c>
      <c r="D2402" s="130">
        <v>1000</v>
      </c>
      <c r="E2402" s="130" t="s">
        <v>12372</v>
      </c>
      <c r="F2402" s="130">
        <v>2865400</v>
      </c>
      <c r="G2402" s="130">
        <v>2096715</v>
      </c>
      <c r="H2402" s="130" t="str">
        <f t="shared" si="74"/>
        <v>HR-060022</v>
      </c>
      <c r="I2402" s="130" t="str">
        <f t="shared" si="75"/>
        <v>AG</v>
      </c>
    </row>
    <row r="2403" spans="1:9" x14ac:dyDescent="0.15">
      <c r="A2403" s="130">
        <v>2401</v>
      </c>
      <c r="B2403" s="130" t="s">
        <v>5357</v>
      </c>
      <c r="C2403" s="130" t="s">
        <v>12592</v>
      </c>
      <c r="D2403" s="130">
        <v>100</v>
      </c>
      <c r="E2403" s="130" t="s">
        <v>12355</v>
      </c>
      <c r="F2403" s="130">
        <v>12510000</v>
      </c>
      <c r="G2403" s="130">
        <v>8948000</v>
      </c>
      <c r="H2403" s="130" t="str">
        <f t="shared" si="74"/>
        <v>HR-060023</v>
      </c>
      <c r="I2403" s="130" t="str">
        <f t="shared" si="75"/>
        <v>AG</v>
      </c>
    </row>
    <row r="2404" spans="1:9" x14ac:dyDescent="0.15">
      <c r="A2404" s="130">
        <v>2402</v>
      </c>
      <c r="B2404" s="130" t="s">
        <v>5358</v>
      </c>
      <c r="C2404" s="130" t="s">
        <v>14640</v>
      </c>
      <c r="D2404" s="130">
        <v>1</v>
      </c>
      <c r="E2404" s="130" t="s">
        <v>12361</v>
      </c>
      <c r="F2404" s="130">
        <v>13800</v>
      </c>
      <c r="G2404" s="130">
        <v>13800</v>
      </c>
      <c r="H2404" s="130" t="str">
        <f t="shared" si="74"/>
        <v>HR-060024</v>
      </c>
      <c r="I2404" s="130" t="str">
        <f t="shared" si="75"/>
        <v>VG</v>
      </c>
    </row>
    <row r="2405" spans="1:9" x14ac:dyDescent="0.15">
      <c r="A2405" s="130">
        <v>2403</v>
      </c>
      <c r="B2405" s="130" t="s">
        <v>5359</v>
      </c>
      <c r="C2405" s="130" t="s">
        <v>14641</v>
      </c>
      <c r="D2405" s="130">
        <v>1</v>
      </c>
      <c r="E2405" s="130" t="s">
        <v>14642</v>
      </c>
      <c r="F2405" s="130">
        <v>95000</v>
      </c>
      <c r="G2405" s="130">
        <v>109720</v>
      </c>
      <c r="H2405" s="130" t="str">
        <f t="shared" si="74"/>
        <v>HR-060025</v>
      </c>
      <c r="I2405" s="130" t="str">
        <f t="shared" si="75"/>
        <v>AG</v>
      </c>
    </row>
    <row r="2406" spans="1:9" x14ac:dyDescent="0.15">
      <c r="A2406" s="130">
        <v>2404</v>
      </c>
      <c r="B2406" s="130" t="s">
        <v>5360</v>
      </c>
      <c r="C2406" s="130" t="s">
        <v>14157</v>
      </c>
      <c r="D2406" s="130">
        <v>290</v>
      </c>
      <c r="E2406" s="130" t="s">
        <v>12355</v>
      </c>
      <c r="F2406" s="130">
        <v>18472423</v>
      </c>
      <c r="G2406" s="130">
        <v>27915983.5</v>
      </c>
      <c r="H2406" s="130" t="str">
        <f t="shared" si="74"/>
        <v>HR-060026</v>
      </c>
      <c r="I2406" s="130" t="str">
        <f t="shared" si="75"/>
        <v>AG</v>
      </c>
    </row>
    <row r="2407" spans="1:9" x14ac:dyDescent="0.15">
      <c r="A2407" s="130">
        <v>2405</v>
      </c>
      <c r="B2407" s="130" t="s">
        <v>5361</v>
      </c>
      <c r="C2407" s="130" t="s">
        <v>12592</v>
      </c>
      <c r="D2407" s="130">
        <v>1</v>
      </c>
      <c r="E2407" s="130" t="s">
        <v>12972</v>
      </c>
      <c r="F2407" s="130">
        <v>85</v>
      </c>
      <c r="G2407" s="130">
        <v>85</v>
      </c>
      <c r="H2407" s="130" t="str">
        <f t="shared" si="74"/>
        <v>HR-060027</v>
      </c>
      <c r="I2407" s="130" t="str">
        <f t="shared" si="75"/>
        <v>VG</v>
      </c>
    </row>
    <row r="2408" spans="1:9" x14ac:dyDescent="0.15">
      <c r="A2408" s="130">
        <v>2406</v>
      </c>
      <c r="B2408" s="130" t="s">
        <v>5362</v>
      </c>
      <c r="C2408" s="130" t="s">
        <v>14643</v>
      </c>
      <c r="D2408" s="130">
        <v>50000</v>
      </c>
      <c r="E2408" s="130" t="s">
        <v>12368</v>
      </c>
      <c r="F2408" s="130">
        <v>1510410</v>
      </c>
      <c r="G2408" s="130">
        <v>2649109.5</v>
      </c>
      <c r="H2408" s="130" t="str">
        <f t="shared" si="74"/>
        <v>HR-060028</v>
      </c>
      <c r="I2408" s="130" t="str">
        <f t="shared" si="75"/>
        <v>VG</v>
      </c>
    </row>
    <row r="2409" spans="1:9" x14ac:dyDescent="0.15">
      <c r="A2409" s="130">
        <v>2407</v>
      </c>
      <c r="B2409" s="130" t="s">
        <v>5363</v>
      </c>
      <c r="C2409" s="130" t="s">
        <v>14644</v>
      </c>
      <c r="D2409" s="130">
        <v>500</v>
      </c>
      <c r="E2409" s="130" t="s">
        <v>12355</v>
      </c>
      <c r="F2409" s="130">
        <v>605000</v>
      </c>
      <c r="G2409" s="130">
        <v>367500</v>
      </c>
      <c r="H2409" s="130" t="str">
        <f t="shared" si="74"/>
        <v>HR-060029</v>
      </c>
      <c r="I2409" s="130" t="str">
        <f t="shared" si="75"/>
        <v>AG</v>
      </c>
    </row>
    <row r="2410" spans="1:9" x14ac:dyDescent="0.15">
      <c r="A2410" s="130">
        <v>2408</v>
      </c>
      <c r="B2410" s="130" t="s">
        <v>5364</v>
      </c>
      <c r="C2410" s="130" t="s">
        <v>14645</v>
      </c>
      <c r="D2410" s="130">
        <v>36</v>
      </c>
      <c r="E2410" s="130" t="s">
        <v>12355</v>
      </c>
      <c r="F2410" s="130">
        <v>27406800</v>
      </c>
      <c r="G2410" s="130">
        <v>31121500</v>
      </c>
      <c r="H2410" s="130" t="str">
        <f t="shared" si="74"/>
        <v>HR-060030</v>
      </c>
      <c r="I2410" s="130" t="str">
        <f t="shared" si="75"/>
        <v>VG</v>
      </c>
    </row>
    <row r="2411" spans="1:9" x14ac:dyDescent="0.15">
      <c r="A2411" s="130">
        <v>2409</v>
      </c>
      <c r="B2411" s="130" t="s">
        <v>5365</v>
      </c>
      <c r="C2411" s="130" t="s">
        <v>14646</v>
      </c>
      <c r="D2411" s="130">
        <v>72</v>
      </c>
      <c r="E2411" s="130" t="s">
        <v>12355</v>
      </c>
      <c r="F2411" s="130">
        <v>27200066</v>
      </c>
      <c r="G2411" s="130">
        <v>40650000</v>
      </c>
      <c r="H2411" s="130" t="str">
        <f t="shared" si="74"/>
        <v>HR-060031</v>
      </c>
      <c r="I2411" s="130" t="str">
        <f t="shared" si="75"/>
        <v>AG</v>
      </c>
    </row>
    <row r="2412" spans="1:9" x14ac:dyDescent="0.15">
      <c r="A2412" s="130">
        <v>2410</v>
      </c>
      <c r="B2412" s="130" t="s">
        <v>5366</v>
      </c>
      <c r="C2412" s="130" t="s">
        <v>14647</v>
      </c>
      <c r="D2412" s="130">
        <v>100</v>
      </c>
      <c r="E2412" s="130" t="s">
        <v>12372</v>
      </c>
      <c r="F2412" s="130">
        <v>961908</v>
      </c>
      <c r="G2412" s="130">
        <v>1406600</v>
      </c>
      <c r="H2412" s="130" t="str">
        <f t="shared" si="74"/>
        <v>HR-060032</v>
      </c>
      <c r="I2412" s="130" t="str">
        <f t="shared" si="75"/>
        <v>AG</v>
      </c>
    </row>
    <row r="2413" spans="1:9" x14ac:dyDescent="0.15">
      <c r="A2413" s="130">
        <v>2411</v>
      </c>
      <c r="B2413" s="130" t="s">
        <v>5367</v>
      </c>
      <c r="C2413" s="130" t="s">
        <v>14648</v>
      </c>
      <c r="D2413" s="130">
        <v>900</v>
      </c>
      <c r="E2413" s="130" t="s">
        <v>12355</v>
      </c>
      <c r="F2413" s="130">
        <v>22410000</v>
      </c>
      <c r="G2413" s="130">
        <v>33520000</v>
      </c>
      <c r="H2413" s="130" t="str">
        <f t="shared" si="74"/>
        <v>HR-060033</v>
      </c>
      <c r="I2413" s="130" t="str">
        <f t="shared" si="75"/>
        <v>AG</v>
      </c>
    </row>
    <row r="2414" spans="1:9" x14ac:dyDescent="0.15">
      <c r="A2414" s="130">
        <v>2412</v>
      </c>
      <c r="B2414" s="130" t="s">
        <v>5368</v>
      </c>
      <c r="C2414" s="130" t="s">
        <v>14649</v>
      </c>
      <c r="D2414" s="130">
        <v>10</v>
      </c>
      <c r="E2414" s="130" t="s">
        <v>12355</v>
      </c>
      <c r="F2414" s="130">
        <v>1293236.8</v>
      </c>
      <c r="G2414" s="130">
        <v>1494012.8</v>
      </c>
      <c r="H2414" s="130" t="str">
        <f t="shared" si="74"/>
        <v>HR-060034</v>
      </c>
      <c r="I2414" s="130" t="str">
        <f t="shared" si="75"/>
        <v>AG</v>
      </c>
    </row>
    <row r="2415" spans="1:9" x14ac:dyDescent="0.15">
      <c r="A2415" s="130">
        <v>2413</v>
      </c>
      <c r="B2415" s="130" t="s">
        <v>5369</v>
      </c>
      <c r="C2415" s="130" t="s">
        <v>14650</v>
      </c>
      <c r="D2415" s="130">
        <v>10</v>
      </c>
      <c r="E2415" s="130" t="s">
        <v>12355</v>
      </c>
      <c r="F2415" s="130">
        <v>11735078.09</v>
      </c>
      <c r="G2415" s="130">
        <v>13957591.91</v>
      </c>
      <c r="H2415" s="130" t="str">
        <f t="shared" si="74"/>
        <v>HR-070001</v>
      </c>
      <c r="I2415" s="130" t="str">
        <f t="shared" si="75"/>
        <v>VG</v>
      </c>
    </row>
    <row r="2416" spans="1:9" x14ac:dyDescent="0.15">
      <c r="A2416" s="130">
        <v>2414</v>
      </c>
      <c r="B2416" s="130" t="s">
        <v>5370</v>
      </c>
      <c r="C2416" s="130" t="s">
        <v>14651</v>
      </c>
      <c r="D2416" s="130">
        <v>1</v>
      </c>
      <c r="E2416" s="130" t="s">
        <v>12370</v>
      </c>
      <c r="F2416" s="130">
        <v>123200</v>
      </c>
      <c r="G2416" s="130">
        <v>137500</v>
      </c>
      <c r="H2416" s="130" t="str">
        <f t="shared" si="74"/>
        <v>HR-070002</v>
      </c>
      <c r="I2416" s="130" t="str">
        <f t="shared" si="75"/>
        <v>VG</v>
      </c>
    </row>
    <row r="2417" spans="1:9" x14ac:dyDescent="0.15">
      <c r="A2417" s="130">
        <v>2415</v>
      </c>
      <c r="B2417" s="130" t="s">
        <v>5371</v>
      </c>
      <c r="C2417" s="130" t="s">
        <v>14652</v>
      </c>
      <c r="D2417" s="130">
        <v>10</v>
      </c>
      <c r="E2417" s="130" t="s">
        <v>12876</v>
      </c>
      <c r="F2417" s="130">
        <v>7155300</v>
      </c>
      <c r="G2417" s="130">
        <v>9894000</v>
      </c>
      <c r="H2417" s="130" t="str">
        <f t="shared" si="74"/>
        <v>HR-070003</v>
      </c>
      <c r="I2417" s="130" t="str">
        <f t="shared" si="75"/>
        <v>AG</v>
      </c>
    </row>
    <row r="2418" spans="1:9" x14ac:dyDescent="0.15">
      <c r="A2418" s="130">
        <v>2416</v>
      </c>
      <c r="B2418" s="130" t="s">
        <v>5372</v>
      </c>
      <c r="C2418" s="130" t="s">
        <v>14653</v>
      </c>
      <c r="D2418" s="130">
        <v>840</v>
      </c>
      <c r="E2418" s="130" t="s">
        <v>12368</v>
      </c>
      <c r="F2418" s="130">
        <v>13274567</v>
      </c>
      <c r="G2418" s="130">
        <v>5705506</v>
      </c>
      <c r="H2418" s="130" t="str">
        <f t="shared" si="74"/>
        <v>HR-070004</v>
      </c>
      <c r="I2418" s="130" t="str">
        <f t="shared" si="75"/>
        <v>AG</v>
      </c>
    </row>
    <row r="2419" spans="1:9" x14ac:dyDescent="0.15">
      <c r="A2419" s="130">
        <v>2417</v>
      </c>
      <c r="B2419" s="130" t="s">
        <v>5373</v>
      </c>
      <c r="C2419" s="130" t="s">
        <v>123</v>
      </c>
      <c r="D2419" s="130">
        <v>1500</v>
      </c>
      <c r="E2419" s="130" t="s">
        <v>12372</v>
      </c>
      <c r="F2419" s="130">
        <v>3901500</v>
      </c>
      <c r="G2419" s="130">
        <v>2883000</v>
      </c>
      <c r="H2419" s="130" t="str">
        <f t="shared" si="74"/>
        <v>HR-070005</v>
      </c>
      <c r="I2419" s="130" t="str">
        <f t="shared" si="75"/>
        <v>AG</v>
      </c>
    </row>
    <row r="2420" spans="1:9" x14ac:dyDescent="0.15">
      <c r="A2420" s="130">
        <v>2418</v>
      </c>
      <c r="B2420" s="130" t="s">
        <v>5374</v>
      </c>
      <c r="C2420" s="130" t="s">
        <v>14654</v>
      </c>
      <c r="D2420" s="130">
        <v>10</v>
      </c>
      <c r="E2420" s="130" t="s">
        <v>12355</v>
      </c>
      <c r="F2420" s="130">
        <v>191352</v>
      </c>
      <c r="G2420" s="130">
        <v>126315</v>
      </c>
      <c r="H2420" s="130" t="str">
        <f t="shared" si="74"/>
        <v>HR-070006</v>
      </c>
      <c r="I2420" s="130" t="str">
        <f t="shared" si="75"/>
        <v>AG</v>
      </c>
    </row>
    <row r="2421" spans="1:9" x14ac:dyDescent="0.15">
      <c r="A2421" s="130">
        <v>2419</v>
      </c>
      <c r="B2421" s="130" t="s">
        <v>5375</v>
      </c>
      <c r="C2421" s="130" t="s">
        <v>14655</v>
      </c>
      <c r="D2421" s="130">
        <v>10</v>
      </c>
      <c r="E2421" s="130" t="s">
        <v>12355</v>
      </c>
      <c r="F2421" s="130">
        <v>3222600</v>
      </c>
      <c r="G2421" s="130">
        <v>4132128.4</v>
      </c>
      <c r="H2421" s="130" t="str">
        <f t="shared" si="74"/>
        <v>HR-070007</v>
      </c>
      <c r="I2421" s="130" t="str">
        <f t="shared" si="75"/>
        <v>AG</v>
      </c>
    </row>
    <row r="2422" spans="1:9" x14ac:dyDescent="0.15">
      <c r="A2422" s="130">
        <v>2420</v>
      </c>
      <c r="B2422" s="130" t="s">
        <v>5376</v>
      </c>
      <c r="C2422" s="130" t="s">
        <v>14656</v>
      </c>
      <c r="D2422" s="130">
        <v>3</v>
      </c>
      <c r="E2422" s="130" t="s">
        <v>14657</v>
      </c>
      <c r="F2422" s="130">
        <v>407586319</v>
      </c>
      <c r="G2422" s="130">
        <v>380000000</v>
      </c>
      <c r="H2422" s="130" t="str">
        <f t="shared" si="74"/>
        <v>HR-070008</v>
      </c>
      <c r="I2422" s="130" t="str">
        <f t="shared" si="75"/>
        <v>AG</v>
      </c>
    </row>
    <row r="2423" spans="1:9" x14ac:dyDescent="0.15">
      <c r="A2423" s="130">
        <v>2421</v>
      </c>
      <c r="B2423" s="130" t="s">
        <v>5377</v>
      </c>
      <c r="C2423" s="130" t="s">
        <v>14658</v>
      </c>
      <c r="D2423" s="130">
        <v>1</v>
      </c>
      <c r="E2423" s="130" t="s">
        <v>14659</v>
      </c>
      <c r="F2423" s="130">
        <v>198541000</v>
      </c>
      <c r="G2423" s="130">
        <v>92549000</v>
      </c>
      <c r="H2423" s="130" t="str">
        <f t="shared" si="74"/>
        <v>HR-070009</v>
      </c>
      <c r="I2423" s="130" t="str">
        <f t="shared" si="75"/>
        <v>AG</v>
      </c>
    </row>
    <row r="2424" spans="1:9" x14ac:dyDescent="0.15">
      <c r="A2424" s="130">
        <v>2422</v>
      </c>
      <c r="B2424" s="130" t="s">
        <v>5378</v>
      </c>
      <c r="C2424" s="130" t="s">
        <v>14660</v>
      </c>
      <c r="D2424" s="130">
        <v>100</v>
      </c>
      <c r="E2424" s="130" t="s">
        <v>12368</v>
      </c>
      <c r="F2424" s="130">
        <v>221275.97</v>
      </c>
      <c r="G2424" s="130">
        <v>302000</v>
      </c>
      <c r="H2424" s="130" t="str">
        <f t="shared" si="74"/>
        <v>HR-070010</v>
      </c>
      <c r="I2424" s="130" t="str">
        <f t="shared" si="75"/>
        <v>AG</v>
      </c>
    </row>
    <row r="2425" spans="1:9" x14ac:dyDescent="0.15">
      <c r="A2425" s="130">
        <v>2423</v>
      </c>
      <c r="B2425" s="130" t="s">
        <v>5379</v>
      </c>
      <c r="C2425" s="130" t="s">
        <v>14661</v>
      </c>
      <c r="D2425" s="130">
        <v>1000</v>
      </c>
      <c r="E2425" s="130" t="s">
        <v>12372</v>
      </c>
      <c r="F2425" s="130">
        <v>885000</v>
      </c>
      <c r="G2425" s="130">
        <v>150000</v>
      </c>
      <c r="H2425" s="130" t="str">
        <f t="shared" si="74"/>
        <v>HR-070011</v>
      </c>
      <c r="I2425" s="130" t="str">
        <f t="shared" si="75"/>
        <v>AG</v>
      </c>
    </row>
    <row r="2426" spans="1:9" x14ac:dyDescent="0.15">
      <c r="A2426" s="130">
        <v>2424</v>
      </c>
      <c r="B2426" s="130" t="s">
        <v>5380</v>
      </c>
      <c r="C2426" s="130" t="s">
        <v>14662</v>
      </c>
      <c r="D2426" s="130">
        <v>1</v>
      </c>
      <c r="E2426" s="130" t="s">
        <v>14663</v>
      </c>
      <c r="F2426" s="130">
        <v>4640000</v>
      </c>
      <c r="G2426" s="130">
        <v>3400000</v>
      </c>
      <c r="H2426" s="130" t="str">
        <f t="shared" si="74"/>
        <v>HR-070012</v>
      </c>
      <c r="I2426" s="130" t="str">
        <f t="shared" si="75"/>
        <v>AG</v>
      </c>
    </row>
    <row r="2427" spans="1:9" x14ac:dyDescent="0.15">
      <c r="A2427" s="130">
        <v>2425</v>
      </c>
      <c r="B2427" s="130" t="s">
        <v>5381</v>
      </c>
      <c r="C2427" s="130" t="s">
        <v>14664</v>
      </c>
      <c r="D2427" s="130">
        <v>1</v>
      </c>
      <c r="E2427" s="130" t="s">
        <v>12372</v>
      </c>
      <c r="F2427" s="130">
        <v>6000</v>
      </c>
      <c r="G2427" s="130">
        <v>2000</v>
      </c>
      <c r="H2427" s="130" t="str">
        <f t="shared" si="74"/>
        <v>HR-070013</v>
      </c>
      <c r="I2427" s="130" t="str">
        <f t="shared" si="75"/>
        <v>VG</v>
      </c>
    </row>
    <row r="2428" spans="1:9" x14ac:dyDescent="0.15">
      <c r="A2428" s="130">
        <v>2426</v>
      </c>
      <c r="B2428" s="130" t="s">
        <v>5382</v>
      </c>
      <c r="C2428" s="130" t="s">
        <v>14665</v>
      </c>
      <c r="D2428" s="130">
        <v>100</v>
      </c>
      <c r="E2428" s="130" t="s">
        <v>12368</v>
      </c>
      <c r="F2428" s="130">
        <v>760000</v>
      </c>
      <c r="G2428" s="130">
        <v>770000</v>
      </c>
      <c r="H2428" s="130" t="str">
        <f t="shared" si="74"/>
        <v>HR-070014</v>
      </c>
      <c r="I2428" s="130" t="str">
        <f t="shared" si="75"/>
        <v>AG</v>
      </c>
    </row>
    <row r="2429" spans="1:9" x14ac:dyDescent="0.15">
      <c r="A2429" s="130">
        <v>2427</v>
      </c>
      <c r="B2429" s="130" t="s">
        <v>5383</v>
      </c>
      <c r="C2429" s="130" t="s">
        <v>14666</v>
      </c>
      <c r="D2429" s="130">
        <v>1</v>
      </c>
      <c r="E2429" s="130" t="s">
        <v>12788</v>
      </c>
      <c r="F2429" s="130">
        <v>106018</v>
      </c>
      <c r="G2429" s="130">
        <v>110514</v>
      </c>
      <c r="H2429" s="130" t="str">
        <f t="shared" si="74"/>
        <v>HR-070015</v>
      </c>
      <c r="I2429" s="130" t="str">
        <f t="shared" si="75"/>
        <v>AG</v>
      </c>
    </row>
    <row r="2430" spans="1:9" x14ac:dyDescent="0.15">
      <c r="A2430" s="130">
        <v>2428</v>
      </c>
      <c r="B2430" s="130" t="s">
        <v>5384</v>
      </c>
      <c r="C2430" s="130" t="s">
        <v>14667</v>
      </c>
      <c r="D2430" s="130">
        <v>1</v>
      </c>
      <c r="E2430" s="130" t="s">
        <v>12370</v>
      </c>
      <c r="F2430" s="130">
        <v>950</v>
      </c>
      <c r="G2430" s="130">
        <v>5200</v>
      </c>
      <c r="H2430" s="130" t="str">
        <f t="shared" si="74"/>
        <v>HR-070016</v>
      </c>
      <c r="I2430" s="130" t="str">
        <f t="shared" si="75"/>
        <v>AG</v>
      </c>
    </row>
    <row r="2431" spans="1:9" x14ac:dyDescent="0.15">
      <c r="A2431" s="130">
        <v>2429</v>
      </c>
      <c r="B2431" s="130" t="s">
        <v>5385</v>
      </c>
      <c r="C2431" s="130" t="s">
        <v>14668</v>
      </c>
      <c r="D2431" s="130">
        <v>700</v>
      </c>
      <c r="E2431" s="130" t="s">
        <v>14669</v>
      </c>
      <c r="F2431" s="130">
        <v>951997.4</v>
      </c>
      <c r="G2431" s="130">
        <v>1060256</v>
      </c>
      <c r="H2431" s="130" t="str">
        <f t="shared" si="74"/>
        <v>HR-070017</v>
      </c>
      <c r="I2431" s="130" t="str">
        <f t="shared" si="75"/>
        <v>AG</v>
      </c>
    </row>
    <row r="2432" spans="1:9" x14ac:dyDescent="0.15">
      <c r="A2432" s="130">
        <v>2430</v>
      </c>
      <c r="B2432" s="130" t="s">
        <v>5386</v>
      </c>
      <c r="C2432" s="130" t="s">
        <v>14670</v>
      </c>
      <c r="D2432" s="130">
        <v>60</v>
      </c>
      <c r="E2432" s="130" t="s">
        <v>12355</v>
      </c>
      <c r="F2432" s="130">
        <v>17989600</v>
      </c>
      <c r="G2432" s="130">
        <v>20481000</v>
      </c>
      <c r="H2432" s="130" t="str">
        <f t="shared" si="74"/>
        <v>HR-070018</v>
      </c>
      <c r="I2432" s="130" t="str">
        <f t="shared" si="75"/>
        <v>AG</v>
      </c>
    </row>
    <row r="2433" spans="1:9" x14ac:dyDescent="0.15">
      <c r="A2433" s="130">
        <v>2431</v>
      </c>
      <c r="B2433" s="130" t="s">
        <v>5387</v>
      </c>
      <c r="C2433" s="130" t="s">
        <v>14671</v>
      </c>
      <c r="D2433" s="130">
        <v>10</v>
      </c>
      <c r="E2433" s="130" t="s">
        <v>12355</v>
      </c>
      <c r="F2433" s="130">
        <v>15228854.140000001</v>
      </c>
      <c r="G2433" s="130">
        <v>25095410.239999998</v>
      </c>
      <c r="H2433" s="130" t="str">
        <f t="shared" si="74"/>
        <v>HR-070019</v>
      </c>
      <c r="I2433" s="130" t="str">
        <f t="shared" si="75"/>
        <v>AG</v>
      </c>
    </row>
    <row r="2434" spans="1:9" x14ac:dyDescent="0.15">
      <c r="A2434" s="130">
        <v>2432</v>
      </c>
      <c r="B2434" s="130" t="s">
        <v>5388</v>
      </c>
      <c r="C2434" s="130" t="s">
        <v>2310</v>
      </c>
      <c r="D2434" s="130">
        <v>1000</v>
      </c>
      <c r="E2434" s="130" t="s">
        <v>12355</v>
      </c>
      <c r="F2434" s="130">
        <v>56540000</v>
      </c>
      <c r="G2434" s="130">
        <v>56830000</v>
      </c>
      <c r="H2434" s="130" t="str">
        <f t="shared" si="74"/>
        <v>HR-070020</v>
      </c>
      <c r="I2434" s="130" t="str">
        <f t="shared" si="75"/>
        <v>AG</v>
      </c>
    </row>
    <row r="2435" spans="1:9" x14ac:dyDescent="0.15">
      <c r="A2435" s="130">
        <v>2433</v>
      </c>
      <c r="B2435" s="130" t="s">
        <v>5389</v>
      </c>
      <c r="C2435" s="130" t="s">
        <v>14672</v>
      </c>
      <c r="D2435" s="130">
        <v>1</v>
      </c>
      <c r="E2435" s="130" t="s">
        <v>14673</v>
      </c>
      <c r="F2435" s="130">
        <v>15300</v>
      </c>
      <c r="G2435" s="130">
        <v>27100</v>
      </c>
      <c r="H2435" s="130" t="str">
        <f t="shared" si="74"/>
        <v>HR-070021</v>
      </c>
      <c r="I2435" s="130" t="str">
        <f t="shared" si="75"/>
        <v>VG</v>
      </c>
    </row>
    <row r="2436" spans="1:9" x14ac:dyDescent="0.15">
      <c r="A2436" s="130">
        <v>2434</v>
      </c>
      <c r="B2436" s="130" t="s">
        <v>5390</v>
      </c>
      <c r="C2436" s="130" t="s">
        <v>14674</v>
      </c>
      <c r="D2436" s="130">
        <v>100</v>
      </c>
      <c r="E2436" s="130" t="s">
        <v>12368</v>
      </c>
      <c r="F2436" s="130">
        <v>809966.4</v>
      </c>
      <c r="G2436" s="130">
        <v>273972</v>
      </c>
      <c r="H2436" s="130" t="str">
        <f t="shared" ref="H2436:H2499" si="76">LEFT(B2436,FIND("-",B2436)+6)</f>
        <v>HR-070022</v>
      </c>
      <c r="I2436" s="130" t="str">
        <f t="shared" ref="I2436:I2499" si="77">RIGHT(B2436,LEN(B2436)-FIND("-",B2436)-7)</f>
        <v>AG</v>
      </c>
    </row>
    <row r="2437" spans="1:9" x14ac:dyDescent="0.15">
      <c r="A2437" s="130">
        <v>2435</v>
      </c>
      <c r="B2437" s="130" t="s">
        <v>5391</v>
      </c>
      <c r="C2437" s="130" t="s">
        <v>2059</v>
      </c>
      <c r="D2437" s="130">
        <v>400</v>
      </c>
      <c r="E2437" s="130" t="s">
        <v>12368</v>
      </c>
      <c r="F2437" s="130">
        <v>5744585</v>
      </c>
      <c r="G2437" s="130">
        <v>7480615</v>
      </c>
      <c r="H2437" s="130" t="str">
        <f t="shared" si="76"/>
        <v>HR-070023</v>
      </c>
      <c r="I2437" s="130" t="str">
        <f t="shared" si="77"/>
        <v>VG</v>
      </c>
    </row>
    <row r="2438" spans="1:9" x14ac:dyDescent="0.15">
      <c r="A2438" s="130">
        <v>2436</v>
      </c>
      <c r="B2438" s="130" t="s">
        <v>5392</v>
      </c>
      <c r="C2438" s="130" t="s">
        <v>14675</v>
      </c>
      <c r="D2438" s="130">
        <v>50</v>
      </c>
      <c r="E2438" s="130" t="s">
        <v>14676</v>
      </c>
      <c r="F2438" s="130">
        <v>490000</v>
      </c>
      <c r="G2438" s="130">
        <v>1300000</v>
      </c>
      <c r="H2438" s="130" t="str">
        <f t="shared" si="76"/>
        <v>HR-070024</v>
      </c>
      <c r="I2438" s="130" t="str">
        <f t="shared" si="77"/>
        <v>AG</v>
      </c>
    </row>
    <row r="2439" spans="1:9" x14ac:dyDescent="0.15">
      <c r="A2439" s="130">
        <v>2437</v>
      </c>
      <c r="B2439" s="130" t="s">
        <v>5393</v>
      </c>
      <c r="C2439" s="130" t="s">
        <v>14677</v>
      </c>
      <c r="D2439" s="130">
        <v>100</v>
      </c>
      <c r="E2439" s="130" t="s">
        <v>12372</v>
      </c>
      <c r="F2439" s="130">
        <v>212647.8</v>
      </c>
      <c r="G2439" s="130">
        <v>163850.79999999999</v>
      </c>
      <c r="H2439" s="130" t="str">
        <f t="shared" si="76"/>
        <v>HR-070025</v>
      </c>
      <c r="I2439" s="130" t="str">
        <f t="shared" si="77"/>
        <v>AG</v>
      </c>
    </row>
    <row r="2440" spans="1:9" x14ac:dyDescent="0.15">
      <c r="A2440" s="130">
        <v>2438</v>
      </c>
      <c r="B2440" s="130" t="s">
        <v>5394</v>
      </c>
      <c r="C2440" s="130" t="s">
        <v>14678</v>
      </c>
      <c r="D2440" s="130">
        <v>18</v>
      </c>
      <c r="E2440" s="130" t="s">
        <v>12368</v>
      </c>
      <c r="F2440" s="130">
        <v>5128770</v>
      </c>
      <c r="G2440" s="130">
        <v>5510000</v>
      </c>
      <c r="H2440" s="130" t="str">
        <f t="shared" si="76"/>
        <v>HR-070026</v>
      </c>
      <c r="I2440" s="130" t="str">
        <f t="shared" si="77"/>
        <v>AG</v>
      </c>
    </row>
    <row r="2441" spans="1:9" x14ac:dyDescent="0.15">
      <c r="A2441" s="130">
        <v>2439</v>
      </c>
      <c r="B2441" s="130" t="s">
        <v>5395</v>
      </c>
      <c r="C2441" s="130" t="s">
        <v>14592</v>
      </c>
      <c r="D2441" s="130">
        <v>1</v>
      </c>
      <c r="E2441" s="130" t="s">
        <v>12391</v>
      </c>
      <c r="F2441" s="130">
        <v>29065964</v>
      </c>
      <c r="G2441" s="130">
        <v>4539600</v>
      </c>
      <c r="H2441" s="130" t="str">
        <f t="shared" si="76"/>
        <v>HR-070027</v>
      </c>
      <c r="I2441" s="130" t="str">
        <f t="shared" si="77"/>
        <v>AG</v>
      </c>
    </row>
    <row r="2442" spans="1:9" x14ac:dyDescent="0.15">
      <c r="A2442" s="130">
        <v>2440</v>
      </c>
      <c r="B2442" s="130" t="s">
        <v>5396</v>
      </c>
      <c r="C2442" s="130" t="s">
        <v>14157</v>
      </c>
      <c r="D2442" s="130">
        <v>100</v>
      </c>
      <c r="E2442" s="130" t="s">
        <v>12355</v>
      </c>
      <c r="F2442" s="130">
        <v>16371800</v>
      </c>
      <c r="G2442" s="130">
        <v>29570205</v>
      </c>
      <c r="H2442" s="130" t="str">
        <f t="shared" si="76"/>
        <v>HR-070028</v>
      </c>
      <c r="I2442" s="130" t="str">
        <f t="shared" si="77"/>
        <v>AG</v>
      </c>
    </row>
    <row r="2443" spans="1:9" x14ac:dyDescent="0.15">
      <c r="A2443" s="130">
        <v>2441</v>
      </c>
      <c r="B2443" s="130" t="s">
        <v>5397</v>
      </c>
      <c r="C2443" s="130" t="s">
        <v>14679</v>
      </c>
      <c r="D2443" s="130">
        <v>1</v>
      </c>
      <c r="E2443" s="130" t="s">
        <v>12876</v>
      </c>
      <c r="F2443" s="130">
        <v>1954000</v>
      </c>
      <c r="G2443" s="130">
        <v>2846000</v>
      </c>
      <c r="H2443" s="130" t="str">
        <f t="shared" si="76"/>
        <v>HR-070029</v>
      </c>
      <c r="I2443" s="130" t="str">
        <f t="shared" si="77"/>
        <v>AG</v>
      </c>
    </row>
    <row r="2444" spans="1:9" x14ac:dyDescent="0.15">
      <c r="A2444" s="130">
        <v>2442</v>
      </c>
      <c r="B2444" s="130" t="s">
        <v>5398</v>
      </c>
      <c r="C2444" s="130" t="s">
        <v>14680</v>
      </c>
      <c r="D2444" s="130">
        <v>64.5</v>
      </c>
      <c r="E2444" s="130" t="s">
        <v>12372</v>
      </c>
      <c r="F2444" s="130">
        <v>738000</v>
      </c>
      <c r="G2444" s="130">
        <v>762510</v>
      </c>
      <c r="H2444" s="130" t="str">
        <f t="shared" si="76"/>
        <v>HR-070030</v>
      </c>
      <c r="I2444" s="130" t="str">
        <f t="shared" si="77"/>
        <v>AG</v>
      </c>
    </row>
    <row r="2445" spans="1:9" x14ac:dyDescent="0.15">
      <c r="A2445" s="130">
        <v>2443</v>
      </c>
      <c r="B2445" s="130" t="s">
        <v>5399</v>
      </c>
      <c r="C2445" s="130" t="s">
        <v>14681</v>
      </c>
      <c r="D2445" s="130">
        <v>1</v>
      </c>
      <c r="E2445" s="130" t="s">
        <v>12989</v>
      </c>
      <c r="F2445" s="130">
        <v>548074</v>
      </c>
      <c r="G2445" s="130">
        <v>755118</v>
      </c>
      <c r="H2445" s="130" t="str">
        <f t="shared" si="76"/>
        <v>HR-070031</v>
      </c>
      <c r="I2445" s="130" t="str">
        <f t="shared" si="77"/>
        <v>VG</v>
      </c>
    </row>
    <row r="2446" spans="1:9" x14ac:dyDescent="0.15">
      <c r="A2446" s="130">
        <v>2444</v>
      </c>
      <c r="B2446" s="130" t="s">
        <v>5400</v>
      </c>
      <c r="C2446" s="130" t="s">
        <v>14682</v>
      </c>
      <c r="D2446" s="130">
        <v>100</v>
      </c>
      <c r="E2446" s="130" t="s">
        <v>12355</v>
      </c>
      <c r="F2446" s="130">
        <v>1404000</v>
      </c>
      <c r="G2446" s="130">
        <v>1583000</v>
      </c>
      <c r="H2446" s="130" t="str">
        <f t="shared" si="76"/>
        <v>HR-070032</v>
      </c>
      <c r="I2446" s="130" t="str">
        <f t="shared" si="77"/>
        <v>AG</v>
      </c>
    </row>
    <row r="2447" spans="1:9" x14ac:dyDescent="0.15">
      <c r="A2447" s="130">
        <v>2445</v>
      </c>
      <c r="B2447" s="130" t="s">
        <v>5401</v>
      </c>
      <c r="C2447" s="130" t="s">
        <v>14683</v>
      </c>
      <c r="D2447" s="130">
        <v>60</v>
      </c>
      <c r="E2447" s="130" t="s">
        <v>12355</v>
      </c>
      <c r="F2447" s="130">
        <v>39930000</v>
      </c>
      <c r="G2447" s="130">
        <v>61847000</v>
      </c>
      <c r="H2447" s="130" t="str">
        <f t="shared" si="76"/>
        <v>HR-070033</v>
      </c>
      <c r="I2447" s="130" t="str">
        <f t="shared" si="77"/>
        <v>AG</v>
      </c>
    </row>
    <row r="2448" spans="1:9" x14ac:dyDescent="0.15">
      <c r="A2448" s="130">
        <v>2446</v>
      </c>
      <c r="B2448" s="130" t="s">
        <v>5402</v>
      </c>
      <c r="C2448" s="130" t="s">
        <v>14684</v>
      </c>
      <c r="D2448" s="130">
        <v>1000</v>
      </c>
      <c r="E2448" s="130" t="s">
        <v>12355</v>
      </c>
      <c r="F2448" s="130">
        <v>40976000</v>
      </c>
      <c r="G2448" s="130">
        <v>27648000</v>
      </c>
      <c r="H2448" s="130" t="str">
        <f t="shared" si="76"/>
        <v>HR-080001</v>
      </c>
      <c r="I2448" s="130" t="str">
        <f t="shared" si="77"/>
        <v>VG</v>
      </c>
    </row>
    <row r="2449" spans="1:9" x14ac:dyDescent="0.15">
      <c r="A2449" s="130">
        <v>2447</v>
      </c>
      <c r="B2449" s="130" t="s">
        <v>5403</v>
      </c>
      <c r="C2449" s="130" t="s">
        <v>14685</v>
      </c>
      <c r="D2449" s="130">
        <v>1000</v>
      </c>
      <c r="E2449" s="130" t="s">
        <v>12355</v>
      </c>
      <c r="F2449" s="130">
        <v>12309300</v>
      </c>
      <c r="G2449" s="130">
        <v>10145160</v>
      </c>
      <c r="H2449" s="130" t="str">
        <f t="shared" si="76"/>
        <v>HR-080002</v>
      </c>
      <c r="I2449" s="130" t="str">
        <f t="shared" si="77"/>
        <v>AG</v>
      </c>
    </row>
    <row r="2450" spans="1:9" x14ac:dyDescent="0.15">
      <c r="A2450" s="130">
        <v>2448</v>
      </c>
      <c r="B2450" s="130" t="s">
        <v>5404</v>
      </c>
      <c r="C2450" s="130" t="s">
        <v>14686</v>
      </c>
      <c r="D2450" s="130">
        <v>10</v>
      </c>
      <c r="E2450" s="130" t="s">
        <v>12355</v>
      </c>
      <c r="F2450" s="130">
        <v>133380</v>
      </c>
      <c r="G2450" s="130">
        <v>138480</v>
      </c>
      <c r="H2450" s="130" t="str">
        <f t="shared" si="76"/>
        <v>HR-080003</v>
      </c>
      <c r="I2450" s="130" t="str">
        <f t="shared" si="77"/>
        <v>VG</v>
      </c>
    </row>
    <row r="2451" spans="1:9" x14ac:dyDescent="0.15">
      <c r="A2451" s="130">
        <v>2449</v>
      </c>
      <c r="B2451" s="130" t="s">
        <v>5405</v>
      </c>
      <c r="C2451" s="130" t="s">
        <v>14687</v>
      </c>
      <c r="D2451" s="130">
        <v>100</v>
      </c>
      <c r="E2451" s="130" t="s">
        <v>12361</v>
      </c>
      <c r="F2451" s="130">
        <v>1146460</v>
      </c>
      <c r="G2451" s="130">
        <v>2087030</v>
      </c>
      <c r="H2451" s="130" t="str">
        <f t="shared" si="76"/>
        <v>HR-080004</v>
      </c>
      <c r="I2451" s="130" t="str">
        <f t="shared" si="77"/>
        <v>AG</v>
      </c>
    </row>
    <row r="2452" spans="1:9" x14ac:dyDescent="0.15">
      <c r="A2452" s="130">
        <v>2450</v>
      </c>
      <c r="B2452" s="130" t="s">
        <v>5406</v>
      </c>
      <c r="C2452" s="130" t="s">
        <v>1930</v>
      </c>
      <c r="D2452" s="130">
        <v>100</v>
      </c>
      <c r="E2452" s="130" t="s">
        <v>12355</v>
      </c>
      <c r="F2452" s="130">
        <v>9919400</v>
      </c>
      <c r="G2452" s="130">
        <v>9369400</v>
      </c>
      <c r="H2452" s="130" t="str">
        <f t="shared" si="76"/>
        <v>HR-080005</v>
      </c>
      <c r="I2452" s="130" t="str">
        <f t="shared" si="77"/>
        <v>AG</v>
      </c>
    </row>
    <row r="2453" spans="1:9" x14ac:dyDescent="0.15">
      <c r="A2453" s="130">
        <v>2451</v>
      </c>
      <c r="B2453" s="130" t="s">
        <v>5407</v>
      </c>
      <c r="C2453" s="130" t="s">
        <v>1901</v>
      </c>
      <c r="D2453" s="130">
        <v>10</v>
      </c>
      <c r="E2453" s="130" t="s">
        <v>12355</v>
      </c>
      <c r="F2453" s="130">
        <v>3177300</v>
      </c>
      <c r="G2453" s="130">
        <v>4305600</v>
      </c>
      <c r="H2453" s="130" t="str">
        <f t="shared" si="76"/>
        <v>HR-080006</v>
      </c>
      <c r="I2453" s="130" t="str">
        <f t="shared" si="77"/>
        <v>VG</v>
      </c>
    </row>
    <row r="2454" spans="1:9" x14ac:dyDescent="0.15">
      <c r="A2454" s="130">
        <v>2452</v>
      </c>
      <c r="B2454" s="130" t="s">
        <v>5408</v>
      </c>
      <c r="C2454" s="130" t="s">
        <v>14688</v>
      </c>
      <c r="D2454" s="130">
        <v>1</v>
      </c>
      <c r="E2454" s="130" t="s">
        <v>12370</v>
      </c>
      <c r="F2454" s="130">
        <v>169770</v>
      </c>
      <c r="G2454" s="130">
        <v>180140</v>
      </c>
      <c r="H2454" s="130" t="str">
        <f t="shared" si="76"/>
        <v>HR-080007</v>
      </c>
      <c r="I2454" s="130" t="str">
        <f t="shared" si="77"/>
        <v>AG</v>
      </c>
    </row>
    <row r="2455" spans="1:9" x14ac:dyDescent="0.15">
      <c r="A2455" s="130">
        <v>2453</v>
      </c>
      <c r="B2455" s="130" t="s">
        <v>5409</v>
      </c>
      <c r="C2455" s="130" t="s">
        <v>14689</v>
      </c>
      <c r="D2455" s="130">
        <v>10</v>
      </c>
      <c r="E2455" s="130" t="s">
        <v>12355</v>
      </c>
      <c r="F2455" s="130">
        <v>123880</v>
      </c>
      <c r="G2455" s="130">
        <v>146598</v>
      </c>
      <c r="H2455" s="130" t="str">
        <f t="shared" si="76"/>
        <v>HR-080008</v>
      </c>
      <c r="I2455" s="130" t="str">
        <f t="shared" si="77"/>
        <v>AG</v>
      </c>
    </row>
    <row r="2456" spans="1:9" x14ac:dyDescent="0.15">
      <c r="A2456" s="130">
        <v>2454</v>
      </c>
      <c r="B2456" s="130" t="s">
        <v>5410</v>
      </c>
      <c r="C2456" s="130" t="s">
        <v>1902</v>
      </c>
      <c r="D2456" s="130">
        <v>1</v>
      </c>
      <c r="E2456" s="130" t="s">
        <v>12391</v>
      </c>
      <c r="F2456" s="130">
        <v>2387913</v>
      </c>
      <c r="G2456" s="130">
        <v>2676655</v>
      </c>
      <c r="H2456" s="130" t="str">
        <f t="shared" si="76"/>
        <v>HR-080009</v>
      </c>
      <c r="I2456" s="130" t="str">
        <f t="shared" si="77"/>
        <v>VG</v>
      </c>
    </row>
    <row r="2457" spans="1:9" x14ac:dyDescent="0.15">
      <c r="A2457" s="130">
        <v>2455</v>
      </c>
      <c r="B2457" s="130" t="s">
        <v>5411</v>
      </c>
      <c r="C2457" s="130" t="s">
        <v>14690</v>
      </c>
      <c r="D2457" s="130">
        <v>1</v>
      </c>
      <c r="E2457" s="130" t="s">
        <v>13157</v>
      </c>
      <c r="F2457" s="130">
        <v>1044684</v>
      </c>
      <c r="G2457" s="130">
        <v>1065100</v>
      </c>
      <c r="H2457" s="130" t="str">
        <f t="shared" si="76"/>
        <v>HR-080010</v>
      </c>
      <c r="I2457" s="130" t="str">
        <f t="shared" si="77"/>
        <v>AG</v>
      </c>
    </row>
    <row r="2458" spans="1:9" x14ac:dyDescent="0.15">
      <c r="A2458" s="130">
        <v>2456</v>
      </c>
      <c r="B2458" s="130" t="s">
        <v>5412</v>
      </c>
      <c r="C2458" s="130" t="s">
        <v>1903</v>
      </c>
      <c r="D2458" s="130">
        <v>100</v>
      </c>
      <c r="E2458" s="130" t="s">
        <v>12368</v>
      </c>
      <c r="F2458" s="130">
        <v>60100</v>
      </c>
      <c r="G2458" s="130">
        <v>65500</v>
      </c>
      <c r="H2458" s="130" t="str">
        <f t="shared" si="76"/>
        <v>HR-080011</v>
      </c>
      <c r="I2458" s="130" t="str">
        <f t="shared" si="77"/>
        <v>VG</v>
      </c>
    </row>
    <row r="2459" spans="1:9" x14ac:dyDescent="0.15">
      <c r="A2459" s="130">
        <v>2457</v>
      </c>
      <c r="B2459" s="130" t="s">
        <v>5413</v>
      </c>
      <c r="C2459" s="130" t="s">
        <v>1904</v>
      </c>
      <c r="D2459" s="130">
        <v>1000</v>
      </c>
      <c r="E2459" s="130" t="s">
        <v>14691</v>
      </c>
      <c r="F2459" s="130">
        <v>4630000</v>
      </c>
      <c r="G2459" s="130">
        <v>6620000</v>
      </c>
      <c r="H2459" s="130" t="str">
        <f t="shared" si="76"/>
        <v>HR-080012</v>
      </c>
      <c r="I2459" s="130" t="str">
        <f t="shared" si="77"/>
        <v>VG</v>
      </c>
    </row>
    <row r="2460" spans="1:9" x14ac:dyDescent="0.15">
      <c r="A2460" s="130">
        <v>2458</v>
      </c>
      <c r="B2460" s="130" t="s">
        <v>5414</v>
      </c>
      <c r="C2460" s="130" t="s">
        <v>388</v>
      </c>
      <c r="D2460" s="130">
        <v>1000</v>
      </c>
      <c r="E2460" s="130" t="s">
        <v>12368</v>
      </c>
      <c r="F2460" s="130">
        <v>2689000</v>
      </c>
      <c r="G2460" s="130">
        <v>2877000</v>
      </c>
      <c r="H2460" s="130" t="str">
        <f t="shared" si="76"/>
        <v>HR-080013</v>
      </c>
      <c r="I2460" s="130" t="str">
        <f t="shared" si="77"/>
        <v>AG</v>
      </c>
    </row>
    <row r="2461" spans="1:9" x14ac:dyDescent="0.15">
      <c r="A2461" s="130">
        <v>2459</v>
      </c>
      <c r="B2461" s="130" t="s">
        <v>5415</v>
      </c>
      <c r="C2461" s="130" t="s">
        <v>1905</v>
      </c>
      <c r="D2461" s="130">
        <v>20</v>
      </c>
      <c r="E2461" s="130" t="s">
        <v>12355</v>
      </c>
      <c r="F2461" s="130">
        <v>419200</v>
      </c>
      <c r="G2461" s="130">
        <v>707400</v>
      </c>
      <c r="H2461" s="130" t="str">
        <f t="shared" si="76"/>
        <v>HR-080014</v>
      </c>
      <c r="I2461" s="130" t="str">
        <f t="shared" si="77"/>
        <v>VG</v>
      </c>
    </row>
    <row r="2462" spans="1:9" x14ac:dyDescent="0.15">
      <c r="A2462" s="130">
        <v>2460</v>
      </c>
      <c r="B2462" s="130" t="s">
        <v>5416</v>
      </c>
      <c r="C2462" s="130" t="s">
        <v>14692</v>
      </c>
      <c r="D2462" s="130">
        <v>100</v>
      </c>
      <c r="E2462" s="130" t="s">
        <v>12372</v>
      </c>
      <c r="F2462" s="130">
        <v>187292</v>
      </c>
      <c r="G2462" s="130">
        <v>187581</v>
      </c>
      <c r="H2462" s="130" t="str">
        <f t="shared" si="76"/>
        <v>HR-080015</v>
      </c>
      <c r="I2462" s="130" t="str">
        <f t="shared" si="77"/>
        <v>AG</v>
      </c>
    </row>
    <row r="2463" spans="1:9" x14ac:dyDescent="0.15">
      <c r="A2463" s="130">
        <v>2461</v>
      </c>
      <c r="B2463" s="130" t="s">
        <v>5417</v>
      </c>
      <c r="C2463" s="130" t="s">
        <v>14693</v>
      </c>
      <c r="D2463" s="130">
        <v>10</v>
      </c>
      <c r="E2463" s="130" t="s">
        <v>12355</v>
      </c>
      <c r="F2463" s="130">
        <v>14433000</v>
      </c>
      <c r="G2463" s="130">
        <v>20411000</v>
      </c>
      <c r="H2463" s="130" t="str">
        <f t="shared" si="76"/>
        <v>HR-080016</v>
      </c>
      <c r="I2463" s="130" t="str">
        <f t="shared" si="77"/>
        <v>AG</v>
      </c>
    </row>
    <row r="2464" spans="1:9" x14ac:dyDescent="0.15">
      <c r="A2464" s="130">
        <v>2462</v>
      </c>
      <c r="B2464" s="130" t="s">
        <v>5418</v>
      </c>
      <c r="C2464" s="130" t="s">
        <v>14694</v>
      </c>
      <c r="D2464" s="130">
        <v>100</v>
      </c>
      <c r="E2464" s="130" t="s">
        <v>12372</v>
      </c>
      <c r="F2464" s="130">
        <v>143632.79999999999</v>
      </c>
      <c r="G2464" s="130">
        <v>94836.3</v>
      </c>
      <c r="H2464" s="130" t="str">
        <f t="shared" si="76"/>
        <v>HR-080017</v>
      </c>
      <c r="I2464" s="130" t="str">
        <f t="shared" si="77"/>
        <v>AG</v>
      </c>
    </row>
    <row r="2465" spans="1:9" x14ac:dyDescent="0.15">
      <c r="A2465" s="130">
        <v>2463</v>
      </c>
      <c r="B2465" s="130" t="s">
        <v>5419</v>
      </c>
      <c r="C2465" s="130" t="s">
        <v>14695</v>
      </c>
      <c r="D2465" s="130">
        <v>100</v>
      </c>
      <c r="E2465" s="130" t="s">
        <v>12372</v>
      </c>
      <c r="F2465" s="130">
        <v>201751.2</v>
      </c>
      <c r="G2465" s="130">
        <v>388104.3</v>
      </c>
      <c r="H2465" s="130" t="str">
        <f t="shared" si="76"/>
        <v>HR-080018</v>
      </c>
      <c r="I2465" s="130" t="str">
        <f t="shared" si="77"/>
        <v>AG</v>
      </c>
    </row>
    <row r="2466" spans="1:9" x14ac:dyDescent="0.15">
      <c r="A2466" s="130">
        <v>2464</v>
      </c>
      <c r="B2466" s="130" t="s">
        <v>5420</v>
      </c>
      <c r="C2466" s="130" t="s">
        <v>14696</v>
      </c>
      <c r="D2466" s="130">
        <v>100</v>
      </c>
      <c r="E2466" s="130" t="s">
        <v>12370</v>
      </c>
      <c r="F2466" s="130">
        <v>1275900</v>
      </c>
      <c r="G2466" s="130">
        <v>677630</v>
      </c>
      <c r="H2466" s="130" t="str">
        <f t="shared" si="76"/>
        <v>HR-080019</v>
      </c>
      <c r="I2466" s="130" t="str">
        <f t="shared" si="77"/>
        <v>AG</v>
      </c>
    </row>
    <row r="2467" spans="1:9" x14ac:dyDescent="0.15">
      <c r="A2467" s="130">
        <v>2465</v>
      </c>
      <c r="B2467" s="130" t="s">
        <v>5421</v>
      </c>
      <c r="C2467" s="130" t="s">
        <v>1930</v>
      </c>
      <c r="D2467" s="130">
        <v>1000</v>
      </c>
      <c r="E2467" s="130" t="s">
        <v>12355</v>
      </c>
      <c r="F2467" s="130">
        <v>132811000</v>
      </c>
      <c r="G2467" s="130">
        <v>92973000</v>
      </c>
      <c r="H2467" s="130" t="str">
        <f t="shared" si="76"/>
        <v>HR-080020</v>
      </c>
      <c r="I2467" s="130" t="str">
        <f t="shared" si="77"/>
        <v>AG</v>
      </c>
    </row>
    <row r="2468" spans="1:9" x14ac:dyDescent="0.15">
      <c r="A2468" s="130">
        <v>2466</v>
      </c>
      <c r="B2468" s="130" t="s">
        <v>5422</v>
      </c>
      <c r="C2468" s="130" t="s">
        <v>11</v>
      </c>
      <c r="D2468" s="130">
        <v>100</v>
      </c>
      <c r="E2468" s="130" t="s">
        <v>12361</v>
      </c>
      <c r="F2468" s="130">
        <v>563000</v>
      </c>
      <c r="G2468" s="130">
        <v>1499000</v>
      </c>
      <c r="H2468" s="130" t="str">
        <f t="shared" si="76"/>
        <v>HR-080021</v>
      </c>
      <c r="I2468" s="130" t="str">
        <f t="shared" si="77"/>
        <v>AG</v>
      </c>
    </row>
    <row r="2469" spans="1:9" x14ac:dyDescent="0.15">
      <c r="A2469" s="130">
        <v>2467</v>
      </c>
      <c r="B2469" s="130" t="s">
        <v>5423</v>
      </c>
      <c r="C2469" s="130" t="s">
        <v>14697</v>
      </c>
      <c r="D2469" s="130">
        <v>100</v>
      </c>
      <c r="E2469" s="130" t="s">
        <v>12355</v>
      </c>
      <c r="F2469" s="130">
        <v>2964340</v>
      </c>
      <c r="G2469" s="130">
        <v>4153301.9</v>
      </c>
      <c r="H2469" s="130" t="str">
        <f t="shared" si="76"/>
        <v>HR-080022</v>
      </c>
      <c r="I2469" s="130" t="str">
        <f t="shared" si="77"/>
        <v>AG</v>
      </c>
    </row>
    <row r="2470" spans="1:9" x14ac:dyDescent="0.15">
      <c r="A2470" s="130">
        <v>2468</v>
      </c>
      <c r="B2470" s="130" t="s">
        <v>5424</v>
      </c>
      <c r="C2470" s="130" t="s">
        <v>1906</v>
      </c>
      <c r="D2470" s="130">
        <v>100</v>
      </c>
      <c r="E2470" s="130" t="s">
        <v>12434</v>
      </c>
      <c r="F2470" s="130">
        <v>185828</v>
      </c>
      <c r="G2470" s="130">
        <v>33000</v>
      </c>
      <c r="H2470" s="130" t="str">
        <f t="shared" si="76"/>
        <v>HR-080023</v>
      </c>
      <c r="I2470" s="130" t="str">
        <f t="shared" si="77"/>
        <v>VG</v>
      </c>
    </row>
    <row r="2471" spans="1:9" x14ac:dyDescent="0.15">
      <c r="A2471" s="130">
        <v>2469</v>
      </c>
      <c r="B2471" s="130" t="s">
        <v>5425</v>
      </c>
      <c r="C2471" s="130" t="s">
        <v>14698</v>
      </c>
      <c r="D2471" s="130">
        <v>100</v>
      </c>
      <c r="E2471" s="130" t="s">
        <v>12355</v>
      </c>
      <c r="F2471" s="130">
        <v>1368757</v>
      </c>
      <c r="G2471" s="130">
        <v>1369316</v>
      </c>
      <c r="H2471" s="130" t="str">
        <f t="shared" si="76"/>
        <v>HR-080024</v>
      </c>
      <c r="I2471" s="130" t="str">
        <f t="shared" si="77"/>
        <v>AG</v>
      </c>
    </row>
    <row r="2472" spans="1:9" x14ac:dyDescent="0.15">
      <c r="A2472" s="130">
        <v>2470</v>
      </c>
      <c r="B2472" s="130" t="s">
        <v>5426</v>
      </c>
      <c r="C2472" s="130" t="s">
        <v>14699</v>
      </c>
      <c r="D2472" s="130">
        <v>1</v>
      </c>
      <c r="E2472" s="130" t="s">
        <v>12384</v>
      </c>
      <c r="F2472" s="130">
        <v>10200</v>
      </c>
      <c r="G2472" s="130">
        <v>10200</v>
      </c>
      <c r="H2472" s="130" t="str">
        <f t="shared" si="76"/>
        <v>HR-080025</v>
      </c>
      <c r="I2472" s="130" t="str">
        <f t="shared" si="77"/>
        <v>AG</v>
      </c>
    </row>
    <row r="2473" spans="1:9" x14ac:dyDescent="0.15">
      <c r="A2473" s="130">
        <v>2471</v>
      </c>
      <c r="B2473" s="130" t="s">
        <v>5427</v>
      </c>
      <c r="C2473" s="130" t="s">
        <v>14700</v>
      </c>
      <c r="D2473" s="130">
        <v>100</v>
      </c>
      <c r="E2473" s="130" t="s">
        <v>12372</v>
      </c>
      <c r="F2473" s="130">
        <v>1309000</v>
      </c>
      <c r="G2473" s="130">
        <v>1725000</v>
      </c>
      <c r="H2473" s="130" t="str">
        <f t="shared" si="76"/>
        <v>HR-080026</v>
      </c>
      <c r="I2473" s="130" t="str">
        <f t="shared" si="77"/>
        <v>AG</v>
      </c>
    </row>
    <row r="2474" spans="1:9" x14ac:dyDescent="0.15">
      <c r="A2474" s="130">
        <v>2472</v>
      </c>
      <c r="B2474" s="130" t="s">
        <v>5428</v>
      </c>
      <c r="C2474" s="130" t="s">
        <v>14701</v>
      </c>
      <c r="D2474" s="130">
        <v>1</v>
      </c>
      <c r="E2474" s="130" t="s">
        <v>12370</v>
      </c>
      <c r="F2474" s="130">
        <v>62920</v>
      </c>
      <c r="G2474" s="130">
        <v>81512</v>
      </c>
      <c r="H2474" s="130" t="str">
        <f t="shared" si="76"/>
        <v>HR-080027</v>
      </c>
      <c r="I2474" s="130" t="str">
        <f t="shared" si="77"/>
        <v>AG</v>
      </c>
    </row>
    <row r="2475" spans="1:9" x14ac:dyDescent="0.15">
      <c r="A2475" s="130">
        <v>2473</v>
      </c>
      <c r="B2475" s="130" t="s">
        <v>5429</v>
      </c>
      <c r="C2475" s="130" t="s">
        <v>14702</v>
      </c>
      <c r="D2475" s="130">
        <v>1</v>
      </c>
      <c r="E2475" s="130" t="s">
        <v>14703</v>
      </c>
      <c r="F2475" s="130">
        <v>1043720</v>
      </c>
      <c r="G2475" s="130">
        <v>1098800</v>
      </c>
      <c r="H2475" s="130" t="str">
        <f t="shared" si="76"/>
        <v>HR-080028</v>
      </c>
      <c r="I2475" s="130" t="str">
        <f t="shared" si="77"/>
        <v>AG</v>
      </c>
    </row>
    <row r="2476" spans="1:9" x14ac:dyDescent="0.15">
      <c r="A2476" s="130">
        <v>2474</v>
      </c>
      <c r="B2476" s="130" t="s">
        <v>5430</v>
      </c>
      <c r="C2476" s="130" t="s">
        <v>14704</v>
      </c>
      <c r="D2476" s="130">
        <v>100</v>
      </c>
      <c r="E2476" s="130" t="s">
        <v>12372</v>
      </c>
      <c r="F2476" s="130">
        <v>1000000</v>
      </c>
      <c r="G2476" s="130">
        <v>1264000</v>
      </c>
      <c r="H2476" s="130" t="str">
        <f t="shared" si="76"/>
        <v>HR-090001</v>
      </c>
      <c r="I2476" s="130" t="str">
        <f t="shared" si="77"/>
        <v>AG</v>
      </c>
    </row>
    <row r="2477" spans="1:9" x14ac:dyDescent="0.15">
      <c r="A2477" s="130">
        <v>2475</v>
      </c>
      <c r="B2477" s="130" t="s">
        <v>5431</v>
      </c>
      <c r="C2477" s="130" t="s">
        <v>14705</v>
      </c>
      <c r="D2477" s="130">
        <v>100</v>
      </c>
      <c r="E2477" s="130" t="s">
        <v>12372</v>
      </c>
      <c r="F2477" s="130">
        <v>826574</v>
      </c>
      <c r="G2477" s="130">
        <v>1031400</v>
      </c>
      <c r="H2477" s="130" t="str">
        <f t="shared" si="76"/>
        <v>HR-090002</v>
      </c>
      <c r="I2477" s="130" t="str">
        <f t="shared" si="77"/>
        <v>AG</v>
      </c>
    </row>
    <row r="2478" spans="1:9" x14ac:dyDescent="0.15">
      <c r="A2478" s="130">
        <v>2476</v>
      </c>
      <c r="B2478" s="130" t="s">
        <v>5432</v>
      </c>
      <c r="C2478" s="130" t="s">
        <v>1907</v>
      </c>
      <c r="D2478" s="130">
        <v>1</v>
      </c>
      <c r="E2478" s="130" t="s">
        <v>12402</v>
      </c>
      <c r="F2478" s="130">
        <v>73000</v>
      </c>
      <c r="G2478" s="130">
        <v>18200</v>
      </c>
      <c r="H2478" s="130" t="str">
        <f t="shared" si="76"/>
        <v>HR-090003</v>
      </c>
      <c r="I2478" s="130" t="str">
        <f t="shared" si="77"/>
        <v>VG</v>
      </c>
    </row>
    <row r="2479" spans="1:9" x14ac:dyDescent="0.15">
      <c r="A2479" s="130">
        <v>2477</v>
      </c>
      <c r="B2479" s="130" t="s">
        <v>5433</v>
      </c>
      <c r="C2479" s="130" t="s">
        <v>1908</v>
      </c>
      <c r="D2479" s="130">
        <v>144</v>
      </c>
      <c r="E2479" s="130" t="s">
        <v>14706</v>
      </c>
      <c r="F2479" s="130">
        <v>386260</v>
      </c>
      <c r="G2479" s="130">
        <v>603300</v>
      </c>
      <c r="H2479" s="130" t="str">
        <f t="shared" si="76"/>
        <v>HR-090004</v>
      </c>
      <c r="I2479" s="130" t="str">
        <f t="shared" si="77"/>
        <v>VG</v>
      </c>
    </row>
    <row r="2480" spans="1:9" x14ac:dyDescent="0.15">
      <c r="A2480" s="130">
        <v>2478</v>
      </c>
      <c r="B2480" s="130" t="s">
        <v>5434</v>
      </c>
      <c r="C2480" s="130" t="s">
        <v>14707</v>
      </c>
      <c r="D2480" s="130">
        <v>10</v>
      </c>
      <c r="E2480" s="130" t="s">
        <v>14708</v>
      </c>
      <c r="F2480" s="130">
        <v>372370</v>
      </c>
      <c r="G2480" s="130">
        <v>765372</v>
      </c>
      <c r="H2480" s="130" t="str">
        <f t="shared" si="76"/>
        <v>HR-090005</v>
      </c>
      <c r="I2480" s="130" t="str">
        <f t="shared" si="77"/>
        <v>AG</v>
      </c>
    </row>
    <row r="2481" spans="1:9" x14ac:dyDescent="0.15">
      <c r="A2481" s="130">
        <v>2479</v>
      </c>
      <c r="B2481" s="130" t="s">
        <v>5435</v>
      </c>
      <c r="C2481" s="130" t="s">
        <v>14685</v>
      </c>
      <c r="D2481" s="130">
        <v>1000</v>
      </c>
      <c r="E2481" s="130" t="s">
        <v>12355</v>
      </c>
      <c r="F2481" s="130">
        <v>12237800</v>
      </c>
      <c r="G2481" s="130">
        <v>8341200</v>
      </c>
      <c r="H2481" s="130" t="str">
        <f t="shared" si="76"/>
        <v>HR-090006</v>
      </c>
      <c r="I2481" s="130" t="str">
        <f t="shared" si="77"/>
        <v>AG</v>
      </c>
    </row>
    <row r="2482" spans="1:9" x14ac:dyDescent="0.15">
      <c r="A2482" s="130">
        <v>2480</v>
      </c>
      <c r="B2482" s="130" t="s">
        <v>5436</v>
      </c>
      <c r="C2482" s="130" t="s">
        <v>14709</v>
      </c>
      <c r="D2482" s="130">
        <v>30</v>
      </c>
      <c r="E2482" s="130" t="s">
        <v>12355</v>
      </c>
      <c r="F2482" s="130">
        <v>10674539</v>
      </c>
      <c r="G2482" s="130">
        <v>72909630</v>
      </c>
      <c r="H2482" s="130" t="str">
        <f t="shared" si="76"/>
        <v>HR-090007</v>
      </c>
      <c r="I2482" s="130" t="str">
        <f t="shared" si="77"/>
        <v>AG</v>
      </c>
    </row>
    <row r="2483" spans="1:9" x14ac:dyDescent="0.15">
      <c r="A2483" s="130">
        <v>2481</v>
      </c>
      <c r="B2483" s="130" t="s">
        <v>5437</v>
      </c>
      <c r="C2483" s="130" t="s">
        <v>1909</v>
      </c>
      <c r="D2483" s="130">
        <v>1</v>
      </c>
      <c r="E2483" s="130" t="s">
        <v>12370</v>
      </c>
      <c r="F2483" s="130">
        <v>1141750</v>
      </c>
      <c r="G2483" s="130">
        <v>1066760</v>
      </c>
      <c r="H2483" s="130" t="str">
        <f t="shared" si="76"/>
        <v>HR-090008</v>
      </c>
      <c r="I2483" s="130" t="str">
        <f t="shared" si="77"/>
        <v>VG</v>
      </c>
    </row>
    <row r="2484" spans="1:9" x14ac:dyDescent="0.15">
      <c r="A2484" s="130">
        <v>2482</v>
      </c>
      <c r="B2484" s="130" t="s">
        <v>5438</v>
      </c>
      <c r="C2484" s="130" t="s">
        <v>1910</v>
      </c>
      <c r="D2484" s="130">
        <v>90</v>
      </c>
      <c r="E2484" s="130" t="s">
        <v>12676</v>
      </c>
      <c r="F2484" s="130">
        <v>370000</v>
      </c>
      <c r="G2484" s="130">
        <v>479000</v>
      </c>
      <c r="H2484" s="130" t="str">
        <f t="shared" si="76"/>
        <v>HR-090009</v>
      </c>
      <c r="I2484" s="130" t="str">
        <f t="shared" si="77"/>
        <v>VG</v>
      </c>
    </row>
    <row r="2485" spans="1:9" x14ac:dyDescent="0.15">
      <c r="A2485" s="130">
        <v>2483</v>
      </c>
      <c r="B2485" s="130" t="s">
        <v>5439</v>
      </c>
      <c r="C2485" s="130" t="s">
        <v>1911</v>
      </c>
      <c r="D2485" s="130">
        <v>10</v>
      </c>
      <c r="E2485" s="130" t="s">
        <v>12355</v>
      </c>
      <c r="F2485" s="130">
        <v>13850</v>
      </c>
      <c r="G2485" s="130">
        <v>13980</v>
      </c>
      <c r="H2485" s="130" t="str">
        <f t="shared" si="76"/>
        <v>HR-090010</v>
      </c>
      <c r="I2485" s="130" t="str">
        <f t="shared" si="77"/>
        <v>VG</v>
      </c>
    </row>
    <row r="2486" spans="1:9" x14ac:dyDescent="0.15">
      <c r="A2486" s="130">
        <v>2484</v>
      </c>
      <c r="B2486" s="130" t="s">
        <v>5440</v>
      </c>
      <c r="C2486" s="130" t="s">
        <v>14710</v>
      </c>
      <c r="D2486" s="130">
        <v>80</v>
      </c>
      <c r="E2486" s="130" t="s">
        <v>12355</v>
      </c>
      <c r="F2486" s="130">
        <v>9586000</v>
      </c>
      <c r="G2486" s="130">
        <v>16328000</v>
      </c>
      <c r="H2486" s="130" t="str">
        <f t="shared" si="76"/>
        <v>HR-090011</v>
      </c>
      <c r="I2486" s="130" t="str">
        <f t="shared" si="77"/>
        <v>AG</v>
      </c>
    </row>
    <row r="2487" spans="1:9" x14ac:dyDescent="0.15">
      <c r="A2487" s="130">
        <v>2485</v>
      </c>
      <c r="B2487" s="130" t="s">
        <v>5441</v>
      </c>
      <c r="C2487" s="130" t="s">
        <v>1912</v>
      </c>
      <c r="D2487" s="130">
        <v>1</v>
      </c>
      <c r="E2487" s="130" t="s">
        <v>12457</v>
      </c>
      <c r="F2487" s="130">
        <v>59686000</v>
      </c>
      <c r="G2487" s="130">
        <v>85218000</v>
      </c>
      <c r="H2487" s="130" t="str">
        <f t="shared" si="76"/>
        <v>HR-090012</v>
      </c>
      <c r="I2487" s="130" t="str">
        <f t="shared" si="77"/>
        <v>VG</v>
      </c>
    </row>
    <row r="2488" spans="1:9" x14ac:dyDescent="0.15">
      <c r="A2488" s="130">
        <v>2486</v>
      </c>
      <c r="B2488" s="130" t="s">
        <v>5442</v>
      </c>
      <c r="C2488" s="130" t="s">
        <v>14711</v>
      </c>
      <c r="D2488" s="130">
        <v>39</v>
      </c>
      <c r="E2488" s="130" t="s">
        <v>12355</v>
      </c>
      <c r="F2488" s="130">
        <v>4301880</v>
      </c>
      <c r="G2488" s="130">
        <v>4888884</v>
      </c>
      <c r="H2488" s="130" t="str">
        <f t="shared" si="76"/>
        <v>HR-090013</v>
      </c>
      <c r="I2488" s="130" t="str">
        <f t="shared" si="77"/>
        <v>AG</v>
      </c>
    </row>
    <row r="2489" spans="1:9" x14ac:dyDescent="0.15">
      <c r="A2489" s="130">
        <v>2487</v>
      </c>
      <c r="B2489" s="130" t="s">
        <v>5443</v>
      </c>
      <c r="C2489" s="130" t="s">
        <v>14712</v>
      </c>
      <c r="D2489" s="130">
        <v>1008</v>
      </c>
      <c r="E2489" s="130" t="s">
        <v>13014</v>
      </c>
      <c r="F2489" s="130">
        <v>7827826</v>
      </c>
      <c r="G2489" s="130">
        <v>8721218</v>
      </c>
      <c r="H2489" s="130" t="str">
        <f t="shared" si="76"/>
        <v>HR-090014</v>
      </c>
      <c r="I2489" s="130" t="str">
        <f t="shared" si="77"/>
        <v>AG</v>
      </c>
    </row>
    <row r="2490" spans="1:9" x14ac:dyDescent="0.15">
      <c r="A2490" s="130">
        <v>2488</v>
      </c>
      <c r="B2490" s="130" t="s">
        <v>5444</v>
      </c>
      <c r="C2490" s="130" t="s">
        <v>14713</v>
      </c>
      <c r="D2490" s="130">
        <v>170</v>
      </c>
      <c r="E2490" s="130" t="s">
        <v>12370</v>
      </c>
      <c r="F2490" s="130">
        <v>1315500</v>
      </c>
      <c r="G2490" s="130">
        <v>1176984</v>
      </c>
      <c r="H2490" s="130" t="str">
        <f t="shared" si="76"/>
        <v>HR-090015</v>
      </c>
      <c r="I2490" s="130" t="str">
        <f t="shared" si="77"/>
        <v>AG</v>
      </c>
    </row>
    <row r="2491" spans="1:9" x14ac:dyDescent="0.15">
      <c r="A2491" s="130">
        <v>2489</v>
      </c>
      <c r="B2491" s="130" t="s">
        <v>5445</v>
      </c>
      <c r="C2491" s="130" t="s">
        <v>14714</v>
      </c>
      <c r="D2491" s="130">
        <v>100</v>
      </c>
      <c r="E2491" s="130" t="s">
        <v>12368</v>
      </c>
      <c r="F2491" s="130">
        <v>776000</v>
      </c>
      <c r="G2491" s="130">
        <v>948000</v>
      </c>
      <c r="H2491" s="130" t="str">
        <f t="shared" si="76"/>
        <v>HR-090016</v>
      </c>
      <c r="I2491" s="130" t="str">
        <f t="shared" si="77"/>
        <v>AG</v>
      </c>
    </row>
    <row r="2492" spans="1:9" x14ac:dyDescent="0.15">
      <c r="A2492" s="130">
        <v>2490</v>
      </c>
      <c r="B2492" s="130" t="s">
        <v>5446</v>
      </c>
      <c r="C2492" s="130" t="s">
        <v>1913</v>
      </c>
      <c r="D2492" s="130">
        <v>1</v>
      </c>
      <c r="E2492" s="130" t="s">
        <v>14715</v>
      </c>
      <c r="F2492" s="130">
        <v>135000</v>
      </c>
      <c r="G2492" s="130">
        <v>191700</v>
      </c>
      <c r="H2492" s="130" t="str">
        <f t="shared" si="76"/>
        <v>HR-090017</v>
      </c>
      <c r="I2492" s="130" t="str">
        <f t="shared" si="77"/>
        <v>VG</v>
      </c>
    </row>
    <row r="2493" spans="1:9" x14ac:dyDescent="0.15">
      <c r="A2493" s="130">
        <v>2491</v>
      </c>
      <c r="B2493" s="130" t="s">
        <v>5447</v>
      </c>
      <c r="C2493" s="130" t="s">
        <v>14716</v>
      </c>
      <c r="D2493" s="130">
        <v>10</v>
      </c>
      <c r="E2493" s="130" t="s">
        <v>14453</v>
      </c>
      <c r="F2493" s="130">
        <v>8696000</v>
      </c>
      <c r="G2493" s="130">
        <v>10061000</v>
      </c>
      <c r="H2493" s="130" t="str">
        <f t="shared" si="76"/>
        <v>HR-090018</v>
      </c>
      <c r="I2493" s="130" t="str">
        <f t="shared" si="77"/>
        <v>AG</v>
      </c>
    </row>
    <row r="2494" spans="1:9" x14ac:dyDescent="0.15">
      <c r="A2494" s="130">
        <v>2492</v>
      </c>
      <c r="B2494" s="130" t="s">
        <v>5448</v>
      </c>
      <c r="C2494" s="130" t="s">
        <v>14717</v>
      </c>
      <c r="D2494" s="130">
        <v>1</v>
      </c>
      <c r="E2494" s="130" t="s">
        <v>12876</v>
      </c>
      <c r="F2494" s="130">
        <v>1371100</v>
      </c>
      <c r="G2494" s="130">
        <v>1815300</v>
      </c>
      <c r="H2494" s="130" t="str">
        <f t="shared" si="76"/>
        <v>HR-090019</v>
      </c>
      <c r="I2494" s="130" t="str">
        <f t="shared" si="77"/>
        <v>AG</v>
      </c>
    </row>
    <row r="2495" spans="1:9" x14ac:dyDescent="0.15">
      <c r="A2495" s="130">
        <v>2493</v>
      </c>
      <c r="B2495" s="130" t="s">
        <v>5449</v>
      </c>
      <c r="C2495" s="130" t="s">
        <v>14718</v>
      </c>
      <c r="D2495" s="130">
        <v>1</v>
      </c>
      <c r="E2495" s="130" t="s">
        <v>12361</v>
      </c>
      <c r="F2495" s="130">
        <v>1000</v>
      </c>
      <c r="G2495" s="130">
        <v>1495</v>
      </c>
      <c r="H2495" s="130" t="str">
        <f t="shared" si="76"/>
        <v>HR-090020</v>
      </c>
      <c r="I2495" s="130" t="str">
        <f t="shared" si="77"/>
        <v>AG</v>
      </c>
    </row>
    <row r="2496" spans="1:9" x14ac:dyDescent="0.15">
      <c r="A2496" s="130">
        <v>2494</v>
      </c>
      <c r="B2496" s="130" t="s">
        <v>5450</v>
      </c>
      <c r="C2496" s="130" t="s">
        <v>14719</v>
      </c>
      <c r="D2496" s="130">
        <v>50</v>
      </c>
      <c r="E2496" s="130" t="s">
        <v>14720</v>
      </c>
      <c r="F2496" s="130">
        <v>53880</v>
      </c>
      <c r="G2496" s="130">
        <v>40040</v>
      </c>
      <c r="H2496" s="130" t="str">
        <f t="shared" si="76"/>
        <v>HR-100001</v>
      </c>
      <c r="I2496" s="130" t="str">
        <f t="shared" si="77"/>
        <v>AG</v>
      </c>
    </row>
    <row r="2497" spans="1:9" x14ac:dyDescent="0.15">
      <c r="A2497" s="130">
        <v>2495</v>
      </c>
      <c r="B2497" s="130" t="s">
        <v>5451</v>
      </c>
      <c r="C2497" s="130" t="s">
        <v>14721</v>
      </c>
      <c r="D2497" s="130">
        <v>50</v>
      </c>
      <c r="E2497" s="130" t="s">
        <v>13533</v>
      </c>
      <c r="F2497" s="130">
        <v>106200</v>
      </c>
      <c r="G2497" s="130">
        <v>26456</v>
      </c>
      <c r="H2497" s="130" t="str">
        <f t="shared" si="76"/>
        <v>HR-100002</v>
      </c>
      <c r="I2497" s="130" t="str">
        <f t="shared" si="77"/>
        <v>AG</v>
      </c>
    </row>
    <row r="2498" spans="1:9" x14ac:dyDescent="0.15">
      <c r="A2498" s="130">
        <v>2496</v>
      </c>
      <c r="B2498" s="130" t="s">
        <v>23744</v>
      </c>
      <c r="C2498" s="130" t="s">
        <v>1914</v>
      </c>
      <c r="D2498" s="130">
        <v>30</v>
      </c>
      <c r="E2498" s="130" t="s">
        <v>12676</v>
      </c>
      <c r="F2498" s="130">
        <v>615560</v>
      </c>
      <c r="G2498" s="130">
        <v>613260</v>
      </c>
      <c r="H2498" s="130" t="str">
        <f t="shared" si="76"/>
        <v>HR-100003</v>
      </c>
      <c r="I2498" s="130" t="str">
        <f t="shared" si="77"/>
        <v>VG</v>
      </c>
    </row>
    <row r="2499" spans="1:9" x14ac:dyDescent="0.15">
      <c r="A2499" s="130">
        <v>2497</v>
      </c>
      <c r="B2499" s="130" t="s">
        <v>5452</v>
      </c>
      <c r="C2499" s="130" t="s">
        <v>14722</v>
      </c>
      <c r="D2499" s="130">
        <v>60</v>
      </c>
      <c r="E2499" s="130" t="s">
        <v>12355</v>
      </c>
      <c r="F2499" s="130">
        <v>24689420</v>
      </c>
      <c r="G2499" s="130">
        <v>157147000</v>
      </c>
      <c r="H2499" s="130" t="str">
        <f t="shared" si="76"/>
        <v>HR-100004</v>
      </c>
      <c r="I2499" s="130" t="str">
        <f t="shared" si="77"/>
        <v>AG</v>
      </c>
    </row>
    <row r="2500" spans="1:9" x14ac:dyDescent="0.15">
      <c r="A2500" s="130">
        <v>2498</v>
      </c>
      <c r="B2500" s="130" t="s">
        <v>5453</v>
      </c>
      <c r="C2500" s="130" t="s">
        <v>14723</v>
      </c>
      <c r="D2500" s="130">
        <v>1000</v>
      </c>
      <c r="E2500" s="130" t="s">
        <v>12372</v>
      </c>
      <c r="F2500" s="130">
        <v>13122050</v>
      </c>
      <c r="G2500" s="130">
        <v>15100000</v>
      </c>
      <c r="H2500" s="130" t="str">
        <f t="shared" ref="H2500:H2563" si="78">LEFT(B2500,FIND("-",B2500)+6)</f>
        <v>HR-100005</v>
      </c>
      <c r="I2500" s="130" t="str">
        <f t="shared" ref="I2500:I2563" si="79">RIGHT(B2500,LEN(B2500)-FIND("-",B2500)-7)</f>
        <v>AG</v>
      </c>
    </row>
    <row r="2501" spans="1:9" x14ac:dyDescent="0.15">
      <c r="A2501" s="130">
        <v>2499</v>
      </c>
      <c r="B2501" s="130" t="s">
        <v>5454</v>
      </c>
      <c r="C2501" s="130" t="s">
        <v>14724</v>
      </c>
      <c r="D2501" s="130">
        <v>16</v>
      </c>
      <c r="E2501" s="130" t="s">
        <v>14725</v>
      </c>
      <c r="F2501" s="130">
        <v>6426000</v>
      </c>
      <c r="G2501" s="130">
        <v>9080000</v>
      </c>
      <c r="H2501" s="130" t="str">
        <f t="shared" si="78"/>
        <v>HR-100006</v>
      </c>
      <c r="I2501" s="130" t="str">
        <f t="shared" si="79"/>
        <v>AG</v>
      </c>
    </row>
    <row r="2502" spans="1:9" x14ac:dyDescent="0.15">
      <c r="A2502" s="130">
        <v>2500</v>
      </c>
      <c r="B2502" s="130" t="s">
        <v>23745</v>
      </c>
      <c r="C2502" s="130" t="s">
        <v>1915</v>
      </c>
      <c r="D2502" s="130">
        <v>67.400000000000006</v>
      </c>
      <c r="E2502" s="130" t="s">
        <v>13048</v>
      </c>
      <c r="F2502" s="130">
        <v>20423.2</v>
      </c>
      <c r="G2502" s="130">
        <v>21500</v>
      </c>
      <c r="H2502" s="130" t="str">
        <f t="shared" si="78"/>
        <v>HR-100007</v>
      </c>
      <c r="I2502" s="130" t="str">
        <f t="shared" si="79"/>
        <v>VG</v>
      </c>
    </row>
    <row r="2503" spans="1:9" x14ac:dyDescent="0.15">
      <c r="A2503" s="130">
        <v>2501</v>
      </c>
      <c r="B2503" s="130" t="s">
        <v>23746</v>
      </c>
      <c r="C2503" s="130" t="s">
        <v>1916</v>
      </c>
      <c r="D2503" s="130">
        <v>60</v>
      </c>
      <c r="E2503" s="130" t="s">
        <v>12355</v>
      </c>
      <c r="F2503" s="130">
        <v>22755900</v>
      </c>
      <c r="G2503" s="130">
        <v>27090000</v>
      </c>
      <c r="H2503" s="130" t="str">
        <f t="shared" si="78"/>
        <v>HR-100008</v>
      </c>
      <c r="I2503" s="130" t="str">
        <f t="shared" si="79"/>
        <v>VG</v>
      </c>
    </row>
    <row r="2504" spans="1:9" x14ac:dyDescent="0.15">
      <c r="A2504" s="130">
        <v>2502</v>
      </c>
      <c r="B2504" s="130" t="s">
        <v>5455</v>
      </c>
      <c r="C2504" s="130" t="s">
        <v>14726</v>
      </c>
      <c r="D2504" s="130">
        <v>200</v>
      </c>
      <c r="E2504" s="130" t="s">
        <v>12368</v>
      </c>
      <c r="F2504" s="130">
        <v>1175999</v>
      </c>
      <c r="G2504" s="130">
        <v>1427711.78</v>
      </c>
      <c r="H2504" s="130" t="str">
        <f t="shared" si="78"/>
        <v>HR-100009</v>
      </c>
      <c r="I2504" s="130" t="str">
        <f t="shared" si="79"/>
        <v>AG</v>
      </c>
    </row>
    <row r="2505" spans="1:9" x14ac:dyDescent="0.15">
      <c r="A2505" s="130">
        <v>2503</v>
      </c>
      <c r="B2505" s="130" t="s">
        <v>5456</v>
      </c>
      <c r="C2505" s="130" t="s">
        <v>14727</v>
      </c>
      <c r="D2505" s="130">
        <v>20000</v>
      </c>
      <c r="E2505" s="130" t="s">
        <v>12361</v>
      </c>
      <c r="F2505" s="130">
        <v>57355080</v>
      </c>
      <c r="G2505" s="130">
        <v>64298914</v>
      </c>
      <c r="H2505" s="130" t="str">
        <f t="shared" si="78"/>
        <v>HR-100010</v>
      </c>
      <c r="I2505" s="130" t="str">
        <f t="shared" si="79"/>
        <v>AG</v>
      </c>
    </row>
    <row r="2506" spans="1:9" x14ac:dyDescent="0.15">
      <c r="A2506" s="130">
        <v>2504</v>
      </c>
      <c r="B2506" s="130" t="s">
        <v>5457</v>
      </c>
      <c r="C2506" s="130" t="s">
        <v>14728</v>
      </c>
      <c r="D2506" s="130">
        <v>250</v>
      </c>
      <c r="E2506" s="130" t="s">
        <v>12372</v>
      </c>
      <c r="F2506" s="130">
        <v>1147750</v>
      </c>
      <c r="G2506" s="130">
        <v>445000</v>
      </c>
      <c r="H2506" s="130" t="str">
        <f t="shared" si="78"/>
        <v>HR-100011</v>
      </c>
      <c r="I2506" s="130" t="str">
        <f t="shared" si="79"/>
        <v>AG</v>
      </c>
    </row>
    <row r="2507" spans="1:9" x14ac:dyDescent="0.15">
      <c r="A2507" s="130">
        <v>2505</v>
      </c>
      <c r="B2507" s="130" t="s">
        <v>5458</v>
      </c>
      <c r="C2507" s="130" t="s">
        <v>14729</v>
      </c>
      <c r="D2507" s="130">
        <v>11</v>
      </c>
      <c r="E2507" s="130" t="s">
        <v>12355</v>
      </c>
      <c r="F2507" s="130">
        <v>163350</v>
      </c>
      <c r="G2507" s="130">
        <v>183590</v>
      </c>
      <c r="H2507" s="130" t="str">
        <f t="shared" si="78"/>
        <v>HR-100012</v>
      </c>
      <c r="I2507" s="130" t="str">
        <f t="shared" si="79"/>
        <v/>
      </c>
    </row>
    <row r="2508" spans="1:9" x14ac:dyDescent="0.15">
      <c r="A2508" s="130">
        <v>2506</v>
      </c>
      <c r="B2508" s="130" t="s">
        <v>23747</v>
      </c>
      <c r="C2508" s="130" t="s">
        <v>1917</v>
      </c>
      <c r="D2508" s="130">
        <v>50</v>
      </c>
      <c r="E2508" s="130" t="s">
        <v>12403</v>
      </c>
      <c r="F2508" s="130">
        <v>3408150</v>
      </c>
      <c r="G2508" s="130">
        <v>2654950</v>
      </c>
      <c r="H2508" s="130" t="str">
        <f t="shared" si="78"/>
        <v>HR-100013</v>
      </c>
      <c r="I2508" s="130" t="str">
        <f t="shared" si="79"/>
        <v>VG</v>
      </c>
    </row>
    <row r="2509" spans="1:9" x14ac:dyDescent="0.15">
      <c r="A2509" s="130">
        <v>2507</v>
      </c>
      <c r="B2509" s="130" t="s">
        <v>5459</v>
      </c>
      <c r="C2509" s="130" t="s">
        <v>14730</v>
      </c>
      <c r="D2509" s="130">
        <v>100</v>
      </c>
      <c r="E2509" s="130" t="s">
        <v>12368</v>
      </c>
      <c r="F2509" s="130">
        <v>212000</v>
      </c>
      <c r="G2509" s="130">
        <v>192000</v>
      </c>
      <c r="H2509" s="130" t="str">
        <f t="shared" si="78"/>
        <v>HR-100014</v>
      </c>
      <c r="I2509" s="130" t="str">
        <f t="shared" si="79"/>
        <v>AG</v>
      </c>
    </row>
    <row r="2510" spans="1:9" x14ac:dyDescent="0.15">
      <c r="A2510" s="130">
        <v>2508</v>
      </c>
      <c r="B2510" s="130" t="s">
        <v>5460</v>
      </c>
      <c r="C2510" s="130" t="s">
        <v>14731</v>
      </c>
      <c r="D2510" s="130">
        <v>1</v>
      </c>
      <c r="E2510" s="130" t="s">
        <v>12788</v>
      </c>
      <c r="F2510" s="130">
        <v>754100</v>
      </c>
      <c r="G2510" s="130">
        <v>841600</v>
      </c>
      <c r="H2510" s="130" t="str">
        <f t="shared" si="78"/>
        <v>HR-110001</v>
      </c>
      <c r="I2510" s="130" t="str">
        <f t="shared" si="79"/>
        <v>AG</v>
      </c>
    </row>
    <row r="2511" spans="1:9" x14ac:dyDescent="0.15">
      <c r="A2511" s="130">
        <v>2509</v>
      </c>
      <c r="B2511" s="130" t="s">
        <v>5461</v>
      </c>
      <c r="C2511" s="130" t="s">
        <v>14732</v>
      </c>
      <c r="D2511" s="130">
        <v>300</v>
      </c>
      <c r="E2511" s="130" t="s">
        <v>12368</v>
      </c>
      <c r="F2511" s="130">
        <v>3588300</v>
      </c>
      <c r="G2511" s="130">
        <v>3885300</v>
      </c>
      <c r="H2511" s="130" t="str">
        <f t="shared" si="78"/>
        <v>HR-110002</v>
      </c>
      <c r="I2511" s="130" t="str">
        <f t="shared" si="79"/>
        <v>AG</v>
      </c>
    </row>
    <row r="2512" spans="1:9" x14ac:dyDescent="0.15">
      <c r="A2512" s="130">
        <v>2510</v>
      </c>
      <c r="B2512" s="130" t="s">
        <v>5462</v>
      </c>
      <c r="C2512" s="130" t="s">
        <v>14733</v>
      </c>
      <c r="D2512" s="130">
        <v>40</v>
      </c>
      <c r="E2512" s="130" t="s">
        <v>12355</v>
      </c>
      <c r="F2512" s="130">
        <v>1210240</v>
      </c>
      <c r="G2512" s="130">
        <v>2030200</v>
      </c>
      <c r="H2512" s="130" t="str">
        <f t="shared" si="78"/>
        <v>HR-110003</v>
      </c>
      <c r="I2512" s="130" t="str">
        <f t="shared" si="79"/>
        <v>AG</v>
      </c>
    </row>
    <row r="2513" spans="1:9" x14ac:dyDescent="0.15">
      <c r="A2513" s="130">
        <v>2511</v>
      </c>
      <c r="B2513" s="130" t="s">
        <v>5463</v>
      </c>
      <c r="C2513" s="130" t="s">
        <v>14734</v>
      </c>
      <c r="D2513" s="130">
        <v>1</v>
      </c>
      <c r="E2513" s="130" t="s">
        <v>12391</v>
      </c>
      <c r="F2513" s="130">
        <v>3109300</v>
      </c>
      <c r="G2513" s="130">
        <v>3662600</v>
      </c>
      <c r="H2513" s="130" t="str">
        <f t="shared" si="78"/>
        <v>HR-110004</v>
      </c>
      <c r="I2513" s="130" t="str">
        <f t="shared" si="79"/>
        <v>AG</v>
      </c>
    </row>
    <row r="2514" spans="1:9" x14ac:dyDescent="0.15">
      <c r="A2514" s="130">
        <v>2512</v>
      </c>
      <c r="B2514" s="130" t="s">
        <v>5464</v>
      </c>
      <c r="C2514" s="130" t="s">
        <v>14735</v>
      </c>
      <c r="D2514" s="130">
        <v>100</v>
      </c>
      <c r="E2514" s="130" t="s">
        <v>12361</v>
      </c>
      <c r="F2514" s="130">
        <v>157524.06</v>
      </c>
      <c r="G2514" s="130">
        <v>229958.66</v>
      </c>
      <c r="H2514" s="130" t="str">
        <f t="shared" si="78"/>
        <v>HR-110005</v>
      </c>
      <c r="I2514" s="130" t="str">
        <f t="shared" si="79"/>
        <v>AG</v>
      </c>
    </row>
    <row r="2515" spans="1:9" x14ac:dyDescent="0.15">
      <c r="A2515" s="130">
        <v>2513</v>
      </c>
      <c r="B2515" s="130" t="s">
        <v>5465</v>
      </c>
      <c r="C2515" s="130" t="s">
        <v>14736</v>
      </c>
      <c r="D2515" s="130">
        <v>100</v>
      </c>
      <c r="E2515" s="130" t="s">
        <v>12370</v>
      </c>
      <c r="F2515" s="130">
        <v>30638000</v>
      </c>
      <c r="G2515" s="130">
        <v>36683000</v>
      </c>
      <c r="H2515" s="130" t="str">
        <f t="shared" si="78"/>
        <v>HR-110006</v>
      </c>
      <c r="I2515" s="130" t="str">
        <f t="shared" si="79"/>
        <v>AG</v>
      </c>
    </row>
    <row r="2516" spans="1:9" x14ac:dyDescent="0.15">
      <c r="A2516" s="130">
        <v>2514</v>
      </c>
      <c r="B2516" s="130" t="s">
        <v>5466</v>
      </c>
      <c r="C2516" s="130" t="s">
        <v>14737</v>
      </c>
      <c r="D2516" s="130">
        <v>69</v>
      </c>
      <c r="E2516" s="130" t="s">
        <v>12355</v>
      </c>
      <c r="F2516" s="130">
        <v>7742590</v>
      </c>
      <c r="G2516" s="130">
        <v>7802372</v>
      </c>
      <c r="H2516" s="130" t="str">
        <f t="shared" si="78"/>
        <v>HR-110007</v>
      </c>
      <c r="I2516" s="130" t="str">
        <f t="shared" si="79"/>
        <v>AG</v>
      </c>
    </row>
    <row r="2517" spans="1:9" x14ac:dyDescent="0.15">
      <c r="A2517" s="130">
        <v>2515</v>
      </c>
      <c r="B2517" s="130" t="s">
        <v>5467</v>
      </c>
      <c r="C2517" s="130" t="s">
        <v>14738</v>
      </c>
      <c r="D2517" s="130">
        <v>10</v>
      </c>
      <c r="E2517" s="130" t="s">
        <v>12355</v>
      </c>
      <c r="F2517" s="130">
        <v>12737304</v>
      </c>
      <c r="G2517" s="130">
        <v>11654047</v>
      </c>
      <c r="H2517" s="130" t="str">
        <f t="shared" si="78"/>
        <v>HR-110008</v>
      </c>
      <c r="I2517" s="130" t="str">
        <f t="shared" si="79"/>
        <v>AG</v>
      </c>
    </row>
    <row r="2518" spans="1:9" x14ac:dyDescent="0.15">
      <c r="A2518" s="130">
        <v>2516</v>
      </c>
      <c r="B2518" s="130" t="s">
        <v>5468</v>
      </c>
      <c r="C2518" s="130" t="s">
        <v>14153</v>
      </c>
      <c r="D2518" s="130">
        <v>1</v>
      </c>
      <c r="E2518" s="130" t="s">
        <v>12361</v>
      </c>
      <c r="F2518" s="130">
        <v>500</v>
      </c>
      <c r="G2518" s="130">
        <v>1080</v>
      </c>
      <c r="H2518" s="130" t="str">
        <f t="shared" si="78"/>
        <v>HR-110009</v>
      </c>
      <c r="I2518" s="130" t="str">
        <f t="shared" si="79"/>
        <v>AG</v>
      </c>
    </row>
    <row r="2519" spans="1:9" x14ac:dyDescent="0.15">
      <c r="A2519" s="130">
        <v>2517</v>
      </c>
      <c r="B2519" s="130" t="s">
        <v>5469</v>
      </c>
      <c r="C2519" s="130" t="s">
        <v>14739</v>
      </c>
      <c r="D2519" s="130">
        <v>100</v>
      </c>
      <c r="E2519" s="130" t="s">
        <v>12372</v>
      </c>
      <c r="F2519" s="130">
        <v>406000</v>
      </c>
      <c r="G2519" s="130">
        <v>166000</v>
      </c>
      <c r="H2519" s="130" t="str">
        <f t="shared" si="78"/>
        <v>HR-110010</v>
      </c>
      <c r="I2519" s="130" t="str">
        <f t="shared" si="79"/>
        <v>AG</v>
      </c>
    </row>
    <row r="2520" spans="1:9" x14ac:dyDescent="0.15">
      <c r="A2520" s="130">
        <v>2518</v>
      </c>
      <c r="B2520" s="130" t="s">
        <v>1256</v>
      </c>
      <c r="C2520" s="130" t="s">
        <v>1918</v>
      </c>
      <c r="D2520" s="130">
        <v>120</v>
      </c>
      <c r="E2520" s="130" t="s">
        <v>12368</v>
      </c>
      <c r="F2520" s="130">
        <v>128207</v>
      </c>
      <c r="G2520" s="130">
        <v>36996</v>
      </c>
      <c r="H2520" s="130" t="str">
        <f t="shared" si="78"/>
        <v>HR-110011</v>
      </c>
      <c r="I2520" s="130" t="str">
        <f t="shared" si="79"/>
        <v>VE</v>
      </c>
    </row>
    <row r="2521" spans="1:9" x14ac:dyDescent="0.15">
      <c r="A2521" s="130">
        <v>2519</v>
      </c>
      <c r="B2521" s="130" t="s">
        <v>5470</v>
      </c>
      <c r="C2521" s="130" t="s">
        <v>14740</v>
      </c>
      <c r="D2521" s="130">
        <v>100</v>
      </c>
      <c r="E2521" s="130" t="s">
        <v>12368</v>
      </c>
      <c r="F2521" s="130">
        <v>1742063</v>
      </c>
      <c r="G2521" s="130">
        <v>1822063</v>
      </c>
      <c r="H2521" s="130" t="str">
        <f t="shared" si="78"/>
        <v>HR-110012</v>
      </c>
      <c r="I2521" s="130" t="str">
        <f t="shared" si="79"/>
        <v>AG</v>
      </c>
    </row>
    <row r="2522" spans="1:9" x14ac:dyDescent="0.15">
      <c r="A2522" s="130">
        <v>2520</v>
      </c>
      <c r="B2522" s="130" t="s">
        <v>1257</v>
      </c>
      <c r="C2522" s="130" t="s">
        <v>1919</v>
      </c>
      <c r="D2522" s="130">
        <v>300</v>
      </c>
      <c r="E2522" s="130" t="s">
        <v>12368</v>
      </c>
      <c r="F2522" s="130">
        <v>2064000</v>
      </c>
      <c r="G2522" s="130">
        <v>2055000</v>
      </c>
      <c r="H2522" s="130" t="str">
        <f t="shared" si="78"/>
        <v>HR-110013</v>
      </c>
      <c r="I2522" s="130" t="str">
        <f t="shared" si="79"/>
        <v>VR</v>
      </c>
    </row>
    <row r="2523" spans="1:9" x14ac:dyDescent="0.15">
      <c r="A2523" s="130">
        <v>2521</v>
      </c>
      <c r="B2523" s="130" t="s">
        <v>1258</v>
      </c>
      <c r="C2523" s="130" t="s">
        <v>1920</v>
      </c>
      <c r="D2523" s="130">
        <v>1</v>
      </c>
      <c r="E2523" s="130" t="s">
        <v>12403</v>
      </c>
      <c r="F2523" s="130">
        <v>44261</v>
      </c>
      <c r="G2523" s="130">
        <v>45767</v>
      </c>
      <c r="H2523" s="130" t="str">
        <f t="shared" si="78"/>
        <v>HR-110014</v>
      </c>
      <c r="I2523" s="130" t="str">
        <f t="shared" si="79"/>
        <v>VE</v>
      </c>
    </row>
    <row r="2524" spans="1:9" x14ac:dyDescent="0.15">
      <c r="A2524" s="130">
        <v>2522</v>
      </c>
      <c r="B2524" s="130" t="s">
        <v>3287</v>
      </c>
      <c r="C2524" s="130" t="s">
        <v>1921</v>
      </c>
      <c r="D2524" s="130">
        <v>1</v>
      </c>
      <c r="E2524" s="130" t="s">
        <v>12893</v>
      </c>
      <c r="F2524" s="130">
        <v>75000</v>
      </c>
      <c r="G2524" s="130">
        <v>171360</v>
      </c>
      <c r="H2524" s="130" t="str">
        <f t="shared" si="78"/>
        <v>HR-110015</v>
      </c>
      <c r="I2524" s="130" t="str">
        <f t="shared" si="79"/>
        <v>VE</v>
      </c>
    </row>
    <row r="2525" spans="1:9" x14ac:dyDescent="0.15">
      <c r="A2525" s="130">
        <v>2523</v>
      </c>
      <c r="B2525" s="130" t="s">
        <v>3285</v>
      </c>
      <c r="C2525" s="130" t="s">
        <v>1922</v>
      </c>
      <c r="D2525" s="130">
        <v>1</v>
      </c>
      <c r="E2525" s="130" t="s">
        <v>12391</v>
      </c>
      <c r="F2525" s="130">
        <v>94700</v>
      </c>
      <c r="G2525" s="130">
        <v>77700</v>
      </c>
      <c r="H2525" s="130" t="str">
        <f t="shared" si="78"/>
        <v>HR-110016</v>
      </c>
      <c r="I2525" s="130" t="str">
        <f t="shared" si="79"/>
        <v>VE</v>
      </c>
    </row>
    <row r="2526" spans="1:9" x14ac:dyDescent="0.15">
      <c r="A2526" s="130">
        <v>2524</v>
      </c>
      <c r="B2526" s="130" t="s">
        <v>5471</v>
      </c>
      <c r="C2526" s="130" t="s">
        <v>14741</v>
      </c>
      <c r="D2526" s="130">
        <v>10</v>
      </c>
      <c r="E2526" s="130" t="s">
        <v>12355</v>
      </c>
      <c r="F2526" s="130">
        <v>144226</v>
      </c>
      <c r="G2526" s="130">
        <v>144226</v>
      </c>
      <c r="H2526" s="130" t="str">
        <f t="shared" si="78"/>
        <v>HR-110017</v>
      </c>
      <c r="I2526" s="130" t="str">
        <f t="shared" si="79"/>
        <v>AG</v>
      </c>
    </row>
    <row r="2527" spans="1:9" x14ac:dyDescent="0.15">
      <c r="A2527" s="130">
        <v>2525</v>
      </c>
      <c r="B2527" s="130" t="s">
        <v>5472</v>
      </c>
      <c r="C2527" s="130" t="s">
        <v>14742</v>
      </c>
      <c r="D2527" s="130">
        <v>1</v>
      </c>
      <c r="E2527" s="130" t="s">
        <v>12391</v>
      </c>
      <c r="F2527" s="130">
        <v>758195</v>
      </c>
      <c r="G2527" s="130">
        <v>246052</v>
      </c>
      <c r="H2527" s="130" t="str">
        <f t="shared" si="78"/>
        <v>HR-110018</v>
      </c>
      <c r="I2527" s="130" t="str">
        <f t="shared" si="79"/>
        <v>AG</v>
      </c>
    </row>
    <row r="2528" spans="1:9" x14ac:dyDescent="0.15">
      <c r="A2528" s="130">
        <v>2526</v>
      </c>
      <c r="B2528" s="130" t="s">
        <v>1259</v>
      </c>
      <c r="C2528" s="130" t="s">
        <v>1656</v>
      </c>
      <c r="D2528" s="130">
        <v>1000</v>
      </c>
      <c r="E2528" s="130" t="s">
        <v>12355</v>
      </c>
      <c r="F2528" s="130">
        <v>11684098</v>
      </c>
      <c r="G2528" s="130">
        <v>21060000</v>
      </c>
      <c r="H2528" s="130" t="str">
        <f t="shared" si="78"/>
        <v>HR-110019</v>
      </c>
      <c r="I2528" s="130" t="str">
        <f t="shared" si="79"/>
        <v>VR</v>
      </c>
    </row>
    <row r="2529" spans="1:9" x14ac:dyDescent="0.15">
      <c r="A2529" s="130">
        <v>2527</v>
      </c>
      <c r="B2529" s="130" t="s">
        <v>3282</v>
      </c>
      <c r="C2529" s="130" t="s">
        <v>1923</v>
      </c>
      <c r="D2529" s="130">
        <v>1</v>
      </c>
      <c r="E2529" s="130" t="s">
        <v>12384</v>
      </c>
      <c r="F2529" s="130">
        <v>131440</v>
      </c>
      <c r="G2529" s="130">
        <v>53878</v>
      </c>
      <c r="H2529" s="130" t="str">
        <f t="shared" si="78"/>
        <v>HR-110020</v>
      </c>
      <c r="I2529" s="130" t="str">
        <f t="shared" si="79"/>
        <v>VE</v>
      </c>
    </row>
    <row r="2530" spans="1:9" x14ac:dyDescent="0.15">
      <c r="A2530" s="130">
        <v>2528</v>
      </c>
      <c r="B2530" s="130" t="s">
        <v>1260</v>
      </c>
      <c r="C2530" s="130" t="s">
        <v>1924</v>
      </c>
      <c r="D2530" s="130">
        <v>1</v>
      </c>
      <c r="E2530" s="130" t="s">
        <v>12446</v>
      </c>
      <c r="F2530" s="130">
        <v>55830</v>
      </c>
      <c r="G2530" s="130">
        <v>36270</v>
      </c>
      <c r="H2530" s="130" t="str">
        <f t="shared" si="78"/>
        <v>HR-110021</v>
      </c>
      <c r="I2530" s="130" t="str">
        <f t="shared" si="79"/>
        <v>VE</v>
      </c>
    </row>
    <row r="2531" spans="1:9" x14ac:dyDescent="0.15">
      <c r="A2531" s="130">
        <v>2529</v>
      </c>
      <c r="B2531" s="130" t="s">
        <v>1261</v>
      </c>
      <c r="C2531" s="130" t="s">
        <v>1925</v>
      </c>
      <c r="D2531" s="130">
        <v>1200</v>
      </c>
      <c r="E2531" s="130" t="s">
        <v>12355</v>
      </c>
      <c r="F2531" s="130">
        <v>571200</v>
      </c>
      <c r="G2531" s="130">
        <v>852000</v>
      </c>
      <c r="H2531" s="130" t="str">
        <f t="shared" si="78"/>
        <v>HR-110022</v>
      </c>
      <c r="I2531" s="130" t="str">
        <f t="shared" si="79"/>
        <v>VE</v>
      </c>
    </row>
    <row r="2532" spans="1:9" x14ac:dyDescent="0.15">
      <c r="A2532" s="130">
        <v>2530</v>
      </c>
      <c r="B2532" s="130" t="s">
        <v>5473</v>
      </c>
      <c r="C2532" s="130" t="s">
        <v>14744</v>
      </c>
      <c r="D2532" s="130">
        <v>100</v>
      </c>
      <c r="E2532" s="130" t="s">
        <v>12368</v>
      </c>
      <c r="F2532" s="130">
        <v>444072</v>
      </c>
      <c r="G2532" s="130">
        <v>151980</v>
      </c>
      <c r="H2532" s="130" t="str">
        <f t="shared" si="78"/>
        <v>HR-110023</v>
      </c>
      <c r="I2532" s="130" t="str">
        <f t="shared" si="79"/>
        <v>AG</v>
      </c>
    </row>
    <row r="2533" spans="1:9" x14ac:dyDescent="0.15">
      <c r="A2533" s="130">
        <v>2531</v>
      </c>
      <c r="B2533" s="130" t="s">
        <v>1262</v>
      </c>
      <c r="C2533" s="130" t="s">
        <v>1926</v>
      </c>
      <c r="D2533" s="130">
        <v>110</v>
      </c>
      <c r="E2533" s="130" t="s">
        <v>12361</v>
      </c>
      <c r="F2533" s="130">
        <v>45542</v>
      </c>
      <c r="G2533" s="130">
        <v>59435</v>
      </c>
      <c r="H2533" s="130" t="str">
        <f t="shared" si="78"/>
        <v>HR-110024</v>
      </c>
      <c r="I2533" s="130" t="str">
        <f t="shared" si="79"/>
        <v>VE</v>
      </c>
    </row>
    <row r="2534" spans="1:9" x14ac:dyDescent="0.15">
      <c r="A2534" s="130">
        <v>2532</v>
      </c>
      <c r="B2534" s="130" t="s">
        <v>5474</v>
      </c>
      <c r="C2534" s="130" t="s">
        <v>14745</v>
      </c>
      <c r="D2534" s="130">
        <v>60</v>
      </c>
      <c r="E2534" s="130" t="s">
        <v>12355</v>
      </c>
      <c r="F2534" s="130">
        <v>16303820</v>
      </c>
      <c r="G2534" s="130">
        <v>16934294</v>
      </c>
      <c r="H2534" s="130" t="str">
        <f t="shared" si="78"/>
        <v>HR-110025</v>
      </c>
      <c r="I2534" s="130" t="str">
        <f t="shared" si="79"/>
        <v>AG</v>
      </c>
    </row>
    <row r="2535" spans="1:9" x14ac:dyDescent="0.15">
      <c r="A2535" s="130">
        <v>2533</v>
      </c>
      <c r="B2535" s="130" t="s">
        <v>5475</v>
      </c>
      <c r="C2535" s="130" t="s">
        <v>14746</v>
      </c>
      <c r="D2535" s="130">
        <v>12</v>
      </c>
      <c r="E2535" s="130" t="s">
        <v>12893</v>
      </c>
      <c r="F2535" s="130">
        <v>4081900</v>
      </c>
      <c r="G2535" s="130">
        <v>4986300</v>
      </c>
      <c r="H2535" s="130" t="str">
        <f t="shared" si="78"/>
        <v>HR-110026</v>
      </c>
      <c r="I2535" s="130" t="str">
        <f t="shared" si="79"/>
        <v>AG</v>
      </c>
    </row>
    <row r="2536" spans="1:9" x14ac:dyDescent="0.15">
      <c r="A2536" s="130">
        <v>2534</v>
      </c>
      <c r="B2536" s="130" t="s">
        <v>5476</v>
      </c>
      <c r="C2536" s="130" t="s">
        <v>14747</v>
      </c>
      <c r="D2536" s="130">
        <v>12</v>
      </c>
      <c r="E2536" s="130" t="s">
        <v>12893</v>
      </c>
      <c r="F2536" s="130">
        <v>2881900</v>
      </c>
      <c r="G2536" s="130">
        <v>3877600</v>
      </c>
      <c r="H2536" s="130" t="str">
        <f t="shared" si="78"/>
        <v>HR-110027</v>
      </c>
      <c r="I2536" s="130" t="str">
        <f t="shared" si="79"/>
        <v>AG</v>
      </c>
    </row>
    <row r="2537" spans="1:9" x14ac:dyDescent="0.15">
      <c r="A2537" s="130">
        <v>2535</v>
      </c>
      <c r="B2537" s="130" t="s">
        <v>5477</v>
      </c>
      <c r="C2537" s="130" t="s">
        <v>14748</v>
      </c>
      <c r="D2537" s="130">
        <v>60</v>
      </c>
      <c r="E2537" s="130" t="s">
        <v>12355</v>
      </c>
      <c r="F2537" s="130">
        <v>15070176</v>
      </c>
      <c r="G2537" s="130">
        <v>19868502</v>
      </c>
      <c r="H2537" s="130" t="str">
        <f t="shared" si="78"/>
        <v>HR-110028</v>
      </c>
      <c r="I2537" s="130" t="str">
        <f t="shared" si="79"/>
        <v>VG</v>
      </c>
    </row>
    <row r="2538" spans="1:9" x14ac:dyDescent="0.15">
      <c r="A2538" s="130">
        <v>2536</v>
      </c>
      <c r="B2538" s="130" t="s">
        <v>1263</v>
      </c>
      <c r="C2538" s="130" t="s">
        <v>1927</v>
      </c>
      <c r="D2538" s="130">
        <v>100</v>
      </c>
      <c r="E2538" s="130" t="s">
        <v>12372</v>
      </c>
      <c r="F2538" s="130">
        <v>2453964.98</v>
      </c>
      <c r="G2538" s="130">
        <v>2801473.78</v>
      </c>
      <c r="H2538" s="130" t="str">
        <f t="shared" si="78"/>
        <v>HR-110029</v>
      </c>
      <c r="I2538" s="130" t="str">
        <f t="shared" si="79"/>
        <v>VR</v>
      </c>
    </row>
    <row r="2539" spans="1:9" x14ac:dyDescent="0.15">
      <c r="A2539" s="130">
        <v>2537</v>
      </c>
      <c r="B2539" s="130" t="s">
        <v>5478</v>
      </c>
      <c r="C2539" s="130" t="s">
        <v>14749</v>
      </c>
      <c r="D2539" s="130">
        <v>1</v>
      </c>
      <c r="E2539" s="130" t="s">
        <v>12569</v>
      </c>
      <c r="F2539" s="130">
        <v>580133.92000000004</v>
      </c>
      <c r="G2539" s="130">
        <v>1110745.32</v>
      </c>
      <c r="H2539" s="130" t="str">
        <f t="shared" si="78"/>
        <v>HR-120001</v>
      </c>
      <c r="I2539" s="130" t="str">
        <f t="shared" si="79"/>
        <v>AG</v>
      </c>
    </row>
    <row r="2540" spans="1:9" x14ac:dyDescent="0.15">
      <c r="A2540" s="130">
        <v>2538</v>
      </c>
      <c r="B2540" s="130" t="s">
        <v>1264</v>
      </c>
      <c r="C2540" s="130" t="s">
        <v>1928</v>
      </c>
      <c r="D2540" s="130">
        <v>10</v>
      </c>
      <c r="E2540" s="130" t="s">
        <v>12610</v>
      </c>
      <c r="F2540" s="130">
        <v>36000</v>
      </c>
      <c r="G2540" s="130">
        <v>21200</v>
      </c>
      <c r="H2540" s="130" t="str">
        <f t="shared" si="78"/>
        <v>HR-120002</v>
      </c>
      <c r="I2540" s="130" t="str">
        <f t="shared" si="79"/>
        <v>VE</v>
      </c>
    </row>
    <row r="2541" spans="1:9" x14ac:dyDescent="0.15">
      <c r="A2541" s="130">
        <v>2539</v>
      </c>
      <c r="B2541" s="130" t="s">
        <v>5479</v>
      </c>
      <c r="C2541" s="130" t="s">
        <v>14750</v>
      </c>
      <c r="D2541" s="130">
        <v>100</v>
      </c>
      <c r="E2541" s="130" t="s">
        <v>12905</v>
      </c>
      <c r="F2541" s="130">
        <v>7439039.9800000004</v>
      </c>
      <c r="G2541" s="130">
        <v>7819051.6500000004</v>
      </c>
      <c r="H2541" s="130" t="str">
        <f t="shared" si="78"/>
        <v>HR-120003</v>
      </c>
      <c r="I2541" s="130" t="str">
        <f t="shared" si="79"/>
        <v>AG</v>
      </c>
    </row>
    <row r="2542" spans="1:9" x14ac:dyDescent="0.15">
      <c r="A2542" s="130">
        <v>2540</v>
      </c>
      <c r="B2542" s="130" t="s">
        <v>5480</v>
      </c>
      <c r="C2542" s="130" t="s">
        <v>14751</v>
      </c>
      <c r="D2542" s="130">
        <v>10</v>
      </c>
      <c r="E2542" s="130" t="s">
        <v>12355</v>
      </c>
      <c r="F2542" s="130">
        <v>205618.2</v>
      </c>
      <c r="G2542" s="130">
        <v>339716.95</v>
      </c>
      <c r="H2542" s="130" t="str">
        <f t="shared" si="78"/>
        <v>HR-120004</v>
      </c>
      <c r="I2542" s="130" t="str">
        <f t="shared" si="79"/>
        <v>AG</v>
      </c>
    </row>
    <row r="2543" spans="1:9" x14ac:dyDescent="0.15">
      <c r="A2543" s="130">
        <v>2541</v>
      </c>
      <c r="B2543" s="130" t="s">
        <v>5481</v>
      </c>
      <c r="C2543" s="130" t="s">
        <v>13601</v>
      </c>
      <c r="D2543" s="130">
        <v>100</v>
      </c>
      <c r="E2543" s="130" t="s">
        <v>12372</v>
      </c>
      <c r="F2543" s="130">
        <v>252518</v>
      </c>
      <c r="G2543" s="130">
        <v>280911</v>
      </c>
      <c r="H2543" s="130" t="str">
        <f t="shared" si="78"/>
        <v>HR-120005</v>
      </c>
      <c r="I2543" s="130" t="str">
        <f t="shared" si="79"/>
        <v>AG</v>
      </c>
    </row>
    <row r="2544" spans="1:9" x14ac:dyDescent="0.15">
      <c r="A2544" s="130">
        <v>2542</v>
      </c>
      <c r="B2544" s="130" t="s">
        <v>5482</v>
      </c>
      <c r="C2544" s="130" t="s">
        <v>14752</v>
      </c>
      <c r="D2544" s="130">
        <v>1</v>
      </c>
      <c r="E2544" s="130" t="s">
        <v>12391</v>
      </c>
      <c r="F2544" s="130">
        <v>1063000</v>
      </c>
      <c r="G2544" s="130">
        <v>667260</v>
      </c>
      <c r="H2544" s="130" t="str">
        <f t="shared" si="78"/>
        <v>HR-120006</v>
      </c>
      <c r="I2544" s="130" t="str">
        <f t="shared" si="79"/>
        <v>AG</v>
      </c>
    </row>
    <row r="2545" spans="1:9" x14ac:dyDescent="0.15">
      <c r="A2545" s="130">
        <v>2543</v>
      </c>
      <c r="B2545" s="130" t="s">
        <v>5483</v>
      </c>
      <c r="C2545" s="130" t="s">
        <v>14753</v>
      </c>
      <c r="D2545" s="130">
        <v>1</v>
      </c>
      <c r="E2545" s="130" t="s">
        <v>13699</v>
      </c>
      <c r="F2545" s="130">
        <v>180860</v>
      </c>
      <c r="G2545" s="130">
        <v>255460</v>
      </c>
      <c r="H2545" s="130" t="str">
        <f t="shared" si="78"/>
        <v>HR-120007</v>
      </c>
      <c r="I2545" s="130" t="str">
        <f t="shared" si="79"/>
        <v>AG</v>
      </c>
    </row>
    <row r="2546" spans="1:9" x14ac:dyDescent="0.15">
      <c r="A2546" s="130">
        <v>2544</v>
      </c>
      <c r="B2546" s="130" t="s">
        <v>1265</v>
      </c>
      <c r="C2546" s="130" t="s">
        <v>1929</v>
      </c>
      <c r="D2546" s="130">
        <v>1000</v>
      </c>
      <c r="E2546" s="130" t="s">
        <v>12355</v>
      </c>
      <c r="F2546" s="130">
        <v>117240</v>
      </c>
      <c r="G2546" s="130">
        <v>120000</v>
      </c>
      <c r="H2546" s="130" t="str">
        <f t="shared" si="78"/>
        <v>HR-120008</v>
      </c>
      <c r="I2546" s="130" t="str">
        <f t="shared" si="79"/>
        <v>VE</v>
      </c>
    </row>
    <row r="2547" spans="1:9" x14ac:dyDescent="0.15">
      <c r="A2547" s="130">
        <v>2545</v>
      </c>
      <c r="B2547" s="130" t="s">
        <v>3264</v>
      </c>
      <c r="C2547" s="130" t="s">
        <v>1930</v>
      </c>
      <c r="D2547" s="130">
        <v>100</v>
      </c>
      <c r="E2547" s="130" t="s">
        <v>12355</v>
      </c>
      <c r="F2547" s="130">
        <v>11490541</v>
      </c>
      <c r="G2547" s="130">
        <v>12390541</v>
      </c>
      <c r="H2547" s="130" t="str">
        <f t="shared" si="78"/>
        <v>HR-120009</v>
      </c>
      <c r="I2547" s="130" t="str">
        <f t="shared" si="79"/>
        <v>VR</v>
      </c>
    </row>
    <row r="2548" spans="1:9" x14ac:dyDescent="0.15">
      <c r="A2548" s="130">
        <v>2546</v>
      </c>
      <c r="B2548" s="130" t="s">
        <v>1266</v>
      </c>
      <c r="C2548" s="130" t="s">
        <v>1931</v>
      </c>
      <c r="D2548" s="130">
        <v>1</v>
      </c>
      <c r="E2548" s="130" t="s">
        <v>12989</v>
      </c>
      <c r="F2548" s="130">
        <v>130100</v>
      </c>
      <c r="G2548" s="130">
        <v>211700</v>
      </c>
      <c r="H2548" s="130" t="str">
        <f t="shared" si="78"/>
        <v>HR-120010</v>
      </c>
      <c r="I2548" s="130" t="str">
        <f t="shared" si="79"/>
        <v>VR</v>
      </c>
    </row>
    <row r="2549" spans="1:9" x14ac:dyDescent="0.15">
      <c r="A2549" s="130">
        <v>2547</v>
      </c>
      <c r="B2549" s="130" t="s">
        <v>2975</v>
      </c>
      <c r="C2549" s="130" t="s">
        <v>2426</v>
      </c>
      <c r="D2549" s="130">
        <v>1</v>
      </c>
      <c r="E2549" s="130" t="s">
        <v>12676</v>
      </c>
      <c r="F2549" s="130">
        <v>919</v>
      </c>
      <c r="G2549" s="130">
        <v>851</v>
      </c>
      <c r="H2549" s="130" t="str">
        <f t="shared" si="78"/>
        <v>HR-120011</v>
      </c>
      <c r="I2549" s="130" t="str">
        <f t="shared" si="79"/>
        <v>VE</v>
      </c>
    </row>
    <row r="2550" spans="1:9" x14ac:dyDescent="0.15">
      <c r="A2550" s="130">
        <v>2548</v>
      </c>
      <c r="B2550" s="130" t="s">
        <v>5484</v>
      </c>
      <c r="C2550" s="130" t="s">
        <v>14754</v>
      </c>
      <c r="D2550" s="130">
        <v>30</v>
      </c>
      <c r="E2550" s="130" t="s">
        <v>12355</v>
      </c>
      <c r="F2550" s="130">
        <v>2638546</v>
      </c>
      <c r="G2550" s="130">
        <v>3987020</v>
      </c>
      <c r="H2550" s="130" t="str">
        <f t="shared" si="78"/>
        <v>HR-120012</v>
      </c>
      <c r="I2550" s="130" t="str">
        <f t="shared" si="79"/>
        <v>AG</v>
      </c>
    </row>
    <row r="2551" spans="1:9" x14ac:dyDescent="0.15">
      <c r="A2551" s="130">
        <v>2549</v>
      </c>
      <c r="B2551" s="130" t="s">
        <v>1267</v>
      </c>
      <c r="C2551" s="130" t="s">
        <v>1932</v>
      </c>
      <c r="D2551" s="130">
        <v>60</v>
      </c>
      <c r="E2551" s="130" t="s">
        <v>12355</v>
      </c>
      <c r="F2551" s="130">
        <v>13752040.710000001</v>
      </c>
      <c r="G2551" s="130">
        <v>18457883.66</v>
      </c>
      <c r="H2551" s="130" t="str">
        <f t="shared" si="78"/>
        <v>HR-120013</v>
      </c>
      <c r="I2551" s="130" t="str">
        <f t="shared" si="79"/>
        <v>VE</v>
      </c>
    </row>
    <row r="2552" spans="1:9" x14ac:dyDescent="0.15">
      <c r="A2552" s="130">
        <v>2550</v>
      </c>
      <c r="B2552" s="130" t="s">
        <v>5485</v>
      </c>
      <c r="C2552" s="130" t="s">
        <v>14755</v>
      </c>
      <c r="D2552" s="130">
        <v>50</v>
      </c>
      <c r="E2552" s="130" t="s">
        <v>12372</v>
      </c>
      <c r="F2552" s="130">
        <v>172000</v>
      </c>
      <c r="G2552" s="130">
        <v>137000</v>
      </c>
      <c r="H2552" s="130" t="str">
        <f t="shared" si="78"/>
        <v>HR-120014</v>
      </c>
      <c r="I2552" s="130" t="str">
        <f t="shared" si="79"/>
        <v>AG</v>
      </c>
    </row>
    <row r="2553" spans="1:9" x14ac:dyDescent="0.15">
      <c r="A2553" s="130">
        <v>2551</v>
      </c>
      <c r="B2553" s="130" t="s">
        <v>1268</v>
      </c>
      <c r="C2553" s="130" t="s">
        <v>1933</v>
      </c>
      <c r="D2553" s="130">
        <v>100</v>
      </c>
      <c r="E2553" s="130" t="s">
        <v>12372</v>
      </c>
      <c r="F2553" s="130">
        <v>165428.85999999999</v>
      </c>
      <c r="G2553" s="130">
        <v>14456.86</v>
      </c>
      <c r="H2553" s="130" t="str">
        <f t="shared" si="78"/>
        <v>HR-120015</v>
      </c>
      <c r="I2553" s="130" t="str">
        <f t="shared" si="79"/>
        <v>VR</v>
      </c>
    </row>
    <row r="2554" spans="1:9" x14ac:dyDescent="0.15">
      <c r="A2554" s="130">
        <v>2552</v>
      </c>
      <c r="B2554" s="130" t="s">
        <v>5486</v>
      </c>
      <c r="C2554" s="130" t="s">
        <v>14756</v>
      </c>
      <c r="D2554" s="130">
        <v>20</v>
      </c>
      <c r="E2554" s="130" t="s">
        <v>12355</v>
      </c>
      <c r="F2554" s="130">
        <v>418468</v>
      </c>
      <c r="G2554" s="130">
        <v>602767.12</v>
      </c>
      <c r="H2554" s="130" t="str">
        <f t="shared" si="78"/>
        <v>HR-120016</v>
      </c>
      <c r="I2554" s="130" t="str">
        <f t="shared" si="79"/>
        <v>AG</v>
      </c>
    </row>
    <row r="2555" spans="1:9" x14ac:dyDescent="0.15">
      <c r="A2555" s="130">
        <v>2553</v>
      </c>
      <c r="B2555" s="130" t="s">
        <v>5487</v>
      </c>
      <c r="C2555" s="130" t="s">
        <v>14757</v>
      </c>
      <c r="D2555" s="130">
        <v>100</v>
      </c>
      <c r="E2555" s="130" t="s">
        <v>12368</v>
      </c>
      <c r="F2555" s="130">
        <v>940000</v>
      </c>
      <c r="G2555" s="130">
        <v>3123510</v>
      </c>
      <c r="H2555" s="130" t="str">
        <f t="shared" si="78"/>
        <v>HR-120017</v>
      </c>
      <c r="I2555" s="130" t="str">
        <f t="shared" si="79"/>
        <v>AG</v>
      </c>
    </row>
    <row r="2556" spans="1:9" x14ac:dyDescent="0.15">
      <c r="A2556" s="130">
        <v>2554</v>
      </c>
      <c r="B2556" s="130" t="s">
        <v>1269</v>
      </c>
      <c r="C2556" s="130" t="s">
        <v>1934</v>
      </c>
      <c r="D2556" s="130">
        <v>2</v>
      </c>
      <c r="E2556" s="130" t="s">
        <v>12688</v>
      </c>
      <c r="F2556" s="130">
        <v>205210</v>
      </c>
      <c r="G2556" s="130">
        <v>165210</v>
      </c>
      <c r="H2556" s="130" t="str">
        <f t="shared" si="78"/>
        <v>HR-120018</v>
      </c>
      <c r="I2556" s="130" t="str">
        <f t="shared" si="79"/>
        <v>VE</v>
      </c>
    </row>
    <row r="2557" spans="1:9" x14ac:dyDescent="0.15">
      <c r="A2557" s="130">
        <v>2555</v>
      </c>
      <c r="B2557" s="130" t="s">
        <v>5488</v>
      </c>
      <c r="C2557" s="130" t="s">
        <v>14758</v>
      </c>
      <c r="D2557" s="130">
        <v>10.5</v>
      </c>
      <c r="E2557" s="130" t="s">
        <v>12355</v>
      </c>
      <c r="F2557" s="130">
        <v>4740606</v>
      </c>
      <c r="G2557" s="130">
        <v>4811278.5</v>
      </c>
      <c r="H2557" s="130" t="str">
        <f t="shared" si="78"/>
        <v>HR-120019</v>
      </c>
      <c r="I2557" s="130" t="str">
        <f t="shared" si="79"/>
        <v>AG</v>
      </c>
    </row>
    <row r="2558" spans="1:9" x14ac:dyDescent="0.15">
      <c r="A2558" s="130">
        <v>2556</v>
      </c>
      <c r="B2558" s="130" t="s">
        <v>1270</v>
      </c>
      <c r="C2558" s="130" t="s">
        <v>1935</v>
      </c>
      <c r="D2558" s="130">
        <v>1</v>
      </c>
      <c r="E2558" s="130" t="s">
        <v>14759</v>
      </c>
      <c r="F2558" s="130">
        <v>405447</v>
      </c>
      <c r="G2558" s="130">
        <v>386370</v>
      </c>
      <c r="H2558" s="130" t="str">
        <f t="shared" si="78"/>
        <v>HR-120020</v>
      </c>
      <c r="I2558" s="130" t="str">
        <f t="shared" si="79"/>
        <v>VE</v>
      </c>
    </row>
    <row r="2559" spans="1:9" x14ac:dyDescent="0.15">
      <c r="A2559" s="130">
        <v>2557</v>
      </c>
      <c r="B2559" s="130" t="s">
        <v>1271</v>
      </c>
      <c r="C2559" s="130" t="s">
        <v>1936</v>
      </c>
      <c r="D2559" s="130">
        <v>1</v>
      </c>
      <c r="E2559" s="130" t="s">
        <v>12370</v>
      </c>
      <c r="F2559" s="130">
        <v>1666664.45</v>
      </c>
      <c r="G2559" s="130">
        <v>2115904.25</v>
      </c>
      <c r="H2559" s="130" t="str">
        <f t="shared" si="78"/>
        <v>HR-120021</v>
      </c>
      <c r="I2559" s="130" t="str">
        <f t="shared" si="79"/>
        <v>VE</v>
      </c>
    </row>
    <row r="2560" spans="1:9" x14ac:dyDescent="0.15">
      <c r="A2560" s="130">
        <v>2558</v>
      </c>
      <c r="B2560" s="130" t="s">
        <v>1272</v>
      </c>
      <c r="C2560" s="130" t="s">
        <v>1937</v>
      </c>
      <c r="D2560" s="130">
        <v>1</v>
      </c>
      <c r="E2560" s="130" t="s">
        <v>14760</v>
      </c>
      <c r="F2560" s="130">
        <v>188</v>
      </c>
      <c r="G2560" s="130">
        <v>89</v>
      </c>
      <c r="H2560" s="130" t="str">
        <f t="shared" si="78"/>
        <v>HR-130001</v>
      </c>
      <c r="I2560" s="130" t="str">
        <f t="shared" si="79"/>
        <v>VE</v>
      </c>
    </row>
    <row r="2561" spans="1:9" x14ac:dyDescent="0.15">
      <c r="A2561" s="130">
        <v>2559</v>
      </c>
      <c r="B2561" s="130" t="s">
        <v>5489</v>
      </c>
      <c r="C2561" s="130" t="s">
        <v>14761</v>
      </c>
      <c r="D2561" s="130">
        <v>100</v>
      </c>
      <c r="E2561" s="130" t="s">
        <v>12355</v>
      </c>
      <c r="F2561" s="130">
        <v>961278</v>
      </c>
      <c r="G2561" s="130">
        <v>1191714</v>
      </c>
      <c r="H2561" s="130" t="str">
        <f t="shared" si="78"/>
        <v>HR-130002</v>
      </c>
      <c r="I2561" s="130" t="str">
        <f t="shared" si="79"/>
        <v>AG</v>
      </c>
    </row>
    <row r="2562" spans="1:9" x14ac:dyDescent="0.15">
      <c r="A2562" s="130">
        <v>2560</v>
      </c>
      <c r="B2562" s="130" t="s">
        <v>5490</v>
      </c>
      <c r="C2562" s="130" t="s">
        <v>14762</v>
      </c>
      <c r="D2562" s="130">
        <v>50</v>
      </c>
      <c r="E2562" s="130" t="s">
        <v>12457</v>
      </c>
      <c r="F2562" s="130">
        <v>2983400</v>
      </c>
      <c r="G2562" s="130">
        <v>4202500</v>
      </c>
      <c r="H2562" s="130" t="str">
        <f t="shared" si="78"/>
        <v>HR-130003</v>
      </c>
      <c r="I2562" s="130" t="str">
        <f t="shared" si="79"/>
        <v>AG</v>
      </c>
    </row>
    <row r="2563" spans="1:9" x14ac:dyDescent="0.15">
      <c r="A2563" s="130">
        <v>2561</v>
      </c>
      <c r="B2563" s="130" t="s">
        <v>3228</v>
      </c>
      <c r="C2563" s="130" t="s">
        <v>2427</v>
      </c>
      <c r="D2563" s="130">
        <v>1</v>
      </c>
      <c r="E2563" s="130" t="s">
        <v>12676</v>
      </c>
      <c r="F2563" s="130">
        <v>17012</v>
      </c>
      <c r="G2563" s="130">
        <v>5658</v>
      </c>
      <c r="H2563" s="130" t="str">
        <f t="shared" si="78"/>
        <v>HR-130004</v>
      </c>
      <c r="I2563" s="130" t="str">
        <f t="shared" si="79"/>
        <v>VE</v>
      </c>
    </row>
    <row r="2564" spans="1:9" x14ac:dyDescent="0.15">
      <c r="A2564" s="130">
        <v>2562</v>
      </c>
      <c r="B2564" s="130" t="s">
        <v>5491</v>
      </c>
      <c r="C2564" s="130" t="s">
        <v>14763</v>
      </c>
      <c r="D2564" s="130">
        <v>1</v>
      </c>
      <c r="E2564" s="130" t="s">
        <v>12462</v>
      </c>
      <c r="F2564" s="130">
        <v>3409875</v>
      </c>
      <c r="G2564" s="130">
        <v>3099270</v>
      </c>
      <c r="H2564" s="130" t="str">
        <f t="shared" ref="H2564:H2627" si="80">LEFT(B2564,FIND("-",B2564)+6)</f>
        <v>HR-130005</v>
      </c>
      <c r="I2564" s="130" t="str">
        <f t="shared" ref="I2564:I2627" si="81">RIGHT(B2564,LEN(B2564)-FIND("-",B2564)-7)</f>
        <v>AG</v>
      </c>
    </row>
    <row r="2565" spans="1:9" x14ac:dyDescent="0.15">
      <c r="A2565" s="130">
        <v>2563</v>
      </c>
      <c r="B2565" s="130" t="s">
        <v>5492</v>
      </c>
      <c r="C2565" s="130" t="s">
        <v>14764</v>
      </c>
      <c r="D2565" s="130">
        <v>1</v>
      </c>
      <c r="E2565" s="130" t="s">
        <v>12446</v>
      </c>
      <c r="F2565" s="130">
        <v>49800</v>
      </c>
      <c r="G2565" s="130">
        <v>22000</v>
      </c>
      <c r="H2565" s="130" t="str">
        <f t="shared" si="80"/>
        <v>HR-130006</v>
      </c>
      <c r="I2565" s="130" t="str">
        <f t="shared" si="81"/>
        <v>AG</v>
      </c>
    </row>
    <row r="2566" spans="1:9" x14ac:dyDescent="0.15">
      <c r="A2566" s="130">
        <v>2564</v>
      </c>
      <c r="B2566" s="130" t="s">
        <v>5493</v>
      </c>
      <c r="C2566" s="130" t="s">
        <v>14765</v>
      </c>
      <c r="D2566" s="130">
        <v>50</v>
      </c>
      <c r="E2566" s="130" t="s">
        <v>12355</v>
      </c>
      <c r="F2566" s="130">
        <v>3663506</v>
      </c>
      <c r="G2566" s="130">
        <v>8134725.1200000001</v>
      </c>
      <c r="H2566" s="130" t="str">
        <f t="shared" si="80"/>
        <v>HR-130007</v>
      </c>
      <c r="I2566" s="130" t="str">
        <f t="shared" si="81"/>
        <v>AG</v>
      </c>
    </row>
    <row r="2567" spans="1:9" x14ac:dyDescent="0.15">
      <c r="A2567" s="130">
        <v>2565</v>
      </c>
      <c r="B2567" s="130" t="s">
        <v>5494</v>
      </c>
      <c r="C2567" s="130" t="s">
        <v>14748</v>
      </c>
      <c r="D2567" s="130">
        <v>60</v>
      </c>
      <c r="E2567" s="130" t="s">
        <v>12355</v>
      </c>
      <c r="F2567" s="130">
        <v>12761179</v>
      </c>
      <c r="G2567" s="130">
        <v>15477788</v>
      </c>
      <c r="H2567" s="130" t="str">
        <f t="shared" si="80"/>
        <v>HR-130008</v>
      </c>
      <c r="I2567" s="130" t="str">
        <f t="shared" si="81"/>
        <v>AG</v>
      </c>
    </row>
    <row r="2568" spans="1:9" x14ac:dyDescent="0.15">
      <c r="A2568" s="130">
        <v>2566</v>
      </c>
      <c r="B2568" s="130" t="s">
        <v>5495</v>
      </c>
      <c r="C2568" s="130" t="s">
        <v>14766</v>
      </c>
      <c r="D2568" s="130">
        <v>1</v>
      </c>
      <c r="E2568" s="130" t="s">
        <v>12370</v>
      </c>
      <c r="F2568" s="130">
        <v>1866512.26</v>
      </c>
      <c r="G2568" s="130">
        <v>1801283.36</v>
      </c>
      <c r="H2568" s="130" t="str">
        <f t="shared" si="80"/>
        <v>HR-130009</v>
      </c>
      <c r="I2568" s="130" t="str">
        <f t="shared" si="81"/>
        <v>AG</v>
      </c>
    </row>
    <row r="2569" spans="1:9" x14ac:dyDescent="0.15">
      <c r="A2569" s="130">
        <v>2567</v>
      </c>
      <c r="B2569" s="130" t="s">
        <v>5496</v>
      </c>
      <c r="C2569" s="130" t="s">
        <v>14767</v>
      </c>
      <c r="D2569" s="130">
        <v>1</v>
      </c>
      <c r="E2569" s="130" t="s">
        <v>14703</v>
      </c>
      <c r="F2569" s="130">
        <v>676048</v>
      </c>
      <c r="G2569" s="130">
        <v>547140</v>
      </c>
      <c r="H2569" s="130" t="str">
        <f t="shared" si="80"/>
        <v>HR-130010</v>
      </c>
      <c r="I2569" s="130" t="str">
        <f t="shared" si="81"/>
        <v>AG</v>
      </c>
    </row>
    <row r="2570" spans="1:9" x14ac:dyDescent="0.15">
      <c r="A2570" s="130">
        <v>2568</v>
      </c>
      <c r="B2570" s="130" t="s">
        <v>5497</v>
      </c>
      <c r="C2570" s="130" t="s">
        <v>14768</v>
      </c>
      <c r="D2570" s="130">
        <v>100</v>
      </c>
      <c r="E2570" s="130" t="s">
        <v>12372</v>
      </c>
      <c r="F2570" s="130">
        <v>400000</v>
      </c>
      <c r="G2570" s="130">
        <v>534300</v>
      </c>
      <c r="H2570" s="130" t="str">
        <f t="shared" si="80"/>
        <v>HR-130011</v>
      </c>
      <c r="I2570" s="130" t="str">
        <f t="shared" si="81"/>
        <v>AG</v>
      </c>
    </row>
    <row r="2571" spans="1:9" x14ac:dyDescent="0.15">
      <c r="A2571" s="130">
        <v>2569</v>
      </c>
      <c r="B2571" s="130" t="s">
        <v>5498</v>
      </c>
      <c r="C2571" s="130" t="s">
        <v>14769</v>
      </c>
      <c r="D2571" s="130">
        <v>1</v>
      </c>
      <c r="E2571" s="130" t="s">
        <v>12403</v>
      </c>
      <c r="F2571" s="130">
        <v>681879</v>
      </c>
      <c r="G2571" s="130">
        <v>1029573</v>
      </c>
      <c r="H2571" s="130" t="str">
        <f t="shared" si="80"/>
        <v>HR-130012</v>
      </c>
      <c r="I2571" s="130" t="str">
        <f t="shared" si="81"/>
        <v>AG</v>
      </c>
    </row>
    <row r="2572" spans="1:9" x14ac:dyDescent="0.15">
      <c r="A2572" s="130">
        <v>2570</v>
      </c>
      <c r="B2572" s="130" t="s">
        <v>1273</v>
      </c>
      <c r="C2572" s="130" t="s">
        <v>1938</v>
      </c>
      <c r="D2572" s="130">
        <v>20</v>
      </c>
      <c r="E2572" s="130" t="s">
        <v>12462</v>
      </c>
      <c r="F2572" s="130">
        <v>1152200</v>
      </c>
      <c r="G2572" s="130">
        <v>1436940</v>
      </c>
      <c r="H2572" s="130" t="str">
        <f t="shared" si="80"/>
        <v>HR-130013</v>
      </c>
      <c r="I2572" s="130" t="str">
        <f t="shared" si="81"/>
        <v>VE</v>
      </c>
    </row>
    <row r="2573" spans="1:9" x14ac:dyDescent="0.15">
      <c r="A2573" s="130">
        <v>2571</v>
      </c>
      <c r="B2573" s="130" t="s">
        <v>5499</v>
      </c>
      <c r="C2573" s="130" t="s">
        <v>14770</v>
      </c>
      <c r="D2573" s="130">
        <v>60</v>
      </c>
      <c r="E2573" s="130" t="s">
        <v>12355</v>
      </c>
      <c r="F2573" s="130">
        <v>24520260</v>
      </c>
      <c r="G2573" s="130">
        <v>22790960</v>
      </c>
      <c r="H2573" s="130" t="str">
        <f t="shared" si="80"/>
        <v>HR-130014</v>
      </c>
      <c r="I2573" s="130" t="str">
        <f t="shared" si="81"/>
        <v>AG</v>
      </c>
    </row>
    <row r="2574" spans="1:9" x14ac:dyDescent="0.15">
      <c r="A2574" s="130">
        <v>2572</v>
      </c>
      <c r="B2574" s="130" t="s">
        <v>5500</v>
      </c>
      <c r="C2574" s="130" t="s">
        <v>14771</v>
      </c>
      <c r="D2574" s="130">
        <v>100</v>
      </c>
      <c r="E2574" s="130" t="s">
        <v>12355</v>
      </c>
      <c r="F2574" s="130">
        <v>1669220</v>
      </c>
      <c r="G2574" s="130">
        <v>2160620</v>
      </c>
      <c r="H2574" s="130" t="str">
        <f t="shared" si="80"/>
        <v>HR-130015</v>
      </c>
      <c r="I2574" s="130" t="str">
        <f t="shared" si="81"/>
        <v>AG</v>
      </c>
    </row>
    <row r="2575" spans="1:9" x14ac:dyDescent="0.15">
      <c r="A2575" s="130">
        <v>2573</v>
      </c>
      <c r="B2575" s="130" t="s">
        <v>5501</v>
      </c>
      <c r="C2575" s="130" t="s">
        <v>12039</v>
      </c>
      <c r="D2575" s="130">
        <v>10</v>
      </c>
      <c r="E2575" s="130" t="s">
        <v>12355</v>
      </c>
      <c r="F2575" s="130">
        <v>57000</v>
      </c>
      <c r="G2575" s="130">
        <v>57400</v>
      </c>
      <c r="H2575" s="130" t="str">
        <f t="shared" si="80"/>
        <v>HR-130016</v>
      </c>
      <c r="I2575" s="130" t="str">
        <f t="shared" si="81"/>
        <v>AG</v>
      </c>
    </row>
    <row r="2576" spans="1:9" x14ac:dyDescent="0.15">
      <c r="A2576" s="130">
        <v>2574</v>
      </c>
      <c r="B2576" s="130" t="s">
        <v>5502</v>
      </c>
      <c r="C2576" s="130" t="s">
        <v>14772</v>
      </c>
      <c r="D2576" s="130">
        <v>1</v>
      </c>
      <c r="E2576" s="130" t="s">
        <v>14773</v>
      </c>
      <c r="F2576" s="130">
        <v>2624000</v>
      </c>
      <c r="G2576" s="130">
        <v>3347900</v>
      </c>
      <c r="H2576" s="130" t="str">
        <f t="shared" si="80"/>
        <v>HR-130017</v>
      </c>
      <c r="I2576" s="130" t="str">
        <f t="shared" si="81"/>
        <v>AG</v>
      </c>
    </row>
    <row r="2577" spans="1:9" x14ac:dyDescent="0.15">
      <c r="A2577" s="130">
        <v>2575</v>
      </c>
      <c r="B2577" s="130" t="s">
        <v>5503</v>
      </c>
      <c r="C2577" s="130" t="s">
        <v>14774</v>
      </c>
      <c r="D2577" s="130">
        <v>60</v>
      </c>
      <c r="E2577" s="130" t="s">
        <v>12355</v>
      </c>
      <c r="F2577" s="130">
        <v>20518596</v>
      </c>
      <c r="G2577" s="130">
        <v>11136460</v>
      </c>
      <c r="H2577" s="130" t="str">
        <f t="shared" si="80"/>
        <v>HR-130018</v>
      </c>
      <c r="I2577" s="130" t="str">
        <f t="shared" si="81"/>
        <v>AG</v>
      </c>
    </row>
    <row r="2578" spans="1:9" x14ac:dyDescent="0.15">
      <c r="A2578" s="130">
        <v>2576</v>
      </c>
      <c r="B2578" s="130" t="s">
        <v>5504</v>
      </c>
      <c r="C2578" s="130" t="s">
        <v>14775</v>
      </c>
      <c r="D2578" s="130">
        <v>6000</v>
      </c>
      <c r="E2578" s="130" t="s">
        <v>12368</v>
      </c>
      <c r="F2578" s="130">
        <v>29720000</v>
      </c>
      <c r="G2578" s="130">
        <v>23040000</v>
      </c>
      <c r="H2578" s="130" t="str">
        <f t="shared" si="80"/>
        <v>HR-130019</v>
      </c>
      <c r="I2578" s="130" t="str">
        <f t="shared" si="81"/>
        <v>AG</v>
      </c>
    </row>
    <row r="2579" spans="1:9" x14ac:dyDescent="0.15">
      <c r="A2579" s="130">
        <v>2577</v>
      </c>
      <c r="B2579" s="130" t="s">
        <v>5505</v>
      </c>
      <c r="C2579" s="130" t="s">
        <v>14776</v>
      </c>
      <c r="D2579" s="130">
        <v>1</v>
      </c>
      <c r="E2579" s="130" t="s">
        <v>12989</v>
      </c>
      <c r="F2579" s="130">
        <v>1371095</v>
      </c>
      <c r="G2579" s="130">
        <v>1215942</v>
      </c>
      <c r="H2579" s="130" t="str">
        <f t="shared" si="80"/>
        <v>HR-130020</v>
      </c>
      <c r="I2579" s="130" t="str">
        <f t="shared" si="81"/>
        <v>AG</v>
      </c>
    </row>
    <row r="2580" spans="1:9" x14ac:dyDescent="0.15">
      <c r="A2580" s="130">
        <v>2578</v>
      </c>
      <c r="B2580" s="130" t="s">
        <v>5506</v>
      </c>
      <c r="C2580" s="130" t="s">
        <v>14777</v>
      </c>
      <c r="D2580" s="130">
        <v>1</v>
      </c>
      <c r="E2580" s="130" t="s">
        <v>12676</v>
      </c>
      <c r="F2580" s="130">
        <v>3000</v>
      </c>
      <c r="G2580" s="130">
        <v>4000</v>
      </c>
      <c r="H2580" s="130" t="str">
        <f t="shared" si="80"/>
        <v>HR-130021</v>
      </c>
      <c r="I2580" s="130" t="str">
        <f t="shared" si="81"/>
        <v>AG</v>
      </c>
    </row>
    <row r="2581" spans="1:9" x14ac:dyDescent="0.15">
      <c r="A2581" s="130">
        <v>2579</v>
      </c>
      <c r="B2581" s="130" t="s">
        <v>5507</v>
      </c>
      <c r="C2581" s="130" t="s">
        <v>14778</v>
      </c>
      <c r="D2581" s="130">
        <v>100</v>
      </c>
      <c r="E2581" s="130" t="s">
        <v>12368</v>
      </c>
      <c r="F2581" s="130">
        <v>270946</v>
      </c>
      <c r="G2581" s="130">
        <v>142640</v>
      </c>
      <c r="H2581" s="130" t="str">
        <f t="shared" si="80"/>
        <v>HR-130022</v>
      </c>
      <c r="I2581" s="130" t="str">
        <f t="shared" si="81"/>
        <v>AG</v>
      </c>
    </row>
    <row r="2582" spans="1:9" x14ac:dyDescent="0.15">
      <c r="A2582" s="130">
        <v>2580</v>
      </c>
      <c r="B2582" s="130" t="s">
        <v>3200</v>
      </c>
      <c r="C2582" s="130" t="s">
        <v>1939</v>
      </c>
      <c r="D2582" s="130">
        <v>1</v>
      </c>
      <c r="E2582" s="130" t="s">
        <v>12370</v>
      </c>
      <c r="F2582" s="130">
        <v>36840</v>
      </c>
      <c r="G2582" s="130">
        <v>21840</v>
      </c>
      <c r="H2582" s="130" t="str">
        <f t="shared" si="80"/>
        <v>HR-130023</v>
      </c>
      <c r="I2582" s="130" t="str">
        <f t="shared" si="81"/>
        <v>VE</v>
      </c>
    </row>
    <row r="2583" spans="1:9" x14ac:dyDescent="0.15">
      <c r="A2583" s="130">
        <v>2581</v>
      </c>
      <c r="B2583" s="130" t="s">
        <v>23748</v>
      </c>
      <c r="C2583" s="130" t="s">
        <v>1940</v>
      </c>
      <c r="D2583" s="130">
        <v>100</v>
      </c>
      <c r="E2583" s="130" t="s">
        <v>12368</v>
      </c>
      <c r="F2583" s="130">
        <v>629600</v>
      </c>
      <c r="G2583" s="130">
        <v>159400</v>
      </c>
      <c r="H2583" s="130" t="str">
        <f t="shared" si="80"/>
        <v>HR-140001</v>
      </c>
      <c r="I2583" s="130" t="str">
        <f t="shared" si="81"/>
        <v>VG</v>
      </c>
    </row>
    <row r="2584" spans="1:9" x14ac:dyDescent="0.15">
      <c r="A2584" s="130">
        <v>2582</v>
      </c>
      <c r="B2584" s="130" t="s">
        <v>3194</v>
      </c>
      <c r="C2584" s="130" t="s">
        <v>14780</v>
      </c>
      <c r="D2584" s="130">
        <v>1</v>
      </c>
      <c r="E2584" s="130" t="s">
        <v>12676</v>
      </c>
      <c r="F2584" s="130">
        <v>29000</v>
      </c>
      <c r="G2584" s="130">
        <v>14700</v>
      </c>
      <c r="H2584" s="130" t="str">
        <f t="shared" si="80"/>
        <v>HR-140002</v>
      </c>
      <c r="I2584" s="130" t="str">
        <f t="shared" si="81"/>
        <v>VE</v>
      </c>
    </row>
    <row r="2585" spans="1:9" x14ac:dyDescent="0.15">
      <c r="A2585" s="130">
        <v>2583</v>
      </c>
      <c r="B2585" s="130" t="s">
        <v>23749</v>
      </c>
      <c r="C2585" s="130" t="s">
        <v>14781</v>
      </c>
      <c r="D2585" s="130">
        <v>100</v>
      </c>
      <c r="E2585" s="130" t="s">
        <v>12372</v>
      </c>
      <c r="F2585" s="130">
        <v>380000</v>
      </c>
      <c r="G2585" s="130">
        <v>414000</v>
      </c>
      <c r="H2585" s="130" t="str">
        <f t="shared" si="80"/>
        <v>HR-140003</v>
      </c>
      <c r="I2585" s="130" t="str">
        <f t="shared" si="81"/>
        <v>VG</v>
      </c>
    </row>
    <row r="2586" spans="1:9" x14ac:dyDescent="0.15">
      <c r="A2586" s="130">
        <v>2584</v>
      </c>
      <c r="B2586" s="130" t="s">
        <v>23750</v>
      </c>
      <c r="C2586" s="130" t="s">
        <v>14782</v>
      </c>
      <c r="D2586" s="130">
        <v>60</v>
      </c>
      <c r="E2586" s="130" t="s">
        <v>12355</v>
      </c>
      <c r="F2586" s="130">
        <v>3704400</v>
      </c>
      <c r="G2586" s="130">
        <v>5093700</v>
      </c>
      <c r="H2586" s="130" t="str">
        <f t="shared" si="80"/>
        <v>HR-140004</v>
      </c>
      <c r="I2586" s="130" t="str">
        <f t="shared" si="81"/>
        <v>AG</v>
      </c>
    </row>
    <row r="2587" spans="1:9" x14ac:dyDescent="0.15">
      <c r="A2587" s="130">
        <v>2585</v>
      </c>
      <c r="B2587" s="130" t="s">
        <v>23751</v>
      </c>
      <c r="C2587" s="130" t="s">
        <v>12481</v>
      </c>
      <c r="D2587" s="130">
        <v>31</v>
      </c>
      <c r="E2587" s="130" t="s">
        <v>12355</v>
      </c>
      <c r="F2587" s="130">
        <v>1914600</v>
      </c>
      <c r="G2587" s="130">
        <v>1522920</v>
      </c>
      <c r="H2587" s="130" t="str">
        <f t="shared" si="80"/>
        <v>HR-140005</v>
      </c>
      <c r="I2587" s="130" t="str">
        <f t="shared" si="81"/>
        <v>AG</v>
      </c>
    </row>
    <row r="2588" spans="1:9" x14ac:dyDescent="0.15">
      <c r="A2588" s="130">
        <v>2586</v>
      </c>
      <c r="B2588" s="130" t="s">
        <v>3182</v>
      </c>
      <c r="C2588" s="130" t="s">
        <v>14784</v>
      </c>
      <c r="D2588" s="130">
        <v>1000</v>
      </c>
      <c r="E2588" s="130" t="s">
        <v>12355</v>
      </c>
      <c r="F2588" s="130">
        <v>1327055</v>
      </c>
      <c r="G2588" s="130">
        <v>90585</v>
      </c>
      <c r="H2588" s="130" t="str">
        <f t="shared" si="80"/>
        <v>HR-140006</v>
      </c>
      <c r="I2588" s="130" t="str">
        <f t="shared" si="81"/>
        <v>VE</v>
      </c>
    </row>
    <row r="2589" spans="1:9" x14ac:dyDescent="0.15">
      <c r="A2589" s="130">
        <v>2587</v>
      </c>
      <c r="B2589" s="130" t="s">
        <v>3181</v>
      </c>
      <c r="C2589" s="130" t="s">
        <v>14786</v>
      </c>
      <c r="D2589" s="130">
        <v>1</v>
      </c>
      <c r="E2589" s="130" t="s">
        <v>12676</v>
      </c>
      <c r="F2589" s="130">
        <v>730</v>
      </c>
      <c r="G2589" s="130">
        <v>730</v>
      </c>
      <c r="H2589" s="130" t="str">
        <f t="shared" si="80"/>
        <v>HR-140007</v>
      </c>
      <c r="I2589" s="130" t="str">
        <f t="shared" si="81"/>
        <v>VR</v>
      </c>
    </row>
    <row r="2590" spans="1:9" x14ac:dyDescent="0.15">
      <c r="A2590" s="130">
        <v>2588</v>
      </c>
      <c r="B2590" s="130" t="s">
        <v>23752</v>
      </c>
      <c r="C2590" s="130" t="s">
        <v>14787</v>
      </c>
      <c r="D2590" s="130">
        <v>10</v>
      </c>
      <c r="E2590" s="130" t="s">
        <v>12403</v>
      </c>
      <c r="F2590" s="130">
        <v>1988300</v>
      </c>
      <c r="G2590" s="130">
        <v>1988300</v>
      </c>
      <c r="H2590" s="130" t="str">
        <f t="shared" si="80"/>
        <v>HR-140008</v>
      </c>
      <c r="I2590" s="130" t="str">
        <f t="shared" si="81"/>
        <v>AG</v>
      </c>
    </row>
    <row r="2591" spans="1:9" x14ac:dyDescent="0.15">
      <c r="A2591" s="130">
        <v>2589</v>
      </c>
      <c r="B2591" s="130" t="s">
        <v>23753</v>
      </c>
      <c r="C2591" s="130" t="s">
        <v>1941</v>
      </c>
      <c r="D2591" s="130">
        <v>100</v>
      </c>
      <c r="E2591" s="130" t="s">
        <v>12368</v>
      </c>
      <c r="F2591" s="130">
        <v>433600</v>
      </c>
      <c r="G2591" s="130">
        <v>322600</v>
      </c>
      <c r="H2591" s="130" t="str">
        <f t="shared" si="80"/>
        <v>HR-140009</v>
      </c>
      <c r="I2591" s="130" t="str">
        <f t="shared" si="81"/>
        <v>VG</v>
      </c>
    </row>
    <row r="2592" spans="1:9" x14ac:dyDescent="0.15">
      <c r="A2592" s="130">
        <v>2590</v>
      </c>
      <c r="B2592" s="130" t="s">
        <v>23754</v>
      </c>
      <c r="C2592" s="130" t="s">
        <v>1940</v>
      </c>
      <c r="D2592" s="130">
        <v>100</v>
      </c>
      <c r="E2592" s="130" t="s">
        <v>12372</v>
      </c>
      <c r="F2592" s="130">
        <v>875300</v>
      </c>
      <c r="G2592" s="130">
        <v>169700</v>
      </c>
      <c r="H2592" s="130" t="str">
        <f t="shared" si="80"/>
        <v>HR-140010</v>
      </c>
      <c r="I2592" s="130" t="str">
        <f t="shared" si="81"/>
        <v>VG</v>
      </c>
    </row>
    <row r="2593" spans="1:9" x14ac:dyDescent="0.15">
      <c r="A2593" s="130">
        <v>2591</v>
      </c>
      <c r="B2593" s="130" t="s">
        <v>3172</v>
      </c>
      <c r="C2593" s="130" t="s">
        <v>14789</v>
      </c>
      <c r="D2593" s="130">
        <v>100</v>
      </c>
      <c r="E2593" s="130" t="s">
        <v>14790</v>
      </c>
      <c r="F2593" s="130">
        <v>126100</v>
      </c>
      <c r="G2593" s="130">
        <v>128400</v>
      </c>
      <c r="H2593" s="130" t="str">
        <f t="shared" si="80"/>
        <v>HR-140011</v>
      </c>
      <c r="I2593" s="130" t="str">
        <f t="shared" si="81"/>
        <v>VE</v>
      </c>
    </row>
    <row r="2594" spans="1:9" x14ac:dyDescent="0.15">
      <c r="A2594" s="130">
        <v>2592</v>
      </c>
      <c r="B2594" s="130" t="s">
        <v>23755</v>
      </c>
      <c r="C2594" s="130" t="s">
        <v>14714</v>
      </c>
      <c r="D2594" s="130">
        <v>100</v>
      </c>
      <c r="E2594" s="130" t="s">
        <v>12368</v>
      </c>
      <c r="F2594" s="130">
        <v>645720</v>
      </c>
      <c r="G2594" s="130">
        <v>758935</v>
      </c>
      <c r="H2594" s="130" t="str">
        <f t="shared" si="80"/>
        <v>HR-140012</v>
      </c>
      <c r="I2594" s="130" t="str">
        <f t="shared" si="81"/>
        <v>AG</v>
      </c>
    </row>
    <row r="2595" spans="1:9" x14ac:dyDescent="0.15">
      <c r="A2595" s="130">
        <v>2593</v>
      </c>
      <c r="B2595" s="130" t="s">
        <v>23756</v>
      </c>
      <c r="C2595" s="130" t="s">
        <v>14791</v>
      </c>
      <c r="D2595" s="130">
        <v>2000</v>
      </c>
      <c r="E2595" s="130" t="s">
        <v>12355</v>
      </c>
      <c r="F2595" s="130">
        <v>994430</v>
      </c>
      <c r="G2595" s="130">
        <v>1051213</v>
      </c>
      <c r="H2595" s="130" t="str">
        <f t="shared" si="80"/>
        <v>HR-140013</v>
      </c>
      <c r="I2595" s="130" t="str">
        <f t="shared" si="81"/>
        <v>AG</v>
      </c>
    </row>
    <row r="2596" spans="1:9" x14ac:dyDescent="0.15">
      <c r="A2596" s="130">
        <v>2594</v>
      </c>
      <c r="B2596" s="130" t="s">
        <v>23757</v>
      </c>
      <c r="C2596" s="130" t="s">
        <v>427</v>
      </c>
      <c r="D2596" s="130">
        <v>100</v>
      </c>
      <c r="E2596" s="130" t="s">
        <v>12368</v>
      </c>
      <c r="F2596" s="130">
        <v>298163</v>
      </c>
      <c r="G2596" s="130">
        <v>166000</v>
      </c>
      <c r="H2596" s="130" t="str">
        <f t="shared" si="80"/>
        <v>HR-140014</v>
      </c>
      <c r="I2596" s="130" t="str">
        <f t="shared" si="81"/>
        <v>AG</v>
      </c>
    </row>
    <row r="2597" spans="1:9" x14ac:dyDescent="0.15">
      <c r="A2597" s="130">
        <v>2595</v>
      </c>
      <c r="B2597" s="130" t="s">
        <v>5508</v>
      </c>
      <c r="C2597" s="130" t="s">
        <v>12768</v>
      </c>
      <c r="D2597" s="130">
        <v>225</v>
      </c>
      <c r="E2597" s="130" t="s">
        <v>12361</v>
      </c>
      <c r="F2597" s="130">
        <v>13615410</v>
      </c>
      <c r="G2597" s="130">
        <v>14273186</v>
      </c>
      <c r="H2597" s="130" t="str">
        <f t="shared" si="80"/>
        <v>HR-140015</v>
      </c>
      <c r="I2597" s="130" t="str">
        <f t="shared" si="81"/>
        <v>A</v>
      </c>
    </row>
    <row r="2598" spans="1:9" x14ac:dyDescent="0.15">
      <c r="A2598" s="130">
        <v>2596</v>
      </c>
      <c r="B2598" s="130" t="s">
        <v>3165</v>
      </c>
      <c r="C2598" s="130" t="s">
        <v>14794</v>
      </c>
      <c r="D2598" s="130">
        <v>1</v>
      </c>
      <c r="E2598" s="130" t="s">
        <v>12610</v>
      </c>
      <c r="F2598" s="130">
        <v>4900</v>
      </c>
      <c r="G2598" s="130">
        <v>2340</v>
      </c>
      <c r="H2598" s="130" t="str">
        <f t="shared" si="80"/>
        <v>HR-140016</v>
      </c>
      <c r="I2598" s="130" t="str">
        <f t="shared" si="81"/>
        <v>VE</v>
      </c>
    </row>
    <row r="2599" spans="1:9" x14ac:dyDescent="0.15">
      <c r="A2599" s="130">
        <v>2597</v>
      </c>
      <c r="B2599" s="130" t="s">
        <v>23758</v>
      </c>
      <c r="C2599" s="130" t="s">
        <v>14795</v>
      </c>
      <c r="D2599" s="130">
        <v>365</v>
      </c>
      <c r="E2599" s="130" t="s">
        <v>12676</v>
      </c>
      <c r="F2599" s="130">
        <v>6343123</v>
      </c>
      <c r="G2599" s="130">
        <v>1812020</v>
      </c>
      <c r="H2599" s="130" t="str">
        <f t="shared" si="80"/>
        <v>HR-140017</v>
      </c>
      <c r="I2599" s="130" t="str">
        <f t="shared" si="81"/>
        <v>AG</v>
      </c>
    </row>
    <row r="2600" spans="1:9" x14ac:dyDescent="0.15">
      <c r="A2600" s="130">
        <v>2598</v>
      </c>
      <c r="B2600" s="130" t="s">
        <v>23759</v>
      </c>
      <c r="C2600" s="130" t="s">
        <v>14796</v>
      </c>
      <c r="D2600" s="130">
        <v>90</v>
      </c>
      <c r="E2600" s="130" t="s">
        <v>12676</v>
      </c>
      <c r="F2600" s="130">
        <v>648000</v>
      </c>
      <c r="G2600" s="130">
        <v>198750</v>
      </c>
      <c r="H2600" s="130" t="str">
        <f t="shared" si="80"/>
        <v>HR-140018</v>
      </c>
      <c r="I2600" s="130" t="str">
        <f t="shared" si="81"/>
        <v>AG</v>
      </c>
    </row>
    <row r="2601" spans="1:9" x14ac:dyDescent="0.15">
      <c r="A2601" s="130">
        <v>2599</v>
      </c>
      <c r="B2601" s="130" t="s">
        <v>23760</v>
      </c>
      <c r="C2601" s="130" t="s">
        <v>14797</v>
      </c>
      <c r="D2601" s="130">
        <v>500</v>
      </c>
      <c r="E2601" s="130" t="s">
        <v>12368</v>
      </c>
      <c r="F2601" s="130">
        <v>24742610</v>
      </c>
      <c r="G2601" s="130">
        <v>21262330</v>
      </c>
      <c r="H2601" s="130" t="str">
        <f t="shared" si="80"/>
        <v>HR-140019</v>
      </c>
      <c r="I2601" s="130" t="str">
        <f t="shared" si="81"/>
        <v>AG</v>
      </c>
    </row>
    <row r="2602" spans="1:9" x14ac:dyDescent="0.15">
      <c r="A2602" s="130">
        <v>2600</v>
      </c>
      <c r="B2602" s="130" t="s">
        <v>22539</v>
      </c>
      <c r="C2602" s="130" t="s">
        <v>14799</v>
      </c>
      <c r="D2602" s="130">
        <v>100</v>
      </c>
      <c r="E2602" s="130" t="s">
        <v>12355</v>
      </c>
      <c r="F2602" s="130">
        <v>98990059</v>
      </c>
      <c r="G2602" s="130">
        <v>122242547</v>
      </c>
      <c r="H2602" s="130" t="str">
        <f t="shared" si="80"/>
        <v>HR-140020</v>
      </c>
      <c r="I2602" s="130" t="str">
        <f t="shared" si="81"/>
        <v>VE</v>
      </c>
    </row>
    <row r="2603" spans="1:9" x14ac:dyDescent="0.15">
      <c r="A2603" s="130">
        <v>2601</v>
      </c>
      <c r="B2603" s="130" t="s">
        <v>23761</v>
      </c>
      <c r="C2603" s="130" t="s">
        <v>14800</v>
      </c>
      <c r="D2603" s="130">
        <v>1</v>
      </c>
      <c r="E2603" s="130" t="s">
        <v>12569</v>
      </c>
      <c r="F2603" s="130">
        <v>675711</v>
      </c>
      <c r="G2603" s="130">
        <v>771430</v>
      </c>
      <c r="H2603" s="130" t="str">
        <f t="shared" si="80"/>
        <v>HR-140021</v>
      </c>
      <c r="I2603" s="130" t="str">
        <f t="shared" si="81"/>
        <v>AG</v>
      </c>
    </row>
    <row r="2604" spans="1:9" x14ac:dyDescent="0.15">
      <c r="A2604" s="130">
        <v>2602</v>
      </c>
      <c r="B2604" s="130" t="s">
        <v>23762</v>
      </c>
      <c r="C2604" s="130" t="s">
        <v>14801</v>
      </c>
      <c r="D2604" s="130">
        <v>5</v>
      </c>
      <c r="E2604" s="130" t="s">
        <v>12355</v>
      </c>
      <c r="F2604" s="130">
        <v>513665</v>
      </c>
      <c r="G2604" s="130">
        <v>982657</v>
      </c>
      <c r="H2604" s="130" t="str">
        <f t="shared" si="80"/>
        <v>HR-140022</v>
      </c>
      <c r="I2604" s="130" t="str">
        <f t="shared" si="81"/>
        <v>AG</v>
      </c>
    </row>
    <row r="2605" spans="1:9" x14ac:dyDescent="0.15">
      <c r="A2605" s="130">
        <v>2603</v>
      </c>
      <c r="B2605" s="130" t="s">
        <v>23763</v>
      </c>
      <c r="C2605" s="130" t="s">
        <v>14802</v>
      </c>
      <c r="D2605" s="130">
        <v>1000</v>
      </c>
      <c r="E2605" s="130" t="s">
        <v>12372</v>
      </c>
      <c r="F2605" s="130">
        <v>3109000</v>
      </c>
      <c r="G2605" s="130">
        <v>2572000</v>
      </c>
      <c r="H2605" s="130" t="str">
        <f t="shared" si="80"/>
        <v>HR-140023</v>
      </c>
      <c r="I2605" s="130" t="str">
        <f t="shared" si="81"/>
        <v>AG</v>
      </c>
    </row>
    <row r="2606" spans="1:9" x14ac:dyDescent="0.15">
      <c r="A2606" s="130">
        <v>2604</v>
      </c>
      <c r="B2606" s="130" t="s">
        <v>23764</v>
      </c>
      <c r="C2606" s="130" t="s">
        <v>14803</v>
      </c>
      <c r="D2606" s="130">
        <v>120</v>
      </c>
      <c r="E2606" s="130" t="s">
        <v>12355</v>
      </c>
      <c r="F2606" s="130">
        <v>14392200</v>
      </c>
      <c r="G2606" s="130">
        <v>9546840</v>
      </c>
      <c r="H2606" s="130" t="str">
        <f t="shared" si="80"/>
        <v>HR-140024</v>
      </c>
      <c r="I2606" s="130" t="str">
        <f t="shared" si="81"/>
        <v>AG</v>
      </c>
    </row>
    <row r="2607" spans="1:9" x14ac:dyDescent="0.15">
      <c r="A2607" s="130">
        <v>2605</v>
      </c>
      <c r="B2607" s="130" t="s">
        <v>23765</v>
      </c>
      <c r="C2607" s="130" t="s">
        <v>14804</v>
      </c>
      <c r="D2607" s="130">
        <v>100</v>
      </c>
      <c r="E2607" s="130" t="s">
        <v>12368</v>
      </c>
      <c r="F2607" s="130">
        <v>8431298</v>
      </c>
      <c r="G2607" s="130">
        <v>8651194</v>
      </c>
      <c r="H2607" s="130" t="str">
        <f t="shared" si="80"/>
        <v>HR-140025</v>
      </c>
      <c r="I2607" s="130" t="str">
        <f t="shared" si="81"/>
        <v>AG</v>
      </c>
    </row>
    <row r="2608" spans="1:9" x14ac:dyDescent="0.15">
      <c r="A2608" s="130">
        <v>2606</v>
      </c>
      <c r="B2608" s="130" t="s">
        <v>1277</v>
      </c>
      <c r="C2608" s="130" t="s">
        <v>1942</v>
      </c>
      <c r="D2608" s="130">
        <v>10000</v>
      </c>
      <c r="E2608" s="130" t="s">
        <v>12372</v>
      </c>
      <c r="F2608" s="130">
        <v>9592600</v>
      </c>
      <c r="G2608" s="130">
        <v>9857216</v>
      </c>
      <c r="H2608" s="130" t="str">
        <f t="shared" si="80"/>
        <v>HR-140026</v>
      </c>
      <c r="I2608" s="130" t="str">
        <f t="shared" si="81"/>
        <v>VE</v>
      </c>
    </row>
    <row r="2609" spans="1:9" x14ac:dyDescent="0.15">
      <c r="A2609" s="130">
        <v>2607</v>
      </c>
      <c r="B2609" s="130" t="s">
        <v>1278</v>
      </c>
      <c r="C2609" s="130" t="s">
        <v>1943</v>
      </c>
      <c r="D2609" s="130">
        <v>20</v>
      </c>
      <c r="E2609" s="130" t="s">
        <v>12370</v>
      </c>
      <c r="F2609" s="130">
        <v>232530</v>
      </c>
      <c r="G2609" s="130">
        <v>2456000</v>
      </c>
      <c r="H2609" s="130" t="str">
        <f t="shared" si="80"/>
        <v>HR-150001</v>
      </c>
      <c r="I2609" s="130" t="str">
        <f t="shared" si="81"/>
        <v>VR</v>
      </c>
    </row>
    <row r="2610" spans="1:9" x14ac:dyDescent="0.15">
      <c r="A2610" s="130">
        <v>2608</v>
      </c>
      <c r="B2610" s="130" t="s">
        <v>3114</v>
      </c>
      <c r="C2610" s="130" t="s">
        <v>14806</v>
      </c>
      <c r="D2610" s="130">
        <v>100</v>
      </c>
      <c r="E2610" s="130" t="s">
        <v>12355</v>
      </c>
      <c r="F2610" s="130">
        <v>44600</v>
      </c>
      <c r="G2610" s="130">
        <v>147712</v>
      </c>
      <c r="H2610" s="130" t="str">
        <f t="shared" si="80"/>
        <v>HR-150002</v>
      </c>
      <c r="I2610" s="130" t="str">
        <f t="shared" si="81"/>
        <v>VR</v>
      </c>
    </row>
    <row r="2611" spans="1:9" x14ac:dyDescent="0.15">
      <c r="A2611" s="130">
        <v>2609</v>
      </c>
      <c r="B2611" s="130" t="s">
        <v>23766</v>
      </c>
      <c r="C2611" s="130" t="s">
        <v>14807</v>
      </c>
      <c r="D2611" s="130">
        <v>100</v>
      </c>
      <c r="E2611" s="130" t="s">
        <v>12368</v>
      </c>
      <c r="F2611" s="130">
        <v>963144</v>
      </c>
      <c r="G2611" s="130">
        <v>4996100</v>
      </c>
      <c r="H2611" s="130" t="str">
        <f t="shared" si="80"/>
        <v>HR-150003</v>
      </c>
      <c r="I2611" s="130" t="str">
        <f t="shared" si="81"/>
        <v>AG</v>
      </c>
    </row>
    <row r="2612" spans="1:9" x14ac:dyDescent="0.15">
      <c r="A2612" s="130">
        <v>2610</v>
      </c>
      <c r="B2612" s="130" t="s">
        <v>3088</v>
      </c>
      <c r="C2612" s="130" t="s">
        <v>14809</v>
      </c>
      <c r="D2612" s="130">
        <v>1</v>
      </c>
      <c r="E2612" s="130" t="s">
        <v>12876</v>
      </c>
      <c r="F2612" s="130">
        <v>111612</v>
      </c>
      <c r="G2612" s="130">
        <v>136025</v>
      </c>
      <c r="H2612" s="130" t="str">
        <f t="shared" si="80"/>
        <v>HR-150004</v>
      </c>
      <c r="I2612" s="130" t="str">
        <f t="shared" si="81"/>
        <v>VE</v>
      </c>
    </row>
    <row r="2613" spans="1:9" x14ac:dyDescent="0.15">
      <c r="A2613" s="130">
        <v>2611</v>
      </c>
      <c r="B2613" s="130" t="s">
        <v>23767</v>
      </c>
      <c r="C2613" s="130" t="s">
        <v>14810</v>
      </c>
      <c r="D2613" s="130">
        <v>1</v>
      </c>
      <c r="E2613" s="130" t="s">
        <v>12361</v>
      </c>
      <c r="F2613" s="130">
        <v>5750959</v>
      </c>
      <c r="G2613" s="130">
        <v>24090809</v>
      </c>
      <c r="H2613" s="130" t="str">
        <f t="shared" si="80"/>
        <v>HR-150005</v>
      </c>
      <c r="I2613" s="130" t="str">
        <f t="shared" si="81"/>
        <v>AG</v>
      </c>
    </row>
    <row r="2614" spans="1:9" x14ac:dyDescent="0.15">
      <c r="A2614" s="130">
        <v>2612</v>
      </c>
      <c r="B2614" s="130" t="s">
        <v>23768</v>
      </c>
      <c r="C2614" s="130" t="s">
        <v>12460</v>
      </c>
      <c r="D2614" s="130">
        <v>100</v>
      </c>
      <c r="E2614" s="130" t="s">
        <v>12355</v>
      </c>
      <c r="F2614" s="130">
        <v>17400948</v>
      </c>
      <c r="G2614" s="130">
        <v>36269000</v>
      </c>
      <c r="H2614" s="130" t="str">
        <f t="shared" si="80"/>
        <v>HR-150006</v>
      </c>
      <c r="I2614" s="130" t="str">
        <f t="shared" si="81"/>
        <v>AG</v>
      </c>
    </row>
    <row r="2615" spans="1:9" x14ac:dyDescent="0.15">
      <c r="A2615" s="130">
        <v>2613</v>
      </c>
      <c r="B2615" s="130" t="s">
        <v>5509</v>
      </c>
      <c r="C2615" s="130" t="s">
        <v>14812</v>
      </c>
      <c r="D2615" s="130">
        <v>1</v>
      </c>
      <c r="E2615" s="130" t="s">
        <v>12403</v>
      </c>
      <c r="F2615" s="130">
        <v>1415688</v>
      </c>
      <c r="G2615" s="130">
        <v>2915688</v>
      </c>
      <c r="H2615" s="130" t="str">
        <f t="shared" si="80"/>
        <v>HR-160001</v>
      </c>
      <c r="I2615" s="130" t="str">
        <f t="shared" si="81"/>
        <v>A</v>
      </c>
    </row>
    <row r="2616" spans="1:9" x14ac:dyDescent="0.15">
      <c r="A2616" s="130">
        <v>2614</v>
      </c>
      <c r="B2616" s="130" t="s">
        <v>5510</v>
      </c>
      <c r="C2616" s="130" t="s">
        <v>14814</v>
      </c>
      <c r="D2616" s="130">
        <v>1</v>
      </c>
      <c r="E2616" s="130" t="s">
        <v>12457</v>
      </c>
      <c r="F2616" s="130">
        <v>149500</v>
      </c>
      <c r="G2616" s="130">
        <v>280300</v>
      </c>
      <c r="H2616" s="130" t="str">
        <f t="shared" si="80"/>
        <v>HR-160002</v>
      </c>
      <c r="I2616" s="130" t="str">
        <f t="shared" si="81"/>
        <v>A</v>
      </c>
    </row>
    <row r="2617" spans="1:9" x14ac:dyDescent="0.15">
      <c r="A2617" s="130">
        <v>2615</v>
      </c>
      <c r="B2617" s="130" t="s">
        <v>3052</v>
      </c>
      <c r="C2617" s="130" t="s">
        <v>2089</v>
      </c>
      <c r="D2617" s="130">
        <v>1</v>
      </c>
      <c r="E2617" s="130" t="s">
        <v>12384</v>
      </c>
      <c r="F2617" s="130">
        <v>316796</v>
      </c>
      <c r="G2617" s="130">
        <v>281446</v>
      </c>
      <c r="H2617" s="130" t="str">
        <f t="shared" si="80"/>
        <v>HR-160003</v>
      </c>
      <c r="I2617" s="130" t="str">
        <f t="shared" si="81"/>
        <v>VE</v>
      </c>
    </row>
    <row r="2618" spans="1:9" x14ac:dyDescent="0.15">
      <c r="A2618" s="130">
        <v>2616</v>
      </c>
      <c r="B2618" s="130" t="s">
        <v>22472</v>
      </c>
      <c r="C2618" s="130" t="s">
        <v>12742</v>
      </c>
      <c r="D2618" s="130">
        <v>50000</v>
      </c>
      <c r="E2618" s="130" t="s">
        <v>12372</v>
      </c>
      <c r="F2618" s="130">
        <v>1522365</v>
      </c>
      <c r="G2618" s="130">
        <v>2447661</v>
      </c>
      <c r="H2618" s="130" t="str">
        <f t="shared" si="80"/>
        <v>HR-160004</v>
      </c>
      <c r="I2618" s="130" t="str">
        <f t="shared" si="81"/>
        <v>VE</v>
      </c>
    </row>
    <row r="2619" spans="1:9" x14ac:dyDescent="0.15">
      <c r="A2619" s="130">
        <v>2617</v>
      </c>
      <c r="B2619" s="130" t="s">
        <v>5511</v>
      </c>
      <c r="C2619" s="130" t="s">
        <v>218</v>
      </c>
      <c r="D2619" s="130">
        <v>100</v>
      </c>
      <c r="E2619" s="130" t="s">
        <v>12368</v>
      </c>
      <c r="F2619" s="130">
        <v>2293553.2000000002</v>
      </c>
      <c r="G2619" s="130">
        <v>2711872</v>
      </c>
      <c r="H2619" s="130" t="str">
        <f t="shared" si="80"/>
        <v>HR-160005</v>
      </c>
      <c r="I2619" s="130" t="str">
        <f t="shared" si="81"/>
        <v>A</v>
      </c>
    </row>
    <row r="2620" spans="1:9" x14ac:dyDescent="0.15">
      <c r="A2620" s="130">
        <v>2618</v>
      </c>
      <c r="B2620" s="130" t="s">
        <v>5512</v>
      </c>
      <c r="C2620" s="130" t="s">
        <v>14819</v>
      </c>
      <c r="D2620" s="130">
        <v>100</v>
      </c>
      <c r="E2620" s="130" t="s">
        <v>12368</v>
      </c>
      <c r="F2620" s="130">
        <v>1780000</v>
      </c>
      <c r="G2620" s="130">
        <v>1654600</v>
      </c>
      <c r="H2620" s="130" t="str">
        <f t="shared" si="80"/>
        <v>HR-170001</v>
      </c>
      <c r="I2620" s="130" t="str">
        <f t="shared" si="81"/>
        <v>A</v>
      </c>
    </row>
    <row r="2621" spans="1:9" x14ac:dyDescent="0.15">
      <c r="A2621" s="130">
        <v>2619</v>
      </c>
      <c r="B2621" s="130" t="s">
        <v>22440</v>
      </c>
      <c r="C2621" s="130" t="s">
        <v>14821</v>
      </c>
      <c r="D2621" s="130">
        <v>1</v>
      </c>
      <c r="E2621" s="130" t="s">
        <v>12384</v>
      </c>
      <c r="F2621" s="130">
        <v>94800</v>
      </c>
      <c r="G2621" s="130">
        <v>94800</v>
      </c>
      <c r="H2621" s="130" t="str">
        <f t="shared" si="80"/>
        <v>HR-170002</v>
      </c>
      <c r="I2621" s="130" t="str">
        <f t="shared" si="81"/>
        <v>VE</v>
      </c>
    </row>
    <row r="2622" spans="1:9" x14ac:dyDescent="0.15">
      <c r="A2622" s="130">
        <v>2620</v>
      </c>
      <c r="B2622" s="130" t="s">
        <v>3003</v>
      </c>
      <c r="C2622" s="130" t="s">
        <v>14823</v>
      </c>
      <c r="D2622" s="130">
        <v>100</v>
      </c>
      <c r="E2622" s="130" t="s">
        <v>12462</v>
      </c>
      <c r="F2622" s="130">
        <v>900000</v>
      </c>
      <c r="G2622" s="130">
        <v>5000000</v>
      </c>
      <c r="H2622" s="130" t="str">
        <f t="shared" si="80"/>
        <v>HR-170003</v>
      </c>
      <c r="I2622" s="130" t="str">
        <f t="shared" si="81"/>
        <v>VR</v>
      </c>
    </row>
    <row r="2623" spans="1:9" x14ac:dyDescent="0.15">
      <c r="A2623" s="130">
        <v>2621</v>
      </c>
      <c r="B2623" s="130" t="s">
        <v>5513</v>
      </c>
      <c r="C2623" s="130" t="s">
        <v>14825</v>
      </c>
      <c r="D2623" s="130">
        <v>100</v>
      </c>
      <c r="E2623" s="130" t="s">
        <v>12372</v>
      </c>
      <c r="F2623" s="130">
        <v>640675</v>
      </c>
      <c r="G2623" s="130">
        <v>1185830.1599999999</v>
      </c>
      <c r="H2623" s="130" t="str">
        <f t="shared" si="80"/>
        <v>HR-180001</v>
      </c>
      <c r="I2623" s="130" t="str">
        <f t="shared" si="81"/>
        <v>A</v>
      </c>
    </row>
    <row r="2624" spans="1:9" x14ac:dyDescent="0.15">
      <c r="A2624" s="130">
        <v>2622</v>
      </c>
      <c r="B2624" s="130" t="s">
        <v>5514</v>
      </c>
      <c r="C2624" s="130" t="s">
        <v>14827</v>
      </c>
      <c r="D2624" s="130">
        <v>1</v>
      </c>
      <c r="E2624" s="130" t="s">
        <v>12403</v>
      </c>
      <c r="F2624" s="130">
        <v>42654</v>
      </c>
      <c r="G2624" s="130">
        <v>113154</v>
      </c>
      <c r="H2624" s="130" t="str">
        <f t="shared" si="80"/>
        <v>HR-180002</v>
      </c>
      <c r="I2624" s="130" t="str">
        <f t="shared" si="81"/>
        <v>A</v>
      </c>
    </row>
    <row r="2625" spans="1:9" x14ac:dyDescent="0.15">
      <c r="A2625" s="130">
        <v>2623</v>
      </c>
      <c r="B2625" s="130" t="s">
        <v>5515</v>
      </c>
      <c r="C2625" s="130" t="s">
        <v>14829</v>
      </c>
      <c r="D2625" s="130">
        <v>100</v>
      </c>
      <c r="E2625" s="130" t="s">
        <v>12355</v>
      </c>
      <c r="F2625" s="130">
        <v>4821595</v>
      </c>
      <c r="G2625" s="130">
        <v>4549521</v>
      </c>
      <c r="H2625" s="130" t="str">
        <f t="shared" si="80"/>
        <v>HR-180003</v>
      </c>
      <c r="I2625" s="130" t="str">
        <f t="shared" si="81"/>
        <v>A</v>
      </c>
    </row>
    <row r="2626" spans="1:9" x14ac:dyDescent="0.15">
      <c r="A2626" s="130">
        <v>2624</v>
      </c>
      <c r="B2626" s="130" t="s">
        <v>2985</v>
      </c>
      <c r="C2626" s="130" t="s">
        <v>14831</v>
      </c>
      <c r="D2626" s="130">
        <v>4</v>
      </c>
      <c r="E2626" s="130" t="s">
        <v>14832</v>
      </c>
      <c r="F2626" s="130">
        <v>55327101</v>
      </c>
      <c r="G2626" s="130">
        <v>56738416.799999997</v>
      </c>
      <c r="H2626" s="130" t="str">
        <f t="shared" si="80"/>
        <v>HR-180004</v>
      </c>
      <c r="I2626" s="130" t="str">
        <f t="shared" si="81"/>
        <v>VR</v>
      </c>
    </row>
    <row r="2627" spans="1:9" x14ac:dyDescent="0.15">
      <c r="A2627" s="130">
        <v>2625</v>
      </c>
      <c r="B2627" s="130" t="s">
        <v>5516</v>
      </c>
      <c r="C2627" s="130" t="s">
        <v>14834</v>
      </c>
      <c r="D2627" s="130">
        <v>1</v>
      </c>
      <c r="E2627" s="130" t="s">
        <v>12876</v>
      </c>
      <c r="F2627" s="130">
        <v>15002</v>
      </c>
      <c r="G2627" s="130">
        <v>45649</v>
      </c>
      <c r="H2627" s="130" t="str">
        <f t="shared" si="80"/>
        <v>HR-190001</v>
      </c>
      <c r="I2627" s="130" t="str">
        <f t="shared" si="81"/>
        <v>A</v>
      </c>
    </row>
    <row r="2628" spans="1:9" x14ac:dyDescent="0.15">
      <c r="A2628" s="130">
        <v>2626</v>
      </c>
      <c r="B2628" s="130" t="s">
        <v>5517</v>
      </c>
      <c r="C2628" s="130" t="s">
        <v>14836</v>
      </c>
      <c r="D2628" s="130">
        <v>60</v>
      </c>
      <c r="E2628" s="130" t="s">
        <v>12355</v>
      </c>
      <c r="F2628" s="130">
        <v>20168915.399999999</v>
      </c>
      <c r="G2628" s="130">
        <v>29650717.699999999</v>
      </c>
      <c r="H2628" s="130" t="str">
        <f t="shared" ref="H2628:H2691" si="82">LEFT(B2628,FIND("-",B2628)+6)</f>
        <v>HR-190002</v>
      </c>
      <c r="I2628" s="130" t="str">
        <f t="shared" ref="I2628:I2691" si="83">RIGHT(B2628,LEN(B2628)-FIND("-",B2628)-7)</f>
        <v>A</v>
      </c>
    </row>
    <row r="2629" spans="1:9" x14ac:dyDescent="0.15">
      <c r="A2629" s="130">
        <v>2627</v>
      </c>
      <c r="B2629" s="130" t="s">
        <v>5518</v>
      </c>
      <c r="C2629" s="130" t="s">
        <v>14337</v>
      </c>
      <c r="D2629" s="130">
        <v>60</v>
      </c>
      <c r="E2629" s="130" t="s">
        <v>12355</v>
      </c>
      <c r="F2629" s="130">
        <v>9874720</v>
      </c>
      <c r="G2629" s="130">
        <v>7637804</v>
      </c>
      <c r="H2629" s="130" t="str">
        <f t="shared" si="82"/>
        <v>HR-190003</v>
      </c>
      <c r="I2629" s="130" t="str">
        <f t="shared" si="83"/>
        <v>A</v>
      </c>
    </row>
    <row r="2630" spans="1:9" x14ac:dyDescent="0.15">
      <c r="A2630" s="130">
        <v>2628</v>
      </c>
      <c r="B2630" s="130" t="s">
        <v>22400</v>
      </c>
      <c r="C2630" s="130" t="s">
        <v>14839</v>
      </c>
      <c r="D2630" s="130">
        <v>10</v>
      </c>
      <c r="E2630" s="130" t="s">
        <v>12676</v>
      </c>
      <c r="F2630" s="130">
        <v>162500</v>
      </c>
      <c r="G2630" s="130">
        <v>124000</v>
      </c>
      <c r="H2630" s="130" t="str">
        <f t="shared" si="82"/>
        <v>HR-190004</v>
      </c>
      <c r="I2630" s="130" t="str">
        <f t="shared" si="83"/>
        <v>VE</v>
      </c>
    </row>
    <row r="2631" spans="1:9" x14ac:dyDescent="0.15">
      <c r="A2631" s="130">
        <v>2629</v>
      </c>
      <c r="B2631" s="130" t="s">
        <v>5519</v>
      </c>
      <c r="C2631" s="130" t="s">
        <v>14841</v>
      </c>
      <c r="D2631" s="130">
        <v>100</v>
      </c>
      <c r="E2631" s="130" t="s">
        <v>12368</v>
      </c>
      <c r="F2631" s="130">
        <v>1541789.3</v>
      </c>
      <c r="G2631" s="130">
        <v>1018761.7</v>
      </c>
      <c r="H2631" s="130" t="str">
        <f t="shared" si="82"/>
        <v>HR-190005</v>
      </c>
      <c r="I2631" s="130" t="str">
        <f t="shared" si="83"/>
        <v>A</v>
      </c>
    </row>
    <row r="2632" spans="1:9" x14ac:dyDescent="0.15">
      <c r="A2632" s="130">
        <v>2630</v>
      </c>
      <c r="B2632" s="130" t="s">
        <v>5520</v>
      </c>
      <c r="C2632" s="130" t="s">
        <v>14843</v>
      </c>
      <c r="D2632" s="130">
        <v>60</v>
      </c>
      <c r="E2632" s="130" t="s">
        <v>12676</v>
      </c>
      <c r="F2632" s="130">
        <v>83162</v>
      </c>
      <c r="G2632" s="130">
        <v>122323</v>
      </c>
      <c r="H2632" s="130" t="str">
        <f t="shared" si="82"/>
        <v>HR-190006</v>
      </c>
      <c r="I2632" s="130" t="str">
        <f t="shared" si="83"/>
        <v>A</v>
      </c>
    </row>
    <row r="2633" spans="1:9" x14ac:dyDescent="0.15">
      <c r="A2633" s="130">
        <v>2631</v>
      </c>
      <c r="B2633" s="130" t="s">
        <v>5521</v>
      </c>
      <c r="C2633" s="130" t="s">
        <v>14845</v>
      </c>
      <c r="D2633" s="130">
        <v>1</v>
      </c>
      <c r="E2633" s="130" t="s">
        <v>12876</v>
      </c>
      <c r="F2633" s="130">
        <v>29718.75</v>
      </c>
      <c r="G2633" s="130">
        <v>34846.5</v>
      </c>
      <c r="H2633" s="130" t="str">
        <f t="shared" si="82"/>
        <v>HR-190007</v>
      </c>
      <c r="I2633" s="130" t="str">
        <f t="shared" si="83"/>
        <v>A</v>
      </c>
    </row>
    <row r="2634" spans="1:9" x14ac:dyDescent="0.15">
      <c r="A2634" s="130">
        <v>2632</v>
      </c>
      <c r="B2634" s="130" t="s">
        <v>5522</v>
      </c>
      <c r="C2634" s="130" t="s">
        <v>14847</v>
      </c>
      <c r="D2634" s="130">
        <v>100</v>
      </c>
      <c r="E2634" s="130" t="s">
        <v>12610</v>
      </c>
      <c r="F2634" s="130">
        <v>1038500</v>
      </c>
      <c r="G2634" s="130">
        <v>636900</v>
      </c>
      <c r="H2634" s="130" t="str">
        <f t="shared" si="82"/>
        <v>HR-190008</v>
      </c>
      <c r="I2634" s="130" t="str">
        <f t="shared" si="83"/>
        <v>A</v>
      </c>
    </row>
    <row r="2635" spans="1:9" x14ac:dyDescent="0.15">
      <c r="A2635" s="130">
        <v>2633</v>
      </c>
      <c r="B2635" s="130" t="s">
        <v>5523</v>
      </c>
      <c r="C2635" s="130" t="s">
        <v>14849</v>
      </c>
      <c r="D2635" s="130">
        <v>60</v>
      </c>
      <c r="E2635" s="130" t="s">
        <v>12355</v>
      </c>
      <c r="F2635" s="130">
        <v>10411480.58</v>
      </c>
      <c r="G2635" s="130">
        <v>12056544</v>
      </c>
      <c r="H2635" s="130" t="str">
        <f t="shared" si="82"/>
        <v>HR-200001</v>
      </c>
      <c r="I2635" s="130" t="str">
        <f t="shared" si="83"/>
        <v>A</v>
      </c>
    </row>
    <row r="2636" spans="1:9" x14ac:dyDescent="0.15">
      <c r="A2636" s="130">
        <v>2634</v>
      </c>
      <c r="B2636" s="130" t="s">
        <v>5524</v>
      </c>
      <c r="C2636" s="130" t="s">
        <v>14851</v>
      </c>
      <c r="D2636" s="130">
        <v>100</v>
      </c>
      <c r="E2636" s="130" t="s">
        <v>12368</v>
      </c>
      <c r="F2636" s="130">
        <v>1996988</v>
      </c>
      <c r="G2636" s="130">
        <v>2392888</v>
      </c>
      <c r="H2636" s="130" t="str">
        <f t="shared" si="82"/>
        <v>HR-200002</v>
      </c>
      <c r="I2636" s="130" t="str">
        <f t="shared" si="83"/>
        <v>A</v>
      </c>
    </row>
    <row r="2637" spans="1:9" x14ac:dyDescent="0.15">
      <c r="A2637" s="130">
        <v>2635</v>
      </c>
      <c r="B2637" s="130" t="s">
        <v>5525</v>
      </c>
      <c r="C2637" s="130" t="s">
        <v>14853</v>
      </c>
      <c r="D2637" s="130">
        <v>1</v>
      </c>
      <c r="E2637" s="130" t="s">
        <v>12462</v>
      </c>
      <c r="F2637" s="130">
        <v>75335</v>
      </c>
      <c r="G2637" s="130">
        <v>85581</v>
      </c>
      <c r="H2637" s="130" t="str">
        <f t="shared" si="82"/>
        <v>HR-200003</v>
      </c>
      <c r="I2637" s="130" t="str">
        <f t="shared" si="83"/>
        <v>A</v>
      </c>
    </row>
    <row r="2638" spans="1:9" x14ac:dyDescent="0.15">
      <c r="A2638" s="130">
        <v>2636</v>
      </c>
      <c r="B2638" s="130" t="s">
        <v>5526</v>
      </c>
      <c r="C2638" s="130" t="s">
        <v>14855</v>
      </c>
      <c r="D2638" s="130">
        <v>10</v>
      </c>
      <c r="E2638" s="130" t="s">
        <v>12737</v>
      </c>
      <c r="F2638" s="130">
        <v>270</v>
      </c>
      <c r="G2638" s="130">
        <v>1256</v>
      </c>
      <c r="H2638" s="130" t="str">
        <f t="shared" si="82"/>
        <v>HR-200004</v>
      </c>
      <c r="I2638" s="130" t="str">
        <f t="shared" si="83"/>
        <v>A</v>
      </c>
    </row>
    <row r="2639" spans="1:9" x14ac:dyDescent="0.15">
      <c r="A2639" s="130">
        <v>2637</v>
      </c>
      <c r="B2639" s="130" t="s">
        <v>5527</v>
      </c>
      <c r="C2639" s="130" t="s">
        <v>14857</v>
      </c>
      <c r="D2639" s="130">
        <v>100</v>
      </c>
      <c r="E2639" s="130" t="s">
        <v>12355</v>
      </c>
      <c r="F2639" s="130">
        <v>2531300</v>
      </c>
      <c r="G2639" s="130">
        <v>2590800</v>
      </c>
      <c r="H2639" s="130" t="str">
        <f t="shared" si="82"/>
        <v>HR-200005</v>
      </c>
      <c r="I2639" s="130" t="str">
        <f t="shared" si="83"/>
        <v>A</v>
      </c>
    </row>
    <row r="2640" spans="1:9" x14ac:dyDescent="0.15">
      <c r="A2640" s="130">
        <v>2638</v>
      </c>
      <c r="B2640" s="130" t="s">
        <v>22977</v>
      </c>
      <c r="C2640" s="130" t="s">
        <v>23769</v>
      </c>
      <c r="D2640" s="130">
        <v>100</v>
      </c>
      <c r="E2640" s="130" t="s">
        <v>12372</v>
      </c>
      <c r="F2640" s="130">
        <v>1880000</v>
      </c>
      <c r="G2640" s="130">
        <v>1868000</v>
      </c>
      <c r="H2640" s="130" t="str">
        <f t="shared" si="82"/>
        <v>HR-210001</v>
      </c>
      <c r="I2640" s="130" t="str">
        <f t="shared" si="83"/>
        <v>A</v>
      </c>
    </row>
    <row r="2641" spans="1:9" x14ac:dyDescent="0.15">
      <c r="A2641" s="130">
        <v>2639</v>
      </c>
      <c r="B2641" s="130" t="s">
        <v>22815</v>
      </c>
      <c r="C2641" s="130" t="s">
        <v>23770</v>
      </c>
      <c r="D2641" s="130">
        <v>10</v>
      </c>
      <c r="E2641" s="130" t="s">
        <v>12457</v>
      </c>
      <c r="F2641" s="130">
        <v>444108</v>
      </c>
      <c r="G2641" s="130">
        <v>486744</v>
      </c>
      <c r="H2641" s="130" t="str">
        <f t="shared" si="82"/>
        <v>HR-210002</v>
      </c>
      <c r="I2641" s="130" t="str">
        <f t="shared" si="83"/>
        <v>A</v>
      </c>
    </row>
    <row r="2642" spans="1:9" x14ac:dyDescent="0.15">
      <c r="A2642" s="130">
        <v>2640</v>
      </c>
      <c r="B2642" s="130" t="s">
        <v>22749</v>
      </c>
      <c r="C2642" s="130" t="s">
        <v>23771</v>
      </c>
      <c r="D2642" s="130">
        <v>100</v>
      </c>
      <c r="E2642" s="130" t="s">
        <v>12355</v>
      </c>
      <c r="F2642" s="130">
        <v>14627440</v>
      </c>
      <c r="G2642" s="130">
        <v>14199900</v>
      </c>
      <c r="H2642" s="130" t="str">
        <f t="shared" si="82"/>
        <v>HR-210003</v>
      </c>
      <c r="I2642" s="130" t="str">
        <f t="shared" si="83"/>
        <v>A</v>
      </c>
    </row>
    <row r="2643" spans="1:9" x14ac:dyDescent="0.15">
      <c r="A2643" s="130">
        <v>2641</v>
      </c>
      <c r="B2643" s="130" t="s">
        <v>5528</v>
      </c>
      <c r="C2643" s="130" t="s">
        <v>14858</v>
      </c>
      <c r="D2643" s="130">
        <v>1000</v>
      </c>
      <c r="E2643" s="130" t="s">
        <v>12372</v>
      </c>
      <c r="F2643" s="130">
        <v>20420868</v>
      </c>
      <c r="G2643" s="130">
        <v>22600000</v>
      </c>
      <c r="H2643" s="130" t="str">
        <f t="shared" si="82"/>
        <v>HR-980006</v>
      </c>
      <c r="I2643" s="130" t="str">
        <f t="shared" si="83"/>
        <v/>
      </c>
    </row>
    <row r="2644" spans="1:9" x14ac:dyDescent="0.15">
      <c r="A2644" s="130">
        <v>2642</v>
      </c>
      <c r="B2644" s="130" t="s">
        <v>5529</v>
      </c>
      <c r="C2644" s="130" t="s">
        <v>14859</v>
      </c>
      <c r="H2644" s="130" t="str">
        <f t="shared" si="82"/>
        <v>HR-980007</v>
      </c>
      <c r="I2644" s="130" t="str">
        <f t="shared" si="83"/>
        <v/>
      </c>
    </row>
    <row r="2645" spans="1:9" x14ac:dyDescent="0.15">
      <c r="A2645" s="130">
        <v>2643</v>
      </c>
      <c r="B2645" s="130" t="s">
        <v>5530</v>
      </c>
      <c r="C2645" s="130" t="s">
        <v>14860</v>
      </c>
      <c r="D2645" s="130">
        <v>100</v>
      </c>
      <c r="E2645" s="130" t="s">
        <v>12372</v>
      </c>
      <c r="F2645" s="130">
        <v>233080</v>
      </c>
      <c r="G2645" s="130">
        <v>273425</v>
      </c>
      <c r="H2645" s="130" t="str">
        <f t="shared" si="82"/>
        <v>HR-980008</v>
      </c>
      <c r="I2645" s="130" t="str">
        <f t="shared" si="83"/>
        <v/>
      </c>
    </row>
    <row r="2646" spans="1:9" x14ac:dyDescent="0.15">
      <c r="A2646" s="130">
        <v>2644</v>
      </c>
      <c r="B2646" s="130" t="s">
        <v>5531</v>
      </c>
      <c r="C2646" s="130" t="s">
        <v>14722</v>
      </c>
      <c r="D2646" s="130">
        <v>60</v>
      </c>
      <c r="E2646" s="130" t="s">
        <v>12355</v>
      </c>
      <c r="F2646" s="130">
        <v>29175000</v>
      </c>
      <c r="G2646" s="130">
        <v>144000000</v>
      </c>
      <c r="H2646" s="130" t="str">
        <f t="shared" si="82"/>
        <v>HR-990001</v>
      </c>
      <c r="I2646" s="130" t="str">
        <f t="shared" si="83"/>
        <v>VG</v>
      </c>
    </row>
    <row r="2647" spans="1:9" x14ac:dyDescent="0.15">
      <c r="A2647" s="130">
        <v>2645</v>
      </c>
      <c r="B2647" s="130" t="s">
        <v>5532</v>
      </c>
      <c r="C2647" s="130" t="s">
        <v>14861</v>
      </c>
      <c r="D2647" s="130">
        <v>1</v>
      </c>
      <c r="E2647" s="130" t="s">
        <v>12368</v>
      </c>
      <c r="F2647" s="130">
        <v>8800</v>
      </c>
      <c r="G2647" s="130">
        <v>27700</v>
      </c>
      <c r="H2647" s="130" t="str">
        <f t="shared" si="82"/>
        <v>HR-990002</v>
      </c>
      <c r="I2647" s="130" t="str">
        <f t="shared" si="83"/>
        <v>AG</v>
      </c>
    </row>
    <row r="2648" spans="1:9" x14ac:dyDescent="0.15">
      <c r="A2648" s="130">
        <v>2646</v>
      </c>
      <c r="B2648" s="130" t="s">
        <v>5533</v>
      </c>
      <c r="C2648" s="130" t="s">
        <v>14861</v>
      </c>
      <c r="D2648" s="130">
        <v>1</v>
      </c>
      <c r="E2648" s="130" t="s">
        <v>12368</v>
      </c>
      <c r="F2648" s="130">
        <v>31600</v>
      </c>
      <c r="G2648" s="130">
        <v>76700</v>
      </c>
      <c r="H2648" s="130" t="str">
        <f t="shared" si="82"/>
        <v>HR-990003</v>
      </c>
      <c r="I2648" s="130" t="str">
        <f t="shared" si="83"/>
        <v>AG</v>
      </c>
    </row>
    <row r="2649" spans="1:9" x14ac:dyDescent="0.15">
      <c r="A2649" s="130">
        <v>2647</v>
      </c>
      <c r="B2649" s="130" t="s">
        <v>5534</v>
      </c>
      <c r="C2649" s="130" t="s">
        <v>14862</v>
      </c>
      <c r="D2649" s="130">
        <v>500</v>
      </c>
      <c r="E2649" s="130" t="s">
        <v>12368</v>
      </c>
      <c r="F2649" s="130">
        <v>569400</v>
      </c>
      <c r="G2649" s="130">
        <v>999960</v>
      </c>
      <c r="H2649" s="130" t="str">
        <f t="shared" si="82"/>
        <v>HR-990004</v>
      </c>
      <c r="I2649" s="130" t="str">
        <f t="shared" si="83"/>
        <v>AG</v>
      </c>
    </row>
    <row r="2650" spans="1:9" x14ac:dyDescent="0.15">
      <c r="A2650" s="130">
        <v>2648</v>
      </c>
      <c r="B2650" s="130" t="s">
        <v>5535</v>
      </c>
      <c r="C2650" s="130" t="s">
        <v>14863</v>
      </c>
      <c r="D2650" s="130">
        <v>10</v>
      </c>
      <c r="E2650" s="130" t="s">
        <v>12355</v>
      </c>
      <c r="F2650" s="130">
        <v>145360</v>
      </c>
      <c r="G2650" s="130">
        <v>214100</v>
      </c>
      <c r="H2650" s="130" t="str">
        <f t="shared" si="82"/>
        <v>HR-990005</v>
      </c>
      <c r="I2650" s="130" t="str">
        <f t="shared" si="83"/>
        <v>VG</v>
      </c>
    </row>
    <row r="2651" spans="1:9" x14ac:dyDescent="0.15">
      <c r="A2651" s="130">
        <v>2649</v>
      </c>
      <c r="B2651" s="130" t="s">
        <v>5536</v>
      </c>
      <c r="C2651" s="130" t="s">
        <v>14864</v>
      </c>
      <c r="D2651" s="130">
        <v>100</v>
      </c>
      <c r="E2651" s="130" t="s">
        <v>12372</v>
      </c>
      <c r="F2651" s="130">
        <v>9500000</v>
      </c>
      <c r="G2651" s="130">
        <v>7000000</v>
      </c>
      <c r="H2651" s="130" t="str">
        <f t="shared" si="82"/>
        <v>HR-990006</v>
      </c>
      <c r="I2651" s="130" t="str">
        <f t="shared" si="83"/>
        <v>AG</v>
      </c>
    </row>
    <row r="2652" spans="1:9" x14ac:dyDescent="0.15">
      <c r="A2652" s="130">
        <v>2650</v>
      </c>
      <c r="B2652" s="130" t="s">
        <v>5537</v>
      </c>
      <c r="C2652" s="130" t="s">
        <v>14865</v>
      </c>
      <c r="D2652" s="130">
        <v>22.8</v>
      </c>
      <c r="E2652" s="130" t="s">
        <v>14866</v>
      </c>
      <c r="F2652" s="130">
        <v>389880</v>
      </c>
      <c r="G2652" s="130">
        <v>399912</v>
      </c>
      <c r="H2652" s="130" t="str">
        <f t="shared" si="82"/>
        <v>HR-990007</v>
      </c>
      <c r="I2652" s="130" t="str">
        <f t="shared" si="83"/>
        <v>AG</v>
      </c>
    </row>
    <row r="2653" spans="1:9" x14ac:dyDescent="0.15">
      <c r="A2653" s="130">
        <v>2651</v>
      </c>
      <c r="B2653" s="130" t="s">
        <v>5538</v>
      </c>
      <c r="C2653" s="130" t="s">
        <v>14867</v>
      </c>
      <c r="D2653" s="130">
        <v>100</v>
      </c>
      <c r="E2653" s="130" t="s">
        <v>12372</v>
      </c>
      <c r="F2653" s="130">
        <v>2263392</v>
      </c>
      <c r="G2653" s="130">
        <v>2062929</v>
      </c>
      <c r="H2653" s="130" t="str">
        <f t="shared" si="82"/>
        <v>HR-990008</v>
      </c>
      <c r="I2653" s="130" t="str">
        <f t="shared" si="83"/>
        <v>AG</v>
      </c>
    </row>
    <row r="2654" spans="1:9" x14ac:dyDescent="0.15">
      <c r="A2654" s="130">
        <v>2652</v>
      </c>
      <c r="B2654" s="130" t="s">
        <v>5539</v>
      </c>
      <c r="C2654" s="130" t="s">
        <v>12460</v>
      </c>
      <c r="D2654" s="130">
        <v>50</v>
      </c>
      <c r="E2654" s="130" t="s">
        <v>12355</v>
      </c>
      <c r="F2654" s="130">
        <v>23586000</v>
      </c>
      <c r="G2654" s="130">
        <v>33858000</v>
      </c>
      <c r="H2654" s="130" t="str">
        <f t="shared" si="82"/>
        <v>HR-990009</v>
      </c>
      <c r="I2654" s="130" t="str">
        <f t="shared" si="83"/>
        <v>VG</v>
      </c>
    </row>
    <row r="2655" spans="1:9" x14ac:dyDescent="0.15">
      <c r="A2655" s="130">
        <v>2653</v>
      </c>
      <c r="B2655" s="130" t="s">
        <v>5540</v>
      </c>
      <c r="C2655" s="130" t="s">
        <v>14868</v>
      </c>
      <c r="H2655" s="130" t="str">
        <f t="shared" si="82"/>
        <v>HR-990010</v>
      </c>
      <c r="I2655" s="130" t="str">
        <f t="shared" si="83"/>
        <v/>
      </c>
    </row>
    <row r="2656" spans="1:9" x14ac:dyDescent="0.15">
      <c r="A2656" s="130">
        <v>2654</v>
      </c>
      <c r="B2656" s="130" t="s">
        <v>5541</v>
      </c>
      <c r="C2656" s="130" t="s">
        <v>14869</v>
      </c>
      <c r="D2656" s="130">
        <v>20000</v>
      </c>
      <c r="E2656" s="130" t="s">
        <v>12361</v>
      </c>
      <c r="F2656" s="130">
        <v>163733200</v>
      </c>
      <c r="G2656" s="130">
        <v>175620000</v>
      </c>
      <c r="H2656" s="130" t="str">
        <f t="shared" si="82"/>
        <v>HR-990011</v>
      </c>
      <c r="I2656" s="130" t="str">
        <f t="shared" si="83"/>
        <v>AG</v>
      </c>
    </row>
    <row r="2657" spans="1:9" x14ac:dyDescent="0.15">
      <c r="A2657" s="130">
        <v>2655</v>
      </c>
      <c r="B2657" s="130" t="s">
        <v>5542</v>
      </c>
      <c r="C2657" s="130" t="s">
        <v>14870</v>
      </c>
      <c r="D2657" s="130">
        <v>1</v>
      </c>
      <c r="E2657" s="130" t="s">
        <v>12372</v>
      </c>
      <c r="F2657" s="130">
        <v>2120</v>
      </c>
      <c r="G2657" s="130">
        <v>2480</v>
      </c>
      <c r="H2657" s="130" t="str">
        <f t="shared" si="82"/>
        <v>HR-990012</v>
      </c>
      <c r="I2657" s="130" t="str">
        <f t="shared" si="83"/>
        <v>AG</v>
      </c>
    </row>
    <row r="2658" spans="1:9" x14ac:dyDescent="0.15">
      <c r="A2658" s="130">
        <v>2656</v>
      </c>
      <c r="B2658" s="130" t="s">
        <v>5543</v>
      </c>
      <c r="C2658" s="130" t="s">
        <v>14871</v>
      </c>
      <c r="D2658" s="130">
        <v>100</v>
      </c>
      <c r="E2658" s="130" t="s">
        <v>12372</v>
      </c>
      <c r="F2658" s="130">
        <v>0</v>
      </c>
      <c r="G2658" s="130">
        <v>0</v>
      </c>
      <c r="H2658" s="130" t="str">
        <f t="shared" si="82"/>
        <v>HR-990013</v>
      </c>
      <c r="I2658" s="130" t="str">
        <f t="shared" si="83"/>
        <v>VG</v>
      </c>
    </row>
    <row r="2659" spans="1:9" x14ac:dyDescent="0.15">
      <c r="A2659" s="130">
        <v>2657</v>
      </c>
      <c r="B2659" s="130" t="s">
        <v>5544</v>
      </c>
      <c r="D2659" s="130">
        <v>100</v>
      </c>
      <c r="E2659" s="130" t="s">
        <v>12372</v>
      </c>
      <c r="F2659" s="130">
        <v>3000000</v>
      </c>
      <c r="G2659" s="130">
        <v>0</v>
      </c>
      <c r="H2659" s="130" t="str">
        <f t="shared" si="82"/>
        <v>HR-990014</v>
      </c>
      <c r="I2659" s="130" t="str">
        <f t="shared" si="83"/>
        <v/>
      </c>
    </row>
    <row r="2660" spans="1:9" x14ac:dyDescent="0.15">
      <c r="A2660" s="130">
        <v>2658</v>
      </c>
      <c r="B2660" s="130" t="s">
        <v>5545</v>
      </c>
      <c r="C2660" s="130" t="s">
        <v>14872</v>
      </c>
      <c r="D2660" s="130">
        <v>1</v>
      </c>
      <c r="E2660" s="130" t="s">
        <v>12370</v>
      </c>
      <c r="F2660" s="130">
        <v>267250</v>
      </c>
      <c r="G2660" s="130">
        <v>234000</v>
      </c>
      <c r="H2660" s="130" t="str">
        <f t="shared" si="82"/>
        <v>HR-990015</v>
      </c>
      <c r="I2660" s="130" t="str">
        <f t="shared" si="83"/>
        <v>AG</v>
      </c>
    </row>
    <row r="2661" spans="1:9" x14ac:dyDescent="0.15">
      <c r="A2661" s="130">
        <v>2659</v>
      </c>
      <c r="B2661" s="130" t="s">
        <v>5546</v>
      </c>
      <c r="C2661" s="130" t="s">
        <v>14860</v>
      </c>
      <c r="D2661" s="130">
        <v>100</v>
      </c>
      <c r="E2661" s="130" t="s">
        <v>12372</v>
      </c>
      <c r="F2661" s="130">
        <v>233080</v>
      </c>
      <c r="G2661" s="130">
        <v>273425</v>
      </c>
      <c r="H2661" s="130" t="str">
        <f t="shared" si="82"/>
        <v>HR-990016</v>
      </c>
      <c r="I2661" s="130" t="str">
        <f t="shared" si="83"/>
        <v/>
      </c>
    </row>
    <row r="2662" spans="1:9" x14ac:dyDescent="0.15">
      <c r="A2662" s="130">
        <v>2660</v>
      </c>
      <c r="B2662" s="130" t="s">
        <v>5547</v>
      </c>
      <c r="C2662" s="130" t="s">
        <v>14873</v>
      </c>
      <c r="D2662" s="130">
        <v>100</v>
      </c>
      <c r="E2662" s="130" t="s">
        <v>12372</v>
      </c>
      <c r="F2662" s="130">
        <v>1432718</v>
      </c>
      <c r="G2662" s="130">
        <v>619591</v>
      </c>
      <c r="H2662" s="130" t="str">
        <f t="shared" si="82"/>
        <v>HR-990017</v>
      </c>
      <c r="I2662" s="130" t="str">
        <f t="shared" si="83"/>
        <v/>
      </c>
    </row>
    <row r="2663" spans="1:9" x14ac:dyDescent="0.15">
      <c r="A2663" s="130">
        <v>2661</v>
      </c>
      <c r="B2663" s="130" t="s">
        <v>5548</v>
      </c>
      <c r="C2663" s="130" t="s">
        <v>14874</v>
      </c>
      <c r="D2663" s="130">
        <v>100</v>
      </c>
      <c r="E2663" s="130" t="s">
        <v>12372</v>
      </c>
      <c r="F2663" s="130">
        <v>2500000</v>
      </c>
      <c r="G2663" s="130">
        <v>230000</v>
      </c>
      <c r="H2663" s="130" t="str">
        <f t="shared" si="82"/>
        <v>HR-990018</v>
      </c>
      <c r="I2663" s="130" t="str">
        <f t="shared" si="83"/>
        <v/>
      </c>
    </row>
    <row r="2664" spans="1:9" x14ac:dyDescent="0.15">
      <c r="A2664" s="130">
        <v>2662</v>
      </c>
      <c r="B2664" s="130" t="s">
        <v>5549</v>
      </c>
      <c r="C2664" s="130" t="s">
        <v>14875</v>
      </c>
      <c r="D2664" s="130">
        <v>10</v>
      </c>
      <c r="E2664" s="130" t="s">
        <v>12434</v>
      </c>
      <c r="F2664" s="130">
        <v>323349</v>
      </c>
      <c r="G2664" s="130">
        <v>383150</v>
      </c>
      <c r="H2664" s="130" t="str">
        <f t="shared" si="82"/>
        <v>HR-990019</v>
      </c>
      <c r="I2664" s="130" t="str">
        <f t="shared" si="83"/>
        <v/>
      </c>
    </row>
    <row r="2665" spans="1:9" x14ac:dyDescent="0.15">
      <c r="A2665" s="130">
        <v>2663</v>
      </c>
      <c r="B2665" s="130" t="s">
        <v>5550</v>
      </c>
      <c r="C2665" s="130" t="s">
        <v>14876</v>
      </c>
      <c r="D2665" s="130">
        <v>50</v>
      </c>
      <c r="E2665" s="130" t="s">
        <v>12355</v>
      </c>
      <c r="F2665" s="130">
        <v>4340440</v>
      </c>
      <c r="G2665" s="130">
        <v>4737156</v>
      </c>
      <c r="H2665" s="130" t="str">
        <f t="shared" si="82"/>
        <v>HR-990020</v>
      </c>
      <c r="I2665" s="130" t="str">
        <f t="shared" si="83"/>
        <v>VG</v>
      </c>
    </row>
    <row r="2666" spans="1:9" x14ac:dyDescent="0.15">
      <c r="A2666" s="130">
        <v>2664</v>
      </c>
      <c r="B2666" s="130" t="s">
        <v>5551</v>
      </c>
      <c r="C2666" s="130" t="s">
        <v>14877</v>
      </c>
      <c r="H2666" s="130" t="str">
        <f t="shared" si="82"/>
        <v>HR-990021</v>
      </c>
      <c r="I2666" s="130" t="str">
        <f t="shared" si="83"/>
        <v/>
      </c>
    </row>
    <row r="2667" spans="1:9" x14ac:dyDescent="0.15">
      <c r="A2667" s="130">
        <v>2665</v>
      </c>
      <c r="B2667" s="130" t="s">
        <v>5552</v>
      </c>
      <c r="C2667" s="130" t="s">
        <v>14878</v>
      </c>
      <c r="D2667" s="130">
        <v>0</v>
      </c>
      <c r="F2667" s="130">
        <v>0</v>
      </c>
      <c r="G2667" s="130">
        <v>0</v>
      </c>
      <c r="H2667" s="130" t="str">
        <f t="shared" si="82"/>
        <v>HR-990022</v>
      </c>
      <c r="I2667" s="130" t="str">
        <f t="shared" si="83"/>
        <v>AG</v>
      </c>
    </row>
    <row r="2668" spans="1:9" x14ac:dyDescent="0.15">
      <c r="A2668" s="130">
        <v>2666</v>
      </c>
      <c r="B2668" s="130" t="s">
        <v>5553</v>
      </c>
      <c r="C2668" s="130" t="s">
        <v>14879</v>
      </c>
      <c r="D2668" s="130">
        <v>0</v>
      </c>
      <c r="E2668" s="130" t="s">
        <v>13402</v>
      </c>
      <c r="F2668" s="130">
        <v>0</v>
      </c>
      <c r="G2668" s="130">
        <v>0</v>
      </c>
      <c r="H2668" s="130" t="str">
        <f t="shared" si="82"/>
        <v>HR-990023</v>
      </c>
      <c r="I2668" s="130" t="str">
        <f t="shared" si="83"/>
        <v>AG</v>
      </c>
    </row>
    <row r="2669" spans="1:9" x14ac:dyDescent="0.15">
      <c r="A2669" s="130">
        <v>2667</v>
      </c>
      <c r="B2669" s="130" t="s">
        <v>5554</v>
      </c>
      <c r="C2669" s="130" t="s">
        <v>14880</v>
      </c>
      <c r="H2669" s="130" t="str">
        <f t="shared" si="82"/>
        <v>HR-990024</v>
      </c>
      <c r="I2669" s="130" t="str">
        <f t="shared" si="83"/>
        <v/>
      </c>
    </row>
    <row r="2670" spans="1:9" x14ac:dyDescent="0.15">
      <c r="A2670" s="130">
        <v>2668</v>
      </c>
      <c r="B2670" s="130" t="s">
        <v>5555</v>
      </c>
      <c r="C2670" s="130" t="s">
        <v>14881</v>
      </c>
      <c r="D2670" s="130">
        <v>1</v>
      </c>
      <c r="E2670" s="130" t="s">
        <v>12688</v>
      </c>
      <c r="F2670" s="130">
        <v>8900</v>
      </c>
      <c r="G2670" s="130">
        <v>27000</v>
      </c>
      <c r="H2670" s="130" t="str">
        <f t="shared" si="82"/>
        <v>HR-990025</v>
      </c>
      <c r="I2670" s="130" t="str">
        <f t="shared" si="83"/>
        <v>VG</v>
      </c>
    </row>
    <row r="2671" spans="1:9" x14ac:dyDescent="0.15">
      <c r="A2671" s="130">
        <v>2669</v>
      </c>
      <c r="B2671" s="130" t="s">
        <v>5556</v>
      </c>
      <c r="C2671" s="130" t="s">
        <v>14882</v>
      </c>
      <c r="H2671" s="130" t="str">
        <f t="shared" si="82"/>
        <v>HR-990026</v>
      </c>
      <c r="I2671" s="130" t="str">
        <f t="shared" si="83"/>
        <v/>
      </c>
    </row>
    <row r="2672" spans="1:9" x14ac:dyDescent="0.15">
      <c r="A2672" s="130">
        <v>2670</v>
      </c>
      <c r="B2672" s="130" t="s">
        <v>5557</v>
      </c>
      <c r="C2672" s="130" t="s">
        <v>14883</v>
      </c>
      <c r="D2672" s="130">
        <v>10</v>
      </c>
      <c r="E2672" s="130" t="s">
        <v>14884</v>
      </c>
      <c r="F2672" s="130">
        <v>73362000</v>
      </c>
      <c r="G2672" s="130">
        <v>81930000</v>
      </c>
      <c r="H2672" s="130" t="str">
        <f t="shared" si="82"/>
        <v>HR-990027</v>
      </c>
      <c r="I2672" s="130" t="str">
        <f t="shared" si="83"/>
        <v>AG</v>
      </c>
    </row>
    <row r="2673" spans="1:9" x14ac:dyDescent="0.15">
      <c r="A2673" s="130">
        <v>2671</v>
      </c>
      <c r="B2673" s="130" t="s">
        <v>5558</v>
      </c>
      <c r="C2673" s="130" t="s">
        <v>14885</v>
      </c>
      <c r="D2673" s="130">
        <v>100</v>
      </c>
      <c r="E2673" s="130" t="s">
        <v>12368</v>
      </c>
      <c r="F2673" s="130">
        <v>454000.4</v>
      </c>
      <c r="G2673" s="130">
        <v>483000.4</v>
      </c>
      <c r="H2673" s="130" t="str">
        <f t="shared" si="82"/>
        <v>HR-990028</v>
      </c>
      <c r="I2673" s="130" t="str">
        <f t="shared" si="83"/>
        <v/>
      </c>
    </row>
    <row r="2674" spans="1:9" x14ac:dyDescent="0.15">
      <c r="A2674" s="130">
        <v>2672</v>
      </c>
      <c r="B2674" s="130" t="s">
        <v>5559</v>
      </c>
      <c r="C2674" s="130" t="s">
        <v>14886</v>
      </c>
      <c r="D2674" s="130">
        <v>100</v>
      </c>
      <c r="E2674" s="130" t="s">
        <v>12901</v>
      </c>
      <c r="F2674" s="130">
        <v>64490</v>
      </c>
      <c r="G2674" s="130">
        <v>64000</v>
      </c>
      <c r="H2674" s="130" t="str">
        <f t="shared" si="82"/>
        <v>HR-990029</v>
      </c>
      <c r="I2674" s="130" t="str">
        <f t="shared" si="83"/>
        <v/>
      </c>
    </row>
    <row r="2675" spans="1:9" x14ac:dyDescent="0.15">
      <c r="A2675" s="130">
        <v>2673</v>
      </c>
      <c r="B2675" s="130" t="s">
        <v>5560</v>
      </c>
      <c r="C2675" s="130" t="s">
        <v>14887</v>
      </c>
      <c r="D2675" s="130">
        <v>1</v>
      </c>
      <c r="E2675" s="130" t="s">
        <v>14888</v>
      </c>
      <c r="F2675" s="130">
        <v>655</v>
      </c>
      <c r="G2675" s="130">
        <v>855</v>
      </c>
      <c r="H2675" s="130" t="str">
        <f t="shared" si="82"/>
        <v>HR-990030</v>
      </c>
      <c r="I2675" s="130" t="str">
        <f t="shared" si="83"/>
        <v/>
      </c>
    </row>
    <row r="2676" spans="1:9" x14ac:dyDescent="0.15">
      <c r="A2676" s="130">
        <v>2674</v>
      </c>
      <c r="B2676" s="130" t="s">
        <v>5561</v>
      </c>
      <c r="C2676" s="130" t="s">
        <v>14889</v>
      </c>
      <c r="D2676" s="130">
        <v>1</v>
      </c>
      <c r="E2676" s="130" t="s">
        <v>12355</v>
      </c>
      <c r="F2676" s="130">
        <v>53500</v>
      </c>
      <c r="G2676" s="130">
        <v>83734.59</v>
      </c>
      <c r="H2676" s="130" t="str">
        <f t="shared" si="82"/>
        <v>HR-990031</v>
      </c>
      <c r="I2676" s="130" t="str">
        <f t="shared" si="83"/>
        <v>AG</v>
      </c>
    </row>
    <row r="2677" spans="1:9" x14ac:dyDescent="0.15">
      <c r="A2677" s="130">
        <v>2675</v>
      </c>
      <c r="B2677" s="130" t="s">
        <v>5562</v>
      </c>
      <c r="C2677" s="130" t="s">
        <v>14890</v>
      </c>
      <c r="D2677" s="130">
        <v>10</v>
      </c>
      <c r="E2677" s="130" t="s">
        <v>12355</v>
      </c>
      <c r="F2677" s="130">
        <v>18810000</v>
      </c>
      <c r="G2677" s="130">
        <v>21600000</v>
      </c>
      <c r="H2677" s="130" t="str">
        <f t="shared" si="82"/>
        <v>HR-990032</v>
      </c>
      <c r="I2677" s="130" t="str">
        <f t="shared" si="83"/>
        <v>AG</v>
      </c>
    </row>
    <row r="2678" spans="1:9" x14ac:dyDescent="0.15">
      <c r="A2678" s="130">
        <v>2676</v>
      </c>
      <c r="B2678" s="130" t="s">
        <v>5563</v>
      </c>
      <c r="C2678" s="130" t="s">
        <v>14891</v>
      </c>
      <c r="D2678" s="130">
        <v>1</v>
      </c>
      <c r="E2678" s="130" t="s">
        <v>12368</v>
      </c>
      <c r="F2678" s="130">
        <v>21000</v>
      </c>
      <c r="G2678" s="130">
        <v>12000</v>
      </c>
      <c r="H2678" s="130" t="str">
        <f t="shared" si="82"/>
        <v>HR-990033</v>
      </c>
      <c r="I2678" s="130" t="str">
        <f t="shared" si="83"/>
        <v>AG</v>
      </c>
    </row>
    <row r="2679" spans="1:9" x14ac:dyDescent="0.15">
      <c r="A2679" s="130">
        <v>2677</v>
      </c>
      <c r="B2679" s="130" t="s">
        <v>5564</v>
      </c>
      <c r="C2679" s="130" t="s">
        <v>12516</v>
      </c>
      <c r="D2679" s="130">
        <v>1</v>
      </c>
      <c r="E2679" s="130" t="s">
        <v>12372</v>
      </c>
      <c r="F2679" s="130">
        <v>89627</v>
      </c>
      <c r="G2679" s="130">
        <v>85296</v>
      </c>
      <c r="H2679" s="130" t="str">
        <f t="shared" si="82"/>
        <v>HR-990034</v>
      </c>
      <c r="I2679" s="130" t="str">
        <f t="shared" si="83"/>
        <v>AG</v>
      </c>
    </row>
    <row r="2680" spans="1:9" x14ac:dyDescent="0.15">
      <c r="A2680" s="130">
        <v>2678</v>
      </c>
      <c r="B2680" s="130" t="s">
        <v>5565</v>
      </c>
      <c r="C2680" s="130" t="s">
        <v>385</v>
      </c>
      <c r="D2680" s="130">
        <v>1</v>
      </c>
      <c r="E2680" s="130" t="s">
        <v>12355</v>
      </c>
      <c r="F2680" s="130">
        <v>4467300</v>
      </c>
      <c r="G2680" s="130">
        <v>4471900</v>
      </c>
      <c r="H2680" s="130" t="str">
        <f t="shared" si="82"/>
        <v>HR-990035</v>
      </c>
      <c r="I2680" s="130" t="str">
        <f t="shared" si="83"/>
        <v>AG</v>
      </c>
    </row>
    <row r="2681" spans="1:9" x14ac:dyDescent="0.15">
      <c r="A2681" s="130">
        <v>2679</v>
      </c>
      <c r="B2681" s="130" t="s">
        <v>5566</v>
      </c>
      <c r="C2681" s="130" t="s">
        <v>14892</v>
      </c>
      <c r="D2681" s="130">
        <v>1</v>
      </c>
      <c r="E2681" s="130" t="s">
        <v>12737</v>
      </c>
      <c r="F2681" s="130">
        <v>202800</v>
      </c>
      <c r="G2681" s="130">
        <v>208090</v>
      </c>
      <c r="H2681" s="130" t="str">
        <f t="shared" si="82"/>
        <v>HR-990036</v>
      </c>
      <c r="I2681" s="130" t="str">
        <f t="shared" si="83"/>
        <v>AG</v>
      </c>
    </row>
    <row r="2682" spans="1:9" x14ac:dyDescent="0.15">
      <c r="A2682" s="130">
        <v>2680</v>
      </c>
      <c r="B2682" s="130" t="s">
        <v>5567</v>
      </c>
      <c r="C2682" s="130" t="s">
        <v>14893</v>
      </c>
      <c r="D2682" s="130">
        <v>900</v>
      </c>
      <c r="E2682" s="130" t="s">
        <v>12372</v>
      </c>
      <c r="F2682" s="130">
        <v>58500000</v>
      </c>
      <c r="G2682" s="130">
        <v>45000000</v>
      </c>
      <c r="H2682" s="130" t="str">
        <f t="shared" si="82"/>
        <v>HR-990037</v>
      </c>
      <c r="I2682" s="130" t="str">
        <f t="shared" si="83"/>
        <v/>
      </c>
    </row>
    <row r="2683" spans="1:9" x14ac:dyDescent="0.15">
      <c r="A2683" s="130">
        <v>2681</v>
      </c>
      <c r="B2683" s="130" t="s">
        <v>5568</v>
      </c>
      <c r="C2683" s="130" t="s">
        <v>14894</v>
      </c>
      <c r="D2683" s="130">
        <v>1000</v>
      </c>
      <c r="E2683" s="130" t="s">
        <v>12372</v>
      </c>
      <c r="F2683" s="130">
        <v>88682600</v>
      </c>
      <c r="G2683" s="130">
        <v>104450000</v>
      </c>
      <c r="H2683" s="130" t="str">
        <f t="shared" si="82"/>
        <v>HR-990038</v>
      </c>
      <c r="I2683" s="130" t="str">
        <f t="shared" si="83"/>
        <v>AG</v>
      </c>
    </row>
    <row r="2684" spans="1:9" x14ac:dyDescent="0.15">
      <c r="A2684" s="130">
        <v>2682</v>
      </c>
      <c r="B2684" s="130" t="s">
        <v>5569</v>
      </c>
      <c r="C2684" s="130" t="s">
        <v>13352</v>
      </c>
      <c r="H2684" s="130" t="str">
        <f t="shared" si="82"/>
        <v>HR-990039</v>
      </c>
      <c r="I2684" s="130" t="str">
        <f t="shared" si="83"/>
        <v/>
      </c>
    </row>
    <row r="2685" spans="1:9" x14ac:dyDescent="0.15">
      <c r="A2685" s="130">
        <v>2683</v>
      </c>
      <c r="B2685" s="130" t="s">
        <v>5570</v>
      </c>
      <c r="C2685" s="130" t="s">
        <v>14895</v>
      </c>
      <c r="D2685" s="130">
        <v>6037</v>
      </c>
      <c r="E2685" s="130" t="s">
        <v>12361</v>
      </c>
      <c r="F2685" s="130">
        <v>18278888</v>
      </c>
      <c r="G2685" s="130">
        <v>19184438</v>
      </c>
      <c r="H2685" s="130" t="str">
        <f t="shared" si="82"/>
        <v>HR-990040</v>
      </c>
      <c r="I2685" s="130" t="str">
        <f t="shared" si="83"/>
        <v>AG</v>
      </c>
    </row>
    <row r="2686" spans="1:9" x14ac:dyDescent="0.15">
      <c r="A2686" s="130">
        <v>2684</v>
      </c>
      <c r="B2686" s="130" t="s">
        <v>5571</v>
      </c>
      <c r="C2686" s="130" t="s">
        <v>14896</v>
      </c>
      <c r="H2686" s="130" t="str">
        <f t="shared" si="82"/>
        <v>HR-990041</v>
      </c>
      <c r="I2686" s="130" t="str">
        <f t="shared" si="83"/>
        <v/>
      </c>
    </row>
    <row r="2687" spans="1:9" x14ac:dyDescent="0.15">
      <c r="A2687" s="130">
        <v>2685</v>
      </c>
      <c r="B2687" s="130" t="s">
        <v>5572</v>
      </c>
      <c r="C2687" s="130" t="s">
        <v>14897</v>
      </c>
      <c r="D2687" s="130">
        <v>100</v>
      </c>
      <c r="E2687" s="130" t="s">
        <v>12355</v>
      </c>
      <c r="F2687" s="130">
        <v>55808000</v>
      </c>
      <c r="G2687" s="130">
        <v>81100000</v>
      </c>
      <c r="H2687" s="130" t="str">
        <f t="shared" si="82"/>
        <v>HR-990042</v>
      </c>
      <c r="I2687" s="130" t="str">
        <f t="shared" si="83"/>
        <v>AG</v>
      </c>
    </row>
    <row r="2688" spans="1:9" x14ac:dyDescent="0.15">
      <c r="A2688" s="130">
        <v>2686</v>
      </c>
      <c r="B2688" s="130" t="s">
        <v>5573</v>
      </c>
      <c r="C2688" s="130" t="s">
        <v>14898</v>
      </c>
      <c r="D2688" s="130">
        <v>1</v>
      </c>
      <c r="E2688" s="130" t="s">
        <v>12370</v>
      </c>
      <c r="F2688" s="130">
        <v>7261899</v>
      </c>
      <c r="G2688" s="130">
        <v>8400019</v>
      </c>
      <c r="H2688" s="130" t="str">
        <f t="shared" si="82"/>
        <v>HR-990043</v>
      </c>
      <c r="I2688" s="130" t="str">
        <f t="shared" si="83"/>
        <v>VG</v>
      </c>
    </row>
    <row r="2689" spans="1:9" x14ac:dyDescent="0.15">
      <c r="A2689" s="130">
        <v>2687</v>
      </c>
      <c r="B2689" s="130" t="s">
        <v>5574</v>
      </c>
      <c r="C2689" s="130" t="s">
        <v>14899</v>
      </c>
      <c r="H2689" s="130" t="str">
        <f t="shared" si="82"/>
        <v>HR-990044</v>
      </c>
      <c r="I2689" s="130" t="str">
        <f t="shared" si="83"/>
        <v/>
      </c>
    </row>
    <row r="2690" spans="1:9" x14ac:dyDescent="0.15">
      <c r="A2690" s="130">
        <v>2688</v>
      </c>
      <c r="B2690" s="130" t="s">
        <v>5575</v>
      </c>
      <c r="C2690" s="130" t="s">
        <v>14900</v>
      </c>
      <c r="H2690" s="130" t="str">
        <f t="shared" si="82"/>
        <v>HR-990045</v>
      </c>
      <c r="I2690" s="130" t="str">
        <f t="shared" si="83"/>
        <v/>
      </c>
    </row>
    <row r="2691" spans="1:9" x14ac:dyDescent="0.15">
      <c r="A2691" s="130">
        <v>2689</v>
      </c>
      <c r="B2691" s="130" t="s">
        <v>5576</v>
      </c>
      <c r="C2691" s="130" t="s">
        <v>14901</v>
      </c>
      <c r="H2691" s="130" t="str">
        <f t="shared" si="82"/>
        <v>HR-990046</v>
      </c>
      <c r="I2691" s="130" t="str">
        <f t="shared" si="83"/>
        <v/>
      </c>
    </row>
    <row r="2692" spans="1:9" x14ac:dyDescent="0.15">
      <c r="A2692" s="130">
        <v>2690</v>
      </c>
      <c r="B2692" s="130" t="s">
        <v>5577</v>
      </c>
      <c r="C2692" s="130" t="s">
        <v>12611</v>
      </c>
      <c r="H2692" s="130" t="str">
        <f t="shared" ref="H2692:H2755" si="84">LEFT(B2692,FIND("-",B2692)+6)</f>
        <v>HR-990047</v>
      </c>
      <c r="I2692" s="130" t="str">
        <f t="shared" ref="I2692:I2755" si="85">RIGHT(B2692,LEN(B2692)-FIND("-",B2692)-7)</f>
        <v/>
      </c>
    </row>
    <row r="2693" spans="1:9" x14ac:dyDescent="0.15">
      <c r="A2693" s="130">
        <v>2691</v>
      </c>
      <c r="B2693" s="130" t="s">
        <v>5578</v>
      </c>
      <c r="D2693" s="130">
        <v>100</v>
      </c>
      <c r="E2693" s="130" t="s">
        <v>12372</v>
      </c>
      <c r="F2693" s="130">
        <v>560000</v>
      </c>
      <c r="G2693" s="130">
        <v>132000</v>
      </c>
      <c r="H2693" s="130" t="str">
        <f t="shared" si="84"/>
        <v>HR-990048</v>
      </c>
      <c r="I2693" s="130" t="str">
        <f t="shared" si="85"/>
        <v/>
      </c>
    </row>
    <row r="2694" spans="1:9" x14ac:dyDescent="0.15">
      <c r="A2694" s="130">
        <v>2692</v>
      </c>
      <c r="B2694" s="130" t="s">
        <v>5579</v>
      </c>
      <c r="C2694" s="130" t="s">
        <v>13352</v>
      </c>
      <c r="D2694" s="130">
        <v>1</v>
      </c>
      <c r="E2694" s="130" t="s">
        <v>12361</v>
      </c>
      <c r="F2694" s="130">
        <v>12500</v>
      </c>
      <c r="G2694" s="130">
        <v>13500</v>
      </c>
      <c r="H2694" s="130" t="str">
        <f t="shared" si="84"/>
        <v>HR-990049</v>
      </c>
      <c r="I2694" s="130" t="str">
        <f t="shared" si="85"/>
        <v/>
      </c>
    </row>
    <row r="2695" spans="1:9" x14ac:dyDescent="0.15">
      <c r="A2695" s="130">
        <v>2693</v>
      </c>
      <c r="B2695" s="130" t="s">
        <v>5580</v>
      </c>
      <c r="C2695" s="130" t="s">
        <v>14902</v>
      </c>
      <c r="D2695" s="130">
        <v>100</v>
      </c>
      <c r="E2695" s="130" t="s">
        <v>12372</v>
      </c>
      <c r="F2695" s="130">
        <v>915267</v>
      </c>
      <c r="G2695" s="130">
        <v>1139667</v>
      </c>
      <c r="H2695" s="130" t="str">
        <f t="shared" si="84"/>
        <v>HR-990050</v>
      </c>
      <c r="I2695" s="130" t="str">
        <f t="shared" si="85"/>
        <v/>
      </c>
    </row>
    <row r="2696" spans="1:9" x14ac:dyDescent="0.15">
      <c r="A2696" s="130">
        <v>2694</v>
      </c>
      <c r="B2696" s="130" t="s">
        <v>5581</v>
      </c>
      <c r="D2696" s="130">
        <v>100</v>
      </c>
      <c r="E2696" s="130" t="s">
        <v>12372</v>
      </c>
      <c r="F2696" s="130">
        <v>450000.2</v>
      </c>
      <c r="G2696" s="130">
        <v>465000</v>
      </c>
      <c r="H2696" s="130" t="str">
        <f t="shared" si="84"/>
        <v>HR-990051</v>
      </c>
      <c r="I2696" s="130" t="str">
        <f t="shared" si="85"/>
        <v/>
      </c>
    </row>
    <row r="2697" spans="1:9" x14ac:dyDescent="0.15">
      <c r="A2697" s="130">
        <v>2695</v>
      </c>
      <c r="B2697" s="130" t="s">
        <v>5582</v>
      </c>
      <c r="C2697" s="130" t="s">
        <v>14903</v>
      </c>
      <c r="D2697" s="130">
        <v>100</v>
      </c>
      <c r="E2697" s="130" t="s">
        <v>12372</v>
      </c>
      <c r="F2697" s="130">
        <v>800000</v>
      </c>
      <c r="G2697" s="130">
        <v>800000</v>
      </c>
      <c r="H2697" s="130" t="str">
        <f t="shared" si="84"/>
        <v>HR-990052</v>
      </c>
      <c r="I2697" s="130" t="str">
        <f t="shared" si="85"/>
        <v>AG</v>
      </c>
    </row>
    <row r="2698" spans="1:9" x14ac:dyDescent="0.15">
      <c r="A2698" s="130">
        <v>2696</v>
      </c>
      <c r="B2698" s="130" t="s">
        <v>5583</v>
      </c>
      <c r="C2698" s="130" t="s">
        <v>14904</v>
      </c>
      <c r="D2698" s="130">
        <v>1170</v>
      </c>
      <c r="E2698" s="130" t="s">
        <v>12372</v>
      </c>
      <c r="F2698" s="130">
        <v>25200000</v>
      </c>
      <c r="G2698" s="130">
        <v>29250000</v>
      </c>
      <c r="H2698" s="130" t="str">
        <f t="shared" si="84"/>
        <v>HR-990053</v>
      </c>
      <c r="I2698" s="130" t="str">
        <f t="shared" si="85"/>
        <v>AG</v>
      </c>
    </row>
    <row r="2699" spans="1:9" x14ac:dyDescent="0.15">
      <c r="A2699" s="130">
        <v>2697</v>
      </c>
      <c r="B2699" s="130" t="s">
        <v>5584</v>
      </c>
      <c r="C2699" s="130" t="s">
        <v>14905</v>
      </c>
      <c r="D2699" s="130">
        <v>100</v>
      </c>
      <c r="E2699" s="130" t="s">
        <v>12355</v>
      </c>
      <c r="F2699" s="130">
        <v>770000</v>
      </c>
      <c r="G2699" s="130">
        <v>0</v>
      </c>
      <c r="H2699" s="130" t="str">
        <f t="shared" si="84"/>
        <v>HR-990054</v>
      </c>
      <c r="I2699" s="130" t="str">
        <f t="shared" si="85"/>
        <v/>
      </c>
    </row>
    <row r="2700" spans="1:9" x14ac:dyDescent="0.15">
      <c r="A2700" s="130">
        <v>2698</v>
      </c>
      <c r="B2700" s="130" t="s">
        <v>5585</v>
      </c>
      <c r="C2700" s="130" t="s">
        <v>14906</v>
      </c>
      <c r="D2700" s="130">
        <v>1</v>
      </c>
      <c r="E2700" s="130" t="s">
        <v>12368</v>
      </c>
      <c r="F2700" s="130">
        <v>6427</v>
      </c>
      <c r="G2700" s="130">
        <v>5981</v>
      </c>
      <c r="H2700" s="130" t="str">
        <f t="shared" si="84"/>
        <v>HR-990055</v>
      </c>
      <c r="I2700" s="130" t="str">
        <f t="shared" si="85"/>
        <v>VG</v>
      </c>
    </row>
    <row r="2701" spans="1:9" x14ac:dyDescent="0.15">
      <c r="A2701" s="130">
        <v>2699</v>
      </c>
      <c r="B2701" s="130" t="s">
        <v>5586</v>
      </c>
      <c r="C2701" s="130" t="s">
        <v>14907</v>
      </c>
      <c r="H2701" s="130" t="str">
        <f t="shared" si="84"/>
        <v>HR-990056</v>
      </c>
      <c r="I2701" s="130" t="str">
        <f t="shared" si="85"/>
        <v/>
      </c>
    </row>
    <row r="2702" spans="1:9" x14ac:dyDescent="0.15">
      <c r="A2702" s="130">
        <v>2700</v>
      </c>
      <c r="B2702" s="130" t="s">
        <v>5587</v>
      </c>
      <c r="C2702" s="130" t="s">
        <v>14908</v>
      </c>
      <c r="H2702" s="130" t="str">
        <f t="shared" si="84"/>
        <v>HR-990057</v>
      </c>
      <c r="I2702" s="130" t="str">
        <f t="shared" si="85"/>
        <v/>
      </c>
    </row>
    <row r="2703" spans="1:9" x14ac:dyDescent="0.15">
      <c r="A2703" s="130">
        <v>2701</v>
      </c>
      <c r="B2703" s="130" t="s">
        <v>5588</v>
      </c>
      <c r="C2703" s="130" t="s">
        <v>13529</v>
      </c>
      <c r="H2703" s="130" t="str">
        <f t="shared" si="84"/>
        <v>HR-990058</v>
      </c>
      <c r="I2703" s="130" t="str">
        <f t="shared" si="85"/>
        <v/>
      </c>
    </row>
    <row r="2704" spans="1:9" x14ac:dyDescent="0.15">
      <c r="A2704" s="130">
        <v>2702</v>
      </c>
      <c r="B2704" s="130" t="s">
        <v>5589</v>
      </c>
      <c r="C2704" s="130" t="s">
        <v>14909</v>
      </c>
      <c r="H2704" s="130" t="str">
        <f t="shared" si="84"/>
        <v>HR-990059</v>
      </c>
      <c r="I2704" s="130" t="str">
        <f t="shared" si="85"/>
        <v/>
      </c>
    </row>
    <row r="2705" spans="1:9" x14ac:dyDescent="0.15">
      <c r="A2705" s="130">
        <v>2703</v>
      </c>
      <c r="B2705" s="130" t="s">
        <v>5590</v>
      </c>
      <c r="C2705" s="130" t="s">
        <v>14910</v>
      </c>
      <c r="D2705" s="130">
        <v>10</v>
      </c>
      <c r="E2705" s="130" t="s">
        <v>12355</v>
      </c>
      <c r="F2705" s="130">
        <v>6532451.0099999998</v>
      </c>
      <c r="G2705" s="130">
        <v>4390919.24</v>
      </c>
      <c r="H2705" s="130" t="str">
        <f t="shared" si="84"/>
        <v>HR-990060</v>
      </c>
      <c r="I2705" s="130" t="str">
        <f t="shared" si="85"/>
        <v>AG</v>
      </c>
    </row>
    <row r="2706" spans="1:9" x14ac:dyDescent="0.15">
      <c r="A2706" s="130">
        <v>2704</v>
      </c>
      <c r="B2706" s="130" t="s">
        <v>5591</v>
      </c>
      <c r="C2706" s="130" t="s">
        <v>14911</v>
      </c>
      <c r="H2706" s="130" t="str">
        <f t="shared" si="84"/>
        <v>HR-990061</v>
      </c>
      <c r="I2706" s="130" t="str">
        <f t="shared" si="85"/>
        <v/>
      </c>
    </row>
    <row r="2707" spans="1:9" x14ac:dyDescent="0.15">
      <c r="A2707" s="130">
        <v>2705</v>
      </c>
      <c r="B2707" s="130" t="s">
        <v>5592</v>
      </c>
      <c r="C2707" s="130" t="s">
        <v>14912</v>
      </c>
      <c r="H2707" s="130" t="str">
        <f t="shared" si="84"/>
        <v>HR-990062</v>
      </c>
      <c r="I2707" s="130" t="str">
        <f t="shared" si="85"/>
        <v/>
      </c>
    </row>
    <row r="2708" spans="1:9" x14ac:dyDescent="0.15">
      <c r="A2708" s="130">
        <v>2706</v>
      </c>
      <c r="B2708" s="130" t="s">
        <v>5593</v>
      </c>
      <c r="C2708" s="130" t="s">
        <v>14913</v>
      </c>
      <c r="H2708" s="130" t="str">
        <f t="shared" si="84"/>
        <v>HR-990063</v>
      </c>
      <c r="I2708" s="130" t="str">
        <f t="shared" si="85"/>
        <v/>
      </c>
    </row>
    <row r="2709" spans="1:9" x14ac:dyDescent="0.15">
      <c r="A2709" s="130">
        <v>2707</v>
      </c>
      <c r="B2709" s="130" t="s">
        <v>5594</v>
      </c>
      <c r="C2709" s="130" t="s">
        <v>14914</v>
      </c>
      <c r="H2709" s="130" t="str">
        <f t="shared" si="84"/>
        <v>HR-990064</v>
      </c>
      <c r="I2709" s="130" t="str">
        <f t="shared" si="85"/>
        <v/>
      </c>
    </row>
    <row r="2710" spans="1:9" x14ac:dyDescent="0.15">
      <c r="A2710" s="130">
        <v>2708</v>
      </c>
      <c r="B2710" s="130" t="s">
        <v>5595</v>
      </c>
      <c r="C2710" s="130" t="s">
        <v>14915</v>
      </c>
      <c r="H2710" s="130" t="str">
        <f t="shared" si="84"/>
        <v>HR-990065</v>
      </c>
      <c r="I2710" s="130" t="str">
        <f t="shared" si="85"/>
        <v/>
      </c>
    </row>
    <row r="2711" spans="1:9" x14ac:dyDescent="0.15">
      <c r="A2711" s="130">
        <v>2709</v>
      </c>
      <c r="B2711" s="130" t="s">
        <v>5596</v>
      </c>
      <c r="H2711" s="130" t="str">
        <f t="shared" si="84"/>
        <v>HR-990066</v>
      </c>
      <c r="I2711" s="130" t="str">
        <f t="shared" si="85"/>
        <v/>
      </c>
    </row>
    <row r="2712" spans="1:9" x14ac:dyDescent="0.15">
      <c r="A2712" s="130">
        <v>2710</v>
      </c>
      <c r="B2712" s="130" t="s">
        <v>5597</v>
      </c>
      <c r="C2712" s="130" t="s">
        <v>14916</v>
      </c>
      <c r="D2712" s="130">
        <v>1</v>
      </c>
      <c r="E2712" s="130" t="s">
        <v>12355</v>
      </c>
      <c r="F2712" s="130">
        <v>100000</v>
      </c>
      <c r="G2712" s="130">
        <v>120000</v>
      </c>
      <c r="H2712" s="130" t="str">
        <f t="shared" si="84"/>
        <v>HR-990067</v>
      </c>
      <c r="I2712" s="130" t="str">
        <f t="shared" si="85"/>
        <v>AG</v>
      </c>
    </row>
    <row r="2713" spans="1:9" x14ac:dyDescent="0.15">
      <c r="A2713" s="130">
        <v>2711</v>
      </c>
      <c r="B2713" s="130" t="s">
        <v>5598</v>
      </c>
      <c r="H2713" s="130" t="str">
        <f t="shared" si="84"/>
        <v>HR-990068</v>
      </c>
      <c r="I2713" s="130" t="str">
        <f t="shared" si="85"/>
        <v/>
      </c>
    </row>
    <row r="2714" spans="1:9" x14ac:dyDescent="0.15">
      <c r="A2714" s="130">
        <v>2712</v>
      </c>
      <c r="B2714" s="130" t="s">
        <v>5599</v>
      </c>
      <c r="H2714" s="130" t="str">
        <f t="shared" si="84"/>
        <v>HR-990069</v>
      </c>
      <c r="I2714" s="130" t="str">
        <f t="shared" si="85"/>
        <v/>
      </c>
    </row>
    <row r="2715" spans="1:9" x14ac:dyDescent="0.15">
      <c r="A2715" s="130">
        <v>2713</v>
      </c>
      <c r="B2715" s="130" t="s">
        <v>5600</v>
      </c>
      <c r="C2715" s="130" t="s">
        <v>14917</v>
      </c>
      <c r="H2715" s="130" t="str">
        <f t="shared" si="84"/>
        <v>HR-990070</v>
      </c>
      <c r="I2715" s="130" t="str">
        <f t="shared" si="85"/>
        <v/>
      </c>
    </row>
    <row r="2716" spans="1:9" x14ac:dyDescent="0.15">
      <c r="A2716" s="130">
        <v>2714</v>
      </c>
      <c r="B2716" s="130" t="s">
        <v>5601</v>
      </c>
      <c r="C2716" s="130" t="s">
        <v>14919</v>
      </c>
      <c r="D2716" s="130">
        <v>45</v>
      </c>
      <c r="E2716" s="130" t="s">
        <v>12372</v>
      </c>
      <c r="F2716" s="130">
        <v>309420</v>
      </c>
      <c r="G2716" s="130">
        <v>319700</v>
      </c>
      <c r="H2716" s="130" t="str">
        <f t="shared" si="84"/>
        <v>HR-990071</v>
      </c>
      <c r="I2716" s="130" t="str">
        <f t="shared" si="85"/>
        <v/>
      </c>
    </row>
    <row r="2717" spans="1:9" x14ac:dyDescent="0.15">
      <c r="A2717" s="130">
        <v>2715</v>
      </c>
      <c r="B2717" s="130" t="s">
        <v>5602</v>
      </c>
      <c r="D2717" s="130">
        <v>1</v>
      </c>
      <c r="E2717" s="130" t="s">
        <v>12391</v>
      </c>
      <c r="F2717" s="130">
        <v>25300000</v>
      </c>
      <c r="G2717" s="130">
        <v>24300000</v>
      </c>
      <c r="H2717" s="130" t="str">
        <f t="shared" si="84"/>
        <v>HR-990072</v>
      </c>
      <c r="I2717" s="130" t="str">
        <f t="shared" si="85"/>
        <v/>
      </c>
    </row>
    <row r="2718" spans="1:9" x14ac:dyDescent="0.15">
      <c r="A2718" s="130">
        <v>2716</v>
      </c>
      <c r="B2718" s="130" t="s">
        <v>5603</v>
      </c>
      <c r="C2718" s="130" t="s">
        <v>14920</v>
      </c>
      <c r="H2718" s="130" t="str">
        <f t="shared" si="84"/>
        <v>HR-990073</v>
      </c>
      <c r="I2718" s="130" t="str">
        <f t="shared" si="85"/>
        <v/>
      </c>
    </row>
    <row r="2719" spans="1:9" x14ac:dyDescent="0.15">
      <c r="A2719" s="130">
        <v>2717</v>
      </c>
      <c r="B2719" s="130" t="s">
        <v>5604</v>
      </c>
      <c r="C2719" s="130" t="s">
        <v>14025</v>
      </c>
      <c r="H2719" s="130" t="str">
        <f t="shared" si="84"/>
        <v>HR-990074</v>
      </c>
      <c r="I2719" s="130" t="str">
        <f t="shared" si="85"/>
        <v/>
      </c>
    </row>
    <row r="2720" spans="1:9" x14ac:dyDescent="0.15">
      <c r="A2720" s="130">
        <v>2718</v>
      </c>
      <c r="B2720" s="130" t="s">
        <v>5605</v>
      </c>
      <c r="C2720" s="130" t="s">
        <v>14921</v>
      </c>
      <c r="H2720" s="130" t="str">
        <f t="shared" si="84"/>
        <v>HR-990075</v>
      </c>
      <c r="I2720" s="130" t="str">
        <f t="shared" si="85"/>
        <v/>
      </c>
    </row>
    <row r="2721" spans="1:9" x14ac:dyDescent="0.15">
      <c r="A2721" s="130">
        <v>2719</v>
      </c>
      <c r="B2721" s="130" t="s">
        <v>5606</v>
      </c>
      <c r="C2721" s="130" t="s">
        <v>14922</v>
      </c>
      <c r="H2721" s="130" t="str">
        <f t="shared" si="84"/>
        <v>HR-990076</v>
      </c>
      <c r="I2721" s="130" t="str">
        <f t="shared" si="85"/>
        <v/>
      </c>
    </row>
    <row r="2722" spans="1:9" x14ac:dyDescent="0.15">
      <c r="A2722" s="130">
        <v>2720</v>
      </c>
      <c r="B2722" s="130" t="s">
        <v>5607</v>
      </c>
      <c r="C2722" s="130" t="s">
        <v>14605</v>
      </c>
      <c r="D2722" s="130">
        <v>20</v>
      </c>
      <c r="E2722" s="130" t="s">
        <v>12355</v>
      </c>
      <c r="F2722" s="130">
        <v>439100</v>
      </c>
      <c r="G2722" s="130">
        <v>538770</v>
      </c>
      <c r="H2722" s="130" t="str">
        <f t="shared" si="84"/>
        <v>HR-990077</v>
      </c>
      <c r="I2722" s="130" t="str">
        <f t="shared" si="85"/>
        <v>VG</v>
      </c>
    </row>
    <row r="2723" spans="1:9" x14ac:dyDescent="0.15">
      <c r="A2723" s="130">
        <v>2721</v>
      </c>
      <c r="B2723" s="130" t="s">
        <v>5608</v>
      </c>
      <c r="C2723" s="130" t="s">
        <v>12652</v>
      </c>
      <c r="D2723" s="130">
        <v>0</v>
      </c>
      <c r="E2723" s="130" t="s">
        <v>13014</v>
      </c>
      <c r="F2723" s="130">
        <v>0</v>
      </c>
      <c r="G2723" s="130">
        <v>0</v>
      </c>
      <c r="H2723" s="130" t="str">
        <f t="shared" si="84"/>
        <v>HR-990078</v>
      </c>
      <c r="I2723" s="130" t="str">
        <f t="shared" si="85"/>
        <v/>
      </c>
    </row>
    <row r="2724" spans="1:9" x14ac:dyDescent="0.15">
      <c r="A2724" s="130">
        <v>2722</v>
      </c>
      <c r="B2724" s="130" t="s">
        <v>5609</v>
      </c>
      <c r="C2724" s="130" t="s">
        <v>14923</v>
      </c>
      <c r="D2724" s="130">
        <v>100</v>
      </c>
      <c r="E2724" s="130" t="s">
        <v>12372</v>
      </c>
      <c r="F2724" s="130">
        <v>407754.7</v>
      </c>
      <c r="G2724" s="130">
        <v>519685.9</v>
      </c>
      <c r="H2724" s="130" t="str">
        <f t="shared" si="84"/>
        <v>HR-990079</v>
      </c>
      <c r="I2724" s="130" t="str">
        <f t="shared" si="85"/>
        <v>AG</v>
      </c>
    </row>
    <row r="2725" spans="1:9" x14ac:dyDescent="0.15">
      <c r="A2725" s="130">
        <v>2723</v>
      </c>
      <c r="B2725" s="130" t="s">
        <v>5610</v>
      </c>
      <c r="H2725" s="130" t="str">
        <f t="shared" si="84"/>
        <v>HR-990080</v>
      </c>
      <c r="I2725" s="130" t="str">
        <f t="shared" si="85"/>
        <v/>
      </c>
    </row>
    <row r="2726" spans="1:9" x14ac:dyDescent="0.15">
      <c r="A2726" s="130">
        <v>2724</v>
      </c>
      <c r="B2726" s="130" t="s">
        <v>5611</v>
      </c>
      <c r="C2726" s="130" t="s">
        <v>14924</v>
      </c>
      <c r="D2726" s="130">
        <v>1</v>
      </c>
      <c r="E2726" s="130" t="s">
        <v>12355</v>
      </c>
      <c r="F2726" s="130">
        <v>54547.6</v>
      </c>
      <c r="G2726" s="130">
        <v>70300</v>
      </c>
      <c r="H2726" s="130" t="str">
        <f t="shared" si="84"/>
        <v>HR-990081</v>
      </c>
      <c r="I2726" s="130" t="str">
        <f t="shared" si="85"/>
        <v>AG</v>
      </c>
    </row>
    <row r="2727" spans="1:9" x14ac:dyDescent="0.15">
      <c r="A2727" s="130">
        <v>2725</v>
      </c>
      <c r="B2727" s="130" t="s">
        <v>5612</v>
      </c>
      <c r="C2727" s="130" t="s">
        <v>14925</v>
      </c>
      <c r="H2727" s="130" t="str">
        <f t="shared" si="84"/>
        <v>HR-990082</v>
      </c>
      <c r="I2727" s="130" t="str">
        <f t="shared" si="85"/>
        <v/>
      </c>
    </row>
    <row r="2728" spans="1:9" x14ac:dyDescent="0.15">
      <c r="A2728" s="130">
        <v>2726</v>
      </c>
      <c r="B2728" s="130" t="s">
        <v>5613</v>
      </c>
      <c r="C2728" s="130" t="s">
        <v>14926</v>
      </c>
      <c r="D2728" s="130">
        <v>10</v>
      </c>
      <c r="E2728" s="130" t="s">
        <v>12355</v>
      </c>
      <c r="F2728" s="130">
        <v>530496</v>
      </c>
      <c r="G2728" s="130">
        <v>743128.5</v>
      </c>
      <c r="H2728" s="130" t="str">
        <f t="shared" si="84"/>
        <v>HR-990083</v>
      </c>
      <c r="I2728" s="130" t="str">
        <f t="shared" si="85"/>
        <v>AG</v>
      </c>
    </row>
    <row r="2729" spans="1:9" x14ac:dyDescent="0.15">
      <c r="A2729" s="130">
        <v>2727</v>
      </c>
      <c r="B2729" s="130" t="s">
        <v>5614</v>
      </c>
      <c r="C2729" s="130" t="s">
        <v>14927</v>
      </c>
      <c r="H2729" s="130" t="str">
        <f t="shared" si="84"/>
        <v>HR-990084</v>
      </c>
      <c r="I2729" s="130" t="str">
        <f t="shared" si="85"/>
        <v/>
      </c>
    </row>
    <row r="2730" spans="1:9" x14ac:dyDescent="0.15">
      <c r="A2730" s="130">
        <v>2728</v>
      </c>
      <c r="B2730" s="130" t="s">
        <v>5615</v>
      </c>
      <c r="C2730" s="130" t="s">
        <v>14928</v>
      </c>
      <c r="H2730" s="130" t="str">
        <f t="shared" si="84"/>
        <v>HR-990085</v>
      </c>
      <c r="I2730" s="130" t="str">
        <f t="shared" si="85"/>
        <v/>
      </c>
    </row>
    <row r="2731" spans="1:9" x14ac:dyDescent="0.15">
      <c r="A2731" s="130">
        <v>2729</v>
      </c>
      <c r="B2731" s="130" t="s">
        <v>5616</v>
      </c>
      <c r="C2731" s="130" t="s">
        <v>14929</v>
      </c>
      <c r="H2731" s="130" t="str">
        <f t="shared" si="84"/>
        <v>HR-990086</v>
      </c>
      <c r="I2731" s="130" t="str">
        <f t="shared" si="85"/>
        <v/>
      </c>
    </row>
    <row r="2732" spans="1:9" x14ac:dyDescent="0.15">
      <c r="A2732" s="130">
        <v>2730</v>
      </c>
      <c r="B2732" s="130" t="s">
        <v>5617</v>
      </c>
      <c r="C2732" s="130" t="s">
        <v>14930</v>
      </c>
      <c r="D2732" s="130">
        <v>700</v>
      </c>
      <c r="E2732" s="130" t="s">
        <v>12372</v>
      </c>
      <c r="F2732" s="130">
        <v>2170000</v>
      </c>
      <c r="G2732" s="130">
        <v>2100000</v>
      </c>
      <c r="H2732" s="130" t="str">
        <f t="shared" si="84"/>
        <v>HR-990087</v>
      </c>
      <c r="I2732" s="130" t="str">
        <f t="shared" si="85"/>
        <v>VG</v>
      </c>
    </row>
    <row r="2733" spans="1:9" x14ac:dyDescent="0.15">
      <c r="A2733" s="130">
        <v>2731</v>
      </c>
      <c r="B2733" s="130" t="s">
        <v>5618</v>
      </c>
      <c r="H2733" s="130" t="str">
        <f t="shared" si="84"/>
        <v>HR-990088</v>
      </c>
      <c r="I2733" s="130" t="str">
        <f t="shared" si="85"/>
        <v/>
      </c>
    </row>
    <row r="2734" spans="1:9" x14ac:dyDescent="0.15">
      <c r="A2734" s="130">
        <v>2732</v>
      </c>
      <c r="B2734" s="130" t="s">
        <v>5619</v>
      </c>
      <c r="C2734" s="130" t="s">
        <v>14931</v>
      </c>
      <c r="D2734" s="130">
        <v>1</v>
      </c>
      <c r="E2734" s="130" t="s">
        <v>12372</v>
      </c>
      <c r="F2734" s="130">
        <v>7570</v>
      </c>
      <c r="G2734" s="130">
        <v>6650</v>
      </c>
      <c r="H2734" s="130" t="str">
        <f t="shared" si="84"/>
        <v>HR-990089</v>
      </c>
      <c r="I2734" s="130" t="str">
        <f t="shared" si="85"/>
        <v>VG</v>
      </c>
    </row>
    <row r="2735" spans="1:9" x14ac:dyDescent="0.15">
      <c r="A2735" s="130">
        <v>2733</v>
      </c>
      <c r="B2735" s="130" t="s">
        <v>5620</v>
      </c>
      <c r="C2735" s="130" t="s">
        <v>14932</v>
      </c>
      <c r="D2735" s="130">
        <v>1</v>
      </c>
      <c r="E2735" s="130" t="s">
        <v>12972</v>
      </c>
      <c r="F2735" s="130">
        <v>100</v>
      </c>
      <c r="G2735" s="130">
        <v>50</v>
      </c>
      <c r="H2735" s="130" t="str">
        <f t="shared" si="84"/>
        <v>HR-990090</v>
      </c>
      <c r="I2735" s="130" t="str">
        <f t="shared" si="85"/>
        <v>AG</v>
      </c>
    </row>
    <row r="2736" spans="1:9" x14ac:dyDescent="0.15">
      <c r="A2736" s="130">
        <v>2734</v>
      </c>
      <c r="B2736" s="130" t="s">
        <v>5621</v>
      </c>
      <c r="C2736" s="130" t="s">
        <v>14933</v>
      </c>
      <c r="D2736" s="130">
        <v>6.3</v>
      </c>
      <c r="E2736" s="130" t="s">
        <v>12361</v>
      </c>
      <c r="F2736" s="130">
        <v>3343600</v>
      </c>
      <c r="G2736" s="130">
        <v>2095703</v>
      </c>
      <c r="H2736" s="130" t="str">
        <f t="shared" si="84"/>
        <v>HR-990091</v>
      </c>
      <c r="I2736" s="130" t="str">
        <f t="shared" si="85"/>
        <v/>
      </c>
    </row>
    <row r="2737" spans="1:9" x14ac:dyDescent="0.15">
      <c r="A2737" s="130">
        <v>2735</v>
      </c>
      <c r="B2737" s="130" t="s">
        <v>5622</v>
      </c>
      <c r="C2737" s="130" t="s">
        <v>14903</v>
      </c>
      <c r="D2737" s="130">
        <v>125</v>
      </c>
      <c r="E2737" s="130" t="s">
        <v>12372</v>
      </c>
      <c r="F2737" s="130">
        <v>825000</v>
      </c>
      <c r="G2737" s="130">
        <v>875000</v>
      </c>
      <c r="H2737" s="130" t="str">
        <f t="shared" si="84"/>
        <v>HR-990092</v>
      </c>
      <c r="I2737" s="130" t="str">
        <f t="shared" si="85"/>
        <v>AG</v>
      </c>
    </row>
    <row r="2738" spans="1:9" x14ac:dyDescent="0.15">
      <c r="A2738" s="130">
        <v>2736</v>
      </c>
      <c r="B2738" s="130" t="s">
        <v>5623</v>
      </c>
      <c r="C2738" s="130" t="s">
        <v>14934</v>
      </c>
      <c r="D2738" s="130">
        <v>200</v>
      </c>
      <c r="E2738" s="130" t="s">
        <v>12372</v>
      </c>
      <c r="F2738" s="130">
        <v>1720000</v>
      </c>
      <c r="G2738" s="130">
        <v>1900000</v>
      </c>
      <c r="H2738" s="130" t="str">
        <f t="shared" si="84"/>
        <v>HR-990093</v>
      </c>
      <c r="I2738" s="130" t="str">
        <f t="shared" si="85"/>
        <v>AG</v>
      </c>
    </row>
    <row r="2739" spans="1:9" x14ac:dyDescent="0.15">
      <c r="A2739" s="130">
        <v>2737</v>
      </c>
      <c r="B2739" s="130" t="s">
        <v>5624</v>
      </c>
      <c r="C2739" s="130" t="s">
        <v>14935</v>
      </c>
      <c r="D2739" s="130">
        <v>100</v>
      </c>
      <c r="E2739" s="130" t="s">
        <v>12368</v>
      </c>
      <c r="F2739" s="130">
        <v>920383.7</v>
      </c>
      <c r="G2739" s="130">
        <v>681806</v>
      </c>
      <c r="H2739" s="130" t="str">
        <f t="shared" si="84"/>
        <v>HR-990094</v>
      </c>
      <c r="I2739" s="130" t="str">
        <f t="shared" si="85"/>
        <v/>
      </c>
    </row>
    <row r="2740" spans="1:9" x14ac:dyDescent="0.15">
      <c r="A2740" s="130">
        <v>2738</v>
      </c>
      <c r="B2740" s="130" t="s">
        <v>5625</v>
      </c>
      <c r="C2740" s="130" t="s">
        <v>14936</v>
      </c>
      <c r="D2740" s="130">
        <v>1</v>
      </c>
      <c r="E2740" s="130" t="s">
        <v>12688</v>
      </c>
      <c r="F2740" s="130">
        <v>20000</v>
      </c>
      <c r="G2740" s="130">
        <v>140000</v>
      </c>
      <c r="H2740" s="130" t="str">
        <f t="shared" si="84"/>
        <v>HR-990095</v>
      </c>
      <c r="I2740" s="130" t="str">
        <f t="shared" si="85"/>
        <v>AG</v>
      </c>
    </row>
    <row r="2741" spans="1:9" x14ac:dyDescent="0.15">
      <c r="A2741" s="130">
        <v>2739</v>
      </c>
      <c r="B2741" s="130" t="s">
        <v>5626</v>
      </c>
      <c r="C2741" s="130" t="s">
        <v>14937</v>
      </c>
      <c r="H2741" s="130" t="str">
        <f t="shared" si="84"/>
        <v>HR-990096</v>
      </c>
      <c r="I2741" s="130" t="str">
        <f t="shared" si="85"/>
        <v/>
      </c>
    </row>
    <row r="2742" spans="1:9" x14ac:dyDescent="0.15">
      <c r="A2742" s="130">
        <v>2740</v>
      </c>
      <c r="B2742" s="130" t="s">
        <v>5627</v>
      </c>
      <c r="C2742" s="130" t="s">
        <v>14938</v>
      </c>
      <c r="D2742" s="130">
        <v>100</v>
      </c>
      <c r="E2742" s="130" t="s">
        <v>12372</v>
      </c>
      <c r="F2742" s="130">
        <v>206628.12</v>
      </c>
      <c r="G2742" s="130">
        <v>160005.12</v>
      </c>
      <c r="H2742" s="130" t="str">
        <f t="shared" si="84"/>
        <v>HR-990097</v>
      </c>
      <c r="I2742" s="130" t="str">
        <f t="shared" si="85"/>
        <v>AG</v>
      </c>
    </row>
    <row r="2743" spans="1:9" x14ac:dyDescent="0.15">
      <c r="A2743" s="130">
        <v>2741</v>
      </c>
      <c r="B2743" s="130" t="s">
        <v>5628</v>
      </c>
      <c r="C2743" s="130" t="s">
        <v>2204</v>
      </c>
      <c r="D2743" s="130">
        <v>100</v>
      </c>
      <c r="E2743" s="130" t="s">
        <v>12372</v>
      </c>
      <c r="F2743" s="130">
        <v>530</v>
      </c>
      <c r="G2743" s="130">
        <v>628</v>
      </c>
      <c r="H2743" s="130" t="str">
        <f t="shared" si="84"/>
        <v>HR-990098</v>
      </c>
      <c r="I2743" s="130" t="str">
        <f t="shared" si="85"/>
        <v>VG</v>
      </c>
    </row>
    <row r="2744" spans="1:9" x14ac:dyDescent="0.15">
      <c r="A2744" s="130">
        <v>2742</v>
      </c>
      <c r="B2744" s="130" t="s">
        <v>5629</v>
      </c>
      <c r="C2744" s="130" t="s">
        <v>14939</v>
      </c>
      <c r="D2744" s="130">
        <v>1</v>
      </c>
      <c r="E2744" s="130" t="s">
        <v>14940</v>
      </c>
      <c r="F2744" s="130">
        <v>864000</v>
      </c>
      <c r="G2744" s="130">
        <v>2592000</v>
      </c>
      <c r="H2744" s="130" t="str">
        <f t="shared" si="84"/>
        <v>HR-990099</v>
      </c>
      <c r="I2744" s="130" t="str">
        <f t="shared" si="85"/>
        <v/>
      </c>
    </row>
    <row r="2745" spans="1:9" x14ac:dyDescent="0.15">
      <c r="A2745" s="130">
        <v>2743</v>
      </c>
      <c r="B2745" s="130" t="s">
        <v>5630</v>
      </c>
      <c r="C2745" s="130" t="s">
        <v>14941</v>
      </c>
      <c r="D2745" s="130">
        <v>50</v>
      </c>
      <c r="E2745" s="130" t="s">
        <v>12355</v>
      </c>
      <c r="F2745" s="130">
        <v>0</v>
      </c>
      <c r="G2745" s="130">
        <v>0</v>
      </c>
      <c r="H2745" s="130" t="str">
        <f t="shared" si="84"/>
        <v>HR-990100</v>
      </c>
      <c r="I2745" s="130" t="str">
        <f t="shared" si="85"/>
        <v/>
      </c>
    </row>
    <row r="2746" spans="1:9" x14ac:dyDescent="0.15">
      <c r="A2746" s="130">
        <v>2744</v>
      </c>
      <c r="B2746" s="130" t="s">
        <v>5631</v>
      </c>
      <c r="C2746" s="130" t="s">
        <v>14942</v>
      </c>
      <c r="D2746" s="130">
        <v>10</v>
      </c>
      <c r="E2746" s="130" t="s">
        <v>12372</v>
      </c>
      <c r="F2746" s="130">
        <v>153920</v>
      </c>
      <c r="G2746" s="130">
        <v>147860</v>
      </c>
      <c r="H2746" s="130" t="str">
        <f t="shared" si="84"/>
        <v>HR-990101</v>
      </c>
      <c r="I2746" s="130" t="str">
        <f t="shared" si="85"/>
        <v>AG</v>
      </c>
    </row>
    <row r="2747" spans="1:9" x14ac:dyDescent="0.15">
      <c r="A2747" s="130">
        <v>2745</v>
      </c>
      <c r="B2747" s="130" t="s">
        <v>5632</v>
      </c>
      <c r="C2747" s="130" t="s">
        <v>14943</v>
      </c>
      <c r="D2747" s="130">
        <v>100</v>
      </c>
      <c r="E2747" s="130" t="s">
        <v>14944</v>
      </c>
      <c r="F2747" s="130">
        <v>5000000</v>
      </c>
      <c r="G2747" s="130">
        <v>6700000</v>
      </c>
      <c r="H2747" s="130" t="str">
        <f t="shared" si="84"/>
        <v>HR-990102</v>
      </c>
      <c r="I2747" s="130" t="str">
        <f t="shared" si="85"/>
        <v>AG</v>
      </c>
    </row>
    <row r="2748" spans="1:9" x14ac:dyDescent="0.15">
      <c r="A2748" s="130">
        <v>2746</v>
      </c>
      <c r="B2748" s="130" t="s">
        <v>5633</v>
      </c>
      <c r="C2748" s="130" t="s">
        <v>14945</v>
      </c>
      <c r="D2748" s="130">
        <v>180</v>
      </c>
      <c r="E2748" s="130" t="s">
        <v>12676</v>
      </c>
      <c r="F2748" s="130">
        <v>4500000</v>
      </c>
      <c r="G2748" s="130">
        <v>5180000</v>
      </c>
      <c r="H2748" s="130" t="str">
        <f t="shared" si="84"/>
        <v>HR-990103</v>
      </c>
      <c r="I2748" s="130" t="str">
        <f t="shared" si="85"/>
        <v>AG</v>
      </c>
    </row>
    <row r="2749" spans="1:9" x14ac:dyDescent="0.15">
      <c r="A2749" s="130">
        <v>2747</v>
      </c>
      <c r="B2749" s="130" t="s">
        <v>5634</v>
      </c>
      <c r="C2749" s="130" t="s">
        <v>14946</v>
      </c>
      <c r="D2749" s="130">
        <v>50</v>
      </c>
      <c r="E2749" s="130" t="s">
        <v>14947</v>
      </c>
      <c r="F2749" s="130">
        <v>24400000</v>
      </c>
      <c r="G2749" s="130">
        <v>93607000</v>
      </c>
      <c r="H2749" s="130" t="str">
        <f t="shared" si="84"/>
        <v>HR-990104</v>
      </c>
      <c r="I2749" s="130" t="str">
        <f t="shared" si="85"/>
        <v>AG</v>
      </c>
    </row>
    <row r="2750" spans="1:9" x14ac:dyDescent="0.15">
      <c r="A2750" s="130">
        <v>2748</v>
      </c>
      <c r="B2750" s="130" t="s">
        <v>5635</v>
      </c>
      <c r="H2750" s="130" t="str">
        <f t="shared" si="84"/>
        <v>HR-990105</v>
      </c>
      <c r="I2750" s="130" t="str">
        <f t="shared" si="85"/>
        <v/>
      </c>
    </row>
    <row r="2751" spans="1:9" x14ac:dyDescent="0.15">
      <c r="A2751" s="130">
        <v>2749</v>
      </c>
      <c r="B2751" s="130" t="s">
        <v>5636</v>
      </c>
      <c r="C2751" s="130" t="s">
        <v>14948</v>
      </c>
      <c r="H2751" s="130" t="str">
        <f t="shared" si="84"/>
        <v>HR-990106</v>
      </c>
      <c r="I2751" s="130" t="str">
        <f t="shared" si="85"/>
        <v/>
      </c>
    </row>
    <row r="2752" spans="1:9" x14ac:dyDescent="0.15">
      <c r="A2752" s="130">
        <v>2750</v>
      </c>
      <c r="B2752" s="130" t="s">
        <v>5637</v>
      </c>
      <c r="C2752" s="130" t="s">
        <v>14949</v>
      </c>
      <c r="H2752" s="130" t="str">
        <f t="shared" si="84"/>
        <v>HR-990107</v>
      </c>
      <c r="I2752" s="130" t="str">
        <f t="shared" si="85"/>
        <v/>
      </c>
    </row>
    <row r="2753" spans="1:9" x14ac:dyDescent="0.15">
      <c r="A2753" s="130">
        <v>2751</v>
      </c>
      <c r="B2753" s="130" t="s">
        <v>5638</v>
      </c>
      <c r="C2753" s="130" t="s">
        <v>14950</v>
      </c>
      <c r="D2753" s="130">
        <v>1</v>
      </c>
      <c r="E2753" s="130" t="s">
        <v>12355</v>
      </c>
      <c r="F2753" s="130">
        <v>21280</v>
      </c>
      <c r="G2753" s="130">
        <v>21598.7</v>
      </c>
      <c r="H2753" s="130" t="str">
        <f t="shared" si="84"/>
        <v>HR-990108</v>
      </c>
      <c r="I2753" s="130" t="str">
        <f t="shared" si="85"/>
        <v>VG</v>
      </c>
    </row>
    <row r="2754" spans="1:9" x14ac:dyDescent="0.15">
      <c r="A2754" s="130">
        <v>2752</v>
      </c>
      <c r="B2754" s="130" t="s">
        <v>5639</v>
      </c>
      <c r="C2754" s="130" t="s">
        <v>14566</v>
      </c>
      <c r="D2754" s="130">
        <v>15</v>
      </c>
      <c r="E2754" s="130" t="s">
        <v>12355</v>
      </c>
      <c r="F2754" s="130">
        <v>5670000</v>
      </c>
      <c r="G2754" s="130">
        <v>5670000</v>
      </c>
      <c r="H2754" s="130" t="str">
        <f t="shared" si="84"/>
        <v>HR-990109</v>
      </c>
      <c r="I2754" s="130" t="str">
        <f t="shared" si="85"/>
        <v>VG</v>
      </c>
    </row>
    <row r="2755" spans="1:9" x14ac:dyDescent="0.15">
      <c r="A2755" s="130">
        <v>2753</v>
      </c>
      <c r="B2755" s="130" t="s">
        <v>5640</v>
      </c>
      <c r="C2755" s="130" t="s">
        <v>13005</v>
      </c>
      <c r="D2755" s="130">
        <v>10</v>
      </c>
      <c r="E2755" s="130" t="s">
        <v>12355</v>
      </c>
      <c r="F2755" s="130">
        <v>2538520</v>
      </c>
      <c r="G2755" s="130">
        <v>2471638.6</v>
      </c>
      <c r="H2755" s="130" t="str">
        <f t="shared" si="84"/>
        <v>HR-990110</v>
      </c>
      <c r="I2755" s="130" t="str">
        <f t="shared" si="85"/>
        <v>AG</v>
      </c>
    </row>
    <row r="2756" spans="1:9" x14ac:dyDescent="0.15">
      <c r="A2756" s="130">
        <v>2754</v>
      </c>
      <c r="B2756" s="130" t="s">
        <v>5641</v>
      </c>
      <c r="C2756" s="130" t="s">
        <v>14951</v>
      </c>
      <c r="D2756" s="130">
        <v>10</v>
      </c>
      <c r="E2756" s="130" t="s">
        <v>12737</v>
      </c>
      <c r="F2756" s="130">
        <v>5458320</v>
      </c>
      <c r="G2756" s="130">
        <v>7266350</v>
      </c>
      <c r="H2756" s="130" t="str">
        <f t="shared" ref="H2756:H2819" si="86">LEFT(B2756,FIND("-",B2756)+6)</f>
        <v>HR-990111</v>
      </c>
      <c r="I2756" s="130" t="str">
        <f t="shared" ref="I2756:I2819" si="87">RIGHT(B2756,LEN(B2756)-FIND("-",B2756)-7)</f>
        <v>VG</v>
      </c>
    </row>
    <row r="2757" spans="1:9" x14ac:dyDescent="0.15">
      <c r="A2757" s="130">
        <v>2755</v>
      </c>
      <c r="B2757" s="130" t="s">
        <v>5642</v>
      </c>
      <c r="C2757" s="130" t="s">
        <v>14952</v>
      </c>
      <c r="H2757" s="130" t="str">
        <f t="shared" si="86"/>
        <v>HR-990112</v>
      </c>
      <c r="I2757" s="130" t="str">
        <f t="shared" si="87"/>
        <v/>
      </c>
    </row>
    <row r="2758" spans="1:9" x14ac:dyDescent="0.15">
      <c r="A2758" s="130">
        <v>2756</v>
      </c>
      <c r="B2758" s="130" t="s">
        <v>5643</v>
      </c>
      <c r="C2758" s="130" t="s">
        <v>14953</v>
      </c>
      <c r="D2758" s="130">
        <v>1</v>
      </c>
      <c r="E2758" s="130" t="s">
        <v>12457</v>
      </c>
      <c r="F2758" s="130">
        <v>3500000</v>
      </c>
      <c r="G2758" s="130">
        <v>7000000</v>
      </c>
      <c r="H2758" s="130" t="str">
        <f t="shared" si="86"/>
        <v>HR-990113</v>
      </c>
      <c r="I2758" s="130" t="str">
        <f t="shared" si="87"/>
        <v>AG</v>
      </c>
    </row>
    <row r="2759" spans="1:9" x14ac:dyDescent="0.15">
      <c r="A2759" s="130">
        <v>2757</v>
      </c>
      <c r="B2759" s="130" t="s">
        <v>5644</v>
      </c>
      <c r="C2759" s="130" t="s">
        <v>14954</v>
      </c>
      <c r="D2759" s="130">
        <v>1</v>
      </c>
      <c r="E2759" s="130" t="s">
        <v>12457</v>
      </c>
      <c r="F2759" s="130">
        <v>100000</v>
      </c>
      <c r="G2759" s="130">
        <v>500000</v>
      </c>
      <c r="H2759" s="130" t="str">
        <f t="shared" si="86"/>
        <v>HR-990114</v>
      </c>
      <c r="I2759" s="130" t="str">
        <f t="shared" si="87"/>
        <v>AG</v>
      </c>
    </row>
    <row r="2760" spans="1:9" x14ac:dyDescent="0.15">
      <c r="A2760" s="130">
        <v>2758</v>
      </c>
      <c r="B2760" s="130" t="s">
        <v>5645</v>
      </c>
      <c r="C2760" s="130" t="s">
        <v>14955</v>
      </c>
      <c r="D2760" s="130">
        <v>1</v>
      </c>
      <c r="E2760" s="130" t="s">
        <v>12457</v>
      </c>
      <c r="F2760" s="130">
        <v>0</v>
      </c>
      <c r="G2760" s="130">
        <v>0</v>
      </c>
      <c r="H2760" s="130" t="str">
        <f t="shared" si="86"/>
        <v>HR-990115</v>
      </c>
      <c r="I2760" s="130" t="str">
        <f t="shared" si="87"/>
        <v>AG</v>
      </c>
    </row>
    <row r="2761" spans="1:9" x14ac:dyDescent="0.15">
      <c r="A2761" s="130">
        <v>2759</v>
      </c>
      <c r="B2761" s="130" t="s">
        <v>5646</v>
      </c>
      <c r="C2761" s="130" t="s">
        <v>14956</v>
      </c>
      <c r="D2761" s="130">
        <v>1</v>
      </c>
      <c r="E2761" s="130" t="s">
        <v>12457</v>
      </c>
      <c r="F2761" s="130">
        <v>25000</v>
      </c>
      <c r="G2761" s="130">
        <v>50000</v>
      </c>
      <c r="H2761" s="130" t="str">
        <f t="shared" si="86"/>
        <v>HR-990116</v>
      </c>
      <c r="I2761" s="130" t="str">
        <f t="shared" si="87"/>
        <v>AG</v>
      </c>
    </row>
    <row r="2762" spans="1:9" x14ac:dyDescent="0.15">
      <c r="A2762" s="130">
        <v>2760</v>
      </c>
      <c r="B2762" s="130" t="s">
        <v>5647</v>
      </c>
      <c r="C2762" s="130" t="s">
        <v>14722</v>
      </c>
      <c r="D2762" s="130">
        <v>30</v>
      </c>
      <c r="E2762" s="130" t="s">
        <v>12355</v>
      </c>
      <c r="F2762" s="130">
        <v>18670200</v>
      </c>
      <c r="G2762" s="130">
        <v>42900000</v>
      </c>
      <c r="H2762" s="130" t="str">
        <f t="shared" si="86"/>
        <v>HR-990117</v>
      </c>
      <c r="I2762" s="130" t="str">
        <f t="shared" si="87"/>
        <v>VG</v>
      </c>
    </row>
    <row r="2763" spans="1:9" x14ac:dyDescent="0.15">
      <c r="A2763" s="130">
        <v>2761</v>
      </c>
      <c r="B2763" s="130" t="s">
        <v>5648</v>
      </c>
      <c r="C2763" s="130" t="s">
        <v>14957</v>
      </c>
      <c r="D2763" s="130">
        <v>1</v>
      </c>
      <c r="E2763" s="130" t="s">
        <v>12368</v>
      </c>
      <c r="F2763" s="130">
        <v>0</v>
      </c>
      <c r="G2763" s="130">
        <v>0</v>
      </c>
      <c r="H2763" s="130" t="str">
        <f t="shared" si="86"/>
        <v>HR-990118</v>
      </c>
      <c r="I2763" s="130" t="str">
        <f t="shared" si="87"/>
        <v/>
      </c>
    </row>
    <row r="2764" spans="1:9" x14ac:dyDescent="0.15">
      <c r="A2764" s="130">
        <v>2762</v>
      </c>
      <c r="B2764" s="130" t="s">
        <v>5649</v>
      </c>
      <c r="C2764" s="130" t="s">
        <v>14958</v>
      </c>
      <c r="D2764" s="130">
        <v>100</v>
      </c>
      <c r="E2764" s="130" t="s">
        <v>12372</v>
      </c>
      <c r="F2764" s="130">
        <v>1053000</v>
      </c>
      <c r="G2764" s="130">
        <v>1119300.8999999999</v>
      </c>
      <c r="H2764" s="130" t="str">
        <f t="shared" si="86"/>
        <v>HR-990119</v>
      </c>
      <c r="I2764" s="130" t="str">
        <f t="shared" si="87"/>
        <v/>
      </c>
    </row>
    <row r="2765" spans="1:9" x14ac:dyDescent="0.15">
      <c r="A2765" s="130">
        <v>2763</v>
      </c>
      <c r="B2765" s="130" t="s">
        <v>5650</v>
      </c>
      <c r="C2765" s="130" t="s">
        <v>14959</v>
      </c>
      <c r="D2765" s="130">
        <v>120</v>
      </c>
      <c r="E2765" s="130" t="s">
        <v>12355</v>
      </c>
      <c r="F2765" s="130">
        <v>144821</v>
      </c>
      <c r="G2765" s="130">
        <v>334932</v>
      </c>
      <c r="H2765" s="130" t="str">
        <f t="shared" si="86"/>
        <v>KK-000001</v>
      </c>
      <c r="I2765" s="130" t="str">
        <f t="shared" si="87"/>
        <v/>
      </c>
    </row>
    <row r="2766" spans="1:9" x14ac:dyDescent="0.15">
      <c r="A2766" s="130">
        <v>2764</v>
      </c>
      <c r="B2766" s="130" t="s">
        <v>5651</v>
      </c>
      <c r="C2766" s="130" t="s">
        <v>14960</v>
      </c>
      <c r="D2766" s="130">
        <v>100</v>
      </c>
      <c r="E2766" s="130" t="s">
        <v>12372</v>
      </c>
      <c r="F2766" s="130">
        <v>2410000</v>
      </c>
      <c r="G2766" s="130">
        <v>2910000</v>
      </c>
      <c r="H2766" s="130" t="str">
        <f t="shared" si="86"/>
        <v>KK-000002</v>
      </c>
      <c r="I2766" s="130" t="str">
        <f t="shared" si="87"/>
        <v>AG</v>
      </c>
    </row>
    <row r="2767" spans="1:9" x14ac:dyDescent="0.15">
      <c r="A2767" s="130">
        <v>2765</v>
      </c>
      <c r="B2767" s="130" t="s">
        <v>5652</v>
      </c>
      <c r="C2767" s="130" t="s">
        <v>14961</v>
      </c>
      <c r="D2767" s="130">
        <v>10</v>
      </c>
      <c r="E2767" s="130" t="s">
        <v>12355</v>
      </c>
      <c r="F2767" s="130">
        <v>29190</v>
      </c>
      <c r="G2767" s="130">
        <v>0</v>
      </c>
      <c r="H2767" s="130" t="str">
        <f t="shared" si="86"/>
        <v>KK-000003</v>
      </c>
      <c r="I2767" s="130" t="str">
        <f t="shared" si="87"/>
        <v/>
      </c>
    </row>
    <row r="2768" spans="1:9" x14ac:dyDescent="0.15">
      <c r="A2768" s="130">
        <v>2766</v>
      </c>
      <c r="B2768" s="130" t="s">
        <v>5653</v>
      </c>
      <c r="C2768" s="130" t="s">
        <v>14962</v>
      </c>
      <c r="D2768" s="130">
        <v>10</v>
      </c>
      <c r="E2768" s="130" t="s">
        <v>12372</v>
      </c>
      <c r="F2768" s="130">
        <v>1324048.3999999999</v>
      </c>
      <c r="G2768" s="130">
        <v>1377724.4</v>
      </c>
      <c r="H2768" s="130" t="str">
        <f t="shared" si="86"/>
        <v>KK-000004</v>
      </c>
      <c r="I2768" s="130" t="str">
        <f t="shared" si="87"/>
        <v/>
      </c>
    </row>
    <row r="2769" spans="1:9" x14ac:dyDescent="0.15">
      <c r="A2769" s="130">
        <v>2767</v>
      </c>
      <c r="B2769" s="130" t="s">
        <v>5654</v>
      </c>
      <c r="C2769" s="130" t="s">
        <v>14963</v>
      </c>
      <c r="D2769" s="130">
        <v>100</v>
      </c>
      <c r="E2769" s="130" t="s">
        <v>12370</v>
      </c>
      <c r="F2769" s="130">
        <v>38930</v>
      </c>
      <c r="G2769" s="130">
        <v>51110</v>
      </c>
      <c r="H2769" s="130" t="str">
        <f t="shared" si="86"/>
        <v>KK-000005</v>
      </c>
      <c r="I2769" s="130" t="str">
        <f t="shared" si="87"/>
        <v>VG</v>
      </c>
    </row>
    <row r="2770" spans="1:9" x14ac:dyDescent="0.15">
      <c r="A2770" s="130">
        <v>2768</v>
      </c>
      <c r="B2770" s="130" t="s">
        <v>5655</v>
      </c>
      <c r="C2770" s="130" t="s">
        <v>14964</v>
      </c>
      <c r="D2770" s="130">
        <v>1</v>
      </c>
      <c r="E2770" s="130" t="s">
        <v>12402</v>
      </c>
      <c r="F2770" s="130">
        <v>26710000</v>
      </c>
      <c r="G2770" s="130">
        <v>25810000</v>
      </c>
      <c r="H2770" s="130" t="str">
        <f t="shared" si="86"/>
        <v>KK-000006</v>
      </c>
      <c r="I2770" s="130" t="str">
        <f t="shared" si="87"/>
        <v/>
      </c>
    </row>
    <row r="2771" spans="1:9" x14ac:dyDescent="0.15">
      <c r="A2771" s="130">
        <v>2769</v>
      </c>
      <c r="B2771" s="130" t="s">
        <v>5656</v>
      </c>
      <c r="C2771" s="130" t="s">
        <v>12092</v>
      </c>
      <c r="H2771" s="130" t="str">
        <f t="shared" si="86"/>
        <v>KK-000007</v>
      </c>
      <c r="I2771" s="130" t="str">
        <f t="shared" si="87"/>
        <v/>
      </c>
    </row>
    <row r="2772" spans="1:9" x14ac:dyDescent="0.15">
      <c r="A2772" s="130">
        <v>2770</v>
      </c>
      <c r="B2772" s="130" t="s">
        <v>5657</v>
      </c>
      <c r="C2772" s="130" t="s">
        <v>14965</v>
      </c>
      <c r="D2772" s="130">
        <v>10</v>
      </c>
      <c r="E2772" s="130" t="s">
        <v>12737</v>
      </c>
      <c r="F2772" s="130">
        <v>34925</v>
      </c>
      <c r="G2772" s="130">
        <v>39110</v>
      </c>
      <c r="H2772" s="130" t="str">
        <f t="shared" si="86"/>
        <v>KK-000008</v>
      </c>
      <c r="I2772" s="130" t="str">
        <f t="shared" si="87"/>
        <v/>
      </c>
    </row>
    <row r="2773" spans="1:9" x14ac:dyDescent="0.15">
      <c r="A2773" s="130">
        <v>2771</v>
      </c>
      <c r="B2773" s="130" t="s">
        <v>5658</v>
      </c>
      <c r="C2773" s="130" t="s">
        <v>14966</v>
      </c>
      <c r="D2773" s="130">
        <v>216</v>
      </c>
      <c r="E2773" s="130" t="s">
        <v>14967</v>
      </c>
      <c r="F2773" s="130">
        <v>377209</v>
      </c>
      <c r="G2773" s="130">
        <v>666538</v>
      </c>
      <c r="H2773" s="130" t="str">
        <f t="shared" si="86"/>
        <v>KK-000009</v>
      </c>
      <c r="I2773" s="130" t="str">
        <f t="shared" si="87"/>
        <v>AG</v>
      </c>
    </row>
    <row r="2774" spans="1:9" x14ac:dyDescent="0.15">
      <c r="A2774" s="130">
        <v>2772</v>
      </c>
      <c r="B2774" s="130" t="s">
        <v>5659</v>
      </c>
      <c r="C2774" s="130" t="s">
        <v>14968</v>
      </c>
      <c r="H2774" s="130" t="str">
        <f t="shared" si="86"/>
        <v>KK-000010</v>
      </c>
      <c r="I2774" s="130" t="str">
        <f t="shared" si="87"/>
        <v/>
      </c>
    </row>
    <row r="2775" spans="1:9" x14ac:dyDescent="0.15">
      <c r="A2775" s="130">
        <v>2773</v>
      </c>
      <c r="B2775" s="130" t="s">
        <v>5660</v>
      </c>
      <c r="C2775" s="130" t="s">
        <v>14969</v>
      </c>
      <c r="D2775" s="130">
        <v>10</v>
      </c>
      <c r="E2775" s="130" t="s">
        <v>12531</v>
      </c>
      <c r="F2775" s="130">
        <v>74400</v>
      </c>
      <c r="G2775" s="130">
        <v>142500</v>
      </c>
      <c r="H2775" s="130" t="str">
        <f t="shared" si="86"/>
        <v>KK-000011</v>
      </c>
      <c r="I2775" s="130" t="str">
        <f t="shared" si="87"/>
        <v/>
      </c>
    </row>
    <row r="2776" spans="1:9" x14ac:dyDescent="0.15">
      <c r="A2776" s="130">
        <v>2774</v>
      </c>
      <c r="B2776" s="130" t="s">
        <v>5661</v>
      </c>
      <c r="C2776" s="130" t="s">
        <v>14970</v>
      </c>
      <c r="D2776" s="130">
        <v>10</v>
      </c>
      <c r="E2776" s="130" t="s">
        <v>12370</v>
      </c>
      <c r="F2776" s="130">
        <v>211500</v>
      </c>
      <c r="G2776" s="130">
        <v>170000</v>
      </c>
      <c r="H2776" s="130" t="str">
        <f t="shared" si="86"/>
        <v>KK-000012</v>
      </c>
      <c r="I2776" s="130" t="str">
        <f t="shared" si="87"/>
        <v/>
      </c>
    </row>
    <row r="2777" spans="1:9" x14ac:dyDescent="0.15">
      <c r="A2777" s="130">
        <v>2775</v>
      </c>
      <c r="B2777" s="130" t="s">
        <v>5662</v>
      </c>
      <c r="C2777" s="130" t="s">
        <v>14971</v>
      </c>
      <c r="H2777" s="130" t="str">
        <f t="shared" si="86"/>
        <v>KK-000013</v>
      </c>
      <c r="I2777" s="130" t="str">
        <f t="shared" si="87"/>
        <v/>
      </c>
    </row>
    <row r="2778" spans="1:9" x14ac:dyDescent="0.15">
      <c r="A2778" s="130">
        <v>2776</v>
      </c>
      <c r="B2778" s="130" t="s">
        <v>5663</v>
      </c>
      <c r="C2778" s="130" t="s">
        <v>14972</v>
      </c>
      <c r="D2778" s="130">
        <v>100</v>
      </c>
      <c r="E2778" s="130" t="s">
        <v>12462</v>
      </c>
      <c r="F2778" s="130">
        <v>21594378</v>
      </c>
      <c r="G2778" s="130">
        <v>183431584</v>
      </c>
      <c r="H2778" s="130" t="str">
        <f t="shared" si="86"/>
        <v>KK-000014</v>
      </c>
      <c r="I2778" s="130" t="str">
        <f t="shared" si="87"/>
        <v>VG</v>
      </c>
    </row>
    <row r="2779" spans="1:9" x14ac:dyDescent="0.15">
      <c r="A2779" s="130">
        <v>2777</v>
      </c>
      <c r="B2779" s="130" t="s">
        <v>5664</v>
      </c>
      <c r="C2779" s="130" t="s">
        <v>14973</v>
      </c>
      <c r="D2779" s="130">
        <v>100</v>
      </c>
      <c r="E2779" s="130" t="s">
        <v>12471</v>
      </c>
      <c r="F2779" s="130">
        <v>139400</v>
      </c>
      <c r="G2779" s="130">
        <v>37800</v>
      </c>
      <c r="H2779" s="130" t="str">
        <f t="shared" si="86"/>
        <v>KK-000015</v>
      </c>
      <c r="I2779" s="130" t="str">
        <f t="shared" si="87"/>
        <v/>
      </c>
    </row>
    <row r="2780" spans="1:9" x14ac:dyDescent="0.15">
      <c r="A2780" s="130">
        <v>2778</v>
      </c>
      <c r="B2780" s="130" t="s">
        <v>5665</v>
      </c>
      <c r="C2780" s="130" t="s">
        <v>14974</v>
      </c>
      <c r="D2780" s="130">
        <v>1</v>
      </c>
      <c r="E2780" s="130" t="s">
        <v>12384</v>
      </c>
      <c r="F2780" s="130">
        <v>141563</v>
      </c>
      <c r="G2780" s="130">
        <v>50763</v>
      </c>
      <c r="H2780" s="130" t="str">
        <f t="shared" si="86"/>
        <v>KK-000016</v>
      </c>
      <c r="I2780" s="130" t="str">
        <f t="shared" si="87"/>
        <v>VG</v>
      </c>
    </row>
    <row r="2781" spans="1:9" x14ac:dyDescent="0.15">
      <c r="A2781" s="130">
        <v>2779</v>
      </c>
      <c r="B2781" s="130" t="s">
        <v>5666</v>
      </c>
      <c r="C2781" s="130" t="s">
        <v>14975</v>
      </c>
      <c r="D2781" s="130">
        <v>1</v>
      </c>
      <c r="E2781" s="130" t="s">
        <v>12490</v>
      </c>
      <c r="F2781" s="130">
        <v>600000</v>
      </c>
      <c r="G2781" s="130">
        <v>784000</v>
      </c>
      <c r="H2781" s="130" t="str">
        <f t="shared" si="86"/>
        <v>KK-000017</v>
      </c>
      <c r="I2781" s="130" t="str">
        <f t="shared" si="87"/>
        <v>AG</v>
      </c>
    </row>
    <row r="2782" spans="1:9" x14ac:dyDescent="0.15">
      <c r="A2782" s="130">
        <v>2780</v>
      </c>
      <c r="B2782" s="130" t="s">
        <v>5667</v>
      </c>
      <c r="C2782" s="130" t="s">
        <v>14976</v>
      </c>
      <c r="D2782" s="130">
        <v>1</v>
      </c>
      <c r="E2782" s="130" t="s">
        <v>12384</v>
      </c>
      <c r="F2782" s="130">
        <v>497738</v>
      </c>
      <c r="G2782" s="130">
        <v>50763</v>
      </c>
      <c r="H2782" s="130" t="str">
        <f t="shared" si="86"/>
        <v>KK-000018</v>
      </c>
      <c r="I2782" s="130" t="str">
        <f t="shared" si="87"/>
        <v>AG</v>
      </c>
    </row>
    <row r="2783" spans="1:9" x14ac:dyDescent="0.15">
      <c r="A2783" s="130">
        <v>2781</v>
      </c>
      <c r="B2783" s="130" t="s">
        <v>5668</v>
      </c>
      <c r="C2783" s="130" t="s">
        <v>14974</v>
      </c>
      <c r="D2783" s="130">
        <v>1</v>
      </c>
      <c r="E2783" s="130" t="s">
        <v>12384</v>
      </c>
      <c r="F2783" s="130">
        <v>297563</v>
      </c>
      <c r="G2783" s="130">
        <v>50763</v>
      </c>
      <c r="H2783" s="130" t="str">
        <f t="shared" si="86"/>
        <v>KK-000019</v>
      </c>
      <c r="I2783" s="130" t="str">
        <f t="shared" si="87"/>
        <v>VG</v>
      </c>
    </row>
    <row r="2784" spans="1:9" x14ac:dyDescent="0.15">
      <c r="A2784" s="130">
        <v>2782</v>
      </c>
      <c r="B2784" s="130" t="s">
        <v>5669</v>
      </c>
      <c r="C2784" s="130" t="s">
        <v>1804</v>
      </c>
      <c r="D2784" s="130">
        <v>100</v>
      </c>
      <c r="E2784" s="130" t="s">
        <v>12372</v>
      </c>
      <c r="F2784" s="130">
        <v>520722</v>
      </c>
      <c r="G2784" s="130">
        <v>520722</v>
      </c>
      <c r="H2784" s="130" t="str">
        <f t="shared" si="86"/>
        <v>KK-000020</v>
      </c>
      <c r="I2784" s="130" t="str">
        <f t="shared" si="87"/>
        <v>VG</v>
      </c>
    </row>
    <row r="2785" spans="1:9" x14ac:dyDescent="0.15">
      <c r="A2785" s="130">
        <v>2783</v>
      </c>
      <c r="B2785" s="130" t="s">
        <v>5670</v>
      </c>
      <c r="C2785" s="130" t="s">
        <v>14977</v>
      </c>
      <c r="D2785" s="130">
        <v>100</v>
      </c>
      <c r="E2785" s="130" t="s">
        <v>12372</v>
      </c>
      <c r="F2785" s="130">
        <v>3064300</v>
      </c>
      <c r="G2785" s="130">
        <v>3100000</v>
      </c>
      <c r="H2785" s="130" t="str">
        <f t="shared" si="86"/>
        <v>KK-000021</v>
      </c>
      <c r="I2785" s="130" t="str">
        <f t="shared" si="87"/>
        <v>VG</v>
      </c>
    </row>
    <row r="2786" spans="1:9" x14ac:dyDescent="0.15">
      <c r="A2786" s="130">
        <v>2784</v>
      </c>
      <c r="B2786" s="130" t="s">
        <v>5671</v>
      </c>
      <c r="C2786" s="130" t="s">
        <v>215</v>
      </c>
      <c r="D2786" s="130">
        <v>15</v>
      </c>
      <c r="E2786" s="130" t="s">
        <v>12355</v>
      </c>
      <c r="F2786" s="130">
        <v>480000</v>
      </c>
      <c r="G2786" s="130">
        <v>703392</v>
      </c>
      <c r="H2786" s="130" t="str">
        <f t="shared" si="86"/>
        <v>KK-000022</v>
      </c>
      <c r="I2786" s="130" t="str">
        <f t="shared" si="87"/>
        <v>VG</v>
      </c>
    </row>
    <row r="2787" spans="1:9" x14ac:dyDescent="0.15">
      <c r="A2787" s="130">
        <v>2785</v>
      </c>
      <c r="B2787" s="130" t="s">
        <v>5672</v>
      </c>
      <c r="H2787" s="130" t="str">
        <f t="shared" si="86"/>
        <v>KK-000023</v>
      </c>
      <c r="I2787" s="130" t="str">
        <f t="shared" si="87"/>
        <v/>
      </c>
    </row>
    <row r="2788" spans="1:9" x14ac:dyDescent="0.15">
      <c r="A2788" s="130">
        <v>2786</v>
      </c>
      <c r="B2788" s="130" t="s">
        <v>5673</v>
      </c>
      <c r="C2788" s="130" t="s">
        <v>14978</v>
      </c>
      <c r="D2788" s="130">
        <v>10</v>
      </c>
      <c r="E2788" s="130" t="s">
        <v>12372</v>
      </c>
      <c r="F2788" s="130">
        <v>68800</v>
      </c>
      <c r="G2788" s="130">
        <v>73000</v>
      </c>
      <c r="H2788" s="130" t="str">
        <f t="shared" si="86"/>
        <v>KK-000024</v>
      </c>
      <c r="I2788" s="130" t="str">
        <f t="shared" si="87"/>
        <v>AG</v>
      </c>
    </row>
    <row r="2789" spans="1:9" x14ac:dyDescent="0.15">
      <c r="A2789" s="130">
        <v>2787</v>
      </c>
      <c r="B2789" s="130" t="s">
        <v>5674</v>
      </c>
      <c r="C2789" s="130" t="s">
        <v>14979</v>
      </c>
      <c r="D2789" s="130">
        <v>1</v>
      </c>
      <c r="E2789" s="130" t="s">
        <v>12372</v>
      </c>
      <c r="F2789" s="130">
        <v>9440</v>
      </c>
      <c r="G2789" s="130">
        <v>9885</v>
      </c>
      <c r="H2789" s="130" t="str">
        <f t="shared" si="86"/>
        <v>KK-000025</v>
      </c>
      <c r="I2789" s="130" t="str">
        <f t="shared" si="87"/>
        <v/>
      </c>
    </row>
    <row r="2790" spans="1:9" x14ac:dyDescent="0.15">
      <c r="A2790" s="130">
        <v>2788</v>
      </c>
      <c r="B2790" s="130" t="s">
        <v>5675</v>
      </c>
      <c r="C2790" s="130" t="s">
        <v>14980</v>
      </c>
      <c r="D2790" s="130">
        <v>1</v>
      </c>
      <c r="E2790" s="130" t="s">
        <v>12361</v>
      </c>
      <c r="F2790" s="130">
        <v>5000</v>
      </c>
      <c r="G2790" s="130">
        <v>5000</v>
      </c>
      <c r="H2790" s="130" t="str">
        <f t="shared" si="86"/>
        <v>KK-000026</v>
      </c>
      <c r="I2790" s="130" t="str">
        <f t="shared" si="87"/>
        <v/>
      </c>
    </row>
    <row r="2791" spans="1:9" x14ac:dyDescent="0.15">
      <c r="A2791" s="130">
        <v>2789</v>
      </c>
      <c r="B2791" s="130" t="s">
        <v>5676</v>
      </c>
      <c r="H2791" s="130" t="str">
        <f t="shared" si="86"/>
        <v>KK-000027</v>
      </c>
      <c r="I2791" s="130" t="str">
        <f t="shared" si="87"/>
        <v/>
      </c>
    </row>
    <row r="2792" spans="1:9" x14ac:dyDescent="0.15">
      <c r="A2792" s="130">
        <v>2790</v>
      </c>
      <c r="B2792" s="130" t="s">
        <v>5677</v>
      </c>
      <c r="C2792" s="130" t="s">
        <v>14981</v>
      </c>
      <c r="D2792" s="130">
        <v>1</v>
      </c>
      <c r="E2792" s="130" t="s">
        <v>12784</v>
      </c>
      <c r="F2792" s="130">
        <v>10460000</v>
      </c>
      <c r="G2792" s="130">
        <v>14660000</v>
      </c>
      <c r="H2792" s="130" t="str">
        <f t="shared" si="86"/>
        <v>KK-000028</v>
      </c>
      <c r="I2792" s="130" t="str">
        <f t="shared" si="87"/>
        <v>VG</v>
      </c>
    </row>
    <row r="2793" spans="1:9" x14ac:dyDescent="0.15">
      <c r="A2793" s="130">
        <v>2791</v>
      </c>
      <c r="B2793" s="130" t="s">
        <v>5678</v>
      </c>
      <c r="C2793" s="130" t="s">
        <v>14982</v>
      </c>
      <c r="H2793" s="130" t="str">
        <f t="shared" si="86"/>
        <v>KK-000029</v>
      </c>
      <c r="I2793" s="130" t="str">
        <f t="shared" si="87"/>
        <v/>
      </c>
    </row>
    <row r="2794" spans="1:9" x14ac:dyDescent="0.15">
      <c r="A2794" s="130">
        <v>2792</v>
      </c>
      <c r="B2794" s="130" t="s">
        <v>5679</v>
      </c>
      <c r="C2794" s="130" t="s">
        <v>14983</v>
      </c>
      <c r="D2794" s="130">
        <v>1</v>
      </c>
      <c r="E2794" s="130" t="s">
        <v>12372</v>
      </c>
      <c r="F2794" s="130">
        <v>42000</v>
      </c>
      <c r="G2794" s="130">
        <v>65000</v>
      </c>
      <c r="H2794" s="130" t="str">
        <f t="shared" si="86"/>
        <v>KK-000030</v>
      </c>
      <c r="I2794" s="130" t="str">
        <f t="shared" si="87"/>
        <v>AG</v>
      </c>
    </row>
    <row r="2795" spans="1:9" x14ac:dyDescent="0.15">
      <c r="A2795" s="130">
        <v>2793</v>
      </c>
      <c r="B2795" s="130" t="s">
        <v>5680</v>
      </c>
      <c r="C2795" s="130" t="s">
        <v>14984</v>
      </c>
      <c r="H2795" s="130" t="str">
        <f t="shared" si="86"/>
        <v>KK-000031</v>
      </c>
      <c r="I2795" s="130" t="str">
        <f t="shared" si="87"/>
        <v/>
      </c>
    </row>
    <row r="2796" spans="1:9" x14ac:dyDescent="0.15">
      <c r="A2796" s="130">
        <v>2794</v>
      </c>
      <c r="B2796" s="130" t="s">
        <v>5681</v>
      </c>
      <c r="C2796" s="130" t="s">
        <v>14985</v>
      </c>
      <c r="H2796" s="130" t="str">
        <f t="shared" si="86"/>
        <v>KK-000032</v>
      </c>
      <c r="I2796" s="130" t="str">
        <f t="shared" si="87"/>
        <v/>
      </c>
    </row>
    <row r="2797" spans="1:9" x14ac:dyDescent="0.15">
      <c r="A2797" s="130">
        <v>2795</v>
      </c>
      <c r="B2797" s="130" t="s">
        <v>5682</v>
      </c>
      <c r="H2797" s="130" t="str">
        <f t="shared" si="86"/>
        <v>KK-000033</v>
      </c>
      <c r="I2797" s="130" t="str">
        <f t="shared" si="87"/>
        <v/>
      </c>
    </row>
    <row r="2798" spans="1:9" x14ac:dyDescent="0.15">
      <c r="A2798" s="130">
        <v>2796</v>
      </c>
      <c r="B2798" s="130" t="s">
        <v>5683</v>
      </c>
      <c r="C2798" s="130" t="s">
        <v>14986</v>
      </c>
      <c r="H2798" s="130" t="str">
        <f t="shared" si="86"/>
        <v>KK-000034</v>
      </c>
      <c r="I2798" s="130" t="str">
        <f t="shared" si="87"/>
        <v/>
      </c>
    </row>
    <row r="2799" spans="1:9" x14ac:dyDescent="0.15">
      <c r="A2799" s="130">
        <v>2797</v>
      </c>
      <c r="B2799" s="130" t="s">
        <v>5684</v>
      </c>
      <c r="C2799" s="130" t="s">
        <v>14987</v>
      </c>
      <c r="D2799" s="130">
        <v>1</v>
      </c>
      <c r="E2799" s="130" t="s">
        <v>12368</v>
      </c>
      <c r="F2799" s="130">
        <v>40</v>
      </c>
      <c r="G2799" s="130">
        <v>75</v>
      </c>
      <c r="H2799" s="130" t="str">
        <f t="shared" si="86"/>
        <v>KK-010001</v>
      </c>
      <c r="I2799" s="130" t="str">
        <f t="shared" si="87"/>
        <v/>
      </c>
    </row>
    <row r="2800" spans="1:9" x14ac:dyDescent="0.15">
      <c r="A2800" s="130">
        <v>2798</v>
      </c>
      <c r="B2800" s="130" t="s">
        <v>5685</v>
      </c>
      <c r="C2800" s="130" t="s">
        <v>14988</v>
      </c>
      <c r="D2800" s="130">
        <v>200</v>
      </c>
      <c r="E2800" s="130" t="s">
        <v>14989</v>
      </c>
      <c r="F2800" s="130">
        <v>11740200</v>
      </c>
      <c r="G2800" s="130">
        <v>7671300</v>
      </c>
      <c r="H2800" s="130" t="str">
        <f t="shared" si="86"/>
        <v>KK-010002</v>
      </c>
      <c r="I2800" s="130" t="str">
        <f t="shared" si="87"/>
        <v/>
      </c>
    </row>
    <row r="2801" spans="1:9" x14ac:dyDescent="0.15">
      <c r="A2801" s="130">
        <v>2799</v>
      </c>
      <c r="B2801" s="130" t="s">
        <v>5686</v>
      </c>
      <c r="C2801" s="130" t="s">
        <v>14990</v>
      </c>
      <c r="D2801" s="130">
        <v>100</v>
      </c>
      <c r="E2801" s="130" t="s">
        <v>12368</v>
      </c>
      <c r="F2801" s="130">
        <v>1025976.2</v>
      </c>
      <c r="G2801" s="130">
        <v>1524874.4</v>
      </c>
      <c r="H2801" s="130" t="str">
        <f t="shared" si="86"/>
        <v>KK-010003</v>
      </c>
      <c r="I2801" s="130" t="str">
        <f t="shared" si="87"/>
        <v>AG</v>
      </c>
    </row>
    <row r="2802" spans="1:9" x14ac:dyDescent="0.15">
      <c r="A2802" s="130">
        <v>2800</v>
      </c>
      <c r="B2802" s="130" t="s">
        <v>5687</v>
      </c>
      <c r="C2802" s="130" t="s">
        <v>14991</v>
      </c>
      <c r="D2802" s="130">
        <v>1</v>
      </c>
      <c r="E2802" s="130" t="s">
        <v>12368</v>
      </c>
      <c r="F2802" s="130">
        <v>3100</v>
      </c>
      <c r="G2802" s="130">
        <v>3100</v>
      </c>
      <c r="H2802" s="130" t="str">
        <f t="shared" si="86"/>
        <v>KK-010004</v>
      </c>
      <c r="I2802" s="130" t="str">
        <f t="shared" si="87"/>
        <v/>
      </c>
    </row>
    <row r="2803" spans="1:9" x14ac:dyDescent="0.15">
      <c r="A2803" s="130">
        <v>2801</v>
      </c>
      <c r="B2803" s="130" t="s">
        <v>5688</v>
      </c>
      <c r="C2803" s="130" t="s">
        <v>14992</v>
      </c>
      <c r="D2803" s="130">
        <v>100</v>
      </c>
      <c r="E2803" s="130" t="s">
        <v>12372</v>
      </c>
      <c r="F2803" s="130">
        <v>3623000</v>
      </c>
      <c r="G2803" s="130">
        <v>3970200</v>
      </c>
      <c r="H2803" s="130" t="str">
        <f t="shared" si="86"/>
        <v>KK-010005</v>
      </c>
      <c r="I2803" s="130" t="str">
        <f t="shared" si="87"/>
        <v/>
      </c>
    </row>
    <row r="2804" spans="1:9" x14ac:dyDescent="0.15">
      <c r="A2804" s="130">
        <v>2802</v>
      </c>
      <c r="B2804" s="130" t="s">
        <v>5689</v>
      </c>
      <c r="C2804" s="130" t="s">
        <v>14993</v>
      </c>
      <c r="D2804" s="130">
        <v>10</v>
      </c>
      <c r="E2804" s="130" t="s">
        <v>12372</v>
      </c>
      <c r="F2804" s="130">
        <v>512560</v>
      </c>
      <c r="G2804" s="130">
        <v>338760</v>
      </c>
      <c r="H2804" s="130" t="str">
        <f t="shared" si="86"/>
        <v>KK-010006</v>
      </c>
      <c r="I2804" s="130" t="str">
        <f t="shared" si="87"/>
        <v/>
      </c>
    </row>
    <row r="2805" spans="1:9" x14ac:dyDescent="0.15">
      <c r="A2805" s="130">
        <v>2803</v>
      </c>
      <c r="B2805" s="130" t="s">
        <v>5690</v>
      </c>
      <c r="C2805" s="130" t="s">
        <v>14994</v>
      </c>
      <c r="D2805" s="130">
        <v>500</v>
      </c>
      <c r="E2805" s="130" t="s">
        <v>12355</v>
      </c>
      <c r="F2805" s="130">
        <v>29769976</v>
      </c>
      <c r="G2805" s="130">
        <v>44019938</v>
      </c>
      <c r="H2805" s="130" t="str">
        <f t="shared" si="86"/>
        <v>KK-010007</v>
      </c>
      <c r="I2805" s="130" t="str">
        <f t="shared" si="87"/>
        <v/>
      </c>
    </row>
    <row r="2806" spans="1:9" x14ac:dyDescent="0.15">
      <c r="A2806" s="130">
        <v>2804</v>
      </c>
      <c r="B2806" s="130" t="s">
        <v>5691</v>
      </c>
      <c r="C2806" s="130" t="s">
        <v>14995</v>
      </c>
      <c r="D2806" s="130">
        <v>100</v>
      </c>
      <c r="E2806" s="130" t="s">
        <v>12361</v>
      </c>
      <c r="F2806" s="130">
        <v>165300.68</v>
      </c>
      <c r="G2806" s="130">
        <v>188500.68</v>
      </c>
      <c r="H2806" s="130" t="str">
        <f t="shared" si="86"/>
        <v>KK-010008</v>
      </c>
      <c r="I2806" s="130" t="str">
        <f t="shared" si="87"/>
        <v>VG</v>
      </c>
    </row>
    <row r="2807" spans="1:9" x14ac:dyDescent="0.15">
      <c r="A2807" s="130">
        <v>2805</v>
      </c>
      <c r="B2807" s="130" t="s">
        <v>5692</v>
      </c>
      <c r="C2807" s="130" t="s">
        <v>14996</v>
      </c>
      <c r="H2807" s="130" t="str">
        <f t="shared" si="86"/>
        <v>KK-010009</v>
      </c>
      <c r="I2807" s="130" t="str">
        <f t="shared" si="87"/>
        <v/>
      </c>
    </row>
    <row r="2808" spans="1:9" x14ac:dyDescent="0.15">
      <c r="A2808" s="130">
        <v>2806</v>
      </c>
      <c r="B2808" s="130" t="s">
        <v>5693</v>
      </c>
      <c r="C2808" s="130" t="s">
        <v>14997</v>
      </c>
      <c r="D2808" s="130">
        <v>10</v>
      </c>
      <c r="E2808" s="130" t="s">
        <v>12402</v>
      </c>
      <c r="F2808" s="130">
        <v>31300000</v>
      </c>
      <c r="G2808" s="130">
        <v>39000000</v>
      </c>
      <c r="H2808" s="130" t="str">
        <f t="shared" si="86"/>
        <v>KK-010010</v>
      </c>
      <c r="I2808" s="130" t="str">
        <f t="shared" si="87"/>
        <v/>
      </c>
    </row>
    <row r="2809" spans="1:9" x14ac:dyDescent="0.15">
      <c r="A2809" s="130">
        <v>2807</v>
      </c>
      <c r="B2809" s="130" t="s">
        <v>5694</v>
      </c>
      <c r="C2809" s="130" t="s">
        <v>14024</v>
      </c>
      <c r="D2809" s="130">
        <v>1</v>
      </c>
      <c r="E2809" s="130" t="s">
        <v>14832</v>
      </c>
      <c r="F2809" s="130">
        <v>63000000</v>
      </c>
      <c r="G2809" s="130">
        <v>145803600</v>
      </c>
      <c r="H2809" s="130" t="str">
        <f t="shared" si="86"/>
        <v>KK-010011</v>
      </c>
      <c r="I2809" s="130" t="str">
        <f t="shared" si="87"/>
        <v/>
      </c>
    </row>
    <row r="2810" spans="1:9" x14ac:dyDescent="0.15">
      <c r="A2810" s="130">
        <v>2808</v>
      </c>
      <c r="B2810" s="130" t="s">
        <v>5695</v>
      </c>
      <c r="C2810" s="130" t="s">
        <v>14998</v>
      </c>
      <c r="D2810" s="130">
        <v>300</v>
      </c>
      <c r="E2810" s="130" t="s">
        <v>12368</v>
      </c>
      <c r="F2810" s="130">
        <v>3750000</v>
      </c>
      <c r="G2810" s="130">
        <v>3900000</v>
      </c>
      <c r="H2810" s="130" t="str">
        <f t="shared" si="86"/>
        <v>KK-010012</v>
      </c>
      <c r="I2810" s="130" t="str">
        <f t="shared" si="87"/>
        <v/>
      </c>
    </row>
    <row r="2811" spans="1:9" x14ac:dyDescent="0.15">
      <c r="A2811" s="130">
        <v>2809</v>
      </c>
      <c r="B2811" s="130" t="s">
        <v>5696</v>
      </c>
      <c r="C2811" s="130" t="s">
        <v>14999</v>
      </c>
      <c r="D2811" s="130">
        <v>1</v>
      </c>
      <c r="E2811" s="130" t="s">
        <v>12403</v>
      </c>
      <c r="F2811" s="130">
        <v>44000</v>
      </c>
      <c r="G2811" s="130">
        <v>44000</v>
      </c>
      <c r="H2811" s="130" t="str">
        <f t="shared" si="86"/>
        <v>KK-010013</v>
      </c>
      <c r="I2811" s="130" t="str">
        <f t="shared" si="87"/>
        <v>VG</v>
      </c>
    </row>
    <row r="2812" spans="1:9" x14ac:dyDescent="0.15">
      <c r="A2812" s="130">
        <v>2810</v>
      </c>
      <c r="B2812" s="130" t="s">
        <v>5697</v>
      </c>
      <c r="C2812" s="130" t="s">
        <v>15000</v>
      </c>
      <c r="D2812" s="130">
        <v>1</v>
      </c>
      <c r="E2812" s="130" t="s">
        <v>12403</v>
      </c>
      <c r="F2812" s="130">
        <v>39700</v>
      </c>
      <c r="G2812" s="130">
        <v>30300</v>
      </c>
      <c r="H2812" s="130" t="str">
        <f t="shared" si="86"/>
        <v>KK-010014</v>
      </c>
      <c r="I2812" s="130" t="str">
        <f t="shared" si="87"/>
        <v>VG</v>
      </c>
    </row>
    <row r="2813" spans="1:9" x14ac:dyDescent="0.15">
      <c r="A2813" s="130">
        <v>2811</v>
      </c>
      <c r="B2813" s="130" t="s">
        <v>5698</v>
      </c>
      <c r="C2813" s="130" t="s">
        <v>15001</v>
      </c>
      <c r="D2813" s="130">
        <v>100</v>
      </c>
      <c r="E2813" s="130" t="s">
        <v>12372</v>
      </c>
      <c r="F2813" s="130">
        <v>1919800</v>
      </c>
      <c r="G2813" s="130">
        <v>1966900</v>
      </c>
      <c r="H2813" s="130" t="str">
        <f t="shared" si="86"/>
        <v>KK-010015</v>
      </c>
      <c r="I2813" s="130" t="str">
        <f t="shared" si="87"/>
        <v>AG</v>
      </c>
    </row>
    <row r="2814" spans="1:9" x14ac:dyDescent="0.15">
      <c r="A2814" s="130">
        <v>2812</v>
      </c>
      <c r="B2814" s="130" t="s">
        <v>5699</v>
      </c>
      <c r="C2814" s="130" t="s">
        <v>15002</v>
      </c>
      <c r="D2814" s="130">
        <v>10</v>
      </c>
      <c r="E2814" s="130" t="s">
        <v>12361</v>
      </c>
      <c r="F2814" s="130">
        <v>299090</v>
      </c>
      <c r="G2814" s="130">
        <v>559672</v>
      </c>
      <c r="H2814" s="130" t="str">
        <f t="shared" si="86"/>
        <v>KK-010016</v>
      </c>
      <c r="I2814" s="130" t="str">
        <f t="shared" si="87"/>
        <v>AG</v>
      </c>
    </row>
    <row r="2815" spans="1:9" x14ac:dyDescent="0.15">
      <c r="A2815" s="130">
        <v>2813</v>
      </c>
      <c r="B2815" s="130" t="s">
        <v>5700</v>
      </c>
      <c r="C2815" s="130" t="s">
        <v>15003</v>
      </c>
      <c r="D2815" s="130">
        <v>10</v>
      </c>
      <c r="E2815" s="130" t="s">
        <v>12370</v>
      </c>
      <c r="F2815" s="130">
        <v>120455</v>
      </c>
      <c r="G2815" s="130">
        <v>173505</v>
      </c>
      <c r="H2815" s="130" t="str">
        <f t="shared" si="86"/>
        <v>KK-010017</v>
      </c>
      <c r="I2815" s="130" t="str">
        <f t="shared" si="87"/>
        <v/>
      </c>
    </row>
    <row r="2816" spans="1:9" x14ac:dyDescent="0.15">
      <c r="A2816" s="130">
        <v>2814</v>
      </c>
      <c r="B2816" s="130" t="s">
        <v>5701</v>
      </c>
      <c r="C2816" s="130" t="s">
        <v>15004</v>
      </c>
      <c r="D2816" s="130">
        <v>10</v>
      </c>
      <c r="E2816" s="130" t="s">
        <v>12355</v>
      </c>
      <c r="F2816" s="130">
        <v>104900</v>
      </c>
      <c r="G2816" s="130">
        <v>39602</v>
      </c>
      <c r="H2816" s="130" t="str">
        <f t="shared" si="86"/>
        <v>KK-010018</v>
      </c>
      <c r="I2816" s="130" t="str">
        <f t="shared" si="87"/>
        <v/>
      </c>
    </row>
    <row r="2817" spans="1:9" x14ac:dyDescent="0.15">
      <c r="A2817" s="130">
        <v>2815</v>
      </c>
      <c r="B2817" s="130" t="s">
        <v>5702</v>
      </c>
      <c r="C2817" s="130" t="s">
        <v>15005</v>
      </c>
      <c r="D2817" s="130">
        <v>1</v>
      </c>
      <c r="E2817" s="130" t="s">
        <v>12391</v>
      </c>
      <c r="F2817" s="130">
        <v>10320000</v>
      </c>
      <c r="G2817" s="130">
        <v>113200000</v>
      </c>
      <c r="H2817" s="130" t="str">
        <f t="shared" si="86"/>
        <v>KK-010019</v>
      </c>
      <c r="I2817" s="130" t="str">
        <f t="shared" si="87"/>
        <v/>
      </c>
    </row>
    <row r="2818" spans="1:9" x14ac:dyDescent="0.15">
      <c r="A2818" s="130">
        <v>2816</v>
      </c>
      <c r="B2818" s="130" t="s">
        <v>5703</v>
      </c>
      <c r="C2818" s="130" t="s">
        <v>15006</v>
      </c>
      <c r="D2818" s="130">
        <v>5000</v>
      </c>
      <c r="E2818" s="130" t="s">
        <v>12446</v>
      </c>
      <c r="F2818" s="130">
        <v>32900</v>
      </c>
      <c r="G2818" s="130">
        <v>54600</v>
      </c>
      <c r="H2818" s="130" t="str">
        <f t="shared" si="86"/>
        <v>KK-010020</v>
      </c>
      <c r="I2818" s="130" t="str">
        <f t="shared" si="87"/>
        <v/>
      </c>
    </row>
    <row r="2819" spans="1:9" x14ac:dyDescent="0.15">
      <c r="A2819" s="130">
        <v>2817</v>
      </c>
      <c r="B2819" s="130" t="s">
        <v>5704</v>
      </c>
      <c r="C2819" s="130" t="s">
        <v>15007</v>
      </c>
      <c r="D2819" s="130">
        <v>1</v>
      </c>
      <c r="E2819" s="130" t="s">
        <v>12370</v>
      </c>
      <c r="F2819" s="130">
        <v>26182</v>
      </c>
      <c r="G2819" s="130">
        <v>19382</v>
      </c>
      <c r="H2819" s="130" t="str">
        <f t="shared" si="86"/>
        <v>KK-010021</v>
      </c>
      <c r="I2819" s="130" t="str">
        <f t="shared" si="87"/>
        <v>AG</v>
      </c>
    </row>
    <row r="2820" spans="1:9" x14ac:dyDescent="0.15">
      <c r="A2820" s="130">
        <v>2818</v>
      </c>
      <c r="B2820" s="130" t="s">
        <v>5705</v>
      </c>
      <c r="C2820" s="130" t="s">
        <v>15008</v>
      </c>
      <c r="D2820" s="130">
        <v>640</v>
      </c>
      <c r="E2820" s="130" t="s">
        <v>12372</v>
      </c>
      <c r="F2820" s="130">
        <v>2461440</v>
      </c>
      <c r="G2820" s="130">
        <v>2078720</v>
      </c>
      <c r="H2820" s="130" t="str">
        <f t="shared" ref="H2820:H2883" si="88">LEFT(B2820,FIND("-",B2820)+6)</f>
        <v>KK-010022</v>
      </c>
      <c r="I2820" s="130" t="str">
        <f t="shared" ref="I2820:I2883" si="89">RIGHT(B2820,LEN(B2820)-FIND("-",B2820)-7)</f>
        <v>AG</v>
      </c>
    </row>
    <row r="2821" spans="1:9" x14ac:dyDescent="0.15">
      <c r="A2821" s="130">
        <v>2819</v>
      </c>
      <c r="B2821" s="130" t="s">
        <v>5706</v>
      </c>
      <c r="C2821" s="130" t="s">
        <v>15009</v>
      </c>
      <c r="D2821" s="130">
        <v>100</v>
      </c>
      <c r="E2821" s="130" t="s">
        <v>12497</v>
      </c>
      <c r="F2821" s="130">
        <v>670261</v>
      </c>
      <c r="G2821" s="130">
        <v>371330</v>
      </c>
      <c r="H2821" s="130" t="str">
        <f t="shared" si="88"/>
        <v>KK-010023</v>
      </c>
      <c r="I2821" s="130" t="str">
        <f t="shared" si="89"/>
        <v/>
      </c>
    </row>
    <row r="2822" spans="1:9" x14ac:dyDescent="0.15">
      <c r="A2822" s="130">
        <v>2820</v>
      </c>
      <c r="B2822" s="130" t="s">
        <v>5707</v>
      </c>
      <c r="C2822" s="130" t="s">
        <v>15010</v>
      </c>
      <c r="D2822" s="130">
        <v>1000</v>
      </c>
      <c r="E2822" s="130" t="s">
        <v>12972</v>
      </c>
      <c r="F2822" s="130">
        <v>2970000</v>
      </c>
      <c r="G2822" s="130">
        <v>9430000</v>
      </c>
      <c r="H2822" s="130" t="str">
        <f t="shared" si="88"/>
        <v>KK-010024</v>
      </c>
      <c r="I2822" s="130" t="str">
        <f t="shared" si="89"/>
        <v/>
      </c>
    </row>
    <row r="2823" spans="1:9" x14ac:dyDescent="0.15">
      <c r="A2823" s="130">
        <v>2821</v>
      </c>
      <c r="B2823" s="130" t="s">
        <v>5708</v>
      </c>
      <c r="C2823" s="130" t="s">
        <v>15011</v>
      </c>
      <c r="D2823" s="130">
        <v>300</v>
      </c>
      <c r="E2823" s="130" t="s">
        <v>12372</v>
      </c>
      <c r="F2823" s="130">
        <v>360480</v>
      </c>
      <c r="G2823" s="130">
        <v>378000</v>
      </c>
      <c r="H2823" s="130" t="str">
        <f t="shared" si="88"/>
        <v>KK-010025</v>
      </c>
      <c r="I2823" s="130" t="str">
        <f t="shared" si="89"/>
        <v/>
      </c>
    </row>
    <row r="2824" spans="1:9" x14ac:dyDescent="0.15">
      <c r="A2824" s="130">
        <v>2822</v>
      </c>
      <c r="B2824" s="130" t="s">
        <v>5709</v>
      </c>
      <c r="C2824" s="130" t="s">
        <v>406</v>
      </c>
      <c r="D2824" s="130">
        <v>100</v>
      </c>
      <c r="E2824" s="130" t="s">
        <v>12368</v>
      </c>
      <c r="F2824" s="130">
        <v>14753036</v>
      </c>
      <c r="G2824" s="130">
        <v>15539520</v>
      </c>
      <c r="H2824" s="130" t="str">
        <f t="shared" si="88"/>
        <v>KK-010026</v>
      </c>
      <c r="I2824" s="130" t="str">
        <f t="shared" si="89"/>
        <v>AG</v>
      </c>
    </row>
    <row r="2825" spans="1:9" x14ac:dyDescent="0.15">
      <c r="A2825" s="130">
        <v>2823</v>
      </c>
      <c r="B2825" s="130" t="s">
        <v>5710</v>
      </c>
      <c r="C2825" s="130" t="s">
        <v>15012</v>
      </c>
      <c r="D2825" s="130">
        <v>1</v>
      </c>
      <c r="E2825" s="130" t="s">
        <v>12402</v>
      </c>
      <c r="F2825" s="130">
        <v>1700000</v>
      </c>
      <c r="G2825" s="130">
        <v>2890000</v>
      </c>
      <c r="H2825" s="130" t="str">
        <f t="shared" si="88"/>
        <v>KK-010027</v>
      </c>
      <c r="I2825" s="130" t="str">
        <f t="shared" si="89"/>
        <v>VG</v>
      </c>
    </row>
    <row r="2826" spans="1:9" x14ac:dyDescent="0.15">
      <c r="A2826" s="130">
        <v>2824</v>
      </c>
      <c r="B2826" s="130" t="s">
        <v>5711</v>
      </c>
      <c r="C2826" s="130" t="s">
        <v>15013</v>
      </c>
      <c r="D2826" s="130">
        <v>1</v>
      </c>
      <c r="E2826" s="130" t="s">
        <v>12372</v>
      </c>
      <c r="F2826" s="130">
        <v>0</v>
      </c>
      <c r="G2826" s="130">
        <v>0</v>
      </c>
      <c r="H2826" s="130" t="str">
        <f t="shared" si="88"/>
        <v>KK-010028</v>
      </c>
      <c r="I2826" s="130" t="str">
        <f t="shared" si="89"/>
        <v/>
      </c>
    </row>
    <row r="2827" spans="1:9" x14ac:dyDescent="0.15">
      <c r="A2827" s="130">
        <v>2825</v>
      </c>
      <c r="B2827" s="130" t="s">
        <v>5712</v>
      </c>
      <c r="C2827" s="130" t="s">
        <v>15014</v>
      </c>
      <c r="D2827" s="130">
        <v>10</v>
      </c>
      <c r="E2827" s="130" t="s">
        <v>12355</v>
      </c>
      <c r="F2827" s="130">
        <v>318855</v>
      </c>
      <c r="G2827" s="130">
        <v>429732</v>
      </c>
      <c r="H2827" s="130" t="str">
        <f t="shared" si="88"/>
        <v>KK-010029</v>
      </c>
      <c r="I2827" s="130" t="str">
        <f t="shared" si="89"/>
        <v/>
      </c>
    </row>
    <row r="2828" spans="1:9" x14ac:dyDescent="0.15">
      <c r="A2828" s="130">
        <v>2826</v>
      </c>
      <c r="B2828" s="130" t="s">
        <v>5713</v>
      </c>
      <c r="C2828" s="130" t="s">
        <v>15015</v>
      </c>
      <c r="D2828" s="130">
        <v>20</v>
      </c>
      <c r="E2828" s="130" t="s">
        <v>12372</v>
      </c>
      <c r="F2828" s="130">
        <v>0</v>
      </c>
      <c r="G2828" s="130">
        <v>0</v>
      </c>
      <c r="H2828" s="130" t="str">
        <f t="shared" si="88"/>
        <v>KK-010030</v>
      </c>
      <c r="I2828" s="130" t="str">
        <f t="shared" si="89"/>
        <v/>
      </c>
    </row>
    <row r="2829" spans="1:9" x14ac:dyDescent="0.15">
      <c r="A2829" s="130">
        <v>2827</v>
      </c>
      <c r="B2829" s="130" t="s">
        <v>5714</v>
      </c>
      <c r="C2829" s="130" t="s">
        <v>15016</v>
      </c>
      <c r="D2829" s="130">
        <v>100</v>
      </c>
      <c r="E2829" s="130" t="s">
        <v>12471</v>
      </c>
      <c r="F2829" s="130">
        <v>110000</v>
      </c>
      <c r="G2829" s="130">
        <v>36400</v>
      </c>
      <c r="H2829" s="130" t="str">
        <f t="shared" si="88"/>
        <v>KK-010031</v>
      </c>
      <c r="I2829" s="130" t="str">
        <f t="shared" si="89"/>
        <v/>
      </c>
    </row>
    <row r="2830" spans="1:9" x14ac:dyDescent="0.15">
      <c r="A2830" s="130">
        <v>2828</v>
      </c>
      <c r="B2830" s="130" t="s">
        <v>5715</v>
      </c>
      <c r="C2830" s="130" t="s">
        <v>15017</v>
      </c>
      <c r="D2830" s="130">
        <v>1</v>
      </c>
      <c r="E2830" s="130" t="s">
        <v>12391</v>
      </c>
      <c r="F2830" s="130">
        <v>24700000</v>
      </c>
      <c r="G2830" s="130">
        <v>29100000</v>
      </c>
      <c r="H2830" s="130" t="str">
        <f t="shared" si="88"/>
        <v>KK-010032</v>
      </c>
      <c r="I2830" s="130" t="str">
        <f t="shared" si="89"/>
        <v/>
      </c>
    </row>
    <row r="2831" spans="1:9" x14ac:dyDescent="0.15">
      <c r="A2831" s="130">
        <v>2829</v>
      </c>
      <c r="B2831" s="130" t="s">
        <v>5716</v>
      </c>
      <c r="C2831" s="130" t="s">
        <v>15018</v>
      </c>
      <c r="D2831" s="130">
        <v>1</v>
      </c>
      <c r="E2831" s="130" t="s">
        <v>12403</v>
      </c>
      <c r="F2831" s="130">
        <v>50000000</v>
      </c>
      <c r="G2831" s="130">
        <v>51000000</v>
      </c>
      <c r="H2831" s="130" t="str">
        <f t="shared" si="88"/>
        <v>KK-010033</v>
      </c>
      <c r="I2831" s="130" t="str">
        <f t="shared" si="89"/>
        <v/>
      </c>
    </row>
    <row r="2832" spans="1:9" x14ac:dyDescent="0.15">
      <c r="A2832" s="130">
        <v>2830</v>
      </c>
      <c r="B2832" s="130" t="s">
        <v>5717</v>
      </c>
      <c r="C2832" s="130" t="s">
        <v>14952</v>
      </c>
      <c r="D2832" s="130">
        <v>0</v>
      </c>
      <c r="F2832" s="130">
        <v>0</v>
      </c>
      <c r="G2832" s="130">
        <v>0</v>
      </c>
      <c r="H2832" s="130" t="str">
        <f t="shared" si="88"/>
        <v>KK-010034</v>
      </c>
      <c r="I2832" s="130" t="str">
        <f t="shared" si="89"/>
        <v/>
      </c>
    </row>
    <row r="2833" spans="1:9" x14ac:dyDescent="0.15">
      <c r="A2833" s="130">
        <v>2831</v>
      </c>
      <c r="B2833" s="130" t="s">
        <v>5718</v>
      </c>
      <c r="C2833" s="130" t="s">
        <v>15019</v>
      </c>
      <c r="D2833" s="130">
        <v>100</v>
      </c>
      <c r="E2833" s="130" t="s">
        <v>12355</v>
      </c>
      <c r="F2833" s="130">
        <v>1660000</v>
      </c>
      <c r="G2833" s="130">
        <v>428400</v>
      </c>
      <c r="H2833" s="130" t="str">
        <f t="shared" si="88"/>
        <v>KK-010035</v>
      </c>
      <c r="I2833" s="130" t="str">
        <f t="shared" si="89"/>
        <v/>
      </c>
    </row>
    <row r="2834" spans="1:9" x14ac:dyDescent="0.15">
      <c r="A2834" s="130">
        <v>2832</v>
      </c>
      <c r="B2834" s="130" t="s">
        <v>5719</v>
      </c>
      <c r="C2834" s="130" t="s">
        <v>15020</v>
      </c>
      <c r="D2834" s="130">
        <v>300</v>
      </c>
      <c r="E2834" s="130" t="s">
        <v>12368</v>
      </c>
      <c r="F2834" s="130">
        <v>407610</v>
      </c>
      <c r="G2834" s="130">
        <v>2677920</v>
      </c>
      <c r="H2834" s="130" t="str">
        <f t="shared" si="88"/>
        <v>KK-010036</v>
      </c>
      <c r="I2834" s="130" t="str">
        <f t="shared" si="89"/>
        <v>AG</v>
      </c>
    </row>
    <row r="2835" spans="1:9" x14ac:dyDescent="0.15">
      <c r="A2835" s="130">
        <v>2833</v>
      </c>
      <c r="B2835" s="130" t="s">
        <v>5720</v>
      </c>
      <c r="C2835" s="130" t="s">
        <v>15021</v>
      </c>
      <c r="D2835" s="130">
        <v>1</v>
      </c>
      <c r="E2835" s="130" t="s">
        <v>12372</v>
      </c>
      <c r="F2835" s="130">
        <v>5550</v>
      </c>
      <c r="G2835" s="130">
        <v>6600</v>
      </c>
      <c r="H2835" s="130" t="str">
        <f t="shared" si="88"/>
        <v>KK-010037</v>
      </c>
      <c r="I2835" s="130" t="str">
        <f t="shared" si="89"/>
        <v/>
      </c>
    </row>
    <row r="2836" spans="1:9" x14ac:dyDescent="0.15">
      <c r="A2836" s="130">
        <v>2834</v>
      </c>
      <c r="B2836" s="130" t="s">
        <v>5721</v>
      </c>
      <c r="C2836" s="130" t="s">
        <v>15022</v>
      </c>
      <c r="D2836" s="130">
        <v>100</v>
      </c>
      <c r="E2836" s="130" t="s">
        <v>12372</v>
      </c>
      <c r="F2836" s="130">
        <v>4803777</v>
      </c>
      <c r="G2836" s="130">
        <v>991777</v>
      </c>
      <c r="H2836" s="130" t="str">
        <f t="shared" si="88"/>
        <v>KK-010038</v>
      </c>
      <c r="I2836" s="130" t="str">
        <f t="shared" si="89"/>
        <v>AG</v>
      </c>
    </row>
    <row r="2837" spans="1:9" x14ac:dyDescent="0.15">
      <c r="A2837" s="130">
        <v>2835</v>
      </c>
      <c r="B2837" s="130" t="s">
        <v>5722</v>
      </c>
      <c r="C2837" s="130" t="s">
        <v>15023</v>
      </c>
      <c r="D2837" s="130">
        <v>1000</v>
      </c>
      <c r="E2837" s="130" t="s">
        <v>12372</v>
      </c>
      <c r="F2837" s="130">
        <v>650000</v>
      </c>
      <c r="G2837" s="130">
        <v>1100000</v>
      </c>
      <c r="H2837" s="130" t="str">
        <f t="shared" si="88"/>
        <v>KK-010039</v>
      </c>
      <c r="I2837" s="130" t="str">
        <f t="shared" si="89"/>
        <v/>
      </c>
    </row>
    <row r="2838" spans="1:9" x14ac:dyDescent="0.15">
      <c r="A2838" s="130">
        <v>2836</v>
      </c>
      <c r="B2838" s="130" t="s">
        <v>5723</v>
      </c>
      <c r="H2838" s="130" t="str">
        <f t="shared" si="88"/>
        <v>KK-010040</v>
      </c>
      <c r="I2838" s="130" t="str">
        <f t="shared" si="89"/>
        <v/>
      </c>
    </row>
    <row r="2839" spans="1:9" x14ac:dyDescent="0.15">
      <c r="A2839" s="130">
        <v>2837</v>
      </c>
      <c r="B2839" s="130" t="s">
        <v>5724</v>
      </c>
      <c r="H2839" s="130" t="str">
        <f t="shared" si="88"/>
        <v>KK-010041</v>
      </c>
      <c r="I2839" s="130" t="str">
        <f t="shared" si="89"/>
        <v/>
      </c>
    </row>
    <row r="2840" spans="1:9" x14ac:dyDescent="0.15">
      <c r="A2840" s="130">
        <v>2838</v>
      </c>
      <c r="B2840" s="130" t="s">
        <v>5725</v>
      </c>
      <c r="C2840" s="130" t="s">
        <v>15024</v>
      </c>
      <c r="D2840" s="130">
        <v>0</v>
      </c>
      <c r="E2840" s="130" t="s">
        <v>12391</v>
      </c>
      <c r="F2840" s="130">
        <v>0</v>
      </c>
      <c r="G2840" s="130">
        <v>0</v>
      </c>
      <c r="H2840" s="130" t="str">
        <f t="shared" si="88"/>
        <v>KK-010042</v>
      </c>
      <c r="I2840" s="130" t="str">
        <f t="shared" si="89"/>
        <v/>
      </c>
    </row>
    <row r="2841" spans="1:9" x14ac:dyDescent="0.15">
      <c r="A2841" s="130">
        <v>2839</v>
      </c>
      <c r="B2841" s="130" t="s">
        <v>5726</v>
      </c>
      <c r="C2841" s="130" t="s">
        <v>15025</v>
      </c>
      <c r="D2841" s="130">
        <v>15</v>
      </c>
      <c r="E2841" s="130" t="s">
        <v>12355</v>
      </c>
      <c r="F2841" s="130">
        <v>160500</v>
      </c>
      <c r="G2841" s="130">
        <v>37485</v>
      </c>
      <c r="H2841" s="130" t="str">
        <f t="shared" si="88"/>
        <v>KK-010043</v>
      </c>
      <c r="I2841" s="130" t="str">
        <f t="shared" si="89"/>
        <v>VG</v>
      </c>
    </row>
    <row r="2842" spans="1:9" x14ac:dyDescent="0.15">
      <c r="A2842" s="130">
        <v>2840</v>
      </c>
      <c r="B2842" s="130" t="s">
        <v>5727</v>
      </c>
      <c r="C2842" s="130" t="s">
        <v>14952</v>
      </c>
      <c r="D2842" s="130">
        <v>0</v>
      </c>
      <c r="F2842" s="130">
        <v>0</v>
      </c>
      <c r="G2842" s="130">
        <v>0</v>
      </c>
      <c r="H2842" s="130" t="str">
        <f t="shared" si="88"/>
        <v>KK-010044</v>
      </c>
      <c r="I2842" s="130" t="str">
        <f t="shared" si="89"/>
        <v/>
      </c>
    </row>
    <row r="2843" spans="1:9" x14ac:dyDescent="0.15">
      <c r="A2843" s="130">
        <v>2841</v>
      </c>
      <c r="B2843" s="130" t="s">
        <v>5728</v>
      </c>
      <c r="H2843" s="130" t="str">
        <f t="shared" si="88"/>
        <v>KK-010045</v>
      </c>
      <c r="I2843" s="130" t="str">
        <f t="shared" si="89"/>
        <v/>
      </c>
    </row>
    <row r="2844" spans="1:9" x14ac:dyDescent="0.15">
      <c r="A2844" s="130">
        <v>2842</v>
      </c>
      <c r="B2844" s="130" t="s">
        <v>5729</v>
      </c>
      <c r="C2844" s="130" t="s">
        <v>15026</v>
      </c>
      <c r="D2844" s="130">
        <v>10</v>
      </c>
      <c r="E2844" s="130" t="s">
        <v>12355</v>
      </c>
      <c r="F2844" s="130">
        <v>2373800.9500000002</v>
      </c>
      <c r="G2844" s="130">
        <v>3286810</v>
      </c>
      <c r="H2844" s="130" t="str">
        <f t="shared" si="88"/>
        <v>KK-010046</v>
      </c>
      <c r="I2844" s="130" t="str">
        <f t="shared" si="89"/>
        <v>VG</v>
      </c>
    </row>
    <row r="2845" spans="1:9" x14ac:dyDescent="0.15">
      <c r="A2845" s="130">
        <v>2843</v>
      </c>
      <c r="B2845" s="130" t="s">
        <v>5730</v>
      </c>
      <c r="C2845" s="130" t="s">
        <v>15027</v>
      </c>
      <c r="D2845" s="130">
        <v>1</v>
      </c>
      <c r="E2845" s="130" t="s">
        <v>15028</v>
      </c>
      <c r="F2845" s="130">
        <v>480</v>
      </c>
      <c r="G2845" s="130">
        <v>390</v>
      </c>
      <c r="H2845" s="130" t="str">
        <f t="shared" si="88"/>
        <v>KK-010047</v>
      </c>
      <c r="I2845" s="130" t="str">
        <f t="shared" si="89"/>
        <v>VG</v>
      </c>
    </row>
    <row r="2846" spans="1:9" x14ac:dyDescent="0.15">
      <c r="A2846" s="130">
        <v>2844</v>
      </c>
      <c r="B2846" s="130" t="s">
        <v>5731</v>
      </c>
      <c r="C2846" s="130" t="s">
        <v>15029</v>
      </c>
      <c r="D2846" s="130">
        <v>322</v>
      </c>
      <c r="E2846" s="130" t="s">
        <v>12370</v>
      </c>
      <c r="F2846" s="130">
        <v>1439694.41</v>
      </c>
      <c r="G2846" s="130">
        <v>1134745.44</v>
      </c>
      <c r="H2846" s="130" t="str">
        <f t="shared" si="88"/>
        <v>KK-010048</v>
      </c>
      <c r="I2846" s="130" t="str">
        <f t="shared" si="89"/>
        <v>VG</v>
      </c>
    </row>
    <row r="2847" spans="1:9" x14ac:dyDescent="0.15">
      <c r="A2847" s="130">
        <v>2845</v>
      </c>
      <c r="B2847" s="130" t="s">
        <v>5732</v>
      </c>
      <c r="C2847" s="130" t="s">
        <v>387</v>
      </c>
      <c r="D2847" s="130">
        <v>1000</v>
      </c>
      <c r="E2847" s="130" t="s">
        <v>12372</v>
      </c>
      <c r="F2847" s="130">
        <v>3930000</v>
      </c>
      <c r="G2847" s="130">
        <v>4350000</v>
      </c>
      <c r="H2847" s="130" t="str">
        <f t="shared" si="88"/>
        <v>KK-010049</v>
      </c>
      <c r="I2847" s="130" t="str">
        <f t="shared" si="89"/>
        <v>VG</v>
      </c>
    </row>
    <row r="2848" spans="1:9" x14ac:dyDescent="0.15">
      <c r="A2848" s="130">
        <v>2846</v>
      </c>
      <c r="B2848" s="130" t="s">
        <v>5733</v>
      </c>
      <c r="C2848" s="130" t="s">
        <v>15030</v>
      </c>
      <c r="D2848" s="130">
        <v>3.6</v>
      </c>
      <c r="E2848" s="130" t="s">
        <v>12368</v>
      </c>
      <c r="F2848" s="130">
        <v>4700000</v>
      </c>
      <c r="G2848" s="130">
        <v>40089</v>
      </c>
      <c r="H2848" s="130" t="str">
        <f t="shared" si="88"/>
        <v>KK-010050</v>
      </c>
      <c r="I2848" s="130" t="str">
        <f t="shared" si="89"/>
        <v>AG</v>
      </c>
    </row>
    <row r="2849" spans="1:9" x14ac:dyDescent="0.15">
      <c r="A2849" s="130">
        <v>2847</v>
      </c>
      <c r="B2849" s="130" t="s">
        <v>5734</v>
      </c>
      <c r="C2849" s="130" t="s">
        <v>15031</v>
      </c>
      <c r="D2849" s="130">
        <v>8</v>
      </c>
      <c r="E2849" s="130" t="s">
        <v>12403</v>
      </c>
      <c r="F2849" s="130">
        <v>7766729</v>
      </c>
      <c r="G2849" s="130">
        <v>9729744.1999999993</v>
      </c>
      <c r="H2849" s="130" t="str">
        <f t="shared" si="88"/>
        <v>KK-010051</v>
      </c>
      <c r="I2849" s="130" t="str">
        <f t="shared" si="89"/>
        <v>VG</v>
      </c>
    </row>
    <row r="2850" spans="1:9" x14ac:dyDescent="0.15">
      <c r="A2850" s="130">
        <v>2848</v>
      </c>
      <c r="B2850" s="130" t="s">
        <v>5735</v>
      </c>
      <c r="C2850" s="130" t="s">
        <v>15032</v>
      </c>
      <c r="D2850" s="130">
        <v>1000</v>
      </c>
      <c r="E2850" s="130" t="s">
        <v>12372</v>
      </c>
      <c r="F2850" s="130">
        <v>3936000</v>
      </c>
      <c r="G2850" s="130">
        <v>7000000</v>
      </c>
      <c r="H2850" s="130" t="str">
        <f t="shared" si="88"/>
        <v>KK-010052</v>
      </c>
      <c r="I2850" s="130" t="str">
        <f t="shared" si="89"/>
        <v>VG</v>
      </c>
    </row>
    <row r="2851" spans="1:9" x14ac:dyDescent="0.15">
      <c r="A2851" s="130">
        <v>2849</v>
      </c>
      <c r="B2851" s="130" t="s">
        <v>5736</v>
      </c>
      <c r="C2851" s="130" t="s">
        <v>15034</v>
      </c>
      <c r="D2851" s="130">
        <v>80</v>
      </c>
      <c r="E2851" s="130" t="s">
        <v>12361</v>
      </c>
      <c r="F2851" s="130">
        <v>1566000</v>
      </c>
      <c r="G2851" s="130">
        <v>2680480</v>
      </c>
      <c r="H2851" s="130" t="str">
        <f t="shared" si="88"/>
        <v>KK-010053</v>
      </c>
      <c r="I2851" s="130" t="str">
        <f t="shared" si="89"/>
        <v/>
      </c>
    </row>
    <row r="2852" spans="1:9" x14ac:dyDescent="0.15">
      <c r="A2852" s="130">
        <v>2850</v>
      </c>
      <c r="B2852" s="130" t="s">
        <v>5737</v>
      </c>
      <c r="C2852" s="130" t="s">
        <v>15035</v>
      </c>
      <c r="D2852" s="130">
        <v>360</v>
      </c>
      <c r="E2852" s="130" t="s">
        <v>12361</v>
      </c>
      <c r="F2852" s="130">
        <v>9765740</v>
      </c>
      <c r="G2852" s="130">
        <v>9387319</v>
      </c>
      <c r="H2852" s="130" t="str">
        <f t="shared" si="88"/>
        <v>KK-010054</v>
      </c>
      <c r="I2852" s="130" t="str">
        <f t="shared" si="89"/>
        <v>AG</v>
      </c>
    </row>
    <row r="2853" spans="1:9" x14ac:dyDescent="0.15">
      <c r="A2853" s="130">
        <v>2851</v>
      </c>
      <c r="B2853" s="130" t="s">
        <v>5738</v>
      </c>
      <c r="C2853" s="130" t="s">
        <v>15036</v>
      </c>
      <c r="D2853" s="130">
        <v>100</v>
      </c>
      <c r="E2853" s="130" t="s">
        <v>12372</v>
      </c>
      <c r="F2853" s="130">
        <v>319700</v>
      </c>
      <c r="G2853" s="130">
        <v>650000</v>
      </c>
      <c r="H2853" s="130" t="str">
        <f t="shared" si="88"/>
        <v>KK-010055</v>
      </c>
      <c r="I2853" s="130" t="str">
        <f t="shared" si="89"/>
        <v>AG</v>
      </c>
    </row>
    <row r="2854" spans="1:9" x14ac:dyDescent="0.15">
      <c r="A2854" s="130">
        <v>2852</v>
      </c>
      <c r="B2854" s="130" t="s">
        <v>5739</v>
      </c>
      <c r="C2854" s="130" t="s">
        <v>15037</v>
      </c>
      <c r="D2854" s="130">
        <v>3.6</v>
      </c>
      <c r="E2854" s="130" t="s">
        <v>12355</v>
      </c>
      <c r="F2854" s="130">
        <v>608403.6</v>
      </c>
      <c r="G2854" s="130">
        <v>646560</v>
      </c>
      <c r="H2854" s="130" t="str">
        <f t="shared" si="88"/>
        <v>KK-010056</v>
      </c>
      <c r="I2854" s="130" t="str">
        <f t="shared" si="89"/>
        <v/>
      </c>
    </row>
    <row r="2855" spans="1:9" x14ac:dyDescent="0.15">
      <c r="A2855" s="130">
        <v>2853</v>
      </c>
      <c r="B2855" s="130" t="s">
        <v>5740</v>
      </c>
      <c r="C2855" s="130" t="s">
        <v>2876</v>
      </c>
      <c r="D2855" s="130">
        <v>1000</v>
      </c>
      <c r="E2855" s="130" t="s">
        <v>12372</v>
      </c>
      <c r="F2855" s="130">
        <v>5300000</v>
      </c>
      <c r="G2855" s="130">
        <v>108000</v>
      </c>
      <c r="H2855" s="130" t="str">
        <f t="shared" si="88"/>
        <v>KK-010057</v>
      </c>
      <c r="I2855" s="130" t="str">
        <f t="shared" si="89"/>
        <v>AG</v>
      </c>
    </row>
    <row r="2856" spans="1:9" x14ac:dyDescent="0.15">
      <c r="A2856" s="130">
        <v>2854</v>
      </c>
      <c r="B2856" s="130" t="s">
        <v>5741</v>
      </c>
      <c r="C2856" s="130" t="s">
        <v>12582</v>
      </c>
      <c r="D2856" s="130">
        <v>300</v>
      </c>
      <c r="E2856" s="130" t="s">
        <v>12372</v>
      </c>
      <c r="F2856" s="130">
        <v>2556120</v>
      </c>
      <c r="G2856" s="130">
        <v>2750140</v>
      </c>
      <c r="H2856" s="130" t="str">
        <f t="shared" si="88"/>
        <v>KK-010058</v>
      </c>
      <c r="I2856" s="130" t="str">
        <f t="shared" si="89"/>
        <v>VG</v>
      </c>
    </row>
    <row r="2857" spans="1:9" x14ac:dyDescent="0.15">
      <c r="A2857" s="130">
        <v>2855</v>
      </c>
      <c r="B2857" s="130" t="s">
        <v>5742</v>
      </c>
      <c r="C2857" s="130" t="s">
        <v>15038</v>
      </c>
      <c r="D2857" s="130">
        <v>1</v>
      </c>
      <c r="E2857" s="130" t="s">
        <v>12391</v>
      </c>
      <c r="F2857" s="130">
        <v>778600</v>
      </c>
      <c r="G2857" s="130">
        <v>3904000</v>
      </c>
      <c r="H2857" s="130" t="str">
        <f t="shared" si="88"/>
        <v>KK-010059</v>
      </c>
      <c r="I2857" s="130" t="str">
        <f t="shared" si="89"/>
        <v/>
      </c>
    </row>
    <row r="2858" spans="1:9" x14ac:dyDescent="0.15">
      <c r="A2858" s="130">
        <v>2856</v>
      </c>
      <c r="B2858" s="130" t="s">
        <v>5743</v>
      </c>
      <c r="C2858" s="130" t="s">
        <v>15039</v>
      </c>
      <c r="D2858" s="130">
        <v>1</v>
      </c>
      <c r="E2858" s="130" t="s">
        <v>12372</v>
      </c>
      <c r="F2858" s="130">
        <v>20400</v>
      </c>
      <c r="G2858" s="130">
        <v>31400</v>
      </c>
      <c r="H2858" s="130" t="str">
        <f t="shared" si="88"/>
        <v>KK-010060</v>
      </c>
      <c r="I2858" s="130" t="str">
        <f t="shared" si="89"/>
        <v/>
      </c>
    </row>
    <row r="2859" spans="1:9" x14ac:dyDescent="0.15">
      <c r="A2859" s="130">
        <v>2857</v>
      </c>
      <c r="B2859" s="130" t="s">
        <v>5744</v>
      </c>
      <c r="C2859" s="130" t="s">
        <v>15040</v>
      </c>
      <c r="D2859" s="130">
        <v>1</v>
      </c>
      <c r="E2859" s="130" t="s">
        <v>12581</v>
      </c>
      <c r="F2859" s="130">
        <v>86023.679999999993</v>
      </c>
      <c r="G2859" s="130">
        <v>101634.8</v>
      </c>
      <c r="H2859" s="130" t="str">
        <f t="shared" si="88"/>
        <v>KK-010061</v>
      </c>
      <c r="I2859" s="130" t="str">
        <f t="shared" si="89"/>
        <v/>
      </c>
    </row>
    <row r="2860" spans="1:9" x14ac:dyDescent="0.15">
      <c r="A2860" s="130">
        <v>2858</v>
      </c>
      <c r="B2860" s="130" t="s">
        <v>5745</v>
      </c>
      <c r="C2860" s="130" t="s">
        <v>15041</v>
      </c>
      <c r="D2860" s="130">
        <v>35</v>
      </c>
      <c r="E2860" s="130" t="s">
        <v>12402</v>
      </c>
      <c r="F2860" s="130">
        <v>2545200</v>
      </c>
      <c r="G2860" s="130">
        <v>2921100</v>
      </c>
      <c r="H2860" s="130" t="str">
        <f t="shared" si="88"/>
        <v>KK-010062</v>
      </c>
      <c r="I2860" s="130" t="str">
        <f t="shared" si="89"/>
        <v/>
      </c>
    </row>
    <row r="2861" spans="1:9" x14ac:dyDescent="0.15">
      <c r="A2861" s="130">
        <v>2859</v>
      </c>
      <c r="B2861" s="130" t="s">
        <v>5746</v>
      </c>
      <c r="C2861" s="130" t="s">
        <v>15042</v>
      </c>
      <c r="D2861" s="130">
        <v>21</v>
      </c>
      <c r="E2861" s="130" t="s">
        <v>12361</v>
      </c>
      <c r="F2861" s="130">
        <v>528066</v>
      </c>
      <c r="G2861" s="130">
        <v>121149</v>
      </c>
      <c r="H2861" s="130" t="str">
        <f t="shared" si="88"/>
        <v>KK-010063</v>
      </c>
      <c r="I2861" s="130" t="str">
        <f t="shared" si="89"/>
        <v/>
      </c>
    </row>
    <row r="2862" spans="1:9" x14ac:dyDescent="0.15">
      <c r="A2862" s="130">
        <v>2860</v>
      </c>
      <c r="B2862" s="130" t="s">
        <v>5747</v>
      </c>
      <c r="C2862" s="130" t="s">
        <v>15043</v>
      </c>
      <c r="D2862" s="130">
        <v>100</v>
      </c>
      <c r="E2862" s="130" t="s">
        <v>12471</v>
      </c>
      <c r="F2862" s="130">
        <v>89520</v>
      </c>
      <c r="G2862" s="130">
        <v>56200</v>
      </c>
      <c r="H2862" s="130" t="str">
        <f t="shared" si="88"/>
        <v>KK-010064</v>
      </c>
      <c r="I2862" s="130" t="str">
        <f t="shared" si="89"/>
        <v/>
      </c>
    </row>
    <row r="2863" spans="1:9" x14ac:dyDescent="0.15">
      <c r="A2863" s="130">
        <v>2861</v>
      </c>
      <c r="B2863" s="130" t="s">
        <v>5748</v>
      </c>
      <c r="C2863" s="130" t="s">
        <v>15044</v>
      </c>
      <c r="D2863" s="130">
        <v>100</v>
      </c>
      <c r="E2863" s="130" t="s">
        <v>12372</v>
      </c>
      <c r="F2863" s="130">
        <v>658272</v>
      </c>
      <c r="G2863" s="130">
        <v>672669.85</v>
      </c>
      <c r="H2863" s="130" t="str">
        <f t="shared" si="88"/>
        <v>KK-010065</v>
      </c>
      <c r="I2863" s="130" t="str">
        <f t="shared" si="89"/>
        <v>VG</v>
      </c>
    </row>
    <row r="2864" spans="1:9" x14ac:dyDescent="0.15">
      <c r="A2864" s="130">
        <v>2862</v>
      </c>
      <c r="B2864" s="130" t="s">
        <v>5749</v>
      </c>
      <c r="C2864" s="130" t="s">
        <v>15045</v>
      </c>
      <c r="D2864" s="130">
        <v>1000</v>
      </c>
      <c r="E2864" s="130" t="s">
        <v>12372</v>
      </c>
      <c r="F2864" s="130">
        <v>12000000</v>
      </c>
      <c r="G2864" s="130">
        <v>19140000</v>
      </c>
      <c r="H2864" s="130" t="str">
        <f t="shared" si="88"/>
        <v>KK-010066</v>
      </c>
      <c r="I2864" s="130" t="str">
        <f t="shared" si="89"/>
        <v/>
      </c>
    </row>
    <row r="2865" spans="1:9" x14ac:dyDescent="0.15">
      <c r="A2865" s="130">
        <v>2863</v>
      </c>
      <c r="B2865" s="130" t="s">
        <v>5750</v>
      </c>
      <c r="C2865" s="130" t="s">
        <v>15046</v>
      </c>
      <c r="D2865" s="130">
        <v>100</v>
      </c>
      <c r="E2865" s="130" t="s">
        <v>12372</v>
      </c>
      <c r="F2865" s="130">
        <v>1181046</v>
      </c>
      <c r="G2865" s="130">
        <v>984496</v>
      </c>
      <c r="H2865" s="130" t="str">
        <f t="shared" si="88"/>
        <v>KK-010067</v>
      </c>
      <c r="I2865" s="130" t="str">
        <f t="shared" si="89"/>
        <v/>
      </c>
    </row>
    <row r="2866" spans="1:9" x14ac:dyDescent="0.15">
      <c r="A2866" s="130">
        <v>2864</v>
      </c>
      <c r="B2866" s="130" t="s">
        <v>5751</v>
      </c>
      <c r="C2866" s="130" t="s">
        <v>15047</v>
      </c>
      <c r="D2866" s="130">
        <v>1000</v>
      </c>
      <c r="E2866" s="130" t="s">
        <v>12372</v>
      </c>
      <c r="F2866" s="130">
        <v>21912765.5</v>
      </c>
      <c r="G2866" s="130">
        <v>24386916</v>
      </c>
      <c r="H2866" s="130" t="str">
        <f t="shared" si="88"/>
        <v>KK-010068</v>
      </c>
      <c r="I2866" s="130" t="str">
        <f t="shared" si="89"/>
        <v>VG</v>
      </c>
    </row>
    <row r="2867" spans="1:9" x14ac:dyDescent="0.15">
      <c r="A2867" s="130">
        <v>2865</v>
      </c>
      <c r="B2867" s="130" t="s">
        <v>5752</v>
      </c>
      <c r="C2867" s="130" t="s">
        <v>15048</v>
      </c>
      <c r="D2867" s="130">
        <v>900</v>
      </c>
      <c r="E2867" s="130" t="s">
        <v>12355</v>
      </c>
      <c r="F2867" s="130">
        <v>2799475</v>
      </c>
      <c r="G2867" s="130">
        <v>4594596</v>
      </c>
      <c r="H2867" s="130" t="str">
        <f t="shared" si="88"/>
        <v>KK-020001</v>
      </c>
      <c r="I2867" s="130" t="str">
        <f t="shared" si="89"/>
        <v/>
      </c>
    </row>
    <row r="2868" spans="1:9" x14ac:dyDescent="0.15">
      <c r="A2868" s="130">
        <v>2866</v>
      </c>
      <c r="B2868" s="130" t="s">
        <v>5753</v>
      </c>
      <c r="C2868" s="130" t="s">
        <v>15049</v>
      </c>
      <c r="D2868" s="130">
        <v>1</v>
      </c>
      <c r="E2868" s="130" t="s">
        <v>12355</v>
      </c>
      <c r="F2868" s="130">
        <v>350</v>
      </c>
      <c r="G2868" s="130">
        <v>350</v>
      </c>
      <c r="H2868" s="130" t="str">
        <f t="shared" si="88"/>
        <v>KK-020002</v>
      </c>
      <c r="I2868" s="130" t="str">
        <f t="shared" si="89"/>
        <v>VG</v>
      </c>
    </row>
    <row r="2869" spans="1:9" x14ac:dyDescent="0.15">
      <c r="A2869" s="130">
        <v>2867</v>
      </c>
      <c r="B2869" s="130" t="s">
        <v>5754</v>
      </c>
      <c r="C2869" s="130" t="s">
        <v>15050</v>
      </c>
      <c r="D2869" s="130">
        <v>100</v>
      </c>
      <c r="E2869" s="130" t="s">
        <v>12355</v>
      </c>
      <c r="F2869" s="130">
        <v>2239400</v>
      </c>
      <c r="G2869" s="130">
        <v>1002626</v>
      </c>
      <c r="H2869" s="130" t="str">
        <f t="shared" si="88"/>
        <v>KK-020003</v>
      </c>
      <c r="I2869" s="130" t="str">
        <f t="shared" si="89"/>
        <v>VG</v>
      </c>
    </row>
    <row r="2870" spans="1:9" x14ac:dyDescent="0.15">
      <c r="A2870" s="130">
        <v>2868</v>
      </c>
      <c r="B2870" s="130" t="s">
        <v>5755</v>
      </c>
      <c r="C2870" s="130" t="s">
        <v>15051</v>
      </c>
      <c r="D2870" s="130">
        <v>100</v>
      </c>
      <c r="E2870" s="130" t="s">
        <v>12355</v>
      </c>
      <c r="F2870" s="130">
        <v>1018940</v>
      </c>
      <c r="G2870" s="130">
        <v>980662.6</v>
      </c>
      <c r="H2870" s="130" t="str">
        <f t="shared" si="88"/>
        <v>KK-020004</v>
      </c>
      <c r="I2870" s="130" t="str">
        <f t="shared" si="89"/>
        <v>VG</v>
      </c>
    </row>
    <row r="2871" spans="1:9" x14ac:dyDescent="0.15">
      <c r="A2871" s="130">
        <v>2869</v>
      </c>
      <c r="B2871" s="130" t="s">
        <v>5756</v>
      </c>
      <c r="C2871" s="130" t="s">
        <v>15052</v>
      </c>
      <c r="D2871" s="130">
        <v>100</v>
      </c>
      <c r="E2871" s="130" t="s">
        <v>12372</v>
      </c>
      <c r="F2871" s="130">
        <v>594800</v>
      </c>
      <c r="G2871" s="130">
        <v>1216900</v>
      </c>
      <c r="H2871" s="130" t="str">
        <f t="shared" si="88"/>
        <v>KK-020005</v>
      </c>
      <c r="I2871" s="130" t="str">
        <f t="shared" si="89"/>
        <v>VG</v>
      </c>
    </row>
    <row r="2872" spans="1:9" x14ac:dyDescent="0.15">
      <c r="A2872" s="130">
        <v>2870</v>
      </c>
      <c r="B2872" s="130" t="s">
        <v>5757</v>
      </c>
      <c r="C2872" s="130" t="s">
        <v>15053</v>
      </c>
      <c r="D2872" s="130">
        <v>100</v>
      </c>
      <c r="E2872" s="130" t="s">
        <v>12372</v>
      </c>
      <c r="F2872" s="130">
        <v>352165</v>
      </c>
      <c r="G2872" s="130">
        <v>352165</v>
      </c>
      <c r="H2872" s="130" t="str">
        <f t="shared" si="88"/>
        <v>KK-020006</v>
      </c>
      <c r="I2872" s="130" t="str">
        <f t="shared" si="89"/>
        <v>VG</v>
      </c>
    </row>
    <row r="2873" spans="1:9" x14ac:dyDescent="0.15">
      <c r="A2873" s="130">
        <v>2871</v>
      </c>
      <c r="B2873" s="130" t="s">
        <v>5758</v>
      </c>
      <c r="C2873" s="130" t="s">
        <v>15054</v>
      </c>
      <c r="D2873" s="130">
        <v>1000</v>
      </c>
      <c r="E2873" s="130" t="s">
        <v>12368</v>
      </c>
      <c r="F2873" s="130">
        <v>9124000</v>
      </c>
      <c r="G2873" s="130">
        <v>3563000</v>
      </c>
      <c r="H2873" s="130" t="str">
        <f t="shared" si="88"/>
        <v>KK-020007</v>
      </c>
      <c r="I2873" s="130" t="str">
        <f t="shared" si="89"/>
        <v/>
      </c>
    </row>
    <row r="2874" spans="1:9" x14ac:dyDescent="0.15">
      <c r="A2874" s="130">
        <v>2872</v>
      </c>
      <c r="B2874" s="130" t="s">
        <v>5759</v>
      </c>
      <c r="H2874" s="130" t="str">
        <f t="shared" si="88"/>
        <v>KK-020008</v>
      </c>
      <c r="I2874" s="130" t="str">
        <f t="shared" si="89"/>
        <v/>
      </c>
    </row>
    <row r="2875" spans="1:9" x14ac:dyDescent="0.15">
      <c r="A2875" s="130">
        <v>2873</v>
      </c>
      <c r="B2875" s="130" t="s">
        <v>5760</v>
      </c>
      <c r="C2875" s="130" t="s">
        <v>15055</v>
      </c>
      <c r="D2875" s="130">
        <v>1</v>
      </c>
      <c r="E2875" s="130" t="s">
        <v>12610</v>
      </c>
      <c r="F2875" s="130">
        <v>28000</v>
      </c>
      <c r="G2875" s="130">
        <v>30600</v>
      </c>
      <c r="H2875" s="130" t="str">
        <f t="shared" si="88"/>
        <v>KK-020009</v>
      </c>
      <c r="I2875" s="130" t="str">
        <f t="shared" si="89"/>
        <v/>
      </c>
    </row>
    <row r="2876" spans="1:9" x14ac:dyDescent="0.15">
      <c r="A2876" s="130">
        <v>2874</v>
      </c>
      <c r="B2876" s="130" t="s">
        <v>5761</v>
      </c>
      <c r="C2876" s="130" t="s">
        <v>15056</v>
      </c>
      <c r="D2876" s="130">
        <v>1</v>
      </c>
      <c r="E2876" s="130" t="s">
        <v>12457</v>
      </c>
      <c r="F2876" s="130">
        <v>120078000</v>
      </c>
      <c r="G2876" s="130">
        <v>135210000</v>
      </c>
      <c r="H2876" s="130" t="str">
        <f t="shared" si="88"/>
        <v>KK-020010</v>
      </c>
      <c r="I2876" s="130" t="str">
        <f t="shared" si="89"/>
        <v>AG</v>
      </c>
    </row>
    <row r="2877" spans="1:9" x14ac:dyDescent="0.15">
      <c r="A2877" s="130">
        <v>2875</v>
      </c>
      <c r="B2877" s="130" t="s">
        <v>5762</v>
      </c>
      <c r="C2877" s="130" t="s">
        <v>15057</v>
      </c>
      <c r="D2877" s="130">
        <v>16.3</v>
      </c>
      <c r="E2877" s="130" t="s">
        <v>12355</v>
      </c>
      <c r="F2877" s="130">
        <v>61838780</v>
      </c>
      <c r="G2877" s="130">
        <v>72057010</v>
      </c>
      <c r="H2877" s="130" t="str">
        <f t="shared" si="88"/>
        <v>KK-020011</v>
      </c>
      <c r="I2877" s="130" t="str">
        <f t="shared" si="89"/>
        <v>AG</v>
      </c>
    </row>
    <row r="2878" spans="1:9" x14ac:dyDescent="0.15">
      <c r="A2878" s="130">
        <v>2876</v>
      </c>
      <c r="B2878" s="130" t="s">
        <v>5763</v>
      </c>
      <c r="H2878" s="130" t="str">
        <f t="shared" si="88"/>
        <v>KK-020012</v>
      </c>
      <c r="I2878" s="130" t="str">
        <f t="shared" si="89"/>
        <v/>
      </c>
    </row>
    <row r="2879" spans="1:9" x14ac:dyDescent="0.15">
      <c r="A2879" s="130">
        <v>2877</v>
      </c>
      <c r="B2879" s="130" t="s">
        <v>5764</v>
      </c>
      <c r="C2879" s="130" t="s">
        <v>15059</v>
      </c>
      <c r="D2879" s="130">
        <v>2</v>
      </c>
      <c r="E2879" s="130" t="s">
        <v>12245</v>
      </c>
      <c r="F2879" s="130">
        <v>8032800</v>
      </c>
      <c r="G2879" s="130">
        <v>13027800</v>
      </c>
      <c r="H2879" s="130" t="str">
        <f t="shared" si="88"/>
        <v>KK-020013</v>
      </c>
      <c r="I2879" s="130" t="str">
        <f t="shared" si="89"/>
        <v/>
      </c>
    </row>
    <row r="2880" spans="1:9" x14ac:dyDescent="0.15">
      <c r="A2880" s="130">
        <v>2878</v>
      </c>
      <c r="B2880" s="130" t="s">
        <v>5765</v>
      </c>
      <c r="C2880" s="130" t="s">
        <v>15060</v>
      </c>
      <c r="D2880" s="130">
        <v>100</v>
      </c>
      <c r="E2880" s="130" t="s">
        <v>12355</v>
      </c>
      <c r="F2880" s="130">
        <v>0</v>
      </c>
      <c r="G2880" s="130">
        <v>0</v>
      </c>
      <c r="H2880" s="130" t="str">
        <f t="shared" si="88"/>
        <v>KK-020014</v>
      </c>
      <c r="I2880" s="130" t="str">
        <f t="shared" si="89"/>
        <v/>
      </c>
    </row>
    <row r="2881" spans="1:9" x14ac:dyDescent="0.15">
      <c r="A2881" s="130">
        <v>2879</v>
      </c>
      <c r="B2881" s="130" t="s">
        <v>5766</v>
      </c>
      <c r="C2881" s="130" t="s">
        <v>15061</v>
      </c>
      <c r="D2881" s="130">
        <v>100</v>
      </c>
      <c r="E2881" s="130" t="s">
        <v>12355</v>
      </c>
      <c r="F2881" s="130">
        <v>6523200</v>
      </c>
      <c r="G2881" s="130">
        <v>5145000</v>
      </c>
      <c r="H2881" s="130" t="str">
        <f t="shared" si="88"/>
        <v>KK-020015</v>
      </c>
      <c r="I2881" s="130" t="str">
        <f t="shared" si="89"/>
        <v/>
      </c>
    </row>
    <row r="2882" spans="1:9" x14ac:dyDescent="0.15">
      <c r="A2882" s="130">
        <v>2880</v>
      </c>
      <c r="B2882" s="130" t="s">
        <v>5767</v>
      </c>
      <c r="C2882" s="130" t="s">
        <v>15062</v>
      </c>
      <c r="D2882" s="130">
        <v>100</v>
      </c>
      <c r="E2882" s="130" t="s">
        <v>12355</v>
      </c>
      <c r="F2882" s="130">
        <v>0</v>
      </c>
      <c r="G2882" s="130">
        <v>0</v>
      </c>
      <c r="H2882" s="130" t="str">
        <f t="shared" si="88"/>
        <v>KK-020016</v>
      </c>
      <c r="I2882" s="130" t="str">
        <f t="shared" si="89"/>
        <v/>
      </c>
    </row>
    <row r="2883" spans="1:9" x14ac:dyDescent="0.15">
      <c r="A2883" s="130">
        <v>2881</v>
      </c>
      <c r="B2883" s="130" t="s">
        <v>5768</v>
      </c>
      <c r="C2883" s="130" t="s">
        <v>12388</v>
      </c>
      <c r="D2883" s="130">
        <v>100</v>
      </c>
      <c r="E2883" s="130" t="s">
        <v>12372</v>
      </c>
      <c r="F2883" s="130">
        <v>730101.8</v>
      </c>
      <c r="G2883" s="130">
        <v>873000</v>
      </c>
      <c r="H2883" s="130" t="str">
        <f t="shared" si="88"/>
        <v>KK-020017</v>
      </c>
      <c r="I2883" s="130" t="str">
        <f t="shared" si="89"/>
        <v>AG</v>
      </c>
    </row>
    <row r="2884" spans="1:9" x14ac:dyDescent="0.15">
      <c r="A2884" s="130">
        <v>2882</v>
      </c>
      <c r="B2884" s="130" t="s">
        <v>5769</v>
      </c>
      <c r="C2884" s="130" t="s">
        <v>15063</v>
      </c>
      <c r="D2884" s="130">
        <v>144</v>
      </c>
      <c r="E2884" s="130" t="s">
        <v>12402</v>
      </c>
      <c r="F2884" s="130">
        <v>9131040</v>
      </c>
      <c r="G2884" s="130">
        <v>10432800</v>
      </c>
      <c r="H2884" s="130" t="str">
        <f t="shared" ref="H2884:H2947" si="90">LEFT(B2884,FIND("-",B2884)+6)</f>
        <v>KK-020018</v>
      </c>
      <c r="I2884" s="130" t="str">
        <f t="shared" ref="I2884:I2947" si="91">RIGHT(B2884,LEN(B2884)-FIND("-",B2884)-7)</f>
        <v/>
      </c>
    </row>
    <row r="2885" spans="1:9" x14ac:dyDescent="0.15">
      <c r="A2885" s="130">
        <v>2883</v>
      </c>
      <c r="B2885" s="130" t="s">
        <v>5770</v>
      </c>
      <c r="C2885" s="130" t="s">
        <v>15064</v>
      </c>
      <c r="D2885" s="130">
        <v>5</v>
      </c>
      <c r="E2885" s="130" t="s">
        <v>12403</v>
      </c>
      <c r="F2885" s="130">
        <v>1090584</v>
      </c>
      <c r="G2885" s="130">
        <v>1176238</v>
      </c>
      <c r="H2885" s="130" t="str">
        <f t="shared" si="90"/>
        <v>KK-020019</v>
      </c>
      <c r="I2885" s="130" t="str">
        <f t="shared" si="91"/>
        <v>AG</v>
      </c>
    </row>
    <row r="2886" spans="1:9" x14ac:dyDescent="0.15">
      <c r="A2886" s="130">
        <v>2884</v>
      </c>
      <c r="B2886" s="130" t="s">
        <v>5771</v>
      </c>
      <c r="C2886" s="130" t="s">
        <v>15065</v>
      </c>
      <c r="D2886" s="130">
        <v>100</v>
      </c>
      <c r="E2886" s="130" t="s">
        <v>12372</v>
      </c>
      <c r="F2886" s="130">
        <v>228800</v>
      </c>
      <c r="G2886" s="130">
        <v>1334000</v>
      </c>
      <c r="H2886" s="130" t="str">
        <f t="shared" si="90"/>
        <v>KK-020020</v>
      </c>
      <c r="I2886" s="130" t="str">
        <f t="shared" si="91"/>
        <v/>
      </c>
    </row>
    <row r="2887" spans="1:9" x14ac:dyDescent="0.15">
      <c r="A2887" s="130">
        <v>2885</v>
      </c>
      <c r="B2887" s="130" t="s">
        <v>5772</v>
      </c>
      <c r="C2887" s="130" t="s">
        <v>15066</v>
      </c>
      <c r="D2887" s="130">
        <v>1</v>
      </c>
      <c r="E2887" s="130" t="s">
        <v>12368</v>
      </c>
      <c r="F2887" s="130">
        <v>35686</v>
      </c>
      <c r="G2887" s="130">
        <v>8808</v>
      </c>
      <c r="H2887" s="130" t="str">
        <f t="shared" si="90"/>
        <v>KK-020021</v>
      </c>
      <c r="I2887" s="130" t="str">
        <f t="shared" si="91"/>
        <v/>
      </c>
    </row>
    <row r="2888" spans="1:9" x14ac:dyDescent="0.15">
      <c r="A2888" s="130">
        <v>2886</v>
      </c>
      <c r="B2888" s="130" t="s">
        <v>5773</v>
      </c>
      <c r="C2888" s="130" t="s">
        <v>15067</v>
      </c>
      <c r="D2888" s="130">
        <v>100</v>
      </c>
      <c r="E2888" s="130" t="s">
        <v>12372</v>
      </c>
      <c r="F2888" s="130">
        <v>296986</v>
      </c>
      <c r="G2888" s="130">
        <v>298301</v>
      </c>
      <c r="H2888" s="130" t="str">
        <f t="shared" si="90"/>
        <v>KK-020022</v>
      </c>
      <c r="I2888" s="130" t="str">
        <f t="shared" si="91"/>
        <v>AG</v>
      </c>
    </row>
    <row r="2889" spans="1:9" x14ac:dyDescent="0.15">
      <c r="A2889" s="130">
        <v>2887</v>
      </c>
      <c r="B2889" s="130" t="s">
        <v>5774</v>
      </c>
      <c r="C2889" s="130" t="s">
        <v>15068</v>
      </c>
      <c r="D2889" s="130">
        <v>1</v>
      </c>
      <c r="E2889" s="130" t="s">
        <v>12370</v>
      </c>
      <c r="F2889" s="130">
        <v>32520</v>
      </c>
      <c r="G2889" s="130">
        <v>37720</v>
      </c>
      <c r="H2889" s="130" t="str">
        <f t="shared" si="90"/>
        <v>KK-020023</v>
      </c>
      <c r="I2889" s="130" t="str">
        <f t="shared" si="91"/>
        <v>AG</v>
      </c>
    </row>
    <row r="2890" spans="1:9" x14ac:dyDescent="0.15">
      <c r="A2890" s="130">
        <v>2888</v>
      </c>
      <c r="B2890" s="130" t="s">
        <v>5775</v>
      </c>
      <c r="C2890" s="130" t="s">
        <v>15069</v>
      </c>
      <c r="D2890" s="130">
        <v>10</v>
      </c>
      <c r="E2890" s="130" t="s">
        <v>12355</v>
      </c>
      <c r="F2890" s="130">
        <v>188000</v>
      </c>
      <c r="G2890" s="130">
        <v>126000</v>
      </c>
      <c r="H2890" s="130" t="str">
        <f t="shared" si="90"/>
        <v>KK-020024</v>
      </c>
      <c r="I2890" s="130" t="str">
        <f t="shared" si="91"/>
        <v/>
      </c>
    </row>
    <row r="2891" spans="1:9" x14ac:dyDescent="0.15">
      <c r="A2891" s="130">
        <v>2889</v>
      </c>
      <c r="B2891" s="130" t="s">
        <v>5776</v>
      </c>
      <c r="C2891" s="130" t="s">
        <v>13653</v>
      </c>
      <c r="D2891" s="130">
        <v>70</v>
      </c>
      <c r="E2891" s="130" t="s">
        <v>12434</v>
      </c>
      <c r="F2891" s="130">
        <v>17999100</v>
      </c>
      <c r="G2891" s="130">
        <v>16421310</v>
      </c>
      <c r="H2891" s="130" t="str">
        <f t="shared" si="90"/>
        <v>KK-020025</v>
      </c>
      <c r="I2891" s="130" t="str">
        <f t="shared" si="91"/>
        <v/>
      </c>
    </row>
    <row r="2892" spans="1:9" x14ac:dyDescent="0.15">
      <c r="A2892" s="130">
        <v>2890</v>
      </c>
      <c r="B2892" s="130" t="s">
        <v>5777</v>
      </c>
      <c r="C2892" s="130" t="s">
        <v>15070</v>
      </c>
      <c r="D2892" s="130">
        <v>10</v>
      </c>
      <c r="E2892" s="130" t="s">
        <v>12355</v>
      </c>
      <c r="F2892" s="130">
        <v>2163200</v>
      </c>
      <c r="G2892" s="130">
        <v>2443900</v>
      </c>
      <c r="H2892" s="130" t="str">
        <f t="shared" si="90"/>
        <v>KK-020026</v>
      </c>
      <c r="I2892" s="130" t="str">
        <f t="shared" si="91"/>
        <v>VG</v>
      </c>
    </row>
    <row r="2893" spans="1:9" x14ac:dyDescent="0.15">
      <c r="A2893" s="130">
        <v>2891</v>
      </c>
      <c r="B2893" s="130" t="s">
        <v>5778</v>
      </c>
      <c r="C2893" s="130" t="s">
        <v>15071</v>
      </c>
      <c r="D2893" s="130">
        <v>100</v>
      </c>
      <c r="E2893" s="130" t="s">
        <v>12372</v>
      </c>
      <c r="F2893" s="130">
        <v>384780</v>
      </c>
      <c r="G2893" s="130">
        <v>644100</v>
      </c>
      <c r="H2893" s="130" t="str">
        <f t="shared" si="90"/>
        <v>KK-020027</v>
      </c>
      <c r="I2893" s="130" t="str">
        <f t="shared" si="91"/>
        <v>AG</v>
      </c>
    </row>
    <row r="2894" spans="1:9" x14ac:dyDescent="0.15">
      <c r="A2894" s="130">
        <v>2892</v>
      </c>
      <c r="B2894" s="130" t="s">
        <v>5779</v>
      </c>
      <c r="C2894" s="130" t="s">
        <v>14182</v>
      </c>
      <c r="D2894" s="130">
        <v>1000</v>
      </c>
      <c r="E2894" s="130" t="s">
        <v>12372</v>
      </c>
      <c r="F2894" s="130">
        <v>1440000</v>
      </c>
      <c r="G2894" s="130">
        <v>1350000</v>
      </c>
      <c r="H2894" s="130" t="str">
        <f t="shared" si="90"/>
        <v>KK-020028</v>
      </c>
      <c r="I2894" s="130" t="str">
        <f t="shared" si="91"/>
        <v>AG</v>
      </c>
    </row>
    <row r="2895" spans="1:9" x14ac:dyDescent="0.15">
      <c r="A2895" s="130">
        <v>2893</v>
      </c>
      <c r="B2895" s="130" t="s">
        <v>5780</v>
      </c>
      <c r="C2895" s="130" t="s">
        <v>15072</v>
      </c>
      <c r="D2895" s="130">
        <v>0</v>
      </c>
      <c r="E2895" s="130" t="s">
        <v>12355</v>
      </c>
      <c r="F2895" s="130">
        <v>11000</v>
      </c>
      <c r="G2895" s="130">
        <v>26180</v>
      </c>
      <c r="H2895" s="130" t="str">
        <f t="shared" si="90"/>
        <v>KK-020029</v>
      </c>
      <c r="I2895" s="130" t="str">
        <f t="shared" si="91"/>
        <v/>
      </c>
    </row>
    <row r="2896" spans="1:9" x14ac:dyDescent="0.15">
      <c r="A2896" s="130">
        <v>2894</v>
      </c>
      <c r="B2896" s="130" t="s">
        <v>5781</v>
      </c>
      <c r="C2896" s="130" t="s">
        <v>15073</v>
      </c>
      <c r="D2896" s="130">
        <v>500</v>
      </c>
      <c r="E2896" s="130" t="s">
        <v>12471</v>
      </c>
      <c r="F2896" s="130">
        <v>84096</v>
      </c>
      <c r="G2896" s="130">
        <v>144000</v>
      </c>
      <c r="H2896" s="130" t="str">
        <f t="shared" si="90"/>
        <v>KK-020030</v>
      </c>
      <c r="I2896" s="130" t="str">
        <f t="shared" si="91"/>
        <v/>
      </c>
    </row>
    <row r="2897" spans="1:9" x14ac:dyDescent="0.15">
      <c r="A2897" s="130">
        <v>2895</v>
      </c>
      <c r="B2897" s="130" t="s">
        <v>5782</v>
      </c>
      <c r="C2897" s="130" t="s">
        <v>15074</v>
      </c>
      <c r="D2897" s="130">
        <v>1000</v>
      </c>
      <c r="E2897" s="130" t="s">
        <v>12372</v>
      </c>
      <c r="F2897" s="130">
        <v>65890.8</v>
      </c>
      <c r="G2897" s="130">
        <v>73900.800000000003</v>
      </c>
      <c r="H2897" s="130" t="str">
        <f t="shared" si="90"/>
        <v>KK-020031</v>
      </c>
      <c r="I2897" s="130" t="str">
        <f t="shared" si="91"/>
        <v>VG</v>
      </c>
    </row>
    <row r="2898" spans="1:9" x14ac:dyDescent="0.15">
      <c r="A2898" s="130">
        <v>2896</v>
      </c>
      <c r="B2898" s="130" t="s">
        <v>5783</v>
      </c>
      <c r="C2898" s="130" t="s">
        <v>15075</v>
      </c>
      <c r="D2898" s="130">
        <v>1</v>
      </c>
      <c r="E2898" s="130" t="s">
        <v>12370</v>
      </c>
      <c r="F2898" s="130">
        <v>4083915.8</v>
      </c>
      <c r="G2898" s="130">
        <v>4682218.3</v>
      </c>
      <c r="H2898" s="130" t="str">
        <f t="shared" si="90"/>
        <v>KK-020032</v>
      </c>
      <c r="I2898" s="130" t="str">
        <f t="shared" si="91"/>
        <v>VG</v>
      </c>
    </row>
    <row r="2899" spans="1:9" x14ac:dyDescent="0.15">
      <c r="A2899" s="130">
        <v>2897</v>
      </c>
      <c r="B2899" s="130" t="s">
        <v>5784</v>
      </c>
      <c r="C2899" s="130" t="s">
        <v>15076</v>
      </c>
      <c r="D2899" s="130">
        <v>200000</v>
      </c>
      <c r="E2899" s="130" t="s">
        <v>12372</v>
      </c>
      <c r="F2899" s="130">
        <v>560000</v>
      </c>
      <c r="G2899" s="130">
        <v>1648000</v>
      </c>
      <c r="H2899" s="130" t="str">
        <f t="shared" si="90"/>
        <v>KK-020033</v>
      </c>
      <c r="I2899" s="130" t="str">
        <f t="shared" si="91"/>
        <v/>
      </c>
    </row>
    <row r="2900" spans="1:9" x14ac:dyDescent="0.15">
      <c r="A2900" s="130">
        <v>2898</v>
      </c>
      <c r="B2900" s="130" t="s">
        <v>5785</v>
      </c>
      <c r="C2900" s="130" t="s">
        <v>15077</v>
      </c>
      <c r="D2900" s="130">
        <v>1</v>
      </c>
      <c r="E2900" s="130" t="s">
        <v>12581</v>
      </c>
      <c r="F2900" s="130">
        <v>14300</v>
      </c>
      <c r="G2900" s="130">
        <v>32000</v>
      </c>
      <c r="H2900" s="130" t="str">
        <f t="shared" si="90"/>
        <v>KK-020034</v>
      </c>
      <c r="I2900" s="130" t="str">
        <f t="shared" si="91"/>
        <v/>
      </c>
    </row>
    <row r="2901" spans="1:9" x14ac:dyDescent="0.15">
      <c r="A2901" s="130">
        <v>2899</v>
      </c>
      <c r="B2901" s="130" t="s">
        <v>5786</v>
      </c>
      <c r="C2901" s="130" t="s">
        <v>13583</v>
      </c>
      <c r="D2901" s="130">
        <v>2000</v>
      </c>
      <c r="E2901" s="130" t="s">
        <v>12361</v>
      </c>
      <c r="F2901" s="130">
        <v>10864100</v>
      </c>
      <c r="G2901" s="130">
        <v>15943200</v>
      </c>
      <c r="H2901" s="130" t="str">
        <f t="shared" si="90"/>
        <v>KK-020035</v>
      </c>
      <c r="I2901" s="130" t="str">
        <f t="shared" si="91"/>
        <v/>
      </c>
    </row>
    <row r="2902" spans="1:9" x14ac:dyDescent="0.15">
      <c r="A2902" s="130">
        <v>2900</v>
      </c>
      <c r="B2902" s="130" t="s">
        <v>5787</v>
      </c>
      <c r="C2902" s="130" t="s">
        <v>15078</v>
      </c>
      <c r="D2902" s="130">
        <v>10</v>
      </c>
      <c r="E2902" s="130" t="s">
        <v>15079</v>
      </c>
      <c r="F2902" s="130">
        <v>1231066.78</v>
      </c>
      <c r="G2902" s="130">
        <v>1127935.57</v>
      </c>
      <c r="H2902" s="130" t="str">
        <f t="shared" si="90"/>
        <v>KK-020036</v>
      </c>
      <c r="I2902" s="130" t="str">
        <f t="shared" si="91"/>
        <v>AG</v>
      </c>
    </row>
    <row r="2903" spans="1:9" x14ac:dyDescent="0.15">
      <c r="A2903" s="130">
        <v>2901</v>
      </c>
      <c r="B2903" s="130" t="s">
        <v>5788</v>
      </c>
      <c r="C2903" s="130" t="s">
        <v>15080</v>
      </c>
      <c r="D2903" s="130">
        <v>5</v>
      </c>
      <c r="E2903" s="130" t="s">
        <v>15081</v>
      </c>
      <c r="F2903" s="130">
        <v>1100</v>
      </c>
      <c r="G2903" s="130">
        <v>1250</v>
      </c>
      <c r="H2903" s="130" t="str">
        <f t="shared" si="90"/>
        <v>KK-020037</v>
      </c>
      <c r="I2903" s="130" t="str">
        <f t="shared" si="91"/>
        <v/>
      </c>
    </row>
    <row r="2904" spans="1:9" x14ac:dyDescent="0.15">
      <c r="A2904" s="130">
        <v>2902</v>
      </c>
      <c r="B2904" s="130" t="s">
        <v>5789</v>
      </c>
      <c r="C2904" s="130" t="s">
        <v>12357</v>
      </c>
      <c r="D2904" s="130">
        <v>0</v>
      </c>
      <c r="E2904" s="130" t="s">
        <v>12391</v>
      </c>
      <c r="F2904" s="130">
        <v>0</v>
      </c>
      <c r="G2904" s="130">
        <v>0</v>
      </c>
      <c r="H2904" s="130" t="str">
        <f t="shared" si="90"/>
        <v>KK-020038</v>
      </c>
      <c r="I2904" s="130" t="str">
        <f t="shared" si="91"/>
        <v/>
      </c>
    </row>
    <row r="2905" spans="1:9" x14ac:dyDescent="0.15">
      <c r="A2905" s="130">
        <v>2903</v>
      </c>
      <c r="B2905" s="130" t="s">
        <v>5790</v>
      </c>
      <c r="C2905" s="130" t="s">
        <v>12357</v>
      </c>
      <c r="D2905" s="130">
        <v>0</v>
      </c>
      <c r="E2905" s="130" t="s">
        <v>15082</v>
      </c>
      <c r="F2905" s="130">
        <v>0</v>
      </c>
      <c r="G2905" s="130">
        <v>0</v>
      </c>
      <c r="H2905" s="130" t="str">
        <f t="shared" si="90"/>
        <v>KK-020039</v>
      </c>
      <c r="I2905" s="130" t="str">
        <f t="shared" si="91"/>
        <v/>
      </c>
    </row>
    <row r="2906" spans="1:9" x14ac:dyDescent="0.15">
      <c r="A2906" s="130">
        <v>2904</v>
      </c>
      <c r="B2906" s="130" t="s">
        <v>5791</v>
      </c>
      <c r="C2906" s="130" t="s">
        <v>1940</v>
      </c>
      <c r="D2906" s="130">
        <v>2300</v>
      </c>
      <c r="E2906" s="130" t="s">
        <v>12372</v>
      </c>
      <c r="F2906" s="130">
        <v>3864000</v>
      </c>
      <c r="G2906" s="130">
        <v>2737000</v>
      </c>
      <c r="H2906" s="130" t="str">
        <f t="shared" si="90"/>
        <v>KK-020040</v>
      </c>
      <c r="I2906" s="130" t="str">
        <f t="shared" si="91"/>
        <v>VG</v>
      </c>
    </row>
    <row r="2907" spans="1:9" x14ac:dyDescent="0.15">
      <c r="A2907" s="130">
        <v>2905</v>
      </c>
      <c r="B2907" s="130" t="s">
        <v>5792</v>
      </c>
      <c r="C2907" s="130" t="s">
        <v>15083</v>
      </c>
      <c r="D2907" s="130">
        <v>366</v>
      </c>
      <c r="E2907" s="130" t="s">
        <v>12368</v>
      </c>
      <c r="F2907" s="130">
        <v>515292</v>
      </c>
      <c r="G2907" s="130">
        <v>1792785</v>
      </c>
      <c r="H2907" s="130" t="str">
        <f t="shared" si="90"/>
        <v>KK-020041</v>
      </c>
      <c r="I2907" s="130" t="str">
        <f t="shared" si="91"/>
        <v>VG</v>
      </c>
    </row>
    <row r="2908" spans="1:9" x14ac:dyDescent="0.15">
      <c r="A2908" s="130">
        <v>2906</v>
      </c>
      <c r="B2908" s="130" t="s">
        <v>5793</v>
      </c>
      <c r="C2908" s="130" t="s">
        <v>15084</v>
      </c>
      <c r="D2908" s="130">
        <v>1000</v>
      </c>
      <c r="E2908" s="130" t="s">
        <v>12368</v>
      </c>
      <c r="F2908" s="130">
        <v>7500000</v>
      </c>
      <c r="G2908" s="130">
        <v>9349000</v>
      </c>
      <c r="H2908" s="130" t="str">
        <f t="shared" si="90"/>
        <v>KK-020042</v>
      </c>
      <c r="I2908" s="130" t="str">
        <f t="shared" si="91"/>
        <v/>
      </c>
    </row>
    <row r="2909" spans="1:9" x14ac:dyDescent="0.15">
      <c r="A2909" s="130">
        <v>2907</v>
      </c>
      <c r="B2909" s="130" t="s">
        <v>5794</v>
      </c>
      <c r="C2909" s="130" t="s">
        <v>15085</v>
      </c>
      <c r="D2909" s="130">
        <v>100</v>
      </c>
      <c r="E2909" s="130" t="s">
        <v>12372</v>
      </c>
      <c r="F2909" s="130">
        <v>3068000</v>
      </c>
      <c r="G2909" s="130">
        <v>2292000</v>
      </c>
      <c r="H2909" s="130" t="str">
        <f t="shared" si="90"/>
        <v>KK-020043</v>
      </c>
      <c r="I2909" s="130" t="str">
        <f t="shared" si="91"/>
        <v>VG</v>
      </c>
    </row>
    <row r="2910" spans="1:9" x14ac:dyDescent="0.15">
      <c r="A2910" s="130">
        <v>2908</v>
      </c>
      <c r="B2910" s="130" t="s">
        <v>5795</v>
      </c>
      <c r="C2910" s="130" t="s">
        <v>15086</v>
      </c>
      <c r="D2910" s="130">
        <v>500</v>
      </c>
      <c r="E2910" s="130" t="s">
        <v>12355</v>
      </c>
      <c r="F2910" s="130">
        <v>5905000</v>
      </c>
      <c r="G2910" s="130">
        <v>6000000</v>
      </c>
      <c r="H2910" s="130" t="str">
        <f t="shared" si="90"/>
        <v>KK-020044</v>
      </c>
      <c r="I2910" s="130" t="str">
        <f t="shared" si="91"/>
        <v/>
      </c>
    </row>
    <row r="2911" spans="1:9" x14ac:dyDescent="0.15">
      <c r="A2911" s="130">
        <v>2909</v>
      </c>
      <c r="B2911" s="130" t="s">
        <v>5796</v>
      </c>
      <c r="C2911" s="130" t="s">
        <v>15087</v>
      </c>
      <c r="D2911" s="130">
        <v>100</v>
      </c>
      <c r="E2911" s="130" t="s">
        <v>12368</v>
      </c>
      <c r="F2911" s="130">
        <v>2696262.5</v>
      </c>
      <c r="G2911" s="130">
        <v>3858250</v>
      </c>
      <c r="H2911" s="130" t="str">
        <f t="shared" si="90"/>
        <v>KK-020045</v>
      </c>
      <c r="I2911" s="130" t="str">
        <f t="shared" si="91"/>
        <v>AG</v>
      </c>
    </row>
    <row r="2912" spans="1:9" x14ac:dyDescent="0.15">
      <c r="A2912" s="130">
        <v>2910</v>
      </c>
      <c r="B2912" s="130" t="s">
        <v>5797</v>
      </c>
      <c r="C2912" s="130" t="s">
        <v>15088</v>
      </c>
      <c r="D2912" s="130">
        <v>1</v>
      </c>
      <c r="E2912" s="130" t="s">
        <v>12457</v>
      </c>
      <c r="F2912" s="130">
        <v>8920000</v>
      </c>
      <c r="G2912" s="130">
        <v>9528000</v>
      </c>
      <c r="H2912" s="130" t="str">
        <f t="shared" si="90"/>
        <v>KK-020046</v>
      </c>
      <c r="I2912" s="130" t="str">
        <f t="shared" si="91"/>
        <v/>
      </c>
    </row>
    <row r="2913" spans="1:9" x14ac:dyDescent="0.15">
      <c r="A2913" s="130">
        <v>2911</v>
      </c>
      <c r="B2913" s="130" t="s">
        <v>5798</v>
      </c>
      <c r="H2913" s="130" t="str">
        <f t="shared" si="90"/>
        <v>KK-020047</v>
      </c>
      <c r="I2913" s="130" t="str">
        <f t="shared" si="91"/>
        <v/>
      </c>
    </row>
    <row r="2914" spans="1:9" x14ac:dyDescent="0.15">
      <c r="A2914" s="130">
        <v>2912</v>
      </c>
      <c r="B2914" s="130" t="s">
        <v>5799</v>
      </c>
      <c r="C2914" s="130" t="s">
        <v>15089</v>
      </c>
      <c r="D2914" s="130">
        <v>1</v>
      </c>
      <c r="E2914" s="130" t="s">
        <v>12531</v>
      </c>
      <c r="F2914" s="130">
        <v>1723830</v>
      </c>
      <c r="G2914" s="130">
        <v>2276691</v>
      </c>
      <c r="H2914" s="130" t="str">
        <f t="shared" si="90"/>
        <v>KK-020048</v>
      </c>
      <c r="I2914" s="130" t="str">
        <f t="shared" si="91"/>
        <v/>
      </c>
    </row>
    <row r="2915" spans="1:9" x14ac:dyDescent="0.15">
      <c r="A2915" s="130">
        <v>2913</v>
      </c>
      <c r="B2915" s="130" t="s">
        <v>5800</v>
      </c>
      <c r="C2915" s="130" t="s">
        <v>15090</v>
      </c>
      <c r="D2915" s="130">
        <v>10</v>
      </c>
      <c r="E2915" s="130" t="s">
        <v>12361</v>
      </c>
      <c r="F2915" s="130">
        <v>0</v>
      </c>
      <c r="G2915" s="130">
        <v>0</v>
      </c>
      <c r="H2915" s="130" t="str">
        <f t="shared" si="90"/>
        <v>KK-020049</v>
      </c>
      <c r="I2915" s="130" t="str">
        <f t="shared" si="91"/>
        <v/>
      </c>
    </row>
    <row r="2916" spans="1:9" x14ac:dyDescent="0.15">
      <c r="A2916" s="130">
        <v>2914</v>
      </c>
      <c r="B2916" s="130" t="s">
        <v>5801</v>
      </c>
      <c r="H2916" s="130" t="str">
        <f t="shared" si="90"/>
        <v>KK-020050</v>
      </c>
      <c r="I2916" s="130" t="str">
        <f t="shared" si="91"/>
        <v/>
      </c>
    </row>
    <row r="2917" spans="1:9" x14ac:dyDescent="0.15">
      <c r="A2917" s="130">
        <v>2915</v>
      </c>
      <c r="B2917" s="130" t="s">
        <v>5802</v>
      </c>
      <c r="C2917" s="130" t="s">
        <v>15091</v>
      </c>
      <c r="D2917" s="130">
        <v>1</v>
      </c>
      <c r="E2917" s="130" t="s">
        <v>15092</v>
      </c>
      <c r="F2917" s="130">
        <v>179932</v>
      </c>
      <c r="G2917" s="130">
        <v>160910</v>
      </c>
      <c r="H2917" s="130" t="str">
        <f t="shared" si="90"/>
        <v>KK-020051</v>
      </c>
      <c r="I2917" s="130" t="str">
        <f t="shared" si="91"/>
        <v/>
      </c>
    </row>
    <row r="2918" spans="1:9" x14ac:dyDescent="0.15">
      <c r="A2918" s="130">
        <v>2916</v>
      </c>
      <c r="B2918" s="130" t="s">
        <v>5803</v>
      </c>
      <c r="C2918" s="130" t="s">
        <v>385</v>
      </c>
      <c r="D2918" s="130">
        <v>1</v>
      </c>
      <c r="E2918" s="130" t="s">
        <v>15093</v>
      </c>
      <c r="F2918" s="130">
        <v>247579</v>
      </c>
      <c r="G2918" s="130">
        <v>258224</v>
      </c>
      <c r="H2918" s="130" t="str">
        <f t="shared" si="90"/>
        <v>KK-020052</v>
      </c>
      <c r="I2918" s="130" t="str">
        <f t="shared" si="91"/>
        <v/>
      </c>
    </row>
    <row r="2919" spans="1:9" x14ac:dyDescent="0.15">
      <c r="A2919" s="130">
        <v>2917</v>
      </c>
      <c r="B2919" s="130" t="s">
        <v>5804</v>
      </c>
      <c r="C2919" s="130" t="s">
        <v>15094</v>
      </c>
      <c r="D2919" s="130">
        <v>1000</v>
      </c>
      <c r="E2919" s="130" t="s">
        <v>12355</v>
      </c>
      <c r="F2919" s="130">
        <v>985560</v>
      </c>
      <c r="G2919" s="130">
        <v>681360</v>
      </c>
      <c r="H2919" s="130" t="str">
        <f t="shared" si="90"/>
        <v>KK-020053</v>
      </c>
      <c r="I2919" s="130" t="str">
        <f t="shared" si="91"/>
        <v/>
      </c>
    </row>
    <row r="2920" spans="1:9" x14ac:dyDescent="0.15">
      <c r="A2920" s="130">
        <v>2918</v>
      </c>
      <c r="B2920" s="130" t="s">
        <v>5805</v>
      </c>
      <c r="C2920" s="130" t="s">
        <v>15095</v>
      </c>
      <c r="D2920" s="130">
        <v>1</v>
      </c>
      <c r="E2920" s="130" t="s">
        <v>12372</v>
      </c>
      <c r="F2920" s="130">
        <v>17050</v>
      </c>
      <c r="G2920" s="130">
        <v>17950</v>
      </c>
      <c r="H2920" s="130" t="str">
        <f t="shared" si="90"/>
        <v>KK-020054</v>
      </c>
      <c r="I2920" s="130" t="str">
        <f t="shared" si="91"/>
        <v/>
      </c>
    </row>
    <row r="2921" spans="1:9" x14ac:dyDescent="0.15">
      <c r="A2921" s="130">
        <v>2919</v>
      </c>
      <c r="B2921" s="130" t="s">
        <v>5806</v>
      </c>
      <c r="F2921" s="130">
        <v>0</v>
      </c>
      <c r="G2921" s="130">
        <v>0</v>
      </c>
      <c r="H2921" s="130" t="str">
        <f t="shared" si="90"/>
        <v>KK-020055</v>
      </c>
      <c r="I2921" s="130" t="str">
        <f t="shared" si="91"/>
        <v/>
      </c>
    </row>
    <row r="2922" spans="1:9" x14ac:dyDescent="0.15">
      <c r="A2922" s="130">
        <v>2920</v>
      </c>
      <c r="B2922" s="130" t="s">
        <v>5807</v>
      </c>
      <c r="C2922" s="130" t="s">
        <v>15096</v>
      </c>
      <c r="D2922" s="130">
        <v>1</v>
      </c>
      <c r="E2922" s="130" t="s">
        <v>12403</v>
      </c>
      <c r="F2922" s="130">
        <v>617000</v>
      </c>
      <c r="G2922" s="130">
        <v>650000</v>
      </c>
      <c r="H2922" s="130" t="str">
        <f t="shared" si="90"/>
        <v>KK-020056</v>
      </c>
      <c r="I2922" s="130" t="str">
        <f t="shared" si="91"/>
        <v/>
      </c>
    </row>
    <row r="2923" spans="1:9" x14ac:dyDescent="0.15">
      <c r="A2923" s="130">
        <v>2921</v>
      </c>
      <c r="B2923" s="130" t="s">
        <v>5808</v>
      </c>
      <c r="H2923" s="130" t="str">
        <f t="shared" si="90"/>
        <v>KK-020057</v>
      </c>
      <c r="I2923" s="130" t="str">
        <f t="shared" si="91"/>
        <v/>
      </c>
    </row>
    <row r="2924" spans="1:9" x14ac:dyDescent="0.15">
      <c r="A2924" s="130">
        <v>2922</v>
      </c>
      <c r="B2924" s="130" t="s">
        <v>5809</v>
      </c>
      <c r="C2924" s="130" t="s">
        <v>15097</v>
      </c>
      <c r="D2924" s="130">
        <v>186</v>
      </c>
      <c r="E2924" s="130" t="s">
        <v>12361</v>
      </c>
      <c r="F2924" s="130">
        <v>8434055</v>
      </c>
      <c r="G2924" s="130">
        <v>6138028</v>
      </c>
      <c r="H2924" s="130" t="str">
        <f t="shared" si="90"/>
        <v>KK-020058</v>
      </c>
      <c r="I2924" s="130" t="str">
        <f t="shared" si="91"/>
        <v>VG</v>
      </c>
    </row>
    <row r="2925" spans="1:9" x14ac:dyDescent="0.15">
      <c r="A2925" s="130">
        <v>2923</v>
      </c>
      <c r="B2925" s="130" t="s">
        <v>5810</v>
      </c>
      <c r="C2925" s="130" t="s">
        <v>15098</v>
      </c>
      <c r="D2925" s="130">
        <v>1</v>
      </c>
      <c r="E2925" s="130" t="s">
        <v>12370</v>
      </c>
      <c r="F2925" s="130">
        <v>3570</v>
      </c>
      <c r="G2925" s="130">
        <v>7800</v>
      </c>
      <c r="H2925" s="130" t="str">
        <f t="shared" si="90"/>
        <v>KK-020059</v>
      </c>
      <c r="I2925" s="130" t="str">
        <f t="shared" si="91"/>
        <v/>
      </c>
    </row>
    <row r="2926" spans="1:9" x14ac:dyDescent="0.15">
      <c r="A2926" s="130">
        <v>2924</v>
      </c>
      <c r="B2926" s="130" t="s">
        <v>5811</v>
      </c>
      <c r="C2926" s="130" t="s">
        <v>15099</v>
      </c>
      <c r="D2926" s="130">
        <v>1000</v>
      </c>
      <c r="E2926" s="130" t="s">
        <v>12372</v>
      </c>
      <c r="F2926" s="130">
        <v>5363820</v>
      </c>
      <c r="G2926" s="130">
        <v>5550000</v>
      </c>
      <c r="H2926" s="130" t="str">
        <f t="shared" si="90"/>
        <v>KK-020060</v>
      </c>
      <c r="I2926" s="130" t="str">
        <f t="shared" si="91"/>
        <v>AG</v>
      </c>
    </row>
    <row r="2927" spans="1:9" x14ac:dyDescent="0.15">
      <c r="A2927" s="130">
        <v>2925</v>
      </c>
      <c r="B2927" s="130" t="s">
        <v>5812</v>
      </c>
      <c r="C2927" s="130" t="s">
        <v>385</v>
      </c>
      <c r="D2927" s="130">
        <v>80</v>
      </c>
      <c r="E2927" s="130" t="s">
        <v>15100</v>
      </c>
      <c r="F2927" s="130">
        <v>2551363.11</v>
      </c>
      <c r="G2927" s="130">
        <v>3715011.2</v>
      </c>
      <c r="H2927" s="130" t="str">
        <f t="shared" si="90"/>
        <v>KK-020061</v>
      </c>
      <c r="I2927" s="130" t="str">
        <f t="shared" si="91"/>
        <v>VG</v>
      </c>
    </row>
    <row r="2928" spans="1:9" x14ac:dyDescent="0.15">
      <c r="A2928" s="130">
        <v>2926</v>
      </c>
      <c r="B2928" s="130" t="s">
        <v>5813</v>
      </c>
      <c r="C2928" s="130" t="s">
        <v>15101</v>
      </c>
      <c r="D2928" s="130">
        <v>1</v>
      </c>
      <c r="E2928" s="130" t="s">
        <v>12446</v>
      </c>
      <c r="F2928" s="130">
        <v>1039157</v>
      </c>
      <c r="G2928" s="130">
        <v>565000</v>
      </c>
      <c r="H2928" s="130" t="str">
        <f t="shared" si="90"/>
        <v>KK-020062</v>
      </c>
      <c r="I2928" s="130" t="str">
        <f t="shared" si="91"/>
        <v/>
      </c>
    </row>
    <row r="2929" spans="1:9" x14ac:dyDescent="0.15">
      <c r="A2929" s="130">
        <v>2927</v>
      </c>
      <c r="B2929" s="130" t="s">
        <v>5814</v>
      </c>
      <c r="C2929" s="130" t="s">
        <v>15102</v>
      </c>
      <c r="D2929" s="130">
        <v>10</v>
      </c>
      <c r="E2929" s="130" t="s">
        <v>12355</v>
      </c>
      <c r="F2929" s="130">
        <v>2370866.2799999998</v>
      </c>
      <c r="G2929" s="130">
        <v>3286810</v>
      </c>
      <c r="H2929" s="130" t="str">
        <f t="shared" si="90"/>
        <v>KK-020063</v>
      </c>
      <c r="I2929" s="130" t="str">
        <f t="shared" si="91"/>
        <v>VG</v>
      </c>
    </row>
    <row r="2930" spans="1:9" x14ac:dyDescent="0.15">
      <c r="A2930" s="130">
        <v>2928</v>
      </c>
      <c r="B2930" s="130" t="s">
        <v>5815</v>
      </c>
      <c r="C2930" s="130" t="s">
        <v>15103</v>
      </c>
      <c r="D2930" s="130">
        <v>200</v>
      </c>
      <c r="E2930" s="130" t="s">
        <v>12361</v>
      </c>
      <c r="F2930" s="130">
        <v>3170700</v>
      </c>
      <c r="G2930" s="130">
        <v>9277080</v>
      </c>
      <c r="H2930" s="130" t="str">
        <f t="shared" si="90"/>
        <v>KK-020064</v>
      </c>
      <c r="I2930" s="130" t="str">
        <f t="shared" si="91"/>
        <v>VG</v>
      </c>
    </row>
    <row r="2931" spans="1:9" x14ac:dyDescent="0.15">
      <c r="A2931" s="130">
        <v>2929</v>
      </c>
      <c r="B2931" s="130" t="s">
        <v>5816</v>
      </c>
      <c r="C2931" s="130" t="s">
        <v>15104</v>
      </c>
      <c r="D2931" s="130">
        <v>1</v>
      </c>
      <c r="E2931" s="130" t="s">
        <v>12384</v>
      </c>
      <c r="F2931" s="130">
        <v>6710</v>
      </c>
      <c r="G2931" s="130">
        <v>8000</v>
      </c>
      <c r="H2931" s="130" t="str">
        <f t="shared" si="90"/>
        <v>KK-020065</v>
      </c>
      <c r="I2931" s="130" t="str">
        <f t="shared" si="91"/>
        <v/>
      </c>
    </row>
    <row r="2932" spans="1:9" x14ac:dyDescent="0.15">
      <c r="A2932" s="130">
        <v>2930</v>
      </c>
      <c r="B2932" s="130" t="s">
        <v>5817</v>
      </c>
      <c r="C2932" s="130" t="s">
        <v>15105</v>
      </c>
      <c r="D2932" s="130">
        <v>100</v>
      </c>
      <c r="E2932" s="130" t="s">
        <v>12355</v>
      </c>
      <c r="F2932" s="130">
        <v>40400</v>
      </c>
      <c r="G2932" s="130">
        <v>40100</v>
      </c>
      <c r="H2932" s="130" t="str">
        <f t="shared" si="90"/>
        <v>KK-020066</v>
      </c>
      <c r="I2932" s="130" t="str">
        <f t="shared" si="91"/>
        <v/>
      </c>
    </row>
    <row r="2933" spans="1:9" x14ac:dyDescent="0.15">
      <c r="A2933" s="130">
        <v>2931</v>
      </c>
      <c r="B2933" s="130" t="s">
        <v>5818</v>
      </c>
      <c r="C2933" s="130" t="s">
        <v>15106</v>
      </c>
      <c r="D2933" s="130">
        <v>3</v>
      </c>
      <c r="E2933" s="130" t="s">
        <v>12355</v>
      </c>
      <c r="F2933" s="130">
        <v>20800</v>
      </c>
      <c r="G2933" s="130">
        <v>218373</v>
      </c>
      <c r="H2933" s="130" t="str">
        <f t="shared" si="90"/>
        <v>KK-020067</v>
      </c>
      <c r="I2933" s="130" t="str">
        <f t="shared" si="91"/>
        <v/>
      </c>
    </row>
    <row r="2934" spans="1:9" x14ac:dyDescent="0.15">
      <c r="A2934" s="130">
        <v>2932</v>
      </c>
      <c r="B2934" s="130" t="s">
        <v>5819</v>
      </c>
      <c r="C2934" s="130" t="s">
        <v>15107</v>
      </c>
      <c r="D2934" s="130">
        <v>100</v>
      </c>
      <c r="E2934" s="130" t="s">
        <v>12355</v>
      </c>
      <c r="F2934" s="130">
        <v>1313250</v>
      </c>
      <c r="G2934" s="130">
        <v>869600</v>
      </c>
      <c r="H2934" s="130" t="str">
        <f t="shared" si="90"/>
        <v>KK-020068</v>
      </c>
      <c r="I2934" s="130" t="str">
        <f t="shared" si="91"/>
        <v>AG</v>
      </c>
    </row>
    <row r="2935" spans="1:9" x14ac:dyDescent="0.15">
      <c r="A2935" s="130">
        <v>2933</v>
      </c>
      <c r="B2935" s="130" t="s">
        <v>5820</v>
      </c>
      <c r="C2935" s="130" t="s">
        <v>15108</v>
      </c>
      <c r="D2935" s="130">
        <v>1</v>
      </c>
      <c r="E2935" s="130" t="s">
        <v>12370</v>
      </c>
      <c r="F2935" s="130">
        <v>389559.09</v>
      </c>
      <c r="G2935" s="130">
        <v>436273.5</v>
      </c>
      <c r="H2935" s="130" t="str">
        <f t="shared" si="90"/>
        <v>KK-030001</v>
      </c>
      <c r="I2935" s="130" t="str">
        <f t="shared" si="91"/>
        <v>VG</v>
      </c>
    </row>
    <row r="2936" spans="1:9" x14ac:dyDescent="0.15">
      <c r="A2936" s="130">
        <v>2934</v>
      </c>
      <c r="B2936" s="130" t="s">
        <v>5821</v>
      </c>
      <c r="C2936" s="130" t="s">
        <v>15109</v>
      </c>
      <c r="D2936" s="130">
        <v>100</v>
      </c>
      <c r="E2936" s="130" t="s">
        <v>12355</v>
      </c>
      <c r="F2936" s="130">
        <v>16741599</v>
      </c>
      <c r="G2936" s="130">
        <v>28381892</v>
      </c>
      <c r="H2936" s="130" t="str">
        <f t="shared" si="90"/>
        <v>KK-030002</v>
      </c>
      <c r="I2936" s="130" t="str">
        <f t="shared" si="91"/>
        <v>AG</v>
      </c>
    </row>
    <row r="2937" spans="1:9" x14ac:dyDescent="0.15">
      <c r="A2937" s="130">
        <v>2935</v>
      </c>
      <c r="B2937" s="130" t="s">
        <v>5822</v>
      </c>
      <c r="C2937" s="130" t="s">
        <v>14111</v>
      </c>
      <c r="D2937" s="130">
        <v>1000</v>
      </c>
      <c r="E2937" s="130" t="s">
        <v>12361</v>
      </c>
      <c r="F2937" s="130">
        <v>19452800</v>
      </c>
      <c r="G2937" s="130">
        <v>20024000</v>
      </c>
      <c r="H2937" s="130" t="str">
        <f t="shared" si="90"/>
        <v>KK-030003</v>
      </c>
      <c r="I2937" s="130" t="str">
        <f t="shared" si="91"/>
        <v/>
      </c>
    </row>
    <row r="2938" spans="1:9" x14ac:dyDescent="0.15">
      <c r="A2938" s="130">
        <v>2936</v>
      </c>
      <c r="B2938" s="130" t="s">
        <v>5823</v>
      </c>
      <c r="H2938" s="130" t="str">
        <f t="shared" si="90"/>
        <v>KK-030004</v>
      </c>
      <c r="I2938" s="130" t="str">
        <f t="shared" si="91"/>
        <v/>
      </c>
    </row>
    <row r="2939" spans="1:9" x14ac:dyDescent="0.15">
      <c r="A2939" s="130">
        <v>2937</v>
      </c>
      <c r="B2939" s="130" t="s">
        <v>5824</v>
      </c>
      <c r="C2939" s="130" t="s">
        <v>15110</v>
      </c>
      <c r="D2939" s="130">
        <v>1</v>
      </c>
      <c r="E2939" s="130" t="s">
        <v>12676</v>
      </c>
      <c r="F2939" s="130">
        <v>89000</v>
      </c>
      <c r="G2939" s="130">
        <v>50000</v>
      </c>
      <c r="H2939" s="130" t="str">
        <f t="shared" si="90"/>
        <v>KK-030005</v>
      </c>
      <c r="I2939" s="130" t="str">
        <f t="shared" si="91"/>
        <v>VG</v>
      </c>
    </row>
    <row r="2940" spans="1:9" x14ac:dyDescent="0.15">
      <c r="A2940" s="130">
        <v>2938</v>
      </c>
      <c r="B2940" s="130" t="s">
        <v>5825</v>
      </c>
      <c r="C2940" s="130" t="s">
        <v>15111</v>
      </c>
      <c r="D2940" s="130">
        <v>48</v>
      </c>
      <c r="E2940" s="130" t="s">
        <v>12434</v>
      </c>
      <c r="F2940" s="130">
        <v>400000</v>
      </c>
      <c r="G2940" s="130">
        <v>409000</v>
      </c>
      <c r="H2940" s="130" t="str">
        <f t="shared" si="90"/>
        <v>KK-030006</v>
      </c>
      <c r="I2940" s="130" t="str">
        <f t="shared" si="91"/>
        <v/>
      </c>
    </row>
    <row r="2941" spans="1:9" x14ac:dyDescent="0.15">
      <c r="A2941" s="130">
        <v>2939</v>
      </c>
      <c r="B2941" s="130" t="s">
        <v>5826</v>
      </c>
      <c r="C2941" s="130" t="s">
        <v>15112</v>
      </c>
      <c r="D2941" s="130">
        <v>100</v>
      </c>
      <c r="E2941" s="130" t="s">
        <v>12368</v>
      </c>
      <c r="F2941" s="130">
        <v>582973</v>
      </c>
      <c r="G2941" s="130">
        <v>140558</v>
      </c>
      <c r="H2941" s="130" t="str">
        <f t="shared" si="90"/>
        <v>KK-030007</v>
      </c>
      <c r="I2941" s="130" t="str">
        <f t="shared" si="91"/>
        <v>AG</v>
      </c>
    </row>
    <row r="2942" spans="1:9" x14ac:dyDescent="0.15">
      <c r="A2942" s="130">
        <v>2940</v>
      </c>
      <c r="B2942" s="130" t="s">
        <v>5827</v>
      </c>
      <c r="C2942" s="130" t="s">
        <v>15113</v>
      </c>
      <c r="D2942" s="130">
        <v>200</v>
      </c>
      <c r="E2942" s="130" t="s">
        <v>12355</v>
      </c>
      <c r="F2942" s="130">
        <v>9125</v>
      </c>
      <c r="G2942" s="130">
        <v>10250</v>
      </c>
      <c r="H2942" s="130" t="str">
        <f t="shared" si="90"/>
        <v>KK-030008</v>
      </c>
      <c r="I2942" s="130" t="str">
        <f t="shared" si="91"/>
        <v/>
      </c>
    </row>
    <row r="2943" spans="1:9" x14ac:dyDescent="0.15">
      <c r="A2943" s="130">
        <v>2941</v>
      </c>
      <c r="B2943" s="130" t="s">
        <v>5828</v>
      </c>
      <c r="H2943" s="130" t="str">
        <f t="shared" si="90"/>
        <v>KK-030009</v>
      </c>
      <c r="I2943" s="130" t="str">
        <f t="shared" si="91"/>
        <v/>
      </c>
    </row>
    <row r="2944" spans="1:9" x14ac:dyDescent="0.15">
      <c r="A2944" s="130">
        <v>2942</v>
      </c>
      <c r="B2944" s="130" t="s">
        <v>5829</v>
      </c>
      <c r="H2944" s="130" t="str">
        <f t="shared" si="90"/>
        <v>KK-030010</v>
      </c>
      <c r="I2944" s="130" t="str">
        <f t="shared" si="91"/>
        <v/>
      </c>
    </row>
    <row r="2945" spans="1:9" x14ac:dyDescent="0.15">
      <c r="A2945" s="130">
        <v>2943</v>
      </c>
      <c r="B2945" s="130" t="s">
        <v>5830</v>
      </c>
      <c r="C2945" s="130" t="s">
        <v>15114</v>
      </c>
      <c r="D2945" s="130">
        <v>1</v>
      </c>
      <c r="E2945" s="130" t="s">
        <v>12391</v>
      </c>
      <c r="F2945" s="130">
        <v>2488200</v>
      </c>
      <c r="G2945" s="130">
        <v>2524522</v>
      </c>
      <c r="H2945" s="130" t="str">
        <f t="shared" si="90"/>
        <v>KK-030011</v>
      </c>
      <c r="I2945" s="130" t="str">
        <f t="shared" si="91"/>
        <v>AG</v>
      </c>
    </row>
    <row r="2946" spans="1:9" x14ac:dyDescent="0.15">
      <c r="A2946" s="130">
        <v>2944</v>
      </c>
      <c r="B2946" s="130" t="s">
        <v>5831</v>
      </c>
      <c r="H2946" s="130" t="str">
        <f t="shared" si="90"/>
        <v>KK-030012</v>
      </c>
      <c r="I2946" s="130" t="str">
        <f t="shared" si="91"/>
        <v/>
      </c>
    </row>
    <row r="2947" spans="1:9" x14ac:dyDescent="0.15">
      <c r="A2947" s="130">
        <v>2945</v>
      </c>
      <c r="B2947" s="130" t="s">
        <v>5832</v>
      </c>
      <c r="H2947" s="130" t="str">
        <f t="shared" si="90"/>
        <v>KK-030013</v>
      </c>
      <c r="I2947" s="130" t="str">
        <f t="shared" si="91"/>
        <v/>
      </c>
    </row>
    <row r="2948" spans="1:9" x14ac:dyDescent="0.15">
      <c r="A2948" s="130">
        <v>2946</v>
      </c>
      <c r="B2948" s="130" t="s">
        <v>5833</v>
      </c>
      <c r="C2948" s="130" t="s">
        <v>15115</v>
      </c>
      <c r="D2948" s="130">
        <v>100</v>
      </c>
      <c r="E2948" s="130" t="s">
        <v>12372</v>
      </c>
      <c r="F2948" s="130">
        <v>1609564</v>
      </c>
      <c r="G2948" s="130">
        <v>1371800</v>
      </c>
      <c r="H2948" s="130" t="str">
        <f t="shared" ref="H2948:H3011" si="92">LEFT(B2948,FIND("-",B2948)+6)</f>
        <v>KK-030014</v>
      </c>
      <c r="I2948" s="130" t="str">
        <f t="shared" ref="I2948:I3011" si="93">RIGHT(B2948,LEN(B2948)-FIND("-",B2948)-7)</f>
        <v>AG</v>
      </c>
    </row>
    <row r="2949" spans="1:9" x14ac:dyDescent="0.15">
      <c r="A2949" s="130">
        <v>2947</v>
      </c>
      <c r="B2949" s="130" t="s">
        <v>5834</v>
      </c>
      <c r="C2949" s="130" t="s">
        <v>12356</v>
      </c>
      <c r="D2949" s="130">
        <v>0</v>
      </c>
      <c r="E2949" s="130">
        <v>0</v>
      </c>
      <c r="F2949" s="130">
        <v>0</v>
      </c>
      <c r="G2949" s="130">
        <v>0</v>
      </c>
      <c r="H2949" s="130" t="str">
        <f t="shared" si="92"/>
        <v>KK-030015</v>
      </c>
      <c r="I2949" s="130" t="str">
        <f t="shared" si="93"/>
        <v/>
      </c>
    </row>
    <row r="2950" spans="1:9" x14ac:dyDescent="0.15">
      <c r="A2950" s="130">
        <v>2948</v>
      </c>
      <c r="B2950" s="130" t="s">
        <v>5835</v>
      </c>
      <c r="C2950" s="130" t="s">
        <v>15116</v>
      </c>
      <c r="D2950" s="130">
        <v>1000</v>
      </c>
      <c r="E2950" s="130" t="s">
        <v>12372</v>
      </c>
      <c r="F2950" s="130">
        <v>857300</v>
      </c>
      <c r="G2950" s="130">
        <v>580000</v>
      </c>
      <c r="H2950" s="130" t="str">
        <f t="shared" si="92"/>
        <v>KK-030016</v>
      </c>
      <c r="I2950" s="130" t="str">
        <f t="shared" si="93"/>
        <v>VG</v>
      </c>
    </row>
    <row r="2951" spans="1:9" x14ac:dyDescent="0.15">
      <c r="A2951" s="130">
        <v>2949</v>
      </c>
      <c r="B2951" s="130" t="s">
        <v>5836</v>
      </c>
      <c r="C2951" s="130" t="s">
        <v>15117</v>
      </c>
      <c r="D2951" s="130">
        <v>100</v>
      </c>
      <c r="E2951" s="130" t="s">
        <v>12372</v>
      </c>
      <c r="F2951" s="130">
        <v>423020</v>
      </c>
      <c r="G2951" s="130">
        <v>335500</v>
      </c>
      <c r="H2951" s="130" t="str">
        <f t="shared" si="92"/>
        <v>KK-030017</v>
      </c>
      <c r="I2951" s="130" t="str">
        <f t="shared" si="93"/>
        <v>VG</v>
      </c>
    </row>
    <row r="2952" spans="1:9" x14ac:dyDescent="0.15">
      <c r="A2952" s="130">
        <v>2950</v>
      </c>
      <c r="B2952" s="130" t="s">
        <v>5837</v>
      </c>
      <c r="H2952" s="130" t="str">
        <f t="shared" si="92"/>
        <v>KK-030018</v>
      </c>
      <c r="I2952" s="130" t="str">
        <f t="shared" si="93"/>
        <v/>
      </c>
    </row>
    <row r="2953" spans="1:9" x14ac:dyDescent="0.15">
      <c r="A2953" s="130">
        <v>2951</v>
      </c>
      <c r="B2953" s="130" t="s">
        <v>5838</v>
      </c>
      <c r="C2953" s="130" t="s">
        <v>15118</v>
      </c>
      <c r="D2953" s="130">
        <v>1000</v>
      </c>
      <c r="E2953" s="130" t="s">
        <v>12372</v>
      </c>
      <c r="F2953" s="130">
        <v>1600000</v>
      </c>
      <c r="G2953" s="130">
        <v>1580000</v>
      </c>
      <c r="H2953" s="130" t="str">
        <f t="shared" si="92"/>
        <v>KK-030019</v>
      </c>
      <c r="I2953" s="130" t="str">
        <f t="shared" si="93"/>
        <v>AG</v>
      </c>
    </row>
    <row r="2954" spans="1:9" x14ac:dyDescent="0.15">
      <c r="A2954" s="130">
        <v>2952</v>
      </c>
      <c r="B2954" s="130" t="s">
        <v>5839</v>
      </c>
      <c r="C2954" s="130" t="s">
        <v>15119</v>
      </c>
      <c r="D2954" s="130">
        <v>50</v>
      </c>
      <c r="E2954" s="130" t="s">
        <v>12372</v>
      </c>
      <c r="F2954" s="130">
        <v>645174</v>
      </c>
      <c r="G2954" s="130">
        <v>771556</v>
      </c>
      <c r="H2954" s="130" t="str">
        <f t="shared" si="92"/>
        <v>KK-030020</v>
      </c>
      <c r="I2954" s="130" t="str">
        <f t="shared" si="93"/>
        <v/>
      </c>
    </row>
    <row r="2955" spans="1:9" x14ac:dyDescent="0.15">
      <c r="A2955" s="130">
        <v>2953</v>
      </c>
      <c r="B2955" s="130" t="s">
        <v>5840</v>
      </c>
      <c r="C2955" s="130" t="s">
        <v>15120</v>
      </c>
      <c r="D2955" s="130">
        <v>50</v>
      </c>
      <c r="E2955" s="130" t="s">
        <v>12355</v>
      </c>
      <c r="F2955" s="130">
        <v>637050</v>
      </c>
      <c r="G2955" s="130">
        <v>550000</v>
      </c>
      <c r="H2955" s="130" t="str">
        <f t="shared" si="92"/>
        <v>KK-030021</v>
      </c>
      <c r="I2955" s="130" t="str">
        <f t="shared" si="93"/>
        <v>VG</v>
      </c>
    </row>
    <row r="2956" spans="1:9" x14ac:dyDescent="0.15">
      <c r="A2956" s="130">
        <v>2954</v>
      </c>
      <c r="B2956" s="130" t="s">
        <v>5841</v>
      </c>
      <c r="C2956" s="130" t="s">
        <v>15121</v>
      </c>
      <c r="D2956" s="130">
        <v>10</v>
      </c>
      <c r="E2956" s="130" t="s">
        <v>12403</v>
      </c>
      <c r="F2956" s="130">
        <v>243031.14</v>
      </c>
      <c r="G2956" s="130">
        <v>515320</v>
      </c>
      <c r="H2956" s="130" t="str">
        <f t="shared" si="92"/>
        <v>KK-030022</v>
      </c>
      <c r="I2956" s="130" t="str">
        <f t="shared" si="93"/>
        <v>VG</v>
      </c>
    </row>
    <row r="2957" spans="1:9" x14ac:dyDescent="0.15">
      <c r="A2957" s="130">
        <v>2955</v>
      </c>
      <c r="B2957" s="130" t="s">
        <v>5842</v>
      </c>
      <c r="C2957" s="130" t="s">
        <v>13985</v>
      </c>
      <c r="D2957" s="130">
        <v>100</v>
      </c>
      <c r="E2957" s="130" t="s">
        <v>12368</v>
      </c>
      <c r="F2957" s="130">
        <v>2072020</v>
      </c>
      <c r="G2957" s="130">
        <v>686620</v>
      </c>
      <c r="H2957" s="130" t="str">
        <f t="shared" si="92"/>
        <v>KK-030023</v>
      </c>
      <c r="I2957" s="130" t="str">
        <f t="shared" si="93"/>
        <v/>
      </c>
    </row>
    <row r="2958" spans="1:9" x14ac:dyDescent="0.15">
      <c r="A2958" s="130">
        <v>2956</v>
      </c>
      <c r="B2958" s="130" t="s">
        <v>5843</v>
      </c>
      <c r="C2958" s="130" t="s">
        <v>15122</v>
      </c>
      <c r="D2958" s="130">
        <v>1</v>
      </c>
      <c r="E2958" s="130" t="s">
        <v>12370</v>
      </c>
      <c r="F2958" s="130">
        <v>5700</v>
      </c>
      <c r="G2958" s="130">
        <v>1600</v>
      </c>
      <c r="H2958" s="130" t="str">
        <f t="shared" si="92"/>
        <v>KK-030024</v>
      </c>
      <c r="I2958" s="130" t="str">
        <f t="shared" si="93"/>
        <v>VG</v>
      </c>
    </row>
    <row r="2959" spans="1:9" x14ac:dyDescent="0.15">
      <c r="A2959" s="130">
        <v>2957</v>
      </c>
      <c r="B2959" s="130" t="s">
        <v>5844</v>
      </c>
      <c r="H2959" s="130" t="str">
        <f t="shared" si="92"/>
        <v>KK-030025</v>
      </c>
      <c r="I2959" s="130" t="str">
        <f t="shared" si="93"/>
        <v/>
      </c>
    </row>
    <row r="2960" spans="1:9" x14ac:dyDescent="0.15">
      <c r="A2960" s="130">
        <v>2958</v>
      </c>
      <c r="B2960" s="130" t="s">
        <v>5845</v>
      </c>
      <c r="C2960" s="130" t="s">
        <v>15123</v>
      </c>
      <c r="D2960" s="130">
        <v>500</v>
      </c>
      <c r="E2960" s="130" t="s">
        <v>12368</v>
      </c>
      <c r="F2960" s="130">
        <v>1120111.2</v>
      </c>
      <c r="G2960" s="130">
        <v>991411.19999999995</v>
      </c>
      <c r="H2960" s="130" t="str">
        <f t="shared" si="92"/>
        <v>KK-030026</v>
      </c>
      <c r="I2960" s="130" t="str">
        <f t="shared" si="93"/>
        <v>VG</v>
      </c>
    </row>
    <row r="2961" spans="1:9" x14ac:dyDescent="0.15">
      <c r="A2961" s="130">
        <v>2959</v>
      </c>
      <c r="B2961" s="130" t="s">
        <v>5846</v>
      </c>
      <c r="C2961" s="130" t="s">
        <v>15124</v>
      </c>
      <c r="H2961" s="130" t="str">
        <f t="shared" si="92"/>
        <v>KK-030027</v>
      </c>
      <c r="I2961" s="130" t="str">
        <f t="shared" si="93"/>
        <v>VG</v>
      </c>
    </row>
    <row r="2962" spans="1:9" x14ac:dyDescent="0.15">
      <c r="A2962" s="130">
        <v>2960</v>
      </c>
      <c r="B2962" s="130" t="s">
        <v>5847</v>
      </c>
      <c r="C2962" s="130" t="s">
        <v>15125</v>
      </c>
      <c r="D2962" s="130">
        <v>1</v>
      </c>
      <c r="E2962" s="130" t="s">
        <v>12497</v>
      </c>
      <c r="F2962" s="130">
        <v>90445</v>
      </c>
      <c r="G2962" s="130">
        <v>106000</v>
      </c>
      <c r="H2962" s="130" t="str">
        <f t="shared" si="92"/>
        <v>KK-030028</v>
      </c>
      <c r="I2962" s="130" t="str">
        <f t="shared" si="93"/>
        <v>VG</v>
      </c>
    </row>
    <row r="2963" spans="1:9" x14ac:dyDescent="0.15">
      <c r="A2963" s="130">
        <v>2961</v>
      </c>
      <c r="B2963" s="130" t="s">
        <v>5848</v>
      </c>
      <c r="C2963" s="130" t="s">
        <v>14553</v>
      </c>
      <c r="D2963" s="130">
        <v>100</v>
      </c>
      <c r="E2963" s="130" t="s">
        <v>12372</v>
      </c>
      <c r="F2963" s="130">
        <v>4837600</v>
      </c>
      <c r="G2963" s="130">
        <v>7198000</v>
      </c>
      <c r="H2963" s="130" t="str">
        <f t="shared" si="92"/>
        <v>KK-030029</v>
      </c>
      <c r="I2963" s="130" t="str">
        <f t="shared" si="93"/>
        <v>VG</v>
      </c>
    </row>
    <row r="2964" spans="1:9" x14ac:dyDescent="0.15">
      <c r="A2964" s="130">
        <v>2962</v>
      </c>
      <c r="B2964" s="130" t="s">
        <v>5849</v>
      </c>
      <c r="C2964" s="130" t="s">
        <v>15073</v>
      </c>
      <c r="D2964" s="130">
        <v>500</v>
      </c>
      <c r="E2964" s="130" t="s">
        <v>12471</v>
      </c>
      <c r="F2964" s="130">
        <v>82760</v>
      </c>
      <c r="G2964" s="130">
        <v>140000</v>
      </c>
      <c r="H2964" s="130" t="str">
        <f t="shared" si="92"/>
        <v>KK-030030</v>
      </c>
      <c r="I2964" s="130" t="str">
        <f t="shared" si="93"/>
        <v/>
      </c>
    </row>
    <row r="2965" spans="1:9" x14ac:dyDescent="0.15">
      <c r="A2965" s="130">
        <v>2963</v>
      </c>
      <c r="B2965" s="130" t="s">
        <v>5850</v>
      </c>
      <c r="C2965" s="130" t="s">
        <v>15126</v>
      </c>
      <c r="D2965" s="130">
        <v>1</v>
      </c>
      <c r="E2965" s="130" t="s">
        <v>12403</v>
      </c>
      <c r="F2965" s="130">
        <v>8219100</v>
      </c>
      <c r="G2965" s="130">
        <v>14820000</v>
      </c>
      <c r="H2965" s="130" t="str">
        <f t="shared" si="92"/>
        <v>KK-030031</v>
      </c>
      <c r="I2965" s="130" t="str">
        <f t="shared" si="93"/>
        <v/>
      </c>
    </row>
    <row r="2966" spans="1:9" x14ac:dyDescent="0.15">
      <c r="A2966" s="130">
        <v>2964</v>
      </c>
      <c r="B2966" s="130" t="s">
        <v>5851</v>
      </c>
      <c r="C2966" s="130" t="s">
        <v>15127</v>
      </c>
      <c r="D2966" s="130">
        <v>100</v>
      </c>
      <c r="E2966" s="130" t="s">
        <v>12355</v>
      </c>
      <c r="F2966" s="130">
        <v>14316400</v>
      </c>
      <c r="G2966" s="130">
        <v>19460000</v>
      </c>
      <c r="H2966" s="130" t="str">
        <f t="shared" si="92"/>
        <v>KK-030032</v>
      </c>
      <c r="I2966" s="130" t="str">
        <f t="shared" si="93"/>
        <v>AG</v>
      </c>
    </row>
    <row r="2967" spans="1:9" x14ac:dyDescent="0.15">
      <c r="A2967" s="130">
        <v>2965</v>
      </c>
      <c r="B2967" s="130" t="s">
        <v>5852</v>
      </c>
      <c r="C2967" s="130" t="s">
        <v>15128</v>
      </c>
      <c r="D2967" s="130">
        <v>2000</v>
      </c>
      <c r="E2967" s="130" t="s">
        <v>12361</v>
      </c>
      <c r="F2967" s="130">
        <v>10875215</v>
      </c>
      <c r="G2967" s="130">
        <v>14432724</v>
      </c>
      <c r="H2967" s="130" t="str">
        <f t="shared" si="92"/>
        <v>KK-040001</v>
      </c>
      <c r="I2967" s="130" t="str">
        <f t="shared" si="93"/>
        <v>AG</v>
      </c>
    </row>
    <row r="2968" spans="1:9" x14ac:dyDescent="0.15">
      <c r="A2968" s="130">
        <v>2966</v>
      </c>
      <c r="B2968" s="130" t="s">
        <v>5853</v>
      </c>
      <c r="C2968" s="130" t="s">
        <v>15129</v>
      </c>
      <c r="D2968" s="130">
        <v>100</v>
      </c>
      <c r="E2968" s="130" t="s">
        <v>12372</v>
      </c>
      <c r="F2968" s="130">
        <v>3666000</v>
      </c>
      <c r="G2968" s="130">
        <v>3838000</v>
      </c>
      <c r="H2968" s="130" t="str">
        <f t="shared" si="92"/>
        <v>KK-040002</v>
      </c>
      <c r="I2968" s="130" t="str">
        <f t="shared" si="93"/>
        <v>AG</v>
      </c>
    </row>
    <row r="2969" spans="1:9" x14ac:dyDescent="0.15">
      <c r="A2969" s="130">
        <v>2967</v>
      </c>
      <c r="B2969" s="130" t="s">
        <v>5854</v>
      </c>
      <c r="C2969" s="130" t="s">
        <v>15130</v>
      </c>
      <c r="D2969" s="130">
        <v>1</v>
      </c>
      <c r="E2969" s="130" t="s">
        <v>12372</v>
      </c>
      <c r="F2969" s="130">
        <v>1350</v>
      </c>
      <c r="G2969" s="130">
        <v>1350</v>
      </c>
      <c r="H2969" s="130" t="str">
        <f t="shared" si="92"/>
        <v>KK-040003</v>
      </c>
      <c r="I2969" s="130" t="str">
        <f t="shared" si="93"/>
        <v>VG</v>
      </c>
    </row>
    <row r="2970" spans="1:9" x14ac:dyDescent="0.15">
      <c r="A2970" s="130">
        <v>2968</v>
      </c>
      <c r="B2970" s="130" t="s">
        <v>5855</v>
      </c>
      <c r="C2970" s="130" t="s">
        <v>15131</v>
      </c>
      <c r="D2970" s="130">
        <v>1</v>
      </c>
      <c r="E2970" s="130" t="s">
        <v>12372</v>
      </c>
      <c r="F2970" s="130">
        <v>1350</v>
      </c>
      <c r="G2970" s="130">
        <v>1350</v>
      </c>
      <c r="H2970" s="130" t="str">
        <f t="shared" si="92"/>
        <v>KK-040004</v>
      </c>
      <c r="I2970" s="130" t="str">
        <f t="shared" si="93"/>
        <v>VG</v>
      </c>
    </row>
    <row r="2971" spans="1:9" x14ac:dyDescent="0.15">
      <c r="A2971" s="130">
        <v>2969</v>
      </c>
      <c r="B2971" s="130" t="s">
        <v>5856</v>
      </c>
      <c r="C2971" s="130" t="s">
        <v>15132</v>
      </c>
      <c r="D2971" s="130">
        <v>100</v>
      </c>
      <c r="E2971" s="130" t="s">
        <v>12361</v>
      </c>
      <c r="F2971" s="130">
        <v>5609282</v>
      </c>
      <c r="G2971" s="130">
        <v>6807392</v>
      </c>
      <c r="H2971" s="130" t="str">
        <f t="shared" si="92"/>
        <v>KK-040005</v>
      </c>
      <c r="I2971" s="130" t="str">
        <f t="shared" si="93"/>
        <v/>
      </c>
    </row>
    <row r="2972" spans="1:9" x14ac:dyDescent="0.15">
      <c r="A2972" s="130">
        <v>2970</v>
      </c>
      <c r="B2972" s="130" t="s">
        <v>5857</v>
      </c>
      <c r="C2972" s="130" t="s">
        <v>15133</v>
      </c>
      <c r="D2972" s="130">
        <v>5000</v>
      </c>
      <c r="E2972" s="130" t="s">
        <v>14096</v>
      </c>
      <c r="F2972" s="130">
        <v>24122284</v>
      </c>
      <c r="G2972" s="130">
        <v>24853020</v>
      </c>
      <c r="H2972" s="130" t="str">
        <f t="shared" si="92"/>
        <v>KK-040006</v>
      </c>
      <c r="I2972" s="130" t="str">
        <f t="shared" si="93"/>
        <v/>
      </c>
    </row>
    <row r="2973" spans="1:9" x14ac:dyDescent="0.15">
      <c r="A2973" s="130">
        <v>2971</v>
      </c>
      <c r="B2973" s="130" t="s">
        <v>5858</v>
      </c>
      <c r="C2973" s="130" t="s">
        <v>15134</v>
      </c>
      <c r="D2973" s="130">
        <v>1</v>
      </c>
      <c r="E2973" s="130" t="s">
        <v>12581</v>
      </c>
      <c r="F2973" s="130">
        <v>100000</v>
      </c>
      <c r="G2973" s="130">
        <v>176000</v>
      </c>
      <c r="H2973" s="130" t="str">
        <f t="shared" si="92"/>
        <v>KK-040007</v>
      </c>
      <c r="I2973" s="130" t="str">
        <f t="shared" si="93"/>
        <v/>
      </c>
    </row>
    <row r="2974" spans="1:9" x14ac:dyDescent="0.15">
      <c r="A2974" s="130">
        <v>2972</v>
      </c>
      <c r="B2974" s="130" t="s">
        <v>5859</v>
      </c>
      <c r="C2974" s="130" t="s">
        <v>12592</v>
      </c>
      <c r="D2974" s="130">
        <v>1</v>
      </c>
      <c r="E2974" s="130" t="s">
        <v>12972</v>
      </c>
      <c r="F2974" s="130">
        <v>163</v>
      </c>
      <c r="G2974" s="130">
        <v>70</v>
      </c>
      <c r="H2974" s="130" t="str">
        <f t="shared" si="92"/>
        <v>KK-040008</v>
      </c>
      <c r="I2974" s="130" t="str">
        <f t="shared" si="93"/>
        <v/>
      </c>
    </row>
    <row r="2975" spans="1:9" x14ac:dyDescent="0.15">
      <c r="A2975" s="130">
        <v>2973</v>
      </c>
      <c r="B2975" s="130" t="s">
        <v>5860</v>
      </c>
      <c r="C2975" s="130" t="s">
        <v>15135</v>
      </c>
      <c r="D2975" s="130">
        <v>1</v>
      </c>
      <c r="E2975" s="130" t="s">
        <v>12972</v>
      </c>
      <c r="F2975" s="130">
        <v>160</v>
      </c>
      <c r="G2975" s="130">
        <v>210</v>
      </c>
      <c r="H2975" s="130" t="str">
        <f t="shared" si="92"/>
        <v>KK-040009</v>
      </c>
      <c r="I2975" s="130" t="str">
        <f t="shared" si="93"/>
        <v/>
      </c>
    </row>
    <row r="2976" spans="1:9" x14ac:dyDescent="0.15">
      <c r="A2976" s="130">
        <v>2974</v>
      </c>
      <c r="B2976" s="130" t="s">
        <v>5861</v>
      </c>
      <c r="C2976" s="130" t="s">
        <v>15136</v>
      </c>
      <c r="D2976" s="130">
        <v>1</v>
      </c>
      <c r="E2976" s="130" t="s">
        <v>12403</v>
      </c>
      <c r="F2976" s="130">
        <v>313314</v>
      </c>
      <c r="G2976" s="130">
        <v>419232</v>
      </c>
      <c r="H2976" s="130" t="str">
        <f t="shared" si="92"/>
        <v>KK-040010</v>
      </c>
      <c r="I2976" s="130" t="str">
        <f t="shared" si="93"/>
        <v>VG</v>
      </c>
    </row>
    <row r="2977" spans="1:9" x14ac:dyDescent="0.15">
      <c r="A2977" s="130">
        <v>2975</v>
      </c>
      <c r="B2977" s="130" t="s">
        <v>5862</v>
      </c>
      <c r="C2977" s="130" t="s">
        <v>15137</v>
      </c>
      <c r="D2977" s="130">
        <v>1</v>
      </c>
      <c r="E2977" s="130" t="s">
        <v>12391</v>
      </c>
      <c r="F2977" s="130">
        <v>19140000</v>
      </c>
      <c r="G2977" s="130">
        <v>30080000</v>
      </c>
      <c r="H2977" s="130" t="str">
        <f t="shared" si="92"/>
        <v>KK-040011</v>
      </c>
      <c r="I2977" s="130" t="str">
        <f t="shared" si="93"/>
        <v>VG</v>
      </c>
    </row>
    <row r="2978" spans="1:9" x14ac:dyDescent="0.15">
      <c r="A2978" s="130">
        <v>2976</v>
      </c>
      <c r="B2978" s="130" t="s">
        <v>5863</v>
      </c>
      <c r="C2978" s="130" t="s">
        <v>15138</v>
      </c>
      <c r="D2978" s="130">
        <v>30</v>
      </c>
      <c r="E2978" s="130" t="s">
        <v>12370</v>
      </c>
      <c r="F2978" s="130">
        <v>17694040</v>
      </c>
      <c r="G2978" s="130">
        <v>37710000</v>
      </c>
      <c r="H2978" s="130" t="str">
        <f t="shared" si="92"/>
        <v>KK-040012</v>
      </c>
      <c r="I2978" s="130" t="str">
        <f t="shared" si="93"/>
        <v>AG</v>
      </c>
    </row>
    <row r="2979" spans="1:9" x14ac:dyDescent="0.15">
      <c r="A2979" s="130">
        <v>2977</v>
      </c>
      <c r="B2979" s="130" t="s">
        <v>5864</v>
      </c>
      <c r="C2979" s="130" t="s">
        <v>15139</v>
      </c>
      <c r="D2979" s="130">
        <v>318</v>
      </c>
      <c r="E2979" s="130" t="s">
        <v>12355</v>
      </c>
      <c r="F2979" s="130">
        <v>163927282.40000001</v>
      </c>
      <c r="G2979" s="130">
        <v>204926719</v>
      </c>
      <c r="H2979" s="130" t="str">
        <f t="shared" si="92"/>
        <v>KK-040013</v>
      </c>
      <c r="I2979" s="130" t="str">
        <f t="shared" si="93"/>
        <v>AG</v>
      </c>
    </row>
    <row r="2980" spans="1:9" x14ac:dyDescent="0.15">
      <c r="A2980" s="130">
        <v>2978</v>
      </c>
      <c r="B2980" s="130" t="s">
        <v>5865</v>
      </c>
      <c r="C2980" s="130" t="s">
        <v>15140</v>
      </c>
      <c r="D2980" s="130">
        <v>1</v>
      </c>
      <c r="E2980" s="130" t="s">
        <v>12610</v>
      </c>
      <c r="F2980" s="130">
        <v>104300</v>
      </c>
      <c r="G2980" s="130">
        <v>114000</v>
      </c>
      <c r="H2980" s="130" t="str">
        <f t="shared" si="92"/>
        <v>KK-040014</v>
      </c>
      <c r="I2980" s="130" t="str">
        <f t="shared" si="93"/>
        <v>AG</v>
      </c>
    </row>
    <row r="2981" spans="1:9" x14ac:dyDescent="0.15">
      <c r="A2981" s="130">
        <v>2979</v>
      </c>
      <c r="B2981" s="130" t="s">
        <v>5866</v>
      </c>
      <c r="C2981" s="130" t="s">
        <v>15141</v>
      </c>
      <c r="D2981" s="130">
        <v>1</v>
      </c>
      <c r="E2981" s="130" t="s">
        <v>12370</v>
      </c>
      <c r="F2981" s="130">
        <v>25000</v>
      </c>
      <c r="G2981" s="130">
        <v>23500</v>
      </c>
      <c r="H2981" s="130" t="str">
        <f t="shared" si="92"/>
        <v>KK-040015</v>
      </c>
      <c r="I2981" s="130" t="str">
        <f t="shared" si="93"/>
        <v/>
      </c>
    </row>
    <row r="2982" spans="1:9" x14ac:dyDescent="0.15">
      <c r="A2982" s="130">
        <v>2980</v>
      </c>
      <c r="B2982" s="130" t="s">
        <v>5867</v>
      </c>
      <c r="C2982" s="130" t="s">
        <v>15142</v>
      </c>
      <c r="D2982" s="130">
        <v>10</v>
      </c>
      <c r="E2982" s="130" t="s">
        <v>12355</v>
      </c>
      <c r="F2982" s="130">
        <v>1719736</v>
      </c>
      <c r="G2982" s="130">
        <v>1897296</v>
      </c>
      <c r="H2982" s="130" t="str">
        <f t="shared" si="92"/>
        <v>KK-040016</v>
      </c>
      <c r="I2982" s="130" t="str">
        <f t="shared" si="93"/>
        <v/>
      </c>
    </row>
    <row r="2983" spans="1:9" x14ac:dyDescent="0.15">
      <c r="A2983" s="130">
        <v>2981</v>
      </c>
      <c r="B2983" s="130" t="s">
        <v>5868</v>
      </c>
      <c r="C2983" s="130" t="s">
        <v>15143</v>
      </c>
      <c r="D2983" s="130">
        <v>1</v>
      </c>
      <c r="E2983" s="130" t="s">
        <v>12403</v>
      </c>
      <c r="F2983" s="130">
        <v>150000</v>
      </c>
      <c r="G2983" s="130">
        <v>120000</v>
      </c>
      <c r="H2983" s="130" t="str">
        <f t="shared" si="92"/>
        <v>KK-040017</v>
      </c>
      <c r="I2983" s="130" t="str">
        <f t="shared" si="93"/>
        <v/>
      </c>
    </row>
    <row r="2984" spans="1:9" x14ac:dyDescent="0.15">
      <c r="A2984" s="130">
        <v>2982</v>
      </c>
      <c r="B2984" s="130" t="s">
        <v>5869</v>
      </c>
      <c r="C2984" s="130" t="s">
        <v>15144</v>
      </c>
      <c r="D2984" s="130">
        <v>189</v>
      </c>
      <c r="E2984" s="130" t="s">
        <v>12368</v>
      </c>
      <c r="F2984" s="130">
        <v>19681600</v>
      </c>
      <c r="G2984" s="130">
        <v>21828100</v>
      </c>
      <c r="H2984" s="130" t="str">
        <f t="shared" si="92"/>
        <v>KK-040018</v>
      </c>
      <c r="I2984" s="130" t="str">
        <f t="shared" si="93"/>
        <v>AG</v>
      </c>
    </row>
    <row r="2985" spans="1:9" x14ac:dyDescent="0.15">
      <c r="A2985" s="130">
        <v>2983</v>
      </c>
      <c r="B2985" s="130" t="s">
        <v>5870</v>
      </c>
      <c r="C2985" s="130" t="s">
        <v>15145</v>
      </c>
      <c r="D2985" s="130">
        <v>1</v>
      </c>
      <c r="E2985" s="130" t="s">
        <v>12355</v>
      </c>
      <c r="F2985" s="130">
        <v>638400</v>
      </c>
      <c r="G2985" s="130">
        <v>705460</v>
      </c>
      <c r="H2985" s="130" t="str">
        <f t="shared" si="92"/>
        <v>KK-040019</v>
      </c>
      <c r="I2985" s="130" t="str">
        <f t="shared" si="93"/>
        <v/>
      </c>
    </row>
    <row r="2986" spans="1:9" x14ac:dyDescent="0.15">
      <c r="A2986" s="130">
        <v>2984</v>
      </c>
      <c r="B2986" s="130" t="s">
        <v>5871</v>
      </c>
      <c r="C2986" s="130" t="s">
        <v>15146</v>
      </c>
      <c r="D2986" s="130">
        <v>140</v>
      </c>
      <c r="E2986" s="130" t="s">
        <v>12355</v>
      </c>
      <c r="F2986" s="130">
        <v>241500000</v>
      </c>
      <c r="G2986" s="130">
        <v>264300000</v>
      </c>
      <c r="H2986" s="130" t="str">
        <f t="shared" si="92"/>
        <v>KK-040020</v>
      </c>
      <c r="I2986" s="130" t="str">
        <f t="shared" si="93"/>
        <v>AG</v>
      </c>
    </row>
    <row r="2987" spans="1:9" x14ac:dyDescent="0.15">
      <c r="A2987" s="130">
        <v>2985</v>
      </c>
      <c r="B2987" s="130" t="s">
        <v>5872</v>
      </c>
      <c r="C2987" s="130" t="s">
        <v>15147</v>
      </c>
      <c r="D2987" s="130">
        <v>10</v>
      </c>
      <c r="E2987" s="130" t="s">
        <v>12370</v>
      </c>
      <c r="F2987" s="130">
        <v>23452185.5</v>
      </c>
      <c r="G2987" s="130">
        <v>27833848.100000001</v>
      </c>
      <c r="H2987" s="130" t="str">
        <f t="shared" si="92"/>
        <v>KK-040021</v>
      </c>
      <c r="I2987" s="130" t="str">
        <f t="shared" si="93"/>
        <v>AG</v>
      </c>
    </row>
    <row r="2988" spans="1:9" x14ac:dyDescent="0.15">
      <c r="A2988" s="130">
        <v>2986</v>
      </c>
      <c r="B2988" s="130" t="s">
        <v>5873</v>
      </c>
      <c r="C2988" s="130" t="s">
        <v>15148</v>
      </c>
      <c r="D2988" s="130">
        <v>1</v>
      </c>
      <c r="E2988" s="130" t="s">
        <v>12370</v>
      </c>
      <c r="F2988" s="130">
        <v>4261654.8899999997</v>
      </c>
      <c r="G2988" s="130">
        <v>4803953.87</v>
      </c>
      <c r="H2988" s="130" t="str">
        <f t="shared" si="92"/>
        <v>KK-040022</v>
      </c>
      <c r="I2988" s="130" t="str">
        <f t="shared" si="93"/>
        <v>AG</v>
      </c>
    </row>
    <row r="2989" spans="1:9" x14ac:dyDescent="0.15">
      <c r="A2989" s="130">
        <v>2987</v>
      </c>
      <c r="B2989" s="130" t="s">
        <v>5874</v>
      </c>
      <c r="C2989" s="130" t="s">
        <v>348</v>
      </c>
      <c r="D2989" s="130">
        <v>1</v>
      </c>
      <c r="E2989" s="130" t="s">
        <v>12370</v>
      </c>
      <c r="F2989" s="130">
        <v>2959792.15</v>
      </c>
      <c r="G2989" s="130">
        <v>4090331.45</v>
      </c>
      <c r="H2989" s="130" t="str">
        <f t="shared" si="92"/>
        <v>KK-040023</v>
      </c>
      <c r="I2989" s="130" t="str">
        <f t="shared" si="93"/>
        <v>VG</v>
      </c>
    </row>
    <row r="2990" spans="1:9" x14ac:dyDescent="0.15">
      <c r="A2990" s="130">
        <v>2988</v>
      </c>
      <c r="B2990" s="130" t="s">
        <v>5875</v>
      </c>
      <c r="C2990" s="130" t="s">
        <v>15149</v>
      </c>
      <c r="D2990" s="130">
        <v>100</v>
      </c>
      <c r="E2990" s="130" t="s">
        <v>12361</v>
      </c>
      <c r="F2990" s="130">
        <v>1468000</v>
      </c>
      <c r="G2990" s="130">
        <v>493922</v>
      </c>
      <c r="H2990" s="130" t="str">
        <f t="shared" si="92"/>
        <v>KK-040024</v>
      </c>
      <c r="I2990" s="130" t="str">
        <f t="shared" si="93"/>
        <v>AG</v>
      </c>
    </row>
    <row r="2991" spans="1:9" x14ac:dyDescent="0.15">
      <c r="A2991" s="130">
        <v>2989</v>
      </c>
      <c r="B2991" s="130" t="s">
        <v>5876</v>
      </c>
      <c r="C2991" s="130" t="s">
        <v>15150</v>
      </c>
      <c r="D2991" s="130">
        <v>600</v>
      </c>
      <c r="E2991" s="130" t="s">
        <v>15151</v>
      </c>
      <c r="F2991" s="130">
        <v>2748000</v>
      </c>
      <c r="G2991" s="130">
        <v>3780000</v>
      </c>
      <c r="H2991" s="130" t="str">
        <f t="shared" si="92"/>
        <v>KK-040025</v>
      </c>
      <c r="I2991" s="130" t="str">
        <f t="shared" si="93"/>
        <v/>
      </c>
    </row>
    <row r="2992" spans="1:9" x14ac:dyDescent="0.15">
      <c r="A2992" s="130">
        <v>2990</v>
      </c>
      <c r="B2992" s="130" t="s">
        <v>5877</v>
      </c>
      <c r="C2992" s="130" t="s">
        <v>15152</v>
      </c>
      <c r="D2992" s="130">
        <v>1</v>
      </c>
      <c r="E2992" s="130" t="s">
        <v>12446</v>
      </c>
      <c r="F2992" s="130">
        <v>13433</v>
      </c>
      <c r="G2992" s="130">
        <v>81040</v>
      </c>
      <c r="H2992" s="130" t="str">
        <f t="shared" si="92"/>
        <v>KK-040026</v>
      </c>
      <c r="I2992" s="130" t="str">
        <f t="shared" si="93"/>
        <v>VG</v>
      </c>
    </row>
    <row r="2993" spans="1:9" x14ac:dyDescent="0.15">
      <c r="A2993" s="130">
        <v>2991</v>
      </c>
      <c r="B2993" s="130" t="s">
        <v>5878</v>
      </c>
      <c r="C2993" s="130" t="s">
        <v>15153</v>
      </c>
      <c r="D2993" s="130">
        <v>100</v>
      </c>
      <c r="E2993" s="130" t="s">
        <v>12368</v>
      </c>
      <c r="F2993" s="130">
        <v>915569</v>
      </c>
      <c r="G2993" s="130">
        <v>440000</v>
      </c>
      <c r="H2993" s="130" t="str">
        <f t="shared" si="92"/>
        <v>KK-040027</v>
      </c>
      <c r="I2993" s="130" t="str">
        <f t="shared" si="93"/>
        <v>AG</v>
      </c>
    </row>
    <row r="2994" spans="1:9" x14ac:dyDescent="0.15">
      <c r="A2994" s="130">
        <v>2992</v>
      </c>
      <c r="B2994" s="130" t="s">
        <v>5879</v>
      </c>
      <c r="C2994" s="130" t="s">
        <v>1836</v>
      </c>
      <c r="D2994" s="130">
        <v>15000</v>
      </c>
      <c r="E2994" s="130" t="s">
        <v>12361</v>
      </c>
      <c r="F2994" s="130">
        <v>6233000</v>
      </c>
      <c r="G2994" s="130">
        <v>10930000</v>
      </c>
      <c r="H2994" s="130" t="str">
        <f t="shared" si="92"/>
        <v>KK-040028</v>
      </c>
      <c r="I2994" s="130" t="str">
        <f t="shared" si="93"/>
        <v>VG</v>
      </c>
    </row>
    <row r="2995" spans="1:9" x14ac:dyDescent="0.15">
      <c r="A2995" s="130">
        <v>2993</v>
      </c>
      <c r="B2995" s="130" t="s">
        <v>5880</v>
      </c>
      <c r="C2995" s="130" t="s">
        <v>15154</v>
      </c>
      <c r="D2995" s="130">
        <v>1</v>
      </c>
      <c r="E2995" s="130" t="s">
        <v>12403</v>
      </c>
      <c r="F2995" s="130">
        <v>1049680.56</v>
      </c>
      <c r="G2995" s="130">
        <v>1135427.75</v>
      </c>
      <c r="H2995" s="130" t="str">
        <f t="shared" si="92"/>
        <v>KK-040029</v>
      </c>
      <c r="I2995" s="130" t="str">
        <f t="shared" si="93"/>
        <v>VG</v>
      </c>
    </row>
    <row r="2996" spans="1:9" x14ac:dyDescent="0.15">
      <c r="A2996" s="130">
        <v>2994</v>
      </c>
      <c r="B2996" s="130" t="s">
        <v>5881</v>
      </c>
      <c r="C2996" s="130" t="s">
        <v>15155</v>
      </c>
      <c r="D2996" s="130">
        <v>1</v>
      </c>
      <c r="E2996" s="130" t="s">
        <v>12361</v>
      </c>
      <c r="F2996" s="130">
        <v>15280</v>
      </c>
      <c r="G2996" s="130">
        <v>17310</v>
      </c>
      <c r="H2996" s="130" t="str">
        <f t="shared" si="92"/>
        <v>KK-040030</v>
      </c>
      <c r="I2996" s="130" t="str">
        <f t="shared" si="93"/>
        <v>AG</v>
      </c>
    </row>
    <row r="2997" spans="1:9" x14ac:dyDescent="0.15">
      <c r="A2997" s="130">
        <v>2995</v>
      </c>
      <c r="B2997" s="130" t="s">
        <v>5882</v>
      </c>
      <c r="C2997" s="130" t="s">
        <v>15156</v>
      </c>
      <c r="D2997" s="130">
        <v>100</v>
      </c>
      <c r="E2997" s="130" t="s">
        <v>12355</v>
      </c>
      <c r="F2997" s="130">
        <v>3253750</v>
      </c>
      <c r="G2997" s="130">
        <v>7517856.4000000004</v>
      </c>
      <c r="H2997" s="130" t="str">
        <f t="shared" si="92"/>
        <v>KK-040031</v>
      </c>
      <c r="I2997" s="130" t="str">
        <f t="shared" si="93"/>
        <v/>
      </c>
    </row>
    <row r="2998" spans="1:9" x14ac:dyDescent="0.15">
      <c r="A2998" s="130">
        <v>2996</v>
      </c>
      <c r="B2998" s="130" t="s">
        <v>5883</v>
      </c>
      <c r="C2998" s="130" t="s">
        <v>14670</v>
      </c>
      <c r="D2998" s="130">
        <v>60</v>
      </c>
      <c r="E2998" s="130" t="s">
        <v>12355</v>
      </c>
      <c r="F2998" s="130">
        <v>16757220</v>
      </c>
      <c r="G2998" s="130">
        <v>3898690</v>
      </c>
      <c r="H2998" s="130" t="str">
        <f t="shared" si="92"/>
        <v>KK-040032</v>
      </c>
      <c r="I2998" s="130" t="str">
        <f t="shared" si="93"/>
        <v/>
      </c>
    </row>
    <row r="2999" spans="1:9" x14ac:dyDescent="0.15">
      <c r="A2999" s="130">
        <v>2997</v>
      </c>
      <c r="B2999" s="130" t="s">
        <v>5884</v>
      </c>
      <c r="H2999" s="130" t="str">
        <f t="shared" si="92"/>
        <v>KK-040033</v>
      </c>
      <c r="I2999" s="130" t="str">
        <f t="shared" si="93"/>
        <v/>
      </c>
    </row>
    <row r="3000" spans="1:9" x14ac:dyDescent="0.15">
      <c r="A3000" s="130">
        <v>2998</v>
      </c>
      <c r="B3000" s="130" t="s">
        <v>5885</v>
      </c>
      <c r="C3000" s="130" t="s">
        <v>15157</v>
      </c>
      <c r="D3000" s="130">
        <v>10</v>
      </c>
      <c r="E3000" s="130" t="s">
        <v>15158</v>
      </c>
      <c r="F3000" s="130">
        <v>2815670</v>
      </c>
      <c r="G3000" s="130">
        <v>5454142</v>
      </c>
      <c r="H3000" s="130" t="str">
        <f t="shared" si="92"/>
        <v>KK-040034</v>
      </c>
      <c r="I3000" s="130" t="str">
        <f t="shared" si="93"/>
        <v/>
      </c>
    </row>
    <row r="3001" spans="1:9" x14ac:dyDescent="0.15">
      <c r="A3001" s="130">
        <v>2999</v>
      </c>
      <c r="B3001" s="130" t="s">
        <v>5886</v>
      </c>
      <c r="C3001" s="130" t="s">
        <v>15159</v>
      </c>
      <c r="D3001" s="130">
        <v>3</v>
      </c>
      <c r="E3001" s="130" t="s">
        <v>15160</v>
      </c>
      <c r="F3001" s="130">
        <v>7020000</v>
      </c>
      <c r="G3001" s="130">
        <v>7250000</v>
      </c>
      <c r="H3001" s="130" t="str">
        <f t="shared" si="92"/>
        <v>KK-040035</v>
      </c>
      <c r="I3001" s="130" t="str">
        <f t="shared" si="93"/>
        <v>AG</v>
      </c>
    </row>
    <row r="3002" spans="1:9" x14ac:dyDescent="0.15">
      <c r="A3002" s="130">
        <v>3000</v>
      </c>
      <c r="B3002" s="130" t="s">
        <v>5887</v>
      </c>
      <c r="C3002" s="130" t="s">
        <v>15161</v>
      </c>
      <c r="D3002" s="130">
        <v>200</v>
      </c>
      <c r="E3002" s="130" t="s">
        <v>12372</v>
      </c>
      <c r="F3002" s="130">
        <v>10236000</v>
      </c>
      <c r="G3002" s="130">
        <v>5354000</v>
      </c>
      <c r="H3002" s="130" t="str">
        <f t="shared" si="92"/>
        <v>KK-040036</v>
      </c>
      <c r="I3002" s="130" t="str">
        <f t="shared" si="93"/>
        <v>AG</v>
      </c>
    </row>
    <row r="3003" spans="1:9" x14ac:dyDescent="0.15">
      <c r="A3003" s="130">
        <v>3001</v>
      </c>
      <c r="B3003" s="130" t="s">
        <v>5888</v>
      </c>
      <c r="C3003" s="130" t="s">
        <v>15162</v>
      </c>
      <c r="D3003" s="130">
        <v>17000</v>
      </c>
      <c r="E3003" s="130" t="s">
        <v>15163</v>
      </c>
      <c r="F3003" s="130">
        <v>38400000</v>
      </c>
      <c r="G3003" s="130">
        <v>291000000</v>
      </c>
      <c r="H3003" s="130" t="str">
        <f t="shared" si="92"/>
        <v>KK-040037</v>
      </c>
      <c r="I3003" s="130" t="str">
        <f t="shared" si="93"/>
        <v>AG</v>
      </c>
    </row>
    <row r="3004" spans="1:9" x14ac:dyDescent="0.15">
      <c r="A3004" s="130">
        <v>3002</v>
      </c>
      <c r="B3004" s="130" t="s">
        <v>5889</v>
      </c>
      <c r="C3004" s="130" t="s">
        <v>15164</v>
      </c>
      <c r="D3004" s="130">
        <v>10</v>
      </c>
      <c r="E3004" s="130" t="s">
        <v>15165</v>
      </c>
      <c r="F3004" s="130">
        <v>3332451.4</v>
      </c>
      <c r="G3004" s="130">
        <v>3821706.72</v>
      </c>
      <c r="H3004" s="130" t="str">
        <f t="shared" si="92"/>
        <v>KK-040038</v>
      </c>
      <c r="I3004" s="130" t="str">
        <f t="shared" si="93"/>
        <v>AG</v>
      </c>
    </row>
    <row r="3005" spans="1:9" x14ac:dyDescent="0.15">
      <c r="A3005" s="130">
        <v>3003</v>
      </c>
      <c r="B3005" s="130" t="s">
        <v>5890</v>
      </c>
      <c r="C3005" s="130" t="s">
        <v>15166</v>
      </c>
      <c r="D3005" s="130">
        <v>500</v>
      </c>
      <c r="E3005" s="130" t="s">
        <v>12355</v>
      </c>
      <c r="F3005" s="130">
        <v>7270229.9100000001</v>
      </c>
      <c r="G3005" s="130">
        <v>10132000.84</v>
      </c>
      <c r="H3005" s="130" t="str">
        <f t="shared" si="92"/>
        <v>KK-040039</v>
      </c>
      <c r="I3005" s="130" t="str">
        <f t="shared" si="93"/>
        <v>VG</v>
      </c>
    </row>
    <row r="3006" spans="1:9" x14ac:dyDescent="0.15">
      <c r="A3006" s="130">
        <v>3004</v>
      </c>
      <c r="B3006" s="130" t="s">
        <v>5891</v>
      </c>
      <c r="C3006" s="130" t="s">
        <v>15167</v>
      </c>
      <c r="D3006" s="130">
        <v>1</v>
      </c>
      <c r="E3006" s="130" t="s">
        <v>12372</v>
      </c>
      <c r="F3006" s="130">
        <v>121000</v>
      </c>
      <c r="G3006" s="130">
        <v>119000</v>
      </c>
      <c r="H3006" s="130" t="str">
        <f t="shared" si="92"/>
        <v>KK-040040</v>
      </c>
      <c r="I3006" s="130" t="str">
        <f t="shared" si="93"/>
        <v/>
      </c>
    </row>
    <row r="3007" spans="1:9" x14ac:dyDescent="0.15">
      <c r="A3007" s="130">
        <v>3005</v>
      </c>
      <c r="B3007" s="130" t="s">
        <v>5892</v>
      </c>
      <c r="C3007" s="130" t="s">
        <v>1740</v>
      </c>
      <c r="D3007" s="130">
        <v>100</v>
      </c>
      <c r="E3007" s="130" t="s">
        <v>12372</v>
      </c>
      <c r="F3007" s="130">
        <v>204110</v>
      </c>
      <c r="G3007" s="130">
        <v>200100</v>
      </c>
      <c r="H3007" s="130" t="str">
        <f t="shared" si="92"/>
        <v>KK-040041</v>
      </c>
      <c r="I3007" s="130" t="str">
        <f t="shared" si="93"/>
        <v>VG</v>
      </c>
    </row>
    <row r="3008" spans="1:9" x14ac:dyDescent="0.15">
      <c r="A3008" s="130">
        <v>3006</v>
      </c>
      <c r="B3008" s="130" t="s">
        <v>5893</v>
      </c>
      <c r="C3008" s="130" t="s">
        <v>15168</v>
      </c>
      <c r="D3008" s="130">
        <v>72</v>
      </c>
      <c r="E3008" s="130" t="s">
        <v>12361</v>
      </c>
      <c r="F3008" s="130">
        <v>418968</v>
      </c>
      <c r="G3008" s="130">
        <v>419436</v>
      </c>
      <c r="H3008" s="130" t="str">
        <f t="shared" si="92"/>
        <v>KK-040042</v>
      </c>
      <c r="I3008" s="130" t="str">
        <f t="shared" si="93"/>
        <v/>
      </c>
    </row>
    <row r="3009" spans="1:9" x14ac:dyDescent="0.15">
      <c r="A3009" s="130">
        <v>3007</v>
      </c>
      <c r="B3009" s="130" t="s">
        <v>5894</v>
      </c>
      <c r="C3009" s="130" t="s">
        <v>15169</v>
      </c>
      <c r="D3009" s="130">
        <v>100</v>
      </c>
      <c r="E3009" s="130" t="s">
        <v>12372</v>
      </c>
      <c r="F3009" s="130">
        <v>398478</v>
      </c>
      <c r="G3009" s="130">
        <v>113765</v>
      </c>
      <c r="H3009" s="130" t="str">
        <f t="shared" si="92"/>
        <v>KK-040043</v>
      </c>
      <c r="I3009" s="130" t="str">
        <f t="shared" si="93"/>
        <v>VG</v>
      </c>
    </row>
    <row r="3010" spans="1:9" x14ac:dyDescent="0.15">
      <c r="A3010" s="130">
        <v>3008</v>
      </c>
      <c r="B3010" s="130" t="s">
        <v>5895</v>
      </c>
      <c r="C3010" s="130" t="s">
        <v>15170</v>
      </c>
      <c r="D3010" s="130">
        <v>100</v>
      </c>
      <c r="E3010" s="130" t="s">
        <v>12361</v>
      </c>
      <c r="F3010" s="130">
        <v>631967.4</v>
      </c>
      <c r="G3010" s="130">
        <v>582421.9</v>
      </c>
      <c r="H3010" s="130" t="str">
        <f t="shared" si="92"/>
        <v>KK-040044</v>
      </c>
      <c r="I3010" s="130" t="str">
        <f t="shared" si="93"/>
        <v>AG</v>
      </c>
    </row>
    <row r="3011" spans="1:9" x14ac:dyDescent="0.15">
      <c r="A3011" s="130">
        <v>3009</v>
      </c>
      <c r="B3011" s="130" t="s">
        <v>5896</v>
      </c>
      <c r="C3011" s="130" t="s">
        <v>15171</v>
      </c>
      <c r="D3011" s="130">
        <v>10</v>
      </c>
      <c r="E3011" s="130" t="s">
        <v>12370</v>
      </c>
      <c r="F3011" s="130">
        <v>471420</v>
      </c>
      <c r="G3011" s="130">
        <v>356869</v>
      </c>
      <c r="H3011" s="130" t="str">
        <f t="shared" si="92"/>
        <v>KK-040045</v>
      </c>
      <c r="I3011" s="130" t="str">
        <f t="shared" si="93"/>
        <v>AG</v>
      </c>
    </row>
    <row r="3012" spans="1:9" x14ac:dyDescent="0.15">
      <c r="A3012" s="130">
        <v>3010</v>
      </c>
      <c r="B3012" s="130" t="s">
        <v>5897</v>
      </c>
      <c r="C3012" s="130" t="s">
        <v>15172</v>
      </c>
      <c r="D3012" s="130">
        <v>1000</v>
      </c>
      <c r="E3012" s="130" t="s">
        <v>12372</v>
      </c>
      <c r="F3012" s="130">
        <v>62470</v>
      </c>
      <c r="G3012" s="130">
        <v>62821.7</v>
      </c>
      <c r="H3012" s="130" t="str">
        <f t="shared" ref="H3012:H3075" si="94">LEFT(B3012,FIND("-",B3012)+6)</f>
        <v>KK-040046</v>
      </c>
      <c r="I3012" s="130" t="str">
        <f t="shared" ref="I3012:I3075" si="95">RIGHT(B3012,LEN(B3012)-FIND("-",B3012)-7)</f>
        <v>AG</v>
      </c>
    </row>
    <row r="3013" spans="1:9" x14ac:dyDescent="0.15">
      <c r="A3013" s="130">
        <v>3011</v>
      </c>
      <c r="B3013" s="130" t="s">
        <v>5898</v>
      </c>
      <c r="C3013" s="130" t="s">
        <v>15173</v>
      </c>
      <c r="D3013" s="130">
        <v>960</v>
      </c>
      <c r="E3013" s="130" t="s">
        <v>12368</v>
      </c>
      <c r="F3013" s="130">
        <v>18480194</v>
      </c>
      <c r="G3013" s="130">
        <v>18940117</v>
      </c>
      <c r="H3013" s="130" t="str">
        <f t="shared" si="94"/>
        <v>KK-040047</v>
      </c>
      <c r="I3013" s="130" t="str">
        <f t="shared" si="95"/>
        <v>VG</v>
      </c>
    </row>
    <row r="3014" spans="1:9" x14ac:dyDescent="0.15">
      <c r="A3014" s="130">
        <v>3012</v>
      </c>
      <c r="B3014" s="130" t="s">
        <v>5899</v>
      </c>
      <c r="C3014" s="130" t="s">
        <v>15174</v>
      </c>
      <c r="D3014" s="130">
        <v>1000</v>
      </c>
      <c r="E3014" s="130" t="s">
        <v>12368</v>
      </c>
      <c r="F3014" s="130">
        <v>1596000</v>
      </c>
      <c r="G3014" s="130">
        <v>2670000</v>
      </c>
      <c r="H3014" s="130" t="str">
        <f t="shared" si="94"/>
        <v>KK-040048</v>
      </c>
      <c r="I3014" s="130" t="str">
        <f t="shared" si="95"/>
        <v>VG</v>
      </c>
    </row>
    <row r="3015" spans="1:9" x14ac:dyDescent="0.15">
      <c r="A3015" s="130">
        <v>3013</v>
      </c>
      <c r="B3015" s="130" t="s">
        <v>5900</v>
      </c>
      <c r="C3015" s="130" t="s">
        <v>15175</v>
      </c>
      <c r="D3015" s="130">
        <v>2</v>
      </c>
      <c r="E3015" s="130" t="s">
        <v>12361</v>
      </c>
      <c r="F3015" s="130">
        <v>2900</v>
      </c>
      <c r="G3015" s="130">
        <v>3000</v>
      </c>
      <c r="H3015" s="130" t="str">
        <f t="shared" si="94"/>
        <v>KK-040049</v>
      </c>
      <c r="I3015" s="130" t="str">
        <f t="shared" si="95"/>
        <v>AG</v>
      </c>
    </row>
    <row r="3016" spans="1:9" x14ac:dyDescent="0.15">
      <c r="A3016" s="130">
        <v>3014</v>
      </c>
      <c r="B3016" s="130" t="s">
        <v>5901</v>
      </c>
      <c r="C3016" s="130" t="s">
        <v>15144</v>
      </c>
      <c r="D3016" s="130">
        <v>193</v>
      </c>
      <c r="E3016" s="130" t="s">
        <v>12368</v>
      </c>
      <c r="F3016" s="130">
        <v>20356600</v>
      </c>
      <c r="G3016" s="130">
        <v>22275900</v>
      </c>
      <c r="H3016" s="130" t="str">
        <f t="shared" si="94"/>
        <v>KK-040050</v>
      </c>
      <c r="I3016" s="130" t="str">
        <f t="shared" si="95"/>
        <v>AG</v>
      </c>
    </row>
    <row r="3017" spans="1:9" x14ac:dyDescent="0.15">
      <c r="A3017" s="130">
        <v>3015</v>
      </c>
      <c r="B3017" s="130" t="s">
        <v>5902</v>
      </c>
      <c r="C3017" s="130" t="s">
        <v>15176</v>
      </c>
      <c r="D3017" s="130">
        <v>1</v>
      </c>
      <c r="E3017" s="130" t="s">
        <v>12497</v>
      </c>
      <c r="F3017" s="130">
        <v>2170000</v>
      </c>
      <c r="G3017" s="130">
        <v>3770000</v>
      </c>
      <c r="H3017" s="130" t="str">
        <f t="shared" si="94"/>
        <v>KK-040051</v>
      </c>
      <c r="I3017" s="130" t="str">
        <f t="shared" si="95"/>
        <v>VG</v>
      </c>
    </row>
    <row r="3018" spans="1:9" x14ac:dyDescent="0.15">
      <c r="A3018" s="130">
        <v>3016</v>
      </c>
      <c r="B3018" s="130" t="s">
        <v>5903</v>
      </c>
      <c r="C3018" s="130" t="s">
        <v>15177</v>
      </c>
      <c r="D3018" s="130">
        <v>1</v>
      </c>
      <c r="E3018" s="130" t="s">
        <v>12355</v>
      </c>
      <c r="F3018" s="130">
        <v>448000</v>
      </c>
      <c r="G3018" s="130">
        <v>135545</v>
      </c>
      <c r="H3018" s="130" t="str">
        <f t="shared" si="94"/>
        <v>KK-040052</v>
      </c>
      <c r="I3018" s="130" t="str">
        <f t="shared" si="95"/>
        <v>VG</v>
      </c>
    </row>
    <row r="3019" spans="1:9" x14ac:dyDescent="0.15">
      <c r="A3019" s="130">
        <v>3017</v>
      </c>
      <c r="B3019" s="130" t="s">
        <v>5904</v>
      </c>
      <c r="C3019" s="130" t="s">
        <v>12804</v>
      </c>
      <c r="D3019" s="130">
        <v>3.6</v>
      </c>
      <c r="E3019" s="130" t="s">
        <v>12355</v>
      </c>
      <c r="F3019" s="130">
        <v>897199.66</v>
      </c>
      <c r="G3019" s="130">
        <v>1081080</v>
      </c>
      <c r="H3019" s="130" t="str">
        <f t="shared" si="94"/>
        <v>KK-040053</v>
      </c>
      <c r="I3019" s="130" t="str">
        <f t="shared" si="95"/>
        <v/>
      </c>
    </row>
    <row r="3020" spans="1:9" x14ac:dyDescent="0.15">
      <c r="A3020" s="130">
        <v>3018</v>
      </c>
      <c r="B3020" s="130" t="s">
        <v>5905</v>
      </c>
      <c r="C3020" s="130" t="s">
        <v>2148</v>
      </c>
      <c r="D3020" s="130">
        <v>50</v>
      </c>
      <c r="E3020" s="130" t="s">
        <v>12372</v>
      </c>
      <c r="F3020" s="130">
        <v>728343</v>
      </c>
      <c r="G3020" s="130">
        <v>1665433</v>
      </c>
      <c r="H3020" s="130" t="str">
        <f t="shared" si="94"/>
        <v>KK-040054</v>
      </c>
      <c r="I3020" s="130" t="str">
        <f t="shared" si="95"/>
        <v>VG</v>
      </c>
    </row>
    <row r="3021" spans="1:9" x14ac:dyDescent="0.15">
      <c r="A3021" s="130">
        <v>3019</v>
      </c>
      <c r="B3021" s="130" t="s">
        <v>5906</v>
      </c>
      <c r="C3021" s="130" t="s">
        <v>12582</v>
      </c>
      <c r="D3021" s="130">
        <v>10</v>
      </c>
      <c r="E3021" s="130" t="s">
        <v>12355</v>
      </c>
      <c r="F3021" s="130">
        <v>115435.75</v>
      </c>
      <c r="G3021" s="130">
        <v>91780.3</v>
      </c>
      <c r="H3021" s="130" t="str">
        <f t="shared" si="94"/>
        <v>KK-040055</v>
      </c>
      <c r="I3021" s="130" t="str">
        <f t="shared" si="95"/>
        <v/>
      </c>
    </row>
    <row r="3022" spans="1:9" x14ac:dyDescent="0.15">
      <c r="A3022" s="130">
        <v>3020</v>
      </c>
      <c r="B3022" s="130" t="s">
        <v>5907</v>
      </c>
      <c r="C3022" s="130" t="s">
        <v>15178</v>
      </c>
      <c r="D3022" s="130">
        <v>7.5</v>
      </c>
      <c r="E3022" s="130" t="s">
        <v>15179</v>
      </c>
      <c r="F3022" s="130">
        <v>33774590.25</v>
      </c>
      <c r="G3022" s="130">
        <v>33359339.219999999</v>
      </c>
      <c r="H3022" s="130" t="str">
        <f t="shared" si="94"/>
        <v>KK-040056</v>
      </c>
      <c r="I3022" s="130" t="str">
        <f t="shared" si="95"/>
        <v>AG</v>
      </c>
    </row>
    <row r="3023" spans="1:9" x14ac:dyDescent="0.15">
      <c r="A3023" s="130">
        <v>3021</v>
      </c>
      <c r="B3023" s="130" t="s">
        <v>5908</v>
      </c>
      <c r="C3023" s="130" t="s">
        <v>15180</v>
      </c>
      <c r="D3023" s="130">
        <v>1</v>
      </c>
      <c r="E3023" s="130" t="s">
        <v>12372</v>
      </c>
      <c r="F3023" s="130">
        <v>64600</v>
      </c>
      <c r="G3023" s="130">
        <v>42990.49</v>
      </c>
      <c r="H3023" s="130" t="str">
        <f t="shared" si="94"/>
        <v>KK-040057</v>
      </c>
      <c r="I3023" s="130" t="str">
        <f t="shared" si="95"/>
        <v>AG</v>
      </c>
    </row>
    <row r="3024" spans="1:9" x14ac:dyDescent="0.15">
      <c r="A3024" s="130">
        <v>3022</v>
      </c>
      <c r="B3024" s="130" t="s">
        <v>5909</v>
      </c>
      <c r="C3024" s="130" t="s">
        <v>15181</v>
      </c>
      <c r="D3024" s="130">
        <v>1</v>
      </c>
      <c r="E3024" s="130" t="s">
        <v>12403</v>
      </c>
      <c r="F3024" s="130">
        <v>91410</v>
      </c>
      <c r="G3024" s="130">
        <v>117612</v>
      </c>
      <c r="H3024" s="130" t="str">
        <f t="shared" si="94"/>
        <v>KK-040058</v>
      </c>
      <c r="I3024" s="130" t="str">
        <f t="shared" si="95"/>
        <v>AG</v>
      </c>
    </row>
    <row r="3025" spans="1:9" x14ac:dyDescent="0.15">
      <c r="A3025" s="130">
        <v>3023</v>
      </c>
      <c r="B3025" s="130" t="s">
        <v>5910</v>
      </c>
      <c r="C3025" s="130" t="s">
        <v>15182</v>
      </c>
      <c r="D3025" s="130">
        <v>1175</v>
      </c>
      <c r="E3025" s="130" t="s">
        <v>12361</v>
      </c>
      <c r="F3025" s="130">
        <v>8927750</v>
      </c>
      <c r="G3025" s="130">
        <v>4886600</v>
      </c>
      <c r="H3025" s="130" t="str">
        <f t="shared" si="94"/>
        <v>KK-040059</v>
      </c>
      <c r="I3025" s="130" t="str">
        <f t="shared" si="95"/>
        <v>AG</v>
      </c>
    </row>
    <row r="3026" spans="1:9" x14ac:dyDescent="0.15">
      <c r="A3026" s="130">
        <v>3024</v>
      </c>
      <c r="B3026" s="130" t="s">
        <v>5911</v>
      </c>
      <c r="C3026" s="130" t="s">
        <v>15183</v>
      </c>
      <c r="D3026" s="130">
        <v>1</v>
      </c>
      <c r="E3026" s="130" t="s">
        <v>15184</v>
      </c>
      <c r="F3026" s="130">
        <v>971399</v>
      </c>
      <c r="G3026" s="130">
        <v>251966</v>
      </c>
      <c r="H3026" s="130" t="str">
        <f t="shared" si="94"/>
        <v>KK-040060</v>
      </c>
      <c r="I3026" s="130" t="str">
        <f t="shared" si="95"/>
        <v>AG</v>
      </c>
    </row>
    <row r="3027" spans="1:9" x14ac:dyDescent="0.15">
      <c r="A3027" s="130">
        <v>3025</v>
      </c>
      <c r="B3027" s="130" t="s">
        <v>5912</v>
      </c>
      <c r="C3027" s="130" t="s">
        <v>15185</v>
      </c>
      <c r="D3027" s="130">
        <v>1</v>
      </c>
      <c r="E3027" s="130" t="s">
        <v>12391</v>
      </c>
      <c r="F3027" s="130">
        <v>326760</v>
      </c>
      <c r="G3027" s="130">
        <v>354510</v>
      </c>
      <c r="H3027" s="130" t="str">
        <f t="shared" si="94"/>
        <v>KK-040061</v>
      </c>
      <c r="I3027" s="130" t="str">
        <f t="shared" si="95"/>
        <v>AG</v>
      </c>
    </row>
    <row r="3028" spans="1:9" x14ac:dyDescent="0.15">
      <c r="A3028" s="130">
        <v>3026</v>
      </c>
      <c r="B3028" s="130" t="s">
        <v>5913</v>
      </c>
      <c r="H3028" s="130" t="str">
        <f t="shared" si="94"/>
        <v>KK-040062</v>
      </c>
      <c r="I3028" s="130" t="str">
        <f t="shared" si="95"/>
        <v/>
      </c>
    </row>
    <row r="3029" spans="1:9" x14ac:dyDescent="0.15">
      <c r="A3029" s="130">
        <v>3027</v>
      </c>
      <c r="B3029" s="130" t="s">
        <v>5914</v>
      </c>
      <c r="C3029" s="130" t="s">
        <v>15068</v>
      </c>
      <c r="D3029" s="130">
        <v>1</v>
      </c>
      <c r="E3029" s="130" t="s">
        <v>12370</v>
      </c>
      <c r="F3029" s="130">
        <v>21438</v>
      </c>
      <c r="G3029" s="130">
        <v>36720</v>
      </c>
      <c r="H3029" s="130" t="str">
        <f t="shared" si="94"/>
        <v>KK-040063</v>
      </c>
      <c r="I3029" s="130" t="str">
        <f t="shared" si="95"/>
        <v>VG</v>
      </c>
    </row>
    <row r="3030" spans="1:9" x14ac:dyDescent="0.15">
      <c r="A3030" s="130">
        <v>3028</v>
      </c>
      <c r="B3030" s="130" t="s">
        <v>5915</v>
      </c>
      <c r="C3030" s="130" t="s">
        <v>15186</v>
      </c>
      <c r="D3030" s="130">
        <v>1000</v>
      </c>
      <c r="E3030" s="130" t="s">
        <v>12355</v>
      </c>
      <c r="F3030" s="130">
        <v>39287089.5</v>
      </c>
      <c r="G3030" s="130">
        <v>40864673.799999997</v>
      </c>
      <c r="H3030" s="130" t="str">
        <f t="shared" si="94"/>
        <v>KK-040064</v>
      </c>
      <c r="I3030" s="130" t="str">
        <f t="shared" si="95"/>
        <v>VG</v>
      </c>
    </row>
    <row r="3031" spans="1:9" x14ac:dyDescent="0.15">
      <c r="A3031" s="130">
        <v>3029</v>
      </c>
      <c r="B3031" s="130" t="s">
        <v>5916</v>
      </c>
      <c r="C3031" s="130" t="s">
        <v>15187</v>
      </c>
      <c r="D3031" s="130">
        <v>1000</v>
      </c>
      <c r="E3031" s="130" t="s">
        <v>12355</v>
      </c>
      <c r="F3031" s="130">
        <v>15849000</v>
      </c>
      <c r="G3031" s="130">
        <v>19821455.800000001</v>
      </c>
      <c r="H3031" s="130" t="str">
        <f t="shared" si="94"/>
        <v>KK-040065</v>
      </c>
      <c r="I3031" s="130" t="str">
        <f t="shared" si="95"/>
        <v>VG</v>
      </c>
    </row>
    <row r="3032" spans="1:9" x14ac:dyDescent="0.15">
      <c r="A3032" s="130">
        <v>3030</v>
      </c>
      <c r="B3032" s="130" t="s">
        <v>5917</v>
      </c>
      <c r="C3032" s="130" t="s">
        <v>15188</v>
      </c>
      <c r="D3032" s="130">
        <v>100</v>
      </c>
      <c r="E3032" s="130" t="s">
        <v>12372</v>
      </c>
      <c r="F3032" s="130">
        <v>179200</v>
      </c>
      <c r="G3032" s="130">
        <v>196000</v>
      </c>
      <c r="H3032" s="130" t="str">
        <f t="shared" si="94"/>
        <v>KK-040066</v>
      </c>
      <c r="I3032" s="130" t="str">
        <f t="shared" si="95"/>
        <v>VG</v>
      </c>
    </row>
    <row r="3033" spans="1:9" x14ac:dyDescent="0.15">
      <c r="A3033" s="130">
        <v>3031</v>
      </c>
      <c r="B3033" s="130" t="s">
        <v>5918</v>
      </c>
      <c r="C3033" s="130" t="s">
        <v>15189</v>
      </c>
      <c r="D3033" s="130">
        <v>8.35</v>
      </c>
      <c r="E3033" s="130" t="s">
        <v>15190</v>
      </c>
      <c r="F3033" s="130">
        <v>235508.97</v>
      </c>
      <c r="G3033" s="130">
        <v>269635.90000000002</v>
      </c>
      <c r="H3033" s="130" t="str">
        <f t="shared" si="94"/>
        <v>KK-040067</v>
      </c>
      <c r="I3033" s="130" t="str">
        <f t="shared" si="95"/>
        <v>AG</v>
      </c>
    </row>
    <row r="3034" spans="1:9" x14ac:dyDescent="0.15">
      <c r="A3034" s="130">
        <v>3032</v>
      </c>
      <c r="B3034" s="130" t="s">
        <v>5919</v>
      </c>
      <c r="C3034" s="130" t="s">
        <v>15191</v>
      </c>
      <c r="D3034" s="130">
        <v>1</v>
      </c>
      <c r="E3034" s="130" t="s">
        <v>15192</v>
      </c>
      <c r="F3034" s="130">
        <v>17732000</v>
      </c>
      <c r="G3034" s="130">
        <v>21771000</v>
      </c>
      <c r="H3034" s="130" t="str">
        <f t="shared" si="94"/>
        <v>KK-040068</v>
      </c>
      <c r="I3034" s="130" t="str">
        <f t="shared" si="95"/>
        <v>AG</v>
      </c>
    </row>
    <row r="3035" spans="1:9" x14ac:dyDescent="0.15">
      <c r="A3035" s="130">
        <v>3033</v>
      </c>
      <c r="B3035" s="130" t="s">
        <v>5920</v>
      </c>
      <c r="C3035" s="130" t="s">
        <v>15193</v>
      </c>
      <c r="D3035" s="130">
        <v>14.2</v>
      </c>
      <c r="E3035" s="130" t="s">
        <v>12355</v>
      </c>
      <c r="F3035" s="130">
        <v>27430000</v>
      </c>
      <c r="G3035" s="130">
        <v>27130000</v>
      </c>
      <c r="H3035" s="130" t="str">
        <f t="shared" si="94"/>
        <v>KK-040069</v>
      </c>
      <c r="I3035" s="130" t="str">
        <f t="shared" si="95"/>
        <v/>
      </c>
    </row>
    <row r="3036" spans="1:9" x14ac:dyDescent="0.15">
      <c r="A3036" s="130">
        <v>3034</v>
      </c>
      <c r="B3036" s="130" t="s">
        <v>5921</v>
      </c>
      <c r="C3036" s="130" t="s">
        <v>15194</v>
      </c>
      <c r="D3036" s="130">
        <v>100</v>
      </c>
      <c r="E3036" s="130" t="s">
        <v>12355</v>
      </c>
      <c r="F3036" s="130">
        <v>2468856</v>
      </c>
      <c r="G3036" s="130">
        <v>1895492</v>
      </c>
      <c r="H3036" s="130" t="str">
        <f t="shared" si="94"/>
        <v>KK-040070</v>
      </c>
      <c r="I3036" s="130" t="str">
        <f t="shared" si="95"/>
        <v>AG</v>
      </c>
    </row>
    <row r="3037" spans="1:9" x14ac:dyDescent="0.15">
      <c r="A3037" s="130">
        <v>3035</v>
      </c>
      <c r="B3037" s="130" t="s">
        <v>5922</v>
      </c>
      <c r="C3037" s="130" t="s">
        <v>13668</v>
      </c>
      <c r="D3037" s="130">
        <v>1000</v>
      </c>
      <c r="E3037" s="130" t="s">
        <v>12372</v>
      </c>
      <c r="F3037" s="130">
        <v>47045000</v>
      </c>
      <c r="G3037" s="130">
        <v>45151000</v>
      </c>
      <c r="H3037" s="130" t="str">
        <f t="shared" si="94"/>
        <v>KK-040071</v>
      </c>
      <c r="I3037" s="130" t="str">
        <f t="shared" si="95"/>
        <v>VG</v>
      </c>
    </row>
    <row r="3038" spans="1:9" x14ac:dyDescent="0.15">
      <c r="A3038" s="130">
        <v>3036</v>
      </c>
      <c r="B3038" s="130" t="s">
        <v>5923</v>
      </c>
      <c r="C3038" s="130" t="s">
        <v>14710</v>
      </c>
      <c r="D3038" s="130">
        <v>21</v>
      </c>
      <c r="E3038" s="130" t="s">
        <v>12355</v>
      </c>
      <c r="F3038" s="130">
        <v>8664424</v>
      </c>
      <c r="G3038" s="130">
        <v>9176340</v>
      </c>
      <c r="H3038" s="130" t="str">
        <f t="shared" si="94"/>
        <v>KK-040072</v>
      </c>
      <c r="I3038" s="130" t="str">
        <f t="shared" si="95"/>
        <v>AG</v>
      </c>
    </row>
    <row r="3039" spans="1:9" x14ac:dyDescent="0.15">
      <c r="A3039" s="130">
        <v>3037</v>
      </c>
      <c r="B3039" s="130" t="s">
        <v>5924</v>
      </c>
      <c r="C3039" s="130" t="s">
        <v>15195</v>
      </c>
      <c r="D3039" s="130">
        <v>100</v>
      </c>
      <c r="E3039" s="130" t="s">
        <v>15196</v>
      </c>
      <c r="F3039" s="130">
        <v>311512</v>
      </c>
      <c r="G3039" s="130">
        <v>422374.40000000002</v>
      </c>
      <c r="H3039" s="130" t="str">
        <f t="shared" si="94"/>
        <v>KK-040073</v>
      </c>
      <c r="I3039" s="130" t="str">
        <f t="shared" si="95"/>
        <v/>
      </c>
    </row>
    <row r="3040" spans="1:9" x14ac:dyDescent="0.15">
      <c r="A3040" s="130">
        <v>3038</v>
      </c>
      <c r="B3040" s="130" t="s">
        <v>5925</v>
      </c>
      <c r="C3040" s="130" t="s">
        <v>15197</v>
      </c>
      <c r="D3040" s="130">
        <v>350</v>
      </c>
      <c r="E3040" s="130" t="s">
        <v>12355</v>
      </c>
      <c r="F3040" s="130">
        <v>333352.25</v>
      </c>
      <c r="G3040" s="130">
        <v>348314.13</v>
      </c>
      <c r="H3040" s="130" t="str">
        <f t="shared" si="94"/>
        <v>KK-040074</v>
      </c>
      <c r="I3040" s="130" t="str">
        <f t="shared" si="95"/>
        <v/>
      </c>
    </row>
    <row r="3041" spans="1:9" x14ac:dyDescent="0.15">
      <c r="A3041" s="130">
        <v>3039</v>
      </c>
      <c r="B3041" s="130" t="s">
        <v>5926</v>
      </c>
      <c r="C3041" s="130" t="s">
        <v>15198</v>
      </c>
      <c r="D3041" s="130">
        <v>1</v>
      </c>
      <c r="E3041" s="130" t="s">
        <v>12610</v>
      </c>
      <c r="F3041" s="130">
        <v>460000</v>
      </c>
      <c r="G3041" s="130">
        <v>360000</v>
      </c>
      <c r="H3041" s="130" t="str">
        <f t="shared" si="94"/>
        <v>KK-040075</v>
      </c>
      <c r="I3041" s="130" t="str">
        <f t="shared" si="95"/>
        <v>AG</v>
      </c>
    </row>
    <row r="3042" spans="1:9" x14ac:dyDescent="0.15">
      <c r="A3042" s="130">
        <v>3040</v>
      </c>
      <c r="B3042" s="130" t="s">
        <v>5927</v>
      </c>
      <c r="C3042" s="130" t="s">
        <v>15199</v>
      </c>
      <c r="D3042" s="130">
        <v>10</v>
      </c>
      <c r="E3042" s="130" t="s">
        <v>12569</v>
      </c>
      <c r="F3042" s="130">
        <v>54000</v>
      </c>
      <c r="G3042" s="130">
        <v>43800</v>
      </c>
      <c r="H3042" s="130" t="str">
        <f t="shared" si="94"/>
        <v>KK-040076</v>
      </c>
      <c r="I3042" s="130" t="str">
        <f t="shared" si="95"/>
        <v>AG</v>
      </c>
    </row>
    <row r="3043" spans="1:9" x14ac:dyDescent="0.15">
      <c r="A3043" s="130">
        <v>3041</v>
      </c>
      <c r="B3043" s="130" t="s">
        <v>5928</v>
      </c>
      <c r="C3043" s="130" t="s">
        <v>15200</v>
      </c>
      <c r="D3043" s="130">
        <v>1</v>
      </c>
      <c r="E3043" s="130" t="s">
        <v>12372</v>
      </c>
      <c r="F3043" s="130">
        <v>2500</v>
      </c>
      <c r="G3043" s="130">
        <v>7584</v>
      </c>
      <c r="H3043" s="130" t="str">
        <f t="shared" si="94"/>
        <v>KK-040077</v>
      </c>
      <c r="I3043" s="130" t="str">
        <f t="shared" si="95"/>
        <v/>
      </c>
    </row>
    <row r="3044" spans="1:9" x14ac:dyDescent="0.15">
      <c r="A3044" s="130">
        <v>3042</v>
      </c>
      <c r="B3044" s="130" t="s">
        <v>5929</v>
      </c>
      <c r="C3044" s="130" t="s">
        <v>15201</v>
      </c>
      <c r="D3044" s="130">
        <v>1</v>
      </c>
      <c r="E3044" s="130" t="s">
        <v>12788</v>
      </c>
      <c r="F3044" s="130">
        <v>1550000</v>
      </c>
      <c r="G3044" s="130">
        <v>3500000</v>
      </c>
      <c r="H3044" s="130" t="str">
        <f t="shared" si="94"/>
        <v>KK-040078</v>
      </c>
      <c r="I3044" s="130" t="str">
        <f t="shared" si="95"/>
        <v/>
      </c>
    </row>
    <row r="3045" spans="1:9" x14ac:dyDescent="0.15">
      <c r="A3045" s="130">
        <v>3043</v>
      </c>
      <c r="B3045" s="130" t="s">
        <v>5930</v>
      </c>
      <c r="C3045" s="130" t="s">
        <v>15202</v>
      </c>
      <c r="D3045" s="130">
        <v>5000</v>
      </c>
      <c r="E3045" s="130" t="s">
        <v>12361</v>
      </c>
      <c r="F3045" s="130">
        <v>121005000</v>
      </c>
      <c r="G3045" s="130">
        <v>147500000</v>
      </c>
      <c r="H3045" s="130" t="str">
        <f t="shared" si="94"/>
        <v>KK-040079</v>
      </c>
      <c r="I3045" s="130" t="str">
        <f t="shared" si="95"/>
        <v/>
      </c>
    </row>
    <row r="3046" spans="1:9" x14ac:dyDescent="0.15">
      <c r="A3046" s="130">
        <v>3044</v>
      </c>
      <c r="B3046" s="130" t="s">
        <v>5931</v>
      </c>
      <c r="C3046" s="130" t="s">
        <v>15203</v>
      </c>
      <c r="D3046" s="130">
        <v>6500</v>
      </c>
      <c r="E3046" s="130" t="s">
        <v>12361</v>
      </c>
      <c r="F3046" s="130">
        <v>123500000</v>
      </c>
      <c r="G3046" s="130">
        <v>240500000</v>
      </c>
      <c r="H3046" s="130" t="str">
        <f t="shared" si="94"/>
        <v>KK-040080</v>
      </c>
      <c r="I3046" s="130" t="str">
        <f t="shared" si="95"/>
        <v>AG</v>
      </c>
    </row>
    <row r="3047" spans="1:9" x14ac:dyDescent="0.15">
      <c r="A3047" s="130">
        <v>3045</v>
      </c>
      <c r="B3047" s="130" t="s">
        <v>5932</v>
      </c>
      <c r="C3047" s="130" t="s">
        <v>15204</v>
      </c>
      <c r="D3047" s="130">
        <v>1</v>
      </c>
      <c r="E3047" s="130" t="s">
        <v>15205</v>
      </c>
      <c r="F3047" s="130">
        <v>52000000</v>
      </c>
      <c r="G3047" s="130">
        <v>9810000</v>
      </c>
      <c r="H3047" s="130" t="str">
        <f t="shared" si="94"/>
        <v>KK-040081</v>
      </c>
      <c r="I3047" s="130" t="str">
        <f t="shared" si="95"/>
        <v>AG</v>
      </c>
    </row>
    <row r="3048" spans="1:9" x14ac:dyDescent="0.15">
      <c r="A3048" s="130">
        <v>3046</v>
      </c>
      <c r="B3048" s="130" t="s">
        <v>5933</v>
      </c>
      <c r="C3048" s="130" t="s">
        <v>15086</v>
      </c>
      <c r="D3048" s="130">
        <v>1500</v>
      </c>
      <c r="E3048" s="130" t="s">
        <v>12355</v>
      </c>
      <c r="F3048" s="130">
        <v>14275000</v>
      </c>
      <c r="G3048" s="130">
        <v>9808100</v>
      </c>
      <c r="H3048" s="130" t="str">
        <f t="shared" si="94"/>
        <v>KK-040082</v>
      </c>
      <c r="I3048" s="130" t="str">
        <f t="shared" si="95"/>
        <v>AG</v>
      </c>
    </row>
    <row r="3049" spans="1:9" x14ac:dyDescent="0.15">
      <c r="A3049" s="130">
        <v>3047</v>
      </c>
      <c r="B3049" s="130" t="s">
        <v>5934</v>
      </c>
      <c r="C3049" s="130" t="s">
        <v>14360</v>
      </c>
      <c r="D3049" s="130">
        <v>200</v>
      </c>
      <c r="E3049" s="130" t="s">
        <v>12462</v>
      </c>
      <c r="F3049" s="130">
        <v>6569860</v>
      </c>
      <c r="G3049" s="130">
        <v>8678427</v>
      </c>
      <c r="H3049" s="130" t="str">
        <f t="shared" si="94"/>
        <v>KK-040083</v>
      </c>
      <c r="I3049" s="130" t="str">
        <f t="shared" si="95"/>
        <v/>
      </c>
    </row>
    <row r="3050" spans="1:9" x14ac:dyDescent="0.15">
      <c r="A3050" s="130">
        <v>3048</v>
      </c>
      <c r="B3050" s="130" t="s">
        <v>5935</v>
      </c>
      <c r="C3050" s="130" t="s">
        <v>15206</v>
      </c>
      <c r="D3050" s="130">
        <v>3</v>
      </c>
      <c r="E3050" s="130" t="s">
        <v>12446</v>
      </c>
      <c r="F3050" s="130">
        <v>12189700</v>
      </c>
      <c r="G3050" s="130">
        <v>13324200</v>
      </c>
      <c r="H3050" s="130" t="str">
        <f t="shared" si="94"/>
        <v>KK-040084</v>
      </c>
      <c r="I3050" s="130" t="str">
        <f t="shared" si="95"/>
        <v>VG</v>
      </c>
    </row>
    <row r="3051" spans="1:9" x14ac:dyDescent="0.15">
      <c r="A3051" s="130">
        <v>3049</v>
      </c>
      <c r="B3051" s="130" t="s">
        <v>5936</v>
      </c>
      <c r="C3051" s="130" t="s">
        <v>12774</v>
      </c>
      <c r="D3051" s="130">
        <v>100</v>
      </c>
      <c r="E3051" s="130" t="s">
        <v>12372</v>
      </c>
      <c r="F3051" s="130">
        <v>517559</v>
      </c>
      <c r="G3051" s="130">
        <v>440000</v>
      </c>
      <c r="H3051" s="130" t="str">
        <f t="shared" si="94"/>
        <v>KK-050001</v>
      </c>
      <c r="I3051" s="130" t="str">
        <f t="shared" si="95"/>
        <v>AG</v>
      </c>
    </row>
    <row r="3052" spans="1:9" x14ac:dyDescent="0.15">
      <c r="A3052" s="130">
        <v>3050</v>
      </c>
      <c r="B3052" s="130" t="s">
        <v>5937</v>
      </c>
      <c r="C3052" s="130" t="s">
        <v>15207</v>
      </c>
      <c r="D3052" s="130">
        <v>6</v>
      </c>
      <c r="E3052" s="130" t="s">
        <v>12893</v>
      </c>
      <c r="F3052" s="130">
        <v>8158800</v>
      </c>
      <c r="G3052" s="130">
        <v>9596400</v>
      </c>
      <c r="H3052" s="130" t="str">
        <f t="shared" si="94"/>
        <v>KK-050002</v>
      </c>
      <c r="I3052" s="130" t="str">
        <f t="shared" si="95"/>
        <v>VG</v>
      </c>
    </row>
    <row r="3053" spans="1:9" x14ac:dyDescent="0.15">
      <c r="A3053" s="130">
        <v>3051</v>
      </c>
      <c r="B3053" s="130" t="s">
        <v>5938</v>
      </c>
      <c r="C3053" s="130" t="s">
        <v>13327</v>
      </c>
      <c r="D3053" s="130">
        <v>100</v>
      </c>
      <c r="E3053" s="130" t="s">
        <v>12372</v>
      </c>
      <c r="F3053" s="130">
        <v>500552</v>
      </c>
      <c r="G3053" s="130">
        <v>116670</v>
      </c>
      <c r="H3053" s="130" t="str">
        <f t="shared" si="94"/>
        <v>KK-050003</v>
      </c>
      <c r="I3053" s="130" t="str">
        <f t="shared" si="95"/>
        <v>VG</v>
      </c>
    </row>
    <row r="3054" spans="1:9" x14ac:dyDescent="0.15">
      <c r="A3054" s="130">
        <v>3052</v>
      </c>
      <c r="B3054" s="130" t="s">
        <v>5939</v>
      </c>
      <c r="C3054" s="130" t="s">
        <v>15208</v>
      </c>
      <c r="D3054" s="130">
        <v>100</v>
      </c>
      <c r="E3054" s="130" t="s">
        <v>12372</v>
      </c>
      <c r="F3054" s="130">
        <v>536900</v>
      </c>
      <c r="G3054" s="130">
        <v>849800</v>
      </c>
      <c r="H3054" s="130" t="str">
        <f t="shared" si="94"/>
        <v>KK-050004</v>
      </c>
      <c r="I3054" s="130" t="str">
        <f t="shared" si="95"/>
        <v>AG</v>
      </c>
    </row>
    <row r="3055" spans="1:9" x14ac:dyDescent="0.15">
      <c r="A3055" s="130">
        <v>3053</v>
      </c>
      <c r="B3055" s="130" t="s">
        <v>5940</v>
      </c>
      <c r="C3055" s="130" t="s">
        <v>15209</v>
      </c>
      <c r="D3055" s="130">
        <v>9000</v>
      </c>
      <c r="E3055" s="130" t="s">
        <v>12384</v>
      </c>
      <c r="F3055" s="130">
        <v>716400000</v>
      </c>
      <c r="G3055" s="130">
        <v>4950000000</v>
      </c>
      <c r="H3055" s="130" t="str">
        <f t="shared" si="94"/>
        <v>KK-050005</v>
      </c>
      <c r="I3055" s="130" t="str">
        <f t="shared" si="95"/>
        <v>AG</v>
      </c>
    </row>
    <row r="3056" spans="1:9" x14ac:dyDescent="0.15">
      <c r="A3056" s="130">
        <v>3054</v>
      </c>
      <c r="B3056" s="130" t="s">
        <v>5941</v>
      </c>
      <c r="C3056" s="130" t="s">
        <v>15210</v>
      </c>
      <c r="D3056" s="130">
        <v>1</v>
      </c>
      <c r="E3056" s="130" t="s">
        <v>12610</v>
      </c>
      <c r="F3056" s="130">
        <v>6000</v>
      </c>
      <c r="G3056" s="130">
        <v>4200</v>
      </c>
      <c r="H3056" s="130" t="str">
        <f t="shared" si="94"/>
        <v>KK-050006</v>
      </c>
      <c r="I3056" s="130" t="str">
        <f t="shared" si="95"/>
        <v/>
      </c>
    </row>
    <row r="3057" spans="1:9" x14ac:dyDescent="0.15">
      <c r="A3057" s="130">
        <v>3055</v>
      </c>
      <c r="B3057" s="130" t="s">
        <v>5942</v>
      </c>
      <c r="C3057" s="130" t="s">
        <v>15211</v>
      </c>
      <c r="D3057" s="130">
        <v>12</v>
      </c>
      <c r="E3057" s="130" t="s">
        <v>12688</v>
      </c>
      <c r="F3057" s="130">
        <v>3130800</v>
      </c>
      <c r="G3057" s="130">
        <v>5194320</v>
      </c>
      <c r="H3057" s="130" t="str">
        <f t="shared" si="94"/>
        <v>KK-050007</v>
      </c>
      <c r="I3057" s="130" t="str">
        <f t="shared" si="95"/>
        <v>AG</v>
      </c>
    </row>
    <row r="3058" spans="1:9" x14ac:dyDescent="0.15">
      <c r="A3058" s="130">
        <v>3056</v>
      </c>
      <c r="B3058" s="130" t="s">
        <v>5943</v>
      </c>
      <c r="C3058" s="130" t="s">
        <v>15212</v>
      </c>
      <c r="D3058" s="130">
        <v>1</v>
      </c>
      <c r="E3058" s="130" t="s">
        <v>13699</v>
      </c>
      <c r="F3058" s="130">
        <v>295600</v>
      </c>
      <c r="G3058" s="130">
        <v>330380</v>
      </c>
      <c r="H3058" s="130" t="str">
        <f t="shared" si="94"/>
        <v>KK-050008</v>
      </c>
      <c r="I3058" s="130" t="str">
        <f t="shared" si="95"/>
        <v>AG</v>
      </c>
    </row>
    <row r="3059" spans="1:9" x14ac:dyDescent="0.15">
      <c r="A3059" s="130">
        <v>3057</v>
      </c>
      <c r="B3059" s="130" t="s">
        <v>5944</v>
      </c>
      <c r="C3059" s="130" t="s">
        <v>15213</v>
      </c>
      <c r="D3059" s="130">
        <v>100</v>
      </c>
      <c r="E3059" s="130" t="s">
        <v>12355</v>
      </c>
      <c r="F3059" s="130">
        <v>1975000</v>
      </c>
      <c r="G3059" s="130">
        <v>2897200</v>
      </c>
      <c r="H3059" s="130" t="str">
        <f t="shared" si="94"/>
        <v>KK-050009</v>
      </c>
      <c r="I3059" s="130" t="str">
        <f t="shared" si="95"/>
        <v>AG</v>
      </c>
    </row>
    <row r="3060" spans="1:9" x14ac:dyDescent="0.15">
      <c r="A3060" s="130">
        <v>3058</v>
      </c>
      <c r="B3060" s="130" t="s">
        <v>5945</v>
      </c>
      <c r="C3060" s="130" t="s">
        <v>15214</v>
      </c>
      <c r="D3060" s="130">
        <v>2</v>
      </c>
      <c r="E3060" s="130" t="s">
        <v>12370</v>
      </c>
      <c r="F3060" s="130">
        <v>5670000</v>
      </c>
      <c r="G3060" s="130">
        <v>2940000</v>
      </c>
      <c r="H3060" s="130" t="str">
        <f t="shared" si="94"/>
        <v>KK-050010</v>
      </c>
      <c r="I3060" s="130" t="str">
        <f t="shared" si="95"/>
        <v/>
      </c>
    </row>
    <row r="3061" spans="1:9" x14ac:dyDescent="0.15">
      <c r="A3061" s="130">
        <v>3059</v>
      </c>
      <c r="B3061" s="130" t="s">
        <v>5946</v>
      </c>
      <c r="C3061" s="130" t="s">
        <v>15215</v>
      </c>
      <c r="D3061" s="130">
        <v>500</v>
      </c>
      <c r="E3061" s="130" t="s">
        <v>12361</v>
      </c>
      <c r="F3061" s="130">
        <v>9533800</v>
      </c>
      <c r="G3061" s="130">
        <v>10569700</v>
      </c>
      <c r="H3061" s="130" t="str">
        <f t="shared" si="94"/>
        <v>KK-050011</v>
      </c>
      <c r="I3061" s="130" t="str">
        <f t="shared" si="95"/>
        <v/>
      </c>
    </row>
    <row r="3062" spans="1:9" x14ac:dyDescent="0.15">
      <c r="A3062" s="130">
        <v>3060</v>
      </c>
      <c r="B3062" s="130" t="s">
        <v>5947</v>
      </c>
      <c r="C3062" s="130" t="s">
        <v>14957</v>
      </c>
      <c r="D3062" s="130">
        <v>40</v>
      </c>
      <c r="E3062" s="130" t="s">
        <v>12372</v>
      </c>
      <c r="F3062" s="130">
        <v>563069</v>
      </c>
      <c r="G3062" s="130">
        <v>1354410</v>
      </c>
      <c r="H3062" s="130" t="str">
        <f t="shared" si="94"/>
        <v>KK-050012</v>
      </c>
      <c r="I3062" s="130" t="str">
        <f t="shared" si="95"/>
        <v/>
      </c>
    </row>
    <row r="3063" spans="1:9" x14ac:dyDescent="0.15">
      <c r="A3063" s="130">
        <v>3061</v>
      </c>
      <c r="B3063" s="130" t="s">
        <v>5948</v>
      </c>
      <c r="C3063" s="130" t="s">
        <v>15216</v>
      </c>
      <c r="D3063" s="130">
        <v>100</v>
      </c>
      <c r="E3063" s="130" t="s">
        <v>12355</v>
      </c>
      <c r="F3063" s="130">
        <v>675000</v>
      </c>
      <c r="G3063" s="130">
        <v>675000</v>
      </c>
      <c r="H3063" s="130" t="str">
        <f t="shared" si="94"/>
        <v>KK-050013</v>
      </c>
      <c r="I3063" s="130" t="str">
        <f t="shared" si="95"/>
        <v>VG</v>
      </c>
    </row>
    <row r="3064" spans="1:9" x14ac:dyDescent="0.15">
      <c r="A3064" s="130">
        <v>3062</v>
      </c>
      <c r="B3064" s="130" t="s">
        <v>5949</v>
      </c>
      <c r="C3064" s="130" t="s">
        <v>205</v>
      </c>
      <c r="D3064" s="130">
        <v>1</v>
      </c>
      <c r="E3064" s="130" t="s">
        <v>12788</v>
      </c>
      <c r="F3064" s="130">
        <v>382000</v>
      </c>
      <c r="G3064" s="130">
        <v>392000</v>
      </c>
      <c r="H3064" s="130" t="str">
        <f t="shared" si="94"/>
        <v>KK-050014</v>
      </c>
      <c r="I3064" s="130" t="str">
        <f t="shared" si="95"/>
        <v/>
      </c>
    </row>
    <row r="3065" spans="1:9" x14ac:dyDescent="0.15">
      <c r="A3065" s="130">
        <v>3063</v>
      </c>
      <c r="B3065" s="130" t="s">
        <v>5950</v>
      </c>
      <c r="C3065" s="130" t="s">
        <v>15217</v>
      </c>
      <c r="D3065" s="130">
        <v>2000</v>
      </c>
      <c r="E3065" s="130" t="s">
        <v>15218</v>
      </c>
      <c r="F3065" s="130">
        <v>1200000</v>
      </c>
      <c r="G3065" s="130">
        <v>2160000</v>
      </c>
      <c r="H3065" s="130" t="str">
        <f t="shared" si="94"/>
        <v>KK-050015</v>
      </c>
      <c r="I3065" s="130" t="str">
        <f t="shared" si="95"/>
        <v/>
      </c>
    </row>
    <row r="3066" spans="1:9" x14ac:dyDescent="0.15">
      <c r="A3066" s="130">
        <v>3064</v>
      </c>
      <c r="B3066" s="130" t="s">
        <v>5951</v>
      </c>
      <c r="C3066" s="130" t="s">
        <v>15219</v>
      </c>
      <c r="D3066" s="130">
        <v>100</v>
      </c>
      <c r="E3066" s="130" t="s">
        <v>12368</v>
      </c>
      <c r="F3066" s="130">
        <v>1254923.2</v>
      </c>
      <c r="G3066" s="130">
        <v>1327527.1000000001</v>
      </c>
      <c r="H3066" s="130" t="str">
        <f t="shared" si="94"/>
        <v>KK-050016</v>
      </c>
      <c r="I3066" s="130" t="str">
        <f t="shared" si="95"/>
        <v>AG</v>
      </c>
    </row>
    <row r="3067" spans="1:9" x14ac:dyDescent="0.15">
      <c r="A3067" s="130">
        <v>3065</v>
      </c>
      <c r="B3067" s="130" t="s">
        <v>5952</v>
      </c>
      <c r="C3067" s="130" t="s">
        <v>15219</v>
      </c>
      <c r="D3067" s="130">
        <v>100</v>
      </c>
      <c r="E3067" s="130" t="s">
        <v>12368</v>
      </c>
      <c r="F3067" s="130">
        <v>841070.8</v>
      </c>
      <c r="G3067" s="130">
        <v>1213758</v>
      </c>
      <c r="H3067" s="130" t="str">
        <f t="shared" si="94"/>
        <v>KK-050017</v>
      </c>
      <c r="I3067" s="130" t="str">
        <f t="shared" si="95"/>
        <v>AG</v>
      </c>
    </row>
    <row r="3068" spans="1:9" x14ac:dyDescent="0.15">
      <c r="A3068" s="130">
        <v>3066</v>
      </c>
      <c r="B3068" s="130" t="s">
        <v>5953</v>
      </c>
      <c r="C3068" s="130" t="s">
        <v>15220</v>
      </c>
      <c r="D3068" s="130">
        <v>10</v>
      </c>
      <c r="E3068" s="130" t="s">
        <v>12355</v>
      </c>
      <c r="F3068" s="130">
        <v>98770</v>
      </c>
      <c r="G3068" s="130">
        <v>97810.7</v>
      </c>
      <c r="H3068" s="130" t="str">
        <f t="shared" si="94"/>
        <v>KK-050018</v>
      </c>
      <c r="I3068" s="130" t="str">
        <f t="shared" si="95"/>
        <v>VG</v>
      </c>
    </row>
    <row r="3069" spans="1:9" x14ac:dyDescent="0.15">
      <c r="A3069" s="130">
        <v>3067</v>
      </c>
      <c r="B3069" s="130" t="s">
        <v>5954</v>
      </c>
      <c r="C3069" s="130" t="s">
        <v>15221</v>
      </c>
      <c r="D3069" s="130">
        <v>3000</v>
      </c>
      <c r="E3069" s="130" t="s">
        <v>12368</v>
      </c>
      <c r="F3069" s="130">
        <v>41782842</v>
      </c>
      <c r="G3069" s="130">
        <v>56236762.799999997</v>
      </c>
      <c r="H3069" s="130" t="str">
        <f t="shared" si="94"/>
        <v>KK-050019</v>
      </c>
      <c r="I3069" s="130" t="str">
        <f t="shared" si="95"/>
        <v>AG</v>
      </c>
    </row>
    <row r="3070" spans="1:9" x14ac:dyDescent="0.15">
      <c r="A3070" s="130">
        <v>3068</v>
      </c>
      <c r="B3070" s="130" t="s">
        <v>5955</v>
      </c>
      <c r="C3070" s="130" t="s">
        <v>15222</v>
      </c>
      <c r="D3070" s="130">
        <v>30</v>
      </c>
      <c r="E3070" s="130" t="s">
        <v>12355</v>
      </c>
      <c r="F3070" s="130">
        <v>1673362</v>
      </c>
      <c r="G3070" s="130">
        <v>1427562</v>
      </c>
      <c r="H3070" s="130" t="str">
        <f t="shared" si="94"/>
        <v>KK-050020</v>
      </c>
      <c r="I3070" s="130" t="str">
        <f t="shared" si="95"/>
        <v/>
      </c>
    </row>
    <row r="3071" spans="1:9" x14ac:dyDescent="0.15">
      <c r="A3071" s="130">
        <v>3069</v>
      </c>
      <c r="B3071" s="130" t="s">
        <v>5956</v>
      </c>
      <c r="C3071" s="130" t="s">
        <v>15223</v>
      </c>
      <c r="D3071" s="130">
        <v>1</v>
      </c>
      <c r="E3071" s="130" t="s">
        <v>12391</v>
      </c>
      <c r="F3071" s="130">
        <v>26500000</v>
      </c>
      <c r="G3071" s="130">
        <v>24000000</v>
      </c>
      <c r="H3071" s="130" t="str">
        <f t="shared" si="94"/>
        <v>KK-050021</v>
      </c>
      <c r="I3071" s="130" t="str">
        <f t="shared" si="95"/>
        <v>AG</v>
      </c>
    </row>
    <row r="3072" spans="1:9" x14ac:dyDescent="0.15">
      <c r="A3072" s="130">
        <v>3070</v>
      </c>
      <c r="B3072" s="130" t="s">
        <v>5957</v>
      </c>
      <c r="C3072" s="130" t="s">
        <v>15224</v>
      </c>
      <c r="D3072" s="130">
        <v>1</v>
      </c>
      <c r="E3072" s="130" t="s">
        <v>12370</v>
      </c>
      <c r="F3072" s="130">
        <v>1680</v>
      </c>
      <c r="G3072" s="130">
        <v>1995</v>
      </c>
      <c r="H3072" s="130" t="str">
        <f t="shared" si="94"/>
        <v>KK-050022</v>
      </c>
      <c r="I3072" s="130" t="str">
        <f t="shared" si="95"/>
        <v>VG</v>
      </c>
    </row>
    <row r="3073" spans="1:9" x14ac:dyDescent="0.15">
      <c r="A3073" s="130">
        <v>3071</v>
      </c>
      <c r="B3073" s="130" t="s">
        <v>5958</v>
      </c>
      <c r="C3073" s="130" t="s">
        <v>15225</v>
      </c>
      <c r="D3073" s="130">
        <v>10</v>
      </c>
      <c r="E3073" s="130" t="s">
        <v>12688</v>
      </c>
      <c r="F3073" s="130">
        <v>20350</v>
      </c>
      <c r="G3073" s="130">
        <v>11700</v>
      </c>
      <c r="H3073" s="130" t="str">
        <f t="shared" si="94"/>
        <v>KK-050023</v>
      </c>
      <c r="I3073" s="130" t="str">
        <f t="shared" si="95"/>
        <v>VG</v>
      </c>
    </row>
    <row r="3074" spans="1:9" x14ac:dyDescent="0.15">
      <c r="A3074" s="130">
        <v>3072</v>
      </c>
      <c r="B3074" s="130" t="s">
        <v>5959</v>
      </c>
      <c r="C3074" s="130" t="s">
        <v>15226</v>
      </c>
      <c r="D3074" s="130">
        <v>2</v>
      </c>
      <c r="E3074" s="130" t="s">
        <v>12446</v>
      </c>
      <c r="F3074" s="130">
        <v>551024</v>
      </c>
      <c r="G3074" s="130">
        <v>640836</v>
      </c>
      <c r="H3074" s="130" t="str">
        <f t="shared" si="94"/>
        <v>KK-050024</v>
      </c>
      <c r="I3074" s="130" t="str">
        <f t="shared" si="95"/>
        <v/>
      </c>
    </row>
    <row r="3075" spans="1:9" x14ac:dyDescent="0.15">
      <c r="A3075" s="130">
        <v>3073</v>
      </c>
      <c r="B3075" s="130" t="s">
        <v>5960</v>
      </c>
      <c r="H3075" s="130" t="str">
        <f t="shared" si="94"/>
        <v>KK-050025</v>
      </c>
      <c r="I3075" s="130" t="str">
        <f t="shared" si="95"/>
        <v/>
      </c>
    </row>
    <row r="3076" spans="1:9" x14ac:dyDescent="0.15">
      <c r="A3076" s="130">
        <v>3074</v>
      </c>
      <c r="B3076" s="130" t="s">
        <v>5961</v>
      </c>
      <c r="C3076" s="130" t="s">
        <v>15227</v>
      </c>
      <c r="D3076" s="130">
        <v>100</v>
      </c>
      <c r="E3076" s="130" t="s">
        <v>12355</v>
      </c>
      <c r="F3076" s="130">
        <v>377730</v>
      </c>
      <c r="G3076" s="130">
        <v>483920.2</v>
      </c>
      <c r="H3076" s="130" t="str">
        <f t="shared" ref="H3076:H3139" si="96">LEFT(B3076,FIND("-",B3076)+6)</f>
        <v>KK-050026</v>
      </c>
      <c r="I3076" s="130" t="str">
        <f t="shared" ref="I3076:I3139" si="97">RIGHT(B3076,LEN(B3076)-FIND("-",B3076)-7)</f>
        <v/>
      </c>
    </row>
    <row r="3077" spans="1:9" x14ac:dyDescent="0.15">
      <c r="A3077" s="130">
        <v>3075</v>
      </c>
      <c r="B3077" s="130" t="s">
        <v>5962</v>
      </c>
      <c r="C3077" s="130" t="s">
        <v>15228</v>
      </c>
      <c r="D3077" s="130">
        <v>1</v>
      </c>
      <c r="E3077" s="130" t="s">
        <v>12610</v>
      </c>
      <c r="F3077" s="130">
        <v>450</v>
      </c>
      <c r="G3077" s="130">
        <v>200</v>
      </c>
      <c r="H3077" s="130" t="str">
        <f t="shared" si="96"/>
        <v>KK-050027</v>
      </c>
      <c r="I3077" s="130" t="str">
        <f t="shared" si="97"/>
        <v>AG</v>
      </c>
    </row>
    <row r="3078" spans="1:9" x14ac:dyDescent="0.15">
      <c r="A3078" s="130">
        <v>3076</v>
      </c>
      <c r="B3078" s="130" t="s">
        <v>5963</v>
      </c>
      <c r="C3078" s="130" t="s">
        <v>15229</v>
      </c>
      <c r="D3078" s="130">
        <v>100</v>
      </c>
      <c r="E3078" s="130" t="s">
        <v>12372</v>
      </c>
      <c r="F3078" s="130">
        <v>501440</v>
      </c>
      <c r="G3078" s="130">
        <v>381740</v>
      </c>
      <c r="H3078" s="130" t="str">
        <f t="shared" si="96"/>
        <v>KK-050028</v>
      </c>
      <c r="I3078" s="130" t="str">
        <f t="shared" si="97"/>
        <v/>
      </c>
    </row>
    <row r="3079" spans="1:9" x14ac:dyDescent="0.15">
      <c r="A3079" s="130">
        <v>3077</v>
      </c>
      <c r="B3079" s="130" t="s">
        <v>5964</v>
      </c>
      <c r="C3079" s="130" t="s">
        <v>15230</v>
      </c>
      <c r="D3079" s="130">
        <v>1</v>
      </c>
      <c r="E3079" s="130" t="s">
        <v>12434</v>
      </c>
      <c r="F3079" s="130">
        <v>5980</v>
      </c>
      <c r="G3079" s="130">
        <v>4980</v>
      </c>
      <c r="H3079" s="130" t="str">
        <f t="shared" si="96"/>
        <v>KK-050029</v>
      </c>
      <c r="I3079" s="130" t="str">
        <f t="shared" si="97"/>
        <v/>
      </c>
    </row>
    <row r="3080" spans="1:9" x14ac:dyDescent="0.15">
      <c r="A3080" s="130">
        <v>3078</v>
      </c>
      <c r="B3080" s="130" t="s">
        <v>5965</v>
      </c>
      <c r="C3080" s="130" t="s">
        <v>2841</v>
      </c>
      <c r="D3080" s="130">
        <v>100</v>
      </c>
      <c r="E3080" s="130" t="s">
        <v>12370</v>
      </c>
      <c r="F3080" s="130">
        <v>1700595</v>
      </c>
      <c r="G3080" s="130">
        <v>2058448.8</v>
      </c>
      <c r="H3080" s="130" t="str">
        <f t="shared" si="96"/>
        <v>KK-050030</v>
      </c>
      <c r="I3080" s="130" t="str">
        <f t="shared" si="97"/>
        <v/>
      </c>
    </row>
    <row r="3081" spans="1:9" x14ac:dyDescent="0.15">
      <c r="A3081" s="130">
        <v>3079</v>
      </c>
      <c r="B3081" s="130" t="s">
        <v>5966</v>
      </c>
      <c r="C3081" s="130" t="s">
        <v>15231</v>
      </c>
      <c r="D3081" s="130">
        <v>1</v>
      </c>
      <c r="E3081" s="130" t="s">
        <v>12372</v>
      </c>
      <c r="F3081" s="130">
        <v>6500</v>
      </c>
      <c r="G3081" s="130">
        <v>6600</v>
      </c>
      <c r="H3081" s="130" t="str">
        <f t="shared" si="96"/>
        <v>KK-050031</v>
      </c>
      <c r="I3081" s="130" t="str">
        <f t="shared" si="97"/>
        <v/>
      </c>
    </row>
    <row r="3082" spans="1:9" x14ac:dyDescent="0.15">
      <c r="A3082" s="130">
        <v>3080</v>
      </c>
      <c r="B3082" s="130" t="s">
        <v>5967</v>
      </c>
      <c r="C3082" s="130" t="s">
        <v>15232</v>
      </c>
      <c r="D3082" s="130">
        <v>1000</v>
      </c>
      <c r="E3082" s="130" t="s">
        <v>12372</v>
      </c>
      <c r="F3082" s="130">
        <v>922000</v>
      </c>
      <c r="G3082" s="130">
        <v>1117000</v>
      </c>
      <c r="H3082" s="130" t="str">
        <f t="shared" si="96"/>
        <v>KK-050032</v>
      </c>
      <c r="I3082" s="130" t="str">
        <f t="shared" si="97"/>
        <v>VG</v>
      </c>
    </row>
    <row r="3083" spans="1:9" x14ac:dyDescent="0.15">
      <c r="A3083" s="130">
        <v>3081</v>
      </c>
      <c r="B3083" s="130" t="s">
        <v>5968</v>
      </c>
      <c r="C3083" s="130" t="s">
        <v>15233</v>
      </c>
      <c r="D3083" s="130">
        <v>1500</v>
      </c>
      <c r="E3083" s="130" t="s">
        <v>12372</v>
      </c>
      <c r="F3083" s="130">
        <v>909045</v>
      </c>
      <c r="G3083" s="130">
        <v>1843810</v>
      </c>
      <c r="H3083" s="130" t="str">
        <f t="shared" si="96"/>
        <v>KK-050033</v>
      </c>
      <c r="I3083" s="130" t="str">
        <f t="shared" si="97"/>
        <v>VG</v>
      </c>
    </row>
    <row r="3084" spans="1:9" x14ac:dyDescent="0.15">
      <c r="A3084" s="130">
        <v>3082</v>
      </c>
      <c r="B3084" s="130" t="s">
        <v>5969</v>
      </c>
      <c r="C3084" s="130" t="s">
        <v>15234</v>
      </c>
      <c r="D3084" s="130">
        <v>10</v>
      </c>
      <c r="E3084" s="130" t="s">
        <v>12361</v>
      </c>
      <c r="F3084" s="130">
        <v>517134</v>
      </c>
      <c r="G3084" s="130">
        <v>203552.2</v>
      </c>
      <c r="H3084" s="130" t="str">
        <f t="shared" si="96"/>
        <v>KK-050034</v>
      </c>
      <c r="I3084" s="130" t="str">
        <f t="shared" si="97"/>
        <v>AG</v>
      </c>
    </row>
    <row r="3085" spans="1:9" x14ac:dyDescent="0.15">
      <c r="A3085" s="130">
        <v>3083</v>
      </c>
      <c r="B3085" s="130" t="s">
        <v>5970</v>
      </c>
      <c r="C3085" s="130" t="s">
        <v>15235</v>
      </c>
      <c r="D3085" s="130">
        <v>1</v>
      </c>
      <c r="E3085" s="130" t="s">
        <v>12403</v>
      </c>
      <c r="F3085" s="130">
        <v>2744406</v>
      </c>
      <c r="G3085" s="130">
        <v>1774256</v>
      </c>
      <c r="H3085" s="130" t="str">
        <f t="shared" si="96"/>
        <v>KK-050035</v>
      </c>
      <c r="I3085" s="130" t="str">
        <f t="shared" si="97"/>
        <v>AG</v>
      </c>
    </row>
    <row r="3086" spans="1:9" x14ac:dyDescent="0.15">
      <c r="A3086" s="130">
        <v>3084</v>
      </c>
      <c r="B3086" s="130" t="s">
        <v>5971</v>
      </c>
      <c r="C3086" s="130" t="s">
        <v>15236</v>
      </c>
      <c r="D3086" s="130">
        <v>100</v>
      </c>
      <c r="E3086" s="130" t="s">
        <v>12370</v>
      </c>
      <c r="F3086" s="130">
        <v>15037000</v>
      </c>
      <c r="G3086" s="130">
        <v>41781600</v>
      </c>
      <c r="H3086" s="130" t="str">
        <f t="shared" si="96"/>
        <v>KK-050036</v>
      </c>
      <c r="I3086" s="130" t="str">
        <f t="shared" si="97"/>
        <v/>
      </c>
    </row>
    <row r="3087" spans="1:9" x14ac:dyDescent="0.15">
      <c r="A3087" s="130">
        <v>3085</v>
      </c>
      <c r="B3087" s="130" t="s">
        <v>5972</v>
      </c>
      <c r="C3087" s="130" t="s">
        <v>15237</v>
      </c>
      <c r="D3087" s="130">
        <v>300</v>
      </c>
      <c r="E3087" s="130" t="s">
        <v>12372</v>
      </c>
      <c r="F3087" s="130">
        <v>2412350</v>
      </c>
      <c r="G3087" s="130">
        <v>907031</v>
      </c>
      <c r="H3087" s="130" t="str">
        <f t="shared" si="96"/>
        <v>KK-050037</v>
      </c>
      <c r="I3087" s="130" t="str">
        <f t="shared" si="97"/>
        <v/>
      </c>
    </row>
    <row r="3088" spans="1:9" x14ac:dyDescent="0.15">
      <c r="A3088" s="130">
        <v>3086</v>
      </c>
      <c r="B3088" s="130" t="s">
        <v>5973</v>
      </c>
      <c r="C3088" s="130" t="s">
        <v>15238</v>
      </c>
      <c r="D3088" s="130">
        <v>2.8</v>
      </c>
      <c r="E3088" s="130" t="s">
        <v>15239</v>
      </c>
      <c r="F3088" s="130">
        <v>559754</v>
      </c>
      <c r="G3088" s="130">
        <v>827974</v>
      </c>
      <c r="H3088" s="130" t="str">
        <f t="shared" si="96"/>
        <v>KK-050038</v>
      </c>
      <c r="I3088" s="130" t="str">
        <f t="shared" si="97"/>
        <v>AG</v>
      </c>
    </row>
    <row r="3089" spans="1:9" x14ac:dyDescent="0.15">
      <c r="A3089" s="130">
        <v>3087</v>
      </c>
      <c r="B3089" s="130" t="s">
        <v>5974</v>
      </c>
      <c r="C3089" s="130" t="s">
        <v>15240</v>
      </c>
      <c r="D3089" s="130">
        <v>1</v>
      </c>
      <c r="E3089" s="130" t="s">
        <v>12391</v>
      </c>
      <c r="F3089" s="130">
        <v>1286342812</v>
      </c>
      <c r="G3089" s="130">
        <v>1106603573</v>
      </c>
      <c r="H3089" s="130" t="str">
        <f t="shared" si="96"/>
        <v>KK-050039</v>
      </c>
      <c r="I3089" s="130" t="str">
        <f t="shared" si="97"/>
        <v>AG</v>
      </c>
    </row>
    <row r="3090" spans="1:9" x14ac:dyDescent="0.15">
      <c r="A3090" s="130">
        <v>3088</v>
      </c>
      <c r="B3090" s="130" t="s">
        <v>5975</v>
      </c>
      <c r="C3090" s="130" t="s">
        <v>15241</v>
      </c>
      <c r="D3090" s="130">
        <v>100</v>
      </c>
      <c r="E3090" s="130" t="s">
        <v>12372</v>
      </c>
      <c r="F3090" s="130">
        <v>661000</v>
      </c>
      <c r="G3090" s="130">
        <v>711400</v>
      </c>
      <c r="H3090" s="130" t="str">
        <f t="shared" si="96"/>
        <v>KK-050040</v>
      </c>
      <c r="I3090" s="130" t="str">
        <f t="shared" si="97"/>
        <v>AG</v>
      </c>
    </row>
    <row r="3091" spans="1:9" x14ac:dyDescent="0.15">
      <c r="A3091" s="130">
        <v>3089</v>
      </c>
      <c r="B3091" s="130" t="s">
        <v>5976</v>
      </c>
      <c r="C3091" s="130" t="s">
        <v>15242</v>
      </c>
      <c r="D3091" s="130">
        <v>1</v>
      </c>
      <c r="E3091" s="130" t="s">
        <v>12391</v>
      </c>
      <c r="F3091" s="130">
        <v>56000000</v>
      </c>
      <c r="G3091" s="130">
        <v>60287000</v>
      </c>
      <c r="H3091" s="130" t="str">
        <f t="shared" si="96"/>
        <v>KK-050041</v>
      </c>
      <c r="I3091" s="130" t="str">
        <f t="shared" si="97"/>
        <v>AG</v>
      </c>
    </row>
    <row r="3092" spans="1:9" x14ac:dyDescent="0.15">
      <c r="A3092" s="130">
        <v>3090</v>
      </c>
      <c r="B3092" s="130" t="s">
        <v>5977</v>
      </c>
      <c r="C3092" s="130" t="s">
        <v>15243</v>
      </c>
      <c r="D3092" s="130">
        <v>60</v>
      </c>
      <c r="E3092" s="130" t="s">
        <v>12372</v>
      </c>
      <c r="F3092" s="130">
        <v>2037684</v>
      </c>
      <c r="G3092" s="130">
        <v>2465400</v>
      </c>
      <c r="H3092" s="130" t="str">
        <f t="shared" si="96"/>
        <v>KK-050042</v>
      </c>
      <c r="I3092" s="130" t="str">
        <f t="shared" si="97"/>
        <v/>
      </c>
    </row>
    <row r="3093" spans="1:9" x14ac:dyDescent="0.15">
      <c r="A3093" s="130">
        <v>3091</v>
      </c>
      <c r="B3093" s="130" t="s">
        <v>5978</v>
      </c>
      <c r="C3093" s="130" t="s">
        <v>15244</v>
      </c>
      <c r="D3093" s="130">
        <v>1000</v>
      </c>
      <c r="E3093" s="130" t="s">
        <v>12355</v>
      </c>
      <c r="F3093" s="130">
        <v>3215000</v>
      </c>
      <c r="G3093" s="130">
        <v>6190000</v>
      </c>
      <c r="H3093" s="130" t="str">
        <f t="shared" si="96"/>
        <v>KK-050043</v>
      </c>
      <c r="I3093" s="130" t="str">
        <f t="shared" si="97"/>
        <v/>
      </c>
    </row>
    <row r="3094" spans="1:9" x14ac:dyDescent="0.15">
      <c r="A3094" s="130">
        <v>3092</v>
      </c>
      <c r="B3094" s="130" t="s">
        <v>5979</v>
      </c>
      <c r="C3094" s="130" t="s">
        <v>2148</v>
      </c>
      <c r="D3094" s="130">
        <v>100</v>
      </c>
      <c r="E3094" s="130" t="s">
        <v>12368</v>
      </c>
      <c r="F3094" s="130">
        <v>1145585</v>
      </c>
      <c r="G3094" s="130">
        <v>3244037</v>
      </c>
      <c r="H3094" s="130" t="str">
        <f t="shared" si="96"/>
        <v>KK-050044</v>
      </c>
      <c r="I3094" s="130" t="str">
        <f t="shared" si="97"/>
        <v>VG</v>
      </c>
    </row>
    <row r="3095" spans="1:9" x14ac:dyDescent="0.15">
      <c r="A3095" s="130">
        <v>3093</v>
      </c>
      <c r="B3095" s="130" t="s">
        <v>5980</v>
      </c>
      <c r="C3095" s="130" t="s">
        <v>12592</v>
      </c>
      <c r="D3095" s="130">
        <v>1</v>
      </c>
      <c r="E3095" s="130" t="s">
        <v>12619</v>
      </c>
      <c r="F3095" s="130">
        <v>159300</v>
      </c>
      <c r="G3095" s="130">
        <v>88500</v>
      </c>
      <c r="H3095" s="130" t="str">
        <f t="shared" si="96"/>
        <v>KK-050045</v>
      </c>
      <c r="I3095" s="130" t="str">
        <f t="shared" si="97"/>
        <v>AG</v>
      </c>
    </row>
    <row r="3096" spans="1:9" x14ac:dyDescent="0.15">
      <c r="A3096" s="130">
        <v>3094</v>
      </c>
      <c r="B3096" s="130" t="s">
        <v>5981</v>
      </c>
      <c r="C3096" s="130" t="s">
        <v>15245</v>
      </c>
      <c r="D3096" s="130">
        <v>500</v>
      </c>
      <c r="E3096" s="130" t="s">
        <v>12355</v>
      </c>
      <c r="F3096" s="130">
        <v>3201900</v>
      </c>
      <c r="G3096" s="130">
        <v>3913800</v>
      </c>
      <c r="H3096" s="130" t="str">
        <f t="shared" si="96"/>
        <v>KK-050046</v>
      </c>
      <c r="I3096" s="130" t="str">
        <f t="shared" si="97"/>
        <v>VG</v>
      </c>
    </row>
    <row r="3097" spans="1:9" x14ac:dyDescent="0.15">
      <c r="A3097" s="130">
        <v>3095</v>
      </c>
      <c r="B3097" s="130" t="s">
        <v>5982</v>
      </c>
      <c r="C3097" s="130" t="s">
        <v>15246</v>
      </c>
      <c r="D3097" s="130">
        <v>100</v>
      </c>
      <c r="E3097" s="130" t="s">
        <v>12361</v>
      </c>
      <c r="F3097" s="130">
        <v>6685200</v>
      </c>
      <c r="G3097" s="130">
        <v>208800</v>
      </c>
      <c r="H3097" s="130" t="str">
        <f t="shared" si="96"/>
        <v>KK-050047</v>
      </c>
      <c r="I3097" s="130" t="str">
        <f t="shared" si="97"/>
        <v>AG</v>
      </c>
    </row>
    <row r="3098" spans="1:9" x14ac:dyDescent="0.15">
      <c r="A3098" s="130">
        <v>3096</v>
      </c>
      <c r="B3098" s="130" t="s">
        <v>5983</v>
      </c>
      <c r="C3098" s="130" t="s">
        <v>15247</v>
      </c>
      <c r="D3098" s="130">
        <v>2</v>
      </c>
      <c r="E3098" s="130" t="s">
        <v>14032</v>
      </c>
      <c r="F3098" s="130">
        <v>113200</v>
      </c>
      <c r="G3098" s="130">
        <v>128400</v>
      </c>
      <c r="H3098" s="130" t="str">
        <f t="shared" si="96"/>
        <v>KK-050048</v>
      </c>
      <c r="I3098" s="130" t="str">
        <f t="shared" si="97"/>
        <v/>
      </c>
    </row>
    <row r="3099" spans="1:9" x14ac:dyDescent="0.15">
      <c r="A3099" s="130">
        <v>3097</v>
      </c>
      <c r="B3099" s="130" t="s">
        <v>5984</v>
      </c>
      <c r="C3099" s="130" t="s">
        <v>15248</v>
      </c>
      <c r="D3099" s="130">
        <v>10</v>
      </c>
      <c r="E3099" s="130" t="s">
        <v>12355</v>
      </c>
      <c r="F3099" s="130">
        <v>467413.5</v>
      </c>
      <c r="G3099" s="130">
        <v>490788.06</v>
      </c>
      <c r="H3099" s="130" t="str">
        <f t="shared" si="96"/>
        <v>KK-050049</v>
      </c>
      <c r="I3099" s="130" t="str">
        <f t="shared" si="97"/>
        <v/>
      </c>
    </row>
    <row r="3100" spans="1:9" x14ac:dyDescent="0.15">
      <c r="A3100" s="130">
        <v>3098</v>
      </c>
      <c r="B3100" s="130" t="s">
        <v>5985</v>
      </c>
      <c r="C3100" s="130" t="s">
        <v>15249</v>
      </c>
      <c r="D3100" s="130">
        <v>10</v>
      </c>
      <c r="E3100" s="130" t="s">
        <v>12355</v>
      </c>
      <c r="F3100" s="130">
        <v>1041265.23</v>
      </c>
      <c r="G3100" s="130">
        <v>1164752.28</v>
      </c>
      <c r="H3100" s="130" t="str">
        <f t="shared" si="96"/>
        <v>KK-050050</v>
      </c>
      <c r="I3100" s="130" t="str">
        <f t="shared" si="97"/>
        <v/>
      </c>
    </row>
    <row r="3101" spans="1:9" x14ac:dyDescent="0.15">
      <c r="A3101" s="130">
        <v>3099</v>
      </c>
      <c r="B3101" s="130" t="s">
        <v>5986</v>
      </c>
      <c r="C3101" s="130" t="s">
        <v>15250</v>
      </c>
      <c r="D3101" s="130">
        <v>1</v>
      </c>
      <c r="E3101" s="130" t="s">
        <v>15251</v>
      </c>
      <c r="F3101" s="130">
        <v>258.89999999999998</v>
      </c>
      <c r="G3101" s="130">
        <v>279</v>
      </c>
      <c r="H3101" s="130" t="str">
        <f t="shared" si="96"/>
        <v>KK-050051</v>
      </c>
      <c r="I3101" s="130" t="str">
        <f t="shared" si="97"/>
        <v>VG</v>
      </c>
    </row>
    <row r="3102" spans="1:9" x14ac:dyDescent="0.15">
      <c r="A3102" s="130">
        <v>3100</v>
      </c>
      <c r="B3102" s="130" t="s">
        <v>5987</v>
      </c>
      <c r="C3102" s="130" t="s">
        <v>15252</v>
      </c>
      <c r="D3102" s="130">
        <v>100</v>
      </c>
      <c r="E3102" s="130" t="s">
        <v>12814</v>
      </c>
      <c r="F3102" s="130">
        <v>3000</v>
      </c>
      <c r="G3102" s="130">
        <v>1800</v>
      </c>
      <c r="H3102" s="130" t="str">
        <f t="shared" si="96"/>
        <v>KK-050052</v>
      </c>
      <c r="I3102" s="130" t="str">
        <f t="shared" si="97"/>
        <v>VG</v>
      </c>
    </row>
    <row r="3103" spans="1:9" x14ac:dyDescent="0.15">
      <c r="A3103" s="130">
        <v>3101</v>
      </c>
      <c r="B3103" s="130" t="s">
        <v>5988</v>
      </c>
      <c r="C3103" s="130" t="s">
        <v>14974</v>
      </c>
      <c r="D3103" s="130">
        <v>10</v>
      </c>
      <c r="E3103" s="130" t="s">
        <v>12446</v>
      </c>
      <c r="F3103" s="130">
        <v>31650</v>
      </c>
      <c r="G3103" s="130">
        <v>37823</v>
      </c>
      <c r="H3103" s="130" t="str">
        <f t="shared" si="96"/>
        <v>KK-050053</v>
      </c>
      <c r="I3103" s="130" t="str">
        <f t="shared" si="97"/>
        <v>VG</v>
      </c>
    </row>
    <row r="3104" spans="1:9" x14ac:dyDescent="0.15">
      <c r="A3104" s="130">
        <v>3102</v>
      </c>
      <c r="B3104" s="130" t="s">
        <v>5989</v>
      </c>
      <c r="C3104" s="130" t="s">
        <v>15253</v>
      </c>
      <c r="D3104" s="130">
        <v>30</v>
      </c>
      <c r="E3104" s="130" t="s">
        <v>12905</v>
      </c>
      <c r="F3104" s="130">
        <v>5084896.84</v>
      </c>
      <c r="G3104" s="130">
        <v>9821257</v>
      </c>
      <c r="H3104" s="130" t="str">
        <f t="shared" si="96"/>
        <v>KK-050054</v>
      </c>
      <c r="I3104" s="130" t="str">
        <f t="shared" si="97"/>
        <v/>
      </c>
    </row>
    <row r="3105" spans="1:9" x14ac:dyDescent="0.15">
      <c r="A3105" s="130">
        <v>3103</v>
      </c>
      <c r="B3105" s="130" t="s">
        <v>5990</v>
      </c>
      <c r="C3105" s="130" t="s">
        <v>15254</v>
      </c>
      <c r="D3105" s="130">
        <v>1</v>
      </c>
      <c r="E3105" s="130" t="s">
        <v>12403</v>
      </c>
      <c r="F3105" s="130">
        <v>346715</v>
      </c>
      <c r="G3105" s="130">
        <v>259715</v>
      </c>
      <c r="H3105" s="130" t="str">
        <f t="shared" si="96"/>
        <v>KK-050055</v>
      </c>
      <c r="I3105" s="130" t="str">
        <f t="shared" si="97"/>
        <v/>
      </c>
    </row>
    <row r="3106" spans="1:9" x14ac:dyDescent="0.15">
      <c r="A3106" s="130">
        <v>3104</v>
      </c>
      <c r="B3106" s="130" t="s">
        <v>5991</v>
      </c>
      <c r="C3106" s="130" t="s">
        <v>1837</v>
      </c>
      <c r="D3106" s="130">
        <v>1</v>
      </c>
      <c r="E3106" s="130" t="s">
        <v>12676</v>
      </c>
      <c r="F3106" s="130">
        <v>5281</v>
      </c>
      <c r="G3106" s="130">
        <v>12762</v>
      </c>
      <c r="H3106" s="130" t="str">
        <f t="shared" si="96"/>
        <v>KK-050056</v>
      </c>
      <c r="I3106" s="130" t="str">
        <f t="shared" si="97"/>
        <v/>
      </c>
    </row>
    <row r="3107" spans="1:9" x14ac:dyDescent="0.15">
      <c r="A3107" s="130">
        <v>3105</v>
      </c>
      <c r="B3107" s="130" t="s">
        <v>5992</v>
      </c>
      <c r="C3107" s="130" t="s">
        <v>15255</v>
      </c>
      <c r="D3107" s="130">
        <v>4</v>
      </c>
      <c r="E3107" s="130" t="s">
        <v>12893</v>
      </c>
      <c r="F3107" s="130">
        <v>4620150</v>
      </c>
      <c r="G3107" s="130">
        <v>48000000</v>
      </c>
      <c r="H3107" s="130" t="str">
        <f t="shared" si="96"/>
        <v>KK-050057</v>
      </c>
      <c r="I3107" s="130" t="str">
        <f t="shared" si="97"/>
        <v/>
      </c>
    </row>
    <row r="3108" spans="1:9" x14ac:dyDescent="0.15">
      <c r="A3108" s="130">
        <v>3106</v>
      </c>
      <c r="B3108" s="130" t="s">
        <v>5993</v>
      </c>
      <c r="C3108" s="130" t="s">
        <v>15256</v>
      </c>
      <c r="D3108" s="130">
        <v>1</v>
      </c>
      <c r="E3108" s="130" t="s">
        <v>12403</v>
      </c>
      <c r="F3108" s="130">
        <v>3996142.2</v>
      </c>
      <c r="G3108" s="130">
        <v>13273196.9</v>
      </c>
      <c r="H3108" s="130" t="str">
        <f t="shared" si="96"/>
        <v>KK-050058</v>
      </c>
      <c r="I3108" s="130" t="str">
        <f t="shared" si="97"/>
        <v/>
      </c>
    </row>
    <row r="3109" spans="1:9" x14ac:dyDescent="0.15">
      <c r="A3109" s="130">
        <v>3107</v>
      </c>
      <c r="B3109" s="130" t="s">
        <v>5994</v>
      </c>
      <c r="C3109" s="130" t="s">
        <v>15257</v>
      </c>
      <c r="D3109" s="130">
        <v>100000</v>
      </c>
      <c r="E3109" s="130" t="s">
        <v>12384</v>
      </c>
      <c r="F3109" s="130">
        <v>12040000</v>
      </c>
      <c r="G3109" s="130">
        <v>22985000</v>
      </c>
      <c r="H3109" s="130" t="str">
        <f t="shared" si="96"/>
        <v>KK-050059</v>
      </c>
      <c r="I3109" s="130" t="str">
        <f t="shared" si="97"/>
        <v>VG</v>
      </c>
    </row>
    <row r="3110" spans="1:9" x14ac:dyDescent="0.15">
      <c r="A3110" s="130">
        <v>3108</v>
      </c>
      <c r="B3110" s="130" t="s">
        <v>5995</v>
      </c>
      <c r="C3110" s="130" t="s">
        <v>15258</v>
      </c>
      <c r="D3110" s="130">
        <v>535</v>
      </c>
      <c r="E3110" s="130" t="s">
        <v>12372</v>
      </c>
      <c r="F3110" s="130">
        <v>690150</v>
      </c>
      <c r="G3110" s="130">
        <v>1070000</v>
      </c>
      <c r="H3110" s="130" t="str">
        <f t="shared" si="96"/>
        <v>KK-050060</v>
      </c>
      <c r="I3110" s="130" t="str">
        <f t="shared" si="97"/>
        <v>VG</v>
      </c>
    </row>
    <row r="3111" spans="1:9" x14ac:dyDescent="0.15">
      <c r="A3111" s="130">
        <v>3109</v>
      </c>
      <c r="B3111" s="130" t="s">
        <v>5996</v>
      </c>
      <c r="C3111" s="130" t="s">
        <v>15259</v>
      </c>
      <c r="D3111" s="130">
        <v>30</v>
      </c>
      <c r="E3111" s="130" t="s">
        <v>12370</v>
      </c>
      <c r="F3111" s="130">
        <v>3600000</v>
      </c>
      <c r="G3111" s="130">
        <v>11400000</v>
      </c>
      <c r="H3111" s="130" t="str">
        <f t="shared" si="96"/>
        <v>KK-050061</v>
      </c>
      <c r="I3111" s="130" t="str">
        <f t="shared" si="97"/>
        <v>AG</v>
      </c>
    </row>
    <row r="3112" spans="1:9" x14ac:dyDescent="0.15">
      <c r="A3112" s="130">
        <v>3110</v>
      </c>
      <c r="B3112" s="130" t="s">
        <v>5997</v>
      </c>
      <c r="C3112" s="130" t="s">
        <v>15260</v>
      </c>
      <c r="D3112" s="130">
        <v>1</v>
      </c>
      <c r="E3112" s="130" t="s">
        <v>12403</v>
      </c>
      <c r="F3112" s="130">
        <v>1565643</v>
      </c>
      <c r="G3112" s="130">
        <v>1749643</v>
      </c>
      <c r="H3112" s="130" t="str">
        <f t="shared" si="96"/>
        <v>KK-050062</v>
      </c>
      <c r="I3112" s="130" t="str">
        <f t="shared" si="97"/>
        <v>VG</v>
      </c>
    </row>
    <row r="3113" spans="1:9" x14ac:dyDescent="0.15">
      <c r="A3113" s="130">
        <v>3111</v>
      </c>
      <c r="B3113" s="130" t="s">
        <v>5998</v>
      </c>
      <c r="C3113" s="130" t="s">
        <v>15261</v>
      </c>
      <c r="D3113" s="130">
        <v>1</v>
      </c>
      <c r="E3113" s="130" t="s">
        <v>12405</v>
      </c>
      <c r="F3113" s="130">
        <v>1900</v>
      </c>
      <c r="G3113" s="130">
        <v>1900</v>
      </c>
      <c r="H3113" s="130" t="str">
        <f t="shared" si="96"/>
        <v>KK-050063</v>
      </c>
      <c r="I3113" s="130" t="str">
        <f t="shared" si="97"/>
        <v>AG</v>
      </c>
    </row>
    <row r="3114" spans="1:9" x14ac:dyDescent="0.15">
      <c r="A3114" s="130">
        <v>3112</v>
      </c>
      <c r="B3114" s="130" t="s">
        <v>5999</v>
      </c>
      <c r="C3114" s="130" t="s">
        <v>15262</v>
      </c>
      <c r="D3114" s="130">
        <v>100</v>
      </c>
      <c r="E3114" s="130" t="s">
        <v>12368</v>
      </c>
      <c r="F3114" s="130">
        <v>729085</v>
      </c>
      <c r="G3114" s="130">
        <v>865828</v>
      </c>
      <c r="H3114" s="130" t="str">
        <f t="shared" si="96"/>
        <v>KK-050064</v>
      </c>
      <c r="I3114" s="130" t="str">
        <f t="shared" si="97"/>
        <v>AG</v>
      </c>
    </row>
    <row r="3115" spans="1:9" x14ac:dyDescent="0.15">
      <c r="A3115" s="130">
        <v>3113</v>
      </c>
      <c r="B3115" s="130" t="s">
        <v>6000</v>
      </c>
      <c r="C3115" s="130" t="s">
        <v>15263</v>
      </c>
      <c r="D3115" s="130">
        <v>1</v>
      </c>
      <c r="E3115" s="130" t="s">
        <v>12403</v>
      </c>
      <c r="F3115" s="130">
        <v>570000</v>
      </c>
      <c r="G3115" s="130">
        <v>510000</v>
      </c>
      <c r="H3115" s="130" t="str">
        <f t="shared" si="96"/>
        <v>KK-050065</v>
      </c>
      <c r="I3115" s="130" t="str">
        <f t="shared" si="97"/>
        <v>VG</v>
      </c>
    </row>
    <row r="3116" spans="1:9" x14ac:dyDescent="0.15">
      <c r="A3116" s="130">
        <v>3114</v>
      </c>
      <c r="B3116" s="130" t="s">
        <v>6001</v>
      </c>
      <c r="C3116" s="130" t="s">
        <v>15264</v>
      </c>
      <c r="D3116" s="130">
        <v>1</v>
      </c>
      <c r="E3116" s="130" t="s">
        <v>12403</v>
      </c>
      <c r="F3116" s="130">
        <v>98000</v>
      </c>
      <c r="G3116" s="130">
        <v>75000</v>
      </c>
      <c r="H3116" s="130" t="str">
        <f t="shared" si="96"/>
        <v>KK-050066</v>
      </c>
      <c r="I3116" s="130" t="str">
        <f t="shared" si="97"/>
        <v>AG</v>
      </c>
    </row>
    <row r="3117" spans="1:9" x14ac:dyDescent="0.15">
      <c r="A3117" s="130">
        <v>3115</v>
      </c>
      <c r="B3117" s="130" t="s">
        <v>6002</v>
      </c>
      <c r="C3117" s="130" t="s">
        <v>15265</v>
      </c>
      <c r="D3117" s="130">
        <v>1</v>
      </c>
      <c r="E3117" s="130" t="s">
        <v>12446</v>
      </c>
      <c r="F3117" s="130">
        <v>93000</v>
      </c>
      <c r="G3117" s="130">
        <v>118800</v>
      </c>
      <c r="H3117" s="130" t="str">
        <f t="shared" si="96"/>
        <v>KK-050067</v>
      </c>
      <c r="I3117" s="130" t="str">
        <f t="shared" si="97"/>
        <v>AG</v>
      </c>
    </row>
    <row r="3118" spans="1:9" x14ac:dyDescent="0.15">
      <c r="A3118" s="130">
        <v>3116</v>
      </c>
      <c r="B3118" s="130" t="s">
        <v>6003</v>
      </c>
      <c r="C3118" s="130" t="s">
        <v>15266</v>
      </c>
      <c r="D3118" s="130">
        <v>1</v>
      </c>
      <c r="E3118" s="130" t="s">
        <v>12403</v>
      </c>
      <c r="F3118" s="130">
        <v>360800</v>
      </c>
      <c r="G3118" s="130">
        <v>660000</v>
      </c>
      <c r="H3118" s="130" t="str">
        <f t="shared" si="96"/>
        <v>KK-050068</v>
      </c>
      <c r="I3118" s="130" t="str">
        <f t="shared" si="97"/>
        <v>AG</v>
      </c>
    </row>
    <row r="3119" spans="1:9" x14ac:dyDescent="0.15">
      <c r="A3119" s="130">
        <v>3117</v>
      </c>
      <c r="B3119" s="130" t="s">
        <v>6004</v>
      </c>
      <c r="C3119" s="130" t="s">
        <v>15267</v>
      </c>
      <c r="D3119" s="130">
        <v>100</v>
      </c>
      <c r="E3119" s="130" t="s">
        <v>12355</v>
      </c>
      <c r="F3119" s="130">
        <v>2880534</v>
      </c>
      <c r="G3119" s="130">
        <v>4386800</v>
      </c>
      <c r="H3119" s="130" t="str">
        <f t="shared" si="96"/>
        <v>KK-050069</v>
      </c>
      <c r="I3119" s="130" t="str">
        <f t="shared" si="97"/>
        <v>AG</v>
      </c>
    </row>
    <row r="3120" spans="1:9" x14ac:dyDescent="0.15">
      <c r="A3120" s="130">
        <v>3118</v>
      </c>
      <c r="B3120" s="130" t="s">
        <v>6005</v>
      </c>
      <c r="C3120" s="130" t="s">
        <v>15268</v>
      </c>
      <c r="D3120" s="130">
        <v>1</v>
      </c>
      <c r="E3120" s="130" t="s">
        <v>12403</v>
      </c>
      <c r="F3120" s="130">
        <v>32500000</v>
      </c>
      <c r="G3120" s="130">
        <v>40000000</v>
      </c>
      <c r="H3120" s="130" t="str">
        <f t="shared" si="96"/>
        <v>KK-050070</v>
      </c>
      <c r="I3120" s="130" t="str">
        <f t="shared" si="97"/>
        <v>AG</v>
      </c>
    </row>
    <row r="3121" spans="1:9" x14ac:dyDescent="0.15">
      <c r="A3121" s="130">
        <v>3119</v>
      </c>
      <c r="B3121" s="130" t="s">
        <v>6006</v>
      </c>
      <c r="C3121" s="130" t="s">
        <v>15269</v>
      </c>
      <c r="D3121" s="130">
        <v>16</v>
      </c>
      <c r="E3121" s="130" t="s">
        <v>12972</v>
      </c>
      <c r="F3121" s="130">
        <v>39000</v>
      </c>
      <c r="G3121" s="130">
        <v>11000</v>
      </c>
      <c r="H3121" s="130" t="str">
        <f t="shared" si="96"/>
        <v>KK-050071</v>
      </c>
      <c r="I3121" s="130" t="str">
        <f t="shared" si="97"/>
        <v>VG</v>
      </c>
    </row>
    <row r="3122" spans="1:9" x14ac:dyDescent="0.15">
      <c r="A3122" s="130">
        <v>3120</v>
      </c>
      <c r="B3122" s="130" t="s">
        <v>6007</v>
      </c>
      <c r="C3122" s="130" t="s">
        <v>14957</v>
      </c>
      <c r="D3122" s="130">
        <v>40</v>
      </c>
      <c r="E3122" s="130" t="s">
        <v>12372</v>
      </c>
      <c r="F3122" s="130">
        <v>699820</v>
      </c>
      <c r="G3122" s="130">
        <v>736228</v>
      </c>
      <c r="H3122" s="130" t="str">
        <f t="shared" si="96"/>
        <v>KK-050072</v>
      </c>
      <c r="I3122" s="130" t="str">
        <f t="shared" si="97"/>
        <v>VG</v>
      </c>
    </row>
    <row r="3123" spans="1:9" x14ac:dyDescent="0.15">
      <c r="A3123" s="130">
        <v>3121</v>
      </c>
      <c r="B3123" s="130" t="s">
        <v>6008</v>
      </c>
      <c r="C3123" s="130" t="s">
        <v>15270</v>
      </c>
      <c r="D3123" s="130">
        <v>100</v>
      </c>
      <c r="E3123" s="130" t="s">
        <v>12355</v>
      </c>
      <c r="F3123" s="130">
        <v>4250000</v>
      </c>
      <c r="G3123" s="130">
        <v>3830000</v>
      </c>
      <c r="H3123" s="130" t="str">
        <f t="shared" si="96"/>
        <v>KK-050073</v>
      </c>
      <c r="I3123" s="130" t="str">
        <f t="shared" si="97"/>
        <v>VG</v>
      </c>
    </row>
    <row r="3124" spans="1:9" x14ac:dyDescent="0.15">
      <c r="A3124" s="130">
        <v>3122</v>
      </c>
      <c r="B3124" s="130" t="s">
        <v>6009</v>
      </c>
      <c r="C3124" s="130" t="s">
        <v>15271</v>
      </c>
      <c r="D3124" s="130">
        <v>1</v>
      </c>
      <c r="E3124" s="130" t="s">
        <v>12361</v>
      </c>
      <c r="F3124" s="130">
        <v>1100200</v>
      </c>
      <c r="G3124" s="130">
        <v>3446166</v>
      </c>
      <c r="H3124" s="130" t="str">
        <f t="shared" si="96"/>
        <v>KK-050074</v>
      </c>
      <c r="I3124" s="130" t="str">
        <f t="shared" si="97"/>
        <v>AG</v>
      </c>
    </row>
    <row r="3125" spans="1:9" x14ac:dyDescent="0.15">
      <c r="A3125" s="130">
        <v>3123</v>
      </c>
      <c r="B3125" s="130" t="s">
        <v>6010</v>
      </c>
      <c r="C3125" s="130" t="s">
        <v>15272</v>
      </c>
      <c r="D3125" s="130">
        <v>1</v>
      </c>
      <c r="E3125" s="130" t="s">
        <v>12355</v>
      </c>
      <c r="F3125" s="130">
        <v>60860</v>
      </c>
      <c r="G3125" s="130">
        <v>114150</v>
      </c>
      <c r="H3125" s="130" t="str">
        <f t="shared" si="96"/>
        <v>KK-050075</v>
      </c>
      <c r="I3125" s="130" t="str">
        <f t="shared" si="97"/>
        <v>VG</v>
      </c>
    </row>
    <row r="3126" spans="1:9" x14ac:dyDescent="0.15">
      <c r="A3126" s="130">
        <v>3124</v>
      </c>
      <c r="B3126" s="130" t="s">
        <v>6011</v>
      </c>
      <c r="C3126" s="130" t="s">
        <v>15273</v>
      </c>
      <c r="D3126" s="130">
        <v>1</v>
      </c>
      <c r="E3126" s="130" t="s">
        <v>12370</v>
      </c>
      <c r="F3126" s="130">
        <v>219975</v>
      </c>
      <c r="G3126" s="130">
        <v>363875</v>
      </c>
      <c r="H3126" s="130" t="str">
        <f t="shared" si="96"/>
        <v>KK-050076</v>
      </c>
      <c r="I3126" s="130" t="str">
        <f t="shared" si="97"/>
        <v/>
      </c>
    </row>
    <row r="3127" spans="1:9" x14ac:dyDescent="0.15">
      <c r="A3127" s="130">
        <v>3125</v>
      </c>
      <c r="B3127" s="130" t="s">
        <v>6012</v>
      </c>
      <c r="C3127" s="130" t="s">
        <v>2122</v>
      </c>
      <c r="D3127" s="130">
        <v>400</v>
      </c>
      <c r="E3127" s="130" t="s">
        <v>15274</v>
      </c>
      <c r="F3127" s="130">
        <v>3680480</v>
      </c>
      <c r="G3127" s="130">
        <v>6737280</v>
      </c>
      <c r="H3127" s="130" t="str">
        <f t="shared" si="96"/>
        <v>KK-050077</v>
      </c>
      <c r="I3127" s="130" t="str">
        <f t="shared" si="97"/>
        <v>AG</v>
      </c>
    </row>
    <row r="3128" spans="1:9" x14ac:dyDescent="0.15">
      <c r="A3128" s="130">
        <v>3126</v>
      </c>
      <c r="B3128" s="130" t="s">
        <v>6013</v>
      </c>
      <c r="C3128" s="130" t="s">
        <v>15275</v>
      </c>
      <c r="D3128" s="130">
        <v>1200</v>
      </c>
      <c r="E3128" s="130" t="s">
        <v>15274</v>
      </c>
      <c r="F3128" s="130">
        <v>11617810</v>
      </c>
      <c r="G3128" s="130">
        <v>22320000</v>
      </c>
      <c r="H3128" s="130" t="str">
        <f t="shared" si="96"/>
        <v>KK-050078</v>
      </c>
      <c r="I3128" s="130" t="str">
        <f t="shared" si="97"/>
        <v>AG</v>
      </c>
    </row>
    <row r="3129" spans="1:9" x14ac:dyDescent="0.15">
      <c r="A3129" s="130">
        <v>3127</v>
      </c>
      <c r="B3129" s="130" t="s">
        <v>6014</v>
      </c>
      <c r="C3129" s="130" t="s">
        <v>15276</v>
      </c>
      <c r="D3129" s="130">
        <v>1</v>
      </c>
      <c r="E3129" s="130" t="s">
        <v>12457</v>
      </c>
      <c r="F3129" s="130">
        <v>29780000</v>
      </c>
      <c r="G3129" s="130">
        <v>34000000</v>
      </c>
      <c r="H3129" s="130" t="str">
        <f t="shared" si="96"/>
        <v>KK-050079</v>
      </c>
      <c r="I3129" s="130" t="str">
        <f t="shared" si="97"/>
        <v>AG</v>
      </c>
    </row>
    <row r="3130" spans="1:9" x14ac:dyDescent="0.15">
      <c r="A3130" s="130">
        <v>3128</v>
      </c>
      <c r="B3130" s="130" t="s">
        <v>6015</v>
      </c>
      <c r="C3130" s="130" t="s">
        <v>15267</v>
      </c>
      <c r="D3130" s="130">
        <v>100</v>
      </c>
      <c r="E3130" s="130" t="s">
        <v>12355</v>
      </c>
      <c r="F3130" s="130">
        <v>4206042.9000000004</v>
      </c>
      <c r="G3130" s="130">
        <v>4386800</v>
      </c>
      <c r="H3130" s="130" t="str">
        <f t="shared" si="96"/>
        <v>KK-050080</v>
      </c>
      <c r="I3130" s="130" t="str">
        <f t="shared" si="97"/>
        <v>AG</v>
      </c>
    </row>
    <row r="3131" spans="1:9" x14ac:dyDescent="0.15">
      <c r="A3131" s="130">
        <v>3129</v>
      </c>
      <c r="B3131" s="130" t="s">
        <v>6016</v>
      </c>
      <c r="C3131" s="130" t="s">
        <v>13344</v>
      </c>
      <c r="D3131" s="130">
        <v>1</v>
      </c>
      <c r="E3131" s="130" t="s">
        <v>12372</v>
      </c>
      <c r="F3131" s="130">
        <v>13860</v>
      </c>
      <c r="G3131" s="130">
        <v>13860</v>
      </c>
      <c r="H3131" s="130" t="str">
        <f t="shared" si="96"/>
        <v>KK-050081</v>
      </c>
      <c r="I3131" s="130" t="str">
        <f t="shared" si="97"/>
        <v>VG</v>
      </c>
    </row>
    <row r="3132" spans="1:9" x14ac:dyDescent="0.15">
      <c r="A3132" s="130">
        <v>3130</v>
      </c>
      <c r="B3132" s="130" t="s">
        <v>6017</v>
      </c>
      <c r="C3132" s="130" t="s">
        <v>15277</v>
      </c>
      <c r="D3132" s="130">
        <v>40</v>
      </c>
      <c r="E3132" s="130" t="s">
        <v>12355</v>
      </c>
      <c r="F3132" s="130">
        <v>42781952</v>
      </c>
      <c r="G3132" s="130">
        <v>46761053</v>
      </c>
      <c r="H3132" s="130" t="str">
        <f t="shared" si="96"/>
        <v>KK-050082</v>
      </c>
      <c r="I3132" s="130" t="str">
        <f t="shared" si="97"/>
        <v>AG</v>
      </c>
    </row>
    <row r="3133" spans="1:9" x14ac:dyDescent="0.15">
      <c r="A3133" s="130">
        <v>3131</v>
      </c>
      <c r="B3133" s="130" t="s">
        <v>6018</v>
      </c>
      <c r="C3133" s="130" t="s">
        <v>15278</v>
      </c>
      <c r="D3133" s="130">
        <v>1</v>
      </c>
      <c r="E3133" s="130" t="s">
        <v>12462</v>
      </c>
      <c r="F3133" s="130">
        <v>3698000</v>
      </c>
      <c r="G3133" s="130">
        <v>5223000</v>
      </c>
      <c r="H3133" s="130" t="str">
        <f t="shared" si="96"/>
        <v>KK-050083</v>
      </c>
      <c r="I3133" s="130" t="str">
        <f t="shared" si="97"/>
        <v>VG</v>
      </c>
    </row>
    <row r="3134" spans="1:9" x14ac:dyDescent="0.15">
      <c r="A3134" s="130">
        <v>3132</v>
      </c>
      <c r="B3134" s="130" t="s">
        <v>6019</v>
      </c>
      <c r="C3134" s="130" t="s">
        <v>15240</v>
      </c>
      <c r="D3134" s="130">
        <v>1</v>
      </c>
      <c r="E3134" s="130" t="s">
        <v>12391</v>
      </c>
      <c r="F3134" s="130">
        <v>38297000</v>
      </c>
      <c r="G3134" s="130">
        <v>42441000</v>
      </c>
      <c r="H3134" s="130" t="str">
        <f t="shared" si="96"/>
        <v>KK-050084</v>
      </c>
      <c r="I3134" s="130" t="str">
        <f t="shared" si="97"/>
        <v>AG</v>
      </c>
    </row>
    <row r="3135" spans="1:9" x14ac:dyDescent="0.15">
      <c r="A3135" s="130">
        <v>3133</v>
      </c>
      <c r="B3135" s="130" t="s">
        <v>6020</v>
      </c>
      <c r="C3135" s="130" t="s">
        <v>15279</v>
      </c>
      <c r="D3135" s="130">
        <v>100</v>
      </c>
      <c r="E3135" s="130" t="s">
        <v>12372</v>
      </c>
      <c r="F3135" s="130">
        <v>6650000</v>
      </c>
      <c r="G3135" s="130">
        <v>6332104</v>
      </c>
      <c r="H3135" s="130" t="str">
        <f t="shared" si="96"/>
        <v>KK-050085</v>
      </c>
      <c r="I3135" s="130" t="str">
        <f t="shared" si="97"/>
        <v>VG</v>
      </c>
    </row>
    <row r="3136" spans="1:9" x14ac:dyDescent="0.15">
      <c r="A3136" s="130">
        <v>3134</v>
      </c>
      <c r="B3136" s="130" t="s">
        <v>6021</v>
      </c>
      <c r="C3136" s="130" t="s">
        <v>15280</v>
      </c>
      <c r="D3136" s="130">
        <v>1</v>
      </c>
      <c r="E3136" s="130" t="s">
        <v>12370</v>
      </c>
      <c r="F3136" s="130">
        <v>17000</v>
      </c>
      <c r="G3136" s="130">
        <v>21700</v>
      </c>
      <c r="H3136" s="130" t="str">
        <f t="shared" si="96"/>
        <v>KK-050086</v>
      </c>
      <c r="I3136" s="130" t="str">
        <f t="shared" si="97"/>
        <v>AG</v>
      </c>
    </row>
    <row r="3137" spans="1:9" x14ac:dyDescent="0.15">
      <c r="A3137" s="130">
        <v>3135</v>
      </c>
      <c r="B3137" s="130" t="s">
        <v>6022</v>
      </c>
      <c r="C3137" s="130" t="s">
        <v>15281</v>
      </c>
      <c r="D3137" s="130">
        <v>1</v>
      </c>
      <c r="E3137" s="130" t="s">
        <v>12478</v>
      </c>
      <c r="F3137" s="130">
        <v>4997348</v>
      </c>
      <c r="G3137" s="130">
        <v>5706869</v>
      </c>
      <c r="H3137" s="130" t="str">
        <f t="shared" si="96"/>
        <v>KK-050087</v>
      </c>
      <c r="I3137" s="130" t="str">
        <f t="shared" si="97"/>
        <v>VG</v>
      </c>
    </row>
    <row r="3138" spans="1:9" x14ac:dyDescent="0.15">
      <c r="A3138" s="130">
        <v>3136</v>
      </c>
      <c r="B3138" s="130" t="s">
        <v>6023</v>
      </c>
      <c r="C3138" s="130" t="s">
        <v>15282</v>
      </c>
      <c r="D3138" s="130">
        <v>1</v>
      </c>
      <c r="E3138" s="130" t="s">
        <v>12403</v>
      </c>
      <c r="F3138" s="130">
        <v>82000</v>
      </c>
      <c r="G3138" s="130">
        <v>50000</v>
      </c>
      <c r="H3138" s="130" t="str">
        <f t="shared" si="96"/>
        <v>KK-050088</v>
      </c>
      <c r="I3138" s="130" t="str">
        <f t="shared" si="97"/>
        <v>VG</v>
      </c>
    </row>
    <row r="3139" spans="1:9" x14ac:dyDescent="0.15">
      <c r="A3139" s="130">
        <v>3137</v>
      </c>
      <c r="B3139" s="130" t="s">
        <v>6024</v>
      </c>
      <c r="C3139" s="130" t="s">
        <v>15283</v>
      </c>
      <c r="D3139" s="130">
        <v>300</v>
      </c>
      <c r="E3139" s="130" t="s">
        <v>12355</v>
      </c>
      <c r="F3139" s="130">
        <v>1250000</v>
      </c>
      <c r="G3139" s="130">
        <v>1930000</v>
      </c>
      <c r="H3139" s="130" t="str">
        <f t="shared" si="96"/>
        <v>KK-050089</v>
      </c>
      <c r="I3139" s="130" t="str">
        <f t="shared" si="97"/>
        <v/>
      </c>
    </row>
    <row r="3140" spans="1:9" x14ac:dyDescent="0.15">
      <c r="A3140" s="130">
        <v>3138</v>
      </c>
      <c r="B3140" s="130" t="s">
        <v>6025</v>
      </c>
      <c r="C3140" s="130" t="s">
        <v>15284</v>
      </c>
      <c r="D3140" s="130">
        <v>100</v>
      </c>
      <c r="E3140" s="130" t="s">
        <v>12368</v>
      </c>
      <c r="F3140" s="130">
        <v>722700</v>
      </c>
      <c r="G3140" s="130">
        <v>646200</v>
      </c>
      <c r="H3140" s="130" t="str">
        <f t="shared" ref="H3140:H3203" si="98">LEFT(B3140,FIND("-",B3140)+6)</f>
        <v>KK-050090</v>
      </c>
      <c r="I3140" s="130" t="str">
        <f t="shared" ref="I3140:I3203" si="99">RIGHT(B3140,LEN(B3140)-FIND("-",B3140)-7)</f>
        <v>AG</v>
      </c>
    </row>
    <row r="3141" spans="1:9" x14ac:dyDescent="0.15">
      <c r="A3141" s="130">
        <v>3139</v>
      </c>
      <c r="B3141" s="130" t="s">
        <v>6026</v>
      </c>
      <c r="C3141" s="130" t="s">
        <v>15285</v>
      </c>
      <c r="D3141" s="130">
        <v>10</v>
      </c>
      <c r="E3141" s="130" t="s">
        <v>12370</v>
      </c>
      <c r="F3141" s="130">
        <v>17200</v>
      </c>
      <c r="G3141" s="130">
        <v>125000</v>
      </c>
      <c r="H3141" s="130" t="str">
        <f t="shared" si="98"/>
        <v>KK-050091</v>
      </c>
      <c r="I3141" s="130" t="str">
        <f t="shared" si="99"/>
        <v>AG</v>
      </c>
    </row>
    <row r="3142" spans="1:9" x14ac:dyDescent="0.15">
      <c r="A3142" s="130">
        <v>3140</v>
      </c>
      <c r="B3142" s="130" t="s">
        <v>6027</v>
      </c>
      <c r="C3142" s="130" t="s">
        <v>15286</v>
      </c>
      <c r="D3142" s="130">
        <v>640</v>
      </c>
      <c r="E3142" s="130" t="s">
        <v>12372</v>
      </c>
      <c r="F3142" s="130">
        <v>2667520</v>
      </c>
      <c r="G3142" s="130">
        <v>2513280</v>
      </c>
      <c r="H3142" s="130" t="str">
        <f t="shared" si="98"/>
        <v>KK-050092</v>
      </c>
      <c r="I3142" s="130" t="str">
        <f t="shared" si="99"/>
        <v>AG</v>
      </c>
    </row>
    <row r="3143" spans="1:9" x14ac:dyDescent="0.15">
      <c r="A3143" s="130">
        <v>3141</v>
      </c>
      <c r="B3143" s="130" t="s">
        <v>6028</v>
      </c>
      <c r="C3143" s="130" t="s">
        <v>15286</v>
      </c>
      <c r="D3143" s="130">
        <v>640</v>
      </c>
      <c r="E3143" s="130" t="s">
        <v>12372</v>
      </c>
      <c r="F3143" s="130">
        <v>2814720</v>
      </c>
      <c r="G3143" s="130">
        <v>2513280</v>
      </c>
      <c r="H3143" s="130" t="str">
        <f t="shared" si="98"/>
        <v>KK-050093</v>
      </c>
      <c r="I3143" s="130" t="str">
        <f t="shared" si="99"/>
        <v>AG</v>
      </c>
    </row>
    <row r="3144" spans="1:9" x14ac:dyDescent="0.15">
      <c r="A3144" s="130">
        <v>3142</v>
      </c>
      <c r="B3144" s="130" t="s">
        <v>6029</v>
      </c>
      <c r="C3144" s="130" t="s">
        <v>15287</v>
      </c>
      <c r="D3144" s="130">
        <v>1</v>
      </c>
      <c r="E3144" s="130" t="s">
        <v>12361</v>
      </c>
      <c r="F3144" s="130">
        <v>58054</v>
      </c>
      <c r="G3144" s="130">
        <v>79840</v>
      </c>
      <c r="H3144" s="130" t="str">
        <f t="shared" si="98"/>
        <v>KK-050094</v>
      </c>
      <c r="I3144" s="130" t="str">
        <f t="shared" si="99"/>
        <v>AG</v>
      </c>
    </row>
    <row r="3145" spans="1:9" x14ac:dyDescent="0.15">
      <c r="A3145" s="130">
        <v>3143</v>
      </c>
      <c r="B3145" s="130" t="s">
        <v>6030</v>
      </c>
      <c r="C3145" s="130" t="s">
        <v>15288</v>
      </c>
      <c r="D3145" s="130">
        <v>300</v>
      </c>
      <c r="E3145" s="130" t="s">
        <v>12361</v>
      </c>
      <c r="F3145" s="130">
        <v>6452500</v>
      </c>
      <c r="G3145" s="130">
        <v>7854000</v>
      </c>
      <c r="H3145" s="130" t="str">
        <f t="shared" si="98"/>
        <v>KK-050095</v>
      </c>
      <c r="I3145" s="130" t="str">
        <f t="shared" si="99"/>
        <v>AG</v>
      </c>
    </row>
    <row r="3146" spans="1:9" x14ac:dyDescent="0.15">
      <c r="A3146" s="130">
        <v>3144</v>
      </c>
      <c r="B3146" s="130" t="s">
        <v>6031</v>
      </c>
      <c r="C3146" s="130" t="s">
        <v>1789</v>
      </c>
      <c r="D3146" s="130">
        <v>1</v>
      </c>
      <c r="E3146" s="130" t="s">
        <v>12619</v>
      </c>
      <c r="F3146" s="130">
        <v>8000</v>
      </c>
      <c r="G3146" s="130">
        <v>20000</v>
      </c>
      <c r="H3146" s="130" t="str">
        <f t="shared" si="98"/>
        <v>KK-050096</v>
      </c>
      <c r="I3146" s="130" t="str">
        <f t="shared" si="99"/>
        <v>AG</v>
      </c>
    </row>
    <row r="3147" spans="1:9" x14ac:dyDescent="0.15">
      <c r="A3147" s="130">
        <v>3145</v>
      </c>
      <c r="B3147" s="130" t="s">
        <v>6032</v>
      </c>
      <c r="C3147" s="130" t="s">
        <v>15289</v>
      </c>
      <c r="D3147" s="130">
        <v>2000</v>
      </c>
      <c r="E3147" s="130" t="s">
        <v>12372</v>
      </c>
      <c r="F3147" s="130">
        <v>6346000</v>
      </c>
      <c r="G3147" s="130">
        <v>8406000</v>
      </c>
      <c r="H3147" s="130" t="str">
        <f t="shared" si="98"/>
        <v>KK-050097</v>
      </c>
      <c r="I3147" s="130" t="str">
        <f t="shared" si="99"/>
        <v>VG</v>
      </c>
    </row>
    <row r="3148" spans="1:9" x14ac:dyDescent="0.15">
      <c r="A3148" s="130">
        <v>3146</v>
      </c>
      <c r="B3148" s="130" t="s">
        <v>6033</v>
      </c>
      <c r="C3148" s="130" t="s">
        <v>12423</v>
      </c>
      <c r="D3148" s="130">
        <v>1</v>
      </c>
      <c r="E3148" s="130" t="s">
        <v>12372</v>
      </c>
      <c r="F3148" s="130">
        <v>6250</v>
      </c>
      <c r="G3148" s="130">
        <v>2500</v>
      </c>
      <c r="H3148" s="130" t="str">
        <f t="shared" si="98"/>
        <v>KK-050098</v>
      </c>
      <c r="I3148" s="130" t="str">
        <f t="shared" si="99"/>
        <v>AG</v>
      </c>
    </row>
    <row r="3149" spans="1:9" x14ac:dyDescent="0.15">
      <c r="A3149" s="130">
        <v>3147</v>
      </c>
      <c r="B3149" s="130" t="s">
        <v>6034</v>
      </c>
      <c r="C3149" s="130" t="s">
        <v>15290</v>
      </c>
      <c r="D3149" s="130">
        <v>1</v>
      </c>
      <c r="E3149" s="130" t="s">
        <v>12676</v>
      </c>
      <c r="F3149" s="130">
        <v>37280</v>
      </c>
      <c r="G3149" s="130">
        <v>37280</v>
      </c>
      <c r="H3149" s="130" t="str">
        <f t="shared" si="98"/>
        <v>KK-050099</v>
      </c>
      <c r="I3149" s="130" t="str">
        <f t="shared" si="99"/>
        <v>VG</v>
      </c>
    </row>
    <row r="3150" spans="1:9" x14ac:dyDescent="0.15">
      <c r="A3150" s="130">
        <v>3148</v>
      </c>
      <c r="B3150" s="130" t="s">
        <v>6035</v>
      </c>
      <c r="C3150" s="130" t="s">
        <v>15291</v>
      </c>
      <c r="D3150" s="130">
        <v>1</v>
      </c>
      <c r="E3150" s="130" t="s">
        <v>15292</v>
      </c>
      <c r="F3150" s="130">
        <v>96660000</v>
      </c>
      <c r="G3150" s="130">
        <v>113720000</v>
      </c>
      <c r="H3150" s="130" t="str">
        <f t="shared" si="98"/>
        <v>KK-050100</v>
      </c>
      <c r="I3150" s="130" t="str">
        <f t="shared" si="99"/>
        <v>AG</v>
      </c>
    </row>
    <row r="3151" spans="1:9" x14ac:dyDescent="0.15">
      <c r="A3151" s="130">
        <v>3149</v>
      </c>
      <c r="B3151" s="130" t="s">
        <v>6036</v>
      </c>
      <c r="C3151" s="130" t="s">
        <v>15293</v>
      </c>
      <c r="D3151" s="130">
        <v>20</v>
      </c>
      <c r="E3151" s="130" t="s">
        <v>12610</v>
      </c>
      <c r="F3151" s="130">
        <v>1390800</v>
      </c>
      <c r="G3151" s="130">
        <v>1582948</v>
      </c>
      <c r="H3151" s="130" t="str">
        <f t="shared" si="98"/>
        <v>KK-050101</v>
      </c>
      <c r="I3151" s="130" t="str">
        <f t="shared" si="99"/>
        <v>AG</v>
      </c>
    </row>
    <row r="3152" spans="1:9" x14ac:dyDescent="0.15">
      <c r="A3152" s="130">
        <v>3150</v>
      </c>
      <c r="B3152" s="130" t="s">
        <v>6037</v>
      </c>
      <c r="C3152" s="130" t="s">
        <v>15294</v>
      </c>
      <c r="D3152" s="130">
        <v>1</v>
      </c>
      <c r="E3152" s="130" t="s">
        <v>12372</v>
      </c>
      <c r="F3152" s="130">
        <v>26060</v>
      </c>
      <c r="G3152" s="130">
        <v>16500</v>
      </c>
      <c r="H3152" s="130" t="str">
        <f t="shared" si="98"/>
        <v>KK-050102</v>
      </c>
      <c r="I3152" s="130" t="str">
        <f t="shared" si="99"/>
        <v>VG</v>
      </c>
    </row>
    <row r="3153" spans="1:9" x14ac:dyDescent="0.15">
      <c r="A3153" s="130">
        <v>3151</v>
      </c>
      <c r="B3153" s="130" t="s">
        <v>6038</v>
      </c>
      <c r="C3153" s="130" t="s">
        <v>15295</v>
      </c>
      <c r="D3153" s="130">
        <v>100</v>
      </c>
      <c r="E3153" s="130" t="s">
        <v>12372</v>
      </c>
      <c r="F3153" s="130">
        <v>223309.9</v>
      </c>
      <c r="G3153" s="130">
        <v>377000</v>
      </c>
      <c r="H3153" s="130" t="str">
        <f t="shared" si="98"/>
        <v>KK-050103</v>
      </c>
      <c r="I3153" s="130" t="str">
        <f t="shared" si="99"/>
        <v>AG</v>
      </c>
    </row>
    <row r="3154" spans="1:9" x14ac:dyDescent="0.15">
      <c r="A3154" s="130">
        <v>3152</v>
      </c>
      <c r="B3154" s="130" t="s">
        <v>6039</v>
      </c>
      <c r="C3154" s="130" t="s">
        <v>15296</v>
      </c>
      <c r="D3154" s="130">
        <v>50</v>
      </c>
      <c r="E3154" s="130" t="s">
        <v>15297</v>
      </c>
      <c r="F3154" s="130">
        <v>356860</v>
      </c>
      <c r="G3154" s="130">
        <v>576500</v>
      </c>
      <c r="H3154" s="130" t="str">
        <f t="shared" si="98"/>
        <v>KK-050104</v>
      </c>
      <c r="I3154" s="130" t="str">
        <f t="shared" si="99"/>
        <v>VG</v>
      </c>
    </row>
    <row r="3155" spans="1:9" x14ac:dyDescent="0.15">
      <c r="A3155" s="130">
        <v>3153</v>
      </c>
      <c r="B3155" s="130" t="s">
        <v>6040</v>
      </c>
      <c r="C3155" s="130" t="s">
        <v>15298</v>
      </c>
      <c r="D3155" s="130">
        <v>120</v>
      </c>
      <c r="E3155" s="130" t="s">
        <v>12361</v>
      </c>
      <c r="F3155" s="130">
        <v>921687.5</v>
      </c>
      <c r="G3155" s="130">
        <v>1889306.4</v>
      </c>
      <c r="H3155" s="130" t="str">
        <f t="shared" si="98"/>
        <v>KK-050105</v>
      </c>
      <c r="I3155" s="130" t="str">
        <f t="shared" si="99"/>
        <v>AG</v>
      </c>
    </row>
    <row r="3156" spans="1:9" x14ac:dyDescent="0.15">
      <c r="A3156" s="130">
        <v>3154</v>
      </c>
      <c r="B3156" s="130" t="s">
        <v>6041</v>
      </c>
      <c r="C3156" s="130" t="s">
        <v>15299</v>
      </c>
      <c r="D3156" s="130">
        <v>10</v>
      </c>
      <c r="E3156" s="130" t="s">
        <v>15300</v>
      </c>
      <c r="F3156" s="130">
        <v>2343350.2400000002</v>
      </c>
      <c r="G3156" s="130">
        <v>2508218.3199999998</v>
      </c>
      <c r="H3156" s="130" t="str">
        <f t="shared" si="98"/>
        <v>KK-050106</v>
      </c>
      <c r="I3156" s="130" t="str">
        <f t="shared" si="99"/>
        <v>AG</v>
      </c>
    </row>
    <row r="3157" spans="1:9" x14ac:dyDescent="0.15">
      <c r="A3157" s="130">
        <v>3155</v>
      </c>
      <c r="B3157" s="130" t="s">
        <v>6042</v>
      </c>
      <c r="C3157" s="130" t="s">
        <v>13668</v>
      </c>
      <c r="D3157" s="130">
        <v>1</v>
      </c>
      <c r="E3157" s="130" t="s">
        <v>12368</v>
      </c>
      <c r="F3157" s="130">
        <v>51000</v>
      </c>
      <c r="G3157" s="130">
        <v>47000</v>
      </c>
      <c r="H3157" s="130" t="str">
        <f t="shared" si="98"/>
        <v>KK-050107</v>
      </c>
      <c r="I3157" s="130" t="str">
        <f t="shared" si="99"/>
        <v>AG</v>
      </c>
    </row>
    <row r="3158" spans="1:9" x14ac:dyDescent="0.15">
      <c r="A3158" s="130">
        <v>3156</v>
      </c>
      <c r="B3158" s="130" t="s">
        <v>6043</v>
      </c>
      <c r="C3158" s="130" t="s">
        <v>15301</v>
      </c>
      <c r="D3158" s="130">
        <v>402</v>
      </c>
      <c r="E3158" s="130" t="s">
        <v>12372</v>
      </c>
      <c r="F3158" s="130">
        <v>1746000</v>
      </c>
      <c r="G3158" s="130">
        <v>3008000</v>
      </c>
      <c r="H3158" s="130" t="str">
        <f t="shared" si="98"/>
        <v>KK-050108</v>
      </c>
      <c r="I3158" s="130" t="str">
        <f t="shared" si="99"/>
        <v>AG</v>
      </c>
    </row>
    <row r="3159" spans="1:9" x14ac:dyDescent="0.15">
      <c r="A3159" s="130">
        <v>3157</v>
      </c>
      <c r="B3159" s="130" t="s">
        <v>6044</v>
      </c>
      <c r="C3159" s="130" t="s">
        <v>15302</v>
      </c>
      <c r="D3159" s="130">
        <v>100</v>
      </c>
      <c r="E3159" s="130" t="s">
        <v>12372</v>
      </c>
      <c r="F3159" s="130">
        <v>1359500</v>
      </c>
      <c r="G3159" s="130">
        <v>1359400</v>
      </c>
      <c r="H3159" s="130" t="str">
        <f t="shared" si="98"/>
        <v>KK-050109</v>
      </c>
      <c r="I3159" s="130" t="str">
        <f t="shared" si="99"/>
        <v>AG</v>
      </c>
    </row>
    <row r="3160" spans="1:9" x14ac:dyDescent="0.15">
      <c r="A3160" s="130">
        <v>3158</v>
      </c>
      <c r="B3160" s="130" t="s">
        <v>6045</v>
      </c>
      <c r="C3160" s="130" t="s">
        <v>518</v>
      </c>
      <c r="D3160" s="130">
        <v>10</v>
      </c>
      <c r="E3160" s="130" t="s">
        <v>15303</v>
      </c>
      <c r="F3160" s="130">
        <v>546000</v>
      </c>
      <c r="G3160" s="130">
        <v>616000</v>
      </c>
      <c r="H3160" s="130" t="str">
        <f t="shared" si="98"/>
        <v>KK-050110</v>
      </c>
      <c r="I3160" s="130" t="str">
        <f t="shared" si="99"/>
        <v>AG</v>
      </c>
    </row>
    <row r="3161" spans="1:9" x14ac:dyDescent="0.15">
      <c r="A3161" s="130">
        <v>3159</v>
      </c>
      <c r="B3161" s="130" t="s">
        <v>6046</v>
      </c>
      <c r="C3161" s="130" t="s">
        <v>15304</v>
      </c>
      <c r="D3161" s="130">
        <v>1</v>
      </c>
      <c r="E3161" s="130" t="s">
        <v>12361</v>
      </c>
      <c r="F3161" s="130">
        <v>3300</v>
      </c>
      <c r="G3161" s="130">
        <v>3300</v>
      </c>
      <c r="H3161" s="130" t="str">
        <f t="shared" si="98"/>
        <v>KK-050111</v>
      </c>
      <c r="I3161" s="130" t="str">
        <f t="shared" si="99"/>
        <v>AG</v>
      </c>
    </row>
    <row r="3162" spans="1:9" x14ac:dyDescent="0.15">
      <c r="A3162" s="130">
        <v>3160</v>
      </c>
      <c r="B3162" s="130" t="s">
        <v>6047</v>
      </c>
      <c r="C3162" s="130" t="s">
        <v>13793</v>
      </c>
      <c r="D3162" s="130">
        <v>100</v>
      </c>
      <c r="E3162" s="130" t="s">
        <v>12372</v>
      </c>
      <c r="F3162" s="130">
        <v>399620</v>
      </c>
      <c r="G3162" s="130">
        <v>369620</v>
      </c>
      <c r="H3162" s="130" t="str">
        <f t="shared" si="98"/>
        <v>KK-050112</v>
      </c>
      <c r="I3162" s="130" t="str">
        <f t="shared" si="99"/>
        <v>AG</v>
      </c>
    </row>
    <row r="3163" spans="1:9" x14ac:dyDescent="0.15">
      <c r="A3163" s="130">
        <v>3161</v>
      </c>
      <c r="B3163" s="130" t="s">
        <v>6048</v>
      </c>
      <c r="C3163" s="130" t="s">
        <v>15305</v>
      </c>
      <c r="D3163" s="130">
        <v>100</v>
      </c>
      <c r="E3163" s="130" t="s">
        <v>12372</v>
      </c>
      <c r="F3163" s="130">
        <v>312500</v>
      </c>
      <c r="G3163" s="130">
        <v>210780</v>
      </c>
      <c r="H3163" s="130" t="str">
        <f t="shared" si="98"/>
        <v>KK-050113</v>
      </c>
      <c r="I3163" s="130" t="str">
        <f t="shared" si="99"/>
        <v>AG</v>
      </c>
    </row>
    <row r="3164" spans="1:9" x14ac:dyDescent="0.15">
      <c r="A3164" s="130">
        <v>3162</v>
      </c>
      <c r="B3164" s="130" t="s">
        <v>6049</v>
      </c>
      <c r="C3164" s="130" t="s">
        <v>15306</v>
      </c>
      <c r="D3164" s="130">
        <v>1</v>
      </c>
      <c r="E3164" s="130" t="s">
        <v>12402</v>
      </c>
      <c r="F3164" s="130">
        <v>780000</v>
      </c>
      <c r="G3164" s="130">
        <v>8200000</v>
      </c>
      <c r="H3164" s="130" t="str">
        <f t="shared" si="98"/>
        <v>KK-050114</v>
      </c>
      <c r="I3164" s="130" t="str">
        <f t="shared" si="99"/>
        <v>AG</v>
      </c>
    </row>
    <row r="3165" spans="1:9" x14ac:dyDescent="0.15">
      <c r="A3165" s="130">
        <v>3163</v>
      </c>
      <c r="B3165" s="130" t="s">
        <v>6050</v>
      </c>
      <c r="C3165" s="130" t="s">
        <v>15307</v>
      </c>
      <c r="D3165" s="130">
        <v>100</v>
      </c>
      <c r="E3165" s="130" t="s">
        <v>12361</v>
      </c>
      <c r="F3165" s="130">
        <v>795600</v>
      </c>
      <c r="G3165" s="130">
        <v>2465700</v>
      </c>
      <c r="H3165" s="130" t="str">
        <f t="shared" si="98"/>
        <v>KK-050115</v>
      </c>
      <c r="I3165" s="130" t="str">
        <f t="shared" si="99"/>
        <v>AG</v>
      </c>
    </row>
    <row r="3166" spans="1:9" x14ac:dyDescent="0.15">
      <c r="A3166" s="130">
        <v>3164</v>
      </c>
      <c r="B3166" s="130" t="s">
        <v>6051</v>
      </c>
      <c r="C3166" s="130" t="s">
        <v>15308</v>
      </c>
      <c r="D3166" s="130">
        <v>10</v>
      </c>
      <c r="E3166" s="130" t="s">
        <v>12355</v>
      </c>
      <c r="F3166" s="130">
        <v>2267480</v>
      </c>
      <c r="G3166" s="130">
        <v>2916060</v>
      </c>
      <c r="H3166" s="130" t="str">
        <f t="shared" si="98"/>
        <v>KK-050116</v>
      </c>
      <c r="I3166" s="130" t="str">
        <f t="shared" si="99"/>
        <v>VG</v>
      </c>
    </row>
    <row r="3167" spans="1:9" x14ac:dyDescent="0.15">
      <c r="A3167" s="130">
        <v>3165</v>
      </c>
      <c r="B3167" s="130" t="s">
        <v>6052</v>
      </c>
      <c r="C3167" s="130" t="s">
        <v>14157</v>
      </c>
      <c r="D3167" s="130">
        <v>492</v>
      </c>
      <c r="E3167" s="130" t="s">
        <v>12355</v>
      </c>
      <c r="F3167" s="130">
        <v>4250000000</v>
      </c>
      <c r="G3167" s="130">
        <v>4270000000</v>
      </c>
      <c r="H3167" s="130" t="str">
        <f t="shared" si="98"/>
        <v>KK-050117</v>
      </c>
      <c r="I3167" s="130" t="str">
        <f t="shared" si="99"/>
        <v>AG</v>
      </c>
    </row>
    <row r="3168" spans="1:9" x14ac:dyDescent="0.15">
      <c r="A3168" s="130">
        <v>3166</v>
      </c>
      <c r="B3168" s="130" t="s">
        <v>6053</v>
      </c>
      <c r="C3168" s="130" t="s">
        <v>15309</v>
      </c>
      <c r="D3168" s="130">
        <v>1</v>
      </c>
      <c r="E3168" s="130" t="s">
        <v>12403</v>
      </c>
      <c r="F3168" s="130">
        <v>144000</v>
      </c>
      <c r="G3168" s="130">
        <v>144000</v>
      </c>
      <c r="H3168" s="130" t="str">
        <f t="shared" si="98"/>
        <v>KK-050118</v>
      </c>
      <c r="I3168" s="130" t="str">
        <f t="shared" si="99"/>
        <v>VG</v>
      </c>
    </row>
    <row r="3169" spans="1:9" x14ac:dyDescent="0.15">
      <c r="A3169" s="130">
        <v>3167</v>
      </c>
      <c r="B3169" s="130" t="s">
        <v>6054</v>
      </c>
      <c r="C3169" s="130" t="s">
        <v>15225</v>
      </c>
      <c r="D3169" s="130">
        <v>4000</v>
      </c>
      <c r="E3169" s="130" t="s">
        <v>15310</v>
      </c>
      <c r="F3169" s="130">
        <v>4236360.72</v>
      </c>
      <c r="G3169" s="130">
        <v>1486090.18</v>
      </c>
      <c r="H3169" s="130" t="str">
        <f t="shared" si="98"/>
        <v>KK-050119</v>
      </c>
      <c r="I3169" s="130" t="str">
        <f t="shared" si="99"/>
        <v>VG</v>
      </c>
    </row>
    <row r="3170" spans="1:9" x14ac:dyDescent="0.15">
      <c r="A3170" s="130">
        <v>3168</v>
      </c>
      <c r="B3170" s="130" t="s">
        <v>6055</v>
      </c>
      <c r="C3170" s="130" t="s">
        <v>15311</v>
      </c>
      <c r="D3170" s="130">
        <v>300</v>
      </c>
      <c r="E3170" s="130" t="s">
        <v>12372</v>
      </c>
      <c r="F3170" s="130">
        <v>16200000</v>
      </c>
      <c r="G3170" s="130">
        <v>24000000</v>
      </c>
      <c r="H3170" s="130" t="str">
        <f t="shared" si="98"/>
        <v>KK-050120</v>
      </c>
      <c r="I3170" s="130" t="str">
        <f t="shared" si="99"/>
        <v>AG</v>
      </c>
    </row>
    <row r="3171" spans="1:9" x14ac:dyDescent="0.15">
      <c r="A3171" s="130">
        <v>3169</v>
      </c>
      <c r="B3171" s="130" t="s">
        <v>6056</v>
      </c>
      <c r="C3171" s="130" t="s">
        <v>15312</v>
      </c>
      <c r="D3171" s="130">
        <v>10</v>
      </c>
      <c r="E3171" s="130" t="s">
        <v>12355</v>
      </c>
      <c r="F3171" s="130">
        <v>120000</v>
      </c>
      <c r="G3171" s="130">
        <v>150000</v>
      </c>
      <c r="H3171" s="130" t="str">
        <f t="shared" si="98"/>
        <v>KK-050121</v>
      </c>
      <c r="I3171" s="130" t="str">
        <f t="shared" si="99"/>
        <v>VG</v>
      </c>
    </row>
    <row r="3172" spans="1:9" x14ac:dyDescent="0.15">
      <c r="A3172" s="130">
        <v>3170</v>
      </c>
      <c r="B3172" s="130" t="s">
        <v>6057</v>
      </c>
      <c r="C3172" s="130" t="s">
        <v>15313</v>
      </c>
      <c r="D3172" s="130">
        <v>0.17</v>
      </c>
      <c r="E3172" s="130" t="s">
        <v>12361</v>
      </c>
      <c r="F3172" s="130">
        <v>47906.400000000001</v>
      </c>
      <c r="G3172" s="130">
        <v>65566</v>
      </c>
      <c r="H3172" s="130" t="str">
        <f t="shared" si="98"/>
        <v>KK-050122</v>
      </c>
      <c r="I3172" s="130" t="str">
        <f t="shared" si="99"/>
        <v>VG</v>
      </c>
    </row>
    <row r="3173" spans="1:9" x14ac:dyDescent="0.15">
      <c r="A3173" s="130">
        <v>3171</v>
      </c>
      <c r="B3173" s="130" t="s">
        <v>6058</v>
      </c>
      <c r="C3173" s="130" t="s">
        <v>15314</v>
      </c>
      <c r="D3173" s="130">
        <v>250</v>
      </c>
      <c r="E3173" s="130" t="s">
        <v>12610</v>
      </c>
      <c r="F3173" s="130">
        <v>30000</v>
      </c>
      <c r="G3173" s="130">
        <v>25000</v>
      </c>
      <c r="H3173" s="130" t="str">
        <f t="shared" si="98"/>
        <v>KK-050123</v>
      </c>
      <c r="I3173" s="130" t="str">
        <f t="shared" si="99"/>
        <v/>
      </c>
    </row>
    <row r="3174" spans="1:9" x14ac:dyDescent="0.15">
      <c r="A3174" s="130">
        <v>3172</v>
      </c>
      <c r="B3174" s="130" t="s">
        <v>6059</v>
      </c>
      <c r="C3174" s="130" t="s">
        <v>15315</v>
      </c>
      <c r="D3174" s="130">
        <v>1</v>
      </c>
      <c r="E3174" s="130" t="s">
        <v>12372</v>
      </c>
      <c r="F3174" s="130">
        <v>3800</v>
      </c>
      <c r="G3174" s="130">
        <v>5073</v>
      </c>
      <c r="H3174" s="130" t="str">
        <f t="shared" si="98"/>
        <v>KK-050124</v>
      </c>
      <c r="I3174" s="130" t="str">
        <f t="shared" si="99"/>
        <v>VG</v>
      </c>
    </row>
    <row r="3175" spans="1:9" x14ac:dyDescent="0.15">
      <c r="A3175" s="130">
        <v>3173</v>
      </c>
      <c r="B3175" s="130" t="s">
        <v>6060</v>
      </c>
      <c r="C3175" s="130" t="s">
        <v>15316</v>
      </c>
      <c r="D3175" s="130">
        <v>200</v>
      </c>
      <c r="E3175" s="130" t="s">
        <v>12610</v>
      </c>
      <c r="F3175" s="130">
        <v>81900</v>
      </c>
      <c r="G3175" s="130">
        <v>89211</v>
      </c>
      <c r="H3175" s="130" t="str">
        <f t="shared" si="98"/>
        <v>KK-050125</v>
      </c>
      <c r="I3175" s="130" t="str">
        <f t="shared" si="99"/>
        <v>VG</v>
      </c>
    </row>
    <row r="3176" spans="1:9" x14ac:dyDescent="0.15">
      <c r="A3176" s="130">
        <v>3174</v>
      </c>
      <c r="B3176" s="130" t="s">
        <v>6061</v>
      </c>
      <c r="C3176" s="130" t="s">
        <v>15317</v>
      </c>
      <c r="D3176" s="130">
        <v>100</v>
      </c>
      <c r="E3176" s="130" t="s">
        <v>12355</v>
      </c>
      <c r="F3176" s="130">
        <v>5560000</v>
      </c>
      <c r="G3176" s="130">
        <v>6482000</v>
      </c>
      <c r="H3176" s="130" t="str">
        <f t="shared" si="98"/>
        <v>KK-050126</v>
      </c>
      <c r="I3176" s="130" t="str">
        <f t="shared" si="99"/>
        <v>VG</v>
      </c>
    </row>
    <row r="3177" spans="1:9" x14ac:dyDescent="0.15">
      <c r="A3177" s="130">
        <v>3175</v>
      </c>
      <c r="B3177" s="130" t="s">
        <v>6062</v>
      </c>
      <c r="C3177" s="130" t="s">
        <v>15318</v>
      </c>
      <c r="D3177" s="130">
        <v>10000</v>
      </c>
      <c r="E3177" s="130" t="s">
        <v>12361</v>
      </c>
      <c r="F3177" s="130">
        <v>33299402</v>
      </c>
      <c r="G3177" s="130">
        <v>80695000</v>
      </c>
      <c r="H3177" s="130" t="str">
        <f t="shared" si="98"/>
        <v>KK-050127</v>
      </c>
      <c r="I3177" s="130" t="str">
        <f t="shared" si="99"/>
        <v>AG</v>
      </c>
    </row>
    <row r="3178" spans="1:9" x14ac:dyDescent="0.15">
      <c r="A3178" s="130">
        <v>3176</v>
      </c>
      <c r="B3178" s="130" t="s">
        <v>6063</v>
      </c>
      <c r="C3178" s="130" t="s">
        <v>15319</v>
      </c>
      <c r="D3178" s="130">
        <v>20</v>
      </c>
      <c r="E3178" s="130" t="s">
        <v>12372</v>
      </c>
      <c r="F3178" s="130">
        <v>76200</v>
      </c>
      <c r="G3178" s="130">
        <v>147512</v>
      </c>
      <c r="H3178" s="130" t="str">
        <f t="shared" si="98"/>
        <v>KK-060001</v>
      </c>
      <c r="I3178" s="130" t="str">
        <f t="shared" si="99"/>
        <v>VG</v>
      </c>
    </row>
    <row r="3179" spans="1:9" x14ac:dyDescent="0.15">
      <c r="A3179" s="130">
        <v>3177</v>
      </c>
      <c r="B3179" s="130" t="s">
        <v>6064</v>
      </c>
      <c r="C3179" s="130" t="s">
        <v>15320</v>
      </c>
      <c r="D3179" s="130">
        <v>100</v>
      </c>
      <c r="E3179" s="130" t="s">
        <v>12372</v>
      </c>
      <c r="F3179" s="130">
        <v>91655</v>
      </c>
      <c r="G3179" s="130">
        <v>65000</v>
      </c>
      <c r="H3179" s="130" t="str">
        <f t="shared" si="98"/>
        <v>KK-060002</v>
      </c>
      <c r="I3179" s="130" t="str">
        <f t="shared" si="99"/>
        <v/>
      </c>
    </row>
    <row r="3180" spans="1:9" x14ac:dyDescent="0.15">
      <c r="A3180" s="130">
        <v>3178</v>
      </c>
      <c r="B3180" s="130" t="s">
        <v>6065</v>
      </c>
      <c r="C3180" s="130" t="s">
        <v>15321</v>
      </c>
      <c r="D3180" s="130">
        <v>1</v>
      </c>
      <c r="E3180" s="130" t="s">
        <v>12457</v>
      </c>
      <c r="F3180" s="130">
        <v>776023000</v>
      </c>
      <c r="G3180" s="130">
        <v>626363998</v>
      </c>
      <c r="H3180" s="130" t="str">
        <f t="shared" si="98"/>
        <v>KK-060003</v>
      </c>
      <c r="I3180" s="130" t="str">
        <f t="shared" si="99"/>
        <v>AG</v>
      </c>
    </row>
    <row r="3181" spans="1:9" x14ac:dyDescent="0.15">
      <c r="A3181" s="130">
        <v>3179</v>
      </c>
      <c r="B3181" s="130" t="s">
        <v>6066</v>
      </c>
      <c r="C3181" s="130" t="s">
        <v>15322</v>
      </c>
      <c r="D3181" s="130">
        <v>1</v>
      </c>
      <c r="E3181" s="130" t="s">
        <v>12361</v>
      </c>
      <c r="F3181" s="130">
        <v>16915</v>
      </c>
      <c r="G3181" s="130">
        <v>14600</v>
      </c>
      <c r="H3181" s="130" t="str">
        <f t="shared" si="98"/>
        <v>KK-060004</v>
      </c>
      <c r="I3181" s="130" t="str">
        <f t="shared" si="99"/>
        <v>AG</v>
      </c>
    </row>
    <row r="3182" spans="1:9" x14ac:dyDescent="0.15">
      <c r="A3182" s="130">
        <v>3180</v>
      </c>
      <c r="B3182" s="130" t="s">
        <v>6067</v>
      </c>
      <c r="C3182" s="130" t="s">
        <v>15323</v>
      </c>
      <c r="D3182" s="130">
        <v>1</v>
      </c>
      <c r="E3182" s="130" t="s">
        <v>12462</v>
      </c>
      <c r="F3182" s="130">
        <v>36754214</v>
      </c>
      <c r="G3182" s="130">
        <v>43626634</v>
      </c>
      <c r="H3182" s="130" t="str">
        <f t="shared" si="98"/>
        <v>KK-060005</v>
      </c>
      <c r="I3182" s="130" t="str">
        <f t="shared" si="99"/>
        <v>VG</v>
      </c>
    </row>
    <row r="3183" spans="1:9" x14ac:dyDescent="0.15">
      <c r="A3183" s="130">
        <v>3181</v>
      </c>
      <c r="B3183" s="130" t="s">
        <v>6068</v>
      </c>
      <c r="C3183" s="130" t="s">
        <v>15324</v>
      </c>
      <c r="D3183" s="130">
        <v>500</v>
      </c>
      <c r="E3183" s="130" t="s">
        <v>12355</v>
      </c>
      <c r="F3183" s="130">
        <v>3675000</v>
      </c>
      <c r="G3183" s="130">
        <v>3430000</v>
      </c>
      <c r="H3183" s="130" t="str">
        <f t="shared" si="98"/>
        <v>KK-060006</v>
      </c>
      <c r="I3183" s="130" t="str">
        <f t="shared" si="99"/>
        <v>AG</v>
      </c>
    </row>
    <row r="3184" spans="1:9" x14ac:dyDescent="0.15">
      <c r="A3184" s="130">
        <v>3182</v>
      </c>
      <c r="B3184" s="130" t="s">
        <v>6069</v>
      </c>
      <c r="C3184" s="130" t="s">
        <v>15325</v>
      </c>
      <c r="D3184" s="130">
        <v>100</v>
      </c>
      <c r="E3184" s="130" t="s">
        <v>12361</v>
      </c>
      <c r="F3184" s="130">
        <v>285000</v>
      </c>
      <c r="G3184" s="130">
        <v>700000</v>
      </c>
      <c r="H3184" s="130" t="str">
        <f t="shared" si="98"/>
        <v>KK-060007</v>
      </c>
      <c r="I3184" s="130" t="str">
        <f t="shared" si="99"/>
        <v>VG</v>
      </c>
    </row>
    <row r="3185" spans="1:9" x14ac:dyDescent="0.15">
      <c r="A3185" s="130">
        <v>3183</v>
      </c>
      <c r="B3185" s="130" t="s">
        <v>6070</v>
      </c>
      <c r="C3185" s="130" t="s">
        <v>15326</v>
      </c>
      <c r="D3185" s="130">
        <v>1</v>
      </c>
      <c r="E3185" s="130" t="s">
        <v>12372</v>
      </c>
      <c r="F3185" s="130">
        <v>7600</v>
      </c>
      <c r="G3185" s="130">
        <v>7600</v>
      </c>
      <c r="H3185" s="130" t="str">
        <f t="shared" si="98"/>
        <v>KK-060008</v>
      </c>
      <c r="I3185" s="130" t="str">
        <f t="shared" si="99"/>
        <v/>
      </c>
    </row>
    <row r="3186" spans="1:9" x14ac:dyDescent="0.15">
      <c r="A3186" s="130">
        <v>3184</v>
      </c>
      <c r="B3186" s="130" t="s">
        <v>6071</v>
      </c>
      <c r="C3186" s="130" t="s">
        <v>15327</v>
      </c>
      <c r="D3186" s="130">
        <v>100</v>
      </c>
      <c r="E3186" s="130" t="s">
        <v>12372</v>
      </c>
      <c r="F3186" s="130">
        <v>500000</v>
      </c>
      <c r="G3186" s="130">
        <v>533200</v>
      </c>
      <c r="H3186" s="130" t="str">
        <f t="shared" si="98"/>
        <v>KK-060009</v>
      </c>
      <c r="I3186" s="130" t="str">
        <f t="shared" si="99"/>
        <v>AG</v>
      </c>
    </row>
    <row r="3187" spans="1:9" x14ac:dyDescent="0.15">
      <c r="A3187" s="130">
        <v>3185</v>
      </c>
      <c r="B3187" s="130" t="s">
        <v>6072</v>
      </c>
      <c r="C3187" s="130" t="s">
        <v>15328</v>
      </c>
      <c r="D3187" s="130">
        <v>1</v>
      </c>
      <c r="E3187" s="130" t="s">
        <v>12391</v>
      </c>
      <c r="F3187" s="130">
        <v>51227200</v>
      </c>
      <c r="G3187" s="130">
        <v>81564400</v>
      </c>
      <c r="H3187" s="130" t="str">
        <f t="shared" si="98"/>
        <v>KK-060010</v>
      </c>
      <c r="I3187" s="130" t="str">
        <f t="shared" si="99"/>
        <v>AG</v>
      </c>
    </row>
    <row r="3188" spans="1:9" x14ac:dyDescent="0.15">
      <c r="A3188" s="130">
        <v>3186</v>
      </c>
      <c r="B3188" s="130" t="s">
        <v>6073</v>
      </c>
      <c r="C3188" s="130" t="s">
        <v>15329</v>
      </c>
      <c r="D3188" s="130">
        <v>2</v>
      </c>
      <c r="E3188" s="130" t="s">
        <v>12784</v>
      </c>
      <c r="F3188" s="130">
        <v>53392100</v>
      </c>
      <c r="G3188" s="130">
        <v>70768000</v>
      </c>
      <c r="H3188" s="130" t="str">
        <f t="shared" si="98"/>
        <v>KK-060011</v>
      </c>
      <c r="I3188" s="130" t="str">
        <f t="shared" si="99"/>
        <v>AG</v>
      </c>
    </row>
    <row r="3189" spans="1:9" x14ac:dyDescent="0.15">
      <c r="A3189" s="130">
        <v>3187</v>
      </c>
      <c r="B3189" s="130" t="s">
        <v>6074</v>
      </c>
      <c r="C3189" s="130" t="s">
        <v>15330</v>
      </c>
      <c r="D3189" s="130">
        <v>100</v>
      </c>
      <c r="E3189" s="130" t="s">
        <v>12355</v>
      </c>
      <c r="F3189" s="130">
        <v>77000</v>
      </c>
      <c r="G3189" s="130">
        <v>101000</v>
      </c>
      <c r="H3189" s="130" t="str">
        <f t="shared" si="98"/>
        <v>KK-060012</v>
      </c>
      <c r="I3189" s="130" t="str">
        <f t="shared" si="99"/>
        <v/>
      </c>
    </row>
    <row r="3190" spans="1:9" x14ac:dyDescent="0.15">
      <c r="A3190" s="130">
        <v>3188</v>
      </c>
      <c r="B3190" s="130" t="s">
        <v>6075</v>
      </c>
      <c r="C3190" s="130" t="s">
        <v>15331</v>
      </c>
      <c r="D3190" s="130">
        <v>1</v>
      </c>
      <c r="E3190" s="130" t="s">
        <v>12391</v>
      </c>
      <c r="F3190" s="130">
        <v>15480000</v>
      </c>
      <c r="G3190" s="130">
        <v>24760000</v>
      </c>
      <c r="H3190" s="130" t="str">
        <f t="shared" si="98"/>
        <v>KK-060013</v>
      </c>
      <c r="I3190" s="130" t="str">
        <f t="shared" si="99"/>
        <v>VG</v>
      </c>
    </row>
    <row r="3191" spans="1:9" x14ac:dyDescent="0.15">
      <c r="A3191" s="130">
        <v>3189</v>
      </c>
      <c r="B3191" s="130" t="s">
        <v>6076</v>
      </c>
      <c r="C3191" s="130" t="s">
        <v>15332</v>
      </c>
      <c r="D3191" s="130">
        <v>100</v>
      </c>
      <c r="E3191" s="130" t="s">
        <v>12610</v>
      </c>
      <c r="F3191" s="130">
        <v>25740</v>
      </c>
      <c r="G3191" s="130">
        <v>31860</v>
      </c>
      <c r="H3191" s="130" t="str">
        <f t="shared" si="98"/>
        <v>KK-060014</v>
      </c>
      <c r="I3191" s="130" t="str">
        <f t="shared" si="99"/>
        <v>VG</v>
      </c>
    </row>
    <row r="3192" spans="1:9" x14ac:dyDescent="0.15">
      <c r="A3192" s="130">
        <v>3190</v>
      </c>
      <c r="B3192" s="130" t="s">
        <v>6077</v>
      </c>
      <c r="C3192" s="130" t="s">
        <v>15333</v>
      </c>
      <c r="D3192" s="130">
        <v>100</v>
      </c>
      <c r="E3192" s="130" t="s">
        <v>12610</v>
      </c>
      <c r="F3192" s="130">
        <v>32550</v>
      </c>
      <c r="G3192" s="130">
        <v>36383</v>
      </c>
      <c r="H3192" s="130" t="str">
        <f t="shared" si="98"/>
        <v>KK-060015</v>
      </c>
      <c r="I3192" s="130" t="str">
        <f t="shared" si="99"/>
        <v>AG</v>
      </c>
    </row>
    <row r="3193" spans="1:9" x14ac:dyDescent="0.15">
      <c r="A3193" s="130">
        <v>3191</v>
      </c>
      <c r="B3193" s="130" t="s">
        <v>6078</v>
      </c>
      <c r="C3193" s="130" t="s">
        <v>15334</v>
      </c>
      <c r="D3193" s="130">
        <v>100</v>
      </c>
      <c r="E3193" s="130" t="s">
        <v>12368</v>
      </c>
      <c r="F3193" s="130">
        <v>7200000</v>
      </c>
      <c r="G3193" s="130">
        <v>8750000</v>
      </c>
      <c r="H3193" s="130" t="str">
        <f t="shared" si="98"/>
        <v>KK-060016</v>
      </c>
      <c r="I3193" s="130" t="str">
        <f t="shared" si="99"/>
        <v>VG</v>
      </c>
    </row>
    <row r="3194" spans="1:9" x14ac:dyDescent="0.15">
      <c r="A3194" s="130">
        <v>3192</v>
      </c>
      <c r="B3194" s="130" t="s">
        <v>6079</v>
      </c>
      <c r="C3194" s="130" t="s">
        <v>15335</v>
      </c>
      <c r="D3194" s="130">
        <v>100</v>
      </c>
      <c r="E3194" s="130" t="s">
        <v>12355</v>
      </c>
      <c r="F3194" s="130">
        <v>11247000</v>
      </c>
      <c r="G3194" s="130">
        <v>13870000</v>
      </c>
      <c r="H3194" s="130" t="str">
        <f t="shared" si="98"/>
        <v>KK-060017</v>
      </c>
      <c r="I3194" s="130" t="str">
        <f t="shared" si="99"/>
        <v>AG</v>
      </c>
    </row>
    <row r="3195" spans="1:9" x14ac:dyDescent="0.15">
      <c r="A3195" s="130">
        <v>3193</v>
      </c>
      <c r="B3195" s="130" t="s">
        <v>6080</v>
      </c>
      <c r="C3195" s="130" t="s">
        <v>15336</v>
      </c>
      <c r="D3195" s="130">
        <v>10</v>
      </c>
      <c r="E3195" s="130" t="s">
        <v>15337</v>
      </c>
      <c r="F3195" s="130">
        <v>74387000</v>
      </c>
      <c r="G3195" s="130">
        <v>79391000</v>
      </c>
      <c r="H3195" s="130" t="str">
        <f t="shared" si="98"/>
        <v>KK-060018</v>
      </c>
      <c r="I3195" s="130" t="str">
        <f t="shared" si="99"/>
        <v>AG</v>
      </c>
    </row>
    <row r="3196" spans="1:9" x14ac:dyDescent="0.15">
      <c r="A3196" s="130">
        <v>3194</v>
      </c>
      <c r="B3196" s="130" t="s">
        <v>6081</v>
      </c>
      <c r="C3196" s="130" t="s">
        <v>12807</v>
      </c>
      <c r="D3196" s="130">
        <v>10</v>
      </c>
      <c r="E3196" s="130" t="s">
        <v>12355</v>
      </c>
      <c r="F3196" s="130">
        <v>116815</v>
      </c>
      <c r="G3196" s="130">
        <v>141793</v>
      </c>
      <c r="H3196" s="130" t="str">
        <f t="shared" si="98"/>
        <v>KK-060019</v>
      </c>
      <c r="I3196" s="130" t="str">
        <f t="shared" si="99"/>
        <v>VG</v>
      </c>
    </row>
    <row r="3197" spans="1:9" x14ac:dyDescent="0.15">
      <c r="A3197" s="130">
        <v>3195</v>
      </c>
      <c r="B3197" s="130" t="s">
        <v>6082</v>
      </c>
      <c r="C3197" s="130" t="s">
        <v>15338</v>
      </c>
      <c r="D3197" s="130">
        <v>1000</v>
      </c>
      <c r="E3197" s="130" t="s">
        <v>12368</v>
      </c>
      <c r="F3197" s="130">
        <v>3203610</v>
      </c>
      <c r="G3197" s="130">
        <v>1800000</v>
      </c>
      <c r="H3197" s="130" t="str">
        <f t="shared" si="98"/>
        <v>KK-060020</v>
      </c>
      <c r="I3197" s="130" t="str">
        <f t="shared" si="99"/>
        <v>VG</v>
      </c>
    </row>
    <row r="3198" spans="1:9" x14ac:dyDescent="0.15">
      <c r="A3198" s="130">
        <v>3196</v>
      </c>
      <c r="B3198" s="130" t="s">
        <v>6083</v>
      </c>
      <c r="C3198" s="130" t="s">
        <v>15339</v>
      </c>
      <c r="D3198" s="130">
        <v>1</v>
      </c>
      <c r="E3198" s="130" t="s">
        <v>12403</v>
      </c>
      <c r="F3198" s="130">
        <v>5741400</v>
      </c>
      <c r="G3198" s="130">
        <v>7578917</v>
      </c>
      <c r="H3198" s="130" t="str">
        <f t="shared" si="98"/>
        <v>KK-060021</v>
      </c>
      <c r="I3198" s="130" t="str">
        <f t="shared" si="99"/>
        <v>AG</v>
      </c>
    </row>
    <row r="3199" spans="1:9" x14ac:dyDescent="0.15">
      <c r="A3199" s="130">
        <v>3197</v>
      </c>
      <c r="B3199" s="130" t="s">
        <v>6084</v>
      </c>
      <c r="C3199" s="130" t="s">
        <v>15340</v>
      </c>
      <c r="D3199" s="130">
        <v>5000</v>
      </c>
      <c r="E3199" s="130" t="s">
        <v>12368</v>
      </c>
      <c r="F3199" s="130">
        <v>321967750</v>
      </c>
      <c r="G3199" s="130">
        <v>339842538</v>
      </c>
      <c r="H3199" s="130" t="str">
        <f t="shared" si="98"/>
        <v>KK-060022</v>
      </c>
      <c r="I3199" s="130" t="str">
        <f t="shared" si="99"/>
        <v>VG</v>
      </c>
    </row>
    <row r="3200" spans="1:9" x14ac:dyDescent="0.15">
      <c r="A3200" s="130">
        <v>3198</v>
      </c>
      <c r="B3200" s="130" t="s">
        <v>6085</v>
      </c>
      <c r="C3200" s="130" t="s">
        <v>15341</v>
      </c>
      <c r="D3200" s="130">
        <v>1</v>
      </c>
      <c r="E3200" s="130" t="s">
        <v>12972</v>
      </c>
      <c r="F3200" s="130">
        <v>1867</v>
      </c>
      <c r="G3200" s="130">
        <v>5243</v>
      </c>
      <c r="H3200" s="130" t="str">
        <f t="shared" si="98"/>
        <v>KK-060023</v>
      </c>
      <c r="I3200" s="130" t="str">
        <f t="shared" si="99"/>
        <v>VG</v>
      </c>
    </row>
    <row r="3201" spans="1:9" x14ac:dyDescent="0.15">
      <c r="A3201" s="130">
        <v>3199</v>
      </c>
      <c r="B3201" s="130" t="s">
        <v>6086</v>
      </c>
      <c r="C3201" s="130" t="s">
        <v>15342</v>
      </c>
      <c r="D3201" s="130">
        <v>100</v>
      </c>
      <c r="E3201" s="130" t="s">
        <v>12368</v>
      </c>
      <c r="F3201" s="130">
        <v>246000.8</v>
      </c>
      <c r="G3201" s="130">
        <v>286000.8</v>
      </c>
      <c r="H3201" s="130" t="str">
        <f t="shared" si="98"/>
        <v>KK-060024</v>
      </c>
      <c r="I3201" s="130" t="str">
        <f t="shared" si="99"/>
        <v>AG</v>
      </c>
    </row>
    <row r="3202" spans="1:9" x14ac:dyDescent="0.15">
      <c r="A3202" s="130">
        <v>3200</v>
      </c>
      <c r="B3202" s="130" t="s">
        <v>6087</v>
      </c>
      <c r="C3202" s="130" t="s">
        <v>15343</v>
      </c>
      <c r="D3202" s="130">
        <v>10000</v>
      </c>
      <c r="E3202" s="130" t="s">
        <v>12372</v>
      </c>
      <c r="F3202" s="130">
        <v>1264364</v>
      </c>
      <c r="G3202" s="130">
        <v>3324440</v>
      </c>
      <c r="H3202" s="130" t="str">
        <f t="shared" si="98"/>
        <v>KK-060025</v>
      </c>
      <c r="I3202" s="130" t="str">
        <f t="shared" si="99"/>
        <v>VG</v>
      </c>
    </row>
    <row r="3203" spans="1:9" x14ac:dyDescent="0.15">
      <c r="A3203" s="130">
        <v>3201</v>
      </c>
      <c r="B3203" s="130" t="s">
        <v>6088</v>
      </c>
      <c r="C3203" s="130" t="s">
        <v>15344</v>
      </c>
      <c r="D3203" s="130">
        <v>10</v>
      </c>
      <c r="E3203" s="130" t="s">
        <v>12370</v>
      </c>
      <c r="F3203" s="130">
        <v>871150</v>
      </c>
      <c r="G3203" s="130">
        <v>921800</v>
      </c>
      <c r="H3203" s="130" t="str">
        <f t="shared" si="98"/>
        <v>KK-060026</v>
      </c>
      <c r="I3203" s="130" t="str">
        <f t="shared" si="99"/>
        <v>AG</v>
      </c>
    </row>
    <row r="3204" spans="1:9" x14ac:dyDescent="0.15">
      <c r="A3204" s="130">
        <v>3202</v>
      </c>
      <c r="B3204" s="130" t="s">
        <v>6089</v>
      </c>
      <c r="C3204" s="130" t="s">
        <v>15345</v>
      </c>
      <c r="D3204" s="130">
        <v>1</v>
      </c>
      <c r="E3204" s="130" t="s">
        <v>12776</v>
      </c>
      <c r="F3204" s="130">
        <v>600</v>
      </c>
      <c r="G3204" s="130">
        <v>306</v>
      </c>
      <c r="H3204" s="130" t="str">
        <f t="shared" ref="H3204:H3267" si="100">LEFT(B3204,FIND("-",B3204)+6)</f>
        <v>KK-060027</v>
      </c>
      <c r="I3204" s="130" t="str">
        <f t="shared" ref="I3204:I3267" si="101">RIGHT(B3204,LEN(B3204)-FIND("-",B3204)-7)</f>
        <v>VG</v>
      </c>
    </row>
    <row r="3205" spans="1:9" x14ac:dyDescent="0.15">
      <c r="A3205" s="130">
        <v>3203</v>
      </c>
      <c r="B3205" s="130" t="s">
        <v>6090</v>
      </c>
      <c r="C3205" s="130" t="s">
        <v>15346</v>
      </c>
      <c r="D3205" s="130">
        <v>100</v>
      </c>
      <c r="E3205" s="130" t="s">
        <v>12368</v>
      </c>
      <c r="F3205" s="130">
        <v>423600</v>
      </c>
      <c r="G3205" s="130">
        <v>415200</v>
      </c>
      <c r="H3205" s="130" t="str">
        <f t="shared" si="100"/>
        <v>KK-060028</v>
      </c>
      <c r="I3205" s="130" t="str">
        <f t="shared" si="101"/>
        <v>AG</v>
      </c>
    </row>
    <row r="3206" spans="1:9" x14ac:dyDescent="0.15">
      <c r="A3206" s="130">
        <v>3204</v>
      </c>
      <c r="B3206" s="130" t="s">
        <v>6091</v>
      </c>
      <c r="C3206" s="130" t="s">
        <v>385</v>
      </c>
      <c r="D3206" s="130">
        <v>18</v>
      </c>
      <c r="E3206" s="130" t="s">
        <v>12372</v>
      </c>
      <c r="F3206" s="130">
        <v>526436.69999999995</v>
      </c>
      <c r="G3206" s="130">
        <v>734923.91</v>
      </c>
      <c r="H3206" s="130" t="str">
        <f t="shared" si="100"/>
        <v>KK-060029</v>
      </c>
      <c r="I3206" s="130" t="str">
        <f t="shared" si="101"/>
        <v>VG</v>
      </c>
    </row>
    <row r="3207" spans="1:9" x14ac:dyDescent="0.15">
      <c r="A3207" s="130">
        <v>3205</v>
      </c>
      <c r="B3207" s="130" t="s">
        <v>6092</v>
      </c>
      <c r="C3207" s="130" t="s">
        <v>15347</v>
      </c>
      <c r="D3207" s="130">
        <v>10</v>
      </c>
      <c r="E3207" s="130" t="s">
        <v>12355</v>
      </c>
      <c r="F3207" s="130">
        <v>181130</v>
      </c>
      <c r="G3207" s="130">
        <v>215962.25</v>
      </c>
      <c r="H3207" s="130" t="str">
        <f t="shared" si="100"/>
        <v>KK-060030</v>
      </c>
      <c r="I3207" s="130" t="str">
        <f t="shared" si="101"/>
        <v>AG</v>
      </c>
    </row>
    <row r="3208" spans="1:9" x14ac:dyDescent="0.15">
      <c r="A3208" s="130">
        <v>3206</v>
      </c>
      <c r="B3208" s="130" t="s">
        <v>6093</v>
      </c>
      <c r="C3208" s="130" t="s">
        <v>15348</v>
      </c>
      <c r="D3208" s="130">
        <v>10</v>
      </c>
      <c r="E3208" s="130" t="s">
        <v>12355</v>
      </c>
      <c r="F3208" s="130">
        <v>242030</v>
      </c>
      <c r="G3208" s="130">
        <v>245265</v>
      </c>
      <c r="H3208" s="130" t="str">
        <f t="shared" si="100"/>
        <v>KK-060031</v>
      </c>
      <c r="I3208" s="130" t="str">
        <f t="shared" si="101"/>
        <v>AG</v>
      </c>
    </row>
    <row r="3209" spans="1:9" x14ac:dyDescent="0.15">
      <c r="A3209" s="130">
        <v>3207</v>
      </c>
      <c r="B3209" s="130" t="s">
        <v>6094</v>
      </c>
      <c r="C3209" s="130" t="s">
        <v>15349</v>
      </c>
      <c r="D3209" s="130">
        <v>100</v>
      </c>
      <c r="E3209" s="130" t="s">
        <v>12355</v>
      </c>
      <c r="F3209" s="130">
        <v>1122200</v>
      </c>
      <c r="G3209" s="130">
        <v>914000</v>
      </c>
      <c r="H3209" s="130" t="str">
        <f t="shared" si="100"/>
        <v>KK-060032</v>
      </c>
      <c r="I3209" s="130" t="str">
        <f t="shared" si="101"/>
        <v>AG</v>
      </c>
    </row>
    <row r="3210" spans="1:9" x14ac:dyDescent="0.15">
      <c r="A3210" s="130">
        <v>3208</v>
      </c>
      <c r="B3210" s="130" t="s">
        <v>6095</v>
      </c>
      <c r="C3210" s="130" t="s">
        <v>15350</v>
      </c>
      <c r="D3210" s="130">
        <v>2.2000000000000002</v>
      </c>
      <c r="E3210" s="130" t="s">
        <v>15351</v>
      </c>
      <c r="F3210" s="130">
        <v>6041500</v>
      </c>
      <c r="G3210" s="130">
        <v>63500</v>
      </c>
      <c r="H3210" s="130" t="str">
        <f t="shared" si="100"/>
        <v>KK-060033</v>
      </c>
      <c r="I3210" s="130" t="str">
        <f t="shared" si="101"/>
        <v>AG</v>
      </c>
    </row>
    <row r="3211" spans="1:9" x14ac:dyDescent="0.15">
      <c r="A3211" s="130">
        <v>3209</v>
      </c>
      <c r="B3211" s="130" t="s">
        <v>6096</v>
      </c>
      <c r="C3211" s="130" t="s">
        <v>15352</v>
      </c>
      <c r="D3211" s="130">
        <v>100</v>
      </c>
      <c r="E3211" s="130" t="s">
        <v>12372</v>
      </c>
      <c r="F3211" s="130">
        <v>76880</v>
      </c>
      <c r="G3211" s="130">
        <v>62040</v>
      </c>
      <c r="H3211" s="130" t="str">
        <f t="shared" si="100"/>
        <v>KK-060034</v>
      </c>
      <c r="I3211" s="130" t="str">
        <f t="shared" si="101"/>
        <v>VG</v>
      </c>
    </row>
    <row r="3212" spans="1:9" x14ac:dyDescent="0.15">
      <c r="A3212" s="130">
        <v>3210</v>
      </c>
      <c r="B3212" s="130" t="s">
        <v>6097</v>
      </c>
      <c r="C3212" s="130" t="s">
        <v>15353</v>
      </c>
      <c r="D3212" s="130">
        <v>1</v>
      </c>
      <c r="E3212" s="130" t="s">
        <v>12497</v>
      </c>
      <c r="F3212" s="130">
        <v>11494</v>
      </c>
      <c r="G3212" s="130">
        <v>7448</v>
      </c>
      <c r="H3212" s="130" t="str">
        <f t="shared" si="100"/>
        <v>KK-060035</v>
      </c>
      <c r="I3212" s="130" t="str">
        <f t="shared" si="101"/>
        <v>AG</v>
      </c>
    </row>
    <row r="3213" spans="1:9" x14ac:dyDescent="0.15">
      <c r="A3213" s="130">
        <v>3211</v>
      </c>
      <c r="B3213" s="130" t="s">
        <v>6098</v>
      </c>
      <c r="C3213" s="130" t="s">
        <v>15354</v>
      </c>
      <c r="D3213" s="130">
        <v>1</v>
      </c>
      <c r="E3213" s="130" t="s">
        <v>12402</v>
      </c>
      <c r="F3213" s="130">
        <v>1910000</v>
      </c>
      <c r="G3213" s="130">
        <v>2097000</v>
      </c>
      <c r="H3213" s="130" t="str">
        <f t="shared" si="100"/>
        <v>KK-060036</v>
      </c>
      <c r="I3213" s="130" t="str">
        <f t="shared" si="101"/>
        <v>AG</v>
      </c>
    </row>
    <row r="3214" spans="1:9" x14ac:dyDescent="0.15">
      <c r="A3214" s="130">
        <v>3212</v>
      </c>
      <c r="B3214" s="130" t="s">
        <v>6099</v>
      </c>
      <c r="C3214" s="130" t="s">
        <v>15355</v>
      </c>
      <c r="D3214" s="130">
        <v>20</v>
      </c>
      <c r="E3214" s="130" t="s">
        <v>12384</v>
      </c>
      <c r="F3214" s="130">
        <v>61710</v>
      </c>
      <c r="G3214" s="130">
        <v>600000</v>
      </c>
      <c r="H3214" s="130" t="str">
        <f t="shared" si="100"/>
        <v>KK-060037</v>
      </c>
      <c r="I3214" s="130" t="str">
        <f t="shared" si="101"/>
        <v>AG</v>
      </c>
    </row>
    <row r="3215" spans="1:9" x14ac:dyDescent="0.15">
      <c r="A3215" s="130">
        <v>3213</v>
      </c>
      <c r="B3215" s="130" t="s">
        <v>6100</v>
      </c>
      <c r="C3215" s="130" t="s">
        <v>15356</v>
      </c>
      <c r="D3215" s="130">
        <v>100</v>
      </c>
      <c r="E3215" s="130" t="s">
        <v>12368</v>
      </c>
      <c r="F3215" s="130">
        <v>435000</v>
      </c>
      <c r="G3215" s="130">
        <v>500454</v>
      </c>
      <c r="H3215" s="130" t="str">
        <f t="shared" si="100"/>
        <v>KK-060038</v>
      </c>
      <c r="I3215" s="130" t="str">
        <f t="shared" si="101"/>
        <v>AG</v>
      </c>
    </row>
    <row r="3216" spans="1:9" x14ac:dyDescent="0.15">
      <c r="A3216" s="130">
        <v>3214</v>
      </c>
      <c r="B3216" s="130" t="s">
        <v>6101</v>
      </c>
      <c r="C3216" s="130" t="s">
        <v>15357</v>
      </c>
      <c r="D3216" s="130">
        <v>1</v>
      </c>
      <c r="E3216" s="130" t="s">
        <v>12446</v>
      </c>
      <c r="F3216" s="130">
        <v>459396.46</v>
      </c>
      <c r="G3216" s="130">
        <v>461434.84</v>
      </c>
      <c r="H3216" s="130" t="str">
        <f t="shared" si="100"/>
        <v>KK-060039</v>
      </c>
      <c r="I3216" s="130" t="str">
        <f t="shared" si="101"/>
        <v>AG</v>
      </c>
    </row>
    <row r="3217" spans="1:9" x14ac:dyDescent="0.15">
      <c r="A3217" s="130">
        <v>3215</v>
      </c>
      <c r="B3217" s="130" t="s">
        <v>6102</v>
      </c>
      <c r="C3217" s="130" t="s">
        <v>15358</v>
      </c>
      <c r="D3217" s="130">
        <v>100</v>
      </c>
      <c r="E3217" s="130" t="s">
        <v>14082</v>
      </c>
      <c r="F3217" s="130">
        <v>8732500</v>
      </c>
      <c r="G3217" s="130">
        <v>19564800</v>
      </c>
      <c r="H3217" s="130" t="str">
        <f t="shared" si="100"/>
        <v>KK-060040</v>
      </c>
      <c r="I3217" s="130" t="str">
        <f t="shared" si="101"/>
        <v>AG</v>
      </c>
    </row>
    <row r="3218" spans="1:9" x14ac:dyDescent="0.15">
      <c r="A3218" s="130">
        <v>3216</v>
      </c>
      <c r="B3218" s="130" t="s">
        <v>6103</v>
      </c>
      <c r="C3218" s="130" t="s">
        <v>15359</v>
      </c>
      <c r="D3218" s="130">
        <v>1000</v>
      </c>
      <c r="E3218" s="130" t="s">
        <v>12361</v>
      </c>
      <c r="F3218" s="130">
        <v>3111000</v>
      </c>
      <c r="G3218" s="130">
        <v>1257000</v>
      </c>
      <c r="H3218" s="130" t="str">
        <f t="shared" si="100"/>
        <v>KK-060041</v>
      </c>
      <c r="I3218" s="130" t="str">
        <f t="shared" si="101"/>
        <v>AG</v>
      </c>
    </row>
    <row r="3219" spans="1:9" x14ac:dyDescent="0.15">
      <c r="A3219" s="130">
        <v>3217</v>
      </c>
      <c r="B3219" s="130" t="s">
        <v>6104</v>
      </c>
      <c r="C3219" s="130" t="s">
        <v>15360</v>
      </c>
      <c r="D3219" s="130">
        <v>15</v>
      </c>
      <c r="E3219" s="130" t="s">
        <v>12372</v>
      </c>
      <c r="F3219" s="130">
        <v>327209</v>
      </c>
      <c r="G3219" s="130">
        <v>896250</v>
      </c>
      <c r="H3219" s="130" t="str">
        <f t="shared" si="100"/>
        <v>KK-060042</v>
      </c>
      <c r="I3219" s="130" t="str">
        <f t="shared" si="101"/>
        <v>VG</v>
      </c>
    </row>
    <row r="3220" spans="1:9" x14ac:dyDescent="0.15">
      <c r="A3220" s="130">
        <v>3218</v>
      </c>
      <c r="B3220" s="130" t="s">
        <v>6105</v>
      </c>
      <c r="C3220" s="130" t="s">
        <v>15361</v>
      </c>
      <c r="D3220" s="130">
        <v>10</v>
      </c>
      <c r="E3220" s="130" t="s">
        <v>15362</v>
      </c>
      <c r="F3220" s="130">
        <v>11155350</v>
      </c>
      <c r="G3220" s="130">
        <v>12581060</v>
      </c>
      <c r="H3220" s="130" t="str">
        <f t="shared" si="100"/>
        <v>KK-060043</v>
      </c>
      <c r="I3220" s="130" t="str">
        <f t="shared" si="101"/>
        <v>AG</v>
      </c>
    </row>
    <row r="3221" spans="1:9" x14ac:dyDescent="0.15">
      <c r="A3221" s="130">
        <v>3219</v>
      </c>
      <c r="B3221" s="130" t="s">
        <v>6106</v>
      </c>
      <c r="C3221" s="130" t="s">
        <v>15363</v>
      </c>
      <c r="D3221" s="130">
        <v>300</v>
      </c>
      <c r="E3221" s="130" t="s">
        <v>12355</v>
      </c>
      <c r="F3221" s="130">
        <v>3360000</v>
      </c>
      <c r="G3221" s="130">
        <v>3228000</v>
      </c>
      <c r="H3221" s="130" t="str">
        <f t="shared" si="100"/>
        <v>KK-060044</v>
      </c>
      <c r="I3221" s="130" t="str">
        <f t="shared" si="101"/>
        <v>VG</v>
      </c>
    </row>
    <row r="3222" spans="1:9" x14ac:dyDescent="0.15">
      <c r="A3222" s="130">
        <v>3220</v>
      </c>
      <c r="B3222" s="130" t="s">
        <v>6107</v>
      </c>
      <c r="C3222" s="130" t="s">
        <v>14035</v>
      </c>
      <c r="D3222" s="130">
        <v>1</v>
      </c>
      <c r="E3222" s="130" t="s">
        <v>12434</v>
      </c>
      <c r="F3222" s="130">
        <v>21130</v>
      </c>
      <c r="G3222" s="130">
        <v>23570</v>
      </c>
      <c r="H3222" s="130" t="str">
        <f t="shared" si="100"/>
        <v>KK-060045</v>
      </c>
      <c r="I3222" s="130" t="str">
        <f t="shared" si="101"/>
        <v>VG</v>
      </c>
    </row>
    <row r="3223" spans="1:9" x14ac:dyDescent="0.15">
      <c r="A3223" s="130">
        <v>3221</v>
      </c>
      <c r="B3223" s="130" t="s">
        <v>6108</v>
      </c>
      <c r="C3223" s="130" t="s">
        <v>15364</v>
      </c>
      <c r="D3223" s="130">
        <v>100</v>
      </c>
      <c r="E3223" s="130" t="s">
        <v>12355</v>
      </c>
      <c r="F3223" s="130">
        <v>2069000</v>
      </c>
      <c r="G3223" s="130">
        <v>2440000</v>
      </c>
      <c r="H3223" s="130" t="str">
        <f t="shared" si="100"/>
        <v>KK-060046</v>
      </c>
      <c r="I3223" s="130" t="str">
        <f t="shared" si="101"/>
        <v>VG</v>
      </c>
    </row>
    <row r="3224" spans="1:9" x14ac:dyDescent="0.15">
      <c r="A3224" s="130">
        <v>3222</v>
      </c>
      <c r="B3224" s="130" t="s">
        <v>6109</v>
      </c>
      <c r="C3224" s="130" t="s">
        <v>15365</v>
      </c>
      <c r="D3224" s="130">
        <v>2</v>
      </c>
      <c r="E3224" s="130" t="s">
        <v>12372</v>
      </c>
      <c r="F3224" s="130">
        <v>4455000</v>
      </c>
      <c r="G3224" s="130">
        <v>21984.400000000001</v>
      </c>
      <c r="H3224" s="130" t="str">
        <f t="shared" si="100"/>
        <v>KK-070001</v>
      </c>
      <c r="I3224" s="130" t="str">
        <f t="shared" si="101"/>
        <v>AG</v>
      </c>
    </row>
    <row r="3225" spans="1:9" x14ac:dyDescent="0.15">
      <c r="A3225" s="130">
        <v>3223</v>
      </c>
      <c r="B3225" s="130" t="s">
        <v>6110</v>
      </c>
      <c r="C3225" s="130" t="s">
        <v>15366</v>
      </c>
      <c r="D3225" s="130">
        <v>100</v>
      </c>
      <c r="E3225" s="130" t="s">
        <v>12355</v>
      </c>
      <c r="F3225" s="130">
        <v>2600000</v>
      </c>
      <c r="G3225" s="130">
        <v>1189000</v>
      </c>
      <c r="H3225" s="130" t="str">
        <f t="shared" si="100"/>
        <v>KK-070002</v>
      </c>
      <c r="I3225" s="130" t="str">
        <f t="shared" si="101"/>
        <v>AG</v>
      </c>
    </row>
    <row r="3226" spans="1:9" x14ac:dyDescent="0.15">
      <c r="A3226" s="130">
        <v>3224</v>
      </c>
      <c r="B3226" s="130" t="s">
        <v>6111</v>
      </c>
      <c r="C3226" s="130" t="s">
        <v>15367</v>
      </c>
      <c r="D3226" s="130">
        <v>100</v>
      </c>
      <c r="E3226" s="130" t="s">
        <v>12372</v>
      </c>
      <c r="F3226" s="130">
        <v>1442400</v>
      </c>
      <c r="G3226" s="130">
        <v>1371800</v>
      </c>
      <c r="H3226" s="130" t="str">
        <f t="shared" si="100"/>
        <v>KK-070003</v>
      </c>
      <c r="I3226" s="130" t="str">
        <f t="shared" si="101"/>
        <v>AG</v>
      </c>
    </row>
    <row r="3227" spans="1:9" x14ac:dyDescent="0.15">
      <c r="A3227" s="130">
        <v>3225</v>
      </c>
      <c r="B3227" s="130" t="s">
        <v>6112</v>
      </c>
      <c r="C3227" s="130" t="s">
        <v>15368</v>
      </c>
      <c r="D3227" s="130">
        <v>50</v>
      </c>
      <c r="E3227" s="130" t="s">
        <v>12355</v>
      </c>
      <c r="F3227" s="130">
        <v>5296388</v>
      </c>
      <c r="G3227" s="130">
        <v>5995453</v>
      </c>
      <c r="H3227" s="130" t="str">
        <f t="shared" si="100"/>
        <v>KK-070004</v>
      </c>
      <c r="I3227" s="130" t="str">
        <f t="shared" si="101"/>
        <v>VG</v>
      </c>
    </row>
    <row r="3228" spans="1:9" x14ac:dyDescent="0.15">
      <c r="A3228" s="130">
        <v>3226</v>
      </c>
      <c r="B3228" s="130" t="s">
        <v>6113</v>
      </c>
      <c r="C3228" s="130" t="s">
        <v>12079</v>
      </c>
      <c r="D3228" s="130">
        <v>1</v>
      </c>
      <c r="E3228" s="130" t="s">
        <v>12370</v>
      </c>
      <c r="F3228" s="130">
        <v>1111570</v>
      </c>
      <c r="G3228" s="130">
        <v>1227583.2</v>
      </c>
      <c r="H3228" s="130" t="str">
        <f t="shared" si="100"/>
        <v>KK-070005</v>
      </c>
      <c r="I3228" s="130" t="str">
        <f t="shared" si="101"/>
        <v>AG</v>
      </c>
    </row>
    <row r="3229" spans="1:9" x14ac:dyDescent="0.15">
      <c r="A3229" s="130">
        <v>3227</v>
      </c>
      <c r="B3229" s="130" t="s">
        <v>6114</v>
      </c>
      <c r="C3229" s="130" t="s">
        <v>2310</v>
      </c>
      <c r="D3229" s="130">
        <v>100</v>
      </c>
      <c r="E3229" s="130" t="s">
        <v>12355</v>
      </c>
      <c r="F3229" s="130">
        <v>5735000</v>
      </c>
      <c r="G3229" s="130">
        <v>6100000</v>
      </c>
      <c r="H3229" s="130" t="str">
        <f t="shared" si="100"/>
        <v>KK-070006</v>
      </c>
      <c r="I3229" s="130" t="str">
        <f t="shared" si="101"/>
        <v>VG</v>
      </c>
    </row>
    <row r="3230" spans="1:9" x14ac:dyDescent="0.15">
      <c r="A3230" s="130">
        <v>3228</v>
      </c>
      <c r="B3230" s="130" t="s">
        <v>6115</v>
      </c>
      <c r="C3230" s="130" t="s">
        <v>15369</v>
      </c>
      <c r="D3230" s="130">
        <v>1</v>
      </c>
      <c r="E3230" s="130" t="s">
        <v>12446</v>
      </c>
      <c r="F3230" s="130">
        <v>152107.54</v>
      </c>
      <c r="G3230" s="130">
        <v>168991.44</v>
      </c>
      <c r="H3230" s="130" t="str">
        <f t="shared" si="100"/>
        <v>KK-070007</v>
      </c>
      <c r="I3230" s="130" t="str">
        <f t="shared" si="101"/>
        <v>AG</v>
      </c>
    </row>
    <row r="3231" spans="1:9" x14ac:dyDescent="0.15">
      <c r="A3231" s="130">
        <v>3229</v>
      </c>
      <c r="B3231" s="130" t="s">
        <v>6116</v>
      </c>
      <c r="C3231" s="130" t="s">
        <v>15370</v>
      </c>
      <c r="D3231" s="130">
        <v>1</v>
      </c>
      <c r="E3231" s="130" t="s">
        <v>12403</v>
      </c>
      <c r="F3231" s="130">
        <v>472875</v>
      </c>
      <c r="G3231" s="130">
        <v>558705</v>
      </c>
      <c r="H3231" s="130" t="str">
        <f t="shared" si="100"/>
        <v>KK-070008</v>
      </c>
      <c r="I3231" s="130" t="str">
        <f t="shared" si="101"/>
        <v>VG</v>
      </c>
    </row>
    <row r="3232" spans="1:9" x14ac:dyDescent="0.15">
      <c r="A3232" s="130">
        <v>3230</v>
      </c>
      <c r="B3232" s="130" t="s">
        <v>6117</v>
      </c>
      <c r="C3232" s="130" t="s">
        <v>15371</v>
      </c>
      <c r="D3232" s="130">
        <v>100</v>
      </c>
      <c r="E3232" s="130" t="s">
        <v>15372</v>
      </c>
      <c r="F3232" s="130">
        <v>306250</v>
      </c>
      <c r="G3232" s="130">
        <v>306250</v>
      </c>
      <c r="H3232" s="130" t="str">
        <f t="shared" si="100"/>
        <v>KK-070009</v>
      </c>
      <c r="I3232" s="130" t="str">
        <f t="shared" si="101"/>
        <v>VG</v>
      </c>
    </row>
    <row r="3233" spans="1:9" x14ac:dyDescent="0.15">
      <c r="A3233" s="130">
        <v>3231</v>
      </c>
      <c r="B3233" s="130" t="s">
        <v>6118</v>
      </c>
      <c r="C3233" s="130" t="s">
        <v>15373</v>
      </c>
      <c r="D3233" s="130">
        <v>100</v>
      </c>
      <c r="E3233" s="130" t="s">
        <v>12355</v>
      </c>
      <c r="F3233" s="130">
        <v>91022</v>
      </c>
      <c r="G3233" s="130">
        <v>16474.14</v>
      </c>
      <c r="H3233" s="130" t="str">
        <f t="shared" si="100"/>
        <v>KK-070010</v>
      </c>
      <c r="I3233" s="130" t="str">
        <f t="shared" si="101"/>
        <v>VG</v>
      </c>
    </row>
    <row r="3234" spans="1:9" x14ac:dyDescent="0.15">
      <c r="A3234" s="130">
        <v>3232</v>
      </c>
      <c r="B3234" s="130" t="s">
        <v>6119</v>
      </c>
      <c r="C3234" s="130" t="s">
        <v>15374</v>
      </c>
      <c r="D3234" s="130">
        <v>10</v>
      </c>
      <c r="E3234" s="130" t="s">
        <v>12368</v>
      </c>
      <c r="F3234" s="130">
        <v>134274</v>
      </c>
      <c r="G3234" s="130">
        <v>134274</v>
      </c>
      <c r="H3234" s="130" t="str">
        <f t="shared" si="100"/>
        <v>KK-070011</v>
      </c>
      <c r="I3234" s="130" t="str">
        <f t="shared" si="101"/>
        <v>AG</v>
      </c>
    </row>
    <row r="3235" spans="1:9" x14ac:dyDescent="0.15">
      <c r="A3235" s="130">
        <v>3233</v>
      </c>
      <c r="B3235" s="130" t="s">
        <v>6120</v>
      </c>
      <c r="C3235" s="130" t="s">
        <v>15375</v>
      </c>
      <c r="D3235" s="130">
        <v>126</v>
      </c>
      <c r="E3235" s="130" t="s">
        <v>12355</v>
      </c>
      <c r="F3235" s="130">
        <v>2109043</v>
      </c>
      <c r="G3235" s="130">
        <v>2671888</v>
      </c>
      <c r="H3235" s="130" t="str">
        <f t="shared" si="100"/>
        <v>KK-070012</v>
      </c>
      <c r="I3235" s="130" t="str">
        <f t="shared" si="101"/>
        <v>AG</v>
      </c>
    </row>
    <row r="3236" spans="1:9" x14ac:dyDescent="0.15">
      <c r="A3236" s="130">
        <v>3234</v>
      </c>
      <c r="B3236" s="130" t="s">
        <v>6121</v>
      </c>
      <c r="C3236" s="130" t="s">
        <v>15376</v>
      </c>
      <c r="D3236" s="130">
        <v>1</v>
      </c>
      <c r="E3236" s="130" t="s">
        <v>12676</v>
      </c>
      <c r="F3236" s="130">
        <v>1060370</v>
      </c>
      <c r="G3236" s="130">
        <v>2034200</v>
      </c>
      <c r="H3236" s="130" t="str">
        <f t="shared" si="100"/>
        <v>KK-070013</v>
      </c>
      <c r="I3236" s="130" t="str">
        <f t="shared" si="101"/>
        <v>AG</v>
      </c>
    </row>
    <row r="3237" spans="1:9" x14ac:dyDescent="0.15">
      <c r="A3237" s="130">
        <v>3235</v>
      </c>
      <c r="B3237" s="130" t="s">
        <v>6122</v>
      </c>
      <c r="C3237" s="130" t="s">
        <v>1964</v>
      </c>
      <c r="D3237" s="130">
        <v>100</v>
      </c>
      <c r="E3237" s="130" t="s">
        <v>12355</v>
      </c>
      <c r="F3237" s="130">
        <v>775000</v>
      </c>
      <c r="G3237" s="130">
        <v>867900</v>
      </c>
      <c r="H3237" s="130" t="str">
        <f t="shared" si="100"/>
        <v>KK-070014</v>
      </c>
      <c r="I3237" s="130" t="str">
        <f t="shared" si="101"/>
        <v>VG</v>
      </c>
    </row>
    <row r="3238" spans="1:9" x14ac:dyDescent="0.15">
      <c r="A3238" s="130">
        <v>3236</v>
      </c>
      <c r="B3238" s="130" t="s">
        <v>6123</v>
      </c>
      <c r="C3238" s="130" t="s">
        <v>15377</v>
      </c>
      <c r="D3238" s="130">
        <v>10</v>
      </c>
      <c r="E3238" s="130" t="s">
        <v>12372</v>
      </c>
      <c r="F3238" s="130">
        <v>162967</v>
      </c>
      <c r="G3238" s="130">
        <v>234904</v>
      </c>
      <c r="H3238" s="130" t="str">
        <f t="shared" si="100"/>
        <v>KK-070015</v>
      </c>
      <c r="I3238" s="130" t="str">
        <f t="shared" si="101"/>
        <v>AG</v>
      </c>
    </row>
    <row r="3239" spans="1:9" x14ac:dyDescent="0.15">
      <c r="A3239" s="130">
        <v>3237</v>
      </c>
      <c r="B3239" s="130" t="s">
        <v>6124</v>
      </c>
      <c r="C3239" s="130" t="s">
        <v>15378</v>
      </c>
      <c r="D3239" s="130">
        <v>30</v>
      </c>
      <c r="E3239" s="130" t="s">
        <v>15379</v>
      </c>
      <c r="F3239" s="130">
        <v>5717903</v>
      </c>
      <c r="G3239" s="130">
        <v>8888350</v>
      </c>
      <c r="H3239" s="130" t="str">
        <f t="shared" si="100"/>
        <v>KK-070016</v>
      </c>
      <c r="I3239" s="130" t="str">
        <f t="shared" si="101"/>
        <v/>
      </c>
    </row>
    <row r="3240" spans="1:9" x14ac:dyDescent="0.15">
      <c r="A3240" s="130">
        <v>3238</v>
      </c>
      <c r="B3240" s="130" t="s">
        <v>6125</v>
      </c>
      <c r="C3240" s="130" t="s">
        <v>15380</v>
      </c>
      <c r="D3240" s="130">
        <v>1</v>
      </c>
      <c r="E3240" s="130" t="s">
        <v>12497</v>
      </c>
      <c r="F3240" s="130">
        <v>2868559</v>
      </c>
      <c r="G3240" s="130">
        <v>5283590</v>
      </c>
      <c r="H3240" s="130" t="str">
        <f t="shared" si="100"/>
        <v>KK-070017</v>
      </c>
      <c r="I3240" s="130" t="str">
        <f t="shared" si="101"/>
        <v>AG</v>
      </c>
    </row>
    <row r="3241" spans="1:9" x14ac:dyDescent="0.15">
      <c r="A3241" s="130">
        <v>3239</v>
      </c>
      <c r="B3241" s="130" t="s">
        <v>6126</v>
      </c>
      <c r="C3241" s="130" t="s">
        <v>15381</v>
      </c>
      <c r="D3241" s="130">
        <v>100</v>
      </c>
      <c r="E3241" s="130" t="s">
        <v>12446</v>
      </c>
      <c r="F3241" s="130">
        <v>34574000</v>
      </c>
      <c r="G3241" s="130">
        <v>56773620</v>
      </c>
      <c r="H3241" s="130" t="str">
        <f t="shared" si="100"/>
        <v>KK-070018</v>
      </c>
      <c r="I3241" s="130" t="str">
        <f t="shared" si="101"/>
        <v>AG</v>
      </c>
    </row>
    <row r="3242" spans="1:9" x14ac:dyDescent="0.15">
      <c r="A3242" s="130">
        <v>3240</v>
      </c>
      <c r="B3242" s="130" t="s">
        <v>6127</v>
      </c>
      <c r="C3242" s="130" t="s">
        <v>15382</v>
      </c>
      <c r="D3242" s="130">
        <v>100</v>
      </c>
      <c r="E3242" s="130" t="s">
        <v>12368</v>
      </c>
      <c r="F3242" s="130">
        <v>1723000</v>
      </c>
      <c r="G3242" s="130">
        <v>1421000</v>
      </c>
      <c r="H3242" s="130" t="str">
        <f t="shared" si="100"/>
        <v>KK-070019</v>
      </c>
      <c r="I3242" s="130" t="str">
        <f t="shared" si="101"/>
        <v>AG</v>
      </c>
    </row>
    <row r="3243" spans="1:9" x14ac:dyDescent="0.15">
      <c r="A3243" s="130">
        <v>3241</v>
      </c>
      <c r="B3243" s="130" t="s">
        <v>6128</v>
      </c>
      <c r="C3243" s="130" t="s">
        <v>15383</v>
      </c>
      <c r="D3243" s="130">
        <v>1</v>
      </c>
      <c r="E3243" s="130" t="s">
        <v>12457</v>
      </c>
      <c r="F3243" s="130">
        <v>30961425</v>
      </c>
      <c r="G3243" s="130">
        <v>30394458</v>
      </c>
      <c r="H3243" s="130" t="str">
        <f t="shared" si="100"/>
        <v>KK-070020</v>
      </c>
      <c r="I3243" s="130" t="str">
        <f t="shared" si="101"/>
        <v>AG</v>
      </c>
    </row>
    <row r="3244" spans="1:9" x14ac:dyDescent="0.15">
      <c r="A3244" s="130">
        <v>3242</v>
      </c>
      <c r="B3244" s="130" t="s">
        <v>6129</v>
      </c>
      <c r="C3244" s="130" t="s">
        <v>15384</v>
      </c>
      <c r="D3244" s="130">
        <v>1</v>
      </c>
      <c r="E3244" s="130" t="s">
        <v>12569</v>
      </c>
      <c r="F3244" s="130">
        <v>6367022.5</v>
      </c>
      <c r="G3244" s="130">
        <v>538687.5</v>
      </c>
      <c r="H3244" s="130" t="str">
        <f t="shared" si="100"/>
        <v>KK-070021</v>
      </c>
      <c r="I3244" s="130" t="str">
        <f t="shared" si="101"/>
        <v>AG</v>
      </c>
    </row>
    <row r="3245" spans="1:9" x14ac:dyDescent="0.15">
      <c r="A3245" s="130">
        <v>3243</v>
      </c>
      <c r="B3245" s="130" t="s">
        <v>6130</v>
      </c>
      <c r="C3245" s="130" t="s">
        <v>15385</v>
      </c>
      <c r="D3245" s="130">
        <v>1</v>
      </c>
      <c r="E3245" s="130" t="s">
        <v>12403</v>
      </c>
      <c r="F3245" s="130">
        <v>35700</v>
      </c>
      <c r="G3245" s="130">
        <v>21100</v>
      </c>
      <c r="H3245" s="130" t="str">
        <f t="shared" si="100"/>
        <v>KK-070022</v>
      </c>
      <c r="I3245" s="130" t="str">
        <f t="shared" si="101"/>
        <v>AG</v>
      </c>
    </row>
    <row r="3246" spans="1:9" x14ac:dyDescent="0.15">
      <c r="A3246" s="130">
        <v>3244</v>
      </c>
      <c r="B3246" s="130" t="s">
        <v>6131</v>
      </c>
      <c r="C3246" s="130" t="s">
        <v>15386</v>
      </c>
      <c r="D3246" s="130">
        <v>1</v>
      </c>
      <c r="E3246" s="130" t="s">
        <v>12384</v>
      </c>
      <c r="F3246" s="130">
        <v>129000</v>
      </c>
      <c r="G3246" s="130">
        <v>129000</v>
      </c>
      <c r="H3246" s="130" t="str">
        <f t="shared" si="100"/>
        <v>KK-070023</v>
      </c>
      <c r="I3246" s="130" t="str">
        <f t="shared" si="101"/>
        <v>VG</v>
      </c>
    </row>
    <row r="3247" spans="1:9" x14ac:dyDescent="0.15">
      <c r="A3247" s="130">
        <v>3245</v>
      </c>
      <c r="B3247" s="130" t="s">
        <v>6132</v>
      </c>
      <c r="C3247" s="130" t="s">
        <v>15387</v>
      </c>
      <c r="D3247" s="130">
        <v>25</v>
      </c>
      <c r="E3247" s="130" t="s">
        <v>12372</v>
      </c>
      <c r="F3247" s="130">
        <v>944754.5</v>
      </c>
      <c r="G3247" s="130">
        <v>143790</v>
      </c>
      <c r="H3247" s="130" t="str">
        <f t="shared" si="100"/>
        <v>KK-070024</v>
      </c>
      <c r="I3247" s="130" t="str">
        <f t="shared" si="101"/>
        <v>AG</v>
      </c>
    </row>
    <row r="3248" spans="1:9" x14ac:dyDescent="0.15">
      <c r="A3248" s="130">
        <v>3246</v>
      </c>
      <c r="B3248" s="130" t="s">
        <v>6133</v>
      </c>
      <c r="C3248" s="130" t="s">
        <v>15388</v>
      </c>
      <c r="D3248" s="130">
        <v>100</v>
      </c>
      <c r="E3248" s="130" t="s">
        <v>12355</v>
      </c>
      <c r="F3248" s="130">
        <v>583000</v>
      </c>
      <c r="G3248" s="130">
        <v>583000</v>
      </c>
      <c r="H3248" s="130" t="str">
        <f t="shared" si="100"/>
        <v>KK-070025</v>
      </c>
      <c r="I3248" s="130" t="str">
        <f t="shared" si="101"/>
        <v>VG</v>
      </c>
    </row>
    <row r="3249" spans="1:9" x14ac:dyDescent="0.15">
      <c r="A3249" s="130">
        <v>3247</v>
      </c>
      <c r="B3249" s="130" t="s">
        <v>6134</v>
      </c>
      <c r="C3249" s="130" t="s">
        <v>15389</v>
      </c>
      <c r="D3249" s="130">
        <v>10</v>
      </c>
      <c r="E3249" s="130" t="s">
        <v>12355</v>
      </c>
      <c r="F3249" s="130">
        <v>131250</v>
      </c>
      <c r="G3249" s="130">
        <v>46400</v>
      </c>
      <c r="H3249" s="130" t="str">
        <f t="shared" si="100"/>
        <v>KK-070026</v>
      </c>
      <c r="I3249" s="130" t="str">
        <f t="shared" si="101"/>
        <v>AG</v>
      </c>
    </row>
    <row r="3250" spans="1:9" x14ac:dyDescent="0.15">
      <c r="A3250" s="130">
        <v>3248</v>
      </c>
      <c r="B3250" s="130" t="s">
        <v>6135</v>
      </c>
      <c r="C3250" s="130" t="s">
        <v>15390</v>
      </c>
      <c r="D3250" s="130">
        <v>1</v>
      </c>
      <c r="E3250" s="130" t="s">
        <v>12391</v>
      </c>
      <c r="F3250" s="130">
        <v>45195600</v>
      </c>
      <c r="G3250" s="130">
        <v>25032600</v>
      </c>
      <c r="H3250" s="130" t="str">
        <f t="shared" si="100"/>
        <v>KK-070027</v>
      </c>
      <c r="I3250" s="130" t="str">
        <f t="shared" si="101"/>
        <v>AG</v>
      </c>
    </row>
    <row r="3251" spans="1:9" x14ac:dyDescent="0.15">
      <c r="A3251" s="130">
        <v>3249</v>
      </c>
      <c r="B3251" s="130" t="s">
        <v>6136</v>
      </c>
      <c r="C3251" s="130" t="s">
        <v>15391</v>
      </c>
      <c r="D3251" s="130">
        <v>5168</v>
      </c>
      <c r="E3251" s="130" t="s">
        <v>12361</v>
      </c>
      <c r="F3251" s="130">
        <v>54543072</v>
      </c>
      <c r="G3251" s="130">
        <v>148838400</v>
      </c>
      <c r="H3251" s="130" t="str">
        <f t="shared" si="100"/>
        <v>KK-070028</v>
      </c>
      <c r="I3251" s="130" t="str">
        <f t="shared" si="101"/>
        <v>AG</v>
      </c>
    </row>
    <row r="3252" spans="1:9" x14ac:dyDescent="0.15">
      <c r="A3252" s="130">
        <v>3250</v>
      </c>
      <c r="B3252" s="130" t="s">
        <v>6137</v>
      </c>
      <c r="C3252" s="130" t="s">
        <v>2886</v>
      </c>
      <c r="D3252" s="130">
        <v>100</v>
      </c>
      <c r="E3252" s="130" t="s">
        <v>12355</v>
      </c>
      <c r="F3252" s="130">
        <v>764825</v>
      </c>
      <c r="G3252" s="130">
        <v>561000</v>
      </c>
      <c r="H3252" s="130" t="str">
        <f t="shared" si="100"/>
        <v>KK-070029</v>
      </c>
      <c r="I3252" s="130" t="str">
        <f t="shared" si="101"/>
        <v>AG</v>
      </c>
    </row>
    <row r="3253" spans="1:9" x14ac:dyDescent="0.15">
      <c r="A3253" s="130">
        <v>3251</v>
      </c>
      <c r="B3253" s="130" t="s">
        <v>6138</v>
      </c>
      <c r="C3253" s="130" t="s">
        <v>15392</v>
      </c>
      <c r="D3253" s="130">
        <v>100</v>
      </c>
      <c r="E3253" s="130" t="s">
        <v>12372</v>
      </c>
      <c r="F3253" s="130">
        <v>591600</v>
      </c>
      <c r="G3253" s="130">
        <v>182200</v>
      </c>
      <c r="H3253" s="130" t="str">
        <f t="shared" si="100"/>
        <v>KK-070030</v>
      </c>
      <c r="I3253" s="130" t="str">
        <f t="shared" si="101"/>
        <v>AG</v>
      </c>
    </row>
    <row r="3254" spans="1:9" x14ac:dyDescent="0.15">
      <c r="A3254" s="130">
        <v>3252</v>
      </c>
      <c r="B3254" s="130" t="s">
        <v>6139</v>
      </c>
      <c r="C3254" s="130" t="s">
        <v>15393</v>
      </c>
      <c r="D3254" s="130">
        <v>1</v>
      </c>
      <c r="E3254" s="130" t="s">
        <v>12403</v>
      </c>
      <c r="F3254" s="130">
        <v>1622000</v>
      </c>
      <c r="G3254" s="130">
        <v>1785700</v>
      </c>
      <c r="H3254" s="130" t="str">
        <f t="shared" si="100"/>
        <v>KK-070031</v>
      </c>
      <c r="I3254" s="130" t="str">
        <f t="shared" si="101"/>
        <v>VG</v>
      </c>
    </row>
    <row r="3255" spans="1:9" x14ac:dyDescent="0.15">
      <c r="A3255" s="130">
        <v>3253</v>
      </c>
      <c r="B3255" s="130" t="s">
        <v>6140</v>
      </c>
      <c r="C3255" s="130" t="s">
        <v>15394</v>
      </c>
      <c r="D3255" s="130">
        <v>100</v>
      </c>
      <c r="E3255" s="130" t="s">
        <v>12372</v>
      </c>
      <c r="F3255" s="130">
        <v>1547050</v>
      </c>
      <c r="G3255" s="130">
        <v>1152180</v>
      </c>
      <c r="H3255" s="130" t="str">
        <f t="shared" si="100"/>
        <v>KK-070032</v>
      </c>
      <c r="I3255" s="130" t="str">
        <f t="shared" si="101"/>
        <v>AG</v>
      </c>
    </row>
    <row r="3256" spans="1:9" x14ac:dyDescent="0.15">
      <c r="A3256" s="130">
        <v>3254</v>
      </c>
      <c r="B3256" s="130" t="s">
        <v>6141</v>
      </c>
      <c r="C3256" s="130" t="s">
        <v>1989</v>
      </c>
      <c r="D3256" s="130">
        <v>1</v>
      </c>
      <c r="E3256" s="130" t="s">
        <v>12688</v>
      </c>
      <c r="F3256" s="130">
        <v>6759</v>
      </c>
      <c r="G3256" s="130">
        <v>17045</v>
      </c>
      <c r="H3256" s="130" t="str">
        <f t="shared" si="100"/>
        <v>KK-070033</v>
      </c>
      <c r="I3256" s="130" t="str">
        <f t="shared" si="101"/>
        <v/>
      </c>
    </row>
    <row r="3257" spans="1:9" x14ac:dyDescent="0.15">
      <c r="A3257" s="130">
        <v>3255</v>
      </c>
      <c r="B3257" s="130" t="s">
        <v>6142</v>
      </c>
      <c r="C3257" s="130" t="s">
        <v>15395</v>
      </c>
      <c r="D3257" s="130">
        <v>10</v>
      </c>
      <c r="E3257" s="130" t="s">
        <v>12355</v>
      </c>
      <c r="F3257" s="130">
        <v>1478830</v>
      </c>
      <c r="G3257" s="130">
        <v>240210</v>
      </c>
      <c r="H3257" s="130" t="str">
        <f t="shared" si="100"/>
        <v>KK-070034</v>
      </c>
      <c r="I3257" s="130" t="str">
        <f t="shared" si="101"/>
        <v>VG</v>
      </c>
    </row>
    <row r="3258" spans="1:9" x14ac:dyDescent="0.15">
      <c r="A3258" s="130">
        <v>3256</v>
      </c>
      <c r="B3258" s="130" t="s">
        <v>6143</v>
      </c>
      <c r="C3258" s="130" t="s">
        <v>15396</v>
      </c>
      <c r="D3258" s="130">
        <v>100</v>
      </c>
      <c r="E3258" s="130" t="s">
        <v>12355</v>
      </c>
      <c r="F3258" s="130">
        <v>783000</v>
      </c>
      <c r="G3258" s="130">
        <v>783000</v>
      </c>
      <c r="H3258" s="130" t="str">
        <f t="shared" si="100"/>
        <v>KK-070035</v>
      </c>
      <c r="I3258" s="130" t="str">
        <f t="shared" si="101"/>
        <v>VG</v>
      </c>
    </row>
    <row r="3259" spans="1:9" x14ac:dyDescent="0.15">
      <c r="A3259" s="130">
        <v>3257</v>
      </c>
      <c r="B3259" s="130" t="s">
        <v>6144</v>
      </c>
      <c r="C3259" s="130" t="s">
        <v>15397</v>
      </c>
      <c r="D3259" s="130">
        <v>1</v>
      </c>
      <c r="E3259" s="130" t="s">
        <v>12370</v>
      </c>
      <c r="F3259" s="130">
        <v>53700</v>
      </c>
      <c r="G3259" s="130">
        <v>21100</v>
      </c>
      <c r="H3259" s="130" t="str">
        <f t="shared" si="100"/>
        <v>KK-070036</v>
      </c>
      <c r="I3259" s="130" t="str">
        <f t="shared" si="101"/>
        <v>AG</v>
      </c>
    </row>
    <row r="3260" spans="1:9" x14ac:dyDescent="0.15">
      <c r="A3260" s="130">
        <v>3258</v>
      </c>
      <c r="B3260" s="130" t="s">
        <v>6145</v>
      </c>
      <c r="C3260" s="130" t="s">
        <v>15398</v>
      </c>
      <c r="D3260" s="130">
        <v>100</v>
      </c>
      <c r="E3260" s="130" t="s">
        <v>12372</v>
      </c>
      <c r="F3260" s="130">
        <v>831812</v>
      </c>
      <c r="G3260" s="130">
        <v>1627196</v>
      </c>
      <c r="H3260" s="130" t="str">
        <f t="shared" si="100"/>
        <v>KK-070037</v>
      </c>
      <c r="I3260" s="130" t="str">
        <f t="shared" si="101"/>
        <v>VG</v>
      </c>
    </row>
    <row r="3261" spans="1:9" x14ac:dyDescent="0.15">
      <c r="A3261" s="130">
        <v>3259</v>
      </c>
      <c r="B3261" s="130" t="s">
        <v>6146</v>
      </c>
      <c r="C3261" s="130" t="s">
        <v>2000</v>
      </c>
      <c r="D3261" s="130">
        <v>10</v>
      </c>
      <c r="E3261" s="130" t="s">
        <v>12372</v>
      </c>
      <c r="F3261" s="130">
        <v>133300</v>
      </c>
      <c r="G3261" s="130">
        <v>40537</v>
      </c>
      <c r="H3261" s="130" t="str">
        <f t="shared" si="100"/>
        <v>KK-070038</v>
      </c>
      <c r="I3261" s="130" t="str">
        <f t="shared" si="101"/>
        <v>AG</v>
      </c>
    </row>
    <row r="3262" spans="1:9" x14ac:dyDescent="0.15">
      <c r="A3262" s="130">
        <v>3260</v>
      </c>
      <c r="B3262" s="130" t="s">
        <v>6147</v>
      </c>
      <c r="C3262" s="130" t="s">
        <v>1944</v>
      </c>
      <c r="D3262" s="130">
        <v>100</v>
      </c>
      <c r="E3262" s="130" t="s">
        <v>12355</v>
      </c>
      <c r="F3262" s="130">
        <v>250400</v>
      </c>
      <c r="G3262" s="130">
        <v>189900</v>
      </c>
      <c r="H3262" s="130" t="str">
        <f t="shared" si="100"/>
        <v>KK-080001</v>
      </c>
      <c r="I3262" s="130" t="str">
        <f t="shared" si="101"/>
        <v>VG</v>
      </c>
    </row>
    <row r="3263" spans="1:9" x14ac:dyDescent="0.15">
      <c r="A3263" s="130">
        <v>3261</v>
      </c>
      <c r="B3263" s="130" t="s">
        <v>6148</v>
      </c>
      <c r="C3263" s="130" t="s">
        <v>1945</v>
      </c>
      <c r="D3263" s="130">
        <v>1</v>
      </c>
      <c r="E3263" s="130" t="s">
        <v>12776</v>
      </c>
      <c r="F3263" s="130">
        <v>66.7</v>
      </c>
      <c r="G3263" s="130">
        <v>123.6</v>
      </c>
      <c r="H3263" s="130" t="str">
        <f t="shared" si="100"/>
        <v>KK-080002</v>
      </c>
      <c r="I3263" s="130" t="str">
        <f t="shared" si="101"/>
        <v>VG</v>
      </c>
    </row>
    <row r="3264" spans="1:9" x14ac:dyDescent="0.15">
      <c r="A3264" s="130">
        <v>3262</v>
      </c>
      <c r="B3264" s="130" t="s">
        <v>6149</v>
      </c>
      <c r="C3264" s="130" t="s">
        <v>1946</v>
      </c>
      <c r="D3264" s="130">
        <v>42</v>
      </c>
      <c r="E3264" s="130" t="s">
        <v>12368</v>
      </c>
      <c r="F3264" s="130">
        <v>797562.31</v>
      </c>
      <c r="G3264" s="130">
        <v>814824.91</v>
      </c>
      <c r="H3264" s="130" t="str">
        <f t="shared" si="100"/>
        <v>KK-080003</v>
      </c>
      <c r="I3264" s="130" t="str">
        <f t="shared" si="101"/>
        <v>VG</v>
      </c>
    </row>
    <row r="3265" spans="1:9" x14ac:dyDescent="0.15">
      <c r="A3265" s="130">
        <v>3263</v>
      </c>
      <c r="B3265" s="130" t="s">
        <v>6150</v>
      </c>
      <c r="C3265" s="130" t="s">
        <v>1947</v>
      </c>
      <c r="D3265" s="130">
        <v>100</v>
      </c>
      <c r="E3265" s="130" t="s">
        <v>15399</v>
      </c>
      <c r="F3265" s="130">
        <v>4420762</v>
      </c>
      <c r="G3265" s="130">
        <v>4474382</v>
      </c>
      <c r="H3265" s="130" t="str">
        <f t="shared" si="100"/>
        <v>KK-080004</v>
      </c>
      <c r="I3265" s="130" t="str">
        <f t="shared" si="101"/>
        <v>VG</v>
      </c>
    </row>
    <row r="3266" spans="1:9" x14ac:dyDescent="0.15">
      <c r="A3266" s="130">
        <v>3264</v>
      </c>
      <c r="B3266" s="130" t="s">
        <v>6151</v>
      </c>
      <c r="C3266" s="130" t="s">
        <v>15400</v>
      </c>
      <c r="D3266" s="130">
        <v>1</v>
      </c>
      <c r="E3266" s="130" t="s">
        <v>12403</v>
      </c>
      <c r="F3266" s="130">
        <v>70678440</v>
      </c>
      <c r="G3266" s="130">
        <v>73327860</v>
      </c>
      <c r="H3266" s="130" t="str">
        <f t="shared" si="100"/>
        <v>KK-080005</v>
      </c>
      <c r="I3266" s="130" t="str">
        <f t="shared" si="101"/>
        <v>AG</v>
      </c>
    </row>
    <row r="3267" spans="1:9" x14ac:dyDescent="0.15">
      <c r="A3267" s="130">
        <v>3265</v>
      </c>
      <c r="B3267" s="130" t="s">
        <v>6152</v>
      </c>
      <c r="C3267" s="130" t="s">
        <v>1948</v>
      </c>
      <c r="D3267" s="130">
        <v>1</v>
      </c>
      <c r="E3267" s="130" t="s">
        <v>12776</v>
      </c>
      <c r="F3267" s="130">
        <v>1500</v>
      </c>
      <c r="G3267" s="130">
        <v>230</v>
      </c>
      <c r="H3267" s="130" t="str">
        <f t="shared" si="100"/>
        <v>KK-080006</v>
      </c>
      <c r="I3267" s="130" t="str">
        <f t="shared" si="101"/>
        <v>VG</v>
      </c>
    </row>
    <row r="3268" spans="1:9" x14ac:dyDescent="0.15">
      <c r="A3268" s="130">
        <v>3266</v>
      </c>
      <c r="B3268" s="130" t="s">
        <v>6153</v>
      </c>
      <c r="C3268" s="130" t="s">
        <v>15401</v>
      </c>
      <c r="D3268" s="130">
        <v>100</v>
      </c>
      <c r="E3268" s="130" t="s">
        <v>12372</v>
      </c>
      <c r="F3268" s="130">
        <v>4615961.5999999996</v>
      </c>
      <c r="G3268" s="130">
        <v>2086109.45</v>
      </c>
      <c r="H3268" s="130" t="str">
        <f t="shared" ref="H3268:H3331" si="102">LEFT(B3268,FIND("-",B3268)+6)</f>
        <v>KK-080007</v>
      </c>
      <c r="I3268" s="130" t="str">
        <f t="shared" ref="I3268:I3331" si="103">RIGHT(B3268,LEN(B3268)-FIND("-",B3268)-7)</f>
        <v>AG</v>
      </c>
    </row>
    <row r="3269" spans="1:9" x14ac:dyDescent="0.15">
      <c r="A3269" s="130">
        <v>3267</v>
      </c>
      <c r="B3269" s="130" t="s">
        <v>6154</v>
      </c>
      <c r="C3269" s="130" t="s">
        <v>15402</v>
      </c>
      <c r="D3269" s="130">
        <v>100</v>
      </c>
      <c r="E3269" s="130" t="s">
        <v>12368</v>
      </c>
      <c r="F3269" s="130">
        <v>3554408.04</v>
      </c>
      <c r="G3269" s="130">
        <v>417955.3</v>
      </c>
      <c r="H3269" s="130" t="str">
        <f t="shared" si="102"/>
        <v>KK-080008</v>
      </c>
      <c r="I3269" s="130" t="str">
        <f t="shared" si="103"/>
        <v>AG</v>
      </c>
    </row>
    <row r="3270" spans="1:9" x14ac:dyDescent="0.15">
      <c r="A3270" s="130">
        <v>3268</v>
      </c>
      <c r="B3270" s="130" t="s">
        <v>6155</v>
      </c>
      <c r="C3270" s="130" t="s">
        <v>15403</v>
      </c>
      <c r="D3270" s="130">
        <v>1</v>
      </c>
      <c r="E3270" s="130" t="s">
        <v>15404</v>
      </c>
      <c r="F3270" s="130">
        <v>4500000</v>
      </c>
      <c r="G3270" s="130">
        <v>7400000</v>
      </c>
      <c r="H3270" s="130" t="str">
        <f t="shared" si="102"/>
        <v>KK-080009</v>
      </c>
      <c r="I3270" s="130" t="str">
        <f t="shared" si="103"/>
        <v>AG</v>
      </c>
    </row>
    <row r="3271" spans="1:9" x14ac:dyDescent="0.15">
      <c r="A3271" s="130">
        <v>3269</v>
      </c>
      <c r="B3271" s="130" t="s">
        <v>6156</v>
      </c>
      <c r="C3271" s="130" t="s">
        <v>15405</v>
      </c>
      <c r="D3271" s="130">
        <v>1</v>
      </c>
      <c r="E3271" s="130" t="s">
        <v>12391</v>
      </c>
      <c r="F3271" s="130">
        <v>20792400</v>
      </c>
      <c r="G3271" s="130">
        <v>23760750</v>
      </c>
      <c r="H3271" s="130" t="str">
        <f t="shared" si="102"/>
        <v>KK-080010</v>
      </c>
      <c r="I3271" s="130" t="str">
        <f t="shared" si="103"/>
        <v>AG</v>
      </c>
    </row>
    <row r="3272" spans="1:9" x14ac:dyDescent="0.15">
      <c r="A3272" s="130">
        <v>3270</v>
      </c>
      <c r="B3272" s="130" t="s">
        <v>6157</v>
      </c>
      <c r="C3272" s="130" t="s">
        <v>1949</v>
      </c>
      <c r="D3272" s="130">
        <v>300</v>
      </c>
      <c r="E3272" s="130" t="s">
        <v>12676</v>
      </c>
      <c r="F3272" s="130">
        <v>165000</v>
      </c>
      <c r="G3272" s="130">
        <v>120000</v>
      </c>
      <c r="H3272" s="130" t="str">
        <f t="shared" si="102"/>
        <v>KK-080011</v>
      </c>
      <c r="I3272" s="130" t="str">
        <f t="shared" si="103"/>
        <v>VG</v>
      </c>
    </row>
    <row r="3273" spans="1:9" x14ac:dyDescent="0.15">
      <c r="A3273" s="130">
        <v>3271</v>
      </c>
      <c r="B3273" s="130" t="s">
        <v>6158</v>
      </c>
      <c r="C3273" s="130" t="s">
        <v>15406</v>
      </c>
      <c r="D3273" s="130">
        <v>1</v>
      </c>
      <c r="E3273" s="130" t="s">
        <v>12403</v>
      </c>
      <c r="F3273" s="130">
        <v>178512</v>
      </c>
      <c r="G3273" s="130">
        <v>157112</v>
      </c>
      <c r="H3273" s="130" t="str">
        <f t="shared" si="102"/>
        <v>KK-080012</v>
      </c>
      <c r="I3273" s="130" t="str">
        <f t="shared" si="103"/>
        <v>AG</v>
      </c>
    </row>
    <row r="3274" spans="1:9" x14ac:dyDescent="0.15">
      <c r="A3274" s="130">
        <v>3272</v>
      </c>
      <c r="B3274" s="130" t="s">
        <v>6159</v>
      </c>
      <c r="C3274" s="130" t="s">
        <v>15407</v>
      </c>
      <c r="D3274" s="130">
        <v>300</v>
      </c>
      <c r="E3274" s="130" t="s">
        <v>12372</v>
      </c>
      <c r="F3274" s="130">
        <v>10650000</v>
      </c>
      <c r="G3274" s="130">
        <v>18000000</v>
      </c>
      <c r="H3274" s="130" t="str">
        <f t="shared" si="102"/>
        <v>KK-080013</v>
      </c>
      <c r="I3274" s="130" t="str">
        <f t="shared" si="103"/>
        <v>AG</v>
      </c>
    </row>
    <row r="3275" spans="1:9" x14ac:dyDescent="0.15">
      <c r="A3275" s="130">
        <v>3273</v>
      </c>
      <c r="B3275" s="130" t="s">
        <v>6160</v>
      </c>
      <c r="C3275" s="130" t="s">
        <v>15408</v>
      </c>
      <c r="D3275" s="130">
        <v>600</v>
      </c>
      <c r="E3275" s="130" t="s">
        <v>12372</v>
      </c>
      <c r="F3275" s="130">
        <v>2686800</v>
      </c>
      <c r="G3275" s="130">
        <v>2580000</v>
      </c>
      <c r="H3275" s="130" t="str">
        <f t="shared" si="102"/>
        <v>KK-080014</v>
      </c>
      <c r="I3275" s="130" t="str">
        <f t="shared" si="103"/>
        <v>AG</v>
      </c>
    </row>
    <row r="3276" spans="1:9" x14ac:dyDescent="0.15">
      <c r="A3276" s="130">
        <v>3274</v>
      </c>
      <c r="B3276" s="130" t="s">
        <v>6161</v>
      </c>
      <c r="C3276" s="130" t="s">
        <v>15409</v>
      </c>
      <c r="D3276" s="130">
        <v>1</v>
      </c>
      <c r="E3276" s="130" t="s">
        <v>12403</v>
      </c>
      <c r="F3276" s="130">
        <v>905905</v>
      </c>
      <c r="G3276" s="130">
        <v>255905</v>
      </c>
      <c r="H3276" s="130" t="str">
        <f t="shared" si="102"/>
        <v>KK-080015</v>
      </c>
      <c r="I3276" s="130" t="str">
        <f t="shared" si="103"/>
        <v>AG</v>
      </c>
    </row>
    <row r="3277" spans="1:9" x14ac:dyDescent="0.15">
      <c r="A3277" s="130">
        <v>3275</v>
      </c>
      <c r="B3277" s="130" t="s">
        <v>6162</v>
      </c>
      <c r="C3277" s="130" t="s">
        <v>15410</v>
      </c>
      <c r="D3277" s="130">
        <v>500</v>
      </c>
      <c r="E3277" s="130" t="s">
        <v>12372</v>
      </c>
      <c r="F3277" s="130">
        <v>2050000</v>
      </c>
      <c r="G3277" s="130">
        <v>2210100</v>
      </c>
      <c r="H3277" s="130" t="str">
        <f t="shared" si="102"/>
        <v>KK-080016</v>
      </c>
      <c r="I3277" s="130" t="str">
        <f t="shared" si="103"/>
        <v>VG</v>
      </c>
    </row>
    <row r="3278" spans="1:9" x14ac:dyDescent="0.15">
      <c r="A3278" s="130">
        <v>3276</v>
      </c>
      <c r="B3278" s="130" t="s">
        <v>6163</v>
      </c>
      <c r="C3278" s="130" t="s">
        <v>169</v>
      </c>
      <c r="D3278" s="130">
        <v>227</v>
      </c>
      <c r="E3278" s="130" t="s">
        <v>13014</v>
      </c>
      <c r="F3278" s="130">
        <v>1435200</v>
      </c>
      <c r="G3278" s="130">
        <v>1735150</v>
      </c>
      <c r="H3278" s="130" t="str">
        <f t="shared" si="102"/>
        <v>KK-080017</v>
      </c>
      <c r="I3278" s="130" t="str">
        <f t="shared" si="103"/>
        <v>VG</v>
      </c>
    </row>
    <row r="3279" spans="1:9" x14ac:dyDescent="0.15">
      <c r="A3279" s="130">
        <v>3277</v>
      </c>
      <c r="B3279" s="130" t="s">
        <v>6164</v>
      </c>
      <c r="C3279" s="130" t="s">
        <v>1950</v>
      </c>
      <c r="D3279" s="130">
        <v>100</v>
      </c>
      <c r="E3279" s="130" t="s">
        <v>12355</v>
      </c>
      <c r="F3279" s="130">
        <v>21804652</v>
      </c>
      <c r="G3279" s="130">
        <v>57090815</v>
      </c>
      <c r="H3279" s="130" t="str">
        <f t="shared" si="102"/>
        <v>KK-080018</v>
      </c>
      <c r="I3279" s="130" t="str">
        <f t="shared" si="103"/>
        <v>VG</v>
      </c>
    </row>
    <row r="3280" spans="1:9" x14ac:dyDescent="0.15">
      <c r="A3280" s="130">
        <v>3278</v>
      </c>
      <c r="B3280" s="130" t="s">
        <v>6165</v>
      </c>
      <c r="C3280" s="130" t="s">
        <v>1951</v>
      </c>
      <c r="D3280" s="130">
        <v>1000</v>
      </c>
      <c r="E3280" s="130" t="s">
        <v>12372</v>
      </c>
      <c r="F3280" s="130">
        <v>564250</v>
      </c>
      <c r="G3280" s="130">
        <v>710500</v>
      </c>
      <c r="H3280" s="130" t="str">
        <f t="shared" si="102"/>
        <v>KK-080019</v>
      </c>
      <c r="I3280" s="130" t="str">
        <f t="shared" si="103"/>
        <v>VG</v>
      </c>
    </row>
    <row r="3281" spans="1:9" x14ac:dyDescent="0.15">
      <c r="A3281" s="130">
        <v>3279</v>
      </c>
      <c r="B3281" s="130" t="s">
        <v>6166</v>
      </c>
      <c r="C3281" s="130" t="s">
        <v>15411</v>
      </c>
      <c r="D3281" s="130">
        <v>1000</v>
      </c>
      <c r="E3281" s="130" t="s">
        <v>12368</v>
      </c>
      <c r="F3281" s="130">
        <v>6241943</v>
      </c>
      <c r="G3281" s="130">
        <v>7121948</v>
      </c>
      <c r="H3281" s="130" t="str">
        <f t="shared" si="102"/>
        <v>KK-080020</v>
      </c>
      <c r="I3281" s="130" t="str">
        <f t="shared" si="103"/>
        <v>AG</v>
      </c>
    </row>
    <row r="3282" spans="1:9" x14ac:dyDescent="0.15">
      <c r="A3282" s="130">
        <v>3280</v>
      </c>
      <c r="B3282" s="130" t="s">
        <v>6167</v>
      </c>
      <c r="C3282" s="130" t="s">
        <v>1952</v>
      </c>
      <c r="D3282" s="130">
        <v>1000</v>
      </c>
      <c r="E3282" s="130" t="s">
        <v>12355</v>
      </c>
      <c r="F3282" s="130">
        <v>6784000</v>
      </c>
      <c r="G3282" s="130">
        <v>7707765</v>
      </c>
      <c r="H3282" s="130" t="str">
        <f t="shared" si="102"/>
        <v>KK-080021</v>
      </c>
      <c r="I3282" s="130" t="str">
        <f t="shared" si="103"/>
        <v>VG</v>
      </c>
    </row>
    <row r="3283" spans="1:9" x14ac:dyDescent="0.15">
      <c r="A3283" s="130">
        <v>3281</v>
      </c>
      <c r="B3283" s="130" t="s">
        <v>6168</v>
      </c>
      <c r="C3283" s="130" t="s">
        <v>15412</v>
      </c>
      <c r="D3283" s="130">
        <v>2.1</v>
      </c>
      <c r="E3283" s="130" t="s">
        <v>15337</v>
      </c>
      <c r="F3283" s="130">
        <v>6008634</v>
      </c>
      <c r="G3283" s="130">
        <v>7847922</v>
      </c>
      <c r="H3283" s="130" t="str">
        <f t="shared" si="102"/>
        <v>KK-080022</v>
      </c>
      <c r="I3283" s="130" t="str">
        <f t="shared" si="103"/>
        <v>AG</v>
      </c>
    </row>
    <row r="3284" spans="1:9" x14ac:dyDescent="0.15">
      <c r="A3284" s="130">
        <v>3282</v>
      </c>
      <c r="B3284" s="130" t="s">
        <v>6169</v>
      </c>
      <c r="C3284" s="130" t="s">
        <v>1953</v>
      </c>
      <c r="D3284" s="130">
        <v>100</v>
      </c>
      <c r="E3284" s="130" t="s">
        <v>12355</v>
      </c>
      <c r="F3284" s="130">
        <v>13477720</v>
      </c>
      <c r="G3284" s="130">
        <v>13477720</v>
      </c>
      <c r="H3284" s="130" t="str">
        <f t="shared" si="102"/>
        <v>KK-080023</v>
      </c>
      <c r="I3284" s="130" t="str">
        <f t="shared" si="103"/>
        <v>VG</v>
      </c>
    </row>
    <row r="3285" spans="1:9" x14ac:dyDescent="0.15">
      <c r="A3285" s="130">
        <v>3283</v>
      </c>
      <c r="B3285" s="130" t="s">
        <v>6170</v>
      </c>
      <c r="C3285" s="130" t="s">
        <v>1954</v>
      </c>
      <c r="D3285" s="130">
        <v>1</v>
      </c>
      <c r="E3285" s="130" t="s">
        <v>15251</v>
      </c>
      <c r="F3285" s="130">
        <v>187.5</v>
      </c>
      <c r="G3285" s="130">
        <v>504</v>
      </c>
      <c r="H3285" s="130" t="str">
        <f t="shared" si="102"/>
        <v>KK-080024</v>
      </c>
      <c r="I3285" s="130" t="str">
        <f t="shared" si="103"/>
        <v>VG</v>
      </c>
    </row>
    <row r="3286" spans="1:9" x14ac:dyDescent="0.15">
      <c r="A3286" s="130">
        <v>3284</v>
      </c>
      <c r="B3286" s="130" t="s">
        <v>6171</v>
      </c>
      <c r="C3286" s="130" t="s">
        <v>15177</v>
      </c>
      <c r="D3286" s="130">
        <v>1</v>
      </c>
      <c r="E3286" s="130" t="s">
        <v>12355</v>
      </c>
      <c r="F3286" s="130">
        <v>546000</v>
      </c>
      <c r="G3286" s="130">
        <v>135545</v>
      </c>
      <c r="H3286" s="130" t="str">
        <f t="shared" si="102"/>
        <v>KK-080025</v>
      </c>
      <c r="I3286" s="130" t="str">
        <f t="shared" si="103"/>
        <v>VG</v>
      </c>
    </row>
    <row r="3287" spans="1:9" x14ac:dyDescent="0.15">
      <c r="A3287" s="130">
        <v>3285</v>
      </c>
      <c r="B3287" s="130" t="s">
        <v>6172</v>
      </c>
      <c r="C3287" s="130" t="s">
        <v>1955</v>
      </c>
      <c r="D3287" s="130">
        <v>1</v>
      </c>
      <c r="E3287" s="130" t="s">
        <v>12403</v>
      </c>
      <c r="F3287" s="130">
        <v>4365</v>
      </c>
      <c r="G3287" s="130">
        <v>9012</v>
      </c>
      <c r="H3287" s="130" t="str">
        <f t="shared" si="102"/>
        <v>KK-080026</v>
      </c>
      <c r="I3287" s="130" t="str">
        <f t="shared" si="103"/>
        <v>VG</v>
      </c>
    </row>
    <row r="3288" spans="1:9" x14ac:dyDescent="0.15">
      <c r="A3288" s="130">
        <v>3286</v>
      </c>
      <c r="B3288" s="130" t="s">
        <v>6173</v>
      </c>
      <c r="C3288" s="130" t="s">
        <v>15413</v>
      </c>
      <c r="D3288" s="130">
        <v>300</v>
      </c>
      <c r="E3288" s="130" t="s">
        <v>12372</v>
      </c>
      <c r="F3288" s="130">
        <v>2790000</v>
      </c>
      <c r="G3288" s="130">
        <v>3060000</v>
      </c>
      <c r="H3288" s="130" t="str">
        <f t="shared" si="102"/>
        <v>KK-080027</v>
      </c>
      <c r="I3288" s="130" t="str">
        <f t="shared" si="103"/>
        <v>AG</v>
      </c>
    </row>
    <row r="3289" spans="1:9" x14ac:dyDescent="0.15">
      <c r="A3289" s="130">
        <v>3287</v>
      </c>
      <c r="B3289" s="130" t="s">
        <v>6174</v>
      </c>
      <c r="C3289" s="130" t="s">
        <v>1956</v>
      </c>
      <c r="D3289" s="130">
        <v>5</v>
      </c>
      <c r="E3289" s="130" t="s">
        <v>12403</v>
      </c>
      <c r="F3289" s="130">
        <v>3052575</v>
      </c>
      <c r="G3289" s="130">
        <v>4670141</v>
      </c>
      <c r="H3289" s="130" t="str">
        <f t="shared" si="102"/>
        <v>KK-080028</v>
      </c>
      <c r="I3289" s="130" t="str">
        <f t="shared" si="103"/>
        <v>VG</v>
      </c>
    </row>
    <row r="3290" spans="1:9" x14ac:dyDescent="0.15">
      <c r="A3290" s="130">
        <v>3288</v>
      </c>
      <c r="B3290" s="130" t="s">
        <v>6175</v>
      </c>
      <c r="C3290" s="130" t="s">
        <v>1957</v>
      </c>
      <c r="D3290" s="130">
        <v>1000</v>
      </c>
      <c r="E3290" s="130" t="s">
        <v>12355</v>
      </c>
      <c r="F3290" s="130">
        <v>529627.23</v>
      </c>
      <c r="G3290" s="130">
        <v>194855</v>
      </c>
      <c r="H3290" s="130" t="str">
        <f t="shared" si="102"/>
        <v>KK-080029</v>
      </c>
      <c r="I3290" s="130" t="str">
        <f t="shared" si="103"/>
        <v>VG</v>
      </c>
    </row>
    <row r="3291" spans="1:9" x14ac:dyDescent="0.15">
      <c r="A3291" s="130">
        <v>3289</v>
      </c>
      <c r="B3291" s="130" t="s">
        <v>6176</v>
      </c>
      <c r="C3291" s="130" t="s">
        <v>15414</v>
      </c>
      <c r="D3291" s="130">
        <v>10</v>
      </c>
      <c r="E3291" s="130" t="s">
        <v>12355</v>
      </c>
      <c r="F3291" s="130">
        <v>36785</v>
      </c>
      <c r="G3291" s="130">
        <v>27600</v>
      </c>
      <c r="H3291" s="130" t="str">
        <f t="shared" si="102"/>
        <v>KK-080030</v>
      </c>
      <c r="I3291" s="130" t="str">
        <f t="shared" si="103"/>
        <v>AG</v>
      </c>
    </row>
    <row r="3292" spans="1:9" x14ac:dyDescent="0.15">
      <c r="A3292" s="130">
        <v>3290</v>
      </c>
      <c r="B3292" s="130" t="s">
        <v>6177</v>
      </c>
      <c r="C3292" s="130" t="s">
        <v>15414</v>
      </c>
      <c r="D3292" s="130">
        <v>10</v>
      </c>
      <c r="E3292" s="130" t="s">
        <v>12355</v>
      </c>
      <c r="F3292" s="130">
        <v>36785</v>
      </c>
      <c r="G3292" s="130">
        <v>27600</v>
      </c>
      <c r="H3292" s="130" t="str">
        <f t="shared" si="102"/>
        <v>KK-080031</v>
      </c>
      <c r="I3292" s="130" t="str">
        <f t="shared" si="103"/>
        <v>AG</v>
      </c>
    </row>
    <row r="3293" spans="1:9" x14ac:dyDescent="0.15">
      <c r="A3293" s="130">
        <v>3291</v>
      </c>
      <c r="B3293" s="130" t="s">
        <v>6178</v>
      </c>
      <c r="C3293" s="130" t="s">
        <v>15075</v>
      </c>
      <c r="D3293" s="130">
        <v>1</v>
      </c>
      <c r="E3293" s="130" t="s">
        <v>12370</v>
      </c>
      <c r="F3293" s="130">
        <v>1226000</v>
      </c>
      <c r="G3293" s="130">
        <v>1080000</v>
      </c>
      <c r="H3293" s="130" t="str">
        <f t="shared" si="102"/>
        <v>KK-080032</v>
      </c>
      <c r="I3293" s="130" t="str">
        <f t="shared" si="103"/>
        <v>AG</v>
      </c>
    </row>
    <row r="3294" spans="1:9" x14ac:dyDescent="0.15">
      <c r="A3294" s="130">
        <v>3292</v>
      </c>
      <c r="B3294" s="130" t="s">
        <v>6179</v>
      </c>
      <c r="C3294" s="130" t="s">
        <v>15415</v>
      </c>
      <c r="D3294" s="130">
        <v>200</v>
      </c>
      <c r="E3294" s="130" t="s">
        <v>12610</v>
      </c>
      <c r="F3294" s="130">
        <v>56000</v>
      </c>
      <c r="G3294" s="130">
        <v>72600</v>
      </c>
      <c r="H3294" s="130" t="str">
        <f t="shared" si="102"/>
        <v>KK-080033</v>
      </c>
      <c r="I3294" s="130" t="str">
        <f t="shared" si="103"/>
        <v>AG</v>
      </c>
    </row>
    <row r="3295" spans="1:9" x14ac:dyDescent="0.15">
      <c r="A3295" s="130">
        <v>3293</v>
      </c>
      <c r="B3295" s="130" t="s">
        <v>6180</v>
      </c>
      <c r="C3295" s="130" t="s">
        <v>15416</v>
      </c>
      <c r="D3295" s="130">
        <v>10</v>
      </c>
      <c r="E3295" s="130" t="s">
        <v>12355</v>
      </c>
      <c r="F3295" s="130">
        <v>1832610</v>
      </c>
      <c r="G3295" s="130">
        <v>2199830</v>
      </c>
      <c r="H3295" s="130" t="str">
        <f t="shared" si="102"/>
        <v>KK-080034</v>
      </c>
      <c r="I3295" s="130" t="str">
        <f t="shared" si="103"/>
        <v>AG</v>
      </c>
    </row>
    <row r="3296" spans="1:9" x14ac:dyDescent="0.15">
      <c r="A3296" s="130">
        <v>3294</v>
      </c>
      <c r="B3296" s="130" t="s">
        <v>6181</v>
      </c>
      <c r="C3296" s="130" t="s">
        <v>1958</v>
      </c>
      <c r="D3296" s="130">
        <v>2</v>
      </c>
      <c r="E3296" s="130" t="s">
        <v>15417</v>
      </c>
      <c r="F3296" s="130">
        <v>266400</v>
      </c>
      <c r="G3296" s="130">
        <v>360020</v>
      </c>
      <c r="H3296" s="130" t="str">
        <f t="shared" si="102"/>
        <v>KK-080035</v>
      </c>
      <c r="I3296" s="130" t="str">
        <f t="shared" si="103"/>
        <v>VG</v>
      </c>
    </row>
    <row r="3297" spans="1:9" x14ac:dyDescent="0.15">
      <c r="A3297" s="130">
        <v>3295</v>
      </c>
      <c r="B3297" s="130" t="s">
        <v>6182</v>
      </c>
      <c r="C3297" s="130" t="s">
        <v>1959</v>
      </c>
      <c r="D3297" s="130">
        <v>100</v>
      </c>
      <c r="E3297" s="130" t="s">
        <v>12901</v>
      </c>
      <c r="F3297" s="130">
        <v>146400</v>
      </c>
      <c r="G3297" s="130">
        <v>146400</v>
      </c>
      <c r="H3297" s="130" t="str">
        <f t="shared" si="102"/>
        <v>KK-080036</v>
      </c>
      <c r="I3297" s="130" t="str">
        <f t="shared" si="103"/>
        <v>VG</v>
      </c>
    </row>
    <row r="3298" spans="1:9" x14ac:dyDescent="0.15">
      <c r="A3298" s="130">
        <v>3296</v>
      </c>
      <c r="B3298" s="130" t="s">
        <v>6183</v>
      </c>
      <c r="C3298" s="130" t="s">
        <v>15418</v>
      </c>
      <c r="D3298" s="130">
        <v>100</v>
      </c>
      <c r="E3298" s="130" t="s">
        <v>12368</v>
      </c>
      <c r="F3298" s="130">
        <v>691996</v>
      </c>
      <c r="G3298" s="130">
        <v>707592</v>
      </c>
      <c r="H3298" s="130" t="str">
        <f t="shared" si="102"/>
        <v>KK-080037</v>
      </c>
      <c r="I3298" s="130" t="str">
        <f t="shared" si="103"/>
        <v>AG</v>
      </c>
    </row>
    <row r="3299" spans="1:9" x14ac:dyDescent="0.15">
      <c r="A3299" s="130">
        <v>3297</v>
      </c>
      <c r="B3299" s="130" t="s">
        <v>6184</v>
      </c>
      <c r="C3299" s="130" t="s">
        <v>1960</v>
      </c>
      <c r="D3299" s="130">
        <v>5000</v>
      </c>
      <c r="E3299" s="130" t="s">
        <v>12361</v>
      </c>
      <c r="F3299" s="130">
        <v>11015981</v>
      </c>
      <c r="G3299" s="130">
        <v>15190000</v>
      </c>
      <c r="H3299" s="130" t="str">
        <f t="shared" si="102"/>
        <v>KK-080038</v>
      </c>
      <c r="I3299" s="130" t="str">
        <f t="shared" si="103"/>
        <v>VG</v>
      </c>
    </row>
    <row r="3300" spans="1:9" x14ac:dyDescent="0.15">
      <c r="A3300" s="130">
        <v>3298</v>
      </c>
      <c r="B3300" s="130" t="s">
        <v>6185</v>
      </c>
      <c r="C3300" s="130" t="s">
        <v>15419</v>
      </c>
      <c r="D3300" s="130">
        <v>300</v>
      </c>
      <c r="E3300" s="130" t="s">
        <v>12372</v>
      </c>
      <c r="F3300" s="130">
        <v>990000</v>
      </c>
      <c r="G3300" s="130">
        <v>1290000</v>
      </c>
      <c r="H3300" s="130" t="str">
        <f t="shared" si="102"/>
        <v>KK-080039</v>
      </c>
      <c r="I3300" s="130" t="str">
        <f t="shared" si="103"/>
        <v>VG</v>
      </c>
    </row>
    <row r="3301" spans="1:9" x14ac:dyDescent="0.15">
      <c r="A3301" s="130">
        <v>3299</v>
      </c>
      <c r="B3301" s="130" t="s">
        <v>6186</v>
      </c>
      <c r="C3301" s="130" t="s">
        <v>15420</v>
      </c>
      <c r="D3301" s="130">
        <v>10368</v>
      </c>
      <c r="E3301" s="130" t="s">
        <v>12361</v>
      </c>
      <c r="F3301" s="130">
        <v>227508400</v>
      </c>
      <c r="G3301" s="130">
        <v>360991000</v>
      </c>
      <c r="H3301" s="130" t="str">
        <f t="shared" si="102"/>
        <v>KK-080040</v>
      </c>
      <c r="I3301" s="130" t="str">
        <f t="shared" si="103"/>
        <v>AG</v>
      </c>
    </row>
    <row r="3302" spans="1:9" x14ac:dyDescent="0.15">
      <c r="A3302" s="130">
        <v>3300</v>
      </c>
      <c r="B3302" s="130" t="s">
        <v>6187</v>
      </c>
      <c r="C3302" s="130" t="s">
        <v>15421</v>
      </c>
      <c r="D3302" s="130">
        <v>1</v>
      </c>
      <c r="E3302" s="130" t="s">
        <v>12497</v>
      </c>
      <c r="F3302" s="130">
        <v>4800000</v>
      </c>
      <c r="G3302" s="130">
        <v>5900000</v>
      </c>
      <c r="H3302" s="130" t="str">
        <f t="shared" si="102"/>
        <v>KK-080041</v>
      </c>
      <c r="I3302" s="130" t="str">
        <f t="shared" si="103"/>
        <v>AG</v>
      </c>
    </row>
    <row r="3303" spans="1:9" x14ac:dyDescent="0.15">
      <c r="A3303" s="130">
        <v>3301</v>
      </c>
      <c r="B3303" s="130" t="s">
        <v>6188</v>
      </c>
      <c r="C3303" s="130" t="s">
        <v>15422</v>
      </c>
      <c r="D3303" s="130">
        <v>200</v>
      </c>
      <c r="E3303" s="130" t="s">
        <v>12355</v>
      </c>
      <c r="F3303" s="130">
        <v>16860000</v>
      </c>
      <c r="G3303" s="130">
        <v>18660000</v>
      </c>
      <c r="H3303" s="130" t="str">
        <f t="shared" si="102"/>
        <v>KK-080042</v>
      </c>
      <c r="I3303" s="130" t="str">
        <f t="shared" si="103"/>
        <v>AG</v>
      </c>
    </row>
    <row r="3304" spans="1:9" x14ac:dyDescent="0.15">
      <c r="A3304" s="130">
        <v>3302</v>
      </c>
      <c r="B3304" s="130" t="s">
        <v>6189</v>
      </c>
      <c r="C3304" s="130" t="s">
        <v>15388</v>
      </c>
      <c r="D3304" s="130">
        <v>100</v>
      </c>
      <c r="E3304" s="130" t="s">
        <v>12355</v>
      </c>
      <c r="F3304" s="130">
        <v>1290000</v>
      </c>
      <c r="G3304" s="130">
        <v>700000</v>
      </c>
      <c r="H3304" s="130" t="str">
        <f t="shared" si="102"/>
        <v>KK-080043</v>
      </c>
      <c r="I3304" s="130" t="str">
        <f t="shared" si="103"/>
        <v>AG</v>
      </c>
    </row>
    <row r="3305" spans="1:9" x14ac:dyDescent="0.15">
      <c r="A3305" s="130">
        <v>3303</v>
      </c>
      <c r="B3305" s="130" t="s">
        <v>6190</v>
      </c>
      <c r="C3305" s="130" t="s">
        <v>1961</v>
      </c>
      <c r="D3305" s="130">
        <v>1000</v>
      </c>
      <c r="E3305" s="130" t="s">
        <v>12372</v>
      </c>
      <c r="F3305" s="130">
        <v>5158285.5</v>
      </c>
      <c r="G3305" s="130">
        <v>5139800</v>
      </c>
      <c r="H3305" s="130" t="str">
        <f t="shared" si="102"/>
        <v>KK-080044</v>
      </c>
      <c r="I3305" s="130" t="str">
        <f t="shared" si="103"/>
        <v>VG</v>
      </c>
    </row>
    <row r="3306" spans="1:9" x14ac:dyDescent="0.15">
      <c r="A3306" s="130">
        <v>3304</v>
      </c>
      <c r="B3306" s="130" t="s">
        <v>6191</v>
      </c>
      <c r="C3306" s="130" t="s">
        <v>15423</v>
      </c>
      <c r="D3306" s="130">
        <v>100</v>
      </c>
      <c r="E3306" s="130" t="s">
        <v>12361</v>
      </c>
      <c r="F3306" s="130">
        <v>2000000</v>
      </c>
      <c r="G3306" s="130">
        <v>936000</v>
      </c>
      <c r="H3306" s="130" t="str">
        <f t="shared" si="102"/>
        <v>KK-080045</v>
      </c>
      <c r="I3306" s="130" t="str">
        <f t="shared" si="103"/>
        <v>AG</v>
      </c>
    </row>
    <row r="3307" spans="1:9" x14ac:dyDescent="0.15">
      <c r="A3307" s="130">
        <v>3305</v>
      </c>
      <c r="B3307" s="130" t="s">
        <v>6192</v>
      </c>
      <c r="C3307" s="130" t="s">
        <v>15424</v>
      </c>
      <c r="D3307" s="130">
        <v>1</v>
      </c>
      <c r="E3307" s="130" t="s">
        <v>12403</v>
      </c>
      <c r="F3307" s="130">
        <v>1500000</v>
      </c>
      <c r="G3307" s="130">
        <v>1490000</v>
      </c>
      <c r="H3307" s="130" t="str">
        <f t="shared" si="102"/>
        <v>KK-080046</v>
      </c>
      <c r="I3307" s="130" t="str">
        <f t="shared" si="103"/>
        <v>AG</v>
      </c>
    </row>
    <row r="3308" spans="1:9" x14ac:dyDescent="0.15">
      <c r="A3308" s="130">
        <v>3306</v>
      </c>
      <c r="B3308" s="130" t="s">
        <v>6193</v>
      </c>
      <c r="C3308" s="130" t="s">
        <v>1962</v>
      </c>
      <c r="D3308" s="130">
        <v>10</v>
      </c>
      <c r="E3308" s="130" t="s">
        <v>12361</v>
      </c>
      <c r="F3308" s="130">
        <v>115622.72</v>
      </c>
      <c r="G3308" s="130">
        <v>220573.18</v>
      </c>
      <c r="H3308" s="130" t="str">
        <f t="shared" si="102"/>
        <v>KK-080047</v>
      </c>
      <c r="I3308" s="130" t="str">
        <f t="shared" si="103"/>
        <v>VG</v>
      </c>
    </row>
    <row r="3309" spans="1:9" x14ac:dyDescent="0.15">
      <c r="A3309" s="130">
        <v>3307</v>
      </c>
      <c r="B3309" s="130" t="s">
        <v>6194</v>
      </c>
      <c r="C3309" s="130" t="s">
        <v>1963</v>
      </c>
      <c r="D3309" s="130">
        <v>1000</v>
      </c>
      <c r="E3309" s="130" t="s">
        <v>12355</v>
      </c>
      <c r="F3309" s="130">
        <v>13380920</v>
      </c>
      <c r="G3309" s="130">
        <v>16500305</v>
      </c>
      <c r="H3309" s="130" t="str">
        <f t="shared" si="102"/>
        <v>KK-080048</v>
      </c>
      <c r="I3309" s="130" t="str">
        <f t="shared" si="103"/>
        <v>VG</v>
      </c>
    </row>
    <row r="3310" spans="1:9" x14ac:dyDescent="0.15">
      <c r="A3310" s="130">
        <v>3308</v>
      </c>
      <c r="B3310" s="130" t="s">
        <v>6195</v>
      </c>
      <c r="C3310" s="130" t="s">
        <v>1964</v>
      </c>
      <c r="D3310" s="130">
        <v>100</v>
      </c>
      <c r="E3310" s="130" t="s">
        <v>12355</v>
      </c>
      <c r="F3310" s="130">
        <v>1525000</v>
      </c>
      <c r="G3310" s="130">
        <v>1826000</v>
      </c>
      <c r="H3310" s="130" t="str">
        <f t="shared" si="102"/>
        <v>KK-080049</v>
      </c>
      <c r="I3310" s="130" t="str">
        <f t="shared" si="103"/>
        <v>VG</v>
      </c>
    </row>
    <row r="3311" spans="1:9" x14ac:dyDescent="0.15">
      <c r="A3311" s="130">
        <v>3309</v>
      </c>
      <c r="B3311" s="130" t="s">
        <v>6196</v>
      </c>
      <c r="C3311" s="130" t="s">
        <v>1965</v>
      </c>
      <c r="D3311" s="130">
        <v>10</v>
      </c>
      <c r="E3311" s="130" t="s">
        <v>13661</v>
      </c>
      <c r="F3311" s="130">
        <v>208296</v>
      </c>
      <c r="G3311" s="130">
        <v>345236</v>
      </c>
      <c r="H3311" s="130" t="str">
        <f t="shared" si="102"/>
        <v>KK-080050</v>
      </c>
      <c r="I3311" s="130" t="str">
        <f t="shared" si="103"/>
        <v>VG</v>
      </c>
    </row>
    <row r="3312" spans="1:9" x14ac:dyDescent="0.15">
      <c r="A3312" s="130">
        <v>3310</v>
      </c>
      <c r="B3312" s="130" t="s">
        <v>6197</v>
      </c>
      <c r="C3312" s="130" t="s">
        <v>15425</v>
      </c>
      <c r="D3312" s="130">
        <v>30</v>
      </c>
      <c r="E3312" s="130" t="s">
        <v>12355</v>
      </c>
      <c r="F3312" s="130">
        <v>31806000</v>
      </c>
      <c r="G3312" s="130">
        <v>189000000</v>
      </c>
      <c r="H3312" s="130" t="str">
        <f t="shared" si="102"/>
        <v>KK-080051</v>
      </c>
      <c r="I3312" s="130" t="str">
        <f t="shared" si="103"/>
        <v>AG</v>
      </c>
    </row>
    <row r="3313" spans="1:9" x14ac:dyDescent="0.15">
      <c r="A3313" s="130">
        <v>3311</v>
      </c>
      <c r="B3313" s="130" t="s">
        <v>6198</v>
      </c>
      <c r="C3313" s="130" t="s">
        <v>15426</v>
      </c>
      <c r="D3313" s="130">
        <v>4</v>
      </c>
      <c r="E3313" s="130" t="s">
        <v>12788</v>
      </c>
      <c r="F3313" s="130">
        <v>2370130</v>
      </c>
      <c r="G3313" s="130">
        <v>3195680</v>
      </c>
      <c r="H3313" s="130" t="str">
        <f t="shared" si="102"/>
        <v>KK-080052</v>
      </c>
      <c r="I3313" s="130" t="str">
        <f t="shared" si="103"/>
        <v>AG</v>
      </c>
    </row>
    <row r="3314" spans="1:9" x14ac:dyDescent="0.15">
      <c r="A3314" s="130">
        <v>3312</v>
      </c>
      <c r="B3314" s="130" t="s">
        <v>6199</v>
      </c>
      <c r="C3314" s="130" t="s">
        <v>1966</v>
      </c>
      <c r="D3314" s="130">
        <v>850</v>
      </c>
      <c r="E3314" s="130" t="s">
        <v>12361</v>
      </c>
      <c r="F3314" s="130">
        <v>970020</v>
      </c>
      <c r="G3314" s="130">
        <v>850000</v>
      </c>
      <c r="H3314" s="130" t="str">
        <f t="shared" si="102"/>
        <v>KK-090001</v>
      </c>
      <c r="I3314" s="130" t="str">
        <f t="shared" si="103"/>
        <v>VG</v>
      </c>
    </row>
    <row r="3315" spans="1:9" x14ac:dyDescent="0.15">
      <c r="A3315" s="130">
        <v>3313</v>
      </c>
      <c r="B3315" s="130" t="s">
        <v>6200</v>
      </c>
      <c r="C3315" s="130" t="s">
        <v>15427</v>
      </c>
      <c r="D3315" s="130">
        <v>765</v>
      </c>
      <c r="E3315" s="130" t="s">
        <v>12368</v>
      </c>
      <c r="F3315" s="130">
        <v>12725010</v>
      </c>
      <c r="G3315" s="130">
        <v>13160295</v>
      </c>
      <c r="H3315" s="130" t="str">
        <f t="shared" si="102"/>
        <v>KK-090002</v>
      </c>
      <c r="I3315" s="130" t="str">
        <f t="shared" si="103"/>
        <v>AG</v>
      </c>
    </row>
    <row r="3316" spans="1:9" x14ac:dyDescent="0.15">
      <c r="A3316" s="130">
        <v>3314</v>
      </c>
      <c r="B3316" s="130" t="s">
        <v>6201</v>
      </c>
      <c r="C3316" s="130" t="s">
        <v>15428</v>
      </c>
      <c r="D3316" s="130">
        <v>100</v>
      </c>
      <c r="E3316" s="130" t="s">
        <v>12372</v>
      </c>
      <c r="F3316" s="130">
        <v>9771000</v>
      </c>
      <c r="G3316" s="130">
        <v>1631000</v>
      </c>
      <c r="H3316" s="130" t="str">
        <f t="shared" si="102"/>
        <v>KK-090003</v>
      </c>
      <c r="I3316" s="130" t="str">
        <f t="shared" si="103"/>
        <v>AG</v>
      </c>
    </row>
    <row r="3317" spans="1:9" x14ac:dyDescent="0.15">
      <c r="A3317" s="130">
        <v>3315</v>
      </c>
      <c r="B3317" s="130" t="s">
        <v>6202</v>
      </c>
      <c r="C3317" s="130" t="s">
        <v>15429</v>
      </c>
      <c r="D3317" s="130">
        <v>100</v>
      </c>
      <c r="E3317" s="130" t="s">
        <v>12355</v>
      </c>
      <c r="F3317" s="130">
        <v>7100000</v>
      </c>
      <c r="G3317" s="130">
        <v>7236800</v>
      </c>
      <c r="H3317" s="130" t="str">
        <f t="shared" si="102"/>
        <v>KK-090004</v>
      </c>
      <c r="I3317" s="130" t="str">
        <f t="shared" si="103"/>
        <v>VG</v>
      </c>
    </row>
    <row r="3318" spans="1:9" x14ac:dyDescent="0.15">
      <c r="A3318" s="130">
        <v>3316</v>
      </c>
      <c r="B3318" s="130" t="s">
        <v>6203</v>
      </c>
      <c r="C3318" s="130" t="s">
        <v>15430</v>
      </c>
      <c r="D3318" s="130">
        <v>10</v>
      </c>
      <c r="E3318" s="130" t="s">
        <v>12355</v>
      </c>
      <c r="F3318" s="130">
        <v>143053</v>
      </c>
      <c r="G3318" s="130">
        <v>203753</v>
      </c>
      <c r="H3318" s="130" t="str">
        <f t="shared" si="102"/>
        <v>KK-090005</v>
      </c>
      <c r="I3318" s="130" t="str">
        <f t="shared" si="103"/>
        <v>AG</v>
      </c>
    </row>
    <row r="3319" spans="1:9" x14ac:dyDescent="0.15">
      <c r="A3319" s="130">
        <v>3317</v>
      </c>
      <c r="B3319" s="130" t="s">
        <v>6204</v>
      </c>
      <c r="C3319" s="130" t="s">
        <v>15431</v>
      </c>
      <c r="D3319" s="130">
        <v>1</v>
      </c>
      <c r="E3319" s="130" t="s">
        <v>12370</v>
      </c>
      <c r="F3319" s="130">
        <v>17200</v>
      </c>
      <c r="G3319" s="130">
        <v>18000</v>
      </c>
      <c r="H3319" s="130" t="str">
        <f t="shared" si="102"/>
        <v>KK-090006</v>
      </c>
      <c r="I3319" s="130" t="str">
        <f t="shared" si="103"/>
        <v>AG</v>
      </c>
    </row>
    <row r="3320" spans="1:9" x14ac:dyDescent="0.15">
      <c r="A3320" s="130">
        <v>3318</v>
      </c>
      <c r="B3320" s="130" t="s">
        <v>6205</v>
      </c>
      <c r="C3320" s="130" t="s">
        <v>15432</v>
      </c>
      <c r="D3320" s="130">
        <v>100</v>
      </c>
      <c r="E3320" s="130" t="s">
        <v>12355</v>
      </c>
      <c r="F3320" s="130">
        <v>1039000</v>
      </c>
      <c r="G3320" s="130">
        <v>896500</v>
      </c>
      <c r="H3320" s="130" t="str">
        <f t="shared" si="102"/>
        <v>KK-090007</v>
      </c>
      <c r="I3320" s="130" t="str">
        <f t="shared" si="103"/>
        <v>AG</v>
      </c>
    </row>
    <row r="3321" spans="1:9" x14ac:dyDescent="0.15">
      <c r="A3321" s="130">
        <v>3319</v>
      </c>
      <c r="B3321" s="130" t="s">
        <v>6206</v>
      </c>
      <c r="C3321" s="130" t="s">
        <v>15433</v>
      </c>
      <c r="D3321" s="130">
        <v>100</v>
      </c>
      <c r="E3321" s="130" t="s">
        <v>12372</v>
      </c>
      <c r="F3321" s="130">
        <v>523224.42</v>
      </c>
      <c r="G3321" s="130">
        <v>1220480.3999999999</v>
      </c>
      <c r="H3321" s="130" t="str">
        <f t="shared" si="102"/>
        <v>KK-090008</v>
      </c>
      <c r="I3321" s="130" t="str">
        <f t="shared" si="103"/>
        <v>AG</v>
      </c>
    </row>
    <row r="3322" spans="1:9" x14ac:dyDescent="0.15">
      <c r="A3322" s="130">
        <v>3320</v>
      </c>
      <c r="B3322" s="130" t="s">
        <v>6207</v>
      </c>
      <c r="C3322" s="130" t="s">
        <v>15434</v>
      </c>
      <c r="D3322" s="130">
        <v>100</v>
      </c>
      <c r="E3322" s="130" t="s">
        <v>12372</v>
      </c>
      <c r="F3322" s="130">
        <v>685700</v>
      </c>
      <c r="G3322" s="130">
        <v>7989.13</v>
      </c>
      <c r="H3322" s="130" t="str">
        <f t="shared" si="102"/>
        <v>KK-090009</v>
      </c>
      <c r="I3322" s="130" t="str">
        <f t="shared" si="103"/>
        <v>AG</v>
      </c>
    </row>
    <row r="3323" spans="1:9" x14ac:dyDescent="0.15">
      <c r="A3323" s="130">
        <v>3321</v>
      </c>
      <c r="B3323" s="130" t="s">
        <v>6208</v>
      </c>
      <c r="C3323" s="130" t="s">
        <v>15435</v>
      </c>
      <c r="D3323" s="130">
        <v>10</v>
      </c>
      <c r="E3323" s="130" t="s">
        <v>12372</v>
      </c>
      <c r="F3323" s="130">
        <v>1920000</v>
      </c>
      <c r="G3323" s="130">
        <v>1976700</v>
      </c>
      <c r="H3323" s="130" t="str">
        <f t="shared" si="102"/>
        <v>KK-090010</v>
      </c>
      <c r="I3323" s="130" t="str">
        <f t="shared" si="103"/>
        <v>AG</v>
      </c>
    </row>
    <row r="3324" spans="1:9" x14ac:dyDescent="0.15">
      <c r="A3324" s="130">
        <v>3322</v>
      </c>
      <c r="B3324" s="130" t="s">
        <v>6209</v>
      </c>
      <c r="C3324" s="130" t="s">
        <v>15436</v>
      </c>
      <c r="D3324" s="130">
        <v>50000</v>
      </c>
      <c r="E3324" s="130" t="s">
        <v>12372</v>
      </c>
      <c r="F3324" s="130">
        <v>497820</v>
      </c>
      <c r="G3324" s="130">
        <v>1805300</v>
      </c>
      <c r="H3324" s="130" t="str">
        <f t="shared" si="102"/>
        <v>KK-090011</v>
      </c>
      <c r="I3324" s="130" t="str">
        <f t="shared" si="103"/>
        <v>AG</v>
      </c>
    </row>
    <row r="3325" spans="1:9" x14ac:dyDescent="0.15">
      <c r="A3325" s="130">
        <v>3323</v>
      </c>
      <c r="B3325" s="130" t="s">
        <v>6210</v>
      </c>
      <c r="C3325" s="130" t="s">
        <v>15437</v>
      </c>
      <c r="D3325" s="130">
        <v>10</v>
      </c>
      <c r="E3325" s="130" t="s">
        <v>12355</v>
      </c>
      <c r="F3325" s="130">
        <v>149882</v>
      </c>
      <c r="G3325" s="130">
        <v>88800</v>
      </c>
      <c r="H3325" s="130" t="str">
        <f t="shared" si="102"/>
        <v>KK-090012</v>
      </c>
      <c r="I3325" s="130" t="str">
        <f t="shared" si="103"/>
        <v>AG</v>
      </c>
    </row>
    <row r="3326" spans="1:9" x14ac:dyDescent="0.15">
      <c r="A3326" s="130">
        <v>3324</v>
      </c>
      <c r="B3326" s="130" t="s">
        <v>6211</v>
      </c>
      <c r="C3326" s="130" t="s">
        <v>15438</v>
      </c>
      <c r="D3326" s="130">
        <v>10</v>
      </c>
      <c r="E3326" s="130" t="s">
        <v>12355</v>
      </c>
      <c r="F3326" s="130">
        <v>82560</v>
      </c>
      <c r="G3326" s="130">
        <v>82560</v>
      </c>
      <c r="H3326" s="130" t="str">
        <f t="shared" si="102"/>
        <v>KK-090013</v>
      </c>
      <c r="I3326" s="130" t="str">
        <f t="shared" si="103"/>
        <v>AG</v>
      </c>
    </row>
    <row r="3327" spans="1:9" x14ac:dyDescent="0.15">
      <c r="A3327" s="130">
        <v>3325</v>
      </c>
      <c r="B3327" s="130" t="s">
        <v>6212</v>
      </c>
      <c r="C3327" s="130" t="s">
        <v>1967</v>
      </c>
      <c r="D3327" s="130">
        <v>1</v>
      </c>
      <c r="E3327" s="130" t="s">
        <v>12372</v>
      </c>
      <c r="F3327" s="130">
        <v>3454</v>
      </c>
      <c r="G3327" s="130">
        <v>5495</v>
      </c>
      <c r="H3327" s="130" t="str">
        <f t="shared" si="102"/>
        <v>KK-090014</v>
      </c>
      <c r="I3327" s="130" t="str">
        <f t="shared" si="103"/>
        <v>VG</v>
      </c>
    </row>
    <row r="3328" spans="1:9" x14ac:dyDescent="0.15">
      <c r="A3328" s="130">
        <v>3326</v>
      </c>
      <c r="B3328" s="130" t="s">
        <v>6213</v>
      </c>
      <c r="C3328" s="130" t="s">
        <v>1968</v>
      </c>
      <c r="D3328" s="130">
        <v>1</v>
      </c>
      <c r="E3328" s="130" t="s">
        <v>15439</v>
      </c>
      <c r="F3328" s="130">
        <v>1974000</v>
      </c>
      <c r="G3328" s="130">
        <v>1574000</v>
      </c>
      <c r="H3328" s="130" t="str">
        <f t="shared" si="102"/>
        <v>KK-090015</v>
      </c>
      <c r="I3328" s="130" t="str">
        <f t="shared" si="103"/>
        <v>VG</v>
      </c>
    </row>
    <row r="3329" spans="1:9" x14ac:dyDescent="0.15">
      <c r="A3329" s="130">
        <v>3327</v>
      </c>
      <c r="B3329" s="130" t="s">
        <v>6214</v>
      </c>
      <c r="C3329" s="130" t="s">
        <v>15440</v>
      </c>
      <c r="D3329" s="130">
        <v>100</v>
      </c>
      <c r="E3329" s="130" t="s">
        <v>12355</v>
      </c>
      <c r="F3329" s="130">
        <v>2430650</v>
      </c>
      <c r="G3329" s="130">
        <v>2751513</v>
      </c>
      <c r="H3329" s="130" t="str">
        <f t="shared" si="102"/>
        <v>KK-090016</v>
      </c>
      <c r="I3329" s="130" t="str">
        <f t="shared" si="103"/>
        <v>AG</v>
      </c>
    </row>
    <row r="3330" spans="1:9" x14ac:dyDescent="0.15">
      <c r="A3330" s="130">
        <v>3328</v>
      </c>
      <c r="B3330" s="130" t="s">
        <v>6215</v>
      </c>
      <c r="C3330" s="130" t="s">
        <v>15441</v>
      </c>
      <c r="D3330" s="130">
        <v>1</v>
      </c>
      <c r="E3330" s="130" t="s">
        <v>12403</v>
      </c>
      <c r="F3330" s="130">
        <v>511129.66</v>
      </c>
      <c r="G3330" s="130">
        <v>274137</v>
      </c>
      <c r="H3330" s="130" t="str">
        <f t="shared" si="102"/>
        <v>KK-090017</v>
      </c>
      <c r="I3330" s="130" t="str">
        <f t="shared" si="103"/>
        <v>AG</v>
      </c>
    </row>
    <row r="3331" spans="1:9" x14ac:dyDescent="0.15">
      <c r="A3331" s="130">
        <v>3329</v>
      </c>
      <c r="B3331" s="130" t="s">
        <v>6216</v>
      </c>
      <c r="C3331" s="130" t="s">
        <v>15442</v>
      </c>
      <c r="D3331" s="130">
        <v>200</v>
      </c>
      <c r="E3331" s="130" t="s">
        <v>12372</v>
      </c>
      <c r="F3331" s="130">
        <v>250600</v>
      </c>
      <c r="G3331" s="130">
        <v>285800</v>
      </c>
      <c r="H3331" s="130" t="str">
        <f t="shared" si="102"/>
        <v>KK-090018</v>
      </c>
      <c r="I3331" s="130" t="str">
        <f t="shared" si="103"/>
        <v>AG</v>
      </c>
    </row>
    <row r="3332" spans="1:9" x14ac:dyDescent="0.15">
      <c r="A3332" s="130">
        <v>3330</v>
      </c>
      <c r="B3332" s="130" t="s">
        <v>6217</v>
      </c>
      <c r="C3332" s="130" t="s">
        <v>1969</v>
      </c>
      <c r="D3332" s="130">
        <v>100</v>
      </c>
      <c r="E3332" s="130" t="s">
        <v>12355</v>
      </c>
      <c r="F3332" s="130">
        <v>993747.5</v>
      </c>
      <c r="G3332" s="130">
        <v>759797.2</v>
      </c>
      <c r="H3332" s="130" t="str">
        <f t="shared" ref="H3332:H3395" si="104">LEFT(B3332,FIND("-",B3332)+6)</f>
        <v>KK-090019</v>
      </c>
      <c r="I3332" s="130" t="str">
        <f t="shared" ref="I3332:I3395" si="105">RIGHT(B3332,LEN(B3332)-FIND("-",B3332)-7)</f>
        <v>VG</v>
      </c>
    </row>
    <row r="3333" spans="1:9" x14ac:dyDescent="0.15">
      <c r="A3333" s="130">
        <v>3331</v>
      </c>
      <c r="B3333" s="130" t="s">
        <v>6218</v>
      </c>
      <c r="C3333" s="130" t="s">
        <v>15443</v>
      </c>
      <c r="D3333" s="130">
        <v>55</v>
      </c>
      <c r="E3333" s="130" t="s">
        <v>12355</v>
      </c>
      <c r="F3333" s="130">
        <v>338855.1</v>
      </c>
      <c r="G3333" s="130">
        <v>416874</v>
      </c>
      <c r="H3333" s="130" t="str">
        <f t="shared" si="104"/>
        <v>KK-090020</v>
      </c>
      <c r="I3333" s="130" t="str">
        <f t="shared" si="105"/>
        <v>AG</v>
      </c>
    </row>
    <row r="3334" spans="1:9" x14ac:dyDescent="0.15">
      <c r="A3334" s="130">
        <v>3332</v>
      </c>
      <c r="B3334" s="130" t="s">
        <v>6219</v>
      </c>
      <c r="C3334" s="130" t="s">
        <v>15444</v>
      </c>
      <c r="D3334" s="130">
        <v>100</v>
      </c>
      <c r="E3334" s="130" t="s">
        <v>12355</v>
      </c>
      <c r="F3334" s="130">
        <v>427951.98</v>
      </c>
      <c r="G3334" s="130">
        <v>421897.76</v>
      </c>
      <c r="H3334" s="130" t="str">
        <f t="shared" si="104"/>
        <v>KK-090021</v>
      </c>
      <c r="I3334" s="130" t="str">
        <f t="shared" si="105"/>
        <v>AG</v>
      </c>
    </row>
    <row r="3335" spans="1:9" x14ac:dyDescent="0.15">
      <c r="A3335" s="130">
        <v>3333</v>
      </c>
      <c r="B3335" s="130" t="s">
        <v>6220</v>
      </c>
      <c r="C3335" s="130" t="s">
        <v>1970</v>
      </c>
      <c r="D3335" s="130">
        <v>400</v>
      </c>
      <c r="E3335" s="130" t="s">
        <v>15445</v>
      </c>
      <c r="F3335" s="130">
        <v>1294000</v>
      </c>
      <c r="G3335" s="130">
        <v>572000</v>
      </c>
      <c r="H3335" s="130" t="str">
        <f t="shared" si="104"/>
        <v>KK-090022</v>
      </c>
      <c r="I3335" s="130" t="str">
        <f t="shared" si="105"/>
        <v>VG</v>
      </c>
    </row>
    <row r="3336" spans="1:9" x14ac:dyDescent="0.15">
      <c r="A3336" s="130">
        <v>3334</v>
      </c>
      <c r="B3336" s="130" t="s">
        <v>6221</v>
      </c>
      <c r="C3336" s="130" t="s">
        <v>15446</v>
      </c>
      <c r="D3336" s="130">
        <v>1</v>
      </c>
      <c r="E3336" s="130" t="s">
        <v>12372</v>
      </c>
      <c r="F3336" s="130">
        <v>12070</v>
      </c>
      <c r="G3336" s="130">
        <v>8020</v>
      </c>
      <c r="H3336" s="130" t="str">
        <f t="shared" si="104"/>
        <v>KK-090023</v>
      </c>
      <c r="I3336" s="130" t="str">
        <f t="shared" si="105"/>
        <v>AG</v>
      </c>
    </row>
    <row r="3337" spans="1:9" x14ac:dyDescent="0.15">
      <c r="A3337" s="130">
        <v>3335</v>
      </c>
      <c r="B3337" s="130" t="s">
        <v>6222</v>
      </c>
      <c r="C3337" s="130" t="s">
        <v>15447</v>
      </c>
      <c r="D3337" s="130">
        <v>10</v>
      </c>
      <c r="E3337" s="130" t="s">
        <v>12355</v>
      </c>
      <c r="F3337" s="130">
        <v>266772.26</v>
      </c>
      <c r="G3337" s="130">
        <v>249081.86</v>
      </c>
      <c r="H3337" s="130" t="str">
        <f t="shared" si="104"/>
        <v>KK-090024</v>
      </c>
      <c r="I3337" s="130" t="str">
        <f t="shared" si="105"/>
        <v>AG</v>
      </c>
    </row>
    <row r="3338" spans="1:9" x14ac:dyDescent="0.15">
      <c r="A3338" s="130">
        <v>3336</v>
      </c>
      <c r="B3338" s="130" t="s">
        <v>6223</v>
      </c>
      <c r="C3338" s="130" t="s">
        <v>1971</v>
      </c>
      <c r="D3338" s="130">
        <v>100</v>
      </c>
      <c r="E3338" s="130" t="s">
        <v>12355</v>
      </c>
      <c r="F3338" s="130">
        <v>257326</v>
      </c>
      <c r="G3338" s="130">
        <v>173810</v>
      </c>
      <c r="H3338" s="130" t="str">
        <f t="shared" si="104"/>
        <v>KK-090025</v>
      </c>
      <c r="I3338" s="130" t="str">
        <f t="shared" si="105"/>
        <v>VG</v>
      </c>
    </row>
    <row r="3339" spans="1:9" x14ac:dyDescent="0.15">
      <c r="A3339" s="130">
        <v>3337</v>
      </c>
      <c r="B3339" s="130" t="s">
        <v>6224</v>
      </c>
      <c r="C3339" s="130" t="s">
        <v>15448</v>
      </c>
      <c r="D3339" s="130">
        <v>1000</v>
      </c>
      <c r="E3339" s="130" t="s">
        <v>12361</v>
      </c>
      <c r="F3339" s="130">
        <v>40708490</v>
      </c>
      <c r="G3339" s="130">
        <v>29122650</v>
      </c>
      <c r="H3339" s="130" t="str">
        <f t="shared" si="104"/>
        <v>KK-100001</v>
      </c>
      <c r="I3339" s="130" t="str">
        <f t="shared" si="105"/>
        <v>AG</v>
      </c>
    </row>
    <row r="3340" spans="1:9" x14ac:dyDescent="0.15">
      <c r="A3340" s="130">
        <v>3338</v>
      </c>
      <c r="B3340" s="130" t="s">
        <v>6225</v>
      </c>
      <c r="C3340" s="130" t="s">
        <v>15449</v>
      </c>
      <c r="D3340" s="130">
        <v>100</v>
      </c>
      <c r="E3340" s="130" t="s">
        <v>12355</v>
      </c>
      <c r="F3340" s="130">
        <v>11055500</v>
      </c>
      <c r="G3340" s="130">
        <v>7105900</v>
      </c>
      <c r="H3340" s="130" t="str">
        <f t="shared" si="104"/>
        <v>KK-100002</v>
      </c>
      <c r="I3340" s="130" t="str">
        <f t="shared" si="105"/>
        <v>AG</v>
      </c>
    </row>
    <row r="3341" spans="1:9" x14ac:dyDescent="0.15">
      <c r="A3341" s="130">
        <v>3339</v>
      </c>
      <c r="B3341" s="130" t="s">
        <v>6226</v>
      </c>
      <c r="C3341" s="130" t="s">
        <v>15450</v>
      </c>
      <c r="D3341" s="130">
        <v>4</v>
      </c>
      <c r="E3341" s="130" t="s">
        <v>12688</v>
      </c>
      <c r="F3341" s="130">
        <v>6200000</v>
      </c>
      <c r="G3341" s="130">
        <v>3600000</v>
      </c>
      <c r="H3341" s="130" t="str">
        <f t="shared" si="104"/>
        <v>KK-100003</v>
      </c>
      <c r="I3341" s="130" t="str">
        <f t="shared" si="105"/>
        <v>AG</v>
      </c>
    </row>
    <row r="3342" spans="1:9" x14ac:dyDescent="0.15">
      <c r="A3342" s="130">
        <v>3340</v>
      </c>
      <c r="B3342" s="130" t="s">
        <v>23772</v>
      </c>
      <c r="C3342" s="130" t="s">
        <v>1972</v>
      </c>
      <c r="D3342" s="130">
        <v>10</v>
      </c>
      <c r="E3342" s="130" t="s">
        <v>12368</v>
      </c>
      <c r="F3342" s="130">
        <v>1767620</v>
      </c>
      <c r="G3342" s="130">
        <v>335270</v>
      </c>
      <c r="H3342" s="130" t="str">
        <f t="shared" si="104"/>
        <v>KK-100004</v>
      </c>
      <c r="I3342" s="130" t="str">
        <f t="shared" si="105"/>
        <v>VG</v>
      </c>
    </row>
    <row r="3343" spans="1:9" x14ac:dyDescent="0.15">
      <c r="A3343" s="130">
        <v>3341</v>
      </c>
      <c r="B3343" s="130" t="s">
        <v>6227</v>
      </c>
      <c r="C3343" s="130" t="s">
        <v>15177</v>
      </c>
      <c r="D3343" s="130">
        <v>1</v>
      </c>
      <c r="E3343" s="130" t="s">
        <v>12355</v>
      </c>
      <c r="F3343" s="130">
        <v>414069</v>
      </c>
      <c r="G3343" s="130">
        <v>135538</v>
      </c>
      <c r="H3343" s="130" t="str">
        <f t="shared" si="104"/>
        <v>KK-100005</v>
      </c>
      <c r="I3343" s="130" t="str">
        <f t="shared" si="105"/>
        <v>AG</v>
      </c>
    </row>
    <row r="3344" spans="1:9" x14ac:dyDescent="0.15">
      <c r="A3344" s="130">
        <v>3342</v>
      </c>
      <c r="B3344" s="130" t="s">
        <v>23773</v>
      </c>
      <c r="C3344" s="130" t="s">
        <v>1973</v>
      </c>
      <c r="D3344" s="130">
        <v>1</v>
      </c>
      <c r="E3344" s="130" t="s">
        <v>12391</v>
      </c>
      <c r="F3344" s="130">
        <v>6092000</v>
      </c>
      <c r="G3344" s="130">
        <v>6927000</v>
      </c>
      <c r="H3344" s="130" t="str">
        <f t="shared" si="104"/>
        <v>KK-100006</v>
      </c>
      <c r="I3344" s="130" t="str">
        <f t="shared" si="105"/>
        <v>VG</v>
      </c>
    </row>
    <row r="3345" spans="1:9" x14ac:dyDescent="0.15">
      <c r="A3345" s="130">
        <v>3343</v>
      </c>
      <c r="B3345" s="130" t="s">
        <v>6228</v>
      </c>
      <c r="C3345" s="130" t="s">
        <v>15451</v>
      </c>
      <c r="D3345" s="130">
        <v>100</v>
      </c>
      <c r="E3345" s="130" t="s">
        <v>12355</v>
      </c>
      <c r="F3345" s="130">
        <v>8913756</v>
      </c>
      <c r="G3345" s="130">
        <v>13286805</v>
      </c>
      <c r="H3345" s="130" t="str">
        <f t="shared" si="104"/>
        <v>KK-100007</v>
      </c>
      <c r="I3345" s="130" t="str">
        <f t="shared" si="105"/>
        <v>AG</v>
      </c>
    </row>
    <row r="3346" spans="1:9" x14ac:dyDescent="0.15">
      <c r="A3346" s="130">
        <v>3344</v>
      </c>
      <c r="B3346" s="130" t="s">
        <v>6229</v>
      </c>
      <c r="C3346" s="130" t="s">
        <v>15452</v>
      </c>
      <c r="D3346" s="130">
        <v>300</v>
      </c>
      <c r="E3346" s="130" t="s">
        <v>12372</v>
      </c>
      <c r="F3346" s="130">
        <v>1515432</v>
      </c>
      <c r="G3346" s="130">
        <v>900705</v>
      </c>
      <c r="H3346" s="130" t="str">
        <f t="shared" si="104"/>
        <v>KK-100008</v>
      </c>
      <c r="I3346" s="130" t="str">
        <f t="shared" si="105"/>
        <v>AG</v>
      </c>
    </row>
    <row r="3347" spans="1:9" x14ac:dyDescent="0.15">
      <c r="A3347" s="130">
        <v>3345</v>
      </c>
      <c r="B3347" s="130" t="s">
        <v>23774</v>
      </c>
      <c r="C3347" s="130" t="s">
        <v>1974</v>
      </c>
      <c r="D3347" s="130">
        <v>100</v>
      </c>
      <c r="E3347" s="130" t="s">
        <v>12368</v>
      </c>
      <c r="F3347" s="130">
        <v>13027300</v>
      </c>
      <c r="G3347" s="130">
        <v>19774000</v>
      </c>
      <c r="H3347" s="130" t="str">
        <f t="shared" si="104"/>
        <v>KK-100009</v>
      </c>
      <c r="I3347" s="130" t="str">
        <f t="shared" si="105"/>
        <v>VG</v>
      </c>
    </row>
    <row r="3348" spans="1:9" x14ac:dyDescent="0.15">
      <c r="A3348" s="130">
        <v>3346</v>
      </c>
      <c r="B3348" s="130" t="s">
        <v>6230</v>
      </c>
      <c r="C3348" s="130" t="s">
        <v>2122</v>
      </c>
      <c r="D3348" s="130">
        <v>221</v>
      </c>
      <c r="E3348" s="130" t="s">
        <v>12368</v>
      </c>
      <c r="F3348" s="130">
        <v>331360</v>
      </c>
      <c r="G3348" s="130">
        <v>459459</v>
      </c>
      <c r="H3348" s="130" t="str">
        <f t="shared" si="104"/>
        <v>KK-100010</v>
      </c>
      <c r="I3348" s="130" t="str">
        <f t="shared" si="105"/>
        <v>AG</v>
      </c>
    </row>
    <row r="3349" spans="1:9" x14ac:dyDescent="0.15">
      <c r="A3349" s="130">
        <v>3347</v>
      </c>
      <c r="B3349" s="130" t="s">
        <v>6231</v>
      </c>
      <c r="C3349" s="130" t="s">
        <v>15453</v>
      </c>
      <c r="D3349" s="130">
        <v>300</v>
      </c>
      <c r="E3349" s="130" t="s">
        <v>12355</v>
      </c>
      <c r="F3349" s="130">
        <v>18556500</v>
      </c>
      <c r="G3349" s="130">
        <v>17126400</v>
      </c>
      <c r="H3349" s="130" t="str">
        <f t="shared" si="104"/>
        <v>KK-100011</v>
      </c>
      <c r="I3349" s="130" t="str">
        <f t="shared" si="105"/>
        <v>AG</v>
      </c>
    </row>
    <row r="3350" spans="1:9" x14ac:dyDescent="0.15">
      <c r="A3350" s="130">
        <v>3348</v>
      </c>
      <c r="B3350" s="130" t="s">
        <v>23775</v>
      </c>
      <c r="C3350" s="130" t="s">
        <v>1975</v>
      </c>
      <c r="D3350" s="130">
        <v>10</v>
      </c>
      <c r="E3350" s="130" t="s">
        <v>12471</v>
      </c>
      <c r="F3350" s="130">
        <v>109901</v>
      </c>
      <c r="G3350" s="130">
        <v>317702</v>
      </c>
      <c r="H3350" s="130" t="str">
        <f t="shared" si="104"/>
        <v>KK-100012</v>
      </c>
      <c r="I3350" s="130" t="str">
        <f t="shared" si="105"/>
        <v>VG</v>
      </c>
    </row>
    <row r="3351" spans="1:9" x14ac:dyDescent="0.15">
      <c r="A3351" s="130">
        <v>3349</v>
      </c>
      <c r="B3351" s="130" t="s">
        <v>23776</v>
      </c>
      <c r="C3351" s="130" t="s">
        <v>1976</v>
      </c>
      <c r="D3351" s="130">
        <v>300</v>
      </c>
      <c r="E3351" s="130" t="s">
        <v>12372</v>
      </c>
      <c r="F3351" s="130">
        <v>1020000</v>
      </c>
      <c r="G3351" s="130">
        <v>2772000</v>
      </c>
      <c r="H3351" s="130" t="str">
        <f t="shared" si="104"/>
        <v>KK-100013</v>
      </c>
      <c r="I3351" s="130" t="str">
        <f t="shared" si="105"/>
        <v>VG</v>
      </c>
    </row>
    <row r="3352" spans="1:9" x14ac:dyDescent="0.15">
      <c r="A3352" s="130">
        <v>3350</v>
      </c>
      <c r="B3352" s="130" t="s">
        <v>6232</v>
      </c>
      <c r="C3352" s="130" t="s">
        <v>15454</v>
      </c>
      <c r="D3352" s="130">
        <v>100</v>
      </c>
      <c r="E3352" s="130" t="s">
        <v>12355</v>
      </c>
      <c r="F3352" s="130">
        <v>1466588</v>
      </c>
      <c r="G3352" s="130">
        <v>2127588</v>
      </c>
      <c r="H3352" s="130" t="str">
        <f t="shared" si="104"/>
        <v>KK-100014</v>
      </c>
      <c r="I3352" s="130" t="str">
        <f t="shared" si="105"/>
        <v>AG</v>
      </c>
    </row>
    <row r="3353" spans="1:9" x14ac:dyDescent="0.15">
      <c r="A3353" s="130">
        <v>3351</v>
      </c>
      <c r="B3353" s="130" t="s">
        <v>6233</v>
      </c>
      <c r="C3353" s="130" t="s">
        <v>15455</v>
      </c>
      <c r="D3353" s="130">
        <v>100</v>
      </c>
      <c r="E3353" s="130" t="s">
        <v>12368</v>
      </c>
      <c r="F3353" s="130">
        <v>736946</v>
      </c>
      <c r="G3353" s="130">
        <v>360598.88</v>
      </c>
      <c r="H3353" s="130" t="str">
        <f t="shared" si="104"/>
        <v>KK-100015</v>
      </c>
      <c r="I3353" s="130" t="str">
        <f t="shared" si="105"/>
        <v>AG</v>
      </c>
    </row>
    <row r="3354" spans="1:9" x14ac:dyDescent="0.15">
      <c r="A3354" s="130">
        <v>3352</v>
      </c>
      <c r="B3354" s="130" t="s">
        <v>6234</v>
      </c>
      <c r="C3354" s="130" t="s">
        <v>15456</v>
      </c>
      <c r="D3354" s="130">
        <v>1</v>
      </c>
      <c r="E3354" s="130" t="s">
        <v>12402</v>
      </c>
      <c r="F3354" s="130">
        <v>2300000</v>
      </c>
      <c r="G3354" s="130">
        <v>7000000</v>
      </c>
      <c r="H3354" s="130" t="str">
        <f t="shared" si="104"/>
        <v>KK-100016</v>
      </c>
      <c r="I3354" s="130" t="str">
        <f t="shared" si="105"/>
        <v>AG</v>
      </c>
    </row>
    <row r="3355" spans="1:9" x14ac:dyDescent="0.15">
      <c r="A3355" s="130">
        <v>3353</v>
      </c>
      <c r="B3355" s="130" t="s">
        <v>6235</v>
      </c>
      <c r="C3355" s="130" t="s">
        <v>15457</v>
      </c>
      <c r="D3355" s="130">
        <v>10</v>
      </c>
      <c r="E3355" s="130" t="s">
        <v>15458</v>
      </c>
      <c r="F3355" s="130">
        <v>117001.7</v>
      </c>
      <c r="G3355" s="130">
        <v>111901.7</v>
      </c>
      <c r="H3355" s="130" t="str">
        <f t="shared" si="104"/>
        <v>KK-100017</v>
      </c>
      <c r="I3355" s="130" t="str">
        <f t="shared" si="105"/>
        <v>AG</v>
      </c>
    </row>
    <row r="3356" spans="1:9" x14ac:dyDescent="0.15">
      <c r="A3356" s="130">
        <v>3354</v>
      </c>
      <c r="B3356" s="130" t="s">
        <v>6236</v>
      </c>
      <c r="C3356" s="130" t="s">
        <v>15459</v>
      </c>
      <c r="D3356" s="130">
        <v>1</v>
      </c>
      <c r="E3356" s="130" t="s">
        <v>12446</v>
      </c>
      <c r="F3356" s="130">
        <v>285867</v>
      </c>
      <c r="G3356" s="130">
        <v>59234</v>
      </c>
      <c r="H3356" s="130" t="str">
        <f t="shared" si="104"/>
        <v>KK-100018</v>
      </c>
      <c r="I3356" s="130" t="str">
        <f t="shared" si="105"/>
        <v>AG</v>
      </c>
    </row>
    <row r="3357" spans="1:9" x14ac:dyDescent="0.15">
      <c r="A3357" s="130">
        <v>3355</v>
      </c>
      <c r="B3357" s="130" t="s">
        <v>6237</v>
      </c>
      <c r="C3357" s="130" t="s">
        <v>13424</v>
      </c>
      <c r="D3357" s="130">
        <v>10</v>
      </c>
      <c r="E3357" s="130" t="s">
        <v>12355</v>
      </c>
      <c r="F3357" s="130">
        <v>196576</v>
      </c>
      <c r="G3357" s="130">
        <v>198010</v>
      </c>
      <c r="H3357" s="130" t="str">
        <f t="shared" si="104"/>
        <v>KK-100019</v>
      </c>
      <c r="I3357" s="130" t="str">
        <f t="shared" si="105"/>
        <v>AG</v>
      </c>
    </row>
    <row r="3358" spans="1:9" x14ac:dyDescent="0.15">
      <c r="A3358" s="130">
        <v>3356</v>
      </c>
      <c r="B3358" s="130" t="s">
        <v>6238</v>
      </c>
      <c r="C3358" s="130" t="s">
        <v>15460</v>
      </c>
      <c r="D3358" s="130">
        <v>100</v>
      </c>
      <c r="E3358" s="130" t="s">
        <v>12372</v>
      </c>
      <c r="F3358" s="130">
        <v>2730000</v>
      </c>
      <c r="G3358" s="130">
        <v>1465000</v>
      </c>
      <c r="H3358" s="130" t="str">
        <f t="shared" si="104"/>
        <v>KK-100020</v>
      </c>
      <c r="I3358" s="130" t="str">
        <f t="shared" si="105"/>
        <v>AG</v>
      </c>
    </row>
    <row r="3359" spans="1:9" x14ac:dyDescent="0.15">
      <c r="A3359" s="130">
        <v>3357</v>
      </c>
      <c r="B3359" s="130" t="s">
        <v>23777</v>
      </c>
      <c r="C3359" s="130" t="s">
        <v>1977</v>
      </c>
      <c r="D3359" s="130">
        <v>300</v>
      </c>
      <c r="E3359" s="130" t="s">
        <v>12676</v>
      </c>
      <c r="F3359" s="130">
        <v>900000</v>
      </c>
      <c r="G3359" s="130">
        <v>2282400</v>
      </c>
      <c r="H3359" s="130" t="str">
        <f t="shared" si="104"/>
        <v>KK-100021</v>
      </c>
      <c r="I3359" s="130" t="str">
        <f t="shared" si="105"/>
        <v>VG</v>
      </c>
    </row>
    <row r="3360" spans="1:9" x14ac:dyDescent="0.15">
      <c r="A3360" s="130">
        <v>3358</v>
      </c>
      <c r="B3360" s="130" t="s">
        <v>23778</v>
      </c>
      <c r="C3360" s="130" t="s">
        <v>1978</v>
      </c>
      <c r="D3360" s="130">
        <v>1</v>
      </c>
      <c r="E3360" s="130" t="s">
        <v>12403</v>
      </c>
      <c r="F3360" s="130">
        <v>772775</v>
      </c>
      <c r="G3360" s="130">
        <v>1080078</v>
      </c>
      <c r="H3360" s="130" t="str">
        <f t="shared" si="104"/>
        <v>KK-100022</v>
      </c>
      <c r="I3360" s="130" t="str">
        <f t="shared" si="105"/>
        <v>VG</v>
      </c>
    </row>
    <row r="3361" spans="1:9" x14ac:dyDescent="0.15">
      <c r="A3361" s="130">
        <v>3359</v>
      </c>
      <c r="B3361" s="130" t="s">
        <v>23779</v>
      </c>
      <c r="C3361" s="130" t="s">
        <v>1979</v>
      </c>
      <c r="D3361" s="130">
        <v>1000</v>
      </c>
      <c r="E3361" s="130" t="s">
        <v>12372</v>
      </c>
      <c r="F3361" s="130">
        <v>3771300</v>
      </c>
      <c r="G3361" s="130">
        <v>3860410</v>
      </c>
      <c r="H3361" s="130" t="str">
        <f t="shared" si="104"/>
        <v>KK-100023</v>
      </c>
      <c r="I3361" s="130" t="str">
        <f t="shared" si="105"/>
        <v>VG</v>
      </c>
    </row>
    <row r="3362" spans="1:9" x14ac:dyDescent="0.15">
      <c r="A3362" s="130">
        <v>3360</v>
      </c>
      <c r="B3362" s="130" t="s">
        <v>23780</v>
      </c>
      <c r="C3362" s="130" t="s">
        <v>1980</v>
      </c>
      <c r="D3362" s="130">
        <v>100</v>
      </c>
      <c r="E3362" s="130" t="s">
        <v>12368</v>
      </c>
      <c r="F3362" s="130">
        <v>49425</v>
      </c>
      <c r="G3362" s="130">
        <v>28300</v>
      </c>
      <c r="H3362" s="130" t="str">
        <f t="shared" si="104"/>
        <v>KK-100024</v>
      </c>
      <c r="I3362" s="130" t="str">
        <f t="shared" si="105"/>
        <v>VG</v>
      </c>
    </row>
    <row r="3363" spans="1:9" x14ac:dyDescent="0.15">
      <c r="A3363" s="130">
        <v>3361</v>
      </c>
      <c r="B3363" s="130" t="s">
        <v>23781</v>
      </c>
      <c r="C3363" s="130" t="s">
        <v>1981</v>
      </c>
      <c r="D3363" s="130">
        <v>100</v>
      </c>
      <c r="E3363" s="130" t="s">
        <v>12368</v>
      </c>
      <c r="F3363" s="130">
        <v>249700</v>
      </c>
      <c r="G3363" s="130">
        <v>824085.67</v>
      </c>
      <c r="H3363" s="130" t="str">
        <f t="shared" si="104"/>
        <v>KK-100025</v>
      </c>
      <c r="I3363" s="130" t="str">
        <f t="shared" si="105"/>
        <v>VG</v>
      </c>
    </row>
    <row r="3364" spans="1:9" x14ac:dyDescent="0.15">
      <c r="A3364" s="130">
        <v>3362</v>
      </c>
      <c r="B3364" s="130" t="s">
        <v>6239</v>
      </c>
      <c r="C3364" s="130" t="s">
        <v>15461</v>
      </c>
      <c r="D3364" s="130">
        <v>1</v>
      </c>
      <c r="E3364" s="130" t="s">
        <v>12446</v>
      </c>
      <c r="F3364" s="130">
        <v>69990</v>
      </c>
      <c r="G3364" s="130">
        <v>7710</v>
      </c>
      <c r="H3364" s="130" t="str">
        <f t="shared" si="104"/>
        <v>KK-100026</v>
      </c>
      <c r="I3364" s="130" t="str">
        <f t="shared" si="105"/>
        <v>AG</v>
      </c>
    </row>
    <row r="3365" spans="1:9" x14ac:dyDescent="0.15">
      <c r="A3365" s="130">
        <v>3363</v>
      </c>
      <c r="B3365" s="130" t="s">
        <v>23782</v>
      </c>
      <c r="C3365" s="130" t="s">
        <v>1982</v>
      </c>
      <c r="D3365" s="130">
        <v>1</v>
      </c>
      <c r="E3365" s="130" t="s">
        <v>12403</v>
      </c>
      <c r="F3365" s="130">
        <v>3115640</v>
      </c>
      <c r="G3365" s="130">
        <v>6887327</v>
      </c>
      <c r="H3365" s="130" t="str">
        <f t="shared" si="104"/>
        <v>KK-100027</v>
      </c>
      <c r="I3365" s="130" t="str">
        <f t="shared" si="105"/>
        <v>VG</v>
      </c>
    </row>
    <row r="3366" spans="1:9" x14ac:dyDescent="0.15">
      <c r="A3366" s="130">
        <v>3364</v>
      </c>
      <c r="B3366" s="130" t="s">
        <v>6240</v>
      </c>
      <c r="C3366" s="130" t="s">
        <v>15462</v>
      </c>
      <c r="D3366" s="130">
        <v>1000</v>
      </c>
      <c r="E3366" s="130" t="s">
        <v>12372</v>
      </c>
      <c r="F3366" s="130">
        <v>2580000</v>
      </c>
      <c r="G3366" s="130">
        <v>1740000</v>
      </c>
      <c r="H3366" s="130" t="str">
        <f t="shared" si="104"/>
        <v>KK-100028</v>
      </c>
      <c r="I3366" s="130" t="str">
        <f t="shared" si="105"/>
        <v>AG</v>
      </c>
    </row>
    <row r="3367" spans="1:9" x14ac:dyDescent="0.15">
      <c r="A3367" s="130">
        <v>3365</v>
      </c>
      <c r="B3367" s="130" t="s">
        <v>6241</v>
      </c>
      <c r="C3367" s="130" t="s">
        <v>15463</v>
      </c>
      <c r="D3367" s="130">
        <v>10</v>
      </c>
      <c r="E3367" s="130" t="s">
        <v>12355</v>
      </c>
      <c r="F3367" s="130">
        <v>49012.28</v>
      </c>
      <c r="G3367" s="130">
        <v>96765.4</v>
      </c>
      <c r="H3367" s="130" t="str">
        <f t="shared" si="104"/>
        <v>KK-100029</v>
      </c>
      <c r="I3367" s="130" t="str">
        <f t="shared" si="105"/>
        <v>AG</v>
      </c>
    </row>
    <row r="3368" spans="1:9" x14ac:dyDescent="0.15">
      <c r="A3368" s="130">
        <v>3366</v>
      </c>
      <c r="B3368" s="130" t="s">
        <v>23783</v>
      </c>
      <c r="C3368" s="130" t="s">
        <v>1983</v>
      </c>
      <c r="D3368" s="130">
        <v>900</v>
      </c>
      <c r="E3368" s="130" t="s">
        <v>12372</v>
      </c>
      <c r="F3368" s="130">
        <v>15138570.300000001</v>
      </c>
      <c r="G3368" s="130">
        <v>15881360</v>
      </c>
      <c r="H3368" s="130" t="str">
        <f t="shared" si="104"/>
        <v>KK-100030</v>
      </c>
      <c r="I3368" s="130" t="str">
        <f t="shared" si="105"/>
        <v>VG</v>
      </c>
    </row>
    <row r="3369" spans="1:9" x14ac:dyDescent="0.15">
      <c r="A3369" s="130">
        <v>3367</v>
      </c>
      <c r="B3369" s="130" t="s">
        <v>6242</v>
      </c>
      <c r="C3369" s="130" t="s">
        <v>15464</v>
      </c>
      <c r="D3369" s="130">
        <v>1</v>
      </c>
      <c r="E3369" s="130" t="s">
        <v>12384</v>
      </c>
      <c r="F3369" s="130">
        <v>1033239</v>
      </c>
      <c r="G3369" s="130">
        <v>116776</v>
      </c>
      <c r="H3369" s="130" t="str">
        <f t="shared" si="104"/>
        <v>KK-100031</v>
      </c>
      <c r="I3369" s="130" t="str">
        <f t="shared" si="105"/>
        <v>AG</v>
      </c>
    </row>
    <row r="3370" spans="1:9" x14ac:dyDescent="0.15">
      <c r="A3370" s="130">
        <v>3368</v>
      </c>
      <c r="B3370" s="130" t="s">
        <v>6243</v>
      </c>
      <c r="C3370" s="130" t="s">
        <v>15465</v>
      </c>
      <c r="D3370" s="130">
        <v>1000</v>
      </c>
      <c r="E3370" s="130" t="s">
        <v>12372</v>
      </c>
      <c r="F3370" s="130">
        <v>2582398</v>
      </c>
      <c r="G3370" s="130">
        <v>2595000</v>
      </c>
      <c r="H3370" s="130" t="str">
        <f t="shared" si="104"/>
        <v>KK-100032</v>
      </c>
      <c r="I3370" s="130" t="str">
        <f t="shared" si="105"/>
        <v>AG</v>
      </c>
    </row>
    <row r="3371" spans="1:9" x14ac:dyDescent="0.15">
      <c r="A3371" s="130">
        <v>3369</v>
      </c>
      <c r="B3371" s="130" t="s">
        <v>6244</v>
      </c>
      <c r="C3371" s="130" t="s">
        <v>15466</v>
      </c>
      <c r="D3371" s="130">
        <v>1</v>
      </c>
      <c r="E3371" s="130" t="s">
        <v>12457</v>
      </c>
      <c r="F3371" s="130">
        <v>59908500</v>
      </c>
      <c r="G3371" s="130">
        <v>77051550</v>
      </c>
      <c r="H3371" s="130" t="str">
        <f t="shared" si="104"/>
        <v>KK-100033</v>
      </c>
      <c r="I3371" s="130" t="str">
        <f t="shared" si="105"/>
        <v>AG</v>
      </c>
    </row>
    <row r="3372" spans="1:9" x14ac:dyDescent="0.15">
      <c r="A3372" s="130">
        <v>3370</v>
      </c>
      <c r="B3372" s="130" t="s">
        <v>6245</v>
      </c>
      <c r="C3372" s="130" t="s">
        <v>15467</v>
      </c>
      <c r="D3372" s="130">
        <v>4</v>
      </c>
      <c r="E3372" s="130" t="s">
        <v>15468</v>
      </c>
      <c r="F3372" s="130">
        <v>220600000</v>
      </c>
      <c r="G3372" s="130">
        <v>276000000</v>
      </c>
      <c r="H3372" s="130" t="str">
        <f t="shared" si="104"/>
        <v>KK-100034</v>
      </c>
      <c r="I3372" s="130" t="str">
        <f t="shared" si="105"/>
        <v>AG</v>
      </c>
    </row>
    <row r="3373" spans="1:9" x14ac:dyDescent="0.15">
      <c r="A3373" s="130">
        <v>3371</v>
      </c>
      <c r="B3373" s="130" t="s">
        <v>6246</v>
      </c>
      <c r="C3373" s="130" t="s">
        <v>15469</v>
      </c>
      <c r="D3373" s="130">
        <v>1</v>
      </c>
      <c r="E3373" s="130" t="s">
        <v>12619</v>
      </c>
      <c r="F3373" s="130">
        <v>35000</v>
      </c>
      <c r="G3373" s="130">
        <v>60000</v>
      </c>
      <c r="H3373" s="130" t="str">
        <f t="shared" si="104"/>
        <v>KK-100035</v>
      </c>
      <c r="I3373" s="130" t="str">
        <f t="shared" si="105"/>
        <v>AG</v>
      </c>
    </row>
    <row r="3374" spans="1:9" x14ac:dyDescent="0.15">
      <c r="A3374" s="130">
        <v>3372</v>
      </c>
      <c r="B3374" s="130" t="s">
        <v>6247</v>
      </c>
      <c r="C3374" s="130" t="s">
        <v>15470</v>
      </c>
      <c r="D3374" s="130">
        <v>1</v>
      </c>
      <c r="E3374" s="130" t="s">
        <v>12391</v>
      </c>
      <c r="F3374" s="130">
        <v>27475500</v>
      </c>
      <c r="G3374" s="130">
        <v>32930000</v>
      </c>
      <c r="H3374" s="130" t="str">
        <f t="shared" si="104"/>
        <v>KK-100036</v>
      </c>
      <c r="I3374" s="130" t="str">
        <f t="shared" si="105"/>
        <v>AG</v>
      </c>
    </row>
    <row r="3375" spans="1:9" x14ac:dyDescent="0.15">
      <c r="A3375" s="130">
        <v>3373</v>
      </c>
      <c r="B3375" s="130" t="s">
        <v>23784</v>
      </c>
      <c r="C3375" s="130" t="s">
        <v>1984</v>
      </c>
      <c r="D3375" s="130">
        <v>2000</v>
      </c>
      <c r="E3375" s="130" t="s">
        <v>12372</v>
      </c>
      <c r="F3375" s="130">
        <v>381604</v>
      </c>
      <c r="G3375" s="130">
        <v>526961.5</v>
      </c>
      <c r="H3375" s="130" t="str">
        <f t="shared" si="104"/>
        <v>KK-100037</v>
      </c>
      <c r="I3375" s="130" t="str">
        <f t="shared" si="105"/>
        <v>VG</v>
      </c>
    </row>
    <row r="3376" spans="1:9" x14ac:dyDescent="0.15">
      <c r="A3376" s="130">
        <v>3374</v>
      </c>
      <c r="B3376" s="130" t="s">
        <v>6248</v>
      </c>
      <c r="C3376" s="130" t="s">
        <v>15471</v>
      </c>
      <c r="D3376" s="130">
        <v>15</v>
      </c>
      <c r="E3376" s="130" t="s">
        <v>12355</v>
      </c>
      <c r="F3376" s="130">
        <v>181530</v>
      </c>
      <c r="G3376" s="130">
        <v>181530</v>
      </c>
      <c r="H3376" s="130" t="str">
        <f t="shared" si="104"/>
        <v>KK-100038</v>
      </c>
      <c r="I3376" s="130" t="str">
        <f t="shared" si="105"/>
        <v>AG</v>
      </c>
    </row>
    <row r="3377" spans="1:9" x14ac:dyDescent="0.15">
      <c r="A3377" s="130">
        <v>3375</v>
      </c>
      <c r="B3377" s="130" t="s">
        <v>23785</v>
      </c>
      <c r="C3377" s="130" t="s">
        <v>1985</v>
      </c>
      <c r="D3377" s="130">
        <v>100</v>
      </c>
      <c r="E3377" s="130" t="s">
        <v>15472</v>
      </c>
      <c r="F3377" s="130">
        <v>2634.41</v>
      </c>
      <c r="G3377" s="130">
        <v>4569</v>
      </c>
      <c r="H3377" s="130" t="str">
        <f t="shared" si="104"/>
        <v>KK-100039</v>
      </c>
      <c r="I3377" s="130" t="str">
        <f t="shared" si="105"/>
        <v>VG</v>
      </c>
    </row>
    <row r="3378" spans="1:9" x14ac:dyDescent="0.15">
      <c r="A3378" s="130">
        <v>3376</v>
      </c>
      <c r="B3378" s="130" t="s">
        <v>6249</v>
      </c>
      <c r="C3378" s="130" t="s">
        <v>15473</v>
      </c>
      <c r="D3378" s="130">
        <v>1</v>
      </c>
      <c r="E3378" s="130" t="s">
        <v>12370</v>
      </c>
      <c r="F3378" s="130">
        <v>405576</v>
      </c>
      <c r="G3378" s="130">
        <v>5416276</v>
      </c>
      <c r="H3378" s="130" t="str">
        <f t="shared" si="104"/>
        <v>KK-100040</v>
      </c>
      <c r="I3378" s="130" t="str">
        <f t="shared" si="105"/>
        <v>AG</v>
      </c>
    </row>
    <row r="3379" spans="1:9" x14ac:dyDescent="0.15">
      <c r="A3379" s="130">
        <v>3377</v>
      </c>
      <c r="B3379" s="130" t="s">
        <v>23786</v>
      </c>
      <c r="C3379" s="130" t="s">
        <v>1986</v>
      </c>
      <c r="D3379" s="130">
        <v>36</v>
      </c>
      <c r="E3379" s="130" t="s">
        <v>12497</v>
      </c>
      <c r="F3379" s="130">
        <v>4371010.3</v>
      </c>
      <c r="G3379" s="130">
        <v>5202261.0999999996</v>
      </c>
      <c r="H3379" s="130" t="str">
        <f t="shared" si="104"/>
        <v>KK-100041</v>
      </c>
      <c r="I3379" s="130" t="str">
        <f t="shared" si="105"/>
        <v>VG</v>
      </c>
    </row>
    <row r="3380" spans="1:9" x14ac:dyDescent="0.15">
      <c r="A3380" s="130">
        <v>3378</v>
      </c>
      <c r="B3380" s="130" t="s">
        <v>6250</v>
      </c>
      <c r="C3380" s="130" t="s">
        <v>15474</v>
      </c>
      <c r="D3380" s="130">
        <v>1</v>
      </c>
      <c r="E3380" s="130" t="s">
        <v>12370</v>
      </c>
      <c r="F3380" s="130">
        <v>695000</v>
      </c>
      <c r="G3380" s="130">
        <v>945000</v>
      </c>
      <c r="H3380" s="130" t="str">
        <f t="shared" si="104"/>
        <v>KK-100042</v>
      </c>
      <c r="I3380" s="130" t="str">
        <f t="shared" si="105"/>
        <v>AG</v>
      </c>
    </row>
    <row r="3381" spans="1:9" x14ac:dyDescent="0.15">
      <c r="A3381" s="130">
        <v>3379</v>
      </c>
      <c r="B3381" s="130" t="s">
        <v>6251</v>
      </c>
      <c r="C3381" s="130" t="s">
        <v>1982</v>
      </c>
      <c r="D3381" s="130">
        <v>1</v>
      </c>
      <c r="E3381" s="130" t="s">
        <v>12403</v>
      </c>
      <c r="F3381" s="130">
        <v>2565814</v>
      </c>
      <c r="G3381" s="130">
        <v>3841589</v>
      </c>
      <c r="H3381" s="130" t="str">
        <f t="shared" si="104"/>
        <v>KK-100043</v>
      </c>
      <c r="I3381" s="130" t="str">
        <f t="shared" si="105"/>
        <v>AG</v>
      </c>
    </row>
    <row r="3382" spans="1:9" x14ac:dyDescent="0.15">
      <c r="A3382" s="130">
        <v>3380</v>
      </c>
      <c r="B3382" s="130" t="s">
        <v>6252</v>
      </c>
      <c r="C3382" s="130" t="s">
        <v>15475</v>
      </c>
      <c r="D3382" s="130">
        <v>100</v>
      </c>
      <c r="E3382" s="130" t="s">
        <v>12372</v>
      </c>
      <c r="F3382" s="130">
        <v>342818</v>
      </c>
      <c r="G3382" s="130">
        <v>422300</v>
      </c>
      <c r="H3382" s="130" t="str">
        <f t="shared" si="104"/>
        <v>KK-100044</v>
      </c>
      <c r="I3382" s="130" t="str">
        <f t="shared" si="105"/>
        <v>AG</v>
      </c>
    </row>
    <row r="3383" spans="1:9" x14ac:dyDescent="0.15">
      <c r="A3383" s="130">
        <v>3381</v>
      </c>
      <c r="B3383" s="130" t="s">
        <v>6253</v>
      </c>
      <c r="C3383" s="130" t="s">
        <v>15476</v>
      </c>
      <c r="D3383" s="130">
        <v>100</v>
      </c>
      <c r="E3383" s="130" t="s">
        <v>12372</v>
      </c>
      <c r="F3383" s="130">
        <v>330900</v>
      </c>
      <c r="G3383" s="130">
        <v>342400</v>
      </c>
      <c r="H3383" s="130" t="str">
        <f t="shared" si="104"/>
        <v>KK-100045</v>
      </c>
      <c r="I3383" s="130" t="str">
        <f t="shared" si="105"/>
        <v>AG</v>
      </c>
    </row>
    <row r="3384" spans="1:9" x14ac:dyDescent="0.15">
      <c r="A3384" s="130">
        <v>3382</v>
      </c>
      <c r="B3384" s="130" t="s">
        <v>6254</v>
      </c>
      <c r="C3384" s="130" t="s">
        <v>15477</v>
      </c>
      <c r="D3384" s="130">
        <v>1</v>
      </c>
      <c r="E3384" s="130" t="s">
        <v>12569</v>
      </c>
      <c r="F3384" s="130">
        <v>115500</v>
      </c>
      <c r="G3384" s="130">
        <v>319500</v>
      </c>
      <c r="H3384" s="130" t="str">
        <f t="shared" si="104"/>
        <v>KK-100046</v>
      </c>
      <c r="I3384" s="130" t="str">
        <f t="shared" si="105"/>
        <v>AG</v>
      </c>
    </row>
    <row r="3385" spans="1:9" x14ac:dyDescent="0.15">
      <c r="A3385" s="130">
        <v>3383</v>
      </c>
      <c r="B3385" s="130" t="s">
        <v>23787</v>
      </c>
      <c r="C3385" s="130" t="s">
        <v>1987</v>
      </c>
      <c r="D3385" s="130">
        <v>100</v>
      </c>
      <c r="E3385" s="130" t="s">
        <v>12355</v>
      </c>
      <c r="F3385" s="130">
        <v>1835263</v>
      </c>
      <c r="G3385" s="130">
        <v>2105243</v>
      </c>
      <c r="H3385" s="130" t="str">
        <f t="shared" si="104"/>
        <v>KK-100047</v>
      </c>
      <c r="I3385" s="130" t="str">
        <f t="shared" si="105"/>
        <v>VG</v>
      </c>
    </row>
    <row r="3386" spans="1:9" x14ac:dyDescent="0.15">
      <c r="A3386" s="130">
        <v>3384</v>
      </c>
      <c r="B3386" s="130" t="s">
        <v>6255</v>
      </c>
      <c r="C3386" s="130" t="s">
        <v>15478</v>
      </c>
      <c r="D3386" s="130">
        <v>100</v>
      </c>
      <c r="E3386" s="130" t="s">
        <v>15479</v>
      </c>
      <c r="F3386" s="130">
        <v>2097200</v>
      </c>
      <c r="G3386" s="130">
        <v>3130880</v>
      </c>
      <c r="H3386" s="130" t="str">
        <f t="shared" si="104"/>
        <v>KK-100048</v>
      </c>
      <c r="I3386" s="130" t="str">
        <f t="shared" si="105"/>
        <v>AG</v>
      </c>
    </row>
    <row r="3387" spans="1:9" x14ac:dyDescent="0.15">
      <c r="A3387" s="130">
        <v>3385</v>
      </c>
      <c r="B3387" s="130" t="s">
        <v>6256</v>
      </c>
      <c r="C3387" s="130" t="s">
        <v>15480</v>
      </c>
      <c r="D3387" s="130">
        <v>500</v>
      </c>
      <c r="E3387" s="130" t="s">
        <v>12355</v>
      </c>
      <c r="F3387" s="130">
        <v>457405378</v>
      </c>
      <c r="G3387" s="130">
        <v>471917090</v>
      </c>
      <c r="H3387" s="130" t="str">
        <f t="shared" si="104"/>
        <v>KK-100049</v>
      </c>
      <c r="I3387" s="130" t="str">
        <f t="shared" si="105"/>
        <v>AG</v>
      </c>
    </row>
    <row r="3388" spans="1:9" x14ac:dyDescent="0.15">
      <c r="A3388" s="130">
        <v>3386</v>
      </c>
      <c r="B3388" s="130" t="s">
        <v>23788</v>
      </c>
      <c r="C3388" s="130" t="s">
        <v>1988</v>
      </c>
      <c r="D3388" s="130">
        <v>1000</v>
      </c>
      <c r="E3388" s="130" t="s">
        <v>12372</v>
      </c>
      <c r="F3388" s="130">
        <v>41340.86</v>
      </c>
      <c r="G3388" s="130">
        <v>46925.53</v>
      </c>
      <c r="H3388" s="130" t="str">
        <f t="shared" si="104"/>
        <v>KK-100050</v>
      </c>
      <c r="I3388" s="130" t="str">
        <f t="shared" si="105"/>
        <v>VG</v>
      </c>
    </row>
    <row r="3389" spans="1:9" x14ac:dyDescent="0.15">
      <c r="A3389" s="130">
        <v>3387</v>
      </c>
      <c r="B3389" s="130" t="s">
        <v>6257</v>
      </c>
      <c r="C3389" s="130" t="s">
        <v>15481</v>
      </c>
      <c r="D3389" s="130">
        <v>1</v>
      </c>
      <c r="E3389" s="130" t="s">
        <v>12457</v>
      </c>
      <c r="F3389" s="130">
        <v>42147889.539999999</v>
      </c>
      <c r="G3389" s="130">
        <v>66860114</v>
      </c>
      <c r="H3389" s="130" t="str">
        <f t="shared" si="104"/>
        <v>KK-100051</v>
      </c>
      <c r="I3389" s="130" t="str">
        <f t="shared" si="105"/>
        <v>AG</v>
      </c>
    </row>
    <row r="3390" spans="1:9" x14ac:dyDescent="0.15">
      <c r="A3390" s="130">
        <v>3388</v>
      </c>
      <c r="B3390" s="130" t="s">
        <v>23789</v>
      </c>
      <c r="C3390" s="130" t="s">
        <v>1989</v>
      </c>
      <c r="D3390" s="130">
        <v>1</v>
      </c>
      <c r="E3390" s="130" t="s">
        <v>12688</v>
      </c>
      <c r="F3390" s="130">
        <v>7609</v>
      </c>
      <c r="G3390" s="130">
        <v>19970</v>
      </c>
      <c r="H3390" s="130" t="str">
        <f t="shared" si="104"/>
        <v>KK-100052</v>
      </c>
      <c r="I3390" s="130" t="str">
        <f t="shared" si="105"/>
        <v>VG</v>
      </c>
    </row>
    <row r="3391" spans="1:9" x14ac:dyDescent="0.15">
      <c r="A3391" s="130">
        <v>3389</v>
      </c>
      <c r="B3391" s="130" t="s">
        <v>6258</v>
      </c>
      <c r="C3391" s="130" t="s">
        <v>15482</v>
      </c>
      <c r="D3391" s="130">
        <v>10</v>
      </c>
      <c r="E3391" s="130" t="s">
        <v>12355</v>
      </c>
      <c r="F3391" s="130">
        <v>105597</v>
      </c>
      <c r="G3391" s="130">
        <v>117944</v>
      </c>
      <c r="H3391" s="130" t="str">
        <f t="shared" si="104"/>
        <v>KK-100053</v>
      </c>
      <c r="I3391" s="130" t="str">
        <f t="shared" si="105"/>
        <v>AG</v>
      </c>
    </row>
    <row r="3392" spans="1:9" x14ac:dyDescent="0.15">
      <c r="A3392" s="130">
        <v>3390</v>
      </c>
      <c r="B3392" s="130" t="s">
        <v>6259</v>
      </c>
      <c r="C3392" s="130" t="s">
        <v>15483</v>
      </c>
      <c r="D3392" s="130">
        <v>10000</v>
      </c>
      <c r="E3392" s="130" t="s">
        <v>12361</v>
      </c>
      <c r="F3392" s="130">
        <v>33950000</v>
      </c>
      <c r="G3392" s="130">
        <v>50750000</v>
      </c>
      <c r="H3392" s="130" t="str">
        <f t="shared" si="104"/>
        <v>KK-100054</v>
      </c>
      <c r="I3392" s="130" t="str">
        <f t="shared" si="105"/>
        <v>AG</v>
      </c>
    </row>
    <row r="3393" spans="1:9" x14ac:dyDescent="0.15">
      <c r="A3393" s="130">
        <v>3391</v>
      </c>
      <c r="B3393" s="130" t="s">
        <v>6260</v>
      </c>
      <c r="C3393" s="130" t="s">
        <v>15484</v>
      </c>
      <c r="D3393" s="130">
        <v>10</v>
      </c>
      <c r="E3393" s="130" t="s">
        <v>12402</v>
      </c>
      <c r="F3393" s="130">
        <v>4991230</v>
      </c>
      <c r="G3393" s="130">
        <v>2836830</v>
      </c>
      <c r="H3393" s="130" t="str">
        <f t="shared" si="104"/>
        <v>KK-100055</v>
      </c>
      <c r="I3393" s="130" t="str">
        <f t="shared" si="105"/>
        <v>VG</v>
      </c>
    </row>
    <row r="3394" spans="1:9" x14ac:dyDescent="0.15">
      <c r="A3394" s="130">
        <v>3392</v>
      </c>
      <c r="B3394" s="130" t="s">
        <v>6261</v>
      </c>
      <c r="C3394" s="130" t="s">
        <v>15485</v>
      </c>
      <c r="D3394" s="130">
        <v>50</v>
      </c>
      <c r="E3394" s="130" t="s">
        <v>12355</v>
      </c>
      <c r="F3394" s="130">
        <v>38450</v>
      </c>
      <c r="G3394" s="130">
        <v>32500</v>
      </c>
      <c r="H3394" s="130" t="str">
        <f t="shared" si="104"/>
        <v>KK-100056</v>
      </c>
      <c r="I3394" s="130" t="str">
        <f t="shared" si="105"/>
        <v>AG</v>
      </c>
    </row>
    <row r="3395" spans="1:9" x14ac:dyDescent="0.15">
      <c r="A3395" s="130">
        <v>3393</v>
      </c>
      <c r="B3395" s="130" t="s">
        <v>6262</v>
      </c>
      <c r="C3395" s="130" t="s">
        <v>15486</v>
      </c>
      <c r="D3395" s="130">
        <v>80</v>
      </c>
      <c r="E3395" s="130" t="s">
        <v>12355</v>
      </c>
      <c r="F3395" s="130">
        <v>2863000</v>
      </c>
      <c r="G3395" s="130">
        <v>4206200</v>
      </c>
      <c r="H3395" s="130" t="str">
        <f t="shared" si="104"/>
        <v>KK-100057</v>
      </c>
      <c r="I3395" s="130" t="str">
        <f t="shared" si="105"/>
        <v>AG</v>
      </c>
    </row>
    <row r="3396" spans="1:9" x14ac:dyDescent="0.15">
      <c r="A3396" s="130">
        <v>3394</v>
      </c>
      <c r="B3396" s="130" t="s">
        <v>6263</v>
      </c>
      <c r="C3396" s="130" t="s">
        <v>388</v>
      </c>
      <c r="D3396" s="130">
        <v>100</v>
      </c>
      <c r="E3396" s="130" t="s">
        <v>12368</v>
      </c>
      <c r="F3396" s="130">
        <v>2299725</v>
      </c>
      <c r="G3396" s="130">
        <v>671000</v>
      </c>
      <c r="H3396" s="130" t="str">
        <f t="shared" ref="H3396:H3459" si="106">LEFT(B3396,FIND("-",B3396)+6)</f>
        <v>KK-100058</v>
      </c>
      <c r="I3396" s="130" t="str">
        <f t="shared" ref="I3396:I3459" si="107">RIGHT(B3396,LEN(B3396)-FIND("-",B3396)-7)</f>
        <v>AG</v>
      </c>
    </row>
    <row r="3397" spans="1:9" x14ac:dyDescent="0.15">
      <c r="A3397" s="130">
        <v>3395</v>
      </c>
      <c r="B3397" s="130" t="s">
        <v>6264</v>
      </c>
      <c r="C3397" s="130" t="s">
        <v>15487</v>
      </c>
      <c r="D3397" s="130">
        <v>1</v>
      </c>
      <c r="E3397" s="130" t="s">
        <v>12653</v>
      </c>
      <c r="F3397" s="130">
        <v>5440</v>
      </c>
      <c r="G3397" s="130">
        <v>7803</v>
      </c>
      <c r="H3397" s="130" t="str">
        <f t="shared" si="106"/>
        <v>KK-100059</v>
      </c>
      <c r="I3397" s="130" t="str">
        <f t="shared" si="107"/>
        <v>AG</v>
      </c>
    </row>
    <row r="3398" spans="1:9" x14ac:dyDescent="0.15">
      <c r="A3398" s="130">
        <v>3396</v>
      </c>
      <c r="B3398" s="130" t="s">
        <v>23790</v>
      </c>
      <c r="C3398" s="130" t="s">
        <v>1990</v>
      </c>
      <c r="D3398" s="130">
        <v>200</v>
      </c>
      <c r="E3398" s="130" t="s">
        <v>12610</v>
      </c>
      <c r="F3398" s="130">
        <v>116400</v>
      </c>
      <c r="G3398" s="130">
        <v>125378</v>
      </c>
      <c r="H3398" s="130" t="str">
        <f t="shared" si="106"/>
        <v>KK-100060</v>
      </c>
      <c r="I3398" s="130" t="str">
        <f t="shared" si="107"/>
        <v>VG</v>
      </c>
    </row>
    <row r="3399" spans="1:9" x14ac:dyDescent="0.15">
      <c r="A3399" s="130">
        <v>3397</v>
      </c>
      <c r="B3399" s="130" t="s">
        <v>6265</v>
      </c>
      <c r="C3399" s="130" t="s">
        <v>15488</v>
      </c>
      <c r="D3399" s="130">
        <v>1</v>
      </c>
      <c r="E3399" s="130" t="s">
        <v>12370</v>
      </c>
      <c r="F3399" s="130">
        <v>26700</v>
      </c>
      <c r="G3399" s="130">
        <v>25700</v>
      </c>
      <c r="H3399" s="130" t="str">
        <f t="shared" si="106"/>
        <v>KK-100061</v>
      </c>
      <c r="I3399" s="130" t="str">
        <f t="shared" si="107"/>
        <v>AG</v>
      </c>
    </row>
    <row r="3400" spans="1:9" x14ac:dyDescent="0.15">
      <c r="A3400" s="130">
        <v>3398</v>
      </c>
      <c r="B3400" s="130" t="s">
        <v>6266</v>
      </c>
      <c r="C3400" s="130" t="s">
        <v>15489</v>
      </c>
      <c r="D3400" s="130">
        <v>100</v>
      </c>
      <c r="E3400" s="130" t="s">
        <v>12355</v>
      </c>
      <c r="F3400" s="130">
        <v>5863000</v>
      </c>
      <c r="G3400" s="130">
        <v>7858000</v>
      </c>
      <c r="H3400" s="130" t="str">
        <f t="shared" si="106"/>
        <v>KK-100062</v>
      </c>
      <c r="I3400" s="130" t="str">
        <f t="shared" si="107"/>
        <v>AG</v>
      </c>
    </row>
    <row r="3401" spans="1:9" x14ac:dyDescent="0.15">
      <c r="A3401" s="130">
        <v>3399</v>
      </c>
      <c r="B3401" s="130" t="s">
        <v>6267</v>
      </c>
      <c r="C3401" s="130" t="s">
        <v>1676</v>
      </c>
      <c r="D3401" s="130">
        <v>100</v>
      </c>
      <c r="E3401" s="130" t="s">
        <v>12355</v>
      </c>
      <c r="F3401" s="130">
        <v>879000</v>
      </c>
      <c r="G3401" s="130">
        <v>879000</v>
      </c>
      <c r="H3401" s="130" t="str">
        <f t="shared" si="106"/>
        <v>KK-100063</v>
      </c>
      <c r="I3401" s="130" t="str">
        <f t="shared" si="107"/>
        <v>AG</v>
      </c>
    </row>
    <row r="3402" spans="1:9" x14ac:dyDescent="0.15">
      <c r="A3402" s="130">
        <v>3400</v>
      </c>
      <c r="B3402" s="130" t="s">
        <v>6268</v>
      </c>
      <c r="C3402" s="130" t="s">
        <v>15490</v>
      </c>
      <c r="D3402" s="130">
        <v>100</v>
      </c>
      <c r="E3402" s="130" t="s">
        <v>12355</v>
      </c>
      <c r="F3402" s="130">
        <v>1549524</v>
      </c>
      <c r="G3402" s="130">
        <v>1951433</v>
      </c>
      <c r="H3402" s="130" t="str">
        <f t="shared" si="106"/>
        <v>KK-100064</v>
      </c>
      <c r="I3402" s="130" t="str">
        <f t="shared" si="107"/>
        <v>AG</v>
      </c>
    </row>
    <row r="3403" spans="1:9" x14ac:dyDescent="0.15">
      <c r="A3403" s="130">
        <v>3401</v>
      </c>
      <c r="B3403" s="130" t="s">
        <v>23791</v>
      </c>
      <c r="C3403" s="130" t="s">
        <v>1991</v>
      </c>
      <c r="D3403" s="130">
        <v>300</v>
      </c>
      <c r="E3403" s="130" t="s">
        <v>12361</v>
      </c>
      <c r="F3403" s="130">
        <v>53406</v>
      </c>
      <c r="G3403" s="130">
        <v>51070</v>
      </c>
      <c r="H3403" s="130" t="str">
        <f t="shared" si="106"/>
        <v>KK-100065</v>
      </c>
      <c r="I3403" s="130" t="str">
        <f t="shared" si="107"/>
        <v>VG</v>
      </c>
    </row>
    <row r="3404" spans="1:9" x14ac:dyDescent="0.15">
      <c r="A3404" s="130">
        <v>3402</v>
      </c>
      <c r="B3404" s="130" t="s">
        <v>6269</v>
      </c>
      <c r="C3404" s="130" t="s">
        <v>13725</v>
      </c>
      <c r="D3404" s="130">
        <v>100</v>
      </c>
      <c r="E3404" s="130" t="s">
        <v>12355</v>
      </c>
      <c r="F3404" s="130">
        <v>5974000</v>
      </c>
      <c r="G3404" s="130">
        <v>6200000</v>
      </c>
      <c r="H3404" s="130" t="str">
        <f t="shared" si="106"/>
        <v>KK-100066</v>
      </c>
      <c r="I3404" s="130" t="str">
        <f t="shared" si="107"/>
        <v>AG</v>
      </c>
    </row>
    <row r="3405" spans="1:9" x14ac:dyDescent="0.15">
      <c r="A3405" s="130">
        <v>3403</v>
      </c>
      <c r="B3405" s="130" t="s">
        <v>6270</v>
      </c>
      <c r="C3405" s="130" t="s">
        <v>15491</v>
      </c>
      <c r="D3405" s="130">
        <v>24</v>
      </c>
      <c r="E3405" s="130" t="s">
        <v>12370</v>
      </c>
      <c r="F3405" s="130">
        <v>101400</v>
      </c>
      <c r="G3405" s="130">
        <v>168080</v>
      </c>
      <c r="H3405" s="130" t="str">
        <f t="shared" si="106"/>
        <v>KK-100067</v>
      </c>
      <c r="I3405" s="130" t="str">
        <f t="shared" si="107"/>
        <v>AG</v>
      </c>
    </row>
    <row r="3406" spans="1:9" x14ac:dyDescent="0.15">
      <c r="A3406" s="130">
        <v>3404</v>
      </c>
      <c r="B3406" s="130" t="s">
        <v>6271</v>
      </c>
      <c r="C3406" s="130" t="s">
        <v>15492</v>
      </c>
      <c r="D3406" s="130">
        <v>100</v>
      </c>
      <c r="E3406" s="130" t="s">
        <v>12372</v>
      </c>
      <c r="F3406" s="130">
        <v>2185899</v>
      </c>
      <c r="G3406" s="130">
        <v>1576239</v>
      </c>
      <c r="H3406" s="130" t="str">
        <f t="shared" si="106"/>
        <v>KK-100068</v>
      </c>
      <c r="I3406" s="130" t="str">
        <f t="shared" si="107"/>
        <v>AG</v>
      </c>
    </row>
    <row r="3407" spans="1:9" x14ac:dyDescent="0.15">
      <c r="A3407" s="130">
        <v>3405</v>
      </c>
      <c r="B3407" s="130" t="s">
        <v>6272</v>
      </c>
      <c r="C3407" s="130" t="s">
        <v>15493</v>
      </c>
      <c r="D3407" s="130">
        <v>1</v>
      </c>
      <c r="E3407" s="130" t="s">
        <v>12391</v>
      </c>
      <c r="F3407" s="130">
        <v>61501800</v>
      </c>
      <c r="G3407" s="130">
        <v>127800000</v>
      </c>
      <c r="H3407" s="130" t="str">
        <f t="shared" si="106"/>
        <v>KK-100069</v>
      </c>
      <c r="I3407" s="130" t="str">
        <f t="shared" si="107"/>
        <v>AG</v>
      </c>
    </row>
    <row r="3408" spans="1:9" x14ac:dyDescent="0.15">
      <c r="A3408" s="130">
        <v>3406</v>
      </c>
      <c r="B3408" s="130" t="s">
        <v>6273</v>
      </c>
      <c r="C3408" s="130" t="s">
        <v>15494</v>
      </c>
      <c r="D3408" s="130">
        <v>76</v>
      </c>
      <c r="E3408" s="130" t="s">
        <v>12372</v>
      </c>
      <c r="F3408" s="130">
        <v>10215840</v>
      </c>
      <c r="G3408" s="130">
        <v>28992191.620000001</v>
      </c>
      <c r="H3408" s="130" t="str">
        <f t="shared" si="106"/>
        <v>KK-100070</v>
      </c>
      <c r="I3408" s="130" t="str">
        <f t="shared" si="107"/>
        <v>AG</v>
      </c>
    </row>
    <row r="3409" spans="1:9" x14ac:dyDescent="0.15">
      <c r="A3409" s="130">
        <v>3407</v>
      </c>
      <c r="B3409" s="130" t="s">
        <v>23792</v>
      </c>
      <c r="C3409" s="130" t="s">
        <v>1992</v>
      </c>
      <c r="D3409" s="130">
        <v>10</v>
      </c>
      <c r="E3409" s="130" t="s">
        <v>12361</v>
      </c>
      <c r="F3409" s="130">
        <v>24690</v>
      </c>
      <c r="G3409" s="130">
        <v>22963</v>
      </c>
      <c r="H3409" s="130" t="str">
        <f t="shared" si="106"/>
        <v>KK-100071</v>
      </c>
      <c r="I3409" s="130" t="str">
        <f t="shared" si="107"/>
        <v>VG</v>
      </c>
    </row>
    <row r="3410" spans="1:9" x14ac:dyDescent="0.15">
      <c r="A3410" s="130">
        <v>3408</v>
      </c>
      <c r="B3410" s="130" t="s">
        <v>6274</v>
      </c>
      <c r="C3410" s="130" t="s">
        <v>15495</v>
      </c>
      <c r="D3410" s="130">
        <v>10</v>
      </c>
      <c r="E3410" s="130" t="s">
        <v>12372</v>
      </c>
      <c r="F3410" s="130">
        <v>17300</v>
      </c>
      <c r="G3410" s="130">
        <v>9610</v>
      </c>
      <c r="H3410" s="130" t="str">
        <f t="shared" si="106"/>
        <v>KK-100072</v>
      </c>
      <c r="I3410" s="130" t="str">
        <f t="shared" si="107"/>
        <v>AG</v>
      </c>
    </row>
    <row r="3411" spans="1:9" x14ac:dyDescent="0.15">
      <c r="A3411" s="130">
        <v>3409</v>
      </c>
      <c r="B3411" s="130" t="s">
        <v>6275</v>
      </c>
      <c r="C3411" s="130" t="s">
        <v>15496</v>
      </c>
      <c r="D3411" s="130">
        <v>100</v>
      </c>
      <c r="E3411" s="130" t="s">
        <v>12402</v>
      </c>
      <c r="F3411" s="130">
        <v>68824000</v>
      </c>
      <c r="G3411" s="130">
        <v>59034000</v>
      </c>
      <c r="H3411" s="130" t="str">
        <f t="shared" si="106"/>
        <v>KK-100073</v>
      </c>
      <c r="I3411" s="130" t="str">
        <f t="shared" si="107"/>
        <v>AG</v>
      </c>
    </row>
    <row r="3412" spans="1:9" x14ac:dyDescent="0.15">
      <c r="A3412" s="130">
        <v>3410</v>
      </c>
      <c r="B3412" s="130" t="s">
        <v>23793</v>
      </c>
      <c r="C3412" s="130" t="s">
        <v>1993</v>
      </c>
      <c r="D3412" s="130">
        <v>1</v>
      </c>
      <c r="E3412" s="130" t="s">
        <v>12446</v>
      </c>
      <c r="F3412" s="130">
        <v>380</v>
      </c>
      <c r="G3412" s="130">
        <v>340</v>
      </c>
      <c r="H3412" s="130" t="str">
        <f t="shared" si="106"/>
        <v>KK-100074</v>
      </c>
      <c r="I3412" s="130" t="str">
        <f t="shared" si="107"/>
        <v>VG</v>
      </c>
    </row>
    <row r="3413" spans="1:9" x14ac:dyDescent="0.15">
      <c r="A3413" s="130">
        <v>3411</v>
      </c>
      <c r="B3413" s="130" t="s">
        <v>6276</v>
      </c>
      <c r="C3413" s="130" t="s">
        <v>15497</v>
      </c>
      <c r="D3413" s="130">
        <v>2</v>
      </c>
      <c r="E3413" s="130" t="s">
        <v>12462</v>
      </c>
      <c r="F3413" s="130">
        <v>9678400</v>
      </c>
      <c r="G3413" s="130">
        <v>11933000</v>
      </c>
      <c r="H3413" s="130" t="str">
        <f t="shared" si="106"/>
        <v>KK-100075</v>
      </c>
      <c r="I3413" s="130" t="str">
        <f t="shared" si="107"/>
        <v>AG</v>
      </c>
    </row>
    <row r="3414" spans="1:9" x14ac:dyDescent="0.15">
      <c r="A3414" s="130">
        <v>3412</v>
      </c>
      <c r="B3414" s="130" t="s">
        <v>6277</v>
      </c>
      <c r="C3414" s="130" t="s">
        <v>15498</v>
      </c>
      <c r="D3414" s="130">
        <v>10</v>
      </c>
      <c r="E3414" s="130" t="s">
        <v>12972</v>
      </c>
      <c r="F3414" s="130">
        <v>22000</v>
      </c>
      <c r="G3414" s="130">
        <v>16500</v>
      </c>
      <c r="H3414" s="130" t="str">
        <f t="shared" si="106"/>
        <v>KK-100076</v>
      </c>
      <c r="I3414" s="130" t="str">
        <f t="shared" si="107"/>
        <v>AG</v>
      </c>
    </row>
    <row r="3415" spans="1:9" x14ac:dyDescent="0.15">
      <c r="A3415" s="130">
        <v>3413</v>
      </c>
      <c r="B3415" s="130" t="s">
        <v>23794</v>
      </c>
      <c r="C3415" s="130" t="s">
        <v>1994</v>
      </c>
      <c r="D3415" s="130">
        <v>30</v>
      </c>
      <c r="E3415" s="130" t="s">
        <v>12867</v>
      </c>
      <c r="F3415" s="130">
        <v>254210</v>
      </c>
      <c r="G3415" s="130">
        <v>265260</v>
      </c>
      <c r="H3415" s="130" t="str">
        <f t="shared" si="106"/>
        <v>KK-100077</v>
      </c>
      <c r="I3415" s="130" t="str">
        <f t="shared" si="107"/>
        <v>VG</v>
      </c>
    </row>
    <row r="3416" spans="1:9" x14ac:dyDescent="0.15">
      <c r="A3416" s="130">
        <v>3414</v>
      </c>
      <c r="B3416" s="130" t="s">
        <v>6278</v>
      </c>
      <c r="C3416" s="130" t="s">
        <v>15499</v>
      </c>
      <c r="D3416" s="130">
        <v>100</v>
      </c>
      <c r="E3416" s="130" t="s">
        <v>12372</v>
      </c>
      <c r="F3416" s="130">
        <v>917538</v>
      </c>
      <c r="G3416" s="130">
        <v>1236119</v>
      </c>
      <c r="H3416" s="130" t="str">
        <f t="shared" si="106"/>
        <v>KK-100078</v>
      </c>
      <c r="I3416" s="130" t="str">
        <f t="shared" si="107"/>
        <v>AG</v>
      </c>
    </row>
    <row r="3417" spans="1:9" x14ac:dyDescent="0.15">
      <c r="A3417" s="130">
        <v>3415</v>
      </c>
      <c r="B3417" s="130" t="s">
        <v>6279</v>
      </c>
      <c r="C3417" s="130" t="s">
        <v>15500</v>
      </c>
      <c r="D3417" s="130">
        <v>100</v>
      </c>
      <c r="E3417" s="130" t="s">
        <v>12361</v>
      </c>
      <c r="F3417" s="130">
        <v>557883.1</v>
      </c>
      <c r="G3417" s="130">
        <v>768222.8</v>
      </c>
      <c r="H3417" s="130" t="str">
        <f t="shared" si="106"/>
        <v>KK-100079</v>
      </c>
      <c r="I3417" s="130" t="str">
        <f t="shared" si="107"/>
        <v>AG</v>
      </c>
    </row>
    <row r="3418" spans="1:9" x14ac:dyDescent="0.15">
      <c r="A3418" s="130">
        <v>3416</v>
      </c>
      <c r="B3418" s="130" t="s">
        <v>23795</v>
      </c>
      <c r="C3418" s="130" t="s">
        <v>1995</v>
      </c>
      <c r="D3418" s="130">
        <v>103</v>
      </c>
      <c r="E3418" s="130" t="s">
        <v>12355</v>
      </c>
      <c r="F3418" s="130">
        <v>18377610</v>
      </c>
      <c r="G3418" s="130">
        <v>22683403</v>
      </c>
      <c r="H3418" s="130" t="str">
        <f t="shared" si="106"/>
        <v>KK-100080</v>
      </c>
      <c r="I3418" s="130" t="str">
        <f t="shared" si="107"/>
        <v>VG</v>
      </c>
    </row>
    <row r="3419" spans="1:9" x14ac:dyDescent="0.15">
      <c r="A3419" s="130">
        <v>3417</v>
      </c>
      <c r="B3419" s="130" t="s">
        <v>23796</v>
      </c>
      <c r="C3419" s="130" t="s">
        <v>1898</v>
      </c>
      <c r="D3419" s="130">
        <v>100</v>
      </c>
      <c r="E3419" s="130" t="s">
        <v>12901</v>
      </c>
      <c r="F3419" s="130">
        <v>356360</v>
      </c>
      <c r="G3419" s="130">
        <v>365278</v>
      </c>
      <c r="H3419" s="130" t="str">
        <f t="shared" si="106"/>
        <v>KK-100081</v>
      </c>
      <c r="I3419" s="130" t="str">
        <f t="shared" si="107"/>
        <v>VG</v>
      </c>
    </row>
    <row r="3420" spans="1:9" x14ac:dyDescent="0.15">
      <c r="A3420" s="130">
        <v>3418</v>
      </c>
      <c r="B3420" s="130" t="s">
        <v>6280</v>
      </c>
      <c r="C3420" s="130" t="s">
        <v>15501</v>
      </c>
      <c r="D3420" s="130">
        <v>15000</v>
      </c>
      <c r="E3420" s="130" t="s">
        <v>12361</v>
      </c>
      <c r="F3420" s="130">
        <v>2949500</v>
      </c>
      <c r="G3420" s="130">
        <v>10387710</v>
      </c>
      <c r="H3420" s="130" t="str">
        <f t="shared" si="106"/>
        <v>KK-100082</v>
      </c>
      <c r="I3420" s="130" t="str">
        <f t="shared" si="107"/>
        <v>AG</v>
      </c>
    </row>
    <row r="3421" spans="1:9" x14ac:dyDescent="0.15">
      <c r="A3421" s="130">
        <v>3419</v>
      </c>
      <c r="B3421" s="130" t="s">
        <v>23797</v>
      </c>
      <c r="C3421" s="130" t="s">
        <v>1996</v>
      </c>
      <c r="D3421" s="130">
        <v>10</v>
      </c>
      <c r="E3421" s="130" t="s">
        <v>12372</v>
      </c>
      <c r="F3421" s="130">
        <v>28165</v>
      </c>
      <c r="G3421" s="130">
        <v>21355</v>
      </c>
      <c r="H3421" s="130" t="str">
        <f t="shared" si="106"/>
        <v>KK-100083</v>
      </c>
      <c r="I3421" s="130" t="str">
        <f t="shared" si="107"/>
        <v>VG</v>
      </c>
    </row>
    <row r="3422" spans="1:9" x14ac:dyDescent="0.15">
      <c r="A3422" s="130">
        <v>3420</v>
      </c>
      <c r="B3422" s="130" t="s">
        <v>6281</v>
      </c>
      <c r="C3422" s="130" t="s">
        <v>15502</v>
      </c>
      <c r="D3422" s="130">
        <v>100</v>
      </c>
      <c r="E3422" s="130" t="s">
        <v>12372</v>
      </c>
      <c r="F3422" s="130">
        <v>1419500</v>
      </c>
      <c r="G3422" s="130">
        <v>1750500</v>
      </c>
      <c r="H3422" s="130" t="str">
        <f t="shared" si="106"/>
        <v>KK-100084</v>
      </c>
      <c r="I3422" s="130" t="str">
        <f t="shared" si="107"/>
        <v>AG</v>
      </c>
    </row>
    <row r="3423" spans="1:9" x14ac:dyDescent="0.15">
      <c r="A3423" s="130">
        <v>3421</v>
      </c>
      <c r="B3423" s="130" t="s">
        <v>6282</v>
      </c>
      <c r="C3423" s="130" t="s">
        <v>15503</v>
      </c>
      <c r="D3423" s="130">
        <v>1</v>
      </c>
      <c r="E3423" s="130" t="s">
        <v>12368</v>
      </c>
      <c r="F3423" s="130">
        <v>90452</v>
      </c>
      <c r="G3423" s="130">
        <v>76739</v>
      </c>
      <c r="H3423" s="130" t="str">
        <f t="shared" si="106"/>
        <v>KK-100085</v>
      </c>
      <c r="I3423" s="130" t="str">
        <f t="shared" si="107"/>
        <v>AG</v>
      </c>
    </row>
    <row r="3424" spans="1:9" x14ac:dyDescent="0.15">
      <c r="A3424" s="130">
        <v>3422</v>
      </c>
      <c r="B3424" s="130" t="s">
        <v>6283</v>
      </c>
      <c r="C3424" s="130" t="s">
        <v>15504</v>
      </c>
      <c r="D3424" s="130">
        <v>30</v>
      </c>
      <c r="E3424" s="130" t="s">
        <v>12355</v>
      </c>
      <c r="F3424" s="130">
        <v>260332</v>
      </c>
      <c r="G3424" s="130">
        <v>416480</v>
      </c>
      <c r="H3424" s="130" t="str">
        <f t="shared" si="106"/>
        <v>KK-100086</v>
      </c>
      <c r="I3424" s="130" t="str">
        <f t="shared" si="107"/>
        <v>AG</v>
      </c>
    </row>
    <row r="3425" spans="1:9" x14ac:dyDescent="0.15">
      <c r="A3425" s="130">
        <v>3423</v>
      </c>
      <c r="B3425" s="130" t="s">
        <v>6284</v>
      </c>
      <c r="C3425" s="130" t="s">
        <v>15505</v>
      </c>
      <c r="D3425" s="130">
        <v>100</v>
      </c>
      <c r="E3425" s="130" t="s">
        <v>12446</v>
      </c>
      <c r="F3425" s="130">
        <v>42400</v>
      </c>
      <c r="G3425" s="130">
        <v>36071.9</v>
      </c>
      <c r="H3425" s="130" t="str">
        <f t="shared" si="106"/>
        <v>KK-100087</v>
      </c>
      <c r="I3425" s="130" t="str">
        <f t="shared" si="107"/>
        <v>AG</v>
      </c>
    </row>
    <row r="3426" spans="1:9" x14ac:dyDescent="0.15">
      <c r="A3426" s="130">
        <v>3424</v>
      </c>
      <c r="B3426" s="130" t="s">
        <v>23798</v>
      </c>
      <c r="C3426" s="130" t="s">
        <v>1997</v>
      </c>
      <c r="D3426" s="130">
        <v>60</v>
      </c>
      <c r="E3426" s="130" t="s">
        <v>15506</v>
      </c>
      <c r="F3426" s="130">
        <v>7800</v>
      </c>
      <c r="G3426" s="130">
        <v>9000</v>
      </c>
      <c r="H3426" s="130" t="str">
        <f t="shared" si="106"/>
        <v>KK-100088</v>
      </c>
      <c r="I3426" s="130" t="str">
        <f t="shared" si="107"/>
        <v>VG</v>
      </c>
    </row>
    <row r="3427" spans="1:9" x14ac:dyDescent="0.15">
      <c r="A3427" s="130">
        <v>3425</v>
      </c>
      <c r="B3427" s="130" t="s">
        <v>23799</v>
      </c>
      <c r="C3427" s="130" t="s">
        <v>1998</v>
      </c>
      <c r="D3427" s="130">
        <v>100</v>
      </c>
      <c r="E3427" s="130" t="s">
        <v>12446</v>
      </c>
      <c r="F3427" s="130">
        <v>75000</v>
      </c>
      <c r="G3427" s="130">
        <v>39000</v>
      </c>
      <c r="H3427" s="130" t="str">
        <f t="shared" si="106"/>
        <v>KK-100089</v>
      </c>
      <c r="I3427" s="130" t="str">
        <f t="shared" si="107"/>
        <v>VG</v>
      </c>
    </row>
    <row r="3428" spans="1:9" x14ac:dyDescent="0.15">
      <c r="A3428" s="130">
        <v>3426</v>
      </c>
      <c r="B3428" s="130" t="s">
        <v>6285</v>
      </c>
      <c r="C3428" s="130" t="s">
        <v>15507</v>
      </c>
      <c r="D3428" s="130">
        <v>1</v>
      </c>
      <c r="E3428" s="130" t="s">
        <v>12876</v>
      </c>
      <c r="F3428" s="130">
        <v>171000</v>
      </c>
      <c r="G3428" s="130">
        <v>231394</v>
      </c>
      <c r="H3428" s="130" t="str">
        <f t="shared" si="106"/>
        <v>KK-100090</v>
      </c>
      <c r="I3428" s="130" t="str">
        <f t="shared" si="107"/>
        <v>AG</v>
      </c>
    </row>
    <row r="3429" spans="1:9" x14ac:dyDescent="0.15">
      <c r="A3429" s="130">
        <v>3427</v>
      </c>
      <c r="B3429" s="130" t="s">
        <v>23800</v>
      </c>
      <c r="C3429" s="130" t="s">
        <v>1999</v>
      </c>
      <c r="D3429" s="130">
        <v>100</v>
      </c>
      <c r="E3429" s="130" t="s">
        <v>12372</v>
      </c>
      <c r="F3429" s="130">
        <v>8300</v>
      </c>
      <c r="G3429" s="130">
        <v>10000</v>
      </c>
      <c r="H3429" s="130" t="str">
        <f t="shared" si="106"/>
        <v>KK-100091</v>
      </c>
      <c r="I3429" s="130" t="str">
        <f t="shared" si="107"/>
        <v>VG</v>
      </c>
    </row>
    <row r="3430" spans="1:9" x14ac:dyDescent="0.15">
      <c r="A3430" s="130">
        <v>3428</v>
      </c>
      <c r="B3430" s="130" t="s">
        <v>23801</v>
      </c>
      <c r="C3430" s="130" t="s">
        <v>2000</v>
      </c>
      <c r="D3430" s="130">
        <v>2</v>
      </c>
      <c r="E3430" s="130" t="s">
        <v>12372</v>
      </c>
      <c r="F3430" s="130">
        <v>32260</v>
      </c>
      <c r="G3430" s="130">
        <v>40886</v>
      </c>
      <c r="H3430" s="130" t="str">
        <f t="shared" si="106"/>
        <v>KK-100092</v>
      </c>
      <c r="I3430" s="130" t="str">
        <f t="shared" si="107"/>
        <v>VG</v>
      </c>
    </row>
    <row r="3431" spans="1:9" x14ac:dyDescent="0.15">
      <c r="A3431" s="130">
        <v>3429</v>
      </c>
      <c r="B3431" s="130" t="s">
        <v>6286</v>
      </c>
      <c r="C3431" s="130" t="s">
        <v>15508</v>
      </c>
      <c r="D3431" s="130">
        <v>40</v>
      </c>
      <c r="E3431" s="130" t="s">
        <v>12361</v>
      </c>
      <c r="F3431" s="130">
        <v>2733070</v>
      </c>
      <c r="G3431" s="130">
        <v>2302430</v>
      </c>
      <c r="H3431" s="130" t="str">
        <f t="shared" si="106"/>
        <v>KK-100093</v>
      </c>
      <c r="I3431" s="130" t="str">
        <f t="shared" si="107"/>
        <v>AG</v>
      </c>
    </row>
    <row r="3432" spans="1:9" x14ac:dyDescent="0.15">
      <c r="A3432" s="130">
        <v>3430</v>
      </c>
      <c r="B3432" s="130" t="s">
        <v>23802</v>
      </c>
      <c r="C3432" s="130" t="s">
        <v>2001</v>
      </c>
      <c r="D3432" s="130">
        <v>1</v>
      </c>
      <c r="E3432" s="130" t="s">
        <v>12402</v>
      </c>
      <c r="F3432" s="130">
        <v>3124210</v>
      </c>
      <c r="G3432" s="130">
        <v>3185550</v>
      </c>
      <c r="H3432" s="130" t="str">
        <f t="shared" si="106"/>
        <v>KK-100094</v>
      </c>
      <c r="I3432" s="130" t="str">
        <f t="shared" si="107"/>
        <v>VG</v>
      </c>
    </row>
    <row r="3433" spans="1:9" x14ac:dyDescent="0.15">
      <c r="A3433" s="130">
        <v>3431</v>
      </c>
      <c r="B3433" s="130" t="s">
        <v>6287</v>
      </c>
      <c r="C3433" s="130" t="s">
        <v>15509</v>
      </c>
      <c r="D3433" s="130">
        <v>10</v>
      </c>
      <c r="E3433" s="130" t="s">
        <v>12355</v>
      </c>
      <c r="F3433" s="130">
        <v>229800</v>
      </c>
      <c r="G3433" s="130">
        <v>230895</v>
      </c>
      <c r="H3433" s="130" t="str">
        <f t="shared" si="106"/>
        <v>KK-100095</v>
      </c>
      <c r="I3433" s="130" t="str">
        <f t="shared" si="107"/>
        <v>AG</v>
      </c>
    </row>
    <row r="3434" spans="1:9" x14ac:dyDescent="0.15">
      <c r="A3434" s="130">
        <v>3432</v>
      </c>
      <c r="B3434" s="130" t="s">
        <v>23803</v>
      </c>
      <c r="C3434" s="130" t="s">
        <v>2002</v>
      </c>
      <c r="D3434" s="130">
        <v>1</v>
      </c>
      <c r="E3434" s="130" t="s">
        <v>12446</v>
      </c>
      <c r="F3434" s="130">
        <v>2000000</v>
      </c>
      <c r="G3434" s="130">
        <v>17256000</v>
      </c>
      <c r="H3434" s="130" t="str">
        <f t="shared" si="106"/>
        <v>KK-100096</v>
      </c>
      <c r="I3434" s="130" t="str">
        <f t="shared" si="107"/>
        <v>VG</v>
      </c>
    </row>
    <row r="3435" spans="1:9" x14ac:dyDescent="0.15">
      <c r="A3435" s="130">
        <v>3433</v>
      </c>
      <c r="B3435" s="130" t="s">
        <v>23804</v>
      </c>
      <c r="C3435" s="130" t="s">
        <v>2003</v>
      </c>
      <c r="D3435" s="130">
        <v>100</v>
      </c>
      <c r="E3435" s="130" t="s">
        <v>12355</v>
      </c>
      <c r="F3435" s="130">
        <v>357000</v>
      </c>
      <c r="G3435" s="130">
        <v>580000</v>
      </c>
      <c r="H3435" s="130" t="str">
        <f t="shared" si="106"/>
        <v>KK-100097</v>
      </c>
      <c r="I3435" s="130" t="str">
        <f t="shared" si="107"/>
        <v>VG</v>
      </c>
    </row>
    <row r="3436" spans="1:9" x14ac:dyDescent="0.15">
      <c r="A3436" s="130">
        <v>3434</v>
      </c>
      <c r="B3436" s="130" t="s">
        <v>6288</v>
      </c>
      <c r="C3436" s="130" t="s">
        <v>14064</v>
      </c>
      <c r="D3436" s="130">
        <v>45</v>
      </c>
      <c r="E3436" s="130" t="s">
        <v>15510</v>
      </c>
      <c r="F3436" s="130">
        <v>3524840</v>
      </c>
      <c r="G3436" s="130">
        <v>4100800</v>
      </c>
      <c r="H3436" s="130" t="str">
        <f t="shared" si="106"/>
        <v>KK-100098</v>
      </c>
      <c r="I3436" s="130" t="str">
        <f t="shared" si="107"/>
        <v>AG</v>
      </c>
    </row>
    <row r="3437" spans="1:9" x14ac:dyDescent="0.15">
      <c r="A3437" s="130">
        <v>3435</v>
      </c>
      <c r="B3437" s="130" t="s">
        <v>23805</v>
      </c>
      <c r="C3437" s="130" t="s">
        <v>2004</v>
      </c>
      <c r="D3437" s="130">
        <v>1000</v>
      </c>
      <c r="E3437" s="130" t="s">
        <v>12814</v>
      </c>
      <c r="F3437" s="130">
        <v>15330</v>
      </c>
      <c r="G3437" s="130">
        <v>30000</v>
      </c>
      <c r="H3437" s="130" t="str">
        <f t="shared" si="106"/>
        <v>KK-100099</v>
      </c>
      <c r="I3437" s="130" t="str">
        <f t="shared" si="107"/>
        <v>VG</v>
      </c>
    </row>
    <row r="3438" spans="1:9" x14ac:dyDescent="0.15">
      <c r="A3438" s="130">
        <v>3436</v>
      </c>
      <c r="B3438" s="130" t="s">
        <v>23806</v>
      </c>
      <c r="C3438" s="130" t="s">
        <v>2005</v>
      </c>
      <c r="D3438" s="130">
        <v>1000</v>
      </c>
      <c r="E3438" s="130" t="s">
        <v>12372</v>
      </c>
      <c r="F3438" s="130">
        <v>500040</v>
      </c>
      <c r="G3438" s="130">
        <v>525740</v>
      </c>
      <c r="H3438" s="130" t="str">
        <f t="shared" si="106"/>
        <v>KK-100100</v>
      </c>
      <c r="I3438" s="130" t="str">
        <f t="shared" si="107"/>
        <v>VG</v>
      </c>
    </row>
    <row r="3439" spans="1:9" x14ac:dyDescent="0.15">
      <c r="A3439" s="130">
        <v>3437</v>
      </c>
      <c r="B3439" s="130" t="s">
        <v>23807</v>
      </c>
      <c r="C3439" s="130" t="s">
        <v>2006</v>
      </c>
      <c r="D3439" s="130">
        <v>200</v>
      </c>
      <c r="E3439" s="130" t="s">
        <v>12610</v>
      </c>
      <c r="F3439" s="130">
        <v>44192</v>
      </c>
      <c r="G3439" s="130">
        <v>20735.66</v>
      </c>
      <c r="H3439" s="130" t="str">
        <f t="shared" si="106"/>
        <v>KK-100101</v>
      </c>
      <c r="I3439" s="130" t="str">
        <f t="shared" si="107"/>
        <v>VG</v>
      </c>
    </row>
    <row r="3440" spans="1:9" x14ac:dyDescent="0.15">
      <c r="A3440" s="130">
        <v>3438</v>
      </c>
      <c r="B3440" s="130" t="s">
        <v>6289</v>
      </c>
      <c r="C3440" s="130" t="s">
        <v>15511</v>
      </c>
      <c r="D3440" s="130">
        <v>1</v>
      </c>
      <c r="E3440" s="130" t="s">
        <v>15512</v>
      </c>
      <c r="F3440" s="130">
        <v>1280000</v>
      </c>
      <c r="G3440" s="130">
        <v>1025000</v>
      </c>
      <c r="H3440" s="130" t="str">
        <f t="shared" si="106"/>
        <v>KK-100102</v>
      </c>
      <c r="I3440" s="130" t="str">
        <f t="shared" si="107"/>
        <v>AG</v>
      </c>
    </row>
    <row r="3441" spans="1:9" x14ac:dyDescent="0.15">
      <c r="A3441" s="130">
        <v>3439</v>
      </c>
      <c r="B3441" s="130" t="s">
        <v>6290</v>
      </c>
      <c r="C3441" s="130" t="s">
        <v>15513</v>
      </c>
      <c r="D3441" s="130">
        <v>1</v>
      </c>
      <c r="E3441" s="130" t="s">
        <v>15514</v>
      </c>
      <c r="F3441" s="130">
        <v>12568800</v>
      </c>
      <c r="G3441" s="130">
        <v>14410000</v>
      </c>
      <c r="H3441" s="130" t="str">
        <f t="shared" si="106"/>
        <v>KK-100103</v>
      </c>
      <c r="I3441" s="130" t="str">
        <f t="shared" si="107"/>
        <v>AG</v>
      </c>
    </row>
    <row r="3442" spans="1:9" x14ac:dyDescent="0.15">
      <c r="A3442" s="130">
        <v>3440</v>
      </c>
      <c r="B3442" s="130" t="s">
        <v>6291</v>
      </c>
      <c r="C3442" s="130" t="s">
        <v>15515</v>
      </c>
      <c r="D3442" s="130">
        <v>1000</v>
      </c>
      <c r="E3442" s="130" t="s">
        <v>15516</v>
      </c>
      <c r="F3442" s="130">
        <v>3874800</v>
      </c>
      <c r="G3442" s="130">
        <v>4965760</v>
      </c>
      <c r="H3442" s="130" t="str">
        <f t="shared" si="106"/>
        <v>KK-100104</v>
      </c>
      <c r="I3442" s="130" t="str">
        <f t="shared" si="107"/>
        <v>AG</v>
      </c>
    </row>
    <row r="3443" spans="1:9" x14ac:dyDescent="0.15">
      <c r="A3443" s="130">
        <v>3441</v>
      </c>
      <c r="B3443" s="130" t="s">
        <v>23808</v>
      </c>
      <c r="C3443" s="130" t="s">
        <v>2007</v>
      </c>
      <c r="D3443" s="130">
        <v>1</v>
      </c>
      <c r="E3443" s="130" t="s">
        <v>12457</v>
      </c>
      <c r="F3443" s="130">
        <v>431500</v>
      </c>
      <c r="G3443" s="130">
        <v>543000</v>
      </c>
      <c r="H3443" s="130" t="str">
        <f t="shared" si="106"/>
        <v>KK-100105</v>
      </c>
      <c r="I3443" s="130" t="str">
        <f t="shared" si="107"/>
        <v>VG</v>
      </c>
    </row>
    <row r="3444" spans="1:9" x14ac:dyDescent="0.15">
      <c r="A3444" s="130">
        <v>3442</v>
      </c>
      <c r="B3444" s="130" t="s">
        <v>6292</v>
      </c>
      <c r="C3444" s="130" t="s">
        <v>15517</v>
      </c>
      <c r="D3444" s="130">
        <v>1000</v>
      </c>
      <c r="E3444" s="130" t="s">
        <v>12355</v>
      </c>
      <c r="F3444" s="130">
        <v>35052000</v>
      </c>
      <c r="G3444" s="130">
        <v>30000000</v>
      </c>
      <c r="H3444" s="130" t="str">
        <f t="shared" si="106"/>
        <v>KK-100106</v>
      </c>
      <c r="I3444" s="130" t="str">
        <f t="shared" si="107"/>
        <v>AG</v>
      </c>
    </row>
    <row r="3445" spans="1:9" x14ac:dyDescent="0.15">
      <c r="A3445" s="130">
        <v>3443</v>
      </c>
      <c r="B3445" s="130" t="s">
        <v>6293</v>
      </c>
      <c r="C3445" s="130" t="s">
        <v>15210</v>
      </c>
      <c r="D3445" s="130">
        <v>300</v>
      </c>
      <c r="E3445" s="130" t="s">
        <v>12370</v>
      </c>
      <c r="F3445" s="130">
        <v>1275000</v>
      </c>
      <c r="G3445" s="130">
        <v>540000</v>
      </c>
      <c r="H3445" s="130" t="str">
        <f t="shared" si="106"/>
        <v>KK-100107</v>
      </c>
      <c r="I3445" s="130" t="str">
        <f t="shared" si="107"/>
        <v>AG</v>
      </c>
    </row>
    <row r="3446" spans="1:9" x14ac:dyDescent="0.15">
      <c r="A3446" s="130">
        <v>3444</v>
      </c>
      <c r="B3446" s="130" t="s">
        <v>6294</v>
      </c>
      <c r="C3446" s="130" t="s">
        <v>15518</v>
      </c>
      <c r="D3446" s="130">
        <v>100</v>
      </c>
      <c r="E3446" s="130" t="s">
        <v>12372</v>
      </c>
      <c r="F3446" s="130">
        <v>178200</v>
      </c>
      <c r="G3446" s="130">
        <v>258800</v>
      </c>
      <c r="H3446" s="130" t="str">
        <f t="shared" si="106"/>
        <v>KK-100108</v>
      </c>
      <c r="I3446" s="130" t="str">
        <f t="shared" si="107"/>
        <v>AG</v>
      </c>
    </row>
    <row r="3447" spans="1:9" x14ac:dyDescent="0.15">
      <c r="A3447" s="130">
        <v>3445</v>
      </c>
      <c r="B3447" s="130" t="s">
        <v>23809</v>
      </c>
      <c r="C3447" s="130" t="s">
        <v>2008</v>
      </c>
      <c r="D3447" s="130">
        <v>90</v>
      </c>
      <c r="E3447" s="130" t="s">
        <v>12610</v>
      </c>
      <c r="F3447" s="130">
        <v>177300</v>
      </c>
      <c r="G3447" s="130">
        <v>1890000</v>
      </c>
      <c r="H3447" s="130" t="str">
        <f t="shared" si="106"/>
        <v>KK-100109</v>
      </c>
      <c r="I3447" s="130" t="str">
        <f t="shared" si="107"/>
        <v>VG</v>
      </c>
    </row>
    <row r="3448" spans="1:9" x14ac:dyDescent="0.15">
      <c r="A3448" s="130">
        <v>3446</v>
      </c>
      <c r="B3448" s="130" t="s">
        <v>6295</v>
      </c>
      <c r="C3448" s="130" t="s">
        <v>15519</v>
      </c>
      <c r="D3448" s="130">
        <v>100</v>
      </c>
      <c r="E3448" s="130" t="s">
        <v>12372</v>
      </c>
      <c r="F3448" s="130">
        <v>310488</v>
      </c>
      <c r="G3448" s="130">
        <v>330000</v>
      </c>
      <c r="H3448" s="130" t="str">
        <f t="shared" si="106"/>
        <v>KK-100110</v>
      </c>
      <c r="I3448" s="130" t="str">
        <f t="shared" si="107"/>
        <v>AG</v>
      </c>
    </row>
    <row r="3449" spans="1:9" x14ac:dyDescent="0.15">
      <c r="A3449" s="130">
        <v>3447</v>
      </c>
      <c r="B3449" s="130" t="s">
        <v>6296</v>
      </c>
      <c r="C3449" s="130" t="s">
        <v>15520</v>
      </c>
      <c r="D3449" s="130">
        <v>10</v>
      </c>
      <c r="E3449" s="130" t="s">
        <v>12370</v>
      </c>
      <c r="F3449" s="130">
        <v>31740</v>
      </c>
      <c r="G3449" s="130">
        <v>31740</v>
      </c>
      <c r="H3449" s="130" t="str">
        <f t="shared" si="106"/>
        <v>KK-100111</v>
      </c>
      <c r="I3449" s="130" t="str">
        <f t="shared" si="107"/>
        <v>AG</v>
      </c>
    </row>
    <row r="3450" spans="1:9" x14ac:dyDescent="0.15">
      <c r="A3450" s="130">
        <v>3448</v>
      </c>
      <c r="B3450" s="130" t="s">
        <v>6297</v>
      </c>
      <c r="C3450" s="130" t="s">
        <v>15521</v>
      </c>
      <c r="D3450" s="130">
        <v>1</v>
      </c>
      <c r="E3450" s="130" t="s">
        <v>12467</v>
      </c>
      <c r="F3450" s="130">
        <v>1521000</v>
      </c>
      <c r="G3450" s="130">
        <v>1648000</v>
      </c>
      <c r="H3450" s="130" t="str">
        <f t="shared" si="106"/>
        <v>KK-100112</v>
      </c>
      <c r="I3450" s="130" t="str">
        <f t="shared" si="107"/>
        <v>AG</v>
      </c>
    </row>
    <row r="3451" spans="1:9" x14ac:dyDescent="0.15">
      <c r="A3451" s="130">
        <v>3449</v>
      </c>
      <c r="B3451" s="130" t="s">
        <v>6298</v>
      </c>
      <c r="C3451" s="130" t="s">
        <v>14809</v>
      </c>
      <c r="D3451" s="130">
        <v>280</v>
      </c>
      <c r="E3451" s="130" t="s">
        <v>12402</v>
      </c>
      <c r="F3451" s="130">
        <v>14840000</v>
      </c>
      <c r="G3451" s="130">
        <v>14476000</v>
      </c>
      <c r="H3451" s="130" t="str">
        <f t="shared" si="106"/>
        <v>KK-100113</v>
      </c>
      <c r="I3451" s="130" t="str">
        <f t="shared" si="107"/>
        <v>AG</v>
      </c>
    </row>
    <row r="3452" spans="1:9" x14ac:dyDescent="0.15">
      <c r="A3452" s="130">
        <v>3450</v>
      </c>
      <c r="B3452" s="130" t="s">
        <v>6299</v>
      </c>
      <c r="C3452" s="130" t="s">
        <v>15522</v>
      </c>
      <c r="D3452" s="130">
        <v>200</v>
      </c>
      <c r="E3452" s="130" t="s">
        <v>13533</v>
      </c>
      <c r="F3452" s="130">
        <v>93200</v>
      </c>
      <c r="G3452" s="130">
        <v>98994</v>
      </c>
      <c r="H3452" s="130" t="str">
        <f t="shared" si="106"/>
        <v>KK-100114</v>
      </c>
      <c r="I3452" s="130" t="str">
        <f t="shared" si="107"/>
        <v/>
      </c>
    </row>
    <row r="3453" spans="1:9" x14ac:dyDescent="0.15">
      <c r="A3453" s="130">
        <v>3451</v>
      </c>
      <c r="B3453" s="130" t="s">
        <v>6300</v>
      </c>
      <c r="C3453" s="130" t="s">
        <v>15523</v>
      </c>
      <c r="D3453" s="130">
        <v>5</v>
      </c>
      <c r="E3453" s="130" t="s">
        <v>12462</v>
      </c>
      <c r="F3453" s="130">
        <v>2950299</v>
      </c>
      <c r="G3453" s="130">
        <v>8296088.4199999999</v>
      </c>
      <c r="H3453" s="130" t="str">
        <f t="shared" si="106"/>
        <v>KK-100115</v>
      </c>
      <c r="I3453" s="130" t="str">
        <f t="shared" si="107"/>
        <v>AG</v>
      </c>
    </row>
    <row r="3454" spans="1:9" x14ac:dyDescent="0.15">
      <c r="A3454" s="130">
        <v>3452</v>
      </c>
      <c r="B3454" s="130" t="s">
        <v>6301</v>
      </c>
      <c r="C3454" s="130" t="s">
        <v>15524</v>
      </c>
      <c r="D3454" s="130">
        <v>1</v>
      </c>
      <c r="E3454" s="130" t="s">
        <v>12355</v>
      </c>
      <c r="F3454" s="130">
        <v>21676.2</v>
      </c>
      <c r="G3454" s="130">
        <v>20872.599999999999</v>
      </c>
      <c r="H3454" s="130" t="str">
        <f t="shared" si="106"/>
        <v>KK-100116</v>
      </c>
      <c r="I3454" s="130" t="str">
        <f t="shared" si="107"/>
        <v>AG</v>
      </c>
    </row>
    <row r="3455" spans="1:9" x14ac:dyDescent="0.15">
      <c r="A3455" s="130">
        <v>3453</v>
      </c>
      <c r="B3455" s="130" t="s">
        <v>23810</v>
      </c>
      <c r="C3455" s="130" t="s">
        <v>2009</v>
      </c>
      <c r="D3455" s="130">
        <v>1</v>
      </c>
      <c r="E3455" s="130" t="s">
        <v>12361</v>
      </c>
      <c r="F3455" s="130">
        <v>13600</v>
      </c>
      <c r="G3455" s="130">
        <v>12500</v>
      </c>
      <c r="H3455" s="130" t="str">
        <f t="shared" si="106"/>
        <v>KK-100117</v>
      </c>
      <c r="I3455" s="130" t="str">
        <f t="shared" si="107"/>
        <v>VG</v>
      </c>
    </row>
    <row r="3456" spans="1:9" x14ac:dyDescent="0.15">
      <c r="A3456" s="130">
        <v>3454</v>
      </c>
      <c r="B3456" s="130" t="s">
        <v>6302</v>
      </c>
      <c r="C3456" s="130" t="s">
        <v>15525</v>
      </c>
      <c r="D3456" s="130">
        <v>100</v>
      </c>
      <c r="E3456" s="130" t="s">
        <v>12372</v>
      </c>
      <c r="F3456" s="130">
        <v>2001346</v>
      </c>
      <c r="G3456" s="130">
        <v>1716480</v>
      </c>
      <c r="H3456" s="130" t="str">
        <f t="shared" si="106"/>
        <v>KK-100118</v>
      </c>
      <c r="I3456" s="130" t="str">
        <f t="shared" si="107"/>
        <v>AG</v>
      </c>
    </row>
    <row r="3457" spans="1:9" x14ac:dyDescent="0.15">
      <c r="A3457" s="130">
        <v>3455</v>
      </c>
      <c r="B3457" s="130" t="s">
        <v>6303</v>
      </c>
      <c r="C3457" s="130" t="s">
        <v>15526</v>
      </c>
      <c r="D3457" s="130">
        <v>1</v>
      </c>
      <c r="E3457" s="130" t="s">
        <v>12581</v>
      </c>
      <c r="F3457" s="130">
        <v>314</v>
      </c>
      <c r="G3457" s="130">
        <v>4711</v>
      </c>
      <c r="H3457" s="130" t="str">
        <f t="shared" si="106"/>
        <v>KK-100119</v>
      </c>
      <c r="I3457" s="130" t="str">
        <f t="shared" si="107"/>
        <v>AG</v>
      </c>
    </row>
    <row r="3458" spans="1:9" x14ac:dyDescent="0.15">
      <c r="A3458" s="130">
        <v>3456</v>
      </c>
      <c r="B3458" s="130" t="s">
        <v>6304</v>
      </c>
      <c r="C3458" s="130" t="s">
        <v>15527</v>
      </c>
      <c r="D3458" s="130">
        <v>100</v>
      </c>
      <c r="E3458" s="130" t="s">
        <v>12372</v>
      </c>
      <c r="F3458" s="130">
        <v>222970</v>
      </c>
      <c r="G3458" s="130">
        <v>212970</v>
      </c>
      <c r="H3458" s="130" t="str">
        <f t="shared" si="106"/>
        <v>KK-110001</v>
      </c>
      <c r="I3458" s="130" t="str">
        <f t="shared" si="107"/>
        <v>AG</v>
      </c>
    </row>
    <row r="3459" spans="1:9" x14ac:dyDescent="0.15">
      <c r="A3459" s="130">
        <v>3457</v>
      </c>
      <c r="B3459" s="130" t="s">
        <v>1314</v>
      </c>
      <c r="C3459" s="130" t="s">
        <v>2010</v>
      </c>
      <c r="D3459" s="130">
        <v>2</v>
      </c>
      <c r="E3459" s="130" t="s">
        <v>15528</v>
      </c>
      <c r="F3459" s="130">
        <v>293556</v>
      </c>
      <c r="G3459" s="130">
        <v>104800</v>
      </c>
      <c r="H3459" s="130" t="str">
        <f t="shared" si="106"/>
        <v>KK-110002</v>
      </c>
      <c r="I3459" s="130" t="str">
        <f t="shared" si="107"/>
        <v>VE</v>
      </c>
    </row>
    <row r="3460" spans="1:9" x14ac:dyDescent="0.15">
      <c r="A3460" s="130">
        <v>3458</v>
      </c>
      <c r="B3460" s="130" t="s">
        <v>6305</v>
      </c>
      <c r="C3460" s="130" t="s">
        <v>15529</v>
      </c>
      <c r="D3460" s="130">
        <v>100</v>
      </c>
      <c r="E3460" s="130" t="s">
        <v>12355</v>
      </c>
      <c r="F3460" s="130">
        <v>202175</v>
      </c>
      <c r="G3460" s="130">
        <v>205475</v>
      </c>
      <c r="H3460" s="130" t="str">
        <f t="shared" ref="H3460:H3523" si="108">LEFT(B3460,FIND("-",B3460)+6)</f>
        <v>KK-110003</v>
      </c>
      <c r="I3460" s="130" t="str">
        <f t="shared" ref="I3460:I3523" si="109">RIGHT(B3460,LEN(B3460)-FIND("-",B3460)-7)</f>
        <v>AG</v>
      </c>
    </row>
    <row r="3461" spans="1:9" x14ac:dyDescent="0.15">
      <c r="A3461" s="130">
        <v>3459</v>
      </c>
      <c r="B3461" s="130" t="s">
        <v>6306</v>
      </c>
      <c r="C3461" s="130" t="s">
        <v>15530</v>
      </c>
      <c r="D3461" s="130">
        <v>100</v>
      </c>
      <c r="E3461" s="130" t="s">
        <v>12355</v>
      </c>
      <c r="F3461" s="130">
        <v>1029000</v>
      </c>
      <c r="G3461" s="130">
        <v>1308000</v>
      </c>
      <c r="H3461" s="130" t="str">
        <f t="shared" si="108"/>
        <v>KK-110004</v>
      </c>
      <c r="I3461" s="130" t="str">
        <f t="shared" si="109"/>
        <v>AG</v>
      </c>
    </row>
    <row r="3462" spans="1:9" x14ac:dyDescent="0.15">
      <c r="A3462" s="130">
        <v>3460</v>
      </c>
      <c r="B3462" s="130" t="s">
        <v>6307</v>
      </c>
      <c r="C3462" s="130" t="s">
        <v>15531</v>
      </c>
      <c r="D3462" s="130">
        <v>540</v>
      </c>
      <c r="E3462" s="130" t="s">
        <v>12368</v>
      </c>
      <c r="F3462" s="130">
        <v>47777432.560000002</v>
      </c>
      <c r="G3462" s="130">
        <v>50732456.210000001</v>
      </c>
      <c r="H3462" s="130" t="str">
        <f t="shared" si="108"/>
        <v>KK-110005</v>
      </c>
      <c r="I3462" s="130" t="str">
        <f t="shared" si="109"/>
        <v>AG</v>
      </c>
    </row>
    <row r="3463" spans="1:9" x14ac:dyDescent="0.15">
      <c r="A3463" s="130">
        <v>3461</v>
      </c>
      <c r="B3463" s="130" t="s">
        <v>22570</v>
      </c>
      <c r="C3463" s="130" t="s">
        <v>2011</v>
      </c>
      <c r="D3463" s="130">
        <v>100</v>
      </c>
      <c r="E3463" s="130" t="s">
        <v>12355</v>
      </c>
      <c r="F3463" s="130">
        <v>5931661</v>
      </c>
      <c r="G3463" s="130">
        <v>1994538</v>
      </c>
      <c r="H3463" s="130" t="str">
        <f t="shared" si="108"/>
        <v>KK-110006</v>
      </c>
      <c r="I3463" s="130" t="str">
        <f t="shared" si="109"/>
        <v>VE</v>
      </c>
    </row>
    <row r="3464" spans="1:9" x14ac:dyDescent="0.15">
      <c r="A3464" s="130">
        <v>3462</v>
      </c>
      <c r="B3464" s="130" t="s">
        <v>6308</v>
      </c>
      <c r="C3464" s="130" t="s">
        <v>15532</v>
      </c>
      <c r="D3464" s="130">
        <v>6000</v>
      </c>
      <c r="E3464" s="130" t="s">
        <v>12405</v>
      </c>
      <c r="F3464" s="130">
        <v>247900</v>
      </c>
      <c r="G3464" s="130">
        <v>368000</v>
      </c>
      <c r="H3464" s="130" t="str">
        <f t="shared" si="108"/>
        <v>KK-110007</v>
      </c>
      <c r="I3464" s="130" t="str">
        <f t="shared" si="109"/>
        <v>AG</v>
      </c>
    </row>
    <row r="3465" spans="1:9" x14ac:dyDescent="0.15">
      <c r="A3465" s="130">
        <v>3463</v>
      </c>
      <c r="B3465" s="130" t="s">
        <v>6309</v>
      </c>
      <c r="C3465" s="130" t="s">
        <v>15533</v>
      </c>
      <c r="D3465" s="130">
        <v>10</v>
      </c>
      <c r="E3465" s="130" t="s">
        <v>12788</v>
      </c>
      <c r="F3465" s="130">
        <v>3535100</v>
      </c>
      <c r="G3465" s="130">
        <v>3535100</v>
      </c>
      <c r="H3465" s="130" t="str">
        <f t="shared" si="108"/>
        <v>KK-110008</v>
      </c>
      <c r="I3465" s="130" t="str">
        <f t="shared" si="109"/>
        <v>AG</v>
      </c>
    </row>
    <row r="3466" spans="1:9" x14ac:dyDescent="0.15">
      <c r="A3466" s="130">
        <v>3464</v>
      </c>
      <c r="B3466" s="130" t="s">
        <v>6310</v>
      </c>
      <c r="C3466" s="130" t="s">
        <v>15534</v>
      </c>
      <c r="D3466" s="130">
        <v>100</v>
      </c>
      <c r="E3466" s="130" t="s">
        <v>12368</v>
      </c>
      <c r="F3466" s="130">
        <v>1767.57</v>
      </c>
      <c r="G3466" s="130">
        <v>2319</v>
      </c>
      <c r="H3466" s="130" t="str">
        <f t="shared" si="108"/>
        <v>KK-110009</v>
      </c>
      <c r="I3466" s="130" t="str">
        <f t="shared" si="109"/>
        <v>AG</v>
      </c>
    </row>
    <row r="3467" spans="1:9" x14ac:dyDescent="0.15">
      <c r="A3467" s="130">
        <v>3465</v>
      </c>
      <c r="B3467" s="130" t="s">
        <v>6311</v>
      </c>
      <c r="C3467" s="130" t="s">
        <v>15535</v>
      </c>
      <c r="D3467" s="130">
        <v>1</v>
      </c>
      <c r="E3467" s="130" t="s">
        <v>12569</v>
      </c>
      <c r="F3467" s="130">
        <v>8553200</v>
      </c>
      <c r="G3467" s="130">
        <v>853200</v>
      </c>
      <c r="H3467" s="130" t="str">
        <f t="shared" si="108"/>
        <v>KK-110010</v>
      </c>
      <c r="I3467" s="130" t="str">
        <f t="shared" si="109"/>
        <v>AG</v>
      </c>
    </row>
    <row r="3468" spans="1:9" x14ac:dyDescent="0.15">
      <c r="A3468" s="130">
        <v>3466</v>
      </c>
      <c r="B3468" s="130" t="s">
        <v>1316</v>
      </c>
      <c r="C3468" s="130" t="s">
        <v>2012</v>
      </c>
      <c r="D3468" s="130">
        <v>1</v>
      </c>
      <c r="E3468" s="130" t="s">
        <v>12402</v>
      </c>
      <c r="F3468" s="130">
        <v>2500</v>
      </c>
      <c r="G3468" s="130">
        <v>4000</v>
      </c>
      <c r="H3468" s="130" t="str">
        <f t="shared" si="108"/>
        <v>KK-110011</v>
      </c>
      <c r="I3468" s="130" t="str">
        <f t="shared" si="109"/>
        <v>VE</v>
      </c>
    </row>
    <row r="3469" spans="1:9" x14ac:dyDescent="0.15">
      <c r="A3469" s="130">
        <v>3467</v>
      </c>
      <c r="B3469" s="130" t="s">
        <v>1317</v>
      </c>
      <c r="C3469" s="130" t="s">
        <v>2013</v>
      </c>
      <c r="D3469" s="130">
        <v>10</v>
      </c>
      <c r="E3469" s="130" t="s">
        <v>12372</v>
      </c>
      <c r="F3469" s="130">
        <v>79790</v>
      </c>
      <c r="G3469" s="130">
        <v>95540</v>
      </c>
      <c r="H3469" s="130" t="str">
        <f t="shared" si="108"/>
        <v>KK-110012</v>
      </c>
      <c r="I3469" s="130" t="str">
        <f t="shared" si="109"/>
        <v>VE</v>
      </c>
    </row>
    <row r="3470" spans="1:9" x14ac:dyDescent="0.15">
      <c r="A3470" s="130">
        <v>3468</v>
      </c>
      <c r="B3470" s="130" t="s">
        <v>6312</v>
      </c>
      <c r="C3470" s="130" t="s">
        <v>15536</v>
      </c>
      <c r="D3470" s="130">
        <v>100</v>
      </c>
      <c r="E3470" s="130" t="s">
        <v>12355</v>
      </c>
      <c r="F3470" s="130">
        <v>4042000</v>
      </c>
      <c r="G3470" s="130">
        <v>4936000</v>
      </c>
      <c r="H3470" s="130" t="str">
        <f t="shared" si="108"/>
        <v>KK-110013</v>
      </c>
      <c r="I3470" s="130" t="str">
        <f t="shared" si="109"/>
        <v>AG</v>
      </c>
    </row>
    <row r="3471" spans="1:9" x14ac:dyDescent="0.15">
      <c r="A3471" s="130">
        <v>3469</v>
      </c>
      <c r="B3471" s="130" t="s">
        <v>6313</v>
      </c>
      <c r="C3471" s="130" t="s">
        <v>15537</v>
      </c>
      <c r="D3471" s="130">
        <v>100</v>
      </c>
      <c r="E3471" s="130" t="s">
        <v>12355</v>
      </c>
      <c r="F3471" s="130">
        <v>1710132</v>
      </c>
      <c r="G3471" s="130">
        <v>2515132</v>
      </c>
      <c r="H3471" s="130" t="str">
        <f t="shared" si="108"/>
        <v>KK-110014</v>
      </c>
      <c r="I3471" s="130" t="str">
        <f t="shared" si="109"/>
        <v>AG</v>
      </c>
    </row>
    <row r="3472" spans="1:9" x14ac:dyDescent="0.15">
      <c r="A3472" s="130">
        <v>3470</v>
      </c>
      <c r="B3472" s="130" t="s">
        <v>1318</v>
      </c>
      <c r="C3472" s="130" t="s">
        <v>2014</v>
      </c>
      <c r="D3472" s="130">
        <v>10</v>
      </c>
      <c r="E3472" s="130" t="s">
        <v>12531</v>
      </c>
      <c r="F3472" s="130">
        <v>126600</v>
      </c>
      <c r="G3472" s="130">
        <v>1276560</v>
      </c>
      <c r="H3472" s="130" t="str">
        <f t="shared" si="108"/>
        <v>KK-110015</v>
      </c>
      <c r="I3472" s="130" t="str">
        <f t="shared" si="109"/>
        <v>VE</v>
      </c>
    </row>
    <row r="3473" spans="1:9" x14ac:dyDescent="0.15">
      <c r="A3473" s="130">
        <v>3471</v>
      </c>
      <c r="B3473" s="130" t="s">
        <v>1319</v>
      </c>
      <c r="C3473" s="130" t="s">
        <v>2015</v>
      </c>
      <c r="D3473" s="130">
        <v>1</v>
      </c>
      <c r="E3473" s="130" t="s">
        <v>12989</v>
      </c>
      <c r="F3473" s="130">
        <v>148000</v>
      </c>
      <c r="G3473" s="130">
        <v>119000</v>
      </c>
      <c r="H3473" s="130" t="str">
        <f t="shared" si="108"/>
        <v>KK-110016</v>
      </c>
      <c r="I3473" s="130" t="str">
        <f t="shared" si="109"/>
        <v>VE</v>
      </c>
    </row>
    <row r="3474" spans="1:9" x14ac:dyDescent="0.15">
      <c r="A3474" s="130">
        <v>3472</v>
      </c>
      <c r="B3474" s="130" t="s">
        <v>6314</v>
      </c>
      <c r="C3474" s="130" t="s">
        <v>15538</v>
      </c>
      <c r="D3474" s="130">
        <v>30</v>
      </c>
      <c r="E3474" s="130" t="s">
        <v>12355</v>
      </c>
      <c r="F3474" s="130">
        <v>4116099</v>
      </c>
      <c r="G3474" s="130">
        <v>5079823</v>
      </c>
      <c r="H3474" s="130" t="str">
        <f t="shared" si="108"/>
        <v>KK-110017</v>
      </c>
      <c r="I3474" s="130" t="str">
        <f t="shared" si="109"/>
        <v>AG</v>
      </c>
    </row>
    <row r="3475" spans="1:9" x14ac:dyDescent="0.15">
      <c r="A3475" s="130">
        <v>3473</v>
      </c>
      <c r="B3475" s="130" t="s">
        <v>6315</v>
      </c>
      <c r="C3475" s="130" t="s">
        <v>15539</v>
      </c>
      <c r="D3475" s="130">
        <v>10</v>
      </c>
      <c r="E3475" s="130" t="s">
        <v>12361</v>
      </c>
      <c r="F3475" s="130">
        <v>225143</v>
      </c>
      <c r="G3475" s="130">
        <v>232067</v>
      </c>
      <c r="H3475" s="130" t="str">
        <f t="shared" si="108"/>
        <v>KK-110018</v>
      </c>
      <c r="I3475" s="130" t="str">
        <f t="shared" si="109"/>
        <v>AG</v>
      </c>
    </row>
    <row r="3476" spans="1:9" x14ac:dyDescent="0.15">
      <c r="A3476" s="130">
        <v>3474</v>
      </c>
      <c r="B3476" s="130" t="s">
        <v>6316</v>
      </c>
      <c r="C3476" s="130" t="s">
        <v>15540</v>
      </c>
      <c r="D3476" s="130">
        <v>100</v>
      </c>
      <c r="E3476" s="130" t="s">
        <v>12368</v>
      </c>
      <c r="F3476" s="130">
        <v>1137645</v>
      </c>
      <c r="G3476" s="130">
        <v>1215236</v>
      </c>
      <c r="H3476" s="130" t="str">
        <f t="shared" si="108"/>
        <v>KK-110019</v>
      </c>
      <c r="I3476" s="130" t="str">
        <f t="shared" si="109"/>
        <v>AG</v>
      </c>
    </row>
    <row r="3477" spans="1:9" x14ac:dyDescent="0.15">
      <c r="A3477" s="130">
        <v>3475</v>
      </c>
      <c r="B3477" s="130" t="s">
        <v>6317</v>
      </c>
      <c r="C3477" s="130" t="s">
        <v>15541</v>
      </c>
      <c r="D3477" s="130">
        <v>10</v>
      </c>
      <c r="E3477" s="130" t="s">
        <v>12788</v>
      </c>
      <c r="F3477" s="130">
        <v>2437184</v>
      </c>
      <c r="G3477" s="130">
        <v>2467920</v>
      </c>
      <c r="H3477" s="130" t="str">
        <f t="shared" si="108"/>
        <v>KK-110020</v>
      </c>
      <c r="I3477" s="130" t="str">
        <f t="shared" si="109"/>
        <v>AG</v>
      </c>
    </row>
    <row r="3478" spans="1:9" x14ac:dyDescent="0.15">
      <c r="A3478" s="130">
        <v>3476</v>
      </c>
      <c r="B3478" s="130" t="s">
        <v>6318</v>
      </c>
      <c r="C3478" s="130" t="s">
        <v>15542</v>
      </c>
      <c r="D3478" s="130">
        <v>1</v>
      </c>
      <c r="E3478" s="130" t="s">
        <v>12370</v>
      </c>
      <c r="F3478" s="130">
        <v>70867</v>
      </c>
      <c r="G3478" s="130">
        <v>70867</v>
      </c>
      <c r="H3478" s="130" t="str">
        <f t="shared" si="108"/>
        <v>KK-110021</v>
      </c>
      <c r="I3478" s="130" t="str">
        <f t="shared" si="109"/>
        <v>AG</v>
      </c>
    </row>
    <row r="3479" spans="1:9" x14ac:dyDescent="0.15">
      <c r="A3479" s="130">
        <v>3477</v>
      </c>
      <c r="B3479" s="130" t="s">
        <v>6319</v>
      </c>
      <c r="C3479" s="130" t="s">
        <v>15543</v>
      </c>
      <c r="D3479" s="130">
        <v>1</v>
      </c>
      <c r="E3479" s="130" t="s">
        <v>12382</v>
      </c>
      <c r="F3479" s="130">
        <v>4720000</v>
      </c>
      <c r="G3479" s="130">
        <v>3550000</v>
      </c>
      <c r="H3479" s="130" t="str">
        <f t="shared" si="108"/>
        <v>KK-110022</v>
      </c>
      <c r="I3479" s="130" t="str">
        <f t="shared" si="109"/>
        <v>AG</v>
      </c>
    </row>
    <row r="3480" spans="1:9" x14ac:dyDescent="0.15">
      <c r="A3480" s="130">
        <v>3478</v>
      </c>
      <c r="B3480" s="130" t="s">
        <v>6320</v>
      </c>
      <c r="C3480" s="130" t="s">
        <v>15544</v>
      </c>
      <c r="D3480" s="130">
        <v>100</v>
      </c>
      <c r="E3480" s="130" t="s">
        <v>12370</v>
      </c>
      <c r="F3480" s="130">
        <v>191333</v>
      </c>
      <c r="G3480" s="130">
        <v>199084</v>
      </c>
      <c r="H3480" s="130" t="str">
        <f t="shared" si="108"/>
        <v>KK-110023</v>
      </c>
      <c r="I3480" s="130" t="str">
        <f t="shared" si="109"/>
        <v>AG</v>
      </c>
    </row>
    <row r="3481" spans="1:9" x14ac:dyDescent="0.15">
      <c r="A3481" s="130">
        <v>3479</v>
      </c>
      <c r="B3481" s="130" t="s">
        <v>6321</v>
      </c>
      <c r="C3481" s="130" t="s">
        <v>15545</v>
      </c>
      <c r="D3481" s="130">
        <v>50</v>
      </c>
      <c r="E3481" s="130" t="s">
        <v>12446</v>
      </c>
      <c r="F3481" s="130">
        <v>16410</v>
      </c>
      <c r="G3481" s="130">
        <v>31150</v>
      </c>
      <c r="H3481" s="130" t="str">
        <f t="shared" si="108"/>
        <v>KK-110024</v>
      </c>
      <c r="I3481" s="130" t="str">
        <f t="shared" si="109"/>
        <v>AG</v>
      </c>
    </row>
    <row r="3482" spans="1:9" x14ac:dyDescent="0.15">
      <c r="A3482" s="130">
        <v>3480</v>
      </c>
      <c r="B3482" s="130" t="s">
        <v>1320</v>
      </c>
      <c r="C3482" s="130" t="s">
        <v>2016</v>
      </c>
      <c r="D3482" s="130">
        <v>10</v>
      </c>
      <c r="E3482" s="130" t="s">
        <v>12403</v>
      </c>
      <c r="F3482" s="130">
        <v>1922300</v>
      </c>
      <c r="G3482" s="130">
        <v>1922300</v>
      </c>
      <c r="H3482" s="130" t="str">
        <f t="shared" si="108"/>
        <v>KK-110025</v>
      </c>
      <c r="I3482" s="130" t="str">
        <f t="shared" si="109"/>
        <v>VE</v>
      </c>
    </row>
    <row r="3483" spans="1:9" x14ac:dyDescent="0.15">
      <c r="A3483" s="130">
        <v>3481</v>
      </c>
      <c r="B3483" s="130" t="s">
        <v>6322</v>
      </c>
      <c r="C3483" s="130" t="s">
        <v>388</v>
      </c>
      <c r="D3483" s="130">
        <v>100</v>
      </c>
      <c r="E3483" s="130" t="s">
        <v>12368</v>
      </c>
      <c r="F3483" s="130">
        <v>343000</v>
      </c>
      <c r="G3483" s="130">
        <v>473500</v>
      </c>
      <c r="H3483" s="130" t="str">
        <f t="shared" si="108"/>
        <v>KK-110026</v>
      </c>
      <c r="I3483" s="130" t="str">
        <f t="shared" si="109"/>
        <v>AG</v>
      </c>
    </row>
    <row r="3484" spans="1:9" x14ac:dyDescent="0.15">
      <c r="A3484" s="130">
        <v>3482</v>
      </c>
      <c r="B3484" s="130" t="s">
        <v>6323</v>
      </c>
      <c r="C3484" s="130" t="s">
        <v>15546</v>
      </c>
      <c r="D3484" s="130">
        <v>1</v>
      </c>
      <c r="E3484" s="130" t="s">
        <v>12446</v>
      </c>
      <c r="F3484" s="130">
        <v>290000</v>
      </c>
      <c r="G3484" s="130">
        <v>230000</v>
      </c>
      <c r="H3484" s="130" t="str">
        <f t="shared" si="108"/>
        <v>KK-110027</v>
      </c>
      <c r="I3484" s="130" t="str">
        <f t="shared" si="109"/>
        <v>AG</v>
      </c>
    </row>
    <row r="3485" spans="1:9" x14ac:dyDescent="0.15">
      <c r="A3485" s="130">
        <v>3483</v>
      </c>
      <c r="B3485" s="130" t="s">
        <v>6324</v>
      </c>
      <c r="C3485" s="130" t="s">
        <v>15547</v>
      </c>
      <c r="D3485" s="130">
        <v>1</v>
      </c>
      <c r="E3485" s="130" t="s">
        <v>12372</v>
      </c>
      <c r="F3485" s="130">
        <v>8650</v>
      </c>
      <c r="G3485" s="130">
        <v>7850</v>
      </c>
      <c r="H3485" s="130" t="str">
        <f t="shared" si="108"/>
        <v>KK-110028</v>
      </c>
      <c r="I3485" s="130" t="str">
        <f t="shared" si="109"/>
        <v>AG</v>
      </c>
    </row>
    <row r="3486" spans="1:9" x14ac:dyDescent="0.15">
      <c r="A3486" s="130">
        <v>3484</v>
      </c>
      <c r="B3486" s="130" t="s">
        <v>6325</v>
      </c>
      <c r="C3486" s="130" t="s">
        <v>13312</v>
      </c>
      <c r="D3486" s="130">
        <v>100</v>
      </c>
      <c r="E3486" s="130" t="s">
        <v>12368</v>
      </c>
      <c r="F3486" s="130">
        <v>3483000</v>
      </c>
      <c r="G3486" s="130">
        <v>8098800</v>
      </c>
      <c r="H3486" s="130" t="str">
        <f t="shared" si="108"/>
        <v>KK-110029</v>
      </c>
      <c r="I3486" s="130" t="str">
        <f t="shared" si="109"/>
        <v>AG</v>
      </c>
    </row>
    <row r="3487" spans="1:9" x14ac:dyDescent="0.15">
      <c r="A3487" s="130">
        <v>3485</v>
      </c>
      <c r="B3487" s="130" t="s">
        <v>6326</v>
      </c>
      <c r="C3487" s="130" t="s">
        <v>15548</v>
      </c>
      <c r="D3487" s="130">
        <v>6000</v>
      </c>
      <c r="E3487" s="130" t="s">
        <v>12361</v>
      </c>
      <c r="F3487" s="130">
        <v>882000</v>
      </c>
      <c r="G3487" s="130">
        <v>1988275</v>
      </c>
      <c r="H3487" s="130" t="str">
        <f t="shared" si="108"/>
        <v>KK-110030</v>
      </c>
      <c r="I3487" s="130" t="str">
        <f t="shared" si="109"/>
        <v>AG</v>
      </c>
    </row>
    <row r="3488" spans="1:9" x14ac:dyDescent="0.15">
      <c r="A3488" s="130">
        <v>3486</v>
      </c>
      <c r="B3488" s="130" t="s">
        <v>6327</v>
      </c>
      <c r="C3488" s="130" t="s">
        <v>15549</v>
      </c>
      <c r="D3488" s="130">
        <v>100</v>
      </c>
      <c r="E3488" s="130" t="s">
        <v>12372</v>
      </c>
      <c r="F3488" s="130">
        <v>1635986</v>
      </c>
      <c r="G3488" s="130">
        <v>1690432</v>
      </c>
      <c r="H3488" s="130" t="str">
        <f t="shared" si="108"/>
        <v>KK-110031</v>
      </c>
      <c r="I3488" s="130" t="str">
        <f t="shared" si="109"/>
        <v>AG</v>
      </c>
    </row>
    <row r="3489" spans="1:9" x14ac:dyDescent="0.15">
      <c r="A3489" s="130">
        <v>3487</v>
      </c>
      <c r="B3489" s="130" t="s">
        <v>6328</v>
      </c>
      <c r="C3489" s="130" t="s">
        <v>15550</v>
      </c>
      <c r="D3489" s="130">
        <v>1</v>
      </c>
      <c r="E3489" s="130" t="s">
        <v>12370</v>
      </c>
      <c r="F3489" s="130">
        <v>698830.8</v>
      </c>
      <c r="G3489" s="130">
        <v>715846.45</v>
      </c>
      <c r="H3489" s="130" t="str">
        <f t="shared" si="108"/>
        <v>KK-110032</v>
      </c>
      <c r="I3489" s="130" t="str">
        <f t="shared" si="109"/>
        <v>AG</v>
      </c>
    </row>
    <row r="3490" spans="1:9" x14ac:dyDescent="0.15">
      <c r="A3490" s="130">
        <v>3488</v>
      </c>
      <c r="B3490" s="130" t="s">
        <v>6329</v>
      </c>
      <c r="C3490" s="130" t="s">
        <v>15551</v>
      </c>
      <c r="D3490" s="130">
        <v>1</v>
      </c>
      <c r="E3490" s="130" t="s">
        <v>12403</v>
      </c>
      <c r="F3490" s="130">
        <v>40000000</v>
      </c>
      <c r="G3490" s="130">
        <v>50000000</v>
      </c>
      <c r="H3490" s="130" t="str">
        <f t="shared" si="108"/>
        <v>KK-110033</v>
      </c>
      <c r="I3490" s="130" t="str">
        <f t="shared" si="109"/>
        <v>AG</v>
      </c>
    </row>
    <row r="3491" spans="1:9" x14ac:dyDescent="0.15">
      <c r="A3491" s="130">
        <v>3489</v>
      </c>
      <c r="B3491" s="130" t="s">
        <v>6330</v>
      </c>
      <c r="C3491" s="130" t="s">
        <v>15552</v>
      </c>
      <c r="D3491" s="130">
        <v>1</v>
      </c>
      <c r="E3491" s="130" t="s">
        <v>12370</v>
      </c>
      <c r="F3491" s="130">
        <v>16182068</v>
      </c>
      <c r="G3491" s="130">
        <v>17940147</v>
      </c>
      <c r="H3491" s="130" t="str">
        <f t="shared" si="108"/>
        <v>KK-110034</v>
      </c>
      <c r="I3491" s="130" t="str">
        <f t="shared" si="109"/>
        <v>AG</v>
      </c>
    </row>
    <row r="3492" spans="1:9" x14ac:dyDescent="0.15">
      <c r="A3492" s="130">
        <v>3490</v>
      </c>
      <c r="B3492" s="130" t="s">
        <v>6331</v>
      </c>
      <c r="C3492" s="130" t="s">
        <v>580</v>
      </c>
      <c r="D3492" s="130">
        <v>10</v>
      </c>
      <c r="E3492" s="130" t="s">
        <v>12370</v>
      </c>
      <c r="F3492" s="130">
        <v>45600</v>
      </c>
      <c r="G3492" s="130">
        <v>52600</v>
      </c>
      <c r="H3492" s="130" t="str">
        <f t="shared" si="108"/>
        <v>KK-110035</v>
      </c>
      <c r="I3492" s="130" t="str">
        <f t="shared" si="109"/>
        <v>AG</v>
      </c>
    </row>
    <row r="3493" spans="1:9" x14ac:dyDescent="0.15">
      <c r="A3493" s="130">
        <v>3491</v>
      </c>
      <c r="B3493" s="130" t="s">
        <v>6332</v>
      </c>
      <c r="C3493" s="130" t="s">
        <v>15553</v>
      </c>
      <c r="D3493" s="130">
        <v>100</v>
      </c>
      <c r="E3493" s="130" t="s">
        <v>12355</v>
      </c>
      <c r="F3493" s="130">
        <v>700000</v>
      </c>
      <c r="G3493" s="130">
        <v>800000</v>
      </c>
      <c r="H3493" s="130" t="str">
        <f t="shared" si="108"/>
        <v>KK-110036</v>
      </c>
      <c r="I3493" s="130" t="str">
        <f t="shared" si="109"/>
        <v>AG</v>
      </c>
    </row>
    <row r="3494" spans="1:9" x14ac:dyDescent="0.15">
      <c r="A3494" s="130">
        <v>3492</v>
      </c>
      <c r="B3494" s="130" t="s">
        <v>1321</v>
      </c>
      <c r="C3494" s="130" t="s">
        <v>1989</v>
      </c>
      <c r="D3494" s="130">
        <v>1</v>
      </c>
      <c r="E3494" s="130" t="s">
        <v>15554</v>
      </c>
      <c r="F3494" s="130">
        <v>9598</v>
      </c>
      <c r="G3494" s="130">
        <v>22220</v>
      </c>
      <c r="H3494" s="130" t="str">
        <f t="shared" si="108"/>
        <v>KK-110037</v>
      </c>
      <c r="I3494" s="130" t="str">
        <f t="shared" si="109"/>
        <v>VE</v>
      </c>
    </row>
    <row r="3495" spans="1:9" x14ac:dyDescent="0.15">
      <c r="A3495" s="130">
        <v>3493</v>
      </c>
      <c r="B3495" s="130" t="s">
        <v>6333</v>
      </c>
      <c r="C3495" s="130" t="s">
        <v>14995</v>
      </c>
      <c r="D3495" s="130">
        <v>100</v>
      </c>
      <c r="E3495" s="130" t="s">
        <v>12361</v>
      </c>
      <c r="F3495" s="130">
        <v>314200</v>
      </c>
      <c r="G3495" s="130">
        <v>272200</v>
      </c>
      <c r="H3495" s="130" t="str">
        <f t="shared" si="108"/>
        <v>KK-110038</v>
      </c>
      <c r="I3495" s="130" t="str">
        <f t="shared" si="109"/>
        <v>AG</v>
      </c>
    </row>
    <row r="3496" spans="1:9" x14ac:dyDescent="0.15">
      <c r="A3496" s="130">
        <v>3494</v>
      </c>
      <c r="B3496" s="130" t="s">
        <v>1322</v>
      </c>
      <c r="C3496" s="130" t="s">
        <v>2017</v>
      </c>
      <c r="D3496" s="130">
        <v>100</v>
      </c>
      <c r="E3496" s="130" t="s">
        <v>12384</v>
      </c>
      <c r="F3496" s="130">
        <v>1444445</v>
      </c>
      <c r="G3496" s="130">
        <v>1403653</v>
      </c>
      <c r="H3496" s="130" t="str">
        <f t="shared" si="108"/>
        <v>KK-110039</v>
      </c>
      <c r="I3496" s="130" t="str">
        <f t="shared" si="109"/>
        <v>VE</v>
      </c>
    </row>
    <row r="3497" spans="1:9" x14ac:dyDescent="0.15">
      <c r="A3497" s="130">
        <v>3495</v>
      </c>
      <c r="B3497" s="130" t="s">
        <v>6334</v>
      </c>
      <c r="C3497" s="130" t="s">
        <v>15035</v>
      </c>
      <c r="D3497" s="130">
        <v>100</v>
      </c>
      <c r="E3497" s="130" t="s">
        <v>12361</v>
      </c>
      <c r="F3497" s="130">
        <v>6986300</v>
      </c>
      <c r="G3497" s="130">
        <v>7119760</v>
      </c>
      <c r="H3497" s="130" t="str">
        <f t="shared" si="108"/>
        <v>KK-110040</v>
      </c>
      <c r="I3497" s="130" t="str">
        <f t="shared" si="109"/>
        <v>AG</v>
      </c>
    </row>
    <row r="3498" spans="1:9" x14ac:dyDescent="0.15">
      <c r="A3498" s="130">
        <v>3496</v>
      </c>
      <c r="B3498" s="130" t="s">
        <v>1323</v>
      </c>
      <c r="C3498" s="130" t="s">
        <v>2018</v>
      </c>
      <c r="D3498" s="130">
        <v>100</v>
      </c>
      <c r="E3498" s="130" t="s">
        <v>12355</v>
      </c>
      <c r="F3498" s="130">
        <v>422420</v>
      </c>
      <c r="G3498" s="130">
        <v>422420</v>
      </c>
      <c r="H3498" s="130" t="str">
        <f t="shared" si="108"/>
        <v>KK-110041</v>
      </c>
      <c r="I3498" s="130" t="str">
        <f t="shared" si="109"/>
        <v>VR</v>
      </c>
    </row>
    <row r="3499" spans="1:9" x14ac:dyDescent="0.15">
      <c r="A3499" s="130">
        <v>3497</v>
      </c>
      <c r="B3499" s="130" t="s">
        <v>6335</v>
      </c>
      <c r="C3499" s="130" t="s">
        <v>15555</v>
      </c>
      <c r="D3499" s="130">
        <v>100</v>
      </c>
      <c r="E3499" s="130" t="s">
        <v>12368</v>
      </c>
      <c r="F3499" s="130">
        <v>10132890</v>
      </c>
      <c r="G3499" s="130">
        <v>12405930</v>
      </c>
      <c r="H3499" s="130" t="str">
        <f t="shared" si="108"/>
        <v>KK-110042</v>
      </c>
      <c r="I3499" s="130" t="str">
        <f t="shared" si="109"/>
        <v>AG</v>
      </c>
    </row>
    <row r="3500" spans="1:9" x14ac:dyDescent="0.15">
      <c r="A3500" s="130">
        <v>3498</v>
      </c>
      <c r="B3500" s="130" t="s">
        <v>1324</v>
      </c>
      <c r="C3500" s="130" t="s">
        <v>2019</v>
      </c>
      <c r="D3500" s="130">
        <v>180</v>
      </c>
      <c r="E3500" s="130" t="s">
        <v>12676</v>
      </c>
      <c r="F3500" s="130">
        <v>96000</v>
      </c>
      <c r="G3500" s="130">
        <v>474000</v>
      </c>
      <c r="H3500" s="130" t="str">
        <f t="shared" si="108"/>
        <v>KK-110043</v>
      </c>
      <c r="I3500" s="130" t="str">
        <f t="shared" si="109"/>
        <v>VE</v>
      </c>
    </row>
    <row r="3501" spans="1:9" x14ac:dyDescent="0.15">
      <c r="A3501" s="130">
        <v>3499</v>
      </c>
      <c r="B3501" s="130" t="s">
        <v>6336</v>
      </c>
      <c r="C3501" s="130" t="s">
        <v>15556</v>
      </c>
      <c r="D3501" s="130">
        <v>8</v>
      </c>
      <c r="E3501" s="130" t="s">
        <v>15557</v>
      </c>
      <c r="F3501" s="130">
        <v>4983000</v>
      </c>
      <c r="G3501" s="130">
        <v>9126000</v>
      </c>
      <c r="H3501" s="130" t="str">
        <f t="shared" si="108"/>
        <v>KK-110044</v>
      </c>
      <c r="I3501" s="130" t="str">
        <f t="shared" si="109"/>
        <v>AG</v>
      </c>
    </row>
    <row r="3502" spans="1:9" x14ac:dyDescent="0.15">
      <c r="A3502" s="130">
        <v>3500</v>
      </c>
      <c r="B3502" s="130" t="s">
        <v>6337</v>
      </c>
      <c r="C3502" s="130" t="s">
        <v>15558</v>
      </c>
      <c r="D3502" s="130">
        <v>1</v>
      </c>
      <c r="E3502" s="130" t="s">
        <v>15559</v>
      </c>
      <c r="F3502" s="130">
        <v>4282688.68</v>
      </c>
      <c r="G3502" s="130">
        <v>4630134.03</v>
      </c>
      <c r="H3502" s="130" t="str">
        <f t="shared" si="108"/>
        <v>KK-110045</v>
      </c>
      <c r="I3502" s="130" t="str">
        <f t="shared" si="109"/>
        <v>AG</v>
      </c>
    </row>
    <row r="3503" spans="1:9" x14ac:dyDescent="0.15">
      <c r="A3503" s="130">
        <v>3501</v>
      </c>
      <c r="B3503" s="130" t="s">
        <v>6338</v>
      </c>
      <c r="C3503" s="130" t="s">
        <v>15560</v>
      </c>
      <c r="D3503" s="130">
        <v>100</v>
      </c>
      <c r="E3503" s="130" t="s">
        <v>12372</v>
      </c>
      <c r="F3503" s="130">
        <v>121620</v>
      </c>
      <c r="G3503" s="130">
        <v>131660</v>
      </c>
      <c r="H3503" s="130" t="str">
        <f t="shared" si="108"/>
        <v>KK-110046</v>
      </c>
      <c r="I3503" s="130" t="str">
        <f t="shared" si="109"/>
        <v>AG</v>
      </c>
    </row>
    <row r="3504" spans="1:9" x14ac:dyDescent="0.15">
      <c r="A3504" s="130">
        <v>3502</v>
      </c>
      <c r="B3504" s="130" t="s">
        <v>1325</v>
      </c>
      <c r="C3504" s="130" t="s">
        <v>2020</v>
      </c>
      <c r="D3504" s="130">
        <v>100</v>
      </c>
      <c r="E3504" s="130" t="s">
        <v>12361</v>
      </c>
      <c r="F3504" s="130">
        <v>34202</v>
      </c>
      <c r="G3504" s="130">
        <v>34202</v>
      </c>
      <c r="H3504" s="130" t="str">
        <f t="shared" si="108"/>
        <v>KK-110047</v>
      </c>
      <c r="I3504" s="130" t="str">
        <f t="shared" si="109"/>
        <v>VE</v>
      </c>
    </row>
    <row r="3505" spans="1:9" x14ac:dyDescent="0.15">
      <c r="A3505" s="130">
        <v>3503</v>
      </c>
      <c r="B3505" s="130" t="s">
        <v>6339</v>
      </c>
      <c r="C3505" s="130" t="s">
        <v>15561</v>
      </c>
      <c r="D3505" s="130">
        <v>10</v>
      </c>
      <c r="E3505" s="130" t="s">
        <v>12372</v>
      </c>
      <c r="F3505" s="130">
        <v>276810</v>
      </c>
      <c r="G3505" s="130">
        <v>176240</v>
      </c>
      <c r="H3505" s="130" t="str">
        <f t="shared" si="108"/>
        <v>KK-110048</v>
      </c>
      <c r="I3505" s="130" t="str">
        <f t="shared" si="109"/>
        <v>AG</v>
      </c>
    </row>
    <row r="3506" spans="1:9" x14ac:dyDescent="0.15">
      <c r="A3506" s="130">
        <v>3504</v>
      </c>
      <c r="B3506" s="130" t="s">
        <v>1326</v>
      </c>
      <c r="C3506" s="130" t="s">
        <v>2021</v>
      </c>
      <c r="D3506" s="130">
        <v>100</v>
      </c>
      <c r="E3506" s="130" t="s">
        <v>14478</v>
      </c>
      <c r="F3506" s="130">
        <v>82940</v>
      </c>
      <c r="G3506" s="130">
        <v>85626</v>
      </c>
      <c r="H3506" s="130" t="str">
        <f t="shared" si="108"/>
        <v>KK-110049</v>
      </c>
      <c r="I3506" s="130" t="str">
        <f t="shared" si="109"/>
        <v>VR</v>
      </c>
    </row>
    <row r="3507" spans="1:9" x14ac:dyDescent="0.15">
      <c r="A3507" s="130">
        <v>3505</v>
      </c>
      <c r="B3507" s="130" t="s">
        <v>1327</v>
      </c>
      <c r="C3507" s="130" t="s">
        <v>2022</v>
      </c>
      <c r="D3507" s="130">
        <v>7</v>
      </c>
      <c r="E3507" s="130" t="s">
        <v>12893</v>
      </c>
      <c r="F3507" s="130">
        <v>516082</v>
      </c>
      <c r="G3507" s="130">
        <v>981036</v>
      </c>
      <c r="H3507" s="130" t="str">
        <f t="shared" si="108"/>
        <v>KK-110050</v>
      </c>
      <c r="I3507" s="130" t="str">
        <f t="shared" si="109"/>
        <v>VE</v>
      </c>
    </row>
    <row r="3508" spans="1:9" x14ac:dyDescent="0.15">
      <c r="A3508" s="130">
        <v>3506</v>
      </c>
      <c r="B3508" s="130" t="s">
        <v>6340</v>
      </c>
      <c r="C3508" s="130" t="s">
        <v>15562</v>
      </c>
      <c r="D3508" s="130">
        <v>1000</v>
      </c>
      <c r="E3508" s="130" t="s">
        <v>12372</v>
      </c>
      <c r="F3508" s="130">
        <v>1462510</v>
      </c>
      <c r="G3508" s="130">
        <v>262542</v>
      </c>
      <c r="H3508" s="130" t="str">
        <f t="shared" si="108"/>
        <v>KK-110051</v>
      </c>
      <c r="I3508" s="130" t="str">
        <f t="shared" si="109"/>
        <v>AG</v>
      </c>
    </row>
    <row r="3509" spans="1:9" x14ac:dyDescent="0.15">
      <c r="A3509" s="130">
        <v>3507</v>
      </c>
      <c r="B3509" s="130" t="s">
        <v>1328</v>
      </c>
      <c r="C3509" s="130" t="s">
        <v>2023</v>
      </c>
      <c r="D3509" s="130">
        <v>0.5</v>
      </c>
      <c r="E3509" s="130" t="s">
        <v>15563</v>
      </c>
      <c r="F3509" s="130">
        <v>2155016</v>
      </c>
      <c r="G3509" s="130">
        <v>3276250</v>
      </c>
      <c r="H3509" s="130" t="str">
        <f t="shared" si="108"/>
        <v>KK-110052</v>
      </c>
      <c r="I3509" s="130" t="str">
        <f t="shared" si="109"/>
        <v>VE</v>
      </c>
    </row>
    <row r="3510" spans="1:9" x14ac:dyDescent="0.15">
      <c r="A3510" s="130">
        <v>3508</v>
      </c>
      <c r="B3510" s="130" t="s">
        <v>6341</v>
      </c>
      <c r="C3510" s="130" t="s">
        <v>13668</v>
      </c>
      <c r="D3510" s="130">
        <v>1620</v>
      </c>
      <c r="E3510" s="130" t="s">
        <v>12372</v>
      </c>
      <c r="F3510" s="130">
        <v>81648000</v>
      </c>
      <c r="G3510" s="130">
        <v>73144620</v>
      </c>
      <c r="H3510" s="130" t="str">
        <f t="shared" si="108"/>
        <v>KK-110053</v>
      </c>
      <c r="I3510" s="130" t="str">
        <f t="shared" si="109"/>
        <v>AG</v>
      </c>
    </row>
    <row r="3511" spans="1:9" x14ac:dyDescent="0.15">
      <c r="A3511" s="130">
        <v>3509</v>
      </c>
      <c r="B3511" s="130" t="s">
        <v>6342</v>
      </c>
      <c r="C3511" s="130" t="s">
        <v>15564</v>
      </c>
      <c r="D3511" s="130">
        <v>1</v>
      </c>
      <c r="E3511" s="130" t="s">
        <v>12446</v>
      </c>
      <c r="F3511" s="130">
        <v>251810</v>
      </c>
      <c r="G3511" s="130">
        <v>151810</v>
      </c>
      <c r="H3511" s="130" t="str">
        <f t="shared" si="108"/>
        <v>KK-110054</v>
      </c>
      <c r="I3511" s="130" t="str">
        <f t="shared" si="109"/>
        <v>AG</v>
      </c>
    </row>
    <row r="3512" spans="1:9" x14ac:dyDescent="0.15">
      <c r="A3512" s="130">
        <v>3510</v>
      </c>
      <c r="B3512" s="130" t="s">
        <v>6343</v>
      </c>
      <c r="C3512" s="130" t="s">
        <v>15565</v>
      </c>
      <c r="D3512" s="130">
        <v>100</v>
      </c>
      <c r="E3512" s="130" t="s">
        <v>15566</v>
      </c>
      <c r="F3512" s="130">
        <v>96006</v>
      </c>
      <c r="G3512" s="130">
        <v>235528</v>
      </c>
      <c r="H3512" s="130" t="str">
        <f t="shared" si="108"/>
        <v>KK-110055</v>
      </c>
      <c r="I3512" s="130" t="str">
        <f t="shared" si="109"/>
        <v>AG</v>
      </c>
    </row>
    <row r="3513" spans="1:9" x14ac:dyDescent="0.15">
      <c r="A3513" s="130">
        <v>3511</v>
      </c>
      <c r="B3513" s="130" t="s">
        <v>22566</v>
      </c>
      <c r="C3513" s="130" t="s">
        <v>15568</v>
      </c>
      <c r="D3513" s="130">
        <v>1000</v>
      </c>
      <c r="E3513" s="130" t="s">
        <v>12372</v>
      </c>
      <c r="F3513" s="130">
        <v>6330000</v>
      </c>
      <c r="G3513" s="130">
        <v>8050000</v>
      </c>
      <c r="H3513" s="130" t="str">
        <f t="shared" si="108"/>
        <v>KK-110056</v>
      </c>
      <c r="I3513" s="130" t="str">
        <f t="shared" si="109"/>
        <v>VR</v>
      </c>
    </row>
    <row r="3514" spans="1:9" x14ac:dyDescent="0.15">
      <c r="A3514" s="130">
        <v>3512</v>
      </c>
      <c r="B3514" s="130" t="s">
        <v>1329</v>
      </c>
      <c r="C3514" s="130" t="s">
        <v>2024</v>
      </c>
      <c r="D3514" s="130">
        <v>63.2</v>
      </c>
      <c r="E3514" s="130" t="s">
        <v>12361</v>
      </c>
      <c r="F3514" s="130">
        <v>160000</v>
      </c>
      <c r="G3514" s="130">
        <v>240000</v>
      </c>
      <c r="H3514" s="130" t="str">
        <f t="shared" si="108"/>
        <v>KK-110057</v>
      </c>
      <c r="I3514" s="130" t="str">
        <f t="shared" si="109"/>
        <v>VE</v>
      </c>
    </row>
    <row r="3515" spans="1:9" x14ac:dyDescent="0.15">
      <c r="A3515" s="130">
        <v>3513</v>
      </c>
      <c r="B3515" s="130" t="s">
        <v>1330</v>
      </c>
      <c r="C3515" s="130" t="s">
        <v>2025</v>
      </c>
      <c r="D3515" s="130">
        <v>100</v>
      </c>
      <c r="E3515" s="130" t="s">
        <v>12370</v>
      </c>
      <c r="F3515" s="130">
        <v>667668</v>
      </c>
      <c r="G3515" s="130">
        <v>905134</v>
      </c>
      <c r="H3515" s="130" t="str">
        <f t="shared" si="108"/>
        <v>KK-110058</v>
      </c>
      <c r="I3515" s="130" t="str">
        <f t="shared" si="109"/>
        <v>VE</v>
      </c>
    </row>
    <row r="3516" spans="1:9" x14ac:dyDescent="0.15">
      <c r="A3516" s="130">
        <v>3514</v>
      </c>
      <c r="B3516" s="130" t="s">
        <v>6344</v>
      </c>
      <c r="C3516" s="130" t="s">
        <v>15569</v>
      </c>
      <c r="D3516" s="130">
        <v>3</v>
      </c>
      <c r="E3516" s="130" t="s">
        <v>15570</v>
      </c>
      <c r="F3516" s="130">
        <v>10755205</v>
      </c>
      <c r="G3516" s="130">
        <v>19166952</v>
      </c>
      <c r="H3516" s="130" t="str">
        <f t="shared" si="108"/>
        <v>KK-110059</v>
      </c>
      <c r="I3516" s="130" t="str">
        <f t="shared" si="109"/>
        <v>AG</v>
      </c>
    </row>
    <row r="3517" spans="1:9" x14ac:dyDescent="0.15">
      <c r="A3517" s="130">
        <v>3515</v>
      </c>
      <c r="B3517" s="130" t="s">
        <v>1331</v>
      </c>
      <c r="C3517" s="130" t="s">
        <v>2026</v>
      </c>
      <c r="D3517" s="130">
        <v>1</v>
      </c>
      <c r="E3517" s="130" t="s">
        <v>12402</v>
      </c>
      <c r="F3517" s="130">
        <v>10200</v>
      </c>
      <c r="G3517" s="130">
        <v>10200</v>
      </c>
      <c r="H3517" s="130" t="str">
        <f t="shared" si="108"/>
        <v>KK-110060</v>
      </c>
      <c r="I3517" s="130" t="str">
        <f t="shared" si="109"/>
        <v>VE</v>
      </c>
    </row>
    <row r="3518" spans="1:9" x14ac:dyDescent="0.15">
      <c r="A3518" s="130">
        <v>3516</v>
      </c>
      <c r="B3518" s="130" t="s">
        <v>3277</v>
      </c>
      <c r="C3518" s="130" t="s">
        <v>2027</v>
      </c>
      <c r="D3518" s="130">
        <v>1</v>
      </c>
      <c r="E3518" s="130" t="s">
        <v>12446</v>
      </c>
      <c r="F3518" s="130">
        <v>68550</v>
      </c>
      <c r="G3518" s="130">
        <v>179540</v>
      </c>
      <c r="H3518" s="130" t="str">
        <f t="shared" si="108"/>
        <v>KK-110061</v>
      </c>
      <c r="I3518" s="130" t="str">
        <f t="shared" si="109"/>
        <v>VE</v>
      </c>
    </row>
    <row r="3519" spans="1:9" x14ac:dyDescent="0.15">
      <c r="A3519" s="130">
        <v>3517</v>
      </c>
      <c r="B3519" s="130" t="s">
        <v>6345</v>
      </c>
      <c r="C3519" s="130" t="s">
        <v>14159</v>
      </c>
      <c r="D3519" s="130">
        <v>100</v>
      </c>
      <c r="E3519" s="130" t="s">
        <v>12372</v>
      </c>
      <c r="F3519" s="130">
        <v>1145018</v>
      </c>
      <c r="G3519" s="130">
        <v>1153771</v>
      </c>
      <c r="H3519" s="130" t="str">
        <f t="shared" si="108"/>
        <v>KK-110062</v>
      </c>
      <c r="I3519" s="130" t="str">
        <f t="shared" si="109"/>
        <v>AG</v>
      </c>
    </row>
    <row r="3520" spans="1:9" x14ac:dyDescent="0.15">
      <c r="A3520" s="130">
        <v>3518</v>
      </c>
      <c r="B3520" s="130" t="s">
        <v>3276</v>
      </c>
      <c r="C3520" s="130" t="s">
        <v>2028</v>
      </c>
      <c r="D3520" s="130">
        <v>300</v>
      </c>
      <c r="E3520" s="130" t="s">
        <v>12372</v>
      </c>
      <c r="F3520" s="130">
        <v>246700</v>
      </c>
      <c r="G3520" s="130">
        <v>302275</v>
      </c>
      <c r="H3520" s="130" t="str">
        <f t="shared" si="108"/>
        <v>KK-110063</v>
      </c>
      <c r="I3520" s="130" t="str">
        <f t="shared" si="109"/>
        <v>VR</v>
      </c>
    </row>
    <row r="3521" spans="1:9" x14ac:dyDescent="0.15">
      <c r="A3521" s="130">
        <v>3519</v>
      </c>
      <c r="B3521" s="130" t="s">
        <v>6346</v>
      </c>
      <c r="C3521" s="130" t="s">
        <v>15571</v>
      </c>
      <c r="D3521" s="130">
        <v>1</v>
      </c>
      <c r="E3521" s="130" t="s">
        <v>15572</v>
      </c>
      <c r="F3521" s="130">
        <v>2500000</v>
      </c>
      <c r="G3521" s="130">
        <v>3350000</v>
      </c>
      <c r="H3521" s="130" t="str">
        <f t="shared" si="108"/>
        <v>KK-110064</v>
      </c>
      <c r="I3521" s="130" t="str">
        <f t="shared" si="109"/>
        <v>AG</v>
      </c>
    </row>
    <row r="3522" spans="1:9" x14ac:dyDescent="0.15">
      <c r="A3522" s="130">
        <v>3520</v>
      </c>
      <c r="B3522" s="130" t="s">
        <v>6347</v>
      </c>
      <c r="C3522" s="130" t="s">
        <v>15573</v>
      </c>
      <c r="D3522" s="130">
        <v>1</v>
      </c>
      <c r="E3522" s="130" t="s">
        <v>15572</v>
      </c>
      <c r="F3522" s="130">
        <v>600000</v>
      </c>
      <c r="G3522" s="130">
        <v>700000</v>
      </c>
      <c r="H3522" s="130" t="str">
        <f t="shared" si="108"/>
        <v>KK-110065</v>
      </c>
      <c r="I3522" s="130" t="str">
        <f t="shared" si="109"/>
        <v>AG</v>
      </c>
    </row>
    <row r="3523" spans="1:9" x14ac:dyDescent="0.15">
      <c r="A3523" s="130">
        <v>3521</v>
      </c>
      <c r="B3523" s="130" t="s">
        <v>6348</v>
      </c>
      <c r="C3523" s="130" t="s">
        <v>15574</v>
      </c>
      <c r="D3523" s="130">
        <v>1</v>
      </c>
      <c r="E3523" s="130" t="s">
        <v>12446</v>
      </c>
      <c r="F3523" s="130">
        <v>215499</v>
      </c>
      <c r="G3523" s="130">
        <v>239888</v>
      </c>
      <c r="H3523" s="130" t="str">
        <f t="shared" si="108"/>
        <v>KK-110066</v>
      </c>
      <c r="I3523" s="130" t="str">
        <f t="shared" si="109"/>
        <v>AG</v>
      </c>
    </row>
    <row r="3524" spans="1:9" x14ac:dyDescent="0.15">
      <c r="A3524" s="130">
        <v>3522</v>
      </c>
      <c r="B3524" s="130" t="s">
        <v>6349</v>
      </c>
      <c r="C3524" s="130" t="s">
        <v>1712</v>
      </c>
      <c r="D3524" s="130">
        <v>100</v>
      </c>
      <c r="E3524" s="130" t="s">
        <v>12361</v>
      </c>
      <c r="F3524" s="130">
        <v>795052</v>
      </c>
      <c r="G3524" s="130">
        <v>2049274</v>
      </c>
      <c r="H3524" s="130" t="str">
        <f t="shared" ref="H3524:H3587" si="110">LEFT(B3524,FIND("-",B3524)+6)</f>
        <v>KK-110067</v>
      </c>
      <c r="I3524" s="130" t="str">
        <f t="shared" ref="I3524:I3587" si="111">RIGHT(B3524,LEN(B3524)-FIND("-",B3524)-7)</f>
        <v>AG</v>
      </c>
    </row>
    <row r="3525" spans="1:9" x14ac:dyDescent="0.15">
      <c r="A3525" s="130">
        <v>3523</v>
      </c>
      <c r="B3525" s="130" t="s">
        <v>6350</v>
      </c>
      <c r="C3525" s="130" t="s">
        <v>15575</v>
      </c>
      <c r="D3525" s="130">
        <v>10</v>
      </c>
      <c r="E3525" s="130" t="s">
        <v>12355</v>
      </c>
      <c r="F3525" s="130">
        <v>1502000</v>
      </c>
      <c r="G3525" s="130">
        <v>1303900</v>
      </c>
      <c r="H3525" s="130" t="str">
        <f t="shared" si="110"/>
        <v>KK-110068</v>
      </c>
      <c r="I3525" s="130" t="str">
        <f t="shared" si="111"/>
        <v>AG</v>
      </c>
    </row>
    <row r="3526" spans="1:9" x14ac:dyDescent="0.15">
      <c r="A3526" s="130">
        <v>3524</v>
      </c>
      <c r="B3526" s="130" t="s">
        <v>6351</v>
      </c>
      <c r="C3526" s="130" t="s">
        <v>15576</v>
      </c>
      <c r="D3526" s="130">
        <v>1000</v>
      </c>
      <c r="E3526" s="130" t="s">
        <v>12372</v>
      </c>
      <c r="F3526" s="130">
        <v>2700000</v>
      </c>
      <c r="G3526" s="130">
        <v>400000</v>
      </c>
      <c r="H3526" s="130" t="str">
        <f t="shared" si="110"/>
        <v>KK-110069</v>
      </c>
      <c r="I3526" s="130" t="str">
        <f t="shared" si="111"/>
        <v>AG</v>
      </c>
    </row>
    <row r="3527" spans="1:9" x14ac:dyDescent="0.15">
      <c r="A3527" s="130">
        <v>3525</v>
      </c>
      <c r="B3527" s="130" t="s">
        <v>6352</v>
      </c>
      <c r="C3527" s="130" t="s">
        <v>15577</v>
      </c>
      <c r="D3527" s="130">
        <v>2000</v>
      </c>
      <c r="E3527" s="130" t="s">
        <v>12361</v>
      </c>
      <c r="F3527" s="130">
        <v>2798970</v>
      </c>
      <c r="G3527" s="130">
        <v>989520</v>
      </c>
      <c r="H3527" s="130" t="str">
        <f t="shared" si="110"/>
        <v>KK-110070</v>
      </c>
      <c r="I3527" s="130" t="str">
        <f t="shared" si="111"/>
        <v>AG</v>
      </c>
    </row>
    <row r="3528" spans="1:9" x14ac:dyDescent="0.15">
      <c r="A3528" s="130">
        <v>3526</v>
      </c>
      <c r="B3528" s="130" t="s">
        <v>6353</v>
      </c>
      <c r="C3528" s="130" t="s">
        <v>15578</v>
      </c>
      <c r="D3528" s="130">
        <v>100</v>
      </c>
      <c r="E3528" s="130" t="s">
        <v>12355</v>
      </c>
      <c r="F3528" s="130">
        <v>3409645</v>
      </c>
      <c r="G3528" s="130">
        <v>3687460</v>
      </c>
      <c r="H3528" s="130" t="str">
        <f t="shared" si="110"/>
        <v>KK-110071</v>
      </c>
      <c r="I3528" s="130" t="str">
        <f t="shared" si="111"/>
        <v>AG</v>
      </c>
    </row>
    <row r="3529" spans="1:9" x14ac:dyDescent="0.15">
      <c r="A3529" s="130">
        <v>3527</v>
      </c>
      <c r="B3529" s="130" t="s">
        <v>6354</v>
      </c>
      <c r="C3529" s="130" t="s">
        <v>15237</v>
      </c>
      <c r="D3529" s="130">
        <v>1000</v>
      </c>
      <c r="E3529" s="130" t="s">
        <v>12372</v>
      </c>
      <c r="F3529" s="130">
        <v>16458589</v>
      </c>
      <c r="G3529" s="130">
        <v>9652530</v>
      </c>
      <c r="H3529" s="130" t="str">
        <f t="shared" si="110"/>
        <v>KK-120001</v>
      </c>
      <c r="I3529" s="130" t="str">
        <f t="shared" si="111"/>
        <v>AG</v>
      </c>
    </row>
    <row r="3530" spans="1:9" x14ac:dyDescent="0.15">
      <c r="A3530" s="130">
        <v>3528</v>
      </c>
      <c r="B3530" s="130" t="s">
        <v>6355</v>
      </c>
      <c r="C3530" s="130" t="s">
        <v>15579</v>
      </c>
      <c r="D3530" s="130">
        <v>100</v>
      </c>
      <c r="E3530" s="130" t="s">
        <v>12355</v>
      </c>
      <c r="F3530" s="130">
        <v>693919</v>
      </c>
      <c r="G3530" s="130">
        <v>616091.19999999995</v>
      </c>
      <c r="H3530" s="130" t="str">
        <f t="shared" si="110"/>
        <v>KK-120002</v>
      </c>
      <c r="I3530" s="130" t="str">
        <f t="shared" si="111"/>
        <v>AG</v>
      </c>
    </row>
    <row r="3531" spans="1:9" x14ac:dyDescent="0.15">
      <c r="A3531" s="130">
        <v>3529</v>
      </c>
      <c r="B3531" s="130" t="s">
        <v>6356</v>
      </c>
      <c r="C3531" s="130" t="s">
        <v>15580</v>
      </c>
      <c r="D3531" s="130">
        <v>1000</v>
      </c>
      <c r="E3531" s="130" t="s">
        <v>12355</v>
      </c>
      <c r="F3531" s="130">
        <v>32738288</v>
      </c>
      <c r="G3531" s="130">
        <v>25854400</v>
      </c>
      <c r="H3531" s="130" t="str">
        <f t="shared" si="110"/>
        <v>KK-120003</v>
      </c>
      <c r="I3531" s="130" t="str">
        <f t="shared" si="111"/>
        <v>AG</v>
      </c>
    </row>
    <row r="3532" spans="1:9" x14ac:dyDescent="0.15">
      <c r="A3532" s="130">
        <v>3530</v>
      </c>
      <c r="B3532" s="130" t="s">
        <v>1332</v>
      </c>
      <c r="C3532" s="130" t="s">
        <v>2029</v>
      </c>
      <c r="D3532" s="130">
        <v>300</v>
      </c>
      <c r="E3532" s="130" t="s">
        <v>14051</v>
      </c>
      <c r="F3532" s="130">
        <v>50200</v>
      </c>
      <c r="G3532" s="130">
        <v>109820</v>
      </c>
      <c r="H3532" s="130" t="str">
        <f t="shared" si="110"/>
        <v>KK-120004</v>
      </c>
      <c r="I3532" s="130" t="str">
        <f t="shared" si="111"/>
        <v>VE</v>
      </c>
    </row>
    <row r="3533" spans="1:9" x14ac:dyDescent="0.15">
      <c r="A3533" s="130">
        <v>3531</v>
      </c>
      <c r="B3533" s="130" t="s">
        <v>6357</v>
      </c>
      <c r="C3533" s="130" t="s">
        <v>15581</v>
      </c>
      <c r="D3533" s="130">
        <v>100</v>
      </c>
      <c r="E3533" s="130" t="s">
        <v>12368</v>
      </c>
      <c r="F3533" s="130">
        <v>431931.86</v>
      </c>
      <c r="G3533" s="130">
        <v>388161.2</v>
      </c>
      <c r="H3533" s="130" t="str">
        <f t="shared" si="110"/>
        <v>KK-120005</v>
      </c>
      <c r="I3533" s="130" t="str">
        <f t="shared" si="111"/>
        <v>AG</v>
      </c>
    </row>
    <row r="3534" spans="1:9" x14ac:dyDescent="0.15">
      <c r="A3534" s="130">
        <v>3532</v>
      </c>
      <c r="B3534" s="130" t="s">
        <v>3270</v>
      </c>
      <c r="C3534" s="130" t="s">
        <v>15583</v>
      </c>
      <c r="D3534" s="130">
        <v>10</v>
      </c>
      <c r="E3534" s="130" t="s">
        <v>12497</v>
      </c>
      <c r="F3534" s="130">
        <v>272700</v>
      </c>
      <c r="G3534" s="130">
        <v>439820</v>
      </c>
      <c r="H3534" s="130" t="str">
        <f t="shared" si="110"/>
        <v>KK-120006</v>
      </c>
      <c r="I3534" s="130" t="str">
        <f t="shared" si="111"/>
        <v>VE</v>
      </c>
    </row>
    <row r="3535" spans="1:9" x14ac:dyDescent="0.15">
      <c r="A3535" s="130">
        <v>3533</v>
      </c>
      <c r="B3535" s="130" t="s">
        <v>6358</v>
      </c>
      <c r="C3535" s="130" t="s">
        <v>15584</v>
      </c>
      <c r="D3535" s="130">
        <v>1</v>
      </c>
      <c r="E3535" s="130" t="s">
        <v>12402</v>
      </c>
      <c r="F3535" s="130">
        <v>6000000</v>
      </c>
      <c r="G3535" s="130">
        <v>12000000</v>
      </c>
      <c r="H3535" s="130" t="str">
        <f t="shared" si="110"/>
        <v>KK-120007</v>
      </c>
      <c r="I3535" s="130" t="str">
        <f t="shared" si="111"/>
        <v>AG</v>
      </c>
    </row>
    <row r="3536" spans="1:9" x14ac:dyDescent="0.15">
      <c r="A3536" s="130">
        <v>3534</v>
      </c>
      <c r="B3536" s="130" t="s">
        <v>6359</v>
      </c>
      <c r="C3536" s="130" t="s">
        <v>15585</v>
      </c>
      <c r="D3536" s="130">
        <v>10</v>
      </c>
      <c r="E3536" s="130" t="s">
        <v>12355</v>
      </c>
      <c r="F3536" s="130">
        <v>1118325</v>
      </c>
      <c r="G3536" s="130">
        <v>1391027.04</v>
      </c>
      <c r="H3536" s="130" t="str">
        <f t="shared" si="110"/>
        <v>KK-120008</v>
      </c>
      <c r="I3536" s="130" t="str">
        <f t="shared" si="111"/>
        <v>AG</v>
      </c>
    </row>
    <row r="3537" spans="1:9" x14ac:dyDescent="0.15">
      <c r="A3537" s="130">
        <v>3535</v>
      </c>
      <c r="B3537" s="130" t="s">
        <v>3268</v>
      </c>
      <c r="C3537" s="130" t="s">
        <v>15587</v>
      </c>
      <c r="D3537" s="130">
        <v>3000</v>
      </c>
      <c r="E3537" s="130" t="s">
        <v>12368</v>
      </c>
      <c r="F3537" s="130">
        <v>6036000</v>
      </c>
      <c r="G3537" s="130">
        <v>7503000</v>
      </c>
      <c r="H3537" s="130" t="str">
        <f t="shared" si="110"/>
        <v>KK-120009</v>
      </c>
      <c r="I3537" s="130" t="str">
        <f t="shared" si="111"/>
        <v>VR</v>
      </c>
    </row>
    <row r="3538" spans="1:9" x14ac:dyDescent="0.15">
      <c r="A3538" s="130">
        <v>3536</v>
      </c>
      <c r="B3538" s="130" t="s">
        <v>6360</v>
      </c>
      <c r="C3538" s="130" t="s">
        <v>15588</v>
      </c>
      <c r="D3538" s="130">
        <v>10</v>
      </c>
      <c r="E3538" s="130" t="s">
        <v>12788</v>
      </c>
      <c r="F3538" s="130">
        <v>1109377</v>
      </c>
      <c r="G3538" s="130">
        <v>802300</v>
      </c>
      <c r="H3538" s="130" t="str">
        <f t="shared" si="110"/>
        <v>KK-120010</v>
      </c>
      <c r="I3538" s="130" t="str">
        <f t="shared" si="111"/>
        <v>AG</v>
      </c>
    </row>
    <row r="3539" spans="1:9" x14ac:dyDescent="0.15">
      <c r="A3539" s="130">
        <v>3537</v>
      </c>
      <c r="B3539" s="130" t="s">
        <v>6361</v>
      </c>
      <c r="C3539" s="130" t="s">
        <v>15589</v>
      </c>
      <c r="D3539" s="130">
        <v>100</v>
      </c>
      <c r="E3539" s="130" t="s">
        <v>12355</v>
      </c>
      <c r="F3539" s="130">
        <v>2220000</v>
      </c>
      <c r="G3539" s="130">
        <v>2110000</v>
      </c>
      <c r="H3539" s="130" t="str">
        <f t="shared" si="110"/>
        <v>KK-120011</v>
      </c>
      <c r="I3539" s="130" t="str">
        <f t="shared" si="111"/>
        <v>AG</v>
      </c>
    </row>
    <row r="3540" spans="1:9" x14ac:dyDescent="0.15">
      <c r="A3540" s="130">
        <v>3538</v>
      </c>
      <c r="B3540" s="130" t="s">
        <v>1333</v>
      </c>
      <c r="C3540" s="130" t="s">
        <v>2030</v>
      </c>
      <c r="D3540" s="130">
        <v>90</v>
      </c>
      <c r="E3540" s="130" t="s">
        <v>12676</v>
      </c>
      <c r="F3540" s="130">
        <v>38000</v>
      </c>
      <c r="G3540" s="130">
        <v>57497.599999999999</v>
      </c>
      <c r="H3540" s="130" t="str">
        <f t="shared" si="110"/>
        <v>KK-120012</v>
      </c>
      <c r="I3540" s="130" t="str">
        <f t="shared" si="111"/>
        <v>VE</v>
      </c>
    </row>
    <row r="3541" spans="1:9" x14ac:dyDescent="0.15">
      <c r="A3541" s="130">
        <v>3539</v>
      </c>
      <c r="B3541" s="130" t="s">
        <v>6362</v>
      </c>
      <c r="C3541" s="130" t="s">
        <v>15590</v>
      </c>
      <c r="D3541" s="130">
        <v>1</v>
      </c>
      <c r="E3541" s="130" t="s">
        <v>15572</v>
      </c>
      <c r="F3541" s="130">
        <v>1864000</v>
      </c>
      <c r="G3541" s="130">
        <v>2185600</v>
      </c>
      <c r="H3541" s="130" t="str">
        <f t="shared" si="110"/>
        <v>KK-120013</v>
      </c>
      <c r="I3541" s="130" t="str">
        <f t="shared" si="111"/>
        <v>AG</v>
      </c>
    </row>
    <row r="3542" spans="1:9" x14ac:dyDescent="0.15">
      <c r="A3542" s="130">
        <v>3540</v>
      </c>
      <c r="B3542" s="130" t="s">
        <v>6363</v>
      </c>
      <c r="C3542" s="130" t="s">
        <v>15591</v>
      </c>
      <c r="D3542" s="130">
        <v>100</v>
      </c>
      <c r="E3542" s="130" t="s">
        <v>12372</v>
      </c>
      <c r="F3542" s="130">
        <v>2080000</v>
      </c>
      <c r="G3542" s="130">
        <v>3134700</v>
      </c>
      <c r="H3542" s="130" t="str">
        <f t="shared" si="110"/>
        <v>KK-120014</v>
      </c>
      <c r="I3542" s="130" t="str">
        <f t="shared" si="111"/>
        <v>AG</v>
      </c>
    </row>
    <row r="3543" spans="1:9" x14ac:dyDescent="0.15">
      <c r="A3543" s="130">
        <v>3541</v>
      </c>
      <c r="B3543" s="130" t="s">
        <v>6364</v>
      </c>
      <c r="C3543" s="130" t="s">
        <v>15592</v>
      </c>
      <c r="D3543" s="130">
        <v>1</v>
      </c>
      <c r="E3543" s="130" t="s">
        <v>12403</v>
      </c>
      <c r="F3543" s="130">
        <v>1755000</v>
      </c>
      <c r="G3543" s="130">
        <v>3252000</v>
      </c>
      <c r="H3543" s="130" t="str">
        <f t="shared" si="110"/>
        <v>KK-120015</v>
      </c>
      <c r="I3543" s="130" t="str">
        <f t="shared" si="111"/>
        <v>AG</v>
      </c>
    </row>
    <row r="3544" spans="1:9" x14ac:dyDescent="0.15">
      <c r="A3544" s="130">
        <v>3542</v>
      </c>
      <c r="B3544" s="130" t="s">
        <v>1334</v>
      </c>
      <c r="C3544" s="130" t="s">
        <v>2031</v>
      </c>
      <c r="D3544" s="130">
        <v>100</v>
      </c>
      <c r="E3544" s="130" t="s">
        <v>12372</v>
      </c>
      <c r="F3544" s="130">
        <v>132270</v>
      </c>
      <c r="G3544" s="130">
        <v>66700</v>
      </c>
      <c r="H3544" s="130" t="str">
        <f t="shared" si="110"/>
        <v>KK-120016</v>
      </c>
      <c r="I3544" s="130" t="str">
        <f t="shared" si="111"/>
        <v>VE</v>
      </c>
    </row>
    <row r="3545" spans="1:9" x14ac:dyDescent="0.15">
      <c r="A3545" s="130">
        <v>3543</v>
      </c>
      <c r="B3545" s="130" t="s">
        <v>6365</v>
      </c>
      <c r="C3545" s="130" t="s">
        <v>15593</v>
      </c>
      <c r="D3545" s="130">
        <v>100</v>
      </c>
      <c r="E3545" s="130" t="s">
        <v>12372</v>
      </c>
      <c r="F3545" s="130">
        <v>199930</v>
      </c>
      <c r="G3545" s="130">
        <v>395200</v>
      </c>
      <c r="H3545" s="130" t="str">
        <f t="shared" si="110"/>
        <v>KK-120017</v>
      </c>
      <c r="I3545" s="130" t="str">
        <f t="shared" si="111"/>
        <v>AG</v>
      </c>
    </row>
    <row r="3546" spans="1:9" x14ac:dyDescent="0.15">
      <c r="A3546" s="130">
        <v>3544</v>
      </c>
      <c r="B3546" s="130" t="s">
        <v>6366</v>
      </c>
      <c r="C3546" s="130" t="s">
        <v>15594</v>
      </c>
      <c r="D3546" s="130">
        <v>30</v>
      </c>
      <c r="E3546" s="130" t="s">
        <v>12370</v>
      </c>
      <c r="F3546" s="130">
        <v>33255076</v>
      </c>
      <c r="G3546" s="130">
        <v>34387820</v>
      </c>
      <c r="H3546" s="130" t="str">
        <f t="shared" si="110"/>
        <v>KK-120018</v>
      </c>
      <c r="I3546" s="130" t="str">
        <f t="shared" si="111"/>
        <v>AG</v>
      </c>
    </row>
    <row r="3547" spans="1:9" x14ac:dyDescent="0.15">
      <c r="A3547" s="130">
        <v>3545</v>
      </c>
      <c r="B3547" s="130" t="s">
        <v>1335</v>
      </c>
      <c r="C3547" s="130" t="s">
        <v>2032</v>
      </c>
      <c r="D3547" s="130">
        <v>100</v>
      </c>
      <c r="E3547" s="130" t="s">
        <v>12361</v>
      </c>
      <c r="F3547" s="130">
        <v>622111.77</v>
      </c>
      <c r="G3547" s="130">
        <v>594368.56000000006</v>
      </c>
      <c r="H3547" s="130" t="str">
        <f t="shared" si="110"/>
        <v>KK-120019</v>
      </c>
      <c r="I3547" s="130" t="str">
        <f t="shared" si="111"/>
        <v>VR</v>
      </c>
    </row>
    <row r="3548" spans="1:9" x14ac:dyDescent="0.15">
      <c r="A3548" s="130">
        <v>3546</v>
      </c>
      <c r="B3548" s="130" t="s">
        <v>6367</v>
      </c>
      <c r="C3548" s="130" t="s">
        <v>15595</v>
      </c>
      <c r="D3548" s="130">
        <v>10</v>
      </c>
      <c r="E3548" s="130" t="s">
        <v>12370</v>
      </c>
      <c r="F3548" s="130">
        <v>22557688</v>
      </c>
      <c r="G3548" s="130">
        <v>28935225</v>
      </c>
      <c r="H3548" s="130" t="str">
        <f t="shared" si="110"/>
        <v>KK-120020</v>
      </c>
      <c r="I3548" s="130" t="str">
        <f t="shared" si="111"/>
        <v>AG</v>
      </c>
    </row>
    <row r="3549" spans="1:9" x14ac:dyDescent="0.15">
      <c r="A3549" s="130">
        <v>3547</v>
      </c>
      <c r="B3549" s="130" t="s">
        <v>6368</v>
      </c>
      <c r="C3549" s="130" t="s">
        <v>15596</v>
      </c>
      <c r="D3549" s="130">
        <v>468</v>
      </c>
      <c r="E3549" s="130" t="s">
        <v>12368</v>
      </c>
      <c r="F3549" s="130">
        <v>41420989.600000001</v>
      </c>
      <c r="G3549" s="130">
        <v>65349941.600000001</v>
      </c>
      <c r="H3549" s="130" t="str">
        <f t="shared" si="110"/>
        <v>KK-120021</v>
      </c>
      <c r="I3549" s="130" t="str">
        <f t="shared" si="111"/>
        <v>AG</v>
      </c>
    </row>
    <row r="3550" spans="1:9" x14ac:dyDescent="0.15">
      <c r="A3550" s="130">
        <v>3548</v>
      </c>
      <c r="B3550" s="130" t="s">
        <v>1336</v>
      </c>
      <c r="C3550" s="130" t="s">
        <v>2033</v>
      </c>
      <c r="D3550" s="130">
        <v>6</v>
      </c>
      <c r="E3550" s="130" t="s">
        <v>15597</v>
      </c>
      <c r="F3550" s="130">
        <v>470040</v>
      </c>
      <c r="G3550" s="130">
        <v>901986</v>
      </c>
      <c r="H3550" s="130" t="str">
        <f t="shared" si="110"/>
        <v>KK-120022</v>
      </c>
      <c r="I3550" s="130" t="str">
        <f t="shared" si="111"/>
        <v>VE</v>
      </c>
    </row>
    <row r="3551" spans="1:9" x14ac:dyDescent="0.15">
      <c r="A3551" s="130">
        <v>3549</v>
      </c>
      <c r="B3551" s="130" t="s">
        <v>6369</v>
      </c>
      <c r="C3551" s="130" t="s">
        <v>15598</v>
      </c>
      <c r="D3551" s="130">
        <v>100</v>
      </c>
      <c r="E3551" s="130" t="s">
        <v>12361</v>
      </c>
      <c r="F3551" s="130">
        <v>5484099</v>
      </c>
      <c r="G3551" s="130">
        <v>5520200</v>
      </c>
      <c r="H3551" s="130" t="str">
        <f t="shared" si="110"/>
        <v>KK-120023</v>
      </c>
      <c r="I3551" s="130" t="str">
        <f t="shared" si="111"/>
        <v>AG</v>
      </c>
    </row>
    <row r="3552" spans="1:9" x14ac:dyDescent="0.15">
      <c r="A3552" s="130">
        <v>3550</v>
      </c>
      <c r="B3552" s="130" t="s">
        <v>6370</v>
      </c>
      <c r="C3552" s="130" t="s">
        <v>15599</v>
      </c>
      <c r="D3552" s="130">
        <v>100</v>
      </c>
      <c r="E3552" s="130" t="s">
        <v>12355</v>
      </c>
      <c r="F3552" s="130">
        <v>352371</v>
      </c>
      <c r="G3552" s="130">
        <v>527960</v>
      </c>
      <c r="H3552" s="130" t="str">
        <f t="shared" si="110"/>
        <v>KK-120024</v>
      </c>
      <c r="I3552" s="130" t="str">
        <f t="shared" si="111"/>
        <v>AG</v>
      </c>
    </row>
    <row r="3553" spans="1:9" x14ac:dyDescent="0.15">
      <c r="A3553" s="130">
        <v>3551</v>
      </c>
      <c r="B3553" s="130" t="s">
        <v>6371</v>
      </c>
      <c r="C3553" s="130" t="s">
        <v>15600</v>
      </c>
      <c r="D3553" s="130">
        <v>500</v>
      </c>
      <c r="E3553" s="130" t="s">
        <v>12355</v>
      </c>
      <c r="F3553" s="130">
        <v>866770</v>
      </c>
      <c r="G3553" s="130">
        <v>1255800</v>
      </c>
      <c r="H3553" s="130" t="str">
        <f t="shared" si="110"/>
        <v>KK-120025</v>
      </c>
      <c r="I3553" s="130" t="str">
        <f t="shared" si="111"/>
        <v>AG</v>
      </c>
    </row>
    <row r="3554" spans="1:9" x14ac:dyDescent="0.15">
      <c r="A3554" s="130">
        <v>3552</v>
      </c>
      <c r="B3554" s="130" t="s">
        <v>6372</v>
      </c>
      <c r="C3554" s="130" t="s">
        <v>15601</v>
      </c>
      <c r="D3554" s="130">
        <v>10</v>
      </c>
      <c r="E3554" s="130" t="s">
        <v>12355</v>
      </c>
      <c r="F3554" s="130">
        <v>120687</v>
      </c>
      <c r="G3554" s="130">
        <v>122268</v>
      </c>
      <c r="H3554" s="130" t="str">
        <f t="shared" si="110"/>
        <v>KK-120026</v>
      </c>
      <c r="I3554" s="130" t="str">
        <f t="shared" si="111"/>
        <v>AG</v>
      </c>
    </row>
    <row r="3555" spans="1:9" x14ac:dyDescent="0.15">
      <c r="A3555" s="130">
        <v>3553</v>
      </c>
      <c r="B3555" s="130" t="s">
        <v>1337</v>
      </c>
      <c r="C3555" s="130" t="s">
        <v>2034</v>
      </c>
      <c r="D3555" s="130">
        <v>213.69999999999899</v>
      </c>
      <c r="E3555" s="130" t="s">
        <v>12421</v>
      </c>
      <c r="F3555" s="130">
        <v>53252000</v>
      </c>
      <c r="G3555" s="130">
        <v>48978000</v>
      </c>
      <c r="H3555" s="130" t="str">
        <f t="shared" si="110"/>
        <v>KK-120027</v>
      </c>
      <c r="I3555" s="130" t="str">
        <f t="shared" si="111"/>
        <v>VR</v>
      </c>
    </row>
    <row r="3556" spans="1:9" x14ac:dyDescent="0.15">
      <c r="A3556" s="130">
        <v>3554</v>
      </c>
      <c r="B3556" s="130" t="s">
        <v>6373</v>
      </c>
      <c r="C3556" s="130" t="s">
        <v>15602</v>
      </c>
      <c r="D3556" s="130">
        <v>10</v>
      </c>
      <c r="E3556" s="130" t="s">
        <v>12355</v>
      </c>
      <c r="F3556" s="130">
        <v>1901537.7</v>
      </c>
      <c r="G3556" s="130">
        <v>2014564</v>
      </c>
      <c r="H3556" s="130" t="str">
        <f t="shared" si="110"/>
        <v>KK-120028</v>
      </c>
      <c r="I3556" s="130" t="str">
        <f t="shared" si="111"/>
        <v>AG</v>
      </c>
    </row>
    <row r="3557" spans="1:9" x14ac:dyDescent="0.15">
      <c r="A3557" s="130">
        <v>3555</v>
      </c>
      <c r="B3557" s="130" t="s">
        <v>6374</v>
      </c>
      <c r="C3557" s="130" t="s">
        <v>15603</v>
      </c>
      <c r="D3557" s="130">
        <v>10</v>
      </c>
      <c r="E3557" s="130" t="s">
        <v>15604</v>
      </c>
      <c r="F3557" s="130">
        <v>1125374</v>
      </c>
      <c r="G3557" s="130">
        <v>2311960</v>
      </c>
      <c r="H3557" s="130" t="str">
        <f t="shared" si="110"/>
        <v>KK-120029</v>
      </c>
      <c r="I3557" s="130" t="str">
        <f t="shared" si="111"/>
        <v>AG</v>
      </c>
    </row>
    <row r="3558" spans="1:9" x14ac:dyDescent="0.15">
      <c r="A3558" s="130">
        <v>3556</v>
      </c>
      <c r="B3558" s="130" t="s">
        <v>6375</v>
      </c>
      <c r="C3558" s="130" t="s">
        <v>15605</v>
      </c>
      <c r="D3558" s="130">
        <v>4</v>
      </c>
      <c r="E3558" s="130" t="s">
        <v>15557</v>
      </c>
      <c r="F3558" s="130">
        <v>1631080</v>
      </c>
      <c r="G3558" s="130">
        <v>2059080</v>
      </c>
      <c r="H3558" s="130" t="str">
        <f t="shared" si="110"/>
        <v>KK-120030</v>
      </c>
      <c r="I3558" s="130" t="str">
        <f t="shared" si="111"/>
        <v>AG</v>
      </c>
    </row>
    <row r="3559" spans="1:9" x14ac:dyDescent="0.15">
      <c r="A3559" s="130">
        <v>3557</v>
      </c>
      <c r="B3559" s="130" t="s">
        <v>1338</v>
      </c>
      <c r="C3559" s="130" t="s">
        <v>2035</v>
      </c>
      <c r="D3559" s="130">
        <v>200</v>
      </c>
      <c r="E3559" s="130" t="s">
        <v>12471</v>
      </c>
      <c r="F3559" s="130">
        <v>484275</v>
      </c>
      <c r="G3559" s="130">
        <v>607683.25</v>
      </c>
      <c r="H3559" s="130" t="str">
        <f t="shared" si="110"/>
        <v>KK-120031</v>
      </c>
      <c r="I3559" s="130" t="str">
        <f t="shared" si="111"/>
        <v>VE</v>
      </c>
    </row>
    <row r="3560" spans="1:9" x14ac:dyDescent="0.15">
      <c r="A3560" s="130">
        <v>3558</v>
      </c>
      <c r="B3560" s="130" t="s">
        <v>1339</v>
      </c>
      <c r="C3560" s="130" t="s">
        <v>2036</v>
      </c>
      <c r="D3560" s="130">
        <v>1</v>
      </c>
      <c r="E3560" s="130" t="s">
        <v>15606</v>
      </c>
      <c r="F3560" s="130">
        <v>69830</v>
      </c>
      <c r="G3560" s="130">
        <v>293210</v>
      </c>
      <c r="H3560" s="130" t="str">
        <f t="shared" si="110"/>
        <v>KK-120032</v>
      </c>
      <c r="I3560" s="130" t="str">
        <f t="shared" si="111"/>
        <v>VE</v>
      </c>
    </row>
    <row r="3561" spans="1:9" x14ac:dyDescent="0.15">
      <c r="A3561" s="130">
        <v>3559</v>
      </c>
      <c r="B3561" s="130" t="s">
        <v>3258</v>
      </c>
      <c r="C3561" s="130" t="s">
        <v>2037</v>
      </c>
      <c r="D3561" s="130">
        <v>48</v>
      </c>
      <c r="E3561" s="130" t="s">
        <v>12368</v>
      </c>
      <c r="F3561" s="130">
        <v>834750</v>
      </c>
      <c r="G3561" s="130">
        <v>1789468</v>
      </c>
      <c r="H3561" s="130" t="str">
        <f t="shared" si="110"/>
        <v>KK-120033</v>
      </c>
      <c r="I3561" s="130" t="str">
        <f t="shared" si="111"/>
        <v>VR</v>
      </c>
    </row>
    <row r="3562" spans="1:9" x14ac:dyDescent="0.15">
      <c r="A3562" s="130">
        <v>3560</v>
      </c>
      <c r="B3562" s="130" t="s">
        <v>6376</v>
      </c>
      <c r="C3562" s="130" t="s">
        <v>15607</v>
      </c>
      <c r="D3562" s="130">
        <v>7.7999999999999901</v>
      </c>
      <c r="E3562" s="130" t="s">
        <v>12372</v>
      </c>
      <c r="F3562" s="130">
        <v>149274</v>
      </c>
      <c r="G3562" s="130">
        <v>213623</v>
      </c>
      <c r="H3562" s="130" t="str">
        <f t="shared" si="110"/>
        <v>KK-120034</v>
      </c>
      <c r="I3562" s="130" t="str">
        <f t="shared" si="111"/>
        <v>AG</v>
      </c>
    </row>
    <row r="3563" spans="1:9" x14ac:dyDescent="0.15">
      <c r="A3563" s="130">
        <v>3561</v>
      </c>
      <c r="B3563" s="130" t="s">
        <v>6377</v>
      </c>
      <c r="C3563" s="130" t="s">
        <v>15608</v>
      </c>
      <c r="D3563" s="130">
        <v>10</v>
      </c>
      <c r="E3563" s="130" t="s">
        <v>12370</v>
      </c>
      <c r="F3563" s="130">
        <v>1550900</v>
      </c>
      <c r="G3563" s="130">
        <v>4414600</v>
      </c>
      <c r="H3563" s="130" t="str">
        <f t="shared" si="110"/>
        <v>KK-120035</v>
      </c>
      <c r="I3563" s="130" t="str">
        <f t="shared" si="111"/>
        <v>AG</v>
      </c>
    </row>
    <row r="3564" spans="1:9" x14ac:dyDescent="0.15">
      <c r="A3564" s="130">
        <v>3562</v>
      </c>
      <c r="B3564" s="130" t="s">
        <v>6378</v>
      </c>
      <c r="C3564" s="130" t="s">
        <v>15609</v>
      </c>
      <c r="D3564" s="130">
        <v>1</v>
      </c>
      <c r="E3564" s="130" t="s">
        <v>15572</v>
      </c>
      <c r="F3564" s="130">
        <v>3540000</v>
      </c>
      <c r="G3564" s="130">
        <v>6350000</v>
      </c>
      <c r="H3564" s="130" t="str">
        <f t="shared" si="110"/>
        <v>KK-120036</v>
      </c>
      <c r="I3564" s="130" t="str">
        <f t="shared" si="111"/>
        <v>AG</v>
      </c>
    </row>
    <row r="3565" spans="1:9" x14ac:dyDescent="0.15">
      <c r="A3565" s="130">
        <v>3563</v>
      </c>
      <c r="B3565" s="130" t="s">
        <v>6379</v>
      </c>
      <c r="C3565" s="130" t="s">
        <v>12656</v>
      </c>
      <c r="D3565" s="130">
        <v>100</v>
      </c>
      <c r="E3565" s="130" t="s">
        <v>12372</v>
      </c>
      <c r="F3565" s="130">
        <v>1261382</v>
      </c>
      <c r="G3565" s="130">
        <v>1220269</v>
      </c>
      <c r="H3565" s="130" t="str">
        <f t="shared" si="110"/>
        <v>KK-120037</v>
      </c>
      <c r="I3565" s="130" t="str">
        <f t="shared" si="111"/>
        <v>AG</v>
      </c>
    </row>
    <row r="3566" spans="1:9" x14ac:dyDescent="0.15">
      <c r="A3566" s="130">
        <v>3564</v>
      </c>
      <c r="B3566" s="130" t="s">
        <v>6380</v>
      </c>
      <c r="C3566" s="130" t="s">
        <v>15610</v>
      </c>
      <c r="D3566" s="130">
        <v>4</v>
      </c>
      <c r="E3566" s="130" t="s">
        <v>12403</v>
      </c>
      <c r="F3566" s="130">
        <v>1030000</v>
      </c>
      <c r="G3566" s="130">
        <v>3550000</v>
      </c>
      <c r="H3566" s="130" t="str">
        <f t="shared" si="110"/>
        <v>KK-120038</v>
      </c>
      <c r="I3566" s="130" t="str">
        <f t="shared" si="111"/>
        <v>AG</v>
      </c>
    </row>
    <row r="3567" spans="1:9" x14ac:dyDescent="0.15">
      <c r="A3567" s="130">
        <v>3565</v>
      </c>
      <c r="B3567" s="130" t="s">
        <v>1340</v>
      </c>
      <c r="C3567" s="130" t="s">
        <v>2038</v>
      </c>
      <c r="D3567" s="130">
        <v>1000</v>
      </c>
      <c r="E3567" s="130" t="s">
        <v>12361</v>
      </c>
      <c r="F3567" s="130">
        <v>2983800</v>
      </c>
      <c r="G3567" s="130">
        <v>3656000</v>
      </c>
      <c r="H3567" s="130" t="str">
        <f t="shared" si="110"/>
        <v>KK-120039</v>
      </c>
      <c r="I3567" s="130" t="str">
        <f t="shared" si="111"/>
        <v>VE</v>
      </c>
    </row>
    <row r="3568" spans="1:9" x14ac:dyDescent="0.15">
      <c r="A3568" s="130">
        <v>3566</v>
      </c>
      <c r="B3568" s="130" t="s">
        <v>6381</v>
      </c>
      <c r="C3568" s="130" t="s">
        <v>15611</v>
      </c>
      <c r="D3568" s="130">
        <v>1072</v>
      </c>
      <c r="E3568" s="130" t="s">
        <v>12372</v>
      </c>
      <c r="F3568" s="130">
        <v>2455300</v>
      </c>
      <c r="G3568" s="130">
        <v>2071500</v>
      </c>
      <c r="H3568" s="130" t="str">
        <f t="shared" si="110"/>
        <v>KK-120040</v>
      </c>
      <c r="I3568" s="130" t="str">
        <f t="shared" si="111"/>
        <v>AG</v>
      </c>
    </row>
    <row r="3569" spans="1:9" x14ac:dyDescent="0.15">
      <c r="A3569" s="130">
        <v>3567</v>
      </c>
      <c r="B3569" s="130" t="s">
        <v>1341</v>
      </c>
      <c r="C3569" s="130" t="s">
        <v>2039</v>
      </c>
      <c r="D3569" s="130">
        <v>200</v>
      </c>
      <c r="E3569" s="130" t="s">
        <v>12676</v>
      </c>
      <c r="F3569" s="130">
        <v>1816536</v>
      </c>
      <c r="G3569" s="130">
        <v>1975000</v>
      </c>
      <c r="H3569" s="130" t="str">
        <f t="shared" si="110"/>
        <v>KK-120041</v>
      </c>
      <c r="I3569" s="130" t="str">
        <f t="shared" si="111"/>
        <v>VE</v>
      </c>
    </row>
    <row r="3570" spans="1:9" x14ac:dyDescent="0.15">
      <c r="A3570" s="130">
        <v>3568</v>
      </c>
      <c r="B3570" s="130" t="s">
        <v>6382</v>
      </c>
      <c r="C3570" s="130" t="s">
        <v>15612</v>
      </c>
      <c r="D3570" s="130">
        <v>3.75</v>
      </c>
      <c r="E3570" s="130" t="s">
        <v>15613</v>
      </c>
      <c r="F3570" s="130">
        <v>2275508.1800000002</v>
      </c>
      <c r="G3570" s="130">
        <v>3126460</v>
      </c>
      <c r="H3570" s="130" t="str">
        <f t="shared" si="110"/>
        <v>KK-120042</v>
      </c>
      <c r="I3570" s="130" t="str">
        <f t="shared" si="111"/>
        <v>AG</v>
      </c>
    </row>
    <row r="3571" spans="1:9" x14ac:dyDescent="0.15">
      <c r="A3571" s="130">
        <v>3569</v>
      </c>
      <c r="B3571" s="130" t="s">
        <v>1342</v>
      </c>
      <c r="C3571" s="130" t="s">
        <v>2040</v>
      </c>
      <c r="D3571" s="130">
        <v>100</v>
      </c>
      <c r="E3571" s="130" t="s">
        <v>12355</v>
      </c>
      <c r="F3571" s="130">
        <v>1713171</v>
      </c>
      <c r="G3571" s="130">
        <v>2661245</v>
      </c>
      <c r="H3571" s="130" t="str">
        <f t="shared" si="110"/>
        <v>KK-120043</v>
      </c>
      <c r="I3571" s="130" t="str">
        <f t="shared" si="111"/>
        <v>VE</v>
      </c>
    </row>
    <row r="3572" spans="1:9" x14ac:dyDescent="0.15">
      <c r="A3572" s="130">
        <v>3570</v>
      </c>
      <c r="B3572" s="130" t="s">
        <v>1343</v>
      </c>
      <c r="C3572" s="130" t="s">
        <v>2041</v>
      </c>
      <c r="D3572" s="130">
        <v>120</v>
      </c>
      <c r="E3572" s="130" t="s">
        <v>12434</v>
      </c>
      <c r="F3572" s="130">
        <v>8030625.4000000004</v>
      </c>
      <c r="G3572" s="130">
        <v>3824184</v>
      </c>
      <c r="H3572" s="130" t="str">
        <f t="shared" si="110"/>
        <v>KK-120044</v>
      </c>
      <c r="I3572" s="130" t="str">
        <f t="shared" si="111"/>
        <v>VE</v>
      </c>
    </row>
    <row r="3573" spans="1:9" x14ac:dyDescent="0.15">
      <c r="A3573" s="130">
        <v>3571</v>
      </c>
      <c r="B3573" s="130" t="s">
        <v>6383</v>
      </c>
      <c r="C3573" s="130" t="s">
        <v>15614</v>
      </c>
      <c r="D3573" s="130">
        <v>2000</v>
      </c>
      <c r="E3573" s="130" t="s">
        <v>12368</v>
      </c>
      <c r="F3573" s="130">
        <v>4527072</v>
      </c>
      <c r="G3573" s="130">
        <v>7452174</v>
      </c>
      <c r="H3573" s="130" t="str">
        <f t="shared" si="110"/>
        <v>KK-120045</v>
      </c>
      <c r="I3573" s="130" t="str">
        <f t="shared" si="111"/>
        <v>AG</v>
      </c>
    </row>
    <row r="3574" spans="1:9" x14ac:dyDescent="0.15">
      <c r="A3574" s="130">
        <v>3572</v>
      </c>
      <c r="B3574" s="130" t="s">
        <v>6384</v>
      </c>
      <c r="C3574" s="130" t="s">
        <v>15615</v>
      </c>
      <c r="D3574" s="130">
        <v>1</v>
      </c>
      <c r="E3574" s="130" t="s">
        <v>12446</v>
      </c>
      <c r="F3574" s="130">
        <v>28212268</v>
      </c>
      <c r="G3574" s="130">
        <v>35439996</v>
      </c>
      <c r="H3574" s="130" t="str">
        <f t="shared" si="110"/>
        <v>KK-120046</v>
      </c>
      <c r="I3574" s="130" t="str">
        <f t="shared" si="111"/>
        <v>AG</v>
      </c>
    </row>
    <row r="3575" spans="1:9" x14ac:dyDescent="0.15">
      <c r="A3575" s="130">
        <v>3573</v>
      </c>
      <c r="B3575" s="130" t="s">
        <v>1344</v>
      </c>
      <c r="C3575" s="130" t="s">
        <v>2042</v>
      </c>
      <c r="D3575" s="130">
        <v>300</v>
      </c>
      <c r="E3575" s="130" t="s">
        <v>12372</v>
      </c>
      <c r="F3575" s="130">
        <v>996000</v>
      </c>
      <c r="G3575" s="130">
        <v>1893000</v>
      </c>
      <c r="H3575" s="130" t="str">
        <f t="shared" si="110"/>
        <v>KK-120047</v>
      </c>
      <c r="I3575" s="130" t="str">
        <f t="shared" si="111"/>
        <v>VR</v>
      </c>
    </row>
    <row r="3576" spans="1:9" x14ac:dyDescent="0.15">
      <c r="A3576" s="130">
        <v>3574</v>
      </c>
      <c r="B3576" s="130" t="s">
        <v>6385</v>
      </c>
      <c r="C3576" s="130" t="s">
        <v>15616</v>
      </c>
      <c r="D3576" s="130">
        <v>20</v>
      </c>
      <c r="E3576" s="130" t="s">
        <v>15617</v>
      </c>
      <c r="F3576" s="130">
        <v>778.6</v>
      </c>
      <c r="G3576" s="130">
        <v>818</v>
      </c>
      <c r="H3576" s="130" t="str">
        <f t="shared" si="110"/>
        <v>KK-120048</v>
      </c>
      <c r="I3576" s="130" t="str">
        <f t="shared" si="111"/>
        <v>AG</v>
      </c>
    </row>
    <row r="3577" spans="1:9" x14ac:dyDescent="0.15">
      <c r="A3577" s="130">
        <v>3575</v>
      </c>
      <c r="B3577" s="130" t="s">
        <v>6386</v>
      </c>
      <c r="C3577" s="130" t="s">
        <v>15618</v>
      </c>
      <c r="D3577" s="130">
        <v>1000</v>
      </c>
      <c r="E3577" s="130" t="s">
        <v>15516</v>
      </c>
      <c r="F3577" s="130">
        <v>18002850</v>
      </c>
      <c r="G3577" s="130">
        <v>19129880</v>
      </c>
      <c r="H3577" s="130" t="str">
        <f t="shared" si="110"/>
        <v>KK-120049</v>
      </c>
      <c r="I3577" s="130" t="str">
        <f t="shared" si="111"/>
        <v>AG</v>
      </c>
    </row>
    <row r="3578" spans="1:9" x14ac:dyDescent="0.15">
      <c r="A3578" s="130">
        <v>3576</v>
      </c>
      <c r="B3578" s="130" t="s">
        <v>6387</v>
      </c>
      <c r="C3578" s="130" t="s">
        <v>15619</v>
      </c>
      <c r="D3578" s="130">
        <v>10000</v>
      </c>
      <c r="E3578" s="130" t="s">
        <v>12361</v>
      </c>
      <c r="F3578" s="130">
        <v>228083590</v>
      </c>
      <c r="G3578" s="130">
        <v>357226000</v>
      </c>
      <c r="H3578" s="130" t="str">
        <f t="shared" si="110"/>
        <v>KK-120050</v>
      </c>
      <c r="I3578" s="130" t="str">
        <f t="shared" si="111"/>
        <v>AG</v>
      </c>
    </row>
    <row r="3579" spans="1:9" x14ac:dyDescent="0.15">
      <c r="A3579" s="130">
        <v>3577</v>
      </c>
      <c r="B3579" s="130" t="s">
        <v>1345</v>
      </c>
      <c r="C3579" s="130" t="s">
        <v>2043</v>
      </c>
      <c r="D3579" s="130">
        <v>1000</v>
      </c>
      <c r="E3579" s="130" t="s">
        <v>12610</v>
      </c>
      <c r="F3579" s="130">
        <v>750480</v>
      </c>
      <c r="G3579" s="130">
        <v>820040</v>
      </c>
      <c r="H3579" s="130" t="str">
        <f t="shared" si="110"/>
        <v>KK-120051</v>
      </c>
      <c r="I3579" s="130" t="str">
        <f t="shared" si="111"/>
        <v>VE</v>
      </c>
    </row>
    <row r="3580" spans="1:9" x14ac:dyDescent="0.15">
      <c r="A3580" s="130">
        <v>3578</v>
      </c>
      <c r="B3580" s="130" t="s">
        <v>6388</v>
      </c>
      <c r="C3580" s="130" t="s">
        <v>15620</v>
      </c>
      <c r="D3580" s="130">
        <v>200</v>
      </c>
      <c r="E3580" s="130" t="s">
        <v>12355</v>
      </c>
      <c r="F3580" s="130">
        <v>4571589.2</v>
      </c>
      <c r="G3580" s="130">
        <v>6457159.7000000002</v>
      </c>
      <c r="H3580" s="130" t="str">
        <f t="shared" si="110"/>
        <v>KK-120052</v>
      </c>
      <c r="I3580" s="130" t="str">
        <f t="shared" si="111"/>
        <v>AG</v>
      </c>
    </row>
    <row r="3581" spans="1:9" x14ac:dyDescent="0.15">
      <c r="A3581" s="130">
        <v>3579</v>
      </c>
      <c r="B3581" s="130" t="s">
        <v>6389</v>
      </c>
      <c r="C3581" s="130" t="s">
        <v>15621</v>
      </c>
      <c r="D3581" s="130">
        <v>1</v>
      </c>
      <c r="E3581" s="130" t="s">
        <v>12446</v>
      </c>
      <c r="F3581" s="130">
        <v>64257.599999999999</v>
      </c>
      <c r="G3581" s="130">
        <v>74635.78</v>
      </c>
      <c r="H3581" s="130" t="str">
        <f t="shared" si="110"/>
        <v>KK-120053</v>
      </c>
      <c r="I3581" s="130" t="str">
        <f t="shared" si="111"/>
        <v>AG</v>
      </c>
    </row>
    <row r="3582" spans="1:9" x14ac:dyDescent="0.15">
      <c r="A3582" s="130">
        <v>3580</v>
      </c>
      <c r="B3582" s="130" t="s">
        <v>6390</v>
      </c>
      <c r="C3582" s="130" t="s">
        <v>15600</v>
      </c>
      <c r="D3582" s="130">
        <v>500</v>
      </c>
      <c r="E3582" s="130" t="s">
        <v>12355</v>
      </c>
      <c r="F3582" s="130">
        <v>1116770</v>
      </c>
      <c r="G3582" s="130">
        <v>1255800</v>
      </c>
      <c r="H3582" s="130" t="str">
        <f t="shared" si="110"/>
        <v>KK-120054</v>
      </c>
      <c r="I3582" s="130" t="str">
        <f t="shared" si="111"/>
        <v>AG</v>
      </c>
    </row>
    <row r="3583" spans="1:9" x14ac:dyDescent="0.15">
      <c r="A3583" s="130">
        <v>3581</v>
      </c>
      <c r="B3583" s="130" t="s">
        <v>6391</v>
      </c>
      <c r="C3583" s="130" t="s">
        <v>15622</v>
      </c>
      <c r="D3583" s="130">
        <v>1</v>
      </c>
      <c r="E3583" s="130" t="s">
        <v>12467</v>
      </c>
      <c r="F3583" s="130">
        <v>39094000</v>
      </c>
      <c r="G3583" s="130">
        <v>55335000</v>
      </c>
      <c r="H3583" s="130" t="str">
        <f t="shared" si="110"/>
        <v>KK-120055</v>
      </c>
      <c r="I3583" s="130" t="str">
        <f t="shared" si="111"/>
        <v>AG</v>
      </c>
    </row>
    <row r="3584" spans="1:9" x14ac:dyDescent="0.15">
      <c r="A3584" s="130">
        <v>3582</v>
      </c>
      <c r="B3584" s="130" t="s">
        <v>6392</v>
      </c>
      <c r="C3584" s="130" t="s">
        <v>15623</v>
      </c>
      <c r="D3584" s="130">
        <v>22</v>
      </c>
      <c r="E3584" s="130" t="s">
        <v>12355</v>
      </c>
      <c r="F3584" s="130">
        <v>1419880.11</v>
      </c>
      <c r="G3584" s="130">
        <v>1197813.3400000001</v>
      </c>
      <c r="H3584" s="130" t="str">
        <f t="shared" si="110"/>
        <v>KK-120056</v>
      </c>
      <c r="I3584" s="130" t="str">
        <f t="shared" si="111"/>
        <v>AG</v>
      </c>
    </row>
    <row r="3585" spans="1:9" x14ac:dyDescent="0.15">
      <c r="A3585" s="130">
        <v>3583</v>
      </c>
      <c r="B3585" s="130" t="s">
        <v>1346</v>
      </c>
      <c r="C3585" s="130" t="s">
        <v>2044</v>
      </c>
      <c r="D3585" s="130">
        <v>400</v>
      </c>
      <c r="E3585" s="130" t="s">
        <v>12368</v>
      </c>
      <c r="F3585" s="130">
        <v>8818046.8000000007</v>
      </c>
      <c r="G3585" s="130">
        <v>9084603</v>
      </c>
      <c r="H3585" s="130" t="str">
        <f t="shared" si="110"/>
        <v>KK-120057</v>
      </c>
      <c r="I3585" s="130" t="str">
        <f t="shared" si="111"/>
        <v>VE</v>
      </c>
    </row>
    <row r="3586" spans="1:9" x14ac:dyDescent="0.15">
      <c r="A3586" s="130">
        <v>3584</v>
      </c>
      <c r="B3586" s="130" t="s">
        <v>6393</v>
      </c>
      <c r="C3586" s="130" t="s">
        <v>15624</v>
      </c>
      <c r="D3586" s="130">
        <v>1</v>
      </c>
      <c r="E3586" s="130" t="s">
        <v>15625</v>
      </c>
      <c r="F3586" s="130">
        <v>22941000</v>
      </c>
      <c r="G3586" s="130">
        <v>29220000</v>
      </c>
      <c r="H3586" s="130" t="str">
        <f t="shared" si="110"/>
        <v>KK-120058</v>
      </c>
      <c r="I3586" s="130" t="str">
        <f t="shared" si="111"/>
        <v>AG</v>
      </c>
    </row>
    <row r="3587" spans="1:9" x14ac:dyDescent="0.15">
      <c r="A3587" s="130">
        <v>3585</v>
      </c>
      <c r="B3587" s="130" t="s">
        <v>6394</v>
      </c>
      <c r="C3587" s="130" t="s">
        <v>14825</v>
      </c>
      <c r="D3587" s="130">
        <v>1000</v>
      </c>
      <c r="E3587" s="130" t="s">
        <v>12372</v>
      </c>
      <c r="F3587" s="130">
        <v>2468400</v>
      </c>
      <c r="G3587" s="130">
        <v>641900</v>
      </c>
      <c r="H3587" s="130" t="str">
        <f t="shared" si="110"/>
        <v>KK-120059</v>
      </c>
      <c r="I3587" s="130" t="str">
        <f t="shared" si="111"/>
        <v>AG</v>
      </c>
    </row>
    <row r="3588" spans="1:9" x14ac:dyDescent="0.15">
      <c r="A3588" s="130">
        <v>3586</v>
      </c>
      <c r="B3588" s="130" t="s">
        <v>6395</v>
      </c>
      <c r="C3588" s="130" t="s">
        <v>15626</v>
      </c>
      <c r="D3588" s="130">
        <v>1</v>
      </c>
      <c r="E3588" s="130" t="s">
        <v>12361</v>
      </c>
      <c r="F3588" s="130">
        <v>2717830</v>
      </c>
      <c r="G3588" s="130">
        <v>4113620</v>
      </c>
      <c r="H3588" s="130" t="str">
        <f t="shared" ref="H3588:H3651" si="112">LEFT(B3588,FIND("-",B3588)+6)</f>
        <v>KK-120060</v>
      </c>
      <c r="I3588" s="130" t="str">
        <f t="shared" ref="I3588:I3651" si="113">RIGHT(B3588,LEN(B3588)-FIND("-",B3588)-7)</f>
        <v>AG</v>
      </c>
    </row>
    <row r="3589" spans="1:9" x14ac:dyDescent="0.15">
      <c r="A3589" s="130">
        <v>3587</v>
      </c>
      <c r="B3589" s="130" t="s">
        <v>6396</v>
      </c>
      <c r="C3589" s="130" t="s">
        <v>15627</v>
      </c>
      <c r="D3589" s="130">
        <v>100</v>
      </c>
      <c r="E3589" s="130" t="s">
        <v>12361</v>
      </c>
      <c r="F3589" s="130">
        <v>547911.12</v>
      </c>
      <c r="G3589" s="130">
        <v>233379</v>
      </c>
      <c r="H3589" s="130" t="str">
        <f t="shared" si="112"/>
        <v>KK-120061</v>
      </c>
      <c r="I3589" s="130" t="str">
        <f t="shared" si="113"/>
        <v>AG</v>
      </c>
    </row>
    <row r="3590" spans="1:9" x14ac:dyDescent="0.15">
      <c r="A3590" s="130">
        <v>3588</v>
      </c>
      <c r="B3590" s="130" t="s">
        <v>6397</v>
      </c>
      <c r="C3590" s="130" t="s">
        <v>15628</v>
      </c>
      <c r="D3590" s="130">
        <v>20</v>
      </c>
      <c r="E3590" s="130" t="s">
        <v>12361</v>
      </c>
      <c r="F3590" s="130">
        <v>855221</v>
      </c>
      <c r="G3590" s="130">
        <v>769761</v>
      </c>
      <c r="H3590" s="130" t="str">
        <f t="shared" si="112"/>
        <v>KK-120062</v>
      </c>
      <c r="I3590" s="130" t="str">
        <f t="shared" si="113"/>
        <v>AG</v>
      </c>
    </row>
    <row r="3591" spans="1:9" x14ac:dyDescent="0.15">
      <c r="A3591" s="130">
        <v>3589</v>
      </c>
      <c r="B3591" s="130" t="s">
        <v>6398</v>
      </c>
      <c r="C3591" s="130" t="s">
        <v>15629</v>
      </c>
      <c r="D3591" s="130">
        <v>10000</v>
      </c>
      <c r="E3591" s="130" t="s">
        <v>12361</v>
      </c>
      <c r="F3591" s="130">
        <v>29221913</v>
      </c>
      <c r="G3591" s="130">
        <v>36140000</v>
      </c>
      <c r="H3591" s="130" t="str">
        <f t="shared" si="112"/>
        <v>KK-120063</v>
      </c>
      <c r="I3591" s="130" t="str">
        <f t="shared" si="113"/>
        <v>AG</v>
      </c>
    </row>
    <row r="3592" spans="1:9" x14ac:dyDescent="0.15">
      <c r="A3592" s="130">
        <v>3590</v>
      </c>
      <c r="B3592" s="130" t="s">
        <v>6399</v>
      </c>
      <c r="C3592" s="130" t="s">
        <v>15630</v>
      </c>
      <c r="D3592" s="130">
        <v>1000</v>
      </c>
      <c r="E3592" s="130" t="s">
        <v>12368</v>
      </c>
      <c r="F3592" s="130">
        <v>5875000</v>
      </c>
      <c r="G3592" s="130">
        <v>5214000</v>
      </c>
      <c r="H3592" s="130" t="str">
        <f t="shared" si="112"/>
        <v>KK-120064</v>
      </c>
      <c r="I3592" s="130" t="str">
        <f t="shared" si="113"/>
        <v>AG</v>
      </c>
    </row>
    <row r="3593" spans="1:9" x14ac:dyDescent="0.15">
      <c r="A3593" s="130">
        <v>3591</v>
      </c>
      <c r="B3593" s="130" t="s">
        <v>6400</v>
      </c>
      <c r="C3593" s="130" t="s">
        <v>15631</v>
      </c>
      <c r="D3593" s="130">
        <v>100</v>
      </c>
      <c r="E3593" s="130" t="s">
        <v>12372</v>
      </c>
      <c r="F3593" s="130">
        <v>362431</v>
      </c>
      <c r="G3593" s="130">
        <v>543740</v>
      </c>
      <c r="H3593" s="130" t="str">
        <f t="shared" si="112"/>
        <v>KK-120065</v>
      </c>
      <c r="I3593" s="130" t="str">
        <f t="shared" si="113"/>
        <v>AG</v>
      </c>
    </row>
    <row r="3594" spans="1:9" x14ac:dyDescent="0.15">
      <c r="A3594" s="130">
        <v>3592</v>
      </c>
      <c r="B3594" s="130" t="s">
        <v>1347</v>
      </c>
      <c r="C3594" s="130" t="s">
        <v>2045</v>
      </c>
      <c r="D3594" s="130">
        <v>100</v>
      </c>
      <c r="E3594" s="130" t="s">
        <v>12471</v>
      </c>
      <c r="F3594" s="130">
        <v>1157767</v>
      </c>
      <c r="G3594" s="130">
        <v>637767</v>
      </c>
      <c r="H3594" s="130" t="str">
        <f t="shared" si="112"/>
        <v>KK-120066</v>
      </c>
      <c r="I3594" s="130" t="str">
        <f t="shared" si="113"/>
        <v>VE</v>
      </c>
    </row>
    <row r="3595" spans="1:9" x14ac:dyDescent="0.15">
      <c r="A3595" s="130">
        <v>3593</v>
      </c>
      <c r="B3595" s="130" t="s">
        <v>1348</v>
      </c>
      <c r="C3595" s="130" t="s">
        <v>2046</v>
      </c>
      <c r="D3595" s="130">
        <v>1</v>
      </c>
      <c r="E3595" s="130" t="s">
        <v>12403</v>
      </c>
      <c r="F3595" s="130">
        <v>357000</v>
      </c>
      <c r="G3595" s="130">
        <v>314000</v>
      </c>
      <c r="H3595" s="130" t="str">
        <f t="shared" si="112"/>
        <v>KK-120067</v>
      </c>
      <c r="I3595" s="130" t="str">
        <f t="shared" si="113"/>
        <v>VE</v>
      </c>
    </row>
    <row r="3596" spans="1:9" x14ac:dyDescent="0.15">
      <c r="A3596" s="130">
        <v>3594</v>
      </c>
      <c r="B3596" s="130" t="s">
        <v>6401</v>
      </c>
      <c r="C3596" s="130" t="s">
        <v>15632</v>
      </c>
      <c r="D3596" s="130">
        <v>50</v>
      </c>
      <c r="E3596" s="130" t="s">
        <v>12370</v>
      </c>
      <c r="F3596" s="130">
        <v>49051950</v>
      </c>
      <c r="G3596" s="130">
        <v>57804000</v>
      </c>
      <c r="H3596" s="130" t="str">
        <f t="shared" si="112"/>
        <v>KK-120068</v>
      </c>
      <c r="I3596" s="130" t="str">
        <f t="shared" si="113"/>
        <v>AG</v>
      </c>
    </row>
    <row r="3597" spans="1:9" x14ac:dyDescent="0.15">
      <c r="A3597" s="130">
        <v>3595</v>
      </c>
      <c r="B3597" s="130" t="s">
        <v>6402</v>
      </c>
      <c r="C3597" s="130" t="s">
        <v>15633</v>
      </c>
      <c r="D3597" s="130">
        <v>0.1</v>
      </c>
      <c r="E3597" s="130" t="s">
        <v>12361</v>
      </c>
      <c r="F3597" s="130">
        <v>46885</v>
      </c>
      <c r="G3597" s="130">
        <v>89057.5</v>
      </c>
      <c r="H3597" s="130" t="str">
        <f t="shared" si="112"/>
        <v>KK-120069</v>
      </c>
      <c r="I3597" s="130" t="str">
        <f t="shared" si="113"/>
        <v>AG</v>
      </c>
    </row>
    <row r="3598" spans="1:9" x14ac:dyDescent="0.15">
      <c r="A3598" s="130">
        <v>3596</v>
      </c>
      <c r="B3598" s="130" t="s">
        <v>6403</v>
      </c>
      <c r="C3598" s="130" t="s">
        <v>15634</v>
      </c>
      <c r="D3598" s="130">
        <v>3000</v>
      </c>
      <c r="E3598" s="130" t="s">
        <v>12372</v>
      </c>
      <c r="F3598" s="130">
        <v>27606000</v>
      </c>
      <c r="G3598" s="130">
        <v>19779000</v>
      </c>
      <c r="H3598" s="130" t="str">
        <f t="shared" si="112"/>
        <v>KK-120070</v>
      </c>
      <c r="I3598" s="130" t="str">
        <f t="shared" si="113"/>
        <v>AG</v>
      </c>
    </row>
    <row r="3599" spans="1:9" x14ac:dyDescent="0.15">
      <c r="A3599" s="130">
        <v>3597</v>
      </c>
      <c r="B3599" s="130" t="s">
        <v>6404</v>
      </c>
      <c r="C3599" s="130" t="s">
        <v>15635</v>
      </c>
      <c r="D3599" s="130">
        <v>100</v>
      </c>
      <c r="E3599" s="130" t="s">
        <v>12355</v>
      </c>
      <c r="F3599" s="130">
        <v>2495015</v>
      </c>
      <c r="G3599" s="130">
        <v>2904575</v>
      </c>
      <c r="H3599" s="130" t="str">
        <f t="shared" si="112"/>
        <v>KK-120071</v>
      </c>
      <c r="I3599" s="130" t="str">
        <f t="shared" si="113"/>
        <v>AG</v>
      </c>
    </row>
    <row r="3600" spans="1:9" x14ac:dyDescent="0.15">
      <c r="A3600" s="130">
        <v>3598</v>
      </c>
      <c r="B3600" s="130" t="s">
        <v>6405</v>
      </c>
      <c r="C3600" s="130" t="s">
        <v>15636</v>
      </c>
      <c r="D3600" s="130">
        <v>100</v>
      </c>
      <c r="E3600" s="130" t="s">
        <v>12355</v>
      </c>
      <c r="F3600" s="130">
        <v>208045</v>
      </c>
      <c r="G3600" s="130">
        <v>276700</v>
      </c>
      <c r="H3600" s="130" t="str">
        <f t="shared" si="112"/>
        <v>KK-120072</v>
      </c>
      <c r="I3600" s="130" t="str">
        <f t="shared" si="113"/>
        <v>AG</v>
      </c>
    </row>
    <row r="3601" spans="1:9" x14ac:dyDescent="0.15">
      <c r="A3601" s="130">
        <v>3599</v>
      </c>
      <c r="B3601" s="130" t="s">
        <v>6406</v>
      </c>
      <c r="C3601" s="130" t="s">
        <v>15637</v>
      </c>
      <c r="D3601" s="130">
        <v>10</v>
      </c>
      <c r="E3601" s="130" t="s">
        <v>14888</v>
      </c>
      <c r="F3601" s="130">
        <v>96720.5</v>
      </c>
      <c r="G3601" s="130">
        <v>340057.8</v>
      </c>
      <c r="H3601" s="130" t="str">
        <f t="shared" si="112"/>
        <v>KK-120073</v>
      </c>
      <c r="I3601" s="130" t="str">
        <f t="shared" si="113"/>
        <v>AG</v>
      </c>
    </row>
    <row r="3602" spans="1:9" x14ac:dyDescent="0.15">
      <c r="A3602" s="130">
        <v>3600</v>
      </c>
      <c r="B3602" s="130" t="s">
        <v>6407</v>
      </c>
      <c r="C3602" s="130" t="s">
        <v>15638</v>
      </c>
      <c r="D3602" s="130">
        <v>1</v>
      </c>
      <c r="E3602" s="130" t="s">
        <v>12402</v>
      </c>
      <c r="F3602" s="130">
        <v>240260</v>
      </c>
      <c r="G3602" s="130">
        <v>396390</v>
      </c>
      <c r="H3602" s="130" t="str">
        <f t="shared" si="112"/>
        <v>KK-120074</v>
      </c>
      <c r="I3602" s="130" t="str">
        <f t="shared" si="113"/>
        <v>AG</v>
      </c>
    </row>
    <row r="3603" spans="1:9" x14ac:dyDescent="0.15">
      <c r="A3603" s="130">
        <v>3601</v>
      </c>
      <c r="B3603" s="130" t="s">
        <v>1349</v>
      </c>
      <c r="C3603" s="130" t="s">
        <v>2047</v>
      </c>
      <c r="D3603" s="130">
        <v>1</v>
      </c>
      <c r="E3603" s="130" t="s">
        <v>12370</v>
      </c>
      <c r="F3603" s="130">
        <v>303782</v>
      </c>
      <c r="G3603" s="130">
        <v>484402</v>
      </c>
      <c r="H3603" s="130" t="str">
        <f t="shared" si="112"/>
        <v>KK-120075</v>
      </c>
      <c r="I3603" s="130" t="str">
        <f t="shared" si="113"/>
        <v>VE</v>
      </c>
    </row>
    <row r="3604" spans="1:9" x14ac:dyDescent="0.15">
      <c r="A3604" s="130">
        <v>3602</v>
      </c>
      <c r="B3604" s="130" t="s">
        <v>1350</v>
      </c>
      <c r="C3604" s="130" t="s">
        <v>2048</v>
      </c>
      <c r="D3604" s="130">
        <v>0</v>
      </c>
      <c r="F3604" s="130">
        <v>29332.48</v>
      </c>
      <c r="G3604" s="130">
        <v>30112</v>
      </c>
      <c r="H3604" s="130" t="str">
        <f t="shared" si="112"/>
        <v>KK-120076</v>
      </c>
      <c r="I3604" s="130" t="str">
        <f t="shared" si="113"/>
        <v>VE</v>
      </c>
    </row>
    <row r="3605" spans="1:9" x14ac:dyDescent="0.15">
      <c r="A3605" s="130">
        <v>3603</v>
      </c>
      <c r="B3605" s="130" t="s">
        <v>6408</v>
      </c>
      <c r="C3605" s="130" t="s">
        <v>15639</v>
      </c>
      <c r="D3605" s="130">
        <v>100</v>
      </c>
      <c r="E3605" s="130" t="s">
        <v>12368</v>
      </c>
      <c r="F3605" s="130">
        <v>1358712</v>
      </c>
      <c r="G3605" s="130">
        <v>1423176</v>
      </c>
      <c r="H3605" s="130" t="str">
        <f t="shared" si="112"/>
        <v>KK-130001</v>
      </c>
      <c r="I3605" s="130" t="str">
        <f t="shared" si="113"/>
        <v>AG</v>
      </c>
    </row>
    <row r="3606" spans="1:9" x14ac:dyDescent="0.15">
      <c r="A3606" s="130">
        <v>3604</v>
      </c>
      <c r="B3606" s="130" t="s">
        <v>6409</v>
      </c>
      <c r="C3606" s="130" t="s">
        <v>15640</v>
      </c>
      <c r="D3606" s="130">
        <v>100</v>
      </c>
      <c r="E3606" s="130" t="s">
        <v>12370</v>
      </c>
      <c r="F3606" s="130">
        <v>19020000</v>
      </c>
      <c r="G3606" s="130">
        <v>3160000</v>
      </c>
      <c r="H3606" s="130" t="str">
        <f t="shared" si="112"/>
        <v>KK-130002</v>
      </c>
      <c r="I3606" s="130" t="str">
        <f t="shared" si="113"/>
        <v>AG</v>
      </c>
    </row>
    <row r="3607" spans="1:9" x14ac:dyDescent="0.15">
      <c r="A3607" s="130">
        <v>3605</v>
      </c>
      <c r="B3607" s="130" t="s">
        <v>6410</v>
      </c>
      <c r="C3607" s="130" t="s">
        <v>15641</v>
      </c>
      <c r="D3607" s="130">
        <v>60</v>
      </c>
      <c r="E3607" s="130" t="s">
        <v>12368</v>
      </c>
      <c r="F3607" s="130">
        <v>1082244.56</v>
      </c>
      <c r="G3607" s="130">
        <v>1098022.8</v>
      </c>
      <c r="H3607" s="130" t="str">
        <f t="shared" si="112"/>
        <v>KK-130003</v>
      </c>
      <c r="I3607" s="130" t="str">
        <f t="shared" si="113"/>
        <v>AG</v>
      </c>
    </row>
    <row r="3608" spans="1:9" x14ac:dyDescent="0.15">
      <c r="A3608" s="130">
        <v>3606</v>
      </c>
      <c r="B3608" s="130" t="s">
        <v>6411</v>
      </c>
      <c r="C3608" s="130" t="s">
        <v>15642</v>
      </c>
      <c r="D3608" s="130">
        <v>1</v>
      </c>
      <c r="E3608" s="130" t="s">
        <v>13671</v>
      </c>
      <c r="F3608" s="130">
        <v>61907</v>
      </c>
      <c r="G3608" s="130">
        <v>184775</v>
      </c>
      <c r="H3608" s="130" t="str">
        <f t="shared" si="112"/>
        <v>KK-130004</v>
      </c>
      <c r="I3608" s="130" t="str">
        <f t="shared" si="113"/>
        <v>AG</v>
      </c>
    </row>
    <row r="3609" spans="1:9" x14ac:dyDescent="0.15">
      <c r="A3609" s="130">
        <v>3607</v>
      </c>
      <c r="B3609" s="130" t="s">
        <v>6412</v>
      </c>
      <c r="C3609" s="130" t="s">
        <v>15643</v>
      </c>
      <c r="D3609" s="130">
        <v>100</v>
      </c>
      <c r="E3609" s="130" t="s">
        <v>12368</v>
      </c>
      <c r="F3609" s="130">
        <v>1529350</v>
      </c>
      <c r="G3609" s="130">
        <v>3401666</v>
      </c>
      <c r="H3609" s="130" t="str">
        <f t="shared" si="112"/>
        <v>KK-130005</v>
      </c>
      <c r="I3609" s="130" t="str">
        <f t="shared" si="113"/>
        <v>AG</v>
      </c>
    </row>
    <row r="3610" spans="1:9" x14ac:dyDescent="0.15">
      <c r="A3610" s="130">
        <v>3608</v>
      </c>
      <c r="B3610" s="130" t="s">
        <v>1351</v>
      </c>
      <c r="C3610" s="130" t="s">
        <v>2049</v>
      </c>
      <c r="D3610" s="130">
        <v>100</v>
      </c>
      <c r="E3610" s="130" t="s">
        <v>12788</v>
      </c>
      <c r="F3610" s="130">
        <v>20770</v>
      </c>
      <c r="G3610" s="130">
        <v>12250</v>
      </c>
      <c r="H3610" s="130" t="str">
        <f t="shared" si="112"/>
        <v>KK-130006</v>
      </c>
      <c r="I3610" s="130" t="str">
        <f t="shared" si="113"/>
        <v>VE</v>
      </c>
    </row>
    <row r="3611" spans="1:9" x14ac:dyDescent="0.15">
      <c r="A3611" s="130">
        <v>3609</v>
      </c>
      <c r="B3611" s="130" t="s">
        <v>1352</v>
      </c>
      <c r="C3611" s="130" t="s">
        <v>2050</v>
      </c>
      <c r="D3611" s="130">
        <v>500</v>
      </c>
      <c r="E3611" s="130" t="s">
        <v>12372</v>
      </c>
      <c r="F3611" s="130">
        <v>169724</v>
      </c>
      <c r="G3611" s="130">
        <v>99448</v>
      </c>
      <c r="H3611" s="130" t="str">
        <f t="shared" si="112"/>
        <v>KK-130007</v>
      </c>
      <c r="I3611" s="130" t="str">
        <f t="shared" si="113"/>
        <v>VE</v>
      </c>
    </row>
    <row r="3612" spans="1:9" x14ac:dyDescent="0.15">
      <c r="A3612" s="130">
        <v>3610</v>
      </c>
      <c r="B3612" s="130" t="s">
        <v>6413</v>
      </c>
      <c r="C3612" s="130" t="s">
        <v>15644</v>
      </c>
      <c r="D3612" s="130">
        <v>100</v>
      </c>
      <c r="E3612" s="130" t="s">
        <v>12370</v>
      </c>
      <c r="F3612" s="130">
        <v>23640</v>
      </c>
      <c r="G3612" s="130">
        <v>53200</v>
      </c>
      <c r="H3612" s="130" t="str">
        <f t="shared" si="112"/>
        <v>KK-130008</v>
      </c>
      <c r="I3612" s="130" t="str">
        <f t="shared" si="113"/>
        <v>AG</v>
      </c>
    </row>
    <row r="3613" spans="1:9" x14ac:dyDescent="0.15">
      <c r="A3613" s="130">
        <v>3611</v>
      </c>
      <c r="B3613" s="130" t="s">
        <v>6414</v>
      </c>
      <c r="C3613" s="130" t="s">
        <v>15645</v>
      </c>
      <c r="D3613" s="130">
        <v>1000</v>
      </c>
      <c r="E3613" s="130" t="s">
        <v>12355</v>
      </c>
      <c r="F3613" s="130">
        <v>22177576</v>
      </c>
      <c r="G3613" s="130">
        <v>22803203.300000001</v>
      </c>
      <c r="H3613" s="130" t="str">
        <f t="shared" si="112"/>
        <v>KK-130009</v>
      </c>
      <c r="I3613" s="130" t="str">
        <f t="shared" si="113"/>
        <v>AG</v>
      </c>
    </row>
    <row r="3614" spans="1:9" x14ac:dyDescent="0.15">
      <c r="A3614" s="130">
        <v>3612</v>
      </c>
      <c r="B3614" s="130" t="s">
        <v>6415</v>
      </c>
      <c r="C3614" s="130" t="s">
        <v>14487</v>
      </c>
      <c r="D3614" s="130">
        <v>100</v>
      </c>
      <c r="E3614" s="130" t="s">
        <v>12355</v>
      </c>
      <c r="F3614" s="130">
        <v>289253</v>
      </c>
      <c r="G3614" s="130">
        <v>299390</v>
      </c>
      <c r="H3614" s="130" t="str">
        <f t="shared" si="112"/>
        <v>KK-130010</v>
      </c>
      <c r="I3614" s="130" t="str">
        <f t="shared" si="113"/>
        <v>AG</v>
      </c>
    </row>
    <row r="3615" spans="1:9" x14ac:dyDescent="0.15">
      <c r="A3615" s="130">
        <v>3613</v>
      </c>
      <c r="B3615" s="130" t="s">
        <v>6416</v>
      </c>
      <c r="C3615" s="130" t="s">
        <v>15646</v>
      </c>
      <c r="D3615" s="130">
        <v>180</v>
      </c>
      <c r="E3615" s="130" t="s">
        <v>12372</v>
      </c>
      <c r="F3615" s="130">
        <v>6297000</v>
      </c>
      <c r="G3615" s="130">
        <v>7520000</v>
      </c>
      <c r="H3615" s="130" t="str">
        <f t="shared" si="112"/>
        <v>KK-130011</v>
      </c>
      <c r="I3615" s="130" t="str">
        <f t="shared" si="113"/>
        <v>AG</v>
      </c>
    </row>
    <row r="3616" spans="1:9" x14ac:dyDescent="0.15">
      <c r="A3616" s="130">
        <v>3614</v>
      </c>
      <c r="B3616" s="130" t="s">
        <v>6417</v>
      </c>
      <c r="C3616" s="130" t="s">
        <v>15647</v>
      </c>
      <c r="D3616" s="130">
        <v>112</v>
      </c>
      <c r="E3616" s="130" t="s">
        <v>12368</v>
      </c>
      <c r="F3616" s="130">
        <v>1013430</v>
      </c>
      <c r="G3616" s="130">
        <v>1168080</v>
      </c>
      <c r="H3616" s="130" t="str">
        <f t="shared" si="112"/>
        <v>KK-130012</v>
      </c>
      <c r="I3616" s="130" t="str">
        <f t="shared" si="113"/>
        <v>AG</v>
      </c>
    </row>
    <row r="3617" spans="1:9" x14ac:dyDescent="0.15">
      <c r="A3617" s="130">
        <v>3615</v>
      </c>
      <c r="B3617" s="130" t="s">
        <v>6418</v>
      </c>
      <c r="C3617" s="130" t="s">
        <v>15648</v>
      </c>
      <c r="D3617" s="130">
        <v>1</v>
      </c>
      <c r="E3617" s="130" t="s">
        <v>15572</v>
      </c>
      <c r="F3617" s="130">
        <v>885800</v>
      </c>
      <c r="G3617" s="130">
        <v>1272200</v>
      </c>
      <c r="H3617" s="130" t="str">
        <f t="shared" si="112"/>
        <v>KK-130013</v>
      </c>
      <c r="I3617" s="130" t="str">
        <f t="shared" si="113"/>
        <v>AG</v>
      </c>
    </row>
    <row r="3618" spans="1:9" x14ac:dyDescent="0.15">
      <c r="A3618" s="130">
        <v>3616</v>
      </c>
      <c r="B3618" s="130" t="s">
        <v>6419</v>
      </c>
      <c r="C3618" s="130" t="s">
        <v>15649</v>
      </c>
      <c r="D3618" s="130">
        <v>1</v>
      </c>
      <c r="E3618" s="130" t="s">
        <v>12403</v>
      </c>
      <c r="F3618" s="130">
        <v>8000000</v>
      </c>
      <c r="G3618" s="130">
        <v>4000000</v>
      </c>
      <c r="H3618" s="130" t="str">
        <f t="shared" si="112"/>
        <v>KK-130014</v>
      </c>
      <c r="I3618" s="130" t="str">
        <f t="shared" si="113"/>
        <v>AG</v>
      </c>
    </row>
    <row r="3619" spans="1:9" x14ac:dyDescent="0.15">
      <c r="A3619" s="130">
        <v>3617</v>
      </c>
      <c r="B3619" s="130" t="s">
        <v>6420</v>
      </c>
      <c r="C3619" s="130" t="s">
        <v>15650</v>
      </c>
      <c r="D3619" s="130">
        <v>20</v>
      </c>
      <c r="E3619" s="130" t="s">
        <v>12361</v>
      </c>
      <c r="F3619" s="130">
        <v>1146420</v>
      </c>
      <c r="G3619" s="130">
        <v>5818405.7000000002</v>
      </c>
      <c r="H3619" s="130" t="str">
        <f t="shared" si="112"/>
        <v>KK-130015</v>
      </c>
      <c r="I3619" s="130" t="str">
        <f t="shared" si="113"/>
        <v>AG</v>
      </c>
    </row>
    <row r="3620" spans="1:9" x14ac:dyDescent="0.15">
      <c r="A3620" s="130">
        <v>3618</v>
      </c>
      <c r="B3620" s="130" t="s">
        <v>6421</v>
      </c>
      <c r="C3620" s="130" t="s">
        <v>15651</v>
      </c>
      <c r="D3620" s="130">
        <v>30</v>
      </c>
      <c r="E3620" s="130" t="s">
        <v>12355</v>
      </c>
      <c r="F3620" s="130">
        <v>18307787</v>
      </c>
      <c r="G3620" s="130">
        <v>47583554</v>
      </c>
      <c r="H3620" s="130" t="str">
        <f t="shared" si="112"/>
        <v>KK-130016</v>
      </c>
      <c r="I3620" s="130" t="str">
        <f t="shared" si="113"/>
        <v>AG</v>
      </c>
    </row>
    <row r="3621" spans="1:9" x14ac:dyDescent="0.15">
      <c r="A3621" s="130">
        <v>3619</v>
      </c>
      <c r="B3621" s="130" t="s">
        <v>6422</v>
      </c>
      <c r="C3621" s="130" t="s">
        <v>15652</v>
      </c>
      <c r="D3621" s="130">
        <v>1</v>
      </c>
      <c r="E3621" s="130" t="s">
        <v>14051</v>
      </c>
      <c r="F3621" s="130">
        <v>470400</v>
      </c>
      <c r="G3621" s="130">
        <v>567600</v>
      </c>
      <c r="H3621" s="130" t="str">
        <f t="shared" si="112"/>
        <v>KK-130017</v>
      </c>
      <c r="I3621" s="130" t="str">
        <f t="shared" si="113"/>
        <v>AG</v>
      </c>
    </row>
    <row r="3622" spans="1:9" x14ac:dyDescent="0.15">
      <c r="A3622" s="130">
        <v>3620</v>
      </c>
      <c r="B3622" s="130" t="s">
        <v>6423</v>
      </c>
      <c r="C3622" s="130" t="s">
        <v>15653</v>
      </c>
      <c r="D3622" s="130">
        <v>30</v>
      </c>
      <c r="E3622" s="130" t="s">
        <v>12370</v>
      </c>
      <c r="F3622" s="130">
        <v>42751170</v>
      </c>
      <c r="G3622" s="130">
        <v>52795740</v>
      </c>
      <c r="H3622" s="130" t="str">
        <f t="shared" si="112"/>
        <v>KK-130018</v>
      </c>
      <c r="I3622" s="130" t="str">
        <f t="shared" si="113"/>
        <v>AG</v>
      </c>
    </row>
    <row r="3623" spans="1:9" x14ac:dyDescent="0.15">
      <c r="A3623" s="130">
        <v>3621</v>
      </c>
      <c r="B3623" s="130" t="s">
        <v>3220</v>
      </c>
      <c r="C3623" s="130" t="s">
        <v>15655</v>
      </c>
      <c r="D3623" s="130">
        <v>50</v>
      </c>
      <c r="E3623" s="130" t="s">
        <v>12355</v>
      </c>
      <c r="F3623" s="130">
        <v>20024</v>
      </c>
      <c r="G3623" s="130">
        <v>8578</v>
      </c>
      <c r="H3623" s="130" t="str">
        <f t="shared" si="112"/>
        <v>KK-130019</v>
      </c>
      <c r="I3623" s="130" t="str">
        <f t="shared" si="113"/>
        <v>VE</v>
      </c>
    </row>
    <row r="3624" spans="1:9" x14ac:dyDescent="0.15">
      <c r="A3624" s="130">
        <v>3622</v>
      </c>
      <c r="B3624" s="130" t="s">
        <v>6424</v>
      </c>
      <c r="C3624" s="130" t="s">
        <v>15656</v>
      </c>
      <c r="D3624" s="130">
        <v>59</v>
      </c>
      <c r="E3624" s="130" t="s">
        <v>12402</v>
      </c>
      <c r="F3624" s="130">
        <v>3566822</v>
      </c>
      <c r="G3624" s="130">
        <v>4145140</v>
      </c>
      <c r="H3624" s="130" t="str">
        <f t="shared" si="112"/>
        <v>KK-130020</v>
      </c>
      <c r="I3624" s="130" t="str">
        <f t="shared" si="113"/>
        <v>AG</v>
      </c>
    </row>
    <row r="3625" spans="1:9" x14ac:dyDescent="0.15">
      <c r="A3625" s="130">
        <v>3623</v>
      </c>
      <c r="B3625" s="130" t="s">
        <v>6425</v>
      </c>
      <c r="C3625" s="130" t="s">
        <v>15657</v>
      </c>
      <c r="D3625" s="130">
        <v>1000</v>
      </c>
      <c r="E3625" s="130" t="s">
        <v>12372</v>
      </c>
      <c r="F3625" s="130">
        <v>700000.43</v>
      </c>
      <c r="G3625" s="130">
        <v>1757066.77</v>
      </c>
      <c r="H3625" s="130" t="str">
        <f t="shared" si="112"/>
        <v>KK-130021</v>
      </c>
      <c r="I3625" s="130" t="str">
        <f t="shared" si="113"/>
        <v>AG</v>
      </c>
    </row>
    <row r="3626" spans="1:9" x14ac:dyDescent="0.15">
      <c r="A3626" s="130">
        <v>3624</v>
      </c>
      <c r="B3626" s="130" t="s">
        <v>6426</v>
      </c>
      <c r="C3626" s="130" t="s">
        <v>1946</v>
      </c>
      <c r="D3626" s="130">
        <v>42</v>
      </c>
      <c r="E3626" s="130" t="s">
        <v>12372</v>
      </c>
      <c r="F3626" s="130">
        <v>637651.5</v>
      </c>
      <c r="G3626" s="130">
        <v>635124</v>
      </c>
      <c r="H3626" s="130" t="str">
        <f t="shared" si="112"/>
        <v>KK-130022</v>
      </c>
      <c r="I3626" s="130" t="str">
        <f t="shared" si="113"/>
        <v>AG</v>
      </c>
    </row>
    <row r="3627" spans="1:9" x14ac:dyDescent="0.15">
      <c r="A3627" s="130">
        <v>3625</v>
      </c>
      <c r="B3627" s="130" t="s">
        <v>6427</v>
      </c>
      <c r="C3627" s="130" t="s">
        <v>15658</v>
      </c>
      <c r="D3627" s="130">
        <v>1</v>
      </c>
      <c r="E3627" s="130" t="s">
        <v>12893</v>
      </c>
      <c r="F3627" s="130">
        <v>453132</v>
      </c>
      <c r="G3627" s="130">
        <v>445733</v>
      </c>
      <c r="H3627" s="130" t="str">
        <f t="shared" si="112"/>
        <v>KK-130023</v>
      </c>
      <c r="I3627" s="130" t="str">
        <f t="shared" si="113"/>
        <v>AG</v>
      </c>
    </row>
    <row r="3628" spans="1:9" x14ac:dyDescent="0.15">
      <c r="A3628" s="130">
        <v>3626</v>
      </c>
      <c r="B3628" s="130" t="s">
        <v>3218</v>
      </c>
      <c r="C3628" s="130" t="s">
        <v>15660</v>
      </c>
      <c r="D3628" s="130">
        <v>46</v>
      </c>
      <c r="E3628" s="130" t="s">
        <v>12372</v>
      </c>
      <c r="F3628" s="130">
        <v>211000</v>
      </c>
      <c r="G3628" s="130">
        <v>270000</v>
      </c>
      <c r="H3628" s="130" t="str">
        <f t="shared" si="112"/>
        <v>KK-130024</v>
      </c>
      <c r="I3628" s="130" t="str">
        <f t="shared" si="113"/>
        <v>VE</v>
      </c>
    </row>
    <row r="3629" spans="1:9" x14ac:dyDescent="0.15">
      <c r="A3629" s="130">
        <v>3627</v>
      </c>
      <c r="B3629" s="130" t="s">
        <v>6428</v>
      </c>
      <c r="C3629" s="130" t="s">
        <v>15661</v>
      </c>
      <c r="D3629" s="130">
        <v>30</v>
      </c>
      <c r="E3629" s="130" t="s">
        <v>12370</v>
      </c>
      <c r="F3629" s="130">
        <v>349800</v>
      </c>
      <c r="G3629" s="130">
        <v>616542</v>
      </c>
      <c r="H3629" s="130" t="str">
        <f t="shared" si="112"/>
        <v>KK-130025</v>
      </c>
      <c r="I3629" s="130" t="str">
        <f t="shared" si="113"/>
        <v>AG</v>
      </c>
    </row>
    <row r="3630" spans="1:9" x14ac:dyDescent="0.15">
      <c r="A3630" s="130">
        <v>3628</v>
      </c>
      <c r="B3630" s="130" t="s">
        <v>22561</v>
      </c>
      <c r="C3630" s="130" t="s">
        <v>2051</v>
      </c>
      <c r="D3630" s="130">
        <v>1</v>
      </c>
      <c r="E3630" s="130" t="s">
        <v>12462</v>
      </c>
      <c r="F3630" s="130">
        <v>3990000</v>
      </c>
      <c r="G3630" s="130">
        <v>5017006</v>
      </c>
      <c r="H3630" s="130" t="str">
        <f t="shared" si="112"/>
        <v>KK-130026</v>
      </c>
      <c r="I3630" s="130" t="str">
        <f t="shared" si="113"/>
        <v>VE</v>
      </c>
    </row>
    <row r="3631" spans="1:9" x14ac:dyDescent="0.15">
      <c r="A3631" s="130">
        <v>3629</v>
      </c>
      <c r="B3631" s="130" t="s">
        <v>1353</v>
      </c>
      <c r="C3631" s="130" t="s">
        <v>2052</v>
      </c>
      <c r="D3631" s="130">
        <v>250</v>
      </c>
      <c r="E3631" s="130" t="s">
        <v>12372</v>
      </c>
      <c r="F3631" s="130">
        <v>229269.25</v>
      </c>
      <c r="G3631" s="130">
        <v>518731</v>
      </c>
      <c r="H3631" s="130" t="str">
        <f t="shared" si="112"/>
        <v>KK-130027</v>
      </c>
      <c r="I3631" s="130" t="str">
        <f t="shared" si="113"/>
        <v>VE</v>
      </c>
    </row>
    <row r="3632" spans="1:9" x14ac:dyDescent="0.15">
      <c r="A3632" s="130">
        <v>3630</v>
      </c>
      <c r="B3632" s="130" t="s">
        <v>6429</v>
      </c>
      <c r="C3632" s="130" t="s">
        <v>15662</v>
      </c>
      <c r="D3632" s="130">
        <v>100</v>
      </c>
      <c r="E3632" s="130" t="s">
        <v>12372</v>
      </c>
      <c r="F3632" s="130">
        <v>451300</v>
      </c>
      <c r="G3632" s="130">
        <v>467800</v>
      </c>
      <c r="H3632" s="130" t="str">
        <f t="shared" si="112"/>
        <v>KK-130028</v>
      </c>
      <c r="I3632" s="130" t="str">
        <f t="shared" si="113"/>
        <v>AG</v>
      </c>
    </row>
    <row r="3633" spans="1:9" x14ac:dyDescent="0.15">
      <c r="A3633" s="130">
        <v>3631</v>
      </c>
      <c r="B3633" s="130" t="s">
        <v>3209</v>
      </c>
      <c r="C3633" s="130" t="s">
        <v>15664</v>
      </c>
      <c r="D3633" s="130">
        <v>100</v>
      </c>
      <c r="E3633" s="130" t="s">
        <v>12355</v>
      </c>
      <c r="F3633" s="130">
        <v>12593180</v>
      </c>
      <c r="G3633" s="130">
        <v>21942360</v>
      </c>
      <c r="H3633" s="130" t="str">
        <f t="shared" si="112"/>
        <v>KK-130029</v>
      </c>
      <c r="I3633" s="130" t="str">
        <f t="shared" si="113"/>
        <v>VE</v>
      </c>
    </row>
    <row r="3634" spans="1:9" x14ac:dyDescent="0.15">
      <c r="A3634" s="130">
        <v>3632</v>
      </c>
      <c r="B3634" s="130" t="s">
        <v>6430</v>
      </c>
      <c r="C3634" s="130" t="s">
        <v>15665</v>
      </c>
      <c r="D3634" s="130">
        <v>90</v>
      </c>
      <c r="E3634" s="130" t="s">
        <v>12676</v>
      </c>
      <c r="F3634" s="130">
        <v>91900</v>
      </c>
      <c r="G3634" s="130">
        <v>1096650</v>
      </c>
      <c r="H3634" s="130" t="str">
        <f t="shared" si="112"/>
        <v>KK-130030</v>
      </c>
      <c r="I3634" s="130" t="str">
        <f t="shared" si="113"/>
        <v>AG</v>
      </c>
    </row>
    <row r="3635" spans="1:9" x14ac:dyDescent="0.15">
      <c r="A3635" s="130">
        <v>3633</v>
      </c>
      <c r="B3635" s="130" t="s">
        <v>6431</v>
      </c>
      <c r="C3635" s="130" t="s">
        <v>15666</v>
      </c>
      <c r="D3635" s="130">
        <v>120</v>
      </c>
      <c r="E3635" s="130" t="s">
        <v>12372</v>
      </c>
      <c r="F3635" s="130">
        <v>4953</v>
      </c>
      <c r="G3635" s="130">
        <v>4633</v>
      </c>
      <c r="H3635" s="130" t="str">
        <f t="shared" si="112"/>
        <v>KK-130031</v>
      </c>
      <c r="I3635" s="130" t="str">
        <f t="shared" si="113"/>
        <v>AG</v>
      </c>
    </row>
    <row r="3636" spans="1:9" x14ac:dyDescent="0.15">
      <c r="A3636" s="130">
        <v>3634</v>
      </c>
      <c r="B3636" s="130" t="s">
        <v>6432</v>
      </c>
      <c r="C3636" s="130" t="s">
        <v>15667</v>
      </c>
      <c r="D3636" s="130">
        <v>200000</v>
      </c>
      <c r="E3636" s="130" t="s">
        <v>12372</v>
      </c>
      <c r="F3636" s="130">
        <v>30296948</v>
      </c>
      <c r="G3636" s="130">
        <v>18794948</v>
      </c>
      <c r="H3636" s="130" t="str">
        <f t="shared" si="112"/>
        <v>KK-130032</v>
      </c>
      <c r="I3636" s="130" t="str">
        <f t="shared" si="113"/>
        <v>AG</v>
      </c>
    </row>
    <row r="3637" spans="1:9" x14ac:dyDescent="0.15">
      <c r="A3637" s="130">
        <v>3635</v>
      </c>
      <c r="B3637" s="130" t="s">
        <v>6433</v>
      </c>
      <c r="C3637" s="130" t="s">
        <v>15668</v>
      </c>
      <c r="D3637" s="130">
        <v>100</v>
      </c>
      <c r="E3637" s="130" t="s">
        <v>12355</v>
      </c>
      <c r="F3637" s="130">
        <v>16444536</v>
      </c>
      <c r="G3637" s="130">
        <v>21257070</v>
      </c>
      <c r="H3637" s="130" t="str">
        <f t="shared" si="112"/>
        <v>KK-130033</v>
      </c>
      <c r="I3637" s="130" t="str">
        <f t="shared" si="113"/>
        <v>AG</v>
      </c>
    </row>
    <row r="3638" spans="1:9" x14ac:dyDescent="0.15">
      <c r="A3638" s="130">
        <v>3636</v>
      </c>
      <c r="B3638" s="130" t="s">
        <v>6434</v>
      </c>
      <c r="C3638" s="130" t="s">
        <v>15669</v>
      </c>
      <c r="D3638" s="130">
        <v>260</v>
      </c>
      <c r="E3638" s="130" t="s">
        <v>12368</v>
      </c>
      <c r="F3638" s="130">
        <v>1024400</v>
      </c>
      <c r="G3638" s="130">
        <v>627900</v>
      </c>
      <c r="H3638" s="130" t="str">
        <f t="shared" si="112"/>
        <v>KK-130034</v>
      </c>
      <c r="I3638" s="130" t="str">
        <f t="shared" si="113"/>
        <v>AG</v>
      </c>
    </row>
    <row r="3639" spans="1:9" x14ac:dyDescent="0.15">
      <c r="A3639" s="130">
        <v>3637</v>
      </c>
      <c r="B3639" s="130" t="s">
        <v>6435</v>
      </c>
      <c r="C3639" s="130" t="s">
        <v>2045</v>
      </c>
      <c r="D3639" s="130">
        <v>100</v>
      </c>
      <c r="E3639" s="130" t="s">
        <v>12361</v>
      </c>
      <c r="F3639" s="130">
        <v>1714130</v>
      </c>
      <c r="G3639" s="130">
        <v>711104</v>
      </c>
      <c r="H3639" s="130" t="str">
        <f t="shared" si="112"/>
        <v>KK-130035</v>
      </c>
      <c r="I3639" s="130" t="str">
        <f t="shared" si="113"/>
        <v>AG</v>
      </c>
    </row>
    <row r="3640" spans="1:9" x14ac:dyDescent="0.15">
      <c r="A3640" s="130">
        <v>3638</v>
      </c>
      <c r="B3640" s="130" t="s">
        <v>3207</v>
      </c>
      <c r="C3640" s="130" t="s">
        <v>12408</v>
      </c>
      <c r="D3640" s="130">
        <v>50</v>
      </c>
      <c r="E3640" s="130" t="s">
        <v>12372</v>
      </c>
      <c r="F3640" s="130">
        <v>1372017</v>
      </c>
      <c r="G3640" s="130">
        <v>1489238</v>
      </c>
      <c r="H3640" s="130" t="str">
        <f t="shared" si="112"/>
        <v>KK-130036</v>
      </c>
      <c r="I3640" s="130" t="str">
        <f t="shared" si="113"/>
        <v>VE</v>
      </c>
    </row>
    <row r="3641" spans="1:9" x14ac:dyDescent="0.15">
      <c r="A3641" s="130">
        <v>3639</v>
      </c>
      <c r="B3641" s="130" t="s">
        <v>6436</v>
      </c>
      <c r="C3641" s="130" t="s">
        <v>15671</v>
      </c>
      <c r="D3641" s="130">
        <v>1</v>
      </c>
      <c r="E3641" s="130" t="s">
        <v>12403</v>
      </c>
      <c r="F3641" s="130">
        <v>386630</v>
      </c>
      <c r="G3641" s="130">
        <v>254920</v>
      </c>
      <c r="H3641" s="130" t="str">
        <f t="shared" si="112"/>
        <v>KK-130037</v>
      </c>
      <c r="I3641" s="130" t="str">
        <f t="shared" si="113"/>
        <v>AG</v>
      </c>
    </row>
    <row r="3642" spans="1:9" x14ac:dyDescent="0.15">
      <c r="A3642" s="130">
        <v>3640</v>
      </c>
      <c r="B3642" s="130" t="s">
        <v>6437</v>
      </c>
      <c r="C3642" s="130" t="s">
        <v>15672</v>
      </c>
      <c r="D3642" s="130">
        <v>300</v>
      </c>
      <c r="E3642" s="130" t="s">
        <v>12372</v>
      </c>
      <c r="F3642" s="130">
        <v>4333800</v>
      </c>
      <c r="G3642" s="130">
        <v>3920700</v>
      </c>
      <c r="H3642" s="130" t="str">
        <f t="shared" si="112"/>
        <v>KK-130038</v>
      </c>
      <c r="I3642" s="130" t="str">
        <f t="shared" si="113"/>
        <v>AG</v>
      </c>
    </row>
    <row r="3643" spans="1:9" x14ac:dyDescent="0.15">
      <c r="A3643" s="130">
        <v>3641</v>
      </c>
      <c r="B3643" s="130" t="s">
        <v>6438</v>
      </c>
      <c r="C3643" s="130" t="s">
        <v>15673</v>
      </c>
      <c r="D3643" s="130">
        <v>321</v>
      </c>
      <c r="E3643" s="130" t="s">
        <v>12372</v>
      </c>
      <c r="F3643" s="130">
        <v>6350000</v>
      </c>
      <c r="G3643" s="130">
        <v>7700000</v>
      </c>
      <c r="H3643" s="130" t="str">
        <f t="shared" si="112"/>
        <v>KK-130039</v>
      </c>
      <c r="I3643" s="130" t="str">
        <f t="shared" si="113"/>
        <v>AG</v>
      </c>
    </row>
    <row r="3644" spans="1:9" x14ac:dyDescent="0.15">
      <c r="A3644" s="130">
        <v>3642</v>
      </c>
      <c r="B3644" s="130" t="s">
        <v>6439</v>
      </c>
      <c r="C3644" s="130" t="s">
        <v>15674</v>
      </c>
      <c r="D3644" s="130">
        <v>100</v>
      </c>
      <c r="E3644" s="130" t="s">
        <v>12372</v>
      </c>
      <c r="F3644" s="130">
        <v>625532</v>
      </c>
      <c r="G3644" s="130">
        <v>566791</v>
      </c>
      <c r="H3644" s="130" t="str">
        <f t="shared" si="112"/>
        <v>KK-130040</v>
      </c>
      <c r="I3644" s="130" t="str">
        <f t="shared" si="113"/>
        <v>AG</v>
      </c>
    </row>
    <row r="3645" spans="1:9" x14ac:dyDescent="0.15">
      <c r="A3645" s="130">
        <v>3643</v>
      </c>
      <c r="B3645" s="130" t="s">
        <v>6440</v>
      </c>
      <c r="C3645" s="130" t="s">
        <v>1888</v>
      </c>
      <c r="D3645" s="130">
        <v>30</v>
      </c>
      <c r="E3645" s="130" t="s">
        <v>12355</v>
      </c>
      <c r="F3645" s="130">
        <v>4034161</v>
      </c>
      <c r="G3645" s="130">
        <v>4207100</v>
      </c>
      <c r="H3645" s="130" t="str">
        <f t="shared" si="112"/>
        <v>KK-130041</v>
      </c>
      <c r="I3645" s="130" t="str">
        <f t="shared" si="113"/>
        <v>AG</v>
      </c>
    </row>
    <row r="3646" spans="1:9" x14ac:dyDescent="0.15">
      <c r="A3646" s="130">
        <v>3644</v>
      </c>
      <c r="B3646" s="130" t="s">
        <v>6441</v>
      </c>
      <c r="C3646" s="130" t="s">
        <v>15675</v>
      </c>
      <c r="D3646" s="130">
        <v>1</v>
      </c>
      <c r="E3646" s="130" t="s">
        <v>15676</v>
      </c>
      <c r="F3646" s="130">
        <v>60272</v>
      </c>
      <c r="G3646" s="130">
        <v>75170</v>
      </c>
      <c r="H3646" s="130" t="str">
        <f t="shared" si="112"/>
        <v>KK-130042</v>
      </c>
      <c r="I3646" s="130" t="str">
        <f t="shared" si="113"/>
        <v>AG</v>
      </c>
    </row>
    <row r="3647" spans="1:9" x14ac:dyDescent="0.15">
      <c r="A3647" s="130">
        <v>3645</v>
      </c>
      <c r="B3647" s="130" t="s">
        <v>1354</v>
      </c>
      <c r="C3647" s="130" t="s">
        <v>2053</v>
      </c>
      <c r="D3647" s="130">
        <v>100</v>
      </c>
      <c r="E3647" s="130" t="s">
        <v>12372</v>
      </c>
      <c r="F3647" s="130">
        <v>477625</v>
      </c>
      <c r="G3647" s="130">
        <v>419190</v>
      </c>
      <c r="H3647" s="130" t="str">
        <f t="shared" si="112"/>
        <v>KK-130043</v>
      </c>
      <c r="I3647" s="130" t="str">
        <f t="shared" si="113"/>
        <v>VE</v>
      </c>
    </row>
    <row r="3648" spans="1:9" x14ac:dyDescent="0.15">
      <c r="A3648" s="130">
        <v>3646</v>
      </c>
      <c r="B3648" s="130" t="s">
        <v>1355</v>
      </c>
      <c r="C3648" s="130" t="s">
        <v>2054</v>
      </c>
      <c r="D3648" s="130">
        <v>1000</v>
      </c>
      <c r="E3648" s="130" t="s">
        <v>12372</v>
      </c>
      <c r="F3648" s="130">
        <v>170410</v>
      </c>
      <c r="G3648" s="130">
        <v>158400</v>
      </c>
      <c r="H3648" s="130" t="str">
        <f t="shared" si="112"/>
        <v>KK-130044</v>
      </c>
      <c r="I3648" s="130" t="str">
        <f t="shared" si="113"/>
        <v>VE</v>
      </c>
    </row>
    <row r="3649" spans="1:9" x14ac:dyDescent="0.15">
      <c r="A3649" s="130">
        <v>3647</v>
      </c>
      <c r="B3649" s="130" t="s">
        <v>6442</v>
      </c>
      <c r="C3649" s="130" t="s">
        <v>15677</v>
      </c>
      <c r="D3649" s="130">
        <v>1000</v>
      </c>
      <c r="E3649" s="130" t="s">
        <v>12368</v>
      </c>
      <c r="F3649" s="130">
        <v>6785000</v>
      </c>
      <c r="G3649" s="130">
        <v>7610000</v>
      </c>
      <c r="H3649" s="130" t="str">
        <f t="shared" si="112"/>
        <v>KK-130045</v>
      </c>
      <c r="I3649" s="130" t="str">
        <f t="shared" si="113"/>
        <v>AG</v>
      </c>
    </row>
    <row r="3650" spans="1:9" x14ac:dyDescent="0.15">
      <c r="A3650" s="130">
        <v>3648</v>
      </c>
      <c r="B3650" s="130" t="s">
        <v>1356</v>
      </c>
      <c r="C3650" s="130" t="s">
        <v>2055</v>
      </c>
      <c r="D3650" s="130">
        <v>100</v>
      </c>
      <c r="E3650" s="130" t="s">
        <v>12361</v>
      </c>
      <c r="F3650" s="130">
        <v>1675113</v>
      </c>
      <c r="G3650" s="130">
        <v>1615657</v>
      </c>
      <c r="H3650" s="130" t="str">
        <f t="shared" si="112"/>
        <v>KK-130046</v>
      </c>
      <c r="I3650" s="130" t="str">
        <f t="shared" si="113"/>
        <v>VE</v>
      </c>
    </row>
    <row r="3651" spans="1:9" x14ac:dyDescent="0.15">
      <c r="A3651" s="130">
        <v>3649</v>
      </c>
      <c r="B3651" s="130" t="s">
        <v>6443</v>
      </c>
      <c r="C3651" s="130" t="s">
        <v>15678</v>
      </c>
      <c r="D3651" s="130">
        <v>1</v>
      </c>
      <c r="E3651" s="130" t="s">
        <v>12467</v>
      </c>
      <c r="F3651" s="130">
        <v>1642000</v>
      </c>
      <c r="G3651" s="130">
        <v>1164000</v>
      </c>
      <c r="H3651" s="130" t="str">
        <f t="shared" si="112"/>
        <v>KK-130047</v>
      </c>
      <c r="I3651" s="130" t="str">
        <f t="shared" si="113"/>
        <v>AG</v>
      </c>
    </row>
    <row r="3652" spans="1:9" x14ac:dyDescent="0.15">
      <c r="A3652" s="130">
        <v>3650</v>
      </c>
      <c r="B3652" s="130" t="s">
        <v>6444</v>
      </c>
      <c r="C3652" s="130" t="s">
        <v>15679</v>
      </c>
      <c r="D3652" s="130">
        <v>100</v>
      </c>
      <c r="E3652" s="130" t="s">
        <v>12372</v>
      </c>
      <c r="F3652" s="130">
        <v>362112</v>
      </c>
      <c r="G3652" s="130">
        <v>399310</v>
      </c>
      <c r="H3652" s="130" t="str">
        <f t="shared" ref="H3652:H3715" si="114">LEFT(B3652,FIND("-",B3652)+6)</f>
        <v>KK-130048</v>
      </c>
      <c r="I3652" s="130" t="str">
        <f t="shared" ref="I3652:I3715" si="115">RIGHT(B3652,LEN(B3652)-FIND("-",B3652)-7)</f>
        <v>AG</v>
      </c>
    </row>
    <row r="3653" spans="1:9" x14ac:dyDescent="0.15">
      <c r="A3653" s="130">
        <v>3651</v>
      </c>
      <c r="B3653" s="130" t="s">
        <v>6445</v>
      </c>
      <c r="C3653" s="130" t="s">
        <v>15680</v>
      </c>
      <c r="D3653" s="130">
        <v>12</v>
      </c>
      <c r="E3653" s="130" t="s">
        <v>12403</v>
      </c>
      <c r="F3653" s="130">
        <v>870000</v>
      </c>
      <c r="G3653" s="130">
        <v>977636</v>
      </c>
      <c r="H3653" s="130" t="str">
        <f t="shared" si="114"/>
        <v>KK-130049</v>
      </c>
      <c r="I3653" s="130" t="str">
        <f t="shared" si="115"/>
        <v>AG</v>
      </c>
    </row>
    <row r="3654" spans="1:9" x14ac:dyDescent="0.15">
      <c r="A3654" s="130">
        <v>3652</v>
      </c>
      <c r="B3654" s="130" t="s">
        <v>22559</v>
      </c>
      <c r="C3654" s="130" t="s">
        <v>15682</v>
      </c>
      <c r="D3654" s="130">
        <v>30</v>
      </c>
      <c r="E3654" s="130" t="s">
        <v>12676</v>
      </c>
      <c r="F3654" s="130">
        <v>780246</v>
      </c>
      <c r="G3654" s="130">
        <v>2321440</v>
      </c>
      <c r="H3654" s="130" t="str">
        <f t="shared" si="114"/>
        <v>KK-130050</v>
      </c>
      <c r="I3654" s="130" t="str">
        <f t="shared" si="115"/>
        <v>VE</v>
      </c>
    </row>
    <row r="3655" spans="1:9" x14ac:dyDescent="0.15">
      <c r="A3655" s="130">
        <v>3653</v>
      </c>
      <c r="B3655" s="130" t="s">
        <v>6446</v>
      </c>
      <c r="C3655" s="130" t="s">
        <v>15683</v>
      </c>
      <c r="D3655" s="130">
        <v>100</v>
      </c>
      <c r="E3655" s="130" t="s">
        <v>12372</v>
      </c>
      <c r="F3655" s="130">
        <v>7208000</v>
      </c>
      <c r="G3655" s="130">
        <v>7760000</v>
      </c>
      <c r="H3655" s="130" t="str">
        <f t="shared" si="114"/>
        <v>KK-130051</v>
      </c>
      <c r="I3655" s="130" t="str">
        <f t="shared" si="115"/>
        <v>AG</v>
      </c>
    </row>
    <row r="3656" spans="1:9" x14ac:dyDescent="0.15">
      <c r="A3656" s="130">
        <v>3654</v>
      </c>
      <c r="B3656" s="130" t="s">
        <v>6447</v>
      </c>
      <c r="C3656" s="130" t="s">
        <v>12015</v>
      </c>
      <c r="D3656" s="130">
        <v>1000</v>
      </c>
      <c r="E3656" s="130" t="s">
        <v>12368</v>
      </c>
      <c r="F3656" s="130">
        <v>697184</v>
      </c>
      <c r="G3656" s="130">
        <v>800000</v>
      </c>
      <c r="H3656" s="130" t="str">
        <f t="shared" si="114"/>
        <v>KK-130052</v>
      </c>
      <c r="I3656" s="130" t="str">
        <f t="shared" si="115"/>
        <v>AG</v>
      </c>
    </row>
    <row r="3657" spans="1:9" x14ac:dyDescent="0.15">
      <c r="A3657" s="130">
        <v>3655</v>
      </c>
      <c r="B3657" s="130" t="s">
        <v>6448</v>
      </c>
      <c r="C3657" s="130" t="s">
        <v>15684</v>
      </c>
      <c r="D3657" s="130">
        <v>100</v>
      </c>
      <c r="E3657" s="130" t="s">
        <v>12370</v>
      </c>
      <c r="F3657" s="130">
        <v>1023000</v>
      </c>
      <c r="G3657" s="130">
        <v>2250000</v>
      </c>
      <c r="H3657" s="130" t="str">
        <f t="shared" si="114"/>
        <v>KK-130053</v>
      </c>
      <c r="I3657" s="130" t="str">
        <f t="shared" si="115"/>
        <v>AG</v>
      </c>
    </row>
    <row r="3658" spans="1:9" x14ac:dyDescent="0.15">
      <c r="A3658" s="130">
        <v>3656</v>
      </c>
      <c r="B3658" s="130" t="s">
        <v>6449</v>
      </c>
      <c r="C3658" s="130" t="s">
        <v>15685</v>
      </c>
      <c r="D3658" s="130">
        <v>237</v>
      </c>
      <c r="E3658" s="130" t="s">
        <v>12355</v>
      </c>
      <c r="F3658" s="130">
        <v>157546976</v>
      </c>
      <c r="G3658" s="130">
        <v>158383085</v>
      </c>
      <c r="H3658" s="130" t="str">
        <f t="shared" si="114"/>
        <v>KK-130054</v>
      </c>
      <c r="I3658" s="130" t="str">
        <f t="shared" si="115"/>
        <v>AG</v>
      </c>
    </row>
    <row r="3659" spans="1:9" x14ac:dyDescent="0.15">
      <c r="A3659" s="130">
        <v>3657</v>
      </c>
      <c r="B3659" s="130" t="s">
        <v>6450</v>
      </c>
      <c r="C3659" s="130" t="s">
        <v>15686</v>
      </c>
      <c r="D3659" s="130">
        <v>100</v>
      </c>
      <c r="E3659" s="130" t="s">
        <v>12372</v>
      </c>
      <c r="F3659" s="130">
        <v>441120</v>
      </c>
      <c r="G3659" s="130">
        <v>105629</v>
      </c>
      <c r="H3659" s="130" t="str">
        <f t="shared" si="114"/>
        <v>KK-130055</v>
      </c>
      <c r="I3659" s="130" t="str">
        <f t="shared" si="115"/>
        <v>AG</v>
      </c>
    </row>
    <row r="3660" spans="1:9" x14ac:dyDescent="0.15">
      <c r="A3660" s="130">
        <v>3658</v>
      </c>
      <c r="B3660" s="130" t="s">
        <v>1357</v>
      </c>
      <c r="C3660" s="130" t="s">
        <v>2056</v>
      </c>
      <c r="D3660" s="130">
        <v>1</v>
      </c>
      <c r="E3660" s="130" t="s">
        <v>12893</v>
      </c>
      <c r="F3660" s="130">
        <v>17507</v>
      </c>
      <c r="G3660" s="130">
        <v>154062</v>
      </c>
      <c r="H3660" s="130" t="str">
        <f t="shared" si="114"/>
        <v>KK-130056</v>
      </c>
      <c r="I3660" s="130" t="str">
        <f t="shared" si="115"/>
        <v>VE</v>
      </c>
    </row>
    <row r="3661" spans="1:9" x14ac:dyDescent="0.15">
      <c r="A3661" s="130">
        <v>3659</v>
      </c>
      <c r="B3661" s="130" t="s">
        <v>6451</v>
      </c>
      <c r="C3661" s="130" t="s">
        <v>15687</v>
      </c>
      <c r="D3661" s="130">
        <v>500</v>
      </c>
      <c r="E3661" s="130" t="s">
        <v>12355</v>
      </c>
      <c r="F3661" s="130">
        <v>253177959</v>
      </c>
      <c r="G3661" s="130">
        <v>278541600</v>
      </c>
      <c r="H3661" s="130" t="str">
        <f t="shared" si="114"/>
        <v>KK-130057</v>
      </c>
      <c r="I3661" s="130" t="str">
        <f t="shared" si="115"/>
        <v>AG</v>
      </c>
    </row>
    <row r="3662" spans="1:9" x14ac:dyDescent="0.15">
      <c r="A3662" s="130">
        <v>3660</v>
      </c>
      <c r="B3662" s="130" t="s">
        <v>6452</v>
      </c>
      <c r="C3662" s="130" t="s">
        <v>15688</v>
      </c>
      <c r="D3662" s="130">
        <v>100</v>
      </c>
      <c r="E3662" s="130" t="s">
        <v>12372</v>
      </c>
      <c r="F3662" s="130">
        <v>4908737</v>
      </c>
      <c r="G3662" s="130">
        <v>4908737</v>
      </c>
      <c r="H3662" s="130" t="str">
        <f t="shared" si="114"/>
        <v>KK-130058</v>
      </c>
      <c r="I3662" s="130" t="str">
        <f t="shared" si="115"/>
        <v>AG</v>
      </c>
    </row>
    <row r="3663" spans="1:9" x14ac:dyDescent="0.15">
      <c r="A3663" s="130">
        <v>3661</v>
      </c>
      <c r="B3663" s="130" t="s">
        <v>23811</v>
      </c>
      <c r="C3663" s="130" t="s">
        <v>15689</v>
      </c>
      <c r="D3663" s="130">
        <v>10000</v>
      </c>
      <c r="E3663" s="130" t="s">
        <v>12610</v>
      </c>
      <c r="F3663" s="130">
        <v>13558800</v>
      </c>
      <c r="G3663" s="130">
        <v>315000</v>
      </c>
      <c r="H3663" s="130" t="str">
        <f t="shared" si="114"/>
        <v>KK-140001</v>
      </c>
      <c r="I3663" s="130" t="str">
        <f t="shared" si="115"/>
        <v>AG</v>
      </c>
    </row>
    <row r="3664" spans="1:9" x14ac:dyDescent="0.15">
      <c r="A3664" s="130">
        <v>3662</v>
      </c>
      <c r="B3664" s="130" t="s">
        <v>23812</v>
      </c>
      <c r="C3664" s="130" t="s">
        <v>15690</v>
      </c>
      <c r="D3664" s="130">
        <v>100</v>
      </c>
      <c r="E3664" s="130" t="s">
        <v>12368</v>
      </c>
      <c r="F3664" s="130">
        <v>146780</v>
      </c>
      <c r="G3664" s="130">
        <v>77000</v>
      </c>
      <c r="H3664" s="130" t="str">
        <f t="shared" si="114"/>
        <v>KK-140002</v>
      </c>
      <c r="I3664" s="130" t="str">
        <f t="shared" si="115"/>
        <v>AG</v>
      </c>
    </row>
    <row r="3665" spans="1:9" x14ac:dyDescent="0.15">
      <c r="A3665" s="130">
        <v>3663</v>
      </c>
      <c r="B3665" s="130" t="s">
        <v>23813</v>
      </c>
      <c r="C3665" s="130" t="s">
        <v>15691</v>
      </c>
      <c r="D3665" s="130">
        <v>1000</v>
      </c>
      <c r="E3665" s="130" t="s">
        <v>12372</v>
      </c>
      <c r="F3665" s="130">
        <v>411600</v>
      </c>
      <c r="G3665" s="130">
        <v>780000</v>
      </c>
      <c r="H3665" s="130" t="str">
        <f t="shared" si="114"/>
        <v>KK-140003</v>
      </c>
      <c r="I3665" s="130" t="str">
        <f t="shared" si="115"/>
        <v>AG</v>
      </c>
    </row>
    <row r="3666" spans="1:9" x14ac:dyDescent="0.15">
      <c r="A3666" s="130">
        <v>3664</v>
      </c>
      <c r="B3666" s="130" t="s">
        <v>23814</v>
      </c>
      <c r="C3666" s="130" t="s">
        <v>15692</v>
      </c>
      <c r="D3666" s="130">
        <v>105.9</v>
      </c>
      <c r="E3666" s="130" t="s">
        <v>12368</v>
      </c>
      <c r="F3666" s="130">
        <v>681000</v>
      </c>
      <c r="G3666" s="130">
        <v>285964</v>
      </c>
      <c r="H3666" s="130" t="str">
        <f t="shared" si="114"/>
        <v>KK-140004</v>
      </c>
      <c r="I3666" s="130" t="str">
        <f t="shared" si="115"/>
        <v>AG</v>
      </c>
    </row>
    <row r="3667" spans="1:9" x14ac:dyDescent="0.15">
      <c r="A3667" s="130">
        <v>3665</v>
      </c>
      <c r="B3667" s="130" t="s">
        <v>23815</v>
      </c>
      <c r="C3667" s="130" t="s">
        <v>15693</v>
      </c>
      <c r="D3667" s="130">
        <v>1</v>
      </c>
      <c r="E3667" s="130" t="s">
        <v>12569</v>
      </c>
      <c r="F3667" s="130">
        <v>635500</v>
      </c>
      <c r="G3667" s="130">
        <v>187500</v>
      </c>
      <c r="H3667" s="130" t="str">
        <f t="shared" si="114"/>
        <v>KK-140005</v>
      </c>
      <c r="I3667" s="130" t="str">
        <f t="shared" si="115"/>
        <v>AG</v>
      </c>
    </row>
    <row r="3668" spans="1:9" x14ac:dyDescent="0.15">
      <c r="A3668" s="130">
        <v>3666</v>
      </c>
      <c r="B3668" s="130" t="s">
        <v>23816</v>
      </c>
      <c r="C3668" s="130" t="s">
        <v>15694</v>
      </c>
      <c r="D3668" s="130">
        <v>30</v>
      </c>
      <c r="E3668" s="130" t="s">
        <v>12355</v>
      </c>
      <c r="F3668" s="130">
        <v>874239</v>
      </c>
      <c r="G3668" s="130">
        <v>1010150</v>
      </c>
      <c r="H3668" s="130" t="str">
        <f t="shared" si="114"/>
        <v>KK-140006</v>
      </c>
      <c r="I3668" s="130" t="str">
        <f t="shared" si="115"/>
        <v>AG</v>
      </c>
    </row>
    <row r="3669" spans="1:9" x14ac:dyDescent="0.15">
      <c r="A3669" s="130">
        <v>3667</v>
      </c>
      <c r="B3669" s="130" t="s">
        <v>6453</v>
      </c>
      <c r="C3669" s="130" t="s">
        <v>15695</v>
      </c>
      <c r="D3669" s="130">
        <v>90</v>
      </c>
      <c r="E3669" s="130" t="s">
        <v>12676</v>
      </c>
      <c r="F3669" s="130">
        <v>363000</v>
      </c>
      <c r="G3669" s="130">
        <v>138675</v>
      </c>
      <c r="H3669" s="130" t="str">
        <f t="shared" si="114"/>
        <v>KK-140007</v>
      </c>
      <c r="I3669" s="130" t="str">
        <f t="shared" si="115"/>
        <v>A</v>
      </c>
    </row>
    <row r="3670" spans="1:9" x14ac:dyDescent="0.15">
      <c r="A3670" s="130">
        <v>3668</v>
      </c>
      <c r="B3670" s="130" t="s">
        <v>1358</v>
      </c>
      <c r="C3670" s="130" t="s">
        <v>2057</v>
      </c>
      <c r="D3670" s="130">
        <v>10</v>
      </c>
      <c r="E3670" s="130" t="s">
        <v>12372</v>
      </c>
      <c r="F3670" s="130">
        <v>52070</v>
      </c>
      <c r="G3670" s="130">
        <v>47614</v>
      </c>
      <c r="H3670" s="130" t="str">
        <f t="shared" si="114"/>
        <v>KK-140008</v>
      </c>
      <c r="I3670" s="130" t="str">
        <f t="shared" si="115"/>
        <v>VE</v>
      </c>
    </row>
    <row r="3671" spans="1:9" x14ac:dyDescent="0.15">
      <c r="A3671" s="130">
        <v>3669</v>
      </c>
      <c r="B3671" s="130" t="s">
        <v>23817</v>
      </c>
      <c r="C3671" s="130" t="s">
        <v>15275</v>
      </c>
      <c r="D3671" s="130">
        <v>2500</v>
      </c>
      <c r="E3671" s="130" t="s">
        <v>12901</v>
      </c>
      <c r="F3671" s="130">
        <v>6180000</v>
      </c>
      <c r="G3671" s="130">
        <v>7790000</v>
      </c>
      <c r="H3671" s="130" t="str">
        <f t="shared" si="114"/>
        <v>KK-140009</v>
      </c>
      <c r="I3671" s="130" t="str">
        <f t="shared" si="115"/>
        <v>AG</v>
      </c>
    </row>
    <row r="3672" spans="1:9" x14ac:dyDescent="0.15">
      <c r="A3672" s="130">
        <v>3670</v>
      </c>
      <c r="B3672" s="130" t="s">
        <v>23818</v>
      </c>
      <c r="C3672" s="130" t="s">
        <v>15696</v>
      </c>
      <c r="D3672" s="130">
        <v>200</v>
      </c>
      <c r="E3672" s="130" t="s">
        <v>12402</v>
      </c>
      <c r="F3672" s="130">
        <v>188200000</v>
      </c>
      <c r="G3672" s="130">
        <v>141300000</v>
      </c>
      <c r="H3672" s="130" t="str">
        <f t="shared" si="114"/>
        <v>KK-140010</v>
      </c>
      <c r="I3672" s="130" t="str">
        <f t="shared" si="115"/>
        <v>AG</v>
      </c>
    </row>
    <row r="3673" spans="1:9" x14ac:dyDescent="0.15">
      <c r="A3673" s="130">
        <v>3671</v>
      </c>
      <c r="B3673" s="130" t="s">
        <v>3176</v>
      </c>
      <c r="C3673" s="130" t="s">
        <v>12914</v>
      </c>
      <c r="D3673" s="130">
        <v>1346</v>
      </c>
      <c r="E3673" s="130" t="s">
        <v>12653</v>
      </c>
      <c r="F3673" s="130">
        <v>4142232</v>
      </c>
      <c r="G3673" s="130">
        <v>4490732</v>
      </c>
      <c r="H3673" s="130" t="str">
        <f t="shared" si="114"/>
        <v>KK-140011</v>
      </c>
      <c r="I3673" s="130" t="str">
        <f t="shared" si="115"/>
        <v>VE</v>
      </c>
    </row>
    <row r="3674" spans="1:9" x14ac:dyDescent="0.15">
      <c r="A3674" s="130">
        <v>3672</v>
      </c>
      <c r="B3674" s="130" t="s">
        <v>23819</v>
      </c>
      <c r="C3674" s="130" t="s">
        <v>15698</v>
      </c>
      <c r="D3674" s="130">
        <v>90</v>
      </c>
      <c r="E3674" s="130" t="s">
        <v>12676</v>
      </c>
      <c r="F3674" s="130">
        <v>2450770</v>
      </c>
      <c r="G3674" s="130">
        <v>2616750</v>
      </c>
      <c r="H3674" s="130" t="str">
        <f t="shared" si="114"/>
        <v>KK-140012</v>
      </c>
      <c r="I3674" s="130" t="str">
        <f t="shared" si="115"/>
        <v>AG</v>
      </c>
    </row>
    <row r="3675" spans="1:9" x14ac:dyDescent="0.15">
      <c r="A3675" s="130">
        <v>3673</v>
      </c>
      <c r="B3675" s="130" t="s">
        <v>23820</v>
      </c>
      <c r="C3675" s="130" t="s">
        <v>15699</v>
      </c>
      <c r="D3675" s="130">
        <v>160</v>
      </c>
      <c r="E3675" s="130" t="s">
        <v>12372</v>
      </c>
      <c r="F3675" s="130">
        <v>312000</v>
      </c>
      <c r="G3675" s="130">
        <v>541984</v>
      </c>
      <c r="H3675" s="130" t="str">
        <f t="shared" si="114"/>
        <v>KK-140013</v>
      </c>
      <c r="I3675" s="130" t="str">
        <f t="shared" si="115"/>
        <v>AG</v>
      </c>
    </row>
    <row r="3676" spans="1:9" x14ac:dyDescent="0.15">
      <c r="A3676" s="130">
        <v>3674</v>
      </c>
      <c r="B3676" s="130" t="s">
        <v>22551</v>
      </c>
      <c r="C3676" s="130" t="s">
        <v>15701</v>
      </c>
      <c r="D3676" s="130">
        <v>560</v>
      </c>
      <c r="E3676" s="130" t="s">
        <v>12355</v>
      </c>
      <c r="F3676" s="130">
        <v>1243690</v>
      </c>
      <c r="G3676" s="130">
        <v>1553688</v>
      </c>
      <c r="H3676" s="130" t="str">
        <f t="shared" si="114"/>
        <v>KK-140014</v>
      </c>
      <c r="I3676" s="130" t="str">
        <f t="shared" si="115"/>
        <v>VE</v>
      </c>
    </row>
    <row r="3677" spans="1:9" x14ac:dyDescent="0.15">
      <c r="A3677" s="130">
        <v>3675</v>
      </c>
      <c r="B3677" s="130" t="s">
        <v>3164</v>
      </c>
      <c r="C3677" s="130" t="s">
        <v>15703</v>
      </c>
      <c r="D3677" s="130">
        <v>1</v>
      </c>
      <c r="E3677" s="130" t="s">
        <v>12402</v>
      </c>
      <c r="F3677" s="130">
        <v>27082</v>
      </c>
      <c r="G3677" s="130">
        <v>47910.2</v>
      </c>
      <c r="H3677" s="130" t="str">
        <f t="shared" si="114"/>
        <v>KK-140015</v>
      </c>
      <c r="I3677" s="130" t="str">
        <f t="shared" si="115"/>
        <v>VE</v>
      </c>
    </row>
    <row r="3678" spans="1:9" x14ac:dyDescent="0.15">
      <c r="A3678" s="130">
        <v>3676</v>
      </c>
      <c r="B3678" s="130" t="s">
        <v>23821</v>
      </c>
      <c r="C3678" s="130" t="s">
        <v>15704</v>
      </c>
      <c r="D3678" s="130">
        <v>100</v>
      </c>
      <c r="E3678" s="130" t="s">
        <v>12403</v>
      </c>
      <c r="F3678" s="130">
        <v>38463300</v>
      </c>
      <c r="G3678" s="130">
        <v>28839300</v>
      </c>
      <c r="H3678" s="130" t="str">
        <f t="shared" si="114"/>
        <v>KK-140016</v>
      </c>
      <c r="I3678" s="130" t="str">
        <f t="shared" si="115"/>
        <v>AG</v>
      </c>
    </row>
    <row r="3679" spans="1:9" x14ac:dyDescent="0.15">
      <c r="A3679" s="130">
        <v>3677</v>
      </c>
      <c r="B3679" s="130" t="s">
        <v>23822</v>
      </c>
      <c r="C3679" s="130" t="s">
        <v>15705</v>
      </c>
      <c r="D3679" s="130">
        <v>20</v>
      </c>
      <c r="E3679" s="130" t="s">
        <v>12370</v>
      </c>
      <c r="F3679" s="130">
        <v>735877</v>
      </c>
      <c r="G3679" s="130">
        <v>924530</v>
      </c>
      <c r="H3679" s="130" t="str">
        <f t="shared" si="114"/>
        <v>KK-140017</v>
      </c>
      <c r="I3679" s="130" t="str">
        <f t="shared" si="115"/>
        <v>AG</v>
      </c>
    </row>
    <row r="3680" spans="1:9" x14ac:dyDescent="0.15">
      <c r="A3680" s="130">
        <v>3678</v>
      </c>
      <c r="B3680" s="130" t="s">
        <v>6454</v>
      </c>
      <c r="C3680" s="130" t="s">
        <v>15706</v>
      </c>
      <c r="D3680" s="130">
        <v>10</v>
      </c>
      <c r="E3680" s="130" t="s">
        <v>12370</v>
      </c>
      <c r="F3680" s="130">
        <v>5583401.4000000004</v>
      </c>
      <c r="G3680" s="130">
        <v>5830339.4000000004</v>
      </c>
      <c r="H3680" s="130" t="str">
        <f t="shared" si="114"/>
        <v>KK-140018</v>
      </c>
      <c r="I3680" s="130" t="str">
        <f t="shared" si="115"/>
        <v>A</v>
      </c>
    </row>
    <row r="3681" spans="1:9" x14ac:dyDescent="0.15">
      <c r="A3681" s="130">
        <v>3679</v>
      </c>
      <c r="B3681" s="130" t="s">
        <v>23823</v>
      </c>
      <c r="C3681" s="130" t="s">
        <v>15707</v>
      </c>
      <c r="D3681" s="130">
        <v>100</v>
      </c>
      <c r="E3681" s="130" t="s">
        <v>12355</v>
      </c>
      <c r="F3681" s="130">
        <v>1586990</v>
      </c>
      <c r="G3681" s="130">
        <v>1669381</v>
      </c>
      <c r="H3681" s="130" t="str">
        <f t="shared" si="114"/>
        <v>KK-140019</v>
      </c>
      <c r="I3681" s="130" t="str">
        <f t="shared" si="115"/>
        <v>AG</v>
      </c>
    </row>
    <row r="3682" spans="1:9" x14ac:dyDescent="0.15">
      <c r="A3682" s="130">
        <v>3680</v>
      </c>
      <c r="B3682" s="130" t="s">
        <v>23824</v>
      </c>
      <c r="C3682" s="130" t="s">
        <v>15708</v>
      </c>
      <c r="D3682" s="130">
        <v>100</v>
      </c>
      <c r="E3682" s="130" t="s">
        <v>12372</v>
      </c>
      <c r="F3682" s="130">
        <v>550000</v>
      </c>
      <c r="G3682" s="130">
        <v>290000</v>
      </c>
      <c r="H3682" s="130" t="str">
        <f t="shared" si="114"/>
        <v>KK-140020</v>
      </c>
      <c r="I3682" s="130" t="str">
        <f t="shared" si="115"/>
        <v>AG</v>
      </c>
    </row>
    <row r="3683" spans="1:9" x14ac:dyDescent="0.15">
      <c r="A3683" s="130">
        <v>3681</v>
      </c>
      <c r="B3683" s="130" t="s">
        <v>22548</v>
      </c>
      <c r="C3683" s="130" t="s">
        <v>15710</v>
      </c>
      <c r="D3683" s="130">
        <v>10</v>
      </c>
      <c r="E3683" s="130" t="s">
        <v>15711</v>
      </c>
      <c r="F3683" s="130">
        <v>93754</v>
      </c>
      <c r="G3683" s="130">
        <v>132680</v>
      </c>
      <c r="H3683" s="130" t="str">
        <f t="shared" si="114"/>
        <v>KK-140021</v>
      </c>
      <c r="I3683" s="130" t="str">
        <f t="shared" si="115"/>
        <v>VE</v>
      </c>
    </row>
    <row r="3684" spans="1:9" x14ac:dyDescent="0.15">
      <c r="A3684" s="130">
        <v>3682</v>
      </c>
      <c r="B3684" s="130" t="s">
        <v>23825</v>
      </c>
      <c r="C3684" s="130" t="s">
        <v>15712</v>
      </c>
      <c r="D3684" s="130">
        <v>1500</v>
      </c>
      <c r="E3684" s="130" t="s">
        <v>12355</v>
      </c>
      <c r="F3684" s="130">
        <v>22254400</v>
      </c>
      <c r="G3684" s="130">
        <v>39270400</v>
      </c>
      <c r="H3684" s="130" t="str">
        <f t="shared" si="114"/>
        <v>KK-140022</v>
      </c>
      <c r="I3684" s="130" t="str">
        <f t="shared" si="115"/>
        <v>AG</v>
      </c>
    </row>
    <row r="3685" spans="1:9" x14ac:dyDescent="0.15">
      <c r="A3685" s="130">
        <v>3683</v>
      </c>
      <c r="B3685" s="130" t="s">
        <v>23826</v>
      </c>
      <c r="C3685" s="130" t="s">
        <v>15713</v>
      </c>
      <c r="D3685" s="130">
        <v>1000</v>
      </c>
      <c r="E3685" s="130" t="s">
        <v>12361</v>
      </c>
      <c r="F3685" s="130">
        <v>13607880</v>
      </c>
      <c r="G3685" s="130">
        <v>7539490</v>
      </c>
      <c r="H3685" s="130" t="str">
        <f t="shared" si="114"/>
        <v>KK-140023</v>
      </c>
      <c r="I3685" s="130" t="str">
        <f t="shared" si="115"/>
        <v>AG</v>
      </c>
    </row>
    <row r="3686" spans="1:9" x14ac:dyDescent="0.15">
      <c r="A3686" s="130">
        <v>3684</v>
      </c>
      <c r="B3686" s="130" t="s">
        <v>22546</v>
      </c>
      <c r="C3686" s="130" t="s">
        <v>13257</v>
      </c>
      <c r="D3686" s="130">
        <v>4</v>
      </c>
      <c r="E3686" s="130" t="s">
        <v>12737</v>
      </c>
      <c r="F3686" s="130">
        <v>3876250</v>
      </c>
      <c r="G3686" s="130">
        <v>5626834</v>
      </c>
      <c r="H3686" s="130" t="str">
        <f t="shared" si="114"/>
        <v>KK-140024</v>
      </c>
      <c r="I3686" s="130" t="str">
        <f t="shared" si="115"/>
        <v>VE</v>
      </c>
    </row>
    <row r="3687" spans="1:9" x14ac:dyDescent="0.15">
      <c r="A3687" s="130">
        <v>3685</v>
      </c>
      <c r="B3687" s="130" t="s">
        <v>23827</v>
      </c>
      <c r="C3687" s="130" t="s">
        <v>15715</v>
      </c>
      <c r="D3687" s="130">
        <v>1000</v>
      </c>
      <c r="E3687" s="130" t="s">
        <v>12368</v>
      </c>
      <c r="F3687" s="130">
        <v>1520866</v>
      </c>
      <c r="G3687" s="130">
        <v>1590962</v>
      </c>
      <c r="H3687" s="130" t="str">
        <f t="shared" si="114"/>
        <v>KK-140025</v>
      </c>
      <c r="I3687" s="130" t="str">
        <f t="shared" si="115"/>
        <v>AG</v>
      </c>
    </row>
    <row r="3688" spans="1:9" x14ac:dyDescent="0.15">
      <c r="A3688" s="130">
        <v>3686</v>
      </c>
      <c r="B3688" s="130" t="s">
        <v>23828</v>
      </c>
      <c r="C3688" s="130" t="s">
        <v>15716</v>
      </c>
      <c r="D3688" s="130">
        <v>10000</v>
      </c>
      <c r="E3688" s="130" t="s">
        <v>12355</v>
      </c>
      <c r="F3688" s="130">
        <v>24796006</v>
      </c>
      <c r="G3688" s="130">
        <v>26482632</v>
      </c>
      <c r="H3688" s="130" t="str">
        <f t="shared" si="114"/>
        <v>KK-140026</v>
      </c>
      <c r="I3688" s="130" t="str">
        <f t="shared" si="115"/>
        <v>AG</v>
      </c>
    </row>
    <row r="3689" spans="1:9" x14ac:dyDescent="0.15">
      <c r="A3689" s="130">
        <v>3687</v>
      </c>
      <c r="B3689" s="130" t="s">
        <v>3154</v>
      </c>
      <c r="C3689" s="130" t="s">
        <v>15718</v>
      </c>
      <c r="D3689" s="130">
        <v>100</v>
      </c>
      <c r="E3689" s="130" t="s">
        <v>12355</v>
      </c>
      <c r="F3689" s="130">
        <v>204851</v>
      </c>
      <c r="G3689" s="130">
        <v>160965</v>
      </c>
      <c r="H3689" s="130" t="str">
        <f t="shared" si="114"/>
        <v>KK-140027</v>
      </c>
      <c r="I3689" s="130" t="str">
        <f t="shared" si="115"/>
        <v>VE</v>
      </c>
    </row>
    <row r="3690" spans="1:9" x14ac:dyDescent="0.15">
      <c r="A3690" s="130">
        <v>3688</v>
      </c>
      <c r="B3690" s="130" t="s">
        <v>23829</v>
      </c>
      <c r="C3690" s="130" t="s">
        <v>15719</v>
      </c>
      <c r="D3690" s="130">
        <v>323</v>
      </c>
      <c r="E3690" s="130" t="s">
        <v>12361</v>
      </c>
      <c r="F3690" s="130">
        <v>11334281</v>
      </c>
      <c r="G3690" s="130">
        <v>11506019</v>
      </c>
      <c r="H3690" s="130" t="str">
        <f t="shared" si="114"/>
        <v>KK-140028</v>
      </c>
      <c r="I3690" s="130" t="str">
        <f t="shared" si="115"/>
        <v>AG</v>
      </c>
    </row>
    <row r="3691" spans="1:9" x14ac:dyDescent="0.15">
      <c r="A3691" s="130">
        <v>3689</v>
      </c>
      <c r="B3691" s="130" t="s">
        <v>23830</v>
      </c>
      <c r="C3691" s="130" t="s">
        <v>15720</v>
      </c>
      <c r="D3691" s="130">
        <v>100</v>
      </c>
      <c r="E3691" s="130" t="s">
        <v>12446</v>
      </c>
      <c r="F3691" s="130">
        <v>4800</v>
      </c>
      <c r="G3691" s="130">
        <v>30250</v>
      </c>
      <c r="H3691" s="130" t="str">
        <f t="shared" si="114"/>
        <v>KK-140029</v>
      </c>
      <c r="I3691" s="130" t="str">
        <f t="shared" si="115"/>
        <v>AG</v>
      </c>
    </row>
    <row r="3692" spans="1:9" x14ac:dyDescent="0.15">
      <c r="A3692" s="130">
        <v>3690</v>
      </c>
      <c r="B3692" s="130" t="s">
        <v>23831</v>
      </c>
      <c r="C3692" s="130" t="s">
        <v>15721</v>
      </c>
      <c r="D3692" s="130">
        <v>10</v>
      </c>
      <c r="E3692" s="130" t="s">
        <v>12355</v>
      </c>
      <c r="F3692" s="130">
        <v>571000</v>
      </c>
      <c r="G3692" s="130">
        <v>598500</v>
      </c>
      <c r="H3692" s="130" t="str">
        <f t="shared" si="114"/>
        <v>KK-140030</v>
      </c>
      <c r="I3692" s="130" t="str">
        <f t="shared" si="115"/>
        <v>AG</v>
      </c>
    </row>
    <row r="3693" spans="1:9" x14ac:dyDescent="0.15">
      <c r="A3693" s="130">
        <v>3691</v>
      </c>
      <c r="B3693" s="130" t="s">
        <v>23832</v>
      </c>
      <c r="C3693" s="130" t="s">
        <v>15722</v>
      </c>
      <c r="D3693" s="130">
        <v>100</v>
      </c>
      <c r="E3693" s="130" t="s">
        <v>12355</v>
      </c>
      <c r="F3693" s="130">
        <v>4490500</v>
      </c>
      <c r="G3693" s="130">
        <v>4479200</v>
      </c>
      <c r="H3693" s="130" t="str">
        <f t="shared" si="114"/>
        <v>KK-140031</v>
      </c>
      <c r="I3693" s="130" t="str">
        <f t="shared" si="115"/>
        <v>AG</v>
      </c>
    </row>
    <row r="3694" spans="1:9" x14ac:dyDescent="0.15">
      <c r="A3694" s="130">
        <v>3692</v>
      </c>
      <c r="B3694" s="130" t="s">
        <v>22541</v>
      </c>
      <c r="C3694" s="130" t="s">
        <v>15724</v>
      </c>
      <c r="D3694" s="130">
        <v>1</v>
      </c>
      <c r="E3694" s="130" t="s">
        <v>15572</v>
      </c>
      <c r="F3694" s="130">
        <v>2118000</v>
      </c>
      <c r="G3694" s="130">
        <v>4675000</v>
      </c>
      <c r="H3694" s="130" t="str">
        <f t="shared" si="114"/>
        <v>KK-140032</v>
      </c>
      <c r="I3694" s="130" t="str">
        <f t="shared" si="115"/>
        <v>VE</v>
      </c>
    </row>
    <row r="3695" spans="1:9" x14ac:dyDescent="0.15">
      <c r="A3695" s="130">
        <v>3693</v>
      </c>
      <c r="B3695" s="130" t="s">
        <v>23833</v>
      </c>
      <c r="C3695" s="130" t="s">
        <v>15725</v>
      </c>
      <c r="D3695" s="130">
        <v>100</v>
      </c>
      <c r="E3695" s="130" t="s">
        <v>12372</v>
      </c>
      <c r="F3695" s="130">
        <v>588400</v>
      </c>
      <c r="G3695" s="130">
        <v>577592</v>
      </c>
      <c r="H3695" s="130" t="str">
        <f t="shared" si="114"/>
        <v>KK-150001</v>
      </c>
      <c r="I3695" s="130" t="str">
        <f t="shared" si="115"/>
        <v>AG</v>
      </c>
    </row>
    <row r="3696" spans="1:9" x14ac:dyDescent="0.15">
      <c r="A3696" s="130">
        <v>3694</v>
      </c>
      <c r="B3696" s="130" t="s">
        <v>22538</v>
      </c>
      <c r="C3696" s="130" t="s">
        <v>13027</v>
      </c>
      <c r="D3696" s="130">
        <v>1755.5</v>
      </c>
      <c r="E3696" s="130" t="s">
        <v>12901</v>
      </c>
      <c r="F3696" s="130">
        <v>6270646</v>
      </c>
      <c r="G3696" s="130">
        <v>6902626</v>
      </c>
      <c r="H3696" s="130" t="str">
        <f t="shared" si="114"/>
        <v>KK-150002</v>
      </c>
      <c r="I3696" s="130" t="str">
        <f t="shared" si="115"/>
        <v>VE</v>
      </c>
    </row>
    <row r="3697" spans="1:9" x14ac:dyDescent="0.15">
      <c r="A3697" s="130">
        <v>3695</v>
      </c>
      <c r="B3697" s="130" t="s">
        <v>23834</v>
      </c>
      <c r="C3697" s="130" t="s">
        <v>15727</v>
      </c>
      <c r="D3697" s="130">
        <v>100</v>
      </c>
      <c r="E3697" s="130" t="s">
        <v>12355</v>
      </c>
      <c r="F3697" s="130">
        <v>565852</v>
      </c>
      <c r="G3697" s="130">
        <v>441724</v>
      </c>
      <c r="H3697" s="130" t="str">
        <f t="shared" si="114"/>
        <v>KK-150003</v>
      </c>
      <c r="I3697" s="130" t="str">
        <f t="shared" si="115"/>
        <v>AG</v>
      </c>
    </row>
    <row r="3698" spans="1:9" x14ac:dyDescent="0.15">
      <c r="A3698" s="130">
        <v>3696</v>
      </c>
      <c r="B3698" s="130" t="s">
        <v>23835</v>
      </c>
      <c r="C3698" s="130" t="s">
        <v>15728</v>
      </c>
      <c r="D3698" s="130">
        <v>500</v>
      </c>
      <c r="E3698" s="130" t="s">
        <v>12355</v>
      </c>
      <c r="F3698" s="130">
        <v>5421610</v>
      </c>
      <c r="G3698" s="130">
        <v>8243950</v>
      </c>
      <c r="H3698" s="130" t="str">
        <f t="shared" si="114"/>
        <v>KK-150004</v>
      </c>
      <c r="I3698" s="130" t="str">
        <f t="shared" si="115"/>
        <v>AG</v>
      </c>
    </row>
    <row r="3699" spans="1:9" x14ac:dyDescent="0.15">
      <c r="A3699" s="130">
        <v>3697</v>
      </c>
      <c r="B3699" s="130" t="s">
        <v>22537</v>
      </c>
      <c r="C3699" s="130" t="s">
        <v>15730</v>
      </c>
      <c r="D3699" s="130">
        <v>100</v>
      </c>
      <c r="E3699" s="130" t="s">
        <v>12446</v>
      </c>
      <c r="F3699" s="130">
        <v>44320</v>
      </c>
      <c r="G3699" s="130">
        <v>57054.32</v>
      </c>
      <c r="H3699" s="130" t="str">
        <f t="shared" si="114"/>
        <v>KK-150005</v>
      </c>
      <c r="I3699" s="130" t="str">
        <f t="shared" si="115"/>
        <v>VR</v>
      </c>
    </row>
    <row r="3700" spans="1:9" x14ac:dyDescent="0.15">
      <c r="A3700" s="130">
        <v>3698</v>
      </c>
      <c r="B3700" s="130" t="s">
        <v>6455</v>
      </c>
      <c r="C3700" s="130" t="s">
        <v>15691</v>
      </c>
      <c r="D3700" s="130">
        <v>1000</v>
      </c>
      <c r="E3700" s="130" t="s">
        <v>12372</v>
      </c>
      <c r="F3700" s="130">
        <v>411600</v>
      </c>
      <c r="G3700" s="130">
        <v>780000</v>
      </c>
      <c r="H3700" s="130" t="str">
        <f t="shared" si="114"/>
        <v>KK-150006</v>
      </c>
      <c r="I3700" s="130" t="str">
        <f t="shared" si="115"/>
        <v>A</v>
      </c>
    </row>
    <row r="3701" spans="1:9" x14ac:dyDescent="0.15">
      <c r="A3701" s="130">
        <v>3699</v>
      </c>
      <c r="B3701" s="130" t="s">
        <v>23836</v>
      </c>
      <c r="C3701" s="130" t="s">
        <v>15667</v>
      </c>
      <c r="D3701" s="130">
        <v>20</v>
      </c>
      <c r="E3701" s="130" t="s">
        <v>12462</v>
      </c>
      <c r="F3701" s="130">
        <v>3274738</v>
      </c>
      <c r="G3701" s="130">
        <v>2717585</v>
      </c>
      <c r="H3701" s="130" t="str">
        <f t="shared" si="114"/>
        <v>KK-150007</v>
      </c>
      <c r="I3701" s="130" t="str">
        <f t="shared" si="115"/>
        <v>AG</v>
      </c>
    </row>
    <row r="3702" spans="1:9" x14ac:dyDescent="0.15">
      <c r="A3702" s="130">
        <v>3700</v>
      </c>
      <c r="B3702" s="130" t="s">
        <v>23837</v>
      </c>
      <c r="C3702" s="130" t="s">
        <v>15731</v>
      </c>
      <c r="D3702" s="130">
        <v>6</v>
      </c>
      <c r="E3702" s="130" t="s">
        <v>12370</v>
      </c>
      <c r="F3702" s="130">
        <v>2480520</v>
      </c>
      <c r="G3702" s="130">
        <v>3138600</v>
      </c>
      <c r="H3702" s="130" t="str">
        <f t="shared" si="114"/>
        <v>KK-150008</v>
      </c>
      <c r="I3702" s="130" t="str">
        <f t="shared" si="115"/>
        <v>AG</v>
      </c>
    </row>
    <row r="3703" spans="1:9" x14ac:dyDescent="0.15">
      <c r="A3703" s="130">
        <v>3701</v>
      </c>
      <c r="B3703" s="130" t="s">
        <v>23838</v>
      </c>
      <c r="C3703" s="130" t="s">
        <v>15732</v>
      </c>
      <c r="D3703" s="130">
        <v>60</v>
      </c>
      <c r="E3703" s="130" t="s">
        <v>12355</v>
      </c>
      <c r="F3703" s="130">
        <v>488385</v>
      </c>
      <c r="G3703" s="130">
        <v>578839</v>
      </c>
      <c r="H3703" s="130" t="str">
        <f t="shared" si="114"/>
        <v>KK-150009</v>
      </c>
      <c r="I3703" s="130" t="str">
        <f t="shared" si="115"/>
        <v>AG</v>
      </c>
    </row>
    <row r="3704" spans="1:9" x14ac:dyDescent="0.15">
      <c r="A3704" s="130">
        <v>3702</v>
      </c>
      <c r="B3704" s="130" t="s">
        <v>23839</v>
      </c>
      <c r="C3704" s="130" t="s">
        <v>12799</v>
      </c>
      <c r="D3704" s="130">
        <v>900</v>
      </c>
      <c r="E3704" s="130" t="s">
        <v>12372</v>
      </c>
      <c r="F3704" s="130">
        <v>16992288</v>
      </c>
      <c r="G3704" s="130">
        <v>17475714</v>
      </c>
      <c r="H3704" s="130" t="str">
        <f t="shared" si="114"/>
        <v>KK-150010</v>
      </c>
      <c r="I3704" s="130" t="str">
        <f t="shared" si="115"/>
        <v>AG</v>
      </c>
    </row>
    <row r="3705" spans="1:9" x14ac:dyDescent="0.15">
      <c r="A3705" s="130">
        <v>3703</v>
      </c>
      <c r="B3705" s="130" t="s">
        <v>23840</v>
      </c>
      <c r="C3705" s="130" t="s">
        <v>15733</v>
      </c>
      <c r="D3705" s="130">
        <v>100</v>
      </c>
      <c r="E3705" s="130" t="s">
        <v>12355</v>
      </c>
      <c r="F3705" s="130">
        <v>1322143</v>
      </c>
      <c r="G3705" s="130">
        <v>2391470</v>
      </c>
      <c r="H3705" s="130" t="str">
        <f t="shared" si="114"/>
        <v>KK-150011</v>
      </c>
      <c r="I3705" s="130" t="str">
        <f t="shared" si="115"/>
        <v>AG</v>
      </c>
    </row>
    <row r="3706" spans="1:9" x14ac:dyDescent="0.15">
      <c r="A3706" s="130">
        <v>3704</v>
      </c>
      <c r="B3706" s="130" t="s">
        <v>1359</v>
      </c>
      <c r="C3706" s="130" t="s">
        <v>2058</v>
      </c>
      <c r="D3706" s="130">
        <v>200</v>
      </c>
      <c r="E3706" s="130" t="s">
        <v>12610</v>
      </c>
      <c r="F3706" s="130">
        <v>53800</v>
      </c>
      <c r="G3706" s="130">
        <v>96870</v>
      </c>
      <c r="H3706" s="130" t="str">
        <f t="shared" si="114"/>
        <v>KK-150012</v>
      </c>
      <c r="I3706" s="130" t="str">
        <f t="shared" si="115"/>
        <v>VE</v>
      </c>
    </row>
    <row r="3707" spans="1:9" x14ac:dyDescent="0.15">
      <c r="A3707" s="130">
        <v>3705</v>
      </c>
      <c r="B3707" s="130" t="s">
        <v>23841</v>
      </c>
      <c r="C3707" s="130" t="s">
        <v>15734</v>
      </c>
      <c r="D3707" s="130">
        <v>112</v>
      </c>
      <c r="E3707" s="130" t="s">
        <v>12370</v>
      </c>
      <c r="F3707" s="130">
        <v>152002032</v>
      </c>
      <c r="G3707" s="130">
        <v>209428688</v>
      </c>
      <c r="H3707" s="130" t="str">
        <f t="shared" si="114"/>
        <v>KK-150013</v>
      </c>
      <c r="I3707" s="130" t="str">
        <f t="shared" si="115"/>
        <v>AG</v>
      </c>
    </row>
    <row r="3708" spans="1:9" x14ac:dyDescent="0.15">
      <c r="A3708" s="130">
        <v>3706</v>
      </c>
      <c r="B3708" s="130" t="s">
        <v>22534</v>
      </c>
      <c r="C3708" s="130" t="s">
        <v>12775</v>
      </c>
      <c r="D3708" s="130">
        <v>417.6</v>
      </c>
      <c r="E3708" s="130" t="s">
        <v>12776</v>
      </c>
      <c r="F3708" s="130">
        <v>119200</v>
      </c>
      <c r="G3708" s="130">
        <v>215800</v>
      </c>
      <c r="H3708" s="130" t="str">
        <f t="shared" si="114"/>
        <v>KK-150014</v>
      </c>
      <c r="I3708" s="130" t="str">
        <f t="shared" si="115"/>
        <v>VE</v>
      </c>
    </row>
    <row r="3709" spans="1:9" x14ac:dyDescent="0.15">
      <c r="A3709" s="130">
        <v>3707</v>
      </c>
      <c r="B3709" s="130" t="s">
        <v>6456</v>
      </c>
      <c r="C3709" s="130" t="s">
        <v>2059</v>
      </c>
      <c r="D3709" s="130">
        <v>450</v>
      </c>
      <c r="E3709" s="130" t="s">
        <v>12355</v>
      </c>
      <c r="F3709" s="130">
        <v>3385446.5</v>
      </c>
      <c r="G3709" s="130">
        <v>3687746.5</v>
      </c>
      <c r="H3709" s="130" t="str">
        <f t="shared" si="114"/>
        <v>KK-150015</v>
      </c>
      <c r="I3709" s="130" t="str">
        <f t="shared" si="115"/>
        <v>A</v>
      </c>
    </row>
    <row r="3710" spans="1:9" x14ac:dyDescent="0.15">
      <c r="A3710" s="130">
        <v>3708</v>
      </c>
      <c r="B3710" s="130" t="s">
        <v>1360</v>
      </c>
      <c r="C3710" s="130" t="s">
        <v>2059</v>
      </c>
      <c r="D3710" s="130">
        <v>450</v>
      </c>
      <c r="E3710" s="130" t="s">
        <v>12355</v>
      </c>
      <c r="F3710" s="130">
        <v>3385446.5</v>
      </c>
      <c r="G3710" s="130">
        <v>3687746.5</v>
      </c>
      <c r="H3710" s="130" t="str">
        <f t="shared" si="114"/>
        <v>KK-150016</v>
      </c>
      <c r="I3710" s="130" t="str">
        <f t="shared" si="115"/>
        <v>VE</v>
      </c>
    </row>
    <row r="3711" spans="1:9" x14ac:dyDescent="0.15">
      <c r="A3711" s="130">
        <v>3709</v>
      </c>
      <c r="B3711" s="130" t="s">
        <v>22532</v>
      </c>
      <c r="C3711" s="130" t="s">
        <v>15737</v>
      </c>
      <c r="D3711" s="130">
        <v>10</v>
      </c>
      <c r="E3711" s="130" t="s">
        <v>12370</v>
      </c>
      <c r="F3711" s="130">
        <v>562453</v>
      </c>
      <c r="G3711" s="130">
        <v>577436</v>
      </c>
      <c r="H3711" s="130" t="str">
        <f t="shared" si="114"/>
        <v>KK-150017</v>
      </c>
      <c r="I3711" s="130" t="str">
        <f t="shared" si="115"/>
        <v>VE</v>
      </c>
    </row>
    <row r="3712" spans="1:9" x14ac:dyDescent="0.15">
      <c r="A3712" s="130">
        <v>3710</v>
      </c>
      <c r="B3712" s="130" t="s">
        <v>3133</v>
      </c>
      <c r="C3712" s="130" t="s">
        <v>15665</v>
      </c>
      <c r="D3712" s="130">
        <v>90</v>
      </c>
      <c r="E3712" s="130" t="s">
        <v>12676</v>
      </c>
      <c r="F3712" s="130">
        <v>572000</v>
      </c>
      <c r="G3712" s="130">
        <v>604752</v>
      </c>
      <c r="H3712" s="130" t="str">
        <f t="shared" si="114"/>
        <v>KK-150018</v>
      </c>
      <c r="I3712" s="130" t="str">
        <f t="shared" si="115"/>
        <v>VE</v>
      </c>
    </row>
    <row r="3713" spans="1:9" x14ac:dyDescent="0.15">
      <c r="A3713" s="130">
        <v>3711</v>
      </c>
      <c r="B3713" s="130" t="s">
        <v>23842</v>
      </c>
      <c r="C3713" s="130" t="s">
        <v>15739</v>
      </c>
      <c r="D3713" s="130">
        <v>100</v>
      </c>
      <c r="E3713" s="130" t="s">
        <v>12355</v>
      </c>
      <c r="F3713" s="130">
        <v>4967546</v>
      </c>
      <c r="G3713" s="130">
        <v>17538159</v>
      </c>
      <c r="H3713" s="130" t="str">
        <f t="shared" si="114"/>
        <v>KK-150019</v>
      </c>
      <c r="I3713" s="130" t="str">
        <f t="shared" si="115"/>
        <v>AG</v>
      </c>
    </row>
    <row r="3714" spans="1:9" x14ac:dyDescent="0.15">
      <c r="A3714" s="130">
        <v>3712</v>
      </c>
      <c r="B3714" s="130" t="s">
        <v>3131</v>
      </c>
      <c r="C3714" s="130" t="s">
        <v>15741</v>
      </c>
      <c r="D3714" s="130">
        <v>6</v>
      </c>
      <c r="E3714" s="130" t="s">
        <v>12876</v>
      </c>
      <c r="F3714" s="130">
        <v>580000</v>
      </c>
      <c r="G3714" s="130">
        <v>785000</v>
      </c>
      <c r="H3714" s="130" t="str">
        <f t="shared" si="114"/>
        <v>KK-150020</v>
      </c>
      <c r="I3714" s="130" t="str">
        <f t="shared" si="115"/>
        <v>VE</v>
      </c>
    </row>
    <row r="3715" spans="1:9" x14ac:dyDescent="0.15">
      <c r="A3715" s="130">
        <v>3713</v>
      </c>
      <c r="B3715" s="130" t="s">
        <v>6457</v>
      </c>
      <c r="C3715" s="130" t="s">
        <v>15742</v>
      </c>
      <c r="D3715" s="130">
        <v>500</v>
      </c>
      <c r="E3715" s="130" t="s">
        <v>12372</v>
      </c>
      <c r="F3715" s="130">
        <v>106157</v>
      </c>
      <c r="G3715" s="130">
        <v>76457</v>
      </c>
      <c r="H3715" s="130" t="str">
        <f t="shared" si="114"/>
        <v>KK-150021</v>
      </c>
      <c r="I3715" s="130" t="str">
        <f t="shared" si="115"/>
        <v>A</v>
      </c>
    </row>
    <row r="3716" spans="1:9" x14ac:dyDescent="0.15">
      <c r="A3716" s="130">
        <v>3714</v>
      </c>
      <c r="B3716" s="130" t="s">
        <v>23843</v>
      </c>
      <c r="C3716" s="130" t="s">
        <v>15743</v>
      </c>
      <c r="D3716" s="130">
        <v>100</v>
      </c>
      <c r="E3716" s="130" t="s">
        <v>12355</v>
      </c>
      <c r="F3716" s="130">
        <v>18175732.52</v>
      </c>
      <c r="G3716" s="130">
        <v>9019808.6400000006</v>
      </c>
      <c r="H3716" s="130" t="str">
        <f t="shared" ref="H3716:H3779" si="116">LEFT(B3716,FIND("-",B3716)+6)</f>
        <v>KK-150022</v>
      </c>
      <c r="I3716" s="130" t="str">
        <f t="shared" ref="I3716:I3779" si="117">RIGHT(B3716,LEN(B3716)-FIND("-",B3716)-7)</f>
        <v>AG</v>
      </c>
    </row>
    <row r="3717" spans="1:9" x14ac:dyDescent="0.15">
      <c r="A3717" s="130">
        <v>3715</v>
      </c>
      <c r="B3717" s="130" t="s">
        <v>3129</v>
      </c>
      <c r="C3717" s="130" t="s">
        <v>15745</v>
      </c>
      <c r="D3717" s="130">
        <v>100</v>
      </c>
      <c r="E3717" s="130" t="s">
        <v>12788</v>
      </c>
      <c r="F3717" s="130">
        <v>28462</v>
      </c>
      <c r="G3717" s="130">
        <v>27712</v>
      </c>
      <c r="H3717" s="130" t="str">
        <f t="shared" si="116"/>
        <v>KK-150023</v>
      </c>
      <c r="I3717" s="130" t="str">
        <f t="shared" si="117"/>
        <v>VR</v>
      </c>
    </row>
    <row r="3718" spans="1:9" x14ac:dyDescent="0.15">
      <c r="A3718" s="130">
        <v>3716</v>
      </c>
      <c r="B3718" s="130" t="s">
        <v>23844</v>
      </c>
      <c r="C3718" s="130" t="s">
        <v>15685</v>
      </c>
      <c r="D3718" s="130">
        <v>100</v>
      </c>
      <c r="E3718" s="130" t="s">
        <v>12355</v>
      </c>
      <c r="F3718" s="130">
        <v>39235940</v>
      </c>
      <c r="G3718" s="130">
        <v>50582940</v>
      </c>
      <c r="H3718" s="130" t="str">
        <f t="shared" si="116"/>
        <v>KK-150024</v>
      </c>
      <c r="I3718" s="130" t="str">
        <f t="shared" si="117"/>
        <v>AG</v>
      </c>
    </row>
    <row r="3719" spans="1:9" x14ac:dyDescent="0.15">
      <c r="A3719" s="130">
        <v>3717</v>
      </c>
      <c r="B3719" s="130" t="s">
        <v>23845</v>
      </c>
      <c r="C3719" s="130" t="s">
        <v>15746</v>
      </c>
      <c r="D3719" s="130">
        <v>2</v>
      </c>
      <c r="E3719" s="130" t="s">
        <v>12446</v>
      </c>
      <c r="F3719" s="130">
        <v>514000</v>
      </c>
      <c r="G3719" s="130">
        <v>172680</v>
      </c>
      <c r="H3719" s="130" t="str">
        <f t="shared" si="116"/>
        <v>KK-150025</v>
      </c>
      <c r="I3719" s="130" t="str">
        <f t="shared" si="117"/>
        <v>AG</v>
      </c>
    </row>
    <row r="3720" spans="1:9" x14ac:dyDescent="0.15">
      <c r="A3720" s="130">
        <v>3718</v>
      </c>
      <c r="B3720" s="130" t="s">
        <v>23846</v>
      </c>
      <c r="C3720" s="130" t="s">
        <v>15747</v>
      </c>
      <c r="D3720" s="130">
        <v>1000</v>
      </c>
      <c r="E3720" s="130" t="s">
        <v>12788</v>
      </c>
      <c r="F3720" s="130">
        <v>1692800</v>
      </c>
      <c r="G3720" s="130">
        <v>494189.4</v>
      </c>
      <c r="H3720" s="130" t="str">
        <f t="shared" si="116"/>
        <v>KK-150026</v>
      </c>
      <c r="I3720" s="130" t="str">
        <f t="shared" si="117"/>
        <v>AG</v>
      </c>
    </row>
    <row r="3721" spans="1:9" x14ac:dyDescent="0.15">
      <c r="A3721" s="130">
        <v>3719</v>
      </c>
      <c r="B3721" s="130" t="s">
        <v>23847</v>
      </c>
      <c r="C3721" s="130" t="s">
        <v>15748</v>
      </c>
      <c r="D3721" s="130">
        <v>10</v>
      </c>
      <c r="E3721" s="130" t="s">
        <v>12370</v>
      </c>
      <c r="F3721" s="130">
        <v>15361900</v>
      </c>
      <c r="G3721" s="130">
        <v>1946250</v>
      </c>
      <c r="H3721" s="130" t="str">
        <f t="shared" si="116"/>
        <v>KK-150027</v>
      </c>
      <c r="I3721" s="130" t="str">
        <f t="shared" si="117"/>
        <v>AG</v>
      </c>
    </row>
    <row r="3722" spans="1:9" x14ac:dyDescent="0.15">
      <c r="A3722" s="130">
        <v>3720</v>
      </c>
      <c r="B3722" s="130" t="s">
        <v>23848</v>
      </c>
      <c r="C3722" s="130" t="s">
        <v>15749</v>
      </c>
      <c r="D3722" s="130">
        <v>11</v>
      </c>
      <c r="E3722" s="130" t="s">
        <v>12676</v>
      </c>
      <c r="F3722" s="130">
        <v>698588</v>
      </c>
      <c r="G3722" s="130">
        <v>200596</v>
      </c>
      <c r="H3722" s="130" t="str">
        <f t="shared" si="116"/>
        <v>KK-150028</v>
      </c>
      <c r="I3722" s="130" t="str">
        <f t="shared" si="117"/>
        <v>AG</v>
      </c>
    </row>
    <row r="3723" spans="1:9" x14ac:dyDescent="0.15">
      <c r="A3723" s="130">
        <v>3721</v>
      </c>
      <c r="B3723" s="130" t="s">
        <v>23849</v>
      </c>
      <c r="C3723" s="130" t="s">
        <v>15615</v>
      </c>
      <c r="D3723" s="130">
        <v>1</v>
      </c>
      <c r="E3723" s="130" t="s">
        <v>12446</v>
      </c>
      <c r="F3723" s="130">
        <v>55710181</v>
      </c>
      <c r="G3723" s="130">
        <v>66902282.600000001</v>
      </c>
      <c r="H3723" s="130" t="str">
        <f t="shared" si="116"/>
        <v>KK-150029</v>
      </c>
      <c r="I3723" s="130" t="str">
        <f t="shared" si="117"/>
        <v>AG</v>
      </c>
    </row>
    <row r="3724" spans="1:9" x14ac:dyDescent="0.15">
      <c r="A3724" s="130">
        <v>3722</v>
      </c>
      <c r="B3724" s="130" t="s">
        <v>23850</v>
      </c>
      <c r="C3724" s="130" t="s">
        <v>15750</v>
      </c>
      <c r="D3724" s="130">
        <v>100</v>
      </c>
      <c r="E3724" s="130" t="s">
        <v>12372</v>
      </c>
      <c r="F3724" s="130">
        <v>2090800</v>
      </c>
      <c r="G3724" s="130">
        <v>2906241</v>
      </c>
      <c r="H3724" s="130" t="str">
        <f t="shared" si="116"/>
        <v>KK-150030</v>
      </c>
      <c r="I3724" s="130" t="str">
        <f t="shared" si="117"/>
        <v>AG</v>
      </c>
    </row>
    <row r="3725" spans="1:9" x14ac:dyDescent="0.15">
      <c r="A3725" s="130">
        <v>3723</v>
      </c>
      <c r="B3725" s="130" t="s">
        <v>23851</v>
      </c>
      <c r="C3725" s="130" t="s">
        <v>15751</v>
      </c>
      <c r="D3725" s="130">
        <v>10</v>
      </c>
      <c r="E3725" s="130" t="s">
        <v>12372</v>
      </c>
      <c r="F3725" s="130">
        <v>44018</v>
      </c>
      <c r="G3725" s="130">
        <v>64955</v>
      </c>
      <c r="H3725" s="130" t="str">
        <f t="shared" si="116"/>
        <v>KK-150031</v>
      </c>
      <c r="I3725" s="130" t="str">
        <f t="shared" si="117"/>
        <v>AG</v>
      </c>
    </row>
    <row r="3726" spans="1:9" x14ac:dyDescent="0.15">
      <c r="A3726" s="130">
        <v>3724</v>
      </c>
      <c r="B3726" s="130" t="s">
        <v>23852</v>
      </c>
      <c r="C3726" s="130" t="s">
        <v>15752</v>
      </c>
      <c r="D3726" s="130">
        <v>4.3499999999999899</v>
      </c>
      <c r="E3726" s="130" t="s">
        <v>12372</v>
      </c>
      <c r="F3726" s="130">
        <v>222375</v>
      </c>
      <c r="G3726" s="130">
        <v>350865</v>
      </c>
      <c r="H3726" s="130" t="str">
        <f t="shared" si="116"/>
        <v>KK-150032</v>
      </c>
      <c r="I3726" s="130" t="str">
        <f t="shared" si="117"/>
        <v>AG</v>
      </c>
    </row>
    <row r="3727" spans="1:9" x14ac:dyDescent="0.15">
      <c r="A3727" s="130">
        <v>3725</v>
      </c>
      <c r="B3727" s="130" t="s">
        <v>23853</v>
      </c>
      <c r="C3727" s="130" t="s">
        <v>15753</v>
      </c>
      <c r="D3727" s="130">
        <v>312</v>
      </c>
      <c r="E3727" s="130" t="s">
        <v>12372</v>
      </c>
      <c r="F3727" s="130">
        <v>967571</v>
      </c>
      <c r="G3727" s="130">
        <v>943454</v>
      </c>
      <c r="H3727" s="130" t="str">
        <f t="shared" si="116"/>
        <v>KK-150033</v>
      </c>
      <c r="I3727" s="130" t="str">
        <f t="shared" si="117"/>
        <v>AG</v>
      </c>
    </row>
    <row r="3728" spans="1:9" x14ac:dyDescent="0.15">
      <c r="A3728" s="130">
        <v>3726</v>
      </c>
      <c r="B3728" s="130" t="s">
        <v>23854</v>
      </c>
      <c r="C3728" s="130" t="s">
        <v>15754</v>
      </c>
      <c r="D3728" s="130">
        <v>1</v>
      </c>
      <c r="E3728" s="130" t="s">
        <v>12368</v>
      </c>
      <c r="F3728" s="130">
        <v>4805</v>
      </c>
      <c r="G3728" s="130">
        <v>2099.3000000000002</v>
      </c>
      <c r="H3728" s="130" t="str">
        <f t="shared" si="116"/>
        <v>KK-150034</v>
      </c>
      <c r="I3728" s="130" t="str">
        <f t="shared" si="117"/>
        <v>AG</v>
      </c>
    </row>
    <row r="3729" spans="1:9" x14ac:dyDescent="0.15">
      <c r="A3729" s="130">
        <v>3727</v>
      </c>
      <c r="B3729" s="130" t="s">
        <v>23855</v>
      </c>
      <c r="C3729" s="130" t="s">
        <v>15755</v>
      </c>
      <c r="D3729" s="130">
        <v>1</v>
      </c>
      <c r="E3729" s="130" t="s">
        <v>12446</v>
      </c>
      <c r="F3729" s="130">
        <v>10817</v>
      </c>
      <c r="G3729" s="130">
        <v>11121</v>
      </c>
      <c r="H3729" s="130" t="str">
        <f t="shared" si="116"/>
        <v>KK-150035</v>
      </c>
      <c r="I3729" s="130" t="str">
        <f t="shared" si="117"/>
        <v>AG</v>
      </c>
    </row>
    <row r="3730" spans="1:9" x14ac:dyDescent="0.15">
      <c r="A3730" s="130">
        <v>3728</v>
      </c>
      <c r="B3730" s="130" t="s">
        <v>23856</v>
      </c>
      <c r="C3730" s="130" t="s">
        <v>15756</v>
      </c>
      <c r="D3730" s="130">
        <v>10</v>
      </c>
      <c r="E3730" s="130" t="s">
        <v>12403</v>
      </c>
      <c r="F3730" s="130">
        <v>3324000</v>
      </c>
      <c r="G3730" s="130">
        <v>4704000</v>
      </c>
      <c r="H3730" s="130" t="str">
        <f t="shared" si="116"/>
        <v>KK-150036</v>
      </c>
      <c r="I3730" s="130" t="str">
        <f t="shared" si="117"/>
        <v>AG</v>
      </c>
    </row>
    <row r="3731" spans="1:9" x14ac:dyDescent="0.15">
      <c r="A3731" s="130">
        <v>3729</v>
      </c>
      <c r="B3731" s="130" t="s">
        <v>23857</v>
      </c>
      <c r="C3731" s="130" t="s">
        <v>1654</v>
      </c>
      <c r="D3731" s="130">
        <v>50</v>
      </c>
      <c r="E3731" s="130" t="s">
        <v>13951</v>
      </c>
      <c r="F3731" s="130">
        <v>1059300</v>
      </c>
      <c r="G3731" s="130">
        <v>306300</v>
      </c>
      <c r="H3731" s="130" t="str">
        <f t="shared" si="116"/>
        <v>KK-150037</v>
      </c>
      <c r="I3731" s="130" t="str">
        <f t="shared" si="117"/>
        <v>AG</v>
      </c>
    </row>
    <row r="3732" spans="1:9" x14ac:dyDescent="0.15">
      <c r="A3732" s="130">
        <v>3730</v>
      </c>
      <c r="B3732" s="130" t="s">
        <v>23858</v>
      </c>
      <c r="C3732" s="130" t="s">
        <v>15757</v>
      </c>
      <c r="D3732" s="130">
        <v>100</v>
      </c>
      <c r="E3732" s="130" t="s">
        <v>12372</v>
      </c>
      <c r="F3732" s="130">
        <v>885872</v>
      </c>
      <c r="G3732" s="130">
        <v>1123000</v>
      </c>
      <c r="H3732" s="130" t="str">
        <f t="shared" si="116"/>
        <v>KK-150038</v>
      </c>
      <c r="I3732" s="130" t="str">
        <f t="shared" si="117"/>
        <v>AG</v>
      </c>
    </row>
    <row r="3733" spans="1:9" x14ac:dyDescent="0.15">
      <c r="A3733" s="130">
        <v>3731</v>
      </c>
      <c r="B3733" s="130" t="s">
        <v>23859</v>
      </c>
      <c r="C3733" s="130" t="s">
        <v>1972</v>
      </c>
      <c r="D3733" s="130">
        <v>100</v>
      </c>
      <c r="E3733" s="130" t="s">
        <v>12368</v>
      </c>
      <c r="F3733" s="130">
        <v>42755490</v>
      </c>
      <c r="G3733" s="130">
        <v>6450740</v>
      </c>
      <c r="H3733" s="130" t="str">
        <f t="shared" si="116"/>
        <v>KK-150039</v>
      </c>
      <c r="I3733" s="130" t="str">
        <f t="shared" si="117"/>
        <v>AG</v>
      </c>
    </row>
    <row r="3734" spans="1:9" x14ac:dyDescent="0.15">
      <c r="A3734" s="130">
        <v>3732</v>
      </c>
      <c r="B3734" s="130" t="s">
        <v>23860</v>
      </c>
      <c r="C3734" s="130" t="s">
        <v>15758</v>
      </c>
      <c r="D3734" s="130">
        <v>50</v>
      </c>
      <c r="E3734" s="130" t="s">
        <v>12370</v>
      </c>
      <c r="F3734" s="130">
        <v>47329635</v>
      </c>
      <c r="G3734" s="130">
        <v>52118766</v>
      </c>
      <c r="H3734" s="130" t="str">
        <f t="shared" si="116"/>
        <v>KK-150040</v>
      </c>
      <c r="I3734" s="130" t="str">
        <f t="shared" si="117"/>
        <v>AG</v>
      </c>
    </row>
    <row r="3735" spans="1:9" x14ac:dyDescent="0.15">
      <c r="A3735" s="130">
        <v>3733</v>
      </c>
      <c r="B3735" s="130" t="s">
        <v>23861</v>
      </c>
      <c r="C3735" s="130" t="s">
        <v>15759</v>
      </c>
      <c r="D3735" s="130">
        <v>35</v>
      </c>
      <c r="E3735" s="130" t="s">
        <v>13533</v>
      </c>
      <c r="F3735" s="130">
        <v>1850</v>
      </c>
      <c r="G3735" s="130">
        <v>1</v>
      </c>
      <c r="H3735" s="130" t="str">
        <f t="shared" si="116"/>
        <v>KK-150041</v>
      </c>
      <c r="I3735" s="130" t="str">
        <f t="shared" si="117"/>
        <v>AG</v>
      </c>
    </row>
    <row r="3736" spans="1:9" x14ac:dyDescent="0.15">
      <c r="A3736" s="130">
        <v>3734</v>
      </c>
      <c r="B3736" s="130" t="s">
        <v>23862</v>
      </c>
      <c r="C3736" s="130" t="s">
        <v>15760</v>
      </c>
      <c r="D3736" s="130">
        <v>216</v>
      </c>
      <c r="E3736" s="130" t="s">
        <v>12372</v>
      </c>
      <c r="F3736" s="130">
        <v>396000</v>
      </c>
      <c r="G3736" s="130">
        <v>540000</v>
      </c>
      <c r="H3736" s="130" t="str">
        <f t="shared" si="116"/>
        <v>KK-150042</v>
      </c>
      <c r="I3736" s="130" t="str">
        <f t="shared" si="117"/>
        <v>AG</v>
      </c>
    </row>
    <row r="3737" spans="1:9" x14ac:dyDescent="0.15">
      <c r="A3737" s="130">
        <v>3735</v>
      </c>
      <c r="B3737" s="130" t="s">
        <v>1361</v>
      </c>
      <c r="C3737" s="130" t="s">
        <v>2060</v>
      </c>
      <c r="D3737" s="130">
        <v>1</v>
      </c>
      <c r="E3737" s="130" t="s">
        <v>15761</v>
      </c>
      <c r="F3737" s="130">
        <v>3056442</v>
      </c>
      <c r="G3737" s="130">
        <v>3468954</v>
      </c>
      <c r="H3737" s="130" t="str">
        <f t="shared" si="116"/>
        <v>KK-150043</v>
      </c>
      <c r="I3737" s="130" t="str">
        <f t="shared" si="117"/>
        <v>VR</v>
      </c>
    </row>
    <row r="3738" spans="1:9" x14ac:dyDescent="0.15">
      <c r="A3738" s="130">
        <v>3736</v>
      </c>
      <c r="B3738" s="130" t="s">
        <v>23863</v>
      </c>
      <c r="C3738" s="130" t="s">
        <v>2296</v>
      </c>
      <c r="D3738" s="130">
        <v>10</v>
      </c>
      <c r="E3738" s="130" t="s">
        <v>12355</v>
      </c>
      <c r="F3738" s="130">
        <v>14682185</v>
      </c>
      <c r="G3738" s="130">
        <v>15078670.6</v>
      </c>
      <c r="H3738" s="130" t="str">
        <f t="shared" si="116"/>
        <v>KK-150044</v>
      </c>
      <c r="I3738" s="130" t="str">
        <f t="shared" si="117"/>
        <v>AG</v>
      </c>
    </row>
    <row r="3739" spans="1:9" x14ac:dyDescent="0.15">
      <c r="A3739" s="130">
        <v>3737</v>
      </c>
      <c r="B3739" s="130" t="s">
        <v>23864</v>
      </c>
      <c r="C3739" s="130" t="s">
        <v>15762</v>
      </c>
      <c r="D3739" s="130">
        <v>1</v>
      </c>
      <c r="E3739" s="130" t="s">
        <v>15763</v>
      </c>
      <c r="F3739" s="130">
        <v>13319610</v>
      </c>
      <c r="G3739" s="130">
        <v>13586610</v>
      </c>
      <c r="H3739" s="130" t="str">
        <f t="shared" si="116"/>
        <v>KK-150045</v>
      </c>
      <c r="I3739" s="130" t="str">
        <f t="shared" si="117"/>
        <v>AG</v>
      </c>
    </row>
    <row r="3740" spans="1:9" x14ac:dyDescent="0.15">
      <c r="A3740" s="130">
        <v>3738</v>
      </c>
      <c r="B3740" s="130" t="s">
        <v>23865</v>
      </c>
      <c r="C3740" s="130" t="s">
        <v>15764</v>
      </c>
      <c r="D3740" s="130">
        <v>750</v>
      </c>
      <c r="E3740" s="130" t="s">
        <v>12368</v>
      </c>
      <c r="F3740" s="130">
        <v>357800</v>
      </c>
      <c r="G3740" s="130">
        <v>483850</v>
      </c>
      <c r="H3740" s="130" t="str">
        <f t="shared" si="116"/>
        <v>KK-150046</v>
      </c>
      <c r="I3740" s="130" t="str">
        <f t="shared" si="117"/>
        <v>AG</v>
      </c>
    </row>
    <row r="3741" spans="1:9" x14ac:dyDescent="0.15">
      <c r="A3741" s="130">
        <v>3739</v>
      </c>
      <c r="B3741" s="130" t="s">
        <v>22515</v>
      </c>
      <c r="C3741" s="130" t="s">
        <v>15766</v>
      </c>
      <c r="D3741" s="130">
        <v>100</v>
      </c>
      <c r="E3741" s="130" t="s">
        <v>12355</v>
      </c>
      <c r="F3741" s="130">
        <v>1255222</v>
      </c>
      <c r="G3741" s="130">
        <v>2193838</v>
      </c>
      <c r="H3741" s="130" t="str">
        <f t="shared" si="116"/>
        <v>KK-150047</v>
      </c>
      <c r="I3741" s="130" t="str">
        <f t="shared" si="117"/>
        <v>VE</v>
      </c>
    </row>
    <row r="3742" spans="1:9" x14ac:dyDescent="0.15">
      <c r="A3742" s="130">
        <v>3740</v>
      </c>
      <c r="B3742" s="130" t="s">
        <v>23866</v>
      </c>
      <c r="C3742" s="130" t="s">
        <v>169</v>
      </c>
      <c r="D3742" s="130">
        <v>600</v>
      </c>
      <c r="E3742" s="130" t="s">
        <v>12368</v>
      </c>
      <c r="F3742" s="130">
        <v>104005530</v>
      </c>
      <c r="G3742" s="130">
        <v>123431000.2</v>
      </c>
      <c r="H3742" s="130" t="str">
        <f t="shared" si="116"/>
        <v>KK-150048</v>
      </c>
      <c r="I3742" s="130" t="str">
        <f t="shared" si="117"/>
        <v>AG</v>
      </c>
    </row>
    <row r="3743" spans="1:9" x14ac:dyDescent="0.15">
      <c r="A3743" s="130">
        <v>3741</v>
      </c>
      <c r="B3743" s="130" t="s">
        <v>23867</v>
      </c>
      <c r="C3743" s="130" t="s">
        <v>15767</v>
      </c>
      <c r="D3743" s="130">
        <v>100</v>
      </c>
      <c r="E3743" s="130" t="s">
        <v>12355</v>
      </c>
      <c r="F3743" s="130">
        <v>1789900</v>
      </c>
      <c r="G3743" s="130">
        <v>3969500</v>
      </c>
      <c r="H3743" s="130" t="str">
        <f t="shared" si="116"/>
        <v>KK-150049</v>
      </c>
      <c r="I3743" s="130" t="str">
        <f t="shared" si="117"/>
        <v>AG</v>
      </c>
    </row>
    <row r="3744" spans="1:9" x14ac:dyDescent="0.15">
      <c r="A3744" s="130">
        <v>3742</v>
      </c>
      <c r="B3744" s="130" t="s">
        <v>23868</v>
      </c>
      <c r="C3744" s="130" t="s">
        <v>15768</v>
      </c>
      <c r="D3744" s="130">
        <v>100</v>
      </c>
      <c r="E3744" s="130" t="s">
        <v>12372</v>
      </c>
      <c r="F3744" s="130">
        <v>1883689</v>
      </c>
      <c r="G3744" s="130">
        <v>1903689</v>
      </c>
      <c r="H3744" s="130" t="str">
        <f t="shared" si="116"/>
        <v>KK-150050</v>
      </c>
      <c r="I3744" s="130" t="str">
        <f t="shared" si="117"/>
        <v>AG</v>
      </c>
    </row>
    <row r="3745" spans="1:9" x14ac:dyDescent="0.15">
      <c r="A3745" s="130">
        <v>3743</v>
      </c>
      <c r="B3745" s="130" t="s">
        <v>22514</v>
      </c>
      <c r="C3745" s="130" t="s">
        <v>15770</v>
      </c>
      <c r="D3745" s="130">
        <v>8</v>
      </c>
      <c r="E3745" s="130" t="s">
        <v>13712</v>
      </c>
      <c r="F3745" s="130">
        <v>11179</v>
      </c>
      <c r="G3745" s="130">
        <v>35558</v>
      </c>
      <c r="H3745" s="130" t="str">
        <f t="shared" si="116"/>
        <v>KK-150051</v>
      </c>
      <c r="I3745" s="130" t="str">
        <f t="shared" si="117"/>
        <v>VE</v>
      </c>
    </row>
    <row r="3746" spans="1:9" x14ac:dyDescent="0.15">
      <c r="A3746" s="130">
        <v>3744</v>
      </c>
      <c r="B3746" s="130" t="s">
        <v>23869</v>
      </c>
      <c r="C3746" s="130" t="s">
        <v>15771</v>
      </c>
      <c r="D3746" s="130">
        <v>10</v>
      </c>
      <c r="E3746" s="130" t="s">
        <v>12372</v>
      </c>
      <c r="F3746" s="130">
        <v>416642</v>
      </c>
      <c r="G3746" s="130">
        <v>304142</v>
      </c>
      <c r="H3746" s="130" t="str">
        <f t="shared" si="116"/>
        <v>KK-150052</v>
      </c>
      <c r="I3746" s="130" t="str">
        <f t="shared" si="117"/>
        <v>AG</v>
      </c>
    </row>
    <row r="3747" spans="1:9" x14ac:dyDescent="0.15">
      <c r="A3747" s="130">
        <v>3745</v>
      </c>
      <c r="B3747" s="130" t="s">
        <v>23870</v>
      </c>
      <c r="C3747" s="130" t="s">
        <v>15772</v>
      </c>
      <c r="D3747" s="130">
        <v>60</v>
      </c>
      <c r="E3747" s="130" t="s">
        <v>12361</v>
      </c>
      <c r="F3747" s="130">
        <v>2039195</v>
      </c>
      <c r="G3747" s="130">
        <v>901995</v>
      </c>
      <c r="H3747" s="130" t="str">
        <f t="shared" si="116"/>
        <v>KK-150053</v>
      </c>
      <c r="I3747" s="130" t="str">
        <f t="shared" si="117"/>
        <v>AG</v>
      </c>
    </row>
    <row r="3748" spans="1:9" x14ac:dyDescent="0.15">
      <c r="A3748" s="130">
        <v>3746</v>
      </c>
      <c r="B3748" s="130" t="s">
        <v>22513</v>
      </c>
      <c r="C3748" s="130" t="s">
        <v>15774</v>
      </c>
      <c r="D3748" s="130">
        <v>100</v>
      </c>
      <c r="E3748" s="130" t="s">
        <v>12372</v>
      </c>
      <c r="F3748" s="130">
        <v>745636</v>
      </c>
      <c r="G3748" s="130">
        <v>958070</v>
      </c>
      <c r="H3748" s="130" t="str">
        <f t="shared" si="116"/>
        <v>KK-150054</v>
      </c>
      <c r="I3748" s="130" t="str">
        <f t="shared" si="117"/>
        <v>VE</v>
      </c>
    </row>
    <row r="3749" spans="1:9" x14ac:dyDescent="0.15">
      <c r="A3749" s="130">
        <v>3747</v>
      </c>
      <c r="B3749" s="130" t="s">
        <v>23871</v>
      </c>
      <c r="C3749" s="130" t="s">
        <v>15775</v>
      </c>
      <c r="D3749" s="130">
        <v>500</v>
      </c>
      <c r="E3749" s="130" t="s">
        <v>12355</v>
      </c>
      <c r="F3749" s="130">
        <v>54544700</v>
      </c>
      <c r="G3749" s="130">
        <v>57053575</v>
      </c>
      <c r="H3749" s="130" t="str">
        <f t="shared" si="116"/>
        <v>KK-150055</v>
      </c>
      <c r="I3749" s="130" t="str">
        <f t="shared" si="117"/>
        <v>AG</v>
      </c>
    </row>
    <row r="3750" spans="1:9" x14ac:dyDescent="0.15">
      <c r="A3750" s="130">
        <v>3748</v>
      </c>
      <c r="B3750" s="130" t="s">
        <v>22512</v>
      </c>
      <c r="C3750" s="130" t="s">
        <v>15777</v>
      </c>
      <c r="D3750" s="130">
        <v>1</v>
      </c>
      <c r="E3750" s="130" t="s">
        <v>12368</v>
      </c>
      <c r="F3750" s="130">
        <v>9724</v>
      </c>
      <c r="G3750" s="130">
        <v>8474</v>
      </c>
      <c r="H3750" s="130" t="str">
        <f t="shared" si="116"/>
        <v>KK-150056</v>
      </c>
      <c r="I3750" s="130" t="str">
        <f t="shared" si="117"/>
        <v>VR</v>
      </c>
    </row>
    <row r="3751" spans="1:9" x14ac:dyDescent="0.15">
      <c r="A3751" s="130">
        <v>3749</v>
      </c>
      <c r="B3751" s="130" t="s">
        <v>23872</v>
      </c>
      <c r="C3751" s="130" t="s">
        <v>15778</v>
      </c>
      <c r="D3751" s="130">
        <v>100</v>
      </c>
      <c r="E3751" s="130" t="s">
        <v>12372</v>
      </c>
      <c r="F3751" s="130">
        <v>320000</v>
      </c>
      <c r="G3751" s="130">
        <v>373820</v>
      </c>
      <c r="H3751" s="130" t="str">
        <f t="shared" si="116"/>
        <v>KK-150057</v>
      </c>
      <c r="I3751" s="130" t="str">
        <f t="shared" si="117"/>
        <v>AG</v>
      </c>
    </row>
    <row r="3752" spans="1:9" x14ac:dyDescent="0.15">
      <c r="A3752" s="130">
        <v>3750</v>
      </c>
      <c r="B3752" s="130" t="s">
        <v>1362</v>
      </c>
      <c r="C3752" s="130" t="s">
        <v>2061</v>
      </c>
      <c r="D3752" s="130">
        <v>10</v>
      </c>
      <c r="E3752" s="130" t="s">
        <v>12743</v>
      </c>
      <c r="F3752" s="130">
        <v>214006.6</v>
      </c>
      <c r="G3752" s="130">
        <v>1288682.6000000001</v>
      </c>
      <c r="H3752" s="130" t="str">
        <f t="shared" si="116"/>
        <v>KK-150058</v>
      </c>
      <c r="I3752" s="130" t="str">
        <f t="shared" si="117"/>
        <v>VE</v>
      </c>
    </row>
    <row r="3753" spans="1:9" x14ac:dyDescent="0.15">
      <c r="A3753" s="130">
        <v>3751</v>
      </c>
      <c r="B3753" s="130" t="s">
        <v>23873</v>
      </c>
      <c r="C3753" s="130" t="s">
        <v>15779</v>
      </c>
      <c r="D3753" s="130">
        <v>1</v>
      </c>
      <c r="E3753" s="130" t="s">
        <v>13132</v>
      </c>
      <c r="F3753" s="130">
        <v>2107175</v>
      </c>
      <c r="G3753" s="130">
        <v>2422856</v>
      </c>
      <c r="H3753" s="130" t="str">
        <f t="shared" si="116"/>
        <v>KK-150059</v>
      </c>
      <c r="I3753" s="130" t="str">
        <f t="shared" si="117"/>
        <v>AG</v>
      </c>
    </row>
    <row r="3754" spans="1:9" x14ac:dyDescent="0.15">
      <c r="A3754" s="130">
        <v>3752</v>
      </c>
      <c r="B3754" s="130" t="s">
        <v>23874</v>
      </c>
      <c r="C3754" s="130" t="s">
        <v>15780</v>
      </c>
      <c r="D3754" s="130">
        <v>100</v>
      </c>
      <c r="E3754" s="130" t="s">
        <v>12355</v>
      </c>
      <c r="F3754" s="130">
        <v>2022226</v>
      </c>
      <c r="G3754" s="130">
        <v>1493787</v>
      </c>
      <c r="H3754" s="130" t="str">
        <f t="shared" si="116"/>
        <v>KK-150060</v>
      </c>
      <c r="I3754" s="130" t="str">
        <f t="shared" si="117"/>
        <v>AG</v>
      </c>
    </row>
    <row r="3755" spans="1:9" x14ac:dyDescent="0.15">
      <c r="A3755" s="130">
        <v>3753</v>
      </c>
      <c r="B3755" s="130" t="s">
        <v>23875</v>
      </c>
      <c r="C3755" s="130" t="s">
        <v>15781</v>
      </c>
      <c r="D3755" s="130">
        <v>195</v>
      </c>
      <c r="E3755" s="130" t="s">
        <v>12372</v>
      </c>
      <c r="F3755" s="130">
        <v>2091492</v>
      </c>
      <c r="G3755" s="130">
        <v>3724032</v>
      </c>
      <c r="H3755" s="130" t="str">
        <f t="shared" si="116"/>
        <v>KK-150061</v>
      </c>
      <c r="I3755" s="130" t="str">
        <f t="shared" si="117"/>
        <v>AG</v>
      </c>
    </row>
    <row r="3756" spans="1:9" x14ac:dyDescent="0.15">
      <c r="A3756" s="130">
        <v>3754</v>
      </c>
      <c r="B3756" s="130" t="s">
        <v>23876</v>
      </c>
      <c r="C3756" s="130" t="s">
        <v>1968</v>
      </c>
      <c r="D3756" s="130">
        <v>1</v>
      </c>
      <c r="E3756" s="130" t="s">
        <v>12569</v>
      </c>
      <c r="F3756" s="130">
        <v>3152000</v>
      </c>
      <c r="G3756" s="130">
        <v>3412000</v>
      </c>
      <c r="H3756" s="130" t="str">
        <f t="shared" si="116"/>
        <v>KK-150062</v>
      </c>
      <c r="I3756" s="130" t="str">
        <f t="shared" si="117"/>
        <v>AG</v>
      </c>
    </row>
    <row r="3757" spans="1:9" x14ac:dyDescent="0.15">
      <c r="A3757" s="130">
        <v>3755</v>
      </c>
      <c r="B3757" s="130" t="s">
        <v>22510</v>
      </c>
      <c r="C3757" s="130" t="s">
        <v>15783</v>
      </c>
      <c r="D3757" s="130">
        <v>10</v>
      </c>
      <c r="E3757" s="130" t="s">
        <v>12355</v>
      </c>
      <c r="F3757" s="130">
        <v>300500</v>
      </c>
      <c r="G3757" s="130">
        <v>310000</v>
      </c>
      <c r="H3757" s="130" t="str">
        <f t="shared" si="116"/>
        <v>KK-150063</v>
      </c>
      <c r="I3757" s="130" t="str">
        <f t="shared" si="117"/>
        <v>VE</v>
      </c>
    </row>
    <row r="3758" spans="1:9" x14ac:dyDescent="0.15">
      <c r="A3758" s="130">
        <v>3756</v>
      </c>
      <c r="B3758" s="130" t="s">
        <v>23877</v>
      </c>
      <c r="C3758" s="130" t="s">
        <v>1773</v>
      </c>
      <c r="D3758" s="130">
        <v>100</v>
      </c>
      <c r="E3758" s="130" t="s">
        <v>12471</v>
      </c>
      <c r="F3758" s="130">
        <v>152093</v>
      </c>
      <c r="G3758" s="130">
        <v>38350</v>
      </c>
      <c r="H3758" s="130" t="str">
        <f t="shared" si="116"/>
        <v>KK-150064</v>
      </c>
      <c r="I3758" s="130" t="str">
        <f t="shared" si="117"/>
        <v>AG</v>
      </c>
    </row>
    <row r="3759" spans="1:9" x14ac:dyDescent="0.15">
      <c r="A3759" s="130">
        <v>3757</v>
      </c>
      <c r="B3759" s="130" t="s">
        <v>23878</v>
      </c>
      <c r="C3759" s="130" t="s">
        <v>15784</v>
      </c>
      <c r="D3759" s="130">
        <v>40</v>
      </c>
      <c r="E3759" s="130" t="s">
        <v>15785</v>
      </c>
      <c r="F3759" s="130">
        <v>200427</v>
      </c>
      <c r="G3759" s="130">
        <v>256508</v>
      </c>
      <c r="H3759" s="130" t="str">
        <f t="shared" si="116"/>
        <v>KK-150065</v>
      </c>
      <c r="I3759" s="130" t="str">
        <f t="shared" si="117"/>
        <v>AG</v>
      </c>
    </row>
    <row r="3760" spans="1:9" x14ac:dyDescent="0.15">
      <c r="A3760" s="130">
        <v>3758</v>
      </c>
      <c r="B3760" s="130" t="s">
        <v>23879</v>
      </c>
      <c r="C3760" s="130" t="s">
        <v>15435</v>
      </c>
      <c r="D3760" s="130">
        <v>10</v>
      </c>
      <c r="E3760" s="130" t="s">
        <v>12372</v>
      </c>
      <c r="F3760" s="130">
        <v>3430440</v>
      </c>
      <c r="G3760" s="130">
        <v>3330440</v>
      </c>
      <c r="H3760" s="130" t="str">
        <f t="shared" si="116"/>
        <v>KK-150066</v>
      </c>
      <c r="I3760" s="130" t="str">
        <f t="shared" si="117"/>
        <v>AG</v>
      </c>
    </row>
    <row r="3761" spans="1:9" x14ac:dyDescent="0.15">
      <c r="A3761" s="130">
        <v>3759</v>
      </c>
      <c r="B3761" s="130" t="s">
        <v>23880</v>
      </c>
      <c r="C3761" s="130" t="s">
        <v>15786</v>
      </c>
      <c r="D3761" s="130">
        <v>10</v>
      </c>
      <c r="E3761" s="130" t="s">
        <v>12370</v>
      </c>
      <c r="F3761" s="130">
        <v>1207000</v>
      </c>
      <c r="G3761" s="130">
        <v>1320000</v>
      </c>
      <c r="H3761" s="130" t="str">
        <f t="shared" si="116"/>
        <v>KK-150067</v>
      </c>
      <c r="I3761" s="130" t="str">
        <f t="shared" si="117"/>
        <v>AG</v>
      </c>
    </row>
    <row r="3762" spans="1:9" x14ac:dyDescent="0.15">
      <c r="A3762" s="130">
        <v>3760</v>
      </c>
      <c r="B3762" s="130" t="s">
        <v>23881</v>
      </c>
      <c r="C3762" s="130" t="s">
        <v>15787</v>
      </c>
      <c r="D3762" s="130">
        <v>1</v>
      </c>
      <c r="E3762" s="130" t="s">
        <v>12370</v>
      </c>
      <c r="F3762" s="130">
        <v>10300</v>
      </c>
      <c r="G3762" s="130">
        <v>20600</v>
      </c>
      <c r="H3762" s="130" t="str">
        <f t="shared" si="116"/>
        <v>KK-150068</v>
      </c>
      <c r="I3762" s="130" t="str">
        <f t="shared" si="117"/>
        <v>AG</v>
      </c>
    </row>
    <row r="3763" spans="1:9" x14ac:dyDescent="0.15">
      <c r="A3763" s="130">
        <v>3761</v>
      </c>
      <c r="B3763" s="130" t="s">
        <v>3091</v>
      </c>
      <c r="C3763" s="130" t="s">
        <v>15789</v>
      </c>
      <c r="D3763" s="130">
        <v>1</v>
      </c>
      <c r="E3763" s="130" t="s">
        <v>12370</v>
      </c>
      <c r="F3763" s="130">
        <v>6535</v>
      </c>
      <c r="G3763" s="130">
        <v>14976.56</v>
      </c>
      <c r="H3763" s="130" t="str">
        <f t="shared" si="116"/>
        <v>KK-150069</v>
      </c>
      <c r="I3763" s="130" t="str">
        <f t="shared" si="117"/>
        <v>VE</v>
      </c>
    </row>
    <row r="3764" spans="1:9" x14ac:dyDescent="0.15">
      <c r="A3764" s="130">
        <v>3762</v>
      </c>
      <c r="B3764" s="130" t="s">
        <v>23882</v>
      </c>
      <c r="C3764" s="130" t="s">
        <v>15790</v>
      </c>
      <c r="D3764" s="130">
        <v>300</v>
      </c>
      <c r="E3764" s="130" t="s">
        <v>12446</v>
      </c>
      <c r="F3764" s="130">
        <v>246910</v>
      </c>
      <c r="G3764" s="130">
        <v>289540</v>
      </c>
      <c r="H3764" s="130" t="str">
        <f t="shared" si="116"/>
        <v>KK-150070</v>
      </c>
      <c r="I3764" s="130" t="str">
        <f t="shared" si="117"/>
        <v>AG</v>
      </c>
    </row>
    <row r="3765" spans="1:9" x14ac:dyDescent="0.15">
      <c r="A3765" s="130">
        <v>3763</v>
      </c>
      <c r="B3765" s="130" t="s">
        <v>23883</v>
      </c>
      <c r="C3765" s="130" t="s">
        <v>15791</v>
      </c>
      <c r="D3765" s="130">
        <v>1</v>
      </c>
      <c r="E3765" s="130" t="s">
        <v>12403</v>
      </c>
      <c r="F3765" s="130">
        <v>616125</v>
      </c>
      <c r="G3765" s="130">
        <v>195873.9</v>
      </c>
      <c r="H3765" s="130" t="str">
        <f t="shared" si="116"/>
        <v>KK-150071</v>
      </c>
      <c r="I3765" s="130" t="str">
        <f t="shared" si="117"/>
        <v>AG</v>
      </c>
    </row>
    <row r="3766" spans="1:9" x14ac:dyDescent="0.15">
      <c r="A3766" s="130">
        <v>3764</v>
      </c>
      <c r="B3766" s="130" t="s">
        <v>23884</v>
      </c>
      <c r="C3766" s="130" t="s">
        <v>15792</v>
      </c>
      <c r="D3766" s="130">
        <v>100</v>
      </c>
      <c r="E3766" s="130" t="s">
        <v>12372</v>
      </c>
      <c r="F3766" s="130">
        <v>1516700</v>
      </c>
      <c r="G3766" s="130">
        <v>2082400</v>
      </c>
      <c r="H3766" s="130" t="str">
        <f t="shared" si="116"/>
        <v>KK-150072</v>
      </c>
      <c r="I3766" s="130" t="str">
        <f t="shared" si="117"/>
        <v>AG</v>
      </c>
    </row>
    <row r="3767" spans="1:9" x14ac:dyDescent="0.15">
      <c r="A3767" s="130">
        <v>3765</v>
      </c>
      <c r="B3767" s="130" t="s">
        <v>23885</v>
      </c>
      <c r="C3767" s="130" t="s">
        <v>15793</v>
      </c>
      <c r="D3767" s="130">
        <v>100</v>
      </c>
      <c r="E3767" s="130" t="s">
        <v>12372</v>
      </c>
      <c r="F3767" s="130">
        <v>646488</v>
      </c>
      <c r="G3767" s="130">
        <v>667991.4</v>
      </c>
      <c r="H3767" s="130" t="str">
        <f t="shared" si="116"/>
        <v>KK-150073</v>
      </c>
      <c r="I3767" s="130" t="str">
        <f t="shared" si="117"/>
        <v>AG</v>
      </c>
    </row>
    <row r="3768" spans="1:9" x14ac:dyDescent="0.15">
      <c r="A3768" s="130">
        <v>3766</v>
      </c>
      <c r="B3768" s="130" t="s">
        <v>23886</v>
      </c>
      <c r="C3768" s="130" t="s">
        <v>15794</v>
      </c>
      <c r="D3768" s="130">
        <v>100</v>
      </c>
      <c r="E3768" s="130" t="s">
        <v>12361</v>
      </c>
      <c r="F3768" s="130">
        <v>603928</v>
      </c>
      <c r="G3768" s="130">
        <v>245455</v>
      </c>
      <c r="H3768" s="130" t="str">
        <f t="shared" si="116"/>
        <v>KK-150074</v>
      </c>
      <c r="I3768" s="130" t="str">
        <f t="shared" si="117"/>
        <v>AG</v>
      </c>
    </row>
    <row r="3769" spans="1:9" x14ac:dyDescent="0.15">
      <c r="A3769" s="130">
        <v>3767</v>
      </c>
      <c r="B3769" s="130" t="s">
        <v>22506</v>
      </c>
      <c r="C3769" s="130" t="s">
        <v>15796</v>
      </c>
      <c r="D3769" s="130">
        <v>1</v>
      </c>
      <c r="E3769" s="130" t="s">
        <v>12497</v>
      </c>
      <c r="F3769" s="130">
        <v>22537700</v>
      </c>
      <c r="G3769" s="130">
        <v>26385500</v>
      </c>
      <c r="H3769" s="130" t="str">
        <f t="shared" si="116"/>
        <v>KK-150075</v>
      </c>
      <c r="I3769" s="130" t="str">
        <f t="shared" si="117"/>
        <v>VE</v>
      </c>
    </row>
    <row r="3770" spans="1:9" x14ac:dyDescent="0.15">
      <c r="A3770" s="130">
        <v>3768</v>
      </c>
      <c r="B3770" s="130" t="s">
        <v>6458</v>
      </c>
      <c r="C3770" s="130" t="s">
        <v>1790</v>
      </c>
      <c r="D3770" s="130">
        <v>90</v>
      </c>
      <c r="E3770" s="130" t="s">
        <v>12372</v>
      </c>
      <c r="F3770" s="130">
        <v>3044763</v>
      </c>
      <c r="G3770" s="130">
        <v>1761795</v>
      </c>
      <c r="H3770" s="130" t="str">
        <f t="shared" si="116"/>
        <v>KK-160001</v>
      </c>
      <c r="I3770" s="130" t="str">
        <f t="shared" si="117"/>
        <v>A</v>
      </c>
    </row>
    <row r="3771" spans="1:9" x14ac:dyDescent="0.15">
      <c r="A3771" s="130">
        <v>3769</v>
      </c>
      <c r="B3771" s="130" t="s">
        <v>6459</v>
      </c>
      <c r="C3771" s="130" t="s">
        <v>15799</v>
      </c>
      <c r="D3771" s="130">
        <v>1</v>
      </c>
      <c r="E3771" s="130" t="s">
        <v>12370</v>
      </c>
      <c r="F3771" s="130">
        <v>2415270</v>
      </c>
      <c r="G3771" s="130">
        <v>2443009</v>
      </c>
      <c r="H3771" s="130" t="str">
        <f t="shared" si="116"/>
        <v>KK-160002</v>
      </c>
      <c r="I3771" s="130" t="str">
        <f t="shared" si="117"/>
        <v>A</v>
      </c>
    </row>
    <row r="3772" spans="1:9" x14ac:dyDescent="0.15">
      <c r="A3772" s="130">
        <v>3770</v>
      </c>
      <c r="B3772" s="130" t="s">
        <v>22505</v>
      </c>
      <c r="C3772" s="130" t="s">
        <v>15801</v>
      </c>
      <c r="D3772" s="130">
        <v>1</v>
      </c>
      <c r="E3772" s="130" t="s">
        <v>15572</v>
      </c>
      <c r="F3772" s="130">
        <v>1005000</v>
      </c>
      <c r="G3772" s="130">
        <v>0</v>
      </c>
      <c r="H3772" s="130" t="str">
        <f t="shared" si="116"/>
        <v>KK-160003</v>
      </c>
      <c r="I3772" s="130" t="str">
        <f t="shared" si="117"/>
        <v>VE</v>
      </c>
    </row>
    <row r="3773" spans="1:9" x14ac:dyDescent="0.15">
      <c r="A3773" s="130">
        <v>3771</v>
      </c>
      <c r="B3773" s="130" t="s">
        <v>22504</v>
      </c>
      <c r="C3773" s="130" t="s">
        <v>2234</v>
      </c>
      <c r="D3773" s="130">
        <v>1</v>
      </c>
      <c r="E3773" s="130" t="s">
        <v>15803</v>
      </c>
      <c r="F3773" s="130">
        <v>1000000</v>
      </c>
      <c r="G3773" s="130">
        <v>1814100</v>
      </c>
      <c r="H3773" s="130" t="str">
        <f t="shared" si="116"/>
        <v>KK-160004</v>
      </c>
      <c r="I3773" s="130" t="str">
        <f t="shared" si="117"/>
        <v>VE</v>
      </c>
    </row>
    <row r="3774" spans="1:9" x14ac:dyDescent="0.15">
      <c r="A3774" s="130">
        <v>3772</v>
      </c>
      <c r="B3774" s="130" t="s">
        <v>6460</v>
      </c>
      <c r="C3774" s="130" t="s">
        <v>15805</v>
      </c>
      <c r="D3774" s="130">
        <v>240</v>
      </c>
      <c r="E3774" s="130" t="s">
        <v>12372</v>
      </c>
      <c r="F3774" s="130">
        <v>845208</v>
      </c>
      <c r="G3774" s="130">
        <v>1532088</v>
      </c>
      <c r="H3774" s="130" t="str">
        <f t="shared" si="116"/>
        <v>KK-160005</v>
      </c>
      <c r="I3774" s="130" t="str">
        <f t="shared" si="117"/>
        <v>A</v>
      </c>
    </row>
    <row r="3775" spans="1:9" x14ac:dyDescent="0.15">
      <c r="A3775" s="130">
        <v>3773</v>
      </c>
      <c r="B3775" s="130" t="s">
        <v>6461</v>
      </c>
      <c r="C3775" s="130" t="s">
        <v>15807</v>
      </c>
      <c r="D3775" s="130">
        <v>1</v>
      </c>
      <c r="E3775" s="130" t="s">
        <v>12402</v>
      </c>
      <c r="F3775" s="130">
        <v>240000</v>
      </c>
      <c r="G3775" s="130">
        <v>0</v>
      </c>
      <c r="H3775" s="130" t="str">
        <f t="shared" si="116"/>
        <v>KK-160006</v>
      </c>
      <c r="I3775" s="130" t="str">
        <f t="shared" si="117"/>
        <v>A</v>
      </c>
    </row>
    <row r="3776" spans="1:9" x14ac:dyDescent="0.15">
      <c r="A3776" s="130">
        <v>3774</v>
      </c>
      <c r="B3776" s="130" t="s">
        <v>22497</v>
      </c>
      <c r="C3776" s="130" t="s">
        <v>15809</v>
      </c>
      <c r="D3776" s="130">
        <v>1</v>
      </c>
      <c r="E3776" s="130" t="s">
        <v>12434</v>
      </c>
      <c r="F3776" s="130">
        <v>12000</v>
      </c>
      <c r="G3776" s="130">
        <v>11000</v>
      </c>
      <c r="H3776" s="130" t="str">
        <f t="shared" si="116"/>
        <v>KK-160007</v>
      </c>
      <c r="I3776" s="130" t="str">
        <f t="shared" si="117"/>
        <v>VE</v>
      </c>
    </row>
    <row r="3777" spans="1:9" x14ac:dyDescent="0.15">
      <c r="A3777" s="130">
        <v>3775</v>
      </c>
      <c r="B3777" s="130" t="s">
        <v>6462</v>
      </c>
      <c r="C3777" s="130" t="s">
        <v>15811</v>
      </c>
      <c r="D3777" s="130">
        <v>77</v>
      </c>
      <c r="E3777" s="130" t="s">
        <v>12368</v>
      </c>
      <c r="F3777" s="130">
        <v>2340080</v>
      </c>
      <c r="G3777" s="130">
        <v>3332878</v>
      </c>
      <c r="H3777" s="130" t="str">
        <f t="shared" si="116"/>
        <v>KK-160008</v>
      </c>
      <c r="I3777" s="130" t="str">
        <f t="shared" si="117"/>
        <v>A</v>
      </c>
    </row>
    <row r="3778" spans="1:9" x14ac:dyDescent="0.15">
      <c r="A3778" s="130">
        <v>3776</v>
      </c>
      <c r="B3778" s="130" t="s">
        <v>6463</v>
      </c>
      <c r="C3778" s="130" t="s">
        <v>15813</v>
      </c>
      <c r="D3778" s="130">
        <v>100</v>
      </c>
      <c r="E3778" s="130" t="s">
        <v>12355</v>
      </c>
      <c r="F3778" s="130">
        <v>48379141.799999997</v>
      </c>
      <c r="G3778" s="130">
        <v>31133639.699999999</v>
      </c>
      <c r="H3778" s="130" t="str">
        <f t="shared" si="116"/>
        <v>KK-160009</v>
      </c>
      <c r="I3778" s="130" t="str">
        <f t="shared" si="117"/>
        <v>A</v>
      </c>
    </row>
    <row r="3779" spans="1:9" x14ac:dyDescent="0.15">
      <c r="A3779" s="130">
        <v>3777</v>
      </c>
      <c r="B3779" s="130" t="s">
        <v>22496</v>
      </c>
      <c r="C3779" s="130" t="s">
        <v>15815</v>
      </c>
      <c r="D3779" s="130">
        <v>1</v>
      </c>
      <c r="E3779" s="130" t="s">
        <v>12402</v>
      </c>
      <c r="F3779" s="130">
        <v>432000</v>
      </c>
      <c r="G3779" s="130">
        <v>487000</v>
      </c>
      <c r="H3779" s="130" t="str">
        <f t="shared" si="116"/>
        <v>KK-160010</v>
      </c>
      <c r="I3779" s="130" t="str">
        <f t="shared" si="117"/>
        <v>VE</v>
      </c>
    </row>
    <row r="3780" spans="1:9" x14ac:dyDescent="0.15">
      <c r="A3780" s="130">
        <v>3778</v>
      </c>
      <c r="B3780" s="130" t="s">
        <v>6464</v>
      </c>
      <c r="C3780" s="130" t="s">
        <v>15817</v>
      </c>
      <c r="D3780" s="130">
        <v>100</v>
      </c>
      <c r="E3780" s="130" t="s">
        <v>12355</v>
      </c>
      <c r="F3780" s="130">
        <v>1353014</v>
      </c>
      <c r="G3780" s="130">
        <v>1416543</v>
      </c>
      <c r="H3780" s="130" t="str">
        <f t="shared" ref="H3780:H3843" si="118">LEFT(B3780,FIND("-",B3780)+6)</f>
        <v>KK-160011</v>
      </c>
      <c r="I3780" s="130" t="str">
        <f t="shared" ref="I3780:I3843" si="119">RIGHT(B3780,LEN(B3780)-FIND("-",B3780)-7)</f>
        <v>A</v>
      </c>
    </row>
    <row r="3781" spans="1:9" x14ac:dyDescent="0.15">
      <c r="A3781" s="130">
        <v>3779</v>
      </c>
      <c r="B3781" s="130" t="s">
        <v>22494</v>
      </c>
      <c r="C3781" s="130" t="s">
        <v>15819</v>
      </c>
      <c r="D3781" s="130">
        <v>500</v>
      </c>
      <c r="E3781" s="130" t="s">
        <v>12355</v>
      </c>
      <c r="F3781" s="130">
        <v>417059459</v>
      </c>
      <c r="G3781" s="130">
        <v>427409615</v>
      </c>
      <c r="H3781" s="130" t="str">
        <f t="shared" si="118"/>
        <v>KK-160012</v>
      </c>
      <c r="I3781" s="130" t="str">
        <f t="shared" si="119"/>
        <v>VE</v>
      </c>
    </row>
    <row r="3782" spans="1:9" x14ac:dyDescent="0.15">
      <c r="A3782" s="130">
        <v>3780</v>
      </c>
      <c r="B3782" s="130" t="s">
        <v>22493</v>
      </c>
      <c r="C3782" s="130" t="s">
        <v>15821</v>
      </c>
      <c r="D3782" s="130">
        <v>100</v>
      </c>
      <c r="E3782" s="130" t="s">
        <v>15822</v>
      </c>
      <c r="F3782" s="130">
        <v>43125</v>
      </c>
      <c r="G3782" s="130">
        <v>91985</v>
      </c>
      <c r="H3782" s="130" t="str">
        <f t="shared" si="118"/>
        <v>KK-160013</v>
      </c>
      <c r="I3782" s="130" t="str">
        <f t="shared" si="119"/>
        <v>VE</v>
      </c>
    </row>
    <row r="3783" spans="1:9" x14ac:dyDescent="0.15">
      <c r="A3783" s="130">
        <v>3781</v>
      </c>
      <c r="B3783" s="130" t="s">
        <v>6465</v>
      </c>
      <c r="C3783" s="130" t="s">
        <v>14382</v>
      </c>
      <c r="D3783" s="130">
        <v>100</v>
      </c>
      <c r="E3783" s="130" t="s">
        <v>12355</v>
      </c>
      <c r="F3783" s="130">
        <v>1826641</v>
      </c>
      <c r="G3783" s="130">
        <v>2134741</v>
      </c>
      <c r="H3783" s="130" t="str">
        <f t="shared" si="118"/>
        <v>KK-160014</v>
      </c>
      <c r="I3783" s="130" t="str">
        <f t="shared" si="119"/>
        <v>A</v>
      </c>
    </row>
    <row r="3784" spans="1:9" x14ac:dyDescent="0.15">
      <c r="A3784" s="130">
        <v>3782</v>
      </c>
      <c r="B3784" s="130" t="s">
        <v>6466</v>
      </c>
      <c r="C3784" s="130" t="s">
        <v>15825</v>
      </c>
      <c r="D3784" s="130">
        <v>100</v>
      </c>
      <c r="E3784" s="130" t="s">
        <v>12355</v>
      </c>
      <c r="F3784" s="130">
        <v>2603224</v>
      </c>
      <c r="G3784" s="130">
        <v>2059364</v>
      </c>
      <c r="H3784" s="130" t="str">
        <f t="shared" si="118"/>
        <v>KK-160015</v>
      </c>
      <c r="I3784" s="130" t="str">
        <f t="shared" si="119"/>
        <v>A</v>
      </c>
    </row>
    <row r="3785" spans="1:9" x14ac:dyDescent="0.15">
      <c r="A3785" s="130">
        <v>3783</v>
      </c>
      <c r="B3785" s="130" t="s">
        <v>6467</v>
      </c>
      <c r="C3785" s="130" t="s">
        <v>15827</v>
      </c>
      <c r="D3785" s="130">
        <v>5</v>
      </c>
      <c r="E3785" s="130" t="s">
        <v>13132</v>
      </c>
      <c r="F3785" s="130">
        <v>2791485</v>
      </c>
      <c r="G3785" s="130">
        <v>5993641</v>
      </c>
      <c r="H3785" s="130" t="str">
        <f t="shared" si="118"/>
        <v>KK-160016</v>
      </c>
      <c r="I3785" s="130" t="str">
        <f t="shared" si="119"/>
        <v>A</v>
      </c>
    </row>
    <row r="3786" spans="1:9" x14ac:dyDescent="0.15">
      <c r="A3786" s="130">
        <v>3784</v>
      </c>
      <c r="B3786" s="130" t="s">
        <v>6468</v>
      </c>
      <c r="C3786" s="130" t="s">
        <v>15829</v>
      </c>
      <c r="D3786" s="130">
        <v>100</v>
      </c>
      <c r="E3786" s="130" t="s">
        <v>12403</v>
      </c>
      <c r="F3786" s="130">
        <v>1047588</v>
      </c>
      <c r="G3786" s="130">
        <v>5390196.5</v>
      </c>
      <c r="H3786" s="130" t="str">
        <f t="shared" si="118"/>
        <v>KK-160017</v>
      </c>
      <c r="I3786" s="130" t="str">
        <f t="shared" si="119"/>
        <v>A</v>
      </c>
    </row>
    <row r="3787" spans="1:9" x14ac:dyDescent="0.15">
      <c r="A3787" s="130">
        <v>3785</v>
      </c>
      <c r="B3787" s="130" t="s">
        <v>6469</v>
      </c>
      <c r="C3787" s="130" t="s">
        <v>2049</v>
      </c>
      <c r="D3787" s="130">
        <v>100</v>
      </c>
      <c r="E3787" s="130" t="s">
        <v>12788</v>
      </c>
      <c r="F3787" s="130">
        <v>50620</v>
      </c>
      <c r="G3787" s="130">
        <v>16360</v>
      </c>
      <c r="H3787" s="130" t="str">
        <f t="shared" si="118"/>
        <v>KK-160018</v>
      </c>
      <c r="I3787" s="130" t="str">
        <f t="shared" si="119"/>
        <v>A</v>
      </c>
    </row>
    <row r="3788" spans="1:9" x14ac:dyDescent="0.15">
      <c r="A3788" s="130">
        <v>3786</v>
      </c>
      <c r="B3788" s="130" t="s">
        <v>6470</v>
      </c>
      <c r="C3788" s="130" t="s">
        <v>15832</v>
      </c>
      <c r="D3788" s="130">
        <v>20</v>
      </c>
      <c r="E3788" s="130" t="s">
        <v>12368</v>
      </c>
      <c r="F3788" s="130">
        <v>2001709</v>
      </c>
      <c r="G3788" s="130">
        <v>737206</v>
      </c>
      <c r="H3788" s="130" t="str">
        <f t="shared" si="118"/>
        <v>KK-160019</v>
      </c>
      <c r="I3788" s="130" t="str">
        <f t="shared" si="119"/>
        <v>A</v>
      </c>
    </row>
    <row r="3789" spans="1:9" x14ac:dyDescent="0.15">
      <c r="A3789" s="130">
        <v>3787</v>
      </c>
      <c r="B3789" s="130" t="s">
        <v>6471</v>
      </c>
      <c r="C3789" s="130" t="s">
        <v>15834</v>
      </c>
      <c r="D3789" s="130">
        <v>1</v>
      </c>
      <c r="E3789" s="130" t="s">
        <v>12581</v>
      </c>
      <c r="F3789" s="130">
        <v>42000</v>
      </c>
      <c r="G3789" s="130">
        <v>39200</v>
      </c>
      <c r="H3789" s="130" t="str">
        <f t="shared" si="118"/>
        <v>KK-160020</v>
      </c>
      <c r="I3789" s="130" t="str">
        <f t="shared" si="119"/>
        <v>A</v>
      </c>
    </row>
    <row r="3790" spans="1:9" x14ac:dyDescent="0.15">
      <c r="A3790" s="130">
        <v>3788</v>
      </c>
      <c r="B3790" s="130" t="s">
        <v>3070</v>
      </c>
      <c r="C3790" s="130" t="s">
        <v>2392</v>
      </c>
      <c r="D3790" s="130">
        <v>100</v>
      </c>
      <c r="E3790" s="130" t="s">
        <v>12372</v>
      </c>
      <c r="F3790" s="130">
        <v>1014563.97</v>
      </c>
      <c r="G3790" s="130">
        <v>1517746</v>
      </c>
      <c r="H3790" s="130" t="str">
        <f t="shared" si="118"/>
        <v>KK-160021</v>
      </c>
      <c r="I3790" s="130" t="str">
        <f t="shared" si="119"/>
        <v>VE</v>
      </c>
    </row>
    <row r="3791" spans="1:9" x14ac:dyDescent="0.15">
      <c r="A3791" s="130">
        <v>3789</v>
      </c>
      <c r="B3791" s="130" t="s">
        <v>3069</v>
      </c>
      <c r="C3791" s="130" t="s">
        <v>15838</v>
      </c>
      <c r="D3791" s="130">
        <v>1</v>
      </c>
      <c r="E3791" s="130" t="s">
        <v>12391</v>
      </c>
      <c r="F3791" s="130">
        <v>86250</v>
      </c>
      <c r="G3791" s="130">
        <v>30244</v>
      </c>
      <c r="H3791" s="130" t="str">
        <f t="shared" si="118"/>
        <v>KK-160022</v>
      </c>
      <c r="I3791" s="130" t="str">
        <f t="shared" si="119"/>
        <v>VE</v>
      </c>
    </row>
    <row r="3792" spans="1:9" x14ac:dyDescent="0.15">
      <c r="A3792" s="130">
        <v>3790</v>
      </c>
      <c r="B3792" s="130" t="s">
        <v>6472</v>
      </c>
      <c r="C3792" s="130" t="s">
        <v>15840</v>
      </c>
      <c r="D3792" s="130">
        <v>10000</v>
      </c>
      <c r="E3792" s="130" t="s">
        <v>12610</v>
      </c>
      <c r="F3792" s="130">
        <v>459440</v>
      </c>
      <c r="G3792" s="130">
        <v>474792</v>
      </c>
      <c r="H3792" s="130" t="str">
        <f t="shared" si="118"/>
        <v>KK-160023</v>
      </c>
      <c r="I3792" s="130" t="str">
        <f t="shared" si="119"/>
        <v>A</v>
      </c>
    </row>
    <row r="3793" spans="1:9" x14ac:dyDescent="0.15">
      <c r="A3793" s="130">
        <v>3791</v>
      </c>
      <c r="B3793" s="130" t="s">
        <v>6473</v>
      </c>
      <c r="C3793" s="130" t="s">
        <v>15842</v>
      </c>
      <c r="D3793" s="130">
        <v>1000</v>
      </c>
      <c r="E3793" s="130" t="s">
        <v>12368</v>
      </c>
      <c r="F3793" s="130">
        <v>3528596</v>
      </c>
      <c r="G3793" s="130">
        <v>3117796</v>
      </c>
      <c r="H3793" s="130" t="str">
        <f t="shared" si="118"/>
        <v>KK-160024</v>
      </c>
      <c r="I3793" s="130" t="str">
        <f t="shared" si="119"/>
        <v>A</v>
      </c>
    </row>
    <row r="3794" spans="1:9" x14ac:dyDescent="0.15">
      <c r="A3794" s="130">
        <v>3792</v>
      </c>
      <c r="B3794" s="130" t="s">
        <v>6474</v>
      </c>
      <c r="C3794" s="130" t="s">
        <v>169</v>
      </c>
      <c r="D3794" s="130">
        <v>900</v>
      </c>
      <c r="E3794" s="130" t="s">
        <v>12368</v>
      </c>
      <c r="F3794" s="130">
        <v>70242729.900000006</v>
      </c>
      <c r="G3794" s="130">
        <v>101237415.40000001</v>
      </c>
      <c r="H3794" s="130" t="str">
        <f t="shared" si="118"/>
        <v>KK-160025</v>
      </c>
      <c r="I3794" s="130" t="str">
        <f t="shared" si="119"/>
        <v>A</v>
      </c>
    </row>
    <row r="3795" spans="1:9" x14ac:dyDescent="0.15">
      <c r="A3795" s="130">
        <v>3793</v>
      </c>
      <c r="B3795" s="130" t="s">
        <v>6475</v>
      </c>
      <c r="C3795" s="130" t="s">
        <v>15845</v>
      </c>
      <c r="D3795" s="130">
        <v>1</v>
      </c>
      <c r="E3795" s="130" t="s">
        <v>15763</v>
      </c>
      <c r="F3795" s="130">
        <v>4030015</v>
      </c>
      <c r="G3795" s="130">
        <v>4246638</v>
      </c>
      <c r="H3795" s="130" t="str">
        <f t="shared" si="118"/>
        <v>KK-160026</v>
      </c>
      <c r="I3795" s="130" t="str">
        <f t="shared" si="119"/>
        <v>A</v>
      </c>
    </row>
    <row r="3796" spans="1:9" x14ac:dyDescent="0.15">
      <c r="A3796" s="130">
        <v>3794</v>
      </c>
      <c r="B3796" s="130" t="s">
        <v>6476</v>
      </c>
      <c r="C3796" s="130" t="s">
        <v>15847</v>
      </c>
      <c r="D3796" s="130">
        <v>1</v>
      </c>
      <c r="E3796" s="130" t="s">
        <v>12370</v>
      </c>
      <c r="F3796" s="130">
        <v>9096474</v>
      </c>
      <c r="G3796" s="130">
        <v>13820090</v>
      </c>
      <c r="H3796" s="130" t="str">
        <f t="shared" si="118"/>
        <v>KK-160027</v>
      </c>
      <c r="I3796" s="130" t="str">
        <f t="shared" si="119"/>
        <v>A</v>
      </c>
    </row>
    <row r="3797" spans="1:9" x14ac:dyDescent="0.15">
      <c r="A3797" s="130">
        <v>3795</v>
      </c>
      <c r="B3797" s="130" t="s">
        <v>3056</v>
      </c>
      <c r="C3797" s="130" t="s">
        <v>13865</v>
      </c>
      <c r="D3797" s="130">
        <v>100</v>
      </c>
      <c r="E3797" s="130" t="s">
        <v>12368</v>
      </c>
      <c r="F3797" s="130">
        <v>927404</v>
      </c>
      <c r="G3797" s="130">
        <v>1889200</v>
      </c>
      <c r="H3797" s="130" t="str">
        <f t="shared" si="118"/>
        <v>KK-160028</v>
      </c>
      <c r="I3797" s="130" t="str">
        <f t="shared" si="119"/>
        <v>VR</v>
      </c>
    </row>
    <row r="3798" spans="1:9" x14ac:dyDescent="0.15">
      <c r="A3798" s="130">
        <v>3796</v>
      </c>
      <c r="B3798" s="130" t="s">
        <v>22486</v>
      </c>
      <c r="C3798" s="130" t="s">
        <v>15850</v>
      </c>
      <c r="D3798" s="130">
        <v>6</v>
      </c>
      <c r="E3798" s="130" t="s">
        <v>12893</v>
      </c>
      <c r="F3798" s="130">
        <v>1092225</v>
      </c>
      <c r="G3798" s="130">
        <v>8707350</v>
      </c>
      <c r="H3798" s="130" t="str">
        <f t="shared" si="118"/>
        <v>KK-160029</v>
      </c>
      <c r="I3798" s="130" t="str">
        <f t="shared" si="119"/>
        <v>VE</v>
      </c>
    </row>
    <row r="3799" spans="1:9" x14ac:dyDescent="0.15">
      <c r="A3799" s="130">
        <v>3797</v>
      </c>
      <c r="B3799" s="130" t="s">
        <v>22485</v>
      </c>
      <c r="C3799" s="130" t="s">
        <v>15852</v>
      </c>
      <c r="D3799" s="130">
        <v>1</v>
      </c>
      <c r="E3799" s="130" t="s">
        <v>15853</v>
      </c>
      <c r="F3799" s="130">
        <v>85780</v>
      </c>
      <c r="G3799" s="130">
        <v>192400</v>
      </c>
      <c r="H3799" s="130" t="str">
        <f t="shared" si="118"/>
        <v>KK-160030</v>
      </c>
      <c r="I3799" s="130" t="str">
        <f t="shared" si="119"/>
        <v>VE</v>
      </c>
    </row>
    <row r="3800" spans="1:9" x14ac:dyDescent="0.15">
      <c r="A3800" s="130">
        <v>3798</v>
      </c>
      <c r="B3800" s="130" t="s">
        <v>6477</v>
      </c>
      <c r="C3800" s="130" t="s">
        <v>15855</v>
      </c>
      <c r="D3800" s="130">
        <v>4</v>
      </c>
      <c r="E3800" s="130" t="s">
        <v>12370</v>
      </c>
      <c r="F3800" s="130">
        <v>668732</v>
      </c>
      <c r="G3800" s="130">
        <v>1046196</v>
      </c>
      <c r="H3800" s="130" t="str">
        <f t="shared" si="118"/>
        <v>KK-160031</v>
      </c>
      <c r="I3800" s="130" t="str">
        <f t="shared" si="119"/>
        <v>A</v>
      </c>
    </row>
    <row r="3801" spans="1:9" x14ac:dyDescent="0.15">
      <c r="A3801" s="130">
        <v>3799</v>
      </c>
      <c r="B3801" s="130" t="s">
        <v>6478</v>
      </c>
      <c r="C3801" s="130" t="s">
        <v>15857</v>
      </c>
      <c r="D3801" s="130">
        <v>10</v>
      </c>
      <c r="E3801" s="130" t="s">
        <v>12355</v>
      </c>
      <c r="F3801" s="130">
        <v>96770</v>
      </c>
      <c r="G3801" s="130">
        <v>109300</v>
      </c>
      <c r="H3801" s="130" t="str">
        <f t="shared" si="118"/>
        <v>KK-160032</v>
      </c>
      <c r="I3801" s="130" t="str">
        <f t="shared" si="119"/>
        <v>A</v>
      </c>
    </row>
    <row r="3802" spans="1:9" x14ac:dyDescent="0.15">
      <c r="A3802" s="130">
        <v>3800</v>
      </c>
      <c r="B3802" s="130" t="s">
        <v>6479</v>
      </c>
      <c r="C3802" s="130" t="s">
        <v>15859</v>
      </c>
      <c r="D3802" s="130">
        <v>7.2</v>
      </c>
      <c r="E3802" s="130" t="s">
        <v>12355</v>
      </c>
      <c r="F3802" s="130">
        <v>1380996</v>
      </c>
      <c r="G3802" s="130">
        <v>690660</v>
      </c>
      <c r="H3802" s="130" t="str">
        <f t="shared" si="118"/>
        <v>KK-160033</v>
      </c>
      <c r="I3802" s="130" t="str">
        <f t="shared" si="119"/>
        <v>A</v>
      </c>
    </row>
    <row r="3803" spans="1:9" x14ac:dyDescent="0.15">
      <c r="A3803" s="130">
        <v>3801</v>
      </c>
      <c r="B3803" s="130" t="s">
        <v>22479</v>
      </c>
      <c r="C3803" s="130" t="s">
        <v>15861</v>
      </c>
      <c r="D3803" s="130">
        <v>180</v>
      </c>
      <c r="E3803" s="130" t="s">
        <v>12676</v>
      </c>
      <c r="F3803" s="130">
        <v>439440</v>
      </c>
      <c r="G3803" s="130">
        <v>309600</v>
      </c>
      <c r="H3803" s="130" t="str">
        <f t="shared" si="118"/>
        <v>KK-160034</v>
      </c>
      <c r="I3803" s="130" t="str">
        <f t="shared" si="119"/>
        <v>VE</v>
      </c>
    </row>
    <row r="3804" spans="1:9" x14ac:dyDescent="0.15">
      <c r="A3804" s="130">
        <v>3802</v>
      </c>
      <c r="B3804" s="130" t="s">
        <v>6480</v>
      </c>
      <c r="C3804" s="130" t="s">
        <v>13881</v>
      </c>
      <c r="D3804" s="130">
        <v>100</v>
      </c>
      <c r="E3804" s="130" t="s">
        <v>12405</v>
      </c>
      <c r="F3804" s="130">
        <v>1672366</v>
      </c>
      <c r="G3804" s="130">
        <v>462375.52</v>
      </c>
      <c r="H3804" s="130" t="str">
        <f t="shared" si="118"/>
        <v>KK-160035</v>
      </c>
      <c r="I3804" s="130" t="str">
        <f t="shared" si="119"/>
        <v>A</v>
      </c>
    </row>
    <row r="3805" spans="1:9" x14ac:dyDescent="0.15">
      <c r="A3805" s="130">
        <v>3803</v>
      </c>
      <c r="B3805" s="130" t="s">
        <v>6481</v>
      </c>
      <c r="C3805" s="130" t="s">
        <v>15049</v>
      </c>
      <c r="D3805" s="130">
        <v>1</v>
      </c>
      <c r="E3805" s="130" t="s">
        <v>12355</v>
      </c>
      <c r="F3805" s="130">
        <v>343</v>
      </c>
      <c r="G3805" s="130">
        <v>344</v>
      </c>
      <c r="H3805" s="130" t="str">
        <f t="shared" si="118"/>
        <v>KK-160036</v>
      </c>
      <c r="I3805" s="130" t="str">
        <f t="shared" si="119"/>
        <v>A</v>
      </c>
    </row>
    <row r="3806" spans="1:9" x14ac:dyDescent="0.15">
      <c r="A3806" s="130">
        <v>3804</v>
      </c>
      <c r="B3806" s="130" t="s">
        <v>6482</v>
      </c>
      <c r="C3806" s="130" t="s">
        <v>15865</v>
      </c>
      <c r="D3806" s="130">
        <v>100</v>
      </c>
      <c r="E3806" s="130" t="s">
        <v>12355</v>
      </c>
      <c r="F3806" s="130">
        <v>1014000</v>
      </c>
      <c r="G3806" s="130">
        <v>980000</v>
      </c>
      <c r="H3806" s="130" t="str">
        <f t="shared" si="118"/>
        <v>KK-160037</v>
      </c>
      <c r="I3806" s="130" t="str">
        <f t="shared" si="119"/>
        <v>A</v>
      </c>
    </row>
    <row r="3807" spans="1:9" x14ac:dyDescent="0.15">
      <c r="A3807" s="130">
        <v>3805</v>
      </c>
      <c r="B3807" s="130" t="s">
        <v>6483</v>
      </c>
      <c r="C3807" s="130" t="s">
        <v>15867</v>
      </c>
      <c r="D3807" s="130">
        <v>30</v>
      </c>
      <c r="E3807" s="130" t="s">
        <v>12676</v>
      </c>
      <c r="F3807" s="130">
        <v>8454050</v>
      </c>
      <c r="G3807" s="130">
        <v>7725050</v>
      </c>
      <c r="H3807" s="130" t="str">
        <f t="shared" si="118"/>
        <v>KK-160038</v>
      </c>
      <c r="I3807" s="130" t="str">
        <f t="shared" si="119"/>
        <v>A</v>
      </c>
    </row>
    <row r="3808" spans="1:9" x14ac:dyDescent="0.15">
      <c r="A3808" s="130">
        <v>3806</v>
      </c>
      <c r="B3808" s="130" t="s">
        <v>6484</v>
      </c>
      <c r="C3808" s="130" t="s">
        <v>15869</v>
      </c>
      <c r="D3808" s="130">
        <v>1</v>
      </c>
      <c r="E3808" s="130" t="s">
        <v>12402</v>
      </c>
      <c r="F3808" s="130">
        <v>379600</v>
      </c>
      <c r="G3808" s="130">
        <v>49600</v>
      </c>
      <c r="H3808" s="130" t="str">
        <f t="shared" si="118"/>
        <v>KK-160039</v>
      </c>
      <c r="I3808" s="130" t="str">
        <f t="shared" si="119"/>
        <v>A</v>
      </c>
    </row>
    <row r="3809" spans="1:9" x14ac:dyDescent="0.15">
      <c r="A3809" s="130">
        <v>3807</v>
      </c>
      <c r="B3809" s="130" t="s">
        <v>3047</v>
      </c>
      <c r="C3809" s="130" t="s">
        <v>15871</v>
      </c>
      <c r="D3809" s="130">
        <v>1</v>
      </c>
      <c r="E3809" s="130" t="s">
        <v>12989</v>
      </c>
      <c r="F3809" s="130">
        <v>438750</v>
      </c>
      <c r="G3809" s="130">
        <v>794400</v>
      </c>
      <c r="H3809" s="130" t="str">
        <f t="shared" si="118"/>
        <v>KK-160040</v>
      </c>
      <c r="I3809" s="130" t="str">
        <f t="shared" si="119"/>
        <v>VE</v>
      </c>
    </row>
    <row r="3810" spans="1:9" x14ac:dyDescent="0.15">
      <c r="A3810" s="130">
        <v>3808</v>
      </c>
      <c r="B3810" s="130" t="s">
        <v>6485</v>
      </c>
      <c r="C3810" s="130" t="s">
        <v>15873</v>
      </c>
      <c r="D3810" s="130">
        <v>150</v>
      </c>
      <c r="E3810" s="130" t="s">
        <v>12676</v>
      </c>
      <c r="F3810" s="130">
        <v>10790000</v>
      </c>
      <c r="G3810" s="130">
        <v>15228000</v>
      </c>
      <c r="H3810" s="130" t="str">
        <f t="shared" si="118"/>
        <v>KK-160041</v>
      </c>
      <c r="I3810" s="130" t="str">
        <f t="shared" si="119"/>
        <v>A</v>
      </c>
    </row>
    <row r="3811" spans="1:9" x14ac:dyDescent="0.15">
      <c r="A3811" s="130">
        <v>3809</v>
      </c>
      <c r="B3811" s="130" t="s">
        <v>6486</v>
      </c>
      <c r="C3811" s="130" t="s">
        <v>15875</v>
      </c>
      <c r="D3811" s="130">
        <v>1000</v>
      </c>
      <c r="E3811" s="130" t="s">
        <v>12368</v>
      </c>
      <c r="F3811" s="130">
        <v>136139000</v>
      </c>
      <c r="G3811" s="130">
        <v>161705000</v>
      </c>
      <c r="H3811" s="130" t="str">
        <f t="shared" si="118"/>
        <v>KK-160042</v>
      </c>
      <c r="I3811" s="130" t="str">
        <f t="shared" si="119"/>
        <v>A</v>
      </c>
    </row>
    <row r="3812" spans="1:9" x14ac:dyDescent="0.15">
      <c r="A3812" s="130">
        <v>3810</v>
      </c>
      <c r="B3812" s="130" t="s">
        <v>3045</v>
      </c>
      <c r="C3812" s="130" t="s">
        <v>15877</v>
      </c>
      <c r="D3812" s="130">
        <v>1</v>
      </c>
      <c r="E3812" s="130" t="s">
        <v>14048</v>
      </c>
      <c r="F3812" s="130">
        <v>227541.6</v>
      </c>
      <c r="G3812" s="130">
        <v>394699.5</v>
      </c>
      <c r="H3812" s="130" t="str">
        <f t="shared" si="118"/>
        <v>KK-160043</v>
      </c>
      <c r="I3812" s="130" t="str">
        <f t="shared" si="119"/>
        <v>VE</v>
      </c>
    </row>
    <row r="3813" spans="1:9" x14ac:dyDescent="0.15">
      <c r="A3813" s="130">
        <v>3811</v>
      </c>
      <c r="B3813" s="130" t="s">
        <v>6487</v>
      </c>
      <c r="C3813" s="130" t="s">
        <v>2080</v>
      </c>
      <c r="D3813" s="130">
        <v>100</v>
      </c>
      <c r="E3813" s="130" t="s">
        <v>12368</v>
      </c>
      <c r="F3813" s="130">
        <v>1539000</v>
      </c>
      <c r="G3813" s="130">
        <v>1539000</v>
      </c>
      <c r="H3813" s="130" t="str">
        <f t="shared" si="118"/>
        <v>KK-160044</v>
      </c>
      <c r="I3813" s="130" t="str">
        <f t="shared" si="119"/>
        <v>A</v>
      </c>
    </row>
    <row r="3814" spans="1:9" x14ac:dyDescent="0.15">
      <c r="A3814" s="130">
        <v>3812</v>
      </c>
      <c r="B3814" s="130" t="s">
        <v>6488</v>
      </c>
      <c r="C3814" s="130" t="s">
        <v>15880</v>
      </c>
      <c r="D3814" s="130">
        <v>2000</v>
      </c>
      <c r="E3814" s="130" t="s">
        <v>12368</v>
      </c>
      <c r="F3814" s="130">
        <v>92008000</v>
      </c>
      <c r="G3814" s="130">
        <v>44800000</v>
      </c>
      <c r="H3814" s="130" t="str">
        <f t="shared" si="118"/>
        <v>KK-160045</v>
      </c>
      <c r="I3814" s="130" t="str">
        <f t="shared" si="119"/>
        <v>A</v>
      </c>
    </row>
    <row r="3815" spans="1:9" x14ac:dyDescent="0.15">
      <c r="A3815" s="130">
        <v>3813</v>
      </c>
      <c r="B3815" s="130" t="s">
        <v>3041</v>
      </c>
      <c r="C3815" s="130" t="s">
        <v>15881</v>
      </c>
      <c r="D3815" s="130">
        <v>10</v>
      </c>
      <c r="E3815" s="130" t="s">
        <v>12676</v>
      </c>
      <c r="F3815" s="130">
        <v>646000</v>
      </c>
      <c r="G3815" s="130">
        <v>707875</v>
      </c>
      <c r="H3815" s="130" t="str">
        <f t="shared" si="118"/>
        <v>KK-160046</v>
      </c>
      <c r="I3815" s="130" t="str">
        <f t="shared" si="119"/>
        <v>VE</v>
      </c>
    </row>
    <row r="3816" spans="1:9" x14ac:dyDescent="0.15">
      <c r="A3816" s="130">
        <v>3814</v>
      </c>
      <c r="B3816" s="130" t="s">
        <v>6489</v>
      </c>
      <c r="C3816" s="130" t="s">
        <v>15883</v>
      </c>
      <c r="D3816" s="130">
        <v>100</v>
      </c>
      <c r="E3816" s="130" t="s">
        <v>12370</v>
      </c>
      <c r="F3816" s="130">
        <v>1520550</v>
      </c>
      <c r="G3816" s="130">
        <v>1137650</v>
      </c>
      <c r="H3816" s="130" t="str">
        <f t="shared" si="118"/>
        <v>KK-160047</v>
      </c>
      <c r="I3816" s="130" t="str">
        <f t="shared" si="119"/>
        <v>A</v>
      </c>
    </row>
    <row r="3817" spans="1:9" x14ac:dyDescent="0.15">
      <c r="A3817" s="130">
        <v>3815</v>
      </c>
      <c r="B3817" s="130" t="s">
        <v>3040</v>
      </c>
      <c r="C3817" s="130" t="s">
        <v>15885</v>
      </c>
      <c r="D3817" s="130">
        <v>8.99999999999999E-2</v>
      </c>
      <c r="E3817" s="130" t="s">
        <v>13132</v>
      </c>
      <c r="F3817" s="130">
        <v>1545191</v>
      </c>
      <c r="G3817" s="130">
        <v>1732711</v>
      </c>
      <c r="H3817" s="130" t="str">
        <f t="shared" si="118"/>
        <v>KK-160048</v>
      </c>
      <c r="I3817" s="130" t="str">
        <f t="shared" si="119"/>
        <v>VR</v>
      </c>
    </row>
    <row r="3818" spans="1:9" x14ac:dyDescent="0.15">
      <c r="A3818" s="130">
        <v>3816</v>
      </c>
      <c r="B3818" s="130" t="s">
        <v>6490</v>
      </c>
      <c r="C3818" s="130" t="s">
        <v>15887</v>
      </c>
      <c r="D3818" s="130">
        <v>100</v>
      </c>
      <c r="E3818" s="130" t="s">
        <v>12355</v>
      </c>
      <c r="F3818" s="130">
        <v>3767113</v>
      </c>
      <c r="G3818" s="130">
        <v>1358893</v>
      </c>
      <c r="H3818" s="130" t="str">
        <f t="shared" si="118"/>
        <v>KK-160049</v>
      </c>
      <c r="I3818" s="130" t="str">
        <f t="shared" si="119"/>
        <v>A</v>
      </c>
    </row>
    <row r="3819" spans="1:9" x14ac:dyDescent="0.15">
      <c r="A3819" s="130">
        <v>3817</v>
      </c>
      <c r="B3819" s="130" t="s">
        <v>6491</v>
      </c>
      <c r="C3819" s="130" t="s">
        <v>15889</v>
      </c>
      <c r="D3819" s="130">
        <v>1</v>
      </c>
      <c r="E3819" s="130" t="s">
        <v>12402</v>
      </c>
      <c r="F3819" s="130">
        <v>179020</v>
      </c>
      <c r="G3819" s="130">
        <v>191070</v>
      </c>
      <c r="H3819" s="130" t="str">
        <f t="shared" si="118"/>
        <v>KK-160050</v>
      </c>
      <c r="I3819" s="130" t="str">
        <f t="shared" si="119"/>
        <v>A</v>
      </c>
    </row>
    <row r="3820" spans="1:9" x14ac:dyDescent="0.15">
      <c r="A3820" s="130">
        <v>3818</v>
      </c>
      <c r="B3820" s="130" t="s">
        <v>6492</v>
      </c>
      <c r="C3820" s="130" t="s">
        <v>15891</v>
      </c>
      <c r="D3820" s="130">
        <v>10</v>
      </c>
      <c r="E3820" s="130" t="s">
        <v>12368</v>
      </c>
      <c r="F3820" s="130">
        <v>157480</v>
      </c>
      <c r="G3820" s="130">
        <v>209280</v>
      </c>
      <c r="H3820" s="130" t="str">
        <f t="shared" si="118"/>
        <v>KK-160051</v>
      </c>
      <c r="I3820" s="130" t="str">
        <f t="shared" si="119"/>
        <v>A</v>
      </c>
    </row>
    <row r="3821" spans="1:9" x14ac:dyDescent="0.15">
      <c r="A3821" s="130">
        <v>3819</v>
      </c>
      <c r="B3821" s="130" t="s">
        <v>6493</v>
      </c>
      <c r="C3821" s="130" t="s">
        <v>15893</v>
      </c>
      <c r="D3821" s="130">
        <v>1</v>
      </c>
      <c r="E3821" s="130" t="s">
        <v>15894</v>
      </c>
      <c r="F3821" s="130">
        <v>6580000</v>
      </c>
      <c r="G3821" s="130">
        <v>9457000</v>
      </c>
      <c r="H3821" s="130" t="str">
        <f t="shared" si="118"/>
        <v>KK-160052</v>
      </c>
      <c r="I3821" s="130" t="str">
        <f t="shared" si="119"/>
        <v>A</v>
      </c>
    </row>
    <row r="3822" spans="1:9" x14ac:dyDescent="0.15">
      <c r="A3822" s="130">
        <v>3820</v>
      </c>
      <c r="B3822" s="130" t="s">
        <v>6494</v>
      </c>
      <c r="C3822" s="130" t="s">
        <v>15896</v>
      </c>
      <c r="D3822" s="130">
        <v>10000</v>
      </c>
      <c r="E3822" s="130" t="s">
        <v>12688</v>
      </c>
      <c r="F3822" s="130">
        <v>1000000</v>
      </c>
      <c r="G3822" s="130">
        <v>600000</v>
      </c>
      <c r="H3822" s="130" t="str">
        <f t="shared" si="118"/>
        <v>KK-160053</v>
      </c>
      <c r="I3822" s="130" t="str">
        <f t="shared" si="119"/>
        <v>A</v>
      </c>
    </row>
    <row r="3823" spans="1:9" x14ac:dyDescent="0.15">
      <c r="A3823" s="130">
        <v>3821</v>
      </c>
      <c r="B3823" s="130" t="s">
        <v>22464</v>
      </c>
      <c r="C3823" s="130" t="s">
        <v>15898</v>
      </c>
      <c r="D3823" s="130">
        <v>1</v>
      </c>
      <c r="E3823" s="130" t="s">
        <v>12446</v>
      </c>
      <c r="F3823" s="130">
        <v>477732</v>
      </c>
      <c r="G3823" s="130">
        <v>654000</v>
      </c>
      <c r="H3823" s="130" t="str">
        <f t="shared" si="118"/>
        <v>KK-160054</v>
      </c>
      <c r="I3823" s="130" t="str">
        <f t="shared" si="119"/>
        <v>VE</v>
      </c>
    </row>
    <row r="3824" spans="1:9" x14ac:dyDescent="0.15">
      <c r="A3824" s="130">
        <v>3822</v>
      </c>
      <c r="B3824" s="130" t="s">
        <v>6495</v>
      </c>
      <c r="C3824" s="130" t="s">
        <v>15900</v>
      </c>
      <c r="D3824" s="130">
        <v>1</v>
      </c>
      <c r="E3824" s="130" t="s">
        <v>12370</v>
      </c>
      <c r="F3824" s="130">
        <v>1794000</v>
      </c>
      <c r="G3824" s="130">
        <v>1865000</v>
      </c>
      <c r="H3824" s="130" t="str">
        <f t="shared" si="118"/>
        <v>KK-160055</v>
      </c>
      <c r="I3824" s="130" t="str">
        <f t="shared" si="119"/>
        <v>A</v>
      </c>
    </row>
    <row r="3825" spans="1:9" x14ac:dyDescent="0.15">
      <c r="A3825" s="130">
        <v>3823</v>
      </c>
      <c r="B3825" s="130" t="s">
        <v>6496</v>
      </c>
      <c r="C3825" s="130" t="s">
        <v>15902</v>
      </c>
      <c r="D3825" s="130">
        <v>900</v>
      </c>
      <c r="E3825" s="130" t="s">
        <v>12372</v>
      </c>
      <c r="F3825" s="130">
        <v>17074270</v>
      </c>
      <c r="G3825" s="130">
        <v>21558944</v>
      </c>
      <c r="H3825" s="130" t="str">
        <f t="shared" si="118"/>
        <v>KK-160056</v>
      </c>
      <c r="I3825" s="130" t="str">
        <f t="shared" si="119"/>
        <v>A</v>
      </c>
    </row>
    <row r="3826" spans="1:9" x14ac:dyDescent="0.15">
      <c r="A3826" s="130">
        <v>3824</v>
      </c>
      <c r="B3826" s="130" t="s">
        <v>6497</v>
      </c>
      <c r="C3826" s="130" t="s">
        <v>15904</v>
      </c>
      <c r="D3826" s="130">
        <v>6</v>
      </c>
      <c r="E3826" s="130" t="s">
        <v>12876</v>
      </c>
      <c r="F3826" s="130">
        <v>244000</v>
      </c>
      <c r="G3826" s="130">
        <v>197600</v>
      </c>
      <c r="H3826" s="130" t="str">
        <f t="shared" si="118"/>
        <v>KK-160057</v>
      </c>
      <c r="I3826" s="130" t="str">
        <f t="shared" si="119"/>
        <v>A</v>
      </c>
    </row>
    <row r="3827" spans="1:9" x14ac:dyDescent="0.15">
      <c r="A3827" s="130">
        <v>3825</v>
      </c>
      <c r="B3827" s="130" t="s">
        <v>22463</v>
      </c>
      <c r="C3827" s="130" t="s">
        <v>15906</v>
      </c>
      <c r="D3827" s="130">
        <v>10</v>
      </c>
      <c r="E3827" s="130" t="s">
        <v>12676</v>
      </c>
      <c r="F3827" s="130">
        <v>24000</v>
      </c>
      <c r="G3827" s="130">
        <v>19000</v>
      </c>
      <c r="H3827" s="130" t="str">
        <f t="shared" si="118"/>
        <v>KK-160058</v>
      </c>
      <c r="I3827" s="130" t="str">
        <f t="shared" si="119"/>
        <v>VE</v>
      </c>
    </row>
    <row r="3828" spans="1:9" x14ac:dyDescent="0.15">
      <c r="A3828" s="130">
        <v>3826</v>
      </c>
      <c r="B3828" s="130" t="s">
        <v>6498</v>
      </c>
      <c r="C3828" s="130" t="s">
        <v>15908</v>
      </c>
      <c r="D3828" s="130">
        <v>500</v>
      </c>
      <c r="E3828" s="130" t="s">
        <v>15516</v>
      </c>
      <c r="F3828" s="130">
        <v>66823650</v>
      </c>
      <c r="G3828" s="130">
        <v>62522500</v>
      </c>
      <c r="H3828" s="130" t="str">
        <f t="shared" si="118"/>
        <v>KK-160059</v>
      </c>
      <c r="I3828" s="130" t="str">
        <f t="shared" si="119"/>
        <v>A</v>
      </c>
    </row>
    <row r="3829" spans="1:9" x14ac:dyDescent="0.15">
      <c r="A3829" s="130">
        <v>3827</v>
      </c>
      <c r="B3829" s="130" t="s">
        <v>6499</v>
      </c>
      <c r="C3829" s="130" t="s">
        <v>15910</v>
      </c>
      <c r="D3829" s="130">
        <v>100</v>
      </c>
      <c r="E3829" s="130" t="s">
        <v>12372</v>
      </c>
      <c r="F3829" s="130">
        <v>1145950</v>
      </c>
      <c r="G3829" s="130">
        <v>620335</v>
      </c>
      <c r="H3829" s="130" t="str">
        <f t="shared" si="118"/>
        <v>KK-160060</v>
      </c>
      <c r="I3829" s="130" t="str">
        <f t="shared" si="119"/>
        <v>A</v>
      </c>
    </row>
    <row r="3830" spans="1:9" x14ac:dyDescent="0.15">
      <c r="A3830" s="130">
        <v>3828</v>
      </c>
      <c r="B3830" s="130" t="s">
        <v>6500</v>
      </c>
      <c r="C3830" s="130" t="s">
        <v>15912</v>
      </c>
      <c r="D3830" s="130">
        <v>100</v>
      </c>
      <c r="E3830" s="130" t="s">
        <v>12372</v>
      </c>
      <c r="F3830" s="130">
        <v>164467</v>
      </c>
      <c r="G3830" s="130">
        <v>14637.24</v>
      </c>
      <c r="H3830" s="130" t="str">
        <f t="shared" si="118"/>
        <v>KK-160061</v>
      </c>
      <c r="I3830" s="130" t="str">
        <f t="shared" si="119"/>
        <v>A</v>
      </c>
    </row>
    <row r="3831" spans="1:9" x14ac:dyDescent="0.15">
      <c r="A3831" s="130">
        <v>3829</v>
      </c>
      <c r="B3831" s="130" t="s">
        <v>6501</v>
      </c>
      <c r="C3831" s="130" t="s">
        <v>15912</v>
      </c>
      <c r="D3831" s="130">
        <v>100</v>
      </c>
      <c r="E3831" s="130" t="s">
        <v>12372</v>
      </c>
      <c r="F3831" s="130">
        <v>145267</v>
      </c>
      <c r="G3831" s="130">
        <v>14637.44</v>
      </c>
      <c r="H3831" s="130" t="str">
        <f t="shared" si="118"/>
        <v>KK-160062</v>
      </c>
      <c r="I3831" s="130" t="str">
        <f t="shared" si="119"/>
        <v>A</v>
      </c>
    </row>
    <row r="3832" spans="1:9" x14ac:dyDescent="0.15">
      <c r="A3832" s="130">
        <v>3830</v>
      </c>
      <c r="B3832" s="130" t="s">
        <v>6502</v>
      </c>
      <c r="C3832" s="130" t="s">
        <v>15912</v>
      </c>
      <c r="D3832" s="130">
        <v>100</v>
      </c>
      <c r="E3832" s="130" t="s">
        <v>12372</v>
      </c>
      <c r="F3832" s="130">
        <v>145267</v>
      </c>
      <c r="G3832" s="130">
        <v>14637.24</v>
      </c>
      <c r="H3832" s="130" t="str">
        <f t="shared" si="118"/>
        <v>KK-160063</v>
      </c>
      <c r="I3832" s="130" t="str">
        <f t="shared" si="119"/>
        <v>A</v>
      </c>
    </row>
    <row r="3833" spans="1:9" x14ac:dyDescent="0.15">
      <c r="A3833" s="130">
        <v>3831</v>
      </c>
      <c r="B3833" s="130" t="s">
        <v>6503</v>
      </c>
      <c r="C3833" s="130" t="s">
        <v>15916</v>
      </c>
      <c r="D3833" s="130">
        <v>5</v>
      </c>
      <c r="E3833" s="130" t="s">
        <v>12457</v>
      </c>
      <c r="F3833" s="130">
        <v>1833000</v>
      </c>
      <c r="G3833" s="130">
        <v>2341500</v>
      </c>
      <c r="H3833" s="130" t="str">
        <f t="shared" si="118"/>
        <v>KK-170001</v>
      </c>
      <c r="I3833" s="130" t="str">
        <f t="shared" si="119"/>
        <v>A</v>
      </c>
    </row>
    <row r="3834" spans="1:9" x14ac:dyDescent="0.15">
      <c r="A3834" s="130">
        <v>3832</v>
      </c>
      <c r="B3834" s="130" t="s">
        <v>3027</v>
      </c>
      <c r="C3834" s="130" t="s">
        <v>15918</v>
      </c>
      <c r="D3834" s="130">
        <v>5</v>
      </c>
      <c r="E3834" s="130" t="s">
        <v>12676</v>
      </c>
      <c r="F3834" s="130">
        <v>113821</v>
      </c>
      <c r="G3834" s="130">
        <v>158649</v>
      </c>
      <c r="H3834" s="130" t="str">
        <f t="shared" si="118"/>
        <v>KK-170002</v>
      </c>
      <c r="I3834" s="130" t="str">
        <f t="shared" si="119"/>
        <v>VE</v>
      </c>
    </row>
    <row r="3835" spans="1:9" x14ac:dyDescent="0.15">
      <c r="A3835" s="130">
        <v>3833</v>
      </c>
      <c r="B3835" s="130" t="s">
        <v>6504</v>
      </c>
      <c r="C3835" s="130" t="s">
        <v>15920</v>
      </c>
      <c r="D3835" s="130">
        <v>1</v>
      </c>
      <c r="E3835" s="130" t="s">
        <v>12975</v>
      </c>
      <c r="F3835" s="130">
        <v>504800</v>
      </c>
      <c r="G3835" s="130">
        <v>251900</v>
      </c>
      <c r="H3835" s="130" t="str">
        <f t="shared" si="118"/>
        <v>KK-170003</v>
      </c>
      <c r="I3835" s="130" t="str">
        <f t="shared" si="119"/>
        <v>A</v>
      </c>
    </row>
    <row r="3836" spans="1:9" x14ac:dyDescent="0.15">
      <c r="A3836" s="130">
        <v>3834</v>
      </c>
      <c r="B3836" s="130" t="s">
        <v>6505</v>
      </c>
      <c r="C3836" s="130" t="s">
        <v>15922</v>
      </c>
      <c r="D3836" s="130">
        <v>1</v>
      </c>
      <c r="E3836" s="130" t="s">
        <v>12581</v>
      </c>
      <c r="F3836" s="130">
        <v>24121660</v>
      </c>
      <c r="G3836" s="130">
        <v>18271160</v>
      </c>
      <c r="H3836" s="130" t="str">
        <f t="shared" si="118"/>
        <v>KK-170004</v>
      </c>
      <c r="I3836" s="130" t="str">
        <f t="shared" si="119"/>
        <v>A</v>
      </c>
    </row>
    <row r="3837" spans="1:9" x14ac:dyDescent="0.15">
      <c r="A3837" s="130">
        <v>3835</v>
      </c>
      <c r="B3837" s="130" t="s">
        <v>6506</v>
      </c>
      <c r="C3837" s="130" t="s">
        <v>15924</v>
      </c>
      <c r="D3837" s="130">
        <v>100</v>
      </c>
      <c r="E3837" s="130" t="s">
        <v>12355</v>
      </c>
      <c r="F3837" s="130">
        <v>7321124</v>
      </c>
      <c r="G3837" s="130">
        <v>8491392</v>
      </c>
      <c r="H3837" s="130" t="str">
        <f t="shared" si="118"/>
        <v>KK-170005</v>
      </c>
      <c r="I3837" s="130" t="str">
        <f t="shared" si="119"/>
        <v>A</v>
      </c>
    </row>
    <row r="3838" spans="1:9" x14ac:dyDescent="0.15">
      <c r="A3838" s="130">
        <v>3836</v>
      </c>
      <c r="B3838" s="130" t="s">
        <v>3024</v>
      </c>
      <c r="C3838" s="130" t="s">
        <v>15926</v>
      </c>
      <c r="D3838" s="130">
        <v>100</v>
      </c>
      <c r="E3838" s="130" t="s">
        <v>12676</v>
      </c>
      <c r="F3838" s="130">
        <v>20600</v>
      </c>
      <c r="G3838" s="130">
        <v>9880</v>
      </c>
      <c r="H3838" s="130" t="str">
        <f t="shared" si="118"/>
        <v>KK-170006</v>
      </c>
      <c r="I3838" s="130" t="str">
        <f t="shared" si="119"/>
        <v>VE</v>
      </c>
    </row>
    <row r="3839" spans="1:9" x14ac:dyDescent="0.15">
      <c r="A3839" s="130">
        <v>3837</v>
      </c>
      <c r="B3839" s="130" t="s">
        <v>6507</v>
      </c>
      <c r="C3839" s="130" t="s">
        <v>15928</v>
      </c>
      <c r="D3839" s="130">
        <v>100</v>
      </c>
      <c r="E3839" s="130" t="s">
        <v>12368</v>
      </c>
      <c r="F3839" s="130">
        <v>1109159</v>
      </c>
      <c r="G3839" s="130">
        <v>1179360</v>
      </c>
      <c r="H3839" s="130" t="str">
        <f t="shared" si="118"/>
        <v>KK-170007</v>
      </c>
      <c r="I3839" s="130" t="str">
        <f t="shared" si="119"/>
        <v>A</v>
      </c>
    </row>
    <row r="3840" spans="1:9" x14ac:dyDescent="0.15">
      <c r="A3840" s="130">
        <v>3838</v>
      </c>
      <c r="B3840" s="130" t="s">
        <v>6508</v>
      </c>
      <c r="C3840" s="130" t="s">
        <v>15930</v>
      </c>
      <c r="D3840" s="130">
        <v>100</v>
      </c>
      <c r="E3840" s="130" t="s">
        <v>12368</v>
      </c>
      <c r="F3840" s="130">
        <v>390277</v>
      </c>
      <c r="G3840" s="130">
        <v>76901</v>
      </c>
      <c r="H3840" s="130" t="str">
        <f t="shared" si="118"/>
        <v>KK-170008</v>
      </c>
      <c r="I3840" s="130" t="str">
        <f t="shared" si="119"/>
        <v>A</v>
      </c>
    </row>
    <row r="3841" spans="1:9" x14ac:dyDescent="0.15">
      <c r="A3841" s="130">
        <v>3839</v>
      </c>
      <c r="B3841" s="130" t="s">
        <v>22454</v>
      </c>
      <c r="C3841" s="130" t="s">
        <v>15932</v>
      </c>
      <c r="D3841" s="130">
        <v>100</v>
      </c>
      <c r="E3841" s="130" t="s">
        <v>12370</v>
      </c>
      <c r="F3841" s="130">
        <v>756004</v>
      </c>
      <c r="G3841" s="130">
        <v>756004</v>
      </c>
      <c r="H3841" s="130" t="str">
        <f t="shared" si="118"/>
        <v>KK-170009</v>
      </c>
      <c r="I3841" s="130" t="str">
        <f t="shared" si="119"/>
        <v>VE</v>
      </c>
    </row>
    <row r="3842" spans="1:9" x14ac:dyDescent="0.15">
      <c r="A3842" s="130">
        <v>3840</v>
      </c>
      <c r="B3842" s="130" t="s">
        <v>6509</v>
      </c>
      <c r="C3842" s="130" t="s">
        <v>15934</v>
      </c>
      <c r="D3842" s="130">
        <v>100</v>
      </c>
      <c r="E3842" s="130" t="s">
        <v>12368</v>
      </c>
      <c r="F3842" s="130">
        <v>61950</v>
      </c>
      <c r="G3842" s="130">
        <v>62434</v>
      </c>
      <c r="H3842" s="130" t="str">
        <f t="shared" si="118"/>
        <v>KK-170010</v>
      </c>
      <c r="I3842" s="130" t="str">
        <f t="shared" si="119"/>
        <v>A</v>
      </c>
    </row>
    <row r="3843" spans="1:9" x14ac:dyDescent="0.15">
      <c r="A3843" s="130">
        <v>3841</v>
      </c>
      <c r="B3843" s="130" t="s">
        <v>6510</v>
      </c>
      <c r="C3843" s="130" t="s">
        <v>15936</v>
      </c>
      <c r="D3843" s="130">
        <v>1</v>
      </c>
      <c r="E3843" s="130" t="s">
        <v>13402</v>
      </c>
      <c r="F3843" s="130">
        <v>318000</v>
      </c>
      <c r="G3843" s="130">
        <v>1419000</v>
      </c>
      <c r="H3843" s="130" t="str">
        <f t="shared" si="118"/>
        <v>KK-170011</v>
      </c>
      <c r="I3843" s="130" t="str">
        <f t="shared" si="119"/>
        <v>A</v>
      </c>
    </row>
    <row r="3844" spans="1:9" x14ac:dyDescent="0.15">
      <c r="A3844" s="130">
        <v>3842</v>
      </c>
      <c r="B3844" s="130" t="s">
        <v>6511</v>
      </c>
      <c r="C3844" s="130" t="s">
        <v>15938</v>
      </c>
      <c r="D3844" s="130">
        <v>464</v>
      </c>
      <c r="E3844" s="130" t="s">
        <v>12368</v>
      </c>
      <c r="F3844" s="130">
        <v>20422266</v>
      </c>
      <c r="G3844" s="130">
        <v>23023352</v>
      </c>
      <c r="H3844" s="130" t="str">
        <f t="shared" ref="H3844:H3907" si="120">LEFT(B3844,FIND("-",B3844)+6)</f>
        <v>KK-170012</v>
      </c>
      <c r="I3844" s="130" t="str">
        <f t="shared" ref="I3844:I3907" si="121">RIGHT(B3844,LEN(B3844)-FIND("-",B3844)-7)</f>
        <v>A</v>
      </c>
    </row>
    <row r="3845" spans="1:9" x14ac:dyDescent="0.15">
      <c r="A3845" s="130">
        <v>3843</v>
      </c>
      <c r="B3845" s="130" t="s">
        <v>6512</v>
      </c>
      <c r="C3845" s="130" t="s">
        <v>1967</v>
      </c>
      <c r="D3845" s="130">
        <v>100</v>
      </c>
      <c r="E3845" s="130" t="s">
        <v>12372</v>
      </c>
      <c r="F3845" s="130">
        <v>421650</v>
      </c>
      <c r="G3845" s="130">
        <v>496290</v>
      </c>
      <c r="H3845" s="130" t="str">
        <f t="shared" si="120"/>
        <v>KK-170013</v>
      </c>
      <c r="I3845" s="130" t="str">
        <f t="shared" si="121"/>
        <v>A</v>
      </c>
    </row>
    <row r="3846" spans="1:9" x14ac:dyDescent="0.15">
      <c r="A3846" s="130">
        <v>3844</v>
      </c>
      <c r="B3846" s="130" t="s">
        <v>6513</v>
      </c>
      <c r="C3846" s="130" t="s">
        <v>15941</v>
      </c>
      <c r="D3846" s="130">
        <v>1</v>
      </c>
      <c r="E3846" s="130" t="s">
        <v>14703</v>
      </c>
      <c r="F3846" s="130">
        <v>2509087</v>
      </c>
      <c r="G3846" s="130">
        <v>2136619</v>
      </c>
      <c r="H3846" s="130" t="str">
        <f t="shared" si="120"/>
        <v>KK-170014</v>
      </c>
      <c r="I3846" s="130" t="str">
        <f t="shared" si="121"/>
        <v>A</v>
      </c>
    </row>
    <row r="3847" spans="1:9" x14ac:dyDescent="0.15">
      <c r="A3847" s="130">
        <v>3845</v>
      </c>
      <c r="B3847" s="130" t="s">
        <v>6514</v>
      </c>
      <c r="C3847" s="130" t="s">
        <v>15943</v>
      </c>
      <c r="D3847" s="130">
        <v>20</v>
      </c>
      <c r="E3847" s="130" t="s">
        <v>12355</v>
      </c>
      <c r="F3847" s="130">
        <v>4300640</v>
      </c>
      <c r="G3847" s="130">
        <v>4310990</v>
      </c>
      <c r="H3847" s="130" t="str">
        <f t="shared" si="120"/>
        <v>KK-170015</v>
      </c>
      <c r="I3847" s="130" t="str">
        <f t="shared" si="121"/>
        <v>A</v>
      </c>
    </row>
    <row r="3848" spans="1:9" x14ac:dyDescent="0.15">
      <c r="A3848" s="130">
        <v>3846</v>
      </c>
      <c r="B3848" s="130" t="s">
        <v>6515</v>
      </c>
      <c r="C3848" s="130" t="s">
        <v>1917</v>
      </c>
      <c r="D3848" s="130">
        <v>1000</v>
      </c>
      <c r="E3848" s="130" t="s">
        <v>12368</v>
      </c>
      <c r="F3848" s="130">
        <v>17577700</v>
      </c>
      <c r="G3848" s="130">
        <v>9280000</v>
      </c>
      <c r="H3848" s="130" t="str">
        <f t="shared" si="120"/>
        <v>KK-170016</v>
      </c>
      <c r="I3848" s="130" t="str">
        <f t="shared" si="121"/>
        <v>A</v>
      </c>
    </row>
    <row r="3849" spans="1:9" x14ac:dyDescent="0.15">
      <c r="A3849" s="130">
        <v>3847</v>
      </c>
      <c r="B3849" s="130" t="s">
        <v>6516</v>
      </c>
      <c r="C3849" s="130" t="s">
        <v>15946</v>
      </c>
      <c r="D3849" s="130">
        <v>6</v>
      </c>
      <c r="E3849" s="130" t="s">
        <v>15947</v>
      </c>
      <c r="F3849" s="130">
        <v>985449</v>
      </c>
      <c r="G3849" s="130">
        <v>1520792</v>
      </c>
      <c r="H3849" s="130" t="str">
        <f t="shared" si="120"/>
        <v>KK-170017</v>
      </c>
      <c r="I3849" s="130" t="str">
        <f t="shared" si="121"/>
        <v>A</v>
      </c>
    </row>
    <row r="3850" spans="1:9" x14ac:dyDescent="0.15">
      <c r="A3850" s="130">
        <v>3848</v>
      </c>
      <c r="B3850" s="130" t="s">
        <v>6517</v>
      </c>
      <c r="C3850" s="130" t="s">
        <v>15949</v>
      </c>
      <c r="D3850" s="130">
        <v>1000</v>
      </c>
      <c r="E3850" s="130" t="s">
        <v>12368</v>
      </c>
      <c r="F3850" s="130">
        <v>128333000</v>
      </c>
      <c r="G3850" s="130">
        <v>138762000</v>
      </c>
      <c r="H3850" s="130" t="str">
        <f t="shared" si="120"/>
        <v>KK-170018</v>
      </c>
      <c r="I3850" s="130" t="str">
        <f t="shared" si="121"/>
        <v>A</v>
      </c>
    </row>
    <row r="3851" spans="1:9" x14ac:dyDescent="0.15">
      <c r="A3851" s="130">
        <v>3849</v>
      </c>
      <c r="B3851" s="130" t="s">
        <v>6518</v>
      </c>
      <c r="C3851" s="130" t="s">
        <v>15951</v>
      </c>
      <c r="D3851" s="130">
        <v>1</v>
      </c>
      <c r="E3851" s="130" t="s">
        <v>12391</v>
      </c>
      <c r="F3851" s="130">
        <v>38490000</v>
      </c>
      <c r="G3851" s="130">
        <v>45129000</v>
      </c>
      <c r="H3851" s="130" t="str">
        <f t="shared" si="120"/>
        <v>KK-170019</v>
      </c>
      <c r="I3851" s="130" t="str">
        <f t="shared" si="121"/>
        <v>A</v>
      </c>
    </row>
    <row r="3852" spans="1:9" x14ac:dyDescent="0.15">
      <c r="A3852" s="130">
        <v>3850</v>
      </c>
      <c r="B3852" s="130" t="s">
        <v>6519</v>
      </c>
      <c r="C3852" s="130" t="s">
        <v>2142</v>
      </c>
      <c r="D3852" s="130">
        <v>500</v>
      </c>
      <c r="E3852" s="130" t="s">
        <v>12355</v>
      </c>
      <c r="F3852" s="130">
        <v>1344346</v>
      </c>
      <c r="G3852" s="130">
        <v>1529950</v>
      </c>
      <c r="H3852" s="130" t="str">
        <f t="shared" si="120"/>
        <v>KK-170020</v>
      </c>
      <c r="I3852" s="130" t="str">
        <f t="shared" si="121"/>
        <v>A</v>
      </c>
    </row>
    <row r="3853" spans="1:9" x14ac:dyDescent="0.15">
      <c r="A3853" s="130">
        <v>3851</v>
      </c>
      <c r="B3853" s="130" t="s">
        <v>6520</v>
      </c>
      <c r="C3853" s="130" t="s">
        <v>15954</v>
      </c>
      <c r="D3853" s="130">
        <v>1</v>
      </c>
      <c r="E3853" s="130" t="s">
        <v>12403</v>
      </c>
      <c r="F3853" s="130">
        <v>3262950</v>
      </c>
      <c r="G3853" s="130">
        <v>2650000</v>
      </c>
      <c r="H3853" s="130" t="str">
        <f t="shared" si="120"/>
        <v>KK-170021</v>
      </c>
      <c r="I3853" s="130" t="str">
        <f t="shared" si="121"/>
        <v>A</v>
      </c>
    </row>
    <row r="3854" spans="1:9" x14ac:dyDescent="0.15">
      <c r="A3854" s="130">
        <v>3852</v>
      </c>
      <c r="B3854" s="130" t="s">
        <v>6521</v>
      </c>
      <c r="C3854" s="130" t="s">
        <v>1768</v>
      </c>
      <c r="D3854" s="130">
        <v>1</v>
      </c>
      <c r="E3854" s="130" t="s">
        <v>12467</v>
      </c>
      <c r="F3854" s="130">
        <v>8205953</v>
      </c>
      <c r="G3854" s="130">
        <v>2914013</v>
      </c>
      <c r="H3854" s="130" t="str">
        <f t="shared" si="120"/>
        <v>KK-170022</v>
      </c>
      <c r="I3854" s="130" t="str">
        <f t="shared" si="121"/>
        <v>A</v>
      </c>
    </row>
    <row r="3855" spans="1:9" x14ac:dyDescent="0.15">
      <c r="A3855" s="130">
        <v>3853</v>
      </c>
      <c r="B3855" s="130" t="s">
        <v>6522</v>
      </c>
      <c r="C3855" s="130" t="s">
        <v>15957</v>
      </c>
      <c r="D3855" s="130">
        <v>4</v>
      </c>
      <c r="E3855" s="130" t="s">
        <v>15947</v>
      </c>
      <c r="F3855" s="130">
        <v>2791044</v>
      </c>
      <c r="G3855" s="130">
        <v>3302938</v>
      </c>
      <c r="H3855" s="130" t="str">
        <f t="shared" si="120"/>
        <v>KK-170023</v>
      </c>
      <c r="I3855" s="130" t="str">
        <f t="shared" si="121"/>
        <v>A</v>
      </c>
    </row>
    <row r="3856" spans="1:9" x14ac:dyDescent="0.15">
      <c r="A3856" s="130">
        <v>3854</v>
      </c>
      <c r="B3856" s="130" t="s">
        <v>6523</v>
      </c>
      <c r="C3856" s="130" t="s">
        <v>15959</v>
      </c>
      <c r="D3856" s="130">
        <v>1854.3</v>
      </c>
      <c r="E3856" s="130" t="s">
        <v>12653</v>
      </c>
      <c r="F3856" s="130">
        <v>3594000</v>
      </c>
      <c r="G3856" s="130">
        <v>6740000</v>
      </c>
      <c r="H3856" s="130" t="str">
        <f t="shared" si="120"/>
        <v>KK-170024</v>
      </c>
      <c r="I3856" s="130" t="str">
        <f t="shared" si="121"/>
        <v>A</v>
      </c>
    </row>
    <row r="3857" spans="1:9" x14ac:dyDescent="0.15">
      <c r="A3857" s="130">
        <v>3855</v>
      </c>
      <c r="B3857" s="130" t="s">
        <v>6524</v>
      </c>
      <c r="C3857" s="130" t="s">
        <v>15961</v>
      </c>
      <c r="D3857" s="130">
        <v>1</v>
      </c>
      <c r="E3857" s="130" t="s">
        <v>13671</v>
      </c>
      <c r="F3857" s="130">
        <v>3558</v>
      </c>
      <c r="G3857" s="130">
        <v>4637</v>
      </c>
      <c r="H3857" s="130" t="str">
        <f t="shared" si="120"/>
        <v>KK-170025</v>
      </c>
      <c r="I3857" s="130" t="str">
        <f t="shared" si="121"/>
        <v>A</v>
      </c>
    </row>
    <row r="3858" spans="1:9" x14ac:dyDescent="0.15">
      <c r="A3858" s="130">
        <v>3856</v>
      </c>
      <c r="B3858" s="130" t="s">
        <v>6525</v>
      </c>
      <c r="C3858" s="130" t="s">
        <v>2233</v>
      </c>
      <c r="D3858" s="130">
        <v>1</v>
      </c>
      <c r="E3858" s="130" t="s">
        <v>14676</v>
      </c>
      <c r="F3858" s="130">
        <v>1034100</v>
      </c>
      <c r="G3858" s="130">
        <v>1092225</v>
      </c>
      <c r="H3858" s="130" t="str">
        <f t="shared" si="120"/>
        <v>KK-170026</v>
      </c>
      <c r="I3858" s="130" t="str">
        <f t="shared" si="121"/>
        <v>A</v>
      </c>
    </row>
    <row r="3859" spans="1:9" x14ac:dyDescent="0.15">
      <c r="A3859" s="130">
        <v>3857</v>
      </c>
      <c r="B3859" s="130" t="s">
        <v>6526</v>
      </c>
      <c r="C3859" s="130" t="s">
        <v>15964</v>
      </c>
      <c r="D3859" s="130">
        <v>100</v>
      </c>
      <c r="E3859" s="130" t="s">
        <v>12355</v>
      </c>
      <c r="F3859" s="130">
        <v>57790</v>
      </c>
      <c r="G3859" s="130">
        <v>7981</v>
      </c>
      <c r="H3859" s="130" t="str">
        <f t="shared" si="120"/>
        <v>KK-170027</v>
      </c>
      <c r="I3859" s="130" t="str">
        <f t="shared" si="121"/>
        <v>A</v>
      </c>
    </row>
    <row r="3860" spans="1:9" x14ac:dyDescent="0.15">
      <c r="A3860" s="130">
        <v>3858</v>
      </c>
      <c r="B3860" s="130" t="s">
        <v>3017</v>
      </c>
      <c r="C3860" s="130" t="s">
        <v>15966</v>
      </c>
      <c r="D3860" s="130">
        <v>50</v>
      </c>
      <c r="E3860" s="130" t="s">
        <v>12610</v>
      </c>
      <c r="F3860" s="130">
        <v>14900</v>
      </c>
      <c r="G3860" s="130">
        <v>12900</v>
      </c>
      <c r="H3860" s="130" t="str">
        <f t="shared" si="120"/>
        <v>KK-170028</v>
      </c>
      <c r="I3860" s="130" t="str">
        <f t="shared" si="121"/>
        <v>VE</v>
      </c>
    </row>
    <row r="3861" spans="1:9" x14ac:dyDescent="0.15">
      <c r="A3861" s="130">
        <v>3859</v>
      </c>
      <c r="B3861" s="130" t="s">
        <v>6527</v>
      </c>
      <c r="C3861" s="130" t="s">
        <v>15968</v>
      </c>
      <c r="D3861" s="130">
        <v>1</v>
      </c>
      <c r="E3861" s="130" t="s">
        <v>15572</v>
      </c>
      <c r="F3861" s="130">
        <v>25000</v>
      </c>
      <c r="G3861" s="130">
        <v>125000</v>
      </c>
      <c r="H3861" s="130" t="str">
        <f t="shared" si="120"/>
        <v>KK-170029</v>
      </c>
      <c r="I3861" s="130" t="str">
        <f t="shared" si="121"/>
        <v>A</v>
      </c>
    </row>
    <row r="3862" spans="1:9" x14ac:dyDescent="0.15">
      <c r="A3862" s="130">
        <v>3860</v>
      </c>
      <c r="B3862" s="130" t="s">
        <v>6528</v>
      </c>
      <c r="C3862" s="130" t="s">
        <v>385</v>
      </c>
      <c r="D3862" s="130">
        <v>108</v>
      </c>
      <c r="E3862" s="130" t="s">
        <v>12368</v>
      </c>
      <c r="F3862" s="130">
        <v>3151465.68</v>
      </c>
      <c r="G3862" s="130">
        <v>4901322.4000000004</v>
      </c>
      <c r="H3862" s="130" t="str">
        <f t="shared" si="120"/>
        <v>KK-170030</v>
      </c>
      <c r="I3862" s="130" t="str">
        <f t="shared" si="121"/>
        <v>A</v>
      </c>
    </row>
    <row r="3863" spans="1:9" x14ac:dyDescent="0.15">
      <c r="A3863" s="130">
        <v>3861</v>
      </c>
      <c r="B3863" s="130" t="s">
        <v>6529</v>
      </c>
      <c r="C3863" s="130" t="s">
        <v>2232</v>
      </c>
      <c r="D3863" s="130">
        <v>180</v>
      </c>
      <c r="E3863" s="130" t="s">
        <v>12676</v>
      </c>
      <c r="F3863" s="130">
        <v>565000</v>
      </c>
      <c r="G3863" s="130">
        <v>854140</v>
      </c>
      <c r="H3863" s="130" t="str">
        <f t="shared" si="120"/>
        <v>KK-170031</v>
      </c>
      <c r="I3863" s="130" t="str">
        <f t="shared" si="121"/>
        <v>A</v>
      </c>
    </row>
    <row r="3864" spans="1:9" x14ac:dyDescent="0.15">
      <c r="A3864" s="130">
        <v>3862</v>
      </c>
      <c r="B3864" s="130" t="s">
        <v>6530</v>
      </c>
      <c r="C3864" s="130" t="s">
        <v>15972</v>
      </c>
      <c r="D3864" s="130">
        <v>1</v>
      </c>
      <c r="E3864" s="130" t="s">
        <v>12446</v>
      </c>
      <c r="F3864" s="130">
        <v>275178</v>
      </c>
      <c r="G3864" s="130">
        <v>11692</v>
      </c>
      <c r="H3864" s="130" t="str">
        <f t="shared" si="120"/>
        <v>KK-170032</v>
      </c>
      <c r="I3864" s="130" t="str">
        <f t="shared" si="121"/>
        <v>A</v>
      </c>
    </row>
    <row r="3865" spans="1:9" x14ac:dyDescent="0.15">
      <c r="A3865" s="130">
        <v>3863</v>
      </c>
      <c r="B3865" s="130" t="s">
        <v>6531</v>
      </c>
      <c r="C3865" s="130" t="s">
        <v>1805</v>
      </c>
      <c r="D3865" s="130">
        <v>100</v>
      </c>
      <c r="E3865" s="130" t="s">
        <v>12471</v>
      </c>
      <c r="F3865" s="130">
        <v>314000</v>
      </c>
      <c r="G3865" s="130">
        <v>55600</v>
      </c>
      <c r="H3865" s="130" t="str">
        <f t="shared" si="120"/>
        <v>KK-170033</v>
      </c>
      <c r="I3865" s="130" t="str">
        <f t="shared" si="121"/>
        <v>A</v>
      </c>
    </row>
    <row r="3866" spans="1:9" x14ac:dyDescent="0.15">
      <c r="A3866" s="130">
        <v>3864</v>
      </c>
      <c r="B3866" s="130" t="s">
        <v>6532</v>
      </c>
      <c r="C3866" s="130" t="s">
        <v>1790</v>
      </c>
      <c r="D3866" s="130">
        <v>300</v>
      </c>
      <c r="E3866" s="130" t="s">
        <v>12368</v>
      </c>
      <c r="F3866" s="130">
        <v>6598450</v>
      </c>
      <c r="G3866" s="130">
        <v>7453680</v>
      </c>
      <c r="H3866" s="130" t="str">
        <f t="shared" si="120"/>
        <v>KK-170034</v>
      </c>
      <c r="I3866" s="130" t="str">
        <f t="shared" si="121"/>
        <v>A</v>
      </c>
    </row>
    <row r="3867" spans="1:9" x14ac:dyDescent="0.15">
      <c r="A3867" s="130">
        <v>3865</v>
      </c>
      <c r="B3867" s="130" t="s">
        <v>6533</v>
      </c>
      <c r="C3867" s="130" t="s">
        <v>15976</v>
      </c>
      <c r="D3867" s="130">
        <v>100</v>
      </c>
      <c r="E3867" s="130" t="s">
        <v>12355</v>
      </c>
      <c r="F3867" s="130">
        <v>127554</v>
      </c>
      <c r="G3867" s="130">
        <v>73420</v>
      </c>
      <c r="H3867" s="130" t="str">
        <f t="shared" si="120"/>
        <v>KK-170035</v>
      </c>
      <c r="I3867" s="130" t="str">
        <f t="shared" si="121"/>
        <v>A</v>
      </c>
    </row>
    <row r="3868" spans="1:9" x14ac:dyDescent="0.15">
      <c r="A3868" s="130">
        <v>3866</v>
      </c>
      <c r="B3868" s="130" t="s">
        <v>6534</v>
      </c>
      <c r="C3868" s="130" t="s">
        <v>15978</v>
      </c>
      <c r="D3868" s="130">
        <v>100</v>
      </c>
      <c r="E3868" s="130" t="s">
        <v>12628</v>
      </c>
      <c r="F3868" s="130">
        <v>611990</v>
      </c>
      <c r="G3868" s="130">
        <v>112475</v>
      </c>
      <c r="H3868" s="130" t="str">
        <f t="shared" si="120"/>
        <v>KK-170036</v>
      </c>
      <c r="I3868" s="130" t="str">
        <f t="shared" si="121"/>
        <v>A</v>
      </c>
    </row>
    <row r="3869" spans="1:9" x14ac:dyDescent="0.15">
      <c r="A3869" s="130">
        <v>3867</v>
      </c>
      <c r="B3869" s="130" t="s">
        <v>3014</v>
      </c>
      <c r="C3869" s="130" t="s">
        <v>15980</v>
      </c>
      <c r="D3869" s="130">
        <v>100</v>
      </c>
      <c r="E3869" s="130" t="s">
        <v>12368</v>
      </c>
      <c r="F3869" s="130">
        <v>745158</v>
      </c>
      <c r="G3869" s="130">
        <v>1802200</v>
      </c>
      <c r="H3869" s="130" t="str">
        <f t="shared" si="120"/>
        <v>KK-170037</v>
      </c>
      <c r="I3869" s="130" t="str">
        <f t="shared" si="121"/>
        <v>VR</v>
      </c>
    </row>
    <row r="3870" spans="1:9" x14ac:dyDescent="0.15">
      <c r="A3870" s="130">
        <v>3868</v>
      </c>
      <c r="B3870" s="130" t="s">
        <v>6535</v>
      </c>
      <c r="C3870" s="130" t="s">
        <v>15982</v>
      </c>
      <c r="D3870" s="130">
        <v>1000</v>
      </c>
      <c r="E3870" s="130" t="s">
        <v>12368</v>
      </c>
      <c r="F3870" s="130">
        <v>4451000</v>
      </c>
      <c r="G3870" s="130">
        <v>3678000</v>
      </c>
      <c r="H3870" s="130" t="str">
        <f t="shared" si="120"/>
        <v>KK-170038</v>
      </c>
      <c r="I3870" s="130" t="str">
        <f t="shared" si="121"/>
        <v>A</v>
      </c>
    </row>
    <row r="3871" spans="1:9" x14ac:dyDescent="0.15">
      <c r="A3871" s="130">
        <v>3869</v>
      </c>
      <c r="B3871" s="130" t="s">
        <v>6536</v>
      </c>
      <c r="C3871" s="130" t="s">
        <v>13182</v>
      </c>
      <c r="D3871" s="130">
        <v>1</v>
      </c>
      <c r="E3871" s="130" t="s">
        <v>12361</v>
      </c>
      <c r="F3871" s="130">
        <v>4867432</v>
      </c>
      <c r="G3871" s="130">
        <v>6276110</v>
      </c>
      <c r="H3871" s="130" t="str">
        <f t="shared" si="120"/>
        <v>KK-170039</v>
      </c>
      <c r="I3871" s="130" t="str">
        <f t="shared" si="121"/>
        <v>A</v>
      </c>
    </row>
    <row r="3872" spans="1:9" x14ac:dyDescent="0.15">
      <c r="A3872" s="130">
        <v>3870</v>
      </c>
      <c r="B3872" s="130" t="s">
        <v>6537</v>
      </c>
      <c r="C3872" s="130" t="s">
        <v>15985</v>
      </c>
      <c r="D3872" s="130">
        <v>1</v>
      </c>
      <c r="E3872" s="130" t="s">
        <v>13699</v>
      </c>
      <c r="F3872" s="130">
        <v>14056520</v>
      </c>
      <c r="G3872" s="130">
        <v>14613848</v>
      </c>
      <c r="H3872" s="130" t="str">
        <f t="shared" si="120"/>
        <v>KK-170040</v>
      </c>
      <c r="I3872" s="130" t="str">
        <f t="shared" si="121"/>
        <v>A</v>
      </c>
    </row>
    <row r="3873" spans="1:9" x14ac:dyDescent="0.15">
      <c r="A3873" s="130">
        <v>3871</v>
      </c>
      <c r="B3873" s="130" t="s">
        <v>6538</v>
      </c>
      <c r="C3873" s="130" t="s">
        <v>12481</v>
      </c>
      <c r="D3873" s="130">
        <v>10</v>
      </c>
      <c r="E3873" s="130" t="s">
        <v>12355</v>
      </c>
      <c r="F3873" s="130">
        <v>303560</v>
      </c>
      <c r="G3873" s="130">
        <v>408050</v>
      </c>
      <c r="H3873" s="130" t="str">
        <f t="shared" si="120"/>
        <v>KK-170041</v>
      </c>
      <c r="I3873" s="130" t="str">
        <f t="shared" si="121"/>
        <v>A</v>
      </c>
    </row>
    <row r="3874" spans="1:9" x14ac:dyDescent="0.15">
      <c r="A3874" s="130">
        <v>3872</v>
      </c>
      <c r="B3874" s="130" t="s">
        <v>6539</v>
      </c>
      <c r="C3874" s="130" t="s">
        <v>2429</v>
      </c>
      <c r="D3874" s="130">
        <v>400</v>
      </c>
      <c r="E3874" s="130" t="s">
        <v>12361</v>
      </c>
      <c r="F3874" s="130">
        <v>6506070</v>
      </c>
      <c r="G3874" s="130">
        <v>6506070</v>
      </c>
      <c r="H3874" s="130" t="str">
        <f t="shared" si="120"/>
        <v>KK-170042</v>
      </c>
      <c r="I3874" s="130" t="str">
        <f t="shared" si="121"/>
        <v>A</v>
      </c>
    </row>
    <row r="3875" spans="1:9" x14ac:dyDescent="0.15">
      <c r="A3875" s="130">
        <v>3873</v>
      </c>
      <c r="B3875" s="130" t="s">
        <v>6540</v>
      </c>
      <c r="C3875" s="130" t="s">
        <v>15989</v>
      </c>
      <c r="D3875" s="130">
        <v>1000</v>
      </c>
      <c r="E3875" s="130" t="s">
        <v>12355</v>
      </c>
      <c r="F3875" s="130">
        <v>241820541</v>
      </c>
      <c r="G3875" s="130">
        <v>240361341</v>
      </c>
      <c r="H3875" s="130" t="str">
        <f t="shared" si="120"/>
        <v>KK-170043</v>
      </c>
      <c r="I3875" s="130" t="str">
        <f t="shared" si="121"/>
        <v>A</v>
      </c>
    </row>
    <row r="3876" spans="1:9" x14ac:dyDescent="0.15">
      <c r="A3876" s="130">
        <v>3874</v>
      </c>
      <c r="B3876" s="130" t="s">
        <v>3001</v>
      </c>
      <c r="C3876" s="130" t="s">
        <v>14612</v>
      </c>
      <c r="D3876" s="130">
        <v>100</v>
      </c>
      <c r="E3876" s="130" t="s">
        <v>12355</v>
      </c>
      <c r="F3876" s="130">
        <v>914800</v>
      </c>
      <c r="G3876" s="130">
        <v>779100</v>
      </c>
      <c r="H3876" s="130" t="str">
        <f t="shared" si="120"/>
        <v>KK-170044</v>
      </c>
      <c r="I3876" s="130" t="str">
        <f t="shared" si="121"/>
        <v>VE</v>
      </c>
    </row>
    <row r="3877" spans="1:9" x14ac:dyDescent="0.15">
      <c r="A3877" s="130">
        <v>3875</v>
      </c>
      <c r="B3877" s="130" t="s">
        <v>6541</v>
      </c>
      <c r="C3877" s="130" t="s">
        <v>15992</v>
      </c>
      <c r="D3877" s="130">
        <v>100</v>
      </c>
      <c r="E3877" s="130" t="s">
        <v>12370</v>
      </c>
      <c r="F3877" s="130">
        <v>1332700</v>
      </c>
      <c r="G3877" s="130">
        <v>861200</v>
      </c>
      <c r="H3877" s="130" t="str">
        <f t="shared" si="120"/>
        <v>KK-170045</v>
      </c>
      <c r="I3877" s="130" t="str">
        <f t="shared" si="121"/>
        <v>A</v>
      </c>
    </row>
    <row r="3878" spans="1:9" x14ac:dyDescent="0.15">
      <c r="A3878" s="130">
        <v>3876</v>
      </c>
      <c r="B3878" s="130" t="s">
        <v>6542</v>
      </c>
      <c r="C3878" s="130" t="s">
        <v>12441</v>
      </c>
      <c r="D3878" s="130">
        <v>100</v>
      </c>
      <c r="E3878" s="130" t="s">
        <v>12361</v>
      </c>
      <c r="F3878" s="130">
        <v>114806</v>
      </c>
      <c r="G3878" s="130">
        <v>290406</v>
      </c>
      <c r="H3878" s="130" t="str">
        <f t="shared" si="120"/>
        <v>KK-170046</v>
      </c>
      <c r="I3878" s="130" t="str">
        <f t="shared" si="121"/>
        <v>A</v>
      </c>
    </row>
    <row r="3879" spans="1:9" x14ac:dyDescent="0.15">
      <c r="A3879" s="130">
        <v>3877</v>
      </c>
      <c r="B3879" s="130" t="s">
        <v>6543</v>
      </c>
      <c r="C3879" s="130" t="s">
        <v>15995</v>
      </c>
      <c r="D3879" s="130">
        <v>100</v>
      </c>
      <c r="E3879" s="130" t="s">
        <v>12368</v>
      </c>
      <c r="F3879" s="130">
        <v>208867.86</v>
      </c>
      <c r="G3879" s="130">
        <v>234685.98</v>
      </c>
      <c r="H3879" s="130" t="str">
        <f t="shared" si="120"/>
        <v>KK-170047</v>
      </c>
      <c r="I3879" s="130" t="str">
        <f t="shared" si="121"/>
        <v>A</v>
      </c>
    </row>
    <row r="3880" spans="1:9" x14ac:dyDescent="0.15">
      <c r="A3880" s="130">
        <v>3878</v>
      </c>
      <c r="B3880" s="130" t="s">
        <v>6544</v>
      </c>
      <c r="C3880" s="130" t="s">
        <v>1804</v>
      </c>
      <c r="D3880" s="130">
        <v>100</v>
      </c>
      <c r="E3880" s="130" t="s">
        <v>12368</v>
      </c>
      <c r="F3880" s="130">
        <v>337700</v>
      </c>
      <c r="G3880" s="130">
        <v>408500</v>
      </c>
      <c r="H3880" s="130" t="str">
        <f t="shared" si="120"/>
        <v>KK-170048</v>
      </c>
      <c r="I3880" s="130" t="str">
        <f t="shared" si="121"/>
        <v>A</v>
      </c>
    </row>
    <row r="3881" spans="1:9" x14ac:dyDescent="0.15">
      <c r="A3881" s="130">
        <v>3879</v>
      </c>
      <c r="B3881" s="130" t="s">
        <v>6545</v>
      </c>
      <c r="C3881" s="130" t="s">
        <v>15998</v>
      </c>
      <c r="D3881" s="130">
        <v>10</v>
      </c>
      <c r="E3881" s="130" t="s">
        <v>12370</v>
      </c>
      <c r="F3881" s="130">
        <v>133600</v>
      </c>
      <c r="G3881" s="130">
        <v>377475</v>
      </c>
      <c r="H3881" s="130" t="str">
        <f t="shared" si="120"/>
        <v>KK-170049</v>
      </c>
      <c r="I3881" s="130" t="str">
        <f t="shared" si="121"/>
        <v>A</v>
      </c>
    </row>
    <row r="3882" spans="1:9" x14ac:dyDescent="0.15">
      <c r="A3882" s="130">
        <v>3880</v>
      </c>
      <c r="B3882" s="130" t="s">
        <v>6546</v>
      </c>
      <c r="C3882" s="130" t="s">
        <v>16000</v>
      </c>
      <c r="D3882" s="130">
        <v>100</v>
      </c>
      <c r="E3882" s="130" t="s">
        <v>12355</v>
      </c>
      <c r="F3882" s="130">
        <v>459743</v>
      </c>
      <c r="G3882" s="130">
        <v>499823</v>
      </c>
      <c r="H3882" s="130" t="str">
        <f t="shared" si="120"/>
        <v>KK-170050</v>
      </c>
      <c r="I3882" s="130" t="str">
        <f t="shared" si="121"/>
        <v>A</v>
      </c>
    </row>
    <row r="3883" spans="1:9" x14ac:dyDescent="0.15">
      <c r="A3883" s="130">
        <v>3881</v>
      </c>
      <c r="B3883" s="130" t="s">
        <v>6547</v>
      </c>
      <c r="C3883" s="130" t="s">
        <v>16002</v>
      </c>
      <c r="D3883" s="130">
        <v>1000</v>
      </c>
      <c r="E3883" s="130" t="s">
        <v>12368</v>
      </c>
      <c r="F3883" s="130">
        <v>5400000</v>
      </c>
      <c r="G3883" s="130">
        <v>5400000</v>
      </c>
      <c r="H3883" s="130" t="str">
        <f t="shared" si="120"/>
        <v>KK-170051</v>
      </c>
      <c r="I3883" s="130" t="str">
        <f t="shared" si="121"/>
        <v>A</v>
      </c>
    </row>
    <row r="3884" spans="1:9" x14ac:dyDescent="0.15">
      <c r="A3884" s="130">
        <v>3882</v>
      </c>
      <c r="B3884" s="130" t="s">
        <v>6548</v>
      </c>
      <c r="C3884" s="130" t="s">
        <v>16004</v>
      </c>
      <c r="D3884" s="130">
        <v>10</v>
      </c>
      <c r="E3884" s="130" t="s">
        <v>12368</v>
      </c>
      <c r="F3884" s="130">
        <v>482988</v>
      </c>
      <c r="G3884" s="130">
        <v>683256.5</v>
      </c>
      <c r="H3884" s="130" t="str">
        <f t="shared" si="120"/>
        <v>KK-170052</v>
      </c>
      <c r="I3884" s="130" t="str">
        <f t="shared" si="121"/>
        <v>A</v>
      </c>
    </row>
    <row r="3885" spans="1:9" x14ac:dyDescent="0.15">
      <c r="A3885" s="130">
        <v>3883</v>
      </c>
      <c r="B3885" s="130" t="s">
        <v>22434</v>
      </c>
      <c r="C3885" s="130" t="s">
        <v>16006</v>
      </c>
      <c r="D3885" s="130">
        <v>10000</v>
      </c>
      <c r="E3885" s="130" t="s">
        <v>12370</v>
      </c>
      <c r="F3885" s="130">
        <v>462000</v>
      </c>
      <c r="G3885" s="130">
        <v>272000</v>
      </c>
      <c r="H3885" s="130" t="str">
        <f t="shared" si="120"/>
        <v>KK-170053</v>
      </c>
      <c r="I3885" s="130" t="str">
        <f t="shared" si="121"/>
        <v>VE</v>
      </c>
    </row>
    <row r="3886" spans="1:9" x14ac:dyDescent="0.15">
      <c r="A3886" s="130">
        <v>3884</v>
      </c>
      <c r="B3886" s="130" t="s">
        <v>22433</v>
      </c>
      <c r="C3886" s="130" t="s">
        <v>16008</v>
      </c>
      <c r="D3886" s="130">
        <v>1</v>
      </c>
      <c r="E3886" s="130" t="s">
        <v>16009</v>
      </c>
      <c r="F3886" s="130">
        <v>70000</v>
      </c>
      <c r="G3886" s="130">
        <v>74500</v>
      </c>
      <c r="H3886" s="130" t="str">
        <f t="shared" si="120"/>
        <v>KK-170054</v>
      </c>
      <c r="I3886" s="130" t="str">
        <f t="shared" si="121"/>
        <v>VE</v>
      </c>
    </row>
    <row r="3887" spans="1:9" x14ac:dyDescent="0.15">
      <c r="A3887" s="130">
        <v>3885</v>
      </c>
      <c r="B3887" s="130" t="s">
        <v>6549</v>
      </c>
      <c r="C3887" s="130" t="s">
        <v>14249</v>
      </c>
      <c r="D3887" s="130">
        <v>5.7999999999999901</v>
      </c>
      <c r="E3887" s="130" t="s">
        <v>16011</v>
      </c>
      <c r="F3887" s="130">
        <v>326674</v>
      </c>
      <c r="G3887" s="130">
        <v>353920</v>
      </c>
      <c r="H3887" s="130" t="str">
        <f t="shared" si="120"/>
        <v>KK-170055</v>
      </c>
      <c r="I3887" s="130" t="str">
        <f t="shared" si="121"/>
        <v>A</v>
      </c>
    </row>
    <row r="3888" spans="1:9" x14ac:dyDescent="0.15">
      <c r="A3888" s="130">
        <v>3886</v>
      </c>
      <c r="B3888" s="130" t="s">
        <v>6550</v>
      </c>
      <c r="C3888" s="130" t="s">
        <v>16013</v>
      </c>
      <c r="D3888" s="130">
        <v>1000</v>
      </c>
      <c r="E3888" s="130" t="s">
        <v>12355</v>
      </c>
      <c r="F3888" s="130">
        <v>824230755</v>
      </c>
      <c r="G3888" s="130">
        <v>977883150</v>
      </c>
      <c r="H3888" s="130" t="str">
        <f t="shared" si="120"/>
        <v>KK-170056</v>
      </c>
      <c r="I3888" s="130" t="str">
        <f t="shared" si="121"/>
        <v>A</v>
      </c>
    </row>
    <row r="3889" spans="1:9" x14ac:dyDescent="0.15">
      <c r="A3889" s="130">
        <v>3887</v>
      </c>
      <c r="B3889" s="130" t="s">
        <v>6551</v>
      </c>
      <c r="C3889" s="130" t="s">
        <v>16015</v>
      </c>
      <c r="D3889" s="130">
        <v>100</v>
      </c>
      <c r="E3889" s="130" t="s">
        <v>12361</v>
      </c>
      <c r="F3889" s="130">
        <v>1288760</v>
      </c>
      <c r="G3889" s="130">
        <v>242140</v>
      </c>
      <c r="H3889" s="130" t="str">
        <f t="shared" si="120"/>
        <v>KK-170057</v>
      </c>
      <c r="I3889" s="130" t="str">
        <f t="shared" si="121"/>
        <v>A</v>
      </c>
    </row>
    <row r="3890" spans="1:9" x14ac:dyDescent="0.15">
      <c r="A3890" s="130">
        <v>3888</v>
      </c>
      <c r="B3890" s="130" t="s">
        <v>6552</v>
      </c>
      <c r="C3890" s="130" t="s">
        <v>16017</v>
      </c>
      <c r="D3890" s="130">
        <v>2400</v>
      </c>
      <c r="E3890" s="130" t="s">
        <v>12355</v>
      </c>
      <c r="F3890" s="130">
        <v>16806380</v>
      </c>
      <c r="G3890" s="130">
        <v>17706174</v>
      </c>
      <c r="H3890" s="130" t="str">
        <f t="shared" si="120"/>
        <v>KK-170058</v>
      </c>
      <c r="I3890" s="130" t="str">
        <f t="shared" si="121"/>
        <v>A</v>
      </c>
    </row>
    <row r="3891" spans="1:9" x14ac:dyDescent="0.15">
      <c r="A3891" s="130">
        <v>3889</v>
      </c>
      <c r="B3891" s="130" t="s">
        <v>6553</v>
      </c>
      <c r="C3891" s="130" t="s">
        <v>16019</v>
      </c>
      <c r="D3891" s="130">
        <v>1</v>
      </c>
      <c r="E3891" s="130" t="s">
        <v>12402</v>
      </c>
      <c r="F3891" s="130">
        <v>2000354</v>
      </c>
      <c r="G3891" s="130">
        <v>124705</v>
      </c>
      <c r="H3891" s="130" t="str">
        <f t="shared" si="120"/>
        <v>KK-170059</v>
      </c>
      <c r="I3891" s="130" t="str">
        <f t="shared" si="121"/>
        <v>A</v>
      </c>
    </row>
    <row r="3892" spans="1:9" x14ac:dyDescent="0.15">
      <c r="A3892" s="130">
        <v>3890</v>
      </c>
      <c r="B3892" s="130" t="s">
        <v>6554</v>
      </c>
      <c r="C3892" s="130" t="s">
        <v>16021</v>
      </c>
      <c r="D3892" s="130">
        <v>100</v>
      </c>
      <c r="E3892" s="130" t="s">
        <v>12355</v>
      </c>
      <c r="F3892" s="130">
        <v>428340</v>
      </c>
      <c r="G3892" s="130">
        <v>313072</v>
      </c>
      <c r="H3892" s="130" t="str">
        <f t="shared" si="120"/>
        <v>KK-170060</v>
      </c>
      <c r="I3892" s="130" t="str">
        <f t="shared" si="121"/>
        <v>A</v>
      </c>
    </row>
    <row r="3893" spans="1:9" x14ac:dyDescent="0.15">
      <c r="A3893" s="130">
        <v>3891</v>
      </c>
      <c r="B3893" s="130" t="s">
        <v>6555</v>
      </c>
      <c r="C3893" s="130" t="s">
        <v>16023</v>
      </c>
      <c r="D3893" s="130">
        <v>21</v>
      </c>
      <c r="E3893" s="130" t="s">
        <v>16024</v>
      </c>
      <c r="F3893" s="130">
        <v>3474500</v>
      </c>
      <c r="G3893" s="130">
        <v>6576400</v>
      </c>
      <c r="H3893" s="130" t="str">
        <f t="shared" si="120"/>
        <v>KK-170061</v>
      </c>
      <c r="I3893" s="130" t="str">
        <f t="shared" si="121"/>
        <v>A</v>
      </c>
    </row>
    <row r="3894" spans="1:9" x14ac:dyDescent="0.15">
      <c r="A3894" s="130">
        <v>3892</v>
      </c>
      <c r="B3894" s="130" t="s">
        <v>6556</v>
      </c>
      <c r="C3894" s="130" t="s">
        <v>16026</v>
      </c>
      <c r="D3894" s="130">
        <v>1</v>
      </c>
      <c r="E3894" s="130" t="s">
        <v>12788</v>
      </c>
      <c r="F3894" s="130">
        <v>1211800</v>
      </c>
      <c r="G3894" s="130">
        <v>1295500</v>
      </c>
      <c r="H3894" s="130" t="str">
        <f t="shared" si="120"/>
        <v>KK-170062</v>
      </c>
      <c r="I3894" s="130" t="str">
        <f t="shared" si="121"/>
        <v>A</v>
      </c>
    </row>
    <row r="3895" spans="1:9" x14ac:dyDescent="0.15">
      <c r="A3895" s="130">
        <v>3893</v>
      </c>
      <c r="B3895" s="130" t="s">
        <v>6557</v>
      </c>
      <c r="C3895" s="130" t="s">
        <v>16028</v>
      </c>
      <c r="D3895" s="130">
        <v>100</v>
      </c>
      <c r="E3895" s="130" t="s">
        <v>12355</v>
      </c>
      <c r="F3895" s="130">
        <v>990269</v>
      </c>
      <c r="G3895" s="130">
        <v>905734</v>
      </c>
      <c r="H3895" s="130" t="str">
        <f t="shared" si="120"/>
        <v>KK-170063</v>
      </c>
      <c r="I3895" s="130" t="str">
        <f t="shared" si="121"/>
        <v>A</v>
      </c>
    </row>
    <row r="3896" spans="1:9" x14ac:dyDescent="0.15">
      <c r="A3896" s="130">
        <v>3894</v>
      </c>
      <c r="B3896" s="130" t="s">
        <v>6558</v>
      </c>
      <c r="C3896" s="130" t="s">
        <v>16017</v>
      </c>
      <c r="D3896" s="130">
        <v>2400</v>
      </c>
      <c r="E3896" s="130" t="s">
        <v>12355</v>
      </c>
      <c r="F3896" s="130">
        <v>16806380</v>
      </c>
      <c r="G3896" s="130">
        <v>17706174</v>
      </c>
      <c r="H3896" s="130" t="str">
        <f t="shared" si="120"/>
        <v>KK-170064</v>
      </c>
      <c r="I3896" s="130" t="str">
        <f t="shared" si="121"/>
        <v>A</v>
      </c>
    </row>
    <row r="3897" spans="1:9" x14ac:dyDescent="0.15">
      <c r="A3897" s="130">
        <v>3895</v>
      </c>
      <c r="B3897" s="130" t="s">
        <v>6559</v>
      </c>
      <c r="C3897" s="130" t="s">
        <v>16026</v>
      </c>
      <c r="D3897" s="130">
        <v>1</v>
      </c>
      <c r="E3897" s="130" t="s">
        <v>12788</v>
      </c>
      <c r="F3897" s="130">
        <v>1211800</v>
      </c>
      <c r="G3897" s="130">
        <v>1295500</v>
      </c>
      <c r="H3897" s="130" t="str">
        <f t="shared" si="120"/>
        <v>KK-170065</v>
      </c>
      <c r="I3897" s="130" t="str">
        <f t="shared" si="121"/>
        <v>A</v>
      </c>
    </row>
    <row r="3898" spans="1:9" x14ac:dyDescent="0.15">
      <c r="A3898" s="130">
        <v>3896</v>
      </c>
      <c r="B3898" s="130" t="s">
        <v>6560</v>
      </c>
      <c r="C3898" s="130" t="s">
        <v>16026</v>
      </c>
      <c r="D3898" s="130">
        <v>1</v>
      </c>
      <c r="E3898" s="130" t="s">
        <v>12788</v>
      </c>
      <c r="F3898" s="130">
        <v>1211800</v>
      </c>
      <c r="G3898" s="130">
        <v>1295500</v>
      </c>
      <c r="H3898" s="130" t="str">
        <f t="shared" si="120"/>
        <v>KK-170066</v>
      </c>
      <c r="I3898" s="130" t="str">
        <f t="shared" si="121"/>
        <v>A</v>
      </c>
    </row>
    <row r="3899" spans="1:9" x14ac:dyDescent="0.15">
      <c r="A3899" s="130">
        <v>3897</v>
      </c>
      <c r="B3899" s="130" t="s">
        <v>6561</v>
      </c>
      <c r="C3899" s="130" t="s">
        <v>16026</v>
      </c>
      <c r="D3899" s="130">
        <v>1</v>
      </c>
      <c r="E3899" s="130" t="s">
        <v>12788</v>
      </c>
      <c r="F3899" s="130">
        <v>1211800</v>
      </c>
      <c r="G3899" s="130">
        <v>1295500</v>
      </c>
      <c r="H3899" s="130" t="str">
        <f t="shared" si="120"/>
        <v>KK-170067</v>
      </c>
      <c r="I3899" s="130" t="str">
        <f t="shared" si="121"/>
        <v>A</v>
      </c>
    </row>
    <row r="3900" spans="1:9" x14ac:dyDescent="0.15">
      <c r="A3900" s="130">
        <v>3898</v>
      </c>
      <c r="B3900" s="130" t="s">
        <v>6562</v>
      </c>
      <c r="C3900" s="130" t="s">
        <v>16017</v>
      </c>
      <c r="D3900" s="130">
        <v>2400</v>
      </c>
      <c r="E3900" s="130" t="s">
        <v>12355</v>
      </c>
      <c r="F3900" s="130">
        <v>16777338</v>
      </c>
      <c r="G3900" s="130">
        <v>17676357</v>
      </c>
      <c r="H3900" s="130" t="str">
        <f t="shared" si="120"/>
        <v>KK-180001</v>
      </c>
      <c r="I3900" s="130" t="str">
        <f t="shared" si="121"/>
        <v>A</v>
      </c>
    </row>
    <row r="3901" spans="1:9" x14ac:dyDescent="0.15">
      <c r="A3901" s="130">
        <v>3899</v>
      </c>
      <c r="B3901" s="130" t="s">
        <v>6563</v>
      </c>
      <c r="C3901" s="130" t="s">
        <v>2221</v>
      </c>
      <c r="D3901" s="130">
        <v>10</v>
      </c>
      <c r="E3901" s="130" t="s">
        <v>12370</v>
      </c>
      <c r="F3901" s="130">
        <v>102242</v>
      </c>
      <c r="G3901" s="130">
        <v>424400</v>
      </c>
      <c r="H3901" s="130" t="str">
        <f t="shared" si="120"/>
        <v>KK-180002</v>
      </c>
      <c r="I3901" s="130" t="str">
        <f t="shared" si="121"/>
        <v>A</v>
      </c>
    </row>
    <row r="3902" spans="1:9" x14ac:dyDescent="0.15">
      <c r="A3902" s="130">
        <v>3900</v>
      </c>
      <c r="B3902" s="130" t="s">
        <v>6564</v>
      </c>
      <c r="C3902" s="130" t="s">
        <v>16031</v>
      </c>
      <c r="D3902" s="130">
        <v>100</v>
      </c>
      <c r="E3902" s="130" t="s">
        <v>12610</v>
      </c>
      <c r="F3902" s="130">
        <v>13650</v>
      </c>
      <c r="G3902" s="130">
        <v>25936</v>
      </c>
      <c r="H3902" s="130" t="str">
        <f t="shared" si="120"/>
        <v>KK-180003</v>
      </c>
      <c r="I3902" s="130" t="str">
        <f t="shared" si="121"/>
        <v>A</v>
      </c>
    </row>
    <row r="3903" spans="1:9" x14ac:dyDescent="0.15">
      <c r="A3903" s="130">
        <v>3901</v>
      </c>
      <c r="B3903" s="130" t="s">
        <v>6565</v>
      </c>
      <c r="C3903" s="130" t="s">
        <v>16033</v>
      </c>
      <c r="D3903" s="130">
        <v>1000</v>
      </c>
      <c r="E3903" s="130" t="s">
        <v>12355</v>
      </c>
      <c r="F3903" s="130">
        <v>17436000</v>
      </c>
      <c r="G3903" s="130">
        <v>6311486</v>
      </c>
      <c r="H3903" s="130" t="str">
        <f t="shared" si="120"/>
        <v>KK-180004</v>
      </c>
      <c r="I3903" s="130" t="str">
        <f t="shared" si="121"/>
        <v>A</v>
      </c>
    </row>
    <row r="3904" spans="1:9" x14ac:dyDescent="0.15">
      <c r="A3904" s="130">
        <v>3902</v>
      </c>
      <c r="B3904" s="130" t="s">
        <v>6566</v>
      </c>
      <c r="C3904" s="130" t="s">
        <v>15716</v>
      </c>
      <c r="D3904" s="130">
        <v>1</v>
      </c>
      <c r="E3904" s="130" t="s">
        <v>12462</v>
      </c>
      <c r="F3904" s="130">
        <v>3760000</v>
      </c>
      <c r="G3904" s="130">
        <v>3323001</v>
      </c>
      <c r="H3904" s="130" t="str">
        <f t="shared" si="120"/>
        <v>KK-180005</v>
      </c>
      <c r="I3904" s="130" t="str">
        <f t="shared" si="121"/>
        <v>A</v>
      </c>
    </row>
    <row r="3905" spans="1:9" x14ac:dyDescent="0.15">
      <c r="A3905" s="130">
        <v>3903</v>
      </c>
      <c r="B3905" s="130" t="s">
        <v>6567</v>
      </c>
      <c r="C3905" s="130" t="s">
        <v>16036</v>
      </c>
      <c r="D3905" s="130">
        <v>100</v>
      </c>
      <c r="E3905" s="130" t="s">
        <v>12653</v>
      </c>
      <c r="F3905" s="130">
        <v>914584</v>
      </c>
      <c r="G3905" s="130">
        <v>801184</v>
      </c>
      <c r="H3905" s="130" t="str">
        <f t="shared" si="120"/>
        <v>KK-180006</v>
      </c>
      <c r="I3905" s="130" t="str">
        <f t="shared" si="121"/>
        <v>A</v>
      </c>
    </row>
    <row r="3906" spans="1:9" x14ac:dyDescent="0.15">
      <c r="A3906" s="130">
        <v>3904</v>
      </c>
      <c r="B3906" s="130" t="s">
        <v>6568</v>
      </c>
      <c r="C3906" s="130" t="s">
        <v>16038</v>
      </c>
      <c r="D3906" s="130">
        <v>100</v>
      </c>
      <c r="E3906" s="130" t="s">
        <v>12355</v>
      </c>
      <c r="F3906" s="130">
        <v>1064206</v>
      </c>
      <c r="G3906" s="130">
        <v>1004305</v>
      </c>
      <c r="H3906" s="130" t="str">
        <f t="shared" si="120"/>
        <v>KK-180007</v>
      </c>
      <c r="I3906" s="130" t="str">
        <f t="shared" si="121"/>
        <v>A</v>
      </c>
    </row>
    <row r="3907" spans="1:9" x14ac:dyDescent="0.15">
      <c r="A3907" s="130">
        <v>3905</v>
      </c>
      <c r="B3907" s="130" t="s">
        <v>6569</v>
      </c>
      <c r="C3907" s="130" t="s">
        <v>13027</v>
      </c>
      <c r="D3907" s="130">
        <v>1</v>
      </c>
      <c r="E3907" s="130" t="s">
        <v>13699</v>
      </c>
      <c r="F3907" s="130">
        <v>3264000</v>
      </c>
      <c r="G3907" s="130">
        <v>4358493</v>
      </c>
      <c r="H3907" s="130" t="str">
        <f t="shared" si="120"/>
        <v>KK-180008</v>
      </c>
      <c r="I3907" s="130" t="str">
        <f t="shared" si="121"/>
        <v>A</v>
      </c>
    </row>
    <row r="3908" spans="1:9" x14ac:dyDescent="0.15">
      <c r="A3908" s="130">
        <v>3906</v>
      </c>
      <c r="B3908" s="130" t="s">
        <v>6570</v>
      </c>
      <c r="C3908" s="130" t="s">
        <v>16041</v>
      </c>
      <c r="D3908" s="130">
        <v>10</v>
      </c>
      <c r="E3908" s="130" t="s">
        <v>12361</v>
      </c>
      <c r="F3908" s="130">
        <v>1319920</v>
      </c>
      <c r="G3908" s="130">
        <v>939340</v>
      </c>
      <c r="H3908" s="130" t="str">
        <f t="shared" ref="H3908:H3971" si="122">LEFT(B3908,FIND("-",B3908)+6)</f>
        <v>KK-180009</v>
      </c>
      <c r="I3908" s="130" t="str">
        <f t="shared" ref="I3908:I3971" si="123">RIGHT(B3908,LEN(B3908)-FIND("-",B3908)-7)</f>
        <v>A</v>
      </c>
    </row>
    <row r="3909" spans="1:9" x14ac:dyDescent="0.15">
      <c r="A3909" s="130">
        <v>3907</v>
      </c>
      <c r="B3909" s="130" t="s">
        <v>6571</v>
      </c>
      <c r="C3909" s="130" t="s">
        <v>16043</v>
      </c>
      <c r="D3909" s="130">
        <v>20</v>
      </c>
      <c r="E3909" s="130" t="s">
        <v>12403</v>
      </c>
      <c r="F3909" s="130">
        <v>1211155</v>
      </c>
      <c r="G3909" s="130">
        <v>2580113</v>
      </c>
      <c r="H3909" s="130" t="str">
        <f t="shared" si="122"/>
        <v>KK-180010</v>
      </c>
      <c r="I3909" s="130" t="str">
        <f t="shared" si="123"/>
        <v>A</v>
      </c>
    </row>
    <row r="3910" spans="1:9" x14ac:dyDescent="0.15">
      <c r="A3910" s="130">
        <v>3908</v>
      </c>
      <c r="B3910" s="130" t="s">
        <v>6572</v>
      </c>
      <c r="C3910" s="130" t="s">
        <v>16045</v>
      </c>
      <c r="D3910" s="130">
        <v>10</v>
      </c>
      <c r="E3910" s="130" t="s">
        <v>12446</v>
      </c>
      <c r="F3910" s="130">
        <v>1657800</v>
      </c>
      <c r="G3910" s="130">
        <v>1241300</v>
      </c>
      <c r="H3910" s="130" t="str">
        <f t="shared" si="122"/>
        <v>KK-180011</v>
      </c>
      <c r="I3910" s="130" t="str">
        <f t="shared" si="123"/>
        <v>A</v>
      </c>
    </row>
    <row r="3911" spans="1:9" x14ac:dyDescent="0.15">
      <c r="A3911" s="130">
        <v>3909</v>
      </c>
      <c r="B3911" s="130" t="s">
        <v>2992</v>
      </c>
      <c r="C3911" s="130" t="s">
        <v>16047</v>
      </c>
      <c r="D3911" s="130">
        <v>100</v>
      </c>
      <c r="E3911" s="130" t="s">
        <v>12355</v>
      </c>
      <c r="F3911" s="130">
        <v>222673.64</v>
      </c>
      <c r="G3911" s="130">
        <v>185825.6</v>
      </c>
      <c r="H3911" s="130" t="str">
        <f t="shared" si="122"/>
        <v>KK-180012</v>
      </c>
      <c r="I3911" s="130" t="str">
        <f t="shared" si="123"/>
        <v>VR</v>
      </c>
    </row>
    <row r="3912" spans="1:9" x14ac:dyDescent="0.15">
      <c r="A3912" s="130">
        <v>3910</v>
      </c>
      <c r="B3912" s="130" t="s">
        <v>6573</v>
      </c>
      <c r="C3912" s="130" t="s">
        <v>16026</v>
      </c>
      <c r="D3912" s="130">
        <v>1</v>
      </c>
      <c r="E3912" s="130" t="s">
        <v>12788</v>
      </c>
      <c r="F3912" s="130">
        <v>1211800</v>
      </c>
      <c r="G3912" s="130">
        <v>1295500</v>
      </c>
      <c r="H3912" s="130" t="str">
        <f t="shared" si="122"/>
        <v>KK-180013</v>
      </c>
      <c r="I3912" s="130" t="str">
        <f t="shared" si="123"/>
        <v>A</v>
      </c>
    </row>
    <row r="3913" spans="1:9" x14ac:dyDescent="0.15">
      <c r="A3913" s="130">
        <v>3911</v>
      </c>
      <c r="B3913" s="130" t="s">
        <v>6574</v>
      </c>
      <c r="C3913" s="130" t="s">
        <v>1827</v>
      </c>
      <c r="D3913" s="130">
        <v>1</v>
      </c>
      <c r="E3913" s="130" t="s">
        <v>12361</v>
      </c>
      <c r="F3913" s="130">
        <v>15000</v>
      </c>
      <c r="G3913" s="130">
        <v>13500</v>
      </c>
      <c r="H3913" s="130" t="str">
        <f t="shared" si="122"/>
        <v>KK-180014</v>
      </c>
      <c r="I3913" s="130" t="str">
        <f t="shared" si="123"/>
        <v>A</v>
      </c>
    </row>
    <row r="3914" spans="1:9" x14ac:dyDescent="0.15">
      <c r="A3914" s="130">
        <v>3912</v>
      </c>
      <c r="B3914" s="130" t="s">
        <v>6575</v>
      </c>
      <c r="C3914" s="130" t="s">
        <v>16050</v>
      </c>
      <c r="D3914" s="130">
        <v>1</v>
      </c>
      <c r="E3914" s="130" t="s">
        <v>12403</v>
      </c>
      <c r="F3914" s="130">
        <v>2904300</v>
      </c>
      <c r="G3914" s="130">
        <v>3273220</v>
      </c>
      <c r="H3914" s="130" t="str">
        <f t="shared" si="122"/>
        <v>KK-180015</v>
      </c>
      <c r="I3914" s="130" t="str">
        <f t="shared" si="123"/>
        <v>A</v>
      </c>
    </row>
    <row r="3915" spans="1:9" x14ac:dyDescent="0.15">
      <c r="A3915" s="130">
        <v>3913</v>
      </c>
      <c r="B3915" s="130" t="s">
        <v>6576</v>
      </c>
      <c r="C3915" s="130" t="s">
        <v>13805</v>
      </c>
      <c r="D3915" s="130">
        <v>100</v>
      </c>
      <c r="E3915" s="130" t="s">
        <v>12372</v>
      </c>
      <c r="F3915" s="130">
        <v>713586</v>
      </c>
      <c r="G3915" s="130">
        <v>71930</v>
      </c>
      <c r="H3915" s="130" t="str">
        <f t="shared" si="122"/>
        <v>KK-180016</v>
      </c>
      <c r="I3915" s="130" t="str">
        <f t="shared" si="123"/>
        <v>A</v>
      </c>
    </row>
    <row r="3916" spans="1:9" x14ac:dyDescent="0.15">
      <c r="A3916" s="130">
        <v>3914</v>
      </c>
      <c r="B3916" s="130" t="s">
        <v>6577</v>
      </c>
      <c r="C3916" s="130" t="s">
        <v>15904</v>
      </c>
      <c r="D3916" s="130">
        <v>1</v>
      </c>
      <c r="E3916" s="130" t="s">
        <v>12975</v>
      </c>
      <c r="F3916" s="130">
        <v>960000</v>
      </c>
      <c r="G3916" s="130">
        <v>368200</v>
      </c>
      <c r="H3916" s="130" t="str">
        <f t="shared" si="122"/>
        <v>KK-180017</v>
      </c>
      <c r="I3916" s="130" t="str">
        <f t="shared" si="123"/>
        <v>A</v>
      </c>
    </row>
    <row r="3917" spans="1:9" x14ac:dyDescent="0.15">
      <c r="A3917" s="130">
        <v>3915</v>
      </c>
      <c r="B3917" s="130" t="s">
        <v>6578</v>
      </c>
      <c r="C3917" s="130" t="s">
        <v>16054</v>
      </c>
      <c r="D3917" s="130">
        <v>1</v>
      </c>
      <c r="E3917" s="130" t="s">
        <v>12784</v>
      </c>
      <c r="F3917" s="130">
        <v>6592000</v>
      </c>
      <c r="G3917" s="130">
        <v>8336000</v>
      </c>
      <c r="H3917" s="130" t="str">
        <f t="shared" si="122"/>
        <v>KK-180018</v>
      </c>
      <c r="I3917" s="130" t="str">
        <f t="shared" si="123"/>
        <v>A</v>
      </c>
    </row>
    <row r="3918" spans="1:9" x14ac:dyDescent="0.15">
      <c r="A3918" s="130">
        <v>3916</v>
      </c>
      <c r="B3918" s="130" t="s">
        <v>6579</v>
      </c>
      <c r="C3918" s="130" t="s">
        <v>16056</v>
      </c>
      <c r="D3918" s="130">
        <v>1</v>
      </c>
      <c r="E3918" s="130" t="s">
        <v>14790</v>
      </c>
      <c r="F3918" s="130">
        <v>18922</v>
      </c>
      <c r="G3918" s="130">
        <v>24773</v>
      </c>
      <c r="H3918" s="130" t="str">
        <f t="shared" si="122"/>
        <v>KK-180019</v>
      </c>
      <c r="I3918" s="130" t="str">
        <f t="shared" si="123"/>
        <v>A</v>
      </c>
    </row>
    <row r="3919" spans="1:9" x14ac:dyDescent="0.15">
      <c r="A3919" s="130">
        <v>3917</v>
      </c>
      <c r="B3919" s="130" t="s">
        <v>6580</v>
      </c>
      <c r="C3919" s="130" t="s">
        <v>16058</v>
      </c>
      <c r="D3919" s="130">
        <v>10</v>
      </c>
      <c r="E3919" s="130" t="s">
        <v>12355</v>
      </c>
      <c r="F3919" s="130">
        <v>3181053</v>
      </c>
      <c r="G3919" s="130">
        <v>1551282</v>
      </c>
      <c r="H3919" s="130" t="str">
        <f t="shared" si="122"/>
        <v>KK-180020</v>
      </c>
      <c r="I3919" s="130" t="str">
        <f t="shared" si="123"/>
        <v>A</v>
      </c>
    </row>
    <row r="3920" spans="1:9" x14ac:dyDescent="0.15">
      <c r="A3920" s="130">
        <v>3918</v>
      </c>
      <c r="B3920" s="130" t="s">
        <v>6581</v>
      </c>
      <c r="C3920" s="130" t="s">
        <v>16060</v>
      </c>
      <c r="D3920" s="130">
        <v>1000</v>
      </c>
      <c r="E3920" s="130" t="s">
        <v>12355</v>
      </c>
      <c r="F3920" s="130">
        <v>7616400</v>
      </c>
      <c r="G3920" s="130">
        <v>656700</v>
      </c>
      <c r="H3920" s="130" t="str">
        <f t="shared" si="122"/>
        <v>KK-180021</v>
      </c>
      <c r="I3920" s="130" t="str">
        <f t="shared" si="123"/>
        <v>A</v>
      </c>
    </row>
    <row r="3921" spans="1:9" x14ac:dyDescent="0.15">
      <c r="A3921" s="130">
        <v>3919</v>
      </c>
      <c r="B3921" s="130" t="s">
        <v>6582</v>
      </c>
      <c r="C3921" s="130" t="s">
        <v>16062</v>
      </c>
      <c r="D3921" s="130">
        <v>1</v>
      </c>
      <c r="E3921" s="130" t="s">
        <v>12676</v>
      </c>
      <c r="F3921" s="130">
        <v>54644</v>
      </c>
      <c r="G3921" s="130">
        <v>77022</v>
      </c>
      <c r="H3921" s="130" t="str">
        <f t="shared" si="122"/>
        <v>KK-180022</v>
      </c>
      <c r="I3921" s="130" t="str">
        <f t="shared" si="123"/>
        <v>A</v>
      </c>
    </row>
    <row r="3922" spans="1:9" x14ac:dyDescent="0.15">
      <c r="A3922" s="130">
        <v>3920</v>
      </c>
      <c r="B3922" s="130" t="s">
        <v>6583</v>
      </c>
      <c r="C3922" s="130" t="s">
        <v>16064</v>
      </c>
      <c r="D3922" s="130">
        <v>10</v>
      </c>
      <c r="E3922" s="130" t="s">
        <v>16065</v>
      </c>
      <c r="F3922" s="130">
        <v>180966</v>
      </c>
      <c r="G3922" s="130">
        <v>161554</v>
      </c>
      <c r="H3922" s="130" t="str">
        <f t="shared" si="122"/>
        <v>KK-180023</v>
      </c>
      <c r="I3922" s="130" t="str">
        <f t="shared" si="123"/>
        <v>A</v>
      </c>
    </row>
    <row r="3923" spans="1:9" x14ac:dyDescent="0.15">
      <c r="A3923" s="130">
        <v>3921</v>
      </c>
      <c r="B3923" s="130" t="s">
        <v>6584</v>
      </c>
      <c r="C3923" s="130" t="s">
        <v>14761</v>
      </c>
      <c r="D3923" s="130">
        <v>100</v>
      </c>
      <c r="E3923" s="130" t="s">
        <v>12355</v>
      </c>
      <c r="F3923" s="130">
        <v>3968065</v>
      </c>
      <c r="G3923" s="130">
        <v>4097240</v>
      </c>
      <c r="H3923" s="130" t="str">
        <f t="shared" si="122"/>
        <v>KK-180024</v>
      </c>
      <c r="I3923" s="130" t="str">
        <f t="shared" si="123"/>
        <v>A</v>
      </c>
    </row>
    <row r="3924" spans="1:9" x14ac:dyDescent="0.15">
      <c r="A3924" s="130">
        <v>3922</v>
      </c>
      <c r="B3924" s="130" t="s">
        <v>6585</v>
      </c>
      <c r="C3924" s="130" t="s">
        <v>16068</v>
      </c>
      <c r="D3924" s="130">
        <v>270</v>
      </c>
      <c r="E3924" s="130" t="s">
        <v>12368</v>
      </c>
      <c r="F3924" s="130">
        <v>752052</v>
      </c>
      <c r="G3924" s="130">
        <v>757368</v>
      </c>
      <c r="H3924" s="130" t="str">
        <f t="shared" si="122"/>
        <v>KK-180025</v>
      </c>
      <c r="I3924" s="130" t="str">
        <f t="shared" si="123"/>
        <v>A</v>
      </c>
    </row>
    <row r="3925" spans="1:9" x14ac:dyDescent="0.15">
      <c r="A3925" s="130">
        <v>3923</v>
      </c>
      <c r="B3925" s="130" t="s">
        <v>6586</v>
      </c>
      <c r="C3925" s="130" t="s">
        <v>16070</v>
      </c>
      <c r="D3925" s="130">
        <v>100</v>
      </c>
      <c r="E3925" s="130" t="s">
        <v>12355</v>
      </c>
      <c r="F3925" s="130">
        <v>1711000</v>
      </c>
      <c r="G3925" s="130">
        <v>1604000</v>
      </c>
      <c r="H3925" s="130" t="str">
        <f t="shared" si="122"/>
        <v>KK-180026</v>
      </c>
      <c r="I3925" s="130" t="str">
        <f t="shared" si="123"/>
        <v>A</v>
      </c>
    </row>
    <row r="3926" spans="1:9" x14ac:dyDescent="0.15">
      <c r="A3926" s="130">
        <v>3924</v>
      </c>
      <c r="B3926" s="130" t="s">
        <v>6587</v>
      </c>
      <c r="C3926" s="130" t="s">
        <v>16072</v>
      </c>
      <c r="D3926" s="130">
        <v>10</v>
      </c>
      <c r="E3926" s="130" t="s">
        <v>13671</v>
      </c>
      <c r="F3926" s="130">
        <v>19350</v>
      </c>
      <c r="G3926" s="130">
        <v>6666</v>
      </c>
      <c r="H3926" s="130" t="str">
        <f t="shared" si="122"/>
        <v>KK-180027</v>
      </c>
      <c r="I3926" s="130" t="str">
        <f t="shared" si="123"/>
        <v>A</v>
      </c>
    </row>
    <row r="3927" spans="1:9" x14ac:dyDescent="0.15">
      <c r="A3927" s="130">
        <v>3925</v>
      </c>
      <c r="B3927" s="130" t="s">
        <v>6588</v>
      </c>
      <c r="C3927" s="130" t="s">
        <v>15070</v>
      </c>
      <c r="D3927" s="130">
        <v>10</v>
      </c>
      <c r="E3927" s="130" t="s">
        <v>12355</v>
      </c>
      <c r="F3927" s="130">
        <v>2057100</v>
      </c>
      <c r="G3927" s="130">
        <v>2000000</v>
      </c>
      <c r="H3927" s="130" t="str">
        <f t="shared" si="122"/>
        <v>KK-180028</v>
      </c>
      <c r="I3927" s="130" t="str">
        <f t="shared" si="123"/>
        <v>A</v>
      </c>
    </row>
    <row r="3928" spans="1:9" x14ac:dyDescent="0.15">
      <c r="A3928" s="130">
        <v>3926</v>
      </c>
      <c r="B3928" s="130" t="s">
        <v>6589</v>
      </c>
      <c r="C3928" s="130" t="s">
        <v>16075</v>
      </c>
      <c r="D3928" s="130">
        <v>1</v>
      </c>
      <c r="E3928" s="130" t="s">
        <v>12569</v>
      </c>
      <c r="F3928" s="130">
        <v>878922</v>
      </c>
      <c r="G3928" s="130">
        <v>91722</v>
      </c>
      <c r="H3928" s="130" t="str">
        <f t="shared" si="122"/>
        <v>KK-180029</v>
      </c>
      <c r="I3928" s="130" t="str">
        <f t="shared" si="123"/>
        <v>A</v>
      </c>
    </row>
    <row r="3929" spans="1:9" x14ac:dyDescent="0.15">
      <c r="A3929" s="130">
        <v>3927</v>
      </c>
      <c r="B3929" s="130" t="s">
        <v>6590</v>
      </c>
      <c r="C3929" s="130" t="s">
        <v>16077</v>
      </c>
      <c r="D3929" s="130">
        <v>1000</v>
      </c>
      <c r="E3929" s="130" t="s">
        <v>16078</v>
      </c>
      <c r="F3929" s="130">
        <v>29122620</v>
      </c>
      <c r="G3929" s="130">
        <v>34051220</v>
      </c>
      <c r="H3929" s="130" t="str">
        <f t="shared" si="122"/>
        <v>KK-180030</v>
      </c>
      <c r="I3929" s="130" t="str">
        <f t="shared" si="123"/>
        <v>A</v>
      </c>
    </row>
    <row r="3930" spans="1:9" x14ac:dyDescent="0.15">
      <c r="A3930" s="130">
        <v>3928</v>
      </c>
      <c r="B3930" s="130" t="s">
        <v>6591</v>
      </c>
      <c r="C3930" s="130" t="s">
        <v>16080</v>
      </c>
      <c r="D3930" s="130">
        <v>100</v>
      </c>
      <c r="E3930" s="130" t="s">
        <v>16081</v>
      </c>
      <c r="F3930" s="130">
        <v>1777100</v>
      </c>
      <c r="G3930" s="130">
        <v>1898400</v>
      </c>
      <c r="H3930" s="130" t="str">
        <f t="shared" si="122"/>
        <v>KK-180031</v>
      </c>
      <c r="I3930" s="130" t="str">
        <f t="shared" si="123"/>
        <v>A</v>
      </c>
    </row>
    <row r="3931" spans="1:9" x14ac:dyDescent="0.15">
      <c r="A3931" s="130">
        <v>3929</v>
      </c>
      <c r="B3931" s="130" t="s">
        <v>6592</v>
      </c>
      <c r="C3931" s="130" t="s">
        <v>16083</v>
      </c>
      <c r="D3931" s="130">
        <v>12</v>
      </c>
      <c r="E3931" s="130" t="s">
        <v>16084</v>
      </c>
      <c r="F3931" s="130">
        <v>3103388</v>
      </c>
      <c r="G3931" s="130">
        <v>3403620</v>
      </c>
      <c r="H3931" s="130" t="str">
        <f t="shared" si="122"/>
        <v>KK-180032</v>
      </c>
      <c r="I3931" s="130" t="str">
        <f t="shared" si="123"/>
        <v>A</v>
      </c>
    </row>
    <row r="3932" spans="1:9" x14ac:dyDescent="0.15">
      <c r="A3932" s="130">
        <v>3930</v>
      </c>
      <c r="B3932" s="130" t="s">
        <v>6593</v>
      </c>
      <c r="C3932" s="130" t="s">
        <v>16086</v>
      </c>
      <c r="D3932" s="130">
        <v>100</v>
      </c>
      <c r="E3932" s="130" t="s">
        <v>12610</v>
      </c>
      <c r="F3932" s="130">
        <v>54812</v>
      </c>
      <c r="G3932" s="130">
        <v>52412</v>
      </c>
      <c r="H3932" s="130" t="str">
        <f t="shared" si="122"/>
        <v>KK-180033</v>
      </c>
      <c r="I3932" s="130" t="str">
        <f t="shared" si="123"/>
        <v>A</v>
      </c>
    </row>
    <row r="3933" spans="1:9" x14ac:dyDescent="0.15">
      <c r="A3933" s="130">
        <v>3931</v>
      </c>
      <c r="B3933" s="130" t="s">
        <v>6594</v>
      </c>
      <c r="C3933" s="130" t="s">
        <v>15932</v>
      </c>
      <c r="D3933" s="130">
        <v>100</v>
      </c>
      <c r="E3933" s="130" t="s">
        <v>12370</v>
      </c>
      <c r="F3933" s="130">
        <v>1206840</v>
      </c>
      <c r="G3933" s="130">
        <v>166840</v>
      </c>
      <c r="H3933" s="130" t="str">
        <f t="shared" si="122"/>
        <v>KK-180034</v>
      </c>
      <c r="I3933" s="130" t="str">
        <f t="shared" si="123"/>
        <v>A</v>
      </c>
    </row>
    <row r="3934" spans="1:9" x14ac:dyDescent="0.15">
      <c r="A3934" s="130">
        <v>3932</v>
      </c>
      <c r="B3934" s="130" t="s">
        <v>6595</v>
      </c>
      <c r="C3934" s="130" t="s">
        <v>16019</v>
      </c>
      <c r="D3934" s="130">
        <v>1</v>
      </c>
      <c r="E3934" s="130" t="s">
        <v>12402</v>
      </c>
      <c r="F3934" s="130">
        <v>2080360</v>
      </c>
      <c r="G3934" s="130">
        <v>175708</v>
      </c>
      <c r="H3934" s="130" t="str">
        <f t="shared" si="122"/>
        <v>KK-180035</v>
      </c>
      <c r="I3934" s="130" t="str">
        <f t="shared" si="123"/>
        <v>A</v>
      </c>
    </row>
    <row r="3935" spans="1:9" x14ac:dyDescent="0.15">
      <c r="A3935" s="130">
        <v>3933</v>
      </c>
      <c r="B3935" s="130" t="s">
        <v>6596</v>
      </c>
      <c r="C3935" s="130" t="s">
        <v>16089</v>
      </c>
      <c r="D3935" s="130">
        <v>100</v>
      </c>
      <c r="E3935" s="130" t="s">
        <v>12361</v>
      </c>
      <c r="F3935" s="130">
        <v>190019.8</v>
      </c>
      <c r="G3935" s="130">
        <v>217917</v>
      </c>
      <c r="H3935" s="130" t="str">
        <f t="shared" si="122"/>
        <v>KK-180036</v>
      </c>
      <c r="I3935" s="130" t="str">
        <f t="shared" si="123"/>
        <v>A</v>
      </c>
    </row>
    <row r="3936" spans="1:9" x14ac:dyDescent="0.15">
      <c r="A3936" s="130">
        <v>3934</v>
      </c>
      <c r="B3936" s="130" t="s">
        <v>22416</v>
      </c>
      <c r="C3936" s="130" t="s">
        <v>16091</v>
      </c>
      <c r="D3936" s="130">
        <v>100</v>
      </c>
      <c r="E3936" s="130" t="s">
        <v>12368</v>
      </c>
      <c r="F3936" s="130">
        <v>617014</v>
      </c>
      <c r="G3936" s="130">
        <v>617014</v>
      </c>
      <c r="H3936" s="130" t="str">
        <f t="shared" si="122"/>
        <v>KK-180037</v>
      </c>
      <c r="I3936" s="130" t="str">
        <f t="shared" si="123"/>
        <v>VE</v>
      </c>
    </row>
    <row r="3937" spans="1:9" x14ac:dyDescent="0.15">
      <c r="A3937" s="130">
        <v>3935</v>
      </c>
      <c r="B3937" s="130" t="s">
        <v>22415</v>
      </c>
      <c r="C3937" s="130" t="s">
        <v>14847</v>
      </c>
      <c r="D3937" s="130">
        <v>1</v>
      </c>
      <c r="E3937" s="130" t="s">
        <v>12402</v>
      </c>
      <c r="F3937" s="130">
        <v>6900</v>
      </c>
      <c r="G3937" s="130">
        <v>6500</v>
      </c>
      <c r="H3937" s="130" t="str">
        <f t="shared" si="122"/>
        <v>KK-180038</v>
      </c>
      <c r="I3937" s="130" t="str">
        <f t="shared" si="123"/>
        <v>VE</v>
      </c>
    </row>
    <row r="3938" spans="1:9" x14ac:dyDescent="0.15">
      <c r="A3938" s="130">
        <v>3936</v>
      </c>
      <c r="B3938" s="130" t="s">
        <v>6597</v>
      </c>
      <c r="C3938" s="130" t="s">
        <v>16094</v>
      </c>
      <c r="D3938" s="130">
        <v>1000</v>
      </c>
      <c r="E3938" s="130" t="s">
        <v>12355</v>
      </c>
      <c r="F3938" s="130">
        <v>53509</v>
      </c>
      <c r="G3938" s="130">
        <v>62225</v>
      </c>
      <c r="H3938" s="130" t="str">
        <f t="shared" si="122"/>
        <v>KK-180039</v>
      </c>
      <c r="I3938" s="130" t="str">
        <f t="shared" si="123"/>
        <v>A</v>
      </c>
    </row>
    <row r="3939" spans="1:9" x14ac:dyDescent="0.15">
      <c r="A3939" s="130">
        <v>3937</v>
      </c>
      <c r="B3939" s="130" t="s">
        <v>6598</v>
      </c>
      <c r="C3939" s="130" t="s">
        <v>16096</v>
      </c>
      <c r="D3939" s="130">
        <v>1000</v>
      </c>
      <c r="E3939" s="130" t="s">
        <v>12972</v>
      </c>
      <c r="F3939" s="130">
        <v>90000</v>
      </c>
      <c r="G3939" s="130">
        <v>70000</v>
      </c>
      <c r="H3939" s="130" t="str">
        <f t="shared" si="122"/>
        <v>KK-180040</v>
      </c>
      <c r="I3939" s="130" t="str">
        <f t="shared" si="123"/>
        <v>A</v>
      </c>
    </row>
    <row r="3940" spans="1:9" x14ac:dyDescent="0.15">
      <c r="A3940" s="130">
        <v>3938</v>
      </c>
      <c r="B3940" s="130" t="s">
        <v>6599</v>
      </c>
      <c r="C3940" s="130" t="s">
        <v>16098</v>
      </c>
      <c r="D3940" s="130">
        <v>50.399999999999899</v>
      </c>
      <c r="E3940" s="130" t="s">
        <v>12355</v>
      </c>
      <c r="F3940" s="130">
        <v>310100</v>
      </c>
      <c r="G3940" s="130">
        <v>721500</v>
      </c>
      <c r="H3940" s="130" t="str">
        <f t="shared" si="122"/>
        <v>KK-180041</v>
      </c>
      <c r="I3940" s="130" t="str">
        <f t="shared" si="123"/>
        <v>A</v>
      </c>
    </row>
    <row r="3941" spans="1:9" x14ac:dyDescent="0.15">
      <c r="A3941" s="130">
        <v>3939</v>
      </c>
      <c r="B3941" s="130" t="s">
        <v>6600</v>
      </c>
      <c r="C3941" s="130" t="s">
        <v>16100</v>
      </c>
      <c r="D3941" s="130">
        <v>1070</v>
      </c>
      <c r="E3941" s="130" t="s">
        <v>12368</v>
      </c>
      <c r="F3941" s="130">
        <v>4616700</v>
      </c>
      <c r="G3941" s="130">
        <v>3193980</v>
      </c>
      <c r="H3941" s="130" t="str">
        <f t="shared" si="122"/>
        <v>KK-180042</v>
      </c>
      <c r="I3941" s="130" t="str">
        <f t="shared" si="123"/>
        <v>A</v>
      </c>
    </row>
    <row r="3942" spans="1:9" x14ac:dyDescent="0.15">
      <c r="A3942" s="130">
        <v>3940</v>
      </c>
      <c r="B3942" s="130" t="s">
        <v>6601</v>
      </c>
      <c r="C3942" s="130" t="s">
        <v>16102</v>
      </c>
      <c r="D3942" s="130">
        <v>1</v>
      </c>
      <c r="E3942" s="130" t="s">
        <v>12370</v>
      </c>
      <c r="F3942" s="130">
        <v>2651000</v>
      </c>
      <c r="G3942" s="130">
        <v>2651000</v>
      </c>
      <c r="H3942" s="130" t="str">
        <f t="shared" si="122"/>
        <v>KK-180043</v>
      </c>
      <c r="I3942" s="130" t="str">
        <f t="shared" si="123"/>
        <v>A</v>
      </c>
    </row>
    <row r="3943" spans="1:9" x14ac:dyDescent="0.15">
      <c r="A3943" s="130">
        <v>3941</v>
      </c>
      <c r="B3943" s="130" t="s">
        <v>6602</v>
      </c>
      <c r="C3943" s="130" t="s">
        <v>16104</v>
      </c>
      <c r="D3943" s="130">
        <v>100</v>
      </c>
      <c r="E3943" s="130" t="s">
        <v>12372</v>
      </c>
      <c r="F3943" s="130">
        <v>1075799.3</v>
      </c>
      <c r="G3943" s="130">
        <v>1523247.8</v>
      </c>
      <c r="H3943" s="130" t="str">
        <f t="shared" si="122"/>
        <v>KK-180044</v>
      </c>
      <c r="I3943" s="130" t="str">
        <f t="shared" si="123"/>
        <v>A</v>
      </c>
    </row>
    <row r="3944" spans="1:9" x14ac:dyDescent="0.15">
      <c r="A3944" s="130">
        <v>3942</v>
      </c>
      <c r="B3944" s="130" t="s">
        <v>6603</v>
      </c>
      <c r="C3944" s="130" t="s">
        <v>16106</v>
      </c>
      <c r="D3944" s="130">
        <v>1</v>
      </c>
      <c r="E3944" s="130" t="s">
        <v>12402</v>
      </c>
      <c r="F3944" s="130">
        <v>1021300</v>
      </c>
      <c r="G3944" s="130">
        <v>369000</v>
      </c>
      <c r="H3944" s="130" t="str">
        <f t="shared" si="122"/>
        <v>KK-180045</v>
      </c>
      <c r="I3944" s="130" t="str">
        <f t="shared" si="123"/>
        <v>A</v>
      </c>
    </row>
    <row r="3945" spans="1:9" x14ac:dyDescent="0.15">
      <c r="A3945" s="130">
        <v>3943</v>
      </c>
      <c r="B3945" s="130" t="s">
        <v>22411</v>
      </c>
      <c r="C3945" s="130" t="s">
        <v>14487</v>
      </c>
      <c r="D3945" s="130">
        <v>100</v>
      </c>
      <c r="E3945" s="130" t="s">
        <v>12355</v>
      </c>
      <c r="F3945" s="130">
        <v>262993</v>
      </c>
      <c r="G3945" s="130">
        <v>358856</v>
      </c>
      <c r="H3945" s="130" t="str">
        <f t="shared" si="122"/>
        <v>KK-180046</v>
      </c>
      <c r="I3945" s="130" t="str">
        <f t="shared" si="123"/>
        <v>VE</v>
      </c>
    </row>
    <row r="3946" spans="1:9" x14ac:dyDescent="0.15">
      <c r="A3946" s="130">
        <v>3944</v>
      </c>
      <c r="B3946" s="130" t="s">
        <v>6604</v>
      </c>
      <c r="C3946" s="130" t="s">
        <v>16109</v>
      </c>
      <c r="D3946" s="130">
        <v>100</v>
      </c>
      <c r="E3946" s="130" t="s">
        <v>12368</v>
      </c>
      <c r="F3946" s="130">
        <v>147825</v>
      </c>
      <c r="G3946" s="130">
        <v>33581</v>
      </c>
      <c r="H3946" s="130" t="str">
        <f t="shared" si="122"/>
        <v>KK-180047</v>
      </c>
      <c r="I3946" s="130" t="str">
        <f t="shared" si="123"/>
        <v>A</v>
      </c>
    </row>
    <row r="3947" spans="1:9" x14ac:dyDescent="0.15">
      <c r="A3947" s="130">
        <v>3945</v>
      </c>
      <c r="B3947" s="130" t="s">
        <v>6605</v>
      </c>
      <c r="C3947" s="130" t="s">
        <v>16111</v>
      </c>
      <c r="D3947" s="130">
        <v>22</v>
      </c>
      <c r="E3947" s="130" t="s">
        <v>12355</v>
      </c>
      <c r="F3947" s="130">
        <v>2567900</v>
      </c>
      <c r="G3947" s="130">
        <v>3639886</v>
      </c>
      <c r="H3947" s="130" t="str">
        <f t="shared" si="122"/>
        <v>KK-180048</v>
      </c>
      <c r="I3947" s="130" t="str">
        <f t="shared" si="123"/>
        <v>A</v>
      </c>
    </row>
    <row r="3948" spans="1:9" x14ac:dyDescent="0.15">
      <c r="A3948" s="130">
        <v>3946</v>
      </c>
      <c r="B3948" s="130" t="s">
        <v>6606</v>
      </c>
      <c r="C3948" s="130" t="s">
        <v>16113</v>
      </c>
      <c r="D3948" s="130">
        <v>100</v>
      </c>
      <c r="E3948" s="130" t="s">
        <v>12368</v>
      </c>
      <c r="F3948" s="130">
        <v>567024</v>
      </c>
      <c r="G3948" s="130">
        <v>283324</v>
      </c>
      <c r="H3948" s="130" t="str">
        <f t="shared" si="122"/>
        <v>KK-180049</v>
      </c>
      <c r="I3948" s="130" t="str">
        <f t="shared" si="123"/>
        <v>A</v>
      </c>
    </row>
    <row r="3949" spans="1:9" x14ac:dyDescent="0.15">
      <c r="A3949" s="130">
        <v>3947</v>
      </c>
      <c r="B3949" s="130" t="s">
        <v>22408</v>
      </c>
      <c r="C3949" s="130" t="s">
        <v>16115</v>
      </c>
      <c r="D3949" s="130">
        <v>1</v>
      </c>
      <c r="E3949" s="130" t="s">
        <v>15554</v>
      </c>
      <c r="F3949" s="130">
        <v>7164</v>
      </c>
      <c r="G3949" s="130">
        <v>23523</v>
      </c>
      <c r="H3949" s="130" t="str">
        <f t="shared" si="122"/>
        <v>KK-180050</v>
      </c>
      <c r="I3949" s="130" t="str">
        <f t="shared" si="123"/>
        <v>VE</v>
      </c>
    </row>
    <row r="3950" spans="1:9" x14ac:dyDescent="0.15">
      <c r="A3950" s="130">
        <v>3948</v>
      </c>
      <c r="B3950" s="130" t="s">
        <v>6607</v>
      </c>
      <c r="C3950" s="130" t="s">
        <v>16117</v>
      </c>
      <c r="D3950" s="130">
        <v>200</v>
      </c>
      <c r="E3950" s="130" t="s">
        <v>13533</v>
      </c>
      <c r="F3950" s="130">
        <v>140000</v>
      </c>
      <c r="G3950" s="130">
        <v>85000</v>
      </c>
      <c r="H3950" s="130" t="str">
        <f t="shared" si="122"/>
        <v>KK-180051</v>
      </c>
      <c r="I3950" s="130" t="str">
        <f t="shared" si="123"/>
        <v>A</v>
      </c>
    </row>
    <row r="3951" spans="1:9" x14ac:dyDescent="0.15">
      <c r="A3951" s="130">
        <v>3949</v>
      </c>
      <c r="B3951" s="130" t="s">
        <v>6608</v>
      </c>
      <c r="C3951" s="130" t="s">
        <v>16119</v>
      </c>
      <c r="D3951" s="130">
        <v>300</v>
      </c>
      <c r="E3951" s="130" t="s">
        <v>12370</v>
      </c>
      <c r="F3951" s="130">
        <v>31815600</v>
      </c>
      <c r="G3951" s="130">
        <v>44860200</v>
      </c>
      <c r="H3951" s="130" t="str">
        <f t="shared" si="122"/>
        <v>KK-180052</v>
      </c>
      <c r="I3951" s="130" t="str">
        <f t="shared" si="123"/>
        <v>A</v>
      </c>
    </row>
    <row r="3952" spans="1:9" x14ac:dyDescent="0.15">
      <c r="A3952" s="130">
        <v>3950</v>
      </c>
      <c r="B3952" s="130" t="s">
        <v>6609</v>
      </c>
      <c r="C3952" s="130" t="s">
        <v>16121</v>
      </c>
      <c r="D3952" s="130">
        <v>300</v>
      </c>
      <c r="E3952" s="130" t="s">
        <v>12368</v>
      </c>
      <c r="F3952" s="130">
        <v>4479000</v>
      </c>
      <c r="G3952" s="130">
        <v>4512000</v>
      </c>
      <c r="H3952" s="130" t="str">
        <f t="shared" si="122"/>
        <v>KK-180053</v>
      </c>
      <c r="I3952" s="130" t="str">
        <f t="shared" si="123"/>
        <v>A</v>
      </c>
    </row>
    <row r="3953" spans="1:9" x14ac:dyDescent="0.15">
      <c r="A3953" s="130">
        <v>3951</v>
      </c>
      <c r="B3953" s="130" t="s">
        <v>6610</v>
      </c>
      <c r="C3953" s="130" t="s">
        <v>16123</v>
      </c>
      <c r="D3953" s="130">
        <v>1</v>
      </c>
      <c r="E3953" s="130" t="s">
        <v>12876</v>
      </c>
      <c r="F3953" s="130">
        <v>192500</v>
      </c>
      <c r="G3953" s="130">
        <v>76500</v>
      </c>
      <c r="H3953" s="130" t="str">
        <f t="shared" si="122"/>
        <v>KK-180054</v>
      </c>
      <c r="I3953" s="130" t="str">
        <f t="shared" si="123"/>
        <v>A</v>
      </c>
    </row>
    <row r="3954" spans="1:9" x14ac:dyDescent="0.15">
      <c r="A3954" s="130">
        <v>3952</v>
      </c>
      <c r="B3954" s="130" t="s">
        <v>6611</v>
      </c>
      <c r="C3954" s="130" t="s">
        <v>16113</v>
      </c>
      <c r="D3954" s="130">
        <v>100</v>
      </c>
      <c r="E3954" s="130" t="s">
        <v>12368</v>
      </c>
      <c r="F3954" s="130">
        <v>330624</v>
      </c>
      <c r="G3954" s="130">
        <v>283324</v>
      </c>
      <c r="H3954" s="130" t="str">
        <f t="shared" si="122"/>
        <v>KK-180055</v>
      </c>
      <c r="I3954" s="130" t="str">
        <f t="shared" si="123"/>
        <v>A</v>
      </c>
    </row>
    <row r="3955" spans="1:9" x14ac:dyDescent="0.15">
      <c r="A3955" s="130">
        <v>3953</v>
      </c>
      <c r="B3955" s="130" t="s">
        <v>6612</v>
      </c>
      <c r="C3955" s="130" t="s">
        <v>16126</v>
      </c>
      <c r="D3955" s="130">
        <v>300</v>
      </c>
      <c r="E3955" s="130" t="s">
        <v>12355</v>
      </c>
      <c r="F3955" s="130">
        <v>526580</v>
      </c>
      <c r="G3955" s="130">
        <v>239780</v>
      </c>
      <c r="H3955" s="130" t="str">
        <f t="shared" si="122"/>
        <v>KK-180056</v>
      </c>
      <c r="I3955" s="130" t="str">
        <f t="shared" si="123"/>
        <v>A</v>
      </c>
    </row>
    <row r="3956" spans="1:9" x14ac:dyDescent="0.15">
      <c r="A3956" s="130">
        <v>3954</v>
      </c>
      <c r="B3956" s="130" t="s">
        <v>6613</v>
      </c>
      <c r="C3956" s="130" t="s">
        <v>16128</v>
      </c>
      <c r="D3956" s="130">
        <v>200</v>
      </c>
      <c r="E3956" s="130" t="s">
        <v>12368</v>
      </c>
      <c r="F3956" s="130">
        <v>18878990</v>
      </c>
      <c r="G3956" s="130">
        <v>20408990</v>
      </c>
      <c r="H3956" s="130" t="str">
        <f t="shared" si="122"/>
        <v>KK-180057</v>
      </c>
      <c r="I3956" s="130" t="str">
        <f t="shared" si="123"/>
        <v>A</v>
      </c>
    </row>
    <row r="3957" spans="1:9" x14ac:dyDescent="0.15">
      <c r="A3957" s="130">
        <v>3955</v>
      </c>
      <c r="B3957" s="130" t="s">
        <v>6614</v>
      </c>
      <c r="C3957" s="130" t="s">
        <v>16130</v>
      </c>
      <c r="D3957" s="130">
        <v>8</v>
      </c>
      <c r="E3957" s="130" t="s">
        <v>12370</v>
      </c>
      <c r="F3957" s="130">
        <v>93936</v>
      </c>
      <c r="G3957" s="130">
        <v>105922</v>
      </c>
      <c r="H3957" s="130" t="str">
        <f t="shared" si="122"/>
        <v>KK-180058</v>
      </c>
      <c r="I3957" s="130" t="str">
        <f t="shared" si="123"/>
        <v>A</v>
      </c>
    </row>
    <row r="3958" spans="1:9" x14ac:dyDescent="0.15">
      <c r="A3958" s="130">
        <v>3956</v>
      </c>
      <c r="B3958" s="130" t="s">
        <v>6615</v>
      </c>
      <c r="C3958" s="130" t="s">
        <v>2049</v>
      </c>
      <c r="D3958" s="130">
        <v>10000</v>
      </c>
      <c r="E3958" s="130" t="s">
        <v>12497</v>
      </c>
      <c r="F3958" s="130">
        <v>691212</v>
      </c>
      <c r="G3958" s="130">
        <v>632766</v>
      </c>
      <c r="H3958" s="130" t="str">
        <f t="shared" si="122"/>
        <v>KK-180059</v>
      </c>
      <c r="I3958" s="130" t="str">
        <f t="shared" si="123"/>
        <v>A</v>
      </c>
    </row>
    <row r="3959" spans="1:9" x14ac:dyDescent="0.15">
      <c r="A3959" s="130">
        <v>3957</v>
      </c>
      <c r="B3959" s="130" t="s">
        <v>6616</v>
      </c>
      <c r="C3959" s="130" t="s">
        <v>14795</v>
      </c>
      <c r="D3959" s="130">
        <v>1</v>
      </c>
      <c r="E3959" s="130" t="s">
        <v>13699</v>
      </c>
      <c r="F3959" s="130">
        <v>1172600</v>
      </c>
      <c r="G3959" s="130">
        <v>202500</v>
      </c>
      <c r="H3959" s="130" t="str">
        <f t="shared" si="122"/>
        <v>KK-180060</v>
      </c>
      <c r="I3959" s="130" t="str">
        <f t="shared" si="123"/>
        <v>A</v>
      </c>
    </row>
    <row r="3960" spans="1:9" x14ac:dyDescent="0.15">
      <c r="A3960" s="130">
        <v>3958</v>
      </c>
      <c r="B3960" s="130" t="s">
        <v>6617</v>
      </c>
      <c r="C3960" s="130" t="s">
        <v>16134</v>
      </c>
      <c r="D3960" s="130">
        <v>1000</v>
      </c>
      <c r="E3960" s="130" t="s">
        <v>12368</v>
      </c>
      <c r="F3960" s="130">
        <v>20303112</v>
      </c>
      <c r="G3960" s="130">
        <v>25485946</v>
      </c>
      <c r="H3960" s="130" t="str">
        <f t="shared" si="122"/>
        <v>KK-180061</v>
      </c>
      <c r="I3960" s="130" t="str">
        <f t="shared" si="123"/>
        <v>A</v>
      </c>
    </row>
    <row r="3961" spans="1:9" x14ac:dyDescent="0.15">
      <c r="A3961" s="130">
        <v>3959</v>
      </c>
      <c r="B3961" s="130" t="s">
        <v>6618</v>
      </c>
      <c r="C3961" s="130" t="s">
        <v>16136</v>
      </c>
      <c r="D3961" s="130">
        <v>1</v>
      </c>
      <c r="E3961" s="130" t="s">
        <v>12384</v>
      </c>
      <c r="F3961" s="130">
        <v>141687.4</v>
      </c>
      <c r="G3961" s="130">
        <v>149690.15</v>
      </c>
      <c r="H3961" s="130" t="str">
        <f t="shared" si="122"/>
        <v>KK-190001</v>
      </c>
      <c r="I3961" s="130" t="str">
        <f t="shared" si="123"/>
        <v>A</v>
      </c>
    </row>
    <row r="3962" spans="1:9" x14ac:dyDescent="0.15">
      <c r="A3962" s="130">
        <v>3960</v>
      </c>
      <c r="B3962" s="130" t="s">
        <v>6619</v>
      </c>
      <c r="C3962" s="130" t="s">
        <v>16138</v>
      </c>
      <c r="D3962" s="130">
        <v>10</v>
      </c>
      <c r="E3962" s="130" t="s">
        <v>12361</v>
      </c>
      <c r="F3962" s="130">
        <v>250900</v>
      </c>
      <c r="G3962" s="130">
        <v>289800</v>
      </c>
      <c r="H3962" s="130" t="str">
        <f t="shared" si="122"/>
        <v>KK-190002</v>
      </c>
      <c r="I3962" s="130" t="str">
        <f t="shared" si="123"/>
        <v>A</v>
      </c>
    </row>
    <row r="3963" spans="1:9" x14ac:dyDescent="0.15">
      <c r="A3963" s="130">
        <v>3961</v>
      </c>
      <c r="B3963" s="130" t="s">
        <v>6620</v>
      </c>
      <c r="C3963" s="130" t="s">
        <v>13027</v>
      </c>
      <c r="D3963" s="130">
        <v>1000</v>
      </c>
      <c r="E3963" s="130" t="s">
        <v>12653</v>
      </c>
      <c r="F3963" s="130">
        <v>2888650</v>
      </c>
      <c r="G3963" s="130">
        <v>3624700</v>
      </c>
      <c r="H3963" s="130" t="str">
        <f t="shared" si="122"/>
        <v>KK-190003</v>
      </c>
      <c r="I3963" s="130" t="str">
        <f t="shared" si="123"/>
        <v>A</v>
      </c>
    </row>
    <row r="3964" spans="1:9" x14ac:dyDescent="0.15">
      <c r="A3964" s="130">
        <v>3962</v>
      </c>
      <c r="B3964" s="130" t="s">
        <v>6621</v>
      </c>
      <c r="C3964" s="130" t="s">
        <v>16141</v>
      </c>
      <c r="D3964" s="130">
        <v>1000</v>
      </c>
      <c r="E3964" s="130" t="s">
        <v>12368</v>
      </c>
      <c r="F3964" s="130">
        <v>9485000</v>
      </c>
      <c r="G3964" s="130">
        <v>9619000</v>
      </c>
      <c r="H3964" s="130" t="str">
        <f t="shared" si="122"/>
        <v>KK-190004</v>
      </c>
      <c r="I3964" s="130" t="str">
        <f t="shared" si="123"/>
        <v>A</v>
      </c>
    </row>
    <row r="3965" spans="1:9" x14ac:dyDescent="0.15">
      <c r="A3965" s="130">
        <v>3963</v>
      </c>
      <c r="B3965" s="130" t="s">
        <v>6622</v>
      </c>
      <c r="C3965" s="130" t="s">
        <v>16143</v>
      </c>
      <c r="D3965" s="130">
        <v>308</v>
      </c>
      <c r="E3965" s="130" t="s">
        <v>16144</v>
      </c>
      <c r="F3965" s="130">
        <v>435450</v>
      </c>
      <c r="G3965" s="130">
        <v>377736</v>
      </c>
      <c r="H3965" s="130" t="str">
        <f t="shared" si="122"/>
        <v>KK-190005</v>
      </c>
      <c r="I3965" s="130" t="str">
        <f t="shared" si="123"/>
        <v>A</v>
      </c>
    </row>
    <row r="3966" spans="1:9" x14ac:dyDescent="0.15">
      <c r="A3966" s="130">
        <v>3964</v>
      </c>
      <c r="B3966" s="130" t="s">
        <v>6623</v>
      </c>
      <c r="C3966" s="130" t="s">
        <v>16146</v>
      </c>
      <c r="D3966" s="130">
        <v>1500</v>
      </c>
      <c r="E3966" s="130" t="s">
        <v>12368</v>
      </c>
      <c r="F3966" s="130">
        <v>155200</v>
      </c>
      <c r="G3966" s="130">
        <v>256100</v>
      </c>
      <c r="H3966" s="130" t="str">
        <f t="shared" si="122"/>
        <v>KK-190006</v>
      </c>
      <c r="I3966" s="130" t="str">
        <f t="shared" si="123"/>
        <v>A</v>
      </c>
    </row>
    <row r="3967" spans="1:9" x14ac:dyDescent="0.15">
      <c r="A3967" s="130">
        <v>3965</v>
      </c>
      <c r="B3967" s="130" t="s">
        <v>6624</v>
      </c>
      <c r="C3967" s="130" t="s">
        <v>16148</v>
      </c>
      <c r="D3967" s="130">
        <v>100</v>
      </c>
      <c r="E3967" s="130" t="s">
        <v>12355</v>
      </c>
      <c r="F3967" s="130">
        <v>674914</v>
      </c>
      <c r="G3967" s="130">
        <v>16500</v>
      </c>
      <c r="H3967" s="130" t="str">
        <f t="shared" si="122"/>
        <v>KK-190007</v>
      </c>
      <c r="I3967" s="130" t="str">
        <f t="shared" si="123"/>
        <v>A</v>
      </c>
    </row>
    <row r="3968" spans="1:9" x14ac:dyDescent="0.15">
      <c r="A3968" s="130">
        <v>3966</v>
      </c>
      <c r="B3968" s="130" t="s">
        <v>6625</v>
      </c>
      <c r="C3968" s="130" t="s">
        <v>16150</v>
      </c>
      <c r="D3968" s="130">
        <v>1</v>
      </c>
      <c r="E3968" s="130" t="s">
        <v>12402</v>
      </c>
      <c r="F3968" s="130">
        <v>109817</v>
      </c>
      <c r="G3968" s="130">
        <v>86217</v>
      </c>
      <c r="H3968" s="130" t="str">
        <f t="shared" si="122"/>
        <v>KK-190008</v>
      </c>
      <c r="I3968" s="130" t="str">
        <f t="shared" si="123"/>
        <v>A</v>
      </c>
    </row>
    <row r="3969" spans="1:9" x14ac:dyDescent="0.15">
      <c r="A3969" s="130">
        <v>3967</v>
      </c>
      <c r="B3969" s="130" t="s">
        <v>6626</v>
      </c>
      <c r="C3969" s="130" t="s">
        <v>16152</v>
      </c>
      <c r="D3969" s="130">
        <v>1</v>
      </c>
      <c r="E3969" s="130" t="s">
        <v>12446</v>
      </c>
      <c r="F3969" s="130">
        <v>93170</v>
      </c>
      <c r="G3969" s="130">
        <v>6956.8</v>
      </c>
      <c r="H3969" s="130" t="str">
        <f t="shared" si="122"/>
        <v>KK-190009</v>
      </c>
      <c r="I3969" s="130" t="str">
        <f t="shared" si="123"/>
        <v>A</v>
      </c>
    </row>
    <row r="3970" spans="1:9" x14ac:dyDescent="0.15">
      <c r="A3970" s="130">
        <v>3968</v>
      </c>
      <c r="B3970" s="130" t="s">
        <v>6627</v>
      </c>
      <c r="C3970" s="130" t="s">
        <v>2049</v>
      </c>
      <c r="D3970" s="130">
        <v>100</v>
      </c>
      <c r="E3970" s="130" t="s">
        <v>12610</v>
      </c>
      <c r="F3970" s="130">
        <v>23265</v>
      </c>
      <c r="G3970" s="130">
        <v>29515</v>
      </c>
      <c r="H3970" s="130" t="str">
        <f t="shared" si="122"/>
        <v>KK-190010</v>
      </c>
      <c r="I3970" s="130" t="str">
        <f t="shared" si="123"/>
        <v>A</v>
      </c>
    </row>
    <row r="3971" spans="1:9" x14ac:dyDescent="0.15">
      <c r="A3971" s="130">
        <v>3969</v>
      </c>
      <c r="B3971" s="130" t="s">
        <v>6628</v>
      </c>
      <c r="C3971" s="130" t="s">
        <v>16155</v>
      </c>
      <c r="D3971" s="130">
        <v>1000</v>
      </c>
      <c r="E3971" s="130" t="s">
        <v>12372</v>
      </c>
      <c r="F3971" s="130">
        <v>43260</v>
      </c>
      <c r="G3971" s="130">
        <v>57840</v>
      </c>
      <c r="H3971" s="130" t="str">
        <f t="shared" si="122"/>
        <v>KK-190011</v>
      </c>
      <c r="I3971" s="130" t="str">
        <f t="shared" si="123"/>
        <v>A</v>
      </c>
    </row>
    <row r="3972" spans="1:9" x14ac:dyDescent="0.15">
      <c r="A3972" s="130">
        <v>3970</v>
      </c>
      <c r="B3972" s="130" t="s">
        <v>6629</v>
      </c>
      <c r="C3972" s="130" t="s">
        <v>14847</v>
      </c>
      <c r="D3972" s="130">
        <v>20</v>
      </c>
      <c r="E3972" s="130" t="s">
        <v>12402</v>
      </c>
      <c r="F3972" s="130">
        <v>152500</v>
      </c>
      <c r="G3972" s="130">
        <v>380500</v>
      </c>
      <c r="H3972" s="130" t="str">
        <f t="shared" ref="H3972:H4035" si="124">LEFT(B3972,FIND("-",B3972)+6)</f>
        <v>KK-190012</v>
      </c>
      <c r="I3972" s="130" t="str">
        <f t="shared" ref="I3972:I4035" si="125">RIGHT(B3972,LEN(B3972)-FIND("-",B3972)-7)</f>
        <v>A</v>
      </c>
    </row>
    <row r="3973" spans="1:9" x14ac:dyDescent="0.15">
      <c r="A3973" s="130">
        <v>3971</v>
      </c>
      <c r="B3973" s="130" t="s">
        <v>6630</v>
      </c>
      <c r="C3973" s="130" t="s">
        <v>16158</v>
      </c>
      <c r="D3973" s="130">
        <v>1</v>
      </c>
      <c r="E3973" s="130" t="s">
        <v>12370</v>
      </c>
      <c r="F3973" s="130">
        <v>1280</v>
      </c>
      <c r="G3973" s="130">
        <v>800</v>
      </c>
      <c r="H3973" s="130" t="str">
        <f t="shared" si="124"/>
        <v>KK-190013</v>
      </c>
      <c r="I3973" s="130" t="str">
        <f t="shared" si="125"/>
        <v>A</v>
      </c>
    </row>
    <row r="3974" spans="1:9" x14ac:dyDescent="0.15">
      <c r="A3974" s="130">
        <v>3972</v>
      </c>
      <c r="B3974" s="130" t="s">
        <v>6631</v>
      </c>
      <c r="C3974" s="130" t="s">
        <v>16160</v>
      </c>
      <c r="D3974" s="130">
        <v>30</v>
      </c>
      <c r="E3974" s="130" t="s">
        <v>12355</v>
      </c>
      <c r="F3974" s="130">
        <v>1449000</v>
      </c>
      <c r="G3974" s="130">
        <v>1873000</v>
      </c>
      <c r="H3974" s="130" t="str">
        <f t="shared" si="124"/>
        <v>KK-190014</v>
      </c>
      <c r="I3974" s="130" t="str">
        <f t="shared" si="125"/>
        <v>A</v>
      </c>
    </row>
    <row r="3975" spans="1:9" x14ac:dyDescent="0.15">
      <c r="A3975" s="130">
        <v>3973</v>
      </c>
      <c r="B3975" s="130" t="s">
        <v>6632</v>
      </c>
      <c r="C3975" s="130" t="s">
        <v>16162</v>
      </c>
      <c r="D3975" s="130">
        <v>10</v>
      </c>
      <c r="E3975" s="130" t="s">
        <v>12355</v>
      </c>
      <c r="F3975" s="130">
        <v>1422509</v>
      </c>
      <c r="G3975" s="130">
        <v>1801204</v>
      </c>
      <c r="H3975" s="130" t="str">
        <f t="shared" si="124"/>
        <v>KK-190015</v>
      </c>
      <c r="I3975" s="130" t="str">
        <f t="shared" si="125"/>
        <v>A</v>
      </c>
    </row>
    <row r="3976" spans="1:9" x14ac:dyDescent="0.15">
      <c r="A3976" s="130">
        <v>3974</v>
      </c>
      <c r="B3976" s="130" t="s">
        <v>6633</v>
      </c>
      <c r="C3976" s="130" t="s">
        <v>16164</v>
      </c>
      <c r="D3976" s="130">
        <v>10</v>
      </c>
      <c r="E3976" s="130" t="s">
        <v>12497</v>
      </c>
      <c r="F3976" s="130">
        <v>296228</v>
      </c>
      <c r="G3976" s="130">
        <v>346012</v>
      </c>
      <c r="H3976" s="130" t="str">
        <f t="shared" si="124"/>
        <v>KK-190016</v>
      </c>
      <c r="I3976" s="130" t="str">
        <f t="shared" si="125"/>
        <v>A</v>
      </c>
    </row>
    <row r="3977" spans="1:9" x14ac:dyDescent="0.15">
      <c r="A3977" s="130">
        <v>3975</v>
      </c>
      <c r="B3977" s="130" t="s">
        <v>6634</v>
      </c>
      <c r="C3977" s="130" t="s">
        <v>2055</v>
      </c>
      <c r="D3977" s="130">
        <v>100</v>
      </c>
      <c r="E3977" s="130" t="s">
        <v>12368</v>
      </c>
      <c r="F3977" s="130">
        <v>72320</v>
      </c>
      <c r="G3977" s="130">
        <v>39120</v>
      </c>
      <c r="H3977" s="130" t="str">
        <f t="shared" si="124"/>
        <v>KK-190017</v>
      </c>
      <c r="I3977" s="130" t="str">
        <f t="shared" si="125"/>
        <v>A</v>
      </c>
    </row>
    <row r="3978" spans="1:9" x14ac:dyDescent="0.15">
      <c r="A3978" s="130">
        <v>3976</v>
      </c>
      <c r="B3978" s="130" t="s">
        <v>6635</v>
      </c>
      <c r="C3978" s="130" t="s">
        <v>1773</v>
      </c>
      <c r="D3978" s="130">
        <v>20</v>
      </c>
      <c r="E3978" s="130" t="s">
        <v>12355</v>
      </c>
      <c r="F3978" s="130">
        <v>84756.5</v>
      </c>
      <c r="G3978" s="130">
        <v>57100</v>
      </c>
      <c r="H3978" s="130" t="str">
        <f t="shared" si="124"/>
        <v>KK-190018</v>
      </c>
      <c r="I3978" s="130" t="str">
        <f t="shared" si="125"/>
        <v>A</v>
      </c>
    </row>
    <row r="3979" spans="1:9" x14ac:dyDescent="0.15">
      <c r="A3979" s="130">
        <v>3977</v>
      </c>
      <c r="B3979" s="130" t="s">
        <v>6636</v>
      </c>
      <c r="C3979" s="130" t="s">
        <v>16168</v>
      </c>
      <c r="D3979" s="130">
        <v>1</v>
      </c>
      <c r="E3979" s="130" t="s">
        <v>12402</v>
      </c>
      <c r="F3979" s="130">
        <v>538600</v>
      </c>
      <c r="G3979" s="130">
        <v>191600</v>
      </c>
      <c r="H3979" s="130" t="str">
        <f t="shared" si="124"/>
        <v>KK-190019</v>
      </c>
      <c r="I3979" s="130" t="str">
        <f t="shared" si="125"/>
        <v>A</v>
      </c>
    </row>
    <row r="3980" spans="1:9" x14ac:dyDescent="0.15">
      <c r="A3980" s="130">
        <v>3978</v>
      </c>
      <c r="B3980" s="130" t="s">
        <v>6637</v>
      </c>
      <c r="C3980" s="130" t="s">
        <v>16170</v>
      </c>
      <c r="D3980" s="130">
        <v>100</v>
      </c>
      <c r="E3980" s="130" t="s">
        <v>12370</v>
      </c>
      <c r="F3980" s="130">
        <v>260587</v>
      </c>
      <c r="G3980" s="130">
        <v>289830</v>
      </c>
      <c r="H3980" s="130" t="str">
        <f t="shared" si="124"/>
        <v>KK-190020</v>
      </c>
      <c r="I3980" s="130" t="str">
        <f t="shared" si="125"/>
        <v>A</v>
      </c>
    </row>
    <row r="3981" spans="1:9" x14ac:dyDescent="0.15">
      <c r="A3981" s="130">
        <v>3979</v>
      </c>
      <c r="B3981" s="130" t="s">
        <v>6638</v>
      </c>
      <c r="C3981" s="130" t="s">
        <v>16004</v>
      </c>
      <c r="D3981" s="130">
        <v>20</v>
      </c>
      <c r="E3981" s="130" t="s">
        <v>12368</v>
      </c>
      <c r="F3981" s="130">
        <v>425130</v>
      </c>
      <c r="G3981" s="130">
        <v>574110</v>
      </c>
      <c r="H3981" s="130" t="str">
        <f t="shared" si="124"/>
        <v>KK-190021</v>
      </c>
      <c r="I3981" s="130" t="str">
        <f t="shared" si="125"/>
        <v>A</v>
      </c>
    </row>
    <row r="3982" spans="1:9" x14ac:dyDescent="0.15">
      <c r="A3982" s="130">
        <v>3980</v>
      </c>
      <c r="B3982" s="130" t="s">
        <v>6639</v>
      </c>
      <c r="C3982" s="130" t="s">
        <v>2234</v>
      </c>
      <c r="D3982" s="130">
        <v>1</v>
      </c>
      <c r="E3982" s="130" t="s">
        <v>12989</v>
      </c>
      <c r="F3982" s="130">
        <v>1861000</v>
      </c>
      <c r="G3982" s="130">
        <v>3645600</v>
      </c>
      <c r="H3982" s="130" t="str">
        <f t="shared" si="124"/>
        <v>KK-190022</v>
      </c>
      <c r="I3982" s="130" t="str">
        <f t="shared" si="125"/>
        <v>A</v>
      </c>
    </row>
    <row r="3983" spans="1:9" x14ac:dyDescent="0.15">
      <c r="A3983" s="130">
        <v>3981</v>
      </c>
      <c r="B3983" s="130" t="s">
        <v>6640</v>
      </c>
      <c r="C3983" s="130" t="s">
        <v>12546</v>
      </c>
      <c r="D3983" s="130">
        <v>1</v>
      </c>
      <c r="E3983" s="130" t="s">
        <v>12975</v>
      </c>
      <c r="F3983" s="130">
        <v>385000</v>
      </c>
      <c r="G3983" s="130">
        <v>200900</v>
      </c>
      <c r="H3983" s="130" t="str">
        <f t="shared" si="124"/>
        <v>KK-190023</v>
      </c>
      <c r="I3983" s="130" t="str">
        <f t="shared" si="125"/>
        <v>A</v>
      </c>
    </row>
    <row r="3984" spans="1:9" x14ac:dyDescent="0.15">
      <c r="A3984" s="130">
        <v>3982</v>
      </c>
      <c r="B3984" s="130" t="s">
        <v>6641</v>
      </c>
      <c r="C3984" s="130" t="s">
        <v>16175</v>
      </c>
      <c r="D3984" s="130">
        <v>100</v>
      </c>
      <c r="E3984" s="130" t="s">
        <v>12355</v>
      </c>
      <c r="F3984" s="130">
        <v>710600</v>
      </c>
      <c r="G3984" s="130">
        <v>447000</v>
      </c>
      <c r="H3984" s="130" t="str">
        <f t="shared" si="124"/>
        <v>KK-190024</v>
      </c>
      <c r="I3984" s="130" t="str">
        <f t="shared" si="125"/>
        <v>A</v>
      </c>
    </row>
    <row r="3985" spans="1:9" x14ac:dyDescent="0.15">
      <c r="A3985" s="130">
        <v>3983</v>
      </c>
      <c r="B3985" s="130" t="s">
        <v>6642</v>
      </c>
      <c r="C3985" s="130" t="s">
        <v>16177</v>
      </c>
      <c r="D3985" s="130">
        <v>1</v>
      </c>
      <c r="E3985" s="130" t="s">
        <v>16178</v>
      </c>
      <c r="F3985" s="130">
        <v>2947600</v>
      </c>
      <c r="G3985" s="130">
        <v>3048608</v>
      </c>
      <c r="H3985" s="130" t="str">
        <f t="shared" si="124"/>
        <v>KK-190025</v>
      </c>
      <c r="I3985" s="130" t="str">
        <f t="shared" si="125"/>
        <v>A</v>
      </c>
    </row>
    <row r="3986" spans="1:9" x14ac:dyDescent="0.15">
      <c r="A3986" s="130">
        <v>3984</v>
      </c>
      <c r="B3986" s="130" t="s">
        <v>6643</v>
      </c>
      <c r="C3986" s="130" t="s">
        <v>16150</v>
      </c>
      <c r="D3986" s="130">
        <v>1</v>
      </c>
      <c r="E3986" s="130" t="s">
        <v>12402</v>
      </c>
      <c r="F3986" s="130">
        <v>154000</v>
      </c>
      <c r="G3986" s="130">
        <v>201500</v>
      </c>
      <c r="H3986" s="130" t="str">
        <f t="shared" si="124"/>
        <v>KK-190026</v>
      </c>
      <c r="I3986" s="130" t="str">
        <f t="shared" si="125"/>
        <v>A</v>
      </c>
    </row>
    <row r="3987" spans="1:9" x14ac:dyDescent="0.15">
      <c r="A3987" s="130">
        <v>3985</v>
      </c>
      <c r="B3987" s="130" t="s">
        <v>6644</v>
      </c>
      <c r="C3987" s="130" t="s">
        <v>1779</v>
      </c>
      <c r="D3987" s="130">
        <v>10</v>
      </c>
      <c r="E3987" s="130" t="s">
        <v>12355</v>
      </c>
      <c r="F3987" s="130">
        <v>618040</v>
      </c>
      <c r="G3987" s="130">
        <v>672162</v>
      </c>
      <c r="H3987" s="130" t="str">
        <f t="shared" si="124"/>
        <v>KK-190027</v>
      </c>
      <c r="I3987" s="130" t="str">
        <f t="shared" si="125"/>
        <v>A</v>
      </c>
    </row>
    <row r="3988" spans="1:9" x14ac:dyDescent="0.15">
      <c r="A3988" s="130">
        <v>3986</v>
      </c>
      <c r="B3988" s="130" t="s">
        <v>6645</v>
      </c>
      <c r="C3988" s="130" t="s">
        <v>1961</v>
      </c>
      <c r="D3988" s="130">
        <v>100</v>
      </c>
      <c r="E3988" s="130" t="s">
        <v>12368</v>
      </c>
      <c r="F3988" s="130">
        <v>5966000</v>
      </c>
      <c r="G3988" s="130">
        <v>2241000</v>
      </c>
      <c r="H3988" s="130" t="str">
        <f t="shared" si="124"/>
        <v>KK-190028</v>
      </c>
      <c r="I3988" s="130" t="str">
        <f t="shared" si="125"/>
        <v>A</v>
      </c>
    </row>
    <row r="3989" spans="1:9" x14ac:dyDescent="0.15">
      <c r="A3989" s="130">
        <v>3987</v>
      </c>
      <c r="B3989" s="130" t="s">
        <v>6646</v>
      </c>
      <c r="C3989" s="130" t="s">
        <v>16183</v>
      </c>
      <c r="D3989" s="130">
        <v>10</v>
      </c>
      <c r="E3989" s="130" t="s">
        <v>12368</v>
      </c>
      <c r="F3989" s="130">
        <v>143290</v>
      </c>
      <c r="G3989" s="130">
        <v>195700</v>
      </c>
      <c r="H3989" s="130" t="str">
        <f t="shared" si="124"/>
        <v>KK-190029</v>
      </c>
      <c r="I3989" s="130" t="str">
        <f t="shared" si="125"/>
        <v>A</v>
      </c>
    </row>
    <row r="3990" spans="1:9" x14ac:dyDescent="0.15">
      <c r="A3990" s="130">
        <v>3988</v>
      </c>
      <c r="B3990" s="130" t="s">
        <v>6647</v>
      </c>
      <c r="C3990" s="130" t="s">
        <v>16185</v>
      </c>
      <c r="D3990" s="130">
        <v>100</v>
      </c>
      <c r="E3990" s="130" t="s">
        <v>12368</v>
      </c>
      <c r="F3990" s="130">
        <v>6808000</v>
      </c>
      <c r="G3990" s="130">
        <v>2660000</v>
      </c>
      <c r="H3990" s="130" t="str">
        <f t="shared" si="124"/>
        <v>KK-190030</v>
      </c>
      <c r="I3990" s="130" t="str">
        <f t="shared" si="125"/>
        <v>A</v>
      </c>
    </row>
    <row r="3991" spans="1:9" x14ac:dyDescent="0.15">
      <c r="A3991" s="130">
        <v>3989</v>
      </c>
      <c r="B3991" s="130" t="s">
        <v>6648</v>
      </c>
      <c r="C3991" s="130" t="s">
        <v>13035</v>
      </c>
      <c r="D3991" s="130">
        <v>10</v>
      </c>
      <c r="E3991" s="130" t="s">
        <v>12355</v>
      </c>
      <c r="F3991" s="130">
        <v>4736413.5</v>
      </c>
      <c r="G3991" s="130">
        <v>8066616.7999999998</v>
      </c>
      <c r="H3991" s="130" t="str">
        <f t="shared" si="124"/>
        <v>KK-190031</v>
      </c>
      <c r="I3991" s="130" t="str">
        <f t="shared" si="125"/>
        <v>A</v>
      </c>
    </row>
    <row r="3992" spans="1:9" x14ac:dyDescent="0.15">
      <c r="A3992" s="130">
        <v>3990</v>
      </c>
      <c r="B3992" s="130" t="s">
        <v>6649</v>
      </c>
      <c r="C3992" s="130" t="s">
        <v>13808</v>
      </c>
      <c r="D3992" s="130">
        <v>100</v>
      </c>
      <c r="E3992" s="130" t="s">
        <v>12368</v>
      </c>
      <c r="F3992" s="130">
        <v>1299000</v>
      </c>
      <c r="G3992" s="130">
        <v>46870</v>
      </c>
      <c r="H3992" s="130" t="str">
        <f t="shared" si="124"/>
        <v>KK-190032</v>
      </c>
      <c r="I3992" s="130" t="str">
        <f t="shared" si="125"/>
        <v>A</v>
      </c>
    </row>
    <row r="3993" spans="1:9" x14ac:dyDescent="0.15">
      <c r="A3993" s="130">
        <v>3991</v>
      </c>
      <c r="B3993" s="130" t="s">
        <v>6650</v>
      </c>
      <c r="C3993" s="130" t="s">
        <v>16189</v>
      </c>
      <c r="D3993" s="130">
        <v>10</v>
      </c>
      <c r="E3993" s="130" t="s">
        <v>12355</v>
      </c>
      <c r="F3993" s="130">
        <v>103300</v>
      </c>
      <c r="G3993" s="130">
        <v>64899</v>
      </c>
      <c r="H3993" s="130" t="str">
        <f t="shared" si="124"/>
        <v>KK-190033</v>
      </c>
      <c r="I3993" s="130" t="str">
        <f t="shared" si="125"/>
        <v>A</v>
      </c>
    </row>
    <row r="3994" spans="1:9" x14ac:dyDescent="0.15">
      <c r="A3994" s="130">
        <v>3992</v>
      </c>
      <c r="B3994" s="130" t="s">
        <v>6651</v>
      </c>
      <c r="C3994" s="130" t="s">
        <v>16191</v>
      </c>
      <c r="D3994" s="130">
        <v>1</v>
      </c>
      <c r="E3994" s="130" t="s">
        <v>12497</v>
      </c>
      <c r="F3994" s="130">
        <v>782902</v>
      </c>
      <c r="G3994" s="130">
        <v>1115307</v>
      </c>
      <c r="H3994" s="130" t="str">
        <f t="shared" si="124"/>
        <v>KK-190034</v>
      </c>
      <c r="I3994" s="130" t="str">
        <f t="shared" si="125"/>
        <v>A</v>
      </c>
    </row>
    <row r="3995" spans="1:9" x14ac:dyDescent="0.15">
      <c r="A3995" s="130">
        <v>3993</v>
      </c>
      <c r="B3995" s="130" t="s">
        <v>6652</v>
      </c>
      <c r="C3995" s="130" t="s">
        <v>16193</v>
      </c>
      <c r="D3995" s="130">
        <v>1</v>
      </c>
      <c r="E3995" s="130" t="s">
        <v>12446</v>
      </c>
      <c r="F3995" s="130">
        <v>245820</v>
      </c>
      <c r="G3995" s="130">
        <v>275320</v>
      </c>
      <c r="H3995" s="130" t="str">
        <f t="shared" si="124"/>
        <v>KK-190035</v>
      </c>
      <c r="I3995" s="130" t="str">
        <f t="shared" si="125"/>
        <v>A</v>
      </c>
    </row>
    <row r="3996" spans="1:9" x14ac:dyDescent="0.15">
      <c r="A3996" s="130">
        <v>3994</v>
      </c>
      <c r="B3996" s="130" t="s">
        <v>6653</v>
      </c>
      <c r="C3996" s="130" t="s">
        <v>16195</v>
      </c>
      <c r="D3996" s="130">
        <v>1</v>
      </c>
      <c r="E3996" s="130" t="s">
        <v>12569</v>
      </c>
      <c r="F3996" s="130">
        <v>831800</v>
      </c>
      <c r="G3996" s="130">
        <v>2129000</v>
      </c>
      <c r="H3996" s="130" t="str">
        <f t="shared" si="124"/>
        <v>KK-190036</v>
      </c>
      <c r="I3996" s="130" t="str">
        <f t="shared" si="125"/>
        <v>A</v>
      </c>
    </row>
    <row r="3997" spans="1:9" x14ac:dyDescent="0.15">
      <c r="A3997" s="130">
        <v>3995</v>
      </c>
      <c r="B3997" s="130" t="s">
        <v>6654</v>
      </c>
      <c r="C3997" s="130" t="s">
        <v>23887</v>
      </c>
      <c r="D3997" s="130">
        <v>1000</v>
      </c>
      <c r="E3997" s="130" t="s">
        <v>12372</v>
      </c>
      <c r="F3997" s="130">
        <v>64450</v>
      </c>
      <c r="G3997" s="130">
        <v>70720</v>
      </c>
      <c r="H3997" s="130" t="str">
        <f t="shared" si="124"/>
        <v>KK-190037</v>
      </c>
      <c r="I3997" s="130" t="str">
        <f t="shared" si="125"/>
        <v>A</v>
      </c>
    </row>
    <row r="3998" spans="1:9" x14ac:dyDescent="0.15">
      <c r="A3998" s="130">
        <v>3996</v>
      </c>
      <c r="B3998" s="130" t="s">
        <v>6655</v>
      </c>
      <c r="C3998" s="130" t="s">
        <v>1867</v>
      </c>
      <c r="D3998" s="130">
        <v>1500</v>
      </c>
      <c r="E3998" s="130" t="s">
        <v>12368</v>
      </c>
      <c r="F3998" s="130">
        <v>4620000</v>
      </c>
      <c r="G3998" s="130">
        <v>1290300</v>
      </c>
      <c r="H3998" s="130" t="str">
        <f t="shared" si="124"/>
        <v>KK-190038</v>
      </c>
      <c r="I3998" s="130" t="str">
        <f t="shared" si="125"/>
        <v>A</v>
      </c>
    </row>
    <row r="3999" spans="1:9" x14ac:dyDescent="0.15">
      <c r="A3999" s="130">
        <v>3997</v>
      </c>
      <c r="B3999" s="130" t="s">
        <v>6656</v>
      </c>
      <c r="C3999" s="130" t="s">
        <v>15561</v>
      </c>
      <c r="D3999" s="130">
        <v>100</v>
      </c>
      <c r="E3999" s="130" t="s">
        <v>12368</v>
      </c>
      <c r="F3999" s="130">
        <v>2232660</v>
      </c>
      <c r="G3999" s="130">
        <v>2385880</v>
      </c>
      <c r="H3999" s="130" t="str">
        <f t="shared" si="124"/>
        <v>KK-190039</v>
      </c>
      <c r="I3999" s="130" t="str">
        <f t="shared" si="125"/>
        <v>A</v>
      </c>
    </row>
    <row r="4000" spans="1:9" x14ac:dyDescent="0.15">
      <c r="A4000" s="130">
        <v>3998</v>
      </c>
      <c r="B4000" s="130" t="s">
        <v>6657</v>
      </c>
      <c r="C4000" s="130" t="s">
        <v>1967</v>
      </c>
      <c r="D4000" s="130">
        <v>1</v>
      </c>
      <c r="E4000" s="130" t="s">
        <v>12372</v>
      </c>
      <c r="F4000" s="130">
        <v>4200</v>
      </c>
      <c r="G4000" s="130">
        <v>5000</v>
      </c>
      <c r="H4000" s="130" t="str">
        <f t="shared" si="124"/>
        <v>KK-190040</v>
      </c>
      <c r="I4000" s="130" t="str">
        <f t="shared" si="125"/>
        <v>A</v>
      </c>
    </row>
    <row r="4001" spans="1:9" x14ac:dyDescent="0.15">
      <c r="A4001" s="130">
        <v>3999</v>
      </c>
      <c r="B4001" s="130" t="s">
        <v>6658</v>
      </c>
      <c r="C4001" s="130" t="s">
        <v>16201</v>
      </c>
      <c r="D4001" s="130">
        <v>100</v>
      </c>
      <c r="E4001" s="130" t="s">
        <v>12370</v>
      </c>
      <c r="F4001" s="130">
        <v>94150</v>
      </c>
      <c r="G4001" s="130">
        <v>92640</v>
      </c>
      <c r="H4001" s="130" t="str">
        <f t="shared" si="124"/>
        <v>KK-190041</v>
      </c>
      <c r="I4001" s="130" t="str">
        <f t="shared" si="125"/>
        <v>A</v>
      </c>
    </row>
    <row r="4002" spans="1:9" x14ac:dyDescent="0.15">
      <c r="A4002" s="130">
        <v>4000</v>
      </c>
      <c r="B4002" s="130" t="s">
        <v>6659</v>
      </c>
      <c r="C4002" s="130" t="s">
        <v>16203</v>
      </c>
      <c r="D4002" s="130">
        <v>1</v>
      </c>
      <c r="E4002" s="130" t="s">
        <v>16204</v>
      </c>
      <c r="F4002" s="130">
        <v>48448</v>
      </c>
      <c r="G4002" s="130">
        <v>56952</v>
      </c>
      <c r="H4002" s="130" t="str">
        <f t="shared" si="124"/>
        <v>KK-190042</v>
      </c>
      <c r="I4002" s="130" t="str">
        <f t="shared" si="125"/>
        <v>A</v>
      </c>
    </row>
    <row r="4003" spans="1:9" x14ac:dyDescent="0.15">
      <c r="A4003" s="130">
        <v>4001</v>
      </c>
      <c r="B4003" s="130" t="s">
        <v>6660</v>
      </c>
      <c r="C4003" s="130" t="s">
        <v>16206</v>
      </c>
      <c r="D4003" s="130">
        <v>1</v>
      </c>
      <c r="E4003" s="130" t="s">
        <v>12457</v>
      </c>
      <c r="F4003" s="130">
        <v>60431250</v>
      </c>
      <c r="G4003" s="130">
        <v>68452500</v>
      </c>
      <c r="H4003" s="130" t="str">
        <f t="shared" si="124"/>
        <v>KK-190043</v>
      </c>
      <c r="I4003" s="130" t="str">
        <f t="shared" si="125"/>
        <v>A</v>
      </c>
    </row>
    <row r="4004" spans="1:9" x14ac:dyDescent="0.15">
      <c r="A4004" s="130">
        <v>4002</v>
      </c>
      <c r="B4004" s="130" t="s">
        <v>6661</v>
      </c>
      <c r="C4004" s="130" t="s">
        <v>16208</v>
      </c>
      <c r="D4004" s="130">
        <v>10</v>
      </c>
      <c r="E4004" s="130" t="s">
        <v>14790</v>
      </c>
      <c r="F4004" s="130">
        <v>1532245</v>
      </c>
      <c r="G4004" s="130">
        <v>1617185</v>
      </c>
      <c r="H4004" s="130" t="str">
        <f t="shared" si="124"/>
        <v>KK-190044</v>
      </c>
      <c r="I4004" s="130" t="str">
        <f t="shared" si="125"/>
        <v>A</v>
      </c>
    </row>
    <row r="4005" spans="1:9" x14ac:dyDescent="0.15">
      <c r="A4005" s="130">
        <v>4003</v>
      </c>
      <c r="B4005" s="130" t="s">
        <v>6662</v>
      </c>
      <c r="C4005" s="130" t="s">
        <v>16210</v>
      </c>
      <c r="D4005" s="130">
        <v>100</v>
      </c>
      <c r="E4005" s="130" t="s">
        <v>12355</v>
      </c>
      <c r="F4005" s="130">
        <v>351300</v>
      </c>
      <c r="G4005" s="130">
        <v>748650</v>
      </c>
      <c r="H4005" s="130" t="str">
        <f t="shared" si="124"/>
        <v>KK-190045</v>
      </c>
      <c r="I4005" s="130" t="str">
        <f t="shared" si="125"/>
        <v>A</v>
      </c>
    </row>
    <row r="4006" spans="1:9" x14ac:dyDescent="0.15">
      <c r="A4006" s="130">
        <v>4004</v>
      </c>
      <c r="B4006" s="130" t="s">
        <v>22398</v>
      </c>
      <c r="C4006" s="130" t="s">
        <v>2055</v>
      </c>
      <c r="D4006" s="130">
        <v>100</v>
      </c>
      <c r="E4006" s="130" t="s">
        <v>12368</v>
      </c>
      <c r="F4006" s="130">
        <v>131908</v>
      </c>
      <c r="G4006" s="130">
        <v>107582</v>
      </c>
      <c r="H4006" s="130" t="str">
        <f t="shared" si="124"/>
        <v>KK-190046</v>
      </c>
      <c r="I4006" s="130" t="str">
        <f t="shared" si="125"/>
        <v>VE</v>
      </c>
    </row>
    <row r="4007" spans="1:9" x14ac:dyDescent="0.15">
      <c r="A4007" s="130">
        <v>4005</v>
      </c>
      <c r="B4007" s="130" t="s">
        <v>6663</v>
      </c>
      <c r="C4007" s="130" t="s">
        <v>16213</v>
      </c>
      <c r="D4007" s="130">
        <v>100</v>
      </c>
      <c r="E4007" s="130" t="s">
        <v>12355</v>
      </c>
      <c r="F4007" s="130">
        <v>208550</v>
      </c>
      <c r="G4007" s="130">
        <v>948880</v>
      </c>
      <c r="H4007" s="130" t="str">
        <f t="shared" si="124"/>
        <v>KK-200001</v>
      </c>
      <c r="I4007" s="130" t="str">
        <f t="shared" si="125"/>
        <v>A</v>
      </c>
    </row>
    <row r="4008" spans="1:9" x14ac:dyDescent="0.15">
      <c r="A4008" s="130">
        <v>4006</v>
      </c>
      <c r="B4008" s="130" t="s">
        <v>6664</v>
      </c>
      <c r="C4008" s="130" t="s">
        <v>388</v>
      </c>
      <c r="D4008" s="130">
        <v>100</v>
      </c>
      <c r="E4008" s="130" t="s">
        <v>12368</v>
      </c>
      <c r="F4008" s="130">
        <v>2512300</v>
      </c>
      <c r="G4008" s="130">
        <v>618800</v>
      </c>
      <c r="H4008" s="130" t="str">
        <f t="shared" si="124"/>
        <v>KK-200002</v>
      </c>
      <c r="I4008" s="130" t="str">
        <f t="shared" si="125"/>
        <v>A</v>
      </c>
    </row>
    <row r="4009" spans="1:9" x14ac:dyDescent="0.15">
      <c r="A4009" s="130">
        <v>4007</v>
      </c>
      <c r="B4009" s="130" t="s">
        <v>6665</v>
      </c>
      <c r="C4009" s="130" t="s">
        <v>2055</v>
      </c>
      <c r="D4009" s="130">
        <v>100</v>
      </c>
      <c r="E4009" s="130" t="s">
        <v>16216</v>
      </c>
      <c r="F4009" s="130">
        <v>107800</v>
      </c>
      <c r="G4009" s="130">
        <v>42750</v>
      </c>
      <c r="H4009" s="130" t="str">
        <f t="shared" si="124"/>
        <v>KK-200003</v>
      </c>
      <c r="I4009" s="130" t="str">
        <f t="shared" si="125"/>
        <v>A</v>
      </c>
    </row>
    <row r="4010" spans="1:9" x14ac:dyDescent="0.15">
      <c r="A4010" s="130">
        <v>4008</v>
      </c>
      <c r="B4010" s="130" t="s">
        <v>6666</v>
      </c>
      <c r="C4010" s="130" t="s">
        <v>16098</v>
      </c>
      <c r="D4010" s="130">
        <v>90</v>
      </c>
      <c r="E4010" s="130" t="s">
        <v>12355</v>
      </c>
      <c r="F4010" s="130">
        <v>657900</v>
      </c>
      <c r="G4010" s="130">
        <v>1058100</v>
      </c>
      <c r="H4010" s="130" t="str">
        <f t="shared" si="124"/>
        <v>KK-200004</v>
      </c>
      <c r="I4010" s="130" t="str">
        <f t="shared" si="125"/>
        <v>A</v>
      </c>
    </row>
    <row r="4011" spans="1:9" x14ac:dyDescent="0.15">
      <c r="A4011" s="130">
        <v>4009</v>
      </c>
      <c r="B4011" s="130" t="s">
        <v>6667</v>
      </c>
      <c r="C4011" s="130" t="s">
        <v>16219</v>
      </c>
      <c r="D4011" s="130">
        <v>1</v>
      </c>
      <c r="E4011" s="130" t="s">
        <v>16220</v>
      </c>
      <c r="F4011" s="130">
        <v>858700</v>
      </c>
      <c r="G4011" s="130">
        <v>1710000</v>
      </c>
      <c r="H4011" s="130" t="str">
        <f t="shared" si="124"/>
        <v>KK-200005</v>
      </c>
      <c r="I4011" s="130" t="str">
        <f t="shared" si="125"/>
        <v>A</v>
      </c>
    </row>
    <row r="4012" spans="1:9" x14ac:dyDescent="0.15">
      <c r="A4012" s="130">
        <v>4010</v>
      </c>
      <c r="B4012" s="130" t="s">
        <v>6668</v>
      </c>
      <c r="C4012" s="130" t="s">
        <v>16221</v>
      </c>
      <c r="D4012" s="130">
        <v>100</v>
      </c>
      <c r="E4012" s="130" t="s">
        <v>12368</v>
      </c>
      <c r="F4012" s="130">
        <v>148746</v>
      </c>
      <c r="G4012" s="130">
        <v>505687</v>
      </c>
      <c r="H4012" s="130" t="str">
        <f t="shared" si="124"/>
        <v>KK-200006</v>
      </c>
      <c r="I4012" s="130" t="str">
        <f t="shared" si="125"/>
        <v>A</v>
      </c>
    </row>
    <row r="4013" spans="1:9" x14ac:dyDescent="0.15">
      <c r="A4013" s="130">
        <v>4011</v>
      </c>
      <c r="B4013" s="130" t="s">
        <v>6669</v>
      </c>
      <c r="C4013" s="130" t="s">
        <v>16223</v>
      </c>
      <c r="D4013" s="130">
        <v>250</v>
      </c>
      <c r="E4013" s="130" t="s">
        <v>12355</v>
      </c>
      <c r="F4013" s="130">
        <v>167576</v>
      </c>
      <c r="G4013" s="130">
        <v>208300</v>
      </c>
      <c r="H4013" s="130" t="str">
        <f t="shared" si="124"/>
        <v>KK-200007</v>
      </c>
      <c r="I4013" s="130" t="str">
        <f t="shared" si="125"/>
        <v>A</v>
      </c>
    </row>
    <row r="4014" spans="1:9" x14ac:dyDescent="0.15">
      <c r="A4014" s="130">
        <v>4012</v>
      </c>
      <c r="B4014" s="130" t="s">
        <v>6670</v>
      </c>
      <c r="C4014" s="130" t="s">
        <v>2169</v>
      </c>
      <c r="D4014" s="130">
        <v>300</v>
      </c>
      <c r="E4014" s="130" t="s">
        <v>12368</v>
      </c>
      <c r="F4014" s="130">
        <v>868249</v>
      </c>
      <c r="G4014" s="130">
        <v>561000</v>
      </c>
      <c r="H4014" s="130" t="str">
        <f t="shared" si="124"/>
        <v>KK-200008</v>
      </c>
      <c r="I4014" s="130" t="str">
        <f t="shared" si="125"/>
        <v>A</v>
      </c>
    </row>
    <row r="4015" spans="1:9" x14ac:dyDescent="0.15">
      <c r="A4015" s="130">
        <v>4013</v>
      </c>
      <c r="B4015" s="130" t="s">
        <v>6671</v>
      </c>
      <c r="C4015" s="130" t="s">
        <v>16226</v>
      </c>
      <c r="D4015" s="130">
        <v>30</v>
      </c>
      <c r="E4015" s="130" t="s">
        <v>12355</v>
      </c>
      <c r="F4015" s="130">
        <v>24375</v>
      </c>
      <c r="G4015" s="130">
        <v>27550</v>
      </c>
      <c r="H4015" s="130" t="str">
        <f t="shared" si="124"/>
        <v>KK-200009</v>
      </c>
      <c r="I4015" s="130" t="str">
        <f t="shared" si="125"/>
        <v>A</v>
      </c>
    </row>
    <row r="4016" spans="1:9" x14ac:dyDescent="0.15">
      <c r="A4016" s="130">
        <v>4014</v>
      </c>
      <c r="B4016" s="130" t="s">
        <v>6672</v>
      </c>
      <c r="C4016" s="130" t="s">
        <v>16228</v>
      </c>
      <c r="D4016" s="130">
        <v>10</v>
      </c>
      <c r="E4016" s="130" t="s">
        <v>12370</v>
      </c>
      <c r="F4016" s="130">
        <v>175412</v>
      </c>
      <c r="G4016" s="130">
        <v>36379.4</v>
      </c>
      <c r="H4016" s="130" t="str">
        <f t="shared" si="124"/>
        <v>KK-200010</v>
      </c>
      <c r="I4016" s="130" t="str">
        <f t="shared" si="125"/>
        <v>A</v>
      </c>
    </row>
    <row r="4017" spans="1:9" x14ac:dyDescent="0.15">
      <c r="A4017" s="130">
        <v>4015</v>
      </c>
      <c r="B4017" s="130" t="s">
        <v>6673</v>
      </c>
      <c r="C4017" s="130" t="s">
        <v>15464</v>
      </c>
      <c r="D4017" s="130">
        <v>10</v>
      </c>
      <c r="E4017" s="130" t="s">
        <v>12368</v>
      </c>
      <c r="F4017" s="130">
        <v>341985</v>
      </c>
      <c r="G4017" s="130">
        <v>225470</v>
      </c>
      <c r="H4017" s="130" t="str">
        <f t="shared" si="124"/>
        <v>KK-200011</v>
      </c>
      <c r="I4017" s="130" t="str">
        <f t="shared" si="125"/>
        <v>A</v>
      </c>
    </row>
    <row r="4018" spans="1:9" x14ac:dyDescent="0.15">
      <c r="A4018" s="130">
        <v>4016</v>
      </c>
      <c r="B4018" s="130" t="s">
        <v>6674</v>
      </c>
      <c r="C4018" s="130" t="s">
        <v>2015</v>
      </c>
      <c r="D4018" s="130">
        <v>1</v>
      </c>
      <c r="E4018" s="130" t="s">
        <v>14240</v>
      </c>
      <c r="F4018" s="130">
        <v>28000</v>
      </c>
      <c r="G4018" s="130">
        <v>7700</v>
      </c>
      <c r="H4018" s="130" t="str">
        <f t="shared" si="124"/>
        <v>KK-200012</v>
      </c>
      <c r="I4018" s="130" t="str">
        <f t="shared" si="125"/>
        <v>A</v>
      </c>
    </row>
    <row r="4019" spans="1:9" x14ac:dyDescent="0.15">
      <c r="A4019" s="130">
        <v>4017</v>
      </c>
      <c r="B4019" s="130" t="s">
        <v>6675</v>
      </c>
      <c r="C4019" s="130" t="s">
        <v>16232</v>
      </c>
      <c r="D4019" s="130">
        <v>1</v>
      </c>
      <c r="E4019" s="130" t="s">
        <v>12893</v>
      </c>
      <c r="F4019" s="130">
        <v>1900000</v>
      </c>
      <c r="G4019" s="130">
        <v>1686000</v>
      </c>
      <c r="H4019" s="130" t="str">
        <f t="shared" si="124"/>
        <v>KK-200013</v>
      </c>
      <c r="I4019" s="130" t="str">
        <f t="shared" si="125"/>
        <v>A</v>
      </c>
    </row>
    <row r="4020" spans="1:9" x14ac:dyDescent="0.15">
      <c r="A4020" s="130">
        <v>4018</v>
      </c>
      <c r="B4020" s="130" t="s">
        <v>6676</v>
      </c>
      <c r="C4020" s="130" t="s">
        <v>16195</v>
      </c>
      <c r="D4020" s="130">
        <v>1</v>
      </c>
      <c r="E4020" s="130" t="s">
        <v>12569</v>
      </c>
      <c r="F4020" s="130">
        <v>1395800</v>
      </c>
      <c r="G4020" s="130">
        <v>3089000</v>
      </c>
      <c r="H4020" s="130" t="str">
        <f t="shared" si="124"/>
        <v>KK-200014</v>
      </c>
      <c r="I4020" s="130" t="str">
        <f t="shared" si="125"/>
        <v>A</v>
      </c>
    </row>
    <row r="4021" spans="1:9" x14ac:dyDescent="0.15">
      <c r="A4021" s="130">
        <v>4019</v>
      </c>
      <c r="B4021" s="130" t="s">
        <v>6677</v>
      </c>
      <c r="C4021" s="130" t="s">
        <v>16235</v>
      </c>
      <c r="D4021" s="130">
        <v>1000</v>
      </c>
      <c r="E4021" s="130" t="s">
        <v>12368</v>
      </c>
      <c r="F4021" s="130">
        <v>2855125</v>
      </c>
      <c r="G4021" s="130">
        <v>130500</v>
      </c>
      <c r="H4021" s="130" t="str">
        <f t="shared" si="124"/>
        <v>KK-200015</v>
      </c>
      <c r="I4021" s="130" t="str">
        <f t="shared" si="125"/>
        <v>A</v>
      </c>
    </row>
    <row r="4022" spans="1:9" x14ac:dyDescent="0.15">
      <c r="A4022" s="130">
        <v>4020</v>
      </c>
      <c r="B4022" s="130" t="s">
        <v>6678</v>
      </c>
      <c r="C4022" s="130" t="s">
        <v>16237</v>
      </c>
      <c r="D4022" s="130">
        <v>10</v>
      </c>
      <c r="E4022" s="130" t="s">
        <v>15399</v>
      </c>
      <c r="F4022" s="130">
        <v>504782</v>
      </c>
      <c r="G4022" s="130">
        <v>524732</v>
      </c>
      <c r="H4022" s="130" t="str">
        <f t="shared" si="124"/>
        <v>KK-200016</v>
      </c>
      <c r="I4022" s="130" t="str">
        <f t="shared" si="125"/>
        <v>A</v>
      </c>
    </row>
    <row r="4023" spans="1:9" x14ac:dyDescent="0.15">
      <c r="A4023" s="130">
        <v>4021</v>
      </c>
      <c r="B4023" s="130" t="s">
        <v>6679</v>
      </c>
      <c r="C4023" s="130" t="s">
        <v>2234</v>
      </c>
      <c r="D4023" s="130">
        <v>3</v>
      </c>
      <c r="E4023" s="130" t="s">
        <v>12370</v>
      </c>
      <c r="F4023" s="130">
        <v>26580</v>
      </c>
      <c r="G4023" s="130">
        <v>36270</v>
      </c>
      <c r="H4023" s="130" t="str">
        <f t="shared" si="124"/>
        <v>KK-200017</v>
      </c>
      <c r="I4023" s="130" t="str">
        <f t="shared" si="125"/>
        <v>A</v>
      </c>
    </row>
    <row r="4024" spans="1:9" x14ac:dyDescent="0.15">
      <c r="A4024" s="130">
        <v>4022</v>
      </c>
      <c r="B4024" s="130" t="s">
        <v>6680</v>
      </c>
      <c r="C4024" s="130" t="s">
        <v>16240</v>
      </c>
      <c r="D4024" s="130">
        <v>50</v>
      </c>
      <c r="E4024" s="130" t="s">
        <v>12368</v>
      </c>
      <c r="F4024" s="130">
        <v>275600</v>
      </c>
      <c r="G4024" s="130">
        <v>41970</v>
      </c>
      <c r="H4024" s="130" t="str">
        <f t="shared" si="124"/>
        <v>KK-200018</v>
      </c>
      <c r="I4024" s="130" t="str">
        <f t="shared" si="125"/>
        <v>A</v>
      </c>
    </row>
    <row r="4025" spans="1:9" x14ac:dyDescent="0.15">
      <c r="A4025" s="130">
        <v>4023</v>
      </c>
      <c r="B4025" s="130" t="s">
        <v>6681</v>
      </c>
      <c r="C4025" s="130" t="s">
        <v>16242</v>
      </c>
      <c r="D4025" s="130">
        <v>2000</v>
      </c>
      <c r="E4025" s="130" t="s">
        <v>12372</v>
      </c>
      <c r="F4025" s="130">
        <v>110561400</v>
      </c>
      <c r="G4025" s="130">
        <v>102645000</v>
      </c>
      <c r="H4025" s="130" t="str">
        <f t="shared" si="124"/>
        <v>KK-200019</v>
      </c>
      <c r="I4025" s="130" t="str">
        <f t="shared" si="125"/>
        <v>A</v>
      </c>
    </row>
    <row r="4026" spans="1:9" x14ac:dyDescent="0.15">
      <c r="A4026" s="130">
        <v>4024</v>
      </c>
      <c r="B4026" s="130" t="s">
        <v>6682</v>
      </c>
      <c r="C4026" s="130" t="s">
        <v>16244</v>
      </c>
      <c r="D4026" s="130">
        <v>10</v>
      </c>
      <c r="E4026" s="130" t="s">
        <v>12355</v>
      </c>
      <c r="F4026" s="130">
        <v>633980</v>
      </c>
      <c r="G4026" s="130">
        <v>240131.14</v>
      </c>
      <c r="H4026" s="130" t="str">
        <f t="shared" si="124"/>
        <v>KK-200020</v>
      </c>
      <c r="I4026" s="130" t="str">
        <f t="shared" si="125"/>
        <v>A</v>
      </c>
    </row>
    <row r="4027" spans="1:9" x14ac:dyDescent="0.15">
      <c r="A4027" s="130">
        <v>4025</v>
      </c>
      <c r="B4027" s="130" t="s">
        <v>6683</v>
      </c>
      <c r="C4027" s="130" t="s">
        <v>13119</v>
      </c>
      <c r="D4027" s="130">
        <v>100</v>
      </c>
      <c r="E4027" s="130" t="s">
        <v>12368</v>
      </c>
      <c r="F4027" s="130">
        <v>768096</v>
      </c>
      <c r="G4027" s="130">
        <v>821096</v>
      </c>
      <c r="H4027" s="130" t="str">
        <f t="shared" si="124"/>
        <v>KK-200021</v>
      </c>
      <c r="I4027" s="130" t="str">
        <f t="shared" si="125"/>
        <v>A</v>
      </c>
    </row>
    <row r="4028" spans="1:9" x14ac:dyDescent="0.15">
      <c r="A4028" s="130">
        <v>4026</v>
      </c>
      <c r="B4028" s="130" t="s">
        <v>6684</v>
      </c>
      <c r="C4028" s="130" t="s">
        <v>16247</v>
      </c>
      <c r="D4028" s="130">
        <v>1</v>
      </c>
      <c r="E4028" s="130" t="s">
        <v>14048</v>
      </c>
      <c r="F4028" s="130">
        <v>42950</v>
      </c>
      <c r="G4028" s="130">
        <v>28200</v>
      </c>
      <c r="H4028" s="130" t="str">
        <f t="shared" si="124"/>
        <v>KK-200022</v>
      </c>
      <c r="I4028" s="130" t="str">
        <f t="shared" si="125"/>
        <v>A</v>
      </c>
    </row>
    <row r="4029" spans="1:9" x14ac:dyDescent="0.15">
      <c r="A4029" s="130">
        <v>4027</v>
      </c>
      <c r="B4029" s="130" t="s">
        <v>6685</v>
      </c>
      <c r="C4029" s="130" t="s">
        <v>12742</v>
      </c>
      <c r="D4029" s="130">
        <v>2500</v>
      </c>
      <c r="E4029" s="130" t="s">
        <v>12372</v>
      </c>
      <c r="F4029" s="130">
        <v>1244145</v>
      </c>
      <c r="G4029" s="130">
        <v>8021525</v>
      </c>
      <c r="H4029" s="130" t="str">
        <f t="shared" si="124"/>
        <v>KK-200023</v>
      </c>
      <c r="I4029" s="130" t="str">
        <f t="shared" si="125"/>
        <v>A</v>
      </c>
    </row>
    <row r="4030" spans="1:9" x14ac:dyDescent="0.15">
      <c r="A4030" s="130">
        <v>4028</v>
      </c>
      <c r="B4030" s="130" t="s">
        <v>6686</v>
      </c>
      <c r="C4030" s="130" t="s">
        <v>16250</v>
      </c>
      <c r="D4030" s="130">
        <v>100</v>
      </c>
      <c r="E4030" s="130" t="s">
        <v>12355</v>
      </c>
      <c r="F4030" s="130">
        <v>3753302</v>
      </c>
      <c r="G4030" s="130">
        <v>3818292</v>
      </c>
      <c r="H4030" s="130" t="str">
        <f t="shared" si="124"/>
        <v>KK-200024</v>
      </c>
      <c r="I4030" s="130" t="str">
        <f t="shared" si="125"/>
        <v>A</v>
      </c>
    </row>
    <row r="4031" spans="1:9" x14ac:dyDescent="0.15">
      <c r="A4031" s="130">
        <v>4029</v>
      </c>
      <c r="B4031" s="130" t="s">
        <v>6687</v>
      </c>
      <c r="C4031" s="130" t="s">
        <v>16252</v>
      </c>
      <c r="D4031" s="130">
        <v>0.25</v>
      </c>
      <c r="E4031" s="130" t="s">
        <v>13132</v>
      </c>
      <c r="F4031" s="130">
        <v>1400000</v>
      </c>
      <c r="G4031" s="130">
        <v>2400000</v>
      </c>
      <c r="H4031" s="130" t="str">
        <f t="shared" si="124"/>
        <v>KK-200025</v>
      </c>
      <c r="I4031" s="130" t="str">
        <f t="shared" si="125"/>
        <v>A</v>
      </c>
    </row>
    <row r="4032" spans="1:9" x14ac:dyDescent="0.15">
      <c r="A4032" s="130">
        <v>4030</v>
      </c>
      <c r="B4032" s="130" t="s">
        <v>6688</v>
      </c>
      <c r="C4032" s="130" t="s">
        <v>2372</v>
      </c>
      <c r="D4032" s="130">
        <v>100</v>
      </c>
      <c r="E4032" s="130" t="s">
        <v>12355</v>
      </c>
      <c r="F4032" s="130">
        <v>371636</v>
      </c>
      <c r="G4032" s="130">
        <v>1035186</v>
      </c>
      <c r="H4032" s="130" t="str">
        <f t="shared" si="124"/>
        <v>KK-200026</v>
      </c>
      <c r="I4032" s="130" t="str">
        <f t="shared" si="125"/>
        <v>A</v>
      </c>
    </row>
    <row r="4033" spans="1:9" x14ac:dyDescent="0.15">
      <c r="A4033" s="130">
        <v>4031</v>
      </c>
      <c r="B4033" s="130" t="s">
        <v>6689</v>
      </c>
      <c r="C4033" s="130" t="s">
        <v>1865</v>
      </c>
      <c r="D4033" s="130">
        <v>180</v>
      </c>
      <c r="E4033" s="130" t="s">
        <v>12676</v>
      </c>
      <c r="F4033" s="130">
        <v>103880</v>
      </c>
      <c r="G4033" s="130">
        <v>1380000</v>
      </c>
      <c r="H4033" s="130" t="str">
        <f t="shared" si="124"/>
        <v>KK-200027</v>
      </c>
      <c r="I4033" s="130" t="str">
        <f t="shared" si="125"/>
        <v>A</v>
      </c>
    </row>
    <row r="4034" spans="1:9" x14ac:dyDescent="0.15">
      <c r="A4034" s="130">
        <v>4032</v>
      </c>
      <c r="B4034" s="130" t="s">
        <v>6690</v>
      </c>
      <c r="C4034" s="130" t="s">
        <v>16256</v>
      </c>
      <c r="D4034" s="130">
        <v>1</v>
      </c>
      <c r="E4034" s="130" t="s">
        <v>12989</v>
      </c>
      <c r="F4034" s="130">
        <v>28941820</v>
      </c>
      <c r="G4034" s="130">
        <v>10859359</v>
      </c>
      <c r="H4034" s="130" t="str">
        <f t="shared" si="124"/>
        <v>KK-200028</v>
      </c>
      <c r="I4034" s="130" t="str">
        <f t="shared" si="125"/>
        <v>A</v>
      </c>
    </row>
    <row r="4035" spans="1:9" x14ac:dyDescent="0.15">
      <c r="A4035" s="130">
        <v>4033</v>
      </c>
      <c r="B4035" s="130" t="s">
        <v>6691</v>
      </c>
      <c r="C4035" s="130" t="s">
        <v>16258</v>
      </c>
      <c r="D4035" s="130">
        <v>1</v>
      </c>
      <c r="E4035" s="130" t="s">
        <v>14703</v>
      </c>
      <c r="F4035" s="130">
        <v>202010</v>
      </c>
      <c r="G4035" s="130">
        <v>624625</v>
      </c>
      <c r="H4035" s="130" t="str">
        <f t="shared" si="124"/>
        <v>KK-200029</v>
      </c>
      <c r="I4035" s="130" t="str">
        <f t="shared" si="125"/>
        <v>A</v>
      </c>
    </row>
    <row r="4036" spans="1:9" x14ac:dyDescent="0.15">
      <c r="A4036" s="130">
        <v>4034</v>
      </c>
      <c r="B4036" s="130" t="s">
        <v>6692</v>
      </c>
      <c r="C4036" s="130" t="s">
        <v>13887</v>
      </c>
      <c r="D4036" s="130">
        <v>30</v>
      </c>
      <c r="E4036" s="130" t="s">
        <v>12355</v>
      </c>
      <c r="F4036" s="130">
        <v>617990</v>
      </c>
      <c r="G4036" s="130">
        <v>779360</v>
      </c>
      <c r="H4036" s="130" t="str">
        <f t="shared" ref="H4036:H4099" si="126">LEFT(B4036,FIND("-",B4036)+6)</f>
        <v>KK-200030</v>
      </c>
      <c r="I4036" s="130" t="str">
        <f t="shared" ref="I4036:I4099" si="127">RIGHT(B4036,LEN(B4036)-FIND("-",B4036)-7)</f>
        <v>A</v>
      </c>
    </row>
    <row r="4037" spans="1:9" x14ac:dyDescent="0.15">
      <c r="A4037" s="130">
        <v>4035</v>
      </c>
      <c r="B4037" s="130" t="s">
        <v>6693</v>
      </c>
      <c r="C4037" s="130" t="s">
        <v>16261</v>
      </c>
      <c r="D4037" s="130">
        <v>100</v>
      </c>
      <c r="E4037" s="130" t="s">
        <v>12355</v>
      </c>
      <c r="F4037" s="130">
        <v>189150</v>
      </c>
      <c r="G4037" s="130">
        <v>43200</v>
      </c>
      <c r="H4037" s="130" t="str">
        <f t="shared" si="126"/>
        <v>KK-200031</v>
      </c>
      <c r="I4037" s="130" t="str">
        <f t="shared" si="127"/>
        <v>A</v>
      </c>
    </row>
    <row r="4038" spans="1:9" x14ac:dyDescent="0.15">
      <c r="A4038" s="130">
        <v>4036</v>
      </c>
      <c r="B4038" s="130" t="s">
        <v>6694</v>
      </c>
      <c r="C4038" s="130" t="s">
        <v>2080</v>
      </c>
      <c r="D4038" s="130">
        <v>100</v>
      </c>
      <c r="E4038" s="130" t="s">
        <v>12368</v>
      </c>
      <c r="F4038" s="130">
        <v>2231000</v>
      </c>
      <c r="G4038" s="130">
        <v>2457000</v>
      </c>
      <c r="H4038" s="130" t="str">
        <f t="shared" si="126"/>
        <v>KK-200032</v>
      </c>
      <c r="I4038" s="130" t="str">
        <f t="shared" si="127"/>
        <v>A</v>
      </c>
    </row>
    <row r="4039" spans="1:9" x14ac:dyDescent="0.15">
      <c r="A4039" s="130">
        <v>4037</v>
      </c>
      <c r="B4039" s="130" t="s">
        <v>6695</v>
      </c>
      <c r="C4039" s="130" t="s">
        <v>16264</v>
      </c>
      <c r="D4039" s="130">
        <v>1</v>
      </c>
      <c r="E4039" s="130" t="s">
        <v>12446</v>
      </c>
      <c r="F4039" s="130">
        <v>343920</v>
      </c>
      <c r="G4039" s="130">
        <v>343920</v>
      </c>
      <c r="H4039" s="130" t="str">
        <f t="shared" si="126"/>
        <v>KK-200033</v>
      </c>
      <c r="I4039" s="130" t="str">
        <f t="shared" si="127"/>
        <v>A</v>
      </c>
    </row>
    <row r="4040" spans="1:9" x14ac:dyDescent="0.15">
      <c r="A4040" s="130">
        <v>4038</v>
      </c>
      <c r="B4040" s="130" t="s">
        <v>6696</v>
      </c>
      <c r="C4040" s="130" t="s">
        <v>16266</v>
      </c>
      <c r="D4040" s="130">
        <v>1</v>
      </c>
      <c r="E4040" s="130" t="s">
        <v>13132</v>
      </c>
      <c r="F4040" s="130">
        <v>1036300</v>
      </c>
      <c r="G4040" s="130">
        <v>2544597</v>
      </c>
      <c r="H4040" s="130" t="str">
        <f t="shared" si="126"/>
        <v>KK-200034</v>
      </c>
      <c r="I4040" s="130" t="str">
        <f t="shared" si="127"/>
        <v>A</v>
      </c>
    </row>
    <row r="4041" spans="1:9" x14ac:dyDescent="0.15">
      <c r="A4041" s="130">
        <v>4039</v>
      </c>
      <c r="B4041" s="130" t="s">
        <v>6697</v>
      </c>
      <c r="C4041" s="130" t="s">
        <v>16268</v>
      </c>
      <c r="D4041" s="130">
        <v>10</v>
      </c>
      <c r="E4041" s="130" t="s">
        <v>12737</v>
      </c>
      <c r="F4041" s="130">
        <v>68531</v>
      </c>
      <c r="G4041" s="130">
        <v>68570</v>
      </c>
      <c r="H4041" s="130" t="str">
        <f t="shared" si="126"/>
        <v>KK-200035</v>
      </c>
      <c r="I4041" s="130" t="str">
        <f t="shared" si="127"/>
        <v>A</v>
      </c>
    </row>
    <row r="4042" spans="1:9" x14ac:dyDescent="0.15">
      <c r="A4042" s="130">
        <v>4040</v>
      </c>
      <c r="B4042" s="130" t="s">
        <v>6698</v>
      </c>
      <c r="C4042" s="130" t="s">
        <v>16270</v>
      </c>
      <c r="D4042" s="130">
        <v>1000</v>
      </c>
      <c r="E4042" s="130" t="s">
        <v>12368</v>
      </c>
      <c r="F4042" s="130">
        <v>2000000</v>
      </c>
      <c r="G4042" s="130">
        <v>500000</v>
      </c>
      <c r="H4042" s="130" t="str">
        <f t="shared" si="126"/>
        <v>KK-200036</v>
      </c>
      <c r="I4042" s="130" t="str">
        <f t="shared" si="127"/>
        <v>A</v>
      </c>
    </row>
    <row r="4043" spans="1:9" x14ac:dyDescent="0.15">
      <c r="A4043" s="130">
        <v>4041</v>
      </c>
      <c r="B4043" s="130" t="s">
        <v>6699</v>
      </c>
      <c r="C4043" s="130" t="s">
        <v>16272</v>
      </c>
      <c r="D4043" s="130">
        <v>1</v>
      </c>
      <c r="E4043" s="130" t="s">
        <v>12784</v>
      </c>
      <c r="F4043" s="130">
        <v>36082497</v>
      </c>
      <c r="G4043" s="130">
        <v>45089490</v>
      </c>
      <c r="H4043" s="130" t="str">
        <f t="shared" si="126"/>
        <v>KK-200037</v>
      </c>
      <c r="I4043" s="130" t="str">
        <f t="shared" si="127"/>
        <v>A</v>
      </c>
    </row>
    <row r="4044" spans="1:9" x14ac:dyDescent="0.15">
      <c r="A4044" s="130">
        <v>4042</v>
      </c>
      <c r="B4044" s="130" t="s">
        <v>6700</v>
      </c>
      <c r="C4044" s="130" t="s">
        <v>16274</v>
      </c>
      <c r="D4044" s="130">
        <v>180</v>
      </c>
      <c r="E4044" s="130" t="s">
        <v>12676</v>
      </c>
      <c r="F4044" s="130">
        <v>7428760</v>
      </c>
      <c r="G4044" s="130">
        <v>7331478</v>
      </c>
      <c r="H4044" s="130" t="str">
        <f t="shared" si="126"/>
        <v>KK-200038</v>
      </c>
      <c r="I4044" s="130" t="str">
        <f t="shared" si="127"/>
        <v>A</v>
      </c>
    </row>
    <row r="4045" spans="1:9" x14ac:dyDescent="0.15">
      <c r="A4045" s="130">
        <v>4043</v>
      </c>
      <c r="B4045" s="130" t="s">
        <v>23294</v>
      </c>
      <c r="C4045" s="130" t="s">
        <v>23888</v>
      </c>
      <c r="D4045" s="130">
        <v>100</v>
      </c>
      <c r="E4045" s="130" t="s">
        <v>13613</v>
      </c>
      <c r="F4045" s="130">
        <v>311300</v>
      </c>
      <c r="G4045" s="130">
        <v>25295</v>
      </c>
      <c r="H4045" s="130" t="str">
        <f t="shared" si="126"/>
        <v>KK-200039</v>
      </c>
      <c r="I4045" s="130" t="str">
        <f t="shared" si="127"/>
        <v>A</v>
      </c>
    </row>
    <row r="4046" spans="1:9" x14ac:dyDescent="0.15">
      <c r="A4046" s="130">
        <v>4044</v>
      </c>
      <c r="B4046" s="130" t="s">
        <v>23260</v>
      </c>
      <c r="C4046" s="130" t="s">
        <v>14806</v>
      </c>
      <c r="D4046" s="130">
        <v>20</v>
      </c>
      <c r="E4046" s="130" t="s">
        <v>12737</v>
      </c>
      <c r="F4046" s="130">
        <v>8400</v>
      </c>
      <c r="G4046" s="130">
        <v>9990</v>
      </c>
      <c r="H4046" s="130" t="str">
        <f t="shared" si="126"/>
        <v>KK-200040</v>
      </c>
      <c r="I4046" s="130" t="str">
        <f t="shared" si="127"/>
        <v>A</v>
      </c>
    </row>
    <row r="4047" spans="1:9" x14ac:dyDescent="0.15">
      <c r="A4047" s="130">
        <v>4045</v>
      </c>
      <c r="B4047" s="130" t="s">
        <v>23258</v>
      </c>
      <c r="C4047" s="130" t="s">
        <v>23889</v>
      </c>
      <c r="D4047" s="130">
        <v>180</v>
      </c>
      <c r="E4047" s="130" t="s">
        <v>12361</v>
      </c>
      <c r="F4047" s="130">
        <v>1086990</v>
      </c>
      <c r="G4047" s="130">
        <v>1583316.6</v>
      </c>
      <c r="H4047" s="130" t="str">
        <f t="shared" si="126"/>
        <v>KK-200041</v>
      </c>
      <c r="I4047" s="130" t="str">
        <f t="shared" si="127"/>
        <v>A</v>
      </c>
    </row>
    <row r="4048" spans="1:9" x14ac:dyDescent="0.15">
      <c r="A4048" s="130">
        <v>4046</v>
      </c>
      <c r="B4048" s="130" t="s">
        <v>23254</v>
      </c>
      <c r="C4048" s="130" t="s">
        <v>23890</v>
      </c>
      <c r="D4048" s="130">
        <v>100</v>
      </c>
      <c r="E4048" s="130" t="s">
        <v>12368</v>
      </c>
      <c r="F4048" s="130">
        <v>321870</v>
      </c>
      <c r="G4048" s="130">
        <v>238228</v>
      </c>
      <c r="H4048" s="130" t="str">
        <f t="shared" si="126"/>
        <v>KK-200042</v>
      </c>
      <c r="I4048" s="130" t="str">
        <f t="shared" si="127"/>
        <v>A</v>
      </c>
    </row>
    <row r="4049" spans="1:9" x14ac:dyDescent="0.15">
      <c r="A4049" s="130">
        <v>4047</v>
      </c>
      <c r="B4049" s="130" t="s">
        <v>23252</v>
      </c>
      <c r="C4049" s="130" t="s">
        <v>23891</v>
      </c>
      <c r="D4049" s="130">
        <v>1</v>
      </c>
      <c r="E4049" s="130" t="s">
        <v>12497</v>
      </c>
      <c r="F4049" s="130">
        <v>9000</v>
      </c>
      <c r="G4049" s="130">
        <v>6400</v>
      </c>
      <c r="H4049" s="130" t="str">
        <f t="shared" si="126"/>
        <v>KK-200043</v>
      </c>
      <c r="I4049" s="130" t="str">
        <f t="shared" si="127"/>
        <v>A</v>
      </c>
    </row>
    <row r="4050" spans="1:9" x14ac:dyDescent="0.15">
      <c r="A4050" s="130">
        <v>4048</v>
      </c>
      <c r="B4050" s="130" t="s">
        <v>23250</v>
      </c>
      <c r="C4050" s="130" t="s">
        <v>23892</v>
      </c>
      <c r="D4050" s="130">
        <v>1000</v>
      </c>
      <c r="E4050" s="130" t="s">
        <v>12368</v>
      </c>
      <c r="F4050" s="130">
        <v>69102</v>
      </c>
      <c r="G4050" s="130">
        <v>90342</v>
      </c>
      <c r="H4050" s="130" t="str">
        <f t="shared" si="126"/>
        <v>KK-200044</v>
      </c>
      <c r="I4050" s="130" t="str">
        <f t="shared" si="127"/>
        <v>A</v>
      </c>
    </row>
    <row r="4051" spans="1:9" x14ac:dyDescent="0.15">
      <c r="A4051" s="130">
        <v>4049</v>
      </c>
      <c r="B4051" s="130" t="s">
        <v>23248</v>
      </c>
      <c r="C4051" s="130" t="s">
        <v>23893</v>
      </c>
      <c r="D4051" s="130">
        <v>1</v>
      </c>
      <c r="E4051" s="130" t="s">
        <v>12478</v>
      </c>
      <c r="F4051" s="130">
        <v>12185810</v>
      </c>
      <c r="G4051" s="130">
        <v>12041810</v>
      </c>
      <c r="H4051" s="130" t="str">
        <f t="shared" si="126"/>
        <v>KK-200045</v>
      </c>
      <c r="I4051" s="130" t="str">
        <f t="shared" si="127"/>
        <v>A</v>
      </c>
    </row>
    <row r="4052" spans="1:9" x14ac:dyDescent="0.15">
      <c r="A4052" s="130">
        <v>4050</v>
      </c>
      <c r="B4052" s="130" t="s">
        <v>23234</v>
      </c>
      <c r="C4052" s="130" t="s">
        <v>23894</v>
      </c>
      <c r="D4052" s="130">
        <v>1</v>
      </c>
      <c r="E4052" s="130" t="s">
        <v>12989</v>
      </c>
      <c r="F4052" s="130">
        <v>159500</v>
      </c>
      <c r="G4052" s="130">
        <v>21000</v>
      </c>
      <c r="H4052" s="130" t="str">
        <f t="shared" si="126"/>
        <v>KK-200046</v>
      </c>
      <c r="I4052" s="130" t="str">
        <f t="shared" si="127"/>
        <v>A</v>
      </c>
    </row>
    <row r="4053" spans="1:9" x14ac:dyDescent="0.15">
      <c r="A4053" s="130">
        <v>4051</v>
      </c>
      <c r="B4053" s="130" t="s">
        <v>23232</v>
      </c>
      <c r="C4053" s="130" t="s">
        <v>23895</v>
      </c>
      <c r="D4053" s="130">
        <v>1000</v>
      </c>
      <c r="E4053" s="130" t="s">
        <v>12737</v>
      </c>
      <c r="F4053" s="130">
        <v>6932264</v>
      </c>
      <c r="G4053" s="130">
        <v>4615208</v>
      </c>
      <c r="H4053" s="130" t="str">
        <f t="shared" si="126"/>
        <v>KK-200047</v>
      </c>
      <c r="I4053" s="130" t="str">
        <f t="shared" si="127"/>
        <v>A</v>
      </c>
    </row>
    <row r="4054" spans="1:9" x14ac:dyDescent="0.15">
      <c r="A4054" s="130">
        <v>4052</v>
      </c>
      <c r="B4054" s="130" t="s">
        <v>23204</v>
      </c>
      <c r="C4054" s="130" t="s">
        <v>23896</v>
      </c>
      <c r="D4054" s="130">
        <v>1000</v>
      </c>
      <c r="E4054" s="130" t="s">
        <v>12355</v>
      </c>
      <c r="F4054" s="130">
        <v>2224000</v>
      </c>
      <c r="G4054" s="130">
        <v>119000</v>
      </c>
      <c r="H4054" s="130" t="str">
        <f t="shared" si="126"/>
        <v>KK-200048</v>
      </c>
      <c r="I4054" s="130" t="str">
        <f t="shared" si="127"/>
        <v>A</v>
      </c>
    </row>
    <row r="4055" spans="1:9" x14ac:dyDescent="0.15">
      <c r="A4055" s="130">
        <v>4053</v>
      </c>
      <c r="B4055" s="130" t="s">
        <v>23202</v>
      </c>
      <c r="C4055" s="130" t="s">
        <v>23897</v>
      </c>
      <c r="D4055" s="130">
        <v>3000</v>
      </c>
      <c r="E4055" s="130" t="s">
        <v>12355</v>
      </c>
      <c r="F4055" s="130">
        <v>228400775</v>
      </c>
      <c r="G4055" s="130">
        <v>265265975</v>
      </c>
      <c r="H4055" s="130" t="str">
        <f t="shared" si="126"/>
        <v>KK-200049</v>
      </c>
      <c r="I4055" s="130" t="str">
        <f t="shared" si="127"/>
        <v>A</v>
      </c>
    </row>
    <row r="4056" spans="1:9" x14ac:dyDescent="0.15">
      <c r="A4056" s="130">
        <v>4054</v>
      </c>
      <c r="B4056" s="130" t="s">
        <v>23198</v>
      </c>
      <c r="C4056" s="130" t="s">
        <v>23898</v>
      </c>
      <c r="D4056" s="130">
        <v>100</v>
      </c>
      <c r="E4056" s="130" t="s">
        <v>12368</v>
      </c>
      <c r="F4056" s="130">
        <v>1706500</v>
      </c>
      <c r="G4056" s="130">
        <v>1807000</v>
      </c>
      <c r="H4056" s="130" t="str">
        <f t="shared" si="126"/>
        <v>KK-200050</v>
      </c>
      <c r="I4056" s="130" t="str">
        <f t="shared" si="127"/>
        <v>A</v>
      </c>
    </row>
    <row r="4057" spans="1:9" x14ac:dyDescent="0.15">
      <c r="A4057" s="130">
        <v>4055</v>
      </c>
      <c r="B4057" s="130" t="s">
        <v>23196</v>
      </c>
      <c r="C4057" s="130" t="s">
        <v>1795</v>
      </c>
      <c r="D4057" s="130">
        <v>150</v>
      </c>
      <c r="E4057" s="130" t="s">
        <v>12355</v>
      </c>
      <c r="F4057" s="130">
        <v>5753000</v>
      </c>
      <c r="G4057" s="130">
        <v>5194000</v>
      </c>
      <c r="H4057" s="130" t="str">
        <f t="shared" si="126"/>
        <v>KK-200051</v>
      </c>
      <c r="I4057" s="130" t="str">
        <f t="shared" si="127"/>
        <v>A</v>
      </c>
    </row>
    <row r="4058" spans="1:9" x14ac:dyDescent="0.15">
      <c r="A4058" s="130">
        <v>4056</v>
      </c>
      <c r="B4058" s="130" t="s">
        <v>23164</v>
      </c>
      <c r="C4058" s="130" t="s">
        <v>23899</v>
      </c>
      <c r="D4058" s="130">
        <v>1000</v>
      </c>
      <c r="E4058" s="130" t="s">
        <v>12497</v>
      </c>
      <c r="F4058" s="130">
        <v>1716340</v>
      </c>
      <c r="G4058" s="130">
        <v>3393460</v>
      </c>
      <c r="H4058" s="130" t="str">
        <f t="shared" si="126"/>
        <v>KK-200052</v>
      </c>
      <c r="I4058" s="130" t="str">
        <f t="shared" si="127"/>
        <v>A</v>
      </c>
    </row>
    <row r="4059" spans="1:9" x14ac:dyDescent="0.15">
      <c r="A4059" s="130">
        <v>4057</v>
      </c>
      <c r="B4059" s="130" t="s">
        <v>23124</v>
      </c>
      <c r="C4059" s="130" t="s">
        <v>2015</v>
      </c>
      <c r="D4059" s="130">
        <v>1</v>
      </c>
      <c r="E4059" s="130" t="s">
        <v>12989</v>
      </c>
      <c r="F4059" s="130">
        <v>1010000</v>
      </c>
      <c r="G4059" s="130">
        <v>70000</v>
      </c>
      <c r="H4059" s="130" t="str">
        <f t="shared" si="126"/>
        <v>KK-200053</v>
      </c>
      <c r="I4059" s="130" t="str">
        <f t="shared" si="127"/>
        <v>A</v>
      </c>
    </row>
    <row r="4060" spans="1:9" x14ac:dyDescent="0.15">
      <c r="A4060" s="130">
        <v>4058</v>
      </c>
      <c r="B4060" s="130" t="s">
        <v>23122</v>
      </c>
      <c r="C4060" s="130" t="s">
        <v>23900</v>
      </c>
      <c r="D4060" s="130">
        <v>1</v>
      </c>
      <c r="E4060" s="130" t="s">
        <v>12446</v>
      </c>
      <c r="F4060" s="130">
        <v>2310140</v>
      </c>
      <c r="G4060" s="130">
        <v>1193300</v>
      </c>
      <c r="H4060" s="130" t="str">
        <f t="shared" si="126"/>
        <v>KK-200054</v>
      </c>
      <c r="I4060" s="130" t="str">
        <f t="shared" si="127"/>
        <v>A</v>
      </c>
    </row>
    <row r="4061" spans="1:9" x14ac:dyDescent="0.15">
      <c r="A4061" s="130">
        <v>4059</v>
      </c>
      <c r="B4061" s="130" t="s">
        <v>23120</v>
      </c>
      <c r="C4061" s="130" t="s">
        <v>14781</v>
      </c>
      <c r="D4061" s="130">
        <v>100</v>
      </c>
      <c r="E4061" s="130" t="s">
        <v>12368</v>
      </c>
      <c r="F4061" s="130">
        <v>607793</v>
      </c>
      <c r="G4061" s="130">
        <v>425090</v>
      </c>
      <c r="H4061" s="130" t="str">
        <f t="shared" si="126"/>
        <v>KK-200055</v>
      </c>
      <c r="I4061" s="130" t="str">
        <f t="shared" si="127"/>
        <v>A</v>
      </c>
    </row>
    <row r="4062" spans="1:9" x14ac:dyDescent="0.15">
      <c r="A4062" s="130">
        <v>4060</v>
      </c>
      <c r="B4062" s="130" t="s">
        <v>23116</v>
      </c>
      <c r="C4062" s="130" t="s">
        <v>1984</v>
      </c>
      <c r="D4062" s="130">
        <v>3000</v>
      </c>
      <c r="E4062" s="130" t="s">
        <v>12368</v>
      </c>
      <c r="F4062" s="130">
        <v>380114</v>
      </c>
      <c r="G4062" s="130">
        <v>839049</v>
      </c>
      <c r="H4062" s="130" t="str">
        <f t="shared" si="126"/>
        <v>KK-200056</v>
      </c>
      <c r="I4062" s="130" t="str">
        <f t="shared" si="127"/>
        <v>A</v>
      </c>
    </row>
    <row r="4063" spans="1:9" x14ac:dyDescent="0.15">
      <c r="A4063" s="130">
        <v>4061</v>
      </c>
      <c r="B4063" s="130" t="s">
        <v>23114</v>
      </c>
      <c r="C4063" s="130" t="s">
        <v>23901</v>
      </c>
      <c r="D4063" s="130">
        <v>20</v>
      </c>
      <c r="E4063" s="130" t="s">
        <v>14051</v>
      </c>
      <c r="F4063" s="130">
        <v>25205</v>
      </c>
      <c r="G4063" s="130">
        <v>71961</v>
      </c>
      <c r="H4063" s="130" t="str">
        <f t="shared" si="126"/>
        <v>KK-200057</v>
      </c>
      <c r="I4063" s="130" t="str">
        <f t="shared" si="127"/>
        <v>A</v>
      </c>
    </row>
    <row r="4064" spans="1:9" x14ac:dyDescent="0.15">
      <c r="A4064" s="130">
        <v>4062</v>
      </c>
      <c r="B4064" s="130" t="s">
        <v>23096</v>
      </c>
      <c r="C4064" s="130" t="s">
        <v>23902</v>
      </c>
      <c r="D4064" s="130">
        <v>1</v>
      </c>
      <c r="E4064" s="130" t="s">
        <v>12610</v>
      </c>
      <c r="F4064" s="130">
        <v>28500</v>
      </c>
      <c r="G4064" s="130">
        <v>5000</v>
      </c>
      <c r="H4064" s="130" t="str">
        <f t="shared" si="126"/>
        <v>KK-200058</v>
      </c>
      <c r="I4064" s="130" t="str">
        <f t="shared" si="127"/>
        <v>A</v>
      </c>
    </row>
    <row r="4065" spans="1:9" x14ac:dyDescent="0.15">
      <c r="A4065" s="130">
        <v>4063</v>
      </c>
      <c r="B4065" s="130" t="s">
        <v>23074</v>
      </c>
      <c r="C4065" s="130" t="s">
        <v>23903</v>
      </c>
      <c r="D4065" s="130">
        <v>1</v>
      </c>
      <c r="E4065" s="130" t="s">
        <v>12478</v>
      </c>
      <c r="F4065" s="130">
        <v>9329033</v>
      </c>
      <c r="G4065" s="130">
        <v>9327033</v>
      </c>
      <c r="H4065" s="130" t="str">
        <f t="shared" si="126"/>
        <v>KK-200059</v>
      </c>
      <c r="I4065" s="130" t="str">
        <f t="shared" si="127"/>
        <v>A</v>
      </c>
    </row>
    <row r="4066" spans="1:9" x14ac:dyDescent="0.15">
      <c r="A4066" s="130">
        <v>4064</v>
      </c>
      <c r="B4066" s="130" t="s">
        <v>23072</v>
      </c>
      <c r="C4066" s="130" t="s">
        <v>23904</v>
      </c>
      <c r="D4066" s="130">
        <v>10</v>
      </c>
      <c r="E4066" s="130" t="s">
        <v>14790</v>
      </c>
      <c r="F4066" s="130">
        <v>809780</v>
      </c>
      <c r="G4066" s="130">
        <v>306780</v>
      </c>
      <c r="H4066" s="130" t="str">
        <f t="shared" si="126"/>
        <v>KK-200060</v>
      </c>
      <c r="I4066" s="130" t="str">
        <f t="shared" si="127"/>
        <v>A</v>
      </c>
    </row>
    <row r="4067" spans="1:9" x14ac:dyDescent="0.15">
      <c r="A4067" s="130">
        <v>4065</v>
      </c>
      <c r="B4067" s="130" t="s">
        <v>23070</v>
      </c>
      <c r="C4067" s="130" t="s">
        <v>13490</v>
      </c>
      <c r="D4067" s="130">
        <v>1000</v>
      </c>
      <c r="E4067" s="130" t="s">
        <v>12368</v>
      </c>
      <c r="F4067" s="130">
        <v>18403.5</v>
      </c>
      <c r="G4067" s="130">
        <v>29936.9</v>
      </c>
      <c r="H4067" s="130" t="str">
        <f t="shared" si="126"/>
        <v>KK-200061</v>
      </c>
      <c r="I4067" s="130" t="str">
        <f t="shared" si="127"/>
        <v>A</v>
      </c>
    </row>
    <row r="4068" spans="1:9" x14ac:dyDescent="0.15">
      <c r="A4068" s="130">
        <v>4066</v>
      </c>
      <c r="B4068" s="130" t="s">
        <v>23068</v>
      </c>
      <c r="C4068" s="130" t="s">
        <v>1770</v>
      </c>
      <c r="D4068" s="130">
        <v>10</v>
      </c>
      <c r="E4068" s="130" t="s">
        <v>12368</v>
      </c>
      <c r="F4068" s="130">
        <v>1829000</v>
      </c>
      <c r="G4068" s="130">
        <v>259702</v>
      </c>
      <c r="H4068" s="130" t="str">
        <f t="shared" si="126"/>
        <v>KK-200062</v>
      </c>
      <c r="I4068" s="130" t="str">
        <f t="shared" si="127"/>
        <v>A</v>
      </c>
    </row>
    <row r="4069" spans="1:9" x14ac:dyDescent="0.15">
      <c r="A4069" s="130">
        <v>4067</v>
      </c>
      <c r="B4069" s="130" t="s">
        <v>23066</v>
      </c>
      <c r="C4069" s="130" t="s">
        <v>23905</v>
      </c>
      <c r="D4069" s="130">
        <v>30</v>
      </c>
      <c r="E4069" s="130" t="s">
        <v>12737</v>
      </c>
      <c r="F4069" s="130">
        <v>15078900</v>
      </c>
      <c r="G4069" s="130">
        <v>12642900</v>
      </c>
      <c r="H4069" s="130" t="str">
        <f t="shared" si="126"/>
        <v>KK-200063</v>
      </c>
      <c r="I4069" s="130" t="str">
        <f t="shared" si="127"/>
        <v>A</v>
      </c>
    </row>
    <row r="4070" spans="1:9" x14ac:dyDescent="0.15">
      <c r="A4070" s="130">
        <v>4068</v>
      </c>
      <c r="B4070" s="130" t="s">
        <v>23052</v>
      </c>
      <c r="C4070" s="130" t="s">
        <v>20754</v>
      </c>
      <c r="D4070" s="130">
        <v>10</v>
      </c>
      <c r="E4070" s="130" t="s">
        <v>12737</v>
      </c>
      <c r="F4070" s="130">
        <v>181556</v>
      </c>
      <c r="G4070" s="130">
        <v>280010</v>
      </c>
      <c r="H4070" s="130" t="str">
        <f t="shared" si="126"/>
        <v>KK-200064</v>
      </c>
      <c r="I4070" s="130" t="str">
        <f t="shared" si="127"/>
        <v>A</v>
      </c>
    </row>
    <row r="4071" spans="1:9" x14ac:dyDescent="0.15">
      <c r="A4071" s="130">
        <v>4069</v>
      </c>
      <c r="B4071" s="130" t="s">
        <v>22975</v>
      </c>
      <c r="C4071" s="130" t="s">
        <v>15898</v>
      </c>
      <c r="D4071" s="130">
        <v>180</v>
      </c>
      <c r="E4071" s="130" t="s">
        <v>12676</v>
      </c>
      <c r="F4071" s="130">
        <v>2704000</v>
      </c>
      <c r="G4071" s="130">
        <v>4752000</v>
      </c>
      <c r="H4071" s="130" t="str">
        <f t="shared" si="126"/>
        <v>KK-210001</v>
      </c>
      <c r="I4071" s="130" t="str">
        <f t="shared" si="127"/>
        <v>A</v>
      </c>
    </row>
    <row r="4072" spans="1:9" x14ac:dyDescent="0.15">
      <c r="A4072" s="130">
        <v>4070</v>
      </c>
      <c r="B4072" s="130" t="s">
        <v>22973</v>
      </c>
      <c r="C4072" s="130" t="s">
        <v>23900</v>
      </c>
      <c r="D4072" s="130">
        <v>1</v>
      </c>
      <c r="E4072" s="130" t="s">
        <v>12446</v>
      </c>
      <c r="F4072" s="130">
        <v>1547844</v>
      </c>
      <c r="G4072" s="130">
        <v>1233300</v>
      </c>
      <c r="H4072" s="130" t="str">
        <f t="shared" si="126"/>
        <v>KK-210002</v>
      </c>
      <c r="I4072" s="130" t="str">
        <f t="shared" si="127"/>
        <v>A</v>
      </c>
    </row>
    <row r="4073" spans="1:9" x14ac:dyDescent="0.15">
      <c r="A4073" s="130">
        <v>4071</v>
      </c>
      <c r="B4073" s="130" t="s">
        <v>22943</v>
      </c>
      <c r="C4073" s="130" t="s">
        <v>23906</v>
      </c>
      <c r="D4073" s="130">
        <v>1</v>
      </c>
      <c r="E4073" s="130" t="s">
        <v>12989</v>
      </c>
      <c r="F4073" s="130">
        <v>454350</v>
      </c>
      <c r="G4073" s="130">
        <v>759450</v>
      </c>
      <c r="H4073" s="130" t="str">
        <f t="shared" si="126"/>
        <v>KK-210003</v>
      </c>
      <c r="I4073" s="130" t="str">
        <f t="shared" si="127"/>
        <v>A</v>
      </c>
    </row>
    <row r="4074" spans="1:9" x14ac:dyDescent="0.15">
      <c r="A4074" s="130">
        <v>4072</v>
      </c>
      <c r="B4074" s="130" t="s">
        <v>22931</v>
      </c>
      <c r="C4074" s="130" t="s">
        <v>23907</v>
      </c>
      <c r="D4074" s="130">
        <v>60</v>
      </c>
      <c r="E4074" s="130" t="s">
        <v>13104</v>
      </c>
      <c r="F4074" s="130">
        <v>9029400</v>
      </c>
      <c r="G4074" s="130">
        <v>15136240</v>
      </c>
      <c r="H4074" s="130" t="str">
        <f t="shared" si="126"/>
        <v>KK-210004</v>
      </c>
      <c r="I4074" s="130" t="str">
        <f t="shared" si="127"/>
        <v>A</v>
      </c>
    </row>
    <row r="4075" spans="1:9" x14ac:dyDescent="0.15">
      <c r="A4075" s="130">
        <v>4073</v>
      </c>
      <c r="B4075" s="130" t="s">
        <v>22925</v>
      </c>
      <c r="C4075" s="130" t="s">
        <v>16195</v>
      </c>
      <c r="D4075" s="130">
        <v>1</v>
      </c>
      <c r="E4075" s="130" t="s">
        <v>12569</v>
      </c>
      <c r="F4075" s="130">
        <v>1116800</v>
      </c>
      <c r="G4075" s="130">
        <v>1595000</v>
      </c>
      <c r="H4075" s="130" t="str">
        <f t="shared" si="126"/>
        <v>KK-210005</v>
      </c>
      <c r="I4075" s="130" t="str">
        <f t="shared" si="127"/>
        <v>A</v>
      </c>
    </row>
    <row r="4076" spans="1:9" x14ac:dyDescent="0.15">
      <c r="A4076" s="130">
        <v>4074</v>
      </c>
      <c r="B4076" s="130" t="s">
        <v>22923</v>
      </c>
      <c r="C4076" s="130" t="s">
        <v>23908</v>
      </c>
      <c r="D4076" s="130">
        <v>100</v>
      </c>
      <c r="E4076" s="130" t="s">
        <v>12355</v>
      </c>
      <c r="F4076" s="130">
        <v>313454</v>
      </c>
      <c r="G4076" s="130">
        <v>350018</v>
      </c>
      <c r="H4076" s="130" t="str">
        <f t="shared" si="126"/>
        <v>KK-210006</v>
      </c>
      <c r="I4076" s="130" t="str">
        <f t="shared" si="127"/>
        <v>A</v>
      </c>
    </row>
    <row r="4077" spans="1:9" x14ac:dyDescent="0.15">
      <c r="A4077" s="130">
        <v>4075</v>
      </c>
      <c r="B4077" s="130" t="s">
        <v>22921</v>
      </c>
      <c r="C4077" s="130" t="s">
        <v>15758</v>
      </c>
      <c r="D4077" s="130">
        <v>250</v>
      </c>
      <c r="E4077" s="130" t="s">
        <v>12370</v>
      </c>
      <c r="F4077" s="130">
        <v>54937000</v>
      </c>
      <c r="G4077" s="130">
        <v>73032000</v>
      </c>
      <c r="H4077" s="130" t="str">
        <f t="shared" si="126"/>
        <v>KK-210007</v>
      </c>
      <c r="I4077" s="130" t="str">
        <f t="shared" si="127"/>
        <v>A</v>
      </c>
    </row>
    <row r="4078" spans="1:9" x14ac:dyDescent="0.15">
      <c r="A4078" s="130">
        <v>4076</v>
      </c>
      <c r="B4078" s="130" t="s">
        <v>22919</v>
      </c>
      <c r="C4078" s="130" t="s">
        <v>23909</v>
      </c>
      <c r="D4078" s="130">
        <v>1000</v>
      </c>
      <c r="E4078" s="130" t="s">
        <v>12368</v>
      </c>
      <c r="F4078" s="130">
        <v>2407300</v>
      </c>
      <c r="G4078" s="130">
        <v>2329300</v>
      </c>
      <c r="H4078" s="130" t="str">
        <f t="shared" si="126"/>
        <v>KK-210008</v>
      </c>
      <c r="I4078" s="130" t="str">
        <f t="shared" si="127"/>
        <v>A</v>
      </c>
    </row>
    <row r="4079" spans="1:9" x14ac:dyDescent="0.15">
      <c r="A4079" s="130">
        <v>4077</v>
      </c>
      <c r="B4079" s="130" t="s">
        <v>22911</v>
      </c>
      <c r="C4079" s="130" t="s">
        <v>23910</v>
      </c>
      <c r="D4079" s="130">
        <v>100</v>
      </c>
      <c r="E4079" s="130" t="s">
        <v>13770</v>
      </c>
      <c r="F4079" s="130">
        <v>16025</v>
      </c>
      <c r="G4079" s="130">
        <v>18110</v>
      </c>
      <c r="H4079" s="130" t="str">
        <f t="shared" si="126"/>
        <v>KK-210009</v>
      </c>
      <c r="I4079" s="130" t="str">
        <f t="shared" si="127"/>
        <v>A</v>
      </c>
    </row>
    <row r="4080" spans="1:9" x14ac:dyDescent="0.15">
      <c r="A4080" s="130">
        <v>4078</v>
      </c>
      <c r="B4080" s="130" t="s">
        <v>22909</v>
      </c>
      <c r="C4080" s="130" t="s">
        <v>23911</v>
      </c>
      <c r="D4080" s="130">
        <v>1</v>
      </c>
      <c r="E4080" s="130" t="s">
        <v>18431</v>
      </c>
      <c r="F4080" s="130">
        <v>61900</v>
      </c>
      <c r="G4080" s="130">
        <v>66500</v>
      </c>
      <c r="H4080" s="130" t="str">
        <f t="shared" si="126"/>
        <v>KK-210010</v>
      </c>
      <c r="I4080" s="130" t="str">
        <f t="shared" si="127"/>
        <v>A</v>
      </c>
    </row>
    <row r="4081" spans="1:9" x14ac:dyDescent="0.15">
      <c r="A4081" s="130">
        <v>4079</v>
      </c>
      <c r="B4081" s="130" t="s">
        <v>22897</v>
      </c>
      <c r="C4081" s="130" t="s">
        <v>13044</v>
      </c>
      <c r="D4081" s="130">
        <v>1000</v>
      </c>
      <c r="E4081" s="130" t="s">
        <v>12368</v>
      </c>
      <c r="F4081" s="130">
        <v>10455650</v>
      </c>
      <c r="G4081" s="130">
        <v>10990000</v>
      </c>
      <c r="H4081" s="130" t="str">
        <f t="shared" si="126"/>
        <v>KK-210011</v>
      </c>
      <c r="I4081" s="130" t="str">
        <f t="shared" si="127"/>
        <v>A</v>
      </c>
    </row>
    <row r="4082" spans="1:9" x14ac:dyDescent="0.15">
      <c r="A4082" s="130">
        <v>4080</v>
      </c>
      <c r="B4082" s="130" t="s">
        <v>22895</v>
      </c>
      <c r="C4082" s="130" t="s">
        <v>2247</v>
      </c>
      <c r="D4082" s="130">
        <v>100</v>
      </c>
      <c r="E4082" s="130" t="s">
        <v>12368</v>
      </c>
      <c r="F4082" s="130">
        <v>133497.4</v>
      </c>
      <c r="G4082" s="130">
        <v>259800</v>
      </c>
      <c r="H4082" s="130" t="str">
        <f t="shared" si="126"/>
        <v>KK-210012</v>
      </c>
      <c r="I4082" s="130" t="str">
        <f t="shared" si="127"/>
        <v>A</v>
      </c>
    </row>
    <row r="4083" spans="1:9" x14ac:dyDescent="0.15">
      <c r="A4083" s="130">
        <v>4081</v>
      </c>
      <c r="B4083" s="130" t="s">
        <v>22893</v>
      </c>
      <c r="C4083" s="130" t="s">
        <v>20852</v>
      </c>
      <c r="D4083" s="130">
        <v>10</v>
      </c>
      <c r="E4083" s="130" t="s">
        <v>12402</v>
      </c>
      <c r="F4083" s="130">
        <v>452780</v>
      </c>
      <c r="G4083" s="130">
        <v>71300</v>
      </c>
      <c r="H4083" s="130" t="str">
        <f t="shared" si="126"/>
        <v>KK-210013</v>
      </c>
      <c r="I4083" s="130" t="str">
        <f t="shared" si="127"/>
        <v>A</v>
      </c>
    </row>
    <row r="4084" spans="1:9" x14ac:dyDescent="0.15">
      <c r="A4084" s="130">
        <v>4082</v>
      </c>
      <c r="B4084" s="130" t="s">
        <v>22891</v>
      </c>
      <c r="C4084" s="130" t="s">
        <v>23912</v>
      </c>
      <c r="D4084" s="130">
        <v>1000</v>
      </c>
      <c r="E4084" s="130" t="s">
        <v>12737</v>
      </c>
      <c r="F4084" s="130">
        <v>124000</v>
      </c>
      <c r="G4084" s="130">
        <v>389000</v>
      </c>
      <c r="H4084" s="130" t="str">
        <f t="shared" si="126"/>
        <v>KK-210014</v>
      </c>
      <c r="I4084" s="130" t="str">
        <f t="shared" si="127"/>
        <v>A</v>
      </c>
    </row>
    <row r="4085" spans="1:9" x14ac:dyDescent="0.15">
      <c r="A4085" s="130">
        <v>4083</v>
      </c>
      <c r="B4085" s="130" t="s">
        <v>22859</v>
      </c>
      <c r="C4085" s="130" t="s">
        <v>23913</v>
      </c>
      <c r="D4085" s="130">
        <v>1</v>
      </c>
      <c r="E4085" s="130" t="s">
        <v>23914</v>
      </c>
      <c r="F4085" s="130">
        <v>9123900</v>
      </c>
      <c r="G4085" s="130">
        <v>9573100</v>
      </c>
      <c r="H4085" s="130" t="str">
        <f t="shared" si="126"/>
        <v>KK-210015</v>
      </c>
      <c r="I4085" s="130" t="str">
        <f t="shared" si="127"/>
        <v>A</v>
      </c>
    </row>
    <row r="4086" spans="1:9" x14ac:dyDescent="0.15">
      <c r="A4086" s="130">
        <v>4084</v>
      </c>
      <c r="B4086" s="130" t="s">
        <v>22851</v>
      </c>
      <c r="C4086" s="130" t="s">
        <v>23915</v>
      </c>
      <c r="D4086" s="130">
        <v>100</v>
      </c>
      <c r="E4086" s="130" t="s">
        <v>12737</v>
      </c>
      <c r="F4086" s="130">
        <v>5096100</v>
      </c>
      <c r="G4086" s="130">
        <v>30920000</v>
      </c>
      <c r="H4086" s="130" t="str">
        <f t="shared" si="126"/>
        <v>KK-210016</v>
      </c>
      <c r="I4086" s="130" t="str">
        <f t="shared" si="127"/>
        <v>A</v>
      </c>
    </row>
    <row r="4087" spans="1:9" x14ac:dyDescent="0.15">
      <c r="A4087" s="130">
        <v>4085</v>
      </c>
      <c r="B4087" s="130" t="s">
        <v>22837</v>
      </c>
      <c r="C4087" s="130" t="s">
        <v>23916</v>
      </c>
      <c r="D4087" s="130">
        <v>1</v>
      </c>
      <c r="E4087" s="130" t="s">
        <v>12391</v>
      </c>
      <c r="F4087" s="130">
        <v>450378</v>
      </c>
      <c r="G4087" s="130">
        <v>330378</v>
      </c>
      <c r="H4087" s="130" t="str">
        <f t="shared" si="126"/>
        <v>KK-210017</v>
      </c>
      <c r="I4087" s="130" t="str">
        <f t="shared" si="127"/>
        <v>A</v>
      </c>
    </row>
    <row r="4088" spans="1:9" x14ac:dyDescent="0.15">
      <c r="A4088" s="130">
        <v>4086</v>
      </c>
      <c r="B4088" s="130" t="s">
        <v>22833</v>
      </c>
      <c r="C4088" s="130" t="s">
        <v>23917</v>
      </c>
      <c r="D4088" s="130">
        <v>1000</v>
      </c>
      <c r="E4088" s="130" t="s">
        <v>12361</v>
      </c>
      <c r="F4088" s="130">
        <v>6674000</v>
      </c>
      <c r="G4088" s="130">
        <v>34863000</v>
      </c>
      <c r="H4088" s="130" t="str">
        <f t="shared" si="126"/>
        <v>KK-210018</v>
      </c>
      <c r="I4088" s="130" t="str">
        <f t="shared" si="127"/>
        <v>A</v>
      </c>
    </row>
    <row r="4089" spans="1:9" x14ac:dyDescent="0.15">
      <c r="A4089" s="130">
        <v>4087</v>
      </c>
      <c r="B4089" s="130" t="s">
        <v>22827</v>
      </c>
      <c r="C4089" s="130" t="s">
        <v>2255</v>
      </c>
      <c r="D4089" s="130">
        <v>1000</v>
      </c>
      <c r="E4089" s="130" t="s">
        <v>12653</v>
      </c>
      <c r="F4089" s="130">
        <v>2255630</v>
      </c>
      <c r="G4089" s="130">
        <v>2885150</v>
      </c>
      <c r="H4089" s="130" t="str">
        <f t="shared" si="126"/>
        <v>KK-210019</v>
      </c>
      <c r="I4089" s="130" t="str">
        <f t="shared" si="127"/>
        <v>A</v>
      </c>
    </row>
    <row r="4090" spans="1:9" x14ac:dyDescent="0.15">
      <c r="A4090" s="130">
        <v>4088</v>
      </c>
      <c r="B4090" s="130" t="s">
        <v>22825</v>
      </c>
      <c r="C4090" s="130" t="s">
        <v>23900</v>
      </c>
      <c r="D4090" s="130">
        <v>1</v>
      </c>
      <c r="E4090" s="130" t="s">
        <v>12676</v>
      </c>
      <c r="F4090" s="130">
        <v>62133</v>
      </c>
      <c r="G4090" s="130">
        <v>56633</v>
      </c>
      <c r="H4090" s="130" t="str">
        <f t="shared" si="126"/>
        <v>KK-210020</v>
      </c>
      <c r="I4090" s="130" t="str">
        <f t="shared" si="127"/>
        <v>A</v>
      </c>
    </row>
    <row r="4091" spans="1:9" x14ac:dyDescent="0.15">
      <c r="A4091" s="130">
        <v>4089</v>
      </c>
      <c r="B4091" s="130" t="s">
        <v>22807</v>
      </c>
      <c r="C4091" s="130" t="s">
        <v>23918</v>
      </c>
      <c r="D4091" s="130">
        <v>20</v>
      </c>
      <c r="E4091" s="130" t="s">
        <v>12355</v>
      </c>
      <c r="F4091" s="130">
        <v>287820</v>
      </c>
      <c r="G4091" s="130">
        <v>729300</v>
      </c>
      <c r="H4091" s="130" t="str">
        <f t="shared" si="126"/>
        <v>KK-210021</v>
      </c>
      <c r="I4091" s="130" t="str">
        <f t="shared" si="127"/>
        <v>A</v>
      </c>
    </row>
    <row r="4092" spans="1:9" x14ac:dyDescent="0.15">
      <c r="A4092" s="130">
        <v>4090</v>
      </c>
      <c r="B4092" s="130" t="s">
        <v>22789</v>
      </c>
      <c r="C4092" s="130" t="s">
        <v>23919</v>
      </c>
      <c r="D4092" s="130">
        <v>1</v>
      </c>
      <c r="E4092" s="130" t="s">
        <v>12446</v>
      </c>
      <c r="F4092" s="130">
        <v>443408</v>
      </c>
      <c r="G4092" s="130">
        <v>1377008</v>
      </c>
      <c r="H4092" s="130" t="str">
        <f t="shared" si="126"/>
        <v>KK-210022</v>
      </c>
      <c r="I4092" s="130" t="str">
        <f t="shared" si="127"/>
        <v>A</v>
      </c>
    </row>
    <row r="4093" spans="1:9" x14ac:dyDescent="0.15">
      <c r="A4093" s="130">
        <v>4091</v>
      </c>
      <c r="B4093" s="130" t="s">
        <v>22787</v>
      </c>
      <c r="C4093" s="130" t="s">
        <v>23920</v>
      </c>
      <c r="D4093" s="130">
        <v>1</v>
      </c>
      <c r="E4093" s="130" t="s">
        <v>12402</v>
      </c>
      <c r="F4093" s="130">
        <v>24140</v>
      </c>
      <c r="G4093" s="130">
        <v>5690</v>
      </c>
      <c r="H4093" s="130" t="str">
        <f t="shared" si="126"/>
        <v>KK-210023</v>
      </c>
      <c r="I4093" s="130" t="str">
        <f t="shared" si="127"/>
        <v>A</v>
      </c>
    </row>
    <row r="4094" spans="1:9" x14ac:dyDescent="0.15">
      <c r="A4094" s="130">
        <v>4092</v>
      </c>
      <c r="B4094" s="130" t="s">
        <v>22783</v>
      </c>
      <c r="C4094" s="130" t="s">
        <v>23921</v>
      </c>
      <c r="D4094" s="130">
        <v>120</v>
      </c>
      <c r="E4094" s="130" t="s">
        <v>12355</v>
      </c>
      <c r="F4094" s="130">
        <v>1939700</v>
      </c>
      <c r="G4094" s="130">
        <v>36100</v>
      </c>
      <c r="H4094" s="130" t="str">
        <f t="shared" si="126"/>
        <v>KK-210024</v>
      </c>
      <c r="I4094" s="130" t="str">
        <f t="shared" si="127"/>
        <v>A</v>
      </c>
    </row>
    <row r="4095" spans="1:9" x14ac:dyDescent="0.15">
      <c r="A4095" s="130">
        <v>4093</v>
      </c>
      <c r="B4095" s="130" t="s">
        <v>22781</v>
      </c>
      <c r="C4095" s="130" t="s">
        <v>23922</v>
      </c>
      <c r="D4095" s="130">
        <v>1</v>
      </c>
      <c r="E4095" s="130" t="s">
        <v>12403</v>
      </c>
      <c r="F4095" s="130">
        <v>345188</v>
      </c>
      <c r="G4095" s="130">
        <v>500188</v>
      </c>
      <c r="H4095" s="130" t="str">
        <f t="shared" si="126"/>
        <v>KK-210025</v>
      </c>
      <c r="I4095" s="130" t="str">
        <f t="shared" si="127"/>
        <v>A</v>
      </c>
    </row>
    <row r="4096" spans="1:9" x14ac:dyDescent="0.15">
      <c r="A4096" s="130">
        <v>4094</v>
      </c>
      <c r="B4096" s="130" t="s">
        <v>22779</v>
      </c>
      <c r="C4096" s="130" t="s">
        <v>23923</v>
      </c>
      <c r="D4096" s="130">
        <v>20</v>
      </c>
      <c r="E4096" s="130" t="s">
        <v>12355</v>
      </c>
      <c r="F4096" s="130">
        <v>166690</v>
      </c>
      <c r="G4096" s="130">
        <v>114090</v>
      </c>
      <c r="H4096" s="130" t="str">
        <f t="shared" si="126"/>
        <v>KK-210026</v>
      </c>
      <c r="I4096" s="130" t="str">
        <f t="shared" si="127"/>
        <v>A</v>
      </c>
    </row>
    <row r="4097" spans="1:9" x14ac:dyDescent="0.15">
      <c r="A4097" s="130">
        <v>4095</v>
      </c>
      <c r="B4097" s="130" t="s">
        <v>22771</v>
      </c>
      <c r="C4097" s="130" t="s">
        <v>23924</v>
      </c>
      <c r="D4097" s="130">
        <v>1</v>
      </c>
      <c r="E4097" s="130" t="s">
        <v>12384</v>
      </c>
      <c r="F4097" s="130">
        <v>338000</v>
      </c>
      <c r="G4097" s="130">
        <v>340000</v>
      </c>
      <c r="H4097" s="130" t="str">
        <f t="shared" si="126"/>
        <v>KK-210027</v>
      </c>
      <c r="I4097" s="130" t="str">
        <f t="shared" si="127"/>
        <v>A</v>
      </c>
    </row>
    <row r="4098" spans="1:9" x14ac:dyDescent="0.15">
      <c r="A4098" s="130">
        <v>4096</v>
      </c>
      <c r="B4098" s="130" t="s">
        <v>22765</v>
      </c>
      <c r="C4098" s="130" t="s">
        <v>23925</v>
      </c>
      <c r="D4098" s="130">
        <v>100</v>
      </c>
      <c r="E4098" s="130" t="s">
        <v>12355</v>
      </c>
      <c r="F4098" s="130">
        <v>259800</v>
      </c>
      <c r="G4098" s="130">
        <v>661100</v>
      </c>
      <c r="H4098" s="130" t="str">
        <f t="shared" si="126"/>
        <v>KK-210028</v>
      </c>
      <c r="I4098" s="130" t="str">
        <f t="shared" si="127"/>
        <v>A</v>
      </c>
    </row>
    <row r="4099" spans="1:9" x14ac:dyDescent="0.15">
      <c r="A4099" s="130">
        <v>4097</v>
      </c>
      <c r="B4099" s="130" t="s">
        <v>22747</v>
      </c>
      <c r="C4099" s="130" t="s">
        <v>23926</v>
      </c>
      <c r="D4099" s="130">
        <v>10</v>
      </c>
      <c r="E4099" s="130" t="s">
        <v>12403</v>
      </c>
      <c r="F4099" s="130">
        <v>3706795</v>
      </c>
      <c r="G4099" s="130">
        <v>3568252.99</v>
      </c>
      <c r="H4099" s="130" t="str">
        <f t="shared" si="126"/>
        <v>KK-210029</v>
      </c>
      <c r="I4099" s="130" t="str">
        <f t="shared" si="127"/>
        <v>A</v>
      </c>
    </row>
    <row r="4100" spans="1:9" x14ac:dyDescent="0.15">
      <c r="A4100" s="130">
        <v>4098</v>
      </c>
      <c r="B4100" s="130" t="s">
        <v>22722</v>
      </c>
      <c r="C4100" s="130" t="s">
        <v>23927</v>
      </c>
      <c r="D4100" s="130">
        <v>100</v>
      </c>
      <c r="E4100" s="130" t="s">
        <v>12355</v>
      </c>
      <c r="F4100" s="130">
        <v>849980</v>
      </c>
      <c r="G4100" s="130">
        <v>398680</v>
      </c>
      <c r="H4100" s="130" t="str">
        <f t="shared" ref="H4100:H4163" si="128">LEFT(B4100,FIND("-",B4100)+6)</f>
        <v>KK-210030</v>
      </c>
      <c r="I4100" s="130" t="str">
        <f t="shared" ref="I4100:I4163" si="129">RIGHT(B4100,LEN(B4100)-FIND("-",B4100)-7)</f>
        <v>A</v>
      </c>
    </row>
    <row r="4101" spans="1:9" x14ac:dyDescent="0.15">
      <c r="A4101" s="130">
        <v>4099</v>
      </c>
      <c r="B4101" s="130" t="s">
        <v>22720</v>
      </c>
      <c r="C4101" s="130" t="s">
        <v>169</v>
      </c>
      <c r="D4101" s="130">
        <v>640</v>
      </c>
      <c r="E4101" s="130" t="s">
        <v>12368</v>
      </c>
      <c r="F4101" s="130">
        <v>167553390</v>
      </c>
      <c r="G4101" s="130">
        <v>177666937</v>
      </c>
      <c r="H4101" s="130" t="str">
        <f t="shared" si="128"/>
        <v>KK-210031</v>
      </c>
      <c r="I4101" s="130" t="str">
        <f t="shared" si="129"/>
        <v>A</v>
      </c>
    </row>
    <row r="4102" spans="1:9" x14ac:dyDescent="0.15">
      <c r="A4102" s="130">
        <v>4100</v>
      </c>
      <c r="B4102" s="130" t="s">
        <v>22716</v>
      </c>
      <c r="C4102" s="130" t="s">
        <v>23928</v>
      </c>
      <c r="D4102" s="130">
        <v>1</v>
      </c>
      <c r="E4102" s="130" t="s">
        <v>12403</v>
      </c>
      <c r="F4102" s="130">
        <v>663241.35</v>
      </c>
      <c r="G4102" s="130">
        <v>683530.14</v>
      </c>
      <c r="H4102" s="130" t="str">
        <f t="shared" si="128"/>
        <v>KK-210032</v>
      </c>
      <c r="I4102" s="130" t="str">
        <f t="shared" si="129"/>
        <v>A</v>
      </c>
    </row>
    <row r="4103" spans="1:9" x14ac:dyDescent="0.15">
      <c r="A4103" s="130">
        <v>4101</v>
      </c>
      <c r="B4103" s="130" t="s">
        <v>22708</v>
      </c>
      <c r="C4103" s="130" t="s">
        <v>19064</v>
      </c>
      <c r="D4103" s="130">
        <v>1000</v>
      </c>
      <c r="E4103" s="130" t="s">
        <v>12368</v>
      </c>
      <c r="F4103" s="130">
        <v>273600</v>
      </c>
      <c r="G4103" s="130">
        <v>134700</v>
      </c>
      <c r="H4103" s="130" t="str">
        <f t="shared" si="128"/>
        <v>KK-210033</v>
      </c>
      <c r="I4103" s="130" t="str">
        <f t="shared" si="129"/>
        <v>A</v>
      </c>
    </row>
    <row r="4104" spans="1:9" x14ac:dyDescent="0.15">
      <c r="A4104" s="130">
        <v>4102</v>
      </c>
      <c r="B4104" s="130" t="s">
        <v>22706</v>
      </c>
      <c r="C4104" s="130" t="s">
        <v>22265</v>
      </c>
      <c r="D4104" s="130">
        <v>1000</v>
      </c>
      <c r="E4104" s="130" t="s">
        <v>12372</v>
      </c>
      <c r="F4104" s="130">
        <v>8269730</v>
      </c>
      <c r="G4104" s="130">
        <v>8278770</v>
      </c>
      <c r="H4104" s="130" t="str">
        <f t="shared" si="128"/>
        <v>KK-210034</v>
      </c>
      <c r="I4104" s="130" t="str">
        <f t="shared" si="129"/>
        <v>A</v>
      </c>
    </row>
    <row r="4105" spans="1:9" x14ac:dyDescent="0.15">
      <c r="A4105" s="130">
        <v>4103</v>
      </c>
      <c r="B4105" s="130" t="s">
        <v>22702</v>
      </c>
      <c r="C4105" s="130" t="s">
        <v>23929</v>
      </c>
      <c r="D4105" s="130">
        <v>6</v>
      </c>
      <c r="E4105" s="130" t="s">
        <v>14453</v>
      </c>
      <c r="F4105" s="130">
        <v>2285510</v>
      </c>
      <c r="G4105" s="130">
        <v>2679920</v>
      </c>
      <c r="H4105" s="130" t="str">
        <f t="shared" si="128"/>
        <v>KK-210035</v>
      </c>
      <c r="I4105" s="130" t="str">
        <f t="shared" si="129"/>
        <v>A</v>
      </c>
    </row>
    <row r="4106" spans="1:9" x14ac:dyDescent="0.15">
      <c r="A4106" s="130">
        <v>4104</v>
      </c>
      <c r="B4106" s="130" t="s">
        <v>22674</v>
      </c>
      <c r="C4106" s="130" t="s">
        <v>23930</v>
      </c>
      <c r="D4106" s="130">
        <v>1</v>
      </c>
      <c r="E4106" s="130" t="s">
        <v>12402</v>
      </c>
      <c r="F4106" s="130">
        <v>36250</v>
      </c>
      <c r="G4106" s="130">
        <v>28550</v>
      </c>
      <c r="H4106" s="130" t="str">
        <f t="shared" si="128"/>
        <v>KK-210036</v>
      </c>
      <c r="I4106" s="130" t="str">
        <f t="shared" si="129"/>
        <v>A</v>
      </c>
    </row>
    <row r="4107" spans="1:9" x14ac:dyDescent="0.15">
      <c r="A4107" s="130">
        <v>4105</v>
      </c>
      <c r="B4107" s="130" t="s">
        <v>22672</v>
      </c>
      <c r="C4107" s="130" t="s">
        <v>23931</v>
      </c>
      <c r="D4107" s="130">
        <v>10000</v>
      </c>
      <c r="E4107" s="130" t="s">
        <v>12368</v>
      </c>
      <c r="F4107" s="130">
        <v>12759.2</v>
      </c>
      <c r="G4107" s="130">
        <v>12906.56</v>
      </c>
      <c r="H4107" s="130" t="str">
        <f t="shared" si="128"/>
        <v>KK-210037</v>
      </c>
      <c r="I4107" s="130" t="str">
        <f t="shared" si="129"/>
        <v>A</v>
      </c>
    </row>
    <row r="4108" spans="1:9" x14ac:dyDescent="0.15">
      <c r="A4108" s="130">
        <v>4106</v>
      </c>
      <c r="B4108" s="130" t="s">
        <v>22670</v>
      </c>
      <c r="C4108" s="130" t="s">
        <v>2194</v>
      </c>
      <c r="D4108" s="130">
        <v>10</v>
      </c>
      <c r="E4108" s="130" t="s">
        <v>12446</v>
      </c>
      <c r="F4108" s="130">
        <v>455300</v>
      </c>
      <c r="G4108" s="130">
        <v>700000</v>
      </c>
      <c r="H4108" s="130" t="str">
        <f t="shared" si="128"/>
        <v>KK-210038</v>
      </c>
      <c r="I4108" s="130" t="str">
        <f t="shared" si="129"/>
        <v>A</v>
      </c>
    </row>
    <row r="4109" spans="1:9" x14ac:dyDescent="0.15">
      <c r="A4109" s="130">
        <v>4107</v>
      </c>
      <c r="B4109" s="130" t="s">
        <v>22654</v>
      </c>
      <c r="C4109" s="130" t="s">
        <v>1817</v>
      </c>
      <c r="D4109" s="130">
        <v>100</v>
      </c>
      <c r="E4109" s="130" t="s">
        <v>12368</v>
      </c>
      <c r="F4109" s="130">
        <v>12810</v>
      </c>
      <c r="G4109" s="130">
        <v>18470</v>
      </c>
      <c r="H4109" s="130" t="str">
        <f t="shared" si="128"/>
        <v>KK-210039</v>
      </c>
      <c r="I4109" s="130" t="str">
        <f t="shared" si="129"/>
        <v>A</v>
      </c>
    </row>
    <row r="4110" spans="1:9" x14ac:dyDescent="0.15">
      <c r="A4110" s="130">
        <v>4108</v>
      </c>
      <c r="B4110" s="130" t="s">
        <v>22638</v>
      </c>
      <c r="C4110" s="130" t="s">
        <v>23932</v>
      </c>
      <c r="D4110" s="130">
        <v>210</v>
      </c>
      <c r="E4110" s="130" t="s">
        <v>12368</v>
      </c>
      <c r="F4110" s="130">
        <v>420200</v>
      </c>
      <c r="G4110" s="130">
        <v>534100</v>
      </c>
      <c r="H4110" s="130" t="str">
        <f t="shared" si="128"/>
        <v>KK-210040</v>
      </c>
      <c r="I4110" s="130" t="str">
        <f t="shared" si="129"/>
        <v>A</v>
      </c>
    </row>
    <row r="4111" spans="1:9" x14ac:dyDescent="0.15">
      <c r="A4111" s="130">
        <v>4109</v>
      </c>
      <c r="B4111" s="130" t="s">
        <v>22636</v>
      </c>
      <c r="C4111" s="130" t="s">
        <v>23933</v>
      </c>
      <c r="D4111" s="130">
        <v>1000</v>
      </c>
      <c r="E4111" s="130" t="s">
        <v>12372</v>
      </c>
      <c r="F4111" s="130">
        <v>12361500</v>
      </c>
      <c r="G4111" s="130">
        <v>12211500</v>
      </c>
      <c r="H4111" s="130" t="str">
        <f t="shared" si="128"/>
        <v>KK-210041</v>
      </c>
      <c r="I4111" s="130" t="str">
        <f t="shared" si="129"/>
        <v>A</v>
      </c>
    </row>
    <row r="4112" spans="1:9" x14ac:dyDescent="0.15">
      <c r="A4112" s="130">
        <v>4110</v>
      </c>
      <c r="B4112" s="130" t="s">
        <v>22602</v>
      </c>
      <c r="C4112" s="130" t="s">
        <v>23934</v>
      </c>
      <c r="D4112" s="130">
        <v>7.2</v>
      </c>
      <c r="E4112" s="130" t="s">
        <v>12355</v>
      </c>
      <c r="F4112" s="130">
        <v>10235520</v>
      </c>
      <c r="G4112" s="130">
        <v>11641680</v>
      </c>
      <c r="H4112" s="130" t="str">
        <f t="shared" si="128"/>
        <v>KK-210042</v>
      </c>
      <c r="I4112" s="130" t="str">
        <f t="shared" si="129"/>
        <v>A</v>
      </c>
    </row>
    <row r="4113" spans="1:9" x14ac:dyDescent="0.15">
      <c r="A4113" s="130">
        <v>4111</v>
      </c>
      <c r="B4113" s="130" t="s">
        <v>22600</v>
      </c>
      <c r="C4113" s="130" t="s">
        <v>23935</v>
      </c>
      <c r="D4113" s="130">
        <v>1</v>
      </c>
      <c r="E4113" s="130" t="s">
        <v>12402</v>
      </c>
      <c r="F4113" s="130">
        <v>14596</v>
      </c>
      <c r="G4113" s="130">
        <v>6992</v>
      </c>
      <c r="H4113" s="130" t="str">
        <f t="shared" si="128"/>
        <v>KK-210043</v>
      </c>
      <c r="I4113" s="130" t="str">
        <f t="shared" si="129"/>
        <v>A</v>
      </c>
    </row>
    <row r="4114" spans="1:9" x14ac:dyDescent="0.15">
      <c r="A4114" s="130">
        <v>4112</v>
      </c>
      <c r="B4114" s="130" t="s">
        <v>22598</v>
      </c>
      <c r="C4114" s="130" t="s">
        <v>23936</v>
      </c>
      <c r="D4114" s="130">
        <v>1000</v>
      </c>
      <c r="E4114" s="130" t="s">
        <v>12368</v>
      </c>
      <c r="F4114" s="130">
        <v>6914000</v>
      </c>
      <c r="G4114" s="130">
        <v>9092000</v>
      </c>
      <c r="H4114" s="130" t="str">
        <f t="shared" si="128"/>
        <v>KK-210044</v>
      </c>
      <c r="I4114" s="130" t="str">
        <f t="shared" si="129"/>
        <v>A</v>
      </c>
    </row>
    <row r="4115" spans="1:9" x14ac:dyDescent="0.15">
      <c r="A4115" s="130">
        <v>4113</v>
      </c>
      <c r="B4115" s="130" t="s">
        <v>22596</v>
      </c>
      <c r="C4115" s="130" t="s">
        <v>581</v>
      </c>
      <c r="D4115" s="130">
        <v>10</v>
      </c>
      <c r="E4115" s="130" t="s">
        <v>12402</v>
      </c>
      <c r="F4115" s="130">
        <v>1724790</v>
      </c>
      <c r="G4115" s="130">
        <v>1464700</v>
      </c>
      <c r="H4115" s="130" t="str">
        <f t="shared" si="128"/>
        <v>KK-210045</v>
      </c>
      <c r="I4115" s="130" t="str">
        <f t="shared" si="129"/>
        <v>A</v>
      </c>
    </row>
    <row r="4116" spans="1:9" x14ac:dyDescent="0.15">
      <c r="A4116" s="130">
        <v>4114</v>
      </c>
      <c r="B4116" s="130" t="s">
        <v>6701</v>
      </c>
      <c r="C4116" s="130" t="s">
        <v>16275</v>
      </c>
      <c r="D4116" s="130">
        <v>100</v>
      </c>
      <c r="E4116" s="130" t="s">
        <v>12368</v>
      </c>
      <c r="F4116" s="130">
        <v>113000</v>
      </c>
      <c r="G4116" s="130">
        <v>217000</v>
      </c>
      <c r="H4116" s="130" t="str">
        <f t="shared" si="128"/>
        <v>KK-980003</v>
      </c>
      <c r="I4116" s="130" t="str">
        <f t="shared" si="129"/>
        <v>VG</v>
      </c>
    </row>
    <row r="4117" spans="1:9" x14ac:dyDescent="0.15">
      <c r="A4117" s="130">
        <v>4115</v>
      </c>
      <c r="B4117" s="130" t="s">
        <v>6702</v>
      </c>
      <c r="C4117" s="130" t="s">
        <v>2074</v>
      </c>
      <c r="D4117" s="130">
        <v>100</v>
      </c>
      <c r="E4117" s="130" t="s">
        <v>12355</v>
      </c>
      <c r="F4117" s="130">
        <v>116440</v>
      </c>
      <c r="G4117" s="130">
        <v>37100</v>
      </c>
      <c r="H4117" s="130" t="str">
        <f t="shared" si="128"/>
        <v>KK-980004</v>
      </c>
      <c r="I4117" s="130" t="str">
        <f t="shared" si="129"/>
        <v>VG</v>
      </c>
    </row>
    <row r="4118" spans="1:9" x14ac:dyDescent="0.15">
      <c r="A4118" s="130">
        <v>4116</v>
      </c>
      <c r="B4118" s="130" t="s">
        <v>6703</v>
      </c>
      <c r="C4118" s="130" t="s">
        <v>16276</v>
      </c>
      <c r="D4118" s="130">
        <v>5000</v>
      </c>
      <c r="E4118" s="130" t="s">
        <v>12355</v>
      </c>
      <c r="F4118" s="130">
        <v>3879000000</v>
      </c>
      <c r="G4118" s="130">
        <v>4491000000</v>
      </c>
      <c r="H4118" s="130" t="str">
        <f t="shared" si="128"/>
        <v>KK-980007</v>
      </c>
      <c r="I4118" s="130" t="str">
        <f t="shared" si="129"/>
        <v>AG</v>
      </c>
    </row>
    <row r="4119" spans="1:9" x14ac:dyDescent="0.15">
      <c r="A4119" s="130">
        <v>4117</v>
      </c>
      <c r="B4119" s="130" t="s">
        <v>6704</v>
      </c>
      <c r="C4119" s="130" t="s">
        <v>16277</v>
      </c>
      <c r="D4119" s="130">
        <v>100</v>
      </c>
      <c r="E4119" s="130" t="s">
        <v>12355</v>
      </c>
      <c r="F4119" s="130">
        <v>756900</v>
      </c>
      <c r="G4119" s="130">
        <v>931440</v>
      </c>
      <c r="H4119" s="130" t="str">
        <f t="shared" si="128"/>
        <v>KK-980008</v>
      </c>
      <c r="I4119" s="130" t="str">
        <f t="shared" si="129"/>
        <v>VG</v>
      </c>
    </row>
    <row r="4120" spans="1:9" x14ac:dyDescent="0.15">
      <c r="A4120" s="130">
        <v>4118</v>
      </c>
      <c r="B4120" s="130" t="s">
        <v>6705</v>
      </c>
      <c r="C4120" s="130" t="s">
        <v>16278</v>
      </c>
      <c r="H4120" s="130" t="str">
        <f t="shared" si="128"/>
        <v>KK-980009</v>
      </c>
      <c r="I4120" s="130" t="str">
        <f t="shared" si="129"/>
        <v/>
      </c>
    </row>
    <row r="4121" spans="1:9" x14ac:dyDescent="0.15">
      <c r="A4121" s="130">
        <v>4119</v>
      </c>
      <c r="B4121" s="130" t="s">
        <v>6706</v>
      </c>
      <c r="C4121" s="130" t="s">
        <v>2852</v>
      </c>
      <c r="D4121" s="130">
        <v>1</v>
      </c>
      <c r="E4121" s="130" t="s">
        <v>12403</v>
      </c>
      <c r="F4121" s="130">
        <v>192700000</v>
      </c>
      <c r="G4121" s="130">
        <v>257034000</v>
      </c>
      <c r="H4121" s="130" t="str">
        <f t="shared" si="128"/>
        <v>KK-980010</v>
      </c>
      <c r="I4121" s="130" t="str">
        <f t="shared" si="129"/>
        <v>AG</v>
      </c>
    </row>
    <row r="4122" spans="1:9" x14ac:dyDescent="0.15">
      <c r="A4122" s="130">
        <v>4120</v>
      </c>
      <c r="B4122" s="130" t="s">
        <v>6707</v>
      </c>
      <c r="C4122" s="130" t="s">
        <v>2204</v>
      </c>
      <c r="D4122" s="130">
        <v>100</v>
      </c>
      <c r="E4122" s="130" t="s">
        <v>12372</v>
      </c>
      <c r="F4122" s="130">
        <v>314980.59999999998</v>
      </c>
      <c r="G4122" s="130">
        <v>147044</v>
      </c>
      <c r="H4122" s="130" t="str">
        <f t="shared" si="128"/>
        <v>KK-980011</v>
      </c>
      <c r="I4122" s="130" t="str">
        <f t="shared" si="129"/>
        <v>VG</v>
      </c>
    </row>
    <row r="4123" spans="1:9" x14ac:dyDescent="0.15">
      <c r="A4123" s="130">
        <v>4121</v>
      </c>
      <c r="B4123" s="130" t="s">
        <v>6708</v>
      </c>
      <c r="C4123" s="130" t="s">
        <v>16279</v>
      </c>
      <c r="D4123" s="130">
        <v>10000</v>
      </c>
      <c r="E4123" s="130" t="s">
        <v>12361</v>
      </c>
      <c r="F4123" s="130">
        <v>8610000</v>
      </c>
      <c r="G4123" s="130">
        <v>29500000</v>
      </c>
      <c r="H4123" s="130" t="str">
        <f t="shared" si="128"/>
        <v>KK-980012</v>
      </c>
      <c r="I4123" s="130" t="str">
        <f t="shared" si="129"/>
        <v>VG</v>
      </c>
    </row>
    <row r="4124" spans="1:9" x14ac:dyDescent="0.15">
      <c r="A4124" s="130">
        <v>4122</v>
      </c>
      <c r="B4124" s="130" t="s">
        <v>6709</v>
      </c>
      <c r="C4124" s="130" t="s">
        <v>16280</v>
      </c>
      <c r="D4124" s="130">
        <v>10</v>
      </c>
      <c r="E4124" s="130" t="s">
        <v>12355</v>
      </c>
      <c r="F4124" s="130">
        <v>21310</v>
      </c>
      <c r="G4124" s="130">
        <v>34217</v>
      </c>
      <c r="H4124" s="130" t="str">
        <f t="shared" si="128"/>
        <v>KK-980013</v>
      </c>
      <c r="I4124" s="130" t="str">
        <f t="shared" si="129"/>
        <v/>
      </c>
    </row>
    <row r="4125" spans="1:9" x14ac:dyDescent="0.15">
      <c r="A4125" s="130">
        <v>4123</v>
      </c>
      <c r="B4125" s="130" t="s">
        <v>6710</v>
      </c>
      <c r="C4125" s="130" t="s">
        <v>16281</v>
      </c>
      <c r="D4125" s="130">
        <v>150</v>
      </c>
      <c r="E4125" s="130" t="s">
        <v>12434</v>
      </c>
      <c r="F4125" s="130">
        <v>400527</v>
      </c>
      <c r="G4125" s="130">
        <v>183599.2</v>
      </c>
      <c r="H4125" s="130" t="str">
        <f t="shared" si="128"/>
        <v>KK-980015</v>
      </c>
      <c r="I4125" s="130" t="str">
        <f t="shared" si="129"/>
        <v>VG</v>
      </c>
    </row>
    <row r="4126" spans="1:9" x14ac:dyDescent="0.15">
      <c r="A4126" s="130">
        <v>4124</v>
      </c>
      <c r="B4126" s="130" t="s">
        <v>6711</v>
      </c>
      <c r="C4126" s="130" t="s">
        <v>16282</v>
      </c>
      <c r="D4126" s="130">
        <v>300</v>
      </c>
      <c r="E4126" s="130" t="s">
        <v>12355</v>
      </c>
      <c r="F4126" s="130">
        <v>811100</v>
      </c>
      <c r="G4126" s="130">
        <v>3951500</v>
      </c>
      <c r="H4126" s="130" t="str">
        <f t="shared" si="128"/>
        <v>KK-980016</v>
      </c>
      <c r="I4126" s="130" t="str">
        <f t="shared" si="129"/>
        <v/>
      </c>
    </row>
    <row r="4127" spans="1:9" x14ac:dyDescent="0.15">
      <c r="A4127" s="130">
        <v>4125</v>
      </c>
      <c r="B4127" s="130" t="s">
        <v>6712</v>
      </c>
      <c r="C4127" s="130" t="s">
        <v>16283</v>
      </c>
      <c r="D4127" s="130">
        <v>1</v>
      </c>
      <c r="E4127" s="130" t="s">
        <v>12434</v>
      </c>
      <c r="F4127" s="130">
        <v>150</v>
      </c>
      <c r="G4127" s="130">
        <v>120</v>
      </c>
      <c r="H4127" s="130" t="str">
        <f t="shared" si="128"/>
        <v>KK-980017</v>
      </c>
      <c r="I4127" s="130" t="str">
        <f t="shared" si="129"/>
        <v>VG</v>
      </c>
    </row>
    <row r="4128" spans="1:9" x14ac:dyDescent="0.15">
      <c r="A4128" s="130">
        <v>4126</v>
      </c>
      <c r="B4128" s="130" t="s">
        <v>6713</v>
      </c>
      <c r="C4128" s="130" t="s">
        <v>16284</v>
      </c>
      <c r="H4128" s="130" t="str">
        <f t="shared" si="128"/>
        <v>KK-980018</v>
      </c>
      <c r="I4128" s="130" t="str">
        <f t="shared" si="129"/>
        <v/>
      </c>
    </row>
    <row r="4129" spans="1:9" x14ac:dyDescent="0.15">
      <c r="A4129" s="130">
        <v>4127</v>
      </c>
      <c r="B4129" s="130" t="s">
        <v>6714</v>
      </c>
      <c r="C4129" s="130" t="s">
        <v>16285</v>
      </c>
      <c r="H4129" s="130" t="str">
        <f t="shared" si="128"/>
        <v>KK-980019</v>
      </c>
      <c r="I4129" s="130" t="str">
        <f t="shared" si="129"/>
        <v/>
      </c>
    </row>
    <row r="4130" spans="1:9" x14ac:dyDescent="0.15">
      <c r="A4130" s="130">
        <v>4128</v>
      </c>
      <c r="B4130" s="130" t="s">
        <v>6715</v>
      </c>
      <c r="C4130" s="130" t="s">
        <v>16286</v>
      </c>
      <c r="D4130" s="130">
        <v>1</v>
      </c>
      <c r="E4130" s="130" t="s">
        <v>12972</v>
      </c>
      <c r="F4130" s="130">
        <v>1350</v>
      </c>
      <c r="G4130" s="130">
        <v>1350</v>
      </c>
      <c r="H4130" s="130" t="str">
        <f t="shared" si="128"/>
        <v>KK-980020</v>
      </c>
      <c r="I4130" s="130" t="str">
        <f t="shared" si="129"/>
        <v>AG</v>
      </c>
    </row>
    <row r="4131" spans="1:9" x14ac:dyDescent="0.15">
      <c r="A4131" s="130">
        <v>4129</v>
      </c>
      <c r="B4131" s="130" t="s">
        <v>6716</v>
      </c>
      <c r="C4131" s="130" t="s">
        <v>16287</v>
      </c>
      <c r="D4131" s="130">
        <v>1</v>
      </c>
      <c r="E4131" s="130" t="s">
        <v>12972</v>
      </c>
      <c r="F4131" s="130">
        <v>3200</v>
      </c>
      <c r="G4131" s="130">
        <v>3200</v>
      </c>
      <c r="H4131" s="130" t="str">
        <f t="shared" si="128"/>
        <v>KK-980021</v>
      </c>
      <c r="I4131" s="130" t="str">
        <f t="shared" si="129"/>
        <v>AG</v>
      </c>
    </row>
    <row r="4132" spans="1:9" x14ac:dyDescent="0.15">
      <c r="A4132" s="130">
        <v>4130</v>
      </c>
      <c r="B4132" s="130" t="s">
        <v>6717</v>
      </c>
      <c r="C4132" s="130" t="s">
        <v>16288</v>
      </c>
      <c r="D4132" s="130">
        <v>1</v>
      </c>
      <c r="E4132" s="130" t="s">
        <v>12972</v>
      </c>
      <c r="F4132" s="130">
        <v>3200</v>
      </c>
      <c r="G4132" s="130">
        <v>3200</v>
      </c>
      <c r="H4132" s="130" t="str">
        <f t="shared" si="128"/>
        <v>KK-980022</v>
      </c>
      <c r="I4132" s="130" t="str">
        <f t="shared" si="129"/>
        <v>AG</v>
      </c>
    </row>
    <row r="4133" spans="1:9" x14ac:dyDescent="0.15">
      <c r="A4133" s="130">
        <v>4131</v>
      </c>
      <c r="B4133" s="130" t="s">
        <v>6718</v>
      </c>
      <c r="C4133" s="130" t="s">
        <v>16289</v>
      </c>
      <c r="D4133" s="130">
        <v>1</v>
      </c>
      <c r="E4133" s="130" t="s">
        <v>12776</v>
      </c>
      <c r="F4133" s="130">
        <v>1900</v>
      </c>
      <c r="G4133" s="130">
        <v>3025</v>
      </c>
      <c r="H4133" s="130" t="str">
        <f t="shared" si="128"/>
        <v>KK-980023</v>
      </c>
      <c r="I4133" s="130" t="str">
        <f t="shared" si="129"/>
        <v>AG</v>
      </c>
    </row>
    <row r="4134" spans="1:9" x14ac:dyDescent="0.15">
      <c r="A4134" s="130">
        <v>4132</v>
      </c>
      <c r="B4134" s="130" t="s">
        <v>6719</v>
      </c>
      <c r="C4134" s="130" t="s">
        <v>16290</v>
      </c>
      <c r="D4134" s="130">
        <v>150</v>
      </c>
      <c r="E4134" s="130" t="s">
        <v>12355</v>
      </c>
      <c r="F4134" s="130">
        <v>688367400</v>
      </c>
      <c r="G4134" s="130">
        <v>674981370</v>
      </c>
      <c r="H4134" s="130" t="str">
        <f t="shared" si="128"/>
        <v>KK-980024</v>
      </c>
      <c r="I4134" s="130" t="str">
        <f t="shared" si="129"/>
        <v>AG</v>
      </c>
    </row>
    <row r="4135" spans="1:9" x14ac:dyDescent="0.15">
      <c r="A4135" s="130">
        <v>4133</v>
      </c>
      <c r="B4135" s="130" t="s">
        <v>6720</v>
      </c>
      <c r="H4135" s="130" t="str">
        <f t="shared" si="128"/>
        <v>KK-980025</v>
      </c>
      <c r="I4135" s="130" t="str">
        <f t="shared" si="129"/>
        <v/>
      </c>
    </row>
    <row r="4136" spans="1:9" x14ac:dyDescent="0.15">
      <c r="A4136" s="130">
        <v>4134</v>
      </c>
      <c r="B4136" s="130" t="s">
        <v>6721</v>
      </c>
      <c r="C4136" s="130" t="s">
        <v>12768</v>
      </c>
      <c r="D4136" s="130">
        <v>6240</v>
      </c>
      <c r="E4136" s="130" t="s">
        <v>12361</v>
      </c>
      <c r="F4136" s="130">
        <v>327359539.89999998</v>
      </c>
      <c r="G4136" s="130">
        <v>591940367.5</v>
      </c>
      <c r="H4136" s="130" t="str">
        <f t="shared" si="128"/>
        <v>KK-980026</v>
      </c>
      <c r="I4136" s="130" t="str">
        <f t="shared" si="129"/>
        <v>VG</v>
      </c>
    </row>
    <row r="4137" spans="1:9" x14ac:dyDescent="0.15">
      <c r="A4137" s="130">
        <v>4135</v>
      </c>
      <c r="B4137" s="130" t="s">
        <v>6722</v>
      </c>
      <c r="C4137" s="130" t="s">
        <v>16291</v>
      </c>
      <c r="D4137" s="130">
        <v>100</v>
      </c>
      <c r="E4137" s="130" t="s">
        <v>16292</v>
      </c>
      <c r="F4137" s="130">
        <v>6801800</v>
      </c>
      <c r="G4137" s="130">
        <v>13077822</v>
      </c>
      <c r="H4137" s="130" t="str">
        <f t="shared" si="128"/>
        <v>KK-980027</v>
      </c>
      <c r="I4137" s="130" t="str">
        <f t="shared" si="129"/>
        <v>VG</v>
      </c>
    </row>
    <row r="4138" spans="1:9" x14ac:dyDescent="0.15">
      <c r="A4138" s="130">
        <v>4136</v>
      </c>
      <c r="B4138" s="130" t="s">
        <v>6723</v>
      </c>
      <c r="C4138" s="130" t="s">
        <v>16293</v>
      </c>
      <c r="D4138" s="130">
        <v>7.2</v>
      </c>
      <c r="E4138" s="130" t="s">
        <v>12355</v>
      </c>
      <c r="F4138" s="130">
        <v>608637.6</v>
      </c>
      <c r="G4138" s="130">
        <v>1216980</v>
      </c>
      <c r="H4138" s="130" t="str">
        <f t="shared" si="128"/>
        <v>KK-980028</v>
      </c>
      <c r="I4138" s="130" t="str">
        <f t="shared" si="129"/>
        <v>VG</v>
      </c>
    </row>
    <row r="4139" spans="1:9" x14ac:dyDescent="0.15">
      <c r="A4139" s="130">
        <v>4137</v>
      </c>
      <c r="B4139" s="130" t="s">
        <v>6724</v>
      </c>
      <c r="C4139" s="130" t="s">
        <v>12863</v>
      </c>
      <c r="D4139" s="130">
        <v>100</v>
      </c>
      <c r="E4139" s="130" t="s">
        <v>12372</v>
      </c>
      <c r="F4139" s="130">
        <v>411200</v>
      </c>
      <c r="G4139" s="130">
        <v>200000</v>
      </c>
      <c r="H4139" s="130" t="str">
        <f t="shared" si="128"/>
        <v>KK-980029</v>
      </c>
      <c r="I4139" s="130" t="str">
        <f t="shared" si="129"/>
        <v/>
      </c>
    </row>
    <row r="4140" spans="1:9" x14ac:dyDescent="0.15">
      <c r="A4140" s="130">
        <v>4138</v>
      </c>
      <c r="B4140" s="130" t="s">
        <v>6725</v>
      </c>
      <c r="C4140" s="130" t="s">
        <v>16294</v>
      </c>
      <c r="D4140" s="130">
        <v>100</v>
      </c>
      <c r="E4140" s="130" t="s">
        <v>12355</v>
      </c>
      <c r="F4140" s="130">
        <v>22500000</v>
      </c>
      <c r="G4140" s="130">
        <v>30000000</v>
      </c>
      <c r="H4140" s="130" t="str">
        <f t="shared" si="128"/>
        <v>KK-980030</v>
      </c>
      <c r="I4140" s="130" t="str">
        <f t="shared" si="129"/>
        <v>VG</v>
      </c>
    </row>
    <row r="4141" spans="1:9" x14ac:dyDescent="0.15">
      <c r="A4141" s="130">
        <v>4139</v>
      </c>
      <c r="B4141" s="130" t="s">
        <v>6726</v>
      </c>
      <c r="C4141" s="130" t="s">
        <v>16295</v>
      </c>
      <c r="D4141" s="130">
        <v>100</v>
      </c>
      <c r="E4141" s="130" t="s">
        <v>12372</v>
      </c>
      <c r="F4141" s="130">
        <v>2764794.2</v>
      </c>
      <c r="G4141" s="130">
        <v>2897011.6</v>
      </c>
      <c r="H4141" s="130" t="str">
        <f t="shared" si="128"/>
        <v>KK-980031</v>
      </c>
      <c r="I4141" s="130" t="str">
        <f t="shared" si="129"/>
        <v>AG</v>
      </c>
    </row>
    <row r="4142" spans="1:9" x14ac:dyDescent="0.15">
      <c r="A4142" s="130">
        <v>4140</v>
      </c>
      <c r="B4142" s="130" t="s">
        <v>6727</v>
      </c>
      <c r="C4142" s="130" t="s">
        <v>16296</v>
      </c>
      <c r="D4142" s="130">
        <v>0</v>
      </c>
      <c r="E4142" s="130">
        <v>0</v>
      </c>
      <c r="F4142" s="130">
        <v>0</v>
      </c>
      <c r="G4142" s="130">
        <v>0</v>
      </c>
      <c r="H4142" s="130" t="str">
        <f t="shared" si="128"/>
        <v>KK-980032</v>
      </c>
      <c r="I4142" s="130" t="str">
        <f t="shared" si="129"/>
        <v/>
      </c>
    </row>
    <row r="4143" spans="1:9" x14ac:dyDescent="0.15">
      <c r="A4143" s="130">
        <v>4141</v>
      </c>
      <c r="B4143" s="130" t="s">
        <v>6728</v>
      </c>
      <c r="C4143" s="130" t="s">
        <v>16297</v>
      </c>
      <c r="D4143" s="130">
        <v>0</v>
      </c>
      <c r="E4143" s="130">
        <v>0</v>
      </c>
      <c r="F4143" s="130">
        <v>0</v>
      </c>
      <c r="G4143" s="130">
        <v>0</v>
      </c>
      <c r="H4143" s="130" t="str">
        <f t="shared" si="128"/>
        <v>KK-980033</v>
      </c>
      <c r="I4143" s="130" t="str">
        <f t="shared" si="129"/>
        <v/>
      </c>
    </row>
    <row r="4144" spans="1:9" x14ac:dyDescent="0.15">
      <c r="A4144" s="130">
        <v>4142</v>
      </c>
      <c r="B4144" s="130" t="s">
        <v>6729</v>
      </c>
      <c r="C4144" s="130" t="s">
        <v>16298</v>
      </c>
      <c r="D4144" s="130">
        <v>1</v>
      </c>
      <c r="E4144" s="130" t="s">
        <v>16299</v>
      </c>
      <c r="F4144" s="130">
        <v>24632300</v>
      </c>
      <c r="G4144" s="130">
        <v>26310100</v>
      </c>
      <c r="H4144" s="130" t="str">
        <f t="shared" si="128"/>
        <v>KK-980034</v>
      </c>
      <c r="I4144" s="130" t="str">
        <f t="shared" si="129"/>
        <v>VG</v>
      </c>
    </row>
    <row r="4145" spans="1:9" x14ac:dyDescent="0.15">
      <c r="A4145" s="130">
        <v>4143</v>
      </c>
      <c r="B4145" s="130" t="s">
        <v>6730</v>
      </c>
      <c r="C4145" s="130" t="s">
        <v>16300</v>
      </c>
      <c r="D4145" s="130">
        <v>1</v>
      </c>
      <c r="E4145" s="130" t="s">
        <v>12370</v>
      </c>
      <c r="F4145" s="130">
        <v>165494.79999999999</v>
      </c>
      <c r="G4145" s="130">
        <v>79553.89</v>
      </c>
      <c r="H4145" s="130" t="str">
        <f t="shared" si="128"/>
        <v>KK-980035</v>
      </c>
      <c r="I4145" s="130" t="str">
        <f t="shared" si="129"/>
        <v>VG</v>
      </c>
    </row>
    <row r="4146" spans="1:9" x14ac:dyDescent="0.15">
      <c r="A4146" s="130">
        <v>4144</v>
      </c>
      <c r="B4146" s="130" t="s">
        <v>6731</v>
      </c>
      <c r="C4146" s="130" t="s">
        <v>16301</v>
      </c>
      <c r="H4146" s="130" t="str">
        <f t="shared" si="128"/>
        <v>KK-980036</v>
      </c>
      <c r="I4146" s="130" t="str">
        <f t="shared" si="129"/>
        <v/>
      </c>
    </row>
    <row r="4147" spans="1:9" x14ac:dyDescent="0.15">
      <c r="A4147" s="130">
        <v>4145</v>
      </c>
      <c r="B4147" s="130" t="s">
        <v>6732</v>
      </c>
      <c r="C4147" s="130" t="s">
        <v>16302</v>
      </c>
      <c r="H4147" s="130" t="str">
        <f t="shared" si="128"/>
        <v>KK-980037</v>
      </c>
      <c r="I4147" s="130" t="str">
        <f t="shared" si="129"/>
        <v/>
      </c>
    </row>
    <row r="4148" spans="1:9" x14ac:dyDescent="0.15">
      <c r="A4148" s="130">
        <v>4146</v>
      </c>
      <c r="B4148" s="130" t="s">
        <v>6733</v>
      </c>
      <c r="C4148" s="130" t="s">
        <v>15123</v>
      </c>
      <c r="D4148" s="130">
        <v>1000</v>
      </c>
      <c r="E4148" s="130" t="s">
        <v>12355</v>
      </c>
      <c r="F4148" s="130">
        <v>951800</v>
      </c>
      <c r="G4148" s="130">
        <v>825309</v>
      </c>
      <c r="H4148" s="130" t="str">
        <f t="shared" si="128"/>
        <v>KK-980038</v>
      </c>
      <c r="I4148" s="130" t="str">
        <f t="shared" si="129"/>
        <v>AG</v>
      </c>
    </row>
    <row r="4149" spans="1:9" x14ac:dyDescent="0.15">
      <c r="A4149" s="130">
        <v>4147</v>
      </c>
      <c r="B4149" s="130" t="s">
        <v>6734</v>
      </c>
      <c r="C4149" s="130" t="s">
        <v>16303</v>
      </c>
      <c r="D4149" s="130">
        <v>100</v>
      </c>
      <c r="E4149" s="130" t="s">
        <v>12372</v>
      </c>
      <c r="F4149" s="130">
        <v>2280000</v>
      </c>
      <c r="G4149" s="130">
        <v>3210000</v>
      </c>
      <c r="H4149" s="130" t="str">
        <f t="shared" si="128"/>
        <v>KK-980039</v>
      </c>
      <c r="I4149" s="130" t="str">
        <f t="shared" si="129"/>
        <v/>
      </c>
    </row>
    <row r="4150" spans="1:9" x14ac:dyDescent="0.15">
      <c r="A4150" s="130">
        <v>4148</v>
      </c>
      <c r="B4150" s="130" t="s">
        <v>6735</v>
      </c>
      <c r="C4150" s="130" t="s">
        <v>16304</v>
      </c>
      <c r="D4150" s="130">
        <v>1</v>
      </c>
      <c r="E4150" s="130" t="s">
        <v>12370</v>
      </c>
      <c r="F4150" s="130">
        <v>3600001.3</v>
      </c>
      <c r="G4150" s="130">
        <v>6552003.7000000002</v>
      </c>
      <c r="H4150" s="130" t="str">
        <f t="shared" si="128"/>
        <v>KK-980040</v>
      </c>
      <c r="I4150" s="130" t="str">
        <f t="shared" si="129"/>
        <v/>
      </c>
    </row>
    <row r="4151" spans="1:9" x14ac:dyDescent="0.15">
      <c r="A4151" s="130">
        <v>4149</v>
      </c>
      <c r="B4151" s="130" t="s">
        <v>6736</v>
      </c>
      <c r="C4151" s="130" t="s">
        <v>13547</v>
      </c>
      <c r="D4151" s="130">
        <v>10</v>
      </c>
      <c r="E4151" s="130" t="s">
        <v>12446</v>
      </c>
      <c r="F4151" s="130">
        <v>15255490</v>
      </c>
      <c r="G4151" s="130">
        <v>20255613</v>
      </c>
      <c r="H4151" s="130" t="str">
        <f t="shared" si="128"/>
        <v>KK-980041</v>
      </c>
      <c r="I4151" s="130" t="str">
        <f t="shared" si="129"/>
        <v>AG</v>
      </c>
    </row>
    <row r="4152" spans="1:9" x14ac:dyDescent="0.15">
      <c r="A4152" s="130">
        <v>4150</v>
      </c>
      <c r="B4152" s="130" t="s">
        <v>6737</v>
      </c>
      <c r="H4152" s="130" t="str">
        <f t="shared" si="128"/>
        <v>KK-980042</v>
      </c>
      <c r="I4152" s="130" t="str">
        <f t="shared" si="129"/>
        <v/>
      </c>
    </row>
    <row r="4153" spans="1:9" x14ac:dyDescent="0.15">
      <c r="A4153" s="130">
        <v>4151</v>
      </c>
      <c r="B4153" s="130" t="s">
        <v>6738</v>
      </c>
      <c r="C4153" s="130" t="s">
        <v>16305</v>
      </c>
      <c r="D4153" s="130">
        <v>2</v>
      </c>
      <c r="E4153" s="130" t="s">
        <v>16306</v>
      </c>
      <c r="F4153" s="130">
        <v>2002852.68</v>
      </c>
      <c r="G4153" s="130">
        <v>2983341.53</v>
      </c>
      <c r="H4153" s="130" t="str">
        <f t="shared" si="128"/>
        <v>KK-980043</v>
      </c>
      <c r="I4153" s="130" t="str">
        <f t="shared" si="129"/>
        <v>VG</v>
      </c>
    </row>
    <row r="4154" spans="1:9" x14ac:dyDescent="0.15">
      <c r="A4154" s="130">
        <v>4152</v>
      </c>
      <c r="B4154" s="130" t="s">
        <v>6739</v>
      </c>
      <c r="C4154" s="130" t="s">
        <v>16308</v>
      </c>
      <c r="D4154" s="130">
        <v>1800</v>
      </c>
      <c r="E4154" s="130" t="s">
        <v>12368</v>
      </c>
      <c r="F4154" s="130">
        <v>38077636.200000003</v>
      </c>
      <c r="G4154" s="130">
        <v>49732267</v>
      </c>
      <c r="H4154" s="130" t="str">
        <f t="shared" si="128"/>
        <v>KK-980044</v>
      </c>
      <c r="I4154" s="130" t="str">
        <f t="shared" si="129"/>
        <v/>
      </c>
    </row>
    <row r="4155" spans="1:9" x14ac:dyDescent="0.15">
      <c r="A4155" s="130">
        <v>4153</v>
      </c>
      <c r="B4155" s="130" t="s">
        <v>6740</v>
      </c>
      <c r="C4155" s="130" t="s">
        <v>16309</v>
      </c>
      <c r="D4155" s="130">
        <v>2</v>
      </c>
      <c r="E4155" s="130" t="s">
        <v>12446</v>
      </c>
      <c r="F4155" s="130">
        <v>266912</v>
      </c>
      <c r="G4155" s="130">
        <v>148046</v>
      </c>
      <c r="H4155" s="130" t="str">
        <f t="shared" si="128"/>
        <v>KK-980045</v>
      </c>
      <c r="I4155" s="130" t="str">
        <f t="shared" si="129"/>
        <v>VG</v>
      </c>
    </row>
    <row r="4156" spans="1:9" x14ac:dyDescent="0.15">
      <c r="A4156" s="130">
        <v>4154</v>
      </c>
      <c r="B4156" s="130" t="s">
        <v>6741</v>
      </c>
      <c r="C4156" s="130" t="s">
        <v>16310</v>
      </c>
      <c r="D4156" s="130">
        <v>100</v>
      </c>
      <c r="E4156" s="130" t="s">
        <v>12372</v>
      </c>
      <c r="F4156" s="130">
        <v>957905.75</v>
      </c>
      <c r="G4156" s="130">
        <v>1149434.27</v>
      </c>
      <c r="H4156" s="130" t="str">
        <f t="shared" si="128"/>
        <v>KK-980046</v>
      </c>
      <c r="I4156" s="130" t="str">
        <f t="shared" si="129"/>
        <v>AG</v>
      </c>
    </row>
    <row r="4157" spans="1:9" x14ac:dyDescent="0.15">
      <c r="A4157" s="130">
        <v>4155</v>
      </c>
      <c r="B4157" s="130" t="s">
        <v>6742</v>
      </c>
      <c r="C4157" s="130" t="s">
        <v>16311</v>
      </c>
      <c r="D4157" s="130">
        <v>2000</v>
      </c>
      <c r="E4157" s="130" t="s">
        <v>12368</v>
      </c>
      <c r="F4157" s="130">
        <v>30938734</v>
      </c>
      <c r="G4157" s="130">
        <v>24272112</v>
      </c>
      <c r="H4157" s="130" t="str">
        <f t="shared" si="128"/>
        <v>KK-980047</v>
      </c>
      <c r="I4157" s="130" t="str">
        <f t="shared" si="129"/>
        <v/>
      </c>
    </row>
    <row r="4158" spans="1:9" x14ac:dyDescent="0.15">
      <c r="A4158" s="130">
        <v>4156</v>
      </c>
      <c r="B4158" s="130" t="s">
        <v>6743</v>
      </c>
      <c r="C4158" s="130" t="s">
        <v>16312</v>
      </c>
      <c r="D4158" s="130">
        <v>1</v>
      </c>
      <c r="E4158" s="130" t="s">
        <v>12384</v>
      </c>
      <c r="F4158" s="130">
        <v>29000</v>
      </c>
      <c r="G4158" s="130">
        <v>25300</v>
      </c>
      <c r="H4158" s="130" t="str">
        <f t="shared" si="128"/>
        <v>KK-980048</v>
      </c>
      <c r="I4158" s="130" t="str">
        <f t="shared" si="129"/>
        <v/>
      </c>
    </row>
    <row r="4159" spans="1:9" x14ac:dyDescent="0.15">
      <c r="A4159" s="130">
        <v>4157</v>
      </c>
      <c r="B4159" s="130" t="s">
        <v>6744</v>
      </c>
      <c r="C4159" s="130" t="s">
        <v>16313</v>
      </c>
      <c r="D4159" s="130">
        <v>0</v>
      </c>
      <c r="E4159" s="130" t="s">
        <v>12676</v>
      </c>
      <c r="F4159" s="130">
        <v>0</v>
      </c>
      <c r="G4159" s="130">
        <v>0</v>
      </c>
      <c r="H4159" s="130" t="str">
        <f t="shared" si="128"/>
        <v>KK-980049</v>
      </c>
      <c r="I4159" s="130" t="str">
        <f t="shared" si="129"/>
        <v/>
      </c>
    </row>
    <row r="4160" spans="1:9" x14ac:dyDescent="0.15">
      <c r="A4160" s="130">
        <v>4158</v>
      </c>
      <c r="B4160" s="130" t="s">
        <v>6745</v>
      </c>
      <c r="C4160" s="130" t="s">
        <v>12582</v>
      </c>
      <c r="D4160" s="130">
        <v>10</v>
      </c>
      <c r="E4160" s="130" t="s">
        <v>12361</v>
      </c>
      <c r="F4160" s="130">
        <v>213200</v>
      </c>
      <c r="G4160" s="130">
        <v>240500</v>
      </c>
      <c r="H4160" s="130" t="str">
        <f t="shared" si="128"/>
        <v>KK-980050</v>
      </c>
      <c r="I4160" s="130" t="str">
        <f t="shared" si="129"/>
        <v>AG</v>
      </c>
    </row>
    <row r="4161" spans="1:9" x14ac:dyDescent="0.15">
      <c r="A4161" s="130">
        <v>4159</v>
      </c>
      <c r="B4161" s="130" t="s">
        <v>6746</v>
      </c>
      <c r="C4161" s="130" t="s">
        <v>16314</v>
      </c>
      <c r="D4161" s="130">
        <v>1</v>
      </c>
      <c r="E4161" s="130" t="s">
        <v>12384</v>
      </c>
      <c r="F4161" s="130">
        <v>40500</v>
      </c>
      <c r="G4161" s="130">
        <v>45000</v>
      </c>
      <c r="H4161" s="130" t="str">
        <f t="shared" si="128"/>
        <v>KK-980051</v>
      </c>
      <c r="I4161" s="130" t="str">
        <f t="shared" si="129"/>
        <v>AG</v>
      </c>
    </row>
    <row r="4162" spans="1:9" x14ac:dyDescent="0.15">
      <c r="A4162" s="130">
        <v>4160</v>
      </c>
      <c r="B4162" s="130" t="s">
        <v>6747</v>
      </c>
      <c r="C4162" s="130" t="s">
        <v>385</v>
      </c>
      <c r="D4162" s="130">
        <v>1</v>
      </c>
      <c r="E4162" s="130" t="s">
        <v>12355</v>
      </c>
      <c r="F4162" s="130">
        <v>170127</v>
      </c>
      <c r="G4162" s="130">
        <v>237709</v>
      </c>
      <c r="H4162" s="130" t="str">
        <f t="shared" si="128"/>
        <v>KK-980052</v>
      </c>
      <c r="I4162" s="130" t="str">
        <f t="shared" si="129"/>
        <v>AG</v>
      </c>
    </row>
    <row r="4163" spans="1:9" x14ac:dyDescent="0.15">
      <c r="A4163" s="130">
        <v>4161</v>
      </c>
      <c r="B4163" s="130" t="s">
        <v>6748</v>
      </c>
      <c r="C4163" s="130" t="s">
        <v>16315</v>
      </c>
      <c r="D4163" s="130">
        <v>100</v>
      </c>
      <c r="E4163" s="130" t="s">
        <v>12368</v>
      </c>
      <c r="F4163" s="130">
        <v>900652</v>
      </c>
      <c r="G4163" s="130">
        <v>822602</v>
      </c>
      <c r="H4163" s="130" t="str">
        <f t="shared" si="128"/>
        <v>KK-980053</v>
      </c>
      <c r="I4163" s="130" t="str">
        <f t="shared" si="129"/>
        <v/>
      </c>
    </row>
    <row r="4164" spans="1:9" x14ac:dyDescent="0.15">
      <c r="A4164" s="130">
        <v>4162</v>
      </c>
      <c r="B4164" s="130" t="s">
        <v>6749</v>
      </c>
      <c r="C4164" s="130" t="s">
        <v>16316</v>
      </c>
      <c r="D4164" s="130">
        <v>38</v>
      </c>
      <c r="E4164" s="130" t="s">
        <v>12370</v>
      </c>
      <c r="F4164" s="130">
        <v>45506900</v>
      </c>
      <c r="G4164" s="130">
        <v>61740500</v>
      </c>
      <c r="H4164" s="130" t="str">
        <f t="shared" ref="H4164:H4227" si="130">LEFT(B4164,FIND("-",B4164)+6)</f>
        <v>KK-980054</v>
      </c>
      <c r="I4164" s="130" t="str">
        <f t="shared" ref="I4164:I4227" si="131">RIGHT(B4164,LEN(B4164)-FIND("-",B4164)-7)</f>
        <v>AG</v>
      </c>
    </row>
    <row r="4165" spans="1:9" x14ac:dyDescent="0.15">
      <c r="A4165" s="130">
        <v>4163</v>
      </c>
      <c r="B4165" s="130" t="s">
        <v>6750</v>
      </c>
      <c r="C4165" s="130" t="s">
        <v>16317</v>
      </c>
      <c r="D4165" s="130">
        <v>1</v>
      </c>
      <c r="E4165" s="130" t="s">
        <v>14480</v>
      </c>
      <c r="F4165" s="130">
        <v>1220.76</v>
      </c>
      <c r="G4165" s="130">
        <v>35625.379999999997</v>
      </c>
      <c r="H4165" s="130" t="str">
        <f t="shared" si="130"/>
        <v>KK-980055</v>
      </c>
      <c r="I4165" s="130" t="str">
        <f t="shared" si="131"/>
        <v>VG</v>
      </c>
    </row>
    <row r="4166" spans="1:9" x14ac:dyDescent="0.15">
      <c r="A4166" s="130">
        <v>4164</v>
      </c>
      <c r="B4166" s="130" t="s">
        <v>6751</v>
      </c>
      <c r="C4166" s="130" t="s">
        <v>16318</v>
      </c>
      <c r="H4166" s="130" t="str">
        <f t="shared" si="130"/>
        <v>KK-980056</v>
      </c>
      <c r="I4166" s="130" t="str">
        <f t="shared" si="131"/>
        <v/>
      </c>
    </row>
    <row r="4167" spans="1:9" x14ac:dyDescent="0.15">
      <c r="A4167" s="130">
        <v>4165</v>
      </c>
      <c r="B4167" s="130" t="s">
        <v>6752</v>
      </c>
      <c r="C4167" s="130" t="s">
        <v>16319</v>
      </c>
      <c r="D4167" s="130">
        <v>75</v>
      </c>
      <c r="E4167" s="130" t="s">
        <v>12361</v>
      </c>
      <c r="F4167" s="130">
        <v>687507</v>
      </c>
      <c r="G4167" s="130">
        <v>850588</v>
      </c>
      <c r="H4167" s="130" t="str">
        <f t="shared" si="130"/>
        <v>KK-980057</v>
      </c>
      <c r="I4167" s="130" t="str">
        <f t="shared" si="131"/>
        <v/>
      </c>
    </row>
    <row r="4168" spans="1:9" x14ac:dyDescent="0.15">
      <c r="A4168" s="130">
        <v>4166</v>
      </c>
      <c r="B4168" s="130" t="s">
        <v>6753</v>
      </c>
      <c r="H4168" s="130" t="str">
        <f t="shared" si="130"/>
        <v>KK-980058</v>
      </c>
      <c r="I4168" s="130" t="str">
        <f t="shared" si="131"/>
        <v/>
      </c>
    </row>
    <row r="4169" spans="1:9" x14ac:dyDescent="0.15">
      <c r="A4169" s="130">
        <v>4167</v>
      </c>
      <c r="B4169" s="130" t="s">
        <v>6754</v>
      </c>
      <c r="C4169" s="130" t="s">
        <v>16320</v>
      </c>
      <c r="D4169" s="130">
        <v>1100</v>
      </c>
      <c r="E4169" s="130" t="s">
        <v>12355</v>
      </c>
      <c r="F4169" s="130">
        <v>434240000</v>
      </c>
      <c r="G4169" s="130">
        <v>3397000000</v>
      </c>
      <c r="H4169" s="130" t="str">
        <f t="shared" si="130"/>
        <v>KK-980059</v>
      </c>
      <c r="I4169" s="130" t="str">
        <f t="shared" si="131"/>
        <v/>
      </c>
    </row>
    <row r="4170" spans="1:9" x14ac:dyDescent="0.15">
      <c r="A4170" s="130">
        <v>4168</v>
      </c>
      <c r="B4170" s="130" t="s">
        <v>6755</v>
      </c>
      <c r="C4170" s="130" t="s">
        <v>12043</v>
      </c>
      <c r="D4170" s="130">
        <v>10</v>
      </c>
      <c r="E4170" s="130" t="s">
        <v>12355</v>
      </c>
      <c r="F4170" s="130">
        <v>223273.83</v>
      </c>
      <c r="G4170" s="130">
        <v>267149</v>
      </c>
      <c r="H4170" s="130" t="str">
        <f t="shared" si="130"/>
        <v>KK-980060</v>
      </c>
      <c r="I4170" s="130" t="str">
        <f t="shared" si="131"/>
        <v>VG</v>
      </c>
    </row>
    <row r="4171" spans="1:9" x14ac:dyDescent="0.15">
      <c r="A4171" s="130">
        <v>4169</v>
      </c>
      <c r="B4171" s="130" t="s">
        <v>6756</v>
      </c>
      <c r="C4171" s="130" t="s">
        <v>16321</v>
      </c>
      <c r="D4171" s="130">
        <v>100</v>
      </c>
      <c r="E4171" s="130" t="s">
        <v>12814</v>
      </c>
      <c r="F4171" s="130">
        <v>5488</v>
      </c>
      <c r="G4171" s="130">
        <v>45000</v>
      </c>
      <c r="H4171" s="130" t="str">
        <f t="shared" si="130"/>
        <v>KK-980061</v>
      </c>
      <c r="I4171" s="130" t="str">
        <f t="shared" si="131"/>
        <v>AG</v>
      </c>
    </row>
    <row r="4172" spans="1:9" x14ac:dyDescent="0.15">
      <c r="A4172" s="130">
        <v>4170</v>
      </c>
      <c r="B4172" s="130" t="s">
        <v>6757</v>
      </c>
      <c r="C4172" s="130" t="s">
        <v>16322</v>
      </c>
      <c r="H4172" s="130" t="str">
        <f t="shared" si="130"/>
        <v>KK-980062</v>
      </c>
      <c r="I4172" s="130" t="str">
        <f t="shared" si="131"/>
        <v/>
      </c>
    </row>
    <row r="4173" spans="1:9" x14ac:dyDescent="0.15">
      <c r="A4173" s="130">
        <v>4171</v>
      </c>
      <c r="B4173" s="130" t="s">
        <v>6758</v>
      </c>
      <c r="C4173" s="130" t="s">
        <v>16323</v>
      </c>
      <c r="D4173" s="130">
        <v>1</v>
      </c>
      <c r="E4173" s="130" t="s">
        <v>12361</v>
      </c>
      <c r="F4173" s="130">
        <v>26800</v>
      </c>
      <c r="G4173" s="130">
        <v>31000</v>
      </c>
      <c r="H4173" s="130" t="str">
        <f t="shared" si="130"/>
        <v>KK-980063</v>
      </c>
      <c r="I4173" s="130" t="str">
        <f t="shared" si="131"/>
        <v/>
      </c>
    </row>
    <row r="4174" spans="1:9" x14ac:dyDescent="0.15">
      <c r="A4174" s="130">
        <v>4172</v>
      </c>
      <c r="B4174" s="130" t="s">
        <v>6759</v>
      </c>
      <c r="C4174" s="130" t="s">
        <v>16324</v>
      </c>
      <c r="D4174" s="130">
        <v>100</v>
      </c>
      <c r="E4174" s="130" t="s">
        <v>12814</v>
      </c>
      <c r="F4174" s="130">
        <v>3773320</v>
      </c>
      <c r="G4174" s="130">
        <v>2113110</v>
      </c>
      <c r="H4174" s="130" t="str">
        <f t="shared" si="130"/>
        <v>KK-980064</v>
      </c>
      <c r="I4174" s="130" t="str">
        <f t="shared" si="131"/>
        <v>AG</v>
      </c>
    </row>
    <row r="4175" spans="1:9" x14ac:dyDescent="0.15">
      <c r="A4175" s="130">
        <v>4173</v>
      </c>
      <c r="B4175" s="130" t="s">
        <v>6760</v>
      </c>
      <c r="C4175" s="130" t="s">
        <v>16325</v>
      </c>
      <c r="H4175" s="130" t="str">
        <f t="shared" si="130"/>
        <v>KK-980065</v>
      </c>
      <c r="I4175" s="130" t="str">
        <f t="shared" si="131"/>
        <v/>
      </c>
    </row>
    <row r="4176" spans="1:9" x14ac:dyDescent="0.15">
      <c r="A4176" s="130">
        <v>4174</v>
      </c>
      <c r="B4176" s="130" t="s">
        <v>6761</v>
      </c>
      <c r="C4176" s="130" t="s">
        <v>16326</v>
      </c>
      <c r="H4176" s="130" t="str">
        <f t="shared" si="130"/>
        <v>KK-980066</v>
      </c>
      <c r="I4176" s="130" t="str">
        <f t="shared" si="131"/>
        <v/>
      </c>
    </row>
    <row r="4177" spans="1:9" x14ac:dyDescent="0.15">
      <c r="A4177" s="130">
        <v>4175</v>
      </c>
      <c r="B4177" s="130" t="s">
        <v>6762</v>
      </c>
      <c r="C4177" s="130" t="s">
        <v>13301</v>
      </c>
      <c r="D4177" s="130">
        <v>100</v>
      </c>
      <c r="E4177" s="130" t="s">
        <v>12368</v>
      </c>
      <c r="F4177" s="130">
        <v>147300</v>
      </c>
      <c r="G4177" s="130">
        <v>151200</v>
      </c>
      <c r="H4177" s="130" t="str">
        <f t="shared" si="130"/>
        <v>KK-980067</v>
      </c>
      <c r="I4177" s="130" t="str">
        <f t="shared" si="131"/>
        <v>VG</v>
      </c>
    </row>
    <row r="4178" spans="1:9" x14ac:dyDescent="0.15">
      <c r="A4178" s="130">
        <v>4176</v>
      </c>
      <c r="B4178" s="130" t="s">
        <v>6763</v>
      </c>
      <c r="C4178" s="130" t="s">
        <v>16327</v>
      </c>
      <c r="D4178" s="130">
        <v>354</v>
      </c>
      <c r="E4178" s="130" t="s">
        <v>12355</v>
      </c>
      <c r="F4178" s="130">
        <v>4831202</v>
      </c>
      <c r="G4178" s="130">
        <v>7366478</v>
      </c>
      <c r="H4178" s="130" t="str">
        <f t="shared" si="130"/>
        <v>KK-980068</v>
      </c>
      <c r="I4178" s="130" t="str">
        <f t="shared" si="131"/>
        <v>VG</v>
      </c>
    </row>
    <row r="4179" spans="1:9" x14ac:dyDescent="0.15">
      <c r="A4179" s="130">
        <v>4177</v>
      </c>
      <c r="B4179" s="130" t="s">
        <v>6764</v>
      </c>
      <c r="C4179" s="130" t="s">
        <v>16328</v>
      </c>
      <c r="D4179" s="130">
        <v>1</v>
      </c>
      <c r="E4179" s="130" t="s">
        <v>12391</v>
      </c>
      <c r="F4179" s="130">
        <v>17312741</v>
      </c>
      <c r="G4179" s="130">
        <v>19251884</v>
      </c>
      <c r="H4179" s="130" t="str">
        <f t="shared" si="130"/>
        <v>KK-980069</v>
      </c>
      <c r="I4179" s="130" t="str">
        <f t="shared" si="131"/>
        <v>AG</v>
      </c>
    </row>
    <row r="4180" spans="1:9" x14ac:dyDescent="0.15">
      <c r="A4180" s="130">
        <v>4178</v>
      </c>
      <c r="B4180" s="130" t="s">
        <v>6765</v>
      </c>
      <c r="C4180" s="130" t="s">
        <v>15359</v>
      </c>
      <c r="D4180" s="130">
        <v>1000</v>
      </c>
      <c r="E4180" s="130" t="s">
        <v>12370</v>
      </c>
      <c r="F4180" s="130">
        <v>94666000</v>
      </c>
      <c r="G4180" s="130">
        <v>65533000</v>
      </c>
      <c r="H4180" s="130" t="str">
        <f t="shared" si="130"/>
        <v>KK-980070</v>
      </c>
      <c r="I4180" s="130" t="str">
        <f t="shared" si="131"/>
        <v>AG</v>
      </c>
    </row>
    <row r="4181" spans="1:9" x14ac:dyDescent="0.15">
      <c r="A4181" s="130">
        <v>4179</v>
      </c>
      <c r="B4181" s="130" t="s">
        <v>6766</v>
      </c>
      <c r="C4181" s="130" t="s">
        <v>16329</v>
      </c>
      <c r="D4181" s="130">
        <v>1</v>
      </c>
      <c r="E4181" s="130" t="s">
        <v>12372</v>
      </c>
      <c r="F4181" s="130">
        <v>17700</v>
      </c>
      <c r="G4181" s="130">
        <v>22500</v>
      </c>
      <c r="H4181" s="130" t="str">
        <f t="shared" si="130"/>
        <v>KK-980071</v>
      </c>
      <c r="I4181" s="130" t="str">
        <f t="shared" si="131"/>
        <v>AG</v>
      </c>
    </row>
    <row r="4182" spans="1:9" x14ac:dyDescent="0.15">
      <c r="A4182" s="130">
        <v>4180</v>
      </c>
      <c r="B4182" s="130" t="s">
        <v>6767</v>
      </c>
      <c r="C4182" s="130" t="s">
        <v>16330</v>
      </c>
      <c r="D4182" s="130">
        <v>1</v>
      </c>
      <c r="E4182" s="130" t="s">
        <v>12457</v>
      </c>
      <c r="F4182" s="130">
        <v>73670000</v>
      </c>
      <c r="G4182" s="130">
        <v>85710000</v>
      </c>
      <c r="H4182" s="130" t="str">
        <f t="shared" si="130"/>
        <v>KK-980072</v>
      </c>
      <c r="I4182" s="130" t="str">
        <f t="shared" si="131"/>
        <v>VG</v>
      </c>
    </row>
    <row r="4183" spans="1:9" x14ac:dyDescent="0.15">
      <c r="A4183" s="130">
        <v>4181</v>
      </c>
      <c r="B4183" s="130" t="s">
        <v>6768</v>
      </c>
      <c r="C4183" s="130" t="s">
        <v>1694</v>
      </c>
      <c r="H4183" s="130" t="str">
        <f t="shared" si="130"/>
        <v>KK-980073</v>
      </c>
      <c r="I4183" s="130" t="str">
        <f t="shared" si="131"/>
        <v/>
      </c>
    </row>
    <row r="4184" spans="1:9" x14ac:dyDescent="0.15">
      <c r="A4184" s="130">
        <v>4182</v>
      </c>
      <c r="B4184" s="130" t="s">
        <v>6769</v>
      </c>
      <c r="C4184" s="130" t="s">
        <v>16331</v>
      </c>
      <c r="D4184" s="130">
        <v>1</v>
      </c>
      <c r="E4184" s="130" t="s">
        <v>12497</v>
      </c>
      <c r="F4184" s="130">
        <v>325</v>
      </c>
      <c r="G4184" s="130">
        <v>238</v>
      </c>
      <c r="H4184" s="130" t="str">
        <f t="shared" si="130"/>
        <v>KK-980074</v>
      </c>
      <c r="I4184" s="130" t="str">
        <f t="shared" si="131"/>
        <v/>
      </c>
    </row>
    <row r="4185" spans="1:9" x14ac:dyDescent="0.15">
      <c r="A4185" s="130">
        <v>4183</v>
      </c>
      <c r="B4185" s="130" t="s">
        <v>6770</v>
      </c>
      <c r="C4185" s="130" t="s">
        <v>16332</v>
      </c>
      <c r="D4185" s="130">
        <v>100</v>
      </c>
      <c r="E4185" s="130" t="s">
        <v>12372</v>
      </c>
      <c r="F4185" s="130">
        <v>548700</v>
      </c>
      <c r="G4185" s="130">
        <v>226300</v>
      </c>
      <c r="H4185" s="130" t="str">
        <f t="shared" si="130"/>
        <v>KK-980075</v>
      </c>
      <c r="I4185" s="130" t="str">
        <f t="shared" si="131"/>
        <v>VG</v>
      </c>
    </row>
    <row r="4186" spans="1:9" x14ac:dyDescent="0.15">
      <c r="A4186" s="130">
        <v>4184</v>
      </c>
      <c r="B4186" s="130" t="s">
        <v>6771</v>
      </c>
      <c r="C4186" s="130" t="s">
        <v>16333</v>
      </c>
      <c r="D4186" s="130">
        <v>10</v>
      </c>
      <c r="E4186" s="130" t="s">
        <v>12370</v>
      </c>
      <c r="F4186" s="130">
        <v>15333222</v>
      </c>
      <c r="G4186" s="130">
        <v>16107215</v>
      </c>
      <c r="H4186" s="130" t="str">
        <f t="shared" si="130"/>
        <v>KK-980076</v>
      </c>
      <c r="I4186" s="130" t="str">
        <f t="shared" si="131"/>
        <v>VG</v>
      </c>
    </row>
    <row r="4187" spans="1:9" x14ac:dyDescent="0.15">
      <c r="A4187" s="130">
        <v>4185</v>
      </c>
      <c r="B4187" s="130" t="s">
        <v>6772</v>
      </c>
      <c r="C4187" s="130" t="s">
        <v>14157</v>
      </c>
      <c r="D4187" s="130">
        <v>1</v>
      </c>
      <c r="E4187" s="130" t="s">
        <v>12446</v>
      </c>
      <c r="F4187" s="130">
        <v>98908.84</v>
      </c>
      <c r="G4187" s="130">
        <v>24348.7</v>
      </c>
      <c r="H4187" s="130" t="str">
        <f t="shared" si="130"/>
        <v>KK-980077</v>
      </c>
      <c r="I4187" s="130" t="str">
        <f t="shared" si="131"/>
        <v>VG</v>
      </c>
    </row>
    <row r="4188" spans="1:9" x14ac:dyDescent="0.15">
      <c r="A4188" s="130">
        <v>4186</v>
      </c>
      <c r="B4188" s="130" t="s">
        <v>6773</v>
      </c>
      <c r="C4188" s="130" t="s">
        <v>385</v>
      </c>
      <c r="D4188" s="130">
        <v>1</v>
      </c>
      <c r="E4188" s="130" t="s">
        <v>12355</v>
      </c>
      <c r="F4188" s="130">
        <v>118680</v>
      </c>
      <c r="G4188" s="130">
        <v>205130</v>
      </c>
      <c r="H4188" s="130" t="str">
        <f t="shared" si="130"/>
        <v>KK-980078</v>
      </c>
      <c r="I4188" s="130" t="str">
        <f t="shared" si="131"/>
        <v/>
      </c>
    </row>
    <row r="4189" spans="1:9" x14ac:dyDescent="0.15">
      <c r="A4189" s="130">
        <v>4187</v>
      </c>
      <c r="B4189" s="130" t="s">
        <v>6774</v>
      </c>
      <c r="C4189" s="130" t="s">
        <v>385</v>
      </c>
      <c r="D4189" s="130">
        <v>80</v>
      </c>
      <c r="E4189" s="130" t="s">
        <v>16334</v>
      </c>
      <c r="F4189" s="130">
        <v>2306833.2999999998</v>
      </c>
      <c r="G4189" s="130">
        <v>3715011.2</v>
      </c>
      <c r="H4189" s="130" t="str">
        <f t="shared" si="130"/>
        <v>KK-980079</v>
      </c>
      <c r="I4189" s="130" t="str">
        <f t="shared" si="131"/>
        <v>VG</v>
      </c>
    </row>
    <row r="4190" spans="1:9" x14ac:dyDescent="0.15">
      <c r="A4190" s="130">
        <v>4188</v>
      </c>
      <c r="B4190" s="130" t="s">
        <v>6775</v>
      </c>
      <c r="C4190" s="130" t="s">
        <v>16335</v>
      </c>
      <c r="D4190" s="130">
        <v>1</v>
      </c>
      <c r="E4190" s="130" t="s">
        <v>12462</v>
      </c>
      <c r="F4190" s="130">
        <v>103741765</v>
      </c>
      <c r="G4190" s="130">
        <v>72220014</v>
      </c>
      <c r="H4190" s="130" t="str">
        <f t="shared" si="130"/>
        <v>KK-980080</v>
      </c>
      <c r="I4190" s="130" t="str">
        <f t="shared" si="131"/>
        <v/>
      </c>
    </row>
    <row r="4191" spans="1:9" x14ac:dyDescent="0.15">
      <c r="A4191" s="130">
        <v>4189</v>
      </c>
      <c r="B4191" s="130" t="s">
        <v>6776</v>
      </c>
      <c r="C4191" s="130" t="s">
        <v>16336</v>
      </c>
      <c r="D4191" s="130">
        <v>15000</v>
      </c>
      <c r="E4191" s="130" t="s">
        <v>12372</v>
      </c>
      <c r="F4191" s="130">
        <v>165000000</v>
      </c>
      <c r="G4191" s="130">
        <v>127500000</v>
      </c>
      <c r="H4191" s="130" t="str">
        <f t="shared" si="130"/>
        <v>KK-980081</v>
      </c>
      <c r="I4191" s="130" t="str">
        <f t="shared" si="131"/>
        <v>AG</v>
      </c>
    </row>
    <row r="4192" spans="1:9" x14ac:dyDescent="0.15">
      <c r="A4192" s="130">
        <v>4190</v>
      </c>
      <c r="B4192" s="130" t="s">
        <v>6777</v>
      </c>
      <c r="C4192" s="130" t="s">
        <v>14981</v>
      </c>
      <c r="D4192" s="130">
        <v>1</v>
      </c>
      <c r="E4192" s="130" t="s">
        <v>12784</v>
      </c>
      <c r="F4192" s="130">
        <v>7740000</v>
      </c>
      <c r="G4192" s="130">
        <v>18040000</v>
      </c>
      <c r="H4192" s="130" t="str">
        <f t="shared" si="130"/>
        <v>KK-980082</v>
      </c>
      <c r="I4192" s="130" t="str">
        <f t="shared" si="131"/>
        <v>VG</v>
      </c>
    </row>
    <row r="4193" spans="1:9" x14ac:dyDescent="0.15">
      <c r="A4193" s="130">
        <v>4191</v>
      </c>
      <c r="B4193" s="130" t="s">
        <v>6778</v>
      </c>
      <c r="C4193" s="130" t="s">
        <v>13440</v>
      </c>
      <c r="D4193" s="130">
        <v>100</v>
      </c>
      <c r="E4193" s="130" t="s">
        <v>12372</v>
      </c>
      <c r="F4193" s="130">
        <v>2224000</v>
      </c>
      <c r="G4193" s="130">
        <v>3211600</v>
      </c>
      <c r="H4193" s="130" t="str">
        <f t="shared" si="130"/>
        <v>KK-980083</v>
      </c>
      <c r="I4193" s="130" t="str">
        <f t="shared" si="131"/>
        <v>VG</v>
      </c>
    </row>
    <row r="4194" spans="1:9" x14ac:dyDescent="0.15">
      <c r="A4194" s="130">
        <v>4192</v>
      </c>
      <c r="B4194" s="130" t="s">
        <v>6779</v>
      </c>
      <c r="C4194" s="130" t="s">
        <v>16337</v>
      </c>
      <c r="D4194" s="130">
        <v>1</v>
      </c>
      <c r="E4194" s="130" t="s">
        <v>12403</v>
      </c>
      <c r="F4194" s="130">
        <v>8011000</v>
      </c>
      <c r="G4194" s="130">
        <v>6867800</v>
      </c>
      <c r="H4194" s="130" t="str">
        <f t="shared" si="130"/>
        <v>KK-980084</v>
      </c>
      <c r="I4194" s="130" t="str">
        <f t="shared" si="131"/>
        <v/>
      </c>
    </row>
    <row r="4195" spans="1:9" x14ac:dyDescent="0.15">
      <c r="A4195" s="130">
        <v>4193</v>
      </c>
      <c r="B4195" s="130" t="s">
        <v>6780</v>
      </c>
      <c r="C4195" s="130" t="s">
        <v>406</v>
      </c>
      <c r="D4195" s="130">
        <v>100</v>
      </c>
      <c r="E4195" s="130" t="s">
        <v>12372</v>
      </c>
      <c r="F4195" s="130">
        <v>4460000</v>
      </c>
      <c r="G4195" s="130">
        <v>5950000</v>
      </c>
      <c r="H4195" s="130" t="str">
        <f t="shared" si="130"/>
        <v>KK-980085</v>
      </c>
      <c r="I4195" s="130" t="str">
        <f t="shared" si="131"/>
        <v>AG</v>
      </c>
    </row>
    <row r="4196" spans="1:9" x14ac:dyDescent="0.15">
      <c r="A4196" s="130">
        <v>4194</v>
      </c>
      <c r="B4196" s="130" t="s">
        <v>6781</v>
      </c>
      <c r="C4196" s="130" t="s">
        <v>2085</v>
      </c>
      <c r="D4196" s="130">
        <v>120</v>
      </c>
      <c r="E4196" s="130" t="s">
        <v>12446</v>
      </c>
      <c r="F4196" s="130">
        <v>66000</v>
      </c>
      <c r="G4196" s="130">
        <v>69600</v>
      </c>
      <c r="H4196" s="130" t="str">
        <f t="shared" si="130"/>
        <v>KK-980086</v>
      </c>
      <c r="I4196" s="130" t="str">
        <f t="shared" si="131"/>
        <v/>
      </c>
    </row>
    <row r="4197" spans="1:9" x14ac:dyDescent="0.15">
      <c r="A4197" s="130">
        <v>4195</v>
      </c>
      <c r="B4197" s="130" t="s">
        <v>6782</v>
      </c>
      <c r="C4197" s="130" t="s">
        <v>16338</v>
      </c>
      <c r="D4197" s="130">
        <v>0</v>
      </c>
      <c r="E4197" s="130" t="s">
        <v>12676</v>
      </c>
      <c r="F4197" s="130">
        <v>0</v>
      </c>
      <c r="G4197" s="130">
        <v>0</v>
      </c>
      <c r="H4197" s="130" t="str">
        <f t="shared" si="130"/>
        <v>KK-980087</v>
      </c>
      <c r="I4197" s="130" t="str">
        <f t="shared" si="131"/>
        <v/>
      </c>
    </row>
    <row r="4198" spans="1:9" x14ac:dyDescent="0.15">
      <c r="A4198" s="130">
        <v>4196</v>
      </c>
      <c r="B4198" s="130" t="s">
        <v>6783</v>
      </c>
      <c r="C4198" s="130" t="s">
        <v>2830</v>
      </c>
      <c r="D4198" s="130">
        <v>100</v>
      </c>
      <c r="E4198" s="130" t="s">
        <v>12355</v>
      </c>
      <c r="F4198" s="130">
        <v>93396</v>
      </c>
      <c r="G4198" s="130">
        <v>118120</v>
      </c>
      <c r="H4198" s="130" t="str">
        <f t="shared" si="130"/>
        <v>KK-980088</v>
      </c>
      <c r="I4198" s="130" t="str">
        <f t="shared" si="131"/>
        <v>VG</v>
      </c>
    </row>
    <row r="4199" spans="1:9" x14ac:dyDescent="0.15">
      <c r="A4199" s="130">
        <v>4197</v>
      </c>
      <c r="B4199" s="130" t="s">
        <v>6784</v>
      </c>
      <c r="C4199" s="130" t="s">
        <v>13083</v>
      </c>
      <c r="D4199" s="130">
        <v>10</v>
      </c>
      <c r="E4199" s="130" t="s">
        <v>12361</v>
      </c>
      <c r="F4199" s="130">
        <v>68578</v>
      </c>
      <c r="G4199" s="130">
        <v>69061.5</v>
      </c>
      <c r="H4199" s="130" t="str">
        <f t="shared" si="130"/>
        <v>KK-980089</v>
      </c>
      <c r="I4199" s="130" t="str">
        <f t="shared" si="131"/>
        <v>VG</v>
      </c>
    </row>
    <row r="4200" spans="1:9" x14ac:dyDescent="0.15">
      <c r="A4200" s="130">
        <v>4198</v>
      </c>
      <c r="B4200" s="130" t="s">
        <v>6785</v>
      </c>
      <c r="C4200" s="130" t="s">
        <v>16339</v>
      </c>
      <c r="D4200" s="130">
        <v>440</v>
      </c>
      <c r="E4200" s="130" t="s">
        <v>12372</v>
      </c>
      <c r="F4200" s="130">
        <v>897440</v>
      </c>
      <c r="G4200" s="130">
        <v>1041950</v>
      </c>
      <c r="H4200" s="130" t="str">
        <f t="shared" si="130"/>
        <v>KK-980090</v>
      </c>
      <c r="I4200" s="130" t="str">
        <f t="shared" si="131"/>
        <v>AG</v>
      </c>
    </row>
    <row r="4201" spans="1:9" x14ac:dyDescent="0.15">
      <c r="A4201" s="130">
        <v>4199</v>
      </c>
      <c r="B4201" s="130" t="s">
        <v>6786</v>
      </c>
      <c r="C4201" s="130" t="s">
        <v>16340</v>
      </c>
      <c r="D4201" s="130">
        <v>1</v>
      </c>
      <c r="E4201" s="130" t="s">
        <v>12372</v>
      </c>
      <c r="F4201" s="130">
        <v>2100</v>
      </c>
      <c r="G4201" s="130">
        <v>2100</v>
      </c>
      <c r="H4201" s="130" t="str">
        <f t="shared" si="130"/>
        <v>KK-980091</v>
      </c>
      <c r="I4201" s="130" t="str">
        <f t="shared" si="131"/>
        <v/>
      </c>
    </row>
    <row r="4202" spans="1:9" x14ac:dyDescent="0.15">
      <c r="A4202" s="130">
        <v>4200</v>
      </c>
      <c r="B4202" s="130" t="s">
        <v>6787</v>
      </c>
      <c r="C4202" s="130" t="s">
        <v>16341</v>
      </c>
      <c r="D4202" s="130">
        <v>100</v>
      </c>
      <c r="E4202" s="130" t="s">
        <v>12361</v>
      </c>
      <c r="F4202" s="130">
        <v>204865.46</v>
      </c>
      <c r="G4202" s="130">
        <v>484711.46</v>
      </c>
      <c r="H4202" s="130" t="str">
        <f t="shared" si="130"/>
        <v>KK-980092</v>
      </c>
      <c r="I4202" s="130" t="str">
        <f t="shared" si="131"/>
        <v>VG</v>
      </c>
    </row>
    <row r="4203" spans="1:9" x14ac:dyDescent="0.15">
      <c r="A4203" s="130">
        <v>4201</v>
      </c>
      <c r="B4203" s="130" t="s">
        <v>6788</v>
      </c>
      <c r="C4203" s="130" t="s">
        <v>16340</v>
      </c>
      <c r="D4203" s="130">
        <v>1</v>
      </c>
      <c r="E4203" s="130" t="s">
        <v>12372</v>
      </c>
      <c r="F4203" s="130">
        <v>570</v>
      </c>
      <c r="G4203" s="130">
        <v>570</v>
      </c>
      <c r="H4203" s="130" t="str">
        <f t="shared" si="130"/>
        <v>KK-980093</v>
      </c>
      <c r="I4203" s="130" t="str">
        <f t="shared" si="131"/>
        <v/>
      </c>
    </row>
    <row r="4204" spans="1:9" x14ac:dyDescent="0.15">
      <c r="A4204" s="130">
        <v>4202</v>
      </c>
      <c r="B4204" s="130" t="s">
        <v>6789</v>
      </c>
      <c r="C4204" s="130" t="s">
        <v>13083</v>
      </c>
      <c r="D4204" s="130">
        <v>10</v>
      </c>
      <c r="E4204" s="130" t="s">
        <v>12361</v>
      </c>
      <c r="F4204" s="130">
        <v>50962.5</v>
      </c>
      <c r="G4204" s="130">
        <v>70860.800000000003</v>
      </c>
      <c r="H4204" s="130" t="str">
        <f t="shared" si="130"/>
        <v>KK-980094</v>
      </c>
      <c r="I4204" s="130" t="str">
        <f t="shared" si="131"/>
        <v/>
      </c>
    </row>
    <row r="4205" spans="1:9" x14ac:dyDescent="0.15">
      <c r="A4205" s="130">
        <v>4203</v>
      </c>
      <c r="B4205" s="130" t="s">
        <v>6790</v>
      </c>
      <c r="C4205" s="130" t="s">
        <v>16342</v>
      </c>
      <c r="D4205" s="130">
        <v>1</v>
      </c>
      <c r="E4205" s="130" t="s">
        <v>12457</v>
      </c>
      <c r="F4205" s="130">
        <v>20812000</v>
      </c>
      <c r="G4205" s="130">
        <v>25520000</v>
      </c>
      <c r="H4205" s="130" t="str">
        <f t="shared" si="130"/>
        <v>KK-980095</v>
      </c>
      <c r="I4205" s="130" t="str">
        <f t="shared" si="131"/>
        <v/>
      </c>
    </row>
    <row r="4206" spans="1:9" x14ac:dyDescent="0.15">
      <c r="A4206" s="130">
        <v>4204</v>
      </c>
      <c r="B4206" s="130" t="s">
        <v>6791</v>
      </c>
      <c r="C4206" s="130" t="s">
        <v>16343</v>
      </c>
      <c r="D4206" s="130">
        <v>100</v>
      </c>
      <c r="E4206" s="130" t="s">
        <v>12372</v>
      </c>
      <c r="F4206" s="130">
        <v>853240</v>
      </c>
      <c r="G4206" s="130">
        <v>1157190</v>
      </c>
      <c r="H4206" s="130" t="str">
        <f t="shared" si="130"/>
        <v>KK-980096</v>
      </c>
      <c r="I4206" s="130" t="str">
        <f t="shared" si="131"/>
        <v>AG</v>
      </c>
    </row>
    <row r="4207" spans="1:9" x14ac:dyDescent="0.15">
      <c r="A4207" s="130">
        <v>4205</v>
      </c>
      <c r="B4207" s="130" t="s">
        <v>6792</v>
      </c>
      <c r="C4207" s="130" t="s">
        <v>16344</v>
      </c>
      <c r="D4207" s="130">
        <v>100</v>
      </c>
      <c r="E4207" s="130" t="s">
        <v>12355</v>
      </c>
      <c r="F4207" s="130">
        <v>15223800</v>
      </c>
      <c r="G4207" s="130">
        <v>16788100</v>
      </c>
      <c r="H4207" s="130" t="str">
        <f t="shared" si="130"/>
        <v>KK-980097</v>
      </c>
      <c r="I4207" s="130" t="str">
        <f t="shared" si="131"/>
        <v>AG</v>
      </c>
    </row>
    <row r="4208" spans="1:9" x14ac:dyDescent="0.15">
      <c r="A4208" s="130">
        <v>4206</v>
      </c>
      <c r="B4208" s="130" t="s">
        <v>6793</v>
      </c>
      <c r="C4208" s="130" t="s">
        <v>16345</v>
      </c>
      <c r="D4208" s="130">
        <v>10</v>
      </c>
      <c r="E4208" s="130" t="s">
        <v>12355</v>
      </c>
      <c r="F4208" s="130">
        <v>197600</v>
      </c>
      <c r="G4208" s="130">
        <v>261730</v>
      </c>
      <c r="H4208" s="130" t="str">
        <f t="shared" si="130"/>
        <v>KK-980098</v>
      </c>
      <c r="I4208" s="130" t="str">
        <f t="shared" si="131"/>
        <v>VG</v>
      </c>
    </row>
    <row r="4209" spans="1:9" x14ac:dyDescent="0.15">
      <c r="A4209" s="130">
        <v>4207</v>
      </c>
      <c r="B4209" s="130" t="s">
        <v>6794</v>
      </c>
      <c r="C4209" s="130" t="s">
        <v>16346</v>
      </c>
      <c r="D4209" s="130">
        <v>1000</v>
      </c>
      <c r="E4209" s="130" t="s">
        <v>12368</v>
      </c>
      <c r="F4209" s="130">
        <v>1504300</v>
      </c>
      <c r="G4209" s="130">
        <v>1646000</v>
      </c>
      <c r="H4209" s="130" t="str">
        <f t="shared" si="130"/>
        <v>KK-980099</v>
      </c>
      <c r="I4209" s="130" t="str">
        <f t="shared" si="131"/>
        <v/>
      </c>
    </row>
    <row r="4210" spans="1:9" x14ac:dyDescent="0.15">
      <c r="A4210" s="130">
        <v>4208</v>
      </c>
      <c r="B4210" s="130" t="s">
        <v>6795</v>
      </c>
      <c r="C4210" s="130" t="s">
        <v>16347</v>
      </c>
      <c r="D4210" s="130">
        <v>0.4</v>
      </c>
      <c r="E4210" s="130" t="s">
        <v>12368</v>
      </c>
      <c r="F4210" s="130">
        <v>49824</v>
      </c>
      <c r="G4210" s="130">
        <v>47036</v>
      </c>
      <c r="H4210" s="130" t="str">
        <f t="shared" si="130"/>
        <v>KK-980100</v>
      </c>
      <c r="I4210" s="130" t="str">
        <f t="shared" si="131"/>
        <v/>
      </c>
    </row>
    <row r="4211" spans="1:9" x14ac:dyDescent="0.15">
      <c r="A4211" s="130">
        <v>4209</v>
      </c>
      <c r="B4211" s="130" t="s">
        <v>6796</v>
      </c>
      <c r="C4211" s="130" t="s">
        <v>16348</v>
      </c>
      <c r="D4211" s="130">
        <v>1</v>
      </c>
      <c r="E4211" s="130" t="s">
        <v>12361</v>
      </c>
      <c r="F4211" s="130">
        <v>11200</v>
      </c>
      <c r="G4211" s="130">
        <v>21300</v>
      </c>
      <c r="H4211" s="130" t="str">
        <f t="shared" si="130"/>
        <v>KK-980101</v>
      </c>
      <c r="I4211" s="130" t="str">
        <f t="shared" si="131"/>
        <v/>
      </c>
    </row>
    <row r="4212" spans="1:9" x14ac:dyDescent="0.15">
      <c r="A4212" s="130">
        <v>4210</v>
      </c>
      <c r="B4212" s="130" t="s">
        <v>6797</v>
      </c>
      <c r="C4212" s="130" t="s">
        <v>16349</v>
      </c>
      <c r="D4212" s="130">
        <v>1</v>
      </c>
      <c r="E4212" s="130" t="s">
        <v>12355</v>
      </c>
      <c r="F4212" s="130">
        <v>57817</v>
      </c>
      <c r="G4212" s="130">
        <v>64745</v>
      </c>
      <c r="H4212" s="130" t="str">
        <f t="shared" si="130"/>
        <v>KK-980102</v>
      </c>
      <c r="I4212" s="130" t="str">
        <f t="shared" si="131"/>
        <v/>
      </c>
    </row>
    <row r="4213" spans="1:9" x14ac:dyDescent="0.15">
      <c r="A4213" s="130">
        <v>4211</v>
      </c>
      <c r="B4213" s="130" t="s">
        <v>6798</v>
      </c>
      <c r="C4213" s="130" t="s">
        <v>16350</v>
      </c>
      <c r="D4213" s="130">
        <v>10800</v>
      </c>
      <c r="E4213" s="130" t="s">
        <v>12361</v>
      </c>
      <c r="F4213" s="130">
        <v>104653931</v>
      </c>
      <c r="G4213" s="130">
        <v>108824860</v>
      </c>
      <c r="H4213" s="130" t="str">
        <f t="shared" si="130"/>
        <v>KK-980103</v>
      </c>
      <c r="I4213" s="130" t="str">
        <f t="shared" si="131"/>
        <v>AG</v>
      </c>
    </row>
    <row r="4214" spans="1:9" x14ac:dyDescent="0.15">
      <c r="A4214" s="130">
        <v>4212</v>
      </c>
      <c r="B4214" s="130" t="s">
        <v>6799</v>
      </c>
      <c r="C4214" s="130" t="s">
        <v>16351</v>
      </c>
      <c r="D4214" s="130">
        <v>1</v>
      </c>
      <c r="E4214" s="130" t="s">
        <v>12391</v>
      </c>
      <c r="F4214" s="130">
        <v>192745900</v>
      </c>
      <c r="G4214" s="130">
        <v>214005940</v>
      </c>
      <c r="H4214" s="130" t="str">
        <f t="shared" si="130"/>
        <v>KK-990001</v>
      </c>
      <c r="I4214" s="130" t="str">
        <f t="shared" si="131"/>
        <v>AG</v>
      </c>
    </row>
    <row r="4215" spans="1:9" x14ac:dyDescent="0.15">
      <c r="A4215" s="130">
        <v>4213</v>
      </c>
      <c r="B4215" s="130" t="s">
        <v>6800</v>
      </c>
      <c r="C4215" s="130" t="s">
        <v>16352</v>
      </c>
      <c r="D4215" s="130">
        <v>100</v>
      </c>
      <c r="E4215" s="130" t="s">
        <v>12368</v>
      </c>
      <c r="F4215" s="130">
        <v>2850317</v>
      </c>
      <c r="G4215" s="130">
        <v>571286</v>
      </c>
      <c r="H4215" s="130" t="str">
        <f t="shared" si="130"/>
        <v>KK-990002</v>
      </c>
      <c r="I4215" s="130" t="str">
        <f t="shared" si="131"/>
        <v>VG</v>
      </c>
    </row>
    <row r="4216" spans="1:9" x14ac:dyDescent="0.15">
      <c r="A4216" s="130">
        <v>4214</v>
      </c>
      <c r="B4216" s="130" t="s">
        <v>6801</v>
      </c>
      <c r="C4216" s="130" t="s">
        <v>16353</v>
      </c>
      <c r="D4216" s="130">
        <v>1000</v>
      </c>
      <c r="E4216" s="130" t="s">
        <v>12361</v>
      </c>
      <c r="F4216" s="130">
        <v>13000000</v>
      </c>
      <c r="G4216" s="130">
        <v>16000000</v>
      </c>
      <c r="H4216" s="130" t="str">
        <f t="shared" si="130"/>
        <v>KK-990003</v>
      </c>
      <c r="I4216" s="130" t="str">
        <f t="shared" si="131"/>
        <v/>
      </c>
    </row>
    <row r="4217" spans="1:9" x14ac:dyDescent="0.15">
      <c r="A4217" s="130">
        <v>4215</v>
      </c>
      <c r="B4217" s="130" t="s">
        <v>6802</v>
      </c>
      <c r="C4217" s="130" t="s">
        <v>16354</v>
      </c>
      <c r="D4217" s="130">
        <v>20</v>
      </c>
      <c r="E4217" s="130" t="s">
        <v>12355</v>
      </c>
      <c r="F4217" s="130">
        <v>760000</v>
      </c>
      <c r="G4217" s="130">
        <v>806900</v>
      </c>
      <c r="H4217" s="130" t="str">
        <f t="shared" si="130"/>
        <v>KK-990004</v>
      </c>
      <c r="I4217" s="130" t="str">
        <f t="shared" si="131"/>
        <v>AG</v>
      </c>
    </row>
    <row r="4218" spans="1:9" x14ac:dyDescent="0.15">
      <c r="A4218" s="130">
        <v>4216</v>
      </c>
      <c r="B4218" s="130" t="s">
        <v>6803</v>
      </c>
      <c r="C4218" s="130" t="s">
        <v>16355</v>
      </c>
      <c r="D4218" s="130">
        <v>100</v>
      </c>
      <c r="E4218" s="130" t="s">
        <v>12355</v>
      </c>
      <c r="F4218" s="130">
        <v>7602600</v>
      </c>
      <c r="G4218" s="130">
        <v>8007200</v>
      </c>
      <c r="H4218" s="130" t="str">
        <f t="shared" si="130"/>
        <v>KK-990005</v>
      </c>
      <c r="I4218" s="130" t="str">
        <f t="shared" si="131"/>
        <v/>
      </c>
    </row>
    <row r="4219" spans="1:9" x14ac:dyDescent="0.15">
      <c r="A4219" s="130">
        <v>4217</v>
      </c>
      <c r="B4219" s="130" t="s">
        <v>6804</v>
      </c>
      <c r="C4219" s="130" t="s">
        <v>16356</v>
      </c>
      <c r="D4219" s="130">
        <v>1000</v>
      </c>
      <c r="E4219" s="130" t="s">
        <v>12355</v>
      </c>
      <c r="F4219" s="130">
        <v>520500</v>
      </c>
      <c r="G4219" s="130">
        <v>565300</v>
      </c>
      <c r="H4219" s="130" t="str">
        <f t="shared" si="130"/>
        <v>KK-990006</v>
      </c>
      <c r="I4219" s="130" t="str">
        <f t="shared" si="131"/>
        <v/>
      </c>
    </row>
    <row r="4220" spans="1:9" x14ac:dyDescent="0.15">
      <c r="A4220" s="130">
        <v>4218</v>
      </c>
      <c r="B4220" s="130" t="s">
        <v>6805</v>
      </c>
      <c r="C4220" s="130" t="s">
        <v>16357</v>
      </c>
      <c r="D4220" s="130">
        <v>100</v>
      </c>
      <c r="E4220" s="130" t="s">
        <v>12361</v>
      </c>
      <c r="F4220" s="130">
        <v>90700</v>
      </c>
      <c r="G4220" s="130">
        <v>285000</v>
      </c>
      <c r="H4220" s="130" t="str">
        <f t="shared" si="130"/>
        <v>KK-990007</v>
      </c>
      <c r="I4220" s="130" t="str">
        <f t="shared" si="131"/>
        <v/>
      </c>
    </row>
    <row r="4221" spans="1:9" x14ac:dyDescent="0.15">
      <c r="A4221" s="130">
        <v>4219</v>
      </c>
      <c r="B4221" s="130" t="s">
        <v>6806</v>
      </c>
      <c r="C4221" s="130" t="s">
        <v>16358</v>
      </c>
      <c r="D4221" s="130">
        <v>100</v>
      </c>
      <c r="E4221" s="130" t="s">
        <v>12372</v>
      </c>
      <c r="F4221" s="130">
        <v>681598</v>
      </c>
      <c r="G4221" s="130">
        <v>750407</v>
      </c>
      <c r="H4221" s="130" t="str">
        <f t="shared" si="130"/>
        <v>KK-990008</v>
      </c>
      <c r="I4221" s="130" t="str">
        <f t="shared" si="131"/>
        <v>AG</v>
      </c>
    </row>
    <row r="4222" spans="1:9" x14ac:dyDescent="0.15">
      <c r="A4222" s="130">
        <v>4220</v>
      </c>
      <c r="B4222" s="130" t="s">
        <v>6807</v>
      </c>
      <c r="C4222" s="130" t="s">
        <v>406</v>
      </c>
      <c r="D4222" s="130">
        <v>250</v>
      </c>
      <c r="E4222" s="130" t="s">
        <v>12368</v>
      </c>
      <c r="F4222" s="130">
        <v>7350000</v>
      </c>
      <c r="G4222" s="130">
        <v>14575000</v>
      </c>
      <c r="H4222" s="130" t="str">
        <f t="shared" si="130"/>
        <v>KK-990009</v>
      </c>
      <c r="I4222" s="130" t="str">
        <f t="shared" si="131"/>
        <v>AG</v>
      </c>
    </row>
    <row r="4223" spans="1:9" x14ac:dyDescent="0.15">
      <c r="A4223" s="130">
        <v>4221</v>
      </c>
      <c r="B4223" s="130" t="s">
        <v>6808</v>
      </c>
      <c r="C4223" s="130" t="s">
        <v>16359</v>
      </c>
      <c r="D4223" s="130">
        <v>1</v>
      </c>
      <c r="E4223" s="130" t="s">
        <v>13104</v>
      </c>
      <c r="F4223" s="130">
        <v>50000</v>
      </c>
      <c r="G4223" s="130">
        <v>16000</v>
      </c>
      <c r="H4223" s="130" t="str">
        <f t="shared" si="130"/>
        <v>KK-990010</v>
      </c>
      <c r="I4223" s="130" t="str">
        <f t="shared" si="131"/>
        <v>VG</v>
      </c>
    </row>
    <row r="4224" spans="1:9" x14ac:dyDescent="0.15">
      <c r="A4224" s="130">
        <v>4222</v>
      </c>
      <c r="B4224" s="130" t="s">
        <v>6809</v>
      </c>
      <c r="C4224" s="130" t="s">
        <v>16360</v>
      </c>
      <c r="D4224" s="130">
        <v>1110</v>
      </c>
      <c r="E4224" s="130" t="s">
        <v>16361</v>
      </c>
      <c r="F4224" s="130">
        <v>399600</v>
      </c>
      <c r="G4224" s="130">
        <v>666000</v>
      </c>
      <c r="H4224" s="130" t="str">
        <f t="shared" si="130"/>
        <v>KK-990011</v>
      </c>
      <c r="I4224" s="130" t="str">
        <f t="shared" si="131"/>
        <v>AG</v>
      </c>
    </row>
    <row r="4225" spans="1:9" x14ac:dyDescent="0.15">
      <c r="A4225" s="130">
        <v>4223</v>
      </c>
      <c r="B4225" s="130" t="s">
        <v>6810</v>
      </c>
      <c r="C4225" s="130" t="s">
        <v>16362</v>
      </c>
      <c r="D4225" s="130">
        <v>40</v>
      </c>
      <c r="E4225" s="130" t="s">
        <v>16363</v>
      </c>
      <c r="F4225" s="130">
        <v>952000</v>
      </c>
      <c r="G4225" s="130">
        <v>1260000</v>
      </c>
      <c r="H4225" s="130" t="str">
        <f t="shared" si="130"/>
        <v>KK-990012</v>
      </c>
      <c r="I4225" s="130" t="str">
        <f t="shared" si="131"/>
        <v/>
      </c>
    </row>
    <row r="4226" spans="1:9" x14ac:dyDescent="0.15">
      <c r="A4226" s="130">
        <v>4224</v>
      </c>
      <c r="B4226" s="130" t="s">
        <v>6811</v>
      </c>
      <c r="C4226" s="130" t="s">
        <v>2369</v>
      </c>
      <c r="D4226" s="130">
        <v>100</v>
      </c>
      <c r="E4226" s="130" t="s">
        <v>12446</v>
      </c>
      <c r="F4226" s="130">
        <v>94000</v>
      </c>
      <c r="G4226" s="130">
        <v>94000</v>
      </c>
      <c r="H4226" s="130" t="str">
        <f t="shared" si="130"/>
        <v>KK-990013</v>
      </c>
      <c r="I4226" s="130" t="str">
        <f t="shared" si="131"/>
        <v/>
      </c>
    </row>
    <row r="4227" spans="1:9" x14ac:dyDescent="0.15">
      <c r="A4227" s="130">
        <v>4225</v>
      </c>
      <c r="B4227" s="130" t="s">
        <v>6812</v>
      </c>
      <c r="C4227" s="130" t="s">
        <v>16365</v>
      </c>
      <c r="H4227" s="130" t="str">
        <f t="shared" si="130"/>
        <v>KK-990014</v>
      </c>
      <c r="I4227" s="130" t="str">
        <f t="shared" si="131"/>
        <v/>
      </c>
    </row>
    <row r="4228" spans="1:9" x14ac:dyDescent="0.15">
      <c r="A4228" s="130">
        <v>4226</v>
      </c>
      <c r="B4228" s="130" t="s">
        <v>6813</v>
      </c>
      <c r="C4228" s="130" t="s">
        <v>16366</v>
      </c>
      <c r="H4228" s="130" t="str">
        <f t="shared" ref="H4228:H4291" si="132">LEFT(B4228,FIND("-",B4228)+6)</f>
        <v>KK-990015</v>
      </c>
      <c r="I4228" s="130" t="str">
        <f t="shared" ref="I4228:I4291" si="133">RIGHT(B4228,LEN(B4228)-FIND("-",B4228)-7)</f>
        <v/>
      </c>
    </row>
    <row r="4229" spans="1:9" x14ac:dyDescent="0.15">
      <c r="A4229" s="130">
        <v>4227</v>
      </c>
      <c r="B4229" s="130" t="s">
        <v>6814</v>
      </c>
      <c r="C4229" s="130" t="s">
        <v>385</v>
      </c>
      <c r="D4229" s="130">
        <v>100</v>
      </c>
      <c r="E4229" s="130" t="s">
        <v>12368</v>
      </c>
      <c r="F4229" s="130">
        <v>3268700</v>
      </c>
      <c r="G4229" s="130">
        <v>3864700</v>
      </c>
      <c r="H4229" s="130" t="str">
        <f t="shared" si="132"/>
        <v>KK-990016</v>
      </c>
      <c r="I4229" s="130" t="str">
        <f t="shared" si="133"/>
        <v>VG</v>
      </c>
    </row>
    <row r="4230" spans="1:9" x14ac:dyDescent="0.15">
      <c r="A4230" s="130">
        <v>4228</v>
      </c>
      <c r="B4230" s="130" t="s">
        <v>6815</v>
      </c>
      <c r="C4230" s="130" t="s">
        <v>16367</v>
      </c>
      <c r="D4230" s="130">
        <v>1</v>
      </c>
      <c r="E4230" s="130" t="s">
        <v>12372</v>
      </c>
      <c r="F4230" s="130">
        <v>16019.6</v>
      </c>
      <c r="G4230" s="130">
        <v>15598.6</v>
      </c>
      <c r="H4230" s="130" t="str">
        <f t="shared" si="132"/>
        <v>KK-990017</v>
      </c>
      <c r="I4230" s="130" t="str">
        <f t="shared" si="133"/>
        <v/>
      </c>
    </row>
    <row r="4231" spans="1:9" x14ac:dyDescent="0.15">
      <c r="A4231" s="130">
        <v>4229</v>
      </c>
      <c r="B4231" s="130" t="s">
        <v>6816</v>
      </c>
      <c r="C4231" s="130" t="s">
        <v>14934</v>
      </c>
      <c r="D4231" s="130">
        <v>200</v>
      </c>
      <c r="E4231" s="130" t="s">
        <v>12368</v>
      </c>
      <c r="F4231" s="130">
        <v>1810692</v>
      </c>
      <c r="G4231" s="130">
        <v>2100000</v>
      </c>
      <c r="H4231" s="130" t="str">
        <f t="shared" si="132"/>
        <v>KK-990018</v>
      </c>
      <c r="I4231" s="130" t="str">
        <f t="shared" si="133"/>
        <v/>
      </c>
    </row>
    <row r="4232" spans="1:9" x14ac:dyDescent="0.15">
      <c r="A4232" s="130">
        <v>4230</v>
      </c>
      <c r="B4232" s="130" t="s">
        <v>6817</v>
      </c>
      <c r="C4232" s="130" t="s">
        <v>16356</v>
      </c>
      <c r="H4232" s="130" t="str">
        <f t="shared" si="132"/>
        <v>KK-990019</v>
      </c>
      <c r="I4232" s="130" t="str">
        <f t="shared" si="133"/>
        <v/>
      </c>
    </row>
    <row r="4233" spans="1:9" x14ac:dyDescent="0.15">
      <c r="A4233" s="130">
        <v>4231</v>
      </c>
      <c r="B4233" s="130" t="s">
        <v>6818</v>
      </c>
      <c r="C4233" s="130" t="s">
        <v>16368</v>
      </c>
      <c r="D4233" s="130">
        <v>100</v>
      </c>
      <c r="E4233" s="130" t="s">
        <v>16369</v>
      </c>
      <c r="F4233" s="130">
        <v>1397210</v>
      </c>
      <c r="G4233" s="130">
        <v>2600418</v>
      </c>
      <c r="H4233" s="130" t="str">
        <f t="shared" si="132"/>
        <v>KK-990020</v>
      </c>
      <c r="I4233" s="130" t="str">
        <f t="shared" si="133"/>
        <v>VG</v>
      </c>
    </row>
    <row r="4234" spans="1:9" x14ac:dyDescent="0.15">
      <c r="A4234" s="130">
        <v>4232</v>
      </c>
      <c r="B4234" s="130" t="s">
        <v>6819</v>
      </c>
      <c r="C4234" s="130" t="s">
        <v>16370</v>
      </c>
      <c r="D4234" s="130">
        <v>100</v>
      </c>
      <c r="E4234" s="130" t="s">
        <v>12372</v>
      </c>
      <c r="F4234" s="130">
        <v>579150</v>
      </c>
      <c r="G4234" s="130">
        <v>563972</v>
      </c>
      <c r="H4234" s="130" t="str">
        <f t="shared" si="132"/>
        <v>KK-990021</v>
      </c>
      <c r="I4234" s="130" t="str">
        <f t="shared" si="133"/>
        <v>VG</v>
      </c>
    </row>
    <row r="4235" spans="1:9" x14ac:dyDescent="0.15">
      <c r="A4235" s="130">
        <v>4233</v>
      </c>
      <c r="B4235" s="130" t="s">
        <v>6820</v>
      </c>
      <c r="C4235" s="130" t="s">
        <v>16371</v>
      </c>
      <c r="D4235" s="130">
        <v>1000</v>
      </c>
      <c r="E4235" s="130" t="s">
        <v>12361</v>
      </c>
      <c r="F4235" s="130">
        <v>23591000</v>
      </c>
      <c r="G4235" s="130">
        <v>7100000</v>
      </c>
      <c r="H4235" s="130" t="str">
        <f t="shared" si="132"/>
        <v>KK-990022</v>
      </c>
      <c r="I4235" s="130" t="str">
        <f t="shared" si="133"/>
        <v/>
      </c>
    </row>
    <row r="4236" spans="1:9" x14ac:dyDescent="0.15">
      <c r="A4236" s="130">
        <v>4234</v>
      </c>
      <c r="B4236" s="130" t="s">
        <v>6821</v>
      </c>
      <c r="C4236" s="130" t="s">
        <v>16372</v>
      </c>
      <c r="D4236" s="130">
        <v>1</v>
      </c>
      <c r="E4236" s="130" t="s">
        <v>12610</v>
      </c>
      <c r="F4236" s="130">
        <v>550</v>
      </c>
      <c r="G4236" s="130">
        <v>590</v>
      </c>
      <c r="H4236" s="130" t="str">
        <f t="shared" si="132"/>
        <v>KK-990023</v>
      </c>
      <c r="I4236" s="130" t="str">
        <f t="shared" si="133"/>
        <v>VG</v>
      </c>
    </row>
    <row r="4237" spans="1:9" x14ac:dyDescent="0.15">
      <c r="A4237" s="130">
        <v>4235</v>
      </c>
      <c r="B4237" s="130" t="s">
        <v>6822</v>
      </c>
      <c r="C4237" s="130" t="s">
        <v>16373</v>
      </c>
      <c r="D4237" s="130">
        <v>1</v>
      </c>
      <c r="E4237" s="130" t="s">
        <v>12554</v>
      </c>
      <c r="F4237" s="130">
        <v>11000</v>
      </c>
      <c r="G4237" s="130">
        <v>11500</v>
      </c>
      <c r="H4237" s="130" t="str">
        <f t="shared" si="132"/>
        <v>KK-990024</v>
      </c>
      <c r="I4237" s="130" t="str">
        <f t="shared" si="133"/>
        <v>VG</v>
      </c>
    </row>
    <row r="4238" spans="1:9" x14ac:dyDescent="0.15">
      <c r="A4238" s="130">
        <v>4236</v>
      </c>
      <c r="B4238" s="130" t="s">
        <v>6823</v>
      </c>
      <c r="C4238" s="130" t="s">
        <v>16374</v>
      </c>
      <c r="D4238" s="130">
        <v>100</v>
      </c>
      <c r="E4238" s="130" t="s">
        <v>16375</v>
      </c>
      <c r="F4238" s="130">
        <v>135330</v>
      </c>
      <c r="G4238" s="130">
        <v>23794.68</v>
      </c>
      <c r="H4238" s="130" t="str">
        <f t="shared" si="132"/>
        <v>KK-990025</v>
      </c>
      <c r="I4238" s="130" t="str">
        <f t="shared" si="133"/>
        <v>VG</v>
      </c>
    </row>
    <row r="4239" spans="1:9" x14ac:dyDescent="0.15">
      <c r="A4239" s="130">
        <v>4237</v>
      </c>
      <c r="B4239" s="130" t="s">
        <v>6824</v>
      </c>
      <c r="C4239" s="130" t="s">
        <v>16376</v>
      </c>
      <c r="D4239" s="130">
        <v>100</v>
      </c>
      <c r="E4239" s="130" t="s">
        <v>12355</v>
      </c>
      <c r="F4239" s="130">
        <v>10158000</v>
      </c>
      <c r="G4239" s="130">
        <v>11965000</v>
      </c>
      <c r="H4239" s="130" t="str">
        <f t="shared" si="132"/>
        <v>KK-990026</v>
      </c>
      <c r="I4239" s="130" t="str">
        <f t="shared" si="133"/>
        <v/>
      </c>
    </row>
    <row r="4240" spans="1:9" x14ac:dyDescent="0.15">
      <c r="A4240" s="130">
        <v>4238</v>
      </c>
      <c r="B4240" s="130" t="s">
        <v>6825</v>
      </c>
      <c r="C4240" s="130" t="s">
        <v>16377</v>
      </c>
      <c r="D4240" s="130">
        <v>60</v>
      </c>
      <c r="E4240" s="130" t="s">
        <v>12569</v>
      </c>
      <c r="F4240" s="130">
        <v>31740000</v>
      </c>
      <c r="G4240" s="130">
        <v>50650000</v>
      </c>
      <c r="H4240" s="130" t="str">
        <f t="shared" si="132"/>
        <v>KK-990027</v>
      </c>
      <c r="I4240" s="130" t="str">
        <f t="shared" si="133"/>
        <v/>
      </c>
    </row>
    <row r="4241" spans="1:9" x14ac:dyDescent="0.15">
      <c r="A4241" s="130">
        <v>4239</v>
      </c>
      <c r="B4241" s="130" t="s">
        <v>6826</v>
      </c>
      <c r="C4241" s="130" t="s">
        <v>16378</v>
      </c>
      <c r="D4241" s="130">
        <v>1000</v>
      </c>
      <c r="E4241" s="130" t="s">
        <v>12368</v>
      </c>
      <c r="F4241" s="130">
        <v>2730000</v>
      </c>
      <c r="G4241" s="130">
        <v>4000000</v>
      </c>
      <c r="H4241" s="130" t="str">
        <f t="shared" si="132"/>
        <v>KK-990028</v>
      </c>
      <c r="I4241" s="130" t="str">
        <f t="shared" si="133"/>
        <v>AG</v>
      </c>
    </row>
    <row r="4242" spans="1:9" x14ac:dyDescent="0.15">
      <c r="A4242" s="130">
        <v>4240</v>
      </c>
      <c r="B4242" s="130" t="s">
        <v>6827</v>
      </c>
      <c r="C4242" s="130" t="s">
        <v>16379</v>
      </c>
      <c r="D4242" s="130">
        <v>1</v>
      </c>
      <c r="E4242" s="130" t="s">
        <v>14493</v>
      </c>
      <c r="F4242" s="130">
        <v>12300</v>
      </c>
      <c r="G4242" s="130">
        <v>14700</v>
      </c>
      <c r="H4242" s="130" t="str">
        <f t="shared" si="132"/>
        <v>KK-990029</v>
      </c>
      <c r="I4242" s="130" t="str">
        <f t="shared" si="133"/>
        <v>AG</v>
      </c>
    </row>
    <row r="4243" spans="1:9" x14ac:dyDescent="0.15">
      <c r="A4243" s="130">
        <v>4241</v>
      </c>
      <c r="B4243" s="130" t="s">
        <v>6828</v>
      </c>
      <c r="C4243" s="130" t="s">
        <v>16380</v>
      </c>
      <c r="D4243" s="130">
        <v>100</v>
      </c>
      <c r="E4243" s="130" t="s">
        <v>12372</v>
      </c>
      <c r="F4243" s="130">
        <v>331616</v>
      </c>
      <c r="G4243" s="130">
        <v>400000</v>
      </c>
      <c r="H4243" s="130" t="str">
        <f t="shared" si="132"/>
        <v>KK-990030</v>
      </c>
      <c r="I4243" s="130" t="str">
        <f t="shared" si="133"/>
        <v>AG</v>
      </c>
    </row>
    <row r="4244" spans="1:9" x14ac:dyDescent="0.15">
      <c r="A4244" s="130">
        <v>4242</v>
      </c>
      <c r="B4244" s="130" t="s">
        <v>6829</v>
      </c>
      <c r="C4244" s="130" t="s">
        <v>16381</v>
      </c>
      <c r="D4244" s="130">
        <v>100</v>
      </c>
      <c r="E4244" s="130" t="s">
        <v>12372</v>
      </c>
      <c r="F4244" s="130">
        <v>1613000</v>
      </c>
      <c r="G4244" s="130">
        <v>1335000</v>
      </c>
      <c r="H4244" s="130" t="str">
        <f t="shared" si="132"/>
        <v>KK-990031</v>
      </c>
      <c r="I4244" s="130" t="str">
        <f t="shared" si="133"/>
        <v>AG</v>
      </c>
    </row>
    <row r="4245" spans="1:9" x14ac:dyDescent="0.15">
      <c r="A4245" s="130">
        <v>4243</v>
      </c>
      <c r="B4245" s="130" t="s">
        <v>6830</v>
      </c>
      <c r="H4245" s="130" t="str">
        <f t="shared" si="132"/>
        <v>KK-990032</v>
      </c>
      <c r="I4245" s="130" t="str">
        <f t="shared" si="133"/>
        <v/>
      </c>
    </row>
    <row r="4246" spans="1:9" x14ac:dyDescent="0.15">
      <c r="A4246" s="130">
        <v>4244</v>
      </c>
      <c r="B4246" s="130" t="s">
        <v>6831</v>
      </c>
      <c r="C4246" s="130" t="s">
        <v>16382</v>
      </c>
      <c r="D4246" s="130">
        <v>1</v>
      </c>
      <c r="E4246" s="130" t="s">
        <v>12391</v>
      </c>
      <c r="F4246" s="130">
        <v>429331582.60000002</v>
      </c>
      <c r="G4246" s="130">
        <v>395329921</v>
      </c>
      <c r="H4246" s="130" t="str">
        <f t="shared" si="132"/>
        <v>KK-990033</v>
      </c>
      <c r="I4246" s="130" t="str">
        <f t="shared" si="133"/>
        <v/>
      </c>
    </row>
    <row r="4247" spans="1:9" x14ac:dyDescent="0.15">
      <c r="A4247" s="130">
        <v>4245</v>
      </c>
      <c r="B4247" s="130" t="s">
        <v>6832</v>
      </c>
      <c r="C4247" s="130" t="s">
        <v>16383</v>
      </c>
      <c r="H4247" s="130" t="str">
        <f t="shared" si="132"/>
        <v>KK-990034</v>
      </c>
      <c r="I4247" s="130" t="str">
        <f t="shared" si="133"/>
        <v/>
      </c>
    </row>
    <row r="4248" spans="1:9" x14ac:dyDescent="0.15">
      <c r="A4248" s="130">
        <v>4246</v>
      </c>
      <c r="B4248" s="130" t="s">
        <v>6833</v>
      </c>
      <c r="C4248" s="130" t="s">
        <v>15615</v>
      </c>
      <c r="D4248" s="130">
        <v>500</v>
      </c>
      <c r="E4248" s="130" t="s">
        <v>12361</v>
      </c>
      <c r="F4248" s="130">
        <v>40072230</v>
      </c>
      <c r="G4248" s="130">
        <v>67935810</v>
      </c>
      <c r="H4248" s="130" t="str">
        <f t="shared" si="132"/>
        <v>KK-990035</v>
      </c>
      <c r="I4248" s="130" t="str">
        <f t="shared" si="133"/>
        <v>AG</v>
      </c>
    </row>
    <row r="4249" spans="1:9" x14ac:dyDescent="0.15">
      <c r="A4249" s="130">
        <v>4247</v>
      </c>
      <c r="B4249" s="130" t="s">
        <v>6834</v>
      </c>
      <c r="C4249" s="130" t="s">
        <v>16384</v>
      </c>
      <c r="D4249" s="130">
        <v>1</v>
      </c>
      <c r="E4249" s="130" t="s">
        <v>12370</v>
      </c>
      <c r="F4249" s="130">
        <v>835375.95</v>
      </c>
      <c r="G4249" s="130">
        <v>798248.13</v>
      </c>
      <c r="H4249" s="130" t="str">
        <f t="shared" si="132"/>
        <v>KK-990036</v>
      </c>
      <c r="I4249" s="130" t="str">
        <f t="shared" si="133"/>
        <v>VG</v>
      </c>
    </row>
    <row r="4250" spans="1:9" x14ac:dyDescent="0.15">
      <c r="A4250" s="130">
        <v>4248</v>
      </c>
      <c r="B4250" s="130" t="s">
        <v>6835</v>
      </c>
      <c r="C4250" s="130" t="s">
        <v>16385</v>
      </c>
      <c r="H4250" s="130" t="str">
        <f t="shared" si="132"/>
        <v>KK-990037</v>
      </c>
      <c r="I4250" s="130" t="str">
        <f t="shared" si="133"/>
        <v/>
      </c>
    </row>
    <row r="4251" spans="1:9" x14ac:dyDescent="0.15">
      <c r="A4251" s="130">
        <v>4249</v>
      </c>
      <c r="B4251" s="130" t="s">
        <v>6836</v>
      </c>
      <c r="C4251" s="130" t="s">
        <v>16386</v>
      </c>
      <c r="D4251" s="130">
        <v>1000</v>
      </c>
      <c r="E4251" s="130" t="s">
        <v>12372</v>
      </c>
      <c r="F4251" s="130">
        <v>9723000</v>
      </c>
      <c r="G4251" s="130">
        <v>12609197.300000001</v>
      </c>
      <c r="H4251" s="130" t="str">
        <f t="shared" si="132"/>
        <v>KK-990038</v>
      </c>
      <c r="I4251" s="130" t="str">
        <f t="shared" si="133"/>
        <v/>
      </c>
    </row>
    <row r="4252" spans="1:9" x14ac:dyDescent="0.15">
      <c r="A4252" s="130">
        <v>4250</v>
      </c>
      <c r="B4252" s="130" t="s">
        <v>6837</v>
      </c>
      <c r="C4252" s="130" t="s">
        <v>16387</v>
      </c>
      <c r="D4252" s="130">
        <v>1000</v>
      </c>
      <c r="E4252" s="130" t="s">
        <v>12372</v>
      </c>
      <c r="F4252" s="130">
        <v>9961793.3000000007</v>
      </c>
      <c r="G4252" s="130">
        <v>12632204.4</v>
      </c>
      <c r="H4252" s="130" t="str">
        <f t="shared" si="132"/>
        <v>KK-990039</v>
      </c>
      <c r="I4252" s="130" t="str">
        <f t="shared" si="133"/>
        <v>VG</v>
      </c>
    </row>
    <row r="4253" spans="1:9" x14ac:dyDescent="0.15">
      <c r="A4253" s="130">
        <v>4251</v>
      </c>
      <c r="B4253" s="130" t="s">
        <v>6838</v>
      </c>
      <c r="C4253" s="130" t="s">
        <v>16388</v>
      </c>
      <c r="D4253" s="130">
        <v>1</v>
      </c>
      <c r="E4253" s="130" t="s">
        <v>12434</v>
      </c>
      <c r="F4253" s="130">
        <v>600</v>
      </c>
      <c r="G4253" s="130">
        <v>1040</v>
      </c>
      <c r="H4253" s="130" t="str">
        <f t="shared" si="132"/>
        <v>KK-990040</v>
      </c>
      <c r="I4253" s="130" t="str">
        <f t="shared" si="133"/>
        <v/>
      </c>
    </row>
    <row r="4254" spans="1:9" x14ac:dyDescent="0.15">
      <c r="A4254" s="130">
        <v>4252</v>
      </c>
      <c r="B4254" s="130" t="s">
        <v>6839</v>
      </c>
      <c r="C4254" s="130" t="s">
        <v>16389</v>
      </c>
      <c r="D4254" s="130">
        <v>1</v>
      </c>
      <c r="E4254" s="130" t="s">
        <v>12355</v>
      </c>
      <c r="F4254" s="130">
        <v>65598</v>
      </c>
      <c r="G4254" s="130">
        <v>80000</v>
      </c>
      <c r="H4254" s="130" t="str">
        <f t="shared" si="132"/>
        <v>KK-990041</v>
      </c>
      <c r="I4254" s="130" t="str">
        <f t="shared" si="133"/>
        <v/>
      </c>
    </row>
    <row r="4255" spans="1:9" x14ac:dyDescent="0.15">
      <c r="A4255" s="130">
        <v>4253</v>
      </c>
      <c r="B4255" s="130" t="s">
        <v>6840</v>
      </c>
      <c r="C4255" s="130" t="s">
        <v>16390</v>
      </c>
      <c r="D4255" s="130">
        <v>1</v>
      </c>
      <c r="E4255" s="130" t="s">
        <v>12355</v>
      </c>
      <c r="F4255" s="130">
        <v>2740</v>
      </c>
      <c r="G4255" s="130">
        <v>2540</v>
      </c>
      <c r="H4255" s="130" t="str">
        <f t="shared" si="132"/>
        <v>KK-990042</v>
      </c>
      <c r="I4255" s="130" t="str">
        <f t="shared" si="133"/>
        <v/>
      </c>
    </row>
    <row r="4256" spans="1:9" x14ac:dyDescent="0.15">
      <c r="A4256" s="130">
        <v>4254</v>
      </c>
      <c r="B4256" s="130" t="s">
        <v>6841</v>
      </c>
      <c r="C4256" s="130" t="s">
        <v>16391</v>
      </c>
      <c r="D4256" s="130">
        <v>1333.5</v>
      </c>
      <c r="E4256" s="130" t="s">
        <v>12368</v>
      </c>
      <c r="F4256" s="130">
        <v>270503800</v>
      </c>
      <c r="G4256" s="130">
        <v>315155800</v>
      </c>
      <c r="H4256" s="130" t="str">
        <f t="shared" si="132"/>
        <v>KK-990043</v>
      </c>
      <c r="I4256" s="130" t="str">
        <f t="shared" si="133"/>
        <v>AG</v>
      </c>
    </row>
    <row r="4257" spans="1:9" x14ac:dyDescent="0.15">
      <c r="A4257" s="130">
        <v>4255</v>
      </c>
      <c r="B4257" s="130" t="s">
        <v>6842</v>
      </c>
      <c r="C4257" s="130" t="s">
        <v>16392</v>
      </c>
      <c r="H4257" s="130" t="str">
        <f t="shared" si="132"/>
        <v>KK-990044</v>
      </c>
      <c r="I4257" s="130" t="str">
        <f t="shared" si="133"/>
        <v/>
      </c>
    </row>
    <row r="4258" spans="1:9" x14ac:dyDescent="0.15">
      <c r="A4258" s="130">
        <v>4256</v>
      </c>
      <c r="B4258" s="130" t="s">
        <v>6843</v>
      </c>
      <c r="C4258" s="130" t="s">
        <v>16393</v>
      </c>
      <c r="D4258" s="130">
        <v>1</v>
      </c>
      <c r="E4258" s="130" t="s">
        <v>16394</v>
      </c>
      <c r="F4258" s="130">
        <v>162700</v>
      </c>
      <c r="G4258" s="130">
        <v>255800</v>
      </c>
      <c r="H4258" s="130" t="str">
        <f t="shared" si="132"/>
        <v>KK-990045</v>
      </c>
      <c r="I4258" s="130" t="str">
        <f t="shared" si="133"/>
        <v>VG</v>
      </c>
    </row>
    <row r="4259" spans="1:9" x14ac:dyDescent="0.15">
      <c r="A4259" s="130">
        <v>4257</v>
      </c>
      <c r="B4259" s="130" t="s">
        <v>6844</v>
      </c>
      <c r="C4259" s="130" t="s">
        <v>16395</v>
      </c>
      <c r="D4259" s="130">
        <v>1</v>
      </c>
      <c r="E4259" s="130" t="s">
        <v>12893</v>
      </c>
      <c r="F4259" s="130">
        <v>10175000</v>
      </c>
      <c r="G4259" s="130">
        <v>16680000</v>
      </c>
      <c r="H4259" s="130" t="str">
        <f t="shared" si="132"/>
        <v>KK-990046</v>
      </c>
      <c r="I4259" s="130" t="str">
        <f t="shared" si="133"/>
        <v/>
      </c>
    </row>
    <row r="4260" spans="1:9" x14ac:dyDescent="0.15">
      <c r="A4260" s="130">
        <v>4258</v>
      </c>
      <c r="B4260" s="130" t="s">
        <v>6845</v>
      </c>
      <c r="C4260" s="130" t="s">
        <v>16396</v>
      </c>
      <c r="H4260" s="130" t="str">
        <f t="shared" si="132"/>
        <v>KK-990047</v>
      </c>
      <c r="I4260" s="130" t="str">
        <f t="shared" si="133"/>
        <v/>
      </c>
    </row>
    <row r="4261" spans="1:9" x14ac:dyDescent="0.15">
      <c r="A4261" s="130">
        <v>4259</v>
      </c>
      <c r="B4261" s="130" t="s">
        <v>6846</v>
      </c>
      <c r="C4261" s="130" t="s">
        <v>12423</v>
      </c>
      <c r="D4261" s="130">
        <v>100</v>
      </c>
      <c r="E4261" s="130" t="s">
        <v>12368</v>
      </c>
      <c r="F4261" s="130">
        <v>1073950</v>
      </c>
      <c r="G4261" s="130">
        <v>420000</v>
      </c>
      <c r="H4261" s="130" t="str">
        <f t="shared" si="132"/>
        <v>KK-990048</v>
      </c>
      <c r="I4261" s="130" t="str">
        <f t="shared" si="133"/>
        <v/>
      </c>
    </row>
    <row r="4262" spans="1:9" x14ac:dyDescent="0.15">
      <c r="A4262" s="130">
        <v>4260</v>
      </c>
      <c r="B4262" s="130" t="s">
        <v>6847</v>
      </c>
      <c r="C4262" s="130" t="s">
        <v>14965</v>
      </c>
      <c r="D4262" s="130">
        <v>10</v>
      </c>
      <c r="E4262" s="130" t="s">
        <v>12355</v>
      </c>
      <c r="F4262" s="130">
        <v>34925</v>
      </c>
      <c r="G4262" s="130">
        <v>39110</v>
      </c>
      <c r="H4262" s="130" t="str">
        <f t="shared" si="132"/>
        <v>KK-990049</v>
      </c>
      <c r="I4262" s="130" t="str">
        <f t="shared" si="133"/>
        <v/>
      </c>
    </row>
    <row r="4263" spans="1:9" x14ac:dyDescent="0.15">
      <c r="A4263" s="130">
        <v>4261</v>
      </c>
      <c r="B4263" s="130" t="s">
        <v>6848</v>
      </c>
      <c r="C4263" s="130" t="s">
        <v>16397</v>
      </c>
      <c r="D4263" s="130">
        <v>10</v>
      </c>
      <c r="E4263" s="130" t="s">
        <v>12372</v>
      </c>
      <c r="F4263" s="130">
        <v>7099.72</v>
      </c>
      <c r="G4263" s="130">
        <v>8759.6</v>
      </c>
      <c r="H4263" s="130" t="str">
        <f t="shared" si="132"/>
        <v>KK-990050</v>
      </c>
      <c r="I4263" s="130" t="str">
        <f t="shared" si="133"/>
        <v>VG</v>
      </c>
    </row>
    <row r="4264" spans="1:9" x14ac:dyDescent="0.15">
      <c r="A4264" s="130">
        <v>4262</v>
      </c>
      <c r="B4264" s="130" t="s">
        <v>6849</v>
      </c>
      <c r="C4264" s="130" t="s">
        <v>16398</v>
      </c>
      <c r="D4264" s="130">
        <v>4.5999999999999899</v>
      </c>
      <c r="E4264" s="130" t="s">
        <v>12361</v>
      </c>
      <c r="F4264" s="130">
        <v>316810.2</v>
      </c>
      <c r="G4264" s="130">
        <v>855819.6</v>
      </c>
      <c r="H4264" s="130" t="str">
        <f t="shared" si="132"/>
        <v>KK-990051</v>
      </c>
      <c r="I4264" s="130" t="str">
        <f t="shared" si="133"/>
        <v>AG</v>
      </c>
    </row>
    <row r="4265" spans="1:9" x14ac:dyDescent="0.15">
      <c r="A4265" s="130">
        <v>4263</v>
      </c>
      <c r="B4265" s="130" t="s">
        <v>6850</v>
      </c>
      <c r="C4265" s="130" t="s">
        <v>16399</v>
      </c>
      <c r="D4265" s="130">
        <v>1</v>
      </c>
      <c r="E4265" s="130" t="s">
        <v>12382</v>
      </c>
      <c r="F4265" s="130">
        <v>902000</v>
      </c>
      <c r="G4265" s="130">
        <v>1254000</v>
      </c>
      <c r="H4265" s="130" t="str">
        <f t="shared" si="132"/>
        <v>KT-000001</v>
      </c>
      <c r="I4265" s="130" t="str">
        <f t="shared" si="133"/>
        <v/>
      </c>
    </row>
    <row r="4266" spans="1:9" x14ac:dyDescent="0.15">
      <c r="A4266" s="130">
        <v>4264</v>
      </c>
      <c r="B4266" s="130" t="s">
        <v>6851</v>
      </c>
      <c r="C4266" s="130" t="s">
        <v>16400</v>
      </c>
      <c r="D4266" s="130">
        <v>10</v>
      </c>
      <c r="E4266" s="130" t="s">
        <v>12355</v>
      </c>
      <c r="F4266" s="130">
        <v>598900</v>
      </c>
      <c r="G4266" s="130">
        <v>622700</v>
      </c>
      <c r="H4266" s="130" t="str">
        <f t="shared" si="132"/>
        <v>KT-000002</v>
      </c>
      <c r="I4266" s="130" t="str">
        <f t="shared" si="133"/>
        <v/>
      </c>
    </row>
    <row r="4267" spans="1:9" x14ac:dyDescent="0.15">
      <c r="A4267" s="130">
        <v>4265</v>
      </c>
      <c r="B4267" s="130" t="s">
        <v>6852</v>
      </c>
      <c r="C4267" s="130" t="s">
        <v>16401</v>
      </c>
      <c r="D4267" s="130">
        <v>10</v>
      </c>
      <c r="E4267" s="130" t="s">
        <v>12370</v>
      </c>
      <c r="F4267" s="130">
        <v>2211500</v>
      </c>
      <c r="G4267" s="130">
        <v>3900800</v>
      </c>
      <c r="H4267" s="130" t="str">
        <f t="shared" si="132"/>
        <v>KT-000003</v>
      </c>
      <c r="I4267" s="130" t="str">
        <f t="shared" si="133"/>
        <v/>
      </c>
    </row>
    <row r="4268" spans="1:9" x14ac:dyDescent="0.15">
      <c r="A4268" s="130">
        <v>4266</v>
      </c>
      <c r="B4268" s="130" t="s">
        <v>6853</v>
      </c>
      <c r="C4268" s="130" t="s">
        <v>13406</v>
      </c>
      <c r="D4268" s="130">
        <v>1000</v>
      </c>
      <c r="E4268" s="130" t="s">
        <v>12372</v>
      </c>
      <c r="F4268" s="130">
        <v>861286.1</v>
      </c>
      <c r="G4268" s="130">
        <v>1443955</v>
      </c>
      <c r="H4268" s="130" t="str">
        <f t="shared" si="132"/>
        <v>KT-000004</v>
      </c>
      <c r="I4268" s="130" t="str">
        <f t="shared" si="133"/>
        <v/>
      </c>
    </row>
    <row r="4269" spans="1:9" x14ac:dyDescent="0.15">
      <c r="A4269" s="130">
        <v>4267</v>
      </c>
      <c r="B4269" s="130" t="s">
        <v>6854</v>
      </c>
      <c r="C4269" s="130" t="s">
        <v>16402</v>
      </c>
      <c r="D4269" s="130">
        <v>10000</v>
      </c>
      <c r="E4269" s="130" t="s">
        <v>12361</v>
      </c>
      <c r="F4269" s="130">
        <v>34185844</v>
      </c>
      <c r="G4269" s="130">
        <v>37521736</v>
      </c>
      <c r="H4269" s="130" t="str">
        <f t="shared" si="132"/>
        <v>KT-000005</v>
      </c>
      <c r="I4269" s="130" t="str">
        <f t="shared" si="133"/>
        <v/>
      </c>
    </row>
    <row r="4270" spans="1:9" x14ac:dyDescent="0.15">
      <c r="A4270" s="130">
        <v>4268</v>
      </c>
      <c r="B4270" s="130" t="s">
        <v>6855</v>
      </c>
      <c r="C4270" s="130" t="s">
        <v>16403</v>
      </c>
      <c r="D4270" s="130">
        <v>1</v>
      </c>
      <c r="E4270" s="130" t="s">
        <v>16404</v>
      </c>
      <c r="F4270" s="130">
        <v>41672</v>
      </c>
      <c r="G4270" s="130">
        <v>63525.599999999999</v>
      </c>
      <c r="H4270" s="130" t="str">
        <f t="shared" si="132"/>
        <v>KT-000006</v>
      </c>
      <c r="I4270" s="130" t="str">
        <f t="shared" si="133"/>
        <v>AG</v>
      </c>
    </row>
    <row r="4271" spans="1:9" x14ac:dyDescent="0.15">
      <c r="A4271" s="130">
        <v>4269</v>
      </c>
      <c r="B4271" s="130" t="s">
        <v>6856</v>
      </c>
      <c r="C4271" s="130" t="s">
        <v>16405</v>
      </c>
      <c r="D4271" s="130">
        <v>4000</v>
      </c>
      <c r="E4271" s="130" t="s">
        <v>12361</v>
      </c>
      <c r="F4271" s="130">
        <v>0</v>
      </c>
      <c r="G4271" s="130">
        <v>0</v>
      </c>
      <c r="H4271" s="130" t="str">
        <f t="shared" si="132"/>
        <v>KT-000007</v>
      </c>
      <c r="I4271" s="130" t="str">
        <f t="shared" si="133"/>
        <v/>
      </c>
    </row>
    <row r="4272" spans="1:9" x14ac:dyDescent="0.15">
      <c r="A4272" s="130">
        <v>4270</v>
      </c>
      <c r="B4272" s="130" t="s">
        <v>6857</v>
      </c>
      <c r="C4272" s="130" t="s">
        <v>16406</v>
      </c>
      <c r="D4272" s="130">
        <v>1000</v>
      </c>
      <c r="E4272" s="130" t="s">
        <v>12372</v>
      </c>
      <c r="F4272" s="130">
        <v>5700000</v>
      </c>
      <c r="G4272" s="130">
        <v>10000000</v>
      </c>
      <c r="H4272" s="130" t="str">
        <f t="shared" si="132"/>
        <v>KT-000008</v>
      </c>
      <c r="I4272" s="130" t="str">
        <f t="shared" si="133"/>
        <v/>
      </c>
    </row>
    <row r="4273" spans="1:9" x14ac:dyDescent="0.15">
      <c r="A4273" s="130">
        <v>4271</v>
      </c>
      <c r="B4273" s="130" t="s">
        <v>6858</v>
      </c>
      <c r="C4273" s="130" t="s">
        <v>16407</v>
      </c>
      <c r="D4273" s="130">
        <v>2</v>
      </c>
      <c r="E4273" s="130" t="s">
        <v>12462</v>
      </c>
      <c r="F4273" s="130">
        <v>2065600000</v>
      </c>
      <c r="G4273" s="130">
        <v>2292000000</v>
      </c>
      <c r="H4273" s="130" t="str">
        <f t="shared" si="132"/>
        <v>KT-000009</v>
      </c>
      <c r="I4273" s="130" t="str">
        <f t="shared" si="133"/>
        <v>AG</v>
      </c>
    </row>
    <row r="4274" spans="1:9" x14ac:dyDescent="0.15">
      <c r="A4274" s="130">
        <v>4272</v>
      </c>
      <c r="B4274" s="130" t="s">
        <v>6859</v>
      </c>
      <c r="C4274" s="130" t="s">
        <v>16408</v>
      </c>
      <c r="D4274" s="130">
        <v>1</v>
      </c>
      <c r="E4274" s="130" t="s">
        <v>12581</v>
      </c>
      <c r="F4274" s="130">
        <v>5945000</v>
      </c>
      <c r="G4274" s="130">
        <v>9659000</v>
      </c>
      <c r="H4274" s="130" t="str">
        <f t="shared" si="132"/>
        <v>KT-000010</v>
      </c>
      <c r="I4274" s="130" t="str">
        <f t="shared" si="133"/>
        <v/>
      </c>
    </row>
    <row r="4275" spans="1:9" x14ac:dyDescent="0.15">
      <c r="A4275" s="130">
        <v>4273</v>
      </c>
      <c r="B4275" s="130" t="s">
        <v>6860</v>
      </c>
      <c r="C4275" s="130" t="s">
        <v>16409</v>
      </c>
      <c r="D4275" s="130">
        <v>1</v>
      </c>
      <c r="E4275" s="130" t="s">
        <v>12876</v>
      </c>
      <c r="F4275" s="130">
        <v>194300</v>
      </c>
      <c r="G4275" s="130">
        <v>1187500</v>
      </c>
      <c r="H4275" s="130" t="str">
        <f t="shared" si="132"/>
        <v>KT-000011</v>
      </c>
      <c r="I4275" s="130" t="str">
        <f t="shared" si="133"/>
        <v/>
      </c>
    </row>
    <row r="4276" spans="1:9" x14ac:dyDescent="0.15">
      <c r="A4276" s="130">
        <v>4274</v>
      </c>
      <c r="B4276" s="130" t="s">
        <v>6861</v>
      </c>
      <c r="C4276" s="130" t="s">
        <v>16410</v>
      </c>
      <c r="D4276" s="130">
        <v>1</v>
      </c>
      <c r="E4276" s="130" t="s">
        <v>12391</v>
      </c>
      <c r="F4276" s="130">
        <v>16000000</v>
      </c>
      <c r="G4276" s="130">
        <v>21000000</v>
      </c>
      <c r="H4276" s="130" t="str">
        <f t="shared" si="132"/>
        <v>KT-000012</v>
      </c>
      <c r="I4276" s="130" t="str">
        <f t="shared" si="133"/>
        <v/>
      </c>
    </row>
    <row r="4277" spans="1:9" x14ac:dyDescent="0.15">
      <c r="A4277" s="130">
        <v>4275</v>
      </c>
      <c r="B4277" s="130" t="s">
        <v>6862</v>
      </c>
      <c r="C4277" s="130" t="s">
        <v>16411</v>
      </c>
      <c r="H4277" s="130" t="str">
        <f t="shared" si="132"/>
        <v>KT-000013</v>
      </c>
      <c r="I4277" s="130" t="str">
        <f t="shared" si="133"/>
        <v/>
      </c>
    </row>
    <row r="4278" spans="1:9" x14ac:dyDescent="0.15">
      <c r="A4278" s="130">
        <v>4276</v>
      </c>
      <c r="B4278" s="130" t="s">
        <v>6863</v>
      </c>
      <c r="C4278" s="130" t="s">
        <v>16412</v>
      </c>
      <c r="D4278" s="130">
        <v>100</v>
      </c>
      <c r="E4278" s="130" t="s">
        <v>12372</v>
      </c>
      <c r="F4278" s="130">
        <v>171018.4</v>
      </c>
      <c r="G4278" s="130">
        <v>383837.7</v>
      </c>
      <c r="H4278" s="130" t="str">
        <f t="shared" si="132"/>
        <v>KT-000014</v>
      </c>
      <c r="I4278" s="130" t="str">
        <f t="shared" si="133"/>
        <v/>
      </c>
    </row>
    <row r="4279" spans="1:9" x14ac:dyDescent="0.15">
      <c r="A4279" s="130">
        <v>4277</v>
      </c>
      <c r="B4279" s="130" t="s">
        <v>6864</v>
      </c>
      <c r="C4279" s="130" t="s">
        <v>16413</v>
      </c>
      <c r="D4279" s="130">
        <v>1</v>
      </c>
      <c r="E4279" s="130" t="s">
        <v>12788</v>
      </c>
      <c r="F4279" s="130">
        <v>3000000</v>
      </c>
      <c r="G4279" s="130">
        <v>5000000</v>
      </c>
      <c r="H4279" s="130" t="str">
        <f t="shared" si="132"/>
        <v>KT-000015</v>
      </c>
      <c r="I4279" s="130" t="str">
        <f t="shared" si="133"/>
        <v>AG</v>
      </c>
    </row>
    <row r="4280" spans="1:9" x14ac:dyDescent="0.15">
      <c r="A4280" s="130">
        <v>4278</v>
      </c>
      <c r="B4280" s="130" t="s">
        <v>6865</v>
      </c>
      <c r="C4280" s="130" t="s">
        <v>16414</v>
      </c>
      <c r="D4280" s="130">
        <v>10000</v>
      </c>
      <c r="E4280" s="130" t="s">
        <v>12361</v>
      </c>
      <c r="F4280" s="130">
        <v>34172418.43</v>
      </c>
      <c r="G4280" s="130">
        <v>43732149.479999997</v>
      </c>
      <c r="H4280" s="130" t="str">
        <f t="shared" si="132"/>
        <v>KT-000016</v>
      </c>
      <c r="I4280" s="130" t="str">
        <f t="shared" si="133"/>
        <v>AG</v>
      </c>
    </row>
    <row r="4281" spans="1:9" x14ac:dyDescent="0.15">
      <c r="A4281" s="130">
        <v>4279</v>
      </c>
      <c r="B4281" s="130" t="s">
        <v>6866</v>
      </c>
      <c r="C4281" s="130" t="s">
        <v>16415</v>
      </c>
      <c r="D4281" s="130">
        <v>0.2</v>
      </c>
      <c r="E4281" s="130" t="s">
        <v>12361</v>
      </c>
      <c r="F4281" s="130">
        <v>185380</v>
      </c>
      <c r="G4281" s="130">
        <v>234662</v>
      </c>
      <c r="H4281" s="130" t="str">
        <f t="shared" si="132"/>
        <v>KT-000017</v>
      </c>
      <c r="I4281" s="130" t="str">
        <f t="shared" si="133"/>
        <v/>
      </c>
    </row>
    <row r="4282" spans="1:9" x14ac:dyDescent="0.15">
      <c r="A4282" s="130">
        <v>4280</v>
      </c>
      <c r="B4282" s="130" t="s">
        <v>6867</v>
      </c>
      <c r="C4282" s="130" t="s">
        <v>12880</v>
      </c>
      <c r="D4282" s="130">
        <v>100</v>
      </c>
      <c r="E4282" s="130" t="s">
        <v>12368</v>
      </c>
      <c r="F4282" s="130">
        <v>8000</v>
      </c>
      <c r="G4282" s="130">
        <v>6900</v>
      </c>
      <c r="H4282" s="130" t="str">
        <f t="shared" si="132"/>
        <v>KT-000018</v>
      </c>
      <c r="I4282" s="130" t="str">
        <f t="shared" si="133"/>
        <v/>
      </c>
    </row>
    <row r="4283" spans="1:9" x14ac:dyDescent="0.15">
      <c r="A4283" s="130">
        <v>4281</v>
      </c>
      <c r="B4283" s="130" t="s">
        <v>6868</v>
      </c>
      <c r="C4283" s="130" t="s">
        <v>16416</v>
      </c>
      <c r="D4283" s="130">
        <v>1</v>
      </c>
      <c r="E4283" s="130" t="s">
        <v>12619</v>
      </c>
      <c r="F4283" s="130">
        <v>11600</v>
      </c>
      <c r="G4283" s="130">
        <v>21200</v>
      </c>
      <c r="H4283" s="130" t="str">
        <f t="shared" si="132"/>
        <v>KT-000019</v>
      </c>
      <c r="I4283" s="130" t="str">
        <f t="shared" si="133"/>
        <v/>
      </c>
    </row>
    <row r="4284" spans="1:9" x14ac:dyDescent="0.15">
      <c r="A4284" s="130">
        <v>4282</v>
      </c>
      <c r="B4284" s="130" t="s">
        <v>6869</v>
      </c>
      <c r="C4284" s="130" t="s">
        <v>16417</v>
      </c>
      <c r="D4284" s="130">
        <v>1</v>
      </c>
      <c r="E4284" s="130" t="s">
        <v>12361</v>
      </c>
      <c r="F4284" s="130">
        <v>4460</v>
      </c>
      <c r="G4284" s="130">
        <v>5180</v>
      </c>
      <c r="H4284" s="130" t="str">
        <f t="shared" si="132"/>
        <v>KT-000020</v>
      </c>
      <c r="I4284" s="130" t="str">
        <f t="shared" si="133"/>
        <v/>
      </c>
    </row>
    <row r="4285" spans="1:9" x14ac:dyDescent="0.15">
      <c r="A4285" s="130">
        <v>4283</v>
      </c>
      <c r="B4285" s="130" t="s">
        <v>6870</v>
      </c>
      <c r="C4285" s="130" t="s">
        <v>16418</v>
      </c>
      <c r="D4285" s="130">
        <v>20</v>
      </c>
      <c r="E4285" s="130" t="s">
        <v>12368</v>
      </c>
      <c r="F4285" s="130">
        <v>97338</v>
      </c>
      <c r="G4285" s="130">
        <v>103770</v>
      </c>
      <c r="H4285" s="130" t="str">
        <f t="shared" si="132"/>
        <v>KT-000021</v>
      </c>
      <c r="I4285" s="130" t="str">
        <f t="shared" si="133"/>
        <v/>
      </c>
    </row>
    <row r="4286" spans="1:9" x14ac:dyDescent="0.15">
      <c r="A4286" s="130">
        <v>4284</v>
      </c>
      <c r="B4286" s="130" t="s">
        <v>6871</v>
      </c>
      <c r="C4286" s="130" t="s">
        <v>16419</v>
      </c>
      <c r="D4286" s="130">
        <v>1</v>
      </c>
      <c r="E4286" s="130" t="s">
        <v>12384</v>
      </c>
      <c r="F4286" s="130">
        <v>120000</v>
      </c>
      <c r="G4286" s="130">
        <v>95000</v>
      </c>
      <c r="H4286" s="130" t="str">
        <f t="shared" si="132"/>
        <v>KT-000022</v>
      </c>
      <c r="I4286" s="130" t="str">
        <f t="shared" si="133"/>
        <v>AG</v>
      </c>
    </row>
    <row r="4287" spans="1:9" x14ac:dyDescent="0.15">
      <c r="A4287" s="130">
        <v>4285</v>
      </c>
      <c r="B4287" s="130" t="s">
        <v>6872</v>
      </c>
      <c r="C4287" s="130" t="s">
        <v>16420</v>
      </c>
      <c r="D4287" s="130">
        <v>1</v>
      </c>
      <c r="E4287" s="130" t="s">
        <v>12368</v>
      </c>
      <c r="F4287" s="130">
        <v>8486</v>
      </c>
      <c r="G4287" s="130">
        <v>8706</v>
      </c>
      <c r="H4287" s="130" t="str">
        <f t="shared" si="132"/>
        <v>KT-000023</v>
      </c>
      <c r="I4287" s="130" t="str">
        <f t="shared" si="133"/>
        <v>VG</v>
      </c>
    </row>
    <row r="4288" spans="1:9" x14ac:dyDescent="0.15">
      <c r="A4288" s="130">
        <v>4286</v>
      </c>
      <c r="B4288" s="130" t="s">
        <v>6873</v>
      </c>
      <c r="C4288" s="130" t="s">
        <v>16421</v>
      </c>
      <c r="H4288" s="130" t="str">
        <f t="shared" si="132"/>
        <v>KT-000024</v>
      </c>
      <c r="I4288" s="130" t="str">
        <f t="shared" si="133"/>
        <v/>
      </c>
    </row>
    <row r="4289" spans="1:9" x14ac:dyDescent="0.15">
      <c r="A4289" s="130">
        <v>4287</v>
      </c>
      <c r="B4289" s="130" t="s">
        <v>6874</v>
      </c>
      <c r="C4289" s="130" t="s">
        <v>14078</v>
      </c>
      <c r="D4289" s="130">
        <v>100</v>
      </c>
      <c r="E4289" s="130" t="s">
        <v>12368</v>
      </c>
      <c r="F4289" s="130">
        <v>5300000</v>
      </c>
      <c r="G4289" s="130">
        <v>4360000</v>
      </c>
      <c r="H4289" s="130" t="str">
        <f t="shared" si="132"/>
        <v>KT-000025</v>
      </c>
      <c r="I4289" s="130" t="str">
        <f t="shared" si="133"/>
        <v/>
      </c>
    </row>
    <row r="4290" spans="1:9" x14ac:dyDescent="0.15">
      <c r="A4290" s="130">
        <v>4288</v>
      </c>
      <c r="B4290" s="130" t="s">
        <v>6875</v>
      </c>
      <c r="C4290" s="130" t="s">
        <v>16422</v>
      </c>
      <c r="D4290" s="130">
        <v>1</v>
      </c>
      <c r="E4290" s="130" t="s">
        <v>12372</v>
      </c>
      <c r="F4290" s="130">
        <v>3528</v>
      </c>
      <c r="G4290" s="130">
        <v>6650</v>
      </c>
      <c r="H4290" s="130" t="str">
        <f t="shared" si="132"/>
        <v>KT-000026</v>
      </c>
      <c r="I4290" s="130" t="str">
        <f t="shared" si="133"/>
        <v>AG</v>
      </c>
    </row>
    <row r="4291" spans="1:9" x14ac:dyDescent="0.15">
      <c r="A4291" s="130">
        <v>4289</v>
      </c>
      <c r="B4291" s="130" t="s">
        <v>6876</v>
      </c>
      <c r="C4291" s="130" t="s">
        <v>16340</v>
      </c>
      <c r="D4291" s="130">
        <v>10</v>
      </c>
      <c r="E4291" s="130" t="s">
        <v>12368</v>
      </c>
      <c r="F4291" s="130">
        <v>6552</v>
      </c>
      <c r="G4291" s="130">
        <v>6552</v>
      </c>
      <c r="H4291" s="130" t="str">
        <f t="shared" si="132"/>
        <v>KT-000027</v>
      </c>
      <c r="I4291" s="130" t="str">
        <f t="shared" si="133"/>
        <v>VG</v>
      </c>
    </row>
    <row r="4292" spans="1:9" x14ac:dyDescent="0.15">
      <c r="A4292" s="130">
        <v>4290</v>
      </c>
      <c r="B4292" s="130" t="s">
        <v>6877</v>
      </c>
      <c r="C4292" s="130" t="s">
        <v>15052</v>
      </c>
      <c r="D4292" s="130">
        <v>100</v>
      </c>
      <c r="E4292" s="130" t="s">
        <v>12372</v>
      </c>
      <c r="F4292" s="130">
        <v>498460</v>
      </c>
      <c r="G4292" s="130">
        <v>852660</v>
      </c>
      <c r="H4292" s="130" t="str">
        <f t="shared" ref="H4292:H4355" si="134">LEFT(B4292,FIND("-",B4292)+6)</f>
        <v>KT-000028</v>
      </c>
      <c r="I4292" s="130" t="str">
        <f t="shared" ref="I4292:I4355" si="135">RIGHT(B4292,LEN(B4292)-FIND("-",B4292)-7)</f>
        <v>VG</v>
      </c>
    </row>
    <row r="4293" spans="1:9" x14ac:dyDescent="0.15">
      <c r="A4293" s="130">
        <v>4291</v>
      </c>
      <c r="B4293" s="130" t="s">
        <v>6878</v>
      </c>
      <c r="C4293" s="130" t="s">
        <v>16423</v>
      </c>
      <c r="D4293" s="130">
        <v>100</v>
      </c>
      <c r="E4293" s="130" t="s">
        <v>12355</v>
      </c>
      <c r="F4293" s="130">
        <v>8120000</v>
      </c>
      <c r="G4293" s="130">
        <v>8500000</v>
      </c>
      <c r="H4293" s="130" t="str">
        <f t="shared" si="134"/>
        <v>KT-000029</v>
      </c>
      <c r="I4293" s="130" t="str">
        <f t="shared" si="135"/>
        <v/>
      </c>
    </row>
    <row r="4294" spans="1:9" x14ac:dyDescent="0.15">
      <c r="A4294" s="130">
        <v>4292</v>
      </c>
      <c r="B4294" s="130" t="s">
        <v>6879</v>
      </c>
      <c r="C4294" s="130" t="s">
        <v>16424</v>
      </c>
      <c r="H4294" s="130" t="str">
        <f t="shared" si="134"/>
        <v>KT-000030</v>
      </c>
      <c r="I4294" s="130" t="str">
        <f t="shared" si="135"/>
        <v/>
      </c>
    </row>
    <row r="4295" spans="1:9" x14ac:dyDescent="0.15">
      <c r="A4295" s="130">
        <v>4293</v>
      </c>
      <c r="B4295" s="130" t="s">
        <v>6880</v>
      </c>
      <c r="C4295" s="130" t="s">
        <v>16425</v>
      </c>
      <c r="D4295" s="130">
        <v>1</v>
      </c>
      <c r="E4295" s="130" t="s">
        <v>16426</v>
      </c>
      <c r="F4295" s="130">
        <v>490000</v>
      </c>
      <c r="G4295" s="130">
        <v>430000</v>
      </c>
      <c r="H4295" s="130" t="str">
        <f t="shared" si="134"/>
        <v>KT-000031</v>
      </c>
      <c r="I4295" s="130" t="str">
        <f t="shared" si="135"/>
        <v/>
      </c>
    </row>
    <row r="4296" spans="1:9" x14ac:dyDescent="0.15">
      <c r="A4296" s="130">
        <v>4294</v>
      </c>
      <c r="B4296" s="130" t="s">
        <v>6881</v>
      </c>
      <c r="C4296" s="130" t="s">
        <v>16427</v>
      </c>
      <c r="D4296" s="130">
        <v>1</v>
      </c>
      <c r="E4296" s="130" t="s">
        <v>12446</v>
      </c>
      <c r="F4296" s="130">
        <v>70000</v>
      </c>
      <c r="G4296" s="130">
        <v>2000000</v>
      </c>
      <c r="H4296" s="130" t="str">
        <f t="shared" si="134"/>
        <v>KT-000032</v>
      </c>
      <c r="I4296" s="130" t="str">
        <f t="shared" si="135"/>
        <v/>
      </c>
    </row>
    <row r="4297" spans="1:9" x14ac:dyDescent="0.15">
      <c r="A4297" s="130">
        <v>4295</v>
      </c>
      <c r="B4297" s="130" t="s">
        <v>6882</v>
      </c>
      <c r="C4297" s="130" t="s">
        <v>16428</v>
      </c>
      <c r="D4297" s="130">
        <v>100</v>
      </c>
      <c r="E4297" s="130" t="s">
        <v>12372</v>
      </c>
      <c r="F4297" s="130">
        <v>435306.4</v>
      </c>
      <c r="G4297" s="130">
        <v>610369.69999999995</v>
      </c>
      <c r="H4297" s="130" t="str">
        <f t="shared" si="134"/>
        <v>KT-000033</v>
      </c>
      <c r="I4297" s="130" t="str">
        <f t="shared" si="135"/>
        <v/>
      </c>
    </row>
    <row r="4298" spans="1:9" x14ac:dyDescent="0.15">
      <c r="A4298" s="130">
        <v>4296</v>
      </c>
      <c r="B4298" s="130" t="s">
        <v>6883</v>
      </c>
      <c r="C4298" s="130" t="s">
        <v>12620</v>
      </c>
      <c r="D4298" s="130">
        <v>1</v>
      </c>
      <c r="E4298" s="130" t="s">
        <v>12372</v>
      </c>
      <c r="F4298" s="130">
        <v>30680</v>
      </c>
      <c r="G4298" s="130">
        <v>34026</v>
      </c>
      <c r="H4298" s="130" t="str">
        <f t="shared" si="134"/>
        <v>KT-000034</v>
      </c>
      <c r="I4298" s="130" t="str">
        <f t="shared" si="135"/>
        <v>VG</v>
      </c>
    </row>
    <row r="4299" spans="1:9" x14ac:dyDescent="0.15">
      <c r="A4299" s="130">
        <v>4297</v>
      </c>
      <c r="B4299" s="130" t="s">
        <v>6884</v>
      </c>
      <c r="C4299" s="130" t="s">
        <v>16429</v>
      </c>
      <c r="D4299" s="130">
        <v>30</v>
      </c>
      <c r="E4299" s="130" t="s">
        <v>12355</v>
      </c>
      <c r="F4299" s="130">
        <v>21000000</v>
      </c>
      <c r="G4299" s="130">
        <v>90000000</v>
      </c>
      <c r="H4299" s="130" t="str">
        <f t="shared" si="134"/>
        <v>KT-000035</v>
      </c>
      <c r="I4299" s="130" t="str">
        <f t="shared" si="135"/>
        <v/>
      </c>
    </row>
    <row r="4300" spans="1:9" x14ac:dyDescent="0.15">
      <c r="A4300" s="130">
        <v>4298</v>
      </c>
      <c r="B4300" s="130" t="s">
        <v>6885</v>
      </c>
      <c r="C4300" s="130" t="s">
        <v>16430</v>
      </c>
      <c r="D4300" s="130">
        <v>1</v>
      </c>
      <c r="E4300" s="130" t="s">
        <v>12391</v>
      </c>
      <c r="F4300" s="130">
        <v>11200000</v>
      </c>
      <c r="G4300" s="130">
        <v>14100000</v>
      </c>
      <c r="H4300" s="130" t="str">
        <f t="shared" si="134"/>
        <v>KT-000036</v>
      </c>
      <c r="I4300" s="130" t="str">
        <f t="shared" si="135"/>
        <v/>
      </c>
    </row>
    <row r="4301" spans="1:9" x14ac:dyDescent="0.15">
      <c r="A4301" s="130">
        <v>4299</v>
      </c>
      <c r="B4301" s="130" t="s">
        <v>6886</v>
      </c>
      <c r="C4301" s="130" t="s">
        <v>16431</v>
      </c>
      <c r="D4301" s="130">
        <v>1</v>
      </c>
      <c r="E4301" s="130" t="s">
        <v>15572</v>
      </c>
      <c r="F4301" s="130">
        <v>9000000000</v>
      </c>
      <c r="G4301" s="130">
        <v>9270000000</v>
      </c>
      <c r="H4301" s="130" t="str">
        <f t="shared" si="134"/>
        <v>KT-000037</v>
      </c>
      <c r="I4301" s="130" t="str">
        <f t="shared" si="135"/>
        <v>AG</v>
      </c>
    </row>
    <row r="4302" spans="1:9" x14ac:dyDescent="0.15">
      <c r="A4302" s="130">
        <v>4300</v>
      </c>
      <c r="B4302" s="130" t="s">
        <v>6887</v>
      </c>
      <c r="C4302" s="130" t="s">
        <v>16432</v>
      </c>
      <c r="D4302" s="130">
        <v>1</v>
      </c>
      <c r="E4302" s="130" t="s">
        <v>12372</v>
      </c>
      <c r="F4302" s="130">
        <v>27130</v>
      </c>
      <c r="G4302" s="130">
        <v>67060</v>
      </c>
      <c r="H4302" s="130" t="str">
        <f t="shared" si="134"/>
        <v>KT-000038</v>
      </c>
      <c r="I4302" s="130" t="str">
        <f t="shared" si="135"/>
        <v/>
      </c>
    </row>
    <row r="4303" spans="1:9" x14ac:dyDescent="0.15">
      <c r="A4303" s="130">
        <v>4301</v>
      </c>
      <c r="B4303" s="130" t="s">
        <v>6888</v>
      </c>
      <c r="C4303" s="130" t="s">
        <v>16433</v>
      </c>
      <c r="D4303" s="130">
        <v>10</v>
      </c>
      <c r="E4303" s="130" t="s">
        <v>12372</v>
      </c>
      <c r="F4303" s="130">
        <v>14920</v>
      </c>
      <c r="G4303" s="130">
        <v>17500</v>
      </c>
      <c r="H4303" s="130" t="str">
        <f t="shared" si="134"/>
        <v>KT-000039</v>
      </c>
      <c r="I4303" s="130" t="str">
        <f t="shared" si="135"/>
        <v/>
      </c>
    </row>
    <row r="4304" spans="1:9" x14ac:dyDescent="0.15">
      <c r="A4304" s="130">
        <v>4302</v>
      </c>
      <c r="B4304" s="130" t="s">
        <v>6889</v>
      </c>
      <c r="C4304" s="130" t="s">
        <v>16434</v>
      </c>
      <c r="D4304" s="130">
        <v>50</v>
      </c>
      <c r="E4304" s="130" t="s">
        <v>12368</v>
      </c>
      <c r="F4304" s="130">
        <v>3043100</v>
      </c>
      <c r="G4304" s="130">
        <v>623150</v>
      </c>
      <c r="H4304" s="130" t="str">
        <f t="shared" si="134"/>
        <v>KT-000040</v>
      </c>
      <c r="I4304" s="130" t="str">
        <f t="shared" si="135"/>
        <v>VG</v>
      </c>
    </row>
    <row r="4305" spans="1:9" x14ac:dyDescent="0.15">
      <c r="A4305" s="130">
        <v>4303</v>
      </c>
      <c r="B4305" s="130" t="s">
        <v>6890</v>
      </c>
      <c r="C4305" s="130" t="s">
        <v>16435</v>
      </c>
      <c r="D4305" s="130">
        <v>1</v>
      </c>
      <c r="E4305" s="130" t="s">
        <v>12355</v>
      </c>
      <c r="F4305" s="130">
        <v>20000</v>
      </c>
      <c r="G4305" s="130">
        <v>40000</v>
      </c>
      <c r="H4305" s="130" t="str">
        <f t="shared" si="134"/>
        <v>KT-000041</v>
      </c>
      <c r="I4305" s="130" t="str">
        <f t="shared" si="135"/>
        <v/>
      </c>
    </row>
    <row r="4306" spans="1:9" x14ac:dyDescent="0.15">
      <c r="A4306" s="130">
        <v>4304</v>
      </c>
      <c r="B4306" s="130" t="s">
        <v>6891</v>
      </c>
      <c r="C4306" s="130" t="s">
        <v>16436</v>
      </c>
      <c r="D4306" s="130">
        <v>80</v>
      </c>
      <c r="E4306" s="130" t="s">
        <v>12462</v>
      </c>
      <c r="F4306" s="130">
        <v>6200000</v>
      </c>
      <c r="G4306" s="130">
        <v>7680000</v>
      </c>
      <c r="H4306" s="130" t="str">
        <f t="shared" si="134"/>
        <v>KT-000042</v>
      </c>
      <c r="I4306" s="130" t="str">
        <f t="shared" si="135"/>
        <v/>
      </c>
    </row>
    <row r="4307" spans="1:9" x14ac:dyDescent="0.15">
      <c r="A4307" s="130">
        <v>4305</v>
      </c>
      <c r="B4307" s="130" t="s">
        <v>6892</v>
      </c>
      <c r="C4307" s="130" t="s">
        <v>16437</v>
      </c>
      <c r="D4307" s="130">
        <v>1</v>
      </c>
      <c r="E4307" s="130" t="s">
        <v>12403</v>
      </c>
      <c r="F4307" s="130">
        <v>10000</v>
      </c>
      <c r="G4307" s="130">
        <v>18000</v>
      </c>
      <c r="H4307" s="130" t="str">
        <f t="shared" si="134"/>
        <v>KT-000043</v>
      </c>
      <c r="I4307" s="130" t="str">
        <f t="shared" si="135"/>
        <v/>
      </c>
    </row>
    <row r="4308" spans="1:9" x14ac:dyDescent="0.15">
      <c r="A4308" s="130">
        <v>4306</v>
      </c>
      <c r="B4308" s="130" t="s">
        <v>6893</v>
      </c>
      <c r="C4308" s="130" t="s">
        <v>16438</v>
      </c>
      <c r="D4308" s="130">
        <v>93</v>
      </c>
      <c r="E4308" s="130" t="s">
        <v>12355</v>
      </c>
      <c r="F4308" s="130">
        <v>168481896</v>
      </c>
      <c r="G4308" s="130">
        <v>185921970</v>
      </c>
      <c r="H4308" s="130" t="str">
        <f t="shared" si="134"/>
        <v>KT-000044</v>
      </c>
      <c r="I4308" s="130" t="str">
        <f t="shared" si="135"/>
        <v/>
      </c>
    </row>
    <row r="4309" spans="1:9" x14ac:dyDescent="0.15">
      <c r="A4309" s="130">
        <v>4307</v>
      </c>
      <c r="B4309" s="130" t="s">
        <v>6894</v>
      </c>
      <c r="C4309" s="130" t="s">
        <v>16439</v>
      </c>
      <c r="D4309" s="130">
        <v>100</v>
      </c>
      <c r="E4309" s="130" t="s">
        <v>12355</v>
      </c>
      <c r="F4309" s="130">
        <v>3300000</v>
      </c>
      <c r="G4309" s="130">
        <v>10100000</v>
      </c>
      <c r="H4309" s="130" t="str">
        <f t="shared" si="134"/>
        <v>KT-000045</v>
      </c>
      <c r="I4309" s="130" t="str">
        <f t="shared" si="135"/>
        <v/>
      </c>
    </row>
    <row r="4310" spans="1:9" x14ac:dyDescent="0.15">
      <c r="A4310" s="130">
        <v>4308</v>
      </c>
      <c r="B4310" s="130" t="s">
        <v>6895</v>
      </c>
      <c r="C4310" s="130" t="s">
        <v>16440</v>
      </c>
      <c r="D4310" s="130">
        <v>1</v>
      </c>
      <c r="E4310" s="130" t="s">
        <v>12462</v>
      </c>
      <c r="F4310" s="130">
        <v>1154032</v>
      </c>
      <c r="G4310" s="130">
        <v>1732451</v>
      </c>
      <c r="H4310" s="130" t="str">
        <f t="shared" si="134"/>
        <v>KT-000046</v>
      </c>
      <c r="I4310" s="130" t="str">
        <f t="shared" si="135"/>
        <v/>
      </c>
    </row>
    <row r="4311" spans="1:9" x14ac:dyDescent="0.15">
      <c r="A4311" s="130">
        <v>4309</v>
      </c>
      <c r="B4311" s="130" t="s">
        <v>6896</v>
      </c>
      <c r="C4311" s="130" t="s">
        <v>16441</v>
      </c>
      <c r="D4311" s="130">
        <v>183000</v>
      </c>
      <c r="E4311" s="130" t="s">
        <v>12361</v>
      </c>
      <c r="F4311" s="130">
        <v>12250000</v>
      </c>
      <c r="G4311" s="130">
        <v>20697820</v>
      </c>
      <c r="H4311" s="130" t="str">
        <f t="shared" si="134"/>
        <v>KT-000047</v>
      </c>
      <c r="I4311" s="130" t="str">
        <f t="shared" si="135"/>
        <v/>
      </c>
    </row>
    <row r="4312" spans="1:9" x14ac:dyDescent="0.15">
      <c r="A4312" s="130">
        <v>4310</v>
      </c>
      <c r="B4312" s="130" t="s">
        <v>6897</v>
      </c>
      <c r="C4312" s="130" t="s">
        <v>16442</v>
      </c>
      <c r="H4312" s="130" t="str">
        <f t="shared" si="134"/>
        <v>KT-000048</v>
      </c>
      <c r="I4312" s="130" t="str">
        <f t="shared" si="135"/>
        <v/>
      </c>
    </row>
    <row r="4313" spans="1:9" x14ac:dyDescent="0.15">
      <c r="A4313" s="130">
        <v>4311</v>
      </c>
      <c r="B4313" s="130" t="s">
        <v>6898</v>
      </c>
      <c r="C4313" s="130" t="s">
        <v>16443</v>
      </c>
      <c r="D4313" s="130">
        <v>1</v>
      </c>
      <c r="E4313" s="130" t="s">
        <v>12370</v>
      </c>
      <c r="F4313" s="130">
        <v>1300000</v>
      </c>
      <c r="G4313" s="130">
        <v>1360400</v>
      </c>
      <c r="H4313" s="130" t="str">
        <f t="shared" si="134"/>
        <v>KT-000049</v>
      </c>
      <c r="I4313" s="130" t="str">
        <f t="shared" si="135"/>
        <v/>
      </c>
    </row>
    <row r="4314" spans="1:9" x14ac:dyDescent="0.15">
      <c r="A4314" s="130">
        <v>4312</v>
      </c>
      <c r="B4314" s="130" t="s">
        <v>6899</v>
      </c>
      <c r="C4314" s="130" t="s">
        <v>16444</v>
      </c>
      <c r="D4314" s="130">
        <v>1</v>
      </c>
      <c r="E4314" s="130" t="s">
        <v>12616</v>
      </c>
      <c r="F4314" s="130">
        <v>19000</v>
      </c>
      <c r="G4314" s="130">
        <v>22000</v>
      </c>
      <c r="H4314" s="130" t="str">
        <f t="shared" si="134"/>
        <v>KT-000050</v>
      </c>
      <c r="I4314" s="130" t="str">
        <f t="shared" si="135"/>
        <v/>
      </c>
    </row>
    <row r="4315" spans="1:9" x14ac:dyDescent="0.15">
      <c r="A4315" s="130">
        <v>4313</v>
      </c>
      <c r="B4315" s="130" t="s">
        <v>6900</v>
      </c>
      <c r="C4315" s="130" t="s">
        <v>16445</v>
      </c>
      <c r="D4315" s="130">
        <v>1</v>
      </c>
      <c r="E4315" s="130" t="s">
        <v>12788</v>
      </c>
      <c r="F4315" s="130">
        <v>424000000</v>
      </c>
      <c r="G4315" s="130">
        <v>164000000</v>
      </c>
      <c r="H4315" s="130" t="str">
        <f t="shared" si="134"/>
        <v>KT-000051</v>
      </c>
      <c r="I4315" s="130" t="str">
        <f t="shared" si="135"/>
        <v>AG</v>
      </c>
    </row>
    <row r="4316" spans="1:9" x14ac:dyDescent="0.15">
      <c r="A4316" s="130">
        <v>4314</v>
      </c>
      <c r="B4316" s="130" t="s">
        <v>6901</v>
      </c>
      <c r="C4316" s="130" t="s">
        <v>16446</v>
      </c>
      <c r="D4316" s="130">
        <v>1</v>
      </c>
      <c r="E4316" s="130" t="s">
        <v>12403</v>
      </c>
      <c r="F4316" s="130">
        <v>886990</v>
      </c>
      <c r="G4316" s="130">
        <v>1201700</v>
      </c>
      <c r="H4316" s="130" t="str">
        <f t="shared" si="134"/>
        <v>KT-000052</v>
      </c>
      <c r="I4316" s="130" t="str">
        <f t="shared" si="135"/>
        <v/>
      </c>
    </row>
    <row r="4317" spans="1:9" x14ac:dyDescent="0.15">
      <c r="A4317" s="130">
        <v>4315</v>
      </c>
      <c r="B4317" s="130" t="s">
        <v>6902</v>
      </c>
      <c r="C4317" s="130" t="s">
        <v>16447</v>
      </c>
      <c r="D4317" s="130">
        <v>1</v>
      </c>
      <c r="E4317" s="130" t="s">
        <v>12368</v>
      </c>
      <c r="F4317" s="130">
        <v>78000</v>
      </c>
      <c r="G4317" s="130">
        <v>63800</v>
      </c>
      <c r="H4317" s="130" t="str">
        <f t="shared" si="134"/>
        <v>KT-000053</v>
      </c>
      <c r="I4317" s="130" t="str">
        <f t="shared" si="135"/>
        <v/>
      </c>
    </row>
    <row r="4318" spans="1:9" x14ac:dyDescent="0.15">
      <c r="A4318" s="130">
        <v>4316</v>
      </c>
      <c r="B4318" s="130" t="s">
        <v>6903</v>
      </c>
      <c r="C4318" s="130" t="s">
        <v>16448</v>
      </c>
      <c r="D4318" s="130">
        <v>100</v>
      </c>
      <c r="E4318" s="130" t="s">
        <v>12434</v>
      </c>
      <c r="F4318" s="130">
        <v>4000000</v>
      </c>
      <c r="G4318" s="130">
        <v>4000000</v>
      </c>
      <c r="H4318" s="130" t="str">
        <f t="shared" si="134"/>
        <v>KT-000054</v>
      </c>
      <c r="I4318" s="130" t="str">
        <f t="shared" si="135"/>
        <v/>
      </c>
    </row>
    <row r="4319" spans="1:9" x14ac:dyDescent="0.15">
      <c r="A4319" s="130">
        <v>4317</v>
      </c>
      <c r="B4319" s="130" t="s">
        <v>6904</v>
      </c>
      <c r="C4319" s="130" t="s">
        <v>16449</v>
      </c>
      <c r="D4319" s="130">
        <v>1</v>
      </c>
      <c r="E4319" s="130" t="s">
        <v>12391</v>
      </c>
      <c r="F4319" s="130">
        <v>649128000</v>
      </c>
      <c r="G4319" s="130">
        <v>790820000</v>
      </c>
      <c r="H4319" s="130" t="str">
        <f t="shared" si="134"/>
        <v>KT-000055</v>
      </c>
      <c r="I4319" s="130" t="str">
        <f t="shared" si="135"/>
        <v>AG</v>
      </c>
    </row>
    <row r="4320" spans="1:9" x14ac:dyDescent="0.15">
      <c r="A4320" s="130">
        <v>4318</v>
      </c>
      <c r="B4320" s="130" t="s">
        <v>6905</v>
      </c>
      <c r="C4320" s="130" t="s">
        <v>15619</v>
      </c>
      <c r="D4320" s="130">
        <v>1000</v>
      </c>
      <c r="E4320" s="130" t="s">
        <v>12361</v>
      </c>
      <c r="F4320" s="130">
        <v>28760280</v>
      </c>
      <c r="G4320" s="130">
        <v>44377640</v>
      </c>
      <c r="H4320" s="130" t="str">
        <f t="shared" si="134"/>
        <v>KT-000056</v>
      </c>
      <c r="I4320" s="130" t="str">
        <f t="shared" si="135"/>
        <v>AG</v>
      </c>
    </row>
    <row r="4321" spans="1:9" x14ac:dyDescent="0.15">
      <c r="A4321" s="130">
        <v>4319</v>
      </c>
      <c r="B4321" s="130" t="s">
        <v>6906</v>
      </c>
      <c r="C4321" s="130" t="s">
        <v>16450</v>
      </c>
      <c r="D4321" s="130">
        <v>1</v>
      </c>
      <c r="E4321" s="130" t="s">
        <v>12391</v>
      </c>
      <c r="F4321" s="130">
        <v>1560000</v>
      </c>
      <c r="G4321" s="130">
        <v>5350000</v>
      </c>
      <c r="H4321" s="130" t="str">
        <f t="shared" si="134"/>
        <v>KT-000057</v>
      </c>
      <c r="I4321" s="130" t="str">
        <f t="shared" si="135"/>
        <v/>
      </c>
    </row>
    <row r="4322" spans="1:9" x14ac:dyDescent="0.15">
      <c r="A4322" s="130">
        <v>4320</v>
      </c>
      <c r="B4322" s="130" t="s">
        <v>6907</v>
      </c>
      <c r="C4322" s="130" t="s">
        <v>16451</v>
      </c>
      <c r="D4322" s="130">
        <v>3</v>
      </c>
      <c r="E4322" s="130" t="s">
        <v>12446</v>
      </c>
      <c r="F4322" s="130">
        <v>268394.84000000003</v>
      </c>
      <c r="G4322" s="130">
        <v>431728</v>
      </c>
      <c r="H4322" s="130" t="str">
        <f t="shared" si="134"/>
        <v>KT-000058</v>
      </c>
      <c r="I4322" s="130" t="str">
        <f t="shared" si="135"/>
        <v>VG</v>
      </c>
    </row>
    <row r="4323" spans="1:9" x14ac:dyDescent="0.15">
      <c r="A4323" s="130">
        <v>4321</v>
      </c>
      <c r="B4323" s="130" t="s">
        <v>6908</v>
      </c>
      <c r="C4323" s="130" t="s">
        <v>16452</v>
      </c>
      <c r="D4323" s="130">
        <v>1</v>
      </c>
      <c r="E4323" s="130" t="s">
        <v>14051</v>
      </c>
      <c r="F4323" s="130">
        <v>195000</v>
      </c>
      <c r="G4323" s="130">
        <v>120000</v>
      </c>
      <c r="H4323" s="130" t="str">
        <f t="shared" si="134"/>
        <v>KT-000059</v>
      </c>
      <c r="I4323" s="130" t="str">
        <f t="shared" si="135"/>
        <v>AG</v>
      </c>
    </row>
    <row r="4324" spans="1:9" x14ac:dyDescent="0.15">
      <c r="A4324" s="130">
        <v>4322</v>
      </c>
      <c r="B4324" s="130" t="s">
        <v>6909</v>
      </c>
      <c r="C4324" s="130" t="s">
        <v>16453</v>
      </c>
      <c r="H4324" s="130" t="str">
        <f t="shared" si="134"/>
        <v>KT-000060</v>
      </c>
      <c r="I4324" s="130" t="str">
        <f t="shared" si="135"/>
        <v/>
      </c>
    </row>
    <row r="4325" spans="1:9" x14ac:dyDescent="0.15">
      <c r="A4325" s="130">
        <v>4323</v>
      </c>
      <c r="B4325" s="130" t="s">
        <v>6910</v>
      </c>
      <c r="C4325" s="130" t="s">
        <v>14957</v>
      </c>
      <c r="D4325" s="130">
        <v>40</v>
      </c>
      <c r="E4325" s="130" t="s">
        <v>12372</v>
      </c>
      <c r="F4325" s="130">
        <v>860982.5</v>
      </c>
      <c r="G4325" s="130">
        <v>944845</v>
      </c>
      <c r="H4325" s="130" t="str">
        <f t="shared" si="134"/>
        <v>KT-000061</v>
      </c>
      <c r="I4325" s="130" t="str">
        <f t="shared" si="135"/>
        <v/>
      </c>
    </row>
    <row r="4326" spans="1:9" x14ac:dyDescent="0.15">
      <c r="A4326" s="130">
        <v>4324</v>
      </c>
      <c r="B4326" s="130" t="s">
        <v>6911</v>
      </c>
      <c r="C4326" s="130" t="s">
        <v>16454</v>
      </c>
      <c r="D4326" s="130">
        <v>100</v>
      </c>
      <c r="E4326" s="130" t="s">
        <v>12372</v>
      </c>
      <c r="F4326" s="130">
        <v>2376892.66</v>
      </c>
      <c r="G4326" s="130">
        <v>2541279</v>
      </c>
      <c r="H4326" s="130" t="str">
        <f t="shared" si="134"/>
        <v>KT-000062</v>
      </c>
      <c r="I4326" s="130" t="str">
        <f t="shared" si="135"/>
        <v>AG</v>
      </c>
    </row>
    <row r="4327" spans="1:9" x14ac:dyDescent="0.15">
      <c r="A4327" s="130">
        <v>4325</v>
      </c>
      <c r="B4327" s="130" t="s">
        <v>6912</v>
      </c>
      <c r="C4327" s="130" t="s">
        <v>16455</v>
      </c>
      <c r="D4327" s="130">
        <v>1</v>
      </c>
      <c r="E4327" s="130" t="s">
        <v>12403</v>
      </c>
      <c r="F4327" s="130">
        <v>20436280</v>
      </c>
      <c r="G4327" s="130">
        <v>23419890</v>
      </c>
      <c r="H4327" s="130" t="str">
        <f t="shared" si="134"/>
        <v>KT-000063</v>
      </c>
      <c r="I4327" s="130" t="str">
        <f t="shared" si="135"/>
        <v>VG</v>
      </c>
    </row>
    <row r="4328" spans="1:9" x14ac:dyDescent="0.15">
      <c r="A4328" s="130">
        <v>4326</v>
      </c>
      <c r="B4328" s="130" t="s">
        <v>6913</v>
      </c>
      <c r="C4328" s="130" t="s">
        <v>16456</v>
      </c>
      <c r="D4328" s="130">
        <v>10</v>
      </c>
      <c r="E4328" s="130" t="s">
        <v>12391</v>
      </c>
      <c r="F4328" s="130">
        <v>32000000</v>
      </c>
      <c r="G4328" s="130">
        <v>65000000</v>
      </c>
      <c r="H4328" s="130" t="str">
        <f t="shared" si="134"/>
        <v>KT-000064</v>
      </c>
      <c r="I4328" s="130" t="str">
        <f t="shared" si="135"/>
        <v/>
      </c>
    </row>
    <row r="4329" spans="1:9" x14ac:dyDescent="0.15">
      <c r="A4329" s="130">
        <v>4327</v>
      </c>
      <c r="B4329" s="130" t="s">
        <v>6914</v>
      </c>
      <c r="C4329" s="130" t="s">
        <v>16458</v>
      </c>
      <c r="H4329" s="130" t="str">
        <f t="shared" si="134"/>
        <v>KT-000065</v>
      </c>
      <c r="I4329" s="130" t="str">
        <f t="shared" si="135"/>
        <v/>
      </c>
    </row>
    <row r="4330" spans="1:9" x14ac:dyDescent="0.15">
      <c r="A4330" s="130">
        <v>4328</v>
      </c>
      <c r="B4330" s="130" t="s">
        <v>6915</v>
      </c>
      <c r="C4330" s="130" t="s">
        <v>16459</v>
      </c>
      <c r="D4330" s="130">
        <v>20</v>
      </c>
      <c r="E4330" s="130" t="s">
        <v>12402</v>
      </c>
      <c r="F4330" s="130">
        <v>0</v>
      </c>
      <c r="G4330" s="130">
        <v>0</v>
      </c>
      <c r="H4330" s="130" t="str">
        <f t="shared" si="134"/>
        <v>KT-000066</v>
      </c>
      <c r="I4330" s="130" t="str">
        <f t="shared" si="135"/>
        <v/>
      </c>
    </row>
    <row r="4331" spans="1:9" x14ac:dyDescent="0.15">
      <c r="A4331" s="130">
        <v>4329</v>
      </c>
      <c r="B4331" s="130" t="s">
        <v>6916</v>
      </c>
      <c r="C4331" s="130" t="s">
        <v>16460</v>
      </c>
      <c r="D4331" s="130">
        <v>1</v>
      </c>
      <c r="E4331" s="130" t="s">
        <v>12402</v>
      </c>
      <c r="F4331" s="130">
        <v>15000000</v>
      </c>
      <c r="G4331" s="130">
        <v>20500000</v>
      </c>
      <c r="H4331" s="130" t="str">
        <f t="shared" si="134"/>
        <v>KT-000067</v>
      </c>
      <c r="I4331" s="130" t="str">
        <f t="shared" si="135"/>
        <v/>
      </c>
    </row>
    <row r="4332" spans="1:9" x14ac:dyDescent="0.15">
      <c r="A4332" s="130">
        <v>4330</v>
      </c>
      <c r="B4332" s="130" t="s">
        <v>6917</v>
      </c>
      <c r="C4332" s="130" t="s">
        <v>16461</v>
      </c>
      <c r="H4332" s="130" t="str">
        <f t="shared" si="134"/>
        <v>KT-000068</v>
      </c>
      <c r="I4332" s="130" t="str">
        <f t="shared" si="135"/>
        <v/>
      </c>
    </row>
    <row r="4333" spans="1:9" x14ac:dyDescent="0.15">
      <c r="A4333" s="130">
        <v>4331</v>
      </c>
      <c r="B4333" s="130" t="s">
        <v>6918</v>
      </c>
      <c r="C4333" s="130" t="s">
        <v>16462</v>
      </c>
      <c r="H4333" s="130" t="str">
        <f t="shared" si="134"/>
        <v>KT-000069</v>
      </c>
      <c r="I4333" s="130" t="str">
        <f t="shared" si="135"/>
        <v/>
      </c>
    </row>
    <row r="4334" spans="1:9" x14ac:dyDescent="0.15">
      <c r="A4334" s="130">
        <v>4332</v>
      </c>
      <c r="B4334" s="130" t="s">
        <v>6919</v>
      </c>
      <c r="C4334" s="130" t="s">
        <v>16463</v>
      </c>
      <c r="H4334" s="130" t="str">
        <f t="shared" si="134"/>
        <v>KT-000070</v>
      </c>
      <c r="I4334" s="130" t="str">
        <f t="shared" si="135"/>
        <v/>
      </c>
    </row>
    <row r="4335" spans="1:9" x14ac:dyDescent="0.15">
      <c r="A4335" s="130">
        <v>4333</v>
      </c>
      <c r="B4335" s="130" t="s">
        <v>6920</v>
      </c>
      <c r="C4335" s="130" t="s">
        <v>16464</v>
      </c>
      <c r="H4335" s="130" t="str">
        <f t="shared" si="134"/>
        <v>KT-000071</v>
      </c>
      <c r="I4335" s="130" t="str">
        <f t="shared" si="135"/>
        <v/>
      </c>
    </row>
    <row r="4336" spans="1:9" x14ac:dyDescent="0.15">
      <c r="A4336" s="130">
        <v>4334</v>
      </c>
      <c r="B4336" s="130" t="s">
        <v>6921</v>
      </c>
      <c r="C4336" s="130" t="s">
        <v>16465</v>
      </c>
      <c r="D4336" s="130">
        <v>1</v>
      </c>
      <c r="E4336" s="130" t="s">
        <v>12391</v>
      </c>
      <c r="F4336" s="130">
        <v>5860000</v>
      </c>
      <c r="G4336" s="130">
        <v>14648000</v>
      </c>
      <c r="H4336" s="130" t="str">
        <f t="shared" si="134"/>
        <v>KT-000072</v>
      </c>
      <c r="I4336" s="130" t="str">
        <f t="shared" si="135"/>
        <v/>
      </c>
    </row>
    <row r="4337" spans="1:9" x14ac:dyDescent="0.15">
      <c r="A4337" s="130">
        <v>4335</v>
      </c>
      <c r="B4337" s="130" t="s">
        <v>6922</v>
      </c>
      <c r="C4337" s="130" t="s">
        <v>16466</v>
      </c>
      <c r="D4337" s="130">
        <v>1</v>
      </c>
      <c r="E4337" s="130" t="s">
        <v>12462</v>
      </c>
      <c r="F4337" s="130">
        <v>12000000</v>
      </c>
      <c r="G4337" s="130">
        <v>25000000</v>
      </c>
      <c r="H4337" s="130" t="str">
        <f t="shared" si="134"/>
        <v>KT-000073</v>
      </c>
      <c r="I4337" s="130" t="str">
        <f t="shared" si="135"/>
        <v/>
      </c>
    </row>
    <row r="4338" spans="1:9" x14ac:dyDescent="0.15">
      <c r="A4338" s="130">
        <v>4336</v>
      </c>
      <c r="B4338" s="130" t="s">
        <v>6923</v>
      </c>
      <c r="C4338" s="130" t="s">
        <v>16467</v>
      </c>
      <c r="H4338" s="130" t="str">
        <f t="shared" si="134"/>
        <v>KT-000074</v>
      </c>
      <c r="I4338" s="130" t="str">
        <f t="shared" si="135"/>
        <v/>
      </c>
    </row>
    <row r="4339" spans="1:9" x14ac:dyDescent="0.15">
      <c r="A4339" s="130">
        <v>4337</v>
      </c>
      <c r="B4339" s="130" t="s">
        <v>6924</v>
      </c>
      <c r="C4339" s="130" t="s">
        <v>16468</v>
      </c>
      <c r="D4339" s="130">
        <v>2000</v>
      </c>
      <c r="E4339" s="130" t="s">
        <v>12368</v>
      </c>
      <c r="F4339" s="130">
        <v>6000000</v>
      </c>
      <c r="G4339" s="130">
        <v>16800000</v>
      </c>
      <c r="H4339" s="130" t="str">
        <f t="shared" si="134"/>
        <v>KT-000075</v>
      </c>
      <c r="I4339" s="130" t="str">
        <f t="shared" si="135"/>
        <v/>
      </c>
    </row>
    <row r="4340" spans="1:9" x14ac:dyDescent="0.15">
      <c r="A4340" s="130">
        <v>4338</v>
      </c>
      <c r="B4340" s="130" t="s">
        <v>6925</v>
      </c>
      <c r="C4340" s="130" t="s">
        <v>16469</v>
      </c>
      <c r="D4340" s="130">
        <v>1</v>
      </c>
      <c r="E4340" s="130" t="s">
        <v>12531</v>
      </c>
      <c r="F4340" s="130">
        <v>114640</v>
      </c>
      <c r="G4340" s="130">
        <v>163890</v>
      </c>
      <c r="H4340" s="130" t="str">
        <f t="shared" si="134"/>
        <v>KT-000076</v>
      </c>
      <c r="I4340" s="130" t="str">
        <f t="shared" si="135"/>
        <v/>
      </c>
    </row>
    <row r="4341" spans="1:9" x14ac:dyDescent="0.15">
      <c r="A4341" s="130">
        <v>4339</v>
      </c>
      <c r="B4341" s="130" t="s">
        <v>6926</v>
      </c>
      <c r="C4341" s="130" t="s">
        <v>16470</v>
      </c>
      <c r="D4341" s="130">
        <v>100</v>
      </c>
      <c r="E4341" s="130" t="s">
        <v>12361</v>
      </c>
      <c r="F4341" s="130">
        <v>2350000</v>
      </c>
      <c r="G4341" s="130">
        <v>6450000</v>
      </c>
      <c r="H4341" s="130" t="str">
        <f t="shared" si="134"/>
        <v>KT-000077</v>
      </c>
      <c r="I4341" s="130" t="str">
        <f t="shared" si="135"/>
        <v/>
      </c>
    </row>
    <row r="4342" spans="1:9" x14ac:dyDescent="0.15">
      <c r="A4342" s="130">
        <v>4340</v>
      </c>
      <c r="B4342" s="130" t="s">
        <v>6927</v>
      </c>
      <c r="C4342" s="130" t="s">
        <v>13005</v>
      </c>
      <c r="D4342" s="130">
        <v>100</v>
      </c>
      <c r="E4342" s="130" t="s">
        <v>12355</v>
      </c>
      <c r="F4342" s="130">
        <v>2700000</v>
      </c>
      <c r="G4342" s="130">
        <v>2070000</v>
      </c>
      <c r="H4342" s="130" t="str">
        <f t="shared" si="134"/>
        <v>KT-000078</v>
      </c>
      <c r="I4342" s="130" t="str">
        <f t="shared" si="135"/>
        <v/>
      </c>
    </row>
    <row r="4343" spans="1:9" x14ac:dyDescent="0.15">
      <c r="A4343" s="130">
        <v>4341</v>
      </c>
      <c r="B4343" s="130" t="s">
        <v>6928</v>
      </c>
      <c r="C4343" s="130" t="s">
        <v>16471</v>
      </c>
      <c r="D4343" s="130">
        <v>1</v>
      </c>
      <c r="E4343" s="130" t="s">
        <v>12391</v>
      </c>
      <c r="F4343" s="130">
        <v>387062</v>
      </c>
      <c r="G4343" s="130">
        <v>791062</v>
      </c>
      <c r="H4343" s="130" t="str">
        <f t="shared" si="134"/>
        <v>KT-000079</v>
      </c>
      <c r="I4343" s="130" t="str">
        <f t="shared" si="135"/>
        <v/>
      </c>
    </row>
    <row r="4344" spans="1:9" x14ac:dyDescent="0.15">
      <c r="A4344" s="130">
        <v>4342</v>
      </c>
      <c r="B4344" s="130" t="s">
        <v>6929</v>
      </c>
      <c r="C4344" s="130" t="s">
        <v>16472</v>
      </c>
      <c r="D4344" s="130">
        <v>4</v>
      </c>
      <c r="E4344" s="130" t="s">
        <v>12784</v>
      </c>
      <c r="F4344" s="130">
        <v>241700000</v>
      </c>
      <c r="G4344" s="130">
        <v>360600000</v>
      </c>
      <c r="H4344" s="130" t="str">
        <f t="shared" si="134"/>
        <v>KT-000080</v>
      </c>
      <c r="I4344" s="130" t="str">
        <f t="shared" si="135"/>
        <v>VG</v>
      </c>
    </row>
    <row r="4345" spans="1:9" x14ac:dyDescent="0.15">
      <c r="A4345" s="130">
        <v>4343</v>
      </c>
      <c r="B4345" s="130" t="s">
        <v>6930</v>
      </c>
      <c r="C4345" s="130" t="s">
        <v>16473</v>
      </c>
      <c r="D4345" s="130">
        <v>100</v>
      </c>
      <c r="E4345" s="130" t="s">
        <v>12355</v>
      </c>
      <c r="F4345" s="130">
        <v>476604</v>
      </c>
      <c r="G4345" s="130">
        <v>313254</v>
      </c>
      <c r="H4345" s="130" t="str">
        <f t="shared" si="134"/>
        <v>KT-000081</v>
      </c>
      <c r="I4345" s="130" t="str">
        <f t="shared" si="135"/>
        <v>AG</v>
      </c>
    </row>
    <row r="4346" spans="1:9" x14ac:dyDescent="0.15">
      <c r="A4346" s="130">
        <v>4344</v>
      </c>
      <c r="B4346" s="130" t="s">
        <v>6931</v>
      </c>
      <c r="C4346" s="130" t="s">
        <v>16474</v>
      </c>
      <c r="H4346" s="130" t="str">
        <f t="shared" si="134"/>
        <v>KT-000082</v>
      </c>
      <c r="I4346" s="130" t="str">
        <f t="shared" si="135"/>
        <v/>
      </c>
    </row>
    <row r="4347" spans="1:9" x14ac:dyDescent="0.15">
      <c r="A4347" s="130">
        <v>4345</v>
      </c>
      <c r="B4347" s="130" t="s">
        <v>6932</v>
      </c>
      <c r="C4347" s="130" t="s">
        <v>16475</v>
      </c>
      <c r="D4347" s="130">
        <v>1</v>
      </c>
      <c r="E4347" s="130" t="s">
        <v>12421</v>
      </c>
      <c r="F4347" s="130">
        <v>1540</v>
      </c>
      <c r="G4347" s="130">
        <v>7600</v>
      </c>
      <c r="H4347" s="130" t="str">
        <f t="shared" si="134"/>
        <v>KT-000083</v>
      </c>
      <c r="I4347" s="130" t="str">
        <f t="shared" si="135"/>
        <v/>
      </c>
    </row>
    <row r="4348" spans="1:9" x14ac:dyDescent="0.15">
      <c r="A4348" s="130">
        <v>4346</v>
      </c>
      <c r="B4348" s="130" t="s">
        <v>6933</v>
      </c>
      <c r="C4348" s="130" t="s">
        <v>16476</v>
      </c>
      <c r="D4348" s="130">
        <v>10</v>
      </c>
      <c r="E4348" s="130" t="s">
        <v>12905</v>
      </c>
      <c r="F4348" s="130">
        <v>3160000</v>
      </c>
      <c r="G4348" s="130">
        <v>4670000</v>
      </c>
      <c r="H4348" s="130" t="str">
        <f t="shared" si="134"/>
        <v>KT-000084</v>
      </c>
      <c r="I4348" s="130" t="str">
        <f t="shared" si="135"/>
        <v/>
      </c>
    </row>
    <row r="4349" spans="1:9" x14ac:dyDescent="0.15">
      <c r="A4349" s="130">
        <v>4347</v>
      </c>
      <c r="B4349" s="130" t="s">
        <v>6934</v>
      </c>
      <c r="C4349" s="130" t="s">
        <v>16477</v>
      </c>
      <c r="D4349" s="130">
        <v>100</v>
      </c>
      <c r="E4349" s="130" t="s">
        <v>12372</v>
      </c>
      <c r="F4349" s="130">
        <v>2662810</v>
      </c>
      <c r="G4349" s="130">
        <v>3000000</v>
      </c>
      <c r="H4349" s="130" t="str">
        <f t="shared" si="134"/>
        <v>KT-000085</v>
      </c>
      <c r="I4349" s="130" t="str">
        <f t="shared" si="135"/>
        <v/>
      </c>
    </row>
    <row r="4350" spans="1:9" x14ac:dyDescent="0.15">
      <c r="A4350" s="130">
        <v>4348</v>
      </c>
      <c r="B4350" s="130" t="s">
        <v>6935</v>
      </c>
      <c r="C4350" s="130" t="s">
        <v>16478</v>
      </c>
      <c r="D4350" s="130">
        <v>120</v>
      </c>
      <c r="E4350" s="130" t="s">
        <v>12372</v>
      </c>
      <c r="F4350" s="130">
        <v>900000</v>
      </c>
      <c r="G4350" s="130">
        <v>1200000</v>
      </c>
      <c r="H4350" s="130" t="str">
        <f t="shared" si="134"/>
        <v>KT-000086</v>
      </c>
      <c r="I4350" s="130" t="str">
        <f t="shared" si="135"/>
        <v/>
      </c>
    </row>
    <row r="4351" spans="1:9" x14ac:dyDescent="0.15">
      <c r="A4351" s="130">
        <v>4349</v>
      </c>
      <c r="B4351" s="130" t="s">
        <v>6936</v>
      </c>
      <c r="C4351" s="130" t="s">
        <v>16479</v>
      </c>
      <c r="D4351" s="130">
        <v>1</v>
      </c>
      <c r="E4351" s="130" t="s">
        <v>12361</v>
      </c>
      <c r="F4351" s="130">
        <v>4520</v>
      </c>
      <c r="G4351" s="130">
        <v>7137</v>
      </c>
      <c r="H4351" s="130" t="str">
        <f t="shared" si="134"/>
        <v>KT-000087</v>
      </c>
      <c r="I4351" s="130" t="str">
        <f t="shared" si="135"/>
        <v/>
      </c>
    </row>
    <row r="4352" spans="1:9" x14ac:dyDescent="0.15">
      <c r="A4352" s="130">
        <v>4350</v>
      </c>
      <c r="B4352" s="130" t="s">
        <v>6937</v>
      </c>
      <c r="C4352" s="130" t="s">
        <v>16480</v>
      </c>
      <c r="D4352" s="130">
        <v>1</v>
      </c>
      <c r="E4352" s="130" t="s">
        <v>12391</v>
      </c>
      <c r="F4352" s="130">
        <v>35000000</v>
      </c>
      <c r="G4352" s="130">
        <v>240000000</v>
      </c>
      <c r="H4352" s="130" t="str">
        <f t="shared" si="134"/>
        <v>KT-000088</v>
      </c>
      <c r="I4352" s="130" t="str">
        <f t="shared" si="135"/>
        <v/>
      </c>
    </row>
    <row r="4353" spans="1:9" x14ac:dyDescent="0.15">
      <c r="A4353" s="130">
        <v>4351</v>
      </c>
      <c r="B4353" s="130" t="s">
        <v>6938</v>
      </c>
      <c r="C4353" s="130" t="s">
        <v>16481</v>
      </c>
      <c r="D4353" s="130">
        <v>1</v>
      </c>
      <c r="E4353" s="130" t="s">
        <v>12402</v>
      </c>
      <c r="F4353" s="130">
        <v>4500000</v>
      </c>
      <c r="G4353" s="130">
        <v>4500000</v>
      </c>
      <c r="H4353" s="130" t="str">
        <f t="shared" si="134"/>
        <v>KT-000089</v>
      </c>
      <c r="I4353" s="130" t="str">
        <f t="shared" si="135"/>
        <v/>
      </c>
    </row>
    <row r="4354" spans="1:9" x14ac:dyDescent="0.15">
      <c r="A4354" s="130">
        <v>4352</v>
      </c>
      <c r="B4354" s="130" t="s">
        <v>6939</v>
      </c>
      <c r="C4354" s="130" t="s">
        <v>16482</v>
      </c>
      <c r="D4354" s="130">
        <v>10</v>
      </c>
      <c r="E4354" s="130" t="s">
        <v>12462</v>
      </c>
      <c r="F4354" s="130">
        <v>25000</v>
      </c>
      <c r="G4354" s="130">
        <v>100000</v>
      </c>
      <c r="H4354" s="130" t="str">
        <f t="shared" si="134"/>
        <v>KT-000090</v>
      </c>
      <c r="I4354" s="130" t="str">
        <f t="shared" si="135"/>
        <v/>
      </c>
    </row>
    <row r="4355" spans="1:9" x14ac:dyDescent="0.15">
      <c r="A4355" s="130">
        <v>4353</v>
      </c>
      <c r="B4355" s="130" t="s">
        <v>6940</v>
      </c>
      <c r="C4355" s="130" t="s">
        <v>16483</v>
      </c>
      <c r="D4355" s="130">
        <v>1</v>
      </c>
      <c r="E4355" s="130" t="s">
        <v>12497</v>
      </c>
      <c r="F4355" s="130">
        <v>162000</v>
      </c>
      <c r="G4355" s="130">
        <v>183000</v>
      </c>
      <c r="H4355" s="130" t="str">
        <f t="shared" si="134"/>
        <v>KT-000091</v>
      </c>
      <c r="I4355" s="130" t="str">
        <f t="shared" si="135"/>
        <v/>
      </c>
    </row>
    <row r="4356" spans="1:9" x14ac:dyDescent="0.15">
      <c r="A4356" s="130">
        <v>4354</v>
      </c>
      <c r="B4356" s="130" t="s">
        <v>6941</v>
      </c>
      <c r="C4356" s="130" t="s">
        <v>16484</v>
      </c>
      <c r="D4356" s="130">
        <v>1</v>
      </c>
      <c r="E4356" s="130" t="s">
        <v>12497</v>
      </c>
      <c r="F4356" s="130">
        <v>499000</v>
      </c>
      <c r="G4356" s="130">
        <v>678000</v>
      </c>
      <c r="H4356" s="130" t="str">
        <f t="shared" ref="H4356:H4419" si="136">LEFT(B4356,FIND("-",B4356)+6)</f>
        <v>KT-000092</v>
      </c>
      <c r="I4356" s="130" t="str">
        <f t="shared" ref="I4356:I4419" si="137">RIGHT(B4356,LEN(B4356)-FIND("-",B4356)-7)</f>
        <v/>
      </c>
    </row>
    <row r="4357" spans="1:9" x14ac:dyDescent="0.15">
      <c r="A4357" s="130">
        <v>4355</v>
      </c>
      <c r="B4357" s="130" t="s">
        <v>6942</v>
      </c>
      <c r="C4357" s="130" t="s">
        <v>16485</v>
      </c>
      <c r="D4357" s="130">
        <v>1</v>
      </c>
      <c r="E4357" s="130" t="s">
        <v>12497</v>
      </c>
      <c r="F4357" s="130">
        <v>163350</v>
      </c>
      <c r="G4357" s="130">
        <v>242940</v>
      </c>
      <c r="H4357" s="130" t="str">
        <f t="shared" si="136"/>
        <v>KT-000093</v>
      </c>
      <c r="I4357" s="130" t="str">
        <f t="shared" si="137"/>
        <v>VG</v>
      </c>
    </row>
    <row r="4358" spans="1:9" x14ac:dyDescent="0.15">
      <c r="A4358" s="130">
        <v>4356</v>
      </c>
      <c r="B4358" s="130" t="s">
        <v>6943</v>
      </c>
      <c r="C4358" s="130" t="s">
        <v>2868</v>
      </c>
      <c r="D4358" s="130">
        <v>100</v>
      </c>
      <c r="E4358" s="130" t="s">
        <v>12368</v>
      </c>
      <c r="F4358" s="130">
        <v>524096</v>
      </c>
      <c r="G4358" s="130">
        <v>792790</v>
      </c>
      <c r="H4358" s="130" t="str">
        <f t="shared" si="136"/>
        <v>KT-000094</v>
      </c>
      <c r="I4358" s="130" t="str">
        <f t="shared" si="137"/>
        <v>VG</v>
      </c>
    </row>
    <row r="4359" spans="1:9" x14ac:dyDescent="0.15">
      <c r="A4359" s="130">
        <v>4357</v>
      </c>
      <c r="B4359" s="130" t="s">
        <v>6944</v>
      </c>
      <c r="C4359" s="130" t="s">
        <v>16486</v>
      </c>
      <c r="D4359" s="130">
        <v>1</v>
      </c>
      <c r="E4359" s="130" t="s">
        <v>12402</v>
      </c>
      <c r="F4359" s="130">
        <v>55000000</v>
      </c>
      <c r="G4359" s="130">
        <v>65000000</v>
      </c>
      <c r="H4359" s="130" t="str">
        <f t="shared" si="136"/>
        <v>KT-000095</v>
      </c>
      <c r="I4359" s="130" t="str">
        <f t="shared" si="137"/>
        <v/>
      </c>
    </row>
    <row r="4360" spans="1:9" x14ac:dyDescent="0.15">
      <c r="A4360" s="130">
        <v>4358</v>
      </c>
      <c r="B4360" s="130" t="s">
        <v>6945</v>
      </c>
      <c r="C4360" s="130" t="s">
        <v>16487</v>
      </c>
      <c r="D4360" s="130">
        <v>100</v>
      </c>
      <c r="E4360" s="130" t="s">
        <v>12368</v>
      </c>
      <c r="F4360" s="130">
        <v>1229900</v>
      </c>
      <c r="G4360" s="130">
        <v>1632400</v>
      </c>
      <c r="H4360" s="130" t="str">
        <f t="shared" si="136"/>
        <v>KT-000096</v>
      </c>
      <c r="I4360" s="130" t="str">
        <f t="shared" si="137"/>
        <v/>
      </c>
    </row>
    <row r="4361" spans="1:9" x14ac:dyDescent="0.15">
      <c r="A4361" s="130">
        <v>4359</v>
      </c>
      <c r="B4361" s="130" t="s">
        <v>6946</v>
      </c>
      <c r="C4361" s="130" t="s">
        <v>16488</v>
      </c>
      <c r="D4361" s="130">
        <v>1</v>
      </c>
      <c r="E4361" s="130" t="s">
        <v>12403</v>
      </c>
      <c r="F4361" s="130">
        <v>2200880</v>
      </c>
      <c r="G4361" s="130">
        <v>2600000</v>
      </c>
      <c r="H4361" s="130" t="str">
        <f t="shared" si="136"/>
        <v>KT-000097</v>
      </c>
      <c r="I4361" s="130" t="str">
        <f t="shared" si="137"/>
        <v/>
      </c>
    </row>
    <row r="4362" spans="1:9" x14ac:dyDescent="0.15">
      <c r="A4362" s="130">
        <v>4360</v>
      </c>
      <c r="B4362" s="130" t="s">
        <v>6947</v>
      </c>
      <c r="C4362" s="130" t="s">
        <v>16489</v>
      </c>
      <c r="D4362" s="130">
        <v>10</v>
      </c>
      <c r="E4362" s="130" t="s">
        <v>12368</v>
      </c>
      <c r="F4362" s="130">
        <v>220000</v>
      </c>
      <c r="G4362" s="130">
        <v>220000</v>
      </c>
      <c r="H4362" s="130" t="str">
        <f t="shared" si="136"/>
        <v>KT-000098</v>
      </c>
      <c r="I4362" s="130" t="str">
        <f t="shared" si="137"/>
        <v/>
      </c>
    </row>
    <row r="4363" spans="1:9" x14ac:dyDescent="0.15">
      <c r="A4363" s="130">
        <v>4361</v>
      </c>
      <c r="B4363" s="130" t="s">
        <v>6948</v>
      </c>
      <c r="C4363" s="130" t="s">
        <v>16490</v>
      </c>
      <c r="D4363" s="130">
        <v>1</v>
      </c>
      <c r="E4363" s="130" t="s">
        <v>12384</v>
      </c>
      <c r="F4363" s="130">
        <v>2000</v>
      </c>
      <c r="G4363" s="130">
        <v>8000</v>
      </c>
      <c r="H4363" s="130" t="str">
        <f t="shared" si="136"/>
        <v>KT-000099</v>
      </c>
      <c r="I4363" s="130" t="str">
        <f t="shared" si="137"/>
        <v/>
      </c>
    </row>
    <row r="4364" spans="1:9" x14ac:dyDescent="0.15">
      <c r="A4364" s="130">
        <v>4362</v>
      </c>
      <c r="B4364" s="130" t="s">
        <v>6949</v>
      </c>
      <c r="C4364" s="130" t="s">
        <v>14937</v>
      </c>
      <c r="D4364" s="130">
        <v>1000</v>
      </c>
      <c r="E4364" s="130" t="s">
        <v>12372</v>
      </c>
      <c r="F4364" s="130">
        <v>2000000</v>
      </c>
      <c r="G4364" s="130">
        <v>1200000</v>
      </c>
      <c r="H4364" s="130" t="str">
        <f t="shared" si="136"/>
        <v>KT-000100</v>
      </c>
      <c r="I4364" s="130" t="str">
        <f t="shared" si="137"/>
        <v>VG</v>
      </c>
    </row>
    <row r="4365" spans="1:9" x14ac:dyDescent="0.15">
      <c r="A4365" s="130">
        <v>4363</v>
      </c>
      <c r="B4365" s="130" t="s">
        <v>6950</v>
      </c>
      <c r="C4365" s="130" t="s">
        <v>16491</v>
      </c>
      <c r="D4365" s="130">
        <v>1</v>
      </c>
      <c r="E4365" s="130" t="s">
        <v>12784</v>
      </c>
      <c r="F4365" s="130">
        <v>115482500</v>
      </c>
      <c r="G4365" s="130">
        <v>228304000</v>
      </c>
      <c r="H4365" s="130" t="str">
        <f t="shared" si="136"/>
        <v>KT-000101</v>
      </c>
      <c r="I4365" s="130" t="str">
        <f t="shared" si="137"/>
        <v>VG</v>
      </c>
    </row>
    <row r="4366" spans="1:9" x14ac:dyDescent="0.15">
      <c r="A4366" s="130">
        <v>4364</v>
      </c>
      <c r="B4366" s="130" t="s">
        <v>6951</v>
      </c>
      <c r="C4366" s="130" t="s">
        <v>16492</v>
      </c>
      <c r="D4366" s="130">
        <v>100</v>
      </c>
      <c r="E4366" s="130" t="s">
        <v>12355</v>
      </c>
      <c r="F4366" s="130">
        <v>115000</v>
      </c>
      <c r="G4366" s="130">
        <v>77000</v>
      </c>
      <c r="H4366" s="130" t="str">
        <f t="shared" si="136"/>
        <v>KT-000102</v>
      </c>
      <c r="I4366" s="130" t="str">
        <f t="shared" si="137"/>
        <v>VG</v>
      </c>
    </row>
    <row r="4367" spans="1:9" x14ac:dyDescent="0.15">
      <c r="A4367" s="130">
        <v>4365</v>
      </c>
      <c r="B4367" s="130" t="s">
        <v>6952</v>
      </c>
      <c r="C4367" s="130" t="s">
        <v>16493</v>
      </c>
      <c r="D4367" s="130">
        <v>100</v>
      </c>
      <c r="E4367" s="130" t="s">
        <v>12355</v>
      </c>
      <c r="F4367" s="130">
        <v>81000</v>
      </c>
      <c r="G4367" s="130">
        <v>81000</v>
      </c>
      <c r="H4367" s="130" t="str">
        <f t="shared" si="136"/>
        <v>KT-000103</v>
      </c>
      <c r="I4367" s="130" t="str">
        <f t="shared" si="137"/>
        <v>AG</v>
      </c>
    </row>
    <row r="4368" spans="1:9" x14ac:dyDescent="0.15">
      <c r="A4368" s="130">
        <v>4366</v>
      </c>
      <c r="B4368" s="130" t="s">
        <v>6953</v>
      </c>
      <c r="C4368" s="130" t="s">
        <v>16494</v>
      </c>
      <c r="D4368" s="130">
        <v>15</v>
      </c>
      <c r="E4368" s="130" t="s">
        <v>12355</v>
      </c>
      <c r="F4368" s="130">
        <v>8073353</v>
      </c>
      <c r="G4368" s="130">
        <v>9239097</v>
      </c>
      <c r="H4368" s="130" t="str">
        <f t="shared" si="136"/>
        <v>KT-000104</v>
      </c>
      <c r="I4368" s="130" t="str">
        <f t="shared" si="137"/>
        <v/>
      </c>
    </row>
    <row r="4369" spans="1:9" x14ac:dyDescent="0.15">
      <c r="A4369" s="130">
        <v>4367</v>
      </c>
      <c r="B4369" s="130" t="s">
        <v>6954</v>
      </c>
      <c r="C4369" s="130" t="s">
        <v>16495</v>
      </c>
      <c r="D4369" s="130">
        <v>1</v>
      </c>
      <c r="E4369" s="130" t="s">
        <v>12355</v>
      </c>
      <c r="F4369" s="130">
        <v>345</v>
      </c>
      <c r="G4369" s="130">
        <v>565</v>
      </c>
      <c r="H4369" s="130" t="str">
        <f t="shared" si="136"/>
        <v>KT-000105</v>
      </c>
      <c r="I4369" s="130" t="str">
        <f t="shared" si="137"/>
        <v>VG</v>
      </c>
    </row>
    <row r="4370" spans="1:9" x14ac:dyDescent="0.15">
      <c r="A4370" s="130">
        <v>4368</v>
      </c>
      <c r="B4370" s="130" t="s">
        <v>6955</v>
      </c>
      <c r="C4370" s="130" t="s">
        <v>16496</v>
      </c>
      <c r="D4370" s="130">
        <v>100</v>
      </c>
      <c r="E4370" s="130" t="s">
        <v>12355</v>
      </c>
      <c r="F4370" s="130">
        <v>5063960</v>
      </c>
      <c r="G4370" s="130">
        <v>21424200</v>
      </c>
      <c r="H4370" s="130" t="str">
        <f t="shared" si="136"/>
        <v>KT-000106</v>
      </c>
      <c r="I4370" s="130" t="str">
        <f t="shared" si="137"/>
        <v>VG</v>
      </c>
    </row>
    <row r="4371" spans="1:9" x14ac:dyDescent="0.15">
      <c r="A4371" s="130">
        <v>4369</v>
      </c>
      <c r="B4371" s="130" t="s">
        <v>6956</v>
      </c>
      <c r="C4371" s="130" t="s">
        <v>12477</v>
      </c>
      <c r="D4371" s="130">
        <v>1</v>
      </c>
      <c r="E4371" s="130" t="s">
        <v>12478</v>
      </c>
      <c r="F4371" s="130">
        <v>12767708</v>
      </c>
      <c r="G4371" s="130">
        <v>13708000</v>
      </c>
      <c r="H4371" s="130" t="str">
        <f t="shared" si="136"/>
        <v>KT-000107</v>
      </c>
      <c r="I4371" s="130" t="str">
        <f t="shared" si="137"/>
        <v/>
      </c>
    </row>
    <row r="4372" spans="1:9" x14ac:dyDescent="0.15">
      <c r="A4372" s="130">
        <v>4370</v>
      </c>
      <c r="B4372" s="130" t="s">
        <v>6957</v>
      </c>
      <c r="C4372" s="130" t="s">
        <v>16497</v>
      </c>
      <c r="D4372" s="130">
        <v>1</v>
      </c>
      <c r="E4372" s="130" t="s">
        <v>12688</v>
      </c>
      <c r="F4372" s="130">
        <v>123479</v>
      </c>
      <c r="G4372" s="130">
        <v>140593</v>
      </c>
      <c r="H4372" s="130" t="str">
        <f t="shared" si="136"/>
        <v>KT-000108</v>
      </c>
      <c r="I4372" s="130" t="str">
        <f t="shared" si="137"/>
        <v/>
      </c>
    </row>
    <row r="4373" spans="1:9" x14ac:dyDescent="0.15">
      <c r="A4373" s="130">
        <v>4371</v>
      </c>
      <c r="B4373" s="130" t="s">
        <v>6958</v>
      </c>
      <c r="C4373" s="130" t="s">
        <v>16498</v>
      </c>
      <c r="D4373" s="130">
        <v>1</v>
      </c>
      <c r="E4373" s="130" t="s">
        <v>12355</v>
      </c>
      <c r="F4373" s="130">
        <v>420355</v>
      </c>
      <c r="G4373" s="130">
        <v>194900</v>
      </c>
      <c r="H4373" s="130" t="str">
        <f t="shared" si="136"/>
        <v>KT-000109</v>
      </c>
      <c r="I4373" s="130" t="str">
        <f t="shared" si="137"/>
        <v/>
      </c>
    </row>
    <row r="4374" spans="1:9" x14ac:dyDescent="0.15">
      <c r="A4374" s="130">
        <v>4372</v>
      </c>
      <c r="B4374" s="130" t="s">
        <v>6959</v>
      </c>
      <c r="C4374" s="130" t="s">
        <v>14913</v>
      </c>
      <c r="D4374" s="130">
        <v>550</v>
      </c>
      <c r="E4374" s="130" t="s">
        <v>12368</v>
      </c>
      <c r="F4374" s="130">
        <v>55704000</v>
      </c>
      <c r="G4374" s="130">
        <v>59908000</v>
      </c>
      <c r="H4374" s="130" t="str">
        <f t="shared" si="136"/>
        <v>KT-000110</v>
      </c>
      <c r="I4374" s="130" t="str">
        <f t="shared" si="137"/>
        <v>AG</v>
      </c>
    </row>
    <row r="4375" spans="1:9" x14ac:dyDescent="0.15">
      <c r="A4375" s="130">
        <v>4373</v>
      </c>
      <c r="B4375" s="130" t="s">
        <v>6960</v>
      </c>
      <c r="C4375" s="130" t="s">
        <v>16499</v>
      </c>
      <c r="D4375" s="130">
        <v>1</v>
      </c>
      <c r="E4375" s="130" t="s">
        <v>12457</v>
      </c>
      <c r="F4375" s="130">
        <v>13100400</v>
      </c>
      <c r="G4375" s="130">
        <v>18975000</v>
      </c>
      <c r="H4375" s="130" t="str">
        <f t="shared" si="136"/>
        <v>KT-000111</v>
      </c>
      <c r="I4375" s="130" t="str">
        <f t="shared" si="137"/>
        <v/>
      </c>
    </row>
    <row r="4376" spans="1:9" x14ac:dyDescent="0.15">
      <c r="A4376" s="130">
        <v>4374</v>
      </c>
      <c r="B4376" s="130" t="s">
        <v>6961</v>
      </c>
      <c r="C4376" s="130" t="s">
        <v>16500</v>
      </c>
      <c r="D4376" s="130">
        <v>54</v>
      </c>
      <c r="E4376" s="130" t="s">
        <v>12372</v>
      </c>
      <c r="F4376" s="130">
        <v>8226700</v>
      </c>
      <c r="G4376" s="130">
        <v>6383200</v>
      </c>
      <c r="H4376" s="130" t="str">
        <f t="shared" si="136"/>
        <v>KT-000112</v>
      </c>
      <c r="I4376" s="130" t="str">
        <f t="shared" si="137"/>
        <v/>
      </c>
    </row>
    <row r="4377" spans="1:9" x14ac:dyDescent="0.15">
      <c r="A4377" s="130">
        <v>4375</v>
      </c>
      <c r="B4377" s="130" t="s">
        <v>6962</v>
      </c>
      <c r="C4377" s="130" t="s">
        <v>16501</v>
      </c>
      <c r="H4377" s="130" t="str">
        <f t="shared" si="136"/>
        <v>KT-000113</v>
      </c>
      <c r="I4377" s="130" t="str">
        <f t="shared" si="137"/>
        <v/>
      </c>
    </row>
    <row r="4378" spans="1:9" x14ac:dyDescent="0.15">
      <c r="A4378" s="130">
        <v>4376</v>
      </c>
      <c r="B4378" s="130" t="s">
        <v>6963</v>
      </c>
      <c r="C4378" s="130" t="s">
        <v>16502</v>
      </c>
      <c r="D4378" s="130">
        <v>10</v>
      </c>
      <c r="E4378" s="130" t="s">
        <v>12355</v>
      </c>
      <c r="F4378" s="130">
        <v>0</v>
      </c>
      <c r="G4378" s="130">
        <v>0</v>
      </c>
      <c r="H4378" s="130" t="str">
        <f t="shared" si="136"/>
        <v>KT-000114</v>
      </c>
      <c r="I4378" s="130" t="str">
        <f t="shared" si="137"/>
        <v/>
      </c>
    </row>
    <row r="4379" spans="1:9" x14ac:dyDescent="0.15">
      <c r="A4379" s="130">
        <v>4377</v>
      </c>
      <c r="B4379" s="130" t="s">
        <v>6964</v>
      </c>
      <c r="C4379" s="130" t="s">
        <v>16503</v>
      </c>
      <c r="D4379" s="130">
        <v>50</v>
      </c>
      <c r="E4379" s="130" t="s">
        <v>12403</v>
      </c>
      <c r="F4379" s="130">
        <v>10195100</v>
      </c>
      <c r="G4379" s="130">
        <v>10939400</v>
      </c>
      <c r="H4379" s="130" t="str">
        <f t="shared" si="136"/>
        <v>KT-000115</v>
      </c>
      <c r="I4379" s="130" t="str">
        <f t="shared" si="137"/>
        <v>VG</v>
      </c>
    </row>
    <row r="4380" spans="1:9" x14ac:dyDescent="0.15">
      <c r="A4380" s="130">
        <v>4378</v>
      </c>
      <c r="B4380" s="130" t="s">
        <v>6965</v>
      </c>
      <c r="C4380" s="130" t="s">
        <v>16504</v>
      </c>
      <c r="D4380" s="130">
        <v>250</v>
      </c>
      <c r="E4380" s="130" t="s">
        <v>12355</v>
      </c>
      <c r="F4380" s="130">
        <v>5100</v>
      </c>
      <c r="G4380" s="130">
        <v>41150</v>
      </c>
      <c r="H4380" s="130" t="str">
        <f t="shared" si="136"/>
        <v>KT-000116</v>
      </c>
      <c r="I4380" s="130" t="str">
        <f t="shared" si="137"/>
        <v/>
      </c>
    </row>
    <row r="4381" spans="1:9" x14ac:dyDescent="0.15">
      <c r="A4381" s="130">
        <v>4379</v>
      </c>
      <c r="B4381" s="130" t="s">
        <v>6966</v>
      </c>
      <c r="C4381" s="130" t="s">
        <v>13385</v>
      </c>
      <c r="D4381" s="130">
        <v>10000</v>
      </c>
      <c r="E4381" s="130" t="s">
        <v>12368</v>
      </c>
      <c r="F4381" s="130">
        <v>152329200</v>
      </c>
      <c r="G4381" s="130">
        <v>162610000</v>
      </c>
      <c r="H4381" s="130" t="str">
        <f t="shared" si="136"/>
        <v>KT-000117</v>
      </c>
      <c r="I4381" s="130" t="str">
        <f t="shared" si="137"/>
        <v>AG</v>
      </c>
    </row>
    <row r="4382" spans="1:9" x14ac:dyDescent="0.15">
      <c r="A4382" s="130">
        <v>4380</v>
      </c>
      <c r="B4382" s="130" t="s">
        <v>6967</v>
      </c>
      <c r="C4382" s="130" t="s">
        <v>16505</v>
      </c>
      <c r="D4382" s="130">
        <v>1</v>
      </c>
      <c r="E4382" s="130" t="s">
        <v>14940</v>
      </c>
      <c r="F4382" s="130">
        <v>92000000</v>
      </c>
      <c r="G4382" s="130">
        <v>200000000</v>
      </c>
      <c r="H4382" s="130" t="str">
        <f t="shared" si="136"/>
        <v>KT-000118</v>
      </c>
      <c r="I4382" s="130" t="str">
        <f t="shared" si="137"/>
        <v/>
      </c>
    </row>
    <row r="4383" spans="1:9" x14ac:dyDescent="0.15">
      <c r="A4383" s="130">
        <v>4381</v>
      </c>
      <c r="B4383" s="130" t="s">
        <v>6968</v>
      </c>
      <c r="C4383" s="130" t="s">
        <v>16506</v>
      </c>
      <c r="D4383" s="130">
        <v>1</v>
      </c>
      <c r="E4383" s="130" t="s">
        <v>12421</v>
      </c>
      <c r="F4383" s="130">
        <v>0</v>
      </c>
      <c r="G4383" s="130">
        <v>0</v>
      </c>
      <c r="H4383" s="130" t="str">
        <f t="shared" si="136"/>
        <v>KT-000119</v>
      </c>
      <c r="I4383" s="130" t="str">
        <f t="shared" si="137"/>
        <v/>
      </c>
    </row>
    <row r="4384" spans="1:9" x14ac:dyDescent="0.15">
      <c r="A4384" s="130">
        <v>4382</v>
      </c>
      <c r="B4384" s="130" t="s">
        <v>6969</v>
      </c>
      <c r="C4384" s="130" t="s">
        <v>16507</v>
      </c>
      <c r="D4384" s="130">
        <v>2500</v>
      </c>
      <c r="E4384" s="130" t="s">
        <v>12368</v>
      </c>
      <c r="F4384" s="130">
        <v>25580000</v>
      </c>
      <c r="G4384" s="130">
        <v>34956000</v>
      </c>
      <c r="H4384" s="130" t="str">
        <f t="shared" si="136"/>
        <v>KT-000120</v>
      </c>
      <c r="I4384" s="130" t="str">
        <f t="shared" si="137"/>
        <v>AG</v>
      </c>
    </row>
    <row r="4385" spans="1:9" x14ac:dyDescent="0.15">
      <c r="A4385" s="130">
        <v>4383</v>
      </c>
      <c r="B4385" s="130" t="s">
        <v>6970</v>
      </c>
      <c r="C4385" s="130" t="s">
        <v>16508</v>
      </c>
      <c r="D4385" s="130">
        <v>1</v>
      </c>
      <c r="E4385" s="130" t="s">
        <v>12403</v>
      </c>
      <c r="F4385" s="130">
        <v>9783.6</v>
      </c>
      <c r="G4385" s="130">
        <v>22101.599999999999</v>
      </c>
      <c r="H4385" s="130" t="str">
        <f t="shared" si="136"/>
        <v>KT-000121</v>
      </c>
      <c r="I4385" s="130" t="str">
        <f t="shared" si="137"/>
        <v/>
      </c>
    </row>
    <row r="4386" spans="1:9" x14ac:dyDescent="0.15">
      <c r="A4386" s="130">
        <v>4384</v>
      </c>
      <c r="B4386" s="130" t="s">
        <v>6971</v>
      </c>
      <c r="C4386" s="130" t="s">
        <v>16509</v>
      </c>
      <c r="D4386" s="130">
        <v>20</v>
      </c>
      <c r="E4386" s="130" t="s">
        <v>14480</v>
      </c>
      <c r="F4386" s="130">
        <v>4610000</v>
      </c>
      <c r="G4386" s="130">
        <v>6620000</v>
      </c>
      <c r="H4386" s="130" t="str">
        <f t="shared" si="136"/>
        <v>KT-000122</v>
      </c>
      <c r="I4386" s="130" t="str">
        <f t="shared" si="137"/>
        <v/>
      </c>
    </row>
    <row r="4387" spans="1:9" x14ac:dyDescent="0.15">
      <c r="A4387" s="130">
        <v>4385</v>
      </c>
      <c r="B4387" s="130" t="s">
        <v>6972</v>
      </c>
      <c r="C4387" s="130" t="s">
        <v>16510</v>
      </c>
      <c r="D4387" s="130">
        <v>50</v>
      </c>
      <c r="E4387" s="130" t="s">
        <v>12610</v>
      </c>
      <c r="F4387" s="130">
        <v>95000</v>
      </c>
      <c r="G4387" s="130">
        <v>113000</v>
      </c>
      <c r="H4387" s="130" t="str">
        <f t="shared" si="136"/>
        <v>KT-000123</v>
      </c>
      <c r="I4387" s="130" t="str">
        <f t="shared" si="137"/>
        <v/>
      </c>
    </row>
    <row r="4388" spans="1:9" x14ac:dyDescent="0.15">
      <c r="A4388" s="130">
        <v>4386</v>
      </c>
      <c r="B4388" s="130" t="s">
        <v>6973</v>
      </c>
      <c r="C4388" s="130" t="s">
        <v>16511</v>
      </c>
      <c r="D4388" s="130">
        <v>1</v>
      </c>
      <c r="E4388" s="130" t="s">
        <v>12370</v>
      </c>
      <c r="F4388" s="130">
        <v>155900</v>
      </c>
      <c r="G4388" s="130">
        <v>87400</v>
      </c>
      <c r="H4388" s="130" t="str">
        <f t="shared" si="136"/>
        <v>KT-000124</v>
      </c>
      <c r="I4388" s="130" t="str">
        <f t="shared" si="137"/>
        <v>VG</v>
      </c>
    </row>
    <row r="4389" spans="1:9" x14ac:dyDescent="0.15">
      <c r="A4389" s="130">
        <v>4387</v>
      </c>
      <c r="B4389" s="130" t="s">
        <v>6974</v>
      </c>
      <c r="C4389" s="130" t="s">
        <v>16512</v>
      </c>
      <c r="D4389" s="130">
        <v>354</v>
      </c>
      <c r="E4389" s="130" t="s">
        <v>14096</v>
      </c>
      <c r="F4389" s="130">
        <v>152415000</v>
      </c>
      <c r="G4389" s="130">
        <v>217043000</v>
      </c>
      <c r="H4389" s="130" t="str">
        <f t="shared" si="136"/>
        <v>KT-000125</v>
      </c>
      <c r="I4389" s="130" t="str">
        <f t="shared" si="137"/>
        <v/>
      </c>
    </row>
    <row r="4390" spans="1:9" x14ac:dyDescent="0.15">
      <c r="A4390" s="130">
        <v>4388</v>
      </c>
      <c r="B4390" s="130" t="s">
        <v>6975</v>
      </c>
      <c r="C4390" s="130" t="s">
        <v>16513</v>
      </c>
      <c r="D4390" s="130">
        <v>100</v>
      </c>
      <c r="E4390" s="130" t="s">
        <v>12370</v>
      </c>
      <c r="F4390" s="130">
        <v>37708500</v>
      </c>
      <c r="G4390" s="130">
        <v>40707000</v>
      </c>
      <c r="H4390" s="130" t="str">
        <f t="shared" si="136"/>
        <v>KT-000126</v>
      </c>
      <c r="I4390" s="130" t="str">
        <f t="shared" si="137"/>
        <v/>
      </c>
    </row>
    <row r="4391" spans="1:9" x14ac:dyDescent="0.15">
      <c r="A4391" s="130">
        <v>4389</v>
      </c>
      <c r="B4391" s="130" t="s">
        <v>6976</v>
      </c>
      <c r="C4391" s="130" t="s">
        <v>16514</v>
      </c>
      <c r="D4391" s="130">
        <v>1</v>
      </c>
      <c r="E4391" s="130" t="s">
        <v>12361</v>
      </c>
      <c r="F4391" s="130">
        <v>24310</v>
      </c>
      <c r="G4391" s="130">
        <v>15700</v>
      </c>
      <c r="H4391" s="130" t="str">
        <f t="shared" si="136"/>
        <v>KT-000127</v>
      </c>
      <c r="I4391" s="130" t="str">
        <f t="shared" si="137"/>
        <v/>
      </c>
    </row>
    <row r="4392" spans="1:9" x14ac:dyDescent="0.15">
      <c r="A4392" s="130">
        <v>4390</v>
      </c>
      <c r="B4392" s="130" t="s">
        <v>6977</v>
      </c>
      <c r="C4392" s="130" t="s">
        <v>16515</v>
      </c>
      <c r="D4392" s="130">
        <v>1</v>
      </c>
      <c r="E4392" s="130" t="s">
        <v>16516</v>
      </c>
      <c r="F4392" s="130">
        <v>21984</v>
      </c>
      <c r="G4392" s="130">
        <v>25990</v>
      </c>
      <c r="H4392" s="130" t="str">
        <f t="shared" si="136"/>
        <v>KT-000128</v>
      </c>
      <c r="I4392" s="130" t="str">
        <f t="shared" si="137"/>
        <v>VG</v>
      </c>
    </row>
    <row r="4393" spans="1:9" x14ac:dyDescent="0.15">
      <c r="A4393" s="130">
        <v>4391</v>
      </c>
      <c r="B4393" s="130" t="s">
        <v>6978</v>
      </c>
      <c r="C4393" s="130" t="s">
        <v>16517</v>
      </c>
      <c r="D4393" s="130">
        <v>1</v>
      </c>
      <c r="E4393" s="130" t="s">
        <v>12497</v>
      </c>
      <c r="F4393" s="130">
        <v>1842000</v>
      </c>
      <c r="G4393" s="130">
        <v>1545200</v>
      </c>
      <c r="H4393" s="130" t="str">
        <f t="shared" si="136"/>
        <v>KT-000129</v>
      </c>
      <c r="I4393" s="130" t="str">
        <f t="shared" si="137"/>
        <v>VG</v>
      </c>
    </row>
    <row r="4394" spans="1:9" x14ac:dyDescent="0.15">
      <c r="A4394" s="130">
        <v>4392</v>
      </c>
      <c r="B4394" s="130" t="s">
        <v>6979</v>
      </c>
      <c r="C4394" s="130" t="s">
        <v>16518</v>
      </c>
      <c r="D4394" s="130">
        <v>1</v>
      </c>
      <c r="E4394" s="130" t="s">
        <v>12471</v>
      </c>
      <c r="F4394" s="130">
        <v>700</v>
      </c>
      <c r="G4394" s="130">
        <v>1500</v>
      </c>
      <c r="H4394" s="130" t="str">
        <f t="shared" si="136"/>
        <v>KT-000130</v>
      </c>
      <c r="I4394" s="130" t="str">
        <f t="shared" si="137"/>
        <v/>
      </c>
    </row>
    <row r="4395" spans="1:9" x14ac:dyDescent="0.15">
      <c r="A4395" s="130">
        <v>4393</v>
      </c>
      <c r="B4395" s="130" t="s">
        <v>6980</v>
      </c>
      <c r="C4395" s="130" t="s">
        <v>16519</v>
      </c>
      <c r="D4395" s="130">
        <v>100</v>
      </c>
      <c r="E4395" s="130" t="s">
        <v>12372</v>
      </c>
      <c r="F4395" s="130">
        <v>7999000</v>
      </c>
      <c r="G4395" s="130">
        <v>6714000</v>
      </c>
      <c r="H4395" s="130" t="str">
        <f t="shared" si="136"/>
        <v>KT-000131</v>
      </c>
      <c r="I4395" s="130" t="str">
        <f t="shared" si="137"/>
        <v>VG</v>
      </c>
    </row>
    <row r="4396" spans="1:9" x14ac:dyDescent="0.15">
      <c r="A4396" s="130">
        <v>4394</v>
      </c>
      <c r="B4396" s="130" t="s">
        <v>6981</v>
      </c>
      <c r="C4396" s="130" t="s">
        <v>16520</v>
      </c>
      <c r="D4396" s="130">
        <v>5</v>
      </c>
      <c r="E4396" s="130" t="s">
        <v>12403</v>
      </c>
      <c r="F4396" s="130">
        <v>645000</v>
      </c>
      <c r="G4396" s="130">
        <v>500000</v>
      </c>
      <c r="H4396" s="130" t="str">
        <f t="shared" si="136"/>
        <v>KT-000132</v>
      </c>
      <c r="I4396" s="130" t="str">
        <f t="shared" si="137"/>
        <v/>
      </c>
    </row>
    <row r="4397" spans="1:9" x14ac:dyDescent="0.15">
      <c r="A4397" s="130">
        <v>4395</v>
      </c>
      <c r="B4397" s="130" t="s">
        <v>6982</v>
      </c>
      <c r="C4397" s="130" t="s">
        <v>16521</v>
      </c>
      <c r="D4397" s="130">
        <v>0.5</v>
      </c>
      <c r="E4397" s="130" t="s">
        <v>12361</v>
      </c>
      <c r="F4397" s="130">
        <v>53531</v>
      </c>
      <c r="G4397" s="130">
        <v>65410</v>
      </c>
      <c r="H4397" s="130" t="str">
        <f t="shared" si="136"/>
        <v>KT-000133</v>
      </c>
      <c r="I4397" s="130" t="str">
        <f t="shared" si="137"/>
        <v/>
      </c>
    </row>
    <row r="4398" spans="1:9" x14ac:dyDescent="0.15">
      <c r="A4398" s="130">
        <v>4396</v>
      </c>
      <c r="B4398" s="130" t="s">
        <v>6983</v>
      </c>
      <c r="C4398" s="130" t="s">
        <v>13327</v>
      </c>
      <c r="D4398" s="130">
        <v>1000</v>
      </c>
      <c r="E4398" s="130" t="s">
        <v>12372</v>
      </c>
      <c r="F4398" s="130">
        <v>7410000</v>
      </c>
      <c r="G4398" s="130">
        <v>1505000</v>
      </c>
      <c r="H4398" s="130" t="str">
        <f t="shared" si="136"/>
        <v>KT-000134</v>
      </c>
      <c r="I4398" s="130" t="str">
        <f t="shared" si="137"/>
        <v/>
      </c>
    </row>
    <row r="4399" spans="1:9" x14ac:dyDescent="0.15">
      <c r="A4399" s="130">
        <v>4397</v>
      </c>
      <c r="B4399" s="130" t="s">
        <v>6984</v>
      </c>
      <c r="C4399" s="130" t="s">
        <v>16523</v>
      </c>
      <c r="D4399" s="130">
        <v>1</v>
      </c>
      <c r="E4399" s="130" t="s">
        <v>12391</v>
      </c>
      <c r="F4399" s="130">
        <v>2190000</v>
      </c>
      <c r="G4399" s="130">
        <v>6130000</v>
      </c>
      <c r="H4399" s="130" t="str">
        <f t="shared" si="136"/>
        <v>KT-000135</v>
      </c>
      <c r="I4399" s="130" t="str">
        <f t="shared" si="137"/>
        <v/>
      </c>
    </row>
    <row r="4400" spans="1:9" x14ac:dyDescent="0.15">
      <c r="A4400" s="130">
        <v>4398</v>
      </c>
      <c r="B4400" s="130" t="s">
        <v>6985</v>
      </c>
      <c r="C4400" s="130" t="s">
        <v>16524</v>
      </c>
      <c r="D4400" s="130">
        <v>1</v>
      </c>
      <c r="E4400" s="130" t="s">
        <v>12391</v>
      </c>
      <c r="F4400" s="130">
        <v>4100000</v>
      </c>
      <c r="G4400" s="130">
        <v>7564000</v>
      </c>
      <c r="H4400" s="130" t="str">
        <f t="shared" si="136"/>
        <v>KT-000136</v>
      </c>
      <c r="I4400" s="130" t="str">
        <f t="shared" si="137"/>
        <v/>
      </c>
    </row>
    <row r="4401" spans="1:9" x14ac:dyDescent="0.15">
      <c r="A4401" s="130">
        <v>4399</v>
      </c>
      <c r="B4401" s="130" t="s">
        <v>6986</v>
      </c>
      <c r="C4401" s="130" t="s">
        <v>16525</v>
      </c>
      <c r="D4401" s="130">
        <v>100</v>
      </c>
      <c r="E4401" s="130" t="s">
        <v>12372</v>
      </c>
      <c r="F4401" s="130">
        <v>657760</v>
      </c>
      <c r="G4401" s="130">
        <v>701760</v>
      </c>
      <c r="H4401" s="130" t="str">
        <f t="shared" si="136"/>
        <v>KT-000137</v>
      </c>
      <c r="I4401" s="130" t="str">
        <f t="shared" si="137"/>
        <v/>
      </c>
    </row>
    <row r="4402" spans="1:9" x14ac:dyDescent="0.15">
      <c r="A4402" s="130">
        <v>4400</v>
      </c>
      <c r="B4402" s="130" t="s">
        <v>6987</v>
      </c>
      <c r="C4402" s="130" t="s">
        <v>16526</v>
      </c>
      <c r="D4402" s="130">
        <v>100</v>
      </c>
      <c r="E4402" s="130" t="s">
        <v>16527</v>
      </c>
      <c r="F4402" s="130">
        <v>5046080</v>
      </c>
      <c r="G4402" s="130">
        <v>5996000</v>
      </c>
      <c r="H4402" s="130" t="str">
        <f t="shared" si="136"/>
        <v>KT-000138</v>
      </c>
      <c r="I4402" s="130" t="str">
        <f t="shared" si="137"/>
        <v>AG</v>
      </c>
    </row>
    <row r="4403" spans="1:9" x14ac:dyDescent="0.15">
      <c r="A4403" s="130">
        <v>4401</v>
      </c>
      <c r="B4403" s="130" t="s">
        <v>6988</v>
      </c>
      <c r="C4403" s="130" t="s">
        <v>16528</v>
      </c>
      <c r="D4403" s="130">
        <v>100</v>
      </c>
      <c r="E4403" s="130" t="s">
        <v>12372</v>
      </c>
      <c r="F4403" s="130">
        <v>71700</v>
      </c>
      <c r="G4403" s="130">
        <v>102000</v>
      </c>
      <c r="H4403" s="130" t="str">
        <f t="shared" si="136"/>
        <v>KT-000139</v>
      </c>
      <c r="I4403" s="130" t="str">
        <f t="shared" si="137"/>
        <v/>
      </c>
    </row>
    <row r="4404" spans="1:9" x14ac:dyDescent="0.15">
      <c r="A4404" s="130">
        <v>4402</v>
      </c>
      <c r="B4404" s="130" t="s">
        <v>6989</v>
      </c>
      <c r="C4404" s="130" t="s">
        <v>16529</v>
      </c>
      <c r="D4404" s="130">
        <v>1000</v>
      </c>
      <c r="E4404" s="130" t="s">
        <v>12361</v>
      </c>
      <c r="F4404" s="130">
        <v>19470.599999999999</v>
      </c>
      <c r="G4404" s="130">
        <v>20208</v>
      </c>
      <c r="H4404" s="130" t="str">
        <f t="shared" si="136"/>
        <v>KT-000140</v>
      </c>
      <c r="I4404" s="130" t="str">
        <f t="shared" si="137"/>
        <v>AG</v>
      </c>
    </row>
    <row r="4405" spans="1:9" x14ac:dyDescent="0.15">
      <c r="A4405" s="130">
        <v>4403</v>
      </c>
      <c r="B4405" s="130" t="s">
        <v>6990</v>
      </c>
      <c r="C4405" s="130" t="s">
        <v>16530</v>
      </c>
      <c r="D4405" s="130">
        <v>10000</v>
      </c>
      <c r="E4405" s="130" t="s">
        <v>12361</v>
      </c>
      <c r="F4405" s="130">
        <v>37270000</v>
      </c>
      <c r="G4405" s="130">
        <v>175870000</v>
      </c>
      <c r="H4405" s="130" t="str">
        <f t="shared" si="136"/>
        <v>KT-000141</v>
      </c>
      <c r="I4405" s="130" t="str">
        <f t="shared" si="137"/>
        <v>AG</v>
      </c>
    </row>
    <row r="4406" spans="1:9" x14ac:dyDescent="0.15">
      <c r="A4406" s="130">
        <v>4404</v>
      </c>
      <c r="B4406" s="130" t="s">
        <v>6991</v>
      </c>
      <c r="C4406" s="130" t="s">
        <v>16531</v>
      </c>
      <c r="D4406" s="130">
        <v>1</v>
      </c>
      <c r="E4406" s="130" t="s">
        <v>12788</v>
      </c>
      <c r="F4406" s="130">
        <v>410000</v>
      </c>
      <c r="G4406" s="130">
        <v>837000</v>
      </c>
      <c r="H4406" s="130" t="str">
        <f t="shared" si="136"/>
        <v>KT-000142</v>
      </c>
      <c r="I4406" s="130" t="str">
        <f t="shared" si="137"/>
        <v/>
      </c>
    </row>
    <row r="4407" spans="1:9" x14ac:dyDescent="0.15">
      <c r="A4407" s="130">
        <v>4405</v>
      </c>
      <c r="B4407" s="130" t="s">
        <v>6992</v>
      </c>
      <c r="C4407" s="130" t="s">
        <v>16532</v>
      </c>
      <c r="D4407" s="130">
        <v>1</v>
      </c>
      <c r="E4407" s="130" t="s">
        <v>12405</v>
      </c>
      <c r="F4407" s="130">
        <v>4500</v>
      </c>
      <c r="G4407" s="130">
        <v>7200</v>
      </c>
      <c r="H4407" s="130" t="str">
        <f t="shared" si="136"/>
        <v>KT-000143</v>
      </c>
      <c r="I4407" s="130" t="str">
        <f t="shared" si="137"/>
        <v>AG</v>
      </c>
    </row>
    <row r="4408" spans="1:9" x14ac:dyDescent="0.15">
      <c r="A4408" s="130">
        <v>4406</v>
      </c>
      <c r="B4408" s="130" t="s">
        <v>6993</v>
      </c>
      <c r="C4408" s="130" t="s">
        <v>16533</v>
      </c>
      <c r="D4408" s="130">
        <v>1</v>
      </c>
      <c r="E4408" s="130" t="s">
        <v>12610</v>
      </c>
      <c r="F4408" s="130">
        <v>552</v>
      </c>
      <c r="G4408" s="130">
        <v>693</v>
      </c>
      <c r="H4408" s="130" t="str">
        <f t="shared" si="136"/>
        <v>KT-000144</v>
      </c>
      <c r="I4408" s="130" t="str">
        <f t="shared" si="137"/>
        <v>VG</v>
      </c>
    </row>
    <row r="4409" spans="1:9" x14ac:dyDescent="0.15">
      <c r="A4409" s="130">
        <v>4407</v>
      </c>
      <c r="B4409" s="130" t="s">
        <v>6994</v>
      </c>
      <c r="C4409" s="130" t="s">
        <v>16534</v>
      </c>
      <c r="D4409" s="130">
        <v>100</v>
      </c>
      <c r="E4409" s="130" t="s">
        <v>12610</v>
      </c>
      <c r="F4409" s="130">
        <v>128500</v>
      </c>
      <c r="G4409" s="130">
        <v>477000</v>
      </c>
      <c r="H4409" s="130" t="str">
        <f t="shared" si="136"/>
        <v>KT-000145</v>
      </c>
      <c r="I4409" s="130" t="str">
        <f t="shared" si="137"/>
        <v/>
      </c>
    </row>
    <row r="4410" spans="1:9" x14ac:dyDescent="0.15">
      <c r="A4410" s="130">
        <v>4408</v>
      </c>
      <c r="B4410" s="130" t="s">
        <v>6995</v>
      </c>
      <c r="C4410" s="130" t="s">
        <v>16535</v>
      </c>
      <c r="D4410" s="130">
        <v>1000</v>
      </c>
      <c r="E4410" s="130" t="s">
        <v>12368</v>
      </c>
      <c r="F4410" s="130">
        <v>9093069.6999999993</v>
      </c>
      <c r="G4410" s="130">
        <v>14185977.300000001</v>
      </c>
      <c r="H4410" s="130" t="str">
        <f t="shared" si="136"/>
        <v>KT-000146</v>
      </c>
      <c r="I4410" s="130" t="str">
        <f t="shared" si="137"/>
        <v/>
      </c>
    </row>
    <row r="4411" spans="1:9" x14ac:dyDescent="0.15">
      <c r="A4411" s="130">
        <v>4409</v>
      </c>
      <c r="B4411" s="130" t="s">
        <v>6996</v>
      </c>
      <c r="C4411" s="130" t="s">
        <v>16536</v>
      </c>
      <c r="D4411" s="130">
        <v>1</v>
      </c>
      <c r="E4411" s="130" t="s">
        <v>12372</v>
      </c>
      <c r="F4411" s="130">
        <v>26500</v>
      </c>
      <c r="G4411" s="130">
        <v>26500</v>
      </c>
      <c r="H4411" s="130" t="str">
        <f t="shared" si="136"/>
        <v>KT-000147</v>
      </c>
      <c r="I4411" s="130" t="str">
        <f t="shared" si="137"/>
        <v/>
      </c>
    </row>
    <row r="4412" spans="1:9" x14ac:dyDescent="0.15">
      <c r="A4412" s="130">
        <v>4410</v>
      </c>
      <c r="B4412" s="130" t="s">
        <v>6997</v>
      </c>
      <c r="C4412" s="130" t="s">
        <v>16537</v>
      </c>
      <c r="D4412" s="130">
        <v>0</v>
      </c>
      <c r="F4412" s="130">
        <v>0</v>
      </c>
      <c r="G4412" s="130">
        <v>0</v>
      </c>
      <c r="H4412" s="130" t="str">
        <f t="shared" si="136"/>
        <v>KT-000148</v>
      </c>
      <c r="I4412" s="130" t="str">
        <f t="shared" si="137"/>
        <v/>
      </c>
    </row>
    <row r="4413" spans="1:9" x14ac:dyDescent="0.15">
      <c r="A4413" s="130">
        <v>4411</v>
      </c>
      <c r="B4413" s="130" t="s">
        <v>6998</v>
      </c>
      <c r="C4413" s="130" t="s">
        <v>16538</v>
      </c>
      <c r="D4413" s="130">
        <v>100</v>
      </c>
      <c r="E4413" s="130" t="s">
        <v>12361</v>
      </c>
      <c r="F4413" s="130">
        <v>5759930</v>
      </c>
      <c r="G4413" s="130">
        <v>5835250</v>
      </c>
      <c r="H4413" s="130" t="str">
        <f t="shared" si="136"/>
        <v>KT-000149</v>
      </c>
      <c r="I4413" s="130" t="str">
        <f t="shared" si="137"/>
        <v>VG</v>
      </c>
    </row>
    <row r="4414" spans="1:9" x14ac:dyDescent="0.15">
      <c r="A4414" s="130">
        <v>4412</v>
      </c>
      <c r="B4414" s="130" t="s">
        <v>6999</v>
      </c>
      <c r="C4414" s="130" t="s">
        <v>16539</v>
      </c>
      <c r="D4414" s="130">
        <v>300</v>
      </c>
      <c r="E4414" s="130" t="s">
        <v>12355</v>
      </c>
      <c r="F4414" s="130">
        <v>41680000</v>
      </c>
      <c r="G4414" s="130">
        <v>53259301</v>
      </c>
      <c r="H4414" s="130" t="str">
        <f t="shared" si="136"/>
        <v>KT-000150</v>
      </c>
      <c r="I4414" s="130" t="str">
        <f t="shared" si="137"/>
        <v/>
      </c>
    </row>
    <row r="4415" spans="1:9" x14ac:dyDescent="0.15">
      <c r="A4415" s="130">
        <v>4413</v>
      </c>
      <c r="B4415" s="130" t="s">
        <v>7000</v>
      </c>
      <c r="C4415" s="130" t="s">
        <v>16540</v>
      </c>
      <c r="H4415" s="130" t="str">
        <f t="shared" si="136"/>
        <v>KT-000151</v>
      </c>
      <c r="I4415" s="130" t="str">
        <f t="shared" si="137"/>
        <v/>
      </c>
    </row>
    <row r="4416" spans="1:9" x14ac:dyDescent="0.15">
      <c r="A4416" s="130">
        <v>4414</v>
      </c>
      <c r="B4416" s="130" t="s">
        <v>7001</v>
      </c>
      <c r="C4416" s="130" t="s">
        <v>1773</v>
      </c>
      <c r="D4416" s="130">
        <v>100</v>
      </c>
      <c r="E4416" s="130" t="s">
        <v>12355</v>
      </c>
      <c r="F4416" s="130">
        <v>2554000</v>
      </c>
      <c r="G4416" s="130">
        <v>8360000</v>
      </c>
      <c r="H4416" s="130" t="str">
        <f t="shared" si="136"/>
        <v>KT-000152</v>
      </c>
      <c r="I4416" s="130" t="str">
        <f t="shared" si="137"/>
        <v/>
      </c>
    </row>
    <row r="4417" spans="1:9" x14ac:dyDescent="0.15">
      <c r="A4417" s="130">
        <v>4415</v>
      </c>
      <c r="B4417" s="130" t="s">
        <v>7002</v>
      </c>
      <c r="C4417" s="130" t="s">
        <v>16541</v>
      </c>
      <c r="D4417" s="130">
        <v>20000</v>
      </c>
      <c r="E4417" s="130" t="s">
        <v>12361</v>
      </c>
      <c r="F4417" s="130">
        <v>41362500</v>
      </c>
      <c r="G4417" s="130">
        <v>89487500</v>
      </c>
      <c r="H4417" s="130" t="str">
        <f t="shared" si="136"/>
        <v>KT-010001</v>
      </c>
      <c r="I4417" s="130" t="str">
        <f t="shared" si="137"/>
        <v>AG</v>
      </c>
    </row>
    <row r="4418" spans="1:9" x14ac:dyDescent="0.15">
      <c r="A4418" s="130">
        <v>4416</v>
      </c>
      <c r="B4418" s="130" t="s">
        <v>7003</v>
      </c>
      <c r="C4418" s="130" t="s">
        <v>15215</v>
      </c>
      <c r="D4418" s="130">
        <v>500</v>
      </c>
      <c r="E4418" s="130" t="s">
        <v>12361</v>
      </c>
      <c r="F4418" s="130">
        <v>12400000</v>
      </c>
      <c r="G4418" s="130">
        <v>11604700</v>
      </c>
      <c r="H4418" s="130" t="str">
        <f t="shared" si="136"/>
        <v>KT-010002</v>
      </c>
      <c r="I4418" s="130" t="str">
        <f t="shared" si="137"/>
        <v>VG</v>
      </c>
    </row>
    <row r="4419" spans="1:9" x14ac:dyDescent="0.15">
      <c r="A4419" s="130">
        <v>4417</v>
      </c>
      <c r="B4419" s="130" t="s">
        <v>7004</v>
      </c>
      <c r="C4419" s="130" t="s">
        <v>16542</v>
      </c>
      <c r="D4419" s="130">
        <v>6800</v>
      </c>
      <c r="E4419" s="130" t="s">
        <v>12368</v>
      </c>
      <c r="F4419" s="130">
        <v>467602000</v>
      </c>
      <c r="G4419" s="130">
        <v>472566000</v>
      </c>
      <c r="H4419" s="130" t="str">
        <f t="shared" si="136"/>
        <v>KT-010003</v>
      </c>
      <c r="I4419" s="130" t="str">
        <f t="shared" si="137"/>
        <v/>
      </c>
    </row>
    <row r="4420" spans="1:9" x14ac:dyDescent="0.15">
      <c r="A4420" s="130">
        <v>4418</v>
      </c>
      <c r="B4420" s="130" t="s">
        <v>7005</v>
      </c>
      <c r="C4420" s="130" t="s">
        <v>16543</v>
      </c>
      <c r="D4420" s="130">
        <v>10000</v>
      </c>
      <c r="E4420" s="130" t="s">
        <v>12368</v>
      </c>
      <c r="F4420" s="130">
        <v>70000000</v>
      </c>
      <c r="G4420" s="130">
        <v>80000000</v>
      </c>
      <c r="H4420" s="130" t="str">
        <f t="shared" ref="H4420:H4483" si="138">LEFT(B4420,FIND("-",B4420)+6)</f>
        <v>KT-010004</v>
      </c>
      <c r="I4420" s="130" t="str">
        <f t="shared" ref="I4420:I4483" si="139">RIGHT(B4420,LEN(B4420)-FIND("-",B4420)-7)</f>
        <v/>
      </c>
    </row>
    <row r="4421" spans="1:9" x14ac:dyDescent="0.15">
      <c r="A4421" s="130">
        <v>4419</v>
      </c>
      <c r="B4421" s="130" t="s">
        <v>7006</v>
      </c>
      <c r="C4421" s="130" t="s">
        <v>15359</v>
      </c>
      <c r="D4421" s="130">
        <v>10000</v>
      </c>
      <c r="E4421" s="130" t="s">
        <v>12361</v>
      </c>
      <c r="F4421" s="130">
        <v>150000000</v>
      </c>
      <c r="G4421" s="130">
        <v>25000000</v>
      </c>
      <c r="H4421" s="130" t="str">
        <f t="shared" si="138"/>
        <v>KT-010005</v>
      </c>
      <c r="I4421" s="130" t="str">
        <f t="shared" si="139"/>
        <v/>
      </c>
    </row>
    <row r="4422" spans="1:9" x14ac:dyDescent="0.15">
      <c r="A4422" s="130">
        <v>4420</v>
      </c>
      <c r="B4422" s="130" t="s">
        <v>7007</v>
      </c>
      <c r="C4422" s="130" t="s">
        <v>16544</v>
      </c>
      <c r="D4422" s="130">
        <v>1</v>
      </c>
      <c r="E4422" s="130" t="s">
        <v>12403</v>
      </c>
      <c r="F4422" s="130">
        <v>166860</v>
      </c>
      <c r="G4422" s="130">
        <v>187601</v>
      </c>
      <c r="H4422" s="130" t="str">
        <f t="shared" si="138"/>
        <v>KT-010006</v>
      </c>
      <c r="I4422" s="130" t="str">
        <f t="shared" si="139"/>
        <v>VG</v>
      </c>
    </row>
    <row r="4423" spans="1:9" x14ac:dyDescent="0.15">
      <c r="A4423" s="130">
        <v>4421</v>
      </c>
      <c r="B4423" s="130" t="s">
        <v>7008</v>
      </c>
      <c r="C4423" s="130" t="s">
        <v>16545</v>
      </c>
      <c r="D4423" s="130">
        <v>50</v>
      </c>
      <c r="E4423" s="130" t="s">
        <v>16546</v>
      </c>
      <c r="F4423" s="130">
        <v>72115.399999999994</v>
      </c>
      <c r="G4423" s="130">
        <v>124725</v>
      </c>
      <c r="H4423" s="130" t="str">
        <f t="shared" si="138"/>
        <v>KT-010007</v>
      </c>
      <c r="I4423" s="130" t="str">
        <f t="shared" si="139"/>
        <v/>
      </c>
    </row>
    <row r="4424" spans="1:9" x14ac:dyDescent="0.15">
      <c r="A4424" s="130">
        <v>4422</v>
      </c>
      <c r="B4424" s="130" t="s">
        <v>7009</v>
      </c>
      <c r="C4424" s="130" t="s">
        <v>16547</v>
      </c>
      <c r="D4424" s="130">
        <v>856</v>
      </c>
      <c r="E4424" s="130" t="s">
        <v>12372</v>
      </c>
      <c r="F4424" s="130">
        <v>98998112</v>
      </c>
      <c r="G4424" s="130">
        <v>105801600</v>
      </c>
      <c r="H4424" s="130" t="str">
        <f t="shared" si="138"/>
        <v>KT-010008</v>
      </c>
      <c r="I4424" s="130" t="str">
        <f t="shared" si="139"/>
        <v/>
      </c>
    </row>
    <row r="4425" spans="1:9" x14ac:dyDescent="0.15">
      <c r="A4425" s="130">
        <v>4423</v>
      </c>
      <c r="B4425" s="130" t="s">
        <v>7010</v>
      </c>
      <c r="C4425" s="130" t="s">
        <v>16548</v>
      </c>
      <c r="D4425" s="130">
        <v>1</v>
      </c>
      <c r="E4425" s="130" t="s">
        <v>12372</v>
      </c>
      <c r="F4425" s="130">
        <v>240000</v>
      </c>
      <c r="G4425" s="130">
        <v>300000</v>
      </c>
      <c r="H4425" s="130" t="str">
        <f t="shared" si="138"/>
        <v>KT-010009</v>
      </c>
      <c r="I4425" s="130" t="str">
        <f t="shared" si="139"/>
        <v>VG</v>
      </c>
    </row>
    <row r="4426" spans="1:9" x14ac:dyDescent="0.15">
      <c r="A4426" s="130">
        <v>4424</v>
      </c>
      <c r="B4426" s="130" t="s">
        <v>7011</v>
      </c>
      <c r="C4426" s="130" t="s">
        <v>16549</v>
      </c>
      <c r="D4426" s="130">
        <v>100</v>
      </c>
      <c r="E4426" s="130" t="s">
        <v>12368</v>
      </c>
      <c r="F4426" s="130">
        <v>2322104</v>
      </c>
      <c r="G4426" s="130">
        <v>1781000</v>
      </c>
      <c r="H4426" s="130" t="str">
        <f t="shared" si="138"/>
        <v>KT-010010</v>
      </c>
      <c r="I4426" s="130" t="str">
        <f t="shared" si="139"/>
        <v>VG</v>
      </c>
    </row>
    <row r="4427" spans="1:9" x14ac:dyDescent="0.15">
      <c r="A4427" s="130">
        <v>4425</v>
      </c>
      <c r="B4427" s="130" t="s">
        <v>7012</v>
      </c>
      <c r="C4427" s="130" t="s">
        <v>16550</v>
      </c>
      <c r="D4427" s="130">
        <v>10</v>
      </c>
      <c r="E4427" s="130" t="s">
        <v>12372</v>
      </c>
      <c r="F4427" s="130">
        <v>116090</v>
      </c>
      <c r="G4427" s="130">
        <v>63090</v>
      </c>
      <c r="H4427" s="130" t="str">
        <f t="shared" si="138"/>
        <v>KT-010011</v>
      </c>
      <c r="I4427" s="130" t="str">
        <f t="shared" si="139"/>
        <v/>
      </c>
    </row>
    <row r="4428" spans="1:9" x14ac:dyDescent="0.15">
      <c r="A4428" s="130">
        <v>4426</v>
      </c>
      <c r="B4428" s="130" t="s">
        <v>7013</v>
      </c>
      <c r="C4428" s="130" t="s">
        <v>385</v>
      </c>
      <c r="D4428" s="130">
        <v>1</v>
      </c>
      <c r="E4428" s="130" t="s">
        <v>12372</v>
      </c>
      <c r="F4428" s="130">
        <v>32919</v>
      </c>
      <c r="G4428" s="130">
        <v>41400</v>
      </c>
      <c r="H4428" s="130" t="str">
        <f t="shared" si="138"/>
        <v>KT-010012</v>
      </c>
      <c r="I4428" s="130" t="str">
        <f t="shared" si="139"/>
        <v>VG</v>
      </c>
    </row>
    <row r="4429" spans="1:9" x14ac:dyDescent="0.15">
      <c r="A4429" s="130">
        <v>4427</v>
      </c>
      <c r="B4429" s="130" t="s">
        <v>7014</v>
      </c>
      <c r="C4429" s="130" t="s">
        <v>16551</v>
      </c>
      <c r="D4429" s="130">
        <v>50</v>
      </c>
      <c r="E4429" s="130" t="s">
        <v>12355</v>
      </c>
      <c r="F4429" s="130">
        <v>2374800</v>
      </c>
      <c r="G4429" s="130">
        <v>2629100</v>
      </c>
      <c r="H4429" s="130" t="str">
        <f t="shared" si="138"/>
        <v>KT-010013</v>
      </c>
      <c r="I4429" s="130" t="str">
        <f t="shared" si="139"/>
        <v>VG</v>
      </c>
    </row>
    <row r="4430" spans="1:9" x14ac:dyDescent="0.15">
      <c r="A4430" s="130">
        <v>4428</v>
      </c>
      <c r="B4430" s="130" t="s">
        <v>7015</v>
      </c>
      <c r="C4430" s="130" t="s">
        <v>16552</v>
      </c>
      <c r="D4430" s="130">
        <v>1</v>
      </c>
      <c r="E4430" s="130" t="s">
        <v>12372</v>
      </c>
      <c r="F4430" s="130">
        <v>49380</v>
      </c>
      <c r="G4430" s="130">
        <v>7000</v>
      </c>
      <c r="H4430" s="130" t="str">
        <f t="shared" si="138"/>
        <v>KT-010014</v>
      </c>
      <c r="I4430" s="130" t="str">
        <f t="shared" si="139"/>
        <v>VG</v>
      </c>
    </row>
    <row r="4431" spans="1:9" x14ac:dyDescent="0.15">
      <c r="A4431" s="130">
        <v>4429</v>
      </c>
      <c r="B4431" s="130" t="s">
        <v>7016</v>
      </c>
      <c r="C4431" s="130" t="s">
        <v>16553</v>
      </c>
      <c r="D4431" s="130">
        <v>1000</v>
      </c>
      <c r="E4431" s="130" t="s">
        <v>12372</v>
      </c>
      <c r="F4431" s="130">
        <v>8079131</v>
      </c>
      <c r="G4431" s="130">
        <v>9811000</v>
      </c>
      <c r="H4431" s="130" t="str">
        <f t="shared" si="138"/>
        <v>KT-010015</v>
      </c>
      <c r="I4431" s="130" t="str">
        <f t="shared" si="139"/>
        <v/>
      </c>
    </row>
    <row r="4432" spans="1:9" x14ac:dyDescent="0.15">
      <c r="A4432" s="130">
        <v>4430</v>
      </c>
      <c r="B4432" s="130" t="s">
        <v>7017</v>
      </c>
      <c r="C4432" s="130" t="s">
        <v>16554</v>
      </c>
      <c r="D4432" s="130">
        <v>5000</v>
      </c>
      <c r="E4432" s="130" t="s">
        <v>12368</v>
      </c>
      <c r="F4432" s="130">
        <v>57000000</v>
      </c>
      <c r="G4432" s="130">
        <v>57500000</v>
      </c>
      <c r="H4432" s="130" t="str">
        <f t="shared" si="138"/>
        <v>KT-010016</v>
      </c>
      <c r="I4432" s="130" t="str">
        <f t="shared" si="139"/>
        <v>AG</v>
      </c>
    </row>
    <row r="4433" spans="1:9" x14ac:dyDescent="0.15">
      <c r="A4433" s="130">
        <v>4431</v>
      </c>
      <c r="B4433" s="130" t="s">
        <v>7018</v>
      </c>
      <c r="C4433" s="130" t="s">
        <v>12028</v>
      </c>
      <c r="H4433" s="130" t="str">
        <f t="shared" si="138"/>
        <v>KT-010017</v>
      </c>
      <c r="I4433" s="130" t="str">
        <f t="shared" si="139"/>
        <v/>
      </c>
    </row>
    <row r="4434" spans="1:9" x14ac:dyDescent="0.15">
      <c r="A4434" s="130">
        <v>4432</v>
      </c>
      <c r="B4434" s="130" t="s">
        <v>7019</v>
      </c>
      <c r="C4434" s="130" t="s">
        <v>16555</v>
      </c>
      <c r="D4434" s="130">
        <v>1</v>
      </c>
      <c r="E4434" s="130" t="s">
        <v>16556</v>
      </c>
      <c r="F4434" s="130">
        <v>959388</v>
      </c>
      <c r="G4434" s="130">
        <v>990660</v>
      </c>
      <c r="H4434" s="130" t="str">
        <f t="shared" si="138"/>
        <v>KT-010018</v>
      </c>
      <c r="I4434" s="130" t="str">
        <f t="shared" si="139"/>
        <v>VG</v>
      </c>
    </row>
    <row r="4435" spans="1:9" x14ac:dyDescent="0.15">
      <c r="A4435" s="130">
        <v>4433</v>
      </c>
      <c r="B4435" s="130" t="s">
        <v>7020</v>
      </c>
      <c r="C4435" s="130" t="s">
        <v>16557</v>
      </c>
      <c r="D4435" s="130">
        <v>1</v>
      </c>
      <c r="E4435" s="130" t="s">
        <v>12569</v>
      </c>
      <c r="F4435" s="130">
        <v>23500000</v>
      </c>
      <c r="G4435" s="130">
        <v>20300000</v>
      </c>
      <c r="H4435" s="130" t="str">
        <f t="shared" si="138"/>
        <v>KT-010019</v>
      </c>
      <c r="I4435" s="130" t="str">
        <f t="shared" si="139"/>
        <v/>
      </c>
    </row>
    <row r="4436" spans="1:9" x14ac:dyDescent="0.15">
      <c r="A4436" s="130">
        <v>4434</v>
      </c>
      <c r="B4436" s="130" t="s">
        <v>7021</v>
      </c>
      <c r="C4436" s="130" t="s">
        <v>15193</v>
      </c>
      <c r="D4436" s="130">
        <v>15.5</v>
      </c>
      <c r="E4436" s="130" t="s">
        <v>12372</v>
      </c>
      <c r="F4436" s="130">
        <v>20002000</v>
      </c>
      <c r="G4436" s="130">
        <v>24979000</v>
      </c>
      <c r="H4436" s="130" t="str">
        <f t="shared" si="138"/>
        <v>KT-010020</v>
      </c>
      <c r="I4436" s="130" t="str">
        <f t="shared" si="139"/>
        <v/>
      </c>
    </row>
    <row r="4437" spans="1:9" x14ac:dyDescent="0.15">
      <c r="A4437" s="130">
        <v>4435</v>
      </c>
      <c r="B4437" s="130" t="s">
        <v>7022</v>
      </c>
      <c r="C4437" s="130" t="s">
        <v>16558</v>
      </c>
      <c r="D4437" s="130">
        <v>50</v>
      </c>
      <c r="E4437" s="130" t="s">
        <v>12370</v>
      </c>
      <c r="F4437" s="130">
        <v>10150000</v>
      </c>
      <c r="G4437" s="130">
        <v>11330000</v>
      </c>
      <c r="H4437" s="130" t="str">
        <f t="shared" si="138"/>
        <v>KT-010021</v>
      </c>
      <c r="I4437" s="130" t="str">
        <f t="shared" si="139"/>
        <v/>
      </c>
    </row>
    <row r="4438" spans="1:9" x14ac:dyDescent="0.15">
      <c r="A4438" s="130">
        <v>4436</v>
      </c>
      <c r="B4438" s="130" t="s">
        <v>7023</v>
      </c>
      <c r="C4438" s="130" t="s">
        <v>16559</v>
      </c>
      <c r="D4438" s="130">
        <v>1</v>
      </c>
      <c r="E4438" s="130" t="s">
        <v>12355</v>
      </c>
      <c r="F4438" s="130">
        <v>33975</v>
      </c>
      <c r="G4438" s="130">
        <v>38000</v>
      </c>
      <c r="H4438" s="130" t="str">
        <f t="shared" si="138"/>
        <v>KT-010022</v>
      </c>
      <c r="I4438" s="130" t="str">
        <f t="shared" si="139"/>
        <v/>
      </c>
    </row>
    <row r="4439" spans="1:9" x14ac:dyDescent="0.15">
      <c r="A4439" s="130">
        <v>4437</v>
      </c>
      <c r="B4439" s="130" t="s">
        <v>7024</v>
      </c>
      <c r="C4439" s="130" t="s">
        <v>16560</v>
      </c>
      <c r="H4439" s="130" t="str">
        <f t="shared" si="138"/>
        <v>KT-010023</v>
      </c>
      <c r="I4439" s="130" t="str">
        <f t="shared" si="139"/>
        <v/>
      </c>
    </row>
    <row r="4440" spans="1:9" x14ac:dyDescent="0.15">
      <c r="A4440" s="130">
        <v>4438</v>
      </c>
      <c r="B4440" s="130" t="s">
        <v>7025</v>
      </c>
      <c r="C4440" s="130" t="s">
        <v>16561</v>
      </c>
      <c r="D4440" s="130">
        <v>1</v>
      </c>
      <c r="E4440" s="130" t="s">
        <v>12876</v>
      </c>
      <c r="F4440" s="130">
        <v>7000</v>
      </c>
      <c r="G4440" s="130">
        <v>10000</v>
      </c>
      <c r="H4440" s="130" t="str">
        <f t="shared" si="138"/>
        <v>KT-010024</v>
      </c>
      <c r="I4440" s="130" t="str">
        <f t="shared" si="139"/>
        <v/>
      </c>
    </row>
    <row r="4441" spans="1:9" x14ac:dyDescent="0.15">
      <c r="A4441" s="130">
        <v>4439</v>
      </c>
      <c r="B4441" s="130" t="s">
        <v>7026</v>
      </c>
      <c r="C4441" s="130" t="s">
        <v>16562</v>
      </c>
      <c r="D4441" s="130">
        <v>1</v>
      </c>
      <c r="E4441" s="130" t="s">
        <v>14048</v>
      </c>
      <c r="F4441" s="130">
        <v>10000000</v>
      </c>
      <c r="G4441" s="130">
        <v>14000000</v>
      </c>
      <c r="H4441" s="130" t="str">
        <f t="shared" si="138"/>
        <v>KT-010025</v>
      </c>
      <c r="I4441" s="130" t="str">
        <f t="shared" si="139"/>
        <v/>
      </c>
    </row>
    <row r="4442" spans="1:9" x14ac:dyDescent="0.15">
      <c r="A4442" s="130">
        <v>4440</v>
      </c>
      <c r="B4442" s="130" t="s">
        <v>7027</v>
      </c>
      <c r="C4442" s="130" t="s">
        <v>16563</v>
      </c>
      <c r="D4442" s="130">
        <v>10</v>
      </c>
      <c r="E4442" s="130" t="s">
        <v>16564</v>
      </c>
      <c r="F4442" s="130">
        <v>8040000</v>
      </c>
      <c r="G4442" s="130">
        <v>16800000</v>
      </c>
      <c r="H4442" s="130" t="str">
        <f t="shared" si="138"/>
        <v>KT-010026</v>
      </c>
      <c r="I4442" s="130" t="str">
        <f t="shared" si="139"/>
        <v/>
      </c>
    </row>
    <row r="4443" spans="1:9" x14ac:dyDescent="0.15">
      <c r="A4443" s="130">
        <v>4441</v>
      </c>
      <c r="B4443" s="130" t="s">
        <v>7028</v>
      </c>
      <c r="C4443" s="130" t="s">
        <v>16565</v>
      </c>
      <c r="D4443" s="130">
        <v>12000</v>
      </c>
      <c r="E4443" s="130" t="s">
        <v>12361</v>
      </c>
      <c r="F4443" s="130">
        <v>126440000</v>
      </c>
      <c r="G4443" s="130">
        <v>186600000</v>
      </c>
      <c r="H4443" s="130" t="str">
        <f t="shared" si="138"/>
        <v>KT-010027</v>
      </c>
      <c r="I4443" s="130" t="str">
        <f t="shared" si="139"/>
        <v>AG</v>
      </c>
    </row>
    <row r="4444" spans="1:9" x14ac:dyDescent="0.15">
      <c r="A4444" s="130">
        <v>4442</v>
      </c>
      <c r="B4444" s="130" t="s">
        <v>7029</v>
      </c>
      <c r="C4444" s="130" t="s">
        <v>16566</v>
      </c>
      <c r="D4444" s="130">
        <v>1</v>
      </c>
      <c r="E4444" s="130" t="s">
        <v>12391</v>
      </c>
      <c r="F4444" s="130">
        <v>0</v>
      </c>
      <c r="G4444" s="130">
        <v>0</v>
      </c>
      <c r="H4444" s="130" t="str">
        <f t="shared" si="138"/>
        <v>KT-010028</v>
      </c>
      <c r="I4444" s="130" t="str">
        <f t="shared" si="139"/>
        <v/>
      </c>
    </row>
    <row r="4445" spans="1:9" x14ac:dyDescent="0.15">
      <c r="A4445" s="130">
        <v>4443</v>
      </c>
      <c r="B4445" s="130" t="s">
        <v>7030</v>
      </c>
      <c r="C4445" s="130" t="s">
        <v>16567</v>
      </c>
      <c r="D4445" s="130">
        <v>1</v>
      </c>
      <c r="E4445" s="130" t="s">
        <v>13606</v>
      </c>
      <c r="F4445" s="130">
        <v>134</v>
      </c>
      <c r="G4445" s="130">
        <v>134</v>
      </c>
      <c r="H4445" s="130" t="str">
        <f t="shared" si="138"/>
        <v>KT-010029</v>
      </c>
      <c r="I4445" s="130" t="str">
        <f t="shared" si="139"/>
        <v>VG</v>
      </c>
    </row>
    <row r="4446" spans="1:9" x14ac:dyDescent="0.15">
      <c r="A4446" s="130">
        <v>4444</v>
      </c>
      <c r="B4446" s="130" t="s">
        <v>7031</v>
      </c>
      <c r="C4446" s="130" t="s">
        <v>16568</v>
      </c>
      <c r="D4446" s="130">
        <v>1</v>
      </c>
      <c r="E4446" s="130" t="s">
        <v>16569</v>
      </c>
      <c r="F4446" s="130">
        <v>0</v>
      </c>
      <c r="G4446" s="130">
        <v>0</v>
      </c>
      <c r="H4446" s="130" t="str">
        <f t="shared" si="138"/>
        <v>KT-010030</v>
      </c>
      <c r="I4446" s="130" t="str">
        <f t="shared" si="139"/>
        <v/>
      </c>
    </row>
    <row r="4447" spans="1:9" x14ac:dyDescent="0.15">
      <c r="A4447" s="130">
        <v>4445</v>
      </c>
      <c r="B4447" s="130" t="s">
        <v>7032</v>
      </c>
      <c r="C4447" s="130" t="s">
        <v>16570</v>
      </c>
      <c r="D4447" s="130">
        <v>6</v>
      </c>
      <c r="E4447" s="130" t="s">
        <v>12368</v>
      </c>
      <c r="F4447" s="130">
        <v>16800000</v>
      </c>
      <c r="G4447" s="130">
        <v>19200000</v>
      </c>
      <c r="H4447" s="130" t="str">
        <f t="shared" si="138"/>
        <v>KT-010031</v>
      </c>
      <c r="I4447" s="130" t="str">
        <f t="shared" si="139"/>
        <v/>
      </c>
    </row>
    <row r="4448" spans="1:9" x14ac:dyDescent="0.15">
      <c r="A4448" s="130">
        <v>4446</v>
      </c>
      <c r="B4448" s="130" t="s">
        <v>7033</v>
      </c>
      <c r="C4448" s="130" t="s">
        <v>16571</v>
      </c>
      <c r="D4448" s="130">
        <v>1</v>
      </c>
      <c r="E4448" s="130" t="s">
        <v>12372</v>
      </c>
      <c r="F4448" s="130">
        <v>3300</v>
      </c>
      <c r="G4448" s="130">
        <v>6600</v>
      </c>
      <c r="H4448" s="130" t="str">
        <f t="shared" si="138"/>
        <v>KT-010032</v>
      </c>
      <c r="I4448" s="130" t="str">
        <f t="shared" si="139"/>
        <v/>
      </c>
    </row>
    <row r="4449" spans="1:9" x14ac:dyDescent="0.15">
      <c r="A4449" s="130">
        <v>4447</v>
      </c>
      <c r="B4449" s="130" t="s">
        <v>7034</v>
      </c>
      <c r="C4449" s="130" t="s">
        <v>16572</v>
      </c>
      <c r="D4449" s="130">
        <v>1</v>
      </c>
      <c r="E4449" s="130" t="s">
        <v>12361</v>
      </c>
      <c r="F4449" s="130">
        <v>91000</v>
      </c>
      <c r="G4449" s="130">
        <v>103177</v>
      </c>
      <c r="H4449" s="130" t="str">
        <f t="shared" si="138"/>
        <v>KT-010033</v>
      </c>
      <c r="I4449" s="130" t="str">
        <f t="shared" si="139"/>
        <v>AG</v>
      </c>
    </row>
    <row r="4450" spans="1:9" x14ac:dyDescent="0.15">
      <c r="A4450" s="130">
        <v>4448</v>
      </c>
      <c r="B4450" s="130" t="s">
        <v>7035</v>
      </c>
      <c r="C4450" s="130" t="s">
        <v>16573</v>
      </c>
      <c r="D4450" s="130">
        <v>1</v>
      </c>
      <c r="E4450" s="130" t="s">
        <v>12372</v>
      </c>
      <c r="F4450" s="130">
        <v>1470</v>
      </c>
      <c r="G4450" s="130">
        <v>1690</v>
      </c>
      <c r="H4450" s="130" t="str">
        <f t="shared" si="138"/>
        <v>KT-010034</v>
      </c>
      <c r="I4450" s="130" t="str">
        <f t="shared" si="139"/>
        <v/>
      </c>
    </row>
    <row r="4451" spans="1:9" x14ac:dyDescent="0.15">
      <c r="A4451" s="130">
        <v>4449</v>
      </c>
      <c r="B4451" s="130" t="s">
        <v>7036</v>
      </c>
      <c r="C4451" s="130" t="s">
        <v>16574</v>
      </c>
      <c r="D4451" s="130">
        <v>1000</v>
      </c>
      <c r="E4451" s="130" t="s">
        <v>12361</v>
      </c>
      <c r="F4451" s="130">
        <v>88700000</v>
      </c>
      <c r="G4451" s="130">
        <v>99560000</v>
      </c>
      <c r="H4451" s="130" t="str">
        <f t="shared" si="138"/>
        <v>KT-010035</v>
      </c>
      <c r="I4451" s="130" t="str">
        <f t="shared" si="139"/>
        <v>AG</v>
      </c>
    </row>
    <row r="4452" spans="1:9" x14ac:dyDescent="0.15">
      <c r="A4452" s="130">
        <v>4450</v>
      </c>
      <c r="B4452" s="130" t="s">
        <v>7037</v>
      </c>
      <c r="C4452" s="130" t="s">
        <v>16575</v>
      </c>
      <c r="D4452" s="130">
        <v>100</v>
      </c>
      <c r="E4452" s="130" t="s">
        <v>12355</v>
      </c>
      <c r="F4452" s="130">
        <v>189721105</v>
      </c>
      <c r="G4452" s="130">
        <v>209948480</v>
      </c>
      <c r="H4452" s="130" t="str">
        <f t="shared" si="138"/>
        <v>KT-010036</v>
      </c>
      <c r="I4452" s="130" t="str">
        <f t="shared" si="139"/>
        <v>AG</v>
      </c>
    </row>
    <row r="4453" spans="1:9" x14ac:dyDescent="0.15">
      <c r="A4453" s="130">
        <v>4451</v>
      </c>
      <c r="B4453" s="130" t="s">
        <v>7038</v>
      </c>
      <c r="C4453" s="130" t="s">
        <v>16576</v>
      </c>
      <c r="D4453" s="130">
        <v>10</v>
      </c>
      <c r="E4453" s="130" t="s">
        <v>12355</v>
      </c>
      <c r="F4453" s="130">
        <v>12033407</v>
      </c>
      <c r="G4453" s="130">
        <v>12902840</v>
      </c>
      <c r="H4453" s="130" t="str">
        <f t="shared" si="138"/>
        <v>KT-010037</v>
      </c>
      <c r="I4453" s="130" t="str">
        <f t="shared" si="139"/>
        <v>VG</v>
      </c>
    </row>
    <row r="4454" spans="1:9" x14ac:dyDescent="0.15">
      <c r="A4454" s="130">
        <v>4452</v>
      </c>
      <c r="B4454" s="130" t="s">
        <v>7039</v>
      </c>
      <c r="C4454" s="130" t="s">
        <v>16577</v>
      </c>
      <c r="D4454" s="130">
        <v>1</v>
      </c>
      <c r="E4454" s="130" t="s">
        <v>12391</v>
      </c>
      <c r="F4454" s="130">
        <v>190000000</v>
      </c>
      <c r="G4454" s="130">
        <v>210000000</v>
      </c>
      <c r="H4454" s="130" t="str">
        <f t="shared" si="138"/>
        <v>KT-010038</v>
      </c>
      <c r="I4454" s="130" t="str">
        <f t="shared" si="139"/>
        <v>AG</v>
      </c>
    </row>
    <row r="4455" spans="1:9" x14ac:dyDescent="0.15">
      <c r="A4455" s="130">
        <v>4453</v>
      </c>
      <c r="B4455" s="130" t="s">
        <v>7040</v>
      </c>
      <c r="C4455" s="130" t="s">
        <v>16578</v>
      </c>
      <c r="D4455" s="130">
        <v>1</v>
      </c>
      <c r="E4455" s="130" t="s">
        <v>12391</v>
      </c>
      <c r="F4455" s="130">
        <v>160000000</v>
      </c>
      <c r="G4455" s="130">
        <v>190000000</v>
      </c>
      <c r="H4455" s="130" t="str">
        <f t="shared" si="138"/>
        <v>KT-010039</v>
      </c>
      <c r="I4455" s="130" t="str">
        <f t="shared" si="139"/>
        <v>AG</v>
      </c>
    </row>
    <row r="4456" spans="1:9" x14ac:dyDescent="0.15">
      <c r="A4456" s="130">
        <v>4454</v>
      </c>
      <c r="B4456" s="130" t="s">
        <v>7041</v>
      </c>
      <c r="C4456" s="130" t="s">
        <v>14083</v>
      </c>
      <c r="D4456" s="130">
        <v>1</v>
      </c>
      <c r="E4456" s="130" t="s">
        <v>12361</v>
      </c>
      <c r="F4456" s="130">
        <v>0</v>
      </c>
      <c r="G4456" s="130">
        <v>0</v>
      </c>
      <c r="H4456" s="130" t="str">
        <f t="shared" si="138"/>
        <v>KT-010040</v>
      </c>
      <c r="I4456" s="130" t="str">
        <f t="shared" si="139"/>
        <v/>
      </c>
    </row>
    <row r="4457" spans="1:9" x14ac:dyDescent="0.15">
      <c r="A4457" s="130">
        <v>4455</v>
      </c>
      <c r="B4457" s="130" t="s">
        <v>7042</v>
      </c>
      <c r="C4457" s="130" t="s">
        <v>16579</v>
      </c>
      <c r="D4457" s="130">
        <v>78000</v>
      </c>
      <c r="E4457" s="130" t="s">
        <v>12368</v>
      </c>
      <c r="F4457" s="130">
        <v>130924000</v>
      </c>
      <c r="G4457" s="130">
        <v>411840000</v>
      </c>
      <c r="H4457" s="130" t="str">
        <f t="shared" si="138"/>
        <v>KT-010041</v>
      </c>
      <c r="I4457" s="130" t="str">
        <f t="shared" si="139"/>
        <v/>
      </c>
    </row>
    <row r="4458" spans="1:9" x14ac:dyDescent="0.15">
      <c r="A4458" s="130">
        <v>4456</v>
      </c>
      <c r="B4458" s="130" t="s">
        <v>7043</v>
      </c>
      <c r="C4458" s="130" t="s">
        <v>16580</v>
      </c>
      <c r="D4458" s="130">
        <v>100</v>
      </c>
      <c r="E4458" s="130" t="s">
        <v>12372</v>
      </c>
      <c r="F4458" s="130">
        <v>1317200</v>
      </c>
      <c r="G4458" s="130">
        <v>2430100</v>
      </c>
      <c r="H4458" s="130" t="str">
        <f t="shared" si="138"/>
        <v>KT-010042</v>
      </c>
      <c r="I4458" s="130" t="str">
        <f t="shared" si="139"/>
        <v/>
      </c>
    </row>
    <row r="4459" spans="1:9" x14ac:dyDescent="0.15">
      <c r="A4459" s="130">
        <v>4457</v>
      </c>
      <c r="B4459" s="130" t="s">
        <v>7044</v>
      </c>
      <c r="C4459" s="130" t="s">
        <v>16581</v>
      </c>
      <c r="D4459" s="130">
        <v>1</v>
      </c>
      <c r="E4459" s="130" t="s">
        <v>12361</v>
      </c>
      <c r="F4459" s="130">
        <v>40000</v>
      </c>
      <c r="G4459" s="130">
        <v>70000</v>
      </c>
      <c r="H4459" s="130" t="str">
        <f t="shared" si="138"/>
        <v>KT-010043</v>
      </c>
      <c r="I4459" s="130" t="str">
        <f t="shared" si="139"/>
        <v/>
      </c>
    </row>
    <row r="4460" spans="1:9" x14ac:dyDescent="0.15">
      <c r="A4460" s="130">
        <v>4458</v>
      </c>
      <c r="B4460" s="130" t="s">
        <v>7045</v>
      </c>
      <c r="C4460" s="130" t="s">
        <v>16582</v>
      </c>
      <c r="D4460" s="130">
        <v>500</v>
      </c>
      <c r="E4460" s="130" t="s">
        <v>12368</v>
      </c>
      <c r="F4460" s="130">
        <v>29000000</v>
      </c>
      <c r="G4460" s="130">
        <v>35000000</v>
      </c>
      <c r="H4460" s="130" t="str">
        <f t="shared" si="138"/>
        <v>KT-010044</v>
      </c>
      <c r="I4460" s="130" t="str">
        <f t="shared" si="139"/>
        <v/>
      </c>
    </row>
    <row r="4461" spans="1:9" x14ac:dyDescent="0.15">
      <c r="A4461" s="130">
        <v>4459</v>
      </c>
      <c r="B4461" s="130" t="s">
        <v>7046</v>
      </c>
      <c r="C4461" s="130" t="s">
        <v>16583</v>
      </c>
      <c r="D4461" s="130">
        <v>10</v>
      </c>
      <c r="E4461" s="130" t="s">
        <v>12361</v>
      </c>
      <c r="F4461" s="130">
        <v>144000</v>
      </c>
      <c r="G4461" s="130">
        <v>170000</v>
      </c>
      <c r="H4461" s="130" t="str">
        <f t="shared" si="138"/>
        <v>KT-010045</v>
      </c>
      <c r="I4461" s="130" t="str">
        <f t="shared" si="139"/>
        <v/>
      </c>
    </row>
    <row r="4462" spans="1:9" x14ac:dyDescent="0.15">
      <c r="A4462" s="130">
        <v>4460</v>
      </c>
      <c r="B4462" s="130" t="s">
        <v>7047</v>
      </c>
      <c r="C4462" s="130" t="s">
        <v>16584</v>
      </c>
      <c r="D4462" s="130">
        <v>150000</v>
      </c>
      <c r="E4462" s="130" t="s">
        <v>12361</v>
      </c>
      <c r="F4462" s="130">
        <v>50500000</v>
      </c>
      <c r="G4462" s="130">
        <v>81500000</v>
      </c>
      <c r="H4462" s="130" t="str">
        <f t="shared" si="138"/>
        <v>KT-010046</v>
      </c>
      <c r="I4462" s="130" t="str">
        <f t="shared" si="139"/>
        <v/>
      </c>
    </row>
    <row r="4463" spans="1:9" x14ac:dyDescent="0.15">
      <c r="A4463" s="130">
        <v>4461</v>
      </c>
      <c r="B4463" s="130" t="s">
        <v>7048</v>
      </c>
      <c r="C4463" s="130" t="s">
        <v>16585</v>
      </c>
      <c r="D4463" s="130">
        <v>1</v>
      </c>
      <c r="E4463" s="130" t="s">
        <v>12391</v>
      </c>
      <c r="F4463" s="130">
        <v>20460000000</v>
      </c>
      <c r="G4463" s="130">
        <v>22000000000</v>
      </c>
      <c r="H4463" s="130" t="str">
        <f t="shared" si="138"/>
        <v>KT-010047</v>
      </c>
      <c r="I4463" s="130" t="str">
        <f t="shared" si="139"/>
        <v/>
      </c>
    </row>
    <row r="4464" spans="1:9" x14ac:dyDescent="0.15">
      <c r="A4464" s="130">
        <v>4462</v>
      </c>
      <c r="B4464" s="130" t="s">
        <v>7049</v>
      </c>
      <c r="C4464" s="130" t="s">
        <v>16586</v>
      </c>
      <c r="D4464" s="130">
        <v>3000</v>
      </c>
      <c r="E4464" s="130" t="s">
        <v>16587</v>
      </c>
      <c r="F4464" s="130">
        <v>58000</v>
      </c>
      <c r="G4464" s="130">
        <v>62000</v>
      </c>
      <c r="H4464" s="130" t="str">
        <f t="shared" si="138"/>
        <v>KT-010048</v>
      </c>
      <c r="I4464" s="130" t="str">
        <f t="shared" si="139"/>
        <v>AG</v>
      </c>
    </row>
    <row r="4465" spans="1:9" x14ac:dyDescent="0.15">
      <c r="A4465" s="130">
        <v>4463</v>
      </c>
      <c r="B4465" s="130" t="s">
        <v>7050</v>
      </c>
      <c r="C4465" s="130" t="s">
        <v>16588</v>
      </c>
      <c r="D4465" s="130">
        <v>1</v>
      </c>
      <c r="E4465" s="130" t="s">
        <v>14480</v>
      </c>
      <c r="F4465" s="130">
        <v>4700.5</v>
      </c>
      <c r="G4465" s="130">
        <v>9165</v>
      </c>
      <c r="H4465" s="130" t="str">
        <f t="shared" si="138"/>
        <v>KT-010049</v>
      </c>
      <c r="I4465" s="130" t="str">
        <f t="shared" si="139"/>
        <v/>
      </c>
    </row>
    <row r="4466" spans="1:9" x14ac:dyDescent="0.15">
      <c r="A4466" s="130">
        <v>4464</v>
      </c>
      <c r="B4466" s="130" t="s">
        <v>7051</v>
      </c>
      <c r="C4466" s="130" t="s">
        <v>16589</v>
      </c>
      <c r="D4466" s="130">
        <v>100</v>
      </c>
      <c r="E4466" s="130" t="s">
        <v>12372</v>
      </c>
      <c r="F4466" s="130">
        <v>1786360</v>
      </c>
      <c r="G4466" s="130">
        <v>1824320</v>
      </c>
      <c r="H4466" s="130" t="str">
        <f t="shared" si="138"/>
        <v>KT-010050</v>
      </c>
      <c r="I4466" s="130" t="str">
        <f t="shared" si="139"/>
        <v>AG</v>
      </c>
    </row>
    <row r="4467" spans="1:9" x14ac:dyDescent="0.15">
      <c r="A4467" s="130">
        <v>4465</v>
      </c>
      <c r="B4467" s="130" t="s">
        <v>7052</v>
      </c>
      <c r="C4467" s="130" t="s">
        <v>16590</v>
      </c>
      <c r="D4467" s="130">
        <v>1</v>
      </c>
      <c r="E4467" s="130" t="s">
        <v>12372</v>
      </c>
      <c r="F4467" s="130">
        <v>100000</v>
      </c>
      <c r="G4467" s="130">
        <v>170000</v>
      </c>
      <c r="H4467" s="130" t="str">
        <f t="shared" si="138"/>
        <v>KT-010051</v>
      </c>
      <c r="I4467" s="130" t="str">
        <f t="shared" si="139"/>
        <v/>
      </c>
    </row>
    <row r="4468" spans="1:9" x14ac:dyDescent="0.15">
      <c r="A4468" s="130">
        <v>4466</v>
      </c>
      <c r="B4468" s="130" t="s">
        <v>7053</v>
      </c>
      <c r="C4468" s="130" t="s">
        <v>16591</v>
      </c>
      <c r="D4468" s="130">
        <v>1</v>
      </c>
      <c r="E4468" s="130" t="s">
        <v>12372</v>
      </c>
      <c r="F4468" s="130">
        <v>1100</v>
      </c>
      <c r="G4468" s="130">
        <v>1240</v>
      </c>
      <c r="H4468" s="130" t="str">
        <f t="shared" si="138"/>
        <v>KT-010052</v>
      </c>
      <c r="I4468" s="130" t="str">
        <f t="shared" si="139"/>
        <v/>
      </c>
    </row>
    <row r="4469" spans="1:9" x14ac:dyDescent="0.15">
      <c r="A4469" s="130">
        <v>4467</v>
      </c>
      <c r="B4469" s="130" t="s">
        <v>7054</v>
      </c>
      <c r="C4469" s="130" t="s">
        <v>16592</v>
      </c>
      <c r="D4469" s="130">
        <v>1</v>
      </c>
      <c r="E4469" s="130" t="s">
        <v>13104</v>
      </c>
      <c r="F4469" s="130">
        <v>582375</v>
      </c>
      <c r="G4469" s="130">
        <v>1211358</v>
      </c>
      <c r="H4469" s="130" t="str">
        <f t="shared" si="138"/>
        <v>KT-010053</v>
      </c>
      <c r="I4469" s="130" t="str">
        <f t="shared" si="139"/>
        <v>VG</v>
      </c>
    </row>
    <row r="4470" spans="1:9" x14ac:dyDescent="0.15">
      <c r="A4470" s="130">
        <v>4468</v>
      </c>
      <c r="B4470" s="130" t="s">
        <v>7055</v>
      </c>
      <c r="C4470" s="130" t="s">
        <v>16593</v>
      </c>
      <c r="D4470" s="130">
        <v>100</v>
      </c>
      <c r="E4470" s="130" t="s">
        <v>12368</v>
      </c>
      <c r="F4470" s="130">
        <v>345070</v>
      </c>
      <c r="G4470" s="130">
        <v>467510</v>
      </c>
      <c r="H4470" s="130" t="str">
        <f t="shared" si="138"/>
        <v>KT-010054</v>
      </c>
      <c r="I4470" s="130" t="str">
        <f t="shared" si="139"/>
        <v/>
      </c>
    </row>
    <row r="4471" spans="1:9" x14ac:dyDescent="0.15">
      <c r="A4471" s="130">
        <v>4469</v>
      </c>
      <c r="B4471" s="130" t="s">
        <v>7056</v>
      </c>
      <c r="C4471" s="130" t="s">
        <v>12131</v>
      </c>
      <c r="D4471" s="130">
        <v>500</v>
      </c>
      <c r="E4471" s="130" t="s">
        <v>12368</v>
      </c>
      <c r="F4471" s="130">
        <v>750000</v>
      </c>
      <c r="G4471" s="130">
        <v>750000</v>
      </c>
      <c r="H4471" s="130" t="str">
        <f t="shared" si="138"/>
        <v>KT-010055</v>
      </c>
      <c r="I4471" s="130" t="str">
        <f t="shared" si="139"/>
        <v/>
      </c>
    </row>
    <row r="4472" spans="1:9" x14ac:dyDescent="0.15">
      <c r="A4472" s="130">
        <v>4470</v>
      </c>
      <c r="B4472" s="130" t="s">
        <v>7057</v>
      </c>
      <c r="C4472" s="130" t="s">
        <v>14546</v>
      </c>
      <c r="D4472" s="130">
        <v>242000</v>
      </c>
      <c r="E4472" s="130" t="s">
        <v>16594</v>
      </c>
      <c r="F4472" s="130">
        <v>1242170</v>
      </c>
      <c r="G4472" s="130">
        <v>1283476</v>
      </c>
      <c r="H4472" s="130" t="str">
        <f t="shared" si="138"/>
        <v>KT-010056</v>
      </c>
      <c r="I4472" s="130" t="str">
        <f t="shared" si="139"/>
        <v/>
      </c>
    </row>
    <row r="4473" spans="1:9" x14ac:dyDescent="0.15">
      <c r="A4473" s="130">
        <v>4471</v>
      </c>
      <c r="B4473" s="130" t="s">
        <v>7058</v>
      </c>
      <c r="C4473" s="130" t="s">
        <v>16595</v>
      </c>
      <c r="D4473" s="130">
        <v>100</v>
      </c>
      <c r="E4473" s="130" t="s">
        <v>12372</v>
      </c>
      <c r="F4473" s="130">
        <v>410000</v>
      </c>
      <c r="G4473" s="130">
        <v>420000</v>
      </c>
      <c r="H4473" s="130" t="str">
        <f t="shared" si="138"/>
        <v>KT-010057</v>
      </c>
      <c r="I4473" s="130" t="str">
        <f t="shared" si="139"/>
        <v>AG</v>
      </c>
    </row>
    <row r="4474" spans="1:9" x14ac:dyDescent="0.15">
      <c r="A4474" s="130">
        <v>4472</v>
      </c>
      <c r="B4474" s="130" t="s">
        <v>7059</v>
      </c>
      <c r="C4474" s="130" t="s">
        <v>2204</v>
      </c>
      <c r="D4474" s="130">
        <v>151.19999999999999</v>
      </c>
      <c r="E4474" s="130" t="s">
        <v>12384</v>
      </c>
      <c r="F4474" s="130">
        <v>7212240</v>
      </c>
      <c r="G4474" s="130">
        <v>2131920</v>
      </c>
      <c r="H4474" s="130" t="str">
        <f t="shared" si="138"/>
        <v>KT-010058</v>
      </c>
      <c r="I4474" s="130" t="str">
        <f t="shared" si="139"/>
        <v/>
      </c>
    </row>
    <row r="4475" spans="1:9" x14ac:dyDescent="0.15">
      <c r="A4475" s="130">
        <v>4473</v>
      </c>
      <c r="B4475" s="130" t="s">
        <v>7060</v>
      </c>
      <c r="C4475" s="130" t="s">
        <v>16597</v>
      </c>
      <c r="D4475" s="130">
        <v>0</v>
      </c>
      <c r="E4475" s="130" t="s">
        <v>16598</v>
      </c>
      <c r="F4475" s="130">
        <v>0</v>
      </c>
      <c r="G4475" s="130">
        <v>0</v>
      </c>
      <c r="H4475" s="130" t="str">
        <f t="shared" si="138"/>
        <v>KT-010059</v>
      </c>
      <c r="I4475" s="130" t="str">
        <f t="shared" si="139"/>
        <v/>
      </c>
    </row>
    <row r="4476" spans="1:9" x14ac:dyDescent="0.15">
      <c r="A4476" s="130">
        <v>4474</v>
      </c>
      <c r="B4476" s="130" t="s">
        <v>7061</v>
      </c>
      <c r="C4476" s="130" t="s">
        <v>14111</v>
      </c>
      <c r="D4476" s="130">
        <v>1</v>
      </c>
      <c r="E4476" s="130" t="s">
        <v>12355</v>
      </c>
      <c r="F4476" s="130">
        <v>89856.53</v>
      </c>
      <c r="G4476" s="130">
        <v>107909.96</v>
      </c>
      <c r="H4476" s="130" t="str">
        <f t="shared" si="138"/>
        <v>KT-010060</v>
      </c>
      <c r="I4476" s="130" t="str">
        <f t="shared" si="139"/>
        <v>VG</v>
      </c>
    </row>
    <row r="4477" spans="1:9" x14ac:dyDescent="0.15">
      <c r="A4477" s="130">
        <v>4475</v>
      </c>
      <c r="B4477" s="130" t="s">
        <v>7062</v>
      </c>
      <c r="C4477" s="130" t="s">
        <v>16599</v>
      </c>
      <c r="D4477" s="130">
        <v>100</v>
      </c>
      <c r="E4477" s="130" t="s">
        <v>12355</v>
      </c>
      <c r="F4477" s="130">
        <v>32000000</v>
      </c>
      <c r="G4477" s="130">
        <v>100000000</v>
      </c>
      <c r="H4477" s="130" t="str">
        <f t="shared" si="138"/>
        <v>KT-010061</v>
      </c>
      <c r="I4477" s="130" t="str">
        <f t="shared" si="139"/>
        <v/>
      </c>
    </row>
    <row r="4478" spans="1:9" x14ac:dyDescent="0.15">
      <c r="A4478" s="130">
        <v>4476</v>
      </c>
      <c r="B4478" s="130" t="s">
        <v>7063</v>
      </c>
      <c r="C4478" s="130" t="s">
        <v>1761</v>
      </c>
      <c r="D4478" s="130">
        <v>100</v>
      </c>
      <c r="E4478" s="130" t="s">
        <v>12372</v>
      </c>
      <c r="F4478" s="130">
        <v>6040000</v>
      </c>
      <c r="G4478" s="130">
        <v>1440000</v>
      </c>
      <c r="H4478" s="130" t="str">
        <f t="shared" si="138"/>
        <v>KT-010062</v>
      </c>
      <c r="I4478" s="130" t="str">
        <f t="shared" si="139"/>
        <v>AG</v>
      </c>
    </row>
    <row r="4479" spans="1:9" x14ac:dyDescent="0.15">
      <c r="A4479" s="130">
        <v>4477</v>
      </c>
      <c r="B4479" s="130" t="s">
        <v>7064</v>
      </c>
      <c r="C4479" s="130" t="s">
        <v>16600</v>
      </c>
      <c r="D4479" s="130">
        <v>1000</v>
      </c>
      <c r="E4479" s="130" t="s">
        <v>12355</v>
      </c>
      <c r="F4479" s="130">
        <v>1600000000</v>
      </c>
      <c r="G4479" s="130">
        <v>1770000000</v>
      </c>
      <c r="H4479" s="130" t="str">
        <f t="shared" si="138"/>
        <v>KT-010063</v>
      </c>
      <c r="I4479" s="130" t="str">
        <f t="shared" si="139"/>
        <v>AG</v>
      </c>
    </row>
    <row r="4480" spans="1:9" x14ac:dyDescent="0.15">
      <c r="A4480" s="130">
        <v>4478</v>
      </c>
      <c r="B4480" s="130" t="s">
        <v>7065</v>
      </c>
      <c r="C4480" s="130" t="s">
        <v>16601</v>
      </c>
      <c r="D4480" s="130">
        <v>1</v>
      </c>
      <c r="E4480" s="130" t="s">
        <v>12355</v>
      </c>
      <c r="F4480" s="130">
        <v>573000</v>
      </c>
      <c r="G4480" s="130">
        <v>621000</v>
      </c>
      <c r="H4480" s="130" t="str">
        <f t="shared" si="138"/>
        <v>KT-010064</v>
      </c>
      <c r="I4480" s="130" t="str">
        <f t="shared" si="139"/>
        <v>AG</v>
      </c>
    </row>
    <row r="4481" spans="1:9" x14ac:dyDescent="0.15">
      <c r="A4481" s="130">
        <v>4479</v>
      </c>
      <c r="B4481" s="130" t="s">
        <v>7066</v>
      </c>
      <c r="C4481" s="130" t="s">
        <v>16356</v>
      </c>
      <c r="D4481" s="130">
        <v>1</v>
      </c>
      <c r="E4481" s="130" t="s">
        <v>12490</v>
      </c>
      <c r="F4481" s="130">
        <v>1265740800</v>
      </c>
      <c r="G4481" s="130">
        <v>1392619300</v>
      </c>
      <c r="H4481" s="130" t="str">
        <f t="shared" si="138"/>
        <v>KT-010065</v>
      </c>
      <c r="I4481" s="130" t="str">
        <f t="shared" si="139"/>
        <v>AG</v>
      </c>
    </row>
    <row r="4482" spans="1:9" x14ac:dyDescent="0.15">
      <c r="A4482" s="130">
        <v>4480</v>
      </c>
      <c r="B4482" s="130" t="s">
        <v>7067</v>
      </c>
      <c r="C4482" s="130" t="s">
        <v>16602</v>
      </c>
      <c r="D4482" s="130">
        <v>1</v>
      </c>
      <c r="E4482" s="130" t="s">
        <v>12403</v>
      </c>
      <c r="F4482" s="130">
        <v>334000</v>
      </c>
      <c r="G4482" s="130">
        <v>214600</v>
      </c>
      <c r="H4482" s="130" t="str">
        <f t="shared" si="138"/>
        <v>KT-010066</v>
      </c>
      <c r="I4482" s="130" t="str">
        <f t="shared" si="139"/>
        <v>AG</v>
      </c>
    </row>
    <row r="4483" spans="1:9" x14ac:dyDescent="0.15">
      <c r="A4483" s="130">
        <v>4481</v>
      </c>
      <c r="B4483" s="130" t="s">
        <v>7068</v>
      </c>
      <c r="C4483" s="130" t="s">
        <v>16603</v>
      </c>
      <c r="D4483" s="130">
        <v>500</v>
      </c>
      <c r="E4483" s="130" t="s">
        <v>12372</v>
      </c>
      <c r="F4483" s="130">
        <v>31550000</v>
      </c>
      <c r="G4483" s="130">
        <v>44500000</v>
      </c>
      <c r="H4483" s="130" t="str">
        <f t="shared" si="138"/>
        <v>KT-010067</v>
      </c>
      <c r="I4483" s="130" t="str">
        <f t="shared" si="139"/>
        <v/>
      </c>
    </row>
    <row r="4484" spans="1:9" x14ac:dyDescent="0.15">
      <c r="A4484" s="130">
        <v>4482</v>
      </c>
      <c r="B4484" s="130" t="s">
        <v>7069</v>
      </c>
      <c r="C4484" s="130" t="s">
        <v>16604</v>
      </c>
      <c r="D4484" s="130">
        <v>1</v>
      </c>
      <c r="E4484" s="130" t="s">
        <v>12391</v>
      </c>
      <c r="F4484" s="130">
        <v>10690000000</v>
      </c>
      <c r="G4484" s="130">
        <v>13610000000</v>
      </c>
      <c r="H4484" s="130" t="str">
        <f t="shared" ref="H4484:H4547" si="140">LEFT(B4484,FIND("-",B4484)+6)</f>
        <v>KT-010068</v>
      </c>
      <c r="I4484" s="130" t="str">
        <f t="shared" ref="I4484:I4547" si="141">RIGHT(B4484,LEN(B4484)-FIND("-",B4484)-7)</f>
        <v/>
      </c>
    </row>
    <row r="4485" spans="1:9" x14ac:dyDescent="0.15">
      <c r="A4485" s="130">
        <v>4483</v>
      </c>
      <c r="B4485" s="130" t="s">
        <v>7070</v>
      </c>
      <c r="C4485" s="130" t="s">
        <v>16605</v>
      </c>
      <c r="D4485" s="130">
        <v>700</v>
      </c>
      <c r="E4485" s="130" t="s">
        <v>12355</v>
      </c>
      <c r="F4485" s="130">
        <v>157260431</v>
      </c>
      <c r="G4485" s="130">
        <v>165193759</v>
      </c>
      <c r="H4485" s="130" t="str">
        <f t="shared" si="140"/>
        <v>KT-010069</v>
      </c>
      <c r="I4485" s="130" t="str">
        <f t="shared" si="141"/>
        <v>AG</v>
      </c>
    </row>
    <row r="4486" spans="1:9" x14ac:dyDescent="0.15">
      <c r="A4486" s="130">
        <v>4484</v>
      </c>
      <c r="B4486" s="130" t="s">
        <v>7071</v>
      </c>
      <c r="C4486" s="130" t="s">
        <v>16606</v>
      </c>
      <c r="D4486" s="130">
        <v>1</v>
      </c>
      <c r="E4486" s="130" t="s">
        <v>12972</v>
      </c>
      <c r="F4486" s="130">
        <v>10832800</v>
      </c>
      <c r="G4486" s="130">
        <v>14983200</v>
      </c>
      <c r="H4486" s="130" t="str">
        <f t="shared" si="140"/>
        <v>KT-010070</v>
      </c>
      <c r="I4486" s="130" t="str">
        <f t="shared" si="141"/>
        <v/>
      </c>
    </row>
    <row r="4487" spans="1:9" x14ac:dyDescent="0.15">
      <c r="A4487" s="130">
        <v>4485</v>
      </c>
      <c r="B4487" s="130" t="s">
        <v>7072</v>
      </c>
      <c r="C4487" s="130" t="s">
        <v>16607</v>
      </c>
      <c r="D4487" s="130">
        <v>28800</v>
      </c>
      <c r="E4487" s="130" t="s">
        <v>12361</v>
      </c>
      <c r="F4487" s="130">
        <v>54045311</v>
      </c>
      <c r="G4487" s="130">
        <v>88687284</v>
      </c>
      <c r="H4487" s="130" t="str">
        <f t="shared" si="140"/>
        <v>KT-010071</v>
      </c>
      <c r="I4487" s="130" t="str">
        <f t="shared" si="141"/>
        <v>AG</v>
      </c>
    </row>
    <row r="4488" spans="1:9" x14ac:dyDescent="0.15">
      <c r="A4488" s="130">
        <v>4486</v>
      </c>
      <c r="B4488" s="130" t="s">
        <v>7073</v>
      </c>
      <c r="C4488" s="130" t="s">
        <v>16608</v>
      </c>
      <c r="D4488" s="130">
        <v>2000</v>
      </c>
      <c r="E4488" s="130" t="s">
        <v>12372</v>
      </c>
      <c r="F4488" s="130">
        <v>9699600</v>
      </c>
      <c r="G4488" s="130">
        <v>3399000</v>
      </c>
      <c r="H4488" s="130" t="str">
        <f t="shared" si="140"/>
        <v>KT-010072</v>
      </c>
      <c r="I4488" s="130" t="str">
        <f t="shared" si="141"/>
        <v/>
      </c>
    </row>
    <row r="4489" spans="1:9" x14ac:dyDescent="0.15">
      <c r="A4489" s="130">
        <v>4487</v>
      </c>
      <c r="B4489" s="130" t="s">
        <v>7074</v>
      </c>
      <c r="C4489" s="130" t="s">
        <v>16609</v>
      </c>
      <c r="D4489" s="130">
        <v>1</v>
      </c>
      <c r="E4489" s="130" t="s">
        <v>14632</v>
      </c>
      <c r="F4489" s="130">
        <v>200000</v>
      </c>
      <c r="G4489" s="130">
        <v>359120</v>
      </c>
      <c r="H4489" s="130" t="str">
        <f t="shared" si="140"/>
        <v>KT-010073</v>
      </c>
      <c r="I4489" s="130" t="str">
        <f t="shared" si="141"/>
        <v/>
      </c>
    </row>
    <row r="4490" spans="1:9" x14ac:dyDescent="0.15">
      <c r="A4490" s="130">
        <v>4488</v>
      </c>
      <c r="B4490" s="130" t="s">
        <v>7075</v>
      </c>
      <c r="C4490" s="130" t="s">
        <v>16610</v>
      </c>
      <c r="D4490" s="130">
        <v>1</v>
      </c>
      <c r="E4490" s="130" t="s">
        <v>12372</v>
      </c>
      <c r="F4490" s="130">
        <v>1400</v>
      </c>
      <c r="G4490" s="130">
        <v>1350</v>
      </c>
      <c r="H4490" s="130" t="str">
        <f t="shared" si="140"/>
        <v>KT-010074</v>
      </c>
      <c r="I4490" s="130" t="str">
        <f t="shared" si="141"/>
        <v>VG</v>
      </c>
    </row>
    <row r="4491" spans="1:9" x14ac:dyDescent="0.15">
      <c r="A4491" s="130">
        <v>4489</v>
      </c>
      <c r="B4491" s="130" t="s">
        <v>7076</v>
      </c>
      <c r="C4491" s="130" t="s">
        <v>16611</v>
      </c>
      <c r="D4491" s="130">
        <v>1200</v>
      </c>
      <c r="E4491" s="130" t="s">
        <v>12361</v>
      </c>
      <c r="F4491" s="130">
        <v>7241064</v>
      </c>
      <c r="G4491" s="130">
        <v>7432800</v>
      </c>
      <c r="H4491" s="130" t="str">
        <f t="shared" si="140"/>
        <v>KT-010075</v>
      </c>
      <c r="I4491" s="130" t="str">
        <f t="shared" si="141"/>
        <v>VG</v>
      </c>
    </row>
    <row r="4492" spans="1:9" x14ac:dyDescent="0.15">
      <c r="A4492" s="130">
        <v>4490</v>
      </c>
      <c r="B4492" s="130" t="s">
        <v>7077</v>
      </c>
      <c r="C4492" s="130" t="s">
        <v>16611</v>
      </c>
      <c r="D4492" s="130">
        <v>1200</v>
      </c>
      <c r="E4492" s="130" t="s">
        <v>12361</v>
      </c>
      <c r="F4492" s="130">
        <v>7395864</v>
      </c>
      <c r="G4492" s="130">
        <v>7432800</v>
      </c>
      <c r="H4492" s="130" t="str">
        <f t="shared" si="140"/>
        <v>KT-010076</v>
      </c>
      <c r="I4492" s="130" t="str">
        <f t="shared" si="141"/>
        <v>VG</v>
      </c>
    </row>
    <row r="4493" spans="1:9" x14ac:dyDescent="0.15">
      <c r="A4493" s="130">
        <v>4491</v>
      </c>
      <c r="B4493" s="130" t="s">
        <v>7078</v>
      </c>
      <c r="C4493" s="130" t="s">
        <v>16612</v>
      </c>
      <c r="D4493" s="130">
        <v>100</v>
      </c>
      <c r="E4493" s="130" t="s">
        <v>12370</v>
      </c>
      <c r="F4493" s="130">
        <v>2711080</v>
      </c>
      <c r="G4493" s="130">
        <v>2818450</v>
      </c>
      <c r="H4493" s="130" t="str">
        <f t="shared" si="140"/>
        <v>KT-010077</v>
      </c>
      <c r="I4493" s="130" t="str">
        <f t="shared" si="141"/>
        <v>VG</v>
      </c>
    </row>
    <row r="4494" spans="1:9" x14ac:dyDescent="0.15">
      <c r="A4494" s="130">
        <v>4492</v>
      </c>
      <c r="B4494" s="130" t="s">
        <v>7079</v>
      </c>
      <c r="C4494" s="130" t="s">
        <v>16613</v>
      </c>
      <c r="D4494" s="130">
        <v>1</v>
      </c>
      <c r="E4494" s="130" t="s">
        <v>16614</v>
      </c>
      <c r="F4494" s="130">
        <v>8556000</v>
      </c>
      <c r="G4494" s="130">
        <v>7938000</v>
      </c>
      <c r="H4494" s="130" t="str">
        <f t="shared" si="140"/>
        <v>KT-010078</v>
      </c>
      <c r="I4494" s="130" t="str">
        <f t="shared" si="141"/>
        <v>AG</v>
      </c>
    </row>
    <row r="4495" spans="1:9" x14ac:dyDescent="0.15">
      <c r="A4495" s="130">
        <v>4493</v>
      </c>
      <c r="B4495" s="130" t="s">
        <v>7080</v>
      </c>
      <c r="C4495" s="130" t="s">
        <v>16615</v>
      </c>
      <c r="D4495" s="130">
        <v>200</v>
      </c>
      <c r="E4495" s="130" t="s">
        <v>12368</v>
      </c>
      <c r="F4495" s="130">
        <v>548709</v>
      </c>
      <c r="G4495" s="130">
        <v>311800</v>
      </c>
      <c r="H4495" s="130" t="str">
        <f t="shared" si="140"/>
        <v>KT-010079</v>
      </c>
      <c r="I4495" s="130" t="str">
        <f t="shared" si="141"/>
        <v>VG</v>
      </c>
    </row>
    <row r="4496" spans="1:9" x14ac:dyDescent="0.15">
      <c r="A4496" s="130">
        <v>4494</v>
      </c>
      <c r="B4496" s="130" t="s">
        <v>7081</v>
      </c>
      <c r="C4496" s="130" t="s">
        <v>16616</v>
      </c>
      <c r="D4496" s="130">
        <v>1</v>
      </c>
      <c r="E4496" s="130" t="s">
        <v>12368</v>
      </c>
      <c r="F4496" s="130">
        <v>138000</v>
      </c>
      <c r="G4496" s="130">
        <v>145400</v>
      </c>
      <c r="H4496" s="130" t="str">
        <f t="shared" si="140"/>
        <v>KT-010080</v>
      </c>
      <c r="I4496" s="130" t="str">
        <f t="shared" si="141"/>
        <v>VG</v>
      </c>
    </row>
    <row r="4497" spans="1:9" x14ac:dyDescent="0.15">
      <c r="A4497" s="130">
        <v>4495</v>
      </c>
      <c r="B4497" s="130" t="s">
        <v>7082</v>
      </c>
      <c r="C4497" s="130" t="s">
        <v>15221</v>
      </c>
      <c r="D4497" s="130">
        <v>1</v>
      </c>
      <c r="E4497" s="130" t="s">
        <v>12372</v>
      </c>
      <c r="F4497" s="130">
        <v>0</v>
      </c>
      <c r="G4497" s="130">
        <v>0</v>
      </c>
      <c r="H4497" s="130" t="str">
        <f t="shared" si="140"/>
        <v>KT-010081</v>
      </c>
      <c r="I4497" s="130" t="str">
        <f t="shared" si="141"/>
        <v/>
      </c>
    </row>
    <row r="4498" spans="1:9" x14ac:dyDescent="0.15">
      <c r="A4498" s="130">
        <v>4496</v>
      </c>
      <c r="B4498" s="130" t="s">
        <v>7083</v>
      </c>
      <c r="C4498" s="130" t="s">
        <v>16617</v>
      </c>
      <c r="D4498" s="130">
        <v>1000</v>
      </c>
      <c r="E4498" s="130" t="s">
        <v>16618</v>
      </c>
      <c r="F4498" s="130">
        <v>1413000</v>
      </c>
      <c r="G4498" s="130">
        <v>2355000</v>
      </c>
      <c r="H4498" s="130" t="str">
        <f t="shared" si="140"/>
        <v>KT-010082</v>
      </c>
      <c r="I4498" s="130" t="str">
        <f t="shared" si="141"/>
        <v/>
      </c>
    </row>
    <row r="4499" spans="1:9" x14ac:dyDescent="0.15">
      <c r="A4499" s="130">
        <v>4497</v>
      </c>
      <c r="B4499" s="130" t="s">
        <v>7084</v>
      </c>
      <c r="C4499" s="130" t="s">
        <v>16619</v>
      </c>
      <c r="D4499" s="130">
        <v>500</v>
      </c>
      <c r="E4499" s="130" t="s">
        <v>12368</v>
      </c>
      <c r="F4499" s="130">
        <v>1830000</v>
      </c>
      <c r="G4499" s="130">
        <v>1900000</v>
      </c>
      <c r="H4499" s="130" t="str">
        <f t="shared" si="140"/>
        <v>KT-010083</v>
      </c>
      <c r="I4499" s="130" t="str">
        <f t="shared" si="141"/>
        <v>AG</v>
      </c>
    </row>
    <row r="4500" spans="1:9" x14ac:dyDescent="0.15">
      <c r="A4500" s="130">
        <v>4498</v>
      </c>
      <c r="B4500" s="130" t="s">
        <v>7085</v>
      </c>
      <c r="C4500" s="130" t="s">
        <v>16619</v>
      </c>
      <c r="D4500" s="130">
        <v>500</v>
      </c>
      <c r="E4500" s="130" t="s">
        <v>12372</v>
      </c>
      <c r="F4500" s="130">
        <v>9200000</v>
      </c>
      <c r="G4500" s="130">
        <v>1800000</v>
      </c>
      <c r="H4500" s="130" t="str">
        <f t="shared" si="140"/>
        <v>KT-010084</v>
      </c>
      <c r="I4500" s="130" t="str">
        <f t="shared" si="141"/>
        <v/>
      </c>
    </row>
    <row r="4501" spans="1:9" x14ac:dyDescent="0.15">
      <c r="A4501" s="130">
        <v>4499</v>
      </c>
      <c r="B4501" s="130" t="s">
        <v>7086</v>
      </c>
      <c r="C4501" s="130" t="s">
        <v>16620</v>
      </c>
      <c r="D4501" s="130">
        <v>1</v>
      </c>
      <c r="E4501" s="130" t="s">
        <v>12372</v>
      </c>
      <c r="F4501" s="130">
        <v>14052</v>
      </c>
      <c r="G4501" s="130">
        <v>8175</v>
      </c>
      <c r="H4501" s="130" t="str">
        <f t="shared" si="140"/>
        <v>KT-010085</v>
      </c>
      <c r="I4501" s="130" t="str">
        <f t="shared" si="141"/>
        <v/>
      </c>
    </row>
    <row r="4502" spans="1:9" x14ac:dyDescent="0.15">
      <c r="A4502" s="130">
        <v>4500</v>
      </c>
      <c r="B4502" s="130" t="s">
        <v>7087</v>
      </c>
      <c r="C4502" s="130" t="s">
        <v>16621</v>
      </c>
      <c r="D4502" s="130">
        <v>1</v>
      </c>
      <c r="E4502" s="130" t="s">
        <v>12446</v>
      </c>
      <c r="F4502" s="130">
        <v>290260</v>
      </c>
      <c r="G4502" s="130">
        <v>318092</v>
      </c>
      <c r="H4502" s="130" t="str">
        <f t="shared" si="140"/>
        <v>KT-010086</v>
      </c>
      <c r="I4502" s="130" t="str">
        <f t="shared" si="141"/>
        <v>AG</v>
      </c>
    </row>
    <row r="4503" spans="1:9" x14ac:dyDescent="0.15">
      <c r="A4503" s="130">
        <v>4501</v>
      </c>
      <c r="B4503" s="130" t="s">
        <v>7088</v>
      </c>
      <c r="C4503" s="130" t="s">
        <v>16622</v>
      </c>
      <c r="D4503" s="130">
        <v>1</v>
      </c>
      <c r="E4503" s="130" t="s">
        <v>16623</v>
      </c>
      <c r="F4503" s="130">
        <v>10800</v>
      </c>
      <c r="G4503" s="130">
        <v>158000</v>
      </c>
      <c r="H4503" s="130" t="str">
        <f t="shared" si="140"/>
        <v>KT-010087</v>
      </c>
      <c r="I4503" s="130" t="str">
        <f t="shared" si="141"/>
        <v/>
      </c>
    </row>
    <row r="4504" spans="1:9" x14ac:dyDescent="0.15">
      <c r="A4504" s="130">
        <v>4502</v>
      </c>
      <c r="B4504" s="130" t="s">
        <v>7089</v>
      </c>
      <c r="C4504" s="130" t="s">
        <v>16624</v>
      </c>
      <c r="D4504" s="130">
        <v>15</v>
      </c>
      <c r="E4504" s="130" t="s">
        <v>12355</v>
      </c>
      <c r="F4504" s="130">
        <v>150000</v>
      </c>
      <c r="G4504" s="130">
        <v>1250000</v>
      </c>
      <c r="H4504" s="130" t="str">
        <f t="shared" si="140"/>
        <v>KT-010088</v>
      </c>
      <c r="I4504" s="130" t="str">
        <f t="shared" si="141"/>
        <v/>
      </c>
    </row>
    <row r="4505" spans="1:9" x14ac:dyDescent="0.15">
      <c r="A4505" s="130">
        <v>4503</v>
      </c>
      <c r="B4505" s="130" t="s">
        <v>7090</v>
      </c>
      <c r="C4505" s="130" t="s">
        <v>16625</v>
      </c>
      <c r="D4505" s="130">
        <v>1</v>
      </c>
      <c r="E4505" s="130" t="s">
        <v>16626</v>
      </c>
      <c r="F4505" s="130">
        <v>590000000</v>
      </c>
      <c r="G4505" s="130">
        <v>600000000</v>
      </c>
      <c r="H4505" s="130" t="str">
        <f t="shared" si="140"/>
        <v>KT-010089</v>
      </c>
      <c r="I4505" s="130" t="str">
        <f t="shared" si="141"/>
        <v/>
      </c>
    </row>
    <row r="4506" spans="1:9" x14ac:dyDescent="0.15">
      <c r="A4506" s="130">
        <v>4504</v>
      </c>
      <c r="B4506" s="130" t="s">
        <v>7091</v>
      </c>
      <c r="C4506" s="130" t="s">
        <v>16625</v>
      </c>
      <c r="D4506" s="130">
        <v>1</v>
      </c>
      <c r="E4506" s="130" t="s">
        <v>16626</v>
      </c>
      <c r="F4506" s="130">
        <v>590000000</v>
      </c>
      <c r="G4506" s="130">
        <v>600000000</v>
      </c>
      <c r="H4506" s="130" t="str">
        <f t="shared" si="140"/>
        <v>KT-010090</v>
      </c>
      <c r="I4506" s="130" t="str">
        <f t="shared" si="141"/>
        <v/>
      </c>
    </row>
    <row r="4507" spans="1:9" x14ac:dyDescent="0.15">
      <c r="A4507" s="130">
        <v>4505</v>
      </c>
      <c r="B4507" s="130" t="s">
        <v>7092</v>
      </c>
      <c r="C4507" s="130" t="s">
        <v>16627</v>
      </c>
      <c r="D4507" s="130">
        <v>100</v>
      </c>
      <c r="E4507" s="130" t="s">
        <v>12355</v>
      </c>
      <c r="F4507" s="130">
        <v>325000</v>
      </c>
      <c r="G4507" s="130">
        <v>327592</v>
      </c>
      <c r="H4507" s="130" t="str">
        <f t="shared" si="140"/>
        <v>KT-010091</v>
      </c>
      <c r="I4507" s="130" t="str">
        <f t="shared" si="141"/>
        <v>AG</v>
      </c>
    </row>
    <row r="4508" spans="1:9" x14ac:dyDescent="0.15">
      <c r="A4508" s="130">
        <v>4506</v>
      </c>
      <c r="B4508" s="130" t="s">
        <v>7093</v>
      </c>
      <c r="C4508" s="130" t="s">
        <v>16628</v>
      </c>
      <c r="D4508" s="130">
        <v>2000</v>
      </c>
      <c r="E4508" s="130" t="s">
        <v>12776</v>
      </c>
      <c r="F4508" s="130">
        <v>161700</v>
      </c>
      <c r="G4508" s="130">
        <v>8360000</v>
      </c>
      <c r="H4508" s="130" t="str">
        <f t="shared" si="140"/>
        <v>KT-010092</v>
      </c>
      <c r="I4508" s="130" t="str">
        <f t="shared" si="141"/>
        <v/>
      </c>
    </row>
    <row r="4509" spans="1:9" x14ac:dyDescent="0.15">
      <c r="A4509" s="130">
        <v>4507</v>
      </c>
      <c r="B4509" s="130" t="s">
        <v>7094</v>
      </c>
      <c r="C4509" s="130" t="s">
        <v>16629</v>
      </c>
      <c r="D4509" s="130">
        <v>1</v>
      </c>
      <c r="E4509" s="130" t="s">
        <v>12402</v>
      </c>
      <c r="F4509" s="130">
        <v>0</v>
      </c>
      <c r="G4509" s="130">
        <v>0</v>
      </c>
      <c r="H4509" s="130" t="str">
        <f t="shared" si="140"/>
        <v>KT-010093</v>
      </c>
      <c r="I4509" s="130" t="str">
        <f t="shared" si="141"/>
        <v/>
      </c>
    </row>
    <row r="4510" spans="1:9" x14ac:dyDescent="0.15">
      <c r="A4510" s="130">
        <v>4508</v>
      </c>
      <c r="B4510" s="130" t="s">
        <v>7095</v>
      </c>
      <c r="C4510" s="130" t="s">
        <v>16630</v>
      </c>
      <c r="D4510" s="130">
        <v>100</v>
      </c>
      <c r="E4510" s="130" t="s">
        <v>12355</v>
      </c>
      <c r="F4510" s="130">
        <v>69262000</v>
      </c>
      <c r="G4510" s="130">
        <v>71471000</v>
      </c>
      <c r="H4510" s="130" t="str">
        <f t="shared" si="140"/>
        <v>KT-010094</v>
      </c>
      <c r="I4510" s="130" t="str">
        <f t="shared" si="141"/>
        <v/>
      </c>
    </row>
    <row r="4511" spans="1:9" x14ac:dyDescent="0.15">
      <c r="A4511" s="130">
        <v>4509</v>
      </c>
      <c r="B4511" s="130" t="s">
        <v>7096</v>
      </c>
      <c r="C4511" s="130" t="s">
        <v>16631</v>
      </c>
      <c r="D4511" s="130">
        <v>1</v>
      </c>
      <c r="E4511" s="130" t="s">
        <v>12467</v>
      </c>
      <c r="F4511" s="130">
        <v>73000000</v>
      </c>
      <c r="G4511" s="130">
        <v>82000000</v>
      </c>
      <c r="H4511" s="130" t="str">
        <f t="shared" si="140"/>
        <v>KT-010095</v>
      </c>
      <c r="I4511" s="130" t="str">
        <f t="shared" si="141"/>
        <v/>
      </c>
    </row>
    <row r="4512" spans="1:9" x14ac:dyDescent="0.15">
      <c r="A4512" s="130">
        <v>4510</v>
      </c>
      <c r="B4512" s="130" t="s">
        <v>7097</v>
      </c>
      <c r="C4512" s="130" t="s">
        <v>16632</v>
      </c>
      <c r="D4512" s="130">
        <v>10</v>
      </c>
      <c r="E4512" s="130" t="s">
        <v>12569</v>
      </c>
      <c r="F4512" s="130">
        <v>3000000</v>
      </c>
      <c r="G4512" s="130">
        <v>11000000</v>
      </c>
      <c r="H4512" s="130" t="str">
        <f t="shared" si="140"/>
        <v>KT-010096</v>
      </c>
      <c r="I4512" s="130" t="str">
        <f t="shared" si="141"/>
        <v/>
      </c>
    </row>
    <row r="4513" spans="1:9" x14ac:dyDescent="0.15">
      <c r="A4513" s="130">
        <v>4511</v>
      </c>
      <c r="B4513" s="130" t="s">
        <v>7098</v>
      </c>
      <c r="C4513" s="130" t="s">
        <v>16633</v>
      </c>
      <c r="D4513" s="130">
        <v>0</v>
      </c>
      <c r="E4513" s="130" t="s">
        <v>12355</v>
      </c>
      <c r="F4513" s="130">
        <v>0</v>
      </c>
      <c r="G4513" s="130">
        <v>0</v>
      </c>
      <c r="H4513" s="130" t="str">
        <f t="shared" si="140"/>
        <v>KT-010097</v>
      </c>
      <c r="I4513" s="130" t="str">
        <f t="shared" si="141"/>
        <v/>
      </c>
    </row>
    <row r="4514" spans="1:9" x14ac:dyDescent="0.15">
      <c r="A4514" s="130">
        <v>4512</v>
      </c>
      <c r="B4514" s="130" t="s">
        <v>7099</v>
      </c>
      <c r="C4514" s="130" t="s">
        <v>16634</v>
      </c>
      <c r="D4514" s="130">
        <v>300</v>
      </c>
      <c r="E4514" s="130" t="s">
        <v>12361</v>
      </c>
      <c r="F4514" s="130">
        <v>11930000</v>
      </c>
      <c r="G4514" s="130">
        <v>45900000</v>
      </c>
      <c r="H4514" s="130" t="str">
        <f t="shared" si="140"/>
        <v>KT-010098</v>
      </c>
      <c r="I4514" s="130" t="str">
        <f t="shared" si="141"/>
        <v/>
      </c>
    </row>
    <row r="4515" spans="1:9" x14ac:dyDescent="0.15">
      <c r="A4515" s="130">
        <v>4513</v>
      </c>
      <c r="B4515" s="130" t="s">
        <v>7100</v>
      </c>
      <c r="C4515" s="130" t="s">
        <v>16635</v>
      </c>
      <c r="D4515" s="130">
        <v>40</v>
      </c>
      <c r="E4515" s="130" t="s">
        <v>12355</v>
      </c>
      <c r="F4515" s="130">
        <v>238300</v>
      </c>
      <c r="G4515" s="130">
        <v>479300</v>
      </c>
      <c r="H4515" s="130" t="str">
        <f t="shared" si="140"/>
        <v>KT-010099</v>
      </c>
      <c r="I4515" s="130" t="str">
        <f t="shared" si="141"/>
        <v>VG</v>
      </c>
    </row>
    <row r="4516" spans="1:9" x14ac:dyDescent="0.15">
      <c r="A4516" s="130">
        <v>4514</v>
      </c>
      <c r="B4516" s="130" t="s">
        <v>7101</v>
      </c>
      <c r="C4516" s="130" t="s">
        <v>16636</v>
      </c>
      <c r="D4516" s="130">
        <v>100</v>
      </c>
      <c r="E4516" s="130" t="s">
        <v>12355</v>
      </c>
      <c r="F4516" s="130">
        <v>750000</v>
      </c>
      <c r="G4516" s="130">
        <v>2100000</v>
      </c>
      <c r="H4516" s="130" t="str">
        <f t="shared" si="140"/>
        <v>KT-010100</v>
      </c>
      <c r="I4516" s="130" t="str">
        <f t="shared" si="141"/>
        <v/>
      </c>
    </row>
    <row r="4517" spans="1:9" x14ac:dyDescent="0.15">
      <c r="A4517" s="130">
        <v>4515</v>
      </c>
      <c r="B4517" s="130" t="s">
        <v>7102</v>
      </c>
      <c r="C4517" s="130" t="s">
        <v>16637</v>
      </c>
      <c r="D4517" s="130">
        <v>100</v>
      </c>
      <c r="E4517" s="130" t="s">
        <v>12355</v>
      </c>
      <c r="F4517" s="130">
        <v>40000000</v>
      </c>
      <c r="G4517" s="130">
        <v>45000000</v>
      </c>
      <c r="H4517" s="130" t="str">
        <f t="shared" si="140"/>
        <v>KT-010101</v>
      </c>
      <c r="I4517" s="130" t="str">
        <f t="shared" si="141"/>
        <v/>
      </c>
    </row>
    <row r="4518" spans="1:9" x14ac:dyDescent="0.15">
      <c r="A4518" s="130">
        <v>4516</v>
      </c>
      <c r="B4518" s="130" t="s">
        <v>7103</v>
      </c>
      <c r="C4518" s="130" t="s">
        <v>16638</v>
      </c>
      <c r="D4518" s="130">
        <v>1</v>
      </c>
      <c r="E4518" s="130" t="s">
        <v>12610</v>
      </c>
      <c r="F4518" s="130">
        <v>5530</v>
      </c>
      <c r="G4518" s="130">
        <v>5700</v>
      </c>
      <c r="H4518" s="130" t="str">
        <f t="shared" si="140"/>
        <v>KT-010102</v>
      </c>
      <c r="I4518" s="130" t="str">
        <f t="shared" si="141"/>
        <v/>
      </c>
    </row>
    <row r="4519" spans="1:9" x14ac:dyDescent="0.15">
      <c r="A4519" s="130">
        <v>4517</v>
      </c>
      <c r="B4519" s="130" t="s">
        <v>7104</v>
      </c>
      <c r="C4519" s="130" t="s">
        <v>16639</v>
      </c>
      <c r="D4519" s="130">
        <v>40</v>
      </c>
      <c r="E4519" s="130" t="s">
        <v>12361</v>
      </c>
      <c r="F4519" s="130">
        <v>7208258.9199999999</v>
      </c>
      <c r="G4519" s="130">
        <v>7027695.1200000001</v>
      </c>
      <c r="H4519" s="130" t="str">
        <f t="shared" si="140"/>
        <v>KT-010103</v>
      </c>
      <c r="I4519" s="130" t="str">
        <f t="shared" si="141"/>
        <v>AG</v>
      </c>
    </row>
    <row r="4520" spans="1:9" x14ac:dyDescent="0.15">
      <c r="A4520" s="130">
        <v>4518</v>
      </c>
      <c r="B4520" s="130" t="s">
        <v>7105</v>
      </c>
      <c r="C4520" s="130" t="s">
        <v>16640</v>
      </c>
      <c r="D4520" s="130">
        <v>1</v>
      </c>
      <c r="E4520" s="130" t="s">
        <v>12391</v>
      </c>
      <c r="F4520" s="130">
        <v>1435000</v>
      </c>
      <c r="G4520" s="130">
        <v>1885000</v>
      </c>
      <c r="H4520" s="130" t="str">
        <f t="shared" si="140"/>
        <v>KT-010104</v>
      </c>
      <c r="I4520" s="130" t="str">
        <f t="shared" si="141"/>
        <v/>
      </c>
    </row>
    <row r="4521" spans="1:9" x14ac:dyDescent="0.15">
      <c r="A4521" s="130">
        <v>4519</v>
      </c>
      <c r="B4521" s="130" t="s">
        <v>7106</v>
      </c>
      <c r="C4521" s="130" t="s">
        <v>16641</v>
      </c>
      <c r="D4521" s="130">
        <v>1000</v>
      </c>
      <c r="E4521" s="130" t="s">
        <v>12368</v>
      </c>
      <c r="F4521" s="130">
        <v>9799317</v>
      </c>
      <c r="G4521" s="130">
        <v>10922105</v>
      </c>
      <c r="H4521" s="130" t="str">
        <f t="shared" si="140"/>
        <v>KT-010105</v>
      </c>
      <c r="I4521" s="130" t="str">
        <f t="shared" si="141"/>
        <v/>
      </c>
    </row>
    <row r="4522" spans="1:9" x14ac:dyDescent="0.15">
      <c r="A4522" s="130">
        <v>4520</v>
      </c>
      <c r="B4522" s="130" t="s">
        <v>7107</v>
      </c>
      <c r="C4522" s="130" t="s">
        <v>16642</v>
      </c>
      <c r="D4522" s="130">
        <v>1</v>
      </c>
      <c r="E4522" s="130" t="s">
        <v>12403</v>
      </c>
      <c r="F4522" s="130">
        <v>81974000</v>
      </c>
      <c r="G4522" s="130">
        <v>78990000</v>
      </c>
      <c r="H4522" s="130" t="str">
        <f t="shared" si="140"/>
        <v>KT-010106</v>
      </c>
      <c r="I4522" s="130" t="str">
        <f t="shared" si="141"/>
        <v/>
      </c>
    </row>
    <row r="4523" spans="1:9" x14ac:dyDescent="0.15">
      <c r="A4523" s="130">
        <v>4521</v>
      </c>
      <c r="B4523" s="130" t="s">
        <v>7108</v>
      </c>
      <c r="C4523" s="130" t="s">
        <v>16643</v>
      </c>
      <c r="D4523" s="130">
        <v>100</v>
      </c>
      <c r="E4523" s="130" t="s">
        <v>12368</v>
      </c>
      <c r="F4523" s="130">
        <v>1581000</v>
      </c>
      <c r="G4523" s="130">
        <v>183500</v>
      </c>
      <c r="H4523" s="130" t="str">
        <f t="shared" si="140"/>
        <v>KT-010107</v>
      </c>
      <c r="I4523" s="130" t="str">
        <f t="shared" si="141"/>
        <v>AG</v>
      </c>
    </row>
    <row r="4524" spans="1:9" x14ac:dyDescent="0.15">
      <c r="A4524" s="130">
        <v>4522</v>
      </c>
      <c r="B4524" s="130" t="s">
        <v>7109</v>
      </c>
      <c r="C4524" s="130" t="s">
        <v>215</v>
      </c>
      <c r="D4524" s="130">
        <v>1</v>
      </c>
      <c r="E4524" s="130" t="s">
        <v>12446</v>
      </c>
      <c r="F4524" s="130">
        <v>3900000</v>
      </c>
      <c r="G4524" s="130">
        <v>219000</v>
      </c>
      <c r="H4524" s="130" t="str">
        <f t="shared" si="140"/>
        <v>KT-010108</v>
      </c>
      <c r="I4524" s="130" t="str">
        <f t="shared" si="141"/>
        <v/>
      </c>
    </row>
    <row r="4525" spans="1:9" x14ac:dyDescent="0.15">
      <c r="A4525" s="130">
        <v>4523</v>
      </c>
      <c r="B4525" s="130" t="s">
        <v>7110</v>
      </c>
      <c r="C4525" s="130" t="s">
        <v>16644</v>
      </c>
      <c r="D4525" s="130">
        <v>1</v>
      </c>
      <c r="E4525" s="130" t="s">
        <v>12402</v>
      </c>
      <c r="F4525" s="130">
        <v>890000</v>
      </c>
      <c r="G4525" s="130">
        <v>2450000</v>
      </c>
      <c r="H4525" s="130" t="str">
        <f t="shared" si="140"/>
        <v>KT-010109</v>
      </c>
      <c r="I4525" s="130" t="str">
        <f t="shared" si="141"/>
        <v/>
      </c>
    </row>
    <row r="4526" spans="1:9" x14ac:dyDescent="0.15">
      <c r="A4526" s="130">
        <v>4524</v>
      </c>
      <c r="B4526" s="130" t="s">
        <v>7111</v>
      </c>
      <c r="C4526" s="130" t="s">
        <v>16645</v>
      </c>
      <c r="D4526" s="130">
        <v>1</v>
      </c>
      <c r="E4526" s="130" t="s">
        <v>12402</v>
      </c>
      <c r="F4526" s="130">
        <v>5203000</v>
      </c>
      <c r="G4526" s="130">
        <v>1180000</v>
      </c>
      <c r="H4526" s="130" t="str">
        <f t="shared" si="140"/>
        <v>KT-010110</v>
      </c>
      <c r="I4526" s="130" t="str">
        <f t="shared" si="141"/>
        <v/>
      </c>
    </row>
    <row r="4527" spans="1:9" x14ac:dyDescent="0.15">
      <c r="A4527" s="130">
        <v>4525</v>
      </c>
      <c r="B4527" s="130" t="s">
        <v>7112</v>
      </c>
      <c r="C4527" s="130" t="s">
        <v>16646</v>
      </c>
      <c r="D4527" s="130">
        <v>4</v>
      </c>
      <c r="E4527" s="130" t="s">
        <v>12462</v>
      </c>
      <c r="F4527" s="130">
        <v>0</v>
      </c>
      <c r="G4527" s="130">
        <v>0</v>
      </c>
      <c r="H4527" s="130" t="str">
        <f t="shared" si="140"/>
        <v>KT-010111</v>
      </c>
      <c r="I4527" s="130" t="str">
        <f t="shared" si="141"/>
        <v/>
      </c>
    </row>
    <row r="4528" spans="1:9" x14ac:dyDescent="0.15">
      <c r="A4528" s="130">
        <v>4526</v>
      </c>
      <c r="B4528" s="130" t="s">
        <v>7113</v>
      </c>
      <c r="C4528" s="130" t="s">
        <v>16647</v>
      </c>
      <c r="D4528" s="130">
        <v>10000</v>
      </c>
      <c r="E4528" s="130" t="s">
        <v>12368</v>
      </c>
      <c r="F4528" s="130">
        <v>47784550</v>
      </c>
      <c r="G4528" s="130">
        <v>72999375</v>
      </c>
      <c r="H4528" s="130" t="str">
        <f t="shared" si="140"/>
        <v>KT-010112</v>
      </c>
      <c r="I4528" s="130" t="str">
        <f t="shared" si="141"/>
        <v>VG</v>
      </c>
    </row>
    <row r="4529" spans="1:9" x14ac:dyDescent="0.15">
      <c r="A4529" s="130">
        <v>4527</v>
      </c>
      <c r="B4529" s="130" t="s">
        <v>7114</v>
      </c>
      <c r="C4529" s="130" t="s">
        <v>16648</v>
      </c>
      <c r="D4529" s="130">
        <v>0</v>
      </c>
      <c r="E4529" s="130" t="s">
        <v>16649</v>
      </c>
      <c r="F4529" s="130">
        <v>1000</v>
      </c>
      <c r="G4529" s="130">
        <v>0</v>
      </c>
      <c r="H4529" s="130" t="str">
        <f t="shared" si="140"/>
        <v>KT-010113</v>
      </c>
      <c r="I4529" s="130" t="str">
        <f t="shared" si="141"/>
        <v/>
      </c>
    </row>
    <row r="4530" spans="1:9" x14ac:dyDescent="0.15">
      <c r="A4530" s="130">
        <v>4528</v>
      </c>
      <c r="B4530" s="130" t="s">
        <v>7115</v>
      </c>
      <c r="C4530" s="130" t="s">
        <v>1768</v>
      </c>
      <c r="D4530" s="130">
        <v>1</v>
      </c>
      <c r="E4530" s="130" t="s">
        <v>12403</v>
      </c>
      <c r="F4530" s="130">
        <v>740000</v>
      </c>
      <c r="G4530" s="130">
        <v>969000</v>
      </c>
      <c r="H4530" s="130" t="str">
        <f t="shared" si="140"/>
        <v>KT-010114</v>
      </c>
      <c r="I4530" s="130" t="str">
        <f t="shared" si="141"/>
        <v/>
      </c>
    </row>
    <row r="4531" spans="1:9" x14ac:dyDescent="0.15">
      <c r="A4531" s="130">
        <v>4529</v>
      </c>
      <c r="B4531" s="130" t="s">
        <v>7116</v>
      </c>
      <c r="C4531" s="130" t="s">
        <v>16650</v>
      </c>
      <c r="D4531" s="130">
        <v>1</v>
      </c>
      <c r="E4531" s="130" t="s">
        <v>12581</v>
      </c>
      <c r="F4531" s="130">
        <v>113700</v>
      </c>
      <c r="G4531" s="130">
        <v>101800</v>
      </c>
      <c r="H4531" s="130" t="str">
        <f t="shared" si="140"/>
        <v>KT-010115</v>
      </c>
      <c r="I4531" s="130" t="str">
        <f t="shared" si="141"/>
        <v>AG</v>
      </c>
    </row>
    <row r="4532" spans="1:9" x14ac:dyDescent="0.15">
      <c r="A4532" s="130">
        <v>4530</v>
      </c>
      <c r="B4532" s="130" t="s">
        <v>7117</v>
      </c>
      <c r="C4532" s="130" t="s">
        <v>16651</v>
      </c>
      <c r="D4532" s="130">
        <v>1</v>
      </c>
      <c r="E4532" s="130" t="s">
        <v>12402</v>
      </c>
      <c r="F4532" s="130">
        <v>1221178.8</v>
      </c>
      <c r="G4532" s="130">
        <v>2523400</v>
      </c>
      <c r="H4532" s="130" t="str">
        <f t="shared" si="140"/>
        <v>KT-010116</v>
      </c>
      <c r="I4532" s="130" t="str">
        <f t="shared" si="141"/>
        <v>VG</v>
      </c>
    </row>
    <row r="4533" spans="1:9" x14ac:dyDescent="0.15">
      <c r="A4533" s="130">
        <v>4531</v>
      </c>
      <c r="B4533" s="130" t="s">
        <v>7118</v>
      </c>
      <c r="C4533" s="130" t="s">
        <v>16652</v>
      </c>
      <c r="D4533" s="130">
        <v>300</v>
      </c>
      <c r="E4533" s="130" t="s">
        <v>16653</v>
      </c>
      <c r="F4533" s="130">
        <v>1003200</v>
      </c>
      <c r="G4533" s="130">
        <v>1470000</v>
      </c>
      <c r="H4533" s="130" t="str">
        <f t="shared" si="140"/>
        <v>KT-010117</v>
      </c>
      <c r="I4533" s="130" t="str">
        <f t="shared" si="141"/>
        <v>VG</v>
      </c>
    </row>
    <row r="4534" spans="1:9" x14ac:dyDescent="0.15">
      <c r="A4534" s="130">
        <v>4532</v>
      </c>
      <c r="B4534" s="130" t="s">
        <v>7119</v>
      </c>
      <c r="C4534" s="130" t="s">
        <v>16654</v>
      </c>
      <c r="D4534" s="130">
        <v>100</v>
      </c>
      <c r="E4534" s="130" t="s">
        <v>16655</v>
      </c>
      <c r="F4534" s="130">
        <v>0</v>
      </c>
      <c r="G4534" s="130">
        <v>0</v>
      </c>
      <c r="H4534" s="130" t="str">
        <f t="shared" si="140"/>
        <v>KT-010118</v>
      </c>
      <c r="I4534" s="130" t="str">
        <f t="shared" si="141"/>
        <v/>
      </c>
    </row>
    <row r="4535" spans="1:9" x14ac:dyDescent="0.15">
      <c r="A4535" s="130">
        <v>4533</v>
      </c>
      <c r="B4535" s="130" t="s">
        <v>7120</v>
      </c>
      <c r="C4535" s="130" t="s">
        <v>16656</v>
      </c>
      <c r="D4535" s="130">
        <v>455</v>
      </c>
      <c r="E4535" s="130" t="s">
        <v>12368</v>
      </c>
      <c r="F4535" s="130">
        <v>931248.5</v>
      </c>
      <c r="G4535" s="130">
        <v>910000</v>
      </c>
      <c r="H4535" s="130" t="str">
        <f t="shared" si="140"/>
        <v>KT-010119</v>
      </c>
      <c r="I4535" s="130" t="str">
        <f t="shared" si="141"/>
        <v>AG</v>
      </c>
    </row>
    <row r="4536" spans="1:9" x14ac:dyDescent="0.15">
      <c r="A4536" s="130">
        <v>4534</v>
      </c>
      <c r="B4536" s="130" t="s">
        <v>7121</v>
      </c>
      <c r="C4536" s="130" t="s">
        <v>16596</v>
      </c>
      <c r="D4536" s="130">
        <v>1</v>
      </c>
      <c r="E4536" s="130" t="s">
        <v>12384</v>
      </c>
      <c r="F4536" s="130">
        <v>65000</v>
      </c>
      <c r="G4536" s="130">
        <v>47700</v>
      </c>
      <c r="H4536" s="130" t="str">
        <f t="shared" si="140"/>
        <v>KT-010120</v>
      </c>
      <c r="I4536" s="130" t="str">
        <f t="shared" si="141"/>
        <v/>
      </c>
    </row>
    <row r="4537" spans="1:9" x14ac:dyDescent="0.15">
      <c r="A4537" s="130">
        <v>4535</v>
      </c>
      <c r="B4537" s="130" t="s">
        <v>7122</v>
      </c>
      <c r="C4537" s="130" t="s">
        <v>15836</v>
      </c>
      <c r="D4537" s="130">
        <v>100</v>
      </c>
      <c r="E4537" s="130" t="s">
        <v>12368</v>
      </c>
      <c r="F4537" s="130">
        <v>729231</v>
      </c>
      <c r="G4537" s="130">
        <v>876178</v>
      </c>
      <c r="H4537" s="130" t="str">
        <f t="shared" si="140"/>
        <v>KT-010121</v>
      </c>
      <c r="I4537" s="130" t="str">
        <f t="shared" si="141"/>
        <v/>
      </c>
    </row>
    <row r="4538" spans="1:9" x14ac:dyDescent="0.15">
      <c r="A4538" s="130">
        <v>4536</v>
      </c>
      <c r="B4538" s="130" t="s">
        <v>7123</v>
      </c>
      <c r="C4538" s="130" t="s">
        <v>16657</v>
      </c>
      <c r="D4538" s="130">
        <v>1</v>
      </c>
      <c r="E4538" s="130" t="s">
        <v>12368</v>
      </c>
      <c r="F4538" s="130">
        <v>120000</v>
      </c>
      <c r="G4538" s="130">
        <v>154000</v>
      </c>
      <c r="H4538" s="130" t="str">
        <f t="shared" si="140"/>
        <v>KT-010122</v>
      </c>
      <c r="I4538" s="130" t="str">
        <f t="shared" si="141"/>
        <v/>
      </c>
    </row>
    <row r="4539" spans="1:9" x14ac:dyDescent="0.15">
      <c r="A4539" s="130">
        <v>4537</v>
      </c>
      <c r="B4539" s="130" t="s">
        <v>7124</v>
      </c>
      <c r="C4539" s="130" t="s">
        <v>16658</v>
      </c>
      <c r="D4539" s="130">
        <v>500</v>
      </c>
      <c r="E4539" s="130" t="s">
        <v>12355</v>
      </c>
      <c r="F4539" s="130">
        <v>46125000</v>
      </c>
      <c r="G4539" s="130">
        <v>51750000</v>
      </c>
      <c r="H4539" s="130" t="str">
        <f t="shared" si="140"/>
        <v>KT-010123</v>
      </c>
      <c r="I4539" s="130" t="str">
        <f t="shared" si="141"/>
        <v>AG</v>
      </c>
    </row>
    <row r="4540" spans="1:9" x14ac:dyDescent="0.15">
      <c r="A4540" s="130">
        <v>4538</v>
      </c>
      <c r="B4540" s="130" t="s">
        <v>7125</v>
      </c>
      <c r="C4540" s="130" t="s">
        <v>16659</v>
      </c>
      <c r="D4540" s="130">
        <v>100</v>
      </c>
      <c r="E4540" s="130" t="s">
        <v>12355</v>
      </c>
      <c r="F4540" s="130">
        <v>24554360</v>
      </c>
      <c r="G4540" s="130">
        <v>27332480</v>
      </c>
      <c r="H4540" s="130" t="str">
        <f t="shared" si="140"/>
        <v>KT-010124</v>
      </c>
      <c r="I4540" s="130" t="str">
        <f t="shared" si="141"/>
        <v/>
      </c>
    </row>
    <row r="4541" spans="1:9" x14ac:dyDescent="0.15">
      <c r="A4541" s="130">
        <v>4539</v>
      </c>
      <c r="B4541" s="130" t="s">
        <v>7126</v>
      </c>
      <c r="C4541" s="130" t="s">
        <v>16660</v>
      </c>
      <c r="D4541" s="130">
        <v>1400</v>
      </c>
      <c r="E4541" s="130" t="s">
        <v>12368</v>
      </c>
      <c r="F4541" s="130">
        <v>35700000</v>
      </c>
      <c r="G4541" s="130">
        <v>84000000</v>
      </c>
      <c r="H4541" s="130" t="str">
        <f t="shared" si="140"/>
        <v>KT-010125</v>
      </c>
      <c r="I4541" s="130" t="str">
        <f t="shared" si="141"/>
        <v>AG</v>
      </c>
    </row>
    <row r="4542" spans="1:9" x14ac:dyDescent="0.15">
      <c r="A4542" s="130">
        <v>4540</v>
      </c>
      <c r="B4542" s="130" t="s">
        <v>7127</v>
      </c>
      <c r="C4542" s="130" t="s">
        <v>16661</v>
      </c>
      <c r="D4542" s="130">
        <v>1</v>
      </c>
      <c r="E4542" s="130" t="s">
        <v>12391</v>
      </c>
      <c r="F4542" s="130">
        <v>4206144</v>
      </c>
      <c r="G4542" s="130">
        <v>8672591</v>
      </c>
      <c r="H4542" s="130" t="str">
        <f t="shared" si="140"/>
        <v>KT-010126</v>
      </c>
      <c r="I4542" s="130" t="str">
        <f t="shared" si="141"/>
        <v/>
      </c>
    </row>
    <row r="4543" spans="1:9" x14ac:dyDescent="0.15">
      <c r="A4543" s="130">
        <v>4541</v>
      </c>
      <c r="B4543" s="130" t="s">
        <v>7128</v>
      </c>
      <c r="C4543" s="130" t="s">
        <v>16662</v>
      </c>
      <c r="D4543" s="130">
        <v>5</v>
      </c>
      <c r="E4543" s="130" t="s">
        <v>12497</v>
      </c>
      <c r="F4543" s="130">
        <v>2102750</v>
      </c>
      <c r="G4543" s="130">
        <v>2402000</v>
      </c>
      <c r="H4543" s="130" t="str">
        <f t="shared" si="140"/>
        <v>KT-010127</v>
      </c>
      <c r="I4543" s="130" t="str">
        <f t="shared" si="141"/>
        <v>AG</v>
      </c>
    </row>
    <row r="4544" spans="1:9" x14ac:dyDescent="0.15">
      <c r="A4544" s="130">
        <v>4542</v>
      </c>
      <c r="B4544" s="130" t="s">
        <v>7129</v>
      </c>
      <c r="C4544" s="130" t="s">
        <v>16663</v>
      </c>
      <c r="D4544" s="130">
        <v>300</v>
      </c>
      <c r="E4544" s="130" t="s">
        <v>12372</v>
      </c>
      <c r="F4544" s="130">
        <v>2580000</v>
      </c>
      <c r="G4544" s="130">
        <v>6090000</v>
      </c>
      <c r="H4544" s="130" t="str">
        <f t="shared" si="140"/>
        <v>KT-010128</v>
      </c>
      <c r="I4544" s="130" t="str">
        <f t="shared" si="141"/>
        <v/>
      </c>
    </row>
    <row r="4545" spans="1:9" x14ac:dyDescent="0.15">
      <c r="A4545" s="130">
        <v>4543</v>
      </c>
      <c r="B4545" s="130" t="s">
        <v>7130</v>
      </c>
      <c r="C4545" s="130" t="s">
        <v>16664</v>
      </c>
      <c r="D4545" s="130">
        <v>300</v>
      </c>
      <c r="E4545" s="130" t="s">
        <v>12372</v>
      </c>
      <c r="F4545" s="130">
        <v>1650000</v>
      </c>
      <c r="G4545" s="130">
        <v>3206000</v>
      </c>
      <c r="H4545" s="130" t="str">
        <f t="shared" si="140"/>
        <v>KT-010129</v>
      </c>
      <c r="I4545" s="130" t="str">
        <f t="shared" si="141"/>
        <v/>
      </c>
    </row>
    <row r="4546" spans="1:9" x14ac:dyDescent="0.15">
      <c r="A4546" s="130">
        <v>4544</v>
      </c>
      <c r="B4546" s="130" t="s">
        <v>7131</v>
      </c>
      <c r="C4546" s="130" t="s">
        <v>16665</v>
      </c>
      <c r="D4546" s="130">
        <v>30</v>
      </c>
      <c r="E4546" s="130" t="s">
        <v>12355</v>
      </c>
      <c r="F4546" s="130">
        <v>923409.6</v>
      </c>
      <c r="G4546" s="130">
        <v>1015822</v>
      </c>
      <c r="H4546" s="130" t="str">
        <f t="shared" si="140"/>
        <v>KT-010130</v>
      </c>
      <c r="I4546" s="130" t="str">
        <f t="shared" si="141"/>
        <v/>
      </c>
    </row>
    <row r="4547" spans="1:9" x14ac:dyDescent="0.15">
      <c r="A4547" s="130">
        <v>4545</v>
      </c>
      <c r="B4547" s="130" t="s">
        <v>7132</v>
      </c>
      <c r="C4547" s="130" t="s">
        <v>16666</v>
      </c>
      <c r="D4547" s="130">
        <v>0</v>
      </c>
      <c r="E4547" s="130" t="s">
        <v>13442</v>
      </c>
      <c r="F4547" s="130">
        <v>0</v>
      </c>
      <c r="G4547" s="130">
        <v>0</v>
      </c>
      <c r="H4547" s="130" t="str">
        <f t="shared" si="140"/>
        <v>KT-010131</v>
      </c>
      <c r="I4547" s="130" t="str">
        <f t="shared" si="141"/>
        <v/>
      </c>
    </row>
    <row r="4548" spans="1:9" x14ac:dyDescent="0.15">
      <c r="A4548" s="130">
        <v>4546</v>
      </c>
      <c r="B4548" s="130" t="s">
        <v>7133</v>
      </c>
      <c r="C4548" s="130" t="s">
        <v>16667</v>
      </c>
      <c r="D4548" s="130">
        <v>1</v>
      </c>
      <c r="E4548" s="130" t="s">
        <v>13699</v>
      </c>
      <c r="F4548" s="130">
        <v>12000000</v>
      </c>
      <c r="G4548" s="130">
        <v>9562500</v>
      </c>
      <c r="H4548" s="130" t="str">
        <f t="shared" ref="H4548:H4611" si="142">LEFT(B4548,FIND("-",B4548)+6)</f>
        <v>KT-010132</v>
      </c>
      <c r="I4548" s="130" t="str">
        <f t="shared" ref="I4548:I4611" si="143">RIGHT(B4548,LEN(B4548)-FIND("-",B4548)-7)</f>
        <v/>
      </c>
    </row>
    <row r="4549" spans="1:9" x14ac:dyDescent="0.15">
      <c r="A4549" s="130">
        <v>4547</v>
      </c>
      <c r="B4549" s="130" t="s">
        <v>7134</v>
      </c>
      <c r="C4549" s="130" t="s">
        <v>16668</v>
      </c>
      <c r="D4549" s="130">
        <v>1000</v>
      </c>
      <c r="E4549" s="130" t="s">
        <v>12368</v>
      </c>
      <c r="F4549" s="130">
        <v>13403000</v>
      </c>
      <c r="G4549" s="130">
        <v>15598500</v>
      </c>
      <c r="H4549" s="130" t="str">
        <f t="shared" si="142"/>
        <v>KT-010133</v>
      </c>
      <c r="I4549" s="130" t="str">
        <f t="shared" si="143"/>
        <v/>
      </c>
    </row>
    <row r="4550" spans="1:9" x14ac:dyDescent="0.15">
      <c r="A4550" s="130">
        <v>4548</v>
      </c>
      <c r="B4550" s="130" t="s">
        <v>7135</v>
      </c>
      <c r="C4550" s="130" t="s">
        <v>16669</v>
      </c>
      <c r="D4550" s="130">
        <v>50</v>
      </c>
      <c r="E4550" s="130" t="s">
        <v>12372</v>
      </c>
      <c r="F4550" s="130">
        <v>0</v>
      </c>
      <c r="G4550" s="130">
        <v>0</v>
      </c>
      <c r="H4550" s="130" t="str">
        <f t="shared" si="142"/>
        <v>KT-010134</v>
      </c>
      <c r="I4550" s="130" t="str">
        <f t="shared" si="143"/>
        <v/>
      </c>
    </row>
    <row r="4551" spans="1:9" x14ac:dyDescent="0.15">
      <c r="A4551" s="130">
        <v>4549</v>
      </c>
      <c r="B4551" s="130" t="s">
        <v>7136</v>
      </c>
      <c r="C4551" s="130" t="s">
        <v>16670</v>
      </c>
      <c r="D4551" s="130">
        <v>100</v>
      </c>
      <c r="E4551" s="130" t="s">
        <v>12372</v>
      </c>
      <c r="F4551" s="130">
        <v>5100000</v>
      </c>
      <c r="G4551" s="130">
        <v>15000000</v>
      </c>
      <c r="H4551" s="130" t="str">
        <f t="shared" si="142"/>
        <v>KT-010135</v>
      </c>
      <c r="I4551" s="130" t="str">
        <f t="shared" si="143"/>
        <v>VG</v>
      </c>
    </row>
    <row r="4552" spans="1:9" x14ac:dyDescent="0.15">
      <c r="A4552" s="130">
        <v>4550</v>
      </c>
      <c r="B4552" s="130" t="s">
        <v>7137</v>
      </c>
      <c r="C4552" s="130" t="s">
        <v>16671</v>
      </c>
      <c r="D4552" s="130">
        <v>1</v>
      </c>
      <c r="E4552" s="130" t="s">
        <v>12370</v>
      </c>
      <c r="F4552" s="130">
        <v>0</v>
      </c>
      <c r="G4552" s="130">
        <v>0</v>
      </c>
      <c r="H4552" s="130" t="str">
        <f t="shared" si="142"/>
        <v>KT-010136</v>
      </c>
      <c r="I4552" s="130" t="str">
        <f t="shared" si="143"/>
        <v/>
      </c>
    </row>
    <row r="4553" spans="1:9" x14ac:dyDescent="0.15">
      <c r="A4553" s="130">
        <v>4551</v>
      </c>
      <c r="B4553" s="130" t="s">
        <v>7138</v>
      </c>
      <c r="C4553" s="130" t="s">
        <v>16672</v>
      </c>
      <c r="D4553" s="130">
        <v>1</v>
      </c>
      <c r="E4553" s="130" t="s">
        <v>12402</v>
      </c>
      <c r="F4553" s="130">
        <v>5265000</v>
      </c>
      <c r="G4553" s="130">
        <v>6825000</v>
      </c>
      <c r="H4553" s="130" t="str">
        <f t="shared" si="142"/>
        <v>KT-010137</v>
      </c>
      <c r="I4553" s="130" t="str">
        <f t="shared" si="143"/>
        <v/>
      </c>
    </row>
    <row r="4554" spans="1:9" x14ac:dyDescent="0.15">
      <c r="A4554" s="130">
        <v>4552</v>
      </c>
      <c r="B4554" s="130" t="s">
        <v>7139</v>
      </c>
      <c r="C4554" s="130" t="s">
        <v>16673</v>
      </c>
      <c r="D4554" s="130">
        <v>5000</v>
      </c>
      <c r="E4554" s="130" t="s">
        <v>12361</v>
      </c>
      <c r="F4554" s="130">
        <v>170000000</v>
      </c>
      <c r="G4554" s="130">
        <v>171400000</v>
      </c>
      <c r="H4554" s="130" t="str">
        <f t="shared" si="142"/>
        <v>KT-010138</v>
      </c>
      <c r="I4554" s="130" t="str">
        <f t="shared" si="143"/>
        <v>AG</v>
      </c>
    </row>
    <row r="4555" spans="1:9" x14ac:dyDescent="0.15">
      <c r="A4555" s="130">
        <v>4553</v>
      </c>
      <c r="B4555" s="130" t="s">
        <v>7140</v>
      </c>
      <c r="C4555" s="130" t="s">
        <v>16674</v>
      </c>
      <c r="D4555" s="130">
        <v>1</v>
      </c>
      <c r="E4555" s="130" t="s">
        <v>12421</v>
      </c>
      <c r="F4555" s="130">
        <v>190000</v>
      </c>
      <c r="G4555" s="130">
        <v>90000</v>
      </c>
      <c r="H4555" s="130" t="str">
        <f t="shared" si="142"/>
        <v>KT-010139</v>
      </c>
      <c r="I4555" s="130" t="str">
        <f t="shared" si="143"/>
        <v/>
      </c>
    </row>
    <row r="4556" spans="1:9" x14ac:dyDescent="0.15">
      <c r="A4556" s="130">
        <v>4554</v>
      </c>
      <c r="B4556" s="130" t="s">
        <v>7141</v>
      </c>
      <c r="C4556" s="130" t="s">
        <v>16675</v>
      </c>
      <c r="D4556" s="130">
        <v>1</v>
      </c>
      <c r="E4556" s="130" t="s">
        <v>12676</v>
      </c>
      <c r="F4556" s="130">
        <v>174720</v>
      </c>
      <c r="G4556" s="130">
        <v>486720</v>
      </c>
      <c r="H4556" s="130" t="str">
        <f t="shared" si="142"/>
        <v>KT-010140</v>
      </c>
      <c r="I4556" s="130" t="str">
        <f t="shared" si="143"/>
        <v>AG</v>
      </c>
    </row>
    <row r="4557" spans="1:9" x14ac:dyDescent="0.15">
      <c r="A4557" s="130">
        <v>4555</v>
      </c>
      <c r="B4557" s="130" t="s">
        <v>7142</v>
      </c>
      <c r="C4557" s="130" t="s">
        <v>16676</v>
      </c>
      <c r="D4557" s="130">
        <v>100</v>
      </c>
      <c r="E4557" s="130" t="s">
        <v>12355</v>
      </c>
      <c r="F4557" s="130">
        <v>420000</v>
      </c>
      <c r="G4557" s="130">
        <v>791200</v>
      </c>
      <c r="H4557" s="130" t="str">
        <f t="shared" si="142"/>
        <v>KT-010141</v>
      </c>
      <c r="I4557" s="130" t="str">
        <f t="shared" si="143"/>
        <v/>
      </c>
    </row>
    <row r="4558" spans="1:9" x14ac:dyDescent="0.15">
      <c r="A4558" s="130">
        <v>4556</v>
      </c>
      <c r="B4558" s="130" t="s">
        <v>7143</v>
      </c>
      <c r="C4558" s="130" t="s">
        <v>16677</v>
      </c>
      <c r="D4558" s="130">
        <v>1000</v>
      </c>
      <c r="E4558" s="130" t="s">
        <v>12372</v>
      </c>
      <c r="F4558" s="130">
        <v>690000</v>
      </c>
      <c r="G4558" s="130">
        <v>133500</v>
      </c>
      <c r="H4558" s="130" t="str">
        <f t="shared" si="142"/>
        <v>KT-010142</v>
      </c>
      <c r="I4558" s="130" t="str">
        <f t="shared" si="143"/>
        <v>AG</v>
      </c>
    </row>
    <row r="4559" spans="1:9" x14ac:dyDescent="0.15">
      <c r="A4559" s="130">
        <v>4557</v>
      </c>
      <c r="B4559" s="130" t="s">
        <v>7144</v>
      </c>
      <c r="C4559" s="130" t="s">
        <v>16678</v>
      </c>
      <c r="D4559" s="130">
        <v>100</v>
      </c>
      <c r="E4559" s="130" t="s">
        <v>12361</v>
      </c>
      <c r="F4559" s="130">
        <v>8000000</v>
      </c>
      <c r="G4559" s="130">
        <v>23200000</v>
      </c>
      <c r="H4559" s="130" t="str">
        <f t="shared" si="142"/>
        <v>KT-010143</v>
      </c>
      <c r="I4559" s="130" t="str">
        <f t="shared" si="143"/>
        <v/>
      </c>
    </row>
    <row r="4560" spans="1:9" x14ac:dyDescent="0.15">
      <c r="A4560" s="130">
        <v>4558</v>
      </c>
      <c r="B4560" s="130" t="s">
        <v>7145</v>
      </c>
      <c r="C4560" s="130" t="s">
        <v>12516</v>
      </c>
      <c r="D4560" s="130">
        <v>100</v>
      </c>
      <c r="E4560" s="130" t="s">
        <v>12372</v>
      </c>
      <c r="F4560" s="130">
        <v>782980</v>
      </c>
      <c r="G4560" s="130">
        <v>831000</v>
      </c>
      <c r="H4560" s="130" t="str">
        <f t="shared" si="142"/>
        <v>KT-010144</v>
      </c>
      <c r="I4560" s="130" t="str">
        <f t="shared" si="143"/>
        <v/>
      </c>
    </row>
    <row r="4561" spans="1:9" x14ac:dyDescent="0.15">
      <c r="A4561" s="130">
        <v>4559</v>
      </c>
      <c r="B4561" s="130" t="s">
        <v>7146</v>
      </c>
      <c r="C4561" s="130" t="s">
        <v>16679</v>
      </c>
      <c r="D4561" s="130">
        <v>100</v>
      </c>
      <c r="E4561" s="130" t="s">
        <v>12372</v>
      </c>
      <c r="F4561" s="130">
        <v>320000</v>
      </c>
      <c r="G4561" s="130">
        <v>450000</v>
      </c>
      <c r="H4561" s="130" t="str">
        <f t="shared" si="142"/>
        <v>KT-010145</v>
      </c>
      <c r="I4561" s="130" t="str">
        <f t="shared" si="143"/>
        <v/>
      </c>
    </row>
    <row r="4562" spans="1:9" x14ac:dyDescent="0.15">
      <c r="A4562" s="130">
        <v>4560</v>
      </c>
      <c r="B4562" s="130" t="s">
        <v>7147</v>
      </c>
      <c r="C4562" s="130" t="s">
        <v>16680</v>
      </c>
      <c r="D4562" s="130">
        <v>100</v>
      </c>
      <c r="E4562" s="130" t="s">
        <v>12372</v>
      </c>
      <c r="F4562" s="130">
        <v>379719.2</v>
      </c>
      <c r="G4562" s="130">
        <v>175255</v>
      </c>
      <c r="H4562" s="130" t="str">
        <f t="shared" si="142"/>
        <v>KT-010146</v>
      </c>
      <c r="I4562" s="130" t="str">
        <f t="shared" si="143"/>
        <v>AG</v>
      </c>
    </row>
    <row r="4563" spans="1:9" x14ac:dyDescent="0.15">
      <c r="A4563" s="130">
        <v>4561</v>
      </c>
      <c r="B4563" s="130" t="s">
        <v>7148</v>
      </c>
      <c r="C4563" s="130" t="s">
        <v>16681</v>
      </c>
      <c r="D4563" s="130">
        <v>100</v>
      </c>
      <c r="E4563" s="130" t="s">
        <v>12372</v>
      </c>
      <c r="F4563" s="130">
        <v>163844</v>
      </c>
      <c r="G4563" s="130">
        <v>134954</v>
      </c>
      <c r="H4563" s="130" t="str">
        <f t="shared" si="142"/>
        <v>KT-010147</v>
      </c>
      <c r="I4563" s="130" t="str">
        <f t="shared" si="143"/>
        <v>VG</v>
      </c>
    </row>
    <row r="4564" spans="1:9" x14ac:dyDescent="0.15">
      <c r="A4564" s="130">
        <v>4562</v>
      </c>
      <c r="B4564" s="130" t="s">
        <v>7149</v>
      </c>
      <c r="C4564" s="130" t="s">
        <v>16682</v>
      </c>
      <c r="D4564" s="130">
        <v>1</v>
      </c>
      <c r="E4564" s="130" t="s">
        <v>16683</v>
      </c>
      <c r="F4564" s="130">
        <v>95600000</v>
      </c>
      <c r="G4564" s="130">
        <v>100600000</v>
      </c>
      <c r="H4564" s="130" t="str">
        <f t="shared" si="142"/>
        <v>KT-010148</v>
      </c>
      <c r="I4564" s="130" t="str">
        <f t="shared" si="143"/>
        <v/>
      </c>
    </row>
    <row r="4565" spans="1:9" x14ac:dyDescent="0.15">
      <c r="A4565" s="130">
        <v>4563</v>
      </c>
      <c r="B4565" s="130" t="s">
        <v>7150</v>
      </c>
      <c r="C4565" s="130" t="s">
        <v>13668</v>
      </c>
      <c r="D4565" s="130">
        <v>2000</v>
      </c>
      <c r="E4565" s="130" t="s">
        <v>12372</v>
      </c>
      <c r="F4565" s="130">
        <v>102840000</v>
      </c>
      <c r="G4565" s="130">
        <v>102840000</v>
      </c>
      <c r="H4565" s="130" t="str">
        <f t="shared" si="142"/>
        <v>KT-010149</v>
      </c>
      <c r="I4565" s="130" t="str">
        <f t="shared" si="143"/>
        <v>AG</v>
      </c>
    </row>
    <row r="4566" spans="1:9" x14ac:dyDescent="0.15">
      <c r="A4566" s="130">
        <v>4564</v>
      </c>
      <c r="B4566" s="130" t="s">
        <v>7151</v>
      </c>
      <c r="C4566" s="130" t="s">
        <v>16684</v>
      </c>
      <c r="D4566" s="130">
        <v>100</v>
      </c>
      <c r="E4566" s="130" t="s">
        <v>12361</v>
      </c>
      <c r="F4566" s="130">
        <v>0</v>
      </c>
      <c r="G4566" s="130">
        <v>0</v>
      </c>
      <c r="H4566" s="130" t="str">
        <f t="shared" si="142"/>
        <v>KT-010150</v>
      </c>
      <c r="I4566" s="130" t="str">
        <f t="shared" si="143"/>
        <v/>
      </c>
    </row>
    <row r="4567" spans="1:9" x14ac:dyDescent="0.15">
      <c r="A4567" s="130">
        <v>4565</v>
      </c>
      <c r="B4567" s="130" t="s">
        <v>7152</v>
      </c>
      <c r="C4567" s="130" t="s">
        <v>16685</v>
      </c>
      <c r="D4567" s="130">
        <v>100</v>
      </c>
      <c r="E4567" s="130" t="s">
        <v>12361</v>
      </c>
      <c r="F4567" s="130">
        <v>0</v>
      </c>
      <c r="G4567" s="130">
        <v>0</v>
      </c>
      <c r="H4567" s="130" t="str">
        <f t="shared" si="142"/>
        <v>KT-010151</v>
      </c>
      <c r="I4567" s="130" t="str">
        <f t="shared" si="143"/>
        <v/>
      </c>
    </row>
    <row r="4568" spans="1:9" x14ac:dyDescent="0.15">
      <c r="A4568" s="130">
        <v>4566</v>
      </c>
      <c r="B4568" s="130" t="s">
        <v>7153</v>
      </c>
      <c r="C4568" s="130" t="s">
        <v>15523</v>
      </c>
      <c r="D4568" s="130">
        <v>50</v>
      </c>
      <c r="E4568" s="130" t="s">
        <v>12743</v>
      </c>
      <c r="F4568" s="130">
        <v>0</v>
      </c>
      <c r="G4568" s="130">
        <v>0</v>
      </c>
      <c r="H4568" s="130" t="str">
        <f t="shared" si="142"/>
        <v>KT-010152</v>
      </c>
      <c r="I4568" s="130" t="str">
        <f t="shared" si="143"/>
        <v/>
      </c>
    </row>
    <row r="4569" spans="1:9" x14ac:dyDescent="0.15">
      <c r="A4569" s="130">
        <v>4567</v>
      </c>
      <c r="B4569" s="130" t="s">
        <v>7154</v>
      </c>
      <c r="C4569" s="130" t="s">
        <v>427</v>
      </c>
      <c r="D4569" s="130">
        <v>100</v>
      </c>
      <c r="E4569" s="130" t="s">
        <v>12372</v>
      </c>
      <c r="F4569" s="130">
        <v>688891</v>
      </c>
      <c r="G4569" s="130">
        <v>149890</v>
      </c>
      <c r="H4569" s="130" t="str">
        <f t="shared" si="142"/>
        <v>KT-010153</v>
      </c>
      <c r="I4569" s="130" t="str">
        <f t="shared" si="143"/>
        <v>AG</v>
      </c>
    </row>
    <row r="4570" spans="1:9" x14ac:dyDescent="0.15">
      <c r="A4570" s="130">
        <v>4568</v>
      </c>
      <c r="B4570" s="130" t="s">
        <v>7155</v>
      </c>
      <c r="C4570" s="130" t="s">
        <v>16686</v>
      </c>
      <c r="D4570" s="130">
        <v>1</v>
      </c>
      <c r="E4570" s="130" t="s">
        <v>12384</v>
      </c>
      <c r="F4570" s="130">
        <v>8955</v>
      </c>
      <c r="G4570" s="130">
        <v>7800</v>
      </c>
      <c r="H4570" s="130" t="str">
        <f t="shared" si="142"/>
        <v>KT-010154</v>
      </c>
      <c r="I4570" s="130" t="str">
        <f t="shared" si="143"/>
        <v>VG</v>
      </c>
    </row>
    <row r="4571" spans="1:9" x14ac:dyDescent="0.15">
      <c r="A4571" s="130">
        <v>4569</v>
      </c>
      <c r="B4571" s="130" t="s">
        <v>7156</v>
      </c>
      <c r="C4571" s="130" t="s">
        <v>16687</v>
      </c>
      <c r="D4571" s="130">
        <v>0</v>
      </c>
      <c r="E4571" s="130" t="s">
        <v>12355</v>
      </c>
      <c r="F4571" s="130">
        <v>0</v>
      </c>
      <c r="G4571" s="130">
        <v>0</v>
      </c>
      <c r="H4571" s="130" t="str">
        <f t="shared" si="142"/>
        <v>KT-010155</v>
      </c>
      <c r="I4571" s="130" t="str">
        <f t="shared" si="143"/>
        <v/>
      </c>
    </row>
    <row r="4572" spans="1:9" x14ac:dyDescent="0.15">
      <c r="A4572" s="130">
        <v>4570</v>
      </c>
      <c r="B4572" s="130" t="s">
        <v>7157</v>
      </c>
      <c r="C4572" s="130" t="s">
        <v>16688</v>
      </c>
      <c r="D4572" s="130">
        <v>100</v>
      </c>
      <c r="E4572" s="130" t="s">
        <v>12372</v>
      </c>
      <c r="F4572" s="130">
        <v>640877</v>
      </c>
      <c r="G4572" s="130">
        <v>357000</v>
      </c>
      <c r="H4572" s="130" t="str">
        <f t="shared" si="142"/>
        <v>KT-010156</v>
      </c>
      <c r="I4572" s="130" t="str">
        <f t="shared" si="143"/>
        <v>AG</v>
      </c>
    </row>
    <row r="4573" spans="1:9" x14ac:dyDescent="0.15">
      <c r="A4573" s="130">
        <v>4571</v>
      </c>
      <c r="B4573" s="130" t="s">
        <v>7158</v>
      </c>
      <c r="C4573" s="130" t="s">
        <v>16689</v>
      </c>
      <c r="D4573" s="130">
        <v>8000</v>
      </c>
      <c r="E4573" s="130" t="s">
        <v>12361</v>
      </c>
      <c r="F4573" s="130">
        <v>21650000</v>
      </c>
      <c r="G4573" s="130">
        <v>24100000</v>
      </c>
      <c r="H4573" s="130" t="str">
        <f t="shared" si="142"/>
        <v>KT-010157</v>
      </c>
      <c r="I4573" s="130" t="str">
        <f t="shared" si="143"/>
        <v>VG</v>
      </c>
    </row>
    <row r="4574" spans="1:9" x14ac:dyDescent="0.15">
      <c r="A4574" s="130">
        <v>4572</v>
      </c>
      <c r="B4574" s="130" t="s">
        <v>7159</v>
      </c>
      <c r="C4574" s="130" t="s">
        <v>16690</v>
      </c>
      <c r="D4574" s="130">
        <v>240</v>
      </c>
      <c r="E4574" s="130" t="s">
        <v>12361</v>
      </c>
      <c r="F4574" s="130">
        <v>1250400</v>
      </c>
      <c r="G4574" s="130">
        <v>2373000</v>
      </c>
      <c r="H4574" s="130" t="str">
        <f t="shared" si="142"/>
        <v>KT-010158</v>
      </c>
      <c r="I4574" s="130" t="str">
        <f t="shared" si="143"/>
        <v/>
      </c>
    </row>
    <row r="4575" spans="1:9" x14ac:dyDescent="0.15">
      <c r="A4575" s="130">
        <v>4573</v>
      </c>
      <c r="B4575" s="130" t="s">
        <v>7160</v>
      </c>
      <c r="C4575" s="130" t="s">
        <v>16691</v>
      </c>
      <c r="D4575" s="130">
        <v>100</v>
      </c>
      <c r="E4575" s="130" t="s">
        <v>12355</v>
      </c>
      <c r="F4575" s="130">
        <v>2500000</v>
      </c>
      <c r="G4575" s="130">
        <v>11000000</v>
      </c>
      <c r="H4575" s="130" t="str">
        <f t="shared" si="142"/>
        <v>KT-010159</v>
      </c>
      <c r="I4575" s="130" t="str">
        <f t="shared" si="143"/>
        <v>AG</v>
      </c>
    </row>
    <row r="4576" spans="1:9" x14ac:dyDescent="0.15">
      <c r="A4576" s="130">
        <v>4574</v>
      </c>
      <c r="B4576" s="130" t="s">
        <v>7161</v>
      </c>
      <c r="C4576" s="130" t="s">
        <v>16692</v>
      </c>
      <c r="D4576" s="130">
        <v>1000</v>
      </c>
      <c r="E4576" s="130" t="s">
        <v>12355</v>
      </c>
      <c r="F4576" s="130">
        <v>9000</v>
      </c>
      <c r="G4576" s="130">
        <v>10000</v>
      </c>
      <c r="H4576" s="130" t="str">
        <f t="shared" si="142"/>
        <v>KT-010160</v>
      </c>
      <c r="I4576" s="130" t="str">
        <f t="shared" si="143"/>
        <v/>
      </c>
    </row>
    <row r="4577" spans="1:9" x14ac:dyDescent="0.15">
      <c r="A4577" s="130">
        <v>4575</v>
      </c>
      <c r="B4577" s="130" t="s">
        <v>7162</v>
      </c>
      <c r="C4577" s="130" t="s">
        <v>14918</v>
      </c>
      <c r="D4577" s="130">
        <v>1000</v>
      </c>
      <c r="E4577" s="130" t="s">
        <v>12372</v>
      </c>
      <c r="F4577" s="130">
        <v>4399980</v>
      </c>
      <c r="G4577" s="130">
        <v>4732700</v>
      </c>
      <c r="H4577" s="130" t="str">
        <f t="shared" si="142"/>
        <v>KT-010161</v>
      </c>
      <c r="I4577" s="130" t="str">
        <f t="shared" si="143"/>
        <v/>
      </c>
    </row>
    <row r="4578" spans="1:9" x14ac:dyDescent="0.15">
      <c r="A4578" s="130">
        <v>4576</v>
      </c>
      <c r="B4578" s="130" t="s">
        <v>7163</v>
      </c>
      <c r="C4578" s="130" t="s">
        <v>16693</v>
      </c>
      <c r="D4578" s="130">
        <v>150</v>
      </c>
      <c r="E4578" s="130" t="s">
        <v>12361</v>
      </c>
      <c r="F4578" s="130">
        <v>2436300</v>
      </c>
      <c r="G4578" s="130">
        <v>3260700</v>
      </c>
      <c r="H4578" s="130" t="str">
        <f t="shared" si="142"/>
        <v>KT-010162</v>
      </c>
      <c r="I4578" s="130" t="str">
        <f t="shared" si="143"/>
        <v>VG</v>
      </c>
    </row>
    <row r="4579" spans="1:9" x14ac:dyDescent="0.15">
      <c r="A4579" s="130">
        <v>4577</v>
      </c>
      <c r="B4579" s="130" t="s">
        <v>7164</v>
      </c>
      <c r="C4579" s="130" t="s">
        <v>16688</v>
      </c>
      <c r="D4579" s="130">
        <v>500</v>
      </c>
      <c r="E4579" s="130" t="s">
        <v>12372</v>
      </c>
      <c r="F4579" s="130">
        <v>2000000</v>
      </c>
      <c r="G4579" s="130">
        <v>800000</v>
      </c>
      <c r="H4579" s="130" t="str">
        <f t="shared" si="142"/>
        <v>KT-010163</v>
      </c>
      <c r="I4579" s="130" t="str">
        <f t="shared" si="143"/>
        <v>AG</v>
      </c>
    </row>
    <row r="4580" spans="1:9" x14ac:dyDescent="0.15">
      <c r="A4580" s="130">
        <v>4578</v>
      </c>
      <c r="B4580" s="130" t="s">
        <v>7165</v>
      </c>
      <c r="C4580" s="130" t="s">
        <v>16694</v>
      </c>
      <c r="D4580" s="130">
        <v>1000</v>
      </c>
      <c r="E4580" s="130" t="s">
        <v>12361</v>
      </c>
      <c r="F4580" s="130">
        <v>5513000</v>
      </c>
      <c r="G4580" s="130">
        <v>5745000</v>
      </c>
      <c r="H4580" s="130" t="str">
        <f t="shared" si="142"/>
        <v>KT-010164</v>
      </c>
      <c r="I4580" s="130" t="str">
        <f t="shared" si="143"/>
        <v>AG</v>
      </c>
    </row>
    <row r="4581" spans="1:9" x14ac:dyDescent="0.15">
      <c r="A4581" s="130">
        <v>4579</v>
      </c>
      <c r="B4581" s="130" t="s">
        <v>7166</v>
      </c>
      <c r="C4581" s="130" t="s">
        <v>16695</v>
      </c>
      <c r="D4581" s="130">
        <v>790</v>
      </c>
      <c r="E4581" s="130" t="s">
        <v>12372</v>
      </c>
      <c r="F4581" s="130">
        <v>1264000</v>
      </c>
      <c r="G4581" s="130">
        <v>1698500</v>
      </c>
      <c r="H4581" s="130" t="str">
        <f t="shared" si="142"/>
        <v>KT-010165</v>
      </c>
      <c r="I4581" s="130" t="str">
        <f t="shared" si="143"/>
        <v/>
      </c>
    </row>
    <row r="4582" spans="1:9" x14ac:dyDescent="0.15">
      <c r="A4582" s="130">
        <v>4580</v>
      </c>
      <c r="B4582" s="130" t="s">
        <v>7167</v>
      </c>
      <c r="C4582" s="130" t="s">
        <v>16696</v>
      </c>
      <c r="D4582" s="130">
        <v>8</v>
      </c>
      <c r="E4582" s="130" t="s">
        <v>12361</v>
      </c>
      <c r="F4582" s="130">
        <v>59500</v>
      </c>
      <c r="G4582" s="130">
        <v>100000</v>
      </c>
      <c r="H4582" s="130" t="str">
        <f t="shared" si="142"/>
        <v>KT-010166</v>
      </c>
      <c r="I4582" s="130" t="str">
        <f t="shared" si="143"/>
        <v>AG</v>
      </c>
    </row>
    <row r="4583" spans="1:9" x14ac:dyDescent="0.15">
      <c r="A4583" s="130">
        <v>4581</v>
      </c>
      <c r="B4583" s="130" t="s">
        <v>7168</v>
      </c>
      <c r="C4583" s="130" t="s">
        <v>16697</v>
      </c>
      <c r="D4583" s="130">
        <v>5000</v>
      </c>
      <c r="E4583" s="130" t="s">
        <v>12368</v>
      </c>
      <c r="F4583" s="130">
        <v>64275000</v>
      </c>
      <c r="G4583" s="130">
        <v>74575000</v>
      </c>
      <c r="H4583" s="130" t="str">
        <f t="shared" si="142"/>
        <v>KT-010167</v>
      </c>
      <c r="I4583" s="130" t="str">
        <f t="shared" si="143"/>
        <v>AG</v>
      </c>
    </row>
    <row r="4584" spans="1:9" x14ac:dyDescent="0.15">
      <c r="A4584" s="130">
        <v>4582</v>
      </c>
      <c r="B4584" s="130" t="s">
        <v>7169</v>
      </c>
      <c r="C4584" s="130" t="s">
        <v>16698</v>
      </c>
      <c r="D4584" s="130">
        <v>21</v>
      </c>
      <c r="E4584" s="130" t="s">
        <v>12972</v>
      </c>
      <c r="F4584" s="130">
        <v>0</v>
      </c>
      <c r="G4584" s="130">
        <v>0</v>
      </c>
      <c r="H4584" s="130" t="str">
        <f t="shared" si="142"/>
        <v>KT-010168</v>
      </c>
      <c r="I4584" s="130" t="str">
        <f t="shared" si="143"/>
        <v/>
      </c>
    </row>
    <row r="4585" spans="1:9" x14ac:dyDescent="0.15">
      <c r="A4585" s="130">
        <v>4583</v>
      </c>
      <c r="B4585" s="130" t="s">
        <v>7170</v>
      </c>
      <c r="C4585" s="130" t="s">
        <v>16699</v>
      </c>
      <c r="D4585" s="130">
        <v>1</v>
      </c>
      <c r="E4585" s="130" t="s">
        <v>12355</v>
      </c>
      <c r="F4585" s="130">
        <v>179000</v>
      </c>
      <c r="G4585" s="130">
        <v>199000</v>
      </c>
      <c r="H4585" s="130" t="str">
        <f t="shared" si="142"/>
        <v>KT-010169</v>
      </c>
      <c r="I4585" s="130" t="str">
        <f t="shared" si="143"/>
        <v/>
      </c>
    </row>
    <row r="4586" spans="1:9" x14ac:dyDescent="0.15">
      <c r="A4586" s="130">
        <v>4584</v>
      </c>
      <c r="B4586" s="130" t="s">
        <v>7171</v>
      </c>
      <c r="C4586" s="130" t="s">
        <v>16700</v>
      </c>
      <c r="D4586" s="130">
        <v>10000</v>
      </c>
      <c r="E4586" s="130" t="s">
        <v>12361</v>
      </c>
      <c r="F4586" s="130">
        <v>30930000</v>
      </c>
      <c r="G4586" s="130">
        <v>40000000</v>
      </c>
      <c r="H4586" s="130" t="str">
        <f t="shared" si="142"/>
        <v>KT-010170</v>
      </c>
      <c r="I4586" s="130" t="str">
        <f t="shared" si="143"/>
        <v/>
      </c>
    </row>
    <row r="4587" spans="1:9" x14ac:dyDescent="0.15">
      <c r="A4587" s="130">
        <v>4585</v>
      </c>
      <c r="B4587" s="130" t="s">
        <v>7172</v>
      </c>
      <c r="C4587" s="130" t="s">
        <v>16701</v>
      </c>
      <c r="D4587" s="130">
        <v>300</v>
      </c>
      <c r="E4587" s="130" t="s">
        <v>12355</v>
      </c>
      <c r="F4587" s="130">
        <v>13813300</v>
      </c>
      <c r="G4587" s="130">
        <v>9204080</v>
      </c>
      <c r="H4587" s="130" t="str">
        <f t="shared" si="142"/>
        <v>KT-010171</v>
      </c>
      <c r="I4587" s="130" t="str">
        <f t="shared" si="143"/>
        <v>AG</v>
      </c>
    </row>
    <row r="4588" spans="1:9" x14ac:dyDescent="0.15">
      <c r="A4588" s="130">
        <v>4586</v>
      </c>
      <c r="B4588" s="130" t="s">
        <v>7173</v>
      </c>
      <c r="C4588" s="130" t="s">
        <v>16702</v>
      </c>
      <c r="D4588" s="130">
        <v>100</v>
      </c>
      <c r="E4588" s="130" t="s">
        <v>12368</v>
      </c>
      <c r="F4588" s="130">
        <v>12550000</v>
      </c>
      <c r="G4588" s="130">
        <v>1319000</v>
      </c>
      <c r="H4588" s="130" t="str">
        <f t="shared" si="142"/>
        <v>KT-010172</v>
      </c>
      <c r="I4588" s="130" t="str">
        <f t="shared" si="143"/>
        <v>VG</v>
      </c>
    </row>
    <row r="4589" spans="1:9" x14ac:dyDescent="0.15">
      <c r="A4589" s="130">
        <v>4587</v>
      </c>
      <c r="B4589" s="130" t="s">
        <v>7174</v>
      </c>
      <c r="C4589" s="130" t="s">
        <v>16703</v>
      </c>
      <c r="D4589" s="130">
        <v>100</v>
      </c>
      <c r="E4589" s="130" t="s">
        <v>12372</v>
      </c>
      <c r="F4589" s="130">
        <v>1298036.1000000001</v>
      </c>
      <c r="G4589" s="130">
        <v>580659.9</v>
      </c>
      <c r="H4589" s="130" t="str">
        <f t="shared" si="142"/>
        <v>KT-010173</v>
      </c>
      <c r="I4589" s="130" t="str">
        <f t="shared" si="143"/>
        <v>AG</v>
      </c>
    </row>
    <row r="4590" spans="1:9" x14ac:dyDescent="0.15">
      <c r="A4590" s="130">
        <v>4588</v>
      </c>
      <c r="B4590" s="130" t="s">
        <v>7175</v>
      </c>
      <c r="C4590" s="130" t="s">
        <v>16704</v>
      </c>
      <c r="D4590" s="130">
        <v>1</v>
      </c>
      <c r="E4590" s="130" t="s">
        <v>12384</v>
      </c>
      <c r="F4590" s="130">
        <v>16500</v>
      </c>
      <c r="G4590" s="130">
        <v>17300</v>
      </c>
      <c r="H4590" s="130" t="str">
        <f t="shared" si="142"/>
        <v>KT-010174</v>
      </c>
      <c r="I4590" s="130" t="str">
        <f t="shared" si="143"/>
        <v>AG</v>
      </c>
    </row>
    <row r="4591" spans="1:9" x14ac:dyDescent="0.15">
      <c r="A4591" s="130">
        <v>4589</v>
      </c>
      <c r="B4591" s="130" t="s">
        <v>7176</v>
      </c>
      <c r="C4591" s="130" t="s">
        <v>16705</v>
      </c>
      <c r="D4591" s="130">
        <v>60</v>
      </c>
      <c r="E4591" s="130" t="s">
        <v>12355</v>
      </c>
      <c r="F4591" s="130">
        <v>4615535</v>
      </c>
      <c r="G4591" s="130">
        <v>6624900</v>
      </c>
      <c r="H4591" s="130" t="str">
        <f t="shared" si="142"/>
        <v>KT-010175</v>
      </c>
      <c r="I4591" s="130" t="str">
        <f t="shared" si="143"/>
        <v/>
      </c>
    </row>
    <row r="4592" spans="1:9" x14ac:dyDescent="0.15">
      <c r="A4592" s="130">
        <v>4590</v>
      </c>
      <c r="B4592" s="130" t="s">
        <v>7177</v>
      </c>
      <c r="C4592" s="130" t="s">
        <v>16706</v>
      </c>
      <c r="D4592" s="130">
        <v>1</v>
      </c>
      <c r="E4592" s="130" t="s">
        <v>16363</v>
      </c>
      <c r="F4592" s="130">
        <v>166000</v>
      </c>
      <c r="G4592" s="130">
        <v>159000</v>
      </c>
      <c r="H4592" s="130" t="str">
        <f t="shared" si="142"/>
        <v>KT-010176</v>
      </c>
      <c r="I4592" s="130" t="str">
        <f t="shared" si="143"/>
        <v/>
      </c>
    </row>
    <row r="4593" spans="1:9" x14ac:dyDescent="0.15">
      <c r="A4593" s="130">
        <v>4591</v>
      </c>
      <c r="B4593" s="130" t="s">
        <v>7178</v>
      </c>
      <c r="C4593" s="130" t="s">
        <v>16707</v>
      </c>
      <c r="D4593" s="130">
        <v>784</v>
      </c>
      <c r="E4593" s="130" t="s">
        <v>12372</v>
      </c>
      <c r="F4593" s="130">
        <v>61220000</v>
      </c>
      <c r="G4593" s="130">
        <v>55860000</v>
      </c>
      <c r="H4593" s="130" t="str">
        <f t="shared" si="142"/>
        <v>KT-010177</v>
      </c>
      <c r="I4593" s="130" t="str">
        <f t="shared" si="143"/>
        <v/>
      </c>
    </row>
    <row r="4594" spans="1:9" x14ac:dyDescent="0.15">
      <c r="A4594" s="130">
        <v>4592</v>
      </c>
      <c r="B4594" s="130" t="s">
        <v>7179</v>
      </c>
      <c r="C4594" s="130" t="s">
        <v>16708</v>
      </c>
      <c r="D4594" s="130">
        <v>100</v>
      </c>
      <c r="E4594" s="130" t="s">
        <v>12372</v>
      </c>
      <c r="F4594" s="130">
        <v>630340</v>
      </c>
      <c r="G4594" s="130">
        <v>484300</v>
      </c>
      <c r="H4594" s="130" t="str">
        <f t="shared" si="142"/>
        <v>KT-010178</v>
      </c>
      <c r="I4594" s="130" t="str">
        <f t="shared" si="143"/>
        <v>AG</v>
      </c>
    </row>
    <row r="4595" spans="1:9" x14ac:dyDescent="0.15">
      <c r="A4595" s="130">
        <v>4593</v>
      </c>
      <c r="B4595" s="130" t="s">
        <v>7180</v>
      </c>
      <c r="C4595" s="130" t="s">
        <v>16709</v>
      </c>
      <c r="D4595" s="130">
        <v>500</v>
      </c>
      <c r="E4595" s="130" t="s">
        <v>12372</v>
      </c>
      <c r="F4595" s="130">
        <v>20500000</v>
      </c>
      <c r="G4595" s="130">
        <v>37500000</v>
      </c>
      <c r="H4595" s="130" t="str">
        <f t="shared" si="142"/>
        <v>KT-010179</v>
      </c>
      <c r="I4595" s="130" t="str">
        <f t="shared" si="143"/>
        <v/>
      </c>
    </row>
    <row r="4596" spans="1:9" x14ac:dyDescent="0.15">
      <c r="A4596" s="130">
        <v>4594</v>
      </c>
      <c r="B4596" s="130" t="s">
        <v>7181</v>
      </c>
      <c r="C4596" s="130" t="s">
        <v>16710</v>
      </c>
      <c r="D4596" s="130">
        <v>10000</v>
      </c>
      <c r="E4596" s="130" t="s">
        <v>12361</v>
      </c>
      <c r="F4596" s="130">
        <v>23999400</v>
      </c>
      <c r="G4596" s="130">
        <v>34599400</v>
      </c>
      <c r="H4596" s="130" t="str">
        <f t="shared" si="142"/>
        <v>KT-010180</v>
      </c>
      <c r="I4596" s="130" t="str">
        <f t="shared" si="143"/>
        <v>AG</v>
      </c>
    </row>
    <row r="4597" spans="1:9" x14ac:dyDescent="0.15">
      <c r="A4597" s="130">
        <v>4595</v>
      </c>
      <c r="B4597" s="130" t="s">
        <v>7182</v>
      </c>
      <c r="C4597" s="130" t="s">
        <v>16457</v>
      </c>
      <c r="D4597" s="130">
        <v>3</v>
      </c>
      <c r="E4597" s="130" t="s">
        <v>16711</v>
      </c>
      <c r="F4597" s="130">
        <v>119297</v>
      </c>
      <c r="G4597" s="130">
        <v>143037</v>
      </c>
      <c r="H4597" s="130" t="str">
        <f t="shared" si="142"/>
        <v>KT-010181</v>
      </c>
      <c r="I4597" s="130" t="str">
        <f t="shared" si="143"/>
        <v/>
      </c>
    </row>
    <row r="4598" spans="1:9" x14ac:dyDescent="0.15">
      <c r="A4598" s="130">
        <v>4596</v>
      </c>
      <c r="B4598" s="130" t="s">
        <v>7183</v>
      </c>
      <c r="C4598" s="130" t="s">
        <v>16712</v>
      </c>
      <c r="D4598" s="130">
        <v>1</v>
      </c>
      <c r="E4598" s="130" t="s">
        <v>12372</v>
      </c>
      <c r="F4598" s="130">
        <v>60000</v>
      </c>
      <c r="G4598" s="130">
        <v>110000</v>
      </c>
      <c r="H4598" s="130" t="str">
        <f t="shared" si="142"/>
        <v>KT-010182</v>
      </c>
      <c r="I4598" s="130" t="str">
        <f t="shared" si="143"/>
        <v/>
      </c>
    </row>
    <row r="4599" spans="1:9" x14ac:dyDescent="0.15">
      <c r="A4599" s="130">
        <v>4597</v>
      </c>
      <c r="B4599" s="130" t="s">
        <v>7184</v>
      </c>
      <c r="C4599" s="130" t="s">
        <v>16713</v>
      </c>
      <c r="D4599" s="130">
        <v>1</v>
      </c>
      <c r="E4599" s="130" t="s">
        <v>12402</v>
      </c>
      <c r="F4599" s="130">
        <v>328000</v>
      </c>
      <c r="G4599" s="130">
        <v>835000</v>
      </c>
      <c r="H4599" s="130" t="str">
        <f t="shared" si="142"/>
        <v>KT-010183</v>
      </c>
      <c r="I4599" s="130" t="str">
        <f t="shared" si="143"/>
        <v/>
      </c>
    </row>
    <row r="4600" spans="1:9" x14ac:dyDescent="0.15">
      <c r="A4600" s="130">
        <v>4598</v>
      </c>
      <c r="B4600" s="130" t="s">
        <v>7185</v>
      </c>
      <c r="C4600" s="130" t="s">
        <v>16714</v>
      </c>
      <c r="D4600" s="130">
        <v>1</v>
      </c>
      <c r="E4600" s="130" t="s">
        <v>13132</v>
      </c>
      <c r="F4600" s="130">
        <v>150000</v>
      </c>
      <c r="G4600" s="130">
        <v>300000</v>
      </c>
      <c r="H4600" s="130" t="str">
        <f t="shared" si="142"/>
        <v>KT-010184</v>
      </c>
      <c r="I4600" s="130" t="str">
        <f t="shared" si="143"/>
        <v>AG</v>
      </c>
    </row>
    <row r="4601" spans="1:9" x14ac:dyDescent="0.15">
      <c r="A4601" s="130">
        <v>4599</v>
      </c>
      <c r="B4601" s="130" t="s">
        <v>7186</v>
      </c>
      <c r="C4601" s="130" t="s">
        <v>16714</v>
      </c>
      <c r="D4601" s="130">
        <v>1</v>
      </c>
      <c r="E4601" s="130" t="s">
        <v>12905</v>
      </c>
      <c r="F4601" s="130">
        <v>630000</v>
      </c>
      <c r="G4601" s="130">
        <v>700000</v>
      </c>
      <c r="H4601" s="130" t="str">
        <f t="shared" si="142"/>
        <v>KT-010185</v>
      </c>
      <c r="I4601" s="130" t="str">
        <f t="shared" si="143"/>
        <v>AG</v>
      </c>
    </row>
    <row r="4602" spans="1:9" x14ac:dyDescent="0.15">
      <c r="A4602" s="130">
        <v>4600</v>
      </c>
      <c r="B4602" s="130" t="s">
        <v>7187</v>
      </c>
      <c r="C4602" s="130" t="s">
        <v>16715</v>
      </c>
      <c r="D4602" s="130">
        <v>10</v>
      </c>
      <c r="E4602" s="130" t="s">
        <v>12355</v>
      </c>
      <c r="F4602" s="130">
        <v>4763580.2</v>
      </c>
      <c r="G4602" s="130">
        <v>5962780.7999999998</v>
      </c>
      <c r="H4602" s="130" t="str">
        <f t="shared" si="142"/>
        <v>KT-010186</v>
      </c>
      <c r="I4602" s="130" t="str">
        <f t="shared" si="143"/>
        <v>VG</v>
      </c>
    </row>
    <row r="4603" spans="1:9" x14ac:dyDescent="0.15">
      <c r="A4603" s="130">
        <v>4601</v>
      </c>
      <c r="B4603" s="130" t="s">
        <v>7188</v>
      </c>
      <c r="C4603" s="130" t="s">
        <v>16716</v>
      </c>
      <c r="D4603" s="130">
        <v>20000</v>
      </c>
      <c r="E4603" s="130" t="s">
        <v>12405</v>
      </c>
      <c r="F4603" s="130">
        <v>1200000</v>
      </c>
      <c r="G4603" s="130">
        <v>1474000</v>
      </c>
      <c r="H4603" s="130" t="str">
        <f t="shared" si="142"/>
        <v>KT-010187</v>
      </c>
      <c r="I4603" s="130" t="str">
        <f t="shared" si="143"/>
        <v>VG</v>
      </c>
    </row>
    <row r="4604" spans="1:9" x14ac:dyDescent="0.15">
      <c r="A4604" s="130">
        <v>4602</v>
      </c>
      <c r="B4604" s="130" t="s">
        <v>7189</v>
      </c>
      <c r="C4604" s="130" t="s">
        <v>16717</v>
      </c>
      <c r="D4604" s="130">
        <v>80000</v>
      </c>
      <c r="E4604" s="130" t="s">
        <v>16718</v>
      </c>
      <c r="F4604" s="130">
        <v>7755000000</v>
      </c>
      <c r="G4604" s="130">
        <v>250000000</v>
      </c>
      <c r="H4604" s="130" t="str">
        <f t="shared" si="142"/>
        <v>KT-010188</v>
      </c>
      <c r="I4604" s="130" t="str">
        <f t="shared" si="143"/>
        <v>AG</v>
      </c>
    </row>
    <row r="4605" spans="1:9" x14ac:dyDescent="0.15">
      <c r="A4605" s="130">
        <v>4603</v>
      </c>
      <c r="B4605" s="130" t="s">
        <v>7190</v>
      </c>
      <c r="C4605" s="130" t="s">
        <v>16719</v>
      </c>
      <c r="D4605" s="130">
        <v>1500</v>
      </c>
      <c r="E4605" s="130" t="s">
        <v>12372</v>
      </c>
      <c r="F4605" s="130">
        <v>4321500</v>
      </c>
      <c r="G4605" s="130">
        <v>4323000</v>
      </c>
      <c r="H4605" s="130" t="str">
        <f t="shared" si="142"/>
        <v>KT-010189</v>
      </c>
      <c r="I4605" s="130" t="str">
        <f t="shared" si="143"/>
        <v>AG</v>
      </c>
    </row>
    <row r="4606" spans="1:9" x14ac:dyDescent="0.15">
      <c r="A4606" s="130">
        <v>4604</v>
      </c>
      <c r="B4606" s="130" t="s">
        <v>7191</v>
      </c>
      <c r="C4606" s="130" t="s">
        <v>16382</v>
      </c>
      <c r="D4606" s="130">
        <v>160</v>
      </c>
      <c r="E4606" s="130" t="s">
        <v>12355</v>
      </c>
      <c r="F4606" s="130">
        <v>1150200000</v>
      </c>
      <c r="G4606" s="130">
        <v>1174800000</v>
      </c>
      <c r="H4606" s="130" t="str">
        <f t="shared" si="142"/>
        <v>KT-010190</v>
      </c>
      <c r="I4606" s="130" t="str">
        <f t="shared" si="143"/>
        <v/>
      </c>
    </row>
    <row r="4607" spans="1:9" x14ac:dyDescent="0.15">
      <c r="A4607" s="130">
        <v>4605</v>
      </c>
      <c r="B4607" s="130" t="s">
        <v>7192</v>
      </c>
      <c r="C4607" s="130" t="s">
        <v>16720</v>
      </c>
      <c r="D4607" s="130">
        <v>1</v>
      </c>
      <c r="E4607" s="130" t="s">
        <v>12462</v>
      </c>
      <c r="F4607" s="130">
        <v>4718</v>
      </c>
      <c r="G4607" s="130">
        <v>5055</v>
      </c>
      <c r="H4607" s="130" t="str">
        <f t="shared" si="142"/>
        <v>KT-010191</v>
      </c>
      <c r="I4607" s="130" t="str">
        <f t="shared" si="143"/>
        <v/>
      </c>
    </row>
    <row r="4608" spans="1:9" x14ac:dyDescent="0.15">
      <c r="A4608" s="130">
        <v>4606</v>
      </c>
      <c r="B4608" s="130" t="s">
        <v>7193</v>
      </c>
      <c r="C4608" s="130" t="s">
        <v>16721</v>
      </c>
      <c r="D4608" s="130">
        <v>1</v>
      </c>
      <c r="E4608" s="130" t="s">
        <v>12372</v>
      </c>
      <c r="F4608" s="130">
        <v>0</v>
      </c>
      <c r="G4608" s="130">
        <v>0</v>
      </c>
      <c r="H4608" s="130" t="str">
        <f t="shared" si="142"/>
        <v>KT-010192</v>
      </c>
      <c r="I4608" s="130" t="str">
        <f t="shared" si="143"/>
        <v/>
      </c>
    </row>
    <row r="4609" spans="1:9" x14ac:dyDescent="0.15">
      <c r="A4609" s="130">
        <v>4607</v>
      </c>
      <c r="B4609" s="130" t="s">
        <v>7194</v>
      </c>
      <c r="C4609" s="130" t="s">
        <v>13351</v>
      </c>
      <c r="D4609" s="130">
        <v>1</v>
      </c>
      <c r="E4609" s="130" t="s">
        <v>12462</v>
      </c>
      <c r="F4609" s="130">
        <v>2236260000</v>
      </c>
      <c r="G4609" s="130">
        <v>2555641000</v>
      </c>
      <c r="H4609" s="130" t="str">
        <f t="shared" si="142"/>
        <v>KT-010193</v>
      </c>
      <c r="I4609" s="130" t="str">
        <f t="shared" si="143"/>
        <v/>
      </c>
    </row>
    <row r="4610" spans="1:9" x14ac:dyDescent="0.15">
      <c r="A4610" s="130">
        <v>4608</v>
      </c>
      <c r="B4610" s="130" t="s">
        <v>7195</v>
      </c>
      <c r="C4610" s="130" t="s">
        <v>16722</v>
      </c>
      <c r="D4610" s="130">
        <v>1</v>
      </c>
      <c r="E4610" s="130" t="s">
        <v>12355</v>
      </c>
      <c r="F4610" s="130">
        <v>2001230</v>
      </c>
      <c r="G4610" s="130">
        <v>2311880</v>
      </c>
      <c r="H4610" s="130" t="str">
        <f t="shared" si="142"/>
        <v>KT-010194</v>
      </c>
      <c r="I4610" s="130" t="str">
        <f t="shared" si="143"/>
        <v/>
      </c>
    </row>
    <row r="4611" spans="1:9" x14ac:dyDescent="0.15">
      <c r="A4611" s="130">
        <v>4609</v>
      </c>
      <c r="B4611" s="130" t="s">
        <v>7196</v>
      </c>
      <c r="C4611" s="130" t="s">
        <v>16723</v>
      </c>
      <c r="D4611" s="130">
        <v>5000</v>
      </c>
      <c r="E4611" s="130" t="s">
        <v>12368</v>
      </c>
      <c r="F4611" s="130">
        <v>0</v>
      </c>
      <c r="G4611" s="130">
        <v>0</v>
      </c>
      <c r="H4611" s="130" t="str">
        <f t="shared" si="142"/>
        <v>KT-010195</v>
      </c>
      <c r="I4611" s="130" t="str">
        <f t="shared" si="143"/>
        <v/>
      </c>
    </row>
    <row r="4612" spans="1:9" x14ac:dyDescent="0.15">
      <c r="A4612" s="130">
        <v>4610</v>
      </c>
      <c r="B4612" s="130" t="s">
        <v>7197</v>
      </c>
      <c r="C4612" s="130" t="s">
        <v>12423</v>
      </c>
      <c r="D4612" s="130">
        <v>0</v>
      </c>
      <c r="F4612" s="130">
        <v>0</v>
      </c>
      <c r="G4612" s="130">
        <v>0</v>
      </c>
      <c r="H4612" s="130" t="str">
        <f t="shared" ref="H4612:H4675" si="144">LEFT(B4612,FIND("-",B4612)+6)</f>
        <v>KT-010196</v>
      </c>
      <c r="I4612" s="130" t="str">
        <f t="shared" ref="I4612:I4675" si="145">RIGHT(B4612,LEN(B4612)-FIND("-",B4612)-7)</f>
        <v/>
      </c>
    </row>
    <row r="4613" spans="1:9" x14ac:dyDescent="0.15">
      <c r="A4613" s="130">
        <v>4611</v>
      </c>
      <c r="B4613" s="130" t="s">
        <v>7198</v>
      </c>
      <c r="C4613" s="130" t="s">
        <v>16724</v>
      </c>
      <c r="D4613" s="130">
        <v>150</v>
      </c>
      <c r="E4613" s="130" t="s">
        <v>12355</v>
      </c>
      <c r="F4613" s="130">
        <v>14994550</v>
      </c>
      <c r="G4613" s="130">
        <v>17577750</v>
      </c>
      <c r="H4613" s="130" t="str">
        <f t="shared" si="144"/>
        <v>KT-010197</v>
      </c>
      <c r="I4613" s="130" t="str">
        <f t="shared" si="145"/>
        <v>AG</v>
      </c>
    </row>
    <row r="4614" spans="1:9" x14ac:dyDescent="0.15">
      <c r="A4614" s="130">
        <v>4612</v>
      </c>
      <c r="B4614" s="130" t="s">
        <v>7199</v>
      </c>
      <c r="C4614" s="130" t="s">
        <v>16725</v>
      </c>
      <c r="D4614" s="130">
        <v>10</v>
      </c>
      <c r="E4614" s="130" t="s">
        <v>16711</v>
      </c>
      <c r="F4614" s="130">
        <v>150000</v>
      </c>
      <c r="G4614" s="130">
        <v>180000</v>
      </c>
      <c r="H4614" s="130" t="str">
        <f t="shared" si="144"/>
        <v>KT-010198</v>
      </c>
      <c r="I4614" s="130" t="str">
        <f t="shared" si="145"/>
        <v/>
      </c>
    </row>
    <row r="4615" spans="1:9" x14ac:dyDescent="0.15">
      <c r="A4615" s="130">
        <v>4613</v>
      </c>
      <c r="B4615" s="130" t="s">
        <v>7200</v>
      </c>
      <c r="C4615" s="130" t="s">
        <v>16726</v>
      </c>
      <c r="D4615" s="130">
        <v>1500</v>
      </c>
      <c r="E4615" s="130" t="s">
        <v>12355</v>
      </c>
      <c r="F4615" s="130">
        <v>1861120000</v>
      </c>
      <c r="G4615" s="130">
        <v>2011726000</v>
      </c>
      <c r="H4615" s="130" t="str">
        <f t="shared" si="144"/>
        <v>KT-010199</v>
      </c>
      <c r="I4615" s="130" t="str">
        <f t="shared" si="145"/>
        <v>AG</v>
      </c>
    </row>
    <row r="4616" spans="1:9" x14ac:dyDescent="0.15">
      <c r="A4616" s="130">
        <v>4614</v>
      </c>
      <c r="B4616" s="130" t="s">
        <v>7201</v>
      </c>
      <c r="C4616" s="130" t="s">
        <v>16727</v>
      </c>
      <c r="D4616" s="130">
        <v>1000</v>
      </c>
      <c r="E4616" s="130" t="s">
        <v>12361</v>
      </c>
      <c r="F4616" s="130">
        <v>0</v>
      </c>
      <c r="G4616" s="130">
        <v>0</v>
      </c>
      <c r="H4616" s="130" t="str">
        <f t="shared" si="144"/>
        <v>KT-010200</v>
      </c>
      <c r="I4616" s="130" t="str">
        <f t="shared" si="145"/>
        <v/>
      </c>
    </row>
    <row r="4617" spans="1:9" x14ac:dyDescent="0.15">
      <c r="A4617" s="130">
        <v>4615</v>
      </c>
      <c r="B4617" s="130" t="s">
        <v>7202</v>
      </c>
      <c r="C4617" s="130" t="s">
        <v>12606</v>
      </c>
      <c r="D4617" s="130">
        <v>100</v>
      </c>
      <c r="E4617" s="130" t="s">
        <v>12372</v>
      </c>
      <c r="F4617" s="130">
        <v>83750</v>
      </c>
      <c r="G4617" s="130">
        <v>575700</v>
      </c>
      <c r="H4617" s="130" t="str">
        <f t="shared" si="144"/>
        <v>KT-010201</v>
      </c>
      <c r="I4617" s="130" t="str">
        <f t="shared" si="145"/>
        <v/>
      </c>
    </row>
    <row r="4618" spans="1:9" x14ac:dyDescent="0.15">
      <c r="A4618" s="130">
        <v>4616</v>
      </c>
      <c r="B4618" s="130" t="s">
        <v>7203</v>
      </c>
      <c r="C4618" s="130" t="s">
        <v>16728</v>
      </c>
      <c r="D4618" s="130">
        <v>0.02</v>
      </c>
      <c r="E4618" s="130" t="s">
        <v>12361</v>
      </c>
      <c r="F4618" s="130">
        <v>54750</v>
      </c>
      <c r="G4618" s="130">
        <v>61377</v>
      </c>
      <c r="H4618" s="130" t="str">
        <f t="shared" si="144"/>
        <v>KT-010202</v>
      </c>
      <c r="I4618" s="130" t="str">
        <f t="shared" si="145"/>
        <v>AG</v>
      </c>
    </row>
    <row r="4619" spans="1:9" x14ac:dyDescent="0.15">
      <c r="A4619" s="130">
        <v>4617</v>
      </c>
      <c r="B4619" s="130" t="s">
        <v>7204</v>
      </c>
      <c r="C4619" s="130" t="s">
        <v>16729</v>
      </c>
      <c r="D4619" s="130">
        <v>250</v>
      </c>
      <c r="E4619" s="130" t="s">
        <v>12361</v>
      </c>
      <c r="F4619" s="130">
        <v>2752500</v>
      </c>
      <c r="G4619" s="130">
        <v>2812500</v>
      </c>
      <c r="H4619" s="130" t="str">
        <f t="shared" si="144"/>
        <v>KT-010203</v>
      </c>
      <c r="I4619" s="130" t="str">
        <f t="shared" si="145"/>
        <v/>
      </c>
    </row>
    <row r="4620" spans="1:9" x14ac:dyDescent="0.15">
      <c r="A4620" s="130">
        <v>4618</v>
      </c>
      <c r="B4620" s="130" t="s">
        <v>7205</v>
      </c>
      <c r="C4620" s="130" t="s">
        <v>16730</v>
      </c>
      <c r="D4620" s="130">
        <v>100</v>
      </c>
      <c r="E4620" s="130" t="s">
        <v>12368</v>
      </c>
      <c r="F4620" s="130">
        <v>29000.19</v>
      </c>
      <c r="G4620" s="130">
        <v>34712.6</v>
      </c>
      <c r="H4620" s="130" t="str">
        <f t="shared" si="144"/>
        <v>KT-010204</v>
      </c>
      <c r="I4620" s="130" t="str">
        <f t="shared" si="145"/>
        <v>VG</v>
      </c>
    </row>
    <row r="4621" spans="1:9" x14ac:dyDescent="0.15">
      <c r="A4621" s="130">
        <v>4619</v>
      </c>
      <c r="B4621" s="130" t="s">
        <v>7206</v>
      </c>
      <c r="C4621" s="130" t="s">
        <v>16731</v>
      </c>
      <c r="D4621" s="130">
        <v>1</v>
      </c>
      <c r="E4621" s="130" t="s">
        <v>12368</v>
      </c>
      <c r="F4621" s="130">
        <v>36000</v>
      </c>
      <c r="G4621" s="130">
        <v>37000</v>
      </c>
      <c r="H4621" s="130" t="str">
        <f t="shared" si="144"/>
        <v>KT-010205</v>
      </c>
      <c r="I4621" s="130" t="str">
        <f t="shared" si="145"/>
        <v/>
      </c>
    </row>
    <row r="4622" spans="1:9" x14ac:dyDescent="0.15">
      <c r="A4622" s="130">
        <v>4620</v>
      </c>
      <c r="B4622" s="130" t="s">
        <v>7207</v>
      </c>
      <c r="C4622" s="130" t="s">
        <v>16732</v>
      </c>
      <c r="D4622" s="130">
        <v>0</v>
      </c>
      <c r="E4622" s="130" t="s">
        <v>13442</v>
      </c>
      <c r="F4622" s="130">
        <v>0</v>
      </c>
      <c r="G4622" s="130">
        <v>0</v>
      </c>
      <c r="H4622" s="130" t="str">
        <f t="shared" si="144"/>
        <v>KT-010206</v>
      </c>
      <c r="I4622" s="130" t="str">
        <f t="shared" si="145"/>
        <v/>
      </c>
    </row>
    <row r="4623" spans="1:9" x14ac:dyDescent="0.15">
      <c r="A4623" s="130">
        <v>4621</v>
      </c>
      <c r="B4623" s="130" t="s">
        <v>7208</v>
      </c>
      <c r="C4623" s="130" t="s">
        <v>16733</v>
      </c>
      <c r="D4623" s="130">
        <v>100</v>
      </c>
      <c r="E4623" s="130" t="s">
        <v>12384</v>
      </c>
      <c r="F4623" s="130">
        <v>10640000</v>
      </c>
      <c r="G4623" s="130">
        <v>11200000</v>
      </c>
      <c r="H4623" s="130" t="str">
        <f t="shared" si="144"/>
        <v>KT-010207</v>
      </c>
      <c r="I4623" s="130" t="str">
        <f t="shared" si="145"/>
        <v>VG</v>
      </c>
    </row>
    <row r="4624" spans="1:9" x14ac:dyDescent="0.15">
      <c r="A4624" s="130">
        <v>4622</v>
      </c>
      <c r="B4624" s="130" t="s">
        <v>7209</v>
      </c>
      <c r="C4624" s="130" t="s">
        <v>16734</v>
      </c>
      <c r="D4624" s="130">
        <v>0</v>
      </c>
      <c r="F4624" s="130">
        <v>0</v>
      </c>
      <c r="G4624" s="130">
        <v>0</v>
      </c>
      <c r="H4624" s="130" t="str">
        <f t="shared" si="144"/>
        <v>KT-010208</v>
      </c>
      <c r="I4624" s="130" t="str">
        <f t="shared" si="145"/>
        <v/>
      </c>
    </row>
    <row r="4625" spans="1:9" x14ac:dyDescent="0.15">
      <c r="A4625" s="130">
        <v>4623</v>
      </c>
      <c r="B4625" s="130" t="s">
        <v>7210</v>
      </c>
      <c r="C4625" s="130" t="s">
        <v>16735</v>
      </c>
      <c r="D4625" s="130">
        <v>1</v>
      </c>
      <c r="E4625" s="130" t="s">
        <v>12355</v>
      </c>
      <c r="F4625" s="130">
        <v>1620000</v>
      </c>
      <c r="G4625" s="130">
        <v>1800000</v>
      </c>
      <c r="H4625" s="130" t="str">
        <f t="shared" si="144"/>
        <v>KT-010209</v>
      </c>
      <c r="I4625" s="130" t="str">
        <f t="shared" si="145"/>
        <v>AG</v>
      </c>
    </row>
    <row r="4626" spans="1:9" x14ac:dyDescent="0.15">
      <c r="A4626" s="130">
        <v>4624</v>
      </c>
      <c r="B4626" s="130" t="s">
        <v>7211</v>
      </c>
      <c r="C4626" s="130" t="s">
        <v>16736</v>
      </c>
      <c r="D4626" s="130">
        <v>90</v>
      </c>
      <c r="E4626" s="130" t="s">
        <v>16737</v>
      </c>
      <c r="F4626" s="130">
        <v>107936000</v>
      </c>
      <c r="G4626" s="130">
        <v>138129000</v>
      </c>
      <c r="H4626" s="130" t="str">
        <f t="shared" si="144"/>
        <v>KT-010210</v>
      </c>
      <c r="I4626" s="130" t="str">
        <f t="shared" si="145"/>
        <v>AG</v>
      </c>
    </row>
    <row r="4627" spans="1:9" x14ac:dyDescent="0.15">
      <c r="A4627" s="130">
        <v>4625</v>
      </c>
      <c r="B4627" s="130" t="s">
        <v>7212</v>
      </c>
      <c r="C4627" s="130" t="s">
        <v>16738</v>
      </c>
      <c r="D4627" s="130">
        <v>1</v>
      </c>
      <c r="E4627" s="130" t="s">
        <v>12361</v>
      </c>
      <c r="F4627" s="130">
        <v>3338</v>
      </c>
      <c r="G4627" s="130">
        <v>3651</v>
      </c>
      <c r="H4627" s="130" t="str">
        <f t="shared" si="144"/>
        <v>KT-010211</v>
      </c>
      <c r="I4627" s="130" t="str">
        <f t="shared" si="145"/>
        <v>VG</v>
      </c>
    </row>
    <row r="4628" spans="1:9" x14ac:dyDescent="0.15">
      <c r="A4628" s="130">
        <v>4626</v>
      </c>
      <c r="B4628" s="130" t="s">
        <v>7213</v>
      </c>
      <c r="C4628" s="130" t="s">
        <v>2914</v>
      </c>
      <c r="D4628" s="130">
        <v>1</v>
      </c>
      <c r="E4628" s="130" t="s">
        <v>12361</v>
      </c>
      <c r="F4628" s="130">
        <v>37465</v>
      </c>
      <c r="G4628" s="130">
        <v>40500</v>
      </c>
      <c r="H4628" s="130" t="str">
        <f t="shared" si="144"/>
        <v>KT-010212</v>
      </c>
      <c r="I4628" s="130" t="str">
        <f t="shared" si="145"/>
        <v/>
      </c>
    </row>
    <row r="4629" spans="1:9" x14ac:dyDescent="0.15">
      <c r="A4629" s="130">
        <v>4627</v>
      </c>
      <c r="B4629" s="130" t="s">
        <v>7214</v>
      </c>
      <c r="C4629" s="130" t="s">
        <v>16740</v>
      </c>
      <c r="D4629" s="130">
        <v>100</v>
      </c>
      <c r="E4629" s="130" t="s">
        <v>12372</v>
      </c>
      <c r="F4629" s="130">
        <v>226935.45</v>
      </c>
      <c r="G4629" s="130">
        <v>428100</v>
      </c>
      <c r="H4629" s="130" t="str">
        <f t="shared" si="144"/>
        <v>KT-010213</v>
      </c>
      <c r="I4629" s="130" t="str">
        <f t="shared" si="145"/>
        <v/>
      </c>
    </row>
    <row r="4630" spans="1:9" x14ac:dyDescent="0.15">
      <c r="A4630" s="130">
        <v>4628</v>
      </c>
      <c r="B4630" s="130" t="s">
        <v>7215</v>
      </c>
      <c r="C4630" s="130" t="s">
        <v>16741</v>
      </c>
      <c r="D4630" s="130">
        <v>100</v>
      </c>
      <c r="E4630" s="130" t="s">
        <v>12368</v>
      </c>
      <c r="F4630" s="130">
        <v>5030439.5</v>
      </c>
      <c r="G4630" s="130">
        <v>38200450.799999997</v>
      </c>
      <c r="H4630" s="130" t="str">
        <f t="shared" si="144"/>
        <v>KT-010214</v>
      </c>
      <c r="I4630" s="130" t="str">
        <f t="shared" si="145"/>
        <v>AG</v>
      </c>
    </row>
    <row r="4631" spans="1:9" x14ac:dyDescent="0.15">
      <c r="A4631" s="130">
        <v>4629</v>
      </c>
      <c r="B4631" s="130" t="s">
        <v>7216</v>
      </c>
      <c r="C4631" s="130" t="s">
        <v>13290</v>
      </c>
      <c r="D4631" s="130">
        <v>3</v>
      </c>
      <c r="E4631" s="130" t="s">
        <v>12446</v>
      </c>
      <c r="F4631" s="130">
        <v>447000000</v>
      </c>
      <c r="G4631" s="130">
        <v>488000000</v>
      </c>
      <c r="H4631" s="130" t="str">
        <f t="shared" si="144"/>
        <v>KT-010215</v>
      </c>
      <c r="I4631" s="130" t="str">
        <f t="shared" si="145"/>
        <v/>
      </c>
    </row>
    <row r="4632" spans="1:9" x14ac:dyDescent="0.15">
      <c r="A4632" s="130">
        <v>4630</v>
      </c>
      <c r="B4632" s="130" t="s">
        <v>7217</v>
      </c>
      <c r="C4632" s="130" t="s">
        <v>16742</v>
      </c>
      <c r="D4632" s="130">
        <v>10000</v>
      </c>
      <c r="E4632" s="130" t="s">
        <v>12361</v>
      </c>
      <c r="F4632" s="130">
        <v>35720000</v>
      </c>
      <c r="G4632" s="130">
        <v>37210000</v>
      </c>
      <c r="H4632" s="130" t="str">
        <f t="shared" si="144"/>
        <v>KT-010216</v>
      </c>
      <c r="I4632" s="130" t="str">
        <f t="shared" si="145"/>
        <v>AG</v>
      </c>
    </row>
    <row r="4633" spans="1:9" x14ac:dyDescent="0.15">
      <c r="A4633" s="130">
        <v>4631</v>
      </c>
      <c r="B4633" s="130" t="s">
        <v>7218</v>
      </c>
      <c r="C4633" s="130" t="s">
        <v>16743</v>
      </c>
      <c r="D4633" s="130">
        <v>1</v>
      </c>
      <c r="E4633" s="130" t="s">
        <v>12569</v>
      </c>
      <c r="F4633" s="130">
        <v>17000000</v>
      </c>
      <c r="G4633" s="130">
        <v>29250000</v>
      </c>
      <c r="H4633" s="130" t="str">
        <f t="shared" si="144"/>
        <v>KT-010217</v>
      </c>
      <c r="I4633" s="130" t="str">
        <f t="shared" si="145"/>
        <v/>
      </c>
    </row>
    <row r="4634" spans="1:9" x14ac:dyDescent="0.15">
      <c r="A4634" s="130">
        <v>4632</v>
      </c>
      <c r="B4634" s="130" t="s">
        <v>7219</v>
      </c>
      <c r="C4634" s="130" t="s">
        <v>16744</v>
      </c>
      <c r="D4634" s="130">
        <v>300</v>
      </c>
      <c r="E4634" s="130" t="s">
        <v>12372</v>
      </c>
      <c r="F4634" s="130">
        <v>2850000</v>
      </c>
      <c r="G4634" s="130">
        <v>1500000</v>
      </c>
      <c r="H4634" s="130" t="str">
        <f t="shared" si="144"/>
        <v>KT-010218</v>
      </c>
      <c r="I4634" s="130" t="str">
        <f t="shared" si="145"/>
        <v/>
      </c>
    </row>
    <row r="4635" spans="1:9" x14ac:dyDescent="0.15">
      <c r="A4635" s="130">
        <v>4633</v>
      </c>
      <c r="B4635" s="130" t="s">
        <v>7220</v>
      </c>
      <c r="C4635" s="130" t="s">
        <v>16745</v>
      </c>
      <c r="D4635" s="130">
        <v>100</v>
      </c>
      <c r="E4635" s="130" t="s">
        <v>12368</v>
      </c>
      <c r="F4635" s="130">
        <v>930000</v>
      </c>
      <c r="G4635" s="130">
        <v>580000</v>
      </c>
      <c r="H4635" s="130" t="str">
        <f t="shared" si="144"/>
        <v>KT-010219</v>
      </c>
      <c r="I4635" s="130" t="str">
        <f t="shared" si="145"/>
        <v>AG</v>
      </c>
    </row>
    <row r="4636" spans="1:9" x14ac:dyDescent="0.15">
      <c r="A4636" s="130">
        <v>4634</v>
      </c>
      <c r="B4636" s="130" t="s">
        <v>7221</v>
      </c>
      <c r="C4636" s="130" t="s">
        <v>12140</v>
      </c>
      <c r="D4636" s="130">
        <v>100</v>
      </c>
      <c r="E4636" s="130" t="s">
        <v>12372</v>
      </c>
      <c r="F4636" s="130">
        <v>771966.4</v>
      </c>
      <c r="G4636" s="130">
        <v>937080.2</v>
      </c>
      <c r="H4636" s="130" t="str">
        <f t="shared" si="144"/>
        <v>KT-010220</v>
      </c>
      <c r="I4636" s="130" t="str">
        <f t="shared" si="145"/>
        <v/>
      </c>
    </row>
    <row r="4637" spans="1:9" x14ac:dyDescent="0.15">
      <c r="A4637" s="130">
        <v>4635</v>
      </c>
      <c r="B4637" s="130" t="s">
        <v>7222</v>
      </c>
      <c r="C4637" s="130" t="s">
        <v>16746</v>
      </c>
      <c r="D4637" s="130">
        <v>100000</v>
      </c>
      <c r="E4637" s="130" t="s">
        <v>12361</v>
      </c>
      <c r="F4637" s="130">
        <v>210900000</v>
      </c>
      <c r="G4637" s="130">
        <v>216400000</v>
      </c>
      <c r="H4637" s="130" t="str">
        <f t="shared" si="144"/>
        <v>KT-010221</v>
      </c>
      <c r="I4637" s="130" t="str">
        <f t="shared" si="145"/>
        <v>AG</v>
      </c>
    </row>
    <row r="4638" spans="1:9" x14ac:dyDescent="0.15">
      <c r="A4638" s="130">
        <v>4636</v>
      </c>
      <c r="B4638" s="130" t="s">
        <v>7223</v>
      </c>
      <c r="C4638" s="130" t="s">
        <v>16747</v>
      </c>
      <c r="D4638" s="130">
        <v>1</v>
      </c>
      <c r="E4638" s="130" t="s">
        <v>12743</v>
      </c>
      <c r="F4638" s="130">
        <v>3750000</v>
      </c>
      <c r="G4638" s="130">
        <v>4400000</v>
      </c>
      <c r="H4638" s="130" t="str">
        <f t="shared" si="144"/>
        <v>KT-010222</v>
      </c>
      <c r="I4638" s="130" t="str">
        <f t="shared" si="145"/>
        <v>AG</v>
      </c>
    </row>
    <row r="4639" spans="1:9" x14ac:dyDescent="0.15">
      <c r="A4639" s="130">
        <v>4637</v>
      </c>
      <c r="B4639" s="130" t="s">
        <v>7224</v>
      </c>
      <c r="C4639" s="130" t="s">
        <v>16748</v>
      </c>
      <c r="D4639" s="130">
        <v>1</v>
      </c>
      <c r="E4639" s="130" t="s">
        <v>12370</v>
      </c>
      <c r="F4639" s="130">
        <v>22661</v>
      </c>
      <c r="G4639" s="130">
        <v>28942</v>
      </c>
      <c r="H4639" s="130" t="str">
        <f t="shared" si="144"/>
        <v>KT-010223</v>
      </c>
      <c r="I4639" s="130" t="str">
        <f t="shared" si="145"/>
        <v>AG</v>
      </c>
    </row>
    <row r="4640" spans="1:9" x14ac:dyDescent="0.15">
      <c r="A4640" s="130">
        <v>4638</v>
      </c>
      <c r="B4640" s="130" t="s">
        <v>7225</v>
      </c>
      <c r="C4640" s="130" t="s">
        <v>16749</v>
      </c>
      <c r="D4640" s="130">
        <v>1</v>
      </c>
      <c r="E4640" s="130" t="s">
        <v>12355</v>
      </c>
      <c r="F4640" s="130">
        <v>4419000</v>
      </c>
      <c r="G4640" s="130">
        <v>4625000</v>
      </c>
      <c r="H4640" s="130" t="str">
        <f t="shared" si="144"/>
        <v>KT-010224</v>
      </c>
      <c r="I4640" s="130" t="str">
        <f t="shared" si="145"/>
        <v>AG</v>
      </c>
    </row>
    <row r="4641" spans="1:9" x14ac:dyDescent="0.15">
      <c r="A4641" s="130">
        <v>4639</v>
      </c>
      <c r="B4641" s="130" t="s">
        <v>7226</v>
      </c>
      <c r="C4641" s="130" t="s">
        <v>16750</v>
      </c>
      <c r="D4641" s="130">
        <v>1</v>
      </c>
      <c r="E4641" s="130" t="s">
        <v>12355</v>
      </c>
      <c r="F4641" s="130">
        <v>3276000</v>
      </c>
      <c r="G4641" s="130">
        <v>3000000</v>
      </c>
      <c r="H4641" s="130" t="str">
        <f t="shared" si="144"/>
        <v>KT-010225</v>
      </c>
      <c r="I4641" s="130" t="str">
        <f t="shared" si="145"/>
        <v/>
      </c>
    </row>
    <row r="4642" spans="1:9" x14ac:dyDescent="0.15">
      <c r="A4642" s="130">
        <v>4640</v>
      </c>
      <c r="B4642" s="130" t="s">
        <v>7227</v>
      </c>
      <c r="C4642" s="130" t="s">
        <v>16751</v>
      </c>
      <c r="D4642" s="130">
        <v>6</v>
      </c>
      <c r="E4642" s="130" t="s">
        <v>12462</v>
      </c>
      <c r="F4642" s="130">
        <v>70000000</v>
      </c>
      <c r="G4642" s="130">
        <v>18220000</v>
      </c>
      <c r="H4642" s="130" t="str">
        <f t="shared" si="144"/>
        <v>KT-010226</v>
      </c>
      <c r="I4642" s="130" t="str">
        <f t="shared" si="145"/>
        <v/>
      </c>
    </row>
    <row r="4643" spans="1:9" x14ac:dyDescent="0.15">
      <c r="A4643" s="130">
        <v>4641</v>
      </c>
      <c r="B4643" s="130" t="s">
        <v>7228</v>
      </c>
      <c r="C4643" s="130" t="s">
        <v>16752</v>
      </c>
      <c r="D4643" s="130">
        <v>1</v>
      </c>
      <c r="E4643" s="130" t="s">
        <v>12370</v>
      </c>
      <c r="F4643" s="130">
        <v>4500</v>
      </c>
      <c r="G4643" s="130">
        <v>19400</v>
      </c>
      <c r="H4643" s="130" t="str">
        <f t="shared" si="144"/>
        <v>KT-010227</v>
      </c>
      <c r="I4643" s="130" t="str">
        <f t="shared" si="145"/>
        <v/>
      </c>
    </row>
    <row r="4644" spans="1:9" x14ac:dyDescent="0.15">
      <c r="A4644" s="130">
        <v>4642</v>
      </c>
      <c r="B4644" s="130" t="s">
        <v>7229</v>
      </c>
      <c r="C4644" s="130" t="s">
        <v>16753</v>
      </c>
      <c r="D4644" s="130">
        <v>1</v>
      </c>
      <c r="E4644" s="130" t="s">
        <v>12446</v>
      </c>
      <c r="F4644" s="130">
        <v>1197104</v>
      </c>
      <c r="G4644" s="130">
        <v>1708899</v>
      </c>
      <c r="H4644" s="130" t="str">
        <f t="shared" si="144"/>
        <v>KT-010228</v>
      </c>
      <c r="I4644" s="130" t="str">
        <f t="shared" si="145"/>
        <v>AG</v>
      </c>
    </row>
    <row r="4645" spans="1:9" x14ac:dyDescent="0.15">
      <c r="A4645" s="130">
        <v>4643</v>
      </c>
      <c r="B4645" s="130" t="s">
        <v>7230</v>
      </c>
      <c r="C4645" s="130" t="s">
        <v>13583</v>
      </c>
      <c r="D4645" s="130">
        <v>5000</v>
      </c>
      <c r="E4645" s="130" t="s">
        <v>12361</v>
      </c>
      <c r="F4645" s="130">
        <v>31315350</v>
      </c>
      <c r="G4645" s="130">
        <v>37661350</v>
      </c>
      <c r="H4645" s="130" t="str">
        <f t="shared" si="144"/>
        <v>KT-010229</v>
      </c>
      <c r="I4645" s="130" t="str">
        <f t="shared" si="145"/>
        <v/>
      </c>
    </row>
    <row r="4646" spans="1:9" x14ac:dyDescent="0.15">
      <c r="A4646" s="130">
        <v>4644</v>
      </c>
      <c r="B4646" s="130" t="s">
        <v>7231</v>
      </c>
      <c r="C4646" s="130" t="s">
        <v>16754</v>
      </c>
      <c r="D4646" s="130">
        <v>1000</v>
      </c>
      <c r="E4646" s="130" t="s">
        <v>12361</v>
      </c>
      <c r="F4646" s="130">
        <v>7980000</v>
      </c>
      <c r="G4646" s="130">
        <v>18508250</v>
      </c>
      <c r="H4646" s="130" t="str">
        <f t="shared" si="144"/>
        <v>KT-010230</v>
      </c>
      <c r="I4646" s="130" t="str">
        <f t="shared" si="145"/>
        <v>VG</v>
      </c>
    </row>
    <row r="4647" spans="1:9" x14ac:dyDescent="0.15">
      <c r="A4647" s="130">
        <v>4645</v>
      </c>
      <c r="B4647" s="130" t="s">
        <v>7232</v>
      </c>
      <c r="C4647" s="130" t="s">
        <v>16755</v>
      </c>
      <c r="D4647" s="130">
        <v>1</v>
      </c>
      <c r="E4647" s="130" t="s">
        <v>13462</v>
      </c>
      <c r="F4647" s="130">
        <v>166331094.59999999</v>
      </c>
      <c r="G4647" s="130">
        <v>169657761.5</v>
      </c>
      <c r="H4647" s="130" t="str">
        <f t="shared" si="144"/>
        <v>KT-010231</v>
      </c>
      <c r="I4647" s="130" t="str">
        <f t="shared" si="145"/>
        <v>AG</v>
      </c>
    </row>
    <row r="4648" spans="1:9" x14ac:dyDescent="0.15">
      <c r="A4648" s="130">
        <v>4646</v>
      </c>
      <c r="B4648" s="130" t="s">
        <v>7233</v>
      </c>
      <c r="C4648" s="130" t="s">
        <v>16756</v>
      </c>
      <c r="D4648" s="130">
        <v>1</v>
      </c>
      <c r="E4648" s="130" t="s">
        <v>12370</v>
      </c>
      <c r="F4648" s="130">
        <v>8505654</v>
      </c>
      <c r="G4648" s="130">
        <v>8730421.3000000007</v>
      </c>
      <c r="H4648" s="130" t="str">
        <f t="shared" si="144"/>
        <v>KT-010232</v>
      </c>
      <c r="I4648" s="130" t="str">
        <f t="shared" si="145"/>
        <v>VG</v>
      </c>
    </row>
    <row r="4649" spans="1:9" x14ac:dyDescent="0.15">
      <c r="A4649" s="130">
        <v>4647</v>
      </c>
      <c r="B4649" s="130" t="s">
        <v>7234</v>
      </c>
      <c r="C4649" s="130" t="s">
        <v>16757</v>
      </c>
      <c r="D4649" s="130">
        <v>100</v>
      </c>
      <c r="E4649" s="130" t="s">
        <v>12372</v>
      </c>
      <c r="F4649" s="130">
        <v>170000</v>
      </c>
      <c r="G4649" s="130">
        <v>170000</v>
      </c>
      <c r="H4649" s="130" t="str">
        <f t="shared" si="144"/>
        <v>KT-010233</v>
      </c>
      <c r="I4649" s="130" t="str">
        <f t="shared" si="145"/>
        <v>VG</v>
      </c>
    </row>
    <row r="4650" spans="1:9" x14ac:dyDescent="0.15">
      <c r="A4650" s="130">
        <v>4648</v>
      </c>
      <c r="B4650" s="130" t="s">
        <v>7235</v>
      </c>
      <c r="C4650" s="130" t="s">
        <v>12912</v>
      </c>
      <c r="D4650" s="130">
        <v>100</v>
      </c>
      <c r="E4650" s="130" t="s">
        <v>12355</v>
      </c>
      <c r="F4650" s="130">
        <v>1118140</v>
      </c>
      <c r="G4650" s="130">
        <v>1948140</v>
      </c>
      <c r="H4650" s="130" t="str">
        <f t="shared" si="144"/>
        <v>KT-020001</v>
      </c>
      <c r="I4650" s="130" t="str">
        <f t="shared" si="145"/>
        <v>VG</v>
      </c>
    </row>
    <row r="4651" spans="1:9" x14ac:dyDescent="0.15">
      <c r="A4651" s="130">
        <v>4649</v>
      </c>
      <c r="B4651" s="130" t="s">
        <v>7236</v>
      </c>
      <c r="C4651" s="130" t="s">
        <v>16758</v>
      </c>
      <c r="D4651" s="130">
        <v>1000</v>
      </c>
      <c r="E4651" s="130" t="s">
        <v>12372</v>
      </c>
      <c r="F4651" s="130">
        <v>21000000</v>
      </c>
      <c r="G4651" s="130">
        <v>12600000</v>
      </c>
      <c r="H4651" s="130" t="str">
        <f t="shared" si="144"/>
        <v>KT-020002</v>
      </c>
      <c r="I4651" s="130" t="str">
        <f t="shared" si="145"/>
        <v/>
      </c>
    </row>
    <row r="4652" spans="1:9" x14ac:dyDescent="0.15">
      <c r="A4652" s="130">
        <v>4650</v>
      </c>
      <c r="B4652" s="130" t="s">
        <v>7237</v>
      </c>
      <c r="C4652" s="130" t="s">
        <v>16759</v>
      </c>
      <c r="D4652" s="130">
        <v>1</v>
      </c>
      <c r="E4652" s="130" t="s">
        <v>12467</v>
      </c>
      <c r="F4652" s="130">
        <v>24000000</v>
      </c>
      <c r="G4652" s="130">
        <v>29200000</v>
      </c>
      <c r="H4652" s="130" t="str">
        <f t="shared" si="144"/>
        <v>KT-020003</v>
      </c>
      <c r="I4652" s="130" t="str">
        <f t="shared" si="145"/>
        <v/>
      </c>
    </row>
    <row r="4653" spans="1:9" x14ac:dyDescent="0.15">
      <c r="A4653" s="130">
        <v>4651</v>
      </c>
      <c r="B4653" s="130" t="s">
        <v>7238</v>
      </c>
      <c r="C4653" s="130" t="s">
        <v>16760</v>
      </c>
      <c r="D4653" s="130">
        <v>1</v>
      </c>
      <c r="E4653" s="130" t="s">
        <v>12355</v>
      </c>
      <c r="F4653" s="130">
        <v>110800</v>
      </c>
      <c r="G4653" s="130">
        <v>137800</v>
      </c>
      <c r="H4653" s="130" t="str">
        <f t="shared" si="144"/>
        <v>KT-020004</v>
      </c>
      <c r="I4653" s="130" t="str">
        <f t="shared" si="145"/>
        <v/>
      </c>
    </row>
    <row r="4654" spans="1:9" x14ac:dyDescent="0.15">
      <c r="A4654" s="130">
        <v>4652</v>
      </c>
      <c r="B4654" s="130" t="s">
        <v>7239</v>
      </c>
      <c r="C4654" s="130" t="s">
        <v>16761</v>
      </c>
      <c r="D4654" s="130">
        <v>1000</v>
      </c>
      <c r="E4654" s="130" t="s">
        <v>12368</v>
      </c>
      <c r="F4654" s="130">
        <v>37817000</v>
      </c>
      <c r="G4654" s="130">
        <v>34115140</v>
      </c>
      <c r="H4654" s="130" t="str">
        <f t="shared" si="144"/>
        <v>KT-020005</v>
      </c>
      <c r="I4654" s="130" t="str">
        <f t="shared" si="145"/>
        <v>AG</v>
      </c>
    </row>
    <row r="4655" spans="1:9" x14ac:dyDescent="0.15">
      <c r="A4655" s="130">
        <v>4653</v>
      </c>
      <c r="B4655" s="130" t="s">
        <v>7240</v>
      </c>
      <c r="C4655" s="130" t="s">
        <v>16762</v>
      </c>
      <c r="D4655" s="130">
        <v>3000</v>
      </c>
      <c r="E4655" s="130" t="s">
        <v>12361</v>
      </c>
      <c r="F4655" s="130">
        <v>39600000</v>
      </c>
      <c r="G4655" s="130">
        <v>65400000</v>
      </c>
      <c r="H4655" s="130" t="str">
        <f t="shared" si="144"/>
        <v>KT-020006</v>
      </c>
      <c r="I4655" s="130" t="str">
        <f t="shared" si="145"/>
        <v>VG</v>
      </c>
    </row>
    <row r="4656" spans="1:9" x14ac:dyDescent="0.15">
      <c r="A4656" s="130">
        <v>4654</v>
      </c>
      <c r="B4656" s="130" t="s">
        <v>7241</v>
      </c>
      <c r="C4656" s="130" t="s">
        <v>16763</v>
      </c>
      <c r="D4656" s="130">
        <v>1</v>
      </c>
      <c r="E4656" s="130" t="s">
        <v>12402</v>
      </c>
      <c r="F4656" s="130">
        <v>1450000</v>
      </c>
      <c r="G4656" s="130">
        <v>2900000</v>
      </c>
      <c r="H4656" s="130" t="str">
        <f t="shared" si="144"/>
        <v>KT-020007</v>
      </c>
      <c r="I4656" s="130" t="str">
        <f t="shared" si="145"/>
        <v/>
      </c>
    </row>
    <row r="4657" spans="1:9" x14ac:dyDescent="0.15">
      <c r="A4657" s="130">
        <v>4655</v>
      </c>
      <c r="B4657" s="130" t="s">
        <v>7242</v>
      </c>
      <c r="C4657" s="130" t="s">
        <v>16764</v>
      </c>
      <c r="D4657" s="130">
        <v>1000</v>
      </c>
      <c r="E4657" s="130" t="s">
        <v>12355</v>
      </c>
      <c r="F4657" s="130">
        <v>3007216000</v>
      </c>
      <c r="G4657" s="130">
        <v>3000000000</v>
      </c>
      <c r="H4657" s="130" t="str">
        <f t="shared" si="144"/>
        <v>KT-020008</v>
      </c>
      <c r="I4657" s="130" t="str">
        <f t="shared" si="145"/>
        <v/>
      </c>
    </row>
    <row r="4658" spans="1:9" x14ac:dyDescent="0.15">
      <c r="A4658" s="130">
        <v>4656</v>
      </c>
      <c r="B4658" s="130" t="s">
        <v>7243</v>
      </c>
      <c r="C4658" s="130" t="s">
        <v>16765</v>
      </c>
      <c r="D4658" s="130">
        <v>26200</v>
      </c>
      <c r="E4658" s="130" t="s">
        <v>12368</v>
      </c>
      <c r="F4658" s="130">
        <v>219978500</v>
      </c>
      <c r="G4658" s="130">
        <v>229113800</v>
      </c>
      <c r="H4658" s="130" t="str">
        <f t="shared" si="144"/>
        <v>KT-020009</v>
      </c>
      <c r="I4658" s="130" t="str">
        <f t="shared" si="145"/>
        <v>VG</v>
      </c>
    </row>
    <row r="4659" spans="1:9" x14ac:dyDescent="0.15">
      <c r="A4659" s="130">
        <v>4657</v>
      </c>
      <c r="B4659" s="130" t="s">
        <v>7244</v>
      </c>
      <c r="C4659" s="130" t="s">
        <v>16766</v>
      </c>
      <c r="D4659" s="130">
        <v>678.24</v>
      </c>
      <c r="E4659" s="130" t="s">
        <v>12361</v>
      </c>
      <c r="F4659" s="130">
        <v>25094880</v>
      </c>
      <c r="G4659" s="130">
        <v>51478416</v>
      </c>
      <c r="H4659" s="130" t="str">
        <f t="shared" si="144"/>
        <v>KT-020010</v>
      </c>
      <c r="I4659" s="130" t="str">
        <f t="shared" si="145"/>
        <v/>
      </c>
    </row>
    <row r="4660" spans="1:9" x14ac:dyDescent="0.15">
      <c r="A4660" s="130">
        <v>4658</v>
      </c>
      <c r="B4660" s="130" t="s">
        <v>7245</v>
      </c>
      <c r="C4660" s="130" t="s">
        <v>16767</v>
      </c>
      <c r="D4660" s="130">
        <v>1</v>
      </c>
      <c r="E4660" s="130" t="s">
        <v>12497</v>
      </c>
      <c r="F4660" s="130">
        <v>576640</v>
      </c>
      <c r="G4660" s="130">
        <v>755960</v>
      </c>
      <c r="H4660" s="130" t="str">
        <f t="shared" si="144"/>
        <v>KT-020011</v>
      </c>
      <c r="I4660" s="130" t="str">
        <f t="shared" si="145"/>
        <v>AG</v>
      </c>
    </row>
    <row r="4661" spans="1:9" x14ac:dyDescent="0.15">
      <c r="A4661" s="130">
        <v>4659</v>
      </c>
      <c r="B4661" s="130" t="s">
        <v>7246</v>
      </c>
      <c r="C4661" s="130" t="s">
        <v>12592</v>
      </c>
      <c r="D4661" s="130">
        <v>1</v>
      </c>
      <c r="E4661" s="130" t="s">
        <v>12372</v>
      </c>
      <c r="F4661" s="130">
        <v>4215</v>
      </c>
      <c r="G4661" s="130">
        <v>1857</v>
      </c>
      <c r="H4661" s="130" t="str">
        <f t="shared" si="144"/>
        <v>KT-020012</v>
      </c>
      <c r="I4661" s="130" t="str">
        <f t="shared" si="145"/>
        <v>AG</v>
      </c>
    </row>
    <row r="4662" spans="1:9" x14ac:dyDescent="0.15">
      <c r="A4662" s="130">
        <v>4660</v>
      </c>
      <c r="B4662" s="130" t="s">
        <v>7247</v>
      </c>
      <c r="C4662" s="130" t="s">
        <v>16768</v>
      </c>
      <c r="D4662" s="130">
        <v>100</v>
      </c>
      <c r="E4662" s="130" t="s">
        <v>12372</v>
      </c>
      <c r="F4662" s="130">
        <v>2550000</v>
      </c>
      <c r="G4662" s="130">
        <v>2500000</v>
      </c>
      <c r="H4662" s="130" t="str">
        <f t="shared" si="144"/>
        <v>KT-020013</v>
      </c>
      <c r="I4662" s="130" t="str">
        <f t="shared" si="145"/>
        <v>AG</v>
      </c>
    </row>
    <row r="4663" spans="1:9" x14ac:dyDescent="0.15">
      <c r="A4663" s="130">
        <v>4661</v>
      </c>
      <c r="B4663" s="130" t="s">
        <v>7248</v>
      </c>
      <c r="C4663" s="130" t="s">
        <v>16769</v>
      </c>
      <c r="D4663" s="130">
        <v>100</v>
      </c>
      <c r="E4663" s="130" t="s">
        <v>12355</v>
      </c>
      <c r="F4663" s="130">
        <v>5557486</v>
      </c>
      <c r="G4663" s="130">
        <v>5670570</v>
      </c>
      <c r="H4663" s="130" t="str">
        <f t="shared" si="144"/>
        <v>KT-020014</v>
      </c>
      <c r="I4663" s="130" t="str">
        <f t="shared" si="145"/>
        <v/>
      </c>
    </row>
    <row r="4664" spans="1:9" x14ac:dyDescent="0.15">
      <c r="A4664" s="130">
        <v>4662</v>
      </c>
      <c r="B4664" s="130" t="s">
        <v>7249</v>
      </c>
      <c r="C4664" s="130" t="s">
        <v>16770</v>
      </c>
      <c r="D4664" s="130">
        <v>100</v>
      </c>
      <c r="E4664" s="130" t="s">
        <v>12355</v>
      </c>
      <c r="F4664" s="130">
        <v>572000</v>
      </c>
      <c r="G4664" s="130">
        <v>1475400</v>
      </c>
      <c r="H4664" s="130" t="str">
        <f t="shared" si="144"/>
        <v>KT-020015</v>
      </c>
      <c r="I4664" s="130" t="str">
        <f t="shared" si="145"/>
        <v/>
      </c>
    </row>
    <row r="4665" spans="1:9" x14ac:dyDescent="0.15">
      <c r="A4665" s="130">
        <v>4663</v>
      </c>
      <c r="B4665" s="130" t="s">
        <v>7250</v>
      </c>
      <c r="C4665" s="130" t="s">
        <v>176</v>
      </c>
      <c r="D4665" s="130">
        <v>100</v>
      </c>
      <c r="E4665" s="130" t="s">
        <v>12372</v>
      </c>
      <c r="F4665" s="130">
        <v>839520</v>
      </c>
      <c r="G4665" s="130">
        <v>928550</v>
      </c>
      <c r="H4665" s="130" t="str">
        <f t="shared" si="144"/>
        <v>KT-020016</v>
      </c>
      <c r="I4665" s="130" t="str">
        <f t="shared" si="145"/>
        <v>VG</v>
      </c>
    </row>
    <row r="4666" spans="1:9" x14ac:dyDescent="0.15">
      <c r="A4666" s="130">
        <v>4664</v>
      </c>
      <c r="B4666" s="130" t="s">
        <v>7251</v>
      </c>
      <c r="C4666" s="130" t="s">
        <v>16771</v>
      </c>
      <c r="D4666" s="130">
        <v>1000</v>
      </c>
      <c r="E4666" s="130" t="s">
        <v>12355</v>
      </c>
      <c r="F4666" s="130">
        <v>1631279000</v>
      </c>
      <c r="G4666" s="130">
        <v>1820690525</v>
      </c>
      <c r="H4666" s="130" t="str">
        <f t="shared" si="144"/>
        <v>KT-020017</v>
      </c>
      <c r="I4666" s="130" t="str">
        <f t="shared" si="145"/>
        <v/>
      </c>
    </row>
    <row r="4667" spans="1:9" x14ac:dyDescent="0.15">
      <c r="A4667" s="130">
        <v>4665</v>
      </c>
      <c r="B4667" s="130" t="s">
        <v>7252</v>
      </c>
      <c r="C4667" s="130" t="s">
        <v>16772</v>
      </c>
      <c r="D4667" s="130">
        <v>1</v>
      </c>
      <c r="E4667" s="130" t="s">
        <v>12581</v>
      </c>
      <c r="F4667" s="130">
        <v>62000000</v>
      </c>
      <c r="G4667" s="130">
        <v>54348000</v>
      </c>
      <c r="H4667" s="130" t="str">
        <f t="shared" si="144"/>
        <v>KT-020018</v>
      </c>
      <c r="I4667" s="130" t="str">
        <f t="shared" si="145"/>
        <v>AG</v>
      </c>
    </row>
    <row r="4668" spans="1:9" x14ac:dyDescent="0.15">
      <c r="A4668" s="130">
        <v>4666</v>
      </c>
      <c r="B4668" s="130" t="s">
        <v>7253</v>
      </c>
      <c r="C4668" s="130" t="s">
        <v>16773</v>
      </c>
      <c r="D4668" s="130">
        <v>1</v>
      </c>
      <c r="E4668" s="130" t="s">
        <v>12391</v>
      </c>
      <c r="F4668" s="130">
        <v>22000000</v>
      </c>
      <c r="G4668" s="130">
        <v>29000000</v>
      </c>
      <c r="H4668" s="130" t="str">
        <f t="shared" si="144"/>
        <v>KT-020019</v>
      </c>
      <c r="I4668" s="130" t="str">
        <f t="shared" si="145"/>
        <v>AG</v>
      </c>
    </row>
    <row r="4669" spans="1:9" x14ac:dyDescent="0.15">
      <c r="A4669" s="130">
        <v>4667</v>
      </c>
      <c r="B4669" s="130" t="s">
        <v>7254</v>
      </c>
      <c r="C4669" s="130" t="s">
        <v>16774</v>
      </c>
      <c r="D4669" s="130">
        <v>100</v>
      </c>
      <c r="E4669" s="130" t="s">
        <v>12372</v>
      </c>
      <c r="F4669" s="130">
        <v>496700</v>
      </c>
      <c r="G4669" s="130">
        <v>1620714</v>
      </c>
      <c r="H4669" s="130" t="str">
        <f t="shared" si="144"/>
        <v>KT-020020</v>
      </c>
      <c r="I4669" s="130" t="str">
        <f t="shared" si="145"/>
        <v/>
      </c>
    </row>
    <row r="4670" spans="1:9" x14ac:dyDescent="0.15">
      <c r="A4670" s="130">
        <v>4668</v>
      </c>
      <c r="B4670" s="130" t="s">
        <v>7255</v>
      </c>
      <c r="C4670" s="130" t="s">
        <v>16775</v>
      </c>
      <c r="D4670" s="130">
        <v>500</v>
      </c>
      <c r="E4670" s="130" t="s">
        <v>12355</v>
      </c>
      <c r="F4670" s="130">
        <v>40000000</v>
      </c>
      <c r="G4670" s="130">
        <v>57000000</v>
      </c>
      <c r="H4670" s="130" t="str">
        <f t="shared" si="144"/>
        <v>KT-020021</v>
      </c>
      <c r="I4670" s="130" t="str">
        <f t="shared" si="145"/>
        <v/>
      </c>
    </row>
    <row r="4671" spans="1:9" x14ac:dyDescent="0.15">
      <c r="A4671" s="130">
        <v>4669</v>
      </c>
      <c r="B4671" s="130" t="s">
        <v>7256</v>
      </c>
      <c r="C4671" s="130" t="s">
        <v>16776</v>
      </c>
      <c r="D4671" s="130">
        <v>100</v>
      </c>
      <c r="E4671" s="130" t="s">
        <v>12905</v>
      </c>
      <c r="F4671" s="130">
        <v>30150000</v>
      </c>
      <c r="G4671" s="130">
        <v>94000000</v>
      </c>
      <c r="H4671" s="130" t="str">
        <f t="shared" si="144"/>
        <v>KT-020022</v>
      </c>
      <c r="I4671" s="130" t="str">
        <f t="shared" si="145"/>
        <v>AG</v>
      </c>
    </row>
    <row r="4672" spans="1:9" x14ac:dyDescent="0.15">
      <c r="A4672" s="130">
        <v>4670</v>
      </c>
      <c r="B4672" s="130" t="s">
        <v>7257</v>
      </c>
      <c r="C4672" s="130" t="s">
        <v>16777</v>
      </c>
      <c r="D4672" s="130">
        <v>0</v>
      </c>
      <c r="F4672" s="130">
        <v>0</v>
      </c>
      <c r="G4672" s="130">
        <v>0</v>
      </c>
      <c r="H4672" s="130" t="str">
        <f t="shared" si="144"/>
        <v>KT-020023</v>
      </c>
      <c r="I4672" s="130" t="str">
        <f t="shared" si="145"/>
        <v/>
      </c>
    </row>
    <row r="4673" spans="1:9" x14ac:dyDescent="0.15">
      <c r="A4673" s="130">
        <v>4671</v>
      </c>
      <c r="B4673" s="130" t="s">
        <v>7258</v>
      </c>
      <c r="C4673" s="130" t="s">
        <v>16778</v>
      </c>
      <c r="D4673" s="130">
        <v>1</v>
      </c>
      <c r="E4673" s="130" t="s">
        <v>12355</v>
      </c>
      <c r="F4673" s="130">
        <v>40000</v>
      </c>
      <c r="G4673" s="130">
        <v>30000</v>
      </c>
      <c r="H4673" s="130" t="str">
        <f t="shared" si="144"/>
        <v>KT-020024</v>
      </c>
      <c r="I4673" s="130" t="str">
        <f t="shared" si="145"/>
        <v/>
      </c>
    </row>
    <row r="4674" spans="1:9" x14ac:dyDescent="0.15">
      <c r="A4674" s="130">
        <v>4672</v>
      </c>
      <c r="B4674" s="130" t="s">
        <v>7259</v>
      </c>
      <c r="C4674" s="130" t="s">
        <v>16779</v>
      </c>
      <c r="D4674" s="130">
        <v>1</v>
      </c>
      <c r="E4674" s="130" t="s">
        <v>12676</v>
      </c>
      <c r="F4674" s="130">
        <v>280000</v>
      </c>
      <c r="G4674" s="130">
        <v>560000</v>
      </c>
      <c r="H4674" s="130" t="str">
        <f t="shared" si="144"/>
        <v>KT-020025</v>
      </c>
      <c r="I4674" s="130" t="str">
        <f t="shared" si="145"/>
        <v/>
      </c>
    </row>
    <row r="4675" spans="1:9" x14ac:dyDescent="0.15">
      <c r="A4675" s="130">
        <v>4673</v>
      </c>
      <c r="B4675" s="130" t="s">
        <v>7260</v>
      </c>
      <c r="C4675" s="130" t="s">
        <v>16780</v>
      </c>
      <c r="D4675" s="130">
        <v>1</v>
      </c>
      <c r="E4675" s="130" t="s">
        <v>12391</v>
      </c>
      <c r="F4675" s="130">
        <v>650500</v>
      </c>
      <c r="G4675" s="130">
        <v>1030000</v>
      </c>
      <c r="H4675" s="130" t="str">
        <f t="shared" si="144"/>
        <v>KT-020026</v>
      </c>
      <c r="I4675" s="130" t="str">
        <f t="shared" si="145"/>
        <v/>
      </c>
    </row>
    <row r="4676" spans="1:9" x14ac:dyDescent="0.15">
      <c r="A4676" s="130">
        <v>4674</v>
      </c>
      <c r="B4676" s="130" t="s">
        <v>7261</v>
      </c>
      <c r="C4676" s="130" t="s">
        <v>16781</v>
      </c>
      <c r="D4676" s="130">
        <v>100</v>
      </c>
      <c r="E4676" s="130" t="s">
        <v>12372</v>
      </c>
      <c r="F4676" s="130">
        <v>1500000</v>
      </c>
      <c r="G4676" s="130">
        <v>2500000</v>
      </c>
      <c r="H4676" s="130" t="str">
        <f t="shared" ref="H4676:H4739" si="146">LEFT(B4676,FIND("-",B4676)+6)</f>
        <v>KT-020027</v>
      </c>
      <c r="I4676" s="130" t="str">
        <f t="shared" ref="I4676:I4739" si="147">RIGHT(B4676,LEN(B4676)-FIND("-",B4676)-7)</f>
        <v/>
      </c>
    </row>
    <row r="4677" spans="1:9" x14ac:dyDescent="0.15">
      <c r="A4677" s="130">
        <v>4675</v>
      </c>
      <c r="B4677" s="130" t="s">
        <v>7262</v>
      </c>
      <c r="C4677" s="130" t="s">
        <v>16782</v>
      </c>
      <c r="D4677" s="130">
        <v>86</v>
      </c>
      <c r="E4677" s="130" t="s">
        <v>12372</v>
      </c>
      <c r="F4677" s="130">
        <v>20022140</v>
      </c>
      <c r="G4677" s="130">
        <v>28443700</v>
      </c>
      <c r="H4677" s="130" t="str">
        <f t="shared" si="146"/>
        <v>KT-020028</v>
      </c>
      <c r="I4677" s="130" t="str">
        <f t="shared" si="147"/>
        <v/>
      </c>
    </row>
    <row r="4678" spans="1:9" x14ac:dyDescent="0.15">
      <c r="A4678" s="130">
        <v>4676</v>
      </c>
      <c r="B4678" s="130" t="s">
        <v>7263</v>
      </c>
      <c r="C4678" s="130" t="s">
        <v>16643</v>
      </c>
      <c r="D4678" s="130">
        <v>100</v>
      </c>
      <c r="E4678" s="130" t="s">
        <v>12368</v>
      </c>
      <c r="F4678" s="130">
        <v>410000</v>
      </c>
      <c r="G4678" s="130">
        <v>183500</v>
      </c>
      <c r="H4678" s="130" t="str">
        <f t="shared" si="146"/>
        <v>KT-020029</v>
      </c>
      <c r="I4678" s="130" t="str">
        <f t="shared" si="147"/>
        <v>AG</v>
      </c>
    </row>
    <row r="4679" spans="1:9" x14ac:dyDescent="0.15">
      <c r="A4679" s="130">
        <v>4677</v>
      </c>
      <c r="B4679" s="130" t="s">
        <v>7264</v>
      </c>
      <c r="C4679" s="130" t="s">
        <v>16783</v>
      </c>
      <c r="D4679" s="130">
        <v>0</v>
      </c>
      <c r="E4679" s="130" t="s">
        <v>12372</v>
      </c>
      <c r="F4679" s="130">
        <v>0</v>
      </c>
      <c r="G4679" s="130">
        <v>0</v>
      </c>
      <c r="H4679" s="130" t="str">
        <f t="shared" si="146"/>
        <v>KT-020030</v>
      </c>
      <c r="I4679" s="130" t="str">
        <f t="shared" si="147"/>
        <v/>
      </c>
    </row>
    <row r="4680" spans="1:9" x14ac:dyDescent="0.15">
      <c r="A4680" s="130">
        <v>4678</v>
      </c>
      <c r="B4680" s="130" t="s">
        <v>7265</v>
      </c>
      <c r="C4680" s="130" t="s">
        <v>16784</v>
      </c>
      <c r="D4680" s="130">
        <v>2</v>
      </c>
      <c r="E4680" s="130" t="s">
        <v>12462</v>
      </c>
      <c r="F4680" s="130">
        <v>722340000</v>
      </c>
      <c r="G4680" s="130">
        <v>754180000</v>
      </c>
      <c r="H4680" s="130" t="str">
        <f t="shared" si="146"/>
        <v>KT-020031</v>
      </c>
      <c r="I4680" s="130" t="str">
        <f t="shared" si="147"/>
        <v/>
      </c>
    </row>
    <row r="4681" spans="1:9" x14ac:dyDescent="0.15">
      <c r="A4681" s="130">
        <v>4679</v>
      </c>
      <c r="B4681" s="130" t="s">
        <v>7266</v>
      </c>
      <c r="H4681" s="130" t="str">
        <f t="shared" si="146"/>
        <v>KT-020032</v>
      </c>
      <c r="I4681" s="130" t="str">
        <f t="shared" si="147"/>
        <v/>
      </c>
    </row>
    <row r="4682" spans="1:9" x14ac:dyDescent="0.15">
      <c r="A4682" s="130">
        <v>4680</v>
      </c>
      <c r="B4682" s="130" t="s">
        <v>7267</v>
      </c>
      <c r="C4682" s="130" t="s">
        <v>16785</v>
      </c>
      <c r="D4682" s="130">
        <v>100</v>
      </c>
      <c r="E4682" s="130" t="s">
        <v>12355</v>
      </c>
      <c r="F4682" s="130">
        <v>5480000</v>
      </c>
      <c r="G4682" s="130">
        <v>5660000</v>
      </c>
      <c r="H4682" s="130" t="str">
        <f t="shared" si="146"/>
        <v>KT-020033</v>
      </c>
      <c r="I4682" s="130" t="str">
        <f t="shared" si="147"/>
        <v>AG</v>
      </c>
    </row>
    <row r="4683" spans="1:9" x14ac:dyDescent="0.15">
      <c r="A4683" s="130">
        <v>4681</v>
      </c>
      <c r="B4683" s="130" t="s">
        <v>7268</v>
      </c>
      <c r="C4683" s="130" t="s">
        <v>16786</v>
      </c>
      <c r="D4683" s="130">
        <v>1</v>
      </c>
      <c r="E4683" s="130" t="s">
        <v>12421</v>
      </c>
      <c r="F4683" s="130">
        <v>5600</v>
      </c>
      <c r="G4683" s="130">
        <v>20000</v>
      </c>
      <c r="H4683" s="130" t="str">
        <f t="shared" si="146"/>
        <v>KT-020034</v>
      </c>
      <c r="I4683" s="130" t="str">
        <f t="shared" si="147"/>
        <v/>
      </c>
    </row>
    <row r="4684" spans="1:9" x14ac:dyDescent="0.15">
      <c r="A4684" s="130">
        <v>4682</v>
      </c>
      <c r="B4684" s="130" t="s">
        <v>7269</v>
      </c>
      <c r="C4684" s="130" t="s">
        <v>16787</v>
      </c>
      <c r="D4684" s="130">
        <v>5000</v>
      </c>
      <c r="E4684" s="130" t="s">
        <v>12361</v>
      </c>
      <c r="F4684" s="130">
        <v>13997500</v>
      </c>
      <c r="G4684" s="130">
        <v>14000000</v>
      </c>
      <c r="H4684" s="130" t="str">
        <f t="shared" si="146"/>
        <v>KT-020035</v>
      </c>
      <c r="I4684" s="130" t="str">
        <f t="shared" si="147"/>
        <v/>
      </c>
    </row>
    <row r="4685" spans="1:9" x14ac:dyDescent="0.15">
      <c r="A4685" s="130">
        <v>4683</v>
      </c>
      <c r="B4685" s="130" t="s">
        <v>7270</v>
      </c>
      <c r="C4685" s="130" t="s">
        <v>16788</v>
      </c>
      <c r="D4685" s="130">
        <v>40</v>
      </c>
      <c r="E4685" s="130" t="s">
        <v>12355</v>
      </c>
      <c r="F4685" s="130">
        <v>1340000</v>
      </c>
      <c r="G4685" s="130">
        <v>1340000</v>
      </c>
      <c r="H4685" s="130" t="str">
        <f t="shared" si="146"/>
        <v>KT-020036</v>
      </c>
      <c r="I4685" s="130" t="str">
        <f t="shared" si="147"/>
        <v>AG</v>
      </c>
    </row>
    <row r="4686" spans="1:9" x14ac:dyDescent="0.15">
      <c r="A4686" s="130">
        <v>4684</v>
      </c>
      <c r="B4686" s="130" t="s">
        <v>7271</v>
      </c>
      <c r="C4686" s="130" t="s">
        <v>15608</v>
      </c>
      <c r="D4686" s="130">
        <v>1</v>
      </c>
      <c r="E4686" s="130" t="s">
        <v>16789</v>
      </c>
      <c r="F4686" s="130">
        <v>140000</v>
      </c>
      <c r="G4686" s="130">
        <v>212950</v>
      </c>
      <c r="H4686" s="130" t="str">
        <f t="shared" si="146"/>
        <v>KT-020037</v>
      </c>
      <c r="I4686" s="130" t="str">
        <f t="shared" si="147"/>
        <v/>
      </c>
    </row>
    <row r="4687" spans="1:9" x14ac:dyDescent="0.15">
      <c r="A4687" s="130">
        <v>4685</v>
      </c>
      <c r="B4687" s="130" t="s">
        <v>7272</v>
      </c>
      <c r="C4687" s="130" t="s">
        <v>16790</v>
      </c>
      <c r="D4687" s="130">
        <v>2</v>
      </c>
      <c r="E4687" s="130" t="s">
        <v>12403</v>
      </c>
      <c r="F4687" s="130">
        <v>847000</v>
      </c>
      <c r="G4687" s="130">
        <v>589400</v>
      </c>
      <c r="H4687" s="130" t="str">
        <f t="shared" si="146"/>
        <v>KT-020038</v>
      </c>
      <c r="I4687" s="130" t="str">
        <f t="shared" si="147"/>
        <v/>
      </c>
    </row>
    <row r="4688" spans="1:9" x14ac:dyDescent="0.15">
      <c r="A4688" s="130">
        <v>4686</v>
      </c>
      <c r="B4688" s="130" t="s">
        <v>7273</v>
      </c>
      <c r="C4688" s="130" t="s">
        <v>16791</v>
      </c>
      <c r="D4688" s="130">
        <v>1</v>
      </c>
      <c r="E4688" s="130" t="s">
        <v>12402</v>
      </c>
      <c r="F4688" s="130">
        <v>3800000</v>
      </c>
      <c r="G4688" s="130">
        <v>5000000</v>
      </c>
      <c r="H4688" s="130" t="str">
        <f t="shared" si="146"/>
        <v>KT-020039</v>
      </c>
      <c r="I4688" s="130" t="str">
        <f t="shared" si="147"/>
        <v>AG</v>
      </c>
    </row>
    <row r="4689" spans="1:9" x14ac:dyDescent="0.15">
      <c r="A4689" s="130">
        <v>4687</v>
      </c>
      <c r="B4689" s="130" t="s">
        <v>7274</v>
      </c>
      <c r="C4689" s="130" t="s">
        <v>16792</v>
      </c>
      <c r="D4689" s="130">
        <v>100</v>
      </c>
      <c r="E4689" s="130" t="s">
        <v>12368</v>
      </c>
      <c r="F4689" s="130">
        <v>1982900</v>
      </c>
      <c r="G4689" s="130">
        <v>2117800</v>
      </c>
      <c r="H4689" s="130" t="str">
        <f t="shared" si="146"/>
        <v>KT-020040</v>
      </c>
      <c r="I4689" s="130" t="str">
        <f t="shared" si="147"/>
        <v/>
      </c>
    </row>
    <row r="4690" spans="1:9" x14ac:dyDescent="0.15">
      <c r="A4690" s="130">
        <v>4688</v>
      </c>
      <c r="B4690" s="130" t="s">
        <v>7275</v>
      </c>
      <c r="C4690" s="130" t="s">
        <v>16793</v>
      </c>
      <c r="D4690" s="130">
        <v>1</v>
      </c>
      <c r="E4690" s="130" t="s">
        <v>12688</v>
      </c>
      <c r="F4690" s="130">
        <v>74217750</v>
      </c>
      <c r="G4690" s="130">
        <v>234133265.5</v>
      </c>
      <c r="H4690" s="130" t="str">
        <f t="shared" si="146"/>
        <v>KT-020041</v>
      </c>
      <c r="I4690" s="130" t="str">
        <f t="shared" si="147"/>
        <v>AG</v>
      </c>
    </row>
    <row r="4691" spans="1:9" x14ac:dyDescent="0.15">
      <c r="A4691" s="130">
        <v>4689</v>
      </c>
      <c r="B4691" s="130" t="s">
        <v>7276</v>
      </c>
      <c r="C4691" s="130" t="s">
        <v>16794</v>
      </c>
      <c r="D4691" s="130">
        <v>1</v>
      </c>
      <c r="E4691" s="130" t="s">
        <v>14703</v>
      </c>
      <c r="F4691" s="130">
        <v>350000</v>
      </c>
      <c r="G4691" s="130">
        <v>2200000</v>
      </c>
      <c r="H4691" s="130" t="str">
        <f t="shared" si="146"/>
        <v>KT-020042</v>
      </c>
      <c r="I4691" s="130" t="str">
        <f t="shared" si="147"/>
        <v/>
      </c>
    </row>
    <row r="4692" spans="1:9" x14ac:dyDescent="0.15">
      <c r="A4692" s="130">
        <v>4690</v>
      </c>
      <c r="B4692" s="130" t="s">
        <v>7277</v>
      </c>
      <c r="C4692" s="130" t="s">
        <v>16795</v>
      </c>
      <c r="D4692" s="130">
        <v>700</v>
      </c>
      <c r="E4692" s="130" t="s">
        <v>12368</v>
      </c>
      <c r="F4692" s="130">
        <v>8430000</v>
      </c>
      <c r="G4692" s="130">
        <v>6580000</v>
      </c>
      <c r="H4692" s="130" t="str">
        <f t="shared" si="146"/>
        <v>KT-020043</v>
      </c>
      <c r="I4692" s="130" t="str">
        <f t="shared" si="147"/>
        <v/>
      </c>
    </row>
    <row r="4693" spans="1:9" x14ac:dyDescent="0.15">
      <c r="A4693" s="130">
        <v>4691</v>
      </c>
      <c r="B4693" s="130" t="s">
        <v>7278</v>
      </c>
      <c r="C4693" s="130" t="s">
        <v>15757</v>
      </c>
      <c r="D4693" s="130">
        <v>100</v>
      </c>
      <c r="E4693" s="130" t="s">
        <v>12372</v>
      </c>
      <c r="F4693" s="130">
        <v>837600</v>
      </c>
      <c r="G4693" s="130">
        <v>1140000</v>
      </c>
      <c r="H4693" s="130" t="str">
        <f t="shared" si="146"/>
        <v>KT-020044</v>
      </c>
      <c r="I4693" s="130" t="str">
        <f t="shared" si="147"/>
        <v>AG</v>
      </c>
    </row>
    <row r="4694" spans="1:9" x14ac:dyDescent="0.15">
      <c r="A4694" s="130">
        <v>4692</v>
      </c>
      <c r="B4694" s="130" t="s">
        <v>7279</v>
      </c>
      <c r="C4694" s="130" t="s">
        <v>16796</v>
      </c>
      <c r="D4694" s="130">
        <v>100</v>
      </c>
      <c r="E4694" s="130" t="s">
        <v>14008</v>
      </c>
      <c r="F4694" s="130">
        <v>1940</v>
      </c>
      <c r="G4694" s="130">
        <v>3200</v>
      </c>
      <c r="H4694" s="130" t="str">
        <f t="shared" si="146"/>
        <v>KT-020045</v>
      </c>
      <c r="I4694" s="130" t="str">
        <f t="shared" si="147"/>
        <v/>
      </c>
    </row>
    <row r="4695" spans="1:9" x14ac:dyDescent="0.15">
      <c r="A4695" s="130">
        <v>4693</v>
      </c>
      <c r="B4695" s="130" t="s">
        <v>7280</v>
      </c>
      <c r="C4695" s="130" t="s">
        <v>16797</v>
      </c>
      <c r="D4695" s="130">
        <v>0</v>
      </c>
      <c r="F4695" s="130">
        <v>0</v>
      </c>
      <c r="G4695" s="130">
        <v>0</v>
      </c>
      <c r="H4695" s="130" t="str">
        <f t="shared" si="146"/>
        <v>KT-020046</v>
      </c>
      <c r="I4695" s="130" t="str">
        <f t="shared" si="147"/>
        <v/>
      </c>
    </row>
    <row r="4696" spans="1:9" x14ac:dyDescent="0.15">
      <c r="A4696" s="130">
        <v>4694</v>
      </c>
      <c r="B4696" s="130" t="s">
        <v>7281</v>
      </c>
      <c r="C4696" s="130" t="s">
        <v>16798</v>
      </c>
      <c r="D4696" s="130">
        <v>60</v>
      </c>
      <c r="E4696" s="130" t="s">
        <v>15337</v>
      </c>
      <c r="F4696" s="130">
        <v>114100000</v>
      </c>
      <c r="G4696" s="130">
        <v>143000000</v>
      </c>
      <c r="H4696" s="130" t="str">
        <f t="shared" si="146"/>
        <v>KT-020047</v>
      </c>
      <c r="I4696" s="130" t="str">
        <f t="shared" si="147"/>
        <v/>
      </c>
    </row>
    <row r="4697" spans="1:9" x14ac:dyDescent="0.15">
      <c r="A4697" s="130">
        <v>4695</v>
      </c>
      <c r="B4697" s="130" t="s">
        <v>7282</v>
      </c>
      <c r="C4697" s="130" t="s">
        <v>16799</v>
      </c>
      <c r="D4697" s="130">
        <v>0</v>
      </c>
      <c r="E4697" s="130" t="s">
        <v>12355</v>
      </c>
      <c r="F4697" s="130">
        <v>0</v>
      </c>
      <c r="G4697" s="130">
        <v>0</v>
      </c>
      <c r="H4697" s="130" t="str">
        <f t="shared" si="146"/>
        <v>KT-020048</v>
      </c>
      <c r="I4697" s="130" t="str">
        <f t="shared" si="147"/>
        <v/>
      </c>
    </row>
    <row r="4698" spans="1:9" x14ac:dyDescent="0.15">
      <c r="A4698" s="130">
        <v>4696</v>
      </c>
      <c r="B4698" s="130" t="s">
        <v>7283</v>
      </c>
      <c r="C4698" s="130" t="s">
        <v>1804</v>
      </c>
      <c r="D4698" s="130">
        <v>1000</v>
      </c>
      <c r="E4698" s="130" t="s">
        <v>12372</v>
      </c>
      <c r="F4698" s="130">
        <v>100000</v>
      </c>
      <c r="G4698" s="130">
        <v>700000</v>
      </c>
      <c r="H4698" s="130" t="str">
        <f t="shared" si="146"/>
        <v>KT-020049</v>
      </c>
      <c r="I4698" s="130" t="str">
        <f t="shared" si="147"/>
        <v/>
      </c>
    </row>
    <row r="4699" spans="1:9" x14ac:dyDescent="0.15">
      <c r="A4699" s="130">
        <v>4697</v>
      </c>
      <c r="B4699" s="130" t="s">
        <v>7284</v>
      </c>
      <c r="C4699" s="130" t="s">
        <v>15425</v>
      </c>
      <c r="D4699" s="130">
        <v>1</v>
      </c>
      <c r="E4699" s="130" t="s">
        <v>12403</v>
      </c>
      <c r="F4699" s="130">
        <v>94500000</v>
      </c>
      <c r="G4699" s="130">
        <v>1139000000</v>
      </c>
      <c r="H4699" s="130" t="str">
        <f t="shared" si="146"/>
        <v>KT-020050</v>
      </c>
      <c r="I4699" s="130" t="str">
        <f t="shared" si="147"/>
        <v/>
      </c>
    </row>
    <row r="4700" spans="1:9" x14ac:dyDescent="0.15">
      <c r="A4700" s="130">
        <v>4698</v>
      </c>
      <c r="B4700" s="130" t="s">
        <v>7285</v>
      </c>
      <c r="C4700" s="130" t="s">
        <v>16800</v>
      </c>
      <c r="D4700" s="130">
        <v>100</v>
      </c>
      <c r="E4700" s="130" t="s">
        <v>12372</v>
      </c>
      <c r="F4700" s="130">
        <v>233000000</v>
      </c>
      <c r="G4700" s="130">
        <v>350100000</v>
      </c>
      <c r="H4700" s="130" t="str">
        <f t="shared" si="146"/>
        <v>KT-020051</v>
      </c>
      <c r="I4700" s="130" t="str">
        <f t="shared" si="147"/>
        <v/>
      </c>
    </row>
    <row r="4701" spans="1:9" x14ac:dyDescent="0.15">
      <c r="A4701" s="130">
        <v>4699</v>
      </c>
      <c r="B4701" s="130" t="s">
        <v>7286</v>
      </c>
      <c r="C4701" s="130" t="s">
        <v>16801</v>
      </c>
      <c r="D4701" s="130">
        <v>30</v>
      </c>
      <c r="E4701" s="130" t="s">
        <v>12355</v>
      </c>
      <c r="F4701" s="130">
        <v>900000</v>
      </c>
      <c r="G4701" s="130">
        <v>600000</v>
      </c>
      <c r="H4701" s="130" t="str">
        <f t="shared" si="146"/>
        <v>KT-020052</v>
      </c>
      <c r="I4701" s="130" t="str">
        <f t="shared" si="147"/>
        <v/>
      </c>
    </row>
    <row r="4702" spans="1:9" x14ac:dyDescent="0.15">
      <c r="A4702" s="130">
        <v>4700</v>
      </c>
      <c r="B4702" s="130" t="s">
        <v>7287</v>
      </c>
      <c r="C4702" s="130" t="s">
        <v>16802</v>
      </c>
      <c r="D4702" s="130">
        <v>7200</v>
      </c>
      <c r="E4702" s="130" t="s">
        <v>12361</v>
      </c>
      <c r="F4702" s="130">
        <v>274000000</v>
      </c>
      <c r="G4702" s="130">
        <v>421235000</v>
      </c>
      <c r="H4702" s="130" t="str">
        <f t="shared" si="146"/>
        <v>KT-020053</v>
      </c>
      <c r="I4702" s="130" t="str">
        <f t="shared" si="147"/>
        <v/>
      </c>
    </row>
    <row r="4703" spans="1:9" x14ac:dyDescent="0.15">
      <c r="A4703" s="130">
        <v>4701</v>
      </c>
      <c r="B4703" s="130" t="s">
        <v>7288</v>
      </c>
      <c r="C4703" s="130" t="s">
        <v>16803</v>
      </c>
      <c r="D4703" s="130">
        <v>150</v>
      </c>
      <c r="E4703" s="130" t="s">
        <v>12355</v>
      </c>
      <c r="F4703" s="130">
        <v>328125000</v>
      </c>
      <c r="G4703" s="130">
        <v>384375000</v>
      </c>
      <c r="H4703" s="130" t="str">
        <f t="shared" si="146"/>
        <v>KT-020054</v>
      </c>
      <c r="I4703" s="130" t="str">
        <f t="shared" si="147"/>
        <v/>
      </c>
    </row>
    <row r="4704" spans="1:9" x14ac:dyDescent="0.15">
      <c r="A4704" s="130">
        <v>4702</v>
      </c>
      <c r="B4704" s="130" t="s">
        <v>7289</v>
      </c>
      <c r="C4704" s="130" t="s">
        <v>16804</v>
      </c>
      <c r="D4704" s="130">
        <v>0</v>
      </c>
      <c r="F4704" s="130">
        <v>0</v>
      </c>
      <c r="G4704" s="130">
        <v>0</v>
      </c>
      <c r="H4704" s="130" t="str">
        <f t="shared" si="146"/>
        <v>KT-020055</v>
      </c>
      <c r="I4704" s="130" t="str">
        <f t="shared" si="147"/>
        <v/>
      </c>
    </row>
    <row r="4705" spans="1:9" x14ac:dyDescent="0.15">
      <c r="A4705" s="130">
        <v>4703</v>
      </c>
      <c r="B4705" s="130" t="s">
        <v>7290</v>
      </c>
      <c r="C4705" s="130" t="s">
        <v>12799</v>
      </c>
      <c r="D4705" s="130">
        <v>100</v>
      </c>
      <c r="E4705" s="130" t="s">
        <v>12372</v>
      </c>
      <c r="F4705" s="130">
        <v>1263700</v>
      </c>
      <c r="G4705" s="130">
        <v>1378000</v>
      </c>
      <c r="H4705" s="130" t="str">
        <f t="shared" si="146"/>
        <v>KT-020056</v>
      </c>
      <c r="I4705" s="130" t="str">
        <f t="shared" si="147"/>
        <v>VG</v>
      </c>
    </row>
    <row r="4706" spans="1:9" x14ac:dyDescent="0.15">
      <c r="A4706" s="130">
        <v>4704</v>
      </c>
      <c r="B4706" s="130" t="s">
        <v>7291</v>
      </c>
      <c r="C4706" s="130" t="s">
        <v>16554</v>
      </c>
      <c r="D4706" s="130">
        <v>85000</v>
      </c>
      <c r="E4706" s="130" t="s">
        <v>12361</v>
      </c>
      <c r="F4706" s="130">
        <v>202300000</v>
      </c>
      <c r="G4706" s="130">
        <v>205360000</v>
      </c>
      <c r="H4706" s="130" t="str">
        <f t="shared" si="146"/>
        <v>KT-020057</v>
      </c>
      <c r="I4706" s="130" t="str">
        <f t="shared" si="147"/>
        <v>AG</v>
      </c>
    </row>
    <row r="4707" spans="1:9" x14ac:dyDescent="0.15">
      <c r="A4707" s="130">
        <v>4705</v>
      </c>
      <c r="B4707" s="130" t="s">
        <v>7292</v>
      </c>
      <c r="C4707" s="130" t="s">
        <v>14937</v>
      </c>
      <c r="D4707" s="130">
        <v>280</v>
      </c>
      <c r="E4707" s="130" t="s">
        <v>12421</v>
      </c>
      <c r="F4707" s="130">
        <v>3679200</v>
      </c>
      <c r="G4707" s="130">
        <v>2268000</v>
      </c>
      <c r="H4707" s="130" t="str">
        <f t="shared" si="146"/>
        <v>KT-020058</v>
      </c>
      <c r="I4707" s="130" t="str">
        <f t="shared" si="147"/>
        <v>AG</v>
      </c>
    </row>
    <row r="4708" spans="1:9" x14ac:dyDescent="0.15">
      <c r="A4708" s="130">
        <v>4706</v>
      </c>
      <c r="B4708" s="130" t="s">
        <v>7293</v>
      </c>
      <c r="C4708" s="130" t="s">
        <v>16805</v>
      </c>
      <c r="D4708" s="130">
        <v>100</v>
      </c>
      <c r="E4708" s="130" t="s">
        <v>12372</v>
      </c>
      <c r="F4708" s="130">
        <v>980000</v>
      </c>
      <c r="G4708" s="130">
        <v>455500</v>
      </c>
      <c r="H4708" s="130" t="str">
        <f t="shared" si="146"/>
        <v>KT-020059</v>
      </c>
      <c r="I4708" s="130" t="str">
        <f t="shared" si="147"/>
        <v>AG</v>
      </c>
    </row>
    <row r="4709" spans="1:9" x14ac:dyDescent="0.15">
      <c r="A4709" s="130">
        <v>4707</v>
      </c>
      <c r="B4709" s="130" t="s">
        <v>7294</v>
      </c>
      <c r="C4709" s="130" t="s">
        <v>16806</v>
      </c>
      <c r="D4709" s="130">
        <v>10</v>
      </c>
      <c r="E4709" s="130" t="s">
        <v>12370</v>
      </c>
      <c r="F4709" s="130">
        <v>3243940</v>
      </c>
      <c r="G4709" s="130">
        <v>3978800</v>
      </c>
      <c r="H4709" s="130" t="str">
        <f t="shared" si="146"/>
        <v>KT-020060</v>
      </c>
      <c r="I4709" s="130" t="str">
        <f t="shared" si="147"/>
        <v/>
      </c>
    </row>
    <row r="4710" spans="1:9" x14ac:dyDescent="0.15">
      <c r="A4710" s="130">
        <v>4708</v>
      </c>
      <c r="B4710" s="130" t="s">
        <v>7295</v>
      </c>
      <c r="C4710" s="130" t="s">
        <v>16807</v>
      </c>
      <c r="D4710" s="130">
        <v>1</v>
      </c>
      <c r="E4710" s="130" t="s">
        <v>16808</v>
      </c>
      <c r="F4710" s="130">
        <v>8220272</v>
      </c>
      <c r="G4710" s="130">
        <v>37544704</v>
      </c>
      <c r="H4710" s="130" t="str">
        <f t="shared" si="146"/>
        <v>KT-020061</v>
      </c>
      <c r="I4710" s="130" t="str">
        <f t="shared" si="147"/>
        <v/>
      </c>
    </row>
    <row r="4711" spans="1:9" x14ac:dyDescent="0.15">
      <c r="A4711" s="130">
        <v>4709</v>
      </c>
      <c r="B4711" s="130" t="s">
        <v>7296</v>
      </c>
      <c r="C4711" s="130" t="s">
        <v>16809</v>
      </c>
      <c r="D4711" s="130">
        <v>5000</v>
      </c>
      <c r="E4711" s="130" t="s">
        <v>12372</v>
      </c>
      <c r="F4711" s="130">
        <v>17195000</v>
      </c>
      <c r="G4711" s="130">
        <v>24500000</v>
      </c>
      <c r="H4711" s="130" t="str">
        <f t="shared" si="146"/>
        <v>KT-020062</v>
      </c>
      <c r="I4711" s="130" t="str">
        <f t="shared" si="147"/>
        <v/>
      </c>
    </row>
    <row r="4712" spans="1:9" x14ac:dyDescent="0.15">
      <c r="A4712" s="130">
        <v>4710</v>
      </c>
      <c r="B4712" s="130" t="s">
        <v>7297</v>
      </c>
      <c r="C4712" s="130" t="s">
        <v>16810</v>
      </c>
      <c r="D4712" s="130">
        <v>1000</v>
      </c>
      <c r="E4712" s="130" t="s">
        <v>12372</v>
      </c>
      <c r="F4712" s="130">
        <v>4750000</v>
      </c>
      <c r="G4712" s="130">
        <v>5000000</v>
      </c>
      <c r="H4712" s="130" t="str">
        <f t="shared" si="146"/>
        <v>KT-020063</v>
      </c>
      <c r="I4712" s="130" t="str">
        <f t="shared" si="147"/>
        <v/>
      </c>
    </row>
    <row r="4713" spans="1:9" x14ac:dyDescent="0.15">
      <c r="A4713" s="130">
        <v>4711</v>
      </c>
      <c r="B4713" s="130" t="s">
        <v>7298</v>
      </c>
      <c r="C4713" s="130" t="s">
        <v>16811</v>
      </c>
      <c r="D4713" s="130">
        <v>1</v>
      </c>
      <c r="E4713" s="130" t="s">
        <v>16812</v>
      </c>
      <c r="F4713" s="130">
        <v>36000000</v>
      </c>
      <c r="G4713" s="130">
        <v>89200000</v>
      </c>
      <c r="H4713" s="130" t="str">
        <f t="shared" si="146"/>
        <v>KT-020064</v>
      </c>
      <c r="I4713" s="130" t="str">
        <f t="shared" si="147"/>
        <v/>
      </c>
    </row>
    <row r="4714" spans="1:9" x14ac:dyDescent="0.15">
      <c r="A4714" s="130">
        <v>4712</v>
      </c>
      <c r="B4714" s="130" t="s">
        <v>7299</v>
      </c>
      <c r="C4714" s="130" t="s">
        <v>16813</v>
      </c>
      <c r="D4714" s="130">
        <v>5000</v>
      </c>
      <c r="E4714" s="130" t="s">
        <v>12361</v>
      </c>
      <c r="F4714" s="130">
        <v>33050000</v>
      </c>
      <c r="G4714" s="130">
        <v>54450000</v>
      </c>
      <c r="H4714" s="130" t="str">
        <f t="shared" si="146"/>
        <v>KT-020065</v>
      </c>
      <c r="I4714" s="130" t="str">
        <f t="shared" si="147"/>
        <v>VG</v>
      </c>
    </row>
    <row r="4715" spans="1:9" x14ac:dyDescent="0.15">
      <c r="A4715" s="130">
        <v>4713</v>
      </c>
      <c r="B4715" s="130" t="s">
        <v>7300</v>
      </c>
      <c r="C4715" s="130" t="s">
        <v>16814</v>
      </c>
      <c r="D4715" s="130">
        <v>10</v>
      </c>
      <c r="E4715" s="130" t="s">
        <v>14676</v>
      </c>
      <c r="F4715" s="130">
        <v>1222853</v>
      </c>
      <c r="G4715" s="130">
        <v>2070600</v>
      </c>
      <c r="H4715" s="130" t="str">
        <f t="shared" si="146"/>
        <v>KT-020066</v>
      </c>
      <c r="I4715" s="130" t="str">
        <f t="shared" si="147"/>
        <v>AG</v>
      </c>
    </row>
    <row r="4716" spans="1:9" x14ac:dyDescent="0.15">
      <c r="A4716" s="130">
        <v>4714</v>
      </c>
      <c r="B4716" s="130" t="s">
        <v>7301</v>
      </c>
      <c r="C4716" s="130" t="s">
        <v>16815</v>
      </c>
      <c r="D4716" s="130">
        <v>1</v>
      </c>
      <c r="E4716" s="130" t="s">
        <v>12372</v>
      </c>
      <c r="F4716" s="130">
        <v>16000</v>
      </c>
      <c r="G4716" s="130">
        <v>25000</v>
      </c>
      <c r="H4716" s="130" t="str">
        <f t="shared" si="146"/>
        <v>KT-020067</v>
      </c>
      <c r="I4716" s="130" t="str">
        <f t="shared" si="147"/>
        <v/>
      </c>
    </row>
    <row r="4717" spans="1:9" x14ac:dyDescent="0.15">
      <c r="A4717" s="130">
        <v>4715</v>
      </c>
      <c r="B4717" s="130" t="s">
        <v>7302</v>
      </c>
      <c r="C4717" s="130" t="s">
        <v>16816</v>
      </c>
      <c r="D4717" s="130">
        <v>100</v>
      </c>
      <c r="E4717" s="130" t="s">
        <v>12372</v>
      </c>
      <c r="F4717" s="130">
        <v>3025414</v>
      </c>
      <c r="G4717" s="130">
        <v>3067350</v>
      </c>
      <c r="H4717" s="130" t="str">
        <f t="shared" si="146"/>
        <v>KT-020068</v>
      </c>
      <c r="I4717" s="130" t="str">
        <f t="shared" si="147"/>
        <v>AG</v>
      </c>
    </row>
    <row r="4718" spans="1:9" x14ac:dyDescent="0.15">
      <c r="A4718" s="130">
        <v>4716</v>
      </c>
      <c r="B4718" s="130" t="s">
        <v>7303</v>
      </c>
      <c r="C4718" s="130" t="s">
        <v>13668</v>
      </c>
      <c r="D4718" s="130">
        <v>100</v>
      </c>
      <c r="E4718" s="130" t="s">
        <v>12355</v>
      </c>
      <c r="F4718" s="130">
        <v>51734500</v>
      </c>
      <c r="G4718" s="130">
        <v>51895000</v>
      </c>
      <c r="H4718" s="130" t="str">
        <f t="shared" si="146"/>
        <v>KT-020069</v>
      </c>
      <c r="I4718" s="130" t="str">
        <f t="shared" si="147"/>
        <v>AG</v>
      </c>
    </row>
    <row r="4719" spans="1:9" x14ac:dyDescent="0.15">
      <c r="A4719" s="130">
        <v>4717</v>
      </c>
      <c r="B4719" s="130" t="s">
        <v>7304</v>
      </c>
      <c r="C4719" s="130" t="s">
        <v>16817</v>
      </c>
      <c r="D4719" s="130">
        <v>1000</v>
      </c>
      <c r="E4719" s="130" t="s">
        <v>12372</v>
      </c>
      <c r="F4719" s="130">
        <v>3666000</v>
      </c>
      <c r="G4719" s="130">
        <v>3990000</v>
      </c>
      <c r="H4719" s="130" t="str">
        <f t="shared" si="146"/>
        <v>KT-020070</v>
      </c>
      <c r="I4719" s="130" t="str">
        <f t="shared" si="147"/>
        <v/>
      </c>
    </row>
    <row r="4720" spans="1:9" x14ac:dyDescent="0.15">
      <c r="A4720" s="130">
        <v>4718</v>
      </c>
      <c r="B4720" s="130" t="s">
        <v>7305</v>
      </c>
      <c r="C4720" s="130" t="s">
        <v>16818</v>
      </c>
      <c r="D4720" s="130">
        <v>100</v>
      </c>
      <c r="E4720" s="130" t="s">
        <v>12368</v>
      </c>
      <c r="F4720" s="130">
        <v>946837</v>
      </c>
      <c r="G4720" s="130">
        <v>694791</v>
      </c>
      <c r="H4720" s="130" t="str">
        <f t="shared" si="146"/>
        <v>KT-020071</v>
      </c>
      <c r="I4720" s="130" t="str">
        <f t="shared" si="147"/>
        <v/>
      </c>
    </row>
    <row r="4721" spans="1:9" x14ac:dyDescent="0.15">
      <c r="A4721" s="130">
        <v>4719</v>
      </c>
      <c r="B4721" s="130" t="s">
        <v>7306</v>
      </c>
      <c r="C4721" s="130" t="s">
        <v>2265</v>
      </c>
      <c r="D4721" s="130">
        <v>300</v>
      </c>
      <c r="E4721" s="130" t="s">
        <v>12361</v>
      </c>
      <c r="F4721" s="130">
        <v>3975450</v>
      </c>
      <c r="G4721" s="130">
        <v>3783754</v>
      </c>
      <c r="H4721" s="130" t="str">
        <f t="shared" si="146"/>
        <v>KT-020072</v>
      </c>
      <c r="I4721" s="130" t="str">
        <f t="shared" si="147"/>
        <v/>
      </c>
    </row>
    <row r="4722" spans="1:9" x14ac:dyDescent="0.15">
      <c r="A4722" s="130">
        <v>4720</v>
      </c>
      <c r="B4722" s="130" t="s">
        <v>7307</v>
      </c>
      <c r="C4722" s="130" t="s">
        <v>16819</v>
      </c>
      <c r="D4722" s="130">
        <v>600</v>
      </c>
      <c r="E4722" s="130" t="s">
        <v>12361</v>
      </c>
      <c r="F4722" s="130">
        <v>7908000</v>
      </c>
      <c r="G4722" s="130">
        <v>35037500</v>
      </c>
      <c r="H4722" s="130" t="str">
        <f t="shared" si="146"/>
        <v>KT-020073</v>
      </c>
      <c r="I4722" s="130" t="str">
        <f t="shared" si="147"/>
        <v/>
      </c>
    </row>
    <row r="4723" spans="1:9" x14ac:dyDescent="0.15">
      <c r="A4723" s="130">
        <v>4721</v>
      </c>
      <c r="B4723" s="130" t="s">
        <v>7308</v>
      </c>
      <c r="C4723" s="130" t="s">
        <v>16820</v>
      </c>
      <c r="D4723" s="130">
        <v>1</v>
      </c>
      <c r="E4723" s="130" t="s">
        <v>12361</v>
      </c>
      <c r="F4723" s="130">
        <v>2000</v>
      </c>
      <c r="G4723" s="130">
        <v>4300</v>
      </c>
      <c r="H4723" s="130" t="str">
        <f t="shared" si="146"/>
        <v>KT-020074</v>
      </c>
      <c r="I4723" s="130" t="str">
        <f t="shared" si="147"/>
        <v/>
      </c>
    </row>
    <row r="4724" spans="1:9" x14ac:dyDescent="0.15">
      <c r="A4724" s="130">
        <v>4722</v>
      </c>
      <c r="B4724" s="130" t="s">
        <v>7309</v>
      </c>
      <c r="C4724" s="130" t="s">
        <v>16821</v>
      </c>
      <c r="D4724" s="130">
        <v>1</v>
      </c>
      <c r="E4724" s="130" t="s">
        <v>12372</v>
      </c>
      <c r="F4724" s="130">
        <v>5800</v>
      </c>
      <c r="G4724" s="130">
        <v>6500</v>
      </c>
      <c r="H4724" s="130" t="str">
        <f t="shared" si="146"/>
        <v>KT-020075</v>
      </c>
      <c r="I4724" s="130" t="str">
        <f t="shared" si="147"/>
        <v/>
      </c>
    </row>
    <row r="4725" spans="1:9" x14ac:dyDescent="0.15">
      <c r="A4725" s="130">
        <v>4723</v>
      </c>
      <c r="B4725" s="130" t="s">
        <v>7310</v>
      </c>
      <c r="C4725" s="130" t="s">
        <v>12827</v>
      </c>
      <c r="D4725" s="130">
        <v>100</v>
      </c>
      <c r="E4725" s="130" t="s">
        <v>12372</v>
      </c>
      <c r="F4725" s="130">
        <v>1165812</v>
      </c>
      <c r="G4725" s="130">
        <v>1322000</v>
      </c>
      <c r="H4725" s="130" t="str">
        <f t="shared" si="146"/>
        <v>KT-020076</v>
      </c>
      <c r="I4725" s="130" t="str">
        <f t="shared" si="147"/>
        <v>VG</v>
      </c>
    </row>
    <row r="4726" spans="1:9" x14ac:dyDescent="0.15">
      <c r="A4726" s="130">
        <v>4724</v>
      </c>
      <c r="B4726" s="130" t="s">
        <v>7311</v>
      </c>
      <c r="C4726" s="130" t="s">
        <v>16822</v>
      </c>
      <c r="D4726" s="130">
        <v>10</v>
      </c>
      <c r="E4726" s="130" t="s">
        <v>12372</v>
      </c>
      <c r="F4726" s="130">
        <v>143757.73000000001</v>
      </c>
      <c r="G4726" s="130">
        <v>152856.41</v>
      </c>
      <c r="H4726" s="130" t="str">
        <f t="shared" si="146"/>
        <v>KT-020077</v>
      </c>
      <c r="I4726" s="130" t="str">
        <f t="shared" si="147"/>
        <v>VG</v>
      </c>
    </row>
    <row r="4727" spans="1:9" x14ac:dyDescent="0.15">
      <c r="A4727" s="130">
        <v>4725</v>
      </c>
      <c r="B4727" s="130" t="s">
        <v>7312</v>
      </c>
      <c r="C4727" s="130" t="s">
        <v>16823</v>
      </c>
      <c r="D4727" s="130">
        <v>1</v>
      </c>
      <c r="E4727" s="130" t="s">
        <v>12355</v>
      </c>
      <c r="F4727" s="130">
        <v>32000</v>
      </c>
      <c r="G4727" s="130">
        <v>25000</v>
      </c>
      <c r="H4727" s="130" t="str">
        <f t="shared" si="146"/>
        <v>KT-020078</v>
      </c>
      <c r="I4727" s="130" t="str">
        <f t="shared" si="147"/>
        <v/>
      </c>
    </row>
    <row r="4728" spans="1:9" x14ac:dyDescent="0.15">
      <c r="A4728" s="130">
        <v>4726</v>
      </c>
      <c r="B4728" s="130" t="s">
        <v>7313</v>
      </c>
      <c r="C4728" s="130" t="s">
        <v>16824</v>
      </c>
      <c r="D4728" s="130">
        <v>6</v>
      </c>
      <c r="E4728" s="130" t="s">
        <v>12361</v>
      </c>
      <c r="F4728" s="130">
        <v>450160</v>
      </c>
      <c r="G4728" s="130">
        <v>540204</v>
      </c>
      <c r="H4728" s="130" t="str">
        <f t="shared" si="146"/>
        <v>KT-020079</v>
      </c>
      <c r="I4728" s="130" t="str">
        <f t="shared" si="147"/>
        <v>AG</v>
      </c>
    </row>
    <row r="4729" spans="1:9" x14ac:dyDescent="0.15">
      <c r="A4729" s="130">
        <v>4727</v>
      </c>
      <c r="B4729" s="130" t="s">
        <v>7314</v>
      </c>
      <c r="C4729" s="130" t="s">
        <v>16825</v>
      </c>
      <c r="D4729" s="130">
        <v>100</v>
      </c>
      <c r="E4729" s="130" t="s">
        <v>12372</v>
      </c>
      <c r="F4729" s="130">
        <v>4100000</v>
      </c>
      <c r="G4729" s="130">
        <v>2300000</v>
      </c>
      <c r="H4729" s="130" t="str">
        <f t="shared" si="146"/>
        <v>KT-020080</v>
      </c>
      <c r="I4729" s="130" t="str">
        <f t="shared" si="147"/>
        <v/>
      </c>
    </row>
    <row r="4730" spans="1:9" x14ac:dyDescent="0.15">
      <c r="A4730" s="130">
        <v>4728</v>
      </c>
      <c r="B4730" s="130" t="s">
        <v>7315</v>
      </c>
      <c r="C4730" s="130" t="s">
        <v>16826</v>
      </c>
      <c r="D4730" s="130">
        <v>1</v>
      </c>
      <c r="E4730" s="130" t="s">
        <v>12361</v>
      </c>
      <c r="F4730" s="130">
        <v>15730</v>
      </c>
      <c r="G4730" s="130">
        <v>18400</v>
      </c>
      <c r="H4730" s="130" t="str">
        <f t="shared" si="146"/>
        <v>KT-030001</v>
      </c>
      <c r="I4730" s="130" t="str">
        <f t="shared" si="147"/>
        <v/>
      </c>
    </row>
    <row r="4731" spans="1:9" x14ac:dyDescent="0.15">
      <c r="A4731" s="130">
        <v>4729</v>
      </c>
      <c r="B4731" s="130" t="s">
        <v>7316</v>
      </c>
      <c r="C4731" s="130" t="s">
        <v>16827</v>
      </c>
      <c r="D4731" s="130">
        <v>10</v>
      </c>
      <c r="E4731" s="130" t="s">
        <v>12355</v>
      </c>
      <c r="F4731" s="130">
        <v>46706</v>
      </c>
      <c r="G4731" s="130">
        <v>18106</v>
      </c>
      <c r="H4731" s="130" t="str">
        <f t="shared" si="146"/>
        <v>KT-030002</v>
      </c>
      <c r="I4731" s="130" t="str">
        <f t="shared" si="147"/>
        <v/>
      </c>
    </row>
    <row r="4732" spans="1:9" x14ac:dyDescent="0.15">
      <c r="A4732" s="130">
        <v>4730</v>
      </c>
      <c r="B4732" s="130" t="s">
        <v>7317</v>
      </c>
      <c r="C4732" s="130" t="s">
        <v>13668</v>
      </c>
      <c r="D4732" s="130">
        <v>6500</v>
      </c>
      <c r="E4732" s="130" t="s">
        <v>12372</v>
      </c>
      <c r="F4732" s="130">
        <v>320003970</v>
      </c>
      <c r="G4732" s="130">
        <v>327874040</v>
      </c>
      <c r="H4732" s="130" t="str">
        <f t="shared" si="146"/>
        <v>KT-030003</v>
      </c>
      <c r="I4732" s="130" t="str">
        <f t="shared" si="147"/>
        <v>VG</v>
      </c>
    </row>
    <row r="4733" spans="1:9" x14ac:dyDescent="0.15">
      <c r="A4733" s="130">
        <v>4731</v>
      </c>
      <c r="B4733" s="130" t="s">
        <v>7318</v>
      </c>
      <c r="C4733" s="130" t="s">
        <v>1952</v>
      </c>
      <c r="D4733" s="130">
        <v>32</v>
      </c>
      <c r="E4733" s="130" t="s">
        <v>12355</v>
      </c>
      <c r="F4733" s="130">
        <v>4488300</v>
      </c>
      <c r="G4733" s="130">
        <v>2500000</v>
      </c>
      <c r="H4733" s="130" t="str">
        <f t="shared" si="146"/>
        <v>KT-030004</v>
      </c>
      <c r="I4733" s="130" t="str">
        <f t="shared" si="147"/>
        <v>AG</v>
      </c>
    </row>
    <row r="4734" spans="1:9" x14ac:dyDescent="0.15">
      <c r="A4734" s="130">
        <v>4732</v>
      </c>
      <c r="B4734" s="130" t="s">
        <v>7319</v>
      </c>
      <c r="C4734" s="130" t="s">
        <v>16828</v>
      </c>
      <c r="D4734" s="130">
        <v>40</v>
      </c>
      <c r="E4734" s="130" t="s">
        <v>16829</v>
      </c>
      <c r="F4734" s="130">
        <v>1000</v>
      </c>
      <c r="G4734" s="130">
        <v>1400</v>
      </c>
      <c r="H4734" s="130" t="str">
        <f t="shared" si="146"/>
        <v>KT-030005</v>
      </c>
      <c r="I4734" s="130" t="str">
        <f t="shared" si="147"/>
        <v/>
      </c>
    </row>
    <row r="4735" spans="1:9" x14ac:dyDescent="0.15">
      <c r="A4735" s="130">
        <v>4733</v>
      </c>
      <c r="B4735" s="130" t="s">
        <v>7320</v>
      </c>
      <c r="C4735" s="130" t="s">
        <v>16830</v>
      </c>
      <c r="D4735" s="130">
        <v>40</v>
      </c>
      <c r="E4735" s="130" t="s">
        <v>12355</v>
      </c>
      <c r="F4735" s="130">
        <v>211240000</v>
      </c>
      <c r="G4735" s="130">
        <v>213880000</v>
      </c>
      <c r="H4735" s="130" t="str">
        <f t="shared" si="146"/>
        <v>KT-030006</v>
      </c>
      <c r="I4735" s="130" t="str">
        <f t="shared" si="147"/>
        <v/>
      </c>
    </row>
    <row r="4736" spans="1:9" x14ac:dyDescent="0.15">
      <c r="A4736" s="130">
        <v>4734</v>
      </c>
      <c r="B4736" s="130" t="s">
        <v>7321</v>
      </c>
      <c r="C4736" s="130" t="s">
        <v>16831</v>
      </c>
      <c r="D4736" s="130">
        <v>1</v>
      </c>
      <c r="E4736" s="130" t="s">
        <v>12368</v>
      </c>
      <c r="F4736" s="130">
        <v>4469</v>
      </c>
      <c r="G4736" s="130">
        <v>4836</v>
      </c>
      <c r="H4736" s="130" t="str">
        <f t="shared" si="146"/>
        <v>KT-030007</v>
      </c>
      <c r="I4736" s="130" t="str">
        <f t="shared" si="147"/>
        <v>VG</v>
      </c>
    </row>
    <row r="4737" spans="1:9" x14ac:dyDescent="0.15">
      <c r="A4737" s="130">
        <v>4735</v>
      </c>
      <c r="B4737" s="130" t="s">
        <v>7322</v>
      </c>
      <c r="C4737" s="130" t="s">
        <v>16832</v>
      </c>
      <c r="D4737" s="130">
        <v>100</v>
      </c>
      <c r="E4737" s="130" t="s">
        <v>12372</v>
      </c>
      <c r="F4737" s="130">
        <v>179298.94</v>
      </c>
      <c r="G4737" s="130">
        <v>371790.28</v>
      </c>
      <c r="H4737" s="130" t="str">
        <f t="shared" si="146"/>
        <v>KT-030008</v>
      </c>
      <c r="I4737" s="130" t="str">
        <f t="shared" si="147"/>
        <v>AG</v>
      </c>
    </row>
    <row r="4738" spans="1:9" x14ac:dyDescent="0.15">
      <c r="A4738" s="130">
        <v>4736</v>
      </c>
      <c r="B4738" s="130" t="s">
        <v>7323</v>
      </c>
      <c r="C4738" s="130" t="s">
        <v>16833</v>
      </c>
      <c r="D4738" s="130">
        <v>10</v>
      </c>
      <c r="E4738" s="130" t="s">
        <v>12355</v>
      </c>
      <c r="F4738" s="130">
        <v>136696</v>
      </c>
      <c r="G4738" s="130">
        <v>178298</v>
      </c>
      <c r="H4738" s="130" t="str">
        <f t="shared" si="146"/>
        <v>KT-030009</v>
      </c>
      <c r="I4738" s="130" t="str">
        <f t="shared" si="147"/>
        <v>AG</v>
      </c>
    </row>
    <row r="4739" spans="1:9" x14ac:dyDescent="0.15">
      <c r="A4739" s="130">
        <v>4737</v>
      </c>
      <c r="B4739" s="130" t="s">
        <v>7324</v>
      </c>
      <c r="C4739" s="130" t="s">
        <v>16834</v>
      </c>
      <c r="D4739" s="130">
        <v>15000</v>
      </c>
      <c r="E4739" s="130" t="s">
        <v>12497</v>
      </c>
      <c r="F4739" s="130">
        <v>15000</v>
      </c>
      <c r="G4739" s="130">
        <v>15000</v>
      </c>
      <c r="H4739" s="130" t="str">
        <f t="shared" si="146"/>
        <v>KT-030010</v>
      </c>
      <c r="I4739" s="130" t="str">
        <f t="shared" si="147"/>
        <v/>
      </c>
    </row>
    <row r="4740" spans="1:9" x14ac:dyDescent="0.15">
      <c r="A4740" s="130">
        <v>4738</v>
      </c>
      <c r="B4740" s="130" t="s">
        <v>7325</v>
      </c>
      <c r="C4740" s="130" t="s">
        <v>16835</v>
      </c>
      <c r="D4740" s="130">
        <v>1</v>
      </c>
      <c r="E4740" s="130" t="s">
        <v>12355</v>
      </c>
      <c r="F4740" s="130">
        <v>4500</v>
      </c>
      <c r="G4740" s="130">
        <v>3800</v>
      </c>
      <c r="H4740" s="130" t="str">
        <f t="shared" ref="H4740:H4803" si="148">LEFT(B4740,FIND("-",B4740)+6)</f>
        <v>KT-030011</v>
      </c>
      <c r="I4740" s="130" t="str">
        <f t="shared" ref="I4740:I4803" si="149">RIGHT(B4740,LEN(B4740)-FIND("-",B4740)-7)</f>
        <v/>
      </c>
    </row>
    <row r="4741" spans="1:9" x14ac:dyDescent="0.15">
      <c r="A4741" s="130">
        <v>4739</v>
      </c>
      <c r="B4741" s="130" t="s">
        <v>7326</v>
      </c>
      <c r="C4741" s="130" t="s">
        <v>16836</v>
      </c>
      <c r="D4741" s="130">
        <v>10</v>
      </c>
      <c r="E4741" s="130" t="s">
        <v>12370</v>
      </c>
      <c r="F4741" s="130">
        <v>2620000</v>
      </c>
      <c r="G4741" s="130">
        <v>2420000</v>
      </c>
      <c r="H4741" s="130" t="str">
        <f t="shared" si="148"/>
        <v>KT-030012</v>
      </c>
      <c r="I4741" s="130" t="str">
        <f t="shared" si="149"/>
        <v/>
      </c>
    </row>
    <row r="4742" spans="1:9" x14ac:dyDescent="0.15">
      <c r="A4742" s="130">
        <v>4740</v>
      </c>
      <c r="B4742" s="130" t="s">
        <v>7327</v>
      </c>
      <c r="C4742" s="130" t="s">
        <v>16837</v>
      </c>
      <c r="D4742" s="130">
        <v>1</v>
      </c>
      <c r="E4742" s="130" t="s">
        <v>16838</v>
      </c>
      <c r="F4742" s="130">
        <v>3909600</v>
      </c>
      <c r="G4742" s="130">
        <v>4452000</v>
      </c>
      <c r="H4742" s="130" t="str">
        <f t="shared" si="148"/>
        <v>KT-030013</v>
      </c>
      <c r="I4742" s="130" t="str">
        <f t="shared" si="149"/>
        <v/>
      </c>
    </row>
    <row r="4743" spans="1:9" x14ac:dyDescent="0.15">
      <c r="A4743" s="130">
        <v>4741</v>
      </c>
      <c r="B4743" s="130" t="s">
        <v>7328</v>
      </c>
      <c r="C4743" s="130" t="s">
        <v>16839</v>
      </c>
      <c r="D4743" s="130">
        <v>1</v>
      </c>
      <c r="E4743" s="130" t="s">
        <v>12391</v>
      </c>
      <c r="F4743" s="130">
        <v>111500000</v>
      </c>
      <c r="G4743" s="130">
        <v>369000000</v>
      </c>
      <c r="H4743" s="130" t="str">
        <f t="shared" si="148"/>
        <v>KT-030014</v>
      </c>
      <c r="I4743" s="130" t="str">
        <f t="shared" si="149"/>
        <v>VG</v>
      </c>
    </row>
    <row r="4744" spans="1:9" x14ac:dyDescent="0.15">
      <c r="A4744" s="130">
        <v>4742</v>
      </c>
      <c r="B4744" s="130" t="s">
        <v>7329</v>
      </c>
      <c r="C4744" s="130" t="s">
        <v>16840</v>
      </c>
      <c r="D4744" s="130">
        <v>1</v>
      </c>
      <c r="E4744" s="130" t="s">
        <v>12391</v>
      </c>
      <c r="F4744" s="130">
        <v>19500000</v>
      </c>
      <c r="G4744" s="130">
        <v>20000000</v>
      </c>
      <c r="H4744" s="130" t="str">
        <f t="shared" si="148"/>
        <v>KT-030015</v>
      </c>
      <c r="I4744" s="130" t="str">
        <f t="shared" si="149"/>
        <v/>
      </c>
    </row>
    <row r="4745" spans="1:9" x14ac:dyDescent="0.15">
      <c r="A4745" s="130">
        <v>4743</v>
      </c>
      <c r="B4745" s="130" t="s">
        <v>7330</v>
      </c>
      <c r="C4745" s="130" t="s">
        <v>12732</v>
      </c>
      <c r="D4745" s="130">
        <v>100</v>
      </c>
      <c r="E4745" s="130" t="s">
        <v>12372</v>
      </c>
      <c r="F4745" s="130">
        <v>2798700</v>
      </c>
      <c r="G4745" s="130">
        <v>2600600</v>
      </c>
      <c r="H4745" s="130" t="str">
        <f t="shared" si="148"/>
        <v>KT-030016</v>
      </c>
      <c r="I4745" s="130" t="str">
        <f t="shared" si="149"/>
        <v/>
      </c>
    </row>
    <row r="4746" spans="1:9" x14ac:dyDescent="0.15">
      <c r="A4746" s="130">
        <v>4744</v>
      </c>
      <c r="B4746" s="130" t="s">
        <v>7331</v>
      </c>
      <c r="C4746" s="130" t="s">
        <v>15069</v>
      </c>
      <c r="D4746" s="130">
        <v>100</v>
      </c>
      <c r="E4746" s="130" t="s">
        <v>12355</v>
      </c>
      <c r="F4746" s="130">
        <v>2828480</v>
      </c>
      <c r="G4746" s="130">
        <v>645000</v>
      </c>
      <c r="H4746" s="130" t="str">
        <f t="shared" si="148"/>
        <v>KT-030017</v>
      </c>
      <c r="I4746" s="130" t="str">
        <f t="shared" si="149"/>
        <v/>
      </c>
    </row>
    <row r="4747" spans="1:9" x14ac:dyDescent="0.15">
      <c r="A4747" s="130">
        <v>4745</v>
      </c>
      <c r="B4747" s="130" t="s">
        <v>7332</v>
      </c>
      <c r="C4747" s="130" t="s">
        <v>16841</v>
      </c>
      <c r="D4747" s="130">
        <v>1</v>
      </c>
      <c r="E4747" s="130" t="s">
        <v>13699</v>
      </c>
      <c r="F4747" s="130">
        <v>600000</v>
      </c>
      <c r="G4747" s="130">
        <v>230000</v>
      </c>
      <c r="H4747" s="130" t="str">
        <f t="shared" si="148"/>
        <v>KT-030018</v>
      </c>
      <c r="I4747" s="130" t="str">
        <f t="shared" si="149"/>
        <v>V</v>
      </c>
    </row>
    <row r="4748" spans="1:9" x14ac:dyDescent="0.15">
      <c r="A4748" s="130">
        <v>4746</v>
      </c>
      <c r="B4748" s="130" t="s">
        <v>7333</v>
      </c>
      <c r="C4748" s="130" t="s">
        <v>16842</v>
      </c>
      <c r="D4748" s="130">
        <v>10</v>
      </c>
      <c r="E4748" s="130" t="s">
        <v>12355</v>
      </c>
      <c r="F4748" s="130">
        <v>1361520</v>
      </c>
      <c r="G4748" s="130">
        <v>1472190</v>
      </c>
      <c r="H4748" s="130" t="str">
        <f t="shared" si="148"/>
        <v>KT-030019</v>
      </c>
      <c r="I4748" s="130" t="str">
        <f t="shared" si="149"/>
        <v/>
      </c>
    </row>
    <row r="4749" spans="1:9" x14ac:dyDescent="0.15">
      <c r="A4749" s="130">
        <v>4747</v>
      </c>
      <c r="B4749" s="130" t="s">
        <v>7334</v>
      </c>
      <c r="C4749" s="130" t="s">
        <v>16843</v>
      </c>
      <c r="D4749" s="130">
        <v>4.5</v>
      </c>
      <c r="E4749" s="130" t="s">
        <v>12619</v>
      </c>
      <c r="F4749" s="130">
        <v>312000</v>
      </c>
      <c r="G4749" s="130">
        <v>388705</v>
      </c>
      <c r="H4749" s="130" t="str">
        <f t="shared" si="148"/>
        <v>KT-030020</v>
      </c>
      <c r="I4749" s="130" t="str">
        <f t="shared" si="149"/>
        <v/>
      </c>
    </row>
    <row r="4750" spans="1:9" x14ac:dyDescent="0.15">
      <c r="A4750" s="130">
        <v>4748</v>
      </c>
      <c r="B4750" s="130" t="s">
        <v>7335</v>
      </c>
      <c r="C4750" s="130" t="s">
        <v>16844</v>
      </c>
      <c r="D4750" s="130">
        <v>1</v>
      </c>
      <c r="E4750" s="130" t="s">
        <v>12391</v>
      </c>
      <c r="F4750" s="130">
        <v>698000</v>
      </c>
      <c r="G4750" s="130">
        <v>850000</v>
      </c>
      <c r="H4750" s="130" t="str">
        <f t="shared" si="148"/>
        <v>KT-030021</v>
      </c>
      <c r="I4750" s="130" t="str">
        <f t="shared" si="149"/>
        <v/>
      </c>
    </row>
    <row r="4751" spans="1:9" x14ac:dyDescent="0.15">
      <c r="A4751" s="130">
        <v>4749</v>
      </c>
      <c r="B4751" s="130" t="s">
        <v>7336</v>
      </c>
      <c r="C4751" s="130" t="s">
        <v>16845</v>
      </c>
      <c r="D4751" s="130">
        <v>1</v>
      </c>
      <c r="E4751" s="130" t="s">
        <v>12391</v>
      </c>
      <c r="F4751" s="130">
        <v>750000</v>
      </c>
      <c r="G4751" s="130">
        <v>700000</v>
      </c>
      <c r="H4751" s="130" t="str">
        <f t="shared" si="148"/>
        <v>KT-030022</v>
      </c>
      <c r="I4751" s="130" t="str">
        <f t="shared" si="149"/>
        <v>AG</v>
      </c>
    </row>
    <row r="4752" spans="1:9" x14ac:dyDescent="0.15">
      <c r="A4752" s="130">
        <v>4750</v>
      </c>
      <c r="B4752" s="130" t="s">
        <v>7337</v>
      </c>
      <c r="C4752" s="130" t="s">
        <v>16846</v>
      </c>
      <c r="D4752" s="130">
        <v>1</v>
      </c>
      <c r="E4752" s="130" t="s">
        <v>12355</v>
      </c>
      <c r="F4752" s="130">
        <v>15448.04</v>
      </c>
      <c r="G4752" s="130">
        <v>15471.74</v>
      </c>
      <c r="H4752" s="130" t="str">
        <f t="shared" si="148"/>
        <v>KT-030023</v>
      </c>
      <c r="I4752" s="130" t="str">
        <f t="shared" si="149"/>
        <v/>
      </c>
    </row>
    <row r="4753" spans="1:9" x14ac:dyDescent="0.15">
      <c r="A4753" s="130">
        <v>4751</v>
      </c>
      <c r="B4753" s="130" t="s">
        <v>7338</v>
      </c>
      <c r="C4753" s="130" t="s">
        <v>16847</v>
      </c>
      <c r="D4753" s="130">
        <v>100</v>
      </c>
      <c r="E4753" s="130" t="s">
        <v>12370</v>
      </c>
      <c r="F4753" s="130">
        <v>31062700</v>
      </c>
      <c r="G4753" s="130">
        <v>36308700</v>
      </c>
      <c r="H4753" s="130" t="str">
        <f t="shared" si="148"/>
        <v>KT-030024</v>
      </c>
      <c r="I4753" s="130" t="str">
        <f t="shared" si="149"/>
        <v>VG</v>
      </c>
    </row>
    <row r="4754" spans="1:9" x14ac:dyDescent="0.15">
      <c r="A4754" s="130">
        <v>4752</v>
      </c>
      <c r="B4754" s="130" t="s">
        <v>7339</v>
      </c>
      <c r="C4754" s="130" t="s">
        <v>387</v>
      </c>
      <c r="D4754" s="130">
        <v>1000</v>
      </c>
      <c r="E4754" s="130" t="s">
        <v>12372</v>
      </c>
      <c r="F4754" s="130">
        <v>4728000</v>
      </c>
      <c r="G4754" s="130">
        <v>4650000</v>
      </c>
      <c r="H4754" s="130" t="str">
        <f t="shared" si="148"/>
        <v>KT-030025</v>
      </c>
      <c r="I4754" s="130" t="str">
        <f t="shared" si="149"/>
        <v>AG</v>
      </c>
    </row>
    <row r="4755" spans="1:9" x14ac:dyDescent="0.15">
      <c r="A4755" s="130">
        <v>4753</v>
      </c>
      <c r="B4755" s="130" t="s">
        <v>7340</v>
      </c>
      <c r="C4755" s="130" t="s">
        <v>385</v>
      </c>
      <c r="D4755" s="130">
        <v>300</v>
      </c>
      <c r="E4755" s="130" t="s">
        <v>12368</v>
      </c>
      <c r="F4755" s="130">
        <v>9210921</v>
      </c>
      <c r="G4755" s="130">
        <v>10643722</v>
      </c>
      <c r="H4755" s="130" t="str">
        <f t="shared" si="148"/>
        <v>KT-030026</v>
      </c>
      <c r="I4755" s="130" t="str">
        <f t="shared" si="149"/>
        <v>AG</v>
      </c>
    </row>
    <row r="4756" spans="1:9" x14ac:dyDescent="0.15">
      <c r="A4756" s="130">
        <v>4754</v>
      </c>
      <c r="B4756" s="130" t="s">
        <v>7341</v>
      </c>
      <c r="C4756" s="130" t="s">
        <v>16848</v>
      </c>
      <c r="D4756" s="130">
        <v>1</v>
      </c>
      <c r="E4756" s="130" t="s">
        <v>16849</v>
      </c>
      <c r="F4756" s="130">
        <v>333620</v>
      </c>
      <c r="G4756" s="130">
        <v>342912</v>
      </c>
      <c r="H4756" s="130" t="str">
        <f t="shared" si="148"/>
        <v>KT-030027</v>
      </c>
      <c r="I4756" s="130" t="str">
        <f t="shared" si="149"/>
        <v/>
      </c>
    </row>
    <row r="4757" spans="1:9" x14ac:dyDescent="0.15">
      <c r="A4757" s="130">
        <v>4755</v>
      </c>
      <c r="B4757" s="130" t="s">
        <v>7342</v>
      </c>
      <c r="C4757" s="130" t="s">
        <v>16850</v>
      </c>
      <c r="D4757" s="130">
        <v>10000</v>
      </c>
      <c r="E4757" s="130" t="s">
        <v>16851</v>
      </c>
      <c r="F4757" s="130">
        <v>200000000</v>
      </c>
      <c r="G4757" s="130">
        <v>96000000</v>
      </c>
      <c r="H4757" s="130" t="str">
        <f t="shared" si="148"/>
        <v>KT-030028</v>
      </c>
      <c r="I4757" s="130" t="str">
        <f t="shared" si="149"/>
        <v>AG</v>
      </c>
    </row>
    <row r="4758" spans="1:9" x14ac:dyDescent="0.15">
      <c r="A4758" s="130">
        <v>4756</v>
      </c>
      <c r="B4758" s="130" t="s">
        <v>7343</v>
      </c>
      <c r="C4758" s="130" t="s">
        <v>16852</v>
      </c>
      <c r="D4758" s="130">
        <v>700</v>
      </c>
      <c r="E4758" s="130" t="s">
        <v>12361</v>
      </c>
      <c r="F4758" s="130">
        <v>244662200</v>
      </c>
      <c r="G4758" s="130">
        <v>326191024</v>
      </c>
      <c r="H4758" s="130" t="str">
        <f t="shared" si="148"/>
        <v>KT-030029</v>
      </c>
      <c r="I4758" s="130" t="str">
        <f t="shared" si="149"/>
        <v>AG</v>
      </c>
    </row>
    <row r="4759" spans="1:9" x14ac:dyDescent="0.15">
      <c r="A4759" s="130">
        <v>4757</v>
      </c>
      <c r="B4759" s="130" t="s">
        <v>7344</v>
      </c>
      <c r="C4759" s="130" t="s">
        <v>12827</v>
      </c>
      <c r="D4759" s="130">
        <v>100</v>
      </c>
      <c r="E4759" s="130" t="s">
        <v>12372</v>
      </c>
      <c r="F4759" s="130">
        <v>1371055.6</v>
      </c>
      <c r="G4759" s="130">
        <v>1322200</v>
      </c>
      <c r="H4759" s="130" t="str">
        <f t="shared" si="148"/>
        <v>KT-030030</v>
      </c>
      <c r="I4759" s="130" t="str">
        <f t="shared" si="149"/>
        <v>AG</v>
      </c>
    </row>
    <row r="4760" spans="1:9" x14ac:dyDescent="0.15">
      <c r="A4760" s="130">
        <v>4758</v>
      </c>
      <c r="B4760" s="130" t="s">
        <v>7345</v>
      </c>
      <c r="C4760" s="130" t="s">
        <v>16853</v>
      </c>
      <c r="D4760" s="130">
        <v>100</v>
      </c>
      <c r="E4760" s="130" t="s">
        <v>12368</v>
      </c>
      <c r="F4760" s="130">
        <v>89415</v>
      </c>
      <c r="G4760" s="130">
        <v>94936</v>
      </c>
      <c r="H4760" s="130" t="str">
        <f t="shared" si="148"/>
        <v>KT-030031</v>
      </c>
      <c r="I4760" s="130" t="str">
        <f t="shared" si="149"/>
        <v>AG</v>
      </c>
    </row>
    <row r="4761" spans="1:9" x14ac:dyDescent="0.15">
      <c r="A4761" s="130">
        <v>4759</v>
      </c>
      <c r="B4761" s="130" t="s">
        <v>7346</v>
      </c>
      <c r="C4761" s="130" t="s">
        <v>2204</v>
      </c>
      <c r="D4761" s="130">
        <v>100</v>
      </c>
      <c r="E4761" s="130" t="s">
        <v>12372</v>
      </c>
      <c r="F4761" s="130">
        <v>490928.7</v>
      </c>
      <c r="G4761" s="130">
        <v>147865.70000000001</v>
      </c>
      <c r="H4761" s="130" t="str">
        <f t="shared" si="148"/>
        <v>KT-030032</v>
      </c>
      <c r="I4761" s="130" t="str">
        <f t="shared" si="149"/>
        <v>AG</v>
      </c>
    </row>
    <row r="4762" spans="1:9" x14ac:dyDescent="0.15">
      <c r="A4762" s="130">
        <v>4760</v>
      </c>
      <c r="B4762" s="130" t="s">
        <v>7347</v>
      </c>
      <c r="C4762" s="130" t="s">
        <v>16854</v>
      </c>
      <c r="D4762" s="130">
        <v>100</v>
      </c>
      <c r="E4762" s="130" t="s">
        <v>12355</v>
      </c>
      <c r="F4762" s="130">
        <v>409400</v>
      </c>
      <c r="G4762" s="130">
        <v>523500</v>
      </c>
      <c r="H4762" s="130" t="str">
        <f t="shared" si="148"/>
        <v>KT-030033</v>
      </c>
      <c r="I4762" s="130" t="str">
        <f t="shared" si="149"/>
        <v/>
      </c>
    </row>
    <row r="4763" spans="1:9" x14ac:dyDescent="0.15">
      <c r="A4763" s="130">
        <v>4761</v>
      </c>
      <c r="B4763" s="130" t="s">
        <v>7348</v>
      </c>
      <c r="C4763" s="130" t="s">
        <v>16855</v>
      </c>
      <c r="D4763" s="130">
        <v>10</v>
      </c>
      <c r="E4763" s="130" t="s">
        <v>12403</v>
      </c>
      <c r="F4763" s="130">
        <v>18340099</v>
      </c>
      <c r="G4763" s="130">
        <v>13726053</v>
      </c>
      <c r="H4763" s="130" t="str">
        <f t="shared" si="148"/>
        <v>KT-030034</v>
      </c>
      <c r="I4763" s="130" t="str">
        <f t="shared" si="149"/>
        <v/>
      </c>
    </row>
    <row r="4764" spans="1:9" x14ac:dyDescent="0.15">
      <c r="A4764" s="130">
        <v>4762</v>
      </c>
      <c r="B4764" s="130" t="s">
        <v>7349</v>
      </c>
      <c r="C4764" s="130" t="s">
        <v>16856</v>
      </c>
      <c r="D4764" s="130">
        <v>10</v>
      </c>
      <c r="E4764" s="130" t="s">
        <v>12372</v>
      </c>
      <c r="F4764" s="130">
        <v>134792</v>
      </c>
      <c r="G4764" s="130">
        <v>109240</v>
      </c>
      <c r="H4764" s="130" t="str">
        <f t="shared" si="148"/>
        <v>KT-030035</v>
      </c>
      <c r="I4764" s="130" t="str">
        <f t="shared" si="149"/>
        <v/>
      </c>
    </row>
    <row r="4765" spans="1:9" x14ac:dyDescent="0.15">
      <c r="A4765" s="130">
        <v>4763</v>
      </c>
      <c r="B4765" s="130" t="s">
        <v>7350</v>
      </c>
      <c r="C4765" s="130" t="s">
        <v>16317</v>
      </c>
      <c r="D4765" s="130">
        <v>1</v>
      </c>
      <c r="E4765" s="130" t="s">
        <v>14480</v>
      </c>
      <c r="F4765" s="130">
        <v>4700</v>
      </c>
      <c r="G4765" s="130">
        <v>170000</v>
      </c>
      <c r="H4765" s="130" t="str">
        <f t="shared" si="148"/>
        <v>KT-030036</v>
      </c>
      <c r="I4765" s="130" t="str">
        <f t="shared" si="149"/>
        <v/>
      </c>
    </row>
    <row r="4766" spans="1:9" x14ac:dyDescent="0.15">
      <c r="A4766" s="130">
        <v>4764</v>
      </c>
      <c r="B4766" s="130" t="s">
        <v>7351</v>
      </c>
      <c r="C4766" s="130" t="s">
        <v>16857</v>
      </c>
      <c r="D4766" s="130">
        <v>23000</v>
      </c>
      <c r="E4766" s="130" t="s">
        <v>12554</v>
      </c>
      <c r="F4766" s="130">
        <v>103994300</v>
      </c>
      <c r="G4766" s="130">
        <v>116480784</v>
      </c>
      <c r="H4766" s="130" t="str">
        <f t="shared" si="148"/>
        <v>KT-030037</v>
      </c>
      <c r="I4766" s="130" t="str">
        <f t="shared" si="149"/>
        <v/>
      </c>
    </row>
    <row r="4767" spans="1:9" x14ac:dyDescent="0.15">
      <c r="A4767" s="130">
        <v>4765</v>
      </c>
      <c r="B4767" s="130" t="s">
        <v>7352</v>
      </c>
      <c r="C4767" s="130" t="s">
        <v>16858</v>
      </c>
      <c r="D4767" s="130">
        <v>1</v>
      </c>
      <c r="E4767" s="130" t="s">
        <v>12972</v>
      </c>
      <c r="F4767" s="130">
        <v>100</v>
      </c>
      <c r="G4767" s="130">
        <v>100</v>
      </c>
      <c r="H4767" s="130" t="str">
        <f t="shared" si="148"/>
        <v>KT-030038</v>
      </c>
      <c r="I4767" s="130" t="str">
        <f t="shared" si="149"/>
        <v/>
      </c>
    </row>
    <row r="4768" spans="1:9" x14ac:dyDescent="0.15">
      <c r="A4768" s="130">
        <v>4766</v>
      </c>
      <c r="B4768" s="130" t="s">
        <v>7353</v>
      </c>
      <c r="C4768" s="130" t="s">
        <v>16859</v>
      </c>
      <c r="D4768" s="130">
        <v>10</v>
      </c>
      <c r="E4768" s="130" t="s">
        <v>12355</v>
      </c>
      <c r="F4768" s="130">
        <v>350900</v>
      </c>
      <c r="G4768" s="130">
        <v>130808.16</v>
      </c>
      <c r="H4768" s="130" t="str">
        <f t="shared" si="148"/>
        <v>KT-030039</v>
      </c>
      <c r="I4768" s="130" t="str">
        <f t="shared" si="149"/>
        <v/>
      </c>
    </row>
    <row r="4769" spans="1:9" x14ac:dyDescent="0.15">
      <c r="A4769" s="130">
        <v>4767</v>
      </c>
      <c r="B4769" s="130" t="s">
        <v>7354</v>
      </c>
      <c r="C4769" s="130" t="s">
        <v>16860</v>
      </c>
      <c r="D4769" s="130">
        <v>1</v>
      </c>
      <c r="E4769" s="130" t="s">
        <v>12391</v>
      </c>
      <c r="F4769" s="130">
        <v>7338000</v>
      </c>
      <c r="G4769" s="130">
        <v>8817000</v>
      </c>
      <c r="H4769" s="130" t="str">
        <f t="shared" si="148"/>
        <v>KT-030040</v>
      </c>
      <c r="I4769" s="130" t="str">
        <f t="shared" si="149"/>
        <v/>
      </c>
    </row>
    <row r="4770" spans="1:9" x14ac:dyDescent="0.15">
      <c r="A4770" s="130">
        <v>4768</v>
      </c>
      <c r="B4770" s="130" t="s">
        <v>7355</v>
      </c>
      <c r="C4770" s="130" t="s">
        <v>16762</v>
      </c>
      <c r="D4770" s="130">
        <v>3000</v>
      </c>
      <c r="E4770" s="130" t="s">
        <v>12361</v>
      </c>
      <c r="F4770" s="130">
        <v>33300000</v>
      </c>
      <c r="G4770" s="130">
        <v>65400000</v>
      </c>
      <c r="H4770" s="130" t="str">
        <f t="shared" si="148"/>
        <v>KT-030041</v>
      </c>
      <c r="I4770" s="130" t="str">
        <f t="shared" si="149"/>
        <v>VG</v>
      </c>
    </row>
    <row r="4771" spans="1:9" x14ac:dyDescent="0.15">
      <c r="A4771" s="130">
        <v>4769</v>
      </c>
      <c r="B4771" s="130" t="s">
        <v>7356</v>
      </c>
      <c r="C4771" s="130" t="s">
        <v>16861</v>
      </c>
      <c r="D4771" s="130">
        <v>100</v>
      </c>
      <c r="E4771" s="130" t="s">
        <v>12372</v>
      </c>
      <c r="F4771" s="130">
        <v>376720</v>
      </c>
      <c r="G4771" s="130">
        <v>800000</v>
      </c>
      <c r="H4771" s="130" t="str">
        <f t="shared" si="148"/>
        <v>KT-030042</v>
      </c>
      <c r="I4771" s="130" t="str">
        <f t="shared" si="149"/>
        <v>AG</v>
      </c>
    </row>
    <row r="4772" spans="1:9" x14ac:dyDescent="0.15">
      <c r="A4772" s="130">
        <v>4770</v>
      </c>
      <c r="B4772" s="130" t="s">
        <v>7357</v>
      </c>
      <c r="C4772" s="130" t="s">
        <v>16862</v>
      </c>
      <c r="D4772" s="130">
        <v>1</v>
      </c>
      <c r="E4772" s="130" t="s">
        <v>16829</v>
      </c>
      <c r="F4772" s="130">
        <v>160</v>
      </c>
      <c r="G4772" s="130">
        <v>47</v>
      </c>
      <c r="H4772" s="130" t="str">
        <f t="shared" si="148"/>
        <v>KT-030043</v>
      </c>
      <c r="I4772" s="130" t="str">
        <f t="shared" si="149"/>
        <v>VG</v>
      </c>
    </row>
    <row r="4773" spans="1:9" x14ac:dyDescent="0.15">
      <c r="A4773" s="130">
        <v>4771</v>
      </c>
      <c r="B4773" s="130" t="s">
        <v>7358</v>
      </c>
      <c r="C4773" s="130" t="s">
        <v>16863</v>
      </c>
      <c r="D4773" s="130">
        <v>1</v>
      </c>
      <c r="E4773" s="130" t="s">
        <v>12372</v>
      </c>
      <c r="F4773" s="130">
        <v>4300</v>
      </c>
      <c r="G4773" s="130">
        <v>6835</v>
      </c>
      <c r="H4773" s="130" t="str">
        <f t="shared" si="148"/>
        <v>KT-030044</v>
      </c>
      <c r="I4773" s="130" t="str">
        <f t="shared" si="149"/>
        <v>AG</v>
      </c>
    </row>
    <row r="4774" spans="1:9" x14ac:dyDescent="0.15">
      <c r="A4774" s="130">
        <v>4772</v>
      </c>
      <c r="B4774" s="130" t="s">
        <v>7359</v>
      </c>
      <c r="C4774" s="130" t="s">
        <v>16864</v>
      </c>
      <c r="D4774" s="130">
        <v>1</v>
      </c>
      <c r="E4774" s="130" t="s">
        <v>12446</v>
      </c>
      <c r="F4774" s="130">
        <v>2308000</v>
      </c>
      <c r="G4774" s="130">
        <v>1700000</v>
      </c>
      <c r="H4774" s="130" t="str">
        <f t="shared" si="148"/>
        <v>KT-030045</v>
      </c>
      <c r="I4774" s="130" t="str">
        <f t="shared" si="149"/>
        <v/>
      </c>
    </row>
    <row r="4775" spans="1:9" x14ac:dyDescent="0.15">
      <c r="A4775" s="130">
        <v>4773</v>
      </c>
      <c r="B4775" s="130" t="s">
        <v>7360</v>
      </c>
      <c r="C4775" s="130" t="s">
        <v>16865</v>
      </c>
      <c r="D4775" s="130">
        <v>1</v>
      </c>
      <c r="E4775" s="130" t="s">
        <v>12989</v>
      </c>
      <c r="F4775" s="130">
        <v>1560000</v>
      </c>
      <c r="G4775" s="130">
        <v>1715000</v>
      </c>
      <c r="H4775" s="130" t="str">
        <f t="shared" si="148"/>
        <v>KT-030046</v>
      </c>
      <c r="I4775" s="130" t="str">
        <f t="shared" si="149"/>
        <v/>
      </c>
    </row>
    <row r="4776" spans="1:9" x14ac:dyDescent="0.15">
      <c r="A4776" s="130">
        <v>4774</v>
      </c>
      <c r="B4776" s="130" t="s">
        <v>7361</v>
      </c>
      <c r="C4776" s="130" t="s">
        <v>16866</v>
      </c>
      <c r="D4776" s="130">
        <v>300</v>
      </c>
      <c r="E4776" s="130" t="s">
        <v>12355</v>
      </c>
      <c r="F4776" s="130">
        <v>1899516</v>
      </c>
      <c r="G4776" s="130">
        <v>2114286</v>
      </c>
      <c r="H4776" s="130" t="str">
        <f t="shared" si="148"/>
        <v>KT-030047</v>
      </c>
      <c r="I4776" s="130" t="str">
        <f t="shared" si="149"/>
        <v>VG</v>
      </c>
    </row>
    <row r="4777" spans="1:9" x14ac:dyDescent="0.15">
      <c r="A4777" s="130">
        <v>4775</v>
      </c>
      <c r="B4777" s="130" t="s">
        <v>7362</v>
      </c>
      <c r="C4777" s="130" t="s">
        <v>16833</v>
      </c>
      <c r="D4777" s="130">
        <v>10</v>
      </c>
      <c r="E4777" s="130" t="s">
        <v>12355</v>
      </c>
      <c r="F4777" s="130">
        <v>155502.75</v>
      </c>
      <c r="G4777" s="130">
        <v>176002.75</v>
      </c>
      <c r="H4777" s="130" t="str">
        <f t="shared" si="148"/>
        <v>KT-030048</v>
      </c>
      <c r="I4777" s="130" t="str">
        <f t="shared" si="149"/>
        <v>AG</v>
      </c>
    </row>
    <row r="4778" spans="1:9" x14ac:dyDescent="0.15">
      <c r="A4778" s="130">
        <v>4776</v>
      </c>
      <c r="B4778" s="130" t="s">
        <v>7363</v>
      </c>
      <c r="C4778" s="130" t="s">
        <v>16867</v>
      </c>
      <c r="D4778" s="130">
        <v>1</v>
      </c>
      <c r="E4778" s="130" t="s">
        <v>12355</v>
      </c>
      <c r="F4778" s="130">
        <v>96000</v>
      </c>
      <c r="G4778" s="130">
        <v>120000</v>
      </c>
      <c r="H4778" s="130" t="str">
        <f t="shared" si="148"/>
        <v>KT-030049</v>
      </c>
      <c r="I4778" s="130" t="str">
        <f t="shared" si="149"/>
        <v>VG</v>
      </c>
    </row>
    <row r="4779" spans="1:9" x14ac:dyDescent="0.15">
      <c r="A4779" s="130">
        <v>4777</v>
      </c>
      <c r="B4779" s="130" t="s">
        <v>7364</v>
      </c>
      <c r="C4779" s="130" t="s">
        <v>16868</v>
      </c>
      <c r="D4779" s="130">
        <v>100</v>
      </c>
      <c r="E4779" s="130" t="s">
        <v>12368</v>
      </c>
      <c r="F4779" s="130">
        <v>900000</v>
      </c>
      <c r="G4779" s="130">
        <v>1050000</v>
      </c>
      <c r="H4779" s="130" t="str">
        <f t="shared" si="148"/>
        <v>KT-030050</v>
      </c>
      <c r="I4779" s="130" t="str">
        <f t="shared" si="149"/>
        <v/>
      </c>
    </row>
    <row r="4780" spans="1:9" x14ac:dyDescent="0.15">
      <c r="A4780" s="130">
        <v>4778</v>
      </c>
      <c r="B4780" s="130" t="s">
        <v>7365</v>
      </c>
      <c r="C4780" s="130" t="s">
        <v>16869</v>
      </c>
      <c r="D4780" s="130">
        <v>1</v>
      </c>
      <c r="E4780" s="130" t="s">
        <v>12370</v>
      </c>
      <c r="F4780" s="130">
        <v>13600</v>
      </c>
      <c r="G4780" s="130">
        <v>23800</v>
      </c>
      <c r="H4780" s="130" t="str">
        <f t="shared" si="148"/>
        <v>KT-030051</v>
      </c>
      <c r="I4780" s="130" t="str">
        <f t="shared" si="149"/>
        <v>VG</v>
      </c>
    </row>
    <row r="4781" spans="1:9" x14ac:dyDescent="0.15">
      <c r="A4781" s="130">
        <v>4779</v>
      </c>
      <c r="B4781" s="130" t="s">
        <v>7366</v>
      </c>
      <c r="C4781" s="130" t="s">
        <v>167</v>
      </c>
      <c r="D4781" s="130">
        <v>3000</v>
      </c>
      <c r="E4781" s="130" t="s">
        <v>12368</v>
      </c>
      <c r="F4781" s="130">
        <v>3929966.7</v>
      </c>
      <c r="G4781" s="130">
        <v>14395362</v>
      </c>
      <c r="H4781" s="130" t="str">
        <f t="shared" si="148"/>
        <v>KT-030052</v>
      </c>
      <c r="I4781" s="130" t="str">
        <f t="shared" si="149"/>
        <v/>
      </c>
    </row>
    <row r="4782" spans="1:9" x14ac:dyDescent="0.15">
      <c r="A4782" s="130">
        <v>4780</v>
      </c>
      <c r="B4782" s="130" t="s">
        <v>7367</v>
      </c>
      <c r="C4782" s="130" t="s">
        <v>16870</v>
      </c>
      <c r="D4782" s="130">
        <v>12</v>
      </c>
      <c r="E4782" s="130" t="s">
        <v>12497</v>
      </c>
      <c r="F4782" s="130">
        <v>6742920</v>
      </c>
      <c r="G4782" s="130">
        <v>7861560</v>
      </c>
      <c r="H4782" s="130" t="str">
        <f t="shared" si="148"/>
        <v>KT-030053</v>
      </c>
      <c r="I4782" s="130" t="str">
        <f t="shared" si="149"/>
        <v>AG</v>
      </c>
    </row>
    <row r="4783" spans="1:9" x14ac:dyDescent="0.15">
      <c r="A4783" s="130">
        <v>4781</v>
      </c>
      <c r="B4783" s="130" t="s">
        <v>7368</v>
      </c>
      <c r="C4783" s="130" t="s">
        <v>16871</v>
      </c>
      <c r="D4783" s="130">
        <v>2000</v>
      </c>
      <c r="E4783" s="130" t="s">
        <v>12372</v>
      </c>
      <c r="F4783" s="130">
        <v>9000000</v>
      </c>
      <c r="G4783" s="130">
        <v>3400000</v>
      </c>
      <c r="H4783" s="130" t="str">
        <f t="shared" si="148"/>
        <v>KT-030054</v>
      </c>
      <c r="I4783" s="130" t="str">
        <f t="shared" si="149"/>
        <v>AG</v>
      </c>
    </row>
    <row r="4784" spans="1:9" x14ac:dyDescent="0.15">
      <c r="A4784" s="130">
        <v>4782</v>
      </c>
      <c r="B4784" s="130" t="s">
        <v>7369</v>
      </c>
      <c r="C4784" s="130" t="s">
        <v>16872</v>
      </c>
      <c r="D4784" s="130">
        <v>5</v>
      </c>
      <c r="E4784" s="130" t="s">
        <v>12355</v>
      </c>
      <c r="F4784" s="130">
        <v>19800000</v>
      </c>
      <c r="G4784" s="130">
        <v>31500000</v>
      </c>
      <c r="H4784" s="130" t="str">
        <f t="shared" si="148"/>
        <v>KT-030055</v>
      </c>
      <c r="I4784" s="130" t="str">
        <f t="shared" si="149"/>
        <v>AG</v>
      </c>
    </row>
    <row r="4785" spans="1:9" x14ac:dyDescent="0.15">
      <c r="A4785" s="130">
        <v>4783</v>
      </c>
      <c r="B4785" s="130" t="s">
        <v>7370</v>
      </c>
      <c r="C4785" s="130" t="s">
        <v>16873</v>
      </c>
      <c r="D4785" s="130">
        <v>1</v>
      </c>
      <c r="E4785" s="130" t="s">
        <v>12372</v>
      </c>
      <c r="F4785" s="130">
        <v>72000</v>
      </c>
      <c r="G4785" s="130">
        <v>63210</v>
      </c>
      <c r="H4785" s="130" t="str">
        <f t="shared" si="148"/>
        <v>KT-030056</v>
      </c>
      <c r="I4785" s="130" t="str">
        <f t="shared" si="149"/>
        <v>AG</v>
      </c>
    </row>
    <row r="4786" spans="1:9" x14ac:dyDescent="0.15">
      <c r="A4786" s="130">
        <v>4784</v>
      </c>
      <c r="B4786" s="130" t="s">
        <v>7371</v>
      </c>
      <c r="C4786" s="130" t="s">
        <v>16874</v>
      </c>
      <c r="D4786" s="130">
        <v>3</v>
      </c>
      <c r="E4786" s="130" t="s">
        <v>16875</v>
      </c>
      <c r="F4786" s="130">
        <v>11007500</v>
      </c>
      <c r="G4786" s="130">
        <v>13650000</v>
      </c>
      <c r="H4786" s="130" t="str">
        <f t="shared" si="148"/>
        <v>KT-030057</v>
      </c>
      <c r="I4786" s="130" t="str">
        <f t="shared" si="149"/>
        <v/>
      </c>
    </row>
    <row r="4787" spans="1:9" x14ac:dyDescent="0.15">
      <c r="A4787" s="130">
        <v>4785</v>
      </c>
      <c r="B4787" s="130" t="s">
        <v>7372</v>
      </c>
      <c r="C4787" s="130" t="s">
        <v>16876</v>
      </c>
      <c r="D4787" s="130">
        <v>1000</v>
      </c>
      <c r="E4787" s="130" t="s">
        <v>12355</v>
      </c>
      <c r="F4787" s="130">
        <v>1080800000</v>
      </c>
      <c r="G4787" s="130">
        <v>1174900000</v>
      </c>
      <c r="H4787" s="130" t="str">
        <f t="shared" si="148"/>
        <v>KT-030058</v>
      </c>
      <c r="I4787" s="130" t="str">
        <f t="shared" si="149"/>
        <v>AG</v>
      </c>
    </row>
    <row r="4788" spans="1:9" x14ac:dyDescent="0.15">
      <c r="A4788" s="130">
        <v>4786</v>
      </c>
      <c r="B4788" s="130" t="s">
        <v>7373</v>
      </c>
      <c r="C4788" s="130" t="s">
        <v>16877</v>
      </c>
      <c r="D4788" s="130">
        <v>1000</v>
      </c>
      <c r="E4788" s="130" t="s">
        <v>12368</v>
      </c>
      <c r="F4788" s="130">
        <v>106000000</v>
      </c>
      <c r="G4788" s="130">
        <v>153100000</v>
      </c>
      <c r="H4788" s="130" t="str">
        <f t="shared" si="148"/>
        <v>KT-040001</v>
      </c>
      <c r="I4788" s="130" t="str">
        <f t="shared" si="149"/>
        <v>AG</v>
      </c>
    </row>
    <row r="4789" spans="1:9" x14ac:dyDescent="0.15">
      <c r="A4789" s="130">
        <v>4787</v>
      </c>
      <c r="B4789" s="130" t="s">
        <v>7374</v>
      </c>
      <c r="C4789" s="130" t="s">
        <v>16878</v>
      </c>
      <c r="D4789" s="130">
        <v>10</v>
      </c>
      <c r="E4789" s="130" t="s">
        <v>12355</v>
      </c>
      <c r="F4789" s="130">
        <v>56961</v>
      </c>
      <c r="G4789" s="130">
        <v>63670</v>
      </c>
      <c r="H4789" s="130" t="str">
        <f t="shared" si="148"/>
        <v>KT-040002</v>
      </c>
      <c r="I4789" s="130" t="str">
        <f t="shared" si="149"/>
        <v/>
      </c>
    </row>
    <row r="4790" spans="1:9" x14ac:dyDescent="0.15">
      <c r="A4790" s="130">
        <v>4788</v>
      </c>
      <c r="B4790" s="130" t="s">
        <v>7375</v>
      </c>
      <c r="C4790" s="130" t="s">
        <v>16879</v>
      </c>
      <c r="D4790" s="130">
        <v>100</v>
      </c>
      <c r="E4790" s="130" t="s">
        <v>12368</v>
      </c>
      <c r="F4790" s="130">
        <v>1227580</v>
      </c>
      <c r="G4790" s="130">
        <v>360980</v>
      </c>
      <c r="H4790" s="130" t="str">
        <f t="shared" si="148"/>
        <v>KT-040003</v>
      </c>
      <c r="I4790" s="130" t="str">
        <f t="shared" si="149"/>
        <v/>
      </c>
    </row>
    <row r="4791" spans="1:9" x14ac:dyDescent="0.15">
      <c r="A4791" s="130">
        <v>4789</v>
      </c>
      <c r="B4791" s="130" t="s">
        <v>7376</v>
      </c>
      <c r="C4791" s="130" t="s">
        <v>16880</v>
      </c>
      <c r="D4791" s="130">
        <v>100</v>
      </c>
      <c r="E4791" s="130" t="s">
        <v>12372</v>
      </c>
      <c r="F4791" s="130">
        <v>9990000</v>
      </c>
      <c r="G4791" s="130">
        <v>12000000</v>
      </c>
      <c r="H4791" s="130" t="str">
        <f t="shared" si="148"/>
        <v>KT-040004</v>
      </c>
      <c r="I4791" s="130" t="str">
        <f t="shared" si="149"/>
        <v>VG</v>
      </c>
    </row>
    <row r="4792" spans="1:9" x14ac:dyDescent="0.15">
      <c r="A4792" s="130">
        <v>4790</v>
      </c>
      <c r="B4792" s="130" t="s">
        <v>7377</v>
      </c>
      <c r="C4792" s="130" t="s">
        <v>13668</v>
      </c>
      <c r="D4792" s="130">
        <v>1</v>
      </c>
      <c r="E4792" s="130" t="s">
        <v>12368</v>
      </c>
      <c r="F4792" s="130">
        <v>51400</v>
      </c>
      <c r="G4792" s="130">
        <v>58800</v>
      </c>
      <c r="H4792" s="130" t="str">
        <f t="shared" si="148"/>
        <v>KT-040005</v>
      </c>
      <c r="I4792" s="130" t="str">
        <f t="shared" si="149"/>
        <v/>
      </c>
    </row>
    <row r="4793" spans="1:9" x14ac:dyDescent="0.15">
      <c r="A4793" s="130">
        <v>4791</v>
      </c>
      <c r="B4793" s="130" t="s">
        <v>7378</v>
      </c>
      <c r="C4793" s="130" t="s">
        <v>16881</v>
      </c>
      <c r="D4793" s="130">
        <v>1</v>
      </c>
      <c r="E4793" s="130" t="s">
        <v>12355</v>
      </c>
      <c r="F4793" s="130">
        <v>28090000</v>
      </c>
      <c r="G4793" s="130">
        <v>43390000</v>
      </c>
      <c r="H4793" s="130" t="str">
        <f t="shared" si="148"/>
        <v>KT-040006</v>
      </c>
      <c r="I4793" s="130" t="str">
        <f t="shared" si="149"/>
        <v>AG</v>
      </c>
    </row>
    <row r="4794" spans="1:9" x14ac:dyDescent="0.15">
      <c r="A4794" s="130">
        <v>4792</v>
      </c>
      <c r="B4794" s="130" t="s">
        <v>7379</v>
      </c>
      <c r="C4794" s="130" t="s">
        <v>16882</v>
      </c>
      <c r="D4794" s="130">
        <v>100</v>
      </c>
      <c r="E4794" s="130" t="s">
        <v>12355</v>
      </c>
      <c r="F4794" s="130">
        <v>2341850</v>
      </c>
      <c r="G4794" s="130">
        <v>3259250</v>
      </c>
      <c r="H4794" s="130" t="str">
        <f t="shared" si="148"/>
        <v>KT-040007</v>
      </c>
      <c r="I4794" s="130" t="str">
        <f t="shared" si="149"/>
        <v>AG</v>
      </c>
    </row>
    <row r="4795" spans="1:9" x14ac:dyDescent="0.15">
      <c r="A4795" s="130">
        <v>4793</v>
      </c>
      <c r="B4795" s="130" t="s">
        <v>7380</v>
      </c>
      <c r="C4795" s="130" t="s">
        <v>16883</v>
      </c>
      <c r="D4795" s="130">
        <v>1</v>
      </c>
      <c r="E4795" s="130" t="s">
        <v>12581</v>
      </c>
      <c r="F4795" s="130">
        <v>29130</v>
      </c>
      <c r="G4795" s="130">
        <v>56307</v>
      </c>
      <c r="H4795" s="130" t="str">
        <f t="shared" si="148"/>
        <v>KT-040008</v>
      </c>
      <c r="I4795" s="130" t="str">
        <f t="shared" si="149"/>
        <v>VG</v>
      </c>
    </row>
    <row r="4796" spans="1:9" x14ac:dyDescent="0.15">
      <c r="A4796" s="130">
        <v>4794</v>
      </c>
      <c r="B4796" s="130" t="s">
        <v>7381</v>
      </c>
      <c r="C4796" s="130" t="s">
        <v>388</v>
      </c>
      <c r="D4796" s="130">
        <v>100</v>
      </c>
      <c r="E4796" s="130" t="s">
        <v>12372</v>
      </c>
      <c r="F4796" s="130">
        <v>631400</v>
      </c>
      <c r="G4796" s="130">
        <v>400000</v>
      </c>
      <c r="H4796" s="130" t="str">
        <f t="shared" si="148"/>
        <v>KT-040009</v>
      </c>
      <c r="I4796" s="130" t="str">
        <f t="shared" si="149"/>
        <v>AG</v>
      </c>
    </row>
    <row r="4797" spans="1:9" x14ac:dyDescent="0.15">
      <c r="A4797" s="130">
        <v>4795</v>
      </c>
      <c r="B4797" s="130" t="s">
        <v>7382</v>
      </c>
      <c r="C4797" s="130" t="s">
        <v>16884</v>
      </c>
      <c r="D4797" s="130">
        <v>100</v>
      </c>
      <c r="E4797" s="130" t="s">
        <v>12372</v>
      </c>
      <c r="F4797" s="130">
        <v>351900</v>
      </c>
      <c r="G4797" s="130">
        <v>385000</v>
      </c>
      <c r="H4797" s="130" t="str">
        <f t="shared" si="148"/>
        <v>KT-040010</v>
      </c>
      <c r="I4797" s="130" t="str">
        <f t="shared" si="149"/>
        <v/>
      </c>
    </row>
    <row r="4798" spans="1:9" x14ac:dyDescent="0.15">
      <c r="A4798" s="130">
        <v>4796</v>
      </c>
      <c r="B4798" s="130" t="s">
        <v>7383</v>
      </c>
      <c r="C4798" s="130" t="s">
        <v>12768</v>
      </c>
      <c r="D4798" s="130">
        <v>1000</v>
      </c>
      <c r="E4798" s="130" t="s">
        <v>12361</v>
      </c>
      <c r="F4798" s="130">
        <v>25491130</v>
      </c>
      <c r="G4798" s="130">
        <v>58498140</v>
      </c>
      <c r="H4798" s="130" t="str">
        <f t="shared" si="148"/>
        <v>KT-040011</v>
      </c>
      <c r="I4798" s="130" t="str">
        <f t="shared" si="149"/>
        <v>VG</v>
      </c>
    </row>
    <row r="4799" spans="1:9" x14ac:dyDescent="0.15">
      <c r="A4799" s="130">
        <v>4797</v>
      </c>
      <c r="B4799" s="130" t="s">
        <v>7384</v>
      </c>
      <c r="C4799" s="130" t="s">
        <v>16885</v>
      </c>
      <c r="D4799" s="130">
        <v>1</v>
      </c>
      <c r="E4799" s="130" t="s">
        <v>12368</v>
      </c>
      <c r="F4799" s="130">
        <v>7455</v>
      </c>
      <c r="G4799" s="130">
        <v>8390</v>
      </c>
      <c r="H4799" s="130" t="str">
        <f t="shared" si="148"/>
        <v>KT-040012</v>
      </c>
      <c r="I4799" s="130" t="str">
        <f t="shared" si="149"/>
        <v>AG</v>
      </c>
    </row>
    <row r="4800" spans="1:9" x14ac:dyDescent="0.15">
      <c r="A4800" s="130">
        <v>4798</v>
      </c>
      <c r="B4800" s="130" t="s">
        <v>7385</v>
      </c>
      <c r="C4800" s="130" t="s">
        <v>16886</v>
      </c>
      <c r="D4800" s="130">
        <v>200</v>
      </c>
      <c r="E4800" s="130" t="s">
        <v>12372</v>
      </c>
      <c r="F4800" s="130">
        <v>460050</v>
      </c>
      <c r="G4800" s="130">
        <v>617264</v>
      </c>
      <c r="H4800" s="130" t="str">
        <f t="shared" si="148"/>
        <v>KT-040013</v>
      </c>
      <c r="I4800" s="130" t="str">
        <f t="shared" si="149"/>
        <v>VG</v>
      </c>
    </row>
    <row r="4801" spans="1:9" x14ac:dyDescent="0.15">
      <c r="A4801" s="130">
        <v>4799</v>
      </c>
      <c r="B4801" s="130" t="s">
        <v>7386</v>
      </c>
      <c r="C4801" s="130" t="s">
        <v>16887</v>
      </c>
      <c r="D4801" s="130">
        <v>1</v>
      </c>
      <c r="E4801" s="130" t="s">
        <v>12370</v>
      </c>
      <c r="F4801" s="130">
        <v>380000</v>
      </c>
      <c r="G4801" s="130">
        <v>270000</v>
      </c>
      <c r="H4801" s="130" t="str">
        <f t="shared" si="148"/>
        <v>KT-040014</v>
      </c>
      <c r="I4801" s="130" t="str">
        <f t="shared" si="149"/>
        <v/>
      </c>
    </row>
    <row r="4802" spans="1:9" x14ac:dyDescent="0.15">
      <c r="A4802" s="130">
        <v>4800</v>
      </c>
      <c r="B4802" s="130" t="s">
        <v>7387</v>
      </c>
      <c r="C4802" s="130" t="s">
        <v>13986</v>
      </c>
      <c r="D4802" s="130">
        <v>1</v>
      </c>
      <c r="E4802" s="130" t="s">
        <v>12391</v>
      </c>
      <c r="F4802" s="130">
        <v>1072930000</v>
      </c>
      <c r="G4802" s="130">
        <v>1310075000</v>
      </c>
      <c r="H4802" s="130" t="str">
        <f t="shared" si="148"/>
        <v>KT-040015</v>
      </c>
      <c r="I4802" s="130" t="str">
        <f t="shared" si="149"/>
        <v>AG</v>
      </c>
    </row>
    <row r="4803" spans="1:9" x14ac:dyDescent="0.15">
      <c r="A4803" s="130">
        <v>4801</v>
      </c>
      <c r="B4803" s="130" t="s">
        <v>7388</v>
      </c>
      <c r="C4803" s="130" t="s">
        <v>1821</v>
      </c>
      <c r="D4803" s="130">
        <v>238</v>
      </c>
      <c r="E4803" s="130" t="s">
        <v>12368</v>
      </c>
      <c r="F4803" s="130">
        <v>15657500</v>
      </c>
      <c r="G4803" s="130">
        <v>16184000</v>
      </c>
      <c r="H4803" s="130" t="str">
        <f t="shared" si="148"/>
        <v>KT-040016</v>
      </c>
      <c r="I4803" s="130" t="str">
        <f t="shared" si="149"/>
        <v/>
      </c>
    </row>
    <row r="4804" spans="1:9" x14ac:dyDescent="0.15">
      <c r="A4804" s="130">
        <v>4802</v>
      </c>
      <c r="B4804" s="130" t="s">
        <v>7389</v>
      </c>
      <c r="C4804" s="130" t="s">
        <v>16888</v>
      </c>
      <c r="D4804" s="130">
        <v>1</v>
      </c>
      <c r="E4804" s="130" t="s">
        <v>12355</v>
      </c>
      <c r="F4804" s="130">
        <v>1550</v>
      </c>
      <c r="G4804" s="130">
        <v>1750</v>
      </c>
      <c r="H4804" s="130" t="str">
        <f t="shared" ref="H4804:H4867" si="150">LEFT(B4804,FIND("-",B4804)+6)</f>
        <v>KT-040017</v>
      </c>
      <c r="I4804" s="130" t="str">
        <f t="shared" ref="I4804:I4867" si="151">RIGHT(B4804,LEN(B4804)-FIND("-",B4804)-7)</f>
        <v>VG</v>
      </c>
    </row>
    <row r="4805" spans="1:9" x14ac:dyDescent="0.15">
      <c r="A4805" s="130">
        <v>4803</v>
      </c>
      <c r="B4805" s="130" t="s">
        <v>7390</v>
      </c>
      <c r="C4805" s="130" t="s">
        <v>16889</v>
      </c>
      <c r="D4805" s="130">
        <v>1</v>
      </c>
      <c r="E4805" s="130" t="s">
        <v>12361</v>
      </c>
      <c r="F4805" s="130">
        <v>15400</v>
      </c>
      <c r="G4805" s="130">
        <v>13000</v>
      </c>
      <c r="H4805" s="130" t="str">
        <f t="shared" si="150"/>
        <v>KT-040018</v>
      </c>
      <c r="I4805" s="130" t="str">
        <f t="shared" si="151"/>
        <v>VG</v>
      </c>
    </row>
    <row r="4806" spans="1:9" x14ac:dyDescent="0.15">
      <c r="A4806" s="130">
        <v>4804</v>
      </c>
      <c r="B4806" s="130" t="s">
        <v>7391</v>
      </c>
      <c r="C4806" s="130" t="s">
        <v>16890</v>
      </c>
      <c r="D4806" s="130">
        <v>100</v>
      </c>
      <c r="E4806" s="130" t="s">
        <v>12372</v>
      </c>
      <c r="F4806" s="130">
        <v>142496</v>
      </c>
      <c r="G4806" s="130">
        <v>138626</v>
      </c>
      <c r="H4806" s="130" t="str">
        <f t="shared" si="150"/>
        <v>KT-040019</v>
      </c>
      <c r="I4806" s="130" t="str">
        <f t="shared" si="151"/>
        <v>AG</v>
      </c>
    </row>
    <row r="4807" spans="1:9" x14ac:dyDescent="0.15">
      <c r="A4807" s="130">
        <v>4805</v>
      </c>
      <c r="B4807" s="130" t="s">
        <v>7392</v>
      </c>
      <c r="C4807" s="130" t="s">
        <v>16891</v>
      </c>
      <c r="D4807" s="130">
        <v>100</v>
      </c>
      <c r="E4807" s="130" t="s">
        <v>12372</v>
      </c>
      <c r="F4807" s="130">
        <v>590000</v>
      </c>
      <c r="G4807" s="130">
        <v>600000</v>
      </c>
      <c r="H4807" s="130" t="str">
        <f t="shared" si="150"/>
        <v>KT-040020</v>
      </c>
      <c r="I4807" s="130" t="str">
        <f t="shared" si="151"/>
        <v>VG</v>
      </c>
    </row>
    <row r="4808" spans="1:9" x14ac:dyDescent="0.15">
      <c r="A4808" s="130">
        <v>4806</v>
      </c>
      <c r="B4808" s="130" t="s">
        <v>7393</v>
      </c>
      <c r="C4808" s="130" t="s">
        <v>16892</v>
      </c>
      <c r="D4808" s="130">
        <v>1</v>
      </c>
      <c r="E4808" s="130" t="s">
        <v>13712</v>
      </c>
      <c r="F4808" s="130">
        <v>204000</v>
      </c>
      <c r="G4808" s="130">
        <v>113500</v>
      </c>
      <c r="H4808" s="130" t="str">
        <f t="shared" si="150"/>
        <v>KT-040021</v>
      </c>
      <c r="I4808" s="130" t="str">
        <f t="shared" si="151"/>
        <v/>
      </c>
    </row>
    <row r="4809" spans="1:9" x14ac:dyDescent="0.15">
      <c r="A4809" s="130">
        <v>4807</v>
      </c>
      <c r="B4809" s="130" t="s">
        <v>7394</v>
      </c>
      <c r="C4809" s="130" t="s">
        <v>13257</v>
      </c>
      <c r="D4809" s="130">
        <v>3.6</v>
      </c>
      <c r="E4809" s="130" t="s">
        <v>12355</v>
      </c>
      <c r="F4809" s="130">
        <v>1353287</v>
      </c>
      <c r="G4809" s="130">
        <v>2120357</v>
      </c>
      <c r="H4809" s="130" t="str">
        <f t="shared" si="150"/>
        <v>KT-040022</v>
      </c>
      <c r="I4809" s="130" t="str">
        <f t="shared" si="151"/>
        <v>VG</v>
      </c>
    </row>
    <row r="4810" spans="1:9" x14ac:dyDescent="0.15">
      <c r="A4810" s="130">
        <v>4808</v>
      </c>
      <c r="B4810" s="130" t="s">
        <v>7395</v>
      </c>
      <c r="C4810" s="130" t="s">
        <v>16893</v>
      </c>
      <c r="D4810" s="130">
        <v>1</v>
      </c>
      <c r="E4810" s="130" t="s">
        <v>12876</v>
      </c>
      <c r="F4810" s="130">
        <v>138000</v>
      </c>
      <c r="G4810" s="130">
        <v>243000</v>
      </c>
      <c r="H4810" s="130" t="str">
        <f t="shared" si="150"/>
        <v>KT-040023</v>
      </c>
      <c r="I4810" s="130" t="str">
        <f t="shared" si="151"/>
        <v/>
      </c>
    </row>
    <row r="4811" spans="1:9" x14ac:dyDescent="0.15">
      <c r="A4811" s="130">
        <v>4809</v>
      </c>
      <c r="B4811" s="130" t="s">
        <v>7396</v>
      </c>
      <c r="C4811" s="130" t="s">
        <v>16894</v>
      </c>
      <c r="D4811" s="130">
        <v>100</v>
      </c>
      <c r="E4811" s="130" t="s">
        <v>12372</v>
      </c>
      <c r="F4811" s="130">
        <v>9000000</v>
      </c>
      <c r="G4811" s="130">
        <v>10200000</v>
      </c>
      <c r="H4811" s="130" t="str">
        <f t="shared" si="150"/>
        <v>KT-040024</v>
      </c>
      <c r="I4811" s="130" t="str">
        <f t="shared" si="151"/>
        <v/>
      </c>
    </row>
    <row r="4812" spans="1:9" x14ac:dyDescent="0.15">
      <c r="A4812" s="130">
        <v>4810</v>
      </c>
      <c r="B4812" s="130" t="s">
        <v>7397</v>
      </c>
      <c r="C4812" s="130" t="s">
        <v>16895</v>
      </c>
      <c r="D4812" s="130">
        <v>1</v>
      </c>
      <c r="E4812" s="130" t="s">
        <v>12391</v>
      </c>
      <c r="F4812" s="130">
        <v>1000000</v>
      </c>
      <c r="G4812" s="130">
        <v>8000000</v>
      </c>
      <c r="H4812" s="130" t="str">
        <f t="shared" si="150"/>
        <v>KT-040025</v>
      </c>
      <c r="I4812" s="130" t="str">
        <f t="shared" si="151"/>
        <v/>
      </c>
    </row>
    <row r="4813" spans="1:9" x14ac:dyDescent="0.15">
      <c r="A4813" s="130">
        <v>4811</v>
      </c>
      <c r="B4813" s="130" t="s">
        <v>7398</v>
      </c>
      <c r="C4813" s="130" t="s">
        <v>16896</v>
      </c>
      <c r="D4813" s="130">
        <v>8</v>
      </c>
      <c r="E4813" s="130" t="s">
        <v>13104</v>
      </c>
      <c r="F4813" s="130">
        <v>2024000</v>
      </c>
      <c r="G4813" s="130">
        <v>2579000</v>
      </c>
      <c r="H4813" s="130" t="str">
        <f t="shared" si="150"/>
        <v>KT-040026</v>
      </c>
      <c r="I4813" s="130" t="str">
        <f t="shared" si="151"/>
        <v/>
      </c>
    </row>
    <row r="4814" spans="1:9" x14ac:dyDescent="0.15">
      <c r="A4814" s="130">
        <v>4812</v>
      </c>
      <c r="B4814" s="130" t="s">
        <v>7399</v>
      </c>
      <c r="C4814" s="130" t="s">
        <v>16897</v>
      </c>
      <c r="D4814" s="130">
        <v>100</v>
      </c>
      <c r="E4814" s="130" t="s">
        <v>12355</v>
      </c>
      <c r="F4814" s="130">
        <v>68890000</v>
      </c>
      <c r="G4814" s="130">
        <v>92335600</v>
      </c>
      <c r="H4814" s="130" t="str">
        <f t="shared" si="150"/>
        <v>KT-040027</v>
      </c>
      <c r="I4814" s="130" t="str">
        <f t="shared" si="151"/>
        <v/>
      </c>
    </row>
    <row r="4815" spans="1:9" x14ac:dyDescent="0.15">
      <c r="A4815" s="130">
        <v>4813</v>
      </c>
      <c r="B4815" s="130" t="s">
        <v>7400</v>
      </c>
      <c r="C4815" s="130" t="s">
        <v>16898</v>
      </c>
      <c r="D4815" s="130">
        <v>200</v>
      </c>
      <c r="E4815" s="130" t="s">
        <v>12355</v>
      </c>
      <c r="F4815" s="130">
        <v>652800055</v>
      </c>
      <c r="G4815" s="130">
        <v>534319403</v>
      </c>
      <c r="H4815" s="130" t="str">
        <f t="shared" si="150"/>
        <v>KT-040028</v>
      </c>
      <c r="I4815" s="130" t="str">
        <f t="shared" si="151"/>
        <v>AG</v>
      </c>
    </row>
    <row r="4816" spans="1:9" x14ac:dyDescent="0.15">
      <c r="A4816" s="130">
        <v>4814</v>
      </c>
      <c r="B4816" s="130" t="s">
        <v>7401</v>
      </c>
      <c r="C4816" s="130" t="s">
        <v>16899</v>
      </c>
      <c r="D4816" s="130">
        <v>73</v>
      </c>
      <c r="E4816" s="130" t="s">
        <v>12361</v>
      </c>
      <c r="F4816" s="130">
        <v>1303634</v>
      </c>
      <c r="G4816" s="130">
        <v>2671200.12</v>
      </c>
      <c r="H4816" s="130" t="str">
        <f t="shared" si="150"/>
        <v>KT-040029</v>
      </c>
      <c r="I4816" s="130" t="str">
        <f t="shared" si="151"/>
        <v>AG</v>
      </c>
    </row>
    <row r="4817" spans="1:9" x14ac:dyDescent="0.15">
      <c r="A4817" s="130">
        <v>4815</v>
      </c>
      <c r="B4817" s="130" t="s">
        <v>7402</v>
      </c>
      <c r="C4817" s="130" t="s">
        <v>16900</v>
      </c>
      <c r="D4817" s="130">
        <v>129</v>
      </c>
      <c r="E4817" s="130" t="s">
        <v>12361</v>
      </c>
      <c r="F4817" s="130">
        <v>557390</v>
      </c>
      <c r="G4817" s="130">
        <v>570520</v>
      </c>
      <c r="H4817" s="130" t="str">
        <f t="shared" si="150"/>
        <v>KT-040030</v>
      </c>
      <c r="I4817" s="130" t="str">
        <f t="shared" si="151"/>
        <v/>
      </c>
    </row>
    <row r="4818" spans="1:9" x14ac:dyDescent="0.15">
      <c r="A4818" s="130">
        <v>4816</v>
      </c>
      <c r="B4818" s="130" t="s">
        <v>7403</v>
      </c>
      <c r="C4818" s="130" t="s">
        <v>16830</v>
      </c>
      <c r="D4818" s="130">
        <v>1</v>
      </c>
      <c r="E4818" s="130" t="s">
        <v>12391</v>
      </c>
      <c r="F4818" s="130">
        <v>80318000</v>
      </c>
      <c r="G4818" s="130">
        <v>122631000</v>
      </c>
      <c r="H4818" s="130" t="str">
        <f t="shared" si="150"/>
        <v>KT-040031</v>
      </c>
      <c r="I4818" s="130" t="str">
        <f t="shared" si="151"/>
        <v>AG</v>
      </c>
    </row>
    <row r="4819" spans="1:9" x14ac:dyDescent="0.15">
      <c r="A4819" s="130">
        <v>4817</v>
      </c>
      <c r="B4819" s="130" t="s">
        <v>7404</v>
      </c>
      <c r="C4819" s="130" t="s">
        <v>16901</v>
      </c>
      <c r="D4819" s="130">
        <v>3052000000</v>
      </c>
      <c r="E4819" s="130" t="s">
        <v>12391</v>
      </c>
      <c r="F4819" s="130">
        <v>2180000000</v>
      </c>
      <c r="G4819" s="130">
        <v>3052000000</v>
      </c>
      <c r="H4819" s="130" t="str">
        <f t="shared" si="150"/>
        <v>KT-040032</v>
      </c>
      <c r="I4819" s="130" t="str">
        <f t="shared" si="151"/>
        <v/>
      </c>
    </row>
    <row r="4820" spans="1:9" x14ac:dyDescent="0.15">
      <c r="A4820" s="130">
        <v>4818</v>
      </c>
      <c r="B4820" s="130" t="s">
        <v>7405</v>
      </c>
      <c r="C4820" s="130" t="s">
        <v>1940</v>
      </c>
      <c r="D4820" s="130">
        <v>100</v>
      </c>
      <c r="E4820" s="130" t="s">
        <v>12368</v>
      </c>
      <c r="F4820" s="130">
        <v>830000</v>
      </c>
      <c r="G4820" s="130">
        <v>182000</v>
      </c>
      <c r="H4820" s="130" t="str">
        <f t="shared" si="150"/>
        <v>KT-040033</v>
      </c>
      <c r="I4820" s="130" t="str">
        <f t="shared" si="151"/>
        <v>AG</v>
      </c>
    </row>
    <row r="4821" spans="1:9" x14ac:dyDescent="0.15">
      <c r="A4821" s="130">
        <v>4819</v>
      </c>
      <c r="B4821" s="130" t="s">
        <v>7406</v>
      </c>
      <c r="C4821" s="130" t="s">
        <v>16902</v>
      </c>
      <c r="D4821" s="130">
        <v>100</v>
      </c>
      <c r="E4821" s="130" t="s">
        <v>12372</v>
      </c>
      <c r="F4821" s="130">
        <v>34200000</v>
      </c>
      <c r="G4821" s="130">
        <v>31100000</v>
      </c>
      <c r="H4821" s="130" t="str">
        <f t="shared" si="150"/>
        <v>KT-040034</v>
      </c>
      <c r="I4821" s="130" t="str">
        <f t="shared" si="151"/>
        <v>VG</v>
      </c>
    </row>
    <row r="4822" spans="1:9" x14ac:dyDescent="0.15">
      <c r="A4822" s="130">
        <v>4820</v>
      </c>
      <c r="B4822" s="130" t="s">
        <v>7407</v>
      </c>
      <c r="C4822" s="130" t="s">
        <v>16903</v>
      </c>
      <c r="D4822" s="130">
        <v>1</v>
      </c>
      <c r="E4822" s="130" t="s">
        <v>12391</v>
      </c>
      <c r="F4822" s="130">
        <v>480000000</v>
      </c>
      <c r="G4822" s="130">
        <v>702000000</v>
      </c>
      <c r="H4822" s="130" t="str">
        <f t="shared" si="150"/>
        <v>KT-040035</v>
      </c>
      <c r="I4822" s="130" t="str">
        <f t="shared" si="151"/>
        <v/>
      </c>
    </row>
    <row r="4823" spans="1:9" x14ac:dyDescent="0.15">
      <c r="A4823" s="130">
        <v>4821</v>
      </c>
      <c r="B4823" s="130" t="s">
        <v>7408</v>
      </c>
      <c r="C4823" s="130" t="s">
        <v>16904</v>
      </c>
      <c r="D4823" s="130">
        <v>1</v>
      </c>
      <c r="E4823" s="130" t="s">
        <v>13699</v>
      </c>
      <c r="F4823" s="130">
        <v>280000000</v>
      </c>
      <c r="G4823" s="130">
        <v>500000000</v>
      </c>
      <c r="H4823" s="130" t="str">
        <f t="shared" si="150"/>
        <v>KT-040036</v>
      </c>
      <c r="I4823" s="130" t="str">
        <f t="shared" si="151"/>
        <v/>
      </c>
    </row>
    <row r="4824" spans="1:9" x14ac:dyDescent="0.15">
      <c r="A4824" s="130">
        <v>4822</v>
      </c>
      <c r="B4824" s="130" t="s">
        <v>7409</v>
      </c>
      <c r="C4824" s="130" t="s">
        <v>16905</v>
      </c>
      <c r="D4824" s="130">
        <v>10000</v>
      </c>
      <c r="E4824" s="130" t="s">
        <v>12361</v>
      </c>
      <c r="F4824" s="130">
        <v>260000000</v>
      </c>
      <c r="G4824" s="130">
        <v>60000000</v>
      </c>
      <c r="H4824" s="130" t="str">
        <f t="shared" si="150"/>
        <v>KT-040037</v>
      </c>
      <c r="I4824" s="130" t="str">
        <f t="shared" si="151"/>
        <v>AG</v>
      </c>
    </row>
    <row r="4825" spans="1:9" x14ac:dyDescent="0.15">
      <c r="A4825" s="130">
        <v>4823</v>
      </c>
      <c r="B4825" s="130" t="s">
        <v>7410</v>
      </c>
      <c r="C4825" s="130" t="s">
        <v>387</v>
      </c>
      <c r="D4825" s="130">
        <v>100</v>
      </c>
      <c r="E4825" s="130" t="s">
        <v>12372</v>
      </c>
      <c r="F4825" s="130">
        <v>530187</v>
      </c>
      <c r="G4825" s="130">
        <v>591177</v>
      </c>
      <c r="H4825" s="130" t="str">
        <f t="shared" si="150"/>
        <v>KT-040038</v>
      </c>
      <c r="I4825" s="130" t="str">
        <f t="shared" si="151"/>
        <v/>
      </c>
    </row>
    <row r="4826" spans="1:9" x14ac:dyDescent="0.15">
      <c r="A4826" s="130">
        <v>4824</v>
      </c>
      <c r="B4826" s="130" t="s">
        <v>7411</v>
      </c>
      <c r="C4826" s="130" t="s">
        <v>16906</v>
      </c>
      <c r="D4826" s="130">
        <v>1</v>
      </c>
      <c r="E4826" s="130" t="s">
        <v>12370</v>
      </c>
      <c r="F4826" s="130">
        <v>77659</v>
      </c>
      <c r="G4826" s="130">
        <v>99589</v>
      </c>
      <c r="H4826" s="130" t="str">
        <f t="shared" si="150"/>
        <v>KT-040039</v>
      </c>
      <c r="I4826" s="130" t="str">
        <f t="shared" si="151"/>
        <v>VG</v>
      </c>
    </row>
    <row r="4827" spans="1:9" x14ac:dyDescent="0.15">
      <c r="A4827" s="130">
        <v>4825</v>
      </c>
      <c r="B4827" s="130" t="s">
        <v>7412</v>
      </c>
      <c r="C4827" s="130" t="s">
        <v>16907</v>
      </c>
      <c r="D4827" s="130">
        <v>1</v>
      </c>
      <c r="E4827" s="130" t="s">
        <v>12370</v>
      </c>
      <c r="F4827" s="130">
        <v>796122</v>
      </c>
      <c r="G4827" s="130">
        <v>709776</v>
      </c>
      <c r="H4827" s="130" t="str">
        <f t="shared" si="150"/>
        <v>KT-040040</v>
      </c>
      <c r="I4827" s="130" t="str">
        <f t="shared" si="151"/>
        <v/>
      </c>
    </row>
    <row r="4828" spans="1:9" x14ac:dyDescent="0.15">
      <c r="A4828" s="130">
        <v>4826</v>
      </c>
      <c r="B4828" s="130" t="s">
        <v>7413</v>
      </c>
      <c r="C4828" s="130" t="s">
        <v>14269</v>
      </c>
      <c r="D4828" s="130">
        <v>100</v>
      </c>
      <c r="E4828" s="130" t="s">
        <v>12368</v>
      </c>
      <c r="F4828" s="130">
        <v>2141100</v>
      </c>
      <c r="G4828" s="130">
        <v>1670000</v>
      </c>
      <c r="H4828" s="130" t="str">
        <f t="shared" si="150"/>
        <v>KT-040041</v>
      </c>
      <c r="I4828" s="130" t="str">
        <f t="shared" si="151"/>
        <v/>
      </c>
    </row>
    <row r="4829" spans="1:9" x14ac:dyDescent="0.15">
      <c r="A4829" s="130">
        <v>4827</v>
      </c>
      <c r="B4829" s="130" t="s">
        <v>7414</v>
      </c>
      <c r="C4829" s="130" t="s">
        <v>16908</v>
      </c>
      <c r="D4829" s="130">
        <v>500</v>
      </c>
      <c r="E4829" s="130" t="s">
        <v>12372</v>
      </c>
      <c r="F4829" s="130">
        <v>32050000</v>
      </c>
      <c r="G4829" s="130">
        <v>83750000</v>
      </c>
      <c r="H4829" s="130" t="str">
        <f t="shared" si="150"/>
        <v>KT-040042</v>
      </c>
      <c r="I4829" s="130" t="str">
        <f t="shared" si="151"/>
        <v>VG</v>
      </c>
    </row>
    <row r="4830" spans="1:9" x14ac:dyDescent="0.15">
      <c r="A4830" s="130">
        <v>4828</v>
      </c>
      <c r="B4830" s="130" t="s">
        <v>7415</v>
      </c>
      <c r="C4830" s="130" t="s">
        <v>16909</v>
      </c>
      <c r="D4830" s="130">
        <v>1</v>
      </c>
      <c r="E4830" s="130" t="s">
        <v>12372</v>
      </c>
      <c r="F4830" s="130">
        <v>2918</v>
      </c>
      <c r="G4830" s="130">
        <v>3041</v>
      </c>
      <c r="H4830" s="130" t="str">
        <f t="shared" si="150"/>
        <v>KT-040043</v>
      </c>
      <c r="I4830" s="130" t="str">
        <f t="shared" si="151"/>
        <v/>
      </c>
    </row>
    <row r="4831" spans="1:9" x14ac:dyDescent="0.15">
      <c r="A4831" s="130">
        <v>4829</v>
      </c>
      <c r="B4831" s="130" t="s">
        <v>7416</v>
      </c>
      <c r="C4831" s="130" t="s">
        <v>16910</v>
      </c>
      <c r="D4831" s="130">
        <v>1</v>
      </c>
      <c r="E4831" s="130" t="s">
        <v>12610</v>
      </c>
      <c r="F4831" s="130">
        <v>800</v>
      </c>
      <c r="G4831" s="130">
        <v>760</v>
      </c>
      <c r="H4831" s="130" t="str">
        <f t="shared" si="150"/>
        <v>KT-040044</v>
      </c>
      <c r="I4831" s="130" t="str">
        <f t="shared" si="151"/>
        <v/>
      </c>
    </row>
    <row r="4832" spans="1:9" x14ac:dyDescent="0.15">
      <c r="A4832" s="130">
        <v>4830</v>
      </c>
      <c r="B4832" s="130" t="s">
        <v>7417</v>
      </c>
      <c r="C4832" s="130" t="s">
        <v>12039</v>
      </c>
      <c r="D4832" s="130">
        <v>10</v>
      </c>
      <c r="E4832" s="130" t="s">
        <v>12355</v>
      </c>
      <c r="F4832" s="130">
        <v>246000</v>
      </c>
      <c r="G4832" s="130">
        <v>277496.8</v>
      </c>
      <c r="H4832" s="130" t="str">
        <f t="shared" si="150"/>
        <v>KT-040045</v>
      </c>
      <c r="I4832" s="130" t="str">
        <f t="shared" si="151"/>
        <v>AG</v>
      </c>
    </row>
    <row r="4833" spans="1:9" x14ac:dyDescent="0.15">
      <c r="A4833" s="130">
        <v>4831</v>
      </c>
      <c r="B4833" s="130" t="s">
        <v>7418</v>
      </c>
      <c r="C4833" s="130" t="s">
        <v>16911</v>
      </c>
      <c r="D4833" s="130">
        <v>100</v>
      </c>
      <c r="E4833" s="130" t="s">
        <v>12370</v>
      </c>
      <c r="F4833" s="130">
        <v>28400</v>
      </c>
      <c r="G4833" s="130">
        <v>87800</v>
      </c>
      <c r="H4833" s="130" t="str">
        <f t="shared" si="150"/>
        <v>KT-040046</v>
      </c>
      <c r="I4833" s="130" t="str">
        <f t="shared" si="151"/>
        <v>AG</v>
      </c>
    </row>
    <row r="4834" spans="1:9" x14ac:dyDescent="0.15">
      <c r="A4834" s="130">
        <v>4832</v>
      </c>
      <c r="B4834" s="130" t="s">
        <v>7419</v>
      </c>
      <c r="C4834" s="130" t="s">
        <v>2382</v>
      </c>
      <c r="D4834" s="130">
        <v>1</v>
      </c>
      <c r="E4834" s="130" t="s">
        <v>12910</v>
      </c>
      <c r="F4834" s="130">
        <v>1952516</v>
      </c>
      <c r="G4834" s="130">
        <v>2391040</v>
      </c>
      <c r="H4834" s="130" t="str">
        <f t="shared" si="150"/>
        <v>KT-040047</v>
      </c>
      <c r="I4834" s="130" t="str">
        <f t="shared" si="151"/>
        <v>AG</v>
      </c>
    </row>
    <row r="4835" spans="1:9" x14ac:dyDescent="0.15">
      <c r="A4835" s="130">
        <v>4833</v>
      </c>
      <c r="B4835" s="130" t="s">
        <v>7420</v>
      </c>
      <c r="C4835" s="130" t="s">
        <v>16912</v>
      </c>
      <c r="D4835" s="130">
        <v>1</v>
      </c>
      <c r="E4835" s="130" t="s">
        <v>12975</v>
      </c>
      <c r="F4835" s="130">
        <v>1952090</v>
      </c>
      <c r="G4835" s="130">
        <v>3668840</v>
      </c>
      <c r="H4835" s="130" t="str">
        <f t="shared" si="150"/>
        <v>KT-040048</v>
      </c>
      <c r="I4835" s="130" t="str">
        <f t="shared" si="151"/>
        <v/>
      </c>
    </row>
    <row r="4836" spans="1:9" x14ac:dyDescent="0.15">
      <c r="A4836" s="130">
        <v>4834</v>
      </c>
      <c r="B4836" s="130" t="s">
        <v>7421</v>
      </c>
      <c r="C4836" s="130" t="s">
        <v>16913</v>
      </c>
      <c r="D4836" s="130">
        <v>1</v>
      </c>
      <c r="E4836" s="130" t="s">
        <v>12676</v>
      </c>
      <c r="F4836" s="130">
        <v>108000</v>
      </c>
      <c r="G4836" s="130">
        <v>22500</v>
      </c>
      <c r="H4836" s="130" t="str">
        <f t="shared" si="150"/>
        <v>KT-040049</v>
      </c>
      <c r="I4836" s="130" t="str">
        <f t="shared" si="151"/>
        <v/>
      </c>
    </row>
    <row r="4837" spans="1:9" x14ac:dyDescent="0.15">
      <c r="A4837" s="130">
        <v>4835</v>
      </c>
      <c r="B4837" s="130" t="s">
        <v>7422</v>
      </c>
      <c r="C4837" s="130" t="s">
        <v>16914</v>
      </c>
      <c r="D4837" s="130">
        <v>350</v>
      </c>
      <c r="E4837" s="130" t="s">
        <v>12372</v>
      </c>
      <c r="F4837" s="130">
        <v>1569937.5</v>
      </c>
      <c r="G4837" s="130">
        <v>2045243.88</v>
      </c>
      <c r="H4837" s="130" t="str">
        <f t="shared" si="150"/>
        <v>KT-040050</v>
      </c>
      <c r="I4837" s="130" t="str">
        <f t="shared" si="151"/>
        <v>VG</v>
      </c>
    </row>
    <row r="4838" spans="1:9" x14ac:dyDescent="0.15">
      <c r="A4838" s="130">
        <v>4836</v>
      </c>
      <c r="B4838" s="130" t="s">
        <v>7423</v>
      </c>
      <c r="C4838" s="130" t="s">
        <v>1953</v>
      </c>
      <c r="D4838" s="130">
        <v>100</v>
      </c>
      <c r="E4838" s="130" t="s">
        <v>12355</v>
      </c>
      <c r="F4838" s="130">
        <v>17700000</v>
      </c>
      <c r="G4838" s="130">
        <v>20100000</v>
      </c>
      <c r="H4838" s="130" t="str">
        <f t="shared" si="150"/>
        <v>KT-040051</v>
      </c>
      <c r="I4838" s="130" t="str">
        <f t="shared" si="151"/>
        <v/>
      </c>
    </row>
    <row r="4839" spans="1:9" x14ac:dyDescent="0.15">
      <c r="A4839" s="130">
        <v>4837</v>
      </c>
      <c r="B4839" s="130" t="s">
        <v>7424</v>
      </c>
      <c r="C4839" s="130" t="s">
        <v>16915</v>
      </c>
      <c r="D4839" s="130">
        <v>100</v>
      </c>
      <c r="E4839" s="130" t="s">
        <v>12355</v>
      </c>
      <c r="F4839" s="130">
        <v>19750000</v>
      </c>
      <c r="G4839" s="130">
        <v>23260000</v>
      </c>
      <c r="H4839" s="130" t="str">
        <f t="shared" si="150"/>
        <v>KT-040052</v>
      </c>
      <c r="I4839" s="130" t="str">
        <f t="shared" si="151"/>
        <v>AG</v>
      </c>
    </row>
    <row r="4840" spans="1:9" x14ac:dyDescent="0.15">
      <c r="A4840" s="130">
        <v>4838</v>
      </c>
      <c r="B4840" s="130" t="s">
        <v>7425</v>
      </c>
      <c r="C4840" s="130" t="s">
        <v>16916</v>
      </c>
      <c r="D4840" s="130">
        <v>7000</v>
      </c>
      <c r="E4840" s="130" t="s">
        <v>12368</v>
      </c>
      <c r="F4840" s="130">
        <v>14465000</v>
      </c>
      <c r="G4840" s="130">
        <v>35200000</v>
      </c>
      <c r="H4840" s="130" t="str">
        <f t="shared" si="150"/>
        <v>KT-040053</v>
      </c>
      <c r="I4840" s="130" t="str">
        <f t="shared" si="151"/>
        <v/>
      </c>
    </row>
    <row r="4841" spans="1:9" x14ac:dyDescent="0.15">
      <c r="A4841" s="130">
        <v>4839</v>
      </c>
      <c r="B4841" s="130" t="s">
        <v>7426</v>
      </c>
      <c r="C4841" s="130" t="s">
        <v>16917</v>
      </c>
      <c r="D4841" s="130">
        <v>25000</v>
      </c>
      <c r="E4841" s="130" t="s">
        <v>12361</v>
      </c>
      <c r="F4841" s="130">
        <v>23750000</v>
      </c>
      <c r="G4841" s="130">
        <v>14750000</v>
      </c>
      <c r="H4841" s="130" t="str">
        <f t="shared" si="150"/>
        <v>KT-040054</v>
      </c>
      <c r="I4841" s="130" t="str">
        <f t="shared" si="151"/>
        <v>VG</v>
      </c>
    </row>
    <row r="4842" spans="1:9" x14ac:dyDescent="0.15">
      <c r="A4842" s="130">
        <v>4840</v>
      </c>
      <c r="B4842" s="130" t="s">
        <v>7427</v>
      </c>
      <c r="C4842" s="130" t="s">
        <v>16918</v>
      </c>
      <c r="D4842" s="130">
        <v>1</v>
      </c>
      <c r="E4842" s="130" t="s">
        <v>12370</v>
      </c>
      <c r="F4842" s="130">
        <v>38776429</v>
      </c>
      <c r="G4842" s="130">
        <v>48505685</v>
      </c>
      <c r="H4842" s="130" t="str">
        <f t="shared" si="150"/>
        <v>KT-040055</v>
      </c>
      <c r="I4842" s="130" t="str">
        <f t="shared" si="151"/>
        <v/>
      </c>
    </row>
    <row r="4843" spans="1:9" x14ac:dyDescent="0.15">
      <c r="A4843" s="130">
        <v>4841</v>
      </c>
      <c r="B4843" s="130" t="s">
        <v>7428</v>
      </c>
      <c r="C4843" s="130" t="s">
        <v>16919</v>
      </c>
      <c r="D4843" s="130">
        <v>123.5</v>
      </c>
      <c r="E4843" s="130" t="s">
        <v>12372</v>
      </c>
      <c r="F4843" s="130">
        <v>9202915</v>
      </c>
      <c r="G4843" s="130">
        <v>10689018.5</v>
      </c>
      <c r="H4843" s="130" t="str">
        <f t="shared" si="150"/>
        <v>KT-040056</v>
      </c>
      <c r="I4843" s="130" t="str">
        <f t="shared" si="151"/>
        <v>AG</v>
      </c>
    </row>
    <row r="4844" spans="1:9" x14ac:dyDescent="0.15">
      <c r="A4844" s="130">
        <v>4842</v>
      </c>
      <c r="B4844" s="130" t="s">
        <v>7429</v>
      </c>
      <c r="C4844" s="130" t="s">
        <v>16920</v>
      </c>
      <c r="D4844" s="130">
        <v>1</v>
      </c>
      <c r="E4844" s="130" t="s">
        <v>12391</v>
      </c>
      <c r="F4844" s="130">
        <v>184248000</v>
      </c>
      <c r="G4844" s="130">
        <v>124314000</v>
      </c>
      <c r="H4844" s="130" t="str">
        <f t="shared" si="150"/>
        <v>KT-040057</v>
      </c>
      <c r="I4844" s="130" t="str">
        <f t="shared" si="151"/>
        <v/>
      </c>
    </row>
    <row r="4845" spans="1:9" x14ac:dyDescent="0.15">
      <c r="A4845" s="130">
        <v>4843</v>
      </c>
      <c r="B4845" s="130" t="s">
        <v>7430</v>
      </c>
      <c r="C4845" s="130" t="s">
        <v>16921</v>
      </c>
      <c r="D4845" s="130">
        <v>3000</v>
      </c>
      <c r="E4845" s="130" t="s">
        <v>12361</v>
      </c>
      <c r="F4845" s="130">
        <v>25620000</v>
      </c>
      <c r="G4845" s="130">
        <v>27990000</v>
      </c>
      <c r="H4845" s="130" t="str">
        <f t="shared" si="150"/>
        <v>KT-040058</v>
      </c>
      <c r="I4845" s="130" t="str">
        <f t="shared" si="151"/>
        <v>AG</v>
      </c>
    </row>
    <row r="4846" spans="1:9" x14ac:dyDescent="0.15">
      <c r="A4846" s="130">
        <v>4844</v>
      </c>
      <c r="B4846" s="130" t="s">
        <v>7431</v>
      </c>
      <c r="C4846" s="130" t="s">
        <v>16922</v>
      </c>
      <c r="D4846" s="130">
        <v>1000</v>
      </c>
      <c r="E4846" s="130" t="s">
        <v>12355</v>
      </c>
      <c r="F4846" s="130">
        <v>8400000</v>
      </c>
      <c r="G4846" s="130">
        <v>4000000</v>
      </c>
      <c r="H4846" s="130" t="str">
        <f t="shared" si="150"/>
        <v>KT-040059</v>
      </c>
      <c r="I4846" s="130" t="str">
        <f t="shared" si="151"/>
        <v>AG</v>
      </c>
    </row>
    <row r="4847" spans="1:9" x14ac:dyDescent="0.15">
      <c r="A4847" s="130">
        <v>4845</v>
      </c>
      <c r="B4847" s="130" t="s">
        <v>7432</v>
      </c>
      <c r="C4847" s="130" t="s">
        <v>2314</v>
      </c>
      <c r="D4847" s="130">
        <v>2000</v>
      </c>
      <c r="E4847" s="130" t="s">
        <v>12372</v>
      </c>
      <c r="F4847" s="130">
        <v>7628760</v>
      </c>
      <c r="G4847" s="130">
        <v>7471161</v>
      </c>
      <c r="H4847" s="130" t="str">
        <f t="shared" si="150"/>
        <v>KT-040060</v>
      </c>
      <c r="I4847" s="130" t="str">
        <f t="shared" si="151"/>
        <v>VG</v>
      </c>
    </row>
    <row r="4848" spans="1:9" x14ac:dyDescent="0.15">
      <c r="A4848" s="130">
        <v>4846</v>
      </c>
      <c r="B4848" s="130" t="s">
        <v>7433</v>
      </c>
      <c r="C4848" s="130" t="s">
        <v>16923</v>
      </c>
      <c r="D4848" s="130">
        <v>100</v>
      </c>
      <c r="E4848" s="130" t="s">
        <v>12372</v>
      </c>
      <c r="F4848" s="130">
        <v>1888000</v>
      </c>
      <c r="G4848" s="130">
        <v>2288000</v>
      </c>
      <c r="H4848" s="130" t="str">
        <f t="shared" si="150"/>
        <v>KT-040061</v>
      </c>
      <c r="I4848" s="130" t="str">
        <f t="shared" si="151"/>
        <v>AG</v>
      </c>
    </row>
    <row r="4849" spans="1:9" x14ac:dyDescent="0.15">
      <c r="A4849" s="130">
        <v>4847</v>
      </c>
      <c r="B4849" s="130" t="s">
        <v>7434</v>
      </c>
      <c r="C4849" s="130" t="s">
        <v>16924</v>
      </c>
      <c r="D4849" s="130">
        <v>100</v>
      </c>
      <c r="E4849" s="130" t="s">
        <v>12372</v>
      </c>
      <c r="F4849" s="130">
        <v>1072152</v>
      </c>
      <c r="G4849" s="130">
        <v>1100000</v>
      </c>
      <c r="H4849" s="130" t="str">
        <f t="shared" si="150"/>
        <v>KT-040062</v>
      </c>
      <c r="I4849" s="130" t="str">
        <f t="shared" si="151"/>
        <v/>
      </c>
    </row>
    <row r="4850" spans="1:9" x14ac:dyDescent="0.15">
      <c r="A4850" s="130">
        <v>4848</v>
      </c>
      <c r="B4850" s="130" t="s">
        <v>7435</v>
      </c>
      <c r="C4850" s="130" t="s">
        <v>16925</v>
      </c>
      <c r="D4850" s="130">
        <v>680</v>
      </c>
      <c r="E4850" s="130" t="s">
        <v>12370</v>
      </c>
      <c r="F4850" s="130">
        <v>442000</v>
      </c>
      <c r="G4850" s="130">
        <v>448800</v>
      </c>
      <c r="H4850" s="130" t="str">
        <f t="shared" si="150"/>
        <v>KT-040063</v>
      </c>
      <c r="I4850" s="130" t="str">
        <f t="shared" si="151"/>
        <v/>
      </c>
    </row>
    <row r="4851" spans="1:9" x14ac:dyDescent="0.15">
      <c r="A4851" s="130">
        <v>4849</v>
      </c>
      <c r="B4851" s="130" t="s">
        <v>7436</v>
      </c>
      <c r="C4851" s="130" t="s">
        <v>12404</v>
      </c>
      <c r="D4851" s="130">
        <v>19250</v>
      </c>
      <c r="E4851" s="130" t="s">
        <v>12361</v>
      </c>
      <c r="F4851" s="130">
        <v>9100</v>
      </c>
      <c r="G4851" s="130">
        <v>11320</v>
      </c>
      <c r="H4851" s="130" t="str">
        <f t="shared" si="150"/>
        <v>KT-040064</v>
      </c>
      <c r="I4851" s="130" t="str">
        <f t="shared" si="151"/>
        <v>AG</v>
      </c>
    </row>
    <row r="4852" spans="1:9" x14ac:dyDescent="0.15">
      <c r="A4852" s="130">
        <v>4850</v>
      </c>
      <c r="B4852" s="130" t="s">
        <v>7437</v>
      </c>
      <c r="C4852" s="130" t="s">
        <v>16926</v>
      </c>
      <c r="D4852" s="130">
        <v>700</v>
      </c>
      <c r="E4852" s="130" t="s">
        <v>12355</v>
      </c>
      <c r="F4852" s="130">
        <v>201749771</v>
      </c>
      <c r="G4852" s="130">
        <v>226135385</v>
      </c>
      <c r="H4852" s="130" t="str">
        <f t="shared" si="150"/>
        <v>KT-040065</v>
      </c>
      <c r="I4852" s="130" t="str">
        <f t="shared" si="151"/>
        <v>AG</v>
      </c>
    </row>
    <row r="4853" spans="1:9" x14ac:dyDescent="0.15">
      <c r="A4853" s="130">
        <v>4851</v>
      </c>
      <c r="B4853" s="130" t="s">
        <v>7438</v>
      </c>
      <c r="C4853" s="130" t="s">
        <v>16477</v>
      </c>
      <c r="D4853" s="130">
        <v>100</v>
      </c>
      <c r="E4853" s="130" t="s">
        <v>12372</v>
      </c>
      <c r="F4853" s="130">
        <v>2300000</v>
      </c>
      <c r="G4853" s="130">
        <v>3000000</v>
      </c>
      <c r="H4853" s="130" t="str">
        <f t="shared" si="150"/>
        <v>KT-040066</v>
      </c>
      <c r="I4853" s="130" t="str">
        <f t="shared" si="151"/>
        <v>AG</v>
      </c>
    </row>
    <row r="4854" spans="1:9" x14ac:dyDescent="0.15">
      <c r="A4854" s="130">
        <v>4852</v>
      </c>
      <c r="B4854" s="130" t="s">
        <v>7439</v>
      </c>
      <c r="C4854" s="130" t="s">
        <v>16927</v>
      </c>
      <c r="D4854" s="130">
        <v>100</v>
      </c>
      <c r="E4854" s="130" t="s">
        <v>12372</v>
      </c>
      <c r="F4854" s="130">
        <v>3500000</v>
      </c>
      <c r="G4854" s="130">
        <v>720000</v>
      </c>
      <c r="H4854" s="130" t="str">
        <f t="shared" si="150"/>
        <v>KT-040067</v>
      </c>
      <c r="I4854" s="130" t="str">
        <f t="shared" si="151"/>
        <v>AG</v>
      </c>
    </row>
    <row r="4855" spans="1:9" x14ac:dyDescent="0.15">
      <c r="A4855" s="130">
        <v>4853</v>
      </c>
      <c r="B4855" s="130" t="s">
        <v>7440</v>
      </c>
      <c r="C4855" s="130" t="s">
        <v>16928</v>
      </c>
      <c r="D4855" s="130">
        <v>2000</v>
      </c>
      <c r="E4855" s="130" t="s">
        <v>12372</v>
      </c>
      <c r="F4855" s="130">
        <v>1168000</v>
      </c>
      <c r="G4855" s="130">
        <v>662500</v>
      </c>
      <c r="H4855" s="130" t="str">
        <f t="shared" si="150"/>
        <v>KT-040068</v>
      </c>
      <c r="I4855" s="130" t="str">
        <f t="shared" si="151"/>
        <v>VG</v>
      </c>
    </row>
    <row r="4856" spans="1:9" x14ac:dyDescent="0.15">
      <c r="A4856" s="130">
        <v>4854</v>
      </c>
      <c r="B4856" s="130" t="s">
        <v>7441</v>
      </c>
      <c r="C4856" s="130" t="s">
        <v>16929</v>
      </c>
      <c r="D4856" s="130">
        <v>1</v>
      </c>
      <c r="E4856" s="130" t="s">
        <v>12403</v>
      </c>
      <c r="F4856" s="130">
        <v>2990000</v>
      </c>
      <c r="G4856" s="130">
        <v>2000000</v>
      </c>
      <c r="H4856" s="130" t="str">
        <f t="shared" si="150"/>
        <v>KT-040069</v>
      </c>
      <c r="I4856" s="130" t="str">
        <f t="shared" si="151"/>
        <v/>
      </c>
    </row>
    <row r="4857" spans="1:9" x14ac:dyDescent="0.15">
      <c r="A4857" s="130">
        <v>4855</v>
      </c>
      <c r="B4857" s="130" t="s">
        <v>7442</v>
      </c>
      <c r="C4857" s="130" t="s">
        <v>16930</v>
      </c>
      <c r="D4857" s="130">
        <v>1</v>
      </c>
      <c r="E4857" s="130" t="s">
        <v>12462</v>
      </c>
      <c r="F4857" s="130">
        <v>4550000</v>
      </c>
      <c r="G4857" s="130">
        <v>7490000</v>
      </c>
      <c r="H4857" s="130" t="str">
        <f t="shared" si="150"/>
        <v>KT-040070</v>
      </c>
      <c r="I4857" s="130" t="str">
        <f t="shared" si="151"/>
        <v>AG</v>
      </c>
    </row>
    <row r="4858" spans="1:9" x14ac:dyDescent="0.15">
      <c r="A4858" s="130">
        <v>4856</v>
      </c>
      <c r="B4858" s="130" t="s">
        <v>7443</v>
      </c>
      <c r="C4858" s="130" t="s">
        <v>16931</v>
      </c>
      <c r="D4858" s="130">
        <v>50</v>
      </c>
      <c r="E4858" s="130" t="s">
        <v>16932</v>
      </c>
      <c r="F4858" s="130">
        <v>7171370</v>
      </c>
      <c r="G4858" s="130">
        <v>535575</v>
      </c>
      <c r="H4858" s="130" t="str">
        <f t="shared" si="150"/>
        <v>KT-040071</v>
      </c>
      <c r="I4858" s="130" t="str">
        <f t="shared" si="151"/>
        <v/>
      </c>
    </row>
    <row r="4859" spans="1:9" x14ac:dyDescent="0.15">
      <c r="A4859" s="130">
        <v>4857</v>
      </c>
      <c r="B4859" s="130" t="s">
        <v>7444</v>
      </c>
      <c r="C4859" s="130" t="s">
        <v>16933</v>
      </c>
      <c r="D4859" s="130">
        <v>1</v>
      </c>
      <c r="E4859" s="130" t="s">
        <v>12372</v>
      </c>
      <c r="F4859" s="130">
        <v>10400</v>
      </c>
      <c r="G4859" s="130">
        <v>6990</v>
      </c>
      <c r="H4859" s="130" t="str">
        <f t="shared" si="150"/>
        <v>KT-040072</v>
      </c>
      <c r="I4859" s="130" t="str">
        <f t="shared" si="151"/>
        <v>AG</v>
      </c>
    </row>
    <row r="4860" spans="1:9" x14ac:dyDescent="0.15">
      <c r="A4860" s="130">
        <v>4858</v>
      </c>
      <c r="B4860" s="130" t="s">
        <v>7445</v>
      </c>
      <c r="C4860" s="130" t="s">
        <v>16934</v>
      </c>
      <c r="D4860" s="130">
        <v>25</v>
      </c>
      <c r="E4860" s="130" t="s">
        <v>12361</v>
      </c>
      <c r="F4860" s="130">
        <v>149323</v>
      </c>
      <c r="G4860" s="130">
        <v>157311</v>
      </c>
      <c r="H4860" s="130" t="str">
        <f t="shared" si="150"/>
        <v>KT-040073</v>
      </c>
      <c r="I4860" s="130" t="str">
        <f t="shared" si="151"/>
        <v/>
      </c>
    </row>
    <row r="4861" spans="1:9" x14ac:dyDescent="0.15">
      <c r="A4861" s="130">
        <v>4859</v>
      </c>
      <c r="B4861" s="130" t="s">
        <v>7446</v>
      </c>
      <c r="C4861" s="130" t="s">
        <v>14157</v>
      </c>
      <c r="D4861" s="130">
        <v>50</v>
      </c>
      <c r="E4861" s="130" t="s">
        <v>12355</v>
      </c>
      <c r="F4861" s="130">
        <v>1831250</v>
      </c>
      <c r="G4861" s="130">
        <v>2583000</v>
      </c>
      <c r="H4861" s="130" t="str">
        <f t="shared" si="150"/>
        <v>KT-040074</v>
      </c>
      <c r="I4861" s="130" t="str">
        <f t="shared" si="151"/>
        <v>AG</v>
      </c>
    </row>
    <row r="4862" spans="1:9" x14ac:dyDescent="0.15">
      <c r="A4862" s="130">
        <v>4860</v>
      </c>
      <c r="B4862" s="130" t="s">
        <v>7447</v>
      </c>
      <c r="C4862" s="130" t="s">
        <v>16935</v>
      </c>
      <c r="D4862" s="130">
        <v>4000</v>
      </c>
      <c r="E4862" s="130" t="s">
        <v>12368</v>
      </c>
      <c r="F4862" s="130">
        <v>56220000</v>
      </c>
      <c r="G4862" s="130">
        <v>61600000</v>
      </c>
      <c r="H4862" s="130" t="str">
        <f t="shared" si="150"/>
        <v>KT-040075</v>
      </c>
      <c r="I4862" s="130" t="str">
        <f t="shared" si="151"/>
        <v/>
      </c>
    </row>
    <row r="4863" spans="1:9" x14ac:dyDescent="0.15">
      <c r="A4863" s="130">
        <v>4861</v>
      </c>
      <c r="B4863" s="130" t="s">
        <v>7448</v>
      </c>
      <c r="C4863" s="130" t="s">
        <v>16936</v>
      </c>
      <c r="D4863" s="130">
        <v>100</v>
      </c>
      <c r="E4863" s="130" t="s">
        <v>12372</v>
      </c>
      <c r="F4863" s="130">
        <v>1568565</v>
      </c>
      <c r="G4863" s="130">
        <v>1632503</v>
      </c>
      <c r="H4863" s="130" t="str">
        <f t="shared" si="150"/>
        <v>KT-040076</v>
      </c>
      <c r="I4863" s="130" t="str">
        <f t="shared" si="151"/>
        <v/>
      </c>
    </row>
    <row r="4864" spans="1:9" x14ac:dyDescent="0.15">
      <c r="A4864" s="130">
        <v>4862</v>
      </c>
      <c r="B4864" s="130" t="s">
        <v>7449</v>
      </c>
      <c r="C4864" s="130" t="s">
        <v>16937</v>
      </c>
      <c r="D4864" s="130">
        <v>1</v>
      </c>
      <c r="E4864" s="130" t="s">
        <v>12531</v>
      </c>
      <c r="F4864" s="130">
        <v>96000</v>
      </c>
      <c r="G4864" s="130">
        <v>83000</v>
      </c>
      <c r="H4864" s="130" t="str">
        <f t="shared" si="150"/>
        <v>KT-040077</v>
      </c>
      <c r="I4864" s="130" t="str">
        <f t="shared" si="151"/>
        <v/>
      </c>
    </row>
    <row r="4865" spans="1:9" x14ac:dyDescent="0.15">
      <c r="A4865" s="130">
        <v>4863</v>
      </c>
      <c r="B4865" s="130" t="s">
        <v>7450</v>
      </c>
      <c r="C4865" s="130" t="s">
        <v>16938</v>
      </c>
      <c r="D4865" s="130">
        <v>1</v>
      </c>
      <c r="E4865" s="130" t="s">
        <v>12355</v>
      </c>
      <c r="F4865" s="130">
        <v>614554</v>
      </c>
      <c r="G4865" s="130">
        <v>630005</v>
      </c>
      <c r="H4865" s="130" t="str">
        <f t="shared" si="150"/>
        <v>KT-040078</v>
      </c>
      <c r="I4865" s="130" t="str">
        <f t="shared" si="151"/>
        <v/>
      </c>
    </row>
    <row r="4866" spans="1:9" x14ac:dyDescent="0.15">
      <c r="A4866" s="130">
        <v>4864</v>
      </c>
      <c r="B4866" s="130" t="s">
        <v>7451</v>
      </c>
      <c r="C4866" s="130" t="s">
        <v>16939</v>
      </c>
      <c r="D4866" s="130">
        <v>5000</v>
      </c>
      <c r="E4866" s="130" t="s">
        <v>12368</v>
      </c>
      <c r="F4866" s="130">
        <v>78500000</v>
      </c>
      <c r="G4866" s="130">
        <v>96500000</v>
      </c>
      <c r="H4866" s="130" t="str">
        <f t="shared" si="150"/>
        <v>KT-040079</v>
      </c>
      <c r="I4866" s="130" t="str">
        <f t="shared" si="151"/>
        <v>AG</v>
      </c>
    </row>
    <row r="4867" spans="1:9" x14ac:dyDescent="0.15">
      <c r="A4867" s="130">
        <v>4865</v>
      </c>
      <c r="B4867" s="130" t="s">
        <v>7452</v>
      </c>
      <c r="C4867" s="130" t="s">
        <v>16940</v>
      </c>
      <c r="D4867" s="130">
        <v>6</v>
      </c>
      <c r="E4867" s="130" t="s">
        <v>12403</v>
      </c>
      <c r="F4867" s="130">
        <v>1135100</v>
      </c>
      <c r="G4867" s="130">
        <v>1613700</v>
      </c>
      <c r="H4867" s="130" t="str">
        <f t="shared" si="150"/>
        <v>KT-040080</v>
      </c>
      <c r="I4867" s="130" t="str">
        <f t="shared" si="151"/>
        <v>VG</v>
      </c>
    </row>
    <row r="4868" spans="1:9" x14ac:dyDescent="0.15">
      <c r="A4868" s="130">
        <v>4866</v>
      </c>
      <c r="B4868" s="130" t="s">
        <v>7453</v>
      </c>
      <c r="C4868" s="130" t="s">
        <v>16941</v>
      </c>
      <c r="D4868" s="130">
        <v>63</v>
      </c>
      <c r="E4868" s="130" t="s">
        <v>12355</v>
      </c>
      <c r="F4868" s="130">
        <v>418824</v>
      </c>
      <c r="G4868" s="130">
        <v>1348868</v>
      </c>
      <c r="H4868" s="130" t="str">
        <f t="shared" ref="H4868:H4931" si="152">LEFT(B4868,FIND("-",B4868)+6)</f>
        <v>KT-040081</v>
      </c>
      <c r="I4868" s="130" t="str">
        <f t="shared" ref="I4868:I4931" si="153">RIGHT(B4868,LEN(B4868)-FIND("-",B4868)-7)</f>
        <v>VG</v>
      </c>
    </row>
    <row r="4869" spans="1:9" x14ac:dyDescent="0.15">
      <c r="A4869" s="130">
        <v>4867</v>
      </c>
      <c r="B4869" s="130" t="s">
        <v>7454</v>
      </c>
      <c r="C4869" s="130" t="s">
        <v>388</v>
      </c>
      <c r="D4869" s="130">
        <v>100</v>
      </c>
      <c r="E4869" s="130" t="s">
        <v>16942</v>
      </c>
      <c r="F4869" s="130">
        <v>541700</v>
      </c>
      <c r="G4869" s="130">
        <v>485000</v>
      </c>
      <c r="H4869" s="130" t="str">
        <f t="shared" si="152"/>
        <v>KT-040082</v>
      </c>
      <c r="I4869" s="130" t="str">
        <f t="shared" si="153"/>
        <v>VG</v>
      </c>
    </row>
    <row r="4870" spans="1:9" x14ac:dyDescent="0.15">
      <c r="A4870" s="130">
        <v>4868</v>
      </c>
      <c r="B4870" s="130" t="s">
        <v>7455</v>
      </c>
      <c r="C4870" s="130" t="s">
        <v>16943</v>
      </c>
      <c r="D4870" s="130">
        <v>0</v>
      </c>
      <c r="E4870" s="130" t="s">
        <v>12361</v>
      </c>
      <c r="F4870" s="130">
        <v>21000000</v>
      </c>
      <c r="G4870" s="130">
        <v>28000000</v>
      </c>
      <c r="H4870" s="130" t="str">
        <f t="shared" si="152"/>
        <v>KT-040083</v>
      </c>
      <c r="I4870" s="130" t="str">
        <f t="shared" si="153"/>
        <v/>
      </c>
    </row>
    <row r="4871" spans="1:9" x14ac:dyDescent="0.15">
      <c r="A4871" s="130">
        <v>4869</v>
      </c>
      <c r="B4871" s="130" t="s">
        <v>7456</v>
      </c>
      <c r="C4871" s="130" t="s">
        <v>16944</v>
      </c>
      <c r="D4871" s="130">
        <v>100</v>
      </c>
      <c r="E4871" s="130" t="s">
        <v>12368</v>
      </c>
      <c r="F4871" s="130">
        <v>229987</v>
      </c>
      <c r="G4871" s="130">
        <v>341827.6</v>
      </c>
      <c r="H4871" s="130" t="str">
        <f t="shared" si="152"/>
        <v>KT-040084</v>
      </c>
      <c r="I4871" s="130" t="str">
        <f t="shared" si="153"/>
        <v>VG</v>
      </c>
    </row>
    <row r="4872" spans="1:9" x14ac:dyDescent="0.15">
      <c r="A4872" s="130">
        <v>4870</v>
      </c>
      <c r="B4872" s="130" t="s">
        <v>7457</v>
      </c>
      <c r="C4872" s="130" t="s">
        <v>13765</v>
      </c>
      <c r="D4872" s="130">
        <v>100</v>
      </c>
      <c r="E4872" s="130" t="s">
        <v>12355</v>
      </c>
      <c r="F4872" s="130">
        <v>17860000</v>
      </c>
      <c r="G4872" s="130">
        <v>18100000</v>
      </c>
      <c r="H4872" s="130" t="str">
        <f t="shared" si="152"/>
        <v>KT-040085</v>
      </c>
      <c r="I4872" s="130" t="str">
        <f t="shared" si="153"/>
        <v>AG</v>
      </c>
    </row>
    <row r="4873" spans="1:9" x14ac:dyDescent="0.15">
      <c r="A4873" s="130">
        <v>4871</v>
      </c>
      <c r="B4873" s="130" t="s">
        <v>7458</v>
      </c>
      <c r="C4873" s="130" t="s">
        <v>16945</v>
      </c>
      <c r="D4873" s="130">
        <v>1</v>
      </c>
      <c r="E4873" s="130" t="s">
        <v>12457</v>
      </c>
      <c r="F4873" s="130">
        <v>76620000</v>
      </c>
      <c r="G4873" s="130">
        <v>102400000</v>
      </c>
      <c r="H4873" s="130" t="str">
        <f t="shared" si="152"/>
        <v>KT-040086</v>
      </c>
      <c r="I4873" s="130" t="str">
        <f t="shared" si="153"/>
        <v/>
      </c>
    </row>
    <row r="4874" spans="1:9" x14ac:dyDescent="0.15">
      <c r="A4874" s="130">
        <v>4872</v>
      </c>
      <c r="B4874" s="130" t="s">
        <v>7459</v>
      </c>
      <c r="C4874" s="130" t="s">
        <v>16946</v>
      </c>
      <c r="D4874" s="130">
        <v>10</v>
      </c>
      <c r="E4874" s="130" t="s">
        <v>12355</v>
      </c>
      <c r="F4874" s="130">
        <v>10461474.5</v>
      </c>
      <c r="G4874" s="130">
        <v>11323668</v>
      </c>
      <c r="H4874" s="130" t="str">
        <f t="shared" si="152"/>
        <v>KT-040087</v>
      </c>
      <c r="I4874" s="130" t="str">
        <f t="shared" si="153"/>
        <v>VG</v>
      </c>
    </row>
    <row r="4875" spans="1:9" x14ac:dyDescent="0.15">
      <c r="A4875" s="130">
        <v>4873</v>
      </c>
      <c r="B4875" s="130" t="s">
        <v>7460</v>
      </c>
      <c r="C4875" s="130" t="s">
        <v>16947</v>
      </c>
      <c r="D4875" s="130">
        <v>120</v>
      </c>
      <c r="E4875" s="130" t="s">
        <v>16948</v>
      </c>
      <c r="F4875" s="130">
        <v>223350</v>
      </c>
      <c r="G4875" s="130">
        <v>48900</v>
      </c>
      <c r="H4875" s="130" t="str">
        <f t="shared" si="152"/>
        <v>KT-040088</v>
      </c>
      <c r="I4875" s="130" t="str">
        <f t="shared" si="153"/>
        <v/>
      </c>
    </row>
    <row r="4876" spans="1:9" x14ac:dyDescent="0.15">
      <c r="A4876" s="130">
        <v>4874</v>
      </c>
      <c r="B4876" s="130" t="s">
        <v>7461</v>
      </c>
      <c r="C4876" s="130" t="s">
        <v>16949</v>
      </c>
      <c r="D4876" s="130">
        <v>1</v>
      </c>
      <c r="E4876" s="130" t="s">
        <v>16950</v>
      </c>
      <c r="F4876" s="130">
        <v>559000</v>
      </c>
      <c r="G4876" s="130">
        <v>670500</v>
      </c>
      <c r="H4876" s="130" t="str">
        <f t="shared" si="152"/>
        <v>KT-040089</v>
      </c>
      <c r="I4876" s="130" t="str">
        <f t="shared" si="153"/>
        <v>AG</v>
      </c>
    </row>
    <row r="4877" spans="1:9" x14ac:dyDescent="0.15">
      <c r="A4877" s="130">
        <v>4875</v>
      </c>
      <c r="B4877" s="130" t="s">
        <v>7462</v>
      </c>
      <c r="C4877" s="130" t="s">
        <v>16951</v>
      </c>
      <c r="D4877" s="130">
        <v>70</v>
      </c>
      <c r="E4877" s="130" t="s">
        <v>12361</v>
      </c>
      <c r="F4877" s="130">
        <v>340832</v>
      </c>
      <c r="G4877" s="130">
        <v>554236</v>
      </c>
      <c r="H4877" s="130" t="str">
        <f t="shared" si="152"/>
        <v>KT-040090</v>
      </c>
      <c r="I4877" s="130" t="str">
        <f t="shared" si="153"/>
        <v>VG</v>
      </c>
    </row>
    <row r="4878" spans="1:9" x14ac:dyDescent="0.15">
      <c r="A4878" s="130">
        <v>4876</v>
      </c>
      <c r="B4878" s="130" t="s">
        <v>7463</v>
      </c>
      <c r="C4878" s="130" t="s">
        <v>523</v>
      </c>
      <c r="D4878" s="130">
        <v>200</v>
      </c>
      <c r="E4878" s="130" t="s">
        <v>12355</v>
      </c>
      <c r="F4878" s="130">
        <v>1369650</v>
      </c>
      <c r="G4878" s="130">
        <v>2325300</v>
      </c>
      <c r="H4878" s="130" t="str">
        <f t="shared" si="152"/>
        <v>KT-040091</v>
      </c>
      <c r="I4878" s="130" t="str">
        <f t="shared" si="153"/>
        <v/>
      </c>
    </row>
    <row r="4879" spans="1:9" x14ac:dyDescent="0.15">
      <c r="A4879" s="130">
        <v>4877</v>
      </c>
      <c r="B4879" s="130" t="s">
        <v>7464</v>
      </c>
      <c r="C4879" s="130" t="s">
        <v>16952</v>
      </c>
      <c r="D4879" s="130">
        <v>1</v>
      </c>
      <c r="E4879" s="130" t="s">
        <v>12391</v>
      </c>
      <c r="F4879" s="130">
        <v>18000000</v>
      </c>
      <c r="G4879" s="130">
        <v>17310000</v>
      </c>
      <c r="H4879" s="130" t="str">
        <f t="shared" si="152"/>
        <v>KT-040092</v>
      </c>
      <c r="I4879" s="130" t="str">
        <f t="shared" si="153"/>
        <v>AG</v>
      </c>
    </row>
    <row r="4880" spans="1:9" x14ac:dyDescent="0.15">
      <c r="A4880" s="130">
        <v>4878</v>
      </c>
      <c r="B4880" s="130" t="s">
        <v>7465</v>
      </c>
      <c r="C4880" s="130" t="s">
        <v>12140</v>
      </c>
      <c r="D4880" s="130">
        <v>100</v>
      </c>
      <c r="E4880" s="130" t="s">
        <v>12814</v>
      </c>
      <c r="F4880" s="130">
        <v>1451936</v>
      </c>
      <c r="G4880" s="130">
        <v>1484540</v>
      </c>
      <c r="H4880" s="130" t="str">
        <f t="shared" si="152"/>
        <v>KT-040093</v>
      </c>
      <c r="I4880" s="130" t="str">
        <f t="shared" si="153"/>
        <v>AG</v>
      </c>
    </row>
    <row r="4881" spans="1:9" x14ac:dyDescent="0.15">
      <c r="A4881" s="130">
        <v>4879</v>
      </c>
      <c r="B4881" s="130" t="s">
        <v>7466</v>
      </c>
      <c r="C4881" s="130" t="s">
        <v>12423</v>
      </c>
      <c r="D4881" s="130">
        <v>100</v>
      </c>
      <c r="E4881" s="130" t="s">
        <v>12372</v>
      </c>
      <c r="F4881" s="130">
        <v>1316000</v>
      </c>
      <c r="G4881" s="130">
        <v>556000</v>
      </c>
      <c r="H4881" s="130" t="str">
        <f t="shared" si="152"/>
        <v>KT-040094</v>
      </c>
      <c r="I4881" s="130" t="str">
        <f t="shared" si="153"/>
        <v/>
      </c>
    </row>
    <row r="4882" spans="1:9" x14ac:dyDescent="0.15">
      <c r="A4882" s="130">
        <v>4880</v>
      </c>
      <c r="B4882" s="130" t="s">
        <v>7467</v>
      </c>
      <c r="C4882" s="130" t="s">
        <v>16953</v>
      </c>
      <c r="D4882" s="130">
        <v>100</v>
      </c>
      <c r="E4882" s="130" t="s">
        <v>12355</v>
      </c>
      <c r="F4882" s="130">
        <v>6830000</v>
      </c>
      <c r="G4882" s="130">
        <v>7180000</v>
      </c>
      <c r="H4882" s="130" t="str">
        <f t="shared" si="152"/>
        <v>KT-040095</v>
      </c>
      <c r="I4882" s="130" t="str">
        <f t="shared" si="153"/>
        <v>AG</v>
      </c>
    </row>
    <row r="4883" spans="1:9" x14ac:dyDescent="0.15">
      <c r="A4883" s="130">
        <v>4881</v>
      </c>
      <c r="B4883" s="130" t="s">
        <v>7468</v>
      </c>
      <c r="C4883" s="130" t="s">
        <v>16954</v>
      </c>
      <c r="D4883" s="130">
        <v>1000</v>
      </c>
      <c r="E4883" s="130" t="s">
        <v>12355</v>
      </c>
      <c r="F4883" s="130">
        <v>438000</v>
      </c>
      <c r="G4883" s="130">
        <v>520000</v>
      </c>
      <c r="H4883" s="130" t="str">
        <f t="shared" si="152"/>
        <v>KT-040096</v>
      </c>
      <c r="I4883" s="130" t="str">
        <f t="shared" si="153"/>
        <v>AG</v>
      </c>
    </row>
    <row r="4884" spans="1:9" x14ac:dyDescent="0.15">
      <c r="A4884" s="130">
        <v>4882</v>
      </c>
      <c r="B4884" s="130" t="s">
        <v>7469</v>
      </c>
      <c r="C4884" s="130" t="s">
        <v>16955</v>
      </c>
      <c r="D4884" s="130">
        <v>1</v>
      </c>
      <c r="E4884" s="130" t="s">
        <v>12972</v>
      </c>
      <c r="F4884" s="130">
        <v>3900</v>
      </c>
      <c r="G4884" s="130">
        <v>3500</v>
      </c>
      <c r="H4884" s="130" t="str">
        <f t="shared" si="152"/>
        <v>KT-040097</v>
      </c>
      <c r="I4884" s="130" t="str">
        <f t="shared" si="153"/>
        <v/>
      </c>
    </row>
    <row r="4885" spans="1:9" x14ac:dyDescent="0.15">
      <c r="A4885" s="130">
        <v>4883</v>
      </c>
      <c r="B4885" s="130" t="s">
        <v>7470</v>
      </c>
      <c r="C4885" s="130" t="s">
        <v>16956</v>
      </c>
      <c r="D4885" s="130">
        <v>1</v>
      </c>
      <c r="E4885" s="130" t="s">
        <v>12403</v>
      </c>
      <c r="F4885" s="130">
        <v>21350</v>
      </c>
      <c r="G4885" s="130">
        <v>5500</v>
      </c>
      <c r="H4885" s="130" t="str">
        <f t="shared" si="152"/>
        <v>KT-040098</v>
      </c>
      <c r="I4885" s="130" t="str">
        <f t="shared" si="153"/>
        <v>AG</v>
      </c>
    </row>
    <row r="4886" spans="1:9" x14ac:dyDescent="0.15">
      <c r="A4886" s="130">
        <v>4884</v>
      </c>
      <c r="B4886" s="130" t="s">
        <v>7471</v>
      </c>
      <c r="C4886" s="130" t="s">
        <v>16957</v>
      </c>
      <c r="D4886" s="130">
        <v>1</v>
      </c>
      <c r="E4886" s="130" t="s">
        <v>13962</v>
      </c>
      <c r="F4886" s="130">
        <v>2404000</v>
      </c>
      <c r="G4886" s="130">
        <v>3622000</v>
      </c>
      <c r="H4886" s="130" t="str">
        <f t="shared" si="152"/>
        <v>KT-040099</v>
      </c>
      <c r="I4886" s="130" t="str">
        <f t="shared" si="153"/>
        <v>AG</v>
      </c>
    </row>
    <row r="4887" spans="1:9" x14ac:dyDescent="0.15">
      <c r="A4887" s="130">
        <v>4885</v>
      </c>
      <c r="B4887" s="130" t="s">
        <v>7472</v>
      </c>
      <c r="C4887" s="130" t="s">
        <v>16958</v>
      </c>
      <c r="D4887" s="130">
        <v>1</v>
      </c>
      <c r="E4887" s="130" t="s">
        <v>12370</v>
      </c>
      <c r="F4887" s="130">
        <v>2860000</v>
      </c>
      <c r="G4887" s="130">
        <v>3764000</v>
      </c>
      <c r="H4887" s="130" t="str">
        <f t="shared" si="152"/>
        <v>KT-040100</v>
      </c>
      <c r="I4887" s="130" t="str">
        <f t="shared" si="153"/>
        <v/>
      </c>
    </row>
    <row r="4888" spans="1:9" x14ac:dyDescent="0.15">
      <c r="A4888" s="130">
        <v>4886</v>
      </c>
      <c r="B4888" s="130" t="s">
        <v>7473</v>
      </c>
      <c r="C4888" s="130" t="s">
        <v>16959</v>
      </c>
      <c r="D4888" s="130">
        <v>1</v>
      </c>
      <c r="E4888" s="130" t="s">
        <v>16960</v>
      </c>
      <c r="F4888" s="130">
        <v>5650</v>
      </c>
      <c r="G4888" s="130">
        <v>5400</v>
      </c>
      <c r="H4888" s="130" t="str">
        <f t="shared" si="152"/>
        <v>KT-040101</v>
      </c>
      <c r="I4888" s="130" t="str">
        <f t="shared" si="153"/>
        <v>VG</v>
      </c>
    </row>
    <row r="4889" spans="1:9" x14ac:dyDescent="0.15">
      <c r="A4889" s="130">
        <v>4887</v>
      </c>
      <c r="B4889" s="130" t="s">
        <v>7474</v>
      </c>
      <c r="C4889" s="130" t="s">
        <v>16961</v>
      </c>
      <c r="D4889" s="130">
        <v>50</v>
      </c>
      <c r="E4889" s="130" t="s">
        <v>12372</v>
      </c>
      <c r="F4889" s="130">
        <v>106250</v>
      </c>
      <c r="G4889" s="130">
        <v>106250</v>
      </c>
      <c r="H4889" s="130" t="str">
        <f t="shared" si="152"/>
        <v>KT-040102</v>
      </c>
      <c r="I4889" s="130" t="str">
        <f t="shared" si="153"/>
        <v/>
      </c>
    </row>
    <row r="4890" spans="1:9" x14ac:dyDescent="0.15">
      <c r="A4890" s="130">
        <v>4888</v>
      </c>
      <c r="B4890" s="130" t="s">
        <v>7475</v>
      </c>
      <c r="C4890" s="130" t="s">
        <v>16962</v>
      </c>
      <c r="D4890" s="130">
        <v>100</v>
      </c>
      <c r="E4890" s="130" t="s">
        <v>13132</v>
      </c>
      <c r="F4890" s="130">
        <v>18300000</v>
      </c>
      <c r="G4890" s="130">
        <v>27426000</v>
      </c>
      <c r="H4890" s="130" t="str">
        <f t="shared" si="152"/>
        <v>KT-040103</v>
      </c>
      <c r="I4890" s="130" t="str">
        <f t="shared" si="153"/>
        <v/>
      </c>
    </row>
    <row r="4891" spans="1:9" x14ac:dyDescent="0.15">
      <c r="A4891" s="130">
        <v>4889</v>
      </c>
      <c r="B4891" s="130" t="s">
        <v>7476</v>
      </c>
      <c r="C4891" s="130" t="s">
        <v>13550</v>
      </c>
      <c r="D4891" s="130">
        <v>120</v>
      </c>
      <c r="E4891" s="130" t="s">
        <v>12905</v>
      </c>
      <c r="F4891" s="130">
        <v>8476500</v>
      </c>
      <c r="G4891" s="130">
        <v>14615399</v>
      </c>
      <c r="H4891" s="130" t="str">
        <f t="shared" si="152"/>
        <v>KT-040104</v>
      </c>
      <c r="I4891" s="130" t="str">
        <f t="shared" si="153"/>
        <v>AG</v>
      </c>
    </row>
    <row r="4892" spans="1:9" x14ac:dyDescent="0.15">
      <c r="A4892" s="130">
        <v>4890</v>
      </c>
      <c r="B4892" s="130" t="s">
        <v>7477</v>
      </c>
      <c r="C4892" s="130" t="s">
        <v>16963</v>
      </c>
      <c r="D4892" s="130">
        <v>1000</v>
      </c>
      <c r="E4892" s="130" t="s">
        <v>16546</v>
      </c>
      <c r="F4892" s="130">
        <v>1209000</v>
      </c>
      <c r="G4892" s="130">
        <v>602000</v>
      </c>
      <c r="H4892" s="130" t="str">
        <f t="shared" si="152"/>
        <v>KT-040105</v>
      </c>
      <c r="I4892" s="130" t="str">
        <f t="shared" si="153"/>
        <v>AG</v>
      </c>
    </row>
    <row r="4893" spans="1:9" x14ac:dyDescent="0.15">
      <c r="A4893" s="130">
        <v>4891</v>
      </c>
      <c r="B4893" s="130" t="s">
        <v>7478</v>
      </c>
      <c r="C4893" s="130" t="s">
        <v>16964</v>
      </c>
      <c r="D4893" s="130">
        <v>240</v>
      </c>
      <c r="E4893" s="130" t="s">
        <v>12462</v>
      </c>
      <c r="F4893" s="130">
        <v>97220</v>
      </c>
      <c r="G4893" s="130">
        <v>123220</v>
      </c>
      <c r="H4893" s="130" t="str">
        <f t="shared" si="152"/>
        <v>KT-040106</v>
      </c>
      <c r="I4893" s="130" t="str">
        <f t="shared" si="153"/>
        <v>VG</v>
      </c>
    </row>
    <row r="4894" spans="1:9" x14ac:dyDescent="0.15">
      <c r="A4894" s="130">
        <v>4892</v>
      </c>
      <c r="B4894" s="130" t="s">
        <v>7479</v>
      </c>
      <c r="C4894" s="130" t="s">
        <v>16965</v>
      </c>
      <c r="D4894" s="130">
        <v>1</v>
      </c>
      <c r="E4894" s="130" t="s">
        <v>16655</v>
      </c>
      <c r="F4894" s="130">
        <v>1043000</v>
      </c>
      <c r="G4894" s="130">
        <v>1097000</v>
      </c>
      <c r="H4894" s="130" t="str">
        <f t="shared" si="152"/>
        <v>KT-040107</v>
      </c>
      <c r="I4894" s="130" t="str">
        <f t="shared" si="153"/>
        <v>AG</v>
      </c>
    </row>
    <row r="4895" spans="1:9" x14ac:dyDescent="0.15">
      <c r="A4895" s="130">
        <v>4893</v>
      </c>
      <c r="B4895" s="130" t="s">
        <v>7480</v>
      </c>
      <c r="C4895" s="130" t="s">
        <v>16966</v>
      </c>
      <c r="D4895" s="130">
        <v>1</v>
      </c>
      <c r="E4895" s="130" t="s">
        <v>12446</v>
      </c>
      <c r="F4895" s="130">
        <v>148064</v>
      </c>
      <c r="G4895" s="130">
        <v>294000</v>
      </c>
      <c r="H4895" s="130" t="str">
        <f t="shared" si="152"/>
        <v>KT-050001</v>
      </c>
      <c r="I4895" s="130" t="str">
        <f t="shared" si="153"/>
        <v>AG</v>
      </c>
    </row>
    <row r="4896" spans="1:9" x14ac:dyDescent="0.15">
      <c r="A4896" s="130">
        <v>4894</v>
      </c>
      <c r="B4896" s="130" t="s">
        <v>7481</v>
      </c>
      <c r="C4896" s="130" t="s">
        <v>16967</v>
      </c>
      <c r="D4896" s="130">
        <v>5000</v>
      </c>
      <c r="E4896" s="130" t="s">
        <v>12355</v>
      </c>
      <c r="F4896" s="130">
        <v>546000000</v>
      </c>
      <c r="G4896" s="130">
        <v>856000000</v>
      </c>
      <c r="H4896" s="130" t="str">
        <f t="shared" si="152"/>
        <v>KT-050002</v>
      </c>
      <c r="I4896" s="130" t="str">
        <f t="shared" si="153"/>
        <v>AG</v>
      </c>
    </row>
    <row r="4897" spans="1:9" x14ac:dyDescent="0.15">
      <c r="A4897" s="130">
        <v>4895</v>
      </c>
      <c r="B4897" s="130" t="s">
        <v>7482</v>
      </c>
      <c r="C4897" s="130" t="s">
        <v>16968</v>
      </c>
      <c r="D4897" s="130">
        <v>15</v>
      </c>
      <c r="E4897" s="130" t="s">
        <v>12462</v>
      </c>
      <c r="F4897" s="130">
        <v>136526000000</v>
      </c>
      <c r="G4897" s="130">
        <v>150020000000</v>
      </c>
      <c r="H4897" s="130" t="str">
        <f t="shared" si="152"/>
        <v>KT-050003</v>
      </c>
      <c r="I4897" s="130" t="str">
        <f t="shared" si="153"/>
        <v>VG</v>
      </c>
    </row>
    <row r="4898" spans="1:9" x14ac:dyDescent="0.15">
      <c r="A4898" s="130">
        <v>4896</v>
      </c>
      <c r="B4898" s="130" t="s">
        <v>7483</v>
      </c>
      <c r="C4898" s="130" t="s">
        <v>12465</v>
      </c>
      <c r="D4898" s="130">
        <v>1000</v>
      </c>
      <c r="E4898" s="130" t="s">
        <v>12372</v>
      </c>
      <c r="F4898" s="130">
        <v>42913512</v>
      </c>
      <c r="G4898" s="130">
        <v>44989726</v>
      </c>
      <c r="H4898" s="130" t="str">
        <f t="shared" si="152"/>
        <v>KT-050004</v>
      </c>
      <c r="I4898" s="130" t="str">
        <f t="shared" si="153"/>
        <v>VG</v>
      </c>
    </row>
    <row r="4899" spans="1:9" x14ac:dyDescent="0.15">
      <c r="A4899" s="130">
        <v>4897</v>
      </c>
      <c r="B4899" s="130" t="s">
        <v>7484</v>
      </c>
      <c r="C4899" s="130" t="s">
        <v>16969</v>
      </c>
      <c r="D4899" s="130">
        <v>1</v>
      </c>
      <c r="E4899" s="130" t="s">
        <v>12391</v>
      </c>
      <c r="F4899" s="130">
        <v>2611811</v>
      </c>
      <c r="G4899" s="130">
        <v>1879741</v>
      </c>
      <c r="H4899" s="130" t="str">
        <f t="shared" si="152"/>
        <v>KT-050005</v>
      </c>
      <c r="I4899" s="130" t="str">
        <f t="shared" si="153"/>
        <v>VG</v>
      </c>
    </row>
    <row r="4900" spans="1:9" x14ac:dyDescent="0.15">
      <c r="A4900" s="130">
        <v>4898</v>
      </c>
      <c r="B4900" s="130" t="s">
        <v>7485</v>
      </c>
      <c r="C4900" s="130" t="s">
        <v>2276</v>
      </c>
      <c r="D4900" s="130">
        <v>300</v>
      </c>
      <c r="E4900" s="130" t="s">
        <v>13533</v>
      </c>
      <c r="F4900" s="130">
        <v>262350</v>
      </c>
      <c r="G4900" s="130">
        <v>260700</v>
      </c>
      <c r="H4900" s="130" t="str">
        <f t="shared" si="152"/>
        <v>KT-050006</v>
      </c>
      <c r="I4900" s="130" t="str">
        <f t="shared" si="153"/>
        <v>VG</v>
      </c>
    </row>
    <row r="4901" spans="1:9" x14ac:dyDescent="0.15">
      <c r="A4901" s="130">
        <v>4899</v>
      </c>
      <c r="B4901" s="130" t="s">
        <v>7486</v>
      </c>
      <c r="C4901" s="130" t="s">
        <v>16970</v>
      </c>
      <c r="D4901" s="130">
        <v>2000</v>
      </c>
      <c r="E4901" s="130" t="s">
        <v>12581</v>
      </c>
      <c r="F4901" s="130">
        <v>68000</v>
      </c>
      <c r="G4901" s="130">
        <v>97250</v>
      </c>
      <c r="H4901" s="130" t="str">
        <f t="shared" si="152"/>
        <v>KT-050007</v>
      </c>
      <c r="I4901" s="130" t="str">
        <f t="shared" si="153"/>
        <v>VG</v>
      </c>
    </row>
    <row r="4902" spans="1:9" x14ac:dyDescent="0.15">
      <c r="A4902" s="130">
        <v>4900</v>
      </c>
      <c r="B4902" s="130" t="s">
        <v>7487</v>
      </c>
      <c r="C4902" s="130" t="s">
        <v>16971</v>
      </c>
      <c r="D4902" s="130">
        <v>1</v>
      </c>
      <c r="E4902" s="130" t="s">
        <v>12457</v>
      </c>
      <c r="F4902" s="130">
        <v>63470000</v>
      </c>
      <c r="G4902" s="130">
        <v>67524000</v>
      </c>
      <c r="H4902" s="130" t="str">
        <f t="shared" si="152"/>
        <v>KT-050008</v>
      </c>
      <c r="I4902" s="130" t="str">
        <f t="shared" si="153"/>
        <v>AG</v>
      </c>
    </row>
    <row r="4903" spans="1:9" x14ac:dyDescent="0.15">
      <c r="A4903" s="130">
        <v>4901</v>
      </c>
      <c r="B4903" s="130" t="s">
        <v>7488</v>
      </c>
      <c r="C4903" s="130" t="s">
        <v>2186</v>
      </c>
      <c r="D4903" s="130">
        <v>100</v>
      </c>
      <c r="E4903" s="130" t="s">
        <v>12372</v>
      </c>
      <c r="F4903" s="130">
        <v>3654400</v>
      </c>
      <c r="G4903" s="130">
        <v>5043800</v>
      </c>
      <c r="H4903" s="130" t="str">
        <f t="shared" si="152"/>
        <v>KT-050009</v>
      </c>
      <c r="I4903" s="130" t="str">
        <f t="shared" si="153"/>
        <v>AG</v>
      </c>
    </row>
    <row r="4904" spans="1:9" x14ac:dyDescent="0.15">
      <c r="A4904" s="130">
        <v>4902</v>
      </c>
      <c r="B4904" s="130" t="s">
        <v>7489</v>
      </c>
      <c r="C4904" s="130" t="s">
        <v>16972</v>
      </c>
      <c r="D4904" s="130">
        <v>1</v>
      </c>
      <c r="E4904" s="130" t="s">
        <v>12361</v>
      </c>
      <c r="F4904" s="130">
        <v>793394</v>
      </c>
      <c r="G4904" s="130">
        <v>1107338</v>
      </c>
      <c r="H4904" s="130" t="str">
        <f t="shared" si="152"/>
        <v>KT-050010</v>
      </c>
      <c r="I4904" s="130" t="str">
        <f t="shared" si="153"/>
        <v>VG</v>
      </c>
    </row>
    <row r="4905" spans="1:9" x14ac:dyDescent="0.15">
      <c r="A4905" s="130">
        <v>4903</v>
      </c>
      <c r="B4905" s="130" t="s">
        <v>7490</v>
      </c>
      <c r="C4905" s="130" t="s">
        <v>16973</v>
      </c>
      <c r="D4905" s="130">
        <v>1</v>
      </c>
      <c r="E4905" s="130" t="s">
        <v>12370</v>
      </c>
      <c r="F4905" s="130">
        <v>62828</v>
      </c>
      <c r="G4905" s="130">
        <v>63852</v>
      </c>
      <c r="H4905" s="130" t="str">
        <f t="shared" si="152"/>
        <v>KT-050011</v>
      </c>
      <c r="I4905" s="130" t="str">
        <f t="shared" si="153"/>
        <v>AG</v>
      </c>
    </row>
    <row r="4906" spans="1:9" x14ac:dyDescent="0.15">
      <c r="A4906" s="130">
        <v>4904</v>
      </c>
      <c r="B4906" s="130" t="s">
        <v>7491</v>
      </c>
      <c r="C4906" s="130" t="s">
        <v>16974</v>
      </c>
      <c r="D4906" s="130">
        <v>100</v>
      </c>
      <c r="E4906" s="130" t="s">
        <v>12372</v>
      </c>
      <c r="F4906" s="130">
        <v>482519</v>
      </c>
      <c r="G4906" s="130">
        <v>500552</v>
      </c>
      <c r="H4906" s="130" t="str">
        <f t="shared" si="152"/>
        <v>KT-050012</v>
      </c>
      <c r="I4906" s="130" t="str">
        <f t="shared" si="153"/>
        <v>AG</v>
      </c>
    </row>
    <row r="4907" spans="1:9" x14ac:dyDescent="0.15">
      <c r="A4907" s="130">
        <v>4905</v>
      </c>
      <c r="B4907" s="130" t="s">
        <v>7492</v>
      </c>
      <c r="C4907" s="130" t="s">
        <v>16975</v>
      </c>
      <c r="D4907" s="130">
        <v>10</v>
      </c>
      <c r="E4907" s="130" t="s">
        <v>12905</v>
      </c>
      <c r="F4907" s="130">
        <v>750866.4</v>
      </c>
      <c r="G4907" s="130">
        <v>916556.4</v>
      </c>
      <c r="H4907" s="130" t="str">
        <f t="shared" si="152"/>
        <v>KT-050013</v>
      </c>
      <c r="I4907" s="130" t="str">
        <f t="shared" si="153"/>
        <v>VG</v>
      </c>
    </row>
    <row r="4908" spans="1:9" x14ac:dyDescent="0.15">
      <c r="A4908" s="130">
        <v>4906</v>
      </c>
      <c r="B4908" s="130" t="s">
        <v>7493</v>
      </c>
      <c r="C4908" s="130" t="s">
        <v>16976</v>
      </c>
      <c r="D4908" s="130">
        <v>270</v>
      </c>
      <c r="E4908" s="130" t="s">
        <v>12368</v>
      </c>
      <c r="F4908" s="130">
        <v>4644270</v>
      </c>
      <c r="G4908" s="130">
        <v>4974210</v>
      </c>
      <c r="H4908" s="130" t="str">
        <f t="shared" si="152"/>
        <v>KT-050014</v>
      </c>
      <c r="I4908" s="130" t="str">
        <f t="shared" si="153"/>
        <v>AG</v>
      </c>
    </row>
    <row r="4909" spans="1:9" x14ac:dyDescent="0.15">
      <c r="A4909" s="130">
        <v>4907</v>
      </c>
      <c r="B4909" s="130" t="s">
        <v>7494</v>
      </c>
      <c r="C4909" s="130" t="s">
        <v>16977</v>
      </c>
      <c r="D4909" s="130">
        <v>0.5</v>
      </c>
      <c r="E4909" s="130" t="s">
        <v>12368</v>
      </c>
      <c r="F4909" s="130">
        <v>30100</v>
      </c>
      <c r="G4909" s="130">
        <v>56600</v>
      </c>
      <c r="H4909" s="130" t="str">
        <f t="shared" si="152"/>
        <v>KT-050015</v>
      </c>
      <c r="I4909" s="130" t="str">
        <f t="shared" si="153"/>
        <v>AG</v>
      </c>
    </row>
    <row r="4910" spans="1:9" x14ac:dyDescent="0.15">
      <c r="A4910" s="130">
        <v>4908</v>
      </c>
      <c r="B4910" s="130" t="s">
        <v>7495</v>
      </c>
      <c r="C4910" s="130" t="s">
        <v>2386</v>
      </c>
      <c r="D4910" s="130">
        <v>1</v>
      </c>
      <c r="E4910" s="130" t="s">
        <v>12355</v>
      </c>
      <c r="F4910" s="130">
        <v>460000</v>
      </c>
      <c r="G4910" s="130">
        <v>400000</v>
      </c>
      <c r="H4910" s="130" t="str">
        <f t="shared" si="152"/>
        <v>KT-050016</v>
      </c>
      <c r="I4910" s="130" t="str">
        <f t="shared" si="153"/>
        <v>AG</v>
      </c>
    </row>
    <row r="4911" spans="1:9" x14ac:dyDescent="0.15">
      <c r="A4911" s="130">
        <v>4909</v>
      </c>
      <c r="B4911" s="130" t="s">
        <v>7496</v>
      </c>
      <c r="C4911" s="130" t="s">
        <v>16978</v>
      </c>
      <c r="D4911" s="130">
        <v>100</v>
      </c>
      <c r="E4911" s="130" t="s">
        <v>12355</v>
      </c>
      <c r="F4911" s="130">
        <v>8791000</v>
      </c>
      <c r="G4911" s="130">
        <v>9660000</v>
      </c>
      <c r="H4911" s="130" t="str">
        <f t="shared" si="152"/>
        <v>KT-050017</v>
      </c>
      <c r="I4911" s="130" t="str">
        <f t="shared" si="153"/>
        <v>VG</v>
      </c>
    </row>
    <row r="4912" spans="1:9" x14ac:dyDescent="0.15">
      <c r="A4912" s="130">
        <v>4910</v>
      </c>
      <c r="B4912" s="130" t="s">
        <v>7497</v>
      </c>
      <c r="C4912" s="130" t="s">
        <v>13469</v>
      </c>
      <c r="D4912" s="130">
        <v>300</v>
      </c>
      <c r="E4912" s="130" t="s">
        <v>12372</v>
      </c>
      <c r="F4912" s="130">
        <v>1215000</v>
      </c>
      <c r="G4912" s="130">
        <v>600000</v>
      </c>
      <c r="H4912" s="130" t="str">
        <f t="shared" si="152"/>
        <v>KT-050018</v>
      </c>
      <c r="I4912" s="130" t="str">
        <f t="shared" si="153"/>
        <v>AG</v>
      </c>
    </row>
    <row r="4913" spans="1:9" x14ac:dyDescent="0.15">
      <c r="A4913" s="130">
        <v>4911</v>
      </c>
      <c r="B4913" s="130" t="s">
        <v>7498</v>
      </c>
      <c r="C4913" s="130" t="s">
        <v>16979</v>
      </c>
      <c r="D4913" s="130">
        <v>1</v>
      </c>
      <c r="E4913" s="130" t="s">
        <v>12355</v>
      </c>
      <c r="F4913" s="130">
        <v>540000</v>
      </c>
      <c r="G4913" s="130">
        <v>800000</v>
      </c>
      <c r="H4913" s="130" t="str">
        <f t="shared" si="152"/>
        <v>KT-050019</v>
      </c>
      <c r="I4913" s="130" t="str">
        <f t="shared" si="153"/>
        <v>AG</v>
      </c>
    </row>
    <row r="4914" spans="1:9" x14ac:dyDescent="0.15">
      <c r="A4914" s="130">
        <v>4912</v>
      </c>
      <c r="B4914" s="130" t="s">
        <v>7499</v>
      </c>
      <c r="C4914" s="130" t="s">
        <v>16980</v>
      </c>
      <c r="D4914" s="130">
        <v>1</v>
      </c>
      <c r="E4914" s="130" t="s">
        <v>12391</v>
      </c>
      <c r="F4914" s="130">
        <v>615321000</v>
      </c>
      <c r="G4914" s="130">
        <v>702053000</v>
      </c>
      <c r="H4914" s="130" t="str">
        <f t="shared" si="152"/>
        <v>KT-050020</v>
      </c>
      <c r="I4914" s="130" t="str">
        <f t="shared" si="153"/>
        <v>VG</v>
      </c>
    </row>
    <row r="4915" spans="1:9" x14ac:dyDescent="0.15">
      <c r="A4915" s="130">
        <v>4913</v>
      </c>
      <c r="B4915" s="130" t="s">
        <v>7500</v>
      </c>
      <c r="C4915" s="130" t="s">
        <v>16981</v>
      </c>
      <c r="D4915" s="130">
        <v>1</v>
      </c>
      <c r="E4915" s="130" t="s">
        <v>12372</v>
      </c>
      <c r="F4915" s="130">
        <v>24887</v>
      </c>
      <c r="G4915" s="130">
        <v>33133.4</v>
      </c>
      <c r="H4915" s="130" t="str">
        <f t="shared" si="152"/>
        <v>KT-050021</v>
      </c>
      <c r="I4915" s="130" t="str">
        <f t="shared" si="153"/>
        <v>VG</v>
      </c>
    </row>
    <row r="4916" spans="1:9" x14ac:dyDescent="0.15">
      <c r="A4916" s="130">
        <v>4914</v>
      </c>
      <c r="B4916" s="130" t="s">
        <v>7501</v>
      </c>
      <c r="C4916" s="130" t="s">
        <v>16982</v>
      </c>
      <c r="D4916" s="130">
        <v>80</v>
      </c>
      <c r="E4916" s="130" t="s">
        <v>12370</v>
      </c>
      <c r="F4916" s="130">
        <v>98872640</v>
      </c>
      <c r="G4916" s="130">
        <v>82761200</v>
      </c>
      <c r="H4916" s="130" t="str">
        <f t="shared" si="152"/>
        <v>KT-050022</v>
      </c>
      <c r="I4916" s="130" t="str">
        <f t="shared" si="153"/>
        <v/>
      </c>
    </row>
    <row r="4917" spans="1:9" x14ac:dyDescent="0.15">
      <c r="A4917" s="130">
        <v>4915</v>
      </c>
      <c r="B4917" s="130" t="s">
        <v>7502</v>
      </c>
      <c r="C4917" s="130" t="s">
        <v>16983</v>
      </c>
      <c r="D4917" s="130">
        <v>1</v>
      </c>
      <c r="E4917" s="130" t="s">
        <v>12368</v>
      </c>
      <c r="F4917" s="130">
        <v>287000</v>
      </c>
      <c r="G4917" s="130">
        <v>303000</v>
      </c>
      <c r="H4917" s="130" t="str">
        <f t="shared" si="152"/>
        <v>KT-050023</v>
      </c>
      <c r="I4917" s="130" t="str">
        <f t="shared" si="153"/>
        <v>AG</v>
      </c>
    </row>
    <row r="4918" spans="1:9" x14ac:dyDescent="0.15">
      <c r="A4918" s="130">
        <v>4916</v>
      </c>
      <c r="B4918" s="130" t="s">
        <v>7503</v>
      </c>
      <c r="C4918" s="130" t="s">
        <v>16984</v>
      </c>
      <c r="D4918" s="130">
        <v>30000</v>
      </c>
      <c r="E4918" s="130" t="s">
        <v>12368</v>
      </c>
      <c r="F4918" s="130">
        <v>11800000</v>
      </c>
      <c r="G4918" s="130">
        <v>28200000</v>
      </c>
      <c r="H4918" s="130" t="str">
        <f t="shared" si="152"/>
        <v>KT-050024</v>
      </c>
      <c r="I4918" s="130" t="str">
        <f t="shared" si="153"/>
        <v>AG</v>
      </c>
    </row>
    <row r="4919" spans="1:9" x14ac:dyDescent="0.15">
      <c r="A4919" s="130">
        <v>4917</v>
      </c>
      <c r="B4919" s="130" t="s">
        <v>7504</v>
      </c>
      <c r="C4919" s="130" t="s">
        <v>16985</v>
      </c>
      <c r="D4919" s="130">
        <v>1</v>
      </c>
      <c r="E4919" s="130" t="s">
        <v>16220</v>
      </c>
      <c r="F4919" s="130">
        <v>500000</v>
      </c>
      <c r="G4919" s="130">
        <v>500000</v>
      </c>
      <c r="H4919" s="130" t="str">
        <f t="shared" si="152"/>
        <v>KT-050025</v>
      </c>
      <c r="I4919" s="130" t="str">
        <f t="shared" si="153"/>
        <v>VG</v>
      </c>
    </row>
    <row r="4920" spans="1:9" x14ac:dyDescent="0.15">
      <c r="A4920" s="130">
        <v>4918</v>
      </c>
      <c r="B4920" s="130" t="s">
        <v>7505</v>
      </c>
      <c r="C4920" s="130" t="s">
        <v>16986</v>
      </c>
      <c r="D4920" s="130">
        <v>2</v>
      </c>
      <c r="E4920" s="130" t="s">
        <v>12370</v>
      </c>
      <c r="F4920" s="130">
        <v>1104400</v>
      </c>
      <c r="G4920" s="130">
        <v>1351000</v>
      </c>
      <c r="H4920" s="130" t="str">
        <f t="shared" si="152"/>
        <v>KT-050026</v>
      </c>
      <c r="I4920" s="130" t="str">
        <f t="shared" si="153"/>
        <v>VG</v>
      </c>
    </row>
    <row r="4921" spans="1:9" x14ac:dyDescent="0.15">
      <c r="A4921" s="130">
        <v>4919</v>
      </c>
      <c r="B4921" s="130" t="s">
        <v>7506</v>
      </c>
      <c r="C4921" s="130" t="s">
        <v>16987</v>
      </c>
      <c r="D4921" s="130">
        <v>30</v>
      </c>
      <c r="E4921" s="130" t="s">
        <v>12355</v>
      </c>
      <c r="F4921" s="130">
        <v>4327460.2</v>
      </c>
      <c r="G4921" s="130">
        <v>6785263</v>
      </c>
      <c r="H4921" s="130" t="str">
        <f t="shared" si="152"/>
        <v>KT-050027</v>
      </c>
      <c r="I4921" s="130" t="str">
        <f t="shared" si="153"/>
        <v>AG</v>
      </c>
    </row>
    <row r="4922" spans="1:9" x14ac:dyDescent="0.15">
      <c r="A4922" s="130">
        <v>4920</v>
      </c>
      <c r="B4922" s="130" t="s">
        <v>7507</v>
      </c>
      <c r="C4922" s="130" t="s">
        <v>16988</v>
      </c>
      <c r="D4922" s="130">
        <v>10</v>
      </c>
      <c r="E4922" s="130" t="s">
        <v>12355</v>
      </c>
      <c r="F4922" s="130">
        <v>44043</v>
      </c>
      <c r="G4922" s="130">
        <v>59854</v>
      </c>
      <c r="H4922" s="130" t="str">
        <f t="shared" si="152"/>
        <v>KT-050028</v>
      </c>
      <c r="I4922" s="130" t="str">
        <f t="shared" si="153"/>
        <v>AG</v>
      </c>
    </row>
    <row r="4923" spans="1:9" x14ac:dyDescent="0.15">
      <c r="A4923" s="130">
        <v>4921</v>
      </c>
      <c r="B4923" s="130" t="s">
        <v>7508</v>
      </c>
      <c r="C4923" s="130" t="s">
        <v>16989</v>
      </c>
      <c r="D4923" s="130">
        <v>1</v>
      </c>
      <c r="E4923" s="130" t="s">
        <v>16990</v>
      </c>
      <c r="F4923" s="130">
        <v>131964</v>
      </c>
      <c r="G4923" s="130">
        <v>140961</v>
      </c>
      <c r="H4923" s="130" t="str">
        <f t="shared" si="152"/>
        <v>KT-050029</v>
      </c>
      <c r="I4923" s="130" t="str">
        <f t="shared" si="153"/>
        <v>AG</v>
      </c>
    </row>
    <row r="4924" spans="1:9" x14ac:dyDescent="0.15">
      <c r="A4924" s="130">
        <v>4922</v>
      </c>
      <c r="B4924" s="130" t="s">
        <v>7509</v>
      </c>
      <c r="C4924" s="130" t="s">
        <v>16991</v>
      </c>
      <c r="D4924" s="130">
        <v>1</v>
      </c>
      <c r="E4924" s="130" t="s">
        <v>12972</v>
      </c>
      <c r="F4924" s="130">
        <v>500</v>
      </c>
      <c r="G4924" s="130">
        <v>256</v>
      </c>
      <c r="H4924" s="130" t="str">
        <f t="shared" si="152"/>
        <v>KT-050030</v>
      </c>
      <c r="I4924" s="130" t="str">
        <f t="shared" si="153"/>
        <v>AG</v>
      </c>
    </row>
    <row r="4925" spans="1:9" x14ac:dyDescent="0.15">
      <c r="A4925" s="130">
        <v>4923</v>
      </c>
      <c r="B4925" s="130" t="s">
        <v>7510</v>
      </c>
      <c r="C4925" s="130" t="s">
        <v>6</v>
      </c>
      <c r="D4925" s="130">
        <v>1</v>
      </c>
      <c r="E4925" s="130" t="s">
        <v>12610</v>
      </c>
      <c r="F4925" s="130">
        <v>3174</v>
      </c>
      <c r="G4925" s="130">
        <v>5657</v>
      </c>
      <c r="H4925" s="130" t="str">
        <f t="shared" si="152"/>
        <v>KT-050031</v>
      </c>
      <c r="I4925" s="130" t="str">
        <f t="shared" si="153"/>
        <v>VG</v>
      </c>
    </row>
    <row r="4926" spans="1:9" x14ac:dyDescent="0.15">
      <c r="A4926" s="130">
        <v>4924</v>
      </c>
      <c r="B4926" s="130" t="s">
        <v>7511</v>
      </c>
      <c r="C4926" s="130" t="s">
        <v>16992</v>
      </c>
      <c r="D4926" s="130">
        <v>6</v>
      </c>
      <c r="E4926" s="130" t="s">
        <v>12446</v>
      </c>
      <c r="F4926" s="130">
        <v>2456000</v>
      </c>
      <c r="G4926" s="130">
        <v>3186000</v>
      </c>
      <c r="H4926" s="130" t="str">
        <f t="shared" si="152"/>
        <v>KT-050032</v>
      </c>
      <c r="I4926" s="130" t="str">
        <f t="shared" si="153"/>
        <v>AG</v>
      </c>
    </row>
    <row r="4927" spans="1:9" x14ac:dyDescent="0.15">
      <c r="A4927" s="130">
        <v>4925</v>
      </c>
      <c r="B4927" s="130" t="s">
        <v>7512</v>
      </c>
      <c r="C4927" s="130" t="s">
        <v>16993</v>
      </c>
      <c r="D4927" s="130">
        <v>100</v>
      </c>
      <c r="E4927" s="130" t="s">
        <v>12368</v>
      </c>
      <c r="F4927" s="130">
        <v>152514.5</v>
      </c>
      <c r="G4927" s="130">
        <v>45000</v>
      </c>
      <c r="H4927" s="130" t="str">
        <f t="shared" si="152"/>
        <v>KT-050033</v>
      </c>
      <c r="I4927" s="130" t="str">
        <f t="shared" si="153"/>
        <v/>
      </c>
    </row>
    <row r="4928" spans="1:9" x14ac:dyDescent="0.15">
      <c r="A4928" s="130">
        <v>4926</v>
      </c>
      <c r="B4928" s="130" t="s">
        <v>7513</v>
      </c>
      <c r="C4928" s="130" t="s">
        <v>16994</v>
      </c>
      <c r="D4928" s="130">
        <v>1</v>
      </c>
      <c r="E4928" s="130" t="s">
        <v>12446</v>
      </c>
      <c r="F4928" s="130">
        <v>1655200</v>
      </c>
      <c r="G4928" s="130">
        <v>1933800</v>
      </c>
      <c r="H4928" s="130" t="str">
        <f t="shared" si="152"/>
        <v>KT-050034</v>
      </c>
      <c r="I4928" s="130" t="str">
        <f t="shared" si="153"/>
        <v>AG</v>
      </c>
    </row>
    <row r="4929" spans="1:9" x14ac:dyDescent="0.15">
      <c r="A4929" s="130">
        <v>4927</v>
      </c>
      <c r="B4929" s="130" t="s">
        <v>7514</v>
      </c>
      <c r="C4929" s="130" t="s">
        <v>16995</v>
      </c>
      <c r="D4929" s="130">
        <v>100</v>
      </c>
      <c r="E4929" s="130" t="s">
        <v>12355</v>
      </c>
      <c r="F4929" s="130">
        <v>92550</v>
      </c>
      <c r="G4929" s="130">
        <v>25100</v>
      </c>
      <c r="H4929" s="130" t="str">
        <f t="shared" si="152"/>
        <v>KT-050035</v>
      </c>
      <c r="I4929" s="130" t="str">
        <f t="shared" si="153"/>
        <v>AG</v>
      </c>
    </row>
    <row r="4930" spans="1:9" x14ac:dyDescent="0.15">
      <c r="A4930" s="130">
        <v>4928</v>
      </c>
      <c r="B4930" s="130" t="s">
        <v>7515</v>
      </c>
      <c r="C4930" s="130" t="s">
        <v>16996</v>
      </c>
      <c r="D4930" s="130">
        <v>150</v>
      </c>
      <c r="E4930" s="130" t="s">
        <v>12372</v>
      </c>
      <c r="F4930" s="130">
        <v>1316250</v>
      </c>
      <c r="G4930" s="130">
        <v>1800000</v>
      </c>
      <c r="H4930" s="130" t="str">
        <f t="shared" si="152"/>
        <v>KT-050036</v>
      </c>
      <c r="I4930" s="130" t="str">
        <f t="shared" si="153"/>
        <v>VG</v>
      </c>
    </row>
    <row r="4931" spans="1:9" x14ac:dyDescent="0.15">
      <c r="A4931" s="130">
        <v>4929</v>
      </c>
      <c r="B4931" s="130" t="s">
        <v>7516</v>
      </c>
      <c r="C4931" s="130" t="s">
        <v>16997</v>
      </c>
      <c r="D4931" s="130">
        <v>1000</v>
      </c>
      <c r="E4931" s="130" t="s">
        <v>12403</v>
      </c>
      <c r="F4931" s="130">
        <v>5500000</v>
      </c>
      <c r="G4931" s="130">
        <v>5800000</v>
      </c>
      <c r="H4931" s="130" t="str">
        <f t="shared" si="152"/>
        <v>KT-050037</v>
      </c>
      <c r="I4931" s="130" t="str">
        <f t="shared" si="153"/>
        <v>AG</v>
      </c>
    </row>
    <row r="4932" spans="1:9" x14ac:dyDescent="0.15">
      <c r="A4932" s="130">
        <v>4930</v>
      </c>
      <c r="B4932" s="130" t="s">
        <v>7517</v>
      </c>
      <c r="C4932" s="130" t="s">
        <v>12799</v>
      </c>
      <c r="D4932" s="130">
        <v>1000</v>
      </c>
      <c r="E4932" s="130" t="s">
        <v>12368</v>
      </c>
      <c r="F4932" s="130">
        <v>11721976</v>
      </c>
      <c r="G4932" s="130">
        <v>12505700</v>
      </c>
      <c r="H4932" s="130" t="str">
        <f t="shared" ref="H4932:H4995" si="154">LEFT(B4932,FIND("-",B4932)+6)</f>
        <v>KT-050038</v>
      </c>
      <c r="I4932" s="130" t="str">
        <f t="shared" ref="I4932:I4995" si="155">RIGHT(B4932,LEN(B4932)-FIND("-",B4932)-7)</f>
        <v>VG</v>
      </c>
    </row>
    <row r="4933" spans="1:9" x14ac:dyDescent="0.15">
      <c r="A4933" s="130">
        <v>4931</v>
      </c>
      <c r="B4933" s="130" t="s">
        <v>7518</v>
      </c>
      <c r="C4933" s="130" t="s">
        <v>16998</v>
      </c>
      <c r="D4933" s="130">
        <v>1</v>
      </c>
      <c r="E4933" s="130" t="s">
        <v>12372</v>
      </c>
      <c r="F4933" s="130">
        <v>17500</v>
      </c>
      <c r="G4933" s="130">
        <v>3500</v>
      </c>
      <c r="H4933" s="130" t="str">
        <f t="shared" si="154"/>
        <v>KT-050039</v>
      </c>
      <c r="I4933" s="130" t="str">
        <f t="shared" si="155"/>
        <v/>
      </c>
    </row>
    <row r="4934" spans="1:9" x14ac:dyDescent="0.15">
      <c r="A4934" s="130">
        <v>4932</v>
      </c>
      <c r="B4934" s="130" t="s">
        <v>7519</v>
      </c>
      <c r="C4934" s="130" t="s">
        <v>16999</v>
      </c>
      <c r="D4934" s="130">
        <v>500</v>
      </c>
      <c r="E4934" s="130" t="s">
        <v>12372</v>
      </c>
      <c r="F4934" s="130">
        <v>4550000</v>
      </c>
      <c r="G4934" s="130">
        <v>4950000</v>
      </c>
      <c r="H4934" s="130" t="str">
        <f t="shared" si="154"/>
        <v>KT-050040</v>
      </c>
      <c r="I4934" s="130" t="str">
        <f t="shared" si="155"/>
        <v>AG</v>
      </c>
    </row>
    <row r="4935" spans="1:9" x14ac:dyDescent="0.15">
      <c r="A4935" s="130">
        <v>4933</v>
      </c>
      <c r="B4935" s="130" t="s">
        <v>7520</v>
      </c>
      <c r="C4935" s="130" t="s">
        <v>17000</v>
      </c>
      <c r="D4935" s="130">
        <v>1</v>
      </c>
      <c r="E4935" s="130" t="s">
        <v>12384</v>
      </c>
      <c r="F4935" s="130">
        <v>120520</v>
      </c>
      <c r="G4935" s="130">
        <v>131500</v>
      </c>
      <c r="H4935" s="130" t="str">
        <f t="shared" si="154"/>
        <v>KT-050041</v>
      </c>
      <c r="I4935" s="130" t="str">
        <f t="shared" si="155"/>
        <v>AG</v>
      </c>
    </row>
    <row r="4936" spans="1:9" x14ac:dyDescent="0.15">
      <c r="A4936" s="130">
        <v>4934</v>
      </c>
      <c r="B4936" s="130" t="s">
        <v>7521</v>
      </c>
      <c r="C4936" s="130" t="s">
        <v>17001</v>
      </c>
      <c r="D4936" s="130">
        <v>1</v>
      </c>
      <c r="E4936" s="130" t="s">
        <v>12391</v>
      </c>
      <c r="F4936" s="130">
        <v>8510000</v>
      </c>
      <c r="G4936" s="130">
        <v>8740000</v>
      </c>
      <c r="H4936" s="130" t="str">
        <f t="shared" si="154"/>
        <v>KT-050042</v>
      </c>
      <c r="I4936" s="130" t="str">
        <f t="shared" si="155"/>
        <v>AG</v>
      </c>
    </row>
    <row r="4937" spans="1:9" x14ac:dyDescent="0.15">
      <c r="A4937" s="130">
        <v>4935</v>
      </c>
      <c r="B4937" s="130" t="s">
        <v>7522</v>
      </c>
      <c r="C4937" s="130" t="s">
        <v>16739</v>
      </c>
      <c r="D4937" s="130">
        <v>100</v>
      </c>
      <c r="E4937" s="130" t="s">
        <v>12405</v>
      </c>
      <c r="F4937" s="130">
        <v>4310000</v>
      </c>
      <c r="G4937" s="130">
        <v>4000000</v>
      </c>
      <c r="H4937" s="130" t="str">
        <f t="shared" si="154"/>
        <v>KT-050043</v>
      </c>
      <c r="I4937" s="130" t="str">
        <f t="shared" si="155"/>
        <v>AG</v>
      </c>
    </row>
    <row r="4938" spans="1:9" x14ac:dyDescent="0.15">
      <c r="A4938" s="130">
        <v>4936</v>
      </c>
      <c r="B4938" s="130" t="s">
        <v>7523</v>
      </c>
      <c r="C4938" s="130" t="s">
        <v>17002</v>
      </c>
      <c r="D4938" s="130">
        <v>3000</v>
      </c>
      <c r="E4938" s="130" t="s">
        <v>12372</v>
      </c>
      <c r="F4938" s="130">
        <v>3269500</v>
      </c>
      <c r="G4938" s="130">
        <v>6483600</v>
      </c>
      <c r="H4938" s="130" t="str">
        <f t="shared" si="154"/>
        <v>KT-050044</v>
      </c>
      <c r="I4938" s="130" t="str">
        <f t="shared" si="155"/>
        <v>AG</v>
      </c>
    </row>
    <row r="4939" spans="1:9" x14ac:dyDescent="0.15">
      <c r="A4939" s="130">
        <v>4937</v>
      </c>
      <c r="B4939" s="130" t="s">
        <v>7524</v>
      </c>
      <c r="C4939" s="130" t="s">
        <v>17003</v>
      </c>
      <c r="D4939" s="130">
        <v>1</v>
      </c>
      <c r="E4939" s="130" t="s">
        <v>12355</v>
      </c>
      <c r="F4939" s="130">
        <v>400</v>
      </c>
      <c r="G4939" s="130">
        <v>250</v>
      </c>
      <c r="H4939" s="130" t="str">
        <f t="shared" si="154"/>
        <v>KT-050045</v>
      </c>
      <c r="I4939" s="130" t="str">
        <f t="shared" si="155"/>
        <v>VG</v>
      </c>
    </row>
    <row r="4940" spans="1:9" x14ac:dyDescent="0.15">
      <c r="A4940" s="130">
        <v>4938</v>
      </c>
      <c r="B4940" s="130" t="s">
        <v>7525</v>
      </c>
      <c r="C4940" s="130" t="s">
        <v>17004</v>
      </c>
      <c r="D4940" s="130">
        <v>10</v>
      </c>
      <c r="E4940" s="130" t="s">
        <v>12368</v>
      </c>
      <c r="F4940" s="130">
        <v>1000000</v>
      </c>
      <c r="G4940" s="130">
        <v>250000</v>
      </c>
      <c r="H4940" s="130" t="str">
        <f t="shared" si="154"/>
        <v>KT-050046</v>
      </c>
      <c r="I4940" s="130" t="str">
        <f t="shared" si="155"/>
        <v>VG</v>
      </c>
    </row>
    <row r="4941" spans="1:9" x14ac:dyDescent="0.15">
      <c r="A4941" s="130">
        <v>4939</v>
      </c>
      <c r="B4941" s="130" t="s">
        <v>7526</v>
      </c>
      <c r="C4941" s="130" t="s">
        <v>17005</v>
      </c>
      <c r="D4941" s="130">
        <v>85</v>
      </c>
      <c r="E4941" s="130" t="s">
        <v>12368</v>
      </c>
      <c r="F4941" s="130">
        <v>4400000</v>
      </c>
      <c r="G4941" s="130">
        <v>3640000</v>
      </c>
      <c r="H4941" s="130" t="str">
        <f t="shared" si="154"/>
        <v>KT-050047</v>
      </c>
      <c r="I4941" s="130" t="str">
        <f t="shared" si="155"/>
        <v>AG</v>
      </c>
    </row>
    <row r="4942" spans="1:9" x14ac:dyDescent="0.15">
      <c r="A4942" s="130">
        <v>4940</v>
      </c>
      <c r="B4942" s="130" t="s">
        <v>7527</v>
      </c>
      <c r="C4942" s="130" t="s">
        <v>17006</v>
      </c>
      <c r="D4942" s="130">
        <v>100</v>
      </c>
      <c r="E4942" s="130" t="s">
        <v>12372</v>
      </c>
      <c r="F4942" s="130">
        <v>919739.6</v>
      </c>
      <c r="G4942" s="130">
        <v>907845.66</v>
      </c>
      <c r="H4942" s="130" t="str">
        <f t="shared" si="154"/>
        <v>KT-050048</v>
      </c>
      <c r="I4942" s="130" t="str">
        <f t="shared" si="155"/>
        <v>AG</v>
      </c>
    </row>
    <row r="4943" spans="1:9" x14ac:dyDescent="0.15">
      <c r="A4943" s="130">
        <v>4941</v>
      </c>
      <c r="B4943" s="130" t="s">
        <v>7528</v>
      </c>
      <c r="C4943" s="130" t="s">
        <v>17007</v>
      </c>
      <c r="D4943" s="130">
        <v>10000</v>
      </c>
      <c r="E4943" s="130" t="s">
        <v>12372</v>
      </c>
      <c r="F4943" s="130">
        <v>910730563</v>
      </c>
      <c r="G4943" s="130">
        <v>1071656499</v>
      </c>
      <c r="H4943" s="130" t="str">
        <f t="shared" si="154"/>
        <v>KT-050049</v>
      </c>
      <c r="I4943" s="130" t="str">
        <f t="shared" si="155"/>
        <v>AG</v>
      </c>
    </row>
    <row r="4944" spans="1:9" x14ac:dyDescent="0.15">
      <c r="A4944" s="130">
        <v>4942</v>
      </c>
      <c r="B4944" s="130" t="s">
        <v>7529</v>
      </c>
      <c r="C4944" s="130" t="s">
        <v>17008</v>
      </c>
      <c r="D4944" s="130">
        <v>270</v>
      </c>
      <c r="E4944" s="130" t="s">
        <v>12361</v>
      </c>
      <c r="F4944" s="130">
        <v>4296100</v>
      </c>
      <c r="G4944" s="130">
        <v>4242900</v>
      </c>
      <c r="H4944" s="130" t="str">
        <f t="shared" si="154"/>
        <v>KT-050050</v>
      </c>
      <c r="I4944" s="130" t="str">
        <f t="shared" si="155"/>
        <v>AG</v>
      </c>
    </row>
    <row r="4945" spans="1:9" x14ac:dyDescent="0.15">
      <c r="A4945" s="130">
        <v>4943</v>
      </c>
      <c r="B4945" s="130" t="s">
        <v>7530</v>
      </c>
      <c r="C4945" s="130" t="s">
        <v>12545</v>
      </c>
      <c r="D4945" s="130">
        <v>1</v>
      </c>
      <c r="E4945" s="130" t="s">
        <v>12527</v>
      </c>
      <c r="F4945" s="130">
        <v>3000000</v>
      </c>
      <c r="G4945" s="130">
        <v>4000000</v>
      </c>
      <c r="H4945" s="130" t="str">
        <f t="shared" si="154"/>
        <v>KT-050051</v>
      </c>
      <c r="I4945" s="130" t="str">
        <f t="shared" si="155"/>
        <v>AG</v>
      </c>
    </row>
    <row r="4946" spans="1:9" x14ac:dyDescent="0.15">
      <c r="A4946" s="130">
        <v>4944</v>
      </c>
      <c r="B4946" s="130" t="s">
        <v>7531</v>
      </c>
      <c r="C4946" s="130" t="s">
        <v>17009</v>
      </c>
      <c r="D4946" s="130">
        <v>1</v>
      </c>
      <c r="E4946" s="130" t="s">
        <v>17010</v>
      </c>
      <c r="F4946" s="130">
        <v>23806098.600000001</v>
      </c>
      <c r="G4946" s="130">
        <v>84678911</v>
      </c>
      <c r="H4946" s="130" t="str">
        <f t="shared" si="154"/>
        <v>KT-050052</v>
      </c>
      <c r="I4946" s="130" t="str">
        <f t="shared" si="155"/>
        <v>AG</v>
      </c>
    </row>
    <row r="4947" spans="1:9" x14ac:dyDescent="0.15">
      <c r="A4947" s="130">
        <v>4945</v>
      </c>
      <c r="B4947" s="130" t="s">
        <v>7532</v>
      </c>
      <c r="C4947" s="130" t="s">
        <v>17011</v>
      </c>
      <c r="D4947" s="130">
        <v>1</v>
      </c>
      <c r="E4947" s="130" t="s">
        <v>17012</v>
      </c>
      <c r="F4947" s="130">
        <v>7020000</v>
      </c>
      <c r="G4947" s="130">
        <v>12160400</v>
      </c>
      <c r="H4947" s="130" t="str">
        <f t="shared" si="154"/>
        <v>KT-050053</v>
      </c>
      <c r="I4947" s="130" t="str">
        <f t="shared" si="155"/>
        <v>AG</v>
      </c>
    </row>
    <row r="4948" spans="1:9" x14ac:dyDescent="0.15">
      <c r="A4948" s="130">
        <v>4946</v>
      </c>
      <c r="B4948" s="130" t="s">
        <v>7533</v>
      </c>
      <c r="C4948" s="130" t="s">
        <v>17013</v>
      </c>
      <c r="D4948" s="130">
        <v>1</v>
      </c>
      <c r="E4948" s="130" t="s">
        <v>12876</v>
      </c>
      <c r="F4948" s="130">
        <v>2000000</v>
      </c>
      <c r="G4948" s="130">
        <v>3500000</v>
      </c>
      <c r="H4948" s="130" t="str">
        <f t="shared" si="154"/>
        <v>KT-050054</v>
      </c>
      <c r="I4948" s="130" t="str">
        <f t="shared" si="155"/>
        <v>VG</v>
      </c>
    </row>
    <row r="4949" spans="1:9" x14ac:dyDescent="0.15">
      <c r="A4949" s="130">
        <v>4947</v>
      </c>
      <c r="B4949" s="130" t="s">
        <v>7534</v>
      </c>
      <c r="C4949" s="130" t="s">
        <v>17014</v>
      </c>
      <c r="D4949" s="130">
        <v>10</v>
      </c>
      <c r="E4949" s="130" t="s">
        <v>12355</v>
      </c>
      <c r="F4949" s="130">
        <v>145803.20000000001</v>
      </c>
      <c r="G4949" s="130">
        <v>155523</v>
      </c>
      <c r="H4949" s="130" t="str">
        <f t="shared" si="154"/>
        <v>KT-050055</v>
      </c>
      <c r="I4949" s="130" t="str">
        <f t="shared" si="155"/>
        <v>AG</v>
      </c>
    </row>
    <row r="4950" spans="1:9" x14ac:dyDescent="0.15">
      <c r="A4950" s="130">
        <v>4948</v>
      </c>
      <c r="B4950" s="130" t="s">
        <v>7535</v>
      </c>
      <c r="C4950" s="130" t="s">
        <v>17015</v>
      </c>
      <c r="D4950" s="130">
        <v>100</v>
      </c>
      <c r="E4950" s="130" t="s">
        <v>12372</v>
      </c>
      <c r="F4950" s="130">
        <v>172675.45</v>
      </c>
      <c r="G4950" s="130">
        <v>175000</v>
      </c>
      <c r="H4950" s="130" t="str">
        <f t="shared" si="154"/>
        <v>KT-050056</v>
      </c>
      <c r="I4950" s="130" t="str">
        <f t="shared" si="155"/>
        <v>VG</v>
      </c>
    </row>
    <row r="4951" spans="1:9" x14ac:dyDescent="0.15">
      <c r="A4951" s="130">
        <v>4949</v>
      </c>
      <c r="B4951" s="130" t="s">
        <v>7536</v>
      </c>
      <c r="C4951" s="130" t="s">
        <v>17016</v>
      </c>
      <c r="D4951" s="130">
        <v>10</v>
      </c>
      <c r="E4951" s="130" t="s">
        <v>12355</v>
      </c>
      <c r="F4951" s="130">
        <v>252830</v>
      </c>
      <c r="G4951" s="130">
        <v>297916.95</v>
      </c>
      <c r="H4951" s="130" t="str">
        <f t="shared" si="154"/>
        <v>KT-050057</v>
      </c>
      <c r="I4951" s="130" t="str">
        <f t="shared" si="155"/>
        <v>VG</v>
      </c>
    </row>
    <row r="4952" spans="1:9" x14ac:dyDescent="0.15">
      <c r="A4952" s="130">
        <v>4950</v>
      </c>
      <c r="B4952" s="130" t="s">
        <v>7537</v>
      </c>
      <c r="C4952" s="130" t="s">
        <v>17017</v>
      </c>
      <c r="D4952" s="130">
        <v>800</v>
      </c>
      <c r="E4952" s="130" t="s">
        <v>12368</v>
      </c>
      <c r="F4952" s="130">
        <v>16100</v>
      </c>
      <c r="G4952" s="130">
        <v>70000</v>
      </c>
      <c r="H4952" s="130" t="str">
        <f t="shared" si="154"/>
        <v>KT-050058</v>
      </c>
      <c r="I4952" s="130" t="str">
        <f t="shared" si="155"/>
        <v>AG</v>
      </c>
    </row>
    <row r="4953" spans="1:9" x14ac:dyDescent="0.15">
      <c r="A4953" s="130">
        <v>4951</v>
      </c>
      <c r="B4953" s="130" t="s">
        <v>7538</v>
      </c>
      <c r="C4953" s="130" t="s">
        <v>17018</v>
      </c>
      <c r="D4953" s="130">
        <v>10</v>
      </c>
      <c r="E4953" s="130" t="s">
        <v>12610</v>
      </c>
      <c r="F4953" s="130">
        <v>450000</v>
      </c>
      <c r="G4953" s="130">
        <v>316100</v>
      </c>
      <c r="H4953" s="130" t="str">
        <f t="shared" si="154"/>
        <v>KT-050059</v>
      </c>
      <c r="I4953" s="130" t="str">
        <f t="shared" si="155"/>
        <v>AG</v>
      </c>
    </row>
    <row r="4954" spans="1:9" x14ac:dyDescent="0.15">
      <c r="A4954" s="130">
        <v>4952</v>
      </c>
      <c r="B4954" s="130" t="s">
        <v>7539</v>
      </c>
      <c r="C4954" s="130" t="s">
        <v>17019</v>
      </c>
      <c r="D4954" s="130">
        <v>1000</v>
      </c>
      <c r="E4954" s="130" t="s">
        <v>12368</v>
      </c>
      <c r="F4954" s="130">
        <v>964000</v>
      </c>
      <c r="G4954" s="130">
        <v>2276000</v>
      </c>
      <c r="H4954" s="130" t="str">
        <f t="shared" si="154"/>
        <v>KT-050060</v>
      </c>
      <c r="I4954" s="130" t="str">
        <f t="shared" si="155"/>
        <v>AG</v>
      </c>
    </row>
    <row r="4955" spans="1:9" x14ac:dyDescent="0.15">
      <c r="A4955" s="130">
        <v>4953</v>
      </c>
      <c r="B4955" s="130" t="s">
        <v>7540</v>
      </c>
      <c r="C4955" s="130" t="s">
        <v>17020</v>
      </c>
      <c r="D4955" s="130">
        <v>1</v>
      </c>
      <c r="E4955" s="130" t="s">
        <v>12391</v>
      </c>
      <c r="F4955" s="130">
        <v>550000</v>
      </c>
      <c r="G4955" s="130">
        <v>670000</v>
      </c>
      <c r="H4955" s="130" t="str">
        <f t="shared" si="154"/>
        <v>KT-050061</v>
      </c>
      <c r="I4955" s="130" t="str">
        <f t="shared" si="155"/>
        <v>AG</v>
      </c>
    </row>
    <row r="4956" spans="1:9" x14ac:dyDescent="0.15">
      <c r="A4956" s="130">
        <v>4954</v>
      </c>
      <c r="B4956" s="130" t="s">
        <v>7541</v>
      </c>
      <c r="C4956" s="130" t="s">
        <v>17021</v>
      </c>
      <c r="D4956" s="130">
        <v>121</v>
      </c>
      <c r="E4956" s="130" t="s">
        <v>14051</v>
      </c>
      <c r="F4956" s="130">
        <v>3025000</v>
      </c>
      <c r="G4956" s="130">
        <v>3025000</v>
      </c>
      <c r="H4956" s="130" t="str">
        <f t="shared" si="154"/>
        <v>KT-050062</v>
      </c>
      <c r="I4956" s="130" t="str">
        <f t="shared" si="155"/>
        <v>VG</v>
      </c>
    </row>
    <row r="4957" spans="1:9" x14ac:dyDescent="0.15">
      <c r="A4957" s="130">
        <v>4955</v>
      </c>
      <c r="B4957" s="130" t="s">
        <v>7542</v>
      </c>
      <c r="C4957" s="130" t="s">
        <v>17022</v>
      </c>
      <c r="D4957" s="130">
        <v>100</v>
      </c>
      <c r="E4957" s="130" t="s">
        <v>12372</v>
      </c>
      <c r="F4957" s="130">
        <v>795571.6</v>
      </c>
      <c r="G4957" s="130">
        <v>1282000</v>
      </c>
      <c r="H4957" s="130" t="str">
        <f t="shared" si="154"/>
        <v>KT-050063</v>
      </c>
      <c r="I4957" s="130" t="str">
        <f t="shared" si="155"/>
        <v>AG</v>
      </c>
    </row>
    <row r="4958" spans="1:9" x14ac:dyDescent="0.15">
      <c r="A4958" s="130">
        <v>4956</v>
      </c>
      <c r="B4958" s="130" t="s">
        <v>7543</v>
      </c>
      <c r="C4958" s="130" t="s">
        <v>17023</v>
      </c>
      <c r="D4958" s="130">
        <v>100</v>
      </c>
      <c r="E4958" s="130" t="s">
        <v>12372</v>
      </c>
      <c r="F4958" s="130">
        <v>764742</v>
      </c>
      <c r="G4958" s="130">
        <v>847492</v>
      </c>
      <c r="H4958" s="130" t="str">
        <f t="shared" si="154"/>
        <v>KT-050064</v>
      </c>
      <c r="I4958" s="130" t="str">
        <f t="shared" si="155"/>
        <v>AG</v>
      </c>
    </row>
    <row r="4959" spans="1:9" x14ac:dyDescent="0.15">
      <c r="A4959" s="130">
        <v>4957</v>
      </c>
      <c r="B4959" s="130" t="s">
        <v>7544</v>
      </c>
      <c r="C4959" s="130" t="s">
        <v>17024</v>
      </c>
      <c r="D4959" s="130">
        <v>1000</v>
      </c>
      <c r="E4959" s="130" t="s">
        <v>12372</v>
      </c>
      <c r="F4959" s="130">
        <v>2324000</v>
      </c>
      <c r="G4959" s="130">
        <v>3760000</v>
      </c>
      <c r="H4959" s="130" t="str">
        <f t="shared" si="154"/>
        <v>KT-050065</v>
      </c>
      <c r="I4959" s="130" t="str">
        <f t="shared" si="155"/>
        <v>VG</v>
      </c>
    </row>
    <row r="4960" spans="1:9" x14ac:dyDescent="0.15">
      <c r="A4960" s="130">
        <v>4958</v>
      </c>
      <c r="B4960" s="130" t="s">
        <v>7545</v>
      </c>
      <c r="C4960" s="130" t="s">
        <v>17025</v>
      </c>
      <c r="D4960" s="130">
        <v>100</v>
      </c>
      <c r="E4960" s="130" t="s">
        <v>12370</v>
      </c>
      <c r="F4960" s="130">
        <v>526746</v>
      </c>
      <c r="G4960" s="130">
        <v>355212</v>
      </c>
      <c r="H4960" s="130" t="str">
        <f t="shared" si="154"/>
        <v>KT-050066</v>
      </c>
      <c r="I4960" s="130" t="str">
        <f t="shared" si="155"/>
        <v>VG</v>
      </c>
    </row>
    <row r="4961" spans="1:9" x14ac:dyDescent="0.15">
      <c r="A4961" s="130">
        <v>4959</v>
      </c>
      <c r="B4961" s="130" t="s">
        <v>7546</v>
      </c>
      <c r="C4961" s="130" t="s">
        <v>17026</v>
      </c>
      <c r="D4961" s="130">
        <v>100</v>
      </c>
      <c r="E4961" s="130" t="s">
        <v>12372</v>
      </c>
      <c r="F4961" s="130">
        <v>687523</v>
      </c>
      <c r="G4961" s="130">
        <v>617109</v>
      </c>
      <c r="H4961" s="130" t="str">
        <f t="shared" si="154"/>
        <v>KT-050067</v>
      </c>
      <c r="I4961" s="130" t="str">
        <f t="shared" si="155"/>
        <v>VG</v>
      </c>
    </row>
    <row r="4962" spans="1:9" x14ac:dyDescent="0.15">
      <c r="A4962" s="130">
        <v>4960</v>
      </c>
      <c r="B4962" s="130" t="s">
        <v>7547</v>
      </c>
      <c r="C4962" s="130" t="s">
        <v>13986</v>
      </c>
      <c r="D4962" s="130">
        <v>22.2</v>
      </c>
      <c r="E4962" s="130" t="s">
        <v>12355</v>
      </c>
      <c r="F4962" s="130">
        <v>699648800</v>
      </c>
      <c r="G4962" s="130">
        <v>951885900</v>
      </c>
      <c r="H4962" s="130" t="str">
        <f t="shared" si="154"/>
        <v>KT-050068</v>
      </c>
      <c r="I4962" s="130" t="str">
        <f t="shared" si="155"/>
        <v>AG</v>
      </c>
    </row>
    <row r="4963" spans="1:9" x14ac:dyDescent="0.15">
      <c r="A4963" s="130">
        <v>4961</v>
      </c>
      <c r="B4963" s="130" t="s">
        <v>7548</v>
      </c>
      <c r="C4963" s="130" t="s">
        <v>17027</v>
      </c>
      <c r="D4963" s="130">
        <v>1</v>
      </c>
      <c r="E4963" s="130" t="s">
        <v>17028</v>
      </c>
      <c r="F4963" s="130">
        <v>776160</v>
      </c>
      <c r="G4963" s="130">
        <v>696080</v>
      </c>
      <c r="H4963" s="130" t="str">
        <f t="shared" si="154"/>
        <v>KT-050069</v>
      </c>
      <c r="I4963" s="130" t="str">
        <f t="shared" si="155"/>
        <v>VG</v>
      </c>
    </row>
    <row r="4964" spans="1:9" x14ac:dyDescent="0.15">
      <c r="A4964" s="130">
        <v>4962</v>
      </c>
      <c r="B4964" s="130" t="s">
        <v>7549</v>
      </c>
      <c r="C4964" s="130" t="s">
        <v>17029</v>
      </c>
      <c r="D4964" s="130">
        <v>100</v>
      </c>
      <c r="E4964" s="130" t="s">
        <v>12372</v>
      </c>
      <c r="F4964" s="130">
        <v>1319604</v>
      </c>
      <c r="G4964" s="130">
        <v>3314480</v>
      </c>
      <c r="H4964" s="130" t="str">
        <f t="shared" si="154"/>
        <v>KT-050070</v>
      </c>
      <c r="I4964" s="130" t="str">
        <f t="shared" si="155"/>
        <v>VG</v>
      </c>
    </row>
    <row r="4965" spans="1:9" x14ac:dyDescent="0.15">
      <c r="A4965" s="130">
        <v>4963</v>
      </c>
      <c r="B4965" s="130" t="s">
        <v>7550</v>
      </c>
      <c r="C4965" s="130" t="s">
        <v>14714</v>
      </c>
      <c r="D4965" s="130">
        <v>100</v>
      </c>
      <c r="E4965" s="130" t="s">
        <v>12372</v>
      </c>
      <c r="F4965" s="130">
        <v>980068.86</v>
      </c>
      <c r="G4965" s="130">
        <v>996876</v>
      </c>
      <c r="H4965" s="130" t="str">
        <f t="shared" si="154"/>
        <v>KT-050071</v>
      </c>
      <c r="I4965" s="130" t="str">
        <f t="shared" si="155"/>
        <v>AG</v>
      </c>
    </row>
    <row r="4966" spans="1:9" x14ac:dyDescent="0.15">
      <c r="A4966" s="130">
        <v>4964</v>
      </c>
      <c r="B4966" s="130" t="s">
        <v>7551</v>
      </c>
      <c r="C4966" s="130" t="s">
        <v>17030</v>
      </c>
      <c r="D4966" s="130">
        <v>9000</v>
      </c>
      <c r="E4966" s="130" t="s">
        <v>12372</v>
      </c>
      <c r="F4966" s="130">
        <v>711000</v>
      </c>
      <c r="G4966" s="130">
        <v>2673000</v>
      </c>
      <c r="H4966" s="130" t="str">
        <f t="shared" si="154"/>
        <v>KT-050072</v>
      </c>
      <c r="I4966" s="130" t="str">
        <f t="shared" si="155"/>
        <v>VG</v>
      </c>
    </row>
    <row r="4967" spans="1:9" x14ac:dyDescent="0.15">
      <c r="A4967" s="130">
        <v>4965</v>
      </c>
      <c r="B4967" s="130" t="s">
        <v>7552</v>
      </c>
      <c r="C4967" s="130" t="s">
        <v>17031</v>
      </c>
      <c r="D4967" s="130">
        <v>150</v>
      </c>
      <c r="E4967" s="130" t="s">
        <v>12972</v>
      </c>
      <c r="F4967" s="130">
        <v>144000</v>
      </c>
      <c r="G4967" s="130">
        <v>144000</v>
      </c>
      <c r="H4967" s="130" t="str">
        <f t="shared" si="154"/>
        <v>KT-050073</v>
      </c>
      <c r="I4967" s="130" t="str">
        <f t="shared" si="155"/>
        <v>VG</v>
      </c>
    </row>
    <row r="4968" spans="1:9" x14ac:dyDescent="0.15">
      <c r="A4968" s="130">
        <v>4966</v>
      </c>
      <c r="B4968" s="130" t="s">
        <v>7553</v>
      </c>
      <c r="C4968" s="130" t="s">
        <v>15035</v>
      </c>
      <c r="D4968" s="130">
        <v>1500</v>
      </c>
      <c r="E4968" s="130" t="s">
        <v>12361</v>
      </c>
      <c r="F4968" s="130">
        <v>27000000</v>
      </c>
      <c r="G4968" s="130">
        <v>30000000</v>
      </c>
      <c r="H4968" s="130" t="str">
        <f t="shared" si="154"/>
        <v>KT-050074</v>
      </c>
      <c r="I4968" s="130" t="str">
        <f t="shared" si="155"/>
        <v>AG</v>
      </c>
    </row>
    <row r="4969" spans="1:9" x14ac:dyDescent="0.15">
      <c r="A4969" s="130">
        <v>4967</v>
      </c>
      <c r="B4969" s="130" t="s">
        <v>7554</v>
      </c>
      <c r="C4969" s="130" t="s">
        <v>17032</v>
      </c>
      <c r="D4969" s="130">
        <v>1330</v>
      </c>
      <c r="E4969" s="130" t="s">
        <v>12368</v>
      </c>
      <c r="F4969" s="130">
        <v>12381635</v>
      </c>
      <c r="G4969" s="130">
        <v>14742244</v>
      </c>
      <c r="H4969" s="130" t="str">
        <f t="shared" si="154"/>
        <v>KT-050075</v>
      </c>
      <c r="I4969" s="130" t="str">
        <f t="shared" si="155"/>
        <v>AG</v>
      </c>
    </row>
    <row r="4970" spans="1:9" x14ac:dyDescent="0.15">
      <c r="A4970" s="130">
        <v>4968</v>
      </c>
      <c r="B4970" s="130" t="s">
        <v>7555</v>
      </c>
      <c r="C4970" s="130" t="s">
        <v>17033</v>
      </c>
      <c r="D4970" s="130">
        <v>600</v>
      </c>
      <c r="E4970" s="130" t="s">
        <v>12361</v>
      </c>
      <c r="F4970" s="130">
        <v>51110855</v>
      </c>
      <c r="G4970" s="130">
        <v>60254354</v>
      </c>
      <c r="H4970" s="130" t="str">
        <f t="shared" si="154"/>
        <v>KT-050076</v>
      </c>
      <c r="I4970" s="130" t="str">
        <f t="shared" si="155"/>
        <v>AG</v>
      </c>
    </row>
    <row r="4971" spans="1:9" x14ac:dyDescent="0.15">
      <c r="A4971" s="130">
        <v>4969</v>
      </c>
      <c r="B4971" s="130" t="s">
        <v>7556</v>
      </c>
      <c r="C4971" s="130" t="s">
        <v>17034</v>
      </c>
      <c r="D4971" s="130">
        <v>250</v>
      </c>
      <c r="E4971" s="130" t="s">
        <v>12372</v>
      </c>
      <c r="F4971" s="130">
        <v>1175000</v>
      </c>
      <c r="G4971" s="130">
        <v>1175000</v>
      </c>
      <c r="H4971" s="130" t="str">
        <f t="shared" si="154"/>
        <v>KT-050077</v>
      </c>
      <c r="I4971" s="130" t="str">
        <f t="shared" si="155"/>
        <v>VG</v>
      </c>
    </row>
    <row r="4972" spans="1:9" x14ac:dyDescent="0.15">
      <c r="A4972" s="130">
        <v>4970</v>
      </c>
      <c r="B4972" s="130" t="s">
        <v>7557</v>
      </c>
      <c r="C4972" s="130" t="s">
        <v>1953</v>
      </c>
      <c r="D4972" s="130">
        <v>100</v>
      </c>
      <c r="E4972" s="130" t="s">
        <v>12355</v>
      </c>
      <c r="F4972" s="130">
        <v>8000000</v>
      </c>
      <c r="G4972" s="130">
        <v>2780000</v>
      </c>
      <c r="H4972" s="130" t="str">
        <f t="shared" si="154"/>
        <v>KT-050078</v>
      </c>
      <c r="I4972" s="130" t="str">
        <f t="shared" si="155"/>
        <v/>
      </c>
    </row>
    <row r="4973" spans="1:9" x14ac:dyDescent="0.15">
      <c r="A4973" s="130">
        <v>4971</v>
      </c>
      <c r="B4973" s="130" t="s">
        <v>7558</v>
      </c>
      <c r="C4973" s="130" t="s">
        <v>17035</v>
      </c>
      <c r="D4973" s="130">
        <v>60</v>
      </c>
      <c r="E4973" s="130" t="s">
        <v>12372</v>
      </c>
      <c r="F4973" s="130">
        <v>1116000</v>
      </c>
      <c r="G4973" s="130">
        <v>948000</v>
      </c>
      <c r="H4973" s="130" t="str">
        <f t="shared" si="154"/>
        <v>KT-050079</v>
      </c>
      <c r="I4973" s="130" t="str">
        <f t="shared" si="155"/>
        <v>AG</v>
      </c>
    </row>
    <row r="4974" spans="1:9" x14ac:dyDescent="0.15">
      <c r="A4974" s="130">
        <v>4972</v>
      </c>
      <c r="B4974" s="130" t="s">
        <v>7559</v>
      </c>
      <c r="C4974" s="130" t="s">
        <v>17036</v>
      </c>
      <c r="D4974" s="130">
        <v>1</v>
      </c>
      <c r="E4974" s="130" t="s">
        <v>12391</v>
      </c>
      <c r="F4974" s="130">
        <v>283500000</v>
      </c>
      <c r="G4974" s="130">
        <v>344500000</v>
      </c>
      <c r="H4974" s="130" t="str">
        <f t="shared" si="154"/>
        <v>KT-050080</v>
      </c>
      <c r="I4974" s="130" t="str">
        <f t="shared" si="155"/>
        <v>AG</v>
      </c>
    </row>
    <row r="4975" spans="1:9" x14ac:dyDescent="0.15">
      <c r="A4975" s="130">
        <v>4973</v>
      </c>
      <c r="B4975" s="130" t="s">
        <v>7560</v>
      </c>
      <c r="C4975" s="130" t="s">
        <v>16919</v>
      </c>
      <c r="D4975" s="130">
        <v>1</v>
      </c>
      <c r="E4975" s="130" t="s">
        <v>12355</v>
      </c>
      <c r="F4975" s="130">
        <v>2000000</v>
      </c>
      <c r="G4975" s="130">
        <v>2000000</v>
      </c>
      <c r="H4975" s="130" t="str">
        <f t="shared" si="154"/>
        <v>KT-050081</v>
      </c>
      <c r="I4975" s="130" t="str">
        <f t="shared" si="155"/>
        <v>AG</v>
      </c>
    </row>
    <row r="4976" spans="1:9" x14ac:dyDescent="0.15">
      <c r="A4976" s="130">
        <v>4974</v>
      </c>
      <c r="B4976" s="130" t="s">
        <v>7561</v>
      </c>
      <c r="C4976" s="130" t="s">
        <v>17037</v>
      </c>
      <c r="D4976" s="130">
        <v>100</v>
      </c>
      <c r="E4976" s="130" t="s">
        <v>12355</v>
      </c>
      <c r="F4976" s="130">
        <v>91907</v>
      </c>
      <c r="G4976" s="130">
        <v>162095</v>
      </c>
      <c r="H4976" s="130" t="str">
        <f t="shared" si="154"/>
        <v>KT-050082</v>
      </c>
      <c r="I4976" s="130" t="str">
        <f t="shared" si="155"/>
        <v>VG</v>
      </c>
    </row>
    <row r="4977" spans="1:9" x14ac:dyDescent="0.15">
      <c r="A4977" s="130">
        <v>4975</v>
      </c>
      <c r="B4977" s="130" t="s">
        <v>7562</v>
      </c>
      <c r="C4977" s="130" t="s">
        <v>17038</v>
      </c>
      <c r="D4977" s="130">
        <v>100</v>
      </c>
      <c r="E4977" s="130" t="s">
        <v>12368</v>
      </c>
      <c r="F4977" s="130">
        <v>379749</v>
      </c>
      <c r="G4977" s="130">
        <v>469448</v>
      </c>
      <c r="H4977" s="130" t="str">
        <f t="shared" si="154"/>
        <v>KT-050083</v>
      </c>
      <c r="I4977" s="130" t="str">
        <f t="shared" si="155"/>
        <v>AG</v>
      </c>
    </row>
    <row r="4978" spans="1:9" x14ac:dyDescent="0.15">
      <c r="A4978" s="130">
        <v>4976</v>
      </c>
      <c r="B4978" s="130" t="s">
        <v>7563</v>
      </c>
      <c r="C4978" s="130" t="s">
        <v>17039</v>
      </c>
      <c r="D4978" s="130">
        <v>1</v>
      </c>
      <c r="E4978" s="130" t="s">
        <v>12972</v>
      </c>
      <c r="F4978" s="130">
        <v>250</v>
      </c>
      <c r="G4978" s="130">
        <v>289</v>
      </c>
      <c r="H4978" s="130" t="str">
        <f t="shared" si="154"/>
        <v>KT-050084</v>
      </c>
      <c r="I4978" s="130" t="str">
        <f t="shared" si="155"/>
        <v>AG</v>
      </c>
    </row>
    <row r="4979" spans="1:9" x14ac:dyDescent="0.15">
      <c r="A4979" s="130">
        <v>4977</v>
      </c>
      <c r="B4979" s="130" t="s">
        <v>7564</v>
      </c>
      <c r="C4979" s="130" t="s">
        <v>17040</v>
      </c>
      <c r="D4979" s="130">
        <v>10</v>
      </c>
      <c r="E4979" s="130" t="s">
        <v>12788</v>
      </c>
      <c r="F4979" s="130">
        <v>5486460</v>
      </c>
      <c r="G4979" s="130">
        <v>8996370</v>
      </c>
      <c r="H4979" s="130" t="str">
        <f t="shared" si="154"/>
        <v>KT-050085</v>
      </c>
      <c r="I4979" s="130" t="str">
        <f t="shared" si="155"/>
        <v>AG</v>
      </c>
    </row>
    <row r="4980" spans="1:9" x14ac:dyDescent="0.15">
      <c r="A4980" s="130">
        <v>4978</v>
      </c>
      <c r="B4980" s="130" t="s">
        <v>7565</v>
      </c>
      <c r="C4980" s="130" t="s">
        <v>17041</v>
      </c>
      <c r="D4980" s="130">
        <v>3000</v>
      </c>
      <c r="E4980" s="130" t="s">
        <v>12361</v>
      </c>
      <c r="F4980" s="130">
        <v>14900000</v>
      </c>
      <c r="G4980" s="130">
        <v>21300000</v>
      </c>
      <c r="H4980" s="130" t="str">
        <f t="shared" si="154"/>
        <v>KT-050086</v>
      </c>
      <c r="I4980" s="130" t="str">
        <f t="shared" si="155"/>
        <v>VG</v>
      </c>
    </row>
    <row r="4981" spans="1:9" x14ac:dyDescent="0.15">
      <c r="A4981" s="130">
        <v>4979</v>
      </c>
      <c r="B4981" s="130" t="s">
        <v>7566</v>
      </c>
      <c r="C4981" s="130" t="s">
        <v>17042</v>
      </c>
      <c r="D4981" s="130">
        <v>70</v>
      </c>
      <c r="E4981" s="130" t="s">
        <v>12361</v>
      </c>
      <c r="F4981" s="130">
        <v>140130</v>
      </c>
      <c r="G4981" s="130">
        <v>349650</v>
      </c>
      <c r="H4981" s="130" t="str">
        <f t="shared" si="154"/>
        <v>KT-050087</v>
      </c>
      <c r="I4981" s="130" t="str">
        <f t="shared" si="155"/>
        <v/>
      </c>
    </row>
    <row r="4982" spans="1:9" x14ac:dyDescent="0.15">
      <c r="A4982" s="130">
        <v>4980</v>
      </c>
      <c r="B4982" s="130" t="s">
        <v>7567</v>
      </c>
      <c r="C4982" s="130" t="s">
        <v>17043</v>
      </c>
      <c r="D4982" s="130">
        <v>200</v>
      </c>
      <c r="E4982" s="130" t="s">
        <v>12372</v>
      </c>
      <c r="F4982" s="130">
        <v>6440000</v>
      </c>
      <c r="G4982" s="130">
        <v>4340000</v>
      </c>
      <c r="H4982" s="130" t="str">
        <f t="shared" si="154"/>
        <v>KT-050088</v>
      </c>
      <c r="I4982" s="130" t="str">
        <f t="shared" si="155"/>
        <v>AG</v>
      </c>
    </row>
    <row r="4983" spans="1:9" x14ac:dyDescent="0.15">
      <c r="A4983" s="130">
        <v>4981</v>
      </c>
      <c r="B4983" s="130" t="s">
        <v>7568</v>
      </c>
      <c r="C4983" s="130" t="s">
        <v>17044</v>
      </c>
      <c r="D4983" s="130">
        <v>6250</v>
      </c>
      <c r="E4983" s="130" t="s">
        <v>12368</v>
      </c>
      <c r="F4983" s="130">
        <v>3972000</v>
      </c>
      <c r="G4983" s="130">
        <v>1938000</v>
      </c>
      <c r="H4983" s="130" t="str">
        <f t="shared" si="154"/>
        <v>KT-050089</v>
      </c>
      <c r="I4983" s="130" t="str">
        <f t="shared" si="155"/>
        <v>AG</v>
      </c>
    </row>
    <row r="4984" spans="1:9" x14ac:dyDescent="0.15">
      <c r="A4984" s="130">
        <v>4982</v>
      </c>
      <c r="B4984" s="130" t="s">
        <v>7569</v>
      </c>
      <c r="C4984" s="130" t="s">
        <v>17045</v>
      </c>
      <c r="D4984" s="130">
        <v>1</v>
      </c>
      <c r="E4984" s="130" t="s">
        <v>14048</v>
      </c>
      <c r="F4984" s="130">
        <v>3100000</v>
      </c>
      <c r="G4984" s="130">
        <v>400000</v>
      </c>
      <c r="H4984" s="130" t="str">
        <f t="shared" si="154"/>
        <v>KT-050090</v>
      </c>
      <c r="I4984" s="130" t="str">
        <f t="shared" si="155"/>
        <v>VG</v>
      </c>
    </row>
    <row r="4985" spans="1:9" x14ac:dyDescent="0.15">
      <c r="A4985" s="130">
        <v>4983</v>
      </c>
      <c r="B4985" s="130" t="s">
        <v>7570</v>
      </c>
      <c r="C4985" s="130" t="s">
        <v>17046</v>
      </c>
      <c r="D4985" s="130">
        <v>1</v>
      </c>
      <c r="E4985" s="130" t="s">
        <v>12384</v>
      </c>
      <c r="F4985" s="130">
        <v>1150</v>
      </c>
      <c r="G4985" s="130">
        <v>1200</v>
      </c>
      <c r="H4985" s="130" t="str">
        <f t="shared" si="154"/>
        <v>KT-050091</v>
      </c>
      <c r="I4985" s="130" t="str">
        <f t="shared" si="155"/>
        <v>VG</v>
      </c>
    </row>
    <row r="4986" spans="1:9" x14ac:dyDescent="0.15">
      <c r="A4986" s="130">
        <v>4984</v>
      </c>
      <c r="B4986" s="130" t="s">
        <v>7571</v>
      </c>
      <c r="C4986" s="130" t="s">
        <v>17047</v>
      </c>
      <c r="D4986" s="130">
        <v>1</v>
      </c>
      <c r="E4986" s="130" t="s">
        <v>12368</v>
      </c>
      <c r="F4986" s="130">
        <v>5300</v>
      </c>
      <c r="G4986" s="130">
        <v>1500</v>
      </c>
      <c r="H4986" s="130" t="str">
        <f t="shared" si="154"/>
        <v>KT-050092</v>
      </c>
      <c r="I4986" s="130" t="str">
        <f t="shared" si="155"/>
        <v/>
      </c>
    </row>
    <row r="4987" spans="1:9" x14ac:dyDescent="0.15">
      <c r="A4987" s="130">
        <v>4985</v>
      </c>
      <c r="B4987" s="130" t="s">
        <v>7572</v>
      </c>
      <c r="C4987" s="130" t="s">
        <v>13706</v>
      </c>
      <c r="D4987" s="130">
        <v>1</v>
      </c>
      <c r="E4987" s="130" t="s">
        <v>12478</v>
      </c>
      <c r="F4987" s="130">
        <v>11579120</v>
      </c>
      <c r="G4987" s="130">
        <v>13767600</v>
      </c>
      <c r="H4987" s="130" t="str">
        <f t="shared" si="154"/>
        <v>KT-050093</v>
      </c>
      <c r="I4987" s="130" t="str">
        <f t="shared" si="155"/>
        <v>AG</v>
      </c>
    </row>
    <row r="4988" spans="1:9" x14ac:dyDescent="0.15">
      <c r="A4988" s="130">
        <v>4986</v>
      </c>
      <c r="B4988" s="130" t="s">
        <v>7573</v>
      </c>
      <c r="C4988" s="130" t="s">
        <v>17048</v>
      </c>
      <c r="D4988" s="130">
        <v>42</v>
      </c>
      <c r="E4988" s="130" t="s">
        <v>17049</v>
      </c>
      <c r="F4988" s="130">
        <v>4521175</v>
      </c>
      <c r="G4988" s="130">
        <v>5021372</v>
      </c>
      <c r="H4988" s="130" t="str">
        <f t="shared" si="154"/>
        <v>KT-050094</v>
      </c>
      <c r="I4988" s="130" t="str">
        <f t="shared" si="155"/>
        <v>VG</v>
      </c>
    </row>
    <row r="4989" spans="1:9" x14ac:dyDescent="0.15">
      <c r="A4989" s="130">
        <v>4987</v>
      </c>
      <c r="B4989" s="130" t="s">
        <v>7574</v>
      </c>
      <c r="C4989" s="130" t="s">
        <v>17050</v>
      </c>
      <c r="D4989" s="130">
        <v>1000</v>
      </c>
      <c r="E4989" s="130" t="s">
        <v>12372</v>
      </c>
      <c r="F4989" s="130">
        <v>1500000</v>
      </c>
      <c r="G4989" s="130">
        <v>940000</v>
      </c>
      <c r="H4989" s="130" t="str">
        <f t="shared" si="154"/>
        <v>KT-050095</v>
      </c>
      <c r="I4989" s="130" t="str">
        <f t="shared" si="155"/>
        <v>AG</v>
      </c>
    </row>
    <row r="4990" spans="1:9" x14ac:dyDescent="0.15">
      <c r="A4990" s="130">
        <v>4988</v>
      </c>
      <c r="B4990" s="130" t="s">
        <v>7575</v>
      </c>
      <c r="C4990" s="130" t="s">
        <v>14157</v>
      </c>
      <c r="D4990" s="130">
        <v>30</v>
      </c>
      <c r="E4990" s="130" t="s">
        <v>12355</v>
      </c>
      <c r="F4990" s="130">
        <v>2227836</v>
      </c>
      <c r="G4990" s="130">
        <v>8520000</v>
      </c>
      <c r="H4990" s="130" t="str">
        <f t="shared" si="154"/>
        <v>KT-050096</v>
      </c>
      <c r="I4990" s="130" t="str">
        <f t="shared" si="155"/>
        <v>VG</v>
      </c>
    </row>
    <row r="4991" spans="1:9" x14ac:dyDescent="0.15">
      <c r="A4991" s="130">
        <v>4989</v>
      </c>
      <c r="B4991" s="130" t="s">
        <v>7576</v>
      </c>
      <c r="C4991" s="130" t="s">
        <v>16138</v>
      </c>
      <c r="D4991" s="130">
        <v>133</v>
      </c>
      <c r="E4991" s="130" t="s">
        <v>14096</v>
      </c>
      <c r="F4991" s="130">
        <v>4681600</v>
      </c>
      <c r="G4991" s="130">
        <v>5439700</v>
      </c>
      <c r="H4991" s="130" t="str">
        <f t="shared" si="154"/>
        <v>KT-050097</v>
      </c>
      <c r="I4991" s="130" t="str">
        <f t="shared" si="155"/>
        <v>AG</v>
      </c>
    </row>
    <row r="4992" spans="1:9" x14ac:dyDescent="0.15">
      <c r="A4992" s="130">
        <v>4990</v>
      </c>
      <c r="B4992" s="130" t="s">
        <v>7577</v>
      </c>
      <c r="C4992" s="130" t="s">
        <v>17051</v>
      </c>
      <c r="D4992" s="130">
        <v>10</v>
      </c>
      <c r="E4992" s="130" t="s">
        <v>12368</v>
      </c>
      <c r="F4992" s="130">
        <v>89168</v>
      </c>
      <c r="G4992" s="130">
        <v>27193</v>
      </c>
      <c r="H4992" s="130" t="str">
        <f t="shared" si="154"/>
        <v>KT-050098</v>
      </c>
      <c r="I4992" s="130" t="str">
        <f t="shared" si="155"/>
        <v>AG</v>
      </c>
    </row>
    <row r="4993" spans="1:9" x14ac:dyDescent="0.15">
      <c r="A4993" s="130">
        <v>4991</v>
      </c>
      <c r="B4993" s="130" t="s">
        <v>7578</v>
      </c>
      <c r="C4993" s="130" t="s">
        <v>17052</v>
      </c>
      <c r="D4993" s="130">
        <v>1</v>
      </c>
      <c r="E4993" s="130" t="s">
        <v>12975</v>
      </c>
      <c r="F4993" s="130">
        <v>5872</v>
      </c>
      <c r="G4993" s="130">
        <v>8808</v>
      </c>
      <c r="H4993" s="130" t="str">
        <f t="shared" si="154"/>
        <v>KT-050099</v>
      </c>
      <c r="I4993" s="130" t="str">
        <f t="shared" si="155"/>
        <v>AG</v>
      </c>
    </row>
    <row r="4994" spans="1:9" x14ac:dyDescent="0.15">
      <c r="A4994" s="130">
        <v>4992</v>
      </c>
      <c r="B4994" s="130" t="s">
        <v>7579</v>
      </c>
      <c r="C4994" s="130" t="s">
        <v>17053</v>
      </c>
      <c r="D4994" s="130">
        <v>1</v>
      </c>
      <c r="E4994" s="130" t="s">
        <v>12402</v>
      </c>
      <c r="F4994" s="130">
        <v>6850</v>
      </c>
      <c r="G4994" s="130">
        <v>6190</v>
      </c>
      <c r="H4994" s="130" t="str">
        <f t="shared" si="154"/>
        <v>KT-050100</v>
      </c>
      <c r="I4994" s="130" t="str">
        <f t="shared" si="155"/>
        <v>AG</v>
      </c>
    </row>
    <row r="4995" spans="1:9" x14ac:dyDescent="0.15">
      <c r="A4995" s="130">
        <v>4993</v>
      </c>
      <c r="B4995" s="130" t="s">
        <v>7580</v>
      </c>
      <c r="C4995" s="130" t="s">
        <v>17054</v>
      </c>
      <c r="D4995" s="130">
        <v>100</v>
      </c>
      <c r="E4995" s="130" t="s">
        <v>12368</v>
      </c>
      <c r="F4995" s="130">
        <v>1220678.2</v>
      </c>
      <c r="G4995" s="130">
        <v>1841596.4</v>
      </c>
      <c r="H4995" s="130" t="str">
        <f t="shared" si="154"/>
        <v>KT-050101</v>
      </c>
      <c r="I4995" s="130" t="str">
        <f t="shared" si="155"/>
        <v>AG</v>
      </c>
    </row>
    <row r="4996" spans="1:9" x14ac:dyDescent="0.15">
      <c r="A4996" s="130">
        <v>4994</v>
      </c>
      <c r="B4996" s="130" t="s">
        <v>7581</v>
      </c>
      <c r="C4996" s="130" t="s">
        <v>17055</v>
      </c>
      <c r="D4996" s="130">
        <v>1</v>
      </c>
      <c r="E4996" s="130" t="s">
        <v>12403</v>
      </c>
      <c r="F4996" s="130">
        <v>2270695.7000000002</v>
      </c>
      <c r="G4996" s="130">
        <v>2710067.7</v>
      </c>
      <c r="H4996" s="130" t="str">
        <f t="shared" ref="H4996:H5059" si="156">LEFT(B4996,FIND("-",B4996)+6)</f>
        <v>KT-050102</v>
      </c>
      <c r="I4996" s="130" t="str">
        <f t="shared" ref="I4996:I5059" si="157">RIGHT(B4996,LEN(B4996)-FIND("-",B4996)-7)</f>
        <v/>
      </c>
    </row>
    <row r="4997" spans="1:9" x14ac:dyDescent="0.15">
      <c r="A4997" s="130">
        <v>4995</v>
      </c>
      <c r="B4997" s="130" t="s">
        <v>7582</v>
      </c>
      <c r="C4997" s="130" t="s">
        <v>17056</v>
      </c>
      <c r="D4997" s="130">
        <v>6</v>
      </c>
      <c r="E4997" s="130" t="s">
        <v>12610</v>
      </c>
      <c r="F4997" s="130">
        <v>819000</v>
      </c>
      <c r="G4997" s="130">
        <v>600000</v>
      </c>
      <c r="H4997" s="130" t="str">
        <f t="shared" si="156"/>
        <v>KT-050103</v>
      </c>
      <c r="I4997" s="130" t="str">
        <f t="shared" si="157"/>
        <v>AG</v>
      </c>
    </row>
    <row r="4998" spans="1:9" x14ac:dyDescent="0.15">
      <c r="A4998" s="130">
        <v>4996</v>
      </c>
      <c r="B4998" s="130" t="s">
        <v>7583</v>
      </c>
      <c r="C4998" s="130" t="s">
        <v>16004</v>
      </c>
      <c r="D4998" s="130">
        <v>1</v>
      </c>
      <c r="E4998" s="130" t="s">
        <v>17057</v>
      </c>
      <c r="F4998" s="130">
        <v>716000</v>
      </c>
      <c r="G4998" s="130">
        <v>68000</v>
      </c>
      <c r="H4998" s="130" t="str">
        <f t="shared" si="156"/>
        <v>KT-050104</v>
      </c>
      <c r="I4998" s="130" t="str">
        <f t="shared" si="157"/>
        <v>VG</v>
      </c>
    </row>
    <row r="4999" spans="1:9" x14ac:dyDescent="0.15">
      <c r="A4999" s="130">
        <v>4997</v>
      </c>
      <c r="B4999" s="130" t="s">
        <v>7584</v>
      </c>
      <c r="C4999" s="130" t="s">
        <v>17058</v>
      </c>
      <c r="D4999" s="130">
        <v>106330</v>
      </c>
      <c r="E4999" s="130" t="s">
        <v>17059</v>
      </c>
      <c r="F4999" s="130">
        <v>104366</v>
      </c>
      <c r="G4999" s="130">
        <v>106330</v>
      </c>
      <c r="H4999" s="130" t="str">
        <f t="shared" si="156"/>
        <v>KT-050105</v>
      </c>
      <c r="I4999" s="130" t="str">
        <f t="shared" si="157"/>
        <v/>
      </c>
    </row>
    <row r="5000" spans="1:9" x14ac:dyDescent="0.15">
      <c r="A5000" s="130">
        <v>4998</v>
      </c>
      <c r="B5000" s="130" t="s">
        <v>7585</v>
      </c>
      <c r="C5000" s="130" t="s">
        <v>17060</v>
      </c>
      <c r="D5000" s="130">
        <v>1</v>
      </c>
      <c r="E5000" s="130" t="s">
        <v>12402</v>
      </c>
      <c r="F5000" s="130">
        <v>104450</v>
      </c>
      <c r="G5000" s="130">
        <v>88500</v>
      </c>
      <c r="H5000" s="130" t="str">
        <f t="shared" si="156"/>
        <v>KT-050106</v>
      </c>
      <c r="I5000" s="130" t="str">
        <f t="shared" si="157"/>
        <v>VG</v>
      </c>
    </row>
    <row r="5001" spans="1:9" x14ac:dyDescent="0.15">
      <c r="A5001" s="130">
        <v>4999</v>
      </c>
      <c r="B5001" s="130" t="s">
        <v>7586</v>
      </c>
      <c r="C5001" s="130" t="s">
        <v>17061</v>
      </c>
      <c r="D5001" s="130">
        <v>100</v>
      </c>
      <c r="E5001" s="130" t="s">
        <v>12355</v>
      </c>
      <c r="F5001" s="130">
        <v>13566765.1</v>
      </c>
      <c r="G5001" s="130">
        <v>15165143</v>
      </c>
      <c r="H5001" s="130" t="str">
        <f t="shared" si="156"/>
        <v>KT-050107</v>
      </c>
      <c r="I5001" s="130" t="str">
        <f t="shared" si="157"/>
        <v>AG</v>
      </c>
    </row>
    <row r="5002" spans="1:9" x14ac:dyDescent="0.15">
      <c r="A5002" s="130">
        <v>5000</v>
      </c>
      <c r="B5002" s="130" t="s">
        <v>7587</v>
      </c>
      <c r="C5002" s="130" t="s">
        <v>16742</v>
      </c>
      <c r="D5002" s="130">
        <v>5000</v>
      </c>
      <c r="E5002" s="130" t="s">
        <v>12361</v>
      </c>
      <c r="F5002" s="130">
        <v>23090000</v>
      </c>
      <c r="G5002" s="130">
        <v>31050000</v>
      </c>
      <c r="H5002" s="130" t="str">
        <f t="shared" si="156"/>
        <v>KT-050108</v>
      </c>
      <c r="I5002" s="130" t="str">
        <f t="shared" si="157"/>
        <v>AG</v>
      </c>
    </row>
    <row r="5003" spans="1:9" x14ac:dyDescent="0.15">
      <c r="A5003" s="130">
        <v>5001</v>
      </c>
      <c r="B5003" s="130" t="s">
        <v>7588</v>
      </c>
      <c r="C5003" s="130" t="s">
        <v>17062</v>
      </c>
      <c r="D5003" s="130">
        <v>100</v>
      </c>
      <c r="E5003" s="130" t="s">
        <v>12372</v>
      </c>
      <c r="F5003" s="130">
        <v>65000</v>
      </c>
      <c r="G5003" s="130">
        <v>23000</v>
      </c>
      <c r="H5003" s="130" t="str">
        <f t="shared" si="156"/>
        <v>KT-050109</v>
      </c>
      <c r="I5003" s="130" t="str">
        <f t="shared" si="157"/>
        <v>AG</v>
      </c>
    </row>
    <row r="5004" spans="1:9" x14ac:dyDescent="0.15">
      <c r="A5004" s="130">
        <v>5002</v>
      </c>
      <c r="B5004" s="130" t="s">
        <v>7589</v>
      </c>
      <c r="C5004" s="130" t="s">
        <v>388</v>
      </c>
      <c r="D5004" s="130">
        <v>100</v>
      </c>
      <c r="E5004" s="130" t="s">
        <v>12372</v>
      </c>
      <c r="F5004" s="130">
        <v>414800</v>
      </c>
      <c r="G5004" s="130">
        <v>420000</v>
      </c>
      <c r="H5004" s="130" t="str">
        <f t="shared" si="156"/>
        <v>KT-050110</v>
      </c>
      <c r="I5004" s="130" t="str">
        <f t="shared" si="157"/>
        <v>VG</v>
      </c>
    </row>
    <row r="5005" spans="1:9" x14ac:dyDescent="0.15">
      <c r="A5005" s="130">
        <v>5003</v>
      </c>
      <c r="B5005" s="130" t="s">
        <v>7590</v>
      </c>
      <c r="C5005" s="130" t="s">
        <v>17063</v>
      </c>
      <c r="D5005" s="130">
        <v>10000</v>
      </c>
      <c r="E5005" s="130" t="s">
        <v>12368</v>
      </c>
      <c r="F5005" s="130">
        <v>1100440</v>
      </c>
      <c r="G5005" s="130">
        <v>1394750</v>
      </c>
      <c r="H5005" s="130" t="str">
        <f t="shared" si="156"/>
        <v>KT-050111</v>
      </c>
      <c r="I5005" s="130" t="str">
        <f t="shared" si="157"/>
        <v>VG</v>
      </c>
    </row>
    <row r="5006" spans="1:9" x14ac:dyDescent="0.15">
      <c r="A5006" s="130">
        <v>5004</v>
      </c>
      <c r="B5006" s="130" t="s">
        <v>7591</v>
      </c>
      <c r="C5006" s="130" t="s">
        <v>17064</v>
      </c>
      <c r="D5006" s="130">
        <v>50000</v>
      </c>
      <c r="E5006" s="130" t="s">
        <v>14008</v>
      </c>
      <c r="F5006" s="130">
        <v>71350000</v>
      </c>
      <c r="G5006" s="130">
        <v>1230000</v>
      </c>
      <c r="H5006" s="130" t="str">
        <f t="shared" si="156"/>
        <v>KT-050112</v>
      </c>
      <c r="I5006" s="130" t="str">
        <f t="shared" si="157"/>
        <v>AG</v>
      </c>
    </row>
    <row r="5007" spans="1:9" x14ac:dyDescent="0.15">
      <c r="A5007" s="130">
        <v>5005</v>
      </c>
      <c r="B5007" s="130" t="s">
        <v>7592</v>
      </c>
      <c r="C5007" s="130" t="s">
        <v>17065</v>
      </c>
      <c r="D5007" s="130">
        <v>100</v>
      </c>
      <c r="E5007" s="130" t="s">
        <v>12372</v>
      </c>
      <c r="F5007" s="130">
        <v>203870</v>
      </c>
      <c r="G5007" s="130">
        <v>671740</v>
      </c>
      <c r="H5007" s="130" t="str">
        <f t="shared" si="156"/>
        <v>KT-050113</v>
      </c>
      <c r="I5007" s="130" t="str">
        <f t="shared" si="157"/>
        <v>AG</v>
      </c>
    </row>
    <row r="5008" spans="1:9" x14ac:dyDescent="0.15">
      <c r="A5008" s="130">
        <v>5006</v>
      </c>
      <c r="B5008" s="130" t="s">
        <v>7593</v>
      </c>
      <c r="C5008" s="130" t="s">
        <v>17066</v>
      </c>
      <c r="D5008" s="130">
        <v>560</v>
      </c>
      <c r="E5008" s="130" t="s">
        <v>17067</v>
      </c>
      <c r="F5008" s="130">
        <v>160000400</v>
      </c>
      <c r="G5008" s="130">
        <v>143360000</v>
      </c>
      <c r="H5008" s="130" t="str">
        <f t="shared" si="156"/>
        <v>KT-050114</v>
      </c>
      <c r="I5008" s="130" t="str">
        <f t="shared" si="157"/>
        <v>AG</v>
      </c>
    </row>
    <row r="5009" spans="1:9" x14ac:dyDescent="0.15">
      <c r="A5009" s="130">
        <v>5007</v>
      </c>
      <c r="B5009" s="130" t="s">
        <v>7594</v>
      </c>
      <c r="C5009" s="130" t="s">
        <v>17068</v>
      </c>
      <c r="D5009" s="130">
        <v>100</v>
      </c>
      <c r="E5009" s="130" t="s">
        <v>12368</v>
      </c>
      <c r="F5009" s="130">
        <v>465500</v>
      </c>
      <c r="G5009" s="130">
        <v>940000</v>
      </c>
      <c r="H5009" s="130" t="str">
        <f t="shared" si="156"/>
        <v>KT-060001</v>
      </c>
      <c r="I5009" s="130" t="str">
        <f t="shared" si="157"/>
        <v>AG</v>
      </c>
    </row>
    <row r="5010" spans="1:9" x14ac:dyDescent="0.15">
      <c r="A5010" s="130">
        <v>5008</v>
      </c>
      <c r="B5010" s="130" t="s">
        <v>7595</v>
      </c>
      <c r="C5010" s="130" t="s">
        <v>16544</v>
      </c>
      <c r="D5010" s="130">
        <v>1</v>
      </c>
      <c r="E5010" s="130" t="s">
        <v>12403</v>
      </c>
      <c r="F5010" s="130">
        <v>230992</v>
      </c>
      <c r="G5010" s="130">
        <v>233921</v>
      </c>
      <c r="H5010" s="130" t="str">
        <f t="shared" si="156"/>
        <v>KT-060002</v>
      </c>
      <c r="I5010" s="130" t="str">
        <f t="shared" si="157"/>
        <v>VG</v>
      </c>
    </row>
    <row r="5011" spans="1:9" x14ac:dyDescent="0.15">
      <c r="A5011" s="130">
        <v>5009</v>
      </c>
      <c r="B5011" s="130" t="s">
        <v>7596</v>
      </c>
      <c r="C5011" s="130" t="s">
        <v>17069</v>
      </c>
      <c r="D5011" s="130">
        <v>1</v>
      </c>
      <c r="E5011" s="130" t="s">
        <v>13737</v>
      </c>
      <c r="F5011" s="130">
        <v>35000</v>
      </c>
      <c r="G5011" s="130">
        <v>36100</v>
      </c>
      <c r="H5011" s="130" t="str">
        <f t="shared" si="156"/>
        <v>KT-060003</v>
      </c>
      <c r="I5011" s="130" t="str">
        <f t="shared" si="157"/>
        <v>VG</v>
      </c>
    </row>
    <row r="5012" spans="1:9" x14ac:dyDescent="0.15">
      <c r="A5012" s="130">
        <v>5010</v>
      </c>
      <c r="B5012" s="130" t="s">
        <v>7597</v>
      </c>
      <c r="C5012" s="130" t="s">
        <v>17070</v>
      </c>
      <c r="D5012" s="130">
        <v>1</v>
      </c>
      <c r="E5012" s="130" t="s">
        <v>12610</v>
      </c>
      <c r="F5012" s="130">
        <v>1750</v>
      </c>
      <c r="G5012" s="130">
        <v>1920</v>
      </c>
      <c r="H5012" s="130" t="str">
        <f t="shared" si="156"/>
        <v>KT-060004</v>
      </c>
      <c r="I5012" s="130" t="str">
        <f t="shared" si="157"/>
        <v>VG</v>
      </c>
    </row>
    <row r="5013" spans="1:9" x14ac:dyDescent="0.15">
      <c r="A5013" s="130">
        <v>5011</v>
      </c>
      <c r="B5013" s="130" t="s">
        <v>7598</v>
      </c>
      <c r="C5013" s="130" t="s">
        <v>17071</v>
      </c>
      <c r="D5013" s="130">
        <v>30</v>
      </c>
      <c r="E5013" s="130" t="s">
        <v>12619</v>
      </c>
      <c r="F5013" s="130">
        <v>72000</v>
      </c>
      <c r="G5013" s="130">
        <v>72000</v>
      </c>
      <c r="H5013" s="130" t="str">
        <f t="shared" si="156"/>
        <v>KT-060005</v>
      </c>
      <c r="I5013" s="130" t="str">
        <f t="shared" si="157"/>
        <v/>
      </c>
    </row>
    <row r="5014" spans="1:9" x14ac:dyDescent="0.15">
      <c r="A5014" s="130">
        <v>5012</v>
      </c>
      <c r="B5014" s="130" t="s">
        <v>7599</v>
      </c>
      <c r="C5014" s="130" t="s">
        <v>17072</v>
      </c>
      <c r="D5014" s="130">
        <v>100</v>
      </c>
      <c r="E5014" s="130" t="s">
        <v>12372</v>
      </c>
      <c r="F5014" s="130">
        <v>490000</v>
      </c>
      <c r="G5014" s="130">
        <v>440000</v>
      </c>
      <c r="H5014" s="130" t="str">
        <f t="shared" si="156"/>
        <v>KT-060006</v>
      </c>
      <c r="I5014" s="130" t="str">
        <f t="shared" si="157"/>
        <v>AG</v>
      </c>
    </row>
    <row r="5015" spans="1:9" x14ac:dyDescent="0.15">
      <c r="A5015" s="130">
        <v>5013</v>
      </c>
      <c r="B5015" s="130" t="s">
        <v>7600</v>
      </c>
      <c r="C5015" s="130" t="s">
        <v>16642</v>
      </c>
      <c r="D5015" s="130">
        <v>0.1</v>
      </c>
      <c r="E5015" s="130" t="s">
        <v>17073</v>
      </c>
      <c r="F5015" s="130">
        <v>440700000</v>
      </c>
      <c r="G5015" s="130">
        <v>434700000</v>
      </c>
      <c r="H5015" s="130" t="str">
        <f t="shared" si="156"/>
        <v>KT-060007</v>
      </c>
      <c r="I5015" s="130" t="str">
        <f t="shared" si="157"/>
        <v/>
      </c>
    </row>
    <row r="5016" spans="1:9" x14ac:dyDescent="0.15">
      <c r="A5016" s="130">
        <v>5014</v>
      </c>
      <c r="B5016" s="130" t="s">
        <v>7601</v>
      </c>
      <c r="C5016" s="130" t="s">
        <v>12477</v>
      </c>
      <c r="D5016" s="130">
        <v>50</v>
      </c>
      <c r="E5016" s="130" t="s">
        <v>12355</v>
      </c>
      <c r="F5016" s="130">
        <v>64788150</v>
      </c>
      <c r="G5016" s="130">
        <v>72476860</v>
      </c>
      <c r="H5016" s="130" t="str">
        <f t="shared" si="156"/>
        <v>KT-060008</v>
      </c>
      <c r="I5016" s="130" t="str">
        <f t="shared" si="157"/>
        <v>AG</v>
      </c>
    </row>
    <row r="5017" spans="1:9" x14ac:dyDescent="0.15">
      <c r="A5017" s="130">
        <v>5015</v>
      </c>
      <c r="B5017" s="130" t="s">
        <v>7602</v>
      </c>
      <c r="C5017" s="130" t="s">
        <v>14214</v>
      </c>
      <c r="D5017" s="130">
        <v>5</v>
      </c>
      <c r="E5017" s="130" t="s">
        <v>12403</v>
      </c>
      <c r="F5017" s="130">
        <v>6500000</v>
      </c>
      <c r="G5017" s="130">
        <v>11400000</v>
      </c>
      <c r="H5017" s="130" t="str">
        <f t="shared" si="156"/>
        <v>KT-060009</v>
      </c>
      <c r="I5017" s="130" t="str">
        <f t="shared" si="157"/>
        <v>VG</v>
      </c>
    </row>
    <row r="5018" spans="1:9" x14ac:dyDescent="0.15">
      <c r="A5018" s="130">
        <v>5016</v>
      </c>
      <c r="B5018" s="130" t="s">
        <v>7603</v>
      </c>
      <c r="C5018" s="130" t="s">
        <v>17074</v>
      </c>
      <c r="D5018" s="130">
        <v>400</v>
      </c>
      <c r="E5018" s="130" t="s">
        <v>12355</v>
      </c>
      <c r="F5018" s="130">
        <v>191239600</v>
      </c>
      <c r="G5018" s="130">
        <v>197463600</v>
      </c>
      <c r="H5018" s="130" t="str">
        <f t="shared" si="156"/>
        <v>KT-060010</v>
      </c>
      <c r="I5018" s="130" t="str">
        <f t="shared" si="157"/>
        <v>VG</v>
      </c>
    </row>
    <row r="5019" spans="1:9" x14ac:dyDescent="0.15">
      <c r="A5019" s="130">
        <v>5017</v>
      </c>
      <c r="B5019" s="130" t="s">
        <v>7604</v>
      </c>
      <c r="C5019" s="130" t="s">
        <v>16004</v>
      </c>
      <c r="D5019" s="130">
        <v>1</v>
      </c>
      <c r="E5019" s="130" t="s">
        <v>17057</v>
      </c>
      <c r="F5019" s="130">
        <v>418000</v>
      </c>
      <c r="G5019" s="130">
        <v>68000</v>
      </c>
      <c r="H5019" s="130" t="str">
        <f t="shared" si="156"/>
        <v>KT-060011</v>
      </c>
      <c r="I5019" s="130" t="str">
        <f t="shared" si="157"/>
        <v>VG</v>
      </c>
    </row>
    <row r="5020" spans="1:9" x14ac:dyDescent="0.15">
      <c r="A5020" s="130">
        <v>5018</v>
      </c>
      <c r="B5020" s="130" t="s">
        <v>7605</v>
      </c>
      <c r="C5020" s="130" t="s">
        <v>17075</v>
      </c>
      <c r="D5020" s="130">
        <v>100</v>
      </c>
      <c r="E5020" s="130" t="s">
        <v>12355</v>
      </c>
      <c r="F5020" s="130">
        <v>15003000</v>
      </c>
      <c r="G5020" s="130">
        <v>15025800</v>
      </c>
      <c r="H5020" s="130" t="str">
        <f t="shared" si="156"/>
        <v>KT-060012</v>
      </c>
      <c r="I5020" s="130" t="str">
        <f t="shared" si="157"/>
        <v/>
      </c>
    </row>
    <row r="5021" spans="1:9" x14ac:dyDescent="0.15">
      <c r="A5021" s="130">
        <v>5019</v>
      </c>
      <c r="B5021" s="130" t="s">
        <v>7606</v>
      </c>
      <c r="C5021" s="130" t="s">
        <v>17076</v>
      </c>
      <c r="D5021" s="130">
        <v>1</v>
      </c>
      <c r="E5021" s="130" t="s">
        <v>12361</v>
      </c>
      <c r="F5021" s="130">
        <v>8400</v>
      </c>
      <c r="G5021" s="130">
        <v>10125</v>
      </c>
      <c r="H5021" s="130" t="str">
        <f t="shared" si="156"/>
        <v>KT-060013</v>
      </c>
      <c r="I5021" s="130" t="str">
        <f t="shared" si="157"/>
        <v>AG</v>
      </c>
    </row>
    <row r="5022" spans="1:9" x14ac:dyDescent="0.15">
      <c r="A5022" s="130">
        <v>5020</v>
      </c>
      <c r="B5022" s="130" t="s">
        <v>7607</v>
      </c>
      <c r="C5022" s="130" t="s">
        <v>13312</v>
      </c>
      <c r="D5022" s="130">
        <v>1500</v>
      </c>
      <c r="E5022" s="130" t="s">
        <v>12361</v>
      </c>
      <c r="F5022" s="130">
        <v>57000000</v>
      </c>
      <c r="G5022" s="130">
        <v>82530000</v>
      </c>
      <c r="H5022" s="130" t="str">
        <f t="shared" si="156"/>
        <v>KT-060014</v>
      </c>
      <c r="I5022" s="130" t="str">
        <f t="shared" si="157"/>
        <v>AG</v>
      </c>
    </row>
    <row r="5023" spans="1:9" x14ac:dyDescent="0.15">
      <c r="A5023" s="130">
        <v>5021</v>
      </c>
      <c r="B5023" s="130" t="s">
        <v>7608</v>
      </c>
      <c r="C5023" s="130" t="s">
        <v>17077</v>
      </c>
      <c r="D5023" s="130">
        <v>321</v>
      </c>
      <c r="E5023" s="130" t="s">
        <v>12372</v>
      </c>
      <c r="F5023" s="130">
        <v>2039825</v>
      </c>
      <c r="G5023" s="130">
        <v>3722218</v>
      </c>
      <c r="H5023" s="130" t="str">
        <f t="shared" si="156"/>
        <v>KT-060015</v>
      </c>
      <c r="I5023" s="130" t="str">
        <f t="shared" si="157"/>
        <v/>
      </c>
    </row>
    <row r="5024" spans="1:9" x14ac:dyDescent="0.15">
      <c r="A5024" s="130">
        <v>5022</v>
      </c>
      <c r="B5024" s="130" t="s">
        <v>7609</v>
      </c>
      <c r="C5024" s="130" t="s">
        <v>16818</v>
      </c>
      <c r="D5024" s="130">
        <v>100</v>
      </c>
      <c r="E5024" s="130" t="s">
        <v>12372</v>
      </c>
      <c r="F5024" s="130">
        <v>495865</v>
      </c>
      <c r="G5024" s="130">
        <v>582159</v>
      </c>
      <c r="H5024" s="130" t="str">
        <f t="shared" si="156"/>
        <v>KT-060016</v>
      </c>
      <c r="I5024" s="130" t="str">
        <f t="shared" si="157"/>
        <v>AG</v>
      </c>
    </row>
    <row r="5025" spans="1:9" x14ac:dyDescent="0.15">
      <c r="A5025" s="130">
        <v>5023</v>
      </c>
      <c r="B5025" s="130" t="s">
        <v>7610</v>
      </c>
      <c r="C5025" s="130" t="s">
        <v>2325</v>
      </c>
      <c r="D5025" s="130">
        <v>1000</v>
      </c>
      <c r="E5025" s="130" t="s">
        <v>12372</v>
      </c>
      <c r="F5025" s="130">
        <v>5500000</v>
      </c>
      <c r="G5025" s="130">
        <v>6110000</v>
      </c>
      <c r="H5025" s="130" t="str">
        <f t="shared" si="156"/>
        <v>KT-060017</v>
      </c>
      <c r="I5025" s="130" t="str">
        <f t="shared" si="157"/>
        <v>AG</v>
      </c>
    </row>
    <row r="5026" spans="1:9" x14ac:dyDescent="0.15">
      <c r="A5026" s="130">
        <v>5024</v>
      </c>
      <c r="B5026" s="130" t="s">
        <v>7611</v>
      </c>
      <c r="C5026" s="130" t="s">
        <v>17078</v>
      </c>
      <c r="D5026" s="130">
        <v>100</v>
      </c>
      <c r="E5026" s="130" t="s">
        <v>12370</v>
      </c>
      <c r="F5026" s="130">
        <v>17101715.399999999</v>
      </c>
      <c r="G5026" s="130">
        <v>17781312.800000001</v>
      </c>
      <c r="H5026" s="130" t="str">
        <f t="shared" si="156"/>
        <v>KT-060018</v>
      </c>
      <c r="I5026" s="130" t="str">
        <f t="shared" si="157"/>
        <v>VG</v>
      </c>
    </row>
    <row r="5027" spans="1:9" x14ac:dyDescent="0.15">
      <c r="A5027" s="130">
        <v>5025</v>
      </c>
      <c r="B5027" s="130" t="s">
        <v>7612</v>
      </c>
      <c r="C5027" s="130" t="s">
        <v>17079</v>
      </c>
      <c r="D5027" s="130">
        <v>26250</v>
      </c>
      <c r="E5027" s="130" t="s">
        <v>12372</v>
      </c>
      <c r="F5027" s="130">
        <v>4738125</v>
      </c>
      <c r="G5027" s="130">
        <v>4719750</v>
      </c>
      <c r="H5027" s="130" t="str">
        <f t="shared" si="156"/>
        <v>KT-060019</v>
      </c>
      <c r="I5027" s="130" t="str">
        <f t="shared" si="157"/>
        <v>VG</v>
      </c>
    </row>
    <row r="5028" spans="1:9" x14ac:dyDescent="0.15">
      <c r="A5028" s="130">
        <v>5026</v>
      </c>
      <c r="B5028" s="130" t="s">
        <v>7613</v>
      </c>
      <c r="C5028" s="130" t="s">
        <v>17080</v>
      </c>
      <c r="D5028" s="130">
        <v>10</v>
      </c>
      <c r="E5028" s="130" t="s">
        <v>12370</v>
      </c>
      <c r="F5028" s="130">
        <v>9311045</v>
      </c>
      <c r="G5028" s="130">
        <v>13101757</v>
      </c>
      <c r="H5028" s="130" t="str">
        <f t="shared" si="156"/>
        <v>KT-060020</v>
      </c>
      <c r="I5028" s="130" t="str">
        <f t="shared" si="157"/>
        <v>VG</v>
      </c>
    </row>
    <row r="5029" spans="1:9" x14ac:dyDescent="0.15">
      <c r="A5029" s="130">
        <v>5027</v>
      </c>
      <c r="B5029" s="130" t="s">
        <v>7614</v>
      </c>
      <c r="C5029" s="130" t="s">
        <v>17081</v>
      </c>
      <c r="D5029" s="130">
        <v>1</v>
      </c>
      <c r="E5029" s="130" t="s">
        <v>12361</v>
      </c>
      <c r="F5029" s="130">
        <v>5000</v>
      </c>
      <c r="G5029" s="130">
        <v>1000</v>
      </c>
      <c r="H5029" s="130" t="str">
        <f t="shared" si="156"/>
        <v>KT-060021</v>
      </c>
      <c r="I5029" s="130" t="str">
        <f t="shared" si="157"/>
        <v>AG</v>
      </c>
    </row>
    <row r="5030" spans="1:9" x14ac:dyDescent="0.15">
      <c r="A5030" s="130">
        <v>5028</v>
      </c>
      <c r="B5030" s="130" t="s">
        <v>7615</v>
      </c>
      <c r="C5030" s="130" t="s">
        <v>17082</v>
      </c>
      <c r="D5030" s="130">
        <v>1</v>
      </c>
      <c r="E5030" s="130" t="s">
        <v>12361</v>
      </c>
      <c r="F5030" s="130">
        <v>24000</v>
      </c>
      <c r="G5030" s="130">
        <v>24000</v>
      </c>
      <c r="H5030" s="130" t="str">
        <f t="shared" si="156"/>
        <v>KT-060022</v>
      </c>
      <c r="I5030" s="130" t="str">
        <f t="shared" si="157"/>
        <v>AG</v>
      </c>
    </row>
    <row r="5031" spans="1:9" x14ac:dyDescent="0.15">
      <c r="A5031" s="130">
        <v>5029</v>
      </c>
      <c r="B5031" s="130" t="s">
        <v>7616</v>
      </c>
      <c r="C5031" s="130" t="s">
        <v>17083</v>
      </c>
      <c r="D5031" s="130">
        <v>6</v>
      </c>
      <c r="E5031" s="130" t="s">
        <v>12987</v>
      </c>
      <c r="F5031" s="130">
        <v>12252</v>
      </c>
      <c r="G5031" s="130">
        <v>14000</v>
      </c>
      <c r="H5031" s="130" t="str">
        <f t="shared" si="156"/>
        <v>KT-060023</v>
      </c>
      <c r="I5031" s="130" t="str">
        <f t="shared" si="157"/>
        <v>AG</v>
      </c>
    </row>
    <row r="5032" spans="1:9" x14ac:dyDescent="0.15">
      <c r="A5032" s="130">
        <v>5030</v>
      </c>
      <c r="B5032" s="130" t="s">
        <v>7617</v>
      </c>
      <c r="C5032" s="130" t="s">
        <v>17084</v>
      </c>
      <c r="D5032" s="130">
        <v>1</v>
      </c>
      <c r="E5032" s="130" t="s">
        <v>17085</v>
      </c>
      <c r="F5032" s="130">
        <v>11610</v>
      </c>
      <c r="G5032" s="130">
        <v>104479</v>
      </c>
      <c r="H5032" s="130" t="str">
        <f t="shared" si="156"/>
        <v>KT-060024</v>
      </c>
      <c r="I5032" s="130" t="str">
        <f t="shared" si="157"/>
        <v>AG</v>
      </c>
    </row>
    <row r="5033" spans="1:9" x14ac:dyDescent="0.15">
      <c r="A5033" s="130">
        <v>5031</v>
      </c>
      <c r="B5033" s="130" t="s">
        <v>7618</v>
      </c>
      <c r="C5033" s="130" t="s">
        <v>17086</v>
      </c>
      <c r="D5033" s="130">
        <v>1</v>
      </c>
      <c r="E5033" s="130" t="s">
        <v>12610</v>
      </c>
      <c r="F5033" s="130">
        <v>298000</v>
      </c>
      <c r="G5033" s="130">
        <v>1600</v>
      </c>
      <c r="H5033" s="130" t="str">
        <f t="shared" si="156"/>
        <v>KT-060025</v>
      </c>
      <c r="I5033" s="130" t="str">
        <f t="shared" si="157"/>
        <v/>
      </c>
    </row>
    <row r="5034" spans="1:9" x14ac:dyDescent="0.15">
      <c r="A5034" s="130">
        <v>5032</v>
      </c>
      <c r="B5034" s="130" t="s">
        <v>7619</v>
      </c>
      <c r="C5034" s="130" t="s">
        <v>17087</v>
      </c>
      <c r="D5034" s="130">
        <v>100</v>
      </c>
      <c r="E5034" s="130" t="s">
        <v>12361</v>
      </c>
      <c r="F5034" s="130">
        <v>45550</v>
      </c>
      <c r="G5034" s="130">
        <v>48590</v>
      </c>
      <c r="H5034" s="130" t="str">
        <f t="shared" si="156"/>
        <v>KT-060026</v>
      </c>
      <c r="I5034" s="130" t="str">
        <f t="shared" si="157"/>
        <v>AG</v>
      </c>
    </row>
    <row r="5035" spans="1:9" x14ac:dyDescent="0.15">
      <c r="A5035" s="130">
        <v>5033</v>
      </c>
      <c r="B5035" s="130" t="s">
        <v>7620</v>
      </c>
      <c r="C5035" s="130" t="s">
        <v>17088</v>
      </c>
      <c r="D5035" s="130">
        <v>40</v>
      </c>
      <c r="E5035" s="130" t="s">
        <v>12462</v>
      </c>
      <c r="F5035" s="130">
        <v>680400</v>
      </c>
      <c r="G5035" s="130">
        <v>12785664</v>
      </c>
      <c r="H5035" s="130" t="str">
        <f t="shared" si="156"/>
        <v>KT-060027</v>
      </c>
      <c r="I5035" s="130" t="str">
        <f t="shared" si="157"/>
        <v>AG</v>
      </c>
    </row>
    <row r="5036" spans="1:9" x14ac:dyDescent="0.15">
      <c r="A5036" s="130">
        <v>5034</v>
      </c>
      <c r="B5036" s="130" t="s">
        <v>7621</v>
      </c>
      <c r="C5036" s="130" t="s">
        <v>17089</v>
      </c>
      <c r="D5036" s="130">
        <v>1</v>
      </c>
      <c r="E5036" s="130" t="s">
        <v>12391</v>
      </c>
      <c r="F5036" s="130">
        <v>200000</v>
      </c>
      <c r="G5036" s="130">
        <v>130500</v>
      </c>
      <c r="H5036" s="130" t="str">
        <f t="shared" si="156"/>
        <v>KT-060028</v>
      </c>
      <c r="I5036" s="130" t="str">
        <f t="shared" si="157"/>
        <v>AG</v>
      </c>
    </row>
    <row r="5037" spans="1:9" x14ac:dyDescent="0.15">
      <c r="A5037" s="130">
        <v>5035</v>
      </c>
      <c r="B5037" s="130" t="s">
        <v>7622</v>
      </c>
      <c r="C5037" s="130" t="s">
        <v>17090</v>
      </c>
      <c r="D5037" s="130">
        <v>1</v>
      </c>
      <c r="E5037" s="130" t="s">
        <v>12434</v>
      </c>
      <c r="F5037" s="130">
        <v>420</v>
      </c>
      <c r="G5037" s="130">
        <v>220</v>
      </c>
      <c r="H5037" s="130" t="str">
        <f t="shared" si="156"/>
        <v>KT-060029</v>
      </c>
      <c r="I5037" s="130" t="str">
        <f t="shared" si="157"/>
        <v/>
      </c>
    </row>
    <row r="5038" spans="1:9" x14ac:dyDescent="0.15">
      <c r="A5038" s="130">
        <v>5036</v>
      </c>
      <c r="B5038" s="130" t="s">
        <v>7623</v>
      </c>
      <c r="C5038" s="130" t="s">
        <v>17091</v>
      </c>
      <c r="D5038" s="130">
        <v>120</v>
      </c>
      <c r="E5038" s="130" t="s">
        <v>12355</v>
      </c>
      <c r="F5038" s="130">
        <v>6015472</v>
      </c>
      <c r="G5038" s="130">
        <v>8993790</v>
      </c>
      <c r="H5038" s="130" t="str">
        <f t="shared" si="156"/>
        <v>KT-060030</v>
      </c>
      <c r="I5038" s="130" t="str">
        <f t="shared" si="157"/>
        <v>VG</v>
      </c>
    </row>
    <row r="5039" spans="1:9" x14ac:dyDescent="0.15">
      <c r="A5039" s="130">
        <v>5037</v>
      </c>
      <c r="B5039" s="130" t="s">
        <v>7624</v>
      </c>
      <c r="C5039" s="130" t="s">
        <v>17092</v>
      </c>
      <c r="D5039" s="130">
        <v>1</v>
      </c>
      <c r="E5039" s="130" t="s">
        <v>12676</v>
      </c>
      <c r="F5039" s="130">
        <v>38847</v>
      </c>
      <c r="G5039" s="130">
        <v>37922</v>
      </c>
      <c r="H5039" s="130" t="str">
        <f t="shared" si="156"/>
        <v>KT-060031</v>
      </c>
      <c r="I5039" s="130" t="str">
        <f t="shared" si="157"/>
        <v>VG</v>
      </c>
    </row>
    <row r="5040" spans="1:9" x14ac:dyDescent="0.15">
      <c r="A5040" s="130">
        <v>5038</v>
      </c>
      <c r="B5040" s="130" t="s">
        <v>7625</v>
      </c>
      <c r="C5040" s="130" t="s">
        <v>17093</v>
      </c>
      <c r="D5040" s="130">
        <v>1</v>
      </c>
      <c r="E5040" s="130" t="s">
        <v>17094</v>
      </c>
      <c r="F5040" s="130">
        <v>2500</v>
      </c>
      <c r="G5040" s="130">
        <v>2500</v>
      </c>
      <c r="H5040" s="130" t="str">
        <f t="shared" si="156"/>
        <v>KT-060032</v>
      </c>
      <c r="I5040" s="130" t="str">
        <f t="shared" si="157"/>
        <v>VG</v>
      </c>
    </row>
    <row r="5041" spans="1:9" x14ac:dyDescent="0.15">
      <c r="A5041" s="130">
        <v>5039</v>
      </c>
      <c r="B5041" s="130" t="s">
        <v>7626</v>
      </c>
      <c r="C5041" s="130" t="s">
        <v>17095</v>
      </c>
      <c r="D5041" s="130">
        <v>4</v>
      </c>
      <c r="E5041" s="130" t="s">
        <v>12610</v>
      </c>
      <c r="F5041" s="130">
        <v>184000</v>
      </c>
      <c r="G5041" s="130">
        <v>168000</v>
      </c>
      <c r="H5041" s="130" t="str">
        <f t="shared" si="156"/>
        <v>KT-060033</v>
      </c>
      <c r="I5041" s="130" t="str">
        <f t="shared" si="157"/>
        <v>VG</v>
      </c>
    </row>
    <row r="5042" spans="1:9" x14ac:dyDescent="0.15">
      <c r="A5042" s="130">
        <v>5040</v>
      </c>
      <c r="B5042" s="130" t="s">
        <v>7627</v>
      </c>
      <c r="C5042" s="130" t="s">
        <v>17096</v>
      </c>
      <c r="D5042" s="130">
        <v>300</v>
      </c>
      <c r="E5042" s="130" t="s">
        <v>12372</v>
      </c>
      <c r="F5042" s="130">
        <v>1353960</v>
      </c>
      <c r="G5042" s="130">
        <v>1290000</v>
      </c>
      <c r="H5042" s="130" t="str">
        <f t="shared" si="156"/>
        <v>KT-060034</v>
      </c>
      <c r="I5042" s="130" t="str">
        <f t="shared" si="157"/>
        <v>AG</v>
      </c>
    </row>
    <row r="5043" spans="1:9" x14ac:dyDescent="0.15">
      <c r="A5043" s="130">
        <v>5041</v>
      </c>
      <c r="B5043" s="130" t="s">
        <v>7628</v>
      </c>
      <c r="C5043" s="130" t="s">
        <v>17097</v>
      </c>
      <c r="D5043" s="130">
        <v>1</v>
      </c>
      <c r="E5043" s="130" t="s">
        <v>12372</v>
      </c>
      <c r="F5043" s="130">
        <v>11.12</v>
      </c>
      <c r="G5043" s="130">
        <v>8.74</v>
      </c>
      <c r="H5043" s="130" t="str">
        <f t="shared" si="156"/>
        <v>KT-060035</v>
      </c>
      <c r="I5043" s="130" t="str">
        <f t="shared" si="157"/>
        <v>VG</v>
      </c>
    </row>
    <row r="5044" spans="1:9" x14ac:dyDescent="0.15">
      <c r="A5044" s="130">
        <v>5042</v>
      </c>
      <c r="B5044" s="130" t="s">
        <v>7629</v>
      </c>
      <c r="C5044" s="130" t="s">
        <v>17098</v>
      </c>
      <c r="D5044" s="130">
        <v>1</v>
      </c>
      <c r="E5044" s="130" t="s">
        <v>12391</v>
      </c>
      <c r="F5044" s="130">
        <v>1600000</v>
      </c>
      <c r="G5044" s="130">
        <v>1000000</v>
      </c>
      <c r="H5044" s="130" t="str">
        <f t="shared" si="156"/>
        <v>KT-060036</v>
      </c>
      <c r="I5044" s="130" t="str">
        <f t="shared" si="157"/>
        <v>VG</v>
      </c>
    </row>
    <row r="5045" spans="1:9" x14ac:dyDescent="0.15">
      <c r="A5045" s="130">
        <v>5043</v>
      </c>
      <c r="B5045" s="130" t="s">
        <v>7630</v>
      </c>
      <c r="C5045" s="130" t="s">
        <v>17099</v>
      </c>
      <c r="D5045" s="130">
        <v>1</v>
      </c>
      <c r="E5045" s="130" t="s">
        <v>12370</v>
      </c>
      <c r="F5045" s="130">
        <v>56460</v>
      </c>
      <c r="G5045" s="130">
        <v>100390</v>
      </c>
      <c r="H5045" s="130" t="str">
        <f t="shared" si="156"/>
        <v>KT-060037</v>
      </c>
      <c r="I5045" s="130" t="str">
        <f t="shared" si="157"/>
        <v>AG</v>
      </c>
    </row>
    <row r="5046" spans="1:9" x14ac:dyDescent="0.15">
      <c r="A5046" s="130">
        <v>5044</v>
      </c>
      <c r="B5046" s="130" t="s">
        <v>7631</v>
      </c>
      <c r="C5046" s="130" t="s">
        <v>1675</v>
      </c>
      <c r="D5046" s="130">
        <v>100</v>
      </c>
      <c r="E5046" s="130" t="s">
        <v>12372</v>
      </c>
      <c r="F5046" s="130">
        <v>207895.96</v>
      </c>
      <c r="G5046" s="130">
        <v>123310</v>
      </c>
      <c r="H5046" s="130" t="str">
        <f t="shared" si="156"/>
        <v>KT-060038</v>
      </c>
      <c r="I5046" s="130" t="str">
        <f t="shared" si="157"/>
        <v>AG</v>
      </c>
    </row>
    <row r="5047" spans="1:9" x14ac:dyDescent="0.15">
      <c r="A5047" s="130">
        <v>5045</v>
      </c>
      <c r="B5047" s="130" t="s">
        <v>7632</v>
      </c>
      <c r="C5047" s="130" t="s">
        <v>13898</v>
      </c>
      <c r="D5047" s="130">
        <v>200</v>
      </c>
      <c r="E5047" s="130" t="s">
        <v>12355</v>
      </c>
      <c r="F5047" s="130">
        <v>288000</v>
      </c>
      <c r="G5047" s="130">
        <v>795500</v>
      </c>
      <c r="H5047" s="130" t="str">
        <f t="shared" si="156"/>
        <v>KT-060039</v>
      </c>
      <c r="I5047" s="130" t="str">
        <f t="shared" si="157"/>
        <v>VG</v>
      </c>
    </row>
    <row r="5048" spans="1:9" x14ac:dyDescent="0.15">
      <c r="A5048" s="130">
        <v>5046</v>
      </c>
      <c r="B5048" s="130" t="s">
        <v>7633</v>
      </c>
      <c r="C5048" s="130" t="s">
        <v>13986</v>
      </c>
      <c r="D5048" s="130">
        <v>1841.4</v>
      </c>
      <c r="E5048" s="130" t="s">
        <v>17100</v>
      </c>
      <c r="F5048" s="130">
        <v>719925220</v>
      </c>
      <c r="G5048" s="130">
        <v>805858300</v>
      </c>
      <c r="H5048" s="130" t="str">
        <f t="shared" si="156"/>
        <v>KT-060040</v>
      </c>
      <c r="I5048" s="130" t="str">
        <f t="shared" si="157"/>
        <v>AG</v>
      </c>
    </row>
    <row r="5049" spans="1:9" x14ac:dyDescent="0.15">
      <c r="A5049" s="130">
        <v>5047</v>
      </c>
      <c r="B5049" s="130" t="s">
        <v>7634</v>
      </c>
      <c r="C5049" s="130" t="s">
        <v>17101</v>
      </c>
      <c r="D5049" s="130">
        <v>80</v>
      </c>
      <c r="E5049" s="130" t="s">
        <v>12355</v>
      </c>
      <c r="F5049" s="130">
        <v>67200</v>
      </c>
      <c r="G5049" s="130">
        <v>134400</v>
      </c>
      <c r="H5049" s="130" t="str">
        <f t="shared" si="156"/>
        <v>KT-060041</v>
      </c>
      <c r="I5049" s="130" t="str">
        <f t="shared" si="157"/>
        <v>AG</v>
      </c>
    </row>
    <row r="5050" spans="1:9" x14ac:dyDescent="0.15">
      <c r="A5050" s="130">
        <v>5048</v>
      </c>
      <c r="B5050" s="130" t="s">
        <v>7635</v>
      </c>
      <c r="C5050" s="130" t="s">
        <v>17102</v>
      </c>
      <c r="D5050" s="130">
        <v>1</v>
      </c>
      <c r="E5050" s="130" t="s">
        <v>17103</v>
      </c>
      <c r="F5050" s="130">
        <v>1500000</v>
      </c>
      <c r="G5050" s="130">
        <v>60000</v>
      </c>
      <c r="H5050" s="130" t="str">
        <f t="shared" si="156"/>
        <v>KT-060042</v>
      </c>
      <c r="I5050" s="130" t="str">
        <f t="shared" si="157"/>
        <v>VG</v>
      </c>
    </row>
    <row r="5051" spans="1:9" x14ac:dyDescent="0.15">
      <c r="A5051" s="130">
        <v>5049</v>
      </c>
      <c r="B5051" s="130" t="s">
        <v>7636</v>
      </c>
      <c r="C5051" s="130" t="s">
        <v>17104</v>
      </c>
      <c r="D5051" s="130">
        <v>2</v>
      </c>
      <c r="E5051" s="130" t="s">
        <v>12462</v>
      </c>
      <c r="F5051" s="130">
        <v>729110</v>
      </c>
      <c r="G5051" s="130">
        <v>1624000</v>
      </c>
      <c r="H5051" s="130" t="str">
        <f t="shared" si="156"/>
        <v>KT-060043</v>
      </c>
      <c r="I5051" s="130" t="str">
        <f t="shared" si="157"/>
        <v>AG</v>
      </c>
    </row>
    <row r="5052" spans="1:9" x14ac:dyDescent="0.15">
      <c r="A5052" s="130">
        <v>5050</v>
      </c>
      <c r="B5052" s="130" t="s">
        <v>7637</v>
      </c>
      <c r="C5052" s="130" t="s">
        <v>17105</v>
      </c>
      <c r="D5052" s="130">
        <v>1</v>
      </c>
      <c r="E5052" s="130" t="s">
        <v>12402</v>
      </c>
      <c r="F5052" s="130">
        <v>868900</v>
      </c>
      <c r="G5052" s="130">
        <v>6345800</v>
      </c>
      <c r="H5052" s="130" t="str">
        <f t="shared" si="156"/>
        <v>KT-060044</v>
      </c>
      <c r="I5052" s="130" t="str">
        <f t="shared" si="157"/>
        <v>VG</v>
      </c>
    </row>
    <row r="5053" spans="1:9" x14ac:dyDescent="0.15">
      <c r="A5053" s="130">
        <v>5051</v>
      </c>
      <c r="B5053" s="130" t="s">
        <v>7638</v>
      </c>
      <c r="C5053" s="130" t="s">
        <v>1773</v>
      </c>
      <c r="D5053" s="130">
        <v>1</v>
      </c>
      <c r="E5053" s="130" t="s">
        <v>12434</v>
      </c>
      <c r="F5053" s="130">
        <v>1200</v>
      </c>
      <c r="G5053" s="130">
        <v>777</v>
      </c>
      <c r="H5053" s="130" t="str">
        <f t="shared" si="156"/>
        <v>KT-060045</v>
      </c>
      <c r="I5053" s="130" t="str">
        <f t="shared" si="157"/>
        <v>AG</v>
      </c>
    </row>
    <row r="5054" spans="1:9" x14ac:dyDescent="0.15">
      <c r="A5054" s="130">
        <v>5052</v>
      </c>
      <c r="B5054" s="130" t="s">
        <v>7639</v>
      </c>
      <c r="C5054" s="130" t="s">
        <v>17106</v>
      </c>
      <c r="D5054" s="130">
        <v>100</v>
      </c>
      <c r="E5054" s="130" t="s">
        <v>12372</v>
      </c>
      <c r="F5054" s="130">
        <v>1385536.9</v>
      </c>
      <c r="G5054" s="130">
        <v>1539211</v>
      </c>
      <c r="H5054" s="130" t="str">
        <f t="shared" si="156"/>
        <v>KT-060046</v>
      </c>
      <c r="I5054" s="130" t="str">
        <f t="shared" si="157"/>
        <v>VG</v>
      </c>
    </row>
    <row r="5055" spans="1:9" x14ac:dyDescent="0.15">
      <c r="A5055" s="130">
        <v>5053</v>
      </c>
      <c r="B5055" s="130" t="s">
        <v>7640</v>
      </c>
      <c r="C5055" s="130" t="s">
        <v>17107</v>
      </c>
      <c r="D5055" s="130">
        <v>1</v>
      </c>
      <c r="E5055" s="130" t="s">
        <v>12391</v>
      </c>
      <c r="F5055" s="130">
        <v>25000</v>
      </c>
      <c r="G5055" s="130">
        <v>1600</v>
      </c>
      <c r="H5055" s="130" t="str">
        <f t="shared" si="156"/>
        <v>KT-060047</v>
      </c>
      <c r="I5055" s="130" t="str">
        <f t="shared" si="157"/>
        <v>VG</v>
      </c>
    </row>
    <row r="5056" spans="1:9" x14ac:dyDescent="0.15">
      <c r="A5056" s="130">
        <v>5054</v>
      </c>
      <c r="B5056" s="130" t="s">
        <v>7641</v>
      </c>
      <c r="C5056" s="130" t="s">
        <v>17108</v>
      </c>
      <c r="D5056" s="130">
        <v>1</v>
      </c>
      <c r="E5056" s="130" t="s">
        <v>12569</v>
      </c>
      <c r="F5056" s="130">
        <v>10241808.5</v>
      </c>
      <c r="G5056" s="130">
        <v>12637395</v>
      </c>
      <c r="H5056" s="130" t="str">
        <f t="shared" si="156"/>
        <v>KT-060048</v>
      </c>
      <c r="I5056" s="130" t="str">
        <f t="shared" si="157"/>
        <v>AG</v>
      </c>
    </row>
    <row r="5057" spans="1:9" x14ac:dyDescent="0.15">
      <c r="A5057" s="130">
        <v>5055</v>
      </c>
      <c r="B5057" s="130" t="s">
        <v>7642</v>
      </c>
      <c r="C5057" s="130" t="s">
        <v>17109</v>
      </c>
      <c r="D5057" s="130">
        <v>50000</v>
      </c>
      <c r="E5057" s="130" t="s">
        <v>12361</v>
      </c>
      <c r="F5057" s="130">
        <v>498895360</v>
      </c>
      <c r="G5057" s="130">
        <v>503528040</v>
      </c>
      <c r="H5057" s="130" t="str">
        <f t="shared" si="156"/>
        <v>KT-060049</v>
      </c>
      <c r="I5057" s="130" t="str">
        <f t="shared" si="157"/>
        <v>VG</v>
      </c>
    </row>
    <row r="5058" spans="1:9" x14ac:dyDescent="0.15">
      <c r="A5058" s="130">
        <v>5056</v>
      </c>
      <c r="B5058" s="130" t="s">
        <v>7643</v>
      </c>
      <c r="C5058" s="130" t="s">
        <v>17110</v>
      </c>
      <c r="D5058" s="130">
        <v>1</v>
      </c>
      <c r="E5058" s="130" t="s">
        <v>12462</v>
      </c>
      <c r="F5058" s="130">
        <v>1500000</v>
      </c>
      <c r="G5058" s="130">
        <v>2000000</v>
      </c>
      <c r="H5058" s="130" t="str">
        <f t="shared" si="156"/>
        <v>KT-060050</v>
      </c>
      <c r="I5058" s="130" t="str">
        <f t="shared" si="157"/>
        <v>VG</v>
      </c>
    </row>
    <row r="5059" spans="1:9" x14ac:dyDescent="0.15">
      <c r="A5059" s="130">
        <v>5057</v>
      </c>
      <c r="B5059" s="130" t="s">
        <v>7644</v>
      </c>
      <c r="C5059" s="130" t="s">
        <v>16282</v>
      </c>
      <c r="D5059" s="130">
        <v>200</v>
      </c>
      <c r="E5059" s="130" t="s">
        <v>12355</v>
      </c>
      <c r="F5059" s="130">
        <v>603388.18000000005</v>
      </c>
      <c r="G5059" s="130">
        <v>3090210</v>
      </c>
      <c r="H5059" s="130" t="str">
        <f t="shared" si="156"/>
        <v>KT-060051</v>
      </c>
      <c r="I5059" s="130" t="str">
        <f t="shared" si="157"/>
        <v>VG</v>
      </c>
    </row>
    <row r="5060" spans="1:9" x14ac:dyDescent="0.15">
      <c r="A5060" s="130">
        <v>5058</v>
      </c>
      <c r="B5060" s="130" t="s">
        <v>7645</v>
      </c>
      <c r="C5060" s="130" t="s">
        <v>17111</v>
      </c>
      <c r="D5060" s="130">
        <v>200</v>
      </c>
      <c r="E5060" s="130" t="s">
        <v>12372</v>
      </c>
      <c r="F5060" s="130">
        <v>2617646</v>
      </c>
      <c r="G5060" s="130">
        <v>2377904.4</v>
      </c>
      <c r="H5060" s="130" t="str">
        <f t="shared" ref="H5060:H5123" si="158">LEFT(B5060,FIND("-",B5060)+6)</f>
        <v>KT-060052</v>
      </c>
      <c r="I5060" s="130" t="str">
        <f t="shared" ref="I5060:I5123" si="159">RIGHT(B5060,LEN(B5060)-FIND("-",B5060)-7)</f>
        <v/>
      </c>
    </row>
    <row r="5061" spans="1:9" x14ac:dyDescent="0.15">
      <c r="A5061" s="130">
        <v>5059</v>
      </c>
      <c r="B5061" s="130" t="s">
        <v>7646</v>
      </c>
      <c r="C5061" s="130" t="s">
        <v>17112</v>
      </c>
      <c r="D5061" s="130">
        <v>60</v>
      </c>
      <c r="E5061" s="130" t="s">
        <v>12355</v>
      </c>
      <c r="F5061" s="130">
        <v>1213929295</v>
      </c>
      <c r="G5061" s="130">
        <v>1274302725</v>
      </c>
      <c r="H5061" s="130" t="str">
        <f t="shared" si="158"/>
        <v>KT-060053</v>
      </c>
      <c r="I5061" s="130" t="str">
        <f t="shared" si="159"/>
        <v>AG</v>
      </c>
    </row>
    <row r="5062" spans="1:9" x14ac:dyDescent="0.15">
      <c r="A5062" s="130">
        <v>5060</v>
      </c>
      <c r="B5062" s="130" t="s">
        <v>7647</v>
      </c>
      <c r="C5062" s="130" t="s">
        <v>17114</v>
      </c>
      <c r="D5062" s="130">
        <v>1</v>
      </c>
      <c r="E5062" s="130" t="s">
        <v>12972</v>
      </c>
      <c r="F5062" s="130">
        <v>750</v>
      </c>
      <c r="G5062" s="130">
        <v>500</v>
      </c>
      <c r="H5062" s="130" t="str">
        <f t="shared" si="158"/>
        <v>KT-060054</v>
      </c>
      <c r="I5062" s="130" t="str">
        <f t="shared" si="159"/>
        <v>AG</v>
      </c>
    </row>
    <row r="5063" spans="1:9" x14ac:dyDescent="0.15">
      <c r="A5063" s="130">
        <v>5061</v>
      </c>
      <c r="B5063" s="130" t="s">
        <v>7648</v>
      </c>
      <c r="C5063" s="130" t="s">
        <v>2204</v>
      </c>
      <c r="D5063" s="130">
        <v>100</v>
      </c>
      <c r="E5063" s="130" t="s">
        <v>12368</v>
      </c>
      <c r="F5063" s="130">
        <v>459000</v>
      </c>
      <c r="G5063" s="130">
        <v>159000</v>
      </c>
      <c r="H5063" s="130" t="str">
        <f t="shared" si="158"/>
        <v>KT-060055</v>
      </c>
      <c r="I5063" s="130" t="str">
        <f t="shared" si="159"/>
        <v>VG</v>
      </c>
    </row>
    <row r="5064" spans="1:9" x14ac:dyDescent="0.15">
      <c r="A5064" s="130">
        <v>5062</v>
      </c>
      <c r="B5064" s="130" t="s">
        <v>7649</v>
      </c>
      <c r="C5064" s="130" t="s">
        <v>16619</v>
      </c>
      <c r="D5064" s="130">
        <v>100</v>
      </c>
      <c r="E5064" s="130" t="s">
        <v>12372</v>
      </c>
      <c r="F5064" s="130">
        <v>446588</v>
      </c>
      <c r="G5064" s="130">
        <v>423764</v>
      </c>
      <c r="H5064" s="130" t="str">
        <f t="shared" si="158"/>
        <v>KT-060056</v>
      </c>
      <c r="I5064" s="130" t="str">
        <f t="shared" si="159"/>
        <v>VG</v>
      </c>
    </row>
    <row r="5065" spans="1:9" x14ac:dyDescent="0.15">
      <c r="A5065" s="130">
        <v>5063</v>
      </c>
      <c r="B5065" s="130" t="s">
        <v>7650</v>
      </c>
      <c r="C5065" s="130" t="s">
        <v>17115</v>
      </c>
      <c r="D5065" s="130">
        <v>1</v>
      </c>
      <c r="E5065" s="130" t="s">
        <v>17116</v>
      </c>
      <c r="F5065" s="130">
        <v>1560000</v>
      </c>
      <c r="G5065" s="130">
        <v>1932000</v>
      </c>
      <c r="H5065" s="130" t="str">
        <f t="shared" si="158"/>
        <v>KT-060057</v>
      </c>
      <c r="I5065" s="130" t="str">
        <f t="shared" si="159"/>
        <v>VG</v>
      </c>
    </row>
    <row r="5066" spans="1:9" x14ac:dyDescent="0.15">
      <c r="A5066" s="130">
        <v>5064</v>
      </c>
      <c r="B5066" s="130" t="s">
        <v>7651</v>
      </c>
      <c r="C5066" s="130" t="s">
        <v>17117</v>
      </c>
      <c r="D5066" s="130">
        <v>98.01</v>
      </c>
      <c r="E5066" s="130" t="s">
        <v>12361</v>
      </c>
      <c r="F5066" s="130">
        <v>1442600</v>
      </c>
      <c r="G5066" s="130">
        <v>1886800</v>
      </c>
      <c r="H5066" s="130" t="str">
        <f t="shared" si="158"/>
        <v>KT-060058</v>
      </c>
      <c r="I5066" s="130" t="str">
        <f t="shared" si="159"/>
        <v>AG</v>
      </c>
    </row>
    <row r="5067" spans="1:9" x14ac:dyDescent="0.15">
      <c r="A5067" s="130">
        <v>5065</v>
      </c>
      <c r="B5067" s="130" t="s">
        <v>7652</v>
      </c>
      <c r="C5067" s="130" t="s">
        <v>17118</v>
      </c>
      <c r="D5067" s="130">
        <v>1</v>
      </c>
      <c r="E5067" s="130" t="s">
        <v>12361</v>
      </c>
      <c r="F5067" s="130">
        <v>7500</v>
      </c>
      <c r="G5067" s="130">
        <v>7500</v>
      </c>
      <c r="H5067" s="130" t="str">
        <f t="shared" si="158"/>
        <v>KT-060059</v>
      </c>
      <c r="I5067" s="130" t="str">
        <f t="shared" si="159"/>
        <v>AG</v>
      </c>
    </row>
    <row r="5068" spans="1:9" x14ac:dyDescent="0.15">
      <c r="A5068" s="130">
        <v>5066</v>
      </c>
      <c r="B5068" s="130" t="s">
        <v>7653</v>
      </c>
      <c r="C5068" s="130" t="s">
        <v>12043</v>
      </c>
      <c r="D5068" s="130">
        <v>10</v>
      </c>
      <c r="E5068" s="130" t="s">
        <v>12355</v>
      </c>
      <c r="F5068" s="130">
        <v>265223.13</v>
      </c>
      <c r="G5068" s="130">
        <v>306022.65999999997</v>
      </c>
      <c r="H5068" s="130" t="str">
        <f t="shared" si="158"/>
        <v>KT-060060</v>
      </c>
      <c r="I5068" s="130" t="str">
        <f t="shared" si="159"/>
        <v>AG</v>
      </c>
    </row>
    <row r="5069" spans="1:9" x14ac:dyDescent="0.15">
      <c r="A5069" s="130">
        <v>5067</v>
      </c>
      <c r="B5069" s="130" t="s">
        <v>7654</v>
      </c>
      <c r="C5069" s="130" t="s">
        <v>14157</v>
      </c>
      <c r="D5069" s="130">
        <v>1</v>
      </c>
      <c r="E5069" s="130" t="s">
        <v>12446</v>
      </c>
      <c r="F5069" s="130">
        <v>99900</v>
      </c>
      <c r="G5069" s="130">
        <v>79350</v>
      </c>
      <c r="H5069" s="130" t="str">
        <f t="shared" si="158"/>
        <v>KT-060061</v>
      </c>
      <c r="I5069" s="130" t="str">
        <f t="shared" si="159"/>
        <v>AG</v>
      </c>
    </row>
    <row r="5070" spans="1:9" x14ac:dyDescent="0.15">
      <c r="A5070" s="130">
        <v>5068</v>
      </c>
      <c r="B5070" s="130" t="s">
        <v>7655</v>
      </c>
      <c r="C5070" s="130" t="s">
        <v>17119</v>
      </c>
      <c r="D5070" s="130">
        <v>100</v>
      </c>
      <c r="E5070" s="130" t="s">
        <v>12372</v>
      </c>
      <c r="F5070" s="130">
        <v>1481035</v>
      </c>
      <c r="G5070" s="130">
        <v>1675525</v>
      </c>
      <c r="H5070" s="130" t="str">
        <f t="shared" si="158"/>
        <v>KT-060062</v>
      </c>
      <c r="I5070" s="130" t="str">
        <f t="shared" si="159"/>
        <v>AG</v>
      </c>
    </row>
    <row r="5071" spans="1:9" x14ac:dyDescent="0.15">
      <c r="A5071" s="130">
        <v>5069</v>
      </c>
      <c r="B5071" s="130" t="s">
        <v>7656</v>
      </c>
      <c r="C5071" s="130" t="s">
        <v>17120</v>
      </c>
      <c r="D5071" s="130">
        <v>30</v>
      </c>
      <c r="E5071" s="130" t="s">
        <v>13737</v>
      </c>
      <c r="F5071" s="130">
        <v>225000</v>
      </c>
      <c r="G5071" s="130">
        <v>1140000</v>
      </c>
      <c r="H5071" s="130" t="str">
        <f t="shared" si="158"/>
        <v>KT-060063</v>
      </c>
      <c r="I5071" s="130" t="str">
        <f t="shared" si="159"/>
        <v>AG</v>
      </c>
    </row>
    <row r="5072" spans="1:9" x14ac:dyDescent="0.15">
      <c r="A5072" s="130">
        <v>5070</v>
      </c>
      <c r="B5072" s="130" t="s">
        <v>7657</v>
      </c>
      <c r="C5072" s="130" t="s">
        <v>12205</v>
      </c>
      <c r="D5072" s="130">
        <v>503</v>
      </c>
      <c r="E5072" s="130" t="s">
        <v>12372</v>
      </c>
      <c r="F5072" s="130">
        <v>30808750</v>
      </c>
      <c r="G5072" s="130">
        <v>35239752</v>
      </c>
      <c r="H5072" s="130" t="str">
        <f t="shared" si="158"/>
        <v>KT-060064</v>
      </c>
      <c r="I5072" s="130" t="str">
        <f t="shared" si="159"/>
        <v>VG</v>
      </c>
    </row>
    <row r="5073" spans="1:9" x14ac:dyDescent="0.15">
      <c r="A5073" s="130">
        <v>5071</v>
      </c>
      <c r="B5073" s="130" t="s">
        <v>7658</v>
      </c>
      <c r="C5073" s="130" t="s">
        <v>17121</v>
      </c>
      <c r="D5073" s="130">
        <v>1</v>
      </c>
      <c r="E5073" s="130" t="s">
        <v>12370</v>
      </c>
      <c r="F5073" s="130">
        <v>23000</v>
      </c>
      <c r="G5073" s="130">
        <v>23000</v>
      </c>
      <c r="H5073" s="130" t="str">
        <f t="shared" si="158"/>
        <v>KT-060065</v>
      </c>
      <c r="I5073" s="130" t="str">
        <f t="shared" si="159"/>
        <v>VG</v>
      </c>
    </row>
    <row r="5074" spans="1:9" x14ac:dyDescent="0.15">
      <c r="A5074" s="130">
        <v>5072</v>
      </c>
      <c r="B5074" s="130" t="s">
        <v>7659</v>
      </c>
      <c r="C5074" s="130" t="s">
        <v>17122</v>
      </c>
      <c r="D5074" s="130">
        <v>3</v>
      </c>
      <c r="E5074" s="130" t="s">
        <v>12462</v>
      </c>
      <c r="F5074" s="130">
        <v>1650000</v>
      </c>
      <c r="G5074" s="130">
        <v>2000000</v>
      </c>
      <c r="H5074" s="130" t="str">
        <f t="shared" si="158"/>
        <v>KT-060066</v>
      </c>
      <c r="I5074" s="130" t="str">
        <f t="shared" si="159"/>
        <v>AG</v>
      </c>
    </row>
    <row r="5075" spans="1:9" x14ac:dyDescent="0.15">
      <c r="A5075" s="130">
        <v>5073</v>
      </c>
      <c r="B5075" s="130" t="s">
        <v>7660</v>
      </c>
      <c r="C5075" s="130" t="s">
        <v>17123</v>
      </c>
      <c r="D5075" s="130">
        <v>20</v>
      </c>
      <c r="E5075" s="130" t="s">
        <v>12569</v>
      </c>
      <c r="F5075" s="130">
        <v>11466237.5</v>
      </c>
      <c r="G5075" s="130">
        <v>12398861.5</v>
      </c>
      <c r="H5075" s="130" t="str">
        <f t="shared" si="158"/>
        <v>KT-060067</v>
      </c>
      <c r="I5075" s="130" t="str">
        <f t="shared" si="159"/>
        <v>AG</v>
      </c>
    </row>
    <row r="5076" spans="1:9" x14ac:dyDescent="0.15">
      <c r="A5076" s="130">
        <v>5074</v>
      </c>
      <c r="B5076" s="130" t="s">
        <v>7661</v>
      </c>
      <c r="C5076" s="130" t="s">
        <v>17124</v>
      </c>
      <c r="D5076" s="130">
        <v>10</v>
      </c>
      <c r="E5076" s="130" t="s">
        <v>12434</v>
      </c>
      <c r="F5076" s="130">
        <v>114100</v>
      </c>
      <c r="G5076" s="130">
        <v>121050</v>
      </c>
      <c r="H5076" s="130" t="str">
        <f t="shared" si="158"/>
        <v>KT-060068</v>
      </c>
      <c r="I5076" s="130" t="str">
        <f t="shared" si="159"/>
        <v>VG</v>
      </c>
    </row>
    <row r="5077" spans="1:9" x14ac:dyDescent="0.15">
      <c r="A5077" s="130">
        <v>5075</v>
      </c>
      <c r="B5077" s="130" t="s">
        <v>7662</v>
      </c>
      <c r="C5077" s="130" t="s">
        <v>17125</v>
      </c>
      <c r="D5077" s="130">
        <v>1</v>
      </c>
      <c r="E5077" s="130" t="s">
        <v>13041</v>
      </c>
      <c r="F5077" s="130">
        <v>38987600</v>
      </c>
      <c r="G5077" s="130">
        <v>47769340</v>
      </c>
      <c r="H5077" s="130" t="str">
        <f t="shared" si="158"/>
        <v>KT-060069</v>
      </c>
      <c r="I5077" s="130" t="str">
        <f t="shared" si="159"/>
        <v/>
      </c>
    </row>
    <row r="5078" spans="1:9" x14ac:dyDescent="0.15">
      <c r="A5078" s="130">
        <v>5076</v>
      </c>
      <c r="B5078" s="130" t="s">
        <v>7663</v>
      </c>
      <c r="C5078" s="130" t="s">
        <v>16419</v>
      </c>
      <c r="D5078" s="130">
        <v>1</v>
      </c>
      <c r="E5078" s="130" t="s">
        <v>12972</v>
      </c>
      <c r="F5078" s="130">
        <v>170</v>
      </c>
      <c r="G5078" s="130">
        <v>90</v>
      </c>
      <c r="H5078" s="130" t="str">
        <f t="shared" si="158"/>
        <v>KT-060070</v>
      </c>
      <c r="I5078" s="130" t="str">
        <f t="shared" si="159"/>
        <v>AG</v>
      </c>
    </row>
    <row r="5079" spans="1:9" x14ac:dyDescent="0.15">
      <c r="A5079" s="130">
        <v>5077</v>
      </c>
      <c r="B5079" s="130" t="s">
        <v>7664</v>
      </c>
      <c r="C5079" s="130" t="s">
        <v>12605</v>
      </c>
      <c r="D5079" s="130">
        <v>1</v>
      </c>
      <c r="E5079" s="130" t="s">
        <v>12403</v>
      </c>
      <c r="F5079" s="130">
        <v>38650000</v>
      </c>
      <c r="G5079" s="130">
        <v>49006000</v>
      </c>
      <c r="H5079" s="130" t="str">
        <f t="shared" si="158"/>
        <v>KT-060071</v>
      </c>
      <c r="I5079" s="130" t="str">
        <f t="shared" si="159"/>
        <v>AG</v>
      </c>
    </row>
    <row r="5080" spans="1:9" x14ac:dyDescent="0.15">
      <c r="A5080" s="130">
        <v>5078</v>
      </c>
      <c r="B5080" s="130" t="s">
        <v>7665</v>
      </c>
      <c r="C5080" s="130" t="s">
        <v>17126</v>
      </c>
      <c r="D5080" s="130">
        <v>36</v>
      </c>
      <c r="E5080" s="130" t="s">
        <v>12368</v>
      </c>
      <c r="F5080" s="130">
        <v>1800000</v>
      </c>
      <c r="G5080" s="130">
        <v>9000000</v>
      </c>
      <c r="H5080" s="130" t="str">
        <f t="shared" si="158"/>
        <v>KT-060072</v>
      </c>
      <c r="I5080" s="130" t="str">
        <f t="shared" si="159"/>
        <v>AG</v>
      </c>
    </row>
    <row r="5081" spans="1:9" x14ac:dyDescent="0.15">
      <c r="A5081" s="130">
        <v>5079</v>
      </c>
      <c r="B5081" s="130" t="s">
        <v>7666</v>
      </c>
      <c r="C5081" s="130" t="s">
        <v>17127</v>
      </c>
      <c r="D5081" s="130">
        <v>100</v>
      </c>
      <c r="E5081" s="130" t="s">
        <v>12368</v>
      </c>
      <c r="F5081" s="130">
        <v>461400</v>
      </c>
      <c r="G5081" s="130">
        <v>205000</v>
      </c>
      <c r="H5081" s="130" t="str">
        <f t="shared" si="158"/>
        <v>KT-060073</v>
      </c>
      <c r="I5081" s="130" t="str">
        <f t="shared" si="159"/>
        <v>AG</v>
      </c>
    </row>
    <row r="5082" spans="1:9" x14ac:dyDescent="0.15">
      <c r="A5082" s="130">
        <v>5080</v>
      </c>
      <c r="B5082" s="130" t="s">
        <v>7667</v>
      </c>
      <c r="C5082" s="130" t="s">
        <v>17128</v>
      </c>
      <c r="D5082" s="130">
        <v>1</v>
      </c>
      <c r="E5082" s="130" t="s">
        <v>12784</v>
      </c>
      <c r="F5082" s="130">
        <v>34278863.600000001</v>
      </c>
      <c r="G5082" s="130">
        <v>61336670.5</v>
      </c>
      <c r="H5082" s="130" t="str">
        <f t="shared" si="158"/>
        <v>KT-060074</v>
      </c>
      <c r="I5082" s="130" t="str">
        <f t="shared" si="159"/>
        <v>VG</v>
      </c>
    </row>
    <row r="5083" spans="1:9" x14ac:dyDescent="0.15">
      <c r="A5083" s="130">
        <v>5081</v>
      </c>
      <c r="B5083" s="130" t="s">
        <v>7668</v>
      </c>
      <c r="C5083" s="130" t="s">
        <v>17129</v>
      </c>
      <c r="D5083" s="130">
        <v>1</v>
      </c>
      <c r="E5083" s="130" t="s">
        <v>12372</v>
      </c>
      <c r="F5083" s="130">
        <v>9880</v>
      </c>
      <c r="G5083" s="130">
        <v>5980</v>
      </c>
      <c r="H5083" s="130" t="str">
        <f t="shared" si="158"/>
        <v>KT-060075</v>
      </c>
      <c r="I5083" s="130" t="str">
        <f t="shared" si="159"/>
        <v>VG</v>
      </c>
    </row>
    <row r="5084" spans="1:9" x14ac:dyDescent="0.15">
      <c r="A5084" s="130">
        <v>5082</v>
      </c>
      <c r="B5084" s="130" t="s">
        <v>7669</v>
      </c>
      <c r="C5084" s="130" t="s">
        <v>17131</v>
      </c>
      <c r="D5084" s="130">
        <v>1</v>
      </c>
      <c r="E5084" s="130" t="s">
        <v>17132</v>
      </c>
      <c r="F5084" s="130">
        <v>91182.95</v>
      </c>
      <c r="G5084" s="130">
        <v>87918.95</v>
      </c>
      <c r="H5084" s="130" t="str">
        <f t="shared" si="158"/>
        <v>KT-060076</v>
      </c>
      <c r="I5084" s="130" t="str">
        <f t="shared" si="159"/>
        <v>AG</v>
      </c>
    </row>
    <row r="5085" spans="1:9" x14ac:dyDescent="0.15">
      <c r="A5085" s="130">
        <v>5083</v>
      </c>
      <c r="B5085" s="130" t="s">
        <v>7670</v>
      </c>
      <c r="C5085" s="130" t="s">
        <v>17133</v>
      </c>
      <c r="D5085" s="130">
        <v>1</v>
      </c>
      <c r="E5085" s="130" t="s">
        <v>12467</v>
      </c>
      <c r="F5085" s="130">
        <v>870000000</v>
      </c>
      <c r="G5085" s="130">
        <v>1894000000</v>
      </c>
      <c r="H5085" s="130" t="str">
        <f t="shared" si="158"/>
        <v>KT-060077</v>
      </c>
      <c r="I5085" s="130" t="str">
        <f t="shared" si="159"/>
        <v>AG</v>
      </c>
    </row>
    <row r="5086" spans="1:9" x14ac:dyDescent="0.15">
      <c r="A5086" s="130">
        <v>5084</v>
      </c>
      <c r="B5086" s="130" t="s">
        <v>7671</v>
      </c>
      <c r="C5086" s="130" t="s">
        <v>17134</v>
      </c>
      <c r="D5086" s="130">
        <v>100</v>
      </c>
      <c r="E5086" s="130" t="s">
        <v>12355</v>
      </c>
      <c r="F5086" s="130">
        <v>3250550</v>
      </c>
      <c r="G5086" s="130">
        <v>4717210</v>
      </c>
      <c r="H5086" s="130" t="str">
        <f t="shared" si="158"/>
        <v>KT-060078</v>
      </c>
      <c r="I5086" s="130" t="str">
        <f t="shared" si="159"/>
        <v>VG</v>
      </c>
    </row>
    <row r="5087" spans="1:9" x14ac:dyDescent="0.15">
      <c r="A5087" s="130">
        <v>5085</v>
      </c>
      <c r="B5087" s="130" t="s">
        <v>7672</v>
      </c>
      <c r="C5087" s="130" t="s">
        <v>17135</v>
      </c>
      <c r="D5087" s="130">
        <v>900</v>
      </c>
      <c r="E5087" s="130" t="s">
        <v>12355</v>
      </c>
      <c r="F5087" s="130">
        <v>504675.39</v>
      </c>
      <c r="G5087" s="130">
        <v>318848.3</v>
      </c>
      <c r="H5087" s="130" t="str">
        <f t="shared" si="158"/>
        <v>KT-060079</v>
      </c>
      <c r="I5087" s="130" t="str">
        <f t="shared" si="159"/>
        <v>AG</v>
      </c>
    </row>
    <row r="5088" spans="1:9" x14ac:dyDescent="0.15">
      <c r="A5088" s="130">
        <v>5086</v>
      </c>
      <c r="B5088" s="130" t="s">
        <v>7673</v>
      </c>
      <c r="C5088" s="130" t="s">
        <v>17136</v>
      </c>
      <c r="D5088" s="130">
        <v>100</v>
      </c>
      <c r="E5088" s="130" t="s">
        <v>12372</v>
      </c>
      <c r="F5088" s="130">
        <v>6500</v>
      </c>
      <c r="G5088" s="130">
        <v>26600</v>
      </c>
      <c r="H5088" s="130" t="str">
        <f t="shared" si="158"/>
        <v>KT-060080</v>
      </c>
      <c r="I5088" s="130" t="str">
        <f t="shared" si="159"/>
        <v>AG</v>
      </c>
    </row>
    <row r="5089" spans="1:9" x14ac:dyDescent="0.15">
      <c r="A5089" s="130">
        <v>5087</v>
      </c>
      <c r="B5089" s="130" t="s">
        <v>7674</v>
      </c>
      <c r="C5089" s="130" t="s">
        <v>17137</v>
      </c>
      <c r="D5089" s="130">
        <v>1</v>
      </c>
      <c r="E5089" s="130" t="s">
        <v>12391</v>
      </c>
      <c r="F5089" s="130">
        <v>4500000</v>
      </c>
      <c r="G5089" s="130">
        <v>10557000</v>
      </c>
      <c r="H5089" s="130" t="str">
        <f t="shared" si="158"/>
        <v>KT-060081</v>
      </c>
      <c r="I5089" s="130" t="str">
        <f t="shared" si="159"/>
        <v>VG</v>
      </c>
    </row>
    <row r="5090" spans="1:9" x14ac:dyDescent="0.15">
      <c r="A5090" s="130">
        <v>5088</v>
      </c>
      <c r="B5090" s="130" t="s">
        <v>7675</v>
      </c>
      <c r="C5090" s="130" t="s">
        <v>17138</v>
      </c>
      <c r="D5090" s="130">
        <v>30000</v>
      </c>
      <c r="E5090" s="130" t="s">
        <v>17139</v>
      </c>
      <c r="F5090" s="130">
        <v>7707400</v>
      </c>
      <c r="G5090" s="130">
        <v>15299000</v>
      </c>
      <c r="H5090" s="130" t="str">
        <f t="shared" si="158"/>
        <v>KT-060082</v>
      </c>
      <c r="I5090" s="130" t="str">
        <f t="shared" si="159"/>
        <v>AG</v>
      </c>
    </row>
    <row r="5091" spans="1:9" x14ac:dyDescent="0.15">
      <c r="A5091" s="130">
        <v>5089</v>
      </c>
      <c r="B5091" s="130" t="s">
        <v>7676</v>
      </c>
      <c r="C5091" s="130" t="s">
        <v>17140</v>
      </c>
      <c r="D5091" s="130">
        <v>10000</v>
      </c>
      <c r="E5091" s="130" t="s">
        <v>12368</v>
      </c>
      <c r="F5091" s="130">
        <v>563949770</v>
      </c>
      <c r="G5091" s="130">
        <v>637972383</v>
      </c>
      <c r="H5091" s="130" t="str">
        <f t="shared" si="158"/>
        <v>KT-060083</v>
      </c>
      <c r="I5091" s="130" t="str">
        <f t="shared" si="159"/>
        <v>AG</v>
      </c>
    </row>
    <row r="5092" spans="1:9" x14ac:dyDescent="0.15">
      <c r="A5092" s="130">
        <v>5090</v>
      </c>
      <c r="B5092" s="130" t="s">
        <v>7677</v>
      </c>
      <c r="C5092" s="130" t="s">
        <v>17141</v>
      </c>
      <c r="D5092" s="130">
        <v>15000</v>
      </c>
      <c r="E5092" s="130" t="s">
        <v>12368</v>
      </c>
      <c r="F5092" s="130">
        <v>36350052</v>
      </c>
      <c r="G5092" s="130">
        <v>54330000</v>
      </c>
      <c r="H5092" s="130" t="str">
        <f t="shared" si="158"/>
        <v>KT-060084</v>
      </c>
      <c r="I5092" s="130" t="str">
        <f t="shared" si="159"/>
        <v>VG</v>
      </c>
    </row>
    <row r="5093" spans="1:9" x14ac:dyDescent="0.15">
      <c r="A5093" s="130">
        <v>5091</v>
      </c>
      <c r="B5093" s="130" t="s">
        <v>7678</v>
      </c>
      <c r="C5093" s="130" t="s">
        <v>17142</v>
      </c>
      <c r="D5093" s="130">
        <v>100</v>
      </c>
      <c r="E5093" s="130" t="s">
        <v>12368</v>
      </c>
      <c r="F5093" s="130">
        <v>170626</v>
      </c>
      <c r="G5093" s="130">
        <v>151771</v>
      </c>
      <c r="H5093" s="130" t="str">
        <f t="shared" si="158"/>
        <v>KT-060085</v>
      </c>
      <c r="I5093" s="130" t="str">
        <f t="shared" si="159"/>
        <v>VG</v>
      </c>
    </row>
    <row r="5094" spans="1:9" x14ac:dyDescent="0.15">
      <c r="A5094" s="130">
        <v>5092</v>
      </c>
      <c r="B5094" s="130" t="s">
        <v>7679</v>
      </c>
      <c r="C5094" s="130" t="s">
        <v>17143</v>
      </c>
      <c r="D5094" s="130">
        <v>1000</v>
      </c>
      <c r="E5094" s="130" t="s">
        <v>12361</v>
      </c>
      <c r="F5094" s="130">
        <v>28382600</v>
      </c>
      <c r="G5094" s="130">
        <v>43439000</v>
      </c>
      <c r="H5094" s="130" t="str">
        <f t="shared" si="158"/>
        <v>KT-060086</v>
      </c>
      <c r="I5094" s="130" t="str">
        <f t="shared" si="159"/>
        <v>AG</v>
      </c>
    </row>
    <row r="5095" spans="1:9" x14ac:dyDescent="0.15">
      <c r="A5095" s="130">
        <v>5093</v>
      </c>
      <c r="B5095" s="130" t="s">
        <v>7680</v>
      </c>
      <c r="C5095" s="130" t="s">
        <v>17144</v>
      </c>
      <c r="D5095" s="130">
        <v>1</v>
      </c>
      <c r="E5095" s="130" t="s">
        <v>12688</v>
      </c>
      <c r="F5095" s="130">
        <v>44000</v>
      </c>
      <c r="G5095" s="130">
        <v>68500</v>
      </c>
      <c r="H5095" s="130" t="str">
        <f t="shared" si="158"/>
        <v>KT-060087</v>
      </c>
      <c r="I5095" s="130" t="str">
        <f t="shared" si="159"/>
        <v>AG</v>
      </c>
    </row>
    <row r="5096" spans="1:9" x14ac:dyDescent="0.15">
      <c r="A5096" s="130">
        <v>5094</v>
      </c>
      <c r="B5096" s="130" t="s">
        <v>7681</v>
      </c>
      <c r="C5096" s="130" t="s">
        <v>17145</v>
      </c>
      <c r="D5096" s="130">
        <v>0</v>
      </c>
      <c r="E5096" s="130" t="s">
        <v>12355</v>
      </c>
      <c r="F5096" s="130">
        <v>519700</v>
      </c>
      <c r="G5096" s="130">
        <v>696000</v>
      </c>
      <c r="H5096" s="130" t="str">
        <f t="shared" si="158"/>
        <v>KT-060088</v>
      </c>
      <c r="I5096" s="130" t="str">
        <f t="shared" si="159"/>
        <v>VG</v>
      </c>
    </row>
    <row r="5097" spans="1:9" x14ac:dyDescent="0.15">
      <c r="A5097" s="130">
        <v>5095</v>
      </c>
      <c r="B5097" s="130" t="s">
        <v>7682</v>
      </c>
      <c r="C5097" s="130" t="s">
        <v>17146</v>
      </c>
      <c r="D5097" s="130">
        <v>1000</v>
      </c>
      <c r="E5097" s="130" t="s">
        <v>12361</v>
      </c>
      <c r="F5097" s="130">
        <v>2427750</v>
      </c>
      <c r="G5097" s="130">
        <v>2451240</v>
      </c>
      <c r="H5097" s="130" t="str">
        <f t="shared" si="158"/>
        <v>KT-060089</v>
      </c>
      <c r="I5097" s="130" t="str">
        <f t="shared" si="159"/>
        <v>VG</v>
      </c>
    </row>
    <row r="5098" spans="1:9" x14ac:dyDescent="0.15">
      <c r="A5098" s="130">
        <v>5096</v>
      </c>
      <c r="B5098" s="130" t="s">
        <v>7683</v>
      </c>
      <c r="C5098" s="130" t="s">
        <v>17147</v>
      </c>
      <c r="D5098" s="130">
        <v>60</v>
      </c>
      <c r="E5098" s="130" t="s">
        <v>12355</v>
      </c>
      <c r="F5098" s="130">
        <v>22933000</v>
      </c>
      <c r="G5098" s="130">
        <v>25524000</v>
      </c>
      <c r="H5098" s="130" t="str">
        <f t="shared" si="158"/>
        <v>KT-060090</v>
      </c>
      <c r="I5098" s="130" t="str">
        <f t="shared" si="159"/>
        <v>AG</v>
      </c>
    </row>
    <row r="5099" spans="1:9" x14ac:dyDescent="0.15">
      <c r="A5099" s="130">
        <v>5097</v>
      </c>
      <c r="B5099" s="130" t="s">
        <v>7684</v>
      </c>
      <c r="C5099" s="130" t="s">
        <v>17148</v>
      </c>
      <c r="D5099" s="130">
        <v>100</v>
      </c>
      <c r="E5099" s="130" t="s">
        <v>12368</v>
      </c>
      <c r="F5099" s="130">
        <v>251000</v>
      </c>
      <c r="G5099" s="130">
        <v>261400</v>
      </c>
      <c r="H5099" s="130" t="str">
        <f t="shared" si="158"/>
        <v>KT-060091</v>
      </c>
      <c r="I5099" s="130" t="str">
        <f t="shared" si="159"/>
        <v>AG</v>
      </c>
    </row>
    <row r="5100" spans="1:9" x14ac:dyDescent="0.15">
      <c r="A5100" s="130">
        <v>5098</v>
      </c>
      <c r="B5100" s="130" t="s">
        <v>7685</v>
      </c>
      <c r="C5100" s="130" t="s">
        <v>17149</v>
      </c>
      <c r="D5100" s="130">
        <v>1</v>
      </c>
      <c r="E5100" s="130" t="s">
        <v>12490</v>
      </c>
      <c r="F5100" s="130">
        <v>4640000</v>
      </c>
      <c r="G5100" s="130">
        <v>7700000</v>
      </c>
      <c r="H5100" s="130" t="str">
        <f t="shared" si="158"/>
        <v>KT-060092</v>
      </c>
      <c r="I5100" s="130" t="str">
        <f t="shared" si="159"/>
        <v>AG</v>
      </c>
    </row>
    <row r="5101" spans="1:9" x14ac:dyDescent="0.15">
      <c r="A5101" s="130">
        <v>5099</v>
      </c>
      <c r="B5101" s="130" t="s">
        <v>7686</v>
      </c>
      <c r="C5101" s="130" t="s">
        <v>17150</v>
      </c>
      <c r="D5101" s="130">
        <v>50</v>
      </c>
      <c r="E5101" s="130" t="s">
        <v>12989</v>
      </c>
      <c r="F5101" s="130">
        <v>4660000</v>
      </c>
      <c r="G5101" s="130">
        <v>20000000</v>
      </c>
      <c r="H5101" s="130" t="str">
        <f t="shared" si="158"/>
        <v>KT-060093</v>
      </c>
      <c r="I5101" s="130" t="str">
        <f t="shared" si="159"/>
        <v>VG</v>
      </c>
    </row>
    <row r="5102" spans="1:9" x14ac:dyDescent="0.15">
      <c r="A5102" s="130">
        <v>5100</v>
      </c>
      <c r="B5102" s="130" t="s">
        <v>7687</v>
      </c>
      <c r="C5102" s="130" t="s">
        <v>13734</v>
      </c>
      <c r="D5102" s="130">
        <v>100</v>
      </c>
      <c r="E5102" s="130" t="s">
        <v>12372</v>
      </c>
      <c r="F5102" s="130">
        <v>370691</v>
      </c>
      <c r="G5102" s="130">
        <v>462980</v>
      </c>
      <c r="H5102" s="130" t="str">
        <f t="shared" si="158"/>
        <v>KT-060094</v>
      </c>
      <c r="I5102" s="130" t="str">
        <f t="shared" si="159"/>
        <v>VG</v>
      </c>
    </row>
    <row r="5103" spans="1:9" x14ac:dyDescent="0.15">
      <c r="A5103" s="130">
        <v>5101</v>
      </c>
      <c r="B5103" s="130" t="s">
        <v>7688</v>
      </c>
      <c r="C5103" s="130" t="s">
        <v>17151</v>
      </c>
      <c r="D5103" s="130">
        <v>100</v>
      </c>
      <c r="E5103" s="130" t="s">
        <v>12372</v>
      </c>
      <c r="F5103" s="130">
        <v>353350</v>
      </c>
      <c r="G5103" s="130">
        <v>510000</v>
      </c>
      <c r="H5103" s="130" t="str">
        <f t="shared" si="158"/>
        <v>KT-060095</v>
      </c>
      <c r="I5103" s="130" t="str">
        <f t="shared" si="159"/>
        <v>VG</v>
      </c>
    </row>
    <row r="5104" spans="1:9" x14ac:dyDescent="0.15">
      <c r="A5104" s="130">
        <v>5102</v>
      </c>
      <c r="B5104" s="130" t="s">
        <v>7689</v>
      </c>
      <c r="C5104" s="130" t="s">
        <v>17152</v>
      </c>
      <c r="D5104" s="130">
        <v>1</v>
      </c>
      <c r="E5104" s="130" t="s">
        <v>15184</v>
      </c>
      <c r="F5104" s="130">
        <v>509000</v>
      </c>
      <c r="G5104" s="130">
        <v>600000</v>
      </c>
      <c r="H5104" s="130" t="str">
        <f t="shared" si="158"/>
        <v>KT-060096</v>
      </c>
      <c r="I5104" s="130" t="str">
        <f t="shared" si="159"/>
        <v>AG</v>
      </c>
    </row>
    <row r="5105" spans="1:9" x14ac:dyDescent="0.15">
      <c r="A5105" s="130">
        <v>5103</v>
      </c>
      <c r="B5105" s="130" t="s">
        <v>7690</v>
      </c>
      <c r="C5105" s="130" t="s">
        <v>17153</v>
      </c>
      <c r="D5105" s="130">
        <v>30</v>
      </c>
      <c r="E5105" s="130" t="s">
        <v>12355</v>
      </c>
      <c r="F5105" s="130">
        <v>107649</v>
      </c>
      <c r="G5105" s="130">
        <v>134136</v>
      </c>
      <c r="H5105" s="130" t="str">
        <f t="shared" si="158"/>
        <v>KT-060097</v>
      </c>
      <c r="I5105" s="130" t="str">
        <f t="shared" si="159"/>
        <v>AG</v>
      </c>
    </row>
    <row r="5106" spans="1:9" x14ac:dyDescent="0.15">
      <c r="A5106" s="130">
        <v>5104</v>
      </c>
      <c r="B5106" s="130" t="s">
        <v>7691</v>
      </c>
      <c r="C5106" s="130" t="s">
        <v>17154</v>
      </c>
      <c r="D5106" s="130">
        <v>617</v>
      </c>
      <c r="E5106" s="130" t="s">
        <v>12368</v>
      </c>
      <c r="F5106" s="130">
        <v>7110996</v>
      </c>
      <c r="G5106" s="130">
        <v>8854994</v>
      </c>
      <c r="H5106" s="130" t="str">
        <f t="shared" si="158"/>
        <v>KT-060098</v>
      </c>
      <c r="I5106" s="130" t="str">
        <f t="shared" si="159"/>
        <v>AG</v>
      </c>
    </row>
    <row r="5107" spans="1:9" x14ac:dyDescent="0.15">
      <c r="A5107" s="130">
        <v>5105</v>
      </c>
      <c r="B5107" s="130" t="s">
        <v>7692</v>
      </c>
      <c r="C5107" s="130" t="s">
        <v>17155</v>
      </c>
      <c r="D5107" s="130">
        <v>1</v>
      </c>
      <c r="E5107" s="130" t="s">
        <v>12355</v>
      </c>
      <c r="F5107" s="130">
        <v>130000</v>
      </c>
      <c r="G5107" s="130">
        <v>100000</v>
      </c>
      <c r="H5107" s="130" t="str">
        <f t="shared" si="158"/>
        <v>KT-060099</v>
      </c>
      <c r="I5107" s="130" t="str">
        <f t="shared" si="159"/>
        <v>AG</v>
      </c>
    </row>
    <row r="5108" spans="1:9" x14ac:dyDescent="0.15">
      <c r="A5108" s="130">
        <v>5106</v>
      </c>
      <c r="B5108" s="130" t="s">
        <v>7693</v>
      </c>
      <c r="C5108" s="130" t="s">
        <v>17156</v>
      </c>
      <c r="D5108" s="130">
        <v>1</v>
      </c>
      <c r="E5108" s="130" t="s">
        <v>12391</v>
      </c>
      <c r="F5108" s="130">
        <v>3764700</v>
      </c>
      <c r="G5108" s="130">
        <v>4060000</v>
      </c>
      <c r="H5108" s="130" t="str">
        <f t="shared" si="158"/>
        <v>KT-060100</v>
      </c>
      <c r="I5108" s="130" t="str">
        <f t="shared" si="159"/>
        <v>AG</v>
      </c>
    </row>
    <row r="5109" spans="1:9" x14ac:dyDescent="0.15">
      <c r="A5109" s="130">
        <v>5107</v>
      </c>
      <c r="B5109" s="130" t="s">
        <v>7694</v>
      </c>
      <c r="C5109" s="130" t="s">
        <v>2145</v>
      </c>
      <c r="D5109" s="130">
        <v>42.6</v>
      </c>
      <c r="E5109" s="130" t="s">
        <v>12361</v>
      </c>
      <c r="F5109" s="130">
        <v>5239690</v>
      </c>
      <c r="G5109" s="130">
        <v>5806590</v>
      </c>
      <c r="H5109" s="130" t="str">
        <f t="shared" si="158"/>
        <v>KT-060101</v>
      </c>
      <c r="I5109" s="130" t="str">
        <f t="shared" si="159"/>
        <v/>
      </c>
    </row>
    <row r="5110" spans="1:9" x14ac:dyDescent="0.15">
      <c r="A5110" s="130">
        <v>5108</v>
      </c>
      <c r="B5110" s="130" t="s">
        <v>7695</v>
      </c>
      <c r="C5110" s="130" t="s">
        <v>13257</v>
      </c>
      <c r="D5110" s="130">
        <v>1</v>
      </c>
      <c r="E5110" s="130" t="s">
        <v>12355</v>
      </c>
      <c r="F5110" s="130">
        <v>720000</v>
      </c>
      <c r="G5110" s="130">
        <v>915000</v>
      </c>
      <c r="H5110" s="130" t="str">
        <f t="shared" si="158"/>
        <v>KT-060102</v>
      </c>
      <c r="I5110" s="130" t="str">
        <f t="shared" si="159"/>
        <v>VG</v>
      </c>
    </row>
    <row r="5111" spans="1:9" x14ac:dyDescent="0.15">
      <c r="A5111" s="130">
        <v>5109</v>
      </c>
      <c r="B5111" s="130" t="s">
        <v>7696</v>
      </c>
      <c r="C5111" s="130" t="s">
        <v>17157</v>
      </c>
      <c r="D5111" s="130">
        <v>1000</v>
      </c>
      <c r="E5111" s="130" t="s">
        <v>12368</v>
      </c>
      <c r="F5111" s="130">
        <v>253814</v>
      </c>
      <c r="G5111" s="130">
        <v>294530</v>
      </c>
      <c r="H5111" s="130" t="str">
        <f t="shared" si="158"/>
        <v>KT-060103</v>
      </c>
      <c r="I5111" s="130" t="str">
        <f t="shared" si="159"/>
        <v>VG</v>
      </c>
    </row>
    <row r="5112" spans="1:9" x14ac:dyDescent="0.15">
      <c r="A5112" s="130">
        <v>5110</v>
      </c>
      <c r="B5112" s="130" t="s">
        <v>7697</v>
      </c>
      <c r="C5112" s="130" t="s">
        <v>17158</v>
      </c>
      <c r="D5112" s="130">
        <v>100</v>
      </c>
      <c r="E5112" s="130" t="s">
        <v>12372</v>
      </c>
      <c r="F5112" s="130">
        <v>210388</v>
      </c>
      <c r="G5112" s="130">
        <v>23052</v>
      </c>
      <c r="H5112" s="130" t="str">
        <f t="shared" si="158"/>
        <v>KT-060104</v>
      </c>
      <c r="I5112" s="130" t="str">
        <f t="shared" si="159"/>
        <v>VG</v>
      </c>
    </row>
    <row r="5113" spans="1:9" x14ac:dyDescent="0.15">
      <c r="A5113" s="130">
        <v>5111</v>
      </c>
      <c r="B5113" s="130" t="s">
        <v>7698</v>
      </c>
      <c r="C5113" s="130" t="s">
        <v>17159</v>
      </c>
      <c r="D5113" s="130">
        <v>10</v>
      </c>
      <c r="E5113" s="130" t="s">
        <v>12372</v>
      </c>
      <c r="F5113" s="130">
        <v>242356.7</v>
      </c>
      <c r="G5113" s="130">
        <v>292398.40000000002</v>
      </c>
      <c r="H5113" s="130" t="str">
        <f t="shared" si="158"/>
        <v>KT-060105</v>
      </c>
      <c r="I5113" s="130" t="str">
        <f t="shared" si="159"/>
        <v>VG</v>
      </c>
    </row>
    <row r="5114" spans="1:9" x14ac:dyDescent="0.15">
      <c r="A5114" s="130">
        <v>5112</v>
      </c>
      <c r="B5114" s="130" t="s">
        <v>7699</v>
      </c>
      <c r="C5114" s="130" t="s">
        <v>14157</v>
      </c>
      <c r="D5114" s="130">
        <v>30</v>
      </c>
      <c r="E5114" s="130" t="s">
        <v>12355</v>
      </c>
      <c r="F5114" s="130">
        <v>12699600</v>
      </c>
      <c r="G5114" s="130">
        <v>13605000</v>
      </c>
      <c r="H5114" s="130" t="str">
        <f t="shared" si="158"/>
        <v>KT-060106</v>
      </c>
      <c r="I5114" s="130" t="str">
        <f t="shared" si="159"/>
        <v>AG</v>
      </c>
    </row>
    <row r="5115" spans="1:9" x14ac:dyDescent="0.15">
      <c r="A5115" s="130">
        <v>5113</v>
      </c>
      <c r="B5115" s="130" t="s">
        <v>7700</v>
      </c>
      <c r="C5115" s="130" t="s">
        <v>17160</v>
      </c>
      <c r="D5115" s="130">
        <v>1</v>
      </c>
      <c r="E5115" s="130" t="s">
        <v>12370</v>
      </c>
      <c r="F5115" s="130">
        <v>23000</v>
      </c>
      <c r="G5115" s="130">
        <v>23000</v>
      </c>
      <c r="H5115" s="130" t="str">
        <f t="shared" si="158"/>
        <v>KT-060107</v>
      </c>
      <c r="I5115" s="130" t="str">
        <f t="shared" si="159"/>
        <v>VG</v>
      </c>
    </row>
    <row r="5116" spans="1:9" x14ac:dyDescent="0.15">
      <c r="A5116" s="130">
        <v>5114</v>
      </c>
      <c r="B5116" s="130" t="s">
        <v>7701</v>
      </c>
      <c r="C5116" s="130" t="s">
        <v>17161</v>
      </c>
      <c r="D5116" s="130">
        <v>500</v>
      </c>
      <c r="E5116" s="130" t="s">
        <v>12372</v>
      </c>
      <c r="F5116" s="130">
        <v>17750000</v>
      </c>
      <c r="G5116" s="130">
        <v>25750000</v>
      </c>
      <c r="H5116" s="130" t="str">
        <f t="shared" si="158"/>
        <v>KT-060108</v>
      </c>
      <c r="I5116" s="130" t="str">
        <f t="shared" si="159"/>
        <v>AG</v>
      </c>
    </row>
    <row r="5117" spans="1:9" x14ac:dyDescent="0.15">
      <c r="A5117" s="130">
        <v>5115</v>
      </c>
      <c r="B5117" s="130" t="s">
        <v>7702</v>
      </c>
      <c r="C5117" s="130" t="s">
        <v>17162</v>
      </c>
      <c r="D5117" s="130">
        <v>10</v>
      </c>
      <c r="E5117" s="130" t="s">
        <v>12355</v>
      </c>
      <c r="F5117" s="130">
        <v>508950</v>
      </c>
      <c r="G5117" s="130">
        <v>611772.96</v>
      </c>
      <c r="H5117" s="130" t="str">
        <f t="shared" si="158"/>
        <v>KT-060109</v>
      </c>
      <c r="I5117" s="130" t="str">
        <f t="shared" si="159"/>
        <v>AG</v>
      </c>
    </row>
    <row r="5118" spans="1:9" x14ac:dyDescent="0.15">
      <c r="A5118" s="130">
        <v>5116</v>
      </c>
      <c r="B5118" s="130" t="s">
        <v>7703</v>
      </c>
      <c r="C5118" s="130" t="s">
        <v>17163</v>
      </c>
      <c r="D5118" s="130">
        <v>1</v>
      </c>
      <c r="E5118" s="130" t="s">
        <v>12355</v>
      </c>
      <c r="F5118" s="130">
        <v>5530</v>
      </c>
      <c r="G5118" s="130">
        <v>5600</v>
      </c>
      <c r="H5118" s="130" t="str">
        <f t="shared" si="158"/>
        <v>KT-060110</v>
      </c>
      <c r="I5118" s="130" t="str">
        <f t="shared" si="159"/>
        <v>AG</v>
      </c>
    </row>
    <row r="5119" spans="1:9" x14ac:dyDescent="0.15">
      <c r="A5119" s="130">
        <v>5117</v>
      </c>
      <c r="B5119" s="130" t="s">
        <v>7704</v>
      </c>
      <c r="C5119" s="130" t="s">
        <v>17164</v>
      </c>
      <c r="D5119" s="130">
        <v>8</v>
      </c>
      <c r="E5119" s="130" t="s">
        <v>12355</v>
      </c>
      <c r="F5119" s="130">
        <v>257570</v>
      </c>
      <c r="G5119" s="130">
        <v>202600</v>
      </c>
      <c r="H5119" s="130" t="str">
        <f t="shared" si="158"/>
        <v>KT-060111</v>
      </c>
      <c r="I5119" s="130" t="str">
        <f t="shared" si="159"/>
        <v>AG</v>
      </c>
    </row>
    <row r="5120" spans="1:9" x14ac:dyDescent="0.15">
      <c r="A5120" s="130">
        <v>5118</v>
      </c>
      <c r="B5120" s="130" t="s">
        <v>7705</v>
      </c>
      <c r="C5120" s="130" t="s">
        <v>12423</v>
      </c>
      <c r="D5120" s="130">
        <v>1</v>
      </c>
      <c r="E5120" s="130" t="s">
        <v>12368</v>
      </c>
      <c r="F5120" s="130">
        <v>5110</v>
      </c>
      <c r="G5120" s="130">
        <v>4640</v>
      </c>
      <c r="H5120" s="130" t="str">
        <f t="shared" si="158"/>
        <v>KT-060112</v>
      </c>
      <c r="I5120" s="130" t="str">
        <f t="shared" si="159"/>
        <v>AG</v>
      </c>
    </row>
    <row r="5121" spans="1:9" x14ac:dyDescent="0.15">
      <c r="A5121" s="130">
        <v>5119</v>
      </c>
      <c r="B5121" s="130" t="s">
        <v>7706</v>
      </c>
      <c r="C5121" s="130" t="s">
        <v>17165</v>
      </c>
      <c r="D5121" s="130">
        <v>100</v>
      </c>
      <c r="E5121" s="130" t="s">
        <v>12355</v>
      </c>
      <c r="F5121" s="130">
        <v>9600000</v>
      </c>
      <c r="G5121" s="130">
        <v>9400000</v>
      </c>
      <c r="H5121" s="130" t="str">
        <f t="shared" si="158"/>
        <v>KT-060113</v>
      </c>
      <c r="I5121" s="130" t="str">
        <f t="shared" si="159"/>
        <v>AG</v>
      </c>
    </row>
    <row r="5122" spans="1:9" x14ac:dyDescent="0.15">
      <c r="A5122" s="130">
        <v>5120</v>
      </c>
      <c r="B5122" s="130" t="s">
        <v>7707</v>
      </c>
      <c r="C5122" s="130" t="s">
        <v>17166</v>
      </c>
      <c r="D5122" s="130">
        <v>1</v>
      </c>
      <c r="E5122" s="130" t="s">
        <v>12355</v>
      </c>
      <c r="F5122" s="130">
        <v>118803</v>
      </c>
      <c r="G5122" s="130">
        <v>220636</v>
      </c>
      <c r="H5122" s="130" t="str">
        <f t="shared" si="158"/>
        <v>KT-060114</v>
      </c>
      <c r="I5122" s="130" t="str">
        <f t="shared" si="159"/>
        <v>VG</v>
      </c>
    </row>
    <row r="5123" spans="1:9" x14ac:dyDescent="0.15">
      <c r="A5123" s="130">
        <v>5121</v>
      </c>
      <c r="B5123" s="130" t="s">
        <v>7708</v>
      </c>
      <c r="C5123" s="130" t="s">
        <v>17167</v>
      </c>
      <c r="D5123" s="130">
        <v>100</v>
      </c>
      <c r="E5123" s="130" t="s">
        <v>12405</v>
      </c>
      <c r="F5123" s="130">
        <v>154900</v>
      </c>
      <c r="G5123" s="130">
        <v>176700</v>
      </c>
      <c r="H5123" s="130" t="str">
        <f t="shared" si="158"/>
        <v>KT-060115</v>
      </c>
      <c r="I5123" s="130" t="str">
        <f t="shared" si="159"/>
        <v>AG</v>
      </c>
    </row>
    <row r="5124" spans="1:9" x14ac:dyDescent="0.15">
      <c r="A5124" s="130">
        <v>5122</v>
      </c>
      <c r="B5124" s="130" t="s">
        <v>7709</v>
      </c>
      <c r="C5124" s="130" t="s">
        <v>17168</v>
      </c>
      <c r="D5124" s="130">
        <v>10000</v>
      </c>
      <c r="E5124" s="130" t="s">
        <v>13712</v>
      </c>
      <c r="F5124" s="130">
        <v>850000</v>
      </c>
      <c r="G5124" s="130">
        <v>1093200</v>
      </c>
      <c r="H5124" s="130" t="str">
        <f t="shared" ref="H5124:H5187" si="160">LEFT(B5124,FIND("-",B5124)+6)</f>
        <v>KT-060116</v>
      </c>
      <c r="I5124" s="130" t="str">
        <f t="shared" ref="I5124:I5187" si="161">RIGHT(B5124,LEN(B5124)-FIND("-",B5124)-7)</f>
        <v>VG</v>
      </c>
    </row>
    <row r="5125" spans="1:9" x14ac:dyDescent="0.15">
      <c r="A5125" s="130">
        <v>5123</v>
      </c>
      <c r="B5125" s="130" t="s">
        <v>7710</v>
      </c>
      <c r="C5125" s="130" t="s">
        <v>17169</v>
      </c>
      <c r="D5125" s="130">
        <v>100</v>
      </c>
      <c r="E5125" s="130" t="s">
        <v>12372</v>
      </c>
      <c r="F5125" s="130">
        <v>1739500</v>
      </c>
      <c r="G5125" s="130">
        <v>1459050</v>
      </c>
      <c r="H5125" s="130" t="str">
        <f t="shared" si="160"/>
        <v>KT-060117</v>
      </c>
      <c r="I5125" s="130" t="str">
        <f t="shared" si="161"/>
        <v>AG</v>
      </c>
    </row>
    <row r="5126" spans="1:9" x14ac:dyDescent="0.15">
      <c r="A5126" s="130">
        <v>5124</v>
      </c>
      <c r="B5126" s="130" t="s">
        <v>7711</v>
      </c>
      <c r="C5126" s="130" t="s">
        <v>2265</v>
      </c>
      <c r="D5126" s="130">
        <v>90</v>
      </c>
      <c r="E5126" s="130" t="s">
        <v>17170</v>
      </c>
      <c r="F5126" s="130">
        <v>9024971</v>
      </c>
      <c r="G5126" s="130">
        <v>6352749</v>
      </c>
      <c r="H5126" s="130" t="str">
        <f t="shared" si="160"/>
        <v>KT-060118</v>
      </c>
      <c r="I5126" s="130" t="str">
        <f t="shared" si="161"/>
        <v>VG</v>
      </c>
    </row>
    <row r="5127" spans="1:9" x14ac:dyDescent="0.15">
      <c r="A5127" s="130">
        <v>5125</v>
      </c>
      <c r="B5127" s="130" t="s">
        <v>7712</v>
      </c>
      <c r="C5127" s="130" t="s">
        <v>17171</v>
      </c>
      <c r="D5127" s="130">
        <v>1</v>
      </c>
      <c r="E5127" s="130" t="s">
        <v>12391</v>
      </c>
      <c r="F5127" s="130">
        <v>3974530</v>
      </c>
      <c r="G5127" s="130">
        <v>4806000</v>
      </c>
      <c r="H5127" s="130" t="str">
        <f t="shared" si="160"/>
        <v>KT-060119</v>
      </c>
      <c r="I5127" s="130" t="str">
        <f t="shared" si="161"/>
        <v>AG</v>
      </c>
    </row>
    <row r="5128" spans="1:9" x14ac:dyDescent="0.15">
      <c r="A5128" s="130">
        <v>5126</v>
      </c>
      <c r="B5128" s="130" t="s">
        <v>7713</v>
      </c>
      <c r="C5128" s="130" t="s">
        <v>17172</v>
      </c>
      <c r="D5128" s="130">
        <v>15600</v>
      </c>
      <c r="E5128" s="130" t="s">
        <v>12361</v>
      </c>
      <c r="F5128" s="130">
        <v>501509000</v>
      </c>
      <c r="G5128" s="130">
        <v>569651000</v>
      </c>
      <c r="H5128" s="130" t="str">
        <f t="shared" si="160"/>
        <v>KT-060120</v>
      </c>
      <c r="I5128" s="130" t="str">
        <f t="shared" si="161"/>
        <v>VG</v>
      </c>
    </row>
    <row r="5129" spans="1:9" x14ac:dyDescent="0.15">
      <c r="A5129" s="130">
        <v>5127</v>
      </c>
      <c r="B5129" s="130" t="s">
        <v>7714</v>
      </c>
      <c r="C5129" s="130" t="s">
        <v>17173</v>
      </c>
      <c r="D5129" s="130">
        <v>1000</v>
      </c>
      <c r="E5129" s="130" t="s">
        <v>12372</v>
      </c>
      <c r="F5129" s="130">
        <v>7388500</v>
      </c>
      <c r="G5129" s="130">
        <v>10170000</v>
      </c>
      <c r="H5129" s="130" t="str">
        <f t="shared" si="160"/>
        <v>KT-060121</v>
      </c>
      <c r="I5129" s="130" t="str">
        <f t="shared" si="161"/>
        <v>AG</v>
      </c>
    </row>
    <row r="5130" spans="1:9" x14ac:dyDescent="0.15">
      <c r="A5130" s="130">
        <v>5128</v>
      </c>
      <c r="B5130" s="130" t="s">
        <v>7715</v>
      </c>
      <c r="C5130" s="130" t="s">
        <v>17174</v>
      </c>
      <c r="D5130" s="130">
        <v>1</v>
      </c>
      <c r="E5130" s="130" t="s">
        <v>17175</v>
      </c>
      <c r="F5130" s="130">
        <v>585200</v>
      </c>
      <c r="G5130" s="130">
        <v>378224</v>
      </c>
      <c r="H5130" s="130" t="str">
        <f t="shared" si="160"/>
        <v>KT-060122</v>
      </c>
      <c r="I5130" s="130" t="str">
        <f t="shared" si="161"/>
        <v>VG</v>
      </c>
    </row>
    <row r="5131" spans="1:9" x14ac:dyDescent="0.15">
      <c r="A5131" s="130">
        <v>5129</v>
      </c>
      <c r="B5131" s="130" t="s">
        <v>7716</v>
      </c>
      <c r="C5131" s="130" t="s">
        <v>17176</v>
      </c>
      <c r="D5131" s="130">
        <v>2000</v>
      </c>
      <c r="E5131" s="130" t="s">
        <v>12361</v>
      </c>
      <c r="F5131" s="130">
        <v>55300</v>
      </c>
      <c r="G5131" s="130">
        <v>61000</v>
      </c>
      <c r="H5131" s="130" t="str">
        <f t="shared" si="160"/>
        <v>KT-060123</v>
      </c>
      <c r="I5131" s="130" t="str">
        <f t="shared" si="161"/>
        <v>VG</v>
      </c>
    </row>
    <row r="5132" spans="1:9" x14ac:dyDescent="0.15">
      <c r="A5132" s="130">
        <v>5130</v>
      </c>
      <c r="B5132" s="130" t="s">
        <v>7717</v>
      </c>
      <c r="C5132" s="130" t="s">
        <v>17177</v>
      </c>
      <c r="D5132" s="130">
        <v>10</v>
      </c>
      <c r="E5132" s="130" t="s">
        <v>15399</v>
      </c>
      <c r="F5132" s="130">
        <v>3462970</v>
      </c>
      <c r="G5132" s="130">
        <v>3927370</v>
      </c>
      <c r="H5132" s="130" t="str">
        <f t="shared" si="160"/>
        <v>KT-060124</v>
      </c>
      <c r="I5132" s="130" t="str">
        <f t="shared" si="161"/>
        <v>AG</v>
      </c>
    </row>
    <row r="5133" spans="1:9" x14ac:dyDescent="0.15">
      <c r="A5133" s="130">
        <v>5131</v>
      </c>
      <c r="B5133" s="130" t="s">
        <v>7718</v>
      </c>
      <c r="C5133" s="130" t="s">
        <v>13257</v>
      </c>
      <c r="D5133" s="130">
        <v>1</v>
      </c>
      <c r="E5133" s="130" t="s">
        <v>12355</v>
      </c>
      <c r="F5133" s="130">
        <v>375000</v>
      </c>
      <c r="G5133" s="130">
        <v>715000</v>
      </c>
      <c r="H5133" s="130" t="str">
        <f t="shared" si="160"/>
        <v>KT-060125</v>
      </c>
      <c r="I5133" s="130" t="str">
        <f t="shared" si="161"/>
        <v>AG</v>
      </c>
    </row>
    <row r="5134" spans="1:9" x14ac:dyDescent="0.15">
      <c r="A5134" s="130">
        <v>5132</v>
      </c>
      <c r="B5134" s="130" t="s">
        <v>7719</v>
      </c>
      <c r="C5134" s="130" t="s">
        <v>17178</v>
      </c>
      <c r="D5134" s="130">
        <v>8</v>
      </c>
      <c r="E5134" s="130" t="s">
        <v>12446</v>
      </c>
      <c r="F5134" s="130">
        <v>4548088</v>
      </c>
      <c r="G5134" s="130">
        <v>4920808</v>
      </c>
      <c r="H5134" s="130" t="str">
        <f t="shared" si="160"/>
        <v>KT-060126</v>
      </c>
      <c r="I5134" s="130" t="str">
        <f t="shared" si="161"/>
        <v>VG</v>
      </c>
    </row>
    <row r="5135" spans="1:9" x14ac:dyDescent="0.15">
      <c r="A5135" s="130">
        <v>5133</v>
      </c>
      <c r="B5135" s="130" t="s">
        <v>7720</v>
      </c>
      <c r="C5135" s="130" t="s">
        <v>17179</v>
      </c>
      <c r="D5135" s="130">
        <v>100</v>
      </c>
      <c r="E5135" s="130" t="s">
        <v>12372</v>
      </c>
      <c r="F5135" s="130">
        <v>350000</v>
      </c>
      <c r="G5135" s="130">
        <v>400000</v>
      </c>
      <c r="H5135" s="130" t="str">
        <f t="shared" si="160"/>
        <v>KT-060127</v>
      </c>
      <c r="I5135" s="130" t="str">
        <f t="shared" si="161"/>
        <v>AG</v>
      </c>
    </row>
    <row r="5136" spans="1:9" x14ac:dyDescent="0.15">
      <c r="A5136" s="130">
        <v>5134</v>
      </c>
      <c r="B5136" s="130" t="s">
        <v>7721</v>
      </c>
      <c r="C5136" s="130" t="s">
        <v>13586</v>
      </c>
      <c r="D5136" s="130">
        <v>100</v>
      </c>
      <c r="E5136" s="130" t="s">
        <v>12372</v>
      </c>
      <c r="F5136" s="130">
        <v>1352610</v>
      </c>
      <c r="G5136" s="130">
        <v>1402610</v>
      </c>
      <c r="H5136" s="130" t="str">
        <f t="shared" si="160"/>
        <v>KT-060128</v>
      </c>
      <c r="I5136" s="130" t="str">
        <f t="shared" si="161"/>
        <v>AG</v>
      </c>
    </row>
    <row r="5137" spans="1:9" x14ac:dyDescent="0.15">
      <c r="A5137" s="130">
        <v>5135</v>
      </c>
      <c r="B5137" s="130" t="s">
        <v>7722</v>
      </c>
      <c r="C5137" s="130" t="s">
        <v>2179</v>
      </c>
      <c r="D5137" s="130">
        <v>1</v>
      </c>
      <c r="E5137" s="130" t="s">
        <v>12421</v>
      </c>
      <c r="F5137" s="130">
        <v>185000</v>
      </c>
      <c r="G5137" s="130">
        <v>76000</v>
      </c>
      <c r="H5137" s="130" t="str">
        <f t="shared" si="160"/>
        <v>KT-060129</v>
      </c>
      <c r="I5137" s="130" t="str">
        <f t="shared" si="161"/>
        <v>AG</v>
      </c>
    </row>
    <row r="5138" spans="1:9" x14ac:dyDescent="0.15">
      <c r="A5138" s="130">
        <v>5136</v>
      </c>
      <c r="B5138" s="130" t="s">
        <v>7723</v>
      </c>
      <c r="C5138" s="130" t="s">
        <v>17180</v>
      </c>
      <c r="D5138" s="130">
        <v>10</v>
      </c>
      <c r="E5138" s="130" t="s">
        <v>12446</v>
      </c>
      <c r="F5138" s="130">
        <v>2856500</v>
      </c>
      <c r="G5138" s="130">
        <v>3914700</v>
      </c>
      <c r="H5138" s="130" t="str">
        <f t="shared" si="160"/>
        <v>KT-060130</v>
      </c>
      <c r="I5138" s="130" t="str">
        <f t="shared" si="161"/>
        <v>AG</v>
      </c>
    </row>
    <row r="5139" spans="1:9" x14ac:dyDescent="0.15">
      <c r="A5139" s="130">
        <v>5137</v>
      </c>
      <c r="B5139" s="130" t="s">
        <v>7724</v>
      </c>
      <c r="C5139" s="130" t="s">
        <v>579</v>
      </c>
      <c r="D5139" s="130">
        <v>900</v>
      </c>
      <c r="E5139" s="130" t="s">
        <v>12355</v>
      </c>
      <c r="F5139" s="130">
        <v>9710750</v>
      </c>
      <c r="G5139" s="130">
        <v>11935300</v>
      </c>
      <c r="H5139" s="130" t="str">
        <f t="shared" si="160"/>
        <v>KT-060131</v>
      </c>
      <c r="I5139" s="130" t="str">
        <f t="shared" si="161"/>
        <v>AG</v>
      </c>
    </row>
    <row r="5140" spans="1:9" x14ac:dyDescent="0.15">
      <c r="A5140" s="130">
        <v>5138</v>
      </c>
      <c r="B5140" s="130" t="s">
        <v>7725</v>
      </c>
      <c r="C5140" s="130" t="s">
        <v>17181</v>
      </c>
      <c r="D5140" s="130">
        <v>3</v>
      </c>
      <c r="E5140" s="130" t="s">
        <v>12446</v>
      </c>
      <c r="F5140" s="130">
        <v>659866.75</v>
      </c>
      <c r="G5140" s="130">
        <v>825887</v>
      </c>
      <c r="H5140" s="130" t="str">
        <f t="shared" si="160"/>
        <v>KT-060132</v>
      </c>
      <c r="I5140" s="130" t="str">
        <f t="shared" si="161"/>
        <v>VG</v>
      </c>
    </row>
    <row r="5141" spans="1:9" x14ac:dyDescent="0.15">
      <c r="A5141" s="130">
        <v>5139</v>
      </c>
      <c r="B5141" s="130" t="s">
        <v>7726</v>
      </c>
      <c r="C5141" s="130" t="s">
        <v>17182</v>
      </c>
      <c r="D5141" s="130">
        <v>1</v>
      </c>
      <c r="E5141" s="130" t="s">
        <v>12403</v>
      </c>
      <c r="F5141" s="130">
        <v>8000000</v>
      </c>
      <c r="G5141" s="130">
        <v>17700000</v>
      </c>
      <c r="H5141" s="130" t="str">
        <f t="shared" si="160"/>
        <v>KT-060133</v>
      </c>
      <c r="I5141" s="130" t="str">
        <f t="shared" si="161"/>
        <v>AG</v>
      </c>
    </row>
    <row r="5142" spans="1:9" x14ac:dyDescent="0.15">
      <c r="A5142" s="130">
        <v>5140</v>
      </c>
      <c r="B5142" s="130" t="s">
        <v>7727</v>
      </c>
      <c r="C5142" s="130" t="s">
        <v>17183</v>
      </c>
      <c r="D5142" s="130">
        <v>10</v>
      </c>
      <c r="E5142" s="130" t="s">
        <v>12355</v>
      </c>
      <c r="F5142" s="130">
        <v>93082.6</v>
      </c>
      <c r="G5142" s="130">
        <v>96137.600000000006</v>
      </c>
      <c r="H5142" s="130" t="str">
        <f t="shared" si="160"/>
        <v>KT-060134</v>
      </c>
      <c r="I5142" s="130" t="str">
        <f t="shared" si="161"/>
        <v>VG</v>
      </c>
    </row>
    <row r="5143" spans="1:9" x14ac:dyDescent="0.15">
      <c r="A5143" s="130">
        <v>5141</v>
      </c>
      <c r="B5143" s="130" t="s">
        <v>7728</v>
      </c>
      <c r="C5143" s="130" t="s">
        <v>13865</v>
      </c>
      <c r="D5143" s="130">
        <v>100</v>
      </c>
      <c r="E5143" s="130" t="s">
        <v>12372</v>
      </c>
      <c r="F5143" s="130">
        <v>758800</v>
      </c>
      <c r="G5143" s="130">
        <v>4642000</v>
      </c>
      <c r="H5143" s="130" t="str">
        <f t="shared" si="160"/>
        <v>KT-060135</v>
      </c>
      <c r="I5143" s="130" t="str">
        <f t="shared" si="161"/>
        <v>VG</v>
      </c>
    </row>
    <row r="5144" spans="1:9" x14ac:dyDescent="0.15">
      <c r="A5144" s="130">
        <v>5142</v>
      </c>
      <c r="B5144" s="130" t="s">
        <v>7729</v>
      </c>
      <c r="C5144" s="130" t="s">
        <v>17184</v>
      </c>
      <c r="D5144" s="130">
        <v>50</v>
      </c>
      <c r="E5144" s="130" t="s">
        <v>12788</v>
      </c>
      <c r="F5144" s="130">
        <v>83410700</v>
      </c>
      <c r="G5144" s="130">
        <v>85514400</v>
      </c>
      <c r="H5144" s="130" t="str">
        <f t="shared" si="160"/>
        <v>KT-060136</v>
      </c>
      <c r="I5144" s="130" t="str">
        <f t="shared" si="161"/>
        <v>AG</v>
      </c>
    </row>
    <row r="5145" spans="1:9" x14ac:dyDescent="0.15">
      <c r="A5145" s="130">
        <v>5143</v>
      </c>
      <c r="B5145" s="130" t="s">
        <v>7730</v>
      </c>
      <c r="C5145" s="130" t="s">
        <v>17185</v>
      </c>
      <c r="D5145" s="130">
        <v>1</v>
      </c>
      <c r="E5145" s="130" t="s">
        <v>12368</v>
      </c>
      <c r="F5145" s="130">
        <v>12700</v>
      </c>
      <c r="G5145" s="130">
        <v>12700</v>
      </c>
      <c r="H5145" s="130" t="str">
        <f t="shared" si="160"/>
        <v>KT-060137</v>
      </c>
      <c r="I5145" s="130" t="str">
        <f t="shared" si="161"/>
        <v>VG</v>
      </c>
    </row>
    <row r="5146" spans="1:9" x14ac:dyDescent="0.15">
      <c r="A5146" s="130">
        <v>5144</v>
      </c>
      <c r="B5146" s="130" t="s">
        <v>7731</v>
      </c>
      <c r="C5146" s="130" t="s">
        <v>17186</v>
      </c>
      <c r="D5146" s="130">
        <v>250</v>
      </c>
      <c r="E5146" s="130" t="s">
        <v>12372</v>
      </c>
      <c r="F5146" s="130">
        <v>577500</v>
      </c>
      <c r="G5146" s="130">
        <v>492500</v>
      </c>
      <c r="H5146" s="130" t="str">
        <f t="shared" si="160"/>
        <v>KT-060138</v>
      </c>
      <c r="I5146" s="130" t="str">
        <f t="shared" si="161"/>
        <v>VG</v>
      </c>
    </row>
    <row r="5147" spans="1:9" x14ac:dyDescent="0.15">
      <c r="A5147" s="130">
        <v>5145</v>
      </c>
      <c r="B5147" s="130" t="s">
        <v>7732</v>
      </c>
      <c r="C5147" s="130" t="s">
        <v>17187</v>
      </c>
      <c r="D5147" s="130">
        <v>2000</v>
      </c>
      <c r="E5147" s="130" t="s">
        <v>12372</v>
      </c>
      <c r="F5147" s="130">
        <v>557990</v>
      </c>
      <c r="G5147" s="130">
        <v>611580</v>
      </c>
      <c r="H5147" s="130" t="str">
        <f t="shared" si="160"/>
        <v>KT-060139</v>
      </c>
      <c r="I5147" s="130" t="str">
        <f t="shared" si="161"/>
        <v>VG</v>
      </c>
    </row>
    <row r="5148" spans="1:9" x14ac:dyDescent="0.15">
      <c r="A5148" s="130">
        <v>5146</v>
      </c>
      <c r="B5148" s="130" t="s">
        <v>7733</v>
      </c>
      <c r="C5148" s="130" t="s">
        <v>17188</v>
      </c>
      <c r="D5148" s="130">
        <v>1</v>
      </c>
      <c r="E5148" s="130" t="s">
        <v>12391</v>
      </c>
      <c r="F5148" s="130">
        <v>32700000</v>
      </c>
      <c r="G5148" s="130">
        <v>41600000</v>
      </c>
      <c r="H5148" s="130" t="str">
        <f t="shared" si="160"/>
        <v>KT-060140</v>
      </c>
      <c r="I5148" s="130" t="str">
        <f t="shared" si="161"/>
        <v>AG</v>
      </c>
    </row>
    <row r="5149" spans="1:9" x14ac:dyDescent="0.15">
      <c r="A5149" s="130">
        <v>5147</v>
      </c>
      <c r="B5149" s="130" t="s">
        <v>7734</v>
      </c>
      <c r="C5149" s="130" t="s">
        <v>17189</v>
      </c>
      <c r="D5149" s="130">
        <v>2500</v>
      </c>
      <c r="E5149" s="130" t="s">
        <v>12581</v>
      </c>
      <c r="F5149" s="130">
        <v>44550</v>
      </c>
      <c r="G5149" s="130">
        <v>131500</v>
      </c>
      <c r="H5149" s="130" t="str">
        <f t="shared" si="160"/>
        <v>KT-060141</v>
      </c>
      <c r="I5149" s="130" t="str">
        <f t="shared" si="161"/>
        <v>VG</v>
      </c>
    </row>
    <row r="5150" spans="1:9" x14ac:dyDescent="0.15">
      <c r="A5150" s="130">
        <v>5148</v>
      </c>
      <c r="B5150" s="130" t="s">
        <v>7735</v>
      </c>
      <c r="C5150" s="130" t="s">
        <v>17190</v>
      </c>
      <c r="D5150" s="130">
        <v>100</v>
      </c>
      <c r="E5150" s="130" t="s">
        <v>12355</v>
      </c>
      <c r="F5150" s="130">
        <v>3600000</v>
      </c>
      <c r="G5150" s="130">
        <v>3580000</v>
      </c>
      <c r="H5150" s="130" t="str">
        <f t="shared" si="160"/>
        <v>KT-060142</v>
      </c>
      <c r="I5150" s="130" t="str">
        <f t="shared" si="161"/>
        <v>AG</v>
      </c>
    </row>
    <row r="5151" spans="1:9" x14ac:dyDescent="0.15">
      <c r="A5151" s="130">
        <v>5149</v>
      </c>
      <c r="B5151" s="130" t="s">
        <v>7736</v>
      </c>
      <c r="C5151" s="130" t="s">
        <v>17191</v>
      </c>
      <c r="D5151" s="130">
        <v>100</v>
      </c>
      <c r="E5151" s="130" t="s">
        <v>12372</v>
      </c>
      <c r="F5151" s="130">
        <v>137750</v>
      </c>
      <c r="G5151" s="130">
        <v>291000</v>
      </c>
      <c r="H5151" s="130" t="str">
        <f t="shared" si="160"/>
        <v>KT-060143</v>
      </c>
      <c r="I5151" s="130" t="str">
        <f t="shared" si="161"/>
        <v>VG</v>
      </c>
    </row>
    <row r="5152" spans="1:9" x14ac:dyDescent="0.15">
      <c r="A5152" s="130">
        <v>5150</v>
      </c>
      <c r="B5152" s="130" t="s">
        <v>7737</v>
      </c>
      <c r="C5152" s="130" t="s">
        <v>17192</v>
      </c>
      <c r="D5152" s="130">
        <v>10</v>
      </c>
      <c r="E5152" s="130" t="s">
        <v>12361</v>
      </c>
      <c r="F5152" s="130">
        <v>125000</v>
      </c>
      <c r="G5152" s="130">
        <v>1243000</v>
      </c>
      <c r="H5152" s="130" t="str">
        <f t="shared" si="160"/>
        <v>KT-060144</v>
      </c>
      <c r="I5152" s="130" t="str">
        <f t="shared" si="161"/>
        <v>VG</v>
      </c>
    </row>
    <row r="5153" spans="1:9" x14ac:dyDescent="0.15">
      <c r="A5153" s="130">
        <v>5151</v>
      </c>
      <c r="B5153" s="130" t="s">
        <v>7738</v>
      </c>
      <c r="C5153" s="130" t="s">
        <v>13257</v>
      </c>
      <c r="D5153" s="130">
        <v>1</v>
      </c>
      <c r="E5153" s="130" t="s">
        <v>12355</v>
      </c>
      <c r="F5153" s="130">
        <v>195200</v>
      </c>
      <c r="G5153" s="130">
        <v>665000</v>
      </c>
      <c r="H5153" s="130" t="str">
        <f t="shared" si="160"/>
        <v>KT-060145</v>
      </c>
      <c r="I5153" s="130" t="str">
        <f t="shared" si="161"/>
        <v>VG</v>
      </c>
    </row>
    <row r="5154" spans="1:9" x14ac:dyDescent="0.15">
      <c r="A5154" s="130">
        <v>5152</v>
      </c>
      <c r="B5154" s="130" t="s">
        <v>7739</v>
      </c>
      <c r="C5154" s="130" t="s">
        <v>17193</v>
      </c>
      <c r="D5154" s="130">
        <v>100</v>
      </c>
      <c r="E5154" s="130" t="s">
        <v>12361</v>
      </c>
      <c r="F5154" s="130">
        <v>970000</v>
      </c>
      <c r="G5154" s="130">
        <v>1500000</v>
      </c>
      <c r="H5154" s="130" t="str">
        <f t="shared" si="160"/>
        <v>KT-060146</v>
      </c>
      <c r="I5154" s="130" t="str">
        <f t="shared" si="161"/>
        <v/>
      </c>
    </row>
    <row r="5155" spans="1:9" x14ac:dyDescent="0.15">
      <c r="A5155" s="130">
        <v>5153</v>
      </c>
      <c r="B5155" s="130" t="s">
        <v>7740</v>
      </c>
      <c r="C5155" s="130" t="s">
        <v>17194</v>
      </c>
      <c r="D5155" s="130">
        <v>1800</v>
      </c>
      <c r="E5155" s="130" t="s">
        <v>12372</v>
      </c>
      <c r="F5155" s="130">
        <v>35290000</v>
      </c>
      <c r="G5155" s="130">
        <v>37320000</v>
      </c>
      <c r="H5155" s="130" t="str">
        <f t="shared" si="160"/>
        <v>KT-060147</v>
      </c>
      <c r="I5155" s="130" t="str">
        <f t="shared" si="161"/>
        <v>AG</v>
      </c>
    </row>
    <row r="5156" spans="1:9" x14ac:dyDescent="0.15">
      <c r="A5156" s="130">
        <v>5154</v>
      </c>
      <c r="B5156" s="130" t="s">
        <v>7741</v>
      </c>
      <c r="C5156" s="130" t="s">
        <v>17195</v>
      </c>
      <c r="D5156" s="130">
        <v>100000</v>
      </c>
      <c r="E5156" s="130" t="s">
        <v>12361</v>
      </c>
      <c r="F5156" s="130">
        <v>140113000</v>
      </c>
      <c r="G5156" s="130">
        <v>189870000</v>
      </c>
      <c r="H5156" s="130" t="str">
        <f t="shared" si="160"/>
        <v>KT-060148</v>
      </c>
      <c r="I5156" s="130" t="str">
        <f t="shared" si="161"/>
        <v>AG</v>
      </c>
    </row>
    <row r="5157" spans="1:9" x14ac:dyDescent="0.15">
      <c r="A5157" s="130">
        <v>5155</v>
      </c>
      <c r="B5157" s="130" t="s">
        <v>7742</v>
      </c>
      <c r="C5157" s="130" t="s">
        <v>17196</v>
      </c>
      <c r="D5157" s="130">
        <v>1300</v>
      </c>
      <c r="E5157" s="130" t="s">
        <v>12372</v>
      </c>
      <c r="F5157" s="130">
        <v>51202532</v>
      </c>
      <c r="G5157" s="130">
        <v>55036963</v>
      </c>
      <c r="H5157" s="130" t="str">
        <f t="shared" si="160"/>
        <v>KT-060149</v>
      </c>
      <c r="I5157" s="130" t="str">
        <f t="shared" si="161"/>
        <v>AG</v>
      </c>
    </row>
    <row r="5158" spans="1:9" x14ac:dyDescent="0.15">
      <c r="A5158" s="130">
        <v>5156</v>
      </c>
      <c r="B5158" s="130" t="s">
        <v>7743</v>
      </c>
      <c r="C5158" s="130" t="s">
        <v>17197</v>
      </c>
      <c r="D5158" s="130">
        <v>200</v>
      </c>
      <c r="E5158" s="130" t="s">
        <v>12355</v>
      </c>
      <c r="F5158" s="130">
        <v>27450</v>
      </c>
      <c r="G5158" s="130">
        <v>40700</v>
      </c>
      <c r="H5158" s="130" t="str">
        <f t="shared" si="160"/>
        <v>KT-060150</v>
      </c>
      <c r="I5158" s="130" t="str">
        <f t="shared" si="161"/>
        <v>VG</v>
      </c>
    </row>
    <row r="5159" spans="1:9" x14ac:dyDescent="0.15">
      <c r="A5159" s="130">
        <v>5157</v>
      </c>
      <c r="B5159" s="130" t="s">
        <v>7744</v>
      </c>
      <c r="C5159" s="130" t="s">
        <v>12742</v>
      </c>
      <c r="D5159" s="130">
        <v>10000</v>
      </c>
      <c r="E5159" s="130" t="s">
        <v>17198</v>
      </c>
      <c r="F5159" s="130">
        <v>156000</v>
      </c>
      <c r="G5159" s="130">
        <v>326000</v>
      </c>
      <c r="H5159" s="130" t="str">
        <f t="shared" si="160"/>
        <v>KT-060151</v>
      </c>
      <c r="I5159" s="130" t="str">
        <f t="shared" si="161"/>
        <v>AG</v>
      </c>
    </row>
    <row r="5160" spans="1:9" x14ac:dyDescent="0.15">
      <c r="A5160" s="130">
        <v>5158</v>
      </c>
      <c r="B5160" s="130" t="s">
        <v>7745</v>
      </c>
      <c r="C5160" s="130" t="s">
        <v>17199</v>
      </c>
      <c r="D5160" s="130">
        <v>195</v>
      </c>
      <c r="E5160" s="130" t="s">
        <v>12355</v>
      </c>
      <c r="F5160" s="130">
        <v>1276557235</v>
      </c>
      <c r="G5160" s="130">
        <v>1203507779</v>
      </c>
      <c r="H5160" s="130" t="str">
        <f t="shared" si="160"/>
        <v>KT-070001</v>
      </c>
      <c r="I5160" s="130" t="str">
        <f t="shared" si="161"/>
        <v>AG</v>
      </c>
    </row>
    <row r="5161" spans="1:9" x14ac:dyDescent="0.15">
      <c r="A5161" s="130">
        <v>5159</v>
      </c>
      <c r="B5161" s="130" t="s">
        <v>7746</v>
      </c>
      <c r="C5161" s="130" t="s">
        <v>17200</v>
      </c>
      <c r="D5161" s="130">
        <v>1</v>
      </c>
      <c r="E5161" s="130" t="s">
        <v>12372</v>
      </c>
      <c r="F5161" s="130">
        <v>900</v>
      </c>
      <c r="G5161" s="130">
        <v>1350</v>
      </c>
      <c r="H5161" s="130" t="str">
        <f t="shared" si="160"/>
        <v>KT-070002</v>
      </c>
      <c r="I5161" s="130" t="str">
        <f t="shared" si="161"/>
        <v>V</v>
      </c>
    </row>
    <row r="5162" spans="1:9" x14ac:dyDescent="0.15">
      <c r="A5162" s="130">
        <v>5160</v>
      </c>
      <c r="B5162" s="130" t="s">
        <v>7747</v>
      </c>
      <c r="C5162" s="130" t="s">
        <v>17201</v>
      </c>
      <c r="D5162" s="130">
        <v>30</v>
      </c>
      <c r="E5162" s="130" t="s">
        <v>12676</v>
      </c>
      <c r="F5162" s="130">
        <v>2652000</v>
      </c>
      <c r="G5162" s="130">
        <v>1260000</v>
      </c>
      <c r="H5162" s="130" t="str">
        <f t="shared" si="160"/>
        <v>KT-070003</v>
      </c>
      <c r="I5162" s="130" t="str">
        <f t="shared" si="161"/>
        <v>AG</v>
      </c>
    </row>
    <row r="5163" spans="1:9" x14ac:dyDescent="0.15">
      <c r="A5163" s="130">
        <v>5161</v>
      </c>
      <c r="B5163" s="130" t="s">
        <v>7748</v>
      </c>
      <c r="C5163" s="130" t="s">
        <v>1940</v>
      </c>
      <c r="D5163" s="130">
        <v>2000</v>
      </c>
      <c r="E5163" s="130" t="s">
        <v>12372</v>
      </c>
      <c r="F5163" s="130">
        <v>8014000</v>
      </c>
      <c r="G5163" s="130">
        <v>2440000</v>
      </c>
      <c r="H5163" s="130" t="str">
        <f t="shared" si="160"/>
        <v>KT-070004</v>
      </c>
      <c r="I5163" s="130" t="str">
        <f t="shared" si="161"/>
        <v>AG</v>
      </c>
    </row>
    <row r="5164" spans="1:9" x14ac:dyDescent="0.15">
      <c r="A5164" s="130">
        <v>5162</v>
      </c>
      <c r="B5164" s="130" t="s">
        <v>7749</v>
      </c>
      <c r="C5164" s="130" t="s">
        <v>17202</v>
      </c>
      <c r="D5164" s="130">
        <v>1</v>
      </c>
      <c r="E5164" s="130" t="s">
        <v>12372</v>
      </c>
      <c r="F5164" s="130">
        <v>3721</v>
      </c>
      <c r="G5164" s="130">
        <v>5313</v>
      </c>
      <c r="H5164" s="130" t="str">
        <f t="shared" si="160"/>
        <v>KT-070005</v>
      </c>
      <c r="I5164" s="130" t="str">
        <f t="shared" si="161"/>
        <v>VG</v>
      </c>
    </row>
    <row r="5165" spans="1:9" x14ac:dyDescent="0.15">
      <c r="A5165" s="130">
        <v>5163</v>
      </c>
      <c r="B5165" s="130" t="s">
        <v>7750</v>
      </c>
      <c r="C5165" s="130" t="s">
        <v>17203</v>
      </c>
      <c r="D5165" s="130">
        <v>1</v>
      </c>
      <c r="E5165" s="130" t="s">
        <v>12457</v>
      </c>
      <c r="F5165" s="130">
        <v>681739168</v>
      </c>
      <c r="G5165" s="130">
        <v>770099133</v>
      </c>
      <c r="H5165" s="130" t="str">
        <f t="shared" si="160"/>
        <v>KT-070006</v>
      </c>
      <c r="I5165" s="130" t="str">
        <f t="shared" si="161"/>
        <v>AG</v>
      </c>
    </row>
    <row r="5166" spans="1:9" x14ac:dyDescent="0.15">
      <c r="A5166" s="130">
        <v>5164</v>
      </c>
      <c r="B5166" s="130" t="s">
        <v>7751</v>
      </c>
      <c r="C5166" s="130" t="s">
        <v>17204</v>
      </c>
      <c r="D5166" s="130">
        <v>1</v>
      </c>
      <c r="E5166" s="130" t="s">
        <v>12403</v>
      </c>
      <c r="F5166" s="130">
        <v>50000000</v>
      </c>
      <c r="G5166" s="130">
        <v>73204000</v>
      </c>
      <c r="H5166" s="130" t="str">
        <f t="shared" si="160"/>
        <v>KT-070007</v>
      </c>
      <c r="I5166" s="130" t="str">
        <f t="shared" si="161"/>
        <v>AG</v>
      </c>
    </row>
    <row r="5167" spans="1:9" x14ac:dyDescent="0.15">
      <c r="A5167" s="130">
        <v>5165</v>
      </c>
      <c r="B5167" s="130" t="s">
        <v>7752</v>
      </c>
      <c r="C5167" s="130" t="s">
        <v>17205</v>
      </c>
      <c r="D5167" s="130">
        <v>1</v>
      </c>
      <c r="E5167" s="130" t="s">
        <v>12610</v>
      </c>
      <c r="F5167" s="130">
        <v>20860</v>
      </c>
      <c r="G5167" s="130">
        <v>20860</v>
      </c>
      <c r="H5167" s="130" t="str">
        <f t="shared" si="160"/>
        <v>KT-070008</v>
      </c>
      <c r="I5167" s="130" t="str">
        <f t="shared" si="161"/>
        <v>VG</v>
      </c>
    </row>
    <row r="5168" spans="1:9" x14ac:dyDescent="0.15">
      <c r="A5168" s="130">
        <v>5166</v>
      </c>
      <c r="B5168" s="130" t="s">
        <v>7753</v>
      </c>
      <c r="C5168" s="130" t="s">
        <v>17207</v>
      </c>
      <c r="D5168" s="130">
        <v>4000</v>
      </c>
      <c r="E5168" s="130" t="s">
        <v>12368</v>
      </c>
      <c r="F5168" s="130">
        <v>163340844</v>
      </c>
      <c r="G5168" s="130">
        <v>272030110</v>
      </c>
      <c r="H5168" s="130" t="str">
        <f t="shared" si="160"/>
        <v>KT-070009</v>
      </c>
      <c r="I5168" s="130" t="str">
        <f t="shared" si="161"/>
        <v>VG</v>
      </c>
    </row>
    <row r="5169" spans="1:9" x14ac:dyDescent="0.15">
      <c r="A5169" s="130">
        <v>5167</v>
      </c>
      <c r="B5169" s="130" t="s">
        <v>7754</v>
      </c>
      <c r="C5169" s="130" t="s">
        <v>17208</v>
      </c>
      <c r="D5169" s="130">
        <v>15</v>
      </c>
      <c r="E5169" s="130" t="s">
        <v>12355</v>
      </c>
      <c r="F5169" s="130">
        <v>223500</v>
      </c>
      <c r="G5169" s="130">
        <v>197250</v>
      </c>
      <c r="H5169" s="130" t="str">
        <f t="shared" si="160"/>
        <v>KT-070010</v>
      </c>
      <c r="I5169" s="130" t="str">
        <f t="shared" si="161"/>
        <v>AG</v>
      </c>
    </row>
    <row r="5170" spans="1:9" x14ac:dyDescent="0.15">
      <c r="A5170" s="130">
        <v>5168</v>
      </c>
      <c r="B5170" s="130" t="s">
        <v>7755</v>
      </c>
      <c r="C5170" s="130" t="s">
        <v>17208</v>
      </c>
      <c r="D5170" s="130">
        <v>15</v>
      </c>
      <c r="E5170" s="130" t="s">
        <v>12355</v>
      </c>
      <c r="F5170" s="130">
        <v>219750</v>
      </c>
      <c r="G5170" s="130">
        <v>197250</v>
      </c>
      <c r="H5170" s="130" t="str">
        <f t="shared" si="160"/>
        <v>KT-070011</v>
      </c>
      <c r="I5170" s="130" t="str">
        <f t="shared" si="161"/>
        <v>AG</v>
      </c>
    </row>
    <row r="5171" spans="1:9" x14ac:dyDescent="0.15">
      <c r="A5171" s="130">
        <v>5169</v>
      </c>
      <c r="B5171" s="130" t="s">
        <v>7756</v>
      </c>
      <c r="C5171" s="130" t="s">
        <v>17209</v>
      </c>
      <c r="D5171" s="130">
        <v>100</v>
      </c>
      <c r="E5171" s="130" t="s">
        <v>12355</v>
      </c>
      <c r="F5171" s="130">
        <v>1800000</v>
      </c>
      <c r="G5171" s="130">
        <v>1850300</v>
      </c>
      <c r="H5171" s="130" t="str">
        <f t="shared" si="160"/>
        <v>KT-070012</v>
      </c>
      <c r="I5171" s="130" t="str">
        <f t="shared" si="161"/>
        <v>AG</v>
      </c>
    </row>
    <row r="5172" spans="1:9" x14ac:dyDescent="0.15">
      <c r="A5172" s="130">
        <v>5170</v>
      </c>
      <c r="B5172" s="130" t="s">
        <v>7757</v>
      </c>
      <c r="C5172" s="130" t="s">
        <v>17210</v>
      </c>
      <c r="D5172" s="130">
        <v>10</v>
      </c>
      <c r="E5172" s="130" t="s">
        <v>12462</v>
      </c>
      <c r="F5172" s="130">
        <v>1010000</v>
      </c>
      <c r="G5172" s="130">
        <v>1407000</v>
      </c>
      <c r="H5172" s="130" t="str">
        <f t="shared" si="160"/>
        <v>KT-070013</v>
      </c>
      <c r="I5172" s="130" t="str">
        <f t="shared" si="161"/>
        <v>AG</v>
      </c>
    </row>
    <row r="5173" spans="1:9" x14ac:dyDescent="0.15">
      <c r="A5173" s="130">
        <v>5171</v>
      </c>
      <c r="B5173" s="130" t="s">
        <v>7758</v>
      </c>
      <c r="C5173" s="130" t="s">
        <v>406</v>
      </c>
      <c r="D5173" s="130">
        <v>100</v>
      </c>
      <c r="E5173" s="130" t="s">
        <v>12368</v>
      </c>
      <c r="F5173" s="130">
        <v>11036974.4</v>
      </c>
      <c r="G5173" s="130">
        <v>6141574.5599999996</v>
      </c>
      <c r="H5173" s="130" t="str">
        <f t="shared" si="160"/>
        <v>KT-070014</v>
      </c>
      <c r="I5173" s="130" t="str">
        <f t="shared" si="161"/>
        <v>AG</v>
      </c>
    </row>
    <row r="5174" spans="1:9" x14ac:dyDescent="0.15">
      <c r="A5174" s="130">
        <v>5172</v>
      </c>
      <c r="B5174" s="130" t="s">
        <v>7759</v>
      </c>
      <c r="C5174" s="130" t="s">
        <v>17058</v>
      </c>
      <c r="D5174" s="130">
        <v>109410</v>
      </c>
      <c r="E5174" s="130" t="s">
        <v>17059</v>
      </c>
      <c r="F5174" s="130">
        <v>129232</v>
      </c>
      <c r="G5174" s="130">
        <v>109410</v>
      </c>
      <c r="H5174" s="130" t="str">
        <f t="shared" si="160"/>
        <v>KT-070015</v>
      </c>
      <c r="I5174" s="130" t="str">
        <f t="shared" si="161"/>
        <v>VG</v>
      </c>
    </row>
    <row r="5175" spans="1:9" x14ac:dyDescent="0.15">
      <c r="A5175" s="130">
        <v>5173</v>
      </c>
      <c r="B5175" s="130" t="s">
        <v>7760</v>
      </c>
      <c r="C5175" s="130" t="s">
        <v>17211</v>
      </c>
      <c r="D5175" s="130">
        <v>100</v>
      </c>
      <c r="E5175" s="130" t="s">
        <v>12372</v>
      </c>
      <c r="F5175" s="130">
        <v>100700</v>
      </c>
      <c r="G5175" s="130">
        <v>219900</v>
      </c>
      <c r="H5175" s="130" t="str">
        <f t="shared" si="160"/>
        <v>KT-070016</v>
      </c>
      <c r="I5175" s="130" t="str">
        <f t="shared" si="161"/>
        <v>AG</v>
      </c>
    </row>
    <row r="5176" spans="1:9" x14ac:dyDescent="0.15">
      <c r="A5176" s="130">
        <v>5174</v>
      </c>
      <c r="B5176" s="130" t="s">
        <v>7761</v>
      </c>
      <c r="C5176" s="130" t="s">
        <v>17212</v>
      </c>
      <c r="D5176" s="130">
        <v>2000</v>
      </c>
      <c r="E5176" s="130" t="s">
        <v>12372</v>
      </c>
      <c r="F5176" s="130">
        <v>17279.400000000001</v>
      </c>
      <c r="G5176" s="130">
        <v>15840.2</v>
      </c>
      <c r="H5176" s="130" t="str">
        <f t="shared" si="160"/>
        <v>KT-070017</v>
      </c>
      <c r="I5176" s="130" t="str">
        <f t="shared" si="161"/>
        <v>VG</v>
      </c>
    </row>
    <row r="5177" spans="1:9" x14ac:dyDescent="0.15">
      <c r="A5177" s="130">
        <v>5175</v>
      </c>
      <c r="B5177" s="130" t="s">
        <v>7762</v>
      </c>
      <c r="C5177" s="130" t="s">
        <v>16619</v>
      </c>
      <c r="D5177" s="130">
        <v>100</v>
      </c>
      <c r="E5177" s="130" t="s">
        <v>12372</v>
      </c>
      <c r="F5177" s="130">
        <v>459280.5</v>
      </c>
      <c r="G5177" s="130">
        <v>524408.19999999995</v>
      </c>
      <c r="H5177" s="130" t="str">
        <f t="shared" si="160"/>
        <v>KT-070018</v>
      </c>
      <c r="I5177" s="130" t="str">
        <f t="shared" si="161"/>
        <v>VG</v>
      </c>
    </row>
    <row r="5178" spans="1:9" x14ac:dyDescent="0.15">
      <c r="A5178" s="130">
        <v>5176</v>
      </c>
      <c r="B5178" s="130" t="s">
        <v>7763</v>
      </c>
      <c r="C5178" s="130" t="s">
        <v>17213</v>
      </c>
      <c r="D5178" s="130">
        <v>5</v>
      </c>
      <c r="E5178" s="130" t="s">
        <v>12372</v>
      </c>
      <c r="F5178" s="130">
        <v>1287125</v>
      </c>
      <c r="G5178" s="130">
        <v>226625</v>
      </c>
      <c r="H5178" s="130" t="str">
        <f t="shared" si="160"/>
        <v>KT-070019</v>
      </c>
      <c r="I5178" s="130" t="str">
        <f t="shared" si="161"/>
        <v>AG</v>
      </c>
    </row>
    <row r="5179" spans="1:9" x14ac:dyDescent="0.15">
      <c r="A5179" s="130">
        <v>5177</v>
      </c>
      <c r="B5179" s="130" t="s">
        <v>7764</v>
      </c>
      <c r="C5179" s="130" t="s">
        <v>17214</v>
      </c>
      <c r="D5179" s="130">
        <v>180</v>
      </c>
      <c r="E5179" s="130" t="s">
        <v>12355</v>
      </c>
      <c r="F5179" s="130">
        <v>384840000</v>
      </c>
      <c r="G5179" s="130">
        <v>450540000</v>
      </c>
      <c r="H5179" s="130" t="str">
        <f t="shared" si="160"/>
        <v>KT-070020</v>
      </c>
      <c r="I5179" s="130" t="str">
        <f t="shared" si="161"/>
        <v>AG</v>
      </c>
    </row>
    <row r="5180" spans="1:9" x14ac:dyDescent="0.15">
      <c r="A5180" s="130">
        <v>5178</v>
      </c>
      <c r="B5180" s="130" t="s">
        <v>7765</v>
      </c>
      <c r="F5180" s="130">
        <v>0</v>
      </c>
      <c r="G5180" s="130">
        <v>0</v>
      </c>
      <c r="H5180" s="130" t="str">
        <f t="shared" si="160"/>
        <v>KT-070021</v>
      </c>
      <c r="I5180" s="130" t="str">
        <f t="shared" si="161"/>
        <v/>
      </c>
    </row>
    <row r="5181" spans="1:9" x14ac:dyDescent="0.15">
      <c r="A5181" s="130">
        <v>5179</v>
      </c>
      <c r="B5181" s="130" t="s">
        <v>7766</v>
      </c>
      <c r="C5181" s="130" t="s">
        <v>17215</v>
      </c>
      <c r="D5181" s="130">
        <v>1</v>
      </c>
      <c r="E5181" s="130" t="s">
        <v>17216</v>
      </c>
      <c r="F5181" s="130">
        <v>275000</v>
      </c>
      <c r="G5181" s="130">
        <v>1110000</v>
      </c>
      <c r="H5181" s="130" t="str">
        <f t="shared" si="160"/>
        <v>KT-070022</v>
      </c>
      <c r="I5181" s="130" t="str">
        <f t="shared" si="161"/>
        <v>AG</v>
      </c>
    </row>
    <row r="5182" spans="1:9" x14ac:dyDescent="0.15">
      <c r="A5182" s="130">
        <v>5180</v>
      </c>
      <c r="B5182" s="130" t="s">
        <v>7767</v>
      </c>
      <c r="C5182" s="130" t="s">
        <v>17217</v>
      </c>
      <c r="D5182" s="130">
        <v>100</v>
      </c>
      <c r="E5182" s="130" t="s">
        <v>12355</v>
      </c>
      <c r="F5182" s="130">
        <v>2064000</v>
      </c>
      <c r="G5182" s="130">
        <v>2074485</v>
      </c>
      <c r="H5182" s="130" t="str">
        <f t="shared" si="160"/>
        <v>KT-070023</v>
      </c>
      <c r="I5182" s="130" t="str">
        <f t="shared" si="161"/>
        <v>VG</v>
      </c>
    </row>
    <row r="5183" spans="1:9" x14ac:dyDescent="0.15">
      <c r="A5183" s="130">
        <v>5181</v>
      </c>
      <c r="B5183" s="130" t="s">
        <v>7768</v>
      </c>
      <c r="C5183" s="130" t="s">
        <v>17218</v>
      </c>
      <c r="D5183" s="130">
        <v>1000</v>
      </c>
      <c r="E5183" s="130" t="s">
        <v>12355</v>
      </c>
      <c r="F5183" s="130">
        <v>537100</v>
      </c>
      <c r="G5183" s="130">
        <v>570000</v>
      </c>
      <c r="H5183" s="130" t="str">
        <f t="shared" si="160"/>
        <v>KT-070024</v>
      </c>
      <c r="I5183" s="130" t="str">
        <f t="shared" si="161"/>
        <v>VG</v>
      </c>
    </row>
    <row r="5184" spans="1:9" x14ac:dyDescent="0.15">
      <c r="A5184" s="130">
        <v>5182</v>
      </c>
      <c r="B5184" s="130" t="s">
        <v>7769</v>
      </c>
      <c r="C5184" s="130" t="s">
        <v>17219</v>
      </c>
      <c r="D5184" s="130">
        <v>100</v>
      </c>
      <c r="E5184" s="130" t="s">
        <v>12361</v>
      </c>
      <c r="F5184" s="130">
        <v>56670.9</v>
      </c>
      <c r="G5184" s="130">
        <v>64803.4</v>
      </c>
      <c r="H5184" s="130" t="str">
        <f t="shared" si="160"/>
        <v>KT-070025</v>
      </c>
      <c r="I5184" s="130" t="str">
        <f t="shared" si="161"/>
        <v>AG</v>
      </c>
    </row>
    <row r="5185" spans="1:9" x14ac:dyDescent="0.15">
      <c r="A5185" s="130">
        <v>5183</v>
      </c>
      <c r="B5185" s="130" t="s">
        <v>7770</v>
      </c>
      <c r="C5185" s="130" t="s">
        <v>17220</v>
      </c>
      <c r="D5185" s="130">
        <v>1</v>
      </c>
      <c r="E5185" s="130" t="s">
        <v>12457</v>
      </c>
      <c r="F5185" s="130">
        <v>23068300</v>
      </c>
      <c r="G5185" s="130">
        <v>31816500</v>
      </c>
      <c r="H5185" s="130" t="str">
        <f t="shared" si="160"/>
        <v>KT-070026</v>
      </c>
      <c r="I5185" s="130" t="str">
        <f t="shared" si="161"/>
        <v>AG</v>
      </c>
    </row>
    <row r="5186" spans="1:9" x14ac:dyDescent="0.15">
      <c r="A5186" s="130">
        <v>5184</v>
      </c>
      <c r="B5186" s="130" t="s">
        <v>7771</v>
      </c>
      <c r="C5186" s="130" t="s">
        <v>17221</v>
      </c>
      <c r="D5186" s="130">
        <v>1</v>
      </c>
      <c r="E5186" s="130" t="s">
        <v>12446</v>
      </c>
      <c r="F5186" s="130">
        <v>9129</v>
      </c>
      <c r="G5186" s="130">
        <v>11005</v>
      </c>
      <c r="H5186" s="130" t="str">
        <f t="shared" si="160"/>
        <v>KT-070027</v>
      </c>
      <c r="I5186" s="130" t="str">
        <f t="shared" si="161"/>
        <v>VG</v>
      </c>
    </row>
    <row r="5187" spans="1:9" x14ac:dyDescent="0.15">
      <c r="A5187" s="130">
        <v>5185</v>
      </c>
      <c r="B5187" s="130" t="s">
        <v>7772</v>
      </c>
      <c r="C5187" s="130" t="s">
        <v>17222</v>
      </c>
      <c r="D5187" s="130">
        <v>1</v>
      </c>
      <c r="E5187" s="130" t="s">
        <v>12457</v>
      </c>
      <c r="F5187" s="130">
        <v>7175759.4000000004</v>
      </c>
      <c r="G5187" s="130">
        <v>9124988</v>
      </c>
      <c r="H5187" s="130" t="str">
        <f t="shared" si="160"/>
        <v>KT-070028</v>
      </c>
      <c r="I5187" s="130" t="str">
        <f t="shared" si="161"/>
        <v>AG</v>
      </c>
    </row>
    <row r="5188" spans="1:9" x14ac:dyDescent="0.15">
      <c r="A5188" s="130">
        <v>5186</v>
      </c>
      <c r="B5188" s="130" t="s">
        <v>7773</v>
      </c>
      <c r="C5188" s="130" t="s">
        <v>17223</v>
      </c>
      <c r="D5188" s="130">
        <v>1</v>
      </c>
      <c r="E5188" s="130" t="s">
        <v>12972</v>
      </c>
      <c r="F5188" s="130">
        <v>66</v>
      </c>
      <c r="G5188" s="130">
        <v>60</v>
      </c>
      <c r="H5188" s="130" t="str">
        <f t="shared" ref="H5188:H5251" si="162">LEFT(B5188,FIND("-",B5188)+6)</f>
        <v>KT-070029</v>
      </c>
      <c r="I5188" s="130" t="str">
        <f t="shared" ref="I5188:I5251" si="163">RIGHT(B5188,LEN(B5188)-FIND("-",B5188)-7)</f>
        <v>AG</v>
      </c>
    </row>
    <row r="5189" spans="1:9" x14ac:dyDescent="0.15">
      <c r="A5189" s="130">
        <v>5187</v>
      </c>
      <c r="B5189" s="130" t="s">
        <v>7774</v>
      </c>
      <c r="C5189" s="130" t="s">
        <v>17224</v>
      </c>
      <c r="D5189" s="130">
        <v>1</v>
      </c>
      <c r="E5189" s="130" t="s">
        <v>13671</v>
      </c>
      <c r="F5189" s="130">
        <v>218793</v>
      </c>
      <c r="G5189" s="130">
        <v>209093</v>
      </c>
      <c r="H5189" s="130" t="str">
        <f t="shared" si="162"/>
        <v>KT-070030</v>
      </c>
      <c r="I5189" s="130" t="str">
        <f t="shared" si="163"/>
        <v>VG</v>
      </c>
    </row>
    <row r="5190" spans="1:9" x14ac:dyDescent="0.15">
      <c r="A5190" s="130">
        <v>5188</v>
      </c>
      <c r="B5190" s="130" t="s">
        <v>7775</v>
      </c>
      <c r="C5190" s="130" t="s">
        <v>17225</v>
      </c>
      <c r="D5190" s="130">
        <v>1</v>
      </c>
      <c r="E5190" s="130" t="s">
        <v>12361</v>
      </c>
      <c r="F5190" s="130">
        <v>14800</v>
      </c>
      <c r="G5190" s="130">
        <v>15000</v>
      </c>
      <c r="H5190" s="130" t="str">
        <f t="shared" si="162"/>
        <v>KT-070031</v>
      </c>
      <c r="I5190" s="130" t="str">
        <f t="shared" si="163"/>
        <v>AG</v>
      </c>
    </row>
    <row r="5191" spans="1:9" x14ac:dyDescent="0.15">
      <c r="A5191" s="130">
        <v>5189</v>
      </c>
      <c r="B5191" s="130" t="s">
        <v>7776</v>
      </c>
      <c r="C5191" s="130" t="s">
        <v>218</v>
      </c>
      <c r="D5191" s="130">
        <v>300</v>
      </c>
      <c r="E5191" s="130" t="s">
        <v>12368</v>
      </c>
      <c r="F5191" s="130">
        <v>1050000</v>
      </c>
      <c r="G5191" s="130">
        <v>2403000</v>
      </c>
      <c r="H5191" s="130" t="str">
        <f t="shared" si="162"/>
        <v>KT-070032</v>
      </c>
      <c r="I5191" s="130" t="str">
        <f t="shared" si="163"/>
        <v>AG</v>
      </c>
    </row>
    <row r="5192" spans="1:9" x14ac:dyDescent="0.15">
      <c r="A5192" s="130">
        <v>5190</v>
      </c>
      <c r="B5192" s="130" t="s">
        <v>7777</v>
      </c>
      <c r="C5192" s="130" t="s">
        <v>17226</v>
      </c>
      <c r="D5192" s="130">
        <v>100</v>
      </c>
      <c r="E5192" s="130" t="s">
        <v>12372</v>
      </c>
      <c r="F5192" s="130">
        <v>4028.2</v>
      </c>
      <c r="G5192" s="130">
        <v>8799</v>
      </c>
      <c r="H5192" s="130" t="str">
        <f t="shared" si="162"/>
        <v>KT-070033</v>
      </c>
      <c r="I5192" s="130" t="str">
        <f t="shared" si="163"/>
        <v>VG</v>
      </c>
    </row>
    <row r="5193" spans="1:9" x14ac:dyDescent="0.15">
      <c r="A5193" s="130">
        <v>5191</v>
      </c>
      <c r="B5193" s="130" t="s">
        <v>7778</v>
      </c>
      <c r="C5193" s="130" t="s">
        <v>17227</v>
      </c>
      <c r="D5193" s="130">
        <v>5240</v>
      </c>
      <c r="E5193" s="130" t="s">
        <v>12372</v>
      </c>
      <c r="F5193" s="130">
        <v>15824800</v>
      </c>
      <c r="G5193" s="130">
        <v>16558400</v>
      </c>
      <c r="H5193" s="130" t="str">
        <f t="shared" si="162"/>
        <v>KT-070034</v>
      </c>
      <c r="I5193" s="130" t="str">
        <f t="shared" si="163"/>
        <v>AG</v>
      </c>
    </row>
    <row r="5194" spans="1:9" x14ac:dyDescent="0.15">
      <c r="A5194" s="130">
        <v>5192</v>
      </c>
      <c r="B5194" s="130" t="s">
        <v>7779</v>
      </c>
      <c r="C5194" s="130" t="s">
        <v>1891</v>
      </c>
      <c r="D5194" s="130">
        <v>100</v>
      </c>
      <c r="E5194" s="130" t="s">
        <v>12361</v>
      </c>
      <c r="F5194" s="130">
        <v>5683700</v>
      </c>
      <c r="G5194" s="130">
        <v>6466156</v>
      </c>
      <c r="H5194" s="130" t="str">
        <f t="shared" si="162"/>
        <v>KT-070035</v>
      </c>
      <c r="I5194" s="130" t="str">
        <f t="shared" si="163"/>
        <v>VG</v>
      </c>
    </row>
    <row r="5195" spans="1:9" x14ac:dyDescent="0.15">
      <c r="A5195" s="130">
        <v>5193</v>
      </c>
      <c r="B5195" s="130" t="s">
        <v>7780</v>
      </c>
      <c r="C5195" s="130" t="s">
        <v>17228</v>
      </c>
      <c r="D5195" s="130">
        <v>10000</v>
      </c>
      <c r="E5195" s="130" t="s">
        <v>12372</v>
      </c>
      <c r="F5195" s="130">
        <v>720000</v>
      </c>
      <c r="G5195" s="130">
        <v>720000</v>
      </c>
      <c r="H5195" s="130" t="str">
        <f t="shared" si="162"/>
        <v>KT-070036</v>
      </c>
      <c r="I5195" s="130" t="str">
        <f t="shared" si="163"/>
        <v>VG</v>
      </c>
    </row>
    <row r="5196" spans="1:9" x14ac:dyDescent="0.15">
      <c r="A5196" s="130">
        <v>5194</v>
      </c>
      <c r="B5196" s="130" t="s">
        <v>7781</v>
      </c>
      <c r="C5196" s="130" t="s">
        <v>17229</v>
      </c>
      <c r="D5196" s="130">
        <v>100</v>
      </c>
      <c r="E5196" s="130" t="s">
        <v>12372</v>
      </c>
      <c r="F5196" s="130">
        <v>38946.800000000003</v>
      </c>
      <c r="G5196" s="130">
        <v>47146.8</v>
      </c>
      <c r="H5196" s="130" t="str">
        <f t="shared" si="162"/>
        <v>KT-070037</v>
      </c>
      <c r="I5196" s="130" t="str">
        <f t="shared" si="163"/>
        <v>VG</v>
      </c>
    </row>
    <row r="5197" spans="1:9" x14ac:dyDescent="0.15">
      <c r="A5197" s="130">
        <v>5195</v>
      </c>
      <c r="B5197" s="130" t="s">
        <v>7782</v>
      </c>
      <c r="C5197" s="130" t="s">
        <v>1752</v>
      </c>
      <c r="D5197" s="130">
        <v>100</v>
      </c>
      <c r="E5197" s="130" t="s">
        <v>12355</v>
      </c>
      <c r="F5197" s="130">
        <v>1039300</v>
      </c>
      <c r="G5197" s="130">
        <v>1229018</v>
      </c>
      <c r="H5197" s="130" t="str">
        <f t="shared" si="162"/>
        <v>KT-070038</v>
      </c>
      <c r="I5197" s="130" t="str">
        <f t="shared" si="163"/>
        <v>VG</v>
      </c>
    </row>
    <row r="5198" spans="1:9" x14ac:dyDescent="0.15">
      <c r="A5198" s="130">
        <v>5196</v>
      </c>
      <c r="B5198" s="130" t="s">
        <v>7783</v>
      </c>
      <c r="C5198" s="130" t="s">
        <v>17230</v>
      </c>
      <c r="D5198" s="130">
        <v>100</v>
      </c>
      <c r="E5198" s="130" t="s">
        <v>12372</v>
      </c>
      <c r="F5198" s="130">
        <v>184900</v>
      </c>
      <c r="G5198" s="130">
        <v>121000</v>
      </c>
      <c r="H5198" s="130" t="str">
        <f t="shared" si="162"/>
        <v>KT-070039</v>
      </c>
      <c r="I5198" s="130" t="str">
        <f t="shared" si="163"/>
        <v>AG</v>
      </c>
    </row>
    <row r="5199" spans="1:9" x14ac:dyDescent="0.15">
      <c r="A5199" s="130">
        <v>5197</v>
      </c>
      <c r="B5199" s="130" t="s">
        <v>7784</v>
      </c>
      <c r="C5199" s="130" t="s">
        <v>17232</v>
      </c>
      <c r="D5199" s="130">
        <v>100</v>
      </c>
      <c r="E5199" s="130" t="s">
        <v>12372</v>
      </c>
      <c r="F5199" s="130">
        <v>1199835</v>
      </c>
      <c r="G5199" s="130">
        <v>1404786</v>
      </c>
      <c r="H5199" s="130" t="str">
        <f t="shared" si="162"/>
        <v>KT-070040</v>
      </c>
      <c r="I5199" s="130" t="str">
        <f t="shared" si="163"/>
        <v>AG</v>
      </c>
    </row>
    <row r="5200" spans="1:9" x14ac:dyDescent="0.15">
      <c r="A5200" s="130">
        <v>5198</v>
      </c>
      <c r="B5200" s="130" t="s">
        <v>7785</v>
      </c>
      <c r="C5200" s="130" t="s">
        <v>17233</v>
      </c>
      <c r="D5200" s="130">
        <v>13</v>
      </c>
      <c r="E5200" s="130" t="s">
        <v>12497</v>
      </c>
      <c r="F5200" s="130">
        <v>1078861</v>
      </c>
      <c r="G5200" s="130">
        <v>1013861</v>
      </c>
      <c r="H5200" s="130" t="str">
        <f t="shared" si="162"/>
        <v>KT-070041</v>
      </c>
      <c r="I5200" s="130" t="str">
        <f t="shared" si="163"/>
        <v>VG</v>
      </c>
    </row>
    <row r="5201" spans="1:9" x14ac:dyDescent="0.15">
      <c r="A5201" s="130">
        <v>5199</v>
      </c>
      <c r="B5201" s="130" t="s">
        <v>7786</v>
      </c>
      <c r="C5201" s="130" t="s">
        <v>17234</v>
      </c>
      <c r="D5201" s="130">
        <v>10</v>
      </c>
      <c r="E5201" s="130" t="s">
        <v>12355</v>
      </c>
      <c r="F5201" s="130">
        <v>722032</v>
      </c>
      <c r="G5201" s="130">
        <v>764848</v>
      </c>
      <c r="H5201" s="130" t="str">
        <f t="shared" si="162"/>
        <v>KT-070042</v>
      </c>
      <c r="I5201" s="130" t="str">
        <f t="shared" si="163"/>
        <v>VG</v>
      </c>
    </row>
    <row r="5202" spans="1:9" x14ac:dyDescent="0.15">
      <c r="A5202" s="130">
        <v>5200</v>
      </c>
      <c r="B5202" s="130" t="s">
        <v>7787</v>
      </c>
      <c r="C5202" s="130" t="s">
        <v>17235</v>
      </c>
      <c r="D5202" s="130">
        <v>1</v>
      </c>
      <c r="E5202" s="130" t="s">
        <v>12355</v>
      </c>
      <c r="F5202" s="130">
        <v>5877</v>
      </c>
      <c r="G5202" s="130">
        <v>6502</v>
      </c>
      <c r="H5202" s="130" t="str">
        <f t="shared" si="162"/>
        <v>KT-070043</v>
      </c>
      <c r="I5202" s="130" t="str">
        <f t="shared" si="163"/>
        <v>AG</v>
      </c>
    </row>
    <row r="5203" spans="1:9" x14ac:dyDescent="0.15">
      <c r="A5203" s="130">
        <v>5201</v>
      </c>
      <c r="B5203" s="130" t="s">
        <v>7788</v>
      </c>
      <c r="C5203" s="130" t="s">
        <v>13898</v>
      </c>
      <c r="D5203" s="130">
        <v>200</v>
      </c>
      <c r="E5203" s="130" t="s">
        <v>12355</v>
      </c>
      <c r="F5203" s="130">
        <v>430000</v>
      </c>
      <c r="G5203" s="130">
        <v>1562000</v>
      </c>
      <c r="H5203" s="130" t="str">
        <f t="shared" si="162"/>
        <v>KT-070044</v>
      </c>
      <c r="I5203" s="130" t="str">
        <f t="shared" si="163"/>
        <v>VG</v>
      </c>
    </row>
    <row r="5204" spans="1:9" x14ac:dyDescent="0.15">
      <c r="A5204" s="130">
        <v>5202</v>
      </c>
      <c r="B5204" s="130" t="s">
        <v>7789</v>
      </c>
      <c r="C5204" s="130" t="s">
        <v>17236</v>
      </c>
      <c r="D5204" s="130">
        <v>100</v>
      </c>
      <c r="E5204" s="130" t="s">
        <v>12372</v>
      </c>
      <c r="F5204" s="130">
        <v>115111.5</v>
      </c>
      <c r="G5204" s="130">
        <v>186344</v>
      </c>
      <c r="H5204" s="130" t="str">
        <f t="shared" si="162"/>
        <v>KT-070045</v>
      </c>
      <c r="I5204" s="130" t="str">
        <f t="shared" si="163"/>
        <v>VG</v>
      </c>
    </row>
    <row r="5205" spans="1:9" x14ac:dyDescent="0.15">
      <c r="A5205" s="130">
        <v>5203</v>
      </c>
      <c r="B5205" s="130" t="s">
        <v>7790</v>
      </c>
      <c r="C5205" s="130" t="s">
        <v>17237</v>
      </c>
      <c r="D5205" s="130">
        <v>3000</v>
      </c>
      <c r="E5205" s="130" t="s">
        <v>12434</v>
      </c>
      <c r="F5205" s="130">
        <v>2500</v>
      </c>
      <c r="G5205" s="130">
        <v>10000</v>
      </c>
      <c r="H5205" s="130" t="str">
        <f t="shared" si="162"/>
        <v>KT-070046</v>
      </c>
      <c r="I5205" s="130" t="str">
        <f t="shared" si="163"/>
        <v>AG</v>
      </c>
    </row>
    <row r="5206" spans="1:9" x14ac:dyDescent="0.15">
      <c r="A5206" s="130">
        <v>5204</v>
      </c>
      <c r="B5206" s="130" t="s">
        <v>7791</v>
      </c>
      <c r="C5206" s="130" t="s">
        <v>17238</v>
      </c>
      <c r="D5206" s="130">
        <v>1000</v>
      </c>
      <c r="E5206" s="130" t="s">
        <v>12372</v>
      </c>
      <c r="F5206" s="130">
        <v>3731000</v>
      </c>
      <c r="G5206" s="130">
        <v>11172900</v>
      </c>
      <c r="H5206" s="130" t="str">
        <f t="shared" si="162"/>
        <v>KT-070047</v>
      </c>
      <c r="I5206" s="130" t="str">
        <f t="shared" si="163"/>
        <v>VG</v>
      </c>
    </row>
    <row r="5207" spans="1:9" x14ac:dyDescent="0.15">
      <c r="A5207" s="130">
        <v>5205</v>
      </c>
      <c r="B5207" s="130" t="s">
        <v>7792</v>
      </c>
      <c r="C5207" s="130" t="s">
        <v>17239</v>
      </c>
      <c r="D5207" s="130">
        <v>1</v>
      </c>
      <c r="E5207" s="130" t="s">
        <v>12370</v>
      </c>
      <c r="F5207" s="130">
        <v>12000</v>
      </c>
      <c r="G5207" s="130">
        <v>16400</v>
      </c>
      <c r="H5207" s="130" t="str">
        <f t="shared" si="162"/>
        <v>KT-070048</v>
      </c>
      <c r="I5207" s="130" t="str">
        <f t="shared" si="163"/>
        <v>AG</v>
      </c>
    </row>
    <row r="5208" spans="1:9" x14ac:dyDescent="0.15">
      <c r="A5208" s="130">
        <v>5206</v>
      </c>
      <c r="B5208" s="130" t="s">
        <v>7793</v>
      </c>
      <c r="C5208" s="130" t="s">
        <v>17240</v>
      </c>
      <c r="D5208" s="130">
        <v>200</v>
      </c>
      <c r="E5208" s="130" t="s">
        <v>12368</v>
      </c>
      <c r="F5208" s="130">
        <v>1648000</v>
      </c>
      <c r="G5208" s="130">
        <v>1384000</v>
      </c>
      <c r="H5208" s="130" t="str">
        <f t="shared" si="162"/>
        <v>KT-070049</v>
      </c>
      <c r="I5208" s="130" t="str">
        <f t="shared" si="163"/>
        <v>AG</v>
      </c>
    </row>
    <row r="5209" spans="1:9" x14ac:dyDescent="0.15">
      <c r="A5209" s="130">
        <v>5207</v>
      </c>
      <c r="B5209" s="130" t="s">
        <v>7794</v>
      </c>
      <c r="C5209" s="130" t="s">
        <v>17241</v>
      </c>
      <c r="D5209" s="130">
        <v>50</v>
      </c>
      <c r="E5209" s="130" t="s">
        <v>12370</v>
      </c>
      <c r="F5209" s="130">
        <v>580000</v>
      </c>
      <c r="G5209" s="130">
        <v>600000</v>
      </c>
      <c r="H5209" s="130" t="str">
        <f t="shared" si="162"/>
        <v>KT-070050</v>
      </c>
      <c r="I5209" s="130" t="str">
        <f t="shared" si="163"/>
        <v>AG</v>
      </c>
    </row>
    <row r="5210" spans="1:9" x14ac:dyDescent="0.15">
      <c r="A5210" s="130">
        <v>5208</v>
      </c>
      <c r="B5210" s="130" t="s">
        <v>7795</v>
      </c>
      <c r="C5210" s="130" t="s">
        <v>17242</v>
      </c>
      <c r="D5210" s="130">
        <v>10</v>
      </c>
      <c r="E5210" s="130" t="s">
        <v>12361</v>
      </c>
      <c r="F5210" s="130">
        <v>15338.1</v>
      </c>
      <c r="G5210" s="130">
        <v>12078.7</v>
      </c>
      <c r="H5210" s="130" t="str">
        <f t="shared" si="162"/>
        <v>KT-070051</v>
      </c>
      <c r="I5210" s="130" t="str">
        <f t="shared" si="163"/>
        <v>AG</v>
      </c>
    </row>
    <row r="5211" spans="1:9" x14ac:dyDescent="0.15">
      <c r="A5211" s="130">
        <v>5209</v>
      </c>
      <c r="B5211" s="130" t="s">
        <v>7796</v>
      </c>
      <c r="C5211" s="130" t="s">
        <v>17243</v>
      </c>
      <c r="D5211" s="130">
        <v>1</v>
      </c>
      <c r="E5211" s="130" t="s">
        <v>17244</v>
      </c>
      <c r="F5211" s="130">
        <v>23146912.800000001</v>
      </c>
      <c r="G5211" s="130">
        <v>23370494.399999999</v>
      </c>
      <c r="H5211" s="130" t="str">
        <f t="shared" si="162"/>
        <v>KT-070052</v>
      </c>
      <c r="I5211" s="130" t="str">
        <f t="shared" si="163"/>
        <v>AG</v>
      </c>
    </row>
    <row r="5212" spans="1:9" x14ac:dyDescent="0.15">
      <c r="A5212" s="130">
        <v>5210</v>
      </c>
      <c r="B5212" s="130" t="s">
        <v>7797</v>
      </c>
      <c r="C5212" s="130" t="s">
        <v>14220</v>
      </c>
      <c r="D5212" s="130">
        <v>6000</v>
      </c>
      <c r="E5212" s="130" t="s">
        <v>17245</v>
      </c>
      <c r="F5212" s="130">
        <v>1780000</v>
      </c>
      <c r="G5212" s="130">
        <v>2980000</v>
      </c>
      <c r="H5212" s="130" t="str">
        <f t="shared" si="162"/>
        <v>KT-070053</v>
      </c>
      <c r="I5212" s="130" t="str">
        <f t="shared" si="163"/>
        <v>VG</v>
      </c>
    </row>
    <row r="5213" spans="1:9" x14ac:dyDescent="0.15">
      <c r="A5213" s="130">
        <v>5211</v>
      </c>
      <c r="B5213" s="130" t="s">
        <v>7798</v>
      </c>
      <c r="C5213" s="130" t="s">
        <v>17246</v>
      </c>
      <c r="D5213" s="130">
        <v>60</v>
      </c>
      <c r="E5213" s="130" t="s">
        <v>12372</v>
      </c>
      <c r="F5213" s="130">
        <v>22760</v>
      </c>
      <c r="G5213" s="130">
        <v>37670</v>
      </c>
      <c r="H5213" s="130" t="str">
        <f t="shared" si="162"/>
        <v>KT-070054</v>
      </c>
      <c r="I5213" s="130" t="str">
        <f t="shared" si="163"/>
        <v>VG</v>
      </c>
    </row>
    <row r="5214" spans="1:9" x14ac:dyDescent="0.15">
      <c r="A5214" s="130">
        <v>5212</v>
      </c>
      <c r="B5214" s="130" t="s">
        <v>7799</v>
      </c>
      <c r="C5214" s="130" t="s">
        <v>17247</v>
      </c>
      <c r="D5214" s="130">
        <v>1</v>
      </c>
      <c r="E5214" s="130" t="s">
        <v>16655</v>
      </c>
      <c r="F5214" s="130">
        <v>548800</v>
      </c>
      <c r="G5214" s="130">
        <v>644000</v>
      </c>
      <c r="H5214" s="130" t="str">
        <f t="shared" si="162"/>
        <v>KT-070055</v>
      </c>
      <c r="I5214" s="130" t="str">
        <f t="shared" si="163"/>
        <v>AG</v>
      </c>
    </row>
    <row r="5215" spans="1:9" x14ac:dyDescent="0.15">
      <c r="A5215" s="130">
        <v>5213</v>
      </c>
      <c r="B5215" s="130" t="s">
        <v>7800</v>
      </c>
      <c r="C5215" s="130" t="s">
        <v>17248</v>
      </c>
      <c r="D5215" s="130">
        <v>200</v>
      </c>
      <c r="E5215" s="130" t="s">
        <v>12372</v>
      </c>
      <c r="F5215" s="130">
        <v>4600000</v>
      </c>
      <c r="G5215" s="130">
        <v>5716000</v>
      </c>
      <c r="H5215" s="130" t="str">
        <f t="shared" si="162"/>
        <v>KT-070056</v>
      </c>
      <c r="I5215" s="130" t="str">
        <f t="shared" si="163"/>
        <v>AG</v>
      </c>
    </row>
    <row r="5216" spans="1:9" x14ac:dyDescent="0.15">
      <c r="A5216" s="130">
        <v>5214</v>
      </c>
      <c r="B5216" s="130" t="s">
        <v>7801</v>
      </c>
      <c r="C5216" s="130" t="s">
        <v>17249</v>
      </c>
      <c r="D5216" s="130">
        <v>1</v>
      </c>
      <c r="E5216" s="130" t="s">
        <v>12391</v>
      </c>
      <c r="F5216" s="130">
        <v>15000000</v>
      </c>
      <c r="G5216" s="130">
        <v>15370000</v>
      </c>
      <c r="H5216" s="130" t="str">
        <f t="shared" si="162"/>
        <v>KT-070057</v>
      </c>
      <c r="I5216" s="130" t="str">
        <f t="shared" si="163"/>
        <v>AG</v>
      </c>
    </row>
    <row r="5217" spans="1:9" x14ac:dyDescent="0.15">
      <c r="A5217" s="130">
        <v>5215</v>
      </c>
      <c r="B5217" s="130" t="s">
        <v>7802</v>
      </c>
      <c r="C5217" s="130" t="s">
        <v>17250</v>
      </c>
      <c r="D5217" s="130">
        <v>1</v>
      </c>
      <c r="E5217" s="130" t="s">
        <v>12403</v>
      </c>
      <c r="F5217" s="130">
        <v>4500000</v>
      </c>
      <c r="G5217" s="130">
        <v>5090000</v>
      </c>
      <c r="H5217" s="130" t="str">
        <f t="shared" si="162"/>
        <v>KT-070058</v>
      </c>
      <c r="I5217" s="130" t="str">
        <f t="shared" si="163"/>
        <v>AG</v>
      </c>
    </row>
    <row r="5218" spans="1:9" x14ac:dyDescent="0.15">
      <c r="A5218" s="130">
        <v>5216</v>
      </c>
      <c r="B5218" s="130" t="s">
        <v>7803</v>
      </c>
      <c r="C5218" s="130" t="s">
        <v>17251</v>
      </c>
      <c r="D5218" s="130">
        <v>100</v>
      </c>
      <c r="E5218" s="130" t="s">
        <v>12368</v>
      </c>
      <c r="F5218" s="130">
        <v>530590</v>
      </c>
      <c r="G5218" s="130">
        <v>173087</v>
      </c>
      <c r="H5218" s="130" t="str">
        <f t="shared" si="162"/>
        <v>KT-070059</v>
      </c>
      <c r="I5218" s="130" t="str">
        <f t="shared" si="163"/>
        <v>AG</v>
      </c>
    </row>
    <row r="5219" spans="1:9" x14ac:dyDescent="0.15">
      <c r="A5219" s="130">
        <v>5217</v>
      </c>
      <c r="B5219" s="130" t="s">
        <v>7804</v>
      </c>
      <c r="C5219" s="130" t="s">
        <v>17252</v>
      </c>
      <c r="D5219" s="130">
        <v>1000</v>
      </c>
      <c r="E5219" s="130" t="s">
        <v>12368</v>
      </c>
      <c r="F5219" s="130">
        <v>11712780</v>
      </c>
      <c r="G5219" s="130">
        <v>13340390</v>
      </c>
      <c r="H5219" s="130" t="str">
        <f t="shared" si="162"/>
        <v>KT-070060</v>
      </c>
      <c r="I5219" s="130" t="str">
        <f t="shared" si="163"/>
        <v>VG</v>
      </c>
    </row>
    <row r="5220" spans="1:9" x14ac:dyDescent="0.15">
      <c r="A5220" s="130">
        <v>5218</v>
      </c>
      <c r="B5220" s="130" t="s">
        <v>7805</v>
      </c>
      <c r="C5220" s="130" t="s">
        <v>17253</v>
      </c>
      <c r="D5220" s="130">
        <v>50</v>
      </c>
      <c r="E5220" s="130" t="s">
        <v>12355</v>
      </c>
      <c r="F5220" s="130">
        <v>42300</v>
      </c>
      <c r="G5220" s="130">
        <v>42300</v>
      </c>
      <c r="H5220" s="130" t="str">
        <f t="shared" si="162"/>
        <v>KT-070061</v>
      </c>
      <c r="I5220" s="130" t="str">
        <f t="shared" si="163"/>
        <v>VG</v>
      </c>
    </row>
    <row r="5221" spans="1:9" x14ac:dyDescent="0.15">
      <c r="A5221" s="130">
        <v>5219</v>
      </c>
      <c r="B5221" s="130" t="s">
        <v>7806</v>
      </c>
      <c r="C5221" s="130" t="s">
        <v>13441</v>
      </c>
      <c r="D5221" s="130">
        <v>100</v>
      </c>
      <c r="E5221" s="130" t="s">
        <v>12372</v>
      </c>
      <c r="F5221" s="130">
        <v>2108601.1</v>
      </c>
      <c r="G5221" s="130">
        <v>532987</v>
      </c>
      <c r="H5221" s="130" t="str">
        <f t="shared" si="162"/>
        <v>KT-070062</v>
      </c>
      <c r="I5221" s="130" t="str">
        <f t="shared" si="163"/>
        <v>AG</v>
      </c>
    </row>
    <row r="5222" spans="1:9" x14ac:dyDescent="0.15">
      <c r="A5222" s="130">
        <v>5220</v>
      </c>
      <c r="B5222" s="130" t="s">
        <v>7807</v>
      </c>
      <c r="C5222" s="130" t="s">
        <v>17254</v>
      </c>
      <c r="D5222" s="130">
        <v>100</v>
      </c>
      <c r="E5222" s="130" t="s">
        <v>12372</v>
      </c>
      <c r="F5222" s="130">
        <v>1296700</v>
      </c>
      <c r="G5222" s="130">
        <v>1316800</v>
      </c>
      <c r="H5222" s="130" t="str">
        <f t="shared" si="162"/>
        <v>KT-070063</v>
      </c>
      <c r="I5222" s="130" t="str">
        <f t="shared" si="163"/>
        <v>VG</v>
      </c>
    </row>
    <row r="5223" spans="1:9" x14ac:dyDescent="0.15">
      <c r="A5223" s="130">
        <v>5221</v>
      </c>
      <c r="B5223" s="130" t="s">
        <v>7808</v>
      </c>
      <c r="C5223" s="130" t="s">
        <v>17255</v>
      </c>
      <c r="D5223" s="130">
        <v>11700</v>
      </c>
      <c r="E5223" s="130" t="s">
        <v>12361</v>
      </c>
      <c r="F5223" s="130">
        <v>86416750</v>
      </c>
      <c r="G5223" s="130">
        <v>111237750</v>
      </c>
      <c r="H5223" s="130" t="str">
        <f t="shared" si="162"/>
        <v>KT-070064</v>
      </c>
      <c r="I5223" s="130" t="str">
        <f t="shared" si="163"/>
        <v>AG</v>
      </c>
    </row>
    <row r="5224" spans="1:9" x14ac:dyDescent="0.15">
      <c r="A5224" s="130">
        <v>5222</v>
      </c>
      <c r="B5224" s="130" t="s">
        <v>7809</v>
      </c>
      <c r="C5224" s="130" t="s">
        <v>12783</v>
      </c>
      <c r="D5224" s="130">
        <v>1</v>
      </c>
      <c r="E5224" s="130" t="s">
        <v>12784</v>
      </c>
      <c r="F5224" s="130">
        <v>53641358</v>
      </c>
      <c r="G5224" s="130">
        <v>71151616</v>
      </c>
      <c r="H5224" s="130" t="str">
        <f t="shared" si="162"/>
        <v>KT-070065</v>
      </c>
      <c r="I5224" s="130" t="str">
        <f t="shared" si="163"/>
        <v>VG</v>
      </c>
    </row>
    <row r="5225" spans="1:9" x14ac:dyDescent="0.15">
      <c r="A5225" s="130">
        <v>5223</v>
      </c>
      <c r="B5225" s="130" t="s">
        <v>7810</v>
      </c>
      <c r="C5225" s="130" t="s">
        <v>12019</v>
      </c>
      <c r="D5225" s="130">
        <v>1</v>
      </c>
      <c r="E5225" s="130" t="s">
        <v>12403</v>
      </c>
      <c r="F5225" s="130">
        <v>385606</v>
      </c>
      <c r="G5225" s="130">
        <v>428642</v>
      </c>
      <c r="H5225" s="130" t="str">
        <f t="shared" si="162"/>
        <v>KT-070066</v>
      </c>
      <c r="I5225" s="130" t="str">
        <f t="shared" si="163"/>
        <v>AG</v>
      </c>
    </row>
    <row r="5226" spans="1:9" x14ac:dyDescent="0.15">
      <c r="A5226" s="130">
        <v>5224</v>
      </c>
      <c r="B5226" s="130" t="s">
        <v>7811</v>
      </c>
      <c r="C5226" s="130" t="s">
        <v>17256</v>
      </c>
      <c r="D5226" s="130">
        <v>300</v>
      </c>
      <c r="E5226" s="130" t="s">
        <v>17257</v>
      </c>
      <c r="F5226" s="130">
        <v>220680</v>
      </c>
      <c r="G5226" s="130">
        <v>670800</v>
      </c>
      <c r="H5226" s="130" t="str">
        <f t="shared" si="162"/>
        <v>KT-070067</v>
      </c>
      <c r="I5226" s="130" t="str">
        <f t="shared" si="163"/>
        <v>VG</v>
      </c>
    </row>
    <row r="5227" spans="1:9" x14ac:dyDescent="0.15">
      <c r="A5227" s="130">
        <v>5225</v>
      </c>
      <c r="B5227" s="130" t="s">
        <v>7812</v>
      </c>
      <c r="C5227" s="130" t="s">
        <v>17258</v>
      </c>
      <c r="D5227" s="130">
        <v>1</v>
      </c>
      <c r="E5227" s="130" t="s">
        <v>12391</v>
      </c>
      <c r="F5227" s="130">
        <v>25607000</v>
      </c>
      <c r="G5227" s="130">
        <v>93279800</v>
      </c>
      <c r="H5227" s="130" t="str">
        <f t="shared" si="162"/>
        <v>KT-070068</v>
      </c>
      <c r="I5227" s="130" t="str">
        <f t="shared" si="163"/>
        <v>AG</v>
      </c>
    </row>
    <row r="5228" spans="1:9" x14ac:dyDescent="0.15">
      <c r="A5228" s="130">
        <v>5226</v>
      </c>
      <c r="B5228" s="130" t="s">
        <v>7813</v>
      </c>
      <c r="C5228" s="130" t="s">
        <v>17259</v>
      </c>
      <c r="D5228" s="130">
        <v>1</v>
      </c>
      <c r="E5228" s="130" t="s">
        <v>12446</v>
      </c>
      <c r="F5228" s="130">
        <v>57100</v>
      </c>
      <c r="G5228" s="130">
        <v>56500</v>
      </c>
      <c r="H5228" s="130" t="str">
        <f t="shared" si="162"/>
        <v>KT-070069</v>
      </c>
      <c r="I5228" s="130" t="str">
        <f t="shared" si="163"/>
        <v>VG</v>
      </c>
    </row>
    <row r="5229" spans="1:9" x14ac:dyDescent="0.15">
      <c r="A5229" s="130">
        <v>5227</v>
      </c>
      <c r="B5229" s="130" t="s">
        <v>7814</v>
      </c>
      <c r="C5229" s="130" t="s">
        <v>17260</v>
      </c>
      <c r="D5229" s="130">
        <v>1</v>
      </c>
      <c r="E5229" s="130" t="s">
        <v>12361</v>
      </c>
      <c r="F5229" s="130">
        <v>194.4</v>
      </c>
      <c r="G5229" s="130">
        <v>28000</v>
      </c>
      <c r="H5229" s="130" t="str">
        <f t="shared" si="162"/>
        <v>KT-070070</v>
      </c>
      <c r="I5229" s="130" t="str">
        <f t="shared" si="163"/>
        <v>AG</v>
      </c>
    </row>
    <row r="5230" spans="1:9" x14ac:dyDescent="0.15">
      <c r="A5230" s="130">
        <v>5228</v>
      </c>
      <c r="B5230" s="130" t="s">
        <v>7815</v>
      </c>
      <c r="C5230" s="130" t="s">
        <v>17261</v>
      </c>
      <c r="D5230" s="130">
        <v>150</v>
      </c>
      <c r="E5230" s="130" t="s">
        <v>13699</v>
      </c>
      <c r="F5230" s="130">
        <v>7319050</v>
      </c>
      <c r="G5230" s="130">
        <v>10539100</v>
      </c>
      <c r="H5230" s="130" t="str">
        <f t="shared" si="162"/>
        <v>KT-070071</v>
      </c>
      <c r="I5230" s="130" t="str">
        <f t="shared" si="163"/>
        <v>AG</v>
      </c>
    </row>
    <row r="5231" spans="1:9" x14ac:dyDescent="0.15">
      <c r="A5231" s="130">
        <v>5229</v>
      </c>
      <c r="B5231" s="130" t="s">
        <v>7816</v>
      </c>
      <c r="C5231" s="130" t="s">
        <v>17262</v>
      </c>
      <c r="D5231" s="130">
        <v>1</v>
      </c>
      <c r="E5231" s="130" t="s">
        <v>12355</v>
      </c>
      <c r="F5231" s="130">
        <v>2154230</v>
      </c>
      <c r="G5231" s="130">
        <v>3323440</v>
      </c>
      <c r="H5231" s="130" t="str">
        <f t="shared" si="162"/>
        <v>KT-070072</v>
      </c>
      <c r="I5231" s="130" t="str">
        <f t="shared" si="163"/>
        <v>AG</v>
      </c>
    </row>
    <row r="5232" spans="1:9" x14ac:dyDescent="0.15">
      <c r="A5232" s="130">
        <v>5230</v>
      </c>
      <c r="B5232" s="130" t="s">
        <v>7817</v>
      </c>
      <c r="C5232" s="130" t="s">
        <v>17263</v>
      </c>
      <c r="D5232" s="130">
        <v>100</v>
      </c>
      <c r="E5232" s="130" t="s">
        <v>12355</v>
      </c>
      <c r="F5232" s="130">
        <v>235850</v>
      </c>
      <c r="G5232" s="130">
        <v>243240</v>
      </c>
      <c r="H5232" s="130" t="str">
        <f t="shared" si="162"/>
        <v>KT-070073</v>
      </c>
      <c r="I5232" s="130" t="str">
        <f t="shared" si="163"/>
        <v>AG</v>
      </c>
    </row>
    <row r="5233" spans="1:9" x14ac:dyDescent="0.15">
      <c r="A5233" s="130">
        <v>5231</v>
      </c>
      <c r="B5233" s="130" t="s">
        <v>7818</v>
      </c>
      <c r="C5233" s="130" t="s">
        <v>1687</v>
      </c>
      <c r="D5233" s="130">
        <v>1</v>
      </c>
      <c r="E5233" s="130" t="s">
        <v>17264</v>
      </c>
      <c r="F5233" s="130">
        <v>1655000</v>
      </c>
      <c r="G5233" s="130">
        <v>2270000</v>
      </c>
      <c r="H5233" s="130" t="str">
        <f t="shared" si="162"/>
        <v>KT-070074</v>
      </c>
      <c r="I5233" s="130" t="str">
        <f t="shared" si="163"/>
        <v>VG</v>
      </c>
    </row>
    <row r="5234" spans="1:9" x14ac:dyDescent="0.15">
      <c r="A5234" s="130">
        <v>5232</v>
      </c>
      <c r="B5234" s="130" t="s">
        <v>7819</v>
      </c>
      <c r="C5234" s="130" t="s">
        <v>17265</v>
      </c>
      <c r="D5234" s="130">
        <v>100</v>
      </c>
      <c r="E5234" s="130" t="s">
        <v>12372</v>
      </c>
      <c r="F5234" s="130">
        <v>1005050</v>
      </c>
      <c r="G5234" s="130">
        <v>1106173.2</v>
      </c>
      <c r="H5234" s="130" t="str">
        <f t="shared" si="162"/>
        <v>KT-070075</v>
      </c>
      <c r="I5234" s="130" t="str">
        <f t="shared" si="163"/>
        <v>VG</v>
      </c>
    </row>
    <row r="5235" spans="1:9" x14ac:dyDescent="0.15">
      <c r="A5235" s="130">
        <v>5233</v>
      </c>
      <c r="B5235" s="130" t="s">
        <v>7820</v>
      </c>
      <c r="C5235" s="130" t="s">
        <v>17266</v>
      </c>
      <c r="D5235" s="130">
        <v>100</v>
      </c>
      <c r="E5235" s="130" t="s">
        <v>12355</v>
      </c>
      <c r="F5235" s="130">
        <v>2464000</v>
      </c>
      <c r="G5235" s="130">
        <v>3082426</v>
      </c>
      <c r="H5235" s="130" t="str">
        <f t="shared" si="162"/>
        <v>KT-070076</v>
      </c>
      <c r="I5235" s="130" t="str">
        <f t="shared" si="163"/>
        <v>AG</v>
      </c>
    </row>
    <row r="5236" spans="1:9" x14ac:dyDescent="0.15">
      <c r="A5236" s="130">
        <v>5234</v>
      </c>
      <c r="B5236" s="130" t="s">
        <v>7821</v>
      </c>
      <c r="C5236" s="130" t="s">
        <v>17267</v>
      </c>
      <c r="D5236" s="130">
        <v>220</v>
      </c>
      <c r="E5236" s="130" t="s">
        <v>12355</v>
      </c>
      <c r="F5236" s="130">
        <v>16320000</v>
      </c>
      <c r="G5236" s="130">
        <v>40560000</v>
      </c>
      <c r="H5236" s="130" t="str">
        <f t="shared" si="162"/>
        <v>KT-070077</v>
      </c>
      <c r="I5236" s="130" t="str">
        <f t="shared" si="163"/>
        <v>AG</v>
      </c>
    </row>
    <row r="5237" spans="1:9" x14ac:dyDescent="0.15">
      <c r="A5237" s="130">
        <v>5235</v>
      </c>
      <c r="B5237" s="130" t="s">
        <v>7822</v>
      </c>
      <c r="C5237" s="130" t="s">
        <v>17268</v>
      </c>
      <c r="D5237" s="130">
        <v>1</v>
      </c>
      <c r="E5237" s="130" t="s">
        <v>12457</v>
      </c>
      <c r="F5237" s="130">
        <v>49789400</v>
      </c>
      <c r="G5237" s="130">
        <v>53536800</v>
      </c>
      <c r="H5237" s="130" t="str">
        <f t="shared" si="162"/>
        <v>KT-070078</v>
      </c>
      <c r="I5237" s="130" t="str">
        <f t="shared" si="163"/>
        <v>AG</v>
      </c>
    </row>
    <row r="5238" spans="1:9" x14ac:dyDescent="0.15">
      <c r="A5238" s="130">
        <v>5236</v>
      </c>
      <c r="B5238" s="130" t="s">
        <v>7823</v>
      </c>
      <c r="C5238" s="130" t="s">
        <v>17269</v>
      </c>
      <c r="D5238" s="130">
        <v>400</v>
      </c>
      <c r="E5238" s="130" t="s">
        <v>12372</v>
      </c>
      <c r="F5238" s="130">
        <v>2486800</v>
      </c>
      <c r="G5238" s="130">
        <v>4200000</v>
      </c>
      <c r="H5238" s="130" t="str">
        <f t="shared" si="162"/>
        <v>KT-070079</v>
      </c>
      <c r="I5238" s="130" t="str">
        <f t="shared" si="163"/>
        <v>AG</v>
      </c>
    </row>
    <row r="5239" spans="1:9" x14ac:dyDescent="0.15">
      <c r="A5239" s="130">
        <v>5237</v>
      </c>
      <c r="B5239" s="130" t="s">
        <v>7824</v>
      </c>
      <c r="C5239" s="130" t="s">
        <v>17270</v>
      </c>
      <c r="D5239" s="130">
        <v>1</v>
      </c>
      <c r="E5239" s="130" t="s">
        <v>12372</v>
      </c>
      <c r="F5239" s="130">
        <v>13027</v>
      </c>
      <c r="G5239" s="130">
        <v>16225</v>
      </c>
      <c r="H5239" s="130" t="str">
        <f t="shared" si="162"/>
        <v>KT-070080</v>
      </c>
      <c r="I5239" s="130" t="str">
        <f t="shared" si="163"/>
        <v>AG</v>
      </c>
    </row>
    <row r="5240" spans="1:9" x14ac:dyDescent="0.15">
      <c r="A5240" s="130">
        <v>5238</v>
      </c>
      <c r="B5240" s="130" t="s">
        <v>7825</v>
      </c>
      <c r="C5240" s="130" t="s">
        <v>17271</v>
      </c>
      <c r="D5240" s="130">
        <v>408</v>
      </c>
      <c r="E5240" s="130" t="s">
        <v>12368</v>
      </c>
      <c r="F5240" s="130">
        <v>20344512</v>
      </c>
      <c r="G5240" s="130">
        <v>22960608</v>
      </c>
      <c r="H5240" s="130" t="str">
        <f t="shared" si="162"/>
        <v>KT-070081</v>
      </c>
      <c r="I5240" s="130" t="str">
        <f t="shared" si="163"/>
        <v>VG</v>
      </c>
    </row>
    <row r="5241" spans="1:9" x14ac:dyDescent="0.15">
      <c r="A5241" s="130">
        <v>5239</v>
      </c>
      <c r="B5241" s="130" t="s">
        <v>7826</v>
      </c>
      <c r="C5241" s="130" t="s">
        <v>17272</v>
      </c>
      <c r="D5241" s="130">
        <v>1</v>
      </c>
      <c r="E5241" s="130" t="s">
        <v>12361</v>
      </c>
      <c r="F5241" s="130">
        <v>6096</v>
      </c>
      <c r="G5241" s="130">
        <v>8084</v>
      </c>
      <c r="H5241" s="130" t="str">
        <f t="shared" si="162"/>
        <v>KT-070082</v>
      </c>
      <c r="I5241" s="130" t="str">
        <f t="shared" si="163"/>
        <v>VG</v>
      </c>
    </row>
    <row r="5242" spans="1:9" x14ac:dyDescent="0.15">
      <c r="A5242" s="130">
        <v>5240</v>
      </c>
      <c r="B5242" s="130" t="s">
        <v>7827</v>
      </c>
      <c r="C5242" s="130" t="s">
        <v>15311</v>
      </c>
      <c r="D5242" s="130">
        <v>300</v>
      </c>
      <c r="E5242" s="130" t="s">
        <v>12368</v>
      </c>
      <c r="F5242" s="130">
        <v>16506557</v>
      </c>
      <c r="G5242" s="130">
        <v>23740471</v>
      </c>
      <c r="H5242" s="130" t="str">
        <f t="shared" si="162"/>
        <v>KT-070083</v>
      </c>
      <c r="I5242" s="130" t="str">
        <f t="shared" si="163"/>
        <v>VG</v>
      </c>
    </row>
    <row r="5243" spans="1:9" x14ac:dyDescent="0.15">
      <c r="A5243" s="130">
        <v>5241</v>
      </c>
      <c r="B5243" s="130" t="s">
        <v>7828</v>
      </c>
      <c r="C5243" s="130" t="s">
        <v>17273</v>
      </c>
      <c r="D5243" s="130">
        <v>30</v>
      </c>
      <c r="E5243" s="130" t="s">
        <v>12355</v>
      </c>
      <c r="F5243" s="130">
        <v>6705180</v>
      </c>
      <c r="G5243" s="130">
        <v>7619080</v>
      </c>
      <c r="H5243" s="130" t="str">
        <f t="shared" si="162"/>
        <v>KT-070084</v>
      </c>
      <c r="I5243" s="130" t="str">
        <f t="shared" si="163"/>
        <v>AG</v>
      </c>
    </row>
    <row r="5244" spans="1:9" x14ac:dyDescent="0.15">
      <c r="A5244" s="130">
        <v>5242</v>
      </c>
      <c r="B5244" s="130" t="s">
        <v>7829</v>
      </c>
      <c r="C5244" s="130" t="s">
        <v>17274</v>
      </c>
      <c r="D5244" s="130">
        <v>1</v>
      </c>
      <c r="E5244" s="130" t="s">
        <v>12372</v>
      </c>
      <c r="F5244" s="130">
        <v>107500</v>
      </c>
      <c r="G5244" s="130">
        <v>84000</v>
      </c>
      <c r="H5244" s="130" t="str">
        <f t="shared" si="162"/>
        <v>KT-070085</v>
      </c>
      <c r="I5244" s="130" t="str">
        <f t="shared" si="163"/>
        <v>AG</v>
      </c>
    </row>
    <row r="5245" spans="1:9" x14ac:dyDescent="0.15">
      <c r="A5245" s="130">
        <v>5243</v>
      </c>
      <c r="B5245" s="130" t="s">
        <v>7830</v>
      </c>
      <c r="C5245" s="130" t="s">
        <v>17275</v>
      </c>
      <c r="D5245" s="130">
        <v>130</v>
      </c>
      <c r="E5245" s="130" t="s">
        <v>12405</v>
      </c>
      <c r="F5245" s="130">
        <v>196250</v>
      </c>
      <c r="G5245" s="130">
        <v>302400</v>
      </c>
      <c r="H5245" s="130" t="str">
        <f t="shared" si="162"/>
        <v>KT-070086</v>
      </c>
      <c r="I5245" s="130" t="str">
        <f t="shared" si="163"/>
        <v>VG</v>
      </c>
    </row>
    <row r="5246" spans="1:9" x14ac:dyDescent="0.15">
      <c r="A5246" s="130">
        <v>5244</v>
      </c>
      <c r="B5246" s="130" t="s">
        <v>7831</v>
      </c>
      <c r="C5246" s="130" t="s">
        <v>17276</v>
      </c>
      <c r="D5246" s="130">
        <v>300</v>
      </c>
      <c r="E5246" s="130" t="s">
        <v>12368</v>
      </c>
      <c r="F5246" s="130">
        <v>3258600</v>
      </c>
      <c r="G5246" s="130">
        <v>3301800</v>
      </c>
      <c r="H5246" s="130" t="str">
        <f t="shared" si="162"/>
        <v>KT-070087</v>
      </c>
      <c r="I5246" s="130" t="str">
        <f t="shared" si="163"/>
        <v>VG</v>
      </c>
    </row>
    <row r="5247" spans="1:9" x14ac:dyDescent="0.15">
      <c r="A5247" s="130">
        <v>5245</v>
      </c>
      <c r="B5247" s="130" t="s">
        <v>7832</v>
      </c>
      <c r="C5247" s="130" t="s">
        <v>17277</v>
      </c>
      <c r="D5247" s="130">
        <v>492</v>
      </c>
      <c r="E5247" s="130" t="s">
        <v>12368</v>
      </c>
      <c r="F5247" s="130">
        <v>40658066.600000001</v>
      </c>
      <c r="G5247" s="130">
        <v>50008059</v>
      </c>
      <c r="H5247" s="130" t="str">
        <f t="shared" si="162"/>
        <v>KT-070088</v>
      </c>
      <c r="I5247" s="130" t="str">
        <f t="shared" si="163"/>
        <v>AG</v>
      </c>
    </row>
    <row r="5248" spans="1:9" x14ac:dyDescent="0.15">
      <c r="A5248" s="130">
        <v>5246</v>
      </c>
      <c r="B5248" s="130" t="s">
        <v>7833</v>
      </c>
      <c r="C5248" s="130" t="s">
        <v>2296</v>
      </c>
      <c r="D5248" s="130">
        <v>10</v>
      </c>
      <c r="E5248" s="130" t="s">
        <v>12355</v>
      </c>
      <c r="F5248" s="130">
        <v>15274125</v>
      </c>
      <c r="G5248" s="130">
        <v>11160788.199999999</v>
      </c>
      <c r="H5248" s="130" t="str">
        <f t="shared" si="162"/>
        <v>KT-070089</v>
      </c>
      <c r="I5248" s="130" t="str">
        <f t="shared" si="163"/>
        <v>AG</v>
      </c>
    </row>
    <row r="5249" spans="1:9" x14ac:dyDescent="0.15">
      <c r="A5249" s="130">
        <v>5247</v>
      </c>
      <c r="B5249" s="130" t="s">
        <v>7834</v>
      </c>
      <c r="C5249" s="130" t="s">
        <v>12799</v>
      </c>
      <c r="D5249" s="130">
        <v>1000</v>
      </c>
      <c r="E5249" s="130" t="s">
        <v>12372</v>
      </c>
      <c r="F5249" s="130">
        <v>11880055</v>
      </c>
      <c r="G5249" s="130">
        <v>15040300</v>
      </c>
      <c r="H5249" s="130" t="str">
        <f t="shared" si="162"/>
        <v>KT-070090</v>
      </c>
      <c r="I5249" s="130" t="str">
        <f t="shared" si="163"/>
        <v>AG</v>
      </c>
    </row>
    <row r="5250" spans="1:9" x14ac:dyDescent="0.15">
      <c r="A5250" s="130">
        <v>5248</v>
      </c>
      <c r="B5250" s="130" t="s">
        <v>7835</v>
      </c>
      <c r="C5250" s="130" t="s">
        <v>17278</v>
      </c>
      <c r="D5250" s="130">
        <v>100</v>
      </c>
      <c r="E5250" s="130" t="s">
        <v>12462</v>
      </c>
      <c r="F5250" s="130">
        <v>30000000</v>
      </c>
      <c r="G5250" s="130">
        <v>72500000</v>
      </c>
      <c r="H5250" s="130" t="str">
        <f t="shared" si="162"/>
        <v>KT-070091</v>
      </c>
      <c r="I5250" s="130" t="str">
        <f t="shared" si="163"/>
        <v>AG</v>
      </c>
    </row>
    <row r="5251" spans="1:9" x14ac:dyDescent="0.15">
      <c r="A5251" s="130">
        <v>5249</v>
      </c>
      <c r="B5251" s="130" t="s">
        <v>7836</v>
      </c>
      <c r="C5251" s="130" t="s">
        <v>17143</v>
      </c>
      <c r="D5251" s="130">
        <v>1000</v>
      </c>
      <c r="E5251" s="130" t="s">
        <v>12361</v>
      </c>
      <c r="F5251" s="130">
        <v>40029100</v>
      </c>
      <c r="G5251" s="130">
        <v>43439000</v>
      </c>
      <c r="H5251" s="130" t="str">
        <f t="shared" si="162"/>
        <v>KT-070092</v>
      </c>
      <c r="I5251" s="130" t="str">
        <f t="shared" si="163"/>
        <v>VG</v>
      </c>
    </row>
    <row r="5252" spans="1:9" x14ac:dyDescent="0.15">
      <c r="A5252" s="130">
        <v>5250</v>
      </c>
      <c r="B5252" s="130" t="s">
        <v>7837</v>
      </c>
      <c r="C5252" s="130" t="s">
        <v>17279</v>
      </c>
      <c r="D5252" s="130">
        <v>1</v>
      </c>
      <c r="E5252" s="130" t="s">
        <v>12370</v>
      </c>
      <c r="F5252" s="130">
        <v>5011415</v>
      </c>
      <c r="G5252" s="130">
        <v>5691962</v>
      </c>
      <c r="H5252" s="130" t="str">
        <f t="shared" ref="H5252:H5315" si="164">LEFT(B5252,FIND("-",B5252)+6)</f>
        <v>KT-070093</v>
      </c>
      <c r="I5252" s="130" t="str">
        <f t="shared" ref="I5252:I5315" si="165">RIGHT(B5252,LEN(B5252)-FIND("-",B5252)-7)</f>
        <v>AG</v>
      </c>
    </row>
    <row r="5253" spans="1:9" x14ac:dyDescent="0.15">
      <c r="A5253" s="130">
        <v>5251</v>
      </c>
      <c r="B5253" s="130" t="s">
        <v>7838</v>
      </c>
      <c r="C5253" s="130" t="s">
        <v>17280</v>
      </c>
      <c r="D5253" s="130">
        <v>100</v>
      </c>
      <c r="E5253" s="130" t="s">
        <v>13699</v>
      </c>
      <c r="F5253" s="130">
        <v>6520000</v>
      </c>
      <c r="G5253" s="130">
        <v>7921250</v>
      </c>
      <c r="H5253" s="130" t="str">
        <f t="shared" si="164"/>
        <v>KT-070094</v>
      </c>
      <c r="I5253" s="130" t="str">
        <f t="shared" si="165"/>
        <v>VG</v>
      </c>
    </row>
    <row r="5254" spans="1:9" x14ac:dyDescent="0.15">
      <c r="A5254" s="130">
        <v>5252</v>
      </c>
      <c r="B5254" s="130" t="s">
        <v>7839</v>
      </c>
      <c r="C5254" s="130" t="s">
        <v>12150</v>
      </c>
      <c r="D5254" s="130">
        <v>40</v>
      </c>
      <c r="E5254" s="130" t="s">
        <v>12372</v>
      </c>
      <c r="F5254" s="130">
        <v>609926.15</v>
      </c>
      <c r="G5254" s="130">
        <v>652702</v>
      </c>
      <c r="H5254" s="130" t="str">
        <f t="shared" si="164"/>
        <v>KT-070095</v>
      </c>
      <c r="I5254" s="130" t="str">
        <f t="shared" si="165"/>
        <v>AG</v>
      </c>
    </row>
    <row r="5255" spans="1:9" x14ac:dyDescent="0.15">
      <c r="A5255" s="130">
        <v>5253</v>
      </c>
      <c r="B5255" s="130" t="s">
        <v>7840</v>
      </c>
      <c r="C5255" s="130" t="s">
        <v>17281</v>
      </c>
      <c r="D5255" s="130">
        <v>500</v>
      </c>
      <c r="E5255" s="130" t="s">
        <v>12355</v>
      </c>
      <c r="F5255" s="130">
        <v>424750000</v>
      </c>
      <c r="G5255" s="130">
        <v>462400000</v>
      </c>
      <c r="H5255" s="130" t="str">
        <f t="shared" si="164"/>
        <v>KT-070096</v>
      </c>
      <c r="I5255" s="130" t="str">
        <f t="shared" si="165"/>
        <v>AG</v>
      </c>
    </row>
    <row r="5256" spans="1:9" x14ac:dyDescent="0.15">
      <c r="A5256" s="130">
        <v>5254</v>
      </c>
      <c r="B5256" s="130" t="s">
        <v>7841</v>
      </c>
      <c r="C5256" s="130" t="s">
        <v>17282</v>
      </c>
      <c r="D5256" s="130">
        <v>15</v>
      </c>
      <c r="E5256" s="130" t="s">
        <v>12355</v>
      </c>
      <c r="F5256" s="130">
        <v>226500</v>
      </c>
      <c r="G5256" s="130">
        <v>197250</v>
      </c>
      <c r="H5256" s="130" t="str">
        <f t="shared" si="164"/>
        <v>KT-070097</v>
      </c>
      <c r="I5256" s="130" t="str">
        <f t="shared" si="165"/>
        <v>VG</v>
      </c>
    </row>
    <row r="5257" spans="1:9" x14ac:dyDescent="0.15">
      <c r="A5257" s="130">
        <v>5255</v>
      </c>
      <c r="B5257" s="130" t="s">
        <v>7842</v>
      </c>
      <c r="C5257" s="130" t="s">
        <v>17283</v>
      </c>
      <c r="D5257" s="130">
        <v>15000</v>
      </c>
      <c r="E5257" s="130" t="s">
        <v>12361</v>
      </c>
      <c r="F5257" s="130">
        <v>58745660</v>
      </c>
      <c r="G5257" s="130">
        <v>42180000</v>
      </c>
      <c r="H5257" s="130" t="str">
        <f t="shared" si="164"/>
        <v>KT-070098</v>
      </c>
      <c r="I5257" s="130" t="str">
        <f t="shared" si="165"/>
        <v>AG</v>
      </c>
    </row>
    <row r="5258" spans="1:9" x14ac:dyDescent="0.15">
      <c r="A5258" s="130">
        <v>5256</v>
      </c>
      <c r="B5258" s="130" t="s">
        <v>7843</v>
      </c>
      <c r="C5258" s="130" t="s">
        <v>17284</v>
      </c>
      <c r="D5258" s="130">
        <v>1</v>
      </c>
      <c r="E5258" s="130" t="s">
        <v>12457</v>
      </c>
      <c r="F5258" s="130">
        <v>46660300</v>
      </c>
      <c r="G5258" s="130">
        <v>50196250</v>
      </c>
      <c r="H5258" s="130" t="str">
        <f t="shared" si="164"/>
        <v>KT-070099</v>
      </c>
      <c r="I5258" s="130" t="str">
        <f t="shared" si="165"/>
        <v>AG</v>
      </c>
    </row>
    <row r="5259" spans="1:9" x14ac:dyDescent="0.15">
      <c r="A5259" s="130">
        <v>5257</v>
      </c>
      <c r="B5259" s="130" t="s">
        <v>7844</v>
      </c>
      <c r="C5259" s="130" t="s">
        <v>17285</v>
      </c>
      <c r="D5259" s="130">
        <v>100</v>
      </c>
      <c r="E5259" s="130" t="s">
        <v>12372</v>
      </c>
      <c r="F5259" s="130">
        <v>1262289</v>
      </c>
      <c r="G5259" s="130">
        <v>1316351</v>
      </c>
      <c r="H5259" s="130" t="str">
        <f t="shared" si="164"/>
        <v>KT-070100</v>
      </c>
      <c r="I5259" s="130" t="str">
        <f t="shared" si="165"/>
        <v>VG</v>
      </c>
    </row>
    <row r="5260" spans="1:9" x14ac:dyDescent="0.15">
      <c r="A5260" s="130">
        <v>5258</v>
      </c>
      <c r="B5260" s="130" t="s">
        <v>7845</v>
      </c>
      <c r="C5260" s="130" t="s">
        <v>17286</v>
      </c>
      <c r="D5260" s="130">
        <v>10</v>
      </c>
      <c r="E5260" s="130" t="s">
        <v>12355</v>
      </c>
      <c r="F5260" s="130">
        <v>92800</v>
      </c>
      <c r="G5260" s="130">
        <v>110000</v>
      </c>
      <c r="H5260" s="130" t="str">
        <f t="shared" si="164"/>
        <v>KT-070101</v>
      </c>
      <c r="I5260" s="130" t="str">
        <f t="shared" si="165"/>
        <v>AG</v>
      </c>
    </row>
    <row r="5261" spans="1:9" x14ac:dyDescent="0.15">
      <c r="A5261" s="130">
        <v>5259</v>
      </c>
      <c r="B5261" s="130" t="s">
        <v>7846</v>
      </c>
      <c r="C5261" s="130" t="s">
        <v>17287</v>
      </c>
      <c r="D5261" s="130">
        <v>1000</v>
      </c>
      <c r="E5261" s="130" t="s">
        <v>12355</v>
      </c>
      <c r="F5261" s="130">
        <v>432217</v>
      </c>
      <c r="G5261" s="130">
        <v>180308</v>
      </c>
      <c r="H5261" s="130" t="str">
        <f t="shared" si="164"/>
        <v>KT-070102</v>
      </c>
      <c r="I5261" s="130" t="str">
        <f t="shared" si="165"/>
        <v>VG</v>
      </c>
    </row>
    <row r="5262" spans="1:9" x14ac:dyDescent="0.15">
      <c r="A5262" s="130">
        <v>5260</v>
      </c>
      <c r="B5262" s="130" t="s">
        <v>7847</v>
      </c>
      <c r="C5262" s="130" t="s">
        <v>17288</v>
      </c>
      <c r="D5262" s="130">
        <v>100</v>
      </c>
      <c r="E5262" s="130" t="s">
        <v>12370</v>
      </c>
      <c r="F5262" s="130">
        <v>211672</v>
      </c>
      <c r="G5262" s="130">
        <v>294017</v>
      </c>
      <c r="H5262" s="130" t="str">
        <f t="shared" si="164"/>
        <v>KT-070103</v>
      </c>
      <c r="I5262" s="130" t="str">
        <f t="shared" si="165"/>
        <v>VG</v>
      </c>
    </row>
    <row r="5263" spans="1:9" x14ac:dyDescent="0.15">
      <c r="A5263" s="130">
        <v>5261</v>
      </c>
      <c r="B5263" s="130" t="s">
        <v>7848</v>
      </c>
      <c r="C5263" s="130" t="s">
        <v>17289</v>
      </c>
      <c r="D5263" s="130">
        <v>1500</v>
      </c>
      <c r="E5263" s="130" t="s">
        <v>12372</v>
      </c>
      <c r="F5263" s="130">
        <v>3225000</v>
      </c>
      <c r="G5263" s="130">
        <v>6180000</v>
      </c>
      <c r="H5263" s="130" t="str">
        <f t="shared" si="164"/>
        <v>KT-070104</v>
      </c>
      <c r="I5263" s="130" t="str">
        <f t="shared" si="165"/>
        <v>AG</v>
      </c>
    </row>
    <row r="5264" spans="1:9" x14ac:dyDescent="0.15">
      <c r="A5264" s="130">
        <v>5262</v>
      </c>
      <c r="B5264" s="130" t="s">
        <v>7849</v>
      </c>
      <c r="C5264" s="130" t="s">
        <v>17290</v>
      </c>
      <c r="D5264" s="130">
        <v>150</v>
      </c>
      <c r="E5264" s="130" t="s">
        <v>12372</v>
      </c>
      <c r="F5264" s="130">
        <v>3530000</v>
      </c>
      <c r="G5264" s="130">
        <v>3740000</v>
      </c>
      <c r="H5264" s="130" t="str">
        <f t="shared" si="164"/>
        <v>KT-070105</v>
      </c>
      <c r="I5264" s="130" t="str">
        <f t="shared" si="165"/>
        <v>AG</v>
      </c>
    </row>
    <row r="5265" spans="1:9" x14ac:dyDescent="0.15">
      <c r="A5265" s="130">
        <v>5263</v>
      </c>
      <c r="B5265" s="130" t="s">
        <v>7850</v>
      </c>
      <c r="C5265" s="130" t="s">
        <v>17291</v>
      </c>
      <c r="D5265" s="130">
        <v>1</v>
      </c>
      <c r="E5265" s="130" t="s">
        <v>12975</v>
      </c>
      <c r="F5265" s="130">
        <v>134100000</v>
      </c>
      <c r="G5265" s="130">
        <v>148176000</v>
      </c>
      <c r="H5265" s="130" t="str">
        <f t="shared" si="164"/>
        <v>KT-070106</v>
      </c>
      <c r="I5265" s="130" t="str">
        <f t="shared" si="165"/>
        <v>AG</v>
      </c>
    </row>
    <row r="5266" spans="1:9" x14ac:dyDescent="0.15">
      <c r="A5266" s="130">
        <v>5264</v>
      </c>
      <c r="B5266" s="130" t="s">
        <v>7851</v>
      </c>
      <c r="C5266" s="130" t="s">
        <v>17292</v>
      </c>
      <c r="D5266" s="130">
        <v>1000</v>
      </c>
      <c r="E5266" s="130" t="s">
        <v>12361</v>
      </c>
      <c r="F5266" s="130">
        <v>12000</v>
      </c>
      <c r="G5266" s="130">
        <v>7497000</v>
      </c>
      <c r="H5266" s="130" t="str">
        <f t="shared" si="164"/>
        <v>KT-070107</v>
      </c>
      <c r="I5266" s="130" t="str">
        <f t="shared" si="165"/>
        <v>VG</v>
      </c>
    </row>
    <row r="5267" spans="1:9" x14ac:dyDescent="0.15">
      <c r="A5267" s="130">
        <v>5265</v>
      </c>
      <c r="B5267" s="130" t="s">
        <v>7852</v>
      </c>
      <c r="C5267" s="130" t="s">
        <v>17293</v>
      </c>
      <c r="D5267" s="130">
        <v>500</v>
      </c>
      <c r="E5267" s="130" t="s">
        <v>12355</v>
      </c>
      <c r="F5267" s="130">
        <v>1400000</v>
      </c>
      <c r="G5267" s="130">
        <v>350000</v>
      </c>
      <c r="H5267" s="130" t="str">
        <f t="shared" si="164"/>
        <v>KT-070108</v>
      </c>
      <c r="I5267" s="130" t="str">
        <f t="shared" si="165"/>
        <v>AG</v>
      </c>
    </row>
    <row r="5268" spans="1:9" x14ac:dyDescent="0.15">
      <c r="A5268" s="130">
        <v>5266</v>
      </c>
      <c r="B5268" s="130" t="s">
        <v>7853</v>
      </c>
      <c r="C5268" s="130" t="s">
        <v>15068</v>
      </c>
      <c r="D5268" s="130">
        <v>100</v>
      </c>
      <c r="E5268" s="130" t="s">
        <v>12370</v>
      </c>
      <c r="F5268" s="130">
        <v>2750000</v>
      </c>
      <c r="G5268" s="130">
        <v>3127000</v>
      </c>
      <c r="H5268" s="130" t="str">
        <f t="shared" si="164"/>
        <v>KT-070109</v>
      </c>
      <c r="I5268" s="130" t="str">
        <f t="shared" si="165"/>
        <v>AG</v>
      </c>
    </row>
    <row r="5269" spans="1:9" x14ac:dyDescent="0.15">
      <c r="A5269" s="130">
        <v>5267</v>
      </c>
      <c r="B5269" s="130" t="s">
        <v>7854</v>
      </c>
      <c r="C5269" s="130" t="s">
        <v>17294</v>
      </c>
      <c r="D5269" s="130">
        <v>50</v>
      </c>
      <c r="E5269" s="130" t="s">
        <v>12446</v>
      </c>
      <c r="F5269" s="130">
        <v>23710000</v>
      </c>
      <c r="G5269" s="130">
        <v>33520000</v>
      </c>
      <c r="H5269" s="130" t="str">
        <f t="shared" si="164"/>
        <v>KT-070110</v>
      </c>
      <c r="I5269" s="130" t="str">
        <f t="shared" si="165"/>
        <v>AG</v>
      </c>
    </row>
    <row r="5270" spans="1:9" x14ac:dyDescent="0.15">
      <c r="A5270" s="130">
        <v>5268</v>
      </c>
      <c r="B5270" s="130" t="s">
        <v>7855</v>
      </c>
      <c r="C5270" s="130" t="s">
        <v>17295</v>
      </c>
      <c r="D5270" s="130">
        <v>1000</v>
      </c>
      <c r="E5270" s="130" t="s">
        <v>12355</v>
      </c>
      <c r="F5270" s="130">
        <v>898000</v>
      </c>
      <c r="G5270" s="130">
        <v>570000</v>
      </c>
      <c r="H5270" s="130" t="str">
        <f t="shared" si="164"/>
        <v>KT-080001</v>
      </c>
      <c r="I5270" s="130" t="str">
        <f t="shared" si="165"/>
        <v>AG</v>
      </c>
    </row>
    <row r="5271" spans="1:9" x14ac:dyDescent="0.15">
      <c r="A5271" s="130">
        <v>5269</v>
      </c>
      <c r="B5271" s="130" t="s">
        <v>7856</v>
      </c>
      <c r="C5271" s="130" t="s">
        <v>17296</v>
      </c>
      <c r="D5271" s="130">
        <v>1</v>
      </c>
      <c r="E5271" s="130" t="s">
        <v>12403</v>
      </c>
      <c r="F5271" s="130">
        <v>4780000</v>
      </c>
      <c r="G5271" s="130">
        <v>5310000</v>
      </c>
      <c r="H5271" s="130" t="str">
        <f t="shared" si="164"/>
        <v>KT-080002</v>
      </c>
      <c r="I5271" s="130" t="str">
        <f t="shared" si="165"/>
        <v>AG</v>
      </c>
    </row>
    <row r="5272" spans="1:9" x14ac:dyDescent="0.15">
      <c r="A5272" s="130">
        <v>5270</v>
      </c>
      <c r="B5272" s="130" t="s">
        <v>7857</v>
      </c>
      <c r="C5272" s="130" t="s">
        <v>2062</v>
      </c>
      <c r="D5272" s="130">
        <v>500</v>
      </c>
      <c r="E5272" s="130" t="s">
        <v>12368</v>
      </c>
      <c r="F5272" s="130">
        <v>72120</v>
      </c>
      <c r="G5272" s="130">
        <v>110000</v>
      </c>
      <c r="H5272" s="130" t="str">
        <f t="shared" si="164"/>
        <v>KT-080003</v>
      </c>
      <c r="I5272" s="130" t="str">
        <f t="shared" si="165"/>
        <v>VG</v>
      </c>
    </row>
    <row r="5273" spans="1:9" x14ac:dyDescent="0.15">
      <c r="A5273" s="130">
        <v>5271</v>
      </c>
      <c r="B5273" s="130" t="s">
        <v>7858</v>
      </c>
      <c r="C5273" s="130" t="s">
        <v>2063</v>
      </c>
      <c r="D5273" s="130">
        <v>2.3599999999999901</v>
      </c>
      <c r="E5273" s="130" t="s">
        <v>12372</v>
      </c>
      <c r="F5273" s="130">
        <v>415662</v>
      </c>
      <c r="G5273" s="130">
        <v>707361.08</v>
      </c>
      <c r="H5273" s="130" t="str">
        <f t="shared" si="164"/>
        <v>KT-080004</v>
      </c>
      <c r="I5273" s="130" t="str">
        <f t="shared" si="165"/>
        <v>VG</v>
      </c>
    </row>
    <row r="5274" spans="1:9" x14ac:dyDescent="0.15">
      <c r="A5274" s="130">
        <v>5272</v>
      </c>
      <c r="B5274" s="130" t="s">
        <v>7859</v>
      </c>
      <c r="C5274" s="130" t="s">
        <v>2064</v>
      </c>
      <c r="D5274" s="130">
        <v>300</v>
      </c>
      <c r="E5274" s="130" t="s">
        <v>12368</v>
      </c>
      <c r="F5274" s="130">
        <v>1170000</v>
      </c>
      <c r="G5274" s="130">
        <v>2616000</v>
      </c>
      <c r="H5274" s="130" t="str">
        <f t="shared" si="164"/>
        <v>KT-080005</v>
      </c>
      <c r="I5274" s="130" t="str">
        <f t="shared" si="165"/>
        <v>VG</v>
      </c>
    </row>
    <row r="5275" spans="1:9" x14ac:dyDescent="0.15">
      <c r="A5275" s="130">
        <v>5273</v>
      </c>
      <c r="B5275" s="130" t="s">
        <v>7860</v>
      </c>
      <c r="C5275" s="130" t="s">
        <v>17297</v>
      </c>
      <c r="D5275" s="130">
        <v>40</v>
      </c>
      <c r="E5275" s="130" t="s">
        <v>12355</v>
      </c>
      <c r="F5275" s="130">
        <v>4600000</v>
      </c>
      <c r="G5275" s="130">
        <v>1480000</v>
      </c>
      <c r="H5275" s="130" t="str">
        <f t="shared" si="164"/>
        <v>KT-080006</v>
      </c>
      <c r="I5275" s="130" t="str">
        <f t="shared" si="165"/>
        <v>AG</v>
      </c>
    </row>
    <row r="5276" spans="1:9" x14ac:dyDescent="0.15">
      <c r="A5276" s="130">
        <v>5274</v>
      </c>
      <c r="B5276" s="130" t="s">
        <v>7861</v>
      </c>
      <c r="C5276" s="130" t="s">
        <v>17298</v>
      </c>
      <c r="D5276" s="130">
        <v>500</v>
      </c>
      <c r="E5276" s="130" t="s">
        <v>12372</v>
      </c>
      <c r="F5276" s="130">
        <v>957300</v>
      </c>
      <c r="G5276" s="130">
        <v>1381100</v>
      </c>
      <c r="H5276" s="130" t="str">
        <f t="shared" si="164"/>
        <v>KT-080007</v>
      </c>
      <c r="I5276" s="130" t="str">
        <f t="shared" si="165"/>
        <v>VG</v>
      </c>
    </row>
    <row r="5277" spans="1:9" x14ac:dyDescent="0.15">
      <c r="A5277" s="130">
        <v>5275</v>
      </c>
      <c r="B5277" s="130" t="s">
        <v>7862</v>
      </c>
      <c r="C5277" s="130" t="s">
        <v>17299</v>
      </c>
      <c r="D5277" s="130">
        <v>100</v>
      </c>
      <c r="E5277" s="130" t="s">
        <v>12372</v>
      </c>
      <c r="F5277" s="130">
        <v>3232384</v>
      </c>
      <c r="G5277" s="130">
        <v>5149035</v>
      </c>
      <c r="H5277" s="130" t="str">
        <f t="shared" si="164"/>
        <v>KT-080008</v>
      </c>
      <c r="I5277" s="130" t="str">
        <f t="shared" si="165"/>
        <v>AG</v>
      </c>
    </row>
    <row r="5278" spans="1:9" x14ac:dyDescent="0.15">
      <c r="A5278" s="130">
        <v>5276</v>
      </c>
      <c r="B5278" s="130" t="s">
        <v>7863</v>
      </c>
      <c r="C5278" s="130" t="s">
        <v>17300</v>
      </c>
      <c r="D5278" s="130">
        <v>1000</v>
      </c>
      <c r="E5278" s="130" t="s">
        <v>12372</v>
      </c>
      <c r="F5278" s="130">
        <v>15692879</v>
      </c>
      <c r="G5278" s="130">
        <v>17164195</v>
      </c>
      <c r="H5278" s="130" t="str">
        <f t="shared" si="164"/>
        <v>KT-080009</v>
      </c>
      <c r="I5278" s="130" t="str">
        <f t="shared" si="165"/>
        <v>AG</v>
      </c>
    </row>
    <row r="5279" spans="1:9" x14ac:dyDescent="0.15">
      <c r="A5279" s="130">
        <v>5277</v>
      </c>
      <c r="B5279" s="130" t="s">
        <v>7864</v>
      </c>
      <c r="C5279" s="130" t="s">
        <v>17301</v>
      </c>
      <c r="D5279" s="130">
        <v>100</v>
      </c>
      <c r="E5279" s="130" t="s">
        <v>12372</v>
      </c>
      <c r="F5279" s="130">
        <v>3867831</v>
      </c>
      <c r="G5279" s="130">
        <v>5420995</v>
      </c>
      <c r="H5279" s="130" t="str">
        <f t="shared" si="164"/>
        <v>KT-080010</v>
      </c>
      <c r="I5279" s="130" t="str">
        <f t="shared" si="165"/>
        <v>AG</v>
      </c>
    </row>
    <row r="5280" spans="1:9" x14ac:dyDescent="0.15">
      <c r="A5280" s="130">
        <v>5278</v>
      </c>
      <c r="B5280" s="130" t="s">
        <v>7865</v>
      </c>
      <c r="C5280" s="130" t="s">
        <v>13032</v>
      </c>
      <c r="D5280" s="130">
        <v>100</v>
      </c>
      <c r="E5280" s="130" t="s">
        <v>12355</v>
      </c>
      <c r="F5280" s="130">
        <v>4273820</v>
      </c>
      <c r="G5280" s="130">
        <v>5497800</v>
      </c>
      <c r="H5280" s="130" t="str">
        <f t="shared" si="164"/>
        <v>KT-080011</v>
      </c>
      <c r="I5280" s="130" t="str">
        <f t="shared" si="165"/>
        <v>AG</v>
      </c>
    </row>
    <row r="5281" spans="1:9" x14ac:dyDescent="0.15">
      <c r="A5281" s="130">
        <v>5279</v>
      </c>
      <c r="B5281" s="130" t="s">
        <v>7866</v>
      </c>
      <c r="C5281" s="130" t="s">
        <v>2184</v>
      </c>
      <c r="D5281" s="130">
        <v>1</v>
      </c>
      <c r="E5281" s="130" t="s">
        <v>12372</v>
      </c>
      <c r="F5281" s="130">
        <v>9779</v>
      </c>
      <c r="G5281" s="130">
        <v>11765</v>
      </c>
      <c r="H5281" s="130" t="str">
        <f t="shared" si="164"/>
        <v>KT-080012</v>
      </c>
      <c r="I5281" s="130" t="str">
        <f t="shared" si="165"/>
        <v>AG</v>
      </c>
    </row>
    <row r="5282" spans="1:9" x14ac:dyDescent="0.15">
      <c r="A5282" s="130">
        <v>5280</v>
      </c>
      <c r="B5282" s="130" t="s">
        <v>7867</v>
      </c>
      <c r="C5282" s="130" t="s">
        <v>17302</v>
      </c>
      <c r="D5282" s="130">
        <v>100</v>
      </c>
      <c r="E5282" s="130" t="s">
        <v>12368</v>
      </c>
      <c r="F5282" s="130">
        <v>1975400</v>
      </c>
      <c r="G5282" s="130">
        <v>1209100</v>
      </c>
      <c r="H5282" s="130" t="str">
        <f t="shared" si="164"/>
        <v>KT-080013</v>
      </c>
      <c r="I5282" s="130" t="str">
        <f t="shared" si="165"/>
        <v>AG</v>
      </c>
    </row>
    <row r="5283" spans="1:9" x14ac:dyDescent="0.15">
      <c r="A5283" s="130">
        <v>5281</v>
      </c>
      <c r="B5283" s="130" t="s">
        <v>7868</v>
      </c>
      <c r="C5283" s="130" t="s">
        <v>17303</v>
      </c>
      <c r="D5283" s="130">
        <v>1680</v>
      </c>
      <c r="E5283" s="130" t="s">
        <v>12368</v>
      </c>
      <c r="F5283" s="130">
        <v>15293720</v>
      </c>
      <c r="G5283" s="130">
        <v>17001000</v>
      </c>
      <c r="H5283" s="130" t="str">
        <f t="shared" si="164"/>
        <v>KT-080014</v>
      </c>
      <c r="I5283" s="130" t="str">
        <f t="shared" si="165"/>
        <v>AG</v>
      </c>
    </row>
    <row r="5284" spans="1:9" x14ac:dyDescent="0.15">
      <c r="A5284" s="130">
        <v>5282</v>
      </c>
      <c r="B5284" s="130" t="s">
        <v>7869</v>
      </c>
      <c r="C5284" s="130" t="s">
        <v>2065</v>
      </c>
      <c r="D5284" s="130">
        <v>90</v>
      </c>
      <c r="E5284" s="130" t="s">
        <v>12355</v>
      </c>
      <c r="F5284" s="130">
        <v>1091970</v>
      </c>
      <c r="G5284" s="130">
        <v>1150935</v>
      </c>
      <c r="H5284" s="130" t="str">
        <f t="shared" si="164"/>
        <v>KT-080015</v>
      </c>
      <c r="I5284" s="130" t="str">
        <f t="shared" si="165"/>
        <v>VG</v>
      </c>
    </row>
    <row r="5285" spans="1:9" x14ac:dyDescent="0.15">
      <c r="A5285" s="130">
        <v>5283</v>
      </c>
      <c r="B5285" s="130" t="s">
        <v>7870</v>
      </c>
      <c r="C5285" s="130" t="s">
        <v>17304</v>
      </c>
      <c r="D5285" s="130">
        <v>5</v>
      </c>
      <c r="E5285" s="130" t="s">
        <v>12355</v>
      </c>
      <c r="F5285" s="130">
        <v>1245432</v>
      </c>
      <c r="G5285" s="130">
        <v>15600000</v>
      </c>
      <c r="H5285" s="130" t="str">
        <f t="shared" si="164"/>
        <v>KT-080016</v>
      </c>
      <c r="I5285" s="130" t="str">
        <f t="shared" si="165"/>
        <v>AG</v>
      </c>
    </row>
    <row r="5286" spans="1:9" x14ac:dyDescent="0.15">
      <c r="A5286" s="130">
        <v>5284</v>
      </c>
      <c r="B5286" s="130" t="s">
        <v>7871</v>
      </c>
      <c r="C5286" s="130" t="s">
        <v>14157</v>
      </c>
      <c r="D5286" s="130">
        <v>30</v>
      </c>
      <c r="E5286" s="130" t="s">
        <v>12355</v>
      </c>
      <c r="F5286" s="130">
        <v>31852000</v>
      </c>
      <c r="G5286" s="130">
        <v>13605000</v>
      </c>
      <c r="H5286" s="130" t="str">
        <f t="shared" si="164"/>
        <v>KT-080017</v>
      </c>
      <c r="I5286" s="130" t="str">
        <f t="shared" si="165"/>
        <v>AG</v>
      </c>
    </row>
    <row r="5287" spans="1:9" x14ac:dyDescent="0.15">
      <c r="A5287" s="130">
        <v>5285</v>
      </c>
      <c r="B5287" s="130" t="s">
        <v>7872</v>
      </c>
      <c r="C5287" s="130" t="s">
        <v>2066</v>
      </c>
      <c r="D5287" s="130">
        <v>300</v>
      </c>
      <c r="E5287" s="130" t="s">
        <v>12368</v>
      </c>
      <c r="F5287" s="130">
        <v>810700</v>
      </c>
      <c r="G5287" s="130">
        <v>1173510</v>
      </c>
      <c r="H5287" s="130" t="str">
        <f t="shared" si="164"/>
        <v>KT-080018</v>
      </c>
      <c r="I5287" s="130" t="str">
        <f t="shared" si="165"/>
        <v>VG</v>
      </c>
    </row>
    <row r="5288" spans="1:9" x14ac:dyDescent="0.15">
      <c r="A5288" s="130">
        <v>5286</v>
      </c>
      <c r="B5288" s="130" t="s">
        <v>7873</v>
      </c>
      <c r="C5288" s="130" t="s">
        <v>17305</v>
      </c>
      <c r="D5288" s="130">
        <v>1</v>
      </c>
      <c r="E5288" s="130" t="s">
        <v>12446</v>
      </c>
      <c r="F5288" s="130">
        <v>58300</v>
      </c>
      <c r="G5288" s="130">
        <v>81900</v>
      </c>
      <c r="H5288" s="130" t="str">
        <f t="shared" si="164"/>
        <v>KT-080019</v>
      </c>
      <c r="I5288" s="130" t="str">
        <f t="shared" si="165"/>
        <v>AG</v>
      </c>
    </row>
    <row r="5289" spans="1:9" x14ac:dyDescent="0.15">
      <c r="A5289" s="130">
        <v>5287</v>
      </c>
      <c r="B5289" s="130" t="s">
        <v>7874</v>
      </c>
      <c r="C5289" s="130" t="s">
        <v>2067</v>
      </c>
      <c r="D5289" s="130">
        <v>1</v>
      </c>
      <c r="E5289" s="130" t="s">
        <v>12361</v>
      </c>
      <c r="F5289" s="130">
        <v>27580.3</v>
      </c>
      <c r="G5289" s="130">
        <v>27634</v>
      </c>
      <c r="H5289" s="130" t="str">
        <f t="shared" si="164"/>
        <v>KT-080020</v>
      </c>
      <c r="I5289" s="130" t="str">
        <f t="shared" si="165"/>
        <v>VG</v>
      </c>
    </row>
    <row r="5290" spans="1:9" x14ac:dyDescent="0.15">
      <c r="A5290" s="130">
        <v>5288</v>
      </c>
      <c r="B5290" s="130" t="s">
        <v>7875</v>
      </c>
      <c r="C5290" s="130" t="s">
        <v>17306</v>
      </c>
      <c r="D5290" s="130">
        <v>20</v>
      </c>
      <c r="E5290" s="130" t="s">
        <v>12372</v>
      </c>
      <c r="F5290" s="130">
        <v>12580000</v>
      </c>
      <c r="G5290" s="130">
        <v>13540000</v>
      </c>
      <c r="H5290" s="130" t="str">
        <f t="shared" si="164"/>
        <v>KT-080021</v>
      </c>
      <c r="I5290" s="130" t="str">
        <f t="shared" si="165"/>
        <v>AG</v>
      </c>
    </row>
    <row r="5291" spans="1:9" x14ac:dyDescent="0.15">
      <c r="A5291" s="130">
        <v>5289</v>
      </c>
      <c r="B5291" s="130" t="s">
        <v>7876</v>
      </c>
      <c r="C5291" s="130" t="s">
        <v>17307</v>
      </c>
      <c r="D5291" s="130">
        <v>100</v>
      </c>
      <c r="E5291" s="130" t="s">
        <v>17308</v>
      </c>
      <c r="F5291" s="130">
        <v>5363000</v>
      </c>
      <c r="G5291" s="130">
        <v>20300000</v>
      </c>
      <c r="H5291" s="130" t="str">
        <f t="shared" si="164"/>
        <v>KT-080022</v>
      </c>
      <c r="I5291" s="130" t="str">
        <f t="shared" si="165"/>
        <v>AG</v>
      </c>
    </row>
    <row r="5292" spans="1:9" x14ac:dyDescent="0.15">
      <c r="A5292" s="130">
        <v>5290</v>
      </c>
      <c r="B5292" s="130" t="s">
        <v>7877</v>
      </c>
      <c r="C5292" s="130" t="s">
        <v>17309</v>
      </c>
      <c r="D5292" s="130">
        <v>1000</v>
      </c>
      <c r="E5292" s="130" t="s">
        <v>12372</v>
      </c>
      <c r="F5292" s="130">
        <v>55880</v>
      </c>
      <c r="G5292" s="130">
        <v>80880</v>
      </c>
      <c r="H5292" s="130" t="str">
        <f t="shared" si="164"/>
        <v>KT-080023</v>
      </c>
      <c r="I5292" s="130" t="str">
        <f t="shared" si="165"/>
        <v>AG</v>
      </c>
    </row>
    <row r="5293" spans="1:9" x14ac:dyDescent="0.15">
      <c r="A5293" s="130">
        <v>5291</v>
      </c>
      <c r="B5293" s="130" t="s">
        <v>7878</v>
      </c>
      <c r="C5293" s="130" t="s">
        <v>1940</v>
      </c>
      <c r="D5293" s="130">
        <v>150</v>
      </c>
      <c r="E5293" s="130" t="s">
        <v>12372</v>
      </c>
      <c r="F5293" s="130">
        <v>4200000</v>
      </c>
      <c r="G5293" s="130">
        <v>225000</v>
      </c>
      <c r="H5293" s="130" t="str">
        <f t="shared" si="164"/>
        <v>KT-080024</v>
      </c>
      <c r="I5293" s="130" t="str">
        <f t="shared" si="165"/>
        <v>AG</v>
      </c>
    </row>
    <row r="5294" spans="1:9" x14ac:dyDescent="0.15">
      <c r="A5294" s="130">
        <v>5292</v>
      </c>
      <c r="B5294" s="130" t="s">
        <v>7879</v>
      </c>
      <c r="C5294" s="130" t="s">
        <v>17310</v>
      </c>
      <c r="D5294" s="130">
        <v>92.69</v>
      </c>
      <c r="E5294" s="130" t="s">
        <v>12355</v>
      </c>
      <c r="F5294" s="130">
        <v>131273068.78</v>
      </c>
      <c r="G5294" s="130">
        <v>127478868.25</v>
      </c>
      <c r="H5294" s="130" t="str">
        <f t="shared" si="164"/>
        <v>KT-080025</v>
      </c>
      <c r="I5294" s="130" t="str">
        <f t="shared" si="165"/>
        <v>AG</v>
      </c>
    </row>
    <row r="5295" spans="1:9" x14ac:dyDescent="0.15">
      <c r="A5295" s="130">
        <v>5293</v>
      </c>
      <c r="B5295" s="130" t="s">
        <v>7880</v>
      </c>
      <c r="C5295" s="130" t="s">
        <v>17311</v>
      </c>
      <c r="D5295" s="130">
        <v>100</v>
      </c>
      <c r="E5295" s="130" t="s">
        <v>12372</v>
      </c>
      <c r="F5295" s="130">
        <v>76600</v>
      </c>
      <c r="G5295" s="130">
        <v>65400</v>
      </c>
      <c r="H5295" s="130" t="str">
        <f t="shared" si="164"/>
        <v>KT-080026</v>
      </c>
      <c r="I5295" s="130" t="str">
        <f t="shared" si="165"/>
        <v>VG</v>
      </c>
    </row>
    <row r="5296" spans="1:9" x14ac:dyDescent="0.15">
      <c r="A5296" s="130">
        <v>5294</v>
      </c>
      <c r="B5296" s="130" t="s">
        <v>7881</v>
      </c>
      <c r="C5296" s="130" t="s">
        <v>2068</v>
      </c>
      <c r="D5296" s="130">
        <v>1</v>
      </c>
      <c r="E5296" s="130" t="s">
        <v>12478</v>
      </c>
      <c r="F5296" s="130">
        <v>12590150</v>
      </c>
      <c r="G5296" s="130">
        <v>12676555</v>
      </c>
      <c r="H5296" s="130" t="str">
        <f t="shared" si="164"/>
        <v>KT-080027</v>
      </c>
      <c r="I5296" s="130" t="str">
        <f t="shared" si="165"/>
        <v>VG</v>
      </c>
    </row>
    <row r="5297" spans="1:9" x14ac:dyDescent="0.15">
      <c r="A5297" s="130">
        <v>5295</v>
      </c>
      <c r="B5297" s="130" t="s">
        <v>7882</v>
      </c>
      <c r="C5297" s="130" t="s">
        <v>2069</v>
      </c>
      <c r="D5297" s="130">
        <v>2000</v>
      </c>
      <c r="E5297" s="130" t="s">
        <v>12372</v>
      </c>
      <c r="F5297" s="130">
        <v>19317.599999999999</v>
      </c>
      <c r="G5297" s="130">
        <v>16236.8</v>
      </c>
      <c r="H5297" s="130" t="str">
        <f t="shared" si="164"/>
        <v>KT-080028</v>
      </c>
      <c r="I5297" s="130" t="str">
        <f t="shared" si="165"/>
        <v>VG</v>
      </c>
    </row>
    <row r="5298" spans="1:9" x14ac:dyDescent="0.15">
      <c r="A5298" s="130">
        <v>5296</v>
      </c>
      <c r="B5298" s="130" t="s">
        <v>7883</v>
      </c>
      <c r="C5298" s="130" t="s">
        <v>2070</v>
      </c>
      <c r="D5298" s="130">
        <v>1</v>
      </c>
      <c r="E5298" s="130" t="s">
        <v>12402</v>
      </c>
      <c r="F5298" s="130">
        <v>299000</v>
      </c>
      <c r="G5298" s="130">
        <v>28000</v>
      </c>
      <c r="H5298" s="130" t="str">
        <f t="shared" si="164"/>
        <v>KT-080029</v>
      </c>
      <c r="I5298" s="130" t="str">
        <f t="shared" si="165"/>
        <v>VG</v>
      </c>
    </row>
    <row r="5299" spans="1:9" x14ac:dyDescent="0.15">
      <c r="A5299" s="130">
        <v>5297</v>
      </c>
      <c r="B5299" s="130" t="s">
        <v>7884</v>
      </c>
      <c r="C5299" s="130" t="s">
        <v>14157</v>
      </c>
      <c r="D5299" s="130">
        <v>30</v>
      </c>
      <c r="E5299" s="130" t="s">
        <v>12355</v>
      </c>
      <c r="F5299" s="130">
        <v>846000</v>
      </c>
      <c r="G5299" s="130">
        <v>2190000</v>
      </c>
      <c r="H5299" s="130" t="str">
        <f t="shared" si="164"/>
        <v>KT-080030</v>
      </c>
      <c r="I5299" s="130" t="str">
        <f t="shared" si="165"/>
        <v>AG</v>
      </c>
    </row>
    <row r="5300" spans="1:9" x14ac:dyDescent="0.15">
      <c r="A5300" s="130">
        <v>5298</v>
      </c>
      <c r="B5300" s="130" t="s">
        <v>7885</v>
      </c>
      <c r="C5300" s="130" t="s">
        <v>2071</v>
      </c>
      <c r="D5300" s="130">
        <v>10</v>
      </c>
      <c r="E5300" s="130" t="s">
        <v>12471</v>
      </c>
      <c r="F5300" s="130">
        <v>118337</v>
      </c>
      <c r="G5300" s="130">
        <v>81337</v>
      </c>
      <c r="H5300" s="130" t="str">
        <f t="shared" si="164"/>
        <v>KT-080031</v>
      </c>
      <c r="I5300" s="130" t="str">
        <f t="shared" si="165"/>
        <v>VG</v>
      </c>
    </row>
    <row r="5301" spans="1:9" x14ac:dyDescent="0.15">
      <c r="A5301" s="130">
        <v>5299</v>
      </c>
      <c r="B5301" s="130" t="s">
        <v>7886</v>
      </c>
      <c r="C5301" s="130" t="s">
        <v>1888</v>
      </c>
      <c r="D5301" s="130">
        <v>1</v>
      </c>
      <c r="E5301" s="130" t="s">
        <v>13699</v>
      </c>
      <c r="F5301" s="130">
        <v>5520900</v>
      </c>
      <c r="G5301" s="130">
        <v>5800300</v>
      </c>
      <c r="H5301" s="130" t="str">
        <f t="shared" si="164"/>
        <v>KT-080032</v>
      </c>
      <c r="I5301" s="130" t="str">
        <f t="shared" si="165"/>
        <v>VG</v>
      </c>
    </row>
    <row r="5302" spans="1:9" x14ac:dyDescent="0.15">
      <c r="A5302" s="130">
        <v>5300</v>
      </c>
      <c r="B5302" s="130" t="s">
        <v>7887</v>
      </c>
      <c r="C5302" s="130" t="s">
        <v>17312</v>
      </c>
      <c r="D5302" s="130">
        <v>1</v>
      </c>
      <c r="E5302" s="130" t="s">
        <v>12403</v>
      </c>
      <c r="F5302" s="130">
        <v>47391000</v>
      </c>
      <c r="G5302" s="130">
        <v>51084000</v>
      </c>
      <c r="H5302" s="130" t="str">
        <f t="shared" si="164"/>
        <v>KT-090001</v>
      </c>
      <c r="I5302" s="130" t="str">
        <f t="shared" si="165"/>
        <v>AG</v>
      </c>
    </row>
    <row r="5303" spans="1:9" x14ac:dyDescent="0.15">
      <c r="A5303" s="130">
        <v>5301</v>
      </c>
      <c r="B5303" s="130" t="s">
        <v>7888</v>
      </c>
      <c r="C5303" s="130" t="s">
        <v>2072</v>
      </c>
      <c r="D5303" s="130">
        <v>100</v>
      </c>
      <c r="E5303" s="130" t="s">
        <v>12372</v>
      </c>
      <c r="F5303" s="130">
        <v>227500</v>
      </c>
      <c r="G5303" s="130">
        <v>226300</v>
      </c>
      <c r="H5303" s="130" t="str">
        <f t="shared" si="164"/>
        <v>KT-090002</v>
      </c>
      <c r="I5303" s="130" t="str">
        <f t="shared" si="165"/>
        <v>VG</v>
      </c>
    </row>
    <row r="5304" spans="1:9" x14ac:dyDescent="0.15">
      <c r="A5304" s="130">
        <v>5302</v>
      </c>
      <c r="B5304" s="130" t="s">
        <v>7889</v>
      </c>
      <c r="C5304" s="130" t="s">
        <v>2073</v>
      </c>
      <c r="D5304" s="130">
        <v>10</v>
      </c>
      <c r="E5304" s="130" t="s">
        <v>12355</v>
      </c>
      <c r="F5304" s="130">
        <v>22570160</v>
      </c>
      <c r="G5304" s="130">
        <v>27289270</v>
      </c>
      <c r="H5304" s="130" t="str">
        <f t="shared" si="164"/>
        <v>KT-090003</v>
      </c>
      <c r="I5304" s="130" t="str">
        <f t="shared" si="165"/>
        <v>VG</v>
      </c>
    </row>
    <row r="5305" spans="1:9" x14ac:dyDescent="0.15">
      <c r="A5305" s="130">
        <v>5303</v>
      </c>
      <c r="B5305" s="130" t="s">
        <v>7890</v>
      </c>
      <c r="C5305" s="130" t="s">
        <v>17313</v>
      </c>
      <c r="D5305" s="130">
        <v>30</v>
      </c>
      <c r="E5305" s="130" t="s">
        <v>12355</v>
      </c>
      <c r="F5305" s="130">
        <v>115013600</v>
      </c>
      <c r="G5305" s="130">
        <v>204659000</v>
      </c>
      <c r="H5305" s="130" t="str">
        <f t="shared" si="164"/>
        <v>KT-090004</v>
      </c>
      <c r="I5305" s="130" t="str">
        <f t="shared" si="165"/>
        <v>AG</v>
      </c>
    </row>
    <row r="5306" spans="1:9" x14ac:dyDescent="0.15">
      <c r="A5306" s="130">
        <v>5304</v>
      </c>
      <c r="B5306" s="130" t="s">
        <v>7891</v>
      </c>
      <c r="C5306" s="130" t="s">
        <v>12783</v>
      </c>
      <c r="D5306" s="130">
        <v>2</v>
      </c>
      <c r="E5306" s="130" t="s">
        <v>12784</v>
      </c>
      <c r="F5306" s="130">
        <v>79838000</v>
      </c>
      <c r="G5306" s="130">
        <v>104697000</v>
      </c>
      <c r="H5306" s="130" t="str">
        <f t="shared" si="164"/>
        <v>KT-090005</v>
      </c>
      <c r="I5306" s="130" t="str">
        <f t="shared" si="165"/>
        <v>AG</v>
      </c>
    </row>
    <row r="5307" spans="1:9" x14ac:dyDescent="0.15">
      <c r="A5307" s="130">
        <v>5305</v>
      </c>
      <c r="B5307" s="130" t="s">
        <v>7892</v>
      </c>
      <c r="C5307" s="130" t="s">
        <v>17314</v>
      </c>
      <c r="D5307" s="130">
        <v>1000</v>
      </c>
      <c r="E5307" s="130" t="s">
        <v>12434</v>
      </c>
      <c r="F5307" s="130">
        <v>208000</v>
      </c>
      <c r="G5307" s="130">
        <v>264000</v>
      </c>
      <c r="H5307" s="130" t="str">
        <f t="shared" si="164"/>
        <v>KT-090006</v>
      </c>
      <c r="I5307" s="130" t="str">
        <f t="shared" si="165"/>
        <v>AG</v>
      </c>
    </row>
    <row r="5308" spans="1:9" x14ac:dyDescent="0.15">
      <c r="A5308" s="130">
        <v>5306</v>
      </c>
      <c r="B5308" s="130" t="s">
        <v>7893</v>
      </c>
      <c r="C5308" s="130" t="s">
        <v>2074</v>
      </c>
      <c r="D5308" s="130">
        <v>100</v>
      </c>
      <c r="E5308" s="130" t="s">
        <v>12355</v>
      </c>
      <c r="F5308" s="130">
        <v>618538</v>
      </c>
      <c r="G5308" s="130">
        <v>535098</v>
      </c>
      <c r="H5308" s="130" t="str">
        <f t="shared" si="164"/>
        <v>KT-090007</v>
      </c>
      <c r="I5308" s="130" t="str">
        <f t="shared" si="165"/>
        <v>VG</v>
      </c>
    </row>
    <row r="5309" spans="1:9" x14ac:dyDescent="0.15">
      <c r="A5309" s="130">
        <v>5307</v>
      </c>
      <c r="B5309" s="130" t="s">
        <v>7894</v>
      </c>
      <c r="C5309" s="130" t="s">
        <v>17315</v>
      </c>
      <c r="D5309" s="130">
        <v>10000</v>
      </c>
      <c r="E5309" s="130" t="s">
        <v>12372</v>
      </c>
      <c r="F5309" s="130">
        <v>480498</v>
      </c>
      <c r="G5309" s="130">
        <v>889962</v>
      </c>
      <c r="H5309" s="130" t="str">
        <f t="shared" si="164"/>
        <v>KT-090008</v>
      </c>
      <c r="I5309" s="130" t="str">
        <f t="shared" si="165"/>
        <v>AG</v>
      </c>
    </row>
    <row r="5310" spans="1:9" x14ac:dyDescent="0.15">
      <c r="A5310" s="130">
        <v>5308</v>
      </c>
      <c r="B5310" s="130" t="s">
        <v>7895</v>
      </c>
      <c r="C5310" s="130" t="s">
        <v>2075</v>
      </c>
      <c r="D5310" s="130">
        <v>1</v>
      </c>
      <c r="E5310" s="130" t="s">
        <v>12372</v>
      </c>
      <c r="F5310" s="130">
        <v>2637.02</v>
      </c>
      <c r="G5310" s="130">
        <v>4553.95</v>
      </c>
      <c r="H5310" s="130" t="str">
        <f t="shared" si="164"/>
        <v>KT-090009</v>
      </c>
      <c r="I5310" s="130" t="str">
        <f t="shared" si="165"/>
        <v>VG</v>
      </c>
    </row>
    <row r="5311" spans="1:9" x14ac:dyDescent="0.15">
      <c r="A5311" s="130">
        <v>5309</v>
      </c>
      <c r="B5311" s="130" t="s">
        <v>7896</v>
      </c>
      <c r="C5311" s="130" t="s">
        <v>15139</v>
      </c>
      <c r="D5311" s="130">
        <v>200</v>
      </c>
      <c r="E5311" s="130" t="s">
        <v>12355</v>
      </c>
      <c r="F5311" s="130">
        <v>426676810</v>
      </c>
      <c r="G5311" s="130">
        <v>532310890</v>
      </c>
      <c r="H5311" s="130" t="str">
        <f t="shared" si="164"/>
        <v>KT-090010</v>
      </c>
      <c r="I5311" s="130" t="str">
        <f t="shared" si="165"/>
        <v>AG</v>
      </c>
    </row>
    <row r="5312" spans="1:9" x14ac:dyDescent="0.15">
      <c r="A5312" s="130">
        <v>5310</v>
      </c>
      <c r="B5312" s="130" t="s">
        <v>7897</v>
      </c>
      <c r="C5312" s="130" t="s">
        <v>2076</v>
      </c>
      <c r="D5312" s="130">
        <v>2</v>
      </c>
      <c r="E5312" s="130" t="s">
        <v>12688</v>
      </c>
      <c r="F5312" s="130">
        <v>646600</v>
      </c>
      <c r="G5312" s="130">
        <v>660000</v>
      </c>
      <c r="H5312" s="130" t="str">
        <f t="shared" si="164"/>
        <v>KT-090011</v>
      </c>
      <c r="I5312" s="130" t="str">
        <f t="shared" si="165"/>
        <v>VG</v>
      </c>
    </row>
    <row r="5313" spans="1:9" x14ac:dyDescent="0.15">
      <c r="A5313" s="130">
        <v>5311</v>
      </c>
      <c r="B5313" s="130" t="s">
        <v>7898</v>
      </c>
      <c r="C5313" s="130" t="s">
        <v>17316</v>
      </c>
      <c r="D5313" s="130">
        <v>300</v>
      </c>
      <c r="E5313" s="130" t="s">
        <v>12368</v>
      </c>
      <c r="F5313" s="130">
        <v>6095100</v>
      </c>
      <c r="G5313" s="130">
        <v>4655100</v>
      </c>
      <c r="H5313" s="130" t="str">
        <f t="shared" si="164"/>
        <v>KT-090012</v>
      </c>
      <c r="I5313" s="130" t="str">
        <f t="shared" si="165"/>
        <v>AG</v>
      </c>
    </row>
    <row r="5314" spans="1:9" x14ac:dyDescent="0.15">
      <c r="A5314" s="130">
        <v>5312</v>
      </c>
      <c r="B5314" s="130" t="s">
        <v>7899</v>
      </c>
      <c r="C5314" s="130" t="s">
        <v>2186</v>
      </c>
      <c r="D5314" s="130">
        <v>30</v>
      </c>
      <c r="E5314" s="130" t="s">
        <v>12372</v>
      </c>
      <c r="F5314" s="130">
        <v>752460</v>
      </c>
      <c r="G5314" s="130">
        <v>806220</v>
      </c>
      <c r="H5314" s="130" t="str">
        <f t="shared" si="164"/>
        <v>KT-090013</v>
      </c>
      <c r="I5314" s="130" t="str">
        <f t="shared" si="165"/>
        <v>AG</v>
      </c>
    </row>
    <row r="5315" spans="1:9" x14ac:dyDescent="0.15">
      <c r="A5315" s="130">
        <v>5313</v>
      </c>
      <c r="B5315" s="130" t="s">
        <v>7900</v>
      </c>
      <c r="C5315" s="130" t="s">
        <v>17317</v>
      </c>
      <c r="D5315" s="130">
        <v>200</v>
      </c>
      <c r="E5315" s="130" t="s">
        <v>12355</v>
      </c>
      <c r="F5315" s="130">
        <v>707427299</v>
      </c>
      <c r="G5315" s="130">
        <v>708826813</v>
      </c>
      <c r="H5315" s="130" t="str">
        <f t="shared" si="164"/>
        <v>KT-090014</v>
      </c>
      <c r="I5315" s="130" t="str">
        <f t="shared" si="165"/>
        <v>AG</v>
      </c>
    </row>
    <row r="5316" spans="1:9" x14ac:dyDescent="0.15">
      <c r="A5316" s="130">
        <v>5314</v>
      </c>
      <c r="B5316" s="130" t="s">
        <v>7901</v>
      </c>
      <c r="C5316" s="130" t="s">
        <v>2077</v>
      </c>
      <c r="D5316" s="130">
        <v>1.3999999999999899</v>
      </c>
      <c r="E5316" s="130" t="s">
        <v>12905</v>
      </c>
      <c r="F5316" s="130">
        <v>13742531</v>
      </c>
      <c r="G5316" s="130">
        <v>47637359</v>
      </c>
      <c r="H5316" s="130" t="str">
        <f t="shared" ref="H5316:H5379" si="166">LEFT(B5316,FIND("-",B5316)+6)</f>
        <v>KT-090015</v>
      </c>
      <c r="I5316" s="130" t="str">
        <f t="shared" ref="I5316:I5379" si="167">RIGHT(B5316,LEN(B5316)-FIND("-",B5316)-7)</f>
        <v>VG</v>
      </c>
    </row>
    <row r="5317" spans="1:9" x14ac:dyDescent="0.15">
      <c r="A5317" s="130">
        <v>5315</v>
      </c>
      <c r="B5317" s="130" t="s">
        <v>7902</v>
      </c>
      <c r="C5317" s="130" t="s">
        <v>17318</v>
      </c>
      <c r="D5317" s="130">
        <v>100</v>
      </c>
      <c r="E5317" s="130" t="s">
        <v>12361</v>
      </c>
      <c r="F5317" s="130">
        <v>2448900</v>
      </c>
      <c r="G5317" s="130">
        <v>2418000</v>
      </c>
      <c r="H5317" s="130" t="str">
        <f t="shared" si="166"/>
        <v>KT-090016</v>
      </c>
      <c r="I5317" s="130" t="str">
        <f t="shared" si="167"/>
        <v>AG</v>
      </c>
    </row>
    <row r="5318" spans="1:9" x14ac:dyDescent="0.15">
      <c r="A5318" s="130">
        <v>5316</v>
      </c>
      <c r="B5318" s="130" t="s">
        <v>7903</v>
      </c>
      <c r="C5318" s="130" t="s">
        <v>17319</v>
      </c>
      <c r="D5318" s="130">
        <v>100</v>
      </c>
      <c r="E5318" s="130" t="s">
        <v>12372</v>
      </c>
      <c r="F5318" s="130">
        <v>960000</v>
      </c>
      <c r="G5318" s="130">
        <v>1040000</v>
      </c>
      <c r="H5318" s="130" t="str">
        <f t="shared" si="166"/>
        <v>KT-090017</v>
      </c>
      <c r="I5318" s="130" t="str">
        <f t="shared" si="167"/>
        <v>VG</v>
      </c>
    </row>
    <row r="5319" spans="1:9" x14ac:dyDescent="0.15">
      <c r="A5319" s="130">
        <v>5317</v>
      </c>
      <c r="B5319" s="130" t="s">
        <v>7904</v>
      </c>
      <c r="C5319" s="130" t="s">
        <v>2078</v>
      </c>
      <c r="D5319" s="130">
        <v>200</v>
      </c>
      <c r="E5319" s="130" t="s">
        <v>12446</v>
      </c>
      <c r="F5319" s="130">
        <v>2719000</v>
      </c>
      <c r="G5319" s="130">
        <v>2818214</v>
      </c>
      <c r="H5319" s="130" t="str">
        <f t="shared" si="166"/>
        <v>KT-090018</v>
      </c>
      <c r="I5319" s="130" t="str">
        <f t="shared" si="167"/>
        <v>VG</v>
      </c>
    </row>
    <row r="5320" spans="1:9" x14ac:dyDescent="0.15">
      <c r="A5320" s="130">
        <v>5318</v>
      </c>
      <c r="B5320" s="130" t="s">
        <v>7905</v>
      </c>
      <c r="C5320" s="130" t="s">
        <v>1773</v>
      </c>
      <c r="D5320" s="130">
        <v>2.7</v>
      </c>
      <c r="E5320" s="130" t="s">
        <v>12355</v>
      </c>
      <c r="F5320" s="130">
        <v>148000</v>
      </c>
      <c r="G5320" s="130">
        <v>10551.6</v>
      </c>
      <c r="H5320" s="130" t="str">
        <f t="shared" si="166"/>
        <v>KT-090019</v>
      </c>
      <c r="I5320" s="130" t="str">
        <f t="shared" si="167"/>
        <v>AG</v>
      </c>
    </row>
    <row r="5321" spans="1:9" x14ac:dyDescent="0.15">
      <c r="A5321" s="130">
        <v>5319</v>
      </c>
      <c r="B5321" s="130" t="s">
        <v>7906</v>
      </c>
      <c r="C5321" s="130" t="s">
        <v>16471</v>
      </c>
      <c r="D5321" s="130">
        <v>1</v>
      </c>
      <c r="E5321" s="130" t="s">
        <v>12497</v>
      </c>
      <c r="F5321" s="130">
        <v>1136385</v>
      </c>
      <c r="G5321" s="130">
        <v>1544485</v>
      </c>
      <c r="H5321" s="130" t="str">
        <f t="shared" si="166"/>
        <v>KT-090020</v>
      </c>
      <c r="I5321" s="130" t="str">
        <f t="shared" si="167"/>
        <v>AG</v>
      </c>
    </row>
    <row r="5322" spans="1:9" x14ac:dyDescent="0.15">
      <c r="A5322" s="130">
        <v>5320</v>
      </c>
      <c r="B5322" s="130" t="s">
        <v>7907</v>
      </c>
      <c r="C5322" s="130" t="s">
        <v>17320</v>
      </c>
      <c r="D5322" s="130">
        <v>100</v>
      </c>
      <c r="E5322" s="130" t="s">
        <v>12355</v>
      </c>
      <c r="F5322" s="130">
        <v>1553345</v>
      </c>
      <c r="G5322" s="130">
        <v>1942510</v>
      </c>
      <c r="H5322" s="130" t="str">
        <f t="shared" si="166"/>
        <v>KT-090021</v>
      </c>
      <c r="I5322" s="130" t="str">
        <f t="shared" si="167"/>
        <v>AG</v>
      </c>
    </row>
    <row r="5323" spans="1:9" x14ac:dyDescent="0.15">
      <c r="A5323" s="130">
        <v>5321</v>
      </c>
      <c r="B5323" s="130" t="s">
        <v>7908</v>
      </c>
      <c r="C5323" s="130" t="s">
        <v>2079</v>
      </c>
      <c r="D5323" s="130">
        <v>172.5</v>
      </c>
      <c r="E5323" s="130" t="s">
        <v>12368</v>
      </c>
      <c r="F5323" s="130">
        <v>9988600</v>
      </c>
      <c r="G5323" s="130">
        <v>15656865.9</v>
      </c>
      <c r="H5323" s="130" t="str">
        <f t="shared" si="166"/>
        <v>KT-090022</v>
      </c>
      <c r="I5323" s="130" t="str">
        <f t="shared" si="167"/>
        <v>VG</v>
      </c>
    </row>
    <row r="5324" spans="1:9" x14ac:dyDescent="0.15">
      <c r="A5324" s="130">
        <v>5322</v>
      </c>
      <c r="B5324" s="130" t="s">
        <v>7909</v>
      </c>
      <c r="C5324" s="130" t="s">
        <v>2080</v>
      </c>
      <c r="D5324" s="130">
        <v>30</v>
      </c>
      <c r="E5324" s="130" t="s">
        <v>12372</v>
      </c>
      <c r="F5324" s="130">
        <v>598392.5</v>
      </c>
      <c r="G5324" s="130">
        <v>643542.14</v>
      </c>
      <c r="H5324" s="130" t="str">
        <f t="shared" si="166"/>
        <v>KT-090023</v>
      </c>
      <c r="I5324" s="130" t="str">
        <f t="shared" si="167"/>
        <v>VG</v>
      </c>
    </row>
    <row r="5325" spans="1:9" x14ac:dyDescent="0.15">
      <c r="A5325" s="130">
        <v>5323</v>
      </c>
      <c r="B5325" s="130" t="s">
        <v>7910</v>
      </c>
      <c r="C5325" s="130" t="s">
        <v>17321</v>
      </c>
      <c r="D5325" s="130">
        <v>100</v>
      </c>
      <c r="E5325" s="130" t="s">
        <v>12372</v>
      </c>
      <c r="F5325" s="130">
        <v>1138200</v>
      </c>
      <c r="G5325" s="130">
        <v>1521592</v>
      </c>
      <c r="H5325" s="130" t="str">
        <f t="shared" si="166"/>
        <v>KT-090024</v>
      </c>
      <c r="I5325" s="130" t="str">
        <f t="shared" si="167"/>
        <v>AG</v>
      </c>
    </row>
    <row r="5326" spans="1:9" x14ac:dyDescent="0.15">
      <c r="A5326" s="130">
        <v>5324</v>
      </c>
      <c r="B5326" s="130" t="s">
        <v>7911</v>
      </c>
      <c r="C5326" s="130" t="s">
        <v>17322</v>
      </c>
      <c r="D5326" s="130">
        <v>1</v>
      </c>
      <c r="E5326" s="130" t="s">
        <v>12403</v>
      </c>
      <c r="F5326" s="130">
        <v>51925000</v>
      </c>
      <c r="G5326" s="130">
        <v>56360000</v>
      </c>
      <c r="H5326" s="130" t="str">
        <f t="shared" si="166"/>
        <v>KT-090025</v>
      </c>
      <c r="I5326" s="130" t="str">
        <f t="shared" si="167"/>
        <v>AG</v>
      </c>
    </row>
    <row r="5327" spans="1:9" x14ac:dyDescent="0.15">
      <c r="A5327" s="130">
        <v>5325</v>
      </c>
      <c r="B5327" s="130" t="s">
        <v>7912</v>
      </c>
      <c r="C5327" s="130" t="s">
        <v>17323</v>
      </c>
      <c r="D5327" s="130">
        <v>1</v>
      </c>
      <c r="E5327" s="130" t="s">
        <v>12403</v>
      </c>
      <c r="F5327" s="130">
        <v>1662581.62</v>
      </c>
      <c r="G5327" s="130">
        <v>1637941.62</v>
      </c>
      <c r="H5327" s="130" t="str">
        <f t="shared" si="166"/>
        <v>KT-090026</v>
      </c>
      <c r="I5327" s="130" t="str">
        <f t="shared" si="167"/>
        <v>AG</v>
      </c>
    </row>
    <row r="5328" spans="1:9" x14ac:dyDescent="0.15">
      <c r="A5328" s="130">
        <v>5326</v>
      </c>
      <c r="B5328" s="130" t="s">
        <v>7913</v>
      </c>
      <c r="C5328" s="130" t="s">
        <v>17324</v>
      </c>
      <c r="D5328" s="130">
        <v>100</v>
      </c>
      <c r="E5328" s="130" t="s">
        <v>12368</v>
      </c>
      <c r="F5328" s="130">
        <v>1144830</v>
      </c>
      <c r="G5328" s="130">
        <v>609830</v>
      </c>
      <c r="H5328" s="130" t="str">
        <f t="shared" si="166"/>
        <v>KT-090027</v>
      </c>
      <c r="I5328" s="130" t="str">
        <f t="shared" si="167"/>
        <v>AG</v>
      </c>
    </row>
    <row r="5329" spans="1:9" x14ac:dyDescent="0.15">
      <c r="A5329" s="130">
        <v>5327</v>
      </c>
      <c r="B5329" s="130" t="s">
        <v>7914</v>
      </c>
      <c r="C5329" s="130" t="s">
        <v>17325</v>
      </c>
      <c r="D5329" s="130">
        <v>232</v>
      </c>
      <c r="E5329" s="130" t="s">
        <v>12372</v>
      </c>
      <c r="F5329" s="130">
        <v>10440000</v>
      </c>
      <c r="G5329" s="130">
        <v>5568000</v>
      </c>
      <c r="H5329" s="130" t="str">
        <f t="shared" si="166"/>
        <v>KT-090028</v>
      </c>
      <c r="I5329" s="130" t="str">
        <f t="shared" si="167"/>
        <v>AG</v>
      </c>
    </row>
    <row r="5330" spans="1:9" x14ac:dyDescent="0.15">
      <c r="A5330" s="130">
        <v>5328</v>
      </c>
      <c r="B5330" s="130" t="s">
        <v>7915</v>
      </c>
      <c r="C5330" s="130" t="s">
        <v>17326</v>
      </c>
      <c r="D5330" s="130">
        <v>3000</v>
      </c>
      <c r="E5330" s="130" t="s">
        <v>12368</v>
      </c>
      <c r="F5330" s="130">
        <v>203220000</v>
      </c>
      <c r="G5330" s="130">
        <v>206800000</v>
      </c>
      <c r="H5330" s="130" t="str">
        <f t="shared" si="166"/>
        <v>KT-090029</v>
      </c>
      <c r="I5330" s="130" t="str">
        <f t="shared" si="167"/>
        <v>AG</v>
      </c>
    </row>
    <row r="5331" spans="1:9" x14ac:dyDescent="0.15">
      <c r="A5331" s="130">
        <v>5329</v>
      </c>
      <c r="B5331" s="130" t="s">
        <v>7916</v>
      </c>
      <c r="C5331" s="130" t="s">
        <v>17327</v>
      </c>
      <c r="D5331" s="130">
        <v>150</v>
      </c>
      <c r="E5331" s="130" t="s">
        <v>12446</v>
      </c>
      <c r="F5331" s="130">
        <v>62270</v>
      </c>
      <c r="G5331" s="130">
        <v>60920</v>
      </c>
      <c r="H5331" s="130" t="str">
        <f t="shared" si="166"/>
        <v>KT-090030</v>
      </c>
      <c r="I5331" s="130" t="str">
        <f t="shared" si="167"/>
        <v>AG</v>
      </c>
    </row>
    <row r="5332" spans="1:9" x14ac:dyDescent="0.15">
      <c r="A5332" s="130">
        <v>5330</v>
      </c>
      <c r="B5332" s="130" t="s">
        <v>7917</v>
      </c>
      <c r="C5332" s="130" t="s">
        <v>17328</v>
      </c>
      <c r="D5332" s="130">
        <v>300</v>
      </c>
      <c r="E5332" s="130" t="s">
        <v>12355</v>
      </c>
      <c r="F5332" s="130">
        <v>164200000</v>
      </c>
      <c r="G5332" s="130">
        <v>167400000</v>
      </c>
      <c r="H5332" s="130" t="str">
        <f t="shared" si="166"/>
        <v>KT-090031</v>
      </c>
      <c r="I5332" s="130" t="str">
        <f t="shared" si="167"/>
        <v>AG</v>
      </c>
    </row>
    <row r="5333" spans="1:9" x14ac:dyDescent="0.15">
      <c r="A5333" s="130">
        <v>5331</v>
      </c>
      <c r="B5333" s="130" t="s">
        <v>7918</v>
      </c>
      <c r="C5333" s="130" t="s">
        <v>17329</v>
      </c>
      <c r="D5333" s="130">
        <v>30.6</v>
      </c>
      <c r="E5333" s="130" t="s">
        <v>12372</v>
      </c>
      <c r="F5333" s="130">
        <v>2955690</v>
      </c>
      <c r="G5333" s="130">
        <v>2353834</v>
      </c>
      <c r="H5333" s="130" t="str">
        <f t="shared" si="166"/>
        <v>KT-090032</v>
      </c>
      <c r="I5333" s="130" t="str">
        <f t="shared" si="167"/>
        <v>AG</v>
      </c>
    </row>
    <row r="5334" spans="1:9" x14ac:dyDescent="0.15">
      <c r="A5334" s="130">
        <v>5332</v>
      </c>
      <c r="B5334" s="130" t="s">
        <v>7919</v>
      </c>
      <c r="C5334" s="130" t="s">
        <v>17330</v>
      </c>
      <c r="D5334" s="130">
        <v>500</v>
      </c>
      <c r="E5334" s="130" t="s">
        <v>12368</v>
      </c>
      <c r="F5334" s="130">
        <v>28000000</v>
      </c>
      <c r="G5334" s="130">
        <v>83750000</v>
      </c>
      <c r="H5334" s="130" t="str">
        <f t="shared" si="166"/>
        <v>KT-090033</v>
      </c>
      <c r="I5334" s="130" t="str">
        <f t="shared" si="167"/>
        <v>AG</v>
      </c>
    </row>
    <row r="5335" spans="1:9" x14ac:dyDescent="0.15">
      <c r="A5335" s="130">
        <v>5333</v>
      </c>
      <c r="B5335" s="130" t="s">
        <v>7920</v>
      </c>
      <c r="C5335" s="130" t="s">
        <v>17331</v>
      </c>
      <c r="D5335" s="130">
        <v>10</v>
      </c>
      <c r="E5335" s="130" t="s">
        <v>12403</v>
      </c>
      <c r="F5335" s="130">
        <v>4094600</v>
      </c>
      <c r="G5335" s="130">
        <v>2807500</v>
      </c>
      <c r="H5335" s="130" t="str">
        <f t="shared" si="166"/>
        <v>KT-090034</v>
      </c>
      <c r="I5335" s="130" t="str">
        <f t="shared" si="167"/>
        <v>VG</v>
      </c>
    </row>
    <row r="5336" spans="1:9" x14ac:dyDescent="0.15">
      <c r="A5336" s="130">
        <v>5334</v>
      </c>
      <c r="B5336" s="130" t="s">
        <v>7921</v>
      </c>
      <c r="C5336" s="130" t="s">
        <v>17332</v>
      </c>
      <c r="D5336" s="130">
        <v>1</v>
      </c>
      <c r="E5336" s="130" t="s">
        <v>12403</v>
      </c>
      <c r="F5336" s="130">
        <v>1443190</v>
      </c>
      <c r="G5336" s="130">
        <v>1569020</v>
      </c>
      <c r="H5336" s="130" t="str">
        <f t="shared" si="166"/>
        <v>KT-090035</v>
      </c>
      <c r="I5336" s="130" t="str">
        <f t="shared" si="167"/>
        <v>AG</v>
      </c>
    </row>
    <row r="5337" spans="1:9" x14ac:dyDescent="0.15">
      <c r="A5337" s="130">
        <v>5335</v>
      </c>
      <c r="B5337" s="130" t="s">
        <v>7922</v>
      </c>
      <c r="C5337" s="130" t="s">
        <v>2081</v>
      </c>
      <c r="D5337" s="130">
        <v>100</v>
      </c>
      <c r="E5337" s="130" t="s">
        <v>12372</v>
      </c>
      <c r="F5337" s="130">
        <v>6459478.5</v>
      </c>
      <c r="G5337" s="130">
        <v>6838000</v>
      </c>
      <c r="H5337" s="130" t="str">
        <f t="shared" si="166"/>
        <v>KT-090036</v>
      </c>
      <c r="I5337" s="130" t="str">
        <f t="shared" si="167"/>
        <v>VG</v>
      </c>
    </row>
    <row r="5338" spans="1:9" x14ac:dyDescent="0.15">
      <c r="A5338" s="130">
        <v>5336</v>
      </c>
      <c r="B5338" s="130" t="s">
        <v>7923</v>
      </c>
      <c r="C5338" s="130" t="s">
        <v>17333</v>
      </c>
      <c r="D5338" s="130">
        <v>100</v>
      </c>
      <c r="E5338" s="130" t="s">
        <v>12361</v>
      </c>
      <c r="F5338" s="130">
        <v>1825540.4</v>
      </c>
      <c r="G5338" s="130">
        <v>1865067.22</v>
      </c>
      <c r="H5338" s="130" t="str">
        <f t="shared" si="166"/>
        <v>KT-090037</v>
      </c>
      <c r="I5338" s="130" t="str">
        <f t="shared" si="167"/>
        <v>AG</v>
      </c>
    </row>
    <row r="5339" spans="1:9" x14ac:dyDescent="0.15">
      <c r="A5339" s="130">
        <v>5337</v>
      </c>
      <c r="B5339" s="130" t="s">
        <v>7924</v>
      </c>
      <c r="C5339" s="130" t="s">
        <v>2082</v>
      </c>
      <c r="D5339" s="130">
        <v>10.5</v>
      </c>
      <c r="E5339" s="130" t="s">
        <v>12355</v>
      </c>
      <c r="F5339" s="130">
        <v>2914441.05</v>
      </c>
      <c r="G5339" s="130">
        <v>2900100</v>
      </c>
      <c r="H5339" s="130" t="str">
        <f t="shared" si="166"/>
        <v>KT-090038</v>
      </c>
      <c r="I5339" s="130" t="str">
        <f t="shared" si="167"/>
        <v>VG</v>
      </c>
    </row>
    <row r="5340" spans="1:9" x14ac:dyDescent="0.15">
      <c r="A5340" s="130">
        <v>5338</v>
      </c>
      <c r="B5340" s="130" t="s">
        <v>7925</v>
      </c>
      <c r="C5340" s="130" t="s">
        <v>17334</v>
      </c>
      <c r="D5340" s="130">
        <v>10</v>
      </c>
      <c r="E5340" s="130" t="s">
        <v>12372</v>
      </c>
      <c r="F5340" s="130">
        <v>196210.2</v>
      </c>
      <c r="G5340" s="130">
        <v>197284.3</v>
      </c>
      <c r="H5340" s="130" t="str">
        <f t="shared" si="166"/>
        <v>KT-090039</v>
      </c>
      <c r="I5340" s="130" t="str">
        <f t="shared" si="167"/>
        <v>AG</v>
      </c>
    </row>
    <row r="5341" spans="1:9" x14ac:dyDescent="0.15">
      <c r="A5341" s="130">
        <v>5339</v>
      </c>
      <c r="B5341" s="130" t="s">
        <v>7926</v>
      </c>
      <c r="C5341" s="130" t="s">
        <v>15068</v>
      </c>
      <c r="D5341" s="130">
        <v>1</v>
      </c>
      <c r="E5341" s="130" t="s">
        <v>12370</v>
      </c>
      <c r="F5341" s="130">
        <v>25263</v>
      </c>
      <c r="G5341" s="130">
        <v>37500</v>
      </c>
      <c r="H5341" s="130" t="str">
        <f t="shared" si="166"/>
        <v>KT-090040</v>
      </c>
      <c r="I5341" s="130" t="str">
        <f t="shared" si="167"/>
        <v>AG</v>
      </c>
    </row>
    <row r="5342" spans="1:9" x14ac:dyDescent="0.15">
      <c r="A5342" s="130">
        <v>5340</v>
      </c>
      <c r="B5342" s="130" t="s">
        <v>7927</v>
      </c>
      <c r="C5342" s="130" t="s">
        <v>2083</v>
      </c>
      <c r="D5342" s="130">
        <v>100</v>
      </c>
      <c r="E5342" s="130" t="s">
        <v>12368</v>
      </c>
      <c r="F5342" s="130">
        <v>2775.36</v>
      </c>
      <c r="G5342" s="130">
        <v>1725.36</v>
      </c>
      <c r="H5342" s="130" t="str">
        <f t="shared" si="166"/>
        <v>KT-090041</v>
      </c>
      <c r="I5342" s="130" t="str">
        <f t="shared" si="167"/>
        <v>VG</v>
      </c>
    </row>
    <row r="5343" spans="1:9" x14ac:dyDescent="0.15">
      <c r="A5343" s="130">
        <v>5341</v>
      </c>
      <c r="B5343" s="130" t="s">
        <v>7928</v>
      </c>
      <c r="C5343" s="130" t="s">
        <v>2084</v>
      </c>
      <c r="D5343" s="130">
        <v>1</v>
      </c>
      <c r="E5343" s="130" t="s">
        <v>12403</v>
      </c>
      <c r="F5343" s="130">
        <v>900360</v>
      </c>
      <c r="G5343" s="130">
        <v>340320</v>
      </c>
      <c r="H5343" s="130" t="str">
        <f t="shared" si="166"/>
        <v>KT-090042</v>
      </c>
      <c r="I5343" s="130" t="str">
        <f t="shared" si="167"/>
        <v>VG</v>
      </c>
    </row>
    <row r="5344" spans="1:9" x14ac:dyDescent="0.15">
      <c r="A5344" s="130">
        <v>5342</v>
      </c>
      <c r="B5344" s="130" t="s">
        <v>7929</v>
      </c>
      <c r="C5344" s="130" t="s">
        <v>15448</v>
      </c>
      <c r="D5344" s="130">
        <v>100</v>
      </c>
      <c r="E5344" s="130" t="s">
        <v>12361</v>
      </c>
      <c r="F5344" s="130">
        <v>5830000</v>
      </c>
      <c r="G5344" s="130">
        <v>4450000</v>
      </c>
      <c r="H5344" s="130" t="str">
        <f t="shared" si="166"/>
        <v>KT-090043</v>
      </c>
      <c r="I5344" s="130" t="str">
        <f t="shared" si="167"/>
        <v>AG</v>
      </c>
    </row>
    <row r="5345" spans="1:9" x14ac:dyDescent="0.15">
      <c r="A5345" s="130">
        <v>5343</v>
      </c>
      <c r="B5345" s="130" t="s">
        <v>7930</v>
      </c>
      <c r="C5345" s="130" t="s">
        <v>2085</v>
      </c>
      <c r="D5345" s="130">
        <v>200</v>
      </c>
      <c r="E5345" s="130" t="s">
        <v>12446</v>
      </c>
      <c r="F5345" s="130">
        <v>792600</v>
      </c>
      <c r="G5345" s="130">
        <v>122000</v>
      </c>
      <c r="H5345" s="130" t="str">
        <f t="shared" si="166"/>
        <v>KT-090044</v>
      </c>
      <c r="I5345" s="130" t="str">
        <f t="shared" si="167"/>
        <v>VG</v>
      </c>
    </row>
    <row r="5346" spans="1:9" x14ac:dyDescent="0.15">
      <c r="A5346" s="130">
        <v>5344</v>
      </c>
      <c r="B5346" s="130" t="s">
        <v>7931</v>
      </c>
      <c r="C5346" s="130" t="s">
        <v>17335</v>
      </c>
      <c r="D5346" s="130">
        <v>4</v>
      </c>
      <c r="E5346" s="130" t="s">
        <v>12403</v>
      </c>
      <c r="F5346" s="130">
        <v>881600</v>
      </c>
      <c r="G5346" s="130">
        <v>957360</v>
      </c>
      <c r="H5346" s="130" t="str">
        <f t="shared" si="166"/>
        <v>KT-090045</v>
      </c>
      <c r="I5346" s="130" t="str">
        <f t="shared" si="167"/>
        <v>AG</v>
      </c>
    </row>
    <row r="5347" spans="1:9" x14ac:dyDescent="0.15">
      <c r="A5347" s="130">
        <v>5345</v>
      </c>
      <c r="B5347" s="130" t="s">
        <v>7932</v>
      </c>
      <c r="C5347" s="130" t="s">
        <v>2086</v>
      </c>
      <c r="D5347" s="130">
        <v>50</v>
      </c>
      <c r="E5347" s="130" t="s">
        <v>12355</v>
      </c>
      <c r="F5347" s="130">
        <v>307990</v>
      </c>
      <c r="G5347" s="130">
        <v>562610</v>
      </c>
      <c r="H5347" s="130" t="str">
        <f t="shared" si="166"/>
        <v>KT-090046</v>
      </c>
      <c r="I5347" s="130" t="str">
        <f t="shared" si="167"/>
        <v>VG</v>
      </c>
    </row>
    <row r="5348" spans="1:9" x14ac:dyDescent="0.15">
      <c r="A5348" s="130">
        <v>5346</v>
      </c>
      <c r="B5348" s="130" t="s">
        <v>7933</v>
      </c>
      <c r="C5348" s="130" t="s">
        <v>17336</v>
      </c>
      <c r="D5348" s="130">
        <v>100</v>
      </c>
      <c r="E5348" s="130" t="s">
        <v>12368</v>
      </c>
      <c r="F5348" s="130">
        <v>1349750</v>
      </c>
      <c r="G5348" s="130">
        <v>1365770</v>
      </c>
      <c r="H5348" s="130" t="str">
        <f t="shared" si="166"/>
        <v>KT-090047</v>
      </c>
      <c r="I5348" s="130" t="str">
        <f t="shared" si="167"/>
        <v>AG</v>
      </c>
    </row>
    <row r="5349" spans="1:9" x14ac:dyDescent="0.15">
      <c r="A5349" s="130">
        <v>5347</v>
      </c>
      <c r="B5349" s="130" t="s">
        <v>7934</v>
      </c>
      <c r="C5349" s="130" t="s">
        <v>2087</v>
      </c>
      <c r="D5349" s="130">
        <v>50000</v>
      </c>
      <c r="E5349" s="130" t="s">
        <v>12361</v>
      </c>
      <c r="F5349" s="130">
        <v>50000000</v>
      </c>
      <c r="G5349" s="130">
        <v>235500000</v>
      </c>
      <c r="H5349" s="130" t="str">
        <f t="shared" si="166"/>
        <v>KT-090048</v>
      </c>
      <c r="I5349" s="130" t="str">
        <f t="shared" si="167"/>
        <v>VG</v>
      </c>
    </row>
    <row r="5350" spans="1:9" x14ac:dyDescent="0.15">
      <c r="A5350" s="130">
        <v>5348</v>
      </c>
      <c r="B5350" s="130" t="s">
        <v>7935</v>
      </c>
      <c r="C5350" s="130" t="s">
        <v>17337</v>
      </c>
      <c r="D5350" s="130">
        <v>1</v>
      </c>
      <c r="E5350" s="130" t="s">
        <v>12403</v>
      </c>
      <c r="F5350" s="130">
        <v>3012120</v>
      </c>
      <c r="G5350" s="130">
        <v>997251</v>
      </c>
      <c r="H5350" s="130" t="str">
        <f t="shared" si="166"/>
        <v>KT-090049</v>
      </c>
      <c r="I5350" s="130" t="str">
        <f t="shared" si="167"/>
        <v>AG</v>
      </c>
    </row>
    <row r="5351" spans="1:9" x14ac:dyDescent="0.15">
      <c r="A5351" s="130">
        <v>5349</v>
      </c>
      <c r="B5351" s="130" t="s">
        <v>7936</v>
      </c>
      <c r="C5351" s="130" t="s">
        <v>17338</v>
      </c>
      <c r="D5351" s="130">
        <v>50</v>
      </c>
      <c r="E5351" s="130" t="s">
        <v>12355</v>
      </c>
      <c r="F5351" s="130">
        <v>62850</v>
      </c>
      <c r="G5351" s="130">
        <v>33674</v>
      </c>
      <c r="H5351" s="130" t="str">
        <f t="shared" si="166"/>
        <v>KT-090050</v>
      </c>
      <c r="I5351" s="130" t="str">
        <f t="shared" si="167"/>
        <v>AG</v>
      </c>
    </row>
    <row r="5352" spans="1:9" x14ac:dyDescent="0.15">
      <c r="A5352" s="130">
        <v>5350</v>
      </c>
      <c r="B5352" s="130" t="s">
        <v>7937</v>
      </c>
      <c r="C5352" s="130" t="s">
        <v>16919</v>
      </c>
      <c r="D5352" s="130">
        <v>199.5</v>
      </c>
      <c r="E5352" s="130" t="s">
        <v>12368</v>
      </c>
      <c r="F5352" s="130">
        <v>11080766.5</v>
      </c>
      <c r="G5352" s="130">
        <v>13999473</v>
      </c>
      <c r="H5352" s="130" t="str">
        <f t="shared" si="166"/>
        <v>KT-090051</v>
      </c>
      <c r="I5352" s="130" t="str">
        <f t="shared" si="167"/>
        <v>AG</v>
      </c>
    </row>
    <row r="5353" spans="1:9" x14ac:dyDescent="0.15">
      <c r="A5353" s="130">
        <v>5351</v>
      </c>
      <c r="B5353" s="130" t="s">
        <v>7938</v>
      </c>
      <c r="C5353" s="130" t="s">
        <v>1891</v>
      </c>
      <c r="D5353" s="130">
        <v>1000</v>
      </c>
      <c r="E5353" s="130" t="s">
        <v>12361</v>
      </c>
      <c r="F5353" s="130">
        <v>33008700</v>
      </c>
      <c r="G5353" s="130">
        <v>36013825</v>
      </c>
      <c r="H5353" s="130" t="str">
        <f t="shared" si="166"/>
        <v>KT-090052</v>
      </c>
      <c r="I5353" s="130" t="str">
        <f t="shared" si="167"/>
        <v>VG</v>
      </c>
    </row>
    <row r="5354" spans="1:9" x14ac:dyDescent="0.15">
      <c r="A5354" s="130">
        <v>5352</v>
      </c>
      <c r="B5354" s="130" t="s">
        <v>7939</v>
      </c>
      <c r="C5354" s="130" t="s">
        <v>406</v>
      </c>
      <c r="D5354" s="130">
        <v>10</v>
      </c>
      <c r="E5354" s="130" t="s">
        <v>12372</v>
      </c>
      <c r="F5354" s="130">
        <v>560800</v>
      </c>
      <c r="G5354" s="130">
        <v>645300</v>
      </c>
      <c r="H5354" s="130" t="str">
        <f t="shared" si="166"/>
        <v>KT-090053</v>
      </c>
      <c r="I5354" s="130" t="str">
        <f t="shared" si="167"/>
        <v>VG</v>
      </c>
    </row>
    <row r="5355" spans="1:9" x14ac:dyDescent="0.15">
      <c r="A5355" s="130">
        <v>5353</v>
      </c>
      <c r="B5355" s="130" t="s">
        <v>7940</v>
      </c>
      <c r="C5355" s="130" t="s">
        <v>2204</v>
      </c>
      <c r="D5355" s="130">
        <v>1500</v>
      </c>
      <c r="E5355" s="130" t="s">
        <v>12372</v>
      </c>
      <c r="F5355" s="130">
        <v>8952000</v>
      </c>
      <c r="G5355" s="130">
        <v>2502000</v>
      </c>
      <c r="H5355" s="130" t="str">
        <f t="shared" si="166"/>
        <v>KT-090054</v>
      </c>
      <c r="I5355" s="130" t="str">
        <f t="shared" si="167"/>
        <v>AG</v>
      </c>
    </row>
    <row r="5356" spans="1:9" x14ac:dyDescent="0.15">
      <c r="A5356" s="130">
        <v>5354</v>
      </c>
      <c r="B5356" s="130" t="s">
        <v>7941</v>
      </c>
      <c r="C5356" s="130" t="s">
        <v>388</v>
      </c>
      <c r="D5356" s="130">
        <v>1000</v>
      </c>
      <c r="E5356" s="130" t="s">
        <v>12372</v>
      </c>
      <c r="F5356" s="130">
        <v>3925136</v>
      </c>
      <c r="G5356" s="130">
        <v>3100000</v>
      </c>
      <c r="H5356" s="130" t="str">
        <f t="shared" si="166"/>
        <v>KT-090055</v>
      </c>
      <c r="I5356" s="130" t="str">
        <f t="shared" si="167"/>
        <v>AG</v>
      </c>
    </row>
    <row r="5357" spans="1:9" x14ac:dyDescent="0.15">
      <c r="A5357" s="130">
        <v>5355</v>
      </c>
      <c r="B5357" s="130" t="s">
        <v>7942</v>
      </c>
      <c r="C5357" s="130" t="s">
        <v>17339</v>
      </c>
      <c r="D5357" s="130">
        <v>10</v>
      </c>
      <c r="E5357" s="130" t="s">
        <v>14480</v>
      </c>
      <c r="F5357" s="130">
        <v>563538</v>
      </c>
      <c r="G5357" s="130">
        <v>741765</v>
      </c>
      <c r="H5357" s="130" t="str">
        <f t="shared" si="166"/>
        <v>KT-090056</v>
      </c>
      <c r="I5357" s="130" t="str">
        <f t="shared" si="167"/>
        <v>AG</v>
      </c>
    </row>
    <row r="5358" spans="1:9" x14ac:dyDescent="0.15">
      <c r="A5358" s="130">
        <v>5356</v>
      </c>
      <c r="B5358" s="130" t="s">
        <v>7943</v>
      </c>
      <c r="C5358" s="130" t="s">
        <v>2070</v>
      </c>
      <c r="D5358" s="130">
        <v>1</v>
      </c>
      <c r="E5358" s="130" t="s">
        <v>12402</v>
      </c>
      <c r="F5358" s="130">
        <v>180000</v>
      </c>
      <c r="G5358" s="130">
        <v>5820</v>
      </c>
      <c r="H5358" s="130" t="str">
        <f t="shared" si="166"/>
        <v>KT-090057</v>
      </c>
      <c r="I5358" s="130" t="str">
        <f t="shared" si="167"/>
        <v>VG</v>
      </c>
    </row>
    <row r="5359" spans="1:9" x14ac:dyDescent="0.15">
      <c r="A5359" s="130">
        <v>5357</v>
      </c>
      <c r="B5359" s="130" t="s">
        <v>7944</v>
      </c>
      <c r="C5359" s="130" t="s">
        <v>17340</v>
      </c>
      <c r="D5359" s="130">
        <v>1</v>
      </c>
      <c r="E5359" s="130" t="s">
        <v>16306</v>
      </c>
      <c r="F5359" s="130">
        <v>20303571</v>
      </c>
      <c r="G5359" s="130">
        <v>13842250</v>
      </c>
      <c r="H5359" s="130" t="str">
        <f t="shared" si="166"/>
        <v>KT-090058</v>
      </c>
      <c r="I5359" s="130" t="str">
        <f t="shared" si="167"/>
        <v>AG</v>
      </c>
    </row>
    <row r="5360" spans="1:9" x14ac:dyDescent="0.15">
      <c r="A5360" s="130">
        <v>5358</v>
      </c>
      <c r="B5360" s="130" t="s">
        <v>7945</v>
      </c>
      <c r="C5360" s="130" t="s">
        <v>2088</v>
      </c>
      <c r="D5360" s="130">
        <v>1</v>
      </c>
      <c r="E5360" s="130" t="s">
        <v>12370</v>
      </c>
      <c r="F5360" s="130">
        <v>1010587.08</v>
      </c>
      <c r="G5360" s="130">
        <v>1272391.2</v>
      </c>
      <c r="H5360" s="130" t="str">
        <f t="shared" si="166"/>
        <v>KT-090059</v>
      </c>
      <c r="I5360" s="130" t="str">
        <f t="shared" si="167"/>
        <v>VG</v>
      </c>
    </row>
    <row r="5361" spans="1:9" x14ac:dyDescent="0.15">
      <c r="A5361" s="130">
        <v>5359</v>
      </c>
      <c r="B5361" s="130" t="s">
        <v>7946</v>
      </c>
      <c r="C5361" s="130" t="s">
        <v>2089</v>
      </c>
      <c r="D5361" s="130">
        <v>1</v>
      </c>
      <c r="E5361" s="130" t="s">
        <v>12384</v>
      </c>
      <c r="F5361" s="130">
        <v>206736</v>
      </c>
      <c r="G5361" s="130">
        <v>117926</v>
      </c>
      <c r="H5361" s="130" t="str">
        <f t="shared" si="166"/>
        <v>KT-090060</v>
      </c>
      <c r="I5361" s="130" t="str">
        <f t="shared" si="167"/>
        <v>VG</v>
      </c>
    </row>
    <row r="5362" spans="1:9" x14ac:dyDescent="0.15">
      <c r="A5362" s="130">
        <v>5360</v>
      </c>
      <c r="B5362" s="130" t="s">
        <v>7947</v>
      </c>
      <c r="C5362" s="130" t="s">
        <v>2090</v>
      </c>
      <c r="D5362" s="130">
        <v>2300</v>
      </c>
      <c r="E5362" s="130" t="s">
        <v>12372</v>
      </c>
      <c r="F5362" s="130">
        <v>57400</v>
      </c>
      <c r="G5362" s="130">
        <v>145040</v>
      </c>
      <c r="H5362" s="130" t="str">
        <f t="shared" si="166"/>
        <v>KT-090061</v>
      </c>
      <c r="I5362" s="130" t="str">
        <f t="shared" si="167"/>
        <v>VG</v>
      </c>
    </row>
    <row r="5363" spans="1:9" x14ac:dyDescent="0.15">
      <c r="A5363" s="130">
        <v>5361</v>
      </c>
      <c r="B5363" s="130" t="s">
        <v>7948</v>
      </c>
      <c r="C5363" s="130" t="s">
        <v>17341</v>
      </c>
      <c r="D5363" s="130">
        <v>20</v>
      </c>
      <c r="E5363" s="130" t="s">
        <v>12370</v>
      </c>
      <c r="F5363" s="130">
        <v>193000</v>
      </c>
      <c r="G5363" s="130">
        <v>283900</v>
      </c>
      <c r="H5363" s="130" t="str">
        <f t="shared" si="166"/>
        <v>KT-090062</v>
      </c>
      <c r="I5363" s="130" t="str">
        <f t="shared" si="167"/>
        <v>AG</v>
      </c>
    </row>
    <row r="5364" spans="1:9" x14ac:dyDescent="0.15">
      <c r="A5364" s="130">
        <v>5362</v>
      </c>
      <c r="B5364" s="130" t="s">
        <v>7949</v>
      </c>
      <c r="C5364" s="130" t="s">
        <v>2091</v>
      </c>
      <c r="D5364" s="130">
        <v>5000</v>
      </c>
      <c r="E5364" s="130" t="s">
        <v>12372</v>
      </c>
      <c r="F5364" s="130">
        <v>69235000</v>
      </c>
      <c r="G5364" s="130">
        <v>69396000</v>
      </c>
      <c r="H5364" s="130" t="str">
        <f t="shared" si="166"/>
        <v>KT-090063</v>
      </c>
      <c r="I5364" s="130" t="str">
        <f t="shared" si="167"/>
        <v>VG</v>
      </c>
    </row>
    <row r="5365" spans="1:9" x14ac:dyDescent="0.15">
      <c r="A5365" s="130">
        <v>5363</v>
      </c>
      <c r="B5365" s="130" t="s">
        <v>7950</v>
      </c>
      <c r="C5365" s="130" t="s">
        <v>17342</v>
      </c>
      <c r="D5365" s="130">
        <v>8000</v>
      </c>
      <c r="E5365" s="130" t="s">
        <v>12361</v>
      </c>
      <c r="F5365" s="130">
        <v>42160000</v>
      </c>
      <c r="G5365" s="130">
        <v>51120000</v>
      </c>
      <c r="H5365" s="130" t="str">
        <f t="shared" si="166"/>
        <v>KT-090064</v>
      </c>
      <c r="I5365" s="130" t="str">
        <f t="shared" si="167"/>
        <v>AG</v>
      </c>
    </row>
    <row r="5366" spans="1:9" x14ac:dyDescent="0.15">
      <c r="A5366" s="130">
        <v>5364</v>
      </c>
      <c r="B5366" s="130" t="s">
        <v>7951</v>
      </c>
      <c r="C5366" s="130" t="s">
        <v>17343</v>
      </c>
      <c r="D5366" s="130">
        <v>10</v>
      </c>
      <c r="E5366" s="130" t="s">
        <v>17344</v>
      </c>
      <c r="F5366" s="130">
        <v>415000</v>
      </c>
      <c r="G5366" s="130">
        <v>820000</v>
      </c>
      <c r="H5366" s="130" t="str">
        <f t="shared" si="166"/>
        <v>KT-090065</v>
      </c>
      <c r="I5366" s="130" t="str">
        <f t="shared" si="167"/>
        <v>AG</v>
      </c>
    </row>
    <row r="5367" spans="1:9" x14ac:dyDescent="0.15">
      <c r="A5367" s="130">
        <v>5365</v>
      </c>
      <c r="B5367" s="130" t="s">
        <v>7952</v>
      </c>
      <c r="C5367" s="130" t="s">
        <v>17345</v>
      </c>
      <c r="D5367" s="130">
        <v>1</v>
      </c>
      <c r="E5367" s="130" t="s">
        <v>12403</v>
      </c>
      <c r="F5367" s="130">
        <v>65872</v>
      </c>
      <c r="G5367" s="130">
        <v>69987</v>
      </c>
      <c r="H5367" s="130" t="str">
        <f t="shared" si="166"/>
        <v>KT-090066</v>
      </c>
      <c r="I5367" s="130" t="str">
        <f t="shared" si="167"/>
        <v>AG</v>
      </c>
    </row>
    <row r="5368" spans="1:9" x14ac:dyDescent="0.15">
      <c r="A5368" s="130">
        <v>5366</v>
      </c>
      <c r="B5368" s="130" t="s">
        <v>7953</v>
      </c>
      <c r="C5368" s="130" t="s">
        <v>2092</v>
      </c>
      <c r="D5368" s="130">
        <v>300</v>
      </c>
      <c r="E5368" s="130" t="s">
        <v>12372</v>
      </c>
      <c r="F5368" s="130">
        <v>1204500</v>
      </c>
      <c r="G5368" s="130">
        <v>1653600</v>
      </c>
      <c r="H5368" s="130" t="str">
        <f t="shared" si="166"/>
        <v>KT-090067</v>
      </c>
      <c r="I5368" s="130" t="str">
        <f t="shared" si="167"/>
        <v>VG</v>
      </c>
    </row>
    <row r="5369" spans="1:9" x14ac:dyDescent="0.15">
      <c r="A5369" s="130">
        <v>5367</v>
      </c>
      <c r="B5369" s="130" t="s">
        <v>7954</v>
      </c>
      <c r="C5369" s="130" t="s">
        <v>17346</v>
      </c>
      <c r="D5369" s="130">
        <v>100</v>
      </c>
      <c r="E5369" s="130" t="s">
        <v>12776</v>
      </c>
      <c r="F5369" s="130">
        <v>66246</v>
      </c>
      <c r="G5369" s="130">
        <v>88810</v>
      </c>
      <c r="H5369" s="130" t="str">
        <f t="shared" si="166"/>
        <v>KT-090068</v>
      </c>
      <c r="I5369" s="130" t="str">
        <f t="shared" si="167"/>
        <v>AG</v>
      </c>
    </row>
    <row r="5370" spans="1:9" x14ac:dyDescent="0.15">
      <c r="A5370" s="130">
        <v>5368</v>
      </c>
      <c r="B5370" s="130" t="s">
        <v>7955</v>
      </c>
      <c r="C5370" s="130" t="s">
        <v>17347</v>
      </c>
      <c r="D5370" s="130">
        <v>1</v>
      </c>
      <c r="E5370" s="130" t="s">
        <v>12457</v>
      </c>
      <c r="F5370" s="130">
        <v>167627430</v>
      </c>
      <c r="G5370" s="130">
        <v>381225380</v>
      </c>
      <c r="H5370" s="130" t="str">
        <f t="shared" si="166"/>
        <v>KT-090069</v>
      </c>
      <c r="I5370" s="130" t="str">
        <f t="shared" si="167"/>
        <v>AG</v>
      </c>
    </row>
    <row r="5371" spans="1:9" x14ac:dyDescent="0.15">
      <c r="A5371" s="130">
        <v>5369</v>
      </c>
      <c r="B5371" s="130" t="s">
        <v>7956</v>
      </c>
      <c r="C5371" s="130" t="s">
        <v>2093</v>
      </c>
      <c r="D5371" s="130">
        <v>13</v>
      </c>
      <c r="E5371" s="130" t="s">
        <v>12497</v>
      </c>
      <c r="F5371" s="130">
        <v>974861</v>
      </c>
      <c r="G5371" s="130">
        <v>1013861</v>
      </c>
      <c r="H5371" s="130" t="str">
        <f t="shared" si="166"/>
        <v>KT-090070</v>
      </c>
      <c r="I5371" s="130" t="str">
        <f t="shared" si="167"/>
        <v>VG</v>
      </c>
    </row>
    <row r="5372" spans="1:9" x14ac:dyDescent="0.15">
      <c r="A5372" s="130">
        <v>5370</v>
      </c>
      <c r="B5372" s="130" t="s">
        <v>7957</v>
      </c>
      <c r="C5372" s="130" t="s">
        <v>2094</v>
      </c>
      <c r="D5372" s="130">
        <v>1</v>
      </c>
      <c r="E5372" s="130" t="s">
        <v>12402</v>
      </c>
      <c r="F5372" s="130">
        <v>4156000</v>
      </c>
      <c r="G5372" s="130">
        <v>4785000</v>
      </c>
      <c r="H5372" s="130" t="str">
        <f t="shared" si="166"/>
        <v>KT-090071</v>
      </c>
      <c r="I5372" s="130" t="str">
        <f t="shared" si="167"/>
        <v>VG</v>
      </c>
    </row>
    <row r="5373" spans="1:9" x14ac:dyDescent="0.15">
      <c r="A5373" s="130">
        <v>5371</v>
      </c>
      <c r="B5373" s="130" t="s">
        <v>7958</v>
      </c>
      <c r="C5373" s="130" t="s">
        <v>17348</v>
      </c>
      <c r="D5373" s="130">
        <v>50</v>
      </c>
      <c r="E5373" s="130" t="s">
        <v>12355</v>
      </c>
      <c r="F5373" s="130">
        <v>2621377.87</v>
      </c>
      <c r="G5373" s="130">
        <v>3893176.45</v>
      </c>
      <c r="H5373" s="130" t="str">
        <f t="shared" si="166"/>
        <v>KT-090072</v>
      </c>
      <c r="I5373" s="130" t="str">
        <f t="shared" si="167"/>
        <v>AG</v>
      </c>
    </row>
    <row r="5374" spans="1:9" x14ac:dyDescent="0.15">
      <c r="A5374" s="130">
        <v>5372</v>
      </c>
      <c r="B5374" s="130" t="s">
        <v>7959</v>
      </c>
      <c r="C5374" s="130" t="s">
        <v>12930</v>
      </c>
      <c r="D5374" s="130">
        <v>100</v>
      </c>
      <c r="E5374" s="130" t="s">
        <v>12361</v>
      </c>
      <c r="F5374" s="130">
        <v>319755</v>
      </c>
      <c r="G5374" s="130">
        <v>370343.25</v>
      </c>
      <c r="H5374" s="130" t="str">
        <f t="shared" si="166"/>
        <v>KT-090073</v>
      </c>
      <c r="I5374" s="130" t="str">
        <f t="shared" si="167"/>
        <v>AG</v>
      </c>
    </row>
    <row r="5375" spans="1:9" x14ac:dyDescent="0.15">
      <c r="A5375" s="130">
        <v>5373</v>
      </c>
      <c r="B5375" s="130" t="s">
        <v>7960</v>
      </c>
      <c r="C5375" s="130" t="s">
        <v>12582</v>
      </c>
      <c r="D5375" s="130">
        <v>100</v>
      </c>
      <c r="E5375" s="130" t="s">
        <v>12355</v>
      </c>
      <c r="F5375" s="130">
        <v>1324900</v>
      </c>
      <c r="G5375" s="130">
        <v>1375300</v>
      </c>
      <c r="H5375" s="130" t="str">
        <f t="shared" si="166"/>
        <v>KT-090074</v>
      </c>
      <c r="I5375" s="130" t="str">
        <f t="shared" si="167"/>
        <v>AG</v>
      </c>
    </row>
    <row r="5376" spans="1:9" x14ac:dyDescent="0.15">
      <c r="A5376" s="130">
        <v>5374</v>
      </c>
      <c r="B5376" s="130" t="s">
        <v>7961</v>
      </c>
      <c r="C5376" s="130" t="s">
        <v>17349</v>
      </c>
      <c r="D5376" s="130">
        <v>1</v>
      </c>
      <c r="E5376" s="130" t="s">
        <v>17350</v>
      </c>
      <c r="F5376" s="130">
        <v>551438</v>
      </c>
      <c r="G5376" s="130">
        <v>2392260</v>
      </c>
      <c r="H5376" s="130" t="str">
        <f t="shared" si="166"/>
        <v>KT-090075</v>
      </c>
      <c r="I5376" s="130" t="str">
        <f t="shared" si="167"/>
        <v>AG</v>
      </c>
    </row>
    <row r="5377" spans="1:9" x14ac:dyDescent="0.15">
      <c r="A5377" s="130">
        <v>5375</v>
      </c>
      <c r="B5377" s="130" t="s">
        <v>7962</v>
      </c>
      <c r="C5377" s="130" t="s">
        <v>2095</v>
      </c>
      <c r="D5377" s="130">
        <v>100</v>
      </c>
      <c r="E5377" s="130" t="s">
        <v>12355</v>
      </c>
      <c r="F5377" s="130">
        <v>325000</v>
      </c>
      <c r="G5377" s="130">
        <v>475000</v>
      </c>
      <c r="H5377" s="130" t="str">
        <f t="shared" si="166"/>
        <v>KT-090076</v>
      </c>
      <c r="I5377" s="130" t="str">
        <f t="shared" si="167"/>
        <v>VG</v>
      </c>
    </row>
    <row r="5378" spans="1:9" x14ac:dyDescent="0.15">
      <c r="A5378" s="130">
        <v>5376</v>
      </c>
      <c r="B5378" s="130" t="s">
        <v>7963</v>
      </c>
      <c r="C5378" s="130" t="s">
        <v>17351</v>
      </c>
      <c r="D5378" s="130">
        <v>355</v>
      </c>
      <c r="E5378" s="130" t="s">
        <v>12361</v>
      </c>
      <c r="F5378" s="130">
        <v>14792599</v>
      </c>
      <c r="G5378" s="130">
        <v>19975118</v>
      </c>
      <c r="H5378" s="130" t="str">
        <f t="shared" si="166"/>
        <v>KT-090077</v>
      </c>
      <c r="I5378" s="130" t="str">
        <f t="shared" si="167"/>
        <v>AG</v>
      </c>
    </row>
    <row r="5379" spans="1:9" x14ac:dyDescent="0.15">
      <c r="A5379" s="130">
        <v>5377</v>
      </c>
      <c r="B5379" s="130" t="s">
        <v>7964</v>
      </c>
      <c r="C5379" s="130" t="s">
        <v>1804</v>
      </c>
      <c r="D5379" s="130">
        <v>100</v>
      </c>
      <c r="E5379" s="130" t="s">
        <v>12372</v>
      </c>
      <c r="F5379" s="130">
        <v>652183</v>
      </c>
      <c r="G5379" s="130">
        <v>652183</v>
      </c>
      <c r="H5379" s="130" t="str">
        <f t="shared" si="166"/>
        <v>KT-090078</v>
      </c>
      <c r="I5379" s="130" t="str">
        <f t="shared" si="167"/>
        <v>AG</v>
      </c>
    </row>
    <row r="5380" spans="1:9" x14ac:dyDescent="0.15">
      <c r="A5380" s="130">
        <v>5378</v>
      </c>
      <c r="B5380" s="130" t="s">
        <v>7965</v>
      </c>
      <c r="C5380" s="130" t="s">
        <v>2204</v>
      </c>
      <c r="D5380" s="130">
        <v>1000</v>
      </c>
      <c r="E5380" s="130" t="s">
        <v>12372</v>
      </c>
      <c r="F5380" s="130">
        <v>6270000</v>
      </c>
      <c r="G5380" s="130">
        <v>1720000</v>
      </c>
      <c r="H5380" s="130" t="str">
        <f t="shared" ref="H5380:H5443" si="168">LEFT(B5380,FIND("-",B5380)+6)</f>
        <v>KT-100001</v>
      </c>
      <c r="I5380" s="130" t="str">
        <f t="shared" ref="I5380:I5443" si="169">RIGHT(B5380,LEN(B5380)-FIND("-",B5380)-7)</f>
        <v>AG</v>
      </c>
    </row>
    <row r="5381" spans="1:9" x14ac:dyDescent="0.15">
      <c r="A5381" s="130">
        <v>5379</v>
      </c>
      <c r="B5381" s="130" t="s">
        <v>7966</v>
      </c>
      <c r="C5381" s="130" t="s">
        <v>17352</v>
      </c>
      <c r="D5381" s="130">
        <v>100</v>
      </c>
      <c r="E5381" s="130" t="s">
        <v>12434</v>
      </c>
      <c r="F5381" s="130">
        <v>5202000</v>
      </c>
      <c r="G5381" s="130">
        <v>3473000</v>
      </c>
      <c r="H5381" s="130" t="str">
        <f t="shared" si="168"/>
        <v>KT-100002</v>
      </c>
      <c r="I5381" s="130" t="str">
        <f t="shared" si="169"/>
        <v>AG</v>
      </c>
    </row>
    <row r="5382" spans="1:9" x14ac:dyDescent="0.15">
      <c r="A5382" s="130">
        <v>5380</v>
      </c>
      <c r="B5382" s="130" t="s">
        <v>7967</v>
      </c>
      <c r="C5382" s="130" t="s">
        <v>17353</v>
      </c>
      <c r="D5382" s="130">
        <v>1</v>
      </c>
      <c r="E5382" s="130" t="s">
        <v>12784</v>
      </c>
      <c r="F5382" s="130">
        <v>30392889</v>
      </c>
      <c r="G5382" s="130">
        <v>33854400</v>
      </c>
      <c r="H5382" s="130" t="str">
        <f t="shared" si="168"/>
        <v>KT-100003</v>
      </c>
      <c r="I5382" s="130" t="str">
        <f t="shared" si="169"/>
        <v>AG</v>
      </c>
    </row>
    <row r="5383" spans="1:9" x14ac:dyDescent="0.15">
      <c r="A5383" s="130">
        <v>5381</v>
      </c>
      <c r="B5383" s="130" t="s">
        <v>7968</v>
      </c>
      <c r="C5383" s="130" t="s">
        <v>17354</v>
      </c>
      <c r="D5383" s="130">
        <v>1</v>
      </c>
      <c r="E5383" s="130" t="s">
        <v>12462</v>
      </c>
      <c r="F5383" s="130">
        <v>3136320</v>
      </c>
      <c r="G5383" s="130">
        <v>4318140</v>
      </c>
      <c r="H5383" s="130" t="str">
        <f t="shared" si="168"/>
        <v>KT-100004</v>
      </c>
      <c r="I5383" s="130" t="str">
        <f t="shared" si="169"/>
        <v>AG</v>
      </c>
    </row>
    <row r="5384" spans="1:9" x14ac:dyDescent="0.15">
      <c r="A5384" s="130">
        <v>5382</v>
      </c>
      <c r="B5384" s="130" t="s">
        <v>7969</v>
      </c>
      <c r="C5384" s="130" t="s">
        <v>17355</v>
      </c>
      <c r="D5384" s="130">
        <v>100</v>
      </c>
      <c r="E5384" s="130" t="s">
        <v>12372</v>
      </c>
      <c r="F5384" s="130">
        <v>204049</v>
      </c>
      <c r="G5384" s="130">
        <v>274468</v>
      </c>
      <c r="H5384" s="130" t="str">
        <f t="shared" si="168"/>
        <v>KT-100005</v>
      </c>
      <c r="I5384" s="130" t="str">
        <f t="shared" si="169"/>
        <v>AG</v>
      </c>
    </row>
    <row r="5385" spans="1:9" x14ac:dyDescent="0.15">
      <c r="A5385" s="130">
        <v>5383</v>
      </c>
      <c r="B5385" s="130" t="s">
        <v>23937</v>
      </c>
      <c r="C5385" s="130" t="s">
        <v>2096</v>
      </c>
      <c r="D5385" s="130">
        <v>5000</v>
      </c>
      <c r="E5385" s="130" t="s">
        <v>12361</v>
      </c>
      <c r="F5385" s="130">
        <v>98445</v>
      </c>
      <c r="G5385" s="130">
        <v>108540</v>
      </c>
      <c r="H5385" s="130" t="str">
        <f t="shared" si="168"/>
        <v>KT-100006</v>
      </c>
      <c r="I5385" s="130" t="str">
        <f t="shared" si="169"/>
        <v>VG</v>
      </c>
    </row>
    <row r="5386" spans="1:9" x14ac:dyDescent="0.15">
      <c r="A5386" s="130">
        <v>5384</v>
      </c>
      <c r="B5386" s="130" t="s">
        <v>23938</v>
      </c>
      <c r="C5386" s="130" t="s">
        <v>2097</v>
      </c>
      <c r="D5386" s="130">
        <v>10000</v>
      </c>
      <c r="E5386" s="130" t="s">
        <v>12370</v>
      </c>
      <c r="F5386" s="130">
        <v>442000</v>
      </c>
      <c r="G5386" s="130">
        <v>591000</v>
      </c>
      <c r="H5386" s="130" t="str">
        <f t="shared" si="168"/>
        <v>KT-100007</v>
      </c>
      <c r="I5386" s="130" t="str">
        <f t="shared" si="169"/>
        <v>VG</v>
      </c>
    </row>
    <row r="5387" spans="1:9" x14ac:dyDescent="0.15">
      <c r="A5387" s="130">
        <v>5385</v>
      </c>
      <c r="B5387" s="130" t="s">
        <v>7970</v>
      </c>
      <c r="C5387" s="130" t="s">
        <v>348</v>
      </c>
      <c r="D5387" s="130">
        <v>1</v>
      </c>
      <c r="E5387" s="130" t="s">
        <v>12370</v>
      </c>
      <c r="F5387" s="130">
        <v>1571100</v>
      </c>
      <c r="G5387" s="130">
        <v>1428850</v>
      </c>
      <c r="H5387" s="130" t="str">
        <f t="shared" si="168"/>
        <v>KT-100008</v>
      </c>
      <c r="I5387" s="130" t="str">
        <f t="shared" si="169"/>
        <v>AG</v>
      </c>
    </row>
    <row r="5388" spans="1:9" x14ac:dyDescent="0.15">
      <c r="A5388" s="130">
        <v>5386</v>
      </c>
      <c r="B5388" s="130" t="s">
        <v>7971</v>
      </c>
      <c r="C5388" s="130" t="s">
        <v>17356</v>
      </c>
      <c r="D5388" s="130">
        <v>1</v>
      </c>
      <c r="E5388" s="130" t="s">
        <v>12402</v>
      </c>
      <c r="F5388" s="130">
        <v>4750000</v>
      </c>
      <c r="G5388" s="130">
        <v>14000000</v>
      </c>
      <c r="H5388" s="130" t="str">
        <f t="shared" si="168"/>
        <v>KT-100009</v>
      </c>
      <c r="I5388" s="130" t="str">
        <f t="shared" si="169"/>
        <v>AG</v>
      </c>
    </row>
    <row r="5389" spans="1:9" x14ac:dyDescent="0.15">
      <c r="A5389" s="130">
        <v>5387</v>
      </c>
      <c r="B5389" s="130" t="s">
        <v>23939</v>
      </c>
      <c r="C5389" s="130" t="s">
        <v>2098</v>
      </c>
      <c r="D5389" s="130">
        <v>100</v>
      </c>
      <c r="E5389" s="130" t="s">
        <v>12372</v>
      </c>
      <c r="F5389" s="130">
        <v>1257972</v>
      </c>
      <c r="G5389" s="130">
        <v>1257972</v>
      </c>
      <c r="H5389" s="130" t="str">
        <f t="shared" si="168"/>
        <v>KT-100010</v>
      </c>
      <c r="I5389" s="130" t="str">
        <f t="shared" si="169"/>
        <v>VG</v>
      </c>
    </row>
    <row r="5390" spans="1:9" x14ac:dyDescent="0.15">
      <c r="A5390" s="130">
        <v>5388</v>
      </c>
      <c r="B5390" s="130" t="s">
        <v>23940</v>
      </c>
      <c r="C5390" s="130" t="s">
        <v>2099</v>
      </c>
      <c r="D5390" s="130">
        <v>27</v>
      </c>
      <c r="E5390" s="130" t="s">
        <v>12370</v>
      </c>
      <c r="F5390" s="130">
        <v>38938754</v>
      </c>
      <c r="G5390" s="130">
        <v>46349000</v>
      </c>
      <c r="H5390" s="130" t="str">
        <f t="shared" si="168"/>
        <v>KT-100011</v>
      </c>
      <c r="I5390" s="130" t="str">
        <f t="shared" si="169"/>
        <v>VG</v>
      </c>
    </row>
    <row r="5391" spans="1:9" x14ac:dyDescent="0.15">
      <c r="A5391" s="130">
        <v>5389</v>
      </c>
      <c r="B5391" s="130" t="s">
        <v>23941</v>
      </c>
      <c r="C5391" s="130" t="s">
        <v>2100</v>
      </c>
      <c r="D5391" s="130">
        <v>10</v>
      </c>
      <c r="E5391" s="130" t="s">
        <v>12446</v>
      </c>
      <c r="F5391" s="130">
        <v>3410000</v>
      </c>
      <c r="G5391" s="130">
        <v>4468000</v>
      </c>
      <c r="H5391" s="130" t="str">
        <f t="shared" si="168"/>
        <v>KT-100012</v>
      </c>
      <c r="I5391" s="130" t="str">
        <f t="shared" si="169"/>
        <v>VG</v>
      </c>
    </row>
    <row r="5392" spans="1:9" x14ac:dyDescent="0.15">
      <c r="A5392" s="130">
        <v>5390</v>
      </c>
      <c r="B5392" s="130" t="s">
        <v>23942</v>
      </c>
      <c r="C5392" s="130" t="s">
        <v>2101</v>
      </c>
      <c r="D5392" s="130">
        <v>100</v>
      </c>
      <c r="E5392" s="130" t="s">
        <v>12368</v>
      </c>
      <c r="F5392" s="130">
        <v>179522</v>
      </c>
      <c r="G5392" s="130">
        <v>164462</v>
      </c>
      <c r="H5392" s="130" t="str">
        <f t="shared" si="168"/>
        <v>KT-100013</v>
      </c>
      <c r="I5392" s="130" t="str">
        <f t="shared" si="169"/>
        <v>VG</v>
      </c>
    </row>
    <row r="5393" spans="1:9" x14ac:dyDescent="0.15">
      <c r="A5393" s="130">
        <v>5391</v>
      </c>
      <c r="B5393" s="130" t="s">
        <v>23943</v>
      </c>
      <c r="C5393" s="130" t="s">
        <v>2102</v>
      </c>
      <c r="D5393" s="130">
        <v>1000</v>
      </c>
      <c r="E5393" s="130" t="s">
        <v>12372</v>
      </c>
      <c r="F5393" s="130">
        <v>13160000</v>
      </c>
      <c r="G5393" s="130">
        <v>7262000</v>
      </c>
      <c r="H5393" s="130" t="str">
        <f t="shared" si="168"/>
        <v>KT-100014</v>
      </c>
      <c r="I5393" s="130" t="str">
        <f t="shared" si="169"/>
        <v>VG</v>
      </c>
    </row>
    <row r="5394" spans="1:9" x14ac:dyDescent="0.15">
      <c r="A5394" s="130">
        <v>5392</v>
      </c>
      <c r="B5394" s="130" t="s">
        <v>7972</v>
      </c>
      <c r="C5394" s="130" t="s">
        <v>17357</v>
      </c>
      <c r="D5394" s="130">
        <v>500</v>
      </c>
      <c r="E5394" s="130" t="s">
        <v>12355</v>
      </c>
      <c r="F5394" s="130">
        <v>6414905</v>
      </c>
      <c r="G5394" s="130">
        <v>6050000</v>
      </c>
      <c r="H5394" s="130" t="str">
        <f t="shared" si="168"/>
        <v>KT-100015</v>
      </c>
      <c r="I5394" s="130" t="str">
        <f t="shared" si="169"/>
        <v>AG</v>
      </c>
    </row>
    <row r="5395" spans="1:9" x14ac:dyDescent="0.15">
      <c r="A5395" s="130">
        <v>5393</v>
      </c>
      <c r="B5395" s="130" t="s">
        <v>7973</v>
      </c>
      <c r="C5395" s="130" t="s">
        <v>17358</v>
      </c>
      <c r="D5395" s="130">
        <v>500</v>
      </c>
      <c r="E5395" s="130" t="s">
        <v>12372</v>
      </c>
      <c r="F5395" s="130">
        <v>2412500</v>
      </c>
      <c r="G5395" s="130">
        <v>2572500</v>
      </c>
      <c r="H5395" s="130" t="str">
        <f t="shared" si="168"/>
        <v>KT-100016</v>
      </c>
      <c r="I5395" s="130" t="str">
        <f t="shared" si="169"/>
        <v>AG</v>
      </c>
    </row>
    <row r="5396" spans="1:9" x14ac:dyDescent="0.15">
      <c r="A5396" s="130">
        <v>5394</v>
      </c>
      <c r="B5396" s="130" t="s">
        <v>23944</v>
      </c>
      <c r="C5396" s="130" t="s">
        <v>2103</v>
      </c>
      <c r="D5396" s="130">
        <v>80</v>
      </c>
      <c r="E5396" s="130" t="s">
        <v>12372</v>
      </c>
      <c r="F5396" s="130">
        <v>105975</v>
      </c>
      <c r="G5396" s="130">
        <v>140550</v>
      </c>
      <c r="H5396" s="130" t="str">
        <f t="shared" si="168"/>
        <v>KT-100017</v>
      </c>
      <c r="I5396" s="130" t="str">
        <f t="shared" si="169"/>
        <v>VG</v>
      </c>
    </row>
    <row r="5397" spans="1:9" x14ac:dyDescent="0.15">
      <c r="A5397" s="130">
        <v>5395</v>
      </c>
      <c r="B5397" s="130" t="s">
        <v>7974</v>
      </c>
      <c r="C5397" s="130" t="s">
        <v>17359</v>
      </c>
      <c r="D5397" s="130">
        <v>1</v>
      </c>
      <c r="E5397" s="130" t="s">
        <v>12370</v>
      </c>
      <c r="F5397" s="130">
        <v>292976.51</v>
      </c>
      <c r="G5397" s="130">
        <v>324327.65999999997</v>
      </c>
      <c r="H5397" s="130" t="str">
        <f t="shared" si="168"/>
        <v>KT-100018</v>
      </c>
      <c r="I5397" s="130" t="str">
        <f t="shared" si="169"/>
        <v>AG</v>
      </c>
    </row>
    <row r="5398" spans="1:9" x14ac:dyDescent="0.15">
      <c r="A5398" s="130">
        <v>5396</v>
      </c>
      <c r="B5398" s="130" t="s">
        <v>7975</v>
      </c>
      <c r="C5398" s="130" t="s">
        <v>13174</v>
      </c>
      <c r="D5398" s="130">
        <v>10000</v>
      </c>
      <c r="E5398" s="130" t="s">
        <v>12361</v>
      </c>
      <c r="F5398" s="130">
        <v>230031870</v>
      </c>
      <c r="G5398" s="130">
        <v>357226000</v>
      </c>
      <c r="H5398" s="130" t="str">
        <f t="shared" si="168"/>
        <v>KT-100019</v>
      </c>
      <c r="I5398" s="130" t="str">
        <f t="shared" si="169"/>
        <v>AG</v>
      </c>
    </row>
    <row r="5399" spans="1:9" x14ac:dyDescent="0.15">
      <c r="A5399" s="130">
        <v>5397</v>
      </c>
      <c r="B5399" s="130" t="s">
        <v>23945</v>
      </c>
      <c r="C5399" s="130" t="s">
        <v>2104</v>
      </c>
      <c r="D5399" s="130">
        <v>790</v>
      </c>
      <c r="E5399" s="130" t="s">
        <v>12372</v>
      </c>
      <c r="F5399" s="130">
        <v>1834080</v>
      </c>
      <c r="G5399" s="130">
        <v>2060260</v>
      </c>
      <c r="H5399" s="130" t="str">
        <f t="shared" si="168"/>
        <v>KT-100020</v>
      </c>
      <c r="I5399" s="130" t="str">
        <f t="shared" si="169"/>
        <v>VG</v>
      </c>
    </row>
    <row r="5400" spans="1:9" x14ac:dyDescent="0.15">
      <c r="A5400" s="130">
        <v>5398</v>
      </c>
      <c r="B5400" s="130" t="s">
        <v>23946</v>
      </c>
      <c r="C5400" s="130" t="s">
        <v>1827</v>
      </c>
      <c r="D5400" s="130">
        <v>100</v>
      </c>
      <c r="E5400" s="130" t="s">
        <v>12361</v>
      </c>
      <c r="F5400" s="130">
        <v>1581500</v>
      </c>
      <c r="G5400" s="130">
        <v>1150000</v>
      </c>
      <c r="H5400" s="130" t="str">
        <f t="shared" si="168"/>
        <v>KT-100021</v>
      </c>
      <c r="I5400" s="130" t="str">
        <f t="shared" si="169"/>
        <v>VG</v>
      </c>
    </row>
    <row r="5401" spans="1:9" x14ac:dyDescent="0.15">
      <c r="A5401" s="130">
        <v>5399</v>
      </c>
      <c r="B5401" s="130" t="s">
        <v>7976</v>
      </c>
      <c r="C5401" s="130" t="s">
        <v>17360</v>
      </c>
      <c r="D5401" s="130">
        <v>30000</v>
      </c>
      <c r="E5401" s="130" t="s">
        <v>17245</v>
      </c>
      <c r="F5401" s="130">
        <v>13700000</v>
      </c>
      <c r="G5401" s="130">
        <v>15200000</v>
      </c>
      <c r="H5401" s="130" t="str">
        <f t="shared" si="168"/>
        <v>KT-100022</v>
      </c>
      <c r="I5401" s="130" t="str">
        <f t="shared" si="169"/>
        <v>AG</v>
      </c>
    </row>
    <row r="5402" spans="1:9" x14ac:dyDescent="0.15">
      <c r="A5402" s="130">
        <v>5400</v>
      </c>
      <c r="B5402" s="130" t="s">
        <v>23947</v>
      </c>
      <c r="C5402" s="130" t="s">
        <v>2105</v>
      </c>
      <c r="D5402" s="130">
        <v>100</v>
      </c>
      <c r="E5402" s="130" t="s">
        <v>12372</v>
      </c>
      <c r="F5402" s="130">
        <v>1161000</v>
      </c>
      <c r="G5402" s="130">
        <v>2272000</v>
      </c>
      <c r="H5402" s="130" t="str">
        <f t="shared" si="168"/>
        <v>KT-100023</v>
      </c>
      <c r="I5402" s="130" t="str">
        <f t="shared" si="169"/>
        <v>VG</v>
      </c>
    </row>
    <row r="5403" spans="1:9" x14ac:dyDescent="0.15">
      <c r="A5403" s="130">
        <v>5401</v>
      </c>
      <c r="B5403" s="130" t="s">
        <v>7977</v>
      </c>
      <c r="C5403" s="130" t="s">
        <v>17361</v>
      </c>
      <c r="D5403" s="130">
        <v>1</v>
      </c>
      <c r="E5403" s="130" t="s">
        <v>12876</v>
      </c>
      <c r="F5403" s="130">
        <v>3498840</v>
      </c>
      <c r="G5403" s="130">
        <v>4207464</v>
      </c>
      <c r="H5403" s="130" t="str">
        <f t="shared" si="168"/>
        <v>KT-100024</v>
      </c>
      <c r="I5403" s="130" t="str">
        <f t="shared" si="169"/>
        <v>AG</v>
      </c>
    </row>
    <row r="5404" spans="1:9" x14ac:dyDescent="0.15">
      <c r="A5404" s="130">
        <v>5402</v>
      </c>
      <c r="B5404" s="130" t="s">
        <v>7978</v>
      </c>
      <c r="C5404" s="130" t="s">
        <v>17362</v>
      </c>
      <c r="D5404" s="130">
        <v>3</v>
      </c>
      <c r="E5404" s="130" t="s">
        <v>17363</v>
      </c>
      <c r="F5404" s="130">
        <v>89554110</v>
      </c>
      <c r="G5404" s="130">
        <v>121569120</v>
      </c>
      <c r="H5404" s="130" t="str">
        <f t="shared" si="168"/>
        <v>KT-100025</v>
      </c>
      <c r="I5404" s="130" t="str">
        <f t="shared" si="169"/>
        <v>AG</v>
      </c>
    </row>
    <row r="5405" spans="1:9" x14ac:dyDescent="0.15">
      <c r="A5405" s="130">
        <v>5403</v>
      </c>
      <c r="B5405" s="130" t="s">
        <v>23948</v>
      </c>
      <c r="C5405" s="130" t="s">
        <v>2106</v>
      </c>
      <c r="D5405" s="130">
        <v>1</v>
      </c>
      <c r="E5405" s="130" t="s">
        <v>12370</v>
      </c>
      <c r="F5405" s="130">
        <v>147693</v>
      </c>
      <c r="G5405" s="130">
        <v>55067</v>
      </c>
      <c r="H5405" s="130" t="str">
        <f t="shared" si="168"/>
        <v>KT-100026</v>
      </c>
      <c r="I5405" s="130" t="str">
        <f t="shared" si="169"/>
        <v>VG</v>
      </c>
    </row>
    <row r="5406" spans="1:9" x14ac:dyDescent="0.15">
      <c r="A5406" s="130">
        <v>5404</v>
      </c>
      <c r="B5406" s="130" t="s">
        <v>7979</v>
      </c>
      <c r="C5406" s="130" t="s">
        <v>17364</v>
      </c>
      <c r="D5406" s="130">
        <v>1000</v>
      </c>
      <c r="E5406" s="130" t="s">
        <v>12355</v>
      </c>
      <c r="F5406" s="130">
        <v>18305152</v>
      </c>
      <c r="G5406" s="130">
        <v>31856745</v>
      </c>
      <c r="H5406" s="130" t="str">
        <f t="shared" si="168"/>
        <v>KT-100027</v>
      </c>
      <c r="I5406" s="130" t="str">
        <f t="shared" si="169"/>
        <v>AG</v>
      </c>
    </row>
    <row r="5407" spans="1:9" x14ac:dyDescent="0.15">
      <c r="A5407" s="130">
        <v>5405</v>
      </c>
      <c r="B5407" s="130" t="s">
        <v>23949</v>
      </c>
      <c r="C5407" s="130" t="s">
        <v>2107</v>
      </c>
      <c r="D5407" s="130">
        <v>50000</v>
      </c>
      <c r="E5407" s="130" t="s">
        <v>14051</v>
      </c>
      <c r="F5407" s="130">
        <v>4345000</v>
      </c>
      <c r="G5407" s="130">
        <v>4777200</v>
      </c>
      <c r="H5407" s="130" t="str">
        <f t="shared" si="168"/>
        <v>KT-100028</v>
      </c>
      <c r="I5407" s="130" t="str">
        <f t="shared" si="169"/>
        <v>VG</v>
      </c>
    </row>
    <row r="5408" spans="1:9" x14ac:dyDescent="0.15">
      <c r="A5408" s="130">
        <v>5406</v>
      </c>
      <c r="B5408" s="130" t="s">
        <v>7980</v>
      </c>
      <c r="C5408" s="130" t="s">
        <v>17365</v>
      </c>
      <c r="D5408" s="130">
        <v>100</v>
      </c>
      <c r="E5408" s="130" t="s">
        <v>12368</v>
      </c>
      <c r="F5408" s="130">
        <v>135431.67999999999</v>
      </c>
      <c r="G5408" s="130">
        <v>167121.68</v>
      </c>
      <c r="H5408" s="130" t="str">
        <f t="shared" si="168"/>
        <v>KT-100029</v>
      </c>
      <c r="I5408" s="130" t="str">
        <f t="shared" si="169"/>
        <v>AG</v>
      </c>
    </row>
    <row r="5409" spans="1:9" x14ac:dyDescent="0.15">
      <c r="A5409" s="130">
        <v>5407</v>
      </c>
      <c r="B5409" s="130" t="s">
        <v>7981</v>
      </c>
      <c r="C5409" s="130" t="s">
        <v>17366</v>
      </c>
      <c r="D5409" s="130">
        <v>10</v>
      </c>
      <c r="E5409" s="130" t="s">
        <v>12610</v>
      </c>
      <c r="F5409" s="130">
        <v>434200</v>
      </c>
      <c r="G5409" s="130">
        <v>514030</v>
      </c>
      <c r="H5409" s="130" t="str">
        <f t="shared" si="168"/>
        <v>KT-100030</v>
      </c>
      <c r="I5409" s="130" t="str">
        <f t="shared" si="169"/>
        <v>AG</v>
      </c>
    </row>
    <row r="5410" spans="1:9" x14ac:dyDescent="0.15">
      <c r="A5410" s="130">
        <v>5408</v>
      </c>
      <c r="B5410" s="130" t="s">
        <v>23950</v>
      </c>
      <c r="C5410" s="130" t="s">
        <v>2108</v>
      </c>
      <c r="D5410" s="130">
        <v>1</v>
      </c>
      <c r="E5410" s="130" t="s">
        <v>12581</v>
      </c>
      <c r="F5410" s="130">
        <v>165000</v>
      </c>
      <c r="G5410" s="130">
        <v>165000</v>
      </c>
      <c r="H5410" s="130" t="str">
        <f t="shared" si="168"/>
        <v>KT-100031</v>
      </c>
      <c r="I5410" s="130" t="str">
        <f t="shared" si="169"/>
        <v>VG</v>
      </c>
    </row>
    <row r="5411" spans="1:9" x14ac:dyDescent="0.15">
      <c r="A5411" s="130">
        <v>5409</v>
      </c>
      <c r="B5411" s="130" t="s">
        <v>7982</v>
      </c>
      <c r="C5411" s="130" t="s">
        <v>17367</v>
      </c>
      <c r="D5411" s="130">
        <v>8000</v>
      </c>
      <c r="E5411" s="130" t="s">
        <v>12368</v>
      </c>
      <c r="F5411" s="130">
        <v>256081057</v>
      </c>
      <c r="G5411" s="130">
        <v>301903678</v>
      </c>
      <c r="H5411" s="130" t="str">
        <f t="shared" si="168"/>
        <v>KT-100032</v>
      </c>
      <c r="I5411" s="130" t="str">
        <f t="shared" si="169"/>
        <v>AG</v>
      </c>
    </row>
    <row r="5412" spans="1:9" x14ac:dyDescent="0.15">
      <c r="A5412" s="130">
        <v>5410</v>
      </c>
      <c r="B5412" s="130" t="s">
        <v>23951</v>
      </c>
      <c r="C5412" s="130" t="s">
        <v>2109</v>
      </c>
      <c r="D5412" s="130">
        <v>10</v>
      </c>
      <c r="E5412" s="130" t="s">
        <v>12355</v>
      </c>
      <c r="F5412" s="130">
        <v>1839000</v>
      </c>
      <c r="G5412" s="130">
        <v>2072100</v>
      </c>
      <c r="H5412" s="130" t="str">
        <f t="shared" si="168"/>
        <v>KT-100033</v>
      </c>
      <c r="I5412" s="130" t="str">
        <f t="shared" si="169"/>
        <v>VG</v>
      </c>
    </row>
    <row r="5413" spans="1:9" x14ac:dyDescent="0.15">
      <c r="A5413" s="130">
        <v>5411</v>
      </c>
      <c r="B5413" s="130" t="s">
        <v>23952</v>
      </c>
      <c r="C5413" s="130" t="s">
        <v>17369</v>
      </c>
      <c r="D5413" s="130">
        <v>40</v>
      </c>
      <c r="E5413" s="130" t="s">
        <v>12355</v>
      </c>
      <c r="F5413" s="130">
        <v>3725084</v>
      </c>
      <c r="G5413" s="130">
        <v>4001018</v>
      </c>
      <c r="H5413" s="130" t="str">
        <f t="shared" si="168"/>
        <v>KT-100034</v>
      </c>
      <c r="I5413" s="130" t="str">
        <f t="shared" si="169"/>
        <v>VG</v>
      </c>
    </row>
    <row r="5414" spans="1:9" x14ac:dyDescent="0.15">
      <c r="A5414" s="130">
        <v>5412</v>
      </c>
      <c r="B5414" s="130" t="s">
        <v>7983</v>
      </c>
      <c r="C5414" s="130" t="s">
        <v>17370</v>
      </c>
      <c r="D5414" s="130">
        <v>10</v>
      </c>
      <c r="E5414" s="130" t="s">
        <v>17371</v>
      </c>
      <c r="F5414" s="130">
        <v>19208.7</v>
      </c>
      <c r="G5414" s="130">
        <v>39687.5</v>
      </c>
      <c r="H5414" s="130" t="str">
        <f t="shared" si="168"/>
        <v>KT-100035</v>
      </c>
      <c r="I5414" s="130" t="str">
        <f t="shared" si="169"/>
        <v>AG</v>
      </c>
    </row>
    <row r="5415" spans="1:9" x14ac:dyDescent="0.15">
      <c r="A5415" s="130">
        <v>5413</v>
      </c>
      <c r="B5415" s="130" t="s">
        <v>23953</v>
      </c>
      <c r="C5415" s="130" t="s">
        <v>2110</v>
      </c>
      <c r="D5415" s="130">
        <v>1000</v>
      </c>
      <c r="E5415" s="130" t="s">
        <v>12361</v>
      </c>
      <c r="F5415" s="130">
        <v>20191600</v>
      </c>
      <c r="G5415" s="130">
        <v>4892800</v>
      </c>
      <c r="H5415" s="130" t="str">
        <f t="shared" si="168"/>
        <v>KT-100036</v>
      </c>
      <c r="I5415" s="130" t="str">
        <f t="shared" si="169"/>
        <v>VG</v>
      </c>
    </row>
    <row r="5416" spans="1:9" x14ac:dyDescent="0.15">
      <c r="A5416" s="130">
        <v>5414</v>
      </c>
      <c r="B5416" s="130" t="s">
        <v>7984</v>
      </c>
      <c r="C5416" s="130" t="s">
        <v>17372</v>
      </c>
      <c r="D5416" s="130">
        <v>3000</v>
      </c>
      <c r="E5416" s="130" t="s">
        <v>12372</v>
      </c>
      <c r="F5416" s="130">
        <v>860985</v>
      </c>
      <c r="G5416" s="130">
        <v>1142120</v>
      </c>
      <c r="H5416" s="130" t="str">
        <f t="shared" si="168"/>
        <v>KT-100037</v>
      </c>
      <c r="I5416" s="130" t="str">
        <f t="shared" si="169"/>
        <v>AG</v>
      </c>
    </row>
    <row r="5417" spans="1:9" x14ac:dyDescent="0.15">
      <c r="A5417" s="130">
        <v>5415</v>
      </c>
      <c r="B5417" s="130" t="s">
        <v>23954</v>
      </c>
      <c r="C5417" s="130" t="s">
        <v>2111</v>
      </c>
      <c r="D5417" s="130">
        <v>1000</v>
      </c>
      <c r="E5417" s="130" t="s">
        <v>12355</v>
      </c>
      <c r="F5417" s="130">
        <v>12000000</v>
      </c>
      <c r="G5417" s="130">
        <v>20400000</v>
      </c>
      <c r="H5417" s="130" t="str">
        <f t="shared" si="168"/>
        <v>KT-100038</v>
      </c>
      <c r="I5417" s="130" t="str">
        <f t="shared" si="169"/>
        <v>VG</v>
      </c>
    </row>
    <row r="5418" spans="1:9" x14ac:dyDescent="0.15">
      <c r="A5418" s="130">
        <v>5416</v>
      </c>
      <c r="B5418" s="130" t="s">
        <v>7985</v>
      </c>
      <c r="C5418" s="130" t="s">
        <v>17373</v>
      </c>
      <c r="D5418" s="130">
        <v>1</v>
      </c>
      <c r="E5418" s="130" t="s">
        <v>17374</v>
      </c>
      <c r="F5418" s="130">
        <v>2338308</v>
      </c>
      <c r="G5418" s="130">
        <v>2188800</v>
      </c>
      <c r="H5418" s="130" t="str">
        <f t="shared" si="168"/>
        <v>KT-100039</v>
      </c>
      <c r="I5418" s="130" t="str">
        <f t="shared" si="169"/>
        <v>AG</v>
      </c>
    </row>
    <row r="5419" spans="1:9" x14ac:dyDescent="0.15">
      <c r="A5419" s="130">
        <v>5417</v>
      </c>
      <c r="B5419" s="130" t="s">
        <v>7986</v>
      </c>
      <c r="C5419" s="130" t="s">
        <v>17375</v>
      </c>
      <c r="D5419" s="130">
        <v>1</v>
      </c>
      <c r="E5419" s="130" t="s">
        <v>12403</v>
      </c>
      <c r="F5419" s="130">
        <v>693350</v>
      </c>
      <c r="G5419" s="130">
        <v>2403740.7999999998</v>
      </c>
      <c r="H5419" s="130" t="str">
        <f t="shared" si="168"/>
        <v>KT-100040</v>
      </c>
      <c r="I5419" s="130" t="str">
        <f t="shared" si="169"/>
        <v>AG</v>
      </c>
    </row>
    <row r="5420" spans="1:9" x14ac:dyDescent="0.15">
      <c r="A5420" s="130">
        <v>5418</v>
      </c>
      <c r="B5420" s="130" t="s">
        <v>7987</v>
      </c>
      <c r="C5420" s="130" t="s">
        <v>17376</v>
      </c>
      <c r="D5420" s="130">
        <v>1</v>
      </c>
      <c r="E5420" s="130" t="s">
        <v>12788</v>
      </c>
      <c r="F5420" s="130">
        <v>910800</v>
      </c>
      <c r="G5420" s="130">
        <v>1652980</v>
      </c>
      <c r="H5420" s="130" t="str">
        <f t="shared" si="168"/>
        <v>KT-100041</v>
      </c>
      <c r="I5420" s="130" t="str">
        <f t="shared" si="169"/>
        <v>AG</v>
      </c>
    </row>
    <row r="5421" spans="1:9" x14ac:dyDescent="0.15">
      <c r="A5421" s="130">
        <v>5419</v>
      </c>
      <c r="B5421" s="130" t="s">
        <v>23955</v>
      </c>
      <c r="C5421" s="130" t="s">
        <v>2112</v>
      </c>
      <c r="D5421" s="130">
        <v>1</v>
      </c>
      <c r="E5421" s="130" t="s">
        <v>12402</v>
      </c>
      <c r="F5421" s="130">
        <v>8876000</v>
      </c>
      <c r="G5421" s="130">
        <v>9475000</v>
      </c>
      <c r="H5421" s="130" t="str">
        <f t="shared" si="168"/>
        <v>KT-100042</v>
      </c>
      <c r="I5421" s="130" t="str">
        <f t="shared" si="169"/>
        <v>VG</v>
      </c>
    </row>
    <row r="5422" spans="1:9" x14ac:dyDescent="0.15">
      <c r="A5422" s="130">
        <v>5420</v>
      </c>
      <c r="B5422" s="130" t="s">
        <v>7988</v>
      </c>
      <c r="C5422" s="130" t="s">
        <v>17377</v>
      </c>
      <c r="D5422" s="130">
        <v>300</v>
      </c>
      <c r="E5422" s="130" t="s">
        <v>12368</v>
      </c>
      <c r="F5422" s="130">
        <v>1601000</v>
      </c>
      <c r="G5422" s="130">
        <v>1601000</v>
      </c>
      <c r="H5422" s="130" t="str">
        <f t="shared" si="168"/>
        <v>KT-100043</v>
      </c>
      <c r="I5422" s="130" t="str">
        <f t="shared" si="169"/>
        <v>AG</v>
      </c>
    </row>
    <row r="5423" spans="1:9" x14ac:dyDescent="0.15">
      <c r="A5423" s="130">
        <v>5421</v>
      </c>
      <c r="B5423" s="130" t="s">
        <v>7989</v>
      </c>
      <c r="C5423" s="130" t="s">
        <v>17378</v>
      </c>
      <c r="D5423" s="130">
        <v>5</v>
      </c>
      <c r="E5423" s="130" t="s">
        <v>12446</v>
      </c>
      <c r="F5423" s="130">
        <v>1484500</v>
      </c>
      <c r="G5423" s="130">
        <v>1188600</v>
      </c>
      <c r="H5423" s="130" t="str">
        <f t="shared" si="168"/>
        <v>KT-100044</v>
      </c>
      <c r="I5423" s="130" t="str">
        <f t="shared" si="169"/>
        <v>AG</v>
      </c>
    </row>
    <row r="5424" spans="1:9" x14ac:dyDescent="0.15">
      <c r="A5424" s="130">
        <v>5422</v>
      </c>
      <c r="B5424" s="130" t="s">
        <v>23956</v>
      </c>
      <c r="C5424" s="130" t="s">
        <v>2113</v>
      </c>
      <c r="D5424" s="130">
        <v>100</v>
      </c>
      <c r="E5424" s="130" t="s">
        <v>12372</v>
      </c>
      <c r="F5424" s="130">
        <v>74292</v>
      </c>
      <c r="G5424" s="130">
        <v>114147</v>
      </c>
      <c r="H5424" s="130" t="str">
        <f t="shared" si="168"/>
        <v>KT-100045</v>
      </c>
      <c r="I5424" s="130" t="str">
        <f t="shared" si="169"/>
        <v>VG</v>
      </c>
    </row>
    <row r="5425" spans="1:9" x14ac:dyDescent="0.15">
      <c r="A5425" s="130">
        <v>5423</v>
      </c>
      <c r="B5425" s="130" t="s">
        <v>7990</v>
      </c>
      <c r="C5425" s="130" t="s">
        <v>16686</v>
      </c>
      <c r="D5425" s="130">
        <v>100</v>
      </c>
      <c r="E5425" s="130" t="s">
        <v>12372</v>
      </c>
      <c r="F5425" s="130">
        <v>206000</v>
      </c>
      <c r="G5425" s="130">
        <v>124000</v>
      </c>
      <c r="H5425" s="130" t="str">
        <f t="shared" si="168"/>
        <v>KT-100046</v>
      </c>
      <c r="I5425" s="130" t="str">
        <f t="shared" si="169"/>
        <v>VG</v>
      </c>
    </row>
    <row r="5426" spans="1:9" x14ac:dyDescent="0.15">
      <c r="A5426" s="130">
        <v>5424</v>
      </c>
      <c r="B5426" s="130" t="s">
        <v>23957</v>
      </c>
      <c r="C5426" s="130" t="s">
        <v>2114</v>
      </c>
      <c r="D5426" s="130">
        <v>3</v>
      </c>
      <c r="E5426" s="130" t="s">
        <v>12402</v>
      </c>
      <c r="F5426" s="130">
        <v>379595</v>
      </c>
      <c r="G5426" s="130">
        <v>664025</v>
      </c>
      <c r="H5426" s="130" t="str">
        <f t="shared" si="168"/>
        <v>KT-100047</v>
      </c>
      <c r="I5426" s="130" t="str">
        <f t="shared" si="169"/>
        <v>VG</v>
      </c>
    </row>
    <row r="5427" spans="1:9" x14ac:dyDescent="0.15">
      <c r="A5427" s="130">
        <v>5425</v>
      </c>
      <c r="B5427" s="130" t="s">
        <v>23958</v>
      </c>
      <c r="C5427" s="130" t="s">
        <v>2115</v>
      </c>
      <c r="D5427" s="130">
        <v>160</v>
      </c>
      <c r="E5427" s="130" t="s">
        <v>12446</v>
      </c>
      <c r="F5427" s="130">
        <v>1020000</v>
      </c>
      <c r="G5427" s="130">
        <v>1225600</v>
      </c>
      <c r="H5427" s="130" t="str">
        <f t="shared" si="168"/>
        <v>KT-100048</v>
      </c>
      <c r="I5427" s="130" t="str">
        <f t="shared" si="169"/>
        <v>VG</v>
      </c>
    </row>
    <row r="5428" spans="1:9" x14ac:dyDescent="0.15">
      <c r="A5428" s="130">
        <v>5426</v>
      </c>
      <c r="B5428" s="130" t="s">
        <v>7991</v>
      </c>
      <c r="C5428" s="130" t="s">
        <v>17379</v>
      </c>
      <c r="D5428" s="130">
        <v>1544</v>
      </c>
      <c r="E5428" s="130" t="s">
        <v>12355</v>
      </c>
      <c r="F5428" s="130">
        <v>17659706.800000001</v>
      </c>
      <c r="G5428" s="130">
        <v>26133747.57</v>
      </c>
      <c r="H5428" s="130" t="str">
        <f t="shared" si="168"/>
        <v>KT-100049</v>
      </c>
      <c r="I5428" s="130" t="str">
        <f t="shared" si="169"/>
        <v>AG</v>
      </c>
    </row>
    <row r="5429" spans="1:9" x14ac:dyDescent="0.15">
      <c r="A5429" s="130">
        <v>5427</v>
      </c>
      <c r="B5429" s="130" t="s">
        <v>7992</v>
      </c>
      <c r="C5429" s="130" t="s">
        <v>17380</v>
      </c>
      <c r="D5429" s="130">
        <v>300</v>
      </c>
      <c r="E5429" s="130" t="s">
        <v>12368</v>
      </c>
      <c r="F5429" s="130">
        <v>7368000</v>
      </c>
      <c r="G5429" s="130">
        <v>10300000</v>
      </c>
      <c r="H5429" s="130" t="str">
        <f t="shared" si="168"/>
        <v>KT-100050</v>
      </c>
      <c r="I5429" s="130" t="str">
        <f t="shared" si="169"/>
        <v>AG</v>
      </c>
    </row>
    <row r="5430" spans="1:9" x14ac:dyDescent="0.15">
      <c r="A5430" s="130">
        <v>5428</v>
      </c>
      <c r="B5430" s="130" t="s">
        <v>23959</v>
      </c>
      <c r="C5430" s="130" t="s">
        <v>2116</v>
      </c>
      <c r="D5430" s="130">
        <v>1</v>
      </c>
      <c r="E5430" s="130" t="s">
        <v>12361</v>
      </c>
      <c r="F5430" s="130">
        <v>652800</v>
      </c>
      <c r="G5430" s="130">
        <v>924000</v>
      </c>
      <c r="H5430" s="130" t="str">
        <f t="shared" si="168"/>
        <v>KT-100051</v>
      </c>
      <c r="I5430" s="130" t="str">
        <f t="shared" si="169"/>
        <v>VG</v>
      </c>
    </row>
    <row r="5431" spans="1:9" x14ac:dyDescent="0.15">
      <c r="A5431" s="130">
        <v>5429</v>
      </c>
      <c r="B5431" s="130" t="s">
        <v>7993</v>
      </c>
      <c r="C5431" s="130" t="s">
        <v>17381</v>
      </c>
      <c r="D5431" s="130">
        <v>100</v>
      </c>
      <c r="E5431" s="130" t="s">
        <v>12361</v>
      </c>
      <c r="F5431" s="130">
        <v>3104530.4</v>
      </c>
      <c r="G5431" s="130">
        <v>4155874</v>
      </c>
      <c r="H5431" s="130" t="str">
        <f t="shared" si="168"/>
        <v>KT-100052</v>
      </c>
      <c r="I5431" s="130" t="str">
        <f t="shared" si="169"/>
        <v>AG</v>
      </c>
    </row>
    <row r="5432" spans="1:9" x14ac:dyDescent="0.15">
      <c r="A5432" s="130">
        <v>5430</v>
      </c>
      <c r="B5432" s="130" t="s">
        <v>23960</v>
      </c>
      <c r="C5432" s="130" t="s">
        <v>2117</v>
      </c>
      <c r="D5432" s="130">
        <v>600</v>
      </c>
      <c r="E5432" s="130" t="s">
        <v>12372</v>
      </c>
      <c r="F5432" s="130">
        <v>3637000</v>
      </c>
      <c r="G5432" s="130">
        <v>3809000</v>
      </c>
      <c r="H5432" s="130" t="str">
        <f t="shared" si="168"/>
        <v>KT-100053</v>
      </c>
      <c r="I5432" s="130" t="str">
        <f t="shared" si="169"/>
        <v>VG</v>
      </c>
    </row>
    <row r="5433" spans="1:9" x14ac:dyDescent="0.15">
      <c r="A5433" s="130">
        <v>5431</v>
      </c>
      <c r="B5433" s="130" t="s">
        <v>7994</v>
      </c>
      <c r="C5433" s="130" t="s">
        <v>17382</v>
      </c>
      <c r="D5433" s="130">
        <v>0.01</v>
      </c>
      <c r="E5433" s="130" t="s">
        <v>14163</v>
      </c>
      <c r="F5433" s="130">
        <v>65136808</v>
      </c>
      <c r="G5433" s="130">
        <v>3370000</v>
      </c>
      <c r="H5433" s="130" t="str">
        <f t="shared" si="168"/>
        <v>KT-100054</v>
      </c>
      <c r="I5433" s="130" t="str">
        <f t="shared" si="169"/>
        <v>AG</v>
      </c>
    </row>
    <row r="5434" spans="1:9" x14ac:dyDescent="0.15">
      <c r="A5434" s="130">
        <v>5432</v>
      </c>
      <c r="B5434" s="130" t="s">
        <v>23961</v>
      </c>
      <c r="C5434" s="130" t="s">
        <v>2118</v>
      </c>
      <c r="D5434" s="130">
        <v>100</v>
      </c>
      <c r="E5434" s="130" t="s">
        <v>12372</v>
      </c>
      <c r="F5434" s="130">
        <v>1265650</v>
      </c>
      <c r="G5434" s="130">
        <v>1631500</v>
      </c>
      <c r="H5434" s="130" t="str">
        <f t="shared" si="168"/>
        <v>KT-100055</v>
      </c>
      <c r="I5434" s="130" t="str">
        <f t="shared" si="169"/>
        <v>VG</v>
      </c>
    </row>
    <row r="5435" spans="1:9" x14ac:dyDescent="0.15">
      <c r="A5435" s="130">
        <v>5433</v>
      </c>
      <c r="B5435" s="130" t="s">
        <v>23962</v>
      </c>
      <c r="C5435" s="130" t="s">
        <v>2119</v>
      </c>
      <c r="D5435" s="130">
        <v>200</v>
      </c>
      <c r="E5435" s="130" t="s">
        <v>12368</v>
      </c>
      <c r="F5435" s="130">
        <v>622908</v>
      </c>
      <c r="G5435" s="130">
        <v>335117.5</v>
      </c>
      <c r="H5435" s="130" t="str">
        <f t="shared" si="168"/>
        <v>KT-100056</v>
      </c>
      <c r="I5435" s="130" t="str">
        <f t="shared" si="169"/>
        <v>VG</v>
      </c>
    </row>
    <row r="5436" spans="1:9" x14ac:dyDescent="0.15">
      <c r="A5436" s="130">
        <v>5434</v>
      </c>
      <c r="B5436" s="130" t="s">
        <v>23963</v>
      </c>
      <c r="C5436" s="130" t="s">
        <v>2120</v>
      </c>
      <c r="D5436" s="130">
        <v>2000</v>
      </c>
      <c r="E5436" s="130" t="s">
        <v>12610</v>
      </c>
      <c r="F5436" s="130">
        <v>108500</v>
      </c>
      <c r="G5436" s="130">
        <v>184550</v>
      </c>
      <c r="H5436" s="130" t="str">
        <f t="shared" si="168"/>
        <v>KT-100057</v>
      </c>
      <c r="I5436" s="130" t="str">
        <f t="shared" si="169"/>
        <v>VG</v>
      </c>
    </row>
    <row r="5437" spans="1:9" x14ac:dyDescent="0.15">
      <c r="A5437" s="130">
        <v>5435</v>
      </c>
      <c r="B5437" s="130" t="s">
        <v>7995</v>
      </c>
      <c r="C5437" s="130" t="s">
        <v>17383</v>
      </c>
      <c r="D5437" s="130">
        <v>8000</v>
      </c>
      <c r="E5437" s="130" t="s">
        <v>12355</v>
      </c>
      <c r="F5437" s="130">
        <v>4000000</v>
      </c>
      <c r="G5437" s="130">
        <v>4448000</v>
      </c>
      <c r="H5437" s="130" t="str">
        <f t="shared" si="168"/>
        <v>KT-100058</v>
      </c>
      <c r="I5437" s="130" t="str">
        <f t="shared" si="169"/>
        <v>AG</v>
      </c>
    </row>
    <row r="5438" spans="1:9" x14ac:dyDescent="0.15">
      <c r="A5438" s="130">
        <v>5436</v>
      </c>
      <c r="B5438" s="130" t="s">
        <v>7996</v>
      </c>
      <c r="C5438" s="130" t="s">
        <v>17384</v>
      </c>
      <c r="D5438" s="130">
        <v>100</v>
      </c>
      <c r="E5438" s="130" t="s">
        <v>12368</v>
      </c>
      <c r="F5438" s="130">
        <v>79068.800000000003</v>
      </c>
      <c r="G5438" s="130">
        <v>79149.06</v>
      </c>
      <c r="H5438" s="130" t="str">
        <f t="shared" si="168"/>
        <v>KT-100059</v>
      </c>
      <c r="I5438" s="130" t="str">
        <f t="shared" si="169"/>
        <v>AG</v>
      </c>
    </row>
    <row r="5439" spans="1:9" x14ac:dyDescent="0.15">
      <c r="A5439" s="130">
        <v>5437</v>
      </c>
      <c r="B5439" s="130" t="s">
        <v>7997</v>
      </c>
      <c r="C5439" s="130" t="s">
        <v>17385</v>
      </c>
      <c r="D5439" s="130">
        <v>51</v>
      </c>
      <c r="E5439" s="130" t="s">
        <v>12355</v>
      </c>
      <c r="F5439" s="130">
        <v>896924</v>
      </c>
      <c r="G5439" s="130">
        <v>911714</v>
      </c>
      <c r="H5439" s="130" t="str">
        <f t="shared" si="168"/>
        <v>KT-100060</v>
      </c>
      <c r="I5439" s="130" t="str">
        <f t="shared" si="169"/>
        <v>AG</v>
      </c>
    </row>
    <row r="5440" spans="1:9" x14ac:dyDescent="0.15">
      <c r="A5440" s="130">
        <v>5438</v>
      </c>
      <c r="B5440" s="130" t="s">
        <v>7998</v>
      </c>
      <c r="C5440" s="130" t="s">
        <v>17386</v>
      </c>
      <c r="D5440" s="130">
        <v>300</v>
      </c>
      <c r="E5440" s="130" t="s">
        <v>12368</v>
      </c>
      <c r="F5440" s="130">
        <v>1805000</v>
      </c>
      <c r="G5440" s="130">
        <v>1917000</v>
      </c>
      <c r="H5440" s="130" t="str">
        <f t="shared" si="168"/>
        <v>KT-100061</v>
      </c>
      <c r="I5440" s="130" t="str">
        <f t="shared" si="169"/>
        <v>AG</v>
      </c>
    </row>
    <row r="5441" spans="1:9" x14ac:dyDescent="0.15">
      <c r="A5441" s="130">
        <v>5439</v>
      </c>
      <c r="B5441" s="130" t="s">
        <v>7999</v>
      </c>
      <c r="C5441" s="130" t="s">
        <v>17387</v>
      </c>
      <c r="D5441" s="130">
        <v>300</v>
      </c>
      <c r="E5441" s="130" t="s">
        <v>12372</v>
      </c>
      <c r="F5441" s="130">
        <v>538040</v>
      </c>
      <c r="G5441" s="130">
        <v>523040</v>
      </c>
      <c r="H5441" s="130" t="str">
        <f t="shared" si="168"/>
        <v>KT-100062</v>
      </c>
      <c r="I5441" s="130" t="str">
        <f t="shared" si="169"/>
        <v>AG</v>
      </c>
    </row>
    <row r="5442" spans="1:9" x14ac:dyDescent="0.15">
      <c r="A5442" s="130">
        <v>5440</v>
      </c>
      <c r="B5442" s="130" t="s">
        <v>8000</v>
      </c>
      <c r="C5442" s="130" t="s">
        <v>12978</v>
      </c>
      <c r="D5442" s="130">
        <v>1</v>
      </c>
      <c r="E5442" s="130" t="s">
        <v>17388</v>
      </c>
      <c r="F5442" s="130">
        <v>2970000</v>
      </c>
      <c r="G5442" s="130">
        <v>3020000</v>
      </c>
      <c r="H5442" s="130" t="str">
        <f t="shared" si="168"/>
        <v>KT-100063</v>
      </c>
      <c r="I5442" s="130" t="str">
        <f t="shared" si="169"/>
        <v>AG</v>
      </c>
    </row>
    <row r="5443" spans="1:9" x14ac:dyDescent="0.15">
      <c r="A5443" s="130">
        <v>5441</v>
      </c>
      <c r="B5443" s="130" t="s">
        <v>23964</v>
      </c>
      <c r="C5443" s="130" t="s">
        <v>2121</v>
      </c>
      <c r="D5443" s="130">
        <v>100</v>
      </c>
      <c r="E5443" s="130" t="s">
        <v>12372</v>
      </c>
      <c r="F5443" s="130">
        <v>3795</v>
      </c>
      <c r="G5443" s="130">
        <v>3255</v>
      </c>
      <c r="H5443" s="130" t="str">
        <f t="shared" si="168"/>
        <v>KT-100064</v>
      </c>
      <c r="I5443" s="130" t="str">
        <f t="shared" si="169"/>
        <v>VG</v>
      </c>
    </row>
    <row r="5444" spans="1:9" x14ac:dyDescent="0.15">
      <c r="A5444" s="130">
        <v>5442</v>
      </c>
      <c r="B5444" s="130" t="s">
        <v>8001</v>
      </c>
      <c r="C5444" s="130" t="s">
        <v>17389</v>
      </c>
      <c r="D5444" s="130">
        <v>100</v>
      </c>
      <c r="E5444" s="130" t="s">
        <v>12372</v>
      </c>
      <c r="F5444" s="130">
        <v>1878822.5</v>
      </c>
      <c r="G5444" s="130">
        <v>1993353</v>
      </c>
      <c r="H5444" s="130" t="str">
        <f t="shared" ref="H5444:H5507" si="170">LEFT(B5444,FIND("-",B5444)+6)</f>
        <v>KT-100065</v>
      </c>
      <c r="I5444" s="130" t="str">
        <f t="shared" ref="I5444:I5507" si="171">RIGHT(B5444,LEN(B5444)-FIND("-",B5444)-7)</f>
        <v>AG</v>
      </c>
    </row>
    <row r="5445" spans="1:9" x14ac:dyDescent="0.15">
      <c r="A5445" s="130">
        <v>5443</v>
      </c>
      <c r="B5445" s="130" t="s">
        <v>8002</v>
      </c>
      <c r="C5445" s="130" t="s">
        <v>17390</v>
      </c>
      <c r="D5445" s="130">
        <v>200</v>
      </c>
      <c r="E5445" s="130" t="s">
        <v>12370</v>
      </c>
      <c r="F5445" s="130">
        <v>5506000</v>
      </c>
      <c r="G5445" s="130">
        <v>5190000</v>
      </c>
      <c r="H5445" s="130" t="str">
        <f t="shared" si="170"/>
        <v>KT-100066</v>
      </c>
      <c r="I5445" s="130" t="str">
        <f t="shared" si="171"/>
        <v>AG</v>
      </c>
    </row>
    <row r="5446" spans="1:9" x14ac:dyDescent="0.15">
      <c r="A5446" s="130">
        <v>5444</v>
      </c>
      <c r="B5446" s="130" t="s">
        <v>8003</v>
      </c>
      <c r="C5446" s="130" t="s">
        <v>17391</v>
      </c>
      <c r="D5446" s="130">
        <v>240</v>
      </c>
      <c r="E5446" s="130" t="s">
        <v>12355</v>
      </c>
      <c r="F5446" s="130">
        <v>97420.800000000003</v>
      </c>
      <c r="G5446" s="130">
        <v>112800</v>
      </c>
      <c r="H5446" s="130" t="str">
        <f t="shared" si="170"/>
        <v>KT-100067</v>
      </c>
      <c r="I5446" s="130" t="str">
        <f t="shared" si="171"/>
        <v>AG</v>
      </c>
    </row>
    <row r="5447" spans="1:9" x14ac:dyDescent="0.15">
      <c r="A5447" s="130">
        <v>5445</v>
      </c>
      <c r="B5447" s="130" t="s">
        <v>8004</v>
      </c>
      <c r="C5447" s="130" t="s">
        <v>17392</v>
      </c>
      <c r="D5447" s="130">
        <v>1000</v>
      </c>
      <c r="E5447" s="130" t="s">
        <v>12355</v>
      </c>
      <c r="F5447" s="130">
        <v>2088497000</v>
      </c>
      <c r="G5447" s="130">
        <v>2547681500</v>
      </c>
      <c r="H5447" s="130" t="str">
        <f t="shared" si="170"/>
        <v>KT-100068</v>
      </c>
      <c r="I5447" s="130" t="str">
        <f t="shared" si="171"/>
        <v>AG</v>
      </c>
    </row>
    <row r="5448" spans="1:9" x14ac:dyDescent="0.15">
      <c r="A5448" s="130">
        <v>5446</v>
      </c>
      <c r="B5448" s="130" t="s">
        <v>8005</v>
      </c>
      <c r="C5448" s="130" t="s">
        <v>17393</v>
      </c>
      <c r="D5448" s="130">
        <v>1000</v>
      </c>
      <c r="E5448" s="130" t="s">
        <v>12361</v>
      </c>
      <c r="F5448" s="130">
        <v>9095000</v>
      </c>
      <c r="G5448" s="130">
        <v>12668000</v>
      </c>
      <c r="H5448" s="130" t="str">
        <f t="shared" si="170"/>
        <v>KT-100069</v>
      </c>
      <c r="I5448" s="130" t="str">
        <f t="shared" si="171"/>
        <v>AG</v>
      </c>
    </row>
    <row r="5449" spans="1:9" x14ac:dyDescent="0.15">
      <c r="A5449" s="130">
        <v>5447</v>
      </c>
      <c r="B5449" s="130" t="s">
        <v>23965</v>
      </c>
      <c r="C5449" s="130" t="s">
        <v>2122</v>
      </c>
      <c r="D5449" s="130">
        <v>1050</v>
      </c>
      <c r="E5449" s="130" t="s">
        <v>17394</v>
      </c>
      <c r="F5449" s="130">
        <v>5043327</v>
      </c>
      <c r="G5449" s="130">
        <v>5617758</v>
      </c>
      <c r="H5449" s="130" t="str">
        <f t="shared" si="170"/>
        <v>KT-100070</v>
      </c>
      <c r="I5449" s="130" t="str">
        <f t="shared" si="171"/>
        <v>VG</v>
      </c>
    </row>
    <row r="5450" spans="1:9" x14ac:dyDescent="0.15">
      <c r="A5450" s="130">
        <v>5448</v>
      </c>
      <c r="B5450" s="130" t="s">
        <v>8006</v>
      </c>
      <c r="C5450" s="130" t="s">
        <v>17395</v>
      </c>
      <c r="D5450" s="130">
        <v>5000</v>
      </c>
      <c r="E5450" s="130" t="s">
        <v>12361</v>
      </c>
      <c r="F5450" s="130">
        <v>321950</v>
      </c>
      <c r="G5450" s="130">
        <v>1743750</v>
      </c>
      <c r="H5450" s="130" t="str">
        <f t="shared" si="170"/>
        <v>KT-100071</v>
      </c>
      <c r="I5450" s="130" t="str">
        <f t="shared" si="171"/>
        <v>AG</v>
      </c>
    </row>
    <row r="5451" spans="1:9" x14ac:dyDescent="0.15">
      <c r="A5451" s="130">
        <v>5449</v>
      </c>
      <c r="B5451" s="130" t="s">
        <v>8007</v>
      </c>
      <c r="C5451" s="130" t="s">
        <v>12750</v>
      </c>
      <c r="D5451" s="130">
        <v>130</v>
      </c>
      <c r="E5451" s="130" t="s">
        <v>17308</v>
      </c>
      <c r="F5451" s="130">
        <v>8559000</v>
      </c>
      <c r="G5451" s="130">
        <v>26500000</v>
      </c>
      <c r="H5451" s="130" t="str">
        <f t="shared" si="170"/>
        <v>KT-100072</v>
      </c>
      <c r="I5451" s="130" t="str">
        <f t="shared" si="171"/>
        <v>AG</v>
      </c>
    </row>
    <row r="5452" spans="1:9" x14ac:dyDescent="0.15">
      <c r="A5452" s="130">
        <v>5450</v>
      </c>
      <c r="B5452" s="130" t="s">
        <v>8008</v>
      </c>
      <c r="C5452" s="130" t="s">
        <v>14761</v>
      </c>
      <c r="D5452" s="130">
        <v>100</v>
      </c>
      <c r="E5452" s="130" t="s">
        <v>12355</v>
      </c>
      <c r="F5452" s="130">
        <v>3214350</v>
      </c>
      <c r="G5452" s="130">
        <v>3584500</v>
      </c>
      <c r="H5452" s="130" t="str">
        <f t="shared" si="170"/>
        <v>KT-100073</v>
      </c>
      <c r="I5452" s="130" t="str">
        <f t="shared" si="171"/>
        <v>AG</v>
      </c>
    </row>
    <row r="5453" spans="1:9" x14ac:dyDescent="0.15">
      <c r="A5453" s="130">
        <v>5451</v>
      </c>
      <c r="B5453" s="130" t="s">
        <v>8009</v>
      </c>
      <c r="C5453" s="130" t="s">
        <v>17396</v>
      </c>
      <c r="D5453" s="130">
        <v>300</v>
      </c>
      <c r="E5453" s="130" t="s">
        <v>12372</v>
      </c>
      <c r="F5453" s="130">
        <v>3000000</v>
      </c>
      <c r="G5453" s="130">
        <v>3186320</v>
      </c>
      <c r="H5453" s="130" t="str">
        <f t="shared" si="170"/>
        <v>KT-100074</v>
      </c>
      <c r="I5453" s="130" t="str">
        <f t="shared" si="171"/>
        <v>AG</v>
      </c>
    </row>
    <row r="5454" spans="1:9" x14ac:dyDescent="0.15">
      <c r="A5454" s="130">
        <v>5452</v>
      </c>
      <c r="B5454" s="130" t="s">
        <v>8010</v>
      </c>
      <c r="C5454" s="130" t="s">
        <v>17397</v>
      </c>
      <c r="D5454" s="130">
        <v>1500</v>
      </c>
      <c r="E5454" s="130" t="s">
        <v>12372</v>
      </c>
      <c r="F5454" s="130">
        <v>10528900</v>
      </c>
      <c r="G5454" s="130">
        <v>2580000</v>
      </c>
      <c r="H5454" s="130" t="str">
        <f t="shared" si="170"/>
        <v>KT-100075</v>
      </c>
      <c r="I5454" s="130" t="str">
        <f t="shared" si="171"/>
        <v>AG</v>
      </c>
    </row>
    <row r="5455" spans="1:9" x14ac:dyDescent="0.15">
      <c r="A5455" s="130">
        <v>5453</v>
      </c>
      <c r="B5455" s="130" t="s">
        <v>8011</v>
      </c>
      <c r="C5455" s="130" t="s">
        <v>17398</v>
      </c>
      <c r="D5455" s="130">
        <v>100</v>
      </c>
      <c r="E5455" s="130" t="s">
        <v>12372</v>
      </c>
      <c r="F5455" s="130">
        <v>1500000</v>
      </c>
      <c r="G5455" s="130">
        <v>2760000</v>
      </c>
      <c r="H5455" s="130" t="str">
        <f t="shared" si="170"/>
        <v>KT-100076</v>
      </c>
      <c r="I5455" s="130" t="str">
        <f t="shared" si="171"/>
        <v/>
      </c>
    </row>
    <row r="5456" spans="1:9" x14ac:dyDescent="0.15">
      <c r="A5456" s="130">
        <v>5454</v>
      </c>
      <c r="B5456" s="130" t="s">
        <v>23966</v>
      </c>
      <c r="C5456" s="130" t="s">
        <v>2123</v>
      </c>
      <c r="D5456" s="130">
        <v>12717.9</v>
      </c>
      <c r="E5456" s="130" t="s">
        <v>12372</v>
      </c>
      <c r="F5456" s="130">
        <v>13710454</v>
      </c>
      <c r="G5456" s="130">
        <v>13739346</v>
      </c>
      <c r="H5456" s="130" t="str">
        <f t="shared" si="170"/>
        <v>KT-100077</v>
      </c>
      <c r="I5456" s="130" t="str">
        <f t="shared" si="171"/>
        <v>VG</v>
      </c>
    </row>
    <row r="5457" spans="1:9" x14ac:dyDescent="0.15">
      <c r="A5457" s="130">
        <v>5455</v>
      </c>
      <c r="B5457" s="130" t="s">
        <v>23967</v>
      </c>
      <c r="C5457" s="130" t="s">
        <v>2124</v>
      </c>
      <c r="D5457" s="130">
        <v>100</v>
      </c>
      <c r="E5457" s="130" t="s">
        <v>12610</v>
      </c>
      <c r="F5457" s="130">
        <v>593900</v>
      </c>
      <c r="G5457" s="130">
        <v>252300</v>
      </c>
      <c r="H5457" s="130" t="str">
        <f t="shared" si="170"/>
        <v>KT-100078</v>
      </c>
      <c r="I5457" s="130" t="str">
        <f t="shared" si="171"/>
        <v>VG</v>
      </c>
    </row>
    <row r="5458" spans="1:9" x14ac:dyDescent="0.15">
      <c r="A5458" s="130">
        <v>5456</v>
      </c>
      <c r="B5458" s="130" t="s">
        <v>23968</v>
      </c>
      <c r="C5458" s="130" t="s">
        <v>2125</v>
      </c>
      <c r="D5458" s="130">
        <v>2000</v>
      </c>
      <c r="E5458" s="130" t="s">
        <v>12610</v>
      </c>
      <c r="F5458" s="130">
        <v>188500</v>
      </c>
      <c r="G5458" s="130">
        <v>257350</v>
      </c>
      <c r="H5458" s="130" t="str">
        <f t="shared" si="170"/>
        <v>KT-100079</v>
      </c>
      <c r="I5458" s="130" t="str">
        <f t="shared" si="171"/>
        <v>VG</v>
      </c>
    </row>
    <row r="5459" spans="1:9" x14ac:dyDescent="0.15">
      <c r="A5459" s="130">
        <v>5457</v>
      </c>
      <c r="B5459" s="130" t="s">
        <v>8012</v>
      </c>
      <c r="C5459" s="130" t="s">
        <v>17399</v>
      </c>
      <c r="D5459" s="130">
        <v>100</v>
      </c>
      <c r="E5459" s="130" t="s">
        <v>12355</v>
      </c>
      <c r="F5459" s="130">
        <v>1634989</v>
      </c>
      <c r="G5459" s="130">
        <v>1664725</v>
      </c>
      <c r="H5459" s="130" t="str">
        <f t="shared" si="170"/>
        <v>KT-100080</v>
      </c>
      <c r="I5459" s="130" t="str">
        <f t="shared" si="171"/>
        <v>AG</v>
      </c>
    </row>
    <row r="5460" spans="1:9" x14ac:dyDescent="0.15">
      <c r="A5460" s="130">
        <v>5458</v>
      </c>
      <c r="B5460" s="130" t="s">
        <v>8013</v>
      </c>
      <c r="C5460" s="130" t="s">
        <v>17400</v>
      </c>
      <c r="D5460" s="130">
        <v>10</v>
      </c>
      <c r="E5460" s="130" t="s">
        <v>12368</v>
      </c>
      <c r="F5460" s="130">
        <v>209179.09</v>
      </c>
      <c r="G5460" s="130">
        <v>219133</v>
      </c>
      <c r="H5460" s="130" t="str">
        <f t="shared" si="170"/>
        <v>KT-100081</v>
      </c>
      <c r="I5460" s="130" t="str">
        <f t="shared" si="171"/>
        <v>AG</v>
      </c>
    </row>
    <row r="5461" spans="1:9" x14ac:dyDescent="0.15">
      <c r="A5461" s="130">
        <v>5459</v>
      </c>
      <c r="B5461" s="130" t="s">
        <v>8014</v>
      </c>
      <c r="C5461" s="130" t="s">
        <v>17401</v>
      </c>
      <c r="D5461" s="130">
        <v>18</v>
      </c>
      <c r="E5461" s="130" t="s">
        <v>12370</v>
      </c>
      <c r="F5461" s="130">
        <v>57163902</v>
      </c>
      <c r="G5461" s="130">
        <v>69638870</v>
      </c>
      <c r="H5461" s="130" t="str">
        <f t="shared" si="170"/>
        <v>KT-100082</v>
      </c>
      <c r="I5461" s="130" t="str">
        <f t="shared" si="171"/>
        <v>AG</v>
      </c>
    </row>
    <row r="5462" spans="1:9" x14ac:dyDescent="0.15">
      <c r="A5462" s="130">
        <v>5460</v>
      </c>
      <c r="B5462" s="130" t="s">
        <v>8015</v>
      </c>
      <c r="C5462" s="130" t="s">
        <v>17402</v>
      </c>
      <c r="D5462" s="130">
        <v>10000</v>
      </c>
      <c r="E5462" s="130" t="s">
        <v>12370</v>
      </c>
      <c r="F5462" s="130">
        <v>135415</v>
      </c>
      <c r="G5462" s="130">
        <v>313597</v>
      </c>
      <c r="H5462" s="130" t="str">
        <f t="shared" si="170"/>
        <v>KT-100083</v>
      </c>
      <c r="I5462" s="130" t="str">
        <f t="shared" si="171"/>
        <v>AG</v>
      </c>
    </row>
    <row r="5463" spans="1:9" x14ac:dyDescent="0.15">
      <c r="A5463" s="130">
        <v>5461</v>
      </c>
      <c r="B5463" s="130" t="s">
        <v>8016</v>
      </c>
      <c r="C5463" s="130" t="s">
        <v>17403</v>
      </c>
      <c r="D5463" s="130">
        <v>100</v>
      </c>
      <c r="E5463" s="130" t="s">
        <v>12372</v>
      </c>
      <c r="F5463" s="130">
        <v>706025</v>
      </c>
      <c r="G5463" s="130">
        <v>436025</v>
      </c>
      <c r="H5463" s="130" t="str">
        <f t="shared" si="170"/>
        <v>KT-100084</v>
      </c>
      <c r="I5463" s="130" t="str">
        <f t="shared" si="171"/>
        <v>AG</v>
      </c>
    </row>
    <row r="5464" spans="1:9" x14ac:dyDescent="0.15">
      <c r="A5464" s="130">
        <v>5462</v>
      </c>
      <c r="B5464" s="130" t="s">
        <v>8017</v>
      </c>
      <c r="C5464" s="130" t="s">
        <v>12404</v>
      </c>
      <c r="D5464" s="130">
        <v>7.2</v>
      </c>
      <c r="E5464" s="130" t="s">
        <v>12384</v>
      </c>
      <c r="F5464" s="130">
        <v>121680</v>
      </c>
      <c r="G5464" s="130">
        <v>165600</v>
      </c>
      <c r="H5464" s="130" t="str">
        <f t="shared" si="170"/>
        <v>KT-100085</v>
      </c>
      <c r="I5464" s="130" t="str">
        <f t="shared" si="171"/>
        <v>AG</v>
      </c>
    </row>
    <row r="5465" spans="1:9" x14ac:dyDescent="0.15">
      <c r="A5465" s="130">
        <v>5463</v>
      </c>
      <c r="B5465" s="130" t="s">
        <v>8018</v>
      </c>
      <c r="C5465" s="130" t="s">
        <v>17404</v>
      </c>
      <c r="D5465" s="130">
        <v>10</v>
      </c>
      <c r="E5465" s="130" t="s">
        <v>12355</v>
      </c>
      <c r="F5465" s="130">
        <v>115600</v>
      </c>
      <c r="G5465" s="130">
        <v>140530</v>
      </c>
      <c r="H5465" s="130" t="str">
        <f t="shared" si="170"/>
        <v>KT-100086</v>
      </c>
      <c r="I5465" s="130" t="str">
        <f t="shared" si="171"/>
        <v>AG</v>
      </c>
    </row>
    <row r="5466" spans="1:9" x14ac:dyDescent="0.15">
      <c r="A5466" s="130">
        <v>5464</v>
      </c>
      <c r="B5466" s="130" t="s">
        <v>23969</v>
      </c>
      <c r="C5466" s="130" t="s">
        <v>2126</v>
      </c>
      <c r="D5466" s="130">
        <v>10</v>
      </c>
      <c r="E5466" s="130" t="s">
        <v>12402</v>
      </c>
      <c r="F5466" s="130">
        <v>104300</v>
      </c>
      <c r="G5466" s="130">
        <v>104300</v>
      </c>
      <c r="H5466" s="130" t="str">
        <f t="shared" si="170"/>
        <v>KT-100087</v>
      </c>
      <c r="I5466" s="130" t="str">
        <f t="shared" si="171"/>
        <v>VG</v>
      </c>
    </row>
    <row r="5467" spans="1:9" x14ac:dyDescent="0.15">
      <c r="A5467" s="130">
        <v>5465</v>
      </c>
      <c r="B5467" s="130" t="s">
        <v>8019</v>
      </c>
      <c r="C5467" s="130" t="s">
        <v>17405</v>
      </c>
      <c r="D5467" s="130">
        <v>100</v>
      </c>
      <c r="E5467" s="130" t="s">
        <v>12372</v>
      </c>
      <c r="F5467" s="130">
        <v>975800</v>
      </c>
      <c r="G5467" s="130">
        <v>2539867</v>
      </c>
      <c r="H5467" s="130" t="str">
        <f t="shared" si="170"/>
        <v>KT-100088</v>
      </c>
      <c r="I5467" s="130" t="str">
        <f t="shared" si="171"/>
        <v>AG</v>
      </c>
    </row>
    <row r="5468" spans="1:9" x14ac:dyDescent="0.15">
      <c r="A5468" s="130">
        <v>5466</v>
      </c>
      <c r="B5468" s="130" t="s">
        <v>8020</v>
      </c>
      <c r="C5468" s="130" t="s">
        <v>17406</v>
      </c>
      <c r="D5468" s="130">
        <v>1000</v>
      </c>
      <c r="E5468" s="130" t="s">
        <v>12372</v>
      </c>
      <c r="F5468" s="130">
        <v>8094000</v>
      </c>
      <c r="G5468" s="130">
        <v>11711000</v>
      </c>
      <c r="H5468" s="130" t="str">
        <f t="shared" si="170"/>
        <v>KT-100089</v>
      </c>
      <c r="I5468" s="130" t="str">
        <f t="shared" si="171"/>
        <v>AG</v>
      </c>
    </row>
    <row r="5469" spans="1:9" x14ac:dyDescent="0.15">
      <c r="A5469" s="130">
        <v>5467</v>
      </c>
      <c r="B5469" s="130" t="s">
        <v>8021</v>
      </c>
      <c r="C5469" s="130" t="s">
        <v>17407</v>
      </c>
      <c r="D5469" s="130">
        <v>100</v>
      </c>
      <c r="E5469" s="130" t="s">
        <v>12355</v>
      </c>
      <c r="F5469" s="130">
        <v>231374760</v>
      </c>
      <c r="G5469" s="130">
        <v>212735420</v>
      </c>
      <c r="H5469" s="130" t="str">
        <f t="shared" si="170"/>
        <v>KT-100090</v>
      </c>
      <c r="I5469" s="130" t="str">
        <f t="shared" si="171"/>
        <v>AG</v>
      </c>
    </row>
    <row r="5470" spans="1:9" x14ac:dyDescent="0.15">
      <c r="A5470" s="130">
        <v>5468</v>
      </c>
      <c r="B5470" s="130" t="s">
        <v>8022</v>
      </c>
      <c r="C5470" s="130" t="s">
        <v>17409</v>
      </c>
      <c r="D5470" s="130">
        <v>1</v>
      </c>
      <c r="E5470" s="130" t="s">
        <v>12403</v>
      </c>
      <c r="F5470" s="130">
        <v>25209000</v>
      </c>
      <c r="G5470" s="130">
        <v>31625000</v>
      </c>
      <c r="H5470" s="130" t="str">
        <f t="shared" si="170"/>
        <v>KT-100091</v>
      </c>
      <c r="I5470" s="130" t="str">
        <f t="shared" si="171"/>
        <v/>
      </c>
    </row>
    <row r="5471" spans="1:9" x14ac:dyDescent="0.15">
      <c r="A5471" s="130">
        <v>5469</v>
      </c>
      <c r="B5471" s="130" t="s">
        <v>23970</v>
      </c>
      <c r="C5471" s="130" t="s">
        <v>2127</v>
      </c>
      <c r="D5471" s="130">
        <v>250</v>
      </c>
      <c r="E5471" s="130" t="s">
        <v>12372</v>
      </c>
      <c r="F5471" s="130">
        <v>1700000</v>
      </c>
      <c r="G5471" s="130">
        <v>1150000</v>
      </c>
      <c r="H5471" s="130" t="str">
        <f t="shared" si="170"/>
        <v>KT-100092</v>
      </c>
      <c r="I5471" s="130" t="str">
        <f t="shared" si="171"/>
        <v>VG</v>
      </c>
    </row>
    <row r="5472" spans="1:9" x14ac:dyDescent="0.15">
      <c r="A5472" s="130">
        <v>5470</v>
      </c>
      <c r="B5472" s="130" t="s">
        <v>8023</v>
      </c>
      <c r="C5472" s="130" t="s">
        <v>17410</v>
      </c>
      <c r="D5472" s="130">
        <v>10</v>
      </c>
      <c r="E5472" s="130" t="s">
        <v>12403</v>
      </c>
      <c r="F5472" s="130">
        <v>2297820</v>
      </c>
      <c r="G5472" s="130">
        <v>4559600</v>
      </c>
      <c r="H5472" s="130" t="str">
        <f t="shared" si="170"/>
        <v>KT-100093</v>
      </c>
      <c r="I5472" s="130" t="str">
        <f t="shared" si="171"/>
        <v>AG</v>
      </c>
    </row>
    <row r="5473" spans="1:9" x14ac:dyDescent="0.15">
      <c r="A5473" s="130">
        <v>5471</v>
      </c>
      <c r="B5473" s="130" t="s">
        <v>8024</v>
      </c>
      <c r="C5473" s="130" t="s">
        <v>17411</v>
      </c>
      <c r="D5473" s="130">
        <v>10000</v>
      </c>
      <c r="E5473" s="130" t="s">
        <v>12372</v>
      </c>
      <c r="F5473" s="130">
        <v>131989296</v>
      </c>
      <c r="G5473" s="130">
        <v>133498810</v>
      </c>
      <c r="H5473" s="130" t="str">
        <f t="shared" si="170"/>
        <v>KT-100094</v>
      </c>
      <c r="I5473" s="130" t="str">
        <f t="shared" si="171"/>
        <v>AG</v>
      </c>
    </row>
    <row r="5474" spans="1:9" x14ac:dyDescent="0.15">
      <c r="A5474" s="130">
        <v>5472</v>
      </c>
      <c r="B5474" s="130" t="s">
        <v>8025</v>
      </c>
      <c r="C5474" s="130" t="s">
        <v>17412</v>
      </c>
      <c r="D5474" s="130">
        <v>1</v>
      </c>
      <c r="E5474" s="130" t="s">
        <v>12403</v>
      </c>
      <c r="F5474" s="130">
        <v>1503400</v>
      </c>
      <c r="G5474" s="130">
        <v>1466500</v>
      </c>
      <c r="H5474" s="130" t="str">
        <f t="shared" si="170"/>
        <v>KT-100095</v>
      </c>
      <c r="I5474" s="130" t="str">
        <f t="shared" si="171"/>
        <v>AG</v>
      </c>
    </row>
    <row r="5475" spans="1:9" x14ac:dyDescent="0.15">
      <c r="A5475" s="130">
        <v>5473</v>
      </c>
      <c r="B5475" s="130" t="s">
        <v>8026</v>
      </c>
      <c r="C5475" s="130" t="s">
        <v>17413</v>
      </c>
      <c r="D5475" s="130">
        <v>100</v>
      </c>
      <c r="E5475" s="130" t="s">
        <v>14642</v>
      </c>
      <c r="F5475" s="130">
        <v>6000000</v>
      </c>
      <c r="G5475" s="130">
        <v>28000000</v>
      </c>
      <c r="H5475" s="130" t="str">
        <f t="shared" si="170"/>
        <v>KT-100096</v>
      </c>
      <c r="I5475" s="130" t="str">
        <f t="shared" si="171"/>
        <v>AG</v>
      </c>
    </row>
    <row r="5476" spans="1:9" x14ac:dyDescent="0.15">
      <c r="A5476" s="130">
        <v>5474</v>
      </c>
      <c r="B5476" s="130" t="s">
        <v>23971</v>
      </c>
      <c r="C5476" s="130" t="s">
        <v>2128</v>
      </c>
      <c r="D5476" s="130">
        <v>698.39999999999895</v>
      </c>
      <c r="E5476" s="130" t="s">
        <v>12355</v>
      </c>
      <c r="F5476" s="130">
        <v>131515493.59999999</v>
      </c>
      <c r="G5476" s="130">
        <v>141903780.30000001</v>
      </c>
      <c r="H5476" s="130" t="str">
        <f t="shared" si="170"/>
        <v>KT-100097</v>
      </c>
      <c r="I5476" s="130" t="str">
        <f t="shared" si="171"/>
        <v>VG</v>
      </c>
    </row>
    <row r="5477" spans="1:9" x14ac:dyDescent="0.15">
      <c r="A5477" s="130">
        <v>5475</v>
      </c>
      <c r="B5477" s="130" t="s">
        <v>23972</v>
      </c>
      <c r="C5477" s="130" t="s">
        <v>2129</v>
      </c>
      <c r="D5477" s="130">
        <v>10</v>
      </c>
      <c r="E5477" s="130" t="s">
        <v>12355</v>
      </c>
      <c r="F5477" s="130">
        <v>866172</v>
      </c>
      <c r="G5477" s="130">
        <v>1323600</v>
      </c>
      <c r="H5477" s="130" t="str">
        <f t="shared" si="170"/>
        <v>KT-100098</v>
      </c>
      <c r="I5477" s="130" t="str">
        <f t="shared" si="171"/>
        <v>VG</v>
      </c>
    </row>
    <row r="5478" spans="1:9" x14ac:dyDescent="0.15">
      <c r="A5478" s="130">
        <v>5476</v>
      </c>
      <c r="B5478" s="130" t="s">
        <v>8027</v>
      </c>
      <c r="C5478" s="130" t="s">
        <v>17414</v>
      </c>
      <c r="D5478" s="130">
        <v>30</v>
      </c>
      <c r="E5478" s="130" t="s">
        <v>12355</v>
      </c>
      <c r="F5478" s="130">
        <v>1771900</v>
      </c>
      <c r="G5478" s="130">
        <v>4132000</v>
      </c>
      <c r="H5478" s="130" t="str">
        <f t="shared" si="170"/>
        <v>KT-100099</v>
      </c>
      <c r="I5478" s="130" t="str">
        <f t="shared" si="171"/>
        <v>AG</v>
      </c>
    </row>
    <row r="5479" spans="1:9" x14ac:dyDescent="0.15">
      <c r="A5479" s="130">
        <v>5477</v>
      </c>
      <c r="B5479" s="130" t="s">
        <v>23973</v>
      </c>
      <c r="C5479" s="130" t="s">
        <v>2130</v>
      </c>
      <c r="D5479" s="130">
        <v>10</v>
      </c>
      <c r="E5479" s="130" t="s">
        <v>12370</v>
      </c>
      <c r="F5479" s="130">
        <v>288.88</v>
      </c>
      <c r="G5479" s="130">
        <v>701.64</v>
      </c>
      <c r="H5479" s="130" t="str">
        <f t="shared" si="170"/>
        <v>KT-100100</v>
      </c>
      <c r="I5479" s="130" t="str">
        <f t="shared" si="171"/>
        <v>VG</v>
      </c>
    </row>
    <row r="5480" spans="1:9" x14ac:dyDescent="0.15">
      <c r="A5480" s="130">
        <v>5478</v>
      </c>
      <c r="B5480" s="130" t="s">
        <v>8028</v>
      </c>
      <c r="C5480" s="130" t="s">
        <v>17415</v>
      </c>
      <c r="D5480" s="130">
        <v>70</v>
      </c>
      <c r="E5480" s="130" t="s">
        <v>12372</v>
      </c>
      <c r="F5480" s="130">
        <v>32595000</v>
      </c>
      <c r="G5480" s="130">
        <v>40362915</v>
      </c>
      <c r="H5480" s="130" t="str">
        <f t="shared" si="170"/>
        <v>KT-100101</v>
      </c>
      <c r="I5480" s="130" t="str">
        <f t="shared" si="171"/>
        <v>AG</v>
      </c>
    </row>
    <row r="5481" spans="1:9" x14ac:dyDescent="0.15">
      <c r="A5481" s="130">
        <v>5479</v>
      </c>
      <c r="B5481" s="130" t="s">
        <v>23974</v>
      </c>
      <c r="C5481" s="130" t="s">
        <v>2131</v>
      </c>
      <c r="D5481" s="130">
        <v>10</v>
      </c>
      <c r="E5481" s="130" t="s">
        <v>12370</v>
      </c>
      <c r="F5481" s="130">
        <v>981910</v>
      </c>
      <c r="G5481" s="130">
        <v>996910</v>
      </c>
      <c r="H5481" s="130" t="str">
        <f t="shared" si="170"/>
        <v>KT-100102</v>
      </c>
      <c r="I5481" s="130" t="str">
        <f t="shared" si="171"/>
        <v>VG</v>
      </c>
    </row>
    <row r="5482" spans="1:9" x14ac:dyDescent="0.15">
      <c r="A5482" s="130">
        <v>5480</v>
      </c>
      <c r="B5482" s="130" t="s">
        <v>23975</v>
      </c>
      <c r="C5482" s="130" t="s">
        <v>2132</v>
      </c>
      <c r="D5482" s="130">
        <v>1</v>
      </c>
      <c r="E5482" s="130" t="s">
        <v>12402</v>
      </c>
      <c r="F5482" s="130">
        <v>331932</v>
      </c>
      <c r="G5482" s="130">
        <v>99202</v>
      </c>
      <c r="H5482" s="130" t="str">
        <f t="shared" si="170"/>
        <v>KT-100103</v>
      </c>
      <c r="I5482" s="130" t="str">
        <f t="shared" si="171"/>
        <v>VG</v>
      </c>
    </row>
    <row r="5483" spans="1:9" x14ac:dyDescent="0.15">
      <c r="A5483" s="130">
        <v>5481</v>
      </c>
      <c r="B5483" s="130" t="s">
        <v>8029</v>
      </c>
      <c r="C5483" s="130" t="s">
        <v>17416</v>
      </c>
      <c r="D5483" s="130">
        <v>1</v>
      </c>
      <c r="E5483" s="130" t="s">
        <v>12457</v>
      </c>
      <c r="F5483" s="130">
        <v>32775602</v>
      </c>
      <c r="G5483" s="130">
        <v>78515849.299999997</v>
      </c>
      <c r="H5483" s="130" t="str">
        <f t="shared" si="170"/>
        <v>KT-100104</v>
      </c>
      <c r="I5483" s="130" t="str">
        <f t="shared" si="171"/>
        <v>AG</v>
      </c>
    </row>
    <row r="5484" spans="1:9" x14ac:dyDescent="0.15">
      <c r="A5484" s="130">
        <v>5482</v>
      </c>
      <c r="B5484" s="130" t="s">
        <v>8030</v>
      </c>
      <c r="C5484" s="130" t="s">
        <v>17417</v>
      </c>
      <c r="D5484" s="130">
        <v>4.0999999999999899</v>
      </c>
      <c r="E5484" s="130" t="s">
        <v>12361</v>
      </c>
      <c r="F5484" s="130">
        <v>258764.53</v>
      </c>
      <c r="G5484" s="130">
        <v>258764.53</v>
      </c>
      <c r="H5484" s="130" t="str">
        <f t="shared" si="170"/>
        <v>KT-100105</v>
      </c>
      <c r="I5484" s="130" t="str">
        <f t="shared" si="171"/>
        <v>AG</v>
      </c>
    </row>
    <row r="5485" spans="1:9" x14ac:dyDescent="0.15">
      <c r="A5485" s="130">
        <v>5483</v>
      </c>
      <c r="B5485" s="130" t="s">
        <v>8031</v>
      </c>
      <c r="C5485" s="130" t="s">
        <v>17418</v>
      </c>
      <c r="D5485" s="130">
        <v>100</v>
      </c>
      <c r="E5485" s="130" t="s">
        <v>12355</v>
      </c>
      <c r="F5485" s="130">
        <v>194800</v>
      </c>
      <c r="G5485" s="130">
        <v>114752</v>
      </c>
      <c r="H5485" s="130" t="str">
        <f t="shared" si="170"/>
        <v>KT-100106</v>
      </c>
      <c r="I5485" s="130" t="str">
        <f t="shared" si="171"/>
        <v>AG</v>
      </c>
    </row>
    <row r="5486" spans="1:9" x14ac:dyDescent="0.15">
      <c r="A5486" s="130">
        <v>5484</v>
      </c>
      <c r="B5486" s="130" t="s">
        <v>23976</v>
      </c>
      <c r="C5486" s="130" t="s">
        <v>2133</v>
      </c>
      <c r="D5486" s="130">
        <v>38000</v>
      </c>
      <c r="E5486" s="130" t="s">
        <v>12372</v>
      </c>
      <c r="F5486" s="130">
        <v>97900</v>
      </c>
      <c r="G5486" s="130">
        <v>200475</v>
      </c>
      <c r="H5486" s="130" t="str">
        <f t="shared" si="170"/>
        <v>KT-100107</v>
      </c>
      <c r="I5486" s="130" t="str">
        <f t="shared" si="171"/>
        <v>VG</v>
      </c>
    </row>
    <row r="5487" spans="1:9" x14ac:dyDescent="0.15">
      <c r="A5487" s="130">
        <v>5485</v>
      </c>
      <c r="B5487" s="130" t="s">
        <v>8032</v>
      </c>
      <c r="C5487" s="130" t="s">
        <v>17419</v>
      </c>
      <c r="D5487" s="130">
        <v>200</v>
      </c>
      <c r="E5487" s="130" t="s">
        <v>12372</v>
      </c>
      <c r="F5487" s="130">
        <v>3341200</v>
      </c>
      <c r="G5487" s="130">
        <v>4314000</v>
      </c>
      <c r="H5487" s="130" t="str">
        <f t="shared" si="170"/>
        <v>KT-100108</v>
      </c>
      <c r="I5487" s="130" t="str">
        <f t="shared" si="171"/>
        <v>AG</v>
      </c>
    </row>
    <row r="5488" spans="1:9" x14ac:dyDescent="0.15">
      <c r="A5488" s="130">
        <v>5486</v>
      </c>
      <c r="B5488" s="130" t="s">
        <v>23977</v>
      </c>
      <c r="C5488" s="130" t="s">
        <v>2134</v>
      </c>
      <c r="D5488" s="130">
        <v>50</v>
      </c>
      <c r="E5488" s="130" t="s">
        <v>12372</v>
      </c>
      <c r="F5488" s="130">
        <v>1250000</v>
      </c>
      <c r="G5488" s="130">
        <v>772300</v>
      </c>
      <c r="H5488" s="130" t="str">
        <f t="shared" si="170"/>
        <v>KT-100109</v>
      </c>
      <c r="I5488" s="130" t="str">
        <f t="shared" si="171"/>
        <v>VG</v>
      </c>
    </row>
    <row r="5489" spans="1:9" x14ac:dyDescent="0.15">
      <c r="A5489" s="130">
        <v>5487</v>
      </c>
      <c r="B5489" s="130" t="s">
        <v>23978</v>
      </c>
      <c r="C5489" s="130" t="s">
        <v>2135</v>
      </c>
      <c r="D5489" s="130">
        <v>1</v>
      </c>
      <c r="E5489" s="130" t="s">
        <v>13699</v>
      </c>
      <c r="F5489" s="130">
        <v>38000</v>
      </c>
      <c r="G5489" s="130">
        <v>550000</v>
      </c>
      <c r="H5489" s="130" t="str">
        <f t="shared" si="170"/>
        <v>KT-100110</v>
      </c>
      <c r="I5489" s="130" t="str">
        <f t="shared" si="171"/>
        <v>VG</v>
      </c>
    </row>
    <row r="5490" spans="1:9" x14ac:dyDescent="0.15">
      <c r="A5490" s="130">
        <v>5488</v>
      </c>
      <c r="B5490" s="130" t="s">
        <v>8033</v>
      </c>
      <c r="C5490" s="130" t="s">
        <v>17420</v>
      </c>
      <c r="D5490" s="130">
        <v>1</v>
      </c>
      <c r="E5490" s="130" t="s">
        <v>12370</v>
      </c>
      <c r="F5490" s="130">
        <v>103613.78</v>
      </c>
      <c r="G5490" s="130">
        <v>149324.96</v>
      </c>
      <c r="H5490" s="130" t="str">
        <f t="shared" si="170"/>
        <v>KT-100111</v>
      </c>
      <c r="I5490" s="130" t="str">
        <f t="shared" si="171"/>
        <v>AG</v>
      </c>
    </row>
    <row r="5491" spans="1:9" x14ac:dyDescent="0.15">
      <c r="A5491" s="130">
        <v>5489</v>
      </c>
      <c r="B5491" s="130" t="s">
        <v>23979</v>
      </c>
      <c r="C5491" s="130" t="s">
        <v>2136</v>
      </c>
      <c r="D5491" s="130">
        <v>1</v>
      </c>
      <c r="E5491" s="130" t="s">
        <v>12402</v>
      </c>
      <c r="F5491" s="130">
        <v>2174958</v>
      </c>
      <c r="G5491" s="130">
        <v>2565600</v>
      </c>
      <c r="H5491" s="130" t="str">
        <f t="shared" si="170"/>
        <v>KT-100112</v>
      </c>
      <c r="I5491" s="130" t="str">
        <f t="shared" si="171"/>
        <v>VG</v>
      </c>
    </row>
    <row r="5492" spans="1:9" x14ac:dyDescent="0.15">
      <c r="A5492" s="130">
        <v>5490</v>
      </c>
      <c r="B5492" s="130" t="s">
        <v>1401</v>
      </c>
      <c r="C5492" s="130" t="s">
        <v>2137</v>
      </c>
      <c r="D5492" s="130">
        <v>100</v>
      </c>
      <c r="E5492" s="130" t="s">
        <v>12372</v>
      </c>
      <c r="F5492" s="130">
        <v>40479</v>
      </c>
      <c r="G5492" s="130">
        <v>79689</v>
      </c>
      <c r="H5492" s="130" t="str">
        <f t="shared" si="170"/>
        <v>KT-110001</v>
      </c>
      <c r="I5492" s="130" t="str">
        <f t="shared" si="171"/>
        <v>VE</v>
      </c>
    </row>
    <row r="5493" spans="1:9" x14ac:dyDescent="0.15">
      <c r="A5493" s="130">
        <v>5491</v>
      </c>
      <c r="B5493" s="130" t="s">
        <v>8034</v>
      </c>
      <c r="C5493" s="130" t="s">
        <v>17421</v>
      </c>
      <c r="D5493" s="130">
        <v>1</v>
      </c>
      <c r="E5493" s="130" t="s">
        <v>12402</v>
      </c>
      <c r="F5493" s="130">
        <v>215260</v>
      </c>
      <c r="G5493" s="130">
        <v>144332</v>
      </c>
      <c r="H5493" s="130" t="str">
        <f t="shared" si="170"/>
        <v>KT-110002</v>
      </c>
      <c r="I5493" s="130" t="str">
        <f t="shared" si="171"/>
        <v>AG</v>
      </c>
    </row>
    <row r="5494" spans="1:9" x14ac:dyDescent="0.15">
      <c r="A5494" s="130">
        <v>5492</v>
      </c>
      <c r="B5494" s="130" t="s">
        <v>8035</v>
      </c>
      <c r="C5494" s="130" t="s">
        <v>17422</v>
      </c>
      <c r="D5494" s="130">
        <v>100</v>
      </c>
      <c r="E5494" s="130" t="s">
        <v>12368</v>
      </c>
      <c r="F5494" s="130">
        <v>123596</v>
      </c>
      <c r="G5494" s="130">
        <v>143596</v>
      </c>
      <c r="H5494" s="130" t="str">
        <f t="shared" si="170"/>
        <v>KT-110003</v>
      </c>
      <c r="I5494" s="130" t="str">
        <f t="shared" si="171"/>
        <v>AG</v>
      </c>
    </row>
    <row r="5495" spans="1:9" x14ac:dyDescent="0.15">
      <c r="A5495" s="130">
        <v>5493</v>
      </c>
      <c r="B5495" s="130" t="s">
        <v>8036</v>
      </c>
      <c r="C5495" s="130" t="s">
        <v>17423</v>
      </c>
      <c r="D5495" s="130">
        <v>1000</v>
      </c>
      <c r="E5495" s="130" t="s">
        <v>12372</v>
      </c>
      <c r="F5495" s="130">
        <v>26970</v>
      </c>
      <c r="G5495" s="130">
        <v>24000</v>
      </c>
      <c r="H5495" s="130" t="str">
        <f t="shared" si="170"/>
        <v>KT-110004</v>
      </c>
      <c r="I5495" s="130" t="str">
        <f t="shared" si="171"/>
        <v>AG</v>
      </c>
    </row>
    <row r="5496" spans="1:9" x14ac:dyDescent="0.15">
      <c r="A5496" s="130">
        <v>5494</v>
      </c>
      <c r="B5496" s="130" t="s">
        <v>8037</v>
      </c>
      <c r="C5496" s="130" t="s">
        <v>17424</v>
      </c>
      <c r="D5496" s="130">
        <v>2</v>
      </c>
      <c r="E5496" s="130" t="s">
        <v>12497</v>
      </c>
      <c r="F5496" s="130">
        <v>1299320</v>
      </c>
      <c r="G5496" s="130">
        <v>1473820</v>
      </c>
      <c r="H5496" s="130" t="str">
        <f t="shared" si="170"/>
        <v>KT-110005</v>
      </c>
      <c r="I5496" s="130" t="str">
        <f t="shared" si="171"/>
        <v>AG</v>
      </c>
    </row>
    <row r="5497" spans="1:9" x14ac:dyDescent="0.15">
      <c r="A5497" s="130">
        <v>5495</v>
      </c>
      <c r="B5497" s="130" t="s">
        <v>8038</v>
      </c>
      <c r="C5497" s="130" t="s">
        <v>17425</v>
      </c>
      <c r="D5497" s="130">
        <v>3180</v>
      </c>
      <c r="E5497" s="130" t="s">
        <v>12361</v>
      </c>
      <c r="F5497" s="130">
        <v>39537544.200000003</v>
      </c>
      <c r="G5497" s="130">
        <v>50543326.280000001</v>
      </c>
      <c r="H5497" s="130" t="str">
        <f t="shared" si="170"/>
        <v>KT-110006</v>
      </c>
      <c r="I5497" s="130" t="str">
        <f t="shared" si="171"/>
        <v>AG</v>
      </c>
    </row>
    <row r="5498" spans="1:9" x14ac:dyDescent="0.15">
      <c r="A5498" s="130">
        <v>5496</v>
      </c>
      <c r="B5498" s="130" t="s">
        <v>1402</v>
      </c>
      <c r="C5498" s="130" t="s">
        <v>2138</v>
      </c>
      <c r="D5498" s="130">
        <v>210</v>
      </c>
      <c r="E5498" s="130" t="s">
        <v>17426</v>
      </c>
      <c r="F5498" s="130">
        <v>6540226.7999999998</v>
      </c>
      <c r="G5498" s="130">
        <v>16173297.800000001</v>
      </c>
      <c r="H5498" s="130" t="str">
        <f t="shared" si="170"/>
        <v>KT-110007</v>
      </c>
      <c r="I5498" s="130" t="str">
        <f t="shared" si="171"/>
        <v>VR</v>
      </c>
    </row>
    <row r="5499" spans="1:9" x14ac:dyDescent="0.15">
      <c r="A5499" s="130">
        <v>5497</v>
      </c>
      <c r="B5499" s="130" t="s">
        <v>8039</v>
      </c>
      <c r="C5499" s="130" t="s">
        <v>17427</v>
      </c>
      <c r="D5499" s="130">
        <v>100</v>
      </c>
      <c r="E5499" s="130" t="s">
        <v>12370</v>
      </c>
      <c r="F5499" s="130">
        <v>23436</v>
      </c>
      <c r="G5499" s="130">
        <v>22454</v>
      </c>
      <c r="H5499" s="130" t="str">
        <f t="shared" si="170"/>
        <v>KT-110008</v>
      </c>
      <c r="I5499" s="130" t="str">
        <f t="shared" si="171"/>
        <v>AG</v>
      </c>
    </row>
    <row r="5500" spans="1:9" x14ac:dyDescent="0.15">
      <c r="A5500" s="130">
        <v>5498</v>
      </c>
      <c r="B5500" s="130" t="s">
        <v>8040</v>
      </c>
      <c r="C5500" s="130" t="s">
        <v>17428</v>
      </c>
      <c r="D5500" s="130">
        <v>120</v>
      </c>
      <c r="E5500" s="130" t="s">
        <v>12355</v>
      </c>
      <c r="F5500" s="130">
        <v>34785215</v>
      </c>
      <c r="G5500" s="130">
        <v>38795424</v>
      </c>
      <c r="H5500" s="130" t="str">
        <f t="shared" si="170"/>
        <v>KT-110009</v>
      </c>
      <c r="I5500" s="130" t="str">
        <f t="shared" si="171"/>
        <v>AG</v>
      </c>
    </row>
    <row r="5501" spans="1:9" x14ac:dyDescent="0.15">
      <c r="A5501" s="130">
        <v>5499</v>
      </c>
      <c r="B5501" s="130" t="s">
        <v>8041</v>
      </c>
      <c r="C5501" s="130" t="s">
        <v>17429</v>
      </c>
      <c r="D5501" s="130">
        <v>100</v>
      </c>
      <c r="E5501" s="130" t="s">
        <v>12368</v>
      </c>
      <c r="F5501" s="130">
        <v>4207216</v>
      </c>
      <c r="G5501" s="130">
        <v>7755346</v>
      </c>
      <c r="H5501" s="130" t="str">
        <f t="shared" si="170"/>
        <v>KT-110010</v>
      </c>
      <c r="I5501" s="130" t="str">
        <f t="shared" si="171"/>
        <v>AG</v>
      </c>
    </row>
    <row r="5502" spans="1:9" x14ac:dyDescent="0.15">
      <c r="A5502" s="130">
        <v>5500</v>
      </c>
      <c r="B5502" s="130" t="s">
        <v>8042</v>
      </c>
      <c r="C5502" s="130" t="s">
        <v>17430</v>
      </c>
      <c r="D5502" s="130">
        <v>1000</v>
      </c>
      <c r="E5502" s="130" t="s">
        <v>12368</v>
      </c>
      <c r="F5502" s="130">
        <v>77530000</v>
      </c>
      <c r="G5502" s="130">
        <v>78530000</v>
      </c>
      <c r="H5502" s="130" t="str">
        <f t="shared" si="170"/>
        <v>KT-110011</v>
      </c>
      <c r="I5502" s="130" t="str">
        <f t="shared" si="171"/>
        <v>AG</v>
      </c>
    </row>
    <row r="5503" spans="1:9" x14ac:dyDescent="0.15">
      <c r="A5503" s="130">
        <v>5501</v>
      </c>
      <c r="B5503" s="130" t="s">
        <v>1403</v>
      </c>
      <c r="C5503" s="130" t="s">
        <v>2139</v>
      </c>
      <c r="D5503" s="130">
        <v>100</v>
      </c>
      <c r="E5503" s="130" t="s">
        <v>12372</v>
      </c>
      <c r="F5503" s="130">
        <v>1127000</v>
      </c>
      <c r="G5503" s="130">
        <v>1526000</v>
      </c>
      <c r="H5503" s="130" t="str">
        <f t="shared" si="170"/>
        <v>KT-110012</v>
      </c>
      <c r="I5503" s="130" t="str">
        <f t="shared" si="171"/>
        <v>VR</v>
      </c>
    </row>
    <row r="5504" spans="1:9" x14ac:dyDescent="0.15">
      <c r="A5504" s="130">
        <v>5502</v>
      </c>
      <c r="B5504" s="130" t="s">
        <v>8043</v>
      </c>
      <c r="C5504" s="130" t="s">
        <v>17431</v>
      </c>
      <c r="D5504" s="130">
        <v>58</v>
      </c>
      <c r="E5504" s="130" t="s">
        <v>12457</v>
      </c>
      <c r="F5504" s="130">
        <v>6927023.2000000002</v>
      </c>
      <c r="G5504" s="130">
        <v>9078801.6600000001</v>
      </c>
      <c r="H5504" s="130" t="str">
        <f t="shared" si="170"/>
        <v>KT-110013</v>
      </c>
      <c r="I5504" s="130" t="str">
        <f t="shared" si="171"/>
        <v>AG</v>
      </c>
    </row>
    <row r="5505" spans="1:9" x14ac:dyDescent="0.15">
      <c r="A5505" s="130">
        <v>5503</v>
      </c>
      <c r="B5505" s="130" t="s">
        <v>8044</v>
      </c>
      <c r="C5505" s="130" t="s">
        <v>17432</v>
      </c>
      <c r="D5505" s="130">
        <v>15</v>
      </c>
      <c r="E5505" s="130" t="s">
        <v>12446</v>
      </c>
      <c r="F5505" s="130">
        <v>205240</v>
      </c>
      <c r="G5505" s="130">
        <v>299080</v>
      </c>
      <c r="H5505" s="130" t="str">
        <f t="shared" si="170"/>
        <v>KT-110014</v>
      </c>
      <c r="I5505" s="130" t="str">
        <f t="shared" si="171"/>
        <v>AG</v>
      </c>
    </row>
    <row r="5506" spans="1:9" x14ac:dyDescent="0.15">
      <c r="A5506" s="130">
        <v>5504</v>
      </c>
      <c r="B5506" s="130" t="s">
        <v>8045</v>
      </c>
      <c r="C5506" s="130" t="s">
        <v>17433</v>
      </c>
      <c r="D5506" s="130">
        <v>3000</v>
      </c>
      <c r="E5506" s="130" t="s">
        <v>12355</v>
      </c>
      <c r="F5506" s="130">
        <v>7908999500</v>
      </c>
      <c r="G5506" s="130">
        <v>10620317000</v>
      </c>
      <c r="H5506" s="130" t="str">
        <f t="shared" si="170"/>
        <v>KT-110015</v>
      </c>
      <c r="I5506" s="130" t="str">
        <f t="shared" si="171"/>
        <v>AG</v>
      </c>
    </row>
    <row r="5507" spans="1:9" x14ac:dyDescent="0.15">
      <c r="A5507" s="130">
        <v>5505</v>
      </c>
      <c r="B5507" s="130" t="s">
        <v>8046</v>
      </c>
      <c r="C5507" s="130" t="s">
        <v>17434</v>
      </c>
      <c r="D5507" s="130">
        <v>14000</v>
      </c>
      <c r="E5507" s="130" t="s">
        <v>12370</v>
      </c>
      <c r="F5507" s="130">
        <v>7399000</v>
      </c>
      <c r="G5507" s="130">
        <v>9919000</v>
      </c>
      <c r="H5507" s="130" t="str">
        <f t="shared" si="170"/>
        <v>KT-110016</v>
      </c>
      <c r="I5507" s="130" t="str">
        <f t="shared" si="171"/>
        <v>AG</v>
      </c>
    </row>
    <row r="5508" spans="1:9" x14ac:dyDescent="0.15">
      <c r="A5508" s="130">
        <v>5506</v>
      </c>
      <c r="B5508" s="130" t="s">
        <v>8047</v>
      </c>
      <c r="C5508" s="130" t="s">
        <v>2392</v>
      </c>
      <c r="D5508" s="130">
        <v>100</v>
      </c>
      <c r="E5508" s="130" t="s">
        <v>12372</v>
      </c>
      <c r="F5508" s="130">
        <v>3605000</v>
      </c>
      <c r="G5508" s="130">
        <v>2930000</v>
      </c>
      <c r="H5508" s="130" t="str">
        <f t="shared" ref="H5508:H5571" si="172">LEFT(B5508,FIND("-",B5508)+6)</f>
        <v>KT-110017</v>
      </c>
      <c r="I5508" s="130" t="str">
        <f t="shared" ref="I5508:I5571" si="173">RIGHT(B5508,LEN(B5508)-FIND("-",B5508)-7)</f>
        <v>AG</v>
      </c>
    </row>
    <row r="5509" spans="1:9" x14ac:dyDescent="0.15">
      <c r="A5509" s="130">
        <v>5507</v>
      </c>
      <c r="B5509" s="130" t="s">
        <v>8048</v>
      </c>
      <c r="C5509" s="130" t="s">
        <v>17435</v>
      </c>
      <c r="D5509" s="130">
        <v>840</v>
      </c>
      <c r="E5509" s="130" t="s">
        <v>12361</v>
      </c>
      <c r="F5509" s="130">
        <v>32760956</v>
      </c>
      <c r="G5509" s="130">
        <v>45612956</v>
      </c>
      <c r="H5509" s="130" t="str">
        <f t="shared" si="172"/>
        <v>KT-110018</v>
      </c>
      <c r="I5509" s="130" t="str">
        <f t="shared" si="173"/>
        <v>AG</v>
      </c>
    </row>
    <row r="5510" spans="1:9" x14ac:dyDescent="0.15">
      <c r="A5510" s="130">
        <v>5508</v>
      </c>
      <c r="B5510" s="130" t="s">
        <v>8049</v>
      </c>
      <c r="C5510" s="130" t="s">
        <v>17436</v>
      </c>
      <c r="D5510" s="130">
        <v>300</v>
      </c>
      <c r="E5510" s="130" t="s">
        <v>12372</v>
      </c>
      <c r="F5510" s="130">
        <v>480000</v>
      </c>
      <c r="G5510" s="130">
        <v>1158000</v>
      </c>
      <c r="H5510" s="130" t="str">
        <f t="shared" si="172"/>
        <v>KT-110019</v>
      </c>
      <c r="I5510" s="130" t="str">
        <f t="shared" si="173"/>
        <v>AG</v>
      </c>
    </row>
    <row r="5511" spans="1:9" x14ac:dyDescent="0.15">
      <c r="A5511" s="130">
        <v>5509</v>
      </c>
      <c r="B5511" s="130" t="s">
        <v>8050</v>
      </c>
      <c r="C5511" s="130" t="s">
        <v>17437</v>
      </c>
      <c r="D5511" s="130">
        <v>200</v>
      </c>
      <c r="E5511" s="130" t="s">
        <v>12619</v>
      </c>
      <c r="F5511" s="130">
        <v>85000</v>
      </c>
      <c r="G5511" s="130">
        <v>80000</v>
      </c>
      <c r="H5511" s="130" t="str">
        <f t="shared" si="172"/>
        <v>KT-110020</v>
      </c>
      <c r="I5511" s="130" t="str">
        <f t="shared" si="173"/>
        <v>AG</v>
      </c>
    </row>
    <row r="5512" spans="1:9" x14ac:dyDescent="0.15">
      <c r="A5512" s="130">
        <v>5510</v>
      </c>
      <c r="B5512" s="130" t="s">
        <v>1404</v>
      </c>
      <c r="C5512" s="130" t="s">
        <v>2140</v>
      </c>
      <c r="D5512" s="130">
        <v>400</v>
      </c>
      <c r="E5512" s="130" t="s">
        <v>12361</v>
      </c>
      <c r="F5512" s="130">
        <v>6931400</v>
      </c>
      <c r="G5512" s="130">
        <v>6299000</v>
      </c>
      <c r="H5512" s="130" t="str">
        <f t="shared" si="172"/>
        <v>KT-110021</v>
      </c>
      <c r="I5512" s="130" t="str">
        <f t="shared" si="173"/>
        <v>VE</v>
      </c>
    </row>
    <row r="5513" spans="1:9" x14ac:dyDescent="0.15">
      <c r="A5513" s="130">
        <v>5511</v>
      </c>
      <c r="B5513" s="130" t="s">
        <v>8051</v>
      </c>
      <c r="C5513" s="130" t="s">
        <v>17438</v>
      </c>
      <c r="D5513" s="130">
        <v>1</v>
      </c>
      <c r="E5513" s="130" t="s">
        <v>12402</v>
      </c>
      <c r="F5513" s="130">
        <v>4296000</v>
      </c>
      <c r="G5513" s="130">
        <v>2780000</v>
      </c>
      <c r="H5513" s="130" t="str">
        <f t="shared" si="172"/>
        <v>KT-110022</v>
      </c>
      <c r="I5513" s="130" t="str">
        <f t="shared" si="173"/>
        <v>AG</v>
      </c>
    </row>
    <row r="5514" spans="1:9" x14ac:dyDescent="0.15">
      <c r="A5514" s="130">
        <v>5512</v>
      </c>
      <c r="B5514" s="130" t="s">
        <v>1405</v>
      </c>
      <c r="C5514" s="130" t="s">
        <v>2141</v>
      </c>
      <c r="D5514" s="130">
        <v>1000</v>
      </c>
      <c r="E5514" s="130" t="s">
        <v>12372</v>
      </c>
      <c r="F5514" s="130">
        <v>161800</v>
      </c>
      <c r="G5514" s="130">
        <v>162680</v>
      </c>
      <c r="H5514" s="130" t="str">
        <f t="shared" si="172"/>
        <v>KT-110023</v>
      </c>
      <c r="I5514" s="130" t="str">
        <f t="shared" si="173"/>
        <v>VE</v>
      </c>
    </row>
    <row r="5515" spans="1:9" x14ac:dyDescent="0.15">
      <c r="A5515" s="130">
        <v>5513</v>
      </c>
      <c r="B5515" s="130" t="s">
        <v>1406</v>
      </c>
      <c r="C5515" s="130" t="s">
        <v>2142</v>
      </c>
      <c r="D5515" s="130">
        <v>20</v>
      </c>
      <c r="E5515" s="130" t="s">
        <v>12370</v>
      </c>
      <c r="F5515" s="130">
        <v>1446584</v>
      </c>
      <c r="G5515" s="130">
        <v>1058584</v>
      </c>
      <c r="H5515" s="130" t="str">
        <f t="shared" si="172"/>
        <v>KT-110024</v>
      </c>
      <c r="I5515" s="130" t="str">
        <f t="shared" si="173"/>
        <v>VE</v>
      </c>
    </row>
    <row r="5516" spans="1:9" x14ac:dyDescent="0.15">
      <c r="A5516" s="130">
        <v>5514</v>
      </c>
      <c r="B5516" s="130" t="s">
        <v>8052</v>
      </c>
      <c r="C5516" s="130" t="s">
        <v>17439</v>
      </c>
      <c r="D5516" s="130">
        <v>1000</v>
      </c>
      <c r="E5516" s="130" t="s">
        <v>12372</v>
      </c>
      <c r="F5516" s="130">
        <v>1395642.28</v>
      </c>
      <c r="G5516" s="130">
        <v>148080</v>
      </c>
      <c r="H5516" s="130" t="str">
        <f t="shared" si="172"/>
        <v>KT-110025</v>
      </c>
      <c r="I5516" s="130" t="str">
        <f t="shared" si="173"/>
        <v>AG</v>
      </c>
    </row>
    <row r="5517" spans="1:9" x14ac:dyDescent="0.15">
      <c r="A5517" s="130">
        <v>5515</v>
      </c>
      <c r="B5517" s="130" t="s">
        <v>8053</v>
      </c>
      <c r="C5517" s="130" t="s">
        <v>17440</v>
      </c>
      <c r="D5517" s="130">
        <v>1000</v>
      </c>
      <c r="E5517" s="130" t="s">
        <v>12355</v>
      </c>
      <c r="F5517" s="130">
        <v>596678.40000000002</v>
      </c>
      <c r="G5517" s="130">
        <v>352663.4</v>
      </c>
      <c r="H5517" s="130" t="str">
        <f t="shared" si="172"/>
        <v>KT-110026</v>
      </c>
      <c r="I5517" s="130" t="str">
        <f t="shared" si="173"/>
        <v>AG</v>
      </c>
    </row>
    <row r="5518" spans="1:9" x14ac:dyDescent="0.15">
      <c r="A5518" s="130">
        <v>5516</v>
      </c>
      <c r="B5518" s="130" t="s">
        <v>1407</v>
      </c>
      <c r="C5518" s="130" t="s">
        <v>2143</v>
      </c>
      <c r="D5518" s="130">
        <v>1</v>
      </c>
      <c r="E5518" s="130" t="s">
        <v>12788</v>
      </c>
      <c r="F5518" s="130">
        <v>1940000</v>
      </c>
      <c r="G5518" s="130">
        <v>9158000</v>
      </c>
      <c r="H5518" s="130" t="str">
        <f t="shared" si="172"/>
        <v>KT-110027</v>
      </c>
      <c r="I5518" s="130" t="str">
        <f t="shared" si="173"/>
        <v>VE</v>
      </c>
    </row>
    <row r="5519" spans="1:9" x14ac:dyDescent="0.15">
      <c r="A5519" s="130">
        <v>5517</v>
      </c>
      <c r="B5519" s="130" t="s">
        <v>3293</v>
      </c>
      <c r="C5519" s="130" t="s">
        <v>2144</v>
      </c>
      <c r="D5519" s="130">
        <v>100</v>
      </c>
      <c r="E5519" s="130" t="s">
        <v>12361</v>
      </c>
      <c r="F5519" s="130">
        <v>1723050</v>
      </c>
      <c r="G5519" s="130">
        <v>1768950</v>
      </c>
      <c r="H5519" s="130" t="str">
        <f t="shared" si="172"/>
        <v>KT-110028</v>
      </c>
      <c r="I5519" s="130" t="str">
        <f t="shared" si="173"/>
        <v>VE</v>
      </c>
    </row>
    <row r="5520" spans="1:9" x14ac:dyDescent="0.15">
      <c r="A5520" s="130">
        <v>5518</v>
      </c>
      <c r="B5520" s="130" t="s">
        <v>8054</v>
      </c>
      <c r="C5520" s="130" t="s">
        <v>17441</v>
      </c>
      <c r="D5520" s="130">
        <v>100</v>
      </c>
      <c r="E5520" s="130" t="s">
        <v>12372</v>
      </c>
      <c r="F5520" s="130">
        <v>2240860</v>
      </c>
      <c r="G5520" s="130">
        <v>5214400</v>
      </c>
      <c r="H5520" s="130" t="str">
        <f t="shared" si="172"/>
        <v>KT-110029</v>
      </c>
      <c r="I5520" s="130" t="str">
        <f t="shared" si="173"/>
        <v>AG</v>
      </c>
    </row>
    <row r="5521" spans="1:9" x14ac:dyDescent="0.15">
      <c r="A5521" s="130">
        <v>5519</v>
      </c>
      <c r="B5521" s="130" t="s">
        <v>1408</v>
      </c>
      <c r="C5521" s="130" t="s">
        <v>1827</v>
      </c>
      <c r="D5521" s="130">
        <v>81</v>
      </c>
      <c r="E5521" s="130" t="s">
        <v>12361</v>
      </c>
      <c r="F5521" s="130">
        <v>1356946</v>
      </c>
      <c r="G5521" s="130">
        <v>1301276</v>
      </c>
      <c r="H5521" s="130" t="str">
        <f t="shared" si="172"/>
        <v>KT-110030</v>
      </c>
      <c r="I5521" s="130" t="str">
        <f t="shared" si="173"/>
        <v>VE</v>
      </c>
    </row>
    <row r="5522" spans="1:9" x14ac:dyDescent="0.15">
      <c r="A5522" s="130">
        <v>5520</v>
      </c>
      <c r="B5522" s="130" t="s">
        <v>8055</v>
      </c>
      <c r="C5522" s="130" t="s">
        <v>17442</v>
      </c>
      <c r="D5522" s="130">
        <v>10000</v>
      </c>
      <c r="E5522" s="130" t="s">
        <v>12368</v>
      </c>
      <c r="F5522" s="130">
        <v>27900000</v>
      </c>
      <c r="G5522" s="130">
        <v>52320000</v>
      </c>
      <c r="H5522" s="130" t="str">
        <f t="shared" si="172"/>
        <v>KT-110031</v>
      </c>
      <c r="I5522" s="130" t="str">
        <f t="shared" si="173"/>
        <v>AG</v>
      </c>
    </row>
    <row r="5523" spans="1:9" x14ac:dyDescent="0.15">
      <c r="A5523" s="130">
        <v>5521</v>
      </c>
      <c r="B5523" s="130" t="s">
        <v>8056</v>
      </c>
      <c r="C5523" s="130" t="s">
        <v>17443</v>
      </c>
      <c r="D5523" s="130">
        <v>1000</v>
      </c>
      <c r="E5523" s="130" t="s">
        <v>12372</v>
      </c>
      <c r="F5523" s="130">
        <v>1518280</v>
      </c>
      <c r="G5523" s="130">
        <v>2588641</v>
      </c>
      <c r="H5523" s="130" t="str">
        <f t="shared" si="172"/>
        <v>KT-110032</v>
      </c>
      <c r="I5523" s="130" t="str">
        <f t="shared" si="173"/>
        <v>AG</v>
      </c>
    </row>
    <row r="5524" spans="1:9" x14ac:dyDescent="0.15">
      <c r="A5524" s="130">
        <v>5522</v>
      </c>
      <c r="B5524" s="130" t="s">
        <v>8057</v>
      </c>
      <c r="C5524" s="130" t="s">
        <v>17444</v>
      </c>
      <c r="D5524" s="130">
        <v>1</v>
      </c>
      <c r="E5524" s="130" t="s">
        <v>12403</v>
      </c>
      <c r="F5524" s="130">
        <v>20170054</v>
      </c>
      <c r="G5524" s="130">
        <v>2678497.21</v>
      </c>
      <c r="H5524" s="130" t="str">
        <f t="shared" si="172"/>
        <v>KT-110033</v>
      </c>
      <c r="I5524" s="130" t="str">
        <f t="shared" si="173"/>
        <v>AG</v>
      </c>
    </row>
    <row r="5525" spans="1:9" x14ac:dyDescent="0.15">
      <c r="A5525" s="130">
        <v>5523</v>
      </c>
      <c r="B5525" s="130" t="s">
        <v>8058</v>
      </c>
      <c r="C5525" s="130" t="s">
        <v>17445</v>
      </c>
      <c r="D5525" s="130">
        <v>50</v>
      </c>
      <c r="E5525" s="130" t="s">
        <v>12355</v>
      </c>
      <c r="F5525" s="130">
        <v>1780761</v>
      </c>
      <c r="G5525" s="130">
        <v>3317590</v>
      </c>
      <c r="H5525" s="130" t="str">
        <f t="shared" si="172"/>
        <v>KT-110034</v>
      </c>
      <c r="I5525" s="130" t="str">
        <f t="shared" si="173"/>
        <v>AG</v>
      </c>
    </row>
    <row r="5526" spans="1:9" x14ac:dyDescent="0.15">
      <c r="A5526" s="130">
        <v>5524</v>
      </c>
      <c r="B5526" s="130" t="s">
        <v>8059</v>
      </c>
      <c r="C5526" s="130" t="s">
        <v>17446</v>
      </c>
      <c r="D5526" s="130">
        <v>698.39999999999895</v>
      </c>
      <c r="E5526" s="130" t="s">
        <v>12355</v>
      </c>
      <c r="F5526" s="130">
        <v>149924555.40000001</v>
      </c>
      <c r="G5526" s="130">
        <v>157546458</v>
      </c>
      <c r="H5526" s="130" t="str">
        <f t="shared" si="172"/>
        <v>KT-110035</v>
      </c>
      <c r="I5526" s="130" t="str">
        <f t="shared" si="173"/>
        <v>AG</v>
      </c>
    </row>
    <row r="5527" spans="1:9" x14ac:dyDescent="0.15">
      <c r="A5527" s="130">
        <v>5525</v>
      </c>
      <c r="B5527" s="130" t="s">
        <v>8060</v>
      </c>
      <c r="C5527" s="130" t="s">
        <v>17447</v>
      </c>
      <c r="D5527" s="130">
        <v>10</v>
      </c>
      <c r="E5527" s="130" t="s">
        <v>12355</v>
      </c>
      <c r="F5527" s="130">
        <v>256362.13</v>
      </c>
      <c r="G5527" s="130">
        <v>310494.93</v>
      </c>
      <c r="H5527" s="130" t="str">
        <f t="shared" si="172"/>
        <v>KT-110036</v>
      </c>
      <c r="I5527" s="130" t="str">
        <f t="shared" si="173"/>
        <v>AG</v>
      </c>
    </row>
    <row r="5528" spans="1:9" x14ac:dyDescent="0.15">
      <c r="A5528" s="130">
        <v>5526</v>
      </c>
      <c r="B5528" s="130" t="s">
        <v>1409</v>
      </c>
      <c r="C5528" s="130" t="s">
        <v>2145</v>
      </c>
      <c r="D5528" s="130">
        <v>42.6</v>
      </c>
      <c r="E5528" s="130" t="s">
        <v>12361</v>
      </c>
      <c r="F5528" s="130">
        <v>11653950</v>
      </c>
      <c r="G5528" s="130">
        <v>13265730</v>
      </c>
      <c r="H5528" s="130" t="str">
        <f t="shared" si="172"/>
        <v>KT-110037</v>
      </c>
      <c r="I5528" s="130" t="str">
        <f t="shared" si="173"/>
        <v>VE</v>
      </c>
    </row>
    <row r="5529" spans="1:9" x14ac:dyDescent="0.15">
      <c r="A5529" s="130">
        <v>5527</v>
      </c>
      <c r="B5529" s="130" t="s">
        <v>1410</v>
      </c>
      <c r="C5529" s="130" t="s">
        <v>2146</v>
      </c>
      <c r="D5529" s="130">
        <v>1000</v>
      </c>
      <c r="E5529" s="130" t="s">
        <v>12368</v>
      </c>
      <c r="F5529" s="130">
        <v>8768</v>
      </c>
      <c r="G5529" s="130">
        <v>9640</v>
      </c>
      <c r="H5529" s="130" t="str">
        <f t="shared" si="172"/>
        <v>KT-110038</v>
      </c>
      <c r="I5529" s="130" t="str">
        <f t="shared" si="173"/>
        <v>VE</v>
      </c>
    </row>
    <row r="5530" spans="1:9" x14ac:dyDescent="0.15">
      <c r="A5530" s="130">
        <v>5528</v>
      </c>
      <c r="B5530" s="130" t="s">
        <v>1411</v>
      </c>
      <c r="C5530" s="130" t="s">
        <v>385</v>
      </c>
      <c r="D5530" s="130">
        <v>80</v>
      </c>
      <c r="E5530" s="130" t="s">
        <v>12368</v>
      </c>
      <c r="F5530" s="130">
        <v>1896944</v>
      </c>
      <c r="G5530" s="130">
        <v>3933175.1</v>
      </c>
      <c r="H5530" s="130" t="str">
        <f t="shared" si="172"/>
        <v>KT-110039</v>
      </c>
      <c r="I5530" s="130" t="str">
        <f t="shared" si="173"/>
        <v>VE</v>
      </c>
    </row>
    <row r="5531" spans="1:9" x14ac:dyDescent="0.15">
      <c r="A5531" s="130">
        <v>5529</v>
      </c>
      <c r="B5531" s="130" t="s">
        <v>8061</v>
      </c>
      <c r="C5531" s="130" t="s">
        <v>17448</v>
      </c>
      <c r="D5531" s="130">
        <v>15</v>
      </c>
      <c r="E5531" s="130" t="s">
        <v>12355</v>
      </c>
      <c r="F5531" s="130">
        <v>244877.2</v>
      </c>
      <c r="G5531" s="130">
        <v>289545.59999999998</v>
      </c>
      <c r="H5531" s="130" t="str">
        <f t="shared" si="172"/>
        <v>KT-110040</v>
      </c>
      <c r="I5531" s="130" t="str">
        <f t="shared" si="173"/>
        <v>AG</v>
      </c>
    </row>
    <row r="5532" spans="1:9" x14ac:dyDescent="0.15">
      <c r="A5532" s="130">
        <v>5530</v>
      </c>
      <c r="B5532" s="130" t="s">
        <v>1412</v>
      </c>
      <c r="C5532" s="130" t="s">
        <v>2147</v>
      </c>
      <c r="D5532" s="130">
        <v>10</v>
      </c>
      <c r="E5532" s="130" t="s">
        <v>12355</v>
      </c>
      <c r="F5532" s="130">
        <v>92118.1</v>
      </c>
      <c r="G5532" s="130">
        <v>95367.4</v>
      </c>
      <c r="H5532" s="130" t="str">
        <f t="shared" si="172"/>
        <v>KT-110041</v>
      </c>
      <c r="I5532" s="130" t="str">
        <f t="shared" si="173"/>
        <v>VE</v>
      </c>
    </row>
    <row r="5533" spans="1:9" x14ac:dyDescent="0.15">
      <c r="A5533" s="130">
        <v>5531</v>
      </c>
      <c r="B5533" s="130" t="s">
        <v>8062</v>
      </c>
      <c r="C5533" s="130" t="s">
        <v>17449</v>
      </c>
      <c r="D5533" s="130">
        <v>25</v>
      </c>
      <c r="E5533" s="130" t="s">
        <v>12372</v>
      </c>
      <c r="F5533" s="130">
        <v>118750</v>
      </c>
      <c r="G5533" s="130">
        <v>78125</v>
      </c>
      <c r="H5533" s="130" t="str">
        <f t="shared" si="172"/>
        <v>KT-110042</v>
      </c>
      <c r="I5533" s="130" t="str">
        <f t="shared" si="173"/>
        <v>AG</v>
      </c>
    </row>
    <row r="5534" spans="1:9" x14ac:dyDescent="0.15">
      <c r="A5534" s="130">
        <v>5532</v>
      </c>
      <c r="B5534" s="130" t="s">
        <v>8063</v>
      </c>
      <c r="C5534" s="130" t="s">
        <v>17450</v>
      </c>
      <c r="D5534" s="130">
        <v>1</v>
      </c>
      <c r="E5534" s="130" t="s">
        <v>12478</v>
      </c>
      <c r="F5534" s="130">
        <v>1848132</v>
      </c>
      <c r="G5534" s="130">
        <v>3029978</v>
      </c>
      <c r="H5534" s="130" t="str">
        <f t="shared" si="172"/>
        <v>KT-110043</v>
      </c>
      <c r="I5534" s="130" t="str">
        <f t="shared" si="173"/>
        <v>AG</v>
      </c>
    </row>
    <row r="5535" spans="1:9" x14ac:dyDescent="0.15">
      <c r="A5535" s="130">
        <v>5533</v>
      </c>
      <c r="B5535" s="130" t="s">
        <v>8064</v>
      </c>
      <c r="C5535" s="130" t="s">
        <v>17342</v>
      </c>
      <c r="D5535" s="130">
        <v>64</v>
      </c>
      <c r="E5535" s="130" t="s">
        <v>12368</v>
      </c>
      <c r="F5535" s="130">
        <v>713400</v>
      </c>
      <c r="G5535" s="130">
        <v>865126.8</v>
      </c>
      <c r="H5535" s="130" t="str">
        <f t="shared" si="172"/>
        <v>KT-110044</v>
      </c>
      <c r="I5535" s="130" t="str">
        <f t="shared" si="173"/>
        <v>AG</v>
      </c>
    </row>
    <row r="5536" spans="1:9" x14ac:dyDescent="0.15">
      <c r="A5536" s="130">
        <v>5534</v>
      </c>
      <c r="B5536" s="130" t="s">
        <v>8065</v>
      </c>
      <c r="C5536" s="130" t="s">
        <v>17451</v>
      </c>
      <c r="D5536" s="130">
        <v>50</v>
      </c>
      <c r="E5536" s="130" t="s">
        <v>12446</v>
      </c>
      <c r="F5536" s="130">
        <v>108300</v>
      </c>
      <c r="G5536" s="130">
        <v>191000</v>
      </c>
      <c r="H5536" s="130" t="str">
        <f t="shared" si="172"/>
        <v>KT-110045</v>
      </c>
      <c r="I5536" s="130" t="str">
        <f t="shared" si="173"/>
        <v>AG</v>
      </c>
    </row>
    <row r="5537" spans="1:9" x14ac:dyDescent="0.15">
      <c r="A5537" s="130">
        <v>5535</v>
      </c>
      <c r="B5537" s="130" t="s">
        <v>8066</v>
      </c>
      <c r="C5537" s="130" t="s">
        <v>17452</v>
      </c>
      <c r="D5537" s="130">
        <v>10</v>
      </c>
      <c r="E5537" s="130" t="s">
        <v>15399</v>
      </c>
      <c r="F5537" s="130">
        <v>457265</v>
      </c>
      <c r="G5537" s="130">
        <v>457760</v>
      </c>
      <c r="H5537" s="130" t="str">
        <f t="shared" si="172"/>
        <v>KT-110046</v>
      </c>
      <c r="I5537" s="130" t="str">
        <f t="shared" si="173"/>
        <v>AG</v>
      </c>
    </row>
    <row r="5538" spans="1:9" x14ac:dyDescent="0.15">
      <c r="A5538" s="130">
        <v>5536</v>
      </c>
      <c r="B5538" s="130" t="s">
        <v>8067</v>
      </c>
      <c r="C5538" s="130" t="s">
        <v>17453</v>
      </c>
      <c r="D5538" s="130">
        <v>40</v>
      </c>
      <c r="E5538" s="130" t="s">
        <v>12355</v>
      </c>
      <c r="F5538" s="130">
        <v>47900000</v>
      </c>
      <c r="G5538" s="130">
        <v>5200000</v>
      </c>
      <c r="H5538" s="130" t="str">
        <f t="shared" si="172"/>
        <v>KT-110047</v>
      </c>
      <c r="I5538" s="130" t="str">
        <f t="shared" si="173"/>
        <v>AG</v>
      </c>
    </row>
    <row r="5539" spans="1:9" x14ac:dyDescent="0.15">
      <c r="A5539" s="130">
        <v>5537</v>
      </c>
      <c r="B5539" s="130" t="s">
        <v>8068</v>
      </c>
      <c r="C5539" s="130" t="s">
        <v>17143</v>
      </c>
      <c r="D5539" s="130">
        <v>1000</v>
      </c>
      <c r="E5539" s="130" t="s">
        <v>12361</v>
      </c>
      <c r="F5539" s="130">
        <v>43035520</v>
      </c>
      <c r="G5539" s="130">
        <v>43939720</v>
      </c>
      <c r="H5539" s="130" t="str">
        <f t="shared" si="172"/>
        <v>KT-110048</v>
      </c>
      <c r="I5539" s="130" t="str">
        <f t="shared" si="173"/>
        <v>AG</v>
      </c>
    </row>
    <row r="5540" spans="1:9" x14ac:dyDescent="0.15">
      <c r="A5540" s="130">
        <v>5538</v>
      </c>
      <c r="B5540" s="130" t="s">
        <v>8069</v>
      </c>
      <c r="C5540" s="130" t="s">
        <v>1661</v>
      </c>
      <c r="D5540" s="130">
        <v>10000</v>
      </c>
      <c r="E5540" s="130" t="s">
        <v>12370</v>
      </c>
      <c r="F5540" s="130">
        <v>461928</v>
      </c>
      <c r="G5540" s="130">
        <v>524237</v>
      </c>
      <c r="H5540" s="130" t="str">
        <f t="shared" si="172"/>
        <v>KT-110049</v>
      </c>
      <c r="I5540" s="130" t="str">
        <f t="shared" si="173"/>
        <v/>
      </c>
    </row>
    <row r="5541" spans="1:9" x14ac:dyDescent="0.15">
      <c r="A5541" s="130">
        <v>5539</v>
      </c>
      <c r="B5541" s="130" t="s">
        <v>3290</v>
      </c>
      <c r="C5541" s="130" t="s">
        <v>17455</v>
      </c>
      <c r="D5541" s="130">
        <v>432</v>
      </c>
      <c r="E5541" s="130" t="s">
        <v>12446</v>
      </c>
      <c r="F5541" s="130">
        <v>2076900</v>
      </c>
      <c r="G5541" s="130">
        <v>2746600</v>
      </c>
      <c r="H5541" s="130" t="str">
        <f t="shared" si="172"/>
        <v>KT-110050</v>
      </c>
      <c r="I5541" s="130" t="str">
        <f t="shared" si="173"/>
        <v>VR</v>
      </c>
    </row>
    <row r="5542" spans="1:9" x14ac:dyDescent="0.15">
      <c r="A5542" s="130">
        <v>5540</v>
      </c>
      <c r="B5542" s="130" t="s">
        <v>3288</v>
      </c>
      <c r="C5542" s="130" t="s">
        <v>6</v>
      </c>
      <c r="D5542" s="130">
        <v>200</v>
      </c>
      <c r="E5542" s="130" t="s">
        <v>12610</v>
      </c>
      <c r="F5542" s="130">
        <v>1404795</v>
      </c>
      <c r="G5542" s="130">
        <v>454795</v>
      </c>
      <c r="H5542" s="130" t="str">
        <f t="shared" si="172"/>
        <v>KT-110051</v>
      </c>
      <c r="I5542" s="130" t="str">
        <f t="shared" si="173"/>
        <v>VE</v>
      </c>
    </row>
    <row r="5543" spans="1:9" x14ac:dyDescent="0.15">
      <c r="A5543" s="130">
        <v>5541</v>
      </c>
      <c r="B5543" s="130" t="s">
        <v>3286</v>
      </c>
      <c r="C5543" s="130" t="s">
        <v>2148</v>
      </c>
      <c r="D5543" s="130">
        <v>300</v>
      </c>
      <c r="E5543" s="130" t="s">
        <v>12372</v>
      </c>
      <c r="F5543" s="130">
        <v>3543300</v>
      </c>
      <c r="G5543" s="130">
        <v>10629249</v>
      </c>
      <c r="H5543" s="130" t="str">
        <f t="shared" si="172"/>
        <v>KT-110052</v>
      </c>
      <c r="I5543" s="130" t="str">
        <f t="shared" si="173"/>
        <v>VE</v>
      </c>
    </row>
    <row r="5544" spans="1:9" x14ac:dyDescent="0.15">
      <c r="A5544" s="130">
        <v>5542</v>
      </c>
      <c r="B5544" s="130" t="s">
        <v>8070</v>
      </c>
      <c r="C5544" s="130" t="s">
        <v>17456</v>
      </c>
      <c r="D5544" s="130">
        <v>1</v>
      </c>
      <c r="E5544" s="130" t="s">
        <v>12402</v>
      </c>
      <c r="F5544" s="130">
        <v>181000000</v>
      </c>
      <c r="G5544" s="130">
        <v>173000000</v>
      </c>
      <c r="H5544" s="130" t="str">
        <f t="shared" si="172"/>
        <v>KT-110053</v>
      </c>
      <c r="I5544" s="130" t="str">
        <f t="shared" si="173"/>
        <v>AG</v>
      </c>
    </row>
    <row r="5545" spans="1:9" x14ac:dyDescent="0.15">
      <c r="A5545" s="130">
        <v>5543</v>
      </c>
      <c r="B5545" s="130" t="s">
        <v>1413</v>
      </c>
      <c r="C5545" s="130" t="s">
        <v>2149</v>
      </c>
      <c r="D5545" s="130">
        <v>250</v>
      </c>
      <c r="E5545" s="130" t="s">
        <v>12361</v>
      </c>
      <c r="F5545" s="130">
        <v>739968.5</v>
      </c>
      <c r="G5545" s="130">
        <v>739968.5</v>
      </c>
      <c r="H5545" s="130" t="str">
        <f t="shared" si="172"/>
        <v>KT-110054</v>
      </c>
      <c r="I5545" s="130" t="str">
        <f t="shared" si="173"/>
        <v>VE</v>
      </c>
    </row>
    <row r="5546" spans="1:9" x14ac:dyDescent="0.15">
      <c r="A5546" s="130">
        <v>5544</v>
      </c>
      <c r="B5546" s="130" t="s">
        <v>1414</v>
      </c>
      <c r="C5546" s="130" t="s">
        <v>2150</v>
      </c>
      <c r="D5546" s="130">
        <v>20</v>
      </c>
      <c r="E5546" s="130" t="s">
        <v>12457</v>
      </c>
      <c r="F5546" s="130">
        <v>4500000</v>
      </c>
      <c r="G5546" s="130">
        <v>5000000</v>
      </c>
      <c r="H5546" s="130" t="str">
        <f t="shared" si="172"/>
        <v>KT-110055</v>
      </c>
      <c r="I5546" s="130" t="str">
        <f t="shared" si="173"/>
        <v>VE</v>
      </c>
    </row>
    <row r="5547" spans="1:9" x14ac:dyDescent="0.15">
      <c r="A5547" s="130">
        <v>5545</v>
      </c>
      <c r="B5547" s="130" t="s">
        <v>8071</v>
      </c>
      <c r="C5547" s="130" t="s">
        <v>17457</v>
      </c>
      <c r="D5547" s="130">
        <v>540</v>
      </c>
      <c r="E5547" s="130" t="s">
        <v>12355</v>
      </c>
      <c r="F5547" s="130">
        <v>129619800</v>
      </c>
      <c r="G5547" s="130">
        <v>126477000</v>
      </c>
      <c r="H5547" s="130" t="str">
        <f t="shared" si="172"/>
        <v>KT-110056</v>
      </c>
      <c r="I5547" s="130" t="str">
        <f t="shared" si="173"/>
        <v>AG</v>
      </c>
    </row>
    <row r="5548" spans="1:9" x14ac:dyDescent="0.15">
      <c r="A5548" s="130">
        <v>5546</v>
      </c>
      <c r="B5548" s="130" t="s">
        <v>1415</v>
      </c>
      <c r="C5548" s="130" t="s">
        <v>2132</v>
      </c>
      <c r="D5548" s="130">
        <v>1</v>
      </c>
      <c r="E5548" s="130" t="s">
        <v>12402</v>
      </c>
      <c r="F5548" s="130">
        <v>1773526</v>
      </c>
      <c r="G5548" s="130">
        <v>1102800</v>
      </c>
      <c r="H5548" s="130" t="str">
        <f t="shared" si="172"/>
        <v>KT-110057</v>
      </c>
      <c r="I5548" s="130" t="str">
        <f t="shared" si="173"/>
        <v>VE</v>
      </c>
    </row>
    <row r="5549" spans="1:9" x14ac:dyDescent="0.15">
      <c r="A5549" s="130">
        <v>5547</v>
      </c>
      <c r="B5549" s="130" t="s">
        <v>22568</v>
      </c>
      <c r="C5549" s="130" t="s">
        <v>406</v>
      </c>
      <c r="D5549" s="130">
        <v>25</v>
      </c>
      <c r="E5549" s="130" t="s">
        <v>12368</v>
      </c>
      <c r="F5549" s="130">
        <v>1258550</v>
      </c>
      <c r="G5549" s="130">
        <v>1930096</v>
      </c>
      <c r="H5549" s="130" t="str">
        <f t="shared" si="172"/>
        <v>KT-110058</v>
      </c>
      <c r="I5549" s="130" t="str">
        <f t="shared" si="173"/>
        <v>VE</v>
      </c>
    </row>
    <row r="5550" spans="1:9" x14ac:dyDescent="0.15">
      <c r="A5550" s="130">
        <v>5548</v>
      </c>
      <c r="B5550" s="130" t="s">
        <v>8072</v>
      </c>
      <c r="C5550" s="130" t="s">
        <v>16004</v>
      </c>
      <c r="D5550" s="130">
        <v>10</v>
      </c>
      <c r="E5550" s="130" t="s">
        <v>12446</v>
      </c>
      <c r="F5550" s="130">
        <v>672200</v>
      </c>
      <c r="G5550" s="130">
        <v>1056000</v>
      </c>
      <c r="H5550" s="130" t="str">
        <f t="shared" si="172"/>
        <v>KT-110059</v>
      </c>
      <c r="I5550" s="130" t="str">
        <f t="shared" si="173"/>
        <v>AG</v>
      </c>
    </row>
    <row r="5551" spans="1:9" x14ac:dyDescent="0.15">
      <c r="A5551" s="130">
        <v>5549</v>
      </c>
      <c r="B5551" s="130" t="s">
        <v>3283</v>
      </c>
      <c r="C5551" s="130" t="s">
        <v>14360</v>
      </c>
      <c r="D5551" s="130">
        <v>100</v>
      </c>
      <c r="E5551" s="130" t="s">
        <v>12462</v>
      </c>
      <c r="F5551" s="130">
        <v>2078450</v>
      </c>
      <c r="G5551" s="130">
        <v>2607050</v>
      </c>
      <c r="H5551" s="130" t="str">
        <f t="shared" si="172"/>
        <v>KT-110060</v>
      </c>
      <c r="I5551" s="130" t="str">
        <f t="shared" si="173"/>
        <v>VR</v>
      </c>
    </row>
    <row r="5552" spans="1:9" x14ac:dyDescent="0.15">
      <c r="A5552" s="130">
        <v>5550</v>
      </c>
      <c r="B5552" s="130" t="s">
        <v>8073</v>
      </c>
      <c r="C5552" s="130" t="s">
        <v>17459</v>
      </c>
      <c r="D5552" s="130">
        <v>1000</v>
      </c>
      <c r="E5552" s="130" t="s">
        <v>12355</v>
      </c>
      <c r="F5552" s="130">
        <v>1213438000</v>
      </c>
      <c r="G5552" s="130">
        <v>1291633000</v>
      </c>
      <c r="H5552" s="130" t="str">
        <f t="shared" si="172"/>
        <v>KT-110061</v>
      </c>
      <c r="I5552" s="130" t="str">
        <f t="shared" si="173"/>
        <v>AG</v>
      </c>
    </row>
    <row r="5553" spans="1:9" x14ac:dyDescent="0.15">
      <c r="A5553" s="130">
        <v>5551</v>
      </c>
      <c r="B5553" s="130" t="s">
        <v>8074</v>
      </c>
      <c r="C5553" s="130" t="s">
        <v>17460</v>
      </c>
      <c r="D5553" s="130">
        <v>500</v>
      </c>
      <c r="E5553" s="130" t="s">
        <v>13737</v>
      </c>
      <c r="F5553" s="130">
        <v>9647000</v>
      </c>
      <c r="G5553" s="130">
        <v>11784375</v>
      </c>
      <c r="H5553" s="130" t="str">
        <f t="shared" si="172"/>
        <v>KT-110062</v>
      </c>
      <c r="I5553" s="130" t="str">
        <f t="shared" si="173"/>
        <v>AG</v>
      </c>
    </row>
    <row r="5554" spans="1:9" x14ac:dyDescent="0.15">
      <c r="A5554" s="130">
        <v>5552</v>
      </c>
      <c r="B5554" s="130" t="s">
        <v>1417</v>
      </c>
      <c r="C5554" s="130" t="s">
        <v>2151</v>
      </c>
      <c r="D5554" s="130">
        <v>1</v>
      </c>
      <c r="E5554" s="130" t="s">
        <v>12391</v>
      </c>
      <c r="F5554" s="130">
        <v>2080000</v>
      </c>
      <c r="G5554" s="130">
        <v>8625820</v>
      </c>
      <c r="H5554" s="130" t="str">
        <f t="shared" si="172"/>
        <v>KT-110063</v>
      </c>
      <c r="I5554" s="130" t="str">
        <f t="shared" si="173"/>
        <v>VE</v>
      </c>
    </row>
    <row r="5555" spans="1:9" x14ac:dyDescent="0.15">
      <c r="A5555" s="130">
        <v>5553</v>
      </c>
      <c r="B5555" s="130" t="s">
        <v>8075</v>
      </c>
      <c r="C5555" s="130" t="s">
        <v>17461</v>
      </c>
      <c r="D5555" s="130">
        <v>1000</v>
      </c>
      <c r="E5555" s="130" t="s">
        <v>12901</v>
      </c>
      <c r="F5555" s="130">
        <v>315000</v>
      </c>
      <c r="G5555" s="130">
        <v>3393310.8</v>
      </c>
      <c r="H5555" s="130" t="str">
        <f t="shared" si="172"/>
        <v>KT-110064</v>
      </c>
      <c r="I5555" s="130" t="str">
        <f t="shared" si="173"/>
        <v>AG</v>
      </c>
    </row>
    <row r="5556" spans="1:9" x14ac:dyDescent="0.15">
      <c r="A5556" s="130">
        <v>5554</v>
      </c>
      <c r="B5556" s="130" t="s">
        <v>8076</v>
      </c>
      <c r="C5556" s="130" t="s">
        <v>17462</v>
      </c>
      <c r="D5556" s="130">
        <v>48</v>
      </c>
      <c r="E5556" s="130" t="s">
        <v>12446</v>
      </c>
      <c r="F5556" s="130">
        <v>37940</v>
      </c>
      <c r="G5556" s="130">
        <v>2433600</v>
      </c>
      <c r="H5556" s="130" t="str">
        <f t="shared" si="172"/>
        <v>KT-110065</v>
      </c>
      <c r="I5556" s="130" t="str">
        <f t="shared" si="173"/>
        <v>AG</v>
      </c>
    </row>
    <row r="5557" spans="1:9" x14ac:dyDescent="0.15">
      <c r="A5557" s="130">
        <v>5555</v>
      </c>
      <c r="B5557" s="130" t="s">
        <v>8077</v>
      </c>
      <c r="C5557" s="130" t="s">
        <v>17463</v>
      </c>
      <c r="D5557" s="130">
        <v>58</v>
      </c>
      <c r="E5557" s="130" t="s">
        <v>12370</v>
      </c>
      <c r="F5557" s="130">
        <v>34805860</v>
      </c>
      <c r="G5557" s="130">
        <v>45582582</v>
      </c>
      <c r="H5557" s="130" t="str">
        <f t="shared" si="172"/>
        <v>KT-110066</v>
      </c>
      <c r="I5557" s="130" t="str">
        <f t="shared" si="173"/>
        <v>AG</v>
      </c>
    </row>
    <row r="5558" spans="1:9" x14ac:dyDescent="0.15">
      <c r="A5558" s="130">
        <v>5556</v>
      </c>
      <c r="B5558" s="130" t="s">
        <v>8078</v>
      </c>
      <c r="C5558" s="130" t="s">
        <v>17464</v>
      </c>
      <c r="D5558" s="130">
        <v>1</v>
      </c>
      <c r="E5558" s="130" t="s">
        <v>12457</v>
      </c>
      <c r="F5558" s="130">
        <v>15118752</v>
      </c>
      <c r="G5558" s="130">
        <v>20163048</v>
      </c>
      <c r="H5558" s="130" t="str">
        <f t="shared" si="172"/>
        <v>KT-110067</v>
      </c>
      <c r="I5558" s="130" t="str">
        <f t="shared" si="173"/>
        <v>AG</v>
      </c>
    </row>
    <row r="5559" spans="1:9" x14ac:dyDescent="0.15">
      <c r="A5559" s="130">
        <v>5557</v>
      </c>
      <c r="B5559" s="130" t="s">
        <v>8079</v>
      </c>
      <c r="C5559" s="130" t="s">
        <v>17465</v>
      </c>
      <c r="D5559" s="130">
        <v>10000</v>
      </c>
      <c r="E5559" s="130" t="s">
        <v>12361</v>
      </c>
      <c r="F5559" s="130">
        <v>8701950</v>
      </c>
      <c r="G5559" s="130">
        <v>25730000</v>
      </c>
      <c r="H5559" s="130" t="str">
        <f t="shared" si="172"/>
        <v>KT-110068</v>
      </c>
      <c r="I5559" s="130" t="str">
        <f t="shared" si="173"/>
        <v>AG</v>
      </c>
    </row>
    <row r="5560" spans="1:9" x14ac:dyDescent="0.15">
      <c r="A5560" s="130">
        <v>5558</v>
      </c>
      <c r="B5560" s="130" t="s">
        <v>8080</v>
      </c>
      <c r="C5560" s="130" t="s">
        <v>17466</v>
      </c>
      <c r="D5560" s="130">
        <v>100</v>
      </c>
      <c r="E5560" s="130" t="s">
        <v>12446</v>
      </c>
      <c r="F5560" s="130">
        <v>145161</v>
      </c>
      <c r="G5560" s="130">
        <v>357759</v>
      </c>
      <c r="H5560" s="130" t="str">
        <f t="shared" si="172"/>
        <v>KT-110069</v>
      </c>
      <c r="I5560" s="130" t="str">
        <f t="shared" si="173"/>
        <v>AG</v>
      </c>
    </row>
    <row r="5561" spans="1:9" x14ac:dyDescent="0.15">
      <c r="A5561" s="130">
        <v>5559</v>
      </c>
      <c r="B5561" s="130" t="s">
        <v>1418</v>
      </c>
      <c r="C5561" s="130" t="s">
        <v>2152</v>
      </c>
      <c r="D5561" s="130">
        <v>1</v>
      </c>
      <c r="E5561" s="130" t="s">
        <v>13699</v>
      </c>
      <c r="F5561" s="130">
        <v>4356000</v>
      </c>
      <c r="G5561" s="130">
        <v>4668000</v>
      </c>
      <c r="H5561" s="130" t="str">
        <f t="shared" si="172"/>
        <v>KT-110070</v>
      </c>
      <c r="I5561" s="130" t="str">
        <f t="shared" si="173"/>
        <v>VE</v>
      </c>
    </row>
    <row r="5562" spans="1:9" x14ac:dyDescent="0.15">
      <c r="A5562" s="130">
        <v>5560</v>
      </c>
      <c r="B5562" s="130" t="s">
        <v>8081</v>
      </c>
      <c r="C5562" s="130" t="s">
        <v>17467</v>
      </c>
      <c r="D5562" s="130">
        <v>5000</v>
      </c>
      <c r="E5562" s="130" t="s">
        <v>12361</v>
      </c>
      <c r="F5562" s="130">
        <v>7209612</v>
      </c>
      <c r="G5562" s="130">
        <v>7533612</v>
      </c>
      <c r="H5562" s="130" t="str">
        <f t="shared" si="172"/>
        <v>KT-110071</v>
      </c>
      <c r="I5562" s="130" t="str">
        <f t="shared" si="173"/>
        <v>AG</v>
      </c>
    </row>
    <row r="5563" spans="1:9" x14ac:dyDescent="0.15">
      <c r="A5563" s="130">
        <v>5561</v>
      </c>
      <c r="B5563" s="130" t="s">
        <v>8082</v>
      </c>
      <c r="C5563" s="130" t="s">
        <v>17468</v>
      </c>
      <c r="D5563" s="130">
        <v>100</v>
      </c>
      <c r="E5563" s="130" t="s">
        <v>12446</v>
      </c>
      <c r="F5563" s="130">
        <v>308100</v>
      </c>
      <c r="G5563" s="130">
        <v>196200</v>
      </c>
      <c r="H5563" s="130" t="str">
        <f t="shared" si="172"/>
        <v>KT-110072</v>
      </c>
      <c r="I5563" s="130" t="str">
        <f t="shared" si="173"/>
        <v>AG</v>
      </c>
    </row>
    <row r="5564" spans="1:9" x14ac:dyDescent="0.15">
      <c r="A5564" s="130">
        <v>5562</v>
      </c>
      <c r="B5564" s="130" t="s">
        <v>8083</v>
      </c>
      <c r="C5564" s="130" t="s">
        <v>2278</v>
      </c>
      <c r="D5564" s="130">
        <v>100</v>
      </c>
      <c r="E5564" s="130" t="s">
        <v>12368</v>
      </c>
      <c r="F5564" s="130">
        <v>61734.1</v>
      </c>
      <c r="G5564" s="130">
        <v>92214.1</v>
      </c>
      <c r="H5564" s="130" t="str">
        <f t="shared" si="172"/>
        <v>KT-110073</v>
      </c>
      <c r="I5564" s="130" t="str">
        <f t="shared" si="173"/>
        <v>AG</v>
      </c>
    </row>
    <row r="5565" spans="1:9" x14ac:dyDescent="0.15">
      <c r="A5565" s="130">
        <v>5563</v>
      </c>
      <c r="B5565" s="130" t="s">
        <v>8084</v>
      </c>
      <c r="C5565" s="130" t="s">
        <v>17469</v>
      </c>
      <c r="D5565" s="130">
        <v>1</v>
      </c>
      <c r="E5565" s="130" t="s">
        <v>12788</v>
      </c>
      <c r="F5565" s="130">
        <v>212001</v>
      </c>
      <c r="G5565" s="130">
        <v>85327</v>
      </c>
      <c r="H5565" s="130" t="str">
        <f t="shared" si="172"/>
        <v>KT-110074</v>
      </c>
      <c r="I5565" s="130" t="str">
        <f t="shared" si="173"/>
        <v>AG</v>
      </c>
    </row>
    <row r="5566" spans="1:9" x14ac:dyDescent="0.15">
      <c r="A5566" s="130">
        <v>5564</v>
      </c>
      <c r="B5566" s="130" t="s">
        <v>8085</v>
      </c>
      <c r="C5566" s="130" t="s">
        <v>17470</v>
      </c>
      <c r="D5566" s="130">
        <v>10</v>
      </c>
      <c r="E5566" s="130" t="s">
        <v>12361</v>
      </c>
      <c r="F5566" s="130">
        <v>429781</v>
      </c>
      <c r="G5566" s="130">
        <v>318165</v>
      </c>
      <c r="H5566" s="130" t="str">
        <f t="shared" si="172"/>
        <v>KT-110075</v>
      </c>
      <c r="I5566" s="130" t="str">
        <f t="shared" si="173"/>
        <v>AG</v>
      </c>
    </row>
    <row r="5567" spans="1:9" x14ac:dyDescent="0.15">
      <c r="A5567" s="130">
        <v>5565</v>
      </c>
      <c r="B5567" s="130" t="s">
        <v>1419</v>
      </c>
      <c r="C5567" s="130" t="s">
        <v>2153</v>
      </c>
      <c r="D5567" s="130">
        <v>100</v>
      </c>
      <c r="E5567" s="130" t="s">
        <v>12368</v>
      </c>
      <c r="F5567" s="130">
        <v>556620</v>
      </c>
      <c r="G5567" s="130">
        <v>572738</v>
      </c>
      <c r="H5567" s="130" t="str">
        <f t="shared" si="172"/>
        <v>KT-110076</v>
      </c>
      <c r="I5567" s="130" t="str">
        <f t="shared" si="173"/>
        <v>VE</v>
      </c>
    </row>
    <row r="5568" spans="1:9" x14ac:dyDescent="0.15">
      <c r="A5568" s="130">
        <v>5566</v>
      </c>
      <c r="B5568" s="130" t="s">
        <v>1420</v>
      </c>
      <c r="C5568" s="130" t="s">
        <v>2154</v>
      </c>
      <c r="D5568" s="130">
        <v>1000</v>
      </c>
      <c r="E5568" s="130" t="s">
        <v>12372</v>
      </c>
      <c r="F5568" s="130">
        <v>413817</v>
      </c>
      <c r="G5568" s="130">
        <v>405114</v>
      </c>
      <c r="H5568" s="130" t="str">
        <f t="shared" si="172"/>
        <v>KT-110077</v>
      </c>
      <c r="I5568" s="130" t="str">
        <f t="shared" si="173"/>
        <v>VE</v>
      </c>
    </row>
    <row r="5569" spans="1:9" x14ac:dyDescent="0.15">
      <c r="A5569" s="130">
        <v>5567</v>
      </c>
      <c r="B5569" s="130" t="s">
        <v>8086</v>
      </c>
      <c r="C5569" s="130" t="s">
        <v>17471</v>
      </c>
      <c r="D5569" s="130">
        <v>100</v>
      </c>
      <c r="E5569" s="130" t="s">
        <v>12372</v>
      </c>
      <c r="F5569" s="130">
        <v>918704</v>
      </c>
      <c r="G5569" s="130">
        <v>963571</v>
      </c>
      <c r="H5569" s="130" t="str">
        <f t="shared" si="172"/>
        <v>KT-110078</v>
      </c>
      <c r="I5569" s="130" t="str">
        <f t="shared" si="173"/>
        <v>AG</v>
      </c>
    </row>
    <row r="5570" spans="1:9" x14ac:dyDescent="0.15">
      <c r="A5570" s="130">
        <v>5568</v>
      </c>
      <c r="B5570" s="130" t="s">
        <v>1421</v>
      </c>
      <c r="C5570" s="130" t="s">
        <v>2155</v>
      </c>
      <c r="D5570" s="130">
        <v>300</v>
      </c>
      <c r="E5570" s="130" t="s">
        <v>12372</v>
      </c>
      <c r="F5570" s="130">
        <v>4867476</v>
      </c>
      <c r="G5570" s="130">
        <v>9579887.8000000007</v>
      </c>
      <c r="H5570" s="130" t="str">
        <f t="shared" si="172"/>
        <v>KT-110079</v>
      </c>
      <c r="I5570" s="130" t="str">
        <f t="shared" si="173"/>
        <v>VE</v>
      </c>
    </row>
    <row r="5571" spans="1:9" x14ac:dyDescent="0.15">
      <c r="A5571" s="130">
        <v>5569</v>
      </c>
      <c r="B5571" s="130" t="s">
        <v>8087</v>
      </c>
      <c r="C5571" s="130" t="s">
        <v>17472</v>
      </c>
      <c r="D5571" s="130">
        <v>300</v>
      </c>
      <c r="E5571" s="130" t="s">
        <v>12368</v>
      </c>
      <c r="F5571" s="130">
        <v>4463300</v>
      </c>
      <c r="G5571" s="130">
        <v>3267300</v>
      </c>
      <c r="H5571" s="130" t="str">
        <f t="shared" si="172"/>
        <v>KT-110080</v>
      </c>
      <c r="I5571" s="130" t="str">
        <f t="shared" si="173"/>
        <v>AG</v>
      </c>
    </row>
    <row r="5572" spans="1:9" x14ac:dyDescent="0.15">
      <c r="A5572" s="130">
        <v>5570</v>
      </c>
      <c r="B5572" s="130" t="s">
        <v>8088</v>
      </c>
      <c r="C5572" s="130" t="s">
        <v>17473</v>
      </c>
      <c r="D5572" s="130">
        <v>500</v>
      </c>
      <c r="E5572" s="130" t="s">
        <v>12355</v>
      </c>
      <c r="F5572" s="130">
        <v>25987000</v>
      </c>
      <c r="G5572" s="130">
        <v>24106000</v>
      </c>
      <c r="H5572" s="130" t="str">
        <f t="shared" ref="H5572:H5635" si="174">LEFT(B5572,FIND("-",B5572)+6)</f>
        <v>KT-110081</v>
      </c>
      <c r="I5572" s="130" t="str">
        <f t="shared" ref="I5572:I5635" si="175">RIGHT(B5572,LEN(B5572)-FIND("-",B5572)-7)</f>
        <v>AG</v>
      </c>
    </row>
    <row r="5573" spans="1:9" x14ac:dyDescent="0.15">
      <c r="A5573" s="130">
        <v>5571</v>
      </c>
      <c r="B5573" s="130" t="s">
        <v>8089</v>
      </c>
      <c r="C5573" s="130" t="s">
        <v>17474</v>
      </c>
      <c r="D5573" s="130">
        <v>50</v>
      </c>
      <c r="E5573" s="130" t="s">
        <v>12355</v>
      </c>
      <c r="F5573" s="130">
        <v>201735</v>
      </c>
      <c r="G5573" s="130">
        <v>32100</v>
      </c>
      <c r="H5573" s="130" t="str">
        <f t="shared" si="174"/>
        <v>KT-110082</v>
      </c>
      <c r="I5573" s="130" t="str">
        <f t="shared" si="175"/>
        <v>AG</v>
      </c>
    </row>
    <row r="5574" spans="1:9" x14ac:dyDescent="0.15">
      <c r="A5574" s="130">
        <v>5572</v>
      </c>
      <c r="B5574" s="130" t="s">
        <v>8090</v>
      </c>
      <c r="C5574" s="130" t="s">
        <v>17475</v>
      </c>
      <c r="D5574" s="130">
        <v>673.6</v>
      </c>
      <c r="E5574" s="130" t="s">
        <v>12355</v>
      </c>
      <c r="F5574" s="130">
        <v>164623210.80000001</v>
      </c>
      <c r="G5574" s="130">
        <v>162398680.80000001</v>
      </c>
      <c r="H5574" s="130" t="str">
        <f t="shared" si="174"/>
        <v>KT-110083</v>
      </c>
      <c r="I5574" s="130" t="str">
        <f t="shared" si="175"/>
        <v>AG</v>
      </c>
    </row>
    <row r="5575" spans="1:9" x14ac:dyDescent="0.15">
      <c r="A5575" s="130">
        <v>5573</v>
      </c>
      <c r="B5575" s="130" t="s">
        <v>8091</v>
      </c>
      <c r="C5575" s="130" t="s">
        <v>17476</v>
      </c>
      <c r="D5575" s="130">
        <v>10</v>
      </c>
      <c r="E5575" s="130" t="s">
        <v>12370</v>
      </c>
      <c r="F5575" s="130">
        <v>1185366</v>
      </c>
      <c r="G5575" s="130">
        <v>1769016.34</v>
      </c>
      <c r="H5575" s="130" t="str">
        <f t="shared" si="174"/>
        <v>KT-110084</v>
      </c>
      <c r="I5575" s="130" t="str">
        <f t="shared" si="175"/>
        <v>AG</v>
      </c>
    </row>
    <row r="5576" spans="1:9" x14ac:dyDescent="0.15">
      <c r="A5576" s="130">
        <v>5574</v>
      </c>
      <c r="B5576" s="130" t="s">
        <v>8092</v>
      </c>
      <c r="C5576" s="130" t="s">
        <v>2386</v>
      </c>
      <c r="D5576" s="130">
        <v>3.6</v>
      </c>
      <c r="E5576" s="130" t="s">
        <v>12355</v>
      </c>
      <c r="F5576" s="130">
        <v>796046</v>
      </c>
      <c r="G5576" s="130">
        <v>1411147</v>
      </c>
      <c r="H5576" s="130" t="str">
        <f t="shared" si="174"/>
        <v>KT-110085</v>
      </c>
      <c r="I5576" s="130" t="str">
        <f t="shared" si="175"/>
        <v>AG</v>
      </c>
    </row>
    <row r="5577" spans="1:9" x14ac:dyDescent="0.15">
      <c r="A5577" s="130">
        <v>5575</v>
      </c>
      <c r="B5577" s="130" t="s">
        <v>8093</v>
      </c>
      <c r="C5577" s="130" t="s">
        <v>17477</v>
      </c>
      <c r="D5577" s="130">
        <v>1</v>
      </c>
      <c r="E5577" s="130" t="s">
        <v>12457</v>
      </c>
      <c r="F5577" s="130">
        <v>51469913</v>
      </c>
      <c r="G5577" s="130">
        <v>68318594</v>
      </c>
      <c r="H5577" s="130" t="str">
        <f t="shared" si="174"/>
        <v>KT-110086</v>
      </c>
      <c r="I5577" s="130" t="str">
        <f t="shared" si="175"/>
        <v>AG</v>
      </c>
    </row>
    <row r="5578" spans="1:9" x14ac:dyDescent="0.15">
      <c r="A5578" s="130">
        <v>5576</v>
      </c>
      <c r="B5578" s="130" t="s">
        <v>8094</v>
      </c>
      <c r="C5578" s="130" t="s">
        <v>17478</v>
      </c>
      <c r="D5578" s="130">
        <v>10</v>
      </c>
      <c r="E5578" s="130" t="s">
        <v>12368</v>
      </c>
      <c r="F5578" s="130">
        <v>180272</v>
      </c>
      <c r="G5578" s="130">
        <v>186760</v>
      </c>
      <c r="H5578" s="130" t="str">
        <f t="shared" si="174"/>
        <v>KT-110087</v>
      </c>
      <c r="I5578" s="130" t="str">
        <f t="shared" si="175"/>
        <v>AG</v>
      </c>
    </row>
    <row r="5579" spans="1:9" x14ac:dyDescent="0.15">
      <c r="A5579" s="130">
        <v>5577</v>
      </c>
      <c r="B5579" s="130" t="s">
        <v>8095</v>
      </c>
      <c r="C5579" s="130" t="s">
        <v>17479</v>
      </c>
      <c r="D5579" s="130">
        <v>4</v>
      </c>
      <c r="E5579" s="130" t="s">
        <v>12497</v>
      </c>
      <c r="F5579" s="130">
        <v>4767097.3</v>
      </c>
      <c r="G5579" s="130">
        <v>4316333.5999999996</v>
      </c>
      <c r="H5579" s="130" t="str">
        <f t="shared" si="174"/>
        <v>KT-110088</v>
      </c>
      <c r="I5579" s="130" t="str">
        <f t="shared" si="175"/>
        <v>AG</v>
      </c>
    </row>
    <row r="5580" spans="1:9" x14ac:dyDescent="0.15">
      <c r="A5580" s="130">
        <v>5578</v>
      </c>
      <c r="B5580" s="130" t="s">
        <v>8096</v>
      </c>
      <c r="C5580" s="130" t="s">
        <v>17480</v>
      </c>
      <c r="D5580" s="130">
        <v>1000</v>
      </c>
      <c r="E5580" s="130" t="s">
        <v>12361</v>
      </c>
      <c r="F5580" s="130">
        <v>36503.64</v>
      </c>
      <c r="G5580" s="130">
        <v>41501.760000000002</v>
      </c>
      <c r="H5580" s="130" t="str">
        <f t="shared" si="174"/>
        <v>KT-110089</v>
      </c>
      <c r="I5580" s="130" t="str">
        <f t="shared" si="175"/>
        <v>AG</v>
      </c>
    </row>
    <row r="5581" spans="1:9" x14ac:dyDescent="0.15">
      <c r="A5581" s="130">
        <v>5579</v>
      </c>
      <c r="B5581" s="130" t="s">
        <v>1422</v>
      </c>
      <c r="C5581" s="130" t="s">
        <v>2156</v>
      </c>
      <c r="D5581" s="130">
        <v>106</v>
      </c>
      <c r="E5581" s="130" t="s">
        <v>13483</v>
      </c>
      <c r="F5581" s="130">
        <v>2719860</v>
      </c>
      <c r="G5581" s="130">
        <v>3179440</v>
      </c>
      <c r="H5581" s="130" t="str">
        <f t="shared" si="174"/>
        <v>KT-120001</v>
      </c>
      <c r="I5581" s="130" t="str">
        <f t="shared" si="175"/>
        <v>VR</v>
      </c>
    </row>
    <row r="5582" spans="1:9" x14ac:dyDescent="0.15">
      <c r="A5582" s="130">
        <v>5580</v>
      </c>
      <c r="B5582" s="130" t="s">
        <v>8097</v>
      </c>
      <c r="C5582" s="130" t="s">
        <v>17481</v>
      </c>
      <c r="D5582" s="130">
        <v>540</v>
      </c>
      <c r="E5582" s="130" t="s">
        <v>12355</v>
      </c>
      <c r="F5582" s="130">
        <v>351440000</v>
      </c>
      <c r="G5582" s="130">
        <v>408600000</v>
      </c>
      <c r="H5582" s="130" t="str">
        <f t="shared" si="174"/>
        <v>KT-120002</v>
      </c>
      <c r="I5582" s="130" t="str">
        <f t="shared" si="175"/>
        <v>AG</v>
      </c>
    </row>
    <row r="5583" spans="1:9" x14ac:dyDescent="0.15">
      <c r="A5583" s="130">
        <v>5581</v>
      </c>
      <c r="B5583" s="130" t="s">
        <v>8098</v>
      </c>
      <c r="C5583" s="130" t="s">
        <v>17482</v>
      </c>
      <c r="D5583" s="130">
        <v>4.5</v>
      </c>
      <c r="E5583" s="130" t="s">
        <v>12372</v>
      </c>
      <c r="F5583" s="130">
        <v>266000</v>
      </c>
      <c r="G5583" s="130">
        <v>466260</v>
      </c>
      <c r="H5583" s="130" t="str">
        <f t="shared" si="174"/>
        <v>KT-120003</v>
      </c>
      <c r="I5583" s="130" t="str">
        <f t="shared" si="175"/>
        <v>AG</v>
      </c>
    </row>
    <row r="5584" spans="1:9" x14ac:dyDescent="0.15">
      <c r="A5584" s="130">
        <v>5582</v>
      </c>
      <c r="B5584" s="130" t="s">
        <v>1423</v>
      </c>
      <c r="C5584" s="130" t="s">
        <v>2157</v>
      </c>
      <c r="D5584" s="130">
        <v>10</v>
      </c>
      <c r="E5584" s="130" t="s">
        <v>12355</v>
      </c>
      <c r="F5584" s="130">
        <v>284538.03000000003</v>
      </c>
      <c r="G5584" s="130">
        <v>312425.28000000003</v>
      </c>
      <c r="H5584" s="130" t="str">
        <f t="shared" si="174"/>
        <v>KT-120004</v>
      </c>
      <c r="I5584" s="130" t="str">
        <f t="shared" si="175"/>
        <v>VR</v>
      </c>
    </row>
    <row r="5585" spans="1:9" x14ac:dyDescent="0.15">
      <c r="A5585" s="130">
        <v>5583</v>
      </c>
      <c r="B5585" s="130" t="s">
        <v>8099</v>
      </c>
      <c r="C5585" s="130" t="s">
        <v>15221</v>
      </c>
      <c r="D5585" s="130">
        <v>5000</v>
      </c>
      <c r="E5585" s="130" t="s">
        <v>12372</v>
      </c>
      <c r="F5585" s="130">
        <v>55304200</v>
      </c>
      <c r="G5585" s="130">
        <v>59641016</v>
      </c>
      <c r="H5585" s="130" t="str">
        <f t="shared" si="174"/>
        <v>KT-120005</v>
      </c>
      <c r="I5585" s="130" t="str">
        <f t="shared" si="175"/>
        <v>AG</v>
      </c>
    </row>
    <row r="5586" spans="1:9" x14ac:dyDescent="0.15">
      <c r="A5586" s="130">
        <v>5584</v>
      </c>
      <c r="B5586" s="130" t="s">
        <v>8100</v>
      </c>
      <c r="C5586" s="130" t="s">
        <v>17483</v>
      </c>
      <c r="D5586" s="130">
        <v>1</v>
      </c>
      <c r="E5586" s="130" t="s">
        <v>12402</v>
      </c>
      <c r="F5586" s="130">
        <v>6993100</v>
      </c>
      <c r="G5586" s="130">
        <v>6993100</v>
      </c>
      <c r="H5586" s="130" t="str">
        <f t="shared" si="174"/>
        <v>KT-120006</v>
      </c>
      <c r="I5586" s="130" t="str">
        <f t="shared" si="175"/>
        <v>AG</v>
      </c>
    </row>
    <row r="5587" spans="1:9" x14ac:dyDescent="0.15">
      <c r="A5587" s="130">
        <v>5585</v>
      </c>
      <c r="B5587" s="130" t="s">
        <v>8101</v>
      </c>
      <c r="C5587" s="130" t="s">
        <v>16818</v>
      </c>
      <c r="D5587" s="130">
        <v>100</v>
      </c>
      <c r="E5587" s="130" t="s">
        <v>12368</v>
      </c>
      <c r="F5587" s="130">
        <v>687981</v>
      </c>
      <c r="G5587" s="130">
        <v>785591</v>
      </c>
      <c r="H5587" s="130" t="str">
        <f t="shared" si="174"/>
        <v>KT-120007</v>
      </c>
      <c r="I5587" s="130" t="str">
        <f t="shared" si="175"/>
        <v>AG</v>
      </c>
    </row>
    <row r="5588" spans="1:9" x14ac:dyDescent="0.15">
      <c r="A5588" s="130">
        <v>5586</v>
      </c>
      <c r="B5588" s="130" t="s">
        <v>3275</v>
      </c>
      <c r="C5588" s="130" t="s">
        <v>17485</v>
      </c>
      <c r="D5588" s="130">
        <v>1</v>
      </c>
      <c r="E5588" s="130" t="s">
        <v>12457</v>
      </c>
      <c r="F5588" s="130">
        <v>1685000</v>
      </c>
      <c r="G5588" s="130">
        <v>1774400</v>
      </c>
      <c r="H5588" s="130" t="str">
        <f t="shared" si="174"/>
        <v>KT-120008</v>
      </c>
      <c r="I5588" s="130" t="str">
        <f t="shared" si="175"/>
        <v>VE</v>
      </c>
    </row>
    <row r="5589" spans="1:9" x14ac:dyDescent="0.15">
      <c r="A5589" s="130">
        <v>5587</v>
      </c>
      <c r="B5589" s="130" t="s">
        <v>1424</v>
      </c>
      <c r="C5589" s="130" t="s">
        <v>2158</v>
      </c>
      <c r="D5589" s="130">
        <v>1</v>
      </c>
      <c r="E5589" s="130" t="s">
        <v>12403</v>
      </c>
      <c r="F5589" s="130">
        <v>967500</v>
      </c>
      <c r="G5589" s="130">
        <v>3888500</v>
      </c>
      <c r="H5589" s="130" t="str">
        <f t="shared" si="174"/>
        <v>KT-120009</v>
      </c>
      <c r="I5589" s="130" t="str">
        <f t="shared" si="175"/>
        <v>VE</v>
      </c>
    </row>
    <row r="5590" spans="1:9" x14ac:dyDescent="0.15">
      <c r="A5590" s="130">
        <v>5588</v>
      </c>
      <c r="B5590" s="130" t="s">
        <v>1425</v>
      </c>
      <c r="C5590" s="130" t="s">
        <v>2159</v>
      </c>
      <c r="D5590" s="130">
        <v>10</v>
      </c>
      <c r="E5590" s="130" t="s">
        <v>12372</v>
      </c>
      <c r="F5590" s="130">
        <v>310186</v>
      </c>
      <c r="G5590" s="130">
        <v>568716</v>
      </c>
      <c r="H5590" s="130" t="str">
        <f t="shared" si="174"/>
        <v>KT-120010</v>
      </c>
      <c r="I5590" s="130" t="str">
        <f t="shared" si="175"/>
        <v>VE</v>
      </c>
    </row>
    <row r="5591" spans="1:9" x14ac:dyDescent="0.15">
      <c r="A5591" s="130">
        <v>5589</v>
      </c>
      <c r="B5591" s="130" t="s">
        <v>8102</v>
      </c>
      <c r="C5591" s="130" t="s">
        <v>17486</v>
      </c>
      <c r="D5591" s="130">
        <v>100</v>
      </c>
      <c r="E5591" s="130" t="s">
        <v>12372</v>
      </c>
      <c r="F5591" s="130">
        <v>72900</v>
      </c>
      <c r="G5591" s="130">
        <v>23300</v>
      </c>
      <c r="H5591" s="130" t="str">
        <f t="shared" si="174"/>
        <v>KT-120011</v>
      </c>
      <c r="I5591" s="130" t="str">
        <f t="shared" si="175"/>
        <v>AG</v>
      </c>
    </row>
    <row r="5592" spans="1:9" x14ac:dyDescent="0.15">
      <c r="A5592" s="130">
        <v>5590</v>
      </c>
      <c r="B5592" s="130" t="s">
        <v>1426</v>
      </c>
      <c r="C5592" s="130" t="s">
        <v>2160</v>
      </c>
      <c r="D5592" s="130">
        <v>500</v>
      </c>
      <c r="E5592" s="130" t="s">
        <v>12361</v>
      </c>
      <c r="F5592" s="130">
        <v>20010.04</v>
      </c>
      <c r="G5592" s="130">
        <v>20070.84</v>
      </c>
      <c r="H5592" s="130" t="str">
        <f t="shared" si="174"/>
        <v>KT-120012</v>
      </c>
      <c r="I5592" s="130" t="str">
        <f t="shared" si="175"/>
        <v>VE</v>
      </c>
    </row>
    <row r="5593" spans="1:9" x14ac:dyDescent="0.15">
      <c r="A5593" s="130">
        <v>5591</v>
      </c>
      <c r="B5593" s="130" t="s">
        <v>1427</v>
      </c>
      <c r="C5593" s="130" t="s">
        <v>2161</v>
      </c>
      <c r="D5593" s="130">
        <v>300</v>
      </c>
      <c r="E5593" s="130" t="s">
        <v>12355</v>
      </c>
      <c r="F5593" s="130">
        <v>2226000</v>
      </c>
      <c r="G5593" s="130">
        <v>2385000</v>
      </c>
      <c r="H5593" s="130" t="str">
        <f t="shared" si="174"/>
        <v>KT-120013</v>
      </c>
      <c r="I5593" s="130" t="str">
        <f t="shared" si="175"/>
        <v>VE</v>
      </c>
    </row>
    <row r="5594" spans="1:9" x14ac:dyDescent="0.15">
      <c r="A5594" s="130">
        <v>5592</v>
      </c>
      <c r="B5594" s="130" t="s">
        <v>8103</v>
      </c>
      <c r="C5594" s="130" t="s">
        <v>17487</v>
      </c>
      <c r="D5594" s="130">
        <v>1</v>
      </c>
      <c r="E5594" s="130" t="s">
        <v>12989</v>
      </c>
      <c r="F5594" s="130">
        <v>465800</v>
      </c>
      <c r="G5594" s="130">
        <v>415800</v>
      </c>
      <c r="H5594" s="130" t="str">
        <f t="shared" si="174"/>
        <v>KT-120014</v>
      </c>
      <c r="I5594" s="130" t="str">
        <f t="shared" si="175"/>
        <v>AG</v>
      </c>
    </row>
    <row r="5595" spans="1:9" x14ac:dyDescent="0.15">
      <c r="A5595" s="130">
        <v>5593</v>
      </c>
      <c r="B5595" s="130" t="s">
        <v>8104</v>
      </c>
      <c r="C5595" s="130" t="s">
        <v>1665</v>
      </c>
      <c r="D5595" s="130">
        <v>100</v>
      </c>
      <c r="E5595" s="130" t="s">
        <v>12370</v>
      </c>
      <c r="F5595" s="130">
        <v>1937130</v>
      </c>
      <c r="G5595" s="130">
        <v>2019120</v>
      </c>
      <c r="H5595" s="130" t="str">
        <f t="shared" si="174"/>
        <v>KT-120015</v>
      </c>
      <c r="I5595" s="130" t="str">
        <f t="shared" si="175"/>
        <v>AG</v>
      </c>
    </row>
    <row r="5596" spans="1:9" x14ac:dyDescent="0.15">
      <c r="A5596" s="130">
        <v>5594</v>
      </c>
      <c r="B5596" s="130" t="s">
        <v>1428</v>
      </c>
      <c r="C5596" s="130" t="s">
        <v>2162</v>
      </c>
      <c r="D5596" s="130">
        <v>300</v>
      </c>
      <c r="E5596" s="130" t="s">
        <v>12355</v>
      </c>
      <c r="F5596" s="130">
        <v>2136600</v>
      </c>
      <c r="G5596" s="130">
        <v>3385200</v>
      </c>
      <c r="H5596" s="130" t="str">
        <f t="shared" si="174"/>
        <v>KT-120016</v>
      </c>
      <c r="I5596" s="130" t="str">
        <f t="shared" si="175"/>
        <v>VE</v>
      </c>
    </row>
    <row r="5597" spans="1:9" x14ac:dyDescent="0.15">
      <c r="A5597" s="130">
        <v>5595</v>
      </c>
      <c r="B5597" s="130" t="s">
        <v>8105</v>
      </c>
      <c r="C5597" s="130" t="s">
        <v>17488</v>
      </c>
      <c r="D5597" s="130">
        <v>440</v>
      </c>
      <c r="E5597" s="130" t="s">
        <v>12361</v>
      </c>
      <c r="F5597" s="130">
        <v>15620600</v>
      </c>
      <c r="G5597" s="130">
        <v>24254000</v>
      </c>
      <c r="H5597" s="130" t="str">
        <f t="shared" si="174"/>
        <v>KT-120017</v>
      </c>
      <c r="I5597" s="130" t="str">
        <f t="shared" si="175"/>
        <v>AG</v>
      </c>
    </row>
    <row r="5598" spans="1:9" x14ac:dyDescent="0.15">
      <c r="A5598" s="130">
        <v>5596</v>
      </c>
      <c r="B5598" s="130" t="s">
        <v>1429</v>
      </c>
      <c r="C5598" s="130" t="s">
        <v>2163</v>
      </c>
      <c r="D5598" s="130">
        <v>500</v>
      </c>
      <c r="E5598" s="130" t="s">
        <v>12355</v>
      </c>
      <c r="F5598" s="130">
        <v>40400</v>
      </c>
      <c r="G5598" s="130">
        <v>147118</v>
      </c>
      <c r="H5598" s="130" t="str">
        <f t="shared" si="174"/>
        <v>KT-120018</v>
      </c>
      <c r="I5598" s="130" t="str">
        <f t="shared" si="175"/>
        <v>VE</v>
      </c>
    </row>
    <row r="5599" spans="1:9" x14ac:dyDescent="0.15">
      <c r="A5599" s="130">
        <v>5597</v>
      </c>
      <c r="B5599" s="130" t="s">
        <v>23980</v>
      </c>
      <c r="C5599" s="130" t="s">
        <v>17489</v>
      </c>
      <c r="D5599" s="130">
        <v>100</v>
      </c>
      <c r="E5599" s="130" t="s">
        <v>12372</v>
      </c>
      <c r="F5599" s="130">
        <v>5425750</v>
      </c>
      <c r="G5599" s="130">
        <v>7780750</v>
      </c>
      <c r="H5599" s="130" t="str">
        <f t="shared" si="174"/>
        <v>KT-120019</v>
      </c>
      <c r="I5599" s="130" t="str">
        <f t="shared" si="175"/>
        <v>AG</v>
      </c>
    </row>
    <row r="5600" spans="1:9" x14ac:dyDescent="0.15">
      <c r="A5600" s="130">
        <v>5598</v>
      </c>
      <c r="B5600" s="130" t="s">
        <v>8106</v>
      </c>
      <c r="C5600" s="130" t="s">
        <v>17490</v>
      </c>
      <c r="D5600" s="130">
        <v>1</v>
      </c>
      <c r="E5600" s="130" t="s">
        <v>17491</v>
      </c>
      <c r="F5600" s="130">
        <v>69391989</v>
      </c>
      <c r="G5600" s="130">
        <v>85227779</v>
      </c>
      <c r="H5600" s="130" t="str">
        <f t="shared" si="174"/>
        <v>KT-120020</v>
      </c>
      <c r="I5600" s="130" t="str">
        <f t="shared" si="175"/>
        <v>AG</v>
      </c>
    </row>
    <row r="5601" spans="1:9" x14ac:dyDescent="0.15">
      <c r="A5601" s="130">
        <v>5599</v>
      </c>
      <c r="B5601" s="130" t="s">
        <v>1430</v>
      </c>
      <c r="C5601" s="130" t="s">
        <v>2164</v>
      </c>
      <c r="D5601" s="130">
        <v>1</v>
      </c>
      <c r="E5601" s="130" t="s">
        <v>13699</v>
      </c>
      <c r="F5601" s="130">
        <v>977800</v>
      </c>
      <c r="G5601" s="130">
        <v>1250200</v>
      </c>
      <c r="H5601" s="130" t="str">
        <f t="shared" si="174"/>
        <v>KT-120021</v>
      </c>
      <c r="I5601" s="130" t="str">
        <f t="shared" si="175"/>
        <v>VE</v>
      </c>
    </row>
    <row r="5602" spans="1:9" x14ac:dyDescent="0.15">
      <c r="A5602" s="130">
        <v>5600</v>
      </c>
      <c r="B5602" s="130" t="s">
        <v>8107</v>
      </c>
      <c r="C5602" s="130" t="s">
        <v>17492</v>
      </c>
      <c r="D5602" s="130">
        <v>1</v>
      </c>
      <c r="E5602" s="130" t="s">
        <v>12403</v>
      </c>
      <c r="F5602" s="130">
        <v>1218864</v>
      </c>
      <c r="G5602" s="130">
        <v>1415472</v>
      </c>
      <c r="H5602" s="130" t="str">
        <f t="shared" si="174"/>
        <v>KT-120022</v>
      </c>
      <c r="I5602" s="130" t="str">
        <f t="shared" si="175"/>
        <v>AG</v>
      </c>
    </row>
    <row r="5603" spans="1:9" x14ac:dyDescent="0.15">
      <c r="A5603" s="130">
        <v>5601</v>
      </c>
      <c r="B5603" s="130" t="s">
        <v>3272</v>
      </c>
      <c r="C5603" s="130" t="s">
        <v>2428</v>
      </c>
      <c r="D5603" s="130">
        <v>400</v>
      </c>
      <c r="E5603" s="130" t="s">
        <v>12361</v>
      </c>
      <c r="F5603" s="130">
        <v>6537400</v>
      </c>
      <c r="G5603" s="130">
        <v>6039000</v>
      </c>
      <c r="H5603" s="130" t="str">
        <f t="shared" si="174"/>
        <v>KT-120023</v>
      </c>
      <c r="I5603" s="130" t="str">
        <f t="shared" si="175"/>
        <v>VE</v>
      </c>
    </row>
    <row r="5604" spans="1:9" x14ac:dyDescent="0.15">
      <c r="A5604" s="130">
        <v>5602</v>
      </c>
      <c r="B5604" s="130" t="s">
        <v>8108</v>
      </c>
      <c r="C5604" s="130" t="s">
        <v>17493</v>
      </c>
      <c r="D5604" s="130">
        <v>100</v>
      </c>
      <c r="E5604" s="130" t="s">
        <v>12368</v>
      </c>
      <c r="F5604" s="130">
        <v>16150400</v>
      </c>
      <c r="G5604" s="130">
        <v>20388500</v>
      </c>
      <c r="H5604" s="130" t="str">
        <f t="shared" si="174"/>
        <v>KT-120024</v>
      </c>
      <c r="I5604" s="130" t="str">
        <f t="shared" si="175"/>
        <v>AG</v>
      </c>
    </row>
    <row r="5605" spans="1:9" x14ac:dyDescent="0.15">
      <c r="A5605" s="130">
        <v>5603</v>
      </c>
      <c r="B5605" s="130" t="s">
        <v>8109</v>
      </c>
      <c r="C5605" s="130" t="s">
        <v>2081</v>
      </c>
      <c r="D5605" s="130">
        <v>100</v>
      </c>
      <c r="E5605" s="130" t="s">
        <v>12372</v>
      </c>
      <c r="F5605" s="130">
        <v>5241000</v>
      </c>
      <c r="G5605" s="130">
        <v>5649440</v>
      </c>
      <c r="H5605" s="130" t="str">
        <f t="shared" si="174"/>
        <v>KT-120025</v>
      </c>
      <c r="I5605" s="130" t="str">
        <f t="shared" si="175"/>
        <v>AG</v>
      </c>
    </row>
    <row r="5606" spans="1:9" x14ac:dyDescent="0.15">
      <c r="A5606" s="130">
        <v>5604</v>
      </c>
      <c r="B5606" s="130" t="s">
        <v>8110</v>
      </c>
      <c r="C5606" s="130" t="s">
        <v>17494</v>
      </c>
      <c r="D5606" s="130">
        <v>1</v>
      </c>
      <c r="E5606" s="130" t="s">
        <v>12355</v>
      </c>
      <c r="F5606" s="130">
        <v>23993.16</v>
      </c>
      <c r="G5606" s="130">
        <v>31775.32</v>
      </c>
      <c r="H5606" s="130" t="str">
        <f t="shared" si="174"/>
        <v>KT-120026</v>
      </c>
      <c r="I5606" s="130" t="str">
        <f t="shared" si="175"/>
        <v>AG</v>
      </c>
    </row>
    <row r="5607" spans="1:9" x14ac:dyDescent="0.15">
      <c r="A5607" s="130">
        <v>5605</v>
      </c>
      <c r="B5607" s="130" t="s">
        <v>8111</v>
      </c>
      <c r="C5607" s="130" t="s">
        <v>17495</v>
      </c>
      <c r="D5607" s="130">
        <v>300</v>
      </c>
      <c r="E5607" s="130" t="s">
        <v>12368</v>
      </c>
      <c r="F5607" s="130">
        <v>4736000</v>
      </c>
      <c r="G5607" s="130">
        <v>5453500</v>
      </c>
      <c r="H5607" s="130" t="str">
        <f t="shared" si="174"/>
        <v>KT-120027</v>
      </c>
      <c r="I5607" s="130" t="str">
        <f t="shared" si="175"/>
        <v>AG</v>
      </c>
    </row>
    <row r="5608" spans="1:9" x14ac:dyDescent="0.15">
      <c r="A5608" s="130">
        <v>5606</v>
      </c>
      <c r="B5608" s="130" t="s">
        <v>8112</v>
      </c>
      <c r="C5608" s="130" t="s">
        <v>12783</v>
      </c>
      <c r="D5608" s="130">
        <v>2</v>
      </c>
      <c r="E5608" s="130" t="s">
        <v>12784</v>
      </c>
      <c r="F5608" s="130">
        <v>85747228</v>
      </c>
      <c r="G5608" s="130">
        <v>114712450</v>
      </c>
      <c r="H5608" s="130" t="str">
        <f t="shared" si="174"/>
        <v>KT-120028</v>
      </c>
      <c r="I5608" s="130" t="str">
        <f t="shared" si="175"/>
        <v>AG</v>
      </c>
    </row>
    <row r="5609" spans="1:9" x14ac:dyDescent="0.15">
      <c r="A5609" s="130">
        <v>5607</v>
      </c>
      <c r="B5609" s="130" t="s">
        <v>8113</v>
      </c>
      <c r="C5609" s="130" t="s">
        <v>17496</v>
      </c>
      <c r="D5609" s="130">
        <v>300</v>
      </c>
      <c r="E5609" s="130" t="s">
        <v>12384</v>
      </c>
      <c r="F5609" s="130">
        <v>3240242</v>
      </c>
      <c r="G5609" s="130">
        <v>2932660</v>
      </c>
      <c r="H5609" s="130" t="str">
        <f t="shared" si="174"/>
        <v>KT-120029</v>
      </c>
      <c r="I5609" s="130" t="str">
        <f t="shared" si="175"/>
        <v>AG</v>
      </c>
    </row>
    <row r="5610" spans="1:9" x14ac:dyDescent="0.15">
      <c r="A5610" s="130">
        <v>5608</v>
      </c>
      <c r="B5610" s="130" t="s">
        <v>1431</v>
      </c>
      <c r="C5610" s="130" t="s">
        <v>2165</v>
      </c>
      <c r="D5610" s="130">
        <v>100</v>
      </c>
      <c r="E5610" s="130" t="s">
        <v>12370</v>
      </c>
      <c r="F5610" s="130">
        <v>403640</v>
      </c>
      <c r="G5610" s="130">
        <v>403640</v>
      </c>
      <c r="H5610" s="130" t="str">
        <f t="shared" si="174"/>
        <v>KT-120030</v>
      </c>
      <c r="I5610" s="130" t="str">
        <f t="shared" si="175"/>
        <v>VE</v>
      </c>
    </row>
    <row r="5611" spans="1:9" x14ac:dyDescent="0.15">
      <c r="A5611" s="130">
        <v>5609</v>
      </c>
      <c r="B5611" s="130" t="s">
        <v>8114</v>
      </c>
      <c r="C5611" s="130" t="s">
        <v>17497</v>
      </c>
      <c r="D5611" s="130">
        <v>10</v>
      </c>
      <c r="E5611" s="130" t="s">
        <v>12403</v>
      </c>
      <c r="F5611" s="130">
        <v>3294200</v>
      </c>
      <c r="G5611" s="130">
        <v>4713000</v>
      </c>
      <c r="H5611" s="130" t="str">
        <f t="shared" si="174"/>
        <v>KT-120031</v>
      </c>
      <c r="I5611" s="130" t="str">
        <f t="shared" si="175"/>
        <v>AG</v>
      </c>
    </row>
    <row r="5612" spans="1:9" x14ac:dyDescent="0.15">
      <c r="A5612" s="130">
        <v>5610</v>
      </c>
      <c r="B5612" s="130" t="s">
        <v>8115</v>
      </c>
      <c r="C5612" s="130" t="s">
        <v>17498</v>
      </c>
      <c r="D5612" s="130">
        <v>1000</v>
      </c>
      <c r="E5612" s="130" t="s">
        <v>12372</v>
      </c>
      <c r="F5612" s="130">
        <v>815800</v>
      </c>
      <c r="G5612" s="130">
        <v>1051600</v>
      </c>
      <c r="H5612" s="130" t="str">
        <f t="shared" si="174"/>
        <v>KT-120032</v>
      </c>
      <c r="I5612" s="130" t="str">
        <f t="shared" si="175"/>
        <v>AG</v>
      </c>
    </row>
    <row r="5613" spans="1:9" x14ac:dyDescent="0.15">
      <c r="A5613" s="130">
        <v>5611</v>
      </c>
      <c r="B5613" s="130" t="s">
        <v>1432</v>
      </c>
      <c r="C5613" s="130" t="s">
        <v>2166</v>
      </c>
      <c r="D5613" s="130">
        <v>1</v>
      </c>
      <c r="E5613" s="130" t="s">
        <v>12446</v>
      </c>
      <c r="F5613" s="130">
        <v>37900</v>
      </c>
      <c r="G5613" s="130">
        <v>86130</v>
      </c>
      <c r="H5613" s="130" t="str">
        <f t="shared" si="174"/>
        <v>KT-120033</v>
      </c>
      <c r="I5613" s="130" t="str">
        <f t="shared" si="175"/>
        <v>VE</v>
      </c>
    </row>
    <row r="5614" spans="1:9" x14ac:dyDescent="0.15">
      <c r="A5614" s="130">
        <v>5612</v>
      </c>
      <c r="B5614" s="130" t="s">
        <v>3271</v>
      </c>
      <c r="C5614" s="130" t="s">
        <v>2167</v>
      </c>
      <c r="D5614" s="130">
        <v>100</v>
      </c>
      <c r="E5614" s="130" t="s">
        <v>12355</v>
      </c>
      <c r="F5614" s="130">
        <v>1775749</v>
      </c>
      <c r="G5614" s="130">
        <v>1914200</v>
      </c>
      <c r="H5614" s="130" t="str">
        <f t="shared" si="174"/>
        <v>KT-120034</v>
      </c>
      <c r="I5614" s="130" t="str">
        <f t="shared" si="175"/>
        <v>VR</v>
      </c>
    </row>
    <row r="5615" spans="1:9" x14ac:dyDescent="0.15">
      <c r="A5615" s="130">
        <v>5613</v>
      </c>
      <c r="B5615" s="130" t="s">
        <v>8116</v>
      </c>
      <c r="C5615" s="130" t="s">
        <v>17499</v>
      </c>
      <c r="D5615" s="130">
        <v>1000</v>
      </c>
      <c r="E5615" s="130" t="s">
        <v>12355</v>
      </c>
      <c r="F5615" s="130">
        <v>10915920</v>
      </c>
      <c r="G5615" s="130">
        <v>34721400</v>
      </c>
      <c r="H5615" s="130" t="str">
        <f t="shared" si="174"/>
        <v>KT-120035</v>
      </c>
      <c r="I5615" s="130" t="str">
        <f t="shared" si="175"/>
        <v>AG</v>
      </c>
    </row>
    <row r="5616" spans="1:9" x14ac:dyDescent="0.15">
      <c r="A5616" s="130">
        <v>5614</v>
      </c>
      <c r="B5616" s="130" t="s">
        <v>1433</v>
      </c>
      <c r="C5616" s="130" t="s">
        <v>2168</v>
      </c>
      <c r="D5616" s="130">
        <v>100</v>
      </c>
      <c r="E5616" s="130" t="s">
        <v>12372</v>
      </c>
      <c r="F5616" s="130">
        <v>243710</v>
      </c>
      <c r="G5616" s="130">
        <v>401550</v>
      </c>
      <c r="H5616" s="130" t="str">
        <f t="shared" si="174"/>
        <v>KT-120036</v>
      </c>
      <c r="I5616" s="130" t="str">
        <f t="shared" si="175"/>
        <v>VE</v>
      </c>
    </row>
    <row r="5617" spans="1:9" x14ac:dyDescent="0.15">
      <c r="A5617" s="130">
        <v>5615</v>
      </c>
      <c r="B5617" s="130" t="s">
        <v>8117</v>
      </c>
      <c r="C5617" s="130" t="s">
        <v>17500</v>
      </c>
      <c r="D5617" s="130">
        <v>6</v>
      </c>
      <c r="E5617" s="130" t="s">
        <v>12893</v>
      </c>
      <c r="F5617" s="130">
        <v>2157480</v>
      </c>
      <c r="G5617" s="130">
        <v>1294800</v>
      </c>
      <c r="H5617" s="130" t="str">
        <f t="shared" si="174"/>
        <v>KT-120037</v>
      </c>
      <c r="I5617" s="130" t="str">
        <f t="shared" si="175"/>
        <v>AG</v>
      </c>
    </row>
    <row r="5618" spans="1:9" x14ac:dyDescent="0.15">
      <c r="A5618" s="130">
        <v>5616</v>
      </c>
      <c r="B5618" s="130" t="s">
        <v>8118</v>
      </c>
      <c r="C5618" s="130" t="s">
        <v>17501</v>
      </c>
      <c r="D5618" s="130">
        <v>10</v>
      </c>
      <c r="E5618" s="130" t="s">
        <v>12446</v>
      </c>
      <c r="F5618" s="130">
        <v>1900000</v>
      </c>
      <c r="G5618" s="130">
        <v>1830000</v>
      </c>
      <c r="H5618" s="130" t="str">
        <f t="shared" si="174"/>
        <v>KT-120038</v>
      </c>
      <c r="I5618" s="130" t="str">
        <f t="shared" si="175"/>
        <v>AG</v>
      </c>
    </row>
    <row r="5619" spans="1:9" x14ac:dyDescent="0.15">
      <c r="A5619" s="130">
        <v>5617</v>
      </c>
      <c r="B5619" s="130" t="s">
        <v>1434</v>
      </c>
      <c r="C5619" s="130" t="s">
        <v>2169</v>
      </c>
      <c r="D5619" s="130">
        <v>500</v>
      </c>
      <c r="E5619" s="130" t="s">
        <v>12368</v>
      </c>
      <c r="F5619" s="130">
        <v>2241500</v>
      </c>
      <c r="G5619" s="130">
        <v>889000</v>
      </c>
      <c r="H5619" s="130" t="str">
        <f t="shared" si="174"/>
        <v>KT-120039</v>
      </c>
      <c r="I5619" s="130" t="str">
        <f t="shared" si="175"/>
        <v>VR</v>
      </c>
    </row>
    <row r="5620" spans="1:9" x14ac:dyDescent="0.15">
      <c r="A5620" s="130">
        <v>5618</v>
      </c>
      <c r="B5620" s="130" t="s">
        <v>8119</v>
      </c>
      <c r="C5620" s="130" t="s">
        <v>17502</v>
      </c>
      <c r="D5620" s="130">
        <v>1</v>
      </c>
      <c r="E5620" s="130" t="s">
        <v>12403</v>
      </c>
      <c r="F5620" s="130">
        <v>3010221</v>
      </c>
      <c r="G5620" s="130">
        <v>2782221</v>
      </c>
      <c r="H5620" s="130" t="str">
        <f t="shared" si="174"/>
        <v>KT-120040</v>
      </c>
      <c r="I5620" s="130" t="str">
        <f t="shared" si="175"/>
        <v>AG</v>
      </c>
    </row>
    <row r="5621" spans="1:9" x14ac:dyDescent="0.15">
      <c r="A5621" s="130">
        <v>5619</v>
      </c>
      <c r="B5621" s="130" t="s">
        <v>1435</v>
      </c>
      <c r="C5621" s="130" t="s">
        <v>2170</v>
      </c>
      <c r="D5621" s="130">
        <v>4</v>
      </c>
      <c r="E5621" s="130" t="s">
        <v>12497</v>
      </c>
      <c r="F5621" s="130">
        <v>3526108.8</v>
      </c>
      <c r="G5621" s="130">
        <v>4473033.5999999996</v>
      </c>
      <c r="H5621" s="130" t="str">
        <f t="shared" si="174"/>
        <v>KT-120041</v>
      </c>
      <c r="I5621" s="130" t="str">
        <f t="shared" si="175"/>
        <v>VE</v>
      </c>
    </row>
    <row r="5622" spans="1:9" x14ac:dyDescent="0.15">
      <c r="A5622" s="130">
        <v>5620</v>
      </c>
      <c r="B5622" s="130" t="s">
        <v>1436</v>
      </c>
      <c r="C5622" s="130" t="s">
        <v>2171</v>
      </c>
      <c r="D5622" s="130">
        <v>1</v>
      </c>
      <c r="E5622" s="130" t="s">
        <v>12403</v>
      </c>
      <c r="F5622" s="130">
        <v>712000</v>
      </c>
      <c r="G5622" s="130">
        <v>612000</v>
      </c>
      <c r="H5622" s="130" t="str">
        <f t="shared" si="174"/>
        <v>KT-120042</v>
      </c>
      <c r="I5622" s="130" t="str">
        <f t="shared" si="175"/>
        <v>VE</v>
      </c>
    </row>
    <row r="5623" spans="1:9" x14ac:dyDescent="0.15">
      <c r="A5623" s="130">
        <v>5621</v>
      </c>
      <c r="B5623" s="130" t="s">
        <v>8120</v>
      </c>
      <c r="C5623" s="130" t="s">
        <v>17503</v>
      </c>
      <c r="D5623" s="130">
        <v>100</v>
      </c>
      <c r="E5623" s="130" t="s">
        <v>12372</v>
      </c>
      <c r="F5623" s="130">
        <v>1709505</v>
      </c>
      <c r="G5623" s="130">
        <v>2160375</v>
      </c>
      <c r="H5623" s="130" t="str">
        <f t="shared" si="174"/>
        <v>KT-120043</v>
      </c>
      <c r="I5623" s="130" t="str">
        <f t="shared" si="175"/>
        <v>AG</v>
      </c>
    </row>
    <row r="5624" spans="1:9" x14ac:dyDescent="0.15">
      <c r="A5624" s="130">
        <v>5622</v>
      </c>
      <c r="B5624" s="130" t="s">
        <v>8121</v>
      </c>
      <c r="C5624" s="130" t="s">
        <v>17504</v>
      </c>
      <c r="D5624" s="130">
        <v>3.1499999999999901</v>
      </c>
      <c r="E5624" s="130" t="s">
        <v>12372</v>
      </c>
      <c r="F5624" s="130">
        <v>571207</v>
      </c>
      <c r="G5624" s="130">
        <v>659914.5</v>
      </c>
      <c r="H5624" s="130" t="str">
        <f t="shared" si="174"/>
        <v>KT-120044</v>
      </c>
      <c r="I5624" s="130" t="str">
        <f t="shared" si="175"/>
        <v>AG</v>
      </c>
    </row>
    <row r="5625" spans="1:9" x14ac:dyDescent="0.15">
      <c r="A5625" s="130">
        <v>5623</v>
      </c>
      <c r="B5625" s="130" t="s">
        <v>8122</v>
      </c>
      <c r="C5625" s="130" t="s">
        <v>17505</v>
      </c>
      <c r="D5625" s="130">
        <v>200000</v>
      </c>
      <c r="E5625" s="130" t="s">
        <v>12372</v>
      </c>
      <c r="F5625" s="130">
        <v>425550</v>
      </c>
      <c r="G5625" s="130">
        <v>502650</v>
      </c>
      <c r="H5625" s="130" t="str">
        <f t="shared" si="174"/>
        <v>KT-120045</v>
      </c>
      <c r="I5625" s="130" t="str">
        <f t="shared" si="175"/>
        <v>AG</v>
      </c>
    </row>
    <row r="5626" spans="1:9" x14ac:dyDescent="0.15">
      <c r="A5626" s="130">
        <v>5624</v>
      </c>
      <c r="B5626" s="130" t="s">
        <v>8123</v>
      </c>
      <c r="C5626" s="130" t="s">
        <v>17506</v>
      </c>
      <c r="D5626" s="130">
        <v>600</v>
      </c>
      <c r="E5626" s="130" t="s">
        <v>12372</v>
      </c>
      <c r="F5626" s="130">
        <v>2796000</v>
      </c>
      <c r="G5626" s="130">
        <v>3141600</v>
      </c>
      <c r="H5626" s="130" t="str">
        <f t="shared" si="174"/>
        <v>KT-120046</v>
      </c>
      <c r="I5626" s="130" t="str">
        <f t="shared" si="175"/>
        <v>AG</v>
      </c>
    </row>
    <row r="5627" spans="1:9" x14ac:dyDescent="0.15">
      <c r="A5627" s="130">
        <v>5625</v>
      </c>
      <c r="B5627" s="130" t="s">
        <v>8124</v>
      </c>
      <c r="C5627" s="130" t="s">
        <v>12768</v>
      </c>
      <c r="D5627" s="130">
        <v>2000</v>
      </c>
      <c r="E5627" s="130" t="s">
        <v>12361</v>
      </c>
      <c r="F5627" s="130">
        <v>116993340</v>
      </c>
      <c r="G5627" s="130">
        <v>170017550</v>
      </c>
      <c r="H5627" s="130" t="str">
        <f t="shared" si="174"/>
        <v>KT-120047</v>
      </c>
      <c r="I5627" s="130" t="str">
        <f t="shared" si="175"/>
        <v>AG</v>
      </c>
    </row>
    <row r="5628" spans="1:9" x14ac:dyDescent="0.15">
      <c r="A5628" s="130">
        <v>5626</v>
      </c>
      <c r="B5628" s="130" t="s">
        <v>8125</v>
      </c>
      <c r="C5628" s="130" t="s">
        <v>17507</v>
      </c>
      <c r="D5628" s="130">
        <v>196</v>
      </c>
      <c r="E5628" s="130" t="s">
        <v>12372</v>
      </c>
      <c r="F5628" s="130">
        <v>198587</v>
      </c>
      <c r="G5628" s="130">
        <v>597113.59999999998</v>
      </c>
      <c r="H5628" s="130" t="str">
        <f t="shared" si="174"/>
        <v>KT-120048</v>
      </c>
      <c r="I5628" s="130" t="str">
        <f t="shared" si="175"/>
        <v>AG</v>
      </c>
    </row>
    <row r="5629" spans="1:9" x14ac:dyDescent="0.15">
      <c r="A5629" s="130">
        <v>5627</v>
      </c>
      <c r="B5629" s="130" t="s">
        <v>1437</v>
      </c>
      <c r="C5629" s="130" t="s">
        <v>2172</v>
      </c>
      <c r="D5629" s="130">
        <v>100</v>
      </c>
      <c r="E5629" s="130" t="s">
        <v>12368</v>
      </c>
      <c r="F5629" s="130">
        <v>1974500</v>
      </c>
      <c r="G5629" s="130">
        <v>2763700</v>
      </c>
      <c r="H5629" s="130" t="str">
        <f t="shared" si="174"/>
        <v>KT-120049</v>
      </c>
      <c r="I5629" s="130" t="str">
        <f t="shared" si="175"/>
        <v>VR</v>
      </c>
    </row>
    <row r="5630" spans="1:9" x14ac:dyDescent="0.15">
      <c r="A5630" s="130">
        <v>5628</v>
      </c>
      <c r="B5630" s="130" t="s">
        <v>1438</v>
      </c>
      <c r="C5630" s="130" t="s">
        <v>2173</v>
      </c>
      <c r="D5630" s="130">
        <v>100</v>
      </c>
      <c r="E5630" s="130" t="s">
        <v>12368</v>
      </c>
      <c r="F5630" s="130">
        <v>1299</v>
      </c>
      <c r="G5630" s="130">
        <v>1299</v>
      </c>
      <c r="H5630" s="130" t="str">
        <f t="shared" si="174"/>
        <v>KT-120050</v>
      </c>
      <c r="I5630" s="130" t="str">
        <f t="shared" si="175"/>
        <v>VE</v>
      </c>
    </row>
    <row r="5631" spans="1:9" x14ac:dyDescent="0.15">
      <c r="A5631" s="130">
        <v>5629</v>
      </c>
      <c r="B5631" s="130" t="s">
        <v>8126</v>
      </c>
      <c r="C5631" s="130" t="s">
        <v>17508</v>
      </c>
      <c r="D5631" s="130">
        <v>8</v>
      </c>
      <c r="E5631" s="130" t="s">
        <v>12370</v>
      </c>
      <c r="F5631" s="130">
        <v>17108231</v>
      </c>
      <c r="G5631" s="130">
        <v>46527499</v>
      </c>
      <c r="H5631" s="130" t="str">
        <f t="shared" si="174"/>
        <v>KT-120051</v>
      </c>
      <c r="I5631" s="130" t="str">
        <f t="shared" si="175"/>
        <v>AG</v>
      </c>
    </row>
    <row r="5632" spans="1:9" x14ac:dyDescent="0.15">
      <c r="A5632" s="130">
        <v>5630</v>
      </c>
      <c r="B5632" s="130" t="s">
        <v>3266</v>
      </c>
      <c r="C5632" s="130" t="s">
        <v>2170</v>
      </c>
      <c r="D5632" s="130">
        <v>4</v>
      </c>
      <c r="E5632" s="130" t="s">
        <v>12497</v>
      </c>
      <c r="F5632" s="130">
        <v>2243132</v>
      </c>
      <c r="G5632" s="130">
        <v>3182708</v>
      </c>
      <c r="H5632" s="130" t="str">
        <f t="shared" si="174"/>
        <v>KT-120052</v>
      </c>
      <c r="I5632" s="130" t="str">
        <f t="shared" si="175"/>
        <v>VE</v>
      </c>
    </row>
    <row r="5633" spans="1:9" x14ac:dyDescent="0.15">
      <c r="A5633" s="130">
        <v>5631</v>
      </c>
      <c r="B5633" s="130" t="s">
        <v>8127</v>
      </c>
      <c r="C5633" s="130" t="s">
        <v>17510</v>
      </c>
      <c r="D5633" s="130">
        <v>1</v>
      </c>
      <c r="E5633" s="130" t="s">
        <v>12446</v>
      </c>
      <c r="F5633" s="130">
        <v>10234234</v>
      </c>
      <c r="G5633" s="130">
        <v>14995408</v>
      </c>
      <c r="H5633" s="130" t="str">
        <f t="shared" si="174"/>
        <v>KT-120053</v>
      </c>
      <c r="I5633" s="130" t="str">
        <f t="shared" si="175"/>
        <v>AG</v>
      </c>
    </row>
    <row r="5634" spans="1:9" x14ac:dyDescent="0.15">
      <c r="A5634" s="130">
        <v>5632</v>
      </c>
      <c r="B5634" s="130" t="s">
        <v>8128</v>
      </c>
      <c r="C5634" s="130" t="s">
        <v>17511</v>
      </c>
      <c r="D5634" s="130">
        <v>87600</v>
      </c>
      <c r="E5634" s="130" t="s">
        <v>12361</v>
      </c>
      <c r="F5634" s="130">
        <v>11989208</v>
      </c>
      <c r="G5634" s="130">
        <v>33534828</v>
      </c>
      <c r="H5634" s="130" t="str">
        <f t="shared" si="174"/>
        <v>KT-120054</v>
      </c>
      <c r="I5634" s="130" t="str">
        <f t="shared" si="175"/>
        <v>AG</v>
      </c>
    </row>
    <row r="5635" spans="1:9" x14ac:dyDescent="0.15">
      <c r="A5635" s="130">
        <v>5633</v>
      </c>
      <c r="B5635" s="130" t="s">
        <v>1439</v>
      </c>
      <c r="C5635" s="130" t="s">
        <v>2174</v>
      </c>
      <c r="D5635" s="130">
        <v>100</v>
      </c>
      <c r="E5635" s="130" t="s">
        <v>12372</v>
      </c>
      <c r="F5635" s="130">
        <v>35740</v>
      </c>
      <c r="G5635" s="130">
        <v>67460</v>
      </c>
      <c r="H5635" s="130" t="str">
        <f t="shared" si="174"/>
        <v>KT-120055</v>
      </c>
      <c r="I5635" s="130" t="str">
        <f t="shared" si="175"/>
        <v>VE</v>
      </c>
    </row>
    <row r="5636" spans="1:9" x14ac:dyDescent="0.15">
      <c r="A5636" s="130">
        <v>5634</v>
      </c>
      <c r="B5636" s="130" t="s">
        <v>1440</v>
      </c>
      <c r="C5636" s="130" t="s">
        <v>2175</v>
      </c>
      <c r="D5636" s="130">
        <v>200</v>
      </c>
      <c r="E5636" s="130" t="s">
        <v>12788</v>
      </c>
      <c r="F5636" s="130">
        <v>42028</v>
      </c>
      <c r="G5636" s="130">
        <v>53388</v>
      </c>
      <c r="H5636" s="130" t="str">
        <f t="shared" ref="H5636:H5699" si="176">LEFT(B5636,FIND("-",B5636)+6)</f>
        <v>KT-120056</v>
      </c>
      <c r="I5636" s="130" t="str">
        <f t="shared" ref="I5636:I5699" si="177">RIGHT(B5636,LEN(B5636)-FIND("-",B5636)-7)</f>
        <v>VE</v>
      </c>
    </row>
    <row r="5637" spans="1:9" x14ac:dyDescent="0.15">
      <c r="A5637" s="130">
        <v>5635</v>
      </c>
      <c r="B5637" s="130" t="s">
        <v>1441</v>
      </c>
      <c r="C5637" s="130" t="s">
        <v>2176</v>
      </c>
      <c r="D5637" s="130">
        <v>170</v>
      </c>
      <c r="E5637" s="130" t="s">
        <v>12355</v>
      </c>
      <c r="F5637" s="130">
        <v>317526</v>
      </c>
      <c r="G5637" s="130">
        <v>836365</v>
      </c>
      <c r="H5637" s="130" t="str">
        <f t="shared" si="176"/>
        <v>KT-120057</v>
      </c>
      <c r="I5637" s="130" t="str">
        <f t="shared" si="177"/>
        <v>VR</v>
      </c>
    </row>
    <row r="5638" spans="1:9" x14ac:dyDescent="0.15">
      <c r="A5638" s="130">
        <v>5636</v>
      </c>
      <c r="B5638" s="130" t="s">
        <v>8129</v>
      </c>
      <c r="C5638" s="130" t="s">
        <v>17512</v>
      </c>
      <c r="D5638" s="130">
        <v>5</v>
      </c>
      <c r="E5638" s="130" t="s">
        <v>17513</v>
      </c>
      <c r="F5638" s="130">
        <v>765800</v>
      </c>
      <c r="G5638" s="130">
        <v>2202400</v>
      </c>
      <c r="H5638" s="130" t="str">
        <f t="shared" si="176"/>
        <v>KT-120058</v>
      </c>
      <c r="I5638" s="130" t="str">
        <f t="shared" si="177"/>
        <v>AG</v>
      </c>
    </row>
    <row r="5639" spans="1:9" x14ac:dyDescent="0.15">
      <c r="A5639" s="130">
        <v>5637</v>
      </c>
      <c r="B5639" s="130" t="s">
        <v>8130</v>
      </c>
      <c r="C5639" s="130" t="s">
        <v>17514</v>
      </c>
      <c r="D5639" s="130">
        <v>100</v>
      </c>
      <c r="E5639" s="130" t="s">
        <v>12989</v>
      </c>
      <c r="F5639" s="130">
        <v>19395960</v>
      </c>
      <c r="G5639" s="130">
        <v>22200000</v>
      </c>
      <c r="H5639" s="130" t="str">
        <f t="shared" si="176"/>
        <v>KT-120059</v>
      </c>
      <c r="I5639" s="130" t="str">
        <f t="shared" si="177"/>
        <v>AG</v>
      </c>
    </row>
    <row r="5640" spans="1:9" x14ac:dyDescent="0.15">
      <c r="A5640" s="130">
        <v>5638</v>
      </c>
      <c r="B5640" s="130" t="s">
        <v>8131</v>
      </c>
      <c r="C5640" s="130" t="s">
        <v>17515</v>
      </c>
      <c r="D5640" s="130">
        <v>1</v>
      </c>
      <c r="E5640" s="130" t="s">
        <v>12457</v>
      </c>
      <c r="F5640" s="130">
        <v>341000</v>
      </c>
      <c r="G5640" s="130">
        <v>376000</v>
      </c>
      <c r="H5640" s="130" t="str">
        <f t="shared" si="176"/>
        <v>KT-120060</v>
      </c>
      <c r="I5640" s="130" t="str">
        <f t="shared" si="177"/>
        <v>AG</v>
      </c>
    </row>
    <row r="5641" spans="1:9" x14ac:dyDescent="0.15">
      <c r="A5641" s="130">
        <v>5639</v>
      </c>
      <c r="B5641" s="130" t="s">
        <v>1442</v>
      </c>
      <c r="C5641" s="130" t="s">
        <v>2177</v>
      </c>
      <c r="D5641" s="130">
        <v>16000</v>
      </c>
      <c r="E5641" s="130" t="s">
        <v>12368</v>
      </c>
      <c r="F5641" s="130">
        <v>111086000</v>
      </c>
      <c r="G5641" s="130">
        <v>131786000</v>
      </c>
      <c r="H5641" s="130" t="str">
        <f t="shared" si="176"/>
        <v>KT-120061</v>
      </c>
      <c r="I5641" s="130" t="str">
        <f t="shared" si="177"/>
        <v>VE</v>
      </c>
    </row>
    <row r="5642" spans="1:9" x14ac:dyDescent="0.15">
      <c r="A5642" s="130">
        <v>5640</v>
      </c>
      <c r="B5642" s="130" t="s">
        <v>1443</v>
      </c>
      <c r="C5642" s="130" t="s">
        <v>2178</v>
      </c>
      <c r="D5642" s="130">
        <v>100</v>
      </c>
      <c r="E5642" s="130" t="s">
        <v>12446</v>
      </c>
      <c r="F5642" s="130">
        <v>44160</v>
      </c>
      <c r="G5642" s="130">
        <v>58206.32</v>
      </c>
      <c r="H5642" s="130" t="str">
        <f t="shared" si="176"/>
        <v>KT-120062</v>
      </c>
      <c r="I5642" s="130" t="str">
        <f t="shared" si="177"/>
        <v>VE</v>
      </c>
    </row>
    <row r="5643" spans="1:9" x14ac:dyDescent="0.15">
      <c r="A5643" s="130">
        <v>5641</v>
      </c>
      <c r="B5643" s="130" t="s">
        <v>8132</v>
      </c>
      <c r="C5643" s="130" t="s">
        <v>17516</v>
      </c>
      <c r="D5643" s="130">
        <v>300</v>
      </c>
      <c r="E5643" s="130" t="s">
        <v>12372</v>
      </c>
      <c r="F5643" s="130">
        <v>1233000</v>
      </c>
      <c r="G5643" s="130">
        <v>2129000</v>
      </c>
      <c r="H5643" s="130" t="str">
        <f t="shared" si="176"/>
        <v>KT-120063</v>
      </c>
      <c r="I5643" s="130" t="str">
        <f t="shared" si="177"/>
        <v>AG</v>
      </c>
    </row>
    <row r="5644" spans="1:9" x14ac:dyDescent="0.15">
      <c r="A5644" s="130">
        <v>5642</v>
      </c>
      <c r="B5644" s="130" t="s">
        <v>1444</v>
      </c>
      <c r="C5644" s="130" t="s">
        <v>2179</v>
      </c>
      <c r="D5644" s="130">
        <v>100</v>
      </c>
      <c r="E5644" s="130" t="s">
        <v>12372</v>
      </c>
      <c r="F5644" s="130">
        <v>211004.36</v>
      </c>
      <c r="G5644" s="130">
        <v>185864.36</v>
      </c>
      <c r="H5644" s="130" t="str">
        <f t="shared" si="176"/>
        <v>KT-120064</v>
      </c>
      <c r="I5644" s="130" t="str">
        <f t="shared" si="177"/>
        <v>VE</v>
      </c>
    </row>
    <row r="5645" spans="1:9" x14ac:dyDescent="0.15">
      <c r="A5645" s="130">
        <v>5643</v>
      </c>
      <c r="B5645" s="130" t="s">
        <v>8133</v>
      </c>
      <c r="C5645" s="130" t="s">
        <v>12627</v>
      </c>
      <c r="D5645" s="130">
        <v>1000</v>
      </c>
      <c r="E5645" s="130" t="s">
        <v>12361</v>
      </c>
      <c r="F5645" s="130">
        <v>51530540</v>
      </c>
      <c r="G5645" s="130">
        <v>69610200</v>
      </c>
      <c r="H5645" s="130" t="str">
        <f t="shared" si="176"/>
        <v>KT-120065</v>
      </c>
      <c r="I5645" s="130" t="str">
        <f t="shared" si="177"/>
        <v>AG</v>
      </c>
    </row>
    <row r="5646" spans="1:9" x14ac:dyDescent="0.15">
      <c r="A5646" s="130">
        <v>5644</v>
      </c>
      <c r="B5646" s="130" t="s">
        <v>8134</v>
      </c>
      <c r="C5646" s="130" t="s">
        <v>17517</v>
      </c>
      <c r="D5646" s="130">
        <v>25</v>
      </c>
      <c r="E5646" s="130" t="s">
        <v>12370</v>
      </c>
      <c r="F5646" s="130">
        <v>53895197</v>
      </c>
      <c r="G5646" s="130">
        <v>107076508</v>
      </c>
      <c r="H5646" s="130" t="str">
        <f t="shared" si="176"/>
        <v>KT-120066</v>
      </c>
      <c r="I5646" s="130" t="str">
        <f t="shared" si="177"/>
        <v>AG</v>
      </c>
    </row>
    <row r="5647" spans="1:9" x14ac:dyDescent="0.15">
      <c r="A5647" s="130">
        <v>5645</v>
      </c>
      <c r="B5647" s="130" t="s">
        <v>8135</v>
      </c>
      <c r="C5647" s="130" t="s">
        <v>17518</v>
      </c>
      <c r="D5647" s="130">
        <v>1</v>
      </c>
      <c r="E5647" s="130" t="s">
        <v>12370</v>
      </c>
      <c r="F5647" s="130">
        <v>226297</v>
      </c>
      <c r="G5647" s="130">
        <v>243765.83</v>
      </c>
      <c r="H5647" s="130" t="str">
        <f t="shared" si="176"/>
        <v>KT-120067</v>
      </c>
      <c r="I5647" s="130" t="str">
        <f t="shared" si="177"/>
        <v>AG</v>
      </c>
    </row>
    <row r="5648" spans="1:9" x14ac:dyDescent="0.15">
      <c r="A5648" s="130">
        <v>5646</v>
      </c>
      <c r="B5648" s="130" t="s">
        <v>8136</v>
      </c>
      <c r="C5648" s="130" t="s">
        <v>215</v>
      </c>
      <c r="D5648" s="130">
        <v>1</v>
      </c>
      <c r="E5648" s="130" t="s">
        <v>12391</v>
      </c>
      <c r="F5648" s="130">
        <v>250288</v>
      </c>
      <c r="G5648" s="130">
        <v>65880</v>
      </c>
      <c r="H5648" s="130" t="str">
        <f t="shared" si="176"/>
        <v>KT-120068</v>
      </c>
      <c r="I5648" s="130" t="str">
        <f t="shared" si="177"/>
        <v>AG</v>
      </c>
    </row>
    <row r="5649" spans="1:9" x14ac:dyDescent="0.15">
      <c r="A5649" s="130">
        <v>5647</v>
      </c>
      <c r="B5649" s="130" t="s">
        <v>8137</v>
      </c>
      <c r="C5649" s="130" t="s">
        <v>12498</v>
      </c>
      <c r="D5649" s="130">
        <v>100</v>
      </c>
      <c r="E5649" s="130" t="s">
        <v>12372</v>
      </c>
      <c r="F5649" s="130">
        <v>2576251</v>
      </c>
      <c r="G5649" s="130">
        <v>717452</v>
      </c>
      <c r="H5649" s="130" t="str">
        <f t="shared" si="176"/>
        <v>KT-120069</v>
      </c>
      <c r="I5649" s="130" t="str">
        <f t="shared" si="177"/>
        <v>AG</v>
      </c>
    </row>
    <row r="5650" spans="1:9" x14ac:dyDescent="0.15">
      <c r="A5650" s="130">
        <v>5648</v>
      </c>
      <c r="B5650" s="130" t="s">
        <v>1445</v>
      </c>
      <c r="C5650" s="130" t="s">
        <v>2180</v>
      </c>
      <c r="D5650" s="130">
        <v>310</v>
      </c>
      <c r="E5650" s="130" t="s">
        <v>12361</v>
      </c>
      <c r="F5650" s="130">
        <v>62976</v>
      </c>
      <c r="G5650" s="130">
        <v>64796</v>
      </c>
      <c r="H5650" s="130" t="str">
        <f t="shared" si="176"/>
        <v>KT-120070</v>
      </c>
      <c r="I5650" s="130" t="str">
        <f t="shared" si="177"/>
        <v>VE</v>
      </c>
    </row>
    <row r="5651" spans="1:9" x14ac:dyDescent="0.15">
      <c r="A5651" s="130">
        <v>5649</v>
      </c>
      <c r="B5651" s="130" t="s">
        <v>1446</v>
      </c>
      <c r="C5651" s="130" t="s">
        <v>2181</v>
      </c>
      <c r="D5651" s="130">
        <v>1</v>
      </c>
      <c r="E5651" s="130" t="s">
        <v>12457</v>
      </c>
      <c r="F5651" s="130">
        <v>6038000</v>
      </c>
      <c r="G5651" s="130">
        <v>9793300</v>
      </c>
      <c r="H5651" s="130" t="str">
        <f t="shared" si="176"/>
        <v>KT-120071</v>
      </c>
      <c r="I5651" s="130" t="str">
        <f t="shared" si="177"/>
        <v>VE</v>
      </c>
    </row>
    <row r="5652" spans="1:9" x14ac:dyDescent="0.15">
      <c r="A5652" s="130">
        <v>5650</v>
      </c>
      <c r="B5652" s="130" t="s">
        <v>8138</v>
      </c>
      <c r="C5652" s="130" t="s">
        <v>2386</v>
      </c>
      <c r="D5652" s="130">
        <v>3.6</v>
      </c>
      <c r="E5652" s="130" t="s">
        <v>12355</v>
      </c>
      <c r="F5652" s="130">
        <v>730800</v>
      </c>
      <c r="G5652" s="130">
        <v>1301043</v>
      </c>
      <c r="H5652" s="130" t="str">
        <f t="shared" si="176"/>
        <v>KT-120072</v>
      </c>
      <c r="I5652" s="130" t="str">
        <f t="shared" si="177"/>
        <v>AG</v>
      </c>
    </row>
    <row r="5653" spans="1:9" x14ac:dyDescent="0.15">
      <c r="A5653" s="130">
        <v>5651</v>
      </c>
      <c r="B5653" s="130" t="s">
        <v>8139</v>
      </c>
      <c r="C5653" s="130" t="s">
        <v>17519</v>
      </c>
      <c r="D5653" s="130">
        <v>50</v>
      </c>
      <c r="E5653" s="130" t="s">
        <v>12776</v>
      </c>
      <c r="F5653" s="130">
        <v>38570</v>
      </c>
      <c r="G5653" s="130">
        <v>42670</v>
      </c>
      <c r="H5653" s="130" t="str">
        <f t="shared" si="176"/>
        <v>KT-120073</v>
      </c>
      <c r="I5653" s="130" t="str">
        <f t="shared" si="177"/>
        <v>AG</v>
      </c>
    </row>
    <row r="5654" spans="1:9" x14ac:dyDescent="0.15">
      <c r="A5654" s="130">
        <v>5652</v>
      </c>
      <c r="B5654" s="130" t="s">
        <v>8140</v>
      </c>
      <c r="C5654" s="130" t="s">
        <v>17520</v>
      </c>
      <c r="D5654" s="130">
        <v>10</v>
      </c>
      <c r="E5654" s="130" t="s">
        <v>12361</v>
      </c>
      <c r="F5654" s="130">
        <v>804524</v>
      </c>
      <c r="G5654" s="130">
        <v>799750</v>
      </c>
      <c r="H5654" s="130" t="str">
        <f t="shared" si="176"/>
        <v>KT-120074</v>
      </c>
      <c r="I5654" s="130" t="str">
        <f t="shared" si="177"/>
        <v>AG</v>
      </c>
    </row>
    <row r="5655" spans="1:9" x14ac:dyDescent="0.15">
      <c r="A5655" s="130">
        <v>5653</v>
      </c>
      <c r="B5655" s="130" t="s">
        <v>8141</v>
      </c>
      <c r="C5655" s="130" t="s">
        <v>2226</v>
      </c>
      <c r="D5655" s="130">
        <v>200</v>
      </c>
      <c r="E5655" s="130" t="s">
        <v>12446</v>
      </c>
      <c r="F5655" s="130">
        <v>3571335</v>
      </c>
      <c r="G5655" s="130">
        <v>2309160</v>
      </c>
      <c r="H5655" s="130" t="str">
        <f t="shared" si="176"/>
        <v>KT-120075</v>
      </c>
      <c r="I5655" s="130" t="str">
        <f t="shared" si="177"/>
        <v>AG</v>
      </c>
    </row>
    <row r="5656" spans="1:9" x14ac:dyDescent="0.15">
      <c r="A5656" s="130">
        <v>5654</v>
      </c>
      <c r="B5656" s="130" t="s">
        <v>8142</v>
      </c>
      <c r="C5656" s="130" t="s">
        <v>17521</v>
      </c>
      <c r="D5656" s="130">
        <v>23.3</v>
      </c>
      <c r="E5656" s="130" t="s">
        <v>12372</v>
      </c>
      <c r="F5656" s="130">
        <v>1543117</v>
      </c>
      <c r="G5656" s="130">
        <v>2031390.05</v>
      </c>
      <c r="H5656" s="130" t="str">
        <f t="shared" si="176"/>
        <v>KT-120076</v>
      </c>
      <c r="I5656" s="130" t="str">
        <f t="shared" si="177"/>
        <v>AG</v>
      </c>
    </row>
    <row r="5657" spans="1:9" x14ac:dyDescent="0.15">
      <c r="A5657" s="130">
        <v>5655</v>
      </c>
      <c r="B5657" s="130" t="s">
        <v>3260</v>
      </c>
      <c r="C5657" s="130" t="s">
        <v>2182</v>
      </c>
      <c r="D5657" s="130">
        <v>7.2</v>
      </c>
      <c r="E5657" s="130" t="s">
        <v>12355</v>
      </c>
      <c r="F5657" s="130">
        <v>1404720</v>
      </c>
      <c r="G5657" s="130">
        <v>1764720</v>
      </c>
      <c r="H5657" s="130" t="str">
        <f t="shared" si="176"/>
        <v>KT-120077</v>
      </c>
      <c r="I5657" s="130" t="str">
        <f t="shared" si="177"/>
        <v>VE</v>
      </c>
    </row>
    <row r="5658" spans="1:9" x14ac:dyDescent="0.15">
      <c r="A5658" s="130">
        <v>5656</v>
      </c>
      <c r="B5658" s="130" t="s">
        <v>1447</v>
      </c>
      <c r="C5658" s="130" t="s">
        <v>2183</v>
      </c>
      <c r="D5658" s="130">
        <v>200</v>
      </c>
      <c r="E5658" s="130" t="s">
        <v>12368</v>
      </c>
      <c r="F5658" s="130">
        <v>1767500</v>
      </c>
      <c r="G5658" s="130">
        <v>3220000</v>
      </c>
      <c r="H5658" s="130" t="str">
        <f t="shared" si="176"/>
        <v>KT-120078</v>
      </c>
      <c r="I5658" s="130" t="str">
        <f t="shared" si="177"/>
        <v>VR</v>
      </c>
    </row>
    <row r="5659" spans="1:9" x14ac:dyDescent="0.15">
      <c r="A5659" s="130">
        <v>5657</v>
      </c>
      <c r="B5659" s="130" t="s">
        <v>1448</v>
      </c>
      <c r="C5659" s="130" t="s">
        <v>2184</v>
      </c>
      <c r="D5659" s="130">
        <v>100</v>
      </c>
      <c r="E5659" s="130" t="s">
        <v>12368</v>
      </c>
      <c r="F5659" s="130">
        <v>1049346</v>
      </c>
      <c r="G5659" s="130">
        <v>1226240</v>
      </c>
      <c r="H5659" s="130" t="str">
        <f t="shared" si="176"/>
        <v>KT-120079</v>
      </c>
      <c r="I5659" s="130" t="str">
        <f t="shared" si="177"/>
        <v>VR</v>
      </c>
    </row>
    <row r="5660" spans="1:9" x14ac:dyDescent="0.15">
      <c r="A5660" s="130">
        <v>5658</v>
      </c>
      <c r="B5660" s="130" t="s">
        <v>8143</v>
      </c>
      <c r="C5660" s="130" t="s">
        <v>17522</v>
      </c>
      <c r="D5660" s="130">
        <v>2</v>
      </c>
      <c r="E5660" s="130" t="s">
        <v>12867</v>
      </c>
      <c r="F5660" s="130">
        <v>207610</v>
      </c>
      <c r="G5660" s="130">
        <v>218010</v>
      </c>
      <c r="H5660" s="130" t="str">
        <f t="shared" si="176"/>
        <v>KT-120080</v>
      </c>
      <c r="I5660" s="130" t="str">
        <f t="shared" si="177"/>
        <v>AG</v>
      </c>
    </row>
    <row r="5661" spans="1:9" x14ac:dyDescent="0.15">
      <c r="A5661" s="130">
        <v>5659</v>
      </c>
      <c r="B5661" s="130" t="s">
        <v>1449</v>
      </c>
      <c r="C5661" s="130" t="s">
        <v>2185</v>
      </c>
      <c r="D5661" s="130">
        <v>100</v>
      </c>
      <c r="E5661" s="130" t="s">
        <v>12368</v>
      </c>
      <c r="F5661" s="130">
        <v>5256.8</v>
      </c>
      <c r="G5661" s="130">
        <v>8426.01</v>
      </c>
      <c r="H5661" s="130" t="str">
        <f t="shared" si="176"/>
        <v>KT-120081</v>
      </c>
      <c r="I5661" s="130" t="str">
        <f t="shared" si="177"/>
        <v>VE</v>
      </c>
    </row>
    <row r="5662" spans="1:9" x14ac:dyDescent="0.15">
      <c r="A5662" s="130">
        <v>5660</v>
      </c>
      <c r="B5662" s="130" t="s">
        <v>1450</v>
      </c>
      <c r="C5662" s="130" t="s">
        <v>2186</v>
      </c>
      <c r="D5662" s="130">
        <v>200</v>
      </c>
      <c r="E5662" s="130" t="s">
        <v>12368</v>
      </c>
      <c r="F5662" s="130">
        <v>1982000</v>
      </c>
      <c r="G5662" s="130">
        <v>2740400</v>
      </c>
      <c r="H5662" s="130" t="str">
        <f t="shared" si="176"/>
        <v>KT-120082</v>
      </c>
      <c r="I5662" s="130" t="str">
        <f t="shared" si="177"/>
        <v>VR</v>
      </c>
    </row>
    <row r="5663" spans="1:9" x14ac:dyDescent="0.15">
      <c r="A5663" s="130">
        <v>5661</v>
      </c>
      <c r="B5663" s="130" t="s">
        <v>8144</v>
      </c>
      <c r="C5663" s="130" t="s">
        <v>17523</v>
      </c>
      <c r="D5663" s="130">
        <v>1</v>
      </c>
      <c r="E5663" s="130" t="s">
        <v>12446</v>
      </c>
      <c r="F5663" s="130">
        <v>387352</v>
      </c>
      <c r="G5663" s="130">
        <v>488350</v>
      </c>
      <c r="H5663" s="130" t="str">
        <f t="shared" si="176"/>
        <v>KT-120083</v>
      </c>
      <c r="I5663" s="130" t="str">
        <f t="shared" si="177"/>
        <v>AG</v>
      </c>
    </row>
    <row r="5664" spans="1:9" x14ac:dyDescent="0.15">
      <c r="A5664" s="130">
        <v>5662</v>
      </c>
      <c r="B5664" s="130" t="s">
        <v>8145</v>
      </c>
      <c r="C5664" s="130" t="s">
        <v>17524</v>
      </c>
      <c r="D5664" s="130">
        <v>3</v>
      </c>
      <c r="E5664" s="130" t="s">
        <v>12402</v>
      </c>
      <c r="F5664" s="130">
        <v>529340</v>
      </c>
      <c r="G5664" s="130">
        <v>998226</v>
      </c>
      <c r="H5664" s="130" t="str">
        <f t="shared" si="176"/>
        <v>KT-120084</v>
      </c>
      <c r="I5664" s="130" t="str">
        <f t="shared" si="177"/>
        <v>AG</v>
      </c>
    </row>
    <row r="5665" spans="1:9" x14ac:dyDescent="0.15">
      <c r="A5665" s="130">
        <v>5663</v>
      </c>
      <c r="B5665" s="130" t="s">
        <v>8146</v>
      </c>
      <c r="C5665" s="130" t="s">
        <v>17525</v>
      </c>
      <c r="D5665" s="130">
        <v>100</v>
      </c>
      <c r="E5665" s="130" t="s">
        <v>12355</v>
      </c>
      <c r="F5665" s="130">
        <v>257000</v>
      </c>
      <c r="G5665" s="130">
        <v>592000</v>
      </c>
      <c r="H5665" s="130" t="str">
        <f t="shared" si="176"/>
        <v>KT-120085</v>
      </c>
      <c r="I5665" s="130" t="str">
        <f t="shared" si="177"/>
        <v>AG</v>
      </c>
    </row>
    <row r="5666" spans="1:9" x14ac:dyDescent="0.15">
      <c r="A5666" s="130">
        <v>5664</v>
      </c>
      <c r="B5666" s="130" t="s">
        <v>8147</v>
      </c>
      <c r="C5666" s="130" t="s">
        <v>17526</v>
      </c>
      <c r="D5666" s="130">
        <v>5625</v>
      </c>
      <c r="E5666" s="130" t="s">
        <v>14082</v>
      </c>
      <c r="F5666" s="130">
        <v>761240</v>
      </c>
      <c r="G5666" s="130">
        <v>229920134.5</v>
      </c>
      <c r="H5666" s="130" t="str">
        <f t="shared" si="176"/>
        <v>KT-120086</v>
      </c>
      <c r="I5666" s="130" t="str">
        <f t="shared" si="177"/>
        <v>AG</v>
      </c>
    </row>
    <row r="5667" spans="1:9" x14ac:dyDescent="0.15">
      <c r="A5667" s="130">
        <v>5665</v>
      </c>
      <c r="B5667" s="130" t="s">
        <v>8148</v>
      </c>
      <c r="C5667" s="130" t="s">
        <v>17236</v>
      </c>
      <c r="D5667" s="130">
        <v>1050</v>
      </c>
      <c r="E5667" s="130" t="s">
        <v>12368</v>
      </c>
      <c r="F5667" s="130">
        <v>1760488</v>
      </c>
      <c r="G5667" s="130">
        <v>2176398</v>
      </c>
      <c r="H5667" s="130" t="str">
        <f t="shared" si="176"/>
        <v>KT-120087</v>
      </c>
      <c r="I5667" s="130" t="str">
        <f t="shared" si="177"/>
        <v>AG</v>
      </c>
    </row>
    <row r="5668" spans="1:9" x14ac:dyDescent="0.15">
      <c r="A5668" s="130">
        <v>5666</v>
      </c>
      <c r="B5668" s="130" t="s">
        <v>1451</v>
      </c>
      <c r="C5668" s="130" t="s">
        <v>2187</v>
      </c>
      <c r="D5668" s="130">
        <v>280</v>
      </c>
      <c r="E5668" s="130" t="s">
        <v>12581</v>
      </c>
      <c r="F5668" s="130">
        <v>257333</v>
      </c>
      <c r="G5668" s="130">
        <v>332666.59999999998</v>
      </c>
      <c r="H5668" s="130" t="str">
        <f t="shared" si="176"/>
        <v>KT-120088</v>
      </c>
      <c r="I5668" s="130" t="str">
        <f t="shared" si="177"/>
        <v>VE</v>
      </c>
    </row>
    <row r="5669" spans="1:9" x14ac:dyDescent="0.15">
      <c r="A5669" s="130">
        <v>5667</v>
      </c>
      <c r="B5669" s="130" t="s">
        <v>8149</v>
      </c>
      <c r="C5669" s="130" t="s">
        <v>17527</v>
      </c>
      <c r="D5669" s="130">
        <v>100</v>
      </c>
      <c r="E5669" s="130" t="s">
        <v>12372</v>
      </c>
      <c r="F5669" s="130">
        <v>228800</v>
      </c>
      <c r="G5669" s="130">
        <v>246416</v>
      </c>
      <c r="H5669" s="130" t="str">
        <f t="shared" si="176"/>
        <v>KT-120089</v>
      </c>
      <c r="I5669" s="130" t="str">
        <f t="shared" si="177"/>
        <v>AG</v>
      </c>
    </row>
    <row r="5670" spans="1:9" x14ac:dyDescent="0.15">
      <c r="A5670" s="130">
        <v>5668</v>
      </c>
      <c r="B5670" s="130" t="s">
        <v>8150</v>
      </c>
      <c r="C5670" s="130" t="s">
        <v>17528</v>
      </c>
      <c r="D5670" s="130">
        <v>1</v>
      </c>
      <c r="E5670" s="130" t="s">
        <v>12372</v>
      </c>
      <c r="F5670" s="130">
        <v>13113</v>
      </c>
      <c r="G5670" s="130">
        <v>20805</v>
      </c>
      <c r="H5670" s="130" t="str">
        <f t="shared" si="176"/>
        <v>KT-120090</v>
      </c>
      <c r="I5670" s="130" t="str">
        <f t="shared" si="177"/>
        <v>AG</v>
      </c>
    </row>
    <row r="5671" spans="1:9" x14ac:dyDescent="0.15">
      <c r="A5671" s="130">
        <v>5669</v>
      </c>
      <c r="B5671" s="130" t="s">
        <v>1452</v>
      </c>
      <c r="C5671" s="130" t="s">
        <v>2188</v>
      </c>
      <c r="D5671" s="130">
        <v>100</v>
      </c>
      <c r="E5671" s="130" t="s">
        <v>12370</v>
      </c>
      <c r="F5671" s="130">
        <v>424440</v>
      </c>
      <c r="G5671" s="130">
        <v>517300</v>
      </c>
      <c r="H5671" s="130" t="str">
        <f t="shared" si="176"/>
        <v>KT-120091</v>
      </c>
      <c r="I5671" s="130" t="str">
        <f t="shared" si="177"/>
        <v>VE</v>
      </c>
    </row>
    <row r="5672" spans="1:9" x14ac:dyDescent="0.15">
      <c r="A5672" s="130">
        <v>5670</v>
      </c>
      <c r="B5672" s="130" t="s">
        <v>1453</v>
      </c>
      <c r="C5672" s="130" t="s">
        <v>2189</v>
      </c>
      <c r="D5672" s="130">
        <v>6</v>
      </c>
      <c r="E5672" s="130" t="s">
        <v>12893</v>
      </c>
      <c r="F5672" s="130">
        <v>1630000</v>
      </c>
      <c r="G5672" s="130">
        <v>8136000</v>
      </c>
      <c r="H5672" s="130" t="str">
        <f t="shared" si="176"/>
        <v>KT-120092</v>
      </c>
      <c r="I5672" s="130" t="str">
        <f t="shared" si="177"/>
        <v>VE</v>
      </c>
    </row>
    <row r="5673" spans="1:9" x14ac:dyDescent="0.15">
      <c r="A5673" s="130">
        <v>5671</v>
      </c>
      <c r="B5673" s="130" t="s">
        <v>8151</v>
      </c>
      <c r="C5673" s="130" t="s">
        <v>17529</v>
      </c>
      <c r="D5673" s="130">
        <v>1</v>
      </c>
      <c r="E5673" s="130" t="s">
        <v>17530</v>
      </c>
      <c r="F5673" s="130">
        <v>2387600</v>
      </c>
      <c r="G5673" s="130">
        <v>6826800</v>
      </c>
      <c r="H5673" s="130" t="str">
        <f t="shared" si="176"/>
        <v>KT-120093</v>
      </c>
      <c r="I5673" s="130" t="str">
        <f t="shared" si="177"/>
        <v>AG</v>
      </c>
    </row>
    <row r="5674" spans="1:9" x14ac:dyDescent="0.15">
      <c r="A5674" s="130">
        <v>5672</v>
      </c>
      <c r="B5674" s="130" t="s">
        <v>1454</v>
      </c>
      <c r="C5674" s="130" t="s">
        <v>2190</v>
      </c>
      <c r="D5674" s="130">
        <v>792</v>
      </c>
      <c r="E5674" s="130" t="s">
        <v>12368</v>
      </c>
      <c r="F5674" s="130">
        <v>43355687</v>
      </c>
      <c r="G5674" s="130">
        <v>58248261</v>
      </c>
      <c r="H5674" s="130" t="str">
        <f t="shared" si="176"/>
        <v>KT-120094</v>
      </c>
      <c r="I5674" s="130" t="str">
        <f t="shared" si="177"/>
        <v>VR</v>
      </c>
    </row>
    <row r="5675" spans="1:9" x14ac:dyDescent="0.15">
      <c r="A5675" s="130">
        <v>5673</v>
      </c>
      <c r="B5675" s="130" t="s">
        <v>8152</v>
      </c>
      <c r="C5675" s="130" t="s">
        <v>17531</v>
      </c>
      <c r="D5675" s="130">
        <v>300</v>
      </c>
      <c r="E5675" s="130" t="s">
        <v>12372</v>
      </c>
      <c r="F5675" s="130">
        <v>1350000</v>
      </c>
      <c r="G5675" s="130">
        <v>1500000</v>
      </c>
      <c r="H5675" s="130" t="str">
        <f t="shared" si="176"/>
        <v>KT-120095</v>
      </c>
      <c r="I5675" s="130" t="str">
        <f t="shared" si="177"/>
        <v>AG</v>
      </c>
    </row>
    <row r="5676" spans="1:9" x14ac:dyDescent="0.15">
      <c r="A5676" s="130">
        <v>5674</v>
      </c>
      <c r="B5676" s="130" t="s">
        <v>8153</v>
      </c>
      <c r="C5676" s="130" t="s">
        <v>17532</v>
      </c>
      <c r="D5676" s="130">
        <v>1</v>
      </c>
      <c r="E5676" s="130" t="s">
        <v>12784</v>
      </c>
      <c r="F5676" s="130">
        <v>18540955.539999999</v>
      </c>
      <c r="G5676" s="130">
        <v>44076621.5</v>
      </c>
      <c r="H5676" s="130" t="str">
        <f t="shared" si="176"/>
        <v>KT-120096</v>
      </c>
      <c r="I5676" s="130" t="str">
        <f t="shared" si="177"/>
        <v>AG</v>
      </c>
    </row>
    <row r="5677" spans="1:9" x14ac:dyDescent="0.15">
      <c r="A5677" s="130">
        <v>5675</v>
      </c>
      <c r="B5677" s="130" t="s">
        <v>8154</v>
      </c>
      <c r="C5677" s="130" t="s">
        <v>17533</v>
      </c>
      <c r="D5677" s="130">
        <v>90</v>
      </c>
      <c r="E5677" s="130" t="s">
        <v>12372</v>
      </c>
      <c r="F5677" s="130">
        <v>8827540</v>
      </c>
      <c r="G5677" s="130">
        <v>1349280</v>
      </c>
      <c r="H5677" s="130" t="str">
        <f t="shared" si="176"/>
        <v>KT-120097</v>
      </c>
      <c r="I5677" s="130" t="str">
        <f t="shared" si="177"/>
        <v>AG</v>
      </c>
    </row>
    <row r="5678" spans="1:9" x14ac:dyDescent="0.15">
      <c r="A5678" s="130">
        <v>5676</v>
      </c>
      <c r="B5678" s="130" t="s">
        <v>8155</v>
      </c>
      <c r="C5678" s="130" t="s">
        <v>17534</v>
      </c>
      <c r="D5678" s="130">
        <v>1</v>
      </c>
      <c r="E5678" s="130" t="s">
        <v>15572</v>
      </c>
      <c r="F5678" s="130">
        <v>850000000</v>
      </c>
      <c r="G5678" s="130">
        <v>3000000000</v>
      </c>
      <c r="H5678" s="130" t="str">
        <f t="shared" si="176"/>
        <v>KT-120098</v>
      </c>
      <c r="I5678" s="130" t="str">
        <f t="shared" si="177"/>
        <v>AG</v>
      </c>
    </row>
    <row r="5679" spans="1:9" x14ac:dyDescent="0.15">
      <c r="A5679" s="130">
        <v>5677</v>
      </c>
      <c r="B5679" s="130" t="s">
        <v>8156</v>
      </c>
      <c r="C5679" s="130" t="s">
        <v>17535</v>
      </c>
      <c r="D5679" s="130">
        <v>1000</v>
      </c>
      <c r="E5679" s="130" t="s">
        <v>12355</v>
      </c>
      <c r="F5679" s="130">
        <v>188203648</v>
      </c>
      <c r="G5679" s="130">
        <v>182820648</v>
      </c>
      <c r="H5679" s="130" t="str">
        <f t="shared" si="176"/>
        <v>KT-120099</v>
      </c>
      <c r="I5679" s="130" t="str">
        <f t="shared" si="177"/>
        <v>AG</v>
      </c>
    </row>
    <row r="5680" spans="1:9" x14ac:dyDescent="0.15">
      <c r="A5680" s="130">
        <v>5678</v>
      </c>
      <c r="B5680" s="130" t="s">
        <v>8157</v>
      </c>
      <c r="C5680" s="130" t="s">
        <v>17536</v>
      </c>
      <c r="D5680" s="130">
        <v>30</v>
      </c>
      <c r="E5680" s="130" t="s">
        <v>12355</v>
      </c>
      <c r="F5680" s="130">
        <v>183860</v>
      </c>
      <c r="G5680" s="130">
        <v>1201100</v>
      </c>
      <c r="H5680" s="130" t="str">
        <f t="shared" si="176"/>
        <v>KT-120100</v>
      </c>
      <c r="I5680" s="130" t="str">
        <f t="shared" si="177"/>
        <v>AG</v>
      </c>
    </row>
    <row r="5681" spans="1:9" x14ac:dyDescent="0.15">
      <c r="A5681" s="130">
        <v>5679</v>
      </c>
      <c r="B5681" s="130" t="s">
        <v>8158</v>
      </c>
      <c r="C5681" s="130" t="s">
        <v>17537</v>
      </c>
      <c r="D5681" s="130">
        <v>1</v>
      </c>
      <c r="E5681" s="130" t="s">
        <v>12402</v>
      </c>
      <c r="F5681" s="130">
        <v>4240100</v>
      </c>
      <c r="G5681" s="130">
        <v>1245250</v>
      </c>
      <c r="H5681" s="130" t="str">
        <f t="shared" si="176"/>
        <v>KT-120101</v>
      </c>
      <c r="I5681" s="130" t="str">
        <f t="shared" si="177"/>
        <v>AG</v>
      </c>
    </row>
    <row r="5682" spans="1:9" x14ac:dyDescent="0.15">
      <c r="A5682" s="130">
        <v>5680</v>
      </c>
      <c r="B5682" s="130" t="s">
        <v>1455</v>
      </c>
      <c r="C5682" s="130" t="s">
        <v>2191</v>
      </c>
      <c r="D5682" s="130">
        <v>10000</v>
      </c>
      <c r="E5682" s="130" t="s">
        <v>12372</v>
      </c>
      <c r="F5682" s="130">
        <v>737000</v>
      </c>
      <c r="G5682" s="130">
        <v>2258500</v>
      </c>
      <c r="H5682" s="130" t="str">
        <f t="shared" si="176"/>
        <v>KT-120102</v>
      </c>
      <c r="I5682" s="130" t="str">
        <f t="shared" si="177"/>
        <v>VR</v>
      </c>
    </row>
    <row r="5683" spans="1:9" x14ac:dyDescent="0.15">
      <c r="A5683" s="130">
        <v>5681</v>
      </c>
      <c r="B5683" s="130" t="s">
        <v>8159</v>
      </c>
      <c r="C5683" s="130" t="s">
        <v>17538</v>
      </c>
      <c r="D5683" s="130">
        <v>1</v>
      </c>
      <c r="E5683" s="130" t="s">
        <v>17539</v>
      </c>
      <c r="F5683" s="130">
        <v>855459</v>
      </c>
      <c r="G5683" s="130">
        <v>1079580</v>
      </c>
      <c r="H5683" s="130" t="str">
        <f t="shared" si="176"/>
        <v>KT-120103</v>
      </c>
      <c r="I5683" s="130" t="str">
        <f t="shared" si="177"/>
        <v>AG</v>
      </c>
    </row>
    <row r="5684" spans="1:9" x14ac:dyDescent="0.15">
      <c r="A5684" s="130">
        <v>5682</v>
      </c>
      <c r="B5684" s="130" t="s">
        <v>8160</v>
      </c>
      <c r="C5684" s="130" t="s">
        <v>17508</v>
      </c>
      <c r="D5684" s="130">
        <v>8</v>
      </c>
      <c r="E5684" s="130" t="s">
        <v>12370</v>
      </c>
      <c r="F5684" s="130">
        <v>16210185</v>
      </c>
      <c r="G5684" s="130">
        <v>46527499</v>
      </c>
      <c r="H5684" s="130" t="str">
        <f t="shared" si="176"/>
        <v>KT-120104</v>
      </c>
      <c r="I5684" s="130" t="str">
        <f t="shared" si="177"/>
        <v>AG</v>
      </c>
    </row>
    <row r="5685" spans="1:9" x14ac:dyDescent="0.15">
      <c r="A5685" s="130">
        <v>5683</v>
      </c>
      <c r="B5685" s="130" t="s">
        <v>8161</v>
      </c>
      <c r="C5685" s="130" t="s">
        <v>17540</v>
      </c>
      <c r="D5685" s="130">
        <v>50</v>
      </c>
      <c r="E5685" s="130" t="s">
        <v>12355</v>
      </c>
      <c r="F5685" s="130">
        <v>42263250</v>
      </c>
      <c r="G5685" s="130">
        <v>49320500</v>
      </c>
      <c r="H5685" s="130" t="str">
        <f t="shared" si="176"/>
        <v>KT-120105</v>
      </c>
      <c r="I5685" s="130" t="str">
        <f t="shared" si="177"/>
        <v>AG</v>
      </c>
    </row>
    <row r="5686" spans="1:9" x14ac:dyDescent="0.15">
      <c r="A5686" s="130">
        <v>5684</v>
      </c>
      <c r="B5686" s="130" t="s">
        <v>1456</v>
      </c>
      <c r="C5686" s="130" t="s">
        <v>2192</v>
      </c>
      <c r="D5686" s="130">
        <v>1000</v>
      </c>
      <c r="E5686" s="130" t="s">
        <v>12355</v>
      </c>
      <c r="F5686" s="130">
        <v>7740000</v>
      </c>
      <c r="G5686" s="130">
        <v>7740000</v>
      </c>
      <c r="H5686" s="130" t="str">
        <f t="shared" si="176"/>
        <v>KT-120106</v>
      </c>
      <c r="I5686" s="130" t="str">
        <f t="shared" si="177"/>
        <v>VE</v>
      </c>
    </row>
    <row r="5687" spans="1:9" x14ac:dyDescent="0.15">
      <c r="A5687" s="130">
        <v>5685</v>
      </c>
      <c r="B5687" s="130" t="s">
        <v>1457</v>
      </c>
      <c r="C5687" s="130" t="s">
        <v>2193</v>
      </c>
      <c r="D5687" s="130">
        <v>1</v>
      </c>
      <c r="E5687" s="130" t="s">
        <v>12402</v>
      </c>
      <c r="F5687" s="130">
        <v>85974.88</v>
      </c>
      <c r="G5687" s="130">
        <v>87155.68</v>
      </c>
      <c r="H5687" s="130" t="str">
        <f t="shared" si="176"/>
        <v>KT-120107</v>
      </c>
      <c r="I5687" s="130" t="str">
        <f t="shared" si="177"/>
        <v>VE</v>
      </c>
    </row>
    <row r="5688" spans="1:9" x14ac:dyDescent="0.15">
      <c r="A5688" s="130">
        <v>5686</v>
      </c>
      <c r="B5688" s="130" t="s">
        <v>3253</v>
      </c>
      <c r="C5688" s="130" t="s">
        <v>2194</v>
      </c>
      <c r="D5688" s="130">
        <v>10</v>
      </c>
      <c r="E5688" s="130" t="s">
        <v>12446</v>
      </c>
      <c r="F5688" s="130">
        <v>1780000</v>
      </c>
      <c r="G5688" s="130">
        <v>830000</v>
      </c>
      <c r="H5688" s="130" t="str">
        <f t="shared" si="176"/>
        <v>KT-120108</v>
      </c>
      <c r="I5688" s="130" t="str">
        <f t="shared" si="177"/>
        <v>VR</v>
      </c>
    </row>
    <row r="5689" spans="1:9" x14ac:dyDescent="0.15">
      <c r="A5689" s="130">
        <v>5687</v>
      </c>
      <c r="B5689" s="130" t="s">
        <v>8162</v>
      </c>
      <c r="C5689" s="130" t="s">
        <v>17541</v>
      </c>
      <c r="D5689" s="130">
        <v>285</v>
      </c>
      <c r="E5689" s="130" t="s">
        <v>12361</v>
      </c>
      <c r="F5689" s="130">
        <v>835444</v>
      </c>
      <c r="G5689" s="130">
        <v>594529.9</v>
      </c>
      <c r="H5689" s="130" t="str">
        <f t="shared" si="176"/>
        <v>KT-120109</v>
      </c>
      <c r="I5689" s="130" t="str">
        <f t="shared" si="177"/>
        <v>AG</v>
      </c>
    </row>
    <row r="5690" spans="1:9" x14ac:dyDescent="0.15">
      <c r="A5690" s="130">
        <v>5688</v>
      </c>
      <c r="B5690" s="130" t="s">
        <v>8163</v>
      </c>
      <c r="C5690" s="130" t="s">
        <v>17542</v>
      </c>
      <c r="D5690" s="130">
        <v>3</v>
      </c>
      <c r="E5690" s="130" t="s">
        <v>12610</v>
      </c>
      <c r="F5690" s="130">
        <v>47509</v>
      </c>
      <c r="G5690" s="130">
        <v>118850</v>
      </c>
      <c r="H5690" s="130" t="str">
        <f t="shared" si="176"/>
        <v>KT-120110</v>
      </c>
      <c r="I5690" s="130" t="str">
        <f t="shared" si="177"/>
        <v>AG</v>
      </c>
    </row>
    <row r="5691" spans="1:9" x14ac:dyDescent="0.15">
      <c r="A5691" s="130">
        <v>5689</v>
      </c>
      <c r="B5691" s="130" t="s">
        <v>1458</v>
      </c>
      <c r="C5691" s="130" t="s">
        <v>2195</v>
      </c>
      <c r="D5691" s="130">
        <v>1</v>
      </c>
      <c r="E5691" s="130" t="s">
        <v>12446</v>
      </c>
      <c r="F5691" s="130">
        <v>450000</v>
      </c>
      <c r="G5691" s="130">
        <v>1387850</v>
      </c>
      <c r="H5691" s="130" t="str">
        <f t="shared" si="176"/>
        <v>KT-120111</v>
      </c>
      <c r="I5691" s="130" t="str">
        <f t="shared" si="177"/>
        <v>VR</v>
      </c>
    </row>
    <row r="5692" spans="1:9" x14ac:dyDescent="0.15">
      <c r="A5692" s="130">
        <v>5690</v>
      </c>
      <c r="B5692" s="130" t="s">
        <v>8164</v>
      </c>
      <c r="C5692" s="130" t="s">
        <v>17543</v>
      </c>
      <c r="D5692" s="130">
        <v>1.2</v>
      </c>
      <c r="E5692" s="130" t="s">
        <v>12355</v>
      </c>
      <c r="F5692" s="130">
        <v>707003.79</v>
      </c>
      <c r="G5692" s="130">
        <v>704120.59</v>
      </c>
      <c r="H5692" s="130" t="str">
        <f t="shared" si="176"/>
        <v>KT-120112</v>
      </c>
      <c r="I5692" s="130" t="str">
        <f t="shared" si="177"/>
        <v>AG</v>
      </c>
    </row>
    <row r="5693" spans="1:9" x14ac:dyDescent="0.15">
      <c r="A5693" s="130">
        <v>5691</v>
      </c>
      <c r="B5693" s="130" t="s">
        <v>8165</v>
      </c>
      <c r="C5693" s="130" t="s">
        <v>17544</v>
      </c>
      <c r="D5693" s="130">
        <v>10</v>
      </c>
      <c r="E5693" s="130" t="s">
        <v>15399</v>
      </c>
      <c r="F5693" s="130">
        <v>100564</v>
      </c>
      <c r="G5693" s="130">
        <v>100404</v>
      </c>
      <c r="H5693" s="130" t="str">
        <f t="shared" si="176"/>
        <v>KT-120113</v>
      </c>
      <c r="I5693" s="130" t="str">
        <f t="shared" si="177"/>
        <v>AG</v>
      </c>
    </row>
    <row r="5694" spans="1:9" x14ac:dyDescent="0.15">
      <c r="A5694" s="130">
        <v>5692</v>
      </c>
      <c r="B5694" s="130" t="s">
        <v>8166</v>
      </c>
      <c r="C5694" s="130" t="s">
        <v>17545</v>
      </c>
      <c r="D5694" s="130">
        <v>100</v>
      </c>
      <c r="E5694" s="130" t="s">
        <v>12355</v>
      </c>
      <c r="F5694" s="130">
        <v>950400.1</v>
      </c>
      <c r="G5694" s="130">
        <v>950400.1</v>
      </c>
      <c r="H5694" s="130" t="str">
        <f t="shared" si="176"/>
        <v>KT-120114</v>
      </c>
      <c r="I5694" s="130" t="str">
        <f t="shared" si="177"/>
        <v>AG</v>
      </c>
    </row>
    <row r="5695" spans="1:9" x14ac:dyDescent="0.15">
      <c r="A5695" s="130">
        <v>5693</v>
      </c>
      <c r="B5695" s="130" t="s">
        <v>1459</v>
      </c>
      <c r="C5695" s="130" t="s">
        <v>2196</v>
      </c>
      <c r="D5695" s="130">
        <v>20</v>
      </c>
      <c r="E5695" s="130" t="s">
        <v>12361</v>
      </c>
      <c r="F5695" s="130">
        <v>3027900</v>
      </c>
      <c r="G5695" s="130">
        <v>4796400</v>
      </c>
      <c r="H5695" s="130" t="str">
        <f t="shared" si="176"/>
        <v>KT-120115</v>
      </c>
      <c r="I5695" s="130" t="str">
        <f t="shared" si="177"/>
        <v>VE</v>
      </c>
    </row>
    <row r="5696" spans="1:9" x14ac:dyDescent="0.15">
      <c r="A5696" s="130">
        <v>5694</v>
      </c>
      <c r="B5696" s="130" t="s">
        <v>8167</v>
      </c>
      <c r="C5696" s="130" t="s">
        <v>17546</v>
      </c>
      <c r="D5696" s="130">
        <v>200</v>
      </c>
      <c r="E5696" s="130" t="s">
        <v>12361</v>
      </c>
      <c r="F5696" s="130">
        <v>2924200</v>
      </c>
      <c r="G5696" s="130">
        <v>2713000</v>
      </c>
      <c r="H5696" s="130" t="str">
        <f t="shared" si="176"/>
        <v>KT-120116</v>
      </c>
      <c r="I5696" s="130" t="str">
        <f t="shared" si="177"/>
        <v>AG</v>
      </c>
    </row>
    <row r="5697" spans="1:9" x14ac:dyDescent="0.15">
      <c r="A5697" s="130">
        <v>5695</v>
      </c>
      <c r="B5697" s="130" t="s">
        <v>1460</v>
      </c>
      <c r="C5697" s="130" t="s">
        <v>2197</v>
      </c>
      <c r="D5697" s="130">
        <v>20</v>
      </c>
      <c r="E5697" s="130" t="s">
        <v>12403</v>
      </c>
      <c r="F5697" s="130">
        <v>425816</v>
      </c>
      <c r="G5697" s="130">
        <v>655288</v>
      </c>
      <c r="H5697" s="130" t="str">
        <f t="shared" si="176"/>
        <v>KT-120117</v>
      </c>
      <c r="I5697" s="130" t="str">
        <f t="shared" si="177"/>
        <v>VE</v>
      </c>
    </row>
    <row r="5698" spans="1:9" x14ac:dyDescent="0.15">
      <c r="A5698" s="130">
        <v>5696</v>
      </c>
      <c r="B5698" s="130" t="s">
        <v>1461</v>
      </c>
      <c r="C5698" s="130" t="s">
        <v>2198</v>
      </c>
      <c r="D5698" s="130">
        <v>300</v>
      </c>
      <c r="E5698" s="130" t="s">
        <v>12368</v>
      </c>
      <c r="F5698" s="130">
        <v>964752</v>
      </c>
      <c r="G5698" s="130">
        <v>1632864</v>
      </c>
      <c r="H5698" s="130" t="str">
        <f t="shared" si="176"/>
        <v>KT-120118</v>
      </c>
      <c r="I5698" s="130" t="str">
        <f t="shared" si="177"/>
        <v>VE</v>
      </c>
    </row>
    <row r="5699" spans="1:9" x14ac:dyDescent="0.15">
      <c r="A5699" s="130">
        <v>5697</v>
      </c>
      <c r="B5699" s="130" t="s">
        <v>8168</v>
      </c>
      <c r="C5699" s="130" t="s">
        <v>17536</v>
      </c>
      <c r="D5699" s="130">
        <v>30</v>
      </c>
      <c r="E5699" s="130" t="s">
        <v>12355</v>
      </c>
      <c r="F5699" s="130">
        <v>206476</v>
      </c>
      <c r="G5699" s="130">
        <v>1201100</v>
      </c>
      <c r="H5699" s="130" t="str">
        <f t="shared" si="176"/>
        <v>KT-120119</v>
      </c>
      <c r="I5699" s="130" t="str">
        <f t="shared" si="177"/>
        <v>AG</v>
      </c>
    </row>
    <row r="5700" spans="1:9" x14ac:dyDescent="0.15">
      <c r="A5700" s="130">
        <v>5698</v>
      </c>
      <c r="B5700" s="130" t="s">
        <v>8169</v>
      </c>
      <c r="C5700" s="130" t="s">
        <v>17547</v>
      </c>
      <c r="D5700" s="130">
        <v>100</v>
      </c>
      <c r="E5700" s="130" t="s">
        <v>12368</v>
      </c>
      <c r="F5700" s="130">
        <v>4888200</v>
      </c>
      <c r="G5700" s="130">
        <v>5839000</v>
      </c>
      <c r="H5700" s="130" t="str">
        <f t="shared" ref="H5700:H5763" si="178">LEFT(B5700,FIND("-",B5700)+6)</f>
        <v>KT-120120</v>
      </c>
      <c r="I5700" s="130" t="str">
        <f t="shared" ref="I5700:I5763" si="179">RIGHT(B5700,LEN(B5700)-FIND("-",B5700)-7)</f>
        <v>AG</v>
      </c>
    </row>
    <row r="5701" spans="1:9" x14ac:dyDescent="0.15">
      <c r="A5701" s="130">
        <v>5699</v>
      </c>
      <c r="B5701" s="130" t="s">
        <v>8170</v>
      </c>
      <c r="C5701" s="130" t="s">
        <v>17548</v>
      </c>
      <c r="D5701" s="130">
        <v>1</v>
      </c>
      <c r="E5701" s="130" t="s">
        <v>12391</v>
      </c>
      <c r="F5701" s="130">
        <v>27468197</v>
      </c>
      <c r="G5701" s="130">
        <v>52845784</v>
      </c>
      <c r="H5701" s="130" t="str">
        <f t="shared" si="178"/>
        <v>KT-120121</v>
      </c>
      <c r="I5701" s="130" t="str">
        <f t="shared" si="179"/>
        <v>AG</v>
      </c>
    </row>
    <row r="5702" spans="1:9" x14ac:dyDescent="0.15">
      <c r="A5702" s="130">
        <v>5700</v>
      </c>
      <c r="B5702" s="130" t="s">
        <v>8171</v>
      </c>
      <c r="C5702" s="130" t="s">
        <v>17549</v>
      </c>
      <c r="D5702" s="130">
        <v>500</v>
      </c>
      <c r="E5702" s="130" t="s">
        <v>12372</v>
      </c>
      <c r="F5702" s="130">
        <v>6665450</v>
      </c>
      <c r="G5702" s="130">
        <v>7436330</v>
      </c>
      <c r="H5702" s="130" t="str">
        <f t="shared" si="178"/>
        <v>KT-120122</v>
      </c>
      <c r="I5702" s="130" t="str">
        <f t="shared" si="179"/>
        <v>AG</v>
      </c>
    </row>
    <row r="5703" spans="1:9" x14ac:dyDescent="0.15">
      <c r="A5703" s="130">
        <v>5701</v>
      </c>
      <c r="B5703" s="130" t="s">
        <v>8172</v>
      </c>
      <c r="C5703" s="130" t="s">
        <v>17550</v>
      </c>
      <c r="D5703" s="130">
        <v>8000</v>
      </c>
      <c r="E5703" s="130" t="s">
        <v>13712</v>
      </c>
      <c r="F5703" s="130">
        <v>1836200</v>
      </c>
      <c r="G5703" s="130">
        <v>2416100</v>
      </c>
      <c r="H5703" s="130" t="str">
        <f t="shared" si="178"/>
        <v>KT-120123</v>
      </c>
      <c r="I5703" s="130" t="str">
        <f t="shared" si="179"/>
        <v>AG</v>
      </c>
    </row>
    <row r="5704" spans="1:9" x14ac:dyDescent="0.15">
      <c r="A5704" s="130">
        <v>5702</v>
      </c>
      <c r="B5704" s="130" t="s">
        <v>1462</v>
      </c>
      <c r="C5704" s="130" t="s">
        <v>2199</v>
      </c>
      <c r="D5704" s="130">
        <v>12000</v>
      </c>
      <c r="E5704" s="130" t="s">
        <v>12372</v>
      </c>
      <c r="F5704" s="130">
        <v>116500</v>
      </c>
      <c r="G5704" s="130">
        <v>206000</v>
      </c>
      <c r="H5704" s="130" t="str">
        <f t="shared" si="178"/>
        <v>KT-120124</v>
      </c>
      <c r="I5704" s="130" t="str">
        <f t="shared" si="179"/>
        <v>VE</v>
      </c>
    </row>
    <row r="5705" spans="1:9" x14ac:dyDescent="0.15">
      <c r="A5705" s="130">
        <v>5703</v>
      </c>
      <c r="B5705" s="130" t="s">
        <v>8173</v>
      </c>
      <c r="C5705" s="130" t="s">
        <v>17551</v>
      </c>
      <c r="D5705" s="130">
        <v>30</v>
      </c>
      <c r="E5705" s="130" t="s">
        <v>12355</v>
      </c>
      <c r="F5705" s="130">
        <v>5210937.5999999996</v>
      </c>
      <c r="G5705" s="130">
        <v>5793406.4000000004</v>
      </c>
      <c r="H5705" s="130" t="str">
        <f t="shared" si="178"/>
        <v>KT-120125</v>
      </c>
      <c r="I5705" s="130" t="str">
        <f t="shared" si="179"/>
        <v>AG</v>
      </c>
    </row>
    <row r="5706" spans="1:9" x14ac:dyDescent="0.15">
      <c r="A5706" s="130">
        <v>5704</v>
      </c>
      <c r="B5706" s="130" t="s">
        <v>8174</v>
      </c>
      <c r="C5706" s="130" t="s">
        <v>17552</v>
      </c>
      <c r="D5706" s="130">
        <v>1000</v>
      </c>
      <c r="E5706" s="130" t="s">
        <v>12361</v>
      </c>
      <c r="F5706" s="130">
        <v>3266600</v>
      </c>
      <c r="G5706" s="130">
        <v>12715230</v>
      </c>
      <c r="H5706" s="130" t="str">
        <f t="shared" si="178"/>
        <v>KT-120126</v>
      </c>
      <c r="I5706" s="130" t="str">
        <f t="shared" si="179"/>
        <v>AG</v>
      </c>
    </row>
    <row r="5707" spans="1:9" x14ac:dyDescent="0.15">
      <c r="A5707" s="130">
        <v>5705</v>
      </c>
      <c r="B5707" s="130" t="s">
        <v>3250</v>
      </c>
      <c r="C5707" s="130" t="s">
        <v>2200</v>
      </c>
      <c r="D5707" s="130">
        <v>1</v>
      </c>
      <c r="E5707" s="130" t="s">
        <v>12446</v>
      </c>
      <c r="F5707" s="130">
        <v>2093407</v>
      </c>
      <c r="G5707" s="130">
        <v>979107</v>
      </c>
      <c r="H5707" s="130" t="str">
        <f t="shared" si="178"/>
        <v>KT-120127</v>
      </c>
      <c r="I5707" s="130" t="str">
        <f t="shared" si="179"/>
        <v>VR</v>
      </c>
    </row>
    <row r="5708" spans="1:9" x14ac:dyDescent="0.15">
      <c r="A5708" s="130">
        <v>5706</v>
      </c>
      <c r="B5708" s="130" t="s">
        <v>1463</v>
      </c>
      <c r="C5708" s="130" t="s">
        <v>2201</v>
      </c>
      <c r="D5708" s="130">
        <v>1</v>
      </c>
      <c r="E5708" s="130" t="s">
        <v>12446</v>
      </c>
      <c r="F5708" s="130">
        <v>1743</v>
      </c>
      <c r="G5708" s="130">
        <v>2041</v>
      </c>
      <c r="H5708" s="130" t="str">
        <f t="shared" si="178"/>
        <v>KT-120128</v>
      </c>
      <c r="I5708" s="130" t="str">
        <f t="shared" si="179"/>
        <v>VE</v>
      </c>
    </row>
    <row r="5709" spans="1:9" x14ac:dyDescent="0.15">
      <c r="A5709" s="130">
        <v>5707</v>
      </c>
      <c r="B5709" s="130" t="s">
        <v>8175</v>
      </c>
      <c r="C5709" s="130" t="s">
        <v>17553</v>
      </c>
      <c r="D5709" s="130">
        <v>100</v>
      </c>
      <c r="E5709" s="130" t="s">
        <v>12370</v>
      </c>
      <c r="F5709" s="130">
        <v>231749</v>
      </c>
      <c r="G5709" s="130">
        <v>233873</v>
      </c>
      <c r="H5709" s="130" t="str">
        <f t="shared" si="178"/>
        <v>KT-120129</v>
      </c>
      <c r="I5709" s="130" t="str">
        <f t="shared" si="179"/>
        <v>AG</v>
      </c>
    </row>
    <row r="5710" spans="1:9" x14ac:dyDescent="0.15">
      <c r="A5710" s="130">
        <v>5708</v>
      </c>
      <c r="B5710" s="130" t="s">
        <v>23981</v>
      </c>
      <c r="C5710" s="130" t="s">
        <v>17429</v>
      </c>
      <c r="D5710" s="130">
        <v>100</v>
      </c>
      <c r="E5710" s="130" t="s">
        <v>12372</v>
      </c>
      <c r="F5710" s="130">
        <v>6926479</v>
      </c>
      <c r="G5710" s="130">
        <v>9047479</v>
      </c>
      <c r="H5710" s="130" t="str">
        <f t="shared" si="178"/>
        <v>KT-130001</v>
      </c>
      <c r="I5710" s="130" t="str">
        <f t="shared" si="179"/>
        <v>AG</v>
      </c>
    </row>
    <row r="5711" spans="1:9" x14ac:dyDescent="0.15">
      <c r="A5711" s="130">
        <v>5709</v>
      </c>
      <c r="B5711" s="130" t="s">
        <v>8176</v>
      </c>
      <c r="C5711" s="130" t="s">
        <v>17554</v>
      </c>
      <c r="D5711" s="130">
        <v>1000</v>
      </c>
      <c r="E5711" s="130" t="s">
        <v>12372</v>
      </c>
      <c r="F5711" s="130">
        <v>11252412</v>
      </c>
      <c r="G5711" s="130">
        <v>12596400</v>
      </c>
      <c r="H5711" s="130" t="str">
        <f t="shared" si="178"/>
        <v>KT-130002</v>
      </c>
      <c r="I5711" s="130" t="str">
        <f t="shared" si="179"/>
        <v>AG</v>
      </c>
    </row>
    <row r="5712" spans="1:9" x14ac:dyDescent="0.15">
      <c r="A5712" s="130">
        <v>5710</v>
      </c>
      <c r="B5712" s="130" t="s">
        <v>3246</v>
      </c>
      <c r="C5712" s="130" t="s">
        <v>2429</v>
      </c>
      <c r="D5712" s="130">
        <v>400</v>
      </c>
      <c r="E5712" s="130" t="s">
        <v>12361</v>
      </c>
      <c r="F5712" s="130">
        <v>6207062</v>
      </c>
      <c r="G5712" s="130">
        <v>6007062</v>
      </c>
      <c r="H5712" s="130" t="str">
        <f t="shared" si="178"/>
        <v>KT-130003</v>
      </c>
      <c r="I5712" s="130" t="str">
        <f t="shared" si="179"/>
        <v>VE</v>
      </c>
    </row>
    <row r="5713" spans="1:9" x14ac:dyDescent="0.15">
      <c r="A5713" s="130">
        <v>5711</v>
      </c>
      <c r="B5713" s="130" t="s">
        <v>8177</v>
      </c>
      <c r="C5713" s="130" t="s">
        <v>17555</v>
      </c>
      <c r="D5713" s="130">
        <v>31000</v>
      </c>
      <c r="E5713" s="130" t="s">
        <v>12361</v>
      </c>
      <c r="F5713" s="130">
        <v>1134900</v>
      </c>
      <c r="G5713" s="130">
        <v>2354480</v>
      </c>
      <c r="H5713" s="130" t="str">
        <f t="shared" si="178"/>
        <v>KT-130004</v>
      </c>
      <c r="I5713" s="130" t="str">
        <f t="shared" si="179"/>
        <v>AG</v>
      </c>
    </row>
    <row r="5714" spans="1:9" x14ac:dyDescent="0.15">
      <c r="A5714" s="130">
        <v>5712</v>
      </c>
      <c r="B5714" s="130" t="s">
        <v>8178</v>
      </c>
      <c r="C5714" s="130" t="s">
        <v>12903</v>
      </c>
      <c r="D5714" s="130">
        <v>10</v>
      </c>
      <c r="E5714" s="130" t="s">
        <v>12355</v>
      </c>
      <c r="F5714" s="130">
        <v>540520</v>
      </c>
      <c r="G5714" s="130">
        <v>367928</v>
      </c>
      <c r="H5714" s="130" t="str">
        <f t="shared" si="178"/>
        <v>KT-130005</v>
      </c>
      <c r="I5714" s="130" t="str">
        <f t="shared" si="179"/>
        <v>AG</v>
      </c>
    </row>
    <row r="5715" spans="1:9" x14ac:dyDescent="0.15">
      <c r="A5715" s="130">
        <v>5713</v>
      </c>
      <c r="B5715" s="130" t="s">
        <v>8179</v>
      </c>
      <c r="C5715" s="130" t="s">
        <v>17556</v>
      </c>
      <c r="D5715" s="130">
        <v>66</v>
      </c>
      <c r="E5715" s="130" t="s">
        <v>17557</v>
      </c>
      <c r="F5715" s="130">
        <v>2487990</v>
      </c>
      <c r="G5715" s="130">
        <v>7136000</v>
      </c>
      <c r="H5715" s="130" t="str">
        <f t="shared" si="178"/>
        <v>KT-130006</v>
      </c>
      <c r="I5715" s="130" t="str">
        <f t="shared" si="179"/>
        <v>AG</v>
      </c>
    </row>
    <row r="5716" spans="1:9" x14ac:dyDescent="0.15">
      <c r="A5716" s="130">
        <v>5714</v>
      </c>
      <c r="B5716" s="130" t="s">
        <v>8180</v>
      </c>
      <c r="C5716" s="130" t="s">
        <v>17558</v>
      </c>
      <c r="D5716" s="130">
        <v>5</v>
      </c>
      <c r="E5716" s="130" t="s">
        <v>12446</v>
      </c>
      <c r="F5716" s="130">
        <v>74246000</v>
      </c>
      <c r="G5716" s="130">
        <v>116609500</v>
      </c>
      <c r="H5716" s="130" t="str">
        <f t="shared" si="178"/>
        <v>KT-130007</v>
      </c>
      <c r="I5716" s="130" t="str">
        <f t="shared" si="179"/>
        <v>AG</v>
      </c>
    </row>
    <row r="5717" spans="1:9" x14ac:dyDescent="0.15">
      <c r="A5717" s="130">
        <v>5715</v>
      </c>
      <c r="B5717" s="130" t="s">
        <v>1464</v>
      </c>
      <c r="C5717" s="130" t="s">
        <v>2202</v>
      </c>
      <c r="D5717" s="130">
        <v>1</v>
      </c>
      <c r="E5717" s="130" t="s">
        <v>12788</v>
      </c>
      <c r="F5717" s="130">
        <v>507500</v>
      </c>
      <c r="G5717" s="130">
        <v>463350</v>
      </c>
      <c r="H5717" s="130" t="str">
        <f t="shared" si="178"/>
        <v>KT-130008</v>
      </c>
      <c r="I5717" s="130" t="str">
        <f t="shared" si="179"/>
        <v>VE</v>
      </c>
    </row>
    <row r="5718" spans="1:9" x14ac:dyDescent="0.15">
      <c r="A5718" s="130">
        <v>5716</v>
      </c>
      <c r="B5718" s="130" t="s">
        <v>3245</v>
      </c>
      <c r="C5718" s="130" t="s">
        <v>2203</v>
      </c>
      <c r="D5718" s="130">
        <v>300</v>
      </c>
      <c r="E5718" s="130" t="s">
        <v>12372</v>
      </c>
      <c r="F5718" s="130">
        <v>710177</v>
      </c>
      <c r="G5718" s="130">
        <v>1434492</v>
      </c>
      <c r="H5718" s="130" t="str">
        <f t="shared" si="178"/>
        <v>KT-130009</v>
      </c>
      <c r="I5718" s="130" t="str">
        <f t="shared" si="179"/>
        <v>VR</v>
      </c>
    </row>
    <row r="5719" spans="1:9" x14ac:dyDescent="0.15">
      <c r="A5719" s="130">
        <v>5717</v>
      </c>
      <c r="B5719" s="130" t="s">
        <v>1465</v>
      </c>
      <c r="C5719" s="130" t="s">
        <v>2204</v>
      </c>
      <c r="D5719" s="130">
        <v>1700</v>
      </c>
      <c r="E5719" s="130" t="s">
        <v>12372</v>
      </c>
      <c r="F5719" s="130">
        <v>4590207.5999999996</v>
      </c>
      <c r="G5719" s="130">
        <v>2591168.6</v>
      </c>
      <c r="H5719" s="130" t="str">
        <f t="shared" si="178"/>
        <v>KT-130010</v>
      </c>
      <c r="I5719" s="130" t="str">
        <f t="shared" si="179"/>
        <v>VE</v>
      </c>
    </row>
    <row r="5720" spans="1:9" x14ac:dyDescent="0.15">
      <c r="A5720" s="130">
        <v>5718</v>
      </c>
      <c r="B5720" s="130" t="s">
        <v>8181</v>
      </c>
      <c r="C5720" s="130" t="s">
        <v>17559</v>
      </c>
      <c r="D5720" s="130">
        <v>5000</v>
      </c>
      <c r="E5720" s="130" t="s">
        <v>12361</v>
      </c>
      <c r="F5720" s="130">
        <v>8977200</v>
      </c>
      <c r="G5720" s="130">
        <v>7766600</v>
      </c>
      <c r="H5720" s="130" t="str">
        <f t="shared" si="178"/>
        <v>KT-130011</v>
      </c>
      <c r="I5720" s="130" t="str">
        <f t="shared" si="179"/>
        <v>AG</v>
      </c>
    </row>
    <row r="5721" spans="1:9" x14ac:dyDescent="0.15">
      <c r="A5721" s="130">
        <v>5719</v>
      </c>
      <c r="B5721" s="130" t="s">
        <v>1466</v>
      </c>
      <c r="C5721" s="130" t="s">
        <v>2205</v>
      </c>
      <c r="D5721" s="130">
        <v>6</v>
      </c>
      <c r="E5721" s="130" t="s">
        <v>12893</v>
      </c>
      <c r="F5721" s="130">
        <v>900000</v>
      </c>
      <c r="G5721" s="130">
        <v>168000</v>
      </c>
      <c r="H5721" s="130" t="str">
        <f t="shared" si="178"/>
        <v>KT-130012</v>
      </c>
      <c r="I5721" s="130" t="str">
        <f t="shared" si="179"/>
        <v>VE</v>
      </c>
    </row>
    <row r="5722" spans="1:9" x14ac:dyDescent="0.15">
      <c r="A5722" s="130">
        <v>5720</v>
      </c>
      <c r="B5722" s="130" t="s">
        <v>3243</v>
      </c>
      <c r="C5722" s="130" t="s">
        <v>17561</v>
      </c>
      <c r="D5722" s="130">
        <v>100</v>
      </c>
      <c r="E5722" s="130" t="s">
        <v>12403</v>
      </c>
      <c r="F5722" s="130">
        <v>1502300</v>
      </c>
      <c r="G5722" s="130">
        <v>1830000</v>
      </c>
      <c r="H5722" s="130" t="str">
        <f t="shared" si="178"/>
        <v>KT-130013</v>
      </c>
      <c r="I5722" s="130" t="str">
        <f t="shared" si="179"/>
        <v>VE</v>
      </c>
    </row>
    <row r="5723" spans="1:9" x14ac:dyDescent="0.15">
      <c r="A5723" s="130">
        <v>5721</v>
      </c>
      <c r="B5723" s="130" t="s">
        <v>3242</v>
      </c>
      <c r="C5723" s="130" t="s">
        <v>17563</v>
      </c>
      <c r="D5723" s="130">
        <v>60</v>
      </c>
      <c r="E5723" s="130" t="s">
        <v>17564</v>
      </c>
      <c r="F5723" s="130">
        <v>2606240</v>
      </c>
      <c r="G5723" s="130">
        <v>2874750</v>
      </c>
      <c r="H5723" s="130" t="str">
        <f t="shared" si="178"/>
        <v>KT-130014</v>
      </c>
      <c r="I5723" s="130" t="str">
        <f t="shared" si="179"/>
        <v>VR</v>
      </c>
    </row>
    <row r="5724" spans="1:9" x14ac:dyDescent="0.15">
      <c r="A5724" s="130">
        <v>5722</v>
      </c>
      <c r="B5724" s="130" t="s">
        <v>3241</v>
      </c>
      <c r="C5724" s="130" t="s">
        <v>17566</v>
      </c>
      <c r="D5724" s="130">
        <v>1</v>
      </c>
      <c r="E5724" s="130" t="s">
        <v>12402</v>
      </c>
      <c r="F5724" s="130">
        <v>2718176</v>
      </c>
      <c r="G5724" s="130">
        <v>2921808</v>
      </c>
      <c r="H5724" s="130" t="str">
        <f t="shared" si="178"/>
        <v>KT-130015</v>
      </c>
      <c r="I5724" s="130" t="str">
        <f t="shared" si="179"/>
        <v>VE</v>
      </c>
    </row>
    <row r="5725" spans="1:9" x14ac:dyDescent="0.15">
      <c r="A5725" s="130">
        <v>5723</v>
      </c>
      <c r="B5725" s="130" t="s">
        <v>8182</v>
      </c>
      <c r="C5725" s="130" t="s">
        <v>17567</v>
      </c>
      <c r="D5725" s="130">
        <v>54</v>
      </c>
      <c r="E5725" s="130" t="s">
        <v>12370</v>
      </c>
      <c r="F5725" s="130">
        <v>1195200</v>
      </c>
      <c r="G5725" s="130">
        <v>1418400</v>
      </c>
      <c r="H5725" s="130" t="str">
        <f t="shared" si="178"/>
        <v>KT-130016</v>
      </c>
      <c r="I5725" s="130" t="str">
        <f t="shared" si="179"/>
        <v>AG</v>
      </c>
    </row>
    <row r="5726" spans="1:9" x14ac:dyDescent="0.15">
      <c r="A5726" s="130">
        <v>5724</v>
      </c>
      <c r="B5726" s="130" t="s">
        <v>8183</v>
      </c>
      <c r="C5726" s="130" t="s">
        <v>17568</v>
      </c>
      <c r="D5726" s="130">
        <v>100</v>
      </c>
      <c r="E5726" s="130" t="s">
        <v>12361</v>
      </c>
      <c r="F5726" s="130">
        <v>8825779</v>
      </c>
      <c r="G5726" s="130">
        <v>7744879</v>
      </c>
      <c r="H5726" s="130" t="str">
        <f t="shared" si="178"/>
        <v>KT-130017</v>
      </c>
      <c r="I5726" s="130" t="str">
        <f t="shared" si="179"/>
        <v>AG</v>
      </c>
    </row>
    <row r="5727" spans="1:9" x14ac:dyDescent="0.15">
      <c r="A5727" s="130">
        <v>5725</v>
      </c>
      <c r="B5727" s="130" t="s">
        <v>1467</v>
      </c>
      <c r="C5727" s="130" t="s">
        <v>2206</v>
      </c>
      <c r="D5727" s="130">
        <v>1</v>
      </c>
      <c r="E5727" s="130" t="s">
        <v>12446</v>
      </c>
      <c r="F5727" s="130">
        <v>310000</v>
      </c>
      <c r="G5727" s="130">
        <v>852830</v>
      </c>
      <c r="H5727" s="130" t="str">
        <f t="shared" si="178"/>
        <v>KT-130018</v>
      </c>
      <c r="I5727" s="130" t="str">
        <f t="shared" si="179"/>
        <v>VE</v>
      </c>
    </row>
    <row r="5728" spans="1:9" x14ac:dyDescent="0.15">
      <c r="A5728" s="130">
        <v>5726</v>
      </c>
      <c r="B5728" s="130" t="s">
        <v>22562</v>
      </c>
      <c r="C5728" s="130" t="s">
        <v>2207</v>
      </c>
      <c r="D5728" s="130">
        <v>50000</v>
      </c>
      <c r="E5728" s="130" t="s">
        <v>12372</v>
      </c>
      <c r="F5728" s="130">
        <v>1207000</v>
      </c>
      <c r="G5728" s="130">
        <v>2649109.5</v>
      </c>
      <c r="H5728" s="130" t="str">
        <f t="shared" si="178"/>
        <v>KT-130019</v>
      </c>
      <c r="I5728" s="130" t="str">
        <f t="shared" si="179"/>
        <v>VE</v>
      </c>
    </row>
    <row r="5729" spans="1:9" x14ac:dyDescent="0.15">
      <c r="A5729" s="130">
        <v>5727</v>
      </c>
      <c r="B5729" s="130" t="s">
        <v>1469</v>
      </c>
      <c r="C5729" s="130" t="s">
        <v>2208</v>
      </c>
      <c r="D5729" s="130">
        <v>100</v>
      </c>
      <c r="E5729" s="130" t="s">
        <v>12368</v>
      </c>
      <c r="F5729" s="130">
        <v>29878.94</v>
      </c>
      <c r="G5729" s="130">
        <v>68160</v>
      </c>
      <c r="H5729" s="130" t="str">
        <f t="shared" si="178"/>
        <v>KT-130020</v>
      </c>
      <c r="I5729" s="130" t="str">
        <f t="shared" si="179"/>
        <v>VE</v>
      </c>
    </row>
    <row r="5730" spans="1:9" x14ac:dyDescent="0.15">
      <c r="A5730" s="130">
        <v>5728</v>
      </c>
      <c r="B5730" s="130" t="s">
        <v>3234</v>
      </c>
      <c r="C5730" s="130" t="s">
        <v>17570</v>
      </c>
      <c r="D5730" s="130">
        <v>4</v>
      </c>
      <c r="E5730" s="130" t="s">
        <v>12361</v>
      </c>
      <c r="F5730" s="130">
        <v>783821</v>
      </c>
      <c r="G5730" s="130">
        <v>1171542</v>
      </c>
      <c r="H5730" s="130" t="str">
        <f t="shared" si="178"/>
        <v>KT-130021</v>
      </c>
      <c r="I5730" s="130" t="str">
        <f t="shared" si="179"/>
        <v>VR</v>
      </c>
    </row>
    <row r="5731" spans="1:9" x14ac:dyDescent="0.15">
      <c r="A5731" s="130">
        <v>5729</v>
      </c>
      <c r="B5731" s="130" t="s">
        <v>1470</v>
      </c>
      <c r="C5731" s="130" t="s">
        <v>2209</v>
      </c>
      <c r="D5731" s="130">
        <v>300</v>
      </c>
      <c r="E5731" s="130" t="s">
        <v>12361</v>
      </c>
      <c r="F5731" s="130">
        <v>50296</v>
      </c>
      <c r="G5731" s="130">
        <v>50956</v>
      </c>
      <c r="H5731" s="130" t="str">
        <f t="shared" si="178"/>
        <v>KT-130022</v>
      </c>
      <c r="I5731" s="130" t="str">
        <f t="shared" si="179"/>
        <v>VE</v>
      </c>
    </row>
    <row r="5732" spans="1:9" x14ac:dyDescent="0.15">
      <c r="A5732" s="130">
        <v>5730</v>
      </c>
      <c r="B5732" s="130" t="s">
        <v>8184</v>
      </c>
      <c r="C5732" s="130" t="s">
        <v>17571</v>
      </c>
      <c r="D5732" s="130">
        <v>1000</v>
      </c>
      <c r="E5732" s="130" t="s">
        <v>12361</v>
      </c>
      <c r="F5732" s="130">
        <v>15055900</v>
      </c>
      <c r="G5732" s="130">
        <v>18037000</v>
      </c>
      <c r="H5732" s="130" t="str">
        <f t="shared" si="178"/>
        <v>KT-130023</v>
      </c>
      <c r="I5732" s="130" t="str">
        <f t="shared" si="179"/>
        <v>AG</v>
      </c>
    </row>
    <row r="5733" spans="1:9" x14ac:dyDescent="0.15">
      <c r="A5733" s="130">
        <v>5731</v>
      </c>
      <c r="B5733" s="130" t="s">
        <v>1471</v>
      </c>
      <c r="C5733" s="130" t="s">
        <v>2210</v>
      </c>
      <c r="D5733" s="130">
        <v>100</v>
      </c>
      <c r="E5733" s="130" t="s">
        <v>12368</v>
      </c>
      <c r="F5733" s="130">
        <v>306177</v>
      </c>
      <c r="G5733" s="130">
        <v>427185</v>
      </c>
      <c r="H5733" s="130" t="str">
        <f t="shared" si="178"/>
        <v>KT-130024</v>
      </c>
      <c r="I5733" s="130" t="str">
        <f t="shared" si="179"/>
        <v>VE</v>
      </c>
    </row>
    <row r="5734" spans="1:9" x14ac:dyDescent="0.15">
      <c r="A5734" s="130">
        <v>5732</v>
      </c>
      <c r="B5734" s="130" t="s">
        <v>1472</v>
      </c>
      <c r="C5734" s="130" t="s">
        <v>2211</v>
      </c>
      <c r="D5734" s="130">
        <v>1</v>
      </c>
      <c r="E5734" s="130" t="s">
        <v>12402</v>
      </c>
      <c r="F5734" s="130">
        <v>42000</v>
      </c>
      <c r="G5734" s="130">
        <v>86084</v>
      </c>
      <c r="H5734" s="130" t="str">
        <f t="shared" si="178"/>
        <v>KT-130025</v>
      </c>
      <c r="I5734" s="130" t="str">
        <f t="shared" si="179"/>
        <v>VE</v>
      </c>
    </row>
    <row r="5735" spans="1:9" x14ac:dyDescent="0.15">
      <c r="A5735" s="130">
        <v>5733</v>
      </c>
      <c r="B5735" s="130" t="s">
        <v>3233</v>
      </c>
      <c r="C5735" s="130" t="s">
        <v>2212</v>
      </c>
      <c r="D5735" s="130">
        <v>1</v>
      </c>
      <c r="E5735" s="130" t="s">
        <v>12490</v>
      </c>
      <c r="F5735" s="130">
        <v>460000</v>
      </c>
      <c r="G5735" s="130">
        <v>800000</v>
      </c>
      <c r="H5735" s="130" t="str">
        <f t="shared" si="178"/>
        <v>KT-130026</v>
      </c>
      <c r="I5735" s="130" t="str">
        <f t="shared" si="179"/>
        <v>VE</v>
      </c>
    </row>
    <row r="5736" spans="1:9" x14ac:dyDescent="0.15">
      <c r="A5736" s="130">
        <v>5734</v>
      </c>
      <c r="B5736" s="130" t="s">
        <v>8185</v>
      </c>
      <c r="C5736" s="130" t="s">
        <v>14153</v>
      </c>
      <c r="D5736" s="130">
        <v>10</v>
      </c>
      <c r="E5736" s="130" t="s">
        <v>12361</v>
      </c>
      <c r="F5736" s="130">
        <v>47894</v>
      </c>
      <c r="G5736" s="130">
        <v>69894</v>
      </c>
      <c r="H5736" s="130" t="str">
        <f t="shared" si="178"/>
        <v>KT-130027</v>
      </c>
      <c r="I5736" s="130" t="str">
        <f t="shared" si="179"/>
        <v>AG</v>
      </c>
    </row>
    <row r="5737" spans="1:9" x14ac:dyDescent="0.15">
      <c r="A5737" s="130">
        <v>5735</v>
      </c>
      <c r="B5737" s="130" t="s">
        <v>8186</v>
      </c>
      <c r="C5737" s="130" t="s">
        <v>17572</v>
      </c>
      <c r="D5737" s="130">
        <v>30</v>
      </c>
      <c r="E5737" s="130" t="s">
        <v>12446</v>
      </c>
      <c r="F5737" s="130">
        <v>499900</v>
      </c>
      <c r="G5737" s="130">
        <v>595900</v>
      </c>
      <c r="H5737" s="130" t="str">
        <f t="shared" si="178"/>
        <v>KT-130028</v>
      </c>
      <c r="I5737" s="130" t="str">
        <f t="shared" si="179"/>
        <v>AG</v>
      </c>
    </row>
    <row r="5738" spans="1:9" x14ac:dyDescent="0.15">
      <c r="A5738" s="130">
        <v>5736</v>
      </c>
      <c r="B5738" s="130" t="s">
        <v>3232</v>
      </c>
      <c r="C5738" s="130" t="s">
        <v>17574</v>
      </c>
      <c r="D5738" s="130">
        <v>300</v>
      </c>
      <c r="E5738" s="130" t="s">
        <v>12372</v>
      </c>
      <c r="F5738" s="130">
        <v>641625</v>
      </c>
      <c r="G5738" s="130">
        <v>3425550</v>
      </c>
      <c r="H5738" s="130" t="str">
        <f t="shared" si="178"/>
        <v>KT-130029</v>
      </c>
      <c r="I5738" s="130" t="str">
        <f t="shared" si="179"/>
        <v>VR</v>
      </c>
    </row>
    <row r="5739" spans="1:9" x14ac:dyDescent="0.15">
      <c r="A5739" s="130">
        <v>5737</v>
      </c>
      <c r="B5739" s="130" t="s">
        <v>3230</v>
      </c>
      <c r="C5739" s="130" t="s">
        <v>123</v>
      </c>
      <c r="D5739" s="130">
        <v>3000</v>
      </c>
      <c r="E5739" s="130" t="s">
        <v>12368</v>
      </c>
      <c r="F5739" s="130">
        <v>5210837.5999999996</v>
      </c>
      <c r="G5739" s="130">
        <v>5067000</v>
      </c>
      <c r="H5739" s="130" t="str">
        <f t="shared" si="178"/>
        <v>KT-130030</v>
      </c>
      <c r="I5739" s="130" t="str">
        <f t="shared" si="179"/>
        <v>VE</v>
      </c>
    </row>
    <row r="5740" spans="1:9" x14ac:dyDescent="0.15">
      <c r="A5740" s="130">
        <v>5738</v>
      </c>
      <c r="B5740" s="130" t="s">
        <v>3229</v>
      </c>
      <c r="C5740" s="130" t="s">
        <v>2213</v>
      </c>
      <c r="D5740" s="130">
        <v>500</v>
      </c>
      <c r="E5740" s="130" t="s">
        <v>12368</v>
      </c>
      <c r="F5740" s="130">
        <v>150000</v>
      </c>
      <c r="G5740" s="130">
        <v>154580</v>
      </c>
      <c r="H5740" s="130" t="str">
        <f t="shared" si="178"/>
        <v>KT-130031</v>
      </c>
      <c r="I5740" s="130" t="str">
        <f t="shared" si="179"/>
        <v>VE</v>
      </c>
    </row>
    <row r="5741" spans="1:9" x14ac:dyDescent="0.15">
      <c r="A5741" s="130">
        <v>5739</v>
      </c>
      <c r="B5741" s="130" t="s">
        <v>8187</v>
      </c>
      <c r="C5741" s="130" t="s">
        <v>17576</v>
      </c>
      <c r="D5741" s="130">
        <v>1</v>
      </c>
      <c r="E5741" s="130" t="s">
        <v>12361</v>
      </c>
      <c r="F5741" s="130">
        <v>17305.13</v>
      </c>
      <c r="G5741" s="130">
        <v>17500</v>
      </c>
      <c r="H5741" s="130" t="str">
        <f t="shared" si="178"/>
        <v>KT-130032</v>
      </c>
      <c r="I5741" s="130" t="str">
        <f t="shared" si="179"/>
        <v>AG</v>
      </c>
    </row>
    <row r="5742" spans="1:9" x14ac:dyDescent="0.15">
      <c r="A5742" s="130">
        <v>5740</v>
      </c>
      <c r="B5742" s="130" t="s">
        <v>8188</v>
      </c>
      <c r="C5742" s="130" t="s">
        <v>17577</v>
      </c>
      <c r="D5742" s="130">
        <v>4005</v>
      </c>
      <c r="E5742" s="130" t="s">
        <v>12368</v>
      </c>
      <c r="F5742" s="130">
        <v>19022805</v>
      </c>
      <c r="G5742" s="130">
        <v>22358907</v>
      </c>
      <c r="H5742" s="130" t="str">
        <f t="shared" si="178"/>
        <v>KT-130033</v>
      </c>
      <c r="I5742" s="130" t="str">
        <f t="shared" si="179"/>
        <v>AG</v>
      </c>
    </row>
    <row r="5743" spans="1:9" x14ac:dyDescent="0.15">
      <c r="A5743" s="130">
        <v>5741</v>
      </c>
      <c r="B5743" s="130" t="s">
        <v>8189</v>
      </c>
      <c r="C5743" s="130" t="s">
        <v>17578</v>
      </c>
      <c r="D5743" s="130">
        <v>1</v>
      </c>
      <c r="E5743" s="130" t="s">
        <v>12403</v>
      </c>
      <c r="F5743" s="130">
        <v>92123970</v>
      </c>
      <c r="G5743" s="130">
        <v>114210330</v>
      </c>
      <c r="H5743" s="130" t="str">
        <f t="shared" si="178"/>
        <v>KT-130034</v>
      </c>
      <c r="I5743" s="130" t="str">
        <f t="shared" si="179"/>
        <v>AG</v>
      </c>
    </row>
    <row r="5744" spans="1:9" x14ac:dyDescent="0.15">
      <c r="A5744" s="130">
        <v>5742</v>
      </c>
      <c r="B5744" s="130" t="s">
        <v>8190</v>
      </c>
      <c r="C5744" s="130" t="s">
        <v>1665</v>
      </c>
      <c r="D5744" s="130">
        <v>1000</v>
      </c>
      <c r="E5744" s="130" t="s">
        <v>12446</v>
      </c>
      <c r="F5744" s="130">
        <v>4084760</v>
      </c>
      <c r="G5744" s="130">
        <v>3788140</v>
      </c>
      <c r="H5744" s="130" t="str">
        <f t="shared" si="178"/>
        <v>KT-130035</v>
      </c>
      <c r="I5744" s="130" t="str">
        <f t="shared" si="179"/>
        <v>AG</v>
      </c>
    </row>
    <row r="5745" spans="1:9" x14ac:dyDescent="0.15">
      <c r="A5745" s="130">
        <v>5743</v>
      </c>
      <c r="B5745" s="130" t="s">
        <v>3227</v>
      </c>
      <c r="C5745" s="130" t="s">
        <v>17580</v>
      </c>
      <c r="D5745" s="130">
        <v>400</v>
      </c>
      <c r="E5745" s="130" t="s">
        <v>12361</v>
      </c>
      <c r="F5745" s="130">
        <v>5905400</v>
      </c>
      <c r="G5745" s="130">
        <v>5359000</v>
      </c>
      <c r="H5745" s="130" t="str">
        <f t="shared" si="178"/>
        <v>KT-130036</v>
      </c>
      <c r="I5745" s="130" t="str">
        <f t="shared" si="179"/>
        <v>VE</v>
      </c>
    </row>
    <row r="5746" spans="1:9" x14ac:dyDescent="0.15">
      <c r="A5746" s="130">
        <v>5744</v>
      </c>
      <c r="B5746" s="130" t="s">
        <v>8191</v>
      </c>
      <c r="C5746" s="130" t="s">
        <v>17581</v>
      </c>
      <c r="D5746" s="130">
        <v>1000</v>
      </c>
      <c r="E5746" s="130" t="s">
        <v>12355</v>
      </c>
      <c r="F5746" s="130">
        <v>8488775</v>
      </c>
      <c r="G5746" s="130">
        <v>5662800</v>
      </c>
      <c r="H5746" s="130" t="str">
        <f t="shared" si="178"/>
        <v>KT-130037</v>
      </c>
      <c r="I5746" s="130" t="str">
        <f t="shared" si="179"/>
        <v>AG</v>
      </c>
    </row>
    <row r="5747" spans="1:9" x14ac:dyDescent="0.15">
      <c r="A5747" s="130">
        <v>5745</v>
      </c>
      <c r="B5747" s="130" t="s">
        <v>8192</v>
      </c>
      <c r="C5747" s="130" t="s">
        <v>17582</v>
      </c>
      <c r="D5747" s="130">
        <v>100</v>
      </c>
      <c r="E5747" s="130" t="s">
        <v>12372</v>
      </c>
      <c r="F5747" s="130">
        <v>5061350</v>
      </c>
      <c r="G5747" s="130">
        <v>475500</v>
      </c>
      <c r="H5747" s="130" t="str">
        <f t="shared" si="178"/>
        <v>KT-130038</v>
      </c>
      <c r="I5747" s="130" t="str">
        <f t="shared" si="179"/>
        <v>AG</v>
      </c>
    </row>
    <row r="5748" spans="1:9" x14ac:dyDescent="0.15">
      <c r="A5748" s="130">
        <v>5746</v>
      </c>
      <c r="B5748" s="130" t="s">
        <v>8193</v>
      </c>
      <c r="C5748" s="130" t="s">
        <v>17583</v>
      </c>
      <c r="D5748" s="130">
        <v>187</v>
      </c>
      <c r="E5748" s="130" t="s">
        <v>12372</v>
      </c>
      <c r="F5748" s="130">
        <v>746519</v>
      </c>
      <c r="G5748" s="130">
        <v>956119</v>
      </c>
      <c r="H5748" s="130" t="str">
        <f t="shared" si="178"/>
        <v>KT-130039</v>
      </c>
      <c r="I5748" s="130" t="str">
        <f t="shared" si="179"/>
        <v>AG</v>
      </c>
    </row>
    <row r="5749" spans="1:9" x14ac:dyDescent="0.15">
      <c r="A5749" s="130">
        <v>5747</v>
      </c>
      <c r="B5749" s="130" t="s">
        <v>8194</v>
      </c>
      <c r="C5749" s="130" t="s">
        <v>17584</v>
      </c>
      <c r="D5749" s="130">
        <v>1</v>
      </c>
      <c r="E5749" s="130" t="s">
        <v>12975</v>
      </c>
      <c r="F5749" s="130">
        <v>213000</v>
      </c>
      <c r="G5749" s="130">
        <v>226700</v>
      </c>
      <c r="H5749" s="130" t="str">
        <f t="shared" si="178"/>
        <v>KT-130040</v>
      </c>
      <c r="I5749" s="130" t="str">
        <f t="shared" si="179"/>
        <v>AG</v>
      </c>
    </row>
    <row r="5750" spans="1:9" x14ac:dyDescent="0.15">
      <c r="A5750" s="130">
        <v>5748</v>
      </c>
      <c r="B5750" s="130" t="s">
        <v>23982</v>
      </c>
      <c r="C5750" s="130" t="s">
        <v>2214</v>
      </c>
      <c r="D5750" s="130">
        <v>10000</v>
      </c>
      <c r="E5750" s="130" t="s">
        <v>12372</v>
      </c>
      <c r="F5750" s="130">
        <v>2915000</v>
      </c>
      <c r="G5750" s="130">
        <v>3800000</v>
      </c>
      <c r="H5750" s="130" t="str">
        <f t="shared" si="178"/>
        <v>KT-130041</v>
      </c>
      <c r="I5750" s="130" t="str">
        <f t="shared" si="179"/>
        <v>VG</v>
      </c>
    </row>
    <row r="5751" spans="1:9" x14ac:dyDescent="0.15">
      <c r="A5751" s="130">
        <v>5749</v>
      </c>
      <c r="B5751" s="130" t="s">
        <v>3224</v>
      </c>
      <c r="C5751" s="130" t="s">
        <v>17586</v>
      </c>
      <c r="D5751" s="130">
        <v>4</v>
      </c>
      <c r="E5751" s="130" t="s">
        <v>12370</v>
      </c>
      <c r="F5751" s="130">
        <v>4892937</v>
      </c>
      <c r="G5751" s="130">
        <v>6741680</v>
      </c>
      <c r="H5751" s="130" t="str">
        <f t="shared" si="178"/>
        <v>KT-130042</v>
      </c>
      <c r="I5751" s="130" t="str">
        <f t="shared" si="179"/>
        <v>VR</v>
      </c>
    </row>
    <row r="5752" spans="1:9" x14ac:dyDescent="0.15">
      <c r="A5752" s="130">
        <v>5750</v>
      </c>
      <c r="B5752" s="130" t="s">
        <v>8195</v>
      </c>
      <c r="C5752" s="130" t="s">
        <v>17587</v>
      </c>
      <c r="D5752" s="130">
        <v>648</v>
      </c>
      <c r="E5752" s="130" t="s">
        <v>12355</v>
      </c>
      <c r="F5752" s="130">
        <v>11068086</v>
      </c>
      <c r="G5752" s="130">
        <v>17680000</v>
      </c>
      <c r="H5752" s="130" t="str">
        <f t="shared" si="178"/>
        <v>KT-130043</v>
      </c>
      <c r="I5752" s="130" t="str">
        <f t="shared" si="179"/>
        <v>AG</v>
      </c>
    </row>
    <row r="5753" spans="1:9" x14ac:dyDescent="0.15">
      <c r="A5753" s="130">
        <v>5751</v>
      </c>
      <c r="B5753" s="130" t="s">
        <v>1474</v>
      </c>
      <c r="C5753" s="130" t="s">
        <v>2215</v>
      </c>
      <c r="D5753" s="130">
        <v>200</v>
      </c>
      <c r="E5753" s="130" t="s">
        <v>12368</v>
      </c>
      <c r="F5753" s="130">
        <v>2576532</v>
      </c>
      <c r="G5753" s="130">
        <v>2713032</v>
      </c>
      <c r="H5753" s="130" t="str">
        <f t="shared" si="178"/>
        <v>KT-130044</v>
      </c>
      <c r="I5753" s="130" t="str">
        <f t="shared" si="179"/>
        <v>VE</v>
      </c>
    </row>
    <row r="5754" spans="1:9" x14ac:dyDescent="0.15">
      <c r="A5754" s="130">
        <v>5752</v>
      </c>
      <c r="B5754" s="130" t="s">
        <v>8196</v>
      </c>
      <c r="C5754" s="130" t="s">
        <v>17588</v>
      </c>
      <c r="D5754" s="130">
        <v>1</v>
      </c>
      <c r="E5754" s="130" t="s">
        <v>17589</v>
      </c>
      <c r="F5754" s="130">
        <v>2546080</v>
      </c>
      <c r="G5754" s="130">
        <v>3001104</v>
      </c>
      <c r="H5754" s="130" t="str">
        <f t="shared" si="178"/>
        <v>KT-130045</v>
      </c>
      <c r="I5754" s="130" t="str">
        <f t="shared" si="179"/>
        <v>AG</v>
      </c>
    </row>
    <row r="5755" spans="1:9" x14ac:dyDescent="0.15">
      <c r="A5755" s="130">
        <v>5753</v>
      </c>
      <c r="B5755" s="130" t="s">
        <v>23983</v>
      </c>
      <c r="C5755" s="130" t="s">
        <v>2216</v>
      </c>
      <c r="D5755" s="130">
        <v>100</v>
      </c>
      <c r="E5755" s="130" t="s">
        <v>12372</v>
      </c>
      <c r="F5755" s="130">
        <v>607500</v>
      </c>
      <c r="G5755" s="130">
        <v>775285</v>
      </c>
      <c r="H5755" s="130" t="str">
        <f t="shared" si="178"/>
        <v>KT-130046</v>
      </c>
      <c r="I5755" s="130" t="str">
        <f t="shared" si="179"/>
        <v>VG</v>
      </c>
    </row>
    <row r="5756" spans="1:9" x14ac:dyDescent="0.15">
      <c r="A5756" s="130">
        <v>5754</v>
      </c>
      <c r="B5756" s="130" t="s">
        <v>1476</v>
      </c>
      <c r="C5756" s="130" t="s">
        <v>2217</v>
      </c>
      <c r="D5756" s="130">
        <v>100</v>
      </c>
      <c r="E5756" s="130" t="s">
        <v>12372</v>
      </c>
      <c r="F5756" s="130">
        <v>92600</v>
      </c>
      <c r="G5756" s="130">
        <v>36005</v>
      </c>
      <c r="H5756" s="130" t="str">
        <f t="shared" si="178"/>
        <v>KT-130047</v>
      </c>
      <c r="I5756" s="130" t="str">
        <f t="shared" si="179"/>
        <v>VE</v>
      </c>
    </row>
    <row r="5757" spans="1:9" x14ac:dyDescent="0.15">
      <c r="A5757" s="130">
        <v>5755</v>
      </c>
      <c r="B5757" s="130" t="s">
        <v>3222</v>
      </c>
      <c r="C5757" s="130" t="s">
        <v>17591</v>
      </c>
      <c r="D5757" s="130">
        <v>10</v>
      </c>
      <c r="E5757" s="130" t="s">
        <v>12370</v>
      </c>
      <c r="F5757" s="130">
        <v>10957540</v>
      </c>
      <c r="G5757" s="130">
        <v>10980010</v>
      </c>
      <c r="H5757" s="130" t="str">
        <f t="shared" si="178"/>
        <v>KT-130048</v>
      </c>
      <c r="I5757" s="130" t="str">
        <f t="shared" si="179"/>
        <v>VE</v>
      </c>
    </row>
    <row r="5758" spans="1:9" x14ac:dyDescent="0.15">
      <c r="A5758" s="130">
        <v>5756</v>
      </c>
      <c r="B5758" s="130" t="s">
        <v>8197</v>
      </c>
      <c r="C5758" s="130" t="s">
        <v>17592</v>
      </c>
      <c r="D5758" s="130">
        <v>1</v>
      </c>
      <c r="E5758" s="130" t="s">
        <v>12403</v>
      </c>
      <c r="F5758" s="130">
        <v>777080</v>
      </c>
      <c r="G5758" s="130">
        <v>998550</v>
      </c>
      <c r="H5758" s="130" t="str">
        <f t="shared" si="178"/>
        <v>KT-130049</v>
      </c>
      <c r="I5758" s="130" t="str">
        <f t="shared" si="179"/>
        <v>AG</v>
      </c>
    </row>
    <row r="5759" spans="1:9" x14ac:dyDescent="0.15">
      <c r="A5759" s="130">
        <v>5757</v>
      </c>
      <c r="B5759" s="130" t="s">
        <v>3221</v>
      </c>
      <c r="C5759" s="130" t="s">
        <v>2218</v>
      </c>
      <c r="D5759" s="130">
        <v>3</v>
      </c>
      <c r="E5759" s="130" t="s">
        <v>12893</v>
      </c>
      <c r="F5759" s="130">
        <v>3968860</v>
      </c>
      <c r="G5759" s="130">
        <v>5441400</v>
      </c>
      <c r="H5759" s="130" t="str">
        <f t="shared" si="178"/>
        <v>KT-130050</v>
      </c>
      <c r="I5759" s="130" t="str">
        <f t="shared" si="179"/>
        <v>VE</v>
      </c>
    </row>
    <row r="5760" spans="1:9" x14ac:dyDescent="0.15">
      <c r="A5760" s="130">
        <v>5758</v>
      </c>
      <c r="B5760" s="130" t="s">
        <v>8198</v>
      </c>
      <c r="C5760" s="130" t="s">
        <v>17593</v>
      </c>
      <c r="D5760" s="130">
        <v>2000</v>
      </c>
      <c r="E5760" s="130" t="s">
        <v>12901</v>
      </c>
      <c r="F5760" s="130">
        <v>4105517</v>
      </c>
      <c r="G5760" s="130">
        <v>4782240</v>
      </c>
      <c r="H5760" s="130" t="str">
        <f t="shared" si="178"/>
        <v>KT-130051</v>
      </c>
      <c r="I5760" s="130" t="str">
        <f t="shared" si="179"/>
        <v>AG</v>
      </c>
    </row>
    <row r="5761" spans="1:9" x14ac:dyDescent="0.15">
      <c r="A5761" s="130">
        <v>5759</v>
      </c>
      <c r="B5761" s="130" t="s">
        <v>1477</v>
      </c>
      <c r="C5761" s="130" t="s">
        <v>2219</v>
      </c>
      <c r="D5761" s="130">
        <v>1</v>
      </c>
      <c r="E5761" s="130" t="s">
        <v>12402</v>
      </c>
      <c r="F5761" s="130">
        <v>186919</v>
      </c>
      <c r="G5761" s="130">
        <v>211449</v>
      </c>
      <c r="H5761" s="130" t="str">
        <f t="shared" si="178"/>
        <v>KT-130052</v>
      </c>
      <c r="I5761" s="130" t="str">
        <f t="shared" si="179"/>
        <v>VE</v>
      </c>
    </row>
    <row r="5762" spans="1:9" x14ac:dyDescent="0.15">
      <c r="A5762" s="130">
        <v>5760</v>
      </c>
      <c r="B5762" s="130" t="s">
        <v>3217</v>
      </c>
      <c r="C5762" s="130" t="s">
        <v>2153</v>
      </c>
      <c r="D5762" s="130">
        <v>50</v>
      </c>
      <c r="E5762" s="130" t="s">
        <v>12372</v>
      </c>
      <c r="F5762" s="130">
        <v>196712</v>
      </c>
      <c r="G5762" s="130">
        <v>137280</v>
      </c>
      <c r="H5762" s="130" t="str">
        <f t="shared" si="178"/>
        <v>KT-130053</v>
      </c>
      <c r="I5762" s="130" t="str">
        <f t="shared" si="179"/>
        <v>VR</v>
      </c>
    </row>
    <row r="5763" spans="1:9" x14ac:dyDescent="0.15">
      <c r="A5763" s="130">
        <v>5761</v>
      </c>
      <c r="B5763" s="130" t="s">
        <v>8199</v>
      </c>
      <c r="C5763" s="130" t="s">
        <v>17595</v>
      </c>
      <c r="D5763" s="130">
        <v>100</v>
      </c>
      <c r="E5763" s="130" t="s">
        <v>12372</v>
      </c>
      <c r="F5763" s="130">
        <v>658953</v>
      </c>
      <c r="G5763" s="130">
        <v>1295253</v>
      </c>
      <c r="H5763" s="130" t="str">
        <f t="shared" si="178"/>
        <v>KT-130054</v>
      </c>
      <c r="I5763" s="130" t="str">
        <f t="shared" si="179"/>
        <v>AG</v>
      </c>
    </row>
    <row r="5764" spans="1:9" x14ac:dyDescent="0.15">
      <c r="A5764" s="130">
        <v>5762</v>
      </c>
      <c r="B5764" s="130" t="s">
        <v>8200</v>
      </c>
      <c r="C5764" s="130" t="s">
        <v>17596</v>
      </c>
      <c r="D5764" s="130">
        <v>70</v>
      </c>
      <c r="E5764" s="130" t="s">
        <v>12355</v>
      </c>
      <c r="F5764" s="130">
        <v>22922034</v>
      </c>
      <c r="G5764" s="130">
        <v>35549997</v>
      </c>
      <c r="H5764" s="130" t="str">
        <f t="shared" ref="H5764:H5827" si="180">LEFT(B5764,FIND("-",B5764)+6)</f>
        <v>KT-130055</v>
      </c>
      <c r="I5764" s="130" t="str">
        <f t="shared" ref="I5764:I5827" si="181">RIGHT(B5764,LEN(B5764)-FIND("-",B5764)-7)</f>
        <v>AG</v>
      </c>
    </row>
    <row r="5765" spans="1:9" x14ac:dyDescent="0.15">
      <c r="A5765" s="130">
        <v>5763</v>
      </c>
      <c r="B5765" s="130" t="s">
        <v>8201</v>
      </c>
      <c r="C5765" s="130" t="s">
        <v>17597</v>
      </c>
      <c r="D5765" s="130">
        <v>1</v>
      </c>
      <c r="E5765" s="130" t="s">
        <v>12446</v>
      </c>
      <c r="F5765" s="130">
        <v>207838</v>
      </c>
      <c r="G5765" s="130">
        <v>252075</v>
      </c>
      <c r="H5765" s="130" t="str">
        <f t="shared" si="180"/>
        <v>KT-130056</v>
      </c>
      <c r="I5765" s="130" t="str">
        <f t="shared" si="181"/>
        <v>AG</v>
      </c>
    </row>
    <row r="5766" spans="1:9" x14ac:dyDescent="0.15">
      <c r="A5766" s="130">
        <v>5764</v>
      </c>
      <c r="B5766" s="130" t="s">
        <v>22560</v>
      </c>
      <c r="C5766" s="130" t="s">
        <v>2220</v>
      </c>
      <c r="D5766" s="130">
        <v>1</v>
      </c>
      <c r="E5766" s="130" t="s">
        <v>12676</v>
      </c>
      <c r="F5766" s="130">
        <v>120000</v>
      </c>
      <c r="G5766" s="130">
        <v>108925.6</v>
      </c>
      <c r="H5766" s="130" t="str">
        <f t="shared" si="180"/>
        <v>KT-130057</v>
      </c>
      <c r="I5766" s="130" t="str">
        <f t="shared" si="181"/>
        <v>VE</v>
      </c>
    </row>
    <row r="5767" spans="1:9" x14ac:dyDescent="0.15">
      <c r="A5767" s="130">
        <v>5765</v>
      </c>
      <c r="B5767" s="130" t="s">
        <v>23984</v>
      </c>
      <c r="C5767" s="130" t="s">
        <v>2221</v>
      </c>
      <c r="D5767" s="130">
        <v>1</v>
      </c>
      <c r="E5767" s="130" t="s">
        <v>12370</v>
      </c>
      <c r="F5767" s="130">
        <v>16200</v>
      </c>
      <c r="G5767" s="130">
        <v>50000</v>
      </c>
      <c r="H5767" s="130" t="str">
        <f t="shared" si="180"/>
        <v>KT-130058</v>
      </c>
      <c r="I5767" s="130" t="str">
        <f t="shared" si="181"/>
        <v>VG</v>
      </c>
    </row>
    <row r="5768" spans="1:9" x14ac:dyDescent="0.15">
      <c r="A5768" s="130">
        <v>5766</v>
      </c>
      <c r="B5768" s="130" t="s">
        <v>8202</v>
      </c>
      <c r="C5768" s="130" t="s">
        <v>1839</v>
      </c>
      <c r="D5768" s="130">
        <v>1</v>
      </c>
      <c r="E5768" s="130" t="s">
        <v>12361</v>
      </c>
      <c r="F5768" s="130">
        <v>18309</v>
      </c>
      <c r="G5768" s="130">
        <v>19109</v>
      </c>
      <c r="H5768" s="130" t="str">
        <f t="shared" si="180"/>
        <v>KT-130059</v>
      </c>
      <c r="I5768" s="130" t="str">
        <f t="shared" si="181"/>
        <v>AG</v>
      </c>
    </row>
    <row r="5769" spans="1:9" x14ac:dyDescent="0.15">
      <c r="A5769" s="130">
        <v>5767</v>
      </c>
      <c r="B5769" s="130" t="s">
        <v>3213</v>
      </c>
      <c r="C5769" s="130" t="s">
        <v>17599</v>
      </c>
      <c r="D5769" s="130">
        <v>4</v>
      </c>
      <c r="E5769" s="130" t="s">
        <v>12610</v>
      </c>
      <c r="F5769" s="130">
        <v>2560901</v>
      </c>
      <c r="G5769" s="130">
        <v>2576052</v>
      </c>
      <c r="H5769" s="130" t="str">
        <f t="shared" si="180"/>
        <v>KT-130060</v>
      </c>
      <c r="I5769" s="130" t="str">
        <f t="shared" si="181"/>
        <v>VE</v>
      </c>
    </row>
    <row r="5770" spans="1:9" x14ac:dyDescent="0.15">
      <c r="A5770" s="130">
        <v>5768</v>
      </c>
      <c r="B5770" s="130" t="s">
        <v>8203</v>
      </c>
      <c r="C5770" s="130" t="s">
        <v>17600</v>
      </c>
      <c r="D5770" s="130">
        <v>100</v>
      </c>
      <c r="E5770" s="130" t="s">
        <v>12368</v>
      </c>
      <c r="F5770" s="130">
        <v>401030</v>
      </c>
      <c r="G5770" s="130">
        <v>603076</v>
      </c>
      <c r="H5770" s="130" t="str">
        <f t="shared" si="180"/>
        <v>KT-130061</v>
      </c>
      <c r="I5770" s="130" t="str">
        <f t="shared" si="181"/>
        <v>AG</v>
      </c>
    </row>
    <row r="5771" spans="1:9" x14ac:dyDescent="0.15">
      <c r="A5771" s="130">
        <v>5769</v>
      </c>
      <c r="B5771" s="130" t="s">
        <v>1480</v>
      </c>
      <c r="C5771" s="130" t="s">
        <v>2222</v>
      </c>
      <c r="D5771" s="130">
        <v>1</v>
      </c>
      <c r="E5771" s="130" t="s">
        <v>12402</v>
      </c>
      <c r="F5771" s="130">
        <v>55481.2</v>
      </c>
      <c r="G5771" s="130">
        <v>55481.2</v>
      </c>
      <c r="H5771" s="130" t="str">
        <f t="shared" si="180"/>
        <v>KT-130062</v>
      </c>
      <c r="I5771" s="130" t="str">
        <f t="shared" si="181"/>
        <v>VE</v>
      </c>
    </row>
    <row r="5772" spans="1:9" x14ac:dyDescent="0.15">
      <c r="A5772" s="130">
        <v>5770</v>
      </c>
      <c r="B5772" s="130" t="s">
        <v>1481</v>
      </c>
      <c r="C5772" s="130" t="s">
        <v>2223</v>
      </c>
      <c r="D5772" s="130">
        <v>10000</v>
      </c>
      <c r="E5772" s="130" t="s">
        <v>12368</v>
      </c>
      <c r="F5772" s="130">
        <v>7324429</v>
      </c>
      <c r="G5772" s="130">
        <v>8112000</v>
      </c>
      <c r="H5772" s="130" t="str">
        <f t="shared" si="180"/>
        <v>KT-130063</v>
      </c>
      <c r="I5772" s="130" t="str">
        <f t="shared" si="181"/>
        <v>VE</v>
      </c>
    </row>
    <row r="5773" spans="1:9" x14ac:dyDescent="0.15">
      <c r="A5773" s="130">
        <v>5771</v>
      </c>
      <c r="B5773" s="130" t="s">
        <v>1482</v>
      </c>
      <c r="C5773" s="130" t="s">
        <v>2049</v>
      </c>
      <c r="D5773" s="130">
        <v>6000</v>
      </c>
      <c r="E5773" s="130" t="s">
        <v>12497</v>
      </c>
      <c r="F5773" s="130">
        <v>383160</v>
      </c>
      <c r="G5773" s="130">
        <v>300200</v>
      </c>
      <c r="H5773" s="130" t="str">
        <f t="shared" si="180"/>
        <v>KT-130064</v>
      </c>
      <c r="I5773" s="130" t="str">
        <f t="shared" si="181"/>
        <v>VE</v>
      </c>
    </row>
    <row r="5774" spans="1:9" x14ac:dyDescent="0.15">
      <c r="A5774" s="130">
        <v>5772</v>
      </c>
      <c r="B5774" s="130" t="s">
        <v>1483</v>
      </c>
      <c r="C5774" s="130" t="s">
        <v>2224</v>
      </c>
      <c r="D5774" s="130">
        <v>300</v>
      </c>
      <c r="E5774" s="130" t="s">
        <v>12372</v>
      </c>
      <c r="F5774" s="130">
        <v>788400</v>
      </c>
      <c r="G5774" s="130">
        <v>1128680</v>
      </c>
      <c r="H5774" s="130" t="str">
        <f t="shared" si="180"/>
        <v>KT-130065</v>
      </c>
      <c r="I5774" s="130" t="str">
        <f t="shared" si="181"/>
        <v>VE</v>
      </c>
    </row>
    <row r="5775" spans="1:9" x14ac:dyDescent="0.15">
      <c r="A5775" s="130">
        <v>5773</v>
      </c>
      <c r="B5775" s="130" t="s">
        <v>8204</v>
      </c>
      <c r="C5775" s="130" t="s">
        <v>17601</v>
      </c>
      <c r="D5775" s="130">
        <v>1000</v>
      </c>
      <c r="E5775" s="130" t="s">
        <v>12355</v>
      </c>
      <c r="F5775" s="130">
        <v>176292410</v>
      </c>
      <c r="G5775" s="130">
        <v>163204540</v>
      </c>
      <c r="H5775" s="130" t="str">
        <f t="shared" si="180"/>
        <v>KT-130066</v>
      </c>
      <c r="I5775" s="130" t="str">
        <f t="shared" si="181"/>
        <v>AG</v>
      </c>
    </row>
    <row r="5776" spans="1:9" x14ac:dyDescent="0.15">
      <c r="A5776" s="130">
        <v>5774</v>
      </c>
      <c r="B5776" s="130" t="s">
        <v>8205</v>
      </c>
      <c r="C5776" s="130" t="s">
        <v>17602</v>
      </c>
      <c r="D5776" s="130">
        <v>100</v>
      </c>
      <c r="E5776" s="130" t="s">
        <v>12368</v>
      </c>
      <c r="F5776" s="130">
        <v>2088167.6</v>
      </c>
      <c r="G5776" s="130">
        <v>1716125</v>
      </c>
      <c r="H5776" s="130" t="str">
        <f t="shared" si="180"/>
        <v>KT-130067</v>
      </c>
      <c r="I5776" s="130" t="str">
        <f t="shared" si="181"/>
        <v>AG</v>
      </c>
    </row>
    <row r="5777" spans="1:9" x14ac:dyDescent="0.15">
      <c r="A5777" s="130">
        <v>5775</v>
      </c>
      <c r="B5777" s="130" t="s">
        <v>8206</v>
      </c>
      <c r="C5777" s="130" t="s">
        <v>17603</v>
      </c>
      <c r="D5777" s="130">
        <v>100</v>
      </c>
      <c r="E5777" s="130" t="s">
        <v>12368</v>
      </c>
      <c r="F5777" s="130">
        <v>1447750</v>
      </c>
      <c r="G5777" s="130">
        <v>545200</v>
      </c>
      <c r="H5777" s="130" t="str">
        <f t="shared" si="180"/>
        <v>KT-130068</v>
      </c>
      <c r="I5777" s="130" t="str">
        <f t="shared" si="181"/>
        <v>AG</v>
      </c>
    </row>
    <row r="5778" spans="1:9" x14ac:dyDescent="0.15">
      <c r="A5778" s="130">
        <v>5776</v>
      </c>
      <c r="B5778" s="130" t="s">
        <v>8207</v>
      </c>
      <c r="C5778" s="130" t="s">
        <v>17604</v>
      </c>
      <c r="D5778" s="130">
        <v>9000</v>
      </c>
      <c r="E5778" s="130" t="s">
        <v>12370</v>
      </c>
      <c r="F5778" s="130">
        <v>7055448</v>
      </c>
      <c r="G5778" s="130">
        <v>7178800</v>
      </c>
      <c r="H5778" s="130" t="str">
        <f t="shared" si="180"/>
        <v>KT-130069</v>
      </c>
      <c r="I5778" s="130" t="str">
        <f t="shared" si="181"/>
        <v>AG</v>
      </c>
    </row>
    <row r="5779" spans="1:9" x14ac:dyDescent="0.15">
      <c r="A5779" s="130">
        <v>5777</v>
      </c>
      <c r="B5779" s="130" t="s">
        <v>8208</v>
      </c>
      <c r="C5779" s="130" t="s">
        <v>17605</v>
      </c>
      <c r="D5779" s="130">
        <v>100</v>
      </c>
      <c r="E5779" s="130" t="s">
        <v>12355</v>
      </c>
      <c r="F5779" s="130">
        <v>20799400</v>
      </c>
      <c r="G5779" s="130">
        <v>10285000</v>
      </c>
      <c r="H5779" s="130" t="str">
        <f t="shared" si="180"/>
        <v>KT-130070</v>
      </c>
      <c r="I5779" s="130" t="str">
        <f t="shared" si="181"/>
        <v>AG</v>
      </c>
    </row>
    <row r="5780" spans="1:9" x14ac:dyDescent="0.15">
      <c r="A5780" s="130">
        <v>5778</v>
      </c>
      <c r="B5780" s="130" t="s">
        <v>1484</v>
      </c>
      <c r="C5780" s="130" t="s">
        <v>2225</v>
      </c>
      <c r="D5780" s="130">
        <v>1</v>
      </c>
      <c r="E5780" s="130" t="s">
        <v>12402</v>
      </c>
      <c r="F5780" s="130">
        <v>135540</v>
      </c>
      <c r="G5780" s="130">
        <v>105918.39999999999</v>
      </c>
      <c r="H5780" s="130" t="str">
        <f t="shared" si="180"/>
        <v>KT-130071</v>
      </c>
      <c r="I5780" s="130" t="str">
        <f t="shared" si="181"/>
        <v>VE</v>
      </c>
    </row>
    <row r="5781" spans="1:9" x14ac:dyDescent="0.15">
      <c r="A5781" s="130">
        <v>5779</v>
      </c>
      <c r="B5781" s="130" t="s">
        <v>8209</v>
      </c>
      <c r="C5781" s="130" t="s">
        <v>17606</v>
      </c>
      <c r="D5781" s="130">
        <v>150</v>
      </c>
      <c r="E5781" s="130" t="s">
        <v>12355</v>
      </c>
      <c r="F5781" s="130">
        <v>1410000</v>
      </c>
      <c r="G5781" s="130">
        <v>1490000</v>
      </c>
      <c r="H5781" s="130" t="str">
        <f t="shared" si="180"/>
        <v>KT-130072</v>
      </c>
      <c r="I5781" s="130" t="str">
        <f t="shared" si="181"/>
        <v>AG</v>
      </c>
    </row>
    <row r="5782" spans="1:9" x14ac:dyDescent="0.15">
      <c r="A5782" s="130">
        <v>5780</v>
      </c>
      <c r="B5782" s="130" t="s">
        <v>8210</v>
      </c>
      <c r="C5782" s="130" t="s">
        <v>17607</v>
      </c>
      <c r="D5782" s="130">
        <v>10</v>
      </c>
      <c r="E5782" s="130" t="s">
        <v>12402</v>
      </c>
      <c r="F5782" s="130">
        <v>3223640</v>
      </c>
      <c r="G5782" s="130">
        <v>2830440</v>
      </c>
      <c r="H5782" s="130" t="str">
        <f t="shared" si="180"/>
        <v>KT-130073</v>
      </c>
      <c r="I5782" s="130" t="str">
        <f t="shared" si="181"/>
        <v>AG</v>
      </c>
    </row>
    <row r="5783" spans="1:9" x14ac:dyDescent="0.15">
      <c r="A5783" s="130">
        <v>5781</v>
      </c>
      <c r="B5783" s="130" t="s">
        <v>8211</v>
      </c>
      <c r="C5783" s="130" t="s">
        <v>17608</v>
      </c>
      <c r="D5783" s="130">
        <v>1000</v>
      </c>
      <c r="E5783" s="130" t="s">
        <v>12372</v>
      </c>
      <c r="F5783" s="130">
        <v>3057070</v>
      </c>
      <c r="G5783" s="130">
        <v>3097470</v>
      </c>
      <c r="H5783" s="130" t="str">
        <f t="shared" si="180"/>
        <v>KT-130074</v>
      </c>
      <c r="I5783" s="130" t="str">
        <f t="shared" si="181"/>
        <v>AG</v>
      </c>
    </row>
    <row r="5784" spans="1:9" x14ac:dyDescent="0.15">
      <c r="A5784" s="130">
        <v>5782</v>
      </c>
      <c r="B5784" s="130" t="s">
        <v>1485</v>
      </c>
      <c r="C5784" s="130" t="s">
        <v>2226</v>
      </c>
      <c r="D5784" s="130">
        <v>1000</v>
      </c>
      <c r="E5784" s="130" t="s">
        <v>12446</v>
      </c>
      <c r="F5784" s="130">
        <v>5706360</v>
      </c>
      <c r="G5784" s="130">
        <v>3805640</v>
      </c>
      <c r="H5784" s="130" t="str">
        <f t="shared" si="180"/>
        <v>KT-130075</v>
      </c>
      <c r="I5784" s="130" t="str">
        <f t="shared" si="181"/>
        <v>VE</v>
      </c>
    </row>
    <row r="5785" spans="1:9" x14ac:dyDescent="0.15">
      <c r="A5785" s="130">
        <v>5783</v>
      </c>
      <c r="B5785" s="130" t="s">
        <v>1486</v>
      </c>
      <c r="C5785" s="130" t="s">
        <v>2227</v>
      </c>
      <c r="D5785" s="130">
        <v>300</v>
      </c>
      <c r="E5785" s="130" t="s">
        <v>12361</v>
      </c>
      <c r="F5785" s="130">
        <v>50267</v>
      </c>
      <c r="G5785" s="130">
        <v>51488</v>
      </c>
      <c r="H5785" s="130" t="str">
        <f t="shared" si="180"/>
        <v>KT-130076</v>
      </c>
      <c r="I5785" s="130" t="str">
        <f t="shared" si="181"/>
        <v>VE</v>
      </c>
    </row>
    <row r="5786" spans="1:9" x14ac:dyDescent="0.15">
      <c r="A5786" s="130">
        <v>5784</v>
      </c>
      <c r="B5786" s="130" t="s">
        <v>8212</v>
      </c>
      <c r="C5786" s="130" t="s">
        <v>17609</v>
      </c>
      <c r="D5786" s="130">
        <v>1300</v>
      </c>
      <c r="E5786" s="130" t="s">
        <v>17557</v>
      </c>
      <c r="F5786" s="130">
        <v>15017940</v>
      </c>
      <c r="G5786" s="130">
        <v>18684200</v>
      </c>
      <c r="H5786" s="130" t="str">
        <f t="shared" si="180"/>
        <v>KT-130077</v>
      </c>
      <c r="I5786" s="130" t="str">
        <f t="shared" si="181"/>
        <v>AG</v>
      </c>
    </row>
    <row r="5787" spans="1:9" x14ac:dyDescent="0.15">
      <c r="A5787" s="130">
        <v>5785</v>
      </c>
      <c r="B5787" s="130" t="s">
        <v>1487</v>
      </c>
      <c r="C5787" s="130" t="s">
        <v>2228</v>
      </c>
      <c r="D5787" s="130">
        <v>1</v>
      </c>
      <c r="E5787" s="130" t="s">
        <v>12402</v>
      </c>
      <c r="F5787" s="130">
        <v>66595.8</v>
      </c>
      <c r="G5787" s="130">
        <v>69092.2</v>
      </c>
      <c r="H5787" s="130" t="str">
        <f t="shared" si="180"/>
        <v>KT-130078</v>
      </c>
      <c r="I5787" s="130" t="str">
        <f t="shared" si="181"/>
        <v>VE</v>
      </c>
    </row>
    <row r="5788" spans="1:9" x14ac:dyDescent="0.15">
      <c r="A5788" s="130">
        <v>5786</v>
      </c>
      <c r="B5788" s="130" t="s">
        <v>8213</v>
      </c>
      <c r="C5788" s="130" t="s">
        <v>17610</v>
      </c>
      <c r="D5788" s="130">
        <v>1</v>
      </c>
      <c r="E5788" s="130" t="s">
        <v>12370</v>
      </c>
      <c r="F5788" s="130">
        <v>35000</v>
      </c>
      <c r="G5788" s="130">
        <v>140000</v>
      </c>
      <c r="H5788" s="130" t="str">
        <f t="shared" si="180"/>
        <v>KT-130079</v>
      </c>
      <c r="I5788" s="130" t="str">
        <f t="shared" si="181"/>
        <v>AG</v>
      </c>
    </row>
    <row r="5789" spans="1:9" x14ac:dyDescent="0.15">
      <c r="A5789" s="130">
        <v>5787</v>
      </c>
      <c r="B5789" s="130" t="s">
        <v>8214</v>
      </c>
      <c r="C5789" s="130" t="s">
        <v>17611</v>
      </c>
      <c r="D5789" s="130">
        <v>2650</v>
      </c>
      <c r="E5789" s="130" t="s">
        <v>12368</v>
      </c>
      <c r="F5789" s="130">
        <v>149224680</v>
      </c>
      <c r="G5789" s="130">
        <v>178013750</v>
      </c>
      <c r="H5789" s="130" t="str">
        <f t="shared" si="180"/>
        <v>KT-130080</v>
      </c>
      <c r="I5789" s="130" t="str">
        <f t="shared" si="181"/>
        <v>AG</v>
      </c>
    </row>
    <row r="5790" spans="1:9" x14ac:dyDescent="0.15">
      <c r="A5790" s="130">
        <v>5788</v>
      </c>
      <c r="B5790" s="130" t="s">
        <v>3204</v>
      </c>
      <c r="C5790" s="130" t="s">
        <v>17613</v>
      </c>
      <c r="D5790" s="130">
        <v>1</v>
      </c>
      <c r="E5790" s="130" t="s">
        <v>17614</v>
      </c>
      <c r="F5790" s="130">
        <v>1707000</v>
      </c>
      <c r="G5790" s="130">
        <v>1710980</v>
      </c>
      <c r="H5790" s="130" t="str">
        <f t="shared" si="180"/>
        <v>KT-130081</v>
      </c>
      <c r="I5790" s="130" t="str">
        <f t="shared" si="181"/>
        <v>VE</v>
      </c>
    </row>
    <row r="5791" spans="1:9" x14ac:dyDescent="0.15">
      <c r="A5791" s="130">
        <v>5789</v>
      </c>
      <c r="B5791" s="130" t="s">
        <v>8215</v>
      </c>
      <c r="C5791" s="130" t="s">
        <v>17615</v>
      </c>
      <c r="D5791" s="130">
        <v>100</v>
      </c>
      <c r="E5791" s="130" t="s">
        <v>12372</v>
      </c>
      <c r="F5791" s="130">
        <v>825060</v>
      </c>
      <c r="G5791" s="130">
        <v>224856</v>
      </c>
      <c r="H5791" s="130" t="str">
        <f t="shared" si="180"/>
        <v>KT-130082</v>
      </c>
      <c r="I5791" s="130" t="str">
        <f t="shared" si="181"/>
        <v>AG</v>
      </c>
    </row>
    <row r="5792" spans="1:9" x14ac:dyDescent="0.15">
      <c r="A5792" s="130">
        <v>5790</v>
      </c>
      <c r="B5792" s="130" t="s">
        <v>8216</v>
      </c>
      <c r="C5792" s="130" t="s">
        <v>17616</v>
      </c>
      <c r="D5792" s="130">
        <v>100</v>
      </c>
      <c r="E5792" s="130" t="s">
        <v>12446</v>
      </c>
      <c r="F5792" s="130">
        <v>21882818</v>
      </c>
      <c r="G5792" s="130">
        <v>18693254</v>
      </c>
      <c r="H5792" s="130" t="str">
        <f t="shared" si="180"/>
        <v>KT-130083</v>
      </c>
      <c r="I5792" s="130" t="str">
        <f t="shared" si="181"/>
        <v>AG</v>
      </c>
    </row>
    <row r="5793" spans="1:9" x14ac:dyDescent="0.15">
      <c r="A5793" s="130">
        <v>5791</v>
      </c>
      <c r="B5793" s="130" t="s">
        <v>8217</v>
      </c>
      <c r="C5793" s="130" t="s">
        <v>17617</v>
      </c>
      <c r="D5793" s="130">
        <v>1</v>
      </c>
      <c r="E5793" s="130" t="s">
        <v>12403</v>
      </c>
      <c r="F5793" s="130">
        <v>702226</v>
      </c>
      <c r="G5793" s="130">
        <v>771026</v>
      </c>
      <c r="H5793" s="130" t="str">
        <f t="shared" si="180"/>
        <v>KT-130084</v>
      </c>
      <c r="I5793" s="130" t="str">
        <f t="shared" si="181"/>
        <v>AG</v>
      </c>
    </row>
    <row r="5794" spans="1:9" x14ac:dyDescent="0.15">
      <c r="A5794" s="130">
        <v>5792</v>
      </c>
      <c r="B5794" s="130" t="s">
        <v>8218</v>
      </c>
      <c r="C5794" s="130" t="s">
        <v>17618</v>
      </c>
      <c r="D5794" s="130">
        <v>10</v>
      </c>
      <c r="E5794" s="130" t="s">
        <v>12368</v>
      </c>
      <c r="F5794" s="130">
        <v>618200</v>
      </c>
      <c r="G5794" s="130">
        <v>78455</v>
      </c>
      <c r="H5794" s="130" t="str">
        <f t="shared" si="180"/>
        <v>KT-130085</v>
      </c>
      <c r="I5794" s="130" t="str">
        <f t="shared" si="181"/>
        <v>AG</v>
      </c>
    </row>
    <row r="5795" spans="1:9" x14ac:dyDescent="0.15">
      <c r="A5795" s="130">
        <v>5793</v>
      </c>
      <c r="B5795" s="130" t="s">
        <v>8219</v>
      </c>
      <c r="C5795" s="130" t="s">
        <v>17619</v>
      </c>
      <c r="D5795" s="130">
        <v>20</v>
      </c>
      <c r="E5795" s="130" t="s">
        <v>12446</v>
      </c>
      <c r="F5795" s="130">
        <v>158000</v>
      </c>
      <c r="G5795" s="130">
        <v>187400</v>
      </c>
      <c r="H5795" s="130" t="str">
        <f t="shared" si="180"/>
        <v>KT-130086</v>
      </c>
      <c r="I5795" s="130" t="str">
        <f t="shared" si="181"/>
        <v>AG</v>
      </c>
    </row>
    <row r="5796" spans="1:9" x14ac:dyDescent="0.15">
      <c r="A5796" s="130">
        <v>5794</v>
      </c>
      <c r="B5796" s="130" t="s">
        <v>8220</v>
      </c>
      <c r="C5796" s="130" t="s">
        <v>17620</v>
      </c>
      <c r="D5796" s="130">
        <v>5</v>
      </c>
      <c r="E5796" s="130" t="s">
        <v>12355</v>
      </c>
      <c r="F5796" s="130">
        <v>737450</v>
      </c>
      <c r="G5796" s="130">
        <v>1066800</v>
      </c>
      <c r="H5796" s="130" t="str">
        <f t="shared" si="180"/>
        <v>KT-130087</v>
      </c>
      <c r="I5796" s="130" t="str">
        <f t="shared" si="181"/>
        <v>AG</v>
      </c>
    </row>
    <row r="5797" spans="1:9" x14ac:dyDescent="0.15">
      <c r="A5797" s="130">
        <v>5795</v>
      </c>
      <c r="B5797" s="130" t="s">
        <v>8221</v>
      </c>
      <c r="C5797" s="130" t="s">
        <v>17621</v>
      </c>
      <c r="D5797" s="130">
        <v>32</v>
      </c>
      <c r="E5797" s="130" t="s">
        <v>12788</v>
      </c>
      <c r="F5797" s="130">
        <v>40710</v>
      </c>
      <c r="G5797" s="130">
        <v>55105</v>
      </c>
      <c r="H5797" s="130" t="str">
        <f t="shared" si="180"/>
        <v>KT-130088</v>
      </c>
      <c r="I5797" s="130" t="str">
        <f t="shared" si="181"/>
        <v>AG</v>
      </c>
    </row>
    <row r="5798" spans="1:9" x14ac:dyDescent="0.15">
      <c r="A5798" s="130">
        <v>5796</v>
      </c>
      <c r="B5798" s="130" t="s">
        <v>8222</v>
      </c>
      <c r="C5798" s="130" t="s">
        <v>17622</v>
      </c>
      <c r="D5798" s="130">
        <v>1</v>
      </c>
      <c r="E5798" s="130" t="s">
        <v>13699</v>
      </c>
      <c r="F5798" s="130">
        <v>476620</v>
      </c>
      <c r="G5798" s="130">
        <v>88800</v>
      </c>
      <c r="H5798" s="130" t="str">
        <f t="shared" si="180"/>
        <v>KT-130089</v>
      </c>
      <c r="I5798" s="130" t="str">
        <f t="shared" si="181"/>
        <v>AG</v>
      </c>
    </row>
    <row r="5799" spans="1:9" x14ac:dyDescent="0.15">
      <c r="A5799" s="130">
        <v>5797</v>
      </c>
      <c r="B5799" s="130" t="s">
        <v>8223</v>
      </c>
      <c r="C5799" s="130" t="s">
        <v>17623</v>
      </c>
      <c r="D5799" s="130">
        <v>432</v>
      </c>
      <c r="E5799" s="130" t="s">
        <v>12372</v>
      </c>
      <c r="F5799" s="130">
        <v>21723097</v>
      </c>
      <c r="G5799" s="130">
        <v>39009314</v>
      </c>
      <c r="H5799" s="130" t="str">
        <f t="shared" si="180"/>
        <v>KT-130090</v>
      </c>
      <c r="I5799" s="130" t="str">
        <f t="shared" si="181"/>
        <v>AG</v>
      </c>
    </row>
    <row r="5800" spans="1:9" x14ac:dyDescent="0.15">
      <c r="A5800" s="130">
        <v>5798</v>
      </c>
      <c r="B5800" s="130" t="s">
        <v>8224</v>
      </c>
      <c r="C5800" s="130" t="s">
        <v>17624</v>
      </c>
      <c r="D5800" s="130">
        <v>30</v>
      </c>
      <c r="E5800" s="130" t="s">
        <v>12368</v>
      </c>
      <c r="F5800" s="130">
        <v>587670</v>
      </c>
      <c r="G5800" s="130">
        <v>777660.1</v>
      </c>
      <c r="H5800" s="130" t="str">
        <f t="shared" si="180"/>
        <v>KT-130091</v>
      </c>
      <c r="I5800" s="130" t="str">
        <f t="shared" si="181"/>
        <v>VR</v>
      </c>
    </row>
    <row r="5801" spans="1:9" x14ac:dyDescent="0.15">
      <c r="A5801" s="130">
        <v>5799</v>
      </c>
      <c r="B5801" s="130" t="s">
        <v>8225</v>
      </c>
      <c r="C5801" s="130" t="s">
        <v>17625</v>
      </c>
      <c r="D5801" s="130">
        <v>100</v>
      </c>
      <c r="E5801" s="130" t="s">
        <v>12361</v>
      </c>
      <c r="F5801" s="130">
        <v>3010461.67</v>
      </c>
      <c r="G5801" s="130">
        <v>3216849.75</v>
      </c>
      <c r="H5801" s="130" t="str">
        <f t="shared" si="180"/>
        <v>KT-130092</v>
      </c>
      <c r="I5801" s="130" t="str">
        <f t="shared" si="181"/>
        <v>AG</v>
      </c>
    </row>
    <row r="5802" spans="1:9" x14ac:dyDescent="0.15">
      <c r="A5802" s="130">
        <v>5800</v>
      </c>
      <c r="B5802" s="130" t="s">
        <v>8226</v>
      </c>
      <c r="C5802" s="130" t="s">
        <v>1690</v>
      </c>
      <c r="D5802" s="130">
        <v>10</v>
      </c>
      <c r="E5802" s="130" t="s">
        <v>12402</v>
      </c>
      <c r="F5802" s="130">
        <v>1340180</v>
      </c>
      <c r="G5802" s="130">
        <v>1935000</v>
      </c>
      <c r="H5802" s="130" t="str">
        <f t="shared" si="180"/>
        <v>KT-130093</v>
      </c>
      <c r="I5802" s="130" t="str">
        <f t="shared" si="181"/>
        <v>AG</v>
      </c>
    </row>
    <row r="5803" spans="1:9" x14ac:dyDescent="0.15">
      <c r="A5803" s="130">
        <v>5801</v>
      </c>
      <c r="B5803" s="130" t="s">
        <v>8227</v>
      </c>
      <c r="C5803" s="130" t="s">
        <v>17626</v>
      </c>
      <c r="D5803" s="130">
        <v>10000</v>
      </c>
      <c r="E5803" s="130" t="s">
        <v>12361</v>
      </c>
      <c r="F5803" s="130">
        <v>8551904</v>
      </c>
      <c r="G5803" s="130">
        <v>12187529</v>
      </c>
      <c r="H5803" s="130" t="str">
        <f t="shared" si="180"/>
        <v>KT-130094</v>
      </c>
      <c r="I5803" s="130" t="str">
        <f t="shared" si="181"/>
        <v>AG</v>
      </c>
    </row>
    <row r="5804" spans="1:9" x14ac:dyDescent="0.15">
      <c r="A5804" s="130">
        <v>5802</v>
      </c>
      <c r="B5804" s="130" t="s">
        <v>1488</v>
      </c>
      <c r="C5804" s="130" t="s">
        <v>2229</v>
      </c>
      <c r="D5804" s="130">
        <v>10</v>
      </c>
      <c r="E5804" s="130" t="s">
        <v>12446</v>
      </c>
      <c r="F5804" s="130">
        <v>2982840</v>
      </c>
      <c r="G5804" s="130">
        <v>3873600</v>
      </c>
      <c r="H5804" s="130" t="str">
        <f t="shared" si="180"/>
        <v>KT-130095</v>
      </c>
      <c r="I5804" s="130" t="str">
        <f t="shared" si="181"/>
        <v>VE</v>
      </c>
    </row>
    <row r="5805" spans="1:9" x14ac:dyDescent="0.15">
      <c r="A5805" s="130">
        <v>5803</v>
      </c>
      <c r="B5805" s="130" t="s">
        <v>8228</v>
      </c>
      <c r="C5805" s="130" t="s">
        <v>17627</v>
      </c>
      <c r="D5805" s="130">
        <v>100</v>
      </c>
      <c r="E5805" s="130" t="s">
        <v>12372</v>
      </c>
      <c r="F5805" s="130">
        <v>153893</v>
      </c>
      <c r="G5805" s="130">
        <v>153893</v>
      </c>
      <c r="H5805" s="130" t="str">
        <f t="shared" si="180"/>
        <v>KT-130096</v>
      </c>
      <c r="I5805" s="130" t="str">
        <f t="shared" si="181"/>
        <v>AG</v>
      </c>
    </row>
    <row r="5806" spans="1:9" x14ac:dyDescent="0.15">
      <c r="A5806" s="130">
        <v>5804</v>
      </c>
      <c r="B5806" s="130" t="s">
        <v>8229</v>
      </c>
      <c r="C5806" s="130" t="s">
        <v>17628</v>
      </c>
      <c r="D5806" s="130">
        <v>1000</v>
      </c>
      <c r="E5806" s="130" t="s">
        <v>12368</v>
      </c>
      <c r="F5806" s="130">
        <v>4500000</v>
      </c>
      <c r="G5806" s="130">
        <v>5000000</v>
      </c>
      <c r="H5806" s="130" t="str">
        <f t="shared" si="180"/>
        <v>KT-130097</v>
      </c>
      <c r="I5806" s="130" t="str">
        <f t="shared" si="181"/>
        <v>AG</v>
      </c>
    </row>
    <row r="5807" spans="1:9" x14ac:dyDescent="0.15">
      <c r="A5807" s="130">
        <v>5805</v>
      </c>
      <c r="B5807" s="130" t="s">
        <v>3202</v>
      </c>
      <c r="C5807" s="130" t="s">
        <v>17630</v>
      </c>
      <c r="D5807" s="130">
        <v>100</v>
      </c>
      <c r="E5807" s="130" t="s">
        <v>12901</v>
      </c>
      <c r="F5807" s="130">
        <v>391861</v>
      </c>
      <c r="G5807" s="130">
        <v>428016</v>
      </c>
      <c r="H5807" s="130" t="str">
        <f t="shared" si="180"/>
        <v>KT-130098</v>
      </c>
      <c r="I5807" s="130" t="str">
        <f t="shared" si="181"/>
        <v>VE</v>
      </c>
    </row>
    <row r="5808" spans="1:9" x14ac:dyDescent="0.15">
      <c r="A5808" s="130">
        <v>5806</v>
      </c>
      <c r="B5808" s="130" t="s">
        <v>8230</v>
      </c>
      <c r="C5808" s="130" t="s">
        <v>1773</v>
      </c>
      <c r="D5808" s="130">
        <v>1</v>
      </c>
      <c r="E5808" s="130" t="s">
        <v>12355</v>
      </c>
      <c r="F5808" s="130">
        <v>641600</v>
      </c>
      <c r="G5808" s="130">
        <v>13300</v>
      </c>
      <c r="H5808" s="130" t="str">
        <f t="shared" si="180"/>
        <v>KT-130099</v>
      </c>
      <c r="I5808" s="130" t="str">
        <f t="shared" si="181"/>
        <v>AG</v>
      </c>
    </row>
    <row r="5809" spans="1:9" x14ac:dyDescent="0.15">
      <c r="A5809" s="130">
        <v>5807</v>
      </c>
      <c r="B5809" s="130" t="s">
        <v>8231</v>
      </c>
      <c r="C5809" s="130" t="s">
        <v>17631</v>
      </c>
      <c r="D5809" s="130">
        <v>100</v>
      </c>
      <c r="E5809" s="130" t="s">
        <v>12368</v>
      </c>
      <c r="F5809" s="130">
        <v>1388812</v>
      </c>
      <c r="G5809" s="130">
        <v>823137</v>
      </c>
      <c r="H5809" s="130" t="str">
        <f t="shared" si="180"/>
        <v>KT-130100</v>
      </c>
      <c r="I5809" s="130" t="str">
        <f t="shared" si="181"/>
        <v>AG</v>
      </c>
    </row>
    <row r="5810" spans="1:9" x14ac:dyDescent="0.15">
      <c r="A5810" s="130">
        <v>5808</v>
      </c>
      <c r="B5810" s="130" t="s">
        <v>8232</v>
      </c>
      <c r="C5810" s="130" t="s">
        <v>17632</v>
      </c>
      <c r="D5810" s="130">
        <v>1000</v>
      </c>
      <c r="E5810" s="130" t="s">
        <v>12462</v>
      </c>
      <c r="F5810" s="130">
        <v>9948.85</v>
      </c>
      <c r="G5810" s="130">
        <v>11717.68</v>
      </c>
      <c r="H5810" s="130" t="str">
        <f t="shared" si="180"/>
        <v>KT-130101</v>
      </c>
      <c r="I5810" s="130" t="str">
        <f t="shared" si="181"/>
        <v>AG</v>
      </c>
    </row>
    <row r="5811" spans="1:9" x14ac:dyDescent="0.15">
      <c r="A5811" s="130">
        <v>5809</v>
      </c>
      <c r="B5811" s="130" t="s">
        <v>3201</v>
      </c>
      <c r="C5811" s="130" t="s">
        <v>17634</v>
      </c>
      <c r="D5811" s="130">
        <v>100</v>
      </c>
      <c r="E5811" s="130" t="s">
        <v>12361</v>
      </c>
      <c r="F5811" s="130">
        <v>16283.52</v>
      </c>
      <c r="G5811" s="130">
        <v>16351.66</v>
      </c>
      <c r="H5811" s="130" t="str">
        <f t="shared" si="180"/>
        <v>KT-130102</v>
      </c>
      <c r="I5811" s="130" t="str">
        <f t="shared" si="181"/>
        <v>VR</v>
      </c>
    </row>
    <row r="5812" spans="1:9" x14ac:dyDescent="0.15">
      <c r="A5812" s="130">
        <v>5810</v>
      </c>
      <c r="B5812" s="130" t="s">
        <v>3199</v>
      </c>
      <c r="C5812" s="130" t="s">
        <v>2226</v>
      </c>
      <c r="D5812" s="130">
        <v>500</v>
      </c>
      <c r="E5812" s="130" t="s">
        <v>12446</v>
      </c>
      <c r="F5812" s="130">
        <v>11881604</v>
      </c>
      <c r="G5812" s="130">
        <v>9881230</v>
      </c>
      <c r="H5812" s="130" t="str">
        <f t="shared" si="180"/>
        <v>KT-130103</v>
      </c>
      <c r="I5812" s="130" t="str">
        <f t="shared" si="181"/>
        <v>VE</v>
      </c>
    </row>
    <row r="5813" spans="1:9" x14ac:dyDescent="0.15">
      <c r="A5813" s="130">
        <v>5811</v>
      </c>
      <c r="B5813" s="130" t="s">
        <v>1489</v>
      </c>
      <c r="C5813" s="130" t="s">
        <v>2230</v>
      </c>
      <c r="D5813" s="130">
        <v>100</v>
      </c>
      <c r="E5813" s="130" t="s">
        <v>12361</v>
      </c>
      <c r="F5813" s="130">
        <v>18000</v>
      </c>
      <c r="G5813" s="130">
        <v>18100</v>
      </c>
      <c r="H5813" s="130" t="str">
        <f t="shared" si="180"/>
        <v>KT-130104</v>
      </c>
      <c r="I5813" s="130" t="str">
        <f t="shared" si="181"/>
        <v>VE</v>
      </c>
    </row>
    <row r="5814" spans="1:9" x14ac:dyDescent="0.15">
      <c r="A5814" s="130">
        <v>5812</v>
      </c>
      <c r="B5814" s="130" t="s">
        <v>1490</v>
      </c>
      <c r="C5814" s="130" t="s">
        <v>2231</v>
      </c>
      <c r="D5814" s="130">
        <v>2000</v>
      </c>
      <c r="E5814" s="130" t="s">
        <v>12446</v>
      </c>
      <c r="F5814" s="130">
        <v>657450</v>
      </c>
      <c r="G5814" s="130">
        <v>242160</v>
      </c>
      <c r="H5814" s="130" t="str">
        <f t="shared" si="180"/>
        <v>KT-130105</v>
      </c>
      <c r="I5814" s="130" t="str">
        <f t="shared" si="181"/>
        <v>VE</v>
      </c>
    </row>
    <row r="5815" spans="1:9" x14ac:dyDescent="0.15">
      <c r="A5815" s="130">
        <v>5813</v>
      </c>
      <c r="B5815" s="130" t="s">
        <v>8233</v>
      </c>
      <c r="C5815" s="130" t="s">
        <v>17636</v>
      </c>
      <c r="D5815" s="130">
        <v>400</v>
      </c>
      <c r="E5815" s="130" t="s">
        <v>12372</v>
      </c>
      <c r="F5815" s="130">
        <v>16828941.699999999</v>
      </c>
      <c r="G5815" s="130">
        <v>19935756.100000001</v>
      </c>
      <c r="H5815" s="130" t="str">
        <f t="shared" si="180"/>
        <v>KT-130106</v>
      </c>
      <c r="I5815" s="130" t="str">
        <f t="shared" si="181"/>
        <v>AG</v>
      </c>
    </row>
    <row r="5816" spans="1:9" x14ac:dyDescent="0.15">
      <c r="A5816" s="130">
        <v>5814</v>
      </c>
      <c r="B5816" s="130" t="s">
        <v>1491</v>
      </c>
      <c r="C5816" s="130" t="s">
        <v>2232</v>
      </c>
      <c r="D5816" s="130">
        <v>1</v>
      </c>
      <c r="E5816" s="130" t="s">
        <v>12910</v>
      </c>
      <c r="F5816" s="130">
        <v>129000</v>
      </c>
      <c r="G5816" s="130">
        <v>178990</v>
      </c>
      <c r="H5816" s="130" t="str">
        <f t="shared" si="180"/>
        <v>KT-130107</v>
      </c>
      <c r="I5816" s="130" t="str">
        <f t="shared" si="181"/>
        <v>VE</v>
      </c>
    </row>
    <row r="5817" spans="1:9" x14ac:dyDescent="0.15">
      <c r="A5817" s="130">
        <v>5815</v>
      </c>
      <c r="B5817" s="130" t="s">
        <v>3193</v>
      </c>
      <c r="C5817" s="130" t="s">
        <v>17638</v>
      </c>
      <c r="D5817" s="130">
        <v>1000</v>
      </c>
      <c r="E5817" s="130" t="s">
        <v>12372</v>
      </c>
      <c r="F5817" s="130">
        <v>48084.73</v>
      </c>
      <c r="G5817" s="130">
        <v>238344.2</v>
      </c>
      <c r="H5817" s="130" t="str">
        <f t="shared" si="180"/>
        <v>KT-140001</v>
      </c>
      <c r="I5817" s="130" t="str">
        <f t="shared" si="181"/>
        <v>VE</v>
      </c>
    </row>
    <row r="5818" spans="1:9" x14ac:dyDescent="0.15">
      <c r="A5818" s="130">
        <v>5816</v>
      </c>
      <c r="B5818" s="130" t="s">
        <v>23985</v>
      </c>
      <c r="C5818" s="130" t="s">
        <v>2179</v>
      </c>
      <c r="D5818" s="130">
        <v>100</v>
      </c>
      <c r="E5818" s="130" t="s">
        <v>12372</v>
      </c>
      <c r="F5818" s="130">
        <v>717833.88</v>
      </c>
      <c r="G5818" s="130">
        <v>540596.88</v>
      </c>
      <c r="H5818" s="130" t="str">
        <f t="shared" si="180"/>
        <v>KT-140002</v>
      </c>
      <c r="I5818" s="130" t="str">
        <f t="shared" si="181"/>
        <v>AG</v>
      </c>
    </row>
    <row r="5819" spans="1:9" x14ac:dyDescent="0.15">
      <c r="A5819" s="130">
        <v>5817</v>
      </c>
      <c r="B5819" s="130" t="s">
        <v>23986</v>
      </c>
      <c r="C5819" s="130" t="s">
        <v>17639</v>
      </c>
      <c r="D5819" s="130">
        <v>20</v>
      </c>
      <c r="E5819" s="130" t="s">
        <v>12368</v>
      </c>
      <c r="F5819" s="130">
        <v>6991262</v>
      </c>
      <c r="G5819" s="130">
        <v>9192940</v>
      </c>
      <c r="H5819" s="130" t="str">
        <f t="shared" si="180"/>
        <v>KT-140003</v>
      </c>
      <c r="I5819" s="130" t="str">
        <f t="shared" si="181"/>
        <v>AG</v>
      </c>
    </row>
    <row r="5820" spans="1:9" x14ac:dyDescent="0.15">
      <c r="A5820" s="130">
        <v>5818</v>
      </c>
      <c r="B5820" s="130" t="s">
        <v>23987</v>
      </c>
      <c r="C5820" s="130" t="s">
        <v>17640</v>
      </c>
      <c r="D5820" s="130">
        <v>100</v>
      </c>
      <c r="E5820" s="130" t="s">
        <v>12355</v>
      </c>
      <c r="F5820" s="130">
        <v>5467545</v>
      </c>
      <c r="G5820" s="130">
        <v>1837585</v>
      </c>
      <c r="H5820" s="130" t="str">
        <f t="shared" si="180"/>
        <v>KT-140004</v>
      </c>
      <c r="I5820" s="130" t="str">
        <f t="shared" si="181"/>
        <v>AG</v>
      </c>
    </row>
    <row r="5821" spans="1:9" x14ac:dyDescent="0.15">
      <c r="A5821" s="130">
        <v>5819</v>
      </c>
      <c r="B5821" s="130" t="s">
        <v>23988</v>
      </c>
      <c r="C5821" s="130" t="s">
        <v>17641</v>
      </c>
      <c r="D5821" s="130">
        <v>60</v>
      </c>
      <c r="E5821" s="130" t="s">
        <v>12355</v>
      </c>
      <c r="F5821" s="130">
        <v>6004455</v>
      </c>
      <c r="G5821" s="130">
        <v>4226778</v>
      </c>
      <c r="H5821" s="130" t="str">
        <f t="shared" si="180"/>
        <v>KT-140005</v>
      </c>
      <c r="I5821" s="130" t="str">
        <f t="shared" si="181"/>
        <v>AG</v>
      </c>
    </row>
    <row r="5822" spans="1:9" x14ac:dyDescent="0.15">
      <c r="A5822" s="130">
        <v>5820</v>
      </c>
      <c r="B5822" s="130" t="s">
        <v>3190</v>
      </c>
      <c r="C5822" s="130" t="s">
        <v>17643</v>
      </c>
      <c r="D5822" s="130">
        <v>100</v>
      </c>
      <c r="E5822" s="130" t="s">
        <v>12355</v>
      </c>
      <c r="F5822" s="130">
        <v>185800</v>
      </c>
      <c r="G5822" s="130">
        <v>210000</v>
      </c>
      <c r="H5822" s="130" t="str">
        <f t="shared" si="180"/>
        <v>KT-140006</v>
      </c>
      <c r="I5822" s="130" t="str">
        <f t="shared" si="181"/>
        <v>VE</v>
      </c>
    </row>
    <row r="5823" spans="1:9" x14ac:dyDescent="0.15">
      <c r="A5823" s="130">
        <v>5821</v>
      </c>
      <c r="B5823" s="130" t="s">
        <v>1492</v>
      </c>
      <c r="C5823" s="130" t="s">
        <v>2233</v>
      </c>
      <c r="D5823" s="130">
        <v>1</v>
      </c>
      <c r="E5823" s="130" t="s">
        <v>12403</v>
      </c>
      <c r="F5823" s="130">
        <v>367000</v>
      </c>
      <c r="G5823" s="130">
        <v>573600</v>
      </c>
      <c r="H5823" s="130" t="str">
        <f t="shared" si="180"/>
        <v>KT-140007</v>
      </c>
      <c r="I5823" s="130" t="str">
        <f t="shared" si="181"/>
        <v>VE</v>
      </c>
    </row>
    <row r="5824" spans="1:9" x14ac:dyDescent="0.15">
      <c r="A5824" s="130">
        <v>5822</v>
      </c>
      <c r="B5824" s="130" t="s">
        <v>23989</v>
      </c>
      <c r="C5824" s="130" t="s">
        <v>17644</v>
      </c>
      <c r="D5824" s="130">
        <v>1000</v>
      </c>
      <c r="E5824" s="130" t="s">
        <v>12368</v>
      </c>
      <c r="F5824" s="130">
        <v>22181616</v>
      </c>
      <c r="G5824" s="130">
        <v>22587442</v>
      </c>
      <c r="H5824" s="130" t="str">
        <f t="shared" si="180"/>
        <v>KT-140008</v>
      </c>
      <c r="I5824" s="130" t="str">
        <f t="shared" si="181"/>
        <v>AG</v>
      </c>
    </row>
    <row r="5825" spans="1:9" x14ac:dyDescent="0.15">
      <c r="A5825" s="130">
        <v>5823</v>
      </c>
      <c r="B5825" s="130" t="s">
        <v>8234</v>
      </c>
      <c r="C5825" s="130" t="s">
        <v>17645</v>
      </c>
      <c r="D5825" s="130">
        <v>100</v>
      </c>
      <c r="E5825" s="130" t="s">
        <v>12372</v>
      </c>
      <c r="F5825" s="130">
        <v>1854730</v>
      </c>
      <c r="G5825" s="130">
        <v>2891310</v>
      </c>
      <c r="H5825" s="130" t="str">
        <f t="shared" si="180"/>
        <v>KT-140009</v>
      </c>
      <c r="I5825" s="130" t="str">
        <f t="shared" si="181"/>
        <v>A</v>
      </c>
    </row>
    <row r="5826" spans="1:9" x14ac:dyDescent="0.15">
      <c r="A5826" s="130">
        <v>5824</v>
      </c>
      <c r="B5826" s="130" t="s">
        <v>1493</v>
      </c>
      <c r="C5826" s="130" t="s">
        <v>2234</v>
      </c>
      <c r="D5826" s="130">
        <v>10</v>
      </c>
      <c r="E5826" s="130" t="s">
        <v>12370</v>
      </c>
      <c r="F5826" s="130">
        <v>483400</v>
      </c>
      <c r="G5826" s="130">
        <v>409700</v>
      </c>
      <c r="H5826" s="130" t="str">
        <f t="shared" si="180"/>
        <v>KT-140010</v>
      </c>
      <c r="I5826" s="130" t="str">
        <f t="shared" si="181"/>
        <v>VE</v>
      </c>
    </row>
    <row r="5827" spans="1:9" x14ac:dyDescent="0.15">
      <c r="A5827" s="130">
        <v>5825</v>
      </c>
      <c r="B5827" s="130" t="s">
        <v>1494</v>
      </c>
      <c r="C5827" s="130" t="s">
        <v>2235</v>
      </c>
      <c r="D5827" s="130">
        <v>1</v>
      </c>
      <c r="E5827" s="130" t="s">
        <v>12403</v>
      </c>
      <c r="F5827" s="130">
        <v>37740900</v>
      </c>
      <c r="G5827" s="130">
        <v>38724000</v>
      </c>
      <c r="H5827" s="130" t="str">
        <f t="shared" si="180"/>
        <v>KT-140011</v>
      </c>
      <c r="I5827" s="130" t="str">
        <f t="shared" si="181"/>
        <v>VE</v>
      </c>
    </row>
    <row r="5828" spans="1:9" x14ac:dyDescent="0.15">
      <c r="A5828" s="130">
        <v>5826</v>
      </c>
      <c r="B5828" s="130" t="s">
        <v>3189</v>
      </c>
      <c r="C5828" s="130" t="s">
        <v>17647</v>
      </c>
      <c r="D5828" s="130">
        <v>320</v>
      </c>
      <c r="E5828" s="130" t="s">
        <v>12355</v>
      </c>
      <c r="F5828" s="130">
        <v>727800</v>
      </c>
      <c r="G5828" s="130">
        <v>832087.2</v>
      </c>
      <c r="H5828" s="130" t="str">
        <f t="shared" ref="H5828:H5891" si="182">LEFT(B5828,FIND("-",B5828)+6)</f>
        <v>KT-140012</v>
      </c>
      <c r="I5828" s="130" t="str">
        <f t="shared" ref="I5828:I5891" si="183">RIGHT(B5828,LEN(B5828)-FIND("-",B5828)-7)</f>
        <v>VR</v>
      </c>
    </row>
    <row r="5829" spans="1:9" x14ac:dyDescent="0.15">
      <c r="A5829" s="130">
        <v>5827</v>
      </c>
      <c r="B5829" s="130" t="s">
        <v>3188</v>
      </c>
      <c r="C5829" s="130" t="s">
        <v>17649</v>
      </c>
      <c r="D5829" s="130">
        <v>1000</v>
      </c>
      <c r="E5829" s="130" t="s">
        <v>12372</v>
      </c>
      <c r="F5829" s="130">
        <v>48320</v>
      </c>
      <c r="G5829" s="130">
        <v>137550</v>
      </c>
      <c r="H5829" s="130" t="str">
        <f t="shared" si="182"/>
        <v>KT-140013</v>
      </c>
      <c r="I5829" s="130" t="str">
        <f t="shared" si="183"/>
        <v>VE</v>
      </c>
    </row>
    <row r="5830" spans="1:9" x14ac:dyDescent="0.15">
      <c r="A5830" s="130">
        <v>5828</v>
      </c>
      <c r="B5830" s="130" t="s">
        <v>23990</v>
      </c>
      <c r="C5830" s="130" t="s">
        <v>17650</v>
      </c>
      <c r="D5830" s="130">
        <v>10</v>
      </c>
      <c r="E5830" s="130" t="s">
        <v>12355</v>
      </c>
      <c r="F5830" s="130">
        <v>21578609.199999999</v>
      </c>
      <c r="G5830" s="130">
        <v>27880020.199999999</v>
      </c>
      <c r="H5830" s="130" t="str">
        <f t="shared" si="182"/>
        <v>KT-140014</v>
      </c>
      <c r="I5830" s="130" t="str">
        <f t="shared" si="183"/>
        <v>AG</v>
      </c>
    </row>
    <row r="5831" spans="1:9" x14ac:dyDescent="0.15">
      <c r="A5831" s="130">
        <v>5829</v>
      </c>
      <c r="B5831" s="130" t="s">
        <v>22558</v>
      </c>
      <c r="C5831" s="130" t="s">
        <v>17652</v>
      </c>
      <c r="D5831" s="130">
        <v>1000</v>
      </c>
      <c r="E5831" s="130" t="s">
        <v>12361</v>
      </c>
      <c r="F5831" s="130">
        <v>5582136</v>
      </c>
      <c r="G5831" s="130">
        <v>9176100</v>
      </c>
      <c r="H5831" s="130" t="str">
        <f t="shared" si="182"/>
        <v>KT-140015</v>
      </c>
      <c r="I5831" s="130" t="str">
        <f t="shared" si="183"/>
        <v>VR</v>
      </c>
    </row>
    <row r="5832" spans="1:9" x14ac:dyDescent="0.15">
      <c r="A5832" s="130">
        <v>5830</v>
      </c>
      <c r="B5832" s="130" t="s">
        <v>23991</v>
      </c>
      <c r="C5832" s="130" t="s">
        <v>17653</v>
      </c>
      <c r="D5832" s="130">
        <v>1</v>
      </c>
      <c r="E5832" s="130" t="s">
        <v>12402</v>
      </c>
      <c r="F5832" s="130">
        <v>163460</v>
      </c>
      <c r="G5832" s="130">
        <v>150530</v>
      </c>
      <c r="H5832" s="130" t="str">
        <f t="shared" si="182"/>
        <v>KT-140016</v>
      </c>
      <c r="I5832" s="130" t="str">
        <f t="shared" si="183"/>
        <v>AG</v>
      </c>
    </row>
    <row r="5833" spans="1:9" x14ac:dyDescent="0.15">
      <c r="A5833" s="130">
        <v>5831</v>
      </c>
      <c r="B5833" s="130" t="s">
        <v>3187</v>
      </c>
      <c r="C5833" s="130" t="s">
        <v>12652</v>
      </c>
      <c r="D5833" s="130">
        <v>1000</v>
      </c>
      <c r="E5833" s="130" t="s">
        <v>12901</v>
      </c>
      <c r="F5833" s="130">
        <v>1823700</v>
      </c>
      <c r="G5833" s="130">
        <v>2459631</v>
      </c>
      <c r="H5833" s="130" t="str">
        <f t="shared" si="182"/>
        <v>KT-140017</v>
      </c>
      <c r="I5833" s="130" t="str">
        <f t="shared" si="183"/>
        <v>VE</v>
      </c>
    </row>
    <row r="5834" spans="1:9" x14ac:dyDescent="0.15">
      <c r="A5834" s="130">
        <v>5832</v>
      </c>
      <c r="B5834" s="130" t="s">
        <v>23992</v>
      </c>
      <c r="C5834" s="130" t="s">
        <v>17655</v>
      </c>
      <c r="D5834" s="130">
        <v>1</v>
      </c>
      <c r="E5834" s="130" t="s">
        <v>12361</v>
      </c>
      <c r="F5834" s="130">
        <v>21285.55</v>
      </c>
      <c r="G5834" s="130">
        <v>22151.15</v>
      </c>
      <c r="H5834" s="130" t="str">
        <f t="shared" si="182"/>
        <v>KT-140018</v>
      </c>
      <c r="I5834" s="130" t="str">
        <f t="shared" si="183"/>
        <v>AG</v>
      </c>
    </row>
    <row r="5835" spans="1:9" x14ac:dyDescent="0.15">
      <c r="A5835" s="130">
        <v>5833</v>
      </c>
      <c r="B5835" s="130" t="s">
        <v>23993</v>
      </c>
      <c r="C5835" s="130" t="s">
        <v>17656</v>
      </c>
      <c r="D5835" s="130">
        <v>1</v>
      </c>
      <c r="E5835" s="130" t="s">
        <v>12372</v>
      </c>
      <c r="F5835" s="130">
        <v>25690</v>
      </c>
      <c r="G5835" s="130">
        <v>46760</v>
      </c>
      <c r="H5835" s="130" t="str">
        <f t="shared" si="182"/>
        <v>KT-140019</v>
      </c>
      <c r="I5835" s="130" t="str">
        <f t="shared" si="183"/>
        <v>AG</v>
      </c>
    </row>
    <row r="5836" spans="1:9" x14ac:dyDescent="0.15">
      <c r="A5836" s="130">
        <v>5834</v>
      </c>
      <c r="B5836" s="130" t="s">
        <v>23994</v>
      </c>
      <c r="C5836" s="130" t="s">
        <v>17657</v>
      </c>
      <c r="D5836" s="130">
        <v>1</v>
      </c>
      <c r="E5836" s="130" t="s">
        <v>12457</v>
      </c>
      <c r="F5836" s="130">
        <v>35594346</v>
      </c>
      <c r="G5836" s="130">
        <v>56294695</v>
      </c>
      <c r="H5836" s="130" t="str">
        <f t="shared" si="182"/>
        <v>KT-140020</v>
      </c>
      <c r="I5836" s="130" t="str">
        <f t="shared" si="183"/>
        <v>AG</v>
      </c>
    </row>
    <row r="5837" spans="1:9" x14ac:dyDescent="0.15">
      <c r="A5837" s="130">
        <v>5835</v>
      </c>
      <c r="B5837" s="130" t="s">
        <v>8235</v>
      </c>
      <c r="C5837" s="130" t="s">
        <v>17658</v>
      </c>
      <c r="D5837" s="130">
        <v>1</v>
      </c>
      <c r="E5837" s="130" t="s">
        <v>12446</v>
      </c>
      <c r="F5837" s="130">
        <v>600840</v>
      </c>
      <c r="G5837" s="130">
        <v>62730</v>
      </c>
      <c r="H5837" s="130" t="str">
        <f t="shared" si="182"/>
        <v>KT-140021</v>
      </c>
      <c r="I5837" s="130" t="str">
        <f t="shared" si="183"/>
        <v>A</v>
      </c>
    </row>
    <row r="5838" spans="1:9" x14ac:dyDescent="0.15">
      <c r="A5838" s="130">
        <v>5836</v>
      </c>
      <c r="B5838" s="130" t="s">
        <v>1495</v>
      </c>
      <c r="C5838" s="130" t="s">
        <v>2236</v>
      </c>
      <c r="D5838" s="130">
        <v>0.05</v>
      </c>
      <c r="E5838" s="130" t="s">
        <v>17659</v>
      </c>
      <c r="F5838" s="130">
        <v>1370552</v>
      </c>
      <c r="G5838" s="130">
        <v>2230131</v>
      </c>
      <c r="H5838" s="130" t="str">
        <f t="shared" si="182"/>
        <v>KT-140022</v>
      </c>
      <c r="I5838" s="130" t="str">
        <f t="shared" si="183"/>
        <v>VE</v>
      </c>
    </row>
    <row r="5839" spans="1:9" x14ac:dyDescent="0.15">
      <c r="A5839" s="130">
        <v>5837</v>
      </c>
      <c r="B5839" s="130" t="s">
        <v>23995</v>
      </c>
      <c r="C5839" s="130" t="s">
        <v>17660</v>
      </c>
      <c r="D5839" s="130">
        <v>1</v>
      </c>
      <c r="E5839" s="130" t="s">
        <v>13187</v>
      </c>
      <c r="F5839" s="130">
        <v>281556817</v>
      </c>
      <c r="G5839" s="130">
        <v>281256817</v>
      </c>
      <c r="H5839" s="130" t="str">
        <f t="shared" si="182"/>
        <v>KT-140023</v>
      </c>
      <c r="I5839" s="130" t="str">
        <f t="shared" si="183"/>
        <v>AG</v>
      </c>
    </row>
    <row r="5840" spans="1:9" x14ac:dyDescent="0.15">
      <c r="A5840" s="130">
        <v>5838</v>
      </c>
      <c r="B5840" s="130" t="s">
        <v>23996</v>
      </c>
      <c r="C5840" s="130" t="s">
        <v>2157</v>
      </c>
      <c r="D5840" s="130">
        <v>10</v>
      </c>
      <c r="E5840" s="130" t="s">
        <v>12355</v>
      </c>
      <c r="F5840" s="130">
        <v>280926.71000000002</v>
      </c>
      <c r="G5840" s="130">
        <v>397222.32</v>
      </c>
      <c r="H5840" s="130" t="str">
        <f t="shared" si="182"/>
        <v>KT-140024</v>
      </c>
      <c r="I5840" s="130" t="str">
        <f t="shared" si="183"/>
        <v>AG</v>
      </c>
    </row>
    <row r="5841" spans="1:9" x14ac:dyDescent="0.15">
      <c r="A5841" s="130">
        <v>5839</v>
      </c>
      <c r="B5841" s="130" t="s">
        <v>23997</v>
      </c>
      <c r="C5841" s="130" t="s">
        <v>17661</v>
      </c>
      <c r="D5841" s="130">
        <v>30000</v>
      </c>
      <c r="E5841" s="130" t="s">
        <v>12368</v>
      </c>
      <c r="F5841" s="130">
        <v>2507240</v>
      </c>
      <c r="G5841" s="130">
        <v>3571100</v>
      </c>
      <c r="H5841" s="130" t="str">
        <f t="shared" si="182"/>
        <v>KT-140025</v>
      </c>
      <c r="I5841" s="130" t="str">
        <f t="shared" si="183"/>
        <v>AG</v>
      </c>
    </row>
    <row r="5842" spans="1:9" x14ac:dyDescent="0.15">
      <c r="A5842" s="130">
        <v>5840</v>
      </c>
      <c r="B5842" s="130" t="s">
        <v>23998</v>
      </c>
      <c r="C5842" s="130" t="s">
        <v>17662</v>
      </c>
      <c r="D5842" s="130">
        <v>1000</v>
      </c>
      <c r="E5842" s="130" t="s">
        <v>12368</v>
      </c>
      <c r="F5842" s="130">
        <v>19835903</v>
      </c>
      <c r="G5842" s="130">
        <v>8200000</v>
      </c>
      <c r="H5842" s="130" t="str">
        <f t="shared" si="182"/>
        <v>KT-140026</v>
      </c>
      <c r="I5842" s="130" t="str">
        <f t="shared" si="183"/>
        <v>AG</v>
      </c>
    </row>
    <row r="5843" spans="1:9" x14ac:dyDescent="0.15">
      <c r="A5843" s="130">
        <v>5841</v>
      </c>
      <c r="B5843" s="130" t="s">
        <v>23999</v>
      </c>
      <c r="C5843" s="130" t="s">
        <v>17663</v>
      </c>
      <c r="D5843" s="130">
        <v>1</v>
      </c>
      <c r="E5843" s="130" t="s">
        <v>12403</v>
      </c>
      <c r="F5843" s="130">
        <v>3593001.6</v>
      </c>
      <c r="G5843" s="130">
        <v>2714400</v>
      </c>
      <c r="H5843" s="130" t="str">
        <f t="shared" si="182"/>
        <v>KT-140027</v>
      </c>
      <c r="I5843" s="130" t="str">
        <f t="shared" si="183"/>
        <v>AG</v>
      </c>
    </row>
    <row r="5844" spans="1:9" x14ac:dyDescent="0.15">
      <c r="A5844" s="130">
        <v>5842</v>
      </c>
      <c r="B5844" s="130" t="s">
        <v>24000</v>
      </c>
      <c r="C5844" s="130" t="s">
        <v>17664</v>
      </c>
      <c r="D5844" s="130">
        <v>1</v>
      </c>
      <c r="E5844" s="130" t="s">
        <v>14212</v>
      </c>
      <c r="F5844" s="130">
        <v>26668251</v>
      </c>
      <c r="G5844" s="130">
        <v>27034964</v>
      </c>
      <c r="H5844" s="130" t="str">
        <f t="shared" si="182"/>
        <v>KT-140028</v>
      </c>
      <c r="I5844" s="130" t="str">
        <f t="shared" si="183"/>
        <v>AG</v>
      </c>
    </row>
    <row r="5845" spans="1:9" x14ac:dyDescent="0.15">
      <c r="A5845" s="130">
        <v>5843</v>
      </c>
      <c r="B5845" s="130" t="s">
        <v>24001</v>
      </c>
      <c r="C5845" s="130" t="s">
        <v>17665</v>
      </c>
      <c r="D5845" s="130">
        <v>1</v>
      </c>
      <c r="E5845" s="130" t="s">
        <v>12370</v>
      </c>
      <c r="F5845" s="130">
        <v>27650000</v>
      </c>
      <c r="G5845" s="130">
        <v>25140000</v>
      </c>
      <c r="H5845" s="130" t="str">
        <f t="shared" si="182"/>
        <v>KT-140029</v>
      </c>
      <c r="I5845" s="130" t="str">
        <f t="shared" si="183"/>
        <v>AG</v>
      </c>
    </row>
    <row r="5846" spans="1:9" x14ac:dyDescent="0.15">
      <c r="A5846" s="130">
        <v>5844</v>
      </c>
      <c r="B5846" s="130" t="s">
        <v>3185</v>
      </c>
      <c r="C5846" s="130" t="s">
        <v>17667</v>
      </c>
      <c r="D5846" s="130">
        <v>1</v>
      </c>
      <c r="E5846" s="130" t="s">
        <v>17668</v>
      </c>
      <c r="F5846" s="130">
        <v>116750</v>
      </c>
      <c r="G5846" s="130">
        <v>130500</v>
      </c>
      <c r="H5846" s="130" t="str">
        <f t="shared" si="182"/>
        <v>KT-140030</v>
      </c>
      <c r="I5846" s="130" t="str">
        <f t="shared" si="183"/>
        <v>VR</v>
      </c>
    </row>
    <row r="5847" spans="1:9" x14ac:dyDescent="0.15">
      <c r="A5847" s="130">
        <v>5845</v>
      </c>
      <c r="B5847" s="130" t="s">
        <v>24002</v>
      </c>
      <c r="C5847" s="130" t="s">
        <v>17669</v>
      </c>
      <c r="D5847" s="130">
        <v>300</v>
      </c>
      <c r="E5847" s="130" t="s">
        <v>12372</v>
      </c>
      <c r="F5847" s="130">
        <v>211275</v>
      </c>
      <c r="G5847" s="130">
        <v>137800</v>
      </c>
      <c r="H5847" s="130" t="str">
        <f t="shared" si="182"/>
        <v>KT-140031</v>
      </c>
      <c r="I5847" s="130" t="str">
        <f t="shared" si="183"/>
        <v>AG</v>
      </c>
    </row>
    <row r="5848" spans="1:9" x14ac:dyDescent="0.15">
      <c r="A5848" s="130">
        <v>5846</v>
      </c>
      <c r="B5848" s="130" t="s">
        <v>24003</v>
      </c>
      <c r="C5848" s="130" t="s">
        <v>17670</v>
      </c>
      <c r="D5848" s="130">
        <v>100</v>
      </c>
      <c r="E5848" s="130" t="s">
        <v>12402</v>
      </c>
      <c r="F5848" s="130">
        <v>486128</v>
      </c>
      <c r="G5848" s="130">
        <v>628032</v>
      </c>
      <c r="H5848" s="130" t="str">
        <f t="shared" si="182"/>
        <v>KT-140032</v>
      </c>
      <c r="I5848" s="130" t="str">
        <f t="shared" si="183"/>
        <v>AG</v>
      </c>
    </row>
    <row r="5849" spans="1:9" x14ac:dyDescent="0.15">
      <c r="A5849" s="130">
        <v>5847</v>
      </c>
      <c r="B5849" s="130" t="s">
        <v>24004</v>
      </c>
      <c r="C5849" s="130" t="s">
        <v>17671</v>
      </c>
      <c r="D5849" s="130">
        <v>100</v>
      </c>
      <c r="E5849" s="130" t="s">
        <v>12355</v>
      </c>
      <c r="F5849" s="130">
        <v>27543</v>
      </c>
      <c r="G5849" s="130">
        <v>93219</v>
      </c>
      <c r="H5849" s="130" t="str">
        <f t="shared" si="182"/>
        <v>KT-140033</v>
      </c>
      <c r="I5849" s="130" t="str">
        <f t="shared" si="183"/>
        <v>AG</v>
      </c>
    </row>
    <row r="5850" spans="1:9" x14ac:dyDescent="0.15">
      <c r="A5850" s="130">
        <v>5848</v>
      </c>
      <c r="B5850" s="130" t="s">
        <v>24005</v>
      </c>
      <c r="C5850" s="130" t="s">
        <v>17672</v>
      </c>
      <c r="D5850" s="130">
        <v>100</v>
      </c>
      <c r="E5850" s="130" t="s">
        <v>17673</v>
      </c>
      <c r="F5850" s="130">
        <v>94850</v>
      </c>
      <c r="G5850" s="130">
        <v>133850</v>
      </c>
      <c r="H5850" s="130" t="str">
        <f t="shared" si="182"/>
        <v>KT-140034</v>
      </c>
      <c r="I5850" s="130" t="str">
        <f t="shared" si="183"/>
        <v>AG</v>
      </c>
    </row>
    <row r="5851" spans="1:9" x14ac:dyDescent="0.15">
      <c r="A5851" s="130">
        <v>5849</v>
      </c>
      <c r="B5851" s="130" t="s">
        <v>24006</v>
      </c>
      <c r="C5851" s="130" t="s">
        <v>17674</v>
      </c>
      <c r="D5851" s="130">
        <v>100</v>
      </c>
      <c r="E5851" s="130" t="s">
        <v>12370</v>
      </c>
      <c r="F5851" s="130">
        <v>1118900</v>
      </c>
      <c r="G5851" s="130">
        <v>273700</v>
      </c>
      <c r="H5851" s="130" t="str">
        <f t="shared" si="182"/>
        <v>KT-140035</v>
      </c>
      <c r="I5851" s="130" t="str">
        <f t="shared" si="183"/>
        <v>AG</v>
      </c>
    </row>
    <row r="5852" spans="1:9" x14ac:dyDescent="0.15">
      <c r="A5852" s="130">
        <v>5850</v>
      </c>
      <c r="B5852" s="130" t="s">
        <v>1496</v>
      </c>
      <c r="C5852" s="130" t="s">
        <v>2237</v>
      </c>
      <c r="D5852" s="130">
        <v>1000</v>
      </c>
      <c r="E5852" s="130" t="s">
        <v>12372</v>
      </c>
      <c r="F5852" s="130">
        <v>6638000</v>
      </c>
      <c r="G5852" s="130">
        <v>6300000</v>
      </c>
      <c r="H5852" s="130" t="str">
        <f t="shared" si="182"/>
        <v>KT-140036</v>
      </c>
      <c r="I5852" s="130" t="str">
        <f t="shared" si="183"/>
        <v>VE</v>
      </c>
    </row>
    <row r="5853" spans="1:9" x14ac:dyDescent="0.15">
      <c r="A5853" s="130">
        <v>5851</v>
      </c>
      <c r="B5853" s="130" t="s">
        <v>24007</v>
      </c>
      <c r="C5853" s="130" t="s">
        <v>17675</v>
      </c>
      <c r="D5853" s="130">
        <v>10</v>
      </c>
      <c r="E5853" s="130" t="s">
        <v>12370</v>
      </c>
      <c r="F5853" s="130">
        <v>987093.8</v>
      </c>
      <c r="G5853" s="130">
        <v>1421356.4</v>
      </c>
      <c r="H5853" s="130" t="str">
        <f t="shared" si="182"/>
        <v>KT-140037</v>
      </c>
      <c r="I5853" s="130" t="str">
        <f t="shared" si="183"/>
        <v>AG</v>
      </c>
    </row>
    <row r="5854" spans="1:9" x14ac:dyDescent="0.15">
      <c r="A5854" s="130">
        <v>5852</v>
      </c>
      <c r="B5854" s="130" t="s">
        <v>24008</v>
      </c>
      <c r="C5854" s="130" t="s">
        <v>17676</v>
      </c>
      <c r="D5854" s="130">
        <v>10</v>
      </c>
      <c r="E5854" s="130" t="s">
        <v>12403</v>
      </c>
      <c r="F5854" s="130">
        <v>3993680</v>
      </c>
      <c r="G5854" s="130">
        <v>2795080</v>
      </c>
      <c r="H5854" s="130" t="str">
        <f t="shared" si="182"/>
        <v>KT-140038</v>
      </c>
      <c r="I5854" s="130" t="str">
        <f t="shared" si="183"/>
        <v>AG</v>
      </c>
    </row>
    <row r="5855" spans="1:9" x14ac:dyDescent="0.15">
      <c r="A5855" s="130">
        <v>5853</v>
      </c>
      <c r="B5855" s="130" t="s">
        <v>24009</v>
      </c>
      <c r="C5855" s="130" t="s">
        <v>14549</v>
      </c>
      <c r="D5855" s="130">
        <v>1</v>
      </c>
      <c r="E5855" s="130" t="s">
        <v>12403</v>
      </c>
      <c r="F5855" s="130">
        <v>25300496</v>
      </c>
      <c r="G5855" s="130">
        <v>30729000</v>
      </c>
      <c r="H5855" s="130" t="str">
        <f t="shared" si="182"/>
        <v>KT-140039</v>
      </c>
      <c r="I5855" s="130" t="str">
        <f t="shared" si="183"/>
        <v>AG</v>
      </c>
    </row>
    <row r="5856" spans="1:9" x14ac:dyDescent="0.15">
      <c r="A5856" s="130">
        <v>5854</v>
      </c>
      <c r="B5856" s="130" t="s">
        <v>3180</v>
      </c>
      <c r="C5856" s="130" t="s">
        <v>17678</v>
      </c>
      <c r="D5856" s="130">
        <v>3000</v>
      </c>
      <c r="E5856" s="130" t="s">
        <v>12361</v>
      </c>
      <c r="F5856" s="130">
        <v>17315700</v>
      </c>
      <c r="G5856" s="130">
        <v>11848700</v>
      </c>
      <c r="H5856" s="130" t="str">
        <f t="shared" si="182"/>
        <v>KT-140040</v>
      </c>
      <c r="I5856" s="130" t="str">
        <f t="shared" si="183"/>
        <v>VR</v>
      </c>
    </row>
    <row r="5857" spans="1:9" x14ac:dyDescent="0.15">
      <c r="A5857" s="130">
        <v>5855</v>
      </c>
      <c r="B5857" s="130" t="s">
        <v>24010</v>
      </c>
      <c r="C5857" s="130" t="s">
        <v>17679</v>
      </c>
      <c r="D5857" s="130">
        <v>300</v>
      </c>
      <c r="E5857" s="130" t="s">
        <v>12355</v>
      </c>
      <c r="F5857" s="130">
        <v>53055</v>
      </c>
      <c r="G5857" s="130">
        <v>59886.8</v>
      </c>
      <c r="H5857" s="130" t="str">
        <f t="shared" si="182"/>
        <v>KT-140041</v>
      </c>
      <c r="I5857" s="130" t="str">
        <f t="shared" si="183"/>
        <v>AG</v>
      </c>
    </row>
    <row r="5858" spans="1:9" x14ac:dyDescent="0.15">
      <c r="A5858" s="130">
        <v>5856</v>
      </c>
      <c r="B5858" s="130" t="s">
        <v>24011</v>
      </c>
      <c r="C5858" s="130" t="s">
        <v>17680</v>
      </c>
      <c r="D5858" s="130">
        <v>1</v>
      </c>
      <c r="E5858" s="130" t="s">
        <v>17681</v>
      </c>
      <c r="F5858" s="130">
        <v>778</v>
      </c>
      <c r="G5858" s="130">
        <v>4315</v>
      </c>
      <c r="H5858" s="130" t="str">
        <f t="shared" si="182"/>
        <v>KT-140042</v>
      </c>
      <c r="I5858" s="130" t="str">
        <f t="shared" si="183"/>
        <v>AG</v>
      </c>
    </row>
    <row r="5859" spans="1:9" x14ac:dyDescent="0.15">
      <c r="A5859" s="130">
        <v>5857</v>
      </c>
      <c r="B5859" s="130" t="s">
        <v>24012</v>
      </c>
      <c r="C5859" s="130" t="s">
        <v>17682</v>
      </c>
      <c r="D5859" s="130">
        <v>100</v>
      </c>
      <c r="E5859" s="130" t="s">
        <v>12355</v>
      </c>
      <c r="F5859" s="130">
        <v>2503335</v>
      </c>
      <c r="G5859" s="130">
        <v>5535250</v>
      </c>
      <c r="H5859" s="130" t="str">
        <f t="shared" si="182"/>
        <v>KT-140043</v>
      </c>
      <c r="I5859" s="130" t="str">
        <f t="shared" si="183"/>
        <v>AG</v>
      </c>
    </row>
    <row r="5860" spans="1:9" x14ac:dyDescent="0.15">
      <c r="A5860" s="130">
        <v>5858</v>
      </c>
      <c r="B5860" s="130" t="s">
        <v>24013</v>
      </c>
      <c r="C5860" s="130" t="s">
        <v>17683</v>
      </c>
      <c r="D5860" s="130">
        <v>10</v>
      </c>
      <c r="E5860" s="130" t="s">
        <v>12788</v>
      </c>
      <c r="F5860" s="130">
        <v>92600</v>
      </c>
      <c r="G5860" s="130">
        <v>68600</v>
      </c>
      <c r="H5860" s="130" t="str">
        <f t="shared" si="182"/>
        <v>KT-140044</v>
      </c>
      <c r="I5860" s="130" t="str">
        <f t="shared" si="183"/>
        <v>AG</v>
      </c>
    </row>
    <row r="5861" spans="1:9" x14ac:dyDescent="0.15">
      <c r="A5861" s="130">
        <v>5859</v>
      </c>
      <c r="B5861" s="130" t="s">
        <v>24014</v>
      </c>
      <c r="C5861" s="130" t="s">
        <v>17684</v>
      </c>
      <c r="D5861" s="130">
        <v>1</v>
      </c>
      <c r="E5861" s="130" t="s">
        <v>13699</v>
      </c>
      <c r="F5861" s="130">
        <v>1000000</v>
      </c>
      <c r="G5861" s="130">
        <v>1080000</v>
      </c>
      <c r="H5861" s="130" t="str">
        <f t="shared" si="182"/>
        <v>KT-140045</v>
      </c>
      <c r="I5861" s="130" t="str">
        <f t="shared" si="183"/>
        <v>AG</v>
      </c>
    </row>
    <row r="5862" spans="1:9" x14ac:dyDescent="0.15">
      <c r="A5862" s="130">
        <v>5860</v>
      </c>
      <c r="B5862" s="130" t="s">
        <v>24015</v>
      </c>
      <c r="C5862" s="130" t="s">
        <v>17685</v>
      </c>
      <c r="D5862" s="130">
        <v>1000</v>
      </c>
      <c r="E5862" s="130" t="s">
        <v>12372</v>
      </c>
      <c r="F5862" s="130">
        <v>9122218.4000000004</v>
      </c>
      <c r="G5862" s="130">
        <v>8347000</v>
      </c>
      <c r="H5862" s="130" t="str">
        <f t="shared" si="182"/>
        <v>KT-140046</v>
      </c>
      <c r="I5862" s="130" t="str">
        <f t="shared" si="183"/>
        <v>AG</v>
      </c>
    </row>
    <row r="5863" spans="1:9" x14ac:dyDescent="0.15">
      <c r="A5863" s="130">
        <v>5861</v>
      </c>
      <c r="B5863" s="130" t="s">
        <v>24016</v>
      </c>
      <c r="C5863" s="130" t="s">
        <v>17686</v>
      </c>
      <c r="D5863" s="130">
        <v>10</v>
      </c>
      <c r="E5863" s="130" t="s">
        <v>12402</v>
      </c>
      <c r="F5863" s="130">
        <v>8310000</v>
      </c>
      <c r="G5863" s="130">
        <v>8950000</v>
      </c>
      <c r="H5863" s="130" t="str">
        <f t="shared" si="182"/>
        <v>KT-140047</v>
      </c>
      <c r="I5863" s="130" t="str">
        <f t="shared" si="183"/>
        <v>AG</v>
      </c>
    </row>
    <row r="5864" spans="1:9" x14ac:dyDescent="0.15">
      <c r="A5864" s="130">
        <v>5862</v>
      </c>
      <c r="B5864" s="130" t="s">
        <v>24017</v>
      </c>
      <c r="C5864" s="130" t="s">
        <v>15615</v>
      </c>
      <c r="D5864" s="130">
        <v>1000</v>
      </c>
      <c r="E5864" s="130" t="s">
        <v>12361</v>
      </c>
      <c r="F5864" s="130">
        <v>76713262.900000006</v>
      </c>
      <c r="G5864" s="130">
        <v>105815200</v>
      </c>
      <c r="H5864" s="130" t="str">
        <f t="shared" si="182"/>
        <v>KT-140048</v>
      </c>
      <c r="I5864" s="130" t="str">
        <f t="shared" si="183"/>
        <v>AG</v>
      </c>
    </row>
    <row r="5865" spans="1:9" x14ac:dyDescent="0.15">
      <c r="A5865" s="130">
        <v>5863</v>
      </c>
      <c r="B5865" s="130" t="s">
        <v>24018</v>
      </c>
      <c r="C5865" s="130" t="s">
        <v>17687</v>
      </c>
      <c r="D5865" s="130">
        <v>1</v>
      </c>
      <c r="E5865" s="130" t="s">
        <v>17688</v>
      </c>
      <c r="F5865" s="130">
        <v>301500</v>
      </c>
      <c r="G5865" s="130">
        <v>380000</v>
      </c>
      <c r="H5865" s="130" t="str">
        <f t="shared" si="182"/>
        <v>KT-140049</v>
      </c>
      <c r="I5865" s="130" t="str">
        <f t="shared" si="183"/>
        <v>AG</v>
      </c>
    </row>
    <row r="5866" spans="1:9" x14ac:dyDescent="0.15">
      <c r="A5866" s="130">
        <v>5864</v>
      </c>
      <c r="B5866" s="130" t="s">
        <v>3177</v>
      </c>
      <c r="C5866" s="130" t="s">
        <v>17690</v>
      </c>
      <c r="D5866" s="130">
        <v>1000</v>
      </c>
      <c r="E5866" s="130" t="s">
        <v>12372</v>
      </c>
      <c r="F5866" s="130">
        <v>7545100</v>
      </c>
      <c r="G5866" s="130">
        <v>10528800</v>
      </c>
      <c r="H5866" s="130" t="str">
        <f t="shared" si="182"/>
        <v>KT-140050</v>
      </c>
      <c r="I5866" s="130" t="str">
        <f t="shared" si="183"/>
        <v>VE</v>
      </c>
    </row>
    <row r="5867" spans="1:9" x14ac:dyDescent="0.15">
      <c r="A5867" s="130">
        <v>5865</v>
      </c>
      <c r="B5867" s="130" t="s">
        <v>22556</v>
      </c>
      <c r="C5867" s="130" t="s">
        <v>17692</v>
      </c>
      <c r="D5867" s="130">
        <v>1</v>
      </c>
      <c r="E5867" s="130" t="s">
        <v>15439</v>
      </c>
      <c r="F5867" s="130">
        <v>1826600</v>
      </c>
      <c r="G5867" s="130">
        <v>2240265</v>
      </c>
      <c r="H5867" s="130" t="str">
        <f t="shared" si="182"/>
        <v>KT-140051</v>
      </c>
      <c r="I5867" s="130" t="str">
        <f t="shared" si="183"/>
        <v>VE</v>
      </c>
    </row>
    <row r="5868" spans="1:9" x14ac:dyDescent="0.15">
      <c r="A5868" s="130">
        <v>5866</v>
      </c>
      <c r="B5868" s="130" t="s">
        <v>24019</v>
      </c>
      <c r="C5868" s="130" t="s">
        <v>17693</v>
      </c>
      <c r="D5868" s="130">
        <v>13</v>
      </c>
      <c r="E5868" s="130" t="s">
        <v>17694</v>
      </c>
      <c r="F5868" s="130">
        <v>2353010</v>
      </c>
      <c r="G5868" s="130">
        <v>1691910</v>
      </c>
      <c r="H5868" s="130" t="str">
        <f t="shared" si="182"/>
        <v>KT-140052</v>
      </c>
      <c r="I5868" s="130" t="str">
        <f t="shared" si="183"/>
        <v>AG</v>
      </c>
    </row>
    <row r="5869" spans="1:9" x14ac:dyDescent="0.15">
      <c r="A5869" s="130">
        <v>5867</v>
      </c>
      <c r="B5869" s="130" t="s">
        <v>22555</v>
      </c>
      <c r="C5869" s="130" t="s">
        <v>17696</v>
      </c>
      <c r="D5869" s="130">
        <v>100</v>
      </c>
      <c r="E5869" s="130" t="s">
        <v>12372</v>
      </c>
      <c r="F5869" s="130">
        <v>29100</v>
      </c>
      <c r="G5869" s="130">
        <v>57200</v>
      </c>
      <c r="H5869" s="130" t="str">
        <f t="shared" si="182"/>
        <v>KT-140053</v>
      </c>
      <c r="I5869" s="130" t="str">
        <f t="shared" si="183"/>
        <v>VR</v>
      </c>
    </row>
    <row r="5870" spans="1:9" x14ac:dyDescent="0.15">
      <c r="A5870" s="130">
        <v>5868</v>
      </c>
      <c r="B5870" s="130" t="s">
        <v>24020</v>
      </c>
      <c r="C5870" s="130" t="s">
        <v>17697</v>
      </c>
      <c r="D5870" s="130">
        <v>1</v>
      </c>
      <c r="E5870" s="130" t="s">
        <v>12372</v>
      </c>
      <c r="F5870" s="130">
        <v>2432</v>
      </c>
      <c r="G5870" s="130">
        <v>5000</v>
      </c>
      <c r="H5870" s="130" t="str">
        <f t="shared" si="182"/>
        <v>KT-140054</v>
      </c>
      <c r="I5870" s="130" t="str">
        <f t="shared" si="183"/>
        <v>AG</v>
      </c>
    </row>
    <row r="5871" spans="1:9" x14ac:dyDescent="0.15">
      <c r="A5871" s="130">
        <v>5869</v>
      </c>
      <c r="B5871" s="130" t="s">
        <v>24021</v>
      </c>
      <c r="C5871" s="130" t="s">
        <v>17698</v>
      </c>
      <c r="D5871" s="130">
        <v>100</v>
      </c>
      <c r="E5871" s="130" t="s">
        <v>12372</v>
      </c>
      <c r="F5871" s="130">
        <v>305041</v>
      </c>
      <c r="G5871" s="130">
        <v>325216</v>
      </c>
      <c r="H5871" s="130" t="str">
        <f t="shared" si="182"/>
        <v>KT-140055</v>
      </c>
      <c r="I5871" s="130" t="str">
        <f t="shared" si="183"/>
        <v>AG</v>
      </c>
    </row>
    <row r="5872" spans="1:9" x14ac:dyDescent="0.15">
      <c r="A5872" s="130">
        <v>5870</v>
      </c>
      <c r="B5872" s="130" t="s">
        <v>22554</v>
      </c>
      <c r="C5872" s="130" t="s">
        <v>12643</v>
      </c>
      <c r="D5872" s="130">
        <v>1</v>
      </c>
      <c r="E5872" s="130" t="s">
        <v>17700</v>
      </c>
      <c r="F5872" s="130">
        <v>542120</v>
      </c>
      <c r="G5872" s="130">
        <v>777825</v>
      </c>
      <c r="H5872" s="130" t="str">
        <f t="shared" si="182"/>
        <v>KT-140056</v>
      </c>
      <c r="I5872" s="130" t="str">
        <f t="shared" si="183"/>
        <v>VR</v>
      </c>
    </row>
    <row r="5873" spans="1:9" x14ac:dyDescent="0.15">
      <c r="A5873" s="130">
        <v>5871</v>
      </c>
      <c r="B5873" s="130" t="s">
        <v>24022</v>
      </c>
      <c r="C5873" s="130" t="s">
        <v>17701</v>
      </c>
      <c r="D5873" s="130">
        <v>10</v>
      </c>
      <c r="E5873" s="130" t="s">
        <v>12355</v>
      </c>
      <c r="F5873" s="130">
        <v>5564443.79</v>
      </c>
      <c r="G5873" s="130">
        <v>6747265.5999999996</v>
      </c>
      <c r="H5873" s="130" t="str">
        <f t="shared" si="182"/>
        <v>KT-140057</v>
      </c>
      <c r="I5873" s="130" t="str">
        <f t="shared" si="183"/>
        <v>AG</v>
      </c>
    </row>
    <row r="5874" spans="1:9" x14ac:dyDescent="0.15">
      <c r="A5874" s="130">
        <v>5872</v>
      </c>
      <c r="B5874" s="130" t="s">
        <v>24023</v>
      </c>
      <c r="C5874" s="130" t="s">
        <v>1940</v>
      </c>
      <c r="D5874" s="130">
        <v>1000</v>
      </c>
      <c r="E5874" s="130" t="s">
        <v>12372</v>
      </c>
      <c r="F5874" s="130">
        <v>5206000.3</v>
      </c>
      <c r="G5874" s="130">
        <v>1768000</v>
      </c>
      <c r="H5874" s="130" t="str">
        <f t="shared" si="182"/>
        <v>KT-140058</v>
      </c>
      <c r="I5874" s="130" t="str">
        <f t="shared" si="183"/>
        <v>VG</v>
      </c>
    </row>
    <row r="5875" spans="1:9" x14ac:dyDescent="0.15">
      <c r="A5875" s="130">
        <v>5873</v>
      </c>
      <c r="B5875" s="130" t="s">
        <v>3174</v>
      </c>
      <c r="C5875" s="130" t="s">
        <v>17703</v>
      </c>
      <c r="D5875" s="130">
        <v>1</v>
      </c>
      <c r="E5875" s="130" t="s">
        <v>12688</v>
      </c>
      <c r="F5875" s="130">
        <v>46036</v>
      </c>
      <c r="G5875" s="130">
        <v>17200</v>
      </c>
      <c r="H5875" s="130" t="str">
        <f t="shared" si="182"/>
        <v>KT-140059</v>
      </c>
      <c r="I5875" s="130" t="str">
        <f t="shared" si="183"/>
        <v>VE</v>
      </c>
    </row>
    <row r="5876" spans="1:9" x14ac:dyDescent="0.15">
      <c r="A5876" s="130">
        <v>5874</v>
      </c>
      <c r="B5876" s="130" t="s">
        <v>24024</v>
      </c>
      <c r="C5876" s="130" t="s">
        <v>16694</v>
      </c>
      <c r="D5876" s="130">
        <v>5000</v>
      </c>
      <c r="E5876" s="130" t="s">
        <v>12361</v>
      </c>
      <c r="F5876" s="130">
        <v>22087000</v>
      </c>
      <c r="G5876" s="130">
        <v>35434600</v>
      </c>
      <c r="H5876" s="130" t="str">
        <f t="shared" si="182"/>
        <v>KT-140060</v>
      </c>
      <c r="I5876" s="130" t="str">
        <f t="shared" si="183"/>
        <v>AG</v>
      </c>
    </row>
    <row r="5877" spans="1:9" x14ac:dyDescent="0.15">
      <c r="A5877" s="130">
        <v>5875</v>
      </c>
      <c r="B5877" s="130" t="s">
        <v>24025</v>
      </c>
      <c r="C5877" s="130" t="s">
        <v>17130</v>
      </c>
      <c r="D5877" s="130">
        <v>15</v>
      </c>
      <c r="E5877" s="130" t="s">
        <v>12446</v>
      </c>
      <c r="F5877" s="130">
        <v>138950</v>
      </c>
      <c r="G5877" s="130">
        <v>115230</v>
      </c>
      <c r="H5877" s="130" t="str">
        <f t="shared" si="182"/>
        <v>KT-140061</v>
      </c>
      <c r="I5877" s="130" t="str">
        <f t="shared" si="183"/>
        <v>AG</v>
      </c>
    </row>
    <row r="5878" spans="1:9" x14ac:dyDescent="0.15">
      <c r="A5878" s="130">
        <v>5876</v>
      </c>
      <c r="B5878" s="130" t="s">
        <v>24026</v>
      </c>
      <c r="C5878" s="130" t="s">
        <v>17704</v>
      </c>
      <c r="D5878" s="130">
        <v>1</v>
      </c>
      <c r="E5878" s="130" t="s">
        <v>12361</v>
      </c>
      <c r="F5878" s="130">
        <v>49700</v>
      </c>
      <c r="G5878" s="130">
        <v>60705</v>
      </c>
      <c r="H5878" s="130" t="str">
        <f t="shared" si="182"/>
        <v>KT-140062</v>
      </c>
      <c r="I5878" s="130" t="str">
        <f t="shared" si="183"/>
        <v>AG</v>
      </c>
    </row>
    <row r="5879" spans="1:9" x14ac:dyDescent="0.15">
      <c r="A5879" s="130">
        <v>5877</v>
      </c>
      <c r="B5879" s="130" t="s">
        <v>24027</v>
      </c>
      <c r="C5879" s="130" t="s">
        <v>17705</v>
      </c>
      <c r="D5879" s="130">
        <v>1000</v>
      </c>
      <c r="E5879" s="130" t="s">
        <v>12361</v>
      </c>
      <c r="F5879" s="130">
        <v>1268301</v>
      </c>
      <c r="G5879" s="130">
        <v>1822547</v>
      </c>
      <c r="H5879" s="130" t="str">
        <f t="shared" si="182"/>
        <v>KT-140063</v>
      </c>
      <c r="I5879" s="130" t="str">
        <f t="shared" si="183"/>
        <v>AG</v>
      </c>
    </row>
    <row r="5880" spans="1:9" x14ac:dyDescent="0.15">
      <c r="A5880" s="130">
        <v>5878</v>
      </c>
      <c r="B5880" s="130" t="s">
        <v>24028</v>
      </c>
      <c r="C5880" s="130" t="s">
        <v>2238</v>
      </c>
      <c r="D5880" s="130">
        <v>1500</v>
      </c>
      <c r="E5880" s="130" t="s">
        <v>12368</v>
      </c>
      <c r="F5880" s="130">
        <v>7155000</v>
      </c>
      <c r="G5880" s="130">
        <v>2910000</v>
      </c>
      <c r="H5880" s="130" t="str">
        <f t="shared" si="182"/>
        <v>KT-140064</v>
      </c>
      <c r="I5880" s="130" t="str">
        <f t="shared" si="183"/>
        <v>VG</v>
      </c>
    </row>
    <row r="5881" spans="1:9" x14ac:dyDescent="0.15">
      <c r="A5881" s="130">
        <v>5879</v>
      </c>
      <c r="B5881" s="130" t="s">
        <v>24029</v>
      </c>
      <c r="C5881" s="130" t="s">
        <v>17706</v>
      </c>
      <c r="D5881" s="130">
        <v>100</v>
      </c>
      <c r="E5881" s="130" t="s">
        <v>12355</v>
      </c>
      <c r="F5881" s="130">
        <v>2637392</v>
      </c>
      <c r="G5881" s="130">
        <v>2308196</v>
      </c>
      <c r="H5881" s="130" t="str">
        <f t="shared" si="182"/>
        <v>KT-140065</v>
      </c>
      <c r="I5881" s="130" t="str">
        <f t="shared" si="183"/>
        <v>AG</v>
      </c>
    </row>
    <row r="5882" spans="1:9" x14ac:dyDescent="0.15">
      <c r="A5882" s="130">
        <v>5880</v>
      </c>
      <c r="B5882" s="130" t="s">
        <v>24030</v>
      </c>
      <c r="C5882" s="130" t="s">
        <v>17707</v>
      </c>
      <c r="D5882" s="130">
        <v>1000</v>
      </c>
      <c r="E5882" s="130" t="s">
        <v>12355</v>
      </c>
      <c r="F5882" s="130">
        <v>24191800</v>
      </c>
      <c r="G5882" s="130">
        <v>28556600</v>
      </c>
      <c r="H5882" s="130" t="str">
        <f t="shared" si="182"/>
        <v>KT-140066</v>
      </c>
      <c r="I5882" s="130" t="str">
        <f t="shared" si="183"/>
        <v>AG</v>
      </c>
    </row>
    <row r="5883" spans="1:9" x14ac:dyDescent="0.15">
      <c r="A5883" s="130">
        <v>5881</v>
      </c>
      <c r="B5883" s="130" t="s">
        <v>24031</v>
      </c>
      <c r="C5883" s="130" t="s">
        <v>17708</v>
      </c>
      <c r="D5883" s="130">
        <v>100000</v>
      </c>
      <c r="E5883" s="130" t="s">
        <v>12361</v>
      </c>
      <c r="F5883" s="130">
        <v>123866800</v>
      </c>
      <c r="G5883" s="130">
        <v>121936300</v>
      </c>
      <c r="H5883" s="130" t="str">
        <f t="shared" si="182"/>
        <v>KT-140067</v>
      </c>
      <c r="I5883" s="130" t="str">
        <f t="shared" si="183"/>
        <v>AG</v>
      </c>
    </row>
    <row r="5884" spans="1:9" x14ac:dyDescent="0.15">
      <c r="A5884" s="130">
        <v>5882</v>
      </c>
      <c r="B5884" s="130" t="s">
        <v>24032</v>
      </c>
      <c r="C5884" s="130" t="s">
        <v>17709</v>
      </c>
      <c r="D5884" s="130">
        <v>5000</v>
      </c>
      <c r="E5884" s="130" t="s">
        <v>12372</v>
      </c>
      <c r="F5884" s="130">
        <v>33346577</v>
      </c>
      <c r="G5884" s="130">
        <v>33241142</v>
      </c>
      <c r="H5884" s="130" t="str">
        <f t="shared" si="182"/>
        <v>KT-140068</v>
      </c>
      <c r="I5884" s="130" t="str">
        <f t="shared" si="183"/>
        <v>AG</v>
      </c>
    </row>
    <row r="5885" spans="1:9" x14ac:dyDescent="0.15">
      <c r="A5885" s="130">
        <v>5883</v>
      </c>
      <c r="B5885" s="130" t="s">
        <v>24033</v>
      </c>
      <c r="C5885" s="130" t="s">
        <v>17710</v>
      </c>
      <c r="D5885" s="130">
        <v>300</v>
      </c>
      <c r="E5885" s="130" t="s">
        <v>12368</v>
      </c>
      <c r="F5885" s="130">
        <v>3550200</v>
      </c>
      <c r="G5885" s="130">
        <v>3930000</v>
      </c>
      <c r="H5885" s="130" t="str">
        <f t="shared" si="182"/>
        <v>KT-140069</v>
      </c>
      <c r="I5885" s="130" t="str">
        <f t="shared" si="183"/>
        <v>AG</v>
      </c>
    </row>
    <row r="5886" spans="1:9" x14ac:dyDescent="0.15">
      <c r="A5886" s="130">
        <v>5884</v>
      </c>
      <c r="B5886" s="130" t="s">
        <v>24034</v>
      </c>
      <c r="C5886" s="130" t="s">
        <v>17711</v>
      </c>
      <c r="D5886" s="130">
        <v>10</v>
      </c>
      <c r="E5886" s="130" t="s">
        <v>12355</v>
      </c>
      <c r="F5886" s="130">
        <v>300000</v>
      </c>
      <c r="G5886" s="130">
        <v>996500</v>
      </c>
      <c r="H5886" s="130" t="str">
        <f t="shared" si="182"/>
        <v>KT-140070</v>
      </c>
      <c r="I5886" s="130" t="str">
        <f t="shared" si="183"/>
        <v>AG</v>
      </c>
    </row>
    <row r="5887" spans="1:9" x14ac:dyDescent="0.15">
      <c r="A5887" s="130">
        <v>5885</v>
      </c>
      <c r="B5887" s="130" t="s">
        <v>1499</v>
      </c>
      <c r="C5887" s="130" t="s">
        <v>2239</v>
      </c>
      <c r="D5887" s="130">
        <v>500</v>
      </c>
      <c r="E5887" s="130" t="s">
        <v>12372</v>
      </c>
      <c r="F5887" s="130">
        <v>112808</v>
      </c>
      <c r="G5887" s="130">
        <v>186400</v>
      </c>
      <c r="H5887" s="130" t="str">
        <f t="shared" si="182"/>
        <v>KT-140071</v>
      </c>
      <c r="I5887" s="130" t="str">
        <f t="shared" si="183"/>
        <v>VE</v>
      </c>
    </row>
    <row r="5888" spans="1:9" x14ac:dyDescent="0.15">
      <c r="A5888" s="130">
        <v>5886</v>
      </c>
      <c r="B5888" s="130" t="s">
        <v>24035</v>
      </c>
      <c r="C5888" s="130" t="s">
        <v>17712</v>
      </c>
      <c r="D5888" s="130">
        <v>1000</v>
      </c>
      <c r="E5888" s="130" t="s">
        <v>12372</v>
      </c>
      <c r="F5888" s="130">
        <v>5500000</v>
      </c>
      <c r="G5888" s="130">
        <v>3160000</v>
      </c>
      <c r="H5888" s="130" t="str">
        <f t="shared" si="182"/>
        <v>KT-140072</v>
      </c>
      <c r="I5888" s="130" t="str">
        <f t="shared" si="183"/>
        <v>AG</v>
      </c>
    </row>
    <row r="5889" spans="1:9" x14ac:dyDescent="0.15">
      <c r="A5889" s="130">
        <v>5887</v>
      </c>
      <c r="B5889" s="130" t="s">
        <v>1500</v>
      </c>
      <c r="C5889" s="130" t="s">
        <v>2240</v>
      </c>
      <c r="D5889" s="130">
        <v>10</v>
      </c>
      <c r="E5889" s="130" t="s">
        <v>12372</v>
      </c>
      <c r="F5889" s="130">
        <v>25881</v>
      </c>
      <c r="G5889" s="130">
        <v>41544</v>
      </c>
      <c r="H5889" s="130" t="str">
        <f t="shared" si="182"/>
        <v>KT-140073</v>
      </c>
      <c r="I5889" s="130" t="str">
        <f t="shared" si="183"/>
        <v>VE</v>
      </c>
    </row>
    <row r="5890" spans="1:9" x14ac:dyDescent="0.15">
      <c r="A5890" s="130">
        <v>5888</v>
      </c>
      <c r="B5890" s="130" t="s">
        <v>24036</v>
      </c>
      <c r="C5890" s="130" t="s">
        <v>17713</v>
      </c>
      <c r="D5890" s="130">
        <v>10</v>
      </c>
      <c r="E5890" s="130" t="s">
        <v>14832</v>
      </c>
      <c r="F5890" s="130">
        <v>8758250</v>
      </c>
      <c r="G5890" s="130">
        <v>17555598</v>
      </c>
      <c r="H5890" s="130" t="str">
        <f t="shared" si="182"/>
        <v>KT-140074</v>
      </c>
      <c r="I5890" s="130" t="str">
        <f t="shared" si="183"/>
        <v>AG</v>
      </c>
    </row>
    <row r="5891" spans="1:9" x14ac:dyDescent="0.15">
      <c r="A5891" s="130">
        <v>5889</v>
      </c>
      <c r="B5891" s="130" t="s">
        <v>24037</v>
      </c>
      <c r="C5891" s="130" t="s">
        <v>17714</v>
      </c>
      <c r="D5891" s="130">
        <v>100</v>
      </c>
      <c r="E5891" s="130" t="s">
        <v>12368</v>
      </c>
      <c r="F5891" s="130">
        <v>734100</v>
      </c>
      <c r="G5891" s="130">
        <v>914900</v>
      </c>
      <c r="H5891" s="130" t="str">
        <f t="shared" si="182"/>
        <v>KT-140075</v>
      </c>
      <c r="I5891" s="130" t="str">
        <f t="shared" si="183"/>
        <v>AG</v>
      </c>
    </row>
    <row r="5892" spans="1:9" x14ac:dyDescent="0.15">
      <c r="A5892" s="130">
        <v>5890</v>
      </c>
      <c r="B5892" s="130" t="s">
        <v>24038</v>
      </c>
      <c r="C5892" s="130" t="s">
        <v>13174</v>
      </c>
      <c r="D5892" s="130">
        <v>1000</v>
      </c>
      <c r="E5892" s="130" t="s">
        <v>12361</v>
      </c>
      <c r="F5892" s="130">
        <v>30312175</v>
      </c>
      <c r="G5892" s="130">
        <v>39731750</v>
      </c>
      <c r="H5892" s="130" t="str">
        <f t="shared" ref="H5892:H5955" si="184">LEFT(B5892,FIND("-",B5892)+6)</f>
        <v>KT-140076</v>
      </c>
      <c r="I5892" s="130" t="str">
        <f t="shared" ref="I5892:I5955" si="185">RIGHT(B5892,LEN(B5892)-FIND("-",B5892)-7)</f>
        <v>AG</v>
      </c>
    </row>
    <row r="5893" spans="1:9" x14ac:dyDescent="0.15">
      <c r="A5893" s="130">
        <v>5891</v>
      </c>
      <c r="B5893" s="130" t="s">
        <v>24039</v>
      </c>
      <c r="C5893" s="130" t="s">
        <v>17715</v>
      </c>
      <c r="D5893" s="130">
        <v>9000</v>
      </c>
      <c r="E5893" s="130" t="s">
        <v>13712</v>
      </c>
      <c r="F5893" s="130">
        <v>474940</v>
      </c>
      <c r="G5893" s="130">
        <v>544860</v>
      </c>
      <c r="H5893" s="130" t="str">
        <f t="shared" si="184"/>
        <v>KT-140077</v>
      </c>
      <c r="I5893" s="130" t="str">
        <f t="shared" si="185"/>
        <v>AG</v>
      </c>
    </row>
    <row r="5894" spans="1:9" x14ac:dyDescent="0.15">
      <c r="A5894" s="130">
        <v>5892</v>
      </c>
      <c r="B5894" s="130" t="s">
        <v>3169</v>
      </c>
      <c r="C5894" s="130" t="s">
        <v>17717</v>
      </c>
      <c r="D5894" s="130">
        <v>1000</v>
      </c>
      <c r="E5894" s="130" t="s">
        <v>12372</v>
      </c>
      <c r="F5894" s="130">
        <v>10892500</v>
      </c>
      <c r="G5894" s="130">
        <v>12969100</v>
      </c>
      <c r="H5894" s="130" t="str">
        <f t="shared" si="184"/>
        <v>KT-140078</v>
      </c>
      <c r="I5894" s="130" t="str">
        <f t="shared" si="185"/>
        <v>VR</v>
      </c>
    </row>
    <row r="5895" spans="1:9" x14ac:dyDescent="0.15">
      <c r="A5895" s="130">
        <v>5893</v>
      </c>
      <c r="B5895" s="130" t="s">
        <v>24040</v>
      </c>
      <c r="C5895" s="130" t="s">
        <v>17718</v>
      </c>
      <c r="D5895" s="130">
        <v>0.5</v>
      </c>
      <c r="E5895" s="130" t="s">
        <v>17719</v>
      </c>
      <c r="F5895" s="130">
        <v>41336</v>
      </c>
      <c r="G5895" s="130">
        <v>71840</v>
      </c>
      <c r="H5895" s="130" t="str">
        <f t="shared" si="184"/>
        <v>KT-140079</v>
      </c>
      <c r="I5895" s="130" t="str">
        <f t="shared" si="185"/>
        <v>AG</v>
      </c>
    </row>
    <row r="5896" spans="1:9" x14ac:dyDescent="0.15">
      <c r="A5896" s="130">
        <v>5894</v>
      </c>
      <c r="B5896" s="130" t="s">
        <v>24041</v>
      </c>
      <c r="C5896" s="130" t="s">
        <v>17720</v>
      </c>
      <c r="D5896" s="130">
        <v>200</v>
      </c>
      <c r="E5896" s="130" t="s">
        <v>12361</v>
      </c>
      <c r="F5896" s="130">
        <v>7659454</v>
      </c>
      <c r="G5896" s="130">
        <v>7931212</v>
      </c>
      <c r="H5896" s="130" t="str">
        <f t="shared" si="184"/>
        <v>KT-140080</v>
      </c>
      <c r="I5896" s="130" t="str">
        <f t="shared" si="185"/>
        <v>AG</v>
      </c>
    </row>
    <row r="5897" spans="1:9" x14ac:dyDescent="0.15">
      <c r="A5897" s="130">
        <v>5895</v>
      </c>
      <c r="B5897" s="130" t="s">
        <v>24042</v>
      </c>
      <c r="C5897" s="130" t="s">
        <v>17721</v>
      </c>
      <c r="D5897" s="130">
        <v>24</v>
      </c>
      <c r="E5897" s="130" t="s">
        <v>12610</v>
      </c>
      <c r="F5897" s="130">
        <v>68583</v>
      </c>
      <c r="G5897" s="130">
        <v>378790</v>
      </c>
      <c r="H5897" s="130" t="str">
        <f t="shared" si="184"/>
        <v>KT-140081</v>
      </c>
      <c r="I5897" s="130" t="str">
        <f t="shared" si="185"/>
        <v>AG</v>
      </c>
    </row>
    <row r="5898" spans="1:9" x14ac:dyDescent="0.15">
      <c r="A5898" s="130">
        <v>5896</v>
      </c>
      <c r="B5898" s="130" t="s">
        <v>3166</v>
      </c>
      <c r="C5898" s="130" t="s">
        <v>17723</v>
      </c>
      <c r="D5898" s="130">
        <v>1600</v>
      </c>
      <c r="E5898" s="130" t="s">
        <v>13712</v>
      </c>
      <c r="F5898" s="130">
        <v>8828</v>
      </c>
      <c r="G5898" s="130">
        <v>12504</v>
      </c>
      <c r="H5898" s="130" t="str">
        <f t="shared" si="184"/>
        <v>KT-140082</v>
      </c>
      <c r="I5898" s="130" t="str">
        <f t="shared" si="185"/>
        <v>VE</v>
      </c>
    </row>
    <row r="5899" spans="1:9" x14ac:dyDescent="0.15">
      <c r="A5899" s="130">
        <v>5897</v>
      </c>
      <c r="B5899" s="130" t="s">
        <v>24043</v>
      </c>
      <c r="C5899" s="130" t="s">
        <v>17724</v>
      </c>
      <c r="D5899" s="130">
        <v>100</v>
      </c>
      <c r="E5899" s="130" t="s">
        <v>17725</v>
      </c>
      <c r="F5899" s="130">
        <v>898300</v>
      </c>
      <c r="G5899" s="130">
        <v>2240300</v>
      </c>
      <c r="H5899" s="130" t="str">
        <f t="shared" si="184"/>
        <v>KT-140083</v>
      </c>
      <c r="I5899" s="130" t="str">
        <f t="shared" si="185"/>
        <v>AG</v>
      </c>
    </row>
    <row r="5900" spans="1:9" x14ac:dyDescent="0.15">
      <c r="A5900" s="130">
        <v>5898</v>
      </c>
      <c r="B5900" s="130" t="s">
        <v>24044</v>
      </c>
      <c r="C5900" s="130" t="s">
        <v>17726</v>
      </c>
      <c r="D5900" s="130">
        <v>1</v>
      </c>
      <c r="E5900" s="130" t="s">
        <v>12355</v>
      </c>
      <c r="F5900" s="130">
        <v>25000</v>
      </c>
      <c r="G5900" s="130">
        <v>19280</v>
      </c>
      <c r="H5900" s="130" t="str">
        <f t="shared" si="184"/>
        <v>KT-140084</v>
      </c>
      <c r="I5900" s="130" t="str">
        <f t="shared" si="185"/>
        <v>AG</v>
      </c>
    </row>
    <row r="5901" spans="1:9" x14ac:dyDescent="0.15">
      <c r="A5901" s="130">
        <v>5899</v>
      </c>
      <c r="B5901" s="130" t="s">
        <v>24045</v>
      </c>
      <c r="C5901" s="130" t="s">
        <v>17727</v>
      </c>
      <c r="D5901" s="130">
        <v>100</v>
      </c>
      <c r="E5901" s="130" t="s">
        <v>12368</v>
      </c>
      <c r="F5901" s="130">
        <v>2810394.96</v>
      </c>
      <c r="G5901" s="130">
        <v>2812515.52</v>
      </c>
      <c r="H5901" s="130" t="str">
        <f t="shared" si="184"/>
        <v>KT-140085</v>
      </c>
      <c r="I5901" s="130" t="str">
        <f t="shared" si="185"/>
        <v>AG</v>
      </c>
    </row>
    <row r="5902" spans="1:9" x14ac:dyDescent="0.15">
      <c r="A5902" s="130">
        <v>5900</v>
      </c>
      <c r="B5902" s="130" t="s">
        <v>24046</v>
      </c>
      <c r="C5902" s="130" t="s">
        <v>17728</v>
      </c>
      <c r="D5902" s="130">
        <v>1200</v>
      </c>
      <c r="E5902" s="130" t="s">
        <v>12368</v>
      </c>
      <c r="F5902" s="130">
        <v>5054236</v>
      </c>
      <c r="G5902" s="130">
        <v>3369354</v>
      </c>
      <c r="H5902" s="130" t="str">
        <f t="shared" si="184"/>
        <v>KT-140086</v>
      </c>
      <c r="I5902" s="130" t="str">
        <f t="shared" si="185"/>
        <v>AG</v>
      </c>
    </row>
    <row r="5903" spans="1:9" x14ac:dyDescent="0.15">
      <c r="A5903" s="130">
        <v>5901</v>
      </c>
      <c r="B5903" s="130" t="s">
        <v>1501</v>
      </c>
      <c r="C5903" s="130" t="s">
        <v>2185</v>
      </c>
      <c r="D5903" s="130">
        <v>100</v>
      </c>
      <c r="E5903" s="130" t="s">
        <v>12372</v>
      </c>
      <c r="F5903" s="130">
        <v>51513</v>
      </c>
      <c r="G5903" s="130">
        <v>26838</v>
      </c>
      <c r="H5903" s="130" t="str">
        <f t="shared" si="184"/>
        <v>KT-140087</v>
      </c>
      <c r="I5903" s="130" t="str">
        <f t="shared" si="185"/>
        <v>VE</v>
      </c>
    </row>
    <row r="5904" spans="1:9" x14ac:dyDescent="0.15">
      <c r="A5904" s="130">
        <v>5902</v>
      </c>
      <c r="B5904" s="130" t="s">
        <v>24047</v>
      </c>
      <c r="C5904" s="130" t="s">
        <v>17729</v>
      </c>
      <c r="D5904" s="130">
        <v>0.5</v>
      </c>
      <c r="E5904" s="130" t="s">
        <v>12361</v>
      </c>
      <c r="F5904" s="130">
        <v>479386.6</v>
      </c>
      <c r="G5904" s="130">
        <v>591107.15</v>
      </c>
      <c r="H5904" s="130" t="str">
        <f t="shared" si="184"/>
        <v>KT-140088</v>
      </c>
      <c r="I5904" s="130" t="str">
        <f t="shared" si="185"/>
        <v>AG</v>
      </c>
    </row>
    <row r="5905" spans="1:9" x14ac:dyDescent="0.15">
      <c r="A5905" s="130">
        <v>5903</v>
      </c>
      <c r="B5905" s="130" t="s">
        <v>24048</v>
      </c>
      <c r="C5905" s="130" t="s">
        <v>17730</v>
      </c>
      <c r="D5905" s="130">
        <v>10</v>
      </c>
      <c r="E5905" s="130" t="s">
        <v>12370</v>
      </c>
      <c r="F5905" s="130">
        <v>205700</v>
      </c>
      <c r="G5905" s="130">
        <v>171960</v>
      </c>
      <c r="H5905" s="130" t="str">
        <f t="shared" si="184"/>
        <v>KT-140089</v>
      </c>
      <c r="I5905" s="130" t="str">
        <f t="shared" si="185"/>
        <v>AG</v>
      </c>
    </row>
    <row r="5906" spans="1:9" x14ac:dyDescent="0.15">
      <c r="A5906" s="130">
        <v>5904</v>
      </c>
      <c r="B5906" s="130" t="s">
        <v>24049</v>
      </c>
      <c r="C5906" s="130" t="s">
        <v>17731</v>
      </c>
      <c r="D5906" s="130">
        <v>10</v>
      </c>
      <c r="E5906" s="130" t="s">
        <v>12355</v>
      </c>
      <c r="F5906" s="130">
        <v>6522000</v>
      </c>
      <c r="G5906" s="130">
        <v>6341000</v>
      </c>
      <c r="H5906" s="130" t="str">
        <f t="shared" si="184"/>
        <v>KT-140090</v>
      </c>
      <c r="I5906" s="130" t="str">
        <f t="shared" si="185"/>
        <v>AG</v>
      </c>
    </row>
    <row r="5907" spans="1:9" x14ac:dyDescent="0.15">
      <c r="A5907" s="130">
        <v>5905</v>
      </c>
      <c r="B5907" s="130" t="s">
        <v>1502</v>
      </c>
      <c r="C5907" s="130" t="s">
        <v>2241</v>
      </c>
      <c r="D5907" s="130">
        <v>100</v>
      </c>
      <c r="E5907" s="130" t="s">
        <v>12368</v>
      </c>
      <c r="F5907" s="130">
        <v>49100</v>
      </c>
      <c r="G5907" s="130">
        <v>49700</v>
      </c>
      <c r="H5907" s="130" t="str">
        <f t="shared" si="184"/>
        <v>KT-140091</v>
      </c>
      <c r="I5907" s="130" t="str">
        <f t="shared" si="185"/>
        <v>VE</v>
      </c>
    </row>
    <row r="5908" spans="1:9" x14ac:dyDescent="0.15">
      <c r="A5908" s="130">
        <v>5906</v>
      </c>
      <c r="B5908" s="130" t="s">
        <v>24050</v>
      </c>
      <c r="C5908" s="130" t="s">
        <v>17732</v>
      </c>
      <c r="D5908" s="130">
        <v>1000</v>
      </c>
      <c r="E5908" s="130" t="s">
        <v>12372</v>
      </c>
      <c r="F5908" s="130">
        <v>23259204.73</v>
      </c>
      <c r="G5908" s="130">
        <v>24629852.390000001</v>
      </c>
      <c r="H5908" s="130" t="str">
        <f t="shared" si="184"/>
        <v>KT-140092</v>
      </c>
      <c r="I5908" s="130" t="str">
        <f t="shared" si="185"/>
        <v>AG</v>
      </c>
    </row>
    <row r="5909" spans="1:9" x14ac:dyDescent="0.15">
      <c r="A5909" s="130">
        <v>5907</v>
      </c>
      <c r="B5909" s="130" t="s">
        <v>24051</v>
      </c>
      <c r="C5909" s="130" t="s">
        <v>17733</v>
      </c>
      <c r="D5909" s="130">
        <v>300</v>
      </c>
      <c r="E5909" s="130" t="s">
        <v>12372</v>
      </c>
      <c r="F5909" s="130">
        <v>815800</v>
      </c>
      <c r="G5909" s="130">
        <v>930500</v>
      </c>
      <c r="H5909" s="130" t="str">
        <f t="shared" si="184"/>
        <v>KT-140093</v>
      </c>
      <c r="I5909" s="130" t="str">
        <f t="shared" si="185"/>
        <v>AG</v>
      </c>
    </row>
    <row r="5910" spans="1:9" x14ac:dyDescent="0.15">
      <c r="A5910" s="130">
        <v>5908</v>
      </c>
      <c r="B5910" s="130" t="s">
        <v>24052</v>
      </c>
      <c r="C5910" s="130" t="s">
        <v>17734</v>
      </c>
      <c r="D5910" s="130">
        <v>1</v>
      </c>
      <c r="E5910" s="130" t="s">
        <v>12554</v>
      </c>
      <c r="F5910" s="130">
        <v>16540.5</v>
      </c>
      <c r="G5910" s="130">
        <v>16018</v>
      </c>
      <c r="H5910" s="130" t="str">
        <f t="shared" si="184"/>
        <v>KT-140094</v>
      </c>
      <c r="I5910" s="130" t="str">
        <f t="shared" si="185"/>
        <v>AG</v>
      </c>
    </row>
    <row r="5911" spans="1:9" x14ac:dyDescent="0.15">
      <c r="A5911" s="130">
        <v>5909</v>
      </c>
      <c r="B5911" s="130" t="s">
        <v>24053</v>
      </c>
      <c r="C5911" s="130" t="s">
        <v>2140</v>
      </c>
      <c r="D5911" s="130">
        <v>10</v>
      </c>
      <c r="E5911" s="130" t="s">
        <v>12361</v>
      </c>
      <c r="F5911" s="130">
        <v>784102.1</v>
      </c>
      <c r="G5911" s="130">
        <v>763308.5</v>
      </c>
      <c r="H5911" s="130" t="str">
        <f t="shared" si="184"/>
        <v>KT-140095</v>
      </c>
      <c r="I5911" s="130" t="str">
        <f t="shared" si="185"/>
        <v>AG</v>
      </c>
    </row>
    <row r="5912" spans="1:9" x14ac:dyDescent="0.15">
      <c r="A5912" s="130">
        <v>5910</v>
      </c>
      <c r="B5912" s="130" t="s">
        <v>3163</v>
      </c>
      <c r="C5912" s="130" t="s">
        <v>17150</v>
      </c>
      <c r="D5912" s="130">
        <v>50</v>
      </c>
      <c r="E5912" s="130" t="s">
        <v>17736</v>
      </c>
      <c r="F5912" s="130">
        <v>3660000</v>
      </c>
      <c r="G5912" s="130">
        <v>14000000</v>
      </c>
      <c r="H5912" s="130" t="str">
        <f t="shared" si="184"/>
        <v>KT-140096</v>
      </c>
      <c r="I5912" s="130" t="str">
        <f t="shared" si="185"/>
        <v>VE</v>
      </c>
    </row>
    <row r="5913" spans="1:9" x14ac:dyDescent="0.15">
      <c r="A5913" s="130">
        <v>5911</v>
      </c>
      <c r="B5913" s="130" t="s">
        <v>24054</v>
      </c>
      <c r="C5913" s="130" t="s">
        <v>13715</v>
      </c>
      <c r="D5913" s="130">
        <v>100</v>
      </c>
      <c r="E5913" s="130" t="s">
        <v>12355</v>
      </c>
      <c r="F5913" s="130">
        <v>4610300</v>
      </c>
      <c r="G5913" s="130">
        <v>5860205</v>
      </c>
      <c r="H5913" s="130" t="str">
        <f t="shared" si="184"/>
        <v>KT-140097</v>
      </c>
      <c r="I5913" s="130" t="str">
        <f t="shared" si="185"/>
        <v>AG</v>
      </c>
    </row>
    <row r="5914" spans="1:9" x14ac:dyDescent="0.15">
      <c r="A5914" s="130">
        <v>5912</v>
      </c>
      <c r="B5914" s="130" t="s">
        <v>3160</v>
      </c>
      <c r="C5914" s="130" t="s">
        <v>2169</v>
      </c>
      <c r="D5914" s="130">
        <v>500</v>
      </c>
      <c r="E5914" s="130" t="s">
        <v>12372</v>
      </c>
      <c r="F5914" s="130">
        <v>3811150</v>
      </c>
      <c r="G5914" s="130">
        <v>760000</v>
      </c>
      <c r="H5914" s="130" t="str">
        <f t="shared" si="184"/>
        <v>KT-140098</v>
      </c>
      <c r="I5914" s="130" t="str">
        <f t="shared" si="185"/>
        <v>VR</v>
      </c>
    </row>
    <row r="5915" spans="1:9" x14ac:dyDescent="0.15">
      <c r="A5915" s="130">
        <v>5913</v>
      </c>
      <c r="B5915" s="130" t="s">
        <v>24055</v>
      </c>
      <c r="C5915" s="130" t="s">
        <v>2269</v>
      </c>
      <c r="D5915" s="130">
        <v>1000</v>
      </c>
      <c r="E5915" s="130" t="s">
        <v>12361</v>
      </c>
      <c r="F5915" s="130">
        <v>7456400</v>
      </c>
      <c r="G5915" s="130">
        <v>8393787</v>
      </c>
      <c r="H5915" s="130" t="str">
        <f t="shared" si="184"/>
        <v>KT-140099</v>
      </c>
      <c r="I5915" s="130" t="str">
        <f t="shared" si="185"/>
        <v>AG</v>
      </c>
    </row>
    <row r="5916" spans="1:9" x14ac:dyDescent="0.15">
      <c r="A5916" s="130">
        <v>5914</v>
      </c>
      <c r="B5916" s="130" t="s">
        <v>3156</v>
      </c>
      <c r="C5916" s="130" t="s">
        <v>17738</v>
      </c>
      <c r="D5916" s="130">
        <v>1</v>
      </c>
      <c r="E5916" s="130" t="s">
        <v>12446</v>
      </c>
      <c r="F5916" s="130">
        <v>940500</v>
      </c>
      <c r="G5916" s="130">
        <v>1142000</v>
      </c>
      <c r="H5916" s="130" t="str">
        <f t="shared" si="184"/>
        <v>KT-140100</v>
      </c>
      <c r="I5916" s="130" t="str">
        <f t="shared" si="185"/>
        <v>VE</v>
      </c>
    </row>
    <row r="5917" spans="1:9" x14ac:dyDescent="0.15">
      <c r="A5917" s="130">
        <v>5915</v>
      </c>
      <c r="B5917" s="130" t="s">
        <v>24056</v>
      </c>
      <c r="C5917" s="130" t="s">
        <v>17739</v>
      </c>
      <c r="D5917" s="130">
        <v>1</v>
      </c>
      <c r="E5917" s="130" t="s">
        <v>12457</v>
      </c>
      <c r="F5917" s="130">
        <v>23466042</v>
      </c>
      <c r="G5917" s="130">
        <v>29069176</v>
      </c>
      <c r="H5917" s="130" t="str">
        <f t="shared" si="184"/>
        <v>KT-140101</v>
      </c>
      <c r="I5917" s="130" t="str">
        <f t="shared" si="185"/>
        <v>AG</v>
      </c>
    </row>
    <row r="5918" spans="1:9" x14ac:dyDescent="0.15">
      <c r="A5918" s="130">
        <v>5916</v>
      </c>
      <c r="B5918" s="130" t="s">
        <v>24057</v>
      </c>
      <c r="C5918" s="130" t="s">
        <v>13985</v>
      </c>
      <c r="D5918" s="130">
        <v>100</v>
      </c>
      <c r="E5918" s="130" t="s">
        <v>12372</v>
      </c>
      <c r="F5918" s="130">
        <v>939000</v>
      </c>
      <c r="G5918" s="130">
        <v>459000</v>
      </c>
      <c r="H5918" s="130" t="str">
        <f t="shared" si="184"/>
        <v>KT-140102</v>
      </c>
      <c r="I5918" s="130" t="str">
        <f t="shared" si="185"/>
        <v>AG</v>
      </c>
    </row>
    <row r="5919" spans="1:9" x14ac:dyDescent="0.15">
      <c r="A5919" s="130">
        <v>5917</v>
      </c>
      <c r="B5919" s="130" t="s">
        <v>24058</v>
      </c>
      <c r="C5919" s="130" t="s">
        <v>17740</v>
      </c>
      <c r="D5919" s="130">
        <v>100</v>
      </c>
      <c r="E5919" s="130" t="s">
        <v>12355</v>
      </c>
      <c r="F5919" s="130">
        <v>4173150</v>
      </c>
      <c r="G5919" s="130">
        <v>1915191</v>
      </c>
      <c r="H5919" s="130" t="str">
        <f t="shared" si="184"/>
        <v>KT-140103</v>
      </c>
      <c r="I5919" s="130" t="str">
        <f t="shared" si="185"/>
        <v>AG</v>
      </c>
    </row>
    <row r="5920" spans="1:9" x14ac:dyDescent="0.15">
      <c r="A5920" s="130">
        <v>5918</v>
      </c>
      <c r="B5920" s="130" t="s">
        <v>24059</v>
      </c>
      <c r="C5920" s="130" t="s">
        <v>17741</v>
      </c>
      <c r="D5920" s="130">
        <v>10</v>
      </c>
      <c r="E5920" s="130" t="s">
        <v>12610</v>
      </c>
      <c r="F5920" s="130">
        <v>1287950</v>
      </c>
      <c r="G5920" s="130">
        <v>1014220</v>
      </c>
      <c r="H5920" s="130" t="str">
        <f t="shared" si="184"/>
        <v>KT-140104</v>
      </c>
      <c r="I5920" s="130" t="str">
        <f t="shared" si="185"/>
        <v>AG</v>
      </c>
    </row>
    <row r="5921" spans="1:9" x14ac:dyDescent="0.15">
      <c r="A5921" s="130">
        <v>5919</v>
      </c>
      <c r="B5921" s="130" t="s">
        <v>22547</v>
      </c>
      <c r="C5921" s="130" t="s">
        <v>17743</v>
      </c>
      <c r="D5921" s="130">
        <v>2</v>
      </c>
      <c r="E5921" s="130" t="s">
        <v>12372</v>
      </c>
      <c r="F5921" s="130">
        <v>1388880</v>
      </c>
      <c r="G5921" s="130">
        <v>1765665</v>
      </c>
      <c r="H5921" s="130" t="str">
        <f t="shared" si="184"/>
        <v>KT-140105</v>
      </c>
      <c r="I5921" s="130" t="str">
        <f t="shared" si="185"/>
        <v>VR</v>
      </c>
    </row>
    <row r="5922" spans="1:9" x14ac:dyDescent="0.15">
      <c r="A5922" s="130">
        <v>5920</v>
      </c>
      <c r="B5922" s="130" t="s">
        <v>24060</v>
      </c>
      <c r="C5922" s="130" t="s">
        <v>17744</v>
      </c>
      <c r="D5922" s="130">
        <v>7</v>
      </c>
      <c r="E5922" s="130" t="s">
        <v>12676</v>
      </c>
      <c r="F5922" s="130">
        <v>1661257</v>
      </c>
      <c r="G5922" s="130">
        <v>1970051</v>
      </c>
      <c r="H5922" s="130" t="str">
        <f t="shared" si="184"/>
        <v>KT-140106</v>
      </c>
      <c r="I5922" s="130" t="str">
        <f t="shared" si="185"/>
        <v>AG</v>
      </c>
    </row>
    <row r="5923" spans="1:9" x14ac:dyDescent="0.15">
      <c r="A5923" s="130">
        <v>5921</v>
      </c>
      <c r="B5923" s="130" t="s">
        <v>1503</v>
      </c>
      <c r="C5923" s="130" t="s">
        <v>2242</v>
      </c>
      <c r="D5923" s="130">
        <v>180</v>
      </c>
      <c r="E5923" s="130" t="s">
        <v>12676</v>
      </c>
      <c r="F5923" s="130">
        <v>1960800</v>
      </c>
      <c r="G5923" s="130">
        <v>2929800</v>
      </c>
      <c r="H5923" s="130" t="str">
        <f t="shared" si="184"/>
        <v>KT-140107</v>
      </c>
      <c r="I5923" s="130" t="str">
        <f t="shared" si="185"/>
        <v>VE</v>
      </c>
    </row>
    <row r="5924" spans="1:9" x14ac:dyDescent="0.15">
      <c r="A5924" s="130">
        <v>5922</v>
      </c>
      <c r="B5924" s="130" t="s">
        <v>22545</v>
      </c>
      <c r="C5924" s="130" t="s">
        <v>17746</v>
      </c>
      <c r="D5924" s="130">
        <v>600</v>
      </c>
      <c r="E5924" s="130" t="s">
        <v>12446</v>
      </c>
      <c r="F5924" s="130">
        <v>4515000</v>
      </c>
      <c r="G5924" s="130">
        <v>5556250</v>
      </c>
      <c r="H5924" s="130" t="str">
        <f t="shared" si="184"/>
        <v>KT-140108</v>
      </c>
      <c r="I5924" s="130" t="str">
        <f t="shared" si="185"/>
        <v>VE</v>
      </c>
    </row>
    <row r="5925" spans="1:9" x14ac:dyDescent="0.15">
      <c r="A5925" s="130">
        <v>5923</v>
      </c>
      <c r="B5925" s="130" t="s">
        <v>1504</v>
      </c>
      <c r="C5925" s="130" t="s">
        <v>2243</v>
      </c>
      <c r="D5925" s="130">
        <v>1</v>
      </c>
      <c r="E5925" s="130" t="s">
        <v>12446</v>
      </c>
      <c r="F5925" s="130">
        <v>153200</v>
      </c>
      <c r="G5925" s="130">
        <v>184700</v>
      </c>
      <c r="H5925" s="130" t="str">
        <f t="shared" si="184"/>
        <v>KT-140109</v>
      </c>
      <c r="I5925" s="130" t="str">
        <f t="shared" si="185"/>
        <v>VE</v>
      </c>
    </row>
    <row r="5926" spans="1:9" x14ac:dyDescent="0.15">
      <c r="A5926" s="130">
        <v>5924</v>
      </c>
      <c r="B5926" s="130" t="s">
        <v>24061</v>
      </c>
      <c r="C5926" s="130" t="s">
        <v>17747</v>
      </c>
      <c r="D5926" s="130">
        <v>1000</v>
      </c>
      <c r="E5926" s="130" t="s">
        <v>12372</v>
      </c>
      <c r="F5926" s="130">
        <v>19841000</v>
      </c>
      <c r="G5926" s="130">
        <v>126470000</v>
      </c>
      <c r="H5926" s="130" t="str">
        <f t="shared" si="184"/>
        <v>KT-140110</v>
      </c>
      <c r="I5926" s="130" t="str">
        <f t="shared" si="185"/>
        <v>AG</v>
      </c>
    </row>
    <row r="5927" spans="1:9" x14ac:dyDescent="0.15">
      <c r="A5927" s="130">
        <v>5925</v>
      </c>
      <c r="B5927" s="130" t="s">
        <v>24062</v>
      </c>
      <c r="C5927" s="130" t="s">
        <v>17748</v>
      </c>
      <c r="D5927" s="130">
        <v>10</v>
      </c>
      <c r="E5927" s="130" t="s">
        <v>12361</v>
      </c>
      <c r="F5927" s="130">
        <v>699482.55</v>
      </c>
      <c r="G5927" s="130">
        <v>796972</v>
      </c>
      <c r="H5927" s="130" t="str">
        <f t="shared" si="184"/>
        <v>KT-140111</v>
      </c>
      <c r="I5927" s="130" t="str">
        <f t="shared" si="185"/>
        <v>AG</v>
      </c>
    </row>
    <row r="5928" spans="1:9" x14ac:dyDescent="0.15">
      <c r="A5928" s="130">
        <v>5926</v>
      </c>
      <c r="B5928" s="130" t="s">
        <v>1505</v>
      </c>
      <c r="C5928" s="130" t="s">
        <v>2244</v>
      </c>
      <c r="D5928" s="130">
        <v>250</v>
      </c>
      <c r="E5928" s="130" t="s">
        <v>17749</v>
      </c>
      <c r="F5928" s="130">
        <v>846065.1</v>
      </c>
      <c r="G5928" s="130">
        <v>860864.7</v>
      </c>
      <c r="H5928" s="130" t="str">
        <f t="shared" si="184"/>
        <v>KT-140112</v>
      </c>
      <c r="I5928" s="130" t="str">
        <f t="shared" si="185"/>
        <v>VR</v>
      </c>
    </row>
    <row r="5929" spans="1:9" x14ac:dyDescent="0.15">
      <c r="A5929" s="130">
        <v>5927</v>
      </c>
      <c r="B5929" s="130" t="s">
        <v>24063</v>
      </c>
      <c r="C5929" s="130" t="s">
        <v>17750</v>
      </c>
      <c r="D5929" s="130">
        <v>50</v>
      </c>
      <c r="E5929" s="130" t="s">
        <v>12355</v>
      </c>
      <c r="F5929" s="130">
        <v>15294000</v>
      </c>
      <c r="G5929" s="130">
        <v>17145650</v>
      </c>
      <c r="H5929" s="130" t="str">
        <f t="shared" si="184"/>
        <v>KT-140113</v>
      </c>
      <c r="I5929" s="130" t="str">
        <f t="shared" si="185"/>
        <v>AG</v>
      </c>
    </row>
    <row r="5930" spans="1:9" x14ac:dyDescent="0.15">
      <c r="A5930" s="130">
        <v>5928</v>
      </c>
      <c r="B5930" s="130" t="s">
        <v>22544</v>
      </c>
      <c r="C5930" s="130" t="s">
        <v>17752</v>
      </c>
      <c r="D5930" s="130">
        <v>10000</v>
      </c>
      <c r="E5930" s="130" t="s">
        <v>12788</v>
      </c>
      <c r="F5930" s="130">
        <v>668000</v>
      </c>
      <c r="G5930" s="130">
        <v>1186000</v>
      </c>
      <c r="H5930" s="130" t="str">
        <f t="shared" si="184"/>
        <v>KT-140114</v>
      </c>
      <c r="I5930" s="130" t="str">
        <f t="shared" si="185"/>
        <v>VE</v>
      </c>
    </row>
    <row r="5931" spans="1:9" x14ac:dyDescent="0.15">
      <c r="A5931" s="130">
        <v>5929</v>
      </c>
      <c r="B5931" s="130" t="s">
        <v>22543</v>
      </c>
      <c r="C5931" s="130" t="s">
        <v>14577</v>
      </c>
      <c r="D5931" s="130">
        <v>1000</v>
      </c>
      <c r="E5931" s="130" t="s">
        <v>12355</v>
      </c>
      <c r="F5931" s="130">
        <v>8776920</v>
      </c>
      <c r="G5931" s="130">
        <v>25440000</v>
      </c>
      <c r="H5931" s="130" t="str">
        <f t="shared" si="184"/>
        <v>KT-140115</v>
      </c>
      <c r="I5931" s="130" t="str">
        <f t="shared" si="185"/>
        <v>VR</v>
      </c>
    </row>
    <row r="5932" spans="1:9" x14ac:dyDescent="0.15">
      <c r="A5932" s="130">
        <v>5930</v>
      </c>
      <c r="B5932" s="130" t="s">
        <v>3151</v>
      </c>
      <c r="C5932" s="130" t="s">
        <v>2245</v>
      </c>
      <c r="D5932" s="130">
        <v>1</v>
      </c>
      <c r="E5932" s="130" t="s">
        <v>12457</v>
      </c>
      <c r="F5932" s="130">
        <v>220000</v>
      </c>
      <c r="G5932" s="130">
        <v>400000</v>
      </c>
      <c r="H5932" s="130" t="str">
        <f t="shared" si="184"/>
        <v>KT-140116</v>
      </c>
      <c r="I5932" s="130" t="str">
        <f t="shared" si="185"/>
        <v>VE</v>
      </c>
    </row>
    <row r="5933" spans="1:9" x14ac:dyDescent="0.15">
      <c r="A5933" s="130">
        <v>5931</v>
      </c>
      <c r="B5933" s="130" t="s">
        <v>24064</v>
      </c>
      <c r="C5933" s="130" t="s">
        <v>17754</v>
      </c>
      <c r="D5933" s="130">
        <v>31400</v>
      </c>
      <c r="E5933" s="130" t="s">
        <v>12372</v>
      </c>
      <c r="F5933" s="130">
        <v>1373775</v>
      </c>
      <c r="G5933" s="130">
        <v>7210239.75</v>
      </c>
      <c r="H5933" s="130" t="str">
        <f t="shared" si="184"/>
        <v>KT-140117</v>
      </c>
      <c r="I5933" s="130" t="str">
        <f t="shared" si="185"/>
        <v>AG</v>
      </c>
    </row>
    <row r="5934" spans="1:9" x14ac:dyDescent="0.15">
      <c r="A5934" s="130">
        <v>5932</v>
      </c>
      <c r="B5934" s="130" t="s">
        <v>3150</v>
      </c>
      <c r="C5934" s="130" t="s">
        <v>17756</v>
      </c>
      <c r="D5934" s="130">
        <v>10</v>
      </c>
      <c r="E5934" s="130" t="s">
        <v>12355</v>
      </c>
      <c r="F5934" s="130">
        <v>38210</v>
      </c>
      <c r="G5934" s="130">
        <v>68788.5</v>
      </c>
      <c r="H5934" s="130" t="str">
        <f t="shared" si="184"/>
        <v>KT-140118</v>
      </c>
      <c r="I5934" s="130" t="str">
        <f t="shared" si="185"/>
        <v>VE</v>
      </c>
    </row>
    <row r="5935" spans="1:9" x14ac:dyDescent="0.15">
      <c r="A5935" s="130">
        <v>5933</v>
      </c>
      <c r="B5935" s="130" t="s">
        <v>1506</v>
      </c>
      <c r="C5935" s="130" t="s">
        <v>2246</v>
      </c>
      <c r="D5935" s="130">
        <v>100</v>
      </c>
      <c r="E5935" s="130" t="s">
        <v>12368</v>
      </c>
      <c r="F5935" s="130">
        <v>27418</v>
      </c>
      <c r="G5935" s="130">
        <v>41453</v>
      </c>
      <c r="H5935" s="130" t="str">
        <f t="shared" si="184"/>
        <v>KT-140119</v>
      </c>
      <c r="I5935" s="130" t="str">
        <f t="shared" si="185"/>
        <v>VE</v>
      </c>
    </row>
    <row r="5936" spans="1:9" x14ac:dyDescent="0.15">
      <c r="A5936" s="130">
        <v>5934</v>
      </c>
      <c r="B5936" s="130" t="s">
        <v>3149</v>
      </c>
      <c r="C5936" s="130" t="s">
        <v>17758</v>
      </c>
      <c r="D5936" s="130">
        <v>1</v>
      </c>
      <c r="E5936" s="130" t="s">
        <v>12402</v>
      </c>
      <c r="F5936" s="130">
        <v>10784900</v>
      </c>
      <c r="G5936" s="130">
        <v>15631550</v>
      </c>
      <c r="H5936" s="130" t="str">
        <f t="shared" si="184"/>
        <v>KT-140120</v>
      </c>
      <c r="I5936" s="130" t="str">
        <f t="shared" si="185"/>
        <v>VE</v>
      </c>
    </row>
    <row r="5937" spans="1:9" x14ac:dyDescent="0.15">
      <c r="A5937" s="130">
        <v>5935</v>
      </c>
      <c r="B5937" s="130" t="s">
        <v>24065</v>
      </c>
      <c r="C5937" s="130" t="s">
        <v>17759</v>
      </c>
      <c r="D5937" s="130">
        <v>1</v>
      </c>
      <c r="E5937" s="130" t="s">
        <v>17760</v>
      </c>
      <c r="F5937" s="130">
        <v>1632611.39</v>
      </c>
      <c r="G5937" s="130">
        <v>253919.14</v>
      </c>
      <c r="H5937" s="130" t="str">
        <f t="shared" si="184"/>
        <v>KT-140121</v>
      </c>
      <c r="I5937" s="130" t="str">
        <f t="shared" si="185"/>
        <v>AG</v>
      </c>
    </row>
    <row r="5938" spans="1:9" x14ac:dyDescent="0.15">
      <c r="A5938" s="130">
        <v>5936</v>
      </c>
      <c r="B5938" s="130" t="s">
        <v>24066</v>
      </c>
      <c r="C5938" s="130" t="s">
        <v>17761</v>
      </c>
      <c r="D5938" s="130">
        <v>1</v>
      </c>
      <c r="E5938" s="130" t="s">
        <v>12355</v>
      </c>
      <c r="F5938" s="130">
        <v>79467</v>
      </c>
      <c r="G5938" s="130">
        <v>105505</v>
      </c>
      <c r="H5938" s="130" t="str">
        <f t="shared" si="184"/>
        <v>KT-140122</v>
      </c>
      <c r="I5938" s="130" t="str">
        <f t="shared" si="185"/>
        <v>AG</v>
      </c>
    </row>
    <row r="5939" spans="1:9" x14ac:dyDescent="0.15">
      <c r="A5939" s="130">
        <v>5937</v>
      </c>
      <c r="B5939" s="130" t="s">
        <v>24067</v>
      </c>
      <c r="C5939" s="130" t="s">
        <v>15420</v>
      </c>
      <c r="D5939" s="130">
        <v>10000</v>
      </c>
      <c r="E5939" s="130" t="s">
        <v>12361</v>
      </c>
      <c r="F5939" s="130">
        <v>250539468</v>
      </c>
      <c r="G5939" s="130">
        <v>383588056</v>
      </c>
      <c r="H5939" s="130" t="str">
        <f t="shared" si="184"/>
        <v>KT-140123</v>
      </c>
      <c r="I5939" s="130" t="str">
        <f t="shared" si="185"/>
        <v>AG</v>
      </c>
    </row>
    <row r="5940" spans="1:9" x14ac:dyDescent="0.15">
      <c r="A5940" s="130">
        <v>5938</v>
      </c>
      <c r="B5940" s="130" t="s">
        <v>24068</v>
      </c>
      <c r="C5940" s="130" t="s">
        <v>17762</v>
      </c>
      <c r="D5940" s="130">
        <v>400</v>
      </c>
      <c r="E5940" s="130" t="s">
        <v>12355</v>
      </c>
      <c r="F5940" s="130">
        <v>79264550</v>
      </c>
      <c r="G5940" s="130">
        <v>8482350</v>
      </c>
      <c r="H5940" s="130" t="str">
        <f t="shared" si="184"/>
        <v>KT-140124</v>
      </c>
      <c r="I5940" s="130" t="str">
        <f t="shared" si="185"/>
        <v>AG</v>
      </c>
    </row>
    <row r="5941" spans="1:9" x14ac:dyDescent="0.15">
      <c r="A5941" s="130">
        <v>5939</v>
      </c>
      <c r="B5941" s="130" t="s">
        <v>24069</v>
      </c>
      <c r="C5941" s="130" t="s">
        <v>17763</v>
      </c>
      <c r="D5941" s="130">
        <v>100</v>
      </c>
      <c r="E5941" s="130" t="s">
        <v>12372</v>
      </c>
      <c r="F5941" s="130">
        <v>1540390.79</v>
      </c>
      <c r="G5941" s="130">
        <v>1669940.79</v>
      </c>
      <c r="H5941" s="130" t="str">
        <f t="shared" si="184"/>
        <v>KT-140125</v>
      </c>
      <c r="I5941" s="130" t="str">
        <f t="shared" si="185"/>
        <v>AG</v>
      </c>
    </row>
    <row r="5942" spans="1:9" x14ac:dyDescent="0.15">
      <c r="A5942" s="130">
        <v>5940</v>
      </c>
      <c r="B5942" s="130" t="s">
        <v>24070</v>
      </c>
      <c r="C5942" s="130" t="s">
        <v>17764</v>
      </c>
      <c r="D5942" s="130">
        <v>100</v>
      </c>
      <c r="E5942" s="130" t="s">
        <v>14642</v>
      </c>
      <c r="F5942" s="130">
        <v>10000000</v>
      </c>
      <c r="G5942" s="130">
        <v>50000000</v>
      </c>
      <c r="H5942" s="130" t="str">
        <f t="shared" si="184"/>
        <v>KT-140126</v>
      </c>
      <c r="I5942" s="130" t="str">
        <f t="shared" si="185"/>
        <v>AG</v>
      </c>
    </row>
    <row r="5943" spans="1:9" x14ac:dyDescent="0.15">
      <c r="A5943" s="130">
        <v>5941</v>
      </c>
      <c r="B5943" s="130" t="s">
        <v>24071</v>
      </c>
      <c r="C5943" s="130" t="s">
        <v>17765</v>
      </c>
      <c r="D5943" s="130">
        <v>100</v>
      </c>
      <c r="E5943" s="130" t="s">
        <v>12372</v>
      </c>
      <c r="F5943" s="130">
        <v>13193</v>
      </c>
      <c r="G5943" s="130">
        <v>8768</v>
      </c>
      <c r="H5943" s="130" t="str">
        <f t="shared" si="184"/>
        <v>KT-140127</v>
      </c>
      <c r="I5943" s="130" t="str">
        <f t="shared" si="185"/>
        <v>AG</v>
      </c>
    </row>
    <row r="5944" spans="1:9" x14ac:dyDescent="0.15">
      <c r="A5944" s="130">
        <v>5942</v>
      </c>
      <c r="B5944" s="130" t="s">
        <v>22540</v>
      </c>
      <c r="C5944" s="130" t="s">
        <v>17767</v>
      </c>
      <c r="D5944" s="130">
        <v>100</v>
      </c>
      <c r="E5944" s="130" t="s">
        <v>12372</v>
      </c>
      <c r="F5944" s="130">
        <v>4655</v>
      </c>
      <c r="G5944" s="130">
        <v>5155</v>
      </c>
      <c r="H5944" s="130" t="str">
        <f t="shared" si="184"/>
        <v>KT-140128</v>
      </c>
      <c r="I5944" s="130" t="str">
        <f t="shared" si="185"/>
        <v>VE</v>
      </c>
    </row>
    <row r="5945" spans="1:9" x14ac:dyDescent="0.15">
      <c r="A5945" s="130">
        <v>5943</v>
      </c>
      <c r="B5945" s="130" t="s">
        <v>24072</v>
      </c>
      <c r="C5945" s="130" t="s">
        <v>17768</v>
      </c>
      <c r="D5945" s="130">
        <v>100</v>
      </c>
      <c r="E5945" s="130" t="s">
        <v>12372</v>
      </c>
      <c r="F5945" s="130">
        <v>98000</v>
      </c>
      <c r="G5945" s="130">
        <v>122800</v>
      </c>
      <c r="H5945" s="130" t="str">
        <f t="shared" si="184"/>
        <v>KT-140129</v>
      </c>
      <c r="I5945" s="130" t="str">
        <f t="shared" si="185"/>
        <v>AG</v>
      </c>
    </row>
    <row r="5946" spans="1:9" x14ac:dyDescent="0.15">
      <c r="A5946" s="130">
        <v>5944</v>
      </c>
      <c r="B5946" s="130" t="s">
        <v>3147</v>
      </c>
      <c r="C5946" s="130" t="s">
        <v>17770</v>
      </c>
      <c r="D5946" s="130">
        <v>1</v>
      </c>
      <c r="E5946" s="130" t="s">
        <v>12391</v>
      </c>
      <c r="F5946" s="130">
        <v>22000</v>
      </c>
      <c r="G5946" s="130">
        <v>45262</v>
      </c>
      <c r="H5946" s="130" t="str">
        <f t="shared" si="184"/>
        <v>KT-140130</v>
      </c>
      <c r="I5946" s="130" t="str">
        <f t="shared" si="185"/>
        <v>VE</v>
      </c>
    </row>
    <row r="5947" spans="1:9" x14ac:dyDescent="0.15">
      <c r="A5947" s="130">
        <v>5945</v>
      </c>
      <c r="B5947" s="130" t="s">
        <v>24073</v>
      </c>
      <c r="C5947" s="130" t="s">
        <v>17367</v>
      </c>
      <c r="D5947" s="130">
        <v>500</v>
      </c>
      <c r="E5947" s="130" t="s">
        <v>12368</v>
      </c>
      <c r="F5947" s="130">
        <v>13273148.550000001</v>
      </c>
      <c r="G5947" s="130">
        <v>16736594.5</v>
      </c>
      <c r="H5947" s="130" t="str">
        <f t="shared" si="184"/>
        <v>KT-140131</v>
      </c>
      <c r="I5947" s="130" t="str">
        <f t="shared" si="185"/>
        <v>AG</v>
      </c>
    </row>
    <row r="5948" spans="1:9" x14ac:dyDescent="0.15">
      <c r="A5948" s="130">
        <v>5946</v>
      </c>
      <c r="B5948" s="130" t="s">
        <v>24074</v>
      </c>
      <c r="C5948" s="130" t="s">
        <v>17771</v>
      </c>
      <c r="D5948" s="130">
        <v>1</v>
      </c>
      <c r="E5948" s="130" t="s">
        <v>12403</v>
      </c>
      <c r="F5948" s="130">
        <v>346904</v>
      </c>
      <c r="G5948" s="130">
        <v>289924</v>
      </c>
      <c r="H5948" s="130" t="str">
        <f t="shared" si="184"/>
        <v>KT-140132</v>
      </c>
      <c r="I5948" s="130" t="str">
        <f t="shared" si="185"/>
        <v>AG</v>
      </c>
    </row>
    <row r="5949" spans="1:9" x14ac:dyDescent="0.15">
      <c r="A5949" s="130">
        <v>5947</v>
      </c>
      <c r="B5949" s="130" t="s">
        <v>8236</v>
      </c>
      <c r="C5949" s="130" t="s">
        <v>17772</v>
      </c>
      <c r="D5949" s="130">
        <v>20</v>
      </c>
      <c r="E5949" s="130" t="s">
        <v>12355</v>
      </c>
      <c r="F5949" s="130">
        <v>979929.3</v>
      </c>
      <c r="G5949" s="130">
        <v>1051591.24</v>
      </c>
      <c r="H5949" s="130" t="str">
        <f t="shared" si="184"/>
        <v>KT-140133</v>
      </c>
      <c r="I5949" s="130" t="str">
        <f t="shared" si="185"/>
        <v>A</v>
      </c>
    </row>
    <row r="5950" spans="1:9" x14ac:dyDescent="0.15">
      <c r="A5950" s="130">
        <v>5948</v>
      </c>
      <c r="B5950" s="130" t="s">
        <v>24075</v>
      </c>
      <c r="C5950" s="130" t="s">
        <v>17773</v>
      </c>
      <c r="D5950" s="130">
        <v>50</v>
      </c>
      <c r="E5950" s="130" t="s">
        <v>12355</v>
      </c>
      <c r="F5950" s="130">
        <v>3183600</v>
      </c>
      <c r="G5950" s="130">
        <v>3821500</v>
      </c>
      <c r="H5950" s="130" t="str">
        <f t="shared" si="184"/>
        <v>KT-140134</v>
      </c>
      <c r="I5950" s="130" t="str">
        <f t="shared" si="185"/>
        <v>AG</v>
      </c>
    </row>
    <row r="5951" spans="1:9" x14ac:dyDescent="0.15">
      <c r="A5951" s="130">
        <v>5949</v>
      </c>
      <c r="B5951" s="130" t="s">
        <v>24076</v>
      </c>
      <c r="C5951" s="130" t="s">
        <v>17774</v>
      </c>
      <c r="D5951" s="130">
        <v>1200</v>
      </c>
      <c r="E5951" s="130" t="s">
        <v>12372</v>
      </c>
      <c r="F5951" s="130">
        <v>4018486</v>
      </c>
      <c r="G5951" s="130">
        <v>4406000</v>
      </c>
      <c r="H5951" s="130" t="str">
        <f t="shared" si="184"/>
        <v>KT-140135</v>
      </c>
      <c r="I5951" s="130" t="str">
        <f t="shared" si="185"/>
        <v>AG</v>
      </c>
    </row>
    <row r="5952" spans="1:9" x14ac:dyDescent="0.15">
      <c r="A5952" s="130">
        <v>5950</v>
      </c>
      <c r="B5952" s="130" t="s">
        <v>24077</v>
      </c>
      <c r="C5952" s="130" t="s">
        <v>17775</v>
      </c>
      <c r="D5952" s="130">
        <v>100</v>
      </c>
      <c r="E5952" s="130" t="s">
        <v>12372</v>
      </c>
      <c r="F5952" s="130">
        <v>781155.9</v>
      </c>
      <c r="G5952" s="130">
        <v>1225649.8799999999</v>
      </c>
      <c r="H5952" s="130" t="str">
        <f t="shared" si="184"/>
        <v>KT-140136</v>
      </c>
      <c r="I5952" s="130" t="str">
        <f t="shared" si="185"/>
        <v>AG</v>
      </c>
    </row>
    <row r="5953" spans="1:9" x14ac:dyDescent="0.15">
      <c r="A5953" s="130">
        <v>5951</v>
      </c>
      <c r="B5953" s="130" t="s">
        <v>24078</v>
      </c>
      <c r="C5953" s="130" t="s">
        <v>2090</v>
      </c>
      <c r="D5953" s="130">
        <v>500</v>
      </c>
      <c r="E5953" s="130" t="s">
        <v>12355</v>
      </c>
      <c r="F5953" s="130">
        <v>4353770</v>
      </c>
      <c r="G5953" s="130">
        <v>5026742</v>
      </c>
      <c r="H5953" s="130" t="str">
        <f t="shared" si="184"/>
        <v>KT-140137</v>
      </c>
      <c r="I5953" s="130" t="str">
        <f t="shared" si="185"/>
        <v>AG</v>
      </c>
    </row>
    <row r="5954" spans="1:9" x14ac:dyDescent="0.15">
      <c r="A5954" s="130">
        <v>5952</v>
      </c>
      <c r="B5954" s="130" t="s">
        <v>24079</v>
      </c>
      <c r="C5954" s="130" t="s">
        <v>17776</v>
      </c>
      <c r="D5954" s="130">
        <v>100</v>
      </c>
      <c r="E5954" s="130" t="s">
        <v>12372</v>
      </c>
      <c r="F5954" s="130">
        <v>1895028.56</v>
      </c>
      <c r="G5954" s="130">
        <v>2766710</v>
      </c>
      <c r="H5954" s="130" t="str">
        <f t="shared" si="184"/>
        <v>KT-140138</v>
      </c>
      <c r="I5954" s="130" t="str">
        <f t="shared" si="185"/>
        <v>AG</v>
      </c>
    </row>
    <row r="5955" spans="1:9" x14ac:dyDescent="0.15">
      <c r="A5955" s="130">
        <v>5953</v>
      </c>
      <c r="B5955" s="130" t="s">
        <v>24080</v>
      </c>
      <c r="C5955" s="130" t="s">
        <v>17777</v>
      </c>
      <c r="D5955" s="130">
        <v>200</v>
      </c>
      <c r="E5955" s="130" t="s">
        <v>12355</v>
      </c>
      <c r="F5955" s="130">
        <v>4134000</v>
      </c>
      <c r="G5955" s="130">
        <v>3934000</v>
      </c>
      <c r="H5955" s="130" t="str">
        <f t="shared" si="184"/>
        <v>KT-150001</v>
      </c>
      <c r="I5955" s="130" t="str">
        <f t="shared" si="185"/>
        <v>AG</v>
      </c>
    </row>
    <row r="5956" spans="1:9" x14ac:dyDescent="0.15">
      <c r="A5956" s="130">
        <v>5954</v>
      </c>
      <c r="B5956" s="130" t="s">
        <v>3143</v>
      </c>
      <c r="C5956" s="130" t="s">
        <v>18504</v>
      </c>
      <c r="D5956" s="130">
        <v>1</v>
      </c>
      <c r="E5956" s="130" t="s">
        <v>14048</v>
      </c>
      <c r="F5956" s="130">
        <v>23260000</v>
      </c>
      <c r="G5956" s="130">
        <v>38970000</v>
      </c>
      <c r="H5956" s="130" t="str">
        <f t="shared" ref="H5956:H6019" si="186">LEFT(B5956,FIND("-",B5956)+6)</f>
        <v>KT-150002</v>
      </c>
      <c r="I5956" s="130" t="str">
        <f t="shared" ref="I5956:I6019" si="187">RIGHT(B5956,LEN(B5956)-FIND("-",B5956)-7)</f>
        <v>VR</v>
      </c>
    </row>
    <row r="5957" spans="1:9" x14ac:dyDescent="0.15">
      <c r="A5957" s="130">
        <v>5955</v>
      </c>
      <c r="B5957" s="130" t="s">
        <v>3142</v>
      </c>
      <c r="C5957" s="130" t="s">
        <v>17781</v>
      </c>
      <c r="D5957" s="130">
        <v>160</v>
      </c>
      <c r="E5957" s="130" t="s">
        <v>12361</v>
      </c>
      <c r="F5957" s="130">
        <v>52100</v>
      </c>
      <c r="G5957" s="130">
        <v>50700</v>
      </c>
      <c r="H5957" s="130" t="str">
        <f t="shared" si="186"/>
        <v>KT-150003</v>
      </c>
      <c r="I5957" s="130" t="str">
        <f t="shared" si="187"/>
        <v>VE</v>
      </c>
    </row>
    <row r="5958" spans="1:9" x14ac:dyDescent="0.15">
      <c r="A5958" s="130">
        <v>5956</v>
      </c>
      <c r="B5958" s="130" t="s">
        <v>24081</v>
      </c>
      <c r="C5958" s="130" t="s">
        <v>17782</v>
      </c>
      <c r="D5958" s="130">
        <v>100</v>
      </c>
      <c r="E5958" s="130" t="s">
        <v>12372</v>
      </c>
      <c r="F5958" s="130">
        <v>3582797.34</v>
      </c>
      <c r="G5958" s="130">
        <v>7089000</v>
      </c>
      <c r="H5958" s="130" t="str">
        <f t="shared" si="186"/>
        <v>KT-150004</v>
      </c>
      <c r="I5958" s="130" t="str">
        <f t="shared" si="187"/>
        <v>AG</v>
      </c>
    </row>
    <row r="5959" spans="1:9" x14ac:dyDescent="0.15">
      <c r="A5959" s="130">
        <v>5957</v>
      </c>
      <c r="B5959" s="130" t="s">
        <v>8237</v>
      </c>
      <c r="C5959" s="130" t="s">
        <v>14157</v>
      </c>
      <c r="D5959" s="130">
        <v>3</v>
      </c>
      <c r="E5959" s="130" t="s">
        <v>12355</v>
      </c>
      <c r="F5959" s="130">
        <v>192270</v>
      </c>
      <c r="G5959" s="130">
        <v>283876</v>
      </c>
      <c r="H5959" s="130" t="str">
        <f t="shared" si="186"/>
        <v>KT-150005</v>
      </c>
      <c r="I5959" s="130" t="str">
        <f t="shared" si="187"/>
        <v>A</v>
      </c>
    </row>
    <row r="5960" spans="1:9" x14ac:dyDescent="0.15">
      <c r="A5960" s="130">
        <v>5958</v>
      </c>
      <c r="B5960" s="130" t="s">
        <v>1507</v>
      </c>
      <c r="C5960" s="130" t="s">
        <v>2247</v>
      </c>
      <c r="D5960" s="130">
        <v>100</v>
      </c>
      <c r="E5960" s="130" t="s">
        <v>12372</v>
      </c>
      <c r="F5960" s="130">
        <v>153815</v>
      </c>
      <c r="G5960" s="130">
        <v>219930</v>
      </c>
      <c r="H5960" s="130" t="str">
        <f t="shared" si="186"/>
        <v>KT-150006</v>
      </c>
      <c r="I5960" s="130" t="str">
        <f t="shared" si="187"/>
        <v>VE</v>
      </c>
    </row>
    <row r="5961" spans="1:9" x14ac:dyDescent="0.15">
      <c r="A5961" s="130">
        <v>5959</v>
      </c>
      <c r="B5961" s="130" t="s">
        <v>24082</v>
      </c>
      <c r="C5961" s="130" t="s">
        <v>13209</v>
      </c>
      <c r="D5961" s="130">
        <v>300</v>
      </c>
      <c r="E5961" s="130" t="s">
        <v>12372</v>
      </c>
      <c r="F5961" s="130">
        <v>620560</v>
      </c>
      <c r="G5961" s="130">
        <v>1178280</v>
      </c>
      <c r="H5961" s="130" t="str">
        <f t="shared" si="186"/>
        <v>KT-150007</v>
      </c>
      <c r="I5961" s="130" t="str">
        <f t="shared" si="187"/>
        <v>AG</v>
      </c>
    </row>
    <row r="5962" spans="1:9" x14ac:dyDescent="0.15">
      <c r="A5962" s="130">
        <v>5960</v>
      </c>
      <c r="B5962" s="130" t="s">
        <v>24083</v>
      </c>
      <c r="C5962" s="130" t="s">
        <v>17783</v>
      </c>
      <c r="D5962" s="130">
        <v>100</v>
      </c>
      <c r="E5962" s="130" t="s">
        <v>12372</v>
      </c>
      <c r="F5962" s="130">
        <v>2733810</v>
      </c>
      <c r="G5962" s="130">
        <v>3503680</v>
      </c>
      <c r="H5962" s="130" t="str">
        <f t="shared" si="186"/>
        <v>KT-150008</v>
      </c>
      <c r="I5962" s="130" t="str">
        <f t="shared" si="187"/>
        <v>AG</v>
      </c>
    </row>
    <row r="5963" spans="1:9" x14ac:dyDescent="0.15">
      <c r="A5963" s="130">
        <v>5961</v>
      </c>
      <c r="B5963" s="130" t="s">
        <v>24084</v>
      </c>
      <c r="C5963" s="130" t="s">
        <v>17784</v>
      </c>
      <c r="D5963" s="130">
        <v>16</v>
      </c>
      <c r="E5963" s="130" t="s">
        <v>17785</v>
      </c>
      <c r="F5963" s="130">
        <v>72000</v>
      </c>
      <c r="G5963" s="130">
        <v>8000</v>
      </c>
      <c r="H5963" s="130" t="str">
        <f t="shared" si="186"/>
        <v>KT-150009</v>
      </c>
      <c r="I5963" s="130" t="str">
        <f t="shared" si="187"/>
        <v>AG</v>
      </c>
    </row>
    <row r="5964" spans="1:9" x14ac:dyDescent="0.15">
      <c r="A5964" s="130">
        <v>5962</v>
      </c>
      <c r="B5964" s="130" t="s">
        <v>3141</v>
      </c>
      <c r="C5964" s="130" t="s">
        <v>2207</v>
      </c>
      <c r="D5964" s="130">
        <v>1</v>
      </c>
      <c r="E5964" s="130" t="s">
        <v>12490</v>
      </c>
      <c r="F5964" s="130">
        <v>1214000</v>
      </c>
      <c r="G5964" s="130">
        <v>2377000</v>
      </c>
      <c r="H5964" s="130" t="str">
        <f t="shared" si="186"/>
        <v>KT-150010</v>
      </c>
      <c r="I5964" s="130" t="str">
        <f t="shared" si="187"/>
        <v>VE</v>
      </c>
    </row>
    <row r="5965" spans="1:9" x14ac:dyDescent="0.15">
      <c r="A5965" s="130">
        <v>5963</v>
      </c>
      <c r="B5965" s="130" t="s">
        <v>8238</v>
      </c>
      <c r="C5965" s="130" t="s">
        <v>17788</v>
      </c>
      <c r="D5965" s="130">
        <v>7</v>
      </c>
      <c r="E5965" s="130" t="s">
        <v>12355</v>
      </c>
      <c r="F5965" s="130">
        <v>140000</v>
      </c>
      <c r="G5965" s="130">
        <v>412000</v>
      </c>
      <c r="H5965" s="130" t="str">
        <f t="shared" si="186"/>
        <v>KT-150011</v>
      </c>
      <c r="I5965" s="130" t="str">
        <f t="shared" si="187"/>
        <v>A</v>
      </c>
    </row>
    <row r="5966" spans="1:9" x14ac:dyDescent="0.15">
      <c r="A5966" s="130">
        <v>5964</v>
      </c>
      <c r="B5966" s="130" t="s">
        <v>24085</v>
      </c>
      <c r="C5966" s="130" t="s">
        <v>17789</v>
      </c>
      <c r="D5966" s="130">
        <v>500</v>
      </c>
      <c r="E5966" s="130" t="s">
        <v>12372</v>
      </c>
      <c r="F5966" s="130">
        <v>27675536</v>
      </c>
      <c r="G5966" s="130">
        <v>44962408</v>
      </c>
      <c r="H5966" s="130" t="str">
        <f t="shared" si="186"/>
        <v>KT-150012</v>
      </c>
      <c r="I5966" s="130" t="str">
        <f t="shared" si="187"/>
        <v>AG</v>
      </c>
    </row>
    <row r="5967" spans="1:9" x14ac:dyDescent="0.15">
      <c r="A5967" s="130">
        <v>5965</v>
      </c>
      <c r="B5967" s="130" t="s">
        <v>24086</v>
      </c>
      <c r="C5967" s="130" t="s">
        <v>2296</v>
      </c>
      <c r="D5967" s="130">
        <v>10</v>
      </c>
      <c r="E5967" s="130" t="s">
        <v>12355</v>
      </c>
      <c r="F5967" s="130">
        <v>17623710.300000001</v>
      </c>
      <c r="G5967" s="130">
        <v>15279006.4</v>
      </c>
      <c r="H5967" s="130" t="str">
        <f t="shared" si="186"/>
        <v>KT-150013</v>
      </c>
      <c r="I5967" s="130" t="str">
        <f t="shared" si="187"/>
        <v>AG</v>
      </c>
    </row>
    <row r="5968" spans="1:9" x14ac:dyDescent="0.15">
      <c r="A5968" s="130">
        <v>5966</v>
      </c>
      <c r="B5968" s="130" t="s">
        <v>24087</v>
      </c>
      <c r="C5968" s="130" t="s">
        <v>17790</v>
      </c>
      <c r="D5968" s="130">
        <v>100</v>
      </c>
      <c r="E5968" s="130" t="s">
        <v>12355</v>
      </c>
      <c r="F5968" s="130">
        <v>15908000</v>
      </c>
      <c r="G5968" s="130">
        <v>23664200</v>
      </c>
      <c r="H5968" s="130" t="str">
        <f t="shared" si="186"/>
        <v>KT-150014</v>
      </c>
      <c r="I5968" s="130" t="str">
        <f t="shared" si="187"/>
        <v>AG</v>
      </c>
    </row>
    <row r="5969" spans="1:9" x14ac:dyDescent="0.15">
      <c r="A5969" s="130">
        <v>5967</v>
      </c>
      <c r="B5969" s="130" t="s">
        <v>24088</v>
      </c>
      <c r="C5969" s="130" t="s">
        <v>2429</v>
      </c>
      <c r="D5969" s="130">
        <v>50</v>
      </c>
      <c r="E5969" s="130" t="s">
        <v>12361</v>
      </c>
      <c r="F5969" s="130">
        <v>533670.18999999994</v>
      </c>
      <c r="G5969" s="130">
        <v>539931.80000000005</v>
      </c>
      <c r="H5969" s="130" t="str">
        <f t="shared" si="186"/>
        <v>KT-150015</v>
      </c>
      <c r="I5969" s="130" t="str">
        <f t="shared" si="187"/>
        <v>AG</v>
      </c>
    </row>
    <row r="5970" spans="1:9" x14ac:dyDescent="0.15">
      <c r="A5970" s="130">
        <v>5968</v>
      </c>
      <c r="B5970" s="130" t="s">
        <v>24089</v>
      </c>
      <c r="C5970" s="130" t="s">
        <v>2226</v>
      </c>
      <c r="D5970" s="130">
        <v>1000</v>
      </c>
      <c r="E5970" s="130" t="s">
        <v>12446</v>
      </c>
      <c r="F5970" s="130">
        <v>9158280</v>
      </c>
      <c r="G5970" s="130">
        <v>8027580</v>
      </c>
      <c r="H5970" s="130" t="str">
        <f t="shared" si="186"/>
        <v>KT-150016</v>
      </c>
      <c r="I5970" s="130" t="str">
        <f t="shared" si="187"/>
        <v>AG</v>
      </c>
    </row>
    <row r="5971" spans="1:9" x14ac:dyDescent="0.15">
      <c r="A5971" s="130">
        <v>5969</v>
      </c>
      <c r="B5971" s="130" t="s">
        <v>24090</v>
      </c>
      <c r="C5971" s="130" t="s">
        <v>17789</v>
      </c>
      <c r="D5971" s="130">
        <v>500</v>
      </c>
      <c r="E5971" s="130" t="s">
        <v>12372</v>
      </c>
      <c r="F5971" s="130">
        <v>27258403</v>
      </c>
      <c r="G5971" s="130">
        <v>44962408</v>
      </c>
      <c r="H5971" s="130" t="str">
        <f t="shared" si="186"/>
        <v>KT-150017</v>
      </c>
      <c r="I5971" s="130" t="str">
        <f t="shared" si="187"/>
        <v>AG</v>
      </c>
    </row>
    <row r="5972" spans="1:9" x14ac:dyDescent="0.15">
      <c r="A5972" s="130">
        <v>5970</v>
      </c>
      <c r="B5972" s="130" t="s">
        <v>3135</v>
      </c>
      <c r="C5972" s="130" t="s">
        <v>2232</v>
      </c>
      <c r="D5972" s="130">
        <v>1</v>
      </c>
      <c r="E5972" s="130" t="s">
        <v>12910</v>
      </c>
      <c r="F5972" s="130">
        <v>127500</v>
      </c>
      <c r="G5972" s="130">
        <v>178990</v>
      </c>
      <c r="H5972" s="130" t="str">
        <f t="shared" si="186"/>
        <v>KT-150018</v>
      </c>
      <c r="I5972" s="130" t="str">
        <f t="shared" si="187"/>
        <v>VE</v>
      </c>
    </row>
    <row r="5973" spans="1:9" x14ac:dyDescent="0.15">
      <c r="A5973" s="130">
        <v>5971</v>
      </c>
      <c r="B5973" s="130" t="s">
        <v>3134</v>
      </c>
      <c r="C5973" s="130" t="s">
        <v>17793</v>
      </c>
      <c r="D5973" s="130">
        <v>1</v>
      </c>
      <c r="E5973" s="130" t="s">
        <v>12876</v>
      </c>
      <c r="F5973" s="130">
        <v>60000</v>
      </c>
      <c r="G5973" s="130">
        <v>170000</v>
      </c>
      <c r="H5973" s="130" t="str">
        <f t="shared" si="186"/>
        <v>KT-150019</v>
      </c>
      <c r="I5973" s="130" t="str">
        <f t="shared" si="187"/>
        <v>VE</v>
      </c>
    </row>
    <row r="5974" spans="1:9" x14ac:dyDescent="0.15">
      <c r="A5974" s="130">
        <v>5972</v>
      </c>
      <c r="B5974" s="130" t="s">
        <v>24091</v>
      </c>
      <c r="C5974" s="130" t="s">
        <v>17794</v>
      </c>
      <c r="D5974" s="130">
        <v>1</v>
      </c>
      <c r="E5974" s="130" t="s">
        <v>17795</v>
      </c>
      <c r="F5974" s="130">
        <v>24490550</v>
      </c>
      <c r="G5974" s="130">
        <v>32883220</v>
      </c>
      <c r="H5974" s="130" t="str">
        <f t="shared" si="186"/>
        <v>KT-150020</v>
      </c>
      <c r="I5974" s="130" t="str">
        <f t="shared" si="187"/>
        <v>AG</v>
      </c>
    </row>
    <row r="5975" spans="1:9" x14ac:dyDescent="0.15">
      <c r="A5975" s="130">
        <v>5973</v>
      </c>
      <c r="B5975" s="130" t="s">
        <v>8239</v>
      </c>
      <c r="C5975" s="130" t="s">
        <v>17797</v>
      </c>
      <c r="D5975" s="130">
        <v>1</v>
      </c>
      <c r="E5975" s="130" t="s">
        <v>12361</v>
      </c>
      <c r="F5975" s="130">
        <v>19243.150000000001</v>
      </c>
      <c r="G5975" s="130">
        <v>20211.900000000001</v>
      </c>
      <c r="H5975" s="130" t="str">
        <f t="shared" si="186"/>
        <v>KT-150021</v>
      </c>
      <c r="I5975" s="130" t="str">
        <f t="shared" si="187"/>
        <v>A</v>
      </c>
    </row>
    <row r="5976" spans="1:9" x14ac:dyDescent="0.15">
      <c r="A5976" s="130">
        <v>5974</v>
      </c>
      <c r="B5976" s="130" t="s">
        <v>1508</v>
      </c>
      <c r="C5976" s="130" t="s">
        <v>2248</v>
      </c>
      <c r="D5976" s="130">
        <v>100</v>
      </c>
      <c r="E5976" s="130" t="s">
        <v>12372</v>
      </c>
      <c r="F5976" s="130">
        <v>134081</v>
      </c>
      <c r="G5976" s="130">
        <v>205644</v>
      </c>
      <c r="H5976" s="130" t="str">
        <f t="shared" si="186"/>
        <v>KT-150022</v>
      </c>
      <c r="I5976" s="130" t="str">
        <f t="shared" si="187"/>
        <v>VR</v>
      </c>
    </row>
    <row r="5977" spans="1:9" x14ac:dyDescent="0.15">
      <c r="A5977" s="130">
        <v>5975</v>
      </c>
      <c r="B5977" s="130" t="s">
        <v>24092</v>
      </c>
      <c r="C5977" s="130" t="s">
        <v>385</v>
      </c>
      <c r="D5977" s="130">
        <v>70</v>
      </c>
      <c r="E5977" s="130" t="s">
        <v>15100</v>
      </c>
      <c r="F5977" s="130">
        <v>2074380</v>
      </c>
      <c r="G5977" s="130">
        <v>2982945.2</v>
      </c>
      <c r="H5977" s="130" t="str">
        <f t="shared" si="186"/>
        <v>KT-150023</v>
      </c>
      <c r="I5977" s="130" t="str">
        <f t="shared" si="187"/>
        <v>AG</v>
      </c>
    </row>
    <row r="5978" spans="1:9" x14ac:dyDescent="0.15">
      <c r="A5978" s="130">
        <v>5976</v>
      </c>
      <c r="B5978" s="130" t="s">
        <v>3130</v>
      </c>
      <c r="C5978" s="130" t="s">
        <v>2430</v>
      </c>
      <c r="D5978" s="130">
        <v>1</v>
      </c>
      <c r="E5978" s="130" t="s">
        <v>12676</v>
      </c>
      <c r="F5978" s="130">
        <v>7639.4</v>
      </c>
      <c r="G5978" s="130">
        <v>6610.5</v>
      </c>
      <c r="H5978" s="130" t="str">
        <f t="shared" si="186"/>
        <v>KT-150024</v>
      </c>
      <c r="I5978" s="130" t="str">
        <f t="shared" si="187"/>
        <v>VE</v>
      </c>
    </row>
    <row r="5979" spans="1:9" x14ac:dyDescent="0.15">
      <c r="A5979" s="130">
        <v>5977</v>
      </c>
      <c r="B5979" s="130" t="s">
        <v>1509</v>
      </c>
      <c r="C5979" s="130" t="s">
        <v>406</v>
      </c>
      <c r="D5979" s="130">
        <v>500</v>
      </c>
      <c r="E5979" s="130" t="s">
        <v>12372</v>
      </c>
      <c r="F5979" s="130">
        <v>25125000</v>
      </c>
      <c r="G5979" s="130">
        <v>48025000</v>
      </c>
      <c r="H5979" s="130" t="str">
        <f t="shared" si="186"/>
        <v>KT-150025</v>
      </c>
      <c r="I5979" s="130" t="str">
        <f t="shared" si="187"/>
        <v>VR</v>
      </c>
    </row>
    <row r="5980" spans="1:9" x14ac:dyDescent="0.15">
      <c r="A5980" s="130">
        <v>5978</v>
      </c>
      <c r="B5980" s="130" t="s">
        <v>1510</v>
      </c>
      <c r="C5980" s="130" t="s">
        <v>2249</v>
      </c>
      <c r="D5980" s="130">
        <v>1</v>
      </c>
      <c r="E5980" s="130" t="s">
        <v>13166</v>
      </c>
      <c r="F5980" s="130">
        <v>13000</v>
      </c>
      <c r="G5980" s="130">
        <v>500000</v>
      </c>
      <c r="H5980" s="130" t="str">
        <f t="shared" si="186"/>
        <v>KT-150026</v>
      </c>
      <c r="I5980" s="130" t="str">
        <f t="shared" si="187"/>
        <v>VE</v>
      </c>
    </row>
    <row r="5981" spans="1:9" x14ac:dyDescent="0.15">
      <c r="A5981" s="130">
        <v>5979</v>
      </c>
      <c r="B5981" s="130" t="s">
        <v>24093</v>
      </c>
      <c r="C5981" s="130" t="s">
        <v>17798</v>
      </c>
      <c r="D5981" s="130">
        <v>100</v>
      </c>
      <c r="E5981" s="130" t="s">
        <v>12368</v>
      </c>
      <c r="F5981" s="130">
        <v>1942059</v>
      </c>
      <c r="G5981" s="130">
        <v>760460</v>
      </c>
      <c r="H5981" s="130" t="str">
        <f t="shared" si="186"/>
        <v>KT-150027</v>
      </c>
      <c r="I5981" s="130" t="str">
        <f t="shared" si="187"/>
        <v>AG</v>
      </c>
    </row>
    <row r="5982" spans="1:9" x14ac:dyDescent="0.15">
      <c r="A5982" s="130">
        <v>5980</v>
      </c>
      <c r="B5982" s="130" t="s">
        <v>22529</v>
      </c>
      <c r="C5982" s="130" t="s">
        <v>17800</v>
      </c>
      <c r="D5982" s="130">
        <v>26</v>
      </c>
      <c r="E5982" s="130" t="s">
        <v>12434</v>
      </c>
      <c r="F5982" s="130">
        <v>24690.400000000001</v>
      </c>
      <c r="G5982" s="130">
        <v>6048.4</v>
      </c>
      <c r="H5982" s="130" t="str">
        <f t="shared" si="186"/>
        <v>KT-150028</v>
      </c>
      <c r="I5982" s="130" t="str">
        <f t="shared" si="187"/>
        <v>VE</v>
      </c>
    </row>
    <row r="5983" spans="1:9" x14ac:dyDescent="0.15">
      <c r="A5983" s="130">
        <v>5981</v>
      </c>
      <c r="B5983" s="130" t="s">
        <v>24094</v>
      </c>
      <c r="C5983" s="130" t="s">
        <v>14623</v>
      </c>
      <c r="D5983" s="130">
        <v>5</v>
      </c>
      <c r="E5983" s="130" t="s">
        <v>12370</v>
      </c>
      <c r="F5983" s="130">
        <v>2560579</v>
      </c>
      <c r="G5983" s="130">
        <v>4930627</v>
      </c>
      <c r="H5983" s="130" t="str">
        <f t="shared" si="186"/>
        <v>KT-150029</v>
      </c>
      <c r="I5983" s="130" t="str">
        <f t="shared" si="187"/>
        <v>AG</v>
      </c>
    </row>
    <row r="5984" spans="1:9" x14ac:dyDescent="0.15">
      <c r="A5984" s="130">
        <v>5982</v>
      </c>
      <c r="B5984" s="130" t="s">
        <v>1511</v>
      </c>
      <c r="C5984" s="130" t="s">
        <v>2250</v>
      </c>
      <c r="D5984" s="130">
        <v>100</v>
      </c>
      <c r="E5984" s="130" t="s">
        <v>12368</v>
      </c>
      <c r="F5984" s="130">
        <v>1004291</v>
      </c>
      <c r="G5984" s="130">
        <v>1630871</v>
      </c>
      <c r="H5984" s="130" t="str">
        <f t="shared" si="186"/>
        <v>KT-150030</v>
      </c>
      <c r="I5984" s="130" t="str">
        <f t="shared" si="187"/>
        <v>VR</v>
      </c>
    </row>
    <row r="5985" spans="1:9" x14ac:dyDescent="0.15">
      <c r="A5985" s="130">
        <v>5983</v>
      </c>
      <c r="B5985" s="130" t="s">
        <v>3127</v>
      </c>
      <c r="C5985" s="130" t="s">
        <v>17802</v>
      </c>
      <c r="D5985" s="130">
        <v>300</v>
      </c>
      <c r="E5985" s="130" t="s">
        <v>12361</v>
      </c>
      <c r="F5985" s="130">
        <v>4475600</v>
      </c>
      <c r="G5985" s="130">
        <v>4745100</v>
      </c>
      <c r="H5985" s="130" t="str">
        <f t="shared" si="186"/>
        <v>KT-150031</v>
      </c>
      <c r="I5985" s="130" t="str">
        <f t="shared" si="187"/>
        <v>VE</v>
      </c>
    </row>
    <row r="5986" spans="1:9" x14ac:dyDescent="0.15">
      <c r="A5986" s="130">
        <v>5984</v>
      </c>
      <c r="B5986" s="130" t="s">
        <v>24095</v>
      </c>
      <c r="C5986" s="130" t="s">
        <v>16641</v>
      </c>
      <c r="D5986" s="130">
        <v>1</v>
      </c>
      <c r="E5986" s="130" t="s">
        <v>12743</v>
      </c>
      <c r="F5986" s="130">
        <v>36082400</v>
      </c>
      <c r="G5986" s="130">
        <v>147961500</v>
      </c>
      <c r="H5986" s="130" t="str">
        <f t="shared" si="186"/>
        <v>KT-150032</v>
      </c>
      <c r="I5986" s="130" t="str">
        <f t="shared" si="187"/>
        <v>AG</v>
      </c>
    </row>
    <row r="5987" spans="1:9" x14ac:dyDescent="0.15">
      <c r="A5987" s="130">
        <v>5985</v>
      </c>
      <c r="B5987" s="130" t="s">
        <v>24096</v>
      </c>
      <c r="C5987" s="130" t="s">
        <v>17803</v>
      </c>
      <c r="D5987" s="130">
        <v>100</v>
      </c>
      <c r="E5987" s="130" t="s">
        <v>12372</v>
      </c>
      <c r="F5987" s="130">
        <v>115020</v>
      </c>
      <c r="G5987" s="130">
        <v>89760</v>
      </c>
      <c r="H5987" s="130" t="str">
        <f t="shared" si="186"/>
        <v>KT-150033</v>
      </c>
      <c r="I5987" s="130" t="str">
        <f t="shared" si="187"/>
        <v>AG</v>
      </c>
    </row>
    <row r="5988" spans="1:9" x14ac:dyDescent="0.15">
      <c r="A5988" s="130">
        <v>5986</v>
      </c>
      <c r="B5988" s="130" t="s">
        <v>24097</v>
      </c>
      <c r="C5988" s="130" t="s">
        <v>17804</v>
      </c>
      <c r="D5988" s="130">
        <v>100</v>
      </c>
      <c r="E5988" s="130" t="s">
        <v>12355</v>
      </c>
      <c r="F5988" s="130">
        <v>15608656.98</v>
      </c>
      <c r="G5988" s="130">
        <v>30686945</v>
      </c>
      <c r="H5988" s="130" t="str">
        <f t="shared" si="186"/>
        <v>KT-150034</v>
      </c>
      <c r="I5988" s="130" t="str">
        <f t="shared" si="187"/>
        <v>AG</v>
      </c>
    </row>
    <row r="5989" spans="1:9" x14ac:dyDescent="0.15">
      <c r="A5989" s="130">
        <v>5987</v>
      </c>
      <c r="B5989" s="130" t="s">
        <v>8240</v>
      </c>
      <c r="C5989" s="130" t="s">
        <v>17806</v>
      </c>
      <c r="D5989" s="130">
        <v>1</v>
      </c>
      <c r="E5989" s="130" t="s">
        <v>17807</v>
      </c>
      <c r="F5989" s="130">
        <v>6220</v>
      </c>
      <c r="G5989" s="130">
        <v>9230</v>
      </c>
      <c r="H5989" s="130" t="str">
        <f t="shared" si="186"/>
        <v>KT-150035</v>
      </c>
      <c r="I5989" s="130" t="str">
        <f t="shared" si="187"/>
        <v>A</v>
      </c>
    </row>
    <row r="5990" spans="1:9" x14ac:dyDescent="0.15">
      <c r="A5990" s="130">
        <v>5988</v>
      </c>
      <c r="B5990" s="130" t="s">
        <v>24098</v>
      </c>
      <c r="C5990" s="130" t="s">
        <v>17808</v>
      </c>
      <c r="D5990" s="130">
        <v>1000</v>
      </c>
      <c r="E5990" s="130" t="s">
        <v>12361</v>
      </c>
      <c r="F5990" s="130">
        <v>2277020</v>
      </c>
      <c r="G5990" s="130">
        <v>2294303</v>
      </c>
      <c r="H5990" s="130" t="str">
        <f t="shared" si="186"/>
        <v>KT-150036</v>
      </c>
      <c r="I5990" s="130" t="str">
        <f t="shared" si="187"/>
        <v>AG</v>
      </c>
    </row>
    <row r="5991" spans="1:9" x14ac:dyDescent="0.15">
      <c r="A5991" s="130">
        <v>5989</v>
      </c>
      <c r="B5991" s="130" t="s">
        <v>24099</v>
      </c>
      <c r="C5991" s="130" t="s">
        <v>17809</v>
      </c>
      <c r="D5991" s="130">
        <v>1</v>
      </c>
      <c r="E5991" s="130" t="s">
        <v>12403</v>
      </c>
      <c r="F5991" s="130">
        <v>472150</v>
      </c>
      <c r="G5991" s="130">
        <v>1166475</v>
      </c>
      <c r="H5991" s="130" t="str">
        <f t="shared" si="186"/>
        <v>KT-150037</v>
      </c>
      <c r="I5991" s="130" t="str">
        <f t="shared" si="187"/>
        <v>AG</v>
      </c>
    </row>
    <row r="5992" spans="1:9" x14ac:dyDescent="0.15">
      <c r="A5992" s="130">
        <v>5990</v>
      </c>
      <c r="B5992" s="130" t="s">
        <v>24100</v>
      </c>
      <c r="C5992" s="130" t="s">
        <v>17810</v>
      </c>
      <c r="D5992" s="130">
        <v>100</v>
      </c>
      <c r="E5992" s="130" t="s">
        <v>12355</v>
      </c>
      <c r="F5992" s="130">
        <v>19609850</v>
      </c>
      <c r="G5992" s="130">
        <v>20098900</v>
      </c>
      <c r="H5992" s="130" t="str">
        <f t="shared" si="186"/>
        <v>KT-150038</v>
      </c>
      <c r="I5992" s="130" t="str">
        <f t="shared" si="187"/>
        <v>AG</v>
      </c>
    </row>
    <row r="5993" spans="1:9" x14ac:dyDescent="0.15">
      <c r="A5993" s="130">
        <v>5991</v>
      </c>
      <c r="B5993" s="130" t="s">
        <v>3125</v>
      </c>
      <c r="C5993" s="130" t="s">
        <v>17812</v>
      </c>
      <c r="D5993" s="130">
        <v>1000</v>
      </c>
      <c r="E5993" s="130" t="s">
        <v>12355</v>
      </c>
      <c r="F5993" s="130">
        <v>73458800</v>
      </c>
      <c r="G5993" s="130">
        <v>78686500</v>
      </c>
      <c r="H5993" s="130" t="str">
        <f t="shared" si="186"/>
        <v>KT-150039</v>
      </c>
      <c r="I5993" s="130" t="str">
        <f t="shared" si="187"/>
        <v>VE</v>
      </c>
    </row>
    <row r="5994" spans="1:9" x14ac:dyDescent="0.15">
      <c r="A5994" s="130">
        <v>5992</v>
      </c>
      <c r="B5994" s="130" t="s">
        <v>3123</v>
      </c>
      <c r="C5994" s="130" t="s">
        <v>17814</v>
      </c>
      <c r="D5994" s="130">
        <v>16</v>
      </c>
      <c r="E5994" s="130" t="s">
        <v>12446</v>
      </c>
      <c r="F5994" s="130">
        <v>203100</v>
      </c>
      <c r="G5994" s="130">
        <v>203100</v>
      </c>
      <c r="H5994" s="130" t="str">
        <f t="shared" si="186"/>
        <v>KT-150040</v>
      </c>
      <c r="I5994" s="130" t="str">
        <f t="shared" si="187"/>
        <v>VE</v>
      </c>
    </row>
    <row r="5995" spans="1:9" x14ac:dyDescent="0.15">
      <c r="A5995" s="130">
        <v>5993</v>
      </c>
      <c r="B5995" s="130" t="s">
        <v>24101</v>
      </c>
      <c r="C5995" s="130" t="s">
        <v>17815</v>
      </c>
      <c r="D5995" s="130">
        <v>100</v>
      </c>
      <c r="E5995" s="130" t="s">
        <v>12368</v>
      </c>
      <c r="F5995" s="130">
        <v>178131.4</v>
      </c>
      <c r="G5995" s="130">
        <v>190931.4</v>
      </c>
      <c r="H5995" s="130" t="str">
        <f t="shared" si="186"/>
        <v>KT-150041</v>
      </c>
      <c r="I5995" s="130" t="str">
        <f t="shared" si="187"/>
        <v>AG</v>
      </c>
    </row>
    <row r="5996" spans="1:9" x14ac:dyDescent="0.15">
      <c r="A5996" s="130">
        <v>5994</v>
      </c>
      <c r="B5996" s="130" t="s">
        <v>1512</v>
      </c>
      <c r="C5996" s="130" t="s">
        <v>2251</v>
      </c>
      <c r="D5996" s="130">
        <v>100</v>
      </c>
      <c r="E5996" s="130" t="s">
        <v>12372</v>
      </c>
      <c r="F5996" s="130">
        <v>308000</v>
      </c>
      <c r="G5996" s="130">
        <v>1241790</v>
      </c>
      <c r="H5996" s="130" t="str">
        <f t="shared" si="186"/>
        <v>KT-150042</v>
      </c>
      <c r="I5996" s="130" t="str">
        <f t="shared" si="187"/>
        <v>VR</v>
      </c>
    </row>
    <row r="5997" spans="1:9" x14ac:dyDescent="0.15">
      <c r="A5997" s="130">
        <v>5995</v>
      </c>
      <c r="B5997" s="130" t="s">
        <v>24102</v>
      </c>
      <c r="C5997" s="130" t="s">
        <v>17728</v>
      </c>
      <c r="D5997" s="130">
        <v>900</v>
      </c>
      <c r="E5997" s="130" t="s">
        <v>12368</v>
      </c>
      <c r="F5997" s="130">
        <v>4903000</v>
      </c>
      <c r="G5997" s="130">
        <v>2024700</v>
      </c>
      <c r="H5997" s="130" t="str">
        <f t="shared" si="186"/>
        <v>KT-150043</v>
      </c>
      <c r="I5997" s="130" t="str">
        <f t="shared" si="187"/>
        <v>AG</v>
      </c>
    </row>
    <row r="5998" spans="1:9" x14ac:dyDescent="0.15">
      <c r="A5998" s="130">
        <v>5996</v>
      </c>
      <c r="B5998" s="130" t="s">
        <v>24103</v>
      </c>
      <c r="C5998" s="130" t="s">
        <v>17596</v>
      </c>
      <c r="D5998" s="130">
        <v>70</v>
      </c>
      <c r="E5998" s="130" t="s">
        <v>12355</v>
      </c>
      <c r="F5998" s="130">
        <v>10166778</v>
      </c>
      <c r="G5998" s="130">
        <v>42951286</v>
      </c>
      <c r="H5998" s="130" t="str">
        <f t="shared" si="186"/>
        <v>KT-150044</v>
      </c>
      <c r="I5998" s="130" t="str">
        <f t="shared" si="187"/>
        <v>AG</v>
      </c>
    </row>
    <row r="5999" spans="1:9" x14ac:dyDescent="0.15">
      <c r="A5999" s="130">
        <v>5997</v>
      </c>
      <c r="B5999" s="130" t="s">
        <v>24104</v>
      </c>
      <c r="C5999" s="130" t="s">
        <v>17816</v>
      </c>
      <c r="D5999" s="130">
        <v>1</v>
      </c>
      <c r="E5999" s="130" t="s">
        <v>12403</v>
      </c>
      <c r="F5999" s="130">
        <v>47040000</v>
      </c>
      <c r="G5999" s="130">
        <v>61152000</v>
      </c>
      <c r="H5999" s="130" t="str">
        <f t="shared" si="186"/>
        <v>KT-150045</v>
      </c>
      <c r="I5999" s="130" t="str">
        <f t="shared" si="187"/>
        <v>AG</v>
      </c>
    </row>
    <row r="6000" spans="1:9" x14ac:dyDescent="0.15">
      <c r="A6000" s="130">
        <v>5998</v>
      </c>
      <c r="B6000" s="130" t="s">
        <v>8241</v>
      </c>
      <c r="C6000" s="130" t="s">
        <v>17818</v>
      </c>
      <c r="D6000" s="130">
        <v>1</v>
      </c>
      <c r="E6000" s="130" t="s">
        <v>17819</v>
      </c>
      <c r="F6000" s="130">
        <v>37111</v>
      </c>
      <c r="G6000" s="130">
        <v>39578</v>
      </c>
      <c r="H6000" s="130" t="str">
        <f t="shared" si="186"/>
        <v>KT-150046</v>
      </c>
      <c r="I6000" s="130" t="str">
        <f t="shared" si="187"/>
        <v>A</v>
      </c>
    </row>
    <row r="6001" spans="1:9" x14ac:dyDescent="0.15">
      <c r="A6001" s="130">
        <v>5999</v>
      </c>
      <c r="B6001" s="130" t="s">
        <v>24105</v>
      </c>
      <c r="C6001" s="130" t="s">
        <v>17820</v>
      </c>
      <c r="D6001" s="130">
        <v>1000</v>
      </c>
      <c r="E6001" s="130" t="s">
        <v>12361</v>
      </c>
      <c r="F6001" s="130">
        <v>14368131</v>
      </c>
      <c r="G6001" s="130">
        <v>27667000</v>
      </c>
      <c r="H6001" s="130" t="str">
        <f t="shared" si="186"/>
        <v>KT-150047</v>
      </c>
      <c r="I6001" s="130" t="str">
        <f t="shared" si="187"/>
        <v>AG</v>
      </c>
    </row>
    <row r="6002" spans="1:9" x14ac:dyDescent="0.15">
      <c r="A6002" s="130">
        <v>6000</v>
      </c>
      <c r="B6002" s="130" t="s">
        <v>8242</v>
      </c>
      <c r="C6002" s="130" t="s">
        <v>17822</v>
      </c>
      <c r="D6002" s="130">
        <v>1</v>
      </c>
      <c r="E6002" s="130" t="s">
        <v>12446</v>
      </c>
      <c r="F6002" s="130">
        <v>2575650</v>
      </c>
      <c r="G6002" s="130">
        <v>1263000</v>
      </c>
      <c r="H6002" s="130" t="str">
        <f t="shared" si="186"/>
        <v>KT-150048</v>
      </c>
      <c r="I6002" s="130" t="str">
        <f t="shared" si="187"/>
        <v>A</v>
      </c>
    </row>
    <row r="6003" spans="1:9" x14ac:dyDescent="0.15">
      <c r="A6003" s="130">
        <v>6001</v>
      </c>
      <c r="B6003" s="130" t="s">
        <v>24106</v>
      </c>
      <c r="C6003" s="130" t="s">
        <v>12742</v>
      </c>
      <c r="D6003" s="130">
        <v>0.25</v>
      </c>
      <c r="E6003" s="130" t="s">
        <v>13132</v>
      </c>
      <c r="F6003" s="130">
        <v>1075000</v>
      </c>
      <c r="G6003" s="130">
        <v>3092513</v>
      </c>
      <c r="H6003" s="130" t="str">
        <f t="shared" si="186"/>
        <v>KT-150049</v>
      </c>
      <c r="I6003" s="130" t="str">
        <f t="shared" si="187"/>
        <v>AG</v>
      </c>
    </row>
    <row r="6004" spans="1:9" x14ac:dyDescent="0.15">
      <c r="A6004" s="130">
        <v>6002</v>
      </c>
      <c r="B6004" s="130" t="s">
        <v>3120</v>
      </c>
      <c r="C6004" s="130" t="s">
        <v>17824</v>
      </c>
      <c r="D6004" s="130">
        <v>1</v>
      </c>
      <c r="E6004" s="130" t="s">
        <v>15676</v>
      </c>
      <c r="F6004" s="130">
        <v>370000</v>
      </c>
      <c r="G6004" s="130">
        <v>796000</v>
      </c>
      <c r="H6004" s="130" t="str">
        <f t="shared" si="186"/>
        <v>KT-150050</v>
      </c>
      <c r="I6004" s="130" t="str">
        <f t="shared" si="187"/>
        <v>VE</v>
      </c>
    </row>
    <row r="6005" spans="1:9" x14ac:dyDescent="0.15">
      <c r="A6005" s="130">
        <v>6003</v>
      </c>
      <c r="B6005" s="130" t="s">
        <v>1513</v>
      </c>
      <c r="C6005" s="130" t="s">
        <v>2184</v>
      </c>
      <c r="D6005" s="130">
        <v>50</v>
      </c>
      <c r="E6005" s="130" t="s">
        <v>12372</v>
      </c>
      <c r="F6005" s="130">
        <v>1022500</v>
      </c>
      <c r="G6005" s="130">
        <v>1102000</v>
      </c>
      <c r="H6005" s="130" t="str">
        <f t="shared" si="186"/>
        <v>KT-150051</v>
      </c>
      <c r="I6005" s="130" t="str">
        <f t="shared" si="187"/>
        <v>VR</v>
      </c>
    </row>
    <row r="6006" spans="1:9" x14ac:dyDescent="0.15">
      <c r="A6006" s="130">
        <v>6004</v>
      </c>
      <c r="B6006" s="130" t="s">
        <v>22524</v>
      </c>
      <c r="C6006" s="130" t="s">
        <v>17826</v>
      </c>
      <c r="D6006" s="130">
        <v>4</v>
      </c>
      <c r="E6006" s="130" t="s">
        <v>12688</v>
      </c>
      <c r="F6006" s="130">
        <v>3731744</v>
      </c>
      <c r="G6006" s="130">
        <v>4112504</v>
      </c>
      <c r="H6006" s="130" t="str">
        <f t="shared" si="186"/>
        <v>KT-150052</v>
      </c>
      <c r="I6006" s="130" t="str">
        <f t="shared" si="187"/>
        <v>VE</v>
      </c>
    </row>
    <row r="6007" spans="1:9" x14ac:dyDescent="0.15">
      <c r="A6007" s="130">
        <v>6005</v>
      </c>
      <c r="B6007" s="130" t="s">
        <v>24107</v>
      </c>
      <c r="C6007" s="130" t="s">
        <v>17827</v>
      </c>
      <c r="D6007" s="130">
        <v>30</v>
      </c>
      <c r="E6007" s="130" t="s">
        <v>12370</v>
      </c>
      <c r="F6007" s="130">
        <v>15085951.4</v>
      </c>
      <c r="G6007" s="130">
        <v>53027321.299999997</v>
      </c>
      <c r="H6007" s="130" t="str">
        <f t="shared" si="186"/>
        <v>KT-150053</v>
      </c>
      <c r="I6007" s="130" t="str">
        <f t="shared" si="187"/>
        <v>AG</v>
      </c>
    </row>
    <row r="6008" spans="1:9" x14ac:dyDescent="0.15">
      <c r="A6008" s="130">
        <v>6006</v>
      </c>
      <c r="B6008" s="130" t="s">
        <v>24108</v>
      </c>
      <c r="C6008" s="130" t="s">
        <v>17828</v>
      </c>
      <c r="D6008" s="130">
        <v>100</v>
      </c>
      <c r="E6008" s="130" t="s">
        <v>12372</v>
      </c>
      <c r="F6008" s="130">
        <v>663944</v>
      </c>
      <c r="G6008" s="130">
        <v>405322</v>
      </c>
      <c r="H6008" s="130" t="str">
        <f t="shared" si="186"/>
        <v>KT-150054</v>
      </c>
      <c r="I6008" s="130" t="str">
        <f t="shared" si="187"/>
        <v>AG</v>
      </c>
    </row>
    <row r="6009" spans="1:9" x14ac:dyDescent="0.15">
      <c r="A6009" s="130">
        <v>6007</v>
      </c>
      <c r="B6009" s="130" t="s">
        <v>3119</v>
      </c>
      <c r="C6009" s="130" t="s">
        <v>17830</v>
      </c>
      <c r="D6009" s="130">
        <v>100</v>
      </c>
      <c r="E6009" s="130" t="s">
        <v>12372</v>
      </c>
      <c r="F6009" s="130">
        <v>295535</v>
      </c>
      <c r="G6009" s="130">
        <v>295785</v>
      </c>
      <c r="H6009" s="130" t="str">
        <f t="shared" si="186"/>
        <v>KT-150055</v>
      </c>
      <c r="I6009" s="130" t="str">
        <f t="shared" si="187"/>
        <v>VR</v>
      </c>
    </row>
    <row r="6010" spans="1:9" x14ac:dyDescent="0.15">
      <c r="A6010" s="130">
        <v>6008</v>
      </c>
      <c r="B6010" s="130" t="s">
        <v>24109</v>
      </c>
      <c r="C6010" s="130" t="s">
        <v>17831</v>
      </c>
      <c r="D6010" s="130">
        <v>4</v>
      </c>
      <c r="E6010" s="130" t="s">
        <v>12893</v>
      </c>
      <c r="F6010" s="130">
        <v>6111760</v>
      </c>
      <c r="G6010" s="130">
        <v>8422440</v>
      </c>
      <c r="H6010" s="130" t="str">
        <f t="shared" si="186"/>
        <v>KT-150056</v>
      </c>
      <c r="I6010" s="130" t="str">
        <f t="shared" si="187"/>
        <v>AG</v>
      </c>
    </row>
    <row r="6011" spans="1:9" x14ac:dyDescent="0.15">
      <c r="A6011" s="130">
        <v>6009</v>
      </c>
      <c r="B6011" s="130" t="s">
        <v>24110</v>
      </c>
      <c r="C6011" s="130" t="s">
        <v>14272</v>
      </c>
      <c r="D6011" s="130">
        <v>1</v>
      </c>
      <c r="E6011" s="130" t="s">
        <v>12361</v>
      </c>
      <c r="F6011" s="130">
        <v>9632</v>
      </c>
      <c r="G6011" s="130">
        <v>10777</v>
      </c>
      <c r="H6011" s="130" t="str">
        <f t="shared" si="186"/>
        <v>KT-150057</v>
      </c>
      <c r="I6011" s="130" t="str">
        <f t="shared" si="187"/>
        <v>AG</v>
      </c>
    </row>
    <row r="6012" spans="1:9" x14ac:dyDescent="0.15">
      <c r="A6012" s="130">
        <v>6010</v>
      </c>
      <c r="B6012" s="130" t="s">
        <v>24111</v>
      </c>
      <c r="C6012" s="130" t="s">
        <v>14182</v>
      </c>
      <c r="D6012" s="130">
        <v>100</v>
      </c>
      <c r="E6012" s="130" t="s">
        <v>12372</v>
      </c>
      <c r="F6012" s="130">
        <v>150710</v>
      </c>
      <c r="G6012" s="130">
        <v>155000</v>
      </c>
      <c r="H6012" s="130" t="str">
        <f t="shared" si="186"/>
        <v>KT-150058</v>
      </c>
      <c r="I6012" s="130" t="str">
        <f t="shared" si="187"/>
        <v>AG</v>
      </c>
    </row>
    <row r="6013" spans="1:9" x14ac:dyDescent="0.15">
      <c r="A6013" s="130">
        <v>6011</v>
      </c>
      <c r="B6013" s="130" t="s">
        <v>24112</v>
      </c>
      <c r="C6013" s="130" t="s">
        <v>17832</v>
      </c>
      <c r="D6013" s="130">
        <v>10</v>
      </c>
      <c r="E6013" s="130" t="s">
        <v>17833</v>
      </c>
      <c r="F6013" s="130">
        <v>751000</v>
      </c>
      <c r="G6013" s="130">
        <v>1333064</v>
      </c>
      <c r="H6013" s="130" t="str">
        <f t="shared" si="186"/>
        <v>KT-150059</v>
      </c>
      <c r="I6013" s="130" t="str">
        <f t="shared" si="187"/>
        <v>AG</v>
      </c>
    </row>
    <row r="6014" spans="1:9" x14ac:dyDescent="0.15">
      <c r="A6014" s="130">
        <v>6012</v>
      </c>
      <c r="B6014" s="130" t="s">
        <v>24113</v>
      </c>
      <c r="C6014" s="130" t="s">
        <v>17516</v>
      </c>
      <c r="D6014" s="130">
        <v>1000</v>
      </c>
      <c r="E6014" s="130" t="s">
        <v>12372</v>
      </c>
      <c r="F6014" s="130">
        <v>333500</v>
      </c>
      <c r="G6014" s="130">
        <v>7900000</v>
      </c>
      <c r="H6014" s="130" t="str">
        <f t="shared" si="186"/>
        <v>KT-150060</v>
      </c>
      <c r="I6014" s="130" t="str">
        <f t="shared" si="187"/>
        <v>AG</v>
      </c>
    </row>
    <row r="6015" spans="1:9" x14ac:dyDescent="0.15">
      <c r="A6015" s="130">
        <v>6013</v>
      </c>
      <c r="B6015" s="130" t="s">
        <v>24114</v>
      </c>
      <c r="C6015" s="130" t="s">
        <v>17834</v>
      </c>
      <c r="D6015" s="130">
        <v>1</v>
      </c>
      <c r="E6015" s="130" t="s">
        <v>12361</v>
      </c>
      <c r="F6015" s="130">
        <v>184900</v>
      </c>
      <c r="G6015" s="130">
        <v>209070</v>
      </c>
      <c r="H6015" s="130" t="str">
        <f t="shared" si="186"/>
        <v>KT-150061</v>
      </c>
      <c r="I6015" s="130" t="str">
        <f t="shared" si="187"/>
        <v>AG</v>
      </c>
    </row>
    <row r="6016" spans="1:9" x14ac:dyDescent="0.15">
      <c r="A6016" s="130">
        <v>6014</v>
      </c>
      <c r="B6016" s="130" t="s">
        <v>24115</v>
      </c>
      <c r="C6016" s="130" t="s">
        <v>17835</v>
      </c>
      <c r="D6016" s="130">
        <v>1000</v>
      </c>
      <c r="E6016" s="130" t="s">
        <v>12361</v>
      </c>
      <c r="F6016" s="130">
        <v>92900</v>
      </c>
      <c r="G6016" s="130">
        <v>289320</v>
      </c>
      <c r="H6016" s="130" t="str">
        <f t="shared" si="186"/>
        <v>KT-150062</v>
      </c>
      <c r="I6016" s="130" t="str">
        <f t="shared" si="187"/>
        <v>AG</v>
      </c>
    </row>
    <row r="6017" spans="1:9" x14ac:dyDescent="0.15">
      <c r="A6017" s="130">
        <v>6015</v>
      </c>
      <c r="B6017" s="130" t="s">
        <v>3118</v>
      </c>
      <c r="C6017" s="130" t="s">
        <v>17837</v>
      </c>
      <c r="D6017" s="130">
        <v>200</v>
      </c>
      <c r="E6017" s="130" t="s">
        <v>16942</v>
      </c>
      <c r="F6017" s="130">
        <v>2840000</v>
      </c>
      <c r="G6017" s="130">
        <v>4668000</v>
      </c>
      <c r="H6017" s="130" t="str">
        <f t="shared" si="186"/>
        <v>KT-150063</v>
      </c>
      <c r="I6017" s="130" t="str">
        <f t="shared" si="187"/>
        <v>VR</v>
      </c>
    </row>
    <row r="6018" spans="1:9" x14ac:dyDescent="0.15">
      <c r="A6018" s="130">
        <v>6016</v>
      </c>
      <c r="B6018" s="130" t="s">
        <v>24116</v>
      </c>
      <c r="C6018" s="130" t="s">
        <v>17838</v>
      </c>
      <c r="D6018" s="130">
        <v>750</v>
      </c>
      <c r="E6018" s="130" t="s">
        <v>12368</v>
      </c>
      <c r="F6018" s="130">
        <v>31806040</v>
      </c>
      <c r="G6018" s="130">
        <v>36390100</v>
      </c>
      <c r="H6018" s="130" t="str">
        <f t="shared" si="186"/>
        <v>KT-150064</v>
      </c>
      <c r="I6018" s="130" t="str">
        <f t="shared" si="187"/>
        <v>AG</v>
      </c>
    </row>
    <row r="6019" spans="1:9" x14ac:dyDescent="0.15">
      <c r="A6019" s="130">
        <v>6017</v>
      </c>
      <c r="B6019" s="130" t="s">
        <v>24117</v>
      </c>
      <c r="C6019" s="130" t="s">
        <v>16664</v>
      </c>
      <c r="D6019" s="130">
        <v>300</v>
      </c>
      <c r="E6019" s="130" t="s">
        <v>12368</v>
      </c>
      <c r="F6019" s="130">
        <v>729040</v>
      </c>
      <c r="G6019" s="130">
        <v>2292000</v>
      </c>
      <c r="H6019" s="130" t="str">
        <f t="shared" si="186"/>
        <v>KT-150065</v>
      </c>
      <c r="I6019" s="130" t="str">
        <f t="shared" si="187"/>
        <v>AG</v>
      </c>
    </row>
    <row r="6020" spans="1:9" x14ac:dyDescent="0.15">
      <c r="A6020" s="130">
        <v>6018</v>
      </c>
      <c r="B6020" s="130" t="s">
        <v>3117</v>
      </c>
      <c r="C6020" s="130" t="s">
        <v>17841</v>
      </c>
      <c r="D6020" s="130">
        <v>1</v>
      </c>
      <c r="E6020" s="130" t="s">
        <v>12402</v>
      </c>
      <c r="F6020" s="130">
        <v>200500</v>
      </c>
      <c r="G6020" s="130">
        <v>250600</v>
      </c>
      <c r="H6020" s="130" t="str">
        <f t="shared" ref="H6020:H6083" si="188">LEFT(B6020,FIND("-",B6020)+6)</f>
        <v>KT-150066</v>
      </c>
      <c r="I6020" s="130" t="str">
        <f t="shared" ref="I6020:I6083" si="189">RIGHT(B6020,LEN(B6020)-FIND("-",B6020)-7)</f>
        <v>VE</v>
      </c>
    </row>
    <row r="6021" spans="1:9" x14ac:dyDescent="0.15">
      <c r="A6021" s="130">
        <v>6019</v>
      </c>
      <c r="B6021" s="130" t="s">
        <v>22522</v>
      </c>
      <c r="C6021" s="130" t="s">
        <v>17843</v>
      </c>
      <c r="D6021" s="130">
        <v>10</v>
      </c>
      <c r="E6021" s="130" t="s">
        <v>12372</v>
      </c>
      <c r="F6021" s="130">
        <v>20241</v>
      </c>
      <c r="G6021" s="130">
        <v>20241</v>
      </c>
      <c r="H6021" s="130" t="str">
        <f t="shared" si="188"/>
        <v>KT-150067</v>
      </c>
      <c r="I6021" s="130" t="str">
        <f t="shared" si="189"/>
        <v>VR</v>
      </c>
    </row>
    <row r="6022" spans="1:9" x14ac:dyDescent="0.15">
      <c r="A6022" s="130">
        <v>6020</v>
      </c>
      <c r="B6022" s="130" t="s">
        <v>3116</v>
      </c>
      <c r="C6022" s="130" t="s">
        <v>17845</v>
      </c>
      <c r="D6022" s="130">
        <v>1</v>
      </c>
      <c r="E6022" s="130" t="s">
        <v>12446</v>
      </c>
      <c r="F6022" s="130">
        <v>22080</v>
      </c>
      <c r="G6022" s="130">
        <v>31264</v>
      </c>
      <c r="H6022" s="130" t="str">
        <f t="shared" si="188"/>
        <v>KT-150068</v>
      </c>
      <c r="I6022" s="130" t="str">
        <f t="shared" si="189"/>
        <v>VE</v>
      </c>
    </row>
    <row r="6023" spans="1:9" x14ac:dyDescent="0.15">
      <c r="A6023" s="130">
        <v>6021</v>
      </c>
      <c r="B6023" s="130" t="s">
        <v>24118</v>
      </c>
      <c r="C6023" s="130" t="s">
        <v>17846</v>
      </c>
      <c r="D6023" s="130">
        <v>100</v>
      </c>
      <c r="E6023" s="130" t="s">
        <v>12355</v>
      </c>
      <c r="F6023" s="130">
        <v>719240</v>
      </c>
      <c r="G6023" s="130">
        <v>778220</v>
      </c>
      <c r="H6023" s="130" t="str">
        <f t="shared" si="188"/>
        <v>KT-150069</v>
      </c>
      <c r="I6023" s="130" t="str">
        <f t="shared" si="189"/>
        <v>AG</v>
      </c>
    </row>
    <row r="6024" spans="1:9" x14ac:dyDescent="0.15">
      <c r="A6024" s="130">
        <v>6022</v>
      </c>
      <c r="B6024" s="130" t="s">
        <v>3115</v>
      </c>
      <c r="C6024" s="130" t="s">
        <v>17848</v>
      </c>
      <c r="D6024" s="130">
        <v>1200</v>
      </c>
      <c r="E6024" s="130" t="s">
        <v>12446</v>
      </c>
      <c r="F6024" s="130">
        <v>12894</v>
      </c>
      <c r="G6024" s="130">
        <v>18218</v>
      </c>
      <c r="H6024" s="130" t="str">
        <f t="shared" si="188"/>
        <v>KT-150070</v>
      </c>
      <c r="I6024" s="130" t="str">
        <f t="shared" si="189"/>
        <v>VE</v>
      </c>
    </row>
    <row r="6025" spans="1:9" x14ac:dyDescent="0.15">
      <c r="A6025" s="130">
        <v>6023</v>
      </c>
      <c r="B6025" s="130" t="s">
        <v>24119</v>
      </c>
      <c r="C6025" s="130" t="s">
        <v>17849</v>
      </c>
      <c r="D6025" s="130">
        <v>1400</v>
      </c>
      <c r="E6025" s="130" t="s">
        <v>12372</v>
      </c>
      <c r="F6025" s="130">
        <v>775335</v>
      </c>
      <c r="G6025" s="130">
        <v>750890</v>
      </c>
      <c r="H6025" s="130" t="str">
        <f t="shared" si="188"/>
        <v>KT-150071</v>
      </c>
      <c r="I6025" s="130" t="str">
        <f t="shared" si="189"/>
        <v>AG</v>
      </c>
    </row>
    <row r="6026" spans="1:9" x14ac:dyDescent="0.15">
      <c r="A6026" s="130">
        <v>6024</v>
      </c>
      <c r="B6026" s="130" t="s">
        <v>24120</v>
      </c>
      <c r="C6026" s="130" t="s">
        <v>17304</v>
      </c>
      <c r="D6026" s="130">
        <v>100</v>
      </c>
      <c r="E6026" s="130" t="s">
        <v>12368</v>
      </c>
      <c r="F6026" s="130">
        <v>1825032</v>
      </c>
      <c r="G6026" s="130">
        <v>2377188</v>
      </c>
      <c r="H6026" s="130" t="str">
        <f t="shared" si="188"/>
        <v>KT-150072</v>
      </c>
      <c r="I6026" s="130" t="str">
        <f t="shared" si="189"/>
        <v>AG</v>
      </c>
    </row>
    <row r="6027" spans="1:9" x14ac:dyDescent="0.15">
      <c r="A6027" s="130">
        <v>6025</v>
      </c>
      <c r="B6027" s="130" t="s">
        <v>24121</v>
      </c>
      <c r="C6027" s="130" t="s">
        <v>17850</v>
      </c>
      <c r="D6027" s="130">
        <v>100</v>
      </c>
      <c r="E6027" s="130" t="s">
        <v>12370</v>
      </c>
      <c r="F6027" s="130">
        <v>140000</v>
      </c>
      <c r="G6027" s="130">
        <v>130000</v>
      </c>
      <c r="H6027" s="130" t="str">
        <f t="shared" si="188"/>
        <v>KT-150073</v>
      </c>
      <c r="I6027" s="130" t="str">
        <f t="shared" si="189"/>
        <v>AG</v>
      </c>
    </row>
    <row r="6028" spans="1:9" x14ac:dyDescent="0.15">
      <c r="A6028" s="130">
        <v>6026</v>
      </c>
      <c r="B6028" s="130" t="s">
        <v>22521</v>
      </c>
      <c r="C6028" s="130" t="s">
        <v>17852</v>
      </c>
      <c r="D6028" s="130">
        <v>100</v>
      </c>
      <c r="E6028" s="130" t="s">
        <v>12368</v>
      </c>
      <c r="F6028" s="130">
        <v>7358000</v>
      </c>
      <c r="G6028" s="130">
        <v>8116700</v>
      </c>
      <c r="H6028" s="130" t="str">
        <f t="shared" si="188"/>
        <v>KT-150074</v>
      </c>
      <c r="I6028" s="130" t="str">
        <f t="shared" si="189"/>
        <v>VE</v>
      </c>
    </row>
    <row r="6029" spans="1:9" x14ac:dyDescent="0.15">
      <c r="A6029" s="130">
        <v>6027</v>
      </c>
      <c r="B6029" s="130" t="s">
        <v>24122</v>
      </c>
      <c r="C6029" s="130" t="s">
        <v>17853</v>
      </c>
      <c r="D6029" s="130">
        <v>60</v>
      </c>
      <c r="E6029" s="130" t="s">
        <v>12581</v>
      </c>
      <c r="F6029" s="130">
        <v>8100000</v>
      </c>
      <c r="G6029" s="130">
        <v>19800000</v>
      </c>
      <c r="H6029" s="130" t="str">
        <f t="shared" si="188"/>
        <v>KT-150075</v>
      </c>
      <c r="I6029" s="130" t="str">
        <f t="shared" si="189"/>
        <v>AG</v>
      </c>
    </row>
    <row r="6030" spans="1:9" x14ac:dyDescent="0.15">
      <c r="A6030" s="130">
        <v>6028</v>
      </c>
      <c r="B6030" s="130" t="s">
        <v>24123</v>
      </c>
      <c r="C6030" s="130" t="s">
        <v>17854</v>
      </c>
      <c r="D6030" s="130">
        <v>1</v>
      </c>
      <c r="E6030" s="130" t="s">
        <v>17855</v>
      </c>
      <c r="F6030" s="130">
        <v>4500</v>
      </c>
      <c r="G6030" s="130">
        <v>5000</v>
      </c>
      <c r="H6030" s="130" t="str">
        <f t="shared" si="188"/>
        <v>KT-150076</v>
      </c>
      <c r="I6030" s="130" t="str">
        <f t="shared" si="189"/>
        <v>AG</v>
      </c>
    </row>
    <row r="6031" spans="1:9" x14ac:dyDescent="0.15">
      <c r="A6031" s="130">
        <v>6029</v>
      </c>
      <c r="B6031" s="130" t="s">
        <v>22520</v>
      </c>
      <c r="C6031" s="130" t="s">
        <v>17187</v>
      </c>
      <c r="D6031" s="130">
        <v>3000</v>
      </c>
      <c r="E6031" s="130" t="s">
        <v>12368</v>
      </c>
      <c r="F6031" s="130">
        <v>466860</v>
      </c>
      <c r="G6031" s="130">
        <v>673817</v>
      </c>
      <c r="H6031" s="130" t="str">
        <f t="shared" si="188"/>
        <v>KT-150077</v>
      </c>
      <c r="I6031" s="130" t="str">
        <f t="shared" si="189"/>
        <v>VR</v>
      </c>
    </row>
    <row r="6032" spans="1:9" x14ac:dyDescent="0.15">
      <c r="A6032" s="130">
        <v>6030</v>
      </c>
      <c r="B6032" s="130" t="s">
        <v>24124</v>
      </c>
      <c r="C6032" s="130" t="s">
        <v>17857</v>
      </c>
      <c r="D6032" s="130">
        <v>100</v>
      </c>
      <c r="E6032" s="130" t="s">
        <v>12355</v>
      </c>
      <c r="F6032" s="130">
        <v>4486493</v>
      </c>
      <c r="G6032" s="130">
        <v>3278193</v>
      </c>
      <c r="H6032" s="130" t="str">
        <f t="shared" si="188"/>
        <v>KT-150078</v>
      </c>
      <c r="I6032" s="130" t="str">
        <f t="shared" si="189"/>
        <v>AG</v>
      </c>
    </row>
    <row r="6033" spans="1:9" x14ac:dyDescent="0.15">
      <c r="A6033" s="130">
        <v>6031</v>
      </c>
      <c r="B6033" s="130" t="s">
        <v>24125</v>
      </c>
      <c r="C6033" s="130" t="s">
        <v>13985</v>
      </c>
      <c r="D6033" s="130">
        <v>100</v>
      </c>
      <c r="E6033" s="130" t="s">
        <v>12372</v>
      </c>
      <c r="F6033" s="130">
        <v>984000</v>
      </c>
      <c r="G6033" s="130">
        <v>1137000</v>
      </c>
      <c r="H6033" s="130" t="str">
        <f t="shared" si="188"/>
        <v>KT-150079</v>
      </c>
      <c r="I6033" s="130" t="str">
        <f t="shared" si="189"/>
        <v>AG</v>
      </c>
    </row>
    <row r="6034" spans="1:9" x14ac:dyDescent="0.15">
      <c r="A6034" s="130">
        <v>6032</v>
      </c>
      <c r="B6034" s="130" t="s">
        <v>8243</v>
      </c>
      <c r="C6034" s="130" t="s">
        <v>12498</v>
      </c>
      <c r="D6034" s="130">
        <v>1</v>
      </c>
      <c r="E6034" s="130" t="s">
        <v>12368</v>
      </c>
      <c r="F6034" s="130">
        <v>61831</v>
      </c>
      <c r="G6034" s="130">
        <v>64317</v>
      </c>
      <c r="H6034" s="130" t="str">
        <f t="shared" si="188"/>
        <v>KT-150080</v>
      </c>
      <c r="I6034" s="130" t="str">
        <f t="shared" si="189"/>
        <v>A</v>
      </c>
    </row>
    <row r="6035" spans="1:9" x14ac:dyDescent="0.15">
      <c r="A6035" s="130">
        <v>6033</v>
      </c>
      <c r="B6035" s="130" t="s">
        <v>3112</v>
      </c>
      <c r="C6035" s="130" t="s">
        <v>13865</v>
      </c>
      <c r="D6035" s="130">
        <v>100</v>
      </c>
      <c r="E6035" s="130" t="s">
        <v>12372</v>
      </c>
      <c r="F6035" s="130">
        <v>612300</v>
      </c>
      <c r="G6035" s="130">
        <v>1184450</v>
      </c>
      <c r="H6035" s="130" t="str">
        <f t="shared" si="188"/>
        <v>KT-150081</v>
      </c>
      <c r="I6035" s="130" t="str">
        <f t="shared" si="189"/>
        <v>VR</v>
      </c>
    </row>
    <row r="6036" spans="1:9" x14ac:dyDescent="0.15">
      <c r="A6036" s="130">
        <v>6034</v>
      </c>
      <c r="B6036" s="130" t="s">
        <v>24126</v>
      </c>
      <c r="C6036" s="130" t="s">
        <v>17860</v>
      </c>
      <c r="D6036" s="130">
        <v>50</v>
      </c>
      <c r="E6036" s="130" t="s">
        <v>12370</v>
      </c>
      <c r="F6036" s="130">
        <v>3992350</v>
      </c>
      <c r="G6036" s="130">
        <v>3868950</v>
      </c>
      <c r="H6036" s="130" t="str">
        <f t="shared" si="188"/>
        <v>KT-150082</v>
      </c>
      <c r="I6036" s="130" t="str">
        <f t="shared" si="189"/>
        <v>AG</v>
      </c>
    </row>
    <row r="6037" spans="1:9" x14ac:dyDescent="0.15">
      <c r="A6037" s="130">
        <v>6035</v>
      </c>
      <c r="B6037" s="130" t="s">
        <v>24127</v>
      </c>
      <c r="C6037" s="130" t="s">
        <v>2903</v>
      </c>
      <c r="D6037" s="130">
        <v>10</v>
      </c>
      <c r="E6037" s="130" t="s">
        <v>12370</v>
      </c>
      <c r="F6037" s="130">
        <v>1891547</v>
      </c>
      <c r="G6037" s="130">
        <v>5831380</v>
      </c>
      <c r="H6037" s="130" t="str">
        <f t="shared" si="188"/>
        <v>KT-150083</v>
      </c>
      <c r="I6037" s="130" t="str">
        <f t="shared" si="189"/>
        <v>AG</v>
      </c>
    </row>
    <row r="6038" spans="1:9" x14ac:dyDescent="0.15">
      <c r="A6038" s="130">
        <v>6036</v>
      </c>
      <c r="B6038" s="130" t="s">
        <v>3110</v>
      </c>
      <c r="C6038" s="130" t="s">
        <v>2252</v>
      </c>
      <c r="D6038" s="130">
        <v>100</v>
      </c>
      <c r="E6038" s="130" t="s">
        <v>12610</v>
      </c>
      <c r="F6038" s="130">
        <v>998900</v>
      </c>
      <c r="G6038" s="130">
        <v>1340144</v>
      </c>
      <c r="H6038" s="130" t="str">
        <f t="shared" si="188"/>
        <v>KT-150084</v>
      </c>
      <c r="I6038" s="130" t="str">
        <f t="shared" si="189"/>
        <v>VE</v>
      </c>
    </row>
    <row r="6039" spans="1:9" x14ac:dyDescent="0.15">
      <c r="A6039" s="130">
        <v>6037</v>
      </c>
      <c r="B6039" s="130" t="s">
        <v>24128</v>
      </c>
      <c r="C6039" s="130" t="s">
        <v>17861</v>
      </c>
      <c r="D6039" s="130">
        <v>3000</v>
      </c>
      <c r="E6039" s="130" t="s">
        <v>12361</v>
      </c>
      <c r="F6039" s="130">
        <v>100251202</v>
      </c>
      <c r="G6039" s="130">
        <v>108050722</v>
      </c>
      <c r="H6039" s="130" t="str">
        <f t="shared" si="188"/>
        <v>KT-150085</v>
      </c>
      <c r="I6039" s="130" t="str">
        <f t="shared" si="189"/>
        <v>AG</v>
      </c>
    </row>
    <row r="6040" spans="1:9" x14ac:dyDescent="0.15">
      <c r="A6040" s="130">
        <v>6038</v>
      </c>
      <c r="B6040" s="130" t="s">
        <v>24129</v>
      </c>
      <c r="C6040" s="130" t="s">
        <v>17862</v>
      </c>
      <c r="D6040" s="130">
        <v>1</v>
      </c>
      <c r="E6040" s="130" t="s">
        <v>12403</v>
      </c>
      <c r="F6040" s="130">
        <v>68283600</v>
      </c>
      <c r="G6040" s="130">
        <v>72526000</v>
      </c>
      <c r="H6040" s="130" t="str">
        <f t="shared" si="188"/>
        <v>KT-150086</v>
      </c>
      <c r="I6040" s="130" t="str">
        <f t="shared" si="189"/>
        <v>AG</v>
      </c>
    </row>
    <row r="6041" spans="1:9" x14ac:dyDescent="0.15">
      <c r="A6041" s="130">
        <v>6039</v>
      </c>
      <c r="B6041" s="130" t="s">
        <v>22519</v>
      </c>
      <c r="C6041" s="130" t="s">
        <v>17864</v>
      </c>
      <c r="D6041" s="130">
        <v>100</v>
      </c>
      <c r="E6041" s="130" t="s">
        <v>12370</v>
      </c>
      <c r="F6041" s="130">
        <v>240166</v>
      </c>
      <c r="G6041" s="130">
        <v>852641</v>
      </c>
      <c r="H6041" s="130" t="str">
        <f t="shared" si="188"/>
        <v>KT-150087</v>
      </c>
      <c r="I6041" s="130" t="str">
        <f t="shared" si="189"/>
        <v>VE</v>
      </c>
    </row>
    <row r="6042" spans="1:9" x14ac:dyDescent="0.15">
      <c r="A6042" s="130">
        <v>6040</v>
      </c>
      <c r="B6042" s="130" t="s">
        <v>24130</v>
      </c>
      <c r="C6042" s="130" t="s">
        <v>17865</v>
      </c>
      <c r="D6042" s="130">
        <v>1</v>
      </c>
      <c r="E6042" s="130" t="s">
        <v>12434</v>
      </c>
      <c r="F6042" s="130">
        <v>12968.04</v>
      </c>
      <c r="G6042" s="130">
        <v>35685.5</v>
      </c>
      <c r="H6042" s="130" t="str">
        <f t="shared" si="188"/>
        <v>KT-150088</v>
      </c>
      <c r="I6042" s="130" t="str">
        <f t="shared" si="189"/>
        <v>AG</v>
      </c>
    </row>
    <row r="6043" spans="1:9" x14ac:dyDescent="0.15">
      <c r="A6043" s="130">
        <v>6041</v>
      </c>
      <c r="B6043" s="130" t="s">
        <v>3106</v>
      </c>
      <c r="C6043" s="130" t="s">
        <v>17867</v>
      </c>
      <c r="D6043" s="130">
        <v>500</v>
      </c>
      <c r="E6043" s="130" t="s">
        <v>12446</v>
      </c>
      <c r="F6043" s="130">
        <v>177900</v>
      </c>
      <c r="G6043" s="130">
        <v>176150</v>
      </c>
      <c r="H6043" s="130" t="str">
        <f t="shared" si="188"/>
        <v>KT-150089</v>
      </c>
      <c r="I6043" s="130" t="str">
        <f t="shared" si="189"/>
        <v>VE</v>
      </c>
    </row>
    <row r="6044" spans="1:9" x14ac:dyDescent="0.15">
      <c r="A6044" s="130">
        <v>6042</v>
      </c>
      <c r="B6044" s="130" t="s">
        <v>1514</v>
      </c>
      <c r="C6044" s="130" t="s">
        <v>2253</v>
      </c>
      <c r="D6044" s="130">
        <v>100</v>
      </c>
      <c r="E6044" s="130" t="s">
        <v>12372</v>
      </c>
      <c r="F6044" s="130">
        <v>801900</v>
      </c>
      <c r="G6044" s="130">
        <v>2895700</v>
      </c>
      <c r="H6044" s="130" t="str">
        <f t="shared" si="188"/>
        <v>KT-150090</v>
      </c>
      <c r="I6044" s="130" t="str">
        <f t="shared" si="189"/>
        <v>VR</v>
      </c>
    </row>
    <row r="6045" spans="1:9" x14ac:dyDescent="0.15">
      <c r="A6045" s="130">
        <v>6043</v>
      </c>
      <c r="B6045" s="130" t="s">
        <v>24131</v>
      </c>
      <c r="C6045" s="130" t="s">
        <v>17868</v>
      </c>
      <c r="D6045" s="130">
        <v>100</v>
      </c>
      <c r="E6045" s="130" t="s">
        <v>12361</v>
      </c>
      <c r="F6045" s="130">
        <v>1946003</v>
      </c>
      <c r="G6045" s="130">
        <v>2011100</v>
      </c>
      <c r="H6045" s="130" t="str">
        <f t="shared" si="188"/>
        <v>KT-150091</v>
      </c>
      <c r="I6045" s="130" t="str">
        <f t="shared" si="189"/>
        <v>AG</v>
      </c>
    </row>
    <row r="6046" spans="1:9" x14ac:dyDescent="0.15">
      <c r="A6046" s="130">
        <v>6044</v>
      </c>
      <c r="B6046" s="130" t="s">
        <v>3105</v>
      </c>
      <c r="C6046" s="130" t="s">
        <v>17870</v>
      </c>
      <c r="D6046" s="130">
        <v>100</v>
      </c>
      <c r="E6046" s="130" t="s">
        <v>12403</v>
      </c>
      <c r="F6046" s="130">
        <v>1023150</v>
      </c>
      <c r="G6046" s="130">
        <v>1023150</v>
      </c>
      <c r="H6046" s="130" t="str">
        <f t="shared" si="188"/>
        <v>KT-150092</v>
      </c>
      <c r="I6046" s="130" t="str">
        <f t="shared" si="189"/>
        <v>VE</v>
      </c>
    </row>
    <row r="6047" spans="1:9" x14ac:dyDescent="0.15">
      <c r="A6047" s="130">
        <v>6045</v>
      </c>
      <c r="B6047" s="130" t="s">
        <v>24132</v>
      </c>
      <c r="C6047" s="130" t="s">
        <v>17871</v>
      </c>
      <c r="D6047" s="130">
        <v>1</v>
      </c>
      <c r="E6047" s="130" t="s">
        <v>12403</v>
      </c>
      <c r="F6047" s="130">
        <v>5365300</v>
      </c>
      <c r="G6047" s="130">
        <v>10157200</v>
      </c>
      <c r="H6047" s="130" t="str">
        <f t="shared" si="188"/>
        <v>KT-150093</v>
      </c>
      <c r="I6047" s="130" t="str">
        <f t="shared" si="189"/>
        <v>AG</v>
      </c>
    </row>
    <row r="6048" spans="1:9" x14ac:dyDescent="0.15">
      <c r="A6048" s="130">
        <v>6046</v>
      </c>
      <c r="B6048" s="130" t="s">
        <v>24133</v>
      </c>
      <c r="C6048" s="130" t="s">
        <v>17872</v>
      </c>
      <c r="D6048" s="130">
        <v>10</v>
      </c>
      <c r="E6048" s="130" t="s">
        <v>12355</v>
      </c>
      <c r="F6048" s="130">
        <v>476310</v>
      </c>
      <c r="G6048" s="130">
        <v>383806</v>
      </c>
      <c r="H6048" s="130" t="str">
        <f t="shared" si="188"/>
        <v>KT-150094</v>
      </c>
      <c r="I6048" s="130" t="str">
        <f t="shared" si="189"/>
        <v>AG</v>
      </c>
    </row>
    <row r="6049" spans="1:9" x14ac:dyDescent="0.15">
      <c r="A6049" s="130">
        <v>6047</v>
      </c>
      <c r="B6049" s="130" t="s">
        <v>24134</v>
      </c>
      <c r="C6049" s="130" t="s">
        <v>17873</v>
      </c>
      <c r="D6049" s="130">
        <v>10</v>
      </c>
      <c r="E6049" s="130" t="s">
        <v>12355</v>
      </c>
      <c r="F6049" s="130">
        <v>25686817</v>
      </c>
      <c r="G6049" s="130">
        <v>25714000</v>
      </c>
      <c r="H6049" s="130" t="str">
        <f t="shared" si="188"/>
        <v>KT-150095</v>
      </c>
      <c r="I6049" s="130" t="str">
        <f t="shared" si="189"/>
        <v>AG</v>
      </c>
    </row>
    <row r="6050" spans="1:9" x14ac:dyDescent="0.15">
      <c r="A6050" s="130">
        <v>6048</v>
      </c>
      <c r="B6050" s="130" t="s">
        <v>1515</v>
      </c>
      <c r="C6050" s="130" t="s">
        <v>2254</v>
      </c>
      <c r="D6050" s="130">
        <v>30000</v>
      </c>
      <c r="E6050" s="130" t="s">
        <v>12361</v>
      </c>
      <c r="F6050" s="130">
        <v>7365251.2000000002</v>
      </c>
      <c r="G6050" s="130">
        <v>8052120</v>
      </c>
      <c r="H6050" s="130" t="str">
        <f t="shared" si="188"/>
        <v>KT-150096</v>
      </c>
      <c r="I6050" s="130" t="str">
        <f t="shared" si="189"/>
        <v>VE</v>
      </c>
    </row>
    <row r="6051" spans="1:9" x14ac:dyDescent="0.15">
      <c r="A6051" s="130">
        <v>6049</v>
      </c>
      <c r="B6051" s="130" t="s">
        <v>24135</v>
      </c>
      <c r="C6051" s="130" t="s">
        <v>17875</v>
      </c>
      <c r="D6051" s="130">
        <v>1000</v>
      </c>
      <c r="E6051" s="130" t="s">
        <v>12814</v>
      </c>
      <c r="F6051" s="130">
        <v>750000</v>
      </c>
      <c r="G6051" s="130">
        <v>660000</v>
      </c>
      <c r="H6051" s="130" t="str">
        <f t="shared" si="188"/>
        <v>KT-150097</v>
      </c>
      <c r="I6051" s="130" t="str">
        <f t="shared" si="189"/>
        <v>AG</v>
      </c>
    </row>
    <row r="6052" spans="1:9" x14ac:dyDescent="0.15">
      <c r="A6052" s="130">
        <v>6050</v>
      </c>
      <c r="B6052" s="130" t="s">
        <v>24136</v>
      </c>
      <c r="C6052" s="130" t="s">
        <v>17876</v>
      </c>
      <c r="D6052" s="130">
        <v>100</v>
      </c>
      <c r="E6052" s="130" t="s">
        <v>12372</v>
      </c>
      <c r="F6052" s="130">
        <v>1361156</v>
      </c>
      <c r="G6052" s="130">
        <v>1141156</v>
      </c>
      <c r="H6052" s="130" t="str">
        <f t="shared" si="188"/>
        <v>KT-150098</v>
      </c>
      <c r="I6052" s="130" t="str">
        <f t="shared" si="189"/>
        <v>AG</v>
      </c>
    </row>
    <row r="6053" spans="1:9" x14ac:dyDescent="0.15">
      <c r="A6053" s="130">
        <v>6051</v>
      </c>
      <c r="B6053" s="130" t="s">
        <v>24137</v>
      </c>
      <c r="C6053" s="130" t="s">
        <v>17877</v>
      </c>
      <c r="D6053" s="130">
        <v>1</v>
      </c>
      <c r="E6053" s="130" t="s">
        <v>17878</v>
      </c>
      <c r="F6053" s="130">
        <v>378804</v>
      </c>
      <c r="G6053" s="130">
        <v>674400</v>
      </c>
      <c r="H6053" s="130" t="str">
        <f t="shared" si="188"/>
        <v>KT-150099</v>
      </c>
      <c r="I6053" s="130" t="str">
        <f t="shared" si="189"/>
        <v>AG</v>
      </c>
    </row>
    <row r="6054" spans="1:9" x14ac:dyDescent="0.15">
      <c r="A6054" s="130">
        <v>6052</v>
      </c>
      <c r="B6054" s="130" t="s">
        <v>3100</v>
      </c>
      <c r="C6054" s="130" t="s">
        <v>17880</v>
      </c>
      <c r="D6054" s="130">
        <v>1000</v>
      </c>
      <c r="E6054" s="130" t="s">
        <v>12372</v>
      </c>
      <c r="F6054" s="130">
        <v>23479471</v>
      </c>
      <c r="G6054" s="130">
        <v>25219962</v>
      </c>
      <c r="H6054" s="130" t="str">
        <f t="shared" si="188"/>
        <v>KT-150100</v>
      </c>
      <c r="I6054" s="130" t="str">
        <f t="shared" si="189"/>
        <v>VR</v>
      </c>
    </row>
    <row r="6055" spans="1:9" x14ac:dyDescent="0.15">
      <c r="A6055" s="130">
        <v>6053</v>
      </c>
      <c r="B6055" s="130" t="s">
        <v>24138</v>
      </c>
      <c r="C6055" s="130" t="s">
        <v>17881</v>
      </c>
      <c r="D6055" s="130">
        <v>5</v>
      </c>
      <c r="E6055" s="130" t="s">
        <v>12462</v>
      </c>
      <c r="F6055" s="130">
        <v>2720000</v>
      </c>
      <c r="G6055" s="130">
        <v>30172000</v>
      </c>
      <c r="H6055" s="130" t="str">
        <f t="shared" si="188"/>
        <v>KT-150101</v>
      </c>
      <c r="I6055" s="130" t="str">
        <f t="shared" si="189"/>
        <v>AG</v>
      </c>
    </row>
    <row r="6056" spans="1:9" x14ac:dyDescent="0.15">
      <c r="A6056" s="130">
        <v>6054</v>
      </c>
      <c r="B6056" s="130" t="s">
        <v>22518</v>
      </c>
      <c r="C6056" s="130" t="s">
        <v>17883</v>
      </c>
      <c r="D6056" s="130">
        <v>1</v>
      </c>
      <c r="E6056" s="130" t="s">
        <v>12434</v>
      </c>
      <c r="F6056" s="130">
        <v>25384</v>
      </c>
      <c r="G6056" s="130">
        <v>34389</v>
      </c>
      <c r="H6056" s="130" t="str">
        <f t="shared" si="188"/>
        <v>KT-150102</v>
      </c>
      <c r="I6056" s="130" t="str">
        <f t="shared" si="189"/>
        <v>VE</v>
      </c>
    </row>
    <row r="6057" spans="1:9" x14ac:dyDescent="0.15">
      <c r="A6057" s="130">
        <v>6055</v>
      </c>
      <c r="B6057" s="130" t="s">
        <v>3099</v>
      </c>
      <c r="C6057" s="130" t="s">
        <v>17885</v>
      </c>
      <c r="D6057" s="130">
        <v>1</v>
      </c>
      <c r="E6057" s="130" t="s">
        <v>12788</v>
      </c>
      <c r="F6057" s="130">
        <v>400000</v>
      </c>
      <c r="G6057" s="130">
        <v>815500</v>
      </c>
      <c r="H6057" s="130" t="str">
        <f t="shared" si="188"/>
        <v>KT-150103</v>
      </c>
      <c r="I6057" s="130" t="str">
        <f t="shared" si="189"/>
        <v>VE</v>
      </c>
    </row>
    <row r="6058" spans="1:9" x14ac:dyDescent="0.15">
      <c r="A6058" s="130">
        <v>6056</v>
      </c>
      <c r="B6058" s="130" t="s">
        <v>3098</v>
      </c>
      <c r="C6058" s="130" t="s">
        <v>17887</v>
      </c>
      <c r="D6058" s="130">
        <v>150</v>
      </c>
      <c r="E6058" s="130" t="s">
        <v>12355</v>
      </c>
      <c r="F6058" s="130">
        <v>144703.9</v>
      </c>
      <c r="G6058" s="130">
        <v>163175.1</v>
      </c>
      <c r="H6058" s="130" t="str">
        <f t="shared" si="188"/>
        <v>KT-150104</v>
      </c>
      <c r="I6058" s="130" t="str">
        <f t="shared" si="189"/>
        <v>VE</v>
      </c>
    </row>
    <row r="6059" spans="1:9" x14ac:dyDescent="0.15">
      <c r="A6059" s="130">
        <v>6057</v>
      </c>
      <c r="B6059" s="130" t="s">
        <v>3097</v>
      </c>
      <c r="C6059" s="130" t="s">
        <v>16006</v>
      </c>
      <c r="D6059" s="130">
        <v>15000</v>
      </c>
      <c r="E6059" s="130" t="s">
        <v>12370</v>
      </c>
      <c r="F6059" s="130">
        <v>997600</v>
      </c>
      <c r="G6059" s="130">
        <v>780100</v>
      </c>
      <c r="H6059" s="130" t="str">
        <f t="shared" si="188"/>
        <v>KT-150105</v>
      </c>
      <c r="I6059" s="130" t="str">
        <f t="shared" si="189"/>
        <v>VE</v>
      </c>
    </row>
    <row r="6060" spans="1:9" x14ac:dyDescent="0.15">
      <c r="A6060" s="130">
        <v>6058</v>
      </c>
      <c r="B6060" s="130" t="s">
        <v>24139</v>
      </c>
      <c r="C6060" s="130" t="s">
        <v>12912</v>
      </c>
      <c r="D6060" s="130">
        <v>100</v>
      </c>
      <c r="E6060" s="130" t="s">
        <v>12355</v>
      </c>
      <c r="F6060" s="130">
        <v>1529000</v>
      </c>
      <c r="G6060" s="130">
        <v>2101837</v>
      </c>
      <c r="H6060" s="130" t="str">
        <f t="shared" si="188"/>
        <v>KT-150106</v>
      </c>
      <c r="I6060" s="130" t="str">
        <f t="shared" si="189"/>
        <v>AG</v>
      </c>
    </row>
    <row r="6061" spans="1:9" x14ac:dyDescent="0.15">
      <c r="A6061" s="130">
        <v>6059</v>
      </c>
      <c r="B6061" s="130" t="s">
        <v>22517</v>
      </c>
      <c r="C6061" s="130" t="s">
        <v>17890</v>
      </c>
      <c r="D6061" s="130">
        <v>100</v>
      </c>
      <c r="E6061" s="130" t="s">
        <v>12355</v>
      </c>
      <c r="F6061" s="130">
        <v>6501217.79</v>
      </c>
      <c r="G6061" s="130">
        <v>9532441.4900000002</v>
      </c>
      <c r="H6061" s="130" t="str">
        <f t="shared" si="188"/>
        <v>KT-150107</v>
      </c>
      <c r="I6061" s="130" t="str">
        <f t="shared" si="189"/>
        <v>VR</v>
      </c>
    </row>
    <row r="6062" spans="1:9" x14ac:dyDescent="0.15">
      <c r="A6062" s="130">
        <v>6060</v>
      </c>
      <c r="B6062" s="130" t="s">
        <v>24140</v>
      </c>
      <c r="C6062" s="130" t="s">
        <v>16130</v>
      </c>
      <c r="D6062" s="130">
        <v>12</v>
      </c>
      <c r="E6062" s="130" t="s">
        <v>12446</v>
      </c>
      <c r="F6062" s="130">
        <v>1319400</v>
      </c>
      <c r="G6062" s="130">
        <v>1672800</v>
      </c>
      <c r="H6062" s="130" t="str">
        <f t="shared" si="188"/>
        <v>KT-150108</v>
      </c>
      <c r="I6062" s="130" t="str">
        <f t="shared" si="189"/>
        <v>AG</v>
      </c>
    </row>
    <row r="6063" spans="1:9" x14ac:dyDescent="0.15">
      <c r="A6063" s="130">
        <v>6061</v>
      </c>
      <c r="B6063" s="130" t="s">
        <v>22516</v>
      </c>
      <c r="C6063" s="130" t="s">
        <v>17892</v>
      </c>
      <c r="D6063" s="130">
        <v>1000</v>
      </c>
      <c r="E6063" s="130" t="s">
        <v>12361</v>
      </c>
      <c r="F6063" s="130">
        <v>289000</v>
      </c>
      <c r="G6063" s="130">
        <v>917080</v>
      </c>
      <c r="H6063" s="130" t="str">
        <f t="shared" si="188"/>
        <v>KT-150109</v>
      </c>
      <c r="I6063" s="130" t="str">
        <f t="shared" si="189"/>
        <v>VR</v>
      </c>
    </row>
    <row r="6064" spans="1:9" x14ac:dyDescent="0.15">
      <c r="A6064" s="130">
        <v>6062</v>
      </c>
      <c r="B6064" s="130" t="s">
        <v>24141</v>
      </c>
      <c r="C6064" s="130" t="s">
        <v>17893</v>
      </c>
      <c r="D6064" s="130">
        <v>18000</v>
      </c>
      <c r="E6064" s="130" t="s">
        <v>12372</v>
      </c>
      <c r="F6064" s="130">
        <v>2791800</v>
      </c>
      <c r="G6064" s="130">
        <v>6696460</v>
      </c>
      <c r="H6064" s="130" t="str">
        <f t="shared" si="188"/>
        <v>KT-150110</v>
      </c>
      <c r="I6064" s="130" t="str">
        <f t="shared" si="189"/>
        <v>AG</v>
      </c>
    </row>
    <row r="6065" spans="1:9" x14ac:dyDescent="0.15">
      <c r="A6065" s="130">
        <v>6063</v>
      </c>
      <c r="B6065" s="130" t="s">
        <v>24142</v>
      </c>
      <c r="C6065" s="130" t="s">
        <v>17894</v>
      </c>
      <c r="D6065" s="130">
        <v>10000</v>
      </c>
      <c r="E6065" s="130" t="s">
        <v>12361</v>
      </c>
      <c r="F6065" s="130">
        <v>13720000</v>
      </c>
      <c r="G6065" s="130">
        <v>36780000</v>
      </c>
      <c r="H6065" s="130" t="str">
        <f t="shared" si="188"/>
        <v>KT-150111</v>
      </c>
      <c r="I6065" s="130" t="str">
        <f t="shared" si="189"/>
        <v>AG</v>
      </c>
    </row>
    <row r="6066" spans="1:9" x14ac:dyDescent="0.15">
      <c r="A6066" s="130">
        <v>6064</v>
      </c>
      <c r="B6066" s="130" t="s">
        <v>24143</v>
      </c>
      <c r="C6066" s="130" t="s">
        <v>17895</v>
      </c>
      <c r="D6066" s="130">
        <v>87600</v>
      </c>
      <c r="E6066" s="130" t="s">
        <v>17896</v>
      </c>
      <c r="F6066" s="130">
        <v>11062080</v>
      </c>
      <c r="G6066" s="130">
        <v>30733208</v>
      </c>
      <c r="H6066" s="130" t="str">
        <f t="shared" si="188"/>
        <v>KT-150112</v>
      </c>
      <c r="I6066" s="130" t="str">
        <f t="shared" si="189"/>
        <v>AG</v>
      </c>
    </row>
    <row r="6067" spans="1:9" x14ac:dyDescent="0.15">
      <c r="A6067" s="130">
        <v>6065</v>
      </c>
      <c r="B6067" s="130" t="s">
        <v>8244</v>
      </c>
      <c r="C6067" s="130" t="s">
        <v>17898</v>
      </c>
      <c r="D6067" s="130">
        <v>100</v>
      </c>
      <c r="E6067" s="130" t="s">
        <v>12355</v>
      </c>
      <c r="F6067" s="130">
        <v>69268</v>
      </c>
      <c r="G6067" s="130">
        <v>78354</v>
      </c>
      <c r="H6067" s="130" t="str">
        <f t="shared" si="188"/>
        <v>KT-150113</v>
      </c>
      <c r="I6067" s="130" t="str">
        <f t="shared" si="189"/>
        <v>A</v>
      </c>
    </row>
    <row r="6068" spans="1:9" x14ac:dyDescent="0.15">
      <c r="A6068" s="130">
        <v>6066</v>
      </c>
      <c r="B6068" s="130" t="s">
        <v>8245</v>
      </c>
      <c r="C6068" s="130" t="s">
        <v>17900</v>
      </c>
      <c r="D6068" s="130">
        <v>100</v>
      </c>
      <c r="E6068" s="130" t="s">
        <v>12372</v>
      </c>
      <c r="F6068" s="130">
        <v>537000</v>
      </c>
      <c r="G6068" s="130">
        <v>537000</v>
      </c>
      <c r="H6068" s="130" t="str">
        <f t="shared" si="188"/>
        <v>KT-150114</v>
      </c>
      <c r="I6068" s="130" t="str">
        <f t="shared" si="189"/>
        <v>A</v>
      </c>
    </row>
    <row r="6069" spans="1:9" x14ac:dyDescent="0.15">
      <c r="A6069" s="130">
        <v>6067</v>
      </c>
      <c r="B6069" s="130" t="s">
        <v>24144</v>
      </c>
      <c r="C6069" s="130" t="s">
        <v>17901</v>
      </c>
      <c r="D6069" s="130">
        <v>480</v>
      </c>
      <c r="E6069" s="130" t="s">
        <v>12372</v>
      </c>
      <c r="F6069" s="130">
        <v>41984071</v>
      </c>
      <c r="G6069" s="130">
        <v>53011651</v>
      </c>
      <c r="H6069" s="130" t="str">
        <f t="shared" si="188"/>
        <v>KT-150115</v>
      </c>
      <c r="I6069" s="130" t="str">
        <f t="shared" si="189"/>
        <v>AG</v>
      </c>
    </row>
    <row r="6070" spans="1:9" x14ac:dyDescent="0.15">
      <c r="A6070" s="130">
        <v>6068</v>
      </c>
      <c r="B6070" s="130" t="s">
        <v>3095</v>
      </c>
      <c r="C6070" s="130" t="s">
        <v>17903</v>
      </c>
      <c r="D6070" s="130">
        <v>12</v>
      </c>
      <c r="E6070" s="130" t="s">
        <v>12368</v>
      </c>
      <c r="F6070" s="130">
        <v>286</v>
      </c>
      <c r="G6070" s="130">
        <v>320</v>
      </c>
      <c r="H6070" s="130" t="str">
        <f t="shared" si="188"/>
        <v>KT-150116</v>
      </c>
      <c r="I6070" s="130" t="str">
        <f t="shared" si="189"/>
        <v>VE</v>
      </c>
    </row>
    <row r="6071" spans="1:9" x14ac:dyDescent="0.15">
      <c r="A6071" s="130">
        <v>6069</v>
      </c>
      <c r="B6071" s="130" t="s">
        <v>24145</v>
      </c>
      <c r="C6071" s="130" t="s">
        <v>17904</v>
      </c>
      <c r="D6071" s="130">
        <v>100</v>
      </c>
      <c r="E6071" s="130" t="s">
        <v>12368</v>
      </c>
      <c r="F6071" s="130">
        <v>398200</v>
      </c>
      <c r="G6071" s="130">
        <v>395960</v>
      </c>
      <c r="H6071" s="130" t="str">
        <f t="shared" si="188"/>
        <v>KT-150117</v>
      </c>
      <c r="I6071" s="130" t="str">
        <f t="shared" si="189"/>
        <v>AG</v>
      </c>
    </row>
    <row r="6072" spans="1:9" x14ac:dyDescent="0.15">
      <c r="A6072" s="130">
        <v>6070</v>
      </c>
      <c r="B6072" s="130" t="s">
        <v>24146</v>
      </c>
      <c r="C6072" s="130" t="s">
        <v>17765</v>
      </c>
      <c r="D6072" s="130">
        <v>100</v>
      </c>
      <c r="E6072" s="130" t="s">
        <v>17905</v>
      </c>
      <c r="F6072" s="130">
        <v>64100</v>
      </c>
      <c r="G6072" s="130">
        <v>12772</v>
      </c>
      <c r="H6072" s="130" t="str">
        <f t="shared" si="188"/>
        <v>KT-150118</v>
      </c>
      <c r="I6072" s="130" t="str">
        <f t="shared" si="189"/>
        <v>AG</v>
      </c>
    </row>
    <row r="6073" spans="1:9" x14ac:dyDescent="0.15">
      <c r="A6073" s="130">
        <v>6071</v>
      </c>
      <c r="B6073" s="130" t="s">
        <v>8246</v>
      </c>
      <c r="C6073" s="130" t="s">
        <v>17906</v>
      </c>
      <c r="D6073" s="130">
        <v>9600</v>
      </c>
      <c r="E6073" s="130" t="s">
        <v>17907</v>
      </c>
      <c r="F6073" s="130">
        <v>419200</v>
      </c>
      <c r="G6073" s="130">
        <v>1611600</v>
      </c>
      <c r="H6073" s="130" t="str">
        <f t="shared" si="188"/>
        <v>KT-150119</v>
      </c>
      <c r="I6073" s="130" t="str">
        <f t="shared" si="189"/>
        <v>A</v>
      </c>
    </row>
    <row r="6074" spans="1:9" x14ac:dyDescent="0.15">
      <c r="A6074" s="130">
        <v>6072</v>
      </c>
      <c r="B6074" s="130" t="s">
        <v>24147</v>
      </c>
      <c r="C6074" s="130" t="s">
        <v>13865</v>
      </c>
      <c r="D6074" s="130">
        <v>1000</v>
      </c>
      <c r="E6074" s="130" t="s">
        <v>12368</v>
      </c>
      <c r="F6074" s="130">
        <v>5512109</v>
      </c>
      <c r="G6074" s="130">
        <v>7238600</v>
      </c>
      <c r="H6074" s="130" t="str">
        <f t="shared" si="188"/>
        <v>KT-150120</v>
      </c>
      <c r="I6074" s="130" t="str">
        <f t="shared" si="189"/>
        <v>AG</v>
      </c>
    </row>
    <row r="6075" spans="1:9" x14ac:dyDescent="0.15">
      <c r="A6075" s="130">
        <v>6073</v>
      </c>
      <c r="B6075" s="130" t="s">
        <v>22509</v>
      </c>
      <c r="C6075" s="130" t="s">
        <v>17909</v>
      </c>
      <c r="D6075" s="130">
        <v>20</v>
      </c>
      <c r="E6075" s="130" t="s">
        <v>12370</v>
      </c>
      <c r="F6075" s="130">
        <v>260000</v>
      </c>
      <c r="G6075" s="130">
        <v>549520</v>
      </c>
      <c r="H6075" s="130" t="str">
        <f t="shared" si="188"/>
        <v>KT-150121</v>
      </c>
      <c r="I6075" s="130" t="str">
        <f t="shared" si="189"/>
        <v>VE</v>
      </c>
    </row>
    <row r="6076" spans="1:9" x14ac:dyDescent="0.15">
      <c r="A6076" s="130">
        <v>6074</v>
      </c>
      <c r="B6076" s="130" t="s">
        <v>24148</v>
      </c>
      <c r="C6076" s="130" t="s">
        <v>17910</v>
      </c>
      <c r="D6076" s="130">
        <v>100</v>
      </c>
      <c r="E6076" s="130" t="s">
        <v>17911</v>
      </c>
      <c r="F6076" s="130">
        <v>1586704</v>
      </c>
      <c r="G6076" s="130">
        <v>3615750</v>
      </c>
      <c r="H6076" s="130" t="str">
        <f t="shared" si="188"/>
        <v>KT-150122</v>
      </c>
      <c r="I6076" s="130" t="str">
        <f t="shared" si="189"/>
        <v>AG</v>
      </c>
    </row>
    <row r="6077" spans="1:9" x14ac:dyDescent="0.15">
      <c r="A6077" s="130">
        <v>6075</v>
      </c>
      <c r="B6077" s="130" t="s">
        <v>3094</v>
      </c>
      <c r="C6077" s="130" t="s">
        <v>17913</v>
      </c>
      <c r="D6077" s="130">
        <v>1</v>
      </c>
      <c r="E6077" s="130" t="s">
        <v>12372</v>
      </c>
      <c r="F6077" s="130">
        <v>17100</v>
      </c>
      <c r="G6077" s="130">
        <v>11200</v>
      </c>
      <c r="H6077" s="130" t="str">
        <f t="shared" si="188"/>
        <v>KT-150123</v>
      </c>
      <c r="I6077" s="130" t="str">
        <f t="shared" si="189"/>
        <v>VR</v>
      </c>
    </row>
    <row r="6078" spans="1:9" x14ac:dyDescent="0.15">
      <c r="A6078" s="130">
        <v>6076</v>
      </c>
      <c r="B6078" s="130" t="s">
        <v>3093</v>
      </c>
      <c r="C6078" s="130" t="s">
        <v>17915</v>
      </c>
      <c r="D6078" s="130">
        <v>10</v>
      </c>
      <c r="E6078" s="130" t="s">
        <v>12457</v>
      </c>
      <c r="F6078" s="130">
        <v>802750</v>
      </c>
      <c r="G6078" s="130">
        <v>1123010</v>
      </c>
      <c r="H6078" s="130" t="str">
        <f t="shared" si="188"/>
        <v>KT-150124</v>
      </c>
      <c r="I6078" s="130" t="str">
        <f t="shared" si="189"/>
        <v>VR</v>
      </c>
    </row>
    <row r="6079" spans="1:9" x14ac:dyDescent="0.15">
      <c r="A6079" s="130">
        <v>6077</v>
      </c>
      <c r="B6079" s="130" t="s">
        <v>3092</v>
      </c>
      <c r="C6079" s="130" t="s">
        <v>17917</v>
      </c>
      <c r="D6079" s="130">
        <v>10000</v>
      </c>
      <c r="E6079" s="130" t="s">
        <v>12368</v>
      </c>
      <c r="F6079" s="130">
        <v>51350000</v>
      </c>
      <c r="G6079" s="130">
        <v>840000</v>
      </c>
      <c r="H6079" s="130" t="str">
        <f t="shared" si="188"/>
        <v>KT-150125</v>
      </c>
      <c r="I6079" s="130" t="str">
        <f t="shared" si="189"/>
        <v>VR</v>
      </c>
    </row>
    <row r="6080" spans="1:9" x14ac:dyDescent="0.15">
      <c r="A6080" s="130">
        <v>6078</v>
      </c>
      <c r="B6080" s="130" t="s">
        <v>8247</v>
      </c>
      <c r="C6080" s="130" t="s">
        <v>17919</v>
      </c>
      <c r="D6080" s="130">
        <v>1000</v>
      </c>
      <c r="E6080" s="130" t="s">
        <v>12372</v>
      </c>
      <c r="F6080" s="130">
        <v>49295.199999999997</v>
      </c>
      <c r="G6080" s="130">
        <v>69148.800000000003</v>
      </c>
      <c r="H6080" s="130" t="str">
        <f t="shared" si="188"/>
        <v>KT-150126</v>
      </c>
      <c r="I6080" s="130" t="str">
        <f t="shared" si="189"/>
        <v>A</v>
      </c>
    </row>
    <row r="6081" spans="1:9" x14ac:dyDescent="0.15">
      <c r="A6081" s="130">
        <v>6079</v>
      </c>
      <c r="B6081" s="130" t="s">
        <v>8248</v>
      </c>
      <c r="C6081" s="130" t="s">
        <v>17921</v>
      </c>
      <c r="D6081" s="130">
        <v>1</v>
      </c>
      <c r="E6081" s="130" t="s">
        <v>12434</v>
      </c>
      <c r="F6081" s="130">
        <v>9000</v>
      </c>
      <c r="G6081" s="130">
        <v>2500</v>
      </c>
      <c r="H6081" s="130" t="str">
        <f t="shared" si="188"/>
        <v>KT-160001</v>
      </c>
      <c r="I6081" s="130" t="str">
        <f t="shared" si="189"/>
        <v>A</v>
      </c>
    </row>
    <row r="6082" spans="1:9" x14ac:dyDescent="0.15">
      <c r="A6082" s="130">
        <v>6080</v>
      </c>
      <c r="B6082" s="130" t="s">
        <v>8249</v>
      </c>
      <c r="C6082" s="130" t="s">
        <v>17923</v>
      </c>
      <c r="D6082" s="130">
        <v>1</v>
      </c>
      <c r="E6082" s="130" t="s">
        <v>12403</v>
      </c>
      <c r="F6082" s="130">
        <v>49500000</v>
      </c>
      <c r="G6082" s="130">
        <v>51000000</v>
      </c>
      <c r="H6082" s="130" t="str">
        <f t="shared" si="188"/>
        <v>KT-160002</v>
      </c>
      <c r="I6082" s="130" t="str">
        <f t="shared" si="189"/>
        <v>A</v>
      </c>
    </row>
    <row r="6083" spans="1:9" x14ac:dyDescent="0.15">
      <c r="A6083" s="130">
        <v>6081</v>
      </c>
      <c r="B6083" s="130" t="s">
        <v>8250</v>
      </c>
      <c r="C6083" s="130" t="s">
        <v>17925</v>
      </c>
      <c r="D6083" s="130">
        <v>1487</v>
      </c>
      <c r="E6083" s="130" t="s">
        <v>12372</v>
      </c>
      <c r="F6083" s="130">
        <v>69445400</v>
      </c>
      <c r="G6083" s="130">
        <v>70880600</v>
      </c>
      <c r="H6083" s="130" t="str">
        <f t="shared" si="188"/>
        <v>KT-160003</v>
      </c>
      <c r="I6083" s="130" t="str">
        <f t="shared" si="189"/>
        <v>A</v>
      </c>
    </row>
    <row r="6084" spans="1:9" x14ac:dyDescent="0.15">
      <c r="A6084" s="130">
        <v>6082</v>
      </c>
      <c r="B6084" s="130" t="s">
        <v>8251</v>
      </c>
      <c r="C6084" s="130" t="s">
        <v>17927</v>
      </c>
      <c r="D6084" s="130">
        <v>1</v>
      </c>
      <c r="E6084" s="130" t="s">
        <v>12355</v>
      </c>
      <c r="F6084" s="130">
        <v>2115</v>
      </c>
      <c r="G6084" s="130">
        <v>2234</v>
      </c>
      <c r="H6084" s="130" t="str">
        <f t="shared" ref="H6084:H6147" si="190">LEFT(B6084,FIND("-",B6084)+6)</f>
        <v>KT-160004</v>
      </c>
      <c r="I6084" s="130" t="str">
        <f t="shared" ref="I6084:I6147" si="191">RIGHT(B6084,LEN(B6084)-FIND("-",B6084)-7)</f>
        <v>A</v>
      </c>
    </row>
    <row r="6085" spans="1:9" x14ac:dyDescent="0.15">
      <c r="A6085" s="130">
        <v>6083</v>
      </c>
      <c r="B6085" s="130" t="s">
        <v>3087</v>
      </c>
      <c r="C6085" s="130" t="s">
        <v>17929</v>
      </c>
      <c r="D6085" s="130">
        <v>1</v>
      </c>
      <c r="E6085" s="130" t="s">
        <v>12893</v>
      </c>
      <c r="F6085" s="130">
        <v>225960</v>
      </c>
      <c r="G6085" s="130">
        <v>437650</v>
      </c>
      <c r="H6085" s="130" t="str">
        <f t="shared" si="190"/>
        <v>KT-160005</v>
      </c>
      <c r="I6085" s="130" t="str">
        <f t="shared" si="191"/>
        <v>VE</v>
      </c>
    </row>
    <row r="6086" spans="1:9" x14ac:dyDescent="0.15">
      <c r="A6086" s="130">
        <v>6084</v>
      </c>
      <c r="B6086" s="130" t="s">
        <v>1516</v>
      </c>
      <c r="C6086" s="130" t="s">
        <v>2255</v>
      </c>
      <c r="D6086" s="130">
        <v>1000</v>
      </c>
      <c r="E6086" s="130" t="s">
        <v>12372</v>
      </c>
      <c r="F6086" s="130">
        <v>3002424</v>
      </c>
      <c r="G6086" s="130">
        <v>3809774</v>
      </c>
      <c r="H6086" s="130" t="str">
        <f t="shared" si="190"/>
        <v>KT-160006</v>
      </c>
      <c r="I6086" s="130" t="str">
        <f t="shared" si="191"/>
        <v>VE</v>
      </c>
    </row>
    <row r="6087" spans="1:9" x14ac:dyDescent="0.15">
      <c r="A6087" s="130">
        <v>6085</v>
      </c>
      <c r="B6087" s="130" t="s">
        <v>22502</v>
      </c>
      <c r="C6087" s="130" t="s">
        <v>17931</v>
      </c>
      <c r="D6087" s="130">
        <v>100</v>
      </c>
      <c r="E6087" s="130" t="s">
        <v>12370</v>
      </c>
      <c r="F6087" s="130">
        <v>657182</v>
      </c>
      <c r="G6087" s="130">
        <v>757182</v>
      </c>
      <c r="H6087" s="130" t="str">
        <f t="shared" si="190"/>
        <v>KT-160007</v>
      </c>
      <c r="I6087" s="130" t="str">
        <f t="shared" si="191"/>
        <v>VE</v>
      </c>
    </row>
    <row r="6088" spans="1:9" x14ac:dyDescent="0.15">
      <c r="A6088" s="130">
        <v>6086</v>
      </c>
      <c r="B6088" s="130" t="s">
        <v>8252</v>
      </c>
      <c r="C6088" s="130" t="s">
        <v>17933</v>
      </c>
      <c r="D6088" s="130">
        <v>1000</v>
      </c>
      <c r="E6088" s="130" t="s">
        <v>12446</v>
      </c>
      <c r="F6088" s="130">
        <v>86400</v>
      </c>
      <c r="G6088" s="130">
        <v>111600</v>
      </c>
      <c r="H6088" s="130" t="str">
        <f t="shared" si="190"/>
        <v>KT-160008</v>
      </c>
      <c r="I6088" s="130" t="str">
        <f t="shared" si="191"/>
        <v>A</v>
      </c>
    </row>
    <row r="6089" spans="1:9" x14ac:dyDescent="0.15">
      <c r="A6089" s="130">
        <v>6087</v>
      </c>
      <c r="B6089" s="130" t="s">
        <v>22501</v>
      </c>
      <c r="C6089" s="130" t="s">
        <v>17935</v>
      </c>
      <c r="D6089" s="130">
        <v>100</v>
      </c>
      <c r="E6089" s="130" t="s">
        <v>12355</v>
      </c>
      <c r="F6089" s="130">
        <v>29834</v>
      </c>
      <c r="G6089" s="130">
        <v>76032</v>
      </c>
      <c r="H6089" s="130" t="str">
        <f t="shared" si="190"/>
        <v>KT-160009</v>
      </c>
      <c r="I6089" s="130" t="str">
        <f t="shared" si="191"/>
        <v>VR</v>
      </c>
    </row>
    <row r="6090" spans="1:9" x14ac:dyDescent="0.15">
      <c r="A6090" s="130">
        <v>6088</v>
      </c>
      <c r="B6090" s="130" t="s">
        <v>8253</v>
      </c>
      <c r="C6090" s="130" t="s">
        <v>17937</v>
      </c>
      <c r="D6090" s="130">
        <v>12</v>
      </c>
      <c r="E6090" s="130" t="s">
        <v>12361</v>
      </c>
      <c r="F6090" s="130">
        <v>1305994.2</v>
      </c>
      <c r="G6090" s="130">
        <v>656525.64</v>
      </c>
      <c r="H6090" s="130" t="str">
        <f t="shared" si="190"/>
        <v>KT-160010</v>
      </c>
      <c r="I6090" s="130" t="str">
        <f t="shared" si="191"/>
        <v>A</v>
      </c>
    </row>
    <row r="6091" spans="1:9" x14ac:dyDescent="0.15">
      <c r="A6091" s="130">
        <v>6089</v>
      </c>
      <c r="B6091" s="130" t="s">
        <v>8254</v>
      </c>
      <c r="C6091" s="130" t="s">
        <v>17939</v>
      </c>
      <c r="D6091" s="130">
        <v>100</v>
      </c>
      <c r="E6091" s="130" t="s">
        <v>12372</v>
      </c>
      <c r="F6091" s="130">
        <v>1050000</v>
      </c>
      <c r="G6091" s="130">
        <v>1100000</v>
      </c>
      <c r="H6091" s="130" t="str">
        <f t="shared" si="190"/>
        <v>KT-160011</v>
      </c>
      <c r="I6091" s="130" t="str">
        <f t="shared" si="191"/>
        <v>A</v>
      </c>
    </row>
    <row r="6092" spans="1:9" x14ac:dyDescent="0.15">
      <c r="A6092" s="130">
        <v>6090</v>
      </c>
      <c r="B6092" s="130" t="s">
        <v>3086</v>
      </c>
      <c r="C6092" s="130" t="s">
        <v>17941</v>
      </c>
      <c r="D6092" s="130">
        <v>32</v>
      </c>
      <c r="E6092" s="130" t="s">
        <v>12361</v>
      </c>
      <c r="F6092" s="130">
        <v>747200</v>
      </c>
      <c r="G6092" s="130">
        <v>784000</v>
      </c>
      <c r="H6092" s="130" t="str">
        <f t="shared" si="190"/>
        <v>KT-160012</v>
      </c>
      <c r="I6092" s="130" t="str">
        <f t="shared" si="191"/>
        <v>VE</v>
      </c>
    </row>
    <row r="6093" spans="1:9" x14ac:dyDescent="0.15">
      <c r="A6093" s="130">
        <v>6091</v>
      </c>
      <c r="B6093" s="130" t="s">
        <v>22500</v>
      </c>
      <c r="C6093" s="130" t="s">
        <v>2256</v>
      </c>
      <c r="D6093" s="130">
        <v>1</v>
      </c>
      <c r="E6093" s="130" t="s">
        <v>12402</v>
      </c>
      <c r="F6093" s="130">
        <v>38152</v>
      </c>
      <c r="G6093" s="130">
        <v>34152</v>
      </c>
      <c r="H6093" s="130" t="str">
        <f t="shared" si="190"/>
        <v>KT-160013</v>
      </c>
      <c r="I6093" s="130" t="str">
        <f t="shared" si="191"/>
        <v>VE</v>
      </c>
    </row>
    <row r="6094" spans="1:9" x14ac:dyDescent="0.15">
      <c r="A6094" s="130">
        <v>6092</v>
      </c>
      <c r="B6094" s="130" t="s">
        <v>8255</v>
      </c>
      <c r="C6094" s="130" t="s">
        <v>17943</v>
      </c>
      <c r="D6094" s="130">
        <v>200</v>
      </c>
      <c r="E6094" s="130" t="s">
        <v>12471</v>
      </c>
      <c r="F6094" s="130">
        <v>395564</v>
      </c>
      <c r="G6094" s="130">
        <v>646362.72</v>
      </c>
      <c r="H6094" s="130" t="str">
        <f t="shared" si="190"/>
        <v>KT-160014</v>
      </c>
      <c r="I6094" s="130" t="str">
        <f t="shared" si="191"/>
        <v>A</v>
      </c>
    </row>
    <row r="6095" spans="1:9" x14ac:dyDescent="0.15">
      <c r="A6095" s="130">
        <v>6093</v>
      </c>
      <c r="B6095" s="130" t="s">
        <v>8256</v>
      </c>
      <c r="C6095" s="130" t="s">
        <v>17944</v>
      </c>
      <c r="D6095" s="130">
        <v>1</v>
      </c>
      <c r="E6095" s="130" t="s">
        <v>12569</v>
      </c>
      <c r="F6095" s="130">
        <v>499900</v>
      </c>
      <c r="G6095" s="130">
        <v>402653</v>
      </c>
      <c r="H6095" s="130" t="str">
        <f t="shared" si="190"/>
        <v>KT-160015</v>
      </c>
      <c r="I6095" s="130" t="str">
        <f t="shared" si="191"/>
        <v>A</v>
      </c>
    </row>
    <row r="6096" spans="1:9" x14ac:dyDescent="0.15">
      <c r="A6096" s="130">
        <v>6094</v>
      </c>
      <c r="B6096" s="130" t="s">
        <v>8257</v>
      </c>
      <c r="C6096" s="130" t="s">
        <v>17946</v>
      </c>
      <c r="D6096" s="130">
        <v>900</v>
      </c>
      <c r="E6096" s="130" t="s">
        <v>12368</v>
      </c>
      <c r="F6096" s="130">
        <v>131870</v>
      </c>
      <c r="G6096" s="130">
        <v>262183</v>
      </c>
      <c r="H6096" s="130" t="str">
        <f t="shared" si="190"/>
        <v>KT-160016</v>
      </c>
      <c r="I6096" s="130" t="str">
        <f t="shared" si="191"/>
        <v>A</v>
      </c>
    </row>
    <row r="6097" spans="1:9" x14ac:dyDescent="0.15">
      <c r="A6097" s="130">
        <v>6095</v>
      </c>
      <c r="B6097" s="130" t="s">
        <v>8258</v>
      </c>
      <c r="C6097" s="130" t="s">
        <v>17948</v>
      </c>
      <c r="D6097" s="130">
        <v>1000</v>
      </c>
      <c r="E6097" s="130" t="s">
        <v>12361</v>
      </c>
      <c r="F6097" s="130">
        <v>4187820</v>
      </c>
      <c r="G6097" s="130">
        <v>2586920</v>
      </c>
      <c r="H6097" s="130" t="str">
        <f t="shared" si="190"/>
        <v>KT-160017</v>
      </c>
      <c r="I6097" s="130" t="str">
        <f t="shared" si="191"/>
        <v>A</v>
      </c>
    </row>
    <row r="6098" spans="1:9" x14ac:dyDescent="0.15">
      <c r="A6098" s="130">
        <v>6096</v>
      </c>
      <c r="B6098" s="130" t="s">
        <v>8259</v>
      </c>
      <c r="C6098" s="130" t="s">
        <v>17949</v>
      </c>
      <c r="D6098" s="130">
        <v>80</v>
      </c>
      <c r="E6098" s="130" t="s">
        <v>12372</v>
      </c>
      <c r="F6098" s="130">
        <v>2947291</v>
      </c>
      <c r="G6098" s="130">
        <v>6111080</v>
      </c>
      <c r="H6098" s="130" t="str">
        <f t="shared" si="190"/>
        <v>KT-160018</v>
      </c>
      <c r="I6098" s="130" t="str">
        <f t="shared" si="191"/>
        <v>A</v>
      </c>
    </row>
    <row r="6099" spans="1:9" x14ac:dyDescent="0.15">
      <c r="A6099" s="130">
        <v>6097</v>
      </c>
      <c r="B6099" s="130" t="s">
        <v>3080</v>
      </c>
      <c r="C6099" s="130" t="s">
        <v>17951</v>
      </c>
      <c r="D6099" s="130">
        <v>1</v>
      </c>
      <c r="E6099" s="130" t="s">
        <v>12610</v>
      </c>
      <c r="F6099" s="130">
        <v>9800</v>
      </c>
      <c r="G6099" s="130">
        <v>29000</v>
      </c>
      <c r="H6099" s="130" t="str">
        <f t="shared" si="190"/>
        <v>KT-160019</v>
      </c>
      <c r="I6099" s="130" t="str">
        <f t="shared" si="191"/>
        <v>VE</v>
      </c>
    </row>
    <row r="6100" spans="1:9" x14ac:dyDescent="0.15">
      <c r="A6100" s="130">
        <v>6098</v>
      </c>
      <c r="B6100" s="130" t="s">
        <v>8260</v>
      </c>
      <c r="C6100" s="130" t="s">
        <v>17953</v>
      </c>
      <c r="D6100" s="130">
        <v>500</v>
      </c>
      <c r="E6100" s="130" t="s">
        <v>12361</v>
      </c>
      <c r="F6100" s="130">
        <v>1734600</v>
      </c>
      <c r="G6100" s="130">
        <v>2696600</v>
      </c>
      <c r="H6100" s="130" t="str">
        <f t="shared" si="190"/>
        <v>KT-160020</v>
      </c>
      <c r="I6100" s="130" t="str">
        <f t="shared" si="191"/>
        <v>A</v>
      </c>
    </row>
    <row r="6101" spans="1:9" x14ac:dyDescent="0.15">
      <c r="A6101" s="130">
        <v>6099</v>
      </c>
      <c r="B6101" s="130" t="s">
        <v>3079</v>
      </c>
      <c r="C6101" s="130" t="s">
        <v>17955</v>
      </c>
      <c r="D6101" s="130">
        <v>1</v>
      </c>
      <c r="E6101" s="130" t="s">
        <v>17956</v>
      </c>
      <c r="F6101" s="130">
        <v>87952.320000000007</v>
      </c>
      <c r="G6101" s="130">
        <v>89741.6</v>
      </c>
      <c r="H6101" s="130" t="str">
        <f t="shared" si="190"/>
        <v>KT-160021</v>
      </c>
      <c r="I6101" s="130" t="str">
        <f t="shared" si="191"/>
        <v>VE</v>
      </c>
    </row>
    <row r="6102" spans="1:9" x14ac:dyDescent="0.15">
      <c r="A6102" s="130">
        <v>6100</v>
      </c>
      <c r="B6102" s="130" t="s">
        <v>8261</v>
      </c>
      <c r="C6102" s="130" t="s">
        <v>17958</v>
      </c>
      <c r="D6102" s="130">
        <v>30</v>
      </c>
      <c r="E6102" s="130" t="s">
        <v>12355</v>
      </c>
      <c r="F6102" s="130">
        <v>24115997</v>
      </c>
      <c r="G6102" s="130">
        <v>34773154</v>
      </c>
      <c r="H6102" s="130" t="str">
        <f t="shared" si="190"/>
        <v>KT-160022</v>
      </c>
      <c r="I6102" s="130" t="str">
        <f t="shared" si="191"/>
        <v>A</v>
      </c>
    </row>
    <row r="6103" spans="1:9" x14ac:dyDescent="0.15">
      <c r="A6103" s="130">
        <v>6101</v>
      </c>
      <c r="B6103" s="130" t="s">
        <v>8262</v>
      </c>
      <c r="C6103" s="130" t="s">
        <v>17960</v>
      </c>
      <c r="D6103" s="130">
        <v>1</v>
      </c>
      <c r="E6103" s="130" t="s">
        <v>12788</v>
      </c>
      <c r="F6103" s="130">
        <v>140000</v>
      </c>
      <c r="G6103" s="130">
        <v>288100</v>
      </c>
      <c r="H6103" s="130" t="str">
        <f t="shared" si="190"/>
        <v>KT-160023</v>
      </c>
      <c r="I6103" s="130" t="str">
        <f t="shared" si="191"/>
        <v>A</v>
      </c>
    </row>
    <row r="6104" spans="1:9" x14ac:dyDescent="0.15">
      <c r="A6104" s="130">
        <v>6102</v>
      </c>
      <c r="B6104" s="130" t="s">
        <v>8263</v>
      </c>
      <c r="C6104" s="130" t="s">
        <v>17962</v>
      </c>
      <c r="D6104" s="130">
        <v>300</v>
      </c>
      <c r="E6104" s="130" t="s">
        <v>12370</v>
      </c>
      <c r="F6104" s="130">
        <v>5450580</v>
      </c>
      <c r="G6104" s="130">
        <v>13462920</v>
      </c>
      <c r="H6104" s="130" t="str">
        <f t="shared" si="190"/>
        <v>KT-160024</v>
      </c>
      <c r="I6104" s="130" t="str">
        <f t="shared" si="191"/>
        <v>A</v>
      </c>
    </row>
    <row r="6105" spans="1:9" x14ac:dyDescent="0.15">
      <c r="A6105" s="130">
        <v>6103</v>
      </c>
      <c r="B6105" s="130" t="s">
        <v>8264</v>
      </c>
      <c r="C6105" s="130" t="s">
        <v>17964</v>
      </c>
      <c r="D6105" s="130">
        <v>300</v>
      </c>
      <c r="E6105" s="130" t="s">
        <v>12372</v>
      </c>
      <c r="F6105" s="130">
        <v>2672331.5</v>
      </c>
      <c r="G6105" s="130">
        <v>2669763.5</v>
      </c>
      <c r="H6105" s="130" t="str">
        <f t="shared" si="190"/>
        <v>KT-160025</v>
      </c>
      <c r="I6105" s="130" t="str">
        <f t="shared" si="191"/>
        <v>A</v>
      </c>
    </row>
    <row r="6106" spans="1:9" x14ac:dyDescent="0.15">
      <c r="A6106" s="130">
        <v>6104</v>
      </c>
      <c r="B6106" s="130" t="s">
        <v>8265</v>
      </c>
      <c r="C6106" s="130" t="s">
        <v>17966</v>
      </c>
      <c r="D6106" s="130">
        <v>100</v>
      </c>
      <c r="E6106" s="130" t="s">
        <v>12372</v>
      </c>
      <c r="F6106" s="130">
        <v>1905684</v>
      </c>
      <c r="G6106" s="130">
        <v>2234207</v>
      </c>
      <c r="H6106" s="130" t="str">
        <f t="shared" si="190"/>
        <v>KT-160026</v>
      </c>
      <c r="I6106" s="130" t="str">
        <f t="shared" si="191"/>
        <v>A</v>
      </c>
    </row>
    <row r="6107" spans="1:9" x14ac:dyDescent="0.15">
      <c r="A6107" s="130">
        <v>6105</v>
      </c>
      <c r="B6107" s="130" t="s">
        <v>8266</v>
      </c>
      <c r="C6107" s="130" t="s">
        <v>17968</v>
      </c>
      <c r="D6107" s="130">
        <v>10000</v>
      </c>
      <c r="E6107" s="130" t="s">
        <v>12368</v>
      </c>
      <c r="F6107" s="130">
        <v>211428350</v>
      </c>
      <c r="G6107" s="130">
        <v>236949208</v>
      </c>
      <c r="H6107" s="130" t="str">
        <f t="shared" si="190"/>
        <v>KT-160027</v>
      </c>
      <c r="I6107" s="130" t="str">
        <f t="shared" si="191"/>
        <v>A</v>
      </c>
    </row>
    <row r="6108" spans="1:9" x14ac:dyDescent="0.15">
      <c r="A6108" s="130">
        <v>6106</v>
      </c>
      <c r="B6108" s="130" t="s">
        <v>3076</v>
      </c>
      <c r="C6108" s="130" t="s">
        <v>17970</v>
      </c>
      <c r="D6108" s="130">
        <v>10</v>
      </c>
      <c r="E6108" s="130" t="s">
        <v>12355</v>
      </c>
      <c r="F6108" s="130">
        <v>199353</v>
      </c>
      <c r="G6108" s="130">
        <v>53320.3</v>
      </c>
      <c r="H6108" s="130" t="str">
        <f t="shared" si="190"/>
        <v>KT-160028</v>
      </c>
      <c r="I6108" s="130" t="str">
        <f t="shared" si="191"/>
        <v>VE</v>
      </c>
    </row>
    <row r="6109" spans="1:9" x14ac:dyDescent="0.15">
      <c r="A6109" s="130">
        <v>6107</v>
      </c>
      <c r="B6109" s="130" t="s">
        <v>8267</v>
      </c>
      <c r="C6109" s="130" t="s">
        <v>16850</v>
      </c>
      <c r="D6109" s="130">
        <v>10000</v>
      </c>
      <c r="E6109" s="130" t="s">
        <v>12368</v>
      </c>
      <c r="F6109" s="130">
        <v>303620000</v>
      </c>
      <c r="G6109" s="130">
        <v>129238200</v>
      </c>
      <c r="H6109" s="130" t="str">
        <f t="shared" si="190"/>
        <v>KT-160029</v>
      </c>
      <c r="I6109" s="130" t="str">
        <f t="shared" si="191"/>
        <v>A</v>
      </c>
    </row>
    <row r="6110" spans="1:9" x14ac:dyDescent="0.15">
      <c r="A6110" s="130">
        <v>6108</v>
      </c>
      <c r="B6110" s="130" t="s">
        <v>8268</v>
      </c>
      <c r="C6110" s="130" t="s">
        <v>2126</v>
      </c>
      <c r="D6110" s="130">
        <v>10</v>
      </c>
      <c r="E6110" s="130" t="s">
        <v>12368</v>
      </c>
      <c r="F6110" s="130">
        <v>200504.6</v>
      </c>
      <c r="G6110" s="130">
        <v>271961.7</v>
      </c>
      <c r="H6110" s="130" t="str">
        <f t="shared" si="190"/>
        <v>KT-160030</v>
      </c>
      <c r="I6110" s="130" t="str">
        <f t="shared" si="191"/>
        <v>A</v>
      </c>
    </row>
    <row r="6111" spans="1:9" x14ac:dyDescent="0.15">
      <c r="A6111" s="130">
        <v>6109</v>
      </c>
      <c r="B6111" s="130" t="s">
        <v>8269</v>
      </c>
      <c r="C6111" s="130" t="s">
        <v>1656</v>
      </c>
      <c r="D6111" s="130">
        <v>1000</v>
      </c>
      <c r="E6111" s="130" t="s">
        <v>12355</v>
      </c>
      <c r="F6111" s="130">
        <v>7761205</v>
      </c>
      <c r="G6111" s="130">
        <v>13600000</v>
      </c>
      <c r="H6111" s="130" t="str">
        <f t="shared" si="190"/>
        <v>KT-160031</v>
      </c>
      <c r="I6111" s="130" t="str">
        <f t="shared" si="191"/>
        <v>A</v>
      </c>
    </row>
    <row r="6112" spans="1:9" x14ac:dyDescent="0.15">
      <c r="A6112" s="130">
        <v>6110</v>
      </c>
      <c r="B6112" s="130" t="s">
        <v>3074</v>
      </c>
      <c r="C6112" s="130" t="s">
        <v>17975</v>
      </c>
      <c r="D6112" s="130">
        <v>100</v>
      </c>
      <c r="E6112" s="130" t="s">
        <v>12372</v>
      </c>
      <c r="F6112" s="130">
        <v>30120</v>
      </c>
      <c r="G6112" s="130">
        <v>70500</v>
      </c>
      <c r="H6112" s="130" t="str">
        <f t="shared" si="190"/>
        <v>KT-160032</v>
      </c>
      <c r="I6112" s="130" t="str">
        <f t="shared" si="191"/>
        <v>VE</v>
      </c>
    </row>
    <row r="6113" spans="1:9" x14ac:dyDescent="0.15">
      <c r="A6113" s="130">
        <v>6111</v>
      </c>
      <c r="B6113" s="130" t="s">
        <v>8270</v>
      </c>
      <c r="C6113" s="130" t="s">
        <v>17977</v>
      </c>
      <c r="D6113" s="130">
        <v>1</v>
      </c>
      <c r="E6113" s="130" t="s">
        <v>12989</v>
      </c>
      <c r="F6113" s="130">
        <v>351118.82</v>
      </c>
      <c r="G6113" s="130">
        <v>485616.6</v>
      </c>
      <c r="H6113" s="130" t="str">
        <f t="shared" si="190"/>
        <v>KT-160033</v>
      </c>
      <c r="I6113" s="130" t="str">
        <f t="shared" si="191"/>
        <v>A</v>
      </c>
    </row>
    <row r="6114" spans="1:9" x14ac:dyDescent="0.15">
      <c r="A6114" s="130">
        <v>6112</v>
      </c>
      <c r="B6114" s="130" t="s">
        <v>3073</v>
      </c>
      <c r="C6114" s="130" t="s">
        <v>17979</v>
      </c>
      <c r="D6114" s="130">
        <v>400</v>
      </c>
      <c r="E6114" s="130" t="s">
        <v>12372</v>
      </c>
      <c r="F6114" s="130">
        <v>1320502</v>
      </c>
      <c r="G6114" s="130">
        <v>1466864</v>
      </c>
      <c r="H6114" s="130" t="str">
        <f t="shared" si="190"/>
        <v>KT-160034</v>
      </c>
      <c r="I6114" s="130" t="str">
        <f t="shared" si="191"/>
        <v>VE</v>
      </c>
    </row>
    <row r="6115" spans="1:9" x14ac:dyDescent="0.15">
      <c r="A6115" s="130">
        <v>6113</v>
      </c>
      <c r="B6115" s="130" t="s">
        <v>8271</v>
      </c>
      <c r="C6115" s="130" t="s">
        <v>17981</v>
      </c>
      <c r="D6115" s="130">
        <v>3</v>
      </c>
      <c r="E6115" s="130" t="s">
        <v>12446</v>
      </c>
      <c r="F6115" s="130">
        <v>719960</v>
      </c>
      <c r="G6115" s="130">
        <v>858080</v>
      </c>
      <c r="H6115" s="130" t="str">
        <f t="shared" si="190"/>
        <v>KT-160035</v>
      </c>
      <c r="I6115" s="130" t="str">
        <f t="shared" si="191"/>
        <v>A</v>
      </c>
    </row>
    <row r="6116" spans="1:9" x14ac:dyDescent="0.15">
      <c r="A6116" s="130">
        <v>6114</v>
      </c>
      <c r="B6116" s="130" t="s">
        <v>8272</v>
      </c>
      <c r="C6116" s="130" t="s">
        <v>16240</v>
      </c>
      <c r="D6116" s="130">
        <v>200</v>
      </c>
      <c r="E6116" s="130" t="s">
        <v>12372</v>
      </c>
      <c r="F6116" s="130">
        <v>259420</v>
      </c>
      <c r="G6116" s="130">
        <v>391780</v>
      </c>
      <c r="H6116" s="130" t="str">
        <f t="shared" si="190"/>
        <v>KT-160036</v>
      </c>
      <c r="I6116" s="130" t="str">
        <f t="shared" si="191"/>
        <v>A</v>
      </c>
    </row>
    <row r="6117" spans="1:9" x14ac:dyDescent="0.15">
      <c r="A6117" s="130">
        <v>6115</v>
      </c>
      <c r="B6117" s="130" t="s">
        <v>22491</v>
      </c>
      <c r="C6117" s="130" t="s">
        <v>17984</v>
      </c>
      <c r="D6117" s="130">
        <v>100</v>
      </c>
      <c r="E6117" s="130" t="s">
        <v>12610</v>
      </c>
      <c r="F6117" s="130">
        <v>350990</v>
      </c>
      <c r="G6117" s="130">
        <v>362620</v>
      </c>
      <c r="H6117" s="130" t="str">
        <f t="shared" si="190"/>
        <v>KT-160037</v>
      </c>
      <c r="I6117" s="130" t="str">
        <f t="shared" si="191"/>
        <v>VE</v>
      </c>
    </row>
    <row r="6118" spans="1:9" x14ac:dyDescent="0.15">
      <c r="A6118" s="130">
        <v>6116</v>
      </c>
      <c r="B6118" s="130" t="s">
        <v>3072</v>
      </c>
      <c r="C6118" s="130" t="s">
        <v>17986</v>
      </c>
      <c r="D6118" s="130">
        <v>3</v>
      </c>
      <c r="E6118" s="130" t="s">
        <v>12776</v>
      </c>
      <c r="F6118" s="130">
        <v>200.8</v>
      </c>
      <c r="G6118" s="130">
        <v>456.9</v>
      </c>
      <c r="H6118" s="130" t="str">
        <f t="shared" si="190"/>
        <v>KT-160038</v>
      </c>
      <c r="I6118" s="130" t="str">
        <f t="shared" si="191"/>
        <v>VE</v>
      </c>
    </row>
    <row r="6119" spans="1:9" x14ac:dyDescent="0.15">
      <c r="A6119" s="130">
        <v>6117</v>
      </c>
      <c r="B6119" s="130" t="s">
        <v>3071</v>
      </c>
      <c r="C6119" s="130" t="s">
        <v>16664</v>
      </c>
      <c r="D6119" s="130">
        <v>300</v>
      </c>
      <c r="E6119" s="130" t="s">
        <v>12368</v>
      </c>
      <c r="F6119" s="130">
        <v>1135530</v>
      </c>
      <c r="G6119" s="130">
        <v>2292000</v>
      </c>
      <c r="H6119" s="130" t="str">
        <f t="shared" si="190"/>
        <v>KT-160039</v>
      </c>
      <c r="I6119" s="130" t="str">
        <f t="shared" si="191"/>
        <v>VR</v>
      </c>
    </row>
    <row r="6120" spans="1:9" x14ac:dyDescent="0.15">
      <c r="A6120" s="130">
        <v>6118</v>
      </c>
      <c r="B6120" s="130" t="s">
        <v>8273</v>
      </c>
      <c r="C6120" s="130" t="s">
        <v>17989</v>
      </c>
      <c r="D6120" s="130">
        <v>1</v>
      </c>
      <c r="E6120" s="130" t="s">
        <v>12989</v>
      </c>
      <c r="F6120" s="130">
        <v>1171000</v>
      </c>
      <c r="G6120" s="130">
        <v>17800</v>
      </c>
      <c r="H6120" s="130" t="str">
        <f t="shared" si="190"/>
        <v>KT-160040</v>
      </c>
      <c r="I6120" s="130" t="str">
        <f t="shared" si="191"/>
        <v>A</v>
      </c>
    </row>
    <row r="6121" spans="1:9" x14ac:dyDescent="0.15">
      <c r="A6121" s="130">
        <v>6119</v>
      </c>
      <c r="B6121" s="130" t="s">
        <v>3068</v>
      </c>
      <c r="C6121" s="130" t="s">
        <v>17063</v>
      </c>
      <c r="D6121" s="130">
        <v>10000</v>
      </c>
      <c r="E6121" s="130" t="s">
        <v>12372</v>
      </c>
      <c r="F6121" s="130">
        <v>705750</v>
      </c>
      <c r="G6121" s="130">
        <v>1257000</v>
      </c>
      <c r="H6121" s="130" t="str">
        <f t="shared" si="190"/>
        <v>KT-160041</v>
      </c>
      <c r="I6121" s="130" t="str">
        <f t="shared" si="191"/>
        <v>VE</v>
      </c>
    </row>
    <row r="6122" spans="1:9" x14ac:dyDescent="0.15">
      <c r="A6122" s="130">
        <v>6120</v>
      </c>
      <c r="B6122" s="130" t="s">
        <v>8274</v>
      </c>
      <c r="C6122" s="130" t="s">
        <v>17113</v>
      </c>
      <c r="D6122" s="130">
        <v>100</v>
      </c>
      <c r="E6122" s="130" t="s">
        <v>12368</v>
      </c>
      <c r="F6122" s="130">
        <v>701933.68</v>
      </c>
      <c r="G6122" s="130">
        <v>701933.68</v>
      </c>
      <c r="H6122" s="130" t="str">
        <f t="shared" si="190"/>
        <v>KT-160042</v>
      </c>
      <c r="I6122" s="130" t="str">
        <f t="shared" si="191"/>
        <v>A</v>
      </c>
    </row>
    <row r="6123" spans="1:9" x14ac:dyDescent="0.15">
      <c r="A6123" s="130">
        <v>6121</v>
      </c>
      <c r="B6123" s="130" t="s">
        <v>22488</v>
      </c>
      <c r="C6123" s="130" t="s">
        <v>13150</v>
      </c>
      <c r="D6123" s="130">
        <v>1000</v>
      </c>
      <c r="E6123" s="130" t="s">
        <v>12372</v>
      </c>
      <c r="F6123" s="130">
        <v>6294000</v>
      </c>
      <c r="G6123" s="130">
        <v>6508000</v>
      </c>
      <c r="H6123" s="130" t="str">
        <f t="shared" si="190"/>
        <v>KT-160043</v>
      </c>
      <c r="I6123" s="130" t="str">
        <f t="shared" si="191"/>
        <v>VE</v>
      </c>
    </row>
    <row r="6124" spans="1:9" x14ac:dyDescent="0.15">
      <c r="A6124" s="130">
        <v>6122</v>
      </c>
      <c r="B6124" s="130" t="s">
        <v>1517</v>
      </c>
      <c r="C6124" s="130" t="s">
        <v>2185</v>
      </c>
      <c r="D6124" s="130">
        <v>500</v>
      </c>
      <c r="E6124" s="130" t="s">
        <v>12372</v>
      </c>
      <c r="F6124" s="130">
        <v>62966</v>
      </c>
      <c r="G6124" s="130">
        <v>166998</v>
      </c>
      <c r="H6124" s="130" t="str">
        <f t="shared" si="190"/>
        <v>KT-160044</v>
      </c>
      <c r="I6124" s="130" t="str">
        <f t="shared" si="191"/>
        <v>VE</v>
      </c>
    </row>
    <row r="6125" spans="1:9" x14ac:dyDescent="0.15">
      <c r="A6125" s="130">
        <v>6123</v>
      </c>
      <c r="B6125" s="130" t="s">
        <v>8275</v>
      </c>
      <c r="C6125" s="130" t="s">
        <v>2153</v>
      </c>
      <c r="D6125" s="130">
        <v>100</v>
      </c>
      <c r="E6125" s="130" t="s">
        <v>12372</v>
      </c>
      <c r="F6125" s="130">
        <v>89510</v>
      </c>
      <c r="G6125" s="130">
        <v>185562</v>
      </c>
      <c r="H6125" s="130" t="str">
        <f t="shared" si="190"/>
        <v>KT-160045</v>
      </c>
      <c r="I6125" s="130" t="str">
        <f t="shared" si="191"/>
        <v>A</v>
      </c>
    </row>
    <row r="6126" spans="1:9" x14ac:dyDescent="0.15">
      <c r="A6126" s="130">
        <v>6124</v>
      </c>
      <c r="B6126" s="130" t="s">
        <v>3065</v>
      </c>
      <c r="C6126" s="130" t="s">
        <v>17995</v>
      </c>
      <c r="D6126" s="130">
        <v>2000</v>
      </c>
      <c r="E6126" s="130" t="s">
        <v>12610</v>
      </c>
      <c r="F6126" s="130">
        <v>346190</v>
      </c>
      <c r="G6126" s="130">
        <v>448500</v>
      </c>
      <c r="H6126" s="130" t="str">
        <f t="shared" si="190"/>
        <v>KT-160046</v>
      </c>
      <c r="I6126" s="130" t="str">
        <f t="shared" si="191"/>
        <v>VE</v>
      </c>
    </row>
    <row r="6127" spans="1:9" x14ac:dyDescent="0.15">
      <c r="A6127" s="130">
        <v>6125</v>
      </c>
      <c r="B6127" s="130" t="s">
        <v>8276</v>
      </c>
      <c r="C6127" s="130" t="s">
        <v>17997</v>
      </c>
      <c r="D6127" s="130">
        <v>300</v>
      </c>
      <c r="E6127" s="130" t="s">
        <v>12372</v>
      </c>
      <c r="F6127" s="130">
        <v>972550</v>
      </c>
      <c r="G6127" s="130">
        <v>1356450</v>
      </c>
      <c r="H6127" s="130" t="str">
        <f t="shared" si="190"/>
        <v>KT-160047</v>
      </c>
      <c r="I6127" s="130" t="str">
        <f t="shared" si="191"/>
        <v>A</v>
      </c>
    </row>
    <row r="6128" spans="1:9" x14ac:dyDescent="0.15">
      <c r="A6128" s="130">
        <v>6126</v>
      </c>
      <c r="B6128" s="130" t="s">
        <v>8277</v>
      </c>
      <c r="C6128" s="130" t="s">
        <v>17999</v>
      </c>
      <c r="D6128" s="130">
        <v>100</v>
      </c>
      <c r="E6128" s="130" t="s">
        <v>12368</v>
      </c>
      <c r="F6128" s="130">
        <v>2287187.4</v>
      </c>
      <c r="G6128" s="130">
        <v>1191960.54</v>
      </c>
      <c r="H6128" s="130" t="str">
        <f t="shared" si="190"/>
        <v>KT-160048</v>
      </c>
      <c r="I6128" s="130" t="str">
        <f t="shared" si="191"/>
        <v>A</v>
      </c>
    </row>
    <row r="6129" spans="1:9" x14ac:dyDescent="0.15">
      <c r="A6129" s="130">
        <v>6127</v>
      </c>
      <c r="B6129" s="130" t="s">
        <v>8278</v>
      </c>
      <c r="C6129" s="130" t="s">
        <v>18001</v>
      </c>
      <c r="D6129" s="130">
        <v>8000</v>
      </c>
      <c r="E6129" s="130" t="s">
        <v>18002</v>
      </c>
      <c r="F6129" s="130">
        <v>48418</v>
      </c>
      <c r="G6129" s="130">
        <v>118721</v>
      </c>
      <c r="H6129" s="130" t="str">
        <f t="shared" si="190"/>
        <v>KT-160049</v>
      </c>
      <c r="I6129" s="130" t="str">
        <f t="shared" si="191"/>
        <v>A</v>
      </c>
    </row>
    <row r="6130" spans="1:9" x14ac:dyDescent="0.15">
      <c r="A6130" s="130">
        <v>6128</v>
      </c>
      <c r="B6130" s="130" t="s">
        <v>8279</v>
      </c>
      <c r="C6130" s="130" t="s">
        <v>17919</v>
      </c>
      <c r="D6130" s="130">
        <v>1000</v>
      </c>
      <c r="E6130" s="130" t="s">
        <v>12368</v>
      </c>
      <c r="F6130" s="130">
        <v>69386.2</v>
      </c>
      <c r="G6130" s="130">
        <v>69148.800000000003</v>
      </c>
      <c r="H6130" s="130" t="str">
        <f t="shared" si="190"/>
        <v>KT-160050</v>
      </c>
      <c r="I6130" s="130" t="str">
        <f t="shared" si="191"/>
        <v>A</v>
      </c>
    </row>
    <row r="6131" spans="1:9" x14ac:dyDescent="0.15">
      <c r="A6131" s="130">
        <v>6129</v>
      </c>
      <c r="B6131" s="130" t="s">
        <v>8280</v>
      </c>
      <c r="C6131" s="130" t="s">
        <v>18005</v>
      </c>
      <c r="D6131" s="130">
        <v>1</v>
      </c>
      <c r="E6131" s="130" t="s">
        <v>18006</v>
      </c>
      <c r="F6131" s="130">
        <v>5868</v>
      </c>
      <c r="G6131" s="130">
        <v>165000</v>
      </c>
      <c r="H6131" s="130" t="str">
        <f t="shared" si="190"/>
        <v>KT-160051</v>
      </c>
      <c r="I6131" s="130" t="str">
        <f t="shared" si="191"/>
        <v>A</v>
      </c>
    </row>
    <row r="6132" spans="1:9" x14ac:dyDescent="0.15">
      <c r="A6132" s="130">
        <v>6130</v>
      </c>
      <c r="B6132" s="130" t="s">
        <v>8281</v>
      </c>
      <c r="C6132" s="130" t="s">
        <v>18008</v>
      </c>
      <c r="D6132" s="130">
        <v>1</v>
      </c>
      <c r="E6132" s="130" t="s">
        <v>18009</v>
      </c>
      <c r="F6132" s="130">
        <v>9678</v>
      </c>
      <c r="G6132" s="130">
        <v>20676</v>
      </c>
      <c r="H6132" s="130" t="str">
        <f t="shared" si="190"/>
        <v>KT-160052</v>
      </c>
      <c r="I6132" s="130" t="str">
        <f t="shared" si="191"/>
        <v>A</v>
      </c>
    </row>
    <row r="6133" spans="1:9" x14ac:dyDescent="0.15">
      <c r="A6133" s="130">
        <v>6131</v>
      </c>
      <c r="B6133" s="130" t="s">
        <v>8282</v>
      </c>
      <c r="C6133" s="130" t="s">
        <v>18011</v>
      </c>
      <c r="D6133" s="130">
        <v>60</v>
      </c>
      <c r="E6133" s="130" t="s">
        <v>12355</v>
      </c>
      <c r="F6133" s="130">
        <v>4402710</v>
      </c>
      <c r="G6133" s="130">
        <v>4602900</v>
      </c>
      <c r="H6133" s="130" t="str">
        <f t="shared" si="190"/>
        <v>KT-160053</v>
      </c>
      <c r="I6133" s="130" t="str">
        <f t="shared" si="191"/>
        <v>A</v>
      </c>
    </row>
    <row r="6134" spans="1:9" x14ac:dyDescent="0.15">
      <c r="A6134" s="130">
        <v>6132</v>
      </c>
      <c r="B6134" s="130" t="s">
        <v>8283</v>
      </c>
      <c r="C6134" s="130" t="s">
        <v>18013</v>
      </c>
      <c r="D6134" s="130">
        <v>100</v>
      </c>
      <c r="E6134" s="130" t="s">
        <v>12372</v>
      </c>
      <c r="F6134" s="130">
        <v>702965</v>
      </c>
      <c r="G6134" s="130">
        <v>1141608.7</v>
      </c>
      <c r="H6134" s="130" t="str">
        <f t="shared" si="190"/>
        <v>KT-160054</v>
      </c>
      <c r="I6134" s="130" t="str">
        <f t="shared" si="191"/>
        <v>A</v>
      </c>
    </row>
    <row r="6135" spans="1:9" x14ac:dyDescent="0.15">
      <c r="A6135" s="130">
        <v>6133</v>
      </c>
      <c r="B6135" s="130" t="s">
        <v>8284</v>
      </c>
      <c r="C6135" s="130" t="s">
        <v>18015</v>
      </c>
      <c r="D6135" s="130">
        <v>1</v>
      </c>
      <c r="E6135" s="130" t="s">
        <v>12446</v>
      </c>
      <c r="F6135" s="130">
        <v>2945000</v>
      </c>
      <c r="G6135" s="130">
        <v>3468000</v>
      </c>
      <c r="H6135" s="130" t="str">
        <f t="shared" si="190"/>
        <v>KT-160055</v>
      </c>
      <c r="I6135" s="130" t="str">
        <f t="shared" si="191"/>
        <v>A</v>
      </c>
    </row>
    <row r="6136" spans="1:9" x14ac:dyDescent="0.15">
      <c r="A6136" s="130">
        <v>6134</v>
      </c>
      <c r="B6136" s="130" t="s">
        <v>8285</v>
      </c>
      <c r="C6136" s="130" t="s">
        <v>13800</v>
      </c>
      <c r="D6136" s="130">
        <v>1000</v>
      </c>
      <c r="E6136" s="130" t="s">
        <v>12361</v>
      </c>
      <c r="F6136" s="130">
        <v>3150100</v>
      </c>
      <c r="G6136" s="130">
        <v>25593540</v>
      </c>
      <c r="H6136" s="130" t="str">
        <f t="shared" si="190"/>
        <v>KT-160056</v>
      </c>
      <c r="I6136" s="130" t="str">
        <f t="shared" si="191"/>
        <v>A</v>
      </c>
    </row>
    <row r="6137" spans="1:9" x14ac:dyDescent="0.15">
      <c r="A6137" s="130">
        <v>6135</v>
      </c>
      <c r="B6137" s="130" t="s">
        <v>8286</v>
      </c>
      <c r="C6137" s="130" t="s">
        <v>18018</v>
      </c>
      <c r="D6137" s="130">
        <v>10</v>
      </c>
      <c r="E6137" s="130" t="s">
        <v>12372</v>
      </c>
      <c r="F6137" s="130">
        <v>44700</v>
      </c>
      <c r="G6137" s="130">
        <v>260000</v>
      </c>
      <c r="H6137" s="130" t="str">
        <f t="shared" si="190"/>
        <v>KT-160057</v>
      </c>
      <c r="I6137" s="130" t="str">
        <f t="shared" si="191"/>
        <v>A</v>
      </c>
    </row>
    <row r="6138" spans="1:9" x14ac:dyDescent="0.15">
      <c r="A6138" s="130">
        <v>6136</v>
      </c>
      <c r="B6138" s="130" t="s">
        <v>3063</v>
      </c>
      <c r="C6138" s="130" t="s">
        <v>18020</v>
      </c>
      <c r="D6138" s="130">
        <v>250</v>
      </c>
      <c r="E6138" s="130" t="s">
        <v>12372</v>
      </c>
      <c r="F6138" s="130">
        <v>1390900</v>
      </c>
      <c r="G6138" s="130">
        <v>1416825</v>
      </c>
      <c r="H6138" s="130" t="str">
        <f t="shared" si="190"/>
        <v>KT-160058</v>
      </c>
      <c r="I6138" s="130" t="str">
        <f t="shared" si="191"/>
        <v>VE</v>
      </c>
    </row>
    <row r="6139" spans="1:9" x14ac:dyDescent="0.15">
      <c r="A6139" s="130">
        <v>6137</v>
      </c>
      <c r="B6139" s="130" t="s">
        <v>8287</v>
      </c>
      <c r="C6139" s="130" t="s">
        <v>18022</v>
      </c>
      <c r="D6139" s="130">
        <v>100</v>
      </c>
      <c r="E6139" s="130" t="s">
        <v>12370</v>
      </c>
      <c r="F6139" s="130">
        <v>970500</v>
      </c>
      <c r="G6139" s="130">
        <v>1171200</v>
      </c>
      <c r="H6139" s="130" t="str">
        <f t="shared" si="190"/>
        <v>KT-160059</v>
      </c>
      <c r="I6139" s="130" t="str">
        <f t="shared" si="191"/>
        <v>A</v>
      </c>
    </row>
    <row r="6140" spans="1:9" x14ac:dyDescent="0.15">
      <c r="A6140" s="130">
        <v>6138</v>
      </c>
      <c r="B6140" s="130" t="s">
        <v>8288</v>
      </c>
      <c r="C6140" s="130" t="s">
        <v>18024</v>
      </c>
      <c r="D6140" s="130">
        <v>1</v>
      </c>
      <c r="E6140" s="130" t="s">
        <v>13671</v>
      </c>
      <c r="F6140" s="130">
        <v>1165160</v>
      </c>
      <c r="G6140" s="130">
        <v>431952</v>
      </c>
      <c r="H6140" s="130" t="str">
        <f t="shared" si="190"/>
        <v>KT-160060</v>
      </c>
      <c r="I6140" s="130" t="str">
        <f t="shared" si="191"/>
        <v>A</v>
      </c>
    </row>
    <row r="6141" spans="1:9" x14ac:dyDescent="0.15">
      <c r="A6141" s="130">
        <v>6139</v>
      </c>
      <c r="B6141" s="130" t="s">
        <v>8289</v>
      </c>
      <c r="C6141" s="130" t="s">
        <v>18026</v>
      </c>
      <c r="D6141" s="130">
        <v>100</v>
      </c>
      <c r="E6141" s="130" t="s">
        <v>12372</v>
      </c>
      <c r="F6141" s="130">
        <v>628874.31999999995</v>
      </c>
      <c r="G6141" s="130">
        <v>1374000</v>
      </c>
      <c r="H6141" s="130" t="str">
        <f t="shared" si="190"/>
        <v>KT-160061</v>
      </c>
      <c r="I6141" s="130" t="str">
        <f t="shared" si="191"/>
        <v>A</v>
      </c>
    </row>
    <row r="6142" spans="1:9" x14ac:dyDescent="0.15">
      <c r="A6142" s="130">
        <v>6140</v>
      </c>
      <c r="B6142" s="130" t="s">
        <v>8290</v>
      </c>
      <c r="C6142" s="130" t="s">
        <v>18028</v>
      </c>
      <c r="D6142" s="130">
        <v>100</v>
      </c>
      <c r="E6142" s="130" t="s">
        <v>12355</v>
      </c>
      <c r="F6142" s="130">
        <v>550833</v>
      </c>
      <c r="G6142" s="130">
        <v>565806</v>
      </c>
      <c r="H6142" s="130" t="str">
        <f t="shared" si="190"/>
        <v>KT-160062</v>
      </c>
      <c r="I6142" s="130" t="str">
        <f t="shared" si="191"/>
        <v>A</v>
      </c>
    </row>
    <row r="6143" spans="1:9" x14ac:dyDescent="0.15">
      <c r="A6143" s="130">
        <v>6141</v>
      </c>
      <c r="B6143" s="130" t="s">
        <v>8291</v>
      </c>
      <c r="C6143" s="130" t="s">
        <v>18029</v>
      </c>
      <c r="D6143" s="130">
        <v>1</v>
      </c>
      <c r="E6143" s="130" t="s">
        <v>12382</v>
      </c>
      <c r="F6143" s="130">
        <v>3480000</v>
      </c>
      <c r="G6143" s="130">
        <v>8098000</v>
      </c>
      <c r="H6143" s="130" t="str">
        <f t="shared" si="190"/>
        <v>KT-160063</v>
      </c>
      <c r="I6143" s="130" t="str">
        <f t="shared" si="191"/>
        <v>A</v>
      </c>
    </row>
    <row r="6144" spans="1:9" x14ac:dyDescent="0.15">
      <c r="A6144" s="130">
        <v>6142</v>
      </c>
      <c r="B6144" s="130" t="s">
        <v>8292</v>
      </c>
      <c r="C6144" s="130" t="s">
        <v>17641</v>
      </c>
      <c r="D6144" s="130">
        <v>60</v>
      </c>
      <c r="E6144" s="130" t="s">
        <v>12355</v>
      </c>
      <c r="F6144" s="130">
        <v>2901030</v>
      </c>
      <c r="G6144" s="130">
        <v>2938359</v>
      </c>
      <c r="H6144" s="130" t="str">
        <f t="shared" si="190"/>
        <v>KT-160064</v>
      </c>
      <c r="I6144" s="130" t="str">
        <f t="shared" si="191"/>
        <v>A</v>
      </c>
    </row>
    <row r="6145" spans="1:9" x14ac:dyDescent="0.15">
      <c r="A6145" s="130">
        <v>6143</v>
      </c>
      <c r="B6145" s="130" t="s">
        <v>8293</v>
      </c>
      <c r="C6145" s="130" t="s">
        <v>17497</v>
      </c>
      <c r="D6145" s="130">
        <v>10</v>
      </c>
      <c r="E6145" s="130" t="s">
        <v>12403</v>
      </c>
      <c r="F6145" s="130">
        <v>2350000</v>
      </c>
      <c r="G6145" s="130">
        <v>3214160</v>
      </c>
      <c r="H6145" s="130" t="str">
        <f t="shared" si="190"/>
        <v>KT-160065</v>
      </c>
      <c r="I6145" s="130" t="str">
        <f t="shared" si="191"/>
        <v>A</v>
      </c>
    </row>
    <row r="6146" spans="1:9" x14ac:dyDescent="0.15">
      <c r="A6146" s="130">
        <v>6144</v>
      </c>
      <c r="B6146" s="130" t="s">
        <v>8294</v>
      </c>
      <c r="C6146" s="130" t="s">
        <v>18033</v>
      </c>
      <c r="D6146" s="130">
        <v>10</v>
      </c>
      <c r="E6146" s="130" t="s">
        <v>12355</v>
      </c>
      <c r="F6146" s="130">
        <v>801540</v>
      </c>
      <c r="G6146" s="130">
        <v>1211540</v>
      </c>
      <c r="H6146" s="130" t="str">
        <f t="shared" si="190"/>
        <v>KT-160066</v>
      </c>
      <c r="I6146" s="130" t="str">
        <f t="shared" si="191"/>
        <v>A</v>
      </c>
    </row>
    <row r="6147" spans="1:9" x14ac:dyDescent="0.15">
      <c r="A6147" s="130">
        <v>6145</v>
      </c>
      <c r="B6147" s="130" t="s">
        <v>8295</v>
      </c>
      <c r="C6147" s="130" t="s">
        <v>18035</v>
      </c>
      <c r="D6147" s="130">
        <v>10</v>
      </c>
      <c r="E6147" s="130" t="s">
        <v>12355</v>
      </c>
      <c r="F6147" s="130">
        <v>52615150</v>
      </c>
      <c r="G6147" s="130">
        <v>70728500</v>
      </c>
      <c r="H6147" s="130" t="str">
        <f t="shared" si="190"/>
        <v>KT-160067</v>
      </c>
      <c r="I6147" s="130" t="str">
        <f t="shared" si="191"/>
        <v>A</v>
      </c>
    </row>
    <row r="6148" spans="1:9" x14ac:dyDescent="0.15">
      <c r="A6148" s="130">
        <v>6146</v>
      </c>
      <c r="B6148" s="130" t="s">
        <v>8296</v>
      </c>
      <c r="C6148" s="130" t="s">
        <v>18037</v>
      </c>
      <c r="D6148" s="130">
        <v>1</v>
      </c>
      <c r="E6148" s="130" t="s">
        <v>12402</v>
      </c>
      <c r="F6148" s="130">
        <v>201830</v>
      </c>
      <c r="G6148" s="130">
        <v>201830</v>
      </c>
      <c r="H6148" s="130" t="str">
        <f t="shared" ref="H6148:H6211" si="192">LEFT(B6148,FIND("-",B6148)+6)</f>
        <v>KT-160068</v>
      </c>
      <c r="I6148" s="130" t="str">
        <f t="shared" ref="I6148:I6211" si="193">RIGHT(B6148,LEN(B6148)-FIND("-",B6148)-7)</f>
        <v>A</v>
      </c>
    </row>
    <row r="6149" spans="1:9" x14ac:dyDescent="0.15">
      <c r="A6149" s="130">
        <v>6147</v>
      </c>
      <c r="B6149" s="130" t="s">
        <v>22484</v>
      </c>
      <c r="C6149" s="130" t="s">
        <v>2257</v>
      </c>
      <c r="D6149" s="130">
        <v>100</v>
      </c>
      <c r="E6149" s="130" t="s">
        <v>12355</v>
      </c>
      <c r="F6149" s="130">
        <v>535000</v>
      </c>
      <c r="G6149" s="130">
        <v>597172</v>
      </c>
      <c r="H6149" s="130" t="str">
        <f t="shared" si="192"/>
        <v>KT-160069</v>
      </c>
      <c r="I6149" s="130" t="str">
        <f t="shared" si="193"/>
        <v>VE</v>
      </c>
    </row>
    <row r="6150" spans="1:9" x14ac:dyDescent="0.15">
      <c r="A6150" s="130">
        <v>6148</v>
      </c>
      <c r="B6150" s="130" t="s">
        <v>8297</v>
      </c>
      <c r="C6150" s="130" t="s">
        <v>18039</v>
      </c>
      <c r="D6150" s="130">
        <v>1200</v>
      </c>
      <c r="E6150" s="130" t="s">
        <v>12355</v>
      </c>
      <c r="F6150" s="130">
        <v>35987888</v>
      </c>
      <c r="G6150" s="130">
        <v>37763451.899999999</v>
      </c>
      <c r="H6150" s="130" t="str">
        <f t="shared" si="192"/>
        <v>KT-160070</v>
      </c>
      <c r="I6150" s="130" t="str">
        <f t="shared" si="193"/>
        <v>A</v>
      </c>
    </row>
    <row r="6151" spans="1:9" x14ac:dyDescent="0.15">
      <c r="A6151" s="130">
        <v>6149</v>
      </c>
      <c r="B6151" s="130" t="s">
        <v>8298</v>
      </c>
      <c r="C6151" s="130" t="s">
        <v>18041</v>
      </c>
      <c r="D6151" s="130">
        <v>20</v>
      </c>
      <c r="E6151" s="130" t="s">
        <v>13962</v>
      </c>
      <c r="F6151" s="130">
        <v>13324200</v>
      </c>
      <c r="G6151" s="130">
        <v>16350556</v>
      </c>
      <c r="H6151" s="130" t="str">
        <f t="shared" si="192"/>
        <v>KT-160071</v>
      </c>
      <c r="I6151" s="130" t="str">
        <f t="shared" si="193"/>
        <v>A</v>
      </c>
    </row>
    <row r="6152" spans="1:9" x14ac:dyDescent="0.15">
      <c r="A6152" s="130">
        <v>6150</v>
      </c>
      <c r="B6152" s="130" t="s">
        <v>3055</v>
      </c>
      <c r="C6152" s="130" t="s">
        <v>18043</v>
      </c>
      <c r="D6152" s="130">
        <v>100</v>
      </c>
      <c r="E6152" s="130" t="s">
        <v>12737</v>
      </c>
      <c r="F6152" s="130">
        <v>513200</v>
      </c>
      <c r="G6152" s="130">
        <v>602320</v>
      </c>
      <c r="H6152" s="130" t="str">
        <f t="shared" si="192"/>
        <v>KT-160072</v>
      </c>
      <c r="I6152" s="130" t="str">
        <f t="shared" si="193"/>
        <v>VR</v>
      </c>
    </row>
    <row r="6153" spans="1:9" x14ac:dyDescent="0.15">
      <c r="A6153" s="130">
        <v>6151</v>
      </c>
      <c r="B6153" s="130" t="s">
        <v>8299</v>
      </c>
      <c r="C6153" s="130" t="s">
        <v>18045</v>
      </c>
      <c r="D6153" s="130">
        <v>2300</v>
      </c>
      <c r="E6153" s="130" t="s">
        <v>12372</v>
      </c>
      <c r="F6153" s="130">
        <v>3356463</v>
      </c>
      <c r="G6153" s="130">
        <v>3346463</v>
      </c>
      <c r="H6153" s="130" t="str">
        <f t="shared" si="192"/>
        <v>KT-160073</v>
      </c>
      <c r="I6153" s="130" t="str">
        <f t="shared" si="193"/>
        <v>A</v>
      </c>
    </row>
    <row r="6154" spans="1:9" x14ac:dyDescent="0.15">
      <c r="A6154" s="130">
        <v>6152</v>
      </c>
      <c r="B6154" s="130" t="s">
        <v>8300</v>
      </c>
      <c r="C6154" s="130" t="s">
        <v>18047</v>
      </c>
      <c r="D6154" s="130">
        <v>100</v>
      </c>
      <c r="E6154" s="130" t="s">
        <v>12372</v>
      </c>
      <c r="F6154" s="130">
        <v>686439</v>
      </c>
      <c r="G6154" s="130">
        <v>700000</v>
      </c>
      <c r="H6154" s="130" t="str">
        <f t="shared" si="192"/>
        <v>KT-160074</v>
      </c>
      <c r="I6154" s="130" t="str">
        <f t="shared" si="193"/>
        <v>A</v>
      </c>
    </row>
    <row r="6155" spans="1:9" x14ac:dyDescent="0.15">
      <c r="A6155" s="130">
        <v>6153</v>
      </c>
      <c r="B6155" s="130" t="s">
        <v>8301</v>
      </c>
      <c r="C6155" s="130" t="s">
        <v>18049</v>
      </c>
      <c r="D6155" s="130">
        <v>1000</v>
      </c>
      <c r="E6155" s="130" t="s">
        <v>12446</v>
      </c>
      <c r="F6155" s="130">
        <v>735000</v>
      </c>
      <c r="G6155" s="130">
        <v>735000</v>
      </c>
      <c r="H6155" s="130" t="str">
        <f t="shared" si="192"/>
        <v>KT-160075</v>
      </c>
      <c r="I6155" s="130" t="str">
        <f t="shared" si="193"/>
        <v>A</v>
      </c>
    </row>
    <row r="6156" spans="1:9" x14ac:dyDescent="0.15">
      <c r="A6156" s="130">
        <v>6154</v>
      </c>
      <c r="B6156" s="130" t="s">
        <v>8302</v>
      </c>
      <c r="C6156" s="130" t="s">
        <v>18051</v>
      </c>
      <c r="D6156" s="130">
        <v>3150</v>
      </c>
      <c r="E6156" s="130" t="s">
        <v>12368</v>
      </c>
      <c r="F6156" s="130">
        <v>563700</v>
      </c>
      <c r="G6156" s="130">
        <v>841200</v>
      </c>
      <c r="H6156" s="130" t="str">
        <f t="shared" si="192"/>
        <v>KT-160076</v>
      </c>
      <c r="I6156" s="130" t="str">
        <f t="shared" si="193"/>
        <v>A</v>
      </c>
    </row>
    <row r="6157" spans="1:9" x14ac:dyDescent="0.15">
      <c r="A6157" s="130">
        <v>6155</v>
      </c>
      <c r="B6157" s="130" t="s">
        <v>8303</v>
      </c>
      <c r="C6157" s="130" t="s">
        <v>18053</v>
      </c>
      <c r="D6157" s="130">
        <v>1</v>
      </c>
      <c r="E6157" s="130" t="s">
        <v>12446</v>
      </c>
      <c r="F6157" s="130">
        <v>700000</v>
      </c>
      <c r="G6157" s="130">
        <v>2092000</v>
      </c>
      <c r="H6157" s="130" t="str">
        <f t="shared" si="192"/>
        <v>KT-160077</v>
      </c>
      <c r="I6157" s="130" t="str">
        <f t="shared" si="193"/>
        <v>A</v>
      </c>
    </row>
    <row r="6158" spans="1:9" x14ac:dyDescent="0.15">
      <c r="A6158" s="130">
        <v>6156</v>
      </c>
      <c r="B6158" s="130" t="s">
        <v>8304</v>
      </c>
      <c r="C6158" s="130" t="s">
        <v>18055</v>
      </c>
      <c r="D6158" s="130">
        <v>100</v>
      </c>
      <c r="E6158" s="130" t="s">
        <v>12355</v>
      </c>
      <c r="F6158" s="130">
        <v>129200</v>
      </c>
      <c r="G6158" s="130">
        <v>135800</v>
      </c>
      <c r="H6158" s="130" t="str">
        <f t="shared" si="192"/>
        <v>KT-160078</v>
      </c>
      <c r="I6158" s="130" t="str">
        <f t="shared" si="193"/>
        <v>A</v>
      </c>
    </row>
    <row r="6159" spans="1:9" x14ac:dyDescent="0.15">
      <c r="A6159" s="130">
        <v>6157</v>
      </c>
      <c r="B6159" s="130" t="s">
        <v>8305</v>
      </c>
      <c r="C6159" s="130" t="s">
        <v>18057</v>
      </c>
      <c r="D6159" s="130">
        <v>1</v>
      </c>
      <c r="E6159" s="130" t="s">
        <v>12446</v>
      </c>
      <c r="F6159" s="130">
        <v>572148</v>
      </c>
      <c r="G6159" s="130">
        <v>765180</v>
      </c>
      <c r="H6159" s="130" t="str">
        <f t="shared" si="192"/>
        <v>KT-160079</v>
      </c>
      <c r="I6159" s="130" t="str">
        <f t="shared" si="193"/>
        <v>A</v>
      </c>
    </row>
    <row r="6160" spans="1:9" x14ac:dyDescent="0.15">
      <c r="A6160" s="130">
        <v>6158</v>
      </c>
      <c r="B6160" s="130" t="s">
        <v>8306</v>
      </c>
      <c r="C6160" s="130" t="s">
        <v>18059</v>
      </c>
      <c r="D6160" s="130">
        <v>100</v>
      </c>
      <c r="E6160" s="130" t="s">
        <v>12368</v>
      </c>
      <c r="F6160" s="130">
        <v>1204412</v>
      </c>
      <c r="G6160" s="130">
        <v>2233490</v>
      </c>
      <c r="H6160" s="130" t="str">
        <f t="shared" si="192"/>
        <v>KT-160080</v>
      </c>
      <c r="I6160" s="130" t="str">
        <f t="shared" si="193"/>
        <v>A</v>
      </c>
    </row>
    <row r="6161" spans="1:9" x14ac:dyDescent="0.15">
      <c r="A6161" s="130">
        <v>6159</v>
      </c>
      <c r="B6161" s="130" t="s">
        <v>8307</v>
      </c>
      <c r="C6161" s="130" t="s">
        <v>18061</v>
      </c>
      <c r="D6161" s="130">
        <v>1</v>
      </c>
      <c r="E6161" s="130" t="s">
        <v>12403</v>
      </c>
      <c r="F6161" s="130">
        <v>3523777.6</v>
      </c>
      <c r="G6161" s="130">
        <v>3518500</v>
      </c>
      <c r="H6161" s="130" t="str">
        <f t="shared" si="192"/>
        <v>KT-160081</v>
      </c>
      <c r="I6161" s="130" t="str">
        <f t="shared" si="193"/>
        <v>A</v>
      </c>
    </row>
    <row r="6162" spans="1:9" x14ac:dyDescent="0.15">
      <c r="A6162" s="130">
        <v>6160</v>
      </c>
      <c r="B6162" s="130" t="s">
        <v>8308</v>
      </c>
      <c r="C6162" s="130" t="s">
        <v>18063</v>
      </c>
      <c r="D6162" s="130">
        <v>1000</v>
      </c>
      <c r="E6162" s="130" t="s">
        <v>12370</v>
      </c>
      <c r="F6162" s="130">
        <v>311470</v>
      </c>
      <c r="G6162" s="130">
        <v>484960</v>
      </c>
      <c r="H6162" s="130" t="str">
        <f t="shared" si="192"/>
        <v>KT-160082</v>
      </c>
      <c r="I6162" s="130" t="str">
        <f t="shared" si="193"/>
        <v>A</v>
      </c>
    </row>
    <row r="6163" spans="1:9" x14ac:dyDescent="0.15">
      <c r="A6163" s="130">
        <v>6161</v>
      </c>
      <c r="B6163" s="130" t="s">
        <v>8309</v>
      </c>
      <c r="C6163" s="130" t="s">
        <v>18065</v>
      </c>
      <c r="D6163" s="130">
        <v>50</v>
      </c>
      <c r="E6163" s="130" t="s">
        <v>12355</v>
      </c>
      <c r="F6163" s="130">
        <v>18700</v>
      </c>
      <c r="G6163" s="130">
        <v>28350</v>
      </c>
      <c r="H6163" s="130" t="str">
        <f t="shared" si="192"/>
        <v>KT-160083</v>
      </c>
      <c r="I6163" s="130" t="str">
        <f t="shared" si="193"/>
        <v>A</v>
      </c>
    </row>
    <row r="6164" spans="1:9" x14ac:dyDescent="0.15">
      <c r="A6164" s="130">
        <v>6162</v>
      </c>
      <c r="B6164" s="130" t="s">
        <v>8310</v>
      </c>
      <c r="C6164" s="130" t="s">
        <v>17205</v>
      </c>
      <c r="D6164" s="130">
        <v>1</v>
      </c>
      <c r="E6164" s="130" t="s">
        <v>12610</v>
      </c>
      <c r="F6164" s="130">
        <v>166770</v>
      </c>
      <c r="G6164" s="130">
        <v>32760</v>
      </c>
      <c r="H6164" s="130" t="str">
        <f t="shared" si="192"/>
        <v>KT-160084</v>
      </c>
      <c r="I6164" s="130" t="str">
        <f t="shared" si="193"/>
        <v>A</v>
      </c>
    </row>
    <row r="6165" spans="1:9" x14ac:dyDescent="0.15">
      <c r="A6165" s="130">
        <v>6163</v>
      </c>
      <c r="B6165" s="130" t="s">
        <v>8311</v>
      </c>
      <c r="C6165" s="130" t="s">
        <v>18068</v>
      </c>
      <c r="D6165" s="130">
        <v>200</v>
      </c>
      <c r="E6165" s="130" t="s">
        <v>12361</v>
      </c>
      <c r="F6165" s="130">
        <v>3273800</v>
      </c>
      <c r="G6165" s="130">
        <v>3089000</v>
      </c>
      <c r="H6165" s="130" t="str">
        <f t="shared" si="192"/>
        <v>KT-160085</v>
      </c>
      <c r="I6165" s="130" t="str">
        <f t="shared" si="193"/>
        <v>A</v>
      </c>
    </row>
    <row r="6166" spans="1:9" x14ac:dyDescent="0.15">
      <c r="A6166" s="130">
        <v>6164</v>
      </c>
      <c r="B6166" s="130" t="s">
        <v>8312</v>
      </c>
      <c r="C6166" s="130" t="s">
        <v>17546</v>
      </c>
      <c r="D6166" s="130">
        <v>200</v>
      </c>
      <c r="E6166" s="130" t="s">
        <v>12361</v>
      </c>
      <c r="F6166" s="130">
        <v>3069700</v>
      </c>
      <c r="G6166" s="130">
        <v>3025000</v>
      </c>
      <c r="H6166" s="130" t="str">
        <f t="shared" si="192"/>
        <v>KT-160086</v>
      </c>
      <c r="I6166" s="130" t="str">
        <f t="shared" si="193"/>
        <v>A</v>
      </c>
    </row>
    <row r="6167" spans="1:9" x14ac:dyDescent="0.15">
      <c r="A6167" s="130">
        <v>6165</v>
      </c>
      <c r="B6167" s="130" t="s">
        <v>22482</v>
      </c>
      <c r="C6167" s="130" t="s">
        <v>18071</v>
      </c>
      <c r="D6167" s="130">
        <v>3</v>
      </c>
      <c r="E6167" s="130" t="s">
        <v>12355</v>
      </c>
      <c r="F6167" s="130">
        <v>58475</v>
      </c>
      <c r="G6167" s="130">
        <v>90000</v>
      </c>
      <c r="H6167" s="130" t="str">
        <f t="shared" si="192"/>
        <v>KT-160087</v>
      </c>
      <c r="I6167" s="130" t="str">
        <f t="shared" si="193"/>
        <v>VR</v>
      </c>
    </row>
    <row r="6168" spans="1:9" x14ac:dyDescent="0.15">
      <c r="A6168" s="130">
        <v>6166</v>
      </c>
      <c r="B6168" s="130" t="s">
        <v>3054</v>
      </c>
      <c r="C6168" s="130" t="s">
        <v>18073</v>
      </c>
      <c r="D6168" s="130">
        <v>20</v>
      </c>
      <c r="E6168" s="130" t="s">
        <v>14480</v>
      </c>
      <c r="F6168" s="130">
        <v>429450</v>
      </c>
      <c r="G6168" s="130">
        <v>460250</v>
      </c>
      <c r="H6168" s="130" t="str">
        <f t="shared" si="192"/>
        <v>KT-160088</v>
      </c>
      <c r="I6168" s="130" t="str">
        <f t="shared" si="193"/>
        <v>VR</v>
      </c>
    </row>
    <row r="6169" spans="1:9" x14ac:dyDescent="0.15">
      <c r="A6169" s="130">
        <v>6167</v>
      </c>
      <c r="B6169" s="130" t="s">
        <v>8313</v>
      </c>
      <c r="C6169" s="130" t="s">
        <v>18075</v>
      </c>
      <c r="D6169" s="130">
        <v>10</v>
      </c>
      <c r="E6169" s="130" t="s">
        <v>12457</v>
      </c>
      <c r="F6169" s="130">
        <v>4424360</v>
      </c>
      <c r="G6169" s="130">
        <v>4630800</v>
      </c>
      <c r="H6169" s="130" t="str">
        <f t="shared" si="192"/>
        <v>KT-160089</v>
      </c>
      <c r="I6169" s="130" t="str">
        <f t="shared" si="193"/>
        <v>A</v>
      </c>
    </row>
    <row r="6170" spans="1:9" x14ac:dyDescent="0.15">
      <c r="A6170" s="130">
        <v>6168</v>
      </c>
      <c r="B6170" s="130" t="s">
        <v>22480</v>
      </c>
      <c r="C6170" s="130" t="s">
        <v>18077</v>
      </c>
      <c r="D6170" s="130">
        <v>10</v>
      </c>
      <c r="E6170" s="130" t="s">
        <v>12370</v>
      </c>
      <c r="F6170" s="130">
        <v>30940000</v>
      </c>
      <c r="G6170" s="130">
        <v>32090000</v>
      </c>
      <c r="H6170" s="130" t="str">
        <f t="shared" si="192"/>
        <v>KT-160090</v>
      </c>
      <c r="I6170" s="130" t="str">
        <f t="shared" si="193"/>
        <v>VE</v>
      </c>
    </row>
    <row r="6171" spans="1:9" x14ac:dyDescent="0.15">
      <c r="A6171" s="130">
        <v>6169</v>
      </c>
      <c r="B6171" s="130" t="s">
        <v>3053</v>
      </c>
      <c r="C6171" s="130" t="s">
        <v>2886</v>
      </c>
      <c r="D6171" s="130">
        <v>100</v>
      </c>
      <c r="E6171" s="130" t="s">
        <v>12355</v>
      </c>
      <c r="F6171" s="130">
        <v>581000</v>
      </c>
      <c r="G6171" s="130">
        <v>581000</v>
      </c>
      <c r="H6171" s="130" t="str">
        <f t="shared" si="192"/>
        <v>KT-160091</v>
      </c>
      <c r="I6171" s="130" t="str">
        <f t="shared" si="193"/>
        <v>VE</v>
      </c>
    </row>
    <row r="6172" spans="1:9" x14ac:dyDescent="0.15">
      <c r="A6172" s="130">
        <v>6170</v>
      </c>
      <c r="B6172" s="130" t="s">
        <v>8314</v>
      </c>
      <c r="C6172" s="130" t="s">
        <v>18080</v>
      </c>
      <c r="D6172" s="130">
        <v>3000</v>
      </c>
      <c r="E6172" s="130" t="s">
        <v>12372</v>
      </c>
      <c r="F6172" s="130">
        <v>1772578</v>
      </c>
      <c r="G6172" s="130">
        <v>2091810</v>
      </c>
      <c r="H6172" s="130" t="str">
        <f t="shared" si="192"/>
        <v>KT-160092</v>
      </c>
      <c r="I6172" s="130" t="str">
        <f t="shared" si="193"/>
        <v>A</v>
      </c>
    </row>
    <row r="6173" spans="1:9" x14ac:dyDescent="0.15">
      <c r="A6173" s="130">
        <v>6171</v>
      </c>
      <c r="B6173" s="130" t="s">
        <v>8315</v>
      </c>
      <c r="C6173" s="130" t="s">
        <v>2049</v>
      </c>
      <c r="D6173" s="130">
        <v>100</v>
      </c>
      <c r="E6173" s="130" t="s">
        <v>12610</v>
      </c>
      <c r="F6173" s="130">
        <v>16676</v>
      </c>
      <c r="G6173" s="130">
        <v>11534</v>
      </c>
      <c r="H6173" s="130" t="str">
        <f t="shared" si="192"/>
        <v>KT-160093</v>
      </c>
      <c r="I6173" s="130" t="str">
        <f t="shared" si="193"/>
        <v>A</v>
      </c>
    </row>
    <row r="6174" spans="1:9" x14ac:dyDescent="0.15">
      <c r="A6174" s="130">
        <v>6172</v>
      </c>
      <c r="B6174" s="130" t="s">
        <v>8316</v>
      </c>
      <c r="C6174" s="130" t="s">
        <v>18083</v>
      </c>
      <c r="D6174" s="130">
        <v>100</v>
      </c>
      <c r="E6174" s="130" t="s">
        <v>12370</v>
      </c>
      <c r="F6174" s="130">
        <v>543800</v>
      </c>
      <c r="G6174" s="130">
        <v>783600</v>
      </c>
      <c r="H6174" s="130" t="str">
        <f t="shared" si="192"/>
        <v>KT-160094</v>
      </c>
      <c r="I6174" s="130" t="str">
        <f t="shared" si="193"/>
        <v>A</v>
      </c>
    </row>
    <row r="6175" spans="1:9" x14ac:dyDescent="0.15">
      <c r="A6175" s="130">
        <v>6173</v>
      </c>
      <c r="B6175" s="130" t="s">
        <v>3048</v>
      </c>
      <c r="C6175" s="130" t="s">
        <v>18085</v>
      </c>
      <c r="D6175" s="130">
        <v>1</v>
      </c>
      <c r="E6175" s="130" t="s">
        <v>12372</v>
      </c>
      <c r="F6175" s="130">
        <v>6180</v>
      </c>
      <c r="G6175" s="130">
        <v>10480</v>
      </c>
      <c r="H6175" s="130" t="str">
        <f t="shared" si="192"/>
        <v>KT-160095</v>
      </c>
      <c r="I6175" s="130" t="str">
        <f t="shared" si="193"/>
        <v>VR</v>
      </c>
    </row>
    <row r="6176" spans="1:9" x14ac:dyDescent="0.15">
      <c r="A6176" s="130">
        <v>6174</v>
      </c>
      <c r="B6176" s="130" t="s">
        <v>8317</v>
      </c>
      <c r="C6176" s="130" t="s">
        <v>16123</v>
      </c>
      <c r="D6176" s="130">
        <v>1</v>
      </c>
      <c r="E6176" s="130" t="s">
        <v>17614</v>
      </c>
      <c r="F6176" s="130">
        <v>1296000</v>
      </c>
      <c r="G6176" s="130">
        <v>990100</v>
      </c>
      <c r="H6176" s="130" t="str">
        <f t="shared" si="192"/>
        <v>KT-160096</v>
      </c>
      <c r="I6176" s="130" t="str">
        <f t="shared" si="193"/>
        <v>A</v>
      </c>
    </row>
    <row r="6177" spans="1:9" x14ac:dyDescent="0.15">
      <c r="A6177" s="130">
        <v>6175</v>
      </c>
      <c r="B6177" s="130" t="s">
        <v>8318</v>
      </c>
      <c r="C6177" s="130" t="s">
        <v>18088</v>
      </c>
      <c r="D6177" s="130">
        <v>1000</v>
      </c>
      <c r="E6177" s="130" t="s">
        <v>12372</v>
      </c>
      <c r="F6177" s="130">
        <v>4261120</v>
      </c>
      <c r="G6177" s="130">
        <v>3568120</v>
      </c>
      <c r="H6177" s="130" t="str">
        <f t="shared" si="192"/>
        <v>KT-160097</v>
      </c>
      <c r="I6177" s="130" t="str">
        <f t="shared" si="193"/>
        <v>A</v>
      </c>
    </row>
    <row r="6178" spans="1:9" x14ac:dyDescent="0.15">
      <c r="A6178" s="130">
        <v>6176</v>
      </c>
      <c r="B6178" s="130" t="s">
        <v>8319</v>
      </c>
      <c r="C6178" s="130" t="s">
        <v>18090</v>
      </c>
      <c r="D6178" s="130">
        <v>100</v>
      </c>
      <c r="E6178" s="130" t="s">
        <v>12361</v>
      </c>
      <c r="F6178" s="130">
        <v>1494140</v>
      </c>
      <c r="G6178" s="130">
        <v>1150000</v>
      </c>
      <c r="H6178" s="130" t="str">
        <f t="shared" si="192"/>
        <v>KT-160098</v>
      </c>
      <c r="I6178" s="130" t="str">
        <f t="shared" si="193"/>
        <v>A</v>
      </c>
    </row>
    <row r="6179" spans="1:9" x14ac:dyDescent="0.15">
      <c r="A6179" s="130">
        <v>6177</v>
      </c>
      <c r="B6179" s="130" t="s">
        <v>8320</v>
      </c>
      <c r="C6179" s="130" t="s">
        <v>18092</v>
      </c>
      <c r="D6179" s="130">
        <v>1</v>
      </c>
      <c r="E6179" s="130" t="s">
        <v>12382</v>
      </c>
      <c r="F6179" s="130">
        <v>13394000</v>
      </c>
      <c r="G6179" s="130">
        <v>16701000</v>
      </c>
      <c r="H6179" s="130" t="str">
        <f t="shared" si="192"/>
        <v>KT-160099</v>
      </c>
      <c r="I6179" s="130" t="str">
        <f t="shared" si="193"/>
        <v>A</v>
      </c>
    </row>
    <row r="6180" spans="1:9" x14ac:dyDescent="0.15">
      <c r="A6180" s="130">
        <v>6178</v>
      </c>
      <c r="B6180" s="130" t="s">
        <v>8321</v>
      </c>
      <c r="C6180" s="130" t="s">
        <v>18094</v>
      </c>
      <c r="D6180" s="130">
        <v>1000</v>
      </c>
      <c r="E6180" s="130" t="s">
        <v>12372</v>
      </c>
      <c r="F6180" s="130">
        <v>2204880</v>
      </c>
      <c r="G6180" s="130">
        <v>2024880</v>
      </c>
      <c r="H6180" s="130" t="str">
        <f t="shared" si="192"/>
        <v>KT-160100</v>
      </c>
      <c r="I6180" s="130" t="str">
        <f t="shared" si="193"/>
        <v>A</v>
      </c>
    </row>
    <row r="6181" spans="1:9" x14ac:dyDescent="0.15">
      <c r="A6181" s="130">
        <v>6179</v>
      </c>
      <c r="B6181" s="130" t="s">
        <v>8322</v>
      </c>
      <c r="C6181" s="130" t="s">
        <v>18096</v>
      </c>
      <c r="D6181" s="130">
        <v>1</v>
      </c>
      <c r="E6181" s="130" t="s">
        <v>12446</v>
      </c>
      <c r="F6181" s="130">
        <v>1618799.72</v>
      </c>
      <c r="G6181" s="130">
        <v>1669998.99</v>
      </c>
      <c r="H6181" s="130" t="str">
        <f t="shared" si="192"/>
        <v>KT-160101</v>
      </c>
      <c r="I6181" s="130" t="str">
        <f t="shared" si="193"/>
        <v>A</v>
      </c>
    </row>
    <row r="6182" spans="1:9" x14ac:dyDescent="0.15">
      <c r="A6182" s="130">
        <v>6180</v>
      </c>
      <c r="B6182" s="130" t="s">
        <v>8323</v>
      </c>
      <c r="C6182" s="130" t="s">
        <v>18098</v>
      </c>
      <c r="D6182" s="130">
        <v>1</v>
      </c>
      <c r="E6182" s="130" t="s">
        <v>18099</v>
      </c>
      <c r="F6182" s="130">
        <v>38000</v>
      </c>
      <c r="G6182" s="130">
        <v>550000</v>
      </c>
      <c r="H6182" s="130" t="str">
        <f t="shared" si="192"/>
        <v>KT-160102</v>
      </c>
      <c r="I6182" s="130" t="str">
        <f t="shared" si="193"/>
        <v>A</v>
      </c>
    </row>
    <row r="6183" spans="1:9" x14ac:dyDescent="0.15">
      <c r="A6183" s="130">
        <v>6181</v>
      </c>
      <c r="B6183" s="130" t="s">
        <v>8324</v>
      </c>
      <c r="C6183" s="130" t="s">
        <v>18101</v>
      </c>
      <c r="D6183" s="130">
        <v>3000</v>
      </c>
      <c r="E6183" s="130" t="s">
        <v>12361</v>
      </c>
      <c r="F6183" s="130">
        <v>101203146</v>
      </c>
      <c r="G6183" s="130">
        <v>106443776</v>
      </c>
      <c r="H6183" s="130" t="str">
        <f t="shared" si="192"/>
        <v>KT-160103</v>
      </c>
      <c r="I6183" s="130" t="str">
        <f t="shared" si="193"/>
        <v>A</v>
      </c>
    </row>
    <row r="6184" spans="1:9" x14ac:dyDescent="0.15">
      <c r="A6184" s="130">
        <v>6182</v>
      </c>
      <c r="B6184" s="130" t="s">
        <v>8325</v>
      </c>
      <c r="C6184" s="130" t="s">
        <v>18103</v>
      </c>
      <c r="D6184" s="130">
        <v>1</v>
      </c>
      <c r="E6184" s="130" t="s">
        <v>12402</v>
      </c>
      <c r="F6184" s="130">
        <v>1808100</v>
      </c>
      <c r="G6184" s="130">
        <v>4613100</v>
      </c>
      <c r="H6184" s="130" t="str">
        <f t="shared" si="192"/>
        <v>KT-160104</v>
      </c>
      <c r="I6184" s="130" t="str">
        <f t="shared" si="193"/>
        <v>A</v>
      </c>
    </row>
    <row r="6185" spans="1:9" x14ac:dyDescent="0.15">
      <c r="A6185" s="130">
        <v>6183</v>
      </c>
      <c r="B6185" s="130" t="s">
        <v>8326</v>
      </c>
      <c r="C6185" s="130" t="s">
        <v>17206</v>
      </c>
      <c r="D6185" s="130">
        <v>120</v>
      </c>
      <c r="E6185" s="130" t="s">
        <v>12355</v>
      </c>
      <c r="F6185" s="130">
        <v>66880000</v>
      </c>
      <c r="G6185" s="130">
        <v>74250000</v>
      </c>
      <c r="H6185" s="130" t="str">
        <f t="shared" si="192"/>
        <v>KT-160105</v>
      </c>
      <c r="I6185" s="130" t="str">
        <f t="shared" si="193"/>
        <v>A</v>
      </c>
    </row>
    <row r="6186" spans="1:9" x14ac:dyDescent="0.15">
      <c r="A6186" s="130">
        <v>6184</v>
      </c>
      <c r="B6186" s="130" t="s">
        <v>8327</v>
      </c>
      <c r="C6186" s="130" t="s">
        <v>18106</v>
      </c>
      <c r="D6186" s="130">
        <v>1</v>
      </c>
      <c r="E6186" s="130" t="s">
        <v>12446</v>
      </c>
      <c r="F6186" s="130">
        <v>974000</v>
      </c>
      <c r="G6186" s="130">
        <v>9692000</v>
      </c>
      <c r="H6186" s="130" t="str">
        <f t="shared" si="192"/>
        <v>KT-160106</v>
      </c>
      <c r="I6186" s="130" t="str">
        <f t="shared" si="193"/>
        <v>A</v>
      </c>
    </row>
    <row r="6187" spans="1:9" x14ac:dyDescent="0.15">
      <c r="A6187" s="130">
        <v>6185</v>
      </c>
      <c r="B6187" s="130" t="s">
        <v>8328</v>
      </c>
      <c r="C6187" s="130" t="s">
        <v>569</v>
      </c>
      <c r="D6187" s="130">
        <v>10</v>
      </c>
      <c r="E6187" s="130" t="s">
        <v>12355</v>
      </c>
      <c r="F6187" s="130">
        <v>1080044</v>
      </c>
      <c r="G6187" s="130">
        <v>3393500</v>
      </c>
      <c r="H6187" s="130" t="str">
        <f t="shared" si="192"/>
        <v>KT-160107</v>
      </c>
      <c r="I6187" s="130" t="str">
        <f t="shared" si="193"/>
        <v>A</v>
      </c>
    </row>
    <row r="6188" spans="1:9" x14ac:dyDescent="0.15">
      <c r="A6188" s="130">
        <v>6186</v>
      </c>
      <c r="B6188" s="130" t="s">
        <v>3046</v>
      </c>
      <c r="C6188" s="130" t="s">
        <v>18109</v>
      </c>
      <c r="D6188" s="130">
        <v>100000</v>
      </c>
      <c r="E6188" s="130" t="s">
        <v>18110</v>
      </c>
      <c r="F6188" s="130">
        <v>3169017</v>
      </c>
      <c r="G6188" s="130">
        <v>3367397</v>
      </c>
      <c r="H6188" s="130" t="str">
        <f t="shared" si="192"/>
        <v>KT-160108</v>
      </c>
      <c r="I6188" s="130" t="str">
        <f t="shared" si="193"/>
        <v>VE</v>
      </c>
    </row>
    <row r="6189" spans="1:9" x14ac:dyDescent="0.15">
      <c r="A6189" s="130">
        <v>6187</v>
      </c>
      <c r="B6189" s="130" t="s">
        <v>22474</v>
      </c>
      <c r="C6189" s="130" t="s">
        <v>18112</v>
      </c>
      <c r="D6189" s="130">
        <v>1</v>
      </c>
      <c r="E6189" s="130" t="s">
        <v>13699</v>
      </c>
      <c r="F6189" s="130">
        <v>416600</v>
      </c>
      <c r="G6189" s="130">
        <v>450600</v>
      </c>
      <c r="H6189" s="130" t="str">
        <f t="shared" si="192"/>
        <v>KT-160109</v>
      </c>
      <c r="I6189" s="130" t="str">
        <f t="shared" si="193"/>
        <v>VR</v>
      </c>
    </row>
    <row r="6190" spans="1:9" x14ac:dyDescent="0.15">
      <c r="A6190" s="130">
        <v>6188</v>
      </c>
      <c r="B6190" s="130" t="s">
        <v>8329</v>
      </c>
      <c r="C6190" s="130" t="s">
        <v>18114</v>
      </c>
      <c r="D6190" s="130">
        <v>6000</v>
      </c>
      <c r="E6190" s="130" t="s">
        <v>12372</v>
      </c>
      <c r="F6190" s="130">
        <v>8700140</v>
      </c>
      <c r="G6190" s="130">
        <v>10976163</v>
      </c>
      <c r="H6190" s="130" t="str">
        <f t="shared" si="192"/>
        <v>KT-160110</v>
      </c>
      <c r="I6190" s="130" t="str">
        <f t="shared" si="193"/>
        <v>A</v>
      </c>
    </row>
    <row r="6191" spans="1:9" x14ac:dyDescent="0.15">
      <c r="A6191" s="130">
        <v>6189</v>
      </c>
      <c r="B6191" s="130" t="s">
        <v>22471</v>
      </c>
      <c r="C6191" s="130" t="s">
        <v>17864</v>
      </c>
      <c r="D6191" s="130">
        <v>8</v>
      </c>
      <c r="E6191" s="130" t="s">
        <v>12370</v>
      </c>
      <c r="F6191" s="130">
        <v>164396</v>
      </c>
      <c r="G6191" s="130">
        <v>338308</v>
      </c>
      <c r="H6191" s="130" t="str">
        <f t="shared" si="192"/>
        <v>KT-160111</v>
      </c>
      <c r="I6191" s="130" t="str">
        <f t="shared" si="193"/>
        <v>VE</v>
      </c>
    </row>
    <row r="6192" spans="1:9" x14ac:dyDescent="0.15">
      <c r="A6192" s="130">
        <v>6190</v>
      </c>
      <c r="B6192" s="130" t="s">
        <v>3043</v>
      </c>
      <c r="C6192" s="130" t="s">
        <v>18117</v>
      </c>
      <c r="D6192" s="130">
        <v>100</v>
      </c>
      <c r="E6192" s="130" t="s">
        <v>12372</v>
      </c>
      <c r="F6192" s="130">
        <v>47555.46</v>
      </c>
      <c r="G6192" s="130">
        <v>48084.02</v>
      </c>
      <c r="H6192" s="130" t="str">
        <f t="shared" si="192"/>
        <v>KT-160112</v>
      </c>
      <c r="I6192" s="130" t="str">
        <f t="shared" si="193"/>
        <v>VR</v>
      </c>
    </row>
    <row r="6193" spans="1:9" x14ac:dyDescent="0.15">
      <c r="A6193" s="130">
        <v>6191</v>
      </c>
      <c r="B6193" s="130" t="s">
        <v>8330</v>
      </c>
      <c r="C6193" s="130" t="s">
        <v>18119</v>
      </c>
      <c r="D6193" s="130">
        <v>3000</v>
      </c>
      <c r="E6193" s="130" t="s">
        <v>12361</v>
      </c>
      <c r="F6193" s="130">
        <v>74218253</v>
      </c>
      <c r="G6193" s="130">
        <v>111763200</v>
      </c>
      <c r="H6193" s="130" t="str">
        <f t="shared" si="192"/>
        <v>KT-160113</v>
      </c>
      <c r="I6193" s="130" t="str">
        <f t="shared" si="193"/>
        <v>A</v>
      </c>
    </row>
    <row r="6194" spans="1:9" x14ac:dyDescent="0.15">
      <c r="A6194" s="130">
        <v>6192</v>
      </c>
      <c r="B6194" s="130" t="s">
        <v>8331</v>
      </c>
      <c r="C6194" s="130" t="s">
        <v>18121</v>
      </c>
      <c r="D6194" s="130">
        <v>6</v>
      </c>
      <c r="E6194" s="130" t="s">
        <v>12355</v>
      </c>
      <c r="F6194" s="130">
        <v>724070</v>
      </c>
      <c r="G6194" s="130">
        <v>64070</v>
      </c>
      <c r="H6194" s="130" t="str">
        <f t="shared" si="192"/>
        <v>KT-160114</v>
      </c>
      <c r="I6194" s="130" t="str">
        <f t="shared" si="193"/>
        <v>A</v>
      </c>
    </row>
    <row r="6195" spans="1:9" x14ac:dyDescent="0.15">
      <c r="A6195" s="130">
        <v>6193</v>
      </c>
      <c r="B6195" s="130" t="s">
        <v>8332</v>
      </c>
      <c r="C6195" s="130" t="s">
        <v>18123</v>
      </c>
      <c r="D6195" s="130">
        <v>100</v>
      </c>
      <c r="E6195" s="130" t="s">
        <v>12370</v>
      </c>
      <c r="F6195" s="130">
        <v>249730</v>
      </c>
      <c r="G6195" s="130">
        <v>286503</v>
      </c>
      <c r="H6195" s="130" t="str">
        <f t="shared" si="192"/>
        <v>KT-160115</v>
      </c>
      <c r="I6195" s="130" t="str">
        <f t="shared" si="193"/>
        <v>A</v>
      </c>
    </row>
    <row r="6196" spans="1:9" x14ac:dyDescent="0.15">
      <c r="A6196" s="130">
        <v>6194</v>
      </c>
      <c r="B6196" s="130" t="s">
        <v>8333</v>
      </c>
      <c r="C6196" s="130" t="s">
        <v>18125</v>
      </c>
      <c r="D6196" s="130">
        <v>1</v>
      </c>
      <c r="E6196" s="130" t="s">
        <v>12384</v>
      </c>
      <c r="F6196" s="130">
        <v>972600</v>
      </c>
      <c r="G6196" s="130">
        <v>1191000</v>
      </c>
      <c r="H6196" s="130" t="str">
        <f t="shared" si="192"/>
        <v>KT-160116</v>
      </c>
      <c r="I6196" s="130" t="str">
        <f t="shared" si="193"/>
        <v>A</v>
      </c>
    </row>
    <row r="6197" spans="1:9" x14ac:dyDescent="0.15">
      <c r="A6197" s="130">
        <v>6195</v>
      </c>
      <c r="B6197" s="130" t="s">
        <v>3042</v>
      </c>
      <c r="C6197" s="130" t="s">
        <v>2103</v>
      </c>
      <c r="D6197" s="130">
        <v>100</v>
      </c>
      <c r="E6197" s="130" t="s">
        <v>12372</v>
      </c>
      <c r="F6197" s="130">
        <v>219660</v>
      </c>
      <c r="G6197" s="130">
        <v>232670</v>
      </c>
      <c r="H6197" s="130" t="str">
        <f t="shared" si="192"/>
        <v>KT-160117</v>
      </c>
      <c r="I6197" s="130" t="str">
        <f t="shared" si="193"/>
        <v>VE</v>
      </c>
    </row>
    <row r="6198" spans="1:9" x14ac:dyDescent="0.15">
      <c r="A6198" s="130">
        <v>6196</v>
      </c>
      <c r="B6198" s="130" t="s">
        <v>8334</v>
      </c>
      <c r="C6198" s="130" t="s">
        <v>18128</v>
      </c>
      <c r="D6198" s="130">
        <v>10</v>
      </c>
      <c r="E6198" s="130" t="s">
        <v>14888</v>
      </c>
      <c r="F6198" s="130">
        <v>937395</v>
      </c>
      <c r="G6198" s="130">
        <v>1202075.2</v>
      </c>
      <c r="H6198" s="130" t="str">
        <f t="shared" si="192"/>
        <v>KT-160118</v>
      </c>
      <c r="I6198" s="130" t="str">
        <f t="shared" si="193"/>
        <v>A</v>
      </c>
    </row>
    <row r="6199" spans="1:9" x14ac:dyDescent="0.15">
      <c r="A6199" s="130">
        <v>6197</v>
      </c>
      <c r="B6199" s="130" t="s">
        <v>8335</v>
      </c>
      <c r="C6199" s="130" t="s">
        <v>18130</v>
      </c>
      <c r="D6199" s="130">
        <v>1</v>
      </c>
      <c r="E6199" s="130" t="s">
        <v>12402</v>
      </c>
      <c r="F6199" s="130">
        <v>1800000</v>
      </c>
      <c r="G6199" s="130">
        <v>2000000</v>
      </c>
      <c r="H6199" s="130" t="str">
        <f t="shared" si="192"/>
        <v>KT-160119</v>
      </c>
      <c r="I6199" s="130" t="str">
        <f t="shared" si="193"/>
        <v>A</v>
      </c>
    </row>
    <row r="6200" spans="1:9" x14ac:dyDescent="0.15">
      <c r="A6200" s="130">
        <v>6198</v>
      </c>
      <c r="B6200" s="130" t="s">
        <v>8336</v>
      </c>
      <c r="C6200" s="130" t="s">
        <v>15615</v>
      </c>
      <c r="D6200" s="130">
        <v>1000</v>
      </c>
      <c r="E6200" s="130" t="s">
        <v>12361</v>
      </c>
      <c r="F6200" s="130">
        <v>29486010</v>
      </c>
      <c r="G6200" s="130">
        <v>54656958.899999999</v>
      </c>
      <c r="H6200" s="130" t="str">
        <f t="shared" si="192"/>
        <v>KT-160120</v>
      </c>
      <c r="I6200" s="130" t="str">
        <f t="shared" si="193"/>
        <v>A</v>
      </c>
    </row>
    <row r="6201" spans="1:9" x14ac:dyDescent="0.15">
      <c r="A6201" s="130">
        <v>6199</v>
      </c>
      <c r="B6201" s="130" t="s">
        <v>3039</v>
      </c>
      <c r="C6201" s="130" t="s">
        <v>18133</v>
      </c>
      <c r="D6201" s="130">
        <v>202</v>
      </c>
      <c r="E6201" s="130" t="s">
        <v>12361</v>
      </c>
      <c r="F6201" s="130">
        <v>60892</v>
      </c>
      <c r="G6201" s="130">
        <v>77500</v>
      </c>
      <c r="H6201" s="130" t="str">
        <f t="shared" si="192"/>
        <v>KT-160121</v>
      </c>
      <c r="I6201" s="130" t="str">
        <f t="shared" si="193"/>
        <v>VE</v>
      </c>
    </row>
    <row r="6202" spans="1:9" x14ac:dyDescent="0.15">
      <c r="A6202" s="130">
        <v>6200</v>
      </c>
      <c r="B6202" s="130" t="s">
        <v>8337</v>
      </c>
      <c r="C6202" s="130" t="s">
        <v>1669</v>
      </c>
      <c r="D6202" s="130">
        <v>100</v>
      </c>
      <c r="E6202" s="130" t="s">
        <v>12372</v>
      </c>
      <c r="F6202" s="130">
        <v>480000</v>
      </c>
      <c r="G6202" s="130">
        <v>613000</v>
      </c>
      <c r="H6202" s="130" t="str">
        <f t="shared" si="192"/>
        <v>KT-160122</v>
      </c>
      <c r="I6202" s="130" t="str">
        <f t="shared" si="193"/>
        <v>A</v>
      </c>
    </row>
    <row r="6203" spans="1:9" x14ac:dyDescent="0.15">
      <c r="A6203" s="130">
        <v>6201</v>
      </c>
      <c r="B6203" s="130" t="s">
        <v>1519</v>
      </c>
      <c r="C6203" s="130" t="s">
        <v>2258</v>
      </c>
      <c r="D6203" s="130">
        <v>100</v>
      </c>
      <c r="E6203" s="130" t="s">
        <v>12372</v>
      </c>
      <c r="F6203" s="130">
        <v>1693000</v>
      </c>
      <c r="G6203" s="130">
        <v>2243000</v>
      </c>
      <c r="H6203" s="130" t="str">
        <f t="shared" si="192"/>
        <v>KT-160123</v>
      </c>
      <c r="I6203" s="130" t="str">
        <f t="shared" si="193"/>
        <v>VR</v>
      </c>
    </row>
    <row r="6204" spans="1:9" x14ac:dyDescent="0.15">
      <c r="A6204" s="130">
        <v>6202</v>
      </c>
      <c r="B6204" s="130" t="s">
        <v>3037</v>
      </c>
      <c r="C6204" s="130" t="s">
        <v>18136</v>
      </c>
      <c r="D6204" s="130">
        <v>1000</v>
      </c>
      <c r="E6204" s="130" t="s">
        <v>12355</v>
      </c>
      <c r="F6204" s="130">
        <v>117167.5</v>
      </c>
      <c r="G6204" s="130">
        <v>124999.5</v>
      </c>
      <c r="H6204" s="130" t="str">
        <f t="shared" si="192"/>
        <v>KT-160124</v>
      </c>
      <c r="I6204" s="130" t="str">
        <f t="shared" si="193"/>
        <v>VE</v>
      </c>
    </row>
    <row r="6205" spans="1:9" x14ac:dyDescent="0.15">
      <c r="A6205" s="130">
        <v>6203</v>
      </c>
      <c r="B6205" s="130" t="s">
        <v>23512</v>
      </c>
      <c r="C6205" s="130" t="s">
        <v>18138</v>
      </c>
      <c r="D6205" s="130">
        <v>1</v>
      </c>
      <c r="E6205" s="130" t="s">
        <v>12975</v>
      </c>
      <c r="F6205" s="130">
        <v>6000000</v>
      </c>
      <c r="G6205" s="130">
        <v>38354770</v>
      </c>
      <c r="H6205" s="130" t="str">
        <f t="shared" si="192"/>
        <v>KT-160125</v>
      </c>
      <c r="I6205" s="130" t="str">
        <f t="shared" si="193"/>
        <v>VR</v>
      </c>
    </row>
    <row r="6206" spans="1:9" x14ac:dyDescent="0.15">
      <c r="A6206" s="130">
        <v>6204</v>
      </c>
      <c r="B6206" s="130" t="s">
        <v>8338</v>
      </c>
      <c r="C6206" s="130" t="s">
        <v>18140</v>
      </c>
      <c r="D6206" s="130">
        <v>1</v>
      </c>
      <c r="E6206" s="130" t="s">
        <v>12391</v>
      </c>
      <c r="F6206" s="130">
        <v>641130</v>
      </c>
      <c r="G6206" s="130">
        <v>675700</v>
      </c>
      <c r="H6206" s="130" t="str">
        <f t="shared" si="192"/>
        <v>KT-160126</v>
      </c>
      <c r="I6206" s="130" t="str">
        <f t="shared" si="193"/>
        <v>A</v>
      </c>
    </row>
    <row r="6207" spans="1:9" x14ac:dyDescent="0.15">
      <c r="A6207" s="130">
        <v>6205</v>
      </c>
      <c r="B6207" s="130" t="s">
        <v>8339</v>
      </c>
      <c r="C6207" s="130" t="s">
        <v>18142</v>
      </c>
      <c r="D6207" s="130">
        <v>100</v>
      </c>
      <c r="E6207" s="130" t="s">
        <v>12581</v>
      </c>
      <c r="F6207" s="130">
        <v>26717000</v>
      </c>
      <c r="G6207" s="130">
        <v>35093000</v>
      </c>
      <c r="H6207" s="130" t="str">
        <f t="shared" si="192"/>
        <v>KT-160127</v>
      </c>
      <c r="I6207" s="130" t="str">
        <f t="shared" si="193"/>
        <v>A</v>
      </c>
    </row>
    <row r="6208" spans="1:9" x14ac:dyDescent="0.15">
      <c r="A6208" s="130">
        <v>6206</v>
      </c>
      <c r="B6208" s="130" t="s">
        <v>3035</v>
      </c>
      <c r="C6208" s="130" t="s">
        <v>2226</v>
      </c>
      <c r="D6208" s="130">
        <v>200</v>
      </c>
      <c r="E6208" s="130" t="s">
        <v>12446</v>
      </c>
      <c r="F6208" s="130">
        <v>3038480</v>
      </c>
      <c r="G6208" s="130">
        <v>2334680</v>
      </c>
      <c r="H6208" s="130" t="str">
        <f t="shared" si="192"/>
        <v>KT-160128</v>
      </c>
      <c r="I6208" s="130" t="str">
        <f t="shared" si="193"/>
        <v>VE</v>
      </c>
    </row>
    <row r="6209" spans="1:9" x14ac:dyDescent="0.15">
      <c r="A6209" s="130">
        <v>6207</v>
      </c>
      <c r="B6209" s="130" t="s">
        <v>8340</v>
      </c>
      <c r="C6209" s="130" t="s">
        <v>12572</v>
      </c>
      <c r="D6209" s="130">
        <v>50</v>
      </c>
      <c r="E6209" s="130" t="s">
        <v>12361</v>
      </c>
      <c r="F6209" s="130">
        <v>193200</v>
      </c>
      <c r="G6209" s="130">
        <v>375800</v>
      </c>
      <c r="H6209" s="130" t="str">
        <f t="shared" si="192"/>
        <v>KT-160129</v>
      </c>
      <c r="I6209" s="130" t="str">
        <f t="shared" si="193"/>
        <v>A</v>
      </c>
    </row>
    <row r="6210" spans="1:9" x14ac:dyDescent="0.15">
      <c r="A6210" s="130">
        <v>6208</v>
      </c>
      <c r="B6210" s="130" t="s">
        <v>8341</v>
      </c>
      <c r="C6210" s="130" t="s">
        <v>18146</v>
      </c>
      <c r="D6210" s="130">
        <v>50</v>
      </c>
      <c r="E6210" s="130" t="s">
        <v>12355</v>
      </c>
      <c r="F6210" s="130">
        <v>1343413</v>
      </c>
      <c r="G6210" s="130">
        <v>4100854</v>
      </c>
      <c r="H6210" s="130" t="str">
        <f t="shared" si="192"/>
        <v>KT-160130</v>
      </c>
      <c r="I6210" s="130" t="str">
        <f t="shared" si="193"/>
        <v>A</v>
      </c>
    </row>
    <row r="6211" spans="1:9" x14ac:dyDescent="0.15">
      <c r="A6211" s="130">
        <v>6209</v>
      </c>
      <c r="B6211" s="130" t="s">
        <v>8342</v>
      </c>
      <c r="C6211" s="130" t="s">
        <v>18148</v>
      </c>
      <c r="D6211" s="130">
        <v>100</v>
      </c>
      <c r="E6211" s="130" t="s">
        <v>12370</v>
      </c>
      <c r="F6211" s="130">
        <v>82700</v>
      </c>
      <c r="G6211" s="130">
        <v>118700</v>
      </c>
      <c r="H6211" s="130" t="str">
        <f t="shared" si="192"/>
        <v>KT-160131</v>
      </c>
      <c r="I6211" s="130" t="str">
        <f t="shared" si="193"/>
        <v>A</v>
      </c>
    </row>
    <row r="6212" spans="1:9" x14ac:dyDescent="0.15">
      <c r="A6212" s="130">
        <v>6210</v>
      </c>
      <c r="B6212" s="130" t="s">
        <v>8343</v>
      </c>
      <c r="C6212" s="130" t="s">
        <v>12477</v>
      </c>
      <c r="D6212" s="130">
        <v>45</v>
      </c>
      <c r="E6212" s="130" t="s">
        <v>12355</v>
      </c>
      <c r="F6212" s="130">
        <v>59879300</v>
      </c>
      <c r="G6212" s="130">
        <v>61929500</v>
      </c>
      <c r="H6212" s="130" t="str">
        <f t="shared" ref="H6212:H6275" si="194">LEFT(B6212,FIND("-",B6212)+6)</f>
        <v>KT-160132</v>
      </c>
      <c r="I6212" s="130" t="str">
        <f t="shared" ref="I6212:I6275" si="195">RIGHT(B6212,LEN(B6212)-FIND("-",B6212)-7)</f>
        <v>A</v>
      </c>
    </row>
    <row r="6213" spans="1:9" x14ac:dyDescent="0.15">
      <c r="A6213" s="130">
        <v>6211</v>
      </c>
      <c r="B6213" s="130" t="s">
        <v>8344</v>
      </c>
      <c r="C6213" s="130" t="s">
        <v>18151</v>
      </c>
      <c r="D6213" s="130">
        <v>300</v>
      </c>
      <c r="E6213" s="130" t="s">
        <v>12368</v>
      </c>
      <c r="F6213" s="130">
        <v>718665</v>
      </c>
      <c r="G6213" s="130">
        <v>3342929</v>
      </c>
      <c r="H6213" s="130" t="str">
        <f t="shared" si="194"/>
        <v>KT-160133</v>
      </c>
      <c r="I6213" s="130" t="str">
        <f t="shared" si="195"/>
        <v>A</v>
      </c>
    </row>
    <row r="6214" spans="1:9" x14ac:dyDescent="0.15">
      <c r="A6214" s="130">
        <v>6212</v>
      </c>
      <c r="B6214" s="130" t="s">
        <v>8345</v>
      </c>
      <c r="C6214" s="130" t="s">
        <v>18153</v>
      </c>
      <c r="D6214" s="130">
        <v>1020</v>
      </c>
      <c r="E6214" s="130" t="s">
        <v>12446</v>
      </c>
      <c r="F6214" s="130">
        <v>1934300</v>
      </c>
      <c r="G6214" s="130">
        <v>4098700</v>
      </c>
      <c r="H6214" s="130" t="str">
        <f t="shared" si="194"/>
        <v>KT-160134</v>
      </c>
      <c r="I6214" s="130" t="str">
        <f t="shared" si="195"/>
        <v>A</v>
      </c>
    </row>
    <row r="6215" spans="1:9" x14ac:dyDescent="0.15">
      <c r="A6215" s="130">
        <v>6213</v>
      </c>
      <c r="B6215" s="130" t="s">
        <v>8346</v>
      </c>
      <c r="C6215" s="130" t="s">
        <v>18155</v>
      </c>
      <c r="D6215" s="130">
        <v>1</v>
      </c>
      <c r="E6215" s="130" t="s">
        <v>13132</v>
      </c>
      <c r="F6215" s="130">
        <v>1379552.4</v>
      </c>
      <c r="G6215" s="130">
        <v>1386264</v>
      </c>
      <c r="H6215" s="130" t="str">
        <f t="shared" si="194"/>
        <v>KT-160135</v>
      </c>
      <c r="I6215" s="130" t="str">
        <f t="shared" si="195"/>
        <v>A</v>
      </c>
    </row>
    <row r="6216" spans="1:9" x14ac:dyDescent="0.15">
      <c r="A6216" s="130">
        <v>6214</v>
      </c>
      <c r="B6216" s="130" t="s">
        <v>22466</v>
      </c>
      <c r="C6216" s="130" t="s">
        <v>18157</v>
      </c>
      <c r="D6216" s="130">
        <v>1000</v>
      </c>
      <c r="E6216" s="130" t="s">
        <v>13014</v>
      </c>
      <c r="F6216" s="130">
        <v>7616650</v>
      </c>
      <c r="G6216" s="130">
        <v>9683010</v>
      </c>
      <c r="H6216" s="130" t="str">
        <f t="shared" si="194"/>
        <v>KT-160136</v>
      </c>
      <c r="I6216" s="130" t="str">
        <f t="shared" si="195"/>
        <v>VE</v>
      </c>
    </row>
    <row r="6217" spans="1:9" x14ac:dyDescent="0.15">
      <c r="A6217" s="130">
        <v>6215</v>
      </c>
      <c r="B6217" s="130" t="s">
        <v>23503</v>
      </c>
      <c r="C6217" s="130" t="s">
        <v>18159</v>
      </c>
      <c r="D6217" s="130">
        <v>6600</v>
      </c>
      <c r="E6217" s="130" t="s">
        <v>12372</v>
      </c>
      <c r="F6217" s="130">
        <v>1695692</v>
      </c>
      <c r="G6217" s="130">
        <v>6875740</v>
      </c>
      <c r="H6217" s="130" t="str">
        <f t="shared" si="194"/>
        <v>KT-160137</v>
      </c>
      <c r="I6217" s="130" t="str">
        <f t="shared" si="195"/>
        <v>VR</v>
      </c>
    </row>
    <row r="6218" spans="1:9" x14ac:dyDescent="0.15">
      <c r="A6218" s="130">
        <v>6216</v>
      </c>
      <c r="B6218" s="130" t="s">
        <v>8347</v>
      </c>
      <c r="C6218" s="130" t="s">
        <v>18161</v>
      </c>
      <c r="D6218" s="130">
        <v>100</v>
      </c>
      <c r="E6218" s="130" t="s">
        <v>12355</v>
      </c>
      <c r="F6218" s="130">
        <v>420000</v>
      </c>
      <c r="G6218" s="130">
        <v>420000</v>
      </c>
      <c r="H6218" s="130" t="str">
        <f t="shared" si="194"/>
        <v>KT-160138</v>
      </c>
      <c r="I6218" s="130" t="str">
        <f t="shared" si="195"/>
        <v>A</v>
      </c>
    </row>
    <row r="6219" spans="1:9" x14ac:dyDescent="0.15">
      <c r="A6219" s="130">
        <v>6217</v>
      </c>
      <c r="B6219" s="130" t="s">
        <v>3032</v>
      </c>
      <c r="C6219" s="130" t="s">
        <v>2431</v>
      </c>
      <c r="D6219" s="130">
        <v>1</v>
      </c>
      <c r="E6219" s="130" t="s">
        <v>12368</v>
      </c>
      <c r="F6219" s="130">
        <v>4825</v>
      </c>
      <c r="G6219" s="130">
        <v>7968</v>
      </c>
      <c r="H6219" s="130" t="str">
        <f t="shared" si="194"/>
        <v>KT-160139</v>
      </c>
      <c r="I6219" s="130" t="str">
        <f t="shared" si="195"/>
        <v>VE</v>
      </c>
    </row>
    <row r="6220" spans="1:9" x14ac:dyDescent="0.15">
      <c r="A6220" s="130">
        <v>6218</v>
      </c>
      <c r="B6220" s="130" t="s">
        <v>8348</v>
      </c>
      <c r="C6220" s="130" t="s">
        <v>18163</v>
      </c>
      <c r="D6220" s="130">
        <v>600</v>
      </c>
      <c r="E6220" s="130" t="s">
        <v>12361</v>
      </c>
      <c r="F6220" s="130">
        <v>23288400</v>
      </c>
      <c r="G6220" s="130">
        <v>26047800</v>
      </c>
      <c r="H6220" s="130" t="str">
        <f t="shared" si="194"/>
        <v>KT-160140</v>
      </c>
      <c r="I6220" s="130" t="str">
        <f t="shared" si="195"/>
        <v>A</v>
      </c>
    </row>
    <row r="6221" spans="1:9" x14ac:dyDescent="0.15">
      <c r="A6221" s="130">
        <v>6219</v>
      </c>
      <c r="B6221" s="130" t="s">
        <v>8349</v>
      </c>
      <c r="C6221" s="130" t="s">
        <v>18165</v>
      </c>
      <c r="D6221" s="130">
        <v>1</v>
      </c>
      <c r="E6221" s="130" t="s">
        <v>18166</v>
      </c>
      <c r="F6221" s="130">
        <v>9012400</v>
      </c>
      <c r="G6221" s="130">
        <v>6230360</v>
      </c>
      <c r="H6221" s="130" t="str">
        <f t="shared" si="194"/>
        <v>KT-160141</v>
      </c>
      <c r="I6221" s="130" t="str">
        <f t="shared" si="195"/>
        <v>A</v>
      </c>
    </row>
    <row r="6222" spans="1:9" x14ac:dyDescent="0.15">
      <c r="A6222" s="130">
        <v>6220</v>
      </c>
      <c r="B6222" s="130" t="s">
        <v>22465</v>
      </c>
      <c r="C6222" s="130" t="s">
        <v>18168</v>
      </c>
      <c r="D6222" s="130">
        <v>300</v>
      </c>
      <c r="E6222" s="130" t="s">
        <v>12355</v>
      </c>
      <c r="F6222" s="130">
        <v>469200</v>
      </c>
      <c r="G6222" s="130">
        <v>568800</v>
      </c>
      <c r="H6222" s="130" t="str">
        <f t="shared" si="194"/>
        <v>KT-160142</v>
      </c>
      <c r="I6222" s="130" t="str">
        <f t="shared" si="195"/>
        <v>VE</v>
      </c>
    </row>
    <row r="6223" spans="1:9" x14ac:dyDescent="0.15">
      <c r="A6223" s="130">
        <v>6221</v>
      </c>
      <c r="B6223" s="130" t="s">
        <v>8350</v>
      </c>
      <c r="C6223" s="130" t="s">
        <v>18170</v>
      </c>
      <c r="D6223" s="130">
        <v>100</v>
      </c>
      <c r="E6223" s="130" t="s">
        <v>12372</v>
      </c>
      <c r="F6223" s="130">
        <v>398464.6</v>
      </c>
      <c r="G6223" s="130">
        <v>448713.75</v>
      </c>
      <c r="H6223" s="130" t="str">
        <f t="shared" si="194"/>
        <v>KT-160143</v>
      </c>
      <c r="I6223" s="130" t="str">
        <f t="shared" si="195"/>
        <v>A</v>
      </c>
    </row>
    <row r="6224" spans="1:9" x14ac:dyDescent="0.15">
      <c r="A6224" s="130">
        <v>6222</v>
      </c>
      <c r="B6224" s="130" t="s">
        <v>8351</v>
      </c>
      <c r="C6224" s="130" t="s">
        <v>18172</v>
      </c>
      <c r="D6224" s="130">
        <v>100</v>
      </c>
      <c r="E6224" s="130" t="s">
        <v>12372</v>
      </c>
      <c r="F6224" s="130">
        <v>652600</v>
      </c>
      <c r="G6224" s="130">
        <v>1065400</v>
      </c>
      <c r="H6224" s="130" t="str">
        <f t="shared" si="194"/>
        <v>KT-160144</v>
      </c>
      <c r="I6224" s="130" t="str">
        <f t="shared" si="195"/>
        <v>A</v>
      </c>
    </row>
    <row r="6225" spans="1:9" x14ac:dyDescent="0.15">
      <c r="A6225" s="130">
        <v>6223</v>
      </c>
      <c r="B6225" s="130" t="s">
        <v>8352</v>
      </c>
      <c r="C6225" s="130" t="s">
        <v>18174</v>
      </c>
      <c r="D6225" s="130">
        <v>100</v>
      </c>
      <c r="E6225" s="130" t="s">
        <v>12372</v>
      </c>
      <c r="F6225" s="130">
        <v>1708062</v>
      </c>
      <c r="G6225" s="130">
        <v>2320408.58</v>
      </c>
      <c r="H6225" s="130" t="str">
        <f t="shared" si="194"/>
        <v>KT-160145</v>
      </c>
      <c r="I6225" s="130" t="str">
        <f t="shared" si="195"/>
        <v>A</v>
      </c>
    </row>
    <row r="6226" spans="1:9" x14ac:dyDescent="0.15">
      <c r="A6226" s="130">
        <v>6224</v>
      </c>
      <c r="B6226" s="130" t="s">
        <v>8353</v>
      </c>
      <c r="C6226" s="130" t="s">
        <v>18176</v>
      </c>
      <c r="D6226" s="130">
        <v>0.05</v>
      </c>
      <c r="E6226" s="130" t="s">
        <v>12361</v>
      </c>
      <c r="F6226" s="130">
        <v>402923</v>
      </c>
      <c r="G6226" s="130">
        <v>491063</v>
      </c>
      <c r="H6226" s="130" t="str">
        <f t="shared" si="194"/>
        <v>KT-160146</v>
      </c>
      <c r="I6226" s="130" t="str">
        <f t="shared" si="195"/>
        <v>A</v>
      </c>
    </row>
    <row r="6227" spans="1:9" x14ac:dyDescent="0.15">
      <c r="A6227" s="130">
        <v>6225</v>
      </c>
      <c r="B6227" s="130" t="s">
        <v>8354</v>
      </c>
      <c r="C6227" s="130" t="s">
        <v>18178</v>
      </c>
      <c r="D6227" s="130">
        <v>10</v>
      </c>
      <c r="E6227" s="130" t="s">
        <v>12403</v>
      </c>
      <c r="F6227" s="130">
        <v>8102370</v>
      </c>
      <c r="G6227" s="130">
        <v>11016065</v>
      </c>
      <c r="H6227" s="130" t="str">
        <f t="shared" si="194"/>
        <v>KT-160147</v>
      </c>
      <c r="I6227" s="130" t="str">
        <f t="shared" si="195"/>
        <v>A</v>
      </c>
    </row>
    <row r="6228" spans="1:9" x14ac:dyDescent="0.15">
      <c r="A6228" s="130">
        <v>6226</v>
      </c>
      <c r="B6228" s="130" t="s">
        <v>8355</v>
      </c>
      <c r="C6228" s="130" t="s">
        <v>18180</v>
      </c>
      <c r="D6228" s="130">
        <v>100</v>
      </c>
      <c r="E6228" s="130" t="s">
        <v>12355</v>
      </c>
      <c r="F6228" s="130">
        <v>1917932</v>
      </c>
      <c r="G6228" s="130">
        <v>1917932</v>
      </c>
      <c r="H6228" s="130" t="str">
        <f t="shared" si="194"/>
        <v>KT-160148</v>
      </c>
      <c r="I6228" s="130" t="str">
        <f t="shared" si="195"/>
        <v>A</v>
      </c>
    </row>
    <row r="6229" spans="1:9" x14ac:dyDescent="0.15">
      <c r="A6229" s="130">
        <v>6227</v>
      </c>
      <c r="B6229" s="130" t="s">
        <v>8356</v>
      </c>
      <c r="C6229" s="130" t="s">
        <v>18182</v>
      </c>
      <c r="D6229" s="130">
        <v>1</v>
      </c>
      <c r="E6229" s="130" t="s">
        <v>12788</v>
      </c>
      <c r="F6229" s="130">
        <v>74745598</v>
      </c>
      <c r="G6229" s="130">
        <v>86570696</v>
      </c>
      <c r="H6229" s="130" t="str">
        <f t="shared" si="194"/>
        <v>KT-160149</v>
      </c>
      <c r="I6229" s="130" t="str">
        <f t="shared" si="195"/>
        <v>A</v>
      </c>
    </row>
    <row r="6230" spans="1:9" x14ac:dyDescent="0.15">
      <c r="A6230" s="130">
        <v>6228</v>
      </c>
      <c r="B6230" s="130" t="s">
        <v>8357</v>
      </c>
      <c r="C6230" s="130" t="s">
        <v>18184</v>
      </c>
      <c r="D6230" s="130">
        <v>1</v>
      </c>
      <c r="E6230" s="130" t="s">
        <v>12372</v>
      </c>
      <c r="F6230" s="130">
        <v>17100</v>
      </c>
      <c r="G6230" s="130">
        <v>7920</v>
      </c>
      <c r="H6230" s="130" t="str">
        <f t="shared" si="194"/>
        <v>KT-160150</v>
      </c>
      <c r="I6230" s="130" t="str">
        <f t="shared" si="195"/>
        <v>A</v>
      </c>
    </row>
    <row r="6231" spans="1:9" x14ac:dyDescent="0.15">
      <c r="A6231" s="130">
        <v>6229</v>
      </c>
      <c r="B6231" s="130" t="s">
        <v>8358</v>
      </c>
      <c r="C6231" s="130" t="s">
        <v>18186</v>
      </c>
      <c r="D6231" s="130">
        <v>40</v>
      </c>
      <c r="E6231" s="130" t="s">
        <v>12370</v>
      </c>
      <c r="F6231" s="130">
        <v>282000</v>
      </c>
      <c r="G6231" s="130">
        <v>376540</v>
      </c>
      <c r="H6231" s="130" t="str">
        <f t="shared" si="194"/>
        <v>KT-160151</v>
      </c>
      <c r="I6231" s="130" t="str">
        <f t="shared" si="195"/>
        <v>A</v>
      </c>
    </row>
    <row r="6232" spans="1:9" x14ac:dyDescent="0.15">
      <c r="A6232" s="130">
        <v>6230</v>
      </c>
      <c r="B6232" s="130" t="s">
        <v>8359</v>
      </c>
      <c r="C6232" s="130" t="s">
        <v>18188</v>
      </c>
      <c r="D6232" s="130">
        <v>100</v>
      </c>
      <c r="E6232" s="130" t="s">
        <v>12355</v>
      </c>
      <c r="F6232" s="130">
        <v>8450020</v>
      </c>
      <c r="G6232" s="130">
        <v>9300026</v>
      </c>
      <c r="H6232" s="130" t="str">
        <f t="shared" si="194"/>
        <v>KT-160152</v>
      </c>
      <c r="I6232" s="130" t="str">
        <f t="shared" si="195"/>
        <v>A</v>
      </c>
    </row>
    <row r="6233" spans="1:9" x14ac:dyDescent="0.15">
      <c r="A6233" s="130">
        <v>6231</v>
      </c>
      <c r="B6233" s="130" t="s">
        <v>1520</v>
      </c>
      <c r="C6233" s="130" t="s">
        <v>211</v>
      </c>
      <c r="D6233" s="130">
        <v>300</v>
      </c>
      <c r="E6233" s="130" t="s">
        <v>12372</v>
      </c>
      <c r="F6233" s="130">
        <v>3629400</v>
      </c>
      <c r="G6233" s="130">
        <v>4834800</v>
      </c>
      <c r="H6233" s="130" t="str">
        <f t="shared" si="194"/>
        <v>KT-160153</v>
      </c>
      <c r="I6233" s="130" t="str">
        <f t="shared" si="195"/>
        <v>VR</v>
      </c>
    </row>
    <row r="6234" spans="1:9" x14ac:dyDescent="0.15">
      <c r="A6234" s="130">
        <v>6232</v>
      </c>
      <c r="B6234" s="130" t="s">
        <v>1521</v>
      </c>
      <c r="C6234" s="130" t="s">
        <v>2259</v>
      </c>
      <c r="D6234" s="130">
        <v>100</v>
      </c>
      <c r="E6234" s="130" t="s">
        <v>12372</v>
      </c>
      <c r="F6234" s="130">
        <v>57090</v>
      </c>
      <c r="G6234" s="130">
        <v>66040</v>
      </c>
      <c r="H6234" s="130" t="str">
        <f t="shared" si="194"/>
        <v>KT-160154</v>
      </c>
      <c r="I6234" s="130" t="str">
        <f t="shared" si="195"/>
        <v>VR</v>
      </c>
    </row>
    <row r="6235" spans="1:9" x14ac:dyDescent="0.15">
      <c r="A6235" s="130">
        <v>6233</v>
      </c>
      <c r="B6235" s="130" t="s">
        <v>3026</v>
      </c>
      <c r="C6235" s="130" t="s">
        <v>18191</v>
      </c>
      <c r="D6235" s="130">
        <v>1</v>
      </c>
      <c r="E6235" s="130" t="s">
        <v>13699</v>
      </c>
      <c r="F6235" s="130">
        <v>525900</v>
      </c>
      <c r="G6235" s="130">
        <v>1137500</v>
      </c>
      <c r="H6235" s="130" t="str">
        <f t="shared" si="194"/>
        <v>KT-170001</v>
      </c>
      <c r="I6235" s="130" t="str">
        <f t="shared" si="195"/>
        <v>VE</v>
      </c>
    </row>
    <row r="6236" spans="1:9" x14ac:dyDescent="0.15">
      <c r="A6236" s="130">
        <v>6234</v>
      </c>
      <c r="B6236" s="130" t="s">
        <v>8360</v>
      </c>
      <c r="C6236" s="130" t="s">
        <v>18192</v>
      </c>
      <c r="D6236" s="130">
        <v>100</v>
      </c>
      <c r="E6236" s="130" t="s">
        <v>12372</v>
      </c>
      <c r="F6236" s="130">
        <v>4833600</v>
      </c>
      <c r="G6236" s="130">
        <v>5667300</v>
      </c>
      <c r="H6236" s="130" t="str">
        <f t="shared" si="194"/>
        <v>KT-170002</v>
      </c>
      <c r="I6236" s="130" t="str">
        <f t="shared" si="195"/>
        <v>A</v>
      </c>
    </row>
    <row r="6237" spans="1:9" x14ac:dyDescent="0.15">
      <c r="A6237" s="130">
        <v>6235</v>
      </c>
      <c r="B6237" s="130" t="s">
        <v>8361</v>
      </c>
      <c r="C6237" s="130" t="s">
        <v>2903</v>
      </c>
      <c r="D6237" s="130">
        <v>1000</v>
      </c>
      <c r="E6237" s="130" t="s">
        <v>12361</v>
      </c>
      <c r="F6237" s="130">
        <v>58664590.68</v>
      </c>
      <c r="G6237" s="130">
        <v>98518228.900000006</v>
      </c>
      <c r="H6237" s="130" t="str">
        <f t="shared" si="194"/>
        <v>KT-170003</v>
      </c>
      <c r="I6237" s="130" t="str">
        <f t="shared" si="195"/>
        <v>A</v>
      </c>
    </row>
    <row r="6238" spans="1:9" x14ac:dyDescent="0.15">
      <c r="A6238" s="130">
        <v>6236</v>
      </c>
      <c r="B6238" s="130" t="s">
        <v>8362</v>
      </c>
      <c r="C6238" s="130" t="s">
        <v>18195</v>
      </c>
      <c r="D6238" s="130">
        <v>500</v>
      </c>
      <c r="E6238" s="130" t="s">
        <v>12372</v>
      </c>
      <c r="F6238" s="130">
        <v>6780675</v>
      </c>
      <c r="G6238" s="130">
        <v>7227961</v>
      </c>
      <c r="H6238" s="130" t="str">
        <f t="shared" si="194"/>
        <v>KT-170004</v>
      </c>
      <c r="I6238" s="130" t="str">
        <f t="shared" si="195"/>
        <v>A</v>
      </c>
    </row>
    <row r="6239" spans="1:9" x14ac:dyDescent="0.15">
      <c r="A6239" s="130">
        <v>6237</v>
      </c>
      <c r="B6239" s="130" t="s">
        <v>22458</v>
      </c>
      <c r="C6239" s="130" t="s">
        <v>18197</v>
      </c>
      <c r="D6239" s="130">
        <v>1</v>
      </c>
      <c r="E6239" s="130" t="s">
        <v>12384</v>
      </c>
      <c r="F6239" s="130">
        <v>365308</v>
      </c>
      <c r="G6239" s="130">
        <v>350308</v>
      </c>
      <c r="H6239" s="130" t="str">
        <f t="shared" si="194"/>
        <v>KT-170005</v>
      </c>
      <c r="I6239" s="130" t="str">
        <f t="shared" si="195"/>
        <v>VE</v>
      </c>
    </row>
    <row r="6240" spans="1:9" x14ac:dyDescent="0.15">
      <c r="A6240" s="130">
        <v>6238</v>
      </c>
      <c r="B6240" s="130" t="s">
        <v>8363</v>
      </c>
      <c r="C6240" s="130" t="s">
        <v>16240</v>
      </c>
      <c r="D6240" s="130">
        <v>4.5</v>
      </c>
      <c r="E6240" s="130" t="s">
        <v>12372</v>
      </c>
      <c r="F6240" s="130">
        <v>66736</v>
      </c>
      <c r="G6240" s="130">
        <v>74596</v>
      </c>
      <c r="H6240" s="130" t="str">
        <f t="shared" si="194"/>
        <v>KT-170006</v>
      </c>
      <c r="I6240" s="130" t="str">
        <f t="shared" si="195"/>
        <v>A</v>
      </c>
    </row>
    <row r="6241" spans="1:9" x14ac:dyDescent="0.15">
      <c r="A6241" s="130">
        <v>6239</v>
      </c>
      <c r="B6241" s="130" t="s">
        <v>3025</v>
      </c>
      <c r="C6241" s="130" t="s">
        <v>18200</v>
      </c>
      <c r="D6241" s="130">
        <v>3</v>
      </c>
      <c r="E6241" s="130" t="s">
        <v>12370</v>
      </c>
      <c r="F6241" s="130">
        <v>119200</v>
      </c>
      <c r="G6241" s="130">
        <v>176700</v>
      </c>
      <c r="H6241" s="130" t="str">
        <f t="shared" si="194"/>
        <v>KT-170007</v>
      </c>
      <c r="I6241" s="130" t="str">
        <f t="shared" si="195"/>
        <v>VE</v>
      </c>
    </row>
    <row r="6242" spans="1:9" x14ac:dyDescent="0.15">
      <c r="A6242" s="130">
        <v>6240</v>
      </c>
      <c r="B6242" s="130" t="s">
        <v>8364</v>
      </c>
      <c r="C6242" s="130" t="s">
        <v>18202</v>
      </c>
      <c r="D6242" s="130">
        <v>1000</v>
      </c>
      <c r="E6242" s="130" t="s">
        <v>12372</v>
      </c>
      <c r="F6242" s="130">
        <v>8132000</v>
      </c>
      <c r="G6242" s="130">
        <v>14234232</v>
      </c>
      <c r="H6242" s="130" t="str">
        <f t="shared" si="194"/>
        <v>KT-170008</v>
      </c>
      <c r="I6242" s="130" t="str">
        <f t="shared" si="195"/>
        <v>A</v>
      </c>
    </row>
    <row r="6243" spans="1:9" x14ac:dyDescent="0.15">
      <c r="A6243" s="130">
        <v>6241</v>
      </c>
      <c r="B6243" s="130" t="s">
        <v>8365</v>
      </c>
      <c r="C6243" s="130" t="s">
        <v>18204</v>
      </c>
      <c r="D6243" s="130">
        <v>10</v>
      </c>
      <c r="E6243" s="130" t="s">
        <v>12361</v>
      </c>
      <c r="F6243" s="130">
        <v>2980830</v>
      </c>
      <c r="G6243" s="130">
        <v>3173160</v>
      </c>
      <c r="H6243" s="130" t="str">
        <f t="shared" si="194"/>
        <v>KT-170009</v>
      </c>
      <c r="I6243" s="130" t="str">
        <f t="shared" si="195"/>
        <v>A</v>
      </c>
    </row>
    <row r="6244" spans="1:9" x14ac:dyDescent="0.15">
      <c r="A6244" s="130">
        <v>6242</v>
      </c>
      <c r="B6244" s="130" t="s">
        <v>8366</v>
      </c>
      <c r="C6244" s="130" t="s">
        <v>18206</v>
      </c>
      <c r="D6244" s="130">
        <v>1</v>
      </c>
      <c r="E6244" s="130" t="s">
        <v>12446</v>
      </c>
      <c r="F6244" s="130">
        <v>144243.98000000001</v>
      </c>
      <c r="G6244" s="130">
        <v>185455</v>
      </c>
      <c r="H6244" s="130" t="str">
        <f t="shared" si="194"/>
        <v>KT-170010</v>
      </c>
      <c r="I6244" s="130" t="str">
        <f t="shared" si="195"/>
        <v>A</v>
      </c>
    </row>
    <row r="6245" spans="1:9" x14ac:dyDescent="0.15">
      <c r="A6245" s="130">
        <v>6243</v>
      </c>
      <c r="B6245" s="130" t="s">
        <v>8367</v>
      </c>
      <c r="C6245" s="130" t="s">
        <v>18208</v>
      </c>
      <c r="D6245" s="130">
        <v>5</v>
      </c>
      <c r="E6245" s="130" t="s">
        <v>12403</v>
      </c>
      <c r="F6245" s="130">
        <v>4099750</v>
      </c>
      <c r="G6245" s="130">
        <v>5624750</v>
      </c>
      <c r="H6245" s="130" t="str">
        <f t="shared" si="194"/>
        <v>KT-170011</v>
      </c>
      <c r="I6245" s="130" t="str">
        <f t="shared" si="195"/>
        <v>A</v>
      </c>
    </row>
    <row r="6246" spans="1:9" x14ac:dyDescent="0.15">
      <c r="A6246" s="130">
        <v>6244</v>
      </c>
      <c r="B6246" s="130" t="s">
        <v>8368</v>
      </c>
      <c r="C6246" s="130" t="s">
        <v>18210</v>
      </c>
      <c r="D6246" s="130">
        <v>1</v>
      </c>
      <c r="E6246" s="130" t="s">
        <v>12462</v>
      </c>
      <c r="F6246" s="130">
        <v>2826600</v>
      </c>
      <c r="G6246" s="130">
        <v>3839200</v>
      </c>
      <c r="H6246" s="130" t="str">
        <f t="shared" si="194"/>
        <v>KT-170012</v>
      </c>
      <c r="I6246" s="130" t="str">
        <f t="shared" si="195"/>
        <v>A</v>
      </c>
    </row>
    <row r="6247" spans="1:9" x14ac:dyDescent="0.15">
      <c r="A6247" s="130">
        <v>6245</v>
      </c>
      <c r="B6247" s="130" t="s">
        <v>8369</v>
      </c>
      <c r="C6247" s="130" t="s">
        <v>18212</v>
      </c>
      <c r="D6247" s="130">
        <v>100</v>
      </c>
      <c r="E6247" s="130" t="s">
        <v>12372</v>
      </c>
      <c r="F6247" s="130">
        <v>1246266</v>
      </c>
      <c r="G6247" s="130">
        <v>1293920</v>
      </c>
      <c r="H6247" s="130" t="str">
        <f t="shared" si="194"/>
        <v>KT-170013</v>
      </c>
      <c r="I6247" s="130" t="str">
        <f t="shared" si="195"/>
        <v>A</v>
      </c>
    </row>
    <row r="6248" spans="1:9" x14ac:dyDescent="0.15">
      <c r="A6248" s="130">
        <v>6246</v>
      </c>
      <c r="B6248" s="130" t="s">
        <v>8370</v>
      </c>
      <c r="C6248" s="130" t="s">
        <v>18214</v>
      </c>
      <c r="D6248" s="130">
        <v>100</v>
      </c>
      <c r="E6248" s="130" t="s">
        <v>12361</v>
      </c>
      <c r="F6248" s="130">
        <v>1849700</v>
      </c>
      <c r="G6248" s="130">
        <v>2346500</v>
      </c>
      <c r="H6248" s="130" t="str">
        <f t="shared" si="194"/>
        <v>KT-170014</v>
      </c>
      <c r="I6248" s="130" t="str">
        <f t="shared" si="195"/>
        <v>A</v>
      </c>
    </row>
    <row r="6249" spans="1:9" x14ac:dyDescent="0.15">
      <c r="A6249" s="130">
        <v>6247</v>
      </c>
      <c r="B6249" s="130" t="s">
        <v>8371</v>
      </c>
      <c r="C6249" s="130" t="s">
        <v>18216</v>
      </c>
      <c r="D6249" s="130">
        <v>300</v>
      </c>
      <c r="E6249" s="130" t="s">
        <v>12372</v>
      </c>
      <c r="F6249" s="130">
        <v>4453792</v>
      </c>
      <c r="G6249" s="130">
        <v>5560980</v>
      </c>
      <c r="H6249" s="130" t="str">
        <f t="shared" si="194"/>
        <v>KT-170015</v>
      </c>
      <c r="I6249" s="130" t="str">
        <f t="shared" si="195"/>
        <v>A</v>
      </c>
    </row>
    <row r="6250" spans="1:9" x14ac:dyDescent="0.15">
      <c r="A6250" s="130">
        <v>6248</v>
      </c>
      <c r="B6250" s="130" t="s">
        <v>8372</v>
      </c>
      <c r="C6250" s="130" t="s">
        <v>18218</v>
      </c>
      <c r="D6250" s="130">
        <v>1000</v>
      </c>
      <c r="E6250" s="130" t="s">
        <v>12372</v>
      </c>
      <c r="F6250" s="130">
        <v>392296.4</v>
      </c>
      <c r="G6250" s="130">
        <v>387164.4</v>
      </c>
      <c r="H6250" s="130" t="str">
        <f t="shared" si="194"/>
        <v>KT-170016</v>
      </c>
      <c r="I6250" s="130" t="str">
        <f t="shared" si="195"/>
        <v>A</v>
      </c>
    </row>
    <row r="6251" spans="1:9" x14ac:dyDescent="0.15">
      <c r="A6251" s="130">
        <v>6249</v>
      </c>
      <c r="B6251" s="130" t="s">
        <v>8373</v>
      </c>
      <c r="C6251" s="130" t="s">
        <v>13027</v>
      </c>
      <c r="D6251" s="130">
        <v>1000</v>
      </c>
      <c r="E6251" s="130" t="s">
        <v>12901</v>
      </c>
      <c r="F6251" s="130">
        <v>4068600</v>
      </c>
      <c r="G6251" s="130">
        <v>4234000</v>
      </c>
      <c r="H6251" s="130" t="str">
        <f t="shared" si="194"/>
        <v>KT-170017</v>
      </c>
      <c r="I6251" s="130" t="str">
        <f t="shared" si="195"/>
        <v>A</v>
      </c>
    </row>
    <row r="6252" spans="1:9" x14ac:dyDescent="0.15">
      <c r="A6252" s="130">
        <v>6250</v>
      </c>
      <c r="B6252" s="130" t="s">
        <v>8374</v>
      </c>
      <c r="C6252" s="130" t="s">
        <v>17119</v>
      </c>
      <c r="D6252" s="130">
        <v>100</v>
      </c>
      <c r="E6252" s="130" t="s">
        <v>12372</v>
      </c>
      <c r="F6252" s="130">
        <v>664144</v>
      </c>
      <c r="G6252" s="130">
        <v>1271450</v>
      </c>
      <c r="H6252" s="130" t="str">
        <f t="shared" si="194"/>
        <v>KT-170018</v>
      </c>
      <c r="I6252" s="130" t="str">
        <f t="shared" si="195"/>
        <v>A</v>
      </c>
    </row>
    <row r="6253" spans="1:9" x14ac:dyDescent="0.15">
      <c r="A6253" s="130">
        <v>6251</v>
      </c>
      <c r="B6253" s="130" t="s">
        <v>8375</v>
      </c>
      <c r="C6253" s="130" t="s">
        <v>18222</v>
      </c>
      <c r="D6253" s="130">
        <v>100</v>
      </c>
      <c r="E6253" s="130" t="s">
        <v>12355</v>
      </c>
      <c r="F6253" s="130">
        <v>596003</v>
      </c>
      <c r="G6253" s="130">
        <v>817738</v>
      </c>
      <c r="H6253" s="130" t="str">
        <f t="shared" si="194"/>
        <v>KT-170019</v>
      </c>
      <c r="I6253" s="130" t="str">
        <f t="shared" si="195"/>
        <v>A</v>
      </c>
    </row>
    <row r="6254" spans="1:9" x14ac:dyDescent="0.15">
      <c r="A6254" s="130">
        <v>6252</v>
      </c>
      <c r="B6254" s="130" t="s">
        <v>8376</v>
      </c>
      <c r="C6254" s="130" t="s">
        <v>18224</v>
      </c>
      <c r="D6254" s="130">
        <v>300</v>
      </c>
      <c r="E6254" s="130" t="s">
        <v>12368</v>
      </c>
      <c r="F6254" s="130">
        <v>753960</v>
      </c>
      <c r="G6254" s="130">
        <v>1767210</v>
      </c>
      <c r="H6254" s="130" t="str">
        <f t="shared" si="194"/>
        <v>KT-170020</v>
      </c>
      <c r="I6254" s="130" t="str">
        <f t="shared" si="195"/>
        <v>A</v>
      </c>
    </row>
    <row r="6255" spans="1:9" x14ac:dyDescent="0.15">
      <c r="A6255" s="130">
        <v>6253</v>
      </c>
      <c r="B6255" s="130" t="s">
        <v>8377</v>
      </c>
      <c r="C6255" s="130" t="s">
        <v>18226</v>
      </c>
      <c r="D6255" s="130">
        <v>200</v>
      </c>
      <c r="E6255" s="130" t="s">
        <v>12776</v>
      </c>
      <c r="F6255" s="130">
        <v>199800</v>
      </c>
      <c r="G6255" s="130">
        <v>148206</v>
      </c>
      <c r="H6255" s="130" t="str">
        <f t="shared" si="194"/>
        <v>KT-170021</v>
      </c>
      <c r="I6255" s="130" t="str">
        <f t="shared" si="195"/>
        <v>A</v>
      </c>
    </row>
    <row r="6256" spans="1:9" x14ac:dyDescent="0.15">
      <c r="A6256" s="130">
        <v>6254</v>
      </c>
      <c r="B6256" s="130" t="s">
        <v>22452</v>
      </c>
      <c r="C6256" s="130" t="s">
        <v>18228</v>
      </c>
      <c r="D6256" s="130">
        <v>1</v>
      </c>
      <c r="E6256" s="130" t="s">
        <v>12402</v>
      </c>
      <c r="F6256" s="130">
        <v>45280</v>
      </c>
      <c r="G6256" s="130">
        <v>45280</v>
      </c>
      <c r="H6256" s="130" t="str">
        <f t="shared" si="194"/>
        <v>KT-170022</v>
      </c>
      <c r="I6256" s="130" t="str">
        <f t="shared" si="195"/>
        <v>VE</v>
      </c>
    </row>
    <row r="6257" spans="1:9" x14ac:dyDescent="0.15">
      <c r="A6257" s="130">
        <v>6255</v>
      </c>
      <c r="B6257" s="130" t="s">
        <v>8378</v>
      </c>
      <c r="C6257" s="130" t="s">
        <v>18230</v>
      </c>
      <c r="D6257" s="130">
        <v>1</v>
      </c>
      <c r="E6257" s="130" t="s">
        <v>12403</v>
      </c>
      <c r="F6257" s="130">
        <v>970088964</v>
      </c>
      <c r="G6257" s="130">
        <v>1552020069</v>
      </c>
      <c r="H6257" s="130" t="str">
        <f t="shared" si="194"/>
        <v>KT-170023</v>
      </c>
      <c r="I6257" s="130" t="str">
        <f t="shared" si="195"/>
        <v>A</v>
      </c>
    </row>
    <row r="6258" spans="1:9" x14ac:dyDescent="0.15">
      <c r="A6258" s="130">
        <v>6256</v>
      </c>
      <c r="B6258" s="130" t="s">
        <v>8379</v>
      </c>
      <c r="C6258" s="130" t="s">
        <v>18232</v>
      </c>
      <c r="D6258" s="130">
        <v>2300</v>
      </c>
      <c r="E6258" s="130" t="s">
        <v>12372</v>
      </c>
      <c r="F6258" s="130">
        <v>3362335.04</v>
      </c>
      <c r="G6258" s="130">
        <v>3356335.04</v>
      </c>
      <c r="H6258" s="130" t="str">
        <f t="shared" si="194"/>
        <v>KT-170024</v>
      </c>
      <c r="I6258" s="130" t="str">
        <f t="shared" si="195"/>
        <v>A</v>
      </c>
    </row>
    <row r="6259" spans="1:9" x14ac:dyDescent="0.15">
      <c r="A6259" s="130">
        <v>6257</v>
      </c>
      <c r="B6259" s="130" t="s">
        <v>8380</v>
      </c>
      <c r="C6259" s="130" t="s">
        <v>18234</v>
      </c>
      <c r="D6259" s="130">
        <v>1</v>
      </c>
      <c r="E6259" s="130" t="s">
        <v>12788</v>
      </c>
      <c r="F6259" s="130">
        <v>250701</v>
      </c>
      <c r="G6259" s="130">
        <v>332226</v>
      </c>
      <c r="H6259" s="130" t="str">
        <f t="shared" si="194"/>
        <v>KT-170025</v>
      </c>
      <c r="I6259" s="130" t="str">
        <f t="shared" si="195"/>
        <v>A</v>
      </c>
    </row>
    <row r="6260" spans="1:9" x14ac:dyDescent="0.15">
      <c r="A6260" s="130">
        <v>6258</v>
      </c>
      <c r="B6260" s="130" t="s">
        <v>8381</v>
      </c>
      <c r="C6260" s="130" t="s">
        <v>18236</v>
      </c>
      <c r="D6260" s="130">
        <v>100</v>
      </c>
      <c r="E6260" s="130" t="s">
        <v>12361</v>
      </c>
      <c r="F6260" s="130">
        <v>18326734.239999998</v>
      </c>
      <c r="G6260" s="130">
        <v>61888800</v>
      </c>
      <c r="H6260" s="130" t="str">
        <f t="shared" si="194"/>
        <v>KT-170026</v>
      </c>
      <c r="I6260" s="130" t="str">
        <f t="shared" si="195"/>
        <v>A</v>
      </c>
    </row>
    <row r="6261" spans="1:9" x14ac:dyDescent="0.15">
      <c r="A6261" s="130">
        <v>6259</v>
      </c>
      <c r="B6261" s="130" t="s">
        <v>8382</v>
      </c>
      <c r="C6261" s="130" t="s">
        <v>18238</v>
      </c>
      <c r="D6261" s="130">
        <v>1</v>
      </c>
      <c r="E6261" s="130" t="s">
        <v>12446</v>
      </c>
      <c r="F6261" s="130">
        <v>1339000</v>
      </c>
      <c r="G6261" s="130">
        <v>3714200</v>
      </c>
      <c r="H6261" s="130" t="str">
        <f t="shared" si="194"/>
        <v>KT-170027</v>
      </c>
      <c r="I6261" s="130" t="str">
        <f t="shared" si="195"/>
        <v>A</v>
      </c>
    </row>
    <row r="6262" spans="1:9" x14ac:dyDescent="0.15">
      <c r="A6262" s="130">
        <v>6260</v>
      </c>
      <c r="B6262" s="130" t="s">
        <v>8383</v>
      </c>
      <c r="C6262" s="130" t="s">
        <v>18240</v>
      </c>
      <c r="D6262" s="130">
        <v>5</v>
      </c>
      <c r="E6262" s="130" t="s">
        <v>12446</v>
      </c>
      <c r="F6262" s="130">
        <v>4758900</v>
      </c>
      <c r="G6262" s="130">
        <v>12126100</v>
      </c>
      <c r="H6262" s="130" t="str">
        <f t="shared" si="194"/>
        <v>KT-170028</v>
      </c>
      <c r="I6262" s="130" t="str">
        <f t="shared" si="195"/>
        <v>A</v>
      </c>
    </row>
    <row r="6263" spans="1:9" x14ac:dyDescent="0.15">
      <c r="A6263" s="130">
        <v>6261</v>
      </c>
      <c r="B6263" s="130" t="s">
        <v>8384</v>
      </c>
      <c r="C6263" s="130" t="s">
        <v>18242</v>
      </c>
      <c r="D6263" s="130">
        <v>100</v>
      </c>
      <c r="E6263" s="130" t="s">
        <v>12355</v>
      </c>
      <c r="F6263" s="130">
        <v>6013000</v>
      </c>
      <c r="G6263" s="130">
        <v>7308000</v>
      </c>
      <c r="H6263" s="130" t="str">
        <f t="shared" si="194"/>
        <v>KT-170029</v>
      </c>
      <c r="I6263" s="130" t="str">
        <f t="shared" si="195"/>
        <v>A</v>
      </c>
    </row>
    <row r="6264" spans="1:9" x14ac:dyDescent="0.15">
      <c r="A6264" s="130">
        <v>6262</v>
      </c>
      <c r="B6264" s="130" t="s">
        <v>22449</v>
      </c>
      <c r="C6264" s="130" t="s">
        <v>16143</v>
      </c>
      <c r="D6264" s="130">
        <v>600</v>
      </c>
      <c r="E6264" s="130" t="s">
        <v>12370</v>
      </c>
      <c r="F6264" s="130">
        <v>1039010</v>
      </c>
      <c r="G6264" s="130">
        <v>1405980</v>
      </c>
      <c r="H6264" s="130" t="str">
        <f t="shared" si="194"/>
        <v>KT-170030</v>
      </c>
      <c r="I6264" s="130" t="str">
        <f t="shared" si="195"/>
        <v>VE</v>
      </c>
    </row>
    <row r="6265" spans="1:9" x14ac:dyDescent="0.15">
      <c r="A6265" s="130">
        <v>6263</v>
      </c>
      <c r="B6265" s="130" t="s">
        <v>22448</v>
      </c>
      <c r="C6265" s="130" t="s">
        <v>16148</v>
      </c>
      <c r="D6265" s="130">
        <v>100</v>
      </c>
      <c r="E6265" s="130" t="s">
        <v>12355</v>
      </c>
      <c r="F6265" s="130">
        <v>913405</v>
      </c>
      <c r="G6265" s="130">
        <v>732000</v>
      </c>
      <c r="H6265" s="130" t="str">
        <f t="shared" si="194"/>
        <v>KT-170031</v>
      </c>
      <c r="I6265" s="130" t="str">
        <f t="shared" si="195"/>
        <v>VR</v>
      </c>
    </row>
    <row r="6266" spans="1:9" x14ac:dyDescent="0.15">
      <c r="A6266" s="130">
        <v>6264</v>
      </c>
      <c r="B6266" s="130" t="s">
        <v>8385</v>
      </c>
      <c r="C6266" s="130" t="s">
        <v>18246</v>
      </c>
      <c r="D6266" s="130">
        <v>100</v>
      </c>
      <c r="E6266" s="130" t="s">
        <v>12355</v>
      </c>
      <c r="F6266" s="130">
        <v>6065000</v>
      </c>
      <c r="G6266" s="130">
        <v>5819000</v>
      </c>
      <c r="H6266" s="130" t="str">
        <f t="shared" si="194"/>
        <v>KT-170032</v>
      </c>
      <c r="I6266" s="130" t="str">
        <f t="shared" si="195"/>
        <v>A</v>
      </c>
    </row>
    <row r="6267" spans="1:9" x14ac:dyDescent="0.15">
      <c r="A6267" s="130">
        <v>6265</v>
      </c>
      <c r="B6267" s="130" t="s">
        <v>3021</v>
      </c>
      <c r="C6267" s="130" t="s">
        <v>18248</v>
      </c>
      <c r="D6267" s="130">
        <v>1</v>
      </c>
      <c r="E6267" s="130" t="s">
        <v>12434</v>
      </c>
      <c r="F6267" s="130">
        <v>5000</v>
      </c>
      <c r="G6267" s="130">
        <v>1500</v>
      </c>
      <c r="H6267" s="130" t="str">
        <f t="shared" si="194"/>
        <v>KT-170033</v>
      </c>
      <c r="I6267" s="130" t="str">
        <f t="shared" si="195"/>
        <v>VE</v>
      </c>
    </row>
    <row r="6268" spans="1:9" x14ac:dyDescent="0.15">
      <c r="A6268" s="130">
        <v>6266</v>
      </c>
      <c r="B6268" s="130" t="s">
        <v>3020</v>
      </c>
      <c r="C6268" s="130" t="s">
        <v>18250</v>
      </c>
      <c r="D6268" s="130">
        <v>380</v>
      </c>
      <c r="E6268" s="130" t="s">
        <v>12372</v>
      </c>
      <c r="F6268" s="130">
        <v>38613.480000000003</v>
      </c>
      <c r="G6268" s="130">
        <v>41393.800000000003</v>
      </c>
      <c r="H6268" s="130" t="str">
        <f t="shared" si="194"/>
        <v>KT-170034</v>
      </c>
      <c r="I6268" s="130" t="str">
        <f t="shared" si="195"/>
        <v>VE</v>
      </c>
    </row>
    <row r="6269" spans="1:9" x14ac:dyDescent="0.15">
      <c r="A6269" s="130">
        <v>6267</v>
      </c>
      <c r="B6269" s="130" t="s">
        <v>8386</v>
      </c>
      <c r="C6269" s="130" t="s">
        <v>13257</v>
      </c>
      <c r="D6269" s="130">
        <v>10</v>
      </c>
      <c r="E6269" s="130" t="s">
        <v>12355</v>
      </c>
      <c r="F6269" s="130">
        <v>5298982</v>
      </c>
      <c r="G6269" s="130">
        <v>6504520</v>
      </c>
      <c r="H6269" s="130" t="str">
        <f t="shared" si="194"/>
        <v>KT-170035</v>
      </c>
      <c r="I6269" s="130" t="str">
        <f t="shared" si="195"/>
        <v>A</v>
      </c>
    </row>
    <row r="6270" spans="1:9" x14ac:dyDescent="0.15">
      <c r="A6270" s="130">
        <v>6268</v>
      </c>
      <c r="B6270" s="130" t="s">
        <v>8387</v>
      </c>
      <c r="C6270" s="130" t="s">
        <v>18253</v>
      </c>
      <c r="D6270" s="130">
        <v>2500</v>
      </c>
      <c r="E6270" s="130" t="s">
        <v>12372</v>
      </c>
      <c r="F6270" s="130">
        <v>337215</v>
      </c>
      <c r="G6270" s="130">
        <v>577283</v>
      </c>
      <c r="H6270" s="130" t="str">
        <f t="shared" si="194"/>
        <v>KT-170036</v>
      </c>
      <c r="I6270" s="130" t="str">
        <f t="shared" si="195"/>
        <v>A</v>
      </c>
    </row>
    <row r="6271" spans="1:9" x14ac:dyDescent="0.15">
      <c r="A6271" s="130">
        <v>6269</v>
      </c>
      <c r="B6271" s="130" t="s">
        <v>8388</v>
      </c>
      <c r="C6271" s="130" t="s">
        <v>18255</v>
      </c>
      <c r="D6271" s="130">
        <v>400</v>
      </c>
      <c r="E6271" s="130" t="s">
        <v>12372</v>
      </c>
      <c r="F6271" s="130">
        <v>718000</v>
      </c>
      <c r="G6271" s="130">
        <v>678000</v>
      </c>
      <c r="H6271" s="130" t="str">
        <f t="shared" si="194"/>
        <v>KT-170037</v>
      </c>
      <c r="I6271" s="130" t="str">
        <f t="shared" si="195"/>
        <v>A</v>
      </c>
    </row>
    <row r="6272" spans="1:9" x14ac:dyDescent="0.15">
      <c r="A6272" s="130">
        <v>6270</v>
      </c>
      <c r="B6272" s="130" t="s">
        <v>8389</v>
      </c>
      <c r="C6272" s="130" t="s">
        <v>17995</v>
      </c>
      <c r="D6272" s="130">
        <v>2000</v>
      </c>
      <c r="E6272" s="130" t="s">
        <v>12610</v>
      </c>
      <c r="F6272" s="130">
        <v>612100</v>
      </c>
      <c r="G6272" s="130">
        <v>709400</v>
      </c>
      <c r="H6272" s="130" t="str">
        <f t="shared" si="194"/>
        <v>KT-170038</v>
      </c>
      <c r="I6272" s="130" t="str">
        <f t="shared" si="195"/>
        <v>A</v>
      </c>
    </row>
    <row r="6273" spans="1:9" x14ac:dyDescent="0.15">
      <c r="A6273" s="130">
        <v>6271</v>
      </c>
      <c r="B6273" s="130" t="s">
        <v>8390</v>
      </c>
      <c r="C6273" s="130" t="s">
        <v>18258</v>
      </c>
      <c r="D6273" s="130">
        <v>1</v>
      </c>
      <c r="E6273" s="130" t="s">
        <v>12975</v>
      </c>
      <c r="F6273" s="130">
        <v>124400</v>
      </c>
      <c r="G6273" s="130">
        <v>240159</v>
      </c>
      <c r="H6273" s="130" t="str">
        <f t="shared" si="194"/>
        <v>KT-170039</v>
      </c>
      <c r="I6273" s="130" t="str">
        <f t="shared" si="195"/>
        <v>A</v>
      </c>
    </row>
    <row r="6274" spans="1:9" x14ac:dyDescent="0.15">
      <c r="A6274" s="130">
        <v>6272</v>
      </c>
      <c r="B6274" s="130" t="s">
        <v>8391</v>
      </c>
      <c r="C6274" s="130" t="s">
        <v>18260</v>
      </c>
      <c r="D6274" s="130">
        <v>100</v>
      </c>
      <c r="E6274" s="130" t="s">
        <v>12471</v>
      </c>
      <c r="F6274" s="130">
        <v>154950</v>
      </c>
      <c r="G6274" s="130">
        <v>49196</v>
      </c>
      <c r="H6274" s="130" t="str">
        <f t="shared" si="194"/>
        <v>KT-170040</v>
      </c>
      <c r="I6274" s="130" t="str">
        <f t="shared" si="195"/>
        <v>A</v>
      </c>
    </row>
    <row r="6275" spans="1:9" x14ac:dyDescent="0.15">
      <c r="A6275" s="130">
        <v>6273</v>
      </c>
      <c r="B6275" s="130" t="s">
        <v>8392</v>
      </c>
      <c r="C6275" s="130" t="s">
        <v>18262</v>
      </c>
      <c r="D6275" s="130">
        <v>300</v>
      </c>
      <c r="E6275" s="130" t="s">
        <v>12372</v>
      </c>
      <c r="F6275" s="130">
        <v>540500</v>
      </c>
      <c r="G6275" s="130">
        <v>858400</v>
      </c>
      <c r="H6275" s="130" t="str">
        <f t="shared" si="194"/>
        <v>KT-170041</v>
      </c>
      <c r="I6275" s="130" t="str">
        <f t="shared" si="195"/>
        <v>A</v>
      </c>
    </row>
    <row r="6276" spans="1:9" x14ac:dyDescent="0.15">
      <c r="A6276" s="130">
        <v>6274</v>
      </c>
      <c r="B6276" s="130" t="s">
        <v>8393</v>
      </c>
      <c r="C6276" s="130" t="s">
        <v>18264</v>
      </c>
      <c r="D6276" s="130">
        <v>200</v>
      </c>
      <c r="E6276" s="130" t="s">
        <v>12471</v>
      </c>
      <c r="F6276" s="130">
        <v>391930.3</v>
      </c>
      <c r="G6276" s="130">
        <v>660555.26</v>
      </c>
      <c r="H6276" s="130" t="str">
        <f t="shared" ref="H6276:H6339" si="196">LEFT(B6276,FIND("-",B6276)+6)</f>
        <v>KT-170042</v>
      </c>
      <c r="I6276" s="130" t="str">
        <f t="shared" ref="I6276:I6339" si="197">RIGHT(B6276,LEN(B6276)-FIND("-",B6276)-7)</f>
        <v>A</v>
      </c>
    </row>
    <row r="6277" spans="1:9" x14ac:dyDescent="0.15">
      <c r="A6277" s="130">
        <v>6275</v>
      </c>
      <c r="B6277" s="130" t="s">
        <v>8394</v>
      </c>
      <c r="C6277" s="130" t="s">
        <v>18266</v>
      </c>
      <c r="D6277" s="130">
        <v>1</v>
      </c>
      <c r="E6277" s="130" t="s">
        <v>18267</v>
      </c>
      <c r="F6277" s="130">
        <v>3300000</v>
      </c>
      <c r="G6277" s="130">
        <v>1600000</v>
      </c>
      <c r="H6277" s="130" t="str">
        <f t="shared" si="196"/>
        <v>KT-170043</v>
      </c>
      <c r="I6277" s="130" t="str">
        <f t="shared" si="197"/>
        <v>A</v>
      </c>
    </row>
    <row r="6278" spans="1:9" x14ac:dyDescent="0.15">
      <c r="A6278" s="130">
        <v>6276</v>
      </c>
      <c r="B6278" s="130" t="s">
        <v>8395</v>
      </c>
      <c r="C6278" s="130" t="s">
        <v>18269</v>
      </c>
      <c r="D6278" s="130">
        <v>2200</v>
      </c>
      <c r="E6278" s="130" t="s">
        <v>12361</v>
      </c>
      <c r="F6278" s="130">
        <v>9203710</v>
      </c>
      <c r="G6278" s="130">
        <v>20790288</v>
      </c>
      <c r="H6278" s="130" t="str">
        <f t="shared" si="196"/>
        <v>KT-170044</v>
      </c>
      <c r="I6278" s="130" t="str">
        <f t="shared" si="197"/>
        <v>A</v>
      </c>
    </row>
    <row r="6279" spans="1:9" x14ac:dyDescent="0.15">
      <c r="A6279" s="130">
        <v>6277</v>
      </c>
      <c r="B6279" s="130" t="s">
        <v>8396</v>
      </c>
      <c r="C6279" s="130" t="s">
        <v>17630</v>
      </c>
      <c r="D6279" s="130">
        <v>100</v>
      </c>
      <c r="E6279" s="130" t="s">
        <v>12372</v>
      </c>
      <c r="F6279" s="130">
        <v>377775</v>
      </c>
      <c r="G6279" s="130">
        <v>391578</v>
      </c>
      <c r="H6279" s="130" t="str">
        <f t="shared" si="196"/>
        <v>KT-170045</v>
      </c>
      <c r="I6279" s="130" t="str">
        <f t="shared" si="197"/>
        <v>A</v>
      </c>
    </row>
    <row r="6280" spans="1:9" x14ac:dyDescent="0.15">
      <c r="A6280" s="130">
        <v>6278</v>
      </c>
      <c r="B6280" s="130" t="s">
        <v>8397</v>
      </c>
      <c r="C6280" s="130" t="s">
        <v>18272</v>
      </c>
      <c r="D6280" s="130">
        <v>4</v>
      </c>
      <c r="E6280" s="130" t="s">
        <v>12403</v>
      </c>
      <c r="F6280" s="130">
        <v>3155537</v>
      </c>
      <c r="G6280" s="130">
        <v>4711416</v>
      </c>
      <c r="H6280" s="130" t="str">
        <f t="shared" si="196"/>
        <v>KT-170046</v>
      </c>
      <c r="I6280" s="130" t="str">
        <f t="shared" si="197"/>
        <v>A</v>
      </c>
    </row>
    <row r="6281" spans="1:9" x14ac:dyDescent="0.15">
      <c r="A6281" s="130">
        <v>6279</v>
      </c>
      <c r="B6281" s="130" t="s">
        <v>8398</v>
      </c>
      <c r="C6281" s="130" t="s">
        <v>17143</v>
      </c>
      <c r="D6281" s="130">
        <v>300</v>
      </c>
      <c r="E6281" s="130" t="s">
        <v>12361</v>
      </c>
      <c r="F6281" s="130">
        <v>11511600</v>
      </c>
      <c r="G6281" s="130">
        <v>16710000</v>
      </c>
      <c r="H6281" s="130" t="str">
        <f t="shared" si="196"/>
        <v>KT-170047</v>
      </c>
      <c r="I6281" s="130" t="str">
        <f t="shared" si="197"/>
        <v>A</v>
      </c>
    </row>
    <row r="6282" spans="1:9" x14ac:dyDescent="0.15">
      <c r="A6282" s="130">
        <v>6280</v>
      </c>
      <c r="B6282" s="130" t="s">
        <v>8399</v>
      </c>
      <c r="C6282" s="130" t="s">
        <v>18275</v>
      </c>
      <c r="D6282" s="130">
        <v>40000</v>
      </c>
      <c r="E6282" s="130" t="s">
        <v>12372</v>
      </c>
      <c r="F6282" s="130">
        <v>297480000</v>
      </c>
      <c r="G6282" s="130">
        <v>285960000</v>
      </c>
      <c r="H6282" s="130" t="str">
        <f t="shared" si="196"/>
        <v>KT-170048</v>
      </c>
      <c r="I6282" s="130" t="str">
        <f t="shared" si="197"/>
        <v>A</v>
      </c>
    </row>
    <row r="6283" spans="1:9" x14ac:dyDescent="0.15">
      <c r="A6283" s="130">
        <v>6281</v>
      </c>
      <c r="B6283" s="130" t="s">
        <v>22446</v>
      </c>
      <c r="C6283" s="130" t="s">
        <v>18277</v>
      </c>
      <c r="D6283" s="130">
        <v>1</v>
      </c>
      <c r="E6283" s="130" t="s">
        <v>13699</v>
      </c>
      <c r="F6283" s="130">
        <v>31364</v>
      </c>
      <c r="G6283" s="130">
        <v>30299</v>
      </c>
      <c r="H6283" s="130" t="str">
        <f t="shared" si="196"/>
        <v>KT-170049</v>
      </c>
      <c r="I6283" s="130" t="str">
        <f t="shared" si="197"/>
        <v>VR</v>
      </c>
    </row>
    <row r="6284" spans="1:9" x14ac:dyDescent="0.15">
      <c r="A6284" s="130">
        <v>6282</v>
      </c>
      <c r="B6284" s="130" t="s">
        <v>8400</v>
      </c>
      <c r="C6284" s="130" t="s">
        <v>18279</v>
      </c>
      <c r="D6284" s="130">
        <v>50</v>
      </c>
      <c r="E6284" s="130" t="s">
        <v>12372</v>
      </c>
      <c r="F6284" s="130">
        <v>216633.60000000001</v>
      </c>
      <c r="G6284" s="130">
        <v>342148</v>
      </c>
      <c r="H6284" s="130" t="str">
        <f t="shared" si="196"/>
        <v>KT-170050</v>
      </c>
      <c r="I6284" s="130" t="str">
        <f t="shared" si="197"/>
        <v>A</v>
      </c>
    </row>
    <row r="6285" spans="1:9" x14ac:dyDescent="0.15">
      <c r="A6285" s="130">
        <v>6283</v>
      </c>
      <c r="B6285" s="130" t="s">
        <v>8401</v>
      </c>
      <c r="C6285" s="130" t="s">
        <v>18281</v>
      </c>
      <c r="D6285" s="130">
        <v>300</v>
      </c>
      <c r="E6285" s="130" t="s">
        <v>12361</v>
      </c>
      <c r="F6285" s="130">
        <v>59800</v>
      </c>
      <c r="G6285" s="130">
        <v>52400</v>
      </c>
      <c r="H6285" s="130" t="str">
        <f t="shared" si="196"/>
        <v>KT-170051</v>
      </c>
      <c r="I6285" s="130" t="str">
        <f t="shared" si="197"/>
        <v>A</v>
      </c>
    </row>
    <row r="6286" spans="1:9" x14ac:dyDescent="0.15">
      <c r="A6286" s="130">
        <v>6284</v>
      </c>
      <c r="B6286" s="130" t="s">
        <v>8402</v>
      </c>
      <c r="C6286" s="130" t="s">
        <v>201</v>
      </c>
      <c r="D6286" s="130">
        <v>1000</v>
      </c>
      <c r="E6286" s="130" t="s">
        <v>12355</v>
      </c>
      <c r="F6286" s="130">
        <v>1435385</v>
      </c>
      <c r="G6286" s="130">
        <v>2382132</v>
      </c>
      <c r="H6286" s="130" t="str">
        <f t="shared" si="196"/>
        <v>KT-170052</v>
      </c>
      <c r="I6286" s="130" t="str">
        <f t="shared" si="197"/>
        <v>A</v>
      </c>
    </row>
    <row r="6287" spans="1:9" x14ac:dyDescent="0.15">
      <c r="A6287" s="130">
        <v>6285</v>
      </c>
      <c r="B6287" s="130" t="s">
        <v>8403</v>
      </c>
      <c r="C6287" s="130" t="s">
        <v>18284</v>
      </c>
      <c r="D6287" s="130">
        <v>1000</v>
      </c>
      <c r="E6287" s="130" t="s">
        <v>12368</v>
      </c>
      <c r="F6287" s="130">
        <v>13603000</v>
      </c>
      <c r="G6287" s="130">
        <v>23065575</v>
      </c>
      <c r="H6287" s="130" t="str">
        <f t="shared" si="196"/>
        <v>KT-170053</v>
      </c>
      <c r="I6287" s="130" t="str">
        <f t="shared" si="197"/>
        <v>A</v>
      </c>
    </row>
    <row r="6288" spans="1:9" x14ac:dyDescent="0.15">
      <c r="A6288" s="130">
        <v>6286</v>
      </c>
      <c r="B6288" s="130" t="s">
        <v>8404</v>
      </c>
      <c r="C6288" s="130" t="s">
        <v>18286</v>
      </c>
      <c r="D6288" s="130">
        <v>100</v>
      </c>
      <c r="E6288" s="130" t="s">
        <v>12370</v>
      </c>
      <c r="F6288" s="130">
        <v>853100</v>
      </c>
      <c r="G6288" s="130">
        <v>854800</v>
      </c>
      <c r="H6288" s="130" t="str">
        <f t="shared" si="196"/>
        <v>KT-170054</v>
      </c>
      <c r="I6288" s="130" t="str">
        <f t="shared" si="197"/>
        <v>A</v>
      </c>
    </row>
    <row r="6289" spans="1:9" x14ac:dyDescent="0.15">
      <c r="A6289" s="130">
        <v>6287</v>
      </c>
      <c r="B6289" s="130" t="s">
        <v>8405</v>
      </c>
      <c r="C6289" s="130" t="s">
        <v>18288</v>
      </c>
      <c r="D6289" s="130">
        <v>5</v>
      </c>
      <c r="E6289" s="130" t="s">
        <v>12403</v>
      </c>
      <c r="F6289" s="130">
        <v>11470000</v>
      </c>
      <c r="G6289" s="130">
        <v>6603000</v>
      </c>
      <c r="H6289" s="130" t="str">
        <f t="shared" si="196"/>
        <v>KT-170055</v>
      </c>
      <c r="I6289" s="130" t="str">
        <f t="shared" si="197"/>
        <v>A</v>
      </c>
    </row>
    <row r="6290" spans="1:9" x14ac:dyDescent="0.15">
      <c r="A6290" s="130">
        <v>6288</v>
      </c>
      <c r="B6290" s="130" t="s">
        <v>8406</v>
      </c>
      <c r="C6290" s="130" t="s">
        <v>18290</v>
      </c>
      <c r="D6290" s="130">
        <v>100</v>
      </c>
      <c r="E6290" s="130" t="s">
        <v>12368</v>
      </c>
      <c r="F6290" s="130">
        <v>1850991</v>
      </c>
      <c r="G6290" s="130">
        <v>921200</v>
      </c>
      <c r="H6290" s="130" t="str">
        <f t="shared" si="196"/>
        <v>KT-170056</v>
      </c>
      <c r="I6290" s="130" t="str">
        <f t="shared" si="197"/>
        <v>A</v>
      </c>
    </row>
    <row r="6291" spans="1:9" x14ac:dyDescent="0.15">
      <c r="A6291" s="130">
        <v>6289</v>
      </c>
      <c r="B6291" s="130" t="s">
        <v>3015</v>
      </c>
      <c r="C6291" s="130" t="s">
        <v>18292</v>
      </c>
      <c r="D6291" s="130">
        <v>100</v>
      </c>
      <c r="E6291" s="130" t="s">
        <v>12462</v>
      </c>
      <c r="F6291" s="130">
        <v>1099020</v>
      </c>
      <c r="G6291" s="130">
        <v>1483270</v>
      </c>
      <c r="H6291" s="130" t="str">
        <f t="shared" si="196"/>
        <v>KT-170057</v>
      </c>
      <c r="I6291" s="130" t="str">
        <f t="shared" si="197"/>
        <v>VR</v>
      </c>
    </row>
    <row r="6292" spans="1:9" x14ac:dyDescent="0.15">
      <c r="A6292" s="130">
        <v>6290</v>
      </c>
      <c r="B6292" s="130" t="s">
        <v>8407</v>
      </c>
      <c r="C6292" s="130" t="s">
        <v>18294</v>
      </c>
      <c r="D6292" s="130">
        <v>20</v>
      </c>
      <c r="E6292" s="130" t="s">
        <v>12368</v>
      </c>
      <c r="F6292" s="130">
        <v>707716.6</v>
      </c>
      <c r="G6292" s="130">
        <v>1158577.3999999999</v>
      </c>
      <c r="H6292" s="130" t="str">
        <f t="shared" si="196"/>
        <v>KT-170058</v>
      </c>
      <c r="I6292" s="130" t="str">
        <f t="shared" si="197"/>
        <v>A</v>
      </c>
    </row>
    <row r="6293" spans="1:9" x14ac:dyDescent="0.15">
      <c r="A6293" s="130">
        <v>6291</v>
      </c>
      <c r="B6293" s="130" t="s">
        <v>22445</v>
      </c>
      <c r="C6293" s="130" t="s">
        <v>18296</v>
      </c>
      <c r="D6293" s="130">
        <v>1</v>
      </c>
      <c r="E6293" s="130" t="s">
        <v>12788</v>
      </c>
      <c r="F6293" s="130">
        <v>642300</v>
      </c>
      <c r="G6293" s="130">
        <v>217500</v>
      </c>
      <c r="H6293" s="130" t="str">
        <f t="shared" si="196"/>
        <v>KT-170059</v>
      </c>
      <c r="I6293" s="130" t="str">
        <f t="shared" si="197"/>
        <v>VE</v>
      </c>
    </row>
    <row r="6294" spans="1:9" x14ac:dyDescent="0.15">
      <c r="A6294" s="130">
        <v>6292</v>
      </c>
      <c r="B6294" s="130" t="s">
        <v>8408</v>
      </c>
      <c r="C6294" s="130" t="s">
        <v>16592</v>
      </c>
      <c r="D6294" s="130">
        <v>100</v>
      </c>
      <c r="E6294" s="130" t="s">
        <v>12368</v>
      </c>
      <c r="F6294" s="130">
        <v>8565000</v>
      </c>
      <c r="G6294" s="130">
        <v>9034000</v>
      </c>
      <c r="H6294" s="130" t="str">
        <f t="shared" si="196"/>
        <v>KT-170060</v>
      </c>
      <c r="I6294" s="130" t="str">
        <f t="shared" si="197"/>
        <v>A</v>
      </c>
    </row>
    <row r="6295" spans="1:9" x14ac:dyDescent="0.15">
      <c r="A6295" s="130">
        <v>6293</v>
      </c>
      <c r="B6295" s="130" t="s">
        <v>8409</v>
      </c>
      <c r="C6295" s="130" t="s">
        <v>18299</v>
      </c>
      <c r="D6295" s="130">
        <v>0.05</v>
      </c>
      <c r="E6295" s="130" t="s">
        <v>12361</v>
      </c>
      <c r="F6295" s="130">
        <v>434853.6</v>
      </c>
      <c r="G6295" s="130">
        <v>448094.65</v>
      </c>
      <c r="H6295" s="130" t="str">
        <f t="shared" si="196"/>
        <v>KT-170061</v>
      </c>
      <c r="I6295" s="130" t="str">
        <f t="shared" si="197"/>
        <v>A</v>
      </c>
    </row>
    <row r="6296" spans="1:9" x14ac:dyDescent="0.15">
      <c r="A6296" s="130">
        <v>6294</v>
      </c>
      <c r="B6296" s="130" t="s">
        <v>8410</v>
      </c>
      <c r="C6296" s="130" t="s">
        <v>18300</v>
      </c>
      <c r="D6296" s="130">
        <v>1</v>
      </c>
      <c r="E6296" s="130" t="s">
        <v>17530</v>
      </c>
      <c r="F6296" s="130">
        <v>2887800</v>
      </c>
      <c r="G6296" s="130">
        <v>5290000</v>
      </c>
      <c r="H6296" s="130" t="str">
        <f t="shared" si="196"/>
        <v>KT-170062</v>
      </c>
      <c r="I6296" s="130" t="str">
        <f t="shared" si="197"/>
        <v>A</v>
      </c>
    </row>
    <row r="6297" spans="1:9" x14ac:dyDescent="0.15">
      <c r="A6297" s="130">
        <v>6295</v>
      </c>
      <c r="B6297" s="130" t="s">
        <v>3010</v>
      </c>
      <c r="C6297" s="130" t="s">
        <v>14457</v>
      </c>
      <c r="D6297" s="130">
        <v>100</v>
      </c>
      <c r="E6297" s="130" t="s">
        <v>12462</v>
      </c>
      <c r="F6297" s="130">
        <v>3829736</v>
      </c>
      <c r="G6297" s="130">
        <v>83577705</v>
      </c>
      <c r="H6297" s="130" t="str">
        <f t="shared" si="196"/>
        <v>KT-170063</v>
      </c>
      <c r="I6297" s="130" t="str">
        <f t="shared" si="197"/>
        <v>VR</v>
      </c>
    </row>
    <row r="6298" spans="1:9" x14ac:dyDescent="0.15">
      <c r="A6298" s="130">
        <v>6296</v>
      </c>
      <c r="B6298" s="130" t="s">
        <v>22444</v>
      </c>
      <c r="C6298" s="130" t="s">
        <v>18303</v>
      </c>
      <c r="D6298" s="130">
        <v>7000</v>
      </c>
      <c r="E6298" s="130" t="s">
        <v>12372</v>
      </c>
      <c r="F6298" s="130">
        <v>9532.7999999999993</v>
      </c>
      <c r="G6298" s="130">
        <v>18077</v>
      </c>
      <c r="H6298" s="130" t="str">
        <f t="shared" si="196"/>
        <v>KT-170064</v>
      </c>
      <c r="I6298" s="130" t="str">
        <f t="shared" si="197"/>
        <v>VE</v>
      </c>
    </row>
    <row r="6299" spans="1:9" x14ac:dyDescent="0.15">
      <c r="A6299" s="130">
        <v>6297</v>
      </c>
      <c r="B6299" s="130" t="s">
        <v>3009</v>
      </c>
      <c r="C6299" s="130" t="s">
        <v>18305</v>
      </c>
      <c r="D6299" s="130">
        <v>100</v>
      </c>
      <c r="E6299" s="130" t="s">
        <v>12372</v>
      </c>
      <c r="F6299" s="130">
        <v>93620</v>
      </c>
      <c r="G6299" s="130">
        <v>171430</v>
      </c>
      <c r="H6299" s="130" t="str">
        <f t="shared" si="196"/>
        <v>KT-170065</v>
      </c>
      <c r="I6299" s="130" t="str">
        <f t="shared" si="197"/>
        <v>VE</v>
      </c>
    </row>
    <row r="6300" spans="1:9" x14ac:dyDescent="0.15">
      <c r="A6300" s="130">
        <v>6298</v>
      </c>
      <c r="B6300" s="130" t="s">
        <v>8411</v>
      </c>
      <c r="C6300" s="130" t="s">
        <v>18307</v>
      </c>
      <c r="D6300" s="130">
        <v>300</v>
      </c>
      <c r="E6300" s="130" t="s">
        <v>12361</v>
      </c>
      <c r="F6300" s="130">
        <v>57600</v>
      </c>
      <c r="G6300" s="130">
        <v>51900</v>
      </c>
      <c r="H6300" s="130" t="str">
        <f t="shared" si="196"/>
        <v>KT-170066</v>
      </c>
      <c r="I6300" s="130" t="str">
        <f t="shared" si="197"/>
        <v>A</v>
      </c>
    </row>
    <row r="6301" spans="1:9" x14ac:dyDescent="0.15">
      <c r="A6301" s="130">
        <v>6299</v>
      </c>
      <c r="B6301" s="130" t="s">
        <v>8412</v>
      </c>
      <c r="C6301" s="130" t="s">
        <v>18309</v>
      </c>
      <c r="D6301" s="130">
        <v>20</v>
      </c>
      <c r="E6301" s="130" t="s">
        <v>12462</v>
      </c>
      <c r="F6301" s="130">
        <v>5325573</v>
      </c>
      <c r="G6301" s="130">
        <v>5493858</v>
      </c>
      <c r="H6301" s="130" t="str">
        <f t="shared" si="196"/>
        <v>KT-170067</v>
      </c>
      <c r="I6301" s="130" t="str">
        <f t="shared" si="197"/>
        <v>A</v>
      </c>
    </row>
    <row r="6302" spans="1:9" x14ac:dyDescent="0.15">
      <c r="A6302" s="130">
        <v>6300</v>
      </c>
      <c r="B6302" s="130" t="s">
        <v>22442</v>
      </c>
      <c r="C6302" s="130" t="s">
        <v>18311</v>
      </c>
      <c r="D6302" s="130">
        <v>380</v>
      </c>
      <c r="E6302" s="130" t="s">
        <v>12372</v>
      </c>
      <c r="F6302" s="130">
        <v>45851.19</v>
      </c>
      <c r="G6302" s="130">
        <v>52817.7</v>
      </c>
      <c r="H6302" s="130" t="str">
        <f t="shared" si="196"/>
        <v>KT-170068</v>
      </c>
      <c r="I6302" s="130" t="str">
        <f t="shared" si="197"/>
        <v>VE</v>
      </c>
    </row>
    <row r="6303" spans="1:9" x14ac:dyDescent="0.15">
      <c r="A6303" s="130">
        <v>6301</v>
      </c>
      <c r="B6303" s="130" t="s">
        <v>8413</v>
      </c>
      <c r="C6303" s="130" t="s">
        <v>18313</v>
      </c>
      <c r="D6303" s="130">
        <v>5000</v>
      </c>
      <c r="E6303" s="130" t="s">
        <v>12372</v>
      </c>
      <c r="F6303" s="130">
        <v>189820</v>
      </c>
      <c r="G6303" s="130">
        <v>385796</v>
      </c>
      <c r="H6303" s="130" t="str">
        <f t="shared" si="196"/>
        <v>KT-170069</v>
      </c>
      <c r="I6303" s="130" t="str">
        <f t="shared" si="197"/>
        <v>A</v>
      </c>
    </row>
    <row r="6304" spans="1:9" x14ac:dyDescent="0.15">
      <c r="A6304" s="130">
        <v>6302</v>
      </c>
      <c r="B6304" s="130" t="s">
        <v>8414</v>
      </c>
      <c r="C6304" s="130" t="s">
        <v>18315</v>
      </c>
      <c r="D6304" s="130">
        <v>100</v>
      </c>
      <c r="E6304" s="130" t="s">
        <v>12370</v>
      </c>
      <c r="F6304" s="130">
        <v>990000</v>
      </c>
      <c r="G6304" s="130">
        <v>2313000</v>
      </c>
      <c r="H6304" s="130" t="str">
        <f t="shared" si="196"/>
        <v>KT-170070</v>
      </c>
      <c r="I6304" s="130" t="str">
        <f t="shared" si="197"/>
        <v>A</v>
      </c>
    </row>
    <row r="6305" spans="1:9" x14ac:dyDescent="0.15">
      <c r="A6305" s="130">
        <v>6303</v>
      </c>
      <c r="B6305" s="130" t="s">
        <v>8415</v>
      </c>
      <c r="C6305" s="130" t="s">
        <v>18317</v>
      </c>
      <c r="D6305" s="130">
        <v>3000</v>
      </c>
      <c r="E6305" s="130" t="s">
        <v>12372</v>
      </c>
      <c r="F6305" s="130">
        <v>931160</v>
      </c>
      <c r="G6305" s="130">
        <v>1388980</v>
      </c>
      <c r="H6305" s="130" t="str">
        <f t="shared" si="196"/>
        <v>KT-170071</v>
      </c>
      <c r="I6305" s="130" t="str">
        <f t="shared" si="197"/>
        <v>A</v>
      </c>
    </row>
    <row r="6306" spans="1:9" x14ac:dyDescent="0.15">
      <c r="A6306" s="130">
        <v>6304</v>
      </c>
      <c r="B6306" s="130" t="s">
        <v>8416</v>
      </c>
      <c r="C6306" s="130" t="s">
        <v>18319</v>
      </c>
      <c r="D6306" s="130">
        <v>100</v>
      </c>
      <c r="E6306" s="130" t="s">
        <v>12372</v>
      </c>
      <c r="F6306" s="130">
        <v>222900</v>
      </c>
      <c r="G6306" s="130">
        <v>279000</v>
      </c>
      <c r="H6306" s="130" t="str">
        <f t="shared" si="196"/>
        <v>KT-170072</v>
      </c>
      <c r="I6306" s="130" t="str">
        <f t="shared" si="197"/>
        <v>A</v>
      </c>
    </row>
    <row r="6307" spans="1:9" x14ac:dyDescent="0.15">
      <c r="A6307" s="130">
        <v>6305</v>
      </c>
      <c r="B6307" s="130" t="s">
        <v>3005</v>
      </c>
      <c r="C6307" s="130" t="s">
        <v>18321</v>
      </c>
      <c r="D6307" s="130">
        <v>100</v>
      </c>
      <c r="E6307" s="130" t="s">
        <v>12462</v>
      </c>
      <c r="F6307" s="130">
        <v>1359750</v>
      </c>
      <c r="G6307" s="130">
        <v>2151650</v>
      </c>
      <c r="H6307" s="130" t="str">
        <f t="shared" si="196"/>
        <v>KT-170073</v>
      </c>
      <c r="I6307" s="130" t="str">
        <f t="shared" si="197"/>
        <v>VR</v>
      </c>
    </row>
    <row r="6308" spans="1:9" x14ac:dyDescent="0.15">
      <c r="A6308" s="130">
        <v>6306</v>
      </c>
      <c r="B6308" s="130" t="s">
        <v>8417</v>
      </c>
      <c r="C6308" s="130" t="s">
        <v>18323</v>
      </c>
      <c r="D6308" s="130">
        <v>60</v>
      </c>
      <c r="E6308" s="130" t="s">
        <v>12355</v>
      </c>
      <c r="F6308" s="130">
        <v>27207072.34</v>
      </c>
      <c r="G6308" s="130">
        <v>24980693.120000001</v>
      </c>
      <c r="H6308" s="130" t="str">
        <f t="shared" si="196"/>
        <v>KT-170074</v>
      </c>
      <c r="I6308" s="130" t="str">
        <f t="shared" si="197"/>
        <v>A</v>
      </c>
    </row>
    <row r="6309" spans="1:9" x14ac:dyDescent="0.15">
      <c r="A6309" s="130">
        <v>6307</v>
      </c>
      <c r="B6309" s="130" t="s">
        <v>8418</v>
      </c>
      <c r="C6309" s="130" t="s">
        <v>18325</v>
      </c>
      <c r="D6309" s="130">
        <v>100</v>
      </c>
      <c r="E6309" s="130" t="s">
        <v>12462</v>
      </c>
      <c r="F6309" s="130">
        <v>18706296</v>
      </c>
      <c r="G6309" s="130">
        <v>17681245</v>
      </c>
      <c r="H6309" s="130" t="str">
        <f t="shared" si="196"/>
        <v>KT-170075</v>
      </c>
      <c r="I6309" s="130" t="str">
        <f t="shared" si="197"/>
        <v>A</v>
      </c>
    </row>
    <row r="6310" spans="1:9" x14ac:dyDescent="0.15">
      <c r="A6310" s="130">
        <v>6308</v>
      </c>
      <c r="B6310" s="130" t="s">
        <v>2976</v>
      </c>
      <c r="C6310" s="130" t="s">
        <v>18327</v>
      </c>
      <c r="D6310" s="130">
        <v>12</v>
      </c>
      <c r="E6310" s="130" t="s">
        <v>18328</v>
      </c>
      <c r="F6310" s="130">
        <v>437914</v>
      </c>
      <c r="G6310" s="130">
        <v>1261800</v>
      </c>
      <c r="H6310" s="130" t="str">
        <f t="shared" si="196"/>
        <v>KT-170076</v>
      </c>
      <c r="I6310" s="130" t="str">
        <f t="shared" si="197"/>
        <v>VE</v>
      </c>
    </row>
    <row r="6311" spans="1:9" x14ac:dyDescent="0.15">
      <c r="A6311" s="130">
        <v>6309</v>
      </c>
      <c r="B6311" s="130" t="s">
        <v>8419</v>
      </c>
      <c r="C6311" s="130" t="s">
        <v>18330</v>
      </c>
      <c r="D6311" s="130">
        <v>10</v>
      </c>
      <c r="E6311" s="130" t="s">
        <v>12403</v>
      </c>
      <c r="F6311" s="130">
        <v>532669.4</v>
      </c>
      <c r="G6311" s="130">
        <v>629798.6</v>
      </c>
      <c r="H6311" s="130" t="str">
        <f t="shared" si="196"/>
        <v>KT-170077</v>
      </c>
      <c r="I6311" s="130" t="str">
        <f t="shared" si="197"/>
        <v>A</v>
      </c>
    </row>
    <row r="6312" spans="1:9" x14ac:dyDescent="0.15">
      <c r="A6312" s="130">
        <v>6310</v>
      </c>
      <c r="B6312" s="130" t="s">
        <v>8420</v>
      </c>
      <c r="C6312" s="130" t="s">
        <v>18332</v>
      </c>
      <c r="D6312" s="130">
        <v>1000</v>
      </c>
      <c r="E6312" s="130" t="s">
        <v>12368</v>
      </c>
      <c r="F6312" s="130">
        <v>5279000</v>
      </c>
      <c r="G6312" s="130">
        <v>7363000</v>
      </c>
      <c r="H6312" s="130" t="str">
        <f t="shared" si="196"/>
        <v>KT-170078</v>
      </c>
      <c r="I6312" s="130" t="str">
        <f t="shared" si="197"/>
        <v>A</v>
      </c>
    </row>
    <row r="6313" spans="1:9" x14ac:dyDescent="0.15">
      <c r="A6313" s="130">
        <v>6311</v>
      </c>
      <c r="B6313" s="130" t="s">
        <v>8421</v>
      </c>
      <c r="C6313" s="130" t="s">
        <v>18334</v>
      </c>
      <c r="D6313" s="130">
        <v>50</v>
      </c>
      <c r="E6313" s="130" t="s">
        <v>12610</v>
      </c>
      <c r="F6313" s="130">
        <v>162058</v>
      </c>
      <c r="G6313" s="130">
        <v>287058</v>
      </c>
      <c r="H6313" s="130" t="str">
        <f t="shared" si="196"/>
        <v>KT-170079</v>
      </c>
      <c r="I6313" s="130" t="str">
        <f t="shared" si="197"/>
        <v>A</v>
      </c>
    </row>
    <row r="6314" spans="1:9" x14ac:dyDescent="0.15">
      <c r="A6314" s="130">
        <v>6312</v>
      </c>
      <c r="B6314" s="130" t="s">
        <v>22439</v>
      </c>
      <c r="C6314" s="130" t="s">
        <v>18336</v>
      </c>
      <c r="D6314" s="130">
        <v>380</v>
      </c>
      <c r="E6314" s="130" t="s">
        <v>12372</v>
      </c>
      <c r="F6314" s="130">
        <v>20426</v>
      </c>
      <c r="G6314" s="130">
        <v>24473.8</v>
      </c>
      <c r="H6314" s="130" t="str">
        <f t="shared" si="196"/>
        <v>KT-170080</v>
      </c>
      <c r="I6314" s="130" t="str">
        <f t="shared" si="197"/>
        <v>VE</v>
      </c>
    </row>
    <row r="6315" spans="1:9" x14ac:dyDescent="0.15">
      <c r="A6315" s="130">
        <v>6313</v>
      </c>
      <c r="B6315" s="130" t="s">
        <v>8422</v>
      </c>
      <c r="C6315" s="130" t="s">
        <v>18338</v>
      </c>
      <c r="D6315" s="130">
        <v>10</v>
      </c>
      <c r="E6315" s="130" t="s">
        <v>12446</v>
      </c>
      <c r="F6315" s="130">
        <v>489040</v>
      </c>
      <c r="G6315" s="130">
        <v>999040</v>
      </c>
      <c r="H6315" s="130" t="str">
        <f t="shared" si="196"/>
        <v>KT-170081</v>
      </c>
      <c r="I6315" s="130" t="str">
        <f t="shared" si="197"/>
        <v>A</v>
      </c>
    </row>
    <row r="6316" spans="1:9" x14ac:dyDescent="0.15">
      <c r="A6316" s="130">
        <v>6314</v>
      </c>
      <c r="B6316" s="130" t="s">
        <v>8423</v>
      </c>
      <c r="C6316" s="130" t="s">
        <v>388</v>
      </c>
      <c r="D6316" s="130">
        <v>1000</v>
      </c>
      <c r="E6316" s="130" t="s">
        <v>12372</v>
      </c>
      <c r="F6316" s="130">
        <v>4038000</v>
      </c>
      <c r="G6316" s="130">
        <v>3750000</v>
      </c>
      <c r="H6316" s="130" t="str">
        <f t="shared" si="196"/>
        <v>KT-170082</v>
      </c>
      <c r="I6316" s="130" t="str">
        <f t="shared" si="197"/>
        <v>A</v>
      </c>
    </row>
    <row r="6317" spans="1:9" x14ac:dyDescent="0.15">
      <c r="A6317" s="130">
        <v>6315</v>
      </c>
      <c r="B6317" s="130" t="s">
        <v>8424</v>
      </c>
      <c r="C6317" s="130" t="s">
        <v>18341</v>
      </c>
      <c r="D6317" s="130">
        <v>6</v>
      </c>
      <c r="E6317" s="130" t="s">
        <v>12893</v>
      </c>
      <c r="F6317" s="130">
        <v>686720</v>
      </c>
      <c r="G6317" s="130">
        <v>314900</v>
      </c>
      <c r="H6317" s="130" t="str">
        <f t="shared" si="196"/>
        <v>KT-170083</v>
      </c>
      <c r="I6317" s="130" t="str">
        <f t="shared" si="197"/>
        <v>A</v>
      </c>
    </row>
    <row r="6318" spans="1:9" x14ac:dyDescent="0.15">
      <c r="A6318" s="130">
        <v>6316</v>
      </c>
      <c r="B6318" s="130" t="s">
        <v>8425</v>
      </c>
      <c r="C6318" s="130" t="s">
        <v>18343</v>
      </c>
      <c r="D6318" s="130">
        <v>10000</v>
      </c>
      <c r="E6318" s="130" t="s">
        <v>12368</v>
      </c>
      <c r="F6318" s="130">
        <v>14880.5</v>
      </c>
      <c r="G6318" s="130">
        <v>29863.4</v>
      </c>
      <c r="H6318" s="130" t="str">
        <f t="shared" si="196"/>
        <v>KT-170084</v>
      </c>
      <c r="I6318" s="130" t="str">
        <f t="shared" si="197"/>
        <v>A</v>
      </c>
    </row>
    <row r="6319" spans="1:9" x14ac:dyDescent="0.15">
      <c r="A6319" s="130">
        <v>6317</v>
      </c>
      <c r="B6319" s="130" t="s">
        <v>2999</v>
      </c>
      <c r="C6319" s="130" t="s">
        <v>18345</v>
      </c>
      <c r="D6319" s="130">
        <v>100</v>
      </c>
      <c r="E6319" s="130" t="s">
        <v>14832</v>
      </c>
      <c r="F6319" s="130">
        <v>819890</v>
      </c>
      <c r="G6319" s="130">
        <v>4616241</v>
      </c>
      <c r="H6319" s="130" t="str">
        <f t="shared" si="196"/>
        <v>KT-170085</v>
      </c>
      <c r="I6319" s="130" t="str">
        <f t="shared" si="197"/>
        <v>VR</v>
      </c>
    </row>
    <row r="6320" spans="1:9" x14ac:dyDescent="0.15">
      <c r="A6320" s="130">
        <v>6318</v>
      </c>
      <c r="B6320" s="130" t="s">
        <v>8426</v>
      </c>
      <c r="C6320" s="130" t="s">
        <v>18347</v>
      </c>
      <c r="D6320" s="130">
        <v>100</v>
      </c>
      <c r="E6320" s="130" t="s">
        <v>12370</v>
      </c>
      <c r="F6320" s="130">
        <v>2317300</v>
      </c>
      <c r="G6320" s="130">
        <v>2434400</v>
      </c>
      <c r="H6320" s="130" t="str">
        <f t="shared" si="196"/>
        <v>KT-170086</v>
      </c>
      <c r="I6320" s="130" t="str">
        <f t="shared" si="197"/>
        <v>A</v>
      </c>
    </row>
    <row r="6321" spans="1:9" x14ac:dyDescent="0.15">
      <c r="A6321" s="130">
        <v>6319</v>
      </c>
      <c r="B6321" s="130" t="s">
        <v>8427</v>
      </c>
      <c r="C6321" s="130" t="s">
        <v>18349</v>
      </c>
      <c r="D6321" s="130">
        <v>20</v>
      </c>
      <c r="E6321" s="130" t="s">
        <v>12462</v>
      </c>
      <c r="F6321" s="130">
        <v>3049186</v>
      </c>
      <c r="G6321" s="130">
        <v>3357457</v>
      </c>
      <c r="H6321" s="130" t="str">
        <f t="shared" si="196"/>
        <v>KT-170087</v>
      </c>
      <c r="I6321" s="130" t="str">
        <f t="shared" si="197"/>
        <v>A</v>
      </c>
    </row>
    <row r="6322" spans="1:9" x14ac:dyDescent="0.15">
      <c r="A6322" s="130">
        <v>6320</v>
      </c>
      <c r="B6322" s="130" t="s">
        <v>22436</v>
      </c>
      <c r="C6322" s="130" t="s">
        <v>18351</v>
      </c>
      <c r="D6322" s="130">
        <v>3</v>
      </c>
      <c r="E6322" s="130" t="s">
        <v>12372</v>
      </c>
      <c r="F6322" s="130">
        <v>229674.2</v>
      </c>
      <c r="G6322" s="130">
        <v>268880.40000000002</v>
      </c>
      <c r="H6322" s="130" t="str">
        <f t="shared" si="196"/>
        <v>KT-170088</v>
      </c>
      <c r="I6322" s="130" t="str">
        <f t="shared" si="197"/>
        <v>VR</v>
      </c>
    </row>
    <row r="6323" spans="1:9" x14ac:dyDescent="0.15">
      <c r="A6323" s="130">
        <v>6321</v>
      </c>
      <c r="B6323" s="130" t="s">
        <v>8428</v>
      </c>
      <c r="C6323" s="130" t="s">
        <v>18353</v>
      </c>
      <c r="D6323" s="130">
        <v>20</v>
      </c>
      <c r="E6323" s="130" t="s">
        <v>12462</v>
      </c>
      <c r="F6323" s="130">
        <v>843900</v>
      </c>
      <c r="G6323" s="130">
        <v>866100</v>
      </c>
      <c r="H6323" s="130" t="str">
        <f t="shared" si="196"/>
        <v>KT-170089</v>
      </c>
      <c r="I6323" s="130" t="str">
        <f t="shared" si="197"/>
        <v>A</v>
      </c>
    </row>
    <row r="6324" spans="1:9" x14ac:dyDescent="0.15">
      <c r="A6324" s="130">
        <v>6322</v>
      </c>
      <c r="B6324" s="130" t="s">
        <v>22435</v>
      </c>
      <c r="C6324" s="130" t="s">
        <v>18355</v>
      </c>
      <c r="D6324" s="130">
        <v>1</v>
      </c>
      <c r="E6324" s="130" t="s">
        <v>18356</v>
      </c>
      <c r="F6324" s="130">
        <v>200900</v>
      </c>
      <c r="G6324" s="130">
        <v>183800</v>
      </c>
      <c r="H6324" s="130" t="str">
        <f t="shared" si="196"/>
        <v>KT-170090</v>
      </c>
      <c r="I6324" s="130" t="str">
        <f t="shared" si="197"/>
        <v>VE</v>
      </c>
    </row>
    <row r="6325" spans="1:9" x14ac:dyDescent="0.15">
      <c r="A6325" s="130">
        <v>6323</v>
      </c>
      <c r="B6325" s="130" t="s">
        <v>8429</v>
      </c>
      <c r="C6325" s="130" t="s">
        <v>18358</v>
      </c>
      <c r="D6325" s="130">
        <v>1</v>
      </c>
      <c r="E6325" s="130" t="s">
        <v>12688</v>
      </c>
      <c r="F6325" s="130">
        <v>85300</v>
      </c>
      <c r="G6325" s="130">
        <v>46300</v>
      </c>
      <c r="H6325" s="130" t="str">
        <f t="shared" si="196"/>
        <v>KT-170091</v>
      </c>
      <c r="I6325" s="130" t="str">
        <f t="shared" si="197"/>
        <v>A</v>
      </c>
    </row>
    <row r="6326" spans="1:9" x14ac:dyDescent="0.15">
      <c r="A6326" s="130">
        <v>6324</v>
      </c>
      <c r="B6326" s="130" t="s">
        <v>8430</v>
      </c>
      <c r="C6326" s="130" t="s">
        <v>17901</v>
      </c>
      <c r="D6326" s="130">
        <v>480</v>
      </c>
      <c r="E6326" s="130" t="s">
        <v>12372</v>
      </c>
      <c r="F6326" s="130">
        <v>33417455</v>
      </c>
      <c r="G6326" s="130">
        <v>44343176</v>
      </c>
      <c r="H6326" s="130" t="str">
        <f t="shared" si="196"/>
        <v>KT-170092</v>
      </c>
      <c r="I6326" s="130" t="str">
        <f t="shared" si="197"/>
        <v>A</v>
      </c>
    </row>
    <row r="6327" spans="1:9" x14ac:dyDescent="0.15">
      <c r="A6327" s="130">
        <v>6325</v>
      </c>
      <c r="B6327" s="130" t="s">
        <v>8431</v>
      </c>
      <c r="C6327" s="130" t="s">
        <v>18361</v>
      </c>
      <c r="D6327" s="130">
        <v>200000</v>
      </c>
      <c r="E6327" s="130" t="s">
        <v>12372</v>
      </c>
      <c r="F6327" s="130">
        <v>2222997</v>
      </c>
      <c r="G6327" s="130">
        <v>2794858</v>
      </c>
      <c r="H6327" s="130" t="str">
        <f t="shared" si="196"/>
        <v>KT-170093</v>
      </c>
      <c r="I6327" s="130" t="str">
        <f t="shared" si="197"/>
        <v>A</v>
      </c>
    </row>
    <row r="6328" spans="1:9" x14ac:dyDescent="0.15">
      <c r="A6328" s="130">
        <v>6326</v>
      </c>
      <c r="B6328" s="130" t="s">
        <v>8432</v>
      </c>
      <c r="C6328" s="130" t="s">
        <v>18363</v>
      </c>
      <c r="D6328" s="130">
        <v>100</v>
      </c>
      <c r="E6328" s="130" t="s">
        <v>12355</v>
      </c>
      <c r="F6328" s="130">
        <v>141752</v>
      </c>
      <c r="G6328" s="130">
        <v>420000</v>
      </c>
      <c r="H6328" s="130" t="str">
        <f t="shared" si="196"/>
        <v>KT-170094</v>
      </c>
      <c r="I6328" s="130" t="str">
        <f t="shared" si="197"/>
        <v>A</v>
      </c>
    </row>
    <row r="6329" spans="1:9" x14ac:dyDescent="0.15">
      <c r="A6329" s="130">
        <v>6327</v>
      </c>
      <c r="B6329" s="130" t="s">
        <v>8433</v>
      </c>
      <c r="C6329" s="130" t="s">
        <v>18365</v>
      </c>
      <c r="D6329" s="130">
        <v>1</v>
      </c>
      <c r="E6329" s="130" t="s">
        <v>12384</v>
      </c>
      <c r="F6329" s="130">
        <v>430300</v>
      </c>
      <c r="G6329" s="130">
        <v>350500</v>
      </c>
      <c r="H6329" s="130" t="str">
        <f t="shared" si="196"/>
        <v>KT-170095</v>
      </c>
      <c r="I6329" s="130" t="str">
        <f t="shared" si="197"/>
        <v>A</v>
      </c>
    </row>
    <row r="6330" spans="1:9" x14ac:dyDescent="0.15">
      <c r="A6330" s="130">
        <v>6328</v>
      </c>
      <c r="B6330" s="130" t="s">
        <v>8434</v>
      </c>
      <c r="C6330" s="130" t="s">
        <v>18367</v>
      </c>
      <c r="D6330" s="130">
        <v>1</v>
      </c>
      <c r="E6330" s="130" t="s">
        <v>18368</v>
      </c>
      <c r="F6330" s="130">
        <v>816890</v>
      </c>
      <c r="G6330" s="130">
        <v>1024020</v>
      </c>
      <c r="H6330" s="130" t="str">
        <f t="shared" si="196"/>
        <v>KT-170096</v>
      </c>
      <c r="I6330" s="130" t="str">
        <f t="shared" si="197"/>
        <v>A</v>
      </c>
    </row>
    <row r="6331" spans="1:9" x14ac:dyDescent="0.15">
      <c r="A6331" s="130">
        <v>6329</v>
      </c>
      <c r="B6331" s="130" t="s">
        <v>8435</v>
      </c>
      <c r="C6331" s="130" t="s">
        <v>18370</v>
      </c>
      <c r="D6331" s="130">
        <v>180</v>
      </c>
      <c r="E6331" s="130" t="s">
        <v>12676</v>
      </c>
      <c r="F6331" s="130">
        <v>5017160</v>
      </c>
      <c r="G6331" s="130">
        <v>3816360</v>
      </c>
      <c r="H6331" s="130" t="str">
        <f t="shared" si="196"/>
        <v>KT-170097</v>
      </c>
      <c r="I6331" s="130" t="str">
        <f t="shared" si="197"/>
        <v>A</v>
      </c>
    </row>
    <row r="6332" spans="1:9" x14ac:dyDescent="0.15">
      <c r="A6332" s="130">
        <v>6330</v>
      </c>
      <c r="B6332" s="130" t="s">
        <v>8436</v>
      </c>
      <c r="C6332" s="130" t="s">
        <v>18372</v>
      </c>
      <c r="D6332" s="130">
        <v>10</v>
      </c>
      <c r="E6332" s="130" t="s">
        <v>12370</v>
      </c>
      <c r="F6332" s="130">
        <v>334500</v>
      </c>
      <c r="G6332" s="130">
        <v>594500</v>
      </c>
      <c r="H6332" s="130" t="str">
        <f t="shared" si="196"/>
        <v>KT-170098</v>
      </c>
      <c r="I6332" s="130" t="str">
        <f t="shared" si="197"/>
        <v>A</v>
      </c>
    </row>
    <row r="6333" spans="1:9" x14ac:dyDescent="0.15">
      <c r="A6333" s="130">
        <v>6331</v>
      </c>
      <c r="B6333" s="130" t="s">
        <v>8437</v>
      </c>
      <c r="C6333" s="130" t="s">
        <v>2090</v>
      </c>
      <c r="D6333" s="130">
        <v>400</v>
      </c>
      <c r="E6333" s="130" t="s">
        <v>12355</v>
      </c>
      <c r="F6333" s="130">
        <v>94000</v>
      </c>
      <c r="G6333" s="130">
        <v>163940</v>
      </c>
      <c r="H6333" s="130" t="str">
        <f t="shared" si="196"/>
        <v>KT-170099</v>
      </c>
      <c r="I6333" s="130" t="str">
        <f t="shared" si="197"/>
        <v>A</v>
      </c>
    </row>
    <row r="6334" spans="1:9" x14ac:dyDescent="0.15">
      <c r="A6334" s="130">
        <v>6332</v>
      </c>
      <c r="B6334" s="130" t="s">
        <v>8438</v>
      </c>
      <c r="C6334" s="130" t="s">
        <v>18375</v>
      </c>
      <c r="D6334" s="130">
        <v>20000</v>
      </c>
      <c r="E6334" s="130" t="s">
        <v>12361</v>
      </c>
      <c r="F6334" s="130">
        <v>4198000</v>
      </c>
      <c r="G6334" s="130">
        <v>4617560</v>
      </c>
      <c r="H6334" s="130" t="str">
        <f t="shared" si="196"/>
        <v>KT-170100</v>
      </c>
      <c r="I6334" s="130" t="str">
        <f t="shared" si="197"/>
        <v>A</v>
      </c>
    </row>
    <row r="6335" spans="1:9" x14ac:dyDescent="0.15">
      <c r="A6335" s="130">
        <v>6333</v>
      </c>
      <c r="B6335" s="130" t="s">
        <v>8439</v>
      </c>
      <c r="C6335" s="130" t="s">
        <v>18377</v>
      </c>
      <c r="D6335" s="130">
        <v>6</v>
      </c>
      <c r="E6335" s="130" t="s">
        <v>12355</v>
      </c>
      <c r="F6335" s="130">
        <v>397574.6</v>
      </c>
      <c r="G6335" s="130">
        <v>1055097.8999999999</v>
      </c>
      <c r="H6335" s="130" t="str">
        <f t="shared" si="196"/>
        <v>KT-170101</v>
      </c>
      <c r="I6335" s="130" t="str">
        <f t="shared" si="197"/>
        <v>A</v>
      </c>
    </row>
    <row r="6336" spans="1:9" x14ac:dyDescent="0.15">
      <c r="A6336" s="130">
        <v>6334</v>
      </c>
      <c r="B6336" s="130" t="s">
        <v>8440</v>
      </c>
      <c r="C6336" s="130" t="s">
        <v>18379</v>
      </c>
      <c r="D6336" s="130">
        <v>3</v>
      </c>
      <c r="E6336" s="130" t="s">
        <v>12370</v>
      </c>
      <c r="F6336" s="130">
        <v>143748</v>
      </c>
      <c r="G6336" s="130">
        <v>170130</v>
      </c>
      <c r="H6336" s="130" t="str">
        <f t="shared" si="196"/>
        <v>KT-170102</v>
      </c>
      <c r="I6336" s="130" t="str">
        <f t="shared" si="197"/>
        <v>A</v>
      </c>
    </row>
    <row r="6337" spans="1:9" x14ac:dyDescent="0.15">
      <c r="A6337" s="130">
        <v>6335</v>
      </c>
      <c r="B6337" s="130" t="s">
        <v>2998</v>
      </c>
      <c r="C6337" s="130" t="s">
        <v>14360</v>
      </c>
      <c r="D6337" s="130">
        <v>100</v>
      </c>
      <c r="E6337" s="130" t="s">
        <v>12462</v>
      </c>
      <c r="F6337" s="130">
        <v>2476480</v>
      </c>
      <c r="G6337" s="130">
        <v>3278480</v>
      </c>
      <c r="H6337" s="130" t="str">
        <f t="shared" si="196"/>
        <v>KT-170103</v>
      </c>
      <c r="I6337" s="130" t="str">
        <f t="shared" si="197"/>
        <v>VR</v>
      </c>
    </row>
    <row r="6338" spans="1:9" x14ac:dyDescent="0.15">
      <c r="A6338" s="130">
        <v>6336</v>
      </c>
      <c r="B6338" s="130" t="s">
        <v>8441</v>
      </c>
      <c r="C6338" s="130" t="s">
        <v>18382</v>
      </c>
      <c r="D6338" s="130">
        <v>600</v>
      </c>
      <c r="E6338" s="130" t="s">
        <v>12355</v>
      </c>
      <c r="F6338" s="130">
        <v>1071796</v>
      </c>
      <c r="G6338" s="130">
        <v>4620000</v>
      </c>
      <c r="H6338" s="130" t="str">
        <f t="shared" si="196"/>
        <v>KT-170104</v>
      </c>
      <c r="I6338" s="130" t="str">
        <f t="shared" si="197"/>
        <v>A</v>
      </c>
    </row>
    <row r="6339" spans="1:9" x14ac:dyDescent="0.15">
      <c r="A6339" s="130">
        <v>6337</v>
      </c>
      <c r="B6339" s="130" t="s">
        <v>2997</v>
      </c>
      <c r="C6339" s="130" t="s">
        <v>18384</v>
      </c>
      <c r="D6339" s="130">
        <v>100</v>
      </c>
      <c r="E6339" s="130" t="s">
        <v>12462</v>
      </c>
      <c r="F6339" s="130">
        <v>118450</v>
      </c>
      <c r="G6339" s="130">
        <v>1379780</v>
      </c>
      <c r="H6339" s="130" t="str">
        <f t="shared" si="196"/>
        <v>KT-170105</v>
      </c>
      <c r="I6339" s="130" t="str">
        <f t="shared" si="197"/>
        <v>VR</v>
      </c>
    </row>
    <row r="6340" spans="1:9" x14ac:dyDescent="0.15">
      <c r="A6340" s="130">
        <v>6338</v>
      </c>
      <c r="B6340" s="130" t="s">
        <v>2996</v>
      </c>
      <c r="C6340" s="130" t="s">
        <v>18386</v>
      </c>
      <c r="D6340" s="130">
        <v>100</v>
      </c>
      <c r="E6340" s="130" t="s">
        <v>12462</v>
      </c>
      <c r="F6340" s="130">
        <v>5000000</v>
      </c>
      <c r="G6340" s="130">
        <v>125000000</v>
      </c>
      <c r="H6340" s="130" t="str">
        <f t="shared" ref="H6340:H6403" si="198">LEFT(B6340,FIND("-",B6340)+6)</f>
        <v>KT-170106</v>
      </c>
      <c r="I6340" s="130" t="str">
        <f t="shared" ref="I6340:I6403" si="199">RIGHT(B6340,LEN(B6340)-FIND("-",B6340)-7)</f>
        <v>VR</v>
      </c>
    </row>
    <row r="6341" spans="1:9" x14ac:dyDescent="0.15">
      <c r="A6341" s="130">
        <v>6339</v>
      </c>
      <c r="B6341" s="130" t="s">
        <v>8442</v>
      </c>
      <c r="C6341" s="130" t="s">
        <v>2255</v>
      </c>
      <c r="D6341" s="130">
        <v>1000</v>
      </c>
      <c r="E6341" s="130" t="s">
        <v>12901</v>
      </c>
      <c r="F6341" s="130">
        <v>2912700</v>
      </c>
      <c r="G6341" s="130">
        <v>3364600</v>
      </c>
      <c r="H6341" s="130" t="str">
        <f t="shared" si="198"/>
        <v>KT-170107</v>
      </c>
      <c r="I6341" s="130" t="str">
        <f t="shared" si="199"/>
        <v>A</v>
      </c>
    </row>
    <row r="6342" spans="1:9" x14ac:dyDescent="0.15">
      <c r="A6342" s="130">
        <v>6340</v>
      </c>
      <c r="B6342" s="130" t="s">
        <v>8443</v>
      </c>
      <c r="C6342" s="130" t="s">
        <v>14083</v>
      </c>
      <c r="D6342" s="130">
        <v>100</v>
      </c>
      <c r="E6342" s="130" t="s">
        <v>12361</v>
      </c>
      <c r="F6342" s="130">
        <v>203000.2</v>
      </c>
      <c r="G6342" s="130">
        <v>215137</v>
      </c>
      <c r="H6342" s="130" t="str">
        <f t="shared" si="198"/>
        <v>KT-170108</v>
      </c>
      <c r="I6342" s="130" t="str">
        <f t="shared" si="199"/>
        <v>A</v>
      </c>
    </row>
    <row r="6343" spans="1:9" x14ac:dyDescent="0.15">
      <c r="A6343" s="130">
        <v>6341</v>
      </c>
      <c r="B6343" s="130" t="s">
        <v>2995</v>
      </c>
      <c r="C6343" s="130" t="s">
        <v>18390</v>
      </c>
      <c r="D6343" s="130">
        <v>100</v>
      </c>
      <c r="E6343" s="130" t="s">
        <v>12462</v>
      </c>
      <c r="F6343" s="130">
        <v>790085</v>
      </c>
      <c r="G6343" s="130">
        <v>1578869</v>
      </c>
      <c r="H6343" s="130" t="str">
        <f t="shared" si="198"/>
        <v>KT-170109</v>
      </c>
      <c r="I6343" s="130" t="str">
        <f t="shared" si="199"/>
        <v>VR</v>
      </c>
    </row>
    <row r="6344" spans="1:9" x14ac:dyDescent="0.15">
      <c r="A6344" s="130">
        <v>6342</v>
      </c>
      <c r="B6344" s="130" t="s">
        <v>8444</v>
      </c>
      <c r="C6344" s="130" t="s">
        <v>18392</v>
      </c>
      <c r="D6344" s="130">
        <v>100</v>
      </c>
      <c r="E6344" s="130" t="s">
        <v>12372</v>
      </c>
      <c r="F6344" s="130">
        <v>184219.64</v>
      </c>
      <c r="G6344" s="130">
        <v>200719.64</v>
      </c>
      <c r="H6344" s="130" t="str">
        <f t="shared" si="198"/>
        <v>KT-170110</v>
      </c>
      <c r="I6344" s="130" t="str">
        <f t="shared" si="199"/>
        <v>A</v>
      </c>
    </row>
    <row r="6345" spans="1:9" x14ac:dyDescent="0.15">
      <c r="A6345" s="130">
        <v>6343</v>
      </c>
      <c r="B6345" s="130" t="s">
        <v>8445</v>
      </c>
      <c r="C6345" s="130" t="s">
        <v>18394</v>
      </c>
      <c r="D6345" s="130">
        <v>300</v>
      </c>
      <c r="E6345" s="130" t="s">
        <v>12361</v>
      </c>
      <c r="F6345" s="130">
        <v>42600</v>
      </c>
      <c r="G6345" s="130">
        <v>92300</v>
      </c>
      <c r="H6345" s="130" t="str">
        <f t="shared" si="198"/>
        <v>KT-170111</v>
      </c>
      <c r="I6345" s="130" t="str">
        <f t="shared" si="199"/>
        <v>A</v>
      </c>
    </row>
    <row r="6346" spans="1:9" x14ac:dyDescent="0.15">
      <c r="A6346" s="130">
        <v>6344</v>
      </c>
      <c r="B6346" s="130" t="s">
        <v>8446</v>
      </c>
      <c r="C6346" s="130" t="s">
        <v>18396</v>
      </c>
      <c r="D6346" s="130">
        <v>100</v>
      </c>
      <c r="E6346" s="130" t="s">
        <v>12462</v>
      </c>
      <c r="F6346" s="130">
        <v>10728989</v>
      </c>
      <c r="G6346" s="130">
        <v>19693475</v>
      </c>
      <c r="H6346" s="130" t="str">
        <f t="shared" si="198"/>
        <v>KT-170112</v>
      </c>
      <c r="I6346" s="130" t="str">
        <f t="shared" si="199"/>
        <v>A</v>
      </c>
    </row>
    <row r="6347" spans="1:9" x14ac:dyDescent="0.15">
      <c r="A6347" s="130">
        <v>6345</v>
      </c>
      <c r="B6347" s="130" t="s">
        <v>22430</v>
      </c>
      <c r="C6347" s="130" t="s">
        <v>18398</v>
      </c>
      <c r="D6347" s="130">
        <v>10</v>
      </c>
      <c r="E6347" s="130" t="s">
        <v>12610</v>
      </c>
      <c r="F6347" s="130">
        <v>208031.13</v>
      </c>
      <c r="G6347" s="130">
        <v>208031.13</v>
      </c>
      <c r="H6347" s="130" t="str">
        <f t="shared" si="198"/>
        <v>KT-170113</v>
      </c>
      <c r="I6347" s="130" t="str">
        <f t="shared" si="199"/>
        <v>VE</v>
      </c>
    </row>
    <row r="6348" spans="1:9" x14ac:dyDescent="0.15">
      <c r="A6348" s="130">
        <v>6346</v>
      </c>
      <c r="B6348" s="130" t="s">
        <v>8447</v>
      </c>
      <c r="C6348" s="130" t="s">
        <v>18400</v>
      </c>
      <c r="D6348" s="130">
        <v>1</v>
      </c>
      <c r="E6348" s="130" t="s">
        <v>18401</v>
      </c>
      <c r="F6348" s="130">
        <v>6219792.7999999998</v>
      </c>
      <c r="G6348" s="130">
        <v>4432718.16</v>
      </c>
      <c r="H6348" s="130" t="str">
        <f t="shared" si="198"/>
        <v>KT-170114</v>
      </c>
      <c r="I6348" s="130" t="str">
        <f t="shared" si="199"/>
        <v>A</v>
      </c>
    </row>
    <row r="6349" spans="1:9" x14ac:dyDescent="0.15">
      <c r="A6349" s="130">
        <v>6347</v>
      </c>
      <c r="B6349" s="130" t="s">
        <v>8448</v>
      </c>
      <c r="C6349" s="130" t="s">
        <v>18403</v>
      </c>
      <c r="D6349" s="130">
        <v>50</v>
      </c>
      <c r="E6349" s="130" t="s">
        <v>12355</v>
      </c>
      <c r="F6349" s="130">
        <v>281380</v>
      </c>
      <c r="G6349" s="130">
        <v>533958</v>
      </c>
      <c r="H6349" s="130" t="str">
        <f t="shared" si="198"/>
        <v>KT-170115</v>
      </c>
      <c r="I6349" s="130" t="str">
        <f t="shared" si="199"/>
        <v>A</v>
      </c>
    </row>
    <row r="6350" spans="1:9" x14ac:dyDescent="0.15">
      <c r="A6350" s="130">
        <v>6348</v>
      </c>
      <c r="B6350" s="130" t="s">
        <v>8449</v>
      </c>
      <c r="C6350" s="130" t="s">
        <v>18405</v>
      </c>
      <c r="D6350" s="130">
        <v>1000</v>
      </c>
      <c r="E6350" s="130" t="s">
        <v>12901</v>
      </c>
      <c r="F6350" s="130">
        <v>5047460</v>
      </c>
      <c r="G6350" s="130">
        <v>5372400</v>
      </c>
      <c r="H6350" s="130" t="str">
        <f t="shared" si="198"/>
        <v>KT-170116</v>
      </c>
      <c r="I6350" s="130" t="str">
        <f t="shared" si="199"/>
        <v>A</v>
      </c>
    </row>
    <row r="6351" spans="1:9" x14ac:dyDescent="0.15">
      <c r="A6351" s="130">
        <v>6349</v>
      </c>
      <c r="B6351" s="130" t="s">
        <v>8450</v>
      </c>
      <c r="C6351" s="130" t="s">
        <v>18407</v>
      </c>
      <c r="D6351" s="130">
        <v>10</v>
      </c>
      <c r="E6351" s="130" t="s">
        <v>12402</v>
      </c>
      <c r="F6351" s="130">
        <v>881900</v>
      </c>
      <c r="G6351" s="130">
        <v>1593500</v>
      </c>
      <c r="H6351" s="130" t="str">
        <f t="shared" si="198"/>
        <v>KT-170117</v>
      </c>
      <c r="I6351" s="130" t="str">
        <f t="shared" si="199"/>
        <v>A</v>
      </c>
    </row>
    <row r="6352" spans="1:9" x14ac:dyDescent="0.15">
      <c r="A6352" s="130">
        <v>6350</v>
      </c>
      <c r="B6352" s="130" t="s">
        <v>8451</v>
      </c>
      <c r="C6352" s="130" t="s">
        <v>18409</v>
      </c>
      <c r="D6352" s="130">
        <v>300</v>
      </c>
      <c r="E6352" s="130" t="s">
        <v>12361</v>
      </c>
      <c r="F6352" s="130">
        <v>3817800</v>
      </c>
      <c r="G6352" s="130">
        <v>10234206</v>
      </c>
      <c r="H6352" s="130" t="str">
        <f t="shared" si="198"/>
        <v>KT-180001</v>
      </c>
      <c r="I6352" s="130" t="str">
        <f t="shared" si="199"/>
        <v>A</v>
      </c>
    </row>
    <row r="6353" spans="1:9" x14ac:dyDescent="0.15">
      <c r="A6353" s="130">
        <v>6351</v>
      </c>
      <c r="B6353" s="130" t="s">
        <v>8452</v>
      </c>
      <c r="C6353" s="130" t="s">
        <v>18411</v>
      </c>
      <c r="D6353" s="130">
        <v>60</v>
      </c>
      <c r="E6353" s="130" t="s">
        <v>12355</v>
      </c>
      <c r="F6353" s="130">
        <v>14776754</v>
      </c>
      <c r="G6353" s="130">
        <v>21424500</v>
      </c>
      <c r="H6353" s="130" t="str">
        <f t="shared" si="198"/>
        <v>KT-180002</v>
      </c>
      <c r="I6353" s="130" t="str">
        <f t="shared" si="199"/>
        <v>A</v>
      </c>
    </row>
    <row r="6354" spans="1:9" x14ac:dyDescent="0.15">
      <c r="A6354" s="130">
        <v>6352</v>
      </c>
      <c r="B6354" s="130" t="s">
        <v>8453</v>
      </c>
      <c r="C6354" s="130" t="s">
        <v>18413</v>
      </c>
      <c r="D6354" s="130">
        <v>1</v>
      </c>
      <c r="E6354" s="130" t="s">
        <v>12384</v>
      </c>
      <c r="F6354" s="130">
        <v>348404</v>
      </c>
      <c r="G6354" s="130">
        <v>287924</v>
      </c>
      <c r="H6354" s="130" t="str">
        <f t="shared" si="198"/>
        <v>KT-180003</v>
      </c>
      <c r="I6354" s="130" t="str">
        <f t="shared" si="199"/>
        <v>A</v>
      </c>
    </row>
    <row r="6355" spans="1:9" x14ac:dyDescent="0.15">
      <c r="A6355" s="130">
        <v>6353</v>
      </c>
      <c r="B6355" s="130" t="s">
        <v>8454</v>
      </c>
      <c r="C6355" s="130" t="s">
        <v>18415</v>
      </c>
      <c r="D6355" s="130">
        <v>1000</v>
      </c>
      <c r="E6355" s="130" t="s">
        <v>12368</v>
      </c>
      <c r="F6355" s="130">
        <v>3266820</v>
      </c>
      <c r="G6355" s="130">
        <v>3020070</v>
      </c>
      <c r="H6355" s="130" t="str">
        <f t="shared" si="198"/>
        <v>KT-180004</v>
      </c>
      <c r="I6355" s="130" t="str">
        <f t="shared" si="199"/>
        <v>A</v>
      </c>
    </row>
    <row r="6356" spans="1:9" x14ac:dyDescent="0.15">
      <c r="A6356" s="130">
        <v>6354</v>
      </c>
      <c r="B6356" s="130" t="s">
        <v>8455</v>
      </c>
      <c r="C6356" s="130" t="s">
        <v>18417</v>
      </c>
      <c r="D6356" s="130">
        <v>100</v>
      </c>
      <c r="E6356" s="130" t="s">
        <v>12784</v>
      </c>
      <c r="F6356" s="130">
        <v>6544800</v>
      </c>
      <c r="G6356" s="130">
        <v>7391193</v>
      </c>
      <c r="H6356" s="130" t="str">
        <f t="shared" si="198"/>
        <v>KT-180005</v>
      </c>
      <c r="I6356" s="130" t="str">
        <f t="shared" si="199"/>
        <v>A</v>
      </c>
    </row>
    <row r="6357" spans="1:9" x14ac:dyDescent="0.15">
      <c r="A6357" s="130">
        <v>6355</v>
      </c>
      <c r="B6357" s="130" t="s">
        <v>8456</v>
      </c>
      <c r="C6357" s="130" t="s">
        <v>18419</v>
      </c>
      <c r="D6357" s="130">
        <v>12</v>
      </c>
      <c r="E6357" s="130" t="s">
        <v>12893</v>
      </c>
      <c r="F6357" s="130">
        <v>337800</v>
      </c>
      <c r="G6357" s="130">
        <v>6153072</v>
      </c>
      <c r="H6357" s="130" t="str">
        <f t="shared" si="198"/>
        <v>KT-180006</v>
      </c>
      <c r="I6357" s="130" t="str">
        <f t="shared" si="199"/>
        <v>A</v>
      </c>
    </row>
    <row r="6358" spans="1:9" x14ac:dyDescent="0.15">
      <c r="A6358" s="130">
        <v>6356</v>
      </c>
      <c r="B6358" s="130" t="s">
        <v>2993</v>
      </c>
      <c r="C6358" s="130" t="s">
        <v>18421</v>
      </c>
      <c r="D6358" s="130">
        <v>1500</v>
      </c>
      <c r="E6358" s="130" t="s">
        <v>12368</v>
      </c>
      <c r="F6358" s="130">
        <v>2742000</v>
      </c>
      <c r="G6358" s="130">
        <v>2752000</v>
      </c>
      <c r="H6358" s="130" t="str">
        <f t="shared" si="198"/>
        <v>KT-180007</v>
      </c>
      <c r="I6358" s="130" t="str">
        <f t="shared" si="199"/>
        <v>VE</v>
      </c>
    </row>
    <row r="6359" spans="1:9" x14ac:dyDescent="0.15">
      <c r="A6359" s="130">
        <v>6357</v>
      </c>
      <c r="B6359" s="130" t="s">
        <v>8457</v>
      </c>
      <c r="C6359" s="130" t="s">
        <v>18423</v>
      </c>
      <c r="D6359" s="130">
        <v>100</v>
      </c>
      <c r="E6359" s="130" t="s">
        <v>12355</v>
      </c>
      <c r="F6359" s="130">
        <v>4922740</v>
      </c>
      <c r="G6359" s="130">
        <v>506950</v>
      </c>
      <c r="H6359" s="130" t="str">
        <f t="shared" si="198"/>
        <v>KT-180008</v>
      </c>
      <c r="I6359" s="130" t="str">
        <f t="shared" si="199"/>
        <v>A</v>
      </c>
    </row>
    <row r="6360" spans="1:9" x14ac:dyDescent="0.15">
      <c r="A6360" s="130">
        <v>6358</v>
      </c>
      <c r="B6360" s="130" t="s">
        <v>8458</v>
      </c>
      <c r="C6360" s="130" t="s">
        <v>18425</v>
      </c>
      <c r="D6360" s="130">
        <v>6</v>
      </c>
      <c r="E6360" s="130" t="s">
        <v>18426</v>
      </c>
      <c r="F6360" s="130">
        <v>900000</v>
      </c>
      <c r="G6360" s="130">
        <v>1641276</v>
      </c>
      <c r="H6360" s="130" t="str">
        <f t="shared" si="198"/>
        <v>KT-180009</v>
      </c>
      <c r="I6360" s="130" t="str">
        <f t="shared" si="199"/>
        <v>A</v>
      </c>
    </row>
    <row r="6361" spans="1:9" x14ac:dyDescent="0.15">
      <c r="A6361" s="130">
        <v>6359</v>
      </c>
      <c r="B6361" s="130" t="s">
        <v>8459</v>
      </c>
      <c r="C6361" s="130" t="s">
        <v>18428</v>
      </c>
      <c r="D6361" s="130">
        <v>100</v>
      </c>
      <c r="E6361" s="130" t="s">
        <v>12462</v>
      </c>
      <c r="F6361" s="130">
        <v>17091000</v>
      </c>
      <c r="G6361" s="130">
        <v>17091000</v>
      </c>
      <c r="H6361" s="130" t="str">
        <f t="shared" si="198"/>
        <v>KT-180010</v>
      </c>
      <c r="I6361" s="130" t="str">
        <f t="shared" si="199"/>
        <v>A</v>
      </c>
    </row>
    <row r="6362" spans="1:9" x14ac:dyDescent="0.15">
      <c r="A6362" s="130">
        <v>6360</v>
      </c>
      <c r="B6362" s="130" t="s">
        <v>8460</v>
      </c>
      <c r="C6362" s="130" t="s">
        <v>18430</v>
      </c>
      <c r="D6362" s="130">
        <v>1</v>
      </c>
      <c r="E6362" s="130" t="s">
        <v>18431</v>
      </c>
      <c r="F6362" s="130">
        <v>38150</v>
      </c>
      <c r="G6362" s="130">
        <v>50940</v>
      </c>
      <c r="H6362" s="130" t="str">
        <f t="shared" si="198"/>
        <v>KT-180011</v>
      </c>
      <c r="I6362" s="130" t="str">
        <f t="shared" si="199"/>
        <v>A</v>
      </c>
    </row>
    <row r="6363" spans="1:9" x14ac:dyDescent="0.15">
      <c r="A6363" s="130">
        <v>6361</v>
      </c>
      <c r="B6363" s="130" t="s">
        <v>8461</v>
      </c>
      <c r="C6363" s="130" t="s">
        <v>18433</v>
      </c>
      <c r="D6363" s="130">
        <v>7.2</v>
      </c>
      <c r="E6363" s="130" t="s">
        <v>12355</v>
      </c>
      <c r="F6363" s="130">
        <v>6203765.7999999998</v>
      </c>
      <c r="G6363" s="130">
        <v>7101646.7999999998</v>
      </c>
      <c r="H6363" s="130" t="str">
        <f t="shared" si="198"/>
        <v>KT-180012</v>
      </c>
      <c r="I6363" s="130" t="str">
        <f t="shared" si="199"/>
        <v>A</v>
      </c>
    </row>
    <row r="6364" spans="1:9" x14ac:dyDescent="0.15">
      <c r="A6364" s="130">
        <v>6362</v>
      </c>
      <c r="B6364" s="130" t="s">
        <v>8462</v>
      </c>
      <c r="C6364" s="130" t="s">
        <v>18435</v>
      </c>
      <c r="D6364" s="130">
        <v>1</v>
      </c>
      <c r="E6364" s="130" t="s">
        <v>12446</v>
      </c>
      <c r="F6364" s="130">
        <v>118734.5</v>
      </c>
      <c r="G6364" s="130">
        <v>83571.350000000006</v>
      </c>
      <c r="H6364" s="130" t="str">
        <f t="shared" si="198"/>
        <v>KT-180013</v>
      </c>
      <c r="I6364" s="130" t="str">
        <f t="shared" si="199"/>
        <v>A</v>
      </c>
    </row>
    <row r="6365" spans="1:9" x14ac:dyDescent="0.15">
      <c r="A6365" s="130">
        <v>6363</v>
      </c>
      <c r="B6365" s="130" t="s">
        <v>8463</v>
      </c>
      <c r="C6365" s="130" t="s">
        <v>18437</v>
      </c>
      <c r="D6365" s="130">
        <v>300</v>
      </c>
      <c r="E6365" s="130" t="s">
        <v>12361</v>
      </c>
      <c r="F6365" s="130">
        <v>53500</v>
      </c>
      <c r="G6365" s="130">
        <v>52900</v>
      </c>
      <c r="H6365" s="130" t="str">
        <f t="shared" si="198"/>
        <v>KT-180014</v>
      </c>
      <c r="I6365" s="130" t="str">
        <f t="shared" si="199"/>
        <v>A</v>
      </c>
    </row>
    <row r="6366" spans="1:9" x14ac:dyDescent="0.15">
      <c r="A6366" s="130">
        <v>6364</v>
      </c>
      <c r="B6366" s="130" t="s">
        <v>8464</v>
      </c>
      <c r="C6366" s="130" t="s">
        <v>18439</v>
      </c>
      <c r="D6366" s="130">
        <v>10</v>
      </c>
      <c r="E6366" s="130" t="s">
        <v>12462</v>
      </c>
      <c r="F6366" s="130">
        <v>6758492</v>
      </c>
      <c r="G6366" s="130">
        <v>9733435</v>
      </c>
      <c r="H6366" s="130" t="str">
        <f t="shared" si="198"/>
        <v>KT-180015</v>
      </c>
      <c r="I6366" s="130" t="str">
        <f t="shared" si="199"/>
        <v>A</v>
      </c>
    </row>
    <row r="6367" spans="1:9" x14ac:dyDescent="0.15">
      <c r="A6367" s="130">
        <v>6365</v>
      </c>
      <c r="B6367" s="130" t="s">
        <v>8465</v>
      </c>
      <c r="C6367" s="130" t="s">
        <v>18441</v>
      </c>
      <c r="D6367" s="130">
        <v>1</v>
      </c>
      <c r="E6367" s="130" t="s">
        <v>12446</v>
      </c>
      <c r="F6367" s="130">
        <v>1490000</v>
      </c>
      <c r="G6367" s="130">
        <v>1740000</v>
      </c>
      <c r="H6367" s="130" t="str">
        <f t="shared" si="198"/>
        <v>KT-180016</v>
      </c>
      <c r="I6367" s="130" t="str">
        <f t="shared" si="199"/>
        <v>A</v>
      </c>
    </row>
    <row r="6368" spans="1:9" x14ac:dyDescent="0.15">
      <c r="A6368" s="130">
        <v>6366</v>
      </c>
      <c r="B6368" s="130" t="s">
        <v>8466</v>
      </c>
      <c r="C6368" s="130" t="s">
        <v>18439</v>
      </c>
      <c r="D6368" s="130">
        <v>10</v>
      </c>
      <c r="E6368" s="130" t="s">
        <v>12462</v>
      </c>
      <c r="F6368" s="130">
        <v>6639947</v>
      </c>
      <c r="G6368" s="130">
        <v>9733435</v>
      </c>
      <c r="H6368" s="130" t="str">
        <f t="shared" si="198"/>
        <v>KT-180017</v>
      </c>
      <c r="I6368" s="130" t="str">
        <f t="shared" si="199"/>
        <v>A</v>
      </c>
    </row>
    <row r="6369" spans="1:9" x14ac:dyDescent="0.15">
      <c r="A6369" s="130">
        <v>6367</v>
      </c>
      <c r="B6369" s="130" t="s">
        <v>22421</v>
      </c>
      <c r="C6369" s="130" t="s">
        <v>18444</v>
      </c>
      <c r="D6369" s="130">
        <v>10</v>
      </c>
      <c r="E6369" s="130" t="s">
        <v>12402</v>
      </c>
      <c r="F6369" s="130">
        <v>88788</v>
      </c>
      <c r="G6369" s="130">
        <v>63031</v>
      </c>
      <c r="H6369" s="130" t="str">
        <f t="shared" si="198"/>
        <v>KT-180018</v>
      </c>
      <c r="I6369" s="130" t="str">
        <f t="shared" si="199"/>
        <v>VE</v>
      </c>
    </row>
    <row r="6370" spans="1:9" x14ac:dyDescent="0.15">
      <c r="A6370" s="130">
        <v>6368</v>
      </c>
      <c r="B6370" s="130" t="s">
        <v>8467</v>
      </c>
      <c r="C6370" s="130" t="s">
        <v>18446</v>
      </c>
      <c r="D6370" s="130">
        <v>100</v>
      </c>
      <c r="E6370" s="130" t="s">
        <v>12361</v>
      </c>
      <c r="F6370" s="130">
        <v>1666480</v>
      </c>
      <c r="G6370" s="130">
        <v>242880</v>
      </c>
      <c r="H6370" s="130" t="str">
        <f t="shared" si="198"/>
        <v>KT-180019</v>
      </c>
      <c r="I6370" s="130" t="str">
        <f t="shared" si="199"/>
        <v>A</v>
      </c>
    </row>
    <row r="6371" spans="1:9" x14ac:dyDescent="0.15">
      <c r="A6371" s="130">
        <v>6369</v>
      </c>
      <c r="B6371" s="130" t="s">
        <v>8468</v>
      </c>
      <c r="C6371" s="130" t="s">
        <v>18448</v>
      </c>
      <c r="D6371" s="130">
        <v>30</v>
      </c>
      <c r="E6371" s="130" t="s">
        <v>18449</v>
      </c>
      <c r="F6371" s="130">
        <v>308295</v>
      </c>
      <c r="G6371" s="130">
        <v>413295</v>
      </c>
      <c r="H6371" s="130" t="str">
        <f t="shared" si="198"/>
        <v>KT-180020</v>
      </c>
      <c r="I6371" s="130" t="str">
        <f t="shared" si="199"/>
        <v>A</v>
      </c>
    </row>
    <row r="6372" spans="1:9" x14ac:dyDescent="0.15">
      <c r="A6372" s="130">
        <v>6370</v>
      </c>
      <c r="B6372" s="130" t="s">
        <v>8469</v>
      </c>
      <c r="C6372" s="130" t="s">
        <v>18451</v>
      </c>
      <c r="D6372" s="130">
        <v>100</v>
      </c>
      <c r="E6372" s="130" t="s">
        <v>12368</v>
      </c>
      <c r="F6372" s="130">
        <v>54154.91</v>
      </c>
      <c r="G6372" s="130">
        <v>103684.91</v>
      </c>
      <c r="H6372" s="130" t="str">
        <f t="shared" si="198"/>
        <v>KT-180021</v>
      </c>
      <c r="I6372" s="130" t="str">
        <f t="shared" si="199"/>
        <v>A</v>
      </c>
    </row>
    <row r="6373" spans="1:9" x14ac:dyDescent="0.15">
      <c r="A6373" s="130">
        <v>6371</v>
      </c>
      <c r="B6373" s="130" t="s">
        <v>8470</v>
      </c>
      <c r="C6373" s="130" t="s">
        <v>18453</v>
      </c>
      <c r="D6373" s="130">
        <v>1</v>
      </c>
      <c r="E6373" s="130" t="s">
        <v>18454</v>
      </c>
      <c r="F6373" s="130">
        <v>526495</v>
      </c>
      <c r="G6373" s="130">
        <v>327025</v>
      </c>
      <c r="H6373" s="130" t="str">
        <f t="shared" si="198"/>
        <v>KT-180022</v>
      </c>
      <c r="I6373" s="130" t="str">
        <f t="shared" si="199"/>
        <v>A</v>
      </c>
    </row>
    <row r="6374" spans="1:9" x14ac:dyDescent="0.15">
      <c r="A6374" s="130">
        <v>6372</v>
      </c>
      <c r="B6374" s="130" t="s">
        <v>8471</v>
      </c>
      <c r="C6374" s="130" t="s">
        <v>18456</v>
      </c>
      <c r="D6374" s="130">
        <v>6000</v>
      </c>
      <c r="E6374" s="130" t="s">
        <v>12361</v>
      </c>
      <c r="F6374" s="130">
        <v>11215000</v>
      </c>
      <c r="G6374" s="130">
        <v>11334000</v>
      </c>
      <c r="H6374" s="130" t="str">
        <f t="shared" si="198"/>
        <v>KT-180023</v>
      </c>
      <c r="I6374" s="130" t="str">
        <f t="shared" si="199"/>
        <v>A</v>
      </c>
    </row>
    <row r="6375" spans="1:9" x14ac:dyDescent="0.15">
      <c r="A6375" s="130">
        <v>6373</v>
      </c>
      <c r="B6375" s="130" t="s">
        <v>8472</v>
      </c>
      <c r="C6375" s="130" t="s">
        <v>218</v>
      </c>
      <c r="D6375" s="130">
        <v>1000</v>
      </c>
      <c r="E6375" s="130" t="s">
        <v>12372</v>
      </c>
      <c r="F6375" s="130">
        <v>3500000</v>
      </c>
      <c r="G6375" s="130">
        <v>12500000</v>
      </c>
      <c r="H6375" s="130" t="str">
        <f t="shared" si="198"/>
        <v>KT-180024</v>
      </c>
      <c r="I6375" s="130" t="str">
        <f t="shared" si="199"/>
        <v>A</v>
      </c>
    </row>
    <row r="6376" spans="1:9" x14ac:dyDescent="0.15">
      <c r="A6376" s="130">
        <v>6374</v>
      </c>
      <c r="B6376" s="130" t="s">
        <v>8473</v>
      </c>
      <c r="C6376" s="130" t="s">
        <v>18459</v>
      </c>
      <c r="D6376" s="130">
        <v>200</v>
      </c>
      <c r="E6376" s="130" t="s">
        <v>12372</v>
      </c>
      <c r="F6376" s="130">
        <v>430000</v>
      </c>
      <c r="G6376" s="130">
        <v>474000</v>
      </c>
      <c r="H6376" s="130" t="str">
        <f t="shared" si="198"/>
        <v>KT-180025</v>
      </c>
      <c r="I6376" s="130" t="str">
        <f t="shared" si="199"/>
        <v>A</v>
      </c>
    </row>
    <row r="6377" spans="1:9" x14ac:dyDescent="0.15">
      <c r="A6377" s="130">
        <v>6375</v>
      </c>
      <c r="B6377" s="130" t="s">
        <v>8474</v>
      </c>
      <c r="C6377" s="130" t="s">
        <v>18461</v>
      </c>
      <c r="D6377" s="130">
        <v>100</v>
      </c>
      <c r="E6377" s="130" t="s">
        <v>12370</v>
      </c>
      <c r="F6377" s="130">
        <v>537228.75</v>
      </c>
      <c r="G6377" s="130">
        <v>1625387.15</v>
      </c>
      <c r="H6377" s="130" t="str">
        <f t="shared" si="198"/>
        <v>KT-180026</v>
      </c>
      <c r="I6377" s="130" t="str">
        <f t="shared" si="199"/>
        <v>A</v>
      </c>
    </row>
    <row r="6378" spans="1:9" x14ac:dyDescent="0.15">
      <c r="A6378" s="130">
        <v>6376</v>
      </c>
      <c r="B6378" s="130" t="s">
        <v>8475</v>
      </c>
      <c r="C6378" s="130" t="s">
        <v>18463</v>
      </c>
      <c r="D6378" s="130">
        <v>300</v>
      </c>
      <c r="E6378" s="130" t="s">
        <v>12361</v>
      </c>
      <c r="F6378" s="130">
        <v>90500</v>
      </c>
      <c r="G6378" s="130">
        <v>94050</v>
      </c>
      <c r="H6378" s="130" t="str">
        <f t="shared" si="198"/>
        <v>KT-180027</v>
      </c>
      <c r="I6378" s="130" t="str">
        <f t="shared" si="199"/>
        <v>A</v>
      </c>
    </row>
    <row r="6379" spans="1:9" x14ac:dyDescent="0.15">
      <c r="A6379" s="130">
        <v>6377</v>
      </c>
      <c r="B6379" s="130" t="s">
        <v>8476</v>
      </c>
      <c r="C6379" s="130" t="s">
        <v>18465</v>
      </c>
      <c r="D6379" s="130">
        <v>100</v>
      </c>
      <c r="E6379" s="130" t="s">
        <v>12361</v>
      </c>
      <c r="F6379" s="130">
        <v>4602400</v>
      </c>
      <c r="G6379" s="130">
        <v>5662000</v>
      </c>
      <c r="H6379" s="130" t="str">
        <f t="shared" si="198"/>
        <v>KT-180028</v>
      </c>
      <c r="I6379" s="130" t="str">
        <f t="shared" si="199"/>
        <v>A</v>
      </c>
    </row>
    <row r="6380" spans="1:9" x14ac:dyDescent="0.15">
      <c r="A6380" s="130">
        <v>6378</v>
      </c>
      <c r="B6380" s="130" t="s">
        <v>8477</v>
      </c>
      <c r="C6380" s="130" t="s">
        <v>15523</v>
      </c>
      <c r="D6380" s="130">
        <v>0.25</v>
      </c>
      <c r="E6380" s="130" t="s">
        <v>13132</v>
      </c>
      <c r="F6380" s="130">
        <v>396038</v>
      </c>
      <c r="G6380" s="130">
        <v>1901096</v>
      </c>
      <c r="H6380" s="130" t="str">
        <f t="shared" si="198"/>
        <v>KT-180029</v>
      </c>
      <c r="I6380" s="130" t="str">
        <f t="shared" si="199"/>
        <v>A</v>
      </c>
    </row>
    <row r="6381" spans="1:9" x14ac:dyDescent="0.15">
      <c r="A6381" s="130">
        <v>6379</v>
      </c>
      <c r="B6381" s="130" t="s">
        <v>22420</v>
      </c>
      <c r="C6381" s="130" t="s">
        <v>18468</v>
      </c>
      <c r="D6381" s="130">
        <v>1</v>
      </c>
      <c r="E6381" s="130" t="s">
        <v>12788</v>
      </c>
      <c r="F6381" s="130">
        <v>175340</v>
      </c>
      <c r="G6381" s="130">
        <v>289746</v>
      </c>
      <c r="H6381" s="130" t="str">
        <f t="shared" si="198"/>
        <v>KT-180030</v>
      </c>
      <c r="I6381" s="130" t="str">
        <f t="shared" si="199"/>
        <v>VE</v>
      </c>
    </row>
    <row r="6382" spans="1:9" x14ac:dyDescent="0.15">
      <c r="A6382" s="130">
        <v>6380</v>
      </c>
      <c r="B6382" s="130" t="s">
        <v>8478</v>
      </c>
      <c r="C6382" s="130" t="s">
        <v>18470</v>
      </c>
      <c r="D6382" s="130">
        <v>1000</v>
      </c>
      <c r="E6382" s="130" t="s">
        <v>12368</v>
      </c>
      <c r="F6382" s="130">
        <v>1141800</v>
      </c>
      <c r="G6382" s="130">
        <v>1797040</v>
      </c>
      <c r="H6382" s="130" t="str">
        <f t="shared" si="198"/>
        <v>KT-180031</v>
      </c>
      <c r="I6382" s="130" t="str">
        <f t="shared" si="199"/>
        <v>A</v>
      </c>
    </row>
    <row r="6383" spans="1:9" x14ac:dyDescent="0.15">
      <c r="A6383" s="130">
        <v>6381</v>
      </c>
      <c r="B6383" s="130" t="s">
        <v>8479</v>
      </c>
      <c r="C6383" s="130" t="s">
        <v>18472</v>
      </c>
      <c r="D6383" s="130">
        <v>5</v>
      </c>
      <c r="E6383" s="130" t="s">
        <v>12403</v>
      </c>
      <c r="F6383" s="130">
        <v>1776565</v>
      </c>
      <c r="G6383" s="130">
        <v>2368800</v>
      </c>
      <c r="H6383" s="130" t="str">
        <f t="shared" si="198"/>
        <v>KT-180032</v>
      </c>
      <c r="I6383" s="130" t="str">
        <f t="shared" si="199"/>
        <v>A</v>
      </c>
    </row>
    <row r="6384" spans="1:9" x14ac:dyDescent="0.15">
      <c r="A6384" s="130">
        <v>6382</v>
      </c>
      <c r="B6384" s="130" t="s">
        <v>8480</v>
      </c>
      <c r="C6384" s="130" t="s">
        <v>12592</v>
      </c>
      <c r="D6384" s="130">
        <v>1</v>
      </c>
      <c r="E6384" s="130" t="s">
        <v>12462</v>
      </c>
      <c r="F6384" s="130">
        <v>11263250</v>
      </c>
      <c r="G6384" s="130">
        <v>10400000</v>
      </c>
      <c r="H6384" s="130" t="str">
        <f t="shared" si="198"/>
        <v>KT-180033</v>
      </c>
      <c r="I6384" s="130" t="str">
        <f t="shared" si="199"/>
        <v>A</v>
      </c>
    </row>
    <row r="6385" spans="1:9" x14ac:dyDescent="0.15">
      <c r="A6385" s="130">
        <v>6383</v>
      </c>
      <c r="B6385" s="130" t="s">
        <v>22419</v>
      </c>
      <c r="C6385" s="130" t="s">
        <v>18475</v>
      </c>
      <c r="D6385" s="130">
        <v>10</v>
      </c>
      <c r="E6385" s="130" t="s">
        <v>14480</v>
      </c>
      <c r="F6385" s="130">
        <v>1217500</v>
      </c>
      <c r="G6385" s="130">
        <v>3401260</v>
      </c>
      <c r="H6385" s="130" t="str">
        <f t="shared" si="198"/>
        <v>KT-180034</v>
      </c>
      <c r="I6385" s="130" t="str">
        <f t="shared" si="199"/>
        <v>VE</v>
      </c>
    </row>
    <row r="6386" spans="1:9" x14ac:dyDescent="0.15">
      <c r="A6386" s="130">
        <v>6384</v>
      </c>
      <c r="B6386" s="130" t="s">
        <v>8481</v>
      </c>
      <c r="C6386" s="130" t="s">
        <v>18477</v>
      </c>
      <c r="D6386" s="130">
        <v>10</v>
      </c>
      <c r="E6386" s="130" t="s">
        <v>12355</v>
      </c>
      <c r="F6386" s="130">
        <v>714400</v>
      </c>
      <c r="G6386" s="130">
        <v>894400</v>
      </c>
      <c r="H6386" s="130" t="str">
        <f t="shared" si="198"/>
        <v>KT-180035</v>
      </c>
      <c r="I6386" s="130" t="str">
        <f t="shared" si="199"/>
        <v>A</v>
      </c>
    </row>
    <row r="6387" spans="1:9" x14ac:dyDescent="0.15">
      <c r="A6387" s="130">
        <v>6385</v>
      </c>
      <c r="B6387" s="130" t="s">
        <v>8482</v>
      </c>
      <c r="C6387" s="130" t="s">
        <v>18479</v>
      </c>
      <c r="D6387" s="130">
        <v>80</v>
      </c>
      <c r="E6387" s="130" t="s">
        <v>12370</v>
      </c>
      <c r="F6387" s="130">
        <v>3931686</v>
      </c>
      <c r="G6387" s="130">
        <v>7734552</v>
      </c>
      <c r="H6387" s="130" t="str">
        <f t="shared" si="198"/>
        <v>KT-180036</v>
      </c>
      <c r="I6387" s="130" t="str">
        <f t="shared" si="199"/>
        <v>A</v>
      </c>
    </row>
    <row r="6388" spans="1:9" x14ac:dyDescent="0.15">
      <c r="A6388" s="130">
        <v>6386</v>
      </c>
      <c r="B6388" s="130" t="s">
        <v>8483</v>
      </c>
      <c r="C6388" s="130" t="s">
        <v>2903</v>
      </c>
      <c r="D6388" s="130">
        <v>150</v>
      </c>
      <c r="E6388" s="130" t="s">
        <v>12361</v>
      </c>
      <c r="F6388" s="130">
        <v>163391954</v>
      </c>
      <c r="G6388" s="130">
        <v>25863310</v>
      </c>
      <c r="H6388" s="130" t="str">
        <f t="shared" si="198"/>
        <v>KT-180037</v>
      </c>
      <c r="I6388" s="130" t="str">
        <f t="shared" si="199"/>
        <v>A</v>
      </c>
    </row>
    <row r="6389" spans="1:9" x14ac:dyDescent="0.15">
      <c r="A6389" s="130">
        <v>6387</v>
      </c>
      <c r="B6389" s="130" t="s">
        <v>8484</v>
      </c>
      <c r="C6389" s="130" t="s">
        <v>2059</v>
      </c>
      <c r="D6389" s="130">
        <v>1000</v>
      </c>
      <c r="E6389" s="130" t="s">
        <v>12368</v>
      </c>
      <c r="F6389" s="130">
        <v>12742630</v>
      </c>
      <c r="G6389" s="130">
        <v>21958150</v>
      </c>
      <c r="H6389" s="130" t="str">
        <f t="shared" si="198"/>
        <v>KT-180038</v>
      </c>
      <c r="I6389" s="130" t="str">
        <f t="shared" si="199"/>
        <v>A</v>
      </c>
    </row>
    <row r="6390" spans="1:9" x14ac:dyDescent="0.15">
      <c r="A6390" s="130">
        <v>6388</v>
      </c>
      <c r="B6390" s="130" t="s">
        <v>8485</v>
      </c>
      <c r="C6390" s="130" t="s">
        <v>18483</v>
      </c>
      <c r="D6390" s="130">
        <v>35186</v>
      </c>
      <c r="E6390" s="130" t="s">
        <v>12361</v>
      </c>
      <c r="F6390" s="130">
        <v>251520030</v>
      </c>
      <c r="G6390" s="130">
        <v>273597830</v>
      </c>
      <c r="H6390" s="130" t="str">
        <f t="shared" si="198"/>
        <v>KT-180039</v>
      </c>
      <c r="I6390" s="130" t="str">
        <f t="shared" si="199"/>
        <v>A</v>
      </c>
    </row>
    <row r="6391" spans="1:9" x14ac:dyDescent="0.15">
      <c r="A6391" s="130">
        <v>6389</v>
      </c>
      <c r="B6391" s="130" t="s">
        <v>8486</v>
      </c>
      <c r="C6391" s="130" t="s">
        <v>18485</v>
      </c>
      <c r="D6391" s="130">
        <v>10000</v>
      </c>
      <c r="E6391" s="130" t="s">
        <v>12361</v>
      </c>
      <c r="F6391" s="130">
        <v>43085200</v>
      </c>
      <c r="G6391" s="130">
        <v>45281100</v>
      </c>
      <c r="H6391" s="130" t="str">
        <f t="shared" si="198"/>
        <v>KT-180040</v>
      </c>
      <c r="I6391" s="130" t="str">
        <f t="shared" si="199"/>
        <v>A</v>
      </c>
    </row>
    <row r="6392" spans="1:9" x14ac:dyDescent="0.15">
      <c r="A6392" s="130">
        <v>6390</v>
      </c>
      <c r="B6392" s="130" t="s">
        <v>8487</v>
      </c>
      <c r="C6392" s="130" t="s">
        <v>18487</v>
      </c>
      <c r="D6392" s="130">
        <v>10</v>
      </c>
      <c r="E6392" s="130" t="s">
        <v>12462</v>
      </c>
      <c r="F6392" s="130">
        <v>4798345</v>
      </c>
      <c r="G6392" s="130">
        <v>4233522</v>
      </c>
      <c r="H6392" s="130" t="str">
        <f t="shared" si="198"/>
        <v>KT-180041</v>
      </c>
      <c r="I6392" s="130" t="str">
        <f t="shared" si="199"/>
        <v>A</v>
      </c>
    </row>
    <row r="6393" spans="1:9" x14ac:dyDescent="0.15">
      <c r="A6393" s="130">
        <v>6391</v>
      </c>
      <c r="B6393" s="130" t="s">
        <v>8488</v>
      </c>
      <c r="C6393" s="130" t="s">
        <v>18489</v>
      </c>
      <c r="D6393" s="130">
        <v>10</v>
      </c>
      <c r="E6393" s="130" t="s">
        <v>12368</v>
      </c>
      <c r="F6393" s="130">
        <v>59415</v>
      </c>
      <c r="G6393" s="130">
        <v>137875</v>
      </c>
      <c r="H6393" s="130" t="str">
        <f t="shared" si="198"/>
        <v>KT-180042</v>
      </c>
      <c r="I6393" s="130" t="str">
        <f t="shared" si="199"/>
        <v>A</v>
      </c>
    </row>
    <row r="6394" spans="1:9" x14ac:dyDescent="0.15">
      <c r="A6394" s="130">
        <v>6392</v>
      </c>
      <c r="B6394" s="130" t="s">
        <v>22418</v>
      </c>
      <c r="C6394" s="130" t="s">
        <v>18491</v>
      </c>
      <c r="D6394" s="130">
        <v>1</v>
      </c>
      <c r="E6394" s="130" t="s">
        <v>12788</v>
      </c>
      <c r="F6394" s="130">
        <v>437750</v>
      </c>
      <c r="G6394" s="130">
        <v>514950</v>
      </c>
      <c r="H6394" s="130" t="str">
        <f t="shared" si="198"/>
        <v>KT-180043</v>
      </c>
      <c r="I6394" s="130" t="str">
        <f t="shared" si="199"/>
        <v>VE</v>
      </c>
    </row>
    <row r="6395" spans="1:9" x14ac:dyDescent="0.15">
      <c r="A6395" s="130">
        <v>6393</v>
      </c>
      <c r="B6395" s="130" t="s">
        <v>8489</v>
      </c>
      <c r="C6395" s="130" t="s">
        <v>18493</v>
      </c>
      <c r="D6395" s="130">
        <v>2300</v>
      </c>
      <c r="E6395" s="130" t="s">
        <v>12372</v>
      </c>
      <c r="F6395" s="130">
        <v>3439252</v>
      </c>
      <c r="G6395" s="130">
        <v>3369772</v>
      </c>
      <c r="H6395" s="130" t="str">
        <f t="shared" si="198"/>
        <v>KT-180044</v>
      </c>
      <c r="I6395" s="130" t="str">
        <f t="shared" si="199"/>
        <v>A</v>
      </c>
    </row>
    <row r="6396" spans="1:9" x14ac:dyDescent="0.15">
      <c r="A6396" s="130">
        <v>6394</v>
      </c>
      <c r="B6396" s="130" t="s">
        <v>8490</v>
      </c>
      <c r="C6396" s="130" t="s">
        <v>18495</v>
      </c>
      <c r="D6396" s="130">
        <v>180</v>
      </c>
      <c r="E6396" s="130" t="s">
        <v>12361</v>
      </c>
      <c r="F6396" s="130">
        <v>134618.4</v>
      </c>
      <c r="G6396" s="130">
        <v>146058.4</v>
      </c>
      <c r="H6396" s="130" t="str">
        <f t="shared" si="198"/>
        <v>KT-180045</v>
      </c>
      <c r="I6396" s="130" t="str">
        <f t="shared" si="199"/>
        <v>A</v>
      </c>
    </row>
    <row r="6397" spans="1:9" x14ac:dyDescent="0.15">
      <c r="A6397" s="130">
        <v>6395</v>
      </c>
      <c r="B6397" s="130" t="s">
        <v>8491</v>
      </c>
      <c r="C6397" s="130" t="s">
        <v>16195</v>
      </c>
      <c r="D6397" s="130">
        <v>1</v>
      </c>
      <c r="E6397" s="130" t="s">
        <v>12457</v>
      </c>
      <c r="F6397" s="130">
        <v>716500</v>
      </c>
      <c r="G6397" s="130">
        <v>1057000</v>
      </c>
      <c r="H6397" s="130" t="str">
        <f t="shared" si="198"/>
        <v>KT-180046</v>
      </c>
      <c r="I6397" s="130" t="str">
        <f t="shared" si="199"/>
        <v>A</v>
      </c>
    </row>
    <row r="6398" spans="1:9" x14ac:dyDescent="0.15">
      <c r="A6398" s="130">
        <v>6396</v>
      </c>
      <c r="B6398" s="130" t="s">
        <v>8492</v>
      </c>
      <c r="C6398" s="130" t="s">
        <v>18498</v>
      </c>
      <c r="D6398" s="130">
        <v>1</v>
      </c>
      <c r="E6398" s="130" t="s">
        <v>12867</v>
      </c>
      <c r="F6398" s="130">
        <v>118817</v>
      </c>
      <c r="G6398" s="130">
        <v>744147</v>
      </c>
      <c r="H6398" s="130" t="str">
        <f t="shared" si="198"/>
        <v>KT-180047</v>
      </c>
      <c r="I6398" s="130" t="str">
        <f t="shared" si="199"/>
        <v>A</v>
      </c>
    </row>
    <row r="6399" spans="1:9" x14ac:dyDescent="0.15">
      <c r="A6399" s="130">
        <v>6397</v>
      </c>
      <c r="B6399" s="130" t="s">
        <v>8493</v>
      </c>
      <c r="C6399" s="130" t="s">
        <v>18500</v>
      </c>
      <c r="D6399" s="130">
        <v>100</v>
      </c>
      <c r="E6399" s="130" t="s">
        <v>12370</v>
      </c>
      <c r="F6399" s="130">
        <v>266878</v>
      </c>
      <c r="G6399" s="130">
        <v>269525</v>
      </c>
      <c r="H6399" s="130" t="str">
        <f t="shared" si="198"/>
        <v>KT-180048</v>
      </c>
      <c r="I6399" s="130" t="str">
        <f t="shared" si="199"/>
        <v>A</v>
      </c>
    </row>
    <row r="6400" spans="1:9" x14ac:dyDescent="0.15">
      <c r="A6400" s="130">
        <v>6398</v>
      </c>
      <c r="B6400" s="130" t="s">
        <v>8494</v>
      </c>
      <c r="C6400" s="130" t="s">
        <v>18502</v>
      </c>
      <c r="D6400" s="130">
        <v>1</v>
      </c>
      <c r="E6400" s="130" t="s">
        <v>12893</v>
      </c>
      <c r="F6400" s="130">
        <v>543353</v>
      </c>
      <c r="G6400" s="130">
        <v>588120</v>
      </c>
      <c r="H6400" s="130" t="str">
        <f t="shared" si="198"/>
        <v>KT-180049</v>
      </c>
      <c r="I6400" s="130" t="str">
        <f t="shared" si="199"/>
        <v>A</v>
      </c>
    </row>
    <row r="6401" spans="1:9" x14ac:dyDescent="0.15">
      <c r="A6401" s="130">
        <v>6399</v>
      </c>
      <c r="B6401" s="130" t="s">
        <v>8495</v>
      </c>
      <c r="C6401" s="130" t="s">
        <v>17342</v>
      </c>
      <c r="D6401" s="130">
        <v>10000</v>
      </c>
      <c r="E6401" s="130" t="s">
        <v>13483</v>
      </c>
      <c r="F6401" s="130">
        <v>50806939</v>
      </c>
      <c r="G6401" s="130">
        <v>80910859</v>
      </c>
      <c r="H6401" s="130" t="str">
        <f t="shared" si="198"/>
        <v>KT-180050</v>
      </c>
      <c r="I6401" s="130" t="str">
        <f t="shared" si="199"/>
        <v>A</v>
      </c>
    </row>
    <row r="6402" spans="1:9" x14ac:dyDescent="0.15">
      <c r="A6402" s="130">
        <v>6400</v>
      </c>
      <c r="B6402" s="130" t="s">
        <v>8496</v>
      </c>
      <c r="C6402" s="130" t="s">
        <v>18506</v>
      </c>
      <c r="D6402" s="130">
        <v>1000</v>
      </c>
      <c r="E6402" s="130" t="s">
        <v>18507</v>
      </c>
      <c r="F6402" s="130">
        <v>120754.2</v>
      </c>
      <c r="G6402" s="130">
        <v>227699.6</v>
      </c>
      <c r="H6402" s="130" t="str">
        <f t="shared" si="198"/>
        <v>KT-180051</v>
      </c>
      <c r="I6402" s="130" t="str">
        <f t="shared" si="199"/>
        <v>A</v>
      </c>
    </row>
    <row r="6403" spans="1:9" x14ac:dyDescent="0.15">
      <c r="A6403" s="130">
        <v>6401</v>
      </c>
      <c r="B6403" s="130" t="s">
        <v>8497</v>
      </c>
      <c r="C6403" s="130" t="s">
        <v>18509</v>
      </c>
      <c r="D6403" s="130">
        <v>100</v>
      </c>
      <c r="E6403" s="130" t="s">
        <v>12462</v>
      </c>
      <c r="F6403" s="130">
        <v>1592392</v>
      </c>
      <c r="G6403" s="130">
        <v>2110134</v>
      </c>
      <c r="H6403" s="130" t="str">
        <f t="shared" si="198"/>
        <v>KT-180052</v>
      </c>
      <c r="I6403" s="130" t="str">
        <f t="shared" si="199"/>
        <v>A</v>
      </c>
    </row>
    <row r="6404" spans="1:9" x14ac:dyDescent="0.15">
      <c r="A6404" s="130">
        <v>6402</v>
      </c>
      <c r="B6404" s="130" t="s">
        <v>8498</v>
      </c>
      <c r="C6404" s="130" t="s">
        <v>18511</v>
      </c>
      <c r="D6404" s="130">
        <v>374.18</v>
      </c>
      <c r="E6404" s="130" t="s">
        <v>12355</v>
      </c>
      <c r="F6404" s="130">
        <v>73297042</v>
      </c>
      <c r="G6404" s="130">
        <v>80173503</v>
      </c>
      <c r="H6404" s="130" t="str">
        <f t="shared" ref="H6404:H6467" si="200">LEFT(B6404,FIND("-",B6404)+6)</f>
        <v>KT-180053</v>
      </c>
      <c r="I6404" s="130" t="str">
        <f t="shared" ref="I6404:I6467" si="201">RIGHT(B6404,LEN(B6404)-FIND("-",B6404)-7)</f>
        <v>A</v>
      </c>
    </row>
    <row r="6405" spans="1:9" x14ac:dyDescent="0.15">
      <c r="A6405" s="130">
        <v>6403</v>
      </c>
      <c r="B6405" s="130" t="s">
        <v>8499</v>
      </c>
      <c r="C6405" s="130" t="s">
        <v>18513</v>
      </c>
      <c r="D6405" s="130">
        <v>500</v>
      </c>
      <c r="E6405" s="130" t="s">
        <v>12361</v>
      </c>
      <c r="F6405" s="130">
        <v>28287</v>
      </c>
      <c r="G6405" s="130">
        <v>29034</v>
      </c>
      <c r="H6405" s="130" t="str">
        <f t="shared" si="200"/>
        <v>KT-180054</v>
      </c>
      <c r="I6405" s="130" t="str">
        <f t="shared" si="201"/>
        <v>A</v>
      </c>
    </row>
    <row r="6406" spans="1:9" x14ac:dyDescent="0.15">
      <c r="A6406" s="130">
        <v>6404</v>
      </c>
      <c r="B6406" s="130" t="s">
        <v>8500</v>
      </c>
      <c r="C6406" s="130" t="s">
        <v>18515</v>
      </c>
      <c r="D6406" s="130">
        <v>90</v>
      </c>
      <c r="E6406" s="130" t="s">
        <v>12355</v>
      </c>
      <c r="F6406" s="130">
        <v>99327000</v>
      </c>
      <c r="G6406" s="130">
        <v>118352900</v>
      </c>
      <c r="H6406" s="130" t="str">
        <f t="shared" si="200"/>
        <v>KT-180055</v>
      </c>
      <c r="I6406" s="130" t="str">
        <f t="shared" si="201"/>
        <v>A</v>
      </c>
    </row>
    <row r="6407" spans="1:9" x14ac:dyDescent="0.15">
      <c r="A6407" s="130">
        <v>6405</v>
      </c>
      <c r="B6407" s="130" t="s">
        <v>8501</v>
      </c>
      <c r="C6407" s="130" t="s">
        <v>18517</v>
      </c>
      <c r="D6407" s="130">
        <v>100</v>
      </c>
      <c r="E6407" s="130" t="s">
        <v>12368</v>
      </c>
      <c r="F6407" s="130">
        <v>350500</v>
      </c>
      <c r="G6407" s="130">
        <v>226800</v>
      </c>
      <c r="H6407" s="130" t="str">
        <f t="shared" si="200"/>
        <v>KT-180056</v>
      </c>
      <c r="I6407" s="130" t="str">
        <f t="shared" si="201"/>
        <v>A</v>
      </c>
    </row>
    <row r="6408" spans="1:9" x14ac:dyDescent="0.15">
      <c r="A6408" s="130">
        <v>6406</v>
      </c>
      <c r="B6408" s="130" t="s">
        <v>8502</v>
      </c>
      <c r="C6408" s="130" t="s">
        <v>18519</v>
      </c>
      <c r="D6408" s="130">
        <v>224.819999999999</v>
      </c>
      <c r="E6408" s="130" t="s">
        <v>12355</v>
      </c>
      <c r="F6408" s="130">
        <v>61849700</v>
      </c>
      <c r="G6408" s="130">
        <v>62734757</v>
      </c>
      <c r="H6408" s="130" t="str">
        <f t="shared" si="200"/>
        <v>KT-180057</v>
      </c>
      <c r="I6408" s="130" t="str">
        <f t="shared" si="201"/>
        <v>A</v>
      </c>
    </row>
    <row r="6409" spans="1:9" x14ac:dyDescent="0.15">
      <c r="A6409" s="130">
        <v>6407</v>
      </c>
      <c r="B6409" s="130" t="s">
        <v>8503</v>
      </c>
      <c r="C6409" s="130" t="s">
        <v>18521</v>
      </c>
      <c r="D6409" s="130">
        <v>100</v>
      </c>
      <c r="E6409" s="130" t="s">
        <v>12368</v>
      </c>
      <c r="F6409" s="130">
        <v>3240902</v>
      </c>
      <c r="G6409" s="130">
        <v>2158980</v>
      </c>
      <c r="H6409" s="130" t="str">
        <f t="shared" si="200"/>
        <v>KT-180058</v>
      </c>
      <c r="I6409" s="130" t="str">
        <f t="shared" si="201"/>
        <v>A</v>
      </c>
    </row>
    <row r="6410" spans="1:9" x14ac:dyDescent="0.15">
      <c r="A6410" s="130">
        <v>6408</v>
      </c>
      <c r="B6410" s="130" t="s">
        <v>8504</v>
      </c>
      <c r="C6410" s="130" t="s">
        <v>18523</v>
      </c>
      <c r="D6410" s="130">
        <v>300</v>
      </c>
      <c r="E6410" s="130" t="s">
        <v>12372</v>
      </c>
      <c r="F6410" s="130">
        <v>31251896</v>
      </c>
      <c r="G6410" s="130">
        <v>41498366</v>
      </c>
      <c r="H6410" s="130" t="str">
        <f t="shared" si="200"/>
        <v>KT-180059</v>
      </c>
      <c r="I6410" s="130" t="str">
        <f t="shared" si="201"/>
        <v>A</v>
      </c>
    </row>
    <row r="6411" spans="1:9" x14ac:dyDescent="0.15">
      <c r="A6411" s="130">
        <v>6409</v>
      </c>
      <c r="B6411" s="130" t="s">
        <v>8505</v>
      </c>
      <c r="C6411" s="130" t="s">
        <v>18525</v>
      </c>
      <c r="D6411" s="130">
        <v>10.5</v>
      </c>
      <c r="E6411" s="130" t="s">
        <v>12355</v>
      </c>
      <c r="F6411" s="130">
        <v>1695435</v>
      </c>
      <c r="G6411" s="130">
        <v>1634267</v>
      </c>
      <c r="H6411" s="130" t="str">
        <f t="shared" si="200"/>
        <v>KT-180060</v>
      </c>
      <c r="I6411" s="130" t="str">
        <f t="shared" si="201"/>
        <v>A</v>
      </c>
    </row>
    <row r="6412" spans="1:9" x14ac:dyDescent="0.15">
      <c r="A6412" s="130">
        <v>6410</v>
      </c>
      <c r="B6412" s="130" t="s">
        <v>8506</v>
      </c>
      <c r="C6412" s="130" t="s">
        <v>18527</v>
      </c>
      <c r="D6412" s="130">
        <v>100</v>
      </c>
      <c r="E6412" s="130" t="s">
        <v>12355</v>
      </c>
      <c r="F6412" s="130">
        <v>791000</v>
      </c>
      <c r="G6412" s="130">
        <v>791000</v>
      </c>
      <c r="H6412" s="130" t="str">
        <f t="shared" si="200"/>
        <v>KT-180061</v>
      </c>
      <c r="I6412" s="130" t="str">
        <f t="shared" si="201"/>
        <v>A</v>
      </c>
    </row>
    <row r="6413" spans="1:9" x14ac:dyDescent="0.15">
      <c r="A6413" s="130">
        <v>6411</v>
      </c>
      <c r="B6413" s="130" t="s">
        <v>8507</v>
      </c>
      <c r="C6413" s="130" t="s">
        <v>18529</v>
      </c>
      <c r="D6413" s="130">
        <v>150</v>
      </c>
      <c r="E6413" s="130" t="s">
        <v>12361</v>
      </c>
      <c r="F6413" s="130">
        <v>47000</v>
      </c>
      <c r="G6413" s="130">
        <v>42800</v>
      </c>
      <c r="H6413" s="130" t="str">
        <f t="shared" si="200"/>
        <v>KT-180062</v>
      </c>
      <c r="I6413" s="130" t="str">
        <f t="shared" si="201"/>
        <v>A</v>
      </c>
    </row>
    <row r="6414" spans="1:9" x14ac:dyDescent="0.15">
      <c r="A6414" s="130">
        <v>6412</v>
      </c>
      <c r="B6414" s="130" t="s">
        <v>8508</v>
      </c>
      <c r="C6414" s="130" t="s">
        <v>1712</v>
      </c>
      <c r="D6414" s="130">
        <v>100</v>
      </c>
      <c r="E6414" s="130" t="s">
        <v>12361</v>
      </c>
      <c r="F6414" s="130">
        <v>1049218</v>
      </c>
      <c r="G6414" s="130">
        <v>2217850</v>
      </c>
      <c r="H6414" s="130" t="str">
        <f t="shared" si="200"/>
        <v>KT-180063</v>
      </c>
      <c r="I6414" s="130" t="str">
        <f t="shared" si="201"/>
        <v>A</v>
      </c>
    </row>
    <row r="6415" spans="1:9" x14ac:dyDescent="0.15">
      <c r="A6415" s="130">
        <v>6413</v>
      </c>
      <c r="B6415" s="130" t="s">
        <v>8509</v>
      </c>
      <c r="C6415" s="130" t="s">
        <v>18532</v>
      </c>
      <c r="D6415" s="130">
        <v>10</v>
      </c>
      <c r="E6415" s="130" t="s">
        <v>12355</v>
      </c>
      <c r="F6415" s="130">
        <v>466400</v>
      </c>
      <c r="G6415" s="130">
        <v>1926100</v>
      </c>
      <c r="H6415" s="130" t="str">
        <f t="shared" si="200"/>
        <v>KT-180064</v>
      </c>
      <c r="I6415" s="130" t="str">
        <f t="shared" si="201"/>
        <v>A</v>
      </c>
    </row>
    <row r="6416" spans="1:9" x14ac:dyDescent="0.15">
      <c r="A6416" s="130">
        <v>6414</v>
      </c>
      <c r="B6416" s="130" t="s">
        <v>8510</v>
      </c>
      <c r="C6416" s="130" t="s">
        <v>18534</v>
      </c>
      <c r="D6416" s="130">
        <v>100</v>
      </c>
      <c r="E6416" s="130" t="s">
        <v>12361</v>
      </c>
      <c r="F6416" s="130">
        <v>9925300</v>
      </c>
      <c r="G6416" s="130">
        <v>3476200</v>
      </c>
      <c r="H6416" s="130" t="str">
        <f t="shared" si="200"/>
        <v>KT-180065</v>
      </c>
      <c r="I6416" s="130" t="str">
        <f t="shared" si="201"/>
        <v>A</v>
      </c>
    </row>
    <row r="6417" spans="1:9" x14ac:dyDescent="0.15">
      <c r="A6417" s="130">
        <v>6415</v>
      </c>
      <c r="B6417" s="130" t="s">
        <v>8511</v>
      </c>
      <c r="C6417" s="130" t="s">
        <v>18536</v>
      </c>
      <c r="D6417" s="130">
        <v>10</v>
      </c>
      <c r="E6417" s="130" t="s">
        <v>12355</v>
      </c>
      <c r="F6417" s="130">
        <v>68000</v>
      </c>
      <c r="G6417" s="130">
        <v>146510.01</v>
      </c>
      <c r="H6417" s="130" t="str">
        <f t="shared" si="200"/>
        <v>KT-180066</v>
      </c>
      <c r="I6417" s="130" t="str">
        <f t="shared" si="201"/>
        <v>A</v>
      </c>
    </row>
    <row r="6418" spans="1:9" x14ac:dyDescent="0.15">
      <c r="A6418" s="130">
        <v>6416</v>
      </c>
      <c r="B6418" s="130" t="s">
        <v>8512</v>
      </c>
      <c r="C6418" s="130" t="s">
        <v>18538</v>
      </c>
      <c r="D6418" s="130">
        <v>100</v>
      </c>
      <c r="E6418" s="130" t="s">
        <v>12372</v>
      </c>
      <c r="F6418" s="130">
        <v>2126388</v>
      </c>
      <c r="G6418" s="130">
        <v>2128200</v>
      </c>
      <c r="H6418" s="130" t="str">
        <f t="shared" si="200"/>
        <v>KT-180067</v>
      </c>
      <c r="I6418" s="130" t="str">
        <f t="shared" si="201"/>
        <v>A</v>
      </c>
    </row>
    <row r="6419" spans="1:9" x14ac:dyDescent="0.15">
      <c r="A6419" s="130">
        <v>6417</v>
      </c>
      <c r="B6419" s="130" t="s">
        <v>8513</v>
      </c>
      <c r="C6419" s="130" t="s">
        <v>18540</v>
      </c>
      <c r="D6419" s="130">
        <v>1</v>
      </c>
      <c r="E6419" s="130" t="s">
        <v>18541</v>
      </c>
      <c r="F6419" s="130">
        <v>53550</v>
      </c>
      <c r="G6419" s="130">
        <v>89906</v>
      </c>
      <c r="H6419" s="130" t="str">
        <f t="shared" si="200"/>
        <v>KT-180068</v>
      </c>
      <c r="I6419" s="130" t="str">
        <f t="shared" si="201"/>
        <v>A</v>
      </c>
    </row>
    <row r="6420" spans="1:9" x14ac:dyDescent="0.15">
      <c r="A6420" s="130">
        <v>6418</v>
      </c>
      <c r="B6420" s="130" t="s">
        <v>2987</v>
      </c>
      <c r="C6420" s="130" t="s">
        <v>18543</v>
      </c>
      <c r="D6420" s="130">
        <v>1500</v>
      </c>
      <c r="E6420" s="130" t="s">
        <v>12372</v>
      </c>
      <c r="F6420" s="130">
        <v>61502</v>
      </c>
      <c r="G6420" s="130">
        <v>80850</v>
      </c>
      <c r="H6420" s="130" t="str">
        <f t="shared" si="200"/>
        <v>KT-180069</v>
      </c>
      <c r="I6420" s="130" t="str">
        <f t="shared" si="201"/>
        <v>VR</v>
      </c>
    </row>
    <row r="6421" spans="1:9" x14ac:dyDescent="0.15">
      <c r="A6421" s="130">
        <v>6419</v>
      </c>
      <c r="B6421" s="130" t="s">
        <v>8514</v>
      </c>
      <c r="C6421" s="130" t="s">
        <v>18545</v>
      </c>
      <c r="D6421" s="130">
        <v>1</v>
      </c>
      <c r="E6421" s="130" t="s">
        <v>12569</v>
      </c>
      <c r="F6421" s="130">
        <v>3931000</v>
      </c>
      <c r="G6421" s="130">
        <v>5540000</v>
      </c>
      <c r="H6421" s="130" t="str">
        <f t="shared" si="200"/>
        <v>KT-180070</v>
      </c>
      <c r="I6421" s="130" t="str">
        <f t="shared" si="201"/>
        <v>A</v>
      </c>
    </row>
    <row r="6422" spans="1:9" x14ac:dyDescent="0.15">
      <c r="A6422" s="130">
        <v>6420</v>
      </c>
      <c r="B6422" s="130" t="s">
        <v>8515</v>
      </c>
      <c r="C6422" s="130" t="s">
        <v>18547</v>
      </c>
      <c r="D6422" s="130">
        <v>10</v>
      </c>
      <c r="E6422" s="130" t="s">
        <v>12355</v>
      </c>
      <c r="F6422" s="130">
        <v>1816900</v>
      </c>
      <c r="G6422" s="130">
        <v>161575</v>
      </c>
      <c r="H6422" s="130" t="str">
        <f t="shared" si="200"/>
        <v>KT-180071</v>
      </c>
      <c r="I6422" s="130" t="str">
        <f t="shared" si="201"/>
        <v>A</v>
      </c>
    </row>
    <row r="6423" spans="1:9" x14ac:dyDescent="0.15">
      <c r="A6423" s="130">
        <v>6421</v>
      </c>
      <c r="B6423" s="130" t="s">
        <v>8516</v>
      </c>
      <c r="C6423" s="130" t="s">
        <v>18549</v>
      </c>
      <c r="D6423" s="130">
        <v>1</v>
      </c>
      <c r="E6423" s="130" t="s">
        <v>13132</v>
      </c>
      <c r="F6423" s="130">
        <v>5463971</v>
      </c>
      <c r="G6423" s="130">
        <v>9994401</v>
      </c>
      <c r="H6423" s="130" t="str">
        <f t="shared" si="200"/>
        <v>KT-180072</v>
      </c>
      <c r="I6423" s="130" t="str">
        <f t="shared" si="201"/>
        <v>A</v>
      </c>
    </row>
    <row r="6424" spans="1:9" x14ac:dyDescent="0.15">
      <c r="A6424" s="130">
        <v>6422</v>
      </c>
      <c r="B6424" s="130" t="s">
        <v>8517</v>
      </c>
      <c r="C6424" s="130" t="s">
        <v>18551</v>
      </c>
      <c r="D6424" s="130">
        <v>20</v>
      </c>
      <c r="E6424" s="130" t="s">
        <v>13132</v>
      </c>
      <c r="F6424" s="130">
        <v>6554058</v>
      </c>
      <c r="G6424" s="130">
        <v>20084850</v>
      </c>
      <c r="H6424" s="130" t="str">
        <f t="shared" si="200"/>
        <v>KT-180073</v>
      </c>
      <c r="I6424" s="130" t="str">
        <f t="shared" si="201"/>
        <v>A</v>
      </c>
    </row>
    <row r="6425" spans="1:9" x14ac:dyDescent="0.15">
      <c r="A6425" s="130">
        <v>6423</v>
      </c>
      <c r="B6425" s="130" t="s">
        <v>8518</v>
      </c>
      <c r="C6425" s="130" t="s">
        <v>18553</v>
      </c>
      <c r="D6425" s="130">
        <v>1</v>
      </c>
      <c r="E6425" s="130" t="s">
        <v>18554</v>
      </c>
      <c r="F6425" s="130">
        <v>863200</v>
      </c>
      <c r="G6425" s="130">
        <v>1726200</v>
      </c>
      <c r="H6425" s="130" t="str">
        <f t="shared" si="200"/>
        <v>KT-180074</v>
      </c>
      <c r="I6425" s="130" t="str">
        <f t="shared" si="201"/>
        <v>A</v>
      </c>
    </row>
    <row r="6426" spans="1:9" x14ac:dyDescent="0.15">
      <c r="A6426" s="130">
        <v>6424</v>
      </c>
      <c r="B6426" s="130" t="s">
        <v>8519</v>
      </c>
      <c r="C6426" s="130" t="s">
        <v>18556</v>
      </c>
      <c r="D6426" s="130">
        <v>1</v>
      </c>
      <c r="E6426" s="130" t="s">
        <v>12531</v>
      </c>
      <c r="F6426" s="130">
        <v>18828</v>
      </c>
      <c r="G6426" s="130">
        <v>20688</v>
      </c>
      <c r="H6426" s="130" t="str">
        <f t="shared" si="200"/>
        <v>KT-180075</v>
      </c>
      <c r="I6426" s="130" t="str">
        <f t="shared" si="201"/>
        <v>A</v>
      </c>
    </row>
    <row r="6427" spans="1:9" x14ac:dyDescent="0.15">
      <c r="A6427" s="130">
        <v>6425</v>
      </c>
      <c r="B6427" s="130" t="s">
        <v>8520</v>
      </c>
      <c r="C6427" s="130" t="s">
        <v>18558</v>
      </c>
      <c r="D6427" s="130">
        <v>50</v>
      </c>
      <c r="E6427" s="130" t="s">
        <v>12361</v>
      </c>
      <c r="F6427" s="130">
        <v>41500</v>
      </c>
      <c r="G6427" s="130">
        <v>106210</v>
      </c>
      <c r="H6427" s="130" t="str">
        <f t="shared" si="200"/>
        <v>KT-180076</v>
      </c>
      <c r="I6427" s="130" t="str">
        <f t="shared" si="201"/>
        <v>A</v>
      </c>
    </row>
    <row r="6428" spans="1:9" x14ac:dyDescent="0.15">
      <c r="A6428" s="130">
        <v>6426</v>
      </c>
      <c r="B6428" s="130" t="s">
        <v>8521</v>
      </c>
      <c r="C6428" s="130" t="s">
        <v>18560</v>
      </c>
      <c r="D6428" s="130">
        <v>5</v>
      </c>
      <c r="E6428" s="130" t="s">
        <v>12361</v>
      </c>
      <c r="F6428" s="130">
        <v>4210700</v>
      </c>
      <c r="G6428" s="130">
        <v>4310700</v>
      </c>
      <c r="H6428" s="130" t="str">
        <f t="shared" si="200"/>
        <v>KT-180077</v>
      </c>
      <c r="I6428" s="130" t="str">
        <f t="shared" si="201"/>
        <v>A</v>
      </c>
    </row>
    <row r="6429" spans="1:9" x14ac:dyDescent="0.15">
      <c r="A6429" s="130">
        <v>6427</v>
      </c>
      <c r="B6429" s="130" t="s">
        <v>8522</v>
      </c>
      <c r="C6429" s="130" t="s">
        <v>18562</v>
      </c>
      <c r="D6429" s="130">
        <v>300</v>
      </c>
      <c r="E6429" s="130" t="s">
        <v>12372</v>
      </c>
      <c r="F6429" s="130">
        <v>2877300</v>
      </c>
      <c r="G6429" s="130">
        <v>2880000</v>
      </c>
      <c r="H6429" s="130" t="str">
        <f t="shared" si="200"/>
        <v>KT-180078</v>
      </c>
      <c r="I6429" s="130" t="str">
        <f t="shared" si="201"/>
        <v>A</v>
      </c>
    </row>
    <row r="6430" spans="1:9" x14ac:dyDescent="0.15">
      <c r="A6430" s="130">
        <v>6428</v>
      </c>
      <c r="B6430" s="130" t="s">
        <v>8523</v>
      </c>
      <c r="C6430" s="130" t="s">
        <v>18564</v>
      </c>
      <c r="D6430" s="130">
        <v>100</v>
      </c>
      <c r="E6430" s="130" t="s">
        <v>12370</v>
      </c>
      <c r="F6430" s="130">
        <v>59510</v>
      </c>
      <c r="G6430" s="130">
        <v>62396</v>
      </c>
      <c r="H6430" s="130" t="str">
        <f t="shared" si="200"/>
        <v>KT-180079</v>
      </c>
      <c r="I6430" s="130" t="str">
        <f t="shared" si="201"/>
        <v>A</v>
      </c>
    </row>
    <row r="6431" spans="1:9" x14ac:dyDescent="0.15">
      <c r="A6431" s="130">
        <v>6429</v>
      </c>
      <c r="B6431" s="130" t="s">
        <v>8524</v>
      </c>
      <c r="C6431" s="130" t="s">
        <v>2194</v>
      </c>
      <c r="D6431" s="130">
        <v>10</v>
      </c>
      <c r="E6431" s="130" t="s">
        <v>12446</v>
      </c>
      <c r="F6431" s="130">
        <v>867500</v>
      </c>
      <c r="G6431" s="130">
        <v>723530</v>
      </c>
      <c r="H6431" s="130" t="str">
        <f t="shared" si="200"/>
        <v>KT-180080</v>
      </c>
      <c r="I6431" s="130" t="str">
        <f t="shared" si="201"/>
        <v>A</v>
      </c>
    </row>
    <row r="6432" spans="1:9" x14ac:dyDescent="0.15">
      <c r="A6432" s="130">
        <v>6430</v>
      </c>
      <c r="B6432" s="130" t="s">
        <v>8525</v>
      </c>
      <c r="C6432" s="130" t="s">
        <v>18567</v>
      </c>
      <c r="D6432" s="130">
        <v>1</v>
      </c>
      <c r="E6432" s="130" t="s">
        <v>12676</v>
      </c>
      <c r="F6432" s="130">
        <v>56650</v>
      </c>
      <c r="G6432" s="130">
        <v>75200</v>
      </c>
      <c r="H6432" s="130" t="str">
        <f t="shared" si="200"/>
        <v>KT-180081</v>
      </c>
      <c r="I6432" s="130" t="str">
        <f t="shared" si="201"/>
        <v>A</v>
      </c>
    </row>
    <row r="6433" spans="1:9" x14ac:dyDescent="0.15">
      <c r="A6433" s="130">
        <v>6431</v>
      </c>
      <c r="B6433" s="130" t="s">
        <v>22413</v>
      </c>
      <c r="C6433" s="130" t="s">
        <v>18569</v>
      </c>
      <c r="D6433" s="130">
        <v>2300</v>
      </c>
      <c r="E6433" s="130" t="s">
        <v>12372</v>
      </c>
      <c r="F6433" s="130">
        <v>3221386</v>
      </c>
      <c r="G6433" s="130">
        <v>3210586</v>
      </c>
      <c r="H6433" s="130" t="str">
        <f t="shared" si="200"/>
        <v>KT-180082</v>
      </c>
      <c r="I6433" s="130" t="str">
        <f t="shared" si="201"/>
        <v>VE</v>
      </c>
    </row>
    <row r="6434" spans="1:9" x14ac:dyDescent="0.15">
      <c r="A6434" s="130">
        <v>6432</v>
      </c>
      <c r="B6434" s="130" t="s">
        <v>8526</v>
      </c>
      <c r="C6434" s="130" t="s">
        <v>18571</v>
      </c>
      <c r="D6434" s="130">
        <v>300</v>
      </c>
      <c r="E6434" s="130" t="s">
        <v>12372</v>
      </c>
      <c r="F6434" s="130">
        <v>1170000</v>
      </c>
      <c r="G6434" s="130">
        <v>1350000</v>
      </c>
      <c r="H6434" s="130" t="str">
        <f t="shared" si="200"/>
        <v>KT-180083</v>
      </c>
      <c r="I6434" s="130" t="str">
        <f t="shared" si="201"/>
        <v>A</v>
      </c>
    </row>
    <row r="6435" spans="1:9" x14ac:dyDescent="0.15">
      <c r="A6435" s="130">
        <v>6433</v>
      </c>
      <c r="B6435" s="130" t="s">
        <v>8527</v>
      </c>
      <c r="C6435" s="130" t="s">
        <v>18573</v>
      </c>
      <c r="D6435" s="130">
        <v>3000</v>
      </c>
      <c r="E6435" s="130" t="s">
        <v>12355</v>
      </c>
      <c r="F6435" s="130">
        <v>1400393272</v>
      </c>
      <c r="G6435" s="130">
        <v>1421091000</v>
      </c>
      <c r="H6435" s="130" t="str">
        <f t="shared" si="200"/>
        <v>KT-180084</v>
      </c>
      <c r="I6435" s="130" t="str">
        <f t="shared" si="201"/>
        <v>A</v>
      </c>
    </row>
    <row r="6436" spans="1:9" x14ac:dyDescent="0.15">
      <c r="A6436" s="130">
        <v>6434</v>
      </c>
      <c r="B6436" s="130" t="s">
        <v>8528</v>
      </c>
      <c r="C6436" s="130" t="s">
        <v>18575</v>
      </c>
      <c r="D6436" s="130">
        <v>1</v>
      </c>
      <c r="E6436" s="130" t="s">
        <v>12446</v>
      </c>
      <c r="F6436" s="130">
        <v>55404</v>
      </c>
      <c r="G6436" s="130">
        <v>3116</v>
      </c>
      <c r="H6436" s="130" t="str">
        <f t="shared" si="200"/>
        <v>KT-180085</v>
      </c>
      <c r="I6436" s="130" t="str">
        <f t="shared" si="201"/>
        <v>A</v>
      </c>
    </row>
    <row r="6437" spans="1:9" x14ac:dyDescent="0.15">
      <c r="A6437" s="130">
        <v>6435</v>
      </c>
      <c r="B6437" s="130" t="s">
        <v>8529</v>
      </c>
      <c r="C6437" s="130" t="s">
        <v>18577</v>
      </c>
      <c r="D6437" s="130">
        <v>3</v>
      </c>
      <c r="E6437" s="130" t="s">
        <v>12402</v>
      </c>
      <c r="F6437" s="130">
        <v>171528</v>
      </c>
      <c r="G6437" s="130">
        <v>209208</v>
      </c>
      <c r="H6437" s="130" t="str">
        <f t="shared" si="200"/>
        <v>KT-180086</v>
      </c>
      <c r="I6437" s="130" t="str">
        <f t="shared" si="201"/>
        <v>A</v>
      </c>
    </row>
    <row r="6438" spans="1:9" x14ac:dyDescent="0.15">
      <c r="A6438" s="130">
        <v>6436</v>
      </c>
      <c r="B6438" s="130" t="s">
        <v>8530</v>
      </c>
      <c r="C6438" s="130" t="s">
        <v>18579</v>
      </c>
      <c r="D6438" s="130">
        <v>130</v>
      </c>
      <c r="E6438" s="130" t="s">
        <v>12368</v>
      </c>
      <c r="F6438" s="130">
        <v>523806</v>
      </c>
      <c r="G6438" s="130">
        <v>656915</v>
      </c>
      <c r="H6438" s="130" t="str">
        <f t="shared" si="200"/>
        <v>KT-180087</v>
      </c>
      <c r="I6438" s="130" t="str">
        <f t="shared" si="201"/>
        <v>A</v>
      </c>
    </row>
    <row r="6439" spans="1:9" x14ac:dyDescent="0.15">
      <c r="A6439" s="130">
        <v>6437</v>
      </c>
      <c r="B6439" s="130" t="s">
        <v>8531</v>
      </c>
      <c r="C6439" s="130" t="s">
        <v>18581</v>
      </c>
      <c r="D6439" s="130">
        <v>1</v>
      </c>
      <c r="E6439" s="130" t="s">
        <v>12355</v>
      </c>
      <c r="F6439" s="130">
        <v>630489</v>
      </c>
      <c r="G6439" s="130">
        <v>685289</v>
      </c>
      <c r="H6439" s="130" t="str">
        <f t="shared" si="200"/>
        <v>KT-180088</v>
      </c>
      <c r="I6439" s="130" t="str">
        <f t="shared" si="201"/>
        <v>A</v>
      </c>
    </row>
    <row r="6440" spans="1:9" x14ac:dyDescent="0.15">
      <c r="A6440" s="130">
        <v>6438</v>
      </c>
      <c r="B6440" s="130" t="s">
        <v>8532</v>
      </c>
      <c r="C6440" s="130" t="s">
        <v>18583</v>
      </c>
      <c r="D6440" s="130">
        <v>100</v>
      </c>
      <c r="E6440" s="130" t="s">
        <v>12372</v>
      </c>
      <c r="F6440" s="130">
        <v>183306</v>
      </c>
      <c r="G6440" s="130">
        <v>241518</v>
      </c>
      <c r="H6440" s="130" t="str">
        <f t="shared" si="200"/>
        <v>KT-180089</v>
      </c>
      <c r="I6440" s="130" t="str">
        <f t="shared" si="201"/>
        <v>A</v>
      </c>
    </row>
    <row r="6441" spans="1:9" x14ac:dyDescent="0.15">
      <c r="A6441" s="130">
        <v>6439</v>
      </c>
      <c r="B6441" s="130" t="s">
        <v>22412</v>
      </c>
      <c r="C6441" s="130" t="s">
        <v>18585</v>
      </c>
      <c r="D6441" s="130">
        <v>10000</v>
      </c>
      <c r="E6441" s="130" t="s">
        <v>18110</v>
      </c>
      <c r="F6441" s="130">
        <v>84080</v>
      </c>
      <c r="G6441" s="130">
        <v>159605</v>
      </c>
      <c r="H6441" s="130" t="str">
        <f t="shared" si="200"/>
        <v>KT-180090</v>
      </c>
      <c r="I6441" s="130" t="str">
        <f t="shared" si="201"/>
        <v>VE</v>
      </c>
    </row>
    <row r="6442" spans="1:9" x14ac:dyDescent="0.15">
      <c r="A6442" s="130">
        <v>6440</v>
      </c>
      <c r="B6442" s="130" t="s">
        <v>8533</v>
      </c>
      <c r="C6442" s="130" t="s">
        <v>1868</v>
      </c>
      <c r="D6442" s="130">
        <v>100</v>
      </c>
      <c r="E6442" s="130" t="s">
        <v>12372</v>
      </c>
      <c r="F6442" s="130">
        <v>71609</v>
      </c>
      <c r="G6442" s="130">
        <v>91017</v>
      </c>
      <c r="H6442" s="130" t="str">
        <f t="shared" si="200"/>
        <v>KT-180091</v>
      </c>
      <c r="I6442" s="130" t="str">
        <f t="shared" si="201"/>
        <v>A</v>
      </c>
    </row>
    <row r="6443" spans="1:9" x14ac:dyDescent="0.15">
      <c r="A6443" s="130">
        <v>6441</v>
      </c>
      <c r="B6443" s="130" t="s">
        <v>8534</v>
      </c>
      <c r="C6443" s="130" t="s">
        <v>18588</v>
      </c>
      <c r="D6443" s="130">
        <v>20</v>
      </c>
      <c r="E6443" s="130" t="s">
        <v>12462</v>
      </c>
      <c r="F6443" s="130">
        <v>951229</v>
      </c>
      <c r="G6443" s="130">
        <v>1348887</v>
      </c>
      <c r="H6443" s="130" t="str">
        <f t="shared" si="200"/>
        <v>KT-180092</v>
      </c>
      <c r="I6443" s="130" t="str">
        <f t="shared" si="201"/>
        <v>A</v>
      </c>
    </row>
    <row r="6444" spans="1:9" x14ac:dyDescent="0.15">
      <c r="A6444" s="130">
        <v>6442</v>
      </c>
      <c r="B6444" s="130" t="s">
        <v>8535</v>
      </c>
      <c r="C6444" s="130" t="s">
        <v>18590</v>
      </c>
      <c r="D6444" s="130">
        <v>10</v>
      </c>
      <c r="E6444" s="130" t="s">
        <v>12355</v>
      </c>
      <c r="F6444" s="130">
        <v>17228</v>
      </c>
      <c r="G6444" s="130">
        <v>17170</v>
      </c>
      <c r="H6444" s="130" t="str">
        <f t="shared" si="200"/>
        <v>KT-180093</v>
      </c>
      <c r="I6444" s="130" t="str">
        <f t="shared" si="201"/>
        <v>A</v>
      </c>
    </row>
    <row r="6445" spans="1:9" x14ac:dyDescent="0.15">
      <c r="A6445" s="130">
        <v>6443</v>
      </c>
      <c r="B6445" s="130" t="s">
        <v>8536</v>
      </c>
      <c r="C6445" s="130" t="s">
        <v>18592</v>
      </c>
      <c r="D6445" s="130">
        <v>10</v>
      </c>
      <c r="E6445" s="130" t="s">
        <v>18426</v>
      </c>
      <c r="F6445" s="130">
        <v>10606</v>
      </c>
      <c r="G6445" s="130">
        <v>180605</v>
      </c>
      <c r="H6445" s="130" t="str">
        <f t="shared" si="200"/>
        <v>KT-180094</v>
      </c>
      <c r="I6445" s="130" t="str">
        <f t="shared" si="201"/>
        <v>A</v>
      </c>
    </row>
    <row r="6446" spans="1:9" x14ac:dyDescent="0.15">
      <c r="A6446" s="130">
        <v>6444</v>
      </c>
      <c r="B6446" s="130" t="s">
        <v>8537</v>
      </c>
      <c r="C6446" s="130" t="s">
        <v>18594</v>
      </c>
      <c r="D6446" s="130">
        <v>100</v>
      </c>
      <c r="E6446" s="130" t="s">
        <v>12368</v>
      </c>
      <c r="F6446" s="130">
        <v>322600</v>
      </c>
      <c r="G6446" s="130">
        <v>316814</v>
      </c>
      <c r="H6446" s="130" t="str">
        <f t="shared" si="200"/>
        <v>KT-180095</v>
      </c>
      <c r="I6446" s="130" t="str">
        <f t="shared" si="201"/>
        <v>A</v>
      </c>
    </row>
    <row r="6447" spans="1:9" x14ac:dyDescent="0.15">
      <c r="A6447" s="130">
        <v>6445</v>
      </c>
      <c r="B6447" s="130" t="s">
        <v>8538</v>
      </c>
      <c r="C6447" s="130" t="s">
        <v>16240</v>
      </c>
      <c r="D6447" s="130">
        <v>1000</v>
      </c>
      <c r="E6447" s="130" t="s">
        <v>12368</v>
      </c>
      <c r="F6447" s="130">
        <v>8242800</v>
      </c>
      <c r="G6447" s="130">
        <v>1946400</v>
      </c>
      <c r="H6447" s="130" t="str">
        <f t="shared" si="200"/>
        <v>KT-180096</v>
      </c>
      <c r="I6447" s="130" t="str">
        <f t="shared" si="201"/>
        <v>A</v>
      </c>
    </row>
    <row r="6448" spans="1:9" x14ac:dyDescent="0.15">
      <c r="A6448" s="130">
        <v>6446</v>
      </c>
      <c r="B6448" s="130" t="s">
        <v>8539</v>
      </c>
      <c r="C6448" s="130" t="s">
        <v>18597</v>
      </c>
      <c r="D6448" s="130">
        <v>1</v>
      </c>
      <c r="E6448" s="130" t="s">
        <v>12788</v>
      </c>
      <c r="F6448" s="130">
        <v>107522</v>
      </c>
      <c r="G6448" s="130">
        <v>215350</v>
      </c>
      <c r="H6448" s="130" t="str">
        <f t="shared" si="200"/>
        <v>KT-180097</v>
      </c>
      <c r="I6448" s="130" t="str">
        <f t="shared" si="201"/>
        <v>A</v>
      </c>
    </row>
    <row r="6449" spans="1:9" x14ac:dyDescent="0.15">
      <c r="A6449" s="130">
        <v>6447</v>
      </c>
      <c r="B6449" s="130" t="s">
        <v>8540</v>
      </c>
      <c r="C6449" s="130" t="s">
        <v>18599</v>
      </c>
      <c r="D6449" s="130">
        <v>1000</v>
      </c>
      <c r="E6449" s="130" t="s">
        <v>12368</v>
      </c>
      <c r="F6449" s="130">
        <v>9062268.6999999993</v>
      </c>
      <c r="G6449" s="130">
        <v>19947900</v>
      </c>
      <c r="H6449" s="130" t="str">
        <f t="shared" si="200"/>
        <v>KT-180098</v>
      </c>
      <c r="I6449" s="130" t="str">
        <f t="shared" si="201"/>
        <v>A</v>
      </c>
    </row>
    <row r="6450" spans="1:9" x14ac:dyDescent="0.15">
      <c r="A6450" s="130">
        <v>6448</v>
      </c>
      <c r="B6450" s="130" t="s">
        <v>8541</v>
      </c>
      <c r="C6450" s="130" t="s">
        <v>18601</v>
      </c>
      <c r="D6450" s="130">
        <v>10</v>
      </c>
      <c r="E6450" s="130" t="s">
        <v>12355</v>
      </c>
      <c r="F6450" s="130">
        <v>521540</v>
      </c>
      <c r="G6450" s="130">
        <v>2106360</v>
      </c>
      <c r="H6450" s="130" t="str">
        <f t="shared" si="200"/>
        <v>KT-180099</v>
      </c>
      <c r="I6450" s="130" t="str">
        <f t="shared" si="201"/>
        <v>A</v>
      </c>
    </row>
    <row r="6451" spans="1:9" x14ac:dyDescent="0.15">
      <c r="A6451" s="130">
        <v>6449</v>
      </c>
      <c r="B6451" s="130" t="s">
        <v>8542</v>
      </c>
      <c r="C6451" s="130" t="s">
        <v>2903</v>
      </c>
      <c r="D6451" s="130">
        <v>10</v>
      </c>
      <c r="E6451" s="130" t="s">
        <v>12370</v>
      </c>
      <c r="F6451" s="130">
        <v>537469</v>
      </c>
      <c r="G6451" s="130">
        <v>1109048</v>
      </c>
      <c r="H6451" s="130" t="str">
        <f t="shared" si="200"/>
        <v>KT-180100</v>
      </c>
      <c r="I6451" s="130" t="str">
        <f t="shared" si="201"/>
        <v>A</v>
      </c>
    </row>
    <row r="6452" spans="1:9" x14ac:dyDescent="0.15">
      <c r="A6452" s="130">
        <v>6450</v>
      </c>
      <c r="B6452" s="130" t="s">
        <v>8543</v>
      </c>
      <c r="C6452" s="130" t="s">
        <v>218</v>
      </c>
      <c r="D6452" s="130">
        <v>1000</v>
      </c>
      <c r="E6452" s="130" t="s">
        <v>12372</v>
      </c>
      <c r="F6452" s="130">
        <v>4750000</v>
      </c>
      <c r="G6452" s="130">
        <v>12500000</v>
      </c>
      <c r="H6452" s="130" t="str">
        <f t="shared" si="200"/>
        <v>KT-180101</v>
      </c>
      <c r="I6452" s="130" t="str">
        <f t="shared" si="201"/>
        <v>A</v>
      </c>
    </row>
    <row r="6453" spans="1:9" x14ac:dyDescent="0.15">
      <c r="A6453" s="130">
        <v>6451</v>
      </c>
      <c r="B6453" s="130" t="s">
        <v>8544</v>
      </c>
      <c r="C6453" s="130" t="s">
        <v>18605</v>
      </c>
      <c r="D6453" s="130">
        <v>18</v>
      </c>
      <c r="E6453" s="130" t="s">
        <v>12402</v>
      </c>
      <c r="F6453" s="130">
        <v>6669000</v>
      </c>
      <c r="G6453" s="130">
        <v>12129030</v>
      </c>
      <c r="H6453" s="130" t="str">
        <f t="shared" si="200"/>
        <v>KT-180102</v>
      </c>
      <c r="I6453" s="130" t="str">
        <f t="shared" si="201"/>
        <v>A</v>
      </c>
    </row>
    <row r="6454" spans="1:9" x14ac:dyDescent="0.15">
      <c r="A6454" s="130">
        <v>6452</v>
      </c>
      <c r="B6454" s="130" t="s">
        <v>8545</v>
      </c>
      <c r="C6454" s="130" t="s">
        <v>18607</v>
      </c>
      <c r="D6454" s="130">
        <v>10</v>
      </c>
      <c r="E6454" s="130" t="s">
        <v>12372</v>
      </c>
      <c r="F6454" s="130">
        <v>39500</v>
      </c>
      <c r="G6454" s="130">
        <v>40100</v>
      </c>
      <c r="H6454" s="130" t="str">
        <f t="shared" si="200"/>
        <v>KT-180103</v>
      </c>
      <c r="I6454" s="130" t="str">
        <f t="shared" si="201"/>
        <v>A</v>
      </c>
    </row>
    <row r="6455" spans="1:9" x14ac:dyDescent="0.15">
      <c r="A6455" s="130">
        <v>6453</v>
      </c>
      <c r="B6455" s="130" t="s">
        <v>8546</v>
      </c>
      <c r="C6455" s="130" t="s">
        <v>18609</v>
      </c>
      <c r="D6455" s="130">
        <v>50</v>
      </c>
      <c r="E6455" s="130" t="s">
        <v>12355</v>
      </c>
      <c r="F6455" s="130">
        <v>10060</v>
      </c>
      <c r="G6455" s="130">
        <v>9685</v>
      </c>
      <c r="H6455" s="130" t="str">
        <f t="shared" si="200"/>
        <v>KT-180104</v>
      </c>
      <c r="I6455" s="130" t="str">
        <f t="shared" si="201"/>
        <v>A</v>
      </c>
    </row>
    <row r="6456" spans="1:9" x14ac:dyDescent="0.15">
      <c r="A6456" s="130">
        <v>6454</v>
      </c>
      <c r="B6456" s="130" t="s">
        <v>8547</v>
      </c>
      <c r="C6456" s="130" t="s">
        <v>18611</v>
      </c>
      <c r="D6456" s="130">
        <v>1</v>
      </c>
      <c r="E6456" s="130" t="s">
        <v>18612</v>
      </c>
      <c r="F6456" s="130">
        <v>19475</v>
      </c>
      <c r="G6456" s="130">
        <v>25520</v>
      </c>
      <c r="H6456" s="130" t="str">
        <f t="shared" si="200"/>
        <v>KT-180105</v>
      </c>
      <c r="I6456" s="130" t="str">
        <f t="shared" si="201"/>
        <v>A</v>
      </c>
    </row>
    <row r="6457" spans="1:9" x14ac:dyDescent="0.15">
      <c r="A6457" s="130">
        <v>6455</v>
      </c>
      <c r="B6457" s="130" t="s">
        <v>8548</v>
      </c>
      <c r="C6457" s="130" t="s">
        <v>18614</v>
      </c>
      <c r="D6457" s="130">
        <v>100</v>
      </c>
      <c r="E6457" s="130" t="s">
        <v>12370</v>
      </c>
      <c r="F6457" s="130">
        <v>701916</v>
      </c>
      <c r="G6457" s="130">
        <v>805900</v>
      </c>
      <c r="H6457" s="130" t="str">
        <f t="shared" si="200"/>
        <v>KT-180106</v>
      </c>
      <c r="I6457" s="130" t="str">
        <f t="shared" si="201"/>
        <v>A</v>
      </c>
    </row>
    <row r="6458" spans="1:9" x14ac:dyDescent="0.15">
      <c r="A6458" s="130">
        <v>6456</v>
      </c>
      <c r="B6458" s="130" t="s">
        <v>8549</v>
      </c>
      <c r="C6458" s="130" t="s">
        <v>2194</v>
      </c>
      <c r="D6458" s="130">
        <v>10</v>
      </c>
      <c r="E6458" s="130" t="s">
        <v>12446</v>
      </c>
      <c r="F6458" s="130">
        <v>1400000</v>
      </c>
      <c r="G6458" s="130">
        <v>700000</v>
      </c>
      <c r="H6458" s="130" t="str">
        <f t="shared" si="200"/>
        <v>KT-180107</v>
      </c>
      <c r="I6458" s="130" t="str">
        <f t="shared" si="201"/>
        <v>A</v>
      </c>
    </row>
    <row r="6459" spans="1:9" x14ac:dyDescent="0.15">
      <c r="A6459" s="130">
        <v>6457</v>
      </c>
      <c r="B6459" s="130" t="s">
        <v>8550</v>
      </c>
      <c r="C6459" s="130" t="s">
        <v>18617</v>
      </c>
      <c r="D6459" s="130">
        <v>40</v>
      </c>
      <c r="E6459" s="130" t="s">
        <v>12355</v>
      </c>
      <c r="F6459" s="130">
        <v>37802901.399999999</v>
      </c>
      <c r="G6459" s="130">
        <v>23856897.600000001</v>
      </c>
      <c r="H6459" s="130" t="str">
        <f t="shared" si="200"/>
        <v>KT-180108</v>
      </c>
      <c r="I6459" s="130" t="str">
        <f t="shared" si="201"/>
        <v>A</v>
      </c>
    </row>
    <row r="6460" spans="1:9" x14ac:dyDescent="0.15">
      <c r="A6460" s="130">
        <v>6458</v>
      </c>
      <c r="B6460" s="130" t="s">
        <v>8551</v>
      </c>
      <c r="C6460" s="130" t="s">
        <v>18619</v>
      </c>
      <c r="D6460" s="130">
        <v>100</v>
      </c>
      <c r="E6460" s="130" t="s">
        <v>12355</v>
      </c>
      <c r="F6460" s="130">
        <v>1015840</v>
      </c>
      <c r="G6460" s="130">
        <v>1015840</v>
      </c>
      <c r="H6460" s="130" t="str">
        <f t="shared" si="200"/>
        <v>KT-180109</v>
      </c>
      <c r="I6460" s="130" t="str">
        <f t="shared" si="201"/>
        <v>A</v>
      </c>
    </row>
    <row r="6461" spans="1:9" x14ac:dyDescent="0.15">
      <c r="A6461" s="130">
        <v>6459</v>
      </c>
      <c r="B6461" s="130" t="s">
        <v>8552</v>
      </c>
      <c r="C6461" s="130" t="s">
        <v>18621</v>
      </c>
      <c r="D6461" s="130">
        <v>1</v>
      </c>
      <c r="E6461" s="130" t="s">
        <v>12402</v>
      </c>
      <c r="F6461" s="130">
        <v>123818</v>
      </c>
      <c r="G6461" s="130">
        <v>70364</v>
      </c>
      <c r="H6461" s="130" t="str">
        <f t="shared" si="200"/>
        <v>KT-180110</v>
      </c>
      <c r="I6461" s="130" t="str">
        <f t="shared" si="201"/>
        <v>A</v>
      </c>
    </row>
    <row r="6462" spans="1:9" x14ac:dyDescent="0.15">
      <c r="A6462" s="130">
        <v>6460</v>
      </c>
      <c r="B6462" s="130" t="s">
        <v>8553</v>
      </c>
      <c r="C6462" s="130" t="s">
        <v>18623</v>
      </c>
      <c r="D6462" s="130">
        <v>4000</v>
      </c>
      <c r="E6462" s="130" t="s">
        <v>12372</v>
      </c>
      <c r="F6462" s="130">
        <v>6177399</v>
      </c>
      <c r="G6462" s="130">
        <v>8493059</v>
      </c>
      <c r="H6462" s="130" t="str">
        <f t="shared" si="200"/>
        <v>KT-180111</v>
      </c>
      <c r="I6462" s="130" t="str">
        <f t="shared" si="201"/>
        <v>A</v>
      </c>
    </row>
    <row r="6463" spans="1:9" x14ac:dyDescent="0.15">
      <c r="A6463" s="130">
        <v>6461</v>
      </c>
      <c r="B6463" s="130" t="s">
        <v>8554</v>
      </c>
      <c r="C6463" s="130" t="s">
        <v>18625</v>
      </c>
      <c r="D6463" s="130">
        <v>1</v>
      </c>
      <c r="E6463" s="130" t="s">
        <v>12384</v>
      </c>
      <c r="F6463" s="130">
        <v>151000</v>
      </c>
      <c r="G6463" s="130">
        <v>141000</v>
      </c>
      <c r="H6463" s="130" t="str">
        <f t="shared" si="200"/>
        <v>KT-180112</v>
      </c>
      <c r="I6463" s="130" t="str">
        <f t="shared" si="201"/>
        <v>A</v>
      </c>
    </row>
    <row r="6464" spans="1:9" x14ac:dyDescent="0.15">
      <c r="A6464" s="130">
        <v>6462</v>
      </c>
      <c r="B6464" s="130" t="s">
        <v>8555</v>
      </c>
      <c r="C6464" s="130" t="s">
        <v>2302</v>
      </c>
      <c r="D6464" s="130">
        <v>12</v>
      </c>
      <c r="E6464" s="130" t="s">
        <v>14453</v>
      </c>
      <c r="F6464" s="130">
        <v>355000</v>
      </c>
      <c r="G6464" s="130">
        <v>3012000</v>
      </c>
      <c r="H6464" s="130" t="str">
        <f t="shared" si="200"/>
        <v>KT-180113</v>
      </c>
      <c r="I6464" s="130" t="str">
        <f t="shared" si="201"/>
        <v>A</v>
      </c>
    </row>
    <row r="6465" spans="1:9" x14ac:dyDescent="0.15">
      <c r="A6465" s="130">
        <v>6463</v>
      </c>
      <c r="B6465" s="130" t="s">
        <v>8556</v>
      </c>
      <c r="C6465" s="130" t="s">
        <v>18628</v>
      </c>
      <c r="D6465" s="130">
        <v>2500</v>
      </c>
      <c r="E6465" s="130" t="s">
        <v>12372</v>
      </c>
      <c r="F6465" s="130">
        <v>864924</v>
      </c>
      <c r="G6465" s="130">
        <v>1547047</v>
      </c>
      <c r="H6465" s="130" t="str">
        <f t="shared" si="200"/>
        <v>KT-180114</v>
      </c>
      <c r="I6465" s="130" t="str">
        <f t="shared" si="201"/>
        <v>A</v>
      </c>
    </row>
    <row r="6466" spans="1:9" x14ac:dyDescent="0.15">
      <c r="A6466" s="130">
        <v>6464</v>
      </c>
      <c r="B6466" s="130" t="s">
        <v>22409</v>
      </c>
      <c r="C6466" s="130" t="s">
        <v>18630</v>
      </c>
      <c r="D6466" s="130">
        <v>1000</v>
      </c>
      <c r="E6466" s="130" t="s">
        <v>12361</v>
      </c>
      <c r="F6466" s="130">
        <v>680408</v>
      </c>
      <c r="G6466" s="130">
        <v>720432</v>
      </c>
      <c r="H6466" s="130" t="str">
        <f t="shared" si="200"/>
        <v>KT-180115</v>
      </c>
      <c r="I6466" s="130" t="str">
        <f t="shared" si="201"/>
        <v>VE</v>
      </c>
    </row>
    <row r="6467" spans="1:9" x14ac:dyDescent="0.15">
      <c r="A6467" s="130">
        <v>6465</v>
      </c>
      <c r="B6467" s="130" t="s">
        <v>8557</v>
      </c>
      <c r="C6467" s="130" t="s">
        <v>18632</v>
      </c>
      <c r="D6467" s="130">
        <v>50</v>
      </c>
      <c r="E6467" s="130" t="s">
        <v>12355</v>
      </c>
      <c r="F6467" s="130">
        <v>5749000</v>
      </c>
      <c r="G6467" s="130">
        <v>5749000</v>
      </c>
      <c r="H6467" s="130" t="str">
        <f t="shared" si="200"/>
        <v>KT-180116</v>
      </c>
      <c r="I6467" s="130" t="str">
        <f t="shared" si="201"/>
        <v>A</v>
      </c>
    </row>
    <row r="6468" spans="1:9" x14ac:dyDescent="0.15">
      <c r="A6468" s="130">
        <v>6466</v>
      </c>
      <c r="B6468" s="130" t="s">
        <v>8558</v>
      </c>
      <c r="C6468" s="130" t="s">
        <v>18634</v>
      </c>
      <c r="D6468" s="130">
        <v>500</v>
      </c>
      <c r="E6468" s="130" t="s">
        <v>12372</v>
      </c>
      <c r="F6468" s="130">
        <v>150120</v>
      </c>
      <c r="G6468" s="130">
        <v>250830</v>
      </c>
      <c r="H6468" s="130" t="str">
        <f t="shared" ref="H6468:H6531" si="202">LEFT(B6468,FIND("-",B6468)+6)</f>
        <v>KT-180117</v>
      </c>
      <c r="I6468" s="130" t="str">
        <f t="shared" ref="I6468:I6531" si="203">RIGHT(B6468,LEN(B6468)-FIND("-",B6468)-7)</f>
        <v>A</v>
      </c>
    </row>
    <row r="6469" spans="1:9" x14ac:dyDescent="0.15">
      <c r="A6469" s="130">
        <v>6467</v>
      </c>
      <c r="B6469" s="130" t="s">
        <v>8559</v>
      </c>
      <c r="C6469" s="130" t="s">
        <v>18636</v>
      </c>
      <c r="D6469" s="130">
        <v>2000</v>
      </c>
      <c r="E6469" s="130" t="s">
        <v>12372</v>
      </c>
      <c r="F6469" s="130">
        <v>658250</v>
      </c>
      <c r="G6469" s="130">
        <v>702700</v>
      </c>
      <c r="H6469" s="130" t="str">
        <f t="shared" si="202"/>
        <v>KT-180118</v>
      </c>
      <c r="I6469" s="130" t="str">
        <f t="shared" si="203"/>
        <v>A</v>
      </c>
    </row>
    <row r="6470" spans="1:9" x14ac:dyDescent="0.15">
      <c r="A6470" s="130">
        <v>6468</v>
      </c>
      <c r="B6470" s="130" t="s">
        <v>8560</v>
      </c>
      <c r="C6470" s="130" t="s">
        <v>18638</v>
      </c>
      <c r="D6470" s="130">
        <v>1</v>
      </c>
      <c r="E6470" s="130" t="s">
        <v>18639</v>
      </c>
      <c r="F6470" s="130">
        <v>176891455</v>
      </c>
      <c r="G6470" s="130">
        <v>186011890</v>
      </c>
      <c r="H6470" s="130" t="str">
        <f t="shared" si="202"/>
        <v>KT-180119</v>
      </c>
      <c r="I6470" s="130" t="str">
        <f t="shared" si="203"/>
        <v>A</v>
      </c>
    </row>
    <row r="6471" spans="1:9" x14ac:dyDescent="0.15">
      <c r="A6471" s="130">
        <v>6469</v>
      </c>
      <c r="B6471" s="130" t="s">
        <v>8561</v>
      </c>
      <c r="C6471" s="130" t="s">
        <v>18641</v>
      </c>
      <c r="D6471" s="130">
        <v>30</v>
      </c>
      <c r="E6471" s="130" t="s">
        <v>12370</v>
      </c>
      <c r="F6471" s="130">
        <v>430924</v>
      </c>
      <c r="G6471" s="130">
        <v>953903</v>
      </c>
      <c r="H6471" s="130" t="str">
        <f t="shared" si="202"/>
        <v>KT-180120</v>
      </c>
      <c r="I6471" s="130" t="str">
        <f t="shared" si="203"/>
        <v>A</v>
      </c>
    </row>
    <row r="6472" spans="1:9" x14ac:dyDescent="0.15">
      <c r="A6472" s="130">
        <v>6470</v>
      </c>
      <c r="B6472" s="130" t="s">
        <v>8562</v>
      </c>
      <c r="C6472" s="130" t="s">
        <v>18643</v>
      </c>
      <c r="D6472" s="130">
        <v>100</v>
      </c>
      <c r="E6472" s="130" t="s">
        <v>12361</v>
      </c>
      <c r="F6472" s="130">
        <v>49100</v>
      </c>
      <c r="G6472" s="130">
        <v>578900</v>
      </c>
      <c r="H6472" s="130" t="str">
        <f t="shared" si="202"/>
        <v>KT-180121</v>
      </c>
      <c r="I6472" s="130" t="str">
        <f t="shared" si="203"/>
        <v>A</v>
      </c>
    </row>
    <row r="6473" spans="1:9" x14ac:dyDescent="0.15">
      <c r="A6473" s="130">
        <v>6471</v>
      </c>
      <c r="B6473" s="130" t="s">
        <v>8563</v>
      </c>
      <c r="C6473" s="130" t="s">
        <v>14339</v>
      </c>
      <c r="D6473" s="130">
        <v>1</v>
      </c>
      <c r="E6473" s="130" t="s">
        <v>12355</v>
      </c>
      <c r="F6473" s="130">
        <v>8725</v>
      </c>
      <c r="G6473" s="130">
        <v>7826</v>
      </c>
      <c r="H6473" s="130" t="str">
        <f t="shared" si="202"/>
        <v>KT-180122</v>
      </c>
      <c r="I6473" s="130" t="str">
        <f t="shared" si="203"/>
        <v>A</v>
      </c>
    </row>
    <row r="6474" spans="1:9" x14ac:dyDescent="0.15">
      <c r="A6474" s="130">
        <v>6472</v>
      </c>
      <c r="B6474" s="130" t="s">
        <v>8564</v>
      </c>
      <c r="C6474" s="130" t="s">
        <v>18646</v>
      </c>
      <c r="D6474" s="130">
        <v>100</v>
      </c>
      <c r="E6474" s="130" t="s">
        <v>12370</v>
      </c>
      <c r="F6474" s="130">
        <v>4395320</v>
      </c>
      <c r="G6474" s="130">
        <v>6062600</v>
      </c>
      <c r="H6474" s="130" t="str">
        <f t="shared" si="202"/>
        <v>KT-180123</v>
      </c>
      <c r="I6474" s="130" t="str">
        <f t="shared" si="203"/>
        <v>A</v>
      </c>
    </row>
    <row r="6475" spans="1:9" x14ac:dyDescent="0.15">
      <c r="A6475" s="130">
        <v>6473</v>
      </c>
      <c r="B6475" s="130" t="s">
        <v>8565</v>
      </c>
      <c r="C6475" s="130" t="s">
        <v>18648</v>
      </c>
      <c r="D6475" s="130">
        <v>10</v>
      </c>
      <c r="E6475" s="130" t="s">
        <v>12370</v>
      </c>
      <c r="F6475" s="130">
        <v>14880600</v>
      </c>
      <c r="G6475" s="130">
        <v>2718400</v>
      </c>
      <c r="H6475" s="130" t="str">
        <f t="shared" si="202"/>
        <v>KT-180124</v>
      </c>
      <c r="I6475" s="130" t="str">
        <f t="shared" si="203"/>
        <v>A</v>
      </c>
    </row>
    <row r="6476" spans="1:9" x14ac:dyDescent="0.15">
      <c r="A6476" s="130">
        <v>6474</v>
      </c>
      <c r="B6476" s="130" t="s">
        <v>8566</v>
      </c>
      <c r="C6476" s="130" t="s">
        <v>18650</v>
      </c>
      <c r="D6476" s="130">
        <v>10</v>
      </c>
      <c r="E6476" s="130" t="s">
        <v>12402</v>
      </c>
      <c r="F6476" s="130">
        <v>149781.20000000001</v>
      </c>
      <c r="G6476" s="130">
        <v>119781.2</v>
      </c>
      <c r="H6476" s="130" t="str">
        <f t="shared" si="202"/>
        <v>KT-180125</v>
      </c>
      <c r="I6476" s="130" t="str">
        <f t="shared" si="203"/>
        <v>A</v>
      </c>
    </row>
    <row r="6477" spans="1:9" x14ac:dyDescent="0.15">
      <c r="A6477" s="130">
        <v>6475</v>
      </c>
      <c r="B6477" s="130" t="s">
        <v>8567</v>
      </c>
      <c r="C6477" s="130" t="s">
        <v>18652</v>
      </c>
      <c r="D6477" s="130">
        <v>1</v>
      </c>
      <c r="E6477" s="130" t="s">
        <v>12876</v>
      </c>
      <c r="F6477" s="130">
        <v>417899.5</v>
      </c>
      <c r="G6477" s="130">
        <v>15060</v>
      </c>
      <c r="H6477" s="130" t="str">
        <f t="shared" si="202"/>
        <v>KT-180126</v>
      </c>
      <c r="I6477" s="130" t="str">
        <f t="shared" si="203"/>
        <v>A</v>
      </c>
    </row>
    <row r="6478" spans="1:9" x14ac:dyDescent="0.15">
      <c r="A6478" s="130">
        <v>6476</v>
      </c>
      <c r="B6478" s="130" t="s">
        <v>8568</v>
      </c>
      <c r="C6478" s="130" t="s">
        <v>18654</v>
      </c>
      <c r="D6478" s="130">
        <v>1800</v>
      </c>
      <c r="E6478" s="130" t="s">
        <v>16546</v>
      </c>
      <c r="F6478" s="130">
        <v>16000</v>
      </c>
      <c r="G6478" s="130">
        <v>21000</v>
      </c>
      <c r="H6478" s="130" t="str">
        <f t="shared" si="202"/>
        <v>KT-180127</v>
      </c>
      <c r="I6478" s="130" t="str">
        <f t="shared" si="203"/>
        <v>A</v>
      </c>
    </row>
    <row r="6479" spans="1:9" x14ac:dyDescent="0.15">
      <c r="A6479" s="130">
        <v>6477</v>
      </c>
      <c r="B6479" s="130" t="s">
        <v>8569</v>
      </c>
      <c r="C6479" s="130" t="s">
        <v>18656</v>
      </c>
      <c r="D6479" s="130">
        <v>900</v>
      </c>
      <c r="E6479" s="130" t="s">
        <v>12372</v>
      </c>
      <c r="F6479" s="130">
        <v>1954800</v>
      </c>
      <c r="G6479" s="130">
        <v>1668870</v>
      </c>
      <c r="H6479" s="130" t="str">
        <f t="shared" si="202"/>
        <v>KT-180128</v>
      </c>
      <c r="I6479" s="130" t="str">
        <f t="shared" si="203"/>
        <v>A</v>
      </c>
    </row>
    <row r="6480" spans="1:9" x14ac:dyDescent="0.15">
      <c r="A6480" s="130">
        <v>6478</v>
      </c>
      <c r="B6480" s="130" t="s">
        <v>8570</v>
      </c>
      <c r="C6480" s="130" t="s">
        <v>18658</v>
      </c>
      <c r="D6480" s="130">
        <v>100</v>
      </c>
      <c r="E6480" s="130" t="s">
        <v>12355</v>
      </c>
      <c r="F6480" s="130">
        <v>947000</v>
      </c>
      <c r="G6480" s="130">
        <v>1048100</v>
      </c>
      <c r="H6480" s="130" t="str">
        <f t="shared" si="202"/>
        <v>KT-180129</v>
      </c>
      <c r="I6480" s="130" t="str">
        <f t="shared" si="203"/>
        <v>A</v>
      </c>
    </row>
    <row r="6481" spans="1:9" x14ac:dyDescent="0.15">
      <c r="A6481" s="130">
        <v>6479</v>
      </c>
      <c r="B6481" s="130" t="s">
        <v>8571</v>
      </c>
      <c r="C6481" s="130" t="s">
        <v>18660</v>
      </c>
      <c r="D6481" s="130">
        <v>100</v>
      </c>
      <c r="E6481" s="130" t="s">
        <v>12355</v>
      </c>
      <c r="F6481" s="130">
        <v>2945520</v>
      </c>
      <c r="G6481" s="130">
        <v>1104520</v>
      </c>
      <c r="H6481" s="130" t="str">
        <f t="shared" si="202"/>
        <v>KT-180130</v>
      </c>
      <c r="I6481" s="130" t="str">
        <f t="shared" si="203"/>
        <v>A</v>
      </c>
    </row>
    <row r="6482" spans="1:9" x14ac:dyDescent="0.15">
      <c r="A6482" s="130">
        <v>6480</v>
      </c>
      <c r="B6482" s="130" t="s">
        <v>2983</v>
      </c>
      <c r="C6482" s="130" t="s">
        <v>18662</v>
      </c>
      <c r="D6482" s="130">
        <v>215</v>
      </c>
      <c r="E6482" s="130" t="s">
        <v>14038</v>
      </c>
      <c r="F6482" s="130">
        <v>213016</v>
      </c>
      <c r="G6482" s="130">
        <v>277030</v>
      </c>
      <c r="H6482" s="130" t="str">
        <f t="shared" si="202"/>
        <v>KT-180131</v>
      </c>
      <c r="I6482" s="130" t="str">
        <f t="shared" si="203"/>
        <v>VR</v>
      </c>
    </row>
    <row r="6483" spans="1:9" x14ac:dyDescent="0.15">
      <c r="A6483" s="130">
        <v>6481</v>
      </c>
      <c r="B6483" s="130" t="s">
        <v>8572</v>
      </c>
      <c r="C6483" s="130" t="s">
        <v>18664</v>
      </c>
      <c r="D6483" s="130">
        <v>1</v>
      </c>
      <c r="E6483" s="130" t="s">
        <v>12676</v>
      </c>
      <c r="F6483" s="130">
        <v>127190</v>
      </c>
      <c r="G6483" s="130">
        <v>66600</v>
      </c>
      <c r="H6483" s="130" t="str">
        <f t="shared" si="202"/>
        <v>KT-180132</v>
      </c>
      <c r="I6483" s="130" t="str">
        <f t="shared" si="203"/>
        <v>A</v>
      </c>
    </row>
    <row r="6484" spans="1:9" x14ac:dyDescent="0.15">
      <c r="A6484" s="130">
        <v>6482</v>
      </c>
      <c r="B6484" s="130" t="s">
        <v>8573</v>
      </c>
      <c r="C6484" s="130" t="s">
        <v>18666</v>
      </c>
      <c r="D6484" s="130">
        <v>50</v>
      </c>
      <c r="E6484" s="130" t="s">
        <v>12610</v>
      </c>
      <c r="F6484" s="130">
        <v>799500</v>
      </c>
      <c r="G6484" s="130">
        <v>2400000</v>
      </c>
      <c r="H6484" s="130" t="str">
        <f t="shared" si="202"/>
        <v>KT-180133</v>
      </c>
      <c r="I6484" s="130" t="str">
        <f t="shared" si="203"/>
        <v>A</v>
      </c>
    </row>
    <row r="6485" spans="1:9" x14ac:dyDescent="0.15">
      <c r="A6485" s="130">
        <v>6483</v>
      </c>
      <c r="B6485" s="130" t="s">
        <v>8574</v>
      </c>
      <c r="C6485" s="130" t="s">
        <v>18668</v>
      </c>
      <c r="D6485" s="130">
        <v>1</v>
      </c>
      <c r="E6485" s="130" t="s">
        <v>12581</v>
      </c>
      <c r="F6485" s="130">
        <v>773859.78</v>
      </c>
      <c r="G6485" s="130">
        <v>1321538.71</v>
      </c>
      <c r="H6485" s="130" t="str">
        <f t="shared" si="202"/>
        <v>KT-180134</v>
      </c>
      <c r="I6485" s="130" t="str">
        <f t="shared" si="203"/>
        <v>A</v>
      </c>
    </row>
    <row r="6486" spans="1:9" x14ac:dyDescent="0.15">
      <c r="A6486" s="130">
        <v>6484</v>
      </c>
      <c r="B6486" s="130" t="s">
        <v>8575</v>
      </c>
      <c r="C6486" s="130" t="s">
        <v>18670</v>
      </c>
      <c r="D6486" s="130">
        <v>10</v>
      </c>
      <c r="E6486" s="130" t="s">
        <v>12355</v>
      </c>
      <c r="F6486" s="130">
        <v>231310</v>
      </c>
      <c r="G6486" s="130">
        <v>194000</v>
      </c>
      <c r="H6486" s="130" t="str">
        <f t="shared" si="202"/>
        <v>KT-180135</v>
      </c>
      <c r="I6486" s="130" t="str">
        <f t="shared" si="203"/>
        <v>A</v>
      </c>
    </row>
    <row r="6487" spans="1:9" x14ac:dyDescent="0.15">
      <c r="A6487" s="130">
        <v>6485</v>
      </c>
      <c r="B6487" s="130" t="s">
        <v>8576</v>
      </c>
      <c r="C6487" s="130" t="s">
        <v>18672</v>
      </c>
      <c r="D6487" s="130">
        <v>3300</v>
      </c>
      <c r="E6487" s="130" t="s">
        <v>12361</v>
      </c>
      <c r="F6487" s="130">
        <v>12551200</v>
      </c>
      <c r="G6487" s="130">
        <v>14468800</v>
      </c>
      <c r="H6487" s="130" t="str">
        <f t="shared" si="202"/>
        <v>KT-180136</v>
      </c>
      <c r="I6487" s="130" t="str">
        <f t="shared" si="203"/>
        <v>A</v>
      </c>
    </row>
    <row r="6488" spans="1:9" x14ac:dyDescent="0.15">
      <c r="A6488" s="130">
        <v>6486</v>
      </c>
      <c r="B6488" s="130" t="s">
        <v>8577</v>
      </c>
      <c r="C6488" s="130" t="s">
        <v>17408</v>
      </c>
      <c r="D6488" s="130">
        <v>1</v>
      </c>
      <c r="E6488" s="130" t="s">
        <v>17839</v>
      </c>
      <c r="F6488" s="130">
        <v>10529000</v>
      </c>
      <c r="G6488" s="130">
        <v>16215096.15</v>
      </c>
      <c r="H6488" s="130" t="str">
        <f t="shared" si="202"/>
        <v>KT-180137</v>
      </c>
      <c r="I6488" s="130" t="str">
        <f t="shared" si="203"/>
        <v>A</v>
      </c>
    </row>
    <row r="6489" spans="1:9" x14ac:dyDescent="0.15">
      <c r="A6489" s="130">
        <v>6487</v>
      </c>
      <c r="B6489" s="130" t="s">
        <v>8578</v>
      </c>
      <c r="C6489" s="130" t="s">
        <v>18675</v>
      </c>
      <c r="D6489" s="130">
        <v>5</v>
      </c>
      <c r="E6489" s="130" t="s">
        <v>12403</v>
      </c>
      <c r="F6489" s="130">
        <v>10112125</v>
      </c>
      <c r="G6489" s="130">
        <v>8168520</v>
      </c>
      <c r="H6489" s="130" t="str">
        <f t="shared" si="202"/>
        <v>KT-180138</v>
      </c>
      <c r="I6489" s="130" t="str">
        <f t="shared" si="203"/>
        <v>A</v>
      </c>
    </row>
    <row r="6490" spans="1:9" x14ac:dyDescent="0.15">
      <c r="A6490" s="130">
        <v>6488</v>
      </c>
      <c r="B6490" s="130" t="s">
        <v>8579</v>
      </c>
      <c r="C6490" s="130" t="s">
        <v>18677</v>
      </c>
      <c r="D6490" s="130">
        <v>1000</v>
      </c>
      <c r="E6490" s="130" t="s">
        <v>12355</v>
      </c>
      <c r="F6490" s="130">
        <v>230790000</v>
      </c>
      <c r="G6490" s="130">
        <v>98707800</v>
      </c>
      <c r="H6490" s="130" t="str">
        <f t="shared" si="202"/>
        <v>KT-180139</v>
      </c>
      <c r="I6490" s="130" t="str">
        <f t="shared" si="203"/>
        <v>A</v>
      </c>
    </row>
    <row r="6491" spans="1:9" x14ac:dyDescent="0.15">
      <c r="A6491" s="130">
        <v>6489</v>
      </c>
      <c r="B6491" s="130" t="s">
        <v>8580</v>
      </c>
      <c r="C6491" s="130" t="s">
        <v>13019</v>
      </c>
      <c r="D6491" s="130">
        <v>10</v>
      </c>
      <c r="E6491" s="130" t="s">
        <v>12403</v>
      </c>
      <c r="F6491" s="130">
        <v>734915</v>
      </c>
      <c r="G6491" s="130">
        <v>1060978.8</v>
      </c>
      <c r="H6491" s="130" t="str">
        <f t="shared" si="202"/>
        <v>KT-180140</v>
      </c>
      <c r="I6491" s="130" t="str">
        <f t="shared" si="203"/>
        <v>A</v>
      </c>
    </row>
    <row r="6492" spans="1:9" x14ac:dyDescent="0.15">
      <c r="A6492" s="130">
        <v>6490</v>
      </c>
      <c r="B6492" s="130" t="s">
        <v>8581</v>
      </c>
      <c r="C6492" s="130" t="s">
        <v>18680</v>
      </c>
      <c r="D6492" s="130">
        <v>51</v>
      </c>
      <c r="E6492" s="130" t="s">
        <v>12355</v>
      </c>
      <c r="F6492" s="130">
        <v>326300</v>
      </c>
      <c r="G6492" s="130">
        <v>867866</v>
      </c>
      <c r="H6492" s="130" t="str">
        <f t="shared" si="202"/>
        <v>KT-180141</v>
      </c>
      <c r="I6492" s="130" t="str">
        <f t="shared" si="203"/>
        <v>A</v>
      </c>
    </row>
    <row r="6493" spans="1:9" x14ac:dyDescent="0.15">
      <c r="A6493" s="130">
        <v>6491</v>
      </c>
      <c r="B6493" s="130" t="s">
        <v>8582</v>
      </c>
      <c r="C6493" s="130" t="s">
        <v>18682</v>
      </c>
      <c r="D6493" s="130">
        <v>100</v>
      </c>
      <c r="E6493" s="130" t="s">
        <v>12355</v>
      </c>
      <c r="F6493" s="130">
        <v>5757000</v>
      </c>
      <c r="G6493" s="130">
        <v>5213500</v>
      </c>
      <c r="H6493" s="130" t="str">
        <f t="shared" si="202"/>
        <v>KT-180142</v>
      </c>
      <c r="I6493" s="130" t="str">
        <f t="shared" si="203"/>
        <v>A</v>
      </c>
    </row>
    <row r="6494" spans="1:9" x14ac:dyDescent="0.15">
      <c r="A6494" s="130">
        <v>6492</v>
      </c>
      <c r="B6494" s="130" t="s">
        <v>8583</v>
      </c>
      <c r="C6494" s="130" t="s">
        <v>18684</v>
      </c>
      <c r="D6494" s="130">
        <v>1000</v>
      </c>
      <c r="E6494" s="130" t="s">
        <v>12372</v>
      </c>
      <c r="F6494" s="130">
        <v>16107625</v>
      </c>
      <c r="G6494" s="130">
        <v>19125760</v>
      </c>
      <c r="H6494" s="130" t="str">
        <f t="shared" si="202"/>
        <v>KT-180143</v>
      </c>
      <c r="I6494" s="130" t="str">
        <f t="shared" si="203"/>
        <v>A</v>
      </c>
    </row>
    <row r="6495" spans="1:9" x14ac:dyDescent="0.15">
      <c r="A6495" s="130">
        <v>6493</v>
      </c>
      <c r="B6495" s="130" t="s">
        <v>8584</v>
      </c>
      <c r="C6495" s="130" t="s">
        <v>18686</v>
      </c>
      <c r="D6495" s="130">
        <v>100</v>
      </c>
      <c r="E6495" s="130" t="s">
        <v>12355</v>
      </c>
      <c r="F6495" s="130">
        <v>92760480</v>
      </c>
      <c r="G6495" s="130">
        <v>117845880</v>
      </c>
      <c r="H6495" s="130" t="str">
        <f t="shared" si="202"/>
        <v>KT-180144</v>
      </c>
      <c r="I6495" s="130" t="str">
        <f t="shared" si="203"/>
        <v>A</v>
      </c>
    </row>
    <row r="6496" spans="1:9" x14ac:dyDescent="0.15">
      <c r="A6496" s="130">
        <v>6494</v>
      </c>
      <c r="B6496" s="130" t="s">
        <v>8585</v>
      </c>
      <c r="C6496" s="130" t="s">
        <v>18688</v>
      </c>
      <c r="D6496" s="130">
        <v>10</v>
      </c>
      <c r="E6496" s="130" t="s">
        <v>12446</v>
      </c>
      <c r="F6496" s="130">
        <v>2271992</v>
      </c>
      <c r="G6496" s="130">
        <v>2300849</v>
      </c>
      <c r="H6496" s="130" t="str">
        <f t="shared" si="202"/>
        <v>KT-180145</v>
      </c>
      <c r="I6496" s="130" t="str">
        <f t="shared" si="203"/>
        <v>A</v>
      </c>
    </row>
    <row r="6497" spans="1:9" x14ac:dyDescent="0.15">
      <c r="A6497" s="130">
        <v>6495</v>
      </c>
      <c r="B6497" s="130" t="s">
        <v>8586</v>
      </c>
      <c r="C6497" s="130" t="s">
        <v>18690</v>
      </c>
      <c r="D6497" s="130">
        <v>10</v>
      </c>
      <c r="E6497" s="130" t="s">
        <v>12372</v>
      </c>
      <c r="F6497" s="130">
        <v>100000</v>
      </c>
      <c r="G6497" s="130">
        <v>73000</v>
      </c>
      <c r="H6497" s="130" t="str">
        <f t="shared" si="202"/>
        <v>KT-180146</v>
      </c>
      <c r="I6497" s="130" t="str">
        <f t="shared" si="203"/>
        <v>A</v>
      </c>
    </row>
    <row r="6498" spans="1:9" x14ac:dyDescent="0.15">
      <c r="A6498" s="130">
        <v>6496</v>
      </c>
      <c r="B6498" s="130" t="s">
        <v>8587</v>
      </c>
      <c r="C6498" s="130" t="s">
        <v>18692</v>
      </c>
      <c r="D6498" s="130">
        <v>1000</v>
      </c>
      <c r="E6498" s="130" t="s">
        <v>12368</v>
      </c>
      <c r="F6498" s="130">
        <v>2013000</v>
      </c>
      <c r="G6498" s="130">
        <v>3241200</v>
      </c>
      <c r="H6498" s="130" t="str">
        <f t="shared" si="202"/>
        <v>KT-180147</v>
      </c>
      <c r="I6498" s="130" t="str">
        <f t="shared" si="203"/>
        <v>A</v>
      </c>
    </row>
    <row r="6499" spans="1:9" x14ac:dyDescent="0.15">
      <c r="A6499" s="130">
        <v>6497</v>
      </c>
      <c r="B6499" s="130" t="s">
        <v>8588</v>
      </c>
      <c r="C6499" s="130" t="s">
        <v>18437</v>
      </c>
      <c r="D6499" s="130">
        <v>300</v>
      </c>
      <c r="E6499" s="130" t="s">
        <v>12361</v>
      </c>
      <c r="F6499" s="130">
        <v>58300</v>
      </c>
      <c r="G6499" s="130">
        <v>55000</v>
      </c>
      <c r="H6499" s="130" t="str">
        <f t="shared" si="202"/>
        <v>KT-180148</v>
      </c>
      <c r="I6499" s="130" t="str">
        <f t="shared" si="203"/>
        <v>A</v>
      </c>
    </row>
    <row r="6500" spans="1:9" x14ac:dyDescent="0.15">
      <c r="A6500" s="130">
        <v>6498</v>
      </c>
      <c r="B6500" s="130" t="s">
        <v>8589</v>
      </c>
      <c r="C6500" s="130" t="s">
        <v>18695</v>
      </c>
      <c r="D6500" s="130">
        <v>50</v>
      </c>
      <c r="E6500" s="130" t="s">
        <v>12355</v>
      </c>
      <c r="F6500" s="130">
        <v>3700000</v>
      </c>
      <c r="G6500" s="130">
        <v>1750000</v>
      </c>
      <c r="H6500" s="130" t="str">
        <f t="shared" si="202"/>
        <v>KT-180149</v>
      </c>
      <c r="I6500" s="130" t="str">
        <f t="shared" si="203"/>
        <v>A</v>
      </c>
    </row>
    <row r="6501" spans="1:9" x14ac:dyDescent="0.15">
      <c r="A6501" s="130">
        <v>6499</v>
      </c>
      <c r="B6501" s="130" t="s">
        <v>8590</v>
      </c>
      <c r="C6501" s="130" t="s">
        <v>18697</v>
      </c>
      <c r="D6501" s="130">
        <v>40</v>
      </c>
      <c r="E6501" s="130" t="s">
        <v>12368</v>
      </c>
      <c r="F6501" s="130">
        <v>3641790</v>
      </c>
      <c r="G6501" s="130">
        <v>4256400</v>
      </c>
      <c r="H6501" s="130" t="str">
        <f t="shared" si="202"/>
        <v>KT-180150</v>
      </c>
      <c r="I6501" s="130" t="str">
        <f t="shared" si="203"/>
        <v>A</v>
      </c>
    </row>
    <row r="6502" spans="1:9" x14ac:dyDescent="0.15">
      <c r="A6502" s="130">
        <v>6500</v>
      </c>
      <c r="B6502" s="130" t="s">
        <v>8591</v>
      </c>
      <c r="C6502" s="130" t="s">
        <v>18699</v>
      </c>
      <c r="D6502" s="130">
        <v>1000</v>
      </c>
      <c r="E6502" s="130" t="s">
        <v>12368</v>
      </c>
      <c r="F6502" s="130">
        <v>1293646</v>
      </c>
      <c r="G6502" s="130">
        <v>1500000</v>
      </c>
      <c r="H6502" s="130" t="str">
        <f t="shared" si="202"/>
        <v>KT-180151</v>
      </c>
      <c r="I6502" s="130" t="str">
        <f t="shared" si="203"/>
        <v>A</v>
      </c>
    </row>
    <row r="6503" spans="1:9" x14ac:dyDescent="0.15">
      <c r="A6503" s="130">
        <v>6501</v>
      </c>
      <c r="B6503" s="130" t="s">
        <v>8592</v>
      </c>
      <c r="C6503" s="130" t="s">
        <v>18701</v>
      </c>
      <c r="D6503" s="130">
        <v>1000</v>
      </c>
      <c r="E6503" s="130" t="s">
        <v>12372</v>
      </c>
      <c r="F6503" s="130">
        <v>1216600</v>
      </c>
      <c r="G6503" s="130">
        <v>15195000</v>
      </c>
      <c r="H6503" s="130" t="str">
        <f t="shared" si="202"/>
        <v>KT-180152</v>
      </c>
      <c r="I6503" s="130" t="str">
        <f t="shared" si="203"/>
        <v>A</v>
      </c>
    </row>
    <row r="6504" spans="1:9" x14ac:dyDescent="0.15">
      <c r="A6504" s="130">
        <v>6502</v>
      </c>
      <c r="B6504" s="130" t="s">
        <v>8593</v>
      </c>
      <c r="C6504" s="130" t="s">
        <v>13740</v>
      </c>
      <c r="D6504" s="130">
        <v>100</v>
      </c>
      <c r="E6504" s="130" t="s">
        <v>12361</v>
      </c>
      <c r="F6504" s="130">
        <v>5324970</v>
      </c>
      <c r="G6504" s="130">
        <v>6105350</v>
      </c>
      <c r="H6504" s="130" t="str">
        <f t="shared" si="202"/>
        <v>KT-180153</v>
      </c>
      <c r="I6504" s="130" t="str">
        <f t="shared" si="203"/>
        <v>A</v>
      </c>
    </row>
    <row r="6505" spans="1:9" x14ac:dyDescent="0.15">
      <c r="A6505" s="130">
        <v>6503</v>
      </c>
      <c r="B6505" s="130" t="s">
        <v>8594</v>
      </c>
      <c r="C6505" s="130" t="s">
        <v>18704</v>
      </c>
      <c r="D6505" s="130">
        <v>100</v>
      </c>
      <c r="E6505" s="130" t="s">
        <v>12355</v>
      </c>
      <c r="F6505" s="130">
        <v>1151000</v>
      </c>
      <c r="G6505" s="130">
        <v>1714000</v>
      </c>
      <c r="H6505" s="130" t="str">
        <f t="shared" si="202"/>
        <v>KT-190001</v>
      </c>
      <c r="I6505" s="130" t="str">
        <f t="shared" si="203"/>
        <v>A</v>
      </c>
    </row>
    <row r="6506" spans="1:9" x14ac:dyDescent="0.15">
      <c r="A6506" s="130">
        <v>6504</v>
      </c>
      <c r="B6506" s="130" t="s">
        <v>8595</v>
      </c>
      <c r="C6506" s="130" t="s">
        <v>18706</v>
      </c>
      <c r="D6506" s="130">
        <v>1</v>
      </c>
      <c r="E6506" s="130" t="s">
        <v>12403</v>
      </c>
      <c r="F6506" s="130">
        <v>4864608</v>
      </c>
      <c r="G6506" s="130">
        <v>5537144</v>
      </c>
      <c r="H6506" s="130" t="str">
        <f t="shared" si="202"/>
        <v>KT-190002</v>
      </c>
      <c r="I6506" s="130" t="str">
        <f t="shared" si="203"/>
        <v>A</v>
      </c>
    </row>
    <row r="6507" spans="1:9" x14ac:dyDescent="0.15">
      <c r="A6507" s="130">
        <v>6505</v>
      </c>
      <c r="B6507" s="130" t="s">
        <v>8596</v>
      </c>
      <c r="C6507" s="130" t="s">
        <v>18708</v>
      </c>
      <c r="D6507" s="130">
        <v>100</v>
      </c>
      <c r="E6507" s="130" t="s">
        <v>12368</v>
      </c>
      <c r="F6507" s="130">
        <v>1494830</v>
      </c>
      <c r="G6507" s="130">
        <v>787980</v>
      </c>
      <c r="H6507" s="130" t="str">
        <f t="shared" si="202"/>
        <v>KT-190003</v>
      </c>
      <c r="I6507" s="130" t="str">
        <f t="shared" si="203"/>
        <v>A</v>
      </c>
    </row>
    <row r="6508" spans="1:9" x14ac:dyDescent="0.15">
      <c r="A6508" s="130">
        <v>6506</v>
      </c>
      <c r="B6508" s="130" t="s">
        <v>8597</v>
      </c>
      <c r="C6508" s="130" t="s">
        <v>18710</v>
      </c>
      <c r="D6508" s="130">
        <v>140</v>
      </c>
      <c r="E6508" s="130" t="s">
        <v>12370</v>
      </c>
      <c r="F6508" s="130">
        <v>40479</v>
      </c>
      <c r="G6508" s="130">
        <v>38631.18</v>
      </c>
      <c r="H6508" s="130" t="str">
        <f t="shared" si="202"/>
        <v>KT-190004</v>
      </c>
      <c r="I6508" s="130" t="str">
        <f t="shared" si="203"/>
        <v>A</v>
      </c>
    </row>
    <row r="6509" spans="1:9" x14ac:dyDescent="0.15">
      <c r="A6509" s="130">
        <v>6507</v>
      </c>
      <c r="B6509" s="130" t="s">
        <v>8598</v>
      </c>
      <c r="C6509" s="130" t="s">
        <v>18712</v>
      </c>
      <c r="D6509" s="130">
        <v>100</v>
      </c>
      <c r="E6509" s="130" t="s">
        <v>12361</v>
      </c>
      <c r="F6509" s="130">
        <v>1046161</v>
      </c>
      <c r="G6509" s="130">
        <v>2133640</v>
      </c>
      <c r="H6509" s="130" t="str">
        <f t="shared" si="202"/>
        <v>KT-190005</v>
      </c>
      <c r="I6509" s="130" t="str">
        <f t="shared" si="203"/>
        <v>A</v>
      </c>
    </row>
    <row r="6510" spans="1:9" x14ac:dyDescent="0.15">
      <c r="A6510" s="130">
        <v>6508</v>
      </c>
      <c r="B6510" s="130" t="s">
        <v>8599</v>
      </c>
      <c r="C6510" s="130" t="s">
        <v>18714</v>
      </c>
      <c r="D6510" s="130">
        <v>100</v>
      </c>
      <c r="E6510" s="130" t="s">
        <v>12368</v>
      </c>
      <c r="F6510" s="130">
        <v>2017640</v>
      </c>
      <c r="G6510" s="130">
        <v>2624615</v>
      </c>
      <c r="H6510" s="130" t="str">
        <f t="shared" si="202"/>
        <v>KT-190006</v>
      </c>
      <c r="I6510" s="130" t="str">
        <f t="shared" si="203"/>
        <v>A</v>
      </c>
    </row>
    <row r="6511" spans="1:9" x14ac:dyDescent="0.15">
      <c r="A6511" s="130">
        <v>6509</v>
      </c>
      <c r="B6511" s="130" t="s">
        <v>8600</v>
      </c>
      <c r="C6511" s="130" t="s">
        <v>18716</v>
      </c>
      <c r="D6511" s="130">
        <v>1</v>
      </c>
      <c r="E6511" s="130" t="s">
        <v>12893</v>
      </c>
      <c r="F6511" s="130">
        <v>399300</v>
      </c>
      <c r="G6511" s="130">
        <v>289300</v>
      </c>
      <c r="H6511" s="130" t="str">
        <f t="shared" si="202"/>
        <v>KT-190007</v>
      </c>
      <c r="I6511" s="130" t="str">
        <f t="shared" si="203"/>
        <v>A</v>
      </c>
    </row>
    <row r="6512" spans="1:9" x14ac:dyDescent="0.15">
      <c r="A6512" s="130">
        <v>6510</v>
      </c>
      <c r="B6512" s="130" t="s">
        <v>2982</v>
      </c>
      <c r="C6512" s="130" t="s">
        <v>18718</v>
      </c>
      <c r="D6512" s="130">
        <v>10000</v>
      </c>
      <c r="E6512" s="130" t="s">
        <v>12372</v>
      </c>
      <c r="F6512" s="130">
        <v>1902369</v>
      </c>
      <c r="G6512" s="130">
        <v>2684732</v>
      </c>
      <c r="H6512" s="130" t="str">
        <f t="shared" si="202"/>
        <v>KT-190008</v>
      </c>
      <c r="I6512" s="130" t="str">
        <f t="shared" si="203"/>
        <v>VR</v>
      </c>
    </row>
    <row r="6513" spans="1:9" x14ac:dyDescent="0.15">
      <c r="A6513" s="130">
        <v>6511</v>
      </c>
      <c r="B6513" s="130" t="s">
        <v>8601</v>
      </c>
      <c r="C6513" s="130" t="s">
        <v>18720</v>
      </c>
      <c r="D6513" s="130">
        <v>1</v>
      </c>
      <c r="E6513" s="130" t="s">
        <v>12688</v>
      </c>
      <c r="F6513" s="130">
        <v>303890</v>
      </c>
      <c r="G6513" s="130">
        <v>870</v>
      </c>
      <c r="H6513" s="130" t="str">
        <f t="shared" si="202"/>
        <v>KT-190009</v>
      </c>
      <c r="I6513" s="130" t="str">
        <f t="shared" si="203"/>
        <v>A</v>
      </c>
    </row>
    <row r="6514" spans="1:9" x14ac:dyDescent="0.15">
      <c r="A6514" s="130">
        <v>6512</v>
      </c>
      <c r="B6514" s="130" t="s">
        <v>8602</v>
      </c>
      <c r="C6514" s="130" t="s">
        <v>18722</v>
      </c>
      <c r="D6514" s="130">
        <v>100</v>
      </c>
      <c r="E6514" s="130" t="s">
        <v>12370</v>
      </c>
      <c r="F6514" s="130">
        <v>440000</v>
      </c>
      <c r="G6514" s="130">
        <v>242000</v>
      </c>
      <c r="H6514" s="130" t="str">
        <f t="shared" si="202"/>
        <v>KT-190010</v>
      </c>
      <c r="I6514" s="130" t="str">
        <f t="shared" si="203"/>
        <v>A</v>
      </c>
    </row>
    <row r="6515" spans="1:9" x14ac:dyDescent="0.15">
      <c r="A6515" s="130">
        <v>6513</v>
      </c>
      <c r="B6515" s="130" t="s">
        <v>8603</v>
      </c>
      <c r="C6515" s="130" t="s">
        <v>18724</v>
      </c>
      <c r="D6515" s="130">
        <v>1000</v>
      </c>
      <c r="E6515" s="130" t="s">
        <v>12372</v>
      </c>
      <c r="F6515" s="130">
        <v>4418208</v>
      </c>
      <c r="G6515" s="130">
        <v>5885721</v>
      </c>
      <c r="H6515" s="130" t="str">
        <f t="shared" si="202"/>
        <v>KT-190011</v>
      </c>
      <c r="I6515" s="130" t="str">
        <f t="shared" si="203"/>
        <v>A</v>
      </c>
    </row>
    <row r="6516" spans="1:9" x14ac:dyDescent="0.15">
      <c r="A6516" s="130">
        <v>6514</v>
      </c>
      <c r="B6516" s="130" t="s">
        <v>8604</v>
      </c>
      <c r="C6516" s="130" t="s">
        <v>18726</v>
      </c>
      <c r="D6516" s="130">
        <v>1000</v>
      </c>
      <c r="E6516" s="130" t="s">
        <v>12361</v>
      </c>
      <c r="F6516" s="130">
        <v>36998775</v>
      </c>
      <c r="G6516" s="130">
        <v>46384825</v>
      </c>
      <c r="H6516" s="130" t="str">
        <f t="shared" si="202"/>
        <v>KT-190012</v>
      </c>
      <c r="I6516" s="130" t="str">
        <f t="shared" si="203"/>
        <v>A</v>
      </c>
    </row>
    <row r="6517" spans="1:9" x14ac:dyDescent="0.15">
      <c r="A6517" s="130">
        <v>6515</v>
      </c>
      <c r="B6517" s="130" t="s">
        <v>8605</v>
      </c>
      <c r="C6517" s="130" t="s">
        <v>18728</v>
      </c>
      <c r="D6517" s="130">
        <v>10</v>
      </c>
      <c r="E6517" s="130" t="s">
        <v>12355</v>
      </c>
      <c r="F6517" s="130">
        <v>57869</v>
      </c>
      <c r="G6517" s="130">
        <v>63088</v>
      </c>
      <c r="H6517" s="130" t="str">
        <f t="shared" si="202"/>
        <v>KT-190013</v>
      </c>
      <c r="I6517" s="130" t="str">
        <f t="shared" si="203"/>
        <v>A</v>
      </c>
    </row>
    <row r="6518" spans="1:9" x14ac:dyDescent="0.15">
      <c r="A6518" s="130">
        <v>6516</v>
      </c>
      <c r="B6518" s="130" t="s">
        <v>8606</v>
      </c>
      <c r="C6518" s="130" t="s">
        <v>18730</v>
      </c>
      <c r="D6518" s="130">
        <v>1000</v>
      </c>
      <c r="E6518" s="130" t="s">
        <v>12361</v>
      </c>
      <c r="F6518" s="130">
        <v>50081348</v>
      </c>
      <c r="G6518" s="130">
        <v>51471348</v>
      </c>
      <c r="H6518" s="130" t="str">
        <f t="shared" si="202"/>
        <v>KT-190014</v>
      </c>
      <c r="I6518" s="130" t="str">
        <f t="shared" si="203"/>
        <v>A</v>
      </c>
    </row>
    <row r="6519" spans="1:9" x14ac:dyDescent="0.15">
      <c r="A6519" s="130">
        <v>6517</v>
      </c>
      <c r="B6519" s="130" t="s">
        <v>8607</v>
      </c>
      <c r="C6519" s="130" t="s">
        <v>18732</v>
      </c>
      <c r="D6519" s="130">
        <v>1</v>
      </c>
      <c r="E6519" s="130" t="s">
        <v>12402</v>
      </c>
      <c r="F6519" s="130">
        <v>1577070</v>
      </c>
      <c r="G6519" s="130">
        <v>1577070</v>
      </c>
      <c r="H6519" s="130" t="str">
        <f t="shared" si="202"/>
        <v>KT-190015</v>
      </c>
      <c r="I6519" s="130" t="str">
        <f t="shared" si="203"/>
        <v>A</v>
      </c>
    </row>
    <row r="6520" spans="1:9" x14ac:dyDescent="0.15">
      <c r="A6520" s="130">
        <v>6518</v>
      </c>
      <c r="B6520" s="130" t="s">
        <v>8608</v>
      </c>
      <c r="C6520" s="130" t="s">
        <v>18734</v>
      </c>
      <c r="D6520" s="130">
        <v>400</v>
      </c>
      <c r="E6520" s="130" t="s">
        <v>12361</v>
      </c>
      <c r="F6520" s="130">
        <v>434200</v>
      </c>
      <c r="G6520" s="130">
        <v>665600</v>
      </c>
      <c r="H6520" s="130" t="str">
        <f t="shared" si="202"/>
        <v>KT-190016</v>
      </c>
      <c r="I6520" s="130" t="str">
        <f t="shared" si="203"/>
        <v>A</v>
      </c>
    </row>
    <row r="6521" spans="1:9" x14ac:dyDescent="0.15">
      <c r="A6521" s="130">
        <v>6519</v>
      </c>
      <c r="B6521" s="130" t="s">
        <v>8609</v>
      </c>
      <c r="C6521" s="130" t="s">
        <v>18736</v>
      </c>
      <c r="D6521" s="130">
        <v>100</v>
      </c>
      <c r="E6521" s="130" t="s">
        <v>12368</v>
      </c>
      <c r="F6521" s="130">
        <v>660983</v>
      </c>
      <c r="G6521" s="130">
        <v>1450700</v>
      </c>
      <c r="H6521" s="130" t="str">
        <f t="shared" si="202"/>
        <v>KT-190017</v>
      </c>
      <c r="I6521" s="130" t="str">
        <f t="shared" si="203"/>
        <v>A</v>
      </c>
    </row>
    <row r="6522" spans="1:9" x14ac:dyDescent="0.15">
      <c r="A6522" s="130">
        <v>6520</v>
      </c>
      <c r="B6522" s="130" t="s">
        <v>8610</v>
      </c>
      <c r="C6522" s="130" t="s">
        <v>18738</v>
      </c>
      <c r="D6522" s="130">
        <v>100</v>
      </c>
      <c r="E6522" s="130" t="s">
        <v>12355</v>
      </c>
      <c r="F6522" s="130">
        <v>503868555</v>
      </c>
      <c r="G6522" s="130">
        <v>531567648.60000002</v>
      </c>
      <c r="H6522" s="130" t="str">
        <f t="shared" si="202"/>
        <v>KT-190018</v>
      </c>
      <c r="I6522" s="130" t="str">
        <f t="shared" si="203"/>
        <v>A</v>
      </c>
    </row>
    <row r="6523" spans="1:9" x14ac:dyDescent="0.15">
      <c r="A6523" s="130">
        <v>6521</v>
      </c>
      <c r="B6523" s="130" t="s">
        <v>8611</v>
      </c>
      <c r="C6523" s="130" t="s">
        <v>18740</v>
      </c>
      <c r="D6523" s="130">
        <v>1</v>
      </c>
      <c r="E6523" s="130" t="s">
        <v>18741</v>
      </c>
      <c r="F6523" s="130">
        <v>126815</v>
      </c>
      <c r="G6523" s="130">
        <v>417200</v>
      </c>
      <c r="H6523" s="130" t="str">
        <f t="shared" si="202"/>
        <v>KT-190019</v>
      </c>
      <c r="I6523" s="130" t="str">
        <f t="shared" si="203"/>
        <v>A</v>
      </c>
    </row>
    <row r="6524" spans="1:9" x14ac:dyDescent="0.15">
      <c r="A6524" s="130">
        <v>6522</v>
      </c>
      <c r="B6524" s="130" t="s">
        <v>8612</v>
      </c>
      <c r="C6524" s="130" t="s">
        <v>18743</v>
      </c>
      <c r="D6524" s="130">
        <v>1000</v>
      </c>
      <c r="E6524" s="130" t="s">
        <v>18744</v>
      </c>
      <c r="F6524" s="130">
        <v>3659825</v>
      </c>
      <c r="G6524" s="130">
        <v>3725000</v>
      </c>
      <c r="H6524" s="130" t="str">
        <f t="shared" si="202"/>
        <v>KT-190020</v>
      </c>
      <c r="I6524" s="130" t="str">
        <f t="shared" si="203"/>
        <v>A</v>
      </c>
    </row>
    <row r="6525" spans="1:9" x14ac:dyDescent="0.15">
      <c r="A6525" s="130">
        <v>6523</v>
      </c>
      <c r="B6525" s="130" t="s">
        <v>8613</v>
      </c>
      <c r="C6525" s="130" t="s">
        <v>15375</v>
      </c>
      <c r="D6525" s="130">
        <v>100</v>
      </c>
      <c r="E6525" s="130" t="s">
        <v>12355</v>
      </c>
      <c r="F6525" s="130">
        <v>540609.30000000005</v>
      </c>
      <c r="G6525" s="130">
        <v>2366295</v>
      </c>
      <c r="H6525" s="130" t="str">
        <f t="shared" si="202"/>
        <v>KT-190021</v>
      </c>
      <c r="I6525" s="130" t="str">
        <f t="shared" si="203"/>
        <v>A</v>
      </c>
    </row>
    <row r="6526" spans="1:9" x14ac:dyDescent="0.15">
      <c r="A6526" s="130">
        <v>6524</v>
      </c>
      <c r="B6526" s="130" t="s">
        <v>8614</v>
      </c>
      <c r="C6526" s="130" t="s">
        <v>18747</v>
      </c>
      <c r="D6526" s="130">
        <v>300</v>
      </c>
      <c r="E6526" s="130" t="s">
        <v>12361</v>
      </c>
      <c r="F6526" s="130">
        <v>320800</v>
      </c>
      <c r="G6526" s="130">
        <v>345350</v>
      </c>
      <c r="H6526" s="130" t="str">
        <f t="shared" si="202"/>
        <v>KT-190022</v>
      </c>
      <c r="I6526" s="130" t="str">
        <f t="shared" si="203"/>
        <v>A</v>
      </c>
    </row>
    <row r="6527" spans="1:9" x14ac:dyDescent="0.15">
      <c r="A6527" s="130">
        <v>6525</v>
      </c>
      <c r="B6527" s="130" t="s">
        <v>8615</v>
      </c>
      <c r="C6527" s="130" t="s">
        <v>18749</v>
      </c>
      <c r="D6527" s="130">
        <v>100</v>
      </c>
      <c r="E6527" s="130" t="s">
        <v>12372</v>
      </c>
      <c r="F6527" s="130">
        <v>5771000</v>
      </c>
      <c r="G6527" s="130">
        <v>5246000</v>
      </c>
      <c r="H6527" s="130" t="str">
        <f t="shared" si="202"/>
        <v>KT-190023</v>
      </c>
      <c r="I6527" s="130" t="str">
        <f t="shared" si="203"/>
        <v>A</v>
      </c>
    </row>
    <row r="6528" spans="1:9" x14ac:dyDescent="0.15">
      <c r="A6528" s="130">
        <v>6526</v>
      </c>
      <c r="B6528" s="130" t="s">
        <v>8616</v>
      </c>
      <c r="C6528" s="130" t="s">
        <v>12449</v>
      </c>
      <c r="D6528" s="130">
        <v>1000</v>
      </c>
      <c r="E6528" s="130" t="s">
        <v>12368</v>
      </c>
      <c r="F6528" s="130">
        <v>2042000</v>
      </c>
      <c r="G6528" s="130">
        <v>1950000</v>
      </c>
      <c r="H6528" s="130" t="str">
        <f t="shared" si="202"/>
        <v>KT-190024</v>
      </c>
      <c r="I6528" s="130" t="str">
        <f t="shared" si="203"/>
        <v>A</v>
      </c>
    </row>
    <row r="6529" spans="1:9" x14ac:dyDescent="0.15">
      <c r="A6529" s="130">
        <v>6527</v>
      </c>
      <c r="B6529" s="130" t="s">
        <v>2980</v>
      </c>
      <c r="C6529" s="130" t="s">
        <v>18752</v>
      </c>
      <c r="D6529" s="130">
        <v>300</v>
      </c>
      <c r="E6529" s="130" t="s">
        <v>12372</v>
      </c>
      <c r="F6529" s="130">
        <v>127683</v>
      </c>
      <c r="G6529" s="130">
        <v>147656</v>
      </c>
      <c r="H6529" s="130" t="str">
        <f t="shared" si="202"/>
        <v>KT-190025</v>
      </c>
      <c r="I6529" s="130" t="str">
        <f t="shared" si="203"/>
        <v>VR</v>
      </c>
    </row>
    <row r="6530" spans="1:9" x14ac:dyDescent="0.15">
      <c r="A6530" s="130">
        <v>6528</v>
      </c>
      <c r="B6530" s="130" t="s">
        <v>8617</v>
      </c>
      <c r="C6530" s="130" t="s">
        <v>18754</v>
      </c>
      <c r="D6530" s="130">
        <v>600</v>
      </c>
      <c r="E6530" s="130" t="s">
        <v>12372</v>
      </c>
      <c r="F6530" s="130">
        <v>16525.82</v>
      </c>
      <c r="G6530" s="130">
        <v>20248.900000000001</v>
      </c>
      <c r="H6530" s="130" t="str">
        <f t="shared" si="202"/>
        <v>KT-190026</v>
      </c>
      <c r="I6530" s="130" t="str">
        <f t="shared" si="203"/>
        <v>A</v>
      </c>
    </row>
    <row r="6531" spans="1:9" x14ac:dyDescent="0.15">
      <c r="A6531" s="130">
        <v>6529</v>
      </c>
      <c r="B6531" s="130" t="s">
        <v>22401</v>
      </c>
      <c r="C6531" s="130" t="s">
        <v>18756</v>
      </c>
      <c r="D6531" s="130">
        <v>100</v>
      </c>
      <c r="E6531" s="130" t="s">
        <v>12368</v>
      </c>
      <c r="F6531" s="130">
        <v>64774.64</v>
      </c>
      <c r="G6531" s="130">
        <v>68174.600000000006</v>
      </c>
      <c r="H6531" s="130" t="str">
        <f t="shared" si="202"/>
        <v>KT-190027</v>
      </c>
      <c r="I6531" s="130" t="str">
        <f t="shared" si="203"/>
        <v>VE</v>
      </c>
    </row>
    <row r="6532" spans="1:9" x14ac:dyDescent="0.15">
      <c r="A6532" s="130">
        <v>6530</v>
      </c>
      <c r="B6532" s="130" t="s">
        <v>8618</v>
      </c>
      <c r="C6532" s="130" t="s">
        <v>18758</v>
      </c>
      <c r="D6532" s="130">
        <v>1</v>
      </c>
      <c r="E6532" s="130" t="s">
        <v>12676</v>
      </c>
      <c r="F6532" s="130">
        <v>685</v>
      </c>
      <c r="G6532" s="130">
        <v>20200</v>
      </c>
      <c r="H6532" s="130" t="str">
        <f t="shared" ref="H6532:H6595" si="204">LEFT(B6532,FIND("-",B6532)+6)</f>
        <v>KT-190028</v>
      </c>
      <c r="I6532" s="130" t="str">
        <f t="shared" ref="I6532:I6595" si="205">RIGHT(B6532,LEN(B6532)-FIND("-",B6532)-7)</f>
        <v>A</v>
      </c>
    </row>
    <row r="6533" spans="1:9" x14ac:dyDescent="0.15">
      <c r="A6533" s="130">
        <v>6531</v>
      </c>
      <c r="B6533" s="130" t="s">
        <v>8619</v>
      </c>
      <c r="C6533" s="130" t="s">
        <v>18760</v>
      </c>
      <c r="D6533" s="130">
        <v>4</v>
      </c>
      <c r="E6533" s="130" t="s">
        <v>18761</v>
      </c>
      <c r="F6533" s="130">
        <v>2491950</v>
      </c>
      <c r="G6533" s="130">
        <v>7200000</v>
      </c>
      <c r="H6533" s="130" t="str">
        <f t="shared" si="204"/>
        <v>KT-190029</v>
      </c>
      <c r="I6533" s="130" t="str">
        <f t="shared" si="205"/>
        <v>A</v>
      </c>
    </row>
    <row r="6534" spans="1:9" x14ac:dyDescent="0.15">
      <c r="A6534" s="130">
        <v>6532</v>
      </c>
      <c r="B6534" s="130" t="s">
        <v>8620</v>
      </c>
      <c r="C6534" s="130" t="s">
        <v>18763</v>
      </c>
      <c r="D6534" s="130">
        <v>1</v>
      </c>
      <c r="E6534" s="130" t="s">
        <v>12676</v>
      </c>
      <c r="F6534" s="130">
        <v>72200</v>
      </c>
      <c r="G6534" s="130">
        <v>74190</v>
      </c>
      <c r="H6534" s="130" t="str">
        <f t="shared" si="204"/>
        <v>KT-190030</v>
      </c>
      <c r="I6534" s="130" t="str">
        <f t="shared" si="205"/>
        <v>A</v>
      </c>
    </row>
    <row r="6535" spans="1:9" x14ac:dyDescent="0.15">
      <c r="A6535" s="130">
        <v>6533</v>
      </c>
      <c r="B6535" s="130" t="s">
        <v>8621</v>
      </c>
      <c r="C6535" s="130" t="s">
        <v>18765</v>
      </c>
      <c r="D6535" s="130">
        <v>1</v>
      </c>
      <c r="E6535" s="130" t="s">
        <v>12368</v>
      </c>
      <c r="F6535" s="130">
        <v>3041</v>
      </c>
      <c r="G6535" s="130">
        <v>5049</v>
      </c>
      <c r="H6535" s="130" t="str">
        <f t="shared" si="204"/>
        <v>KT-190031</v>
      </c>
      <c r="I6535" s="130" t="str">
        <f t="shared" si="205"/>
        <v>A</v>
      </c>
    </row>
    <row r="6536" spans="1:9" x14ac:dyDescent="0.15">
      <c r="A6536" s="130">
        <v>6534</v>
      </c>
      <c r="B6536" s="130" t="s">
        <v>8622</v>
      </c>
      <c r="C6536" s="130" t="s">
        <v>18767</v>
      </c>
      <c r="D6536" s="130">
        <v>1000</v>
      </c>
      <c r="E6536" s="130" t="s">
        <v>12610</v>
      </c>
      <c r="F6536" s="130">
        <v>127900</v>
      </c>
      <c r="G6536" s="130">
        <v>176800</v>
      </c>
      <c r="H6536" s="130" t="str">
        <f t="shared" si="204"/>
        <v>KT-190032</v>
      </c>
      <c r="I6536" s="130" t="str">
        <f t="shared" si="205"/>
        <v>A</v>
      </c>
    </row>
    <row r="6537" spans="1:9" x14ac:dyDescent="0.15">
      <c r="A6537" s="130">
        <v>6535</v>
      </c>
      <c r="B6537" s="130" t="s">
        <v>8623</v>
      </c>
      <c r="C6537" s="130" t="s">
        <v>18769</v>
      </c>
      <c r="D6537" s="130">
        <v>1</v>
      </c>
      <c r="E6537" s="130" t="s">
        <v>12569</v>
      </c>
      <c r="F6537" s="130">
        <v>1676000</v>
      </c>
      <c r="G6537" s="130">
        <v>3096000</v>
      </c>
      <c r="H6537" s="130" t="str">
        <f t="shared" si="204"/>
        <v>KT-190033</v>
      </c>
      <c r="I6537" s="130" t="str">
        <f t="shared" si="205"/>
        <v>A</v>
      </c>
    </row>
    <row r="6538" spans="1:9" x14ac:dyDescent="0.15">
      <c r="A6538" s="130">
        <v>6536</v>
      </c>
      <c r="B6538" s="130" t="s">
        <v>8624</v>
      </c>
      <c r="C6538" s="130" t="s">
        <v>18771</v>
      </c>
      <c r="D6538" s="130">
        <v>1</v>
      </c>
      <c r="E6538" s="130" t="s">
        <v>12457</v>
      </c>
      <c r="F6538" s="130">
        <v>98704</v>
      </c>
      <c r="G6538" s="130">
        <v>189368</v>
      </c>
      <c r="H6538" s="130" t="str">
        <f t="shared" si="204"/>
        <v>KT-190034</v>
      </c>
      <c r="I6538" s="130" t="str">
        <f t="shared" si="205"/>
        <v>A</v>
      </c>
    </row>
    <row r="6539" spans="1:9" x14ac:dyDescent="0.15">
      <c r="A6539" s="130">
        <v>6537</v>
      </c>
      <c r="B6539" s="130" t="s">
        <v>8625</v>
      </c>
      <c r="C6539" s="130" t="s">
        <v>18773</v>
      </c>
      <c r="D6539" s="130">
        <v>404500</v>
      </c>
      <c r="E6539" s="130" t="s">
        <v>18774</v>
      </c>
      <c r="F6539" s="130">
        <v>400304.4</v>
      </c>
      <c r="G6539" s="130">
        <v>493236.4</v>
      </c>
      <c r="H6539" s="130" t="str">
        <f t="shared" si="204"/>
        <v>KT-190035</v>
      </c>
      <c r="I6539" s="130" t="str">
        <f t="shared" si="205"/>
        <v>A</v>
      </c>
    </row>
    <row r="6540" spans="1:9" x14ac:dyDescent="0.15">
      <c r="A6540" s="130">
        <v>6538</v>
      </c>
      <c r="B6540" s="130" t="s">
        <v>8626</v>
      </c>
      <c r="C6540" s="130" t="s">
        <v>18776</v>
      </c>
      <c r="D6540" s="130">
        <v>150</v>
      </c>
      <c r="E6540" s="130" t="s">
        <v>12355</v>
      </c>
      <c r="F6540" s="130">
        <v>3688250</v>
      </c>
      <c r="G6540" s="130">
        <v>7372385</v>
      </c>
      <c r="H6540" s="130" t="str">
        <f t="shared" si="204"/>
        <v>KT-190036</v>
      </c>
      <c r="I6540" s="130" t="str">
        <f t="shared" si="205"/>
        <v>A</v>
      </c>
    </row>
    <row r="6541" spans="1:9" x14ac:dyDescent="0.15">
      <c r="A6541" s="130">
        <v>6539</v>
      </c>
      <c r="B6541" s="130" t="s">
        <v>2979</v>
      </c>
      <c r="C6541" s="130" t="s">
        <v>18778</v>
      </c>
      <c r="D6541" s="130">
        <v>1</v>
      </c>
      <c r="E6541" s="130" t="s">
        <v>12462</v>
      </c>
      <c r="F6541" s="130">
        <v>2363950</v>
      </c>
      <c r="G6541" s="130">
        <v>3817650</v>
      </c>
      <c r="H6541" s="130" t="str">
        <f t="shared" si="204"/>
        <v>KT-190037</v>
      </c>
      <c r="I6541" s="130" t="str">
        <f t="shared" si="205"/>
        <v>VR</v>
      </c>
    </row>
    <row r="6542" spans="1:9" x14ac:dyDescent="0.15">
      <c r="A6542" s="130">
        <v>6540</v>
      </c>
      <c r="B6542" s="130" t="s">
        <v>8627</v>
      </c>
      <c r="C6542" s="130" t="s">
        <v>18780</v>
      </c>
      <c r="D6542" s="130">
        <v>10</v>
      </c>
      <c r="E6542" s="130" t="s">
        <v>12355</v>
      </c>
      <c r="F6542" s="130">
        <v>504320</v>
      </c>
      <c r="G6542" s="130">
        <v>184320</v>
      </c>
      <c r="H6542" s="130" t="str">
        <f t="shared" si="204"/>
        <v>KT-190038</v>
      </c>
      <c r="I6542" s="130" t="str">
        <f t="shared" si="205"/>
        <v>A</v>
      </c>
    </row>
    <row r="6543" spans="1:9" x14ac:dyDescent="0.15">
      <c r="A6543" s="130">
        <v>6541</v>
      </c>
      <c r="B6543" s="130" t="s">
        <v>8628</v>
      </c>
      <c r="C6543" s="130" t="s">
        <v>18782</v>
      </c>
      <c r="D6543" s="130">
        <v>100</v>
      </c>
      <c r="E6543" s="130" t="s">
        <v>12355</v>
      </c>
      <c r="F6543" s="130">
        <v>48834</v>
      </c>
      <c r="G6543" s="130">
        <v>55051</v>
      </c>
      <c r="H6543" s="130" t="str">
        <f t="shared" si="204"/>
        <v>KT-190039</v>
      </c>
      <c r="I6543" s="130" t="str">
        <f t="shared" si="205"/>
        <v>A</v>
      </c>
    </row>
    <row r="6544" spans="1:9" x14ac:dyDescent="0.15">
      <c r="A6544" s="130">
        <v>6542</v>
      </c>
      <c r="B6544" s="130" t="s">
        <v>8629</v>
      </c>
      <c r="C6544" s="130" t="s">
        <v>18784</v>
      </c>
      <c r="D6544" s="130">
        <v>20</v>
      </c>
      <c r="E6544" s="130" t="s">
        <v>12372</v>
      </c>
      <c r="F6544" s="130">
        <v>894044</v>
      </c>
      <c r="G6544" s="130">
        <v>1645555</v>
      </c>
      <c r="H6544" s="130" t="str">
        <f t="shared" si="204"/>
        <v>KT-190040</v>
      </c>
      <c r="I6544" s="130" t="str">
        <f t="shared" si="205"/>
        <v>A</v>
      </c>
    </row>
    <row r="6545" spans="1:9" x14ac:dyDescent="0.15">
      <c r="A6545" s="130">
        <v>6543</v>
      </c>
      <c r="B6545" s="130" t="s">
        <v>8630</v>
      </c>
      <c r="C6545" s="130" t="s">
        <v>18786</v>
      </c>
      <c r="D6545" s="130">
        <v>1</v>
      </c>
      <c r="E6545" s="130" t="s">
        <v>12676</v>
      </c>
      <c r="F6545" s="130">
        <v>13865</v>
      </c>
      <c r="G6545" s="130">
        <v>5086</v>
      </c>
      <c r="H6545" s="130" t="str">
        <f t="shared" si="204"/>
        <v>KT-190041</v>
      </c>
      <c r="I6545" s="130" t="str">
        <f t="shared" si="205"/>
        <v>A</v>
      </c>
    </row>
    <row r="6546" spans="1:9" x14ac:dyDescent="0.15">
      <c r="A6546" s="130">
        <v>6544</v>
      </c>
      <c r="B6546" s="130" t="s">
        <v>8631</v>
      </c>
      <c r="C6546" s="130" t="s">
        <v>18788</v>
      </c>
      <c r="D6546" s="130">
        <v>1000</v>
      </c>
      <c r="E6546" s="130" t="s">
        <v>12372</v>
      </c>
      <c r="F6546" s="130">
        <v>62089.8</v>
      </c>
      <c r="G6546" s="130">
        <v>72196.2</v>
      </c>
      <c r="H6546" s="130" t="str">
        <f t="shared" si="204"/>
        <v>KT-190042</v>
      </c>
      <c r="I6546" s="130" t="str">
        <f t="shared" si="205"/>
        <v>A</v>
      </c>
    </row>
    <row r="6547" spans="1:9" x14ac:dyDescent="0.15">
      <c r="A6547" s="130">
        <v>6545</v>
      </c>
      <c r="B6547" s="130" t="s">
        <v>8632</v>
      </c>
      <c r="C6547" s="130" t="s">
        <v>18790</v>
      </c>
      <c r="D6547" s="130">
        <v>392</v>
      </c>
      <c r="E6547" s="130" t="s">
        <v>12368</v>
      </c>
      <c r="F6547" s="130">
        <v>507490</v>
      </c>
      <c r="G6547" s="130">
        <v>888994</v>
      </c>
      <c r="H6547" s="130" t="str">
        <f t="shared" si="204"/>
        <v>KT-190043</v>
      </c>
      <c r="I6547" s="130" t="str">
        <f t="shared" si="205"/>
        <v>A</v>
      </c>
    </row>
    <row r="6548" spans="1:9" x14ac:dyDescent="0.15">
      <c r="A6548" s="130">
        <v>6546</v>
      </c>
      <c r="B6548" s="130" t="s">
        <v>8633</v>
      </c>
      <c r="C6548" s="130" t="s">
        <v>18792</v>
      </c>
      <c r="D6548" s="130">
        <v>100</v>
      </c>
      <c r="E6548" s="130" t="s">
        <v>12446</v>
      </c>
      <c r="F6548" s="130">
        <v>1238340</v>
      </c>
      <c r="G6548" s="130">
        <v>2998380</v>
      </c>
      <c r="H6548" s="130" t="str">
        <f t="shared" si="204"/>
        <v>KT-190044</v>
      </c>
      <c r="I6548" s="130" t="str">
        <f t="shared" si="205"/>
        <v>A</v>
      </c>
    </row>
    <row r="6549" spans="1:9" x14ac:dyDescent="0.15">
      <c r="A6549" s="130">
        <v>6547</v>
      </c>
      <c r="B6549" s="130" t="s">
        <v>8634</v>
      </c>
      <c r="C6549" s="130" t="s">
        <v>18794</v>
      </c>
      <c r="D6549" s="130">
        <v>1000</v>
      </c>
      <c r="E6549" s="130" t="s">
        <v>12361</v>
      </c>
      <c r="F6549" s="130">
        <v>226710</v>
      </c>
      <c r="G6549" s="130">
        <v>261440</v>
      </c>
      <c r="H6549" s="130" t="str">
        <f t="shared" si="204"/>
        <v>KT-190045</v>
      </c>
      <c r="I6549" s="130" t="str">
        <f t="shared" si="205"/>
        <v>A</v>
      </c>
    </row>
    <row r="6550" spans="1:9" x14ac:dyDescent="0.15">
      <c r="A6550" s="130">
        <v>6548</v>
      </c>
      <c r="B6550" s="130" t="s">
        <v>8635</v>
      </c>
      <c r="C6550" s="130" t="s">
        <v>211</v>
      </c>
      <c r="D6550" s="130">
        <v>300</v>
      </c>
      <c r="E6550" s="130" t="s">
        <v>12372</v>
      </c>
      <c r="F6550" s="130">
        <v>4134900</v>
      </c>
      <c r="G6550" s="130">
        <v>4138800</v>
      </c>
      <c r="H6550" s="130" t="str">
        <f t="shared" si="204"/>
        <v>KT-190046</v>
      </c>
      <c r="I6550" s="130" t="str">
        <f t="shared" si="205"/>
        <v>A</v>
      </c>
    </row>
    <row r="6551" spans="1:9" x14ac:dyDescent="0.15">
      <c r="A6551" s="130">
        <v>6549</v>
      </c>
      <c r="B6551" s="130" t="s">
        <v>8636</v>
      </c>
      <c r="C6551" s="130" t="s">
        <v>18714</v>
      </c>
      <c r="D6551" s="130">
        <v>100</v>
      </c>
      <c r="E6551" s="130" t="s">
        <v>12368</v>
      </c>
      <c r="F6551" s="130">
        <v>1899380</v>
      </c>
      <c r="G6551" s="130">
        <v>8380000</v>
      </c>
      <c r="H6551" s="130" t="str">
        <f t="shared" si="204"/>
        <v>KT-190047</v>
      </c>
      <c r="I6551" s="130" t="str">
        <f t="shared" si="205"/>
        <v>A</v>
      </c>
    </row>
    <row r="6552" spans="1:9" x14ac:dyDescent="0.15">
      <c r="A6552" s="130">
        <v>6550</v>
      </c>
      <c r="B6552" s="130" t="s">
        <v>8637</v>
      </c>
      <c r="C6552" s="130" t="s">
        <v>18798</v>
      </c>
      <c r="D6552" s="130">
        <v>1</v>
      </c>
      <c r="E6552" s="130" t="s">
        <v>12403</v>
      </c>
      <c r="F6552" s="130">
        <v>6590659.7000000002</v>
      </c>
      <c r="G6552" s="130">
        <v>8878206</v>
      </c>
      <c r="H6552" s="130" t="str">
        <f t="shared" si="204"/>
        <v>KT-190048</v>
      </c>
      <c r="I6552" s="130" t="str">
        <f t="shared" si="205"/>
        <v>A</v>
      </c>
    </row>
    <row r="6553" spans="1:9" x14ac:dyDescent="0.15">
      <c r="A6553" s="130">
        <v>6551</v>
      </c>
      <c r="B6553" s="130" t="s">
        <v>8638</v>
      </c>
      <c r="C6553" s="130" t="s">
        <v>18800</v>
      </c>
      <c r="D6553" s="130">
        <v>10</v>
      </c>
      <c r="E6553" s="130" t="s">
        <v>12368</v>
      </c>
      <c r="F6553" s="130">
        <v>50050</v>
      </c>
      <c r="G6553" s="130">
        <v>57676</v>
      </c>
      <c r="H6553" s="130" t="str">
        <f t="shared" si="204"/>
        <v>KT-190049</v>
      </c>
      <c r="I6553" s="130" t="str">
        <f t="shared" si="205"/>
        <v>A</v>
      </c>
    </row>
    <row r="6554" spans="1:9" x14ac:dyDescent="0.15">
      <c r="A6554" s="130">
        <v>6552</v>
      </c>
      <c r="B6554" s="130" t="s">
        <v>8639</v>
      </c>
      <c r="C6554" s="130" t="s">
        <v>18802</v>
      </c>
      <c r="D6554" s="130">
        <v>100</v>
      </c>
      <c r="E6554" s="130" t="s">
        <v>12434</v>
      </c>
      <c r="F6554" s="130">
        <v>1131983</v>
      </c>
      <c r="G6554" s="130">
        <v>1196400</v>
      </c>
      <c r="H6554" s="130" t="str">
        <f t="shared" si="204"/>
        <v>KT-190050</v>
      </c>
      <c r="I6554" s="130" t="str">
        <f t="shared" si="205"/>
        <v>A</v>
      </c>
    </row>
    <row r="6555" spans="1:9" x14ac:dyDescent="0.15">
      <c r="A6555" s="130">
        <v>6553</v>
      </c>
      <c r="B6555" s="130" t="s">
        <v>8640</v>
      </c>
      <c r="C6555" s="130" t="s">
        <v>18804</v>
      </c>
      <c r="D6555" s="130">
        <v>100</v>
      </c>
      <c r="E6555" s="130" t="s">
        <v>12370</v>
      </c>
      <c r="F6555" s="130">
        <v>29088154</v>
      </c>
      <c r="G6555" s="130">
        <v>55549400</v>
      </c>
      <c r="H6555" s="130" t="str">
        <f t="shared" si="204"/>
        <v>KT-190051</v>
      </c>
      <c r="I6555" s="130" t="str">
        <f t="shared" si="205"/>
        <v>A</v>
      </c>
    </row>
    <row r="6556" spans="1:9" x14ac:dyDescent="0.15">
      <c r="A6556" s="130">
        <v>6554</v>
      </c>
      <c r="B6556" s="130" t="s">
        <v>8641</v>
      </c>
      <c r="C6556" s="130" t="s">
        <v>18805</v>
      </c>
      <c r="D6556" s="130">
        <v>1</v>
      </c>
      <c r="E6556" s="130" t="s">
        <v>12402</v>
      </c>
      <c r="F6556" s="130">
        <v>4240000</v>
      </c>
      <c r="G6556" s="130">
        <v>11784250</v>
      </c>
      <c r="H6556" s="130" t="str">
        <f t="shared" si="204"/>
        <v>KT-190052</v>
      </c>
      <c r="I6556" s="130" t="str">
        <f t="shared" si="205"/>
        <v>A</v>
      </c>
    </row>
    <row r="6557" spans="1:9" x14ac:dyDescent="0.15">
      <c r="A6557" s="130">
        <v>6555</v>
      </c>
      <c r="B6557" s="130" t="s">
        <v>8642</v>
      </c>
      <c r="C6557" s="130" t="s">
        <v>13529</v>
      </c>
      <c r="D6557" s="130">
        <v>100</v>
      </c>
      <c r="E6557" s="130" t="s">
        <v>12372</v>
      </c>
      <c r="F6557" s="130">
        <v>13437272</v>
      </c>
      <c r="G6557" s="130">
        <v>14564644</v>
      </c>
      <c r="H6557" s="130" t="str">
        <f t="shared" si="204"/>
        <v>KT-190053</v>
      </c>
      <c r="I6557" s="130" t="str">
        <f t="shared" si="205"/>
        <v>A</v>
      </c>
    </row>
    <row r="6558" spans="1:9" x14ac:dyDescent="0.15">
      <c r="A6558" s="130">
        <v>6556</v>
      </c>
      <c r="B6558" s="130" t="s">
        <v>8643</v>
      </c>
      <c r="C6558" s="130" t="s">
        <v>18808</v>
      </c>
      <c r="D6558" s="130">
        <v>1000</v>
      </c>
      <c r="E6558" s="130" t="s">
        <v>12368</v>
      </c>
      <c r="F6558" s="130">
        <v>12181500</v>
      </c>
      <c r="G6558" s="130">
        <v>13602571</v>
      </c>
      <c r="H6558" s="130" t="str">
        <f t="shared" si="204"/>
        <v>KT-190054</v>
      </c>
      <c r="I6558" s="130" t="str">
        <f t="shared" si="205"/>
        <v>A</v>
      </c>
    </row>
    <row r="6559" spans="1:9" x14ac:dyDescent="0.15">
      <c r="A6559" s="130">
        <v>6557</v>
      </c>
      <c r="B6559" s="130" t="s">
        <v>8644</v>
      </c>
      <c r="C6559" s="130" t="s">
        <v>18810</v>
      </c>
      <c r="D6559" s="130">
        <v>8000</v>
      </c>
      <c r="E6559" s="130" t="s">
        <v>12355</v>
      </c>
      <c r="F6559" s="130">
        <v>35470000000</v>
      </c>
      <c r="G6559" s="130">
        <v>43402000000</v>
      </c>
      <c r="H6559" s="130" t="str">
        <f t="shared" si="204"/>
        <v>KT-190055</v>
      </c>
      <c r="I6559" s="130" t="str">
        <f t="shared" si="205"/>
        <v>A</v>
      </c>
    </row>
    <row r="6560" spans="1:9" x14ac:dyDescent="0.15">
      <c r="A6560" s="130">
        <v>6558</v>
      </c>
      <c r="B6560" s="130" t="s">
        <v>8645</v>
      </c>
      <c r="C6560" s="130" t="s">
        <v>18812</v>
      </c>
      <c r="D6560" s="130">
        <v>1</v>
      </c>
      <c r="E6560" s="130" t="s">
        <v>12676</v>
      </c>
      <c r="F6560" s="130">
        <v>24770</v>
      </c>
      <c r="G6560" s="130">
        <v>23500</v>
      </c>
      <c r="H6560" s="130" t="str">
        <f t="shared" si="204"/>
        <v>KT-190056</v>
      </c>
      <c r="I6560" s="130" t="str">
        <f t="shared" si="205"/>
        <v>A</v>
      </c>
    </row>
    <row r="6561" spans="1:9" x14ac:dyDescent="0.15">
      <c r="A6561" s="130">
        <v>6559</v>
      </c>
      <c r="B6561" s="130" t="s">
        <v>8646</v>
      </c>
      <c r="C6561" s="130" t="s">
        <v>18814</v>
      </c>
      <c r="D6561" s="130">
        <v>300</v>
      </c>
      <c r="E6561" s="130" t="s">
        <v>18815</v>
      </c>
      <c r="F6561" s="130">
        <v>14163000</v>
      </c>
      <c r="G6561" s="130">
        <v>40020000</v>
      </c>
      <c r="H6561" s="130" t="str">
        <f t="shared" si="204"/>
        <v>KT-190057</v>
      </c>
      <c r="I6561" s="130" t="str">
        <f t="shared" si="205"/>
        <v>A</v>
      </c>
    </row>
    <row r="6562" spans="1:9" x14ac:dyDescent="0.15">
      <c r="A6562" s="130">
        <v>6560</v>
      </c>
      <c r="B6562" s="130" t="s">
        <v>8647</v>
      </c>
      <c r="C6562" s="130" t="s">
        <v>18817</v>
      </c>
      <c r="D6562" s="130">
        <v>500</v>
      </c>
      <c r="E6562" s="130" t="s">
        <v>12355</v>
      </c>
      <c r="F6562" s="130">
        <v>85934926</v>
      </c>
      <c r="G6562" s="130">
        <v>369467330</v>
      </c>
      <c r="H6562" s="130" t="str">
        <f t="shared" si="204"/>
        <v>KT-190058</v>
      </c>
      <c r="I6562" s="130" t="str">
        <f t="shared" si="205"/>
        <v>A</v>
      </c>
    </row>
    <row r="6563" spans="1:9" x14ac:dyDescent="0.15">
      <c r="A6563" s="130">
        <v>6561</v>
      </c>
      <c r="B6563" s="130" t="s">
        <v>8648</v>
      </c>
      <c r="C6563" s="130" t="s">
        <v>18819</v>
      </c>
      <c r="D6563" s="130">
        <v>250</v>
      </c>
      <c r="E6563" s="130" t="s">
        <v>12372</v>
      </c>
      <c r="F6563" s="130">
        <v>154835</v>
      </c>
      <c r="G6563" s="130">
        <v>294030</v>
      </c>
      <c r="H6563" s="130" t="str">
        <f t="shared" si="204"/>
        <v>KT-190059</v>
      </c>
      <c r="I6563" s="130" t="str">
        <f t="shared" si="205"/>
        <v>A</v>
      </c>
    </row>
    <row r="6564" spans="1:9" x14ac:dyDescent="0.15">
      <c r="A6564" s="130">
        <v>6562</v>
      </c>
      <c r="B6564" s="130" t="s">
        <v>8649</v>
      </c>
      <c r="C6564" s="130" t="s">
        <v>18821</v>
      </c>
      <c r="D6564" s="130">
        <v>8000</v>
      </c>
      <c r="E6564" s="130" t="s">
        <v>12355</v>
      </c>
      <c r="F6564" s="130">
        <v>23888000000</v>
      </c>
      <c r="G6564" s="130">
        <v>26170000000</v>
      </c>
      <c r="H6564" s="130" t="str">
        <f t="shared" si="204"/>
        <v>KT-190060</v>
      </c>
      <c r="I6564" s="130" t="str">
        <f t="shared" si="205"/>
        <v>A</v>
      </c>
    </row>
    <row r="6565" spans="1:9" x14ac:dyDescent="0.15">
      <c r="A6565" s="130">
        <v>6563</v>
      </c>
      <c r="B6565" s="130" t="s">
        <v>8650</v>
      </c>
      <c r="C6565" s="130" t="s">
        <v>18823</v>
      </c>
      <c r="D6565" s="130">
        <v>8000</v>
      </c>
      <c r="E6565" s="130" t="s">
        <v>12355</v>
      </c>
      <c r="F6565" s="130">
        <v>26224000000</v>
      </c>
      <c r="G6565" s="130">
        <v>35170000000</v>
      </c>
      <c r="H6565" s="130" t="str">
        <f t="shared" si="204"/>
        <v>KT-190061</v>
      </c>
      <c r="I6565" s="130" t="str">
        <f t="shared" si="205"/>
        <v>A</v>
      </c>
    </row>
    <row r="6566" spans="1:9" x14ac:dyDescent="0.15">
      <c r="A6566" s="130">
        <v>6564</v>
      </c>
      <c r="B6566" s="130" t="s">
        <v>2978</v>
      </c>
      <c r="C6566" s="130" t="s">
        <v>18825</v>
      </c>
      <c r="D6566" s="130">
        <v>500</v>
      </c>
      <c r="E6566" s="130" t="s">
        <v>12987</v>
      </c>
      <c r="F6566" s="130">
        <v>2901862</v>
      </c>
      <c r="G6566" s="130">
        <v>3436256</v>
      </c>
      <c r="H6566" s="130" t="str">
        <f t="shared" si="204"/>
        <v>KT-190062</v>
      </c>
      <c r="I6566" s="130" t="str">
        <f t="shared" si="205"/>
        <v>VR</v>
      </c>
    </row>
    <row r="6567" spans="1:9" x14ac:dyDescent="0.15">
      <c r="A6567" s="130">
        <v>6565</v>
      </c>
      <c r="B6567" s="130" t="s">
        <v>8651</v>
      </c>
      <c r="C6567" s="130" t="s">
        <v>18827</v>
      </c>
      <c r="D6567" s="130">
        <v>5</v>
      </c>
      <c r="E6567" s="130" t="s">
        <v>12403</v>
      </c>
      <c r="F6567" s="130">
        <v>274650</v>
      </c>
      <c r="G6567" s="130">
        <v>245000</v>
      </c>
      <c r="H6567" s="130" t="str">
        <f t="shared" si="204"/>
        <v>KT-190063</v>
      </c>
      <c r="I6567" s="130" t="str">
        <f t="shared" si="205"/>
        <v>A</v>
      </c>
    </row>
    <row r="6568" spans="1:9" x14ac:dyDescent="0.15">
      <c r="A6568" s="130">
        <v>6566</v>
      </c>
      <c r="B6568" s="130" t="s">
        <v>8652</v>
      </c>
      <c r="C6568" s="130" t="s">
        <v>18829</v>
      </c>
      <c r="D6568" s="130">
        <v>1</v>
      </c>
      <c r="E6568" s="130" t="s">
        <v>12876</v>
      </c>
      <c r="F6568" s="130">
        <v>1416000</v>
      </c>
      <c r="G6568" s="130">
        <v>2760000</v>
      </c>
      <c r="H6568" s="130" t="str">
        <f t="shared" si="204"/>
        <v>KT-190064</v>
      </c>
      <c r="I6568" s="130" t="str">
        <f t="shared" si="205"/>
        <v>A</v>
      </c>
    </row>
    <row r="6569" spans="1:9" x14ac:dyDescent="0.15">
      <c r="A6569" s="130">
        <v>6567</v>
      </c>
      <c r="B6569" s="130" t="s">
        <v>8653</v>
      </c>
      <c r="C6569" s="130" t="s">
        <v>18831</v>
      </c>
      <c r="D6569" s="130">
        <v>300</v>
      </c>
      <c r="E6569" s="130" t="s">
        <v>12361</v>
      </c>
      <c r="F6569" s="130">
        <v>67162.399999999994</v>
      </c>
      <c r="G6569" s="130">
        <v>67162.399999999994</v>
      </c>
      <c r="H6569" s="130" t="str">
        <f t="shared" si="204"/>
        <v>KT-190065</v>
      </c>
      <c r="I6569" s="130" t="str">
        <f t="shared" si="205"/>
        <v>A</v>
      </c>
    </row>
    <row r="6570" spans="1:9" x14ac:dyDescent="0.15">
      <c r="A6570" s="130">
        <v>6568</v>
      </c>
      <c r="B6570" s="130" t="s">
        <v>8654</v>
      </c>
      <c r="C6570" s="130" t="s">
        <v>18833</v>
      </c>
      <c r="D6570" s="130">
        <v>100</v>
      </c>
      <c r="E6570" s="130" t="s">
        <v>12372</v>
      </c>
      <c r="F6570" s="130">
        <v>905790</v>
      </c>
      <c r="G6570" s="130">
        <v>820700</v>
      </c>
      <c r="H6570" s="130" t="str">
        <f t="shared" si="204"/>
        <v>KT-190066</v>
      </c>
      <c r="I6570" s="130" t="str">
        <f t="shared" si="205"/>
        <v>A</v>
      </c>
    </row>
    <row r="6571" spans="1:9" x14ac:dyDescent="0.15">
      <c r="A6571" s="130">
        <v>6569</v>
      </c>
      <c r="B6571" s="130" t="s">
        <v>8655</v>
      </c>
      <c r="C6571" s="130" t="s">
        <v>18835</v>
      </c>
      <c r="D6571" s="130">
        <v>20</v>
      </c>
      <c r="E6571" s="130" t="s">
        <v>18836</v>
      </c>
      <c r="F6571" s="130">
        <v>17116000</v>
      </c>
      <c r="G6571" s="130">
        <v>41532000</v>
      </c>
      <c r="H6571" s="130" t="str">
        <f t="shared" si="204"/>
        <v>KT-190067</v>
      </c>
      <c r="I6571" s="130" t="str">
        <f t="shared" si="205"/>
        <v>A</v>
      </c>
    </row>
    <row r="6572" spans="1:9" x14ac:dyDescent="0.15">
      <c r="A6572" s="130">
        <v>6570</v>
      </c>
      <c r="B6572" s="130" t="s">
        <v>8656</v>
      </c>
      <c r="C6572" s="130" t="s">
        <v>18437</v>
      </c>
      <c r="D6572" s="130">
        <v>1</v>
      </c>
      <c r="E6572" s="130" t="s">
        <v>12676</v>
      </c>
      <c r="F6572" s="130">
        <v>57960</v>
      </c>
      <c r="G6572" s="130">
        <v>54700</v>
      </c>
      <c r="H6572" s="130" t="str">
        <f t="shared" si="204"/>
        <v>KT-190068</v>
      </c>
      <c r="I6572" s="130" t="str">
        <f t="shared" si="205"/>
        <v>A</v>
      </c>
    </row>
    <row r="6573" spans="1:9" x14ac:dyDescent="0.15">
      <c r="A6573" s="130">
        <v>6571</v>
      </c>
      <c r="B6573" s="130" t="s">
        <v>8657</v>
      </c>
      <c r="C6573" s="130" t="s">
        <v>12150</v>
      </c>
      <c r="D6573" s="130">
        <v>10</v>
      </c>
      <c r="E6573" s="130" t="s">
        <v>12403</v>
      </c>
      <c r="F6573" s="130">
        <v>563499.80000000005</v>
      </c>
      <c r="G6573" s="130">
        <v>736900</v>
      </c>
      <c r="H6573" s="130" t="str">
        <f t="shared" si="204"/>
        <v>KT-190069</v>
      </c>
      <c r="I6573" s="130" t="str">
        <f t="shared" si="205"/>
        <v>A</v>
      </c>
    </row>
    <row r="6574" spans="1:9" x14ac:dyDescent="0.15">
      <c r="A6574" s="130">
        <v>6572</v>
      </c>
      <c r="B6574" s="130" t="s">
        <v>8658</v>
      </c>
      <c r="C6574" s="130" t="s">
        <v>13052</v>
      </c>
      <c r="D6574" s="130">
        <v>797</v>
      </c>
      <c r="E6574" s="130" t="s">
        <v>12368</v>
      </c>
      <c r="F6574" s="130">
        <v>93623007</v>
      </c>
      <c r="G6574" s="130">
        <v>91162457</v>
      </c>
      <c r="H6574" s="130" t="str">
        <f t="shared" si="204"/>
        <v>KT-190070</v>
      </c>
      <c r="I6574" s="130" t="str">
        <f t="shared" si="205"/>
        <v>A</v>
      </c>
    </row>
    <row r="6575" spans="1:9" x14ac:dyDescent="0.15">
      <c r="A6575" s="130">
        <v>6573</v>
      </c>
      <c r="B6575" s="130" t="s">
        <v>8659</v>
      </c>
      <c r="C6575" s="130" t="s">
        <v>18841</v>
      </c>
      <c r="D6575" s="130">
        <v>1</v>
      </c>
      <c r="E6575" s="130" t="s">
        <v>18842</v>
      </c>
      <c r="F6575" s="130">
        <v>7693100</v>
      </c>
      <c r="G6575" s="130">
        <v>13708900</v>
      </c>
      <c r="H6575" s="130" t="str">
        <f t="shared" si="204"/>
        <v>KT-190071</v>
      </c>
      <c r="I6575" s="130" t="str">
        <f t="shared" si="205"/>
        <v>A</v>
      </c>
    </row>
    <row r="6576" spans="1:9" x14ac:dyDescent="0.15">
      <c r="A6576" s="130">
        <v>6574</v>
      </c>
      <c r="B6576" s="130" t="s">
        <v>8660</v>
      </c>
      <c r="C6576" s="130" t="s">
        <v>12799</v>
      </c>
      <c r="D6576" s="130">
        <v>900</v>
      </c>
      <c r="E6576" s="130" t="s">
        <v>12368</v>
      </c>
      <c r="F6576" s="130">
        <v>15117510.6</v>
      </c>
      <c r="G6576" s="130">
        <v>20051326.600000001</v>
      </c>
      <c r="H6576" s="130" t="str">
        <f t="shared" si="204"/>
        <v>KT-190072</v>
      </c>
      <c r="I6576" s="130" t="str">
        <f t="shared" si="205"/>
        <v>A</v>
      </c>
    </row>
    <row r="6577" spans="1:9" x14ac:dyDescent="0.15">
      <c r="A6577" s="130">
        <v>6575</v>
      </c>
      <c r="B6577" s="130" t="s">
        <v>8661</v>
      </c>
      <c r="C6577" s="130" t="s">
        <v>18470</v>
      </c>
      <c r="D6577" s="130">
        <v>6000</v>
      </c>
      <c r="E6577" s="130" t="s">
        <v>12372</v>
      </c>
      <c r="F6577" s="130">
        <v>1590602</v>
      </c>
      <c r="G6577" s="130">
        <v>1985393</v>
      </c>
      <c r="H6577" s="130" t="str">
        <f t="shared" si="204"/>
        <v>KT-190073</v>
      </c>
      <c r="I6577" s="130" t="str">
        <f t="shared" si="205"/>
        <v>A</v>
      </c>
    </row>
    <row r="6578" spans="1:9" x14ac:dyDescent="0.15">
      <c r="A6578" s="130">
        <v>6576</v>
      </c>
      <c r="B6578" s="130" t="s">
        <v>8662</v>
      </c>
      <c r="C6578" s="130" t="s">
        <v>16274</v>
      </c>
      <c r="D6578" s="130">
        <v>6</v>
      </c>
      <c r="E6578" s="130" t="s">
        <v>15803</v>
      </c>
      <c r="F6578" s="130">
        <v>7938000</v>
      </c>
      <c r="G6578" s="130">
        <v>7331478</v>
      </c>
      <c r="H6578" s="130" t="str">
        <f t="shared" si="204"/>
        <v>KT-190074</v>
      </c>
      <c r="I6578" s="130" t="str">
        <f t="shared" si="205"/>
        <v>A</v>
      </c>
    </row>
    <row r="6579" spans="1:9" x14ac:dyDescent="0.15">
      <c r="A6579" s="130">
        <v>6577</v>
      </c>
      <c r="B6579" s="130" t="s">
        <v>8663</v>
      </c>
      <c r="C6579" s="130" t="s">
        <v>18847</v>
      </c>
      <c r="D6579" s="130">
        <v>6</v>
      </c>
      <c r="E6579" s="130" t="s">
        <v>12355</v>
      </c>
      <c r="F6579" s="130">
        <v>8768222</v>
      </c>
      <c r="G6579" s="130">
        <v>15716806</v>
      </c>
      <c r="H6579" s="130" t="str">
        <f t="shared" si="204"/>
        <v>KT-190075</v>
      </c>
      <c r="I6579" s="130" t="str">
        <f t="shared" si="205"/>
        <v>A</v>
      </c>
    </row>
    <row r="6580" spans="1:9" x14ac:dyDescent="0.15">
      <c r="A6580" s="130">
        <v>6578</v>
      </c>
      <c r="B6580" s="130" t="s">
        <v>8664</v>
      </c>
      <c r="C6580" s="130" t="s">
        <v>18849</v>
      </c>
      <c r="D6580" s="130">
        <v>100</v>
      </c>
      <c r="E6580" s="130" t="s">
        <v>12355</v>
      </c>
      <c r="F6580" s="130">
        <v>284850</v>
      </c>
      <c r="G6580" s="130">
        <v>964755</v>
      </c>
      <c r="H6580" s="130" t="str">
        <f t="shared" si="204"/>
        <v>KT-190076</v>
      </c>
      <c r="I6580" s="130" t="str">
        <f t="shared" si="205"/>
        <v>A</v>
      </c>
    </row>
    <row r="6581" spans="1:9" x14ac:dyDescent="0.15">
      <c r="A6581" s="130">
        <v>6579</v>
      </c>
      <c r="B6581" s="130" t="s">
        <v>8665</v>
      </c>
      <c r="C6581" s="130" t="s">
        <v>18851</v>
      </c>
      <c r="D6581" s="130">
        <v>100</v>
      </c>
      <c r="E6581" s="130" t="s">
        <v>12434</v>
      </c>
      <c r="F6581" s="130">
        <v>9623000</v>
      </c>
      <c r="G6581" s="130">
        <v>10872200</v>
      </c>
      <c r="H6581" s="130" t="str">
        <f t="shared" si="204"/>
        <v>KT-190077</v>
      </c>
      <c r="I6581" s="130" t="str">
        <f t="shared" si="205"/>
        <v>A</v>
      </c>
    </row>
    <row r="6582" spans="1:9" x14ac:dyDescent="0.15">
      <c r="A6582" s="130">
        <v>6580</v>
      </c>
      <c r="B6582" s="130" t="s">
        <v>8666</v>
      </c>
      <c r="C6582" s="130" t="s">
        <v>18853</v>
      </c>
      <c r="D6582" s="130">
        <v>1</v>
      </c>
      <c r="E6582" s="130" t="s">
        <v>18854</v>
      </c>
      <c r="F6582" s="130">
        <v>5111000</v>
      </c>
      <c r="G6582" s="130">
        <v>6380808</v>
      </c>
      <c r="H6582" s="130" t="str">
        <f t="shared" si="204"/>
        <v>KT-190078</v>
      </c>
      <c r="I6582" s="130" t="str">
        <f t="shared" si="205"/>
        <v>A</v>
      </c>
    </row>
    <row r="6583" spans="1:9" x14ac:dyDescent="0.15">
      <c r="A6583" s="130">
        <v>6581</v>
      </c>
      <c r="B6583" s="130" t="s">
        <v>2977</v>
      </c>
      <c r="C6583" s="130" t="s">
        <v>18856</v>
      </c>
      <c r="D6583" s="130">
        <v>1</v>
      </c>
      <c r="E6583" s="130" t="s">
        <v>12688</v>
      </c>
      <c r="F6583" s="130">
        <v>101190</v>
      </c>
      <c r="G6583" s="130">
        <v>250000</v>
      </c>
      <c r="H6583" s="130" t="str">
        <f t="shared" si="204"/>
        <v>KT-190079</v>
      </c>
      <c r="I6583" s="130" t="str">
        <f t="shared" si="205"/>
        <v>VR</v>
      </c>
    </row>
    <row r="6584" spans="1:9" x14ac:dyDescent="0.15">
      <c r="A6584" s="130">
        <v>6582</v>
      </c>
      <c r="B6584" s="130" t="s">
        <v>8667</v>
      </c>
      <c r="C6584" s="130" t="s">
        <v>18858</v>
      </c>
      <c r="D6584" s="130">
        <v>28</v>
      </c>
      <c r="E6584" s="130" t="s">
        <v>12370</v>
      </c>
      <c r="F6584" s="130">
        <v>33052583</v>
      </c>
      <c r="G6584" s="130">
        <v>39741083</v>
      </c>
      <c r="H6584" s="130" t="str">
        <f t="shared" si="204"/>
        <v>KT-190080</v>
      </c>
      <c r="I6584" s="130" t="str">
        <f t="shared" si="205"/>
        <v>A</v>
      </c>
    </row>
    <row r="6585" spans="1:9" x14ac:dyDescent="0.15">
      <c r="A6585" s="130">
        <v>6583</v>
      </c>
      <c r="B6585" s="130" t="s">
        <v>8668</v>
      </c>
      <c r="C6585" s="130" t="s">
        <v>18860</v>
      </c>
      <c r="D6585" s="130">
        <v>30</v>
      </c>
      <c r="E6585" s="130" t="s">
        <v>12372</v>
      </c>
      <c r="F6585" s="130">
        <v>97016.5</v>
      </c>
      <c r="G6585" s="130">
        <v>61904.75</v>
      </c>
      <c r="H6585" s="130" t="str">
        <f t="shared" si="204"/>
        <v>KT-190081</v>
      </c>
      <c r="I6585" s="130" t="str">
        <f t="shared" si="205"/>
        <v>A</v>
      </c>
    </row>
    <row r="6586" spans="1:9" x14ac:dyDescent="0.15">
      <c r="A6586" s="130">
        <v>6584</v>
      </c>
      <c r="B6586" s="130" t="s">
        <v>8669</v>
      </c>
      <c r="C6586" s="130" t="s">
        <v>18862</v>
      </c>
      <c r="D6586" s="130">
        <v>1000</v>
      </c>
      <c r="E6586" s="130" t="s">
        <v>12610</v>
      </c>
      <c r="F6586" s="130">
        <v>1370770</v>
      </c>
      <c r="G6586" s="130">
        <v>1258770</v>
      </c>
      <c r="H6586" s="130" t="str">
        <f t="shared" si="204"/>
        <v>KT-190082</v>
      </c>
      <c r="I6586" s="130" t="str">
        <f t="shared" si="205"/>
        <v>A</v>
      </c>
    </row>
    <row r="6587" spans="1:9" x14ac:dyDescent="0.15">
      <c r="A6587" s="130">
        <v>6585</v>
      </c>
      <c r="B6587" s="130" t="s">
        <v>8670</v>
      </c>
      <c r="C6587" s="130" t="s">
        <v>14623</v>
      </c>
      <c r="D6587" s="130">
        <v>5</v>
      </c>
      <c r="E6587" s="130" t="s">
        <v>12370</v>
      </c>
      <c r="F6587" s="130">
        <v>3172622</v>
      </c>
      <c r="G6587" s="130">
        <v>5136480</v>
      </c>
      <c r="H6587" s="130" t="str">
        <f t="shared" si="204"/>
        <v>KT-190083</v>
      </c>
      <c r="I6587" s="130" t="str">
        <f t="shared" si="205"/>
        <v>A</v>
      </c>
    </row>
    <row r="6588" spans="1:9" x14ac:dyDescent="0.15">
      <c r="A6588" s="130">
        <v>6586</v>
      </c>
      <c r="B6588" s="130" t="s">
        <v>8671</v>
      </c>
      <c r="C6588" s="130" t="s">
        <v>12594</v>
      </c>
      <c r="D6588" s="130">
        <v>9</v>
      </c>
      <c r="E6588" s="130" t="s">
        <v>12355</v>
      </c>
      <c r="F6588" s="130">
        <v>3183400</v>
      </c>
      <c r="G6588" s="130">
        <v>3183400</v>
      </c>
      <c r="H6588" s="130" t="str">
        <f t="shared" si="204"/>
        <v>KT-190084</v>
      </c>
      <c r="I6588" s="130" t="str">
        <f t="shared" si="205"/>
        <v>A</v>
      </c>
    </row>
    <row r="6589" spans="1:9" x14ac:dyDescent="0.15">
      <c r="A6589" s="130">
        <v>6587</v>
      </c>
      <c r="B6589" s="130" t="s">
        <v>8672</v>
      </c>
      <c r="C6589" s="130" t="s">
        <v>18866</v>
      </c>
      <c r="D6589" s="130">
        <v>1</v>
      </c>
      <c r="E6589" s="130" t="s">
        <v>12893</v>
      </c>
      <c r="F6589" s="130">
        <v>1725000</v>
      </c>
      <c r="G6589" s="130">
        <v>1985000</v>
      </c>
      <c r="H6589" s="130" t="str">
        <f t="shared" si="204"/>
        <v>KT-190085</v>
      </c>
      <c r="I6589" s="130" t="str">
        <f t="shared" si="205"/>
        <v>A</v>
      </c>
    </row>
    <row r="6590" spans="1:9" x14ac:dyDescent="0.15">
      <c r="A6590" s="130">
        <v>6588</v>
      </c>
      <c r="B6590" s="130" t="s">
        <v>8673</v>
      </c>
      <c r="C6590" s="130" t="s">
        <v>18868</v>
      </c>
      <c r="D6590" s="130">
        <v>1</v>
      </c>
      <c r="E6590" s="130" t="s">
        <v>12446</v>
      </c>
      <c r="F6590" s="130">
        <v>2061</v>
      </c>
      <c r="G6590" s="130">
        <v>6066</v>
      </c>
      <c r="H6590" s="130" t="str">
        <f t="shared" si="204"/>
        <v>KT-190086</v>
      </c>
      <c r="I6590" s="130" t="str">
        <f t="shared" si="205"/>
        <v>A</v>
      </c>
    </row>
    <row r="6591" spans="1:9" x14ac:dyDescent="0.15">
      <c r="A6591" s="130">
        <v>6589</v>
      </c>
      <c r="B6591" s="130" t="s">
        <v>8674</v>
      </c>
      <c r="C6591" s="130" t="s">
        <v>18870</v>
      </c>
      <c r="D6591" s="130">
        <v>100</v>
      </c>
      <c r="E6591" s="130" t="s">
        <v>12355</v>
      </c>
      <c r="F6591" s="130">
        <v>130020</v>
      </c>
      <c r="G6591" s="130">
        <v>139260</v>
      </c>
      <c r="H6591" s="130" t="str">
        <f t="shared" si="204"/>
        <v>KT-190087</v>
      </c>
      <c r="I6591" s="130" t="str">
        <f t="shared" si="205"/>
        <v>A</v>
      </c>
    </row>
    <row r="6592" spans="1:9" x14ac:dyDescent="0.15">
      <c r="A6592" s="130">
        <v>6590</v>
      </c>
      <c r="B6592" s="130" t="s">
        <v>8675</v>
      </c>
      <c r="C6592" s="130" t="s">
        <v>18872</v>
      </c>
      <c r="D6592" s="130">
        <v>100</v>
      </c>
      <c r="E6592" s="130" t="s">
        <v>12355</v>
      </c>
      <c r="F6592" s="130">
        <v>2179553.7999999998</v>
      </c>
      <c r="G6592" s="130">
        <v>862700</v>
      </c>
      <c r="H6592" s="130" t="str">
        <f t="shared" si="204"/>
        <v>KT-190088</v>
      </c>
      <c r="I6592" s="130" t="str">
        <f t="shared" si="205"/>
        <v>A</v>
      </c>
    </row>
    <row r="6593" spans="1:9" x14ac:dyDescent="0.15">
      <c r="A6593" s="130">
        <v>6591</v>
      </c>
      <c r="B6593" s="130" t="s">
        <v>22399</v>
      </c>
      <c r="C6593" s="130" t="s">
        <v>1923</v>
      </c>
      <c r="D6593" s="130">
        <v>10</v>
      </c>
      <c r="E6593" s="130" t="s">
        <v>12372</v>
      </c>
      <c r="F6593" s="130">
        <v>221175</v>
      </c>
      <c r="G6593" s="130">
        <v>330372</v>
      </c>
      <c r="H6593" s="130" t="str">
        <f t="shared" si="204"/>
        <v>KT-190089</v>
      </c>
      <c r="I6593" s="130" t="str">
        <f t="shared" si="205"/>
        <v>VE</v>
      </c>
    </row>
    <row r="6594" spans="1:9" x14ac:dyDescent="0.15">
      <c r="A6594" s="130">
        <v>6592</v>
      </c>
      <c r="B6594" s="130" t="s">
        <v>8676</v>
      </c>
      <c r="C6594" s="130" t="s">
        <v>18875</v>
      </c>
      <c r="D6594" s="130">
        <v>1000</v>
      </c>
      <c r="E6594" s="130" t="s">
        <v>12372</v>
      </c>
      <c r="F6594" s="130">
        <v>655262</v>
      </c>
      <c r="G6594" s="130">
        <v>798690</v>
      </c>
      <c r="H6594" s="130" t="str">
        <f t="shared" si="204"/>
        <v>KT-190090</v>
      </c>
      <c r="I6594" s="130" t="str">
        <f t="shared" si="205"/>
        <v>A</v>
      </c>
    </row>
    <row r="6595" spans="1:9" x14ac:dyDescent="0.15">
      <c r="A6595" s="130">
        <v>6593</v>
      </c>
      <c r="B6595" s="130" t="s">
        <v>8677</v>
      </c>
      <c r="C6595" s="130" t="s">
        <v>2159</v>
      </c>
      <c r="D6595" s="130">
        <v>10</v>
      </c>
      <c r="E6595" s="130" t="s">
        <v>12372</v>
      </c>
      <c r="F6595" s="130">
        <v>142500</v>
      </c>
      <c r="G6595" s="130">
        <v>1273255</v>
      </c>
      <c r="H6595" s="130" t="str">
        <f t="shared" si="204"/>
        <v>KT-190091</v>
      </c>
      <c r="I6595" s="130" t="str">
        <f t="shared" si="205"/>
        <v>A</v>
      </c>
    </row>
    <row r="6596" spans="1:9" x14ac:dyDescent="0.15">
      <c r="A6596" s="130">
        <v>6594</v>
      </c>
      <c r="B6596" s="130" t="s">
        <v>8678</v>
      </c>
      <c r="C6596" s="130" t="s">
        <v>18878</v>
      </c>
      <c r="D6596" s="130">
        <v>4</v>
      </c>
      <c r="E6596" s="130" t="s">
        <v>18879</v>
      </c>
      <c r="F6596" s="130">
        <v>8061560</v>
      </c>
      <c r="G6596" s="130">
        <v>13102700</v>
      </c>
      <c r="H6596" s="130" t="str">
        <f t="shared" ref="H6596:H6659" si="206">LEFT(B6596,FIND("-",B6596)+6)</f>
        <v>KT-190092</v>
      </c>
      <c r="I6596" s="130" t="str">
        <f t="shared" ref="I6596:I6659" si="207">RIGHT(B6596,LEN(B6596)-FIND("-",B6596)-7)</f>
        <v>A</v>
      </c>
    </row>
    <row r="6597" spans="1:9" x14ac:dyDescent="0.15">
      <c r="A6597" s="130">
        <v>6595</v>
      </c>
      <c r="B6597" s="130" t="s">
        <v>8679</v>
      </c>
      <c r="C6597" s="130" t="s">
        <v>18881</v>
      </c>
      <c r="D6597" s="130">
        <v>10</v>
      </c>
      <c r="E6597" s="130" t="s">
        <v>12355</v>
      </c>
      <c r="F6597" s="130">
        <v>3275282</v>
      </c>
      <c r="G6597" s="130">
        <v>3396920</v>
      </c>
      <c r="H6597" s="130" t="str">
        <f t="shared" si="206"/>
        <v>KT-190093</v>
      </c>
      <c r="I6597" s="130" t="str">
        <f t="shared" si="207"/>
        <v>A</v>
      </c>
    </row>
    <row r="6598" spans="1:9" x14ac:dyDescent="0.15">
      <c r="A6598" s="130">
        <v>6596</v>
      </c>
      <c r="B6598" s="130" t="s">
        <v>8680</v>
      </c>
      <c r="C6598" s="130" t="s">
        <v>18883</v>
      </c>
      <c r="D6598" s="130">
        <v>1</v>
      </c>
      <c r="E6598" s="130" t="s">
        <v>12457</v>
      </c>
      <c r="F6598" s="130">
        <v>1889300</v>
      </c>
      <c r="G6598" s="130">
        <v>32750</v>
      </c>
      <c r="H6598" s="130" t="str">
        <f t="shared" si="206"/>
        <v>KT-190094</v>
      </c>
      <c r="I6598" s="130" t="str">
        <f t="shared" si="207"/>
        <v>A</v>
      </c>
    </row>
    <row r="6599" spans="1:9" x14ac:dyDescent="0.15">
      <c r="A6599" s="130">
        <v>6597</v>
      </c>
      <c r="B6599" s="130" t="s">
        <v>8681</v>
      </c>
      <c r="C6599" s="130" t="s">
        <v>17605</v>
      </c>
      <c r="D6599" s="130">
        <v>100</v>
      </c>
      <c r="E6599" s="130" t="s">
        <v>12355</v>
      </c>
      <c r="F6599" s="130">
        <v>24786800</v>
      </c>
      <c r="G6599" s="130">
        <v>10710300</v>
      </c>
      <c r="H6599" s="130" t="str">
        <f t="shared" si="206"/>
        <v>KT-190095</v>
      </c>
      <c r="I6599" s="130" t="str">
        <f t="shared" si="207"/>
        <v>A</v>
      </c>
    </row>
    <row r="6600" spans="1:9" x14ac:dyDescent="0.15">
      <c r="A6600" s="130">
        <v>6598</v>
      </c>
      <c r="B6600" s="130" t="s">
        <v>8682</v>
      </c>
      <c r="C6600" s="130" t="s">
        <v>18886</v>
      </c>
      <c r="D6600" s="130">
        <v>220</v>
      </c>
      <c r="E6600" s="130" t="s">
        <v>12368</v>
      </c>
      <c r="F6600" s="130">
        <v>387500</v>
      </c>
      <c r="G6600" s="130">
        <v>919600</v>
      </c>
      <c r="H6600" s="130" t="str">
        <f t="shared" si="206"/>
        <v>KT-190096</v>
      </c>
      <c r="I6600" s="130" t="str">
        <f t="shared" si="207"/>
        <v>A</v>
      </c>
    </row>
    <row r="6601" spans="1:9" x14ac:dyDescent="0.15">
      <c r="A6601" s="130">
        <v>6599</v>
      </c>
      <c r="B6601" s="130" t="s">
        <v>8683</v>
      </c>
      <c r="C6601" s="130" t="s">
        <v>18888</v>
      </c>
      <c r="D6601" s="130">
        <v>10</v>
      </c>
      <c r="E6601" s="130" t="s">
        <v>18889</v>
      </c>
      <c r="F6601" s="130">
        <v>1243300</v>
      </c>
      <c r="G6601" s="130">
        <v>3764500</v>
      </c>
      <c r="H6601" s="130" t="str">
        <f t="shared" si="206"/>
        <v>KT-190097</v>
      </c>
      <c r="I6601" s="130" t="str">
        <f t="shared" si="207"/>
        <v>A</v>
      </c>
    </row>
    <row r="6602" spans="1:9" x14ac:dyDescent="0.15">
      <c r="A6602" s="130">
        <v>6600</v>
      </c>
      <c r="B6602" s="130" t="s">
        <v>8684</v>
      </c>
      <c r="C6602" s="130" t="s">
        <v>18891</v>
      </c>
      <c r="D6602" s="130">
        <v>100</v>
      </c>
      <c r="E6602" s="130" t="s">
        <v>12372</v>
      </c>
      <c r="F6602" s="130">
        <v>183680</v>
      </c>
      <c r="G6602" s="130">
        <v>246800</v>
      </c>
      <c r="H6602" s="130" t="str">
        <f t="shared" si="206"/>
        <v>KT-190098</v>
      </c>
      <c r="I6602" s="130" t="str">
        <f t="shared" si="207"/>
        <v>A</v>
      </c>
    </row>
    <row r="6603" spans="1:9" x14ac:dyDescent="0.15">
      <c r="A6603" s="130">
        <v>6601</v>
      </c>
      <c r="B6603" s="130" t="s">
        <v>8685</v>
      </c>
      <c r="C6603" s="130" t="s">
        <v>18892</v>
      </c>
      <c r="D6603" s="130">
        <v>20000</v>
      </c>
      <c r="E6603" s="130" t="s">
        <v>12372</v>
      </c>
      <c r="F6603" s="130">
        <v>457320</v>
      </c>
      <c r="G6603" s="130">
        <v>17000000</v>
      </c>
      <c r="H6603" s="130" t="str">
        <f t="shared" si="206"/>
        <v>KT-190099</v>
      </c>
      <c r="I6603" s="130" t="str">
        <f t="shared" si="207"/>
        <v>A</v>
      </c>
    </row>
    <row r="6604" spans="1:9" x14ac:dyDescent="0.15">
      <c r="A6604" s="130">
        <v>6602</v>
      </c>
      <c r="B6604" s="130" t="s">
        <v>8686</v>
      </c>
      <c r="C6604" s="130" t="s">
        <v>18894</v>
      </c>
      <c r="D6604" s="130">
        <v>100</v>
      </c>
      <c r="E6604" s="130" t="s">
        <v>12355</v>
      </c>
      <c r="F6604" s="130">
        <v>10438527</v>
      </c>
      <c r="G6604" s="130">
        <v>69740460</v>
      </c>
      <c r="H6604" s="130" t="str">
        <f t="shared" si="206"/>
        <v>KT-190100</v>
      </c>
      <c r="I6604" s="130" t="str">
        <f t="shared" si="207"/>
        <v>A</v>
      </c>
    </row>
    <row r="6605" spans="1:9" x14ac:dyDescent="0.15">
      <c r="A6605" s="130">
        <v>6603</v>
      </c>
      <c r="B6605" s="130" t="s">
        <v>8687</v>
      </c>
      <c r="C6605" s="130" t="s">
        <v>18896</v>
      </c>
      <c r="D6605" s="130">
        <v>3300</v>
      </c>
      <c r="E6605" s="130" t="s">
        <v>12361</v>
      </c>
      <c r="F6605" s="130">
        <v>212500</v>
      </c>
      <c r="G6605" s="130">
        <v>754200</v>
      </c>
      <c r="H6605" s="130" t="str">
        <f t="shared" si="206"/>
        <v>KT-190101</v>
      </c>
      <c r="I6605" s="130" t="str">
        <f t="shared" si="207"/>
        <v>A</v>
      </c>
    </row>
    <row r="6606" spans="1:9" x14ac:dyDescent="0.15">
      <c r="A6606" s="130">
        <v>6604</v>
      </c>
      <c r="B6606" s="130" t="s">
        <v>8688</v>
      </c>
      <c r="C6606" s="130" t="s">
        <v>18898</v>
      </c>
      <c r="D6606" s="130">
        <v>1</v>
      </c>
      <c r="E6606" s="130" t="s">
        <v>12370</v>
      </c>
      <c r="F6606" s="130">
        <v>370296</v>
      </c>
      <c r="G6606" s="130">
        <v>482197</v>
      </c>
      <c r="H6606" s="130" t="str">
        <f t="shared" si="206"/>
        <v>KT-190102</v>
      </c>
      <c r="I6606" s="130" t="str">
        <f t="shared" si="207"/>
        <v>A</v>
      </c>
    </row>
    <row r="6607" spans="1:9" x14ac:dyDescent="0.15">
      <c r="A6607" s="130">
        <v>6605</v>
      </c>
      <c r="B6607" s="130" t="s">
        <v>8689</v>
      </c>
      <c r="C6607" s="130" t="s">
        <v>18900</v>
      </c>
      <c r="D6607" s="130">
        <v>4</v>
      </c>
      <c r="E6607" s="130" t="s">
        <v>12403</v>
      </c>
      <c r="F6607" s="130">
        <v>102692303</v>
      </c>
      <c r="G6607" s="130">
        <v>116932303</v>
      </c>
      <c r="H6607" s="130" t="str">
        <f t="shared" si="206"/>
        <v>KT-190103</v>
      </c>
      <c r="I6607" s="130" t="str">
        <f t="shared" si="207"/>
        <v>A</v>
      </c>
    </row>
    <row r="6608" spans="1:9" x14ac:dyDescent="0.15">
      <c r="A6608" s="130">
        <v>6606</v>
      </c>
      <c r="B6608" s="130" t="s">
        <v>8690</v>
      </c>
      <c r="C6608" s="130" t="s">
        <v>18902</v>
      </c>
      <c r="D6608" s="130">
        <v>7</v>
      </c>
      <c r="E6608" s="130" t="s">
        <v>12370</v>
      </c>
      <c r="F6608" s="130">
        <v>984354</v>
      </c>
      <c r="G6608" s="130">
        <v>992754</v>
      </c>
      <c r="H6608" s="130" t="str">
        <f t="shared" si="206"/>
        <v>KT-190104</v>
      </c>
      <c r="I6608" s="130" t="str">
        <f t="shared" si="207"/>
        <v>A</v>
      </c>
    </row>
    <row r="6609" spans="1:9" x14ac:dyDescent="0.15">
      <c r="A6609" s="130">
        <v>6607</v>
      </c>
      <c r="B6609" s="130" t="s">
        <v>8691</v>
      </c>
      <c r="C6609" s="130" t="s">
        <v>18904</v>
      </c>
      <c r="D6609" s="130">
        <v>30</v>
      </c>
      <c r="E6609" s="130" t="s">
        <v>12446</v>
      </c>
      <c r="F6609" s="130">
        <v>157100</v>
      </c>
      <c r="G6609" s="130">
        <v>771942.5</v>
      </c>
      <c r="H6609" s="130" t="str">
        <f t="shared" si="206"/>
        <v>KT-190105</v>
      </c>
      <c r="I6609" s="130" t="str">
        <f t="shared" si="207"/>
        <v>A</v>
      </c>
    </row>
    <row r="6610" spans="1:9" x14ac:dyDescent="0.15">
      <c r="A6610" s="130">
        <v>6608</v>
      </c>
      <c r="B6610" s="130" t="s">
        <v>8692</v>
      </c>
      <c r="C6610" s="130" t="s">
        <v>18906</v>
      </c>
      <c r="D6610" s="130">
        <v>1</v>
      </c>
      <c r="E6610" s="130" t="s">
        <v>12402</v>
      </c>
      <c r="F6610" s="130">
        <v>2050450</v>
      </c>
      <c r="G6610" s="130">
        <v>2359380</v>
      </c>
      <c r="H6610" s="130" t="str">
        <f t="shared" si="206"/>
        <v>KT-190106</v>
      </c>
      <c r="I6610" s="130" t="str">
        <f t="shared" si="207"/>
        <v>A</v>
      </c>
    </row>
    <row r="6611" spans="1:9" x14ac:dyDescent="0.15">
      <c r="A6611" s="130">
        <v>6609</v>
      </c>
      <c r="B6611" s="130" t="s">
        <v>8693</v>
      </c>
      <c r="C6611" s="130" t="s">
        <v>18908</v>
      </c>
      <c r="D6611" s="130">
        <v>300</v>
      </c>
      <c r="E6611" s="130" t="s">
        <v>12372</v>
      </c>
      <c r="F6611" s="130">
        <v>763800</v>
      </c>
      <c r="G6611" s="130">
        <v>1005360</v>
      </c>
      <c r="H6611" s="130" t="str">
        <f t="shared" si="206"/>
        <v>KT-190107</v>
      </c>
      <c r="I6611" s="130" t="str">
        <f t="shared" si="207"/>
        <v>A</v>
      </c>
    </row>
    <row r="6612" spans="1:9" x14ac:dyDescent="0.15">
      <c r="A6612" s="130">
        <v>6610</v>
      </c>
      <c r="B6612" s="130" t="s">
        <v>8694</v>
      </c>
      <c r="C6612" s="130" t="s">
        <v>18910</v>
      </c>
      <c r="D6612" s="130">
        <v>10</v>
      </c>
      <c r="E6612" s="130" t="s">
        <v>12372</v>
      </c>
      <c r="F6612" s="130">
        <v>33499.279999999999</v>
      </c>
      <c r="G6612" s="130">
        <v>32887.279999999999</v>
      </c>
      <c r="H6612" s="130" t="str">
        <f t="shared" si="206"/>
        <v>KT-190108</v>
      </c>
      <c r="I6612" s="130" t="str">
        <f t="shared" si="207"/>
        <v>A</v>
      </c>
    </row>
    <row r="6613" spans="1:9" x14ac:dyDescent="0.15">
      <c r="A6613" s="130">
        <v>6611</v>
      </c>
      <c r="B6613" s="130" t="s">
        <v>8695</v>
      </c>
      <c r="C6613" s="130" t="s">
        <v>18912</v>
      </c>
      <c r="D6613" s="130">
        <v>40</v>
      </c>
      <c r="E6613" s="130" t="s">
        <v>12355</v>
      </c>
      <c r="F6613" s="130">
        <v>4234691.7</v>
      </c>
      <c r="G6613" s="130">
        <v>4866448.82</v>
      </c>
      <c r="H6613" s="130" t="str">
        <f t="shared" si="206"/>
        <v>KT-190109</v>
      </c>
      <c r="I6613" s="130" t="str">
        <f t="shared" si="207"/>
        <v>A</v>
      </c>
    </row>
    <row r="6614" spans="1:9" x14ac:dyDescent="0.15">
      <c r="A6614" s="130">
        <v>6612</v>
      </c>
      <c r="B6614" s="130" t="s">
        <v>8696</v>
      </c>
      <c r="C6614" s="130" t="s">
        <v>18914</v>
      </c>
      <c r="D6614" s="130">
        <v>100</v>
      </c>
      <c r="E6614" s="130" t="s">
        <v>12372</v>
      </c>
      <c r="F6614" s="130">
        <v>1865000</v>
      </c>
      <c r="G6614" s="130">
        <v>1572500</v>
      </c>
      <c r="H6614" s="130" t="str">
        <f t="shared" si="206"/>
        <v>KT-190110</v>
      </c>
      <c r="I6614" s="130" t="str">
        <f t="shared" si="207"/>
        <v>A</v>
      </c>
    </row>
    <row r="6615" spans="1:9" x14ac:dyDescent="0.15">
      <c r="A6615" s="130">
        <v>6613</v>
      </c>
      <c r="B6615" s="130" t="s">
        <v>8697</v>
      </c>
      <c r="C6615" s="130" t="s">
        <v>18916</v>
      </c>
      <c r="D6615" s="130">
        <v>820</v>
      </c>
      <c r="E6615" s="130" t="s">
        <v>12372</v>
      </c>
      <c r="F6615" s="130">
        <v>3551547</v>
      </c>
      <c r="G6615" s="130">
        <v>3692394</v>
      </c>
      <c r="H6615" s="130" t="str">
        <f t="shared" si="206"/>
        <v>KT-190111</v>
      </c>
      <c r="I6615" s="130" t="str">
        <f t="shared" si="207"/>
        <v>A</v>
      </c>
    </row>
    <row r="6616" spans="1:9" x14ac:dyDescent="0.15">
      <c r="A6616" s="130">
        <v>6614</v>
      </c>
      <c r="B6616" s="130" t="s">
        <v>8698</v>
      </c>
      <c r="C6616" s="130" t="s">
        <v>18918</v>
      </c>
      <c r="D6616" s="130">
        <v>30</v>
      </c>
      <c r="E6616" s="130" t="s">
        <v>12402</v>
      </c>
      <c r="F6616" s="130">
        <v>1201500</v>
      </c>
      <c r="G6616" s="130">
        <v>615000</v>
      </c>
      <c r="H6616" s="130" t="str">
        <f t="shared" si="206"/>
        <v>KT-190112</v>
      </c>
      <c r="I6616" s="130" t="str">
        <f t="shared" si="207"/>
        <v>A</v>
      </c>
    </row>
    <row r="6617" spans="1:9" x14ac:dyDescent="0.15">
      <c r="A6617" s="130">
        <v>6615</v>
      </c>
      <c r="B6617" s="130" t="s">
        <v>8699</v>
      </c>
      <c r="C6617" s="130" t="s">
        <v>18920</v>
      </c>
      <c r="D6617" s="130">
        <v>3000</v>
      </c>
      <c r="E6617" s="130" t="s">
        <v>12355</v>
      </c>
      <c r="F6617" s="130">
        <v>8910000</v>
      </c>
      <c r="G6617" s="130">
        <v>12543000</v>
      </c>
      <c r="H6617" s="130" t="str">
        <f t="shared" si="206"/>
        <v>KT-190113</v>
      </c>
      <c r="I6617" s="130" t="str">
        <f t="shared" si="207"/>
        <v>A</v>
      </c>
    </row>
    <row r="6618" spans="1:9" x14ac:dyDescent="0.15">
      <c r="A6618" s="130">
        <v>6616</v>
      </c>
      <c r="B6618" s="130" t="s">
        <v>8700</v>
      </c>
      <c r="C6618" s="130" t="s">
        <v>17639</v>
      </c>
      <c r="D6618" s="130">
        <v>400</v>
      </c>
      <c r="E6618" s="130" t="s">
        <v>12368</v>
      </c>
      <c r="F6618" s="130">
        <v>40920000</v>
      </c>
      <c r="G6618" s="130">
        <v>76987566</v>
      </c>
      <c r="H6618" s="130" t="str">
        <f t="shared" si="206"/>
        <v>KT-190114</v>
      </c>
      <c r="I6618" s="130" t="str">
        <f t="shared" si="207"/>
        <v>A</v>
      </c>
    </row>
    <row r="6619" spans="1:9" x14ac:dyDescent="0.15">
      <c r="A6619" s="130">
        <v>6617</v>
      </c>
      <c r="B6619" s="130" t="s">
        <v>8701</v>
      </c>
      <c r="C6619" s="130" t="s">
        <v>17639</v>
      </c>
      <c r="D6619" s="130">
        <v>400</v>
      </c>
      <c r="E6619" s="130" t="s">
        <v>12368</v>
      </c>
      <c r="F6619" s="130">
        <v>20640000</v>
      </c>
      <c r="G6619" s="130">
        <v>76987566</v>
      </c>
      <c r="H6619" s="130" t="str">
        <f t="shared" si="206"/>
        <v>KT-190115</v>
      </c>
      <c r="I6619" s="130" t="str">
        <f t="shared" si="207"/>
        <v>A</v>
      </c>
    </row>
    <row r="6620" spans="1:9" x14ac:dyDescent="0.15">
      <c r="A6620" s="130">
        <v>6618</v>
      </c>
      <c r="B6620" s="130" t="s">
        <v>8702</v>
      </c>
      <c r="C6620" s="130" t="s">
        <v>18924</v>
      </c>
      <c r="D6620" s="130">
        <v>1000</v>
      </c>
      <c r="E6620" s="130" t="s">
        <v>12372</v>
      </c>
      <c r="F6620" s="130">
        <v>21850</v>
      </c>
      <c r="G6620" s="130">
        <v>57530</v>
      </c>
      <c r="H6620" s="130" t="str">
        <f t="shared" si="206"/>
        <v>KT-190116</v>
      </c>
      <c r="I6620" s="130" t="str">
        <f t="shared" si="207"/>
        <v>A</v>
      </c>
    </row>
    <row r="6621" spans="1:9" x14ac:dyDescent="0.15">
      <c r="A6621" s="130">
        <v>6619</v>
      </c>
      <c r="B6621" s="130" t="s">
        <v>8703</v>
      </c>
      <c r="C6621" s="130" t="s">
        <v>2250</v>
      </c>
      <c r="D6621" s="130">
        <v>100</v>
      </c>
      <c r="E6621" s="130" t="s">
        <v>12372</v>
      </c>
      <c r="F6621" s="130">
        <v>1077100</v>
      </c>
      <c r="G6621" s="130">
        <v>1138300</v>
      </c>
      <c r="H6621" s="130" t="str">
        <f t="shared" si="206"/>
        <v>KT-190117</v>
      </c>
      <c r="I6621" s="130" t="str">
        <f t="shared" si="207"/>
        <v>A</v>
      </c>
    </row>
    <row r="6622" spans="1:9" x14ac:dyDescent="0.15">
      <c r="A6622" s="130">
        <v>6620</v>
      </c>
      <c r="B6622" s="130" t="s">
        <v>8704</v>
      </c>
      <c r="C6622" s="130" t="s">
        <v>18927</v>
      </c>
      <c r="D6622" s="130">
        <v>1</v>
      </c>
      <c r="E6622" s="130" t="s">
        <v>12788</v>
      </c>
      <c r="F6622" s="130">
        <v>452800</v>
      </c>
      <c r="G6622" s="130">
        <v>644750</v>
      </c>
      <c r="H6622" s="130" t="str">
        <f t="shared" si="206"/>
        <v>KT-190118</v>
      </c>
      <c r="I6622" s="130" t="str">
        <f t="shared" si="207"/>
        <v>A</v>
      </c>
    </row>
    <row r="6623" spans="1:9" x14ac:dyDescent="0.15">
      <c r="A6623" s="130">
        <v>6621</v>
      </c>
      <c r="B6623" s="130" t="s">
        <v>8705</v>
      </c>
      <c r="C6623" s="130" t="s">
        <v>18929</v>
      </c>
      <c r="D6623" s="130">
        <v>10</v>
      </c>
      <c r="E6623" s="130" t="s">
        <v>12462</v>
      </c>
      <c r="F6623" s="130">
        <v>38093.4</v>
      </c>
      <c r="G6623" s="130">
        <v>53417</v>
      </c>
      <c r="H6623" s="130" t="str">
        <f t="shared" si="206"/>
        <v>KT-190119</v>
      </c>
      <c r="I6623" s="130" t="str">
        <f t="shared" si="207"/>
        <v>A</v>
      </c>
    </row>
    <row r="6624" spans="1:9" x14ac:dyDescent="0.15">
      <c r="A6624" s="130">
        <v>6622</v>
      </c>
      <c r="B6624" s="130" t="s">
        <v>8706</v>
      </c>
      <c r="C6624" s="130" t="s">
        <v>18931</v>
      </c>
      <c r="D6624" s="130">
        <v>1</v>
      </c>
      <c r="E6624" s="130" t="s">
        <v>12788</v>
      </c>
      <c r="F6624" s="130">
        <v>1634000</v>
      </c>
      <c r="G6624" s="130">
        <v>1821200</v>
      </c>
      <c r="H6624" s="130" t="str">
        <f t="shared" si="206"/>
        <v>KT-190120</v>
      </c>
      <c r="I6624" s="130" t="str">
        <f t="shared" si="207"/>
        <v>A</v>
      </c>
    </row>
    <row r="6625" spans="1:9" x14ac:dyDescent="0.15">
      <c r="A6625" s="130">
        <v>6623</v>
      </c>
      <c r="B6625" s="130" t="s">
        <v>8707</v>
      </c>
      <c r="C6625" s="130" t="s">
        <v>15464</v>
      </c>
      <c r="D6625" s="130">
        <v>1</v>
      </c>
      <c r="E6625" s="130" t="s">
        <v>12384</v>
      </c>
      <c r="F6625" s="130">
        <v>282900</v>
      </c>
      <c r="G6625" s="130">
        <v>285900</v>
      </c>
      <c r="H6625" s="130" t="str">
        <f t="shared" si="206"/>
        <v>KT-190121</v>
      </c>
      <c r="I6625" s="130" t="str">
        <f t="shared" si="207"/>
        <v>A</v>
      </c>
    </row>
    <row r="6626" spans="1:9" x14ac:dyDescent="0.15">
      <c r="A6626" s="130">
        <v>6624</v>
      </c>
      <c r="B6626" s="130" t="s">
        <v>8708</v>
      </c>
      <c r="C6626" s="130" t="s">
        <v>18934</v>
      </c>
      <c r="D6626" s="130">
        <v>100</v>
      </c>
      <c r="E6626" s="130" t="s">
        <v>12372</v>
      </c>
      <c r="F6626" s="130">
        <v>435400</v>
      </c>
      <c r="G6626" s="130">
        <v>570800</v>
      </c>
      <c r="H6626" s="130" t="str">
        <f t="shared" si="206"/>
        <v>KT-190122</v>
      </c>
      <c r="I6626" s="130" t="str">
        <f t="shared" si="207"/>
        <v>A</v>
      </c>
    </row>
    <row r="6627" spans="1:9" x14ac:dyDescent="0.15">
      <c r="A6627" s="130">
        <v>6625</v>
      </c>
      <c r="B6627" s="130" t="s">
        <v>8709</v>
      </c>
      <c r="C6627" s="130" t="s">
        <v>18936</v>
      </c>
      <c r="D6627" s="130">
        <v>1</v>
      </c>
      <c r="E6627" s="130" t="s">
        <v>12446</v>
      </c>
      <c r="F6627" s="130">
        <v>2000000</v>
      </c>
      <c r="G6627" s="130">
        <v>3334500</v>
      </c>
      <c r="H6627" s="130" t="str">
        <f t="shared" si="206"/>
        <v>KT-190123</v>
      </c>
      <c r="I6627" s="130" t="str">
        <f t="shared" si="207"/>
        <v>A</v>
      </c>
    </row>
    <row r="6628" spans="1:9" x14ac:dyDescent="0.15">
      <c r="A6628" s="130">
        <v>6626</v>
      </c>
      <c r="B6628" s="130" t="s">
        <v>8710</v>
      </c>
      <c r="C6628" s="130" t="s">
        <v>18938</v>
      </c>
      <c r="D6628" s="130">
        <v>101</v>
      </c>
      <c r="E6628" s="130" t="s">
        <v>12361</v>
      </c>
      <c r="F6628" s="130">
        <v>28048</v>
      </c>
      <c r="G6628" s="130">
        <v>52419.22</v>
      </c>
      <c r="H6628" s="130" t="str">
        <f t="shared" si="206"/>
        <v>KT-190124</v>
      </c>
      <c r="I6628" s="130" t="str">
        <f t="shared" si="207"/>
        <v>A</v>
      </c>
    </row>
    <row r="6629" spans="1:9" x14ac:dyDescent="0.15">
      <c r="A6629" s="130">
        <v>6627</v>
      </c>
      <c r="B6629" s="130" t="s">
        <v>8711</v>
      </c>
      <c r="C6629" s="130" t="s">
        <v>18940</v>
      </c>
      <c r="D6629" s="130">
        <v>1</v>
      </c>
      <c r="E6629" s="130" t="s">
        <v>12676</v>
      </c>
      <c r="F6629" s="130">
        <v>27400</v>
      </c>
      <c r="G6629" s="130">
        <v>27100</v>
      </c>
      <c r="H6629" s="130" t="str">
        <f t="shared" si="206"/>
        <v>KT-190125</v>
      </c>
      <c r="I6629" s="130" t="str">
        <f t="shared" si="207"/>
        <v>A</v>
      </c>
    </row>
    <row r="6630" spans="1:9" x14ac:dyDescent="0.15">
      <c r="A6630" s="130">
        <v>6628</v>
      </c>
      <c r="B6630" s="130" t="s">
        <v>8712</v>
      </c>
      <c r="C6630" s="130" t="s">
        <v>18942</v>
      </c>
      <c r="D6630" s="130">
        <v>1</v>
      </c>
      <c r="E6630" s="130" t="s">
        <v>12402</v>
      </c>
      <c r="F6630" s="130">
        <v>1178460</v>
      </c>
      <c r="G6630" s="130">
        <v>4896520</v>
      </c>
      <c r="H6630" s="130" t="str">
        <f t="shared" si="206"/>
        <v>KT-190126</v>
      </c>
      <c r="I6630" s="130" t="str">
        <f t="shared" si="207"/>
        <v>A</v>
      </c>
    </row>
    <row r="6631" spans="1:9" x14ac:dyDescent="0.15">
      <c r="A6631" s="130">
        <v>6629</v>
      </c>
      <c r="B6631" s="130" t="s">
        <v>8713</v>
      </c>
      <c r="C6631" s="130" t="s">
        <v>18944</v>
      </c>
      <c r="D6631" s="130">
        <v>1</v>
      </c>
      <c r="E6631" s="130" t="s">
        <v>12893</v>
      </c>
      <c r="F6631" s="130">
        <v>331200</v>
      </c>
      <c r="G6631" s="130">
        <v>380000</v>
      </c>
      <c r="H6631" s="130" t="str">
        <f t="shared" si="206"/>
        <v>KT-190127</v>
      </c>
      <c r="I6631" s="130" t="str">
        <f t="shared" si="207"/>
        <v>A</v>
      </c>
    </row>
    <row r="6632" spans="1:9" x14ac:dyDescent="0.15">
      <c r="A6632" s="130">
        <v>6630</v>
      </c>
      <c r="B6632" s="130" t="s">
        <v>8714</v>
      </c>
      <c r="C6632" s="130" t="s">
        <v>18946</v>
      </c>
      <c r="D6632" s="130">
        <v>10</v>
      </c>
      <c r="E6632" s="130" t="s">
        <v>12355</v>
      </c>
      <c r="F6632" s="130">
        <v>1168666.1399999999</v>
      </c>
      <c r="G6632" s="130">
        <v>1272000.8500000001</v>
      </c>
      <c r="H6632" s="130" t="str">
        <f t="shared" si="206"/>
        <v>KT-190128</v>
      </c>
      <c r="I6632" s="130" t="str">
        <f t="shared" si="207"/>
        <v>A</v>
      </c>
    </row>
    <row r="6633" spans="1:9" x14ac:dyDescent="0.15">
      <c r="A6633" s="130">
        <v>6631</v>
      </c>
      <c r="B6633" s="130" t="s">
        <v>8715</v>
      </c>
      <c r="C6633" s="130" t="s">
        <v>18948</v>
      </c>
      <c r="D6633" s="130">
        <v>100</v>
      </c>
      <c r="E6633" s="130" t="s">
        <v>12402</v>
      </c>
      <c r="F6633" s="130">
        <v>10910000</v>
      </c>
      <c r="G6633" s="130">
        <v>13027000</v>
      </c>
      <c r="H6633" s="130" t="str">
        <f t="shared" si="206"/>
        <v>KT-190129</v>
      </c>
      <c r="I6633" s="130" t="str">
        <f t="shared" si="207"/>
        <v>A</v>
      </c>
    </row>
    <row r="6634" spans="1:9" x14ac:dyDescent="0.15">
      <c r="A6634" s="130">
        <v>6632</v>
      </c>
      <c r="B6634" s="130" t="s">
        <v>8716</v>
      </c>
      <c r="C6634" s="130" t="s">
        <v>18950</v>
      </c>
      <c r="D6634" s="130">
        <v>1</v>
      </c>
      <c r="E6634" s="130" t="s">
        <v>13699</v>
      </c>
      <c r="F6634" s="130">
        <v>5072036</v>
      </c>
      <c r="G6634" s="130">
        <v>5670000</v>
      </c>
      <c r="H6634" s="130" t="str">
        <f t="shared" si="206"/>
        <v>KT-190130</v>
      </c>
      <c r="I6634" s="130" t="str">
        <f t="shared" si="207"/>
        <v>A</v>
      </c>
    </row>
    <row r="6635" spans="1:9" x14ac:dyDescent="0.15">
      <c r="A6635" s="130">
        <v>6633</v>
      </c>
      <c r="B6635" s="130" t="s">
        <v>8717</v>
      </c>
      <c r="C6635" s="130" t="s">
        <v>18952</v>
      </c>
      <c r="D6635" s="130">
        <v>1</v>
      </c>
      <c r="E6635" s="130" t="s">
        <v>12446</v>
      </c>
      <c r="F6635" s="130">
        <v>232000</v>
      </c>
      <c r="G6635" s="130">
        <v>380000</v>
      </c>
      <c r="H6635" s="130" t="str">
        <f t="shared" si="206"/>
        <v>KT-190131</v>
      </c>
      <c r="I6635" s="130" t="str">
        <f t="shared" si="207"/>
        <v>A</v>
      </c>
    </row>
    <row r="6636" spans="1:9" x14ac:dyDescent="0.15">
      <c r="A6636" s="130">
        <v>6634</v>
      </c>
      <c r="B6636" s="130" t="s">
        <v>8718</v>
      </c>
      <c r="C6636" s="130" t="s">
        <v>18954</v>
      </c>
      <c r="D6636" s="130">
        <v>8</v>
      </c>
      <c r="E6636" s="130" t="s">
        <v>13712</v>
      </c>
      <c r="F6636" s="130">
        <v>15228</v>
      </c>
      <c r="G6636" s="130">
        <v>13300</v>
      </c>
      <c r="H6636" s="130" t="str">
        <f t="shared" si="206"/>
        <v>KT-190132</v>
      </c>
      <c r="I6636" s="130" t="str">
        <f t="shared" si="207"/>
        <v>A</v>
      </c>
    </row>
    <row r="6637" spans="1:9" x14ac:dyDescent="0.15">
      <c r="A6637" s="130">
        <v>6635</v>
      </c>
      <c r="B6637" s="130" t="s">
        <v>8719</v>
      </c>
      <c r="C6637" s="130" t="s">
        <v>18956</v>
      </c>
      <c r="D6637" s="130">
        <v>1</v>
      </c>
      <c r="E6637" s="130" t="s">
        <v>12368</v>
      </c>
      <c r="F6637" s="130">
        <v>59292</v>
      </c>
      <c r="G6637" s="130">
        <v>14292</v>
      </c>
      <c r="H6637" s="130" t="str">
        <f t="shared" si="206"/>
        <v>KT-190133</v>
      </c>
      <c r="I6637" s="130" t="str">
        <f t="shared" si="207"/>
        <v>A</v>
      </c>
    </row>
    <row r="6638" spans="1:9" x14ac:dyDescent="0.15">
      <c r="A6638" s="130">
        <v>6636</v>
      </c>
      <c r="B6638" s="130" t="s">
        <v>8720</v>
      </c>
      <c r="C6638" s="130" t="s">
        <v>18958</v>
      </c>
      <c r="D6638" s="130">
        <v>10</v>
      </c>
      <c r="E6638" s="130" t="s">
        <v>12370</v>
      </c>
      <c r="F6638" s="130">
        <v>2672110</v>
      </c>
      <c r="G6638" s="130">
        <v>2357000</v>
      </c>
      <c r="H6638" s="130" t="str">
        <f t="shared" si="206"/>
        <v>KT-190134</v>
      </c>
      <c r="I6638" s="130" t="str">
        <f t="shared" si="207"/>
        <v>A</v>
      </c>
    </row>
    <row r="6639" spans="1:9" x14ac:dyDescent="0.15">
      <c r="A6639" s="130">
        <v>6637</v>
      </c>
      <c r="B6639" s="130" t="s">
        <v>8721</v>
      </c>
      <c r="C6639" s="130" t="s">
        <v>18960</v>
      </c>
      <c r="D6639" s="130">
        <v>1</v>
      </c>
      <c r="E6639" s="130" t="s">
        <v>12370</v>
      </c>
      <c r="F6639" s="130">
        <v>308500</v>
      </c>
      <c r="G6639" s="130">
        <v>1137500</v>
      </c>
      <c r="H6639" s="130" t="str">
        <f t="shared" si="206"/>
        <v>KT-190135</v>
      </c>
      <c r="I6639" s="130" t="str">
        <f t="shared" si="207"/>
        <v>A</v>
      </c>
    </row>
    <row r="6640" spans="1:9" x14ac:dyDescent="0.15">
      <c r="A6640" s="130">
        <v>6638</v>
      </c>
      <c r="B6640" s="130" t="s">
        <v>8722</v>
      </c>
      <c r="C6640" s="130" t="s">
        <v>18962</v>
      </c>
      <c r="D6640" s="130">
        <v>1</v>
      </c>
      <c r="E6640" s="130" t="s">
        <v>12370</v>
      </c>
      <c r="F6640" s="130">
        <v>680000</v>
      </c>
      <c r="G6640" s="130">
        <v>861700</v>
      </c>
      <c r="H6640" s="130" t="str">
        <f t="shared" si="206"/>
        <v>KT-190136</v>
      </c>
      <c r="I6640" s="130" t="str">
        <f t="shared" si="207"/>
        <v>A</v>
      </c>
    </row>
    <row r="6641" spans="1:9" x14ac:dyDescent="0.15">
      <c r="A6641" s="130">
        <v>6639</v>
      </c>
      <c r="B6641" s="130" t="s">
        <v>8723</v>
      </c>
      <c r="C6641" s="130" t="s">
        <v>13547</v>
      </c>
      <c r="D6641" s="130">
        <v>1</v>
      </c>
      <c r="E6641" s="130" t="s">
        <v>18964</v>
      </c>
      <c r="F6641" s="130">
        <v>2209930</v>
      </c>
      <c r="G6641" s="130">
        <v>3829229</v>
      </c>
      <c r="H6641" s="130" t="str">
        <f t="shared" si="206"/>
        <v>KT-190137</v>
      </c>
      <c r="I6641" s="130" t="str">
        <f t="shared" si="207"/>
        <v>A</v>
      </c>
    </row>
    <row r="6642" spans="1:9" x14ac:dyDescent="0.15">
      <c r="A6642" s="130">
        <v>6640</v>
      </c>
      <c r="B6642" s="130" t="s">
        <v>8724</v>
      </c>
      <c r="C6642" s="130" t="s">
        <v>18966</v>
      </c>
      <c r="D6642" s="130">
        <v>1</v>
      </c>
      <c r="E6642" s="130" t="s">
        <v>12569</v>
      </c>
      <c r="F6642" s="130">
        <v>2980000</v>
      </c>
      <c r="G6642" s="130">
        <v>11410493</v>
      </c>
      <c r="H6642" s="130" t="str">
        <f t="shared" si="206"/>
        <v>KT-190138</v>
      </c>
      <c r="I6642" s="130" t="str">
        <f t="shared" si="207"/>
        <v>A</v>
      </c>
    </row>
    <row r="6643" spans="1:9" x14ac:dyDescent="0.15">
      <c r="A6643" s="130">
        <v>6641</v>
      </c>
      <c r="B6643" s="130" t="s">
        <v>8725</v>
      </c>
      <c r="C6643" s="130" t="s">
        <v>18968</v>
      </c>
      <c r="D6643" s="130">
        <v>100</v>
      </c>
      <c r="E6643" s="130" t="s">
        <v>12355</v>
      </c>
      <c r="F6643" s="130">
        <v>9754200</v>
      </c>
      <c r="G6643" s="130">
        <v>10046500</v>
      </c>
      <c r="H6643" s="130" t="str">
        <f t="shared" si="206"/>
        <v>KT-190139</v>
      </c>
      <c r="I6643" s="130" t="str">
        <f t="shared" si="207"/>
        <v>A</v>
      </c>
    </row>
    <row r="6644" spans="1:9" x14ac:dyDescent="0.15">
      <c r="A6644" s="130">
        <v>6642</v>
      </c>
      <c r="B6644" s="130" t="s">
        <v>8726</v>
      </c>
      <c r="C6644" s="130" t="s">
        <v>18970</v>
      </c>
      <c r="D6644" s="130">
        <v>160</v>
      </c>
      <c r="E6644" s="130" t="s">
        <v>12355</v>
      </c>
      <c r="F6644" s="130">
        <v>1569128</v>
      </c>
      <c r="G6644" s="130">
        <v>1096307.3600000001</v>
      </c>
      <c r="H6644" s="130" t="str">
        <f t="shared" si="206"/>
        <v>KT-190140</v>
      </c>
      <c r="I6644" s="130" t="str">
        <f t="shared" si="207"/>
        <v>A</v>
      </c>
    </row>
    <row r="6645" spans="1:9" x14ac:dyDescent="0.15">
      <c r="A6645" s="130">
        <v>6643</v>
      </c>
      <c r="B6645" s="130" t="s">
        <v>8727</v>
      </c>
      <c r="C6645" s="130" t="s">
        <v>18972</v>
      </c>
      <c r="D6645" s="130">
        <v>1</v>
      </c>
      <c r="E6645" s="130" t="s">
        <v>12368</v>
      </c>
      <c r="F6645" s="130">
        <v>223074</v>
      </c>
      <c r="G6645" s="130">
        <v>291034</v>
      </c>
      <c r="H6645" s="130" t="str">
        <f t="shared" si="206"/>
        <v>KT-190141</v>
      </c>
      <c r="I6645" s="130" t="str">
        <f t="shared" si="207"/>
        <v>A</v>
      </c>
    </row>
    <row r="6646" spans="1:9" x14ac:dyDescent="0.15">
      <c r="A6646" s="130">
        <v>6644</v>
      </c>
      <c r="B6646" s="130" t="s">
        <v>8728</v>
      </c>
      <c r="C6646" s="130" t="s">
        <v>18974</v>
      </c>
      <c r="D6646" s="130">
        <v>1000</v>
      </c>
      <c r="E6646" s="130" t="s">
        <v>18975</v>
      </c>
      <c r="F6646" s="130">
        <v>3513250</v>
      </c>
      <c r="G6646" s="130">
        <v>2108000</v>
      </c>
      <c r="H6646" s="130" t="str">
        <f t="shared" si="206"/>
        <v>KT-190142</v>
      </c>
      <c r="I6646" s="130" t="str">
        <f t="shared" si="207"/>
        <v>A</v>
      </c>
    </row>
    <row r="6647" spans="1:9" x14ac:dyDescent="0.15">
      <c r="A6647" s="130">
        <v>6645</v>
      </c>
      <c r="B6647" s="130" t="s">
        <v>8729</v>
      </c>
      <c r="C6647" s="130" t="s">
        <v>18977</v>
      </c>
      <c r="D6647" s="130">
        <v>100</v>
      </c>
      <c r="E6647" s="130" t="s">
        <v>12355</v>
      </c>
      <c r="F6647" s="130">
        <v>4938200</v>
      </c>
      <c r="G6647" s="130">
        <v>3803740</v>
      </c>
      <c r="H6647" s="130" t="str">
        <f t="shared" si="206"/>
        <v>KT-200001</v>
      </c>
      <c r="I6647" s="130" t="str">
        <f t="shared" si="207"/>
        <v>A</v>
      </c>
    </row>
    <row r="6648" spans="1:9" x14ac:dyDescent="0.15">
      <c r="A6648" s="130">
        <v>6646</v>
      </c>
      <c r="B6648" s="130" t="s">
        <v>8730</v>
      </c>
      <c r="C6648" s="130" t="s">
        <v>18978</v>
      </c>
      <c r="D6648" s="130">
        <v>6</v>
      </c>
      <c r="E6648" s="130" t="s">
        <v>12893</v>
      </c>
      <c r="F6648" s="130">
        <v>480000</v>
      </c>
      <c r="G6648" s="130">
        <v>2373750</v>
      </c>
      <c r="H6648" s="130" t="str">
        <f t="shared" si="206"/>
        <v>KT-200002</v>
      </c>
      <c r="I6648" s="130" t="str">
        <f t="shared" si="207"/>
        <v>A</v>
      </c>
    </row>
    <row r="6649" spans="1:9" x14ac:dyDescent="0.15">
      <c r="A6649" s="130">
        <v>6647</v>
      </c>
      <c r="B6649" s="130" t="s">
        <v>8731</v>
      </c>
      <c r="C6649" s="130" t="s">
        <v>18980</v>
      </c>
      <c r="D6649" s="130">
        <v>631</v>
      </c>
      <c r="E6649" s="130" t="s">
        <v>12368</v>
      </c>
      <c r="F6649" s="130">
        <v>8035929.2000000002</v>
      </c>
      <c r="G6649" s="130">
        <v>8482573</v>
      </c>
      <c r="H6649" s="130" t="str">
        <f t="shared" si="206"/>
        <v>KT-200003</v>
      </c>
      <c r="I6649" s="130" t="str">
        <f t="shared" si="207"/>
        <v>A</v>
      </c>
    </row>
    <row r="6650" spans="1:9" x14ac:dyDescent="0.15">
      <c r="A6650" s="130">
        <v>6648</v>
      </c>
      <c r="B6650" s="130" t="s">
        <v>8732</v>
      </c>
      <c r="C6650" s="130" t="s">
        <v>18982</v>
      </c>
      <c r="D6650" s="130">
        <v>100</v>
      </c>
      <c r="E6650" s="130" t="s">
        <v>12462</v>
      </c>
      <c r="F6650" s="130">
        <v>600000</v>
      </c>
      <c r="G6650" s="130">
        <v>1606403</v>
      </c>
      <c r="H6650" s="130" t="str">
        <f t="shared" si="206"/>
        <v>KT-200004</v>
      </c>
      <c r="I6650" s="130" t="str">
        <f t="shared" si="207"/>
        <v>A</v>
      </c>
    </row>
    <row r="6651" spans="1:9" x14ac:dyDescent="0.15">
      <c r="A6651" s="130">
        <v>6649</v>
      </c>
      <c r="B6651" s="130" t="s">
        <v>8733</v>
      </c>
      <c r="C6651" s="130" t="s">
        <v>18984</v>
      </c>
      <c r="D6651" s="130">
        <v>1</v>
      </c>
      <c r="E6651" s="130" t="s">
        <v>17819</v>
      </c>
      <c r="F6651" s="130">
        <v>142400</v>
      </c>
      <c r="G6651" s="130">
        <v>174040</v>
      </c>
      <c r="H6651" s="130" t="str">
        <f t="shared" si="206"/>
        <v>KT-200005</v>
      </c>
      <c r="I6651" s="130" t="str">
        <f t="shared" si="207"/>
        <v>A</v>
      </c>
    </row>
    <row r="6652" spans="1:9" x14ac:dyDescent="0.15">
      <c r="A6652" s="130">
        <v>6650</v>
      </c>
      <c r="B6652" s="130" t="s">
        <v>8734</v>
      </c>
      <c r="C6652" s="130" t="s">
        <v>2265</v>
      </c>
      <c r="D6652" s="130">
        <v>10600</v>
      </c>
      <c r="E6652" s="130" t="s">
        <v>12361</v>
      </c>
      <c r="F6652" s="130">
        <v>243237600</v>
      </c>
      <c r="G6652" s="130">
        <v>226497600</v>
      </c>
      <c r="H6652" s="130" t="str">
        <f t="shared" si="206"/>
        <v>KT-200006</v>
      </c>
      <c r="I6652" s="130" t="str">
        <f t="shared" si="207"/>
        <v>A</v>
      </c>
    </row>
    <row r="6653" spans="1:9" x14ac:dyDescent="0.15">
      <c r="A6653" s="130">
        <v>6651</v>
      </c>
      <c r="B6653" s="130" t="s">
        <v>8735</v>
      </c>
      <c r="C6653" s="130" t="s">
        <v>18987</v>
      </c>
      <c r="D6653" s="130">
        <v>1</v>
      </c>
      <c r="E6653" s="130" t="s">
        <v>12446</v>
      </c>
      <c r="F6653" s="130">
        <v>92592</v>
      </c>
      <c r="G6653" s="130">
        <v>135330</v>
      </c>
      <c r="H6653" s="130" t="str">
        <f t="shared" si="206"/>
        <v>KT-200007</v>
      </c>
      <c r="I6653" s="130" t="str">
        <f t="shared" si="207"/>
        <v>A</v>
      </c>
    </row>
    <row r="6654" spans="1:9" x14ac:dyDescent="0.15">
      <c r="A6654" s="130">
        <v>6652</v>
      </c>
      <c r="B6654" s="130" t="s">
        <v>8736</v>
      </c>
      <c r="C6654" s="130" t="s">
        <v>18013</v>
      </c>
      <c r="D6654" s="130">
        <v>100</v>
      </c>
      <c r="E6654" s="130" t="s">
        <v>12372</v>
      </c>
      <c r="F6654" s="130">
        <v>327600</v>
      </c>
      <c r="G6654" s="130">
        <v>1179708.7</v>
      </c>
      <c r="H6654" s="130" t="str">
        <f t="shared" si="206"/>
        <v>KT-200008</v>
      </c>
      <c r="I6654" s="130" t="str">
        <f t="shared" si="207"/>
        <v>A</v>
      </c>
    </row>
    <row r="6655" spans="1:9" x14ac:dyDescent="0.15">
      <c r="A6655" s="130">
        <v>6653</v>
      </c>
      <c r="B6655" s="130" t="s">
        <v>8737</v>
      </c>
      <c r="C6655" s="130" t="s">
        <v>18990</v>
      </c>
      <c r="D6655" s="130">
        <v>1</v>
      </c>
      <c r="E6655" s="130" t="s">
        <v>13699</v>
      </c>
      <c r="F6655" s="130">
        <v>186816</v>
      </c>
      <c r="G6655" s="130">
        <v>83660</v>
      </c>
      <c r="H6655" s="130" t="str">
        <f t="shared" si="206"/>
        <v>KT-200009</v>
      </c>
      <c r="I6655" s="130" t="str">
        <f t="shared" si="207"/>
        <v>A</v>
      </c>
    </row>
    <row r="6656" spans="1:9" x14ac:dyDescent="0.15">
      <c r="A6656" s="130">
        <v>6654</v>
      </c>
      <c r="B6656" s="130" t="s">
        <v>8738</v>
      </c>
      <c r="C6656" s="130" t="s">
        <v>18992</v>
      </c>
      <c r="D6656" s="130">
        <v>100</v>
      </c>
      <c r="E6656" s="130" t="s">
        <v>12355</v>
      </c>
      <c r="F6656" s="130">
        <v>1624000</v>
      </c>
      <c r="G6656" s="130">
        <v>1711600</v>
      </c>
      <c r="H6656" s="130" t="str">
        <f t="shared" si="206"/>
        <v>KT-200010</v>
      </c>
      <c r="I6656" s="130" t="str">
        <f t="shared" si="207"/>
        <v>A</v>
      </c>
    </row>
    <row r="6657" spans="1:9" x14ac:dyDescent="0.15">
      <c r="A6657" s="130">
        <v>6655</v>
      </c>
      <c r="B6657" s="130" t="s">
        <v>8739</v>
      </c>
      <c r="C6657" s="130" t="s">
        <v>13782</v>
      </c>
      <c r="D6657" s="130">
        <v>10</v>
      </c>
      <c r="E6657" s="130" t="s">
        <v>12355</v>
      </c>
      <c r="F6657" s="130">
        <v>153978</v>
      </c>
      <c r="G6657" s="130">
        <v>399060</v>
      </c>
      <c r="H6657" s="130" t="str">
        <f t="shared" si="206"/>
        <v>KT-200011</v>
      </c>
      <c r="I6657" s="130" t="str">
        <f t="shared" si="207"/>
        <v>A</v>
      </c>
    </row>
    <row r="6658" spans="1:9" x14ac:dyDescent="0.15">
      <c r="A6658" s="130">
        <v>6656</v>
      </c>
      <c r="B6658" s="130" t="s">
        <v>8740</v>
      </c>
      <c r="C6658" s="130" t="s">
        <v>18995</v>
      </c>
      <c r="D6658" s="130">
        <v>111.099999999999</v>
      </c>
      <c r="E6658" s="130" t="s">
        <v>12368</v>
      </c>
      <c r="F6658" s="130">
        <v>33799986</v>
      </c>
      <c r="G6658" s="130">
        <v>39012600</v>
      </c>
      <c r="H6658" s="130" t="str">
        <f t="shared" si="206"/>
        <v>KT-200012</v>
      </c>
      <c r="I6658" s="130" t="str">
        <f t="shared" si="207"/>
        <v>A</v>
      </c>
    </row>
    <row r="6659" spans="1:9" x14ac:dyDescent="0.15">
      <c r="A6659" s="130">
        <v>6657</v>
      </c>
      <c r="B6659" s="130" t="s">
        <v>8741</v>
      </c>
      <c r="C6659" s="130" t="s">
        <v>18997</v>
      </c>
      <c r="D6659" s="130">
        <v>100</v>
      </c>
      <c r="E6659" s="130" t="s">
        <v>12610</v>
      </c>
      <c r="F6659" s="130">
        <v>202327</v>
      </c>
      <c r="G6659" s="130">
        <v>242875</v>
      </c>
      <c r="H6659" s="130" t="str">
        <f t="shared" si="206"/>
        <v>KT-200013</v>
      </c>
      <c r="I6659" s="130" t="str">
        <f t="shared" si="207"/>
        <v>A</v>
      </c>
    </row>
    <row r="6660" spans="1:9" x14ac:dyDescent="0.15">
      <c r="A6660" s="130">
        <v>6658</v>
      </c>
      <c r="B6660" s="130" t="s">
        <v>8742</v>
      </c>
      <c r="C6660" s="130" t="s">
        <v>18999</v>
      </c>
      <c r="D6660" s="130">
        <v>90</v>
      </c>
      <c r="E6660" s="130" t="s">
        <v>12372</v>
      </c>
      <c r="F6660" s="130">
        <v>1724848.2</v>
      </c>
      <c r="G6660" s="130">
        <v>2518933.7999999998</v>
      </c>
      <c r="H6660" s="130" t="str">
        <f t="shared" ref="H6660:H6723" si="208">LEFT(B6660,FIND("-",B6660)+6)</f>
        <v>KT-200014</v>
      </c>
      <c r="I6660" s="130" t="str">
        <f t="shared" ref="I6660:I6723" si="209">RIGHT(B6660,LEN(B6660)-FIND("-",B6660)-7)</f>
        <v>A</v>
      </c>
    </row>
    <row r="6661" spans="1:9" x14ac:dyDescent="0.15">
      <c r="A6661" s="130">
        <v>6659</v>
      </c>
      <c r="B6661" s="130" t="s">
        <v>8743</v>
      </c>
      <c r="C6661" s="130" t="s">
        <v>13406</v>
      </c>
      <c r="D6661" s="130">
        <v>100</v>
      </c>
      <c r="E6661" s="130" t="s">
        <v>12372</v>
      </c>
      <c r="F6661" s="130">
        <v>99636</v>
      </c>
      <c r="G6661" s="130">
        <v>197499</v>
      </c>
      <c r="H6661" s="130" t="str">
        <f t="shared" si="208"/>
        <v>KT-200015</v>
      </c>
      <c r="I6661" s="130" t="str">
        <f t="shared" si="209"/>
        <v>A</v>
      </c>
    </row>
    <row r="6662" spans="1:9" x14ac:dyDescent="0.15">
      <c r="A6662" s="130">
        <v>6660</v>
      </c>
      <c r="B6662" s="130" t="s">
        <v>8744</v>
      </c>
      <c r="C6662" s="130" t="s">
        <v>19002</v>
      </c>
      <c r="D6662" s="130">
        <v>100</v>
      </c>
      <c r="E6662" s="130" t="s">
        <v>12368</v>
      </c>
      <c r="F6662" s="130">
        <v>6237800</v>
      </c>
      <c r="G6662" s="130">
        <v>12620000</v>
      </c>
      <c r="H6662" s="130" t="str">
        <f t="shared" si="208"/>
        <v>KT-200016</v>
      </c>
      <c r="I6662" s="130" t="str">
        <f t="shared" si="209"/>
        <v>A</v>
      </c>
    </row>
    <row r="6663" spans="1:9" x14ac:dyDescent="0.15">
      <c r="A6663" s="130">
        <v>6661</v>
      </c>
      <c r="B6663" s="130" t="s">
        <v>8745</v>
      </c>
      <c r="C6663" s="130" t="s">
        <v>19004</v>
      </c>
      <c r="D6663" s="130">
        <v>4.5</v>
      </c>
      <c r="E6663" s="130" t="s">
        <v>12372</v>
      </c>
      <c r="F6663" s="130">
        <v>234531.5</v>
      </c>
      <c r="G6663" s="130">
        <v>183429.5</v>
      </c>
      <c r="H6663" s="130" t="str">
        <f t="shared" si="208"/>
        <v>KT-200017</v>
      </c>
      <c r="I6663" s="130" t="str">
        <f t="shared" si="209"/>
        <v>A</v>
      </c>
    </row>
    <row r="6664" spans="1:9" x14ac:dyDescent="0.15">
      <c r="A6664" s="130">
        <v>6662</v>
      </c>
      <c r="B6664" s="130" t="s">
        <v>8746</v>
      </c>
      <c r="C6664" s="130" t="s">
        <v>19006</v>
      </c>
      <c r="D6664" s="130">
        <v>1</v>
      </c>
      <c r="E6664" s="130" t="s">
        <v>14263</v>
      </c>
      <c r="F6664" s="130">
        <v>4963524</v>
      </c>
      <c r="G6664" s="130">
        <v>4335240</v>
      </c>
      <c r="H6664" s="130" t="str">
        <f t="shared" si="208"/>
        <v>KT-200018</v>
      </c>
      <c r="I6664" s="130" t="str">
        <f t="shared" si="209"/>
        <v>A</v>
      </c>
    </row>
    <row r="6665" spans="1:9" x14ac:dyDescent="0.15">
      <c r="A6665" s="130">
        <v>6663</v>
      </c>
      <c r="B6665" s="130" t="s">
        <v>8747</v>
      </c>
      <c r="C6665" s="130" t="s">
        <v>19008</v>
      </c>
      <c r="D6665" s="130">
        <v>50</v>
      </c>
      <c r="E6665" s="130" t="s">
        <v>12370</v>
      </c>
      <c r="F6665" s="130">
        <v>2533090.2000000002</v>
      </c>
      <c r="G6665" s="130">
        <v>2198920.2000000002</v>
      </c>
      <c r="H6665" s="130" t="str">
        <f t="shared" si="208"/>
        <v>KT-200019</v>
      </c>
      <c r="I6665" s="130" t="str">
        <f t="shared" si="209"/>
        <v>A</v>
      </c>
    </row>
    <row r="6666" spans="1:9" x14ac:dyDescent="0.15">
      <c r="A6666" s="130">
        <v>6664</v>
      </c>
      <c r="B6666" s="130" t="s">
        <v>8748</v>
      </c>
      <c r="C6666" s="130" t="s">
        <v>19010</v>
      </c>
      <c r="D6666" s="130">
        <v>1</v>
      </c>
      <c r="E6666" s="130" t="s">
        <v>12893</v>
      </c>
      <c r="F6666" s="130">
        <v>285860</v>
      </c>
      <c r="G6666" s="130">
        <v>354040</v>
      </c>
      <c r="H6666" s="130" t="str">
        <f t="shared" si="208"/>
        <v>KT-200020</v>
      </c>
      <c r="I6666" s="130" t="str">
        <f t="shared" si="209"/>
        <v>A</v>
      </c>
    </row>
    <row r="6667" spans="1:9" x14ac:dyDescent="0.15">
      <c r="A6667" s="130">
        <v>6665</v>
      </c>
      <c r="B6667" s="130" t="s">
        <v>8749</v>
      </c>
      <c r="C6667" s="130" t="s">
        <v>19012</v>
      </c>
      <c r="D6667" s="130">
        <v>1</v>
      </c>
      <c r="E6667" s="130" t="s">
        <v>12402</v>
      </c>
      <c r="F6667" s="130">
        <v>1751119</v>
      </c>
      <c r="G6667" s="130">
        <v>1717385</v>
      </c>
      <c r="H6667" s="130" t="str">
        <f t="shared" si="208"/>
        <v>KT-200021</v>
      </c>
      <c r="I6667" s="130" t="str">
        <f t="shared" si="209"/>
        <v>A</v>
      </c>
    </row>
    <row r="6668" spans="1:9" x14ac:dyDescent="0.15">
      <c r="A6668" s="130">
        <v>6666</v>
      </c>
      <c r="B6668" s="130" t="s">
        <v>8750</v>
      </c>
      <c r="C6668" s="130" t="s">
        <v>19014</v>
      </c>
      <c r="D6668" s="130">
        <v>500</v>
      </c>
      <c r="E6668" s="130" t="s">
        <v>12972</v>
      </c>
      <c r="F6668" s="130">
        <v>194140</v>
      </c>
      <c r="G6668" s="130">
        <v>221590</v>
      </c>
      <c r="H6668" s="130" t="str">
        <f t="shared" si="208"/>
        <v>KT-200022</v>
      </c>
      <c r="I6668" s="130" t="str">
        <f t="shared" si="209"/>
        <v>A</v>
      </c>
    </row>
    <row r="6669" spans="1:9" x14ac:dyDescent="0.15">
      <c r="A6669" s="130">
        <v>6667</v>
      </c>
      <c r="B6669" s="130" t="s">
        <v>8751</v>
      </c>
      <c r="C6669" s="130" t="s">
        <v>19016</v>
      </c>
      <c r="D6669" s="130">
        <v>30</v>
      </c>
      <c r="E6669" s="130" t="s">
        <v>12355</v>
      </c>
      <c r="F6669" s="130">
        <v>4113527</v>
      </c>
      <c r="G6669" s="130">
        <v>9166232</v>
      </c>
      <c r="H6669" s="130" t="str">
        <f t="shared" si="208"/>
        <v>KT-200023</v>
      </c>
      <c r="I6669" s="130" t="str">
        <f t="shared" si="209"/>
        <v>A</v>
      </c>
    </row>
    <row r="6670" spans="1:9" x14ac:dyDescent="0.15">
      <c r="A6670" s="130">
        <v>6668</v>
      </c>
      <c r="B6670" s="130" t="s">
        <v>8752</v>
      </c>
      <c r="C6670" s="130" t="s">
        <v>19018</v>
      </c>
      <c r="D6670" s="130">
        <v>1</v>
      </c>
      <c r="E6670" s="130" t="s">
        <v>12403</v>
      </c>
      <c r="F6670" s="130">
        <v>50530</v>
      </c>
      <c r="G6670" s="130">
        <v>37476</v>
      </c>
      <c r="H6670" s="130" t="str">
        <f t="shared" si="208"/>
        <v>KT-200024</v>
      </c>
      <c r="I6670" s="130" t="str">
        <f t="shared" si="209"/>
        <v>A</v>
      </c>
    </row>
    <row r="6671" spans="1:9" x14ac:dyDescent="0.15">
      <c r="A6671" s="130">
        <v>6669</v>
      </c>
      <c r="B6671" s="130" t="s">
        <v>8753</v>
      </c>
      <c r="C6671" s="130" t="s">
        <v>16004</v>
      </c>
      <c r="D6671" s="130">
        <v>5</v>
      </c>
      <c r="E6671" s="130" t="s">
        <v>12368</v>
      </c>
      <c r="F6671" s="130">
        <v>591625</v>
      </c>
      <c r="G6671" s="130">
        <v>1070066</v>
      </c>
      <c r="H6671" s="130" t="str">
        <f t="shared" si="208"/>
        <v>KT-200025</v>
      </c>
      <c r="I6671" s="130" t="str">
        <f t="shared" si="209"/>
        <v>A</v>
      </c>
    </row>
    <row r="6672" spans="1:9" x14ac:dyDescent="0.15">
      <c r="A6672" s="130">
        <v>6670</v>
      </c>
      <c r="B6672" s="130" t="s">
        <v>8754</v>
      </c>
      <c r="C6672" s="130" t="s">
        <v>19021</v>
      </c>
      <c r="D6672" s="130">
        <v>114</v>
      </c>
      <c r="E6672" s="130" t="s">
        <v>12370</v>
      </c>
      <c r="F6672" s="130">
        <v>605032.21</v>
      </c>
      <c r="G6672" s="130">
        <v>618971.24</v>
      </c>
      <c r="H6672" s="130" t="str">
        <f t="shared" si="208"/>
        <v>KT-200026</v>
      </c>
      <c r="I6672" s="130" t="str">
        <f t="shared" si="209"/>
        <v>A</v>
      </c>
    </row>
    <row r="6673" spans="1:9" x14ac:dyDescent="0.15">
      <c r="A6673" s="130">
        <v>6671</v>
      </c>
      <c r="B6673" s="130" t="s">
        <v>8755</v>
      </c>
      <c r="C6673" s="130" t="s">
        <v>19023</v>
      </c>
      <c r="D6673" s="130">
        <v>10</v>
      </c>
      <c r="E6673" s="130" t="s">
        <v>12370</v>
      </c>
      <c r="F6673" s="130">
        <v>52626</v>
      </c>
      <c r="G6673" s="130">
        <v>52626</v>
      </c>
      <c r="H6673" s="130" t="str">
        <f t="shared" si="208"/>
        <v>KT-200027</v>
      </c>
      <c r="I6673" s="130" t="str">
        <f t="shared" si="209"/>
        <v>A</v>
      </c>
    </row>
    <row r="6674" spans="1:9" x14ac:dyDescent="0.15">
      <c r="A6674" s="130">
        <v>6672</v>
      </c>
      <c r="B6674" s="130" t="s">
        <v>8756</v>
      </c>
      <c r="C6674" s="130" t="s">
        <v>19025</v>
      </c>
      <c r="D6674" s="130">
        <v>1</v>
      </c>
      <c r="E6674" s="130" t="s">
        <v>12402</v>
      </c>
      <c r="F6674" s="130">
        <v>17290</v>
      </c>
      <c r="G6674" s="130">
        <v>10490</v>
      </c>
      <c r="H6674" s="130" t="str">
        <f t="shared" si="208"/>
        <v>KT-200028</v>
      </c>
      <c r="I6674" s="130" t="str">
        <f t="shared" si="209"/>
        <v>A</v>
      </c>
    </row>
    <row r="6675" spans="1:9" x14ac:dyDescent="0.15">
      <c r="A6675" s="130">
        <v>6673</v>
      </c>
      <c r="B6675" s="130" t="s">
        <v>8757</v>
      </c>
      <c r="C6675" s="130" t="s">
        <v>19027</v>
      </c>
      <c r="D6675" s="130">
        <v>1000</v>
      </c>
      <c r="E6675" s="130" t="s">
        <v>12372</v>
      </c>
      <c r="F6675" s="130">
        <v>14535152</v>
      </c>
      <c r="G6675" s="130">
        <v>14928380</v>
      </c>
      <c r="H6675" s="130" t="str">
        <f t="shared" si="208"/>
        <v>KT-200029</v>
      </c>
      <c r="I6675" s="130" t="str">
        <f t="shared" si="209"/>
        <v>A</v>
      </c>
    </row>
    <row r="6676" spans="1:9" x14ac:dyDescent="0.15">
      <c r="A6676" s="130">
        <v>6674</v>
      </c>
      <c r="B6676" s="130" t="s">
        <v>8758</v>
      </c>
      <c r="C6676" s="130" t="s">
        <v>19029</v>
      </c>
      <c r="D6676" s="130">
        <v>200</v>
      </c>
      <c r="E6676" s="130" t="s">
        <v>12355</v>
      </c>
      <c r="F6676" s="130">
        <v>6551174</v>
      </c>
      <c r="G6676" s="130">
        <v>9261726</v>
      </c>
      <c r="H6676" s="130" t="str">
        <f t="shared" si="208"/>
        <v>KT-200030</v>
      </c>
      <c r="I6676" s="130" t="str">
        <f t="shared" si="209"/>
        <v>A</v>
      </c>
    </row>
    <row r="6677" spans="1:9" x14ac:dyDescent="0.15">
      <c r="A6677" s="130">
        <v>6675</v>
      </c>
      <c r="B6677" s="130" t="s">
        <v>8759</v>
      </c>
      <c r="C6677" s="130" t="s">
        <v>19031</v>
      </c>
      <c r="D6677" s="130">
        <v>2000</v>
      </c>
      <c r="E6677" s="130" t="s">
        <v>12372</v>
      </c>
      <c r="F6677" s="130">
        <v>25173921</v>
      </c>
      <c r="G6677" s="130">
        <v>28833529</v>
      </c>
      <c r="H6677" s="130" t="str">
        <f t="shared" si="208"/>
        <v>KT-200031</v>
      </c>
      <c r="I6677" s="130" t="str">
        <f t="shared" si="209"/>
        <v>A</v>
      </c>
    </row>
    <row r="6678" spans="1:9" x14ac:dyDescent="0.15">
      <c r="A6678" s="130">
        <v>6676</v>
      </c>
      <c r="B6678" s="130" t="s">
        <v>8760</v>
      </c>
      <c r="C6678" s="130" t="s">
        <v>19033</v>
      </c>
      <c r="D6678" s="130">
        <v>1</v>
      </c>
      <c r="E6678" s="130" t="s">
        <v>12867</v>
      </c>
      <c r="F6678" s="130">
        <v>350703</v>
      </c>
      <c r="G6678" s="130">
        <v>244620</v>
      </c>
      <c r="H6678" s="130" t="str">
        <f t="shared" si="208"/>
        <v>KT-200032</v>
      </c>
      <c r="I6678" s="130" t="str">
        <f t="shared" si="209"/>
        <v>A</v>
      </c>
    </row>
    <row r="6679" spans="1:9" x14ac:dyDescent="0.15">
      <c r="A6679" s="130">
        <v>6677</v>
      </c>
      <c r="B6679" s="130" t="s">
        <v>8761</v>
      </c>
      <c r="C6679" s="130" t="s">
        <v>19035</v>
      </c>
      <c r="D6679" s="130">
        <v>1</v>
      </c>
      <c r="E6679" s="130" t="s">
        <v>12975</v>
      </c>
      <c r="F6679" s="130">
        <v>36401</v>
      </c>
      <c r="G6679" s="130">
        <v>194382</v>
      </c>
      <c r="H6679" s="130" t="str">
        <f t="shared" si="208"/>
        <v>KT-200033</v>
      </c>
      <c r="I6679" s="130" t="str">
        <f t="shared" si="209"/>
        <v>A</v>
      </c>
    </row>
    <row r="6680" spans="1:9" x14ac:dyDescent="0.15">
      <c r="A6680" s="130">
        <v>6678</v>
      </c>
      <c r="B6680" s="130" t="s">
        <v>8762</v>
      </c>
      <c r="C6680" s="130" t="s">
        <v>19037</v>
      </c>
      <c r="D6680" s="130">
        <v>16</v>
      </c>
      <c r="E6680" s="130" t="s">
        <v>12370</v>
      </c>
      <c r="F6680" s="130">
        <v>371391.03</v>
      </c>
      <c r="G6680" s="130">
        <v>250450.23</v>
      </c>
      <c r="H6680" s="130" t="str">
        <f t="shared" si="208"/>
        <v>KT-200034</v>
      </c>
      <c r="I6680" s="130" t="str">
        <f t="shared" si="209"/>
        <v>A</v>
      </c>
    </row>
    <row r="6681" spans="1:9" x14ac:dyDescent="0.15">
      <c r="A6681" s="130">
        <v>6679</v>
      </c>
      <c r="B6681" s="130" t="s">
        <v>8763</v>
      </c>
      <c r="C6681" s="130" t="s">
        <v>19039</v>
      </c>
      <c r="D6681" s="130">
        <v>40</v>
      </c>
      <c r="E6681" s="130" t="s">
        <v>12361</v>
      </c>
      <c r="F6681" s="130">
        <v>734104</v>
      </c>
      <c r="G6681" s="130">
        <v>735400</v>
      </c>
      <c r="H6681" s="130" t="str">
        <f t="shared" si="208"/>
        <v>KT-200035</v>
      </c>
      <c r="I6681" s="130" t="str">
        <f t="shared" si="209"/>
        <v>A</v>
      </c>
    </row>
    <row r="6682" spans="1:9" x14ac:dyDescent="0.15">
      <c r="A6682" s="130">
        <v>6680</v>
      </c>
      <c r="B6682" s="130" t="s">
        <v>8764</v>
      </c>
      <c r="C6682" s="130" t="s">
        <v>19041</v>
      </c>
      <c r="D6682" s="130">
        <v>1</v>
      </c>
      <c r="E6682" s="130" t="s">
        <v>12361</v>
      </c>
      <c r="F6682" s="130">
        <v>7010</v>
      </c>
      <c r="G6682" s="130">
        <v>8442</v>
      </c>
      <c r="H6682" s="130" t="str">
        <f t="shared" si="208"/>
        <v>KT-200036</v>
      </c>
      <c r="I6682" s="130" t="str">
        <f t="shared" si="209"/>
        <v>A</v>
      </c>
    </row>
    <row r="6683" spans="1:9" x14ac:dyDescent="0.15">
      <c r="A6683" s="130">
        <v>6681</v>
      </c>
      <c r="B6683" s="130" t="s">
        <v>8765</v>
      </c>
      <c r="C6683" s="130" t="s">
        <v>19043</v>
      </c>
      <c r="D6683" s="130">
        <v>1000</v>
      </c>
      <c r="E6683" s="130" t="s">
        <v>12368</v>
      </c>
      <c r="F6683" s="130">
        <v>14110000</v>
      </c>
      <c r="G6683" s="130">
        <v>7110000</v>
      </c>
      <c r="H6683" s="130" t="str">
        <f t="shared" si="208"/>
        <v>KT-200037</v>
      </c>
      <c r="I6683" s="130" t="str">
        <f t="shared" si="209"/>
        <v>A</v>
      </c>
    </row>
    <row r="6684" spans="1:9" x14ac:dyDescent="0.15">
      <c r="A6684" s="130">
        <v>6682</v>
      </c>
      <c r="B6684" s="130" t="s">
        <v>8766</v>
      </c>
      <c r="C6684" s="130" t="s">
        <v>19045</v>
      </c>
      <c r="D6684" s="130">
        <v>5000</v>
      </c>
      <c r="E6684" s="130" t="s">
        <v>12368</v>
      </c>
      <c r="F6684" s="130">
        <v>14546700</v>
      </c>
      <c r="G6684" s="130">
        <v>15176700</v>
      </c>
      <c r="H6684" s="130" t="str">
        <f t="shared" si="208"/>
        <v>KT-200038</v>
      </c>
      <c r="I6684" s="130" t="str">
        <f t="shared" si="209"/>
        <v>A</v>
      </c>
    </row>
    <row r="6685" spans="1:9" x14ac:dyDescent="0.15">
      <c r="A6685" s="130">
        <v>6683</v>
      </c>
      <c r="B6685" s="130" t="s">
        <v>8767</v>
      </c>
      <c r="C6685" s="130" t="s">
        <v>15615</v>
      </c>
      <c r="D6685" s="130">
        <v>1000</v>
      </c>
      <c r="E6685" s="130" t="s">
        <v>12361</v>
      </c>
      <c r="F6685" s="130">
        <v>44450000</v>
      </c>
      <c r="G6685" s="130">
        <v>88404000</v>
      </c>
      <c r="H6685" s="130" t="str">
        <f t="shared" si="208"/>
        <v>KT-200039</v>
      </c>
      <c r="I6685" s="130" t="str">
        <f t="shared" si="209"/>
        <v>A</v>
      </c>
    </row>
    <row r="6686" spans="1:9" x14ac:dyDescent="0.15">
      <c r="A6686" s="130">
        <v>6684</v>
      </c>
      <c r="B6686" s="130" t="s">
        <v>8768</v>
      </c>
      <c r="C6686" s="130" t="s">
        <v>19048</v>
      </c>
      <c r="D6686" s="130">
        <v>1</v>
      </c>
      <c r="E6686" s="130" t="s">
        <v>13712</v>
      </c>
      <c r="F6686" s="130">
        <v>39579</v>
      </c>
      <c r="G6686" s="130">
        <v>38391</v>
      </c>
      <c r="H6686" s="130" t="str">
        <f t="shared" si="208"/>
        <v>KT-200040</v>
      </c>
      <c r="I6686" s="130" t="str">
        <f t="shared" si="209"/>
        <v>A</v>
      </c>
    </row>
    <row r="6687" spans="1:9" x14ac:dyDescent="0.15">
      <c r="A6687" s="130">
        <v>6685</v>
      </c>
      <c r="B6687" s="130" t="s">
        <v>8769</v>
      </c>
      <c r="C6687" s="130" t="s">
        <v>19050</v>
      </c>
      <c r="D6687" s="130">
        <v>100</v>
      </c>
      <c r="E6687" s="130" t="s">
        <v>12434</v>
      </c>
      <c r="F6687" s="130">
        <v>8633516</v>
      </c>
      <c r="G6687" s="130">
        <v>12840750</v>
      </c>
      <c r="H6687" s="130" t="str">
        <f t="shared" si="208"/>
        <v>KT-200041</v>
      </c>
      <c r="I6687" s="130" t="str">
        <f t="shared" si="209"/>
        <v>A</v>
      </c>
    </row>
    <row r="6688" spans="1:9" x14ac:dyDescent="0.15">
      <c r="A6688" s="130">
        <v>6686</v>
      </c>
      <c r="B6688" s="130" t="s">
        <v>8770</v>
      </c>
      <c r="C6688" s="130" t="s">
        <v>19052</v>
      </c>
      <c r="D6688" s="130">
        <v>40</v>
      </c>
      <c r="E6688" s="130" t="s">
        <v>12370</v>
      </c>
      <c r="F6688" s="130">
        <v>6739470</v>
      </c>
      <c r="G6688" s="130">
        <v>11971953</v>
      </c>
      <c r="H6688" s="130" t="str">
        <f t="shared" si="208"/>
        <v>KT-200042</v>
      </c>
      <c r="I6688" s="130" t="str">
        <f t="shared" si="209"/>
        <v>A</v>
      </c>
    </row>
    <row r="6689" spans="1:9" x14ac:dyDescent="0.15">
      <c r="A6689" s="130">
        <v>6687</v>
      </c>
      <c r="B6689" s="130" t="s">
        <v>8771</v>
      </c>
      <c r="C6689" s="130" t="s">
        <v>17712</v>
      </c>
      <c r="D6689" s="130">
        <v>3.5</v>
      </c>
      <c r="E6689" s="130" t="s">
        <v>12372</v>
      </c>
      <c r="F6689" s="130">
        <v>21096</v>
      </c>
      <c r="G6689" s="130">
        <v>15782</v>
      </c>
      <c r="H6689" s="130" t="str">
        <f t="shared" si="208"/>
        <v>KT-200043</v>
      </c>
      <c r="I6689" s="130" t="str">
        <f t="shared" si="209"/>
        <v>A</v>
      </c>
    </row>
    <row r="6690" spans="1:9" x14ac:dyDescent="0.15">
      <c r="A6690" s="130">
        <v>6688</v>
      </c>
      <c r="B6690" s="130" t="s">
        <v>8772</v>
      </c>
      <c r="C6690" s="130" t="s">
        <v>17845</v>
      </c>
      <c r="D6690" s="130">
        <v>3.5</v>
      </c>
      <c r="E6690" s="130" t="s">
        <v>12372</v>
      </c>
      <c r="F6690" s="130">
        <v>16515</v>
      </c>
      <c r="G6690" s="130">
        <v>32681.5</v>
      </c>
      <c r="H6690" s="130" t="str">
        <f t="shared" si="208"/>
        <v>KT-200044</v>
      </c>
      <c r="I6690" s="130" t="str">
        <f t="shared" si="209"/>
        <v>A</v>
      </c>
    </row>
    <row r="6691" spans="1:9" x14ac:dyDescent="0.15">
      <c r="A6691" s="130">
        <v>6689</v>
      </c>
      <c r="B6691" s="130" t="s">
        <v>8773</v>
      </c>
      <c r="C6691" s="130" t="s">
        <v>19056</v>
      </c>
      <c r="D6691" s="130">
        <v>100</v>
      </c>
      <c r="E6691" s="130" t="s">
        <v>12355</v>
      </c>
      <c r="F6691" s="130">
        <v>1102000</v>
      </c>
      <c r="G6691" s="130">
        <v>1394500</v>
      </c>
      <c r="H6691" s="130" t="str">
        <f t="shared" si="208"/>
        <v>KT-200045</v>
      </c>
      <c r="I6691" s="130" t="str">
        <f t="shared" si="209"/>
        <v>A</v>
      </c>
    </row>
    <row r="6692" spans="1:9" x14ac:dyDescent="0.15">
      <c r="A6692" s="130">
        <v>6690</v>
      </c>
      <c r="B6692" s="130" t="s">
        <v>8774</v>
      </c>
      <c r="C6692" s="130" t="s">
        <v>19058</v>
      </c>
      <c r="D6692" s="130">
        <v>1</v>
      </c>
      <c r="E6692" s="130" t="s">
        <v>12403</v>
      </c>
      <c r="F6692" s="130">
        <v>411075</v>
      </c>
      <c r="G6692" s="130">
        <v>123625</v>
      </c>
      <c r="H6692" s="130" t="str">
        <f t="shared" si="208"/>
        <v>KT-200046</v>
      </c>
      <c r="I6692" s="130" t="str">
        <f t="shared" si="209"/>
        <v>A</v>
      </c>
    </row>
    <row r="6693" spans="1:9" x14ac:dyDescent="0.15">
      <c r="A6693" s="130">
        <v>6691</v>
      </c>
      <c r="B6693" s="130" t="s">
        <v>8775</v>
      </c>
      <c r="C6693" s="130" t="s">
        <v>19060</v>
      </c>
      <c r="D6693" s="130">
        <v>100</v>
      </c>
      <c r="E6693" s="130" t="s">
        <v>12372</v>
      </c>
      <c r="F6693" s="130">
        <v>48717</v>
      </c>
      <c r="G6693" s="130">
        <v>47175</v>
      </c>
      <c r="H6693" s="130" t="str">
        <f t="shared" si="208"/>
        <v>KT-200047</v>
      </c>
      <c r="I6693" s="130" t="str">
        <f t="shared" si="209"/>
        <v>A</v>
      </c>
    </row>
    <row r="6694" spans="1:9" x14ac:dyDescent="0.15">
      <c r="A6694" s="130">
        <v>6692</v>
      </c>
      <c r="B6694" s="130" t="s">
        <v>8776</v>
      </c>
      <c r="C6694" s="130" t="s">
        <v>19062</v>
      </c>
      <c r="D6694" s="130">
        <v>200</v>
      </c>
      <c r="E6694" s="130" t="s">
        <v>12776</v>
      </c>
      <c r="F6694" s="130">
        <v>404220</v>
      </c>
      <c r="G6694" s="130">
        <v>104220</v>
      </c>
      <c r="H6694" s="130" t="str">
        <f t="shared" si="208"/>
        <v>KT-200048</v>
      </c>
      <c r="I6694" s="130" t="str">
        <f t="shared" si="209"/>
        <v>A</v>
      </c>
    </row>
    <row r="6695" spans="1:9" x14ac:dyDescent="0.15">
      <c r="A6695" s="130">
        <v>6693</v>
      </c>
      <c r="B6695" s="130" t="s">
        <v>8777</v>
      </c>
      <c r="C6695" s="130" t="s">
        <v>19064</v>
      </c>
      <c r="D6695" s="130">
        <v>600</v>
      </c>
      <c r="E6695" s="130" t="s">
        <v>12368</v>
      </c>
      <c r="F6695" s="130">
        <v>396237.6</v>
      </c>
      <c r="G6695" s="130">
        <v>45264</v>
      </c>
      <c r="H6695" s="130" t="str">
        <f t="shared" si="208"/>
        <v>KT-200049</v>
      </c>
      <c r="I6695" s="130" t="str">
        <f t="shared" si="209"/>
        <v>A</v>
      </c>
    </row>
    <row r="6696" spans="1:9" x14ac:dyDescent="0.15">
      <c r="A6696" s="130">
        <v>6694</v>
      </c>
      <c r="B6696" s="130" t="s">
        <v>8778</v>
      </c>
      <c r="C6696" s="130" t="s">
        <v>19066</v>
      </c>
      <c r="D6696" s="130">
        <v>30</v>
      </c>
      <c r="E6696" s="130" t="s">
        <v>12676</v>
      </c>
      <c r="F6696" s="130">
        <v>91750</v>
      </c>
      <c r="G6696" s="130">
        <v>180500</v>
      </c>
      <c r="H6696" s="130" t="str">
        <f t="shared" si="208"/>
        <v>KT-200050</v>
      </c>
      <c r="I6696" s="130" t="str">
        <f t="shared" si="209"/>
        <v>A</v>
      </c>
    </row>
    <row r="6697" spans="1:9" x14ac:dyDescent="0.15">
      <c r="A6697" s="130">
        <v>6695</v>
      </c>
      <c r="B6697" s="130" t="s">
        <v>8779</v>
      </c>
      <c r="C6697" s="130" t="s">
        <v>19068</v>
      </c>
      <c r="D6697" s="130">
        <v>1</v>
      </c>
      <c r="E6697" s="130" t="s">
        <v>12368</v>
      </c>
      <c r="F6697" s="130">
        <v>5178.6400000000003</v>
      </c>
      <c r="G6697" s="130">
        <v>9780</v>
      </c>
      <c r="H6697" s="130" t="str">
        <f t="shared" si="208"/>
        <v>KT-200051</v>
      </c>
      <c r="I6697" s="130" t="str">
        <f t="shared" si="209"/>
        <v>A</v>
      </c>
    </row>
    <row r="6698" spans="1:9" x14ac:dyDescent="0.15">
      <c r="A6698" s="130">
        <v>6696</v>
      </c>
      <c r="B6698" s="130" t="s">
        <v>8780</v>
      </c>
      <c r="C6698" s="130" t="s">
        <v>19070</v>
      </c>
      <c r="D6698" s="130">
        <v>9</v>
      </c>
      <c r="E6698" s="130" t="s">
        <v>12355</v>
      </c>
      <c r="F6698" s="130">
        <v>10055</v>
      </c>
      <c r="G6698" s="130">
        <v>124665.84</v>
      </c>
      <c r="H6698" s="130" t="str">
        <f t="shared" si="208"/>
        <v>KT-200052</v>
      </c>
      <c r="I6698" s="130" t="str">
        <f t="shared" si="209"/>
        <v>A</v>
      </c>
    </row>
    <row r="6699" spans="1:9" x14ac:dyDescent="0.15">
      <c r="A6699" s="130">
        <v>6697</v>
      </c>
      <c r="B6699" s="130" t="s">
        <v>8781</v>
      </c>
      <c r="C6699" s="130" t="s">
        <v>19072</v>
      </c>
      <c r="D6699" s="130">
        <v>100</v>
      </c>
      <c r="E6699" s="130" t="s">
        <v>12355</v>
      </c>
      <c r="F6699" s="130">
        <v>1532560</v>
      </c>
      <c r="G6699" s="130">
        <v>2658301</v>
      </c>
      <c r="H6699" s="130" t="str">
        <f t="shared" si="208"/>
        <v>KT-200053</v>
      </c>
      <c r="I6699" s="130" t="str">
        <f t="shared" si="209"/>
        <v>A</v>
      </c>
    </row>
    <row r="6700" spans="1:9" x14ac:dyDescent="0.15">
      <c r="A6700" s="130">
        <v>6698</v>
      </c>
      <c r="B6700" s="130" t="s">
        <v>8782</v>
      </c>
      <c r="C6700" s="130" t="s">
        <v>19074</v>
      </c>
      <c r="D6700" s="130">
        <v>2000</v>
      </c>
      <c r="E6700" s="130" t="s">
        <v>12355</v>
      </c>
      <c r="F6700" s="130">
        <v>11030168</v>
      </c>
      <c r="G6700" s="130">
        <v>11663090</v>
      </c>
      <c r="H6700" s="130" t="str">
        <f t="shared" si="208"/>
        <v>KT-200054</v>
      </c>
      <c r="I6700" s="130" t="str">
        <f t="shared" si="209"/>
        <v>A</v>
      </c>
    </row>
    <row r="6701" spans="1:9" x14ac:dyDescent="0.15">
      <c r="A6701" s="130">
        <v>6699</v>
      </c>
      <c r="B6701" s="130" t="s">
        <v>8783</v>
      </c>
      <c r="C6701" s="130" t="s">
        <v>19076</v>
      </c>
      <c r="D6701" s="130">
        <v>2</v>
      </c>
      <c r="E6701" s="130" t="s">
        <v>19077</v>
      </c>
      <c r="F6701" s="130">
        <v>264</v>
      </c>
      <c r="G6701" s="130">
        <v>26400</v>
      </c>
      <c r="H6701" s="130" t="str">
        <f t="shared" si="208"/>
        <v>KT-200055</v>
      </c>
      <c r="I6701" s="130" t="str">
        <f t="shared" si="209"/>
        <v>A</v>
      </c>
    </row>
    <row r="6702" spans="1:9" x14ac:dyDescent="0.15">
      <c r="A6702" s="130">
        <v>6700</v>
      </c>
      <c r="B6702" s="130" t="s">
        <v>8784</v>
      </c>
      <c r="C6702" s="130" t="s">
        <v>18722</v>
      </c>
      <c r="D6702" s="130">
        <v>100</v>
      </c>
      <c r="E6702" s="130" t="s">
        <v>12370</v>
      </c>
      <c r="F6702" s="130">
        <v>2920000</v>
      </c>
      <c r="G6702" s="130">
        <v>851500</v>
      </c>
      <c r="H6702" s="130" t="str">
        <f t="shared" si="208"/>
        <v>KT-200056</v>
      </c>
      <c r="I6702" s="130" t="str">
        <f t="shared" si="209"/>
        <v>A</v>
      </c>
    </row>
    <row r="6703" spans="1:9" x14ac:dyDescent="0.15">
      <c r="A6703" s="130">
        <v>6701</v>
      </c>
      <c r="B6703" s="130" t="s">
        <v>8785</v>
      </c>
      <c r="C6703" s="130" t="s">
        <v>19080</v>
      </c>
      <c r="D6703" s="130">
        <v>3783</v>
      </c>
      <c r="E6703" s="130" t="s">
        <v>12368</v>
      </c>
      <c r="F6703" s="130">
        <v>3872750</v>
      </c>
      <c r="G6703" s="130">
        <v>3947272</v>
      </c>
      <c r="H6703" s="130" t="str">
        <f t="shared" si="208"/>
        <v>KT-200057</v>
      </c>
      <c r="I6703" s="130" t="str">
        <f t="shared" si="209"/>
        <v>A</v>
      </c>
    </row>
    <row r="6704" spans="1:9" x14ac:dyDescent="0.15">
      <c r="A6704" s="130">
        <v>6702</v>
      </c>
      <c r="B6704" s="130" t="s">
        <v>8786</v>
      </c>
      <c r="C6704" s="130" t="s">
        <v>19082</v>
      </c>
      <c r="D6704" s="130">
        <v>12</v>
      </c>
      <c r="E6704" s="130" t="s">
        <v>12370</v>
      </c>
      <c r="F6704" s="130">
        <v>718794</v>
      </c>
      <c r="G6704" s="130">
        <v>897713.05</v>
      </c>
      <c r="H6704" s="130" t="str">
        <f t="shared" si="208"/>
        <v>KT-200058</v>
      </c>
      <c r="I6704" s="130" t="str">
        <f t="shared" si="209"/>
        <v>A</v>
      </c>
    </row>
    <row r="6705" spans="1:9" x14ac:dyDescent="0.15">
      <c r="A6705" s="130">
        <v>6703</v>
      </c>
      <c r="B6705" s="130" t="s">
        <v>8787</v>
      </c>
      <c r="C6705" s="130" t="s">
        <v>19084</v>
      </c>
      <c r="D6705" s="130">
        <v>1</v>
      </c>
      <c r="E6705" s="130" t="s">
        <v>12446</v>
      </c>
      <c r="F6705" s="130">
        <v>640400</v>
      </c>
      <c r="G6705" s="130">
        <v>935370</v>
      </c>
      <c r="H6705" s="130" t="str">
        <f t="shared" si="208"/>
        <v>KT-200059</v>
      </c>
      <c r="I6705" s="130" t="str">
        <f t="shared" si="209"/>
        <v>A</v>
      </c>
    </row>
    <row r="6706" spans="1:9" x14ac:dyDescent="0.15">
      <c r="A6706" s="130">
        <v>6704</v>
      </c>
      <c r="B6706" s="130" t="s">
        <v>8788</v>
      </c>
      <c r="C6706" s="130" t="s">
        <v>19086</v>
      </c>
      <c r="D6706" s="130">
        <v>6000</v>
      </c>
      <c r="E6706" s="130" t="s">
        <v>12361</v>
      </c>
      <c r="F6706" s="130">
        <v>21710000</v>
      </c>
      <c r="G6706" s="130">
        <v>209178000</v>
      </c>
      <c r="H6706" s="130" t="str">
        <f t="shared" si="208"/>
        <v>KT-200060</v>
      </c>
      <c r="I6706" s="130" t="str">
        <f t="shared" si="209"/>
        <v>A</v>
      </c>
    </row>
    <row r="6707" spans="1:9" x14ac:dyDescent="0.15">
      <c r="A6707" s="130">
        <v>6705</v>
      </c>
      <c r="B6707" s="130" t="s">
        <v>8789</v>
      </c>
      <c r="C6707" s="130" t="s">
        <v>19088</v>
      </c>
      <c r="D6707" s="130">
        <v>3500</v>
      </c>
      <c r="E6707" s="130" t="s">
        <v>12368</v>
      </c>
      <c r="F6707" s="130">
        <v>156676.26</v>
      </c>
      <c r="G6707" s="130">
        <v>295873.02</v>
      </c>
      <c r="H6707" s="130" t="str">
        <f t="shared" si="208"/>
        <v>KT-200061</v>
      </c>
      <c r="I6707" s="130" t="str">
        <f t="shared" si="209"/>
        <v>A</v>
      </c>
    </row>
    <row r="6708" spans="1:9" x14ac:dyDescent="0.15">
      <c r="A6708" s="130">
        <v>6706</v>
      </c>
      <c r="B6708" s="130" t="s">
        <v>8790</v>
      </c>
      <c r="C6708" s="130" t="s">
        <v>19090</v>
      </c>
      <c r="D6708" s="130">
        <v>1</v>
      </c>
      <c r="E6708" s="130" t="s">
        <v>12893</v>
      </c>
      <c r="F6708" s="130">
        <v>75780</v>
      </c>
      <c r="G6708" s="130">
        <v>220569</v>
      </c>
      <c r="H6708" s="130" t="str">
        <f t="shared" si="208"/>
        <v>KT-200062</v>
      </c>
      <c r="I6708" s="130" t="str">
        <f t="shared" si="209"/>
        <v>A</v>
      </c>
    </row>
    <row r="6709" spans="1:9" x14ac:dyDescent="0.15">
      <c r="A6709" s="130">
        <v>6707</v>
      </c>
      <c r="B6709" s="130" t="s">
        <v>8791</v>
      </c>
      <c r="C6709" s="130" t="s">
        <v>19092</v>
      </c>
      <c r="D6709" s="130">
        <v>10000</v>
      </c>
      <c r="E6709" s="130" t="s">
        <v>12355</v>
      </c>
      <c r="F6709" s="130">
        <v>25818632</v>
      </c>
      <c r="G6709" s="130">
        <v>47462466</v>
      </c>
      <c r="H6709" s="130" t="str">
        <f t="shared" si="208"/>
        <v>KT-200063</v>
      </c>
      <c r="I6709" s="130" t="str">
        <f t="shared" si="209"/>
        <v>A</v>
      </c>
    </row>
    <row r="6710" spans="1:9" x14ac:dyDescent="0.15">
      <c r="A6710" s="130">
        <v>6708</v>
      </c>
      <c r="B6710" s="130" t="s">
        <v>8792</v>
      </c>
      <c r="C6710" s="130" t="s">
        <v>19094</v>
      </c>
      <c r="D6710" s="130">
        <v>1</v>
      </c>
      <c r="E6710" s="130" t="s">
        <v>12402</v>
      </c>
      <c r="F6710" s="130">
        <v>6542526</v>
      </c>
      <c r="G6710" s="130">
        <v>6369217</v>
      </c>
      <c r="H6710" s="130" t="str">
        <f t="shared" si="208"/>
        <v>KT-200064</v>
      </c>
      <c r="I6710" s="130" t="str">
        <f t="shared" si="209"/>
        <v>A</v>
      </c>
    </row>
    <row r="6711" spans="1:9" x14ac:dyDescent="0.15">
      <c r="A6711" s="130">
        <v>6709</v>
      </c>
      <c r="B6711" s="130" t="s">
        <v>8793</v>
      </c>
      <c r="C6711" s="130" t="s">
        <v>19096</v>
      </c>
      <c r="D6711" s="130">
        <v>1000</v>
      </c>
      <c r="E6711" s="130" t="s">
        <v>12368</v>
      </c>
      <c r="F6711" s="130">
        <v>435000</v>
      </c>
      <c r="G6711" s="130">
        <v>4599000</v>
      </c>
      <c r="H6711" s="130" t="str">
        <f t="shared" si="208"/>
        <v>KT-200065</v>
      </c>
      <c r="I6711" s="130" t="str">
        <f t="shared" si="209"/>
        <v>A</v>
      </c>
    </row>
    <row r="6712" spans="1:9" x14ac:dyDescent="0.15">
      <c r="A6712" s="130">
        <v>6710</v>
      </c>
      <c r="B6712" s="130" t="s">
        <v>8794</v>
      </c>
      <c r="C6712" s="130" t="s">
        <v>19098</v>
      </c>
      <c r="D6712" s="130">
        <v>3</v>
      </c>
      <c r="E6712" s="130" t="s">
        <v>12361</v>
      </c>
      <c r="F6712" s="130">
        <v>89750.5</v>
      </c>
      <c r="G6712" s="130">
        <v>109335.5</v>
      </c>
      <c r="H6712" s="130" t="str">
        <f t="shared" si="208"/>
        <v>KT-200066</v>
      </c>
      <c r="I6712" s="130" t="str">
        <f t="shared" si="209"/>
        <v>A</v>
      </c>
    </row>
    <row r="6713" spans="1:9" x14ac:dyDescent="0.15">
      <c r="A6713" s="130">
        <v>6711</v>
      </c>
      <c r="B6713" s="130" t="s">
        <v>8795</v>
      </c>
      <c r="C6713" s="130" t="s">
        <v>19100</v>
      </c>
      <c r="D6713" s="130">
        <v>30</v>
      </c>
      <c r="E6713" s="130" t="s">
        <v>12355</v>
      </c>
      <c r="F6713" s="130">
        <v>141129</v>
      </c>
      <c r="G6713" s="130">
        <v>203935</v>
      </c>
      <c r="H6713" s="130" t="str">
        <f t="shared" si="208"/>
        <v>KT-200067</v>
      </c>
      <c r="I6713" s="130" t="str">
        <f t="shared" si="209"/>
        <v>A</v>
      </c>
    </row>
    <row r="6714" spans="1:9" x14ac:dyDescent="0.15">
      <c r="A6714" s="130">
        <v>6712</v>
      </c>
      <c r="B6714" s="130" t="s">
        <v>8796</v>
      </c>
      <c r="C6714" s="130" t="s">
        <v>19102</v>
      </c>
      <c r="D6714" s="130">
        <v>1</v>
      </c>
      <c r="E6714" s="130" t="s">
        <v>12676</v>
      </c>
      <c r="F6714" s="130">
        <v>68000</v>
      </c>
      <c r="G6714" s="130">
        <v>58900</v>
      </c>
      <c r="H6714" s="130" t="str">
        <f t="shared" si="208"/>
        <v>KT-200068</v>
      </c>
      <c r="I6714" s="130" t="str">
        <f t="shared" si="209"/>
        <v>A</v>
      </c>
    </row>
    <row r="6715" spans="1:9" x14ac:dyDescent="0.15">
      <c r="A6715" s="130">
        <v>6713</v>
      </c>
      <c r="B6715" s="130" t="s">
        <v>8797</v>
      </c>
      <c r="C6715" s="130" t="s">
        <v>19104</v>
      </c>
      <c r="D6715" s="130">
        <v>1</v>
      </c>
      <c r="E6715" s="130" t="s">
        <v>12446</v>
      </c>
      <c r="F6715" s="130">
        <v>5000</v>
      </c>
      <c r="G6715" s="130">
        <v>16900</v>
      </c>
      <c r="H6715" s="130" t="str">
        <f t="shared" si="208"/>
        <v>KT-200069</v>
      </c>
      <c r="I6715" s="130" t="str">
        <f t="shared" si="209"/>
        <v>A</v>
      </c>
    </row>
    <row r="6716" spans="1:9" x14ac:dyDescent="0.15">
      <c r="A6716" s="130">
        <v>6714</v>
      </c>
      <c r="B6716" s="130" t="s">
        <v>8798</v>
      </c>
      <c r="C6716" s="130" t="s">
        <v>19106</v>
      </c>
      <c r="D6716" s="130">
        <v>820</v>
      </c>
      <c r="E6716" s="130" t="s">
        <v>12368</v>
      </c>
      <c r="F6716" s="130">
        <v>2977662.4</v>
      </c>
      <c r="G6716" s="130">
        <v>2934300</v>
      </c>
      <c r="H6716" s="130" t="str">
        <f t="shared" si="208"/>
        <v>KT-200070</v>
      </c>
      <c r="I6716" s="130" t="str">
        <f t="shared" si="209"/>
        <v>A</v>
      </c>
    </row>
    <row r="6717" spans="1:9" x14ac:dyDescent="0.15">
      <c r="A6717" s="130">
        <v>6715</v>
      </c>
      <c r="B6717" s="130" t="s">
        <v>8799</v>
      </c>
      <c r="C6717" s="130" t="s">
        <v>19108</v>
      </c>
      <c r="D6717" s="130">
        <v>200</v>
      </c>
      <c r="E6717" s="130" t="s">
        <v>12355</v>
      </c>
      <c r="F6717" s="130">
        <v>3890200</v>
      </c>
      <c r="G6717" s="130">
        <v>4462600</v>
      </c>
      <c r="H6717" s="130" t="str">
        <f t="shared" si="208"/>
        <v>KT-200071</v>
      </c>
      <c r="I6717" s="130" t="str">
        <f t="shared" si="209"/>
        <v>A</v>
      </c>
    </row>
    <row r="6718" spans="1:9" x14ac:dyDescent="0.15">
      <c r="A6718" s="130">
        <v>6716</v>
      </c>
      <c r="B6718" s="130" t="s">
        <v>8800</v>
      </c>
      <c r="C6718" s="130" t="s">
        <v>19109</v>
      </c>
      <c r="D6718" s="130">
        <v>29</v>
      </c>
      <c r="E6718" s="130" t="s">
        <v>19110</v>
      </c>
      <c r="F6718" s="130">
        <v>6998000</v>
      </c>
      <c r="G6718" s="130">
        <v>6718000</v>
      </c>
      <c r="H6718" s="130" t="str">
        <f t="shared" si="208"/>
        <v>KT-200072</v>
      </c>
      <c r="I6718" s="130" t="str">
        <f t="shared" si="209"/>
        <v>A</v>
      </c>
    </row>
    <row r="6719" spans="1:9" x14ac:dyDescent="0.15">
      <c r="A6719" s="130">
        <v>6717</v>
      </c>
      <c r="B6719" s="130" t="s">
        <v>8801</v>
      </c>
      <c r="C6719" s="130" t="s">
        <v>19112</v>
      </c>
      <c r="D6719" s="130">
        <v>1</v>
      </c>
      <c r="E6719" s="130" t="s">
        <v>19113</v>
      </c>
      <c r="F6719" s="130">
        <v>288600</v>
      </c>
      <c r="G6719" s="130">
        <v>501800</v>
      </c>
      <c r="H6719" s="130" t="str">
        <f t="shared" si="208"/>
        <v>KT-200073</v>
      </c>
      <c r="I6719" s="130" t="str">
        <f t="shared" si="209"/>
        <v>A</v>
      </c>
    </row>
    <row r="6720" spans="1:9" x14ac:dyDescent="0.15">
      <c r="A6720" s="130">
        <v>6718</v>
      </c>
      <c r="B6720" s="130" t="s">
        <v>8802</v>
      </c>
      <c r="C6720" s="130" t="s">
        <v>19115</v>
      </c>
      <c r="D6720" s="130">
        <v>1</v>
      </c>
      <c r="E6720" s="130" t="s">
        <v>18842</v>
      </c>
      <c r="F6720" s="130">
        <v>765000</v>
      </c>
      <c r="G6720" s="130">
        <v>485000</v>
      </c>
      <c r="H6720" s="130" t="str">
        <f t="shared" si="208"/>
        <v>KT-200074</v>
      </c>
      <c r="I6720" s="130" t="str">
        <f t="shared" si="209"/>
        <v>A</v>
      </c>
    </row>
    <row r="6721" spans="1:9" x14ac:dyDescent="0.15">
      <c r="A6721" s="130">
        <v>6719</v>
      </c>
      <c r="B6721" s="130" t="s">
        <v>8803</v>
      </c>
      <c r="C6721" s="130" t="s">
        <v>17143</v>
      </c>
      <c r="D6721" s="130">
        <v>5562.3</v>
      </c>
      <c r="E6721" s="130" t="s">
        <v>12361</v>
      </c>
      <c r="F6721" s="130">
        <v>164293955.03</v>
      </c>
      <c r="G6721" s="130">
        <v>207824214.90000001</v>
      </c>
      <c r="H6721" s="130" t="str">
        <f t="shared" si="208"/>
        <v>KT-200075</v>
      </c>
      <c r="I6721" s="130" t="str">
        <f t="shared" si="209"/>
        <v>A</v>
      </c>
    </row>
    <row r="6722" spans="1:9" x14ac:dyDescent="0.15">
      <c r="A6722" s="130">
        <v>6720</v>
      </c>
      <c r="B6722" s="130" t="s">
        <v>8804</v>
      </c>
      <c r="C6722" s="130" t="s">
        <v>19118</v>
      </c>
      <c r="D6722" s="130">
        <v>1400</v>
      </c>
      <c r="E6722" s="130" t="s">
        <v>12355</v>
      </c>
      <c r="F6722" s="130">
        <v>24932745</v>
      </c>
      <c r="G6722" s="130">
        <v>47794428</v>
      </c>
      <c r="H6722" s="130" t="str">
        <f t="shared" si="208"/>
        <v>KT-200076</v>
      </c>
      <c r="I6722" s="130" t="str">
        <f t="shared" si="209"/>
        <v>A</v>
      </c>
    </row>
    <row r="6723" spans="1:9" x14ac:dyDescent="0.15">
      <c r="A6723" s="130">
        <v>6721</v>
      </c>
      <c r="B6723" s="130" t="s">
        <v>8805</v>
      </c>
      <c r="C6723" s="130" t="s">
        <v>19120</v>
      </c>
      <c r="D6723" s="130">
        <v>1000</v>
      </c>
      <c r="E6723" s="130" t="s">
        <v>12368</v>
      </c>
      <c r="F6723" s="130">
        <v>14053500</v>
      </c>
      <c r="G6723" s="130">
        <v>16292000</v>
      </c>
      <c r="H6723" s="130" t="str">
        <f t="shared" si="208"/>
        <v>KT-200077</v>
      </c>
      <c r="I6723" s="130" t="str">
        <f t="shared" si="209"/>
        <v>A</v>
      </c>
    </row>
    <row r="6724" spans="1:9" x14ac:dyDescent="0.15">
      <c r="A6724" s="130">
        <v>6722</v>
      </c>
      <c r="B6724" s="130" t="s">
        <v>8806</v>
      </c>
      <c r="C6724" s="130" t="s">
        <v>19122</v>
      </c>
      <c r="D6724" s="130">
        <v>11.56</v>
      </c>
      <c r="E6724" s="130" t="s">
        <v>12361</v>
      </c>
      <c r="F6724" s="130">
        <v>583319.12</v>
      </c>
      <c r="G6724" s="130">
        <v>614438</v>
      </c>
      <c r="H6724" s="130" t="str">
        <f t="shared" ref="H6724:H6787" si="210">LEFT(B6724,FIND("-",B6724)+6)</f>
        <v>KT-200078</v>
      </c>
      <c r="I6724" s="130" t="str">
        <f t="shared" ref="I6724:I6787" si="211">RIGHT(B6724,LEN(B6724)-FIND("-",B6724)-7)</f>
        <v>A</v>
      </c>
    </row>
    <row r="6725" spans="1:9" x14ac:dyDescent="0.15">
      <c r="A6725" s="130">
        <v>6723</v>
      </c>
      <c r="B6725" s="130" t="s">
        <v>8807</v>
      </c>
      <c r="C6725" s="130" t="s">
        <v>19124</v>
      </c>
      <c r="D6725" s="130">
        <v>1</v>
      </c>
      <c r="E6725" s="130" t="s">
        <v>12403</v>
      </c>
      <c r="F6725" s="130">
        <v>10085730</v>
      </c>
      <c r="G6725" s="130">
        <v>8335212</v>
      </c>
      <c r="H6725" s="130" t="str">
        <f t="shared" si="210"/>
        <v>KT-200079</v>
      </c>
      <c r="I6725" s="130" t="str">
        <f t="shared" si="211"/>
        <v>A</v>
      </c>
    </row>
    <row r="6726" spans="1:9" x14ac:dyDescent="0.15">
      <c r="A6726" s="130">
        <v>6724</v>
      </c>
      <c r="B6726" s="130" t="s">
        <v>8808</v>
      </c>
      <c r="C6726" s="130" t="s">
        <v>19126</v>
      </c>
      <c r="D6726" s="130">
        <v>40</v>
      </c>
      <c r="E6726" s="130" t="s">
        <v>14240</v>
      </c>
      <c r="F6726" s="130">
        <v>1207380</v>
      </c>
      <c r="G6726" s="130">
        <v>1616880</v>
      </c>
      <c r="H6726" s="130" t="str">
        <f t="shared" si="210"/>
        <v>KT-200080</v>
      </c>
      <c r="I6726" s="130" t="str">
        <f t="shared" si="211"/>
        <v>A</v>
      </c>
    </row>
    <row r="6727" spans="1:9" x14ac:dyDescent="0.15">
      <c r="A6727" s="130">
        <v>6725</v>
      </c>
      <c r="B6727" s="130" t="s">
        <v>8809</v>
      </c>
      <c r="C6727" s="130" t="s">
        <v>19128</v>
      </c>
      <c r="D6727" s="130">
        <v>1000</v>
      </c>
      <c r="E6727" s="130" t="s">
        <v>12361</v>
      </c>
      <c r="F6727" s="130">
        <v>53790836</v>
      </c>
      <c r="G6727" s="130">
        <v>66607536</v>
      </c>
      <c r="H6727" s="130" t="str">
        <f t="shared" si="210"/>
        <v>KT-200081</v>
      </c>
      <c r="I6727" s="130" t="str">
        <f t="shared" si="211"/>
        <v>A</v>
      </c>
    </row>
    <row r="6728" spans="1:9" x14ac:dyDescent="0.15">
      <c r="A6728" s="130">
        <v>6726</v>
      </c>
      <c r="B6728" s="130" t="s">
        <v>8810</v>
      </c>
      <c r="C6728" s="130" t="s">
        <v>19130</v>
      </c>
      <c r="D6728" s="130">
        <v>50</v>
      </c>
      <c r="E6728" s="130" t="s">
        <v>12737</v>
      </c>
      <c r="F6728" s="130">
        <v>145000</v>
      </c>
      <c r="G6728" s="130">
        <v>175000</v>
      </c>
      <c r="H6728" s="130" t="str">
        <f t="shared" si="210"/>
        <v>KT-200082</v>
      </c>
      <c r="I6728" s="130" t="str">
        <f t="shared" si="211"/>
        <v>A</v>
      </c>
    </row>
    <row r="6729" spans="1:9" x14ac:dyDescent="0.15">
      <c r="A6729" s="130">
        <v>6727</v>
      </c>
      <c r="B6729" s="130" t="s">
        <v>8811</v>
      </c>
      <c r="C6729" s="130" t="s">
        <v>19132</v>
      </c>
      <c r="D6729" s="130">
        <v>2000</v>
      </c>
      <c r="E6729" s="130" t="s">
        <v>12972</v>
      </c>
      <c r="F6729" s="130">
        <v>2272200</v>
      </c>
      <c r="G6729" s="130">
        <v>1852200</v>
      </c>
      <c r="H6729" s="130" t="str">
        <f t="shared" si="210"/>
        <v>KT-200083</v>
      </c>
      <c r="I6729" s="130" t="str">
        <f t="shared" si="211"/>
        <v>A</v>
      </c>
    </row>
    <row r="6730" spans="1:9" x14ac:dyDescent="0.15">
      <c r="A6730" s="130">
        <v>6728</v>
      </c>
      <c r="B6730" s="130" t="s">
        <v>8812</v>
      </c>
      <c r="C6730" s="130" t="s">
        <v>19134</v>
      </c>
      <c r="D6730" s="130">
        <v>10</v>
      </c>
      <c r="E6730" s="130" t="s">
        <v>12446</v>
      </c>
      <c r="F6730" s="130">
        <v>20501720</v>
      </c>
      <c r="G6730" s="130">
        <v>9004300</v>
      </c>
      <c r="H6730" s="130" t="str">
        <f t="shared" si="210"/>
        <v>KT-200084</v>
      </c>
      <c r="I6730" s="130" t="str">
        <f t="shared" si="211"/>
        <v>A</v>
      </c>
    </row>
    <row r="6731" spans="1:9" x14ac:dyDescent="0.15">
      <c r="A6731" s="130">
        <v>6729</v>
      </c>
      <c r="B6731" s="130" t="s">
        <v>8813</v>
      </c>
      <c r="C6731" s="130" t="s">
        <v>18437</v>
      </c>
      <c r="D6731" s="130">
        <v>1</v>
      </c>
      <c r="E6731" s="130" t="s">
        <v>12676</v>
      </c>
      <c r="F6731" s="130">
        <v>54400</v>
      </c>
      <c r="G6731" s="130">
        <v>53400</v>
      </c>
      <c r="H6731" s="130" t="str">
        <f t="shared" si="210"/>
        <v>KT-200085</v>
      </c>
      <c r="I6731" s="130" t="str">
        <f t="shared" si="211"/>
        <v>A</v>
      </c>
    </row>
    <row r="6732" spans="1:9" x14ac:dyDescent="0.15">
      <c r="A6732" s="130">
        <v>6730</v>
      </c>
      <c r="B6732" s="130" t="s">
        <v>8814</v>
      </c>
      <c r="C6732" s="130" t="s">
        <v>19137</v>
      </c>
      <c r="D6732" s="130">
        <v>50</v>
      </c>
      <c r="E6732" s="130" t="s">
        <v>12402</v>
      </c>
      <c r="F6732" s="130">
        <v>421500</v>
      </c>
      <c r="G6732" s="130">
        <v>315500</v>
      </c>
      <c r="H6732" s="130" t="str">
        <f t="shared" si="210"/>
        <v>KT-200086</v>
      </c>
      <c r="I6732" s="130" t="str">
        <f t="shared" si="211"/>
        <v>A</v>
      </c>
    </row>
    <row r="6733" spans="1:9" x14ac:dyDescent="0.15">
      <c r="A6733" s="130">
        <v>6731</v>
      </c>
      <c r="B6733" s="130" t="s">
        <v>8815</v>
      </c>
      <c r="C6733" s="130" t="s">
        <v>19139</v>
      </c>
      <c r="D6733" s="130">
        <v>20</v>
      </c>
      <c r="E6733" s="130" t="s">
        <v>12676</v>
      </c>
      <c r="F6733" s="130">
        <v>299600</v>
      </c>
      <c r="G6733" s="130">
        <v>580300</v>
      </c>
      <c r="H6733" s="130" t="str">
        <f t="shared" si="210"/>
        <v>KT-200087</v>
      </c>
      <c r="I6733" s="130" t="str">
        <f t="shared" si="211"/>
        <v>A</v>
      </c>
    </row>
    <row r="6734" spans="1:9" x14ac:dyDescent="0.15">
      <c r="A6734" s="130">
        <v>6732</v>
      </c>
      <c r="B6734" s="130" t="s">
        <v>8816</v>
      </c>
      <c r="C6734" s="130" t="s">
        <v>19141</v>
      </c>
      <c r="D6734" s="130">
        <v>100</v>
      </c>
      <c r="E6734" s="130" t="s">
        <v>12368</v>
      </c>
      <c r="F6734" s="130">
        <v>318128</v>
      </c>
      <c r="G6734" s="130">
        <v>2793190</v>
      </c>
      <c r="H6734" s="130" t="str">
        <f t="shared" si="210"/>
        <v>KT-200088</v>
      </c>
      <c r="I6734" s="130" t="str">
        <f t="shared" si="211"/>
        <v>A</v>
      </c>
    </row>
    <row r="6735" spans="1:9" x14ac:dyDescent="0.15">
      <c r="A6735" s="130">
        <v>6733</v>
      </c>
      <c r="B6735" s="130" t="s">
        <v>8817</v>
      </c>
      <c r="C6735" s="130" t="s">
        <v>19143</v>
      </c>
      <c r="D6735" s="130">
        <v>20</v>
      </c>
      <c r="E6735" s="130" t="s">
        <v>12355</v>
      </c>
      <c r="F6735" s="130">
        <v>4082457.5</v>
      </c>
      <c r="G6735" s="130">
        <v>3637680</v>
      </c>
      <c r="H6735" s="130" t="str">
        <f t="shared" si="210"/>
        <v>KT-200089</v>
      </c>
      <c r="I6735" s="130" t="str">
        <f t="shared" si="211"/>
        <v>A</v>
      </c>
    </row>
    <row r="6736" spans="1:9" x14ac:dyDescent="0.15">
      <c r="A6736" s="130">
        <v>6734</v>
      </c>
      <c r="B6736" s="130" t="s">
        <v>8818</v>
      </c>
      <c r="C6736" s="130" t="s">
        <v>17686</v>
      </c>
      <c r="D6736" s="130">
        <v>1</v>
      </c>
      <c r="E6736" s="130" t="s">
        <v>12462</v>
      </c>
      <c r="F6736" s="130">
        <v>2865162</v>
      </c>
      <c r="G6736" s="130">
        <v>3805907</v>
      </c>
      <c r="H6736" s="130" t="str">
        <f t="shared" si="210"/>
        <v>KT-200090</v>
      </c>
      <c r="I6736" s="130" t="str">
        <f t="shared" si="211"/>
        <v>A</v>
      </c>
    </row>
    <row r="6737" spans="1:9" x14ac:dyDescent="0.15">
      <c r="A6737" s="130">
        <v>6735</v>
      </c>
      <c r="B6737" s="130" t="s">
        <v>8819</v>
      </c>
      <c r="C6737" s="130" t="s">
        <v>19146</v>
      </c>
      <c r="D6737" s="130">
        <v>100</v>
      </c>
      <c r="E6737" s="130" t="s">
        <v>12355</v>
      </c>
      <c r="F6737" s="130">
        <v>529980</v>
      </c>
      <c r="G6737" s="130">
        <v>1145420</v>
      </c>
      <c r="H6737" s="130" t="str">
        <f t="shared" si="210"/>
        <v>KT-200091</v>
      </c>
      <c r="I6737" s="130" t="str">
        <f t="shared" si="211"/>
        <v>A</v>
      </c>
    </row>
    <row r="6738" spans="1:9" x14ac:dyDescent="0.15">
      <c r="A6738" s="130">
        <v>6736</v>
      </c>
      <c r="B6738" s="130" t="s">
        <v>8820</v>
      </c>
      <c r="C6738" s="130" t="s">
        <v>19148</v>
      </c>
      <c r="D6738" s="130">
        <v>200</v>
      </c>
      <c r="E6738" s="130" t="s">
        <v>12355</v>
      </c>
      <c r="F6738" s="130">
        <v>635800</v>
      </c>
      <c r="G6738" s="130">
        <v>284460</v>
      </c>
      <c r="H6738" s="130" t="str">
        <f t="shared" si="210"/>
        <v>KT-200092</v>
      </c>
      <c r="I6738" s="130" t="str">
        <f t="shared" si="211"/>
        <v>A</v>
      </c>
    </row>
    <row r="6739" spans="1:9" x14ac:dyDescent="0.15">
      <c r="A6739" s="130">
        <v>6737</v>
      </c>
      <c r="B6739" s="130" t="s">
        <v>8821</v>
      </c>
      <c r="C6739" s="130" t="s">
        <v>19150</v>
      </c>
      <c r="D6739" s="130">
        <v>100</v>
      </c>
      <c r="E6739" s="130" t="s">
        <v>12368</v>
      </c>
      <c r="F6739" s="130">
        <v>5454900</v>
      </c>
      <c r="G6739" s="130">
        <v>3756340</v>
      </c>
      <c r="H6739" s="130" t="str">
        <f t="shared" si="210"/>
        <v>KT-200093</v>
      </c>
      <c r="I6739" s="130" t="str">
        <f t="shared" si="211"/>
        <v>A</v>
      </c>
    </row>
    <row r="6740" spans="1:9" x14ac:dyDescent="0.15">
      <c r="A6740" s="130">
        <v>6738</v>
      </c>
      <c r="B6740" s="130" t="s">
        <v>8822</v>
      </c>
      <c r="C6740" s="130" t="s">
        <v>19152</v>
      </c>
      <c r="D6740" s="130">
        <v>15000</v>
      </c>
      <c r="E6740" s="130" t="s">
        <v>13483</v>
      </c>
      <c r="F6740" s="130">
        <v>18978249</v>
      </c>
      <c r="G6740" s="130">
        <v>22015534.5</v>
      </c>
      <c r="H6740" s="130" t="str">
        <f t="shared" si="210"/>
        <v>KT-200094</v>
      </c>
      <c r="I6740" s="130" t="str">
        <f t="shared" si="211"/>
        <v>A</v>
      </c>
    </row>
    <row r="6741" spans="1:9" x14ac:dyDescent="0.15">
      <c r="A6741" s="130">
        <v>6739</v>
      </c>
      <c r="B6741" s="130" t="s">
        <v>8823</v>
      </c>
      <c r="C6741" s="130" t="s">
        <v>19154</v>
      </c>
      <c r="D6741" s="130">
        <v>20</v>
      </c>
      <c r="E6741" s="130" t="s">
        <v>12434</v>
      </c>
      <c r="F6741" s="130">
        <v>259750</v>
      </c>
      <c r="G6741" s="130">
        <v>331740</v>
      </c>
      <c r="H6741" s="130" t="str">
        <f t="shared" si="210"/>
        <v>KT-200095</v>
      </c>
      <c r="I6741" s="130" t="str">
        <f t="shared" si="211"/>
        <v>A</v>
      </c>
    </row>
    <row r="6742" spans="1:9" x14ac:dyDescent="0.15">
      <c r="A6742" s="130">
        <v>6740</v>
      </c>
      <c r="B6742" s="130" t="s">
        <v>8824</v>
      </c>
      <c r="C6742" s="130" t="s">
        <v>1948</v>
      </c>
      <c r="D6742" s="130">
        <v>200</v>
      </c>
      <c r="E6742" s="130" t="s">
        <v>12776</v>
      </c>
      <c r="F6742" s="130">
        <v>262000</v>
      </c>
      <c r="G6742" s="130">
        <v>99800</v>
      </c>
      <c r="H6742" s="130" t="str">
        <f t="shared" si="210"/>
        <v>KT-200096</v>
      </c>
      <c r="I6742" s="130" t="str">
        <f t="shared" si="211"/>
        <v>A</v>
      </c>
    </row>
    <row r="6743" spans="1:9" x14ac:dyDescent="0.15">
      <c r="A6743" s="130">
        <v>6741</v>
      </c>
      <c r="B6743" s="130" t="s">
        <v>8825</v>
      </c>
      <c r="C6743" s="130" t="s">
        <v>19156</v>
      </c>
      <c r="D6743" s="130">
        <v>1</v>
      </c>
      <c r="E6743" s="130" t="s">
        <v>13699</v>
      </c>
      <c r="F6743" s="130">
        <v>1842900</v>
      </c>
      <c r="G6743" s="130">
        <v>2382100</v>
      </c>
      <c r="H6743" s="130" t="str">
        <f t="shared" si="210"/>
        <v>KT-200097</v>
      </c>
      <c r="I6743" s="130" t="str">
        <f t="shared" si="211"/>
        <v>A</v>
      </c>
    </row>
    <row r="6744" spans="1:9" x14ac:dyDescent="0.15">
      <c r="A6744" s="130">
        <v>6742</v>
      </c>
      <c r="B6744" s="130" t="s">
        <v>8826</v>
      </c>
      <c r="C6744" s="130" t="s">
        <v>19158</v>
      </c>
      <c r="D6744" s="130">
        <v>1</v>
      </c>
      <c r="E6744" s="130" t="s">
        <v>12403</v>
      </c>
      <c r="F6744" s="130">
        <v>2085800</v>
      </c>
      <c r="G6744" s="130">
        <v>2135600</v>
      </c>
      <c r="H6744" s="130" t="str">
        <f t="shared" si="210"/>
        <v>KT-200098</v>
      </c>
      <c r="I6744" s="130" t="str">
        <f t="shared" si="211"/>
        <v>A</v>
      </c>
    </row>
    <row r="6745" spans="1:9" x14ac:dyDescent="0.15">
      <c r="A6745" s="130">
        <v>6743</v>
      </c>
      <c r="B6745" s="130" t="s">
        <v>8827</v>
      </c>
      <c r="C6745" s="130" t="s">
        <v>19160</v>
      </c>
      <c r="D6745" s="130">
        <v>1000</v>
      </c>
      <c r="E6745" s="130" t="s">
        <v>12372</v>
      </c>
      <c r="F6745" s="130">
        <v>300448</v>
      </c>
      <c r="G6745" s="130">
        <v>357684</v>
      </c>
      <c r="H6745" s="130" t="str">
        <f t="shared" si="210"/>
        <v>KT-200099</v>
      </c>
      <c r="I6745" s="130" t="str">
        <f t="shared" si="211"/>
        <v>A</v>
      </c>
    </row>
    <row r="6746" spans="1:9" x14ac:dyDescent="0.15">
      <c r="A6746" s="130">
        <v>6744</v>
      </c>
      <c r="B6746" s="130" t="s">
        <v>8828</v>
      </c>
      <c r="C6746" s="130" t="s">
        <v>19162</v>
      </c>
      <c r="D6746" s="130">
        <v>100</v>
      </c>
      <c r="E6746" s="130" t="s">
        <v>12355</v>
      </c>
      <c r="F6746" s="130">
        <v>2577600</v>
      </c>
      <c r="G6746" s="130">
        <v>2587000</v>
      </c>
      <c r="H6746" s="130" t="str">
        <f t="shared" si="210"/>
        <v>KT-200100</v>
      </c>
      <c r="I6746" s="130" t="str">
        <f t="shared" si="211"/>
        <v>A</v>
      </c>
    </row>
    <row r="6747" spans="1:9" x14ac:dyDescent="0.15">
      <c r="A6747" s="130">
        <v>6745</v>
      </c>
      <c r="B6747" s="130" t="s">
        <v>8829</v>
      </c>
      <c r="C6747" s="130" t="s">
        <v>19164</v>
      </c>
      <c r="D6747" s="130">
        <v>480</v>
      </c>
      <c r="E6747" s="130" t="s">
        <v>12368</v>
      </c>
      <c r="F6747" s="130">
        <v>6037818</v>
      </c>
      <c r="G6747" s="130">
        <v>7238059</v>
      </c>
      <c r="H6747" s="130" t="str">
        <f t="shared" si="210"/>
        <v>KT-200101</v>
      </c>
      <c r="I6747" s="130" t="str">
        <f t="shared" si="211"/>
        <v>A</v>
      </c>
    </row>
    <row r="6748" spans="1:9" x14ac:dyDescent="0.15">
      <c r="A6748" s="130">
        <v>6746</v>
      </c>
      <c r="B6748" s="130" t="s">
        <v>23298</v>
      </c>
      <c r="C6748" s="130" t="s">
        <v>17627</v>
      </c>
      <c r="D6748" s="130">
        <v>2300</v>
      </c>
      <c r="E6748" s="130" t="s">
        <v>12372</v>
      </c>
      <c r="F6748" s="130">
        <v>3609178</v>
      </c>
      <c r="G6748" s="130">
        <v>3609178</v>
      </c>
      <c r="H6748" s="130" t="str">
        <f t="shared" si="210"/>
        <v>KT-200102</v>
      </c>
      <c r="I6748" s="130" t="str">
        <f t="shared" si="211"/>
        <v>A</v>
      </c>
    </row>
    <row r="6749" spans="1:9" x14ac:dyDescent="0.15">
      <c r="A6749" s="130">
        <v>6747</v>
      </c>
      <c r="B6749" s="130" t="s">
        <v>23296</v>
      </c>
      <c r="C6749" s="130" t="s">
        <v>15175</v>
      </c>
      <c r="D6749" s="130">
        <v>100</v>
      </c>
      <c r="E6749" s="130" t="s">
        <v>13483</v>
      </c>
      <c r="F6749" s="130">
        <v>133294</v>
      </c>
      <c r="G6749" s="130">
        <v>181294</v>
      </c>
      <c r="H6749" s="130" t="str">
        <f t="shared" si="210"/>
        <v>KT-200103</v>
      </c>
      <c r="I6749" s="130" t="str">
        <f t="shared" si="211"/>
        <v>A</v>
      </c>
    </row>
    <row r="6750" spans="1:9" x14ac:dyDescent="0.15">
      <c r="A6750" s="130">
        <v>6748</v>
      </c>
      <c r="B6750" s="130" t="s">
        <v>23292</v>
      </c>
      <c r="C6750" s="130" t="s">
        <v>24149</v>
      </c>
      <c r="D6750" s="130">
        <v>50</v>
      </c>
      <c r="E6750" s="130" t="s">
        <v>12402</v>
      </c>
      <c r="F6750" s="130">
        <v>229515</v>
      </c>
      <c r="G6750" s="130">
        <v>231665</v>
      </c>
      <c r="H6750" s="130" t="str">
        <f t="shared" si="210"/>
        <v>KT-200104</v>
      </c>
      <c r="I6750" s="130" t="str">
        <f t="shared" si="211"/>
        <v>A</v>
      </c>
    </row>
    <row r="6751" spans="1:9" x14ac:dyDescent="0.15">
      <c r="A6751" s="130">
        <v>6749</v>
      </c>
      <c r="B6751" s="130" t="s">
        <v>23288</v>
      </c>
      <c r="C6751" s="130" t="s">
        <v>24150</v>
      </c>
      <c r="D6751" s="130">
        <v>400</v>
      </c>
      <c r="E6751" s="130" t="s">
        <v>12372</v>
      </c>
      <c r="F6751" s="130">
        <v>9399092</v>
      </c>
      <c r="G6751" s="130">
        <v>10692274</v>
      </c>
      <c r="H6751" s="130" t="str">
        <f t="shared" si="210"/>
        <v>KT-200105</v>
      </c>
      <c r="I6751" s="130" t="str">
        <f t="shared" si="211"/>
        <v>A</v>
      </c>
    </row>
    <row r="6752" spans="1:9" x14ac:dyDescent="0.15">
      <c r="A6752" s="130">
        <v>6750</v>
      </c>
      <c r="B6752" s="130" t="s">
        <v>23286</v>
      </c>
      <c r="C6752" s="130" t="s">
        <v>24151</v>
      </c>
      <c r="D6752" s="130">
        <v>1000</v>
      </c>
      <c r="E6752" s="130" t="s">
        <v>12355</v>
      </c>
      <c r="F6752" s="130">
        <v>135057800</v>
      </c>
      <c r="G6752" s="130">
        <v>142374500</v>
      </c>
      <c r="H6752" s="130" t="str">
        <f t="shared" si="210"/>
        <v>KT-200106</v>
      </c>
      <c r="I6752" s="130" t="str">
        <f t="shared" si="211"/>
        <v>A</v>
      </c>
    </row>
    <row r="6753" spans="1:9" x14ac:dyDescent="0.15">
      <c r="A6753" s="130">
        <v>6751</v>
      </c>
      <c r="B6753" s="130" t="s">
        <v>23268</v>
      </c>
      <c r="C6753" s="130" t="s">
        <v>24152</v>
      </c>
      <c r="D6753" s="130">
        <v>100</v>
      </c>
      <c r="E6753" s="130" t="s">
        <v>12368</v>
      </c>
      <c r="F6753" s="130">
        <v>1275542</v>
      </c>
      <c r="G6753" s="130">
        <v>602810</v>
      </c>
      <c r="H6753" s="130" t="str">
        <f t="shared" si="210"/>
        <v>KT-200107</v>
      </c>
      <c r="I6753" s="130" t="str">
        <f t="shared" si="211"/>
        <v>A</v>
      </c>
    </row>
    <row r="6754" spans="1:9" x14ac:dyDescent="0.15">
      <c r="A6754" s="130">
        <v>6752</v>
      </c>
      <c r="B6754" s="130" t="s">
        <v>23266</v>
      </c>
      <c r="C6754" s="130" t="s">
        <v>24153</v>
      </c>
      <c r="D6754" s="130">
        <v>1</v>
      </c>
      <c r="E6754" s="130" t="s">
        <v>12462</v>
      </c>
      <c r="F6754" s="130">
        <v>1750833.5</v>
      </c>
      <c r="G6754" s="130">
        <v>341633.5</v>
      </c>
      <c r="H6754" s="130" t="str">
        <f t="shared" si="210"/>
        <v>KT-200108</v>
      </c>
      <c r="I6754" s="130" t="str">
        <f t="shared" si="211"/>
        <v>A</v>
      </c>
    </row>
    <row r="6755" spans="1:9" x14ac:dyDescent="0.15">
      <c r="A6755" s="130">
        <v>6753</v>
      </c>
      <c r="B6755" s="130" t="s">
        <v>23264</v>
      </c>
      <c r="C6755" s="130" t="s">
        <v>24154</v>
      </c>
      <c r="D6755" s="130">
        <v>10000</v>
      </c>
      <c r="E6755" s="130" t="s">
        <v>12361</v>
      </c>
      <c r="F6755" s="130">
        <v>1778760</v>
      </c>
      <c r="G6755" s="130">
        <v>1905760</v>
      </c>
      <c r="H6755" s="130" t="str">
        <f t="shared" si="210"/>
        <v>KT-200109</v>
      </c>
      <c r="I6755" s="130" t="str">
        <f t="shared" si="211"/>
        <v>A</v>
      </c>
    </row>
    <row r="6756" spans="1:9" x14ac:dyDescent="0.15">
      <c r="A6756" s="130">
        <v>6754</v>
      </c>
      <c r="B6756" s="130" t="s">
        <v>23246</v>
      </c>
      <c r="C6756" s="130" t="s">
        <v>24155</v>
      </c>
      <c r="D6756" s="130">
        <v>800</v>
      </c>
      <c r="E6756" s="130" t="s">
        <v>12355</v>
      </c>
      <c r="F6756" s="130">
        <v>13.85</v>
      </c>
      <c r="G6756" s="130">
        <v>82839.03</v>
      </c>
      <c r="H6756" s="130" t="str">
        <f t="shared" si="210"/>
        <v>KT-200110</v>
      </c>
      <c r="I6756" s="130" t="str">
        <f t="shared" si="211"/>
        <v>A</v>
      </c>
    </row>
    <row r="6757" spans="1:9" x14ac:dyDescent="0.15">
      <c r="A6757" s="130">
        <v>6755</v>
      </c>
      <c r="B6757" s="130" t="s">
        <v>23240</v>
      </c>
      <c r="C6757" s="130" t="s">
        <v>24156</v>
      </c>
      <c r="D6757" s="130">
        <v>100</v>
      </c>
      <c r="E6757" s="130" t="s">
        <v>12368</v>
      </c>
      <c r="F6757" s="130">
        <v>2685000</v>
      </c>
      <c r="G6757" s="130">
        <v>3847000</v>
      </c>
      <c r="H6757" s="130" t="str">
        <f t="shared" si="210"/>
        <v>KT-200111</v>
      </c>
      <c r="I6757" s="130" t="str">
        <f t="shared" si="211"/>
        <v>A</v>
      </c>
    </row>
    <row r="6758" spans="1:9" x14ac:dyDescent="0.15">
      <c r="A6758" s="130">
        <v>6756</v>
      </c>
      <c r="B6758" s="130" t="s">
        <v>23238</v>
      </c>
      <c r="C6758" s="130" t="s">
        <v>24157</v>
      </c>
      <c r="D6758" s="130">
        <v>1</v>
      </c>
      <c r="E6758" s="130" t="s">
        <v>12688</v>
      </c>
      <c r="F6758" s="130">
        <v>4419</v>
      </c>
      <c r="G6758" s="130">
        <v>39390</v>
      </c>
      <c r="H6758" s="130" t="str">
        <f t="shared" si="210"/>
        <v>KT-200112</v>
      </c>
      <c r="I6758" s="130" t="str">
        <f t="shared" si="211"/>
        <v>A</v>
      </c>
    </row>
    <row r="6759" spans="1:9" x14ac:dyDescent="0.15">
      <c r="A6759" s="130">
        <v>6757</v>
      </c>
      <c r="B6759" s="130" t="s">
        <v>23228</v>
      </c>
      <c r="C6759" s="130" t="s">
        <v>17663</v>
      </c>
      <c r="D6759" s="130">
        <v>10</v>
      </c>
      <c r="E6759" s="130" t="s">
        <v>12434</v>
      </c>
      <c r="F6759" s="130">
        <v>623800</v>
      </c>
      <c r="G6759" s="130">
        <v>142000</v>
      </c>
      <c r="H6759" s="130" t="str">
        <f t="shared" si="210"/>
        <v>KT-200113</v>
      </c>
      <c r="I6759" s="130" t="str">
        <f t="shared" si="211"/>
        <v>A</v>
      </c>
    </row>
    <row r="6760" spans="1:9" x14ac:dyDescent="0.15">
      <c r="A6760" s="130">
        <v>6758</v>
      </c>
      <c r="B6760" s="130" t="s">
        <v>23226</v>
      </c>
      <c r="C6760" s="130" t="s">
        <v>24158</v>
      </c>
      <c r="D6760" s="130">
        <v>1000</v>
      </c>
      <c r="E6760" s="130" t="s">
        <v>12372</v>
      </c>
      <c r="F6760" s="130">
        <v>40890.199999999997</v>
      </c>
      <c r="G6760" s="130">
        <v>172603.38</v>
      </c>
      <c r="H6760" s="130" t="str">
        <f t="shared" si="210"/>
        <v>KT-200114</v>
      </c>
      <c r="I6760" s="130" t="str">
        <f t="shared" si="211"/>
        <v>A</v>
      </c>
    </row>
    <row r="6761" spans="1:9" x14ac:dyDescent="0.15">
      <c r="A6761" s="130">
        <v>6759</v>
      </c>
      <c r="B6761" s="130" t="s">
        <v>23216</v>
      </c>
      <c r="C6761" s="130" t="s">
        <v>24159</v>
      </c>
      <c r="D6761" s="130">
        <v>100</v>
      </c>
      <c r="E6761" s="130" t="s">
        <v>12361</v>
      </c>
      <c r="F6761" s="130">
        <v>492720</v>
      </c>
      <c r="G6761" s="130">
        <v>791080</v>
      </c>
      <c r="H6761" s="130" t="str">
        <f t="shared" si="210"/>
        <v>KT-200115</v>
      </c>
      <c r="I6761" s="130" t="str">
        <f t="shared" si="211"/>
        <v>A</v>
      </c>
    </row>
    <row r="6762" spans="1:9" x14ac:dyDescent="0.15">
      <c r="A6762" s="130">
        <v>6760</v>
      </c>
      <c r="B6762" s="130" t="s">
        <v>23206</v>
      </c>
      <c r="C6762" s="130" t="s">
        <v>24160</v>
      </c>
      <c r="D6762" s="130">
        <v>10</v>
      </c>
      <c r="E6762" s="130" t="s">
        <v>13041</v>
      </c>
      <c r="F6762" s="130">
        <v>1713615</v>
      </c>
      <c r="G6762" s="130">
        <v>5840158</v>
      </c>
      <c r="H6762" s="130" t="str">
        <f t="shared" si="210"/>
        <v>KT-200116</v>
      </c>
      <c r="I6762" s="130" t="str">
        <f t="shared" si="211"/>
        <v>A</v>
      </c>
    </row>
    <row r="6763" spans="1:9" x14ac:dyDescent="0.15">
      <c r="A6763" s="130">
        <v>6761</v>
      </c>
      <c r="B6763" s="130" t="s">
        <v>23200</v>
      </c>
      <c r="C6763" s="130" t="s">
        <v>24161</v>
      </c>
      <c r="D6763" s="130">
        <v>0.2</v>
      </c>
      <c r="E6763" s="130" t="s">
        <v>13132</v>
      </c>
      <c r="F6763" s="130">
        <v>2955124</v>
      </c>
      <c r="G6763" s="130">
        <v>4480690</v>
      </c>
      <c r="H6763" s="130" t="str">
        <f t="shared" si="210"/>
        <v>KT-200117</v>
      </c>
      <c r="I6763" s="130" t="str">
        <f t="shared" si="211"/>
        <v>A</v>
      </c>
    </row>
    <row r="6764" spans="1:9" x14ac:dyDescent="0.15">
      <c r="A6764" s="130">
        <v>6762</v>
      </c>
      <c r="B6764" s="130" t="s">
        <v>23194</v>
      </c>
      <c r="C6764" s="130" t="s">
        <v>24162</v>
      </c>
      <c r="D6764" s="130">
        <v>100</v>
      </c>
      <c r="E6764" s="130" t="s">
        <v>12368</v>
      </c>
      <c r="F6764" s="130">
        <v>658300</v>
      </c>
      <c r="G6764" s="130">
        <v>964400</v>
      </c>
      <c r="H6764" s="130" t="str">
        <f t="shared" si="210"/>
        <v>KT-200118</v>
      </c>
      <c r="I6764" s="130" t="str">
        <f t="shared" si="211"/>
        <v>A</v>
      </c>
    </row>
    <row r="6765" spans="1:9" x14ac:dyDescent="0.15">
      <c r="A6765" s="130">
        <v>6763</v>
      </c>
      <c r="B6765" s="130" t="s">
        <v>23192</v>
      </c>
      <c r="C6765" s="130" t="s">
        <v>1972</v>
      </c>
      <c r="D6765" s="130">
        <v>100</v>
      </c>
      <c r="E6765" s="130" t="s">
        <v>12368</v>
      </c>
      <c r="F6765" s="130">
        <v>13372057</v>
      </c>
      <c r="G6765" s="130">
        <v>5342375</v>
      </c>
      <c r="H6765" s="130" t="str">
        <f t="shared" si="210"/>
        <v>KT-200119</v>
      </c>
      <c r="I6765" s="130" t="str">
        <f t="shared" si="211"/>
        <v>A</v>
      </c>
    </row>
    <row r="6766" spans="1:9" x14ac:dyDescent="0.15">
      <c r="A6766" s="130">
        <v>6764</v>
      </c>
      <c r="B6766" s="130" t="s">
        <v>23186</v>
      </c>
      <c r="C6766" s="130" t="s">
        <v>24163</v>
      </c>
      <c r="D6766" s="130">
        <v>12</v>
      </c>
      <c r="E6766" s="130" t="s">
        <v>12370</v>
      </c>
      <c r="F6766" s="130">
        <v>2156550</v>
      </c>
      <c r="G6766" s="130">
        <v>5625004</v>
      </c>
      <c r="H6766" s="130" t="str">
        <f t="shared" si="210"/>
        <v>KT-200120</v>
      </c>
      <c r="I6766" s="130" t="str">
        <f t="shared" si="211"/>
        <v>A</v>
      </c>
    </row>
    <row r="6767" spans="1:9" x14ac:dyDescent="0.15">
      <c r="A6767" s="130">
        <v>6765</v>
      </c>
      <c r="B6767" s="130" t="s">
        <v>23184</v>
      </c>
      <c r="C6767" s="130" t="s">
        <v>24164</v>
      </c>
      <c r="D6767" s="130">
        <v>66</v>
      </c>
      <c r="E6767" s="130" t="s">
        <v>12676</v>
      </c>
      <c r="F6767" s="130">
        <v>74562.5</v>
      </c>
      <c r="G6767" s="130">
        <v>532125</v>
      </c>
      <c r="H6767" s="130" t="str">
        <f t="shared" si="210"/>
        <v>KT-200121</v>
      </c>
      <c r="I6767" s="130" t="str">
        <f t="shared" si="211"/>
        <v>A</v>
      </c>
    </row>
    <row r="6768" spans="1:9" x14ac:dyDescent="0.15">
      <c r="A6768" s="130">
        <v>6766</v>
      </c>
      <c r="B6768" s="130" t="s">
        <v>24165</v>
      </c>
      <c r="C6768" s="130" t="s">
        <v>24166</v>
      </c>
      <c r="D6768" s="130">
        <v>12</v>
      </c>
      <c r="E6768" s="130" t="s">
        <v>24167</v>
      </c>
      <c r="F6768" s="130">
        <v>773108</v>
      </c>
      <c r="G6768" s="130">
        <v>5761747</v>
      </c>
      <c r="H6768" s="130" t="str">
        <f t="shared" si="210"/>
        <v>KT-200122</v>
      </c>
      <c r="I6768" s="130" t="str">
        <f t="shared" si="211"/>
        <v>A</v>
      </c>
    </row>
    <row r="6769" spans="1:9" x14ac:dyDescent="0.15">
      <c r="A6769" s="130">
        <v>6767</v>
      </c>
      <c r="B6769" s="130" t="s">
        <v>23182</v>
      </c>
      <c r="C6769" s="130" t="s">
        <v>24168</v>
      </c>
      <c r="D6769" s="130">
        <v>1</v>
      </c>
      <c r="E6769" s="130" t="s">
        <v>12893</v>
      </c>
      <c r="F6769" s="130">
        <v>2546500</v>
      </c>
      <c r="G6769" s="130">
        <v>2213000</v>
      </c>
      <c r="H6769" s="130" t="str">
        <f t="shared" si="210"/>
        <v>KT-200123</v>
      </c>
      <c r="I6769" s="130" t="str">
        <f t="shared" si="211"/>
        <v>A</v>
      </c>
    </row>
    <row r="6770" spans="1:9" x14ac:dyDescent="0.15">
      <c r="A6770" s="130">
        <v>6768</v>
      </c>
      <c r="B6770" s="130" t="s">
        <v>23166</v>
      </c>
      <c r="C6770" s="130" t="s">
        <v>24169</v>
      </c>
      <c r="D6770" s="130">
        <v>1</v>
      </c>
      <c r="E6770" s="130" t="s">
        <v>12402</v>
      </c>
      <c r="F6770" s="130">
        <v>17300</v>
      </c>
      <c r="G6770" s="130">
        <v>16300</v>
      </c>
      <c r="H6770" s="130" t="str">
        <f t="shared" si="210"/>
        <v>KT-200124</v>
      </c>
      <c r="I6770" s="130" t="str">
        <f t="shared" si="211"/>
        <v>A</v>
      </c>
    </row>
    <row r="6771" spans="1:9" x14ac:dyDescent="0.15">
      <c r="A6771" s="130">
        <v>6769</v>
      </c>
      <c r="B6771" s="130" t="s">
        <v>23162</v>
      </c>
      <c r="C6771" s="130" t="s">
        <v>24170</v>
      </c>
      <c r="D6771" s="130">
        <v>6</v>
      </c>
      <c r="E6771" s="130" t="s">
        <v>14453</v>
      </c>
      <c r="F6771" s="130">
        <v>109608</v>
      </c>
      <c r="G6771" s="130">
        <v>46462</v>
      </c>
      <c r="H6771" s="130" t="str">
        <f t="shared" si="210"/>
        <v>KT-200125</v>
      </c>
      <c r="I6771" s="130" t="str">
        <f t="shared" si="211"/>
        <v>A</v>
      </c>
    </row>
    <row r="6772" spans="1:9" x14ac:dyDescent="0.15">
      <c r="A6772" s="130">
        <v>6770</v>
      </c>
      <c r="B6772" s="130" t="s">
        <v>23160</v>
      </c>
      <c r="C6772" s="130" t="s">
        <v>24171</v>
      </c>
      <c r="D6772" s="130">
        <v>1</v>
      </c>
      <c r="E6772" s="130" t="s">
        <v>12569</v>
      </c>
      <c r="F6772" s="130">
        <v>717231</v>
      </c>
      <c r="G6772" s="130">
        <v>1906746</v>
      </c>
      <c r="H6772" s="130" t="str">
        <f t="shared" si="210"/>
        <v>KT-200126</v>
      </c>
      <c r="I6772" s="130" t="str">
        <f t="shared" si="211"/>
        <v>A</v>
      </c>
    </row>
    <row r="6773" spans="1:9" x14ac:dyDescent="0.15">
      <c r="A6773" s="130">
        <v>6771</v>
      </c>
      <c r="B6773" s="130" t="s">
        <v>23154</v>
      </c>
      <c r="C6773" s="130" t="s">
        <v>24172</v>
      </c>
      <c r="D6773" s="130">
        <v>10</v>
      </c>
      <c r="E6773" s="130" t="s">
        <v>12355</v>
      </c>
      <c r="F6773" s="130">
        <v>1213930</v>
      </c>
      <c r="G6773" s="130">
        <v>1961455</v>
      </c>
      <c r="H6773" s="130" t="str">
        <f t="shared" si="210"/>
        <v>KT-200127</v>
      </c>
      <c r="I6773" s="130" t="str">
        <f t="shared" si="211"/>
        <v>A</v>
      </c>
    </row>
    <row r="6774" spans="1:9" x14ac:dyDescent="0.15">
      <c r="A6774" s="130">
        <v>6772</v>
      </c>
      <c r="B6774" s="130" t="s">
        <v>23146</v>
      </c>
      <c r="C6774" s="130" t="s">
        <v>24173</v>
      </c>
      <c r="D6774" s="130">
        <v>2</v>
      </c>
      <c r="E6774" s="130" t="s">
        <v>14832</v>
      </c>
      <c r="F6774" s="130">
        <v>63071967.200000003</v>
      </c>
      <c r="G6774" s="130">
        <v>63094101.600000001</v>
      </c>
      <c r="H6774" s="130" t="str">
        <f t="shared" si="210"/>
        <v>KT-200128</v>
      </c>
      <c r="I6774" s="130" t="str">
        <f t="shared" si="211"/>
        <v>A</v>
      </c>
    </row>
    <row r="6775" spans="1:9" x14ac:dyDescent="0.15">
      <c r="A6775" s="130">
        <v>6773</v>
      </c>
      <c r="B6775" s="130" t="s">
        <v>23142</v>
      </c>
      <c r="C6775" s="130" t="s">
        <v>24174</v>
      </c>
      <c r="D6775" s="130">
        <v>37500</v>
      </c>
      <c r="E6775" s="130" t="s">
        <v>12372</v>
      </c>
      <c r="F6775" s="130">
        <v>966000</v>
      </c>
      <c r="G6775" s="130">
        <v>1333499</v>
      </c>
      <c r="H6775" s="130" t="str">
        <f t="shared" si="210"/>
        <v>KT-200129</v>
      </c>
      <c r="I6775" s="130" t="str">
        <f t="shared" si="211"/>
        <v>A</v>
      </c>
    </row>
    <row r="6776" spans="1:9" x14ac:dyDescent="0.15">
      <c r="A6776" s="130">
        <v>6774</v>
      </c>
      <c r="B6776" s="130" t="s">
        <v>23112</v>
      </c>
      <c r="C6776" s="130" t="s">
        <v>1940</v>
      </c>
      <c r="D6776" s="130">
        <v>1300</v>
      </c>
      <c r="E6776" s="130" t="s">
        <v>12368</v>
      </c>
      <c r="F6776" s="130">
        <v>2959999.6</v>
      </c>
      <c r="G6776" s="130">
        <v>1657999.7</v>
      </c>
      <c r="H6776" s="130" t="str">
        <f t="shared" si="210"/>
        <v>KT-200130</v>
      </c>
      <c r="I6776" s="130" t="str">
        <f t="shared" si="211"/>
        <v>A</v>
      </c>
    </row>
    <row r="6777" spans="1:9" x14ac:dyDescent="0.15">
      <c r="A6777" s="130">
        <v>6775</v>
      </c>
      <c r="B6777" s="130" t="s">
        <v>23110</v>
      </c>
      <c r="C6777" s="130" t="s">
        <v>24175</v>
      </c>
      <c r="D6777" s="130">
        <v>100</v>
      </c>
      <c r="E6777" s="130" t="s">
        <v>12372</v>
      </c>
      <c r="F6777" s="130">
        <v>9055</v>
      </c>
      <c r="G6777" s="130">
        <v>9641</v>
      </c>
      <c r="H6777" s="130" t="str">
        <f t="shared" si="210"/>
        <v>KT-200131</v>
      </c>
      <c r="I6777" s="130" t="str">
        <f t="shared" si="211"/>
        <v>A</v>
      </c>
    </row>
    <row r="6778" spans="1:9" x14ac:dyDescent="0.15">
      <c r="A6778" s="130">
        <v>6776</v>
      </c>
      <c r="B6778" s="130" t="s">
        <v>23108</v>
      </c>
      <c r="C6778" s="130" t="s">
        <v>24176</v>
      </c>
      <c r="D6778" s="130">
        <v>1</v>
      </c>
      <c r="E6778" s="130" t="s">
        <v>13699</v>
      </c>
      <c r="F6778" s="130">
        <v>528000</v>
      </c>
      <c r="G6778" s="130">
        <v>1391200</v>
      </c>
      <c r="H6778" s="130" t="str">
        <f t="shared" si="210"/>
        <v>KT-200132</v>
      </c>
      <c r="I6778" s="130" t="str">
        <f t="shared" si="211"/>
        <v>A</v>
      </c>
    </row>
    <row r="6779" spans="1:9" x14ac:dyDescent="0.15">
      <c r="A6779" s="130">
        <v>6777</v>
      </c>
      <c r="B6779" s="130" t="s">
        <v>23106</v>
      </c>
      <c r="C6779" s="130" t="s">
        <v>14201</v>
      </c>
      <c r="D6779" s="130">
        <v>400</v>
      </c>
      <c r="E6779" s="130" t="s">
        <v>12368</v>
      </c>
      <c r="F6779" s="130">
        <v>3549558.4</v>
      </c>
      <c r="G6779" s="130">
        <v>5426019.2000000002</v>
      </c>
      <c r="H6779" s="130" t="str">
        <f t="shared" si="210"/>
        <v>KT-200133</v>
      </c>
      <c r="I6779" s="130" t="str">
        <f t="shared" si="211"/>
        <v>A</v>
      </c>
    </row>
    <row r="6780" spans="1:9" x14ac:dyDescent="0.15">
      <c r="A6780" s="130">
        <v>6778</v>
      </c>
      <c r="B6780" s="130" t="s">
        <v>23104</v>
      </c>
      <c r="C6780" s="130" t="s">
        <v>24177</v>
      </c>
      <c r="D6780" s="130">
        <v>1</v>
      </c>
      <c r="E6780" s="130" t="s">
        <v>12676</v>
      </c>
      <c r="F6780" s="130">
        <v>109000</v>
      </c>
      <c r="G6780" s="130">
        <v>43800</v>
      </c>
      <c r="H6780" s="130" t="str">
        <f t="shared" si="210"/>
        <v>KT-200134</v>
      </c>
      <c r="I6780" s="130" t="str">
        <f t="shared" si="211"/>
        <v>A</v>
      </c>
    </row>
    <row r="6781" spans="1:9" x14ac:dyDescent="0.15">
      <c r="A6781" s="130">
        <v>6779</v>
      </c>
      <c r="B6781" s="130" t="s">
        <v>23102</v>
      </c>
      <c r="C6781" s="130" t="s">
        <v>24178</v>
      </c>
      <c r="D6781" s="130">
        <v>1000</v>
      </c>
      <c r="E6781" s="130" t="s">
        <v>12361</v>
      </c>
      <c r="F6781" s="130">
        <v>8958000</v>
      </c>
      <c r="G6781" s="130">
        <v>23899000</v>
      </c>
      <c r="H6781" s="130" t="str">
        <f t="shared" si="210"/>
        <v>KT-200135</v>
      </c>
      <c r="I6781" s="130" t="str">
        <f t="shared" si="211"/>
        <v>A</v>
      </c>
    </row>
    <row r="6782" spans="1:9" x14ac:dyDescent="0.15">
      <c r="A6782" s="130">
        <v>6780</v>
      </c>
      <c r="B6782" s="130" t="s">
        <v>23094</v>
      </c>
      <c r="C6782" s="130" t="s">
        <v>24179</v>
      </c>
      <c r="D6782" s="130">
        <v>1</v>
      </c>
      <c r="E6782" s="130" t="s">
        <v>12893</v>
      </c>
      <c r="F6782" s="130">
        <v>91290</v>
      </c>
      <c r="G6782" s="130">
        <v>161750</v>
      </c>
      <c r="H6782" s="130" t="str">
        <f t="shared" si="210"/>
        <v>KT-200136</v>
      </c>
      <c r="I6782" s="130" t="str">
        <f t="shared" si="211"/>
        <v>A</v>
      </c>
    </row>
    <row r="6783" spans="1:9" x14ac:dyDescent="0.15">
      <c r="A6783" s="130">
        <v>6781</v>
      </c>
      <c r="B6783" s="130" t="s">
        <v>23076</v>
      </c>
      <c r="C6783" s="130" t="s">
        <v>24180</v>
      </c>
      <c r="D6783" s="130">
        <v>3</v>
      </c>
      <c r="E6783" s="130" t="s">
        <v>12784</v>
      </c>
      <c r="F6783" s="130">
        <v>35612442</v>
      </c>
      <c r="G6783" s="130">
        <v>10537339.800000001</v>
      </c>
      <c r="H6783" s="130" t="str">
        <f t="shared" si="210"/>
        <v>KT-200137</v>
      </c>
      <c r="I6783" s="130" t="str">
        <f t="shared" si="211"/>
        <v>A</v>
      </c>
    </row>
    <row r="6784" spans="1:9" x14ac:dyDescent="0.15">
      <c r="A6784" s="130">
        <v>6782</v>
      </c>
      <c r="B6784" s="130" t="s">
        <v>23064</v>
      </c>
      <c r="C6784" s="130" t="s">
        <v>24181</v>
      </c>
      <c r="D6784" s="130">
        <v>10000</v>
      </c>
      <c r="E6784" s="130" t="s">
        <v>12368</v>
      </c>
      <c r="F6784" s="130">
        <v>8164160</v>
      </c>
      <c r="G6784" s="130">
        <v>9130616</v>
      </c>
      <c r="H6784" s="130" t="str">
        <f t="shared" si="210"/>
        <v>KT-200138</v>
      </c>
      <c r="I6784" s="130" t="str">
        <f t="shared" si="211"/>
        <v>A</v>
      </c>
    </row>
    <row r="6785" spans="1:9" x14ac:dyDescent="0.15">
      <c r="A6785" s="130">
        <v>6783</v>
      </c>
      <c r="B6785" s="130" t="s">
        <v>23060</v>
      </c>
      <c r="C6785" s="130" t="s">
        <v>1654</v>
      </c>
      <c r="D6785" s="130">
        <v>120</v>
      </c>
      <c r="E6785" s="130" t="s">
        <v>12372</v>
      </c>
      <c r="F6785" s="130">
        <v>163680</v>
      </c>
      <c r="G6785" s="130">
        <v>61920</v>
      </c>
      <c r="H6785" s="130" t="str">
        <f t="shared" si="210"/>
        <v>KT-200139</v>
      </c>
      <c r="I6785" s="130" t="str">
        <f t="shared" si="211"/>
        <v>A</v>
      </c>
    </row>
    <row r="6786" spans="1:9" x14ac:dyDescent="0.15">
      <c r="A6786" s="130">
        <v>6784</v>
      </c>
      <c r="B6786" s="130" t="s">
        <v>23058</v>
      </c>
      <c r="C6786" s="130" t="s">
        <v>24182</v>
      </c>
      <c r="D6786" s="130">
        <v>2120</v>
      </c>
      <c r="E6786" s="130" t="s">
        <v>13951</v>
      </c>
      <c r="F6786" s="130">
        <v>70716800</v>
      </c>
      <c r="G6786" s="130">
        <v>78077080</v>
      </c>
      <c r="H6786" s="130" t="str">
        <f t="shared" si="210"/>
        <v>KT-200140</v>
      </c>
      <c r="I6786" s="130" t="str">
        <f t="shared" si="211"/>
        <v>A</v>
      </c>
    </row>
    <row r="6787" spans="1:9" x14ac:dyDescent="0.15">
      <c r="A6787" s="130">
        <v>6785</v>
      </c>
      <c r="B6787" s="130" t="s">
        <v>23056</v>
      </c>
      <c r="C6787" s="130" t="s">
        <v>24183</v>
      </c>
      <c r="D6787" s="130">
        <v>2120</v>
      </c>
      <c r="E6787" s="130" t="s">
        <v>13951</v>
      </c>
      <c r="F6787" s="130">
        <v>70437600</v>
      </c>
      <c r="G6787" s="130">
        <v>132500000</v>
      </c>
      <c r="H6787" s="130" t="str">
        <f t="shared" si="210"/>
        <v>KT-200141</v>
      </c>
      <c r="I6787" s="130" t="str">
        <f t="shared" si="211"/>
        <v>A</v>
      </c>
    </row>
    <row r="6788" spans="1:9" x14ac:dyDescent="0.15">
      <c r="A6788" s="130">
        <v>6786</v>
      </c>
      <c r="B6788" s="130" t="s">
        <v>23054</v>
      </c>
      <c r="C6788" s="130" t="s">
        <v>24184</v>
      </c>
      <c r="D6788" s="130">
        <v>1</v>
      </c>
      <c r="E6788" s="130" t="s">
        <v>12446</v>
      </c>
      <c r="F6788" s="130">
        <v>171300</v>
      </c>
      <c r="G6788" s="130">
        <v>104300</v>
      </c>
      <c r="H6788" s="130" t="str">
        <f t="shared" ref="H6788:H6851" si="212">LEFT(B6788,FIND("-",B6788)+6)</f>
        <v>KT-200142</v>
      </c>
      <c r="I6788" s="130" t="str">
        <f t="shared" ref="I6788:I6851" si="213">RIGHT(B6788,LEN(B6788)-FIND("-",B6788)-7)</f>
        <v>A</v>
      </c>
    </row>
    <row r="6789" spans="1:9" x14ac:dyDescent="0.15">
      <c r="A6789" s="130">
        <v>6787</v>
      </c>
      <c r="B6789" s="130" t="s">
        <v>23050</v>
      </c>
      <c r="C6789" s="130" t="s">
        <v>24185</v>
      </c>
      <c r="D6789" s="130">
        <v>1</v>
      </c>
      <c r="E6789" s="130" t="s">
        <v>12446</v>
      </c>
      <c r="F6789" s="130">
        <v>437056</v>
      </c>
      <c r="G6789" s="130">
        <v>328957.02</v>
      </c>
      <c r="H6789" s="130" t="str">
        <f t="shared" si="212"/>
        <v>KT-200143</v>
      </c>
      <c r="I6789" s="130" t="str">
        <f t="shared" si="213"/>
        <v>A</v>
      </c>
    </row>
    <row r="6790" spans="1:9" x14ac:dyDescent="0.15">
      <c r="A6790" s="130">
        <v>6788</v>
      </c>
      <c r="B6790" s="130" t="s">
        <v>23048</v>
      </c>
      <c r="C6790" s="130" t="s">
        <v>24186</v>
      </c>
      <c r="D6790" s="130">
        <v>1000</v>
      </c>
      <c r="E6790" s="130" t="s">
        <v>12372</v>
      </c>
      <c r="F6790" s="130">
        <v>390050.7</v>
      </c>
      <c r="G6790" s="130">
        <v>342871.2</v>
      </c>
      <c r="H6790" s="130" t="str">
        <f t="shared" si="212"/>
        <v>KT-200144</v>
      </c>
      <c r="I6790" s="130" t="str">
        <f t="shared" si="213"/>
        <v>A</v>
      </c>
    </row>
    <row r="6791" spans="1:9" x14ac:dyDescent="0.15">
      <c r="A6791" s="130">
        <v>6789</v>
      </c>
      <c r="B6791" s="130" t="s">
        <v>23046</v>
      </c>
      <c r="C6791" s="130" t="s">
        <v>24187</v>
      </c>
      <c r="D6791" s="130">
        <v>18000</v>
      </c>
      <c r="E6791" s="130" t="s">
        <v>12372</v>
      </c>
      <c r="F6791" s="130">
        <v>6842623</v>
      </c>
      <c r="G6791" s="130">
        <v>7467935</v>
      </c>
      <c r="H6791" s="130" t="str">
        <f t="shared" si="212"/>
        <v>KT-200145</v>
      </c>
      <c r="I6791" s="130" t="str">
        <f t="shared" si="213"/>
        <v>A</v>
      </c>
    </row>
    <row r="6792" spans="1:9" x14ac:dyDescent="0.15">
      <c r="A6792" s="130">
        <v>6790</v>
      </c>
      <c r="B6792" s="130" t="s">
        <v>23039</v>
      </c>
      <c r="C6792" s="130" t="s">
        <v>24188</v>
      </c>
      <c r="D6792" s="130">
        <v>1</v>
      </c>
      <c r="E6792" s="130" t="s">
        <v>12569</v>
      </c>
      <c r="F6792" s="130">
        <v>5217940</v>
      </c>
      <c r="G6792" s="130">
        <v>6736650</v>
      </c>
      <c r="H6792" s="130" t="str">
        <f t="shared" si="212"/>
        <v>KT-200146</v>
      </c>
      <c r="I6792" s="130" t="str">
        <f t="shared" si="213"/>
        <v>A</v>
      </c>
    </row>
    <row r="6793" spans="1:9" x14ac:dyDescent="0.15">
      <c r="A6793" s="130">
        <v>6791</v>
      </c>
      <c r="B6793" s="130" t="s">
        <v>23037</v>
      </c>
      <c r="C6793" s="130" t="s">
        <v>24189</v>
      </c>
      <c r="D6793" s="130">
        <v>230</v>
      </c>
      <c r="E6793" s="130" t="s">
        <v>12361</v>
      </c>
      <c r="F6793" s="130">
        <v>59700</v>
      </c>
      <c r="G6793" s="130">
        <v>57300</v>
      </c>
      <c r="H6793" s="130" t="str">
        <f t="shared" si="212"/>
        <v>KT-200147</v>
      </c>
      <c r="I6793" s="130" t="str">
        <f t="shared" si="213"/>
        <v>A</v>
      </c>
    </row>
    <row r="6794" spans="1:9" x14ac:dyDescent="0.15">
      <c r="A6794" s="130">
        <v>6792</v>
      </c>
      <c r="B6794" s="130" t="s">
        <v>23035</v>
      </c>
      <c r="C6794" s="130" t="s">
        <v>24190</v>
      </c>
      <c r="D6794" s="130">
        <v>20</v>
      </c>
      <c r="E6794" s="130" t="s">
        <v>12370</v>
      </c>
      <c r="F6794" s="130">
        <v>927786920</v>
      </c>
      <c r="G6794" s="130">
        <v>1664359680</v>
      </c>
      <c r="H6794" s="130" t="str">
        <f t="shared" si="212"/>
        <v>KT-200148</v>
      </c>
      <c r="I6794" s="130" t="str">
        <f t="shared" si="213"/>
        <v>A</v>
      </c>
    </row>
    <row r="6795" spans="1:9" x14ac:dyDescent="0.15">
      <c r="A6795" s="130">
        <v>6793</v>
      </c>
      <c r="B6795" s="130" t="s">
        <v>23033</v>
      </c>
      <c r="C6795" s="130" t="s">
        <v>24191</v>
      </c>
      <c r="D6795" s="130">
        <v>100</v>
      </c>
      <c r="E6795" s="130" t="s">
        <v>12737</v>
      </c>
      <c r="F6795" s="130">
        <v>2711137.2</v>
      </c>
      <c r="G6795" s="130">
        <v>3170894.2</v>
      </c>
      <c r="H6795" s="130" t="str">
        <f t="shared" si="212"/>
        <v>KT-200149</v>
      </c>
      <c r="I6795" s="130" t="str">
        <f t="shared" si="213"/>
        <v>A</v>
      </c>
    </row>
    <row r="6796" spans="1:9" x14ac:dyDescent="0.15">
      <c r="A6796" s="130">
        <v>6794</v>
      </c>
      <c r="B6796" s="130" t="s">
        <v>23031</v>
      </c>
      <c r="C6796" s="130" t="s">
        <v>24182</v>
      </c>
      <c r="D6796" s="130">
        <v>2120</v>
      </c>
      <c r="E6796" s="130" t="s">
        <v>13951</v>
      </c>
      <c r="F6796" s="130">
        <v>41374800</v>
      </c>
      <c r="G6796" s="130">
        <v>78077080</v>
      </c>
      <c r="H6796" s="130" t="str">
        <f t="shared" si="212"/>
        <v>KT-200150</v>
      </c>
      <c r="I6796" s="130" t="str">
        <f t="shared" si="213"/>
        <v>A</v>
      </c>
    </row>
    <row r="6797" spans="1:9" x14ac:dyDescent="0.15">
      <c r="A6797" s="130">
        <v>6795</v>
      </c>
      <c r="B6797" s="130" t="s">
        <v>23029</v>
      </c>
      <c r="C6797" s="130" t="s">
        <v>24192</v>
      </c>
      <c r="D6797" s="130">
        <v>100</v>
      </c>
      <c r="E6797" s="130" t="s">
        <v>12372</v>
      </c>
      <c r="F6797" s="130">
        <v>229300</v>
      </c>
      <c r="G6797" s="130">
        <v>286250</v>
      </c>
      <c r="H6797" s="130" t="str">
        <f t="shared" si="212"/>
        <v>KT-200151</v>
      </c>
      <c r="I6797" s="130" t="str">
        <f t="shared" si="213"/>
        <v>A</v>
      </c>
    </row>
    <row r="6798" spans="1:9" x14ac:dyDescent="0.15">
      <c r="A6798" s="130">
        <v>6796</v>
      </c>
      <c r="B6798" s="130" t="s">
        <v>23021</v>
      </c>
      <c r="C6798" s="130" t="s">
        <v>24193</v>
      </c>
      <c r="D6798" s="130">
        <v>14400</v>
      </c>
      <c r="E6798" s="130" t="s">
        <v>12361</v>
      </c>
      <c r="F6798" s="130">
        <v>9006746</v>
      </c>
      <c r="G6798" s="130">
        <v>9500847</v>
      </c>
      <c r="H6798" s="130" t="str">
        <f t="shared" si="212"/>
        <v>KT-200152</v>
      </c>
      <c r="I6798" s="130" t="str">
        <f t="shared" si="213"/>
        <v>A</v>
      </c>
    </row>
    <row r="6799" spans="1:9" x14ac:dyDescent="0.15">
      <c r="A6799" s="130">
        <v>6797</v>
      </c>
      <c r="B6799" s="130" t="s">
        <v>23015</v>
      </c>
      <c r="C6799" s="130" t="s">
        <v>24194</v>
      </c>
      <c r="D6799" s="130">
        <v>1000</v>
      </c>
      <c r="E6799" s="130" t="s">
        <v>12737</v>
      </c>
      <c r="F6799" s="130">
        <v>137997500</v>
      </c>
      <c r="G6799" s="130">
        <v>139716500</v>
      </c>
      <c r="H6799" s="130" t="str">
        <f t="shared" si="212"/>
        <v>KT-200153</v>
      </c>
      <c r="I6799" s="130" t="str">
        <f t="shared" si="213"/>
        <v>A</v>
      </c>
    </row>
    <row r="6800" spans="1:9" x14ac:dyDescent="0.15">
      <c r="A6800" s="130">
        <v>6798</v>
      </c>
      <c r="B6800" s="130" t="s">
        <v>23005</v>
      </c>
      <c r="C6800" s="130" t="s">
        <v>24195</v>
      </c>
      <c r="D6800" s="130">
        <v>100</v>
      </c>
      <c r="E6800" s="130" t="s">
        <v>12370</v>
      </c>
      <c r="F6800" s="130">
        <v>54818</v>
      </c>
      <c r="G6800" s="130">
        <v>73680</v>
      </c>
      <c r="H6800" s="130" t="str">
        <f t="shared" si="212"/>
        <v>KT-200154</v>
      </c>
      <c r="I6800" s="130" t="str">
        <f t="shared" si="213"/>
        <v>A</v>
      </c>
    </row>
    <row r="6801" spans="1:9" x14ac:dyDescent="0.15">
      <c r="A6801" s="130">
        <v>6799</v>
      </c>
      <c r="B6801" s="130" t="s">
        <v>23003</v>
      </c>
      <c r="C6801" s="130" t="s">
        <v>24196</v>
      </c>
      <c r="D6801" s="130">
        <v>300</v>
      </c>
      <c r="E6801" s="130" t="s">
        <v>12372</v>
      </c>
      <c r="F6801" s="130">
        <v>225000</v>
      </c>
      <c r="G6801" s="130">
        <v>195000</v>
      </c>
      <c r="H6801" s="130" t="str">
        <f t="shared" si="212"/>
        <v>KT-200155</v>
      </c>
      <c r="I6801" s="130" t="str">
        <f t="shared" si="213"/>
        <v>A</v>
      </c>
    </row>
    <row r="6802" spans="1:9" x14ac:dyDescent="0.15">
      <c r="A6802" s="130">
        <v>6800</v>
      </c>
      <c r="B6802" s="130" t="s">
        <v>23001</v>
      </c>
      <c r="C6802" s="130" t="s">
        <v>24197</v>
      </c>
      <c r="D6802" s="130">
        <v>1000</v>
      </c>
      <c r="E6802" s="130" t="s">
        <v>12737</v>
      </c>
      <c r="F6802" s="130">
        <v>1050629000</v>
      </c>
      <c r="G6802" s="130">
        <v>1056726000</v>
      </c>
      <c r="H6802" s="130" t="str">
        <f t="shared" si="212"/>
        <v>KT-200156</v>
      </c>
      <c r="I6802" s="130" t="str">
        <f t="shared" si="213"/>
        <v>A</v>
      </c>
    </row>
    <row r="6803" spans="1:9" x14ac:dyDescent="0.15">
      <c r="A6803" s="130">
        <v>6801</v>
      </c>
      <c r="B6803" s="130" t="s">
        <v>22999</v>
      </c>
      <c r="C6803" s="130" t="s">
        <v>17239</v>
      </c>
      <c r="D6803" s="130">
        <v>10</v>
      </c>
      <c r="E6803" s="130" t="s">
        <v>24198</v>
      </c>
      <c r="F6803" s="130">
        <v>125000</v>
      </c>
      <c r="G6803" s="130">
        <v>250000</v>
      </c>
      <c r="H6803" s="130" t="str">
        <f t="shared" si="212"/>
        <v>KT-200157</v>
      </c>
      <c r="I6803" s="130" t="str">
        <f t="shared" si="213"/>
        <v>A</v>
      </c>
    </row>
    <row r="6804" spans="1:9" x14ac:dyDescent="0.15">
      <c r="A6804" s="130">
        <v>6802</v>
      </c>
      <c r="B6804" s="130" t="s">
        <v>22997</v>
      </c>
      <c r="C6804" s="130" t="s">
        <v>24160</v>
      </c>
      <c r="D6804" s="130">
        <v>1</v>
      </c>
      <c r="E6804" s="130" t="s">
        <v>13041</v>
      </c>
      <c r="F6804" s="130">
        <v>808407</v>
      </c>
      <c r="G6804" s="130">
        <v>1201003</v>
      </c>
      <c r="H6804" s="130" t="str">
        <f t="shared" si="212"/>
        <v>KT-200158</v>
      </c>
      <c r="I6804" s="130" t="str">
        <f t="shared" si="213"/>
        <v>A</v>
      </c>
    </row>
    <row r="6805" spans="1:9" x14ac:dyDescent="0.15">
      <c r="A6805" s="130">
        <v>6803</v>
      </c>
      <c r="B6805" s="130" t="s">
        <v>22995</v>
      </c>
      <c r="C6805" s="130" t="s">
        <v>15523</v>
      </c>
      <c r="D6805" s="130">
        <v>900</v>
      </c>
      <c r="E6805" s="130" t="s">
        <v>12368</v>
      </c>
      <c r="F6805" s="130">
        <v>2365</v>
      </c>
      <c r="G6805" s="130">
        <v>26930</v>
      </c>
      <c r="H6805" s="130" t="str">
        <f t="shared" si="212"/>
        <v>KT-200159</v>
      </c>
      <c r="I6805" s="130" t="str">
        <f t="shared" si="213"/>
        <v>A</v>
      </c>
    </row>
    <row r="6806" spans="1:9" x14ac:dyDescent="0.15">
      <c r="A6806" s="130">
        <v>6804</v>
      </c>
      <c r="B6806" s="130" t="s">
        <v>22993</v>
      </c>
      <c r="C6806" s="130" t="s">
        <v>24199</v>
      </c>
      <c r="D6806" s="130">
        <v>10</v>
      </c>
      <c r="E6806" s="130" t="s">
        <v>12737</v>
      </c>
      <c r="F6806" s="130">
        <v>2626800</v>
      </c>
      <c r="G6806" s="130">
        <v>2367200</v>
      </c>
      <c r="H6806" s="130" t="str">
        <f t="shared" si="212"/>
        <v>KT-200160</v>
      </c>
      <c r="I6806" s="130" t="str">
        <f t="shared" si="213"/>
        <v>A</v>
      </c>
    </row>
    <row r="6807" spans="1:9" x14ac:dyDescent="0.15">
      <c r="A6807" s="130">
        <v>6805</v>
      </c>
      <c r="B6807" s="130" t="s">
        <v>22971</v>
      </c>
      <c r="C6807" s="130" t="s">
        <v>24200</v>
      </c>
      <c r="D6807" s="130">
        <v>1</v>
      </c>
      <c r="E6807" s="130" t="s">
        <v>12403</v>
      </c>
      <c r="F6807" s="130">
        <v>495900</v>
      </c>
      <c r="G6807" s="130">
        <v>1141750</v>
      </c>
      <c r="H6807" s="130" t="str">
        <f t="shared" si="212"/>
        <v>KT-210001</v>
      </c>
      <c r="I6807" s="130" t="str">
        <f t="shared" si="213"/>
        <v>A</v>
      </c>
    </row>
    <row r="6808" spans="1:9" x14ac:dyDescent="0.15">
      <c r="A6808" s="130">
        <v>6806</v>
      </c>
      <c r="B6808" s="130" t="s">
        <v>22969</v>
      </c>
      <c r="C6808" s="130" t="s">
        <v>24201</v>
      </c>
      <c r="D6808" s="130">
        <v>1000</v>
      </c>
      <c r="E6808" s="130" t="s">
        <v>12737</v>
      </c>
      <c r="F6808" s="130">
        <v>462717000</v>
      </c>
      <c r="G6808" s="130">
        <v>472630000</v>
      </c>
      <c r="H6808" s="130" t="str">
        <f t="shared" si="212"/>
        <v>KT-210002</v>
      </c>
      <c r="I6808" s="130" t="str">
        <f t="shared" si="213"/>
        <v>A</v>
      </c>
    </row>
    <row r="6809" spans="1:9" x14ac:dyDescent="0.15">
      <c r="A6809" s="130">
        <v>6807</v>
      </c>
      <c r="B6809" s="130" t="s">
        <v>22967</v>
      </c>
      <c r="C6809" s="130" t="s">
        <v>24202</v>
      </c>
      <c r="D6809" s="130">
        <v>50</v>
      </c>
      <c r="E6809" s="130" t="s">
        <v>12402</v>
      </c>
      <c r="F6809" s="130">
        <v>521500</v>
      </c>
      <c r="G6809" s="130">
        <v>315500</v>
      </c>
      <c r="H6809" s="130" t="str">
        <f t="shared" si="212"/>
        <v>KT-210003</v>
      </c>
      <c r="I6809" s="130" t="str">
        <f t="shared" si="213"/>
        <v>A</v>
      </c>
    </row>
    <row r="6810" spans="1:9" x14ac:dyDescent="0.15">
      <c r="A6810" s="130">
        <v>6808</v>
      </c>
      <c r="B6810" s="130" t="s">
        <v>22965</v>
      </c>
      <c r="C6810" s="130" t="s">
        <v>24203</v>
      </c>
      <c r="D6810" s="130">
        <v>1</v>
      </c>
      <c r="E6810" s="130" t="s">
        <v>12676</v>
      </c>
      <c r="F6810" s="130">
        <v>71900</v>
      </c>
      <c r="G6810" s="130">
        <v>57300</v>
      </c>
      <c r="H6810" s="130" t="str">
        <f t="shared" si="212"/>
        <v>KT-210004</v>
      </c>
      <c r="I6810" s="130" t="str">
        <f t="shared" si="213"/>
        <v>A</v>
      </c>
    </row>
    <row r="6811" spans="1:9" x14ac:dyDescent="0.15">
      <c r="A6811" s="130">
        <v>6809</v>
      </c>
      <c r="B6811" s="130" t="s">
        <v>22953</v>
      </c>
      <c r="C6811" s="130" t="s">
        <v>24204</v>
      </c>
      <c r="D6811" s="130">
        <v>1</v>
      </c>
      <c r="E6811" s="130" t="s">
        <v>12457</v>
      </c>
      <c r="F6811" s="130">
        <v>46697</v>
      </c>
      <c r="G6811" s="130">
        <v>76375</v>
      </c>
      <c r="H6811" s="130" t="str">
        <f t="shared" si="212"/>
        <v>KT-210005</v>
      </c>
      <c r="I6811" s="130" t="str">
        <f t="shared" si="213"/>
        <v>A</v>
      </c>
    </row>
    <row r="6812" spans="1:9" x14ac:dyDescent="0.15">
      <c r="A6812" s="130">
        <v>6810</v>
      </c>
      <c r="B6812" s="130" t="s">
        <v>22951</v>
      </c>
      <c r="C6812" s="130" t="s">
        <v>24205</v>
      </c>
      <c r="D6812" s="130">
        <v>20</v>
      </c>
      <c r="E6812" s="130" t="s">
        <v>12355</v>
      </c>
      <c r="F6812" s="130">
        <v>56045</v>
      </c>
      <c r="G6812" s="130">
        <v>66590</v>
      </c>
      <c r="H6812" s="130" t="str">
        <f t="shared" si="212"/>
        <v>KT-210006</v>
      </c>
      <c r="I6812" s="130" t="str">
        <f t="shared" si="213"/>
        <v>A</v>
      </c>
    </row>
    <row r="6813" spans="1:9" x14ac:dyDescent="0.15">
      <c r="A6813" s="130">
        <v>6811</v>
      </c>
      <c r="B6813" s="130" t="s">
        <v>22947</v>
      </c>
      <c r="C6813" s="130" t="s">
        <v>24206</v>
      </c>
      <c r="D6813" s="130">
        <v>20</v>
      </c>
      <c r="E6813" s="130" t="s">
        <v>12355</v>
      </c>
      <c r="F6813" s="130">
        <v>5049827</v>
      </c>
      <c r="G6813" s="130">
        <v>6117130</v>
      </c>
      <c r="H6813" s="130" t="str">
        <f t="shared" si="212"/>
        <v>KT-210007</v>
      </c>
      <c r="I6813" s="130" t="str">
        <f t="shared" si="213"/>
        <v>A</v>
      </c>
    </row>
    <row r="6814" spans="1:9" x14ac:dyDescent="0.15">
      <c r="A6814" s="130">
        <v>6812</v>
      </c>
      <c r="B6814" s="130" t="s">
        <v>22945</v>
      </c>
      <c r="C6814" s="130" t="s">
        <v>24207</v>
      </c>
      <c r="D6814" s="130">
        <v>7400</v>
      </c>
      <c r="E6814" s="130" t="s">
        <v>12368</v>
      </c>
      <c r="F6814" s="130">
        <v>7344206.1600000001</v>
      </c>
      <c r="G6814" s="130">
        <v>9425144</v>
      </c>
      <c r="H6814" s="130" t="str">
        <f t="shared" si="212"/>
        <v>KT-210008</v>
      </c>
      <c r="I6814" s="130" t="str">
        <f t="shared" si="213"/>
        <v>A</v>
      </c>
    </row>
    <row r="6815" spans="1:9" x14ac:dyDescent="0.15">
      <c r="A6815" s="130">
        <v>6813</v>
      </c>
      <c r="B6815" s="130" t="s">
        <v>22929</v>
      </c>
      <c r="C6815" s="130" t="s">
        <v>24208</v>
      </c>
      <c r="D6815" s="130">
        <v>1</v>
      </c>
      <c r="E6815" s="130" t="s">
        <v>12779</v>
      </c>
      <c r="F6815" s="130">
        <v>1500000</v>
      </c>
      <c r="G6815" s="130">
        <v>59707548</v>
      </c>
      <c r="H6815" s="130" t="str">
        <f t="shared" si="212"/>
        <v>KT-210009</v>
      </c>
      <c r="I6815" s="130" t="str">
        <f t="shared" si="213"/>
        <v>A</v>
      </c>
    </row>
    <row r="6816" spans="1:9" x14ac:dyDescent="0.15">
      <c r="A6816" s="130">
        <v>6814</v>
      </c>
      <c r="B6816" s="130" t="s">
        <v>22927</v>
      </c>
      <c r="C6816" s="130" t="s">
        <v>24209</v>
      </c>
      <c r="D6816" s="130">
        <v>2</v>
      </c>
      <c r="E6816" s="130" t="s">
        <v>13567</v>
      </c>
      <c r="F6816" s="130">
        <v>13624.24</v>
      </c>
      <c r="G6816" s="130">
        <v>26283.84</v>
      </c>
      <c r="H6816" s="130" t="str">
        <f t="shared" si="212"/>
        <v>KT-210010</v>
      </c>
      <c r="I6816" s="130" t="str">
        <f t="shared" si="213"/>
        <v>A</v>
      </c>
    </row>
    <row r="6817" spans="1:9" x14ac:dyDescent="0.15">
      <c r="A6817" s="130">
        <v>6815</v>
      </c>
      <c r="B6817" s="130" t="s">
        <v>22907</v>
      </c>
      <c r="C6817" s="130" t="s">
        <v>24210</v>
      </c>
      <c r="D6817" s="130">
        <v>100</v>
      </c>
      <c r="E6817" s="130" t="s">
        <v>13951</v>
      </c>
      <c r="F6817" s="130">
        <v>260168</v>
      </c>
      <c r="G6817" s="130">
        <v>311905</v>
      </c>
      <c r="H6817" s="130" t="str">
        <f t="shared" si="212"/>
        <v>KT-210011</v>
      </c>
      <c r="I6817" s="130" t="str">
        <f t="shared" si="213"/>
        <v>A</v>
      </c>
    </row>
    <row r="6818" spans="1:9" x14ac:dyDescent="0.15">
      <c r="A6818" s="130">
        <v>6816</v>
      </c>
      <c r="B6818" s="130" t="s">
        <v>22905</v>
      </c>
      <c r="C6818" s="130" t="s">
        <v>24211</v>
      </c>
      <c r="D6818" s="130">
        <v>1</v>
      </c>
      <c r="E6818" s="130" t="s">
        <v>12975</v>
      </c>
      <c r="F6818" s="130">
        <v>1557200</v>
      </c>
      <c r="G6818" s="130">
        <v>1478200</v>
      </c>
      <c r="H6818" s="130" t="str">
        <f t="shared" si="212"/>
        <v>KT-210012</v>
      </c>
      <c r="I6818" s="130" t="str">
        <f t="shared" si="213"/>
        <v>A</v>
      </c>
    </row>
    <row r="6819" spans="1:9" x14ac:dyDescent="0.15">
      <c r="A6819" s="130">
        <v>6817</v>
      </c>
      <c r="B6819" s="130" t="s">
        <v>22899</v>
      </c>
      <c r="C6819" s="130" t="s">
        <v>24212</v>
      </c>
      <c r="D6819" s="130">
        <v>1</v>
      </c>
      <c r="E6819" s="130" t="s">
        <v>12676</v>
      </c>
      <c r="F6819" s="130">
        <v>14724</v>
      </c>
      <c r="G6819" s="130">
        <v>822</v>
      </c>
      <c r="H6819" s="130" t="str">
        <f t="shared" si="212"/>
        <v>KT-210013</v>
      </c>
      <c r="I6819" s="130" t="str">
        <f t="shared" si="213"/>
        <v>A</v>
      </c>
    </row>
    <row r="6820" spans="1:9" x14ac:dyDescent="0.15">
      <c r="A6820" s="130">
        <v>6818</v>
      </c>
      <c r="B6820" s="130" t="s">
        <v>22889</v>
      </c>
      <c r="C6820" s="130" t="s">
        <v>24213</v>
      </c>
      <c r="D6820" s="130">
        <v>50</v>
      </c>
      <c r="E6820" s="130" t="s">
        <v>12402</v>
      </c>
      <c r="F6820" s="130">
        <v>230375</v>
      </c>
      <c r="G6820" s="130">
        <v>277875</v>
      </c>
      <c r="H6820" s="130" t="str">
        <f t="shared" si="212"/>
        <v>KT-210014</v>
      </c>
      <c r="I6820" s="130" t="str">
        <f t="shared" si="213"/>
        <v>A</v>
      </c>
    </row>
    <row r="6821" spans="1:9" x14ac:dyDescent="0.15">
      <c r="A6821" s="130">
        <v>6819</v>
      </c>
      <c r="B6821" s="130" t="s">
        <v>22887</v>
      </c>
      <c r="C6821" s="130" t="s">
        <v>24214</v>
      </c>
      <c r="D6821" s="130">
        <v>1</v>
      </c>
      <c r="E6821" s="130" t="s">
        <v>12446</v>
      </c>
      <c r="F6821" s="130">
        <v>20401</v>
      </c>
      <c r="G6821" s="130">
        <v>22094</v>
      </c>
      <c r="H6821" s="130" t="str">
        <f t="shared" si="212"/>
        <v>KT-210015</v>
      </c>
      <c r="I6821" s="130" t="str">
        <f t="shared" si="213"/>
        <v>A</v>
      </c>
    </row>
    <row r="6822" spans="1:9" x14ac:dyDescent="0.15">
      <c r="A6822" s="130">
        <v>6820</v>
      </c>
      <c r="B6822" s="130" t="s">
        <v>22873</v>
      </c>
      <c r="C6822" s="130" t="s">
        <v>24215</v>
      </c>
      <c r="D6822" s="130">
        <v>20</v>
      </c>
      <c r="E6822" s="130" t="s">
        <v>12402</v>
      </c>
      <c r="F6822" s="130">
        <v>113225</v>
      </c>
      <c r="G6822" s="130">
        <v>3910</v>
      </c>
      <c r="H6822" s="130" t="str">
        <f t="shared" si="212"/>
        <v>KT-210016</v>
      </c>
      <c r="I6822" s="130" t="str">
        <f t="shared" si="213"/>
        <v>A</v>
      </c>
    </row>
    <row r="6823" spans="1:9" x14ac:dyDescent="0.15">
      <c r="A6823" s="130">
        <v>6821</v>
      </c>
      <c r="B6823" s="130" t="s">
        <v>22871</v>
      </c>
      <c r="C6823" s="130" t="s">
        <v>24216</v>
      </c>
      <c r="D6823" s="130">
        <v>2000</v>
      </c>
      <c r="E6823" s="130" t="s">
        <v>12372</v>
      </c>
      <c r="F6823" s="130">
        <v>7945654.2999999998</v>
      </c>
      <c r="G6823" s="130">
        <v>8239009.7800000003</v>
      </c>
      <c r="H6823" s="130" t="str">
        <f t="shared" si="212"/>
        <v>KT-210017</v>
      </c>
      <c r="I6823" s="130" t="str">
        <f t="shared" si="213"/>
        <v>A</v>
      </c>
    </row>
    <row r="6824" spans="1:9" x14ac:dyDescent="0.15">
      <c r="A6824" s="130">
        <v>6822</v>
      </c>
      <c r="B6824" s="130" t="s">
        <v>22869</v>
      </c>
      <c r="C6824" s="130" t="s">
        <v>14415</v>
      </c>
      <c r="D6824" s="130">
        <v>1</v>
      </c>
      <c r="E6824" s="130" t="s">
        <v>13298</v>
      </c>
      <c r="F6824" s="130">
        <v>392074</v>
      </c>
      <c r="G6824" s="130">
        <v>297674</v>
      </c>
      <c r="H6824" s="130" t="str">
        <f t="shared" si="212"/>
        <v>KT-210018</v>
      </c>
      <c r="I6824" s="130" t="str">
        <f t="shared" si="213"/>
        <v>A</v>
      </c>
    </row>
    <row r="6825" spans="1:9" x14ac:dyDescent="0.15">
      <c r="A6825" s="130">
        <v>6823</v>
      </c>
      <c r="B6825" s="130" t="s">
        <v>22867</v>
      </c>
      <c r="C6825" s="130" t="s">
        <v>17686</v>
      </c>
      <c r="D6825" s="130">
        <v>2</v>
      </c>
      <c r="E6825" s="130" t="s">
        <v>14832</v>
      </c>
      <c r="F6825" s="130">
        <v>3655000</v>
      </c>
      <c r="G6825" s="130">
        <v>7603100</v>
      </c>
      <c r="H6825" s="130" t="str">
        <f t="shared" si="212"/>
        <v>KT-210019</v>
      </c>
      <c r="I6825" s="130" t="str">
        <f t="shared" si="213"/>
        <v>A</v>
      </c>
    </row>
    <row r="6826" spans="1:9" x14ac:dyDescent="0.15">
      <c r="A6826" s="130">
        <v>6824</v>
      </c>
      <c r="B6826" s="130" t="s">
        <v>22865</v>
      </c>
      <c r="C6826" s="130" t="s">
        <v>24217</v>
      </c>
      <c r="D6826" s="130">
        <v>10000</v>
      </c>
      <c r="E6826" s="130" t="s">
        <v>12368</v>
      </c>
      <c r="F6826" s="130">
        <v>1656</v>
      </c>
      <c r="G6826" s="130">
        <v>73530</v>
      </c>
      <c r="H6826" s="130" t="str">
        <f t="shared" si="212"/>
        <v>KT-210020</v>
      </c>
      <c r="I6826" s="130" t="str">
        <f t="shared" si="213"/>
        <v>A</v>
      </c>
    </row>
    <row r="6827" spans="1:9" x14ac:dyDescent="0.15">
      <c r="A6827" s="130">
        <v>6825</v>
      </c>
      <c r="B6827" s="130" t="s">
        <v>22863</v>
      </c>
      <c r="C6827" s="130" t="s">
        <v>24218</v>
      </c>
      <c r="D6827" s="130">
        <v>1</v>
      </c>
      <c r="E6827" s="130" t="s">
        <v>12402</v>
      </c>
      <c r="F6827" s="130">
        <v>310100</v>
      </c>
      <c r="G6827" s="130">
        <v>560800</v>
      </c>
      <c r="H6827" s="130" t="str">
        <f t="shared" si="212"/>
        <v>KT-210021</v>
      </c>
      <c r="I6827" s="130" t="str">
        <f t="shared" si="213"/>
        <v>A</v>
      </c>
    </row>
    <row r="6828" spans="1:9" x14ac:dyDescent="0.15">
      <c r="A6828" s="130">
        <v>6826</v>
      </c>
      <c r="B6828" s="130" t="s">
        <v>22849</v>
      </c>
      <c r="C6828" s="130" t="s">
        <v>24219</v>
      </c>
      <c r="D6828" s="130">
        <v>54</v>
      </c>
      <c r="E6828" s="130" t="s">
        <v>14708</v>
      </c>
      <c r="F6828" s="130">
        <v>2031500</v>
      </c>
      <c r="G6828" s="130">
        <v>5757500</v>
      </c>
      <c r="H6828" s="130" t="str">
        <f t="shared" si="212"/>
        <v>KT-210022</v>
      </c>
      <c r="I6828" s="130" t="str">
        <f t="shared" si="213"/>
        <v>A</v>
      </c>
    </row>
    <row r="6829" spans="1:9" x14ac:dyDescent="0.15">
      <c r="A6829" s="130">
        <v>6827</v>
      </c>
      <c r="B6829" s="130" t="s">
        <v>22847</v>
      </c>
      <c r="C6829" s="130" t="s">
        <v>24220</v>
      </c>
      <c r="D6829" s="130">
        <v>10</v>
      </c>
      <c r="E6829" s="130" t="s">
        <v>12370</v>
      </c>
      <c r="F6829" s="130">
        <v>190600</v>
      </c>
      <c r="G6829" s="130">
        <v>62500</v>
      </c>
      <c r="H6829" s="130" t="str">
        <f t="shared" si="212"/>
        <v>KT-210023</v>
      </c>
      <c r="I6829" s="130" t="str">
        <f t="shared" si="213"/>
        <v>A</v>
      </c>
    </row>
    <row r="6830" spans="1:9" x14ac:dyDescent="0.15">
      <c r="A6830" s="130">
        <v>6828</v>
      </c>
      <c r="B6830" s="130" t="s">
        <v>22845</v>
      </c>
      <c r="C6830" s="130" t="s">
        <v>24221</v>
      </c>
      <c r="D6830" s="130">
        <v>100</v>
      </c>
      <c r="E6830" s="130" t="s">
        <v>12446</v>
      </c>
      <c r="F6830" s="130">
        <v>449930</v>
      </c>
      <c r="G6830" s="130">
        <v>444930</v>
      </c>
      <c r="H6830" s="130" t="str">
        <f t="shared" si="212"/>
        <v>KT-210024</v>
      </c>
      <c r="I6830" s="130" t="str">
        <f t="shared" si="213"/>
        <v>A</v>
      </c>
    </row>
    <row r="6831" spans="1:9" x14ac:dyDescent="0.15">
      <c r="A6831" s="130">
        <v>6829</v>
      </c>
      <c r="B6831" s="130" t="s">
        <v>22843</v>
      </c>
      <c r="C6831" s="130" t="s">
        <v>1961</v>
      </c>
      <c r="D6831" s="130">
        <v>100</v>
      </c>
      <c r="E6831" s="130" t="s">
        <v>12372</v>
      </c>
      <c r="F6831" s="130">
        <v>460773.52</v>
      </c>
      <c r="G6831" s="130">
        <v>675186.14</v>
      </c>
      <c r="H6831" s="130" t="str">
        <f t="shared" si="212"/>
        <v>KT-210025</v>
      </c>
      <c r="I6831" s="130" t="str">
        <f t="shared" si="213"/>
        <v>A</v>
      </c>
    </row>
    <row r="6832" spans="1:9" x14ac:dyDescent="0.15">
      <c r="A6832" s="130">
        <v>6830</v>
      </c>
      <c r="B6832" s="130" t="s">
        <v>22841</v>
      </c>
      <c r="C6832" s="130" t="s">
        <v>24222</v>
      </c>
      <c r="D6832" s="130">
        <v>2000</v>
      </c>
      <c r="E6832" s="130" t="s">
        <v>12368</v>
      </c>
      <c r="F6832" s="130">
        <v>530082.07999999996</v>
      </c>
      <c r="G6832" s="130">
        <v>636300</v>
      </c>
      <c r="H6832" s="130" t="str">
        <f t="shared" si="212"/>
        <v>KT-210026</v>
      </c>
      <c r="I6832" s="130" t="str">
        <f t="shared" si="213"/>
        <v>A</v>
      </c>
    </row>
    <row r="6833" spans="1:9" x14ac:dyDescent="0.15">
      <c r="A6833" s="130">
        <v>6831</v>
      </c>
      <c r="B6833" s="130" t="s">
        <v>22839</v>
      </c>
      <c r="C6833" s="130" t="s">
        <v>24222</v>
      </c>
      <c r="D6833" s="130">
        <v>2000</v>
      </c>
      <c r="E6833" s="130" t="s">
        <v>12368</v>
      </c>
      <c r="F6833" s="130">
        <v>561734.07999999996</v>
      </c>
      <c r="G6833" s="130">
        <v>636300</v>
      </c>
      <c r="H6833" s="130" t="str">
        <f t="shared" si="212"/>
        <v>KT-210027</v>
      </c>
      <c r="I6833" s="130" t="str">
        <f t="shared" si="213"/>
        <v>A</v>
      </c>
    </row>
    <row r="6834" spans="1:9" x14ac:dyDescent="0.15">
      <c r="A6834" s="130">
        <v>6832</v>
      </c>
      <c r="B6834" s="130" t="s">
        <v>22831</v>
      </c>
      <c r="C6834" s="130" t="s">
        <v>24223</v>
      </c>
      <c r="D6834" s="130">
        <v>10</v>
      </c>
      <c r="E6834" s="130" t="s">
        <v>12370</v>
      </c>
      <c r="F6834" s="130">
        <v>2842313</v>
      </c>
      <c r="G6834" s="130">
        <v>1953159</v>
      </c>
      <c r="H6834" s="130" t="str">
        <f t="shared" si="212"/>
        <v>KT-210028</v>
      </c>
      <c r="I6834" s="130" t="str">
        <f t="shared" si="213"/>
        <v>A</v>
      </c>
    </row>
    <row r="6835" spans="1:9" x14ac:dyDescent="0.15">
      <c r="A6835" s="130">
        <v>6833</v>
      </c>
      <c r="B6835" s="130" t="s">
        <v>22823</v>
      </c>
      <c r="C6835" s="130" t="s">
        <v>24224</v>
      </c>
      <c r="D6835" s="130">
        <v>6</v>
      </c>
      <c r="E6835" s="130" t="s">
        <v>12893</v>
      </c>
      <c r="F6835" s="130">
        <v>1855550</v>
      </c>
      <c r="G6835" s="130">
        <v>711260</v>
      </c>
      <c r="H6835" s="130" t="str">
        <f t="shared" si="212"/>
        <v>KT-210029</v>
      </c>
      <c r="I6835" s="130" t="str">
        <f t="shared" si="213"/>
        <v>A</v>
      </c>
    </row>
    <row r="6836" spans="1:9" x14ac:dyDescent="0.15">
      <c r="A6836" s="130">
        <v>6834</v>
      </c>
      <c r="B6836" s="130" t="s">
        <v>22821</v>
      </c>
      <c r="C6836" s="130" t="s">
        <v>24225</v>
      </c>
      <c r="D6836" s="130">
        <v>1</v>
      </c>
      <c r="E6836" s="130" t="s">
        <v>12402</v>
      </c>
      <c r="F6836" s="130">
        <v>326620</v>
      </c>
      <c r="G6836" s="130">
        <v>576725</v>
      </c>
      <c r="H6836" s="130" t="str">
        <f t="shared" si="212"/>
        <v>KT-210030</v>
      </c>
      <c r="I6836" s="130" t="str">
        <f t="shared" si="213"/>
        <v>A</v>
      </c>
    </row>
    <row r="6837" spans="1:9" x14ac:dyDescent="0.15">
      <c r="A6837" s="130">
        <v>6835</v>
      </c>
      <c r="B6837" s="130" t="s">
        <v>22819</v>
      </c>
      <c r="C6837" s="130" t="s">
        <v>24226</v>
      </c>
      <c r="D6837" s="130">
        <v>100</v>
      </c>
      <c r="E6837" s="130" t="s">
        <v>13951</v>
      </c>
      <c r="F6837" s="130">
        <v>310612</v>
      </c>
      <c r="G6837" s="130">
        <v>1134693</v>
      </c>
      <c r="H6837" s="130" t="str">
        <f t="shared" si="212"/>
        <v>KT-210031</v>
      </c>
      <c r="I6837" s="130" t="str">
        <f t="shared" si="213"/>
        <v>A</v>
      </c>
    </row>
    <row r="6838" spans="1:9" x14ac:dyDescent="0.15">
      <c r="A6838" s="130">
        <v>6836</v>
      </c>
      <c r="B6838" s="130" t="s">
        <v>22817</v>
      </c>
      <c r="C6838" s="130" t="s">
        <v>24227</v>
      </c>
      <c r="D6838" s="130">
        <v>50</v>
      </c>
      <c r="E6838" s="130" t="s">
        <v>12391</v>
      </c>
      <c r="F6838" s="130">
        <v>1155375</v>
      </c>
      <c r="G6838" s="130">
        <v>755375</v>
      </c>
      <c r="H6838" s="130" t="str">
        <f t="shared" si="212"/>
        <v>KT-210032</v>
      </c>
      <c r="I6838" s="130" t="str">
        <f t="shared" si="213"/>
        <v>A</v>
      </c>
    </row>
    <row r="6839" spans="1:9" x14ac:dyDescent="0.15">
      <c r="A6839" s="130">
        <v>6837</v>
      </c>
      <c r="B6839" s="130" t="s">
        <v>22813</v>
      </c>
      <c r="C6839" s="130" t="s">
        <v>24228</v>
      </c>
      <c r="D6839" s="130">
        <v>400</v>
      </c>
      <c r="E6839" s="130" t="s">
        <v>12737</v>
      </c>
      <c r="F6839" s="130">
        <v>5670700</v>
      </c>
      <c r="G6839" s="130">
        <v>5261600</v>
      </c>
      <c r="H6839" s="130" t="str">
        <f t="shared" si="212"/>
        <v>KT-210033</v>
      </c>
      <c r="I6839" s="130" t="str">
        <f t="shared" si="213"/>
        <v>A</v>
      </c>
    </row>
    <row r="6840" spans="1:9" x14ac:dyDescent="0.15">
      <c r="A6840" s="130">
        <v>6838</v>
      </c>
      <c r="B6840" s="130" t="s">
        <v>22805</v>
      </c>
      <c r="C6840" s="130" t="s">
        <v>24229</v>
      </c>
      <c r="D6840" s="130">
        <v>1</v>
      </c>
      <c r="E6840" s="130" t="s">
        <v>12497</v>
      </c>
      <c r="F6840" s="130">
        <v>91092</v>
      </c>
      <c r="G6840" s="130">
        <v>41082</v>
      </c>
      <c r="H6840" s="130" t="str">
        <f t="shared" si="212"/>
        <v>KT-210034</v>
      </c>
      <c r="I6840" s="130" t="str">
        <f t="shared" si="213"/>
        <v>A</v>
      </c>
    </row>
    <row r="6841" spans="1:9" x14ac:dyDescent="0.15">
      <c r="A6841" s="130">
        <v>6839</v>
      </c>
      <c r="B6841" s="130" t="s">
        <v>22785</v>
      </c>
      <c r="C6841" s="130" t="s">
        <v>24230</v>
      </c>
      <c r="D6841" s="130">
        <v>1</v>
      </c>
      <c r="E6841" s="130" t="s">
        <v>12446</v>
      </c>
      <c r="F6841" s="130">
        <v>155278</v>
      </c>
      <c r="G6841" s="130">
        <v>159449</v>
      </c>
      <c r="H6841" s="130" t="str">
        <f t="shared" si="212"/>
        <v>KT-210035</v>
      </c>
      <c r="I6841" s="130" t="str">
        <f t="shared" si="213"/>
        <v>A</v>
      </c>
    </row>
    <row r="6842" spans="1:9" x14ac:dyDescent="0.15">
      <c r="A6842" s="130">
        <v>6840</v>
      </c>
      <c r="B6842" s="130" t="s">
        <v>22775</v>
      </c>
      <c r="C6842" s="130" t="s">
        <v>24231</v>
      </c>
      <c r="D6842" s="130">
        <v>3000</v>
      </c>
      <c r="E6842" s="130" t="s">
        <v>12355</v>
      </c>
      <c r="F6842" s="130">
        <v>236173600</v>
      </c>
      <c r="G6842" s="130">
        <v>242006900</v>
      </c>
      <c r="H6842" s="130" t="str">
        <f t="shared" si="212"/>
        <v>KT-210036</v>
      </c>
      <c r="I6842" s="130" t="str">
        <f t="shared" si="213"/>
        <v>A</v>
      </c>
    </row>
    <row r="6843" spans="1:9" x14ac:dyDescent="0.15">
      <c r="A6843" s="130">
        <v>6841</v>
      </c>
      <c r="B6843" s="130" t="s">
        <v>22773</v>
      </c>
      <c r="C6843" s="130" t="s">
        <v>24232</v>
      </c>
      <c r="D6843" s="130">
        <v>1</v>
      </c>
      <c r="E6843" s="130" t="s">
        <v>14453</v>
      </c>
      <c r="F6843" s="130">
        <v>361910</v>
      </c>
      <c r="G6843" s="130">
        <v>606275</v>
      </c>
      <c r="H6843" s="130" t="str">
        <f t="shared" si="212"/>
        <v>KT-210037</v>
      </c>
      <c r="I6843" s="130" t="str">
        <f t="shared" si="213"/>
        <v>A</v>
      </c>
    </row>
    <row r="6844" spans="1:9" x14ac:dyDescent="0.15">
      <c r="A6844" s="130">
        <v>6842</v>
      </c>
      <c r="B6844" s="130" t="s">
        <v>22761</v>
      </c>
      <c r="C6844" s="130" t="s">
        <v>24233</v>
      </c>
      <c r="D6844" s="130">
        <v>10</v>
      </c>
      <c r="E6844" s="130" t="s">
        <v>12581</v>
      </c>
      <c r="F6844" s="130">
        <v>747550</v>
      </c>
      <c r="G6844" s="130">
        <v>516320</v>
      </c>
      <c r="H6844" s="130" t="str">
        <f t="shared" si="212"/>
        <v>KT-210038</v>
      </c>
      <c r="I6844" s="130" t="str">
        <f t="shared" si="213"/>
        <v>A</v>
      </c>
    </row>
    <row r="6845" spans="1:9" x14ac:dyDescent="0.15">
      <c r="A6845" s="130">
        <v>6843</v>
      </c>
      <c r="B6845" s="130" t="s">
        <v>22755</v>
      </c>
      <c r="C6845" s="130" t="s">
        <v>24234</v>
      </c>
      <c r="D6845" s="130">
        <v>100</v>
      </c>
      <c r="E6845" s="130" t="s">
        <v>12361</v>
      </c>
      <c r="F6845" s="130">
        <v>76300</v>
      </c>
      <c r="G6845" s="130">
        <v>71600</v>
      </c>
      <c r="H6845" s="130" t="str">
        <f t="shared" si="212"/>
        <v>KT-210039</v>
      </c>
      <c r="I6845" s="130" t="str">
        <f t="shared" si="213"/>
        <v>A</v>
      </c>
    </row>
    <row r="6846" spans="1:9" x14ac:dyDescent="0.15">
      <c r="A6846" s="130">
        <v>6844</v>
      </c>
      <c r="B6846" s="130" t="s">
        <v>22753</v>
      </c>
      <c r="C6846" s="130" t="s">
        <v>24235</v>
      </c>
      <c r="D6846" s="130">
        <v>250</v>
      </c>
      <c r="E6846" s="130" t="s">
        <v>12372</v>
      </c>
      <c r="F6846" s="130">
        <v>105655</v>
      </c>
      <c r="G6846" s="130">
        <v>163512.20000000001</v>
      </c>
      <c r="H6846" s="130" t="str">
        <f t="shared" si="212"/>
        <v>KT-210040</v>
      </c>
      <c r="I6846" s="130" t="str">
        <f t="shared" si="213"/>
        <v>A</v>
      </c>
    </row>
    <row r="6847" spans="1:9" x14ac:dyDescent="0.15">
      <c r="A6847" s="130">
        <v>6845</v>
      </c>
      <c r="B6847" s="130" t="s">
        <v>22726</v>
      </c>
      <c r="C6847" s="130" t="s">
        <v>24236</v>
      </c>
      <c r="D6847" s="130">
        <v>100</v>
      </c>
      <c r="E6847" s="130" t="s">
        <v>12368</v>
      </c>
      <c r="F6847" s="130">
        <v>509360</v>
      </c>
      <c r="G6847" s="130">
        <v>129630</v>
      </c>
      <c r="H6847" s="130" t="str">
        <f t="shared" si="212"/>
        <v>KT-210041</v>
      </c>
      <c r="I6847" s="130" t="str">
        <f t="shared" si="213"/>
        <v>A</v>
      </c>
    </row>
    <row r="6848" spans="1:9" x14ac:dyDescent="0.15">
      <c r="A6848" s="130">
        <v>6846</v>
      </c>
      <c r="B6848" s="130" t="s">
        <v>22724</v>
      </c>
      <c r="C6848" s="130" t="s">
        <v>23917</v>
      </c>
      <c r="D6848" s="130">
        <v>5000</v>
      </c>
      <c r="E6848" s="130" t="s">
        <v>12361</v>
      </c>
      <c r="F6848" s="130">
        <v>94955000</v>
      </c>
      <c r="G6848" s="130">
        <v>109955000</v>
      </c>
      <c r="H6848" s="130" t="str">
        <f t="shared" si="212"/>
        <v>KT-210042</v>
      </c>
      <c r="I6848" s="130" t="str">
        <f t="shared" si="213"/>
        <v>A</v>
      </c>
    </row>
    <row r="6849" spans="1:9" x14ac:dyDescent="0.15">
      <c r="A6849" s="130">
        <v>6847</v>
      </c>
      <c r="B6849" s="130" t="s">
        <v>22718</v>
      </c>
      <c r="C6849" s="130" t="s">
        <v>24237</v>
      </c>
      <c r="D6849" s="130">
        <v>300</v>
      </c>
      <c r="E6849" s="130" t="s">
        <v>12361</v>
      </c>
      <c r="F6849" s="130">
        <v>1121646</v>
      </c>
      <c r="G6849" s="130">
        <v>2120004</v>
      </c>
      <c r="H6849" s="130" t="str">
        <f t="shared" si="212"/>
        <v>KT-210043</v>
      </c>
      <c r="I6849" s="130" t="str">
        <f t="shared" si="213"/>
        <v>A</v>
      </c>
    </row>
    <row r="6850" spans="1:9" x14ac:dyDescent="0.15">
      <c r="A6850" s="130">
        <v>6848</v>
      </c>
      <c r="B6850" s="130" t="s">
        <v>22712</v>
      </c>
      <c r="C6850" s="130" t="s">
        <v>24238</v>
      </c>
      <c r="D6850" s="130">
        <v>378</v>
      </c>
      <c r="E6850" s="130" t="s">
        <v>12384</v>
      </c>
      <c r="F6850" s="130">
        <v>490104</v>
      </c>
      <c r="G6850" s="130">
        <v>602504</v>
      </c>
      <c r="H6850" s="130" t="str">
        <f t="shared" si="212"/>
        <v>KT-210044</v>
      </c>
      <c r="I6850" s="130" t="str">
        <f t="shared" si="213"/>
        <v>A</v>
      </c>
    </row>
    <row r="6851" spans="1:9" x14ac:dyDescent="0.15">
      <c r="A6851" s="130">
        <v>6849</v>
      </c>
      <c r="B6851" s="130" t="s">
        <v>22700</v>
      </c>
      <c r="C6851" s="130" t="s">
        <v>2265</v>
      </c>
      <c r="D6851" s="130">
        <v>400</v>
      </c>
      <c r="E6851" s="130" t="s">
        <v>13483</v>
      </c>
      <c r="F6851" s="130">
        <v>6883731</v>
      </c>
      <c r="G6851" s="130">
        <v>6243731</v>
      </c>
      <c r="H6851" s="130" t="str">
        <f t="shared" si="212"/>
        <v>KT-210045</v>
      </c>
      <c r="I6851" s="130" t="str">
        <f t="shared" si="213"/>
        <v>A</v>
      </c>
    </row>
    <row r="6852" spans="1:9" x14ac:dyDescent="0.15">
      <c r="A6852" s="130">
        <v>6850</v>
      </c>
      <c r="B6852" s="130" t="s">
        <v>22698</v>
      </c>
      <c r="C6852" s="130" t="s">
        <v>24239</v>
      </c>
      <c r="D6852" s="130">
        <v>1</v>
      </c>
      <c r="E6852" s="130" t="s">
        <v>12478</v>
      </c>
      <c r="F6852" s="130">
        <v>14756000</v>
      </c>
      <c r="G6852" s="130">
        <v>8761000</v>
      </c>
      <c r="H6852" s="130" t="str">
        <f t="shared" ref="H6852:H6915" si="214">LEFT(B6852,FIND("-",B6852)+6)</f>
        <v>KT-210046</v>
      </c>
      <c r="I6852" s="130" t="str">
        <f t="shared" ref="I6852:I6915" si="215">RIGHT(B6852,LEN(B6852)-FIND("-",B6852)-7)</f>
        <v>A</v>
      </c>
    </row>
    <row r="6853" spans="1:9" x14ac:dyDescent="0.15">
      <c r="A6853" s="130">
        <v>6851</v>
      </c>
      <c r="B6853" s="130" t="s">
        <v>22696</v>
      </c>
      <c r="C6853" s="130" t="s">
        <v>24240</v>
      </c>
      <c r="D6853" s="130">
        <v>10000</v>
      </c>
      <c r="E6853" s="130" t="s">
        <v>12361</v>
      </c>
      <c r="F6853" s="130">
        <v>27722800</v>
      </c>
      <c r="G6853" s="130">
        <v>63780000</v>
      </c>
      <c r="H6853" s="130" t="str">
        <f t="shared" si="214"/>
        <v>KT-210047</v>
      </c>
      <c r="I6853" s="130" t="str">
        <f t="shared" si="215"/>
        <v>A</v>
      </c>
    </row>
    <row r="6854" spans="1:9" x14ac:dyDescent="0.15">
      <c r="A6854" s="130">
        <v>6852</v>
      </c>
      <c r="B6854" s="130" t="s">
        <v>22694</v>
      </c>
      <c r="C6854" s="130" t="s">
        <v>24241</v>
      </c>
      <c r="D6854" s="130">
        <v>1000</v>
      </c>
      <c r="E6854" s="130" t="s">
        <v>13349</v>
      </c>
      <c r="F6854" s="130">
        <v>4359000</v>
      </c>
      <c r="G6854" s="130">
        <v>5050000</v>
      </c>
      <c r="H6854" s="130" t="str">
        <f t="shared" si="214"/>
        <v>KT-210048</v>
      </c>
      <c r="I6854" s="130" t="str">
        <f t="shared" si="215"/>
        <v>A</v>
      </c>
    </row>
    <row r="6855" spans="1:9" x14ac:dyDescent="0.15">
      <c r="A6855" s="130">
        <v>6853</v>
      </c>
      <c r="B6855" s="130" t="s">
        <v>22690</v>
      </c>
      <c r="C6855" s="130" t="s">
        <v>24242</v>
      </c>
      <c r="D6855" s="130">
        <v>40</v>
      </c>
      <c r="E6855" s="130" t="s">
        <v>12372</v>
      </c>
      <c r="F6855" s="130">
        <v>158000</v>
      </c>
      <c r="G6855" s="130">
        <v>215480</v>
      </c>
      <c r="H6855" s="130" t="str">
        <f t="shared" si="214"/>
        <v>KT-210049</v>
      </c>
      <c r="I6855" s="130" t="str">
        <f t="shared" si="215"/>
        <v>A</v>
      </c>
    </row>
    <row r="6856" spans="1:9" x14ac:dyDescent="0.15">
      <c r="A6856" s="130">
        <v>6854</v>
      </c>
      <c r="B6856" s="130" t="s">
        <v>22668</v>
      </c>
      <c r="C6856" s="130" t="s">
        <v>24243</v>
      </c>
      <c r="D6856" s="130">
        <v>1</v>
      </c>
      <c r="E6856" s="130" t="s">
        <v>12446</v>
      </c>
      <c r="F6856" s="130">
        <v>1452</v>
      </c>
      <c r="G6856" s="130">
        <v>6280</v>
      </c>
      <c r="H6856" s="130" t="str">
        <f t="shared" si="214"/>
        <v>KT-210050</v>
      </c>
      <c r="I6856" s="130" t="str">
        <f t="shared" si="215"/>
        <v>A</v>
      </c>
    </row>
    <row r="6857" spans="1:9" x14ac:dyDescent="0.15">
      <c r="A6857" s="130">
        <v>6855</v>
      </c>
      <c r="B6857" s="130" t="s">
        <v>22666</v>
      </c>
      <c r="C6857" s="130" t="s">
        <v>23637</v>
      </c>
      <c r="D6857" s="130">
        <v>25</v>
      </c>
      <c r="E6857" s="130" t="s">
        <v>12370</v>
      </c>
      <c r="F6857" s="130">
        <v>1053256</v>
      </c>
      <c r="G6857" s="130">
        <v>1276449</v>
      </c>
      <c r="H6857" s="130" t="str">
        <f t="shared" si="214"/>
        <v>KT-210051</v>
      </c>
      <c r="I6857" s="130" t="str">
        <f t="shared" si="215"/>
        <v>A</v>
      </c>
    </row>
    <row r="6858" spans="1:9" x14ac:dyDescent="0.15">
      <c r="A6858" s="130">
        <v>6856</v>
      </c>
      <c r="B6858" s="130" t="s">
        <v>22652</v>
      </c>
      <c r="C6858" s="130" t="s">
        <v>19291</v>
      </c>
      <c r="D6858" s="130">
        <v>30</v>
      </c>
      <c r="E6858" s="130" t="s">
        <v>24244</v>
      </c>
      <c r="F6858" s="130">
        <v>1830750</v>
      </c>
      <c r="G6858" s="130">
        <v>2129545.6</v>
      </c>
      <c r="H6858" s="130" t="str">
        <f t="shared" si="214"/>
        <v>KT-210052</v>
      </c>
      <c r="I6858" s="130" t="str">
        <f t="shared" si="215"/>
        <v>A</v>
      </c>
    </row>
    <row r="6859" spans="1:9" x14ac:dyDescent="0.15">
      <c r="A6859" s="130">
        <v>6857</v>
      </c>
      <c r="B6859" s="130" t="s">
        <v>22650</v>
      </c>
      <c r="C6859" s="130" t="s">
        <v>24245</v>
      </c>
      <c r="D6859" s="130">
        <v>1</v>
      </c>
      <c r="E6859" s="130" t="s">
        <v>12402</v>
      </c>
      <c r="F6859" s="130">
        <v>934105</v>
      </c>
      <c r="G6859" s="130">
        <v>1246210</v>
      </c>
      <c r="H6859" s="130" t="str">
        <f t="shared" si="214"/>
        <v>KT-210053</v>
      </c>
      <c r="I6859" s="130" t="str">
        <f t="shared" si="215"/>
        <v>A</v>
      </c>
    </row>
    <row r="6860" spans="1:9" x14ac:dyDescent="0.15">
      <c r="A6860" s="130">
        <v>6858</v>
      </c>
      <c r="B6860" s="130" t="s">
        <v>22648</v>
      </c>
      <c r="C6860" s="130" t="s">
        <v>24246</v>
      </c>
      <c r="D6860" s="130">
        <v>1</v>
      </c>
      <c r="E6860" s="130" t="s">
        <v>12391</v>
      </c>
      <c r="F6860" s="130">
        <v>42520413</v>
      </c>
      <c r="G6860" s="130">
        <v>47283674</v>
      </c>
      <c r="H6860" s="130" t="str">
        <f t="shared" si="214"/>
        <v>KT-210054</v>
      </c>
      <c r="I6860" s="130" t="str">
        <f t="shared" si="215"/>
        <v>A</v>
      </c>
    </row>
    <row r="6861" spans="1:9" x14ac:dyDescent="0.15">
      <c r="A6861" s="130">
        <v>6859</v>
      </c>
      <c r="B6861" s="130" t="s">
        <v>22646</v>
      </c>
      <c r="C6861" s="130" t="s">
        <v>24247</v>
      </c>
      <c r="D6861" s="130">
        <v>6</v>
      </c>
      <c r="E6861" s="130" t="s">
        <v>12876</v>
      </c>
      <c r="F6861" s="130">
        <v>1446325</v>
      </c>
      <c r="G6861" s="130">
        <v>809325</v>
      </c>
      <c r="H6861" s="130" t="str">
        <f t="shared" si="214"/>
        <v>KT-210055</v>
      </c>
      <c r="I6861" s="130" t="str">
        <f t="shared" si="215"/>
        <v>A</v>
      </c>
    </row>
    <row r="6862" spans="1:9" x14ac:dyDescent="0.15">
      <c r="A6862" s="130">
        <v>6860</v>
      </c>
      <c r="B6862" s="130" t="s">
        <v>22640</v>
      </c>
      <c r="C6862" s="130" t="s">
        <v>16240</v>
      </c>
      <c r="D6862" s="130">
        <v>4.6500000000000004</v>
      </c>
      <c r="E6862" s="130" t="s">
        <v>12372</v>
      </c>
      <c r="F6862" s="130">
        <v>10861</v>
      </c>
      <c r="G6862" s="130">
        <v>19886</v>
      </c>
      <c r="H6862" s="130" t="str">
        <f t="shared" si="214"/>
        <v>KT-210056</v>
      </c>
      <c r="I6862" s="130" t="str">
        <f t="shared" si="215"/>
        <v>A</v>
      </c>
    </row>
    <row r="6863" spans="1:9" x14ac:dyDescent="0.15">
      <c r="A6863" s="130">
        <v>6861</v>
      </c>
      <c r="B6863" s="130" t="s">
        <v>22634</v>
      </c>
      <c r="C6863" s="130" t="s">
        <v>24248</v>
      </c>
      <c r="D6863" s="130">
        <v>1</v>
      </c>
      <c r="E6863" s="130" t="s">
        <v>12446</v>
      </c>
      <c r="F6863" s="130">
        <v>1387771</v>
      </c>
      <c r="G6863" s="130">
        <v>155823.20000000001</v>
      </c>
      <c r="H6863" s="130" t="str">
        <f t="shared" si="214"/>
        <v>KT-210057</v>
      </c>
      <c r="I6863" s="130" t="str">
        <f t="shared" si="215"/>
        <v>A</v>
      </c>
    </row>
    <row r="6864" spans="1:9" x14ac:dyDescent="0.15">
      <c r="A6864" s="130">
        <v>6862</v>
      </c>
      <c r="B6864" s="130" t="s">
        <v>22622</v>
      </c>
      <c r="C6864" s="130" t="s">
        <v>24249</v>
      </c>
      <c r="D6864" s="130">
        <v>50</v>
      </c>
      <c r="E6864" s="130" t="s">
        <v>12737</v>
      </c>
      <c r="F6864" s="130">
        <v>16427154</v>
      </c>
      <c r="G6864" s="130">
        <v>15404874.5</v>
      </c>
      <c r="H6864" s="130" t="str">
        <f t="shared" si="214"/>
        <v>KT-210058</v>
      </c>
      <c r="I6864" s="130" t="str">
        <f t="shared" si="215"/>
        <v>A</v>
      </c>
    </row>
    <row r="6865" spans="1:9" x14ac:dyDescent="0.15">
      <c r="A6865" s="130">
        <v>6863</v>
      </c>
      <c r="B6865" s="130" t="s">
        <v>22620</v>
      </c>
      <c r="C6865" s="130" t="s">
        <v>24250</v>
      </c>
      <c r="D6865" s="130">
        <v>100</v>
      </c>
      <c r="E6865" s="130" t="s">
        <v>12737</v>
      </c>
      <c r="F6865" s="130">
        <v>65100</v>
      </c>
      <c r="G6865" s="130">
        <v>56500</v>
      </c>
      <c r="H6865" s="130" t="str">
        <f t="shared" si="214"/>
        <v>KT-210059</v>
      </c>
      <c r="I6865" s="130" t="str">
        <f t="shared" si="215"/>
        <v>A</v>
      </c>
    </row>
    <row r="6866" spans="1:9" x14ac:dyDescent="0.15">
      <c r="A6866" s="130">
        <v>6864</v>
      </c>
      <c r="B6866" s="130" t="s">
        <v>22616</v>
      </c>
      <c r="C6866" s="130" t="s">
        <v>24251</v>
      </c>
      <c r="D6866" s="130">
        <v>1200</v>
      </c>
      <c r="E6866" s="130" t="s">
        <v>12361</v>
      </c>
      <c r="F6866" s="130">
        <v>25484900</v>
      </c>
      <c r="G6866" s="130">
        <v>52748700</v>
      </c>
      <c r="H6866" s="130" t="str">
        <f t="shared" si="214"/>
        <v>KT-210060</v>
      </c>
      <c r="I6866" s="130" t="str">
        <f t="shared" si="215"/>
        <v>A</v>
      </c>
    </row>
    <row r="6867" spans="1:9" x14ac:dyDescent="0.15">
      <c r="A6867" s="130">
        <v>6865</v>
      </c>
      <c r="B6867" s="130" t="s">
        <v>22614</v>
      </c>
      <c r="C6867" s="130" t="s">
        <v>24172</v>
      </c>
      <c r="D6867" s="130">
        <v>10</v>
      </c>
      <c r="E6867" s="130" t="s">
        <v>12737</v>
      </c>
      <c r="F6867" s="130">
        <v>1354164</v>
      </c>
      <c r="G6867" s="130">
        <v>1429604</v>
      </c>
      <c r="H6867" s="130" t="str">
        <f t="shared" si="214"/>
        <v>KT-210061</v>
      </c>
      <c r="I6867" s="130" t="str">
        <f t="shared" si="215"/>
        <v>A</v>
      </c>
    </row>
    <row r="6868" spans="1:9" x14ac:dyDescent="0.15">
      <c r="A6868" s="130">
        <v>6866</v>
      </c>
      <c r="B6868" s="130" t="s">
        <v>22612</v>
      </c>
      <c r="C6868" s="130" t="s">
        <v>24252</v>
      </c>
      <c r="D6868" s="130">
        <v>10</v>
      </c>
      <c r="E6868" s="130" t="s">
        <v>12737</v>
      </c>
      <c r="F6868" s="130">
        <v>5194520</v>
      </c>
      <c r="G6868" s="130">
        <v>3648920</v>
      </c>
      <c r="H6868" s="130" t="str">
        <f t="shared" si="214"/>
        <v>KT-210062</v>
      </c>
      <c r="I6868" s="130" t="str">
        <f t="shared" si="215"/>
        <v>A</v>
      </c>
    </row>
    <row r="6869" spans="1:9" x14ac:dyDescent="0.15">
      <c r="A6869" s="130">
        <v>6867</v>
      </c>
      <c r="B6869" s="130" t="s">
        <v>22608</v>
      </c>
      <c r="C6869" s="130" t="s">
        <v>24253</v>
      </c>
      <c r="D6869" s="130">
        <v>100</v>
      </c>
      <c r="E6869" s="130" t="s">
        <v>12361</v>
      </c>
      <c r="F6869" s="130">
        <v>506102</v>
      </c>
      <c r="G6869" s="130">
        <v>666500</v>
      </c>
      <c r="H6869" s="130" t="str">
        <f t="shared" si="214"/>
        <v>KT-210063</v>
      </c>
      <c r="I6869" s="130" t="str">
        <f t="shared" si="215"/>
        <v>A</v>
      </c>
    </row>
    <row r="6870" spans="1:9" x14ac:dyDescent="0.15">
      <c r="A6870" s="130">
        <v>6868</v>
      </c>
      <c r="B6870" s="130" t="s">
        <v>22606</v>
      </c>
      <c r="C6870" s="130" t="s">
        <v>24254</v>
      </c>
      <c r="D6870" s="130">
        <v>100</v>
      </c>
      <c r="E6870" s="130" t="s">
        <v>12737</v>
      </c>
      <c r="F6870" s="130">
        <v>8097128</v>
      </c>
      <c r="G6870" s="130">
        <v>8231890</v>
      </c>
      <c r="H6870" s="130" t="str">
        <f t="shared" si="214"/>
        <v>KT-210064</v>
      </c>
      <c r="I6870" s="130" t="str">
        <f t="shared" si="215"/>
        <v>A</v>
      </c>
    </row>
    <row r="6871" spans="1:9" x14ac:dyDescent="0.15">
      <c r="A6871" s="130">
        <v>6869</v>
      </c>
      <c r="B6871" s="130" t="s">
        <v>22604</v>
      </c>
      <c r="C6871" s="130" t="s">
        <v>24255</v>
      </c>
      <c r="D6871" s="130">
        <v>300</v>
      </c>
      <c r="E6871" s="130" t="s">
        <v>12372</v>
      </c>
      <c r="F6871" s="130">
        <v>3498000</v>
      </c>
      <c r="G6871" s="130">
        <v>4317000</v>
      </c>
      <c r="H6871" s="130" t="str">
        <f t="shared" si="214"/>
        <v>KT-210065</v>
      </c>
      <c r="I6871" s="130" t="str">
        <f t="shared" si="215"/>
        <v>A</v>
      </c>
    </row>
    <row r="6872" spans="1:9" x14ac:dyDescent="0.15">
      <c r="A6872" s="130">
        <v>6870</v>
      </c>
      <c r="B6872" s="130" t="s">
        <v>22594</v>
      </c>
      <c r="C6872" s="130" t="s">
        <v>24256</v>
      </c>
      <c r="D6872" s="130">
        <v>2800</v>
      </c>
      <c r="E6872" s="130" t="s">
        <v>12901</v>
      </c>
      <c r="F6872" s="130">
        <v>5567138</v>
      </c>
      <c r="G6872" s="130">
        <v>5586456</v>
      </c>
      <c r="H6872" s="130" t="str">
        <f t="shared" si="214"/>
        <v>KT-210066</v>
      </c>
      <c r="I6872" s="130" t="str">
        <f t="shared" si="215"/>
        <v>A</v>
      </c>
    </row>
    <row r="6873" spans="1:9" x14ac:dyDescent="0.15">
      <c r="A6873" s="130">
        <v>6871</v>
      </c>
      <c r="B6873" s="130" t="s">
        <v>22590</v>
      </c>
      <c r="C6873" s="130" t="s">
        <v>13257</v>
      </c>
      <c r="D6873" s="130">
        <v>7.2</v>
      </c>
      <c r="E6873" s="130" t="s">
        <v>12355</v>
      </c>
      <c r="F6873" s="130">
        <v>8442429</v>
      </c>
      <c r="G6873" s="130">
        <v>10398809.199999999</v>
      </c>
      <c r="H6873" s="130" t="str">
        <f t="shared" si="214"/>
        <v>KT-210067</v>
      </c>
      <c r="I6873" s="130" t="str">
        <f t="shared" si="215"/>
        <v>A</v>
      </c>
    </row>
    <row r="6874" spans="1:9" x14ac:dyDescent="0.15">
      <c r="A6874" s="130">
        <v>6872</v>
      </c>
      <c r="B6874" s="130" t="s">
        <v>8830</v>
      </c>
      <c r="H6874" s="130" t="str">
        <f t="shared" si="214"/>
        <v>KT-980001</v>
      </c>
      <c r="I6874" s="130" t="str">
        <f t="shared" si="215"/>
        <v/>
      </c>
    </row>
    <row r="6875" spans="1:9" x14ac:dyDescent="0.15">
      <c r="A6875" s="130">
        <v>6873</v>
      </c>
      <c r="B6875" s="130" t="s">
        <v>8831</v>
      </c>
      <c r="H6875" s="130" t="str">
        <f t="shared" si="214"/>
        <v>KT-980002</v>
      </c>
      <c r="I6875" s="130" t="str">
        <f t="shared" si="215"/>
        <v/>
      </c>
    </row>
    <row r="6876" spans="1:9" x14ac:dyDescent="0.15">
      <c r="A6876" s="130">
        <v>6874</v>
      </c>
      <c r="B6876" s="130" t="s">
        <v>8832</v>
      </c>
      <c r="H6876" s="130" t="str">
        <f t="shared" si="214"/>
        <v>KT-980003</v>
      </c>
      <c r="I6876" s="130" t="str">
        <f t="shared" si="215"/>
        <v/>
      </c>
    </row>
    <row r="6877" spans="1:9" x14ac:dyDescent="0.15">
      <c r="A6877" s="130">
        <v>6875</v>
      </c>
      <c r="B6877" s="130" t="s">
        <v>8833</v>
      </c>
      <c r="H6877" s="130" t="str">
        <f t="shared" si="214"/>
        <v>KT-980004</v>
      </c>
      <c r="I6877" s="130" t="str">
        <f t="shared" si="215"/>
        <v/>
      </c>
    </row>
    <row r="6878" spans="1:9" x14ac:dyDescent="0.15">
      <c r="A6878" s="130">
        <v>6876</v>
      </c>
      <c r="B6878" s="130" t="s">
        <v>8834</v>
      </c>
      <c r="H6878" s="130" t="str">
        <f t="shared" si="214"/>
        <v>KT-980005</v>
      </c>
      <c r="I6878" s="130" t="str">
        <f t="shared" si="215"/>
        <v/>
      </c>
    </row>
    <row r="6879" spans="1:9" x14ac:dyDescent="0.15">
      <c r="A6879" s="130">
        <v>6877</v>
      </c>
      <c r="B6879" s="130" t="s">
        <v>8835</v>
      </c>
      <c r="H6879" s="130" t="str">
        <f t="shared" si="214"/>
        <v>KT-980006</v>
      </c>
      <c r="I6879" s="130" t="str">
        <f t="shared" si="215"/>
        <v/>
      </c>
    </row>
    <row r="6880" spans="1:9" x14ac:dyDescent="0.15">
      <c r="A6880" s="130">
        <v>6878</v>
      </c>
      <c r="B6880" s="130" t="s">
        <v>8836</v>
      </c>
      <c r="C6880" s="130" t="s">
        <v>13547</v>
      </c>
      <c r="H6880" s="130" t="str">
        <f t="shared" si="214"/>
        <v>KT-980008</v>
      </c>
      <c r="I6880" s="130" t="str">
        <f t="shared" si="215"/>
        <v/>
      </c>
    </row>
    <row r="6881" spans="1:9" x14ac:dyDescent="0.15">
      <c r="A6881" s="130">
        <v>6879</v>
      </c>
      <c r="B6881" s="130" t="s">
        <v>8837</v>
      </c>
      <c r="H6881" s="130" t="str">
        <f t="shared" si="214"/>
        <v>KT-980009</v>
      </c>
      <c r="I6881" s="130" t="str">
        <f t="shared" si="215"/>
        <v/>
      </c>
    </row>
    <row r="6882" spans="1:9" x14ac:dyDescent="0.15">
      <c r="A6882" s="130">
        <v>6880</v>
      </c>
      <c r="B6882" s="130" t="s">
        <v>8838</v>
      </c>
      <c r="C6882" s="130" t="s">
        <v>19165</v>
      </c>
      <c r="H6882" s="130" t="str">
        <f t="shared" si="214"/>
        <v>KT-980010</v>
      </c>
      <c r="I6882" s="130" t="str">
        <f t="shared" si="215"/>
        <v/>
      </c>
    </row>
    <row r="6883" spans="1:9" x14ac:dyDescent="0.15">
      <c r="A6883" s="130">
        <v>6881</v>
      </c>
      <c r="B6883" s="130" t="s">
        <v>8839</v>
      </c>
      <c r="C6883" s="130" t="s">
        <v>19166</v>
      </c>
      <c r="H6883" s="130" t="str">
        <f t="shared" si="214"/>
        <v>KT-980011</v>
      </c>
      <c r="I6883" s="130" t="str">
        <f t="shared" si="215"/>
        <v/>
      </c>
    </row>
    <row r="6884" spans="1:9" x14ac:dyDescent="0.15">
      <c r="A6884" s="130">
        <v>6882</v>
      </c>
      <c r="B6884" s="130" t="s">
        <v>8840</v>
      </c>
      <c r="H6884" s="130" t="str">
        <f t="shared" si="214"/>
        <v>KT-980012</v>
      </c>
      <c r="I6884" s="130" t="str">
        <f t="shared" si="215"/>
        <v/>
      </c>
    </row>
    <row r="6885" spans="1:9" x14ac:dyDescent="0.15">
      <c r="A6885" s="130">
        <v>6883</v>
      </c>
      <c r="B6885" s="130" t="s">
        <v>8841</v>
      </c>
      <c r="C6885" s="130" t="s">
        <v>19167</v>
      </c>
      <c r="H6885" s="130" t="str">
        <f t="shared" si="214"/>
        <v>KT-980013</v>
      </c>
      <c r="I6885" s="130" t="str">
        <f t="shared" si="215"/>
        <v/>
      </c>
    </row>
    <row r="6886" spans="1:9" x14ac:dyDescent="0.15">
      <c r="A6886" s="130">
        <v>6884</v>
      </c>
      <c r="B6886" s="130" t="s">
        <v>8842</v>
      </c>
      <c r="C6886" s="130" t="s">
        <v>19168</v>
      </c>
      <c r="H6886" s="130" t="str">
        <f t="shared" si="214"/>
        <v>KT-980015</v>
      </c>
      <c r="I6886" s="130" t="str">
        <f t="shared" si="215"/>
        <v/>
      </c>
    </row>
    <row r="6887" spans="1:9" x14ac:dyDescent="0.15">
      <c r="A6887" s="130">
        <v>6885</v>
      </c>
      <c r="B6887" s="130" t="s">
        <v>8843</v>
      </c>
      <c r="H6887" s="130" t="str">
        <f t="shared" si="214"/>
        <v>KT-980016</v>
      </c>
      <c r="I6887" s="130" t="str">
        <f t="shared" si="215"/>
        <v/>
      </c>
    </row>
    <row r="6888" spans="1:9" x14ac:dyDescent="0.15">
      <c r="A6888" s="130">
        <v>6886</v>
      </c>
      <c r="B6888" s="130" t="s">
        <v>8844</v>
      </c>
      <c r="H6888" s="130" t="str">
        <f t="shared" si="214"/>
        <v>KT-980017</v>
      </c>
      <c r="I6888" s="130" t="str">
        <f t="shared" si="215"/>
        <v/>
      </c>
    </row>
    <row r="6889" spans="1:9" x14ac:dyDescent="0.15">
      <c r="A6889" s="130">
        <v>6887</v>
      </c>
      <c r="B6889" s="130" t="s">
        <v>8845</v>
      </c>
      <c r="H6889" s="130" t="str">
        <f t="shared" si="214"/>
        <v>KT-980018</v>
      </c>
      <c r="I6889" s="130" t="str">
        <f t="shared" si="215"/>
        <v/>
      </c>
    </row>
    <row r="6890" spans="1:9" x14ac:dyDescent="0.15">
      <c r="A6890" s="130">
        <v>6888</v>
      </c>
      <c r="B6890" s="130" t="s">
        <v>8846</v>
      </c>
      <c r="H6890" s="130" t="str">
        <f t="shared" si="214"/>
        <v>KT-980019</v>
      </c>
      <c r="I6890" s="130" t="str">
        <f t="shared" si="215"/>
        <v/>
      </c>
    </row>
    <row r="6891" spans="1:9" x14ac:dyDescent="0.15">
      <c r="A6891" s="130">
        <v>6889</v>
      </c>
      <c r="B6891" s="130" t="s">
        <v>8847</v>
      </c>
      <c r="H6891" s="130" t="str">
        <f t="shared" si="214"/>
        <v>KT-980021</v>
      </c>
      <c r="I6891" s="130" t="str">
        <f t="shared" si="215"/>
        <v/>
      </c>
    </row>
    <row r="6892" spans="1:9" x14ac:dyDescent="0.15">
      <c r="A6892" s="130">
        <v>6890</v>
      </c>
      <c r="B6892" s="130" t="s">
        <v>8848</v>
      </c>
      <c r="H6892" s="130" t="str">
        <f t="shared" si="214"/>
        <v>KT-980022</v>
      </c>
      <c r="I6892" s="130" t="str">
        <f t="shared" si="215"/>
        <v/>
      </c>
    </row>
    <row r="6893" spans="1:9" x14ac:dyDescent="0.15">
      <c r="A6893" s="130">
        <v>6891</v>
      </c>
      <c r="B6893" s="130" t="s">
        <v>8849</v>
      </c>
      <c r="H6893" s="130" t="str">
        <f t="shared" si="214"/>
        <v>KT-980023</v>
      </c>
      <c r="I6893" s="130" t="str">
        <f t="shared" si="215"/>
        <v/>
      </c>
    </row>
    <row r="6894" spans="1:9" x14ac:dyDescent="0.15">
      <c r="A6894" s="130">
        <v>6892</v>
      </c>
      <c r="B6894" s="130" t="s">
        <v>8850</v>
      </c>
      <c r="H6894" s="130" t="str">
        <f t="shared" si="214"/>
        <v>KT-980024</v>
      </c>
      <c r="I6894" s="130" t="str">
        <f t="shared" si="215"/>
        <v/>
      </c>
    </row>
    <row r="6895" spans="1:9" x14ac:dyDescent="0.15">
      <c r="A6895" s="130">
        <v>6893</v>
      </c>
      <c r="B6895" s="130" t="s">
        <v>8851</v>
      </c>
      <c r="H6895" s="130" t="str">
        <f t="shared" si="214"/>
        <v>KT-980026</v>
      </c>
      <c r="I6895" s="130" t="str">
        <f t="shared" si="215"/>
        <v/>
      </c>
    </row>
    <row r="6896" spans="1:9" x14ac:dyDescent="0.15">
      <c r="A6896" s="130">
        <v>6894</v>
      </c>
      <c r="B6896" s="130" t="s">
        <v>8852</v>
      </c>
      <c r="H6896" s="130" t="str">
        <f t="shared" si="214"/>
        <v>KT-980027</v>
      </c>
      <c r="I6896" s="130" t="str">
        <f t="shared" si="215"/>
        <v/>
      </c>
    </row>
    <row r="6897" spans="1:9" x14ac:dyDescent="0.15">
      <c r="A6897" s="130">
        <v>6895</v>
      </c>
      <c r="B6897" s="130" t="s">
        <v>8853</v>
      </c>
      <c r="H6897" s="130" t="str">
        <f t="shared" si="214"/>
        <v>KT-980028</v>
      </c>
      <c r="I6897" s="130" t="str">
        <f t="shared" si="215"/>
        <v/>
      </c>
    </row>
    <row r="6898" spans="1:9" x14ac:dyDescent="0.15">
      <c r="A6898" s="130">
        <v>6896</v>
      </c>
      <c r="B6898" s="130" t="s">
        <v>8854</v>
      </c>
      <c r="H6898" s="130" t="str">
        <f t="shared" si="214"/>
        <v>KT-980030</v>
      </c>
      <c r="I6898" s="130" t="str">
        <f t="shared" si="215"/>
        <v/>
      </c>
    </row>
    <row r="6899" spans="1:9" x14ac:dyDescent="0.15">
      <c r="A6899" s="130">
        <v>6897</v>
      </c>
      <c r="B6899" s="130" t="s">
        <v>8855</v>
      </c>
      <c r="C6899" s="130" t="s">
        <v>19169</v>
      </c>
      <c r="H6899" s="130" t="str">
        <f t="shared" si="214"/>
        <v>KT-980031</v>
      </c>
      <c r="I6899" s="130" t="str">
        <f t="shared" si="215"/>
        <v/>
      </c>
    </row>
    <row r="6900" spans="1:9" x14ac:dyDescent="0.15">
      <c r="A6900" s="130">
        <v>6898</v>
      </c>
      <c r="B6900" s="130" t="s">
        <v>8856</v>
      </c>
      <c r="C6900" s="130" t="s">
        <v>19170</v>
      </c>
      <c r="H6900" s="130" t="str">
        <f t="shared" si="214"/>
        <v>KT-980032</v>
      </c>
      <c r="I6900" s="130" t="str">
        <f t="shared" si="215"/>
        <v/>
      </c>
    </row>
    <row r="6901" spans="1:9" x14ac:dyDescent="0.15">
      <c r="A6901" s="130">
        <v>6899</v>
      </c>
      <c r="B6901" s="130" t="s">
        <v>8857</v>
      </c>
      <c r="C6901" s="130" t="s">
        <v>19171</v>
      </c>
      <c r="H6901" s="130" t="str">
        <f t="shared" si="214"/>
        <v>KT-980033</v>
      </c>
      <c r="I6901" s="130" t="str">
        <f t="shared" si="215"/>
        <v/>
      </c>
    </row>
    <row r="6902" spans="1:9" x14ac:dyDescent="0.15">
      <c r="A6902" s="130">
        <v>6900</v>
      </c>
      <c r="B6902" s="130" t="s">
        <v>8858</v>
      </c>
      <c r="H6902" s="130" t="str">
        <f t="shared" si="214"/>
        <v>KT-980034</v>
      </c>
      <c r="I6902" s="130" t="str">
        <f t="shared" si="215"/>
        <v/>
      </c>
    </row>
    <row r="6903" spans="1:9" x14ac:dyDescent="0.15">
      <c r="A6903" s="130">
        <v>6901</v>
      </c>
      <c r="B6903" s="130" t="s">
        <v>8859</v>
      </c>
      <c r="C6903" s="130" t="s">
        <v>19172</v>
      </c>
      <c r="H6903" s="130" t="str">
        <f t="shared" si="214"/>
        <v>KT-980036</v>
      </c>
      <c r="I6903" s="130" t="str">
        <f t="shared" si="215"/>
        <v/>
      </c>
    </row>
    <row r="6904" spans="1:9" x14ac:dyDescent="0.15">
      <c r="A6904" s="130">
        <v>6902</v>
      </c>
      <c r="B6904" s="130" t="s">
        <v>8860</v>
      </c>
      <c r="H6904" s="130" t="str">
        <f t="shared" si="214"/>
        <v>KT-980037</v>
      </c>
      <c r="I6904" s="130" t="str">
        <f t="shared" si="215"/>
        <v/>
      </c>
    </row>
    <row r="6905" spans="1:9" x14ac:dyDescent="0.15">
      <c r="A6905" s="130">
        <v>6903</v>
      </c>
      <c r="B6905" s="130" t="s">
        <v>8861</v>
      </c>
      <c r="C6905" s="130" t="s">
        <v>19173</v>
      </c>
      <c r="H6905" s="130" t="str">
        <f t="shared" si="214"/>
        <v>KT-980039</v>
      </c>
      <c r="I6905" s="130" t="str">
        <f t="shared" si="215"/>
        <v/>
      </c>
    </row>
    <row r="6906" spans="1:9" x14ac:dyDescent="0.15">
      <c r="A6906" s="130">
        <v>6904</v>
      </c>
      <c r="B6906" s="130" t="s">
        <v>8862</v>
      </c>
      <c r="C6906" s="130" t="s">
        <v>19174</v>
      </c>
      <c r="H6906" s="130" t="str">
        <f t="shared" si="214"/>
        <v>KT-980041</v>
      </c>
      <c r="I6906" s="130" t="str">
        <f t="shared" si="215"/>
        <v/>
      </c>
    </row>
    <row r="6907" spans="1:9" x14ac:dyDescent="0.15">
      <c r="A6907" s="130">
        <v>6905</v>
      </c>
      <c r="B6907" s="130" t="s">
        <v>8863</v>
      </c>
      <c r="H6907" s="130" t="str">
        <f t="shared" si="214"/>
        <v>KT-980042</v>
      </c>
      <c r="I6907" s="130" t="str">
        <f t="shared" si="215"/>
        <v/>
      </c>
    </row>
    <row r="6908" spans="1:9" x14ac:dyDescent="0.15">
      <c r="A6908" s="130">
        <v>6906</v>
      </c>
      <c r="B6908" s="130" t="s">
        <v>8864</v>
      </c>
      <c r="C6908" s="130" t="s">
        <v>19175</v>
      </c>
      <c r="D6908" s="130">
        <v>10</v>
      </c>
      <c r="E6908" s="130" t="s">
        <v>12355</v>
      </c>
      <c r="F6908" s="130">
        <v>0</v>
      </c>
      <c r="G6908" s="130">
        <v>0</v>
      </c>
      <c r="H6908" s="130" t="str">
        <f t="shared" si="214"/>
        <v>KT-980044</v>
      </c>
      <c r="I6908" s="130" t="str">
        <f t="shared" si="215"/>
        <v/>
      </c>
    </row>
    <row r="6909" spans="1:9" x14ac:dyDescent="0.15">
      <c r="A6909" s="130">
        <v>6907</v>
      </c>
      <c r="B6909" s="130" t="s">
        <v>8865</v>
      </c>
      <c r="C6909" s="130" t="s">
        <v>19176</v>
      </c>
      <c r="D6909" s="130">
        <v>1</v>
      </c>
      <c r="E6909" s="130" t="s">
        <v>12370</v>
      </c>
      <c r="F6909" s="130">
        <v>0</v>
      </c>
      <c r="G6909" s="130">
        <v>0</v>
      </c>
      <c r="H6909" s="130" t="str">
        <f t="shared" si="214"/>
        <v>KT-980045</v>
      </c>
      <c r="I6909" s="130" t="str">
        <f t="shared" si="215"/>
        <v/>
      </c>
    </row>
    <row r="6910" spans="1:9" x14ac:dyDescent="0.15">
      <c r="A6910" s="130">
        <v>6908</v>
      </c>
      <c r="B6910" s="130" t="s">
        <v>8866</v>
      </c>
      <c r="C6910" s="130" t="s">
        <v>19177</v>
      </c>
      <c r="D6910" s="130">
        <v>100</v>
      </c>
      <c r="E6910" s="130" t="s">
        <v>12372</v>
      </c>
      <c r="F6910" s="130">
        <v>1498210</v>
      </c>
      <c r="G6910" s="130">
        <v>1141240</v>
      </c>
      <c r="H6910" s="130" t="str">
        <f t="shared" si="214"/>
        <v>KT-980046</v>
      </c>
      <c r="I6910" s="130" t="str">
        <f t="shared" si="215"/>
        <v/>
      </c>
    </row>
    <row r="6911" spans="1:9" x14ac:dyDescent="0.15">
      <c r="A6911" s="130">
        <v>6909</v>
      </c>
      <c r="B6911" s="130" t="s">
        <v>8867</v>
      </c>
      <c r="C6911" s="130" t="s">
        <v>19178</v>
      </c>
      <c r="D6911" s="130">
        <v>100</v>
      </c>
      <c r="E6911" s="130" t="s">
        <v>12372</v>
      </c>
      <c r="F6911" s="130">
        <v>2659826</v>
      </c>
      <c r="G6911" s="130">
        <v>2515100</v>
      </c>
      <c r="H6911" s="130" t="str">
        <f t="shared" si="214"/>
        <v>KT-980047</v>
      </c>
      <c r="I6911" s="130" t="str">
        <f t="shared" si="215"/>
        <v/>
      </c>
    </row>
    <row r="6912" spans="1:9" x14ac:dyDescent="0.15">
      <c r="A6912" s="130">
        <v>6910</v>
      </c>
      <c r="B6912" s="130" t="s">
        <v>8868</v>
      </c>
      <c r="C6912" s="130" t="s">
        <v>19179</v>
      </c>
      <c r="H6912" s="130" t="str">
        <f t="shared" si="214"/>
        <v>KT-980048</v>
      </c>
      <c r="I6912" s="130" t="str">
        <f t="shared" si="215"/>
        <v/>
      </c>
    </row>
    <row r="6913" spans="1:9" x14ac:dyDescent="0.15">
      <c r="A6913" s="130">
        <v>6911</v>
      </c>
      <c r="B6913" s="130" t="s">
        <v>8869</v>
      </c>
      <c r="C6913" s="130" t="s">
        <v>19180</v>
      </c>
      <c r="D6913" s="130">
        <v>1500</v>
      </c>
      <c r="E6913" s="130" t="s">
        <v>12355</v>
      </c>
      <c r="F6913" s="130">
        <v>0</v>
      </c>
      <c r="G6913" s="130">
        <v>0</v>
      </c>
      <c r="H6913" s="130" t="str">
        <f t="shared" si="214"/>
        <v>KT-980049</v>
      </c>
      <c r="I6913" s="130" t="str">
        <f t="shared" si="215"/>
        <v/>
      </c>
    </row>
    <row r="6914" spans="1:9" x14ac:dyDescent="0.15">
      <c r="A6914" s="130">
        <v>6912</v>
      </c>
      <c r="B6914" s="130" t="s">
        <v>8870</v>
      </c>
      <c r="C6914" s="130" t="s">
        <v>19181</v>
      </c>
      <c r="D6914" s="130">
        <v>2</v>
      </c>
      <c r="E6914" s="130" t="s">
        <v>12355</v>
      </c>
      <c r="F6914" s="130">
        <v>234600</v>
      </c>
      <c r="G6914" s="130">
        <v>91600</v>
      </c>
      <c r="H6914" s="130" t="str">
        <f t="shared" si="214"/>
        <v>KT-980050</v>
      </c>
      <c r="I6914" s="130" t="str">
        <f t="shared" si="215"/>
        <v>AG</v>
      </c>
    </row>
    <row r="6915" spans="1:9" x14ac:dyDescent="0.15">
      <c r="A6915" s="130">
        <v>6913</v>
      </c>
      <c r="B6915" s="130" t="s">
        <v>8871</v>
      </c>
      <c r="C6915" s="130" t="s">
        <v>19182</v>
      </c>
      <c r="D6915" s="130">
        <v>648</v>
      </c>
      <c r="E6915" s="130" t="s">
        <v>12372</v>
      </c>
      <c r="F6915" s="130">
        <v>0</v>
      </c>
      <c r="G6915" s="130">
        <v>0</v>
      </c>
      <c r="H6915" s="130" t="str">
        <f t="shared" si="214"/>
        <v>KT-980051</v>
      </c>
      <c r="I6915" s="130" t="str">
        <f t="shared" si="215"/>
        <v/>
      </c>
    </row>
    <row r="6916" spans="1:9" x14ac:dyDescent="0.15">
      <c r="A6916" s="130">
        <v>6914</v>
      </c>
      <c r="B6916" s="130" t="s">
        <v>8872</v>
      </c>
      <c r="C6916" s="130" t="s">
        <v>19183</v>
      </c>
      <c r="D6916" s="130">
        <v>30</v>
      </c>
      <c r="E6916" s="130" t="s">
        <v>12355</v>
      </c>
      <c r="F6916" s="130">
        <v>0</v>
      </c>
      <c r="G6916" s="130">
        <v>0</v>
      </c>
      <c r="H6916" s="130" t="str">
        <f t="shared" ref="H6916:H6979" si="216">LEFT(B6916,FIND("-",B6916)+6)</f>
        <v>KT-980052</v>
      </c>
      <c r="I6916" s="130" t="str">
        <f t="shared" ref="I6916:I6979" si="217">RIGHT(B6916,LEN(B6916)-FIND("-",B6916)-7)</f>
        <v/>
      </c>
    </row>
    <row r="6917" spans="1:9" x14ac:dyDescent="0.15">
      <c r="A6917" s="130">
        <v>6915</v>
      </c>
      <c r="B6917" s="130" t="s">
        <v>8873</v>
      </c>
      <c r="C6917" s="130" t="s">
        <v>12605</v>
      </c>
      <c r="D6917" s="130">
        <v>1</v>
      </c>
      <c r="E6917" s="130" t="s">
        <v>12403</v>
      </c>
      <c r="F6917" s="130">
        <v>0</v>
      </c>
      <c r="G6917" s="130">
        <v>0</v>
      </c>
      <c r="H6917" s="130" t="str">
        <f t="shared" si="216"/>
        <v>KT-980053</v>
      </c>
      <c r="I6917" s="130" t="str">
        <f t="shared" si="217"/>
        <v/>
      </c>
    </row>
    <row r="6918" spans="1:9" x14ac:dyDescent="0.15">
      <c r="A6918" s="130">
        <v>6916</v>
      </c>
      <c r="B6918" s="130" t="s">
        <v>8874</v>
      </c>
      <c r="C6918" s="130" t="s">
        <v>19184</v>
      </c>
      <c r="D6918" s="130">
        <v>10</v>
      </c>
      <c r="E6918" s="130" t="s">
        <v>12355</v>
      </c>
      <c r="F6918" s="130">
        <v>2006743.8</v>
      </c>
      <c r="G6918" s="130">
        <v>2119904.2000000002</v>
      </c>
      <c r="H6918" s="130" t="str">
        <f t="shared" si="216"/>
        <v>KT-980054</v>
      </c>
      <c r="I6918" s="130" t="str">
        <f t="shared" si="217"/>
        <v/>
      </c>
    </row>
    <row r="6919" spans="1:9" x14ac:dyDescent="0.15">
      <c r="A6919" s="130">
        <v>6917</v>
      </c>
      <c r="B6919" s="130" t="s">
        <v>8875</v>
      </c>
      <c r="C6919" s="130" t="s">
        <v>19186</v>
      </c>
      <c r="D6919" s="130">
        <v>300</v>
      </c>
      <c r="E6919" s="130" t="s">
        <v>12361</v>
      </c>
      <c r="F6919" s="130">
        <v>15888603</v>
      </c>
      <c r="G6919" s="130">
        <v>10758511</v>
      </c>
      <c r="H6919" s="130" t="str">
        <f t="shared" si="216"/>
        <v>KT-980055</v>
      </c>
      <c r="I6919" s="130" t="str">
        <f t="shared" si="217"/>
        <v/>
      </c>
    </row>
    <row r="6920" spans="1:9" x14ac:dyDescent="0.15">
      <c r="A6920" s="130">
        <v>6918</v>
      </c>
      <c r="B6920" s="130" t="s">
        <v>8876</v>
      </c>
      <c r="C6920" s="130" t="s">
        <v>19187</v>
      </c>
      <c r="D6920" s="130">
        <v>100</v>
      </c>
      <c r="E6920" s="130" t="s">
        <v>12372</v>
      </c>
      <c r="F6920" s="130">
        <v>323000</v>
      </c>
      <c r="G6920" s="130">
        <v>437000</v>
      </c>
      <c r="H6920" s="130" t="str">
        <f t="shared" si="216"/>
        <v>KT-980056</v>
      </c>
      <c r="I6920" s="130" t="str">
        <f t="shared" si="217"/>
        <v/>
      </c>
    </row>
    <row r="6921" spans="1:9" x14ac:dyDescent="0.15">
      <c r="A6921" s="130">
        <v>6919</v>
      </c>
      <c r="B6921" s="130" t="s">
        <v>8877</v>
      </c>
      <c r="C6921" s="130" t="s">
        <v>19188</v>
      </c>
      <c r="D6921" s="130">
        <v>100</v>
      </c>
      <c r="E6921" s="130" t="s">
        <v>12355</v>
      </c>
      <c r="F6921" s="130">
        <v>41000</v>
      </c>
      <c r="G6921" s="130">
        <v>32500</v>
      </c>
      <c r="H6921" s="130" t="str">
        <f t="shared" si="216"/>
        <v>KT-980057</v>
      </c>
      <c r="I6921" s="130" t="str">
        <f t="shared" si="217"/>
        <v/>
      </c>
    </row>
    <row r="6922" spans="1:9" x14ac:dyDescent="0.15">
      <c r="A6922" s="130">
        <v>6920</v>
      </c>
      <c r="B6922" s="130" t="s">
        <v>8878</v>
      </c>
      <c r="C6922" s="130" t="s">
        <v>19189</v>
      </c>
      <c r="D6922" s="130">
        <v>300</v>
      </c>
      <c r="E6922" s="130" t="s">
        <v>12368</v>
      </c>
      <c r="F6922" s="130">
        <v>0</v>
      </c>
      <c r="G6922" s="130">
        <v>0</v>
      </c>
      <c r="H6922" s="130" t="str">
        <f t="shared" si="216"/>
        <v>KT-980058</v>
      </c>
      <c r="I6922" s="130" t="str">
        <f t="shared" si="217"/>
        <v/>
      </c>
    </row>
    <row r="6923" spans="1:9" x14ac:dyDescent="0.15">
      <c r="A6923" s="130">
        <v>6921</v>
      </c>
      <c r="B6923" s="130" t="s">
        <v>8879</v>
      </c>
      <c r="C6923" s="130" t="s">
        <v>19190</v>
      </c>
      <c r="D6923" s="130">
        <v>1</v>
      </c>
      <c r="E6923" s="130" t="s">
        <v>13606</v>
      </c>
      <c r="F6923" s="130">
        <v>280</v>
      </c>
      <c r="G6923" s="130">
        <v>400</v>
      </c>
      <c r="H6923" s="130" t="str">
        <f t="shared" si="216"/>
        <v>KT-980059</v>
      </c>
      <c r="I6923" s="130" t="str">
        <f t="shared" si="217"/>
        <v/>
      </c>
    </row>
    <row r="6924" spans="1:9" x14ac:dyDescent="0.15">
      <c r="A6924" s="130">
        <v>6922</v>
      </c>
      <c r="B6924" s="130" t="s">
        <v>8880</v>
      </c>
      <c r="C6924" s="130" t="s">
        <v>19191</v>
      </c>
      <c r="D6924" s="130">
        <v>100</v>
      </c>
      <c r="E6924" s="130" t="s">
        <v>12372</v>
      </c>
      <c r="F6924" s="130">
        <v>92255</v>
      </c>
      <c r="G6924" s="130">
        <v>154700</v>
      </c>
      <c r="H6924" s="130" t="str">
        <f t="shared" si="216"/>
        <v>KT-980060</v>
      </c>
      <c r="I6924" s="130" t="str">
        <f t="shared" si="217"/>
        <v/>
      </c>
    </row>
    <row r="6925" spans="1:9" x14ac:dyDescent="0.15">
      <c r="A6925" s="130">
        <v>6923</v>
      </c>
      <c r="B6925" s="130" t="s">
        <v>8881</v>
      </c>
      <c r="C6925" s="130" t="s">
        <v>12356</v>
      </c>
      <c r="H6925" s="130" t="str">
        <f t="shared" si="216"/>
        <v>KT-980061</v>
      </c>
      <c r="I6925" s="130" t="str">
        <f t="shared" si="217"/>
        <v/>
      </c>
    </row>
    <row r="6926" spans="1:9" x14ac:dyDescent="0.15">
      <c r="A6926" s="130">
        <v>6924</v>
      </c>
      <c r="B6926" s="130" t="s">
        <v>8882</v>
      </c>
      <c r="H6926" s="130" t="str">
        <f t="shared" si="216"/>
        <v>KT-980062</v>
      </c>
      <c r="I6926" s="130" t="str">
        <f t="shared" si="217"/>
        <v/>
      </c>
    </row>
    <row r="6927" spans="1:9" x14ac:dyDescent="0.15">
      <c r="A6927" s="130">
        <v>6925</v>
      </c>
      <c r="B6927" s="130" t="s">
        <v>8883</v>
      </c>
      <c r="H6927" s="130" t="str">
        <f t="shared" si="216"/>
        <v>KT-980063</v>
      </c>
      <c r="I6927" s="130" t="str">
        <f t="shared" si="217"/>
        <v/>
      </c>
    </row>
    <row r="6928" spans="1:9" x14ac:dyDescent="0.15">
      <c r="A6928" s="130">
        <v>6926</v>
      </c>
      <c r="B6928" s="130" t="s">
        <v>8884</v>
      </c>
      <c r="H6928" s="130" t="str">
        <f t="shared" si="216"/>
        <v>KT-980064</v>
      </c>
      <c r="I6928" s="130" t="str">
        <f t="shared" si="217"/>
        <v/>
      </c>
    </row>
    <row r="6929" spans="1:9" x14ac:dyDescent="0.15">
      <c r="A6929" s="130">
        <v>6927</v>
      </c>
      <c r="B6929" s="130" t="s">
        <v>8885</v>
      </c>
      <c r="C6929" s="130" t="s">
        <v>19192</v>
      </c>
      <c r="H6929" s="130" t="str">
        <f t="shared" si="216"/>
        <v>KT-980065</v>
      </c>
      <c r="I6929" s="130" t="str">
        <f t="shared" si="217"/>
        <v/>
      </c>
    </row>
    <row r="6930" spans="1:9" x14ac:dyDescent="0.15">
      <c r="A6930" s="130">
        <v>6928</v>
      </c>
      <c r="B6930" s="130" t="s">
        <v>8886</v>
      </c>
      <c r="H6930" s="130" t="str">
        <f t="shared" si="216"/>
        <v>KT-980066</v>
      </c>
      <c r="I6930" s="130" t="str">
        <f t="shared" si="217"/>
        <v/>
      </c>
    </row>
    <row r="6931" spans="1:9" x14ac:dyDescent="0.15">
      <c r="A6931" s="130">
        <v>6929</v>
      </c>
      <c r="B6931" s="130" t="s">
        <v>8887</v>
      </c>
      <c r="C6931" s="130" t="s">
        <v>19193</v>
      </c>
      <c r="D6931" s="130">
        <v>100</v>
      </c>
      <c r="E6931" s="130" t="s">
        <v>12355</v>
      </c>
      <c r="F6931" s="130">
        <v>2600000</v>
      </c>
      <c r="G6931" s="130">
        <v>2000000</v>
      </c>
      <c r="H6931" s="130" t="str">
        <f t="shared" si="216"/>
        <v>KT-980068</v>
      </c>
      <c r="I6931" s="130" t="str">
        <f t="shared" si="217"/>
        <v/>
      </c>
    </row>
    <row r="6932" spans="1:9" x14ac:dyDescent="0.15">
      <c r="A6932" s="130">
        <v>6930</v>
      </c>
      <c r="B6932" s="130" t="s">
        <v>8888</v>
      </c>
      <c r="C6932" s="130" t="s">
        <v>19194</v>
      </c>
      <c r="H6932" s="130" t="str">
        <f t="shared" si="216"/>
        <v>KT-980070</v>
      </c>
      <c r="I6932" s="130" t="str">
        <f t="shared" si="217"/>
        <v/>
      </c>
    </row>
    <row r="6933" spans="1:9" x14ac:dyDescent="0.15">
      <c r="A6933" s="130">
        <v>6931</v>
      </c>
      <c r="B6933" s="130" t="s">
        <v>8889</v>
      </c>
      <c r="C6933" s="130" t="s">
        <v>19195</v>
      </c>
      <c r="D6933" s="130">
        <v>100</v>
      </c>
      <c r="E6933" s="130" t="s">
        <v>12372</v>
      </c>
      <c r="F6933" s="130">
        <v>2185000</v>
      </c>
      <c r="G6933" s="130">
        <v>2111000</v>
      </c>
      <c r="H6933" s="130" t="str">
        <f t="shared" si="216"/>
        <v>KT-980072</v>
      </c>
      <c r="I6933" s="130" t="str">
        <f t="shared" si="217"/>
        <v>AG</v>
      </c>
    </row>
    <row r="6934" spans="1:9" x14ac:dyDescent="0.15">
      <c r="A6934" s="130">
        <v>6932</v>
      </c>
      <c r="B6934" s="130" t="s">
        <v>8890</v>
      </c>
      <c r="C6934" s="130" t="s">
        <v>19196</v>
      </c>
      <c r="D6934" s="130">
        <v>2</v>
      </c>
      <c r="E6934" s="130" t="s">
        <v>12737</v>
      </c>
      <c r="F6934" s="130">
        <v>2178560</v>
      </c>
      <c r="G6934" s="130">
        <v>3571060</v>
      </c>
      <c r="H6934" s="130" t="str">
        <f t="shared" si="216"/>
        <v>KT-980073</v>
      </c>
      <c r="I6934" s="130" t="str">
        <f t="shared" si="217"/>
        <v>AG</v>
      </c>
    </row>
    <row r="6935" spans="1:9" x14ac:dyDescent="0.15">
      <c r="A6935" s="130">
        <v>6933</v>
      </c>
      <c r="B6935" s="130" t="s">
        <v>8891</v>
      </c>
      <c r="C6935" s="130" t="s">
        <v>19197</v>
      </c>
      <c r="D6935" s="130">
        <v>1000</v>
      </c>
      <c r="E6935" s="130" t="s">
        <v>12355</v>
      </c>
      <c r="F6935" s="130">
        <v>1124000000</v>
      </c>
      <c r="G6935" s="130">
        <v>1202000000</v>
      </c>
      <c r="H6935" s="130" t="str">
        <f t="shared" si="216"/>
        <v>KT-980074</v>
      </c>
      <c r="I6935" s="130" t="str">
        <f t="shared" si="217"/>
        <v>AG</v>
      </c>
    </row>
    <row r="6936" spans="1:9" x14ac:dyDescent="0.15">
      <c r="A6936" s="130">
        <v>6934</v>
      </c>
      <c r="B6936" s="130" t="s">
        <v>8892</v>
      </c>
      <c r="C6936" s="130" t="s">
        <v>19198</v>
      </c>
      <c r="H6936" s="130" t="str">
        <f t="shared" si="216"/>
        <v>KT-980077</v>
      </c>
      <c r="I6936" s="130" t="str">
        <f t="shared" si="217"/>
        <v/>
      </c>
    </row>
    <row r="6937" spans="1:9" x14ac:dyDescent="0.15">
      <c r="A6937" s="130">
        <v>6935</v>
      </c>
      <c r="B6937" s="130" t="s">
        <v>8893</v>
      </c>
      <c r="C6937" s="130" t="s">
        <v>19199</v>
      </c>
      <c r="D6937" s="130">
        <v>300</v>
      </c>
      <c r="E6937" s="130" t="s">
        <v>12372</v>
      </c>
      <c r="F6937" s="130">
        <v>750000</v>
      </c>
      <c r="G6937" s="130">
        <v>900000</v>
      </c>
      <c r="H6937" s="130" t="str">
        <f t="shared" si="216"/>
        <v>KT-980078</v>
      </c>
      <c r="I6937" s="130" t="str">
        <f t="shared" si="217"/>
        <v/>
      </c>
    </row>
    <row r="6938" spans="1:9" x14ac:dyDescent="0.15">
      <c r="A6938" s="130">
        <v>6936</v>
      </c>
      <c r="B6938" s="130" t="s">
        <v>8894</v>
      </c>
      <c r="C6938" s="130" t="s">
        <v>16565</v>
      </c>
      <c r="D6938" s="130">
        <v>1</v>
      </c>
      <c r="E6938" s="130" t="s">
        <v>12361</v>
      </c>
      <c r="F6938" s="130">
        <v>7808</v>
      </c>
      <c r="G6938" s="130">
        <v>25056</v>
      </c>
      <c r="H6938" s="130" t="str">
        <f t="shared" si="216"/>
        <v>KT-980079</v>
      </c>
      <c r="I6938" s="130" t="str">
        <f t="shared" si="217"/>
        <v>AG</v>
      </c>
    </row>
    <row r="6939" spans="1:9" x14ac:dyDescent="0.15">
      <c r="A6939" s="130">
        <v>6937</v>
      </c>
      <c r="B6939" s="130" t="s">
        <v>8895</v>
      </c>
      <c r="C6939" s="130" t="s">
        <v>19200</v>
      </c>
      <c r="D6939" s="130">
        <v>100</v>
      </c>
      <c r="E6939" s="130" t="s">
        <v>12355</v>
      </c>
      <c r="F6939" s="130">
        <v>12247136</v>
      </c>
      <c r="G6939" s="130">
        <v>14042916</v>
      </c>
      <c r="H6939" s="130" t="str">
        <f t="shared" si="216"/>
        <v>KT-980080</v>
      </c>
      <c r="I6939" s="130" t="str">
        <f t="shared" si="217"/>
        <v/>
      </c>
    </row>
    <row r="6940" spans="1:9" x14ac:dyDescent="0.15">
      <c r="A6940" s="130">
        <v>6938</v>
      </c>
      <c r="B6940" s="130" t="s">
        <v>8896</v>
      </c>
      <c r="C6940" s="130" t="s">
        <v>19201</v>
      </c>
      <c r="F6940" s="130">
        <v>0</v>
      </c>
      <c r="G6940" s="130">
        <v>0</v>
      </c>
      <c r="H6940" s="130" t="str">
        <f t="shared" si="216"/>
        <v>KT-980081</v>
      </c>
      <c r="I6940" s="130" t="str">
        <f t="shared" si="217"/>
        <v/>
      </c>
    </row>
    <row r="6941" spans="1:9" x14ac:dyDescent="0.15">
      <c r="A6941" s="130">
        <v>6939</v>
      </c>
      <c r="B6941" s="130" t="s">
        <v>8897</v>
      </c>
      <c r="C6941" s="130" t="s">
        <v>19202</v>
      </c>
      <c r="D6941" s="130">
        <v>100</v>
      </c>
      <c r="E6941" s="130" t="s">
        <v>12372</v>
      </c>
      <c r="F6941" s="130">
        <v>1214900</v>
      </c>
      <c r="G6941" s="130">
        <v>1605620</v>
      </c>
      <c r="H6941" s="130" t="str">
        <f t="shared" si="216"/>
        <v>KT-980082</v>
      </c>
      <c r="I6941" s="130" t="str">
        <f t="shared" si="217"/>
        <v>AG</v>
      </c>
    </row>
    <row r="6942" spans="1:9" x14ac:dyDescent="0.15">
      <c r="A6942" s="130">
        <v>6940</v>
      </c>
      <c r="B6942" s="130" t="s">
        <v>8898</v>
      </c>
      <c r="H6942" s="130" t="str">
        <f t="shared" si="216"/>
        <v>KT-980084</v>
      </c>
      <c r="I6942" s="130" t="str">
        <f t="shared" si="217"/>
        <v/>
      </c>
    </row>
    <row r="6943" spans="1:9" x14ac:dyDescent="0.15">
      <c r="A6943" s="130">
        <v>6941</v>
      </c>
      <c r="B6943" s="130" t="s">
        <v>8899</v>
      </c>
      <c r="C6943" s="130" t="s">
        <v>19203</v>
      </c>
      <c r="D6943" s="130">
        <v>100</v>
      </c>
      <c r="E6943" s="130" t="s">
        <v>12368</v>
      </c>
      <c r="F6943" s="130">
        <v>27526</v>
      </c>
      <c r="G6943" s="130">
        <v>182109.1</v>
      </c>
      <c r="H6943" s="130" t="str">
        <f t="shared" si="216"/>
        <v>KT-980085</v>
      </c>
      <c r="I6943" s="130" t="str">
        <f t="shared" si="217"/>
        <v>AG</v>
      </c>
    </row>
    <row r="6944" spans="1:9" x14ac:dyDescent="0.15">
      <c r="A6944" s="130">
        <v>6942</v>
      </c>
      <c r="B6944" s="130" t="s">
        <v>8900</v>
      </c>
      <c r="C6944" s="130" t="s">
        <v>19204</v>
      </c>
      <c r="D6944" s="130">
        <v>1</v>
      </c>
      <c r="E6944" s="130" t="s">
        <v>12403</v>
      </c>
      <c r="F6944" s="130">
        <v>1146380460</v>
      </c>
      <c r="G6944" s="130">
        <v>1233786000</v>
      </c>
      <c r="H6944" s="130" t="str">
        <f t="shared" si="216"/>
        <v>KT-980086</v>
      </c>
      <c r="I6944" s="130" t="str">
        <f t="shared" si="217"/>
        <v/>
      </c>
    </row>
    <row r="6945" spans="1:9" x14ac:dyDescent="0.15">
      <c r="A6945" s="130">
        <v>6943</v>
      </c>
      <c r="B6945" s="130" t="s">
        <v>8901</v>
      </c>
      <c r="C6945" s="130" t="s">
        <v>19205</v>
      </c>
      <c r="D6945" s="130">
        <v>1</v>
      </c>
      <c r="E6945" s="130" t="s">
        <v>12355</v>
      </c>
      <c r="F6945" s="130">
        <v>387556</v>
      </c>
      <c r="G6945" s="130">
        <v>478822</v>
      </c>
      <c r="H6945" s="130" t="str">
        <f t="shared" si="216"/>
        <v>KT-980087</v>
      </c>
      <c r="I6945" s="130" t="str">
        <f t="shared" si="217"/>
        <v>VG</v>
      </c>
    </row>
    <row r="6946" spans="1:9" x14ac:dyDescent="0.15">
      <c r="A6946" s="130">
        <v>6944</v>
      </c>
      <c r="B6946" s="130" t="s">
        <v>8902</v>
      </c>
      <c r="C6946" s="130" t="s">
        <v>17234</v>
      </c>
      <c r="D6946" s="130">
        <v>1</v>
      </c>
      <c r="E6946" s="130" t="s">
        <v>12368</v>
      </c>
      <c r="F6946" s="130">
        <v>40736</v>
      </c>
      <c r="G6946" s="130">
        <v>0</v>
      </c>
      <c r="H6946" s="130" t="str">
        <f t="shared" si="216"/>
        <v>KT-980088</v>
      </c>
      <c r="I6946" s="130" t="str">
        <f t="shared" si="217"/>
        <v/>
      </c>
    </row>
    <row r="6947" spans="1:9" x14ac:dyDescent="0.15">
      <c r="A6947" s="130">
        <v>6945</v>
      </c>
      <c r="B6947" s="130" t="s">
        <v>8903</v>
      </c>
      <c r="C6947" s="130" t="s">
        <v>19206</v>
      </c>
      <c r="H6947" s="130" t="str">
        <f t="shared" si="216"/>
        <v>KT-980089</v>
      </c>
      <c r="I6947" s="130" t="str">
        <f t="shared" si="217"/>
        <v/>
      </c>
    </row>
    <row r="6948" spans="1:9" x14ac:dyDescent="0.15">
      <c r="A6948" s="130">
        <v>6946</v>
      </c>
      <c r="B6948" s="130" t="s">
        <v>8904</v>
      </c>
      <c r="C6948" s="130" t="s">
        <v>19207</v>
      </c>
      <c r="H6948" s="130" t="str">
        <f t="shared" si="216"/>
        <v>KT-980090</v>
      </c>
      <c r="I6948" s="130" t="str">
        <f t="shared" si="217"/>
        <v/>
      </c>
    </row>
    <row r="6949" spans="1:9" x14ac:dyDescent="0.15">
      <c r="A6949" s="130">
        <v>6947</v>
      </c>
      <c r="B6949" s="130" t="s">
        <v>8905</v>
      </c>
      <c r="H6949" s="130" t="str">
        <f t="shared" si="216"/>
        <v>KT-980091</v>
      </c>
      <c r="I6949" s="130" t="str">
        <f t="shared" si="217"/>
        <v/>
      </c>
    </row>
    <row r="6950" spans="1:9" x14ac:dyDescent="0.15">
      <c r="A6950" s="130">
        <v>6948</v>
      </c>
      <c r="B6950" s="130" t="s">
        <v>8906</v>
      </c>
      <c r="C6950" s="130" t="s">
        <v>19208</v>
      </c>
      <c r="D6950" s="130">
        <v>1</v>
      </c>
      <c r="E6950" s="130" t="s">
        <v>12676</v>
      </c>
      <c r="F6950" s="130">
        <v>0</v>
      </c>
      <c r="G6950" s="130">
        <v>0</v>
      </c>
      <c r="H6950" s="130" t="str">
        <f t="shared" si="216"/>
        <v>KT-980092</v>
      </c>
      <c r="I6950" s="130" t="str">
        <f t="shared" si="217"/>
        <v/>
      </c>
    </row>
    <row r="6951" spans="1:9" x14ac:dyDescent="0.15">
      <c r="A6951" s="130">
        <v>6949</v>
      </c>
      <c r="B6951" s="130" t="s">
        <v>8907</v>
      </c>
      <c r="C6951" s="130" t="s">
        <v>19209</v>
      </c>
      <c r="D6951" s="130">
        <v>5000</v>
      </c>
      <c r="E6951" s="130" t="s">
        <v>12361</v>
      </c>
      <c r="F6951" s="130">
        <v>18150000</v>
      </c>
      <c r="G6951" s="130">
        <v>22780000</v>
      </c>
      <c r="H6951" s="130" t="str">
        <f t="shared" si="216"/>
        <v>KT-980093</v>
      </c>
      <c r="I6951" s="130" t="str">
        <f t="shared" si="217"/>
        <v>VG</v>
      </c>
    </row>
    <row r="6952" spans="1:9" x14ac:dyDescent="0.15">
      <c r="A6952" s="130">
        <v>6950</v>
      </c>
      <c r="B6952" s="130" t="s">
        <v>8908</v>
      </c>
      <c r="C6952" s="130" t="s">
        <v>19210</v>
      </c>
      <c r="D6952" s="130">
        <v>2000</v>
      </c>
      <c r="E6952" s="130" t="s">
        <v>12368</v>
      </c>
      <c r="F6952" s="130">
        <v>6000000</v>
      </c>
      <c r="G6952" s="130">
        <v>8080000</v>
      </c>
      <c r="H6952" s="130" t="str">
        <f t="shared" si="216"/>
        <v>KT-980094</v>
      </c>
      <c r="I6952" s="130" t="str">
        <f t="shared" si="217"/>
        <v/>
      </c>
    </row>
    <row r="6953" spans="1:9" x14ac:dyDescent="0.15">
      <c r="A6953" s="130">
        <v>6951</v>
      </c>
      <c r="B6953" s="130" t="s">
        <v>8909</v>
      </c>
      <c r="C6953" s="130" t="s">
        <v>19211</v>
      </c>
      <c r="D6953" s="130">
        <v>3000</v>
      </c>
      <c r="E6953" s="130" t="s">
        <v>12372</v>
      </c>
      <c r="F6953" s="130">
        <v>13800000</v>
      </c>
      <c r="G6953" s="130">
        <v>15300000</v>
      </c>
      <c r="H6953" s="130" t="str">
        <f t="shared" si="216"/>
        <v>KT-980095</v>
      </c>
      <c r="I6953" s="130" t="str">
        <f t="shared" si="217"/>
        <v/>
      </c>
    </row>
    <row r="6954" spans="1:9" x14ac:dyDescent="0.15">
      <c r="A6954" s="130">
        <v>6952</v>
      </c>
      <c r="B6954" s="130" t="s">
        <v>8910</v>
      </c>
      <c r="C6954" s="130" t="s">
        <v>12969</v>
      </c>
      <c r="D6954" s="130">
        <v>300</v>
      </c>
      <c r="E6954" s="130" t="s">
        <v>12372</v>
      </c>
      <c r="F6954" s="130">
        <v>1440000</v>
      </c>
      <c r="G6954" s="130">
        <v>1650000</v>
      </c>
      <c r="H6954" s="130" t="str">
        <f t="shared" si="216"/>
        <v>KT-980096</v>
      </c>
      <c r="I6954" s="130" t="str">
        <f t="shared" si="217"/>
        <v/>
      </c>
    </row>
    <row r="6955" spans="1:9" x14ac:dyDescent="0.15">
      <c r="A6955" s="130">
        <v>6953</v>
      </c>
      <c r="B6955" s="130" t="s">
        <v>8911</v>
      </c>
      <c r="C6955" s="130" t="s">
        <v>406</v>
      </c>
      <c r="D6955" s="130">
        <v>200</v>
      </c>
      <c r="E6955" s="130" t="s">
        <v>12372</v>
      </c>
      <c r="F6955" s="130">
        <v>15000000</v>
      </c>
      <c r="G6955" s="130">
        <v>15000000</v>
      </c>
      <c r="H6955" s="130" t="str">
        <f t="shared" si="216"/>
        <v>KT-980097</v>
      </c>
      <c r="I6955" s="130" t="str">
        <f t="shared" si="217"/>
        <v/>
      </c>
    </row>
    <row r="6956" spans="1:9" x14ac:dyDescent="0.15">
      <c r="A6956" s="130">
        <v>6954</v>
      </c>
      <c r="B6956" s="130" t="s">
        <v>8912</v>
      </c>
      <c r="C6956" s="130" t="s">
        <v>12516</v>
      </c>
      <c r="D6956" s="130">
        <v>5000</v>
      </c>
      <c r="E6956" s="130" t="s">
        <v>12372</v>
      </c>
      <c r="F6956" s="130">
        <v>29500000</v>
      </c>
      <c r="G6956" s="130">
        <v>37500000</v>
      </c>
      <c r="H6956" s="130" t="str">
        <f t="shared" si="216"/>
        <v>KT-980098</v>
      </c>
      <c r="I6956" s="130" t="str">
        <f t="shared" si="217"/>
        <v/>
      </c>
    </row>
    <row r="6957" spans="1:9" x14ac:dyDescent="0.15">
      <c r="A6957" s="130">
        <v>6955</v>
      </c>
      <c r="B6957" s="130" t="s">
        <v>8913</v>
      </c>
      <c r="C6957" s="130" t="s">
        <v>13327</v>
      </c>
      <c r="D6957" s="130">
        <v>2000</v>
      </c>
      <c r="E6957" s="130" t="s">
        <v>12372</v>
      </c>
      <c r="F6957" s="130">
        <v>6600000</v>
      </c>
      <c r="G6957" s="130">
        <v>4200000</v>
      </c>
      <c r="H6957" s="130" t="str">
        <f t="shared" si="216"/>
        <v>KT-980099</v>
      </c>
      <c r="I6957" s="130" t="str">
        <f t="shared" si="217"/>
        <v/>
      </c>
    </row>
    <row r="6958" spans="1:9" x14ac:dyDescent="0.15">
      <c r="A6958" s="130">
        <v>6956</v>
      </c>
      <c r="B6958" s="130" t="s">
        <v>8914</v>
      </c>
      <c r="C6958" s="130" t="s">
        <v>19213</v>
      </c>
      <c r="H6958" s="130" t="str">
        <f t="shared" si="216"/>
        <v>KT-980100</v>
      </c>
      <c r="I6958" s="130" t="str">
        <f t="shared" si="217"/>
        <v/>
      </c>
    </row>
    <row r="6959" spans="1:9" x14ac:dyDescent="0.15">
      <c r="A6959" s="130">
        <v>6957</v>
      </c>
      <c r="B6959" s="130" t="s">
        <v>8915</v>
      </c>
      <c r="C6959" s="130" t="s">
        <v>19214</v>
      </c>
      <c r="D6959" s="130">
        <v>1</v>
      </c>
      <c r="E6959" s="130" t="s">
        <v>12372</v>
      </c>
      <c r="F6959" s="130">
        <v>83800</v>
      </c>
      <c r="G6959" s="130">
        <v>128200</v>
      </c>
      <c r="H6959" s="130" t="str">
        <f t="shared" si="216"/>
        <v>KT-980101</v>
      </c>
      <c r="I6959" s="130" t="str">
        <f t="shared" si="217"/>
        <v/>
      </c>
    </row>
    <row r="6960" spans="1:9" x14ac:dyDescent="0.15">
      <c r="A6960" s="130">
        <v>6958</v>
      </c>
      <c r="B6960" s="130" t="s">
        <v>8916</v>
      </c>
      <c r="C6960" s="130" t="s">
        <v>19215</v>
      </c>
      <c r="D6960" s="130">
        <v>40</v>
      </c>
      <c r="E6960" s="130" t="s">
        <v>12972</v>
      </c>
      <c r="F6960" s="130">
        <v>15180</v>
      </c>
      <c r="G6960" s="130">
        <v>6840</v>
      </c>
      <c r="H6960" s="130" t="str">
        <f t="shared" si="216"/>
        <v>KT-980104</v>
      </c>
      <c r="I6960" s="130" t="str">
        <f t="shared" si="217"/>
        <v/>
      </c>
    </row>
    <row r="6961" spans="1:9" x14ac:dyDescent="0.15">
      <c r="A6961" s="130">
        <v>6959</v>
      </c>
      <c r="B6961" s="130" t="s">
        <v>8917</v>
      </c>
      <c r="C6961" s="130" t="s">
        <v>19216</v>
      </c>
      <c r="H6961" s="130" t="str">
        <f t="shared" si="216"/>
        <v>KT-980105</v>
      </c>
      <c r="I6961" s="130" t="str">
        <f t="shared" si="217"/>
        <v/>
      </c>
    </row>
    <row r="6962" spans="1:9" x14ac:dyDescent="0.15">
      <c r="A6962" s="130">
        <v>6960</v>
      </c>
      <c r="B6962" s="130" t="s">
        <v>8918</v>
      </c>
      <c r="C6962" s="130" t="s">
        <v>19217</v>
      </c>
      <c r="D6962" s="130">
        <v>300</v>
      </c>
      <c r="E6962" s="130" t="s">
        <v>12372</v>
      </c>
      <c r="F6962" s="130">
        <v>8010000</v>
      </c>
      <c r="G6962" s="130">
        <v>11700027</v>
      </c>
      <c r="H6962" s="130" t="str">
        <f t="shared" si="216"/>
        <v>KT-980106</v>
      </c>
      <c r="I6962" s="130" t="str">
        <f t="shared" si="217"/>
        <v/>
      </c>
    </row>
    <row r="6963" spans="1:9" x14ac:dyDescent="0.15">
      <c r="A6963" s="130">
        <v>6961</v>
      </c>
      <c r="B6963" s="130" t="s">
        <v>8919</v>
      </c>
      <c r="C6963" s="130" t="s">
        <v>19218</v>
      </c>
      <c r="D6963" s="130">
        <v>300</v>
      </c>
      <c r="E6963" s="130" t="s">
        <v>12372</v>
      </c>
      <c r="F6963" s="130">
        <v>3663050</v>
      </c>
      <c r="G6963" s="130">
        <v>8002800</v>
      </c>
      <c r="H6963" s="130" t="str">
        <f t="shared" si="216"/>
        <v>KT-980107</v>
      </c>
      <c r="I6963" s="130" t="str">
        <f t="shared" si="217"/>
        <v/>
      </c>
    </row>
    <row r="6964" spans="1:9" x14ac:dyDescent="0.15">
      <c r="A6964" s="130">
        <v>6962</v>
      </c>
      <c r="B6964" s="130" t="s">
        <v>8920</v>
      </c>
      <c r="C6964" s="130" t="s">
        <v>19219</v>
      </c>
      <c r="H6964" s="130" t="str">
        <f t="shared" si="216"/>
        <v>KT-980108</v>
      </c>
      <c r="I6964" s="130" t="str">
        <f t="shared" si="217"/>
        <v/>
      </c>
    </row>
    <row r="6965" spans="1:9" x14ac:dyDescent="0.15">
      <c r="A6965" s="130">
        <v>6963</v>
      </c>
      <c r="B6965" s="130" t="s">
        <v>8921</v>
      </c>
      <c r="C6965" s="130" t="s">
        <v>1804</v>
      </c>
      <c r="D6965" s="130">
        <v>100</v>
      </c>
      <c r="E6965" s="130" t="s">
        <v>12372</v>
      </c>
      <c r="F6965" s="130">
        <v>910165</v>
      </c>
      <c r="G6965" s="130">
        <v>1072750</v>
      </c>
      <c r="H6965" s="130" t="str">
        <f t="shared" si="216"/>
        <v>KT-980109</v>
      </c>
      <c r="I6965" s="130" t="str">
        <f t="shared" si="217"/>
        <v/>
      </c>
    </row>
    <row r="6966" spans="1:9" x14ac:dyDescent="0.15">
      <c r="A6966" s="130">
        <v>6964</v>
      </c>
      <c r="B6966" s="130" t="s">
        <v>8922</v>
      </c>
      <c r="C6966" s="130" t="s">
        <v>19220</v>
      </c>
      <c r="D6966" s="130">
        <v>15</v>
      </c>
      <c r="E6966" s="130" t="s">
        <v>12355</v>
      </c>
      <c r="F6966" s="130">
        <v>5500</v>
      </c>
      <c r="G6966" s="130">
        <v>5500</v>
      </c>
      <c r="H6966" s="130" t="str">
        <f t="shared" si="216"/>
        <v>KT-980110</v>
      </c>
      <c r="I6966" s="130" t="str">
        <f t="shared" si="217"/>
        <v/>
      </c>
    </row>
    <row r="6967" spans="1:9" x14ac:dyDescent="0.15">
      <c r="A6967" s="130">
        <v>6965</v>
      </c>
      <c r="B6967" s="130" t="s">
        <v>8923</v>
      </c>
      <c r="C6967" s="130" t="s">
        <v>19221</v>
      </c>
      <c r="D6967" s="130">
        <v>100</v>
      </c>
      <c r="E6967" s="130" t="s">
        <v>12355</v>
      </c>
      <c r="F6967" s="130">
        <v>1024620</v>
      </c>
      <c r="G6967" s="130">
        <v>1275778.6000000001</v>
      </c>
      <c r="H6967" s="130" t="str">
        <f t="shared" si="216"/>
        <v>KT-980111</v>
      </c>
      <c r="I6967" s="130" t="str">
        <f t="shared" si="217"/>
        <v>VG</v>
      </c>
    </row>
    <row r="6968" spans="1:9" x14ac:dyDescent="0.15">
      <c r="A6968" s="130">
        <v>6966</v>
      </c>
      <c r="B6968" s="130" t="s">
        <v>8924</v>
      </c>
      <c r="C6968" s="130" t="s">
        <v>19222</v>
      </c>
      <c r="D6968" s="130">
        <v>100</v>
      </c>
      <c r="E6968" s="130" t="s">
        <v>12355</v>
      </c>
      <c r="F6968" s="130">
        <v>25122.5</v>
      </c>
      <c r="G6968" s="130">
        <v>42943</v>
      </c>
      <c r="H6968" s="130" t="str">
        <f t="shared" si="216"/>
        <v>KT-980113</v>
      </c>
      <c r="I6968" s="130" t="str">
        <f t="shared" si="217"/>
        <v/>
      </c>
    </row>
    <row r="6969" spans="1:9" x14ac:dyDescent="0.15">
      <c r="A6969" s="130">
        <v>6967</v>
      </c>
      <c r="B6969" s="130" t="s">
        <v>8925</v>
      </c>
      <c r="C6969" s="130" t="s">
        <v>16592</v>
      </c>
      <c r="D6969" s="130">
        <v>100</v>
      </c>
      <c r="E6969" s="130" t="s">
        <v>12372</v>
      </c>
      <c r="F6969" s="130">
        <v>3420000</v>
      </c>
      <c r="G6969" s="130">
        <v>3510000</v>
      </c>
      <c r="H6969" s="130" t="str">
        <f t="shared" si="216"/>
        <v>KT-980114</v>
      </c>
      <c r="I6969" s="130" t="str">
        <f t="shared" si="217"/>
        <v/>
      </c>
    </row>
    <row r="6970" spans="1:9" x14ac:dyDescent="0.15">
      <c r="A6970" s="130">
        <v>6968</v>
      </c>
      <c r="B6970" s="130" t="s">
        <v>8926</v>
      </c>
      <c r="C6970" s="130" t="s">
        <v>19223</v>
      </c>
      <c r="D6970" s="130">
        <v>70</v>
      </c>
      <c r="E6970" s="130" t="s">
        <v>12355</v>
      </c>
      <c r="F6970" s="130">
        <v>99331408</v>
      </c>
      <c r="G6970" s="130">
        <v>122565886</v>
      </c>
      <c r="H6970" s="130" t="str">
        <f t="shared" si="216"/>
        <v>KT-980115</v>
      </c>
      <c r="I6970" s="130" t="str">
        <f t="shared" si="217"/>
        <v>AG</v>
      </c>
    </row>
    <row r="6971" spans="1:9" x14ac:dyDescent="0.15">
      <c r="A6971" s="130">
        <v>6969</v>
      </c>
      <c r="B6971" s="130" t="s">
        <v>8927</v>
      </c>
      <c r="C6971" s="130" t="s">
        <v>19224</v>
      </c>
      <c r="D6971" s="130">
        <v>38</v>
      </c>
      <c r="E6971" s="130" t="s">
        <v>12355</v>
      </c>
      <c r="F6971" s="130">
        <v>93</v>
      </c>
      <c r="G6971" s="130">
        <v>100</v>
      </c>
      <c r="H6971" s="130" t="str">
        <f t="shared" si="216"/>
        <v>KT-980116</v>
      </c>
      <c r="I6971" s="130" t="str">
        <f t="shared" si="217"/>
        <v/>
      </c>
    </row>
    <row r="6972" spans="1:9" x14ac:dyDescent="0.15">
      <c r="A6972" s="130">
        <v>6970</v>
      </c>
      <c r="B6972" s="130" t="s">
        <v>8928</v>
      </c>
      <c r="C6972" s="130" t="s">
        <v>19225</v>
      </c>
      <c r="D6972" s="130">
        <v>1000</v>
      </c>
      <c r="E6972" s="130" t="s">
        <v>12372</v>
      </c>
      <c r="F6972" s="130">
        <v>3660000</v>
      </c>
      <c r="G6972" s="130">
        <v>3500000</v>
      </c>
      <c r="H6972" s="130" t="str">
        <f t="shared" si="216"/>
        <v>KT-980117</v>
      </c>
      <c r="I6972" s="130" t="str">
        <f t="shared" si="217"/>
        <v>AG</v>
      </c>
    </row>
    <row r="6973" spans="1:9" x14ac:dyDescent="0.15">
      <c r="A6973" s="130">
        <v>6971</v>
      </c>
      <c r="B6973" s="130" t="s">
        <v>8929</v>
      </c>
      <c r="C6973" s="130" t="s">
        <v>1940</v>
      </c>
      <c r="D6973" s="130">
        <v>1000</v>
      </c>
      <c r="E6973" s="130" t="s">
        <v>12372</v>
      </c>
      <c r="F6973" s="130">
        <v>950000</v>
      </c>
      <c r="G6973" s="130">
        <v>1500000</v>
      </c>
      <c r="H6973" s="130" t="str">
        <f t="shared" si="216"/>
        <v>KT-980118</v>
      </c>
      <c r="I6973" s="130" t="str">
        <f t="shared" si="217"/>
        <v>VG</v>
      </c>
    </row>
    <row r="6974" spans="1:9" x14ac:dyDescent="0.15">
      <c r="A6974" s="130">
        <v>6972</v>
      </c>
      <c r="B6974" s="130" t="s">
        <v>8930</v>
      </c>
      <c r="C6974" s="130" t="s">
        <v>19226</v>
      </c>
      <c r="D6974" s="130">
        <v>100</v>
      </c>
      <c r="E6974" s="130" t="s">
        <v>12372</v>
      </c>
      <c r="F6974" s="130">
        <v>9000</v>
      </c>
      <c r="G6974" s="130">
        <v>2600</v>
      </c>
      <c r="H6974" s="130" t="str">
        <f t="shared" si="216"/>
        <v>KT-980119</v>
      </c>
      <c r="I6974" s="130" t="str">
        <f t="shared" si="217"/>
        <v>AG</v>
      </c>
    </row>
    <row r="6975" spans="1:9" x14ac:dyDescent="0.15">
      <c r="A6975" s="130">
        <v>6973</v>
      </c>
      <c r="B6975" s="130" t="s">
        <v>8931</v>
      </c>
      <c r="C6975" s="130" t="s">
        <v>12426</v>
      </c>
      <c r="D6975" s="130">
        <v>500</v>
      </c>
      <c r="E6975" s="130" t="s">
        <v>12372</v>
      </c>
      <c r="F6975" s="130">
        <v>300000</v>
      </c>
      <c r="G6975" s="130">
        <v>450000</v>
      </c>
      <c r="H6975" s="130" t="str">
        <f t="shared" si="216"/>
        <v>KT-980120</v>
      </c>
      <c r="I6975" s="130" t="str">
        <f t="shared" si="217"/>
        <v/>
      </c>
    </row>
    <row r="6976" spans="1:9" x14ac:dyDescent="0.15">
      <c r="A6976" s="130">
        <v>6974</v>
      </c>
      <c r="B6976" s="130" t="s">
        <v>8932</v>
      </c>
      <c r="C6976" s="130" t="s">
        <v>19227</v>
      </c>
      <c r="D6976" s="130">
        <v>1000</v>
      </c>
      <c r="E6976" s="130" t="s">
        <v>12372</v>
      </c>
      <c r="F6976" s="130">
        <v>3650000</v>
      </c>
      <c r="G6976" s="130">
        <v>3600000</v>
      </c>
      <c r="H6976" s="130" t="str">
        <f t="shared" si="216"/>
        <v>KT-980121</v>
      </c>
      <c r="I6976" s="130" t="str">
        <f t="shared" si="217"/>
        <v>VG</v>
      </c>
    </row>
    <row r="6977" spans="1:9" x14ac:dyDescent="0.15">
      <c r="A6977" s="130">
        <v>6975</v>
      </c>
      <c r="B6977" s="130" t="s">
        <v>8933</v>
      </c>
      <c r="C6977" s="130" t="s">
        <v>19228</v>
      </c>
      <c r="D6977" s="130">
        <v>6000</v>
      </c>
      <c r="E6977" s="130" t="s">
        <v>12372</v>
      </c>
      <c r="F6977" s="130">
        <v>5160000</v>
      </c>
      <c r="G6977" s="130">
        <v>9600000</v>
      </c>
      <c r="H6977" s="130" t="str">
        <f t="shared" si="216"/>
        <v>KT-980122</v>
      </c>
      <c r="I6977" s="130" t="str">
        <f t="shared" si="217"/>
        <v/>
      </c>
    </row>
    <row r="6978" spans="1:9" x14ac:dyDescent="0.15">
      <c r="A6978" s="130">
        <v>6976</v>
      </c>
      <c r="B6978" s="130" t="s">
        <v>8934</v>
      </c>
      <c r="C6978" s="130" t="s">
        <v>19229</v>
      </c>
      <c r="D6978" s="130">
        <v>3000</v>
      </c>
      <c r="E6978" s="130" t="s">
        <v>12361</v>
      </c>
      <c r="F6978" s="130">
        <v>10653000</v>
      </c>
      <c r="G6978" s="130">
        <v>31449500</v>
      </c>
      <c r="H6978" s="130" t="str">
        <f t="shared" si="216"/>
        <v>KT-980123</v>
      </c>
      <c r="I6978" s="130" t="str">
        <f t="shared" si="217"/>
        <v>AG</v>
      </c>
    </row>
    <row r="6979" spans="1:9" x14ac:dyDescent="0.15">
      <c r="A6979" s="130">
        <v>6977</v>
      </c>
      <c r="B6979" s="130" t="s">
        <v>8935</v>
      </c>
      <c r="C6979" s="130" t="s">
        <v>12426</v>
      </c>
      <c r="D6979" s="130">
        <v>100</v>
      </c>
      <c r="E6979" s="130" t="s">
        <v>12372</v>
      </c>
      <c r="F6979" s="130">
        <v>1420000</v>
      </c>
      <c r="G6979" s="130">
        <v>450000</v>
      </c>
      <c r="H6979" s="130" t="str">
        <f t="shared" si="216"/>
        <v>KT-980124</v>
      </c>
      <c r="I6979" s="130" t="str">
        <f t="shared" si="217"/>
        <v/>
      </c>
    </row>
    <row r="6980" spans="1:9" x14ac:dyDescent="0.15">
      <c r="A6980" s="130">
        <v>6978</v>
      </c>
      <c r="B6980" s="130" t="s">
        <v>8936</v>
      </c>
      <c r="C6980" s="130" t="s">
        <v>14157</v>
      </c>
      <c r="D6980" s="130">
        <v>70</v>
      </c>
      <c r="E6980" s="130" t="s">
        <v>12355</v>
      </c>
      <c r="F6980" s="130">
        <v>12530000</v>
      </c>
      <c r="G6980" s="130">
        <v>14035000</v>
      </c>
      <c r="H6980" s="130" t="str">
        <f t="shared" ref="H6980:H7043" si="218">LEFT(B6980,FIND("-",B6980)+6)</f>
        <v>KT-980125</v>
      </c>
      <c r="I6980" s="130" t="str">
        <f t="shared" ref="I6980:I7043" si="219">RIGHT(B6980,LEN(B6980)-FIND("-",B6980)-7)</f>
        <v>VG</v>
      </c>
    </row>
    <row r="6981" spans="1:9" x14ac:dyDescent="0.15">
      <c r="A6981" s="130">
        <v>6979</v>
      </c>
      <c r="B6981" s="130" t="s">
        <v>8937</v>
      </c>
      <c r="C6981" s="130" t="s">
        <v>19230</v>
      </c>
      <c r="D6981" s="130">
        <v>10</v>
      </c>
      <c r="E6981" s="130" t="s">
        <v>14038</v>
      </c>
      <c r="F6981" s="130">
        <v>26994</v>
      </c>
      <c r="G6981" s="130">
        <v>15530</v>
      </c>
      <c r="H6981" s="130" t="str">
        <f t="shared" si="218"/>
        <v>KT-980126</v>
      </c>
      <c r="I6981" s="130" t="str">
        <f t="shared" si="219"/>
        <v>VG</v>
      </c>
    </row>
    <row r="6982" spans="1:9" x14ac:dyDescent="0.15">
      <c r="A6982" s="130">
        <v>6980</v>
      </c>
      <c r="B6982" s="130" t="s">
        <v>8938</v>
      </c>
      <c r="C6982" s="130" t="s">
        <v>19231</v>
      </c>
      <c r="H6982" s="130" t="str">
        <f t="shared" si="218"/>
        <v>KT-980127</v>
      </c>
      <c r="I6982" s="130" t="str">
        <f t="shared" si="219"/>
        <v/>
      </c>
    </row>
    <row r="6983" spans="1:9" x14ac:dyDescent="0.15">
      <c r="A6983" s="130">
        <v>6981</v>
      </c>
      <c r="B6983" s="130" t="s">
        <v>8939</v>
      </c>
      <c r="C6983" s="130" t="s">
        <v>13246</v>
      </c>
      <c r="D6983" s="130">
        <v>200</v>
      </c>
      <c r="E6983" s="130" t="s">
        <v>12355</v>
      </c>
      <c r="F6983" s="130">
        <v>39867900</v>
      </c>
      <c r="G6983" s="130">
        <v>53354486</v>
      </c>
      <c r="H6983" s="130" t="str">
        <f t="shared" si="218"/>
        <v>KT-980128</v>
      </c>
      <c r="I6983" s="130" t="str">
        <f t="shared" si="219"/>
        <v>VG</v>
      </c>
    </row>
    <row r="6984" spans="1:9" x14ac:dyDescent="0.15">
      <c r="A6984" s="130">
        <v>6982</v>
      </c>
      <c r="B6984" s="130" t="s">
        <v>8940</v>
      </c>
      <c r="C6984" s="130" t="s">
        <v>19232</v>
      </c>
      <c r="D6984" s="130">
        <v>1</v>
      </c>
      <c r="E6984" s="130" t="s">
        <v>14163</v>
      </c>
      <c r="F6984" s="130">
        <v>15900000</v>
      </c>
      <c r="G6984" s="130">
        <v>30400000</v>
      </c>
      <c r="H6984" s="130" t="str">
        <f t="shared" si="218"/>
        <v>KT-980129</v>
      </c>
      <c r="I6984" s="130" t="str">
        <f t="shared" si="219"/>
        <v/>
      </c>
    </row>
    <row r="6985" spans="1:9" x14ac:dyDescent="0.15">
      <c r="A6985" s="130">
        <v>6983</v>
      </c>
      <c r="B6985" s="130" t="s">
        <v>8941</v>
      </c>
      <c r="C6985" s="130" t="s">
        <v>16580</v>
      </c>
      <c r="H6985" s="130" t="str">
        <f t="shared" si="218"/>
        <v>KT-980130</v>
      </c>
      <c r="I6985" s="130" t="str">
        <f t="shared" si="219"/>
        <v/>
      </c>
    </row>
    <row r="6986" spans="1:9" x14ac:dyDescent="0.15">
      <c r="A6986" s="130">
        <v>6984</v>
      </c>
      <c r="B6986" s="130" t="s">
        <v>8942</v>
      </c>
      <c r="C6986" s="130" t="s">
        <v>19233</v>
      </c>
      <c r="D6986" s="130">
        <v>100</v>
      </c>
      <c r="E6986" s="130" t="s">
        <v>12372</v>
      </c>
      <c r="F6986" s="130">
        <v>625000</v>
      </c>
      <c r="G6986" s="130">
        <v>1134000</v>
      </c>
      <c r="H6986" s="130" t="str">
        <f t="shared" si="218"/>
        <v>KT-980132</v>
      </c>
      <c r="I6986" s="130" t="str">
        <f t="shared" si="219"/>
        <v/>
      </c>
    </row>
    <row r="6987" spans="1:9" x14ac:dyDescent="0.15">
      <c r="A6987" s="130">
        <v>6985</v>
      </c>
      <c r="B6987" s="130" t="s">
        <v>8943</v>
      </c>
      <c r="C6987" s="130" t="s">
        <v>19234</v>
      </c>
      <c r="D6987" s="130">
        <v>8000</v>
      </c>
      <c r="E6987" s="130" t="s">
        <v>12361</v>
      </c>
      <c r="F6987" s="130">
        <v>43360000</v>
      </c>
      <c r="G6987" s="130">
        <v>50560000</v>
      </c>
      <c r="H6987" s="130" t="str">
        <f t="shared" si="218"/>
        <v>KT-980134</v>
      </c>
      <c r="I6987" s="130" t="str">
        <f t="shared" si="219"/>
        <v>VG</v>
      </c>
    </row>
    <row r="6988" spans="1:9" x14ac:dyDescent="0.15">
      <c r="A6988" s="130">
        <v>6986</v>
      </c>
      <c r="B6988" s="130" t="s">
        <v>8944</v>
      </c>
      <c r="C6988" s="130" t="s">
        <v>15236</v>
      </c>
      <c r="D6988" s="130">
        <v>1000</v>
      </c>
      <c r="E6988" s="130" t="s">
        <v>12361</v>
      </c>
      <c r="F6988" s="130">
        <v>27805000</v>
      </c>
      <c r="G6988" s="130">
        <v>43913000</v>
      </c>
      <c r="H6988" s="130" t="str">
        <f t="shared" si="218"/>
        <v>KT-980135</v>
      </c>
      <c r="I6988" s="130" t="str">
        <f t="shared" si="219"/>
        <v>VG</v>
      </c>
    </row>
    <row r="6989" spans="1:9" x14ac:dyDescent="0.15">
      <c r="A6989" s="130">
        <v>6987</v>
      </c>
      <c r="B6989" s="130" t="s">
        <v>8945</v>
      </c>
      <c r="C6989" s="130" t="s">
        <v>19235</v>
      </c>
      <c r="D6989" s="130">
        <v>503</v>
      </c>
      <c r="E6989" s="130" t="s">
        <v>12372</v>
      </c>
      <c r="F6989" s="130">
        <v>25044370</v>
      </c>
      <c r="G6989" s="130">
        <v>35239752</v>
      </c>
      <c r="H6989" s="130" t="str">
        <f t="shared" si="218"/>
        <v>KT-980136</v>
      </c>
      <c r="I6989" s="130" t="str">
        <f t="shared" si="219"/>
        <v/>
      </c>
    </row>
    <row r="6990" spans="1:9" x14ac:dyDescent="0.15">
      <c r="A6990" s="130">
        <v>6988</v>
      </c>
      <c r="B6990" s="130" t="s">
        <v>8946</v>
      </c>
      <c r="C6990" s="130" t="s">
        <v>12357</v>
      </c>
      <c r="H6990" s="130" t="str">
        <f t="shared" si="218"/>
        <v>KT-980143</v>
      </c>
      <c r="I6990" s="130" t="str">
        <f t="shared" si="219"/>
        <v/>
      </c>
    </row>
    <row r="6991" spans="1:9" x14ac:dyDescent="0.15">
      <c r="A6991" s="130">
        <v>6989</v>
      </c>
      <c r="B6991" s="130" t="s">
        <v>8947</v>
      </c>
      <c r="C6991" s="130" t="s">
        <v>2204</v>
      </c>
      <c r="D6991" s="130">
        <v>100</v>
      </c>
      <c r="E6991" s="130" t="s">
        <v>12372</v>
      </c>
      <c r="F6991" s="130">
        <v>501900</v>
      </c>
      <c r="G6991" s="130">
        <v>194100</v>
      </c>
      <c r="H6991" s="130" t="str">
        <f t="shared" si="218"/>
        <v>KT-980144</v>
      </c>
      <c r="I6991" s="130" t="str">
        <f t="shared" si="219"/>
        <v/>
      </c>
    </row>
    <row r="6992" spans="1:9" x14ac:dyDescent="0.15">
      <c r="A6992" s="130">
        <v>6990</v>
      </c>
      <c r="B6992" s="130" t="s">
        <v>8948</v>
      </c>
      <c r="C6992" s="130" t="s">
        <v>19236</v>
      </c>
      <c r="D6992" s="130">
        <v>10000</v>
      </c>
      <c r="E6992" s="130" t="s">
        <v>12372</v>
      </c>
      <c r="F6992" s="130">
        <v>670000</v>
      </c>
      <c r="G6992" s="130">
        <v>2560000</v>
      </c>
      <c r="H6992" s="130" t="str">
        <f t="shared" si="218"/>
        <v>KT-980145</v>
      </c>
      <c r="I6992" s="130" t="str">
        <f t="shared" si="219"/>
        <v>AG</v>
      </c>
    </row>
    <row r="6993" spans="1:9" x14ac:dyDescent="0.15">
      <c r="A6993" s="130">
        <v>6991</v>
      </c>
      <c r="B6993" s="130" t="s">
        <v>8949</v>
      </c>
      <c r="C6993" s="130" t="s">
        <v>19237</v>
      </c>
      <c r="D6993" s="130">
        <v>1</v>
      </c>
      <c r="E6993" s="130" t="s">
        <v>12462</v>
      </c>
      <c r="F6993" s="130">
        <v>3425100</v>
      </c>
      <c r="G6993" s="130">
        <v>5478100</v>
      </c>
      <c r="H6993" s="130" t="str">
        <f t="shared" si="218"/>
        <v>KT-980146</v>
      </c>
      <c r="I6993" s="130" t="str">
        <f t="shared" si="219"/>
        <v/>
      </c>
    </row>
    <row r="6994" spans="1:9" x14ac:dyDescent="0.15">
      <c r="A6994" s="130">
        <v>6992</v>
      </c>
      <c r="B6994" s="130" t="s">
        <v>8950</v>
      </c>
      <c r="C6994" s="130" t="s">
        <v>15139</v>
      </c>
      <c r="D6994" s="130">
        <v>1000</v>
      </c>
      <c r="E6994" s="130" t="s">
        <v>12355</v>
      </c>
      <c r="F6994" s="130">
        <v>1804616000</v>
      </c>
      <c r="G6994" s="130">
        <v>2154526000</v>
      </c>
      <c r="H6994" s="130" t="str">
        <f t="shared" si="218"/>
        <v>KT-980147</v>
      </c>
      <c r="I6994" s="130" t="str">
        <f t="shared" si="219"/>
        <v/>
      </c>
    </row>
    <row r="6995" spans="1:9" x14ac:dyDescent="0.15">
      <c r="A6995" s="130">
        <v>6993</v>
      </c>
      <c r="B6995" s="130" t="s">
        <v>8951</v>
      </c>
      <c r="C6995" s="130" t="s">
        <v>19238</v>
      </c>
      <c r="H6995" s="130" t="str">
        <f t="shared" si="218"/>
        <v>KT-980148</v>
      </c>
      <c r="I6995" s="130" t="str">
        <f t="shared" si="219"/>
        <v/>
      </c>
    </row>
    <row r="6996" spans="1:9" x14ac:dyDescent="0.15">
      <c r="A6996" s="130">
        <v>6994</v>
      </c>
      <c r="B6996" s="130" t="s">
        <v>8952</v>
      </c>
      <c r="C6996" s="130" t="s">
        <v>19239</v>
      </c>
      <c r="H6996" s="130" t="str">
        <f t="shared" si="218"/>
        <v>KT-980149</v>
      </c>
      <c r="I6996" s="130" t="str">
        <f t="shared" si="219"/>
        <v/>
      </c>
    </row>
    <row r="6997" spans="1:9" x14ac:dyDescent="0.15">
      <c r="A6997" s="130">
        <v>6995</v>
      </c>
      <c r="B6997" s="130" t="s">
        <v>8953</v>
      </c>
      <c r="C6997" s="130" t="s">
        <v>568</v>
      </c>
      <c r="D6997" s="130">
        <v>150</v>
      </c>
      <c r="E6997" s="130" t="s">
        <v>12368</v>
      </c>
      <c r="F6997" s="130">
        <v>357000</v>
      </c>
      <c r="G6997" s="130">
        <v>555000</v>
      </c>
      <c r="H6997" s="130" t="str">
        <f t="shared" si="218"/>
        <v>KT-980150</v>
      </c>
      <c r="I6997" s="130" t="str">
        <f t="shared" si="219"/>
        <v/>
      </c>
    </row>
    <row r="6998" spans="1:9" x14ac:dyDescent="0.15">
      <c r="A6998" s="130">
        <v>6996</v>
      </c>
      <c r="B6998" s="130" t="s">
        <v>8954</v>
      </c>
      <c r="C6998" s="130" t="s">
        <v>15104</v>
      </c>
      <c r="D6998" s="130">
        <v>0</v>
      </c>
      <c r="E6998" s="130" t="s">
        <v>12372</v>
      </c>
      <c r="F6998" s="130">
        <v>0</v>
      </c>
      <c r="G6998" s="130">
        <v>0</v>
      </c>
      <c r="H6998" s="130" t="str">
        <f t="shared" si="218"/>
        <v>KT-980151</v>
      </c>
      <c r="I6998" s="130" t="str">
        <f t="shared" si="219"/>
        <v/>
      </c>
    </row>
    <row r="6999" spans="1:9" x14ac:dyDescent="0.15">
      <c r="A6999" s="130">
        <v>6997</v>
      </c>
      <c r="B6999" s="130" t="s">
        <v>8955</v>
      </c>
      <c r="C6999" s="130" t="s">
        <v>19240</v>
      </c>
      <c r="D6999" s="130">
        <v>100</v>
      </c>
      <c r="E6999" s="130" t="s">
        <v>12372</v>
      </c>
      <c r="F6999" s="130">
        <v>0</v>
      </c>
      <c r="G6999" s="130">
        <v>0</v>
      </c>
      <c r="H6999" s="130" t="str">
        <f t="shared" si="218"/>
        <v>KT-980152</v>
      </c>
      <c r="I6999" s="130" t="str">
        <f t="shared" si="219"/>
        <v/>
      </c>
    </row>
    <row r="7000" spans="1:9" x14ac:dyDescent="0.15">
      <c r="A7000" s="130">
        <v>6998</v>
      </c>
      <c r="B7000" s="130" t="s">
        <v>8956</v>
      </c>
      <c r="C7000" s="130" t="s">
        <v>19241</v>
      </c>
      <c r="D7000" s="130">
        <v>1</v>
      </c>
      <c r="E7000" s="130" t="s">
        <v>12372</v>
      </c>
      <c r="F7000" s="130">
        <v>25430</v>
      </c>
      <c r="G7000" s="130">
        <v>32320</v>
      </c>
      <c r="H7000" s="130" t="str">
        <f t="shared" si="218"/>
        <v>KT-980153</v>
      </c>
      <c r="I7000" s="130" t="str">
        <f t="shared" si="219"/>
        <v/>
      </c>
    </row>
    <row r="7001" spans="1:9" x14ac:dyDescent="0.15">
      <c r="A7001" s="130">
        <v>6999</v>
      </c>
      <c r="B7001" s="130" t="s">
        <v>8957</v>
      </c>
      <c r="C7001" s="130" t="s">
        <v>19242</v>
      </c>
      <c r="D7001" s="130">
        <v>100</v>
      </c>
      <c r="E7001" s="130" t="s">
        <v>12372</v>
      </c>
      <c r="F7001" s="130">
        <v>0</v>
      </c>
      <c r="G7001" s="130">
        <v>0</v>
      </c>
      <c r="H7001" s="130" t="str">
        <f t="shared" si="218"/>
        <v>KT-980154</v>
      </c>
      <c r="I7001" s="130" t="str">
        <f t="shared" si="219"/>
        <v/>
      </c>
    </row>
    <row r="7002" spans="1:9" x14ac:dyDescent="0.15">
      <c r="A7002" s="130">
        <v>7000</v>
      </c>
      <c r="B7002" s="130" t="s">
        <v>8958</v>
      </c>
      <c r="C7002" s="130" t="s">
        <v>14934</v>
      </c>
      <c r="H7002" s="130" t="str">
        <f t="shared" si="218"/>
        <v>KT-980155</v>
      </c>
      <c r="I7002" s="130" t="str">
        <f t="shared" si="219"/>
        <v/>
      </c>
    </row>
    <row r="7003" spans="1:9" x14ac:dyDescent="0.15">
      <c r="A7003" s="130">
        <v>7001</v>
      </c>
      <c r="B7003" s="130" t="s">
        <v>8959</v>
      </c>
      <c r="C7003" s="130" t="s">
        <v>583</v>
      </c>
      <c r="H7003" s="130" t="str">
        <f t="shared" si="218"/>
        <v>KT-980156</v>
      </c>
      <c r="I7003" s="130" t="str">
        <f t="shared" si="219"/>
        <v/>
      </c>
    </row>
    <row r="7004" spans="1:9" x14ac:dyDescent="0.15">
      <c r="A7004" s="130">
        <v>7002</v>
      </c>
      <c r="B7004" s="130" t="s">
        <v>8960</v>
      </c>
      <c r="C7004" s="130" t="s">
        <v>19243</v>
      </c>
      <c r="D7004" s="130">
        <v>5</v>
      </c>
      <c r="E7004" s="130" t="s">
        <v>12462</v>
      </c>
      <c r="F7004" s="130">
        <v>1092395</v>
      </c>
      <c r="G7004" s="130">
        <v>3278125</v>
      </c>
      <c r="H7004" s="130" t="str">
        <f t="shared" si="218"/>
        <v>KT-980157</v>
      </c>
      <c r="I7004" s="130" t="str">
        <f t="shared" si="219"/>
        <v/>
      </c>
    </row>
    <row r="7005" spans="1:9" x14ac:dyDescent="0.15">
      <c r="A7005" s="130">
        <v>7003</v>
      </c>
      <c r="B7005" s="130" t="s">
        <v>8961</v>
      </c>
      <c r="C7005" s="130" t="s">
        <v>19244</v>
      </c>
      <c r="D7005" s="130">
        <v>100</v>
      </c>
      <c r="E7005" s="130" t="s">
        <v>12355</v>
      </c>
      <c r="F7005" s="130">
        <v>9660000</v>
      </c>
      <c r="G7005" s="130">
        <v>11366000</v>
      </c>
      <c r="H7005" s="130" t="str">
        <f t="shared" si="218"/>
        <v>KT-980158</v>
      </c>
      <c r="I7005" s="130" t="str">
        <f t="shared" si="219"/>
        <v/>
      </c>
    </row>
    <row r="7006" spans="1:9" x14ac:dyDescent="0.15">
      <c r="A7006" s="130">
        <v>7004</v>
      </c>
      <c r="B7006" s="130" t="s">
        <v>8962</v>
      </c>
      <c r="C7006" s="130" t="s">
        <v>2204</v>
      </c>
      <c r="D7006" s="130">
        <v>100</v>
      </c>
      <c r="E7006" s="130" t="s">
        <v>12372</v>
      </c>
      <c r="F7006" s="130">
        <v>0</v>
      </c>
      <c r="G7006" s="130">
        <v>0</v>
      </c>
      <c r="H7006" s="130" t="str">
        <f t="shared" si="218"/>
        <v>KT-980159</v>
      </c>
      <c r="I7006" s="130" t="str">
        <f t="shared" si="219"/>
        <v/>
      </c>
    </row>
    <row r="7007" spans="1:9" x14ac:dyDescent="0.15">
      <c r="A7007" s="130">
        <v>7005</v>
      </c>
      <c r="B7007" s="130" t="s">
        <v>8963</v>
      </c>
      <c r="C7007" s="130" t="s">
        <v>19245</v>
      </c>
      <c r="D7007" s="130">
        <v>3000</v>
      </c>
      <c r="E7007" s="130" t="s">
        <v>12372</v>
      </c>
      <c r="F7007" s="130">
        <v>145620</v>
      </c>
      <c r="G7007" s="130">
        <v>173809</v>
      </c>
      <c r="H7007" s="130" t="str">
        <f t="shared" si="218"/>
        <v>KT-980160</v>
      </c>
      <c r="I7007" s="130" t="str">
        <f t="shared" si="219"/>
        <v/>
      </c>
    </row>
    <row r="7008" spans="1:9" x14ac:dyDescent="0.15">
      <c r="A7008" s="130">
        <v>7006</v>
      </c>
      <c r="B7008" s="130" t="s">
        <v>8964</v>
      </c>
      <c r="C7008" s="130" t="s">
        <v>19246</v>
      </c>
      <c r="H7008" s="130" t="str">
        <f t="shared" si="218"/>
        <v>KT-980161</v>
      </c>
      <c r="I7008" s="130" t="str">
        <f t="shared" si="219"/>
        <v/>
      </c>
    </row>
    <row r="7009" spans="1:9" x14ac:dyDescent="0.15">
      <c r="A7009" s="130">
        <v>7007</v>
      </c>
      <c r="B7009" s="130" t="s">
        <v>8965</v>
      </c>
      <c r="C7009" s="130" t="s">
        <v>19247</v>
      </c>
      <c r="D7009" s="130">
        <v>500</v>
      </c>
      <c r="E7009" s="130" t="s">
        <v>12355</v>
      </c>
      <c r="F7009" s="130">
        <v>1281461000</v>
      </c>
      <c r="G7009" s="130">
        <v>1323841000</v>
      </c>
      <c r="H7009" s="130" t="str">
        <f t="shared" si="218"/>
        <v>KT-980163</v>
      </c>
      <c r="I7009" s="130" t="str">
        <f t="shared" si="219"/>
        <v>AG</v>
      </c>
    </row>
    <row r="7010" spans="1:9" x14ac:dyDescent="0.15">
      <c r="A7010" s="130">
        <v>7008</v>
      </c>
      <c r="B7010" s="130" t="s">
        <v>8966</v>
      </c>
      <c r="C7010" s="130" t="s">
        <v>19248</v>
      </c>
      <c r="H7010" s="130" t="str">
        <f t="shared" si="218"/>
        <v>KT-980164</v>
      </c>
      <c r="I7010" s="130" t="str">
        <f t="shared" si="219"/>
        <v/>
      </c>
    </row>
    <row r="7011" spans="1:9" x14ac:dyDescent="0.15">
      <c r="A7011" s="130">
        <v>7009</v>
      </c>
      <c r="B7011" s="130" t="s">
        <v>8967</v>
      </c>
      <c r="C7011" s="130" t="s">
        <v>19249</v>
      </c>
      <c r="D7011" s="130">
        <v>1</v>
      </c>
      <c r="E7011" s="130" t="s">
        <v>12403</v>
      </c>
      <c r="F7011" s="130">
        <v>197840</v>
      </c>
      <c r="G7011" s="130">
        <v>226910</v>
      </c>
      <c r="H7011" s="130" t="str">
        <f t="shared" si="218"/>
        <v>KT-980165</v>
      </c>
      <c r="I7011" s="130" t="str">
        <f t="shared" si="219"/>
        <v>VG</v>
      </c>
    </row>
    <row r="7012" spans="1:9" x14ac:dyDescent="0.15">
      <c r="A7012" s="130">
        <v>7010</v>
      </c>
      <c r="B7012" s="130" t="s">
        <v>8968</v>
      </c>
      <c r="C7012" s="130" t="s">
        <v>19250</v>
      </c>
      <c r="D7012" s="130">
        <v>100</v>
      </c>
      <c r="E7012" s="130" t="s">
        <v>12355</v>
      </c>
      <c r="F7012" s="130">
        <v>10658000</v>
      </c>
      <c r="G7012" s="130">
        <v>16479800</v>
      </c>
      <c r="H7012" s="130" t="str">
        <f t="shared" si="218"/>
        <v>KT-980166</v>
      </c>
      <c r="I7012" s="130" t="str">
        <f t="shared" si="219"/>
        <v>AG</v>
      </c>
    </row>
    <row r="7013" spans="1:9" x14ac:dyDescent="0.15">
      <c r="A7013" s="130">
        <v>7011</v>
      </c>
      <c r="B7013" s="130" t="s">
        <v>8969</v>
      </c>
      <c r="C7013" s="130" t="s">
        <v>19251</v>
      </c>
      <c r="H7013" s="130" t="str">
        <f t="shared" si="218"/>
        <v>KT-980167</v>
      </c>
      <c r="I7013" s="130" t="str">
        <f t="shared" si="219"/>
        <v/>
      </c>
    </row>
    <row r="7014" spans="1:9" x14ac:dyDescent="0.15">
      <c r="A7014" s="130">
        <v>7012</v>
      </c>
      <c r="B7014" s="130" t="s">
        <v>8970</v>
      </c>
      <c r="C7014" s="130" t="s">
        <v>19252</v>
      </c>
      <c r="H7014" s="130" t="str">
        <f t="shared" si="218"/>
        <v>KT-980168</v>
      </c>
      <c r="I7014" s="130" t="str">
        <f t="shared" si="219"/>
        <v/>
      </c>
    </row>
    <row r="7015" spans="1:9" x14ac:dyDescent="0.15">
      <c r="A7015" s="130">
        <v>7013</v>
      </c>
      <c r="B7015" s="130" t="s">
        <v>8971</v>
      </c>
      <c r="H7015" s="130" t="str">
        <f t="shared" si="218"/>
        <v>KT-980169</v>
      </c>
      <c r="I7015" s="130" t="str">
        <f t="shared" si="219"/>
        <v/>
      </c>
    </row>
    <row r="7016" spans="1:9" x14ac:dyDescent="0.15">
      <c r="A7016" s="130">
        <v>7014</v>
      </c>
      <c r="B7016" s="130" t="s">
        <v>8972</v>
      </c>
      <c r="C7016" s="130" t="s">
        <v>19253</v>
      </c>
      <c r="D7016" s="130">
        <v>100</v>
      </c>
      <c r="E7016" s="130" t="s">
        <v>12355</v>
      </c>
      <c r="F7016" s="130">
        <v>5394400</v>
      </c>
      <c r="G7016" s="130">
        <v>7172500</v>
      </c>
      <c r="H7016" s="130" t="str">
        <f t="shared" si="218"/>
        <v>KT-980173</v>
      </c>
      <c r="I7016" s="130" t="str">
        <f t="shared" si="219"/>
        <v/>
      </c>
    </row>
    <row r="7017" spans="1:9" x14ac:dyDescent="0.15">
      <c r="A7017" s="130">
        <v>7015</v>
      </c>
      <c r="B7017" s="130" t="s">
        <v>8973</v>
      </c>
      <c r="D7017" s="130">
        <v>1</v>
      </c>
      <c r="E7017" s="130" t="s">
        <v>12531</v>
      </c>
      <c r="F7017" s="130">
        <v>3200000</v>
      </c>
      <c r="G7017" s="130">
        <v>4800000</v>
      </c>
      <c r="H7017" s="130" t="str">
        <f t="shared" si="218"/>
        <v>KT-980174</v>
      </c>
      <c r="I7017" s="130" t="str">
        <f t="shared" si="219"/>
        <v/>
      </c>
    </row>
    <row r="7018" spans="1:9" x14ac:dyDescent="0.15">
      <c r="A7018" s="130">
        <v>7016</v>
      </c>
      <c r="B7018" s="130" t="s">
        <v>8974</v>
      </c>
      <c r="C7018" s="130" t="s">
        <v>19254</v>
      </c>
      <c r="D7018" s="130">
        <v>9</v>
      </c>
      <c r="E7018" s="130" t="s">
        <v>12531</v>
      </c>
      <c r="F7018" s="130">
        <v>1251000</v>
      </c>
      <c r="G7018" s="130">
        <v>2896500</v>
      </c>
      <c r="H7018" s="130" t="str">
        <f t="shared" si="218"/>
        <v>KT-980175</v>
      </c>
      <c r="I7018" s="130" t="str">
        <f t="shared" si="219"/>
        <v/>
      </c>
    </row>
    <row r="7019" spans="1:9" x14ac:dyDescent="0.15">
      <c r="A7019" s="130">
        <v>7017</v>
      </c>
      <c r="B7019" s="130" t="s">
        <v>8975</v>
      </c>
      <c r="C7019" s="130" t="s">
        <v>19255</v>
      </c>
      <c r="D7019" s="130">
        <v>1</v>
      </c>
      <c r="E7019" s="130" t="s">
        <v>12531</v>
      </c>
      <c r="F7019" s="130">
        <v>1306253</v>
      </c>
      <c r="G7019" s="130">
        <v>2896500</v>
      </c>
      <c r="H7019" s="130" t="str">
        <f t="shared" si="218"/>
        <v>KT-980176</v>
      </c>
      <c r="I7019" s="130" t="str">
        <f t="shared" si="219"/>
        <v/>
      </c>
    </row>
    <row r="7020" spans="1:9" x14ac:dyDescent="0.15">
      <c r="A7020" s="130">
        <v>7018</v>
      </c>
      <c r="B7020" s="130" t="s">
        <v>8976</v>
      </c>
      <c r="C7020" s="130" t="s">
        <v>14157</v>
      </c>
      <c r="D7020" s="130">
        <v>6</v>
      </c>
      <c r="E7020" s="130" t="s">
        <v>12355</v>
      </c>
      <c r="F7020" s="130">
        <v>420366</v>
      </c>
      <c r="G7020" s="130">
        <v>496060</v>
      </c>
      <c r="H7020" s="130" t="str">
        <f t="shared" si="218"/>
        <v>KT-980177</v>
      </c>
      <c r="I7020" s="130" t="str">
        <f t="shared" si="219"/>
        <v/>
      </c>
    </row>
    <row r="7021" spans="1:9" x14ac:dyDescent="0.15">
      <c r="A7021" s="130">
        <v>7019</v>
      </c>
      <c r="B7021" s="130" t="s">
        <v>8977</v>
      </c>
      <c r="C7021" s="130" t="s">
        <v>19256</v>
      </c>
      <c r="D7021" s="130">
        <v>1</v>
      </c>
      <c r="E7021" s="130" t="s">
        <v>12355</v>
      </c>
      <c r="F7021" s="130">
        <v>240063</v>
      </c>
      <c r="G7021" s="130">
        <v>270983</v>
      </c>
      <c r="H7021" s="130" t="str">
        <f t="shared" si="218"/>
        <v>KT-980180</v>
      </c>
      <c r="I7021" s="130" t="str">
        <f t="shared" si="219"/>
        <v/>
      </c>
    </row>
    <row r="7022" spans="1:9" x14ac:dyDescent="0.15">
      <c r="A7022" s="130">
        <v>7020</v>
      </c>
      <c r="B7022" s="130" t="s">
        <v>8978</v>
      </c>
      <c r="C7022" s="130" t="s">
        <v>19257</v>
      </c>
      <c r="D7022" s="130">
        <v>1</v>
      </c>
      <c r="E7022" s="130" t="s">
        <v>12402</v>
      </c>
      <c r="F7022" s="130">
        <v>4.1399999999999997</v>
      </c>
      <c r="G7022" s="130">
        <v>9.1999999999999993</v>
      </c>
      <c r="H7022" s="130" t="str">
        <f t="shared" si="218"/>
        <v>KT-980181</v>
      </c>
      <c r="I7022" s="130" t="str">
        <f t="shared" si="219"/>
        <v/>
      </c>
    </row>
    <row r="7023" spans="1:9" x14ac:dyDescent="0.15">
      <c r="A7023" s="130">
        <v>7021</v>
      </c>
      <c r="B7023" s="130" t="s">
        <v>8979</v>
      </c>
      <c r="C7023" s="130" t="s">
        <v>19258</v>
      </c>
      <c r="D7023" s="130">
        <v>100</v>
      </c>
      <c r="E7023" s="130" t="s">
        <v>12368</v>
      </c>
      <c r="F7023" s="130">
        <v>862300</v>
      </c>
      <c r="G7023" s="130">
        <v>931700</v>
      </c>
      <c r="H7023" s="130" t="str">
        <f t="shared" si="218"/>
        <v>KT-980182</v>
      </c>
      <c r="I7023" s="130" t="str">
        <f t="shared" si="219"/>
        <v/>
      </c>
    </row>
    <row r="7024" spans="1:9" x14ac:dyDescent="0.15">
      <c r="A7024" s="130">
        <v>7022</v>
      </c>
      <c r="B7024" s="130" t="s">
        <v>8980</v>
      </c>
      <c r="C7024" s="130" t="s">
        <v>19259</v>
      </c>
      <c r="D7024" s="130">
        <v>1000</v>
      </c>
      <c r="E7024" s="130" t="s">
        <v>12368</v>
      </c>
      <c r="F7024" s="130">
        <v>13071123</v>
      </c>
      <c r="G7024" s="130">
        <v>14746500</v>
      </c>
      <c r="H7024" s="130" t="str">
        <f t="shared" si="218"/>
        <v>KT-980183</v>
      </c>
      <c r="I7024" s="130" t="str">
        <f t="shared" si="219"/>
        <v>VG</v>
      </c>
    </row>
    <row r="7025" spans="1:9" x14ac:dyDescent="0.15">
      <c r="A7025" s="130">
        <v>7023</v>
      </c>
      <c r="B7025" s="130" t="s">
        <v>8981</v>
      </c>
      <c r="H7025" s="130" t="str">
        <f t="shared" si="218"/>
        <v>KT-980184</v>
      </c>
      <c r="I7025" s="130" t="str">
        <f t="shared" si="219"/>
        <v/>
      </c>
    </row>
    <row r="7026" spans="1:9" x14ac:dyDescent="0.15">
      <c r="A7026" s="130">
        <v>7024</v>
      </c>
      <c r="B7026" s="130" t="s">
        <v>8982</v>
      </c>
      <c r="C7026" s="130" t="s">
        <v>19260</v>
      </c>
      <c r="H7026" s="130" t="str">
        <f t="shared" si="218"/>
        <v>KT-980185</v>
      </c>
      <c r="I7026" s="130" t="str">
        <f t="shared" si="219"/>
        <v/>
      </c>
    </row>
    <row r="7027" spans="1:9" x14ac:dyDescent="0.15">
      <c r="A7027" s="130">
        <v>7025</v>
      </c>
      <c r="B7027" s="130" t="s">
        <v>8983</v>
      </c>
      <c r="C7027" s="130" t="s">
        <v>19261</v>
      </c>
      <c r="D7027" s="130">
        <v>100</v>
      </c>
      <c r="E7027" s="130" t="s">
        <v>12372</v>
      </c>
      <c r="F7027" s="130">
        <v>5164629</v>
      </c>
      <c r="G7027" s="130">
        <v>1355558.26</v>
      </c>
      <c r="H7027" s="130" t="str">
        <f t="shared" si="218"/>
        <v>KT-980187</v>
      </c>
      <c r="I7027" s="130" t="str">
        <f t="shared" si="219"/>
        <v>VG</v>
      </c>
    </row>
    <row r="7028" spans="1:9" x14ac:dyDescent="0.15">
      <c r="A7028" s="130">
        <v>7026</v>
      </c>
      <c r="B7028" s="130" t="s">
        <v>8984</v>
      </c>
      <c r="C7028" s="130" t="s">
        <v>19262</v>
      </c>
      <c r="D7028" s="130">
        <v>1</v>
      </c>
      <c r="E7028" s="130" t="s">
        <v>12403</v>
      </c>
      <c r="F7028" s="130">
        <v>21236000</v>
      </c>
      <c r="G7028" s="130">
        <v>27930000</v>
      </c>
      <c r="H7028" s="130" t="str">
        <f t="shared" si="218"/>
        <v>KT-980188</v>
      </c>
      <c r="I7028" s="130" t="str">
        <f t="shared" si="219"/>
        <v>VG</v>
      </c>
    </row>
    <row r="7029" spans="1:9" x14ac:dyDescent="0.15">
      <c r="A7029" s="130">
        <v>7027</v>
      </c>
      <c r="B7029" s="130" t="s">
        <v>8985</v>
      </c>
      <c r="C7029" s="130" t="s">
        <v>19263</v>
      </c>
      <c r="D7029" s="130">
        <v>1</v>
      </c>
      <c r="E7029" s="130" t="s">
        <v>12384</v>
      </c>
      <c r="F7029" s="130">
        <v>173770</v>
      </c>
      <c r="G7029" s="130">
        <v>230740</v>
      </c>
      <c r="H7029" s="130" t="str">
        <f t="shared" si="218"/>
        <v>KT-980189</v>
      </c>
      <c r="I7029" s="130" t="str">
        <f t="shared" si="219"/>
        <v/>
      </c>
    </row>
    <row r="7030" spans="1:9" x14ac:dyDescent="0.15">
      <c r="A7030" s="130">
        <v>7028</v>
      </c>
      <c r="B7030" s="130" t="s">
        <v>8986</v>
      </c>
      <c r="C7030" s="130" t="s">
        <v>19264</v>
      </c>
      <c r="D7030" s="130">
        <v>1</v>
      </c>
      <c r="E7030" s="130" t="s">
        <v>12676</v>
      </c>
      <c r="F7030" s="130">
        <v>13500000</v>
      </c>
      <c r="G7030" s="130">
        <v>14900000</v>
      </c>
      <c r="H7030" s="130" t="str">
        <f t="shared" si="218"/>
        <v>KT-980190</v>
      </c>
      <c r="I7030" s="130" t="str">
        <f t="shared" si="219"/>
        <v/>
      </c>
    </row>
    <row r="7031" spans="1:9" x14ac:dyDescent="0.15">
      <c r="A7031" s="130">
        <v>7029</v>
      </c>
      <c r="B7031" s="130" t="s">
        <v>8987</v>
      </c>
      <c r="C7031" s="130" t="s">
        <v>19265</v>
      </c>
      <c r="D7031" s="130">
        <v>10</v>
      </c>
      <c r="E7031" s="130" t="s">
        <v>19266</v>
      </c>
      <c r="F7031" s="130">
        <v>79177100</v>
      </c>
      <c r="G7031" s="130">
        <v>93039400</v>
      </c>
      <c r="H7031" s="130" t="str">
        <f t="shared" si="218"/>
        <v>KT-980191</v>
      </c>
      <c r="I7031" s="130" t="str">
        <f t="shared" si="219"/>
        <v>VG</v>
      </c>
    </row>
    <row r="7032" spans="1:9" x14ac:dyDescent="0.15">
      <c r="A7032" s="130">
        <v>7030</v>
      </c>
      <c r="B7032" s="130" t="s">
        <v>8988</v>
      </c>
      <c r="C7032" s="130" t="s">
        <v>19267</v>
      </c>
      <c r="D7032" s="130">
        <v>3</v>
      </c>
      <c r="E7032" s="130" t="s">
        <v>12462</v>
      </c>
      <c r="F7032" s="130">
        <v>44138667123</v>
      </c>
      <c r="G7032" s="130">
        <v>45072088499</v>
      </c>
      <c r="H7032" s="130" t="str">
        <f t="shared" si="218"/>
        <v>KT-980192</v>
      </c>
      <c r="I7032" s="130" t="str">
        <f t="shared" si="219"/>
        <v>AG</v>
      </c>
    </row>
    <row r="7033" spans="1:9" x14ac:dyDescent="0.15">
      <c r="A7033" s="130">
        <v>7031</v>
      </c>
      <c r="B7033" s="130" t="s">
        <v>8989</v>
      </c>
      <c r="C7033" s="130" t="s">
        <v>19268</v>
      </c>
      <c r="D7033" s="130">
        <v>1</v>
      </c>
      <c r="E7033" s="130" t="s">
        <v>12368</v>
      </c>
      <c r="F7033" s="130">
        <v>28950</v>
      </c>
      <c r="G7033" s="130">
        <v>33570</v>
      </c>
      <c r="H7033" s="130" t="str">
        <f t="shared" si="218"/>
        <v>KT-980193</v>
      </c>
      <c r="I7033" s="130" t="str">
        <f t="shared" si="219"/>
        <v/>
      </c>
    </row>
    <row r="7034" spans="1:9" x14ac:dyDescent="0.15">
      <c r="A7034" s="130">
        <v>7032</v>
      </c>
      <c r="B7034" s="130" t="s">
        <v>8990</v>
      </c>
      <c r="C7034" s="130" t="s">
        <v>19269</v>
      </c>
      <c r="H7034" s="130" t="str">
        <f t="shared" si="218"/>
        <v>KT-980194</v>
      </c>
      <c r="I7034" s="130" t="str">
        <f t="shared" si="219"/>
        <v/>
      </c>
    </row>
    <row r="7035" spans="1:9" x14ac:dyDescent="0.15">
      <c r="A7035" s="130">
        <v>7033</v>
      </c>
      <c r="B7035" s="130" t="s">
        <v>8991</v>
      </c>
      <c r="C7035" s="130" t="s">
        <v>19270</v>
      </c>
      <c r="D7035" s="130">
        <v>1</v>
      </c>
      <c r="E7035" s="130" t="s">
        <v>12421</v>
      </c>
      <c r="F7035" s="130">
        <v>149600</v>
      </c>
      <c r="G7035" s="130">
        <v>151100</v>
      </c>
      <c r="H7035" s="130" t="str">
        <f t="shared" si="218"/>
        <v>KT-980195</v>
      </c>
      <c r="I7035" s="130" t="str">
        <f t="shared" si="219"/>
        <v>AG</v>
      </c>
    </row>
    <row r="7036" spans="1:9" x14ac:dyDescent="0.15">
      <c r="A7036" s="130">
        <v>7034</v>
      </c>
      <c r="B7036" s="130" t="s">
        <v>8992</v>
      </c>
      <c r="C7036" s="130" t="s">
        <v>19271</v>
      </c>
      <c r="H7036" s="130" t="str">
        <f t="shared" si="218"/>
        <v>KT-980196</v>
      </c>
      <c r="I7036" s="130" t="str">
        <f t="shared" si="219"/>
        <v/>
      </c>
    </row>
    <row r="7037" spans="1:9" x14ac:dyDescent="0.15">
      <c r="A7037" s="130">
        <v>7035</v>
      </c>
      <c r="B7037" s="130" t="s">
        <v>8993</v>
      </c>
      <c r="C7037" s="130" t="s">
        <v>19272</v>
      </c>
      <c r="H7037" s="130" t="str">
        <f t="shared" si="218"/>
        <v>KT-980197</v>
      </c>
      <c r="I7037" s="130" t="str">
        <f t="shared" si="219"/>
        <v/>
      </c>
    </row>
    <row r="7038" spans="1:9" x14ac:dyDescent="0.15">
      <c r="A7038" s="130">
        <v>7036</v>
      </c>
      <c r="B7038" s="130" t="s">
        <v>8994</v>
      </c>
      <c r="C7038" s="130" t="s">
        <v>19273</v>
      </c>
      <c r="H7038" s="130" t="str">
        <f t="shared" si="218"/>
        <v>KT-980198</v>
      </c>
      <c r="I7038" s="130" t="str">
        <f t="shared" si="219"/>
        <v/>
      </c>
    </row>
    <row r="7039" spans="1:9" x14ac:dyDescent="0.15">
      <c r="A7039" s="130">
        <v>7037</v>
      </c>
      <c r="B7039" s="130" t="s">
        <v>8995</v>
      </c>
      <c r="C7039" s="130" t="s">
        <v>12140</v>
      </c>
      <c r="D7039" s="130">
        <v>100</v>
      </c>
      <c r="E7039" s="130" t="s">
        <v>12368</v>
      </c>
      <c r="F7039" s="130">
        <v>683969</v>
      </c>
      <c r="G7039" s="130">
        <v>1023431</v>
      </c>
      <c r="H7039" s="130" t="str">
        <f t="shared" si="218"/>
        <v>KT-980199</v>
      </c>
      <c r="I7039" s="130" t="str">
        <f t="shared" si="219"/>
        <v>VG</v>
      </c>
    </row>
    <row r="7040" spans="1:9" x14ac:dyDescent="0.15">
      <c r="A7040" s="130">
        <v>7038</v>
      </c>
      <c r="B7040" s="130" t="s">
        <v>8996</v>
      </c>
      <c r="C7040" s="130" t="s">
        <v>12503</v>
      </c>
      <c r="D7040" s="130">
        <v>1</v>
      </c>
      <c r="E7040" s="130" t="s">
        <v>12403</v>
      </c>
      <c r="F7040" s="130">
        <v>204300</v>
      </c>
      <c r="G7040" s="130">
        <v>234370</v>
      </c>
      <c r="H7040" s="130" t="str">
        <f t="shared" si="218"/>
        <v>KT-980201</v>
      </c>
      <c r="I7040" s="130" t="str">
        <f t="shared" si="219"/>
        <v>VG</v>
      </c>
    </row>
    <row r="7041" spans="1:9" x14ac:dyDescent="0.15">
      <c r="A7041" s="130">
        <v>7039</v>
      </c>
      <c r="B7041" s="130" t="s">
        <v>8997</v>
      </c>
      <c r="C7041" s="130" t="s">
        <v>19274</v>
      </c>
      <c r="D7041" s="130">
        <v>5000</v>
      </c>
      <c r="E7041" s="130" t="s">
        <v>12372</v>
      </c>
      <c r="F7041" s="130">
        <v>17436000</v>
      </c>
      <c r="G7041" s="130">
        <v>15000000</v>
      </c>
      <c r="H7041" s="130" t="str">
        <f t="shared" si="218"/>
        <v>KT-980202</v>
      </c>
      <c r="I7041" s="130" t="str">
        <f t="shared" si="219"/>
        <v>VG</v>
      </c>
    </row>
    <row r="7042" spans="1:9" x14ac:dyDescent="0.15">
      <c r="A7042" s="130">
        <v>7040</v>
      </c>
      <c r="B7042" s="130" t="s">
        <v>8998</v>
      </c>
      <c r="C7042" s="130" t="s">
        <v>19275</v>
      </c>
      <c r="D7042" s="130">
        <v>1</v>
      </c>
      <c r="E7042" s="130" t="s">
        <v>12490</v>
      </c>
      <c r="F7042" s="130">
        <v>6435998.4000000004</v>
      </c>
      <c r="G7042" s="130">
        <v>8458993.4000000004</v>
      </c>
      <c r="H7042" s="130" t="str">
        <f t="shared" si="218"/>
        <v>KT-980203</v>
      </c>
      <c r="I7042" s="130" t="str">
        <f t="shared" si="219"/>
        <v/>
      </c>
    </row>
    <row r="7043" spans="1:9" x14ac:dyDescent="0.15">
      <c r="A7043" s="130">
        <v>7041</v>
      </c>
      <c r="B7043" s="130" t="s">
        <v>8999</v>
      </c>
      <c r="C7043" s="130" t="s">
        <v>19276</v>
      </c>
      <c r="D7043" s="130">
        <v>100</v>
      </c>
      <c r="E7043" s="130" t="s">
        <v>12372</v>
      </c>
      <c r="F7043" s="130">
        <v>863067.76</v>
      </c>
      <c r="G7043" s="130">
        <v>1208892</v>
      </c>
      <c r="H7043" s="130" t="str">
        <f t="shared" si="218"/>
        <v>KT-980204</v>
      </c>
      <c r="I7043" s="130" t="str">
        <f t="shared" si="219"/>
        <v/>
      </c>
    </row>
    <row r="7044" spans="1:9" x14ac:dyDescent="0.15">
      <c r="A7044" s="130">
        <v>7042</v>
      </c>
      <c r="B7044" s="130" t="s">
        <v>9000</v>
      </c>
      <c r="C7044" s="130" t="s">
        <v>19277</v>
      </c>
      <c r="D7044" s="130">
        <v>3000</v>
      </c>
      <c r="E7044" s="130" t="s">
        <v>12361</v>
      </c>
      <c r="F7044" s="130">
        <v>7977000</v>
      </c>
      <c r="G7044" s="130">
        <v>11970000</v>
      </c>
      <c r="H7044" s="130" t="str">
        <f t="shared" ref="H7044:H7107" si="220">LEFT(B7044,FIND("-",B7044)+6)</f>
        <v>KT-980205</v>
      </c>
      <c r="I7044" s="130" t="str">
        <f t="shared" ref="I7044:I7107" si="221">RIGHT(B7044,LEN(B7044)-FIND("-",B7044)-7)</f>
        <v>VG</v>
      </c>
    </row>
    <row r="7045" spans="1:9" x14ac:dyDescent="0.15">
      <c r="A7045" s="130">
        <v>7043</v>
      </c>
      <c r="B7045" s="130" t="s">
        <v>9001</v>
      </c>
      <c r="C7045" s="130" t="s">
        <v>19278</v>
      </c>
      <c r="D7045" s="130">
        <v>10.199999999999999</v>
      </c>
      <c r="E7045" s="130" t="s">
        <v>12372</v>
      </c>
      <c r="F7045" s="130">
        <v>251918</v>
      </c>
      <c r="G7045" s="130">
        <v>272110.42</v>
      </c>
      <c r="H7045" s="130" t="str">
        <f t="shared" si="220"/>
        <v>KT-980206</v>
      </c>
      <c r="I7045" s="130" t="str">
        <f t="shared" si="221"/>
        <v>AG</v>
      </c>
    </row>
    <row r="7046" spans="1:9" x14ac:dyDescent="0.15">
      <c r="A7046" s="130">
        <v>7044</v>
      </c>
      <c r="B7046" s="130" t="s">
        <v>9002</v>
      </c>
      <c r="C7046" s="130" t="s">
        <v>19279</v>
      </c>
      <c r="D7046" s="130">
        <v>100</v>
      </c>
      <c r="E7046" s="130" t="s">
        <v>12372</v>
      </c>
      <c r="F7046" s="130">
        <v>1839950</v>
      </c>
      <c r="G7046" s="130">
        <v>4000000</v>
      </c>
      <c r="H7046" s="130" t="str">
        <f t="shared" si="220"/>
        <v>KT-980208</v>
      </c>
      <c r="I7046" s="130" t="str">
        <f t="shared" si="221"/>
        <v/>
      </c>
    </row>
    <row r="7047" spans="1:9" x14ac:dyDescent="0.15">
      <c r="A7047" s="130">
        <v>7045</v>
      </c>
      <c r="B7047" s="130" t="s">
        <v>9003</v>
      </c>
      <c r="C7047" s="130" t="s">
        <v>19280</v>
      </c>
      <c r="D7047" s="130">
        <v>1</v>
      </c>
      <c r="E7047" s="130" t="s">
        <v>12368</v>
      </c>
      <c r="F7047" s="130">
        <v>827</v>
      </c>
      <c r="G7047" s="130">
        <v>827</v>
      </c>
      <c r="H7047" s="130" t="str">
        <f t="shared" si="220"/>
        <v>KT-980209</v>
      </c>
      <c r="I7047" s="130" t="str">
        <f t="shared" si="221"/>
        <v>AG</v>
      </c>
    </row>
    <row r="7048" spans="1:9" x14ac:dyDescent="0.15">
      <c r="A7048" s="130">
        <v>7046</v>
      </c>
      <c r="B7048" s="130" t="s">
        <v>9004</v>
      </c>
      <c r="C7048" s="130" t="s">
        <v>19281</v>
      </c>
      <c r="H7048" s="130" t="str">
        <f t="shared" si="220"/>
        <v>KT-980210</v>
      </c>
      <c r="I7048" s="130" t="str">
        <f t="shared" si="221"/>
        <v/>
      </c>
    </row>
    <row r="7049" spans="1:9" x14ac:dyDescent="0.15">
      <c r="A7049" s="130">
        <v>7047</v>
      </c>
      <c r="B7049" s="130" t="s">
        <v>9005</v>
      </c>
      <c r="C7049" s="130" t="s">
        <v>19282</v>
      </c>
      <c r="D7049" s="130">
        <v>1</v>
      </c>
      <c r="E7049" s="130" t="s">
        <v>12370</v>
      </c>
      <c r="F7049" s="130">
        <v>6406720</v>
      </c>
      <c r="G7049" s="130">
        <v>7007768</v>
      </c>
      <c r="H7049" s="130" t="str">
        <f t="shared" si="220"/>
        <v>KT-980211</v>
      </c>
      <c r="I7049" s="130" t="str">
        <f t="shared" si="221"/>
        <v>AG</v>
      </c>
    </row>
    <row r="7050" spans="1:9" x14ac:dyDescent="0.15">
      <c r="A7050" s="130">
        <v>7048</v>
      </c>
      <c r="B7050" s="130" t="s">
        <v>9006</v>
      </c>
      <c r="C7050" s="130" t="s">
        <v>19283</v>
      </c>
      <c r="D7050" s="130">
        <v>2000</v>
      </c>
      <c r="E7050" s="130" t="s">
        <v>12368</v>
      </c>
      <c r="F7050" s="130">
        <v>23580000</v>
      </c>
      <c r="G7050" s="130">
        <v>29511387</v>
      </c>
      <c r="H7050" s="130" t="str">
        <f t="shared" si="220"/>
        <v>KT-980212</v>
      </c>
      <c r="I7050" s="130" t="str">
        <f t="shared" si="221"/>
        <v/>
      </c>
    </row>
    <row r="7051" spans="1:9" x14ac:dyDescent="0.15">
      <c r="A7051" s="130">
        <v>7049</v>
      </c>
      <c r="B7051" s="130" t="s">
        <v>9007</v>
      </c>
      <c r="H7051" s="130" t="str">
        <f t="shared" si="220"/>
        <v>KT-980213</v>
      </c>
      <c r="I7051" s="130" t="str">
        <f t="shared" si="221"/>
        <v/>
      </c>
    </row>
    <row r="7052" spans="1:9" x14ac:dyDescent="0.15">
      <c r="A7052" s="130">
        <v>7050</v>
      </c>
      <c r="B7052" s="130" t="s">
        <v>9008</v>
      </c>
      <c r="C7052" s="130" t="s">
        <v>19284</v>
      </c>
      <c r="D7052" s="130">
        <v>100</v>
      </c>
      <c r="E7052" s="130" t="s">
        <v>12372</v>
      </c>
      <c r="F7052" s="130">
        <v>182119</v>
      </c>
      <c r="G7052" s="130">
        <v>144319</v>
      </c>
      <c r="H7052" s="130" t="str">
        <f t="shared" si="220"/>
        <v>KT-980214</v>
      </c>
      <c r="I7052" s="130" t="str">
        <f t="shared" si="221"/>
        <v>VG</v>
      </c>
    </row>
    <row r="7053" spans="1:9" x14ac:dyDescent="0.15">
      <c r="A7053" s="130">
        <v>7051</v>
      </c>
      <c r="B7053" s="130" t="s">
        <v>9009</v>
      </c>
      <c r="C7053" s="130" t="s">
        <v>19285</v>
      </c>
      <c r="D7053" s="130">
        <v>1</v>
      </c>
      <c r="E7053" s="130" t="s">
        <v>12368</v>
      </c>
      <c r="F7053" s="130">
        <v>42460</v>
      </c>
      <c r="G7053" s="130">
        <v>38900</v>
      </c>
      <c r="H7053" s="130" t="str">
        <f t="shared" si="220"/>
        <v>KT-980215</v>
      </c>
      <c r="I7053" s="130" t="str">
        <f t="shared" si="221"/>
        <v>AG</v>
      </c>
    </row>
    <row r="7054" spans="1:9" x14ac:dyDescent="0.15">
      <c r="A7054" s="130">
        <v>7052</v>
      </c>
      <c r="B7054" s="130" t="s">
        <v>9010</v>
      </c>
      <c r="C7054" s="130" t="s">
        <v>19286</v>
      </c>
      <c r="D7054" s="130">
        <v>1</v>
      </c>
      <c r="E7054" s="130" t="s">
        <v>12368</v>
      </c>
      <c r="F7054" s="130">
        <v>80000</v>
      </c>
      <c r="G7054" s="130">
        <v>100000</v>
      </c>
      <c r="H7054" s="130" t="str">
        <f t="shared" si="220"/>
        <v>KT-980216</v>
      </c>
      <c r="I7054" s="130" t="str">
        <f t="shared" si="221"/>
        <v/>
      </c>
    </row>
    <row r="7055" spans="1:9" x14ac:dyDescent="0.15">
      <c r="A7055" s="130">
        <v>7053</v>
      </c>
      <c r="B7055" s="130" t="s">
        <v>9011</v>
      </c>
      <c r="C7055" s="130" t="s">
        <v>19287</v>
      </c>
      <c r="D7055" s="130">
        <v>0</v>
      </c>
      <c r="F7055" s="130">
        <v>0</v>
      </c>
      <c r="G7055" s="130">
        <v>0</v>
      </c>
      <c r="H7055" s="130" t="str">
        <f t="shared" si="220"/>
        <v>KT-980217</v>
      </c>
      <c r="I7055" s="130" t="str">
        <f t="shared" si="221"/>
        <v/>
      </c>
    </row>
    <row r="7056" spans="1:9" x14ac:dyDescent="0.15">
      <c r="A7056" s="130">
        <v>7054</v>
      </c>
      <c r="B7056" s="130" t="s">
        <v>9012</v>
      </c>
      <c r="C7056" s="130" t="s">
        <v>19288</v>
      </c>
      <c r="D7056" s="130">
        <v>0</v>
      </c>
      <c r="F7056" s="130">
        <v>0</v>
      </c>
      <c r="G7056" s="130">
        <v>0</v>
      </c>
      <c r="H7056" s="130" t="str">
        <f t="shared" si="220"/>
        <v>KT-980218</v>
      </c>
      <c r="I7056" s="130" t="str">
        <f t="shared" si="221"/>
        <v/>
      </c>
    </row>
    <row r="7057" spans="1:9" x14ac:dyDescent="0.15">
      <c r="A7057" s="130">
        <v>7055</v>
      </c>
      <c r="B7057" s="130" t="s">
        <v>9013</v>
      </c>
      <c r="C7057" s="130" t="s">
        <v>19289</v>
      </c>
      <c r="D7057" s="130">
        <v>0</v>
      </c>
      <c r="F7057" s="130">
        <v>0</v>
      </c>
      <c r="G7057" s="130">
        <v>0</v>
      </c>
      <c r="H7057" s="130" t="str">
        <f t="shared" si="220"/>
        <v>KT-980219</v>
      </c>
      <c r="I7057" s="130" t="str">
        <f t="shared" si="221"/>
        <v/>
      </c>
    </row>
    <row r="7058" spans="1:9" x14ac:dyDescent="0.15">
      <c r="A7058" s="130">
        <v>7056</v>
      </c>
      <c r="B7058" s="130" t="s">
        <v>9014</v>
      </c>
      <c r="C7058" s="130" t="s">
        <v>19290</v>
      </c>
      <c r="H7058" s="130" t="str">
        <f t="shared" si="220"/>
        <v>KT-980220</v>
      </c>
      <c r="I7058" s="130" t="str">
        <f t="shared" si="221"/>
        <v/>
      </c>
    </row>
    <row r="7059" spans="1:9" x14ac:dyDescent="0.15">
      <c r="A7059" s="130">
        <v>7057</v>
      </c>
      <c r="B7059" s="130" t="s">
        <v>9015</v>
      </c>
      <c r="C7059" s="130" t="s">
        <v>2063</v>
      </c>
      <c r="D7059" s="130">
        <v>1</v>
      </c>
      <c r="E7059" s="130" t="s">
        <v>12372</v>
      </c>
      <c r="F7059" s="130">
        <v>130171.2</v>
      </c>
      <c r="G7059" s="130">
        <v>259403.6</v>
      </c>
      <c r="H7059" s="130" t="str">
        <f t="shared" si="220"/>
        <v>KT-980222</v>
      </c>
      <c r="I7059" s="130" t="str">
        <f t="shared" si="221"/>
        <v/>
      </c>
    </row>
    <row r="7060" spans="1:9" x14ac:dyDescent="0.15">
      <c r="A7060" s="130">
        <v>7058</v>
      </c>
      <c r="B7060" s="130" t="s">
        <v>9016</v>
      </c>
      <c r="C7060" s="130" t="s">
        <v>19292</v>
      </c>
      <c r="H7060" s="130" t="str">
        <f t="shared" si="220"/>
        <v>KT-980223</v>
      </c>
      <c r="I7060" s="130" t="str">
        <f t="shared" si="221"/>
        <v/>
      </c>
    </row>
    <row r="7061" spans="1:9" x14ac:dyDescent="0.15">
      <c r="A7061" s="130">
        <v>7059</v>
      </c>
      <c r="B7061" s="130" t="s">
        <v>9017</v>
      </c>
      <c r="C7061" s="130" t="s">
        <v>19242</v>
      </c>
      <c r="D7061" s="130">
        <v>100</v>
      </c>
      <c r="E7061" s="130" t="s">
        <v>12372</v>
      </c>
      <c r="F7061" s="130">
        <v>573584.80000000005</v>
      </c>
      <c r="G7061" s="130">
        <v>299522.5</v>
      </c>
      <c r="H7061" s="130" t="str">
        <f t="shared" si="220"/>
        <v>KT-980224</v>
      </c>
      <c r="I7061" s="130" t="str">
        <f t="shared" si="221"/>
        <v/>
      </c>
    </row>
    <row r="7062" spans="1:9" x14ac:dyDescent="0.15">
      <c r="A7062" s="130">
        <v>7060</v>
      </c>
      <c r="B7062" s="130" t="s">
        <v>9018</v>
      </c>
      <c r="H7062" s="130" t="str">
        <f t="shared" si="220"/>
        <v>KT-980226</v>
      </c>
      <c r="I7062" s="130" t="str">
        <f t="shared" si="221"/>
        <v/>
      </c>
    </row>
    <row r="7063" spans="1:9" x14ac:dyDescent="0.15">
      <c r="A7063" s="130">
        <v>7061</v>
      </c>
      <c r="B7063" s="130" t="s">
        <v>9019</v>
      </c>
      <c r="H7063" s="130" t="str">
        <f t="shared" si="220"/>
        <v>KT-980227</v>
      </c>
      <c r="I7063" s="130" t="str">
        <f t="shared" si="221"/>
        <v/>
      </c>
    </row>
    <row r="7064" spans="1:9" x14ac:dyDescent="0.15">
      <c r="A7064" s="130">
        <v>7062</v>
      </c>
      <c r="B7064" s="130" t="s">
        <v>9020</v>
      </c>
      <c r="C7064" s="130" t="s">
        <v>19293</v>
      </c>
      <c r="H7064" s="130" t="str">
        <f t="shared" si="220"/>
        <v>KT-980228</v>
      </c>
      <c r="I7064" s="130" t="str">
        <f t="shared" si="221"/>
        <v/>
      </c>
    </row>
    <row r="7065" spans="1:9" x14ac:dyDescent="0.15">
      <c r="A7065" s="130">
        <v>7063</v>
      </c>
      <c r="B7065" s="130" t="s">
        <v>9021</v>
      </c>
      <c r="C7065" s="130" t="s">
        <v>19294</v>
      </c>
      <c r="D7065" s="130">
        <v>1</v>
      </c>
      <c r="E7065" s="130" t="s">
        <v>12403</v>
      </c>
      <c r="F7065" s="130">
        <v>24998400</v>
      </c>
      <c r="G7065" s="130">
        <v>10350000</v>
      </c>
      <c r="H7065" s="130" t="str">
        <f t="shared" si="220"/>
        <v>KT-980229</v>
      </c>
      <c r="I7065" s="130" t="str">
        <f t="shared" si="221"/>
        <v/>
      </c>
    </row>
    <row r="7066" spans="1:9" x14ac:dyDescent="0.15">
      <c r="A7066" s="130">
        <v>7064</v>
      </c>
      <c r="B7066" s="130" t="s">
        <v>9022</v>
      </c>
      <c r="C7066" s="130" t="s">
        <v>12477</v>
      </c>
      <c r="D7066" s="130">
        <v>1</v>
      </c>
      <c r="E7066" s="130" t="s">
        <v>12355</v>
      </c>
      <c r="F7066" s="130">
        <v>2749000</v>
      </c>
      <c r="G7066" s="130">
        <v>3202440</v>
      </c>
      <c r="H7066" s="130" t="str">
        <f t="shared" si="220"/>
        <v>KT-980230</v>
      </c>
      <c r="I7066" s="130" t="str">
        <f t="shared" si="221"/>
        <v>AG</v>
      </c>
    </row>
    <row r="7067" spans="1:9" x14ac:dyDescent="0.15">
      <c r="A7067" s="130">
        <v>7065</v>
      </c>
      <c r="B7067" s="130" t="s">
        <v>9023</v>
      </c>
      <c r="C7067" s="130" t="s">
        <v>19295</v>
      </c>
      <c r="D7067" s="130">
        <v>1</v>
      </c>
      <c r="E7067" s="130" t="s">
        <v>19296</v>
      </c>
      <c r="F7067" s="130">
        <v>7000</v>
      </c>
      <c r="G7067" s="130">
        <v>15050</v>
      </c>
      <c r="H7067" s="130" t="str">
        <f t="shared" si="220"/>
        <v>KT-980231</v>
      </c>
      <c r="I7067" s="130" t="str">
        <f t="shared" si="221"/>
        <v/>
      </c>
    </row>
    <row r="7068" spans="1:9" x14ac:dyDescent="0.15">
      <c r="A7068" s="130">
        <v>7066</v>
      </c>
      <c r="B7068" s="130" t="s">
        <v>9024</v>
      </c>
      <c r="C7068" s="130" t="s">
        <v>570</v>
      </c>
      <c r="D7068" s="130">
        <v>5000</v>
      </c>
      <c r="E7068" s="130" t="s">
        <v>12361</v>
      </c>
      <c r="F7068" s="130">
        <v>60500000</v>
      </c>
      <c r="G7068" s="130">
        <v>103300000</v>
      </c>
      <c r="H7068" s="130" t="str">
        <f t="shared" si="220"/>
        <v>KT-980232</v>
      </c>
      <c r="I7068" s="130" t="str">
        <f t="shared" si="221"/>
        <v/>
      </c>
    </row>
    <row r="7069" spans="1:9" x14ac:dyDescent="0.15">
      <c r="A7069" s="130">
        <v>7067</v>
      </c>
      <c r="B7069" s="130" t="s">
        <v>9025</v>
      </c>
      <c r="C7069" s="130" t="s">
        <v>19297</v>
      </c>
      <c r="D7069" s="130">
        <v>100</v>
      </c>
      <c r="E7069" s="130" t="s">
        <v>12737</v>
      </c>
      <c r="F7069" s="130">
        <v>2300000</v>
      </c>
      <c r="G7069" s="130">
        <v>5600000</v>
      </c>
      <c r="H7069" s="130" t="str">
        <f t="shared" si="220"/>
        <v>KT-980233</v>
      </c>
      <c r="I7069" s="130" t="str">
        <f t="shared" si="221"/>
        <v>AG</v>
      </c>
    </row>
    <row r="7070" spans="1:9" x14ac:dyDescent="0.15">
      <c r="A7070" s="130">
        <v>7068</v>
      </c>
      <c r="B7070" s="130" t="s">
        <v>9026</v>
      </c>
      <c r="C7070" s="130" t="s">
        <v>19298</v>
      </c>
      <c r="D7070" s="130">
        <v>1</v>
      </c>
      <c r="E7070" s="130" t="s">
        <v>19299</v>
      </c>
      <c r="F7070" s="130">
        <v>30010000</v>
      </c>
      <c r="G7070" s="130">
        <v>37398000</v>
      </c>
      <c r="H7070" s="130" t="str">
        <f t="shared" si="220"/>
        <v>KT-980234</v>
      </c>
      <c r="I7070" s="130" t="str">
        <f t="shared" si="221"/>
        <v/>
      </c>
    </row>
    <row r="7071" spans="1:9" x14ac:dyDescent="0.15">
      <c r="A7071" s="130">
        <v>7069</v>
      </c>
      <c r="B7071" s="130" t="s">
        <v>9027</v>
      </c>
      <c r="H7071" s="130" t="str">
        <f t="shared" si="220"/>
        <v>KT-980235</v>
      </c>
      <c r="I7071" s="130" t="str">
        <f t="shared" si="221"/>
        <v/>
      </c>
    </row>
    <row r="7072" spans="1:9" x14ac:dyDescent="0.15">
      <c r="A7072" s="130">
        <v>7070</v>
      </c>
      <c r="B7072" s="130" t="s">
        <v>9028</v>
      </c>
      <c r="H7072" s="130" t="str">
        <f t="shared" si="220"/>
        <v>KT-980236</v>
      </c>
      <c r="I7072" s="130" t="str">
        <f t="shared" si="221"/>
        <v/>
      </c>
    </row>
    <row r="7073" spans="1:9" x14ac:dyDescent="0.15">
      <c r="A7073" s="130">
        <v>7071</v>
      </c>
      <c r="B7073" s="130" t="s">
        <v>9029</v>
      </c>
      <c r="C7073" s="130" t="s">
        <v>19300</v>
      </c>
      <c r="D7073" s="130">
        <v>7000</v>
      </c>
      <c r="E7073" s="130" t="s">
        <v>12368</v>
      </c>
      <c r="F7073" s="130">
        <v>42185590</v>
      </c>
      <c r="G7073" s="130">
        <v>45219120</v>
      </c>
      <c r="H7073" s="130" t="str">
        <f t="shared" si="220"/>
        <v>KT-980237</v>
      </c>
      <c r="I7073" s="130" t="str">
        <f t="shared" si="221"/>
        <v/>
      </c>
    </row>
    <row r="7074" spans="1:9" x14ac:dyDescent="0.15">
      <c r="A7074" s="130">
        <v>7072</v>
      </c>
      <c r="B7074" s="130" t="s">
        <v>9030</v>
      </c>
      <c r="C7074" s="130" t="s">
        <v>15359</v>
      </c>
      <c r="D7074" s="130">
        <v>25000</v>
      </c>
      <c r="E7074" s="130" t="s">
        <v>13483</v>
      </c>
      <c r="F7074" s="130">
        <v>27746800</v>
      </c>
      <c r="G7074" s="130">
        <v>22358400</v>
      </c>
      <c r="H7074" s="130" t="str">
        <f t="shared" si="220"/>
        <v>KT-980238</v>
      </c>
      <c r="I7074" s="130" t="str">
        <f t="shared" si="221"/>
        <v>AG</v>
      </c>
    </row>
    <row r="7075" spans="1:9" x14ac:dyDescent="0.15">
      <c r="A7075" s="130">
        <v>7073</v>
      </c>
      <c r="B7075" s="130" t="s">
        <v>9031</v>
      </c>
      <c r="C7075" s="130" t="s">
        <v>19301</v>
      </c>
      <c r="H7075" s="130" t="str">
        <f t="shared" si="220"/>
        <v>KT-980239</v>
      </c>
      <c r="I7075" s="130" t="str">
        <f t="shared" si="221"/>
        <v/>
      </c>
    </row>
    <row r="7076" spans="1:9" x14ac:dyDescent="0.15">
      <c r="A7076" s="130">
        <v>7074</v>
      </c>
      <c r="B7076" s="130" t="s">
        <v>9032</v>
      </c>
      <c r="H7076" s="130" t="str">
        <f t="shared" si="220"/>
        <v>KT-980240</v>
      </c>
      <c r="I7076" s="130" t="str">
        <f t="shared" si="221"/>
        <v/>
      </c>
    </row>
    <row r="7077" spans="1:9" x14ac:dyDescent="0.15">
      <c r="A7077" s="130">
        <v>7075</v>
      </c>
      <c r="B7077" s="130" t="s">
        <v>9033</v>
      </c>
      <c r="C7077" s="130" t="s">
        <v>19302</v>
      </c>
      <c r="H7077" s="130" t="str">
        <f t="shared" si="220"/>
        <v>KT-980241</v>
      </c>
      <c r="I7077" s="130" t="str">
        <f t="shared" si="221"/>
        <v/>
      </c>
    </row>
    <row r="7078" spans="1:9" x14ac:dyDescent="0.15">
      <c r="A7078" s="130">
        <v>7076</v>
      </c>
      <c r="B7078" s="130" t="s">
        <v>9034</v>
      </c>
      <c r="C7078" s="130" t="s">
        <v>12357</v>
      </c>
      <c r="H7078" s="130" t="str">
        <f t="shared" si="220"/>
        <v>KT-980242</v>
      </c>
      <c r="I7078" s="130" t="str">
        <f t="shared" si="221"/>
        <v/>
      </c>
    </row>
    <row r="7079" spans="1:9" x14ac:dyDescent="0.15">
      <c r="A7079" s="130">
        <v>7077</v>
      </c>
      <c r="B7079" s="130" t="s">
        <v>9035</v>
      </c>
      <c r="C7079" s="130" t="s">
        <v>12357</v>
      </c>
      <c r="H7079" s="130" t="str">
        <f t="shared" si="220"/>
        <v>KT-980243</v>
      </c>
      <c r="I7079" s="130" t="str">
        <f t="shared" si="221"/>
        <v/>
      </c>
    </row>
    <row r="7080" spans="1:9" x14ac:dyDescent="0.15">
      <c r="A7080" s="130">
        <v>7078</v>
      </c>
      <c r="B7080" s="130" t="s">
        <v>9036</v>
      </c>
      <c r="C7080" s="130" t="s">
        <v>12965</v>
      </c>
      <c r="H7080" s="130" t="str">
        <f t="shared" si="220"/>
        <v>KT-980244</v>
      </c>
      <c r="I7080" s="130" t="str">
        <f t="shared" si="221"/>
        <v/>
      </c>
    </row>
    <row r="7081" spans="1:9" x14ac:dyDescent="0.15">
      <c r="A7081" s="130">
        <v>7079</v>
      </c>
      <c r="B7081" s="130" t="s">
        <v>9037</v>
      </c>
      <c r="H7081" s="130" t="str">
        <f t="shared" si="220"/>
        <v>KT-980245</v>
      </c>
      <c r="I7081" s="130" t="str">
        <f t="shared" si="221"/>
        <v/>
      </c>
    </row>
    <row r="7082" spans="1:9" x14ac:dyDescent="0.15">
      <c r="A7082" s="130">
        <v>7080</v>
      </c>
      <c r="B7082" s="130" t="s">
        <v>9038</v>
      </c>
      <c r="C7082" s="130" t="s">
        <v>19303</v>
      </c>
      <c r="D7082" s="130">
        <v>5</v>
      </c>
      <c r="E7082" s="130" t="s">
        <v>12370</v>
      </c>
      <c r="F7082" s="130">
        <v>284444800</v>
      </c>
      <c r="G7082" s="130">
        <v>397408000</v>
      </c>
      <c r="H7082" s="130" t="str">
        <f t="shared" si="220"/>
        <v>KT-980246</v>
      </c>
      <c r="I7082" s="130" t="str">
        <f t="shared" si="221"/>
        <v/>
      </c>
    </row>
    <row r="7083" spans="1:9" x14ac:dyDescent="0.15">
      <c r="A7083" s="130">
        <v>7081</v>
      </c>
      <c r="B7083" s="130" t="s">
        <v>9039</v>
      </c>
      <c r="H7083" s="130" t="str">
        <f t="shared" si="220"/>
        <v>KT-980247</v>
      </c>
      <c r="I7083" s="130" t="str">
        <f t="shared" si="221"/>
        <v/>
      </c>
    </row>
    <row r="7084" spans="1:9" x14ac:dyDescent="0.15">
      <c r="A7084" s="130">
        <v>7082</v>
      </c>
      <c r="B7084" s="130" t="s">
        <v>9040</v>
      </c>
      <c r="H7084" s="130" t="str">
        <f t="shared" si="220"/>
        <v>KT-980248</v>
      </c>
      <c r="I7084" s="130" t="str">
        <f t="shared" si="221"/>
        <v/>
      </c>
    </row>
    <row r="7085" spans="1:9" x14ac:dyDescent="0.15">
      <c r="A7085" s="130">
        <v>7083</v>
      </c>
      <c r="B7085" s="130" t="s">
        <v>9041</v>
      </c>
      <c r="C7085" s="130" t="s">
        <v>19304</v>
      </c>
      <c r="D7085" s="130">
        <v>100000</v>
      </c>
      <c r="E7085" s="130" t="s">
        <v>12554</v>
      </c>
      <c r="F7085" s="130">
        <v>1853982</v>
      </c>
      <c r="G7085" s="130">
        <v>1854000</v>
      </c>
      <c r="H7085" s="130" t="str">
        <f t="shared" si="220"/>
        <v>KT-980249</v>
      </c>
      <c r="I7085" s="130" t="str">
        <f t="shared" si="221"/>
        <v/>
      </c>
    </row>
    <row r="7086" spans="1:9" x14ac:dyDescent="0.15">
      <c r="A7086" s="130">
        <v>7084</v>
      </c>
      <c r="B7086" s="130" t="s">
        <v>9042</v>
      </c>
      <c r="C7086" s="130" t="s">
        <v>19305</v>
      </c>
      <c r="D7086" s="130">
        <v>1</v>
      </c>
      <c r="E7086" s="130" t="s">
        <v>12355</v>
      </c>
      <c r="F7086" s="130">
        <v>264600</v>
      </c>
      <c r="G7086" s="130">
        <v>273000</v>
      </c>
      <c r="H7086" s="130" t="str">
        <f t="shared" si="220"/>
        <v>KT-980250</v>
      </c>
      <c r="I7086" s="130" t="str">
        <f t="shared" si="221"/>
        <v/>
      </c>
    </row>
    <row r="7087" spans="1:9" x14ac:dyDescent="0.15">
      <c r="A7087" s="130">
        <v>7085</v>
      </c>
      <c r="B7087" s="130" t="s">
        <v>9043</v>
      </c>
      <c r="D7087" s="130">
        <v>100</v>
      </c>
      <c r="E7087" s="130" t="s">
        <v>12380</v>
      </c>
      <c r="F7087" s="130">
        <v>205500</v>
      </c>
      <c r="G7087" s="130">
        <v>0</v>
      </c>
      <c r="H7087" s="130" t="str">
        <f t="shared" si="220"/>
        <v>KT-980251</v>
      </c>
      <c r="I7087" s="130" t="str">
        <f t="shared" si="221"/>
        <v/>
      </c>
    </row>
    <row r="7088" spans="1:9" x14ac:dyDescent="0.15">
      <c r="A7088" s="130">
        <v>7086</v>
      </c>
      <c r="B7088" s="130" t="s">
        <v>9044</v>
      </c>
      <c r="H7088" s="130" t="str">
        <f t="shared" si="220"/>
        <v>KT-980252</v>
      </c>
      <c r="I7088" s="130" t="str">
        <f t="shared" si="221"/>
        <v/>
      </c>
    </row>
    <row r="7089" spans="1:9" x14ac:dyDescent="0.15">
      <c r="A7089" s="130">
        <v>7087</v>
      </c>
      <c r="B7089" s="130" t="s">
        <v>9045</v>
      </c>
      <c r="C7089" s="130" t="s">
        <v>19306</v>
      </c>
      <c r="D7089" s="130">
        <v>1</v>
      </c>
      <c r="E7089" s="130" t="s">
        <v>12361</v>
      </c>
      <c r="F7089" s="130">
        <v>158150</v>
      </c>
      <c r="G7089" s="130">
        <v>78214.679999999993</v>
      </c>
      <c r="H7089" s="130" t="str">
        <f t="shared" si="220"/>
        <v>KT-980253</v>
      </c>
      <c r="I7089" s="130" t="str">
        <f t="shared" si="221"/>
        <v>AG</v>
      </c>
    </row>
    <row r="7090" spans="1:9" x14ac:dyDescent="0.15">
      <c r="A7090" s="130">
        <v>7088</v>
      </c>
      <c r="B7090" s="130" t="s">
        <v>9046</v>
      </c>
      <c r="H7090" s="130" t="str">
        <f t="shared" si="220"/>
        <v>KT-980254</v>
      </c>
      <c r="I7090" s="130" t="str">
        <f t="shared" si="221"/>
        <v/>
      </c>
    </row>
    <row r="7091" spans="1:9" x14ac:dyDescent="0.15">
      <c r="A7091" s="130">
        <v>7089</v>
      </c>
      <c r="B7091" s="130" t="s">
        <v>9047</v>
      </c>
      <c r="H7091" s="130" t="str">
        <f t="shared" si="220"/>
        <v>KT-980255</v>
      </c>
      <c r="I7091" s="130" t="str">
        <f t="shared" si="221"/>
        <v/>
      </c>
    </row>
    <row r="7092" spans="1:9" x14ac:dyDescent="0.15">
      <c r="A7092" s="130">
        <v>7090</v>
      </c>
      <c r="B7092" s="130" t="s">
        <v>9048</v>
      </c>
      <c r="H7092" s="130" t="str">
        <f t="shared" si="220"/>
        <v>KT-980256</v>
      </c>
      <c r="I7092" s="130" t="str">
        <f t="shared" si="221"/>
        <v/>
      </c>
    </row>
    <row r="7093" spans="1:9" x14ac:dyDescent="0.15">
      <c r="A7093" s="130">
        <v>7091</v>
      </c>
      <c r="B7093" s="130" t="s">
        <v>9049</v>
      </c>
      <c r="H7093" s="130" t="str">
        <f t="shared" si="220"/>
        <v>KT-980257</v>
      </c>
      <c r="I7093" s="130" t="str">
        <f t="shared" si="221"/>
        <v/>
      </c>
    </row>
    <row r="7094" spans="1:9" x14ac:dyDescent="0.15">
      <c r="A7094" s="130">
        <v>7092</v>
      </c>
      <c r="B7094" s="130" t="s">
        <v>9050</v>
      </c>
      <c r="C7094" s="130" t="s">
        <v>19307</v>
      </c>
      <c r="D7094" s="130">
        <v>10</v>
      </c>
      <c r="E7094" s="130" t="s">
        <v>12372</v>
      </c>
      <c r="F7094" s="130">
        <v>0</v>
      </c>
      <c r="G7094" s="130">
        <v>0</v>
      </c>
      <c r="H7094" s="130" t="str">
        <f t="shared" si="220"/>
        <v>KT-980259</v>
      </c>
      <c r="I7094" s="130" t="str">
        <f t="shared" si="221"/>
        <v/>
      </c>
    </row>
    <row r="7095" spans="1:9" x14ac:dyDescent="0.15">
      <c r="A7095" s="130">
        <v>7093</v>
      </c>
      <c r="B7095" s="130" t="s">
        <v>9051</v>
      </c>
      <c r="C7095" s="130" t="s">
        <v>19308</v>
      </c>
      <c r="D7095" s="130">
        <v>300</v>
      </c>
      <c r="E7095" s="130" t="s">
        <v>12372</v>
      </c>
      <c r="F7095" s="130">
        <v>13371</v>
      </c>
      <c r="G7095" s="130">
        <v>6000</v>
      </c>
      <c r="H7095" s="130" t="str">
        <f t="shared" si="220"/>
        <v>KT-980260</v>
      </c>
      <c r="I7095" s="130" t="str">
        <f t="shared" si="221"/>
        <v/>
      </c>
    </row>
    <row r="7096" spans="1:9" x14ac:dyDescent="0.15">
      <c r="A7096" s="130">
        <v>7094</v>
      </c>
      <c r="B7096" s="130" t="s">
        <v>9052</v>
      </c>
      <c r="H7096" s="130" t="str">
        <f t="shared" si="220"/>
        <v>KT-980261</v>
      </c>
      <c r="I7096" s="130" t="str">
        <f t="shared" si="221"/>
        <v/>
      </c>
    </row>
    <row r="7097" spans="1:9" x14ac:dyDescent="0.15">
      <c r="A7097" s="130">
        <v>7095</v>
      </c>
      <c r="B7097" s="130" t="s">
        <v>9053</v>
      </c>
      <c r="H7097" s="130" t="str">
        <f t="shared" si="220"/>
        <v>KT-980262</v>
      </c>
      <c r="I7097" s="130" t="str">
        <f t="shared" si="221"/>
        <v/>
      </c>
    </row>
    <row r="7098" spans="1:9" x14ac:dyDescent="0.15">
      <c r="A7098" s="130">
        <v>7096</v>
      </c>
      <c r="B7098" s="130" t="s">
        <v>9054</v>
      </c>
      <c r="C7098" s="130" t="s">
        <v>19309</v>
      </c>
      <c r="H7098" s="130" t="str">
        <f t="shared" si="220"/>
        <v>KT-980263</v>
      </c>
      <c r="I7098" s="130" t="str">
        <f t="shared" si="221"/>
        <v/>
      </c>
    </row>
    <row r="7099" spans="1:9" x14ac:dyDescent="0.15">
      <c r="A7099" s="130">
        <v>7097</v>
      </c>
      <c r="B7099" s="130" t="s">
        <v>9055</v>
      </c>
      <c r="H7099" s="130" t="str">
        <f t="shared" si="220"/>
        <v>KT-980264</v>
      </c>
      <c r="I7099" s="130" t="str">
        <f t="shared" si="221"/>
        <v/>
      </c>
    </row>
    <row r="7100" spans="1:9" x14ac:dyDescent="0.15">
      <c r="A7100" s="130">
        <v>7098</v>
      </c>
      <c r="B7100" s="130" t="s">
        <v>9056</v>
      </c>
      <c r="H7100" s="130" t="str">
        <f t="shared" si="220"/>
        <v>KT-980265</v>
      </c>
      <c r="I7100" s="130" t="str">
        <f t="shared" si="221"/>
        <v/>
      </c>
    </row>
    <row r="7101" spans="1:9" x14ac:dyDescent="0.15">
      <c r="A7101" s="130">
        <v>7099</v>
      </c>
      <c r="B7101" s="130" t="s">
        <v>9057</v>
      </c>
      <c r="H7101" s="130" t="str">
        <f t="shared" si="220"/>
        <v>KT-980266</v>
      </c>
      <c r="I7101" s="130" t="str">
        <f t="shared" si="221"/>
        <v/>
      </c>
    </row>
    <row r="7102" spans="1:9" x14ac:dyDescent="0.15">
      <c r="A7102" s="130">
        <v>7100</v>
      </c>
      <c r="B7102" s="130" t="s">
        <v>9058</v>
      </c>
      <c r="H7102" s="130" t="str">
        <f t="shared" si="220"/>
        <v>KT-980267</v>
      </c>
      <c r="I7102" s="130" t="str">
        <f t="shared" si="221"/>
        <v/>
      </c>
    </row>
    <row r="7103" spans="1:9" x14ac:dyDescent="0.15">
      <c r="A7103" s="130">
        <v>7101</v>
      </c>
      <c r="B7103" s="130" t="s">
        <v>9059</v>
      </c>
      <c r="H7103" s="130" t="str">
        <f t="shared" si="220"/>
        <v>KT-980268</v>
      </c>
      <c r="I7103" s="130" t="str">
        <f t="shared" si="221"/>
        <v/>
      </c>
    </row>
    <row r="7104" spans="1:9" x14ac:dyDescent="0.15">
      <c r="A7104" s="130">
        <v>7102</v>
      </c>
      <c r="B7104" s="130" t="s">
        <v>9060</v>
      </c>
      <c r="H7104" s="130" t="str">
        <f t="shared" si="220"/>
        <v>KT-980269</v>
      </c>
      <c r="I7104" s="130" t="str">
        <f t="shared" si="221"/>
        <v/>
      </c>
    </row>
    <row r="7105" spans="1:9" x14ac:dyDescent="0.15">
      <c r="A7105" s="130">
        <v>7103</v>
      </c>
      <c r="B7105" s="130" t="s">
        <v>9061</v>
      </c>
      <c r="H7105" s="130" t="str">
        <f t="shared" si="220"/>
        <v>KT-980270</v>
      </c>
      <c r="I7105" s="130" t="str">
        <f t="shared" si="221"/>
        <v/>
      </c>
    </row>
    <row r="7106" spans="1:9" x14ac:dyDescent="0.15">
      <c r="A7106" s="130">
        <v>7104</v>
      </c>
      <c r="B7106" s="130" t="s">
        <v>9062</v>
      </c>
      <c r="H7106" s="130" t="str">
        <f t="shared" si="220"/>
        <v>KT-980271</v>
      </c>
      <c r="I7106" s="130" t="str">
        <f t="shared" si="221"/>
        <v/>
      </c>
    </row>
    <row r="7107" spans="1:9" x14ac:dyDescent="0.15">
      <c r="A7107" s="130">
        <v>7105</v>
      </c>
      <c r="B7107" s="130" t="s">
        <v>9063</v>
      </c>
      <c r="H7107" s="130" t="str">
        <f t="shared" si="220"/>
        <v>KT-980272</v>
      </c>
      <c r="I7107" s="130" t="str">
        <f t="shared" si="221"/>
        <v/>
      </c>
    </row>
    <row r="7108" spans="1:9" x14ac:dyDescent="0.15">
      <c r="A7108" s="130">
        <v>7106</v>
      </c>
      <c r="B7108" s="130" t="s">
        <v>9064</v>
      </c>
      <c r="H7108" s="130" t="str">
        <f t="shared" ref="H7108:H7171" si="222">LEFT(B7108,FIND("-",B7108)+6)</f>
        <v>KT-980273</v>
      </c>
      <c r="I7108" s="130" t="str">
        <f t="shared" ref="I7108:I7171" si="223">RIGHT(B7108,LEN(B7108)-FIND("-",B7108)-7)</f>
        <v/>
      </c>
    </row>
    <row r="7109" spans="1:9" x14ac:dyDescent="0.15">
      <c r="A7109" s="130">
        <v>7107</v>
      </c>
      <c r="B7109" s="130" t="s">
        <v>9065</v>
      </c>
      <c r="H7109" s="130" t="str">
        <f t="shared" si="222"/>
        <v>KT-980274</v>
      </c>
      <c r="I7109" s="130" t="str">
        <f t="shared" si="223"/>
        <v/>
      </c>
    </row>
    <row r="7110" spans="1:9" x14ac:dyDescent="0.15">
      <c r="A7110" s="130">
        <v>7108</v>
      </c>
      <c r="B7110" s="130" t="s">
        <v>9066</v>
      </c>
      <c r="H7110" s="130" t="str">
        <f t="shared" si="222"/>
        <v>KT-980275</v>
      </c>
      <c r="I7110" s="130" t="str">
        <f t="shared" si="223"/>
        <v/>
      </c>
    </row>
    <row r="7111" spans="1:9" x14ac:dyDescent="0.15">
      <c r="A7111" s="130">
        <v>7109</v>
      </c>
      <c r="B7111" s="130" t="s">
        <v>9067</v>
      </c>
      <c r="C7111" s="130" t="s">
        <v>19310</v>
      </c>
      <c r="D7111" s="130">
        <v>0</v>
      </c>
      <c r="E7111" s="130" t="s">
        <v>12972</v>
      </c>
      <c r="F7111" s="130">
        <v>0</v>
      </c>
      <c r="G7111" s="130">
        <v>0</v>
      </c>
      <c r="H7111" s="130" t="str">
        <f t="shared" si="222"/>
        <v>KT-980276</v>
      </c>
      <c r="I7111" s="130" t="str">
        <f t="shared" si="223"/>
        <v/>
      </c>
    </row>
    <row r="7112" spans="1:9" x14ac:dyDescent="0.15">
      <c r="A7112" s="130">
        <v>7110</v>
      </c>
      <c r="B7112" s="130" t="s">
        <v>9068</v>
      </c>
      <c r="H7112" s="130" t="str">
        <f t="shared" si="222"/>
        <v>KT-980277</v>
      </c>
      <c r="I7112" s="130" t="str">
        <f t="shared" si="223"/>
        <v/>
      </c>
    </row>
    <row r="7113" spans="1:9" x14ac:dyDescent="0.15">
      <c r="A7113" s="130">
        <v>7111</v>
      </c>
      <c r="B7113" s="130" t="s">
        <v>9069</v>
      </c>
      <c r="H7113" s="130" t="str">
        <f t="shared" si="222"/>
        <v>KT-980278</v>
      </c>
      <c r="I7113" s="130" t="str">
        <f t="shared" si="223"/>
        <v/>
      </c>
    </row>
    <row r="7114" spans="1:9" x14ac:dyDescent="0.15">
      <c r="A7114" s="130">
        <v>7112</v>
      </c>
      <c r="B7114" s="130" t="s">
        <v>9070</v>
      </c>
      <c r="H7114" s="130" t="str">
        <f t="shared" si="222"/>
        <v>KT-980279</v>
      </c>
      <c r="I7114" s="130" t="str">
        <f t="shared" si="223"/>
        <v/>
      </c>
    </row>
    <row r="7115" spans="1:9" x14ac:dyDescent="0.15">
      <c r="A7115" s="130">
        <v>7113</v>
      </c>
      <c r="B7115" s="130" t="s">
        <v>9071</v>
      </c>
      <c r="H7115" s="130" t="str">
        <f t="shared" si="222"/>
        <v>KT-980280</v>
      </c>
      <c r="I7115" s="130" t="str">
        <f t="shared" si="223"/>
        <v/>
      </c>
    </row>
    <row r="7116" spans="1:9" x14ac:dyDescent="0.15">
      <c r="A7116" s="130">
        <v>7114</v>
      </c>
      <c r="B7116" s="130" t="s">
        <v>9072</v>
      </c>
      <c r="H7116" s="130" t="str">
        <f t="shared" si="222"/>
        <v>KT-980281</v>
      </c>
      <c r="I7116" s="130" t="str">
        <f t="shared" si="223"/>
        <v/>
      </c>
    </row>
    <row r="7117" spans="1:9" x14ac:dyDescent="0.15">
      <c r="A7117" s="130">
        <v>7115</v>
      </c>
      <c r="B7117" s="130" t="s">
        <v>9073</v>
      </c>
      <c r="H7117" s="130" t="str">
        <f t="shared" si="222"/>
        <v>KT-980282</v>
      </c>
      <c r="I7117" s="130" t="str">
        <f t="shared" si="223"/>
        <v/>
      </c>
    </row>
    <row r="7118" spans="1:9" x14ac:dyDescent="0.15">
      <c r="A7118" s="130">
        <v>7116</v>
      </c>
      <c r="B7118" s="130" t="s">
        <v>9074</v>
      </c>
      <c r="C7118" s="130" t="s">
        <v>19311</v>
      </c>
      <c r="D7118" s="130">
        <v>50</v>
      </c>
      <c r="E7118" s="130" t="s">
        <v>12355</v>
      </c>
      <c r="F7118" s="130">
        <v>1420000</v>
      </c>
      <c r="G7118" s="130">
        <v>2500000</v>
      </c>
      <c r="H7118" s="130" t="str">
        <f t="shared" si="222"/>
        <v>KT-980283</v>
      </c>
      <c r="I7118" s="130" t="str">
        <f t="shared" si="223"/>
        <v/>
      </c>
    </row>
    <row r="7119" spans="1:9" x14ac:dyDescent="0.15">
      <c r="A7119" s="130">
        <v>7117</v>
      </c>
      <c r="B7119" s="130" t="s">
        <v>9075</v>
      </c>
      <c r="H7119" s="130" t="str">
        <f t="shared" si="222"/>
        <v>KT-980284</v>
      </c>
      <c r="I7119" s="130" t="str">
        <f t="shared" si="223"/>
        <v/>
      </c>
    </row>
    <row r="7120" spans="1:9" x14ac:dyDescent="0.15">
      <c r="A7120" s="130">
        <v>7118</v>
      </c>
      <c r="B7120" s="130" t="s">
        <v>9076</v>
      </c>
      <c r="H7120" s="130" t="str">
        <f t="shared" si="222"/>
        <v>KT-980285</v>
      </c>
      <c r="I7120" s="130" t="str">
        <f t="shared" si="223"/>
        <v/>
      </c>
    </row>
    <row r="7121" spans="1:9" x14ac:dyDescent="0.15">
      <c r="A7121" s="130">
        <v>7119</v>
      </c>
      <c r="B7121" s="130" t="s">
        <v>9077</v>
      </c>
      <c r="C7121" s="130" t="s">
        <v>19312</v>
      </c>
      <c r="D7121" s="130">
        <v>4000</v>
      </c>
      <c r="E7121" s="130" t="s">
        <v>12372</v>
      </c>
      <c r="F7121" s="130">
        <v>0</v>
      </c>
      <c r="G7121" s="130">
        <v>0</v>
      </c>
      <c r="H7121" s="130" t="str">
        <f t="shared" si="222"/>
        <v>KT-980286</v>
      </c>
      <c r="I7121" s="130" t="str">
        <f t="shared" si="223"/>
        <v/>
      </c>
    </row>
    <row r="7122" spans="1:9" x14ac:dyDescent="0.15">
      <c r="A7122" s="130">
        <v>7120</v>
      </c>
      <c r="B7122" s="130" t="s">
        <v>9078</v>
      </c>
      <c r="C7122" s="130" t="s">
        <v>19313</v>
      </c>
      <c r="D7122" s="130">
        <v>1</v>
      </c>
      <c r="E7122" s="130" t="s">
        <v>12372</v>
      </c>
      <c r="F7122" s="130">
        <v>5000</v>
      </c>
      <c r="G7122" s="130">
        <v>10000</v>
      </c>
      <c r="H7122" s="130" t="str">
        <f t="shared" si="222"/>
        <v>KT-980287</v>
      </c>
      <c r="I7122" s="130" t="str">
        <f t="shared" si="223"/>
        <v/>
      </c>
    </row>
    <row r="7123" spans="1:9" x14ac:dyDescent="0.15">
      <c r="A7123" s="130">
        <v>7121</v>
      </c>
      <c r="B7123" s="130" t="s">
        <v>9079</v>
      </c>
      <c r="C7123" s="130" t="s">
        <v>19314</v>
      </c>
      <c r="D7123" s="130">
        <v>1</v>
      </c>
      <c r="E7123" s="130" t="s">
        <v>19315</v>
      </c>
      <c r="F7123" s="130">
        <v>0</v>
      </c>
      <c r="G7123" s="130">
        <v>0</v>
      </c>
      <c r="H7123" s="130" t="str">
        <f t="shared" si="222"/>
        <v>KT-980288</v>
      </c>
      <c r="I7123" s="130" t="str">
        <f t="shared" si="223"/>
        <v/>
      </c>
    </row>
    <row r="7124" spans="1:9" x14ac:dyDescent="0.15">
      <c r="A7124" s="130">
        <v>7122</v>
      </c>
      <c r="B7124" s="130" t="s">
        <v>9080</v>
      </c>
      <c r="H7124" s="130" t="str">
        <f t="shared" si="222"/>
        <v>KT-980289</v>
      </c>
      <c r="I7124" s="130" t="str">
        <f t="shared" si="223"/>
        <v/>
      </c>
    </row>
    <row r="7125" spans="1:9" x14ac:dyDescent="0.15">
      <c r="A7125" s="130">
        <v>7123</v>
      </c>
      <c r="B7125" s="130" t="s">
        <v>9081</v>
      </c>
      <c r="H7125" s="130" t="str">
        <f t="shared" si="222"/>
        <v>KT-980290</v>
      </c>
      <c r="I7125" s="130" t="str">
        <f t="shared" si="223"/>
        <v/>
      </c>
    </row>
    <row r="7126" spans="1:9" x14ac:dyDescent="0.15">
      <c r="A7126" s="130">
        <v>7124</v>
      </c>
      <c r="B7126" s="130" t="s">
        <v>9082</v>
      </c>
      <c r="H7126" s="130" t="str">
        <f t="shared" si="222"/>
        <v>KT-980291</v>
      </c>
      <c r="I7126" s="130" t="str">
        <f t="shared" si="223"/>
        <v/>
      </c>
    </row>
    <row r="7127" spans="1:9" x14ac:dyDescent="0.15">
      <c r="A7127" s="130">
        <v>7125</v>
      </c>
      <c r="B7127" s="130" t="s">
        <v>9083</v>
      </c>
      <c r="H7127" s="130" t="str">
        <f t="shared" si="222"/>
        <v>KT-980292</v>
      </c>
      <c r="I7127" s="130" t="str">
        <f t="shared" si="223"/>
        <v/>
      </c>
    </row>
    <row r="7128" spans="1:9" x14ac:dyDescent="0.15">
      <c r="A7128" s="130">
        <v>7126</v>
      </c>
      <c r="B7128" s="130" t="s">
        <v>9084</v>
      </c>
      <c r="C7128" s="130" t="s">
        <v>12404</v>
      </c>
      <c r="D7128" s="130">
        <v>1</v>
      </c>
      <c r="E7128" s="130" t="s">
        <v>12361</v>
      </c>
      <c r="F7128" s="130">
        <v>9000</v>
      </c>
      <c r="G7128" s="130">
        <v>12000</v>
      </c>
      <c r="H7128" s="130" t="str">
        <f t="shared" si="222"/>
        <v>KT-980293</v>
      </c>
      <c r="I7128" s="130" t="str">
        <f t="shared" si="223"/>
        <v/>
      </c>
    </row>
    <row r="7129" spans="1:9" x14ac:dyDescent="0.15">
      <c r="A7129" s="130">
        <v>7127</v>
      </c>
      <c r="B7129" s="130" t="s">
        <v>9085</v>
      </c>
      <c r="C7129" s="130" t="s">
        <v>19316</v>
      </c>
      <c r="D7129" s="130">
        <v>292.5</v>
      </c>
      <c r="E7129" s="130" t="s">
        <v>19317</v>
      </c>
      <c r="F7129" s="130">
        <v>33389980</v>
      </c>
      <c r="G7129" s="130">
        <v>33478320</v>
      </c>
      <c r="H7129" s="130" t="str">
        <f t="shared" si="222"/>
        <v>KT-980294</v>
      </c>
      <c r="I7129" s="130" t="str">
        <f t="shared" si="223"/>
        <v/>
      </c>
    </row>
    <row r="7130" spans="1:9" x14ac:dyDescent="0.15">
      <c r="A7130" s="130">
        <v>7128</v>
      </c>
      <c r="B7130" s="130" t="s">
        <v>9086</v>
      </c>
      <c r="C7130" s="130" t="s">
        <v>19318</v>
      </c>
      <c r="D7130" s="130">
        <v>1</v>
      </c>
      <c r="E7130" s="130" t="s">
        <v>12676</v>
      </c>
      <c r="F7130" s="130">
        <v>2125000</v>
      </c>
      <c r="G7130" s="130">
        <v>3650000</v>
      </c>
      <c r="H7130" s="130" t="str">
        <f t="shared" si="222"/>
        <v>KT-980295</v>
      </c>
      <c r="I7130" s="130" t="str">
        <f t="shared" si="223"/>
        <v/>
      </c>
    </row>
    <row r="7131" spans="1:9" x14ac:dyDescent="0.15">
      <c r="A7131" s="130">
        <v>7129</v>
      </c>
      <c r="B7131" s="130" t="s">
        <v>9087</v>
      </c>
      <c r="H7131" s="130" t="str">
        <f t="shared" si="222"/>
        <v>KT-980296</v>
      </c>
      <c r="I7131" s="130" t="str">
        <f t="shared" si="223"/>
        <v/>
      </c>
    </row>
    <row r="7132" spans="1:9" x14ac:dyDescent="0.15">
      <c r="A7132" s="130">
        <v>7130</v>
      </c>
      <c r="B7132" s="130" t="s">
        <v>9088</v>
      </c>
      <c r="C7132" s="130" t="s">
        <v>19319</v>
      </c>
      <c r="D7132" s="130">
        <v>1</v>
      </c>
      <c r="E7132" s="130" t="s">
        <v>12355</v>
      </c>
      <c r="F7132" s="130">
        <v>1322000</v>
      </c>
      <c r="G7132" s="130">
        <v>1439000</v>
      </c>
      <c r="H7132" s="130" t="str">
        <f t="shared" si="222"/>
        <v>KT-980297</v>
      </c>
      <c r="I7132" s="130" t="str">
        <f t="shared" si="223"/>
        <v/>
      </c>
    </row>
    <row r="7133" spans="1:9" x14ac:dyDescent="0.15">
      <c r="A7133" s="130">
        <v>7131</v>
      </c>
      <c r="B7133" s="130" t="s">
        <v>9089</v>
      </c>
      <c r="C7133" s="130" t="s">
        <v>19320</v>
      </c>
      <c r="D7133" s="130">
        <v>100</v>
      </c>
      <c r="E7133" s="130" t="s">
        <v>12372</v>
      </c>
      <c r="F7133" s="130">
        <v>1791300</v>
      </c>
      <c r="G7133" s="130">
        <v>655000</v>
      </c>
      <c r="H7133" s="130" t="str">
        <f t="shared" si="222"/>
        <v>KT-980298</v>
      </c>
      <c r="I7133" s="130" t="str">
        <f t="shared" si="223"/>
        <v>AG</v>
      </c>
    </row>
    <row r="7134" spans="1:9" x14ac:dyDescent="0.15">
      <c r="A7134" s="130">
        <v>7132</v>
      </c>
      <c r="B7134" s="130" t="s">
        <v>9090</v>
      </c>
      <c r="C7134" s="130" t="s">
        <v>19321</v>
      </c>
      <c r="D7134" s="130">
        <v>1000</v>
      </c>
      <c r="E7134" s="130" t="s">
        <v>12355</v>
      </c>
      <c r="F7134" s="130">
        <v>6350000000</v>
      </c>
      <c r="G7134" s="130">
        <v>6350000000</v>
      </c>
      <c r="H7134" s="130" t="str">
        <f t="shared" si="222"/>
        <v>KT-980299</v>
      </c>
      <c r="I7134" s="130" t="str">
        <f t="shared" si="223"/>
        <v/>
      </c>
    </row>
    <row r="7135" spans="1:9" x14ac:dyDescent="0.15">
      <c r="A7135" s="130">
        <v>7133</v>
      </c>
      <c r="B7135" s="130" t="s">
        <v>9091</v>
      </c>
      <c r="C7135" s="130" t="s">
        <v>13986</v>
      </c>
      <c r="H7135" s="130" t="str">
        <f t="shared" si="222"/>
        <v>KT-980300</v>
      </c>
      <c r="I7135" s="130" t="str">
        <f t="shared" si="223"/>
        <v/>
      </c>
    </row>
    <row r="7136" spans="1:9" x14ac:dyDescent="0.15">
      <c r="A7136" s="130">
        <v>7134</v>
      </c>
      <c r="B7136" s="130" t="s">
        <v>9092</v>
      </c>
      <c r="C7136" s="130" t="s">
        <v>19322</v>
      </c>
      <c r="H7136" s="130" t="str">
        <f t="shared" si="222"/>
        <v>KT-980301</v>
      </c>
      <c r="I7136" s="130" t="str">
        <f t="shared" si="223"/>
        <v/>
      </c>
    </row>
    <row r="7137" spans="1:9" x14ac:dyDescent="0.15">
      <c r="A7137" s="130">
        <v>7135</v>
      </c>
      <c r="B7137" s="130" t="s">
        <v>9093</v>
      </c>
      <c r="C7137" s="130" t="s">
        <v>19323</v>
      </c>
      <c r="D7137" s="130">
        <v>1</v>
      </c>
      <c r="E7137" s="130" t="s">
        <v>12355</v>
      </c>
      <c r="F7137" s="130">
        <v>2505649.61</v>
      </c>
      <c r="G7137" s="130">
        <v>3085867.12</v>
      </c>
      <c r="H7137" s="130" t="str">
        <f t="shared" si="222"/>
        <v>KT-980302</v>
      </c>
      <c r="I7137" s="130" t="str">
        <f t="shared" si="223"/>
        <v>AG</v>
      </c>
    </row>
    <row r="7138" spans="1:9" x14ac:dyDescent="0.15">
      <c r="A7138" s="130">
        <v>7136</v>
      </c>
      <c r="B7138" s="130" t="s">
        <v>9094</v>
      </c>
      <c r="C7138" s="130" t="s">
        <v>19324</v>
      </c>
      <c r="D7138" s="130">
        <v>1</v>
      </c>
      <c r="E7138" s="130" t="s">
        <v>12361</v>
      </c>
      <c r="F7138" s="130">
        <v>42627</v>
      </c>
      <c r="G7138" s="130">
        <v>51131</v>
      </c>
      <c r="H7138" s="130" t="str">
        <f t="shared" si="222"/>
        <v>KT-980303</v>
      </c>
      <c r="I7138" s="130" t="str">
        <f t="shared" si="223"/>
        <v>AG</v>
      </c>
    </row>
    <row r="7139" spans="1:9" x14ac:dyDescent="0.15">
      <c r="A7139" s="130">
        <v>7137</v>
      </c>
      <c r="B7139" s="130" t="s">
        <v>9095</v>
      </c>
      <c r="C7139" s="130" t="s">
        <v>19325</v>
      </c>
      <c r="D7139" s="130">
        <v>1</v>
      </c>
      <c r="E7139" s="130" t="s">
        <v>12361</v>
      </c>
      <c r="F7139" s="130">
        <v>64944</v>
      </c>
      <c r="G7139" s="130">
        <v>63711</v>
      </c>
      <c r="H7139" s="130" t="str">
        <f t="shared" si="222"/>
        <v>KT-980304</v>
      </c>
      <c r="I7139" s="130" t="str">
        <f t="shared" si="223"/>
        <v/>
      </c>
    </row>
    <row r="7140" spans="1:9" x14ac:dyDescent="0.15">
      <c r="A7140" s="130">
        <v>7138</v>
      </c>
      <c r="B7140" s="130" t="s">
        <v>9096</v>
      </c>
      <c r="H7140" s="130" t="str">
        <f t="shared" si="222"/>
        <v>KT-980305</v>
      </c>
      <c r="I7140" s="130" t="str">
        <f t="shared" si="223"/>
        <v/>
      </c>
    </row>
    <row r="7141" spans="1:9" x14ac:dyDescent="0.15">
      <c r="A7141" s="130">
        <v>7139</v>
      </c>
      <c r="B7141" s="130" t="s">
        <v>9097</v>
      </c>
      <c r="H7141" s="130" t="str">
        <f t="shared" si="222"/>
        <v>KT-980306</v>
      </c>
      <c r="I7141" s="130" t="str">
        <f t="shared" si="223"/>
        <v/>
      </c>
    </row>
    <row r="7142" spans="1:9" x14ac:dyDescent="0.15">
      <c r="A7142" s="130">
        <v>7140</v>
      </c>
      <c r="B7142" s="130" t="s">
        <v>9098</v>
      </c>
      <c r="C7142" s="130" t="s">
        <v>19326</v>
      </c>
      <c r="D7142" s="130">
        <v>1000</v>
      </c>
      <c r="E7142" s="130" t="s">
        <v>12355</v>
      </c>
      <c r="F7142" s="130">
        <v>1259924000</v>
      </c>
      <c r="G7142" s="130">
        <v>1298810000</v>
      </c>
      <c r="H7142" s="130" t="str">
        <f t="shared" si="222"/>
        <v>KT-980307</v>
      </c>
      <c r="I7142" s="130" t="str">
        <f t="shared" si="223"/>
        <v>VG</v>
      </c>
    </row>
    <row r="7143" spans="1:9" x14ac:dyDescent="0.15">
      <c r="A7143" s="130">
        <v>7141</v>
      </c>
      <c r="B7143" s="130" t="s">
        <v>9099</v>
      </c>
      <c r="H7143" s="130" t="str">
        <f t="shared" si="222"/>
        <v>KT-980308</v>
      </c>
      <c r="I7143" s="130" t="str">
        <f t="shared" si="223"/>
        <v/>
      </c>
    </row>
    <row r="7144" spans="1:9" x14ac:dyDescent="0.15">
      <c r="A7144" s="130">
        <v>7142</v>
      </c>
      <c r="B7144" s="130" t="s">
        <v>9100</v>
      </c>
      <c r="H7144" s="130" t="str">
        <f t="shared" si="222"/>
        <v>KT-980309</v>
      </c>
      <c r="I7144" s="130" t="str">
        <f t="shared" si="223"/>
        <v/>
      </c>
    </row>
    <row r="7145" spans="1:9" x14ac:dyDescent="0.15">
      <c r="A7145" s="130">
        <v>7143</v>
      </c>
      <c r="B7145" s="130" t="s">
        <v>9101</v>
      </c>
      <c r="C7145" s="130" t="s">
        <v>19293</v>
      </c>
      <c r="D7145" s="130">
        <v>1</v>
      </c>
      <c r="E7145" s="130" t="s">
        <v>12403</v>
      </c>
      <c r="F7145" s="130">
        <v>216140121</v>
      </c>
      <c r="G7145" s="130">
        <v>216884200</v>
      </c>
      <c r="H7145" s="130" t="str">
        <f t="shared" si="222"/>
        <v>KT-980310</v>
      </c>
      <c r="I7145" s="130" t="str">
        <f t="shared" si="223"/>
        <v>AG</v>
      </c>
    </row>
    <row r="7146" spans="1:9" x14ac:dyDescent="0.15">
      <c r="A7146" s="130">
        <v>7144</v>
      </c>
      <c r="B7146" s="130" t="s">
        <v>9102</v>
      </c>
      <c r="C7146" s="130" t="s">
        <v>19327</v>
      </c>
      <c r="D7146" s="130">
        <v>1000</v>
      </c>
      <c r="E7146" s="130" t="s">
        <v>12372</v>
      </c>
      <c r="F7146" s="130">
        <v>2960000</v>
      </c>
      <c r="G7146" s="130">
        <v>3400000</v>
      </c>
      <c r="H7146" s="130" t="str">
        <f t="shared" si="222"/>
        <v>KT-980311</v>
      </c>
      <c r="I7146" s="130" t="str">
        <f t="shared" si="223"/>
        <v>VG</v>
      </c>
    </row>
    <row r="7147" spans="1:9" x14ac:dyDescent="0.15">
      <c r="A7147" s="130">
        <v>7145</v>
      </c>
      <c r="B7147" s="130" t="s">
        <v>9103</v>
      </c>
      <c r="C7147" s="130" t="s">
        <v>19328</v>
      </c>
      <c r="D7147" s="130">
        <v>1</v>
      </c>
      <c r="E7147" s="130" t="s">
        <v>12372</v>
      </c>
      <c r="F7147" s="130">
        <v>4080</v>
      </c>
      <c r="G7147" s="130">
        <v>4250</v>
      </c>
      <c r="H7147" s="130" t="str">
        <f t="shared" si="222"/>
        <v>KT-980312</v>
      </c>
      <c r="I7147" s="130" t="str">
        <f t="shared" si="223"/>
        <v/>
      </c>
    </row>
    <row r="7148" spans="1:9" x14ac:dyDescent="0.15">
      <c r="A7148" s="130">
        <v>7146</v>
      </c>
      <c r="B7148" s="130" t="s">
        <v>9104</v>
      </c>
      <c r="C7148" s="130" t="s">
        <v>19329</v>
      </c>
      <c r="D7148" s="130">
        <v>1000</v>
      </c>
      <c r="E7148" s="130" t="s">
        <v>12368</v>
      </c>
      <c r="F7148" s="130">
        <v>938460</v>
      </c>
      <c r="G7148" s="130">
        <v>775000</v>
      </c>
      <c r="H7148" s="130" t="str">
        <f t="shared" si="222"/>
        <v>KT-980314</v>
      </c>
      <c r="I7148" s="130" t="str">
        <f t="shared" si="223"/>
        <v>VG</v>
      </c>
    </row>
    <row r="7149" spans="1:9" x14ac:dyDescent="0.15">
      <c r="A7149" s="130">
        <v>7147</v>
      </c>
      <c r="B7149" s="130" t="s">
        <v>9105</v>
      </c>
      <c r="C7149" s="130" t="s">
        <v>12043</v>
      </c>
      <c r="D7149" s="130">
        <v>100</v>
      </c>
      <c r="E7149" s="130" t="s">
        <v>12355</v>
      </c>
      <c r="F7149" s="130">
        <v>2032910</v>
      </c>
      <c r="G7149" s="130">
        <v>2998553</v>
      </c>
      <c r="H7149" s="130" t="str">
        <f t="shared" si="222"/>
        <v>KT-980315</v>
      </c>
      <c r="I7149" s="130" t="str">
        <f t="shared" si="223"/>
        <v>AG</v>
      </c>
    </row>
    <row r="7150" spans="1:9" x14ac:dyDescent="0.15">
      <c r="A7150" s="130">
        <v>7148</v>
      </c>
      <c r="B7150" s="130" t="s">
        <v>9106</v>
      </c>
      <c r="D7150" s="130">
        <v>5000</v>
      </c>
      <c r="E7150" s="130" t="s">
        <v>12355</v>
      </c>
      <c r="F7150" s="130">
        <v>0</v>
      </c>
      <c r="G7150" s="130">
        <v>0</v>
      </c>
      <c r="H7150" s="130" t="str">
        <f t="shared" si="222"/>
        <v>KT-980316</v>
      </c>
      <c r="I7150" s="130" t="str">
        <f t="shared" si="223"/>
        <v/>
      </c>
    </row>
    <row r="7151" spans="1:9" x14ac:dyDescent="0.15">
      <c r="A7151" s="130">
        <v>7149</v>
      </c>
      <c r="B7151" s="130" t="s">
        <v>9107</v>
      </c>
      <c r="H7151" s="130" t="str">
        <f t="shared" si="222"/>
        <v>KT-980317</v>
      </c>
      <c r="I7151" s="130" t="str">
        <f t="shared" si="223"/>
        <v/>
      </c>
    </row>
    <row r="7152" spans="1:9" x14ac:dyDescent="0.15">
      <c r="A7152" s="130">
        <v>7150</v>
      </c>
      <c r="B7152" s="130" t="s">
        <v>9108</v>
      </c>
      <c r="H7152" s="130" t="str">
        <f t="shared" si="222"/>
        <v>KT-980318</v>
      </c>
      <c r="I7152" s="130" t="str">
        <f t="shared" si="223"/>
        <v/>
      </c>
    </row>
    <row r="7153" spans="1:9" x14ac:dyDescent="0.15">
      <c r="A7153" s="130">
        <v>7151</v>
      </c>
      <c r="B7153" s="130" t="s">
        <v>9109</v>
      </c>
      <c r="D7153" s="130">
        <v>200</v>
      </c>
      <c r="E7153" s="130" t="s">
        <v>12368</v>
      </c>
      <c r="F7153" s="130">
        <v>6790000</v>
      </c>
      <c r="G7153" s="130">
        <v>0</v>
      </c>
      <c r="H7153" s="130" t="str">
        <f t="shared" si="222"/>
        <v>KT-980319</v>
      </c>
      <c r="I7153" s="130" t="str">
        <f t="shared" si="223"/>
        <v/>
      </c>
    </row>
    <row r="7154" spans="1:9" x14ac:dyDescent="0.15">
      <c r="A7154" s="130">
        <v>7152</v>
      </c>
      <c r="B7154" s="130" t="s">
        <v>9110</v>
      </c>
      <c r="C7154" s="130" t="s">
        <v>2235</v>
      </c>
      <c r="D7154" s="130">
        <v>1</v>
      </c>
      <c r="E7154" s="130" t="s">
        <v>12403</v>
      </c>
      <c r="F7154" s="130">
        <v>22790000</v>
      </c>
      <c r="G7154" s="130">
        <v>27811000</v>
      </c>
      <c r="H7154" s="130" t="str">
        <f t="shared" si="222"/>
        <v>KT-980320</v>
      </c>
      <c r="I7154" s="130" t="str">
        <f t="shared" si="223"/>
        <v>VG</v>
      </c>
    </row>
    <row r="7155" spans="1:9" x14ac:dyDescent="0.15">
      <c r="A7155" s="130">
        <v>7153</v>
      </c>
      <c r="B7155" s="130" t="s">
        <v>9111</v>
      </c>
      <c r="C7155" s="130" t="s">
        <v>12357</v>
      </c>
      <c r="H7155" s="130" t="str">
        <f t="shared" si="222"/>
        <v>KT-980321</v>
      </c>
      <c r="I7155" s="130" t="str">
        <f t="shared" si="223"/>
        <v/>
      </c>
    </row>
    <row r="7156" spans="1:9" x14ac:dyDescent="0.15">
      <c r="A7156" s="130">
        <v>7154</v>
      </c>
      <c r="B7156" s="130" t="s">
        <v>9112</v>
      </c>
      <c r="C7156" s="130" t="s">
        <v>12357</v>
      </c>
      <c r="H7156" s="130" t="str">
        <f t="shared" si="222"/>
        <v>KT-980322</v>
      </c>
      <c r="I7156" s="130" t="str">
        <f t="shared" si="223"/>
        <v/>
      </c>
    </row>
    <row r="7157" spans="1:9" x14ac:dyDescent="0.15">
      <c r="A7157" s="130">
        <v>7155</v>
      </c>
      <c r="B7157" s="130" t="s">
        <v>9113</v>
      </c>
      <c r="C7157" s="130" t="s">
        <v>12357</v>
      </c>
      <c r="H7157" s="130" t="str">
        <f t="shared" si="222"/>
        <v>KT-980323</v>
      </c>
      <c r="I7157" s="130" t="str">
        <f t="shared" si="223"/>
        <v/>
      </c>
    </row>
    <row r="7158" spans="1:9" x14ac:dyDescent="0.15">
      <c r="A7158" s="130">
        <v>7156</v>
      </c>
      <c r="B7158" s="130" t="s">
        <v>9114</v>
      </c>
      <c r="C7158" s="130" t="s">
        <v>19330</v>
      </c>
      <c r="D7158" s="130">
        <v>100</v>
      </c>
      <c r="E7158" s="130" t="s">
        <v>12355</v>
      </c>
      <c r="F7158" s="130">
        <v>2815540</v>
      </c>
      <c r="G7158" s="130">
        <v>2815540</v>
      </c>
      <c r="H7158" s="130" t="str">
        <f t="shared" si="222"/>
        <v>KT-980324</v>
      </c>
      <c r="I7158" s="130" t="str">
        <f t="shared" si="223"/>
        <v/>
      </c>
    </row>
    <row r="7159" spans="1:9" x14ac:dyDescent="0.15">
      <c r="A7159" s="130">
        <v>7157</v>
      </c>
      <c r="B7159" s="130" t="s">
        <v>9115</v>
      </c>
      <c r="H7159" s="130" t="str">
        <f t="shared" si="222"/>
        <v>KT-980325</v>
      </c>
      <c r="I7159" s="130" t="str">
        <f t="shared" si="223"/>
        <v/>
      </c>
    </row>
    <row r="7160" spans="1:9" x14ac:dyDescent="0.15">
      <c r="A7160" s="130">
        <v>7158</v>
      </c>
      <c r="B7160" s="130" t="s">
        <v>9116</v>
      </c>
      <c r="C7160" s="130" t="s">
        <v>19331</v>
      </c>
      <c r="H7160" s="130" t="str">
        <f t="shared" si="222"/>
        <v>KT-980326</v>
      </c>
      <c r="I7160" s="130" t="str">
        <f t="shared" si="223"/>
        <v/>
      </c>
    </row>
    <row r="7161" spans="1:9" x14ac:dyDescent="0.15">
      <c r="A7161" s="130">
        <v>7159</v>
      </c>
      <c r="B7161" s="130" t="s">
        <v>9117</v>
      </c>
      <c r="H7161" s="130" t="str">
        <f t="shared" si="222"/>
        <v>KT-980327</v>
      </c>
      <c r="I7161" s="130" t="str">
        <f t="shared" si="223"/>
        <v/>
      </c>
    </row>
    <row r="7162" spans="1:9" x14ac:dyDescent="0.15">
      <c r="A7162" s="130">
        <v>7160</v>
      </c>
      <c r="B7162" s="130" t="s">
        <v>9118</v>
      </c>
      <c r="C7162" s="130" t="s">
        <v>19332</v>
      </c>
      <c r="H7162" s="130" t="str">
        <f t="shared" si="222"/>
        <v>KT-980328</v>
      </c>
      <c r="I7162" s="130" t="str">
        <f t="shared" si="223"/>
        <v/>
      </c>
    </row>
    <row r="7163" spans="1:9" x14ac:dyDescent="0.15">
      <c r="A7163" s="130">
        <v>7161</v>
      </c>
      <c r="B7163" s="130" t="s">
        <v>9119</v>
      </c>
      <c r="C7163" s="130" t="s">
        <v>19333</v>
      </c>
      <c r="H7163" s="130" t="str">
        <f t="shared" si="222"/>
        <v>KT-980329</v>
      </c>
      <c r="I7163" s="130" t="str">
        <f t="shared" si="223"/>
        <v/>
      </c>
    </row>
    <row r="7164" spans="1:9" x14ac:dyDescent="0.15">
      <c r="A7164" s="130">
        <v>7162</v>
      </c>
      <c r="B7164" s="130" t="s">
        <v>9120</v>
      </c>
      <c r="C7164" s="130" t="s">
        <v>19334</v>
      </c>
      <c r="D7164" s="130">
        <v>1</v>
      </c>
      <c r="E7164" s="130" t="s">
        <v>19335</v>
      </c>
      <c r="F7164" s="130">
        <v>0</v>
      </c>
      <c r="G7164" s="130">
        <v>0</v>
      </c>
      <c r="H7164" s="130" t="str">
        <f t="shared" si="222"/>
        <v>KT-980330</v>
      </c>
      <c r="I7164" s="130" t="str">
        <f t="shared" si="223"/>
        <v/>
      </c>
    </row>
    <row r="7165" spans="1:9" x14ac:dyDescent="0.15">
      <c r="A7165" s="130">
        <v>7163</v>
      </c>
      <c r="B7165" s="130" t="s">
        <v>9121</v>
      </c>
      <c r="C7165" s="130" t="s">
        <v>19336</v>
      </c>
      <c r="D7165" s="130">
        <v>10</v>
      </c>
      <c r="E7165" s="130" t="s">
        <v>19335</v>
      </c>
      <c r="F7165" s="130">
        <v>5028000</v>
      </c>
      <c r="G7165" s="130">
        <v>5724000</v>
      </c>
      <c r="H7165" s="130" t="str">
        <f t="shared" si="222"/>
        <v>KT-980331</v>
      </c>
      <c r="I7165" s="130" t="str">
        <f t="shared" si="223"/>
        <v>AG</v>
      </c>
    </row>
    <row r="7166" spans="1:9" x14ac:dyDescent="0.15">
      <c r="A7166" s="130">
        <v>7164</v>
      </c>
      <c r="B7166" s="130" t="s">
        <v>9122</v>
      </c>
      <c r="C7166" s="130" t="s">
        <v>19337</v>
      </c>
      <c r="D7166" s="130">
        <v>0</v>
      </c>
      <c r="E7166" s="130" t="s">
        <v>12368</v>
      </c>
      <c r="F7166" s="130">
        <v>0</v>
      </c>
      <c r="G7166" s="130">
        <v>0</v>
      </c>
      <c r="H7166" s="130" t="str">
        <f t="shared" si="222"/>
        <v>KT-980332</v>
      </c>
      <c r="I7166" s="130" t="str">
        <f t="shared" si="223"/>
        <v/>
      </c>
    </row>
    <row r="7167" spans="1:9" x14ac:dyDescent="0.15">
      <c r="A7167" s="130">
        <v>7165</v>
      </c>
      <c r="B7167" s="130" t="s">
        <v>9123</v>
      </c>
      <c r="H7167" s="130" t="str">
        <f t="shared" si="222"/>
        <v>KT-980333</v>
      </c>
      <c r="I7167" s="130" t="str">
        <f t="shared" si="223"/>
        <v/>
      </c>
    </row>
    <row r="7168" spans="1:9" x14ac:dyDescent="0.15">
      <c r="A7168" s="130">
        <v>7166</v>
      </c>
      <c r="B7168" s="130" t="s">
        <v>9124</v>
      </c>
      <c r="H7168" s="130" t="str">
        <f t="shared" si="222"/>
        <v>KT-980334</v>
      </c>
      <c r="I7168" s="130" t="str">
        <f t="shared" si="223"/>
        <v/>
      </c>
    </row>
    <row r="7169" spans="1:9" x14ac:dyDescent="0.15">
      <c r="A7169" s="130">
        <v>7167</v>
      </c>
      <c r="B7169" s="130" t="s">
        <v>9125</v>
      </c>
      <c r="H7169" s="130" t="str">
        <f t="shared" si="222"/>
        <v>KT-980335</v>
      </c>
      <c r="I7169" s="130" t="str">
        <f t="shared" si="223"/>
        <v/>
      </c>
    </row>
    <row r="7170" spans="1:9" x14ac:dyDescent="0.15">
      <c r="A7170" s="130">
        <v>7168</v>
      </c>
      <c r="B7170" s="130" t="s">
        <v>9126</v>
      </c>
      <c r="H7170" s="130" t="str">
        <f t="shared" si="222"/>
        <v>KT-980336</v>
      </c>
      <c r="I7170" s="130" t="str">
        <f t="shared" si="223"/>
        <v/>
      </c>
    </row>
    <row r="7171" spans="1:9" x14ac:dyDescent="0.15">
      <c r="A7171" s="130">
        <v>7169</v>
      </c>
      <c r="B7171" s="130" t="s">
        <v>9127</v>
      </c>
      <c r="H7171" s="130" t="str">
        <f t="shared" si="222"/>
        <v>KT-980337</v>
      </c>
      <c r="I7171" s="130" t="str">
        <f t="shared" si="223"/>
        <v/>
      </c>
    </row>
    <row r="7172" spans="1:9" x14ac:dyDescent="0.15">
      <c r="A7172" s="130">
        <v>7170</v>
      </c>
      <c r="B7172" s="130" t="s">
        <v>9128</v>
      </c>
      <c r="H7172" s="130" t="str">
        <f t="shared" ref="H7172:H7235" si="224">LEFT(B7172,FIND("-",B7172)+6)</f>
        <v>KT-980338</v>
      </c>
      <c r="I7172" s="130" t="str">
        <f t="shared" ref="I7172:I7235" si="225">RIGHT(B7172,LEN(B7172)-FIND("-",B7172)-7)</f>
        <v/>
      </c>
    </row>
    <row r="7173" spans="1:9" x14ac:dyDescent="0.15">
      <c r="A7173" s="130">
        <v>7171</v>
      </c>
      <c r="B7173" s="130" t="s">
        <v>9129</v>
      </c>
      <c r="H7173" s="130" t="str">
        <f t="shared" si="224"/>
        <v>KT-980339</v>
      </c>
      <c r="I7173" s="130" t="str">
        <f t="shared" si="225"/>
        <v/>
      </c>
    </row>
    <row r="7174" spans="1:9" x14ac:dyDescent="0.15">
      <c r="A7174" s="130">
        <v>7172</v>
      </c>
      <c r="B7174" s="130" t="s">
        <v>9130</v>
      </c>
      <c r="H7174" s="130" t="str">
        <f t="shared" si="224"/>
        <v>KT-980340</v>
      </c>
      <c r="I7174" s="130" t="str">
        <f t="shared" si="225"/>
        <v/>
      </c>
    </row>
    <row r="7175" spans="1:9" x14ac:dyDescent="0.15">
      <c r="A7175" s="130">
        <v>7173</v>
      </c>
      <c r="B7175" s="130" t="s">
        <v>9131</v>
      </c>
      <c r="H7175" s="130" t="str">
        <f t="shared" si="224"/>
        <v>KT-980341</v>
      </c>
      <c r="I7175" s="130" t="str">
        <f t="shared" si="225"/>
        <v/>
      </c>
    </row>
    <row r="7176" spans="1:9" x14ac:dyDescent="0.15">
      <c r="A7176" s="130">
        <v>7174</v>
      </c>
      <c r="B7176" s="130" t="s">
        <v>9132</v>
      </c>
      <c r="H7176" s="130" t="str">
        <f t="shared" si="224"/>
        <v>KT-980342</v>
      </c>
      <c r="I7176" s="130" t="str">
        <f t="shared" si="225"/>
        <v/>
      </c>
    </row>
    <row r="7177" spans="1:9" x14ac:dyDescent="0.15">
      <c r="A7177" s="130">
        <v>7175</v>
      </c>
      <c r="B7177" s="130" t="s">
        <v>9133</v>
      </c>
      <c r="H7177" s="130" t="str">
        <f t="shared" si="224"/>
        <v>KT-980343</v>
      </c>
      <c r="I7177" s="130" t="str">
        <f t="shared" si="225"/>
        <v/>
      </c>
    </row>
    <row r="7178" spans="1:9" x14ac:dyDescent="0.15">
      <c r="A7178" s="130">
        <v>7176</v>
      </c>
      <c r="B7178" s="130" t="s">
        <v>9134</v>
      </c>
      <c r="H7178" s="130" t="str">
        <f t="shared" si="224"/>
        <v>KT-980344</v>
      </c>
      <c r="I7178" s="130" t="str">
        <f t="shared" si="225"/>
        <v/>
      </c>
    </row>
    <row r="7179" spans="1:9" x14ac:dyDescent="0.15">
      <c r="A7179" s="130">
        <v>7177</v>
      </c>
      <c r="B7179" s="130" t="s">
        <v>9135</v>
      </c>
      <c r="C7179" s="130" t="s">
        <v>19338</v>
      </c>
      <c r="H7179" s="130" t="str">
        <f t="shared" si="224"/>
        <v>KT-980345</v>
      </c>
      <c r="I7179" s="130" t="str">
        <f t="shared" si="225"/>
        <v/>
      </c>
    </row>
    <row r="7180" spans="1:9" x14ac:dyDescent="0.15">
      <c r="A7180" s="130">
        <v>7178</v>
      </c>
      <c r="B7180" s="130" t="s">
        <v>9136</v>
      </c>
      <c r="C7180" s="130" t="s">
        <v>19339</v>
      </c>
      <c r="D7180" s="130">
        <v>1</v>
      </c>
      <c r="E7180" s="130" t="s">
        <v>12355</v>
      </c>
      <c r="F7180" s="130">
        <v>47400</v>
      </c>
      <c r="G7180" s="130">
        <v>67080</v>
      </c>
      <c r="H7180" s="130" t="str">
        <f t="shared" si="224"/>
        <v>KT-980346</v>
      </c>
      <c r="I7180" s="130" t="str">
        <f t="shared" si="225"/>
        <v/>
      </c>
    </row>
    <row r="7181" spans="1:9" x14ac:dyDescent="0.15">
      <c r="A7181" s="130">
        <v>7179</v>
      </c>
      <c r="B7181" s="130" t="s">
        <v>9137</v>
      </c>
      <c r="C7181" s="130" t="s">
        <v>19340</v>
      </c>
      <c r="D7181" s="130">
        <v>7000</v>
      </c>
      <c r="E7181" s="130" t="s">
        <v>12368</v>
      </c>
      <c r="F7181" s="130">
        <v>42185590</v>
      </c>
      <c r="G7181" s="130">
        <v>45219120</v>
      </c>
      <c r="H7181" s="130" t="str">
        <f t="shared" si="224"/>
        <v>KT-980347</v>
      </c>
      <c r="I7181" s="130" t="str">
        <f t="shared" si="225"/>
        <v/>
      </c>
    </row>
    <row r="7182" spans="1:9" x14ac:dyDescent="0.15">
      <c r="A7182" s="130">
        <v>7180</v>
      </c>
      <c r="B7182" s="130" t="s">
        <v>9138</v>
      </c>
      <c r="C7182" s="130" t="s">
        <v>19341</v>
      </c>
      <c r="H7182" s="130" t="str">
        <f t="shared" si="224"/>
        <v>KT-980348</v>
      </c>
      <c r="I7182" s="130" t="str">
        <f t="shared" si="225"/>
        <v/>
      </c>
    </row>
    <row r="7183" spans="1:9" x14ac:dyDescent="0.15">
      <c r="A7183" s="130">
        <v>7181</v>
      </c>
      <c r="B7183" s="130" t="s">
        <v>9139</v>
      </c>
      <c r="C7183" s="130" t="s">
        <v>19342</v>
      </c>
      <c r="H7183" s="130" t="str">
        <f t="shared" si="224"/>
        <v>KT-980349</v>
      </c>
      <c r="I7183" s="130" t="str">
        <f t="shared" si="225"/>
        <v/>
      </c>
    </row>
    <row r="7184" spans="1:9" x14ac:dyDescent="0.15">
      <c r="A7184" s="130">
        <v>7182</v>
      </c>
      <c r="B7184" s="130" t="s">
        <v>9140</v>
      </c>
      <c r="C7184" s="130" t="s">
        <v>19343</v>
      </c>
      <c r="D7184" s="130">
        <v>1</v>
      </c>
      <c r="E7184" s="130" t="s">
        <v>12676</v>
      </c>
      <c r="F7184" s="130">
        <v>18000</v>
      </c>
      <c r="G7184" s="130">
        <v>15408</v>
      </c>
      <c r="H7184" s="130" t="str">
        <f t="shared" si="224"/>
        <v>KT-980350</v>
      </c>
      <c r="I7184" s="130" t="str">
        <f t="shared" si="225"/>
        <v/>
      </c>
    </row>
    <row r="7185" spans="1:9" x14ac:dyDescent="0.15">
      <c r="A7185" s="130">
        <v>7183</v>
      </c>
      <c r="B7185" s="130" t="s">
        <v>9141</v>
      </c>
      <c r="C7185" s="130" t="s">
        <v>15104</v>
      </c>
      <c r="D7185" s="130">
        <v>100</v>
      </c>
      <c r="E7185" s="130" t="s">
        <v>12372</v>
      </c>
      <c r="F7185" s="130">
        <v>0</v>
      </c>
      <c r="G7185" s="130">
        <v>0</v>
      </c>
      <c r="H7185" s="130" t="str">
        <f t="shared" si="224"/>
        <v>KT-980351</v>
      </c>
      <c r="I7185" s="130" t="str">
        <f t="shared" si="225"/>
        <v/>
      </c>
    </row>
    <row r="7186" spans="1:9" x14ac:dyDescent="0.15">
      <c r="A7186" s="130">
        <v>7184</v>
      </c>
      <c r="B7186" s="130" t="s">
        <v>9142</v>
      </c>
      <c r="C7186" s="130" t="s">
        <v>19344</v>
      </c>
      <c r="D7186" s="130">
        <v>1</v>
      </c>
      <c r="E7186" s="130" t="s">
        <v>12391</v>
      </c>
      <c r="F7186" s="130">
        <v>106733200</v>
      </c>
      <c r="G7186" s="130">
        <v>142024000</v>
      </c>
      <c r="H7186" s="130" t="str">
        <f t="shared" si="224"/>
        <v>KT-980352</v>
      </c>
      <c r="I7186" s="130" t="str">
        <f t="shared" si="225"/>
        <v/>
      </c>
    </row>
    <row r="7187" spans="1:9" x14ac:dyDescent="0.15">
      <c r="A7187" s="130">
        <v>7185</v>
      </c>
      <c r="B7187" s="130" t="s">
        <v>9143</v>
      </c>
      <c r="C7187" s="130" t="s">
        <v>15420</v>
      </c>
      <c r="D7187" s="130">
        <v>10</v>
      </c>
      <c r="E7187" s="130" t="s">
        <v>12361</v>
      </c>
      <c r="F7187" s="130">
        <v>7804281.7999999998</v>
      </c>
      <c r="G7187" s="130">
        <v>8098783</v>
      </c>
      <c r="H7187" s="130" t="str">
        <f t="shared" si="224"/>
        <v>KT-980353</v>
      </c>
      <c r="I7187" s="130" t="str">
        <f t="shared" si="225"/>
        <v>AG</v>
      </c>
    </row>
    <row r="7188" spans="1:9" x14ac:dyDescent="0.15">
      <c r="A7188" s="130">
        <v>7186</v>
      </c>
      <c r="B7188" s="130" t="s">
        <v>9144</v>
      </c>
      <c r="H7188" s="130" t="str">
        <f t="shared" si="224"/>
        <v>KT-980354</v>
      </c>
      <c r="I7188" s="130" t="str">
        <f t="shared" si="225"/>
        <v/>
      </c>
    </row>
    <row r="7189" spans="1:9" x14ac:dyDescent="0.15">
      <c r="A7189" s="130">
        <v>7187</v>
      </c>
      <c r="B7189" s="130" t="s">
        <v>9145</v>
      </c>
      <c r="C7189" s="130" t="s">
        <v>19345</v>
      </c>
      <c r="D7189" s="130">
        <v>1150</v>
      </c>
      <c r="E7189" s="130" t="s">
        <v>12355</v>
      </c>
      <c r="F7189" s="130">
        <v>80590850</v>
      </c>
      <c r="G7189" s="130">
        <v>102925000</v>
      </c>
      <c r="H7189" s="130" t="str">
        <f t="shared" si="224"/>
        <v>KT-980355</v>
      </c>
      <c r="I7189" s="130" t="str">
        <f t="shared" si="225"/>
        <v>AG</v>
      </c>
    </row>
    <row r="7190" spans="1:9" x14ac:dyDescent="0.15">
      <c r="A7190" s="130">
        <v>7188</v>
      </c>
      <c r="B7190" s="130" t="s">
        <v>9146</v>
      </c>
      <c r="C7190" s="130" t="s">
        <v>19346</v>
      </c>
      <c r="D7190" s="130">
        <v>980</v>
      </c>
      <c r="E7190" s="130" t="s">
        <v>12355</v>
      </c>
      <c r="F7190" s="130">
        <v>3160700</v>
      </c>
      <c r="G7190" s="130">
        <v>4372450</v>
      </c>
      <c r="H7190" s="130" t="str">
        <f t="shared" si="224"/>
        <v>KT-980356</v>
      </c>
      <c r="I7190" s="130" t="str">
        <f t="shared" si="225"/>
        <v>AG</v>
      </c>
    </row>
    <row r="7191" spans="1:9" x14ac:dyDescent="0.15">
      <c r="A7191" s="130">
        <v>7189</v>
      </c>
      <c r="B7191" s="130" t="s">
        <v>9147</v>
      </c>
      <c r="C7191" s="130" t="s">
        <v>19347</v>
      </c>
      <c r="H7191" s="130" t="str">
        <f t="shared" si="224"/>
        <v>KT-980357</v>
      </c>
      <c r="I7191" s="130" t="str">
        <f t="shared" si="225"/>
        <v/>
      </c>
    </row>
    <row r="7192" spans="1:9" x14ac:dyDescent="0.15">
      <c r="A7192" s="130">
        <v>7190</v>
      </c>
      <c r="B7192" s="130" t="s">
        <v>9148</v>
      </c>
      <c r="C7192" s="130" t="s">
        <v>19348</v>
      </c>
      <c r="D7192" s="130">
        <v>1</v>
      </c>
      <c r="E7192" s="130" t="s">
        <v>12688</v>
      </c>
      <c r="F7192" s="130">
        <v>120000</v>
      </c>
      <c r="G7192" s="130">
        <v>103000</v>
      </c>
      <c r="H7192" s="130" t="str">
        <f t="shared" si="224"/>
        <v>KT-980358</v>
      </c>
      <c r="I7192" s="130" t="str">
        <f t="shared" si="225"/>
        <v>AG</v>
      </c>
    </row>
    <row r="7193" spans="1:9" x14ac:dyDescent="0.15">
      <c r="A7193" s="130">
        <v>7191</v>
      </c>
      <c r="B7193" s="130" t="s">
        <v>9149</v>
      </c>
      <c r="C7193" s="130" t="s">
        <v>19349</v>
      </c>
      <c r="D7193" s="130">
        <v>100</v>
      </c>
      <c r="E7193" s="130" t="s">
        <v>12355</v>
      </c>
      <c r="F7193" s="130">
        <v>1378120</v>
      </c>
      <c r="G7193" s="130">
        <v>1437480</v>
      </c>
      <c r="H7193" s="130" t="str">
        <f t="shared" si="224"/>
        <v>KT-980359</v>
      </c>
      <c r="I7193" s="130" t="str">
        <f t="shared" si="225"/>
        <v>AG</v>
      </c>
    </row>
    <row r="7194" spans="1:9" x14ac:dyDescent="0.15">
      <c r="A7194" s="130">
        <v>7192</v>
      </c>
      <c r="B7194" s="130" t="s">
        <v>9150</v>
      </c>
      <c r="C7194" s="130" t="s">
        <v>12477</v>
      </c>
      <c r="D7194" s="130">
        <v>198</v>
      </c>
      <c r="E7194" s="130" t="s">
        <v>19350</v>
      </c>
      <c r="F7194" s="130">
        <v>233600000</v>
      </c>
      <c r="G7194" s="130">
        <v>254400000</v>
      </c>
      <c r="H7194" s="130" t="str">
        <f t="shared" si="224"/>
        <v>KT-980360</v>
      </c>
      <c r="I7194" s="130" t="str">
        <f t="shared" si="225"/>
        <v>AG</v>
      </c>
    </row>
    <row r="7195" spans="1:9" x14ac:dyDescent="0.15">
      <c r="A7195" s="130">
        <v>7193</v>
      </c>
      <c r="B7195" s="130" t="s">
        <v>9151</v>
      </c>
      <c r="C7195" s="130" t="s">
        <v>19351</v>
      </c>
      <c r="D7195" s="130">
        <v>1000</v>
      </c>
      <c r="E7195" s="130" t="s">
        <v>12368</v>
      </c>
      <c r="F7195" s="130">
        <v>13600000</v>
      </c>
      <c r="G7195" s="130">
        <v>17000000</v>
      </c>
      <c r="H7195" s="130" t="str">
        <f t="shared" si="224"/>
        <v>KT-980361</v>
      </c>
      <c r="I7195" s="130" t="str">
        <f t="shared" si="225"/>
        <v/>
      </c>
    </row>
    <row r="7196" spans="1:9" x14ac:dyDescent="0.15">
      <c r="A7196" s="130">
        <v>7194</v>
      </c>
      <c r="B7196" s="130" t="s">
        <v>9152</v>
      </c>
      <c r="C7196" s="130" t="s">
        <v>19352</v>
      </c>
      <c r="D7196" s="130">
        <v>1000</v>
      </c>
      <c r="E7196" s="130" t="s">
        <v>12368</v>
      </c>
      <c r="F7196" s="130">
        <v>28600000</v>
      </c>
      <c r="G7196" s="130">
        <v>31500000</v>
      </c>
      <c r="H7196" s="130" t="str">
        <f t="shared" si="224"/>
        <v>KT-980362</v>
      </c>
      <c r="I7196" s="130" t="str">
        <f t="shared" si="225"/>
        <v/>
      </c>
    </row>
    <row r="7197" spans="1:9" x14ac:dyDescent="0.15">
      <c r="A7197" s="130">
        <v>7195</v>
      </c>
      <c r="B7197" s="130" t="s">
        <v>9153</v>
      </c>
      <c r="C7197" s="130" t="s">
        <v>19353</v>
      </c>
      <c r="H7197" s="130" t="str">
        <f t="shared" si="224"/>
        <v>KT-980364</v>
      </c>
      <c r="I7197" s="130" t="str">
        <f t="shared" si="225"/>
        <v/>
      </c>
    </row>
    <row r="7198" spans="1:9" x14ac:dyDescent="0.15">
      <c r="A7198" s="130">
        <v>7196</v>
      </c>
      <c r="B7198" s="130" t="s">
        <v>9154</v>
      </c>
      <c r="C7198" s="130" t="s">
        <v>19354</v>
      </c>
      <c r="D7198" s="130">
        <v>1000</v>
      </c>
      <c r="E7198" s="130" t="s">
        <v>12355</v>
      </c>
      <c r="F7198" s="130">
        <v>1493273600</v>
      </c>
      <c r="G7198" s="130">
        <v>1666600000</v>
      </c>
      <c r="H7198" s="130" t="str">
        <f t="shared" si="224"/>
        <v>KT-980366</v>
      </c>
      <c r="I7198" s="130" t="str">
        <f t="shared" si="225"/>
        <v/>
      </c>
    </row>
    <row r="7199" spans="1:9" x14ac:dyDescent="0.15">
      <c r="A7199" s="130">
        <v>7197</v>
      </c>
      <c r="B7199" s="130" t="s">
        <v>9155</v>
      </c>
      <c r="C7199" s="130" t="s">
        <v>19355</v>
      </c>
      <c r="D7199" s="130">
        <v>10</v>
      </c>
      <c r="E7199" s="130" t="s">
        <v>12372</v>
      </c>
      <c r="F7199" s="130">
        <v>12426</v>
      </c>
      <c r="G7199" s="130">
        <v>16664.5</v>
      </c>
      <c r="H7199" s="130" t="str">
        <f t="shared" si="224"/>
        <v>KT-980367</v>
      </c>
      <c r="I7199" s="130" t="str">
        <f t="shared" si="225"/>
        <v/>
      </c>
    </row>
    <row r="7200" spans="1:9" x14ac:dyDescent="0.15">
      <c r="A7200" s="130">
        <v>7198</v>
      </c>
      <c r="B7200" s="130" t="s">
        <v>9156</v>
      </c>
      <c r="C7200" s="130" t="s">
        <v>19356</v>
      </c>
      <c r="D7200" s="130">
        <v>100</v>
      </c>
      <c r="E7200" s="130" t="s">
        <v>19357</v>
      </c>
      <c r="F7200" s="130">
        <v>87000</v>
      </c>
      <c r="G7200" s="130">
        <v>235000</v>
      </c>
      <c r="H7200" s="130" t="str">
        <f t="shared" si="224"/>
        <v>KT-980368</v>
      </c>
      <c r="I7200" s="130" t="str">
        <f t="shared" si="225"/>
        <v>VG</v>
      </c>
    </row>
    <row r="7201" spans="1:9" x14ac:dyDescent="0.15">
      <c r="A7201" s="130">
        <v>7199</v>
      </c>
      <c r="B7201" s="130" t="s">
        <v>9157</v>
      </c>
      <c r="C7201" s="130" t="s">
        <v>19358</v>
      </c>
      <c r="D7201" s="130">
        <v>0</v>
      </c>
      <c r="E7201" s="130">
        <v>0</v>
      </c>
      <c r="F7201" s="130">
        <v>2500000</v>
      </c>
      <c r="G7201" s="130">
        <v>24000000</v>
      </c>
      <c r="H7201" s="130" t="str">
        <f t="shared" si="224"/>
        <v>KT-980369</v>
      </c>
      <c r="I7201" s="130" t="str">
        <f t="shared" si="225"/>
        <v/>
      </c>
    </row>
    <row r="7202" spans="1:9" x14ac:dyDescent="0.15">
      <c r="A7202" s="130">
        <v>7200</v>
      </c>
      <c r="B7202" s="130" t="s">
        <v>9158</v>
      </c>
      <c r="C7202" s="130" t="s">
        <v>13450</v>
      </c>
      <c r="H7202" s="130" t="str">
        <f t="shared" si="224"/>
        <v>KT-980370</v>
      </c>
      <c r="I7202" s="130" t="str">
        <f t="shared" si="225"/>
        <v/>
      </c>
    </row>
    <row r="7203" spans="1:9" x14ac:dyDescent="0.15">
      <c r="A7203" s="130">
        <v>7201</v>
      </c>
      <c r="B7203" s="130" t="s">
        <v>9159</v>
      </c>
      <c r="C7203" s="130" t="s">
        <v>19359</v>
      </c>
      <c r="H7203" s="130" t="str">
        <f t="shared" si="224"/>
        <v>KT-980371</v>
      </c>
      <c r="I7203" s="130" t="str">
        <f t="shared" si="225"/>
        <v/>
      </c>
    </row>
    <row r="7204" spans="1:9" x14ac:dyDescent="0.15">
      <c r="A7204" s="130">
        <v>7202</v>
      </c>
      <c r="B7204" s="130" t="s">
        <v>9160</v>
      </c>
      <c r="C7204" s="130" t="s">
        <v>19360</v>
      </c>
      <c r="D7204" s="130">
        <v>1</v>
      </c>
      <c r="E7204" s="130">
        <v>1</v>
      </c>
      <c r="F7204" s="130">
        <v>0</v>
      </c>
      <c r="G7204" s="130">
        <v>0</v>
      </c>
      <c r="H7204" s="130" t="str">
        <f t="shared" si="224"/>
        <v>KT-980372</v>
      </c>
      <c r="I7204" s="130" t="str">
        <f t="shared" si="225"/>
        <v/>
      </c>
    </row>
    <row r="7205" spans="1:9" x14ac:dyDescent="0.15">
      <c r="A7205" s="130">
        <v>7203</v>
      </c>
      <c r="B7205" s="130" t="s">
        <v>9161</v>
      </c>
      <c r="C7205" s="130" t="s">
        <v>19361</v>
      </c>
      <c r="D7205" s="130">
        <v>0</v>
      </c>
      <c r="F7205" s="130">
        <v>0</v>
      </c>
      <c r="G7205" s="130">
        <v>0</v>
      </c>
      <c r="H7205" s="130" t="str">
        <f t="shared" si="224"/>
        <v>KT-980373</v>
      </c>
      <c r="I7205" s="130" t="str">
        <f t="shared" si="225"/>
        <v/>
      </c>
    </row>
    <row r="7206" spans="1:9" x14ac:dyDescent="0.15">
      <c r="A7206" s="130">
        <v>7204</v>
      </c>
      <c r="B7206" s="130" t="s">
        <v>9162</v>
      </c>
      <c r="C7206" s="130" t="s">
        <v>19362</v>
      </c>
      <c r="D7206" s="130">
        <v>1</v>
      </c>
      <c r="E7206" s="130" t="s">
        <v>12403</v>
      </c>
      <c r="F7206" s="130">
        <v>664390000</v>
      </c>
      <c r="G7206" s="130">
        <v>836420000</v>
      </c>
      <c r="H7206" s="130" t="str">
        <f t="shared" si="224"/>
        <v>KT-980374</v>
      </c>
      <c r="I7206" s="130" t="str">
        <f t="shared" si="225"/>
        <v/>
      </c>
    </row>
    <row r="7207" spans="1:9" x14ac:dyDescent="0.15">
      <c r="A7207" s="130">
        <v>7205</v>
      </c>
      <c r="B7207" s="130" t="s">
        <v>9163</v>
      </c>
      <c r="C7207" s="130" t="s">
        <v>19363</v>
      </c>
      <c r="D7207" s="130">
        <v>1</v>
      </c>
      <c r="E7207" s="130" t="s">
        <v>19364</v>
      </c>
      <c r="F7207" s="130">
        <v>1000</v>
      </c>
      <c r="G7207" s="130">
        <v>2570</v>
      </c>
      <c r="H7207" s="130" t="str">
        <f t="shared" si="224"/>
        <v>KT-980375</v>
      </c>
      <c r="I7207" s="130" t="str">
        <f t="shared" si="225"/>
        <v>AG</v>
      </c>
    </row>
    <row r="7208" spans="1:9" x14ac:dyDescent="0.15">
      <c r="A7208" s="130">
        <v>7206</v>
      </c>
      <c r="B7208" s="130" t="s">
        <v>9164</v>
      </c>
      <c r="C7208" s="130" t="s">
        <v>19365</v>
      </c>
      <c r="D7208" s="130">
        <v>36</v>
      </c>
      <c r="E7208" s="130" t="s">
        <v>19366</v>
      </c>
      <c r="F7208" s="130">
        <v>22480</v>
      </c>
      <c r="G7208" s="130">
        <v>27880</v>
      </c>
      <c r="H7208" s="130" t="str">
        <f t="shared" si="224"/>
        <v>KT-980376</v>
      </c>
      <c r="I7208" s="130" t="str">
        <f t="shared" si="225"/>
        <v/>
      </c>
    </row>
    <row r="7209" spans="1:9" x14ac:dyDescent="0.15">
      <c r="A7209" s="130">
        <v>7207</v>
      </c>
      <c r="B7209" s="130" t="s">
        <v>9165</v>
      </c>
      <c r="C7209" s="130" t="s">
        <v>19367</v>
      </c>
      <c r="D7209" s="130">
        <v>1000</v>
      </c>
      <c r="E7209" s="130" t="s">
        <v>12372</v>
      </c>
      <c r="F7209" s="130">
        <v>1800000</v>
      </c>
      <c r="G7209" s="130">
        <v>2000000</v>
      </c>
      <c r="H7209" s="130" t="str">
        <f t="shared" si="224"/>
        <v>KT-980377</v>
      </c>
      <c r="I7209" s="130" t="str">
        <f t="shared" si="225"/>
        <v/>
      </c>
    </row>
    <row r="7210" spans="1:9" x14ac:dyDescent="0.15">
      <c r="A7210" s="130">
        <v>7208</v>
      </c>
      <c r="B7210" s="130" t="s">
        <v>9166</v>
      </c>
      <c r="C7210" s="130" t="s">
        <v>19368</v>
      </c>
      <c r="D7210" s="130">
        <v>40</v>
      </c>
      <c r="E7210" s="130" t="s">
        <v>15947</v>
      </c>
      <c r="F7210" s="130">
        <v>1592500</v>
      </c>
      <c r="G7210" s="130">
        <v>2030000</v>
      </c>
      <c r="H7210" s="130" t="str">
        <f t="shared" si="224"/>
        <v>KT-980378</v>
      </c>
      <c r="I7210" s="130" t="str">
        <f t="shared" si="225"/>
        <v>AG</v>
      </c>
    </row>
    <row r="7211" spans="1:9" x14ac:dyDescent="0.15">
      <c r="A7211" s="130">
        <v>7209</v>
      </c>
      <c r="B7211" s="130" t="s">
        <v>9167</v>
      </c>
      <c r="C7211" s="130" t="s">
        <v>19369</v>
      </c>
      <c r="D7211" s="130">
        <v>10000</v>
      </c>
      <c r="E7211" s="130" t="s">
        <v>12355</v>
      </c>
      <c r="F7211" s="130">
        <v>244500</v>
      </c>
      <c r="G7211" s="130">
        <v>545000</v>
      </c>
      <c r="H7211" s="130" t="str">
        <f t="shared" si="224"/>
        <v>KT-980379</v>
      </c>
      <c r="I7211" s="130" t="str">
        <f t="shared" si="225"/>
        <v/>
      </c>
    </row>
    <row r="7212" spans="1:9" x14ac:dyDescent="0.15">
      <c r="A7212" s="130">
        <v>7210</v>
      </c>
      <c r="B7212" s="130" t="s">
        <v>9168</v>
      </c>
      <c r="C7212" s="130" t="s">
        <v>19370</v>
      </c>
      <c r="H7212" s="130" t="str">
        <f t="shared" si="224"/>
        <v>KT-980380</v>
      </c>
      <c r="I7212" s="130" t="str">
        <f t="shared" si="225"/>
        <v/>
      </c>
    </row>
    <row r="7213" spans="1:9" x14ac:dyDescent="0.15">
      <c r="A7213" s="130">
        <v>7211</v>
      </c>
      <c r="B7213" s="130" t="s">
        <v>9169</v>
      </c>
      <c r="C7213" s="130" t="s">
        <v>19371</v>
      </c>
      <c r="D7213" s="130">
        <v>1</v>
      </c>
      <c r="E7213" s="130" t="s">
        <v>12361</v>
      </c>
      <c r="F7213" s="130">
        <v>25254000</v>
      </c>
      <c r="G7213" s="130">
        <v>38340000</v>
      </c>
      <c r="H7213" s="130" t="str">
        <f t="shared" si="224"/>
        <v>KT-980381</v>
      </c>
      <c r="I7213" s="130" t="str">
        <f t="shared" si="225"/>
        <v/>
      </c>
    </row>
    <row r="7214" spans="1:9" x14ac:dyDescent="0.15">
      <c r="A7214" s="130">
        <v>7212</v>
      </c>
      <c r="B7214" s="130" t="s">
        <v>9170</v>
      </c>
      <c r="H7214" s="130" t="str">
        <f t="shared" si="224"/>
        <v>KT-980382</v>
      </c>
      <c r="I7214" s="130" t="str">
        <f t="shared" si="225"/>
        <v/>
      </c>
    </row>
    <row r="7215" spans="1:9" x14ac:dyDescent="0.15">
      <c r="A7215" s="130">
        <v>7213</v>
      </c>
      <c r="B7215" s="130" t="s">
        <v>9171</v>
      </c>
      <c r="H7215" s="130" t="str">
        <f t="shared" si="224"/>
        <v>KT-980383</v>
      </c>
      <c r="I7215" s="130" t="str">
        <f t="shared" si="225"/>
        <v/>
      </c>
    </row>
    <row r="7216" spans="1:9" x14ac:dyDescent="0.15">
      <c r="A7216" s="130">
        <v>7214</v>
      </c>
      <c r="B7216" s="130" t="s">
        <v>9172</v>
      </c>
      <c r="H7216" s="130" t="str">
        <f t="shared" si="224"/>
        <v>KT-980384</v>
      </c>
      <c r="I7216" s="130" t="str">
        <f t="shared" si="225"/>
        <v/>
      </c>
    </row>
    <row r="7217" spans="1:9" x14ac:dyDescent="0.15">
      <c r="A7217" s="130">
        <v>7215</v>
      </c>
      <c r="B7217" s="130" t="s">
        <v>9173</v>
      </c>
      <c r="H7217" s="130" t="str">
        <f t="shared" si="224"/>
        <v>KT-980385</v>
      </c>
      <c r="I7217" s="130" t="str">
        <f t="shared" si="225"/>
        <v/>
      </c>
    </row>
    <row r="7218" spans="1:9" x14ac:dyDescent="0.15">
      <c r="A7218" s="130">
        <v>7216</v>
      </c>
      <c r="B7218" s="130" t="s">
        <v>9174</v>
      </c>
      <c r="H7218" s="130" t="str">
        <f t="shared" si="224"/>
        <v>KT-980386</v>
      </c>
      <c r="I7218" s="130" t="str">
        <f t="shared" si="225"/>
        <v/>
      </c>
    </row>
    <row r="7219" spans="1:9" x14ac:dyDescent="0.15">
      <c r="A7219" s="130">
        <v>7217</v>
      </c>
      <c r="B7219" s="130" t="s">
        <v>9175</v>
      </c>
      <c r="C7219" s="130" t="s">
        <v>19372</v>
      </c>
      <c r="D7219" s="130">
        <v>10</v>
      </c>
      <c r="E7219" s="130" t="s">
        <v>13298</v>
      </c>
      <c r="F7219" s="130">
        <v>3100000</v>
      </c>
      <c r="G7219" s="130">
        <v>6000000</v>
      </c>
      <c r="H7219" s="130" t="str">
        <f t="shared" si="224"/>
        <v>KT-980387</v>
      </c>
      <c r="I7219" s="130" t="str">
        <f t="shared" si="225"/>
        <v/>
      </c>
    </row>
    <row r="7220" spans="1:9" x14ac:dyDescent="0.15">
      <c r="A7220" s="130">
        <v>7218</v>
      </c>
      <c r="B7220" s="130" t="s">
        <v>9176</v>
      </c>
      <c r="C7220" s="130" t="s">
        <v>19373</v>
      </c>
      <c r="D7220" s="130">
        <v>1</v>
      </c>
      <c r="E7220" s="130" t="s">
        <v>16626</v>
      </c>
      <c r="F7220" s="130">
        <v>862300</v>
      </c>
      <c r="G7220" s="130">
        <v>931700</v>
      </c>
      <c r="H7220" s="130" t="str">
        <f t="shared" si="224"/>
        <v>KT-980388</v>
      </c>
      <c r="I7220" s="130" t="str">
        <f t="shared" si="225"/>
        <v/>
      </c>
    </row>
    <row r="7221" spans="1:9" x14ac:dyDescent="0.15">
      <c r="A7221" s="130">
        <v>7219</v>
      </c>
      <c r="B7221" s="130" t="s">
        <v>9177</v>
      </c>
      <c r="C7221" s="130" t="s">
        <v>19374</v>
      </c>
      <c r="H7221" s="130" t="str">
        <f t="shared" si="224"/>
        <v>KT-980389</v>
      </c>
      <c r="I7221" s="130" t="str">
        <f t="shared" si="225"/>
        <v/>
      </c>
    </row>
    <row r="7222" spans="1:9" x14ac:dyDescent="0.15">
      <c r="A7222" s="130">
        <v>7220</v>
      </c>
      <c r="B7222" s="130" t="s">
        <v>9178</v>
      </c>
      <c r="C7222" s="130" t="s">
        <v>19375</v>
      </c>
      <c r="H7222" s="130" t="str">
        <f t="shared" si="224"/>
        <v>KT-980390</v>
      </c>
      <c r="I7222" s="130" t="str">
        <f t="shared" si="225"/>
        <v/>
      </c>
    </row>
    <row r="7223" spans="1:9" x14ac:dyDescent="0.15">
      <c r="A7223" s="130">
        <v>7221</v>
      </c>
      <c r="B7223" s="130" t="s">
        <v>9179</v>
      </c>
      <c r="C7223" s="130" t="s">
        <v>19376</v>
      </c>
      <c r="D7223" s="130">
        <v>10</v>
      </c>
      <c r="E7223" s="130" t="s">
        <v>19377</v>
      </c>
      <c r="F7223" s="130">
        <v>12000000</v>
      </c>
      <c r="G7223" s="130">
        <v>14100000</v>
      </c>
      <c r="H7223" s="130" t="str">
        <f t="shared" si="224"/>
        <v>KT-980391</v>
      </c>
      <c r="I7223" s="130" t="str">
        <f t="shared" si="225"/>
        <v>AG</v>
      </c>
    </row>
    <row r="7224" spans="1:9" x14ac:dyDescent="0.15">
      <c r="A7224" s="130">
        <v>7222</v>
      </c>
      <c r="B7224" s="130" t="s">
        <v>9180</v>
      </c>
      <c r="C7224" s="130" t="s">
        <v>1891</v>
      </c>
      <c r="D7224" s="130">
        <v>1</v>
      </c>
      <c r="E7224" s="130" t="s">
        <v>12361</v>
      </c>
      <c r="F7224" s="130">
        <v>20000</v>
      </c>
      <c r="G7224" s="130">
        <v>24000</v>
      </c>
      <c r="H7224" s="130" t="str">
        <f t="shared" si="224"/>
        <v>KT-980392</v>
      </c>
      <c r="I7224" s="130" t="str">
        <f t="shared" si="225"/>
        <v/>
      </c>
    </row>
    <row r="7225" spans="1:9" x14ac:dyDescent="0.15">
      <c r="A7225" s="130">
        <v>7223</v>
      </c>
      <c r="B7225" s="130" t="s">
        <v>9181</v>
      </c>
      <c r="C7225" s="130" t="s">
        <v>19378</v>
      </c>
      <c r="D7225" s="130">
        <v>1000</v>
      </c>
      <c r="E7225" s="130" t="s">
        <v>12355</v>
      </c>
      <c r="F7225" s="130">
        <v>825000000</v>
      </c>
      <c r="G7225" s="130">
        <v>984000000</v>
      </c>
      <c r="H7225" s="130" t="str">
        <f t="shared" si="224"/>
        <v>KT-980393</v>
      </c>
      <c r="I7225" s="130" t="str">
        <f t="shared" si="225"/>
        <v/>
      </c>
    </row>
    <row r="7226" spans="1:9" x14ac:dyDescent="0.15">
      <c r="A7226" s="130">
        <v>7224</v>
      </c>
      <c r="B7226" s="130" t="s">
        <v>9182</v>
      </c>
      <c r="C7226" s="130" t="s">
        <v>19379</v>
      </c>
      <c r="H7226" s="130" t="str">
        <f t="shared" si="224"/>
        <v>KT-980394</v>
      </c>
      <c r="I7226" s="130" t="str">
        <f t="shared" si="225"/>
        <v/>
      </c>
    </row>
    <row r="7227" spans="1:9" x14ac:dyDescent="0.15">
      <c r="A7227" s="130">
        <v>7225</v>
      </c>
      <c r="B7227" s="130" t="s">
        <v>9183</v>
      </c>
      <c r="C7227" s="130" t="s">
        <v>19380</v>
      </c>
      <c r="H7227" s="130" t="str">
        <f t="shared" si="224"/>
        <v>KT-980395</v>
      </c>
      <c r="I7227" s="130" t="str">
        <f t="shared" si="225"/>
        <v/>
      </c>
    </row>
    <row r="7228" spans="1:9" x14ac:dyDescent="0.15">
      <c r="A7228" s="130">
        <v>7226</v>
      </c>
      <c r="B7228" s="130" t="s">
        <v>9184</v>
      </c>
      <c r="H7228" s="130" t="str">
        <f t="shared" si="224"/>
        <v>KT-980396</v>
      </c>
      <c r="I7228" s="130" t="str">
        <f t="shared" si="225"/>
        <v/>
      </c>
    </row>
    <row r="7229" spans="1:9" x14ac:dyDescent="0.15">
      <c r="A7229" s="130">
        <v>7227</v>
      </c>
      <c r="B7229" s="130" t="s">
        <v>9185</v>
      </c>
      <c r="C7229" s="130" t="s">
        <v>16897</v>
      </c>
      <c r="D7229" s="130">
        <v>1</v>
      </c>
      <c r="E7229" s="130" t="s">
        <v>12361</v>
      </c>
      <c r="F7229" s="130">
        <v>8783</v>
      </c>
      <c r="G7229" s="130">
        <v>9651.31</v>
      </c>
      <c r="H7229" s="130" t="str">
        <f t="shared" si="224"/>
        <v>KT-980397</v>
      </c>
      <c r="I7229" s="130" t="str">
        <f t="shared" si="225"/>
        <v>VG</v>
      </c>
    </row>
    <row r="7230" spans="1:9" x14ac:dyDescent="0.15">
      <c r="A7230" s="130">
        <v>7228</v>
      </c>
      <c r="B7230" s="130" t="s">
        <v>9186</v>
      </c>
      <c r="C7230" s="130" t="s">
        <v>19381</v>
      </c>
      <c r="H7230" s="130" t="str">
        <f t="shared" si="224"/>
        <v>KT-980398</v>
      </c>
      <c r="I7230" s="130" t="str">
        <f t="shared" si="225"/>
        <v/>
      </c>
    </row>
    <row r="7231" spans="1:9" x14ac:dyDescent="0.15">
      <c r="A7231" s="130">
        <v>7229</v>
      </c>
      <c r="B7231" s="130" t="s">
        <v>9187</v>
      </c>
      <c r="C7231" s="130" t="s">
        <v>14157</v>
      </c>
      <c r="D7231" s="130">
        <v>50</v>
      </c>
      <c r="E7231" s="130" t="s">
        <v>12355</v>
      </c>
      <c r="F7231" s="130">
        <v>3495000</v>
      </c>
      <c r="G7231" s="130">
        <v>5800000</v>
      </c>
      <c r="H7231" s="130" t="str">
        <f t="shared" si="224"/>
        <v>KT-980399</v>
      </c>
      <c r="I7231" s="130" t="str">
        <f t="shared" si="225"/>
        <v/>
      </c>
    </row>
    <row r="7232" spans="1:9" x14ac:dyDescent="0.15">
      <c r="A7232" s="130">
        <v>7230</v>
      </c>
      <c r="B7232" s="130" t="s">
        <v>9188</v>
      </c>
      <c r="C7232" s="130" t="s">
        <v>19382</v>
      </c>
      <c r="D7232" s="130">
        <v>1</v>
      </c>
      <c r="E7232" s="130" t="s">
        <v>12361</v>
      </c>
      <c r="F7232" s="130">
        <v>95405</v>
      </c>
      <c r="G7232" s="130">
        <v>102760</v>
      </c>
      <c r="H7232" s="130" t="str">
        <f t="shared" si="224"/>
        <v>KT-980400</v>
      </c>
      <c r="I7232" s="130" t="str">
        <f t="shared" si="225"/>
        <v>AG</v>
      </c>
    </row>
    <row r="7233" spans="1:9" x14ac:dyDescent="0.15">
      <c r="A7233" s="130">
        <v>7231</v>
      </c>
      <c r="B7233" s="130" t="s">
        <v>9189</v>
      </c>
      <c r="C7233" s="130" t="s">
        <v>19262</v>
      </c>
      <c r="H7233" s="130" t="str">
        <f t="shared" si="224"/>
        <v>KT-980401</v>
      </c>
      <c r="I7233" s="130" t="str">
        <f t="shared" si="225"/>
        <v/>
      </c>
    </row>
    <row r="7234" spans="1:9" x14ac:dyDescent="0.15">
      <c r="A7234" s="130">
        <v>7232</v>
      </c>
      <c r="B7234" s="130" t="s">
        <v>9190</v>
      </c>
      <c r="H7234" s="130" t="str">
        <f t="shared" si="224"/>
        <v>KT-980402</v>
      </c>
      <c r="I7234" s="130" t="str">
        <f t="shared" si="225"/>
        <v/>
      </c>
    </row>
    <row r="7235" spans="1:9" x14ac:dyDescent="0.15">
      <c r="A7235" s="130">
        <v>7233</v>
      </c>
      <c r="B7235" s="130" t="s">
        <v>9191</v>
      </c>
      <c r="C7235" s="130" t="s">
        <v>19383</v>
      </c>
      <c r="D7235" s="130">
        <v>1</v>
      </c>
      <c r="E7235" s="130" t="s">
        <v>12355</v>
      </c>
      <c r="F7235" s="130">
        <v>0</v>
      </c>
      <c r="G7235" s="130">
        <v>0</v>
      </c>
      <c r="H7235" s="130" t="str">
        <f t="shared" si="224"/>
        <v>KT-980403</v>
      </c>
      <c r="I7235" s="130" t="str">
        <f t="shared" si="225"/>
        <v/>
      </c>
    </row>
    <row r="7236" spans="1:9" x14ac:dyDescent="0.15">
      <c r="A7236" s="130">
        <v>7234</v>
      </c>
      <c r="B7236" s="130" t="s">
        <v>9192</v>
      </c>
      <c r="C7236" s="130" t="s">
        <v>19384</v>
      </c>
      <c r="H7236" s="130" t="str">
        <f t="shared" ref="H7236:H7299" si="226">LEFT(B7236,FIND("-",B7236)+6)</f>
        <v>KT-980404</v>
      </c>
      <c r="I7236" s="130" t="str">
        <f t="shared" ref="I7236:I7299" si="227">RIGHT(B7236,LEN(B7236)-FIND("-",B7236)-7)</f>
        <v/>
      </c>
    </row>
    <row r="7237" spans="1:9" x14ac:dyDescent="0.15">
      <c r="A7237" s="130">
        <v>7235</v>
      </c>
      <c r="B7237" s="130" t="s">
        <v>9193</v>
      </c>
      <c r="C7237" s="130" t="s">
        <v>17508</v>
      </c>
      <c r="D7237" s="130">
        <v>1</v>
      </c>
      <c r="E7237" s="130" t="s">
        <v>17839</v>
      </c>
      <c r="F7237" s="130">
        <v>17521000</v>
      </c>
      <c r="G7237" s="130">
        <v>18562800</v>
      </c>
      <c r="H7237" s="130" t="str">
        <f t="shared" si="226"/>
        <v>KT-980405</v>
      </c>
      <c r="I7237" s="130" t="str">
        <f t="shared" si="227"/>
        <v/>
      </c>
    </row>
    <row r="7238" spans="1:9" x14ac:dyDescent="0.15">
      <c r="A7238" s="130">
        <v>7236</v>
      </c>
      <c r="B7238" s="130" t="s">
        <v>9194</v>
      </c>
      <c r="H7238" s="130" t="str">
        <f t="shared" si="226"/>
        <v>KT-980406</v>
      </c>
      <c r="I7238" s="130" t="str">
        <f t="shared" si="227"/>
        <v/>
      </c>
    </row>
    <row r="7239" spans="1:9" x14ac:dyDescent="0.15">
      <c r="A7239" s="130">
        <v>7237</v>
      </c>
      <c r="B7239" s="130" t="s">
        <v>9195</v>
      </c>
      <c r="C7239" s="130" t="s">
        <v>19385</v>
      </c>
      <c r="H7239" s="130" t="str">
        <f t="shared" si="226"/>
        <v>KT-980407</v>
      </c>
      <c r="I7239" s="130" t="str">
        <f t="shared" si="227"/>
        <v/>
      </c>
    </row>
    <row r="7240" spans="1:9" x14ac:dyDescent="0.15">
      <c r="A7240" s="130">
        <v>7238</v>
      </c>
      <c r="B7240" s="130" t="s">
        <v>9196</v>
      </c>
      <c r="C7240" s="130" t="s">
        <v>19386</v>
      </c>
      <c r="D7240" s="130">
        <v>1000</v>
      </c>
      <c r="E7240" s="130" t="s">
        <v>12368</v>
      </c>
      <c r="F7240" s="130">
        <v>94560</v>
      </c>
      <c r="G7240" s="130">
        <v>268797</v>
      </c>
      <c r="H7240" s="130" t="str">
        <f t="shared" si="226"/>
        <v>KT-980408</v>
      </c>
      <c r="I7240" s="130" t="str">
        <f t="shared" si="227"/>
        <v>AG</v>
      </c>
    </row>
    <row r="7241" spans="1:9" x14ac:dyDescent="0.15">
      <c r="A7241" s="130">
        <v>7239</v>
      </c>
      <c r="B7241" s="130" t="s">
        <v>9197</v>
      </c>
      <c r="C7241" s="130" t="s">
        <v>19387</v>
      </c>
      <c r="H7241" s="130" t="str">
        <f t="shared" si="226"/>
        <v>KT-980409</v>
      </c>
      <c r="I7241" s="130" t="str">
        <f t="shared" si="227"/>
        <v/>
      </c>
    </row>
    <row r="7242" spans="1:9" x14ac:dyDescent="0.15">
      <c r="A7242" s="130">
        <v>7240</v>
      </c>
      <c r="B7242" s="130" t="s">
        <v>9198</v>
      </c>
      <c r="C7242" s="130" t="s">
        <v>19388</v>
      </c>
      <c r="H7242" s="130" t="str">
        <f t="shared" si="226"/>
        <v>KT-980410</v>
      </c>
      <c r="I7242" s="130" t="str">
        <f t="shared" si="227"/>
        <v/>
      </c>
    </row>
    <row r="7243" spans="1:9" x14ac:dyDescent="0.15">
      <c r="A7243" s="130">
        <v>7241</v>
      </c>
      <c r="B7243" s="130" t="s">
        <v>9199</v>
      </c>
      <c r="H7243" s="130" t="str">
        <f t="shared" si="226"/>
        <v>KT-980411</v>
      </c>
      <c r="I7243" s="130" t="str">
        <f t="shared" si="227"/>
        <v/>
      </c>
    </row>
    <row r="7244" spans="1:9" x14ac:dyDescent="0.15">
      <c r="A7244" s="130">
        <v>7242</v>
      </c>
      <c r="B7244" s="130" t="s">
        <v>9200</v>
      </c>
      <c r="H7244" s="130" t="str">
        <f t="shared" si="226"/>
        <v>KT-980412</v>
      </c>
      <c r="I7244" s="130" t="str">
        <f t="shared" si="227"/>
        <v/>
      </c>
    </row>
    <row r="7245" spans="1:9" x14ac:dyDescent="0.15">
      <c r="A7245" s="130">
        <v>7243</v>
      </c>
      <c r="B7245" s="130" t="s">
        <v>9201</v>
      </c>
      <c r="H7245" s="130" t="str">
        <f t="shared" si="226"/>
        <v>KT-980413</v>
      </c>
      <c r="I7245" s="130" t="str">
        <f t="shared" si="227"/>
        <v/>
      </c>
    </row>
    <row r="7246" spans="1:9" x14ac:dyDescent="0.15">
      <c r="A7246" s="130">
        <v>7244</v>
      </c>
      <c r="B7246" s="130" t="s">
        <v>9202</v>
      </c>
      <c r="C7246" s="130" t="s">
        <v>2265</v>
      </c>
      <c r="D7246" s="130">
        <v>1</v>
      </c>
      <c r="E7246" s="130" t="s">
        <v>12361</v>
      </c>
      <c r="F7246" s="130">
        <v>65877</v>
      </c>
      <c r="G7246" s="130">
        <v>60123</v>
      </c>
      <c r="H7246" s="130" t="str">
        <f t="shared" si="226"/>
        <v>KT-980414</v>
      </c>
      <c r="I7246" s="130" t="str">
        <f t="shared" si="227"/>
        <v>AG</v>
      </c>
    </row>
    <row r="7247" spans="1:9" x14ac:dyDescent="0.15">
      <c r="A7247" s="130">
        <v>7245</v>
      </c>
      <c r="B7247" s="130" t="s">
        <v>9203</v>
      </c>
      <c r="C7247" s="130" t="s">
        <v>19389</v>
      </c>
      <c r="D7247" s="130">
        <v>1000</v>
      </c>
      <c r="E7247" s="130" t="s">
        <v>12368</v>
      </c>
      <c r="F7247" s="130">
        <v>60000000</v>
      </c>
      <c r="G7247" s="130">
        <v>150000000</v>
      </c>
      <c r="H7247" s="130" t="str">
        <f t="shared" si="226"/>
        <v>KT-980415</v>
      </c>
      <c r="I7247" s="130" t="str">
        <f t="shared" si="227"/>
        <v/>
      </c>
    </row>
    <row r="7248" spans="1:9" x14ac:dyDescent="0.15">
      <c r="A7248" s="130">
        <v>7246</v>
      </c>
      <c r="B7248" s="130" t="s">
        <v>9204</v>
      </c>
      <c r="C7248" s="130" t="s">
        <v>14921</v>
      </c>
      <c r="H7248" s="130" t="str">
        <f t="shared" si="226"/>
        <v>KT-980416</v>
      </c>
      <c r="I7248" s="130" t="str">
        <f t="shared" si="227"/>
        <v/>
      </c>
    </row>
    <row r="7249" spans="1:9" x14ac:dyDescent="0.15">
      <c r="A7249" s="130">
        <v>7247</v>
      </c>
      <c r="B7249" s="130" t="s">
        <v>9205</v>
      </c>
      <c r="C7249" s="130" t="s">
        <v>19390</v>
      </c>
      <c r="D7249" s="130">
        <v>1</v>
      </c>
      <c r="E7249" s="130" t="s">
        <v>12391</v>
      </c>
      <c r="F7249" s="130">
        <v>42000000</v>
      </c>
      <c r="G7249" s="130">
        <v>64000000</v>
      </c>
      <c r="H7249" s="130" t="str">
        <f t="shared" si="226"/>
        <v>KT-980417</v>
      </c>
      <c r="I7249" s="130" t="str">
        <f t="shared" si="227"/>
        <v>AG</v>
      </c>
    </row>
    <row r="7250" spans="1:9" x14ac:dyDescent="0.15">
      <c r="A7250" s="130">
        <v>7248</v>
      </c>
      <c r="B7250" s="130" t="s">
        <v>9206</v>
      </c>
      <c r="C7250" s="130" t="s">
        <v>19391</v>
      </c>
      <c r="H7250" s="130" t="str">
        <f t="shared" si="226"/>
        <v>KT-980418</v>
      </c>
      <c r="I7250" s="130" t="str">
        <f t="shared" si="227"/>
        <v/>
      </c>
    </row>
    <row r="7251" spans="1:9" x14ac:dyDescent="0.15">
      <c r="A7251" s="130">
        <v>7249</v>
      </c>
      <c r="B7251" s="130" t="s">
        <v>9207</v>
      </c>
      <c r="C7251" s="130" t="s">
        <v>19392</v>
      </c>
      <c r="H7251" s="130" t="str">
        <f t="shared" si="226"/>
        <v>KT-980419</v>
      </c>
      <c r="I7251" s="130" t="str">
        <f t="shared" si="227"/>
        <v/>
      </c>
    </row>
    <row r="7252" spans="1:9" x14ac:dyDescent="0.15">
      <c r="A7252" s="130">
        <v>7250</v>
      </c>
      <c r="B7252" s="130" t="s">
        <v>9208</v>
      </c>
      <c r="C7252" s="130" t="s">
        <v>388</v>
      </c>
      <c r="D7252" s="130">
        <v>100</v>
      </c>
      <c r="E7252" s="130" t="s">
        <v>12372</v>
      </c>
      <c r="F7252" s="130">
        <v>276300</v>
      </c>
      <c r="G7252" s="130">
        <v>315000</v>
      </c>
      <c r="H7252" s="130" t="str">
        <f t="shared" si="226"/>
        <v>KT-980420</v>
      </c>
      <c r="I7252" s="130" t="str">
        <f t="shared" si="227"/>
        <v>VG</v>
      </c>
    </row>
    <row r="7253" spans="1:9" x14ac:dyDescent="0.15">
      <c r="A7253" s="130">
        <v>7251</v>
      </c>
      <c r="B7253" s="130" t="s">
        <v>9209</v>
      </c>
      <c r="H7253" s="130" t="str">
        <f t="shared" si="226"/>
        <v>KT-980421</v>
      </c>
      <c r="I7253" s="130" t="str">
        <f t="shared" si="227"/>
        <v/>
      </c>
    </row>
    <row r="7254" spans="1:9" x14ac:dyDescent="0.15">
      <c r="A7254" s="130">
        <v>7252</v>
      </c>
      <c r="B7254" s="130" t="s">
        <v>9210</v>
      </c>
      <c r="H7254" s="130" t="str">
        <f t="shared" si="226"/>
        <v>KT-980422</v>
      </c>
      <c r="I7254" s="130" t="str">
        <f t="shared" si="227"/>
        <v/>
      </c>
    </row>
    <row r="7255" spans="1:9" x14ac:dyDescent="0.15">
      <c r="A7255" s="130">
        <v>7253</v>
      </c>
      <c r="B7255" s="130" t="s">
        <v>9211</v>
      </c>
      <c r="C7255" s="130" t="s">
        <v>348</v>
      </c>
      <c r="H7255" s="130" t="str">
        <f t="shared" si="226"/>
        <v>KT-980423</v>
      </c>
      <c r="I7255" s="130" t="str">
        <f t="shared" si="227"/>
        <v/>
      </c>
    </row>
    <row r="7256" spans="1:9" x14ac:dyDescent="0.15">
      <c r="A7256" s="130">
        <v>7254</v>
      </c>
      <c r="B7256" s="130" t="s">
        <v>9212</v>
      </c>
      <c r="C7256" s="130" t="s">
        <v>19393</v>
      </c>
      <c r="D7256" s="130">
        <v>9</v>
      </c>
      <c r="E7256" s="130" t="s">
        <v>12355</v>
      </c>
      <c r="F7256" s="130">
        <v>0</v>
      </c>
      <c r="G7256" s="130">
        <v>0</v>
      </c>
      <c r="H7256" s="130" t="str">
        <f t="shared" si="226"/>
        <v>KT-980424</v>
      </c>
      <c r="I7256" s="130" t="str">
        <f t="shared" si="227"/>
        <v/>
      </c>
    </row>
    <row r="7257" spans="1:9" x14ac:dyDescent="0.15">
      <c r="A7257" s="130">
        <v>7255</v>
      </c>
      <c r="B7257" s="130" t="s">
        <v>9213</v>
      </c>
      <c r="C7257" s="130" t="s">
        <v>19394</v>
      </c>
      <c r="H7257" s="130" t="str">
        <f t="shared" si="226"/>
        <v>KT-980425</v>
      </c>
      <c r="I7257" s="130" t="str">
        <f t="shared" si="227"/>
        <v/>
      </c>
    </row>
    <row r="7258" spans="1:9" x14ac:dyDescent="0.15">
      <c r="A7258" s="130">
        <v>7256</v>
      </c>
      <c r="B7258" s="130" t="s">
        <v>9214</v>
      </c>
      <c r="H7258" s="130" t="str">
        <f t="shared" si="226"/>
        <v>KT-980426</v>
      </c>
      <c r="I7258" s="130" t="str">
        <f t="shared" si="227"/>
        <v/>
      </c>
    </row>
    <row r="7259" spans="1:9" x14ac:dyDescent="0.15">
      <c r="A7259" s="130">
        <v>7257</v>
      </c>
      <c r="B7259" s="130" t="s">
        <v>9215</v>
      </c>
      <c r="H7259" s="130" t="str">
        <f t="shared" si="226"/>
        <v>KT-980427</v>
      </c>
      <c r="I7259" s="130" t="str">
        <f t="shared" si="227"/>
        <v/>
      </c>
    </row>
    <row r="7260" spans="1:9" x14ac:dyDescent="0.15">
      <c r="A7260" s="130">
        <v>7258</v>
      </c>
      <c r="B7260" s="130" t="s">
        <v>9216</v>
      </c>
      <c r="H7260" s="130" t="str">
        <f t="shared" si="226"/>
        <v>KT-980428</v>
      </c>
      <c r="I7260" s="130" t="str">
        <f t="shared" si="227"/>
        <v/>
      </c>
    </row>
    <row r="7261" spans="1:9" x14ac:dyDescent="0.15">
      <c r="A7261" s="130">
        <v>7259</v>
      </c>
      <c r="B7261" s="130" t="s">
        <v>9217</v>
      </c>
      <c r="C7261" s="130" t="s">
        <v>19395</v>
      </c>
      <c r="H7261" s="130" t="str">
        <f t="shared" si="226"/>
        <v>KT-980429</v>
      </c>
      <c r="I7261" s="130" t="str">
        <f t="shared" si="227"/>
        <v/>
      </c>
    </row>
    <row r="7262" spans="1:9" x14ac:dyDescent="0.15">
      <c r="A7262" s="130">
        <v>7260</v>
      </c>
      <c r="B7262" s="130" t="s">
        <v>9218</v>
      </c>
      <c r="C7262" s="130" t="s">
        <v>16308</v>
      </c>
      <c r="H7262" s="130" t="str">
        <f t="shared" si="226"/>
        <v>KT-980430</v>
      </c>
      <c r="I7262" s="130" t="str">
        <f t="shared" si="227"/>
        <v/>
      </c>
    </row>
    <row r="7263" spans="1:9" x14ac:dyDescent="0.15">
      <c r="A7263" s="130">
        <v>7261</v>
      </c>
      <c r="B7263" s="130" t="s">
        <v>9219</v>
      </c>
      <c r="C7263" s="130" t="s">
        <v>19396</v>
      </c>
      <c r="H7263" s="130" t="str">
        <f t="shared" si="226"/>
        <v>KT-980431</v>
      </c>
      <c r="I7263" s="130" t="str">
        <f t="shared" si="227"/>
        <v/>
      </c>
    </row>
    <row r="7264" spans="1:9" x14ac:dyDescent="0.15">
      <c r="A7264" s="130">
        <v>7262</v>
      </c>
      <c r="B7264" s="130" t="s">
        <v>9220</v>
      </c>
      <c r="C7264" s="130" t="s">
        <v>19397</v>
      </c>
      <c r="H7264" s="130" t="str">
        <f t="shared" si="226"/>
        <v>KT-980432</v>
      </c>
      <c r="I7264" s="130" t="str">
        <f t="shared" si="227"/>
        <v/>
      </c>
    </row>
    <row r="7265" spans="1:9" x14ac:dyDescent="0.15">
      <c r="A7265" s="130">
        <v>7263</v>
      </c>
      <c r="B7265" s="130" t="s">
        <v>9221</v>
      </c>
      <c r="C7265" s="130" t="s">
        <v>13972</v>
      </c>
      <c r="H7265" s="130" t="str">
        <f t="shared" si="226"/>
        <v>KT-980433</v>
      </c>
      <c r="I7265" s="130" t="str">
        <f t="shared" si="227"/>
        <v/>
      </c>
    </row>
    <row r="7266" spans="1:9" x14ac:dyDescent="0.15">
      <c r="A7266" s="130">
        <v>7264</v>
      </c>
      <c r="B7266" s="130" t="s">
        <v>9222</v>
      </c>
      <c r="C7266" s="130" t="s">
        <v>19398</v>
      </c>
      <c r="D7266" s="130">
        <v>1000</v>
      </c>
      <c r="E7266" s="130" t="s">
        <v>12355</v>
      </c>
      <c r="F7266" s="130">
        <v>45095100000</v>
      </c>
      <c r="G7266" s="130">
        <v>49625000000</v>
      </c>
      <c r="H7266" s="130" t="str">
        <f t="shared" si="226"/>
        <v>KT-980434</v>
      </c>
      <c r="I7266" s="130" t="str">
        <f t="shared" si="227"/>
        <v/>
      </c>
    </row>
    <row r="7267" spans="1:9" x14ac:dyDescent="0.15">
      <c r="A7267" s="130">
        <v>7265</v>
      </c>
      <c r="B7267" s="130" t="s">
        <v>9223</v>
      </c>
      <c r="C7267" s="130" t="s">
        <v>19399</v>
      </c>
      <c r="D7267" s="130">
        <v>64.8</v>
      </c>
      <c r="E7267" s="130" t="s">
        <v>12368</v>
      </c>
      <c r="F7267" s="130">
        <v>1300000</v>
      </c>
      <c r="G7267" s="130">
        <v>1300000</v>
      </c>
      <c r="H7267" s="130" t="str">
        <f t="shared" si="226"/>
        <v>KT-980435</v>
      </c>
      <c r="I7267" s="130" t="str">
        <f t="shared" si="227"/>
        <v/>
      </c>
    </row>
    <row r="7268" spans="1:9" x14ac:dyDescent="0.15">
      <c r="A7268" s="130">
        <v>7266</v>
      </c>
      <c r="B7268" s="130" t="s">
        <v>9224</v>
      </c>
      <c r="H7268" s="130" t="str">
        <f t="shared" si="226"/>
        <v>KT-980436</v>
      </c>
      <c r="I7268" s="130" t="str">
        <f t="shared" si="227"/>
        <v/>
      </c>
    </row>
    <row r="7269" spans="1:9" x14ac:dyDescent="0.15">
      <c r="A7269" s="130">
        <v>7267</v>
      </c>
      <c r="B7269" s="130" t="s">
        <v>9225</v>
      </c>
      <c r="C7269" s="130" t="s">
        <v>19400</v>
      </c>
      <c r="D7269" s="130">
        <v>1</v>
      </c>
      <c r="E7269" s="130" t="s">
        <v>12391</v>
      </c>
      <c r="F7269" s="130">
        <v>52000000</v>
      </c>
      <c r="G7269" s="130">
        <v>57440000</v>
      </c>
      <c r="H7269" s="130" t="str">
        <f t="shared" si="226"/>
        <v>KT-980437</v>
      </c>
      <c r="I7269" s="130" t="str">
        <f t="shared" si="227"/>
        <v/>
      </c>
    </row>
    <row r="7270" spans="1:9" x14ac:dyDescent="0.15">
      <c r="A7270" s="130">
        <v>7268</v>
      </c>
      <c r="B7270" s="130" t="s">
        <v>9226</v>
      </c>
      <c r="C7270" s="130" t="s">
        <v>19401</v>
      </c>
      <c r="H7270" s="130" t="str">
        <f t="shared" si="226"/>
        <v>KT-980438</v>
      </c>
      <c r="I7270" s="130" t="str">
        <f t="shared" si="227"/>
        <v/>
      </c>
    </row>
    <row r="7271" spans="1:9" x14ac:dyDescent="0.15">
      <c r="A7271" s="130">
        <v>7269</v>
      </c>
      <c r="B7271" s="130" t="s">
        <v>9227</v>
      </c>
      <c r="C7271" s="130" t="s">
        <v>19402</v>
      </c>
      <c r="H7271" s="130" t="str">
        <f t="shared" si="226"/>
        <v>KT-980439</v>
      </c>
      <c r="I7271" s="130" t="str">
        <f t="shared" si="227"/>
        <v/>
      </c>
    </row>
    <row r="7272" spans="1:9" x14ac:dyDescent="0.15">
      <c r="A7272" s="130">
        <v>7270</v>
      </c>
      <c r="B7272" s="130" t="s">
        <v>9228</v>
      </c>
      <c r="C7272" s="130" t="s">
        <v>19403</v>
      </c>
      <c r="D7272" s="130">
        <v>110</v>
      </c>
      <c r="E7272" s="130" t="s">
        <v>12355</v>
      </c>
      <c r="F7272" s="130">
        <v>99000</v>
      </c>
      <c r="G7272" s="130">
        <v>205700</v>
      </c>
      <c r="H7272" s="130" t="str">
        <f t="shared" si="226"/>
        <v>KT-980440</v>
      </c>
      <c r="I7272" s="130" t="str">
        <f t="shared" si="227"/>
        <v/>
      </c>
    </row>
    <row r="7273" spans="1:9" x14ac:dyDescent="0.15">
      <c r="A7273" s="130">
        <v>7271</v>
      </c>
      <c r="B7273" s="130" t="s">
        <v>9229</v>
      </c>
      <c r="H7273" s="130" t="str">
        <f t="shared" si="226"/>
        <v>KT-980441</v>
      </c>
      <c r="I7273" s="130" t="str">
        <f t="shared" si="227"/>
        <v/>
      </c>
    </row>
    <row r="7274" spans="1:9" x14ac:dyDescent="0.15">
      <c r="A7274" s="130">
        <v>7272</v>
      </c>
      <c r="B7274" s="130" t="s">
        <v>9230</v>
      </c>
      <c r="C7274" s="130" t="s">
        <v>19404</v>
      </c>
      <c r="D7274" s="130">
        <v>40</v>
      </c>
      <c r="E7274" s="130" t="s">
        <v>12368</v>
      </c>
      <c r="F7274" s="130">
        <v>6600000</v>
      </c>
      <c r="G7274" s="130">
        <v>15200000</v>
      </c>
      <c r="H7274" s="130" t="str">
        <f t="shared" si="226"/>
        <v>KT-980442</v>
      </c>
      <c r="I7274" s="130" t="str">
        <f t="shared" si="227"/>
        <v>AG</v>
      </c>
    </row>
    <row r="7275" spans="1:9" x14ac:dyDescent="0.15">
      <c r="A7275" s="130">
        <v>7273</v>
      </c>
      <c r="B7275" s="130" t="s">
        <v>9231</v>
      </c>
      <c r="C7275" s="130" t="s">
        <v>19405</v>
      </c>
      <c r="D7275" s="130">
        <v>1</v>
      </c>
      <c r="E7275" s="130" t="s">
        <v>12384</v>
      </c>
      <c r="F7275" s="130">
        <v>2000000</v>
      </c>
      <c r="G7275" s="130">
        <v>2500000</v>
      </c>
      <c r="H7275" s="130" t="str">
        <f t="shared" si="226"/>
        <v>KT-980443</v>
      </c>
      <c r="I7275" s="130" t="str">
        <f t="shared" si="227"/>
        <v/>
      </c>
    </row>
    <row r="7276" spans="1:9" x14ac:dyDescent="0.15">
      <c r="A7276" s="130">
        <v>7274</v>
      </c>
      <c r="B7276" s="130" t="s">
        <v>9232</v>
      </c>
      <c r="C7276" s="130" t="s">
        <v>19406</v>
      </c>
      <c r="D7276" s="130">
        <v>1000</v>
      </c>
      <c r="E7276" s="130" t="s">
        <v>19407</v>
      </c>
      <c r="F7276" s="130">
        <v>3611408</v>
      </c>
      <c r="G7276" s="130">
        <v>9013233</v>
      </c>
      <c r="H7276" s="130" t="str">
        <f t="shared" si="226"/>
        <v>KT-980444</v>
      </c>
      <c r="I7276" s="130" t="str">
        <f t="shared" si="227"/>
        <v>VG</v>
      </c>
    </row>
    <row r="7277" spans="1:9" x14ac:dyDescent="0.15">
      <c r="A7277" s="130">
        <v>7275</v>
      </c>
      <c r="B7277" s="130" t="s">
        <v>9233</v>
      </c>
      <c r="C7277" s="130" t="s">
        <v>19408</v>
      </c>
      <c r="H7277" s="130" t="str">
        <f t="shared" si="226"/>
        <v>KT-980445</v>
      </c>
      <c r="I7277" s="130" t="str">
        <f t="shared" si="227"/>
        <v/>
      </c>
    </row>
    <row r="7278" spans="1:9" x14ac:dyDescent="0.15">
      <c r="A7278" s="130">
        <v>7276</v>
      </c>
      <c r="B7278" s="130" t="s">
        <v>9234</v>
      </c>
      <c r="C7278" s="130" t="s">
        <v>19409</v>
      </c>
      <c r="D7278" s="130">
        <v>450</v>
      </c>
      <c r="E7278" s="130" t="s">
        <v>12355</v>
      </c>
      <c r="F7278" s="130">
        <v>22500060</v>
      </c>
      <c r="G7278" s="130">
        <v>16164960</v>
      </c>
      <c r="H7278" s="130" t="str">
        <f t="shared" si="226"/>
        <v>KT-980446</v>
      </c>
      <c r="I7278" s="130" t="str">
        <f t="shared" si="227"/>
        <v/>
      </c>
    </row>
    <row r="7279" spans="1:9" x14ac:dyDescent="0.15">
      <c r="A7279" s="130">
        <v>7277</v>
      </c>
      <c r="B7279" s="130" t="s">
        <v>9235</v>
      </c>
      <c r="C7279" s="130" t="s">
        <v>19410</v>
      </c>
      <c r="D7279" s="130">
        <v>118</v>
      </c>
      <c r="E7279" s="130" t="s">
        <v>12368</v>
      </c>
      <c r="F7279" s="130">
        <v>4999751.2</v>
      </c>
      <c r="G7279" s="130">
        <v>5492519.2000000002</v>
      </c>
      <c r="H7279" s="130" t="str">
        <f t="shared" si="226"/>
        <v>KT-980447</v>
      </c>
      <c r="I7279" s="130" t="str">
        <f t="shared" si="227"/>
        <v>AG</v>
      </c>
    </row>
    <row r="7280" spans="1:9" x14ac:dyDescent="0.15">
      <c r="A7280" s="130">
        <v>7278</v>
      </c>
      <c r="B7280" s="130" t="s">
        <v>9236</v>
      </c>
      <c r="C7280" s="130" t="s">
        <v>19411</v>
      </c>
      <c r="D7280" s="130">
        <v>10</v>
      </c>
      <c r="E7280" s="130" t="s">
        <v>19412</v>
      </c>
      <c r="F7280" s="130">
        <v>0</v>
      </c>
      <c r="G7280" s="130">
        <v>0</v>
      </c>
      <c r="H7280" s="130" t="str">
        <f t="shared" si="226"/>
        <v>KT-980448</v>
      </c>
      <c r="I7280" s="130" t="str">
        <f t="shared" si="227"/>
        <v/>
      </c>
    </row>
    <row r="7281" spans="1:9" x14ac:dyDescent="0.15">
      <c r="A7281" s="130">
        <v>7279</v>
      </c>
      <c r="B7281" s="130" t="s">
        <v>9237</v>
      </c>
      <c r="C7281" s="130" t="s">
        <v>19413</v>
      </c>
      <c r="H7281" s="130" t="str">
        <f t="shared" si="226"/>
        <v>KT-980449</v>
      </c>
      <c r="I7281" s="130" t="str">
        <f t="shared" si="227"/>
        <v/>
      </c>
    </row>
    <row r="7282" spans="1:9" x14ac:dyDescent="0.15">
      <c r="A7282" s="130">
        <v>7280</v>
      </c>
      <c r="B7282" s="130" t="s">
        <v>9238</v>
      </c>
      <c r="H7282" s="130" t="str">
        <f t="shared" si="226"/>
        <v>KT-980450</v>
      </c>
      <c r="I7282" s="130" t="str">
        <f t="shared" si="227"/>
        <v/>
      </c>
    </row>
    <row r="7283" spans="1:9" x14ac:dyDescent="0.15">
      <c r="A7283" s="130">
        <v>7281</v>
      </c>
      <c r="B7283" s="130" t="s">
        <v>9239</v>
      </c>
      <c r="H7283" s="130" t="str">
        <f t="shared" si="226"/>
        <v>KT-980451</v>
      </c>
      <c r="I7283" s="130" t="str">
        <f t="shared" si="227"/>
        <v/>
      </c>
    </row>
    <row r="7284" spans="1:9" x14ac:dyDescent="0.15">
      <c r="A7284" s="130">
        <v>7282</v>
      </c>
      <c r="B7284" s="130" t="s">
        <v>9240</v>
      </c>
      <c r="C7284" s="130" t="s">
        <v>2265</v>
      </c>
      <c r="H7284" s="130" t="str">
        <f t="shared" si="226"/>
        <v>KT-980452</v>
      </c>
      <c r="I7284" s="130" t="str">
        <f t="shared" si="227"/>
        <v/>
      </c>
    </row>
    <row r="7285" spans="1:9" x14ac:dyDescent="0.15">
      <c r="A7285" s="130">
        <v>7283</v>
      </c>
      <c r="B7285" s="130" t="s">
        <v>9241</v>
      </c>
      <c r="C7285" s="130" t="s">
        <v>19414</v>
      </c>
      <c r="D7285" s="130">
        <v>100</v>
      </c>
      <c r="E7285" s="130" t="s">
        <v>12355</v>
      </c>
      <c r="F7285" s="130">
        <v>438122000</v>
      </c>
      <c r="G7285" s="130">
        <v>479980000</v>
      </c>
      <c r="H7285" s="130" t="str">
        <f t="shared" si="226"/>
        <v>KT-980453</v>
      </c>
      <c r="I7285" s="130" t="str">
        <f t="shared" si="227"/>
        <v/>
      </c>
    </row>
    <row r="7286" spans="1:9" x14ac:dyDescent="0.15">
      <c r="A7286" s="130">
        <v>7284</v>
      </c>
      <c r="B7286" s="130" t="s">
        <v>9242</v>
      </c>
      <c r="H7286" s="130" t="str">
        <f t="shared" si="226"/>
        <v>KT-980454</v>
      </c>
      <c r="I7286" s="130" t="str">
        <f t="shared" si="227"/>
        <v/>
      </c>
    </row>
    <row r="7287" spans="1:9" x14ac:dyDescent="0.15">
      <c r="A7287" s="130">
        <v>7285</v>
      </c>
      <c r="B7287" s="130" t="s">
        <v>9243</v>
      </c>
      <c r="H7287" s="130" t="str">
        <f t="shared" si="226"/>
        <v>KT-980455</v>
      </c>
      <c r="I7287" s="130" t="str">
        <f t="shared" si="227"/>
        <v/>
      </c>
    </row>
    <row r="7288" spans="1:9" x14ac:dyDescent="0.15">
      <c r="A7288" s="130">
        <v>7286</v>
      </c>
      <c r="B7288" s="130" t="s">
        <v>9244</v>
      </c>
      <c r="C7288" s="130" t="s">
        <v>19415</v>
      </c>
      <c r="D7288" s="130">
        <v>1800</v>
      </c>
      <c r="E7288" s="130" t="s">
        <v>12355</v>
      </c>
      <c r="F7288" s="130">
        <v>30400000</v>
      </c>
      <c r="G7288" s="130">
        <v>25400000</v>
      </c>
      <c r="H7288" s="130" t="str">
        <f t="shared" si="226"/>
        <v>KT-980456</v>
      </c>
      <c r="I7288" s="130" t="str">
        <f t="shared" si="227"/>
        <v>AG</v>
      </c>
    </row>
    <row r="7289" spans="1:9" x14ac:dyDescent="0.15">
      <c r="A7289" s="130">
        <v>7287</v>
      </c>
      <c r="B7289" s="130" t="s">
        <v>9245</v>
      </c>
      <c r="H7289" s="130" t="str">
        <f t="shared" si="226"/>
        <v>KT-980457</v>
      </c>
      <c r="I7289" s="130" t="str">
        <f t="shared" si="227"/>
        <v/>
      </c>
    </row>
    <row r="7290" spans="1:9" x14ac:dyDescent="0.15">
      <c r="A7290" s="130">
        <v>7288</v>
      </c>
      <c r="B7290" s="130" t="s">
        <v>9246</v>
      </c>
      <c r="C7290" s="130" t="s">
        <v>19416</v>
      </c>
      <c r="D7290" s="130">
        <v>30</v>
      </c>
      <c r="E7290" s="130" t="s">
        <v>12676</v>
      </c>
      <c r="F7290" s="130">
        <v>13774560</v>
      </c>
      <c r="G7290" s="130">
        <v>15831720</v>
      </c>
      <c r="H7290" s="130" t="str">
        <f t="shared" si="226"/>
        <v>KT-980458</v>
      </c>
      <c r="I7290" s="130" t="str">
        <f t="shared" si="227"/>
        <v/>
      </c>
    </row>
    <row r="7291" spans="1:9" x14ac:dyDescent="0.15">
      <c r="A7291" s="130">
        <v>7289</v>
      </c>
      <c r="B7291" s="130" t="s">
        <v>9247</v>
      </c>
      <c r="H7291" s="130" t="str">
        <f t="shared" si="226"/>
        <v>KT-980459</v>
      </c>
      <c r="I7291" s="130" t="str">
        <f t="shared" si="227"/>
        <v/>
      </c>
    </row>
    <row r="7292" spans="1:9" x14ac:dyDescent="0.15">
      <c r="A7292" s="130">
        <v>7290</v>
      </c>
      <c r="B7292" s="130" t="s">
        <v>9248</v>
      </c>
      <c r="H7292" s="130" t="str">
        <f t="shared" si="226"/>
        <v>KT-980460</v>
      </c>
      <c r="I7292" s="130" t="str">
        <f t="shared" si="227"/>
        <v/>
      </c>
    </row>
    <row r="7293" spans="1:9" x14ac:dyDescent="0.15">
      <c r="A7293" s="130">
        <v>7291</v>
      </c>
      <c r="B7293" s="130" t="s">
        <v>9249</v>
      </c>
      <c r="H7293" s="130" t="str">
        <f t="shared" si="226"/>
        <v>KT-980461</v>
      </c>
      <c r="I7293" s="130" t="str">
        <f t="shared" si="227"/>
        <v/>
      </c>
    </row>
    <row r="7294" spans="1:9" x14ac:dyDescent="0.15">
      <c r="A7294" s="130">
        <v>7292</v>
      </c>
      <c r="B7294" s="130" t="s">
        <v>9250</v>
      </c>
      <c r="C7294" s="130" t="s">
        <v>19417</v>
      </c>
      <c r="H7294" s="130" t="str">
        <f t="shared" si="226"/>
        <v>KT-980462</v>
      </c>
      <c r="I7294" s="130" t="str">
        <f t="shared" si="227"/>
        <v/>
      </c>
    </row>
    <row r="7295" spans="1:9" x14ac:dyDescent="0.15">
      <c r="A7295" s="130">
        <v>7293</v>
      </c>
      <c r="B7295" s="130" t="s">
        <v>9251</v>
      </c>
      <c r="H7295" s="130" t="str">
        <f t="shared" si="226"/>
        <v>KT-980463</v>
      </c>
      <c r="I7295" s="130" t="str">
        <f t="shared" si="227"/>
        <v/>
      </c>
    </row>
    <row r="7296" spans="1:9" x14ac:dyDescent="0.15">
      <c r="A7296" s="130">
        <v>7294</v>
      </c>
      <c r="B7296" s="130" t="s">
        <v>9252</v>
      </c>
      <c r="H7296" s="130" t="str">
        <f t="shared" si="226"/>
        <v>KT-980464</v>
      </c>
      <c r="I7296" s="130" t="str">
        <f t="shared" si="227"/>
        <v/>
      </c>
    </row>
    <row r="7297" spans="1:9" x14ac:dyDescent="0.15">
      <c r="A7297" s="130">
        <v>7295</v>
      </c>
      <c r="B7297" s="130" t="s">
        <v>9253</v>
      </c>
      <c r="H7297" s="130" t="str">
        <f t="shared" si="226"/>
        <v>KT-980465</v>
      </c>
      <c r="I7297" s="130" t="str">
        <f t="shared" si="227"/>
        <v/>
      </c>
    </row>
    <row r="7298" spans="1:9" x14ac:dyDescent="0.15">
      <c r="A7298" s="130">
        <v>7296</v>
      </c>
      <c r="B7298" s="130" t="s">
        <v>9254</v>
      </c>
      <c r="H7298" s="130" t="str">
        <f t="shared" si="226"/>
        <v>KT-980466</v>
      </c>
      <c r="I7298" s="130" t="str">
        <f t="shared" si="227"/>
        <v/>
      </c>
    </row>
    <row r="7299" spans="1:9" x14ac:dyDescent="0.15">
      <c r="A7299" s="130">
        <v>7297</v>
      </c>
      <c r="B7299" s="130" t="s">
        <v>9255</v>
      </c>
      <c r="H7299" s="130" t="str">
        <f t="shared" si="226"/>
        <v>KT-980467</v>
      </c>
      <c r="I7299" s="130" t="str">
        <f t="shared" si="227"/>
        <v/>
      </c>
    </row>
    <row r="7300" spans="1:9" x14ac:dyDescent="0.15">
      <c r="A7300" s="130">
        <v>7298</v>
      </c>
      <c r="B7300" s="130" t="s">
        <v>9256</v>
      </c>
      <c r="H7300" s="130" t="str">
        <f t="shared" ref="H7300:H7363" si="228">LEFT(B7300,FIND("-",B7300)+6)</f>
        <v>KT-980468</v>
      </c>
      <c r="I7300" s="130" t="str">
        <f t="shared" ref="I7300:I7363" si="229">RIGHT(B7300,LEN(B7300)-FIND("-",B7300)-7)</f>
        <v/>
      </c>
    </row>
    <row r="7301" spans="1:9" x14ac:dyDescent="0.15">
      <c r="A7301" s="130">
        <v>7299</v>
      </c>
      <c r="B7301" s="130" t="s">
        <v>9257</v>
      </c>
      <c r="H7301" s="130" t="str">
        <f t="shared" si="228"/>
        <v>KT-980469</v>
      </c>
      <c r="I7301" s="130" t="str">
        <f t="shared" si="229"/>
        <v/>
      </c>
    </row>
    <row r="7302" spans="1:9" x14ac:dyDescent="0.15">
      <c r="A7302" s="130">
        <v>7300</v>
      </c>
      <c r="B7302" s="130" t="s">
        <v>9258</v>
      </c>
      <c r="C7302" s="130" t="s">
        <v>2265</v>
      </c>
      <c r="D7302" s="130">
        <v>1</v>
      </c>
      <c r="E7302" s="130" t="s">
        <v>12361</v>
      </c>
      <c r="F7302" s="130">
        <v>23370</v>
      </c>
      <c r="G7302" s="130">
        <v>16930</v>
      </c>
      <c r="H7302" s="130" t="str">
        <f t="shared" si="228"/>
        <v>KT-980470</v>
      </c>
      <c r="I7302" s="130" t="str">
        <f t="shared" si="229"/>
        <v>AG</v>
      </c>
    </row>
    <row r="7303" spans="1:9" x14ac:dyDescent="0.15">
      <c r="A7303" s="130">
        <v>7301</v>
      </c>
      <c r="B7303" s="130" t="s">
        <v>9259</v>
      </c>
      <c r="H7303" s="130" t="str">
        <f t="shared" si="228"/>
        <v>KT-980471</v>
      </c>
      <c r="I7303" s="130" t="str">
        <f t="shared" si="229"/>
        <v/>
      </c>
    </row>
    <row r="7304" spans="1:9" x14ac:dyDescent="0.15">
      <c r="A7304" s="130">
        <v>7302</v>
      </c>
      <c r="B7304" s="130" t="s">
        <v>9260</v>
      </c>
      <c r="C7304" s="130" t="s">
        <v>19418</v>
      </c>
      <c r="D7304" s="130">
        <v>100</v>
      </c>
      <c r="E7304" s="130" t="s">
        <v>12361</v>
      </c>
      <c r="F7304" s="130">
        <v>100000000</v>
      </c>
      <c r="G7304" s="130">
        <v>850000</v>
      </c>
      <c r="H7304" s="130" t="str">
        <f t="shared" si="228"/>
        <v>KT-980472</v>
      </c>
      <c r="I7304" s="130" t="str">
        <f t="shared" si="229"/>
        <v/>
      </c>
    </row>
    <row r="7305" spans="1:9" x14ac:dyDescent="0.15">
      <c r="A7305" s="130">
        <v>7303</v>
      </c>
      <c r="B7305" s="130" t="s">
        <v>9261</v>
      </c>
      <c r="C7305" s="130" t="s">
        <v>13312</v>
      </c>
      <c r="D7305" s="130">
        <v>2000</v>
      </c>
      <c r="E7305" s="130" t="s">
        <v>12368</v>
      </c>
      <c r="F7305" s="130">
        <v>48055453</v>
      </c>
      <c r="G7305" s="130">
        <v>65278300</v>
      </c>
      <c r="H7305" s="130" t="str">
        <f t="shared" si="228"/>
        <v>KT-980473</v>
      </c>
      <c r="I7305" s="130" t="str">
        <f t="shared" si="229"/>
        <v>AG</v>
      </c>
    </row>
    <row r="7306" spans="1:9" x14ac:dyDescent="0.15">
      <c r="A7306" s="130">
        <v>7304</v>
      </c>
      <c r="B7306" s="130" t="s">
        <v>9262</v>
      </c>
      <c r="C7306" s="130" t="s">
        <v>19419</v>
      </c>
      <c r="D7306" s="130">
        <v>20000</v>
      </c>
      <c r="E7306" s="130" t="s">
        <v>12361</v>
      </c>
      <c r="F7306" s="130">
        <v>53900000</v>
      </c>
      <c r="G7306" s="130">
        <v>66160000</v>
      </c>
      <c r="H7306" s="130" t="str">
        <f t="shared" si="228"/>
        <v>KT-980474</v>
      </c>
      <c r="I7306" s="130" t="str">
        <f t="shared" si="229"/>
        <v/>
      </c>
    </row>
    <row r="7307" spans="1:9" x14ac:dyDescent="0.15">
      <c r="A7307" s="130">
        <v>7305</v>
      </c>
      <c r="B7307" s="130" t="s">
        <v>9263</v>
      </c>
      <c r="H7307" s="130" t="str">
        <f t="shared" si="228"/>
        <v>KT-980475</v>
      </c>
      <c r="I7307" s="130" t="str">
        <f t="shared" si="229"/>
        <v/>
      </c>
    </row>
    <row r="7308" spans="1:9" x14ac:dyDescent="0.15">
      <c r="A7308" s="130">
        <v>7306</v>
      </c>
      <c r="B7308" s="130" t="s">
        <v>9264</v>
      </c>
      <c r="C7308" s="130" t="s">
        <v>19420</v>
      </c>
      <c r="H7308" s="130" t="str">
        <f t="shared" si="228"/>
        <v>KT-980476</v>
      </c>
      <c r="I7308" s="130" t="str">
        <f t="shared" si="229"/>
        <v/>
      </c>
    </row>
    <row r="7309" spans="1:9" x14ac:dyDescent="0.15">
      <c r="A7309" s="130">
        <v>7307</v>
      </c>
      <c r="B7309" s="130" t="s">
        <v>9265</v>
      </c>
      <c r="C7309" s="130" t="s">
        <v>19421</v>
      </c>
      <c r="D7309" s="130">
        <v>1</v>
      </c>
      <c r="E7309" s="130" t="s">
        <v>12391</v>
      </c>
      <c r="F7309" s="130">
        <v>283520000</v>
      </c>
      <c r="G7309" s="130">
        <v>287688400</v>
      </c>
      <c r="H7309" s="130" t="str">
        <f t="shared" si="228"/>
        <v>KT-980477</v>
      </c>
      <c r="I7309" s="130" t="str">
        <f t="shared" si="229"/>
        <v>AG</v>
      </c>
    </row>
    <row r="7310" spans="1:9" x14ac:dyDescent="0.15">
      <c r="A7310" s="130">
        <v>7308</v>
      </c>
      <c r="B7310" s="130" t="s">
        <v>9266</v>
      </c>
      <c r="C7310" s="130" t="s">
        <v>19422</v>
      </c>
      <c r="D7310" s="130">
        <v>1</v>
      </c>
      <c r="E7310" s="130" t="s">
        <v>12370</v>
      </c>
      <c r="F7310" s="130">
        <v>768560</v>
      </c>
      <c r="G7310" s="130">
        <v>968655</v>
      </c>
      <c r="H7310" s="130" t="str">
        <f t="shared" si="228"/>
        <v>KT-980478</v>
      </c>
      <c r="I7310" s="130" t="str">
        <f t="shared" si="229"/>
        <v/>
      </c>
    </row>
    <row r="7311" spans="1:9" x14ac:dyDescent="0.15">
      <c r="A7311" s="130">
        <v>7309</v>
      </c>
      <c r="B7311" s="130" t="s">
        <v>9267</v>
      </c>
      <c r="C7311" s="130" t="s">
        <v>19423</v>
      </c>
      <c r="D7311" s="130">
        <v>1</v>
      </c>
      <c r="E7311" s="130" t="s">
        <v>12370</v>
      </c>
      <c r="F7311" s="130">
        <v>181116.3</v>
      </c>
      <c r="G7311" s="130">
        <v>245441.3</v>
      </c>
      <c r="H7311" s="130" t="str">
        <f t="shared" si="228"/>
        <v>KT-980479</v>
      </c>
      <c r="I7311" s="130" t="str">
        <f t="shared" si="229"/>
        <v/>
      </c>
    </row>
    <row r="7312" spans="1:9" x14ac:dyDescent="0.15">
      <c r="A7312" s="130">
        <v>7310</v>
      </c>
      <c r="B7312" s="130" t="s">
        <v>9268</v>
      </c>
      <c r="C7312" s="130" t="s">
        <v>19424</v>
      </c>
      <c r="D7312" s="130">
        <v>1</v>
      </c>
      <c r="E7312" s="130" t="s">
        <v>12462</v>
      </c>
      <c r="F7312" s="130">
        <v>2657270000</v>
      </c>
      <c r="G7312" s="130">
        <v>2857190000</v>
      </c>
      <c r="H7312" s="130" t="str">
        <f t="shared" si="228"/>
        <v>KT-980480</v>
      </c>
      <c r="I7312" s="130" t="str">
        <f t="shared" si="229"/>
        <v/>
      </c>
    </row>
    <row r="7313" spans="1:9" x14ac:dyDescent="0.15">
      <c r="A7313" s="130">
        <v>7311</v>
      </c>
      <c r="B7313" s="130" t="s">
        <v>9269</v>
      </c>
      <c r="H7313" s="130" t="str">
        <f t="shared" si="228"/>
        <v>KT-980481</v>
      </c>
      <c r="I7313" s="130" t="str">
        <f t="shared" si="229"/>
        <v/>
      </c>
    </row>
    <row r="7314" spans="1:9" x14ac:dyDescent="0.15">
      <c r="A7314" s="130">
        <v>7312</v>
      </c>
      <c r="B7314" s="130" t="s">
        <v>9270</v>
      </c>
      <c r="H7314" s="130" t="str">
        <f t="shared" si="228"/>
        <v>KT-980482</v>
      </c>
      <c r="I7314" s="130" t="str">
        <f t="shared" si="229"/>
        <v/>
      </c>
    </row>
    <row r="7315" spans="1:9" x14ac:dyDescent="0.15">
      <c r="A7315" s="130">
        <v>7313</v>
      </c>
      <c r="B7315" s="130" t="s">
        <v>9271</v>
      </c>
      <c r="C7315" s="130" t="s">
        <v>13312</v>
      </c>
      <c r="D7315" s="130">
        <v>1000</v>
      </c>
      <c r="E7315" s="130" t="s">
        <v>12368</v>
      </c>
      <c r="F7315" s="130">
        <v>47811500</v>
      </c>
      <c r="G7315" s="130">
        <v>71338300</v>
      </c>
      <c r="H7315" s="130" t="str">
        <f t="shared" si="228"/>
        <v>KT-980483</v>
      </c>
      <c r="I7315" s="130" t="str">
        <f t="shared" si="229"/>
        <v/>
      </c>
    </row>
    <row r="7316" spans="1:9" x14ac:dyDescent="0.15">
      <c r="A7316" s="130">
        <v>7314</v>
      </c>
      <c r="B7316" s="130" t="s">
        <v>9272</v>
      </c>
      <c r="H7316" s="130" t="str">
        <f t="shared" si="228"/>
        <v>KT-980484</v>
      </c>
      <c r="I7316" s="130" t="str">
        <f t="shared" si="229"/>
        <v/>
      </c>
    </row>
    <row r="7317" spans="1:9" x14ac:dyDescent="0.15">
      <c r="A7317" s="130">
        <v>7315</v>
      </c>
      <c r="B7317" s="130" t="s">
        <v>9273</v>
      </c>
      <c r="C7317" s="130" t="s">
        <v>19425</v>
      </c>
      <c r="H7317" s="130" t="str">
        <f t="shared" si="228"/>
        <v>KT-980485</v>
      </c>
      <c r="I7317" s="130" t="str">
        <f t="shared" si="229"/>
        <v/>
      </c>
    </row>
    <row r="7318" spans="1:9" x14ac:dyDescent="0.15">
      <c r="A7318" s="130">
        <v>7316</v>
      </c>
      <c r="B7318" s="130" t="s">
        <v>9274</v>
      </c>
      <c r="C7318" s="130" t="s">
        <v>19426</v>
      </c>
      <c r="D7318" s="130">
        <v>100</v>
      </c>
      <c r="E7318" s="130" t="s">
        <v>19427</v>
      </c>
      <c r="F7318" s="130">
        <v>573608</v>
      </c>
      <c r="G7318" s="130">
        <v>590708</v>
      </c>
      <c r="H7318" s="130" t="str">
        <f t="shared" si="228"/>
        <v>KT-980486</v>
      </c>
      <c r="I7318" s="130" t="str">
        <f t="shared" si="229"/>
        <v>AG</v>
      </c>
    </row>
    <row r="7319" spans="1:9" x14ac:dyDescent="0.15">
      <c r="A7319" s="130">
        <v>7317</v>
      </c>
      <c r="B7319" s="130" t="s">
        <v>9275</v>
      </c>
      <c r="C7319" s="130" t="s">
        <v>19428</v>
      </c>
      <c r="D7319" s="130">
        <v>1</v>
      </c>
      <c r="E7319" s="130" t="s">
        <v>19427</v>
      </c>
      <c r="F7319" s="130">
        <v>470</v>
      </c>
      <c r="G7319" s="130">
        <v>160</v>
      </c>
      <c r="H7319" s="130" t="str">
        <f t="shared" si="228"/>
        <v>KT-980487</v>
      </c>
      <c r="I7319" s="130" t="str">
        <f t="shared" si="229"/>
        <v/>
      </c>
    </row>
    <row r="7320" spans="1:9" x14ac:dyDescent="0.15">
      <c r="A7320" s="130">
        <v>7318</v>
      </c>
      <c r="B7320" s="130" t="s">
        <v>9276</v>
      </c>
      <c r="C7320" s="130" t="s">
        <v>19429</v>
      </c>
      <c r="H7320" s="130" t="str">
        <f t="shared" si="228"/>
        <v>KT-980488</v>
      </c>
      <c r="I7320" s="130" t="str">
        <f t="shared" si="229"/>
        <v/>
      </c>
    </row>
    <row r="7321" spans="1:9" x14ac:dyDescent="0.15">
      <c r="A7321" s="130">
        <v>7319</v>
      </c>
      <c r="B7321" s="130" t="s">
        <v>9277</v>
      </c>
      <c r="C7321" s="130" t="s">
        <v>19430</v>
      </c>
      <c r="D7321" s="130">
        <v>0</v>
      </c>
      <c r="F7321" s="130">
        <v>0</v>
      </c>
      <c r="G7321" s="130">
        <v>0</v>
      </c>
      <c r="H7321" s="130" t="str">
        <f t="shared" si="228"/>
        <v>KT-980489</v>
      </c>
      <c r="I7321" s="130" t="str">
        <f t="shared" si="229"/>
        <v/>
      </c>
    </row>
    <row r="7322" spans="1:9" x14ac:dyDescent="0.15">
      <c r="A7322" s="130">
        <v>7320</v>
      </c>
      <c r="B7322" s="130" t="s">
        <v>9278</v>
      </c>
      <c r="C7322" s="130" t="s">
        <v>13327</v>
      </c>
      <c r="D7322" s="130">
        <v>1000</v>
      </c>
      <c r="E7322" s="130" t="s">
        <v>12372</v>
      </c>
      <c r="F7322" s="130">
        <v>5500000</v>
      </c>
      <c r="G7322" s="130">
        <v>7050000</v>
      </c>
      <c r="H7322" s="130" t="str">
        <f t="shared" si="228"/>
        <v>KT-980490</v>
      </c>
      <c r="I7322" s="130" t="str">
        <f t="shared" si="229"/>
        <v/>
      </c>
    </row>
    <row r="7323" spans="1:9" x14ac:dyDescent="0.15">
      <c r="A7323" s="130">
        <v>7321</v>
      </c>
      <c r="B7323" s="130" t="s">
        <v>9279</v>
      </c>
      <c r="C7323" s="130" t="s">
        <v>19431</v>
      </c>
      <c r="D7323" s="130">
        <v>100</v>
      </c>
      <c r="E7323" s="130" t="s">
        <v>12355</v>
      </c>
      <c r="F7323" s="130">
        <v>3583650</v>
      </c>
      <c r="G7323" s="130">
        <v>5493600</v>
      </c>
      <c r="H7323" s="130" t="str">
        <f t="shared" si="228"/>
        <v>KT-980491</v>
      </c>
      <c r="I7323" s="130" t="str">
        <f t="shared" si="229"/>
        <v/>
      </c>
    </row>
    <row r="7324" spans="1:9" x14ac:dyDescent="0.15">
      <c r="A7324" s="130">
        <v>7322</v>
      </c>
      <c r="B7324" s="130" t="s">
        <v>9280</v>
      </c>
      <c r="C7324" s="130" t="s">
        <v>19432</v>
      </c>
      <c r="D7324" s="130">
        <v>100</v>
      </c>
      <c r="E7324" s="130" t="s">
        <v>12355</v>
      </c>
      <c r="F7324" s="130">
        <v>21860200</v>
      </c>
      <c r="G7324" s="130">
        <v>22179540</v>
      </c>
      <c r="H7324" s="130" t="str">
        <f t="shared" si="228"/>
        <v>KT-980492</v>
      </c>
      <c r="I7324" s="130" t="str">
        <f t="shared" si="229"/>
        <v/>
      </c>
    </row>
    <row r="7325" spans="1:9" x14ac:dyDescent="0.15">
      <c r="A7325" s="130">
        <v>7323</v>
      </c>
      <c r="B7325" s="130" t="s">
        <v>9281</v>
      </c>
      <c r="C7325" s="130" t="s">
        <v>19433</v>
      </c>
      <c r="D7325" s="130">
        <v>0</v>
      </c>
      <c r="E7325" s="130">
        <v>0</v>
      </c>
      <c r="F7325" s="130">
        <v>0</v>
      </c>
      <c r="G7325" s="130">
        <v>0</v>
      </c>
      <c r="H7325" s="130" t="str">
        <f t="shared" si="228"/>
        <v>KT-980493</v>
      </c>
      <c r="I7325" s="130" t="str">
        <f t="shared" si="229"/>
        <v/>
      </c>
    </row>
    <row r="7326" spans="1:9" x14ac:dyDescent="0.15">
      <c r="A7326" s="130">
        <v>7324</v>
      </c>
      <c r="B7326" s="130" t="s">
        <v>9282</v>
      </c>
      <c r="H7326" s="130" t="str">
        <f t="shared" si="228"/>
        <v>KT-980494</v>
      </c>
      <c r="I7326" s="130" t="str">
        <f t="shared" si="229"/>
        <v/>
      </c>
    </row>
    <row r="7327" spans="1:9" x14ac:dyDescent="0.15">
      <c r="A7327" s="130">
        <v>7325</v>
      </c>
      <c r="B7327" s="130" t="s">
        <v>9283</v>
      </c>
      <c r="C7327" s="130" t="s">
        <v>19434</v>
      </c>
      <c r="H7327" s="130" t="str">
        <f t="shared" si="228"/>
        <v>KT-980495</v>
      </c>
      <c r="I7327" s="130" t="str">
        <f t="shared" si="229"/>
        <v/>
      </c>
    </row>
    <row r="7328" spans="1:9" x14ac:dyDescent="0.15">
      <c r="A7328" s="130">
        <v>7326</v>
      </c>
      <c r="B7328" s="130" t="s">
        <v>9284</v>
      </c>
      <c r="C7328" s="130" t="s">
        <v>19435</v>
      </c>
      <c r="D7328" s="130">
        <v>6000</v>
      </c>
      <c r="E7328" s="130" t="s">
        <v>12361</v>
      </c>
      <c r="F7328" s="130">
        <v>24780000</v>
      </c>
      <c r="G7328" s="130">
        <v>30720000</v>
      </c>
      <c r="H7328" s="130" t="str">
        <f t="shared" si="228"/>
        <v>KT-980496</v>
      </c>
      <c r="I7328" s="130" t="str">
        <f t="shared" si="229"/>
        <v>VG</v>
      </c>
    </row>
    <row r="7329" spans="1:9" x14ac:dyDescent="0.15">
      <c r="A7329" s="130">
        <v>7327</v>
      </c>
      <c r="B7329" s="130" t="s">
        <v>9285</v>
      </c>
      <c r="C7329" s="130" t="s">
        <v>19436</v>
      </c>
      <c r="H7329" s="130" t="str">
        <f t="shared" si="228"/>
        <v>KT-980497</v>
      </c>
      <c r="I7329" s="130" t="str">
        <f t="shared" si="229"/>
        <v/>
      </c>
    </row>
    <row r="7330" spans="1:9" x14ac:dyDescent="0.15">
      <c r="A7330" s="130">
        <v>7328</v>
      </c>
      <c r="B7330" s="130" t="s">
        <v>9286</v>
      </c>
      <c r="C7330" s="130" t="s">
        <v>19437</v>
      </c>
      <c r="H7330" s="130" t="str">
        <f t="shared" si="228"/>
        <v>KT-980498</v>
      </c>
      <c r="I7330" s="130" t="str">
        <f t="shared" si="229"/>
        <v/>
      </c>
    </row>
    <row r="7331" spans="1:9" x14ac:dyDescent="0.15">
      <c r="A7331" s="130">
        <v>7329</v>
      </c>
      <c r="B7331" s="130" t="s">
        <v>9287</v>
      </c>
      <c r="C7331" s="130" t="s">
        <v>19438</v>
      </c>
      <c r="D7331" s="130">
        <v>100</v>
      </c>
      <c r="E7331" s="130" t="s">
        <v>12372</v>
      </c>
      <c r="F7331" s="130">
        <v>3006000</v>
      </c>
      <c r="G7331" s="130">
        <v>2566000</v>
      </c>
      <c r="H7331" s="130" t="str">
        <f t="shared" si="228"/>
        <v>KT-980499</v>
      </c>
      <c r="I7331" s="130" t="str">
        <f t="shared" si="229"/>
        <v/>
      </c>
    </row>
    <row r="7332" spans="1:9" x14ac:dyDescent="0.15">
      <c r="A7332" s="130">
        <v>7330</v>
      </c>
      <c r="B7332" s="130" t="s">
        <v>9288</v>
      </c>
      <c r="C7332" s="130" t="s">
        <v>19439</v>
      </c>
      <c r="D7332" s="130">
        <v>1</v>
      </c>
      <c r="E7332" s="130" t="s">
        <v>19440</v>
      </c>
      <c r="F7332" s="130">
        <v>470000</v>
      </c>
      <c r="G7332" s="130">
        <v>585000</v>
      </c>
      <c r="H7332" s="130" t="str">
        <f t="shared" si="228"/>
        <v>KT-980500</v>
      </c>
      <c r="I7332" s="130" t="str">
        <f t="shared" si="229"/>
        <v/>
      </c>
    </row>
    <row r="7333" spans="1:9" x14ac:dyDescent="0.15">
      <c r="A7333" s="130">
        <v>7331</v>
      </c>
      <c r="B7333" s="130" t="s">
        <v>9289</v>
      </c>
      <c r="H7333" s="130" t="str">
        <f t="shared" si="228"/>
        <v>KT-980501</v>
      </c>
      <c r="I7333" s="130" t="str">
        <f t="shared" si="229"/>
        <v/>
      </c>
    </row>
    <row r="7334" spans="1:9" x14ac:dyDescent="0.15">
      <c r="A7334" s="130">
        <v>7332</v>
      </c>
      <c r="B7334" s="130" t="s">
        <v>9290</v>
      </c>
      <c r="C7334" s="130" t="s">
        <v>2296</v>
      </c>
      <c r="D7334" s="130">
        <v>50</v>
      </c>
      <c r="E7334" s="130" t="s">
        <v>12355</v>
      </c>
      <c r="F7334" s="130">
        <v>95771950</v>
      </c>
      <c r="G7334" s="130">
        <v>200550370</v>
      </c>
      <c r="H7334" s="130" t="str">
        <f t="shared" si="228"/>
        <v>KT-980502</v>
      </c>
      <c r="I7334" s="130" t="str">
        <f t="shared" si="229"/>
        <v/>
      </c>
    </row>
    <row r="7335" spans="1:9" x14ac:dyDescent="0.15">
      <c r="A7335" s="130">
        <v>7333</v>
      </c>
      <c r="B7335" s="130" t="s">
        <v>9291</v>
      </c>
      <c r="C7335" s="130" t="s">
        <v>19441</v>
      </c>
      <c r="D7335" s="130">
        <v>1</v>
      </c>
      <c r="E7335" s="130" t="s">
        <v>12372</v>
      </c>
      <c r="F7335" s="130">
        <v>2242</v>
      </c>
      <c r="G7335" s="130">
        <v>2964</v>
      </c>
      <c r="H7335" s="130" t="str">
        <f t="shared" si="228"/>
        <v>KT-980503</v>
      </c>
      <c r="I7335" s="130" t="str">
        <f t="shared" si="229"/>
        <v/>
      </c>
    </row>
    <row r="7336" spans="1:9" x14ac:dyDescent="0.15">
      <c r="A7336" s="130">
        <v>7334</v>
      </c>
      <c r="B7336" s="130" t="s">
        <v>9292</v>
      </c>
      <c r="C7336" s="130" t="s">
        <v>17247</v>
      </c>
      <c r="D7336" s="130">
        <v>100</v>
      </c>
      <c r="E7336" s="130" t="s">
        <v>16655</v>
      </c>
      <c r="F7336" s="130">
        <v>535000</v>
      </c>
      <c r="G7336" s="130">
        <v>560000</v>
      </c>
      <c r="H7336" s="130" t="str">
        <f t="shared" si="228"/>
        <v>KT-980504</v>
      </c>
      <c r="I7336" s="130" t="str">
        <f t="shared" si="229"/>
        <v>AG</v>
      </c>
    </row>
    <row r="7337" spans="1:9" x14ac:dyDescent="0.15">
      <c r="A7337" s="130">
        <v>7335</v>
      </c>
      <c r="B7337" s="130" t="s">
        <v>9293</v>
      </c>
      <c r="C7337" s="130" t="s">
        <v>19442</v>
      </c>
      <c r="D7337" s="130">
        <v>1000</v>
      </c>
      <c r="E7337" s="130" t="s">
        <v>12361</v>
      </c>
      <c r="F7337" s="130">
        <v>1712000</v>
      </c>
      <c r="G7337" s="130">
        <v>2843000</v>
      </c>
      <c r="H7337" s="130" t="str">
        <f t="shared" si="228"/>
        <v>KT-980505</v>
      </c>
      <c r="I7337" s="130" t="str">
        <f t="shared" si="229"/>
        <v>AG</v>
      </c>
    </row>
    <row r="7338" spans="1:9" x14ac:dyDescent="0.15">
      <c r="A7338" s="130">
        <v>7336</v>
      </c>
      <c r="B7338" s="130" t="s">
        <v>9294</v>
      </c>
      <c r="C7338" s="130" t="s">
        <v>19443</v>
      </c>
      <c r="D7338" s="130">
        <v>1</v>
      </c>
      <c r="E7338" s="130" t="s">
        <v>12361</v>
      </c>
      <c r="F7338" s="130">
        <v>92059</v>
      </c>
      <c r="G7338" s="130">
        <v>102488</v>
      </c>
      <c r="H7338" s="130" t="str">
        <f t="shared" si="228"/>
        <v>KT-980506</v>
      </c>
      <c r="I7338" s="130" t="str">
        <f t="shared" si="229"/>
        <v>AG</v>
      </c>
    </row>
    <row r="7339" spans="1:9" x14ac:dyDescent="0.15">
      <c r="A7339" s="130">
        <v>7337</v>
      </c>
      <c r="B7339" s="130" t="s">
        <v>9295</v>
      </c>
      <c r="C7339" s="130" t="s">
        <v>15139</v>
      </c>
      <c r="H7339" s="130" t="str">
        <f t="shared" si="228"/>
        <v>KT-980507</v>
      </c>
      <c r="I7339" s="130" t="str">
        <f t="shared" si="229"/>
        <v/>
      </c>
    </row>
    <row r="7340" spans="1:9" x14ac:dyDescent="0.15">
      <c r="A7340" s="130">
        <v>7338</v>
      </c>
      <c r="B7340" s="130" t="s">
        <v>9296</v>
      </c>
      <c r="C7340" s="130" t="s">
        <v>19444</v>
      </c>
      <c r="D7340" s="130">
        <v>3000</v>
      </c>
      <c r="E7340" s="130" t="s">
        <v>12361</v>
      </c>
      <c r="F7340" s="130">
        <v>30876000</v>
      </c>
      <c r="G7340" s="130">
        <v>7468300</v>
      </c>
      <c r="H7340" s="130" t="str">
        <f t="shared" si="228"/>
        <v>KT-980508</v>
      </c>
      <c r="I7340" s="130" t="str">
        <f t="shared" si="229"/>
        <v>VG</v>
      </c>
    </row>
    <row r="7341" spans="1:9" x14ac:dyDescent="0.15">
      <c r="A7341" s="130">
        <v>7339</v>
      </c>
      <c r="B7341" s="130" t="s">
        <v>9297</v>
      </c>
      <c r="C7341" s="130" t="s">
        <v>19445</v>
      </c>
      <c r="D7341" s="130">
        <v>0</v>
      </c>
      <c r="E7341" s="130" t="s">
        <v>12355</v>
      </c>
      <c r="F7341" s="130">
        <v>0</v>
      </c>
      <c r="G7341" s="130">
        <v>0</v>
      </c>
      <c r="H7341" s="130" t="str">
        <f t="shared" si="228"/>
        <v>KT-980509</v>
      </c>
      <c r="I7341" s="130" t="str">
        <f t="shared" si="229"/>
        <v/>
      </c>
    </row>
    <row r="7342" spans="1:9" x14ac:dyDescent="0.15">
      <c r="A7342" s="130">
        <v>7340</v>
      </c>
      <c r="B7342" s="130" t="s">
        <v>9298</v>
      </c>
      <c r="C7342" s="130" t="s">
        <v>19446</v>
      </c>
      <c r="D7342" s="130">
        <v>0</v>
      </c>
      <c r="E7342" s="130" t="s">
        <v>12355</v>
      </c>
      <c r="F7342" s="130">
        <v>0</v>
      </c>
      <c r="G7342" s="130">
        <v>0</v>
      </c>
      <c r="H7342" s="130" t="str">
        <f t="shared" si="228"/>
        <v>KT-980510</v>
      </c>
      <c r="I7342" s="130" t="str">
        <f t="shared" si="229"/>
        <v/>
      </c>
    </row>
    <row r="7343" spans="1:9" x14ac:dyDescent="0.15">
      <c r="A7343" s="130">
        <v>7341</v>
      </c>
      <c r="B7343" s="130" t="s">
        <v>9299</v>
      </c>
      <c r="C7343" s="130" t="s">
        <v>19447</v>
      </c>
      <c r="D7343" s="130">
        <v>0</v>
      </c>
      <c r="E7343" s="130" t="s">
        <v>12355</v>
      </c>
      <c r="F7343" s="130">
        <v>0</v>
      </c>
      <c r="G7343" s="130">
        <v>0</v>
      </c>
      <c r="H7343" s="130" t="str">
        <f t="shared" si="228"/>
        <v>KT-980511</v>
      </c>
      <c r="I7343" s="130" t="str">
        <f t="shared" si="229"/>
        <v/>
      </c>
    </row>
    <row r="7344" spans="1:9" x14ac:dyDescent="0.15">
      <c r="A7344" s="130">
        <v>7342</v>
      </c>
      <c r="B7344" s="130" t="s">
        <v>9300</v>
      </c>
      <c r="H7344" s="130" t="str">
        <f t="shared" si="228"/>
        <v>KT-980512</v>
      </c>
      <c r="I7344" s="130" t="str">
        <f t="shared" si="229"/>
        <v/>
      </c>
    </row>
    <row r="7345" spans="1:9" x14ac:dyDescent="0.15">
      <c r="A7345" s="130">
        <v>7343</v>
      </c>
      <c r="B7345" s="130" t="s">
        <v>9301</v>
      </c>
      <c r="C7345" s="130" t="s">
        <v>19448</v>
      </c>
      <c r="D7345" s="130">
        <v>1</v>
      </c>
      <c r="E7345" s="130" t="s">
        <v>12355</v>
      </c>
      <c r="F7345" s="130">
        <v>230000</v>
      </c>
      <c r="G7345" s="130">
        <v>135000</v>
      </c>
      <c r="H7345" s="130" t="str">
        <f t="shared" si="228"/>
        <v>KT-980513</v>
      </c>
      <c r="I7345" s="130" t="str">
        <f t="shared" si="229"/>
        <v/>
      </c>
    </row>
    <row r="7346" spans="1:9" x14ac:dyDescent="0.15">
      <c r="A7346" s="130">
        <v>7344</v>
      </c>
      <c r="B7346" s="130" t="s">
        <v>9302</v>
      </c>
      <c r="H7346" s="130" t="str">
        <f t="shared" si="228"/>
        <v>KT-980514</v>
      </c>
      <c r="I7346" s="130" t="str">
        <f t="shared" si="229"/>
        <v/>
      </c>
    </row>
    <row r="7347" spans="1:9" x14ac:dyDescent="0.15">
      <c r="A7347" s="130">
        <v>7345</v>
      </c>
      <c r="B7347" s="130" t="s">
        <v>9303</v>
      </c>
      <c r="H7347" s="130" t="str">
        <f t="shared" si="228"/>
        <v>KT-980515</v>
      </c>
      <c r="I7347" s="130" t="str">
        <f t="shared" si="229"/>
        <v/>
      </c>
    </row>
    <row r="7348" spans="1:9" x14ac:dyDescent="0.15">
      <c r="A7348" s="130">
        <v>7346</v>
      </c>
      <c r="B7348" s="130" t="s">
        <v>9304</v>
      </c>
      <c r="H7348" s="130" t="str">
        <f t="shared" si="228"/>
        <v>KT-980516</v>
      </c>
      <c r="I7348" s="130" t="str">
        <f t="shared" si="229"/>
        <v/>
      </c>
    </row>
    <row r="7349" spans="1:9" x14ac:dyDescent="0.15">
      <c r="A7349" s="130">
        <v>7347</v>
      </c>
      <c r="B7349" s="130" t="s">
        <v>9305</v>
      </c>
      <c r="H7349" s="130" t="str">
        <f t="shared" si="228"/>
        <v>KT-980517</v>
      </c>
      <c r="I7349" s="130" t="str">
        <f t="shared" si="229"/>
        <v/>
      </c>
    </row>
    <row r="7350" spans="1:9" x14ac:dyDescent="0.15">
      <c r="A7350" s="130">
        <v>7348</v>
      </c>
      <c r="B7350" s="130" t="s">
        <v>9306</v>
      </c>
      <c r="C7350" s="130" t="s">
        <v>15139</v>
      </c>
      <c r="D7350" s="130">
        <v>1000</v>
      </c>
      <c r="E7350" s="130" t="s">
        <v>12355</v>
      </c>
      <c r="F7350" s="130">
        <v>1079815673</v>
      </c>
      <c r="G7350" s="130">
        <v>1116000320</v>
      </c>
      <c r="H7350" s="130" t="str">
        <f t="shared" si="228"/>
        <v>KT-980518</v>
      </c>
      <c r="I7350" s="130" t="str">
        <f t="shared" si="229"/>
        <v/>
      </c>
    </row>
    <row r="7351" spans="1:9" x14ac:dyDescent="0.15">
      <c r="A7351" s="130">
        <v>7349</v>
      </c>
      <c r="B7351" s="130" t="s">
        <v>9307</v>
      </c>
      <c r="C7351" s="130" t="s">
        <v>19449</v>
      </c>
      <c r="D7351" s="130">
        <v>1</v>
      </c>
      <c r="E7351" s="130" t="s">
        <v>12688</v>
      </c>
      <c r="F7351" s="130">
        <v>0</v>
      </c>
      <c r="G7351" s="130">
        <v>0</v>
      </c>
      <c r="H7351" s="130" t="str">
        <f t="shared" si="228"/>
        <v>KT-980519</v>
      </c>
      <c r="I7351" s="130" t="str">
        <f t="shared" si="229"/>
        <v/>
      </c>
    </row>
    <row r="7352" spans="1:9" x14ac:dyDescent="0.15">
      <c r="A7352" s="130">
        <v>7350</v>
      </c>
      <c r="B7352" s="130" t="s">
        <v>9308</v>
      </c>
      <c r="C7352" s="130" t="s">
        <v>19450</v>
      </c>
      <c r="D7352" s="130">
        <v>1</v>
      </c>
      <c r="E7352" s="130" t="s">
        <v>12457</v>
      </c>
      <c r="F7352" s="130">
        <v>2784000</v>
      </c>
      <c r="G7352" s="130">
        <v>4104000</v>
      </c>
      <c r="H7352" s="130" t="str">
        <f t="shared" si="228"/>
        <v>KT-980520</v>
      </c>
      <c r="I7352" s="130" t="str">
        <f t="shared" si="229"/>
        <v/>
      </c>
    </row>
    <row r="7353" spans="1:9" x14ac:dyDescent="0.15">
      <c r="A7353" s="130">
        <v>7351</v>
      </c>
      <c r="B7353" s="130" t="s">
        <v>9309</v>
      </c>
      <c r="C7353" s="130" t="s">
        <v>19451</v>
      </c>
      <c r="D7353" s="130">
        <v>1</v>
      </c>
      <c r="E7353" s="130" t="s">
        <v>12610</v>
      </c>
      <c r="F7353" s="130">
        <v>1000000</v>
      </c>
      <c r="G7353" s="130">
        <v>1500000</v>
      </c>
      <c r="H7353" s="130" t="str">
        <f t="shared" si="228"/>
        <v>KT-980521</v>
      </c>
      <c r="I7353" s="130" t="str">
        <f t="shared" si="229"/>
        <v/>
      </c>
    </row>
    <row r="7354" spans="1:9" x14ac:dyDescent="0.15">
      <c r="A7354" s="130">
        <v>7352</v>
      </c>
      <c r="B7354" s="130" t="s">
        <v>9310</v>
      </c>
      <c r="C7354" s="130" t="s">
        <v>19452</v>
      </c>
      <c r="D7354" s="130">
        <v>0</v>
      </c>
      <c r="F7354" s="130">
        <v>0</v>
      </c>
      <c r="G7354" s="130">
        <v>0</v>
      </c>
      <c r="H7354" s="130" t="str">
        <f t="shared" si="228"/>
        <v>KT-980522</v>
      </c>
      <c r="I7354" s="130" t="str">
        <f t="shared" si="229"/>
        <v/>
      </c>
    </row>
    <row r="7355" spans="1:9" x14ac:dyDescent="0.15">
      <c r="A7355" s="130">
        <v>7353</v>
      </c>
      <c r="B7355" s="130" t="s">
        <v>9311</v>
      </c>
      <c r="C7355" s="130" t="s">
        <v>19453</v>
      </c>
      <c r="D7355" s="130">
        <v>1</v>
      </c>
      <c r="E7355" s="130" t="s">
        <v>12403</v>
      </c>
      <c r="F7355" s="130">
        <v>475000</v>
      </c>
      <c r="G7355" s="130">
        <v>488000</v>
      </c>
      <c r="H7355" s="130" t="str">
        <f t="shared" si="228"/>
        <v>KT-980523</v>
      </c>
      <c r="I7355" s="130" t="str">
        <f t="shared" si="229"/>
        <v>AG</v>
      </c>
    </row>
    <row r="7356" spans="1:9" x14ac:dyDescent="0.15">
      <c r="A7356" s="130">
        <v>7354</v>
      </c>
      <c r="B7356" s="130" t="s">
        <v>9312</v>
      </c>
      <c r="C7356" s="130" t="s">
        <v>19454</v>
      </c>
      <c r="H7356" s="130" t="str">
        <f t="shared" si="228"/>
        <v>KT-980524</v>
      </c>
      <c r="I7356" s="130" t="str">
        <f t="shared" si="229"/>
        <v/>
      </c>
    </row>
    <row r="7357" spans="1:9" x14ac:dyDescent="0.15">
      <c r="A7357" s="130">
        <v>7355</v>
      </c>
      <c r="B7357" s="130" t="s">
        <v>9313</v>
      </c>
      <c r="C7357" s="130" t="s">
        <v>14157</v>
      </c>
      <c r="H7357" s="130" t="str">
        <f t="shared" si="228"/>
        <v>KT-980526</v>
      </c>
      <c r="I7357" s="130" t="str">
        <f t="shared" si="229"/>
        <v/>
      </c>
    </row>
    <row r="7358" spans="1:9" x14ac:dyDescent="0.15">
      <c r="A7358" s="130">
        <v>7356</v>
      </c>
      <c r="B7358" s="130" t="s">
        <v>9314</v>
      </c>
      <c r="C7358" s="130" t="s">
        <v>12357</v>
      </c>
      <c r="H7358" s="130" t="str">
        <f t="shared" si="228"/>
        <v>KT-980527</v>
      </c>
      <c r="I7358" s="130" t="str">
        <f t="shared" si="229"/>
        <v/>
      </c>
    </row>
    <row r="7359" spans="1:9" x14ac:dyDescent="0.15">
      <c r="A7359" s="130">
        <v>7357</v>
      </c>
      <c r="B7359" s="130" t="s">
        <v>9315</v>
      </c>
      <c r="C7359" s="130" t="s">
        <v>12357</v>
      </c>
      <c r="H7359" s="130" t="str">
        <f t="shared" si="228"/>
        <v>KT-980528</v>
      </c>
      <c r="I7359" s="130" t="str">
        <f t="shared" si="229"/>
        <v/>
      </c>
    </row>
    <row r="7360" spans="1:9" x14ac:dyDescent="0.15">
      <c r="A7360" s="130">
        <v>7358</v>
      </c>
      <c r="B7360" s="130" t="s">
        <v>9316</v>
      </c>
      <c r="H7360" s="130" t="str">
        <f t="shared" si="228"/>
        <v>KT-980529</v>
      </c>
      <c r="I7360" s="130" t="str">
        <f t="shared" si="229"/>
        <v/>
      </c>
    </row>
    <row r="7361" spans="1:9" x14ac:dyDescent="0.15">
      <c r="A7361" s="130">
        <v>7359</v>
      </c>
      <c r="B7361" s="130" t="s">
        <v>9317</v>
      </c>
      <c r="H7361" s="130" t="str">
        <f t="shared" si="228"/>
        <v>KT-980530</v>
      </c>
      <c r="I7361" s="130" t="str">
        <f t="shared" si="229"/>
        <v/>
      </c>
    </row>
    <row r="7362" spans="1:9" x14ac:dyDescent="0.15">
      <c r="A7362" s="130">
        <v>7360</v>
      </c>
      <c r="B7362" s="130" t="s">
        <v>9318</v>
      </c>
      <c r="H7362" s="130" t="str">
        <f t="shared" si="228"/>
        <v>KT-980531</v>
      </c>
      <c r="I7362" s="130" t="str">
        <f t="shared" si="229"/>
        <v/>
      </c>
    </row>
    <row r="7363" spans="1:9" x14ac:dyDescent="0.15">
      <c r="A7363" s="130">
        <v>7361</v>
      </c>
      <c r="B7363" s="130" t="s">
        <v>9319</v>
      </c>
      <c r="H7363" s="130" t="str">
        <f t="shared" si="228"/>
        <v>KT-980532</v>
      </c>
      <c r="I7363" s="130" t="str">
        <f t="shared" si="229"/>
        <v/>
      </c>
    </row>
    <row r="7364" spans="1:9" x14ac:dyDescent="0.15">
      <c r="A7364" s="130">
        <v>7362</v>
      </c>
      <c r="B7364" s="130" t="s">
        <v>9320</v>
      </c>
      <c r="H7364" s="130" t="str">
        <f t="shared" ref="H7364:H7427" si="230">LEFT(B7364,FIND("-",B7364)+6)</f>
        <v>KT-980533</v>
      </c>
      <c r="I7364" s="130" t="str">
        <f t="shared" ref="I7364:I7427" si="231">RIGHT(B7364,LEN(B7364)-FIND("-",B7364)-7)</f>
        <v/>
      </c>
    </row>
    <row r="7365" spans="1:9" x14ac:dyDescent="0.15">
      <c r="A7365" s="130">
        <v>7363</v>
      </c>
      <c r="B7365" s="130" t="s">
        <v>9321</v>
      </c>
      <c r="C7365" s="130" t="s">
        <v>19455</v>
      </c>
      <c r="D7365" s="130">
        <v>1</v>
      </c>
      <c r="E7365" s="130" t="s">
        <v>12391</v>
      </c>
      <c r="F7365" s="130">
        <v>253478800</v>
      </c>
      <c r="G7365" s="130">
        <v>289439900</v>
      </c>
      <c r="H7365" s="130" t="str">
        <f t="shared" si="230"/>
        <v>KT-980534</v>
      </c>
      <c r="I7365" s="130" t="str">
        <f t="shared" si="231"/>
        <v>AG</v>
      </c>
    </row>
    <row r="7366" spans="1:9" x14ac:dyDescent="0.15">
      <c r="A7366" s="130">
        <v>7364</v>
      </c>
      <c r="B7366" s="130" t="s">
        <v>9322</v>
      </c>
      <c r="H7366" s="130" t="str">
        <f t="shared" si="230"/>
        <v>KT-980535</v>
      </c>
      <c r="I7366" s="130" t="str">
        <f t="shared" si="231"/>
        <v/>
      </c>
    </row>
    <row r="7367" spans="1:9" x14ac:dyDescent="0.15">
      <c r="A7367" s="130">
        <v>7365</v>
      </c>
      <c r="B7367" s="130" t="s">
        <v>9323</v>
      </c>
      <c r="C7367" s="130" t="s">
        <v>19456</v>
      </c>
      <c r="D7367" s="130">
        <v>1</v>
      </c>
      <c r="E7367" s="130" t="s">
        <v>12361</v>
      </c>
      <c r="F7367" s="130">
        <v>16000</v>
      </c>
      <c r="G7367" s="130">
        <v>12000</v>
      </c>
      <c r="H7367" s="130" t="str">
        <f t="shared" si="230"/>
        <v>KT-980536</v>
      </c>
      <c r="I7367" s="130" t="str">
        <f t="shared" si="231"/>
        <v/>
      </c>
    </row>
    <row r="7368" spans="1:9" x14ac:dyDescent="0.15">
      <c r="A7368" s="130">
        <v>7366</v>
      </c>
      <c r="B7368" s="130" t="s">
        <v>9324</v>
      </c>
      <c r="H7368" s="130" t="str">
        <f t="shared" si="230"/>
        <v>KT-980537</v>
      </c>
      <c r="I7368" s="130" t="str">
        <f t="shared" si="231"/>
        <v/>
      </c>
    </row>
    <row r="7369" spans="1:9" x14ac:dyDescent="0.15">
      <c r="A7369" s="130">
        <v>7367</v>
      </c>
      <c r="B7369" s="130" t="s">
        <v>9325</v>
      </c>
      <c r="C7369" s="130" t="s">
        <v>19457</v>
      </c>
      <c r="H7369" s="130" t="str">
        <f t="shared" si="230"/>
        <v>KT-980538</v>
      </c>
      <c r="I7369" s="130" t="str">
        <f t="shared" si="231"/>
        <v/>
      </c>
    </row>
    <row r="7370" spans="1:9" x14ac:dyDescent="0.15">
      <c r="A7370" s="130">
        <v>7368</v>
      </c>
      <c r="B7370" s="130" t="s">
        <v>9326</v>
      </c>
      <c r="C7370" s="130" t="s">
        <v>19458</v>
      </c>
      <c r="D7370" s="130">
        <v>1</v>
      </c>
      <c r="E7370" s="130" t="s">
        <v>12446</v>
      </c>
      <c r="F7370" s="130">
        <v>1800000000</v>
      </c>
      <c r="G7370" s="130">
        <v>1900000560</v>
      </c>
      <c r="H7370" s="130" t="str">
        <f t="shared" si="230"/>
        <v>KT-980539</v>
      </c>
      <c r="I7370" s="130" t="str">
        <f t="shared" si="231"/>
        <v>AG</v>
      </c>
    </row>
    <row r="7371" spans="1:9" x14ac:dyDescent="0.15">
      <c r="A7371" s="130">
        <v>7369</v>
      </c>
      <c r="B7371" s="130" t="s">
        <v>9327</v>
      </c>
      <c r="C7371" s="130" t="s">
        <v>19459</v>
      </c>
      <c r="D7371" s="130">
        <v>1</v>
      </c>
      <c r="E7371" s="130" t="s">
        <v>12676</v>
      </c>
      <c r="F7371" s="130">
        <v>0</v>
      </c>
      <c r="G7371" s="130">
        <v>0</v>
      </c>
      <c r="H7371" s="130" t="str">
        <f t="shared" si="230"/>
        <v>KT-980540</v>
      </c>
      <c r="I7371" s="130" t="str">
        <f t="shared" si="231"/>
        <v/>
      </c>
    </row>
    <row r="7372" spans="1:9" x14ac:dyDescent="0.15">
      <c r="A7372" s="130">
        <v>7370</v>
      </c>
      <c r="B7372" s="130" t="s">
        <v>9328</v>
      </c>
      <c r="C7372" s="130" t="s">
        <v>19460</v>
      </c>
      <c r="D7372" s="130">
        <v>1</v>
      </c>
      <c r="E7372" s="130" t="s">
        <v>19461</v>
      </c>
      <c r="F7372" s="130">
        <v>695000</v>
      </c>
      <c r="G7372" s="130">
        <v>732000</v>
      </c>
      <c r="H7372" s="130" t="str">
        <f t="shared" si="230"/>
        <v>KT-980541</v>
      </c>
      <c r="I7372" s="130" t="str">
        <f t="shared" si="231"/>
        <v/>
      </c>
    </row>
    <row r="7373" spans="1:9" x14ac:dyDescent="0.15">
      <c r="A7373" s="130">
        <v>7371</v>
      </c>
      <c r="B7373" s="130" t="s">
        <v>9329</v>
      </c>
      <c r="C7373" s="130" t="s">
        <v>19462</v>
      </c>
      <c r="H7373" s="130" t="str">
        <f t="shared" si="230"/>
        <v>KT-980542</v>
      </c>
      <c r="I7373" s="130" t="str">
        <f t="shared" si="231"/>
        <v/>
      </c>
    </row>
    <row r="7374" spans="1:9" x14ac:dyDescent="0.15">
      <c r="A7374" s="130">
        <v>7372</v>
      </c>
      <c r="B7374" s="130" t="s">
        <v>9330</v>
      </c>
      <c r="H7374" s="130" t="str">
        <f t="shared" si="230"/>
        <v>KT-980543</v>
      </c>
      <c r="I7374" s="130" t="str">
        <f t="shared" si="231"/>
        <v/>
      </c>
    </row>
    <row r="7375" spans="1:9" x14ac:dyDescent="0.15">
      <c r="A7375" s="130">
        <v>7373</v>
      </c>
      <c r="B7375" s="130" t="s">
        <v>9331</v>
      </c>
      <c r="C7375" s="130" t="s">
        <v>385</v>
      </c>
      <c r="D7375" s="130">
        <v>72</v>
      </c>
      <c r="E7375" s="130" t="s">
        <v>15100</v>
      </c>
      <c r="F7375" s="130">
        <v>1998750</v>
      </c>
      <c r="G7375" s="130">
        <v>2760547</v>
      </c>
      <c r="H7375" s="130" t="str">
        <f t="shared" si="230"/>
        <v>KT-980544</v>
      </c>
      <c r="I7375" s="130" t="str">
        <f t="shared" si="231"/>
        <v>AG</v>
      </c>
    </row>
    <row r="7376" spans="1:9" x14ac:dyDescent="0.15">
      <c r="A7376" s="130">
        <v>7374</v>
      </c>
      <c r="B7376" s="130" t="s">
        <v>9332</v>
      </c>
      <c r="H7376" s="130" t="str">
        <f t="shared" si="230"/>
        <v>KT-980545</v>
      </c>
      <c r="I7376" s="130" t="str">
        <f t="shared" si="231"/>
        <v/>
      </c>
    </row>
    <row r="7377" spans="1:9" x14ac:dyDescent="0.15">
      <c r="A7377" s="130">
        <v>7375</v>
      </c>
      <c r="B7377" s="130" t="s">
        <v>9333</v>
      </c>
      <c r="C7377" s="130" t="s">
        <v>19463</v>
      </c>
      <c r="D7377" s="130">
        <v>1</v>
      </c>
      <c r="E7377" s="130" t="s">
        <v>12368</v>
      </c>
      <c r="F7377" s="130">
        <v>246000</v>
      </c>
      <c r="G7377" s="130">
        <v>267000</v>
      </c>
      <c r="H7377" s="130" t="str">
        <f t="shared" si="230"/>
        <v>KT-980546</v>
      </c>
      <c r="I7377" s="130" t="str">
        <f t="shared" si="231"/>
        <v/>
      </c>
    </row>
    <row r="7378" spans="1:9" x14ac:dyDescent="0.15">
      <c r="A7378" s="130">
        <v>7376</v>
      </c>
      <c r="B7378" s="130" t="s">
        <v>9334</v>
      </c>
      <c r="D7378" s="130">
        <v>0</v>
      </c>
      <c r="E7378" s="130" t="s">
        <v>19464</v>
      </c>
      <c r="F7378" s="130">
        <v>0</v>
      </c>
      <c r="G7378" s="130">
        <v>0</v>
      </c>
      <c r="H7378" s="130" t="str">
        <f t="shared" si="230"/>
        <v>KT-980547</v>
      </c>
      <c r="I7378" s="130" t="str">
        <f t="shared" si="231"/>
        <v/>
      </c>
    </row>
    <row r="7379" spans="1:9" x14ac:dyDescent="0.15">
      <c r="A7379" s="130">
        <v>7377</v>
      </c>
      <c r="B7379" s="130" t="s">
        <v>9335</v>
      </c>
      <c r="D7379" s="130">
        <v>0</v>
      </c>
      <c r="E7379" s="130" t="s">
        <v>19464</v>
      </c>
      <c r="F7379" s="130">
        <v>0</v>
      </c>
      <c r="G7379" s="130">
        <v>0</v>
      </c>
      <c r="H7379" s="130" t="str">
        <f t="shared" si="230"/>
        <v>KT-980548</v>
      </c>
      <c r="I7379" s="130" t="str">
        <f t="shared" si="231"/>
        <v/>
      </c>
    </row>
    <row r="7380" spans="1:9" x14ac:dyDescent="0.15">
      <c r="A7380" s="130">
        <v>7378</v>
      </c>
      <c r="B7380" s="130" t="s">
        <v>9336</v>
      </c>
      <c r="C7380" s="130" t="s">
        <v>19465</v>
      </c>
      <c r="D7380" s="130">
        <v>10</v>
      </c>
      <c r="E7380" s="130" t="s">
        <v>12355</v>
      </c>
      <c r="F7380" s="130">
        <v>660000</v>
      </c>
      <c r="G7380" s="130">
        <v>2900</v>
      </c>
      <c r="H7380" s="130" t="str">
        <f t="shared" si="230"/>
        <v>KT-980549</v>
      </c>
      <c r="I7380" s="130" t="str">
        <f t="shared" si="231"/>
        <v/>
      </c>
    </row>
    <row r="7381" spans="1:9" x14ac:dyDescent="0.15">
      <c r="A7381" s="130">
        <v>7379</v>
      </c>
      <c r="B7381" s="130" t="s">
        <v>9337</v>
      </c>
      <c r="C7381" s="130" t="s">
        <v>17324</v>
      </c>
      <c r="D7381" s="130">
        <v>100</v>
      </c>
      <c r="E7381" s="130" t="s">
        <v>12372</v>
      </c>
      <c r="F7381" s="130">
        <v>625000</v>
      </c>
      <c r="G7381" s="130">
        <v>681000</v>
      </c>
      <c r="H7381" s="130" t="str">
        <f t="shared" si="230"/>
        <v>KT-980550</v>
      </c>
      <c r="I7381" s="130" t="str">
        <f t="shared" si="231"/>
        <v/>
      </c>
    </row>
    <row r="7382" spans="1:9" x14ac:dyDescent="0.15">
      <c r="A7382" s="130">
        <v>7380</v>
      </c>
      <c r="B7382" s="130" t="s">
        <v>9338</v>
      </c>
      <c r="C7382" s="130" t="s">
        <v>15104</v>
      </c>
      <c r="D7382" s="130">
        <v>1</v>
      </c>
      <c r="E7382" s="130" t="s">
        <v>12384</v>
      </c>
      <c r="F7382" s="130">
        <v>64000</v>
      </c>
      <c r="G7382" s="130">
        <v>64000</v>
      </c>
      <c r="H7382" s="130" t="str">
        <f t="shared" si="230"/>
        <v>KT-980551</v>
      </c>
      <c r="I7382" s="130" t="str">
        <f t="shared" si="231"/>
        <v>VG</v>
      </c>
    </row>
    <row r="7383" spans="1:9" x14ac:dyDescent="0.15">
      <c r="A7383" s="130">
        <v>7381</v>
      </c>
      <c r="B7383" s="130" t="s">
        <v>9339</v>
      </c>
      <c r="C7383" s="130" t="s">
        <v>19466</v>
      </c>
      <c r="D7383" s="130">
        <v>1</v>
      </c>
      <c r="E7383" s="130" t="s">
        <v>12446</v>
      </c>
      <c r="F7383" s="130">
        <v>13199.9</v>
      </c>
      <c r="G7383" s="130">
        <v>10460.200000000001</v>
      </c>
      <c r="H7383" s="130" t="str">
        <f t="shared" si="230"/>
        <v>KT-980552</v>
      </c>
      <c r="I7383" s="130" t="str">
        <f t="shared" si="231"/>
        <v/>
      </c>
    </row>
    <row r="7384" spans="1:9" x14ac:dyDescent="0.15">
      <c r="A7384" s="130">
        <v>7382</v>
      </c>
      <c r="B7384" s="130" t="s">
        <v>9340</v>
      </c>
      <c r="C7384" s="130" t="s">
        <v>19467</v>
      </c>
      <c r="H7384" s="130" t="str">
        <f t="shared" si="230"/>
        <v>KT-980553</v>
      </c>
      <c r="I7384" s="130" t="str">
        <f t="shared" si="231"/>
        <v/>
      </c>
    </row>
    <row r="7385" spans="1:9" x14ac:dyDescent="0.15">
      <c r="A7385" s="130">
        <v>7383</v>
      </c>
      <c r="B7385" s="130" t="s">
        <v>9341</v>
      </c>
      <c r="C7385" s="130" t="s">
        <v>19468</v>
      </c>
      <c r="D7385" s="130">
        <v>1</v>
      </c>
      <c r="E7385" s="130" t="s">
        <v>12391</v>
      </c>
      <c r="F7385" s="130">
        <v>97570000</v>
      </c>
      <c r="G7385" s="130">
        <v>96600000</v>
      </c>
      <c r="H7385" s="130" t="str">
        <f t="shared" si="230"/>
        <v>KT-980554</v>
      </c>
      <c r="I7385" s="130" t="str">
        <f t="shared" si="231"/>
        <v/>
      </c>
    </row>
    <row r="7386" spans="1:9" x14ac:dyDescent="0.15">
      <c r="A7386" s="130">
        <v>7384</v>
      </c>
      <c r="B7386" s="130" t="s">
        <v>9342</v>
      </c>
      <c r="C7386" s="130" t="s">
        <v>19469</v>
      </c>
      <c r="D7386" s="130">
        <v>1101</v>
      </c>
      <c r="E7386" s="130" t="s">
        <v>12368</v>
      </c>
      <c r="F7386" s="130">
        <v>49009550</v>
      </c>
      <c r="G7386" s="130">
        <v>41840710</v>
      </c>
      <c r="H7386" s="130" t="str">
        <f t="shared" si="230"/>
        <v>KT-980555</v>
      </c>
      <c r="I7386" s="130" t="str">
        <f t="shared" si="231"/>
        <v/>
      </c>
    </row>
    <row r="7387" spans="1:9" x14ac:dyDescent="0.15">
      <c r="A7387" s="130">
        <v>7385</v>
      </c>
      <c r="B7387" s="130" t="s">
        <v>9343</v>
      </c>
      <c r="C7387" s="130" t="s">
        <v>19470</v>
      </c>
      <c r="D7387" s="130">
        <v>32000</v>
      </c>
      <c r="E7387" s="130" t="s">
        <v>12361</v>
      </c>
      <c r="F7387" s="130">
        <v>0</v>
      </c>
      <c r="G7387" s="130">
        <v>0</v>
      </c>
      <c r="H7387" s="130" t="str">
        <f t="shared" si="230"/>
        <v>KT-980556</v>
      </c>
      <c r="I7387" s="130" t="str">
        <f t="shared" si="231"/>
        <v/>
      </c>
    </row>
    <row r="7388" spans="1:9" x14ac:dyDescent="0.15">
      <c r="A7388" s="130">
        <v>7386</v>
      </c>
      <c r="B7388" s="130" t="s">
        <v>9344</v>
      </c>
      <c r="C7388" s="130" t="s">
        <v>19471</v>
      </c>
      <c r="H7388" s="130" t="str">
        <f t="shared" si="230"/>
        <v>KT-980557</v>
      </c>
      <c r="I7388" s="130" t="str">
        <f t="shared" si="231"/>
        <v/>
      </c>
    </row>
    <row r="7389" spans="1:9" x14ac:dyDescent="0.15">
      <c r="A7389" s="130">
        <v>7387</v>
      </c>
      <c r="B7389" s="130" t="s">
        <v>9345</v>
      </c>
      <c r="C7389" s="130" t="s">
        <v>19472</v>
      </c>
      <c r="D7389" s="130">
        <v>100</v>
      </c>
      <c r="E7389" s="130" t="s">
        <v>12372</v>
      </c>
      <c r="F7389" s="130">
        <v>12500000</v>
      </c>
      <c r="G7389" s="130">
        <v>0</v>
      </c>
      <c r="H7389" s="130" t="str">
        <f t="shared" si="230"/>
        <v>KT-980558</v>
      </c>
      <c r="I7389" s="130" t="str">
        <f t="shared" si="231"/>
        <v/>
      </c>
    </row>
    <row r="7390" spans="1:9" x14ac:dyDescent="0.15">
      <c r="A7390" s="130">
        <v>7388</v>
      </c>
      <c r="B7390" s="130" t="s">
        <v>9346</v>
      </c>
      <c r="C7390" s="130" t="s">
        <v>19473</v>
      </c>
      <c r="D7390" s="130">
        <v>1</v>
      </c>
      <c r="E7390" s="130" t="s">
        <v>12370</v>
      </c>
      <c r="F7390" s="130">
        <v>0</v>
      </c>
      <c r="G7390" s="130">
        <v>0</v>
      </c>
      <c r="H7390" s="130" t="str">
        <f t="shared" si="230"/>
        <v>KT-980559</v>
      </c>
      <c r="I7390" s="130" t="str">
        <f t="shared" si="231"/>
        <v/>
      </c>
    </row>
    <row r="7391" spans="1:9" x14ac:dyDescent="0.15">
      <c r="A7391" s="130">
        <v>7389</v>
      </c>
      <c r="B7391" s="130" t="s">
        <v>9347</v>
      </c>
      <c r="C7391" s="130" t="s">
        <v>19474</v>
      </c>
      <c r="D7391" s="130">
        <v>1</v>
      </c>
      <c r="E7391" s="130" t="s">
        <v>12391</v>
      </c>
      <c r="F7391" s="130">
        <v>0</v>
      </c>
      <c r="G7391" s="130">
        <v>0</v>
      </c>
      <c r="H7391" s="130" t="str">
        <f t="shared" si="230"/>
        <v>KT-980560</v>
      </c>
      <c r="I7391" s="130" t="str">
        <f t="shared" si="231"/>
        <v/>
      </c>
    </row>
    <row r="7392" spans="1:9" x14ac:dyDescent="0.15">
      <c r="A7392" s="130">
        <v>7390</v>
      </c>
      <c r="B7392" s="130" t="s">
        <v>9348</v>
      </c>
      <c r="C7392" s="130" t="s">
        <v>19475</v>
      </c>
      <c r="D7392" s="130">
        <v>1</v>
      </c>
      <c r="E7392" s="130" t="s">
        <v>12688</v>
      </c>
      <c r="F7392" s="130">
        <v>160700</v>
      </c>
      <c r="G7392" s="130">
        <v>171700</v>
      </c>
      <c r="H7392" s="130" t="str">
        <f t="shared" si="230"/>
        <v>KT-980561</v>
      </c>
      <c r="I7392" s="130" t="str">
        <f t="shared" si="231"/>
        <v/>
      </c>
    </row>
    <row r="7393" spans="1:9" x14ac:dyDescent="0.15">
      <c r="A7393" s="130">
        <v>7391</v>
      </c>
      <c r="B7393" s="130" t="s">
        <v>9349</v>
      </c>
      <c r="C7393" s="130" t="s">
        <v>19476</v>
      </c>
      <c r="D7393" s="130">
        <v>400</v>
      </c>
      <c r="E7393" s="130" t="s">
        <v>12355</v>
      </c>
      <c r="F7393" s="130">
        <v>0</v>
      </c>
      <c r="G7393" s="130">
        <v>0</v>
      </c>
      <c r="H7393" s="130" t="str">
        <f t="shared" si="230"/>
        <v>KT-980562</v>
      </c>
      <c r="I7393" s="130" t="str">
        <f t="shared" si="231"/>
        <v/>
      </c>
    </row>
    <row r="7394" spans="1:9" x14ac:dyDescent="0.15">
      <c r="A7394" s="130">
        <v>7392</v>
      </c>
      <c r="B7394" s="130" t="s">
        <v>9350</v>
      </c>
      <c r="H7394" s="130" t="str">
        <f t="shared" si="230"/>
        <v>KT-980563</v>
      </c>
      <c r="I7394" s="130" t="str">
        <f t="shared" si="231"/>
        <v/>
      </c>
    </row>
    <row r="7395" spans="1:9" x14ac:dyDescent="0.15">
      <c r="A7395" s="130">
        <v>7393</v>
      </c>
      <c r="B7395" s="130" t="s">
        <v>9351</v>
      </c>
      <c r="C7395" s="130" t="s">
        <v>16991</v>
      </c>
      <c r="D7395" s="130">
        <v>1</v>
      </c>
      <c r="E7395" s="130" t="s">
        <v>12972</v>
      </c>
      <c r="F7395" s="130">
        <v>370</v>
      </c>
      <c r="G7395" s="130">
        <v>243</v>
      </c>
      <c r="H7395" s="130" t="str">
        <f t="shared" si="230"/>
        <v>KT-980564</v>
      </c>
      <c r="I7395" s="130" t="str">
        <f t="shared" si="231"/>
        <v>VG</v>
      </c>
    </row>
    <row r="7396" spans="1:9" x14ac:dyDescent="0.15">
      <c r="A7396" s="130">
        <v>7394</v>
      </c>
      <c r="B7396" s="130" t="s">
        <v>9352</v>
      </c>
      <c r="C7396" s="130" t="s">
        <v>12799</v>
      </c>
      <c r="D7396" s="130">
        <v>1000</v>
      </c>
      <c r="E7396" s="130" t="s">
        <v>12368</v>
      </c>
      <c r="F7396" s="130">
        <v>20762800</v>
      </c>
      <c r="G7396" s="130">
        <v>26191000</v>
      </c>
      <c r="H7396" s="130" t="str">
        <f t="shared" si="230"/>
        <v>KT-980565</v>
      </c>
      <c r="I7396" s="130" t="str">
        <f t="shared" si="231"/>
        <v>VG</v>
      </c>
    </row>
    <row r="7397" spans="1:9" x14ac:dyDescent="0.15">
      <c r="A7397" s="130">
        <v>7395</v>
      </c>
      <c r="B7397" s="130" t="s">
        <v>9353</v>
      </c>
      <c r="H7397" s="130" t="str">
        <f t="shared" si="230"/>
        <v>KT-980566</v>
      </c>
      <c r="I7397" s="130" t="str">
        <f t="shared" si="231"/>
        <v/>
      </c>
    </row>
    <row r="7398" spans="1:9" x14ac:dyDescent="0.15">
      <c r="A7398" s="130">
        <v>7396</v>
      </c>
      <c r="B7398" s="130" t="s">
        <v>9354</v>
      </c>
      <c r="C7398" s="130" t="s">
        <v>19477</v>
      </c>
      <c r="D7398" s="130">
        <v>1</v>
      </c>
      <c r="E7398" s="130" t="s">
        <v>13606</v>
      </c>
      <c r="F7398" s="130">
        <v>60</v>
      </c>
      <c r="G7398" s="130">
        <v>126</v>
      </c>
      <c r="H7398" s="130" t="str">
        <f t="shared" si="230"/>
        <v>KT-980567</v>
      </c>
      <c r="I7398" s="130" t="str">
        <f t="shared" si="231"/>
        <v/>
      </c>
    </row>
    <row r="7399" spans="1:9" x14ac:dyDescent="0.15">
      <c r="A7399" s="130">
        <v>7397</v>
      </c>
      <c r="B7399" s="130" t="s">
        <v>9355</v>
      </c>
      <c r="H7399" s="130" t="str">
        <f t="shared" si="230"/>
        <v>KT-980568</v>
      </c>
      <c r="I7399" s="130" t="str">
        <f t="shared" si="231"/>
        <v/>
      </c>
    </row>
    <row r="7400" spans="1:9" x14ac:dyDescent="0.15">
      <c r="A7400" s="130">
        <v>7398</v>
      </c>
      <c r="B7400" s="130" t="s">
        <v>9356</v>
      </c>
      <c r="H7400" s="130" t="str">
        <f t="shared" si="230"/>
        <v>KT-980569</v>
      </c>
      <c r="I7400" s="130" t="str">
        <f t="shared" si="231"/>
        <v/>
      </c>
    </row>
    <row r="7401" spans="1:9" x14ac:dyDescent="0.15">
      <c r="A7401" s="130">
        <v>7399</v>
      </c>
      <c r="B7401" s="130" t="s">
        <v>9357</v>
      </c>
      <c r="C7401" s="130" t="s">
        <v>2265</v>
      </c>
      <c r="D7401" s="130">
        <v>1</v>
      </c>
      <c r="E7401" s="130" t="s">
        <v>13041</v>
      </c>
      <c r="F7401" s="130">
        <v>925130000</v>
      </c>
      <c r="G7401" s="130">
        <v>897461000</v>
      </c>
      <c r="H7401" s="130" t="str">
        <f t="shared" si="230"/>
        <v>KT-980570</v>
      </c>
      <c r="I7401" s="130" t="str">
        <f t="shared" si="231"/>
        <v>AG</v>
      </c>
    </row>
    <row r="7402" spans="1:9" x14ac:dyDescent="0.15">
      <c r="A7402" s="130">
        <v>7400</v>
      </c>
      <c r="B7402" s="130" t="s">
        <v>9358</v>
      </c>
      <c r="H7402" s="130" t="str">
        <f t="shared" si="230"/>
        <v>KT-980571</v>
      </c>
      <c r="I7402" s="130" t="str">
        <f t="shared" si="231"/>
        <v/>
      </c>
    </row>
    <row r="7403" spans="1:9" x14ac:dyDescent="0.15">
      <c r="A7403" s="130">
        <v>7401</v>
      </c>
      <c r="B7403" s="130" t="s">
        <v>9359</v>
      </c>
      <c r="H7403" s="130" t="str">
        <f t="shared" si="230"/>
        <v>KT-980572</v>
      </c>
      <c r="I7403" s="130" t="str">
        <f t="shared" si="231"/>
        <v/>
      </c>
    </row>
    <row r="7404" spans="1:9" x14ac:dyDescent="0.15">
      <c r="A7404" s="130">
        <v>7402</v>
      </c>
      <c r="B7404" s="130" t="s">
        <v>9360</v>
      </c>
      <c r="C7404" s="130" t="s">
        <v>19478</v>
      </c>
      <c r="H7404" s="130" t="str">
        <f t="shared" si="230"/>
        <v>KT-980573</v>
      </c>
      <c r="I7404" s="130" t="str">
        <f t="shared" si="231"/>
        <v/>
      </c>
    </row>
    <row r="7405" spans="1:9" x14ac:dyDescent="0.15">
      <c r="A7405" s="130">
        <v>7403</v>
      </c>
      <c r="B7405" s="130" t="s">
        <v>9361</v>
      </c>
      <c r="H7405" s="130" t="str">
        <f t="shared" si="230"/>
        <v>KT-980574</v>
      </c>
      <c r="I7405" s="130" t="str">
        <f t="shared" si="231"/>
        <v/>
      </c>
    </row>
    <row r="7406" spans="1:9" x14ac:dyDescent="0.15">
      <c r="A7406" s="130">
        <v>7404</v>
      </c>
      <c r="B7406" s="130" t="s">
        <v>9362</v>
      </c>
      <c r="H7406" s="130" t="str">
        <f t="shared" si="230"/>
        <v>KT-980575</v>
      </c>
      <c r="I7406" s="130" t="str">
        <f t="shared" si="231"/>
        <v/>
      </c>
    </row>
    <row r="7407" spans="1:9" x14ac:dyDescent="0.15">
      <c r="A7407" s="130">
        <v>7405</v>
      </c>
      <c r="B7407" s="130" t="s">
        <v>9363</v>
      </c>
      <c r="H7407" s="130" t="str">
        <f t="shared" si="230"/>
        <v>KT-980576</v>
      </c>
      <c r="I7407" s="130" t="str">
        <f t="shared" si="231"/>
        <v/>
      </c>
    </row>
    <row r="7408" spans="1:9" x14ac:dyDescent="0.15">
      <c r="A7408" s="130">
        <v>7406</v>
      </c>
      <c r="B7408" s="130" t="s">
        <v>9364</v>
      </c>
      <c r="H7408" s="130" t="str">
        <f t="shared" si="230"/>
        <v>KT-980577</v>
      </c>
      <c r="I7408" s="130" t="str">
        <f t="shared" si="231"/>
        <v/>
      </c>
    </row>
    <row r="7409" spans="1:9" x14ac:dyDescent="0.15">
      <c r="A7409" s="130">
        <v>7407</v>
      </c>
      <c r="B7409" s="130" t="s">
        <v>9365</v>
      </c>
      <c r="H7409" s="130" t="str">
        <f t="shared" si="230"/>
        <v>KT-980578</v>
      </c>
      <c r="I7409" s="130" t="str">
        <f t="shared" si="231"/>
        <v/>
      </c>
    </row>
    <row r="7410" spans="1:9" x14ac:dyDescent="0.15">
      <c r="A7410" s="130">
        <v>7408</v>
      </c>
      <c r="B7410" s="130" t="s">
        <v>9366</v>
      </c>
      <c r="H7410" s="130" t="str">
        <f t="shared" si="230"/>
        <v>KT-980579</v>
      </c>
      <c r="I7410" s="130" t="str">
        <f t="shared" si="231"/>
        <v/>
      </c>
    </row>
    <row r="7411" spans="1:9" x14ac:dyDescent="0.15">
      <c r="A7411" s="130">
        <v>7409</v>
      </c>
      <c r="B7411" s="130" t="s">
        <v>9367</v>
      </c>
      <c r="H7411" s="130" t="str">
        <f t="shared" si="230"/>
        <v>KT-980580</v>
      </c>
      <c r="I7411" s="130" t="str">
        <f t="shared" si="231"/>
        <v/>
      </c>
    </row>
    <row r="7412" spans="1:9" x14ac:dyDescent="0.15">
      <c r="A7412" s="130">
        <v>7410</v>
      </c>
      <c r="B7412" s="130" t="s">
        <v>9368</v>
      </c>
      <c r="H7412" s="130" t="str">
        <f t="shared" si="230"/>
        <v>KT-980581</v>
      </c>
      <c r="I7412" s="130" t="str">
        <f t="shared" si="231"/>
        <v/>
      </c>
    </row>
    <row r="7413" spans="1:9" x14ac:dyDescent="0.15">
      <c r="A7413" s="130">
        <v>7411</v>
      </c>
      <c r="B7413" s="130" t="s">
        <v>9369</v>
      </c>
      <c r="H7413" s="130" t="str">
        <f t="shared" si="230"/>
        <v>KT-980582</v>
      </c>
      <c r="I7413" s="130" t="str">
        <f t="shared" si="231"/>
        <v/>
      </c>
    </row>
    <row r="7414" spans="1:9" x14ac:dyDescent="0.15">
      <c r="A7414" s="130">
        <v>7412</v>
      </c>
      <c r="B7414" s="130" t="s">
        <v>9370</v>
      </c>
      <c r="H7414" s="130" t="str">
        <f t="shared" si="230"/>
        <v>KT-980583</v>
      </c>
      <c r="I7414" s="130" t="str">
        <f t="shared" si="231"/>
        <v/>
      </c>
    </row>
    <row r="7415" spans="1:9" x14ac:dyDescent="0.15">
      <c r="A7415" s="130">
        <v>7413</v>
      </c>
      <c r="B7415" s="130" t="s">
        <v>9371</v>
      </c>
      <c r="H7415" s="130" t="str">
        <f t="shared" si="230"/>
        <v>KT-980584</v>
      </c>
      <c r="I7415" s="130" t="str">
        <f t="shared" si="231"/>
        <v/>
      </c>
    </row>
    <row r="7416" spans="1:9" x14ac:dyDescent="0.15">
      <c r="A7416" s="130">
        <v>7414</v>
      </c>
      <c r="B7416" s="130" t="s">
        <v>9372</v>
      </c>
      <c r="H7416" s="130" t="str">
        <f t="shared" si="230"/>
        <v>KT-980585</v>
      </c>
      <c r="I7416" s="130" t="str">
        <f t="shared" si="231"/>
        <v/>
      </c>
    </row>
    <row r="7417" spans="1:9" x14ac:dyDescent="0.15">
      <c r="A7417" s="130">
        <v>7415</v>
      </c>
      <c r="B7417" s="130" t="s">
        <v>9373</v>
      </c>
      <c r="C7417" s="130" t="s">
        <v>19479</v>
      </c>
      <c r="H7417" s="130" t="str">
        <f t="shared" si="230"/>
        <v>KT-980586</v>
      </c>
      <c r="I7417" s="130" t="str">
        <f t="shared" si="231"/>
        <v/>
      </c>
    </row>
    <row r="7418" spans="1:9" x14ac:dyDescent="0.15">
      <c r="A7418" s="130">
        <v>7416</v>
      </c>
      <c r="B7418" s="130" t="s">
        <v>9374</v>
      </c>
      <c r="C7418" s="130" t="s">
        <v>19480</v>
      </c>
      <c r="H7418" s="130" t="str">
        <f t="shared" si="230"/>
        <v>KT-980587</v>
      </c>
      <c r="I7418" s="130" t="str">
        <f t="shared" si="231"/>
        <v/>
      </c>
    </row>
    <row r="7419" spans="1:9" x14ac:dyDescent="0.15">
      <c r="A7419" s="130">
        <v>7417</v>
      </c>
      <c r="B7419" s="130" t="s">
        <v>9375</v>
      </c>
      <c r="H7419" s="130" t="str">
        <f t="shared" si="230"/>
        <v>KT-980588</v>
      </c>
      <c r="I7419" s="130" t="str">
        <f t="shared" si="231"/>
        <v/>
      </c>
    </row>
    <row r="7420" spans="1:9" x14ac:dyDescent="0.15">
      <c r="A7420" s="130">
        <v>7418</v>
      </c>
      <c r="B7420" s="130" t="s">
        <v>9376</v>
      </c>
      <c r="C7420" s="130" t="s">
        <v>19481</v>
      </c>
      <c r="D7420" s="130">
        <v>1</v>
      </c>
      <c r="E7420" s="130" t="s">
        <v>12403</v>
      </c>
      <c r="F7420" s="130">
        <v>194000000</v>
      </c>
      <c r="G7420" s="130">
        <v>194000000</v>
      </c>
      <c r="H7420" s="130" t="str">
        <f t="shared" si="230"/>
        <v>KT-980589</v>
      </c>
      <c r="I7420" s="130" t="str">
        <f t="shared" si="231"/>
        <v/>
      </c>
    </row>
    <row r="7421" spans="1:9" x14ac:dyDescent="0.15">
      <c r="A7421" s="130">
        <v>7419</v>
      </c>
      <c r="B7421" s="130" t="s">
        <v>9377</v>
      </c>
      <c r="C7421" s="130" t="s">
        <v>19482</v>
      </c>
      <c r="H7421" s="130" t="str">
        <f t="shared" si="230"/>
        <v>KT-980590</v>
      </c>
      <c r="I7421" s="130" t="str">
        <f t="shared" si="231"/>
        <v/>
      </c>
    </row>
    <row r="7422" spans="1:9" x14ac:dyDescent="0.15">
      <c r="A7422" s="130">
        <v>7420</v>
      </c>
      <c r="B7422" s="130" t="s">
        <v>9378</v>
      </c>
      <c r="C7422" s="130" t="s">
        <v>13547</v>
      </c>
      <c r="D7422" s="130">
        <v>150</v>
      </c>
      <c r="E7422" s="130" t="s">
        <v>12355</v>
      </c>
      <c r="F7422" s="130">
        <v>0</v>
      </c>
      <c r="G7422" s="130">
        <v>0</v>
      </c>
      <c r="H7422" s="130" t="str">
        <f t="shared" si="230"/>
        <v>KT-980591</v>
      </c>
      <c r="I7422" s="130" t="str">
        <f t="shared" si="231"/>
        <v/>
      </c>
    </row>
    <row r="7423" spans="1:9" x14ac:dyDescent="0.15">
      <c r="A7423" s="130">
        <v>7421</v>
      </c>
      <c r="B7423" s="130" t="s">
        <v>9379</v>
      </c>
      <c r="C7423" s="130" t="s">
        <v>19483</v>
      </c>
      <c r="D7423" s="130">
        <v>100</v>
      </c>
      <c r="E7423" s="130" t="s">
        <v>12368</v>
      </c>
      <c r="F7423" s="130">
        <v>377005.4</v>
      </c>
      <c r="G7423" s="130">
        <v>158272.5</v>
      </c>
      <c r="H7423" s="130" t="str">
        <f t="shared" si="230"/>
        <v>KT-980592</v>
      </c>
      <c r="I7423" s="130" t="str">
        <f t="shared" si="231"/>
        <v>AG</v>
      </c>
    </row>
    <row r="7424" spans="1:9" x14ac:dyDescent="0.15">
      <c r="A7424" s="130">
        <v>7422</v>
      </c>
      <c r="B7424" s="130" t="s">
        <v>9380</v>
      </c>
      <c r="C7424" s="130" t="s">
        <v>19484</v>
      </c>
      <c r="D7424" s="130">
        <v>200</v>
      </c>
      <c r="E7424" s="130" t="s">
        <v>12372</v>
      </c>
      <c r="F7424" s="130">
        <v>2469400</v>
      </c>
      <c r="G7424" s="130">
        <v>1822600</v>
      </c>
      <c r="H7424" s="130" t="str">
        <f t="shared" si="230"/>
        <v>KT-980593</v>
      </c>
      <c r="I7424" s="130" t="str">
        <f t="shared" si="231"/>
        <v/>
      </c>
    </row>
    <row r="7425" spans="1:9" x14ac:dyDescent="0.15">
      <c r="A7425" s="130">
        <v>7423</v>
      </c>
      <c r="B7425" s="130" t="s">
        <v>9381</v>
      </c>
      <c r="C7425" s="130" t="s">
        <v>19485</v>
      </c>
      <c r="D7425" s="130">
        <v>200</v>
      </c>
      <c r="E7425" s="130" t="s">
        <v>12372</v>
      </c>
      <c r="F7425" s="130">
        <v>4847720</v>
      </c>
      <c r="G7425" s="130">
        <v>1370000</v>
      </c>
      <c r="H7425" s="130" t="str">
        <f t="shared" si="230"/>
        <v>KT-980594</v>
      </c>
      <c r="I7425" s="130" t="str">
        <f t="shared" si="231"/>
        <v/>
      </c>
    </row>
    <row r="7426" spans="1:9" x14ac:dyDescent="0.15">
      <c r="A7426" s="130">
        <v>7424</v>
      </c>
      <c r="B7426" s="130" t="s">
        <v>9382</v>
      </c>
      <c r="C7426" s="130" t="s">
        <v>19486</v>
      </c>
      <c r="D7426" s="130">
        <v>0</v>
      </c>
      <c r="F7426" s="130">
        <v>0</v>
      </c>
      <c r="G7426" s="130">
        <v>0</v>
      </c>
      <c r="H7426" s="130" t="str">
        <f t="shared" si="230"/>
        <v>KT-980595</v>
      </c>
      <c r="I7426" s="130" t="str">
        <f t="shared" si="231"/>
        <v/>
      </c>
    </row>
    <row r="7427" spans="1:9" x14ac:dyDescent="0.15">
      <c r="A7427" s="130">
        <v>7425</v>
      </c>
      <c r="B7427" s="130" t="s">
        <v>9383</v>
      </c>
      <c r="C7427" s="130" t="s">
        <v>19487</v>
      </c>
      <c r="H7427" s="130" t="str">
        <f t="shared" si="230"/>
        <v>KT-980596</v>
      </c>
      <c r="I7427" s="130" t="str">
        <f t="shared" si="231"/>
        <v/>
      </c>
    </row>
    <row r="7428" spans="1:9" x14ac:dyDescent="0.15">
      <c r="A7428" s="130">
        <v>7426</v>
      </c>
      <c r="B7428" s="130" t="s">
        <v>9384</v>
      </c>
      <c r="C7428" s="130" t="s">
        <v>19488</v>
      </c>
      <c r="H7428" s="130" t="str">
        <f t="shared" ref="H7428:H7491" si="232">LEFT(B7428,FIND("-",B7428)+6)</f>
        <v>KT-980597</v>
      </c>
      <c r="I7428" s="130" t="str">
        <f t="shared" ref="I7428:I7491" si="233">RIGHT(B7428,LEN(B7428)-FIND("-",B7428)-7)</f>
        <v/>
      </c>
    </row>
    <row r="7429" spans="1:9" x14ac:dyDescent="0.15">
      <c r="A7429" s="130">
        <v>7427</v>
      </c>
      <c r="B7429" s="130" t="s">
        <v>9385</v>
      </c>
      <c r="C7429" s="130" t="s">
        <v>19489</v>
      </c>
      <c r="D7429" s="130">
        <v>140</v>
      </c>
      <c r="E7429" s="130" t="s">
        <v>12361</v>
      </c>
      <c r="F7429" s="130">
        <v>4020900</v>
      </c>
      <c r="G7429" s="130">
        <v>4930800</v>
      </c>
      <c r="H7429" s="130" t="str">
        <f t="shared" si="232"/>
        <v>KT-980598</v>
      </c>
      <c r="I7429" s="130" t="str">
        <f t="shared" si="233"/>
        <v/>
      </c>
    </row>
    <row r="7430" spans="1:9" x14ac:dyDescent="0.15">
      <c r="A7430" s="130">
        <v>7428</v>
      </c>
      <c r="B7430" s="130" t="s">
        <v>9386</v>
      </c>
      <c r="C7430" s="130" t="s">
        <v>19490</v>
      </c>
      <c r="H7430" s="130" t="str">
        <f t="shared" si="232"/>
        <v>KT-980599</v>
      </c>
      <c r="I7430" s="130" t="str">
        <f t="shared" si="233"/>
        <v/>
      </c>
    </row>
    <row r="7431" spans="1:9" x14ac:dyDescent="0.15">
      <c r="A7431" s="130">
        <v>7429</v>
      </c>
      <c r="B7431" s="130" t="s">
        <v>9387</v>
      </c>
      <c r="H7431" s="130" t="str">
        <f t="shared" si="232"/>
        <v>KT-980600</v>
      </c>
      <c r="I7431" s="130" t="str">
        <f t="shared" si="233"/>
        <v/>
      </c>
    </row>
    <row r="7432" spans="1:9" x14ac:dyDescent="0.15">
      <c r="A7432" s="130">
        <v>7430</v>
      </c>
      <c r="B7432" s="130" t="s">
        <v>9388</v>
      </c>
      <c r="H7432" s="130" t="str">
        <f t="shared" si="232"/>
        <v>KT-980601</v>
      </c>
      <c r="I7432" s="130" t="str">
        <f t="shared" si="233"/>
        <v/>
      </c>
    </row>
    <row r="7433" spans="1:9" x14ac:dyDescent="0.15">
      <c r="A7433" s="130">
        <v>7431</v>
      </c>
      <c r="B7433" s="130" t="s">
        <v>9389</v>
      </c>
      <c r="C7433" s="130" t="s">
        <v>19491</v>
      </c>
      <c r="D7433" s="130">
        <v>100</v>
      </c>
      <c r="E7433" s="130" t="s">
        <v>12372</v>
      </c>
      <c r="F7433" s="130">
        <v>600000</v>
      </c>
      <c r="G7433" s="130">
        <v>400000</v>
      </c>
      <c r="H7433" s="130" t="str">
        <f t="shared" si="232"/>
        <v>KT-980602</v>
      </c>
      <c r="I7433" s="130" t="str">
        <f t="shared" si="233"/>
        <v>AG</v>
      </c>
    </row>
    <row r="7434" spans="1:9" x14ac:dyDescent="0.15">
      <c r="A7434" s="130">
        <v>7432</v>
      </c>
      <c r="B7434" s="130" t="s">
        <v>9390</v>
      </c>
      <c r="C7434" s="130" t="s">
        <v>19492</v>
      </c>
      <c r="D7434" s="130">
        <v>1</v>
      </c>
      <c r="E7434" s="130" t="s">
        <v>12370</v>
      </c>
      <c r="F7434" s="130">
        <v>13800</v>
      </c>
      <c r="G7434" s="130">
        <v>7976</v>
      </c>
      <c r="H7434" s="130" t="str">
        <f t="shared" si="232"/>
        <v>KT-980603</v>
      </c>
      <c r="I7434" s="130" t="str">
        <f t="shared" si="233"/>
        <v>AG</v>
      </c>
    </row>
    <row r="7435" spans="1:9" x14ac:dyDescent="0.15">
      <c r="A7435" s="130">
        <v>7433</v>
      </c>
      <c r="B7435" s="130" t="s">
        <v>9391</v>
      </c>
      <c r="H7435" s="130" t="str">
        <f t="shared" si="232"/>
        <v>KT-980604</v>
      </c>
      <c r="I7435" s="130" t="str">
        <f t="shared" si="233"/>
        <v/>
      </c>
    </row>
    <row r="7436" spans="1:9" x14ac:dyDescent="0.15">
      <c r="A7436" s="130">
        <v>7434</v>
      </c>
      <c r="B7436" s="130" t="s">
        <v>9392</v>
      </c>
      <c r="H7436" s="130" t="str">
        <f t="shared" si="232"/>
        <v>KT-980605</v>
      </c>
      <c r="I7436" s="130" t="str">
        <f t="shared" si="233"/>
        <v/>
      </c>
    </row>
    <row r="7437" spans="1:9" x14ac:dyDescent="0.15">
      <c r="A7437" s="130">
        <v>7435</v>
      </c>
      <c r="B7437" s="130" t="s">
        <v>9393</v>
      </c>
      <c r="D7437" s="130">
        <v>0</v>
      </c>
      <c r="E7437" s="130" t="s">
        <v>12410</v>
      </c>
      <c r="F7437" s="130">
        <v>0</v>
      </c>
      <c r="G7437" s="130">
        <v>0</v>
      </c>
      <c r="H7437" s="130" t="str">
        <f t="shared" si="232"/>
        <v>KT-980606</v>
      </c>
      <c r="I7437" s="130" t="str">
        <f t="shared" si="233"/>
        <v/>
      </c>
    </row>
    <row r="7438" spans="1:9" x14ac:dyDescent="0.15">
      <c r="A7438" s="130">
        <v>7436</v>
      </c>
      <c r="B7438" s="130" t="s">
        <v>9394</v>
      </c>
      <c r="H7438" s="130" t="str">
        <f t="shared" si="232"/>
        <v>KT-980607</v>
      </c>
      <c r="I7438" s="130" t="str">
        <f t="shared" si="233"/>
        <v/>
      </c>
    </row>
    <row r="7439" spans="1:9" x14ac:dyDescent="0.15">
      <c r="A7439" s="130">
        <v>7437</v>
      </c>
      <c r="B7439" s="130" t="s">
        <v>9395</v>
      </c>
      <c r="C7439" s="130" t="s">
        <v>19493</v>
      </c>
      <c r="H7439" s="130" t="str">
        <f t="shared" si="232"/>
        <v>KT-980608</v>
      </c>
      <c r="I7439" s="130" t="str">
        <f t="shared" si="233"/>
        <v/>
      </c>
    </row>
    <row r="7440" spans="1:9" x14ac:dyDescent="0.15">
      <c r="A7440" s="130">
        <v>7438</v>
      </c>
      <c r="B7440" s="130" t="s">
        <v>9396</v>
      </c>
      <c r="C7440" s="130" t="s">
        <v>17304</v>
      </c>
      <c r="H7440" s="130" t="str">
        <f t="shared" si="232"/>
        <v>KT-980609</v>
      </c>
      <c r="I7440" s="130" t="str">
        <f t="shared" si="233"/>
        <v/>
      </c>
    </row>
    <row r="7441" spans="1:9" x14ac:dyDescent="0.15">
      <c r="A7441" s="130">
        <v>7439</v>
      </c>
      <c r="B7441" s="130" t="s">
        <v>9397</v>
      </c>
      <c r="C7441" s="130" t="s">
        <v>532</v>
      </c>
      <c r="D7441" s="130">
        <v>0</v>
      </c>
      <c r="E7441" s="130" t="s">
        <v>12410</v>
      </c>
      <c r="F7441" s="130">
        <v>0</v>
      </c>
      <c r="G7441" s="130">
        <v>0</v>
      </c>
      <c r="H7441" s="130" t="str">
        <f t="shared" si="232"/>
        <v>KT-980610</v>
      </c>
      <c r="I7441" s="130" t="str">
        <f t="shared" si="233"/>
        <v/>
      </c>
    </row>
    <row r="7442" spans="1:9" x14ac:dyDescent="0.15">
      <c r="A7442" s="130">
        <v>7440</v>
      </c>
      <c r="B7442" s="130" t="s">
        <v>9398</v>
      </c>
      <c r="C7442" s="130" t="s">
        <v>19494</v>
      </c>
      <c r="D7442" s="130">
        <v>60</v>
      </c>
      <c r="E7442" s="130" t="s">
        <v>12403</v>
      </c>
      <c r="F7442" s="130">
        <v>13094794.32</v>
      </c>
      <c r="G7442" s="130">
        <v>15596295</v>
      </c>
      <c r="H7442" s="130" t="str">
        <f t="shared" si="232"/>
        <v>KT-980611</v>
      </c>
      <c r="I7442" s="130" t="str">
        <f t="shared" si="233"/>
        <v>VG</v>
      </c>
    </row>
    <row r="7443" spans="1:9" x14ac:dyDescent="0.15">
      <c r="A7443" s="130">
        <v>7441</v>
      </c>
      <c r="B7443" s="130" t="s">
        <v>9399</v>
      </c>
      <c r="C7443" s="130" t="s">
        <v>19495</v>
      </c>
      <c r="D7443" s="130">
        <v>0</v>
      </c>
      <c r="E7443" s="130" t="s">
        <v>19496</v>
      </c>
      <c r="F7443" s="130">
        <v>0</v>
      </c>
      <c r="G7443" s="130">
        <v>0</v>
      </c>
      <c r="H7443" s="130" t="str">
        <f t="shared" si="232"/>
        <v>KT-980612</v>
      </c>
      <c r="I7443" s="130" t="str">
        <f t="shared" si="233"/>
        <v/>
      </c>
    </row>
    <row r="7444" spans="1:9" x14ac:dyDescent="0.15">
      <c r="A7444" s="130">
        <v>7442</v>
      </c>
      <c r="B7444" s="130" t="s">
        <v>9400</v>
      </c>
      <c r="H7444" s="130" t="str">
        <f t="shared" si="232"/>
        <v>KT-980613</v>
      </c>
      <c r="I7444" s="130" t="str">
        <f t="shared" si="233"/>
        <v/>
      </c>
    </row>
    <row r="7445" spans="1:9" x14ac:dyDescent="0.15">
      <c r="A7445" s="130">
        <v>7443</v>
      </c>
      <c r="B7445" s="130" t="s">
        <v>9401</v>
      </c>
      <c r="C7445" s="130" t="s">
        <v>19497</v>
      </c>
      <c r="D7445" s="130">
        <v>1</v>
      </c>
      <c r="E7445" s="130" t="s">
        <v>12403</v>
      </c>
      <c r="F7445" s="130">
        <v>20000000</v>
      </c>
      <c r="G7445" s="130">
        <v>28000000</v>
      </c>
      <c r="H7445" s="130" t="str">
        <f t="shared" si="232"/>
        <v>KT-980614</v>
      </c>
      <c r="I7445" s="130" t="str">
        <f t="shared" si="233"/>
        <v/>
      </c>
    </row>
    <row r="7446" spans="1:9" x14ac:dyDescent="0.15">
      <c r="A7446" s="130">
        <v>7444</v>
      </c>
      <c r="B7446" s="130" t="s">
        <v>9402</v>
      </c>
      <c r="H7446" s="130" t="str">
        <f t="shared" si="232"/>
        <v>KT-980615</v>
      </c>
      <c r="I7446" s="130" t="str">
        <f t="shared" si="233"/>
        <v/>
      </c>
    </row>
    <row r="7447" spans="1:9" x14ac:dyDescent="0.15">
      <c r="A7447" s="130">
        <v>7445</v>
      </c>
      <c r="B7447" s="130" t="s">
        <v>9403</v>
      </c>
      <c r="C7447" s="130" t="s">
        <v>19498</v>
      </c>
      <c r="D7447" s="130">
        <v>10</v>
      </c>
      <c r="E7447" s="130" t="s">
        <v>19499</v>
      </c>
      <c r="F7447" s="130">
        <v>23976000</v>
      </c>
      <c r="G7447" s="130">
        <v>24409000</v>
      </c>
      <c r="H7447" s="130" t="str">
        <f t="shared" si="232"/>
        <v>KT-980616</v>
      </c>
      <c r="I7447" s="130" t="str">
        <f t="shared" si="233"/>
        <v/>
      </c>
    </row>
    <row r="7448" spans="1:9" x14ac:dyDescent="0.15">
      <c r="A7448" s="130">
        <v>7446</v>
      </c>
      <c r="B7448" s="130" t="s">
        <v>9404</v>
      </c>
      <c r="C7448" s="130" t="s">
        <v>19500</v>
      </c>
      <c r="D7448" s="130">
        <v>0</v>
      </c>
      <c r="E7448" s="130" t="s">
        <v>12368</v>
      </c>
      <c r="F7448" s="130">
        <v>66400</v>
      </c>
      <c r="G7448" s="130">
        <v>65280</v>
      </c>
      <c r="H7448" s="130" t="str">
        <f t="shared" si="232"/>
        <v>KT-980617</v>
      </c>
      <c r="I7448" s="130" t="str">
        <f t="shared" si="233"/>
        <v/>
      </c>
    </row>
    <row r="7449" spans="1:9" x14ac:dyDescent="0.15">
      <c r="A7449" s="130">
        <v>7447</v>
      </c>
      <c r="B7449" s="130" t="s">
        <v>9405</v>
      </c>
      <c r="C7449" s="130" t="s">
        <v>12429</v>
      </c>
      <c r="D7449" s="130">
        <v>708</v>
      </c>
      <c r="E7449" s="130" t="s">
        <v>12361</v>
      </c>
      <c r="F7449" s="130">
        <v>41600000</v>
      </c>
      <c r="G7449" s="130">
        <v>47010000</v>
      </c>
      <c r="H7449" s="130" t="str">
        <f t="shared" si="232"/>
        <v>KT-980618</v>
      </c>
      <c r="I7449" s="130" t="str">
        <f t="shared" si="233"/>
        <v>AG</v>
      </c>
    </row>
    <row r="7450" spans="1:9" x14ac:dyDescent="0.15">
      <c r="A7450" s="130">
        <v>7448</v>
      </c>
      <c r="B7450" s="130" t="s">
        <v>9406</v>
      </c>
      <c r="C7450" s="130" t="s">
        <v>19501</v>
      </c>
      <c r="D7450" s="130">
        <v>100</v>
      </c>
      <c r="E7450" s="130" t="s">
        <v>12355</v>
      </c>
      <c r="F7450" s="130">
        <v>1020220</v>
      </c>
      <c r="G7450" s="130">
        <v>2365500</v>
      </c>
      <c r="H7450" s="130" t="str">
        <f t="shared" si="232"/>
        <v>KT-980619</v>
      </c>
      <c r="I7450" s="130" t="str">
        <f t="shared" si="233"/>
        <v>VG</v>
      </c>
    </row>
    <row r="7451" spans="1:9" x14ac:dyDescent="0.15">
      <c r="A7451" s="130">
        <v>7449</v>
      </c>
      <c r="B7451" s="130" t="s">
        <v>9407</v>
      </c>
      <c r="C7451" s="130" t="s">
        <v>2204</v>
      </c>
      <c r="D7451" s="130">
        <v>100</v>
      </c>
      <c r="E7451" s="130" t="s">
        <v>12372</v>
      </c>
      <c r="F7451" s="130">
        <v>557100</v>
      </c>
      <c r="G7451" s="130">
        <v>194100</v>
      </c>
      <c r="H7451" s="130" t="str">
        <f t="shared" si="232"/>
        <v>KT-980620</v>
      </c>
      <c r="I7451" s="130" t="str">
        <f t="shared" si="233"/>
        <v/>
      </c>
    </row>
    <row r="7452" spans="1:9" x14ac:dyDescent="0.15">
      <c r="A7452" s="130">
        <v>7450</v>
      </c>
      <c r="B7452" s="130" t="s">
        <v>9408</v>
      </c>
      <c r="C7452" s="130" t="s">
        <v>19502</v>
      </c>
      <c r="D7452" s="130">
        <v>10</v>
      </c>
      <c r="E7452" s="130" t="s">
        <v>12372</v>
      </c>
      <c r="F7452" s="130">
        <v>134000</v>
      </c>
      <c r="G7452" s="130">
        <v>33000</v>
      </c>
      <c r="H7452" s="130" t="str">
        <f t="shared" si="232"/>
        <v>KT-980621</v>
      </c>
      <c r="I7452" s="130" t="str">
        <f t="shared" si="233"/>
        <v/>
      </c>
    </row>
    <row r="7453" spans="1:9" x14ac:dyDescent="0.15">
      <c r="A7453" s="130">
        <v>7451</v>
      </c>
      <c r="B7453" s="130" t="s">
        <v>9409</v>
      </c>
      <c r="C7453" s="130" t="s">
        <v>16908</v>
      </c>
      <c r="H7453" s="130" t="str">
        <f t="shared" si="232"/>
        <v>KT-980622</v>
      </c>
      <c r="I7453" s="130" t="str">
        <f t="shared" si="233"/>
        <v/>
      </c>
    </row>
    <row r="7454" spans="1:9" x14ac:dyDescent="0.15">
      <c r="A7454" s="130">
        <v>7452</v>
      </c>
      <c r="B7454" s="130" t="s">
        <v>9410</v>
      </c>
      <c r="C7454" s="130" t="s">
        <v>19503</v>
      </c>
      <c r="D7454" s="130">
        <v>0</v>
      </c>
      <c r="E7454" s="130" t="s">
        <v>13048</v>
      </c>
      <c r="F7454" s="130">
        <v>0</v>
      </c>
      <c r="G7454" s="130">
        <v>0</v>
      </c>
      <c r="H7454" s="130" t="str">
        <f t="shared" si="232"/>
        <v>KT-980623</v>
      </c>
      <c r="I7454" s="130" t="str">
        <f t="shared" si="233"/>
        <v/>
      </c>
    </row>
    <row r="7455" spans="1:9" x14ac:dyDescent="0.15">
      <c r="A7455" s="130">
        <v>7453</v>
      </c>
      <c r="B7455" s="130" t="s">
        <v>9411</v>
      </c>
      <c r="C7455" s="130" t="s">
        <v>16897</v>
      </c>
      <c r="D7455" s="130">
        <v>1</v>
      </c>
      <c r="E7455" s="130" t="s">
        <v>12355</v>
      </c>
      <c r="F7455" s="130">
        <v>636800</v>
      </c>
      <c r="G7455" s="130">
        <v>785000</v>
      </c>
      <c r="H7455" s="130" t="str">
        <f t="shared" si="232"/>
        <v>KT-980624</v>
      </c>
      <c r="I7455" s="130" t="str">
        <f t="shared" si="233"/>
        <v>VG</v>
      </c>
    </row>
    <row r="7456" spans="1:9" x14ac:dyDescent="0.15">
      <c r="A7456" s="130">
        <v>7454</v>
      </c>
      <c r="B7456" s="130" t="s">
        <v>9412</v>
      </c>
      <c r="C7456" s="130" t="s">
        <v>12484</v>
      </c>
      <c r="H7456" s="130" t="str">
        <f t="shared" si="232"/>
        <v>KT-980625</v>
      </c>
      <c r="I7456" s="130" t="str">
        <f t="shared" si="233"/>
        <v/>
      </c>
    </row>
    <row r="7457" spans="1:9" x14ac:dyDescent="0.15">
      <c r="A7457" s="130">
        <v>7455</v>
      </c>
      <c r="B7457" s="130" t="s">
        <v>9413</v>
      </c>
      <c r="D7457" s="130">
        <v>0</v>
      </c>
      <c r="E7457" s="130" t="s">
        <v>12372</v>
      </c>
      <c r="F7457" s="130">
        <v>0</v>
      </c>
      <c r="G7457" s="130">
        <v>0</v>
      </c>
      <c r="H7457" s="130" t="str">
        <f t="shared" si="232"/>
        <v>KT-980626</v>
      </c>
      <c r="I7457" s="130" t="str">
        <f t="shared" si="233"/>
        <v/>
      </c>
    </row>
    <row r="7458" spans="1:9" x14ac:dyDescent="0.15">
      <c r="A7458" s="130">
        <v>7456</v>
      </c>
      <c r="B7458" s="130" t="s">
        <v>9414</v>
      </c>
      <c r="D7458" s="130">
        <v>0</v>
      </c>
      <c r="E7458" s="130" t="s">
        <v>12372</v>
      </c>
      <c r="F7458" s="130">
        <v>0</v>
      </c>
      <c r="G7458" s="130">
        <v>0</v>
      </c>
      <c r="H7458" s="130" t="str">
        <f t="shared" si="232"/>
        <v>KT-980627</v>
      </c>
      <c r="I7458" s="130" t="str">
        <f t="shared" si="233"/>
        <v/>
      </c>
    </row>
    <row r="7459" spans="1:9" x14ac:dyDescent="0.15">
      <c r="A7459" s="130">
        <v>7457</v>
      </c>
      <c r="B7459" s="130" t="s">
        <v>9415</v>
      </c>
      <c r="C7459" s="130" t="s">
        <v>12454</v>
      </c>
      <c r="D7459" s="130">
        <v>100</v>
      </c>
      <c r="E7459" s="130" t="s">
        <v>18774</v>
      </c>
      <c r="F7459" s="130">
        <v>1590000</v>
      </c>
      <c r="G7459" s="130">
        <v>1670000</v>
      </c>
      <c r="H7459" s="130" t="str">
        <f t="shared" si="232"/>
        <v>KT-980628</v>
      </c>
      <c r="I7459" s="130" t="str">
        <f t="shared" si="233"/>
        <v/>
      </c>
    </row>
    <row r="7460" spans="1:9" x14ac:dyDescent="0.15">
      <c r="A7460" s="130">
        <v>7458</v>
      </c>
      <c r="B7460" s="130" t="s">
        <v>9416</v>
      </c>
      <c r="C7460" s="130" t="s">
        <v>19504</v>
      </c>
      <c r="D7460" s="130">
        <v>1</v>
      </c>
      <c r="E7460" s="130" t="s">
        <v>12467</v>
      </c>
      <c r="F7460" s="130">
        <v>3500000</v>
      </c>
      <c r="G7460" s="130">
        <v>3120000</v>
      </c>
      <c r="H7460" s="130" t="str">
        <f t="shared" si="232"/>
        <v>KT-980629</v>
      </c>
      <c r="I7460" s="130" t="str">
        <f t="shared" si="233"/>
        <v/>
      </c>
    </row>
    <row r="7461" spans="1:9" x14ac:dyDescent="0.15">
      <c r="A7461" s="130">
        <v>7459</v>
      </c>
      <c r="B7461" s="130" t="s">
        <v>9417</v>
      </c>
      <c r="H7461" s="130" t="str">
        <f t="shared" si="232"/>
        <v>KT-980630</v>
      </c>
      <c r="I7461" s="130" t="str">
        <f t="shared" si="233"/>
        <v/>
      </c>
    </row>
    <row r="7462" spans="1:9" x14ac:dyDescent="0.15">
      <c r="A7462" s="130">
        <v>7460</v>
      </c>
      <c r="B7462" s="130" t="s">
        <v>9418</v>
      </c>
      <c r="H7462" s="130" t="str">
        <f t="shared" si="232"/>
        <v>KT-980631</v>
      </c>
      <c r="I7462" s="130" t="str">
        <f t="shared" si="233"/>
        <v/>
      </c>
    </row>
    <row r="7463" spans="1:9" x14ac:dyDescent="0.15">
      <c r="A7463" s="130">
        <v>7461</v>
      </c>
      <c r="B7463" s="130" t="s">
        <v>9419</v>
      </c>
      <c r="C7463" s="130" t="s">
        <v>12357</v>
      </c>
      <c r="H7463" s="130" t="str">
        <f t="shared" si="232"/>
        <v>KT-980632</v>
      </c>
      <c r="I7463" s="130" t="str">
        <f t="shared" si="233"/>
        <v/>
      </c>
    </row>
    <row r="7464" spans="1:9" x14ac:dyDescent="0.15">
      <c r="A7464" s="130">
        <v>7462</v>
      </c>
      <c r="B7464" s="130" t="s">
        <v>9420</v>
      </c>
      <c r="C7464" s="130" t="s">
        <v>19505</v>
      </c>
      <c r="H7464" s="130" t="str">
        <f t="shared" si="232"/>
        <v>KT-980633</v>
      </c>
      <c r="I7464" s="130" t="str">
        <f t="shared" si="233"/>
        <v/>
      </c>
    </row>
    <row r="7465" spans="1:9" x14ac:dyDescent="0.15">
      <c r="A7465" s="130">
        <v>7463</v>
      </c>
      <c r="B7465" s="130" t="s">
        <v>9421</v>
      </c>
      <c r="C7465" s="130" t="s">
        <v>19506</v>
      </c>
      <c r="H7465" s="130" t="str">
        <f t="shared" si="232"/>
        <v>KT-980634</v>
      </c>
      <c r="I7465" s="130" t="str">
        <f t="shared" si="233"/>
        <v/>
      </c>
    </row>
    <row r="7466" spans="1:9" x14ac:dyDescent="0.15">
      <c r="A7466" s="130">
        <v>7464</v>
      </c>
      <c r="B7466" s="130" t="s">
        <v>9422</v>
      </c>
      <c r="C7466" s="130" t="s">
        <v>19507</v>
      </c>
      <c r="H7466" s="130" t="str">
        <f t="shared" si="232"/>
        <v>KT-980635</v>
      </c>
      <c r="I7466" s="130" t="str">
        <f t="shared" si="233"/>
        <v/>
      </c>
    </row>
    <row r="7467" spans="1:9" x14ac:dyDescent="0.15">
      <c r="A7467" s="130">
        <v>7465</v>
      </c>
      <c r="B7467" s="130" t="s">
        <v>9423</v>
      </c>
      <c r="C7467" s="130" t="s">
        <v>19508</v>
      </c>
      <c r="H7467" s="130" t="str">
        <f t="shared" si="232"/>
        <v>KT-980636</v>
      </c>
      <c r="I7467" s="130" t="str">
        <f t="shared" si="233"/>
        <v/>
      </c>
    </row>
    <row r="7468" spans="1:9" x14ac:dyDescent="0.15">
      <c r="A7468" s="130">
        <v>7466</v>
      </c>
      <c r="B7468" s="130" t="s">
        <v>9424</v>
      </c>
      <c r="C7468" s="130" t="s">
        <v>19509</v>
      </c>
      <c r="D7468" s="130">
        <v>0</v>
      </c>
      <c r="E7468" s="130" t="s">
        <v>12357</v>
      </c>
      <c r="F7468" s="130">
        <v>0</v>
      </c>
      <c r="G7468" s="130">
        <v>0</v>
      </c>
      <c r="H7468" s="130" t="str">
        <f t="shared" si="232"/>
        <v>KT-980637</v>
      </c>
      <c r="I7468" s="130" t="str">
        <f t="shared" si="233"/>
        <v/>
      </c>
    </row>
    <row r="7469" spans="1:9" x14ac:dyDescent="0.15">
      <c r="A7469" s="130">
        <v>7467</v>
      </c>
      <c r="B7469" s="130" t="s">
        <v>9425</v>
      </c>
      <c r="C7469" s="130" t="s">
        <v>13385</v>
      </c>
      <c r="D7469" s="130">
        <v>250</v>
      </c>
      <c r="E7469" s="130" t="s">
        <v>12355</v>
      </c>
      <c r="F7469" s="130">
        <v>65781261</v>
      </c>
      <c r="G7469" s="130">
        <v>74768377</v>
      </c>
      <c r="H7469" s="130" t="str">
        <f t="shared" si="232"/>
        <v>KT-980638</v>
      </c>
      <c r="I7469" s="130" t="str">
        <f t="shared" si="233"/>
        <v>AG</v>
      </c>
    </row>
    <row r="7470" spans="1:9" x14ac:dyDescent="0.15">
      <c r="A7470" s="130">
        <v>7468</v>
      </c>
      <c r="B7470" s="130" t="s">
        <v>9426</v>
      </c>
      <c r="H7470" s="130" t="str">
        <f t="shared" si="232"/>
        <v>KT-980639</v>
      </c>
      <c r="I7470" s="130" t="str">
        <f t="shared" si="233"/>
        <v/>
      </c>
    </row>
    <row r="7471" spans="1:9" x14ac:dyDescent="0.15">
      <c r="A7471" s="130">
        <v>7469</v>
      </c>
      <c r="B7471" s="130" t="s">
        <v>9427</v>
      </c>
      <c r="C7471" s="130" t="s">
        <v>17304</v>
      </c>
      <c r="D7471" s="130">
        <v>50</v>
      </c>
      <c r="E7471" s="130" t="s">
        <v>12368</v>
      </c>
      <c r="F7471" s="130">
        <v>750000</v>
      </c>
      <c r="G7471" s="130">
        <v>847080</v>
      </c>
      <c r="H7471" s="130" t="str">
        <f t="shared" si="232"/>
        <v>KT-980640</v>
      </c>
      <c r="I7471" s="130" t="str">
        <f t="shared" si="233"/>
        <v>AG</v>
      </c>
    </row>
    <row r="7472" spans="1:9" x14ac:dyDescent="0.15">
      <c r="A7472" s="130">
        <v>7470</v>
      </c>
      <c r="B7472" s="130" t="s">
        <v>9428</v>
      </c>
      <c r="H7472" s="130" t="str">
        <f t="shared" si="232"/>
        <v>KT-980641</v>
      </c>
      <c r="I7472" s="130" t="str">
        <f t="shared" si="233"/>
        <v/>
      </c>
    </row>
    <row r="7473" spans="1:9" x14ac:dyDescent="0.15">
      <c r="A7473" s="130">
        <v>7471</v>
      </c>
      <c r="B7473" s="130" t="s">
        <v>9429</v>
      </c>
      <c r="H7473" s="130" t="str">
        <f t="shared" si="232"/>
        <v>KT-980642</v>
      </c>
      <c r="I7473" s="130" t="str">
        <f t="shared" si="233"/>
        <v/>
      </c>
    </row>
    <row r="7474" spans="1:9" x14ac:dyDescent="0.15">
      <c r="A7474" s="130">
        <v>7472</v>
      </c>
      <c r="B7474" s="130" t="s">
        <v>9430</v>
      </c>
      <c r="C7474" s="130" t="s">
        <v>19510</v>
      </c>
      <c r="D7474" s="130">
        <v>100</v>
      </c>
      <c r="E7474" s="130" t="s">
        <v>12368</v>
      </c>
      <c r="F7474" s="130">
        <v>367060</v>
      </c>
      <c r="G7474" s="130">
        <v>403000</v>
      </c>
      <c r="H7474" s="130" t="str">
        <f t="shared" si="232"/>
        <v>KT-980643</v>
      </c>
      <c r="I7474" s="130" t="str">
        <f t="shared" si="233"/>
        <v/>
      </c>
    </row>
    <row r="7475" spans="1:9" x14ac:dyDescent="0.15">
      <c r="A7475" s="130">
        <v>7473</v>
      </c>
      <c r="B7475" s="130" t="s">
        <v>9431</v>
      </c>
      <c r="C7475" s="130" t="s">
        <v>19511</v>
      </c>
      <c r="H7475" s="130" t="str">
        <f t="shared" si="232"/>
        <v>KT-980644</v>
      </c>
      <c r="I7475" s="130" t="str">
        <f t="shared" si="233"/>
        <v/>
      </c>
    </row>
    <row r="7476" spans="1:9" x14ac:dyDescent="0.15">
      <c r="A7476" s="130">
        <v>7474</v>
      </c>
      <c r="B7476" s="130" t="s">
        <v>9432</v>
      </c>
      <c r="H7476" s="130" t="str">
        <f t="shared" si="232"/>
        <v>KT-980645</v>
      </c>
      <c r="I7476" s="130" t="str">
        <f t="shared" si="233"/>
        <v/>
      </c>
    </row>
    <row r="7477" spans="1:9" x14ac:dyDescent="0.15">
      <c r="A7477" s="130">
        <v>7475</v>
      </c>
      <c r="B7477" s="130" t="s">
        <v>9433</v>
      </c>
      <c r="C7477" s="130" t="s">
        <v>19512</v>
      </c>
      <c r="H7477" s="130" t="str">
        <f t="shared" si="232"/>
        <v>KT-980646</v>
      </c>
      <c r="I7477" s="130" t="str">
        <f t="shared" si="233"/>
        <v/>
      </c>
    </row>
    <row r="7478" spans="1:9" x14ac:dyDescent="0.15">
      <c r="A7478" s="130">
        <v>7476</v>
      </c>
      <c r="B7478" s="130" t="s">
        <v>9434</v>
      </c>
      <c r="C7478" s="130" t="s">
        <v>19513</v>
      </c>
      <c r="H7478" s="130" t="str">
        <f t="shared" si="232"/>
        <v>KT-980647</v>
      </c>
      <c r="I7478" s="130" t="str">
        <f t="shared" si="233"/>
        <v/>
      </c>
    </row>
    <row r="7479" spans="1:9" x14ac:dyDescent="0.15">
      <c r="A7479" s="130">
        <v>7477</v>
      </c>
      <c r="B7479" s="130" t="s">
        <v>9435</v>
      </c>
      <c r="C7479" s="130" t="s">
        <v>19514</v>
      </c>
      <c r="D7479" s="130">
        <v>5000</v>
      </c>
      <c r="E7479" s="130" t="s">
        <v>12361</v>
      </c>
      <c r="F7479" s="130">
        <v>42380000</v>
      </c>
      <c r="G7479" s="130">
        <v>63485000</v>
      </c>
      <c r="H7479" s="130" t="str">
        <f t="shared" si="232"/>
        <v>KT-980648</v>
      </c>
      <c r="I7479" s="130" t="str">
        <f t="shared" si="233"/>
        <v/>
      </c>
    </row>
    <row r="7480" spans="1:9" x14ac:dyDescent="0.15">
      <c r="A7480" s="130">
        <v>7478</v>
      </c>
      <c r="B7480" s="130" t="s">
        <v>9436</v>
      </c>
      <c r="C7480" s="130" t="s">
        <v>19515</v>
      </c>
      <c r="H7480" s="130" t="str">
        <f t="shared" si="232"/>
        <v>KT-980649</v>
      </c>
      <c r="I7480" s="130" t="str">
        <f t="shared" si="233"/>
        <v/>
      </c>
    </row>
    <row r="7481" spans="1:9" x14ac:dyDescent="0.15">
      <c r="A7481" s="130">
        <v>7479</v>
      </c>
      <c r="B7481" s="130" t="s">
        <v>9437</v>
      </c>
      <c r="C7481" s="130" t="s">
        <v>19516</v>
      </c>
      <c r="D7481" s="130">
        <v>1</v>
      </c>
      <c r="E7481" s="130" t="s">
        <v>12355</v>
      </c>
      <c r="F7481" s="130">
        <v>206000</v>
      </c>
      <c r="G7481" s="130">
        <v>213800</v>
      </c>
      <c r="H7481" s="130" t="str">
        <f t="shared" si="232"/>
        <v>KT-980650</v>
      </c>
      <c r="I7481" s="130" t="str">
        <f t="shared" si="233"/>
        <v/>
      </c>
    </row>
    <row r="7482" spans="1:9" x14ac:dyDescent="0.15">
      <c r="A7482" s="130">
        <v>7480</v>
      </c>
      <c r="B7482" s="130" t="s">
        <v>9438</v>
      </c>
      <c r="C7482" s="130" t="s">
        <v>19517</v>
      </c>
      <c r="D7482" s="130">
        <v>180</v>
      </c>
      <c r="E7482" s="130" t="s">
        <v>12676</v>
      </c>
      <c r="F7482" s="130">
        <v>0</v>
      </c>
      <c r="G7482" s="130">
        <v>0</v>
      </c>
      <c r="H7482" s="130" t="str">
        <f t="shared" si="232"/>
        <v>KT-980651</v>
      </c>
      <c r="I7482" s="130" t="str">
        <f t="shared" si="233"/>
        <v/>
      </c>
    </row>
    <row r="7483" spans="1:9" x14ac:dyDescent="0.15">
      <c r="A7483" s="130">
        <v>7481</v>
      </c>
      <c r="B7483" s="130" t="s">
        <v>9439</v>
      </c>
      <c r="C7483" s="130" t="s">
        <v>19518</v>
      </c>
      <c r="H7483" s="130" t="str">
        <f t="shared" si="232"/>
        <v>KT-980652</v>
      </c>
      <c r="I7483" s="130" t="str">
        <f t="shared" si="233"/>
        <v/>
      </c>
    </row>
    <row r="7484" spans="1:9" x14ac:dyDescent="0.15">
      <c r="A7484" s="130">
        <v>7482</v>
      </c>
      <c r="B7484" s="130" t="s">
        <v>9440</v>
      </c>
      <c r="C7484" s="130" t="s">
        <v>19519</v>
      </c>
      <c r="D7484" s="130">
        <v>6</v>
      </c>
      <c r="E7484" s="130" t="s">
        <v>12370</v>
      </c>
      <c r="F7484" s="130">
        <v>950000</v>
      </c>
      <c r="G7484" s="130">
        <v>1200000</v>
      </c>
      <c r="H7484" s="130" t="str">
        <f t="shared" si="232"/>
        <v>KT-980653</v>
      </c>
      <c r="I7484" s="130" t="str">
        <f t="shared" si="233"/>
        <v/>
      </c>
    </row>
    <row r="7485" spans="1:9" x14ac:dyDescent="0.15">
      <c r="A7485" s="130">
        <v>7483</v>
      </c>
      <c r="B7485" s="130" t="s">
        <v>9441</v>
      </c>
      <c r="C7485" s="130" t="s">
        <v>19520</v>
      </c>
      <c r="D7485" s="130">
        <v>1</v>
      </c>
      <c r="E7485" s="130" t="s">
        <v>12368</v>
      </c>
      <c r="F7485" s="130">
        <v>40000</v>
      </c>
      <c r="G7485" s="130">
        <v>74000</v>
      </c>
      <c r="H7485" s="130" t="str">
        <f t="shared" si="232"/>
        <v>KT-980654</v>
      </c>
      <c r="I7485" s="130" t="str">
        <f t="shared" si="233"/>
        <v/>
      </c>
    </row>
    <row r="7486" spans="1:9" x14ac:dyDescent="0.15">
      <c r="A7486" s="130">
        <v>7484</v>
      </c>
      <c r="B7486" s="130" t="s">
        <v>9442</v>
      </c>
      <c r="C7486" s="130" t="s">
        <v>19521</v>
      </c>
      <c r="D7486" s="130">
        <v>300</v>
      </c>
      <c r="E7486" s="130" t="s">
        <v>12372</v>
      </c>
      <c r="F7486" s="130">
        <v>138840</v>
      </c>
      <c r="G7486" s="130">
        <v>143400</v>
      </c>
      <c r="H7486" s="130" t="str">
        <f t="shared" si="232"/>
        <v>KT-980655</v>
      </c>
      <c r="I7486" s="130" t="str">
        <f t="shared" si="233"/>
        <v/>
      </c>
    </row>
    <row r="7487" spans="1:9" x14ac:dyDescent="0.15">
      <c r="A7487" s="130">
        <v>7485</v>
      </c>
      <c r="B7487" s="130" t="s">
        <v>9443</v>
      </c>
      <c r="C7487" s="130" t="s">
        <v>19522</v>
      </c>
      <c r="D7487" s="130">
        <v>195</v>
      </c>
      <c r="E7487" s="130" t="s">
        <v>12372</v>
      </c>
      <c r="F7487" s="130">
        <v>92912</v>
      </c>
      <c r="G7487" s="130">
        <v>237687</v>
      </c>
      <c r="H7487" s="130" t="str">
        <f t="shared" si="232"/>
        <v>KT-980656</v>
      </c>
      <c r="I7487" s="130" t="str">
        <f t="shared" si="233"/>
        <v/>
      </c>
    </row>
    <row r="7488" spans="1:9" x14ac:dyDescent="0.15">
      <c r="A7488" s="130">
        <v>7486</v>
      </c>
      <c r="B7488" s="130" t="s">
        <v>9444</v>
      </c>
      <c r="C7488" s="130" t="s">
        <v>19523</v>
      </c>
      <c r="D7488" s="130">
        <v>420</v>
      </c>
      <c r="E7488" s="130" t="s">
        <v>13995</v>
      </c>
      <c r="F7488" s="130">
        <v>72600</v>
      </c>
      <c r="G7488" s="130">
        <v>88400</v>
      </c>
      <c r="H7488" s="130" t="str">
        <f t="shared" si="232"/>
        <v>KT-980657</v>
      </c>
      <c r="I7488" s="130" t="str">
        <f t="shared" si="233"/>
        <v/>
      </c>
    </row>
    <row r="7489" spans="1:9" x14ac:dyDescent="0.15">
      <c r="A7489" s="130">
        <v>7487</v>
      </c>
      <c r="B7489" s="130" t="s">
        <v>9445</v>
      </c>
      <c r="H7489" s="130" t="str">
        <f t="shared" si="232"/>
        <v>KT-980658</v>
      </c>
      <c r="I7489" s="130" t="str">
        <f t="shared" si="233"/>
        <v/>
      </c>
    </row>
    <row r="7490" spans="1:9" x14ac:dyDescent="0.15">
      <c r="A7490" s="130">
        <v>7488</v>
      </c>
      <c r="B7490" s="130" t="s">
        <v>9446</v>
      </c>
      <c r="C7490" s="130" t="s">
        <v>19524</v>
      </c>
      <c r="D7490" s="130">
        <v>1</v>
      </c>
      <c r="E7490" s="130" t="s">
        <v>14703</v>
      </c>
      <c r="F7490" s="130">
        <v>2900000</v>
      </c>
      <c r="G7490" s="130">
        <v>300000</v>
      </c>
      <c r="H7490" s="130" t="str">
        <f t="shared" si="232"/>
        <v>KT-980659</v>
      </c>
      <c r="I7490" s="130" t="str">
        <f t="shared" si="233"/>
        <v/>
      </c>
    </row>
    <row r="7491" spans="1:9" x14ac:dyDescent="0.15">
      <c r="A7491" s="130">
        <v>7489</v>
      </c>
      <c r="B7491" s="130" t="s">
        <v>9447</v>
      </c>
      <c r="C7491" s="130" t="s">
        <v>12477</v>
      </c>
      <c r="D7491" s="130">
        <v>40</v>
      </c>
      <c r="E7491" s="130" t="s">
        <v>12355</v>
      </c>
      <c r="F7491" s="130">
        <v>30999800</v>
      </c>
      <c r="G7491" s="130">
        <v>43768800</v>
      </c>
      <c r="H7491" s="130" t="str">
        <f t="shared" si="232"/>
        <v>KT-980660</v>
      </c>
      <c r="I7491" s="130" t="str">
        <f t="shared" si="233"/>
        <v>AG</v>
      </c>
    </row>
    <row r="7492" spans="1:9" x14ac:dyDescent="0.15">
      <c r="A7492" s="130">
        <v>7490</v>
      </c>
      <c r="B7492" s="130" t="s">
        <v>9448</v>
      </c>
      <c r="H7492" s="130" t="str">
        <f t="shared" ref="H7492:H7555" si="234">LEFT(B7492,FIND("-",B7492)+6)</f>
        <v>KT-980661</v>
      </c>
      <c r="I7492" s="130" t="str">
        <f t="shared" ref="I7492:I7555" si="235">RIGHT(B7492,LEN(B7492)-FIND("-",B7492)-7)</f>
        <v/>
      </c>
    </row>
    <row r="7493" spans="1:9" x14ac:dyDescent="0.15">
      <c r="A7493" s="130">
        <v>7491</v>
      </c>
      <c r="B7493" s="130" t="s">
        <v>9449</v>
      </c>
      <c r="H7493" s="130" t="str">
        <f t="shared" si="234"/>
        <v>KT-980662</v>
      </c>
      <c r="I7493" s="130" t="str">
        <f t="shared" si="235"/>
        <v/>
      </c>
    </row>
    <row r="7494" spans="1:9" x14ac:dyDescent="0.15">
      <c r="A7494" s="130">
        <v>7492</v>
      </c>
      <c r="B7494" s="130" t="s">
        <v>9450</v>
      </c>
      <c r="H7494" s="130" t="str">
        <f t="shared" si="234"/>
        <v>KT-980663</v>
      </c>
      <c r="I7494" s="130" t="str">
        <f t="shared" si="235"/>
        <v/>
      </c>
    </row>
    <row r="7495" spans="1:9" x14ac:dyDescent="0.15">
      <c r="A7495" s="130">
        <v>7493</v>
      </c>
      <c r="B7495" s="130" t="s">
        <v>9451</v>
      </c>
      <c r="C7495" s="130" t="s">
        <v>19525</v>
      </c>
      <c r="D7495" s="130">
        <v>1000</v>
      </c>
      <c r="E7495" s="130" t="s">
        <v>12355</v>
      </c>
      <c r="F7495" s="130">
        <v>37420000000</v>
      </c>
      <c r="G7495" s="130">
        <v>45075000000</v>
      </c>
      <c r="H7495" s="130" t="str">
        <f t="shared" si="234"/>
        <v>KT-980664</v>
      </c>
      <c r="I7495" s="130" t="str">
        <f t="shared" si="235"/>
        <v/>
      </c>
    </row>
    <row r="7496" spans="1:9" x14ac:dyDescent="0.15">
      <c r="A7496" s="130">
        <v>7494</v>
      </c>
      <c r="B7496" s="130" t="s">
        <v>9452</v>
      </c>
      <c r="C7496" s="130" t="s">
        <v>19526</v>
      </c>
      <c r="D7496" s="130">
        <v>3900</v>
      </c>
      <c r="E7496" s="130" t="s">
        <v>12372</v>
      </c>
      <c r="F7496" s="130">
        <v>6669000</v>
      </c>
      <c r="G7496" s="130">
        <v>7410000</v>
      </c>
      <c r="H7496" s="130" t="str">
        <f t="shared" si="234"/>
        <v>KT-980665</v>
      </c>
      <c r="I7496" s="130" t="str">
        <f t="shared" si="235"/>
        <v>AG</v>
      </c>
    </row>
    <row r="7497" spans="1:9" x14ac:dyDescent="0.15">
      <c r="A7497" s="130">
        <v>7495</v>
      </c>
      <c r="B7497" s="130" t="s">
        <v>9453</v>
      </c>
      <c r="C7497" s="130" t="s">
        <v>19527</v>
      </c>
      <c r="D7497" s="130">
        <v>100</v>
      </c>
      <c r="E7497" s="130" t="s">
        <v>12372</v>
      </c>
      <c r="F7497" s="130">
        <v>211000</v>
      </c>
      <c r="G7497" s="130">
        <v>170000</v>
      </c>
      <c r="H7497" s="130" t="str">
        <f t="shared" si="234"/>
        <v>KT-980666</v>
      </c>
      <c r="I7497" s="130" t="str">
        <f t="shared" si="235"/>
        <v>AG</v>
      </c>
    </row>
    <row r="7498" spans="1:9" x14ac:dyDescent="0.15">
      <c r="A7498" s="130">
        <v>7496</v>
      </c>
      <c r="B7498" s="130" t="s">
        <v>9454</v>
      </c>
      <c r="C7498" s="130" t="s">
        <v>19528</v>
      </c>
      <c r="D7498" s="130">
        <v>100</v>
      </c>
      <c r="E7498" s="130" t="s">
        <v>12372</v>
      </c>
      <c r="F7498" s="130">
        <v>810000</v>
      </c>
      <c r="G7498" s="130">
        <v>830000</v>
      </c>
      <c r="H7498" s="130" t="str">
        <f t="shared" si="234"/>
        <v>KT-980667</v>
      </c>
      <c r="I7498" s="130" t="str">
        <f t="shared" si="235"/>
        <v/>
      </c>
    </row>
    <row r="7499" spans="1:9" x14ac:dyDescent="0.15">
      <c r="A7499" s="130">
        <v>7497</v>
      </c>
      <c r="B7499" s="130" t="s">
        <v>9455</v>
      </c>
      <c r="C7499" s="130" t="s">
        <v>19529</v>
      </c>
      <c r="H7499" s="130" t="str">
        <f t="shared" si="234"/>
        <v>KT-980668</v>
      </c>
      <c r="I7499" s="130" t="str">
        <f t="shared" si="235"/>
        <v/>
      </c>
    </row>
    <row r="7500" spans="1:9" x14ac:dyDescent="0.15">
      <c r="A7500" s="130">
        <v>7498</v>
      </c>
      <c r="B7500" s="130" t="s">
        <v>9456</v>
      </c>
      <c r="C7500" s="130" t="s">
        <v>19530</v>
      </c>
      <c r="D7500" s="130">
        <v>5000</v>
      </c>
      <c r="E7500" s="130" t="s">
        <v>12361</v>
      </c>
      <c r="F7500" s="130">
        <v>0</v>
      </c>
      <c r="G7500" s="130">
        <v>0</v>
      </c>
      <c r="H7500" s="130" t="str">
        <f t="shared" si="234"/>
        <v>KT-980669</v>
      </c>
      <c r="I7500" s="130" t="str">
        <f t="shared" si="235"/>
        <v/>
      </c>
    </row>
    <row r="7501" spans="1:9" x14ac:dyDescent="0.15">
      <c r="A7501" s="130">
        <v>7499</v>
      </c>
      <c r="B7501" s="130" t="s">
        <v>9457</v>
      </c>
      <c r="C7501" s="130" t="s">
        <v>19531</v>
      </c>
      <c r="H7501" s="130" t="str">
        <f t="shared" si="234"/>
        <v>KT-980670</v>
      </c>
      <c r="I7501" s="130" t="str">
        <f t="shared" si="235"/>
        <v/>
      </c>
    </row>
    <row r="7502" spans="1:9" x14ac:dyDescent="0.15">
      <c r="A7502" s="130">
        <v>7500</v>
      </c>
      <c r="B7502" s="130" t="s">
        <v>9458</v>
      </c>
      <c r="C7502" s="130" t="s">
        <v>19532</v>
      </c>
      <c r="D7502" s="130">
        <v>10</v>
      </c>
      <c r="E7502" s="130" t="s">
        <v>12355</v>
      </c>
      <c r="F7502" s="130">
        <v>580851</v>
      </c>
      <c r="G7502" s="130">
        <v>351076</v>
      </c>
      <c r="H7502" s="130" t="str">
        <f t="shared" si="234"/>
        <v>KT-980671</v>
      </c>
      <c r="I7502" s="130" t="str">
        <f t="shared" si="235"/>
        <v/>
      </c>
    </row>
    <row r="7503" spans="1:9" x14ac:dyDescent="0.15">
      <c r="A7503" s="130">
        <v>7501</v>
      </c>
      <c r="B7503" s="130" t="s">
        <v>9459</v>
      </c>
      <c r="H7503" s="130" t="str">
        <f t="shared" si="234"/>
        <v>KT-980672</v>
      </c>
      <c r="I7503" s="130" t="str">
        <f t="shared" si="235"/>
        <v/>
      </c>
    </row>
    <row r="7504" spans="1:9" x14ac:dyDescent="0.15">
      <c r="A7504" s="130">
        <v>7502</v>
      </c>
      <c r="B7504" s="130" t="s">
        <v>9460</v>
      </c>
      <c r="C7504" s="130" t="s">
        <v>19533</v>
      </c>
      <c r="D7504" s="130">
        <v>2000</v>
      </c>
      <c r="E7504" s="130" t="s">
        <v>16587</v>
      </c>
      <c r="F7504" s="130">
        <v>90000000</v>
      </c>
      <c r="G7504" s="130">
        <v>100000000</v>
      </c>
      <c r="H7504" s="130" t="str">
        <f t="shared" si="234"/>
        <v>KT-980673</v>
      </c>
      <c r="I7504" s="130" t="str">
        <f t="shared" si="235"/>
        <v/>
      </c>
    </row>
    <row r="7505" spans="1:9" x14ac:dyDescent="0.15">
      <c r="A7505" s="130">
        <v>7503</v>
      </c>
      <c r="B7505" s="130" t="s">
        <v>9461</v>
      </c>
      <c r="H7505" s="130" t="str">
        <f t="shared" si="234"/>
        <v>KT-980674</v>
      </c>
      <c r="I7505" s="130" t="str">
        <f t="shared" si="235"/>
        <v/>
      </c>
    </row>
    <row r="7506" spans="1:9" x14ac:dyDescent="0.15">
      <c r="A7506" s="130">
        <v>7504</v>
      </c>
      <c r="B7506" s="130" t="s">
        <v>9462</v>
      </c>
      <c r="H7506" s="130" t="str">
        <f t="shared" si="234"/>
        <v>KT-980675</v>
      </c>
      <c r="I7506" s="130" t="str">
        <f t="shared" si="235"/>
        <v/>
      </c>
    </row>
    <row r="7507" spans="1:9" x14ac:dyDescent="0.15">
      <c r="A7507" s="130">
        <v>7505</v>
      </c>
      <c r="B7507" s="130" t="s">
        <v>9463</v>
      </c>
      <c r="H7507" s="130" t="str">
        <f t="shared" si="234"/>
        <v>KT-980676</v>
      </c>
      <c r="I7507" s="130" t="str">
        <f t="shared" si="235"/>
        <v/>
      </c>
    </row>
    <row r="7508" spans="1:9" x14ac:dyDescent="0.15">
      <c r="A7508" s="130">
        <v>7506</v>
      </c>
      <c r="B7508" s="130" t="s">
        <v>9464</v>
      </c>
      <c r="H7508" s="130" t="str">
        <f t="shared" si="234"/>
        <v>KT-980677</v>
      </c>
      <c r="I7508" s="130" t="str">
        <f t="shared" si="235"/>
        <v/>
      </c>
    </row>
    <row r="7509" spans="1:9" x14ac:dyDescent="0.15">
      <c r="A7509" s="130">
        <v>7507</v>
      </c>
      <c r="B7509" s="130" t="s">
        <v>9465</v>
      </c>
      <c r="C7509" s="130" t="s">
        <v>16308</v>
      </c>
      <c r="H7509" s="130" t="str">
        <f t="shared" si="234"/>
        <v>KT-980678</v>
      </c>
      <c r="I7509" s="130" t="str">
        <f t="shared" si="235"/>
        <v/>
      </c>
    </row>
    <row r="7510" spans="1:9" x14ac:dyDescent="0.15">
      <c r="A7510" s="130">
        <v>7508</v>
      </c>
      <c r="B7510" s="130" t="s">
        <v>9466</v>
      </c>
      <c r="C7510" s="130" t="s">
        <v>19534</v>
      </c>
      <c r="D7510" s="130">
        <v>1</v>
      </c>
      <c r="E7510" s="130" t="s">
        <v>12391</v>
      </c>
      <c r="F7510" s="130">
        <v>717508000</v>
      </c>
      <c r="G7510" s="130">
        <v>828745000</v>
      </c>
      <c r="H7510" s="130" t="str">
        <f t="shared" si="234"/>
        <v>KT-980679</v>
      </c>
      <c r="I7510" s="130" t="str">
        <f t="shared" si="235"/>
        <v/>
      </c>
    </row>
    <row r="7511" spans="1:9" x14ac:dyDescent="0.15">
      <c r="A7511" s="130">
        <v>7509</v>
      </c>
      <c r="B7511" s="130" t="s">
        <v>9467</v>
      </c>
      <c r="C7511" s="130" t="s">
        <v>19535</v>
      </c>
      <c r="D7511" s="130">
        <v>100</v>
      </c>
      <c r="E7511" s="130" t="s">
        <v>12355</v>
      </c>
      <c r="F7511" s="130">
        <v>34640750</v>
      </c>
      <c r="G7511" s="130">
        <v>52708000</v>
      </c>
      <c r="H7511" s="130" t="str">
        <f t="shared" si="234"/>
        <v>KT-980680</v>
      </c>
      <c r="I7511" s="130" t="str">
        <f t="shared" si="235"/>
        <v/>
      </c>
    </row>
    <row r="7512" spans="1:9" x14ac:dyDescent="0.15">
      <c r="A7512" s="130">
        <v>7510</v>
      </c>
      <c r="B7512" s="130" t="s">
        <v>9468</v>
      </c>
      <c r="H7512" s="130" t="str">
        <f t="shared" si="234"/>
        <v>KT-980681</v>
      </c>
      <c r="I7512" s="130" t="str">
        <f t="shared" si="235"/>
        <v/>
      </c>
    </row>
    <row r="7513" spans="1:9" x14ac:dyDescent="0.15">
      <c r="A7513" s="130">
        <v>7511</v>
      </c>
      <c r="B7513" s="130" t="s">
        <v>9469</v>
      </c>
      <c r="C7513" s="130" t="s">
        <v>19536</v>
      </c>
      <c r="D7513" s="130">
        <v>1</v>
      </c>
      <c r="E7513" s="130" t="s">
        <v>12368</v>
      </c>
      <c r="F7513" s="130">
        <v>320000</v>
      </c>
      <c r="G7513" s="130">
        <v>336000</v>
      </c>
      <c r="H7513" s="130" t="str">
        <f t="shared" si="234"/>
        <v>KT-980682</v>
      </c>
      <c r="I7513" s="130" t="str">
        <f t="shared" si="235"/>
        <v/>
      </c>
    </row>
    <row r="7514" spans="1:9" x14ac:dyDescent="0.15">
      <c r="A7514" s="130">
        <v>7512</v>
      </c>
      <c r="B7514" s="130" t="s">
        <v>9470</v>
      </c>
      <c r="C7514" s="130" t="s">
        <v>19537</v>
      </c>
      <c r="H7514" s="130" t="str">
        <f t="shared" si="234"/>
        <v>KT-980683</v>
      </c>
      <c r="I7514" s="130" t="str">
        <f t="shared" si="235"/>
        <v/>
      </c>
    </row>
    <row r="7515" spans="1:9" x14ac:dyDescent="0.15">
      <c r="A7515" s="130">
        <v>7513</v>
      </c>
      <c r="B7515" s="130" t="s">
        <v>9471</v>
      </c>
      <c r="C7515" s="130" t="s">
        <v>19538</v>
      </c>
      <c r="D7515" s="130">
        <v>3000</v>
      </c>
      <c r="E7515" s="130" t="s">
        <v>12355</v>
      </c>
      <c r="F7515" s="130">
        <v>1200000000</v>
      </c>
      <c r="G7515" s="130">
        <v>1539000000</v>
      </c>
      <c r="H7515" s="130" t="str">
        <f t="shared" si="234"/>
        <v>KT-980684</v>
      </c>
      <c r="I7515" s="130" t="str">
        <f t="shared" si="235"/>
        <v/>
      </c>
    </row>
    <row r="7516" spans="1:9" x14ac:dyDescent="0.15">
      <c r="A7516" s="130">
        <v>7514</v>
      </c>
      <c r="B7516" s="130" t="s">
        <v>9472</v>
      </c>
      <c r="C7516" s="130" t="s">
        <v>19306</v>
      </c>
      <c r="H7516" s="130" t="str">
        <f t="shared" si="234"/>
        <v>KT-980685</v>
      </c>
      <c r="I7516" s="130" t="str">
        <f t="shared" si="235"/>
        <v/>
      </c>
    </row>
    <row r="7517" spans="1:9" x14ac:dyDescent="0.15">
      <c r="A7517" s="130">
        <v>7515</v>
      </c>
      <c r="B7517" s="130" t="s">
        <v>9473</v>
      </c>
      <c r="C7517" s="130" t="s">
        <v>12546</v>
      </c>
      <c r="H7517" s="130" t="str">
        <f t="shared" si="234"/>
        <v>KT-980686</v>
      </c>
      <c r="I7517" s="130" t="str">
        <f t="shared" si="235"/>
        <v/>
      </c>
    </row>
    <row r="7518" spans="1:9" x14ac:dyDescent="0.15">
      <c r="A7518" s="130">
        <v>7516</v>
      </c>
      <c r="B7518" s="130" t="s">
        <v>9474</v>
      </c>
      <c r="C7518" s="130" t="s">
        <v>19539</v>
      </c>
      <c r="D7518" s="130">
        <v>1</v>
      </c>
      <c r="E7518" s="130" t="s">
        <v>12361</v>
      </c>
      <c r="F7518" s="130">
        <v>40300</v>
      </c>
      <c r="G7518" s="130">
        <v>18750</v>
      </c>
      <c r="H7518" s="130" t="str">
        <f t="shared" si="234"/>
        <v>KT-980687</v>
      </c>
      <c r="I7518" s="130" t="str">
        <f t="shared" si="235"/>
        <v/>
      </c>
    </row>
    <row r="7519" spans="1:9" x14ac:dyDescent="0.15">
      <c r="A7519" s="130">
        <v>7517</v>
      </c>
      <c r="B7519" s="130" t="s">
        <v>9475</v>
      </c>
      <c r="C7519" s="130" t="s">
        <v>19540</v>
      </c>
      <c r="D7519" s="130">
        <v>90</v>
      </c>
      <c r="E7519" s="130" t="s">
        <v>12355</v>
      </c>
      <c r="F7519" s="130">
        <v>8496000</v>
      </c>
      <c r="G7519" s="130">
        <v>11358000</v>
      </c>
      <c r="H7519" s="130" t="str">
        <f t="shared" si="234"/>
        <v>KT-980688</v>
      </c>
      <c r="I7519" s="130" t="str">
        <f t="shared" si="235"/>
        <v/>
      </c>
    </row>
    <row r="7520" spans="1:9" x14ac:dyDescent="0.15">
      <c r="A7520" s="130">
        <v>7518</v>
      </c>
      <c r="B7520" s="130" t="s">
        <v>9476</v>
      </c>
      <c r="H7520" s="130" t="str">
        <f t="shared" si="234"/>
        <v>KT-980689</v>
      </c>
      <c r="I7520" s="130" t="str">
        <f t="shared" si="235"/>
        <v/>
      </c>
    </row>
    <row r="7521" spans="1:9" x14ac:dyDescent="0.15">
      <c r="A7521" s="130">
        <v>7519</v>
      </c>
      <c r="B7521" s="130" t="s">
        <v>9477</v>
      </c>
      <c r="C7521" s="130" t="s">
        <v>15170</v>
      </c>
      <c r="D7521" s="130">
        <v>100</v>
      </c>
      <c r="E7521" s="130" t="s">
        <v>12361</v>
      </c>
      <c r="F7521" s="130">
        <v>514300</v>
      </c>
      <c r="G7521" s="130">
        <v>578375</v>
      </c>
      <c r="H7521" s="130" t="str">
        <f t="shared" si="234"/>
        <v>KT-980690</v>
      </c>
      <c r="I7521" s="130" t="str">
        <f t="shared" si="235"/>
        <v>VG</v>
      </c>
    </row>
    <row r="7522" spans="1:9" x14ac:dyDescent="0.15">
      <c r="A7522" s="130">
        <v>7520</v>
      </c>
      <c r="B7522" s="130" t="s">
        <v>9478</v>
      </c>
      <c r="C7522" s="130" t="s">
        <v>19541</v>
      </c>
      <c r="D7522" s="130">
        <v>1</v>
      </c>
      <c r="E7522" s="130" t="s">
        <v>12989</v>
      </c>
      <c r="F7522" s="130">
        <v>136031000</v>
      </c>
      <c r="G7522" s="130">
        <v>139227000</v>
      </c>
      <c r="H7522" s="130" t="str">
        <f t="shared" si="234"/>
        <v>KT-980691</v>
      </c>
      <c r="I7522" s="130" t="str">
        <f t="shared" si="235"/>
        <v/>
      </c>
    </row>
    <row r="7523" spans="1:9" x14ac:dyDescent="0.15">
      <c r="A7523" s="130">
        <v>7521</v>
      </c>
      <c r="B7523" s="130" t="s">
        <v>9479</v>
      </c>
      <c r="H7523" s="130" t="str">
        <f t="shared" si="234"/>
        <v>KT-980692</v>
      </c>
      <c r="I7523" s="130" t="str">
        <f t="shared" si="235"/>
        <v/>
      </c>
    </row>
    <row r="7524" spans="1:9" x14ac:dyDescent="0.15">
      <c r="A7524" s="130">
        <v>7522</v>
      </c>
      <c r="B7524" s="130" t="s">
        <v>9480</v>
      </c>
      <c r="C7524" s="130" t="s">
        <v>15359</v>
      </c>
      <c r="D7524" s="130">
        <v>10000</v>
      </c>
      <c r="E7524" s="130" t="s">
        <v>12372</v>
      </c>
      <c r="F7524" s="130">
        <v>88395000</v>
      </c>
      <c r="G7524" s="130">
        <v>130777000</v>
      </c>
      <c r="H7524" s="130" t="str">
        <f t="shared" si="234"/>
        <v>KT-980693</v>
      </c>
      <c r="I7524" s="130" t="str">
        <f t="shared" si="235"/>
        <v/>
      </c>
    </row>
    <row r="7525" spans="1:9" x14ac:dyDescent="0.15">
      <c r="A7525" s="130">
        <v>7523</v>
      </c>
      <c r="B7525" s="130" t="s">
        <v>9481</v>
      </c>
      <c r="C7525" s="130" t="s">
        <v>16206</v>
      </c>
      <c r="D7525" s="130">
        <v>100</v>
      </c>
      <c r="E7525" s="130" t="s">
        <v>12372</v>
      </c>
      <c r="F7525" s="130">
        <v>88000</v>
      </c>
      <c r="G7525" s="130">
        <v>87000</v>
      </c>
      <c r="H7525" s="130" t="str">
        <f t="shared" si="234"/>
        <v>KT-980694</v>
      </c>
      <c r="I7525" s="130" t="str">
        <f t="shared" si="235"/>
        <v/>
      </c>
    </row>
    <row r="7526" spans="1:9" x14ac:dyDescent="0.15">
      <c r="A7526" s="130">
        <v>7524</v>
      </c>
      <c r="B7526" s="130" t="s">
        <v>9482</v>
      </c>
      <c r="C7526" s="130" t="s">
        <v>19542</v>
      </c>
      <c r="D7526" s="130">
        <v>1000</v>
      </c>
      <c r="E7526" s="130" t="s">
        <v>12355</v>
      </c>
      <c r="F7526" s="130">
        <v>9595380500</v>
      </c>
      <c r="G7526" s="130">
        <v>9850611500</v>
      </c>
      <c r="H7526" s="130" t="str">
        <f t="shared" si="234"/>
        <v>KT-980695</v>
      </c>
      <c r="I7526" s="130" t="str">
        <f t="shared" si="235"/>
        <v>AG</v>
      </c>
    </row>
    <row r="7527" spans="1:9" x14ac:dyDescent="0.15">
      <c r="A7527" s="130">
        <v>7525</v>
      </c>
      <c r="B7527" s="130" t="s">
        <v>9483</v>
      </c>
      <c r="H7527" s="130" t="str">
        <f t="shared" si="234"/>
        <v>KT-980696</v>
      </c>
      <c r="I7527" s="130" t="str">
        <f t="shared" si="235"/>
        <v/>
      </c>
    </row>
    <row r="7528" spans="1:9" x14ac:dyDescent="0.15">
      <c r="A7528" s="130">
        <v>7526</v>
      </c>
      <c r="B7528" s="130" t="s">
        <v>9484</v>
      </c>
      <c r="H7528" s="130" t="str">
        <f t="shared" si="234"/>
        <v>KT-980697</v>
      </c>
      <c r="I7528" s="130" t="str">
        <f t="shared" si="235"/>
        <v/>
      </c>
    </row>
    <row r="7529" spans="1:9" x14ac:dyDescent="0.15">
      <c r="A7529" s="130">
        <v>7527</v>
      </c>
      <c r="B7529" s="130" t="s">
        <v>9485</v>
      </c>
      <c r="C7529" s="130" t="s">
        <v>19543</v>
      </c>
      <c r="H7529" s="130" t="str">
        <f t="shared" si="234"/>
        <v>KT-980698</v>
      </c>
      <c r="I7529" s="130" t="str">
        <f t="shared" si="235"/>
        <v/>
      </c>
    </row>
    <row r="7530" spans="1:9" x14ac:dyDescent="0.15">
      <c r="A7530" s="130">
        <v>7528</v>
      </c>
      <c r="B7530" s="130" t="s">
        <v>9486</v>
      </c>
      <c r="C7530" s="130" t="s">
        <v>19544</v>
      </c>
      <c r="D7530" s="130">
        <v>300</v>
      </c>
      <c r="E7530" s="130" t="s">
        <v>12355</v>
      </c>
      <c r="F7530" s="130">
        <v>3359530</v>
      </c>
      <c r="G7530" s="130">
        <v>6431586</v>
      </c>
      <c r="H7530" s="130" t="str">
        <f t="shared" si="234"/>
        <v>KT-980699</v>
      </c>
      <c r="I7530" s="130" t="str">
        <f t="shared" si="235"/>
        <v>AG</v>
      </c>
    </row>
    <row r="7531" spans="1:9" x14ac:dyDescent="0.15">
      <c r="A7531" s="130">
        <v>7529</v>
      </c>
      <c r="B7531" s="130" t="s">
        <v>9487</v>
      </c>
      <c r="C7531" s="130" t="s">
        <v>19545</v>
      </c>
      <c r="H7531" s="130" t="str">
        <f t="shared" si="234"/>
        <v>KT-980700</v>
      </c>
      <c r="I7531" s="130" t="str">
        <f t="shared" si="235"/>
        <v/>
      </c>
    </row>
    <row r="7532" spans="1:9" x14ac:dyDescent="0.15">
      <c r="A7532" s="130">
        <v>7530</v>
      </c>
      <c r="B7532" s="130" t="s">
        <v>9488</v>
      </c>
      <c r="C7532" s="130" t="s">
        <v>19546</v>
      </c>
      <c r="D7532" s="130">
        <v>1</v>
      </c>
      <c r="E7532" s="130" t="s">
        <v>12391</v>
      </c>
      <c r="F7532" s="130">
        <v>27100000</v>
      </c>
      <c r="G7532" s="130">
        <v>8400000</v>
      </c>
      <c r="H7532" s="130" t="str">
        <f t="shared" si="234"/>
        <v>KT-980701</v>
      </c>
      <c r="I7532" s="130" t="str">
        <f t="shared" si="235"/>
        <v/>
      </c>
    </row>
    <row r="7533" spans="1:9" x14ac:dyDescent="0.15">
      <c r="A7533" s="130">
        <v>7531</v>
      </c>
      <c r="B7533" s="130" t="s">
        <v>9489</v>
      </c>
      <c r="H7533" s="130" t="str">
        <f t="shared" si="234"/>
        <v>KT-980702</v>
      </c>
      <c r="I7533" s="130" t="str">
        <f t="shared" si="235"/>
        <v/>
      </c>
    </row>
    <row r="7534" spans="1:9" x14ac:dyDescent="0.15">
      <c r="A7534" s="130">
        <v>7532</v>
      </c>
      <c r="B7534" s="130" t="s">
        <v>9490</v>
      </c>
      <c r="H7534" s="130" t="str">
        <f t="shared" si="234"/>
        <v>KT-980703</v>
      </c>
      <c r="I7534" s="130" t="str">
        <f t="shared" si="235"/>
        <v/>
      </c>
    </row>
    <row r="7535" spans="1:9" x14ac:dyDescent="0.15">
      <c r="A7535" s="130">
        <v>7533</v>
      </c>
      <c r="B7535" s="130" t="s">
        <v>9491</v>
      </c>
      <c r="H7535" s="130" t="str">
        <f t="shared" si="234"/>
        <v>KT-980704</v>
      </c>
      <c r="I7535" s="130" t="str">
        <f t="shared" si="235"/>
        <v/>
      </c>
    </row>
    <row r="7536" spans="1:9" x14ac:dyDescent="0.15">
      <c r="A7536" s="130">
        <v>7534</v>
      </c>
      <c r="B7536" s="130" t="s">
        <v>9492</v>
      </c>
      <c r="C7536" s="130" t="s">
        <v>19547</v>
      </c>
      <c r="D7536" s="130">
        <v>10</v>
      </c>
      <c r="E7536" s="130" t="s">
        <v>12355</v>
      </c>
      <c r="F7536" s="130">
        <v>2580000</v>
      </c>
      <c r="G7536" s="130">
        <v>2670000</v>
      </c>
      <c r="H7536" s="130" t="str">
        <f t="shared" si="234"/>
        <v>KT-980705</v>
      </c>
      <c r="I7536" s="130" t="str">
        <f t="shared" si="235"/>
        <v/>
      </c>
    </row>
    <row r="7537" spans="1:9" x14ac:dyDescent="0.15">
      <c r="A7537" s="130">
        <v>7535</v>
      </c>
      <c r="B7537" s="130" t="s">
        <v>9493</v>
      </c>
      <c r="C7537" s="130" t="s">
        <v>19548</v>
      </c>
      <c r="D7537" s="130">
        <v>1</v>
      </c>
      <c r="E7537" s="130" t="s">
        <v>12676</v>
      </c>
      <c r="F7537" s="130">
        <v>0</v>
      </c>
      <c r="G7537" s="130">
        <v>0</v>
      </c>
      <c r="H7537" s="130" t="str">
        <f t="shared" si="234"/>
        <v>KT-980706</v>
      </c>
      <c r="I7537" s="130" t="str">
        <f t="shared" si="235"/>
        <v/>
      </c>
    </row>
    <row r="7538" spans="1:9" x14ac:dyDescent="0.15">
      <c r="A7538" s="130">
        <v>7536</v>
      </c>
      <c r="B7538" s="130" t="s">
        <v>9494</v>
      </c>
      <c r="H7538" s="130" t="str">
        <f t="shared" si="234"/>
        <v>KT-980707</v>
      </c>
      <c r="I7538" s="130" t="str">
        <f t="shared" si="235"/>
        <v/>
      </c>
    </row>
    <row r="7539" spans="1:9" x14ac:dyDescent="0.15">
      <c r="A7539" s="130">
        <v>7537</v>
      </c>
      <c r="B7539" s="130" t="s">
        <v>9495</v>
      </c>
      <c r="C7539" s="130" t="s">
        <v>19549</v>
      </c>
      <c r="H7539" s="130" t="str">
        <f t="shared" si="234"/>
        <v>KT-980708</v>
      </c>
      <c r="I7539" s="130" t="str">
        <f t="shared" si="235"/>
        <v/>
      </c>
    </row>
    <row r="7540" spans="1:9" x14ac:dyDescent="0.15">
      <c r="A7540" s="130">
        <v>7538</v>
      </c>
      <c r="B7540" s="130" t="s">
        <v>9496</v>
      </c>
      <c r="C7540" s="130" t="s">
        <v>19550</v>
      </c>
      <c r="H7540" s="130" t="str">
        <f t="shared" si="234"/>
        <v>KT-980709</v>
      </c>
      <c r="I7540" s="130" t="str">
        <f t="shared" si="235"/>
        <v/>
      </c>
    </row>
    <row r="7541" spans="1:9" x14ac:dyDescent="0.15">
      <c r="A7541" s="130">
        <v>7539</v>
      </c>
      <c r="B7541" s="130" t="s">
        <v>9497</v>
      </c>
      <c r="C7541" s="130" t="s">
        <v>19551</v>
      </c>
      <c r="D7541" s="130">
        <v>100</v>
      </c>
      <c r="E7541" s="130" t="s">
        <v>13533</v>
      </c>
      <c r="F7541" s="130">
        <v>8000</v>
      </c>
      <c r="G7541" s="130">
        <v>0</v>
      </c>
      <c r="H7541" s="130" t="str">
        <f t="shared" si="234"/>
        <v>KT-980710</v>
      </c>
      <c r="I7541" s="130" t="str">
        <f t="shared" si="235"/>
        <v/>
      </c>
    </row>
    <row r="7542" spans="1:9" x14ac:dyDescent="0.15">
      <c r="A7542" s="130">
        <v>7540</v>
      </c>
      <c r="B7542" s="130" t="s">
        <v>9498</v>
      </c>
      <c r="H7542" s="130" t="str">
        <f t="shared" si="234"/>
        <v>KT-980711</v>
      </c>
      <c r="I7542" s="130" t="str">
        <f t="shared" si="235"/>
        <v/>
      </c>
    </row>
    <row r="7543" spans="1:9" x14ac:dyDescent="0.15">
      <c r="A7543" s="130">
        <v>7541</v>
      </c>
      <c r="B7543" s="130" t="s">
        <v>9499</v>
      </c>
      <c r="C7543" s="130" t="s">
        <v>19552</v>
      </c>
      <c r="D7543" s="130">
        <v>1</v>
      </c>
      <c r="E7543" s="130" t="s">
        <v>12688</v>
      </c>
      <c r="F7543" s="130">
        <v>1000000</v>
      </c>
      <c r="G7543" s="130">
        <v>1250000</v>
      </c>
      <c r="H7543" s="130" t="str">
        <f t="shared" si="234"/>
        <v>KT-980712</v>
      </c>
      <c r="I7543" s="130" t="str">
        <f t="shared" si="235"/>
        <v/>
      </c>
    </row>
    <row r="7544" spans="1:9" x14ac:dyDescent="0.15">
      <c r="A7544" s="130">
        <v>7542</v>
      </c>
      <c r="B7544" s="130" t="s">
        <v>9500</v>
      </c>
      <c r="C7544" s="130" t="s">
        <v>19553</v>
      </c>
      <c r="D7544" s="130">
        <v>0</v>
      </c>
      <c r="E7544" s="130">
        <v>0</v>
      </c>
      <c r="F7544" s="130">
        <v>0</v>
      </c>
      <c r="G7544" s="130">
        <v>0</v>
      </c>
      <c r="H7544" s="130" t="str">
        <f t="shared" si="234"/>
        <v>KT-980713</v>
      </c>
      <c r="I7544" s="130" t="str">
        <f t="shared" si="235"/>
        <v/>
      </c>
    </row>
    <row r="7545" spans="1:9" x14ac:dyDescent="0.15">
      <c r="A7545" s="130">
        <v>7543</v>
      </c>
      <c r="B7545" s="130" t="s">
        <v>9501</v>
      </c>
      <c r="C7545" s="130" t="s">
        <v>19554</v>
      </c>
      <c r="D7545" s="130">
        <v>0</v>
      </c>
      <c r="E7545" s="130" t="s">
        <v>12410</v>
      </c>
      <c r="F7545" s="130">
        <v>0</v>
      </c>
      <c r="G7545" s="130">
        <v>0</v>
      </c>
      <c r="H7545" s="130" t="str">
        <f t="shared" si="234"/>
        <v>KT-980714</v>
      </c>
      <c r="I7545" s="130" t="str">
        <f t="shared" si="235"/>
        <v/>
      </c>
    </row>
    <row r="7546" spans="1:9" x14ac:dyDescent="0.15">
      <c r="A7546" s="130">
        <v>7544</v>
      </c>
      <c r="B7546" s="130" t="s">
        <v>9502</v>
      </c>
      <c r="C7546" s="130" t="s">
        <v>19555</v>
      </c>
      <c r="D7546" s="130">
        <v>300</v>
      </c>
      <c r="E7546" s="130" t="s">
        <v>12355</v>
      </c>
      <c r="F7546" s="130">
        <v>0</v>
      </c>
      <c r="G7546" s="130">
        <v>0</v>
      </c>
      <c r="H7546" s="130" t="str">
        <f t="shared" si="234"/>
        <v>KT-980715</v>
      </c>
      <c r="I7546" s="130" t="str">
        <f t="shared" si="235"/>
        <v/>
      </c>
    </row>
    <row r="7547" spans="1:9" x14ac:dyDescent="0.15">
      <c r="A7547" s="130">
        <v>7545</v>
      </c>
      <c r="B7547" s="130" t="s">
        <v>9503</v>
      </c>
      <c r="D7547" s="130">
        <v>1</v>
      </c>
      <c r="E7547" s="130" t="s">
        <v>12361</v>
      </c>
      <c r="F7547" s="130">
        <v>0</v>
      </c>
      <c r="G7547" s="130">
        <v>0</v>
      </c>
      <c r="H7547" s="130" t="str">
        <f t="shared" si="234"/>
        <v>KT-980716</v>
      </c>
      <c r="I7547" s="130" t="str">
        <f t="shared" si="235"/>
        <v/>
      </c>
    </row>
    <row r="7548" spans="1:9" x14ac:dyDescent="0.15">
      <c r="A7548" s="130">
        <v>7546</v>
      </c>
      <c r="B7548" s="130" t="s">
        <v>9504</v>
      </c>
      <c r="C7548" s="130" t="s">
        <v>19556</v>
      </c>
      <c r="H7548" s="130" t="str">
        <f t="shared" si="234"/>
        <v>KT-980717</v>
      </c>
      <c r="I7548" s="130" t="str">
        <f t="shared" si="235"/>
        <v/>
      </c>
    </row>
    <row r="7549" spans="1:9" x14ac:dyDescent="0.15">
      <c r="A7549" s="130">
        <v>7547</v>
      </c>
      <c r="B7549" s="130" t="s">
        <v>9505</v>
      </c>
      <c r="C7549" s="130" t="s">
        <v>19557</v>
      </c>
      <c r="D7549" s="130">
        <v>1</v>
      </c>
      <c r="E7549" s="130" t="s">
        <v>12402</v>
      </c>
      <c r="F7549" s="130">
        <v>6500000</v>
      </c>
      <c r="G7549" s="130">
        <v>6500000</v>
      </c>
      <c r="H7549" s="130" t="str">
        <f t="shared" si="234"/>
        <v>KT-980718</v>
      </c>
      <c r="I7549" s="130" t="str">
        <f t="shared" si="235"/>
        <v/>
      </c>
    </row>
    <row r="7550" spans="1:9" x14ac:dyDescent="0.15">
      <c r="A7550" s="130">
        <v>7548</v>
      </c>
      <c r="B7550" s="130" t="s">
        <v>9506</v>
      </c>
      <c r="H7550" s="130" t="str">
        <f t="shared" si="234"/>
        <v>KT-980719</v>
      </c>
      <c r="I7550" s="130" t="str">
        <f t="shared" si="235"/>
        <v/>
      </c>
    </row>
    <row r="7551" spans="1:9" x14ac:dyDescent="0.15">
      <c r="A7551" s="130">
        <v>7549</v>
      </c>
      <c r="B7551" s="130" t="s">
        <v>9507</v>
      </c>
      <c r="C7551" s="130" t="s">
        <v>19558</v>
      </c>
      <c r="D7551" s="130">
        <v>300</v>
      </c>
      <c r="E7551" s="130" t="s">
        <v>12355</v>
      </c>
      <c r="F7551" s="130">
        <v>51870873</v>
      </c>
      <c r="G7551" s="130">
        <v>56686739</v>
      </c>
      <c r="H7551" s="130" t="str">
        <f t="shared" si="234"/>
        <v>KT-980720</v>
      </c>
      <c r="I7551" s="130" t="str">
        <f t="shared" si="235"/>
        <v>AG</v>
      </c>
    </row>
    <row r="7552" spans="1:9" x14ac:dyDescent="0.15">
      <c r="A7552" s="130">
        <v>7550</v>
      </c>
      <c r="B7552" s="130" t="s">
        <v>9508</v>
      </c>
      <c r="H7552" s="130" t="str">
        <f t="shared" si="234"/>
        <v>KT-980721</v>
      </c>
      <c r="I7552" s="130" t="str">
        <f t="shared" si="235"/>
        <v/>
      </c>
    </row>
    <row r="7553" spans="1:9" x14ac:dyDescent="0.15">
      <c r="A7553" s="130">
        <v>7551</v>
      </c>
      <c r="B7553" s="130" t="s">
        <v>9509</v>
      </c>
      <c r="H7553" s="130" t="str">
        <f t="shared" si="234"/>
        <v>KT-990001</v>
      </c>
      <c r="I7553" s="130" t="str">
        <f t="shared" si="235"/>
        <v/>
      </c>
    </row>
    <row r="7554" spans="1:9" x14ac:dyDescent="0.15">
      <c r="A7554" s="130">
        <v>7552</v>
      </c>
      <c r="B7554" s="130" t="s">
        <v>9510</v>
      </c>
      <c r="H7554" s="130" t="str">
        <f t="shared" si="234"/>
        <v>KT-990002</v>
      </c>
      <c r="I7554" s="130" t="str">
        <f t="shared" si="235"/>
        <v/>
      </c>
    </row>
    <row r="7555" spans="1:9" x14ac:dyDescent="0.15">
      <c r="A7555" s="130">
        <v>7553</v>
      </c>
      <c r="B7555" s="130" t="s">
        <v>9511</v>
      </c>
      <c r="H7555" s="130" t="str">
        <f t="shared" si="234"/>
        <v>KT-990003</v>
      </c>
      <c r="I7555" s="130" t="str">
        <f t="shared" si="235"/>
        <v/>
      </c>
    </row>
    <row r="7556" spans="1:9" x14ac:dyDescent="0.15">
      <c r="A7556" s="130">
        <v>7554</v>
      </c>
      <c r="B7556" s="130" t="s">
        <v>9512</v>
      </c>
      <c r="H7556" s="130" t="str">
        <f t="shared" ref="H7556:H7619" si="236">LEFT(B7556,FIND("-",B7556)+6)</f>
        <v>KT-990004</v>
      </c>
      <c r="I7556" s="130" t="str">
        <f t="shared" ref="I7556:I7619" si="237">RIGHT(B7556,LEN(B7556)-FIND("-",B7556)-7)</f>
        <v/>
      </c>
    </row>
    <row r="7557" spans="1:9" x14ac:dyDescent="0.15">
      <c r="A7557" s="130">
        <v>7555</v>
      </c>
      <c r="B7557" s="130" t="s">
        <v>9513</v>
      </c>
      <c r="C7557" s="130" t="s">
        <v>19559</v>
      </c>
      <c r="D7557" s="130">
        <v>100</v>
      </c>
      <c r="E7557" s="130" t="s">
        <v>12434</v>
      </c>
      <c r="F7557" s="130">
        <v>64160</v>
      </c>
      <c r="G7557" s="130">
        <v>92220</v>
      </c>
      <c r="H7557" s="130" t="str">
        <f t="shared" si="236"/>
        <v>KT-990005</v>
      </c>
      <c r="I7557" s="130" t="str">
        <f t="shared" si="237"/>
        <v/>
      </c>
    </row>
    <row r="7558" spans="1:9" x14ac:dyDescent="0.15">
      <c r="A7558" s="130">
        <v>7556</v>
      </c>
      <c r="B7558" s="130" t="s">
        <v>9514</v>
      </c>
      <c r="C7558" s="130" t="s">
        <v>19560</v>
      </c>
      <c r="D7558" s="130">
        <v>100</v>
      </c>
      <c r="E7558" s="130" t="s">
        <v>12372</v>
      </c>
      <c r="F7558" s="130">
        <v>413867.67</v>
      </c>
      <c r="G7558" s="130">
        <v>151757.51999999999</v>
      </c>
      <c r="H7558" s="130" t="str">
        <f t="shared" si="236"/>
        <v>KT-990006</v>
      </c>
      <c r="I7558" s="130" t="str">
        <f t="shared" si="237"/>
        <v>VG</v>
      </c>
    </row>
    <row r="7559" spans="1:9" x14ac:dyDescent="0.15">
      <c r="A7559" s="130">
        <v>7557</v>
      </c>
      <c r="B7559" s="130" t="s">
        <v>9515</v>
      </c>
      <c r="C7559" s="130" t="s">
        <v>19561</v>
      </c>
      <c r="H7559" s="130" t="str">
        <f t="shared" si="236"/>
        <v>KT-990007</v>
      </c>
      <c r="I7559" s="130" t="str">
        <f t="shared" si="237"/>
        <v/>
      </c>
    </row>
    <row r="7560" spans="1:9" x14ac:dyDescent="0.15">
      <c r="A7560" s="130">
        <v>7558</v>
      </c>
      <c r="B7560" s="130" t="s">
        <v>9516</v>
      </c>
      <c r="H7560" s="130" t="str">
        <f t="shared" si="236"/>
        <v>KT-990008</v>
      </c>
      <c r="I7560" s="130" t="str">
        <f t="shared" si="237"/>
        <v/>
      </c>
    </row>
    <row r="7561" spans="1:9" x14ac:dyDescent="0.15">
      <c r="A7561" s="130">
        <v>7559</v>
      </c>
      <c r="B7561" s="130" t="s">
        <v>9517</v>
      </c>
      <c r="H7561" s="130" t="str">
        <f t="shared" si="236"/>
        <v>KT-990009</v>
      </c>
      <c r="I7561" s="130" t="str">
        <f t="shared" si="237"/>
        <v/>
      </c>
    </row>
    <row r="7562" spans="1:9" x14ac:dyDescent="0.15">
      <c r="A7562" s="130">
        <v>7560</v>
      </c>
      <c r="B7562" s="130" t="s">
        <v>9518</v>
      </c>
      <c r="H7562" s="130" t="str">
        <f t="shared" si="236"/>
        <v>KT-990010</v>
      </c>
      <c r="I7562" s="130" t="str">
        <f t="shared" si="237"/>
        <v/>
      </c>
    </row>
    <row r="7563" spans="1:9" x14ac:dyDescent="0.15">
      <c r="A7563" s="130">
        <v>7561</v>
      </c>
      <c r="B7563" s="130" t="s">
        <v>9519</v>
      </c>
      <c r="C7563" s="130" t="s">
        <v>19480</v>
      </c>
      <c r="D7563" s="130">
        <v>2000</v>
      </c>
      <c r="E7563" s="130" t="s">
        <v>12355</v>
      </c>
      <c r="F7563" s="130">
        <v>0</v>
      </c>
      <c r="G7563" s="130">
        <v>0</v>
      </c>
      <c r="H7563" s="130" t="str">
        <f t="shared" si="236"/>
        <v>KT-990011</v>
      </c>
      <c r="I7563" s="130" t="str">
        <f t="shared" si="237"/>
        <v/>
      </c>
    </row>
    <row r="7564" spans="1:9" x14ac:dyDescent="0.15">
      <c r="A7564" s="130">
        <v>7562</v>
      </c>
      <c r="B7564" s="130" t="s">
        <v>9520</v>
      </c>
      <c r="C7564" s="130" t="s">
        <v>19542</v>
      </c>
      <c r="H7564" s="130" t="str">
        <f t="shared" si="236"/>
        <v>KT-990012</v>
      </c>
      <c r="I7564" s="130" t="str">
        <f t="shared" si="237"/>
        <v/>
      </c>
    </row>
    <row r="7565" spans="1:9" x14ac:dyDescent="0.15">
      <c r="A7565" s="130">
        <v>7563</v>
      </c>
      <c r="B7565" s="130" t="s">
        <v>9521</v>
      </c>
      <c r="C7565" s="130" t="s">
        <v>19562</v>
      </c>
      <c r="D7565" s="130">
        <v>1</v>
      </c>
      <c r="E7565" s="130" t="s">
        <v>12361</v>
      </c>
      <c r="F7565" s="130">
        <v>51500</v>
      </c>
      <c r="G7565" s="130">
        <v>73000</v>
      </c>
      <c r="H7565" s="130" t="str">
        <f t="shared" si="236"/>
        <v>KT-990013</v>
      </c>
      <c r="I7565" s="130" t="str">
        <f t="shared" si="237"/>
        <v/>
      </c>
    </row>
    <row r="7566" spans="1:9" x14ac:dyDescent="0.15">
      <c r="A7566" s="130">
        <v>7564</v>
      </c>
      <c r="B7566" s="130" t="s">
        <v>9522</v>
      </c>
      <c r="C7566" s="130" t="s">
        <v>19563</v>
      </c>
      <c r="D7566" s="130">
        <v>1</v>
      </c>
      <c r="E7566" s="130" t="s">
        <v>12391</v>
      </c>
      <c r="F7566" s="130">
        <v>100</v>
      </c>
      <c r="G7566" s="130">
        <v>106</v>
      </c>
      <c r="H7566" s="130" t="str">
        <f t="shared" si="236"/>
        <v>KT-990014</v>
      </c>
      <c r="I7566" s="130" t="str">
        <f t="shared" si="237"/>
        <v/>
      </c>
    </row>
    <row r="7567" spans="1:9" x14ac:dyDescent="0.15">
      <c r="A7567" s="130">
        <v>7565</v>
      </c>
      <c r="B7567" s="130" t="s">
        <v>9523</v>
      </c>
      <c r="C7567" s="130" t="s">
        <v>19564</v>
      </c>
      <c r="D7567" s="130">
        <v>1</v>
      </c>
      <c r="E7567" s="130" t="s">
        <v>12391</v>
      </c>
      <c r="F7567" s="130">
        <v>370000000</v>
      </c>
      <c r="G7567" s="130">
        <v>359000000</v>
      </c>
      <c r="H7567" s="130" t="str">
        <f t="shared" si="236"/>
        <v>KT-990015</v>
      </c>
      <c r="I7567" s="130" t="str">
        <f t="shared" si="237"/>
        <v>AG</v>
      </c>
    </row>
    <row r="7568" spans="1:9" x14ac:dyDescent="0.15">
      <c r="A7568" s="130">
        <v>7566</v>
      </c>
      <c r="B7568" s="130" t="s">
        <v>9524</v>
      </c>
      <c r="C7568" s="130" t="s">
        <v>12356</v>
      </c>
      <c r="H7568" s="130" t="str">
        <f t="shared" si="236"/>
        <v>KT-990016</v>
      </c>
      <c r="I7568" s="130" t="str">
        <f t="shared" si="237"/>
        <v/>
      </c>
    </row>
    <row r="7569" spans="1:9" x14ac:dyDescent="0.15">
      <c r="A7569" s="130">
        <v>7567</v>
      </c>
      <c r="B7569" s="130" t="s">
        <v>9525</v>
      </c>
      <c r="H7569" s="130" t="str">
        <f t="shared" si="236"/>
        <v>KT-990017</v>
      </c>
      <c r="I7569" s="130" t="str">
        <f t="shared" si="237"/>
        <v/>
      </c>
    </row>
    <row r="7570" spans="1:9" x14ac:dyDescent="0.15">
      <c r="A7570" s="130">
        <v>7568</v>
      </c>
      <c r="B7570" s="130" t="s">
        <v>9526</v>
      </c>
      <c r="C7570" s="130" t="s">
        <v>16013</v>
      </c>
      <c r="D7570" s="130">
        <v>1</v>
      </c>
      <c r="E7570" s="130" t="s">
        <v>12355</v>
      </c>
      <c r="F7570" s="130">
        <v>1728000</v>
      </c>
      <c r="G7570" s="130">
        <v>1824000</v>
      </c>
      <c r="H7570" s="130" t="str">
        <f t="shared" si="236"/>
        <v>KT-990018</v>
      </c>
      <c r="I7570" s="130" t="str">
        <f t="shared" si="237"/>
        <v/>
      </c>
    </row>
    <row r="7571" spans="1:9" x14ac:dyDescent="0.15">
      <c r="A7571" s="130">
        <v>7569</v>
      </c>
      <c r="B7571" s="130" t="s">
        <v>9527</v>
      </c>
      <c r="H7571" s="130" t="str">
        <f t="shared" si="236"/>
        <v>KT-990019</v>
      </c>
      <c r="I7571" s="130" t="str">
        <f t="shared" si="237"/>
        <v/>
      </c>
    </row>
    <row r="7572" spans="1:9" x14ac:dyDescent="0.15">
      <c r="A7572" s="130">
        <v>7570</v>
      </c>
      <c r="B7572" s="130" t="s">
        <v>9528</v>
      </c>
      <c r="C7572" s="130" t="s">
        <v>19565</v>
      </c>
      <c r="D7572" s="130">
        <v>1</v>
      </c>
      <c r="E7572" s="130" t="s">
        <v>12581</v>
      </c>
      <c r="F7572" s="130">
        <v>1600</v>
      </c>
      <c r="G7572" s="130">
        <v>1800</v>
      </c>
      <c r="H7572" s="130" t="str">
        <f t="shared" si="236"/>
        <v>KT-990020</v>
      </c>
      <c r="I7572" s="130" t="str">
        <f t="shared" si="237"/>
        <v/>
      </c>
    </row>
    <row r="7573" spans="1:9" x14ac:dyDescent="0.15">
      <c r="A7573" s="130">
        <v>7571</v>
      </c>
      <c r="B7573" s="130" t="s">
        <v>9529</v>
      </c>
      <c r="H7573" s="130" t="str">
        <f t="shared" si="236"/>
        <v>KT-990021</v>
      </c>
      <c r="I7573" s="130" t="str">
        <f t="shared" si="237"/>
        <v/>
      </c>
    </row>
    <row r="7574" spans="1:9" x14ac:dyDescent="0.15">
      <c r="A7574" s="130">
        <v>7572</v>
      </c>
      <c r="B7574" s="130" t="s">
        <v>9530</v>
      </c>
      <c r="C7574" s="130" t="s">
        <v>19566</v>
      </c>
      <c r="D7574" s="130">
        <v>1</v>
      </c>
      <c r="E7574" s="130" t="s">
        <v>14480</v>
      </c>
      <c r="F7574" s="130">
        <v>0</v>
      </c>
      <c r="G7574" s="130">
        <v>0</v>
      </c>
      <c r="H7574" s="130" t="str">
        <f t="shared" si="236"/>
        <v>KT-990022</v>
      </c>
      <c r="I7574" s="130" t="str">
        <f t="shared" si="237"/>
        <v/>
      </c>
    </row>
    <row r="7575" spans="1:9" x14ac:dyDescent="0.15">
      <c r="A7575" s="130">
        <v>7573</v>
      </c>
      <c r="B7575" s="130" t="s">
        <v>9531</v>
      </c>
      <c r="C7575" s="130" t="s">
        <v>13332</v>
      </c>
      <c r="D7575" s="130">
        <v>50</v>
      </c>
      <c r="E7575" s="130" t="s">
        <v>19567</v>
      </c>
      <c r="F7575" s="130">
        <v>91250000</v>
      </c>
      <c r="G7575" s="130">
        <v>104197200</v>
      </c>
      <c r="H7575" s="130" t="str">
        <f t="shared" si="236"/>
        <v>KT-990023</v>
      </c>
      <c r="I7575" s="130" t="str">
        <f t="shared" si="237"/>
        <v>AG</v>
      </c>
    </row>
    <row r="7576" spans="1:9" x14ac:dyDescent="0.15">
      <c r="A7576" s="130">
        <v>7574</v>
      </c>
      <c r="B7576" s="130" t="s">
        <v>9532</v>
      </c>
      <c r="C7576" s="130" t="s">
        <v>19568</v>
      </c>
      <c r="D7576" s="130">
        <v>12</v>
      </c>
      <c r="E7576" s="130" t="s">
        <v>19569</v>
      </c>
      <c r="F7576" s="130">
        <v>0</v>
      </c>
      <c r="G7576" s="130">
        <v>0</v>
      </c>
      <c r="H7576" s="130" t="str">
        <f t="shared" si="236"/>
        <v>KT-990024</v>
      </c>
      <c r="I7576" s="130" t="str">
        <f t="shared" si="237"/>
        <v/>
      </c>
    </row>
    <row r="7577" spans="1:9" x14ac:dyDescent="0.15">
      <c r="A7577" s="130">
        <v>7575</v>
      </c>
      <c r="B7577" s="130" t="s">
        <v>9533</v>
      </c>
      <c r="C7577" s="130" t="s">
        <v>13547</v>
      </c>
      <c r="D7577" s="130">
        <v>1000</v>
      </c>
      <c r="E7577" s="130" t="s">
        <v>12355</v>
      </c>
      <c r="F7577" s="130">
        <v>30000000</v>
      </c>
      <c r="G7577" s="130">
        <v>33000000</v>
      </c>
      <c r="H7577" s="130" t="str">
        <f t="shared" si="236"/>
        <v>KT-990025</v>
      </c>
      <c r="I7577" s="130" t="str">
        <f t="shared" si="237"/>
        <v/>
      </c>
    </row>
    <row r="7578" spans="1:9" x14ac:dyDescent="0.15">
      <c r="A7578" s="130">
        <v>7576</v>
      </c>
      <c r="B7578" s="130" t="s">
        <v>9534</v>
      </c>
      <c r="C7578" s="130" t="s">
        <v>19570</v>
      </c>
      <c r="D7578" s="130">
        <v>1</v>
      </c>
      <c r="E7578" s="130" t="s">
        <v>12446</v>
      </c>
      <c r="F7578" s="130">
        <v>320472</v>
      </c>
      <c r="G7578" s="130">
        <v>825275</v>
      </c>
      <c r="H7578" s="130" t="str">
        <f t="shared" si="236"/>
        <v>KT-990026</v>
      </c>
      <c r="I7578" s="130" t="str">
        <f t="shared" si="237"/>
        <v>AG</v>
      </c>
    </row>
    <row r="7579" spans="1:9" x14ac:dyDescent="0.15">
      <c r="A7579" s="130">
        <v>7577</v>
      </c>
      <c r="B7579" s="130" t="s">
        <v>9535</v>
      </c>
      <c r="C7579" s="130" t="s">
        <v>19571</v>
      </c>
      <c r="H7579" s="130" t="str">
        <f t="shared" si="236"/>
        <v>KT-990027</v>
      </c>
      <c r="I7579" s="130" t="str">
        <f t="shared" si="237"/>
        <v/>
      </c>
    </row>
    <row r="7580" spans="1:9" x14ac:dyDescent="0.15">
      <c r="A7580" s="130">
        <v>7578</v>
      </c>
      <c r="B7580" s="130" t="s">
        <v>9536</v>
      </c>
      <c r="C7580" s="130" t="s">
        <v>19572</v>
      </c>
      <c r="D7580" s="130">
        <v>100</v>
      </c>
      <c r="E7580" s="130" t="s">
        <v>12355</v>
      </c>
      <c r="F7580" s="130">
        <v>16600</v>
      </c>
      <c r="G7580" s="130">
        <v>16185</v>
      </c>
      <c r="H7580" s="130" t="str">
        <f t="shared" si="236"/>
        <v>KT-990028</v>
      </c>
      <c r="I7580" s="130" t="str">
        <f t="shared" si="237"/>
        <v/>
      </c>
    </row>
    <row r="7581" spans="1:9" x14ac:dyDescent="0.15">
      <c r="A7581" s="130">
        <v>7579</v>
      </c>
      <c r="B7581" s="130" t="s">
        <v>9537</v>
      </c>
      <c r="C7581" s="130" t="s">
        <v>17508</v>
      </c>
      <c r="H7581" s="130" t="str">
        <f t="shared" si="236"/>
        <v>KT-990029</v>
      </c>
      <c r="I7581" s="130" t="str">
        <f t="shared" si="237"/>
        <v/>
      </c>
    </row>
    <row r="7582" spans="1:9" x14ac:dyDescent="0.15">
      <c r="A7582" s="130">
        <v>7580</v>
      </c>
      <c r="B7582" s="130" t="s">
        <v>9538</v>
      </c>
      <c r="H7582" s="130" t="str">
        <f t="shared" si="236"/>
        <v>KT-990030</v>
      </c>
      <c r="I7582" s="130" t="str">
        <f t="shared" si="237"/>
        <v/>
      </c>
    </row>
    <row r="7583" spans="1:9" x14ac:dyDescent="0.15">
      <c r="A7583" s="130">
        <v>7581</v>
      </c>
      <c r="B7583" s="130" t="s">
        <v>9539</v>
      </c>
      <c r="C7583" s="130" t="s">
        <v>16938</v>
      </c>
      <c r="D7583" s="130">
        <v>2000</v>
      </c>
      <c r="E7583" s="130" t="s">
        <v>12361</v>
      </c>
      <c r="F7583" s="130">
        <v>23680000</v>
      </c>
      <c r="G7583" s="130">
        <v>39470000</v>
      </c>
      <c r="H7583" s="130" t="str">
        <f t="shared" si="236"/>
        <v>KT-990031</v>
      </c>
      <c r="I7583" s="130" t="str">
        <f t="shared" si="237"/>
        <v>VG</v>
      </c>
    </row>
    <row r="7584" spans="1:9" x14ac:dyDescent="0.15">
      <c r="A7584" s="130">
        <v>7582</v>
      </c>
      <c r="B7584" s="130" t="s">
        <v>9540</v>
      </c>
      <c r="C7584" s="130" t="s">
        <v>19573</v>
      </c>
      <c r="D7584" s="130">
        <v>50</v>
      </c>
      <c r="E7584" s="130" t="s">
        <v>12368</v>
      </c>
      <c r="F7584" s="130">
        <v>370800</v>
      </c>
      <c r="G7584" s="130">
        <v>501600</v>
      </c>
      <c r="H7584" s="130" t="str">
        <f t="shared" si="236"/>
        <v>KT-990032</v>
      </c>
      <c r="I7584" s="130" t="str">
        <f t="shared" si="237"/>
        <v/>
      </c>
    </row>
    <row r="7585" spans="1:9" x14ac:dyDescent="0.15">
      <c r="A7585" s="130">
        <v>7583</v>
      </c>
      <c r="B7585" s="130" t="s">
        <v>9541</v>
      </c>
      <c r="C7585" s="130" t="s">
        <v>19574</v>
      </c>
      <c r="D7585" s="130">
        <v>0</v>
      </c>
      <c r="F7585" s="130">
        <v>0</v>
      </c>
      <c r="G7585" s="130">
        <v>0</v>
      </c>
      <c r="H7585" s="130" t="str">
        <f t="shared" si="236"/>
        <v>KT-990033</v>
      </c>
      <c r="I7585" s="130" t="str">
        <f t="shared" si="237"/>
        <v/>
      </c>
    </row>
    <row r="7586" spans="1:9" x14ac:dyDescent="0.15">
      <c r="A7586" s="130">
        <v>7584</v>
      </c>
      <c r="B7586" s="130" t="s">
        <v>9542</v>
      </c>
      <c r="H7586" s="130" t="str">
        <f t="shared" si="236"/>
        <v>KT-990034</v>
      </c>
      <c r="I7586" s="130" t="str">
        <f t="shared" si="237"/>
        <v/>
      </c>
    </row>
    <row r="7587" spans="1:9" x14ac:dyDescent="0.15">
      <c r="A7587" s="130">
        <v>7585</v>
      </c>
      <c r="B7587" s="130" t="s">
        <v>9543</v>
      </c>
      <c r="H7587" s="130" t="str">
        <f t="shared" si="236"/>
        <v>KT-990035</v>
      </c>
      <c r="I7587" s="130" t="str">
        <f t="shared" si="237"/>
        <v/>
      </c>
    </row>
    <row r="7588" spans="1:9" x14ac:dyDescent="0.15">
      <c r="A7588" s="130">
        <v>7586</v>
      </c>
      <c r="B7588" s="130" t="s">
        <v>9544</v>
      </c>
      <c r="H7588" s="130" t="str">
        <f t="shared" si="236"/>
        <v>KT-990036</v>
      </c>
      <c r="I7588" s="130" t="str">
        <f t="shared" si="237"/>
        <v/>
      </c>
    </row>
    <row r="7589" spans="1:9" x14ac:dyDescent="0.15">
      <c r="A7589" s="130">
        <v>7587</v>
      </c>
      <c r="B7589" s="130" t="s">
        <v>9545</v>
      </c>
      <c r="H7589" s="130" t="str">
        <f t="shared" si="236"/>
        <v>KT-990037</v>
      </c>
      <c r="I7589" s="130" t="str">
        <f t="shared" si="237"/>
        <v/>
      </c>
    </row>
    <row r="7590" spans="1:9" x14ac:dyDescent="0.15">
      <c r="A7590" s="130">
        <v>7588</v>
      </c>
      <c r="B7590" s="130" t="s">
        <v>9546</v>
      </c>
      <c r="C7590" s="130" t="s">
        <v>19575</v>
      </c>
      <c r="H7590" s="130" t="str">
        <f t="shared" si="236"/>
        <v>KT-990038</v>
      </c>
      <c r="I7590" s="130" t="str">
        <f t="shared" si="237"/>
        <v/>
      </c>
    </row>
    <row r="7591" spans="1:9" x14ac:dyDescent="0.15">
      <c r="A7591" s="130">
        <v>7589</v>
      </c>
      <c r="B7591" s="130" t="s">
        <v>9547</v>
      </c>
      <c r="H7591" s="130" t="str">
        <f t="shared" si="236"/>
        <v>KT-990039</v>
      </c>
      <c r="I7591" s="130" t="str">
        <f t="shared" si="237"/>
        <v/>
      </c>
    </row>
    <row r="7592" spans="1:9" x14ac:dyDescent="0.15">
      <c r="A7592" s="130">
        <v>7590</v>
      </c>
      <c r="B7592" s="130" t="s">
        <v>9548</v>
      </c>
      <c r="H7592" s="130" t="str">
        <f t="shared" si="236"/>
        <v>KT-990040</v>
      </c>
      <c r="I7592" s="130" t="str">
        <f t="shared" si="237"/>
        <v/>
      </c>
    </row>
    <row r="7593" spans="1:9" x14ac:dyDescent="0.15">
      <c r="A7593" s="130">
        <v>7591</v>
      </c>
      <c r="B7593" s="130" t="s">
        <v>9549</v>
      </c>
      <c r="H7593" s="130" t="str">
        <f t="shared" si="236"/>
        <v>KT-990041</v>
      </c>
      <c r="I7593" s="130" t="str">
        <f t="shared" si="237"/>
        <v/>
      </c>
    </row>
    <row r="7594" spans="1:9" x14ac:dyDescent="0.15">
      <c r="A7594" s="130">
        <v>7592</v>
      </c>
      <c r="B7594" s="130" t="s">
        <v>9550</v>
      </c>
      <c r="H7594" s="130" t="str">
        <f t="shared" si="236"/>
        <v>KT-990042</v>
      </c>
      <c r="I7594" s="130" t="str">
        <f t="shared" si="237"/>
        <v/>
      </c>
    </row>
    <row r="7595" spans="1:9" x14ac:dyDescent="0.15">
      <c r="A7595" s="130">
        <v>7593</v>
      </c>
      <c r="B7595" s="130" t="s">
        <v>9551</v>
      </c>
      <c r="H7595" s="130" t="str">
        <f t="shared" si="236"/>
        <v>KT-990043</v>
      </c>
      <c r="I7595" s="130" t="str">
        <f t="shared" si="237"/>
        <v/>
      </c>
    </row>
    <row r="7596" spans="1:9" x14ac:dyDescent="0.15">
      <c r="A7596" s="130">
        <v>7594</v>
      </c>
      <c r="B7596" s="130" t="s">
        <v>9552</v>
      </c>
      <c r="C7596" s="130" t="s">
        <v>19576</v>
      </c>
      <c r="D7596" s="130">
        <v>750000</v>
      </c>
      <c r="E7596" s="130" t="s">
        <v>12361</v>
      </c>
      <c r="F7596" s="130">
        <v>254908000</v>
      </c>
      <c r="G7596" s="130">
        <v>261702000</v>
      </c>
      <c r="H7596" s="130" t="str">
        <f t="shared" si="236"/>
        <v>KT-990044</v>
      </c>
      <c r="I7596" s="130" t="str">
        <f t="shared" si="237"/>
        <v>AG</v>
      </c>
    </row>
    <row r="7597" spans="1:9" x14ac:dyDescent="0.15">
      <c r="A7597" s="130">
        <v>7595</v>
      </c>
      <c r="B7597" s="130" t="s">
        <v>9553</v>
      </c>
      <c r="C7597" s="130" t="s">
        <v>19577</v>
      </c>
      <c r="H7597" s="130" t="str">
        <f t="shared" si="236"/>
        <v>KT-990045</v>
      </c>
      <c r="I7597" s="130" t="str">
        <f t="shared" si="237"/>
        <v/>
      </c>
    </row>
    <row r="7598" spans="1:9" x14ac:dyDescent="0.15">
      <c r="A7598" s="130">
        <v>7596</v>
      </c>
      <c r="B7598" s="130" t="s">
        <v>9554</v>
      </c>
      <c r="C7598" s="130" t="s">
        <v>19578</v>
      </c>
      <c r="H7598" s="130" t="str">
        <f t="shared" si="236"/>
        <v>KT-990046</v>
      </c>
      <c r="I7598" s="130" t="str">
        <f t="shared" si="237"/>
        <v/>
      </c>
    </row>
    <row r="7599" spans="1:9" x14ac:dyDescent="0.15">
      <c r="A7599" s="130">
        <v>7597</v>
      </c>
      <c r="B7599" s="130" t="s">
        <v>9555</v>
      </c>
      <c r="C7599" s="130" t="s">
        <v>19579</v>
      </c>
      <c r="D7599" s="130">
        <v>100</v>
      </c>
      <c r="E7599" s="130" t="s">
        <v>12361</v>
      </c>
      <c r="F7599" s="130">
        <v>2120000</v>
      </c>
      <c r="G7599" s="130">
        <v>2100000</v>
      </c>
      <c r="H7599" s="130" t="str">
        <f t="shared" si="236"/>
        <v>KT-990047</v>
      </c>
      <c r="I7599" s="130" t="str">
        <f t="shared" si="237"/>
        <v/>
      </c>
    </row>
    <row r="7600" spans="1:9" x14ac:dyDescent="0.15">
      <c r="A7600" s="130">
        <v>7598</v>
      </c>
      <c r="B7600" s="130" t="s">
        <v>9556</v>
      </c>
      <c r="C7600" s="130" t="s">
        <v>19580</v>
      </c>
      <c r="H7600" s="130" t="str">
        <f t="shared" si="236"/>
        <v>KT-990048</v>
      </c>
      <c r="I7600" s="130" t="str">
        <f t="shared" si="237"/>
        <v/>
      </c>
    </row>
    <row r="7601" spans="1:9" x14ac:dyDescent="0.15">
      <c r="A7601" s="130">
        <v>7599</v>
      </c>
      <c r="B7601" s="130" t="s">
        <v>9557</v>
      </c>
      <c r="C7601" s="130" t="s">
        <v>19581</v>
      </c>
      <c r="D7601" s="130">
        <v>300</v>
      </c>
      <c r="E7601" s="130" t="s">
        <v>12372</v>
      </c>
      <c r="F7601" s="130">
        <v>10800000</v>
      </c>
      <c r="G7601" s="130">
        <v>10625700</v>
      </c>
      <c r="H7601" s="130" t="str">
        <f t="shared" si="236"/>
        <v>KT-990049</v>
      </c>
      <c r="I7601" s="130" t="str">
        <f t="shared" si="237"/>
        <v>AG</v>
      </c>
    </row>
    <row r="7602" spans="1:9" x14ac:dyDescent="0.15">
      <c r="A7602" s="130">
        <v>7600</v>
      </c>
      <c r="B7602" s="130" t="s">
        <v>9558</v>
      </c>
      <c r="C7602" s="130" t="s">
        <v>19582</v>
      </c>
      <c r="H7602" s="130" t="str">
        <f t="shared" si="236"/>
        <v>KT-990050</v>
      </c>
      <c r="I7602" s="130" t="str">
        <f t="shared" si="237"/>
        <v/>
      </c>
    </row>
    <row r="7603" spans="1:9" x14ac:dyDescent="0.15">
      <c r="A7603" s="130">
        <v>7601</v>
      </c>
      <c r="B7603" s="130" t="s">
        <v>9559</v>
      </c>
      <c r="C7603" s="130" t="s">
        <v>12039</v>
      </c>
      <c r="D7603" s="130">
        <v>10</v>
      </c>
      <c r="E7603" s="130" t="s">
        <v>12355</v>
      </c>
      <c r="F7603" s="130">
        <v>0</v>
      </c>
      <c r="G7603" s="130">
        <v>0</v>
      </c>
      <c r="H7603" s="130" t="str">
        <f t="shared" si="236"/>
        <v>KT-990051</v>
      </c>
      <c r="I7603" s="130" t="str">
        <f t="shared" si="237"/>
        <v/>
      </c>
    </row>
    <row r="7604" spans="1:9" x14ac:dyDescent="0.15">
      <c r="A7604" s="130">
        <v>7602</v>
      </c>
      <c r="B7604" s="130" t="s">
        <v>9560</v>
      </c>
      <c r="C7604" s="130" t="s">
        <v>19583</v>
      </c>
      <c r="H7604" s="130" t="str">
        <f t="shared" si="236"/>
        <v>KT-990052</v>
      </c>
      <c r="I7604" s="130" t="str">
        <f t="shared" si="237"/>
        <v/>
      </c>
    </row>
    <row r="7605" spans="1:9" x14ac:dyDescent="0.15">
      <c r="A7605" s="130">
        <v>7603</v>
      </c>
      <c r="B7605" s="130" t="s">
        <v>9561</v>
      </c>
      <c r="C7605" s="130" t="s">
        <v>19584</v>
      </c>
      <c r="D7605" s="130">
        <v>10000</v>
      </c>
      <c r="E7605" s="130" t="s">
        <v>12361</v>
      </c>
      <c r="F7605" s="130">
        <v>447050000</v>
      </c>
      <c r="G7605" s="130">
        <v>239900000</v>
      </c>
      <c r="H7605" s="130" t="str">
        <f t="shared" si="236"/>
        <v>KT-990053</v>
      </c>
      <c r="I7605" s="130" t="str">
        <f t="shared" si="237"/>
        <v/>
      </c>
    </row>
    <row r="7606" spans="1:9" x14ac:dyDescent="0.15">
      <c r="A7606" s="130">
        <v>7604</v>
      </c>
      <c r="B7606" s="130" t="s">
        <v>9562</v>
      </c>
      <c r="C7606" s="130" t="s">
        <v>19585</v>
      </c>
      <c r="D7606" s="130">
        <v>1</v>
      </c>
      <c r="E7606" s="130" t="s">
        <v>13483</v>
      </c>
      <c r="F7606" s="130">
        <v>18154</v>
      </c>
      <c r="G7606" s="130">
        <v>11923</v>
      </c>
      <c r="H7606" s="130" t="str">
        <f t="shared" si="236"/>
        <v>KT-990054</v>
      </c>
      <c r="I7606" s="130" t="str">
        <f t="shared" si="237"/>
        <v>AG</v>
      </c>
    </row>
    <row r="7607" spans="1:9" x14ac:dyDescent="0.15">
      <c r="A7607" s="130">
        <v>7605</v>
      </c>
      <c r="B7607" s="130" t="s">
        <v>9563</v>
      </c>
      <c r="C7607" s="130" t="s">
        <v>19586</v>
      </c>
      <c r="D7607" s="130">
        <v>100</v>
      </c>
      <c r="E7607" s="130" t="s">
        <v>12368</v>
      </c>
      <c r="F7607" s="130">
        <v>347700</v>
      </c>
      <c r="G7607" s="130">
        <v>385000</v>
      </c>
      <c r="H7607" s="130" t="str">
        <f t="shared" si="236"/>
        <v>KT-990055</v>
      </c>
      <c r="I7607" s="130" t="str">
        <f t="shared" si="237"/>
        <v>VG</v>
      </c>
    </row>
    <row r="7608" spans="1:9" x14ac:dyDescent="0.15">
      <c r="A7608" s="130">
        <v>7606</v>
      </c>
      <c r="B7608" s="130" t="s">
        <v>9564</v>
      </c>
      <c r="C7608" s="130" t="s">
        <v>19587</v>
      </c>
      <c r="D7608" s="130">
        <v>0</v>
      </c>
      <c r="E7608" s="130" t="s">
        <v>12410</v>
      </c>
      <c r="F7608" s="130">
        <v>2060000000</v>
      </c>
      <c r="G7608" s="130">
        <v>2200000000</v>
      </c>
      <c r="H7608" s="130" t="str">
        <f t="shared" si="236"/>
        <v>KT-990056</v>
      </c>
      <c r="I7608" s="130" t="str">
        <f t="shared" si="237"/>
        <v/>
      </c>
    </row>
    <row r="7609" spans="1:9" x14ac:dyDescent="0.15">
      <c r="A7609" s="130">
        <v>7607</v>
      </c>
      <c r="B7609" s="130" t="s">
        <v>9565</v>
      </c>
      <c r="C7609" s="130" t="s">
        <v>19588</v>
      </c>
      <c r="D7609" s="130">
        <v>9</v>
      </c>
      <c r="E7609" s="130" t="s">
        <v>12355</v>
      </c>
      <c r="F7609" s="130">
        <v>10200000</v>
      </c>
      <c r="G7609" s="130">
        <v>11668800</v>
      </c>
      <c r="H7609" s="130" t="str">
        <f t="shared" si="236"/>
        <v>KT-990057</v>
      </c>
      <c r="I7609" s="130" t="str">
        <f t="shared" si="237"/>
        <v/>
      </c>
    </row>
    <row r="7610" spans="1:9" x14ac:dyDescent="0.15">
      <c r="A7610" s="130">
        <v>7608</v>
      </c>
      <c r="B7610" s="130" t="s">
        <v>9566</v>
      </c>
      <c r="C7610" s="130" t="s">
        <v>19589</v>
      </c>
      <c r="H7610" s="130" t="str">
        <f t="shared" si="236"/>
        <v>KT-990058</v>
      </c>
      <c r="I7610" s="130" t="str">
        <f t="shared" si="237"/>
        <v/>
      </c>
    </row>
    <row r="7611" spans="1:9" x14ac:dyDescent="0.15">
      <c r="A7611" s="130">
        <v>7609</v>
      </c>
      <c r="B7611" s="130" t="s">
        <v>9567</v>
      </c>
      <c r="H7611" s="130" t="str">
        <f t="shared" si="236"/>
        <v>KT-990059</v>
      </c>
      <c r="I7611" s="130" t="str">
        <f t="shared" si="237"/>
        <v/>
      </c>
    </row>
    <row r="7612" spans="1:9" x14ac:dyDescent="0.15">
      <c r="A7612" s="130">
        <v>7610</v>
      </c>
      <c r="B7612" s="130" t="s">
        <v>9568</v>
      </c>
      <c r="H7612" s="130" t="str">
        <f t="shared" si="236"/>
        <v>KT-990060</v>
      </c>
      <c r="I7612" s="130" t="str">
        <f t="shared" si="237"/>
        <v/>
      </c>
    </row>
    <row r="7613" spans="1:9" x14ac:dyDescent="0.15">
      <c r="A7613" s="130">
        <v>7611</v>
      </c>
      <c r="B7613" s="130" t="s">
        <v>9569</v>
      </c>
      <c r="C7613" s="130" t="s">
        <v>19590</v>
      </c>
      <c r="H7613" s="130" t="str">
        <f t="shared" si="236"/>
        <v>KT-990061</v>
      </c>
      <c r="I7613" s="130" t="str">
        <f t="shared" si="237"/>
        <v/>
      </c>
    </row>
    <row r="7614" spans="1:9" x14ac:dyDescent="0.15">
      <c r="A7614" s="130">
        <v>7612</v>
      </c>
      <c r="B7614" s="130" t="s">
        <v>9570</v>
      </c>
      <c r="C7614" s="130" t="s">
        <v>19591</v>
      </c>
      <c r="D7614" s="130">
        <v>1</v>
      </c>
      <c r="E7614" s="130" t="s">
        <v>12355</v>
      </c>
      <c r="F7614" s="130">
        <v>1910</v>
      </c>
      <c r="G7614" s="130">
        <v>1640</v>
      </c>
      <c r="H7614" s="130" t="str">
        <f t="shared" si="236"/>
        <v>KT-990062</v>
      </c>
      <c r="I7614" s="130" t="str">
        <f t="shared" si="237"/>
        <v/>
      </c>
    </row>
    <row r="7615" spans="1:9" x14ac:dyDescent="0.15">
      <c r="A7615" s="130">
        <v>7613</v>
      </c>
      <c r="B7615" s="130" t="s">
        <v>9571</v>
      </c>
      <c r="C7615" s="130" t="s">
        <v>15034</v>
      </c>
      <c r="H7615" s="130" t="str">
        <f t="shared" si="236"/>
        <v>KT-990063</v>
      </c>
      <c r="I7615" s="130" t="str">
        <f t="shared" si="237"/>
        <v/>
      </c>
    </row>
    <row r="7616" spans="1:9" x14ac:dyDescent="0.15">
      <c r="A7616" s="130">
        <v>7614</v>
      </c>
      <c r="B7616" s="130" t="s">
        <v>9572</v>
      </c>
      <c r="C7616" s="130" t="s">
        <v>406</v>
      </c>
      <c r="D7616" s="130">
        <v>500</v>
      </c>
      <c r="E7616" s="130" t="s">
        <v>12368</v>
      </c>
      <c r="F7616" s="130">
        <v>20000000</v>
      </c>
      <c r="G7616" s="130">
        <v>41500000</v>
      </c>
      <c r="H7616" s="130" t="str">
        <f t="shared" si="236"/>
        <v>KT-990064</v>
      </c>
      <c r="I7616" s="130" t="str">
        <f t="shared" si="237"/>
        <v>AG</v>
      </c>
    </row>
    <row r="7617" spans="1:9" x14ac:dyDescent="0.15">
      <c r="A7617" s="130">
        <v>7615</v>
      </c>
      <c r="B7617" s="130" t="s">
        <v>9573</v>
      </c>
      <c r="C7617" s="130" t="s">
        <v>16307</v>
      </c>
      <c r="H7617" s="130" t="str">
        <f t="shared" si="236"/>
        <v>KT-990065</v>
      </c>
      <c r="I7617" s="130" t="str">
        <f t="shared" si="237"/>
        <v/>
      </c>
    </row>
    <row r="7618" spans="1:9" x14ac:dyDescent="0.15">
      <c r="A7618" s="130">
        <v>7616</v>
      </c>
      <c r="B7618" s="130" t="s">
        <v>9574</v>
      </c>
      <c r="C7618" s="130" t="s">
        <v>12627</v>
      </c>
      <c r="H7618" s="130" t="str">
        <f t="shared" si="236"/>
        <v>KT-990066</v>
      </c>
      <c r="I7618" s="130" t="str">
        <f t="shared" si="237"/>
        <v/>
      </c>
    </row>
    <row r="7619" spans="1:9" x14ac:dyDescent="0.15">
      <c r="A7619" s="130">
        <v>7617</v>
      </c>
      <c r="B7619" s="130" t="s">
        <v>9575</v>
      </c>
      <c r="C7619" s="130" t="s">
        <v>19592</v>
      </c>
      <c r="D7619" s="130">
        <v>1</v>
      </c>
      <c r="E7619" s="130" t="s">
        <v>12462</v>
      </c>
      <c r="F7619" s="130">
        <v>16000000</v>
      </c>
      <c r="G7619" s="130">
        <v>3000000</v>
      </c>
      <c r="H7619" s="130" t="str">
        <f t="shared" si="236"/>
        <v>KT-990067</v>
      </c>
      <c r="I7619" s="130" t="str">
        <f t="shared" si="237"/>
        <v>AG</v>
      </c>
    </row>
    <row r="7620" spans="1:9" x14ac:dyDescent="0.15">
      <c r="A7620" s="130">
        <v>7618</v>
      </c>
      <c r="B7620" s="130" t="s">
        <v>9576</v>
      </c>
      <c r="C7620" s="130" t="s">
        <v>19593</v>
      </c>
      <c r="D7620" s="130">
        <v>1</v>
      </c>
      <c r="E7620" s="130" t="s">
        <v>12361</v>
      </c>
      <c r="F7620" s="130">
        <v>7600</v>
      </c>
      <c r="G7620" s="130">
        <v>19500</v>
      </c>
      <c r="H7620" s="130" t="str">
        <f t="shared" ref="H7620:H7683" si="238">LEFT(B7620,FIND("-",B7620)+6)</f>
        <v>KT-990068</v>
      </c>
      <c r="I7620" s="130" t="str">
        <f t="shared" ref="I7620:I7683" si="239">RIGHT(B7620,LEN(B7620)-FIND("-",B7620)-7)</f>
        <v/>
      </c>
    </row>
    <row r="7621" spans="1:9" x14ac:dyDescent="0.15">
      <c r="A7621" s="130">
        <v>7619</v>
      </c>
      <c r="B7621" s="130" t="s">
        <v>9577</v>
      </c>
      <c r="C7621" s="130" t="s">
        <v>19594</v>
      </c>
      <c r="D7621" s="130">
        <v>270</v>
      </c>
      <c r="E7621" s="130" t="s">
        <v>12421</v>
      </c>
      <c r="F7621" s="130">
        <v>13662000</v>
      </c>
      <c r="G7621" s="130">
        <v>2646000</v>
      </c>
      <c r="H7621" s="130" t="str">
        <f t="shared" si="238"/>
        <v>KT-990069</v>
      </c>
      <c r="I7621" s="130" t="str">
        <f t="shared" si="239"/>
        <v>AG</v>
      </c>
    </row>
    <row r="7622" spans="1:9" x14ac:dyDescent="0.15">
      <c r="A7622" s="130">
        <v>7620</v>
      </c>
      <c r="B7622" s="130" t="s">
        <v>9578</v>
      </c>
      <c r="C7622" s="130" t="s">
        <v>12095</v>
      </c>
      <c r="D7622" s="130">
        <v>1</v>
      </c>
      <c r="E7622" s="130" t="s">
        <v>12403</v>
      </c>
      <c r="F7622" s="130">
        <v>949457000</v>
      </c>
      <c r="G7622" s="130">
        <v>993096000</v>
      </c>
      <c r="H7622" s="130" t="str">
        <f t="shared" si="238"/>
        <v>KT-990070</v>
      </c>
      <c r="I7622" s="130" t="str">
        <f t="shared" si="239"/>
        <v>AG</v>
      </c>
    </row>
    <row r="7623" spans="1:9" x14ac:dyDescent="0.15">
      <c r="A7623" s="130">
        <v>7621</v>
      </c>
      <c r="B7623" s="130" t="s">
        <v>9579</v>
      </c>
      <c r="C7623" s="130" t="s">
        <v>19595</v>
      </c>
      <c r="D7623" s="130">
        <v>1</v>
      </c>
      <c r="E7623" s="130" t="s">
        <v>12370</v>
      </c>
      <c r="F7623" s="130">
        <v>239986.4</v>
      </c>
      <c r="G7623" s="130">
        <v>262404.2</v>
      </c>
      <c r="H7623" s="130" t="str">
        <f t="shared" si="238"/>
        <v>KT-990071</v>
      </c>
      <c r="I7623" s="130" t="str">
        <f t="shared" si="239"/>
        <v>VG</v>
      </c>
    </row>
    <row r="7624" spans="1:9" x14ac:dyDescent="0.15">
      <c r="A7624" s="130">
        <v>7622</v>
      </c>
      <c r="B7624" s="130" t="s">
        <v>9580</v>
      </c>
      <c r="C7624" s="130" t="s">
        <v>1712</v>
      </c>
      <c r="D7624" s="130">
        <v>1</v>
      </c>
      <c r="E7624" s="130" t="s">
        <v>12554</v>
      </c>
      <c r="F7624" s="130">
        <v>8456.1</v>
      </c>
      <c r="G7624" s="130">
        <v>21622.9</v>
      </c>
      <c r="H7624" s="130" t="str">
        <f t="shared" si="238"/>
        <v>KT-990072</v>
      </c>
      <c r="I7624" s="130" t="str">
        <f t="shared" si="239"/>
        <v>VG</v>
      </c>
    </row>
    <row r="7625" spans="1:9" x14ac:dyDescent="0.15">
      <c r="A7625" s="130">
        <v>7623</v>
      </c>
      <c r="B7625" s="130" t="s">
        <v>9581</v>
      </c>
      <c r="C7625" s="130" t="s">
        <v>19596</v>
      </c>
      <c r="D7625" s="130">
        <v>1</v>
      </c>
      <c r="E7625" s="130" t="s">
        <v>12457</v>
      </c>
      <c r="F7625" s="130">
        <v>993600</v>
      </c>
      <c r="G7625" s="130">
        <v>1564272</v>
      </c>
      <c r="H7625" s="130" t="str">
        <f t="shared" si="238"/>
        <v>KT-990073</v>
      </c>
      <c r="I7625" s="130" t="str">
        <f t="shared" si="239"/>
        <v>AG</v>
      </c>
    </row>
    <row r="7626" spans="1:9" x14ac:dyDescent="0.15">
      <c r="A7626" s="130">
        <v>7624</v>
      </c>
      <c r="B7626" s="130" t="s">
        <v>9582</v>
      </c>
      <c r="C7626" s="130" t="s">
        <v>19597</v>
      </c>
      <c r="D7626" s="130">
        <v>30</v>
      </c>
      <c r="E7626" s="130" t="s">
        <v>12355</v>
      </c>
      <c r="F7626" s="130">
        <v>7632999.9000000004</v>
      </c>
      <c r="G7626" s="130">
        <v>15300000</v>
      </c>
      <c r="H7626" s="130" t="str">
        <f t="shared" si="238"/>
        <v>KT-990074</v>
      </c>
      <c r="I7626" s="130" t="str">
        <f t="shared" si="239"/>
        <v>VG</v>
      </c>
    </row>
    <row r="7627" spans="1:9" x14ac:dyDescent="0.15">
      <c r="A7627" s="130">
        <v>7625</v>
      </c>
      <c r="B7627" s="130" t="s">
        <v>9583</v>
      </c>
      <c r="C7627" s="130" t="s">
        <v>19598</v>
      </c>
      <c r="H7627" s="130" t="str">
        <f t="shared" si="238"/>
        <v>KT-990075</v>
      </c>
      <c r="I7627" s="130" t="str">
        <f t="shared" si="239"/>
        <v/>
      </c>
    </row>
    <row r="7628" spans="1:9" x14ac:dyDescent="0.15">
      <c r="A7628" s="130">
        <v>7626</v>
      </c>
      <c r="B7628" s="130" t="s">
        <v>9584</v>
      </c>
      <c r="H7628" s="130" t="str">
        <f t="shared" si="238"/>
        <v>KT-990076</v>
      </c>
      <c r="I7628" s="130" t="str">
        <f t="shared" si="239"/>
        <v/>
      </c>
    </row>
    <row r="7629" spans="1:9" x14ac:dyDescent="0.15">
      <c r="A7629" s="130">
        <v>7627</v>
      </c>
      <c r="B7629" s="130" t="s">
        <v>9585</v>
      </c>
      <c r="C7629" s="130" t="s">
        <v>13005</v>
      </c>
      <c r="D7629" s="130">
        <v>10</v>
      </c>
      <c r="E7629" s="130" t="s">
        <v>12355</v>
      </c>
      <c r="F7629" s="130">
        <v>8169224</v>
      </c>
      <c r="G7629" s="130">
        <v>9827700</v>
      </c>
      <c r="H7629" s="130" t="str">
        <f t="shared" si="238"/>
        <v>KT-990077</v>
      </c>
      <c r="I7629" s="130" t="str">
        <f t="shared" si="239"/>
        <v>VG</v>
      </c>
    </row>
    <row r="7630" spans="1:9" x14ac:dyDescent="0.15">
      <c r="A7630" s="130">
        <v>7628</v>
      </c>
      <c r="B7630" s="130" t="s">
        <v>9586</v>
      </c>
      <c r="C7630" s="130" t="s">
        <v>19599</v>
      </c>
      <c r="H7630" s="130" t="str">
        <f t="shared" si="238"/>
        <v>KT-990078</v>
      </c>
      <c r="I7630" s="130" t="str">
        <f t="shared" si="239"/>
        <v/>
      </c>
    </row>
    <row r="7631" spans="1:9" x14ac:dyDescent="0.15">
      <c r="A7631" s="130">
        <v>7629</v>
      </c>
      <c r="B7631" s="130" t="s">
        <v>9587</v>
      </c>
      <c r="C7631" s="130" t="s">
        <v>19600</v>
      </c>
      <c r="D7631" s="130">
        <v>0</v>
      </c>
      <c r="E7631" s="130" t="s">
        <v>13379</v>
      </c>
      <c r="F7631" s="130">
        <v>14667.3</v>
      </c>
      <c r="G7631" s="130">
        <v>18400</v>
      </c>
      <c r="H7631" s="130" t="str">
        <f t="shared" si="238"/>
        <v>KT-990079</v>
      </c>
      <c r="I7631" s="130" t="str">
        <f t="shared" si="239"/>
        <v/>
      </c>
    </row>
    <row r="7632" spans="1:9" x14ac:dyDescent="0.15">
      <c r="A7632" s="130">
        <v>7630</v>
      </c>
      <c r="B7632" s="130" t="s">
        <v>9588</v>
      </c>
      <c r="C7632" s="130" t="s">
        <v>19601</v>
      </c>
      <c r="D7632" s="130">
        <v>1000</v>
      </c>
      <c r="E7632" s="130" t="s">
        <v>12361</v>
      </c>
      <c r="F7632" s="130">
        <v>114363.4</v>
      </c>
      <c r="G7632" s="130">
        <v>154587.29999999999</v>
      </c>
      <c r="H7632" s="130" t="str">
        <f t="shared" si="238"/>
        <v>KT-990080</v>
      </c>
      <c r="I7632" s="130" t="str">
        <f t="shared" si="239"/>
        <v/>
      </c>
    </row>
    <row r="7633" spans="1:9" x14ac:dyDescent="0.15">
      <c r="A7633" s="130">
        <v>7631</v>
      </c>
      <c r="B7633" s="130" t="s">
        <v>9589</v>
      </c>
      <c r="C7633" s="130" t="s">
        <v>19602</v>
      </c>
      <c r="H7633" s="130" t="str">
        <f t="shared" si="238"/>
        <v>KT-990081</v>
      </c>
      <c r="I7633" s="130" t="str">
        <f t="shared" si="239"/>
        <v/>
      </c>
    </row>
    <row r="7634" spans="1:9" x14ac:dyDescent="0.15">
      <c r="A7634" s="130">
        <v>7632</v>
      </c>
      <c r="B7634" s="130" t="s">
        <v>9590</v>
      </c>
      <c r="C7634" s="130" t="s">
        <v>19603</v>
      </c>
      <c r="D7634" s="130">
        <v>0</v>
      </c>
      <c r="F7634" s="130">
        <v>0</v>
      </c>
      <c r="G7634" s="130">
        <v>0</v>
      </c>
      <c r="H7634" s="130" t="str">
        <f t="shared" si="238"/>
        <v>KT-990082</v>
      </c>
      <c r="I7634" s="130" t="str">
        <f t="shared" si="239"/>
        <v/>
      </c>
    </row>
    <row r="7635" spans="1:9" x14ac:dyDescent="0.15">
      <c r="A7635" s="130">
        <v>7633</v>
      </c>
      <c r="B7635" s="130" t="s">
        <v>9591</v>
      </c>
      <c r="C7635" s="130" t="s">
        <v>19604</v>
      </c>
      <c r="D7635" s="130">
        <v>13</v>
      </c>
      <c r="E7635" s="130" t="s">
        <v>12355</v>
      </c>
      <c r="F7635" s="130">
        <v>0</v>
      </c>
      <c r="G7635" s="130">
        <v>0</v>
      </c>
      <c r="H7635" s="130" t="str">
        <f t="shared" si="238"/>
        <v>KT-990083</v>
      </c>
      <c r="I7635" s="130" t="str">
        <f t="shared" si="239"/>
        <v/>
      </c>
    </row>
    <row r="7636" spans="1:9" x14ac:dyDescent="0.15">
      <c r="A7636" s="130">
        <v>7634</v>
      </c>
      <c r="B7636" s="130" t="s">
        <v>9592</v>
      </c>
      <c r="C7636" s="130" t="s">
        <v>126</v>
      </c>
      <c r="D7636" s="130">
        <v>24000</v>
      </c>
      <c r="E7636" s="130" t="s">
        <v>17139</v>
      </c>
      <c r="F7636" s="130">
        <v>36655000</v>
      </c>
      <c r="G7636" s="130">
        <v>42780000</v>
      </c>
      <c r="H7636" s="130" t="str">
        <f t="shared" si="238"/>
        <v>KT-990084</v>
      </c>
      <c r="I7636" s="130" t="str">
        <f t="shared" si="239"/>
        <v/>
      </c>
    </row>
    <row r="7637" spans="1:9" x14ac:dyDescent="0.15">
      <c r="A7637" s="130">
        <v>7635</v>
      </c>
      <c r="B7637" s="130" t="s">
        <v>9593</v>
      </c>
      <c r="C7637" s="130" t="s">
        <v>19605</v>
      </c>
      <c r="D7637" s="130">
        <v>100</v>
      </c>
      <c r="E7637" s="130" t="s">
        <v>12372</v>
      </c>
      <c r="F7637" s="130">
        <v>2871090.5</v>
      </c>
      <c r="G7637" s="130">
        <v>5019000</v>
      </c>
      <c r="H7637" s="130" t="str">
        <f t="shared" si="238"/>
        <v>KT-990085</v>
      </c>
      <c r="I7637" s="130" t="str">
        <f t="shared" si="239"/>
        <v/>
      </c>
    </row>
    <row r="7638" spans="1:9" x14ac:dyDescent="0.15">
      <c r="A7638" s="130">
        <v>7636</v>
      </c>
      <c r="B7638" s="130" t="s">
        <v>9594</v>
      </c>
      <c r="C7638" s="130" t="s">
        <v>406</v>
      </c>
      <c r="D7638" s="130">
        <v>100</v>
      </c>
      <c r="E7638" s="130" t="s">
        <v>12372</v>
      </c>
      <c r="F7638" s="130">
        <v>43020</v>
      </c>
      <c r="G7638" s="130">
        <v>76418</v>
      </c>
      <c r="H7638" s="130" t="str">
        <f t="shared" si="238"/>
        <v>KT-990086</v>
      </c>
      <c r="I7638" s="130" t="str">
        <f t="shared" si="239"/>
        <v>AG</v>
      </c>
    </row>
    <row r="7639" spans="1:9" x14ac:dyDescent="0.15">
      <c r="A7639" s="130">
        <v>7637</v>
      </c>
      <c r="B7639" s="130" t="s">
        <v>9595</v>
      </c>
      <c r="C7639" s="130" t="s">
        <v>19606</v>
      </c>
      <c r="D7639" s="130">
        <v>48</v>
      </c>
      <c r="E7639" s="130" t="s">
        <v>12355</v>
      </c>
      <c r="F7639" s="130">
        <v>76368000</v>
      </c>
      <c r="G7639" s="130">
        <v>98832000</v>
      </c>
      <c r="H7639" s="130" t="str">
        <f t="shared" si="238"/>
        <v>KT-990087</v>
      </c>
      <c r="I7639" s="130" t="str">
        <f t="shared" si="239"/>
        <v/>
      </c>
    </row>
    <row r="7640" spans="1:9" x14ac:dyDescent="0.15">
      <c r="A7640" s="130">
        <v>7638</v>
      </c>
      <c r="B7640" s="130" t="s">
        <v>9596</v>
      </c>
      <c r="C7640" s="130" t="s">
        <v>19583</v>
      </c>
      <c r="H7640" s="130" t="str">
        <f t="shared" si="238"/>
        <v>KT-990088</v>
      </c>
      <c r="I7640" s="130" t="str">
        <f t="shared" si="239"/>
        <v/>
      </c>
    </row>
    <row r="7641" spans="1:9" x14ac:dyDescent="0.15">
      <c r="A7641" s="130">
        <v>7639</v>
      </c>
      <c r="B7641" s="130" t="s">
        <v>9597</v>
      </c>
      <c r="C7641" s="130" t="s">
        <v>19607</v>
      </c>
      <c r="D7641" s="130">
        <v>250</v>
      </c>
      <c r="E7641" s="130" t="s">
        <v>12368</v>
      </c>
      <c r="F7641" s="130">
        <v>3223200</v>
      </c>
      <c r="G7641" s="130">
        <v>1322800</v>
      </c>
      <c r="H7641" s="130" t="str">
        <f t="shared" si="238"/>
        <v>KT-990089</v>
      </c>
      <c r="I7641" s="130" t="str">
        <f t="shared" si="239"/>
        <v/>
      </c>
    </row>
    <row r="7642" spans="1:9" x14ac:dyDescent="0.15">
      <c r="A7642" s="130">
        <v>7640</v>
      </c>
      <c r="B7642" s="130" t="s">
        <v>9598</v>
      </c>
      <c r="C7642" s="130" t="s">
        <v>19608</v>
      </c>
      <c r="H7642" s="130" t="str">
        <f t="shared" si="238"/>
        <v>KT-990090</v>
      </c>
      <c r="I7642" s="130" t="str">
        <f t="shared" si="239"/>
        <v/>
      </c>
    </row>
    <row r="7643" spans="1:9" x14ac:dyDescent="0.15">
      <c r="A7643" s="130">
        <v>7641</v>
      </c>
      <c r="B7643" s="130" t="s">
        <v>9599</v>
      </c>
      <c r="C7643" s="130" t="s">
        <v>19609</v>
      </c>
      <c r="D7643" s="130">
        <v>0</v>
      </c>
      <c r="F7643" s="130">
        <v>2000000</v>
      </c>
      <c r="G7643" s="130">
        <v>12000000</v>
      </c>
      <c r="H7643" s="130" t="str">
        <f t="shared" si="238"/>
        <v>KT-990091</v>
      </c>
      <c r="I7643" s="130" t="str">
        <f t="shared" si="239"/>
        <v/>
      </c>
    </row>
    <row r="7644" spans="1:9" x14ac:dyDescent="0.15">
      <c r="A7644" s="130">
        <v>7642</v>
      </c>
      <c r="B7644" s="130" t="s">
        <v>9600</v>
      </c>
      <c r="H7644" s="130" t="str">
        <f t="shared" si="238"/>
        <v>KT-990092</v>
      </c>
      <c r="I7644" s="130" t="str">
        <f t="shared" si="239"/>
        <v/>
      </c>
    </row>
    <row r="7645" spans="1:9" x14ac:dyDescent="0.15">
      <c r="A7645" s="130">
        <v>7643</v>
      </c>
      <c r="B7645" s="130" t="s">
        <v>9601</v>
      </c>
      <c r="H7645" s="130" t="str">
        <f t="shared" si="238"/>
        <v>KT-990093</v>
      </c>
      <c r="I7645" s="130" t="str">
        <f t="shared" si="239"/>
        <v/>
      </c>
    </row>
    <row r="7646" spans="1:9" x14ac:dyDescent="0.15">
      <c r="A7646" s="130">
        <v>7644</v>
      </c>
      <c r="B7646" s="130" t="s">
        <v>9602</v>
      </c>
      <c r="C7646" s="130" t="s">
        <v>19610</v>
      </c>
      <c r="D7646" s="130">
        <v>1</v>
      </c>
      <c r="E7646" s="130" t="s">
        <v>12361</v>
      </c>
      <c r="F7646" s="130">
        <v>210</v>
      </c>
      <c r="G7646" s="130">
        <v>160</v>
      </c>
      <c r="H7646" s="130" t="str">
        <f t="shared" si="238"/>
        <v>KT-990094</v>
      </c>
      <c r="I7646" s="130" t="str">
        <f t="shared" si="239"/>
        <v/>
      </c>
    </row>
    <row r="7647" spans="1:9" x14ac:dyDescent="0.15">
      <c r="A7647" s="130">
        <v>7645</v>
      </c>
      <c r="B7647" s="130" t="s">
        <v>9603</v>
      </c>
      <c r="C7647" s="130" t="s">
        <v>19611</v>
      </c>
      <c r="D7647" s="130">
        <v>100</v>
      </c>
      <c r="E7647" s="130" t="s">
        <v>12355</v>
      </c>
      <c r="F7647" s="130">
        <v>8007900</v>
      </c>
      <c r="G7647" s="130">
        <v>12360700</v>
      </c>
      <c r="H7647" s="130" t="str">
        <f t="shared" si="238"/>
        <v>KT-990095</v>
      </c>
      <c r="I7647" s="130" t="str">
        <f t="shared" si="239"/>
        <v/>
      </c>
    </row>
    <row r="7648" spans="1:9" x14ac:dyDescent="0.15">
      <c r="A7648" s="130">
        <v>7646</v>
      </c>
      <c r="B7648" s="130" t="s">
        <v>9604</v>
      </c>
      <c r="C7648" s="130" t="s">
        <v>19612</v>
      </c>
      <c r="D7648" s="130">
        <v>100</v>
      </c>
      <c r="E7648" s="130" t="s">
        <v>12370</v>
      </c>
      <c r="F7648" s="130">
        <v>1278000</v>
      </c>
      <c r="G7648" s="130">
        <v>498000</v>
      </c>
      <c r="H7648" s="130" t="str">
        <f t="shared" si="238"/>
        <v>KT-990096</v>
      </c>
      <c r="I7648" s="130" t="str">
        <f t="shared" si="239"/>
        <v>AG</v>
      </c>
    </row>
    <row r="7649" spans="1:9" x14ac:dyDescent="0.15">
      <c r="A7649" s="130">
        <v>7647</v>
      </c>
      <c r="B7649" s="130" t="s">
        <v>9605</v>
      </c>
      <c r="C7649" s="130" t="s">
        <v>19173</v>
      </c>
      <c r="D7649" s="130">
        <v>0</v>
      </c>
      <c r="E7649" s="130" t="s">
        <v>12484</v>
      </c>
      <c r="F7649" s="130">
        <v>0</v>
      </c>
      <c r="G7649" s="130">
        <v>0</v>
      </c>
      <c r="H7649" s="130" t="str">
        <f t="shared" si="238"/>
        <v>KT-990097</v>
      </c>
      <c r="I7649" s="130" t="str">
        <f t="shared" si="239"/>
        <v/>
      </c>
    </row>
    <row r="7650" spans="1:9" x14ac:dyDescent="0.15">
      <c r="A7650" s="130">
        <v>7648</v>
      </c>
      <c r="B7650" s="130" t="s">
        <v>9606</v>
      </c>
      <c r="C7650" s="130" t="s">
        <v>17790</v>
      </c>
      <c r="D7650" s="130">
        <v>1</v>
      </c>
      <c r="E7650" s="130" t="s">
        <v>12372</v>
      </c>
      <c r="F7650" s="130">
        <v>0</v>
      </c>
      <c r="G7650" s="130">
        <v>0</v>
      </c>
      <c r="H7650" s="130" t="str">
        <f t="shared" si="238"/>
        <v>KT-990098</v>
      </c>
      <c r="I7650" s="130" t="str">
        <f t="shared" si="239"/>
        <v/>
      </c>
    </row>
    <row r="7651" spans="1:9" x14ac:dyDescent="0.15">
      <c r="A7651" s="130">
        <v>7649</v>
      </c>
      <c r="B7651" s="130" t="s">
        <v>9607</v>
      </c>
      <c r="C7651" s="130" t="s">
        <v>19613</v>
      </c>
      <c r="H7651" s="130" t="str">
        <f t="shared" si="238"/>
        <v>KT-990099</v>
      </c>
      <c r="I7651" s="130" t="str">
        <f t="shared" si="239"/>
        <v/>
      </c>
    </row>
    <row r="7652" spans="1:9" x14ac:dyDescent="0.15">
      <c r="A7652" s="130">
        <v>7650</v>
      </c>
      <c r="B7652" s="130" t="s">
        <v>9608</v>
      </c>
      <c r="H7652" s="130" t="str">
        <f t="shared" si="238"/>
        <v>KT-990100</v>
      </c>
      <c r="I7652" s="130" t="str">
        <f t="shared" si="239"/>
        <v/>
      </c>
    </row>
    <row r="7653" spans="1:9" x14ac:dyDescent="0.15">
      <c r="A7653" s="130">
        <v>7651</v>
      </c>
      <c r="B7653" s="130" t="s">
        <v>9609</v>
      </c>
      <c r="C7653" s="130" t="s">
        <v>17066</v>
      </c>
      <c r="H7653" s="130" t="str">
        <f t="shared" si="238"/>
        <v>KT-990101</v>
      </c>
      <c r="I7653" s="130" t="str">
        <f t="shared" si="239"/>
        <v/>
      </c>
    </row>
    <row r="7654" spans="1:9" x14ac:dyDescent="0.15">
      <c r="A7654" s="130">
        <v>7652</v>
      </c>
      <c r="B7654" s="130" t="s">
        <v>9610</v>
      </c>
      <c r="C7654" s="130" t="s">
        <v>14671</v>
      </c>
      <c r="D7654" s="130">
        <v>10</v>
      </c>
      <c r="E7654" s="130" t="s">
        <v>12355</v>
      </c>
      <c r="F7654" s="130">
        <v>22495579.140000001</v>
      </c>
      <c r="G7654" s="130">
        <v>32244825.66</v>
      </c>
      <c r="H7654" s="130" t="str">
        <f t="shared" si="238"/>
        <v>KT-990102</v>
      </c>
      <c r="I7654" s="130" t="str">
        <f t="shared" si="239"/>
        <v>AG</v>
      </c>
    </row>
    <row r="7655" spans="1:9" x14ac:dyDescent="0.15">
      <c r="A7655" s="130">
        <v>7653</v>
      </c>
      <c r="B7655" s="130" t="s">
        <v>9611</v>
      </c>
      <c r="H7655" s="130" t="str">
        <f t="shared" si="238"/>
        <v>KT-990103</v>
      </c>
      <c r="I7655" s="130" t="str">
        <f t="shared" si="239"/>
        <v/>
      </c>
    </row>
    <row r="7656" spans="1:9" x14ac:dyDescent="0.15">
      <c r="A7656" s="130">
        <v>7654</v>
      </c>
      <c r="B7656" s="130" t="s">
        <v>9612</v>
      </c>
      <c r="C7656" s="130" t="s">
        <v>19614</v>
      </c>
      <c r="D7656" s="130">
        <v>1000</v>
      </c>
      <c r="E7656" s="130" t="s">
        <v>12361</v>
      </c>
      <c r="F7656" s="130">
        <v>35783396.600000001</v>
      </c>
      <c r="G7656" s="130">
        <v>30491783.5</v>
      </c>
      <c r="H7656" s="130" t="str">
        <f t="shared" si="238"/>
        <v>KT-990104</v>
      </c>
      <c r="I7656" s="130" t="str">
        <f t="shared" si="239"/>
        <v/>
      </c>
    </row>
    <row r="7657" spans="1:9" x14ac:dyDescent="0.15">
      <c r="A7657" s="130">
        <v>7655</v>
      </c>
      <c r="B7657" s="130" t="s">
        <v>9613</v>
      </c>
      <c r="C7657" s="130" t="s">
        <v>19615</v>
      </c>
      <c r="D7657" s="130">
        <v>100</v>
      </c>
      <c r="E7657" s="130" t="s">
        <v>12355</v>
      </c>
      <c r="F7657" s="130">
        <v>1860000</v>
      </c>
      <c r="G7657" s="130">
        <v>1300000</v>
      </c>
      <c r="H7657" s="130" t="str">
        <f t="shared" si="238"/>
        <v>KT-990105</v>
      </c>
      <c r="I7657" s="130" t="str">
        <f t="shared" si="239"/>
        <v/>
      </c>
    </row>
    <row r="7658" spans="1:9" x14ac:dyDescent="0.15">
      <c r="A7658" s="130">
        <v>7656</v>
      </c>
      <c r="B7658" s="130" t="s">
        <v>9614</v>
      </c>
      <c r="C7658" s="130" t="s">
        <v>1804</v>
      </c>
      <c r="H7658" s="130" t="str">
        <f t="shared" si="238"/>
        <v>KT-990106</v>
      </c>
      <c r="I7658" s="130" t="str">
        <f t="shared" si="239"/>
        <v/>
      </c>
    </row>
    <row r="7659" spans="1:9" x14ac:dyDescent="0.15">
      <c r="A7659" s="130">
        <v>7657</v>
      </c>
      <c r="B7659" s="130" t="s">
        <v>9615</v>
      </c>
      <c r="C7659" s="130" t="s">
        <v>19616</v>
      </c>
      <c r="D7659" s="130">
        <v>1</v>
      </c>
      <c r="E7659" s="130" t="s">
        <v>12372</v>
      </c>
      <c r="F7659" s="130">
        <v>72000</v>
      </c>
      <c r="G7659" s="130">
        <v>80000</v>
      </c>
      <c r="H7659" s="130" t="str">
        <f t="shared" si="238"/>
        <v>KT-990107</v>
      </c>
      <c r="I7659" s="130" t="str">
        <f t="shared" si="239"/>
        <v/>
      </c>
    </row>
    <row r="7660" spans="1:9" x14ac:dyDescent="0.15">
      <c r="A7660" s="130">
        <v>7658</v>
      </c>
      <c r="B7660" s="130" t="s">
        <v>9616</v>
      </c>
      <c r="C7660" s="130" t="s">
        <v>19617</v>
      </c>
      <c r="H7660" s="130" t="str">
        <f t="shared" si="238"/>
        <v>KT-990108</v>
      </c>
      <c r="I7660" s="130" t="str">
        <f t="shared" si="239"/>
        <v/>
      </c>
    </row>
    <row r="7661" spans="1:9" x14ac:dyDescent="0.15">
      <c r="A7661" s="130">
        <v>7659</v>
      </c>
      <c r="B7661" s="130" t="s">
        <v>9617</v>
      </c>
      <c r="C7661" s="130" t="s">
        <v>19618</v>
      </c>
      <c r="H7661" s="130" t="str">
        <f t="shared" si="238"/>
        <v>KT-990109</v>
      </c>
      <c r="I7661" s="130" t="str">
        <f t="shared" si="239"/>
        <v/>
      </c>
    </row>
    <row r="7662" spans="1:9" x14ac:dyDescent="0.15">
      <c r="A7662" s="130">
        <v>7660</v>
      </c>
      <c r="B7662" s="130" t="s">
        <v>9618</v>
      </c>
      <c r="C7662" s="130" t="s">
        <v>19619</v>
      </c>
      <c r="H7662" s="130" t="str">
        <f t="shared" si="238"/>
        <v>KT-990110</v>
      </c>
      <c r="I7662" s="130" t="str">
        <f t="shared" si="239"/>
        <v/>
      </c>
    </row>
    <row r="7663" spans="1:9" x14ac:dyDescent="0.15">
      <c r="A7663" s="130">
        <v>7661</v>
      </c>
      <c r="B7663" s="130" t="s">
        <v>9619</v>
      </c>
      <c r="C7663" s="130" t="s">
        <v>19620</v>
      </c>
      <c r="D7663" s="130">
        <v>10</v>
      </c>
      <c r="E7663" s="130" t="s">
        <v>16655</v>
      </c>
      <c r="F7663" s="130">
        <v>9080000</v>
      </c>
      <c r="G7663" s="130">
        <v>10030000</v>
      </c>
      <c r="H7663" s="130" t="str">
        <f t="shared" si="238"/>
        <v>KT-990111</v>
      </c>
      <c r="I7663" s="130" t="str">
        <f t="shared" si="239"/>
        <v>AG</v>
      </c>
    </row>
    <row r="7664" spans="1:9" x14ac:dyDescent="0.15">
      <c r="A7664" s="130">
        <v>7662</v>
      </c>
      <c r="B7664" s="130" t="s">
        <v>9620</v>
      </c>
      <c r="C7664" s="130" t="s">
        <v>2265</v>
      </c>
      <c r="H7664" s="130" t="str">
        <f t="shared" si="238"/>
        <v>KT-990112</v>
      </c>
      <c r="I7664" s="130" t="str">
        <f t="shared" si="239"/>
        <v/>
      </c>
    </row>
    <row r="7665" spans="1:9" x14ac:dyDescent="0.15">
      <c r="A7665" s="130">
        <v>7663</v>
      </c>
      <c r="B7665" s="130" t="s">
        <v>9621</v>
      </c>
      <c r="C7665" s="130" t="s">
        <v>19621</v>
      </c>
      <c r="H7665" s="130" t="str">
        <f t="shared" si="238"/>
        <v>KT-990113</v>
      </c>
      <c r="I7665" s="130" t="str">
        <f t="shared" si="239"/>
        <v/>
      </c>
    </row>
    <row r="7666" spans="1:9" x14ac:dyDescent="0.15">
      <c r="A7666" s="130">
        <v>7664</v>
      </c>
      <c r="B7666" s="130" t="s">
        <v>9622</v>
      </c>
      <c r="C7666" s="130" t="s">
        <v>19173</v>
      </c>
      <c r="D7666" s="130">
        <v>1</v>
      </c>
      <c r="E7666" s="130" t="s">
        <v>12370</v>
      </c>
      <c r="F7666" s="130">
        <v>11288.2</v>
      </c>
      <c r="G7666" s="130">
        <v>17865.7</v>
      </c>
      <c r="H7666" s="130" t="str">
        <f t="shared" si="238"/>
        <v>KT-990114</v>
      </c>
      <c r="I7666" s="130" t="str">
        <f t="shared" si="239"/>
        <v/>
      </c>
    </row>
    <row r="7667" spans="1:9" x14ac:dyDescent="0.15">
      <c r="A7667" s="130">
        <v>7665</v>
      </c>
      <c r="B7667" s="130" t="s">
        <v>9623</v>
      </c>
      <c r="C7667" s="130" t="s">
        <v>406</v>
      </c>
      <c r="D7667" s="130">
        <v>100</v>
      </c>
      <c r="E7667" s="130" t="s">
        <v>12372</v>
      </c>
      <c r="F7667" s="130">
        <v>11834000</v>
      </c>
      <c r="G7667" s="130">
        <v>9080000</v>
      </c>
      <c r="H7667" s="130" t="str">
        <f t="shared" si="238"/>
        <v>KT-990115</v>
      </c>
      <c r="I7667" s="130" t="str">
        <f t="shared" si="239"/>
        <v/>
      </c>
    </row>
    <row r="7668" spans="1:9" x14ac:dyDescent="0.15">
      <c r="A7668" s="130">
        <v>7666</v>
      </c>
      <c r="B7668" s="130" t="s">
        <v>9624</v>
      </c>
      <c r="C7668" s="130" t="s">
        <v>19622</v>
      </c>
      <c r="D7668" s="130">
        <v>300</v>
      </c>
      <c r="E7668" s="130" t="s">
        <v>12368</v>
      </c>
      <c r="F7668" s="130">
        <v>6138000</v>
      </c>
      <c r="G7668" s="130">
        <v>6900000</v>
      </c>
      <c r="H7668" s="130" t="str">
        <f t="shared" si="238"/>
        <v>KT-990116</v>
      </c>
      <c r="I7668" s="130" t="str">
        <f t="shared" si="239"/>
        <v/>
      </c>
    </row>
    <row r="7669" spans="1:9" x14ac:dyDescent="0.15">
      <c r="A7669" s="130">
        <v>7667</v>
      </c>
      <c r="B7669" s="130" t="s">
        <v>9625</v>
      </c>
      <c r="C7669" s="130" t="s">
        <v>19623</v>
      </c>
      <c r="D7669" s="130">
        <v>100</v>
      </c>
      <c r="E7669" s="130" t="s">
        <v>12372</v>
      </c>
      <c r="F7669" s="130">
        <v>5090000</v>
      </c>
      <c r="G7669" s="130">
        <v>3850000</v>
      </c>
      <c r="H7669" s="130" t="str">
        <f t="shared" si="238"/>
        <v>KT-990117</v>
      </c>
      <c r="I7669" s="130" t="str">
        <f t="shared" si="239"/>
        <v>VG</v>
      </c>
    </row>
    <row r="7670" spans="1:9" x14ac:dyDescent="0.15">
      <c r="A7670" s="130">
        <v>7668</v>
      </c>
      <c r="B7670" s="130" t="s">
        <v>9626</v>
      </c>
      <c r="C7670" s="130" t="s">
        <v>19624</v>
      </c>
      <c r="D7670" s="130">
        <v>1000</v>
      </c>
      <c r="E7670" s="130" t="s">
        <v>12355</v>
      </c>
      <c r="F7670" s="130">
        <v>11437722</v>
      </c>
      <c r="G7670" s="130">
        <v>12134875</v>
      </c>
      <c r="H7670" s="130" t="str">
        <f t="shared" si="238"/>
        <v>KT-990118</v>
      </c>
      <c r="I7670" s="130" t="str">
        <f t="shared" si="239"/>
        <v>AG</v>
      </c>
    </row>
    <row r="7671" spans="1:9" x14ac:dyDescent="0.15">
      <c r="A7671" s="130">
        <v>7669</v>
      </c>
      <c r="B7671" s="130" t="s">
        <v>9627</v>
      </c>
      <c r="C7671" s="130" t="s">
        <v>19625</v>
      </c>
      <c r="H7671" s="130" t="str">
        <f t="shared" si="238"/>
        <v>KT-990119</v>
      </c>
      <c r="I7671" s="130" t="str">
        <f t="shared" si="239"/>
        <v/>
      </c>
    </row>
    <row r="7672" spans="1:9" x14ac:dyDescent="0.15">
      <c r="A7672" s="130">
        <v>7670</v>
      </c>
      <c r="B7672" s="130" t="s">
        <v>9628</v>
      </c>
      <c r="C7672" s="130" t="s">
        <v>19626</v>
      </c>
      <c r="D7672" s="130">
        <v>50</v>
      </c>
      <c r="E7672" s="130" t="s">
        <v>12355</v>
      </c>
      <c r="F7672" s="130">
        <v>34434000</v>
      </c>
      <c r="G7672" s="130">
        <v>36230000</v>
      </c>
      <c r="H7672" s="130" t="str">
        <f t="shared" si="238"/>
        <v>KT-990120</v>
      </c>
      <c r="I7672" s="130" t="str">
        <f t="shared" si="239"/>
        <v/>
      </c>
    </row>
    <row r="7673" spans="1:9" x14ac:dyDescent="0.15">
      <c r="A7673" s="130">
        <v>7671</v>
      </c>
      <c r="B7673" s="130" t="s">
        <v>9629</v>
      </c>
      <c r="C7673" s="130" t="s">
        <v>19627</v>
      </c>
      <c r="H7673" s="130" t="str">
        <f t="shared" si="238"/>
        <v>KT-990121</v>
      </c>
      <c r="I7673" s="130" t="str">
        <f t="shared" si="239"/>
        <v/>
      </c>
    </row>
    <row r="7674" spans="1:9" x14ac:dyDescent="0.15">
      <c r="A7674" s="130">
        <v>7672</v>
      </c>
      <c r="B7674" s="130" t="s">
        <v>9630</v>
      </c>
      <c r="C7674" s="130" t="s">
        <v>17202</v>
      </c>
      <c r="D7674" s="130">
        <v>100</v>
      </c>
      <c r="E7674" s="130" t="s">
        <v>12368</v>
      </c>
      <c r="F7674" s="130">
        <v>455000</v>
      </c>
      <c r="G7674" s="130">
        <v>521672</v>
      </c>
      <c r="H7674" s="130" t="str">
        <f t="shared" si="238"/>
        <v>KT-990122</v>
      </c>
      <c r="I7674" s="130" t="str">
        <f t="shared" si="239"/>
        <v/>
      </c>
    </row>
    <row r="7675" spans="1:9" x14ac:dyDescent="0.15">
      <c r="A7675" s="130">
        <v>7673</v>
      </c>
      <c r="B7675" s="130" t="s">
        <v>9631</v>
      </c>
      <c r="C7675" s="130" t="s">
        <v>19628</v>
      </c>
      <c r="D7675" s="130">
        <v>53</v>
      </c>
      <c r="E7675" s="130" t="s">
        <v>16516</v>
      </c>
      <c r="F7675" s="130">
        <v>874500</v>
      </c>
      <c r="G7675" s="130">
        <v>991100</v>
      </c>
      <c r="H7675" s="130" t="str">
        <f t="shared" si="238"/>
        <v>KT-990123</v>
      </c>
      <c r="I7675" s="130" t="str">
        <f t="shared" si="239"/>
        <v/>
      </c>
    </row>
    <row r="7676" spans="1:9" x14ac:dyDescent="0.15">
      <c r="A7676" s="130">
        <v>7674</v>
      </c>
      <c r="B7676" s="130" t="s">
        <v>9632</v>
      </c>
      <c r="C7676" s="130" t="s">
        <v>19629</v>
      </c>
      <c r="D7676" s="130">
        <v>1</v>
      </c>
      <c r="E7676" s="130" t="s">
        <v>12457</v>
      </c>
      <c r="F7676" s="130">
        <v>3950784</v>
      </c>
      <c r="G7676" s="130">
        <v>5640264</v>
      </c>
      <c r="H7676" s="130" t="str">
        <f t="shared" si="238"/>
        <v>KT-990124</v>
      </c>
      <c r="I7676" s="130" t="str">
        <f t="shared" si="239"/>
        <v>AG</v>
      </c>
    </row>
    <row r="7677" spans="1:9" x14ac:dyDescent="0.15">
      <c r="A7677" s="130">
        <v>7675</v>
      </c>
      <c r="B7677" s="130" t="s">
        <v>9633</v>
      </c>
      <c r="C7677" s="130" t="s">
        <v>19596</v>
      </c>
      <c r="D7677" s="130">
        <v>1</v>
      </c>
      <c r="E7677" s="130" t="s">
        <v>12457</v>
      </c>
      <c r="F7677" s="130">
        <v>2463984</v>
      </c>
      <c r="G7677" s="130">
        <v>2811600</v>
      </c>
      <c r="H7677" s="130" t="str">
        <f t="shared" si="238"/>
        <v>KT-990125</v>
      </c>
      <c r="I7677" s="130" t="str">
        <f t="shared" si="239"/>
        <v>AG</v>
      </c>
    </row>
    <row r="7678" spans="1:9" x14ac:dyDescent="0.15">
      <c r="A7678" s="130">
        <v>7676</v>
      </c>
      <c r="B7678" s="130" t="s">
        <v>9634</v>
      </c>
      <c r="C7678" s="130" t="s">
        <v>19630</v>
      </c>
      <c r="D7678" s="130">
        <v>4</v>
      </c>
      <c r="E7678" s="130" t="s">
        <v>12372</v>
      </c>
      <c r="F7678" s="130">
        <v>8825787</v>
      </c>
      <c r="G7678" s="130">
        <v>14661110</v>
      </c>
      <c r="H7678" s="130" t="str">
        <f t="shared" si="238"/>
        <v>KT-990126</v>
      </c>
      <c r="I7678" s="130" t="str">
        <f t="shared" si="239"/>
        <v>VG</v>
      </c>
    </row>
    <row r="7679" spans="1:9" x14ac:dyDescent="0.15">
      <c r="A7679" s="130">
        <v>7677</v>
      </c>
      <c r="B7679" s="130" t="s">
        <v>9635</v>
      </c>
      <c r="C7679" s="130" t="s">
        <v>19631</v>
      </c>
      <c r="D7679" s="130">
        <v>1</v>
      </c>
      <c r="E7679" s="130" t="s">
        <v>12372</v>
      </c>
      <c r="F7679" s="130">
        <v>1200</v>
      </c>
      <c r="G7679" s="130">
        <v>12000</v>
      </c>
      <c r="H7679" s="130" t="str">
        <f t="shared" si="238"/>
        <v>KT-990127</v>
      </c>
      <c r="I7679" s="130" t="str">
        <f t="shared" si="239"/>
        <v>AG</v>
      </c>
    </row>
    <row r="7680" spans="1:9" x14ac:dyDescent="0.15">
      <c r="A7680" s="130">
        <v>7678</v>
      </c>
      <c r="B7680" s="130" t="s">
        <v>9636</v>
      </c>
      <c r="C7680" s="130" t="s">
        <v>1675</v>
      </c>
      <c r="D7680" s="130">
        <v>1000</v>
      </c>
      <c r="E7680" s="130" t="s">
        <v>12368</v>
      </c>
      <c r="F7680" s="130">
        <v>1430000</v>
      </c>
      <c r="G7680" s="130">
        <v>1450000</v>
      </c>
      <c r="H7680" s="130" t="str">
        <f t="shared" si="238"/>
        <v>KT-990128</v>
      </c>
      <c r="I7680" s="130" t="str">
        <f t="shared" si="239"/>
        <v/>
      </c>
    </row>
    <row r="7681" spans="1:9" x14ac:dyDescent="0.15">
      <c r="A7681" s="130">
        <v>7679</v>
      </c>
      <c r="B7681" s="130" t="s">
        <v>9637</v>
      </c>
      <c r="H7681" s="130" t="str">
        <f t="shared" si="238"/>
        <v>KT-990129</v>
      </c>
      <c r="I7681" s="130" t="str">
        <f t="shared" si="239"/>
        <v/>
      </c>
    </row>
    <row r="7682" spans="1:9" x14ac:dyDescent="0.15">
      <c r="A7682" s="130">
        <v>7680</v>
      </c>
      <c r="B7682" s="130" t="s">
        <v>9638</v>
      </c>
      <c r="C7682" s="130" t="s">
        <v>19632</v>
      </c>
      <c r="D7682" s="130">
        <v>1000</v>
      </c>
      <c r="E7682" s="130" t="s">
        <v>12368</v>
      </c>
      <c r="F7682" s="130">
        <v>6801000</v>
      </c>
      <c r="G7682" s="130">
        <v>14362500</v>
      </c>
      <c r="H7682" s="130" t="str">
        <f t="shared" si="238"/>
        <v>KT-990130</v>
      </c>
      <c r="I7682" s="130" t="str">
        <f t="shared" si="239"/>
        <v>AG</v>
      </c>
    </row>
    <row r="7683" spans="1:9" x14ac:dyDescent="0.15">
      <c r="A7683" s="130">
        <v>7681</v>
      </c>
      <c r="B7683" s="130" t="s">
        <v>9639</v>
      </c>
      <c r="C7683" s="130" t="s">
        <v>19633</v>
      </c>
      <c r="D7683" s="130">
        <v>20</v>
      </c>
      <c r="E7683" s="130" t="s">
        <v>12743</v>
      </c>
      <c r="F7683" s="130">
        <v>220000</v>
      </c>
      <c r="G7683" s="130">
        <v>440000</v>
      </c>
      <c r="H7683" s="130" t="str">
        <f t="shared" si="238"/>
        <v>KT-990131</v>
      </c>
      <c r="I7683" s="130" t="str">
        <f t="shared" si="239"/>
        <v>AG</v>
      </c>
    </row>
    <row r="7684" spans="1:9" x14ac:dyDescent="0.15">
      <c r="A7684" s="130">
        <v>7682</v>
      </c>
      <c r="B7684" s="130" t="s">
        <v>9640</v>
      </c>
      <c r="C7684" s="130" t="s">
        <v>19169</v>
      </c>
      <c r="D7684" s="130">
        <v>80</v>
      </c>
      <c r="E7684" s="130" t="s">
        <v>12361</v>
      </c>
      <c r="F7684" s="130">
        <v>0</v>
      </c>
      <c r="G7684" s="130">
        <v>0</v>
      </c>
      <c r="H7684" s="130" t="str">
        <f t="shared" ref="H7684:H7747" si="240">LEFT(B7684,FIND("-",B7684)+6)</f>
        <v>KT-990132</v>
      </c>
      <c r="I7684" s="130" t="str">
        <f t="shared" ref="I7684:I7747" si="241">RIGHT(B7684,LEN(B7684)-FIND("-",B7684)-7)</f>
        <v/>
      </c>
    </row>
    <row r="7685" spans="1:9" x14ac:dyDescent="0.15">
      <c r="A7685" s="130">
        <v>7683</v>
      </c>
      <c r="B7685" s="130" t="s">
        <v>9641</v>
      </c>
      <c r="C7685" s="130" t="s">
        <v>19634</v>
      </c>
      <c r="D7685" s="130">
        <v>1</v>
      </c>
      <c r="E7685" s="130" t="s">
        <v>12361</v>
      </c>
      <c r="F7685" s="130">
        <v>1000</v>
      </c>
      <c r="G7685" s="130">
        <v>4000</v>
      </c>
      <c r="H7685" s="130" t="str">
        <f t="shared" si="240"/>
        <v>KT-990133</v>
      </c>
      <c r="I7685" s="130" t="str">
        <f t="shared" si="241"/>
        <v/>
      </c>
    </row>
    <row r="7686" spans="1:9" x14ac:dyDescent="0.15">
      <c r="A7686" s="130">
        <v>7684</v>
      </c>
      <c r="B7686" s="130" t="s">
        <v>9642</v>
      </c>
      <c r="C7686" s="130" t="s">
        <v>19635</v>
      </c>
      <c r="H7686" s="130" t="str">
        <f t="shared" si="240"/>
        <v>KT-990134</v>
      </c>
      <c r="I7686" s="130" t="str">
        <f t="shared" si="241"/>
        <v/>
      </c>
    </row>
    <row r="7687" spans="1:9" x14ac:dyDescent="0.15">
      <c r="A7687" s="130">
        <v>7685</v>
      </c>
      <c r="B7687" s="130" t="s">
        <v>9643</v>
      </c>
      <c r="H7687" s="130" t="str">
        <f t="shared" si="240"/>
        <v>KT-990135</v>
      </c>
      <c r="I7687" s="130" t="str">
        <f t="shared" si="241"/>
        <v/>
      </c>
    </row>
    <row r="7688" spans="1:9" x14ac:dyDescent="0.15">
      <c r="A7688" s="130">
        <v>7686</v>
      </c>
      <c r="B7688" s="130" t="s">
        <v>9644</v>
      </c>
      <c r="C7688" s="130" t="s">
        <v>19176</v>
      </c>
      <c r="D7688" s="130">
        <v>1</v>
      </c>
      <c r="E7688" s="130" t="s">
        <v>12370</v>
      </c>
      <c r="F7688" s="130">
        <v>77158</v>
      </c>
      <c r="G7688" s="130">
        <v>90628</v>
      </c>
      <c r="H7688" s="130" t="str">
        <f t="shared" si="240"/>
        <v>KT-990136</v>
      </c>
      <c r="I7688" s="130" t="str">
        <f t="shared" si="241"/>
        <v>VG</v>
      </c>
    </row>
    <row r="7689" spans="1:9" x14ac:dyDescent="0.15">
      <c r="A7689" s="130">
        <v>7687</v>
      </c>
      <c r="B7689" s="130" t="s">
        <v>9645</v>
      </c>
      <c r="C7689" s="130" t="s">
        <v>19636</v>
      </c>
      <c r="D7689" s="130">
        <v>1000</v>
      </c>
      <c r="E7689" s="130" t="s">
        <v>12355</v>
      </c>
      <c r="F7689" s="130">
        <v>24911900</v>
      </c>
      <c r="G7689" s="130">
        <v>21460000</v>
      </c>
      <c r="H7689" s="130" t="str">
        <f t="shared" si="240"/>
        <v>KT-990137</v>
      </c>
      <c r="I7689" s="130" t="str">
        <f t="shared" si="241"/>
        <v/>
      </c>
    </row>
    <row r="7690" spans="1:9" x14ac:dyDescent="0.15">
      <c r="A7690" s="130">
        <v>7688</v>
      </c>
      <c r="B7690" s="130" t="s">
        <v>9646</v>
      </c>
      <c r="C7690" s="130" t="s">
        <v>19637</v>
      </c>
      <c r="D7690" s="130">
        <v>1000</v>
      </c>
      <c r="E7690" s="130" t="s">
        <v>12355</v>
      </c>
      <c r="F7690" s="130">
        <v>4621000</v>
      </c>
      <c r="G7690" s="130">
        <v>2521000</v>
      </c>
      <c r="H7690" s="130" t="str">
        <f t="shared" si="240"/>
        <v>KT-990138</v>
      </c>
      <c r="I7690" s="130" t="str">
        <f t="shared" si="241"/>
        <v/>
      </c>
    </row>
    <row r="7691" spans="1:9" x14ac:dyDescent="0.15">
      <c r="A7691" s="130">
        <v>7689</v>
      </c>
      <c r="B7691" s="130" t="s">
        <v>9647</v>
      </c>
      <c r="C7691" s="130" t="s">
        <v>16877</v>
      </c>
      <c r="H7691" s="130" t="str">
        <f t="shared" si="240"/>
        <v>KT-990139</v>
      </c>
      <c r="I7691" s="130" t="str">
        <f t="shared" si="241"/>
        <v/>
      </c>
    </row>
    <row r="7692" spans="1:9" x14ac:dyDescent="0.15">
      <c r="A7692" s="130">
        <v>7690</v>
      </c>
      <c r="B7692" s="130" t="s">
        <v>9648</v>
      </c>
      <c r="C7692" s="130" t="s">
        <v>19638</v>
      </c>
      <c r="H7692" s="130" t="str">
        <f t="shared" si="240"/>
        <v>KT-990140</v>
      </c>
      <c r="I7692" s="130" t="str">
        <f t="shared" si="241"/>
        <v/>
      </c>
    </row>
    <row r="7693" spans="1:9" x14ac:dyDescent="0.15">
      <c r="A7693" s="130">
        <v>7691</v>
      </c>
      <c r="B7693" s="130" t="s">
        <v>9649</v>
      </c>
      <c r="C7693" s="130" t="s">
        <v>19175</v>
      </c>
      <c r="D7693" s="130">
        <v>10</v>
      </c>
      <c r="E7693" s="130" t="s">
        <v>12355</v>
      </c>
      <c r="F7693" s="130">
        <v>4040175</v>
      </c>
      <c r="G7693" s="130">
        <v>5800480</v>
      </c>
      <c r="H7693" s="130" t="str">
        <f t="shared" si="240"/>
        <v>KT-990141</v>
      </c>
      <c r="I7693" s="130" t="str">
        <f t="shared" si="241"/>
        <v/>
      </c>
    </row>
    <row r="7694" spans="1:9" x14ac:dyDescent="0.15">
      <c r="A7694" s="130">
        <v>7692</v>
      </c>
      <c r="B7694" s="130" t="s">
        <v>9650</v>
      </c>
      <c r="C7694" s="130" t="s">
        <v>19258</v>
      </c>
      <c r="D7694" s="130">
        <v>100</v>
      </c>
      <c r="E7694" s="130" t="s">
        <v>12368</v>
      </c>
      <c r="F7694" s="130">
        <v>1052400</v>
      </c>
      <c r="G7694" s="130">
        <v>931700</v>
      </c>
      <c r="H7694" s="130" t="str">
        <f t="shared" si="240"/>
        <v>KT-990142</v>
      </c>
      <c r="I7694" s="130" t="str">
        <f t="shared" si="241"/>
        <v/>
      </c>
    </row>
    <row r="7695" spans="1:9" x14ac:dyDescent="0.15">
      <c r="A7695" s="130">
        <v>7693</v>
      </c>
      <c r="B7695" s="130" t="s">
        <v>9651</v>
      </c>
      <c r="C7695" s="130" t="s">
        <v>19639</v>
      </c>
      <c r="H7695" s="130" t="str">
        <f t="shared" si="240"/>
        <v>KT-990143</v>
      </c>
      <c r="I7695" s="130" t="str">
        <f t="shared" si="241"/>
        <v/>
      </c>
    </row>
    <row r="7696" spans="1:9" x14ac:dyDescent="0.15">
      <c r="A7696" s="130">
        <v>7694</v>
      </c>
      <c r="B7696" s="130" t="s">
        <v>9652</v>
      </c>
      <c r="C7696" s="130" t="s">
        <v>14157</v>
      </c>
      <c r="D7696" s="130">
        <v>30</v>
      </c>
      <c r="E7696" s="130" t="s">
        <v>12355</v>
      </c>
      <c r="F7696" s="130">
        <v>28580000</v>
      </c>
      <c r="G7696" s="130">
        <v>44190000</v>
      </c>
      <c r="H7696" s="130" t="str">
        <f t="shared" si="240"/>
        <v>KT-990144</v>
      </c>
      <c r="I7696" s="130" t="str">
        <f t="shared" si="241"/>
        <v/>
      </c>
    </row>
    <row r="7697" spans="1:9" x14ac:dyDescent="0.15">
      <c r="A7697" s="130">
        <v>7695</v>
      </c>
      <c r="B7697" s="130" t="s">
        <v>9653</v>
      </c>
      <c r="C7697" s="130" t="s">
        <v>19640</v>
      </c>
      <c r="D7697" s="130">
        <v>1000</v>
      </c>
      <c r="E7697" s="130" t="s">
        <v>12368</v>
      </c>
      <c r="F7697" s="130">
        <v>4620000</v>
      </c>
      <c r="G7697" s="130">
        <v>4620000</v>
      </c>
      <c r="H7697" s="130" t="str">
        <f t="shared" si="240"/>
        <v>KT-990145</v>
      </c>
      <c r="I7697" s="130" t="str">
        <f t="shared" si="241"/>
        <v/>
      </c>
    </row>
    <row r="7698" spans="1:9" x14ac:dyDescent="0.15">
      <c r="A7698" s="130">
        <v>7696</v>
      </c>
      <c r="B7698" s="130" t="s">
        <v>9654</v>
      </c>
      <c r="C7698" s="130" t="s">
        <v>19641</v>
      </c>
      <c r="D7698" s="130">
        <v>6260</v>
      </c>
      <c r="E7698" s="130" t="s">
        <v>12355</v>
      </c>
      <c r="F7698" s="130">
        <v>0</v>
      </c>
      <c r="G7698" s="130">
        <v>0</v>
      </c>
      <c r="H7698" s="130" t="str">
        <f t="shared" si="240"/>
        <v>KT-990146</v>
      </c>
      <c r="I7698" s="130" t="str">
        <f t="shared" si="241"/>
        <v/>
      </c>
    </row>
    <row r="7699" spans="1:9" x14ac:dyDescent="0.15">
      <c r="A7699" s="130">
        <v>7697</v>
      </c>
      <c r="B7699" s="130" t="s">
        <v>9655</v>
      </c>
      <c r="C7699" s="130" t="s">
        <v>16897</v>
      </c>
      <c r="D7699" s="130">
        <v>1</v>
      </c>
      <c r="E7699" s="130" t="s">
        <v>12355</v>
      </c>
      <c r="F7699" s="130">
        <v>152132</v>
      </c>
      <c r="G7699" s="130">
        <v>215000</v>
      </c>
      <c r="H7699" s="130" t="str">
        <f t="shared" si="240"/>
        <v>KT-990147</v>
      </c>
      <c r="I7699" s="130" t="str">
        <f t="shared" si="241"/>
        <v/>
      </c>
    </row>
    <row r="7700" spans="1:9" x14ac:dyDescent="0.15">
      <c r="A7700" s="130">
        <v>7698</v>
      </c>
      <c r="B7700" s="130" t="s">
        <v>9656</v>
      </c>
      <c r="C7700" s="130" t="s">
        <v>19621</v>
      </c>
      <c r="H7700" s="130" t="str">
        <f t="shared" si="240"/>
        <v>KT-990148</v>
      </c>
      <c r="I7700" s="130" t="str">
        <f t="shared" si="241"/>
        <v/>
      </c>
    </row>
    <row r="7701" spans="1:9" x14ac:dyDescent="0.15">
      <c r="A7701" s="130">
        <v>7699</v>
      </c>
      <c r="B7701" s="130" t="s">
        <v>9657</v>
      </c>
      <c r="H7701" s="130" t="str">
        <f t="shared" si="240"/>
        <v>KT-990149</v>
      </c>
      <c r="I7701" s="130" t="str">
        <f t="shared" si="241"/>
        <v/>
      </c>
    </row>
    <row r="7702" spans="1:9" x14ac:dyDescent="0.15">
      <c r="A7702" s="130">
        <v>7700</v>
      </c>
      <c r="B7702" s="130" t="s">
        <v>9658</v>
      </c>
      <c r="C7702" s="130" t="s">
        <v>19642</v>
      </c>
      <c r="H7702" s="130" t="str">
        <f t="shared" si="240"/>
        <v>KT-990150</v>
      </c>
      <c r="I7702" s="130" t="str">
        <f t="shared" si="241"/>
        <v/>
      </c>
    </row>
    <row r="7703" spans="1:9" x14ac:dyDescent="0.15">
      <c r="A7703" s="130">
        <v>7701</v>
      </c>
      <c r="B7703" s="130" t="s">
        <v>9659</v>
      </c>
      <c r="C7703" s="130" t="s">
        <v>19643</v>
      </c>
      <c r="D7703" s="130">
        <v>1</v>
      </c>
      <c r="E7703" s="130" t="s">
        <v>12355</v>
      </c>
      <c r="F7703" s="130">
        <v>122493</v>
      </c>
      <c r="G7703" s="130">
        <v>144951.29999999999</v>
      </c>
      <c r="H7703" s="130" t="str">
        <f t="shared" si="240"/>
        <v>KT-990151</v>
      </c>
      <c r="I7703" s="130" t="str">
        <f t="shared" si="241"/>
        <v/>
      </c>
    </row>
    <row r="7704" spans="1:9" x14ac:dyDescent="0.15">
      <c r="A7704" s="130">
        <v>7702</v>
      </c>
      <c r="B7704" s="130" t="s">
        <v>9660</v>
      </c>
      <c r="C7704" s="130" t="s">
        <v>13582</v>
      </c>
      <c r="D7704" s="130">
        <v>100</v>
      </c>
      <c r="E7704" s="130" t="s">
        <v>12355</v>
      </c>
      <c r="F7704" s="130">
        <v>46492270</v>
      </c>
      <c r="G7704" s="130">
        <v>49316984</v>
      </c>
      <c r="H7704" s="130" t="str">
        <f t="shared" si="240"/>
        <v>KT-990152</v>
      </c>
      <c r="I7704" s="130" t="str">
        <f t="shared" si="241"/>
        <v/>
      </c>
    </row>
    <row r="7705" spans="1:9" x14ac:dyDescent="0.15">
      <c r="A7705" s="130">
        <v>7703</v>
      </c>
      <c r="B7705" s="130" t="s">
        <v>9661</v>
      </c>
      <c r="C7705" s="130" t="s">
        <v>19644</v>
      </c>
      <c r="H7705" s="130" t="str">
        <f t="shared" si="240"/>
        <v>KT-990153</v>
      </c>
      <c r="I7705" s="130" t="str">
        <f t="shared" si="241"/>
        <v/>
      </c>
    </row>
    <row r="7706" spans="1:9" x14ac:dyDescent="0.15">
      <c r="A7706" s="130">
        <v>7704</v>
      </c>
      <c r="B7706" s="130" t="s">
        <v>9662</v>
      </c>
      <c r="C7706" s="130" t="s">
        <v>16439</v>
      </c>
      <c r="D7706" s="130">
        <v>491</v>
      </c>
      <c r="E7706" s="130" t="s">
        <v>12355</v>
      </c>
      <c r="F7706" s="130">
        <v>172750000</v>
      </c>
      <c r="G7706" s="130">
        <v>308200000</v>
      </c>
      <c r="H7706" s="130" t="str">
        <f t="shared" si="240"/>
        <v>KT-990154</v>
      </c>
      <c r="I7706" s="130" t="str">
        <f t="shared" si="241"/>
        <v/>
      </c>
    </row>
    <row r="7707" spans="1:9" x14ac:dyDescent="0.15">
      <c r="A7707" s="130">
        <v>7705</v>
      </c>
      <c r="B7707" s="130" t="s">
        <v>9663</v>
      </c>
      <c r="C7707" s="130" t="s">
        <v>19645</v>
      </c>
      <c r="D7707" s="130">
        <v>1</v>
      </c>
      <c r="E7707" s="130" t="s">
        <v>12368</v>
      </c>
      <c r="F7707" s="130">
        <v>3330</v>
      </c>
      <c r="G7707" s="130">
        <v>6500</v>
      </c>
      <c r="H7707" s="130" t="str">
        <f t="shared" si="240"/>
        <v>KT-990155</v>
      </c>
      <c r="I7707" s="130" t="str">
        <f t="shared" si="241"/>
        <v>AG</v>
      </c>
    </row>
    <row r="7708" spans="1:9" x14ac:dyDescent="0.15">
      <c r="A7708" s="130">
        <v>7706</v>
      </c>
      <c r="B7708" s="130" t="s">
        <v>9664</v>
      </c>
      <c r="C7708" s="130" t="s">
        <v>19646</v>
      </c>
      <c r="D7708" s="130">
        <v>100</v>
      </c>
      <c r="E7708" s="130" t="s">
        <v>12462</v>
      </c>
      <c r="F7708" s="130">
        <v>2236000</v>
      </c>
      <c r="G7708" s="130">
        <v>26091000</v>
      </c>
      <c r="H7708" s="130" t="str">
        <f t="shared" si="240"/>
        <v>KT-990156</v>
      </c>
      <c r="I7708" s="130" t="str">
        <f t="shared" si="241"/>
        <v/>
      </c>
    </row>
    <row r="7709" spans="1:9" x14ac:dyDescent="0.15">
      <c r="A7709" s="130">
        <v>7707</v>
      </c>
      <c r="B7709" s="130" t="s">
        <v>9665</v>
      </c>
      <c r="C7709" s="130" t="s">
        <v>19647</v>
      </c>
      <c r="D7709" s="130">
        <v>20</v>
      </c>
      <c r="E7709" s="130" t="s">
        <v>14051</v>
      </c>
      <c r="F7709" s="130">
        <v>264000.59999999998</v>
      </c>
      <c r="G7709" s="130">
        <v>534986</v>
      </c>
      <c r="H7709" s="130" t="str">
        <f t="shared" si="240"/>
        <v>KT-990157</v>
      </c>
      <c r="I7709" s="130" t="str">
        <f t="shared" si="241"/>
        <v/>
      </c>
    </row>
    <row r="7710" spans="1:9" x14ac:dyDescent="0.15">
      <c r="A7710" s="130">
        <v>7708</v>
      </c>
      <c r="B7710" s="130" t="s">
        <v>9666</v>
      </c>
      <c r="C7710" s="130" t="s">
        <v>19172</v>
      </c>
      <c r="D7710" s="130">
        <v>4</v>
      </c>
      <c r="E7710" s="130" t="s">
        <v>12370</v>
      </c>
      <c r="F7710" s="130">
        <v>700000</v>
      </c>
      <c r="G7710" s="130">
        <v>1000000</v>
      </c>
      <c r="H7710" s="130" t="str">
        <f t="shared" si="240"/>
        <v>KT-990158</v>
      </c>
      <c r="I7710" s="130" t="str">
        <f t="shared" si="241"/>
        <v>AG</v>
      </c>
    </row>
    <row r="7711" spans="1:9" x14ac:dyDescent="0.15">
      <c r="A7711" s="130">
        <v>7709</v>
      </c>
      <c r="B7711" s="130" t="s">
        <v>9667</v>
      </c>
      <c r="C7711" s="130" t="s">
        <v>19648</v>
      </c>
      <c r="D7711" s="130">
        <v>1</v>
      </c>
      <c r="E7711" s="130" t="s">
        <v>12403</v>
      </c>
      <c r="F7711" s="130">
        <v>232700</v>
      </c>
      <c r="G7711" s="130">
        <v>269800</v>
      </c>
      <c r="H7711" s="130" t="str">
        <f t="shared" si="240"/>
        <v>KT-990159</v>
      </c>
      <c r="I7711" s="130" t="str">
        <f t="shared" si="241"/>
        <v/>
      </c>
    </row>
    <row r="7712" spans="1:9" x14ac:dyDescent="0.15">
      <c r="A7712" s="130">
        <v>7710</v>
      </c>
      <c r="B7712" s="130" t="s">
        <v>9668</v>
      </c>
      <c r="C7712" s="130" t="s">
        <v>19649</v>
      </c>
      <c r="D7712" s="130">
        <v>1</v>
      </c>
      <c r="E7712" s="130" t="s">
        <v>16655</v>
      </c>
      <c r="F7712" s="130">
        <v>1997280</v>
      </c>
      <c r="G7712" s="130">
        <v>2141860</v>
      </c>
      <c r="H7712" s="130" t="str">
        <f t="shared" si="240"/>
        <v>KT-990160</v>
      </c>
      <c r="I7712" s="130" t="str">
        <f t="shared" si="241"/>
        <v/>
      </c>
    </row>
    <row r="7713" spans="1:9" x14ac:dyDescent="0.15">
      <c r="A7713" s="130">
        <v>7711</v>
      </c>
      <c r="B7713" s="130" t="s">
        <v>9669</v>
      </c>
      <c r="C7713" s="130" t="s">
        <v>19650</v>
      </c>
      <c r="D7713" s="130">
        <v>32</v>
      </c>
      <c r="E7713" s="130" t="s">
        <v>12355</v>
      </c>
      <c r="F7713" s="130">
        <v>371466000</v>
      </c>
      <c r="G7713" s="130">
        <v>409815000</v>
      </c>
      <c r="H7713" s="130" t="str">
        <f t="shared" si="240"/>
        <v>KT-990161</v>
      </c>
      <c r="I7713" s="130" t="str">
        <f t="shared" si="241"/>
        <v/>
      </c>
    </row>
    <row r="7714" spans="1:9" x14ac:dyDescent="0.15">
      <c r="A7714" s="130">
        <v>7712</v>
      </c>
      <c r="B7714" s="130" t="s">
        <v>9670</v>
      </c>
      <c r="C7714" s="130" t="s">
        <v>19651</v>
      </c>
      <c r="D7714" s="130">
        <v>10</v>
      </c>
      <c r="E7714" s="130" t="s">
        <v>12372</v>
      </c>
      <c r="F7714" s="130">
        <v>240285</v>
      </c>
      <c r="G7714" s="130">
        <v>248127.5</v>
      </c>
      <c r="H7714" s="130" t="str">
        <f t="shared" si="240"/>
        <v>KT-990162</v>
      </c>
      <c r="I7714" s="130" t="str">
        <f t="shared" si="241"/>
        <v>VG</v>
      </c>
    </row>
    <row r="7715" spans="1:9" x14ac:dyDescent="0.15">
      <c r="A7715" s="130">
        <v>7713</v>
      </c>
      <c r="B7715" s="130" t="s">
        <v>9671</v>
      </c>
      <c r="C7715" s="130" t="s">
        <v>19652</v>
      </c>
      <c r="D7715" s="130">
        <v>1</v>
      </c>
      <c r="E7715" s="130" t="s">
        <v>12372</v>
      </c>
      <c r="F7715" s="130">
        <v>6501</v>
      </c>
      <c r="G7715" s="130">
        <v>4686</v>
      </c>
      <c r="H7715" s="130" t="str">
        <f t="shared" si="240"/>
        <v>KT-990163</v>
      </c>
      <c r="I7715" s="130" t="str">
        <f t="shared" si="241"/>
        <v>VG</v>
      </c>
    </row>
    <row r="7716" spans="1:9" x14ac:dyDescent="0.15">
      <c r="A7716" s="130">
        <v>7714</v>
      </c>
      <c r="B7716" s="130" t="s">
        <v>9672</v>
      </c>
      <c r="C7716" s="130" t="s">
        <v>19653</v>
      </c>
      <c r="D7716" s="130">
        <v>100</v>
      </c>
      <c r="E7716" s="130" t="s">
        <v>12372</v>
      </c>
      <c r="F7716" s="130">
        <v>2107269.7000000002</v>
      </c>
      <c r="G7716" s="130">
        <v>2376744</v>
      </c>
      <c r="H7716" s="130" t="str">
        <f t="shared" si="240"/>
        <v>KT-990164</v>
      </c>
      <c r="I7716" s="130" t="str">
        <f t="shared" si="241"/>
        <v/>
      </c>
    </row>
    <row r="7717" spans="1:9" x14ac:dyDescent="0.15">
      <c r="A7717" s="130">
        <v>7715</v>
      </c>
      <c r="B7717" s="130" t="s">
        <v>9673</v>
      </c>
      <c r="C7717" s="130" t="s">
        <v>16119</v>
      </c>
      <c r="D7717" s="130">
        <v>3000</v>
      </c>
      <c r="E7717" s="130" t="s">
        <v>12554</v>
      </c>
      <c r="F7717" s="130">
        <v>56334045</v>
      </c>
      <c r="G7717" s="130">
        <v>27367375</v>
      </c>
      <c r="H7717" s="130" t="str">
        <f t="shared" si="240"/>
        <v>KT-990165</v>
      </c>
      <c r="I7717" s="130" t="str">
        <f t="shared" si="241"/>
        <v>AG</v>
      </c>
    </row>
    <row r="7718" spans="1:9" x14ac:dyDescent="0.15">
      <c r="A7718" s="130">
        <v>7716</v>
      </c>
      <c r="B7718" s="130" t="s">
        <v>9674</v>
      </c>
      <c r="C7718" s="130" t="s">
        <v>19654</v>
      </c>
      <c r="H7718" s="130" t="str">
        <f t="shared" si="240"/>
        <v>KT-990166</v>
      </c>
      <c r="I7718" s="130" t="str">
        <f t="shared" si="241"/>
        <v/>
      </c>
    </row>
    <row r="7719" spans="1:9" x14ac:dyDescent="0.15">
      <c r="A7719" s="130">
        <v>7717</v>
      </c>
      <c r="B7719" s="130" t="s">
        <v>9675</v>
      </c>
      <c r="C7719" s="130" t="s">
        <v>19655</v>
      </c>
      <c r="H7719" s="130" t="str">
        <f t="shared" si="240"/>
        <v>KT-990167</v>
      </c>
      <c r="I7719" s="130" t="str">
        <f t="shared" si="241"/>
        <v/>
      </c>
    </row>
    <row r="7720" spans="1:9" x14ac:dyDescent="0.15">
      <c r="A7720" s="130">
        <v>7718</v>
      </c>
      <c r="B7720" s="130" t="s">
        <v>9676</v>
      </c>
      <c r="C7720" s="130" t="s">
        <v>19656</v>
      </c>
      <c r="D7720" s="130">
        <v>1</v>
      </c>
      <c r="E7720" s="130" t="s">
        <v>12784</v>
      </c>
      <c r="F7720" s="130">
        <v>126015200</v>
      </c>
      <c r="G7720" s="130">
        <v>134300900</v>
      </c>
      <c r="H7720" s="130" t="str">
        <f t="shared" si="240"/>
        <v>KT-990168</v>
      </c>
      <c r="I7720" s="130" t="str">
        <f t="shared" si="241"/>
        <v>VG</v>
      </c>
    </row>
    <row r="7721" spans="1:9" x14ac:dyDescent="0.15">
      <c r="A7721" s="130">
        <v>7719</v>
      </c>
      <c r="B7721" s="130" t="s">
        <v>9677</v>
      </c>
      <c r="C7721" s="130" t="s">
        <v>19657</v>
      </c>
      <c r="H7721" s="130" t="str">
        <f t="shared" si="240"/>
        <v>KT-990169</v>
      </c>
      <c r="I7721" s="130" t="str">
        <f t="shared" si="241"/>
        <v/>
      </c>
    </row>
    <row r="7722" spans="1:9" x14ac:dyDescent="0.15">
      <c r="A7722" s="130">
        <v>7720</v>
      </c>
      <c r="B7722" s="130" t="s">
        <v>9678</v>
      </c>
      <c r="C7722" s="130" t="s">
        <v>19658</v>
      </c>
      <c r="H7722" s="130" t="str">
        <f t="shared" si="240"/>
        <v>KT-990170</v>
      </c>
      <c r="I7722" s="130" t="str">
        <f t="shared" si="241"/>
        <v/>
      </c>
    </row>
    <row r="7723" spans="1:9" x14ac:dyDescent="0.15">
      <c r="A7723" s="130">
        <v>7721</v>
      </c>
      <c r="B7723" s="130" t="s">
        <v>9679</v>
      </c>
      <c r="C7723" s="130" t="s">
        <v>19659</v>
      </c>
      <c r="H7723" s="130" t="str">
        <f t="shared" si="240"/>
        <v>KT-990171</v>
      </c>
      <c r="I7723" s="130" t="str">
        <f t="shared" si="241"/>
        <v/>
      </c>
    </row>
    <row r="7724" spans="1:9" x14ac:dyDescent="0.15">
      <c r="A7724" s="130">
        <v>7722</v>
      </c>
      <c r="B7724" s="130" t="s">
        <v>9680</v>
      </c>
      <c r="C7724" s="130" t="s">
        <v>19660</v>
      </c>
      <c r="H7724" s="130" t="str">
        <f t="shared" si="240"/>
        <v>KT-990172</v>
      </c>
      <c r="I7724" s="130" t="str">
        <f t="shared" si="241"/>
        <v/>
      </c>
    </row>
    <row r="7725" spans="1:9" x14ac:dyDescent="0.15">
      <c r="A7725" s="130">
        <v>7723</v>
      </c>
      <c r="B7725" s="130" t="s">
        <v>9681</v>
      </c>
      <c r="C7725" s="130" t="s">
        <v>19642</v>
      </c>
      <c r="D7725" s="130">
        <v>1</v>
      </c>
      <c r="E7725" s="130" t="s">
        <v>12368</v>
      </c>
      <c r="F7725" s="130">
        <v>35000</v>
      </c>
      <c r="G7725" s="130">
        <v>58200</v>
      </c>
      <c r="H7725" s="130" t="str">
        <f t="shared" si="240"/>
        <v>KT-990173</v>
      </c>
      <c r="I7725" s="130" t="str">
        <f t="shared" si="241"/>
        <v/>
      </c>
    </row>
    <row r="7726" spans="1:9" x14ac:dyDescent="0.15">
      <c r="A7726" s="130">
        <v>7724</v>
      </c>
      <c r="B7726" s="130" t="s">
        <v>9682</v>
      </c>
      <c r="C7726" s="130" t="s">
        <v>19661</v>
      </c>
      <c r="D7726" s="130">
        <v>30</v>
      </c>
      <c r="E7726" s="130" t="s">
        <v>12355</v>
      </c>
      <c r="F7726" s="130">
        <v>967300</v>
      </c>
      <c r="G7726" s="130">
        <v>1942700</v>
      </c>
      <c r="H7726" s="130" t="str">
        <f t="shared" si="240"/>
        <v>KT-990174</v>
      </c>
      <c r="I7726" s="130" t="str">
        <f t="shared" si="241"/>
        <v/>
      </c>
    </row>
    <row r="7727" spans="1:9" x14ac:dyDescent="0.15">
      <c r="A7727" s="130">
        <v>7725</v>
      </c>
      <c r="B7727" s="130" t="s">
        <v>9683</v>
      </c>
      <c r="C7727" s="130" t="s">
        <v>19662</v>
      </c>
      <c r="D7727" s="130">
        <v>240</v>
      </c>
      <c r="E7727" s="130" t="s">
        <v>19663</v>
      </c>
      <c r="F7727" s="130">
        <v>279121</v>
      </c>
      <c r="G7727" s="130">
        <v>285511</v>
      </c>
      <c r="H7727" s="130" t="str">
        <f t="shared" si="240"/>
        <v>KT-990175</v>
      </c>
      <c r="I7727" s="130" t="str">
        <f t="shared" si="241"/>
        <v/>
      </c>
    </row>
    <row r="7728" spans="1:9" x14ac:dyDescent="0.15">
      <c r="A7728" s="130">
        <v>7726</v>
      </c>
      <c r="B7728" s="130" t="s">
        <v>9684</v>
      </c>
      <c r="C7728" s="130" t="s">
        <v>19664</v>
      </c>
      <c r="D7728" s="130">
        <v>100</v>
      </c>
      <c r="E7728" s="130" t="s">
        <v>14480</v>
      </c>
      <c r="F7728" s="130">
        <v>100000</v>
      </c>
      <c r="G7728" s="130">
        <v>300000</v>
      </c>
      <c r="H7728" s="130" t="str">
        <f t="shared" si="240"/>
        <v>KT-990176</v>
      </c>
      <c r="I7728" s="130" t="str">
        <f t="shared" si="241"/>
        <v>AG</v>
      </c>
    </row>
    <row r="7729" spans="1:9" x14ac:dyDescent="0.15">
      <c r="A7729" s="130">
        <v>7727</v>
      </c>
      <c r="B7729" s="130" t="s">
        <v>9685</v>
      </c>
      <c r="H7729" s="130" t="str">
        <f t="shared" si="240"/>
        <v>KT-990177</v>
      </c>
      <c r="I7729" s="130" t="str">
        <f t="shared" si="241"/>
        <v/>
      </c>
    </row>
    <row r="7730" spans="1:9" x14ac:dyDescent="0.15">
      <c r="A7730" s="130">
        <v>7728</v>
      </c>
      <c r="B7730" s="130" t="s">
        <v>9686</v>
      </c>
      <c r="C7730" s="130" t="s">
        <v>19665</v>
      </c>
      <c r="H7730" s="130" t="str">
        <f t="shared" si="240"/>
        <v>KT-990178</v>
      </c>
      <c r="I7730" s="130" t="str">
        <f t="shared" si="241"/>
        <v/>
      </c>
    </row>
    <row r="7731" spans="1:9" x14ac:dyDescent="0.15">
      <c r="A7731" s="130">
        <v>7729</v>
      </c>
      <c r="B7731" s="130" t="s">
        <v>9687</v>
      </c>
      <c r="C7731" s="130" t="s">
        <v>19666</v>
      </c>
      <c r="D7731" s="130">
        <v>800</v>
      </c>
      <c r="E7731" s="130" t="s">
        <v>12355</v>
      </c>
      <c r="F7731" s="130">
        <v>1469605200</v>
      </c>
      <c r="G7731" s="130">
        <v>1571344350</v>
      </c>
      <c r="H7731" s="130" t="str">
        <f t="shared" si="240"/>
        <v>KT-990179</v>
      </c>
      <c r="I7731" s="130" t="str">
        <f t="shared" si="241"/>
        <v>AG</v>
      </c>
    </row>
    <row r="7732" spans="1:9" x14ac:dyDescent="0.15">
      <c r="A7732" s="130">
        <v>7730</v>
      </c>
      <c r="B7732" s="130" t="s">
        <v>9688</v>
      </c>
      <c r="C7732" s="130" t="s">
        <v>19667</v>
      </c>
      <c r="H7732" s="130" t="str">
        <f t="shared" si="240"/>
        <v>KT-990180</v>
      </c>
      <c r="I7732" s="130" t="str">
        <f t="shared" si="241"/>
        <v/>
      </c>
    </row>
    <row r="7733" spans="1:9" x14ac:dyDescent="0.15">
      <c r="A7733" s="130">
        <v>7731</v>
      </c>
      <c r="B7733" s="130" t="s">
        <v>9689</v>
      </c>
      <c r="C7733" s="130" t="s">
        <v>19668</v>
      </c>
      <c r="H7733" s="130" t="str">
        <f t="shared" si="240"/>
        <v>KT-990181</v>
      </c>
      <c r="I7733" s="130" t="str">
        <f t="shared" si="241"/>
        <v/>
      </c>
    </row>
    <row r="7734" spans="1:9" x14ac:dyDescent="0.15">
      <c r="A7734" s="130">
        <v>7732</v>
      </c>
      <c r="B7734" s="130" t="s">
        <v>9690</v>
      </c>
      <c r="C7734" s="130" t="s">
        <v>15139</v>
      </c>
      <c r="H7734" s="130" t="str">
        <f t="shared" si="240"/>
        <v>KT-990182</v>
      </c>
      <c r="I7734" s="130" t="str">
        <f t="shared" si="241"/>
        <v/>
      </c>
    </row>
    <row r="7735" spans="1:9" x14ac:dyDescent="0.15">
      <c r="A7735" s="130">
        <v>7733</v>
      </c>
      <c r="B7735" s="130" t="s">
        <v>9691</v>
      </c>
      <c r="C7735" s="130" t="s">
        <v>19669</v>
      </c>
      <c r="H7735" s="130" t="str">
        <f t="shared" si="240"/>
        <v>KT-990183</v>
      </c>
      <c r="I7735" s="130" t="str">
        <f t="shared" si="241"/>
        <v/>
      </c>
    </row>
    <row r="7736" spans="1:9" x14ac:dyDescent="0.15">
      <c r="A7736" s="130">
        <v>7734</v>
      </c>
      <c r="B7736" s="130" t="s">
        <v>9692</v>
      </c>
      <c r="C7736" s="130" t="s">
        <v>19670</v>
      </c>
      <c r="H7736" s="130" t="str">
        <f t="shared" si="240"/>
        <v>KT-990184</v>
      </c>
      <c r="I7736" s="130" t="str">
        <f t="shared" si="241"/>
        <v/>
      </c>
    </row>
    <row r="7737" spans="1:9" x14ac:dyDescent="0.15">
      <c r="A7737" s="130">
        <v>7735</v>
      </c>
      <c r="B7737" s="130" t="s">
        <v>9693</v>
      </c>
      <c r="C7737" s="130" t="s">
        <v>19671</v>
      </c>
      <c r="D7737" s="130">
        <v>18</v>
      </c>
      <c r="E7737" s="130" t="s">
        <v>12355</v>
      </c>
      <c r="F7737" s="130">
        <v>5133500</v>
      </c>
      <c r="G7737" s="130">
        <v>4960710</v>
      </c>
      <c r="H7737" s="130" t="str">
        <f t="shared" si="240"/>
        <v>KT-990185</v>
      </c>
      <c r="I7737" s="130" t="str">
        <f t="shared" si="241"/>
        <v>AG</v>
      </c>
    </row>
    <row r="7738" spans="1:9" x14ac:dyDescent="0.15">
      <c r="A7738" s="130">
        <v>7736</v>
      </c>
      <c r="B7738" s="130" t="s">
        <v>9694</v>
      </c>
      <c r="C7738" s="130" t="s">
        <v>2179</v>
      </c>
      <c r="D7738" s="130">
        <v>11.5</v>
      </c>
      <c r="E7738" s="130" t="s">
        <v>12421</v>
      </c>
      <c r="F7738" s="130">
        <v>1035000</v>
      </c>
      <c r="G7738" s="130">
        <v>736000</v>
      </c>
      <c r="H7738" s="130" t="str">
        <f t="shared" si="240"/>
        <v>KT-990186</v>
      </c>
      <c r="I7738" s="130" t="str">
        <f t="shared" si="241"/>
        <v>VG</v>
      </c>
    </row>
    <row r="7739" spans="1:9" x14ac:dyDescent="0.15">
      <c r="A7739" s="130">
        <v>7737</v>
      </c>
      <c r="B7739" s="130" t="s">
        <v>9695</v>
      </c>
      <c r="C7739" s="130" t="s">
        <v>16419</v>
      </c>
      <c r="D7739" s="130">
        <v>11.5</v>
      </c>
      <c r="E7739" s="130" t="s">
        <v>12421</v>
      </c>
      <c r="F7739" s="130">
        <v>6095000</v>
      </c>
      <c r="G7739" s="130">
        <v>1035000</v>
      </c>
      <c r="H7739" s="130" t="str">
        <f t="shared" si="240"/>
        <v>KT-990187</v>
      </c>
      <c r="I7739" s="130" t="str">
        <f t="shared" si="241"/>
        <v>AG</v>
      </c>
    </row>
    <row r="7740" spans="1:9" x14ac:dyDescent="0.15">
      <c r="A7740" s="130">
        <v>7738</v>
      </c>
      <c r="B7740" s="130" t="s">
        <v>9696</v>
      </c>
      <c r="C7740" s="130" t="s">
        <v>19672</v>
      </c>
      <c r="D7740" s="130">
        <v>1</v>
      </c>
      <c r="E7740" s="130" t="s">
        <v>19335</v>
      </c>
      <c r="F7740" s="130">
        <v>7500</v>
      </c>
      <c r="G7740" s="130">
        <v>40000</v>
      </c>
      <c r="H7740" s="130" t="str">
        <f t="shared" si="240"/>
        <v>KT-990188</v>
      </c>
      <c r="I7740" s="130" t="str">
        <f t="shared" si="241"/>
        <v/>
      </c>
    </row>
    <row r="7741" spans="1:9" x14ac:dyDescent="0.15">
      <c r="A7741" s="130">
        <v>7739</v>
      </c>
      <c r="B7741" s="130" t="s">
        <v>9697</v>
      </c>
      <c r="C7741" s="130" t="s">
        <v>19673</v>
      </c>
      <c r="D7741" s="130">
        <v>1</v>
      </c>
      <c r="E7741" s="130" t="s">
        <v>12361</v>
      </c>
      <c r="F7741" s="130">
        <v>4000</v>
      </c>
      <c r="G7741" s="130">
        <v>4900</v>
      </c>
      <c r="H7741" s="130" t="str">
        <f t="shared" si="240"/>
        <v>KT-990189</v>
      </c>
      <c r="I7741" s="130" t="str">
        <f t="shared" si="241"/>
        <v/>
      </c>
    </row>
    <row r="7742" spans="1:9" x14ac:dyDescent="0.15">
      <c r="A7742" s="130">
        <v>7740</v>
      </c>
      <c r="B7742" s="130" t="s">
        <v>9698</v>
      </c>
      <c r="C7742" s="130" t="s">
        <v>19674</v>
      </c>
      <c r="D7742" s="130">
        <v>0</v>
      </c>
      <c r="E7742" s="130" t="s">
        <v>19496</v>
      </c>
      <c r="F7742" s="130">
        <v>180000000</v>
      </c>
      <c r="G7742" s="130">
        <v>186700000</v>
      </c>
      <c r="H7742" s="130" t="str">
        <f t="shared" si="240"/>
        <v>KT-990190</v>
      </c>
      <c r="I7742" s="130" t="str">
        <f t="shared" si="241"/>
        <v/>
      </c>
    </row>
    <row r="7743" spans="1:9" x14ac:dyDescent="0.15">
      <c r="A7743" s="130">
        <v>7741</v>
      </c>
      <c r="B7743" s="130" t="s">
        <v>9699</v>
      </c>
      <c r="C7743" s="130" t="s">
        <v>19676</v>
      </c>
      <c r="H7743" s="130" t="str">
        <f t="shared" si="240"/>
        <v>KT-990191</v>
      </c>
      <c r="I7743" s="130" t="str">
        <f t="shared" si="241"/>
        <v/>
      </c>
    </row>
    <row r="7744" spans="1:9" x14ac:dyDescent="0.15">
      <c r="A7744" s="130">
        <v>7742</v>
      </c>
      <c r="B7744" s="130" t="s">
        <v>9700</v>
      </c>
      <c r="C7744" s="130" t="s">
        <v>19677</v>
      </c>
      <c r="H7744" s="130" t="str">
        <f t="shared" si="240"/>
        <v>KT-990192</v>
      </c>
      <c r="I7744" s="130" t="str">
        <f t="shared" si="241"/>
        <v/>
      </c>
    </row>
    <row r="7745" spans="1:9" x14ac:dyDescent="0.15">
      <c r="A7745" s="130">
        <v>7743</v>
      </c>
      <c r="B7745" s="130" t="s">
        <v>9701</v>
      </c>
      <c r="C7745" s="130" t="s">
        <v>19678</v>
      </c>
      <c r="D7745" s="130">
        <v>100</v>
      </c>
      <c r="E7745" s="130" t="s">
        <v>12372</v>
      </c>
      <c r="F7745" s="130">
        <v>2009270</v>
      </c>
      <c r="G7745" s="130">
        <v>2109270</v>
      </c>
      <c r="H7745" s="130" t="str">
        <f t="shared" si="240"/>
        <v>KT-990193</v>
      </c>
      <c r="I7745" s="130" t="str">
        <f t="shared" si="241"/>
        <v/>
      </c>
    </row>
    <row r="7746" spans="1:9" x14ac:dyDescent="0.15">
      <c r="A7746" s="130">
        <v>7744</v>
      </c>
      <c r="B7746" s="130" t="s">
        <v>9702</v>
      </c>
      <c r="C7746" s="130" t="s">
        <v>19165</v>
      </c>
      <c r="H7746" s="130" t="str">
        <f t="shared" si="240"/>
        <v>KT-990194</v>
      </c>
      <c r="I7746" s="130" t="str">
        <f t="shared" si="241"/>
        <v/>
      </c>
    </row>
    <row r="7747" spans="1:9" x14ac:dyDescent="0.15">
      <c r="A7747" s="130">
        <v>7745</v>
      </c>
      <c r="B7747" s="130" t="s">
        <v>9703</v>
      </c>
      <c r="H7747" s="130" t="str">
        <f t="shared" si="240"/>
        <v>KT-990195</v>
      </c>
      <c r="I7747" s="130" t="str">
        <f t="shared" si="241"/>
        <v/>
      </c>
    </row>
    <row r="7748" spans="1:9" x14ac:dyDescent="0.15">
      <c r="A7748" s="130">
        <v>7746</v>
      </c>
      <c r="B7748" s="130" t="s">
        <v>9704</v>
      </c>
      <c r="C7748" s="130" t="s">
        <v>19679</v>
      </c>
      <c r="D7748" s="130">
        <v>1</v>
      </c>
      <c r="E7748" s="130" t="s">
        <v>12402</v>
      </c>
      <c r="F7748" s="130">
        <v>7250000</v>
      </c>
      <c r="G7748" s="130">
        <v>4040000</v>
      </c>
      <c r="H7748" s="130" t="str">
        <f t="shared" ref="H7748:H7811" si="242">LEFT(B7748,FIND("-",B7748)+6)</f>
        <v>KT-990196</v>
      </c>
      <c r="I7748" s="130" t="str">
        <f t="shared" ref="I7748:I7811" si="243">RIGHT(B7748,LEN(B7748)-FIND("-",B7748)-7)</f>
        <v/>
      </c>
    </row>
    <row r="7749" spans="1:9" x14ac:dyDescent="0.15">
      <c r="A7749" s="130">
        <v>7747</v>
      </c>
      <c r="B7749" s="130" t="s">
        <v>9705</v>
      </c>
      <c r="C7749" s="130" t="s">
        <v>19680</v>
      </c>
      <c r="H7749" s="130" t="str">
        <f t="shared" si="242"/>
        <v>KT-990197</v>
      </c>
      <c r="I7749" s="130" t="str">
        <f t="shared" si="243"/>
        <v/>
      </c>
    </row>
    <row r="7750" spans="1:9" x14ac:dyDescent="0.15">
      <c r="A7750" s="130">
        <v>7748</v>
      </c>
      <c r="B7750" s="130" t="s">
        <v>9706</v>
      </c>
      <c r="C7750" s="130" t="s">
        <v>19681</v>
      </c>
      <c r="D7750" s="130">
        <v>1</v>
      </c>
      <c r="E7750" s="130" t="s">
        <v>12391</v>
      </c>
      <c r="F7750" s="130">
        <v>310000</v>
      </c>
      <c r="G7750" s="130">
        <v>410000</v>
      </c>
      <c r="H7750" s="130" t="str">
        <f t="shared" si="242"/>
        <v>KT-990198</v>
      </c>
      <c r="I7750" s="130" t="str">
        <f t="shared" si="243"/>
        <v/>
      </c>
    </row>
    <row r="7751" spans="1:9" x14ac:dyDescent="0.15">
      <c r="A7751" s="130">
        <v>7749</v>
      </c>
      <c r="B7751" s="130" t="s">
        <v>9707</v>
      </c>
      <c r="C7751" s="130" t="s">
        <v>19682</v>
      </c>
      <c r="D7751" s="130">
        <v>1</v>
      </c>
      <c r="E7751" s="130" t="s">
        <v>12610</v>
      </c>
      <c r="F7751" s="130">
        <v>9600</v>
      </c>
      <c r="G7751" s="130">
        <v>9800</v>
      </c>
      <c r="H7751" s="130" t="str">
        <f t="shared" si="242"/>
        <v>KT-990199</v>
      </c>
      <c r="I7751" s="130" t="str">
        <f t="shared" si="243"/>
        <v/>
      </c>
    </row>
    <row r="7752" spans="1:9" x14ac:dyDescent="0.15">
      <c r="A7752" s="130">
        <v>7750</v>
      </c>
      <c r="B7752" s="130" t="s">
        <v>9708</v>
      </c>
      <c r="C7752" s="130" t="s">
        <v>19683</v>
      </c>
      <c r="D7752" s="130">
        <v>1000</v>
      </c>
      <c r="E7752" s="130" t="s">
        <v>12361</v>
      </c>
      <c r="F7752" s="130">
        <v>1704000</v>
      </c>
      <c r="G7752" s="130">
        <v>2269000</v>
      </c>
      <c r="H7752" s="130" t="str">
        <f t="shared" si="242"/>
        <v>KT-990200</v>
      </c>
      <c r="I7752" s="130" t="str">
        <f t="shared" si="243"/>
        <v/>
      </c>
    </row>
    <row r="7753" spans="1:9" x14ac:dyDescent="0.15">
      <c r="A7753" s="130">
        <v>7751</v>
      </c>
      <c r="B7753" s="130" t="s">
        <v>9709</v>
      </c>
      <c r="C7753" s="130" t="s">
        <v>19684</v>
      </c>
      <c r="D7753" s="130">
        <v>100</v>
      </c>
      <c r="E7753" s="130" t="s">
        <v>12355</v>
      </c>
      <c r="F7753" s="130">
        <v>18360000</v>
      </c>
      <c r="G7753" s="130">
        <v>16550000</v>
      </c>
      <c r="H7753" s="130" t="str">
        <f t="shared" si="242"/>
        <v>KT-990201</v>
      </c>
      <c r="I7753" s="130" t="str">
        <f t="shared" si="243"/>
        <v/>
      </c>
    </row>
    <row r="7754" spans="1:9" x14ac:dyDescent="0.15">
      <c r="A7754" s="130">
        <v>7752</v>
      </c>
      <c r="B7754" s="130" t="s">
        <v>9710</v>
      </c>
      <c r="C7754" s="130" t="s">
        <v>13359</v>
      </c>
      <c r="D7754" s="130">
        <v>100</v>
      </c>
      <c r="E7754" s="130" t="s">
        <v>12355</v>
      </c>
      <c r="F7754" s="130">
        <v>24160196</v>
      </c>
      <c r="G7754" s="130">
        <v>25110000</v>
      </c>
      <c r="H7754" s="130" t="str">
        <f t="shared" si="242"/>
        <v>KT-990202</v>
      </c>
      <c r="I7754" s="130" t="str">
        <f t="shared" si="243"/>
        <v>AG</v>
      </c>
    </row>
    <row r="7755" spans="1:9" x14ac:dyDescent="0.15">
      <c r="A7755" s="130">
        <v>7753</v>
      </c>
      <c r="B7755" s="130" t="s">
        <v>9711</v>
      </c>
      <c r="C7755" s="130" t="s">
        <v>16897</v>
      </c>
      <c r="D7755" s="130">
        <v>10</v>
      </c>
      <c r="E7755" s="130" t="s">
        <v>12355</v>
      </c>
      <c r="F7755" s="130">
        <v>1446959</v>
      </c>
      <c r="G7755" s="130">
        <v>2543850</v>
      </c>
      <c r="H7755" s="130" t="str">
        <f t="shared" si="242"/>
        <v>KT-990203</v>
      </c>
      <c r="I7755" s="130" t="str">
        <f t="shared" si="243"/>
        <v/>
      </c>
    </row>
    <row r="7756" spans="1:9" x14ac:dyDescent="0.15">
      <c r="A7756" s="130">
        <v>7754</v>
      </c>
      <c r="B7756" s="130" t="s">
        <v>9712</v>
      </c>
      <c r="C7756" s="130" t="s">
        <v>19685</v>
      </c>
      <c r="D7756" s="130">
        <v>1</v>
      </c>
      <c r="E7756" s="130" t="s">
        <v>12372</v>
      </c>
      <c r="F7756" s="130">
        <v>6000</v>
      </c>
      <c r="G7756" s="130">
        <v>7980</v>
      </c>
      <c r="H7756" s="130" t="str">
        <f t="shared" si="242"/>
        <v>KT-990204</v>
      </c>
      <c r="I7756" s="130" t="str">
        <f t="shared" si="243"/>
        <v/>
      </c>
    </row>
    <row r="7757" spans="1:9" x14ac:dyDescent="0.15">
      <c r="A7757" s="130">
        <v>7755</v>
      </c>
      <c r="B7757" s="130" t="s">
        <v>9713</v>
      </c>
      <c r="C7757" s="130" t="s">
        <v>19686</v>
      </c>
      <c r="D7757" s="130">
        <v>1</v>
      </c>
      <c r="E7757" s="130" t="s">
        <v>12391</v>
      </c>
      <c r="F7757" s="130">
        <v>252321822</v>
      </c>
      <c r="G7757" s="130">
        <v>284782475</v>
      </c>
      <c r="H7757" s="130" t="str">
        <f t="shared" si="242"/>
        <v>KT-990205</v>
      </c>
      <c r="I7757" s="130" t="str">
        <f t="shared" si="243"/>
        <v>AG</v>
      </c>
    </row>
    <row r="7758" spans="1:9" x14ac:dyDescent="0.15">
      <c r="A7758" s="130">
        <v>7756</v>
      </c>
      <c r="B7758" s="130" t="s">
        <v>9714</v>
      </c>
      <c r="C7758" s="130" t="s">
        <v>19687</v>
      </c>
      <c r="D7758" s="130">
        <v>100</v>
      </c>
      <c r="E7758" s="130" t="s">
        <v>12446</v>
      </c>
      <c r="F7758" s="130">
        <v>93000</v>
      </c>
      <c r="G7758" s="130">
        <v>137000</v>
      </c>
      <c r="H7758" s="130" t="str">
        <f t="shared" si="242"/>
        <v>KT-990206</v>
      </c>
      <c r="I7758" s="130" t="str">
        <f t="shared" si="243"/>
        <v/>
      </c>
    </row>
    <row r="7759" spans="1:9" x14ac:dyDescent="0.15">
      <c r="A7759" s="130">
        <v>7757</v>
      </c>
      <c r="B7759" s="130" t="s">
        <v>9715</v>
      </c>
      <c r="C7759" s="130" t="s">
        <v>19688</v>
      </c>
      <c r="D7759" s="130">
        <v>1</v>
      </c>
      <c r="E7759" s="130" t="s">
        <v>12368</v>
      </c>
      <c r="F7759" s="130">
        <v>10000</v>
      </c>
      <c r="G7759" s="130">
        <v>10900</v>
      </c>
      <c r="H7759" s="130" t="str">
        <f t="shared" si="242"/>
        <v>KT-990207</v>
      </c>
      <c r="I7759" s="130" t="str">
        <f t="shared" si="243"/>
        <v/>
      </c>
    </row>
    <row r="7760" spans="1:9" x14ac:dyDescent="0.15">
      <c r="A7760" s="130">
        <v>7758</v>
      </c>
      <c r="B7760" s="130" t="s">
        <v>9716</v>
      </c>
      <c r="C7760" s="130" t="s">
        <v>19689</v>
      </c>
      <c r="D7760" s="130">
        <v>100</v>
      </c>
      <c r="E7760" s="130" t="s">
        <v>12355</v>
      </c>
      <c r="F7760" s="130">
        <v>67500000</v>
      </c>
      <c r="G7760" s="130">
        <v>97000000</v>
      </c>
      <c r="H7760" s="130" t="str">
        <f t="shared" si="242"/>
        <v>KT-990208</v>
      </c>
      <c r="I7760" s="130" t="str">
        <f t="shared" si="243"/>
        <v/>
      </c>
    </row>
    <row r="7761" spans="1:9" x14ac:dyDescent="0.15">
      <c r="A7761" s="130">
        <v>7759</v>
      </c>
      <c r="B7761" s="130" t="s">
        <v>9717</v>
      </c>
      <c r="C7761" s="130" t="s">
        <v>19690</v>
      </c>
      <c r="D7761" s="130">
        <v>1</v>
      </c>
      <c r="E7761" s="130" t="s">
        <v>14008</v>
      </c>
      <c r="F7761" s="130">
        <v>2700</v>
      </c>
      <c r="G7761" s="130">
        <v>3600</v>
      </c>
      <c r="H7761" s="130" t="str">
        <f t="shared" si="242"/>
        <v>KT-990209</v>
      </c>
      <c r="I7761" s="130" t="str">
        <f t="shared" si="243"/>
        <v/>
      </c>
    </row>
    <row r="7762" spans="1:9" x14ac:dyDescent="0.15">
      <c r="A7762" s="130">
        <v>7760</v>
      </c>
      <c r="B7762" s="130" t="s">
        <v>9718</v>
      </c>
      <c r="C7762" s="130" t="s">
        <v>19691</v>
      </c>
      <c r="D7762" s="130">
        <v>626</v>
      </c>
      <c r="E7762" s="130" t="s">
        <v>12372</v>
      </c>
      <c r="F7762" s="130">
        <v>25224101</v>
      </c>
      <c r="G7762" s="130">
        <v>27056736</v>
      </c>
      <c r="H7762" s="130" t="str">
        <f t="shared" si="242"/>
        <v>KT-990210</v>
      </c>
      <c r="I7762" s="130" t="str">
        <f t="shared" si="243"/>
        <v/>
      </c>
    </row>
    <row r="7763" spans="1:9" x14ac:dyDescent="0.15">
      <c r="A7763" s="130">
        <v>7761</v>
      </c>
      <c r="B7763" s="130" t="s">
        <v>9719</v>
      </c>
      <c r="C7763" s="130" t="s">
        <v>19692</v>
      </c>
      <c r="D7763" s="130">
        <v>100</v>
      </c>
      <c r="E7763" s="130" t="s">
        <v>12372</v>
      </c>
      <c r="F7763" s="130">
        <v>2475900</v>
      </c>
      <c r="G7763" s="130">
        <v>2003000</v>
      </c>
      <c r="H7763" s="130" t="str">
        <f t="shared" si="242"/>
        <v>KT-990211</v>
      </c>
      <c r="I7763" s="130" t="str">
        <f t="shared" si="243"/>
        <v/>
      </c>
    </row>
    <row r="7764" spans="1:9" x14ac:dyDescent="0.15">
      <c r="A7764" s="130">
        <v>7762</v>
      </c>
      <c r="B7764" s="130" t="s">
        <v>9720</v>
      </c>
      <c r="C7764" s="130" t="s">
        <v>19690</v>
      </c>
      <c r="D7764" s="130">
        <v>1500000</v>
      </c>
      <c r="E7764" s="130" t="s">
        <v>14008</v>
      </c>
      <c r="F7764" s="130">
        <v>4023000000</v>
      </c>
      <c r="G7764" s="130">
        <v>5400000000</v>
      </c>
      <c r="H7764" s="130" t="str">
        <f t="shared" si="242"/>
        <v>KT-990212</v>
      </c>
      <c r="I7764" s="130" t="str">
        <f t="shared" si="243"/>
        <v>AG</v>
      </c>
    </row>
    <row r="7765" spans="1:9" x14ac:dyDescent="0.15">
      <c r="A7765" s="130">
        <v>7763</v>
      </c>
      <c r="B7765" s="130" t="s">
        <v>9721</v>
      </c>
      <c r="C7765" s="130" t="s">
        <v>19693</v>
      </c>
      <c r="D7765" s="130">
        <v>10</v>
      </c>
      <c r="E7765" s="130" t="s">
        <v>12569</v>
      </c>
      <c r="F7765" s="130">
        <v>33500000</v>
      </c>
      <c r="G7765" s="130">
        <v>68000000</v>
      </c>
      <c r="H7765" s="130" t="str">
        <f t="shared" si="242"/>
        <v>KT-990213</v>
      </c>
      <c r="I7765" s="130" t="str">
        <f t="shared" si="243"/>
        <v/>
      </c>
    </row>
    <row r="7766" spans="1:9" x14ac:dyDescent="0.15">
      <c r="A7766" s="130">
        <v>7764</v>
      </c>
      <c r="B7766" s="130" t="s">
        <v>9722</v>
      </c>
      <c r="C7766" s="130" t="s">
        <v>19694</v>
      </c>
      <c r="D7766" s="130">
        <v>1</v>
      </c>
      <c r="E7766" s="130" t="s">
        <v>12368</v>
      </c>
      <c r="F7766" s="130">
        <v>10587</v>
      </c>
      <c r="G7766" s="130">
        <v>10700</v>
      </c>
      <c r="H7766" s="130" t="str">
        <f t="shared" si="242"/>
        <v>KT-990214</v>
      </c>
      <c r="I7766" s="130" t="str">
        <f t="shared" si="243"/>
        <v>VG</v>
      </c>
    </row>
    <row r="7767" spans="1:9" x14ac:dyDescent="0.15">
      <c r="A7767" s="130">
        <v>7765</v>
      </c>
      <c r="B7767" s="130" t="s">
        <v>9723</v>
      </c>
      <c r="H7767" s="130" t="str">
        <f t="shared" si="242"/>
        <v>KT-990215</v>
      </c>
      <c r="I7767" s="130" t="str">
        <f t="shared" si="243"/>
        <v/>
      </c>
    </row>
    <row r="7768" spans="1:9" x14ac:dyDescent="0.15">
      <c r="A7768" s="130">
        <v>7766</v>
      </c>
      <c r="B7768" s="130" t="s">
        <v>9724</v>
      </c>
      <c r="C7768" s="130" t="s">
        <v>13581</v>
      </c>
      <c r="D7768" s="130">
        <v>1</v>
      </c>
      <c r="E7768" s="130" t="s">
        <v>13483</v>
      </c>
      <c r="F7768" s="130">
        <v>1545</v>
      </c>
      <c r="G7768" s="130">
        <v>5260</v>
      </c>
      <c r="H7768" s="130" t="str">
        <f t="shared" si="242"/>
        <v>KT-990216</v>
      </c>
      <c r="I7768" s="130" t="str">
        <f t="shared" si="243"/>
        <v/>
      </c>
    </row>
    <row r="7769" spans="1:9" x14ac:dyDescent="0.15">
      <c r="A7769" s="130">
        <v>7767</v>
      </c>
      <c r="B7769" s="130" t="s">
        <v>9725</v>
      </c>
      <c r="C7769" s="130" t="s">
        <v>19695</v>
      </c>
      <c r="D7769" s="130">
        <v>1000</v>
      </c>
      <c r="E7769" s="130" t="s">
        <v>12361</v>
      </c>
      <c r="F7769" s="130">
        <v>33528000</v>
      </c>
      <c r="G7769" s="130">
        <v>38423700</v>
      </c>
      <c r="H7769" s="130" t="str">
        <f t="shared" si="242"/>
        <v>KT-990217</v>
      </c>
      <c r="I7769" s="130" t="str">
        <f t="shared" si="243"/>
        <v/>
      </c>
    </row>
    <row r="7770" spans="1:9" x14ac:dyDescent="0.15">
      <c r="A7770" s="130">
        <v>7768</v>
      </c>
      <c r="B7770" s="130" t="s">
        <v>9726</v>
      </c>
      <c r="C7770" s="130" t="s">
        <v>19696</v>
      </c>
      <c r="D7770" s="130">
        <v>1</v>
      </c>
      <c r="E7770" s="130" t="s">
        <v>19697</v>
      </c>
      <c r="F7770" s="130">
        <v>696080</v>
      </c>
      <c r="G7770" s="130">
        <v>420112</v>
      </c>
      <c r="H7770" s="130" t="str">
        <f t="shared" si="242"/>
        <v>KT-990218</v>
      </c>
      <c r="I7770" s="130" t="str">
        <f t="shared" si="243"/>
        <v>VG</v>
      </c>
    </row>
    <row r="7771" spans="1:9" x14ac:dyDescent="0.15">
      <c r="A7771" s="130">
        <v>7769</v>
      </c>
      <c r="B7771" s="130" t="s">
        <v>9727</v>
      </c>
      <c r="C7771" s="130" t="s">
        <v>19698</v>
      </c>
      <c r="D7771" s="130">
        <v>1</v>
      </c>
      <c r="E7771" s="130" t="s">
        <v>12403</v>
      </c>
      <c r="F7771" s="130">
        <v>70775</v>
      </c>
      <c r="G7771" s="130">
        <v>227575</v>
      </c>
      <c r="H7771" s="130" t="str">
        <f t="shared" si="242"/>
        <v>KT-990219</v>
      </c>
      <c r="I7771" s="130" t="str">
        <f t="shared" si="243"/>
        <v/>
      </c>
    </row>
    <row r="7772" spans="1:9" x14ac:dyDescent="0.15">
      <c r="A7772" s="130">
        <v>7770</v>
      </c>
      <c r="B7772" s="130" t="s">
        <v>9728</v>
      </c>
      <c r="C7772" s="130" t="s">
        <v>19699</v>
      </c>
      <c r="D7772" s="130">
        <v>100</v>
      </c>
      <c r="E7772" s="130" t="s">
        <v>12355</v>
      </c>
      <c r="F7772" s="130">
        <v>13701980</v>
      </c>
      <c r="G7772" s="130">
        <v>40664083</v>
      </c>
      <c r="H7772" s="130" t="str">
        <f t="shared" si="242"/>
        <v>KT-990220</v>
      </c>
      <c r="I7772" s="130" t="str">
        <f t="shared" si="243"/>
        <v>VG</v>
      </c>
    </row>
    <row r="7773" spans="1:9" x14ac:dyDescent="0.15">
      <c r="A7773" s="130">
        <v>7771</v>
      </c>
      <c r="B7773" s="130" t="s">
        <v>9729</v>
      </c>
      <c r="C7773" s="130" t="s">
        <v>19700</v>
      </c>
      <c r="H7773" s="130" t="str">
        <f t="shared" si="242"/>
        <v>KT-990221</v>
      </c>
      <c r="I7773" s="130" t="str">
        <f t="shared" si="243"/>
        <v/>
      </c>
    </row>
    <row r="7774" spans="1:9" x14ac:dyDescent="0.15">
      <c r="A7774" s="130">
        <v>7772</v>
      </c>
      <c r="B7774" s="130" t="s">
        <v>9730</v>
      </c>
      <c r="C7774" s="130" t="s">
        <v>169</v>
      </c>
      <c r="D7774" s="130">
        <v>180</v>
      </c>
      <c r="E7774" s="130" t="s">
        <v>12368</v>
      </c>
      <c r="F7774" s="130">
        <v>14454931</v>
      </c>
      <c r="G7774" s="130">
        <v>24696352</v>
      </c>
      <c r="H7774" s="130" t="str">
        <f t="shared" si="242"/>
        <v>KT-990222</v>
      </c>
      <c r="I7774" s="130" t="str">
        <f t="shared" si="243"/>
        <v>VG</v>
      </c>
    </row>
    <row r="7775" spans="1:9" x14ac:dyDescent="0.15">
      <c r="A7775" s="130">
        <v>7773</v>
      </c>
      <c r="B7775" s="130" t="s">
        <v>9731</v>
      </c>
      <c r="C7775" s="130" t="s">
        <v>19701</v>
      </c>
      <c r="H7775" s="130" t="str">
        <f t="shared" si="242"/>
        <v>KT-990223</v>
      </c>
      <c r="I7775" s="130" t="str">
        <f t="shared" si="243"/>
        <v/>
      </c>
    </row>
    <row r="7776" spans="1:9" x14ac:dyDescent="0.15">
      <c r="A7776" s="130">
        <v>7774</v>
      </c>
      <c r="B7776" s="130" t="s">
        <v>9732</v>
      </c>
      <c r="C7776" s="130" t="s">
        <v>19702</v>
      </c>
      <c r="D7776" s="130">
        <v>100</v>
      </c>
      <c r="E7776" s="130" t="s">
        <v>12355</v>
      </c>
      <c r="F7776" s="130">
        <v>62875000</v>
      </c>
      <c r="G7776" s="130">
        <v>65200000</v>
      </c>
      <c r="H7776" s="130" t="str">
        <f t="shared" si="242"/>
        <v>KT-990224</v>
      </c>
      <c r="I7776" s="130" t="str">
        <f t="shared" si="243"/>
        <v>AG</v>
      </c>
    </row>
    <row r="7777" spans="1:9" x14ac:dyDescent="0.15">
      <c r="A7777" s="130">
        <v>7775</v>
      </c>
      <c r="B7777" s="130" t="s">
        <v>9733</v>
      </c>
      <c r="C7777" s="130" t="s">
        <v>19703</v>
      </c>
      <c r="H7777" s="130" t="str">
        <f t="shared" si="242"/>
        <v>KT-990225</v>
      </c>
      <c r="I7777" s="130" t="str">
        <f t="shared" si="243"/>
        <v/>
      </c>
    </row>
    <row r="7778" spans="1:9" x14ac:dyDescent="0.15">
      <c r="A7778" s="130">
        <v>7776</v>
      </c>
      <c r="B7778" s="130" t="s">
        <v>9734</v>
      </c>
      <c r="C7778" s="130" t="s">
        <v>19704</v>
      </c>
      <c r="D7778" s="130">
        <v>1</v>
      </c>
      <c r="E7778" s="130" t="s">
        <v>12403</v>
      </c>
      <c r="F7778" s="130">
        <v>41623024.399999999</v>
      </c>
      <c r="G7778" s="130">
        <v>49776844</v>
      </c>
      <c r="H7778" s="130" t="str">
        <f t="shared" si="242"/>
        <v>KT-990226</v>
      </c>
      <c r="I7778" s="130" t="str">
        <f t="shared" si="243"/>
        <v>AG</v>
      </c>
    </row>
    <row r="7779" spans="1:9" x14ac:dyDescent="0.15">
      <c r="A7779" s="130">
        <v>7777</v>
      </c>
      <c r="B7779" s="130" t="s">
        <v>9735</v>
      </c>
      <c r="C7779" s="130" t="s">
        <v>19689</v>
      </c>
      <c r="H7779" s="130" t="str">
        <f t="shared" si="242"/>
        <v>KT-990227</v>
      </c>
      <c r="I7779" s="130" t="str">
        <f t="shared" si="243"/>
        <v/>
      </c>
    </row>
    <row r="7780" spans="1:9" x14ac:dyDescent="0.15">
      <c r="A7780" s="130">
        <v>7778</v>
      </c>
      <c r="B7780" s="130" t="s">
        <v>9736</v>
      </c>
      <c r="C7780" s="130" t="s">
        <v>19705</v>
      </c>
      <c r="D7780" s="130">
        <v>100</v>
      </c>
      <c r="E7780" s="130" t="s">
        <v>12372</v>
      </c>
      <c r="F7780" s="130">
        <v>6825</v>
      </c>
      <c r="G7780" s="130">
        <v>9840</v>
      </c>
      <c r="H7780" s="130" t="str">
        <f t="shared" si="242"/>
        <v>KT-990228</v>
      </c>
      <c r="I7780" s="130" t="str">
        <f t="shared" si="243"/>
        <v/>
      </c>
    </row>
    <row r="7781" spans="1:9" x14ac:dyDescent="0.15">
      <c r="A7781" s="130">
        <v>7779</v>
      </c>
      <c r="B7781" s="130" t="s">
        <v>9737</v>
      </c>
      <c r="C7781" s="130" t="s">
        <v>19706</v>
      </c>
      <c r="D7781" s="130">
        <v>10</v>
      </c>
      <c r="E7781" s="130" t="s">
        <v>15399</v>
      </c>
      <c r="F7781" s="130">
        <v>900345.6</v>
      </c>
      <c r="G7781" s="130">
        <v>918905.6</v>
      </c>
      <c r="H7781" s="130" t="str">
        <f t="shared" si="242"/>
        <v>KT-990229</v>
      </c>
      <c r="I7781" s="130" t="str">
        <f t="shared" si="243"/>
        <v>VG</v>
      </c>
    </row>
    <row r="7782" spans="1:9" x14ac:dyDescent="0.15">
      <c r="A7782" s="130">
        <v>7780</v>
      </c>
      <c r="B7782" s="130" t="s">
        <v>9738</v>
      </c>
      <c r="C7782" s="130" t="s">
        <v>19707</v>
      </c>
      <c r="D7782" s="130">
        <v>10000</v>
      </c>
      <c r="E7782" s="130" t="s">
        <v>12361</v>
      </c>
      <c r="F7782" s="130">
        <v>229383100</v>
      </c>
      <c r="G7782" s="130">
        <v>357226000</v>
      </c>
      <c r="H7782" s="130" t="str">
        <f t="shared" si="242"/>
        <v>KT-990230</v>
      </c>
      <c r="I7782" s="130" t="str">
        <f t="shared" si="243"/>
        <v>VG</v>
      </c>
    </row>
    <row r="7783" spans="1:9" x14ac:dyDescent="0.15">
      <c r="A7783" s="130">
        <v>7781</v>
      </c>
      <c r="B7783" s="130" t="s">
        <v>9739</v>
      </c>
      <c r="C7783" s="130" t="s">
        <v>19174</v>
      </c>
      <c r="D7783" s="130">
        <v>1</v>
      </c>
      <c r="E7783" s="130" t="s">
        <v>12361</v>
      </c>
      <c r="F7783" s="130">
        <v>14870</v>
      </c>
      <c r="G7783" s="130">
        <v>20000</v>
      </c>
      <c r="H7783" s="130" t="str">
        <f t="shared" si="242"/>
        <v>KT-990231</v>
      </c>
      <c r="I7783" s="130" t="str">
        <f t="shared" si="243"/>
        <v/>
      </c>
    </row>
    <row r="7784" spans="1:9" x14ac:dyDescent="0.15">
      <c r="A7784" s="130">
        <v>7782</v>
      </c>
      <c r="B7784" s="130" t="s">
        <v>9740</v>
      </c>
      <c r="C7784" s="130" t="s">
        <v>19678</v>
      </c>
      <c r="D7784" s="130">
        <v>100</v>
      </c>
      <c r="E7784" s="130" t="s">
        <v>12372</v>
      </c>
      <c r="F7784" s="130">
        <v>1495760.4</v>
      </c>
      <c r="G7784" s="130">
        <v>1693428</v>
      </c>
      <c r="H7784" s="130" t="str">
        <f t="shared" si="242"/>
        <v>KT-990232</v>
      </c>
      <c r="I7784" s="130" t="str">
        <f t="shared" si="243"/>
        <v>AG</v>
      </c>
    </row>
    <row r="7785" spans="1:9" x14ac:dyDescent="0.15">
      <c r="A7785" s="130">
        <v>7783</v>
      </c>
      <c r="B7785" s="130" t="s">
        <v>9741</v>
      </c>
      <c r="C7785" s="130" t="s">
        <v>19708</v>
      </c>
      <c r="D7785" s="130">
        <v>1</v>
      </c>
      <c r="E7785" s="130" t="s">
        <v>19709</v>
      </c>
      <c r="F7785" s="130">
        <v>22985000</v>
      </c>
      <c r="G7785" s="130">
        <v>24312000</v>
      </c>
      <c r="H7785" s="130" t="str">
        <f t="shared" si="242"/>
        <v>KT-990233</v>
      </c>
      <c r="I7785" s="130" t="str">
        <f t="shared" si="243"/>
        <v/>
      </c>
    </row>
    <row r="7786" spans="1:9" x14ac:dyDescent="0.15">
      <c r="A7786" s="130">
        <v>7784</v>
      </c>
      <c r="B7786" s="130" t="s">
        <v>9742</v>
      </c>
      <c r="C7786" s="130" t="s">
        <v>19710</v>
      </c>
      <c r="D7786" s="130">
        <v>270</v>
      </c>
      <c r="E7786" s="130" t="s">
        <v>12421</v>
      </c>
      <c r="F7786" s="130">
        <v>2430000</v>
      </c>
      <c r="G7786" s="130">
        <v>2187000</v>
      </c>
      <c r="H7786" s="130" t="str">
        <f t="shared" si="242"/>
        <v>KT-990234</v>
      </c>
      <c r="I7786" s="130" t="str">
        <f t="shared" si="243"/>
        <v>VG</v>
      </c>
    </row>
    <row r="7787" spans="1:9" x14ac:dyDescent="0.15">
      <c r="A7787" s="130">
        <v>7785</v>
      </c>
      <c r="B7787" s="130" t="s">
        <v>9743</v>
      </c>
      <c r="C7787" s="130" t="s">
        <v>19711</v>
      </c>
      <c r="D7787" s="130">
        <v>1</v>
      </c>
      <c r="E7787" s="130" t="s">
        <v>12554</v>
      </c>
      <c r="F7787" s="130">
        <v>2100</v>
      </c>
      <c r="G7787" s="130">
        <v>2700</v>
      </c>
      <c r="H7787" s="130" t="str">
        <f t="shared" si="242"/>
        <v>KT-990235</v>
      </c>
      <c r="I7787" s="130" t="str">
        <f t="shared" si="243"/>
        <v>AG</v>
      </c>
    </row>
    <row r="7788" spans="1:9" x14ac:dyDescent="0.15">
      <c r="A7788" s="130">
        <v>7786</v>
      </c>
      <c r="B7788" s="130" t="s">
        <v>9744</v>
      </c>
      <c r="C7788" s="130" t="s">
        <v>19712</v>
      </c>
      <c r="H7788" s="130" t="str">
        <f t="shared" si="242"/>
        <v>KT-990236</v>
      </c>
      <c r="I7788" s="130" t="str">
        <f t="shared" si="243"/>
        <v/>
      </c>
    </row>
    <row r="7789" spans="1:9" x14ac:dyDescent="0.15">
      <c r="A7789" s="130">
        <v>7787</v>
      </c>
      <c r="B7789" s="130" t="s">
        <v>9745</v>
      </c>
      <c r="C7789" s="130" t="s">
        <v>19713</v>
      </c>
      <c r="D7789" s="130">
        <v>100</v>
      </c>
      <c r="E7789" s="130" t="s">
        <v>12355</v>
      </c>
      <c r="F7789" s="130">
        <v>230644</v>
      </c>
      <c r="G7789" s="130">
        <v>285728</v>
      </c>
      <c r="H7789" s="130" t="str">
        <f t="shared" si="242"/>
        <v>KT-990237</v>
      </c>
      <c r="I7789" s="130" t="str">
        <f t="shared" si="243"/>
        <v>VG</v>
      </c>
    </row>
    <row r="7790" spans="1:9" x14ac:dyDescent="0.15">
      <c r="A7790" s="130">
        <v>7788</v>
      </c>
      <c r="B7790" s="130" t="s">
        <v>9746</v>
      </c>
      <c r="C7790" s="130" t="s">
        <v>2269</v>
      </c>
      <c r="D7790" s="130">
        <v>442</v>
      </c>
      <c r="E7790" s="130" t="s">
        <v>12370</v>
      </c>
      <c r="F7790" s="130">
        <v>15180680</v>
      </c>
      <c r="G7790" s="130">
        <v>23080020</v>
      </c>
      <c r="H7790" s="130" t="str">
        <f t="shared" si="242"/>
        <v>KT-990238</v>
      </c>
      <c r="I7790" s="130" t="str">
        <f t="shared" si="243"/>
        <v>VG</v>
      </c>
    </row>
    <row r="7791" spans="1:9" x14ac:dyDescent="0.15">
      <c r="A7791" s="130">
        <v>7789</v>
      </c>
      <c r="B7791" s="130" t="s">
        <v>9747</v>
      </c>
      <c r="C7791" s="130" t="s">
        <v>19714</v>
      </c>
      <c r="D7791" s="130">
        <v>1</v>
      </c>
      <c r="E7791" s="130" t="s">
        <v>12403</v>
      </c>
      <c r="F7791" s="130">
        <v>455000</v>
      </c>
      <c r="G7791" s="130">
        <v>757000</v>
      </c>
      <c r="H7791" s="130" t="str">
        <f t="shared" si="242"/>
        <v>KT-990239</v>
      </c>
      <c r="I7791" s="130" t="str">
        <f t="shared" si="243"/>
        <v/>
      </c>
    </row>
    <row r="7792" spans="1:9" x14ac:dyDescent="0.15">
      <c r="A7792" s="130">
        <v>7790</v>
      </c>
      <c r="B7792" s="130" t="s">
        <v>9748</v>
      </c>
      <c r="C7792" s="130" t="s">
        <v>19715</v>
      </c>
      <c r="D7792" s="130">
        <v>1</v>
      </c>
      <c r="E7792" s="130" t="s">
        <v>12355</v>
      </c>
      <c r="F7792" s="130">
        <v>35000</v>
      </c>
      <c r="G7792" s="130">
        <v>70000</v>
      </c>
      <c r="H7792" s="130" t="str">
        <f t="shared" si="242"/>
        <v>KT-990240</v>
      </c>
      <c r="I7792" s="130" t="str">
        <f t="shared" si="243"/>
        <v/>
      </c>
    </row>
    <row r="7793" spans="1:9" x14ac:dyDescent="0.15">
      <c r="A7793" s="130">
        <v>7791</v>
      </c>
      <c r="B7793" s="130" t="s">
        <v>9749</v>
      </c>
      <c r="C7793" s="130" t="s">
        <v>19716</v>
      </c>
      <c r="H7793" s="130" t="str">
        <f t="shared" si="242"/>
        <v>KT-990241</v>
      </c>
      <c r="I7793" s="130" t="str">
        <f t="shared" si="243"/>
        <v/>
      </c>
    </row>
    <row r="7794" spans="1:9" x14ac:dyDescent="0.15">
      <c r="A7794" s="130">
        <v>7792</v>
      </c>
      <c r="B7794" s="130" t="s">
        <v>9750</v>
      </c>
      <c r="C7794" s="130" t="s">
        <v>19716</v>
      </c>
      <c r="D7794" s="130">
        <v>0</v>
      </c>
      <c r="E7794" s="130" t="s">
        <v>12410</v>
      </c>
      <c r="F7794" s="130">
        <v>8740000</v>
      </c>
      <c r="G7794" s="130">
        <v>15300000</v>
      </c>
      <c r="H7794" s="130" t="str">
        <f t="shared" si="242"/>
        <v>KT-990242</v>
      </c>
      <c r="I7794" s="130" t="str">
        <f t="shared" si="243"/>
        <v/>
      </c>
    </row>
    <row r="7795" spans="1:9" x14ac:dyDescent="0.15">
      <c r="A7795" s="130">
        <v>7793</v>
      </c>
      <c r="B7795" s="130" t="s">
        <v>9751</v>
      </c>
      <c r="C7795" s="130" t="s">
        <v>19717</v>
      </c>
      <c r="H7795" s="130" t="str">
        <f t="shared" si="242"/>
        <v>KT-990243</v>
      </c>
      <c r="I7795" s="130" t="str">
        <f t="shared" si="243"/>
        <v/>
      </c>
    </row>
    <row r="7796" spans="1:9" x14ac:dyDescent="0.15">
      <c r="A7796" s="130">
        <v>7794</v>
      </c>
      <c r="B7796" s="130" t="s">
        <v>9752</v>
      </c>
      <c r="C7796" s="130" t="s">
        <v>19718</v>
      </c>
      <c r="H7796" s="130" t="str">
        <f t="shared" si="242"/>
        <v>KT-990244</v>
      </c>
      <c r="I7796" s="130" t="str">
        <f t="shared" si="243"/>
        <v/>
      </c>
    </row>
    <row r="7797" spans="1:9" x14ac:dyDescent="0.15">
      <c r="A7797" s="130">
        <v>7795</v>
      </c>
      <c r="B7797" s="130" t="s">
        <v>9753</v>
      </c>
      <c r="C7797" s="130" t="s">
        <v>19719</v>
      </c>
      <c r="D7797" s="130">
        <v>1</v>
      </c>
      <c r="E7797" s="130" t="s">
        <v>12403</v>
      </c>
      <c r="F7797" s="130">
        <v>1177776.2</v>
      </c>
      <c r="G7797" s="130">
        <v>1244598.24</v>
      </c>
      <c r="H7797" s="130" t="str">
        <f t="shared" si="242"/>
        <v>KT-990245</v>
      </c>
      <c r="I7797" s="130" t="str">
        <f t="shared" si="243"/>
        <v>VG</v>
      </c>
    </row>
    <row r="7798" spans="1:9" x14ac:dyDescent="0.15">
      <c r="A7798" s="130">
        <v>7796</v>
      </c>
      <c r="B7798" s="130" t="s">
        <v>9754</v>
      </c>
      <c r="C7798" s="130" t="s">
        <v>19720</v>
      </c>
      <c r="D7798" s="130">
        <v>90000</v>
      </c>
      <c r="E7798" s="130" t="s">
        <v>12361</v>
      </c>
      <c r="F7798" s="130">
        <v>90534000</v>
      </c>
      <c r="G7798" s="130">
        <v>169680000</v>
      </c>
      <c r="H7798" s="130" t="str">
        <f t="shared" si="242"/>
        <v>KT-990246</v>
      </c>
      <c r="I7798" s="130" t="str">
        <f t="shared" si="243"/>
        <v>VG</v>
      </c>
    </row>
    <row r="7799" spans="1:9" x14ac:dyDescent="0.15">
      <c r="A7799" s="130">
        <v>7797</v>
      </c>
      <c r="B7799" s="130" t="s">
        <v>9755</v>
      </c>
      <c r="C7799" s="130" t="s">
        <v>19721</v>
      </c>
      <c r="D7799" s="130">
        <v>1</v>
      </c>
      <c r="E7799" s="130" t="s">
        <v>12370</v>
      </c>
      <c r="F7799" s="130">
        <v>89775</v>
      </c>
      <c r="G7799" s="130">
        <v>101646</v>
      </c>
      <c r="H7799" s="130" t="str">
        <f t="shared" si="242"/>
        <v>KT-990247</v>
      </c>
      <c r="I7799" s="130" t="str">
        <f t="shared" si="243"/>
        <v>VG</v>
      </c>
    </row>
    <row r="7800" spans="1:9" x14ac:dyDescent="0.15">
      <c r="A7800" s="130">
        <v>7798</v>
      </c>
      <c r="B7800" s="130" t="s">
        <v>9756</v>
      </c>
      <c r="C7800" s="130" t="s">
        <v>16745</v>
      </c>
      <c r="D7800" s="130">
        <v>500</v>
      </c>
      <c r="E7800" s="130" t="s">
        <v>12368</v>
      </c>
      <c r="F7800" s="130">
        <v>5750000</v>
      </c>
      <c r="G7800" s="130">
        <v>2900000</v>
      </c>
      <c r="H7800" s="130" t="str">
        <f t="shared" si="242"/>
        <v>KT-990248</v>
      </c>
      <c r="I7800" s="130" t="str">
        <f t="shared" si="243"/>
        <v/>
      </c>
    </row>
    <row r="7801" spans="1:9" x14ac:dyDescent="0.15">
      <c r="A7801" s="130">
        <v>7799</v>
      </c>
      <c r="B7801" s="130" t="s">
        <v>9757</v>
      </c>
      <c r="C7801" s="130" t="s">
        <v>13327</v>
      </c>
      <c r="D7801" s="130">
        <v>100</v>
      </c>
      <c r="E7801" s="130" t="s">
        <v>12368</v>
      </c>
      <c r="F7801" s="130">
        <v>1290000</v>
      </c>
      <c r="G7801" s="130">
        <v>205000</v>
      </c>
      <c r="H7801" s="130" t="str">
        <f t="shared" si="242"/>
        <v>KT-990249</v>
      </c>
      <c r="I7801" s="130" t="str">
        <f t="shared" si="243"/>
        <v>AG</v>
      </c>
    </row>
    <row r="7802" spans="1:9" x14ac:dyDescent="0.15">
      <c r="A7802" s="130">
        <v>7800</v>
      </c>
      <c r="B7802" s="130" t="s">
        <v>9758</v>
      </c>
      <c r="C7802" s="130" t="s">
        <v>412</v>
      </c>
      <c r="D7802" s="130">
        <v>100</v>
      </c>
      <c r="E7802" s="130" t="s">
        <v>12372</v>
      </c>
      <c r="F7802" s="130">
        <v>732014.9</v>
      </c>
      <c r="G7802" s="130">
        <v>500000</v>
      </c>
      <c r="H7802" s="130" t="str">
        <f t="shared" si="242"/>
        <v>KT-990250</v>
      </c>
      <c r="I7802" s="130" t="str">
        <f t="shared" si="243"/>
        <v/>
      </c>
    </row>
    <row r="7803" spans="1:9" x14ac:dyDescent="0.15">
      <c r="A7803" s="130">
        <v>7801</v>
      </c>
      <c r="B7803" s="130" t="s">
        <v>9759</v>
      </c>
      <c r="C7803" s="130" t="s">
        <v>19722</v>
      </c>
      <c r="D7803" s="130">
        <v>1</v>
      </c>
      <c r="E7803" s="130" t="s">
        <v>19723</v>
      </c>
      <c r="F7803" s="130">
        <v>20000</v>
      </c>
      <c r="G7803" s="130">
        <v>40000</v>
      </c>
      <c r="H7803" s="130" t="str">
        <f t="shared" si="242"/>
        <v>KT-990251</v>
      </c>
      <c r="I7803" s="130" t="str">
        <f t="shared" si="243"/>
        <v/>
      </c>
    </row>
    <row r="7804" spans="1:9" x14ac:dyDescent="0.15">
      <c r="A7804" s="130">
        <v>7802</v>
      </c>
      <c r="B7804" s="130" t="s">
        <v>9760</v>
      </c>
      <c r="C7804" s="130" t="s">
        <v>19724</v>
      </c>
      <c r="D7804" s="130">
        <v>100</v>
      </c>
      <c r="E7804" s="130" t="s">
        <v>19725</v>
      </c>
      <c r="F7804" s="130">
        <v>4500</v>
      </c>
      <c r="G7804" s="130">
        <v>5000</v>
      </c>
      <c r="H7804" s="130" t="str">
        <f t="shared" si="242"/>
        <v>KT-990252</v>
      </c>
      <c r="I7804" s="130" t="str">
        <f t="shared" si="243"/>
        <v/>
      </c>
    </row>
    <row r="7805" spans="1:9" x14ac:dyDescent="0.15">
      <c r="A7805" s="130">
        <v>7803</v>
      </c>
      <c r="B7805" s="130" t="s">
        <v>9761</v>
      </c>
      <c r="C7805" s="130" t="s">
        <v>19726</v>
      </c>
      <c r="H7805" s="130" t="str">
        <f t="shared" si="242"/>
        <v>KT-990253</v>
      </c>
      <c r="I7805" s="130" t="str">
        <f t="shared" si="243"/>
        <v/>
      </c>
    </row>
    <row r="7806" spans="1:9" x14ac:dyDescent="0.15">
      <c r="A7806" s="130">
        <v>7804</v>
      </c>
      <c r="B7806" s="130" t="s">
        <v>9762</v>
      </c>
      <c r="C7806" s="130" t="s">
        <v>19726</v>
      </c>
      <c r="H7806" s="130" t="str">
        <f t="shared" si="242"/>
        <v>KT-990254</v>
      </c>
      <c r="I7806" s="130" t="str">
        <f t="shared" si="243"/>
        <v/>
      </c>
    </row>
    <row r="7807" spans="1:9" x14ac:dyDescent="0.15">
      <c r="A7807" s="130">
        <v>7805</v>
      </c>
      <c r="B7807" s="130" t="s">
        <v>9763</v>
      </c>
      <c r="C7807" s="130" t="s">
        <v>12357</v>
      </c>
      <c r="H7807" s="130" t="str">
        <f t="shared" si="242"/>
        <v>KT-990255</v>
      </c>
      <c r="I7807" s="130" t="str">
        <f t="shared" si="243"/>
        <v/>
      </c>
    </row>
    <row r="7808" spans="1:9" x14ac:dyDescent="0.15">
      <c r="A7808" s="130">
        <v>7806</v>
      </c>
      <c r="B7808" s="130" t="s">
        <v>9764</v>
      </c>
      <c r="C7808" s="130" t="s">
        <v>19727</v>
      </c>
      <c r="D7808" s="130">
        <v>5000</v>
      </c>
      <c r="E7808" s="130" t="s">
        <v>12361</v>
      </c>
      <c r="F7808" s="130">
        <v>0</v>
      </c>
      <c r="G7808" s="130">
        <v>0</v>
      </c>
      <c r="H7808" s="130" t="str">
        <f t="shared" si="242"/>
        <v>KT-990256</v>
      </c>
      <c r="I7808" s="130" t="str">
        <f t="shared" si="243"/>
        <v/>
      </c>
    </row>
    <row r="7809" spans="1:9" x14ac:dyDescent="0.15">
      <c r="A7809" s="130">
        <v>7807</v>
      </c>
      <c r="B7809" s="130" t="s">
        <v>9765</v>
      </c>
      <c r="C7809" s="130" t="s">
        <v>19728</v>
      </c>
      <c r="D7809" s="130">
        <v>1000</v>
      </c>
      <c r="E7809" s="130" t="s">
        <v>12355</v>
      </c>
      <c r="F7809" s="130">
        <v>1500</v>
      </c>
      <c r="G7809" s="130">
        <v>2910</v>
      </c>
      <c r="H7809" s="130" t="str">
        <f t="shared" si="242"/>
        <v>KT-990257</v>
      </c>
      <c r="I7809" s="130" t="str">
        <f t="shared" si="243"/>
        <v/>
      </c>
    </row>
    <row r="7810" spans="1:9" x14ac:dyDescent="0.15">
      <c r="A7810" s="130">
        <v>7808</v>
      </c>
      <c r="B7810" s="130" t="s">
        <v>9766</v>
      </c>
      <c r="C7810" s="130" t="s">
        <v>19729</v>
      </c>
      <c r="D7810" s="130">
        <v>1</v>
      </c>
      <c r="E7810" s="130" t="s">
        <v>12355</v>
      </c>
      <c r="F7810" s="130">
        <v>212952.5</v>
      </c>
      <c r="G7810" s="130">
        <v>218987.5</v>
      </c>
      <c r="H7810" s="130" t="str">
        <f t="shared" si="242"/>
        <v>KT-990258</v>
      </c>
      <c r="I7810" s="130" t="str">
        <f t="shared" si="243"/>
        <v/>
      </c>
    </row>
    <row r="7811" spans="1:9" x14ac:dyDescent="0.15">
      <c r="A7811" s="130">
        <v>7809</v>
      </c>
      <c r="B7811" s="130" t="s">
        <v>9767</v>
      </c>
      <c r="C7811" s="130" t="s">
        <v>24</v>
      </c>
      <c r="D7811" s="130">
        <v>150</v>
      </c>
      <c r="E7811" s="130" t="s">
        <v>12355</v>
      </c>
      <c r="F7811" s="130">
        <v>708847514</v>
      </c>
      <c r="G7811" s="130">
        <v>526143972</v>
      </c>
      <c r="H7811" s="130" t="str">
        <f t="shared" si="242"/>
        <v>KT-990259</v>
      </c>
      <c r="I7811" s="130" t="str">
        <f t="shared" si="243"/>
        <v>AG</v>
      </c>
    </row>
    <row r="7812" spans="1:9" x14ac:dyDescent="0.15">
      <c r="A7812" s="130">
        <v>7810</v>
      </c>
      <c r="B7812" s="130" t="s">
        <v>9768</v>
      </c>
      <c r="C7812" s="130" t="s">
        <v>19730</v>
      </c>
      <c r="H7812" s="130" t="str">
        <f t="shared" ref="H7812:H7875" si="244">LEFT(B7812,FIND("-",B7812)+6)</f>
        <v>KT-990260</v>
      </c>
      <c r="I7812" s="130" t="str">
        <f t="shared" ref="I7812:I7875" si="245">RIGHT(B7812,LEN(B7812)-FIND("-",B7812)-7)</f>
        <v/>
      </c>
    </row>
    <row r="7813" spans="1:9" x14ac:dyDescent="0.15">
      <c r="A7813" s="130">
        <v>7811</v>
      </c>
      <c r="B7813" s="130" t="s">
        <v>9769</v>
      </c>
      <c r="C7813" s="130" t="s">
        <v>14157</v>
      </c>
      <c r="D7813" s="130">
        <v>500</v>
      </c>
      <c r="E7813" s="130" t="s">
        <v>12355</v>
      </c>
      <c r="F7813" s="130">
        <v>226463200</v>
      </c>
      <c r="G7813" s="130">
        <v>293591000</v>
      </c>
      <c r="H7813" s="130" t="str">
        <f t="shared" si="244"/>
        <v>KT-990261</v>
      </c>
      <c r="I7813" s="130" t="str">
        <f t="shared" si="245"/>
        <v>AG</v>
      </c>
    </row>
    <row r="7814" spans="1:9" x14ac:dyDescent="0.15">
      <c r="A7814" s="130">
        <v>7812</v>
      </c>
      <c r="B7814" s="130" t="s">
        <v>9770</v>
      </c>
      <c r="C7814" s="130" t="s">
        <v>19731</v>
      </c>
      <c r="H7814" s="130" t="str">
        <f t="shared" si="244"/>
        <v>KT-990262</v>
      </c>
      <c r="I7814" s="130" t="str">
        <f t="shared" si="245"/>
        <v/>
      </c>
    </row>
    <row r="7815" spans="1:9" x14ac:dyDescent="0.15">
      <c r="A7815" s="130">
        <v>7813</v>
      </c>
      <c r="B7815" s="130" t="s">
        <v>9771</v>
      </c>
      <c r="C7815" s="130" t="s">
        <v>19732</v>
      </c>
      <c r="D7815" s="130">
        <v>1</v>
      </c>
      <c r="E7815" s="130" t="s">
        <v>12361</v>
      </c>
      <c r="F7815" s="130">
        <v>29264</v>
      </c>
      <c r="G7815" s="130">
        <v>18000</v>
      </c>
      <c r="H7815" s="130" t="str">
        <f t="shared" si="244"/>
        <v>KT-990263</v>
      </c>
      <c r="I7815" s="130" t="str">
        <f t="shared" si="245"/>
        <v/>
      </c>
    </row>
    <row r="7816" spans="1:9" x14ac:dyDescent="0.15">
      <c r="A7816" s="130">
        <v>7814</v>
      </c>
      <c r="B7816" s="130" t="s">
        <v>9772</v>
      </c>
      <c r="C7816" s="130" t="s">
        <v>19733</v>
      </c>
      <c r="D7816" s="130">
        <v>100</v>
      </c>
      <c r="E7816" s="130" t="s">
        <v>12372</v>
      </c>
      <c r="F7816" s="130">
        <v>172500</v>
      </c>
      <c r="G7816" s="130">
        <v>227500</v>
      </c>
      <c r="H7816" s="130" t="str">
        <f t="shared" si="244"/>
        <v>KT-990264</v>
      </c>
      <c r="I7816" s="130" t="str">
        <f t="shared" si="245"/>
        <v/>
      </c>
    </row>
    <row r="7817" spans="1:9" x14ac:dyDescent="0.15">
      <c r="A7817" s="130">
        <v>7815</v>
      </c>
      <c r="B7817" s="130" t="s">
        <v>9773</v>
      </c>
      <c r="C7817" s="130" t="s">
        <v>19734</v>
      </c>
      <c r="H7817" s="130" t="str">
        <f t="shared" si="244"/>
        <v>KT-990265</v>
      </c>
      <c r="I7817" s="130" t="str">
        <f t="shared" si="245"/>
        <v/>
      </c>
    </row>
    <row r="7818" spans="1:9" x14ac:dyDescent="0.15">
      <c r="A7818" s="130">
        <v>7816</v>
      </c>
      <c r="B7818" s="130" t="s">
        <v>9774</v>
      </c>
      <c r="H7818" s="130" t="str">
        <f t="shared" si="244"/>
        <v>KT-990266</v>
      </c>
      <c r="I7818" s="130" t="str">
        <f t="shared" si="245"/>
        <v/>
      </c>
    </row>
    <row r="7819" spans="1:9" x14ac:dyDescent="0.15">
      <c r="A7819" s="130">
        <v>7817</v>
      </c>
      <c r="B7819" s="130" t="s">
        <v>9775</v>
      </c>
      <c r="C7819" s="130" t="s">
        <v>19735</v>
      </c>
      <c r="D7819" s="130">
        <v>50</v>
      </c>
      <c r="E7819" s="130" t="s">
        <v>12355</v>
      </c>
      <c r="F7819" s="130">
        <v>35000000</v>
      </c>
      <c r="G7819" s="130">
        <v>225000000</v>
      </c>
      <c r="H7819" s="130" t="str">
        <f t="shared" si="244"/>
        <v>KT-990267</v>
      </c>
      <c r="I7819" s="130" t="str">
        <f t="shared" si="245"/>
        <v/>
      </c>
    </row>
    <row r="7820" spans="1:9" x14ac:dyDescent="0.15">
      <c r="A7820" s="130">
        <v>7818</v>
      </c>
      <c r="B7820" s="130" t="s">
        <v>9776</v>
      </c>
      <c r="H7820" s="130" t="str">
        <f t="shared" si="244"/>
        <v>KT-990268</v>
      </c>
      <c r="I7820" s="130" t="str">
        <f t="shared" si="245"/>
        <v/>
      </c>
    </row>
    <row r="7821" spans="1:9" x14ac:dyDescent="0.15">
      <c r="A7821" s="130">
        <v>7819</v>
      </c>
      <c r="B7821" s="130" t="s">
        <v>9777</v>
      </c>
      <c r="C7821" s="130" t="s">
        <v>19736</v>
      </c>
      <c r="D7821" s="130">
        <v>39300</v>
      </c>
      <c r="E7821" s="130" t="s">
        <v>12361</v>
      </c>
      <c r="F7821" s="130">
        <v>572362000</v>
      </c>
      <c r="G7821" s="130">
        <v>636915240</v>
      </c>
      <c r="H7821" s="130" t="str">
        <f t="shared" si="244"/>
        <v>KT-990269</v>
      </c>
      <c r="I7821" s="130" t="str">
        <f t="shared" si="245"/>
        <v>AG</v>
      </c>
    </row>
    <row r="7822" spans="1:9" x14ac:dyDescent="0.15">
      <c r="A7822" s="130">
        <v>7820</v>
      </c>
      <c r="B7822" s="130" t="s">
        <v>9778</v>
      </c>
      <c r="C7822" s="130" t="s">
        <v>19737</v>
      </c>
      <c r="D7822" s="130">
        <v>250</v>
      </c>
      <c r="E7822" s="130" t="s">
        <v>12372</v>
      </c>
      <c r="F7822" s="130">
        <v>381000000</v>
      </c>
      <c r="G7822" s="130">
        <v>440000000</v>
      </c>
      <c r="H7822" s="130" t="str">
        <f t="shared" si="244"/>
        <v>KT-990270</v>
      </c>
      <c r="I7822" s="130" t="str">
        <f t="shared" si="245"/>
        <v/>
      </c>
    </row>
    <row r="7823" spans="1:9" x14ac:dyDescent="0.15">
      <c r="A7823" s="130">
        <v>7821</v>
      </c>
      <c r="B7823" s="130" t="s">
        <v>9779</v>
      </c>
      <c r="C7823" s="130" t="s">
        <v>19738</v>
      </c>
      <c r="D7823" s="130">
        <v>2000</v>
      </c>
      <c r="E7823" s="130" t="s">
        <v>12368</v>
      </c>
      <c r="F7823" s="130">
        <v>39732780</v>
      </c>
      <c r="G7823" s="130">
        <v>65278300</v>
      </c>
      <c r="H7823" s="130" t="str">
        <f t="shared" si="244"/>
        <v>KT-990271</v>
      </c>
      <c r="I7823" s="130" t="str">
        <f t="shared" si="245"/>
        <v>VG</v>
      </c>
    </row>
    <row r="7824" spans="1:9" x14ac:dyDescent="0.15">
      <c r="A7824" s="130">
        <v>7822</v>
      </c>
      <c r="B7824" s="130" t="s">
        <v>9780</v>
      </c>
      <c r="C7824" s="130" t="s">
        <v>19739</v>
      </c>
      <c r="D7824" s="130">
        <v>1</v>
      </c>
      <c r="E7824" s="130" t="s">
        <v>12391</v>
      </c>
      <c r="F7824" s="130">
        <v>77</v>
      </c>
      <c r="G7824" s="130">
        <v>100</v>
      </c>
      <c r="H7824" s="130" t="str">
        <f t="shared" si="244"/>
        <v>KT-990272</v>
      </c>
      <c r="I7824" s="130" t="str">
        <f t="shared" si="245"/>
        <v/>
      </c>
    </row>
    <row r="7825" spans="1:9" x14ac:dyDescent="0.15">
      <c r="A7825" s="130">
        <v>7823</v>
      </c>
      <c r="B7825" s="130" t="s">
        <v>9781</v>
      </c>
      <c r="C7825" s="130" t="s">
        <v>19740</v>
      </c>
      <c r="D7825" s="130">
        <v>100</v>
      </c>
      <c r="E7825" s="130" t="s">
        <v>12372</v>
      </c>
      <c r="F7825" s="130">
        <v>1550075</v>
      </c>
      <c r="G7825" s="130">
        <v>1615000</v>
      </c>
      <c r="H7825" s="130" t="str">
        <f t="shared" si="244"/>
        <v>KT-990273</v>
      </c>
      <c r="I7825" s="130" t="str">
        <f t="shared" si="245"/>
        <v/>
      </c>
    </row>
    <row r="7826" spans="1:9" x14ac:dyDescent="0.15">
      <c r="A7826" s="130">
        <v>7824</v>
      </c>
      <c r="B7826" s="130" t="s">
        <v>9782</v>
      </c>
      <c r="C7826" s="130" t="s">
        <v>19741</v>
      </c>
      <c r="D7826" s="130">
        <v>115200</v>
      </c>
      <c r="E7826" s="130" t="s">
        <v>12361</v>
      </c>
      <c r="F7826" s="130">
        <v>285324085</v>
      </c>
      <c r="G7826" s="130">
        <v>312949255</v>
      </c>
      <c r="H7826" s="130" t="str">
        <f t="shared" si="244"/>
        <v>KT-990274</v>
      </c>
      <c r="I7826" s="130" t="str">
        <f t="shared" si="245"/>
        <v>AG</v>
      </c>
    </row>
    <row r="7827" spans="1:9" x14ac:dyDescent="0.15">
      <c r="A7827" s="130">
        <v>7825</v>
      </c>
      <c r="B7827" s="130" t="s">
        <v>9783</v>
      </c>
      <c r="C7827" s="130" t="s">
        <v>19742</v>
      </c>
      <c r="D7827" s="130">
        <v>100</v>
      </c>
      <c r="E7827" s="130" t="s">
        <v>12372</v>
      </c>
      <c r="F7827" s="130">
        <v>5000000</v>
      </c>
      <c r="G7827" s="130">
        <v>2900000</v>
      </c>
      <c r="H7827" s="130" t="str">
        <f t="shared" si="244"/>
        <v>KT-990275</v>
      </c>
      <c r="I7827" s="130" t="str">
        <f t="shared" si="245"/>
        <v/>
      </c>
    </row>
    <row r="7828" spans="1:9" x14ac:dyDescent="0.15">
      <c r="A7828" s="130">
        <v>7826</v>
      </c>
      <c r="B7828" s="130" t="s">
        <v>9784</v>
      </c>
      <c r="C7828" s="130" t="s">
        <v>19743</v>
      </c>
      <c r="D7828" s="130">
        <v>1</v>
      </c>
      <c r="E7828" s="130" t="s">
        <v>12391</v>
      </c>
      <c r="F7828" s="130">
        <v>797000</v>
      </c>
      <c r="G7828" s="130">
        <v>4667000</v>
      </c>
      <c r="H7828" s="130" t="str">
        <f t="shared" si="244"/>
        <v>KT-990276</v>
      </c>
      <c r="I7828" s="130" t="str">
        <f t="shared" si="245"/>
        <v/>
      </c>
    </row>
    <row r="7829" spans="1:9" x14ac:dyDescent="0.15">
      <c r="A7829" s="130">
        <v>7827</v>
      </c>
      <c r="B7829" s="130" t="s">
        <v>9785</v>
      </c>
      <c r="C7829" s="130" t="s">
        <v>2080</v>
      </c>
      <c r="D7829" s="130">
        <v>100</v>
      </c>
      <c r="E7829" s="130" t="s">
        <v>12372</v>
      </c>
      <c r="F7829" s="130">
        <v>2622650</v>
      </c>
      <c r="G7829" s="130">
        <v>2195500</v>
      </c>
      <c r="H7829" s="130" t="str">
        <f t="shared" si="244"/>
        <v>KT-990277</v>
      </c>
      <c r="I7829" s="130" t="str">
        <f t="shared" si="245"/>
        <v/>
      </c>
    </row>
    <row r="7830" spans="1:9" x14ac:dyDescent="0.15">
      <c r="A7830" s="130">
        <v>7828</v>
      </c>
      <c r="B7830" s="130" t="s">
        <v>9786</v>
      </c>
      <c r="C7830" s="130" t="s">
        <v>17026</v>
      </c>
      <c r="D7830" s="130">
        <v>100</v>
      </c>
      <c r="E7830" s="130" t="s">
        <v>12372</v>
      </c>
      <c r="F7830" s="130">
        <v>1136741</v>
      </c>
      <c r="G7830" s="130">
        <v>1342418.48</v>
      </c>
      <c r="H7830" s="130" t="str">
        <f t="shared" si="244"/>
        <v>KT-990278</v>
      </c>
      <c r="I7830" s="130" t="str">
        <f t="shared" si="245"/>
        <v>VG</v>
      </c>
    </row>
    <row r="7831" spans="1:9" x14ac:dyDescent="0.15">
      <c r="A7831" s="130">
        <v>7829</v>
      </c>
      <c r="B7831" s="130" t="s">
        <v>9787</v>
      </c>
      <c r="C7831" s="130" t="s">
        <v>19744</v>
      </c>
      <c r="H7831" s="130" t="str">
        <f t="shared" si="244"/>
        <v>KT-990279</v>
      </c>
      <c r="I7831" s="130" t="str">
        <f t="shared" si="245"/>
        <v/>
      </c>
    </row>
    <row r="7832" spans="1:9" x14ac:dyDescent="0.15">
      <c r="A7832" s="130">
        <v>7830</v>
      </c>
      <c r="B7832" s="130" t="s">
        <v>9788</v>
      </c>
      <c r="C7832" s="130" t="s">
        <v>19745</v>
      </c>
      <c r="D7832" s="130">
        <v>100</v>
      </c>
      <c r="E7832" s="130" t="s">
        <v>12372</v>
      </c>
      <c r="F7832" s="130">
        <v>2000000</v>
      </c>
      <c r="G7832" s="130">
        <v>1000000</v>
      </c>
      <c r="H7832" s="130" t="str">
        <f t="shared" si="244"/>
        <v>KT-990280</v>
      </c>
      <c r="I7832" s="130" t="str">
        <f t="shared" si="245"/>
        <v/>
      </c>
    </row>
    <row r="7833" spans="1:9" x14ac:dyDescent="0.15">
      <c r="A7833" s="130">
        <v>7831</v>
      </c>
      <c r="B7833" s="130" t="s">
        <v>9789</v>
      </c>
      <c r="C7833" s="130" t="s">
        <v>19746</v>
      </c>
      <c r="D7833" s="130">
        <v>100</v>
      </c>
      <c r="E7833" s="130" t="s">
        <v>12372</v>
      </c>
      <c r="F7833" s="130">
        <v>1350000</v>
      </c>
      <c r="G7833" s="130">
        <v>1000000</v>
      </c>
      <c r="H7833" s="130" t="str">
        <f t="shared" si="244"/>
        <v>KT-990281</v>
      </c>
      <c r="I7833" s="130" t="str">
        <f t="shared" si="245"/>
        <v/>
      </c>
    </row>
    <row r="7834" spans="1:9" x14ac:dyDescent="0.15">
      <c r="A7834" s="130">
        <v>7832</v>
      </c>
      <c r="B7834" s="130" t="s">
        <v>9790</v>
      </c>
      <c r="C7834" s="130" t="s">
        <v>12629</v>
      </c>
      <c r="D7834" s="130">
        <v>100</v>
      </c>
      <c r="E7834" s="130" t="s">
        <v>12372</v>
      </c>
      <c r="F7834" s="130">
        <v>2000000</v>
      </c>
      <c r="G7834" s="130">
        <v>1000000</v>
      </c>
      <c r="H7834" s="130" t="str">
        <f t="shared" si="244"/>
        <v>KT-990282</v>
      </c>
      <c r="I7834" s="130" t="str">
        <f t="shared" si="245"/>
        <v/>
      </c>
    </row>
    <row r="7835" spans="1:9" x14ac:dyDescent="0.15">
      <c r="A7835" s="130">
        <v>7833</v>
      </c>
      <c r="B7835" s="130" t="s">
        <v>9791</v>
      </c>
      <c r="C7835" s="130" t="s">
        <v>19747</v>
      </c>
      <c r="D7835" s="130">
        <v>100</v>
      </c>
      <c r="E7835" s="130" t="s">
        <v>12372</v>
      </c>
      <c r="F7835" s="130">
        <v>800000</v>
      </c>
      <c r="G7835" s="130">
        <v>850000</v>
      </c>
      <c r="H7835" s="130" t="str">
        <f t="shared" si="244"/>
        <v>KT-990283</v>
      </c>
      <c r="I7835" s="130" t="str">
        <f t="shared" si="245"/>
        <v/>
      </c>
    </row>
    <row r="7836" spans="1:9" x14ac:dyDescent="0.15">
      <c r="A7836" s="130">
        <v>7834</v>
      </c>
      <c r="B7836" s="130" t="s">
        <v>9792</v>
      </c>
      <c r="C7836" s="130" t="s">
        <v>19748</v>
      </c>
      <c r="D7836" s="130">
        <v>100</v>
      </c>
      <c r="E7836" s="130" t="s">
        <v>12372</v>
      </c>
      <c r="F7836" s="130">
        <v>750000</v>
      </c>
      <c r="G7836" s="130">
        <v>1000000</v>
      </c>
      <c r="H7836" s="130" t="str">
        <f t="shared" si="244"/>
        <v>KT-990284</v>
      </c>
      <c r="I7836" s="130" t="str">
        <f t="shared" si="245"/>
        <v/>
      </c>
    </row>
    <row r="7837" spans="1:9" x14ac:dyDescent="0.15">
      <c r="A7837" s="130">
        <v>7835</v>
      </c>
      <c r="B7837" s="130" t="s">
        <v>9793</v>
      </c>
      <c r="C7837" s="130" t="s">
        <v>16745</v>
      </c>
      <c r="D7837" s="130">
        <v>100</v>
      </c>
      <c r="E7837" s="130" t="s">
        <v>12372</v>
      </c>
      <c r="F7837" s="130">
        <v>860000</v>
      </c>
      <c r="G7837" s="130">
        <v>800000</v>
      </c>
      <c r="H7837" s="130" t="str">
        <f t="shared" si="244"/>
        <v>KT-990285</v>
      </c>
      <c r="I7837" s="130" t="str">
        <f t="shared" si="245"/>
        <v/>
      </c>
    </row>
    <row r="7838" spans="1:9" x14ac:dyDescent="0.15">
      <c r="A7838" s="130">
        <v>7836</v>
      </c>
      <c r="B7838" s="130" t="s">
        <v>9794</v>
      </c>
      <c r="C7838" s="130" t="s">
        <v>19749</v>
      </c>
      <c r="D7838" s="130">
        <v>100</v>
      </c>
      <c r="E7838" s="130" t="s">
        <v>12372</v>
      </c>
      <c r="F7838" s="130">
        <v>550000</v>
      </c>
      <c r="G7838" s="130">
        <v>450000</v>
      </c>
      <c r="H7838" s="130" t="str">
        <f t="shared" si="244"/>
        <v>KT-990286</v>
      </c>
      <c r="I7838" s="130" t="str">
        <f t="shared" si="245"/>
        <v/>
      </c>
    </row>
    <row r="7839" spans="1:9" x14ac:dyDescent="0.15">
      <c r="A7839" s="130">
        <v>7837</v>
      </c>
      <c r="B7839" s="130" t="s">
        <v>9795</v>
      </c>
      <c r="C7839" s="130" t="s">
        <v>19750</v>
      </c>
      <c r="D7839" s="130">
        <v>100</v>
      </c>
      <c r="E7839" s="130" t="s">
        <v>12372</v>
      </c>
      <c r="F7839" s="130">
        <v>850000</v>
      </c>
      <c r="G7839" s="130">
        <v>850000</v>
      </c>
      <c r="H7839" s="130" t="str">
        <f t="shared" si="244"/>
        <v>KT-990287</v>
      </c>
      <c r="I7839" s="130" t="str">
        <f t="shared" si="245"/>
        <v/>
      </c>
    </row>
    <row r="7840" spans="1:9" x14ac:dyDescent="0.15">
      <c r="A7840" s="130">
        <v>7838</v>
      </c>
      <c r="B7840" s="130" t="s">
        <v>9796</v>
      </c>
      <c r="C7840" s="130" t="s">
        <v>17202</v>
      </c>
      <c r="D7840" s="130">
        <v>100</v>
      </c>
      <c r="E7840" s="130" t="s">
        <v>12372</v>
      </c>
      <c r="F7840" s="130">
        <v>500000</v>
      </c>
      <c r="G7840" s="130">
        <v>500000</v>
      </c>
      <c r="H7840" s="130" t="str">
        <f t="shared" si="244"/>
        <v>KT-990288</v>
      </c>
      <c r="I7840" s="130" t="str">
        <f t="shared" si="245"/>
        <v/>
      </c>
    </row>
    <row r="7841" spans="1:9" x14ac:dyDescent="0.15">
      <c r="A7841" s="130">
        <v>7839</v>
      </c>
      <c r="B7841" s="130" t="s">
        <v>9797</v>
      </c>
      <c r="H7841" s="130" t="str">
        <f t="shared" si="244"/>
        <v>KT-990289</v>
      </c>
      <c r="I7841" s="130" t="str">
        <f t="shared" si="245"/>
        <v/>
      </c>
    </row>
    <row r="7842" spans="1:9" x14ac:dyDescent="0.15">
      <c r="A7842" s="130">
        <v>7840</v>
      </c>
      <c r="B7842" s="130" t="s">
        <v>9798</v>
      </c>
      <c r="C7842" s="130" t="s">
        <v>19688</v>
      </c>
      <c r="D7842" s="130">
        <v>1</v>
      </c>
      <c r="E7842" s="130" t="s">
        <v>12368</v>
      </c>
      <c r="F7842" s="130">
        <v>8700</v>
      </c>
      <c r="G7842" s="130">
        <v>8730</v>
      </c>
      <c r="H7842" s="130" t="str">
        <f t="shared" si="244"/>
        <v>KT-990290</v>
      </c>
      <c r="I7842" s="130" t="str">
        <f t="shared" si="245"/>
        <v/>
      </c>
    </row>
    <row r="7843" spans="1:9" x14ac:dyDescent="0.15">
      <c r="A7843" s="130">
        <v>7841</v>
      </c>
      <c r="B7843" s="130" t="s">
        <v>9799</v>
      </c>
      <c r="C7843" s="130" t="s">
        <v>19751</v>
      </c>
      <c r="D7843" s="130">
        <v>40</v>
      </c>
      <c r="E7843" s="130" t="s">
        <v>12355</v>
      </c>
      <c r="F7843" s="130">
        <v>4338250</v>
      </c>
      <c r="G7843" s="130">
        <v>4456557</v>
      </c>
      <c r="H7843" s="130" t="str">
        <f t="shared" si="244"/>
        <v>KT-990291</v>
      </c>
      <c r="I7843" s="130" t="str">
        <f t="shared" si="245"/>
        <v/>
      </c>
    </row>
    <row r="7844" spans="1:9" x14ac:dyDescent="0.15">
      <c r="A7844" s="130">
        <v>7842</v>
      </c>
      <c r="B7844" s="130" t="s">
        <v>9800</v>
      </c>
      <c r="C7844" s="130" t="s">
        <v>19752</v>
      </c>
      <c r="D7844" s="130">
        <v>1</v>
      </c>
      <c r="E7844" s="130" t="s">
        <v>12372</v>
      </c>
      <c r="F7844" s="130">
        <v>9370</v>
      </c>
      <c r="G7844" s="130">
        <v>13500</v>
      </c>
      <c r="H7844" s="130" t="str">
        <f t="shared" si="244"/>
        <v>KT-990292</v>
      </c>
      <c r="I7844" s="130" t="str">
        <f t="shared" si="245"/>
        <v/>
      </c>
    </row>
    <row r="7845" spans="1:9" x14ac:dyDescent="0.15">
      <c r="A7845" s="130">
        <v>7843</v>
      </c>
      <c r="B7845" s="130" t="s">
        <v>9801</v>
      </c>
      <c r="C7845" s="130" t="s">
        <v>19753</v>
      </c>
      <c r="D7845" s="130">
        <v>6</v>
      </c>
      <c r="E7845" s="130" t="s">
        <v>12569</v>
      </c>
      <c r="F7845" s="130">
        <v>9000</v>
      </c>
      <c r="G7845" s="130">
        <v>18300</v>
      </c>
      <c r="H7845" s="130" t="str">
        <f t="shared" si="244"/>
        <v>KT-990293</v>
      </c>
      <c r="I7845" s="130" t="str">
        <f t="shared" si="245"/>
        <v/>
      </c>
    </row>
    <row r="7846" spans="1:9" x14ac:dyDescent="0.15">
      <c r="A7846" s="130">
        <v>7844</v>
      </c>
      <c r="B7846" s="130" t="s">
        <v>9802</v>
      </c>
      <c r="C7846" s="130" t="s">
        <v>19754</v>
      </c>
      <c r="H7846" s="130" t="str">
        <f t="shared" si="244"/>
        <v>KT-990294</v>
      </c>
      <c r="I7846" s="130" t="str">
        <f t="shared" si="245"/>
        <v/>
      </c>
    </row>
    <row r="7847" spans="1:9" x14ac:dyDescent="0.15">
      <c r="A7847" s="130">
        <v>7845</v>
      </c>
      <c r="B7847" s="130" t="s">
        <v>9803</v>
      </c>
      <c r="C7847" s="130" t="s">
        <v>19755</v>
      </c>
      <c r="D7847" s="130">
        <v>100</v>
      </c>
      <c r="E7847" s="130" t="s">
        <v>12370</v>
      </c>
      <c r="F7847" s="130">
        <v>3718120</v>
      </c>
      <c r="G7847" s="130">
        <v>5305120</v>
      </c>
      <c r="H7847" s="130" t="str">
        <f t="shared" si="244"/>
        <v>KT-990295</v>
      </c>
      <c r="I7847" s="130" t="str">
        <f t="shared" si="245"/>
        <v>VG</v>
      </c>
    </row>
    <row r="7848" spans="1:9" x14ac:dyDescent="0.15">
      <c r="A7848" s="130">
        <v>7846</v>
      </c>
      <c r="B7848" s="130" t="s">
        <v>9804</v>
      </c>
      <c r="C7848" s="130" t="s">
        <v>19756</v>
      </c>
      <c r="D7848" s="130">
        <v>500</v>
      </c>
      <c r="E7848" s="130" t="s">
        <v>12372</v>
      </c>
      <c r="F7848" s="130">
        <v>33000000</v>
      </c>
      <c r="G7848" s="130">
        <v>30000000</v>
      </c>
      <c r="H7848" s="130" t="str">
        <f t="shared" si="244"/>
        <v>KT-990296</v>
      </c>
      <c r="I7848" s="130" t="str">
        <f t="shared" si="245"/>
        <v/>
      </c>
    </row>
    <row r="7849" spans="1:9" x14ac:dyDescent="0.15">
      <c r="A7849" s="130">
        <v>7847</v>
      </c>
      <c r="B7849" s="130" t="s">
        <v>9805</v>
      </c>
      <c r="C7849" s="130" t="s">
        <v>19757</v>
      </c>
      <c r="H7849" s="130" t="str">
        <f t="shared" si="244"/>
        <v>KT-990297</v>
      </c>
      <c r="I7849" s="130" t="str">
        <f t="shared" si="245"/>
        <v/>
      </c>
    </row>
    <row r="7850" spans="1:9" x14ac:dyDescent="0.15">
      <c r="A7850" s="130">
        <v>7848</v>
      </c>
      <c r="B7850" s="130" t="s">
        <v>9806</v>
      </c>
      <c r="C7850" s="130" t="s">
        <v>19758</v>
      </c>
      <c r="D7850" s="130">
        <v>1</v>
      </c>
      <c r="E7850" s="130" t="s">
        <v>12361</v>
      </c>
      <c r="F7850" s="130">
        <v>11400</v>
      </c>
      <c r="G7850" s="130">
        <v>11400</v>
      </c>
      <c r="H7850" s="130" t="str">
        <f t="shared" si="244"/>
        <v>KT-990298</v>
      </c>
      <c r="I7850" s="130" t="str">
        <f t="shared" si="245"/>
        <v/>
      </c>
    </row>
    <row r="7851" spans="1:9" x14ac:dyDescent="0.15">
      <c r="A7851" s="130">
        <v>7849</v>
      </c>
      <c r="B7851" s="130" t="s">
        <v>9807</v>
      </c>
      <c r="C7851" s="130" t="s">
        <v>19759</v>
      </c>
      <c r="D7851" s="130">
        <v>240000</v>
      </c>
      <c r="E7851" s="130" t="s">
        <v>13533</v>
      </c>
      <c r="F7851" s="130">
        <v>25595010</v>
      </c>
      <c r="G7851" s="130">
        <v>26886590</v>
      </c>
      <c r="H7851" s="130" t="str">
        <f t="shared" si="244"/>
        <v>KT-990299</v>
      </c>
      <c r="I7851" s="130" t="str">
        <f t="shared" si="245"/>
        <v/>
      </c>
    </row>
    <row r="7852" spans="1:9" x14ac:dyDescent="0.15">
      <c r="A7852" s="130">
        <v>7850</v>
      </c>
      <c r="B7852" s="130" t="s">
        <v>9808</v>
      </c>
      <c r="C7852" s="130" t="s">
        <v>12357</v>
      </c>
      <c r="D7852" s="130">
        <v>0</v>
      </c>
      <c r="E7852" s="130" t="s">
        <v>12368</v>
      </c>
      <c r="F7852" s="130">
        <v>0</v>
      </c>
      <c r="G7852" s="130">
        <v>0</v>
      </c>
      <c r="H7852" s="130" t="str">
        <f t="shared" si="244"/>
        <v>KT-990300</v>
      </c>
      <c r="I7852" s="130" t="str">
        <f t="shared" si="245"/>
        <v/>
      </c>
    </row>
    <row r="7853" spans="1:9" x14ac:dyDescent="0.15">
      <c r="A7853" s="130">
        <v>7851</v>
      </c>
      <c r="B7853" s="130" t="s">
        <v>9809</v>
      </c>
      <c r="C7853" s="130" t="s">
        <v>13971</v>
      </c>
      <c r="D7853" s="130">
        <v>5000</v>
      </c>
      <c r="E7853" s="130" t="s">
        <v>12368</v>
      </c>
      <c r="F7853" s="130">
        <v>24415489</v>
      </c>
      <c r="G7853" s="130">
        <v>26962379</v>
      </c>
      <c r="H7853" s="130" t="str">
        <f t="shared" si="244"/>
        <v>KT-990301</v>
      </c>
      <c r="I7853" s="130" t="str">
        <f t="shared" si="245"/>
        <v/>
      </c>
    </row>
    <row r="7854" spans="1:9" x14ac:dyDescent="0.15">
      <c r="A7854" s="130">
        <v>7852</v>
      </c>
      <c r="B7854" s="130" t="s">
        <v>9810</v>
      </c>
      <c r="C7854" s="130" t="s">
        <v>19760</v>
      </c>
      <c r="D7854" s="130">
        <v>100</v>
      </c>
      <c r="E7854" s="130" t="s">
        <v>12372</v>
      </c>
      <c r="F7854" s="130">
        <v>859000</v>
      </c>
      <c r="G7854" s="130">
        <v>810000</v>
      </c>
      <c r="H7854" s="130" t="str">
        <f t="shared" si="244"/>
        <v>KT-990302</v>
      </c>
      <c r="I7854" s="130" t="str">
        <f t="shared" si="245"/>
        <v/>
      </c>
    </row>
    <row r="7855" spans="1:9" x14ac:dyDescent="0.15">
      <c r="A7855" s="130">
        <v>7853</v>
      </c>
      <c r="B7855" s="130" t="s">
        <v>9811</v>
      </c>
      <c r="C7855" s="130" t="s">
        <v>19761</v>
      </c>
      <c r="D7855" s="130">
        <v>360</v>
      </c>
      <c r="E7855" s="130" t="s">
        <v>19762</v>
      </c>
      <c r="F7855" s="130">
        <v>210000</v>
      </c>
      <c r="G7855" s="130">
        <v>330000</v>
      </c>
      <c r="H7855" s="130" t="str">
        <f t="shared" si="244"/>
        <v>KT-990303</v>
      </c>
      <c r="I7855" s="130" t="str">
        <f t="shared" si="245"/>
        <v/>
      </c>
    </row>
    <row r="7856" spans="1:9" x14ac:dyDescent="0.15">
      <c r="A7856" s="130">
        <v>7854</v>
      </c>
      <c r="B7856" s="130" t="s">
        <v>9812</v>
      </c>
      <c r="C7856" s="130" t="s">
        <v>19763</v>
      </c>
      <c r="D7856" s="130">
        <v>40</v>
      </c>
      <c r="E7856" s="130" t="s">
        <v>12402</v>
      </c>
      <c r="F7856" s="130">
        <v>564000</v>
      </c>
      <c r="G7856" s="130">
        <v>782000</v>
      </c>
      <c r="H7856" s="130" t="str">
        <f t="shared" si="244"/>
        <v>KT-990304</v>
      </c>
      <c r="I7856" s="130" t="str">
        <f t="shared" si="245"/>
        <v>AG</v>
      </c>
    </row>
    <row r="7857" spans="1:9" x14ac:dyDescent="0.15">
      <c r="A7857" s="130">
        <v>7855</v>
      </c>
      <c r="B7857" s="130" t="s">
        <v>9813</v>
      </c>
      <c r="C7857" s="130" t="s">
        <v>19764</v>
      </c>
      <c r="D7857" s="130">
        <v>1</v>
      </c>
      <c r="E7857" s="130" t="s">
        <v>12368</v>
      </c>
      <c r="F7857" s="130">
        <v>10230</v>
      </c>
      <c r="G7857" s="130">
        <v>16000</v>
      </c>
      <c r="H7857" s="130" t="str">
        <f t="shared" si="244"/>
        <v>KT-990305</v>
      </c>
      <c r="I7857" s="130" t="str">
        <f t="shared" si="245"/>
        <v/>
      </c>
    </row>
    <row r="7858" spans="1:9" x14ac:dyDescent="0.15">
      <c r="A7858" s="130">
        <v>7856</v>
      </c>
      <c r="B7858" s="130" t="s">
        <v>9814</v>
      </c>
      <c r="C7858" s="130" t="s">
        <v>19765</v>
      </c>
      <c r="D7858" s="130">
        <v>1</v>
      </c>
      <c r="E7858" s="130" t="s">
        <v>12355</v>
      </c>
      <c r="F7858" s="130">
        <v>207592.9</v>
      </c>
      <c r="G7858" s="130">
        <v>217727.5</v>
      </c>
      <c r="H7858" s="130" t="str">
        <f t="shared" si="244"/>
        <v>KT-990306</v>
      </c>
      <c r="I7858" s="130" t="str">
        <f t="shared" si="245"/>
        <v/>
      </c>
    </row>
    <row r="7859" spans="1:9" x14ac:dyDescent="0.15">
      <c r="A7859" s="130">
        <v>7857</v>
      </c>
      <c r="B7859" s="130" t="s">
        <v>9815</v>
      </c>
      <c r="C7859" s="130" t="s">
        <v>19766</v>
      </c>
      <c r="H7859" s="130" t="str">
        <f t="shared" si="244"/>
        <v>KT-990307</v>
      </c>
      <c r="I7859" s="130" t="str">
        <f t="shared" si="245"/>
        <v/>
      </c>
    </row>
    <row r="7860" spans="1:9" x14ac:dyDescent="0.15">
      <c r="A7860" s="130">
        <v>7858</v>
      </c>
      <c r="B7860" s="130" t="s">
        <v>9816</v>
      </c>
      <c r="C7860" s="130" t="s">
        <v>19767</v>
      </c>
      <c r="H7860" s="130" t="str">
        <f t="shared" si="244"/>
        <v>KT-990308</v>
      </c>
      <c r="I7860" s="130" t="str">
        <f t="shared" si="245"/>
        <v/>
      </c>
    </row>
    <row r="7861" spans="1:9" x14ac:dyDescent="0.15">
      <c r="A7861" s="130">
        <v>7859</v>
      </c>
      <c r="B7861" s="130" t="s">
        <v>9817</v>
      </c>
      <c r="C7861" s="130" t="s">
        <v>19768</v>
      </c>
      <c r="D7861" s="130">
        <v>1</v>
      </c>
      <c r="E7861" s="130" t="s">
        <v>12370</v>
      </c>
      <c r="F7861" s="130">
        <v>231183.8</v>
      </c>
      <c r="G7861" s="130">
        <v>290819.90000000002</v>
      </c>
      <c r="H7861" s="130" t="str">
        <f t="shared" si="244"/>
        <v>KT-990309</v>
      </c>
      <c r="I7861" s="130" t="str">
        <f t="shared" si="245"/>
        <v>VG</v>
      </c>
    </row>
    <row r="7862" spans="1:9" x14ac:dyDescent="0.15">
      <c r="A7862" s="130">
        <v>7860</v>
      </c>
      <c r="B7862" s="130" t="s">
        <v>9818</v>
      </c>
      <c r="C7862" s="130" t="s">
        <v>19662</v>
      </c>
      <c r="D7862" s="130">
        <v>240</v>
      </c>
      <c r="E7862" s="130" t="s">
        <v>19663</v>
      </c>
      <c r="F7862" s="130">
        <v>279121</v>
      </c>
      <c r="G7862" s="130">
        <v>285511</v>
      </c>
      <c r="H7862" s="130" t="str">
        <f t="shared" si="244"/>
        <v>KT-990310</v>
      </c>
      <c r="I7862" s="130" t="str">
        <f t="shared" si="245"/>
        <v/>
      </c>
    </row>
    <row r="7863" spans="1:9" x14ac:dyDescent="0.15">
      <c r="A7863" s="130">
        <v>7861</v>
      </c>
      <c r="B7863" s="130" t="s">
        <v>9819</v>
      </c>
      <c r="C7863" s="130" t="s">
        <v>19769</v>
      </c>
      <c r="D7863" s="130">
        <v>10</v>
      </c>
      <c r="E7863" s="130" t="s">
        <v>12355</v>
      </c>
      <c r="F7863" s="130">
        <v>280170</v>
      </c>
      <c r="G7863" s="130">
        <v>309380</v>
      </c>
      <c r="H7863" s="130" t="str">
        <f t="shared" si="244"/>
        <v>KT-990311</v>
      </c>
      <c r="I7863" s="130" t="str">
        <f t="shared" si="245"/>
        <v/>
      </c>
    </row>
    <row r="7864" spans="1:9" x14ac:dyDescent="0.15">
      <c r="A7864" s="130">
        <v>7862</v>
      </c>
      <c r="B7864" s="130" t="s">
        <v>9820</v>
      </c>
      <c r="C7864" s="130" t="s">
        <v>19770</v>
      </c>
      <c r="D7864" s="130">
        <v>100</v>
      </c>
      <c r="E7864" s="130" t="s">
        <v>12372</v>
      </c>
      <c r="F7864" s="130">
        <v>172673.5</v>
      </c>
      <c r="G7864" s="130">
        <v>163673.5</v>
      </c>
      <c r="H7864" s="130" t="str">
        <f t="shared" si="244"/>
        <v>KT-990312</v>
      </c>
      <c r="I7864" s="130" t="str">
        <f t="shared" si="245"/>
        <v>AG</v>
      </c>
    </row>
    <row r="7865" spans="1:9" x14ac:dyDescent="0.15">
      <c r="A7865" s="130">
        <v>7863</v>
      </c>
      <c r="B7865" s="130" t="s">
        <v>9821</v>
      </c>
      <c r="C7865" s="130" t="s">
        <v>19771</v>
      </c>
      <c r="D7865" s="130">
        <v>200</v>
      </c>
      <c r="E7865" s="130" t="s">
        <v>19772</v>
      </c>
      <c r="F7865" s="130">
        <v>0</v>
      </c>
      <c r="G7865" s="130">
        <v>0</v>
      </c>
      <c r="H7865" s="130" t="str">
        <f t="shared" si="244"/>
        <v>KT-990313</v>
      </c>
      <c r="I7865" s="130" t="str">
        <f t="shared" si="245"/>
        <v/>
      </c>
    </row>
    <row r="7866" spans="1:9" x14ac:dyDescent="0.15">
      <c r="A7866" s="130">
        <v>7864</v>
      </c>
      <c r="B7866" s="130" t="s">
        <v>9822</v>
      </c>
      <c r="C7866" s="130" t="s">
        <v>19773</v>
      </c>
      <c r="D7866" s="130">
        <v>1</v>
      </c>
      <c r="E7866" s="130" t="s">
        <v>12370</v>
      </c>
      <c r="F7866" s="130">
        <v>342045.74</v>
      </c>
      <c r="G7866" s="130">
        <v>397205.16</v>
      </c>
      <c r="H7866" s="130" t="str">
        <f t="shared" si="244"/>
        <v>KT-990314</v>
      </c>
      <c r="I7866" s="130" t="str">
        <f t="shared" si="245"/>
        <v>AG</v>
      </c>
    </row>
    <row r="7867" spans="1:9" x14ac:dyDescent="0.15">
      <c r="A7867" s="130">
        <v>7865</v>
      </c>
      <c r="B7867" s="130" t="s">
        <v>9823</v>
      </c>
      <c r="C7867" s="130" t="s">
        <v>19774</v>
      </c>
      <c r="D7867" s="130">
        <v>1000</v>
      </c>
      <c r="E7867" s="130" t="s">
        <v>12372</v>
      </c>
      <c r="F7867" s="130">
        <v>5090000</v>
      </c>
      <c r="G7867" s="130">
        <v>6800000</v>
      </c>
      <c r="H7867" s="130" t="str">
        <f t="shared" si="244"/>
        <v>KT-990315</v>
      </c>
      <c r="I7867" s="130" t="str">
        <f t="shared" si="245"/>
        <v/>
      </c>
    </row>
    <row r="7868" spans="1:9" x14ac:dyDescent="0.15">
      <c r="A7868" s="130">
        <v>7866</v>
      </c>
      <c r="B7868" s="130" t="s">
        <v>9824</v>
      </c>
      <c r="C7868" s="130" t="s">
        <v>19775</v>
      </c>
      <c r="D7868" s="130">
        <v>1</v>
      </c>
      <c r="E7868" s="130" t="s">
        <v>12372</v>
      </c>
      <c r="F7868" s="130">
        <v>7350</v>
      </c>
      <c r="G7868" s="130">
        <v>7870</v>
      </c>
      <c r="H7868" s="130" t="str">
        <f t="shared" si="244"/>
        <v>KT-990316</v>
      </c>
      <c r="I7868" s="130" t="str">
        <f t="shared" si="245"/>
        <v/>
      </c>
    </row>
    <row r="7869" spans="1:9" x14ac:dyDescent="0.15">
      <c r="A7869" s="130">
        <v>7867</v>
      </c>
      <c r="B7869" s="130" t="s">
        <v>9825</v>
      </c>
      <c r="C7869" s="130" t="s">
        <v>19776</v>
      </c>
      <c r="H7869" s="130" t="str">
        <f t="shared" si="244"/>
        <v>KT-990317</v>
      </c>
      <c r="I7869" s="130" t="str">
        <f t="shared" si="245"/>
        <v/>
      </c>
    </row>
    <row r="7870" spans="1:9" x14ac:dyDescent="0.15">
      <c r="A7870" s="130">
        <v>7868</v>
      </c>
      <c r="B7870" s="130" t="s">
        <v>9826</v>
      </c>
      <c r="C7870" s="130" t="s">
        <v>19777</v>
      </c>
      <c r="D7870" s="130">
        <v>2500</v>
      </c>
      <c r="E7870" s="130" t="s">
        <v>12361</v>
      </c>
      <c r="F7870" s="130">
        <v>27910000</v>
      </c>
      <c r="G7870" s="130">
        <v>29500000</v>
      </c>
      <c r="H7870" s="130" t="str">
        <f t="shared" si="244"/>
        <v>KT-990318</v>
      </c>
      <c r="I7870" s="130" t="str">
        <f t="shared" si="245"/>
        <v>VG</v>
      </c>
    </row>
    <row r="7871" spans="1:9" x14ac:dyDescent="0.15">
      <c r="A7871" s="130">
        <v>7869</v>
      </c>
      <c r="B7871" s="130" t="s">
        <v>9827</v>
      </c>
      <c r="C7871" s="130" t="s">
        <v>19778</v>
      </c>
      <c r="D7871" s="130">
        <v>10</v>
      </c>
      <c r="E7871" s="130" t="s">
        <v>12355</v>
      </c>
      <c r="F7871" s="130">
        <v>528639</v>
      </c>
      <c r="G7871" s="130">
        <v>661080</v>
      </c>
      <c r="H7871" s="130" t="str">
        <f t="shared" si="244"/>
        <v>KT-990319</v>
      </c>
      <c r="I7871" s="130" t="str">
        <f t="shared" si="245"/>
        <v/>
      </c>
    </row>
    <row r="7872" spans="1:9" x14ac:dyDescent="0.15">
      <c r="A7872" s="130">
        <v>7870</v>
      </c>
      <c r="B7872" s="130" t="s">
        <v>9828</v>
      </c>
      <c r="C7872" s="130" t="s">
        <v>19779</v>
      </c>
      <c r="D7872" s="130">
        <v>1</v>
      </c>
      <c r="E7872" s="130" t="s">
        <v>12784</v>
      </c>
      <c r="F7872" s="130">
        <v>12150000</v>
      </c>
      <c r="G7872" s="130">
        <v>12670000</v>
      </c>
      <c r="H7872" s="130" t="str">
        <f t="shared" si="244"/>
        <v>KT-990320</v>
      </c>
      <c r="I7872" s="130" t="str">
        <f t="shared" si="245"/>
        <v>AG</v>
      </c>
    </row>
    <row r="7873" spans="1:9" x14ac:dyDescent="0.15">
      <c r="A7873" s="130">
        <v>7871</v>
      </c>
      <c r="B7873" s="130" t="s">
        <v>9829</v>
      </c>
      <c r="C7873" s="130" t="s">
        <v>19733</v>
      </c>
      <c r="H7873" s="130" t="str">
        <f t="shared" si="244"/>
        <v>KT-990321</v>
      </c>
      <c r="I7873" s="130" t="str">
        <f t="shared" si="245"/>
        <v/>
      </c>
    </row>
    <row r="7874" spans="1:9" x14ac:dyDescent="0.15">
      <c r="A7874" s="130">
        <v>7872</v>
      </c>
      <c r="B7874" s="130" t="s">
        <v>9830</v>
      </c>
      <c r="C7874" s="130" t="s">
        <v>19780</v>
      </c>
      <c r="D7874" s="130">
        <v>200</v>
      </c>
      <c r="E7874" s="130" t="s">
        <v>12355</v>
      </c>
      <c r="F7874" s="130">
        <v>1434800</v>
      </c>
      <c r="G7874" s="130">
        <v>2855600</v>
      </c>
      <c r="H7874" s="130" t="str">
        <f t="shared" si="244"/>
        <v>KT-990322</v>
      </c>
      <c r="I7874" s="130" t="str">
        <f t="shared" si="245"/>
        <v/>
      </c>
    </row>
    <row r="7875" spans="1:9" x14ac:dyDescent="0.15">
      <c r="A7875" s="130">
        <v>7873</v>
      </c>
      <c r="B7875" s="130" t="s">
        <v>9831</v>
      </c>
      <c r="C7875" s="130" t="s">
        <v>19781</v>
      </c>
      <c r="H7875" s="130" t="str">
        <f t="shared" si="244"/>
        <v>KT-990323</v>
      </c>
      <c r="I7875" s="130" t="str">
        <f t="shared" si="245"/>
        <v/>
      </c>
    </row>
    <row r="7876" spans="1:9" x14ac:dyDescent="0.15">
      <c r="A7876" s="130">
        <v>7874</v>
      </c>
      <c r="B7876" s="130" t="s">
        <v>9832</v>
      </c>
      <c r="C7876" s="130" t="s">
        <v>19782</v>
      </c>
      <c r="D7876" s="130">
        <v>1</v>
      </c>
      <c r="E7876" s="130" t="s">
        <v>13712</v>
      </c>
      <c r="F7876" s="130">
        <v>165120</v>
      </c>
      <c r="G7876" s="130">
        <v>218010</v>
      </c>
      <c r="H7876" s="130" t="str">
        <f t="shared" ref="H7876:H7939" si="246">LEFT(B7876,FIND("-",B7876)+6)</f>
        <v>KT-990324</v>
      </c>
      <c r="I7876" s="130" t="str">
        <f t="shared" ref="I7876:I7939" si="247">RIGHT(B7876,LEN(B7876)-FIND("-",B7876)-7)</f>
        <v>AG</v>
      </c>
    </row>
    <row r="7877" spans="1:9" x14ac:dyDescent="0.15">
      <c r="A7877" s="130">
        <v>7875</v>
      </c>
      <c r="B7877" s="130" t="s">
        <v>9833</v>
      </c>
      <c r="C7877" s="130" t="s">
        <v>19783</v>
      </c>
      <c r="D7877" s="130">
        <v>1872</v>
      </c>
      <c r="E7877" s="130" t="s">
        <v>12361</v>
      </c>
      <c r="F7877" s="130">
        <v>2200000</v>
      </c>
      <c r="G7877" s="130">
        <v>0</v>
      </c>
      <c r="H7877" s="130" t="str">
        <f t="shared" si="246"/>
        <v>KT-990325</v>
      </c>
      <c r="I7877" s="130" t="str">
        <f t="shared" si="247"/>
        <v/>
      </c>
    </row>
    <row r="7878" spans="1:9" x14ac:dyDescent="0.15">
      <c r="A7878" s="130">
        <v>7876</v>
      </c>
      <c r="B7878" s="130" t="s">
        <v>9834</v>
      </c>
      <c r="C7878" s="130" t="s">
        <v>19784</v>
      </c>
      <c r="D7878" s="130">
        <v>1</v>
      </c>
      <c r="E7878" s="130" t="s">
        <v>19785</v>
      </c>
      <c r="F7878" s="130">
        <v>78169824</v>
      </c>
      <c r="G7878" s="130">
        <v>91417730</v>
      </c>
      <c r="H7878" s="130" t="str">
        <f t="shared" si="246"/>
        <v>KT-990326</v>
      </c>
      <c r="I7878" s="130" t="str">
        <f t="shared" si="247"/>
        <v>AG</v>
      </c>
    </row>
    <row r="7879" spans="1:9" x14ac:dyDescent="0.15">
      <c r="A7879" s="130">
        <v>7877</v>
      </c>
      <c r="B7879" s="130" t="s">
        <v>9835</v>
      </c>
      <c r="C7879" s="130" t="s">
        <v>19786</v>
      </c>
      <c r="D7879" s="130">
        <v>5</v>
      </c>
      <c r="E7879" s="130" t="s">
        <v>12462</v>
      </c>
      <c r="F7879" s="130">
        <v>0</v>
      </c>
      <c r="G7879" s="130">
        <v>0</v>
      </c>
      <c r="H7879" s="130" t="str">
        <f t="shared" si="246"/>
        <v>KT-990327</v>
      </c>
      <c r="I7879" s="130" t="str">
        <f t="shared" si="247"/>
        <v/>
      </c>
    </row>
    <row r="7880" spans="1:9" x14ac:dyDescent="0.15">
      <c r="A7880" s="130">
        <v>7878</v>
      </c>
      <c r="B7880" s="130" t="s">
        <v>9836</v>
      </c>
      <c r="C7880" s="130" t="s">
        <v>19787</v>
      </c>
      <c r="D7880" s="130">
        <v>2500</v>
      </c>
      <c r="E7880" s="130" t="s">
        <v>12355</v>
      </c>
      <c r="F7880" s="130">
        <v>1673129000</v>
      </c>
      <c r="G7880" s="130">
        <v>1709129000</v>
      </c>
      <c r="H7880" s="130" t="str">
        <f t="shared" si="246"/>
        <v>KT-990328</v>
      </c>
      <c r="I7880" s="130" t="str">
        <f t="shared" si="247"/>
        <v>AG</v>
      </c>
    </row>
    <row r="7881" spans="1:9" x14ac:dyDescent="0.15">
      <c r="A7881" s="130">
        <v>7879</v>
      </c>
      <c r="B7881" s="130" t="s">
        <v>9837</v>
      </c>
      <c r="C7881" s="130" t="s">
        <v>19788</v>
      </c>
      <c r="D7881" s="130">
        <v>6</v>
      </c>
      <c r="E7881" s="130" t="s">
        <v>12569</v>
      </c>
      <c r="F7881" s="130">
        <v>382000</v>
      </c>
      <c r="G7881" s="130">
        <v>554800</v>
      </c>
      <c r="H7881" s="130" t="str">
        <f t="shared" si="246"/>
        <v>KT-990329</v>
      </c>
      <c r="I7881" s="130" t="str">
        <f t="shared" si="247"/>
        <v/>
      </c>
    </row>
    <row r="7882" spans="1:9" x14ac:dyDescent="0.15">
      <c r="A7882" s="130">
        <v>7880</v>
      </c>
      <c r="B7882" s="130" t="s">
        <v>9838</v>
      </c>
      <c r="C7882" s="130" t="s">
        <v>19789</v>
      </c>
      <c r="H7882" s="130" t="str">
        <f t="shared" si="246"/>
        <v>KT-990330</v>
      </c>
      <c r="I7882" s="130" t="str">
        <f t="shared" si="247"/>
        <v/>
      </c>
    </row>
    <row r="7883" spans="1:9" x14ac:dyDescent="0.15">
      <c r="A7883" s="130">
        <v>7881</v>
      </c>
      <c r="B7883" s="130" t="s">
        <v>9839</v>
      </c>
      <c r="C7883" s="130" t="s">
        <v>19789</v>
      </c>
      <c r="H7883" s="130" t="str">
        <f t="shared" si="246"/>
        <v>KT-990331</v>
      </c>
      <c r="I7883" s="130" t="str">
        <f t="shared" si="247"/>
        <v/>
      </c>
    </row>
    <row r="7884" spans="1:9" x14ac:dyDescent="0.15">
      <c r="A7884" s="130">
        <v>7882</v>
      </c>
      <c r="B7884" s="130" t="s">
        <v>9840</v>
      </c>
      <c r="C7884" s="130" t="s">
        <v>19790</v>
      </c>
      <c r="D7884" s="130">
        <v>0</v>
      </c>
      <c r="E7884" s="130" t="s">
        <v>13402</v>
      </c>
      <c r="F7884" s="130">
        <v>5408510</v>
      </c>
      <c r="G7884" s="130">
        <v>6637680</v>
      </c>
      <c r="H7884" s="130" t="str">
        <f t="shared" si="246"/>
        <v>KT-990332</v>
      </c>
      <c r="I7884" s="130" t="str">
        <f t="shared" si="247"/>
        <v/>
      </c>
    </row>
    <row r="7885" spans="1:9" x14ac:dyDescent="0.15">
      <c r="A7885" s="130">
        <v>7883</v>
      </c>
      <c r="B7885" s="130" t="s">
        <v>9841</v>
      </c>
      <c r="C7885" s="130" t="s">
        <v>19791</v>
      </c>
      <c r="D7885" s="130">
        <v>1</v>
      </c>
      <c r="E7885" s="130" t="s">
        <v>12368</v>
      </c>
      <c r="F7885" s="130">
        <v>48502</v>
      </c>
      <c r="G7885" s="130">
        <v>50800</v>
      </c>
      <c r="H7885" s="130" t="str">
        <f t="shared" si="246"/>
        <v>KT-990333</v>
      </c>
      <c r="I7885" s="130" t="str">
        <f t="shared" si="247"/>
        <v/>
      </c>
    </row>
    <row r="7886" spans="1:9" x14ac:dyDescent="0.15">
      <c r="A7886" s="130">
        <v>7884</v>
      </c>
      <c r="B7886" s="130" t="s">
        <v>9842</v>
      </c>
      <c r="C7886" s="130" t="s">
        <v>19792</v>
      </c>
      <c r="D7886" s="130">
        <v>1</v>
      </c>
      <c r="E7886" s="130" t="s">
        <v>12403</v>
      </c>
      <c r="F7886" s="130">
        <v>2556000</v>
      </c>
      <c r="G7886" s="130">
        <v>3080000</v>
      </c>
      <c r="H7886" s="130" t="str">
        <f t="shared" si="246"/>
        <v>KT-990334</v>
      </c>
      <c r="I7886" s="130" t="str">
        <f t="shared" si="247"/>
        <v>VG</v>
      </c>
    </row>
    <row r="7887" spans="1:9" x14ac:dyDescent="0.15">
      <c r="A7887" s="130">
        <v>7885</v>
      </c>
      <c r="B7887" s="130" t="s">
        <v>9843</v>
      </c>
      <c r="C7887" s="130" t="s">
        <v>19793</v>
      </c>
      <c r="D7887" s="130">
        <v>100</v>
      </c>
      <c r="E7887" s="130" t="s">
        <v>12372</v>
      </c>
      <c r="F7887" s="130">
        <v>2200000</v>
      </c>
      <c r="G7887" s="130">
        <v>1600000</v>
      </c>
      <c r="H7887" s="130" t="str">
        <f t="shared" si="246"/>
        <v>KT-990335</v>
      </c>
      <c r="I7887" s="130" t="str">
        <f t="shared" si="247"/>
        <v/>
      </c>
    </row>
    <row r="7888" spans="1:9" x14ac:dyDescent="0.15">
      <c r="A7888" s="130">
        <v>7886</v>
      </c>
      <c r="B7888" s="130" t="s">
        <v>9844</v>
      </c>
      <c r="C7888" s="130" t="s">
        <v>19794</v>
      </c>
      <c r="D7888" s="130">
        <v>20</v>
      </c>
      <c r="E7888" s="130" t="s">
        <v>12581</v>
      </c>
      <c r="F7888" s="130">
        <v>150000</v>
      </c>
      <c r="G7888" s="130">
        <v>234700</v>
      </c>
      <c r="H7888" s="130" t="str">
        <f t="shared" si="246"/>
        <v>KT-990336</v>
      </c>
      <c r="I7888" s="130" t="str">
        <f t="shared" si="247"/>
        <v/>
      </c>
    </row>
    <row r="7889" spans="1:9" x14ac:dyDescent="0.15">
      <c r="A7889" s="130">
        <v>7887</v>
      </c>
      <c r="B7889" s="130" t="s">
        <v>9845</v>
      </c>
      <c r="C7889" s="130" t="s">
        <v>19795</v>
      </c>
      <c r="H7889" s="130" t="str">
        <f t="shared" si="246"/>
        <v>KT-990337</v>
      </c>
      <c r="I7889" s="130" t="str">
        <f t="shared" si="247"/>
        <v/>
      </c>
    </row>
    <row r="7890" spans="1:9" x14ac:dyDescent="0.15">
      <c r="A7890" s="130">
        <v>7888</v>
      </c>
      <c r="B7890" s="130" t="s">
        <v>9846</v>
      </c>
      <c r="C7890" s="130" t="s">
        <v>19796</v>
      </c>
      <c r="D7890" s="130">
        <v>100</v>
      </c>
      <c r="E7890" s="130" t="s">
        <v>12372</v>
      </c>
      <c r="F7890" s="130">
        <v>1210800</v>
      </c>
      <c r="G7890" s="130">
        <v>1726217.4</v>
      </c>
      <c r="H7890" s="130" t="str">
        <f t="shared" si="246"/>
        <v>KT-990338</v>
      </c>
      <c r="I7890" s="130" t="str">
        <f t="shared" si="247"/>
        <v/>
      </c>
    </row>
    <row r="7891" spans="1:9" x14ac:dyDescent="0.15">
      <c r="A7891" s="130">
        <v>7889</v>
      </c>
      <c r="B7891" s="130" t="s">
        <v>9847</v>
      </c>
      <c r="C7891" s="130" t="s">
        <v>19797</v>
      </c>
      <c r="H7891" s="130" t="str">
        <f t="shared" si="246"/>
        <v>KT-990339</v>
      </c>
      <c r="I7891" s="130" t="str">
        <f t="shared" si="247"/>
        <v/>
      </c>
    </row>
    <row r="7892" spans="1:9" x14ac:dyDescent="0.15">
      <c r="A7892" s="130">
        <v>7890</v>
      </c>
      <c r="B7892" s="130" t="s">
        <v>9848</v>
      </c>
      <c r="C7892" s="130" t="s">
        <v>19798</v>
      </c>
      <c r="D7892" s="130">
        <v>1</v>
      </c>
      <c r="E7892" s="130" t="s">
        <v>12372</v>
      </c>
      <c r="F7892" s="130">
        <v>1000</v>
      </c>
      <c r="G7892" s="130">
        <v>300000</v>
      </c>
      <c r="H7892" s="130" t="str">
        <f t="shared" si="246"/>
        <v>KT-990340</v>
      </c>
      <c r="I7892" s="130" t="str">
        <f t="shared" si="247"/>
        <v/>
      </c>
    </row>
    <row r="7893" spans="1:9" x14ac:dyDescent="0.15">
      <c r="A7893" s="130">
        <v>7891</v>
      </c>
      <c r="B7893" s="130" t="s">
        <v>9849</v>
      </c>
      <c r="C7893" s="130" t="s">
        <v>19799</v>
      </c>
      <c r="D7893" s="130">
        <v>1</v>
      </c>
      <c r="E7893" s="130" t="s">
        <v>15472</v>
      </c>
      <c r="F7893" s="130">
        <v>300</v>
      </c>
      <c r="G7893" s="130">
        <v>280</v>
      </c>
      <c r="H7893" s="130" t="str">
        <f t="shared" si="246"/>
        <v>KT-990341</v>
      </c>
      <c r="I7893" s="130" t="str">
        <f t="shared" si="247"/>
        <v/>
      </c>
    </row>
    <row r="7894" spans="1:9" x14ac:dyDescent="0.15">
      <c r="A7894" s="130">
        <v>7892</v>
      </c>
      <c r="B7894" s="130" t="s">
        <v>9850</v>
      </c>
      <c r="H7894" s="130" t="str">
        <f t="shared" si="246"/>
        <v>KT-990342</v>
      </c>
      <c r="I7894" s="130" t="str">
        <f t="shared" si="247"/>
        <v/>
      </c>
    </row>
    <row r="7895" spans="1:9" x14ac:dyDescent="0.15">
      <c r="A7895" s="130">
        <v>7893</v>
      </c>
      <c r="B7895" s="130" t="s">
        <v>9851</v>
      </c>
      <c r="C7895" s="130" t="s">
        <v>19800</v>
      </c>
      <c r="D7895" s="130">
        <v>101250</v>
      </c>
      <c r="E7895" s="130" t="s">
        <v>12361</v>
      </c>
      <c r="F7895" s="130">
        <v>6835278000</v>
      </c>
      <c r="G7895" s="130">
        <v>7563768000</v>
      </c>
      <c r="H7895" s="130" t="str">
        <f t="shared" si="246"/>
        <v>KT-990343</v>
      </c>
      <c r="I7895" s="130" t="str">
        <f t="shared" si="247"/>
        <v>VG</v>
      </c>
    </row>
    <row r="7896" spans="1:9" x14ac:dyDescent="0.15">
      <c r="A7896" s="130">
        <v>7894</v>
      </c>
      <c r="B7896" s="130" t="s">
        <v>9852</v>
      </c>
      <c r="C7896" s="130" t="s">
        <v>19801</v>
      </c>
      <c r="H7896" s="130" t="str">
        <f t="shared" si="246"/>
        <v>KT-990344</v>
      </c>
      <c r="I7896" s="130" t="str">
        <f t="shared" si="247"/>
        <v/>
      </c>
    </row>
    <row r="7897" spans="1:9" x14ac:dyDescent="0.15">
      <c r="A7897" s="130">
        <v>7895</v>
      </c>
      <c r="B7897" s="130" t="s">
        <v>9853</v>
      </c>
      <c r="C7897" s="130" t="s">
        <v>19802</v>
      </c>
      <c r="H7897" s="130" t="str">
        <f t="shared" si="246"/>
        <v>KT-990345</v>
      </c>
      <c r="I7897" s="130" t="str">
        <f t="shared" si="247"/>
        <v/>
      </c>
    </row>
    <row r="7898" spans="1:9" x14ac:dyDescent="0.15">
      <c r="A7898" s="130">
        <v>7896</v>
      </c>
      <c r="B7898" s="130" t="s">
        <v>9854</v>
      </c>
      <c r="C7898" s="130" t="s">
        <v>19803</v>
      </c>
      <c r="H7898" s="130" t="str">
        <f t="shared" si="246"/>
        <v>KT-990346</v>
      </c>
      <c r="I7898" s="130" t="str">
        <f t="shared" si="247"/>
        <v/>
      </c>
    </row>
    <row r="7899" spans="1:9" x14ac:dyDescent="0.15">
      <c r="A7899" s="130">
        <v>7897</v>
      </c>
      <c r="B7899" s="130" t="s">
        <v>9855</v>
      </c>
      <c r="C7899" s="130" t="s">
        <v>19804</v>
      </c>
      <c r="D7899" s="130">
        <v>100</v>
      </c>
      <c r="E7899" s="130" t="s">
        <v>12372</v>
      </c>
      <c r="F7899" s="130">
        <v>680000</v>
      </c>
      <c r="G7899" s="130">
        <v>103627.6</v>
      </c>
      <c r="H7899" s="130" t="str">
        <f t="shared" si="246"/>
        <v>KT-990347</v>
      </c>
      <c r="I7899" s="130" t="str">
        <f t="shared" si="247"/>
        <v/>
      </c>
    </row>
    <row r="7900" spans="1:9" x14ac:dyDescent="0.15">
      <c r="A7900" s="130">
        <v>7898</v>
      </c>
      <c r="B7900" s="130" t="s">
        <v>9856</v>
      </c>
      <c r="C7900" s="130" t="s">
        <v>19805</v>
      </c>
      <c r="D7900" s="130">
        <v>100</v>
      </c>
      <c r="E7900" s="130" t="s">
        <v>12372</v>
      </c>
      <c r="F7900" s="130">
        <v>702982.5</v>
      </c>
      <c r="G7900" s="130">
        <v>154367</v>
      </c>
      <c r="H7900" s="130" t="str">
        <f t="shared" si="246"/>
        <v>KT-990348</v>
      </c>
      <c r="I7900" s="130" t="str">
        <f t="shared" si="247"/>
        <v>AG</v>
      </c>
    </row>
    <row r="7901" spans="1:9" x14ac:dyDescent="0.15">
      <c r="A7901" s="130">
        <v>7899</v>
      </c>
      <c r="B7901" s="130" t="s">
        <v>9857</v>
      </c>
      <c r="C7901" s="130" t="s">
        <v>16680</v>
      </c>
      <c r="D7901" s="130">
        <v>100</v>
      </c>
      <c r="E7901" s="130" t="s">
        <v>12372</v>
      </c>
      <c r="F7901" s="130">
        <v>1360000</v>
      </c>
      <c r="G7901" s="130">
        <v>175000</v>
      </c>
      <c r="H7901" s="130" t="str">
        <f t="shared" si="246"/>
        <v>KT-990349</v>
      </c>
      <c r="I7901" s="130" t="str">
        <f t="shared" si="247"/>
        <v>AG</v>
      </c>
    </row>
    <row r="7902" spans="1:9" x14ac:dyDescent="0.15">
      <c r="A7902" s="130">
        <v>7900</v>
      </c>
      <c r="B7902" s="130" t="s">
        <v>9858</v>
      </c>
      <c r="C7902" s="130" t="s">
        <v>19806</v>
      </c>
      <c r="D7902" s="130">
        <v>1000</v>
      </c>
      <c r="E7902" s="130" t="s">
        <v>12372</v>
      </c>
      <c r="F7902" s="130">
        <v>72860942</v>
      </c>
      <c r="G7902" s="130">
        <v>79804275.200000003</v>
      </c>
      <c r="H7902" s="130" t="str">
        <f t="shared" si="246"/>
        <v>KT-990350</v>
      </c>
      <c r="I7902" s="130" t="str">
        <f t="shared" si="247"/>
        <v>VG</v>
      </c>
    </row>
    <row r="7903" spans="1:9" x14ac:dyDescent="0.15">
      <c r="A7903" s="130">
        <v>7901</v>
      </c>
      <c r="B7903" s="130" t="s">
        <v>9859</v>
      </c>
      <c r="C7903" s="130" t="s">
        <v>19807</v>
      </c>
      <c r="D7903" s="130">
        <v>3000</v>
      </c>
      <c r="E7903" s="130" t="s">
        <v>12355</v>
      </c>
      <c r="F7903" s="130">
        <v>4120452000</v>
      </c>
      <c r="G7903" s="130">
        <v>4677938000</v>
      </c>
      <c r="H7903" s="130" t="str">
        <f t="shared" si="246"/>
        <v>KT-990351</v>
      </c>
      <c r="I7903" s="130" t="str">
        <f t="shared" si="247"/>
        <v/>
      </c>
    </row>
    <row r="7904" spans="1:9" x14ac:dyDescent="0.15">
      <c r="A7904" s="130">
        <v>7902</v>
      </c>
      <c r="B7904" s="130" t="s">
        <v>9860</v>
      </c>
      <c r="H7904" s="130" t="str">
        <f t="shared" si="246"/>
        <v>KT-990352</v>
      </c>
      <c r="I7904" s="130" t="str">
        <f t="shared" si="247"/>
        <v/>
      </c>
    </row>
    <row r="7905" spans="1:9" x14ac:dyDescent="0.15">
      <c r="A7905" s="130">
        <v>7903</v>
      </c>
      <c r="B7905" s="130" t="s">
        <v>9861</v>
      </c>
      <c r="C7905" s="130" t="s">
        <v>19767</v>
      </c>
      <c r="D7905" s="130">
        <v>1</v>
      </c>
      <c r="E7905" s="130" t="s">
        <v>12372</v>
      </c>
      <c r="F7905" s="130">
        <v>0</v>
      </c>
      <c r="G7905" s="130">
        <v>0</v>
      </c>
      <c r="H7905" s="130" t="str">
        <f t="shared" si="246"/>
        <v>KT-990353</v>
      </c>
      <c r="I7905" s="130" t="str">
        <f t="shared" si="247"/>
        <v/>
      </c>
    </row>
    <row r="7906" spans="1:9" x14ac:dyDescent="0.15">
      <c r="A7906" s="130">
        <v>7904</v>
      </c>
      <c r="B7906" s="130" t="s">
        <v>9862</v>
      </c>
      <c r="C7906" s="130" t="s">
        <v>19808</v>
      </c>
      <c r="D7906" s="130">
        <v>1</v>
      </c>
      <c r="E7906" s="130" t="s">
        <v>16942</v>
      </c>
      <c r="F7906" s="130">
        <v>14</v>
      </c>
      <c r="G7906" s="130">
        <v>2250</v>
      </c>
      <c r="H7906" s="130" t="str">
        <f t="shared" si="246"/>
        <v>KT-990354</v>
      </c>
      <c r="I7906" s="130" t="str">
        <f t="shared" si="247"/>
        <v/>
      </c>
    </row>
    <row r="7907" spans="1:9" x14ac:dyDescent="0.15">
      <c r="A7907" s="130">
        <v>7905</v>
      </c>
      <c r="B7907" s="130" t="s">
        <v>9863</v>
      </c>
      <c r="C7907" s="130" t="s">
        <v>19809</v>
      </c>
      <c r="D7907" s="130">
        <v>5000</v>
      </c>
      <c r="E7907" s="130" t="s">
        <v>12361</v>
      </c>
      <c r="F7907" s="130">
        <v>3250</v>
      </c>
      <c r="G7907" s="130">
        <v>3585</v>
      </c>
      <c r="H7907" s="130" t="str">
        <f t="shared" si="246"/>
        <v>KT-990355</v>
      </c>
      <c r="I7907" s="130" t="str">
        <f t="shared" si="247"/>
        <v>AG</v>
      </c>
    </row>
    <row r="7908" spans="1:9" x14ac:dyDescent="0.15">
      <c r="A7908" s="130">
        <v>7906</v>
      </c>
      <c r="B7908" s="130" t="s">
        <v>9864</v>
      </c>
      <c r="C7908" s="130" t="s">
        <v>19810</v>
      </c>
      <c r="D7908" s="130">
        <v>440</v>
      </c>
      <c r="E7908" s="130" t="s">
        <v>12368</v>
      </c>
      <c r="F7908" s="130">
        <v>119764040</v>
      </c>
      <c r="G7908" s="130">
        <v>112391840</v>
      </c>
      <c r="H7908" s="130" t="str">
        <f t="shared" si="246"/>
        <v>KT-990356</v>
      </c>
      <c r="I7908" s="130" t="str">
        <f t="shared" si="247"/>
        <v/>
      </c>
    </row>
    <row r="7909" spans="1:9" x14ac:dyDescent="0.15">
      <c r="A7909" s="130">
        <v>7907</v>
      </c>
      <c r="B7909" s="130" t="s">
        <v>9865</v>
      </c>
      <c r="C7909" s="130" t="s">
        <v>19811</v>
      </c>
      <c r="D7909" s="130">
        <v>1</v>
      </c>
      <c r="E7909" s="130" t="s">
        <v>12355</v>
      </c>
      <c r="F7909" s="130">
        <v>2387.1999999999998</v>
      </c>
      <c r="G7909" s="130">
        <v>1926.6</v>
      </c>
      <c r="H7909" s="130" t="str">
        <f t="shared" si="246"/>
        <v>KT-990357</v>
      </c>
      <c r="I7909" s="130" t="str">
        <f t="shared" si="247"/>
        <v/>
      </c>
    </row>
    <row r="7910" spans="1:9" x14ac:dyDescent="0.15">
      <c r="A7910" s="130">
        <v>7908</v>
      </c>
      <c r="B7910" s="130" t="s">
        <v>9866</v>
      </c>
      <c r="C7910" s="130" t="s">
        <v>19812</v>
      </c>
      <c r="D7910" s="130">
        <v>500</v>
      </c>
      <c r="E7910" s="130" t="s">
        <v>12368</v>
      </c>
      <c r="F7910" s="130">
        <v>52000000</v>
      </c>
      <c r="G7910" s="130">
        <v>75000000</v>
      </c>
      <c r="H7910" s="130" t="str">
        <f t="shared" si="246"/>
        <v>KT-990358</v>
      </c>
      <c r="I7910" s="130" t="str">
        <f t="shared" si="247"/>
        <v/>
      </c>
    </row>
    <row r="7911" spans="1:9" x14ac:dyDescent="0.15">
      <c r="A7911" s="130">
        <v>7909</v>
      </c>
      <c r="B7911" s="130" t="s">
        <v>9867</v>
      </c>
      <c r="C7911" s="130" t="s">
        <v>19813</v>
      </c>
      <c r="D7911" s="130">
        <v>13000000</v>
      </c>
      <c r="E7911" s="130" t="s">
        <v>19814</v>
      </c>
      <c r="F7911" s="130">
        <v>10000000</v>
      </c>
      <c r="G7911" s="130">
        <v>13000000</v>
      </c>
      <c r="H7911" s="130" t="str">
        <f t="shared" si="246"/>
        <v>KT-990359</v>
      </c>
      <c r="I7911" s="130" t="str">
        <f t="shared" si="247"/>
        <v/>
      </c>
    </row>
    <row r="7912" spans="1:9" x14ac:dyDescent="0.15">
      <c r="A7912" s="130">
        <v>7910</v>
      </c>
      <c r="B7912" s="130" t="s">
        <v>9868</v>
      </c>
      <c r="C7912" s="130" t="s">
        <v>19815</v>
      </c>
      <c r="D7912" s="130">
        <v>1000</v>
      </c>
      <c r="E7912" s="130" t="s">
        <v>12361</v>
      </c>
      <c r="F7912" s="130">
        <v>37328000</v>
      </c>
      <c r="G7912" s="130">
        <v>39996000</v>
      </c>
      <c r="H7912" s="130" t="str">
        <f t="shared" si="246"/>
        <v>KT-990360</v>
      </c>
      <c r="I7912" s="130" t="str">
        <f t="shared" si="247"/>
        <v>AG</v>
      </c>
    </row>
    <row r="7913" spans="1:9" x14ac:dyDescent="0.15">
      <c r="A7913" s="130">
        <v>7911</v>
      </c>
      <c r="B7913" s="130" t="s">
        <v>9869</v>
      </c>
      <c r="C7913" s="130" t="s">
        <v>19816</v>
      </c>
      <c r="D7913" s="130">
        <v>10</v>
      </c>
      <c r="E7913" s="130" t="s">
        <v>19817</v>
      </c>
      <c r="F7913" s="130">
        <v>600000</v>
      </c>
      <c r="G7913" s="130">
        <v>2000000</v>
      </c>
      <c r="H7913" s="130" t="str">
        <f t="shared" si="246"/>
        <v>KT-990361</v>
      </c>
      <c r="I7913" s="130" t="str">
        <f t="shared" si="247"/>
        <v/>
      </c>
    </row>
    <row r="7914" spans="1:9" x14ac:dyDescent="0.15">
      <c r="A7914" s="130">
        <v>7912</v>
      </c>
      <c r="B7914" s="130" t="s">
        <v>9870</v>
      </c>
      <c r="C7914" s="130" t="s">
        <v>19818</v>
      </c>
      <c r="D7914" s="130">
        <v>2000</v>
      </c>
      <c r="E7914" s="130" t="s">
        <v>12368</v>
      </c>
      <c r="F7914" s="130">
        <v>96363000</v>
      </c>
      <c r="G7914" s="130">
        <v>99840000</v>
      </c>
      <c r="H7914" s="130" t="str">
        <f t="shared" si="246"/>
        <v>KT-990362</v>
      </c>
      <c r="I7914" s="130" t="str">
        <f t="shared" si="247"/>
        <v>VG</v>
      </c>
    </row>
    <row r="7915" spans="1:9" x14ac:dyDescent="0.15">
      <c r="A7915" s="130">
        <v>7913</v>
      </c>
      <c r="B7915" s="130" t="s">
        <v>9871</v>
      </c>
      <c r="C7915" s="130" t="s">
        <v>15359</v>
      </c>
      <c r="H7915" s="130" t="str">
        <f t="shared" si="246"/>
        <v>KT-990363</v>
      </c>
      <c r="I7915" s="130" t="str">
        <f t="shared" si="247"/>
        <v/>
      </c>
    </row>
    <row r="7916" spans="1:9" x14ac:dyDescent="0.15">
      <c r="A7916" s="130">
        <v>7914</v>
      </c>
      <c r="B7916" s="130" t="s">
        <v>9872</v>
      </c>
      <c r="C7916" s="130" t="s">
        <v>19819</v>
      </c>
      <c r="D7916" s="130">
        <v>327.60000000000002</v>
      </c>
      <c r="E7916" s="130" t="s">
        <v>12372</v>
      </c>
      <c r="F7916" s="130">
        <v>93090018.549999997</v>
      </c>
      <c r="G7916" s="130">
        <v>166512111.59999999</v>
      </c>
      <c r="H7916" s="130" t="str">
        <f t="shared" si="246"/>
        <v>KT-990364</v>
      </c>
      <c r="I7916" s="130" t="str">
        <f t="shared" si="247"/>
        <v>AG</v>
      </c>
    </row>
    <row r="7917" spans="1:9" x14ac:dyDescent="0.15">
      <c r="A7917" s="130">
        <v>7915</v>
      </c>
      <c r="B7917" s="130" t="s">
        <v>9873</v>
      </c>
      <c r="C7917" s="130" t="s">
        <v>19820</v>
      </c>
      <c r="D7917" s="130">
        <v>1</v>
      </c>
      <c r="E7917" s="130" t="s">
        <v>18401</v>
      </c>
      <c r="F7917" s="130">
        <v>4680000000</v>
      </c>
      <c r="G7917" s="130">
        <v>5200000000</v>
      </c>
      <c r="H7917" s="130" t="str">
        <f t="shared" si="246"/>
        <v>KT-990365</v>
      </c>
      <c r="I7917" s="130" t="str">
        <f t="shared" si="247"/>
        <v/>
      </c>
    </row>
    <row r="7918" spans="1:9" x14ac:dyDescent="0.15">
      <c r="A7918" s="130">
        <v>7916</v>
      </c>
      <c r="B7918" s="130" t="s">
        <v>9874</v>
      </c>
      <c r="C7918" s="130" t="s">
        <v>19821</v>
      </c>
      <c r="H7918" s="130" t="str">
        <f t="shared" si="246"/>
        <v>KT-990366</v>
      </c>
      <c r="I7918" s="130" t="str">
        <f t="shared" si="247"/>
        <v/>
      </c>
    </row>
    <row r="7919" spans="1:9" x14ac:dyDescent="0.15">
      <c r="A7919" s="130">
        <v>7917</v>
      </c>
      <c r="B7919" s="130" t="s">
        <v>9875</v>
      </c>
      <c r="C7919" s="130" t="s">
        <v>388</v>
      </c>
      <c r="D7919" s="130">
        <v>100</v>
      </c>
      <c r="E7919" s="130" t="s">
        <v>12372</v>
      </c>
      <c r="F7919" s="130">
        <v>501300</v>
      </c>
      <c r="G7919" s="130">
        <v>400000</v>
      </c>
      <c r="H7919" s="130" t="str">
        <f t="shared" si="246"/>
        <v>KT-990367</v>
      </c>
      <c r="I7919" s="130" t="str">
        <f t="shared" si="247"/>
        <v>AG</v>
      </c>
    </row>
    <row r="7920" spans="1:9" x14ac:dyDescent="0.15">
      <c r="A7920" s="130">
        <v>7918</v>
      </c>
      <c r="B7920" s="130" t="s">
        <v>9876</v>
      </c>
      <c r="C7920" s="130" t="s">
        <v>19822</v>
      </c>
      <c r="H7920" s="130" t="str">
        <f t="shared" si="246"/>
        <v>KT-990368</v>
      </c>
      <c r="I7920" s="130" t="str">
        <f t="shared" si="247"/>
        <v/>
      </c>
    </row>
    <row r="7921" spans="1:9" x14ac:dyDescent="0.15">
      <c r="A7921" s="130">
        <v>7919</v>
      </c>
      <c r="B7921" s="130" t="s">
        <v>9877</v>
      </c>
      <c r="C7921" s="130" t="s">
        <v>19823</v>
      </c>
      <c r="D7921" s="130">
        <v>1</v>
      </c>
      <c r="E7921" s="130" t="s">
        <v>12402</v>
      </c>
      <c r="F7921" s="130">
        <v>0</v>
      </c>
      <c r="G7921" s="130">
        <v>0</v>
      </c>
      <c r="H7921" s="130" t="str">
        <f t="shared" si="246"/>
        <v>KT-990369</v>
      </c>
      <c r="I7921" s="130" t="str">
        <f t="shared" si="247"/>
        <v/>
      </c>
    </row>
    <row r="7922" spans="1:9" x14ac:dyDescent="0.15">
      <c r="A7922" s="130">
        <v>7920</v>
      </c>
      <c r="B7922" s="130" t="s">
        <v>9878</v>
      </c>
      <c r="C7922" s="130" t="s">
        <v>19824</v>
      </c>
      <c r="D7922" s="130">
        <v>1</v>
      </c>
      <c r="E7922" s="130" t="s">
        <v>12372</v>
      </c>
      <c r="F7922" s="130">
        <v>1100000</v>
      </c>
      <c r="G7922" s="130">
        <v>1900000</v>
      </c>
      <c r="H7922" s="130" t="str">
        <f t="shared" si="246"/>
        <v>KT-990370</v>
      </c>
      <c r="I7922" s="130" t="str">
        <f t="shared" si="247"/>
        <v>AG</v>
      </c>
    </row>
    <row r="7923" spans="1:9" x14ac:dyDescent="0.15">
      <c r="A7923" s="130">
        <v>7921</v>
      </c>
      <c r="B7923" s="130" t="s">
        <v>9879</v>
      </c>
      <c r="C7923" s="130" t="s">
        <v>19825</v>
      </c>
      <c r="D7923" s="130">
        <v>100</v>
      </c>
      <c r="E7923" s="130" t="s">
        <v>12368</v>
      </c>
      <c r="F7923" s="130">
        <v>1100000</v>
      </c>
      <c r="G7923" s="130">
        <v>500000</v>
      </c>
      <c r="H7923" s="130" t="str">
        <f t="shared" si="246"/>
        <v>KT-990371</v>
      </c>
      <c r="I7923" s="130" t="str">
        <f t="shared" si="247"/>
        <v>AG</v>
      </c>
    </row>
    <row r="7924" spans="1:9" x14ac:dyDescent="0.15">
      <c r="A7924" s="130">
        <v>7922</v>
      </c>
      <c r="B7924" s="130" t="s">
        <v>9880</v>
      </c>
      <c r="C7924" s="130" t="s">
        <v>19826</v>
      </c>
      <c r="D7924" s="130">
        <v>40</v>
      </c>
      <c r="E7924" s="130" t="s">
        <v>12370</v>
      </c>
      <c r="F7924" s="130">
        <v>60200</v>
      </c>
      <c r="G7924" s="130">
        <v>120000</v>
      </c>
      <c r="H7924" s="130" t="str">
        <f t="shared" si="246"/>
        <v>KT-990372</v>
      </c>
      <c r="I7924" s="130" t="str">
        <f t="shared" si="247"/>
        <v/>
      </c>
    </row>
    <row r="7925" spans="1:9" x14ac:dyDescent="0.15">
      <c r="A7925" s="130">
        <v>7923</v>
      </c>
      <c r="B7925" s="130" t="s">
        <v>9881</v>
      </c>
      <c r="C7925" s="130" t="s">
        <v>19827</v>
      </c>
      <c r="H7925" s="130" t="str">
        <f t="shared" si="246"/>
        <v>KT-990373</v>
      </c>
      <c r="I7925" s="130" t="str">
        <f t="shared" si="247"/>
        <v/>
      </c>
    </row>
    <row r="7926" spans="1:9" x14ac:dyDescent="0.15">
      <c r="A7926" s="130">
        <v>7924</v>
      </c>
      <c r="B7926" s="130" t="s">
        <v>9882</v>
      </c>
      <c r="C7926" s="130" t="s">
        <v>19828</v>
      </c>
      <c r="D7926" s="130">
        <v>400</v>
      </c>
      <c r="E7926" s="130" t="s">
        <v>19829</v>
      </c>
      <c r="F7926" s="130">
        <v>66550</v>
      </c>
      <c r="G7926" s="130">
        <v>214650</v>
      </c>
      <c r="H7926" s="130" t="str">
        <f t="shared" si="246"/>
        <v>KT-990374</v>
      </c>
      <c r="I7926" s="130" t="str">
        <f t="shared" si="247"/>
        <v/>
      </c>
    </row>
    <row r="7927" spans="1:9" x14ac:dyDescent="0.15">
      <c r="A7927" s="130">
        <v>7925</v>
      </c>
      <c r="B7927" s="130" t="s">
        <v>9883</v>
      </c>
      <c r="C7927" s="130" t="s">
        <v>19830</v>
      </c>
      <c r="D7927" s="130">
        <v>1</v>
      </c>
      <c r="E7927" s="130" t="s">
        <v>12372</v>
      </c>
      <c r="F7927" s="130">
        <v>2360</v>
      </c>
      <c r="G7927" s="130">
        <v>2230</v>
      </c>
      <c r="H7927" s="130" t="str">
        <f t="shared" si="246"/>
        <v>KT-990375</v>
      </c>
      <c r="I7927" s="130" t="str">
        <f t="shared" si="247"/>
        <v/>
      </c>
    </row>
    <row r="7928" spans="1:9" x14ac:dyDescent="0.15">
      <c r="A7928" s="130">
        <v>7926</v>
      </c>
      <c r="B7928" s="130" t="s">
        <v>9884</v>
      </c>
      <c r="C7928" s="130" t="s">
        <v>19831</v>
      </c>
      <c r="D7928" s="130">
        <v>360</v>
      </c>
      <c r="E7928" s="130" t="s">
        <v>12355</v>
      </c>
      <c r="F7928" s="130">
        <v>2201023200</v>
      </c>
      <c r="G7928" s="130">
        <v>2631037921</v>
      </c>
      <c r="H7928" s="130" t="str">
        <f t="shared" si="246"/>
        <v>KT-990376</v>
      </c>
      <c r="I7928" s="130" t="str">
        <f t="shared" si="247"/>
        <v/>
      </c>
    </row>
    <row r="7929" spans="1:9" x14ac:dyDescent="0.15">
      <c r="A7929" s="130">
        <v>7927</v>
      </c>
      <c r="B7929" s="130" t="s">
        <v>9885</v>
      </c>
      <c r="C7929" s="130" t="s">
        <v>19832</v>
      </c>
      <c r="H7929" s="130" t="str">
        <f t="shared" si="246"/>
        <v>KT-990377</v>
      </c>
      <c r="I7929" s="130" t="str">
        <f t="shared" si="247"/>
        <v/>
      </c>
    </row>
    <row r="7930" spans="1:9" x14ac:dyDescent="0.15">
      <c r="A7930" s="130">
        <v>7928</v>
      </c>
      <c r="B7930" s="130" t="s">
        <v>9886</v>
      </c>
      <c r="C7930" s="130" t="s">
        <v>19834</v>
      </c>
      <c r="H7930" s="130" t="str">
        <f t="shared" si="246"/>
        <v>KT-990378</v>
      </c>
      <c r="I7930" s="130" t="str">
        <f t="shared" si="247"/>
        <v/>
      </c>
    </row>
    <row r="7931" spans="1:9" x14ac:dyDescent="0.15">
      <c r="A7931" s="130">
        <v>7929</v>
      </c>
      <c r="B7931" s="130" t="s">
        <v>9887</v>
      </c>
      <c r="C7931" s="130" t="s">
        <v>19835</v>
      </c>
      <c r="D7931" s="130">
        <v>1</v>
      </c>
      <c r="E7931" s="130" t="s">
        <v>12372</v>
      </c>
      <c r="F7931" s="130">
        <v>9500</v>
      </c>
      <c r="G7931" s="130">
        <v>12470</v>
      </c>
      <c r="H7931" s="130" t="str">
        <f t="shared" si="246"/>
        <v>KT-990379</v>
      </c>
      <c r="I7931" s="130" t="str">
        <f t="shared" si="247"/>
        <v>AG</v>
      </c>
    </row>
    <row r="7932" spans="1:9" x14ac:dyDescent="0.15">
      <c r="A7932" s="130">
        <v>7930</v>
      </c>
      <c r="B7932" s="130" t="s">
        <v>9888</v>
      </c>
      <c r="C7932" s="130" t="s">
        <v>19836</v>
      </c>
      <c r="H7932" s="130" t="str">
        <f t="shared" si="246"/>
        <v>KT-990380</v>
      </c>
      <c r="I7932" s="130" t="str">
        <f t="shared" si="247"/>
        <v/>
      </c>
    </row>
    <row r="7933" spans="1:9" x14ac:dyDescent="0.15">
      <c r="A7933" s="130">
        <v>7931</v>
      </c>
      <c r="B7933" s="130" t="s">
        <v>9889</v>
      </c>
      <c r="C7933" s="130" t="s">
        <v>19837</v>
      </c>
      <c r="D7933" s="130">
        <v>1</v>
      </c>
      <c r="E7933" s="130" t="s">
        <v>12676</v>
      </c>
      <c r="F7933" s="130">
        <v>0</v>
      </c>
      <c r="G7933" s="130">
        <v>0</v>
      </c>
      <c r="H7933" s="130" t="str">
        <f t="shared" si="246"/>
        <v>KT-990381</v>
      </c>
      <c r="I7933" s="130" t="str">
        <f t="shared" si="247"/>
        <v/>
      </c>
    </row>
    <row r="7934" spans="1:9" x14ac:dyDescent="0.15">
      <c r="A7934" s="130">
        <v>7932</v>
      </c>
      <c r="B7934" s="130" t="s">
        <v>9890</v>
      </c>
      <c r="C7934" s="130" t="s">
        <v>19838</v>
      </c>
      <c r="H7934" s="130" t="str">
        <f t="shared" si="246"/>
        <v>KT-990382</v>
      </c>
      <c r="I7934" s="130" t="str">
        <f t="shared" si="247"/>
        <v/>
      </c>
    </row>
    <row r="7935" spans="1:9" x14ac:dyDescent="0.15">
      <c r="A7935" s="130">
        <v>7933</v>
      </c>
      <c r="B7935" s="130" t="s">
        <v>9891</v>
      </c>
      <c r="C7935" s="130" t="s">
        <v>19839</v>
      </c>
      <c r="D7935" s="130">
        <v>1</v>
      </c>
      <c r="E7935" s="130" t="s">
        <v>12355</v>
      </c>
      <c r="F7935" s="130">
        <v>2365</v>
      </c>
      <c r="G7935" s="130">
        <v>2480</v>
      </c>
      <c r="H7935" s="130" t="str">
        <f t="shared" si="246"/>
        <v>KT-990383</v>
      </c>
      <c r="I7935" s="130" t="str">
        <f t="shared" si="247"/>
        <v/>
      </c>
    </row>
    <row r="7936" spans="1:9" x14ac:dyDescent="0.15">
      <c r="A7936" s="130">
        <v>7934</v>
      </c>
      <c r="B7936" s="130" t="s">
        <v>9892</v>
      </c>
      <c r="C7936" s="130" t="s">
        <v>19840</v>
      </c>
      <c r="D7936" s="130">
        <v>1</v>
      </c>
      <c r="E7936" s="130" t="s">
        <v>19841</v>
      </c>
      <c r="F7936" s="130">
        <v>0</v>
      </c>
      <c r="G7936" s="130">
        <v>0</v>
      </c>
      <c r="H7936" s="130" t="str">
        <f t="shared" si="246"/>
        <v>KT-990384</v>
      </c>
      <c r="I7936" s="130" t="str">
        <f t="shared" si="247"/>
        <v/>
      </c>
    </row>
    <row r="7937" spans="1:9" x14ac:dyDescent="0.15">
      <c r="A7937" s="130">
        <v>7935</v>
      </c>
      <c r="B7937" s="130" t="s">
        <v>9893</v>
      </c>
      <c r="C7937" s="130" t="s">
        <v>19842</v>
      </c>
      <c r="H7937" s="130" t="str">
        <f t="shared" si="246"/>
        <v>KT-990385</v>
      </c>
      <c r="I7937" s="130" t="str">
        <f t="shared" si="247"/>
        <v/>
      </c>
    </row>
    <row r="7938" spans="1:9" x14ac:dyDescent="0.15">
      <c r="A7938" s="130">
        <v>7936</v>
      </c>
      <c r="B7938" s="130" t="s">
        <v>9894</v>
      </c>
      <c r="C7938" s="130" t="s">
        <v>19843</v>
      </c>
      <c r="D7938" s="130">
        <v>1000</v>
      </c>
      <c r="E7938" s="130" t="s">
        <v>12355</v>
      </c>
      <c r="F7938" s="130">
        <v>303000</v>
      </c>
      <c r="G7938" s="130">
        <v>282000</v>
      </c>
      <c r="H7938" s="130" t="str">
        <f t="shared" si="246"/>
        <v>KT-990386</v>
      </c>
      <c r="I7938" s="130" t="str">
        <f t="shared" si="247"/>
        <v>AG</v>
      </c>
    </row>
    <row r="7939" spans="1:9" x14ac:dyDescent="0.15">
      <c r="A7939" s="130">
        <v>7937</v>
      </c>
      <c r="B7939" s="130" t="s">
        <v>9895</v>
      </c>
      <c r="C7939" s="130" t="s">
        <v>19845</v>
      </c>
      <c r="H7939" s="130" t="str">
        <f t="shared" si="246"/>
        <v>KT-990387</v>
      </c>
      <c r="I7939" s="130" t="str">
        <f t="shared" si="247"/>
        <v/>
      </c>
    </row>
    <row r="7940" spans="1:9" x14ac:dyDescent="0.15">
      <c r="A7940" s="130">
        <v>7938</v>
      </c>
      <c r="B7940" s="130" t="s">
        <v>9896</v>
      </c>
      <c r="C7940" s="130" t="s">
        <v>19846</v>
      </c>
      <c r="D7940" s="130">
        <v>100</v>
      </c>
      <c r="E7940" s="130" t="s">
        <v>12372</v>
      </c>
      <c r="F7940" s="130">
        <v>3703950</v>
      </c>
      <c r="G7940" s="130">
        <v>1268400</v>
      </c>
      <c r="H7940" s="130" t="str">
        <f t="shared" ref="H7940:H8003" si="248">LEFT(B7940,FIND("-",B7940)+6)</f>
        <v>KT-990388</v>
      </c>
      <c r="I7940" s="130" t="str">
        <f t="shared" ref="I7940:I8003" si="249">RIGHT(B7940,LEN(B7940)-FIND("-",B7940)-7)</f>
        <v>AG</v>
      </c>
    </row>
    <row r="7941" spans="1:9" x14ac:dyDescent="0.15">
      <c r="A7941" s="130">
        <v>7939</v>
      </c>
      <c r="B7941" s="130" t="s">
        <v>9897</v>
      </c>
      <c r="C7941" s="130" t="s">
        <v>19848</v>
      </c>
      <c r="D7941" s="130">
        <v>1</v>
      </c>
      <c r="E7941" s="130" t="s">
        <v>12361</v>
      </c>
      <c r="F7941" s="130">
        <v>13500</v>
      </c>
      <c r="G7941" s="130">
        <v>12000</v>
      </c>
      <c r="H7941" s="130" t="str">
        <f t="shared" si="248"/>
        <v>KT-990389</v>
      </c>
      <c r="I7941" s="130" t="str">
        <f t="shared" si="249"/>
        <v/>
      </c>
    </row>
    <row r="7942" spans="1:9" x14ac:dyDescent="0.15">
      <c r="A7942" s="130">
        <v>7940</v>
      </c>
      <c r="B7942" s="130" t="s">
        <v>9898</v>
      </c>
      <c r="C7942" s="130" t="s">
        <v>19849</v>
      </c>
      <c r="H7942" s="130" t="str">
        <f t="shared" si="248"/>
        <v>KT-990390</v>
      </c>
      <c r="I7942" s="130" t="str">
        <f t="shared" si="249"/>
        <v/>
      </c>
    </row>
    <row r="7943" spans="1:9" x14ac:dyDescent="0.15">
      <c r="A7943" s="130">
        <v>7941</v>
      </c>
      <c r="B7943" s="130" t="s">
        <v>9899</v>
      </c>
      <c r="C7943" s="130" t="s">
        <v>19850</v>
      </c>
      <c r="D7943" s="130">
        <v>575</v>
      </c>
      <c r="E7943" s="130" t="s">
        <v>12361</v>
      </c>
      <c r="F7943" s="130">
        <v>435000000</v>
      </c>
      <c r="G7943" s="130">
        <v>467475000</v>
      </c>
      <c r="H7943" s="130" t="str">
        <f t="shared" si="248"/>
        <v>KT-990391</v>
      </c>
      <c r="I7943" s="130" t="str">
        <f t="shared" si="249"/>
        <v/>
      </c>
    </row>
    <row r="7944" spans="1:9" x14ac:dyDescent="0.15">
      <c r="A7944" s="130">
        <v>7942</v>
      </c>
      <c r="B7944" s="130" t="s">
        <v>9900</v>
      </c>
      <c r="C7944" s="130" t="s">
        <v>19851</v>
      </c>
      <c r="H7944" s="130" t="str">
        <f t="shared" si="248"/>
        <v>KT-990392</v>
      </c>
      <c r="I7944" s="130" t="str">
        <f t="shared" si="249"/>
        <v/>
      </c>
    </row>
    <row r="7945" spans="1:9" x14ac:dyDescent="0.15">
      <c r="A7945" s="130">
        <v>7943</v>
      </c>
      <c r="B7945" s="130" t="s">
        <v>9901</v>
      </c>
      <c r="C7945" s="130" t="s">
        <v>19852</v>
      </c>
      <c r="D7945" s="130">
        <v>100</v>
      </c>
      <c r="E7945" s="130" t="s">
        <v>12372</v>
      </c>
      <c r="F7945" s="130">
        <v>2019600</v>
      </c>
      <c r="G7945" s="130">
        <v>2015800</v>
      </c>
      <c r="H7945" s="130" t="str">
        <f t="shared" si="248"/>
        <v>KT-990393</v>
      </c>
      <c r="I7945" s="130" t="str">
        <f t="shared" si="249"/>
        <v/>
      </c>
    </row>
    <row r="7946" spans="1:9" x14ac:dyDescent="0.15">
      <c r="A7946" s="130">
        <v>7944</v>
      </c>
      <c r="B7946" s="130" t="s">
        <v>9902</v>
      </c>
      <c r="C7946" s="130" t="s">
        <v>19853</v>
      </c>
      <c r="D7946" s="130">
        <v>300</v>
      </c>
      <c r="E7946" s="130" t="s">
        <v>12372</v>
      </c>
      <c r="F7946" s="130">
        <v>1299000</v>
      </c>
      <c r="G7946" s="130">
        <v>1735500</v>
      </c>
      <c r="H7946" s="130" t="str">
        <f t="shared" si="248"/>
        <v>KT-990394</v>
      </c>
      <c r="I7946" s="130" t="str">
        <f t="shared" si="249"/>
        <v/>
      </c>
    </row>
    <row r="7947" spans="1:9" x14ac:dyDescent="0.15">
      <c r="A7947" s="130">
        <v>7945</v>
      </c>
      <c r="B7947" s="130" t="s">
        <v>9903</v>
      </c>
      <c r="C7947" s="130" t="s">
        <v>19854</v>
      </c>
      <c r="D7947" s="130">
        <v>1</v>
      </c>
      <c r="E7947" s="130" t="s">
        <v>12391</v>
      </c>
      <c r="F7947" s="130">
        <v>5050004</v>
      </c>
      <c r="G7947" s="130">
        <v>9090000</v>
      </c>
      <c r="H7947" s="130" t="str">
        <f t="shared" si="248"/>
        <v>KT-990395</v>
      </c>
      <c r="I7947" s="130" t="str">
        <f t="shared" si="249"/>
        <v/>
      </c>
    </row>
    <row r="7948" spans="1:9" x14ac:dyDescent="0.15">
      <c r="A7948" s="130">
        <v>7946</v>
      </c>
      <c r="B7948" s="130" t="s">
        <v>9904</v>
      </c>
      <c r="C7948" s="130" t="s">
        <v>19855</v>
      </c>
      <c r="D7948" s="130">
        <v>500</v>
      </c>
      <c r="E7948" s="130" t="s">
        <v>12355</v>
      </c>
      <c r="F7948" s="130">
        <v>950000</v>
      </c>
      <c r="G7948" s="130">
        <v>2500000</v>
      </c>
      <c r="H7948" s="130" t="str">
        <f t="shared" si="248"/>
        <v>KT-990396</v>
      </c>
      <c r="I7948" s="130" t="str">
        <f t="shared" si="249"/>
        <v/>
      </c>
    </row>
    <row r="7949" spans="1:9" x14ac:dyDescent="0.15">
      <c r="A7949" s="130">
        <v>7947</v>
      </c>
      <c r="B7949" s="130" t="s">
        <v>9905</v>
      </c>
      <c r="C7949" s="130" t="s">
        <v>19856</v>
      </c>
      <c r="D7949" s="130">
        <v>100</v>
      </c>
      <c r="E7949" s="130" t="s">
        <v>12372</v>
      </c>
      <c r="F7949" s="130">
        <v>1515800</v>
      </c>
      <c r="G7949" s="130">
        <v>2015800</v>
      </c>
      <c r="H7949" s="130" t="str">
        <f t="shared" si="248"/>
        <v>KT-990397</v>
      </c>
      <c r="I7949" s="130" t="str">
        <f t="shared" si="249"/>
        <v>VG</v>
      </c>
    </row>
    <row r="7950" spans="1:9" x14ac:dyDescent="0.15">
      <c r="A7950" s="130">
        <v>7948</v>
      </c>
      <c r="B7950" s="130" t="s">
        <v>9906</v>
      </c>
      <c r="C7950" s="130" t="s">
        <v>19857</v>
      </c>
      <c r="H7950" s="130" t="str">
        <f t="shared" si="248"/>
        <v>KT-990398</v>
      </c>
      <c r="I7950" s="130" t="str">
        <f t="shared" si="249"/>
        <v/>
      </c>
    </row>
    <row r="7951" spans="1:9" x14ac:dyDescent="0.15">
      <c r="A7951" s="130">
        <v>7949</v>
      </c>
      <c r="B7951" s="130" t="s">
        <v>9907</v>
      </c>
      <c r="C7951" s="130" t="s">
        <v>19858</v>
      </c>
      <c r="H7951" s="130" t="str">
        <f t="shared" si="248"/>
        <v>KT-990399</v>
      </c>
      <c r="I7951" s="130" t="str">
        <f t="shared" si="249"/>
        <v/>
      </c>
    </row>
    <row r="7952" spans="1:9" x14ac:dyDescent="0.15">
      <c r="A7952" s="130">
        <v>7950</v>
      </c>
      <c r="B7952" s="130" t="s">
        <v>9908</v>
      </c>
      <c r="C7952" s="130" t="s">
        <v>19859</v>
      </c>
      <c r="D7952" s="130">
        <v>800</v>
      </c>
      <c r="E7952" s="130" t="s">
        <v>12372</v>
      </c>
      <c r="F7952" s="130">
        <v>1200000</v>
      </c>
      <c r="G7952" s="130">
        <v>800000</v>
      </c>
      <c r="H7952" s="130" t="str">
        <f t="shared" si="248"/>
        <v>KT-990400</v>
      </c>
      <c r="I7952" s="130" t="str">
        <f t="shared" si="249"/>
        <v>AG</v>
      </c>
    </row>
    <row r="7953" spans="1:9" x14ac:dyDescent="0.15">
      <c r="A7953" s="130">
        <v>7951</v>
      </c>
      <c r="B7953" s="130" t="s">
        <v>9909</v>
      </c>
      <c r="C7953" s="130" t="s">
        <v>19247</v>
      </c>
      <c r="D7953" s="130">
        <v>5000</v>
      </c>
      <c r="E7953" s="130" t="s">
        <v>12355</v>
      </c>
      <c r="F7953" s="130">
        <v>73126969000</v>
      </c>
      <c r="G7953" s="130">
        <v>77123965500</v>
      </c>
      <c r="H7953" s="130" t="str">
        <f t="shared" si="248"/>
        <v>KT-990401</v>
      </c>
      <c r="I7953" s="130" t="str">
        <f t="shared" si="249"/>
        <v>AG</v>
      </c>
    </row>
    <row r="7954" spans="1:9" x14ac:dyDescent="0.15">
      <c r="A7954" s="130">
        <v>7952</v>
      </c>
      <c r="B7954" s="130" t="s">
        <v>9910</v>
      </c>
      <c r="C7954" s="130" t="s">
        <v>19860</v>
      </c>
      <c r="D7954" s="130">
        <v>100</v>
      </c>
      <c r="E7954" s="130" t="s">
        <v>12372</v>
      </c>
      <c r="F7954" s="130">
        <v>2005400</v>
      </c>
      <c r="G7954" s="130">
        <v>2512500</v>
      </c>
      <c r="H7954" s="130" t="str">
        <f t="shared" si="248"/>
        <v>KT-990402</v>
      </c>
      <c r="I7954" s="130" t="str">
        <f t="shared" si="249"/>
        <v>AG</v>
      </c>
    </row>
    <row r="7955" spans="1:9" x14ac:dyDescent="0.15">
      <c r="A7955" s="130">
        <v>7953</v>
      </c>
      <c r="B7955" s="130" t="s">
        <v>9911</v>
      </c>
      <c r="C7955" s="130" t="s">
        <v>19861</v>
      </c>
      <c r="D7955" s="130">
        <v>1</v>
      </c>
      <c r="E7955" s="130" t="s">
        <v>12497</v>
      </c>
      <c r="F7955" s="130">
        <v>2850000</v>
      </c>
      <c r="G7955" s="130">
        <v>1800000</v>
      </c>
      <c r="H7955" s="130" t="str">
        <f t="shared" si="248"/>
        <v>KT-990403</v>
      </c>
      <c r="I7955" s="130" t="str">
        <f t="shared" si="249"/>
        <v/>
      </c>
    </row>
    <row r="7956" spans="1:9" x14ac:dyDescent="0.15">
      <c r="A7956" s="130">
        <v>7954</v>
      </c>
      <c r="B7956" s="130" t="s">
        <v>9912</v>
      </c>
      <c r="C7956" s="130" t="s">
        <v>19862</v>
      </c>
      <c r="D7956" s="130">
        <v>1</v>
      </c>
      <c r="E7956" s="130" t="s">
        <v>12391</v>
      </c>
      <c r="F7956" s="130">
        <v>103800000</v>
      </c>
      <c r="G7956" s="130">
        <v>247000000</v>
      </c>
      <c r="H7956" s="130" t="str">
        <f t="shared" si="248"/>
        <v>KT-990404</v>
      </c>
      <c r="I7956" s="130" t="str">
        <f t="shared" si="249"/>
        <v/>
      </c>
    </row>
    <row r="7957" spans="1:9" x14ac:dyDescent="0.15">
      <c r="A7957" s="130">
        <v>7955</v>
      </c>
      <c r="B7957" s="130" t="s">
        <v>9913</v>
      </c>
      <c r="C7957" s="130" t="s">
        <v>19863</v>
      </c>
      <c r="D7957" s="130">
        <v>1000</v>
      </c>
      <c r="E7957" s="130" t="s">
        <v>12368</v>
      </c>
      <c r="F7957" s="130">
        <v>2550000</v>
      </c>
      <c r="G7957" s="130">
        <v>20734000</v>
      </c>
      <c r="H7957" s="130" t="str">
        <f t="shared" si="248"/>
        <v>KT-990405</v>
      </c>
      <c r="I7957" s="130" t="str">
        <f t="shared" si="249"/>
        <v/>
      </c>
    </row>
    <row r="7958" spans="1:9" x14ac:dyDescent="0.15">
      <c r="A7958" s="130">
        <v>7956</v>
      </c>
      <c r="B7958" s="130" t="s">
        <v>9914</v>
      </c>
      <c r="C7958" s="130" t="s">
        <v>19864</v>
      </c>
      <c r="D7958" s="130">
        <v>1000</v>
      </c>
      <c r="E7958" s="130" t="s">
        <v>12372</v>
      </c>
      <c r="F7958" s="130">
        <v>2400000</v>
      </c>
      <c r="G7958" s="130">
        <v>3400000</v>
      </c>
      <c r="H7958" s="130" t="str">
        <f t="shared" si="248"/>
        <v>KT-990406</v>
      </c>
      <c r="I7958" s="130" t="str">
        <f t="shared" si="249"/>
        <v/>
      </c>
    </row>
    <row r="7959" spans="1:9" x14ac:dyDescent="0.15">
      <c r="A7959" s="130">
        <v>7957</v>
      </c>
      <c r="B7959" s="130" t="s">
        <v>9915</v>
      </c>
      <c r="C7959" s="130" t="s">
        <v>12667</v>
      </c>
      <c r="D7959" s="130">
        <v>300</v>
      </c>
      <c r="E7959" s="130" t="s">
        <v>12368</v>
      </c>
      <c r="F7959" s="130">
        <v>1908900</v>
      </c>
      <c r="G7959" s="130">
        <v>3250330.8</v>
      </c>
      <c r="H7959" s="130" t="str">
        <f t="shared" si="248"/>
        <v>KT-990407</v>
      </c>
      <c r="I7959" s="130" t="str">
        <f t="shared" si="249"/>
        <v>VG</v>
      </c>
    </row>
    <row r="7960" spans="1:9" x14ac:dyDescent="0.15">
      <c r="A7960" s="130">
        <v>7958</v>
      </c>
      <c r="B7960" s="130" t="s">
        <v>9916</v>
      </c>
      <c r="C7960" s="130" t="s">
        <v>19865</v>
      </c>
      <c r="D7960" s="130">
        <v>1</v>
      </c>
      <c r="E7960" s="130" t="s">
        <v>12361</v>
      </c>
      <c r="F7960" s="130">
        <v>100</v>
      </c>
      <c r="G7960" s="130">
        <v>254</v>
      </c>
      <c r="H7960" s="130" t="str">
        <f t="shared" si="248"/>
        <v>KT-990408</v>
      </c>
      <c r="I7960" s="130" t="str">
        <f t="shared" si="249"/>
        <v/>
      </c>
    </row>
    <row r="7961" spans="1:9" x14ac:dyDescent="0.15">
      <c r="A7961" s="130">
        <v>7959</v>
      </c>
      <c r="B7961" s="130" t="s">
        <v>9917</v>
      </c>
      <c r="C7961" s="130" t="s">
        <v>19195</v>
      </c>
      <c r="D7961" s="130">
        <v>100</v>
      </c>
      <c r="E7961" s="130" t="s">
        <v>12372</v>
      </c>
      <c r="F7961" s="130">
        <v>2358452.6</v>
      </c>
      <c r="G7961" s="130">
        <v>2280704</v>
      </c>
      <c r="H7961" s="130" t="str">
        <f t="shared" si="248"/>
        <v>KT-990409</v>
      </c>
      <c r="I7961" s="130" t="str">
        <f t="shared" si="249"/>
        <v>VG</v>
      </c>
    </row>
    <row r="7962" spans="1:9" x14ac:dyDescent="0.15">
      <c r="A7962" s="130">
        <v>7960</v>
      </c>
      <c r="B7962" s="130" t="s">
        <v>9918</v>
      </c>
      <c r="C7962" s="130" t="s">
        <v>19866</v>
      </c>
      <c r="D7962" s="130">
        <v>1</v>
      </c>
      <c r="E7962" s="130" t="s">
        <v>12370</v>
      </c>
      <c r="F7962" s="130">
        <v>94400</v>
      </c>
      <c r="G7962" s="130">
        <v>118000</v>
      </c>
      <c r="H7962" s="130" t="str">
        <f t="shared" si="248"/>
        <v>KT-990410</v>
      </c>
      <c r="I7962" s="130" t="str">
        <f t="shared" si="249"/>
        <v/>
      </c>
    </row>
    <row r="7963" spans="1:9" x14ac:dyDescent="0.15">
      <c r="A7963" s="130">
        <v>7961</v>
      </c>
      <c r="B7963" s="130" t="s">
        <v>9919</v>
      </c>
      <c r="C7963" s="130" t="s">
        <v>19867</v>
      </c>
      <c r="D7963" s="130">
        <v>1.5</v>
      </c>
      <c r="E7963" s="130" t="s">
        <v>12462</v>
      </c>
      <c r="F7963" s="130">
        <v>1000000000</v>
      </c>
      <c r="G7963" s="130">
        <v>1053000000</v>
      </c>
      <c r="H7963" s="130" t="str">
        <f t="shared" si="248"/>
        <v>KT-990411</v>
      </c>
      <c r="I7963" s="130" t="str">
        <f t="shared" si="249"/>
        <v/>
      </c>
    </row>
    <row r="7964" spans="1:9" x14ac:dyDescent="0.15">
      <c r="A7964" s="130">
        <v>7962</v>
      </c>
      <c r="B7964" s="130" t="s">
        <v>9920</v>
      </c>
      <c r="C7964" s="130" t="s">
        <v>19868</v>
      </c>
      <c r="H7964" s="130" t="str">
        <f t="shared" si="248"/>
        <v>KT-990412</v>
      </c>
      <c r="I7964" s="130" t="str">
        <f t="shared" si="249"/>
        <v/>
      </c>
    </row>
    <row r="7965" spans="1:9" x14ac:dyDescent="0.15">
      <c r="A7965" s="130">
        <v>7963</v>
      </c>
      <c r="B7965" s="130" t="s">
        <v>9921</v>
      </c>
      <c r="C7965" s="130" t="s">
        <v>19869</v>
      </c>
      <c r="H7965" s="130" t="str">
        <f t="shared" si="248"/>
        <v>KT-990413</v>
      </c>
      <c r="I7965" s="130" t="str">
        <f t="shared" si="249"/>
        <v/>
      </c>
    </row>
    <row r="7966" spans="1:9" x14ac:dyDescent="0.15">
      <c r="A7966" s="130">
        <v>7964</v>
      </c>
      <c r="B7966" s="130" t="s">
        <v>9922</v>
      </c>
      <c r="C7966" s="130" t="s">
        <v>19870</v>
      </c>
      <c r="D7966" s="130">
        <v>1</v>
      </c>
      <c r="E7966" s="130" t="s">
        <v>12372</v>
      </c>
      <c r="F7966" s="130">
        <v>1927</v>
      </c>
      <c r="G7966" s="130">
        <v>3142</v>
      </c>
      <c r="H7966" s="130" t="str">
        <f t="shared" si="248"/>
        <v>KT-990414</v>
      </c>
      <c r="I7966" s="130" t="str">
        <f t="shared" si="249"/>
        <v/>
      </c>
    </row>
    <row r="7967" spans="1:9" x14ac:dyDescent="0.15">
      <c r="A7967" s="130">
        <v>7965</v>
      </c>
      <c r="B7967" s="130" t="s">
        <v>9923</v>
      </c>
      <c r="C7967" s="130" t="s">
        <v>19871</v>
      </c>
      <c r="D7967" s="130">
        <v>10</v>
      </c>
      <c r="E7967" s="130" t="s">
        <v>12355</v>
      </c>
      <c r="F7967" s="130">
        <v>2450000</v>
      </c>
      <c r="G7967" s="130">
        <v>2733270</v>
      </c>
      <c r="H7967" s="130" t="str">
        <f t="shared" si="248"/>
        <v>KT-990415</v>
      </c>
      <c r="I7967" s="130" t="str">
        <f t="shared" si="249"/>
        <v/>
      </c>
    </row>
    <row r="7968" spans="1:9" x14ac:dyDescent="0.15">
      <c r="A7968" s="130">
        <v>7966</v>
      </c>
      <c r="B7968" s="130" t="s">
        <v>9924</v>
      </c>
      <c r="C7968" s="130" t="s">
        <v>19872</v>
      </c>
      <c r="D7968" s="130">
        <v>100</v>
      </c>
      <c r="E7968" s="130" t="s">
        <v>12490</v>
      </c>
      <c r="F7968" s="130">
        <v>60000000</v>
      </c>
      <c r="G7968" s="130">
        <v>40000000</v>
      </c>
      <c r="H7968" s="130" t="str">
        <f t="shared" si="248"/>
        <v>KT-990416</v>
      </c>
      <c r="I7968" s="130" t="str">
        <f t="shared" si="249"/>
        <v/>
      </c>
    </row>
    <row r="7969" spans="1:9" x14ac:dyDescent="0.15">
      <c r="A7969" s="130">
        <v>7967</v>
      </c>
      <c r="B7969" s="130" t="s">
        <v>9925</v>
      </c>
      <c r="C7969" s="130" t="s">
        <v>19873</v>
      </c>
      <c r="H7969" s="130" t="str">
        <f t="shared" si="248"/>
        <v>KT-990417</v>
      </c>
      <c r="I7969" s="130" t="str">
        <f t="shared" si="249"/>
        <v/>
      </c>
    </row>
    <row r="7970" spans="1:9" x14ac:dyDescent="0.15">
      <c r="A7970" s="130">
        <v>7968</v>
      </c>
      <c r="B7970" s="130" t="s">
        <v>9926</v>
      </c>
      <c r="C7970" s="130" t="s">
        <v>19874</v>
      </c>
      <c r="H7970" s="130" t="str">
        <f t="shared" si="248"/>
        <v>KT-990418</v>
      </c>
      <c r="I7970" s="130" t="str">
        <f t="shared" si="249"/>
        <v/>
      </c>
    </row>
    <row r="7971" spans="1:9" x14ac:dyDescent="0.15">
      <c r="A7971" s="130">
        <v>7969</v>
      </c>
      <c r="B7971" s="130" t="s">
        <v>9927</v>
      </c>
      <c r="C7971" s="130" t="s">
        <v>19875</v>
      </c>
      <c r="D7971" s="130">
        <v>1</v>
      </c>
      <c r="E7971" s="130" t="s">
        <v>12490</v>
      </c>
      <c r="F7971" s="130">
        <v>6000000</v>
      </c>
      <c r="G7971" s="130">
        <v>10000000</v>
      </c>
      <c r="H7971" s="130" t="str">
        <f t="shared" si="248"/>
        <v>KT-990419</v>
      </c>
      <c r="I7971" s="130" t="str">
        <f t="shared" si="249"/>
        <v/>
      </c>
    </row>
    <row r="7972" spans="1:9" x14ac:dyDescent="0.15">
      <c r="A7972" s="130">
        <v>7970</v>
      </c>
      <c r="B7972" s="130" t="s">
        <v>9928</v>
      </c>
      <c r="C7972" s="130" t="s">
        <v>19876</v>
      </c>
      <c r="D7972" s="130">
        <v>1000</v>
      </c>
      <c r="E7972" s="130" t="s">
        <v>12355</v>
      </c>
      <c r="F7972" s="130">
        <v>918400</v>
      </c>
      <c r="G7972" s="130">
        <v>1866800</v>
      </c>
      <c r="H7972" s="130" t="str">
        <f t="shared" si="248"/>
        <v>KT-990420</v>
      </c>
      <c r="I7972" s="130" t="str">
        <f t="shared" si="249"/>
        <v/>
      </c>
    </row>
    <row r="7973" spans="1:9" x14ac:dyDescent="0.15">
      <c r="A7973" s="130">
        <v>7971</v>
      </c>
      <c r="B7973" s="130" t="s">
        <v>9929</v>
      </c>
      <c r="C7973" s="130" t="s">
        <v>19877</v>
      </c>
      <c r="D7973" s="130">
        <v>1</v>
      </c>
      <c r="E7973" s="130" t="s">
        <v>12676</v>
      </c>
      <c r="F7973" s="130">
        <v>41700</v>
      </c>
      <c r="G7973" s="130">
        <v>46700</v>
      </c>
      <c r="H7973" s="130" t="str">
        <f t="shared" si="248"/>
        <v>KT-990421</v>
      </c>
      <c r="I7973" s="130" t="str">
        <f t="shared" si="249"/>
        <v>VG</v>
      </c>
    </row>
    <row r="7974" spans="1:9" x14ac:dyDescent="0.15">
      <c r="A7974" s="130">
        <v>7972</v>
      </c>
      <c r="B7974" s="130" t="s">
        <v>9930</v>
      </c>
      <c r="C7974" s="130" t="s">
        <v>19878</v>
      </c>
      <c r="D7974" s="130">
        <v>5</v>
      </c>
      <c r="E7974" s="130" t="s">
        <v>16065</v>
      </c>
      <c r="F7974" s="130">
        <v>2053333</v>
      </c>
      <c r="G7974" s="130">
        <v>3700000</v>
      </c>
      <c r="H7974" s="130" t="str">
        <f t="shared" si="248"/>
        <v>KT-990422</v>
      </c>
      <c r="I7974" s="130" t="str">
        <f t="shared" si="249"/>
        <v/>
      </c>
    </row>
    <row r="7975" spans="1:9" x14ac:dyDescent="0.15">
      <c r="A7975" s="130">
        <v>7973</v>
      </c>
      <c r="B7975" s="130" t="s">
        <v>9931</v>
      </c>
      <c r="C7975" s="130" t="s">
        <v>16962</v>
      </c>
      <c r="D7975" s="130">
        <v>15</v>
      </c>
      <c r="E7975" s="130" t="s">
        <v>14082</v>
      </c>
      <c r="F7975" s="130">
        <v>3560000</v>
      </c>
      <c r="G7975" s="130">
        <v>13540000</v>
      </c>
      <c r="H7975" s="130" t="str">
        <f t="shared" si="248"/>
        <v>KT-990423</v>
      </c>
      <c r="I7975" s="130" t="str">
        <f t="shared" si="249"/>
        <v/>
      </c>
    </row>
    <row r="7976" spans="1:9" x14ac:dyDescent="0.15">
      <c r="A7976" s="130">
        <v>7974</v>
      </c>
      <c r="B7976" s="130" t="s">
        <v>9932</v>
      </c>
      <c r="C7976" s="130" t="s">
        <v>19879</v>
      </c>
      <c r="D7976" s="130">
        <v>10</v>
      </c>
      <c r="E7976" s="130" t="s">
        <v>17530</v>
      </c>
      <c r="F7976" s="130">
        <v>97000000</v>
      </c>
      <c r="G7976" s="130">
        <v>189500000</v>
      </c>
      <c r="H7976" s="130" t="str">
        <f t="shared" si="248"/>
        <v>KT-990424</v>
      </c>
      <c r="I7976" s="130" t="str">
        <f t="shared" si="249"/>
        <v/>
      </c>
    </row>
    <row r="7977" spans="1:9" x14ac:dyDescent="0.15">
      <c r="A7977" s="130">
        <v>7975</v>
      </c>
      <c r="B7977" s="130" t="s">
        <v>9933</v>
      </c>
      <c r="C7977" s="130" t="s">
        <v>19880</v>
      </c>
      <c r="D7977" s="130">
        <v>1</v>
      </c>
      <c r="E7977" s="130" t="s">
        <v>12391</v>
      </c>
      <c r="F7977" s="130">
        <v>2000000</v>
      </c>
      <c r="G7977" s="130">
        <v>2400000</v>
      </c>
      <c r="H7977" s="130" t="str">
        <f t="shared" si="248"/>
        <v>KT-990425</v>
      </c>
      <c r="I7977" s="130" t="str">
        <f t="shared" si="249"/>
        <v/>
      </c>
    </row>
    <row r="7978" spans="1:9" x14ac:dyDescent="0.15">
      <c r="A7978" s="130">
        <v>7976</v>
      </c>
      <c r="B7978" s="130" t="s">
        <v>9934</v>
      </c>
      <c r="C7978" s="130" t="s">
        <v>19881</v>
      </c>
      <c r="D7978" s="130">
        <v>1</v>
      </c>
      <c r="E7978" s="130" t="s">
        <v>12462</v>
      </c>
      <c r="F7978" s="130">
        <v>6747000</v>
      </c>
      <c r="G7978" s="130">
        <v>8534700</v>
      </c>
      <c r="H7978" s="130" t="str">
        <f t="shared" si="248"/>
        <v>KT-990426</v>
      </c>
      <c r="I7978" s="130" t="str">
        <f t="shared" si="249"/>
        <v/>
      </c>
    </row>
    <row r="7979" spans="1:9" x14ac:dyDescent="0.15">
      <c r="A7979" s="130">
        <v>7977</v>
      </c>
      <c r="B7979" s="130" t="s">
        <v>9935</v>
      </c>
      <c r="C7979" s="130" t="s">
        <v>19882</v>
      </c>
      <c r="D7979" s="130">
        <v>799</v>
      </c>
      <c r="E7979" s="130" t="s">
        <v>19883</v>
      </c>
      <c r="F7979" s="130">
        <v>59600</v>
      </c>
      <c r="G7979" s="130">
        <v>117000</v>
      </c>
      <c r="H7979" s="130" t="str">
        <f t="shared" si="248"/>
        <v>KT-990427</v>
      </c>
      <c r="I7979" s="130" t="str">
        <f t="shared" si="249"/>
        <v/>
      </c>
    </row>
    <row r="7980" spans="1:9" x14ac:dyDescent="0.15">
      <c r="A7980" s="130">
        <v>7978</v>
      </c>
      <c r="B7980" s="130" t="s">
        <v>9936</v>
      </c>
      <c r="C7980" s="130" t="s">
        <v>19884</v>
      </c>
      <c r="H7980" s="130" t="str">
        <f t="shared" si="248"/>
        <v>KT-990428</v>
      </c>
      <c r="I7980" s="130" t="str">
        <f t="shared" si="249"/>
        <v/>
      </c>
    </row>
    <row r="7981" spans="1:9" x14ac:dyDescent="0.15">
      <c r="A7981" s="130">
        <v>7979</v>
      </c>
      <c r="B7981" s="130" t="s">
        <v>9937</v>
      </c>
      <c r="C7981" s="130" t="s">
        <v>19885</v>
      </c>
      <c r="H7981" s="130" t="str">
        <f t="shared" si="248"/>
        <v>KT-990429</v>
      </c>
      <c r="I7981" s="130" t="str">
        <f t="shared" si="249"/>
        <v/>
      </c>
    </row>
    <row r="7982" spans="1:9" x14ac:dyDescent="0.15">
      <c r="A7982" s="130">
        <v>7980</v>
      </c>
      <c r="B7982" s="130" t="s">
        <v>9938</v>
      </c>
      <c r="C7982" s="130" t="s">
        <v>19886</v>
      </c>
      <c r="D7982" s="130">
        <v>100</v>
      </c>
      <c r="E7982" s="130" t="s">
        <v>12372</v>
      </c>
      <c r="F7982" s="130">
        <v>171000</v>
      </c>
      <c r="G7982" s="130">
        <v>112200</v>
      </c>
      <c r="H7982" s="130" t="str">
        <f t="shared" si="248"/>
        <v>KT-990430</v>
      </c>
      <c r="I7982" s="130" t="str">
        <f t="shared" si="249"/>
        <v/>
      </c>
    </row>
    <row r="7983" spans="1:9" x14ac:dyDescent="0.15">
      <c r="A7983" s="130">
        <v>7981</v>
      </c>
      <c r="B7983" s="130" t="s">
        <v>9939</v>
      </c>
      <c r="C7983" s="130" t="s">
        <v>19887</v>
      </c>
      <c r="D7983" s="130">
        <v>1</v>
      </c>
      <c r="E7983" s="130" t="s">
        <v>12355</v>
      </c>
      <c r="F7983" s="130">
        <v>29300</v>
      </c>
      <c r="G7983" s="130">
        <v>24747</v>
      </c>
      <c r="H7983" s="130" t="str">
        <f t="shared" si="248"/>
        <v>KT-990431</v>
      </c>
      <c r="I7983" s="130" t="str">
        <f t="shared" si="249"/>
        <v/>
      </c>
    </row>
    <row r="7984" spans="1:9" x14ac:dyDescent="0.15">
      <c r="A7984" s="130">
        <v>7982</v>
      </c>
      <c r="B7984" s="130" t="s">
        <v>9940</v>
      </c>
      <c r="C7984" s="130" t="s">
        <v>19888</v>
      </c>
      <c r="D7984" s="130">
        <v>10</v>
      </c>
      <c r="E7984" s="130" t="s">
        <v>12372</v>
      </c>
      <c r="F7984" s="130">
        <v>183900</v>
      </c>
      <c r="G7984" s="130">
        <v>262900</v>
      </c>
      <c r="H7984" s="130" t="str">
        <f t="shared" si="248"/>
        <v>KT-990432</v>
      </c>
      <c r="I7984" s="130" t="str">
        <f t="shared" si="249"/>
        <v>AG</v>
      </c>
    </row>
    <row r="7985" spans="1:9" x14ac:dyDescent="0.15">
      <c r="A7985" s="130">
        <v>7983</v>
      </c>
      <c r="B7985" s="130" t="s">
        <v>9941</v>
      </c>
      <c r="C7985" s="130" t="s">
        <v>19889</v>
      </c>
      <c r="H7985" s="130" t="str">
        <f t="shared" si="248"/>
        <v>KT-990433</v>
      </c>
      <c r="I7985" s="130" t="str">
        <f t="shared" si="249"/>
        <v/>
      </c>
    </row>
    <row r="7986" spans="1:9" x14ac:dyDescent="0.15">
      <c r="A7986" s="130">
        <v>7984</v>
      </c>
      <c r="B7986" s="130" t="s">
        <v>9942</v>
      </c>
      <c r="C7986" s="130" t="s">
        <v>19890</v>
      </c>
      <c r="D7986" s="130">
        <v>1</v>
      </c>
      <c r="E7986" s="130" t="s">
        <v>12403</v>
      </c>
      <c r="F7986" s="130">
        <v>126747500</v>
      </c>
      <c r="G7986" s="130">
        <v>153865000</v>
      </c>
      <c r="H7986" s="130" t="str">
        <f t="shared" si="248"/>
        <v>KT-990434</v>
      </c>
      <c r="I7986" s="130" t="str">
        <f t="shared" si="249"/>
        <v/>
      </c>
    </row>
    <row r="7987" spans="1:9" x14ac:dyDescent="0.15">
      <c r="A7987" s="130">
        <v>7985</v>
      </c>
      <c r="B7987" s="130" t="s">
        <v>9943</v>
      </c>
      <c r="C7987" s="130" t="s">
        <v>19891</v>
      </c>
      <c r="D7987" s="130">
        <v>1180</v>
      </c>
      <c r="E7987" s="130" t="s">
        <v>12355</v>
      </c>
      <c r="F7987" s="130">
        <v>0</v>
      </c>
      <c r="G7987" s="130">
        <v>0</v>
      </c>
      <c r="H7987" s="130" t="str">
        <f t="shared" si="248"/>
        <v>KT-990435</v>
      </c>
      <c r="I7987" s="130" t="str">
        <f t="shared" si="249"/>
        <v/>
      </c>
    </row>
    <row r="7988" spans="1:9" x14ac:dyDescent="0.15">
      <c r="A7988" s="130">
        <v>7986</v>
      </c>
      <c r="B7988" s="130" t="s">
        <v>9944</v>
      </c>
      <c r="C7988" s="130" t="s">
        <v>19892</v>
      </c>
      <c r="D7988" s="130">
        <v>100</v>
      </c>
      <c r="E7988" s="130" t="s">
        <v>16369</v>
      </c>
      <c r="F7988" s="130">
        <v>3690000</v>
      </c>
      <c r="G7988" s="130">
        <v>3200000</v>
      </c>
      <c r="H7988" s="130" t="str">
        <f t="shared" si="248"/>
        <v>KT-990436</v>
      </c>
      <c r="I7988" s="130" t="str">
        <f t="shared" si="249"/>
        <v>AG</v>
      </c>
    </row>
    <row r="7989" spans="1:9" x14ac:dyDescent="0.15">
      <c r="A7989" s="130">
        <v>7987</v>
      </c>
      <c r="B7989" s="130" t="s">
        <v>9945</v>
      </c>
      <c r="C7989" s="130" t="s">
        <v>19893</v>
      </c>
      <c r="D7989" s="130">
        <v>1000</v>
      </c>
      <c r="E7989" s="130" t="s">
        <v>12361</v>
      </c>
      <c r="F7989" s="130">
        <v>18044205</v>
      </c>
      <c r="G7989" s="130">
        <v>19195980.5</v>
      </c>
      <c r="H7989" s="130" t="str">
        <f t="shared" si="248"/>
        <v>KT-990437</v>
      </c>
      <c r="I7989" s="130" t="str">
        <f t="shared" si="249"/>
        <v/>
      </c>
    </row>
    <row r="7990" spans="1:9" x14ac:dyDescent="0.15">
      <c r="A7990" s="130">
        <v>7988</v>
      </c>
      <c r="B7990" s="130" t="s">
        <v>9946</v>
      </c>
      <c r="C7990" s="130" t="s">
        <v>19894</v>
      </c>
      <c r="D7990" s="130">
        <v>1</v>
      </c>
      <c r="E7990" s="130" t="s">
        <v>16394</v>
      </c>
      <c r="F7990" s="130">
        <v>3182.5</v>
      </c>
      <c r="G7990" s="130">
        <v>29099.5</v>
      </c>
      <c r="H7990" s="130" t="str">
        <f t="shared" si="248"/>
        <v>KT-990438</v>
      </c>
      <c r="I7990" s="130" t="str">
        <f t="shared" si="249"/>
        <v/>
      </c>
    </row>
    <row r="7991" spans="1:9" x14ac:dyDescent="0.15">
      <c r="A7991" s="130">
        <v>7989</v>
      </c>
      <c r="B7991" s="130" t="s">
        <v>9947</v>
      </c>
      <c r="C7991" s="130" t="s">
        <v>19895</v>
      </c>
      <c r="D7991" s="130">
        <v>300</v>
      </c>
      <c r="E7991" s="130" t="s">
        <v>12355</v>
      </c>
      <c r="F7991" s="130">
        <v>12977620</v>
      </c>
      <c r="G7991" s="130">
        <v>317360</v>
      </c>
      <c r="H7991" s="130" t="str">
        <f t="shared" si="248"/>
        <v>KT-990439</v>
      </c>
      <c r="I7991" s="130" t="str">
        <f t="shared" si="249"/>
        <v>AG</v>
      </c>
    </row>
    <row r="7992" spans="1:9" x14ac:dyDescent="0.15">
      <c r="A7992" s="130">
        <v>7990</v>
      </c>
      <c r="B7992" s="130" t="s">
        <v>9948</v>
      </c>
      <c r="C7992" s="130" t="s">
        <v>19896</v>
      </c>
      <c r="D7992" s="130">
        <v>20</v>
      </c>
      <c r="E7992" s="130" t="s">
        <v>12355</v>
      </c>
      <c r="F7992" s="130">
        <v>38000</v>
      </c>
      <c r="G7992" s="130">
        <v>45600</v>
      </c>
      <c r="H7992" s="130" t="str">
        <f t="shared" si="248"/>
        <v>KT-990440</v>
      </c>
      <c r="I7992" s="130" t="str">
        <f t="shared" si="249"/>
        <v/>
      </c>
    </row>
    <row r="7993" spans="1:9" x14ac:dyDescent="0.15">
      <c r="A7993" s="130">
        <v>7991</v>
      </c>
      <c r="B7993" s="130" t="s">
        <v>9949</v>
      </c>
      <c r="C7993" s="130" t="s">
        <v>19897</v>
      </c>
      <c r="D7993" s="130">
        <v>100</v>
      </c>
      <c r="E7993" s="130" t="s">
        <v>12361</v>
      </c>
      <c r="F7993" s="130">
        <v>42400</v>
      </c>
      <c r="G7993" s="130">
        <v>17700</v>
      </c>
      <c r="H7993" s="130" t="str">
        <f t="shared" si="248"/>
        <v>KT-990441</v>
      </c>
      <c r="I7993" s="130" t="str">
        <f t="shared" si="249"/>
        <v>AG</v>
      </c>
    </row>
    <row r="7994" spans="1:9" x14ac:dyDescent="0.15">
      <c r="A7994" s="130">
        <v>7992</v>
      </c>
      <c r="B7994" s="130" t="s">
        <v>9950</v>
      </c>
      <c r="C7994" s="130" t="s">
        <v>16439</v>
      </c>
      <c r="D7994" s="130">
        <v>30</v>
      </c>
      <c r="E7994" s="130" t="s">
        <v>12355</v>
      </c>
      <c r="F7994" s="130">
        <v>1050000</v>
      </c>
      <c r="G7994" s="130">
        <v>4500000</v>
      </c>
      <c r="H7994" s="130" t="str">
        <f t="shared" si="248"/>
        <v>KT-990442</v>
      </c>
      <c r="I7994" s="130" t="str">
        <f t="shared" si="249"/>
        <v/>
      </c>
    </row>
    <row r="7995" spans="1:9" x14ac:dyDescent="0.15">
      <c r="A7995" s="130">
        <v>7993</v>
      </c>
      <c r="B7995" s="130" t="s">
        <v>9951</v>
      </c>
      <c r="C7995" s="130" t="s">
        <v>19325</v>
      </c>
      <c r="D7995" s="130">
        <v>1</v>
      </c>
      <c r="E7995" s="130" t="s">
        <v>12361</v>
      </c>
      <c r="F7995" s="130">
        <v>51943</v>
      </c>
      <c r="G7995" s="130">
        <v>60005</v>
      </c>
      <c r="H7995" s="130" t="str">
        <f t="shared" si="248"/>
        <v>KT-990443</v>
      </c>
      <c r="I7995" s="130" t="str">
        <f t="shared" si="249"/>
        <v>VG</v>
      </c>
    </row>
    <row r="7996" spans="1:9" x14ac:dyDescent="0.15">
      <c r="A7996" s="130">
        <v>7994</v>
      </c>
      <c r="B7996" s="130" t="s">
        <v>9952</v>
      </c>
      <c r="C7996" s="130" t="s">
        <v>19898</v>
      </c>
      <c r="D7996" s="130">
        <v>1</v>
      </c>
      <c r="E7996" s="130" t="s">
        <v>12355</v>
      </c>
      <c r="F7996" s="130">
        <v>108052.04</v>
      </c>
      <c r="G7996" s="130">
        <v>137819</v>
      </c>
      <c r="H7996" s="130" t="str">
        <f t="shared" si="248"/>
        <v>KT-990444</v>
      </c>
      <c r="I7996" s="130" t="str">
        <f t="shared" si="249"/>
        <v>VG</v>
      </c>
    </row>
    <row r="7997" spans="1:9" x14ac:dyDescent="0.15">
      <c r="A7997" s="130">
        <v>7995</v>
      </c>
      <c r="B7997" s="130" t="s">
        <v>9953</v>
      </c>
      <c r="C7997" s="130" t="s">
        <v>19899</v>
      </c>
      <c r="D7997" s="130">
        <v>1000</v>
      </c>
      <c r="E7997" s="130" t="s">
        <v>12372</v>
      </c>
      <c r="F7997" s="130">
        <v>8275900</v>
      </c>
      <c r="G7997" s="130">
        <v>9115400</v>
      </c>
      <c r="H7997" s="130" t="str">
        <f t="shared" si="248"/>
        <v>KT-990445</v>
      </c>
      <c r="I7997" s="130" t="str">
        <f t="shared" si="249"/>
        <v/>
      </c>
    </row>
    <row r="7998" spans="1:9" x14ac:dyDescent="0.15">
      <c r="A7998" s="130">
        <v>7996</v>
      </c>
      <c r="B7998" s="130" t="s">
        <v>9954</v>
      </c>
      <c r="C7998" s="130" t="s">
        <v>19900</v>
      </c>
      <c r="D7998" s="130">
        <v>7000</v>
      </c>
      <c r="E7998" s="130" t="s">
        <v>12361</v>
      </c>
      <c r="F7998" s="130">
        <v>70000000</v>
      </c>
      <c r="G7998" s="130">
        <v>105000000</v>
      </c>
      <c r="H7998" s="130" t="str">
        <f t="shared" si="248"/>
        <v>KT-990446</v>
      </c>
      <c r="I7998" s="130" t="str">
        <f t="shared" si="249"/>
        <v/>
      </c>
    </row>
    <row r="7999" spans="1:9" x14ac:dyDescent="0.15">
      <c r="A7999" s="130">
        <v>7997</v>
      </c>
      <c r="B7999" s="130" t="s">
        <v>9955</v>
      </c>
      <c r="C7999" s="130" t="s">
        <v>19901</v>
      </c>
      <c r="H7999" s="130" t="str">
        <f t="shared" si="248"/>
        <v>KT-990447</v>
      </c>
      <c r="I7999" s="130" t="str">
        <f t="shared" si="249"/>
        <v/>
      </c>
    </row>
    <row r="8000" spans="1:9" x14ac:dyDescent="0.15">
      <c r="A8000" s="130">
        <v>7998</v>
      </c>
      <c r="B8000" s="130" t="s">
        <v>9956</v>
      </c>
      <c r="C8000" s="130" t="s">
        <v>19902</v>
      </c>
      <c r="D8000" s="130">
        <v>1</v>
      </c>
      <c r="E8000" s="130" t="s">
        <v>14832</v>
      </c>
      <c r="F8000" s="130">
        <v>39466430</v>
      </c>
      <c r="G8000" s="130">
        <v>43657400</v>
      </c>
      <c r="H8000" s="130" t="str">
        <f t="shared" si="248"/>
        <v>KT-990448</v>
      </c>
      <c r="I8000" s="130" t="str">
        <f t="shared" si="249"/>
        <v/>
      </c>
    </row>
    <row r="8001" spans="1:9" x14ac:dyDescent="0.15">
      <c r="A8001" s="130">
        <v>7999</v>
      </c>
      <c r="B8001" s="130" t="s">
        <v>9957</v>
      </c>
      <c r="C8001" s="130" t="s">
        <v>19903</v>
      </c>
      <c r="D8001" s="130">
        <v>1000</v>
      </c>
      <c r="E8001" s="130" t="s">
        <v>12368</v>
      </c>
      <c r="F8001" s="130">
        <v>14461000</v>
      </c>
      <c r="G8001" s="130">
        <v>16748076</v>
      </c>
      <c r="H8001" s="130" t="str">
        <f t="shared" si="248"/>
        <v>KT-990449</v>
      </c>
      <c r="I8001" s="130" t="str">
        <f t="shared" si="249"/>
        <v/>
      </c>
    </row>
    <row r="8002" spans="1:9" x14ac:dyDescent="0.15">
      <c r="A8002" s="130">
        <v>8000</v>
      </c>
      <c r="B8002" s="130" t="s">
        <v>9958</v>
      </c>
      <c r="C8002" s="130" t="s">
        <v>19904</v>
      </c>
      <c r="H8002" s="130" t="str">
        <f t="shared" si="248"/>
        <v>KT-990450</v>
      </c>
      <c r="I8002" s="130" t="str">
        <f t="shared" si="249"/>
        <v/>
      </c>
    </row>
    <row r="8003" spans="1:9" x14ac:dyDescent="0.15">
      <c r="A8003" s="130">
        <v>8001</v>
      </c>
      <c r="B8003" s="130" t="s">
        <v>9959</v>
      </c>
      <c r="C8003" s="130" t="s">
        <v>19905</v>
      </c>
      <c r="H8003" s="130" t="str">
        <f t="shared" si="248"/>
        <v>KT-990451</v>
      </c>
      <c r="I8003" s="130" t="str">
        <f t="shared" si="249"/>
        <v/>
      </c>
    </row>
    <row r="8004" spans="1:9" x14ac:dyDescent="0.15">
      <c r="A8004" s="130">
        <v>8002</v>
      </c>
      <c r="B8004" s="130" t="s">
        <v>9960</v>
      </c>
      <c r="C8004" s="130" t="s">
        <v>19905</v>
      </c>
      <c r="H8004" s="130" t="str">
        <f t="shared" ref="H8004:H8067" si="250">LEFT(B8004,FIND("-",B8004)+6)</f>
        <v>KT-990452</v>
      </c>
      <c r="I8004" s="130" t="str">
        <f t="shared" ref="I8004:I8067" si="251">RIGHT(B8004,LEN(B8004)-FIND("-",B8004)-7)</f>
        <v/>
      </c>
    </row>
    <row r="8005" spans="1:9" x14ac:dyDescent="0.15">
      <c r="A8005" s="130">
        <v>8003</v>
      </c>
      <c r="B8005" s="130" t="s">
        <v>9961</v>
      </c>
      <c r="C8005" s="130" t="s">
        <v>19906</v>
      </c>
      <c r="D8005" s="130">
        <v>10</v>
      </c>
      <c r="E8005" s="130" t="s">
        <v>12610</v>
      </c>
      <c r="F8005" s="130">
        <v>483701</v>
      </c>
      <c r="G8005" s="130">
        <v>483701</v>
      </c>
      <c r="H8005" s="130" t="str">
        <f t="shared" si="250"/>
        <v>KT-990453</v>
      </c>
      <c r="I8005" s="130" t="str">
        <f t="shared" si="251"/>
        <v/>
      </c>
    </row>
    <row r="8006" spans="1:9" x14ac:dyDescent="0.15">
      <c r="A8006" s="130">
        <v>8004</v>
      </c>
      <c r="B8006" s="130" t="s">
        <v>9962</v>
      </c>
      <c r="C8006" s="130" t="s">
        <v>16454</v>
      </c>
      <c r="D8006" s="130">
        <v>10</v>
      </c>
      <c r="E8006" s="130" t="s">
        <v>12372</v>
      </c>
      <c r="F8006" s="130">
        <v>341850</v>
      </c>
      <c r="G8006" s="130">
        <v>312015</v>
      </c>
      <c r="H8006" s="130" t="str">
        <f t="shared" si="250"/>
        <v>KT-990454</v>
      </c>
      <c r="I8006" s="130" t="str">
        <f t="shared" si="251"/>
        <v/>
      </c>
    </row>
    <row r="8007" spans="1:9" x14ac:dyDescent="0.15">
      <c r="A8007" s="130">
        <v>8005</v>
      </c>
      <c r="B8007" s="130" t="s">
        <v>9963</v>
      </c>
      <c r="C8007" s="130" t="s">
        <v>19907</v>
      </c>
      <c r="D8007" s="130">
        <v>1</v>
      </c>
      <c r="E8007" s="130" t="s">
        <v>12788</v>
      </c>
      <c r="F8007" s="130">
        <v>144000000</v>
      </c>
      <c r="G8007" s="130">
        <v>195000000</v>
      </c>
      <c r="H8007" s="130" t="str">
        <f t="shared" si="250"/>
        <v>KT-990455</v>
      </c>
      <c r="I8007" s="130" t="str">
        <f t="shared" si="251"/>
        <v>AG</v>
      </c>
    </row>
    <row r="8008" spans="1:9" x14ac:dyDescent="0.15">
      <c r="A8008" s="130">
        <v>8006</v>
      </c>
      <c r="B8008" s="130" t="s">
        <v>9964</v>
      </c>
      <c r="C8008" s="130" t="s">
        <v>19908</v>
      </c>
      <c r="D8008" s="130">
        <v>1</v>
      </c>
      <c r="E8008" s="130" t="s">
        <v>12457</v>
      </c>
      <c r="F8008" s="130">
        <v>1287797744</v>
      </c>
      <c r="G8008" s="130">
        <v>1394745550</v>
      </c>
      <c r="H8008" s="130" t="str">
        <f t="shared" si="250"/>
        <v>KT-990456</v>
      </c>
      <c r="I8008" s="130" t="str">
        <f t="shared" si="251"/>
        <v>AG</v>
      </c>
    </row>
    <row r="8009" spans="1:9" x14ac:dyDescent="0.15">
      <c r="A8009" s="130">
        <v>8007</v>
      </c>
      <c r="B8009" s="130" t="s">
        <v>9965</v>
      </c>
      <c r="C8009" s="130" t="s">
        <v>12423</v>
      </c>
      <c r="D8009" s="130">
        <v>100</v>
      </c>
      <c r="E8009" s="130" t="s">
        <v>12372</v>
      </c>
      <c r="F8009" s="130">
        <v>960000</v>
      </c>
      <c r="G8009" s="130">
        <v>940000</v>
      </c>
      <c r="H8009" s="130" t="str">
        <f t="shared" si="250"/>
        <v>KT-990457</v>
      </c>
      <c r="I8009" s="130" t="str">
        <f t="shared" si="251"/>
        <v/>
      </c>
    </row>
    <row r="8010" spans="1:9" x14ac:dyDescent="0.15">
      <c r="A8010" s="130">
        <v>8008</v>
      </c>
      <c r="B8010" s="130" t="s">
        <v>9966</v>
      </c>
      <c r="C8010" s="130" t="s">
        <v>12039</v>
      </c>
      <c r="D8010" s="130">
        <v>10</v>
      </c>
      <c r="E8010" s="130" t="s">
        <v>12355</v>
      </c>
      <c r="F8010" s="130">
        <v>122193</v>
      </c>
      <c r="G8010" s="130">
        <v>135599</v>
      </c>
      <c r="H8010" s="130" t="str">
        <f t="shared" si="250"/>
        <v>KT-990458</v>
      </c>
      <c r="I8010" s="130" t="str">
        <f t="shared" si="251"/>
        <v/>
      </c>
    </row>
    <row r="8011" spans="1:9" x14ac:dyDescent="0.15">
      <c r="A8011" s="130">
        <v>8009</v>
      </c>
      <c r="B8011" s="130" t="s">
        <v>9967</v>
      </c>
      <c r="C8011" s="130" t="s">
        <v>14145</v>
      </c>
      <c r="D8011" s="130">
        <v>100</v>
      </c>
      <c r="E8011" s="130" t="s">
        <v>12361</v>
      </c>
      <c r="F8011" s="130">
        <v>226600</v>
      </c>
      <c r="G8011" s="130">
        <v>254800</v>
      </c>
      <c r="H8011" s="130" t="str">
        <f t="shared" si="250"/>
        <v>KT-990459</v>
      </c>
      <c r="I8011" s="130" t="str">
        <f t="shared" si="251"/>
        <v>VG</v>
      </c>
    </row>
    <row r="8012" spans="1:9" x14ac:dyDescent="0.15">
      <c r="A8012" s="130">
        <v>8010</v>
      </c>
      <c r="B8012" s="130" t="s">
        <v>9968</v>
      </c>
      <c r="C8012" s="130" t="s">
        <v>19909</v>
      </c>
      <c r="D8012" s="130">
        <v>150</v>
      </c>
      <c r="E8012" s="130" t="s">
        <v>12355</v>
      </c>
      <c r="F8012" s="130">
        <v>239000000</v>
      </c>
      <c r="G8012" s="130">
        <v>300000000</v>
      </c>
      <c r="H8012" s="130" t="str">
        <f t="shared" si="250"/>
        <v>KT-990460</v>
      </c>
      <c r="I8012" s="130" t="str">
        <f t="shared" si="251"/>
        <v/>
      </c>
    </row>
    <row r="8013" spans="1:9" x14ac:dyDescent="0.15">
      <c r="A8013" s="130">
        <v>8011</v>
      </c>
      <c r="B8013" s="130" t="s">
        <v>9969</v>
      </c>
      <c r="C8013" s="130" t="s">
        <v>19910</v>
      </c>
      <c r="F8013" s="130">
        <v>0</v>
      </c>
      <c r="G8013" s="130">
        <v>0</v>
      </c>
      <c r="H8013" s="130" t="str">
        <f t="shared" si="250"/>
        <v>KT-990461</v>
      </c>
      <c r="I8013" s="130" t="str">
        <f t="shared" si="251"/>
        <v/>
      </c>
    </row>
    <row r="8014" spans="1:9" x14ac:dyDescent="0.15">
      <c r="A8014" s="130">
        <v>8012</v>
      </c>
      <c r="B8014" s="130" t="s">
        <v>9970</v>
      </c>
      <c r="C8014" s="130" t="s">
        <v>19831</v>
      </c>
      <c r="D8014" s="130">
        <v>640</v>
      </c>
      <c r="E8014" s="130" t="s">
        <v>12355</v>
      </c>
      <c r="F8014" s="130">
        <v>5137400000</v>
      </c>
      <c r="G8014" s="130">
        <v>5980387200</v>
      </c>
      <c r="H8014" s="130" t="str">
        <f t="shared" si="250"/>
        <v>KT-990462</v>
      </c>
      <c r="I8014" s="130" t="str">
        <f t="shared" si="251"/>
        <v/>
      </c>
    </row>
    <row r="8015" spans="1:9" x14ac:dyDescent="0.15">
      <c r="A8015" s="130">
        <v>8013</v>
      </c>
      <c r="B8015" s="130" t="s">
        <v>9971</v>
      </c>
      <c r="C8015" s="130" t="s">
        <v>19911</v>
      </c>
      <c r="D8015" s="130">
        <v>200</v>
      </c>
      <c r="E8015" s="130" t="s">
        <v>12355</v>
      </c>
      <c r="F8015" s="130">
        <v>73000</v>
      </c>
      <c r="G8015" s="130">
        <v>130000</v>
      </c>
      <c r="H8015" s="130" t="str">
        <f t="shared" si="250"/>
        <v>KT-990463</v>
      </c>
      <c r="I8015" s="130" t="str">
        <f t="shared" si="251"/>
        <v/>
      </c>
    </row>
    <row r="8016" spans="1:9" x14ac:dyDescent="0.15">
      <c r="A8016" s="130">
        <v>8014</v>
      </c>
      <c r="B8016" s="130" t="s">
        <v>9972</v>
      </c>
      <c r="C8016" s="130" t="s">
        <v>18704</v>
      </c>
      <c r="H8016" s="130" t="str">
        <f t="shared" si="250"/>
        <v>KT-990464</v>
      </c>
      <c r="I8016" s="130" t="str">
        <f t="shared" si="251"/>
        <v/>
      </c>
    </row>
    <row r="8017" spans="1:9" x14ac:dyDescent="0.15">
      <c r="A8017" s="130">
        <v>8015</v>
      </c>
      <c r="B8017" s="130" t="s">
        <v>9973</v>
      </c>
      <c r="C8017" s="130" t="s">
        <v>19912</v>
      </c>
      <c r="H8017" s="130" t="str">
        <f t="shared" si="250"/>
        <v>KT-990465</v>
      </c>
      <c r="I8017" s="130" t="str">
        <f t="shared" si="251"/>
        <v/>
      </c>
    </row>
    <row r="8018" spans="1:9" x14ac:dyDescent="0.15">
      <c r="A8018" s="130">
        <v>8016</v>
      </c>
      <c r="B8018" s="130" t="s">
        <v>9974</v>
      </c>
      <c r="C8018" s="130" t="s">
        <v>19913</v>
      </c>
      <c r="D8018" s="130">
        <v>1</v>
      </c>
      <c r="E8018" s="130" t="s">
        <v>12391</v>
      </c>
      <c r="F8018" s="130">
        <v>6251000000</v>
      </c>
      <c r="G8018" s="130">
        <v>8381000000</v>
      </c>
      <c r="H8018" s="130" t="str">
        <f t="shared" si="250"/>
        <v>KT-990466</v>
      </c>
      <c r="I8018" s="130" t="str">
        <f t="shared" si="251"/>
        <v/>
      </c>
    </row>
    <row r="8019" spans="1:9" x14ac:dyDescent="0.15">
      <c r="A8019" s="130">
        <v>8017</v>
      </c>
      <c r="B8019" s="130" t="s">
        <v>9975</v>
      </c>
      <c r="C8019" s="130" t="s">
        <v>19914</v>
      </c>
      <c r="D8019" s="130">
        <v>1</v>
      </c>
      <c r="E8019" s="130" t="s">
        <v>12368</v>
      </c>
      <c r="F8019" s="130">
        <v>18880</v>
      </c>
      <c r="G8019" s="130">
        <v>25830</v>
      </c>
      <c r="H8019" s="130" t="str">
        <f t="shared" si="250"/>
        <v>KT-990467</v>
      </c>
      <c r="I8019" s="130" t="str">
        <f t="shared" si="251"/>
        <v>AG</v>
      </c>
    </row>
    <row r="8020" spans="1:9" x14ac:dyDescent="0.15">
      <c r="A8020" s="130">
        <v>8018</v>
      </c>
      <c r="B8020" s="130" t="s">
        <v>9976</v>
      </c>
      <c r="C8020" s="130" t="s">
        <v>17471</v>
      </c>
      <c r="D8020" s="130">
        <v>100</v>
      </c>
      <c r="E8020" s="130" t="s">
        <v>12372</v>
      </c>
      <c r="F8020" s="130">
        <v>991000</v>
      </c>
      <c r="G8020" s="130">
        <v>1597000</v>
      </c>
      <c r="H8020" s="130" t="str">
        <f t="shared" si="250"/>
        <v>KT-990468</v>
      </c>
      <c r="I8020" s="130" t="str">
        <f t="shared" si="251"/>
        <v>VG</v>
      </c>
    </row>
    <row r="8021" spans="1:9" x14ac:dyDescent="0.15">
      <c r="A8021" s="130">
        <v>8019</v>
      </c>
      <c r="B8021" s="130" t="s">
        <v>9977</v>
      </c>
      <c r="C8021" s="130" t="s">
        <v>19169</v>
      </c>
      <c r="D8021" s="130">
        <v>1000</v>
      </c>
      <c r="E8021" s="130" t="s">
        <v>12361</v>
      </c>
      <c r="F8021" s="130">
        <v>5504000</v>
      </c>
      <c r="G8021" s="130">
        <v>43225000</v>
      </c>
      <c r="H8021" s="130" t="str">
        <f t="shared" si="250"/>
        <v>KT-990469</v>
      </c>
      <c r="I8021" s="130" t="str">
        <f t="shared" si="251"/>
        <v/>
      </c>
    </row>
    <row r="8022" spans="1:9" x14ac:dyDescent="0.15">
      <c r="A8022" s="130">
        <v>8020</v>
      </c>
      <c r="B8022" s="130" t="s">
        <v>9978</v>
      </c>
      <c r="C8022" s="130" t="s">
        <v>19915</v>
      </c>
      <c r="D8022" s="130">
        <v>1</v>
      </c>
      <c r="E8022" s="130" t="s">
        <v>12391</v>
      </c>
      <c r="F8022" s="130">
        <v>9500000</v>
      </c>
      <c r="G8022" s="130">
        <v>7000000</v>
      </c>
      <c r="H8022" s="130" t="str">
        <f t="shared" si="250"/>
        <v>KT-990470</v>
      </c>
      <c r="I8022" s="130" t="str">
        <f t="shared" si="251"/>
        <v>AG</v>
      </c>
    </row>
    <row r="8023" spans="1:9" x14ac:dyDescent="0.15">
      <c r="A8023" s="130">
        <v>8021</v>
      </c>
      <c r="B8023" s="130" t="s">
        <v>9979</v>
      </c>
      <c r="C8023" s="130" t="s">
        <v>19916</v>
      </c>
      <c r="D8023" s="130">
        <v>100</v>
      </c>
      <c r="E8023" s="130" t="s">
        <v>12355</v>
      </c>
      <c r="F8023" s="130">
        <v>0</v>
      </c>
      <c r="G8023" s="130">
        <v>0</v>
      </c>
      <c r="H8023" s="130" t="str">
        <f t="shared" si="250"/>
        <v>KT-990471</v>
      </c>
      <c r="I8023" s="130" t="str">
        <f t="shared" si="251"/>
        <v/>
      </c>
    </row>
    <row r="8024" spans="1:9" x14ac:dyDescent="0.15">
      <c r="A8024" s="130">
        <v>8022</v>
      </c>
      <c r="B8024" s="130" t="s">
        <v>9980</v>
      </c>
      <c r="C8024" s="130" t="s">
        <v>19917</v>
      </c>
      <c r="D8024" s="130">
        <v>200</v>
      </c>
      <c r="E8024" s="130" t="s">
        <v>12372</v>
      </c>
      <c r="F8024" s="130">
        <v>24186574</v>
      </c>
      <c r="G8024" s="130">
        <v>9940000</v>
      </c>
      <c r="H8024" s="130" t="str">
        <f t="shared" si="250"/>
        <v>KT-990472</v>
      </c>
      <c r="I8024" s="130" t="str">
        <f t="shared" si="251"/>
        <v/>
      </c>
    </row>
    <row r="8025" spans="1:9" x14ac:dyDescent="0.15">
      <c r="A8025" s="130">
        <v>8023</v>
      </c>
      <c r="B8025" s="130" t="s">
        <v>9981</v>
      </c>
      <c r="C8025" s="130" t="s">
        <v>19918</v>
      </c>
      <c r="D8025" s="130">
        <v>100</v>
      </c>
      <c r="E8025" s="130" t="s">
        <v>19919</v>
      </c>
      <c r="F8025" s="130">
        <v>90</v>
      </c>
      <c r="G8025" s="130">
        <v>100</v>
      </c>
      <c r="H8025" s="130" t="str">
        <f t="shared" si="250"/>
        <v>KT-990473</v>
      </c>
      <c r="I8025" s="130" t="str">
        <f t="shared" si="251"/>
        <v/>
      </c>
    </row>
    <row r="8026" spans="1:9" x14ac:dyDescent="0.15">
      <c r="A8026" s="130">
        <v>8024</v>
      </c>
      <c r="B8026" s="130" t="s">
        <v>9982</v>
      </c>
      <c r="C8026" s="130" t="s">
        <v>15104</v>
      </c>
      <c r="H8026" s="130" t="str">
        <f t="shared" si="250"/>
        <v>KT-990474</v>
      </c>
      <c r="I8026" s="130" t="str">
        <f t="shared" si="251"/>
        <v/>
      </c>
    </row>
    <row r="8027" spans="1:9" x14ac:dyDescent="0.15">
      <c r="A8027" s="130">
        <v>8025</v>
      </c>
      <c r="B8027" s="130" t="s">
        <v>9983</v>
      </c>
      <c r="C8027" s="130" t="s">
        <v>12015</v>
      </c>
      <c r="D8027" s="130">
        <v>1</v>
      </c>
      <c r="E8027" s="130" t="s">
        <v>19920</v>
      </c>
      <c r="F8027" s="130">
        <v>915</v>
      </c>
      <c r="G8027" s="130">
        <v>3327</v>
      </c>
      <c r="H8027" s="130" t="str">
        <f t="shared" si="250"/>
        <v>KT-990475</v>
      </c>
      <c r="I8027" s="130" t="str">
        <f t="shared" si="251"/>
        <v/>
      </c>
    </row>
    <row r="8028" spans="1:9" x14ac:dyDescent="0.15">
      <c r="A8028" s="130">
        <v>8026</v>
      </c>
      <c r="B8028" s="130" t="s">
        <v>9984</v>
      </c>
      <c r="C8028" s="130" t="s">
        <v>19921</v>
      </c>
      <c r="H8028" s="130" t="str">
        <f t="shared" si="250"/>
        <v>KT-990476</v>
      </c>
      <c r="I8028" s="130" t="str">
        <f t="shared" si="251"/>
        <v/>
      </c>
    </row>
    <row r="8029" spans="1:9" x14ac:dyDescent="0.15">
      <c r="A8029" s="130">
        <v>8027</v>
      </c>
      <c r="B8029" s="130" t="s">
        <v>9985</v>
      </c>
      <c r="C8029" s="130" t="s">
        <v>19922</v>
      </c>
      <c r="H8029" s="130" t="str">
        <f t="shared" si="250"/>
        <v>KT-990477</v>
      </c>
      <c r="I8029" s="130" t="str">
        <f t="shared" si="251"/>
        <v/>
      </c>
    </row>
    <row r="8030" spans="1:9" x14ac:dyDescent="0.15">
      <c r="A8030" s="130">
        <v>8028</v>
      </c>
      <c r="B8030" s="130" t="s">
        <v>9986</v>
      </c>
      <c r="C8030" s="130" t="s">
        <v>19923</v>
      </c>
      <c r="H8030" s="130" t="str">
        <f t="shared" si="250"/>
        <v>KT-990478</v>
      </c>
      <c r="I8030" s="130" t="str">
        <f t="shared" si="251"/>
        <v/>
      </c>
    </row>
    <row r="8031" spans="1:9" x14ac:dyDescent="0.15">
      <c r="A8031" s="130">
        <v>8029</v>
      </c>
      <c r="B8031" s="130" t="s">
        <v>9987</v>
      </c>
      <c r="C8031" s="130" t="s">
        <v>19924</v>
      </c>
      <c r="H8031" s="130" t="str">
        <f t="shared" si="250"/>
        <v>KT-990479</v>
      </c>
      <c r="I8031" s="130" t="str">
        <f t="shared" si="251"/>
        <v/>
      </c>
    </row>
    <row r="8032" spans="1:9" x14ac:dyDescent="0.15">
      <c r="A8032" s="130">
        <v>8030</v>
      </c>
      <c r="B8032" s="130" t="s">
        <v>9988</v>
      </c>
      <c r="C8032" s="130" t="s">
        <v>19925</v>
      </c>
      <c r="H8032" s="130" t="str">
        <f t="shared" si="250"/>
        <v>KT-990480</v>
      </c>
      <c r="I8032" s="130" t="str">
        <f t="shared" si="251"/>
        <v/>
      </c>
    </row>
    <row r="8033" spans="1:9" x14ac:dyDescent="0.15">
      <c r="A8033" s="130">
        <v>8031</v>
      </c>
      <c r="B8033" s="130" t="s">
        <v>9989</v>
      </c>
      <c r="C8033" s="130" t="s">
        <v>19926</v>
      </c>
      <c r="H8033" s="130" t="str">
        <f t="shared" si="250"/>
        <v>KT-990481</v>
      </c>
      <c r="I8033" s="130" t="str">
        <f t="shared" si="251"/>
        <v/>
      </c>
    </row>
    <row r="8034" spans="1:9" x14ac:dyDescent="0.15">
      <c r="A8034" s="130">
        <v>8032</v>
      </c>
      <c r="B8034" s="130" t="s">
        <v>9990</v>
      </c>
      <c r="C8034" s="130" t="s">
        <v>19927</v>
      </c>
      <c r="D8034" s="130">
        <v>100</v>
      </c>
      <c r="E8034" s="130" t="s">
        <v>12355</v>
      </c>
      <c r="F8034" s="130">
        <v>112959941.59999999</v>
      </c>
      <c r="G8034" s="130">
        <v>114162722</v>
      </c>
      <c r="H8034" s="130" t="str">
        <f t="shared" si="250"/>
        <v>KT-990482</v>
      </c>
      <c r="I8034" s="130" t="str">
        <f t="shared" si="251"/>
        <v/>
      </c>
    </row>
    <row r="8035" spans="1:9" x14ac:dyDescent="0.15">
      <c r="A8035" s="130">
        <v>8033</v>
      </c>
      <c r="B8035" s="130" t="s">
        <v>9991</v>
      </c>
      <c r="C8035" s="130" t="s">
        <v>19928</v>
      </c>
      <c r="D8035" s="130">
        <v>100</v>
      </c>
      <c r="E8035" s="130" t="s">
        <v>12368</v>
      </c>
      <c r="F8035" s="130">
        <v>12645500</v>
      </c>
      <c r="G8035" s="130">
        <v>15000000</v>
      </c>
      <c r="H8035" s="130" t="str">
        <f t="shared" si="250"/>
        <v>KT-990483</v>
      </c>
      <c r="I8035" s="130" t="str">
        <f t="shared" si="251"/>
        <v/>
      </c>
    </row>
    <row r="8036" spans="1:9" x14ac:dyDescent="0.15">
      <c r="A8036" s="130">
        <v>8034</v>
      </c>
      <c r="B8036" s="130" t="s">
        <v>9992</v>
      </c>
      <c r="C8036" s="130" t="s">
        <v>19929</v>
      </c>
      <c r="D8036" s="130">
        <v>0</v>
      </c>
      <c r="F8036" s="130">
        <v>0</v>
      </c>
      <c r="G8036" s="130">
        <v>0</v>
      </c>
      <c r="H8036" s="130" t="str">
        <f t="shared" si="250"/>
        <v>KT-990484</v>
      </c>
      <c r="I8036" s="130" t="str">
        <f t="shared" si="251"/>
        <v/>
      </c>
    </row>
    <row r="8037" spans="1:9" x14ac:dyDescent="0.15">
      <c r="A8037" s="130">
        <v>8035</v>
      </c>
      <c r="B8037" s="130" t="s">
        <v>9993</v>
      </c>
      <c r="C8037" s="130" t="s">
        <v>19930</v>
      </c>
      <c r="D8037" s="130">
        <v>10</v>
      </c>
      <c r="E8037" s="130" t="s">
        <v>12355</v>
      </c>
      <c r="F8037" s="130">
        <v>122043</v>
      </c>
      <c r="G8037" s="130">
        <v>201295</v>
      </c>
      <c r="H8037" s="130" t="str">
        <f t="shared" si="250"/>
        <v>KT-990485</v>
      </c>
      <c r="I8037" s="130" t="str">
        <f t="shared" si="251"/>
        <v/>
      </c>
    </row>
    <row r="8038" spans="1:9" x14ac:dyDescent="0.15">
      <c r="A8038" s="130">
        <v>8036</v>
      </c>
      <c r="B8038" s="130" t="s">
        <v>9994</v>
      </c>
      <c r="C8038" s="130" t="s">
        <v>19931</v>
      </c>
      <c r="D8038" s="130">
        <v>1000</v>
      </c>
      <c r="E8038" s="130" t="s">
        <v>12368</v>
      </c>
      <c r="F8038" s="130">
        <v>1500</v>
      </c>
      <c r="G8038" s="130">
        <v>1250</v>
      </c>
      <c r="H8038" s="130" t="str">
        <f t="shared" si="250"/>
        <v>KT-990486</v>
      </c>
      <c r="I8038" s="130" t="str">
        <f t="shared" si="251"/>
        <v/>
      </c>
    </row>
    <row r="8039" spans="1:9" x14ac:dyDescent="0.15">
      <c r="A8039" s="130">
        <v>8037</v>
      </c>
      <c r="B8039" s="130" t="s">
        <v>9995</v>
      </c>
      <c r="C8039" s="130" t="s">
        <v>19931</v>
      </c>
      <c r="D8039" s="130">
        <v>1000</v>
      </c>
      <c r="E8039" s="130" t="s">
        <v>12368</v>
      </c>
      <c r="F8039" s="130">
        <v>1500</v>
      </c>
      <c r="G8039" s="130">
        <v>1250</v>
      </c>
      <c r="H8039" s="130" t="str">
        <f t="shared" si="250"/>
        <v>KT-990487</v>
      </c>
      <c r="I8039" s="130" t="str">
        <f t="shared" si="251"/>
        <v/>
      </c>
    </row>
    <row r="8040" spans="1:9" x14ac:dyDescent="0.15">
      <c r="A8040" s="130">
        <v>8038</v>
      </c>
      <c r="B8040" s="130" t="s">
        <v>9996</v>
      </c>
      <c r="C8040" s="130" t="s">
        <v>19931</v>
      </c>
      <c r="D8040" s="130">
        <v>1000</v>
      </c>
      <c r="E8040" s="130" t="s">
        <v>12368</v>
      </c>
      <c r="F8040" s="130">
        <v>1450000</v>
      </c>
      <c r="G8040" s="130">
        <v>1250000</v>
      </c>
      <c r="H8040" s="130" t="str">
        <f t="shared" si="250"/>
        <v>KT-990488</v>
      </c>
      <c r="I8040" s="130" t="str">
        <f t="shared" si="251"/>
        <v/>
      </c>
    </row>
    <row r="8041" spans="1:9" x14ac:dyDescent="0.15">
      <c r="A8041" s="130">
        <v>8039</v>
      </c>
      <c r="B8041" s="130" t="s">
        <v>9997</v>
      </c>
      <c r="C8041" s="130" t="s">
        <v>19931</v>
      </c>
      <c r="D8041" s="130">
        <v>1000</v>
      </c>
      <c r="E8041" s="130" t="s">
        <v>12368</v>
      </c>
      <c r="F8041" s="130">
        <v>1500000</v>
      </c>
      <c r="G8041" s="130">
        <v>1250000</v>
      </c>
      <c r="H8041" s="130" t="str">
        <f t="shared" si="250"/>
        <v>KT-990489</v>
      </c>
      <c r="I8041" s="130" t="str">
        <f t="shared" si="251"/>
        <v/>
      </c>
    </row>
    <row r="8042" spans="1:9" x14ac:dyDescent="0.15">
      <c r="A8042" s="130">
        <v>8040</v>
      </c>
      <c r="B8042" s="130" t="s">
        <v>9998</v>
      </c>
      <c r="C8042" s="130" t="s">
        <v>19932</v>
      </c>
      <c r="D8042" s="130">
        <v>8</v>
      </c>
      <c r="E8042" s="130" t="s">
        <v>12490</v>
      </c>
      <c r="F8042" s="130">
        <v>17500200</v>
      </c>
      <c r="G8042" s="130">
        <v>18128000</v>
      </c>
      <c r="H8042" s="130" t="str">
        <f t="shared" si="250"/>
        <v>KT-990490</v>
      </c>
      <c r="I8042" s="130" t="str">
        <f t="shared" si="251"/>
        <v/>
      </c>
    </row>
    <row r="8043" spans="1:9" x14ac:dyDescent="0.15">
      <c r="A8043" s="130">
        <v>8041</v>
      </c>
      <c r="B8043" s="130" t="s">
        <v>9999</v>
      </c>
      <c r="C8043" s="130" t="s">
        <v>12140</v>
      </c>
      <c r="D8043" s="130">
        <v>100</v>
      </c>
      <c r="E8043" s="130" t="s">
        <v>16942</v>
      </c>
      <c r="F8043" s="130">
        <v>1019010</v>
      </c>
      <c r="G8043" s="130">
        <v>1054210</v>
      </c>
      <c r="H8043" s="130" t="str">
        <f t="shared" si="250"/>
        <v>KT-990491</v>
      </c>
      <c r="I8043" s="130" t="str">
        <f t="shared" si="251"/>
        <v/>
      </c>
    </row>
    <row r="8044" spans="1:9" x14ac:dyDescent="0.15">
      <c r="A8044" s="130">
        <v>8042</v>
      </c>
      <c r="B8044" s="130" t="s">
        <v>10000</v>
      </c>
      <c r="C8044" s="130" t="s">
        <v>19933</v>
      </c>
      <c r="D8044" s="130">
        <v>10</v>
      </c>
      <c r="E8044" s="130" t="s">
        <v>12384</v>
      </c>
      <c r="F8044" s="130">
        <v>0</v>
      </c>
      <c r="G8044" s="130">
        <v>0</v>
      </c>
      <c r="H8044" s="130" t="str">
        <f t="shared" si="250"/>
        <v>KT-990492</v>
      </c>
      <c r="I8044" s="130" t="str">
        <f t="shared" si="251"/>
        <v/>
      </c>
    </row>
    <row r="8045" spans="1:9" x14ac:dyDescent="0.15">
      <c r="A8045" s="130">
        <v>8043</v>
      </c>
      <c r="B8045" s="130" t="s">
        <v>10001</v>
      </c>
      <c r="C8045" s="130" t="s">
        <v>19934</v>
      </c>
      <c r="D8045" s="130">
        <v>100</v>
      </c>
      <c r="E8045" s="130" t="s">
        <v>12372</v>
      </c>
      <c r="F8045" s="130">
        <v>1123400</v>
      </c>
      <c r="G8045" s="130">
        <v>1792200</v>
      </c>
      <c r="H8045" s="130" t="str">
        <f t="shared" si="250"/>
        <v>KT-990493</v>
      </c>
      <c r="I8045" s="130" t="str">
        <f t="shared" si="251"/>
        <v>AG</v>
      </c>
    </row>
    <row r="8046" spans="1:9" x14ac:dyDescent="0.15">
      <c r="A8046" s="130">
        <v>8044</v>
      </c>
      <c r="B8046" s="130" t="s">
        <v>10002</v>
      </c>
      <c r="C8046" s="130" t="s">
        <v>19935</v>
      </c>
      <c r="D8046" s="130">
        <v>100</v>
      </c>
      <c r="E8046" s="130" t="s">
        <v>12372</v>
      </c>
      <c r="F8046" s="130">
        <v>22880000</v>
      </c>
      <c r="G8046" s="130">
        <v>21465000</v>
      </c>
      <c r="H8046" s="130" t="str">
        <f t="shared" si="250"/>
        <v>KT-990494</v>
      </c>
      <c r="I8046" s="130" t="str">
        <f t="shared" si="251"/>
        <v/>
      </c>
    </row>
    <row r="8047" spans="1:9" x14ac:dyDescent="0.15">
      <c r="A8047" s="130">
        <v>8045</v>
      </c>
      <c r="B8047" s="130" t="s">
        <v>10003</v>
      </c>
      <c r="C8047" s="130" t="s">
        <v>19936</v>
      </c>
      <c r="D8047" s="130">
        <v>294.75999999999902</v>
      </c>
      <c r="E8047" s="130" t="s">
        <v>12361</v>
      </c>
      <c r="F8047" s="130">
        <v>23489061.32</v>
      </c>
      <c r="G8047" s="130">
        <v>35135877</v>
      </c>
      <c r="H8047" s="130" t="str">
        <f t="shared" si="250"/>
        <v>KT-990495</v>
      </c>
      <c r="I8047" s="130" t="str">
        <f t="shared" si="251"/>
        <v>VG</v>
      </c>
    </row>
    <row r="8048" spans="1:9" x14ac:dyDescent="0.15">
      <c r="A8048" s="130">
        <v>8046</v>
      </c>
      <c r="B8048" s="130" t="s">
        <v>10004</v>
      </c>
      <c r="C8048" s="130" t="s">
        <v>19937</v>
      </c>
      <c r="H8048" s="130" t="str">
        <f t="shared" si="250"/>
        <v>KT-990496</v>
      </c>
      <c r="I8048" s="130" t="str">
        <f t="shared" si="251"/>
        <v/>
      </c>
    </row>
    <row r="8049" spans="1:9" x14ac:dyDescent="0.15">
      <c r="A8049" s="130">
        <v>8047</v>
      </c>
      <c r="B8049" s="130" t="s">
        <v>10005</v>
      </c>
      <c r="C8049" s="130" t="s">
        <v>19938</v>
      </c>
      <c r="H8049" s="130" t="str">
        <f t="shared" si="250"/>
        <v>KT-990497</v>
      </c>
      <c r="I8049" s="130" t="str">
        <f t="shared" si="251"/>
        <v/>
      </c>
    </row>
    <row r="8050" spans="1:9" x14ac:dyDescent="0.15">
      <c r="A8050" s="130">
        <v>8048</v>
      </c>
      <c r="B8050" s="130" t="s">
        <v>10006</v>
      </c>
      <c r="C8050" s="130" t="s">
        <v>19939</v>
      </c>
      <c r="D8050" s="130">
        <v>600</v>
      </c>
      <c r="E8050" s="130" t="s">
        <v>12361</v>
      </c>
      <c r="F8050" s="130">
        <v>9300000</v>
      </c>
      <c r="G8050" s="130">
        <v>11500000</v>
      </c>
      <c r="H8050" s="130" t="str">
        <f t="shared" si="250"/>
        <v>KT-990498</v>
      </c>
      <c r="I8050" s="130" t="str">
        <f t="shared" si="251"/>
        <v/>
      </c>
    </row>
    <row r="8051" spans="1:9" x14ac:dyDescent="0.15">
      <c r="A8051" s="130">
        <v>8049</v>
      </c>
      <c r="B8051" s="130" t="s">
        <v>10007</v>
      </c>
      <c r="C8051" s="130" t="s">
        <v>15248</v>
      </c>
      <c r="D8051" s="130">
        <v>10</v>
      </c>
      <c r="E8051" s="130" t="s">
        <v>12370</v>
      </c>
      <c r="F8051" s="130">
        <v>2166225.5</v>
      </c>
      <c r="G8051" s="130">
        <v>2677758.7999999998</v>
      </c>
      <c r="H8051" s="130" t="str">
        <f t="shared" si="250"/>
        <v>KT-990499</v>
      </c>
      <c r="I8051" s="130" t="str">
        <f t="shared" si="251"/>
        <v>VG</v>
      </c>
    </row>
    <row r="8052" spans="1:9" x14ac:dyDescent="0.15">
      <c r="A8052" s="130">
        <v>8050</v>
      </c>
      <c r="B8052" s="130" t="s">
        <v>10008</v>
      </c>
      <c r="C8052" s="130" t="s">
        <v>19940</v>
      </c>
      <c r="D8052" s="130">
        <v>10000</v>
      </c>
      <c r="E8052" s="130" t="s">
        <v>19941</v>
      </c>
      <c r="F8052" s="130">
        <v>30567943</v>
      </c>
      <c r="G8052" s="130">
        <v>48342494.200000003</v>
      </c>
      <c r="H8052" s="130" t="str">
        <f t="shared" si="250"/>
        <v>KT-990500</v>
      </c>
      <c r="I8052" s="130" t="str">
        <f t="shared" si="251"/>
        <v>AG</v>
      </c>
    </row>
    <row r="8053" spans="1:9" x14ac:dyDescent="0.15">
      <c r="A8053" s="130">
        <v>8051</v>
      </c>
      <c r="B8053" s="130" t="s">
        <v>10009</v>
      </c>
      <c r="C8053" s="130" t="s">
        <v>19942</v>
      </c>
      <c r="H8053" s="130" t="str">
        <f t="shared" si="250"/>
        <v>KT-990501</v>
      </c>
      <c r="I8053" s="130" t="str">
        <f t="shared" si="251"/>
        <v/>
      </c>
    </row>
    <row r="8054" spans="1:9" x14ac:dyDescent="0.15">
      <c r="A8054" s="130">
        <v>8052</v>
      </c>
      <c r="B8054" s="130" t="s">
        <v>10010</v>
      </c>
      <c r="C8054" s="130" t="s">
        <v>19943</v>
      </c>
      <c r="D8054" s="130">
        <v>1</v>
      </c>
      <c r="E8054" s="130" t="s">
        <v>13699</v>
      </c>
      <c r="F8054" s="130">
        <v>82000000</v>
      </c>
      <c r="G8054" s="130">
        <v>97000000</v>
      </c>
      <c r="H8054" s="130" t="str">
        <f t="shared" si="250"/>
        <v>KT-990502</v>
      </c>
      <c r="I8054" s="130" t="str">
        <f t="shared" si="251"/>
        <v/>
      </c>
    </row>
    <row r="8055" spans="1:9" x14ac:dyDescent="0.15">
      <c r="A8055" s="130">
        <v>8053</v>
      </c>
      <c r="B8055" s="130" t="s">
        <v>10011</v>
      </c>
      <c r="C8055" s="130" t="s">
        <v>19944</v>
      </c>
      <c r="H8055" s="130" t="str">
        <f t="shared" si="250"/>
        <v>KT-990503</v>
      </c>
      <c r="I8055" s="130" t="str">
        <f t="shared" si="251"/>
        <v/>
      </c>
    </row>
    <row r="8056" spans="1:9" x14ac:dyDescent="0.15">
      <c r="A8056" s="130">
        <v>8054</v>
      </c>
      <c r="B8056" s="130" t="s">
        <v>10012</v>
      </c>
      <c r="C8056" s="130" t="s">
        <v>19945</v>
      </c>
      <c r="D8056" s="130">
        <v>20</v>
      </c>
      <c r="E8056" s="130" t="s">
        <v>12361</v>
      </c>
      <c r="F8056" s="130">
        <v>1443020</v>
      </c>
      <c r="G8056" s="130">
        <v>2106360</v>
      </c>
      <c r="H8056" s="130" t="str">
        <f t="shared" si="250"/>
        <v>KT-990504</v>
      </c>
      <c r="I8056" s="130" t="str">
        <f t="shared" si="251"/>
        <v/>
      </c>
    </row>
    <row r="8057" spans="1:9" x14ac:dyDescent="0.15">
      <c r="A8057" s="130">
        <v>8055</v>
      </c>
      <c r="B8057" s="130" t="s">
        <v>10013</v>
      </c>
      <c r="C8057" s="130" t="s">
        <v>19946</v>
      </c>
      <c r="D8057" s="130">
        <v>1</v>
      </c>
      <c r="E8057" s="130" t="s">
        <v>13157</v>
      </c>
      <c r="F8057" s="130">
        <v>750000</v>
      </c>
      <c r="G8057" s="130">
        <v>1400000</v>
      </c>
      <c r="H8057" s="130" t="str">
        <f t="shared" si="250"/>
        <v>KT-990505</v>
      </c>
      <c r="I8057" s="130" t="str">
        <f t="shared" si="251"/>
        <v/>
      </c>
    </row>
    <row r="8058" spans="1:9" x14ac:dyDescent="0.15">
      <c r="A8058" s="130">
        <v>8056</v>
      </c>
      <c r="B8058" s="130" t="s">
        <v>10014</v>
      </c>
      <c r="C8058" s="130" t="s">
        <v>19947</v>
      </c>
      <c r="H8058" s="130" t="str">
        <f t="shared" si="250"/>
        <v>KT-990506</v>
      </c>
      <c r="I8058" s="130" t="str">
        <f t="shared" si="251"/>
        <v/>
      </c>
    </row>
    <row r="8059" spans="1:9" x14ac:dyDescent="0.15">
      <c r="A8059" s="130">
        <v>8057</v>
      </c>
      <c r="B8059" s="130" t="s">
        <v>10015</v>
      </c>
      <c r="C8059" s="130" t="s">
        <v>19948</v>
      </c>
      <c r="D8059" s="130">
        <v>100</v>
      </c>
      <c r="E8059" s="130" t="s">
        <v>13132</v>
      </c>
      <c r="F8059" s="130">
        <v>12500000</v>
      </c>
      <c r="G8059" s="130">
        <v>18400000</v>
      </c>
      <c r="H8059" s="130" t="str">
        <f t="shared" si="250"/>
        <v>KT-990507</v>
      </c>
      <c r="I8059" s="130" t="str">
        <f t="shared" si="251"/>
        <v>AG</v>
      </c>
    </row>
    <row r="8060" spans="1:9" x14ac:dyDescent="0.15">
      <c r="A8060" s="130">
        <v>8058</v>
      </c>
      <c r="B8060" s="130" t="s">
        <v>10016</v>
      </c>
      <c r="C8060" s="130" t="s">
        <v>19949</v>
      </c>
      <c r="D8060" s="130">
        <v>1</v>
      </c>
      <c r="E8060" s="130" t="s">
        <v>12457</v>
      </c>
      <c r="F8060" s="130">
        <v>2400000</v>
      </c>
      <c r="G8060" s="130">
        <v>1000000</v>
      </c>
      <c r="H8060" s="130" t="str">
        <f t="shared" si="250"/>
        <v>KT-990508</v>
      </c>
      <c r="I8060" s="130" t="str">
        <f t="shared" si="251"/>
        <v>AG</v>
      </c>
    </row>
    <row r="8061" spans="1:9" x14ac:dyDescent="0.15">
      <c r="A8061" s="130">
        <v>8059</v>
      </c>
      <c r="B8061" s="130" t="s">
        <v>10017</v>
      </c>
      <c r="C8061" s="130" t="s">
        <v>19950</v>
      </c>
      <c r="H8061" s="130" t="str">
        <f t="shared" si="250"/>
        <v>KT-990509</v>
      </c>
      <c r="I8061" s="130" t="str">
        <f t="shared" si="251"/>
        <v/>
      </c>
    </row>
    <row r="8062" spans="1:9" x14ac:dyDescent="0.15">
      <c r="A8062" s="130">
        <v>8060</v>
      </c>
      <c r="B8062" s="130" t="s">
        <v>10018</v>
      </c>
      <c r="C8062" s="130" t="s">
        <v>16454</v>
      </c>
      <c r="D8062" s="130">
        <v>10</v>
      </c>
      <c r="E8062" s="130" t="s">
        <v>12372</v>
      </c>
      <c r="F8062" s="130">
        <v>247736.42</v>
      </c>
      <c r="G8062" s="130">
        <v>315986.7</v>
      </c>
      <c r="H8062" s="130" t="str">
        <f t="shared" si="250"/>
        <v>KT-990510</v>
      </c>
      <c r="I8062" s="130" t="str">
        <f t="shared" si="251"/>
        <v>VG</v>
      </c>
    </row>
    <row r="8063" spans="1:9" x14ac:dyDescent="0.15">
      <c r="A8063" s="130">
        <v>8061</v>
      </c>
      <c r="B8063" s="130" t="s">
        <v>10019</v>
      </c>
      <c r="C8063" s="130" t="s">
        <v>19951</v>
      </c>
      <c r="H8063" s="130" t="str">
        <f t="shared" si="250"/>
        <v>KT-990511</v>
      </c>
      <c r="I8063" s="130" t="str">
        <f t="shared" si="251"/>
        <v/>
      </c>
    </row>
    <row r="8064" spans="1:9" x14ac:dyDescent="0.15">
      <c r="A8064" s="130">
        <v>8062</v>
      </c>
      <c r="B8064" s="130" t="s">
        <v>10020</v>
      </c>
      <c r="C8064" s="130" t="s">
        <v>19951</v>
      </c>
      <c r="H8064" s="130" t="str">
        <f t="shared" si="250"/>
        <v>KT-990512</v>
      </c>
      <c r="I8064" s="130" t="str">
        <f t="shared" si="251"/>
        <v/>
      </c>
    </row>
    <row r="8065" spans="1:9" x14ac:dyDescent="0.15">
      <c r="A8065" s="130">
        <v>8063</v>
      </c>
      <c r="B8065" s="130" t="s">
        <v>10021</v>
      </c>
      <c r="C8065" s="130" t="s">
        <v>19953</v>
      </c>
      <c r="D8065" s="130">
        <v>1</v>
      </c>
      <c r="E8065" s="130" t="s">
        <v>12355</v>
      </c>
      <c r="F8065" s="130">
        <v>79409</v>
      </c>
      <c r="G8065" s="130">
        <v>69256</v>
      </c>
      <c r="H8065" s="130" t="str">
        <f t="shared" si="250"/>
        <v>KT-990513</v>
      </c>
      <c r="I8065" s="130" t="str">
        <f t="shared" si="251"/>
        <v/>
      </c>
    </row>
    <row r="8066" spans="1:9" x14ac:dyDescent="0.15">
      <c r="A8066" s="130">
        <v>8064</v>
      </c>
      <c r="B8066" s="130" t="s">
        <v>10022</v>
      </c>
      <c r="C8066" s="130" t="s">
        <v>19954</v>
      </c>
      <c r="H8066" s="130" t="str">
        <f t="shared" si="250"/>
        <v>KT-990514</v>
      </c>
      <c r="I8066" s="130" t="str">
        <f t="shared" si="251"/>
        <v/>
      </c>
    </row>
    <row r="8067" spans="1:9" x14ac:dyDescent="0.15">
      <c r="A8067" s="130">
        <v>8065</v>
      </c>
      <c r="B8067" s="130" t="s">
        <v>10023</v>
      </c>
      <c r="C8067" s="130" t="s">
        <v>19955</v>
      </c>
      <c r="D8067" s="130">
        <v>1</v>
      </c>
      <c r="E8067" s="130" t="s">
        <v>12610</v>
      </c>
      <c r="F8067" s="130">
        <v>193418</v>
      </c>
      <c r="G8067" s="130">
        <v>392602.2</v>
      </c>
      <c r="H8067" s="130" t="str">
        <f t="shared" si="250"/>
        <v>KT-990515</v>
      </c>
      <c r="I8067" s="130" t="str">
        <f t="shared" si="251"/>
        <v/>
      </c>
    </row>
    <row r="8068" spans="1:9" x14ac:dyDescent="0.15">
      <c r="A8068" s="130">
        <v>8066</v>
      </c>
      <c r="B8068" s="130" t="s">
        <v>10024</v>
      </c>
      <c r="C8068" s="130" t="s">
        <v>19956</v>
      </c>
      <c r="D8068" s="130">
        <v>1</v>
      </c>
      <c r="E8068" s="130" t="s">
        <v>12403</v>
      </c>
      <c r="F8068" s="130">
        <v>8984560</v>
      </c>
      <c r="G8068" s="130">
        <v>13645970</v>
      </c>
      <c r="H8068" s="130" t="str">
        <f t="shared" ref="H8068:H8131" si="252">LEFT(B8068,FIND("-",B8068)+6)</f>
        <v>KT-990516</v>
      </c>
      <c r="I8068" s="130" t="str">
        <f t="shared" ref="I8068:I8131" si="253">RIGHT(B8068,LEN(B8068)-FIND("-",B8068)-7)</f>
        <v/>
      </c>
    </row>
    <row r="8069" spans="1:9" x14ac:dyDescent="0.15">
      <c r="A8069" s="130">
        <v>8067</v>
      </c>
      <c r="B8069" s="130" t="s">
        <v>10025</v>
      </c>
      <c r="C8069" s="130" t="s">
        <v>19818</v>
      </c>
      <c r="D8069" s="130">
        <v>1560</v>
      </c>
      <c r="E8069" s="130" t="s">
        <v>12368</v>
      </c>
      <c r="F8069" s="130">
        <v>233835000</v>
      </c>
      <c r="G8069" s="130">
        <v>270947000</v>
      </c>
      <c r="H8069" s="130" t="str">
        <f t="shared" si="252"/>
        <v>KT-990517</v>
      </c>
      <c r="I8069" s="130" t="str">
        <f t="shared" si="253"/>
        <v>AG</v>
      </c>
    </row>
    <row r="8070" spans="1:9" x14ac:dyDescent="0.15">
      <c r="A8070" s="130">
        <v>8068</v>
      </c>
      <c r="B8070" s="130" t="s">
        <v>10026</v>
      </c>
      <c r="C8070" s="130" t="s">
        <v>19957</v>
      </c>
      <c r="D8070" s="130">
        <v>1</v>
      </c>
      <c r="E8070" s="130" t="s">
        <v>12403</v>
      </c>
      <c r="F8070" s="130">
        <v>263000</v>
      </c>
      <c r="G8070" s="130">
        <v>329000</v>
      </c>
      <c r="H8070" s="130" t="str">
        <f t="shared" si="252"/>
        <v>KT-990518</v>
      </c>
      <c r="I8070" s="130" t="str">
        <f t="shared" si="253"/>
        <v/>
      </c>
    </row>
    <row r="8071" spans="1:9" x14ac:dyDescent="0.15">
      <c r="A8071" s="130">
        <v>8069</v>
      </c>
      <c r="B8071" s="130" t="s">
        <v>10027</v>
      </c>
      <c r="C8071" s="130" t="s">
        <v>19958</v>
      </c>
      <c r="D8071" s="130">
        <v>1</v>
      </c>
      <c r="E8071" s="130" t="s">
        <v>12462</v>
      </c>
      <c r="F8071" s="130">
        <v>2059600</v>
      </c>
      <c r="G8071" s="130">
        <v>2541000</v>
      </c>
      <c r="H8071" s="130" t="str">
        <f t="shared" si="252"/>
        <v>KT-990519</v>
      </c>
      <c r="I8071" s="130" t="str">
        <f t="shared" si="253"/>
        <v/>
      </c>
    </row>
    <row r="8072" spans="1:9" x14ac:dyDescent="0.15">
      <c r="A8072" s="130">
        <v>8070</v>
      </c>
      <c r="B8072" s="130" t="s">
        <v>10028</v>
      </c>
      <c r="C8072" s="130" t="s">
        <v>1940</v>
      </c>
      <c r="D8072" s="130">
        <v>100</v>
      </c>
      <c r="E8072" s="130" t="s">
        <v>12372</v>
      </c>
      <c r="F8072" s="130">
        <v>279248.90000000002</v>
      </c>
      <c r="G8072" s="130">
        <v>129399</v>
      </c>
      <c r="H8072" s="130" t="str">
        <f t="shared" si="252"/>
        <v>KT-990520</v>
      </c>
      <c r="I8072" s="130" t="str">
        <f t="shared" si="253"/>
        <v>AG</v>
      </c>
    </row>
    <row r="8073" spans="1:9" x14ac:dyDescent="0.15">
      <c r="A8073" s="130">
        <v>8071</v>
      </c>
      <c r="B8073" s="130" t="s">
        <v>10029</v>
      </c>
      <c r="C8073" s="130" t="s">
        <v>19959</v>
      </c>
      <c r="D8073" s="130">
        <v>1</v>
      </c>
      <c r="E8073" s="130" t="s">
        <v>12876</v>
      </c>
      <c r="F8073" s="130">
        <v>3224000</v>
      </c>
      <c r="G8073" s="130">
        <v>4317500</v>
      </c>
      <c r="H8073" s="130" t="str">
        <f t="shared" si="252"/>
        <v>KT-990521</v>
      </c>
      <c r="I8073" s="130" t="str">
        <f t="shared" si="253"/>
        <v>VG</v>
      </c>
    </row>
    <row r="8074" spans="1:9" x14ac:dyDescent="0.15">
      <c r="A8074" s="130">
        <v>8072</v>
      </c>
      <c r="B8074" s="130" t="s">
        <v>10030</v>
      </c>
      <c r="C8074" s="130" t="s">
        <v>19960</v>
      </c>
      <c r="D8074" s="130">
        <v>6000</v>
      </c>
      <c r="E8074" s="130" t="s">
        <v>12361</v>
      </c>
      <c r="F8074" s="130">
        <v>84040000</v>
      </c>
      <c r="G8074" s="130">
        <v>86920000</v>
      </c>
      <c r="H8074" s="130" t="str">
        <f t="shared" si="252"/>
        <v>KT-990522</v>
      </c>
      <c r="I8074" s="130" t="str">
        <f t="shared" si="253"/>
        <v/>
      </c>
    </row>
    <row r="8075" spans="1:9" x14ac:dyDescent="0.15">
      <c r="A8075" s="130">
        <v>8073</v>
      </c>
      <c r="B8075" s="130" t="s">
        <v>10031</v>
      </c>
      <c r="C8075" s="130" t="s">
        <v>19961</v>
      </c>
      <c r="D8075" s="130">
        <v>36</v>
      </c>
      <c r="E8075" s="130" t="s">
        <v>19962</v>
      </c>
      <c r="F8075" s="130">
        <v>2530582</v>
      </c>
      <c r="G8075" s="130">
        <v>4520111</v>
      </c>
      <c r="H8075" s="130" t="str">
        <f t="shared" si="252"/>
        <v>KT-990523</v>
      </c>
      <c r="I8075" s="130" t="str">
        <f t="shared" si="253"/>
        <v/>
      </c>
    </row>
    <row r="8076" spans="1:9" x14ac:dyDescent="0.15">
      <c r="A8076" s="130">
        <v>8074</v>
      </c>
      <c r="B8076" s="130" t="s">
        <v>10032</v>
      </c>
      <c r="C8076" s="130" t="s">
        <v>19963</v>
      </c>
      <c r="D8076" s="130">
        <v>1</v>
      </c>
      <c r="E8076" s="130" t="s">
        <v>12497</v>
      </c>
      <c r="F8076" s="130">
        <v>995.7</v>
      </c>
      <c r="G8076" s="130">
        <v>1395.7</v>
      </c>
      <c r="H8076" s="130" t="str">
        <f t="shared" si="252"/>
        <v>KT-990524</v>
      </c>
      <c r="I8076" s="130" t="str">
        <f t="shared" si="253"/>
        <v/>
      </c>
    </row>
    <row r="8077" spans="1:9" x14ac:dyDescent="0.15">
      <c r="A8077" s="130">
        <v>8075</v>
      </c>
      <c r="B8077" s="130" t="s">
        <v>10033</v>
      </c>
      <c r="C8077" s="130" t="s">
        <v>19964</v>
      </c>
      <c r="H8077" s="130" t="str">
        <f t="shared" si="252"/>
        <v>KT-990525</v>
      </c>
      <c r="I8077" s="130" t="str">
        <f t="shared" si="253"/>
        <v/>
      </c>
    </row>
    <row r="8078" spans="1:9" x14ac:dyDescent="0.15">
      <c r="A8078" s="130">
        <v>8076</v>
      </c>
      <c r="B8078" s="130" t="s">
        <v>10034</v>
      </c>
      <c r="C8078" s="130" t="s">
        <v>17234</v>
      </c>
      <c r="H8078" s="130" t="str">
        <f t="shared" si="252"/>
        <v>KT-990526</v>
      </c>
      <c r="I8078" s="130" t="str">
        <f t="shared" si="253"/>
        <v/>
      </c>
    </row>
    <row r="8079" spans="1:9" x14ac:dyDescent="0.15">
      <c r="A8079" s="130">
        <v>8077</v>
      </c>
      <c r="B8079" s="130" t="s">
        <v>10035</v>
      </c>
      <c r="C8079" s="130" t="s">
        <v>19965</v>
      </c>
      <c r="H8079" s="130" t="str">
        <f t="shared" si="252"/>
        <v>KT-990527</v>
      </c>
      <c r="I8079" s="130" t="str">
        <f t="shared" si="253"/>
        <v/>
      </c>
    </row>
    <row r="8080" spans="1:9" x14ac:dyDescent="0.15">
      <c r="A8080" s="130">
        <v>8078</v>
      </c>
      <c r="B8080" s="130" t="s">
        <v>10036</v>
      </c>
      <c r="C8080" s="130" t="s">
        <v>19966</v>
      </c>
      <c r="D8080" s="130">
        <v>100</v>
      </c>
      <c r="E8080" s="130" t="s">
        <v>12355</v>
      </c>
      <c r="F8080" s="130">
        <v>15764000</v>
      </c>
      <c r="G8080" s="130">
        <v>21920000</v>
      </c>
      <c r="H8080" s="130" t="str">
        <f t="shared" si="252"/>
        <v>KT-990528</v>
      </c>
      <c r="I8080" s="130" t="str">
        <f t="shared" si="253"/>
        <v/>
      </c>
    </row>
    <row r="8081" spans="1:9" x14ac:dyDescent="0.15">
      <c r="A8081" s="130">
        <v>8079</v>
      </c>
      <c r="B8081" s="130" t="s">
        <v>10037</v>
      </c>
      <c r="C8081" s="130" t="s">
        <v>19967</v>
      </c>
      <c r="D8081" s="130">
        <v>1</v>
      </c>
      <c r="E8081" s="130" t="s">
        <v>12403</v>
      </c>
      <c r="F8081" s="130">
        <v>11230000</v>
      </c>
      <c r="G8081" s="130">
        <v>75000000</v>
      </c>
      <c r="H8081" s="130" t="str">
        <f t="shared" si="252"/>
        <v>KT-990529</v>
      </c>
      <c r="I8081" s="130" t="str">
        <f t="shared" si="253"/>
        <v/>
      </c>
    </row>
    <row r="8082" spans="1:9" x14ac:dyDescent="0.15">
      <c r="A8082" s="130">
        <v>8080</v>
      </c>
      <c r="B8082" s="130" t="s">
        <v>10038</v>
      </c>
      <c r="C8082" s="130" t="s">
        <v>19968</v>
      </c>
      <c r="D8082" s="130">
        <v>0</v>
      </c>
      <c r="F8082" s="130">
        <v>0</v>
      </c>
      <c r="G8082" s="130">
        <v>0</v>
      </c>
      <c r="H8082" s="130" t="str">
        <f t="shared" si="252"/>
        <v>KT-990530</v>
      </c>
      <c r="I8082" s="130" t="str">
        <f t="shared" si="253"/>
        <v/>
      </c>
    </row>
    <row r="8083" spans="1:9" x14ac:dyDescent="0.15">
      <c r="A8083" s="130">
        <v>8081</v>
      </c>
      <c r="B8083" s="130" t="s">
        <v>10039</v>
      </c>
      <c r="C8083" s="130" t="s">
        <v>19969</v>
      </c>
      <c r="D8083" s="130">
        <v>20000</v>
      </c>
      <c r="E8083" s="130" t="s">
        <v>12368</v>
      </c>
      <c r="F8083" s="130">
        <v>2885280000</v>
      </c>
      <c r="G8083" s="130">
        <v>3454078000</v>
      </c>
      <c r="H8083" s="130" t="str">
        <f t="shared" si="252"/>
        <v>KT-990531</v>
      </c>
      <c r="I8083" s="130" t="str">
        <f t="shared" si="253"/>
        <v/>
      </c>
    </row>
    <row r="8084" spans="1:9" x14ac:dyDescent="0.15">
      <c r="A8084" s="130">
        <v>8082</v>
      </c>
      <c r="B8084" s="130" t="s">
        <v>10040</v>
      </c>
      <c r="C8084" s="130" t="s">
        <v>19970</v>
      </c>
      <c r="D8084" s="130">
        <v>100</v>
      </c>
      <c r="E8084" s="130" t="s">
        <v>12355</v>
      </c>
      <c r="F8084" s="130">
        <v>1861800</v>
      </c>
      <c r="G8084" s="130">
        <v>4255300</v>
      </c>
      <c r="H8084" s="130" t="str">
        <f t="shared" si="252"/>
        <v>KT-990532</v>
      </c>
      <c r="I8084" s="130" t="str">
        <f t="shared" si="253"/>
        <v/>
      </c>
    </row>
    <row r="8085" spans="1:9" x14ac:dyDescent="0.15">
      <c r="A8085" s="130">
        <v>8083</v>
      </c>
      <c r="B8085" s="130" t="s">
        <v>10041</v>
      </c>
      <c r="C8085" s="130" t="s">
        <v>19971</v>
      </c>
      <c r="H8085" s="130" t="str">
        <f t="shared" si="252"/>
        <v>KT-990533</v>
      </c>
      <c r="I8085" s="130" t="str">
        <f t="shared" si="253"/>
        <v/>
      </c>
    </row>
    <row r="8086" spans="1:9" x14ac:dyDescent="0.15">
      <c r="A8086" s="130">
        <v>8084</v>
      </c>
      <c r="B8086" s="130" t="s">
        <v>10042</v>
      </c>
      <c r="C8086" s="130" t="s">
        <v>15031</v>
      </c>
      <c r="D8086" s="130">
        <v>8</v>
      </c>
      <c r="E8086" s="130" t="s">
        <v>12403</v>
      </c>
      <c r="F8086" s="130">
        <v>7766729</v>
      </c>
      <c r="G8086" s="130">
        <v>9729744.1999999993</v>
      </c>
      <c r="H8086" s="130" t="str">
        <f t="shared" si="252"/>
        <v>KT-990534</v>
      </c>
      <c r="I8086" s="130" t="str">
        <f t="shared" si="253"/>
        <v>AG</v>
      </c>
    </row>
    <row r="8087" spans="1:9" x14ac:dyDescent="0.15">
      <c r="A8087" s="130">
        <v>8085</v>
      </c>
      <c r="B8087" s="130" t="s">
        <v>10043</v>
      </c>
      <c r="C8087" s="130" t="s">
        <v>19972</v>
      </c>
      <c r="D8087" s="130">
        <v>1</v>
      </c>
      <c r="E8087" s="130" t="s">
        <v>12676</v>
      </c>
      <c r="F8087" s="130">
        <v>0</v>
      </c>
      <c r="G8087" s="130">
        <v>0</v>
      </c>
      <c r="H8087" s="130" t="str">
        <f t="shared" si="252"/>
        <v>KT-990535</v>
      </c>
      <c r="I8087" s="130" t="str">
        <f t="shared" si="253"/>
        <v/>
      </c>
    </row>
    <row r="8088" spans="1:9" x14ac:dyDescent="0.15">
      <c r="A8088" s="130">
        <v>8086</v>
      </c>
      <c r="B8088" s="130" t="s">
        <v>10044</v>
      </c>
      <c r="C8088" s="130" t="s">
        <v>19973</v>
      </c>
      <c r="D8088" s="130">
        <v>10</v>
      </c>
      <c r="E8088" s="130" t="s">
        <v>12372</v>
      </c>
      <c r="F8088" s="130">
        <v>183770.5</v>
      </c>
      <c r="G8088" s="130">
        <v>225200</v>
      </c>
      <c r="H8088" s="130" t="str">
        <f t="shared" si="252"/>
        <v>KT-990536</v>
      </c>
      <c r="I8088" s="130" t="str">
        <f t="shared" si="253"/>
        <v/>
      </c>
    </row>
    <row r="8089" spans="1:9" x14ac:dyDescent="0.15">
      <c r="A8089" s="130">
        <v>8087</v>
      </c>
      <c r="B8089" s="130" t="s">
        <v>10045</v>
      </c>
      <c r="C8089" s="130" t="s">
        <v>17054</v>
      </c>
      <c r="D8089" s="130">
        <v>100</v>
      </c>
      <c r="E8089" s="130" t="s">
        <v>12372</v>
      </c>
      <c r="F8089" s="130">
        <v>2142590.4</v>
      </c>
      <c r="G8089" s="130">
        <v>1341800</v>
      </c>
      <c r="H8089" s="130" t="str">
        <f t="shared" si="252"/>
        <v>KT-990537</v>
      </c>
      <c r="I8089" s="130" t="str">
        <f t="shared" si="253"/>
        <v>VG</v>
      </c>
    </row>
    <row r="8090" spans="1:9" x14ac:dyDescent="0.15">
      <c r="A8090" s="130">
        <v>8088</v>
      </c>
      <c r="B8090" s="130" t="s">
        <v>10046</v>
      </c>
      <c r="C8090" s="130" t="s">
        <v>19974</v>
      </c>
      <c r="D8090" s="130">
        <v>10</v>
      </c>
      <c r="E8090" s="130" t="s">
        <v>12372</v>
      </c>
      <c r="F8090" s="130">
        <v>375176.12</v>
      </c>
      <c r="G8090" s="130">
        <v>194981.48</v>
      </c>
      <c r="H8090" s="130" t="str">
        <f t="shared" si="252"/>
        <v>KT-990538</v>
      </c>
      <c r="I8090" s="130" t="str">
        <f t="shared" si="253"/>
        <v>AG</v>
      </c>
    </row>
    <row r="8091" spans="1:9" x14ac:dyDescent="0.15">
      <c r="A8091" s="130">
        <v>8089</v>
      </c>
      <c r="B8091" s="130" t="s">
        <v>10047</v>
      </c>
      <c r="C8091" s="130" t="s">
        <v>14957</v>
      </c>
      <c r="D8091" s="130">
        <v>40</v>
      </c>
      <c r="E8091" s="130" t="s">
        <v>12372</v>
      </c>
      <c r="F8091" s="130">
        <v>531415</v>
      </c>
      <c r="G8091" s="130">
        <v>535122</v>
      </c>
      <c r="H8091" s="130" t="str">
        <f t="shared" si="252"/>
        <v>KT-990539</v>
      </c>
      <c r="I8091" s="130" t="str">
        <f t="shared" si="253"/>
        <v>VG</v>
      </c>
    </row>
    <row r="8092" spans="1:9" x14ac:dyDescent="0.15">
      <c r="A8092" s="130">
        <v>8090</v>
      </c>
      <c r="B8092" s="130" t="s">
        <v>10048</v>
      </c>
      <c r="C8092" s="130" t="s">
        <v>14714</v>
      </c>
      <c r="D8092" s="130">
        <v>100</v>
      </c>
      <c r="E8092" s="130" t="s">
        <v>12372</v>
      </c>
      <c r="F8092" s="130">
        <v>1087785.8999999999</v>
      </c>
      <c r="G8092" s="130">
        <v>1146726</v>
      </c>
      <c r="H8092" s="130" t="str">
        <f t="shared" si="252"/>
        <v>KT-990540</v>
      </c>
      <c r="I8092" s="130" t="str">
        <f t="shared" si="253"/>
        <v>VG</v>
      </c>
    </row>
    <row r="8093" spans="1:9" x14ac:dyDescent="0.15">
      <c r="A8093" s="130">
        <v>8091</v>
      </c>
      <c r="B8093" s="130" t="s">
        <v>10049</v>
      </c>
      <c r="C8093" s="130" t="s">
        <v>12262</v>
      </c>
      <c r="D8093" s="130">
        <v>10</v>
      </c>
      <c r="E8093" s="130" t="s">
        <v>12372</v>
      </c>
      <c r="F8093" s="130">
        <v>528200</v>
      </c>
      <c r="G8093" s="130">
        <v>562100</v>
      </c>
      <c r="H8093" s="130" t="str">
        <f t="shared" si="252"/>
        <v>KT-990541</v>
      </c>
      <c r="I8093" s="130" t="str">
        <f t="shared" si="253"/>
        <v/>
      </c>
    </row>
    <row r="8094" spans="1:9" x14ac:dyDescent="0.15">
      <c r="A8094" s="130">
        <v>8092</v>
      </c>
      <c r="B8094" s="130" t="s">
        <v>10050</v>
      </c>
      <c r="C8094" s="130" t="s">
        <v>19975</v>
      </c>
      <c r="D8094" s="130">
        <v>100</v>
      </c>
      <c r="E8094" s="130" t="s">
        <v>12355</v>
      </c>
      <c r="F8094" s="130">
        <v>1923720</v>
      </c>
      <c r="G8094" s="130">
        <v>2207700</v>
      </c>
      <c r="H8094" s="130" t="str">
        <f t="shared" si="252"/>
        <v>KT-990542</v>
      </c>
      <c r="I8094" s="130" t="str">
        <f t="shared" si="253"/>
        <v>VG</v>
      </c>
    </row>
    <row r="8095" spans="1:9" x14ac:dyDescent="0.15">
      <c r="A8095" s="130">
        <v>8093</v>
      </c>
      <c r="B8095" s="130" t="s">
        <v>10051</v>
      </c>
      <c r="C8095" s="130" t="s">
        <v>19976</v>
      </c>
      <c r="D8095" s="130">
        <v>10</v>
      </c>
      <c r="E8095" s="130" t="s">
        <v>12355</v>
      </c>
      <c r="F8095" s="130">
        <v>51108</v>
      </c>
      <c r="G8095" s="130">
        <v>103600</v>
      </c>
      <c r="H8095" s="130" t="str">
        <f t="shared" si="252"/>
        <v>KT-990543</v>
      </c>
      <c r="I8095" s="130" t="str">
        <f t="shared" si="253"/>
        <v/>
      </c>
    </row>
    <row r="8096" spans="1:9" x14ac:dyDescent="0.15">
      <c r="A8096" s="130">
        <v>8094</v>
      </c>
      <c r="B8096" s="130" t="s">
        <v>10052</v>
      </c>
      <c r="C8096" s="130" t="s">
        <v>19977</v>
      </c>
      <c r="D8096" s="130">
        <v>1</v>
      </c>
      <c r="E8096" s="130" t="s">
        <v>12402</v>
      </c>
      <c r="F8096" s="130">
        <v>950000</v>
      </c>
      <c r="G8096" s="130">
        <v>1539400</v>
      </c>
      <c r="H8096" s="130" t="str">
        <f t="shared" si="252"/>
        <v>KT-990544</v>
      </c>
      <c r="I8096" s="130" t="str">
        <f t="shared" si="253"/>
        <v/>
      </c>
    </row>
    <row r="8097" spans="1:9" x14ac:dyDescent="0.15">
      <c r="A8097" s="130">
        <v>8095</v>
      </c>
      <c r="B8097" s="130" t="s">
        <v>10053</v>
      </c>
      <c r="C8097" s="130" t="s">
        <v>19978</v>
      </c>
      <c r="D8097" s="130">
        <v>1</v>
      </c>
      <c r="E8097" s="130" t="s">
        <v>12403</v>
      </c>
      <c r="F8097" s="130">
        <v>79912480</v>
      </c>
      <c r="G8097" s="130">
        <v>90426550</v>
      </c>
      <c r="H8097" s="130" t="str">
        <f t="shared" si="252"/>
        <v>KT-990545</v>
      </c>
      <c r="I8097" s="130" t="str">
        <f t="shared" si="253"/>
        <v/>
      </c>
    </row>
    <row r="8098" spans="1:9" x14ac:dyDescent="0.15">
      <c r="A8098" s="130">
        <v>8096</v>
      </c>
      <c r="B8098" s="130" t="s">
        <v>10054</v>
      </c>
      <c r="C8098" s="130" t="s">
        <v>19979</v>
      </c>
      <c r="D8098" s="130">
        <v>1</v>
      </c>
      <c r="E8098" s="130" t="s">
        <v>12355</v>
      </c>
      <c r="F8098" s="130">
        <v>1280</v>
      </c>
      <c r="G8098" s="130">
        <v>1070</v>
      </c>
      <c r="H8098" s="130" t="str">
        <f t="shared" si="252"/>
        <v>KT-990546</v>
      </c>
      <c r="I8098" s="130" t="str">
        <f t="shared" si="253"/>
        <v/>
      </c>
    </row>
    <row r="8099" spans="1:9" x14ac:dyDescent="0.15">
      <c r="A8099" s="130">
        <v>8097</v>
      </c>
      <c r="B8099" s="130" t="s">
        <v>10055</v>
      </c>
      <c r="C8099" s="130" t="s">
        <v>19980</v>
      </c>
      <c r="D8099" s="130">
        <v>1000</v>
      </c>
      <c r="E8099" s="130" t="s">
        <v>12355</v>
      </c>
      <c r="F8099" s="130">
        <v>1118000000</v>
      </c>
      <c r="G8099" s="130">
        <v>1159000000</v>
      </c>
      <c r="H8099" s="130" t="str">
        <f t="shared" si="252"/>
        <v>KT-990547</v>
      </c>
      <c r="I8099" s="130" t="str">
        <f t="shared" si="253"/>
        <v>AG</v>
      </c>
    </row>
    <row r="8100" spans="1:9" x14ac:dyDescent="0.15">
      <c r="A8100" s="130">
        <v>8098</v>
      </c>
      <c r="B8100" s="130" t="s">
        <v>10056</v>
      </c>
      <c r="C8100" s="130" t="s">
        <v>19981</v>
      </c>
      <c r="D8100" s="130">
        <v>300</v>
      </c>
      <c r="E8100" s="130" t="s">
        <v>12372</v>
      </c>
      <c r="F8100" s="130">
        <v>735000</v>
      </c>
      <c r="G8100" s="130">
        <v>1005000</v>
      </c>
      <c r="H8100" s="130" t="str">
        <f t="shared" si="252"/>
        <v>KT-990548</v>
      </c>
      <c r="I8100" s="130" t="str">
        <f t="shared" si="253"/>
        <v>AG</v>
      </c>
    </row>
    <row r="8101" spans="1:9" x14ac:dyDescent="0.15">
      <c r="A8101" s="130">
        <v>8099</v>
      </c>
      <c r="B8101" s="130" t="s">
        <v>10057</v>
      </c>
      <c r="C8101" s="130" t="s">
        <v>19982</v>
      </c>
      <c r="D8101" s="130">
        <v>150</v>
      </c>
      <c r="E8101" s="130" t="s">
        <v>12372</v>
      </c>
      <c r="F8101" s="130">
        <v>1815000</v>
      </c>
      <c r="G8101" s="130">
        <v>1941000</v>
      </c>
      <c r="H8101" s="130" t="str">
        <f t="shared" si="252"/>
        <v>KT-990549</v>
      </c>
      <c r="I8101" s="130" t="str">
        <f t="shared" si="253"/>
        <v>AG</v>
      </c>
    </row>
    <row r="8102" spans="1:9" x14ac:dyDescent="0.15">
      <c r="A8102" s="130">
        <v>8100</v>
      </c>
      <c r="B8102" s="130" t="s">
        <v>10058</v>
      </c>
      <c r="C8102" s="130" t="s">
        <v>19983</v>
      </c>
      <c r="D8102" s="130">
        <v>1000</v>
      </c>
      <c r="E8102" s="130" t="s">
        <v>12368</v>
      </c>
      <c r="F8102" s="130">
        <v>6436000</v>
      </c>
      <c r="G8102" s="130">
        <v>14573300</v>
      </c>
      <c r="H8102" s="130" t="str">
        <f t="shared" si="252"/>
        <v>KT-990550</v>
      </c>
      <c r="I8102" s="130" t="str">
        <f t="shared" si="253"/>
        <v/>
      </c>
    </row>
    <row r="8103" spans="1:9" x14ac:dyDescent="0.15">
      <c r="A8103" s="130">
        <v>8101</v>
      </c>
      <c r="B8103" s="130" t="s">
        <v>10059</v>
      </c>
      <c r="C8103" s="130" t="s">
        <v>19984</v>
      </c>
      <c r="D8103" s="130">
        <v>20</v>
      </c>
      <c r="E8103" s="130" t="s">
        <v>12355</v>
      </c>
      <c r="F8103" s="130">
        <v>12543121</v>
      </c>
      <c r="G8103" s="130">
        <v>16580143.6</v>
      </c>
      <c r="H8103" s="130" t="str">
        <f t="shared" si="252"/>
        <v>KT-990551</v>
      </c>
      <c r="I8103" s="130" t="str">
        <f t="shared" si="253"/>
        <v/>
      </c>
    </row>
    <row r="8104" spans="1:9" x14ac:dyDescent="0.15">
      <c r="A8104" s="130">
        <v>8102</v>
      </c>
      <c r="B8104" s="130" t="s">
        <v>10060</v>
      </c>
      <c r="C8104" s="130" t="s">
        <v>19985</v>
      </c>
      <c r="D8104" s="130">
        <v>1</v>
      </c>
      <c r="E8104" s="130" t="s">
        <v>12403</v>
      </c>
      <c r="F8104" s="130">
        <v>132000</v>
      </c>
      <c r="G8104" s="130">
        <v>202000</v>
      </c>
      <c r="H8104" s="130" t="str">
        <f t="shared" si="252"/>
        <v>KT-990552</v>
      </c>
      <c r="I8104" s="130" t="str">
        <f t="shared" si="253"/>
        <v/>
      </c>
    </row>
    <row r="8105" spans="1:9" x14ac:dyDescent="0.15">
      <c r="A8105" s="130">
        <v>8103</v>
      </c>
      <c r="B8105" s="130" t="s">
        <v>10061</v>
      </c>
      <c r="C8105" s="130" t="s">
        <v>19986</v>
      </c>
      <c r="D8105" s="130">
        <v>100</v>
      </c>
      <c r="E8105" s="130" t="s">
        <v>12370</v>
      </c>
      <c r="F8105" s="130">
        <v>13080000</v>
      </c>
      <c r="G8105" s="130">
        <v>18840000</v>
      </c>
      <c r="H8105" s="130" t="str">
        <f t="shared" si="252"/>
        <v>KT-990553</v>
      </c>
      <c r="I8105" s="130" t="str">
        <f t="shared" si="253"/>
        <v>VG</v>
      </c>
    </row>
    <row r="8106" spans="1:9" x14ac:dyDescent="0.15">
      <c r="A8106" s="130">
        <v>8104</v>
      </c>
      <c r="B8106" s="130" t="s">
        <v>10062</v>
      </c>
      <c r="C8106" s="130" t="s">
        <v>19987</v>
      </c>
      <c r="H8106" s="130" t="str">
        <f t="shared" si="252"/>
        <v>KT-990554</v>
      </c>
      <c r="I8106" s="130" t="str">
        <f t="shared" si="253"/>
        <v/>
      </c>
    </row>
    <row r="8107" spans="1:9" x14ac:dyDescent="0.15">
      <c r="A8107" s="130">
        <v>8105</v>
      </c>
      <c r="B8107" s="130" t="s">
        <v>10063</v>
      </c>
      <c r="C8107" s="130" t="s">
        <v>19988</v>
      </c>
      <c r="H8107" s="130" t="str">
        <f t="shared" si="252"/>
        <v>KT-990555</v>
      </c>
      <c r="I8107" s="130" t="str">
        <f t="shared" si="253"/>
        <v/>
      </c>
    </row>
    <row r="8108" spans="1:9" x14ac:dyDescent="0.15">
      <c r="A8108" s="130">
        <v>8106</v>
      </c>
      <c r="B8108" s="130" t="s">
        <v>10064</v>
      </c>
      <c r="C8108" s="130" t="s">
        <v>19989</v>
      </c>
      <c r="D8108" s="130">
        <v>300</v>
      </c>
      <c r="E8108" s="130" t="s">
        <v>19990</v>
      </c>
      <c r="F8108" s="130">
        <v>6440000</v>
      </c>
      <c r="G8108" s="130">
        <v>7073000</v>
      </c>
      <c r="H8108" s="130" t="str">
        <f t="shared" si="252"/>
        <v>KT-990556</v>
      </c>
      <c r="I8108" s="130" t="str">
        <f t="shared" si="253"/>
        <v/>
      </c>
    </row>
    <row r="8109" spans="1:9" x14ac:dyDescent="0.15">
      <c r="A8109" s="130">
        <v>8107</v>
      </c>
      <c r="B8109" s="130" t="s">
        <v>10065</v>
      </c>
      <c r="C8109" s="130" t="s">
        <v>19991</v>
      </c>
      <c r="D8109" s="130">
        <v>1</v>
      </c>
      <c r="E8109" s="130" t="s">
        <v>13699</v>
      </c>
      <c r="F8109" s="130">
        <v>0</v>
      </c>
      <c r="G8109" s="130">
        <v>0</v>
      </c>
      <c r="H8109" s="130" t="str">
        <f t="shared" si="252"/>
        <v>KT-990557</v>
      </c>
      <c r="I8109" s="130" t="str">
        <f t="shared" si="253"/>
        <v/>
      </c>
    </row>
    <row r="8110" spans="1:9" x14ac:dyDescent="0.15">
      <c r="A8110" s="130">
        <v>8108</v>
      </c>
      <c r="B8110" s="130" t="s">
        <v>10066</v>
      </c>
      <c r="C8110" s="130" t="s">
        <v>19992</v>
      </c>
      <c r="D8110" s="130">
        <v>0</v>
      </c>
      <c r="F8110" s="130">
        <v>0</v>
      </c>
      <c r="G8110" s="130">
        <v>0</v>
      </c>
      <c r="H8110" s="130" t="str">
        <f t="shared" si="252"/>
        <v>KT-990558</v>
      </c>
      <c r="I8110" s="130" t="str">
        <f t="shared" si="253"/>
        <v/>
      </c>
    </row>
    <row r="8111" spans="1:9" x14ac:dyDescent="0.15">
      <c r="A8111" s="130">
        <v>8109</v>
      </c>
      <c r="B8111" s="130" t="s">
        <v>10067</v>
      </c>
      <c r="C8111" s="130" t="s">
        <v>19993</v>
      </c>
      <c r="D8111" s="130">
        <v>0.5</v>
      </c>
      <c r="E8111" s="130" t="s">
        <v>12361</v>
      </c>
      <c r="F8111" s="130">
        <v>29265</v>
      </c>
      <c r="G8111" s="130">
        <v>40308</v>
      </c>
      <c r="H8111" s="130" t="str">
        <f t="shared" si="252"/>
        <v>KT-990559</v>
      </c>
      <c r="I8111" s="130" t="str">
        <f t="shared" si="253"/>
        <v/>
      </c>
    </row>
    <row r="8112" spans="1:9" x14ac:dyDescent="0.15">
      <c r="A8112" s="130">
        <v>8110</v>
      </c>
      <c r="B8112" s="130" t="s">
        <v>10068</v>
      </c>
      <c r="C8112" s="130" t="s">
        <v>19994</v>
      </c>
      <c r="D8112" s="130">
        <v>1</v>
      </c>
      <c r="E8112" s="130" t="s">
        <v>12490</v>
      </c>
      <c r="F8112" s="130">
        <v>875000</v>
      </c>
      <c r="G8112" s="130">
        <v>1050000</v>
      </c>
      <c r="H8112" s="130" t="str">
        <f t="shared" si="252"/>
        <v>KT-990560</v>
      </c>
      <c r="I8112" s="130" t="str">
        <f t="shared" si="253"/>
        <v/>
      </c>
    </row>
    <row r="8113" spans="1:9" x14ac:dyDescent="0.15">
      <c r="A8113" s="130">
        <v>8111</v>
      </c>
      <c r="B8113" s="130" t="s">
        <v>10069</v>
      </c>
      <c r="C8113" s="130" t="s">
        <v>2204</v>
      </c>
      <c r="D8113" s="130">
        <v>100</v>
      </c>
      <c r="E8113" s="130" t="s">
        <v>12372</v>
      </c>
      <c r="F8113" s="130">
        <v>732577.4</v>
      </c>
      <c r="G8113" s="130">
        <v>196503.4</v>
      </c>
      <c r="H8113" s="130" t="str">
        <f t="shared" si="252"/>
        <v>KT-990561</v>
      </c>
      <c r="I8113" s="130" t="str">
        <f t="shared" si="253"/>
        <v>AG</v>
      </c>
    </row>
    <row r="8114" spans="1:9" x14ac:dyDescent="0.15">
      <c r="A8114" s="130">
        <v>8112</v>
      </c>
      <c r="B8114" s="130" t="s">
        <v>10070</v>
      </c>
      <c r="C8114" s="130" t="s">
        <v>1940</v>
      </c>
      <c r="D8114" s="130">
        <v>100</v>
      </c>
      <c r="E8114" s="130" t="s">
        <v>12372</v>
      </c>
      <c r="F8114" s="130">
        <v>649938</v>
      </c>
      <c r="G8114" s="130">
        <v>129399</v>
      </c>
      <c r="H8114" s="130" t="str">
        <f t="shared" si="252"/>
        <v>KT-990562</v>
      </c>
      <c r="I8114" s="130" t="str">
        <f t="shared" si="253"/>
        <v>AG</v>
      </c>
    </row>
    <row r="8115" spans="1:9" x14ac:dyDescent="0.15">
      <c r="A8115" s="130">
        <v>8113</v>
      </c>
      <c r="B8115" s="130" t="s">
        <v>10071</v>
      </c>
      <c r="C8115" s="130" t="s">
        <v>19995</v>
      </c>
      <c r="D8115" s="130">
        <v>1500</v>
      </c>
      <c r="E8115" s="130" t="s">
        <v>12372</v>
      </c>
      <c r="F8115" s="130">
        <v>2932996</v>
      </c>
      <c r="G8115" s="130">
        <v>2327116</v>
      </c>
      <c r="H8115" s="130" t="str">
        <f t="shared" si="252"/>
        <v>KT-990563</v>
      </c>
      <c r="I8115" s="130" t="str">
        <f t="shared" si="253"/>
        <v/>
      </c>
    </row>
    <row r="8116" spans="1:9" x14ac:dyDescent="0.15">
      <c r="A8116" s="130">
        <v>8114</v>
      </c>
      <c r="B8116" s="130" t="s">
        <v>10072</v>
      </c>
      <c r="C8116" s="130" t="s">
        <v>19996</v>
      </c>
      <c r="D8116" s="130">
        <v>100</v>
      </c>
      <c r="E8116" s="130" t="s">
        <v>12372</v>
      </c>
      <c r="F8116" s="130">
        <v>207941.9</v>
      </c>
      <c r="G8116" s="130">
        <v>372138.42</v>
      </c>
      <c r="H8116" s="130" t="str">
        <f t="shared" si="252"/>
        <v>KT-990564</v>
      </c>
      <c r="I8116" s="130" t="str">
        <f t="shared" si="253"/>
        <v>VG</v>
      </c>
    </row>
    <row r="8117" spans="1:9" x14ac:dyDescent="0.15">
      <c r="A8117" s="130">
        <v>8115</v>
      </c>
      <c r="B8117" s="130" t="s">
        <v>10073</v>
      </c>
      <c r="C8117" s="130" t="s">
        <v>19997</v>
      </c>
      <c r="D8117" s="130">
        <v>1000</v>
      </c>
      <c r="E8117" s="130" t="s">
        <v>12372</v>
      </c>
      <c r="F8117" s="130">
        <v>805784.9</v>
      </c>
      <c r="G8117" s="130">
        <v>1269413.6000000001</v>
      </c>
      <c r="H8117" s="130" t="str">
        <f t="shared" si="252"/>
        <v>KT-990565</v>
      </c>
      <c r="I8117" s="130" t="str">
        <f t="shared" si="253"/>
        <v/>
      </c>
    </row>
    <row r="8118" spans="1:9" x14ac:dyDescent="0.15">
      <c r="A8118" s="130">
        <v>8116</v>
      </c>
      <c r="B8118" s="130" t="s">
        <v>10074</v>
      </c>
      <c r="C8118" s="130" t="s">
        <v>14078</v>
      </c>
      <c r="D8118" s="130">
        <v>500</v>
      </c>
      <c r="E8118" s="130" t="s">
        <v>12372</v>
      </c>
      <c r="F8118" s="130">
        <v>2955000</v>
      </c>
      <c r="G8118" s="130">
        <v>22650000</v>
      </c>
      <c r="H8118" s="130" t="str">
        <f t="shared" si="252"/>
        <v>KT-990566</v>
      </c>
      <c r="I8118" s="130" t="str">
        <f t="shared" si="253"/>
        <v>VG</v>
      </c>
    </row>
    <row r="8119" spans="1:9" x14ac:dyDescent="0.15">
      <c r="A8119" s="130">
        <v>8117</v>
      </c>
      <c r="B8119" s="130" t="s">
        <v>10075</v>
      </c>
      <c r="C8119" s="130" t="s">
        <v>16619</v>
      </c>
      <c r="D8119" s="130">
        <v>1050</v>
      </c>
      <c r="E8119" s="130" t="s">
        <v>12372</v>
      </c>
      <c r="F8119" s="130">
        <v>2378593.6</v>
      </c>
      <c r="G8119" s="130">
        <v>1202829.5</v>
      </c>
      <c r="H8119" s="130" t="str">
        <f t="shared" si="252"/>
        <v>KT-990567</v>
      </c>
      <c r="I8119" s="130" t="str">
        <f t="shared" si="253"/>
        <v>AG</v>
      </c>
    </row>
    <row r="8120" spans="1:9" x14ac:dyDescent="0.15">
      <c r="A8120" s="130">
        <v>8118</v>
      </c>
      <c r="B8120" s="130" t="s">
        <v>10076</v>
      </c>
      <c r="C8120" s="130" t="s">
        <v>12357</v>
      </c>
      <c r="H8120" s="130" t="str">
        <f t="shared" si="252"/>
        <v>KT-990568</v>
      </c>
      <c r="I8120" s="130" t="str">
        <f t="shared" si="253"/>
        <v/>
      </c>
    </row>
    <row r="8121" spans="1:9" x14ac:dyDescent="0.15">
      <c r="A8121" s="130">
        <v>8119</v>
      </c>
      <c r="B8121" s="130" t="s">
        <v>10077</v>
      </c>
      <c r="C8121" s="130" t="s">
        <v>19998</v>
      </c>
      <c r="D8121" s="130">
        <v>1</v>
      </c>
      <c r="E8121" s="130" t="s">
        <v>12370</v>
      </c>
      <c r="F8121" s="130">
        <v>458000</v>
      </c>
      <c r="G8121" s="130">
        <v>675000</v>
      </c>
      <c r="H8121" s="130" t="str">
        <f t="shared" si="252"/>
        <v>KT-990569</v>
      </c>
      <c r="I8121" s="130" t="str">
        <f t="shared" si="253"/>
        <v>AG</v>
      </c>
    </row>
    <row r="8122" spans="1:9" x14ac:dyDescent="0.15">
      <c r="A8122" s="130">
        <v>8120</v>
      </c>
      <c r="B8122" s="130" t="s">
        <v>10078</v>
      </c>
      <c r="C8122" s="130" t="s">
        <v>19999</v>
      </c>
      <c r="D8122" s="130">
        <v>30</v>
      </c>
      <c r="E8122" s="130" t="s">
        <v>12355</v>
      </c>
      <c r="F8122" s="130">
        <v>6805200</v>
      </c>
      <c r="G8122" s="130">
        <v>7137620</v>
      </c>
      <c r="H8122" s="130" t="str">
        <f t="shared" si="252"/>
        <v>KT-990570</v>
      </c>
      <c r="I8122" s="130" t="str">
        <f t="shared" si="253"/>
        <v>AG</v>
      </c>
    </row>
    <row r="8123" spans="1:9" x14ac:dyDescent="0.15">
      <c r="A8123" s="130">
        <v>8121</v>
      </c>
      <c r="B8123" s="130" t="s">
        <v>10079</v>
      </c>
      <c r="C8123" s="130" t="s">
        <v>20000</v>
      </c>
      <c r="D8123" s="130">
        <v>10</v>
      </c>
      <c r="E8123" s="130" t="s">
        <v>12355</v>
      </c>
      <c r="F8123" s="130">
        <v>980554</v>
      </c>
      <c r="G8123" s="130">
        <v>1081329</v>
      </c>
      <c r="H8123" s="130" t="str">
        <f t="shared" si="252"/>
        <v>KT-990571</v>
      </c>
      <c r="I8123" s="130" t="str">
        <f t="shared" si="253"/>
        <v>VG</v>
      </c>
    </row>
    <row r="8124" spans="1:9" x14ac:dyDescent="0.15">
      <c r="A8124" s="130">
        <v>8122</v>
      </c>
      <c r="B8124" s="130" t="s">
        <v>10080</v>
      </c>
      <c r="C8124" s="130" t="s">
        <v>20001</v>
      </c>
      <c r="D8124" s="130">
        <v>45</v>
      </c>
      <c r="E8124" s="130" t="s">
        <v>20002</v>
      </c>
      <c r="F8124" s="130">
        <v>1800000</v>
      </c>
      <c r="G8124" s="130">
        <v>2400000</v>
      </c>
      <c r="H8124" s="130" t="str">
        <f t="shared" si="252"/>
        <v>KT-990572</v>
      </c>
      <c r="I8124" s="130" t="str">
        <f t="shared" si="253"/>
        <v>AG</v>
      </c>
    </row>
    <row r="8125" spans="1:9" x14ac:dyDescent="0.15">
      <c r="A8125" s="130">
        <v>8123</v>
      </c>
      <c r="B8125" s="130" t="s">
        <v>10081</v>
      </c>
      <c r="C8125" s="130" t="s">
        <v>20003</v>
      </c>
      <c r="D8125" s="130">
        <v>1</v>
      </c>
      <c r="E8125" s="130" t="s">
        <v>12403</v>
      </c>
      <c r="F8125" s="130">
        <v>105680800</v>
      </c>
      <c r="G8125" s="130">
        <v>137022400</v>
      </c>
      <c r="H8125" s="130" t="str">
        <f t="shared" si="252"/>
        <v>KT-990573</v>
      </c>
      <c r="I8125" s="130" t="str">
        <f t="shared" si="253"/>
        <v>VG</v>
      </c>
    </row>
    <row r="8126" spans="1:9" x14ac:dyDescent="0.15">
      <c r="A8126" s="130">
        <v>8124</v>
      </c>
      <c r="B8126" s="130" t="s">
        <v>10082</v>
      </c>
      <c r="C8126" s="130" t="s">
        <v>20004</v>
      </c>
      <c r="D8126" s="130">
        <v>1</v>
      </c>
      <c r="E8126" s="130" t="s">
        <v>12676</v>
      </c>
      <c r="F8126" s="130">
        <v>0</v>
      </c>
      <c r="G8126" s="130">
        <v>0</v>
      </c>
      <c r="H8126" s="130" t="str">
        <f t="shared" si="252"/>
        <v>KT-990574</v>
      </c>
      <c r="I8126" s="130" t="str">
        <f t="shared" si="253"/>
        <v/>
      </c>
    </row>
    <row r="8127" spans="1:9" x14ac:dyDescent="0.15">
      <c r="A8127" s="130">
        <v>8125</v>
      </c>
      <c r="B8127" s="130" t="s">
        <v>10083</v>
      </c>
      <c r="C8127" s="130" t="s">
        <v>20005</v>
      </c>
      <c r="D8127" s="130">
        <v>1</v>
      </c>
      <c r="E8127" s="130" t="s">
        <v>20006</v>
      </c>
      <c r="F8127" s="130">
        <v>36780</v>
      </c>
      <c r="G8127" s="130">
        <v>54350</v>
      </c>
      <c r="H8127" s="130" t="str">
        <f t="shared" si="252"/>
        <v>KT-990575</v>
      </c>
      <c r="I8127" s="130" t="str">
        <f t="shared" si="253"/>
        <v/>
      </c>
    </row>
    <row r="8128" spans="1:9" x14ac:dyDescent="0.15">
      <c r="A8128" s="130">
        <v>8126</v>
      </c>
      <c r="B8128" s="130" t="s">
        <v>10084</v>
      </c>
      <c r="C8128" s="130" t="s">
        <v>20007</v>
      </c>
      <c r="H8128" s="130" t="str">
        <f t="shared" si="252"/>
        <v>KT-990576</v>
      </c>
      <c r="I8128" s="130" t="str">
        <f t="shared" si="253"/>
        <v/>
      </c>
    </row>
    <row r="8129" spans="1:9" x14ac:dyDescent="0.15">
      <c r="A8129" s="130">
        <v>8127</v>
      </c>
      <c r="B8129" s="130" t="s">
        <v>10085</v>
      </c>
      <c r="C8129" s="130" t="s">
        <v>20008</v>
      </c>
      <c r="D8129" s="130">
        <v>1000</v>
      </c>
      <c r="E8129" s="130" t="s">
        <v>12355</v>
      </c>
      <c r="F8129" s="130">
        <v>8000000</v>
      </c>
      <c r="G8129" s="130">
        <v>8000000</v>
      </c>
      <c r="H8129" s="130" t="str">
        <f t="shared" si="252"/>
        <v>KT-990577</v>
      </c>
      <c r="I8129" s="130" t="str">
        <f t="shared" si="253"/>
        <v>VG</v>
      </c>
    </row>
    <row r="8130" spans="1:9" x14ac:dyDescent="0.15">
      <c r="A8130" s="130">
        <v>8128</v>
      </c>
      <c r="B8130" s="130" t="s">
        <v>10086</v>
      </c>
      <c r="C8130" s="130" t="s">
        <v>20009</v>
      </c>
      <c r="D8130" s="130">
        <v>100</v>
      </c>
      <c r="E8130" s="130" t="s">
        <v>12368</v>
      </c>
      <c r="F8130" s="130">
        <v>429600</v>
      </c>
      <c r="G8130" s="130">
        <v>581500</v>
      </c>
      <c r="H8130" s="130" t="str">
        <f t="shared" si="252"/>
        <v>KT-990578</v>
      </c>
      <c r="I8130" s="130" t="str">
        <f t="shared" si="253"/>
        <v/>
      </c>
    </row>
    <row r="8131" spans="1:9" x14ac:dyDescent="0.15">
      <c r="A8131" s="130">
        <v>8129</v>
      </c>
      <c r="B8131" s="130" t="s">
        <v>10087</v>
      </c>
      <c r="C8131" s="130" t="s">
        <v>20010</v>
      </c>
      <c r="D8131" s="130">
        <v>100</v>
      </c>
      <c r="E8131" s="130" t="s">
        <v>12361</v>
      </c>
      <c r="F8131" s="130">
        <v>1095050</v>
      </c>
      <c r="G8131" s="130">
        <v>2187500</v>
      </c>
      <c r="H8131" s="130" t="str">
        <f t="shared" si="252"/>
        <v>KT-990579</v>
      </c>
      <c r="I8131" s="130" t="str">
        <f t="shared" si="253"/>
        <v/>
      </c>
    </row>
    <row r="8132" spans="1:9" x14ac:dyDescent="0.15">
      <c r="A8132" s="130">
        <v>8130</v>
      </c>
      <c r="B8132" s="130" t="s">
        <v>10088</v>
      </c>
      <c r="C8132" s="130" t="s">
        <v>20011</v>
      </c>
      <c r="D8132" s="130">
        <v>250</v>
      </c>
      <c r="E8132" s="130" t="s">
        <v>12355</v>
      </c>
      <c r="F8132" s="130">
        <v>53750</v>
      </c>
      <c r="G8132" s="130">
        <v>71250</v>
      </c>
      <c r="H8132" s="130" t="str">
        <f t="shared" ref="H8132:H8195" si="254">LEFT(B8132,FIND("-",B8132)+6)</f>
        <v>KT-990580</v>
      </c>
      <c r="I8132" s="130" t="str">
        <f t="shared" ref="I8132:I8195" si="255">RIGHT(B8132,LEN(B8132)-FIND("-",B8132)-7)</f>
        <v/>
      </c>
    </row>
    <row r="8133" spans="1:9" x14ac:dyDescent="0.15">
      <c r="A8133" s="130">
        <v>8131</v>
      </c>
      <c r="B8133" s="130" t="s">
        <v>10089</v>
      </c>
      <c r="C8133" s="130" t="s">
        <v>20012</v>
      </c>
      <c r="D8133" s="130">
        <v>600</v>
      </c>
      <c r="E8133" s="130" t="s">
        <v>12361</v>
      </c>
      <c r="F8133" s="130">
        <v>24061542</v>
      </c>
      <c r="G8133" s="130">
        <v>30460820</v>
      </c>
      <c r="H8133" s="130" t="str">
        <f t="shared" si="254"/>
        <v>KT-990581</v>
      </c>
      <c r="I8133" s="130" t="str">
        <f t="shared" si="255"/>
        <v>AG</v>
      </c>
    </row>
    <row r="8134" spans="1:9" x14ac:dyDescent="0.15">
      <c r="A8134" s="130">
        <v>8132</v>
      </c>
      <c r="B8134" s="130" t="s">
        <v>10090</v>
      </c>
      <c r="C8134" s="130" t="s">
        <v>20013</v>
      </c>
      <c r="D8134" s="130">
        <v>1</v>
      </c>
      <c r="E8134" s="130" t="s">
        <v>12372</v>
      </c>
      <c r="F8134" s="130">
        <v>19818.2</v>
      </c>
      <c r="G8134" s="130">
        <v>39917.599999999999</v>
      </c>
      <c r="H8134" s="130" t="str">
        <f t="shared" si="254"/>
        <v>KT-990582</v>
      </c>
      <c r="I8134" s="130" t="str">
        <f t="shared" si="255"/>
        <v/>
      </c>
    </row>
    <row r="8135" spans="1:9" x14ac:dyDescent="0.15">
      <c r="A8135" s="130">
        <v>8133</v>
      </c>
      <c r="B8135" s="130" t="s">
        <v>10091</v>
      </c>
      <c r="C8135" s="130" t="s">
        <v>20014</v>
      </c>
      <c r="H8135" s="130" t="str">
        <f t="shared" si="254"/>
        <v>KT-990583</v>
      </c>
      <c r="I8135" s="130" t="str">
        <f t="shared" si="255"/>
        <v/>
      </c>
    </row>
    <row r="8136" spans="1:9" x14ac:dyDescent="0.15">
      <c r="A8136" s="130">
        <v>8134</v>
      </c>
      <c r="B8136" s="130" t="s">
        <v>10092</v>
      </c>
      <c r="C8136" s="130" t="s">
        <v>20015</v>
      </c>
      <c r="H8136" s="130" t="str">
        <f t="shared" si="254"/>
        <v>KT-990584</v>
      </c>
      <c r="I8136" s="130" t="str">
        <f t="shared" si="255"/>
        <v/>
      </c>
    </row>
    <row r="8137" spans="1:9" x14ac:dyDescent="0.15">
      <c r="A8137" s="130">
        <v>8135</v>
      </c>
      <c r="B8137" s="130" t="s">
        <v>10093</v>
      </c>
      <c r="C8137" s="130" t="s">
        <v>20016</v>
      </c>
      <c r="H8137" s="130" t="str">
        <f t="shared" si="254"/>
        <v>KT-990585</v>
      </c>
      <c r="I8137" s="130" t="str">
        <f t="shared" si="255"/>
        <v/>
      </c>
    </row>
    <row r="8138" spans="1:9" x14ac:dyDescent="0.15">
      <c r="A8138" s="130">
        <v>8136</v>
      </c>
      <c r="B8138" s="130" t="s">
        <v>10094</v>
      </c>
      <c r="C8138" s="130" t="s">
        <v>19185</v>
      </c>
      <c r="H8138" s="130" t="str">
        <f t="shared" si="254"/>
        <v>KT-990586</v>
      </c>
      <c r="I8138" s="130" t="str">
        <f t="shared" si="255"/>
        <v/>
      </c>
    </row>
    <row r="8139" spans="1:9" x14ac:dyDescent="0.15">
      <c r="A8139" s="130">
        <v>8137</v>
      </c>
      <c r="B8139" s="130" t="s">
        <v>10095</v>
      </c>
      <c r="C8139" s="130" t="s">
        <v>1668</v>
      </c>
      <c r="D8139" s="130">
        <v>1000</v>
      </c>
      <c r="E8139" s="130" t="s">
        <v>12368</v>
      </c>
      <c r="F8139" s="130">
        <v>2647870</v>
      </c>
      <c r="G8139" s="130">
        <v>3400000</v>
      </c>
      <c r="H8139" s="130" t="str">
        <f t="shared" si="254"/>
        <v>KT-990587</v>
      </c>
      <c r="I8139" s="130" t="str">
        <f t="shared" si="255"/>
        <v/>
      </c>
    </row>
    <row r="8140" spans="1:9" x14ac:dyDescent="0.15">
      <c r="A8140" s="130">
        <v>8138</v>
      </c>
      <c r="B8140" s="130" t="s">
        <v>10096</v>
      </c>
      <c r="C8140" s="130" t="s">
        <v>20017</v>
      </c>
      <c r="D8140" s="130">
        <v>4925</v>
      </c>
      <c r="E8140" s="130" t="s">
        <v>12355</v>
      </c>
      <c r="F8140" s="130">
        <v>2356001800</v>
      </c>
      <c r="G8140" s="130">
        <v>2455004150</v>
      </c>
      <c r="H8140" s="130" t="str">
        <f t="shared" si="254"/>
        <v>KT-990588</v>
      </c>
      <c r="I8140" s="130" t="str">
        <f t="shared" si="255"/>
        <v>AG</v>
      </c>
    </row>
    <row r="8141" spans="1:9" x14ac:dyDescent="0.15">
      <c r="A8141" s="130">
        <v>8139</v>
      </c>
      <c r="B8141" s="130" t="s">
        <v>10097</v>
      </c>
      <c r="C8141" s="130" t="s">
        <v>15359</v>
      </c>
      <c r="D8141" s="130">
        <v>10000</v>
      </c>
      <c r="E8141" s="130" t="s">
        <v>12368</v>
      </c>
      <c r="F8141" s="130">
        <v>59344166</v>
      </c>
      <c r="G8141" s="130">
        <v>109147500</v>
      </c>
      <c r="H8141" s="130" t="str">
        <f t="shared" si="254"/>
        <v>KT-990589</v>
      </c>
      <c r="I8141" s="130" t="str">
        <f t="shared" si="255"/>
        <v/>
      </c>
    </row>
    <row r="8142" spans="1:9" x14ac:dyDescent="0.15">
      <c r="A8142" s="130">
        <v>8140</v>
      </c>
      <c r="B8142" s="130" t="s">
        <v>10098</v>
      </c>
      <c r="C8142" s="130" t="s">
        <v>16439</v>
      </c>
      <c r="D8142" s="130">
        <v>50</v>
      </c>
      <c r="E8142" s="130" t="s">
        <v>12355</v>
      </c>
      <c r="F8142" s="130">
        <v>1800000</v>
      </c>
      <c r="G8142" s="130">
        <v>4300000</v>
      </c>
      <c r="H8142" s="130" t="str">
        <f t="shared" si="254"/>
        <v>KT-990590</v>
      </c>
      <c r="I8142" s="130" t="str">
        <f t="shared" si="255"/>
        <v/>
      </c>
    </row>
    <row r="8143" spans="1:9" x14ac:dyDescent="0.15">
      <c r="A8143" s="130">
        <v>8141</v>
      </c>
      <c r="B8143" s="130" t="s">
        <v>10099</v>
      </c>
      <c r="C8143" s="130" t="s">
        <v>20018</v>
      </c>
      <c r="D8143" s="130">
        <v>1</v>
      </c>
      <c r="E8143" s="130" t="s">
        <v>12355</v>
      </c>
      <c r="F8143" s="130">
        <v>336</v>
      </c>
      <c r="G8143" s="130">
        <v>280</v>
      </c>
      <c r="H8143" s="130" t="str">
        <f t="shared" si="254"/>
        <v>KT-990591</v>
      </c>
      <c r="I8143" s="130" t="str">
        <f t="shared" si="255"/>
        <v/>
      </c>
    </row>
    <row r="8144" spans="1:9" x14ac:dyDescent="0.15">
      <c r="A8144" s="130">
        <v>8142</v>
      </c>
      <c r="B8144" s="130" t="s">
        <v>10100</v>
      </c>
      <c r="C8144" s="130" t="s">
        <v>20019</v>
      </c>
      <c r="D8144" s="130">
        <v>1</v>
      </c>
      <c r="E8144" s="130" t="s">
        <v>12355</v>
      </c>
      <c r="F8144" s="130">
        <v>2924</v>
      </c>
      <c r="G8144" s="130">
        <v>2483</v>
      </c>
      <c r="H8144" s="130" t="str">
        <f t="shared" si="254"/>
        <v>KT-990592</v>
      </c>
      <c r="I8144" s="130" t="str">
        <f t="shared" si="255"/>
        <v/>
      </c>
    </row>
    <row r="8145" spans="1:9" x14ac:dyDescent="0.15">
      <c r="A8145" s="130">
        <v>8143</v>
      </c>
      <c r="B8145" s="130" t="s">
        <v>10101</v>
      </c>
      <c r="C8145" s="130" t="s">
        <v>19092</v>
      </c>
      <c r="D8145" s="130">
        <v>1</v>
      </c>
      <c r="E8145" s="130" t="s">
        <v>12355</v>
      </c>
      <c r="F8145" s="130">
        <v>1344</v>
      </c>
      <c r="G8145" s="130">
        <v>1204</v>
      </c>
      <c r="H8145" s="130" t="str">
        <f t="shared" si="254"/>
        <v>KT-990593</v>
      </c>
      <c r="I8145" s="130" t="str">
        <f t="shared" si="255"/>
        <v/>
      </c>
    </row>
    <row r="8146" spans="1:9" x14ac:dyDescent="0.15">
      <c r="A8146" s="130">
        <v>8144</v>
      </c>
      <c r="B8146" s="130" t="s">
        <v>24257</v>
      </c>
      <c r="C8146" s="130" t="s">
        <v>20020</v>
      </c>
      <c r="D8146" s="130">
        <v>100</v>
      </c>
      <c r="E8146" s="130" t="s">
        <v>12355</v>
      </c>
      <c r="F8146" s="130">
        <v>465600</v>
      </c>
      <c r="G8146" s="130">
        <v>1003040</v>
      </c>
      <c r="H8146" s="130" t="str">
        <f t="shared" si="254"/>
        <v>OK-140001</v>
      </c>
      <c r="I8146" s="130" t="str">
        <f t="shared" si="255"/>
        <v>AG</v>
      </c>
    </row>
    <row r="8147" spans="1:9" x14ac:dyDescent="0.15">
      <c r="A8147" s="130">
        <v>8145</v>
      </c>
      <c r="B8147" s="130" t="s">
        <v>24258</v>
      </c>
      <c r="C8147" s="130" t="s">
        <v>20021</v>
      </c>
      <c r="D8147" s="130">
        <v>1</v>
      </c>
      <c r="E8147" s="130" t="s">
        <v>12402</v>
      </c>
      <c r="F8147" s="130">
        <v>1289864</v>
      </c>
      <c r="G8147" s="130">
        <v>6349302</v>
      </c>
      <c r="H8147" s="130" t="str">
        <f t="shared" si="254"/>
        <v>OK-150001</v>
      </c>
      <c r="I8147" s="130" t="str">
        <f t="shared" si="255"/>
        <v>AG</v>
      </c>
    </row>
    <row r="8148" spans="1:9" x14ac:dyDescent="0.15">
      <c r="A8148" s="130">
        <v>8146</v>
      </c>
      <c r="B8148" s="130" t="s">
        <v>10102</v>
      </c>
      <c r="C8148" s="130" t="s">
        <v>20023</v>
      </c>
      <c r="D8148" s="130">
        <v>100</v>
      </c>
      <c r="E8148" s="130" t="s">
        <v>12355</v>
      </c>
      <c r="F8148" s="130">
        <v>60263370</v>
      </c>
      <c r="G8148" s="130">
        <v>67991770</v>
      </c>
      <c r="H8148" s="130" t="str">
        <f t="shared" si="254"/>
        <v>OK-150002</v>
      </c>
      <c r="I8148" s="130" t="str">
        <f t="shared" si="255"/>
        <v>A</v>
      </c>
    </row>
    <row r="8149" spans="1:9" x14ac:dyDescent="0.15">
      <c r="A8149" s="130">
        <v>8147</v>
      </c>
      <c r="B8149" s="130" t="s">
        <v>24259</v>
      </c>
      <c r="C8149" s="130" t="s">
        <v>2269</v>
      </c>
      <c r="D8149" s="130">
        <v>6300</v>
      </c>
      <c r="E8149" s="130" t="s">
        <v>12361</v>
      </c>
      <c r="F8149" s="130">
        <v>55702000</v>
      </c>
      <c r="G8149" s="130">
        <v>64083000</v>
      </c>
      <c r="H8149" s="130" t="str">
        <f t="shared" si="254"/>
        <v>OK-150003</v>
      </c>
      <c r="I8149" s="130" t="str">
        <f t="shared" si="255"/>
        <v>AG</v>
      </c>
    </row>
    <row r="8150" spans="1:9" x14ac:dyDescent="0.15">
      <c r="A8150" s="130">
        <v>8148</v>
      </c>
      <c r="B8150" s="130" t="s">
        <v>10103</v>
      </c>
      <c r="C8150" s="130" t="s">
        <v>16004</v>
      </c>
      <c r="D8150" s="130">
        <v>350</v>
      </c>
      <c r="E8150" s="130" t="s">
        <v>12368</v>
      </c>
      <c r="F8150" s="130">
        <v>2637800</v>
      </c>
      <c r="G8150" s="130">
        <v>7205000</v>
      </c>
      <c r="H8150" s="130" t="str">
        <f t="shared" si="254"/>
        <v>OK-170001</v>
      </c>
      <c r="I8150" s="130" t="str">
        <f t="shared" si="255"/>
        <v>A</v>
      </c>
    </row>
    <row r="8151" spans="1:9" x14ac:dyDescent="0.15">
      <c r="A8151" s="130">
        <v>8149</v>
      </c>
      <c r="B8151" s="130" t="s">
        <v>3000</v>
      </c>
      <c r="C8151" s="130" t="s">
        <v>20026</v>
      </c>
      <c r="D8151" s="130">
        <v>100</v>
      </c>
      <c r="E8151" s="130" t="s">
        <v>12372</v>
      </c>
      <c r="F8151" s="130">
        <v>148967.70000000001</v>
      </c>
      <c r="G8151" s="130">
        <v>162000</v>
      </c>
      <c r="H8151" s="130" t="str">
        <f t="shared" si="254"/>
        <v>OK-170002</v>
      </c>
      <c r="I8151" s="130" t="str">
        <f t="shared" si="255"/>
        <v>VR</v>
      </c>
    </row>
    <row r="8152" spans="1:9" x14ac:dyDescent="0.15">
      <c r="A8152" s="130">
        <v>8150</v>
      </c>
      <c r="B8152" s="130" t="s">
        <v>10104</v>
      </c>
      <c r="C8152" s="130" t="s">
        <v>17448</v>
      </c>
      <c r="D8152" s="130">
        <v>1</v>
      </c>
      <c r="E8152" s="130" t="s">
        <v>12391</v>
      </c>
      <c r="F8152" s="130">
        <v>372669.28</v>
      </c>
      <c r="G8152" s="130">
        <v>576788</v>
      </c>
      <c r="H8152" s="130" t="str">
        <f t="shared" si="254"/>
        <v>OK-170003</v>
      </c>
      <c r="I8152" s="130" t="str">
        <f t="shared" si="255"/>
        <v>A</v>
      </c>
    </row>
    <row r="8153" spans="1:9" x14ac:dyDescent="0.15">
      <c r="A8153" s="130">
        <v>8151</v>
      </c>
      <c r="B8153" s="130" t="s">
        <v>10105</v>
      </c>
      <c r="C8153" s="130" t="s">
        <v>20029</v>
      </c>
      <c r="D8153" s="130">
        <v>100</v>
      </c>
      <c r="E8153" s="130" t="s">
        <v>12372</v>
      </c>
      <c r="F8153" s="130">
        <v>477589.4</v>
      </c>
      <c r="G8153" s="130">
        <v>760404.8</v>
      </c>
      <c r="H8153" s="130" t="str">
        <f t="shared" si="254"/>
        <v>OK-170004</v>
      </c>
      <c r="I8153" s="130" t="str">
        <f t="shared" si="255"/>
        <v>A</v>
      </c>
    </row>
    <row r="8154" spans="1:9" x14ac:dyDescent="0.15">
      <c r="A8154" s="130">
        <v>8152</v>
      </c>
      <c r="B8154" s="130" t="s">
        <v>22432</v>
      </c>
      <c r="C8154" s="130" t="s">
        <v>2373</v>
      </c>
      <c r="D8154" s="130">
        <v>20000</v>
      </c>
      <c r="E8154" s="130" t="s">
        <v>12361</v>
      </c>
      <c r="F8154" s="130">
        <v>397200</v>
      </c>
      <c r="G8154" s="130">
        <v>2082530</v>
      </c>
      <c r="H8154" s="130" t="str">
        <f t="shared" si="254"/>
        <v>OK-170005</v>
      </c>
      <c r="I8154" s="130" t="str">
        <f t="shared" si="255"/>
        <v>VE</v>
      </c>
    </row>
    <row r="8155" spans="1:9" x14ac:dyDescent="0.15">
      <c r="A8155" s="130">
        <v>8153</v>
      </c>
      <c r="B8155" s="130" t="s">
        <v>22429</v>
      </c>
      <c r="C8155" s="130" t="s">
        <v>20032</v>
      </c>
      <c r="D8155" s="130">
        <v>100</v>
      </c>
      <c r="E8155" s="130" t="s">
        <v>12372</v>
      </c>
      <c r="F8155" s="130">
        <v>50154</v>
      </c>
      <c r="G8155" s="130">
        <v>33024</v>
      </c>
      <c r="H8155" s="130" t="str">
        <f t="shared" si="254"/>
        <v>OK-180001</v>
      </c>
      <c r="I8155" s="130" t="str">
        <f t="shared" si="255"/>
        <v>VE</v>
      </c>
    </row>
    <row r="8156" spans="1:9" x14ac:dyDescent="0.15">
      <c r="A8156" s="130">
        <v>8154</v>
      </c>
      <c r="B8156" s="130" t="s">
        <v>10106</v>
      </c>
      <c r="C8156" s="130" t="s">
        <v>20034</v>
      </c>
      <c r="D8156" s="130">
        <v>500</v>
      </c>
      <c r="E8156" s="130" t="s">
        <v>12355</v>
      </c>
      <c r="F8156" s="130">
        <v>1050000</v>
      </c>
      <c r="G8156" s="130">
        <v>2150000</v>
      </c>
      <c r="H8156" s="130" t="str">
        <f t="shared" si="254"/>
        <v>OK-180002</v>
      </c>
      <c r="I8156" s="130" t="str">
        <f t="shared" si="255"/>
        <v>A</v>
      </c>
    </row>
    <row r="8157" spans="1:9" x14ac:dyDescent="0.15">
      <c r="A8157" s="130">
        <v>8155</v>
      </c>
      <c r="B8157" s="130" t="s">
        <v>10107</v>
      </c>
      <c r="C8157" s="130" t="s">
        <v>20036</v>
      </c>
      <c r="D8157" s="130">
        <v>8</v>
      </c>
      <c r="E8157" s="130" t="s">
        <v>12743</v>
      </c>
      <c r="F8157" s="130">
        <v>180882</v>
      </c>
      <c r="G8157" s="130">
        <v>640696</v>
      </c>
      <c r="H8157" s="130" t="str">
        <f t="shared" si="254"/>
        <v>OK-190001</v>
      </c>
      <c r="I8157" s="130" t="str">
        <f t="shared" si="255"/>
        <v>A</v>
      </c>
    </row>
    <row r="8158" spans="1:9" x14ac:dyDescent="0.15">
      <c r="A8158" s="130">
        <v>8156</v>
      </c>
      <c r="B8158" s="130" t="s">
        <v>10108</v>
      </c>
      <c r="C8158" s="130" t="s">
        <v>20038</v>
      </c>
      <c r="D8158" s="130">
        <v>1</v>
      </c>
      <c r="E8158" s="130" t="s">
        <v>12402</v>
      </c>
      <c r="F8158" s="130">
        <v>1201100</v>
      </c>
      <c r="G8158" s="130">
        <v>3501100</v>
      </c>
      <c r="H8158" s="130" t="str">
        <f t="shared" si="254"/>
        <v>OK-190002</v>
      </c>
      <c r="I8158" s="130" t="str">
        <f t="shared" si="255"/>
        <v>A</v>
      </c>
    </row>
    <row r="8159" spans="1:9" x14ac:dyDescent="0.15">
      <c r="A8159" s="130">
        <v>8157</v>
      </c>
      <c r="B8159" s="130" t="s">
        <v>10109</v>
      </c>
      <c r="C8159" s="130" t="s">
        <v>20040</v>
      </c>
      <c r="D8159" s="130">
        <v>300</v>
      </c>
      <c r="E8159" s="130" t="s">
        <v>20041</v>
      </c>
      <c r="F8159" s="130">
        <v>554800</v>
      </c>
      <c r="G8159" s="130">
        <v>1366200</v>
      </c>
      <c r="H8159" s="130" t="str">
        <f t="shared" si="254"/>
        <v>OK-200001</v>
      </c>
      <c r="I8159" s="130" t="str">
        <f t="shared" si="255"/>
        <v>A</v>
      </c>
    </row>
    <row r="8160" spans="1:9" x14ac:dyDescent="0.15">
      <c r="A8160" s="130">
        <v>8158</v>
      </c>
      <c r="B8160" s="130" t="s">
        <v>23230</v>
      </c>
      <c r="C8160" s="130" t="s">
        <v>24260</v>
      </c>
      <c r="D8160" s="130">
        <v>1</v>
      </c>
      <c r="E8160" s="130" t="s">
        <v>12893</v>
      </c>
      <c r="F8160" s="130">
        <v>741000</v>
      </c>
      <c r="G8160" s="130">
        <v>529000</v>
      </c>
      <c r="H8160" s="130" t="str">
        <f t="shared" si="254"/>
        <v>OK-200002</v>
      </c>
      <c r="I8160" s="130" t="str">
        <f t="shared" si="255"/>
        <v>A</v>
      </c>
    </row>
    <row r="8161" spans="1:9" x14ac:dyDescent="0.15">
      <c r="A8161" s="130">
        <v>8159</v>
      </c>
      <c r="B8161" s="130" t="s">
        <v>22676</v>
      </c>
      <c r="C8161" s="130" t="s">
        <v>24261</v>
      </c>
      <c r="D8161" s="130">
        <v>1</v>
      </c>
      <c r="E8161" s="130" t="s">
        <v>12391</v>
      </c>
      <c r="F8161" s="130">
        <v>4673400</v>
      </c>
      <c r="G8161" s="130">
        <v>5729765</v>
      </c>
      <c r="H8161" s="130" t="str">
        <f t="shared" si="254"/>
        <v>OK-210001</v>
      </c>
      <c r="I8161" s="130" t="str">
        <f t="shared" si="255"/>
        <v>A</v>
      </c>
    </row>
    <row r="8162" spans="1:9" x14ac:dyDescent="0.15">
      <c r="A8162" s="130">
        <v>8160</v>
      </c>
      <c r="B8162" s="130" t="s">
        <v>10110</v>
      </c>
      <c r="C8162" s="130" t="s">
        <v>20042</v>
      </c>
      <c r="D8162" s="130">
        <v>10</v>
      </c>
      <c r="E8162" s="130" t="s">
        <v>12355</v>
      </c>
      <c r="F8162" s="130">
        <v>3117303</v>
      </c>
      <c r="G8162" s="130">
        <v>5524923.5</v>
      </c>
      <c r="H8162" s="130" t="str">
        <f t="shared" si="254"/>
        <v>QS-000001</v>
      </c>
      <c r="I8162" s="130" t="str">
        <f t="shared" si="255"/>
        <v/>
      </c>
    </row>
    <row r="8163" spans="1:9" x14ac:dyDescent="0.15">
      <c r="A8163" s="130">
        <v>8161</v>
      </c>
      <c r="B8163" s="130" t="s">
        <v>10111</v>
      </c>
      <c r="C8163" s="130" t="s">
        <v>12009</v>
      </c>
      <c r="H8163" s="130" t="str">
        <f t="shared" si="254"/>
        <v>QS-000002</v>
      </c>
      <c r="I8163" s="130" t="str">
        <f t="shared" si="255"/>
        <v/>
      </c>
    </row>
    <row r="8164" spans="1:9" x14ac:dyDescent="0.15">
      <c r="A8164" s="130">
        <v>8162</v>
      </c>
      <c r="B8164" s="130" t="s">
        <v>10112</v>
      </c>
      <c r="C8164" s="130" t="s">
        <v>20043</v>
      </c>
      <c r="D8164" s="130">
        <v>1000</v>
      </c>
      <c r="E8164" s="130" t="s">
        <v>12361</v>
      </c>
      <c r="F8164" s="130">
        <v>1360000</v>
      </c>
      <c r="G8164" s="130">
        <v>1520000</v>
      </c>
      <c r="H8164" s="130" t="str">
        <f t="shared" si="254"/>
        <v>QS-000003</v>
      </c>
      <c r="I8164" s="130" t="str">
        <f t="shared" si="255"/>
        <v/>
      </c>
    </row>
    <row r="8165" spans="1:9" x14ac:dyDescent="0.15">
      <c r="A8165" s="130">
        <v>8163</v>
      </c>
      <c r="B8165" s="130" t="s">
        <v>10113</v>
      </c>
      <c r="C8165" s="130" t="s">
        <v>20044</v>
      </c>
      <c r="D8165" s="130">
        <v>1000</v>
      </c>
      <c r="E8165" s="130" t="s">
        <v>12372</v>
      </c>
      <c r="F8165" s="130">
        <v>737520</v>
      </c>
      <c r="G8165" s="130">
        <v>1379280</v>
      </c>
      <c r="H8165" s="130" t="str">
        <f t="shared" si="254"/>
        <v>QS-000004</v>
      </c>
      <c r="I8165" s="130" t="str">
        <f t="shared" si="255"/>
        <v/>
      </c>
    </row>
    <row r="8166" spans="1:9" x14ac:dyDescent="0.15">
      <c r="A8166" s="130">
        <v>8164</v>
      </c>
      <c r="B8166" s="130" t="s">
        <v>10114</v>
      </c>
      <c r="C8166" s="130" t="s">
        <v>20045</v>
      </c>
      <c r="D8166" s="130">
        <v>1000</v>
      </c>
      <c r="E8166" s="130" t="s">
        <v>12368</v>
      </c>
      <c r="F8166" s="130">
        <v>144950</v>
      </c>
      <c r="G8166" s="130">
        <v>350920</v>
      </c>
      <c r="H8166" s="130" t="str">
        <f t="shared" si="254"/>
        <v>QS-000005</v>
      </c>
      <c r="I8166" s="130" t="str">
        <f t="shared" si="255"/>
        <v/>
      </c>
    </row>
    <row r="8167" spans="1:9" x14ac:dyDescent="0.15">
      <c r="A8167" s="130">
        <v>8165</v>
      </c>
      <c r="B8167" s="130" t="s">
        <v>10115</v>
      </c>
      <c r="C8167" s="130" t="s">
        <v>20046</v>
      </c>
      <c r="D8167" s="130">
        <v>100</v>
      </c>
      <c r="E8167" s="130" t="s">
        <v>12372</v>
      </c>
      <c r="F8167" s="130">
        <v>395800</v>
      </c>
      <c r="G8167" s="130">
        <v>2372140</v>
      </c>
      <c r="H8167" s="130" t="str">
        <f t="shared" si="254"/>
        <v>QS-000006</v>
      </c>
      <c r="I8167" s="130" t="str">
        <f t="shared" si="255"/>
        <v/>
      </c>
    </row>
    <row r="8168" spans="1:9" x14ac:dyDescent="0.15">
      <c r="A8168" s="130">
        <v>8166</v>
      </c>
      <c r="B8168" s="130" t="s">
        <v>10116</v>
      </c>
      <c r="C8168" s="130" t="s">
        <v>20047</v>
      </c>
      <c r="D8168" s="130">
        <v>1</v>
      </c>
      <c r="E8168" s="130" t="s">
        <v>12688</v>
      </c>
      <c r="F8168" s="130">
        <v>960000</v>
      </c>
      <c r="G8168" s="130">
        <v>12000000</v>
      </c>
      <c r="H8168" s="130" t="str">
        <f t="shared" si="254"/>
        <v>QS-000007</v>
      </c>
      <c r="I8168" s="130" t="str">
        <f t="shared" si="255"/>
        <v/>
      </c>
    </row>
    <row r="8169" spans="1:9" x14ac:dyDescent="0.15">
      <c r="A8169" s="130">
        <v>8167</v>
      </c>
      <c r="B8169" s="130" t="s">
        <v>10117</v>
      </c>
      <c r="C8169" s="130" t="s">
        <v>20048</v>
      </c>
      <c r="D8169" s="130">
        <v>350</v>
      </c>
      <c r="E8169" s="130" t="s">
        <v>12372</v>
      </c>
      <c r="F8169" s="130">
        <v>803999.5</v>
      </c>
      <c r="G8169" s="130">
        <v>1617700</v>
      </c>
      <c r="H8169" s="130" t="str">
        <f t="shared" si="254"/>
        <v>QS-000008</v>
      </c>
      <c r="I8169" s="130" t="str">
        <f t="shared" si="255"/>
        <v/>
      </c>
    </row>
    <row r="8170" spans="1:9" x14ac:dyDescent="0.15">
      <c r="A8170" s="130">
        <v>8168</v>
      </c>
      <c r="B8170" s="130" t="s">
        <v>10118</v>
      </c>
      <c r="C8170" s="130" t="s">
        <v>20049</v>
      </c>
      <c r="D8170" s="130">
        <v>100</v>
      </c>
      <c r="E8170" s="130" t="s">
        <v>12355</v>
      </c>
      <c r="F8170" s="130">
        <v>1465292</v>
      </c>
      <c r="G8170" s="130">
        <v>1436137</v>
      </c>
      <c r="H8170" s="130" t="str">
        <f t="shared" si="254"/>
        <v>QS-000009</v>
      </c>
      <c r="I8170" s="130" t="str">
        <f t="shared" si="255"/>
        <v>VG</v>
      </c>
    </row>
    <row r="8171" spans="1:9" x14ac:dyDescent="0.15">
      <c r="A8171" s="130">
        <v>8169</v>
      </c>
      <c r="B8171" s="130" t="s">
        <v>10119</v>
      </c>
      <c r="C8171" s="130" t="s">
        <v>20050</v>
      </c>
      <c r="D8171" s="130">
        <v>150</v>
      </c>
      <c r="E8171" s="130" t="s">
        <v>12368</v>
      </c>
      <c r="F8171" s="130">
        <v>452250</v>
      </c>
      <c r="G8171" s="130">
        <v>0</v>
      </c>
      <c r="H8171" s="130" t="str">
        <f t="shared" si="254"/>
        <v>QS-000010</v>
      </c>
      <c r="I8171" s="130" t="str">
        <f t="shared" si="255"/>
        <v>AG</v>
      </c>
    </row>
    <row r="8172" spans="1:9" x14ac:dyDescent="0.15">
      <c r="A8172" s="130">
        <v>8170</v>
      </c>
      <c r="B8172" s="130" t="s">
        <v>10120</v>
      </c>
      <c r="C8172" s="130" t="s">
        <v>20051</v>
      </c>
      <c r="D8172" s="130">
        <v>300</v>
      </c>
      <c r="E8172" s="130" t="s">
        <v>12372</v>
      </c>
      <c r="F8172" s="130">
        <v>1487400</v>
      </c>
      <c r="G8172" s="130">
        <v>2677200</v>
      </c>
      <c r="H8172" s="130" t="str">
        <f t="shared" si="254"/>
        <v>QS-000011</v>
      </c>
      <c r="I8172" s="130" t="str">
        <f t="shared" si="255"/>
        <v>VG</v>
      </c>
    </row>
    <row r="8173" spans="1:9" x14ac:dyDescent="0.15">
      <c r="A8173" s="130">
        <v>8171</v>
      </c>
      <c r="B8173" s="130" t="s">
        <v>10121</v>
      </c>
      <c r="C8173" s="130" t="s">
        <v>20052</v>
      </c>
      <c r="D8173" s="130">
        <v>100</v>
      </c>
      <c r="E8173" s="130" t="s">
        <v>12370</v>
      </c>
      <c r="F8173" s="130">
        <v>11767540</v>
      </c>
      <c r="G8173" s="130">
        <v>13380282</v>
      </c>
      <c r="H8173" s="130" t="str">
        <f t="shared" si="254"/>
        <v>QS-000012</v>
      </c>
      <c r="I8173" s="130" t="str">
        <f t="shared" si="255"/>
        <v>VG</v>
      </c>
    </row>
    <row r="8174" spans="1:9" x14ac:dyDescent="0.15">
      <c r="A8174" s="130">
        <v>8172</v>
      </c>
      <c r="B8174" s="130" t="s">
        <v>10122</v>
      </c>
      <c r="C8174" s="130" t="s">
        <v>20053</v>
      </c>
      <c r="D8174" s="130">
        <v>100</v>
      </c>
      <c r="E8174" s="130" t="s">
        <v>12370</v>
      </c>
      <c r="F8174" s="130">
        <v>8724518</v>
      </c>
      <c r="G8174" s="130">
        <v>15693048</v>
      </c>
      <c r="H8174" s="130" t="str">
        <f t="shared" si="254"/>
        <v>QS-000013</v>
      </c>
      <c r="I8174" s="130" t="str">
        <f t="shared" si="255"/>
        <v>VG</v>
      </c>
    </row>
    <row r="8175" spans="1:9" x14ac:dyDescent="0.15">
      <c r="A8175" s="130">
        <v>8173</v>
      </c>
      <c r="B8175" s="130" t="s">
        <v>10123</v>
      </c>
      <c r="C8175" s="130" t="s">
        <v>20054</v>
      </c>
      <c r="D8175" s="130">
        <v>100</v>
      </c>
      <c r="E8175" s="130" t="s">
        <v>12355</v>
      </c>
      <c r="F8175" s="130">
        <v>1345378</v>
      </c>
      <c r="G8175" s="130">
        <v>2114698</v>
      </c>
      <c r="H8175" s="130" t="str">
        <f t="shared" si="254"/>
        <v>QS-000014</v>
      </c>
      <c r="I8175" s="130" t="str">
        <f t="shared" si="255"/>
        <v/>
      </c>
    </row>
    <row r="8176" spans="1:9" x14ac:dyDescent="0.15">
      <c r="A8176" s="130">
        <v>8174</v>
      </c>
      <c r="B8176" s="130" t="s">
        <v>10124</v>
      </c>
      <c r="C8176" s="130" t="s">
        <v>20055</v>
      </c>
      <c r="D8176" s="130">
        <v>1</v>
      </c>
      <c r="E8176" s="130" t="s">
        <v>12457</v>
      </c>
      <c r="F8176" s="130">
        <v>90191100</v>
      </c>
      <c r="G8176" s="130">
        <v>139638560</v>
      </c>
      <c r="H8176" s="130" t="str">
        <f t="shared" si="254"/>
        <v>QS-000015</v>
      </c>
      <c r="I8176" s="130" t="str">
        <f t="shared" si="255"/>
        <v/>
      </c>
    </row>
    <row r="8177" spans="1:9" x14ac:dyDescent="0.15">
      <c r="A8177" s="130">
        <v>8175</v>
      </c>
      <c r="B8177" s="130" t="s">
        <v>10125</v>
      </c>
      <c r="C8177" s="130" t="s">
        <v>20056</v>
      </c>
      <c r="D8177" s="130">
        <v>100</v>
      </c>
      <c r="E8177" s="130" t="s">
        <v>12355</v>
      </c>
      <c r="F8177" s="130">
        <v>3262923</v>
      </c>
      <c r="G8177" s="130">
        <v>2652697</v>
      </c>
      <c r="H8177" s="130" t="str">
        <f t="shared" si="254"/>
        <v>QS-000016</v>
      </c>
      <c r="I8177" s="130" t="str">
        <f t="shared" si="255"/>
        <v/>
      </c>
    </row>
    <row r="8178" spans="1:9" x14ac:dyDescent="0.15">
      <c r="A8178" s="130">
        <v>8176</v>
      </c>
      <c r="B8178" s="130" t="s">
        <v>10126</v>
      </c>
      <c r="C8178" s="130" t="s">
        <v>20057</v>
      </c>
      <c r="D8178" s="130">
        <v>1</v>
      </c>
      <c r="E8178" s="130" t="s">
        <v>12676</v>
      </c>
      <c r="F8178" s="130">
        <v>10446</v>
      </c>
      <c r="G8178" s="130">
        <v>27833</v>
      </c>
      <c r="H8178" s="130" t="str">
        <f t="shared" si="254"/>
        <v>QS-000017</v>
      </c>
      <c r="I8178" s="130" t="str">
        <f t="shared" si="255"/>
        <v/>
      </c>
    </row>
    <row r="8179" spans="1:9" x14ac:dyDescent="0.15">
      <c r="A8179" s="130">
        <v>8177</v>
      </c>
      <c r="B8179" s="130" t="s">
        <v>10127</v>
      </c>
      <c r="C8179" s="130" t="s">
        <v>20058</v>
      </c>
      <c r="D8179" s="130">
        <v>100</v>
      </c>
      <c r="E8179" s="130" t="s">
        <v>12355</v>
      </c>
      <c r="F8179" s="130">
        <v>7333111</v>
      </c>
      <c r="G8179" s="130">
        <v>7561746</v>
      </c>
      <c r="H8179" s="130" t="str">
        <f t="shared" si="254"/>
        <v>QS-000018</v>
      </c>
      <c r="I8179" s="130" t="str">
        <f t="shared" si="255"/>
        <v>VG</v>
      </c>
    </row>
    <row r="8180" spans="1:9" x14ac:dyDescent="0.15">
      <c r="A8180" s="130">
        <v>8178</v>
      </c>
      <c r="B8180" s="130" t="s">
        <v>10128</v>
      </c>
      <c r="H8180" s="130" t="str">
        <f t="shared" si="254"/>
        <v>QS-000019</v>
      </c>
      <c r="I8180" s="130" t="str">
        <f t="shared" si="255"/>
        <v/>
      </c>
    </row>
    <row r="8181" spans="1:9" x14ac:dyDescent="0.15">
      <c r="A8181" s="130">
        <v>8179</v>
      </c>
      <c r="B8181" s="130" t="s">
        <v>10129</v>
      </c>
      <c r="C8181" s="130" t="s">
        <v>20059</v>
      </c>
      <c r="D8181" s="130">
        <v>1</v>
      </c>
      <c r="E8181" s="130" t="s">
        <v>15572</v>
      </c>
      <c r="F8181" s="130">
        <v>51269000</v>
      </c>
      <c r="G8181" s="130">
        <v>64473000</v>
      </c>
      <c r="H8181" s="130" t="str">
        <f t="shared" si="254"/>
        <v>QS-000020</v>
      </c>
      <c r="I8181" s="130" t="str">
        <f t="shared" si="255"/>
        <v>VG</v>
      </c>
    </row>
    <row r="8182" spans="1:9" x14ac:dyDescent="0.15">
      <c r="A8182" s="130">
        <v>8180</v>
      </c>
      <c r="B8182" s="130" t="s">
        <v>10130</v>
      </c>
      <c r="C8182" s="130" t="s">
        <v>12799</v>
      </c>
      <c r="D8182" s="130">
        <v>100</v>
      </c>
      <c r="E8182" s="130" t="s">
        <v>12372</v>
      </c>
      <c r="F8182" s="130">
        <v>1346825</v>
      </c>
      <c r="G8182" s="130">
        <v>1468240</v>
      </c>
      <c r="H8182" s="130" t="str">
        <f t="shared" si="254"/>
        <v>QS-000021</v>
      </c>
      <c r="I8182" s="130" t="str">
        <f t="shared" si="255"/>
        <v>VG</v>
      </c>
    </row>
    <row r="8183" spans="1:9" x14ac:dyDescent="0.15">
      <c r="A8183" s="130">
        <v>8181</v>
      </c>
      <c r="B8183" s="130" t="s">
        <v>10131</v>
      </c>
      <c r="C8183" s="130" t="s">
        <v>20060</v>
      </c>
      <c r="D8183" s="130">
        <v>10</v>
      </c>
      <c r="E8183" s="130" t="s">
        <v>12372</v>
      </c>
      <c r="F8183" s="130">
        <v>82500</v>
      </c>
      <c r="G8183" s="130">
        <v>45600</v>
      </c>
      <c r="H8183" s="130" t="str">
        <f t="shared" si="254"/>
        <v>QS-010001</v>
      </c>
      <c r="I8183" s="130" t="str">
        <f t="shared" si="255"/>
        <v/>
      </c>
    </row>
    <row r="8184" spans="1:9" x14ac:dyDescent="0.15">
      <c r="A8184" s="130">
        <v>8182</v>
      </c>
      <c r="B8184" s="130" t="s">
        <v>10132</v>
      </c>
      <c r="C8184" s="130" t="s">
        <v>20061</v>
      </c>
      <c r="D8184" s="130">
        <v>1</v>
      </c>
      <c r="E8184" s="130" t="s">
        <v>12391</v>
      </c>
      <c r="F8184" s="130">
        <v>218000000</v>
      </c>
      <c r="G8184" s="130">
        <v>251680000</v>
      </c>
      <c r="H8184" s="130" t="str">
        <f t="shared" si="254"/>
        <v>QS-010002</v>
      </c>
      <c r="I8184" s="130" t="str">
        <f t="shared" si="255"/>
        <v/>
      </c>
    </row>
    <row r="8185" spans="1:9" x14ac:dyDescent="0.15">
      <c r="A8185" s="130">
        <v>8183</v>
      </c>
      <c r="B8185" s="130" t="s">
        <v>10133</v>
      </c>
      <c r="C8185" s="130" t="s">
        <v>20062</v>
      </c>
      <c r="D8185" s="130">
        <v>1</v>
      </c>
      <c r="E8185" s="130" t="s">
        <v>12402</v>
      </c>
      <c r="F8185" s="130">
        <v>22050000</v>
      </c>
      <c r="G8185" s="130">
        <v>23480000</v>
      </c>
      <c r="H8185" s="130" t="str">
        <f t="shared" si="254"/>
        <v>QS-010003</v>
      </c>
      <c r="I8185" s="130" t="str">
        <f t="shared" si="255"/>
        <v>VG</v>
      </c>
    </row>
    <row r="8186" spans="1:9" x14ac:dyDescent="0.15">
      <c r="A8186" s="130">
        <v>8184</v>
      </c>
      <c r="B8186" s="130" t="s">
        <v>10134</v>
      </c>
      <c r="C8186" s="130" t="s">
        <v>20063</v>
      </c>
      <c r="D8186" s="130">
        <v>2400</v>
      </c>
      <c r="E8186" s="130" t="s">
        <v>12361</v>
      </c>
      <c r="F8186" s="130">
        <v>9433255</v>
      </c>
      <c r="G8186" s="130">
        <v>25525400</v>
      </c>
      <c r="H8186" s="130" t="str">
        <f t="shared" si="254"/>
        <v>QS-010004</v>
      </c>
      <c r="I8186" s="130" t="str">
        <f t="shared" si="255"/>
        <v/>
      </c>
    </row>
    <row r="8187" spans="1:9" x14ac:dyDescent="0.15">
      <c r="A8187" s="130">
        <v>8185</v>
      </c>
      <c r="B8187" s="130" t="s">
        <v>10135</v>
      </c>
      <c r="C8187" s="130" t="s">
        <v>20064</v>
      </c>
      <c r="D8187" s="130">
        <v>30</v>
      </c>
      <c r="E8187" s="130" t="s">
        <v>12355</v>
      </c>
      <c r="F8187" s="130">
        <v>990500</v>
      </c>
      <c r="G8187" s="130">
        <v>1904120</v>
      </c>
      <c r="H8187" s="130" t="str">
        <f t="shared" si="254"/>
        <v>QS-010005</v>
      </c>
      <c r="I8187" s="130" t="str">
        <f t="shared" si="255"/>
        <v>VG</v>
      </c>
    </row>
    <row r="8188" spans="1:9" x14ac:dyDescent="0.15">
      <c r="A8188" s="130">
        <v>8186</v>
      </c>
      <c r="B8188" s="130" t="s">
        <v>10136</v>
      </c>
      <c r="C8188" s="130" t="s">
        <v>20065</v>
      </c>
      <c r="D8188" s="130">
        <v>100</v>
      </c>
      <c r="E8188" s="130" t="s">
        <v>12355</v>
      </c>
      <c r="F8188" s="130">
        <v>9873000</v>
      </c>
      <c r="G8188" s="130">
        <v>9597000</v>
      </c>
      <c r="H8188" s="130" t="str">
        <f t="shared" si="254"/>
        <v>QS-010006</v>
      </c>
      <c r="I8188" s="130" t="str">
        <f t="shared" si="255"/>
        <v/>
      </c>
    </row>
    <row r="8189" spans="1:9" x14ac:dyDescent="0.15">
      <c r="A8189" s="130">
        <v>8187</v>
      </c>
      <c r="B8189" s="130" t="s">
        <v>10137</v>
      </c>
      <c r="C8189" s="130" t="s">
        <v>20066</v>
      </c>
      <c r="D8189" s="130">
        <v>100</v>
      </c>
      <c r="E8189" s="130" t="s">
        <v>12372</v>
      </c>
      <c r="F8189" s="130">
        <v>1720000</v>
      </c>
      <c r="G8189" s="130">
        <v>1569000</v>
      </c>
      <c r="H8189" s="130" t="str">
        <f t="shared" si="254"/>
        <v>QS-010007</v>
      </c>
      <c r="I8189" s="130" t="str">
        <f t="shared" si="255"/>
        <v>VG</v>
      </c>
    </row>
    <row r="8190" spans="1:9" x14ac:dyDescent="0.15">
      <c r="A8190" s="130">
        <v>8188</v>
      </c>
      <c r="B8190" s="130" t="s">
        <v>10138</v>
      </c>
      <c r="C8190" s="130" t="s">
        <v>20067</v>
      </c>
      <c r="D8190" s="130">
        <v>3000</v>
      </c>
      <c r="E8190" s="130" t="s">
        <v>12372</v>
      </c>
      <c r="F8190" s="130">
        <v>8287793.9000000004</v>
      </c>
      <c r="G8190" s="130">
        <v>9125670</v>
      </c>
      <c r="H8190" s="130" t="str">
        <f t="shared" si="254"/>
        <v>QS-010008</v>
      </c>
      <c r="I8190" s="130" t="str">
        <f t="shared" si="255"/>
        <v/>
      </c>
    </row>
    <row r="8191" spans="1:9" x14ac:dyDescent="0.15">
      <c r="A8191" s="130">
        <v>8189</v>
      </c>
      <c r="B8191" s="130" t="s">
        <v>10139</v>
      </c>
      <c r="C8191" s="130" t="s">
        <v>20068</v>
      </c>
      <c r="D8191" s="130">
        <v>112</v>
      </c>
      <c r="E8191" s="130" t="s">
        <v>12372</v>
      </c>
      <c r="F8191" s="130">
        <v>2190212</v>
      </c>
      <c r="G8191" s="130">
        <v>3593211</v>
      </c>
      <c r="H8191" s="130" t="str">
        <f t="shared" si="254"/>
        <v>QS-010009</v>
      </c>
      <c r="I8191" s="130" t="str">
        <f t="shared" si="255"/>
        <v>VG</v>
      </c>
    </row>
    <row r="8192" spans="1:9" x14ac:dyDescent="0.15">
      <c r="A8192" s="130">
        <v>8190</v>
      </c>
      <c r="B8192" s="130" t="s">
        <v>10140</v>
      </c>
      <c r="C8192" s="130" t="s">
        <v>20069</v>
      </c>
      <c r="D8192" s="130">
        <v>1000</v>
      </c>
      <c r="E8192" s="130" t="s">
        <v>12471</v>
      </c>
      <c r="F8192" s="130">
        <v>74800</v>
      </c>
      <c r="G8192" s="130">
        <v>110000</v>
      </c>
      <c r="H8192" s="130" t="str">
        <f t="shared" si="254"/>
        <v>QS-010010</v>
      </c>
      <c r="I8192" s="130" t="str">
        <f t="shared" si="255"/>
        <v/>
      </c>
    </row>
    <row r="8193" spans="1:9" x14ac:dyDescent="0.15">
      <c r="A8193" s="130">
        <v>8191</v>
      </c>
      <c r="B8193" s="130" t="s">
        <v>10141</v>
      </c>
      <c r="C8193" s="130" t="s">
        <v>12423</v>
      </c>
      <c r="D8193" s="130">
        <v>100</v>
      </c>
      <c r="E8193" s="130" t="s">
        <v>12372</v>
      </c>
      <c r="F8193" s="130">
        <v>939000</v>
      </c>
      <c r="G8193" s="130">
        <v>434000</v>
      </c>
      <c r="H8193" s="130" t="str">
        <f t="shared" si="254"/>
        <v>QS-010011</v>
      </c>
      <c r="I8193" s="130" t="str">
        <f t="shared" si="255"/>
        <v>VG</v>
      </c>
    </row>
    <row r="8194" spans="1:9" x14ac:dyDescent="0.15">
      <c r="A8194" s="130">
        <v>8192</v>
      </c>
      <c r="B8194" s="130" t="s">
        <v>10142</v>
      </c>
      <c r="C8194" s="130" t="s">
        <v>20070</v>
      </c>
      <c r="D8194" s="130">
        <v>1</v>
      </c>
      <c r="E8194" s="130" t="s">
        <v>12372</v>
      </c>
      <c r="F8194" s="130">
        <v>30000</v>
      </c>
      <c r="G8194" s="130">
        <v>40000</v>
      </c>
      <c r="H8194" s="130" t="str">
        <f t="shared" si="254"/>
        <v>QS-010012</v>
      </c>
      <c r="I8194" s="130" t="str">
        <f t="shared" si="255"/>
        <v/>
      </c>
    </row>
    <row r="8195" spans="1:9" x14ac:dyDescent="0.15">
      <c r="A8195" s="130">
        <v>8193</v>
      </c>
      <c r="B8195" s="130" t="s">
        <v>10143</v>
      </c>
      <c r="H8195" s="130" t="str">
        <f t="shared" si="254"/>
        <v>QS-010013</v>
      </c>
      <c r="I8195" s="130" t="str">
        <f t="shared" si="255"/>
        <v/>
      </c>
    </row>
    <row r="8196" spans="1:9" x14ac:dyDescent="0.15">
      <c r="A8196" s="130">
        <v>8194</v>
      </c>
      <c r="B8196" s="130" t="s">
        <v>10144</v>
      </c>
      <c r="C8196" s="130" t="s">
        <v>20071</v>
      </c>
      <c r="D8196" s="130">
        <v>24</v>
      </c>
      <c r="E8196" s="130" t="s">
        <v>12355</v>
      </c>
      <c r="F8196" s="130">
        <v>2580648</v>
      </c>
      <c r="G8196" s="130">
        <v>4126454</v>
      </c>
      <c r="H8196" s="130" t="str">
        <f t="shared" ref="H8196:H8259" si="256">LEFT(B8196,FIND("-",B8196)+6)</f>
        <v>QS-010014</v>
      </c>
      <c r="I8196" s="130" t="str">
        <f t="shared" ref="I8196:I8259" si="257">RIGHT(B8196,LEN(B8196)-FIND("-",B8196)-7)</f>
        <v/>
      </c>
    </row>
    <row r="8197" spans="1:9" x14ac:dyDescent="0.15">
      <c r="A8197" s="130">
        <v>8195</v>
      </c>
      <c r="B8197" s="130" t="s">
        <v>10145</v>
      </c>
      <c r="C8197" s="130" t="s">
        <v>20072</v>
      </c>
      <c r="D8197" s="130">
        <v>330</v>
      </c>
      <c r="E8197" s="130" t="s">
        <v>12368</v>
      </c>
      <c r="F8197" s="130">
        <v>102760500</v>
      </c>
      <c r="G8197" s="130">
        <v>129287300</v>
      </c>
      <c r="H8197" s="130" t="str">
        <f t="shared" si="256"/>
        <v>QS-010015</v>
      </c>
      <c r="I8197" s="130" t="str">
        <f t="shared" si="257"/>
        <v/>
      </c>
    </row>
    <row r="8198" spans="1:9" x14ac:dyDescent="0.15">
      <c r="A8198" s="130">
        <v>8196</v>
      </c>
      <c r="B8198" s="130" t="s">
        <v>10146</v>
      </c>
      <c r="C8198" s="130" t="s">
        <v>20073</v>
      </c>
      <c r="D8198" s="130">
        <v>10</v>
      </c>
      <c r="E8198" s="130" t="s">
        <v>12368</v>
      </c>
      <c r="F8198" s="130">
        <v>158580</v>
      </c>
      <c r="G8198" s="130">
        <v>170000</v>
      </c>
      <c r="H8198" s="130" t="str">
        <f t="shared" si="256"/>
        <v>QS-020001</v>
      </c>
      <c r="I8198" s="130" t="str">
        <f t="shared" si="257"/>
        <v/>
      </c>
    </row>
    <row r="8199" spans="1:9" x14ac:dyDescent="0.15">
      <c r="A8199" s="130">
        <v>8197</v>
      </c>
      <c r="B8199" s="130" t="s">
        <v>10147</v>
      </c>
      <c r="C8199" s="130" t="s">
        <v>20074</v>
      </c>
      <c r="D8199" s="130">
        <v>1</v>
      </c>
      <c r="E8199" s="130" t="s">
        <v>12403</v>
      </c>
      <c r="F8199" s="130">
        <v>4900</v>
      </c>
      <c r="G8199" s="130">
        <v>4473</v>
      </c>
      <c r="H8199" s="130" t="str">
        <f t="shared" si="256"/>
        <v>QS-020002</v>
      </c>
      <c r="I8199" s="130" t="str">
        <f t="shared" si="257"/>
        <v/>
      </c>
    </row>
    <row r="8200" spans="1:9" x14ac:dyDescent="0.15">
      <c r="A8200" s="130">
        <v>8198</v>
      </c>
      <c r="B8200" s="130" t="s">
        <v>10148</v>
      </c>
      <c r="C8200" s="130" t="s">
        <v>20075</v>
      </c>
      <c r="D8200" s="130">
        <v>1</v>
      </c>
      <c r="E8200" s="130" t="s">
        <v>12581</v>
      </c>
      <c r="F8200" s="130">
        <v>233000</v>
      </c>
      <c r="G8200" s="130">
        <v>301000</v>
      </c>
      <c r="H8200" s="130" t="str">
        <f t="shared" si="256"/>
        <v>QS-020003</v>
      </c>
      <c r="I8200" s="130" t="str">
        <f t="shared" si="257"/>
        <v/>
      </c>
    </row>
    <row r="8201" spans="1:9" x14ac:dyDescent="0.15">
      <c r="A8201" s="130">
        <v>8199</v>
      </c>
      <c r="B8201" s="130" t="s">
        <v>10149</v>
      </c>
      <c r="C8201" s="130" t="s">
        <v>20071</v>
      </c>
      <c r="D8201" s="130">
        <v>24</v>
      </c>
      <c r="E8201" s="130" t="s">
        <v>12355</v>
      </c>
      <c r="F8201" s="130">
        <v>2580648</v>
      </c>
      <c r="G8201" s="130">
        <v>4126454</v>
      </c>
      <c r="H8201" s="130" t="str">
        <f t="shared" si="256"/>
        <v>QS-020004</v>
      </c>
      <c r="I8201" s="130" t="str">
        <f t="shared" si="257"/>
        <v/>
      </c>
    </row>
    <row r="8202" spans="1:9" x14ac:dyDescent="0.15">
      <c r="A8202" s="130">
        <v>8200</v>
      </c>
      <c r="B8202" s="130" t="s">
        <v>10150</v>
      </c>
      <c r="C8202" s="130" t="s">
        <v>20072</v>
      </c>
      <c r="D8202" s="130">
        <v>330</v>
      </c>
      <c r="E8202" s="130" t="s">
        <v>12368</v>
      </c>
      <c r="F8202" s="130">
        <v>102760500</v>
      </c>
      <c r="G8202" s="130">
        <v>129287300</v>
      </c>
      <c r="H8202" s="130" t="str">
        <f t="shared" si="256"/>
        <v>QS-020005</v>
      </c>
      <c r="I8202" s="130" t="str">
        <f t="shared" si="257"/>
        <v/>
      </c>
    </row>
    <row r="8203" spans="1:9" x14ac:dyDescent="0.15">
      <c r="A8203" s="130">
        <v>8201</v>
      </c>
      <c r="B8203" s="130" t="s">
        <v>10151</v>
      </c>
      <c r="C8203" s="130" t="s">
        <v>20073</v>
      </c>
      <c r="D8203" s="130">
        <v>10</v>
      </c>
      <c r="E8203" s="130" t="s">
        <v>12368</v>
      </c>
      <c r="F8203" s="130">
        <v>158580</v>
      </c>
      <c r="G8203" s="130">
        <v>170000</v>
      </c>
      <c r="H8203" s="130" t="str">
        <f t="shared" si="256"/>
        <v>QS-020006</v>
      </c>
      <c r="I8203" s="130" t="str">
        <f t="shared" si="257"/>
        <v/>
      </c>
    </row>
    <row r="8204" spans="1:9" x14ac:dyDescent="0.15">
      <c r="A8204" s="130">
        <v>8202</v>
      </c>
      <c r="B8204" s="130" t="s">
        <v>10152</v>
      </c>
      <c r="C8204" s="130" t="s">
        <v>20074</v>
      </c>
      <c r="D8204" s="130">
        <v>1</v>
      </c>
      <c r="E8204" s="130" t="s">
        <v>12403</v>
      </c>
      <c r="F8204" s="130">
        <v>8846</v>
      </c>
      <c r="G8204" s="130">
        <v>7119</v>
      </c>
      <c r="H8204" s="130" t="str">
        <f t="shared" si="256"/>
        <v>QS-020007</v>
      </c>
      <c r="I8204" s="130" t="str">
        <f t="shared" si="257"/>
        <v>VG</v>
      </c>
    </row>
    <row r="8205" spans="1:9" x14ac:dyDescent="0.15">
      <c r="A8205" s="130">
        <v>8203</v>
      </c>
      <c r="B8205" s="130" t="s">
        <v>10153</v>
      </c>
      <c r="C8205" s="130" t="s">
        <v>20075</v>
      </c>
      <c r="D8205" s="130">
        <v>1</v>
      </c>
      <c r="E8205" s="130" t="s">
        <v>12581</v>
      </c>
      <c r="F8205" s="130">
        <v>233000</v>
      </c>
      <c r="G8205" s="130">
        <v>301000</v>
      </c>
      <c r="H8205" s="130" t="str">
        <f t="shared" si="256"/>
        <v>QS-020008</v>
      </c>
      <c r="I8205" s="130" t="str">
        <f t="shared" si="257"/>
        <v/>
      </c>
    </row>
    <row r="8206" spans="1:9" x14ac:dyDescent="0.15">
      <c r="A8206" s="130">
        <v>8204</v>
      </c>
      <c r="B8206" s="130" t="s">
        <v>10154</v>
      </c>
      <c r="C8206" s="130" t="s">
        <v>16900</v>
      </c>
      <c r="D8206" s="130">
        <v>1000</v>
      </c>
      <c r="E8206" s="130" t="s">
        <v>12361</v>
      </c>
      <c r="F8206" s="130">
        <v>4147840</v>
      </c>
      <c r="G8206" s="130">
        <v>1243980</v>
      </c>
      <c r="H8206" s="130" t="str">
        <f t="shared" si="256"/>
        <v>QS-020009</v>
      </c>
      <c r="I8206" s="130" t="str">
        <f t="shared" si="257"/>
        <v/>
      </c>
    </row>
    <row r="8207" spans="1:9" x14ac:dyDescent="0.15">
      <c r="A8207" s="130">
        <v>8205</v>
      </c>
      <c r="B8207" s="130" t="s">
        <v>10155</v>
      </c>
      <c r="C8207" s="130" t="s">
        <v>20076</v>
      </c>
      <c r="D8207" s="130">
        <v>1000</v>
      </c>
      <c r="E8207" s="130" t="s">
        <v>12372</v>
      </c>
      <c r="F8207" s="130">
        <v>6826000</v>
      </c>
      <c r="G8207" s="130">
        <v>5850000</v>
      </c>
      <c r="H8207" s="130" t="str">
        <f t="shared" si="256"/>
        <v>QS-020010</v>
      </c>
      <c r="I8207" s="130" t="str">
        <f t="shared" si="257"/>
        <v/>
      </c>
    </row>
    <row r="8208" spans="1:9" x14ac:dyDescent="0.15">
      <c r="A8208" s="130">
        <v>8206</v>
      </c>
      <c r="B8208" s="130" t="s">
        <v>10156</v>
      </c>
      <c r="C8208" s="130" t="s">
        <v>16364</v>
      </c>
      <c r="D8208" s="130">
        <v>10</v>
      </c>
      <c r="E8208" s="130" t="s">
        <v>12355</v>
      </c>
      <c r="F8208" s="130">
        <v>688500</v>
      </c>
      <c r="G8208" s="130">
        <v>831000</v>
      </c>
      <c r="H8208" s="130" t="str">
        <f t="shared" si="256"/>
        <v>QS-020011</v>
      </c>
      <c r="I8208" s="130" t="str">
        <f t="shared" si="257"/>
        <v/>
      </c>
    </row>
    <row r="8209" spans="1:9" x14ac:dyDescent="0.15">
      <c r="A8209" s="130">
        <v>8207</v>
      </c>
      <c r="B8209" s="130" t="s">
        <v>10157</v>
      </c>
      <c r="C8209" s="130" t="s">
        <v>20077</v>
      </c>
      <c r="D8209" s="130">
        <v>0</v>
      </c>
      <c r="F8209" s="130">
        <v>0</v>
      </c>
      <c r="G8209" s="130">
        <v>0</v>
      </c>
      <c r="H8209" s="130" t="str">
        <f t="shared" si="256"/>
        <v>QS-020012</v>
      </c>
      <c r="I8209" s="130" t="str">
        <f t="shared" si="257"/>
        <v/>
      </c>
    </row>
    <row r="8210" spans="1:9" x14ac:dyDescent="0.15">
      <c r="A8210" s="130">
        <v>8208</v>
      </c>
      <c r="B8210" s="130" t="s">
        <v>10158</v>
      </c>
      <c r="C8210" s="130" t="s">
        <v>20078</v>
      </c>
      <c r="D8210" s="130">
        <v>1000</v>
      </c>
      <c r="E8210" s="130" t="s">
        <v>12372</v>
      </c>
      <c r="F8210" s="130">
        <v>3316000</v>
      </c>
      <c r="G8210" s="130">
        <v>3850000</v>
      </c>
      <c r="H8210" s="130" t="str">
        <f t="shared" si="256"/>
        <v>QS-020013</v>
      </c>
      <c r="I8210" s="130" t="str">
        <f t="shared" si="257"/>
        <v>VG</v>
      </c>
    </row>
    <row r="8211" spans="1:9" x14ac:dyDescent="0.15">
      <c r="A8211" s="130">
        <v>8209</v>
      </c>
      <c r="B8211" s="130" t="s">
        <v>10159</v>
      </c>
      <c r="C8211" s="130" t="s">
        <v>20079</v>
      </c>
      <c r="D8211" s="130">
        <v>1</v>
      </c>
      <c r="E8211" s="130" t="s">
        <v>12403</v>
      </c>
      <c r="F8211" s="130">
        <v>6817000</v>
      </c>
      <c r="G8211" s="130">
        <v>9213000</v>
      </c>
      <c r="H8211" s="130" t="str">
        <f t="shared" si="256"/>
        <v>QS-020014</v>
      </c>
      <c r="I8211" s="130" t="str">
        <f t="shared" si="257"/>
        <v/>
      </c>
    </row>
    <row r="8212" spans="1:9" x14ac:dyDescent="0.15">
      <c r="A8212" s="130">
        <v>8210</v>
      </c>
      <c r="B8212" s="130" t="s">
        <v>10160</v>
      </c>
      <c r="C8212" s="130" t="s">
        <v>20080</v>
      </c>
      <c r="D8212" s="130">
        <v>100</v>
      </c>
      <c r="E8212" s="130" t="s">
        <v>12370</v>
      </c>
      <c r="F8212" s="130">
        <v>4833500</v>
      </c>
      <c r="G8212" s="130">
        <v>5999400</v>
      </c>
      <c r="H8212" s="130" t="str">
        <f t="shared" si="256"/>
        <v>QS-020015</v>
      </c>
      <c r="I8212" s="130" t="str">
        <f t="shared" si="257"/>
        <v/>
      </c>
    </row>
    <row r="8213" spans="1:9" x14ac:dyDescent="0.15">
      <c r="A8213" s="130">
        <v>8211</v>
      </c>
      <c r="B8213" s="130" t="s">
        <v>10161</v>
      </c>
      <c r="C8213" s="130" t="s">
        <v>20081</v>
      </c>
      <c r="D8213" s="130">
        <v>22.6</v>
      </c>
      <c r="E8213" s="130" t="s">
        <v>12355</v>
      </c>
      <c r="F8213" s="130">
        <v>650000</v>
      </c>
      <c r="G8213" s="130">
        <v>1480000</v>
      </c>
      <c r="H8213" s="130" t="str">
        <f t="shared" si="256"/>
        <v>QS-020016</v>
      </c>
      <c r="I8213" s="130" t="str">
        <f t="shared" si="257"/>
        <v>AG</v>
      </c>
    </row>
    <row r="8214" spans="1:9" x14ac:dyDescent="0.15">
      <c r="A8214" s="130">
        <v>8212</v>
      </c>
      <c r="B8214" s="130" t="s">
        <v>10162</v>
      </c>
      <c r="C8214" s="130" t="s">
        <v>20082</v>
      </c>
      <c r="D8214" s="130">
        <v>100</v>
      </c>
      <c r="E8214" s="130" t="s">
        <v>12361</v>
      </c>
      <c r="F8214" s="130">
        <v>420000000</v>
      </c>
      <c r="G8214" s="130">
        <v>530600000</v>
      </c>
      <c r="H8214" s="130" t="str">
        <f t="shared" si="256"/>
        <v>QS-020017</v>
      </c>
      <c r="I8214" s="130" t="str">
        <f t="shared" si="257"/>
        <v/>
      </c>
    </row>
    <row r="8215" spans="1:9" x14ac:dyDescent="0.15">
      <c r="A8215" s="130">
        <v>8213</v>
      </c>
      <c r="B8215" s="130" t="s">
        <v>10163</v>
      </c>
      <c r="C8215" s="130" t="s">
        <v>20083</v>
      </c>
      <c r="D8215" s="130">
        <v>1000</v>
      </c>
      <c r="E8215" s="130" t="s">
        <v>12368</v>
      </c>
      <c r="F8215" s="130">
        <v>600000</v>
      </c>
      <c r="G8215" s="130">
        <v>2500000</v>
      </c>
      <c r="H8215" s="130" t="str">
        <f t="shared" si="256"/>
        <v>QS-020018</v>
      </c>
      <c r="I8215" s="130" t="str">
        <f t="shared" si="257"/>
        <v/>
      </c>
    </row>
    <row r="8216" spans="1:9" x14ac:dyDescent="0.15">
      <c r="A8216" s="130">
        <v>8214</v>
      </c>
      <c r="B8216" s="130" t="s">
        <v>10164</v>
      </c>
      <c r="C8216" s="130" t="s">
        <v>20084</v>
      </c>
      <c r="D8216" s="130">
        <v>1</v>
      </c>
      <c r="E8216" s="130" t="s">
        <v>12372</v>
      </c>
      <c r="F8216" s="130">
        <v>15700</v>
      </c>
      <c r="G8216" s="130">
        <v>19000</v>
      </c>
      <c r="H8216" s="130" t="str">
        <f t="shared" si="256"/>
        <v>QS-020019</v>
      </c>
      <c r="I8216" s="130" t="str">
        <f t="shared" si="257"/>
        <v/>
      </c>
    </row>
    <row r="8217" spans="1:9" x14ac:dyDescent="0.15">
      <c r="A8217" s="130">
        <v>8215</v>
      </c>
      <c r="B8217" s="130" t="s">
        <v>10165</v>
      </c>
      <c r="C8217" s="130" t="s">
        <v>20085</v>
      </c>
      <c r="D8217" s="130">
        <v>0</v>
      </c>
      <c r="F8217" s="130">
        <v>0</v>
      </c>
      <c r="G8217" s="130">
        <v>0</v>
      </c>
      <c r="H8217" s="130" t="str">
        <f t="shared" si="256"/>
        <v>QS-020020</v>
      </c>
      <c r="I8217" s="130" t="str">
        <f t="shared" si="257"/>
        <v/>
      </c>
    </row>
    <row r="8218" spans="1:9" x14ac:dyDescent="0.15">
      <c r="A8218" s="130">
        <v>8216</v>
      </c>
      <c r="B8218" s="130" t="s">
        <v>10166</v>
      </c>
      <c r="C8218" s="130" t="s">
        <v>20086</v>
      </c>
      <c r="D8218" s="130">
        <v>8000</v>
      </c>
      <c r="E8218" s="130" t="s">
        <v>12361</v>
      </c>
      <c r="F8218" s="130">
        <v>24672000</v>
      </c>
      <c r="G8218" s="130">
        <v>30032000</v>
      </c>
      <c r="H8218" s="130" t="str">
        <f t="shared" si="256"/>
        <v>QS-020021</v>
      </c>
      <c r="I8218" s="130" t="str">
        <f t="shared" si="257"/>
        <v/>
      </c>
    </row>
    <row r="8219" spans="1:9" x14ac:dyDescent="0.15">
      <c r="A8219" s="130">
        <v>8217</v>
      </c>
      <c r="B8219" s="130" t="s">
        <v>10167</v>
      </c>
      <c r="C8219" s="130" t="s">
        <v>13246</v>
      </c>
      <c r="D8219" s="130">
        <v>100</v>
      </c>
      <c r="E8219" s="130" t="s">
        <v>12368</v>
      </c>
      <c r="F8219" s="130">
        <v>488130</v>
      </c>
      <c r="G8219" s="130">
        <v>789120</v>
      </c>
      <c r="H8219" s="130" t="str">
        <f t="shared" si="256"/>
        <v>QS-020022</v>
      </c>
      <c r="I8219" s="130" t="str">
        <f t="shared" si="257"/>
        <v>VG</v>
      </c>
    </row>
    <row r="8220" spans="1:9" x14ac:dyDescent="0.15">
      <c r="A8220" s="130">
        <v>8218</v>
      </c>
      <c r="B8220" s="130" t="s">
        <v>10168</v>
      </c>
      <c r="C8220" s="130" t="s">
        <v>2296</v>
      </c>
      <c r="D8220" s="130">
        <v>100</v>
      </c>
      <c r="E8220" s="130" t="s">
        <v>12355</v>
      </c>
      <c r="F8220" s="130">
        <v>50836450</v>
      </c>
      <c r="G8220" s="130">
        <v>39092677</v>
      </c>
      <c r="H8220" s="130" t="str">
        <f t="shared" si="256"/>
        <v>QS-020023</v>
      </c>
      <c r="I8220" s="130" t="str">
        <f t="shared" si="257"/>
        <v>AG</v>
      </c>
    </row>
    <row r="8221" spans="1:9" x14ac:dyDescent="0.15">
      <c r="A8221" s="130">
        <v>8219</v>
      </c>
      <c r="B8221" s="130" t="s">
        <v>10169</v>
      </c>
      <c r="C8221" s="130" t="s">
        <v>388</v>
      </c>
      <c r="D8221" s="130">
        <v>0</v>
      </c>
      <c r="F8221" s="130">
        <v>0</v>
      </c>
      <c r="G8221" s="130">
        <v>0</v>
      </c>
      <c r="H8221" s="130" t="str">
        <f t="shared" si="256"/>
        <v>QS-020024</v>
      </c>
      <c r="I8221" s="130" t="str">
        <f t="shared" si="257"/>
        <v/>
      </c>
    </row>
    <row r="8222" spans="1:9" x14ac:dyDescent="0.15">
      <c r="A8222" s="130">
        <v>8220</v>
      </c>
      <c r="B8222" s="130" t="s">
        <v>10170</v>
      </c>
      <c r="C8222" s="130" t="s">
        <v>20087</v>
      </c>
      <c r="D8222" s="130">
        <v>1000</v>
      </c>
      <c r="E8222" s="130" t="s">
        <v>12355</v>
      </c>
      <c r="F8222" s="130">
        <v>6285934</v>
      </c>
      <c r="G8222" s="130">
        <v>7947463</v>
      </c>
      <c r="H8222" s="130" t="str">
        <f t="shared" si="256"/>
        <v>QS-020025</v>
      </c>
      <c r="I8222" s="130" t="str">
        <f t="shared" si="257"/>
        <v>VG</v>
      </c>
    </row>
    <row r="8223" spans="1:9" x14ac:dyDescent="0.15">
      <c r="A8223" s="130">
        <v>8221</v>
      </c>
      <c r="B8223" s="130" t="s">
        <v>10171</v>
      </c>
      <c r="C8223" s="130" t="s">
        <v>20088</v>
      </c>
      <c r="D8223" s="130">
        <v>1</v>
      </c>
      <c r="E8223" s="130" t="s">
        <v>12457</v>
      </c>
      <c r="F8223" s="130">
        <v>107277000</v>
      </c>
      <c r="G8223" s="130">
        <v>278471000</v>
      </c>
      <c r="H8223" s="130" t="str">
        <f t="shared" si="256"/>
        <v>QS-020026</v>
      </c>
      <c r="I8223" s="130" t="str">
        <f t="shared" si="257"/>
        <v>AG</v>
      </c>
    </row>
    <row r="8224" spans="1:9" x14ac:dyDescent="0.15">
      <c r="A8224" s="130">
        <v>8222</v>
      </c>
      <c r="B8224" s="130" t="s">
        <v>10172</v>
      </c>
      <c r="C8224" s="130" t="s">
        <v>20089</v>
      </c>
      <c r="D8224" s="130">
        <v>1</v>
      </c>
      <c r="E8224" s="130" t="s">
        <v>12372</v>
      </c>
      <c r="F8224" s="130">
        <v>11690</v>
      </c>
      <c r="G8224" s="130">
        <v>15220</v>
      </c>
      <c r="H8224" s="130" t="str">
        <f t="shared" si="256"/>
        <v>QS-020027</v>
      </c>
      <c r="I8224" s="130" t="str">
        <f t="shared" si="257"/>
        <v/>
      </c>
    </row>
    <row r="8225" spans="1:9" x14ac:dyDescent="0.15">
      <c r="A8225" s="130">
        <v>8223</v>
      </c>
      <c r="B8225" s="130" t="s">
        <v>10173</v>
      </c>
      <c r="C8225" s="130" t="s">
        <v>20090</v>
      </c>
      <c r="D8225" s="130">
        <v>1000</v>
      </c>
      <c r="E8225" s="130" t="s">
        <v>12372</v>
      </c>
      <c r="F8225" s="130">
        <v>4219000</v>
      </c>
      <c r="G8225" s="130">
        <v>4987000</v>
      </c>
      <c r="H8225" s="130" t="str">
        <f t="shared" si="256"/>
        <v>QS-020028</v>
      </c>
      <c r="I8225" s="130" t="str">
        <f t="shared" si="257"/>
        <v/>
      </c>
    </row>
    <row r="8226" spans="1:9" x14ac:dyDescent="0.15">
      <c r="A8226" s="130">
        <v>8224</v>
      </c>
      <c r="B8226" s="130" t="s">
        <v>10174</v>
      </c>
      <c r="C8226" s="130" t="s">
        <v>20091</v>
      </c>
      <c r="D8226" s="130">
        <v>100</v>
      </c>
      <c r="E8226" s="130" t="s">
        <v>12368</v>
      </c>
      <c r="F8226" s="130">
        <v>404280</v>
      </c>
      <c r="G8226" s="130">
        <v>410000</v>
      </c>
      <c r="H8226" s="130" t="str">
        <f t="shared" si="256"/>
        <v>QS-020029</v>
      </c>
      <c r="I8226" s="130" t="str">
        <f t="shared" si="257"/>
        <v/>
      </c>
    </row>
    <row r="8227" spans="1:9" x14ac:dyDescent="0.15">
      <c r="A8227" s="130">
        <v>8225</v>
      </c>
      <c r="B8227" s="130" t="s">
        <v>10175</v>
      </c>
      <c r="C8227" s="130" t="s">
        <v>20092</v>
      </c>
      <c r="D8227" s="130">
        <v>1</v>
      </c>
      <c r="E8227" s="130" t="s">
        <v>12610</v>
      </c>
      <c r="F8227" s="130">
        <v>27000</v>
      </c>
      <c r="G8227" s="130">
        <v>33980</v>
      </c>
      <c r="H8227" s="130" t="str">
        <f t="shared" si="256"/>
        <v>QS-020030</v>
      </c>
      <c r="I8227" s="130" t="str">
        <f t="shared" si="257"/>
        <v>AG</v>
      </c>
    </row>
    <row r="8228" spans="1:9" x14ac:dyDescent="0.15">
      <c r="A8228" s="130">
        <v>8226</v>
      </c>
      <c r="B8228" s="130" t="s">
        <v>10176</v>
      </c>
      <c r="C8228" s="130" t="s">
        <v>18827</v>
      </c>
      <c r="D8228" s="130">
        <v>1</v>
      </c>
      <c r="E8228" s="130" t="s">
        <v>12403</v>
      </c>
      <c r="F8228" s="130">
        <v>49820</v>
      </c>
      <c r="G8228" s="130">
        <v>52029.5</v>
      </c>
      <c r="H8228" s="130" t="str">
        <f t="shared" si="256"/>
        <v>QS-020031</v>
      </c>
      <c r="I8228" s="130" t="str">
        <f t="shared" si="257"/>
        <v/>
      </c>
    </row>
    <row r="8229" spans="1:9" x14ac:dyDescent="0.15">
      <c r="A8229" s="130">
        <v>8227</v>
      </c>
      <c r="B8229" s="130" t="s">
        <v>10177</v>
      </c>
      <c r="C8229" s="130" t="s">
        <v>20093</v>
      </c>
      <c r="D8229" s="130">
        <v>0</v>
      </c>
      <c r="F8229" s="130">
        <v>0</v>
      </c>
      <c r="G8229" s="130">
        <v>0</v>
      </c>
      <c r="H8229" s="130" t="str">
        <f t="shared" si="256"/>
        <v>QS-020032</v>
      </c>
      <c r="I8229" s="130" t="str">
        <f t="shared" si="257"/>
        <v/>
      </c>
    </row>
    <row r="8230" spans="1:9" x14ac:dyDescent="0.15">
      <c r="A8230" s="130">
        <v>8228</v>
      </c>
      <c r="B8230" s="130" t="s">
        <v>10178</v>
      </c>
      <c r="C8230" s="130" t="s">
        <v>20094</v>
      </c>
      <c r="D8230" s="130">
        <v>1</v>
      </c>
      <c r="E8230" s="130" t="s">
        <v>12361</v>
      </c>
      <c r="F8230" s="130">
        <v>2400</v>
      </c>
      <c r="G8230" s="130">
        <v>3000</v>
      </c>
      <c r="H8230" s="130" t="str">
        <f t="shared" si="256"/>
        <v>QS-020033</v>
      </c>
      <c r="I8230" s="130" t="str">
        <f t="shared" si="257"/>
        <v>VG</v>
      </c>
    </row>
    <row r="8231" spans="1:9" x14ac:dyDescent="0.15">
      <c r="A8231" s="130">
        <v>8229</v>
      </c>
      <c r="B8231" s="130" t="s">
        <v>10179</v>
      </c>
      <c r="C8231" s="130" t="s">
        <v>20050</v>
      </c>
      <c r="D8231" s="130">
        <v>0</v>
      </c>
      <c r="F8231" s="130">
        <v>0</v>
      </c>
      <c r="G8231" s="130">
        <v>0</v>
      </c>
      <c r="H8231" s="130" t="str">
        <f t="shared" si="256"/>
        <v>QS-020034</v>
      </c>
      <c r="I8231" s="130" t="str">
        <f t="shared" si="257"/>
        <v/>
      </c>
    </row>
    <row r="8232" spans="1:9" x14ac:dyDescent="0.15">
      <c r="A8232" s="130">
        <v>8230</v>
      </c>
      <c r="B8232" s="130" t="s">
        <v>10180</v>
      </c>
      <c r="C8232" s="130" t="s">
        <v>20095</v>
      </c>
      <c r="D8232" s="130">
        <v>350</v>
      </c>
      <c r="E8232" s="130" t="s">
        <v>12372</v>
      </c>
      <c r="F8232" s="130">
        <v>6838160</v>
      </c>
      <c r="G8232" s="130">
        <v>8698160</v>
      </c>
      <c r="H8232" s="130" t="str">
        <f t="shared" si="256"/>
        <v>QS-020035</v>
      </c>
      <c r="I8232" s="130" t="str">
        <f t="shared" si="257"/>
        <v>VG</v>
      </c>
    </row>
    <row r="8233" spans="1:9" x14ac:dyDescent="0.15">
      <c r="A8233" s="130">
        <v>8231</v>
      </c>
      <c r="B8233" s="130" t="s">
        <v>10181</v>
      </c>
      <c r="C8233" s="130" t="s">
        <v>20096</v>
      </c>
      <c r="D8233" s="130">
        <v>10000</v>
      </c>
      <c r="E8233" s="130" t="s">
        <v>12368</v>
      </c>
      <c r="F8233" s="130">
        <v>144246900</v>
      </c>
      <c r="G8233" s="130">
        <v>196890000</v>
      </c>
      <c r="H8233" s="130" t="str">
        <f t="shared" si="256"/>
        <v>QS-020036</v>
      </c>
      <c r="I8233" s="130" t="str">
        <f t="shared" si="257"/>
        <v/>
      </c>
    </row>
    <row r="8234" spans="1:9" x14ac:dyDescent="0.15">
      <c r="A8234" s="130">
        <v>8232</v>
      </c>
      <c r="B8234" s="130" t="s">
        <v>10182</v>
      </c>
      <c r="C8234" s="130" t="s">
        <v>20097</v>
      </c>
      <c r="D8234" s="130">
        <v>1000</v>
      </c>
      <c r="E8234" s="130" t="s">
        <v>12368</v>
      </c>
      <c r="F8234" s="130">
        <v>7375750</v>
      </c>
      <c r="G8234" s="130">
        <v>11803150</v>
      </c>
      <c r="H8234" s="130" t="str">
        <f t="shared" si="256"/>
        <v>QS-020037</v>
      </c>
      <c r="I8234" s="130" t="str">
        <f t="shared" si="257"/>
        <v>VG</v>
      </c>
    </row>
    <row r="8235" spans="1:9" x14ac:dyDescent="0.15">
      <c r="A8235" s="130">
        <v>8233</v>
      </c>
      <c r="B8235" s="130" t="s">
        <v>10183</v>
      </c>
      <c r="C8235" s="130" t="s">
        <v>20098</v>
      </c>
      <c r="D8235" s="130">
        <v>0</v>
      </c>
      <c r="F8235" s="130">
        <v>0</v>
      </c>
      <c r="G8235" s="130">
        <v>0</v>
      </c>
      <c r="H8235" s="130" t="str">
        <f t="shared" si="256"/>
        <v>QS-020038</v>
      </c>
      <c r="I8235" s="130" t="str">
        <f t="shared" si="257"/>
        <v/>
      </c>
    </row>
    <row r="8236" spans="1:9" x14ac:dyDescent="0.15">
      <c r="A8236" s="130">
        <v>8234</v>
      </c>
      <c r="B8236" s="130" t="s">
        <v>10184</v>
      </c>
      <c r="C8236" s="130" t="s">
        <v>20099</v>
      </c>
      <c r="D8236" s="130">
        <v>50000</v>
      </c>
      <c r="E8236" s="130" t="s">
        <v>12372</v>
      </c>
      <c r="F8236" s="130">
        <v>1479560</v>
      </c>
      <c r="G8236" s="130">
        <v>1805300</v>
      </c>
      <c r="H8236" s="130" t="str">
        <f t="shared" si="256"/>
        <v>QS-020039</v>
      </c>
      <c r="I8236" s="130" t="str">
        <f t="shared" si="257"/>
        <v>VG</v>
      </c>
    </row>
    <row r="8237" spans="1:9" x14ac:dyDescent="0.15">
      <c r="A8237" s="130">
        <v>8235</v>
      </c>
      <c r="B8237" s="130" t="s">
        <v>10185</v>
      </c>
      <c r="C8237" s="130" t="s">
        <v>20100</v>
      </c>
      <c r="D8237" s="130">
        <v>0.14000000000000001</v>
      </c>
      <c r="E8237" s="130" t="s">
        <v>17073</v>
      </c>
      <c r="F8237" s="130">
        <v>96672800</v>
      </c>
      <c r="G8237" s="130">
        <v>99046425</v>
      </c>
      <c r="H8237" s="130" t="str">
        <f t="shared" si="256"/>
        <v>QS-020040</v>
      </c>
      <c r="I8237" s="130" t="str">
        <f t="shared" si="257"/>
        <v/>
      </c>
    </row>
    <row r="8238" spans="1:9" x14ac:dyDescent="0.15">
      <c r="A8238" s="130">
        <v>8236</v>
      </c>
      <c r="B8238" s="130" t="s">
        <v>10186</v>
      </c>
      <c r="C8238" s="130" t="s">
        <v>20101</v>
      </c>
      <c r="D8238" s="130">
        <v>350</v>
      </c>
      <c r="E8238" s="130" t="s">
        <v>12368</v>
      </c>
      <c r="F8238" s="130">
        <v>2030000</v>
      </c>
      <c r="G8238" s="130">
        <v>3990000</v>
      </c>
      <c r="H8238" s="130" t="str">
        <f t="shared" si="256"/>
        <v>QS-020041</v>
      </c>
      <c r="I8238" s="130" t="str">
        <f t="shared" si="257"/>
        <v/>
      </c>
    </row>
    <row r="8239" spans="1:9" x14ac:dyDescent="0.15">
      <c r="A8239" s="130">
        <v>8237</v>
      </c>
      <c r="B8239" s="130" t="s">
        <v>10187</v>
      </c>
      <c r="C8239" s="130" t="s">
        <v>20102</v>
      </c>
      <c r="D8239" s="130">
        <v>180</v>
      </c>
      <c r="E8239" s="130" t="s">
        <v>12368</v>
      </c>
      <c r="F8239" s="130">
        <v>44376398</v>
      </c>
      <c r="G8239" s="130">
        <v>49559592.600000001</v>
      </c>
      <c r="H8239" s="130" t="str">
        <f t="shared" si="256"/>
        <v>QS-020042</v>
      </c>
      <c r="I8239" s="130" t="str">
        <f t="shared" si="257"/>
        <v>VG</v>
      </c>
    </row>
    <row r="8240" spans="1:9" x14ac:dyDescent="0.15">
      <c r="A8240" s="130">
        <v>8238</v>
      </c>
      <c r="B8240" s="130" t="s">
        <v>10188</v>
      </c>
      <c r="C8240" s="130" t="s">
        <v>20103</v>
      </c>
      <c r="D8240" s="130">
        <v>1</v>
      </c>
      <c r="E8240" s="130" t="s">
        <v>12391</v>
      </c>
      <c r="F8240" s="130">
        <v>1736000000</v>
      </c>
      <c r="G8240" s="130">
        <v>2940000000</v>
      </c>
      <c r="H8240" s="130" t="str">
        <f t="shared" si="256"/>
        <v>QS-020043</v>
      </c>
      <c r="I8240" s="130" t="str">
        <f t="shared" si="257"/>
        <v/>
      </c>
    </row>
    <row r="8241" spans="1:9" x14ac:dyDescent="0.15">
      <c r="A8241" s="130">
        <v>8239</v>
      </c>
      <c r="B8241" s="130" t="s">
        <v>10189</v>
      </c>
      <c r="C8241" s="130" t="s">
        <v>20104</v>
      </c>
      <c r="D8241" s="130">
        <v>1</v>
      </c>
      <c r="E8241" s="130" t="s">
        <v>12355</v>
      </c>
      <c r="F8241" s="130">
        <v>170800</v>
      </c>
      <c r="G8241" s="130">
        <v>107625</v>
      </c>
      <c r="H8241" s="130" t="str">
        <f t="shared" si="256"/>
        <v>QS-020044</v>
      </c>
      <c r="I8241" s="130" t="str">
        <f t="shared" si="257"/>
        <v/>
      </c>
    </row>
    <row r="8242" spans="1:9" x14ac:dyDescent="0.15">
      <c r="A8242" s="130">
        <v>8240</v>
      </c>
      <c r="B8242" s="130" t="s">
        <v>10190</v>
      </c>
      <c r="C8242" s="130" t="s">
        <v>20105</v>
      </c>
      <c r="D8242" s="130">
        <v>1</v>
      </c>
      <c r="E8242" s="130" t="s">
        <v>12403</v>
      </c>
      <c r="F8242" s="130">
        <v>275800</v>
      </c>
      <c r="G8242" s="130">
        <v>546500</v>
      </c>
      <c r="H8242" s="130" t="str">
        <f t="shared" si="256"/>
        <v>QS-020045</v>
      </c>
      <c r="I8242" s="130" t="str">
        <f t="shared" si="257"/>
        <v/>
      </c>
    </row>
    <row r="8243" spans="1:9" x14ac:dyDescent="0.15">
      <c r="A8243" s="130">
        <v>8241</v>
      </c>
      <c r="B8243" s="130" t="s">
        <v>10191</v>
      </c>
      <c r="C8243" s="130" t="s">
        <v>20106</v>
      </c>
      <c r="D8243" s="130">
        <v>1000</v>
      </c>
      <c r="E8243" s="130" t="s">
        <v>12372</v>
      </c>
      <c r="F8243" s="130">
        <v>4100000</v>
      </c>
      <c r="G8243" s="130">
        <v>7000000</v>
      </c>
      <c r="H8243" s="130" t="str">
        <f t="shared" si="256"/>
        <v>QS-030001</v>
      </c>
      <c r="I8243" s="130" t="str">
        <f t="shared" si="257"/>
        <v/>
      </c>
    </row>
    <row r="8244" spans="1:9" x14ac:dyDescent="0.15">
      <c r="A8244" s="130">
        <v>8242</v>
      </c>
      <c r="B8244" s="130" t="s">
        <v>10192</v>
      </c>
      <c r="C8244" s="130" t="s">
        <v>20106</v>
      </c>
      <c r="D8244" s="130">
        <v>1000</v>
      </c>
      <c r="E8244" s="130" t="s">
        <v>12372</v>
      </c>
      <c r="F8244" s="130">
        <v>4100000</v>
      </c>
      <c r="G8244" s="130">
        <v>7000000</v>
      </c>
      <c r="H8244" s="130" t="str">
        <f t="shared" si="256"/>
        <v>QS-030002</v>
      </c>
      <c r="I8244" s="130" t="str">
        <f t="shared" si="257"/>
        <v/>
      </c>
    </row>
    <row r="8245" spans="1:9" x14ac:dyDescent="0.15">
      <c r="A8245" s="130">
        <v>8243</v>
      </c>
      <c r="B8245" s="130" t="s">
        <v>10193</v>
      </c>
      <c r="C8245" s="130" t="s">
        <v>20107</v>
      </c>
      <c r="D8245" s="130">
        <v>100</v>
      </c>
      <c r="E8245" s="130" t="s">
        <v>12372</v>
      </c>
      <c r="F8245" s="130">
        <v>506300</v>
      </c>
      <c r="G8245" s="130">
        <v>0</v>
      </c>
      <c r="H8245" s="130" t="str">
        <f t="shared" si="256"/>
        <v>QS-030003</v>
      </c>
      <c r="I8245" s="130" t="str">
        <f t="shared" si="257"/>
        <v/>
      </c>
    </row>
    <row r="8246" spans="1:9" x14ac:dyDescent="0.15">
      <c r="A8246" s="130">
        <v>8244</v>
      </c>
      <c r="B8246" s="130" t="s">
        <v>10194</v>
      </c>
      <c r="C8246" s="130" t="s">
        <v>20108</v>
      </c>
      <c r="D8246" s="130">
        <v>1280</v>
      </c>
      <c r="E8246" s="130" t="s">
        <v>12372</v>
      </c>
      <c r="F8246" s="130">
        <v>12237920</v>
      </c>
      <c r="G8246" s="130">
        <v>12630880</v>
      </c>
      <c r="H8246" s="130" t="str">
        <f t="shared" si="256"/>
        <v>QS-030004</v>
      </c>
      <c r="I8246" s="130" t="str">
        <f t="shared" si="257"/>
        <v>VG</v>
      </c>
    </row>
    <row r="8247" spans="1:9" x14ac:dyDescent="0.15">
      <c r="A8247" s="130">
        <v>8245</v>
      </c>
      <c r="B8247" s="130" t="s">
        <v>10195</v>
      </c>
      <c r="C8247" s="130" t="s">
        <v>20109</v>
      </c>
      <c r="D8247" s="130">
        <v>1</v>
      </c>
      <c r="E8247" s="130" t="s">
        <v>12370</v>
      </c>
      <c r="F8247" s="130">
        <v>52800</v>
      </c>
      <c r="G8247" s="130">
        <v>35600</v>
      </c>
      <c r="H8247" s="130" t="str">
        <f t="shared" si="256"/>
        <v>QS-030005</v>
      </c>
      <c r="I8247" s="130" t="str">
        <f t="shared" si="257"/>
        <v/>
      </c>
    </row>
    <row r="8248" spans="1:9" x14ac:dyDescent="0.15">
      <c r="A8248" s="130">
        <v>8246</v>
      </c>
      <c r="B8248" s="130" t="s">
        <v>10196</v>
      </c>
      <c r="C8248" s="130" t="s">
        <v>20110</v>
      </c>
      <c r="D8248" s="130">
        <v>5</v>
      </c>
      <c r="E8248" s="130" t="s">
        <v>20111</v>
      </c>
      <c r="F8248" s="130">
        <v>1102125</v>
      </c>
      <c r="G8248" s="130">
        <v>3176408</v>
      </c>
      <c r="H8248" s="130" t="str">
        <f t="shared" si="256"/>
        <v>QS-030006</v>
      </c>
      <c r="I8248" s="130" t="str">
        <f t="shared" si="257"/>
        <v/>
      </c>
    </row>
    <row r="8249" spans="1:9" x14ac:dyDescent="0.15">
      <c r="A8249" s="130">
        <v>8247</v>
      </c>
      <c r="B8249" s="130" t="s">
        <v>10197</v>
      </c>
      <c r="C8249" s="130" t="s">
        <v>19212</v>
      </c>
      <c r="D8249" s="130">
        <v>610</v>
      </c>
      <c r="E8249" s="130" t="s">
        <v>12372</v>
      </c>
      <c r="F8249" s="130">
        <v>11465800</v>
      </c>
      <c r="G8249" s="130">
        <v>3446500</v>
      </c>
      <c r="H8249" s="130" t="str">
        <f t="shared" si="256"/>
        <v>QS-030007</v>
      </c>
      <c r="I8249" s="130" t="str">
        <f t="shared" si="257"/>
        <v>VG</v>
      </c>
    </row>
    <row r="8250" spans="1:9" x14ac:dyDescent="0.15">
      <c r="A8250" s="130">
        <v>8248</v>
      </c>
      <c r="B8250" s="130" t="s">
        <v>10198</v>
      </c>
      <c r="C8250" s="130" t="s">
        <v>20112</v>
      </c>
      <c r="D8250" s="130">
        <v>0</v>
      </c>
      <c r="F8250" s="130">
        <v>0</v>
      </c>
      <c r="G8250" s="130">
        <v>0</v>
      </c>
      <c r="H8250" s="130" t="str">
        <f t="shared" si="256"/>
        <v>QS-030008</v>
      </c>
      <c r="I8250" s="130" t="str">
        <f t="shared" si="257"/>
        <v/>
      </c>
    </row>
    <row r="8251" spans="1:9" x14ac:dyDescent="0.15">
      <c r="A8251" s="130">
        <v>8249</v>
      </c>
      <c r="B8251" s="130" t="s">
        <v>10199</v>
      </c>
      <c r="C8251" s="130" t="s">
        <v>20113</v>
      </c>
      <c r="D8251" s="130">
        <v>0</v>
      </c>
      <c r="F8251" s="130">
        <v>0</v>
      </c>
      <c r="G8251" s="130">
        <v>0</v>
      </c>
      <c r="H8251" s="130" t="str">
        <f t="shared" si="256"/>
        <v>QS-030009</v>
      </c>
      <c r="I8251" s="130" t="str">
        <f t="shared" si="257"/>
        <v/>
      </c>
    </row>
    <row r="8252" spans="1:9" x14ac:dyDescent="0.15">
      <c r="A8252" s="130">
        <v>8250</v>
      </c>
      <c r="B8252" s="130" t="s">
        <v>10200</v>
      </c>
      <c r="C8252" s="130" t="s">
        <v>20105</v>
      </c>
      <c r="D8252" s="130">
        <v>1</v>
      </c>
      <c r="E8252" s="130" t="s">
        <v>12403</v>
      </c>
      <c r="F8252" s="130">
        <v>275800</v>
      </c>
      <c r="G8252" s="130">
        <v>546500</v>
      </c>
      <c r="H8252" s="130" t="str">
        <f t="shared" si="256"/>
        <v>QS-030010</v>
      </c>
      <c r="I8252" s="130" t="str">
        <f t="shared" si="257"/>
        <v/>
      </c>
    </row>
    <row r="8253" spans="1:9" x14ac:dyDescent="0.15">
      <c r="A8253" s="130">
        <v>8251</v>
      </c>
      <c r="B8253" s="130" t="s">
        <v>10201</v>
      </c>
      <c r="C8253" s="130" t="s">
        <v>20114</v>
      </c>
      <c r="D8253" s="130">
        <v>100</v>
      </c>
      <c r="E8253" s="130" t="s">
        <v>12446</v>
      </c>
      <c r="F8253" s="130">
        <v>2056100</v>
      </c>
      <c r="G8253" s="130">
        <v>4092100</v>
      </c>
      <c r="H8253" s="130" t="str">
        <f t="shared" si="256"/>
        <v>QS-030011</v>
      </c>
      <c r="I8253" s="130" t="str">
        <f t="shared" si="257"/>
        <v>VG</v>
      </c>
    </row>
    <row r="8254" spans="1:9" x14ac:dyDescent="0.15">
      <c r="A8254" s="130">
        <v>8252</v>
      </c>
      <c r="B8254" s="130" t="s">
        <v>10202</v>
      </c>
      <c r="C8254" s="130" t="s">
        <v>20115</v>
      </c>
      <c r="D8254" s="130">
        <v>100</v>
      </c>
      <c r="E8254" s="130" t="s">
        <v>12355</v>
      </c>
      <c r="F8254" s="130">
        <v>25861000</v>
      </c>
      <c r="G8254" s="130">
        <v>40576000</v>
      </c>
      <c r="H8254" s="130" t="str">
        <f t="shared" si="256"/>
        <v>QS-030012</v>
      </c>
      <c r="I8254" s="130" t="str">
        <f t="shared" si="257"/>
        <v/>
      </c>
    </row>
    <row r="8255" spans="1:9" x14ac:dyDescent="0.15">
      <c r="A8255" s="130">
        <v>8253</v>
      </c>
      <c r="B8255" s="130" t="s">
        <v>10203</v>
      </c>
      <c r="C8255" s="130" t="s">
        <v>20116</v>
      </c>
      <c r="D8255" s="130">
        <v>22500</v>
      </c>
      <c r="E8255" s="130" t="s">
        <v>12619</v>
      </c>
      <c r="F8255" s="130">
        <v>3942760</v>
      </c>
      <c r="G8255" s="130">
        <v>6578290</v>
      </c>
      <c r="H8255" s="130" t="str">
        <f t="shared" si="256"/>
        <v>QS-030013</v>
      </c>
      <c r="I8255" s="130" t="str">
        <f t="shared" si="257"/>
        <v/>
      </c>
    </row>
    <row r="8256" spans="1:9" x14ac:dyDescent="0.15">
      <c r="A8256" s="130">
        <v>8254</v>
      </c>
      <c r="B8256" s="130" t="s">
        <v>10204</v>
      </c>
      <c r="C8256" s="130" t="s">
        <v>20117</v>
      </c>
      <c r="D8256" s="130">
        <v>10</v>
      </c>
      <c r="E8256" s="130" t="s">
        <v>12403</v>
      </c>
      <c r="F8256" s="130">
        <v>2362387</v>
      </c>
      <c r="G8256" s="130">
        <v>2654902</v>
      </c>
      <c r="H8256" s="130" t="str">
        <f t="shared" si="256"/>
        <v>QS-030014</v>
      </c>
      <c r="I8256" s="130" t="str">
        <f t="shared" si="257"/>
        <v/>
      </c>
    </row>
    <row r="8257" spans="1:9" x14ac:dyDescent="0.15">
      <c r="A8257" s="130">
        <v>8255</v>
      </c>
      <c r="B8257" s="130" t="s">
        <v>10205</v>
      </c>
      <c r="C8257" s="130" t="s">
        <v>20118</v>
      </c>
      <c r="D8257" s="130">
        <v>0</v>
      </c>
      <c r="E8257" s="130" t="s">
        <v>12391</v>
      </c>
      <c r="F8257" s="130">
        <v>0</v>
      </c>
      <c r="G8257" s="130">
        <v>0</v>
      </c>
      <c r="H8257" s="130" t="str">
        <f t="shared" si="256"/>
        <v>QS-030015</v>
      </c>
      <c r="I8257" s="130" t="str">
        <f t="shared" si="257"/>
        <v/>
      </c>
    </row>
    <row r="8258" spans="1:9" x14ac:dyDescent="0.15">
      <c r="A8258" s="130">
        <v>8256</v>
      </c>
      <c r="B8258" s="130" t="s">
        <v>10206</v>
      </c>
      <c r="H8258" s="130" t="str">
        <f t="shared" si="256"/>
        <v>QS-030016</v>
      </c>
      <c r="I8258" s="130" t="str">
        <f t="shared" si="257"/>
        <v/>
      </c>
    </row>
    <row r="8259" spans="1:9" x14ac:dyDescent="0.15">
      <c r="A8259" s="130">
        <v>8257</v>
      </c>
      <c r="B8259" s="130" t="s">
        <v>10207</v>
      </c>
      <c r="C8259" s="130" t="s">
        <v>12356</v>
      </c>
      <c r="D8259" s="130">
        <v>0</v>
      </c>
      <c r="F8259" s="130">
        <v>0</v>
      </c>
      <c r="G8259" s="130">
        <v>0</v>
      </c>
      <c r="H8259" s="130" t="str">
        <f t="shared" si="256"/>
        <v>QS-030017</v>
      </c>
      <c r="I8259" s="130" t="str">
        <f t="shared" si="257"/>
        <v/>
      </c>
    </row>
    <row r="8260" spans="1:9" x14ac:dyDescent="0.15">
      <c r="A8260" s="130">
        <v>8258</v>
      </c>
      <c r="B8260" s="130" t="s">
        <v>10208</v>
      </c>
      <c r="C8260" s="130" t="s">
        <v>20119</v>
      </c>
      <c r="D8260" s="130">
        <v>10</v>
      </c>
      <c r="E8260" s="130" t="s">
        <v>12403</v>
      </c>
      <c r="F8260" s="130">
        <v>586790</v>
      </c>
      <c r="G8260" s="130">
        <v>567770</v>
      </c>
      <c r="H8260" s="130" t="str">
        <f t="shared" ref="H8260:H8323" si="258">LEFT(B8260,FIND("-",B8260)+6)</f>
        <v>QS-030018</v>
      </c>
      <c r="I8260" s="130" t="str">
        <f t="shared" ref="I8260:I8323" si="259">RIGHT(B8260,LEN(B8260)-FIND("-",B8260)-7)</f>
        <v/>
      </c>
    </row>
    <row r="8261" spans="1:9" x14ac:dyDescent="0.15">
      <c r="A8261" s="130">
        <v>8259</v>
      </c>
      <c r="B8261" s="130" t="s">
        <v>10209</v>
      </c>
      <c r="C8261" s="130" t="s">
        <v>14026</v>
      </c>
      <c r="D8261" s="130">
        <v>0</v>
      </c>
      <c r="F8261" s="130">
        <v>12000</v>
      </c>
      <c r="G8261" s="130">
        <v>0</v>
      </c>
      <c r="H8261" s="130" t="str">
        <f t="shared" si="258"/>
        <v>QS-030019</v>
      </c>
      <c r="I8261" s="130" t="str">
        <f t="shared" si="259"/>
        <v/>
      </c>
    </row>
    <row r="8262" spans="1:9" x14ac:dyDescent="0.15">
      <c r="A8262" s="130">
        <v>8260</v>
      </c>
      <c r="B8262" s="130" t="s">
        <v>10210</v>
      </c>
      <c r="C8262" s="130" t="s">
        <v>20120</v>
      </c>
      <c r="D8262" s="130">
        <v>70</v>
      </c>
      <c r="E8262" s="130" t="s">
        <v>12462</v>
      </c>
      <c r="F8262" s="130">
        <v>4893893</v>
      </c>
      <c r="G8262" s="130">
        <v>9188263</v>
      </c>
      <c r="H8262" s="130" t="str">
        <f t="shared" si="258"/>
        <v>QS-030020</v>
      </c>
      <c r="I8262" s="130" t="str">
        <f t="shared" si="259"/>
        <v/>
      </c>
    </row>
    <row r="8263" spans="1:9" x14ac:dyDescent="0.15">
      <c r="A8263" s="130">
        <v>8261</v>
      </c>
      <c r="B8263" s="130" t="s">
        <v>10211</v>
      </c>
      <c r="C8263" s="130" t="s">
        <v>20121</v>
      </c>
      <c r="D8263" s="130">
        <v>0</v>
      </c>
      <c r="F8263" s="130">
        <v>0</v>
      </c>
      <c r="G8263" s="130">
        <v>0</v>
      </c>
      <c r="H8263" s="130" t="str">
        <f t="shared" si="258"/>
        <v>QS-030021</v>
      </c>
      <c r="I8263" s="130" t="str">
        <f t="shared" si="259"/>
        <v/>
      </c>
    </row>
    <row r="8264" spans="1:9" x14ac:dyDescent="0.15">
      <c r="A8264" s="130">
        <v>8262</v>
      </c>
      <c r="B8264" s="130" t="s">
        <v>10212</v>
      </c>
      <c r="C8264" s="130" t="s">
        <v>20122</v>
      </c>
      <c r="D8264" s="130">
        <v>100</v>
      </c>
      <c r="E8264" s="130" t="s">
        <v>12355</v>
      </c>
      <c r="F8264" s="130">
        <v>3253818</v>
      </c>
      <c r="G8264" s="130">
        <v>2576280</v>
      </c>
      <c r="H8264" s="130" t="str">
        <f t="shared" si="258"/>
        <v>QS-030022</v>
      </c>
      <c r="I8264" s="130" t="str">
        <f t="shared" si="259"/>
        <v/>
      </c>
    </row>
    <row r="8265" spans="1:9" x14ac:dyDescent="0.15">
      <c r="A8265" s="130">
        <v>8263</v>
      </c>
      <c r="B8265" s="130" t="s">
        <v>10213</v>
      </c>
      <c r="C8265" s="130" t="s">
        <v>12356</v>
      </c>
      <c r="D8265" s="130">
        <v>0</v>
      </c>
      <c r="F8265" s="130">
        <v>0</v>
      </c>
      <c r="G8265" s="130">
        <v>0</v>
      </c>
      <c r="H8265" s="130" t="str">
        <f t="shared" si="258"/>
        <v>QS-030023</v>
      </c>
      <c r="I8265" s="130" t="str">
        <f t="shared" si="259"/>
        <v/>
      </c>
    </row>
    <row r="8266" spans="1:9" x14ac:dyDescent="0.15">
      <c r="A8266" s="130">
        <v>8264</v>
      </c>
      <c r="B8266" s="130" t="s">
        <v>10214</v>
      </c>
      <c r="C8266" s="130" t="s">
        <v>20123</v>
      </c>
      <c r="D8266" s="130">
        <v>300</v>
      </c>
      <c r="E8266" s="130" t="s">
        <v>12372</v>
      </c>
      <c r="F8266" s="130">
        <v>0</v>
      </c>
      <c r="G8266" s="130">
        <v>0</v>
      </c>
      <c r="H8266" s="130" t="str">
        <f t="shared" si="258"/>
        <v>QS-030024</v>
      </c>
      <c r="I8266" s="130" t="str">
        <f t="shared" si="259"/>
        <v/>
      </c>
    </row>
    <row r="8267" spans="1:9" x14ac:dyDescent="0.15">
      <c r="A8267" s="130">
        <v>8265</v>
      </c>
      <c r="B8267" s="130" t="s">
        <v>10215</v>
      </c>
      <c r="C8267" s="130" t="s">
        <v>20124</v>
      </c>
      <c r="D8267" s="130">
        <v>90</v>
      </c>
      <c r="E8267" s="130" t="s">
        <v>12372</v>
      </c>
      <c r="F8267" s="130">
        <v>338980</v>
      </c>
      <c r="G8267" s="130">
        <v>530290</v>
      </c>
      <c r="H8267" s="130" t="str">
        <f t="shared" si="258"/>
        <v>QS-030025</v>
      </c>
      <c r="I8267" s="130" t="str">
        <f t="shared" si="259"/>
        <v/>
      </c>
    </row>
    <row r="8268" spans="1:9" x14ac:dyDescent="0.15">
      <c r="A8268" s="130">
        <v>8266</v>
      </c>
      <c r="B8268" s="130" t="s">
        <v>10216</v>
      </c>
      <c r="C8268" s="130" t="s">
        <v>20125</v>
      </c>
      <c r="D8268" s="130">
        <v>100</v>
      </c>
      <c r="E8268" s="130" t="s">
        <v>12355</v>
      </c>
      <c r="F8268" s="130">
        <v>343900</v>
      </c>
      <c r="G8268" s="130">
        <v>477600</v>
      </c>
      <c r="H8268" s="130" t="str">
        <f t="shared" si="258"/>
        <v>QS-030026</v>
      </c>
      <c r="I8268" s="130" t="str">
        <f t="shared" si="259"/>
        <v>AG</v>
      </c>
    </row>
    <row r="8269" spans="1:9" x14ac:dyDescent="0.15">
      <c r="A8269" s="130">
        <v>8267</v>
      </c>
      <c r="B8269" s="130" t="s">
        <v>10217</v>
      </c>
      <c r="C8269" s="130" t="s">
        <v>20126</v>
      </c>
      <c r="D8269" s="130">
        <v>67.099999999999994</v>
      </c>
      <c r="E8269" s="130" t="s">
        <v>12368</v>
      </c>
      <c r="F8269" s="130">
        <v>1617352.1</v>
      </c>
      <c r="G8269" s="130">
        <v>1326984.6599999999</v>
      </c>
      <c r="H8269" s="130" t="str">
        <f t="shared" si="258"/>
        <v>QS-030027</v>
      </c>
      <c r="I8269" s="130" t="str">
        <f t="shared" si="259"/>
        <v/>
      </c>
    </row>
    <row r="8270" spans="1:9" x14ac:dyDescent="0.15">
      <c r="A8270" s="130">
        <v>8268</v>
      </c>
      <c r="B8270" s="130" t="s">
        <v>10218</v>
      </c>
      <c r="C8270" s="130" t="s">
        <v>20127</v>
      </c>
      <c r="D8270" s="130">
        <v>10000</v>
      </c>
      <c r="E8270" s="130" t="s">
        <v>12361</v>
      </c>
      <c r="F8270" s="130">
        <v>10400000</v>
      </c>
      <c r="G8270" s="130">
        <v>13600000</v>
      </c>
      <c r="H8270" s="130" t="str">
        <f t="shared" si="258"/>
        <v>QS-030028</v>
      </c>
      <c r="I8270" s="130" t="str">
        <f t="shared" si="259"/>
        <v>AG</v>
      </c>
    </row>
    <row r="8271" spans="1:9" x14ac:dyDescent="0.15">
      <c r="A8271" s="130">
        <v>8269</v>
      </c>
      <c r="B8271" s="130" t="s">
        <v>10219</v>
      </c>
      <c r="C8271" s="130" t="s">
        <v>20128</v>
      </c>
      <c r="D8271" s="130">
        <v>100</v>
      </c>
      <c r="E8271" s="130" t="s">
        <v>12368</v>
      </c>
      <c r="F8271" s="130">
        <v>277700</v>
      </c>
      <c r="G8271" s="130">
        <v>281300</v>
      </c>
      <c r="H8271" s="130" t="str">
        <f t="shared" si="258"/>
        <v>QS-030029</v>
      </c>
      <c r="I8271" s="130" t="str">
        <f t="shared" si="259"/>
        <v>AG</v>
      </c>
    </row>
    <row r="8272" spans="1:9" x14ac:dyDescent="0.15">
      <c r="A8272" s="130">
        <v>8270</v>
      </c>
      <c r="B8272" s="130" t="s">
        <v>10220</v>
      </c>
      <c r="C8272" s="130" t="s">
        <v>12611</v>
      </c>
      <c r="D8272" s="130">
        <v>100</v>
      </c>
      <c r="E8272" s="130" t="s">
        <v>12372</v>
      </c>
      <c r="F8272" s="130">
        <v>0</v>
      </c>
      <c r="G8272" s="130">
        <v>0</v>
      </c>
      <c r="H8272" s="130" t="str">
        <f t="shared" si="258"/>
        <v>QS-030030</v>
      </c>
      <c r="I8272" s="130" t="str">
        <f t="shared" si="259"/>
        <v/>
      </c>
    </row>
    <row r="8273" spans="1:9" x14ac:dyDescent="0.15">
      <c r="A8273" s="130">
        <v>8271</v>
      </c>
      <c r="B8273" s="130" t="s">
        <v>10221</v>
      </c>
      <c r="H8273" s="130" t="str">
        <f t="shared" si="258"/>
        <v>QS-030031</v>
      </c>
      <c r="I8273" s="130" t="str">
        <f t="shared" si="259"/>
        <v/>
      </c>
    </row>
    <row r="8274" spans="1:9" x14ac:dyDescent="0.15">
      <c r="A8274" s="130">
        <v>8272</v>
      </c>
      <c r="B8274" s="130" t="s">
        <v>10222</v>
      </c>
      <c r="C8274" s="130" t="s">
        <v>20129</v>
      </c>
      <c r="D8274" s="130">
        <v>420</v>
      </c>
      <c r="E8274" s="130" t="s">
        <v>20130</v>
      </c>
      <c r="F8274" s="130">
        <v>19826717</v>
      </c>
      <c r="G8274" s="130">
        <v>23490480</v>
      </c>
      <c r="H8274" s="130" t="str">
        <f t="shared" si="258"/>
        <v>QS-030032</v>
      </c>
      <c r="I8274" s="130" t="str">
        <f t="shared" si="259"/>
        <v>VG</v>
      </c>
    </row>
    <row r="8275" spans="1:9" x14ac:dyDescent="0.15">
      <c r="A8275" s="130">
        <v>8273</v>
      </c>
      <c r="B8275" s="130" t="s">
        <v>10223</v>
      </c>
      <c r="C8275" s="130" t="s">
        <v>20131</v>
      </c>
      <c r="D8275" s="130">
        <v>1000</v>
      </c>
      <c r="E8275" s="130" t="s">
        <v>12355</v>
      </c>
      <c r="F8275" s="130">
        <v>1155066578</v>
      </c>
      <c r="G8275" s="130">
        <v>1179100000</v>
      </c>
      <c r="H8275" s="130" t="str">
        <f t="shared" si="258"/>
        <v>QS-030033</v>
      </c>
      <c r="I8275" s="130" t="str">
        <f t="shared" si="259"/>
        <v>AG</v>
      </c>
    </row>
    <row r="8276" spans="1:9" x14ac:dyDescent="0.15">
      <c r="A8276" s="130">
        <v>8274</v>
      </c>
      <c r="B8276" s="130" t="s">
        <v>10224</v>
      </c>
      <c r="C8276" s="130" t="s">
        <v>20132</v>
      </c>
      <c r="D8276" s="130">
        <v>10000</v>
      </c>
      <c r="E8276" s="130" t="s">
        <v>12361</v>
      </c>
      <c r="F8276" s="130">
        <v>51125800</v>
      </c>
      <c r="G8276" s="130">
        <v>115000000</v>
      </c>
      <c r="H8276" s="130" t="str">
        <f t="shared" si="258"/>
        <v>QS-030034</v>
      </c>
      <c r="I8276" s="130" t="str">
        <f t="shared" si="259"/>
        <v>VG</v>
      </c>
    </row>
    <row r="8277" spans="1:9" x14ac:dyDescent="0.15">
      <c r="A8277" s="130">
        <v>8275</v>
      </c>
      <c r="B8277" s="130" t="s">
        <v>10225</v>
      </c>
      <c r="C8277" s="130" t="s">
        <v>20133</v>
      </c>
      <c r="D8277" s="130">
        <v>1</v>
      </c>
      <c r="E8277" s="130" t="s">
        <v>12462</v>
      </c>
      <c r="F8277" s="130">
        <v>4141102</v>
      </c>
      <c r="G8277" s="130">
        <v>5672850</v>
      </c>
      <c r="H8277" s="130" t="str">
        <f t="shared" si="258"/>
        <v>QS-030035</v>
      </c>
      <c r="I8277" s="130" t="str">
        <f t="shared" si="259"/>
        <v>VG</v>
      </c>
    </row>
    <row r="8278" spans="1:9" x14ac:dyDescent="0.15">
      <c r="A8278" s="130">
        <v>8276</v>
      </c>
      <c r="B8278" s="130" t="s">
        <v>10226</v>
      </c>
      <c r="C8278" s="130" t="s">
        <v>20134</v>
      </c>
      <c r="D8278" s="130">
        <v>1</v>
      </c>
      <c r="E8278" s="130" t="s">
        <v>12355</v>
      </c>
      <c r="F8278" s="130">
        <v>52000</v>
      </c>
      <c r="G8278" s="130">
        <v>30300</v>
      </c>
      <c r="H8278" s="130" t="str">
        <f t="shared" si="258"/>
        <v>QS-030036</v>
      </c>
      <c r="I8278" s="130" t="str">
        <f t="shared" si="259"/>
        <v/>
      </c>
    </row>
    <row r="8279" spans="1:9" x14ac:dyDescent="0.15">
      <c r="A8279" s="130">
        <v>8277</v>
      </c>
      <c r="B8279" s="130" t="s">
        <v>10227</v>
      </c>
      <c r="C8279" s="130" t="s">
        <v>13787</v>
      </c>
      <c r="D8279" s="130">
        <v>1</v>
      </c>
      <c r="E8279" s="130" t="s">
        <v>12361</v>
      </c>
      <c r="F8279" s="130">
        <v>1300</v>
      </c>
      <c r="G8279" s="130">
        <v>1500</v>
      </c>
      <c r="H8279" s="130" t="str">
        <f t="shared" si="258"/>
        <v>QS-030037</v>
      </c>
      <c r="I8279" s="130" t="str">
        <f t="shared" si="259"/>
        <v/>
      </c>
    </row>
    <row r="8280" spans="1:9" x14ac:dyDescent="0.15">
      <c r="A8280" s="130">
        <v>8278</v>
      </c>
      <c r="B8280" s="130" t="s">
        <v>10228</v>
      </c>
      <c r="C8280" s="130" t="s">
        <v>20135</v>
      </c>
      <c r="D8280" s="130">
        <v>0</v>
      </c>
      <c r="E8280" s="130" t="s">
        <v>12676</v>
      </c>
      <c r="F8280" s="130">
        <v>0</v>
      </c>
      <c r="G8280" s="130">
        <v>0</v>
      </c>
      <c r="H8280" s="130" t="str">
        <f t="shared" si="258"/>
        <v>QS-030038</v>
      </c>
      <c r="I8280" s="130" t="str">
        <f t="shared" si="259"/>
        <v/>
      </c>
    </row>
    <row r="8281" spans="1:9" x14ac:dyDescent="0.15">
      <c r="A8281" s="130">
        <v>8279</v>
      </c>
      <c r="B8281" s="130" t="s">
        <v>10229</v>
      </c>
      <c r="C8281" s="130" t="s">
        <v>20136</v>
      </c>
      <c r="D8281" s="130">
        <v>10</v>
      </c>
      <c r="E8281" s="130" t="s">
        <v>12462</v>
      </c>
      <c r="F8281" s="130">
        <v>1741850.4</v>
      </c>
      <c r="G8281" s="130">
        <v>2952658.5</v>
      </c>
      <c r="H8281" s="130" t="str">
        <f t="shared" si="258"/>
        <v>QS-030039</v>
      </c>
      <c r="I8281" s="130" t="str">
        <f t="shared" si="259"/>
        <v/>
      </c>
    </row>
    <row r="8282" spans="1:9" x14ac:dyDescent="0.15">
      <c r="A8282" s="130">
        <v>8280</v>
      </c>
      <c r="B8282" s="130" t="s">
        <v>10230</v>
      </c>
      <c r="C8282" s="130" t="s">
        <v>12150</v>
      </c>
      <c r="D8282" s="130">
        <v>40</v>
      </c>
      <c r="E8282" s="130" t="s">
        <v>12372</v>
      </c>
      <c r="F8282" s="130">
        <v>504286.3</v>
      </c>
      <c r="G8282" s="130">
        <v>518460</v>
      </c>
      <c r="H8282" s="130" t="str">
        <f t="shared" si="258"/>
        <v>QS-030040</v>
      </c>
      <c r="I8282" s="130" t="str">
        <f t="shared" si="259"/>
        <v>AG</v>
      </c>
    </row>
    <row r="8283" spans="1:9" x14ac:dyDescent="0.15">
      <c r="A8283" s="130">
        <v>8281</v>
      </c>
      <c r="B8283" s="130" t="s">
        <v>10231</v>
      </c>
      <c r="C8283" s="130" t="s">
        <v>20050</v>
      </c>
      <c r="D8283" s="130">
        <v>0</v>
      </c>
      <c r="F8283" s="130">
        <v>0</v>
      </c>
      <c r="G8283" s="130">
        <v>0</v>
      </c>
      <c r="H8283" s="130" t="str">
        <f t="shared" si="258"/>
        <v>QS-030041</v>
      </c>
      <c r="I8283" s="130" t="str">
        <f t="shared" si="259"/>
        <v/>
      </c>
    </row>
    <row r="8284" spans="1:9" x14ac:dyDescent="0.15">
      <c r="A8284" s="130">
        <v>8282</v>
      </c>
      <c r="B8284" s="130" t="s">
        <v>10232</v>
      </c>
      <c r="H8284" s="130" t="str">
        <f t="shared" si="258"/>
        <v>QS-030042</v>
      </c>
      <c r="I8284" s="130" t="str">
        <f t="shared" si="259"/>
        <v/>
      </c>
    </row>
    <row r="8285" spans="1:9" x14ac:dyDescent="0.15">
      <c r="A8285" s="130">
        <v>8283</v>
      </c>
      <c r="B8285" s="130" t="s">
        <v>10233</v>
      </c>
      <c r="H8285" s="130" t="str">
        <f t="shared" si="258"/>
        <v>QS-030043</v>
      </c>
      <c r="I8285" s="130" t="str">
        <f t="shared" si="259"/>
        <v/>
      </c>
    </row>
    <row r="8286" spans="1:9" x14ac:dyDescent="0.15">
      <c r="A8286" s="130">
        <v>8284</v>
      </c>
      <c r="B8286" s="130" t="s">
        <v>10234</v>
      </c>
      <c r="C8286" s="130" t="s">
        <v>20137</v>
      </c>
      <c r="D8286" s="130">
        <v>150</v>
      </c>
      <c r="E8286" s="130" t="s">
        <v>12355</v>
      </c>
      <c r="F8286" s="130">
        <v>1784839.27</v>
      </c>
      <c r="G8286" s="130">
        <v>1823363.82</v>
      </c>
      <c r="H8286" s="130" t="str">
        <f t="shared" si="258"/>
        <v>QS-030044</v>
      </c>
      <c r="I8286" s="130" t="str">
        <f t="shared" si="259"/>
        <v>VG</v>
      </c>
    </row>
    <row r="8287" spans="1:9" x14ac:dyDescent="0.15">
      <c r="A8287" s="130">
        <v>8285</v>
      </c>
      <c r="B8287" s="130" t="s">
        <v>10235</v>
      </c>
      <c r="C8287" s="130" t="s">
        <v>20138</v>
      </c>
      <c r="D8287" s="130">
        <v>10</v>
      </c>
      <c r="E8287" s="130" t="s">
        <v>12355</v>
      </c>
      <c r="F8287" s="130">
        <v>90131.199999999997</v>
      </c>
      <c r="G8287" s="130">
        <v>104000</v>
      </c>
      <c r="H8287" s="130" t="str">
        <f t="shared" si="258"/>
        <v>QS-030045</v>
      </c>
      <c r="I8287" s="130" t="str">
        <f t="shared" si="259"/>
        <v/>
      </c>
    </row>
    <row r="8288" spans="1:9" x14ac:dyDescent="0.15">
      <c r="A8288" s="130">
        <v>8286</v>
      </c>
      <c r="B8288" s="130" t="s">
        <v>10236</v>
      </c>
      <c r="C8288" s="130" t="s">
        <v>20139</v>
      </c>
      <c r="D8288" s="130">
        <v>0</v>
      </c>
      <c r="E8288" s="130" t="s">
        <v>13402</v>
      </c>
      <c r="F8288" s="130">
        <v>0</v>
      </c>
      <c r="G8288" s="130">
        <v>0</v>
      </c>
      <c r="H8288" s="130" t="str">
        <f t="shared" si="258"/>
        <v>QS-030046</v>
      </c>
      <c r="I8288" s="130" t="str">
        <f t="shared" si="259"/>
        <v/>
      </c>
    </row>
    <row r="8289" spans="1:9" x14ac:dyDescent="0.15">
      <c r="A8289" s="130">
        <v>8287</v>
      </c>
      <c r="B8289" s="130" t="s">
        <v>10237</v>
      </c>
      <c r="C8289" s="130" t="s">
        <v>20140</v>
      </c>
      <c r="D8289" s="130">
        <v>0</v>
      </c>
      <c r="E8289" s="130" t="s">
        <v>12357</v>
      </c>
      <c r="F8289" s="130">
        <v>0</v>
      </c>
      <c r="G8289" s="130">
        <v>0</v>
      </c>
      <c r="H8289" s="130" t="str">
        <f t="shared" si="258"/>
        <v>QS-030047</v>
      </c>
      <c r="I8289" s="130" t="str">
        <f t="shared" si="259"/>
        <v>VG</v>
      </c>
    </row>
    <row r="8290" spans="1:9" x14ac:dyDescent="0.15">
      <c r="A8290" s="130">
        <v>8288</v>
      </c>
      <c r="B8290" s="130" t="s">
        <v>10238</v>
      </c>
      <c r="C8290" s="130" t="s">
        <v>20141</v>
      </c>
      <c r="D8290" s="130">
        <v>1</v>
      </c>
      <c r="E8290" s="130" t="s">
        <v>12457</v>
      </c>
      <c r="F8290" s="130">
        <v>140062258</v>
      </c>
      <c r="G8290" s="130">
        <v>158030769</v>
      </c>
      <c r="H8290" s="130" t="str">
        <f t="shared" si="258"/>
        <v>QS-030048</v>
      </c>
      <c r="I8290" s="130" t="str">
        <f t="shared" si="259"/>
        <v/>
      </c>
    </row>
    <row r="8291" spans="1:9" x14ac:dyDescent="0.15">
      <c r="A8291" s="130">
        <v>8289</v>
      </c>
      <c r="B8291" s="130" t="s">
        <v>10239</v>
      </c>
      <c r="C8291" s="130" t="s">
        <v>20142</v>
      </c>
      <c r="D8291" s="130">
        <v>1000</v>
      </c>
      <c r="E8291" s="130" t="s">
        <v>12355</v>
      </c>
      <c r="F8291" s="130">
        <v>48176000</v>
      </c>
      <c r="G8291" s="130">
        <v>48176000</v>
      </c>
      <c r="H8291" s="130" t="str">
        <f t="shared" si="258"/>
        <v>QS-030049</v>
      </c>
      <c r="I8291" s="130" t="str">
        <f t="shared" si="259"/>
        <v/>
      </c>
    </row>
    <row r="8292" spans="1:9" x14ac:dyDescent="0.15">
      <c r="A8292" s="130">
        <v>8290</v>
      </c>
      <c r="B8292" s="130" t="s">
        <v>10240</v>
      </c>
      <c r="C8292" s="130" t="s">
        <v>20143</v>
      </c>
      <c r="D8292" s="130">
        <v>30</v>
      </c>
      <c r="E8292" s="130" t="s">
        <v>12676</v>
      </c>
      <c r="F8292" s="130">
        <v>1645200</v>
      </c>
      <c r="G8292" s="130">
        <v>2786300</v>
      </c>
      <c r="H8292" s="130" t="str">
        <f t="shared" si="258"/>
        <v>QS-030050</v>
      </c>
      <c r="I8292" s="130" t="str">
        <f t="shared" si="259"/>
        <v/>
      </c>
    </row>
    <row r="8293" spans="1:9" x14ac:dyDescent="0.15">
      <c r="A8293" s="130">
        <v>8291</v>
      </c>
      <c r="B8293" s="130" t="s">
        <v>10241</v>
      </c>
      <c r="C8293" s="130" t="s">
        <v>20144</v>
      </c>
      <c r="D8293" s="130">
        <v>100</v>
      </c>
      <c r="E8293" s="130" t="s">
        <v>12355</v>
      </c>
      <c r="F8293" s="130">
        <v>4130236</v>
      </c>
      <c r="G8293" s="130">
        <v>5615450</v>
      </c>
      <c r="H8293" s="130" t="str">
        <f t="shared" si="258"/>
        <v>QS-030051</v>
      </c>
      <c r="I8293" s="130" t="str">
        <f t="shared" si="259"/>
        <v>VG</v>
      </c>
    </row>
    <row r="8294" spans="1:9" x14ac:dyDescent="0.15">
      <c r="A8294" s="130">
        <v>8292</v>
      </c>
      <c r="B8294" s="130" t="s">
        <v>10242</v>
      </c>
      <c r="C8294" s="130" t="s">
        <v>20145</v>
      </c>
      <c r="D8294" s="130">
        <v>100</v>
      </c>
      <c r="E8294" s="130" t="s">
        <v>12355</v>
      </c>
      <c r="F8294" s="130">
        <v>448600</v>
      </c>
      <c r="G8294" s="130">
        <v>771220</v>
      </c>
      <c r="H8294" s="130" t="str">
        <f t="shared" si="258"/>
        <v>QS-030052</v>
      </c>
      <c r="I8294" s="130" t="str">
        <f t="shared" si="259"/>
        <v>VG</v>
      </c>
    </row>
    <row r="8295" spans="1:9" x14ac:dyDescent="0.15">
      <c r="A8295" s="130">
        <v>8293</v>
      </c>
      <c r="B8295" s="130" t="s">
        <v>10243</v>
      </c>
      <c r="C8295" s="130" t="s">
        <v>20146</v>
      </c>
      <c r="D8295" s="130">
        <v>473</v>
      </c>
      <c r="E8295" s="130" t="s">
        <v>12372</v>
      </c>
      <c r="F8295" s="130">
        <v>718527</v>
      </c>
      <c r="G8295" s="130">
        <v>653347</v>
      </c>
      <c r="H8295" s="130" t="str">
        <f t="shared" si="258"/>
        <v>QS-030053</v>
      </c>
      <c r="I8295" s="130" t="str">
        <f t="shared" si="259"/>
        <v/>
      </c>
    </row>
    <row r="8296" spans="1:9" x14ac:dyDescent="0.15">
      <c r="A8296" s="130">
        <v>8294</v>
      </c>
      <c r="B8296" s="130" t="s">
        <v>10244</v>
      </c>
      <c r="C8296" s="130" t="s">
        <v>20147</v>
      </c>
      <c r="D8296" s="130">
        <v>100</v>
      </c>
      <c r="E8296" s="130" t="s">
        <v>12355</v>
      </c>
      <c r="F8296" s="130">
        <v>219563.2</v>
      </c>
      <c r="G8296" s="130">
        <v>350977.62</v>
      </c>
      <c r="H8296" s="130" t="str">
        <f t="shared" si="258"/>
        <v>QS-030054</v>
      </c>
      <c r="I8296" s="130" t="str">
        <f t="shared" si="259"/>
        <v>AG</v>
      </c>
    </row>
    <row r="8297" spans="1:9" x14ac:dyDescent="0.15">
      <c r="A8297" s="130">
        <v>8295</v>
      </c>
      <c r="B8297" s="130" t="s">
        <v>10245</v>
      </c>
      <c r="C8297" s="130" t="s">
        <v>20148</v>
      </c>
      <c r="D8297" s="130">
        <v>322</v>
      </c>
      <c r="E8297" s="130" t="s">
        <v>12355</v>
      </c>
      <c r="F8297" s="130">
        <v>671664000</v>
      </c>
      <c r="G8297" s="130">
        <v>725040000</v>
      </c>
      <c r="H8297" s="130" t="str">
        <f t="shared" si="258"/>
        <v>QS-030055</v>
      </c>
      <c r="I8297" s="130" t="str">
        <f t="shared" si="259"/>
        <v/>
      </c>
    </row>
    <row r="8298" spans="1:9" x14ac:dyDescent="0.15">
      <c r="A8298" s="130">
        <v>8296</v>
      </c>
      <c r="B8298" s="130" t="s">
        <v>10246</v>
      </c>
      <c r="C8298" s="130" t="s">
        <v>20149</v>
      </c>
      <c r="D8298" s="130">
        <v>1000</v>
      </c>
      <c r="E8298" s="130" t="s">
        <v>12368</v>
      </c>
      <c r="F8298" s="130">
        <v>4229000</v>
      </c>
      <c r="G8298" s="130">
        <v>4059000</v>
      </c>
      <c r="H8298" s="130" t="str">
        <f t="shared" si="258"/>
        <v>QS-030056</v>
      </c>
      <c r="I8298" s="130" t="str">
        <f t="shared" si="259"/>
        <v>VG</v>
      </c>
    </row>
    <row r="8299" spans="1:9" x14ac:dyDescent="0.15">
      <c r="A8299" s="130">
        <v>8297</v>
      </c>
      <c r="B8299" s="130" t="s">
        <v>10247</v>
      </c>
      <c r="C8299" s="130" t="s">
        <v>19442</v>
      </c>
      <c r="D8299" s="130">
        <v>1</v>
      </c>
      <c r="E8299" s="130" t="s">
        <v>12887</v>
      </c>
      <c r="F8299" s="130">
        <v>426667</v>
      </c>
      <c r="G8299" s="130">
        <v>12530892</v>
      </c>
      <c r="H8299" s="130" t="str">
        <f t="shared" si="258"/>
        <v>QS-030057</v>
      </c>
      <c r="I8299" s="130" t="str">
        <f t="shared" si="259"/>
        <v/>
      </c>
    </row>
    <row r="8300" spans="1:9" x14ac:dyDescent="0.15">
      <c r="A8300" s="130">
        <v>8298</v>
      </c>
      <c r="B8300" s="130" t="s">
        <v>10248</v>
      </c>
      <c r="C8300" s="130" t="s">
        <v>12357</v>
      </c>
      <c r="D8300" s="130">
        <v>0</v>
      </c>
      <c r="F8300" s="130">
        <v>0</v>
      </c>
      <c r="G8300" s="130">
        <v>0</v>
      </c>
      <c r="H8300" s="130" t="str">
        <f t="shared" si="258"/>
        <v>QS-030058</v>
      </c>
      <c r="I8300" s="130" t="str">
        <f t="shared" si="259"/>
        <v/>
      </c>
    </row>
    <row r="8301" spans="1:9" x14ac:dyDescent="0.15">
      <c r="A8301" s="130">
        <v>8299</v>
      </c>
      <c r="B8301" s="130" t="s">
        <v>10249</v>
      </c>
      <c r="C8301" s="130" t="s">
        <v>20150</v>
      </c>
      <c r="D8301" s="130">
        <v>100</v>
      </c>
      <c r="E8301" s="130" t="s">
        <v>12368</v>
      </c>
      <c r="F8301" s="130">
        <v>3510400</v>
      </c>
      <c r="G8301" s="130">
        <v>3510400</v>
      </c>
      <c r="H8301" s="130" t="str">
        <f t="shared" si="258"/>
        <v>QS-030059</v>
      </c>
      <c r="I8301" s="130" t="str">
        <f t="shared" si="259"/>
        <v/>
      </c>
    </row>
    <row r="8302" spans="1:9" x14ac:dyDescent="0.15">
      <c r="A8302" s="130">
        <v>8300</v>
      </c>
      <c r="B8302" s="130" t="s">
        <v>10250</v>
      </c>
      <c r="C8302" s="130" t="s">
        <v>20151</v>
      </c>
      <c r="D8302" s="130">
        <v>1</v>
      </c>
      <c r="E8302" s="130" t="s">
        <v>12391</v>
      </c>
      <c r="F8302" s="130">
        <v>0</v>
      </c>
      <c r="G8302" s="130">
        <v>0</v>
      </c>
      <c r="H8302" s="130" t="str">
        <f t="shared" si="258"/>
        <v>QS-030060</v>
      </c>
      <c r="I8302" s="130" t="str">
        <f t="shared" si="259"/>
        <v/>
      </c>
    </row>
    <row r="8303" spans="1:9" x14ac:dyDescent="0.15">
      <c r="A8303" s="130">
        <v>8301</v>
      </c>
      <c r="B8303" s="130" t="s">
        <v>10251</v>
      </c>
      <c r="C8303" s="130" t="s">
        <v>20152</v>
      </c>
      <c r="D8303" s="130">
        <v>10</v>
      </c>
      <c r="E8303" s="130" t="s">
        <v>12355</v>
      </c>
      <c r="F8303" s="130">
        <v>1072800</v>
      </c>
      <c r="G8303" s="130">
        <v>1072800</v>
      </c>
      <c r="H8303" s="130" t="str">
        <f t="shared" si="258"/>
        <v>QS-030061</v>
      </c>
      <c r="I8303" s="130" t="str">
        <f t="shared" si="259"/>
        <v/>
      </c>
    </row>
    <row r="8304" spans="1:9" x14ac:dyDescent="0.15">
      <c r="A8304" s="130">
        <v>8302</v>
      </c>
      <c r="B8304" s="130" t="s">
        <v>10252</v>
      </c>
      <c r="C8304" s="130" t="s">
        <v>20153</v>
      </c>
      <c r="D8304" s="130">
        <v>1</v>
      </c>
      <c r="E8304" s="130" t="s">
        <v>12372</v>
      </c>
      <c r="F8304" s="130">
        <v>3840</v>
      </c>
      <c r="G8304" s="130">
        <v>4104</v>
      </c>
      <c r="H8304" s="130" t="str">
        <f t="shared" si="258"/>
        <v>QS-030062</v>
      </c>
      <c r="I8304" s="130" t="str">
        <f t="shared" si="259"/>
        <v/>
      </c>
    </row>
    <row r="8305" spans="1:9" x14ac:dyDescent="0.15">
      <c r="A8305" s="130">
        <v>8303</v>
      </c>
      <c r="B8305" s="130" t="s">
        <v>10253</v>
      </c>
      <c r="C8305" s="130" t="s">
        <v>20154</v>
      </c>
      <c r="D8305" s="130">
        <v>1031</v>
      </c>
      <c r="E8305" s="130" t="s">
        <v>12361</v>
      </c>
      <c r="F8305" s="130">
        <v>8988258</v>
      </c>
      <c r="G8305" s="130">
        <v>17351730</v>
      </c>
      <c r="H8305" s="130" t="str">
        <f t="shared" si="258"/>
        <v>QS-030063</v>
      </c>
      <c r="I8305" s="130" t="str">
        <f t="shared" si="259"/>
        <v/>
      </c>
    </row>
    <row r="8306" spans="1:9" x14ac:dyDescent="0.15">
      <c r="A8306" s="130">
        <v>8304</v>
      </c>
      <c r="B8306" s="130" t="s">
        <v>10254</v>
      </c>
      <c r="C8306" s="130" t="s">
        <v>12357</v>
      </c>
      <c r="D8306" s="130">
        <v>0</v>
      </c>
      <c r="E8306" s="130" t="s">
        <v>12391</v>
      </c>
      <c r="F8306" s="130">
        <v>0</v>
      </c>
      <c r="G8306" s="130">
        <v>0</v>
      </c>
      <c r="H8306" s="130" t="str">
        <f t="shared" si="258"/>
        <v>QS-030064</v>
      </c>
      <c r="I8306" s="130" t="str">
        <f t="shared" si="259"/>
        <v/>
      </c>
    </row>
    <row r="8307" spans="1:9" x14ac:dyDescent="0.15">
      <c r="A8307" s="130">
        <v>8305</v>
      </c>
      <c r="B8307" s="130" t="s">
        <v>10255</v>
      </c>
      <c r="C8307" s="130" t="s">
        <v>14027</v>
      </c>
      <c r="D8307" s="130">
        <v>16.77</v>
      </c>
      <c r="E8307" s="130" t="s">
        <v>12372</v>
      </c>
      <c r="F8307" s="130">
        <v>575739</v>
      </c>
      <c r="G8307" s="130">
        <v>732333</v>
      </c>
      <c r="H8307" s="130" t="str">
        <f t="shared" si="258"/>
        <v>QS-030065</v>
      </c>
      <c r="I8307" s="130" t="str">
        <f t="shared" si="259"/>
        <v>VG</v>
      </c>
    </row>
    <row r="8308" spans="1:9" x14ac:dyDescent="0.15">
      <c r="A8308" s="130">
        <v>8306</v>
      </c>
      <c r="B8308" s="130" t="s">
        <v>10256</v>
      </c>
      <c r="C8308" s="130" t="s">
        <v>20155</v>
      </c>
      <c r="D8308" s="130">
        <v>100</v>
      </c>
      <c r="E8308" s="130" t="s">
        <v>12372</v>
      </c>
      <c r="F8308" s="130">
        <v>8548800</v>
      </c>
      <c r="G8308" s="130">
        <v>11120000</v>
      </c>
      <c r="H8308" s="130" t="str">
        <f t="shared" si="258"/>
        <v>QS-030066</v>
      </c>
      <c r="I8308" s="130" t="str">
        <f t="shared" si="259"/>
        <v/>
      </c>
    </row>
    <row r="8309" spans="1:9" x14ac:dyDescent="0.15">
      <c r="A8309" s="130">
        <v>8307</v>
      </c>
      <c r="B8309" s="130" t="s">
        <v>10257</v>
      </c>
      <c r="C8309" s="130" t="s">
        <v>20156</v>
      </c>
      <c r="D8309" s="130">
        <v>1130</v>
      </c>
      <c r="E8309" s="130" t="s">
        <v>12355</v>
      </c>
      <c r="F8309" s="130">
        <v>350000000</v>
      </c>
      <c r="G8309" s="130">
        <v>520000000</v>
      </c>
      <c r="H8309" s="130" t="str">
        <f t="shared" si="258"/>
        <v>QS-030067</v>
      </c>
      <c r="I8309" s="130" t="str">
        <f t="shared" si="259"/>
        <v/>
      </c>
    </row>
    <row r="8310" spans="1:9" x14ac:dyDescent="0.15">
      <c r="A8310" s="130">
        <v>8308</v>
      </c>
      <c r="B8310" s="130" t="s">
        <v>10258</v>
      </c>
      <c r="C8310" s="130" t="s">
        <v>20157</v>
      </c>
      <c r="D8310" s="130">
        <v>100</v>
      </c>
      <c r="E8310" s="130" t="s">
        <v>12372</v>
      </c>
      <c r="F8310" s="130">
        <v>1351210</v>
      </c>
      <c r="G8310" s="130">
        <v>1568455</v>
      </c>
      <c r="H8310" s="130" t="str">
        <f t="shared" si="258"/>
        <v>QS-030068</v>
      </c>
      <c r="I8310" s="130" t="str">
        <f t="shared" si="259"/>
        <v/>
      </c>
    </row>
    <row r="8311" spans="1:9" x14ac:dyDescent="0.15">
      <c r="A8311" s="130">
        <v>8309</v>
      </c>
      <c r="B8311" s="130" t="s">
        <v>10259</v>
      </c>
      <c r="C8311" s="130" t="s">
        <v>20158</v>
      </c>
      <c r="D8311" s="130">
        <v>0</v>
      </c>
      <c r="E8311" s="130">
        <v>0</v>
      </c>
      <c r="F8311" s="130">
        <v>0</v>
      </c>
      <c r="G8311" s="130">
        <v>0</v>
      </c>
      <c r="H8311" s="130" t="str">
        <f t="shared" si="258"/>
        <v>QS-030069</v>
      </c>
      <c r="I8311" s="130" t="str">
        <f t="shared" si="259"/>
        <v/>
      </c>
    </row>
    <row r="8312" spans="1:9" x14ac:dyDescent="0.15">
      <c r="A8312" s="130">
        <v>8310</v>
      </c>
      <c r="B8312" s="130" t="s">
        <v>10260</v>
      </c>
      <c r="C8312" s="130" t="s">
        <v>20159</v>
      </c>
      <c r="D8312" s="130">
        <v>100</v>
      </c>
      <c r="E8312" s="130" t="s">
        <v>12368</v>
      </c>
      <c r="F8312" s="130">
        <v>1447480</v>
      </c>
      <c r="G8312" s="130">
        <v>1869259</v>
      </c>
      <c r="H8312" s="130" t="str">
        <f t="shared" si="258"/>
        <v>QS-030070</v>
      </c>
      <c r="I8312" s="130" t="str">
        <f t="shared" si="259"/>
        <v/>
      </c>
    </row>
    <row r="8313" spans="1:9" x14ac:dyDescent="0.15">
      <c r="A8313" s="130">
        <v>8311</v>
      </c>
      <c r="B8313" s="130" t="s">
        <v>10261</v>
      </c>
      <c r="C8313" s="130" t="s">
        <v>14714</v>
      </c>
      <c r="D8313" s="130">
        <v>160</v>
      </c>
      <c r="E8313" s="130" t="s">
        <v>12368</v>
      </c>
      <c r="F8313" s="130">
        <v>1232595.8</v>
      </c>
      <c r="G8313" s="130">
        <v>1499864.4</v>
      </c>
      <c r="H8313" s="130" t="str">
        <f t="shared" si="258"/>
        <v>QS-030071</v>
      </c>
      <c r="I8313" s="130" t="str">
        <f t="shared" si="259"/>
        <v/>
      </c>
    </row>
    <row r="8314" spans="1:9" x14ac:dyDescent="0.15">
      <c r="A8314" s="130">
        <v>8312</v>
      </c>
      <c r="B8314" s="130" t="s">
        <v>10262</v>
      </c>
      <c r="C8314" s="130" t="s">
        <v>20160</v>
      </c>
      <c r="D8314" s="130">
        <v>6</v>
      </c>
      <c r="E8314" s="130" t="s">
        <v>12391</v>
      </c>
      <c r="F8314" s="130">
        <v>14775000</v>
      </c>
      <c r="G8314" s="130">
        <v>0</v>
      </c>
      <c r="H8314" s="130" t="str">
        <f t="shared" si="258"/>
        <v>QS-030072</v>
      </c>
      <c r="I8314" s="130" t="str">
        <f t="shared" si="259"/>
        <v>AG</v>
      </c>
    </row>
    <row r="8315" spans="1:9" x14ac:dyDescent="0.15">
      <c r="A8315" s="130">
        <v>8313</v>
      </c>
      <c r="B8315" s="130" t="s">
        <v>10263</v>
      </c>
      <c r="C8315" s="130" t="s">
        <v>16953</v>
      </c>
      <c r="D8315" s="130">
        <v>1</v>
      </c>
      <c r="E8315" s="130" t="s">
        <v>12355</v>
      </c>
      <c r="F8315" s="130">
        <v>13990</v>
      </c>
      <c r="G8315" s="130">
        <v>5700</v>
      </c>
      <c r="H8315" s="130" t="str">
        <f t="shared" si="258"/>
        <v>QS-030073</v>
      </c>
      <c r="I8315" s="130" t="str">
        <f t="shared" si="259"/>
        <v/>
      </c>
    </row>
    <row r="8316" spans="1:9" x14ac:dyDescent="0.15">
      <c r="A8316" s="130">
        <v>8314</v>
      </c>
      <c r="B8316" s="130" t="s">
        <v>10264</v>
      </c>
      <c r="C8316" s="130" t="s">
        <v>20050</v>
      </c>
      <c r="D8316" s="130">
        <v>0</v>
      </c>
      <c r="F8316" s="130">
        <v>0</v>
      </c>
      <c r="G8316" s="130">
        <v>0</v>
      </c>
      <c r="H8316" s="130" t="str">
        <f t="shared" si="258"/>
        <v>QS-030074</v>
      </c>
      <c r="I8316" s="130" t="str">
        <f t="shared" si="259"/>
        <v/>
      </c>
    </row>
    <row r="8317" spans="1:9" x14ac:dyDescent="0.15">
      <c r="A8317" s="130">
        <v>8315</v>
      </c>
      <c r="B8317" s="130" t="s">
        <v>10265</v>
      </c>
      <c r="C8317" s="130" t="s">
        <v>20161</v>
      </c>
      <c r="D8317" s="130">
        <v>100</v>
      </c>
      <c r="E8317" s="130" t="s">
        <v>12355</v>
      </c>
      <c r="F8317" s="130">
        <v>1985000</v>
      </c>
      <c r="G8317" s="130">
        <v>1622500</v>
      </c>
      <c r="H8317" s="130" t="str">
        <f t="shared" si="258"/>
        <v>QS-030075</v>
      </c>
      <c r="I8317" s="130" t="str">
        <f t="shared" si="259"/>
        <v>VG</v>
      </c>
    </row>
    <row r="8318" spans="1:9" x14ac:dyDescent="0.15">
      <c r="A8318" s="130">
        <v>8316</v>
      </c>
      <c r="B8318" s="130" t="s">
        <v>10266</v>
      </c>
      <c r="C8318" s="130" t="s">
        <v>20162</v>
      </c>
      <c r="D8318" s="130">
        <v>1</v>
      </c>
      <c r="E8318" s="130" t="s">
        <v>12370</v>
      </c>
      <c r="F8318" s="130">
        <v>954400</v>
      </c>
      <c r="G8318" s="130">
        <v>827700</v>
      </c>
      <c r="H8318" s="130" t="str">
        <f t="shared" si="258"/>
        <v>QS-030076</v>
      </c>
      <c r="I8318" s="130" t="str">
        <f t="shared" si="259"/>
        <v/>
      </c>
    </row>
    <row r="8319" spans="1:9" x14ac:dyDescent="0.15">
      <c r="A8319" s="130">
        <v>8317</v>
      </c>
      <c r="B8319" s="130" t="s">
        <v>10267</v>
      </c>
      <c r="C8319" s="130" t="s">
        <v>20163</v>
      </c>
      <c r="D8319" s="130">
        <v>1</v>
      </c>
      <c r="E8319" s="130" t="s">
        <v>12391</v>
      </c>
      <c r="F8319" s="130">
        <v>750000</v>
      </c>
      <c r="G8319" s="130">
        <v>1460000</v>
      </c>
      <c r="H8319" s="130" t="str">
        <f t="shared" si="258"/>
        <v>QS-030077</v>
      </c>
      <c r="I8319" s="130" t="str">
        <f t="shared" si="259"/>
        <v/>
      </c>
    </row>
    <row r="8320" spans="1:9" x14ac:dyDescent="0.15">
      <c r="A8320" s="130">
        <v>8318</v>
      </c>
      <c r="B8320" s="130" t="s">
        <v>10268</v>
      </c>
      <c r="C8320" s="130" t="s">
        <v>20164</v>
      </c>
      <c r="D8320" s="130">
        <v>10</v>
      </c>
      <c r="E8320" s="130" t="s">
        <v>12355</v>
      </c>
      <c r="F8320" s="130">
        <v>130050</v>
      </c>
      <c r="G8320" s="130">
        <v>144800</v>
      </c>
      <c r="H8320" s="130" t="str">
        <f t="shared" si="258"/>
        <v>QS-030078</v>
      </c>
      <c r="I8320" s="130" t="str">
        <f t="shared" si="259"/>
        <v>VG</v>
      </c>
    </row>
    <row r="8321" spans="1:9" x14ac:dyDescent="0.15">
      <c r="A8321" s="130">
        <v>8319</v>
      </c>
      <c r="B8321" s="130" t="s">
        <v>10269</v>
      </c>
      <c r="C8321" s="130" t="s">
        <v>20166</v>
      </c>
      <c r="D8321" s="130">
        <v>100</v>
      </c>
      <c r="E8321" s="130" t="s">
        <v>12372</v>
      </c>
      <c r="F8321" s="130">
        <v>246000</v>
      </c>
      <c r="G8321" s="130">
        <v>170000</v>
      </c>
      <c r="H8321" s="130" t="str">
        <f t="shared" si="258"/>
        <v>QS-040001</v>
      </c>
      <c r="I8321" s="130" t="str">
        <f t="shared" si="259"/>
        <v>VG</v>
      </c>
    </row>
    <row r="8322" spans="1:9" x14ac:dyDescent="0.15">
      <c r="A8322" s="130">
        <v>8320</v>
      </c>
      <c r="B8322" s="130" t="s">
        <v>10270</v>
      </c>
      <c r="C8322" s="130" t="s">
        <v>20167</v>
      </c>
      <c r="D8322" s="130">
        <v>100</v>
      </c>
      <c r="E8322" s="130" t="s">
        <v>12355</v>
      </c>
      <c r="F8322" s="130">
        <v>1861824</v>
      </c>
      <c r="G8322" s="130">
        <v>9945000</v>
      </c>
      <c r="H8322" s="130" t="str">
        <f t="shared" si="258"/>
        <v>QS-040002</v>
      </c>
      <c r="I8322" s="130" t="str">
        <f t="shared" si="259"/>
        <v/>
      </c>
    </row>
    <row r="8323" spans="1:9" x14ac:dyDescent="0.15">
      <c r="A8323" s="130">
        <v>8321</v>
      </c>
      <c r="B8323" s="130" t="s">
        <v>10271</v>
      </c>
      <c r="C8323" s="130" t="s">
        <v>20168</v>
      </c>
      <c r="D8323" s="130">
        <v>100000</v>
      </c>
      <c r="E8323" s="130" t="s">
        <v>12355</v>
      </c>
      <c r="F8323" s="130">
        <v>25002000</v>
      </c>
      <c r="G8323" s="130">
        <v>25002000</v>
      </c>
      <c r="H8323" s="130" t="str">
        <f t="shared" si="258"/>
        <v>QS-040003</v>
      </c>
      <c r="I8323" s="130" t="str">
        <f t="shared" si="259"/>
        <v>AG</v>
      </c>
    </row>
    <row r="8324" spans="1:9" x14ac:dyDescent="0.15">
      <c r="A8324" s="130">
        <v>8322</v>
      </c>
      <c r="B8324" s="130" t="s">
        <v>10272</v>
      </c>
      <c r="C8324" s="130" t="s">
        <v>20169</v>
      </c>
      <c r="D8324" s="130">
        <v>0</v>
      </c>
      <c r="F8324" s="130">
        <v>13709</v>
      </c>
      <c r="G8324" s="130">
        <v>0</v>
      </c>
      <c r="H8324" s="130" t="str">
        <f t="shared" ref="H8324:H8387" si="260">LEFT(B8324,FIND("-",B8324)+6)</f>
        <v>QS-040004</v>
      </c>
      <c r="I8324" s="130" t="str">
        <f t="shared" ref="I8324:I8387" si="261">RIGHT(B8324,LEN(B8324)-FIND("-",B8324)-7)</f>
        <v/>
      </c>
    </row>
    <row r="8325" spans="1:9" x14ac:dyDescent="0.15">
      <c r="A8325" s="130">
        <v>8323</v>
      </c>
      <c r="B8325" s="130" t="s">
        <v>10273</v>
      </c>
      <c r="C8325" s="130" t="s">
        <v>20170</v>
      </c>
      <c r="D8325" s="130">
        <v>1000</v>
      </c>
      <c r="E8325" s="130" t="s">
        <v>12368</v>
      </c>
      <c r="F8325" s="130">
        <v>11310000</v>
      </c>
      <c r="G8325" s="130">
        <v>5225000</v>
      </c>
      <c r="H8325" s="130" t="str">
        <f t="shared" si="260"/>
        <v>QS-040005</v>
      </c>
      <c r="I8325" s="130" t="str">
        <f t="shared" si="261"/>
        <v>VG</v>
      </c>
    </row>
    <row r="8326" spans="1:9" x14ac:dyDescent="0.15">
      <c r="A8326" s="130">
        <v>8324</v>
      </c>
      <c r="B8326" s="130" t="s">
        <v>10274</v>
      </c>
      <c r="C8326" s="130" t="s">
        <v>20171</v>
      </c>
      <c r="D8326" s="130">
        <v>10</v>
      </c>
      <c r="E8326" s="130" t="s">
        <v>12355</v>
      </c>
      <c r="F8326" s="130">
        <v>214830</v>
      </c>
      <c r="G8326" s="130">
        <v>221510</v>
      </c>
      <c r="H8326" s="130" t="str">
        <f t="shared" si="260"/>
        <v>QS-040006</v>
      </c>
      <c r="I8326" s="130" t="str">
        <f t="shared" si="261"/>
        <v/>
      </c>
    </row>
    <row r="8327" spans="1:9" x14ac:dyDescent="0.15">
      <c r="A8327" s="130">
        <v>8325</v>
      </c>
      <c r="B8327" s="130" t="s">
        <v>10275</v>
      </c>
      <c r="C8327" s="130" t="s">
        <v>20172</v>
      </c>
      <c r="D8327" s="130">
        <v>1</v>
      </c>
      <c r="E8327" s="130" t="s">
        <v>12361</v>
      </c>
      <c r="F8327" s="130">
        <v>1400</v>
      </c>
      <c r="G8327" s="130">
        <v>2200</v>
      </c>
      <c r="H8327" s="130" t="str">
        <f t="shared" si="260"/>
        <v>QS-040007</v>
      </c>
      <c r="I8327" s="130" t="str">
        <f t="shared" si="261"/>
        <v/>
      </c>
    </row>
    <row r="8328" spans="1:9" x14ac:dyDescent="0.15">
      <c r="A8328" s="130">
        <v>8326</v>
      </c>
      <c r="B8328" s="130" t="s">
        <v>10276</v>
      </c>
      <c r="C8328" s="130" t="s">
        <v>20173</v>
      </c>
      <c r="D8328" s="130">
        <v>1</v>
      </c>
      <c r="E8328" s="130" t="s">
        <v>12361</v>
      </c>
      <c r="F8328" s="130">
        <v>160000</v>
      </c>
      <c r="G8328" s="130">
        <v>135000</v>
      </c>
      <c r="H8328" s="130" t="str">
        <f t="shared" si="260"/>
        <v>QS-040008</v>
      </c>
      <c r="I8328" s="130" t="str">
        <f t="shared" si="261"/>
        <v>AG</v>
      </c>
    </row>
    <row r="8329" spans="1:9" x14ac:dyDescent="0.15">
      <c r="A8329" s="130">
        <v>8327</v>
      </c>
      <c r="B8329" s="130" t="s">
        <v>10277</v>
      </c>
      <c r="C8329" s="130" t="s">
        <v>20174</v>
      </c>
      <c r="D8329" s="130">
        <v>1</v>
      </c>
      <c r="E8329" s="130" t="s">
        <v>12391</v>
      </c>
      <c r="F8329" s="130">
        <v>25000000</v>
      </c>
      <c r="G8329" s="130">
        <v>10000000</v>
      </c>
      <c r="H8329" s="130" t="str">
        <f t="shared" si="260"/>
        <v>QS-040009</v>
      </c>
      <c r="I8329" s="130" t="str">
        <f t="shared" si="261"/>
        <v/>
      </c>
    </row>
    <row r="8330" spans="1:9" x14ac:dyDescent="0.15">
      <c r="A8330" s="130">
        <v>8328</v>
      </c>
      <c r="B8330" s="130" t="s">
        <v>10278</v>
      </c>
      <c r="H8330" s="130" t="str">
        <f t="shared" si="260"/>
        <v>QS-040010</v>
      </c>
      <c r="I8330" s="130" t="str">
        <f t="shared" si="261"/>
        <v/>
      </c>
    </row>
    <row r="8331" spans="1:9" x14ac:dyDescent="0.15">
      <c r="A8331" s="130">
        <v>8329</v>
      </c>
      <c r="B8331" s="130" t="s">
        <v>10279</v>
      </c>
      <c r="C8331" s="130" t="s">
        <v>20175</v>
      </c>
      <c r="D8331" s="130">
        <v>1</v>
      </c>
      <c r="E8331" s="130" t="s">
        <v>12370</v>
      </c>
      <c r="F8331" s="130">
        <v>1839944</v>
      </c>
      <c r="G8331" s="130">
        <v>2200405.04</v>
      </c>
      <c r="H8331" s="130" t="str">
        <f t="shared" si="260"/>
        <v>QS-040011</v>
      </c>
      <c r="I8331" s="130" t="str">
        <f t="shared" si="261"/>
        <v/>
      </c>
    </row>
    <row r="8332" spans="1:9" x14ac:dyDescent="0.15">
      <c r="A8332" s="130">
        <v>8330</v>
      </c>
      <c r="B8332" s="130" t="s">
        <v>10280</v>
      </c>
      <c r="C8332" s="130" t="s">
        <v>20176</v>
      </c>
      <c r="D8332" s="130">
        <v>111.8</v>
      </c>
      <c r="E8332" s="130" t="s">
        <v>12368</v>
      </c>
      <c r="F8332" s="130">
        <v>1899512.9</v>
      </c>
      <c r="G8332" s="130">
        <v>2231652.7999999998</v>
      </c>
      <c r="H8332" s="130" t="str">
        <f t="shared" si="260"/>
        <v>QS-040012</v>
      </c>
      <c r="I8332" s="130" t="str">
        <f t="shared" si="261"/>
        <v>VG</v>
      </c>
    </row>
    <row r="8333" spans="1:9" x14ac:dyDescent="0.15">
      <c r="A8333" s="130">
        <v>8331</v>
      </c>
      <c r="B8333" s="130" t="s">
        <v>10281</v>
      </c>
      <c r="C8333" s="130" t="s">
        <v>20177</v>
      </c>
      <c r="D8333" s="130">
        <v>300</v>
      </c>
      <c r="E8333" s="130" t="s">
        <v>12372</v>
      </c>
      <c r="F8333" s="130">
        <v>570000</v>
      </c>
      <c r="G8333" s="130">
        <v>630000</v>
      </c>
      <c r="H8333" s="130" t="str">
        <f t="shared" si="260"/>
        <v>QS-040013</v>
      </c>
      <c r="I8333" s="130" t="str">
        <f t="shared" si="261"/>
        <v>VG</v>
      </c>
    </row>
    <row r="8334" spans="1:9" x14ac:dyDescent="0.15">
      <c r="A8334" s="130">
        <v>8332</v>
      </c>
      <c r="B8334" s="130" t="s">
        <v>10282</v>
      </c>
      <c r="C8334" s="130" t="s">
        <v>20178</v>
      </c>
      <c r="D8334" s="130">
        <v>100</v>
      </c>
      <c r="E8334" s="130" t="s">
        <v>12368</v>
      </c>
      <c r="F8334" s="130">
        <v>5712000</v>
      </c>
      <c r="G8334" s="130">
        <v>11365700</v>
      </c>
      <c r="H8334" s="130" t="str">
        <f t="shared" si="260"/>
        <v>QS-040014</v>
      </c>
      <c r="I8334" s="130" t="str">
        <f t="shared" si="261"/>
        <v>AG</v>
      </c>
    </row>
    <row r="8335" spans="1:9" x14ac:dyDescent="0.15">
      <c r="A8335" s="130">
        <v>8333</v>
      </c>
      <c r="B8335" s="130" t="s">
        <v>10283</v>
      </c>
      <c r="C8335" s="130" t="s">
        <v>12423</v>
      </c>
      <c r="D8335" s="130">
        <v>1</v>
      </c>
      <c r="E8335" s="130" t="s">
        <v>12372</v>
      </c>
      <c r="F8335" s="130">
        <v>4800</v>
      </c>
      <c r="G8335" s="130">
        <v>3300</v>
      </c>
      <c r="H8335" s="130" t="str">
        <f t="shared" si="260"/>
        <v>QS-040015</v>
      </c>
      <c r="I8335" s="130" t="str">
        <f t="shared" si="261"/>
        <v/>
      </c>
    </row>
    <row r="8336" spans="1:9" x14ac:dyDescent="0.15">
      <c r="A8336" s="130">
        <v>8334</v>
      </c>
      <c r="B8336" s="130" t="s">
        <v>10284</v>
      </c>
      <c r="C8336" s="130" t="s">
        <v>20179</v>
      </c>
      <c r="D8336" s="130">
        <v>20</v>
      </c>
      <c r="E8336" s="130" t="s">
        <v>12403</v>
      </c>
      <c r="F8336" s="130">
        <v>3414000</v>
      </c>
      <c r="G8336" s="130">
        <v>3516000</v>
      </c>
      <c r="H8336" s="130" t="str">
        <f t="shared" si="260"/>
        <v>QS-040016</v>
      </c>
      <c r="I8336" s="130" t="str">
        <f t="shared" si="261"/>
        <v>VG</v>
      </c>
    </row>
    <row r="8337" spans="1:9" x14ac:dyDescent="0.15">
      <c r="A8337" s="130">
        <v>8335</v>
      </c>
      <c r="B8337" s="130" t="s">
        <v>10285</v>
      </c>
      <c r="C8337" s="130" t="s">
        <v>20140</v>
      </c>
      <c r="D8337" s="130">
        <v>0</v>
      </c>
      <c r="E8337" s="130" t="s">
        <v>12391</v>
      </c>
      <c r="F8337" s="130">
        <v>0</v>
      </c>
      <c r="G8337" s="130">
        <v>0</v>
      </c>
      <c r="H8337" s="130" t="str">
        <f t="shared" si="260"/>
        <v>QS-040017</v>
      </c>
      <c r="I8337" s="130" t="str">
        <f t="shared" si="261"/>
        <v/>
      </c>
    </row>
    <row r="8338" spans="1:9" x14ac:dyDescent="0.15">
      <c r="A8338" s="130">
        <v>8336</v>
      </c>
      <c r="B8338" s="130" t="s">
        <v>10286</v>
      </c>
      <c r="C8338" s="130" t="s">
        <v>13787</v>
      </c>
      <c r="D8338" s="130">
        <v>1000</v>
      </c>
      <c r="E8338" s="130" t="s">
        <v>12372</v>
      </c>
      <c r="F8338" s="130">
        <v>1950000</v>
      </c>
      <c r="G8338" s="130">
        <v>1508150</v>
      </c>
      <c r="H8338" s="130" t="str">
        <f t="shared" si="260"/>
        <v>QS-040018</v>
      </c>
      <c r="I8338" s="130" t="str">
        <f t="shared" si="261"/>
        <v>VG</v>
      </c>
    </row>
    <row r="8339" spans="1:9" x14ac:dyDescent="0.15">
      <c r="A8339" s="130">
        <v>8337</v>
      </c>
      <c r="B8339" s="130" t="s">
        <v>10287</v>
      </c>
      <c r="C8339" s="130" t="s">
        <v>20180</v>
      </c>
      <c r="D8339" s="130">
        <v>1000</v>
      </c>
      <c r="E8339" s="130" t="s">
        <v>20181</v>
      </c>
      <c r="F8339" s="130">
        <v>4501000</v>
      </c>
      <c r="G8339" s="130">
        <v>4800000</v>
      </c>
      <c r="H8339" s="130" t="str">
        <f t="shared" si="260"/>
        <v>QS-040019</v>
      </c>
      <c r="I8339" s="130" t="str">
        <f t="shared" si="261"/>
        <v>VG</v>
      </c>
    </row>
    <row r="8340" spans="1:9" x14ac:dyDescent="0.15">
      <c r="A8340" s="130">
        <v>8338</v>
      </c>
      <c r="B8340" s="130" t="s">
        <v>10288</v>
      </c>
      <c r="C8340" s="130" t="s">
        <v>2898</v>
      </c>
      <c r="D8340" s="130">
        <v>1</v>
      </c>
      <c r="E8340" s="130" t="s">
        <v>12372</v>
      </c>
      <c r="F8340" s="130">
        <v>4688</v>
      </c>
      <c r="G8340" s="130">
        <v>5112</v>
      </c>
      <c r="H8340" s="130" t="str">
        <f t="shared" si="260"/>
        <v>QS-040020</v>
      </c>
      <c r="I8340" s="130" t="str">
        <f t="shared" si="261"/>
        <v/>
      </c>
    </row>
    <row r="8341" spans="1:9" x14ac:dyDescent="0.15">
      <c r="A8341" s="130">
        <v>8339</v>
      </c>
      <c r="B8341" s="130" t="s">
        <v>10289</v>
      </c>
      <c r="C8341" s="130" t="s">
        <v>385</v>
      </c>
      <c r="D8341" s="130">
        <v>100</v>
      </c>
      <c r="E8341" s="130" t="s">
        <v>12372</v>
      </c>
      <c r="F8341" s="130">
        <v>3027500</v>
      </c>
      <c r="G8341" s="130">
        <v>3890800</v>
      </c>
      <c r="H8341" s="130" t="str">
        <f t="shared" si="260"/>
        <v>QS-040021</v>
      </c>
      <c r="I8341" s="130" t="str">
        <f t="shared" si="261"/>
        <v>AG</v>
      </c>
    </row>
    <row r="8342" spans="1:9" x14ac:dyDescent="0.15">
      <c r="A8342" s="130">
        <v>8340</v>
      </c>
      <c r="B8342" s="130" t="s">
        <v>10290</v>
      </c>
      <c r="C8342" s="130" t="s">
        <v>20182</v>
      </c>
      <c r="D8342" s="130">
        <v>100</v>
      </c>
      <c r="E8342" s="130" t="s">
        <v>12457</v>
      </c>
      <c r="F8342" s="130">
        <v>8740000</v>
      </c>
      <c r="G8342" s="130">
        <v>8930000</v>
      </c>
      <c r="H8342" s="130" t="str">
        <f t="shared" si="260"/>
        <v>QS-040022</v>
      </c>
      <c r="I8342" s="130" t="str">
        <f t="shared" si="261"/>
        <v>AG</v>
      </c>
    </row>
    <row r="8343" spans="1:9" x14ac:dyDescent="0.15">
      <c r="A8343" s="130">
        <v>8341</v>
      </c>
      <c r="B8343" s="130" t="s">
        <v>10291</v>
      </c>
      <c r="C8343" s="130" t="s">
        <v>12357</v>
      </c>
      <c r="D8343" s="130">
        <v>0</v>
      </c>
      <c r="E8343" s="130" t="s">
        <v>12372</v>
      </c>
      <c r="F8343" s="130">
        <v>0</v>
      </c>
      <c r="G8343" s="130">
        <v>0</v>
      </c>
      <c r="H8343" s="130" t="str">
        <f t="shared" si="260"/>
        <v>QS-040023</v>
      </c>
      <c r="I8343" s="130" t="str">
        <f t="shared" si="261"/>
        <v/>
      </c>
    </row>
    <row r="8344" spans="1:9" x14ac:dyDescent="0.15">
      <c r="A8344" s="130">
        <v>8342</v>
      </c>
      <c r="B8344" s="130" t="s">
        <v>10292</v>
      </c>
      <c r="C8344" s="130" t="s">
        <v>20183</v>
      </c>
      <c r="D8344" s="130">
        <v>1</v>
      </c>
      <c r="E8344" s="130" t="s">
        <v>12355</v>
      </c>
      <c r="F8344" s="130">
        <v>319396</v>
      </c>
      <c r="G8344" s="130">
        <v>425915</v>
      </c>
      <c r="H8344" s="130" t="str">
        <f t="shared" si="260"/>
        <v>QS-040024</v>
      </c>
      <c r="I8344" s="130" t="str">
        <f t="shared" si="261"/>
        <v>VG</v>
      </c>
    </row>
    <row r="8345" spans="1:9" x14ac:dyDescent="0.15">
      <c r="A8345" s="130">
        <v>8343</v>
      </c>
      <c r="B8345" s="130" t="s">
        <v>10293</v>
      </c>
      <c r="C8345" s="130" t="s">
        <v>20184</v>
      </c>
      <c r="D8345" s="130">
        <v>115.6</v>
      </c>
      <c r="E8345" s="130" t="s">
        <v>12372</v>
      </c>
      <c r="F8345" s="130">
        <v>4995076</v>
      </c>
      <c r="G8345" s="130">
        <v>4902596</v>
      </c>
      <c r="H8345" s="130" t="str">
        <f t="shared" si="260"/>
        <v>QS-040025</v>
      </c>
      <c r="I8345" s="130" t="str">
        <f t="shared" si="261"/>
        <v/>
      </c>
    </row>
    <row r="8346" spans="1:9" x14ac:dyDescent="0.15">
      <c r="A8346" s="130">
        <v>8344</v>
      </c>
      <c r="B8346" s="130" t="s">
        <v>10294</v>
      </c>
      <c r="C8346" s="130" t="s">
        <v>12426</v>
      </c>
      <c r="D8346" s="130">
        <v>1000</v>
      </c>
      <c r="E8346" s="130" t="s">
        <v>12372</v>
      </c>
      <c r="F8346" s="130">
        <v>5933000</v>
      </c>
      <c r="G8346" s="130">
        <v>4200000</v>
      </c>
      <c r="H8346" s="130" t="str">
        <f t="shared" si="260"/>
        <v>QS-040026</v>
      </c>
      <c r="I8346" s="130" t="str">
        <f t="shared" si="261"/>
        <v/>
      </c>
    </row>
    <row r="8347" spans="1:9" x14ac:dyDescent="0.15">
      <c r="A8347" s="130">
        <v>8345</v>
      </c>
      <c r="B8347" s="130" t="s">
        <v>10295</v>
      </c>
      <c r="C8347" s="130" t="s">
        <v>20185</v>
      </c>
      <c r="D8347" s="130">
        <v>1</v>
      </c>
      <c r="E8347" s="130" t="s">
        <v>12361</v>
      </c>
      <c r="F8347" s="130">
        <v>11000</v>
      </c>
      <c r="G8347" s="130">
        <v>12500</v>
      </c>
      <c r="H8347" s="130" t="str">
        <f t="shared" si="260"/>
        <v>QS-040027</v>
      </c>
      <c r="I8347" s="130" t="str">
        <f t="shared" si="261"/>
        <v/>
      </c>
    </row>
    <row r="8348" spans="1:9" x14ac:dyDescent="0.15">
      <c r="A8348" s="130">
        <v>8346</v>
      </c>
      <c r="B8348" s="130" t="s">
        <v>10296</v>
      </c>
      <c r="C8348" s="130" t="s">
        <v>20050</v>
      </c>
      <c r="D8348" s="130">
        <v>0</v>
      </c>
      <c r="E8348" s="130">
        <v>0</v>
      </c>
      <c r="F8348" s="130">
        <v>0</v>
      </c>
      <c r="G8348" s="130">
        <v>0</v>
      </c>
      <c r="H8348" s="130" t="str">
        <f t="shared" si="260"/>
        <v>QS-040028</v>
      </c>
      <c r="I8348" s="130" t="str">
        <f t="shared" si="261"/>
        <v>AG</v>
      </c>
    </row>
    <row r="8349" spans="1:9" x14ac:dyDescent="0.15">
      <c r="A8349" s="130">
        <v>8347</v>
      </c>
      <c r="B8349" s="130" t="s">
        <v>10297</v>
      </c>
      <c r="C8349" s="130" t="s">
        <v>1940</v>
      </c>
      <c r="D8349" s="130">
        <v>1</v>
      </c>
      <c r="E8349" s="130" t="s">
        <v>12372</v>
      </c>
      <c r="F8349" s="130">
        <v>1733</v>
      </c>
      <c r="G8349" s="130">
        <v>1620</v>
      </c>
      <c r="H8349" s="130" t="str">
        <f t="shared" si="260"/>
        <v>QS-040029</v>
      </c>
      <c r="I8349" s="130" t="str">
        <f t="shared" si="261"/>
        <v>VG</v>
      </c>
    </row>
    <row r="8350" spans="1:9" x14ac:dyDescent="0.15">
      <c r="A8350" s="130">
        <v>8348</v>
      </c>
      <c r="B8350" s="130" t="s">
        <v>10298</v>
      </c>
      <c r="C8350" s="130" t="s">
        <v>20186</v>
      </c>
      <c r="D8350" s="130">
        <v>1</v>
      </c>
      <c r="E8350" s="130" t="s">
        <v>12457</v>
      </c>
      <c r="F8350" s="130">
        <v>15336384</v>
      </c>
      <c r="G8350" s="130">
        <v>552401200</v>
      </c>
      <c r="H8350" s="130" t="str">
        <f t="shared" si="260"/>
        <v>QS-040030</v>
      </c>
      <c r="I8350" s="130" t="str">
        <f t="shared" si="261"/>
        <v/>
      </c>
    </row>
    <row r="8351" spans="1:9" x14ac:dyDescent="0.15">
      <c r="A8351" s="130">
        <v>8349</v>
      </c>
      <c r="B8351" s="130" t="s">
        <v>10299</v>
      </c>
      <c r="C8351" s="130" t="s">
        <v>20187</v>
      </c>
      <c r="D8351" s="130">
        <v>101.9</v>
      </c>
      <c r="E8351" s="130" t="s">
        <v>12372</v>
      </c>
      <c r="F8351" s="130">
        <v>2163026.65</v>
      </c>
      <c r="G8351" s="130">
        <v>4286054.96</v>
      </c>
      <c r="H8351" s="130" t="str">
        <f t="shared" si="260"/>
        <v>QS-040031</v>
      </c>
      <c r="I8351" s="130" t="str">
        <f t="shared" si="261"/>
        <v>AG</v>
      </c>
    </row>
    <row r="8352" spans="1:9" x14ac:dyDescent="0.15">
      <c r="A8352" s="130">
        <v>8350</v>
      </c>
      <c r="B8352" s="130" t="s">
        <v>10300</v>
      </c>
      <c r="C8352" s="130" t="s">
        <v>13440</v>
      </c>
      <c r="D8352" s="130">
        <v>1</v>
      </c>
      <c r="E8352" s="130" t="s">
        <v>12372</v>
      </c>
      <c r="F8352" s="130">
        <v>29389</v>
      </c>
      <c r="G8352" s="130">
        <v>26826</v>
      </c>
      <c r="H8352" s="130" t="str">
        <f t="shared" si="260"/>
        <v>QS-040032</v>
      </c>
      <c r="I8352" s="130" t="str">
        <f t="shared" si="261"/>
        <v/>
      </c>
    </row>
    <row r="8353" spans="1:9" x14ac:dyDescent="0.15">
      <c r="A8353" s="130">
        <v>8351</v>
      </c>
      <c r="B8353" s="130" t="s">
        <v>10301</v>
      </c>
      <c r="C8353" s="130" t="s">
        <v>20188</v>
      </c>
      <c r="D8353" s="130">
        <v>100</v>
      </c>
      <c r="E8353" s="130" t="s">
        <v>12361</v>
      </c>
      <c r="F8353" s="130">
        <v>2691900</v>
      </c>
      <c r="G8353" s="130">
        <v>1249400</v>
      </c>
      <c r="H8353" s="130" t="str">
        <f t="shared" si="260"/>
        <v>QS-040033</v>
      </c>
      <c r="I8353" s="130" t="str">
        <f t="shared" si="261"/>
        <v/>
      </c>
    </row>
    <row r="8354" spans="1:9" x14ac:dyDescent="0.15">
      <c r="A8354" s="130">
        <v>8352</v>
      </c>
      <c r="B8354" s="130" t="s">
        <v>10302</v>
      </c>
      <c r="C8354" s="130" t="s">
        <v>20189</v>
      </c>
      <c r="D8354" s="130">
        <v>1000</v>
      </c>
      <c r="E8354" s="130" t="s">
        <v>12361</v>
      </c>
      <c r="F8354" s="130">
        <v>15720000</v>
      </c>
      <c r="G8354" s="130">
        <v>16950000</v>
      </c>
      <c r="H8354" s="130" t="str">
        <f t="shared" si="260"/>
        <v>QS-040034</v>
      </c>
      <c r="I8354" s="130" t="str">
        <f t="shared" si="261"/>
        <v>VG</v>
      </c>
    </row>
    <row r="8355" spans="1:9" x14ac:dyDescent="0.15">
      <c r="A8355" s="130">
        <v>8353</v>
      </c>
      <c r="B8355" s="130" t="s">
        <v>10303</v>
      </c>
      <c r="C8355" s="130" t="s">
        <v>20190</v>
      </c>
      <c r="D8355" s="130">
        <v>1</v>
      </c>
      <c r="E8355" s="130" t="s">
        <v>12368</v>
      </c>
      <c r="F8355" s="130">
        <v>9800</v>
      </c>
      <c r="G8355" s="130">
        <v>9800</v>
      </c>
      <c r="H8355" s="130" t="str">
        <f t="shared" si="260"/>
        <v>QS-040035</v>
      </c>
      <c r="I8355" s="130" t="str">
        <f t="shared" si="261"/>
        <v>AG</v>
      </c>
    </row>
    <row r="8356" spans="1:9" x14ac:dyDescent="0.15">
      <c r="A8356" s="130">
        <v>8354</v>
      </c>
      <c r="B8356" s="130" t="s">
        <v>10304</v>
      </c>
      <c r="C8356" s="130" t="s">
        <v>20191</v>
      </c>
      <c r="D8356" s="130">
        <v>100</v>
      </c>
      <c r="E8356" s="130" t="s">
        <v>12384</v>
      </c>
      <c r="F8356" s="130">
        <v>2200000</v>
      </c>
      <c r="G8356" s="130">
        <v>3500000</v>
      </c>
      <c r="H8356" s="130" t="str">
        <f t="shared" si="260"/>
        <v>QS-050001</v>
      </c>
      <c r="I8356" s="130" t="str">
        <f t="shared" si="261"/>
        <v>AG</v>
      </c>
    </row>
    <row r="8357" spans="1:9" x14ac:dyDescent="0.15">
      <c r="A8357" s="130">
        <v>8355</v>
      </c>
      <c r="B8357" s="130" t="s">
        <v>10305</v>
      </c>
      <c r="C8357" s="130" t="s">
        <v>20192</v>
      </c>
      <c r="D8357" s="130">
        <v>20</v>
      </c>
      <c r="E8357" s="130" t="s">
        <v>12355</v>
      </c>
      <c r="F8357" s="130">
        <v>262932</v>
      </c>
      <c r="G8357" s="130">
        <v>290874</v>
      </c>
      <c r="H8357" s="130" t="str">
        <f t="shared" si="260"/>
        <v>QS-050002</v>
      </c>
      <c r="I8357" s="130" t="str">
        <f t="shared" si="261"/>
        <v>VG</v>
      </c>
    </row>
    <row r="8358" spans="1:9" x14ac:dyDescent="0.15">
      <c r="A8358" s="130">
        <v>8356</v>
      </c>
      <c r="B8358" s="130" t="s">
        <v>10306</v>
      </c>
      <c r="C8358" s="130" t="s">
        <v>19865</v>
      </c>
      <c r="D8358" s="130">
        <v>1</v>
      </c>
      <c r="E8358" s="130" t="s">
        <v>12361</v>
      </c>
      <c r="F8358" s="130">
        <v>50000</v>
      </c>
      <c r="G8358" s="130">
        <v>3000</v>
      </c>
      <c r="H8358" s="130" t="str">
        <f t="shared" si="260"/>
        <v>QS-050003</v>
      </c>
      <c r="I8358" s="130" t="str">
        <f t="shared" si="261"/>
        <v>VG</v>
      </c>
    </row>
    <row r="8359" spans="1:9" x14ac:dyDescent="0.15">
      <c r="A8359" s="130">
        <v>8357</v>
      </c>
      <c r="B8359" s="130" t="s">
        <v>10307</v>
      </c>
      <c r="C8359" s="130" t="s">
        <v>20193</v>
      </c>
      <c r="D8359" s="130">
        <v>1</v>
      </c>
      <c r="E8359" s="130" t="s">
        <v>12355</v>
      </c>
      <c r="F8359" s="130">
        <v>2393</v>
      </c>
      <c r="G8359" s="130">
        <v>5700</v>
      </c>
      <c r="H8359" s="130" t="str">
        <f t="shared" si="260"/>
        <v>QS-050004</v>
      </c>
      <c r="I8359" s="130" t="str">
        <f t="shared" si="261"/>
        <v>VG</v>
      </c>
    </row>
    <row r="8360" spans="1:9" x14ac:dyDescent="0.15">
      <c r="A8360" s="130">
        <v>8358</v>
      </c>
      <c r="B8360" s="130" t="s">
        <v>10308</v>
      </c>
      <c r="C8360" s="130" t="s">
        <v>20194</v>
      </c>
      <c r="D8360" s="130">
        <v>100</v>
      </c>
      <c r="E8360" s="130" t="s">
        <v>12368</v>
      </c>
      <c r="F8360" s="130">
        <v>1860000</v>
      </c>
      <c r="G8360" s="130">
        <v>1860000</v>
      </c>
      <c r="H8360" s="130" t="str">
        <f t="shared" si="260"/>
        <v>QS-050005</v>
      </c>
      <c r="I8360" s="130" t="str">
        <f t="shared" si="261"/>
        <v/>
      </c>
    </row>
    <row r="8361" spans="1:9" x14ac:dyDescent="0.15">
      <c r="A8361" s="130">
        <v>8359</v>
      </c>
      <c r="B8361" s="130" t="s">
        <v>10309</v>
      </c>
      <c r="C8361" s="130" t="s">
        <v>20195</v>
      </c>
      <c r="D8361" s="130">
        <v>10</v>
      </c>
      <c r="E8361" s="130" t="s">
        <v>12372</v>
      </c>
      <c r="F8361" s="130">
        <v>376343.9</v>
      </c>
      <c r="G8361" s="130">
        <v>288074.40000000002</v>
      </c>
      <c r="H8361" s="130" t="str">
        <f t="shared" si="260"/>
        <v>QS-050006</v>
      </c>
      <c r="I8361" s="130" t="str">
        <f t="shared" si="261"/>
        <v/>
      </c>
    </row>
    <row r="8362" spans="1:9" x14ac:dyDescent="0.15">
      <c r="A8362" s="130">
        <v>8360</v>
      </c>
      <c r="B8362" s="130" t="s">
        <v>10310</v>
      </c>
      <c r="C8362" s="130" t="s">
        <v>20196</v>
      </c>
      <c r="D8362" s="130">
        <v>1</v>
      </c>
      <c r="E8362" s="130" t="s">
        <v>12372</v>
      </c>
      <c r="F8362" s="130">
        <v>4500</v>
      </c>
      <c r="G8362" s="130">
        <v>4480</v>
      </c>
      <c r="H8362" s="130" t="str">
        <f t="shared" si="260"/>
        <v>QS-050007</v>
      </c>
      <c r="I8362" s="130" t="str">
        <f t="shared" si="261"/>
        <v/>
      </c>
    </row>
    <row r="8363" spans="1:9" x14ac:dyDescent="0.15">
      <c r="A8363" s="130">
        <v>8361</v>
      </c>
      <c r="B8363" s="130" t="s">
        <v>10311</v>
      </c>
      <c r="C8363" s="130" t="s">
        <v>20197</v>
      </c>
      <c r="D8363" s="130">
        <v>100</v>
      </c>
      <c r="E8363" s="130" t="s">
        <v>12370</v>
      </c>
      <c r="F8363" s="130">
        <v>8634093.0800000001</v>
      </c>
      <c r="G8363" s="130">
        <v>11710057.08</v>
      </c>
      <c r="H8363" s="130" t="str">
        <f t="shared" si="260"/>
        <v>QS-050008</v>
      </c>
      <c r="I8363" s="130" t="str">
        <f t="shared" si="261"/>
        <v>VG</v>
      </c>
    </row>
    <row r="8364" spans="1:9" x14ac:dyDescent="0.15">
      <c r="A8364" s="130">
        <v>8362</v>
      </c>
      <c r="B8364" s="130" t="s">
        <v>10312</v>
      </c>
      <c r="C8364" s="130" t="s">
        <v>20198</v>
      </c>
      <c r="D8364" s="130">
        <v>1</v>
      </c>
      <c r="E8364" s="130" t="s">
        <v>12372</v>
      </c>
      <c r="F8364" s="130">
        <v>49000</v>
      </c>
      <c r="G8364" s="130">
        <v>50000</v>
      </c>
      <c r="H8364" s="130" t="str">
        <f t="shared" si="260"/>
        <v>QS-050009</v>
      </c>
      <c r="I8364" s="130" t="str">
        <f t="shared" si="261"/>
        <v>AG</v>
      </c>
    </row>
    <row r="8365" spans="1:9" x14ac:dyDescent="0.15">
      <c r="A8365" s="130">
        <v>8363</v>
      </c>
      <c r="B8365" s="130" t="s">
        <v>10313</v>
      </c>
      <c r="H8365" s="130" t="str">
        <f t="shared" si="260"/>
        <v>QS-050010</v>
      </c>
      <c r="I8365" s="130" t="str">
        <f t="shared" si="261"/>
        <v>VG</v>
      </c>
    </row>
    <row r="8366" spans="1:9" x14ac:dyDescent="0.15">
      <c r="A8366" s="130">
        <v>8364</v>
      </c>
      <c r="B8366" s="130" t="s">
        <v>10314</v>
      </c>
      <c r="C8366" s="130" t="s">
        <v>20199</v>
      </c>
      <c r="D8366" s="130">
        <v>1000</v>
      </c>
      <c r="E8366" s="130" t="s">
        <v>12372</v>
      </c>
      <c r="F8366" s="130">
        <v>966830</v>
      </c>
      <c r="G8366" s="130">
        <v>1374000</v>
      </c>
      <c r="H8366" s="130" t="str">
        <f t="shared" si="260"/>
        <v>QS-050011</v>
      </c>
      <c r="I8366" s="130" t="str">
        <f t="shared" si="261"/>
        <v>VG</v>
      </c>
    </row>
    <row r="8367" spans="1:9" x14ac:dyDescent="0.15">
      <c r="A8367" s="130">
        <v>8365</v>
      </c>
      <c r="B8367" s="130" t="s">
        <v>10315</v>
      </c>
      <c r="C8367" s="130" t="s">
        <v>20200</v>
      </c>
      <c r="D8367" s="130">
        <v>1</v>
      </c>
      <c r="E8367" s="130" t="s">
        <v>12457</v>
      </c>
      <c r="F8367" s="130">
        <v>2941128.9</v>
      </c>
      <c r="G8367" s="130">
        <v>3717057.05</v>
      </c>
      <c r="H8367" s="130" t="str">
        <f t="shared" si="260"/>
        <v>QS-050012</v>
      </c>
      <c r="I8367" s="130" t="str">
        <f t="shared" si="261"/>
        <v>VG</v>
      </c>
    </row>
    <row r="8368" spans="1:9" x14ac:dyDescent="0.15">
      <c r="A8368" s="130">
        <v>8366</v>
      </c>
      <c r="B8368" s="130" t="s">
        <v>10316</v>
      </c>
      <c r="C8368" s="130" t="s">
        <v>2081</v>
      </c>
      <c r="D8368" s="130">
        <v>40</v>
      </c>
      <c r="E8368" s="130" t="s">
        <v>12368</v>
      </c>
      <c r="F8368" s="130">
        <v>2064166</v>
      </c>
      <c r="G8368" s="130">
        <v>2589050</v>
      </c>
      <c r="H8368" s="130" t="str">
        <f t="shared" si="260"/>
        <v>QS-050013</v>
      </c>
      <c r="I8368" s="130" t="str">
        <f t="shared" si="261"/>
        <v>AG</v>
      </c>
    </row>
    <row r="8369" spans="1:9" x14ac:dyDescent="0.15">
      <c r="A8369" s="130">
        <v>8367</v>
      </c>
      <c r="B8369" s="130" t="s">
        <v>10317</v>
      </c>
      <c r="C8369" s="130" t="s">
        <v>20201</v>
      </c>
      <c r="D8369" s="130">
        <v>1</v>
      </c>
      <c r="E8369" s="130" t="s">
        <v>12372</v>
      </c>
      <c r="F8369" s="130">
        <v>2369</v>
      </c>
      <c r="G8369" s="130">
        <v>1495</v>
      </c>
      <c r="H8369" s="130" t="str">
        <f t="shared" si="260"/>
        <v>QS-050014</v>
      </c>
      <c r="I8369" s="130" t="str">
        <f t="shared" si="261"/>
        <v>VG</v>
      </c>
    </row>
    <row r="8370" spans="1:9" x14ac:dyDescent="0.15">
      <c r="A8370" s="130">
        <v>8368</v>
      </c>
      <c r="B8370" s="130" t="s">
        <v>10318</v>
      </c>
      <c r="C8370" s="130" t="s">
        <v>20202</v>
      </c>
      <c r="D8370" s="130">
        <v>100</v>
      </c>
      <c r="E8370" s="130" t="s">
        <v>12372</v>
      </c>
      <c r="F8370" s="130">
        <v>336700</v>
      </c>
      <c r="G8370" s="130">
        <v>418120</v>
      </c>
      <c r="H8370" s="130" t="str">
        <f t="shared" si="260"/>
        <v>QS-050015</v>
      </c>
      <c r="I8370" s="130" t="str">
        <f t="shared" si="261"/>
        <v>AG</v>
      </c>
    </row>
    <row r="8371" spans="1:9" x14ac:dyDescent="0.15">
      <c r="A8371" s="130">
        <v>8369</v>
      </c>
      <c r="B8371" s="130" t="s">
        <v>10319</v>
      </c>
      <c r="C8371" s="130" t="s">
        <v>20203</v>
      </c>
      <c r="D8371" s="130">
        <v>10000</v>
      </c>
      <c r="E8371" s="130" t="s">
        <v>12361</v>
      </c>
      <c r="F8371" s="130">
        <v>37600000</v>
      </c>
      <c r="G8371" s="130">
        <v>46900000</v>
      </c>
      <c r="H8371" s="130" t="str">
        <f t="shared" si="260"/>
        <v>QS-050016</v>
      </c>
      <c r="I8371" s="130" t="str">
        <f t="shared" si="261"/>
        <v>AG</v>
      </c>
    </row>
    <row r="8372" spans="1:9" x14ac:dyDescent="0.15">
      <c r="A8372" s="130">
        <v>8370</v>
      </c>
      <c r="B8372" s="130" t="s">
        <v>10320</v>
      </c>
      <c r="C8372" s="130" t="s">
        <v>12390</v>
      </c>
      <c r="D8372" s="130">
        <v>1</v>
      </c>
      <c r="E8372" s="130" t="s">
        <v>13712</v>
      </c>
      <c r="F8372" s="130">
        <v>0</v>
      </c>
      <c r="G8372" s="130">
        <v>0</v>
      </c>
      <c r="H8372" s="130" t="str">
        <f t="shared" si="260"/>
        <v>QS-050017</v>
      </c>
      <c r="I8372" s="130" t="str">
        <f t="shared" si="261"/>
        <v>AG</v>
      </c>
    </row>
    <row r="8373" spans="1:9" x14ac:dyDescent="0.15">
      <c r="A8373" s="130">
        <v>8371</v>
      </c>
      <c r="B8373" s="130" t="s">
        <v>10321</v>
      </c>
      <c r="C8373" s="130" t="s">
        <v>20204</v>
      </c>
      <c r="D8373" s="130">
        <v>0</v>
      </c>
      <c r="E8373" s="130" t="s">
        <v>13260</v>
      </c>
      <c r="F8373" s="130">
        <v>0</v>
      </c>
      <c r="G8373" s="130">
        <v>0</v>
      </c>
      <c r="H8373" s="130" t="str">
        <f t="shared" si="260"/>
        <v>QS-050018</v>
      </c>
      <c r="I8373" s="130" t="str">
        <f t="shared" si="261"/>
        <v>AG</v>
      </c>
    </row>
    <row r="8374" spans="1:9" x14ac:dyDescent="0.15">
      <c r="A8374" s="130">
        <v>8372</v>
      </c>
      <c r="B8374" s="130" t="s">
        <v>10322</v>
      </c>
      <c r="C8374" s="130" t="s">
        <v>20205</v>
      </c>
      <c r="D8374" s="130">
        <v>1</v>
      </c>
      <c r="E8374" s="130" t="s">
        <v>12370</v>
      </c>
      <c r="F8374" s="130">
        <v>425000</v>
      </c>
      <c r="G8374" s="130">
        <v>541000</v>
      </c>
      <c r="H8374" s="130" t="str">
        <f t="shared" si="260"/>
        <v>QS-050019</v>
      </c>
      <c r="I8374" s="130" t="str">
        <f t="shared" si="261"/>
        <v>VG</v>
      </c>
    </row>
    <row r="8375" spans="1:9" x14ac:dyDescent="0.15">
      <c r="A8375" s="130">
        <v>8373</v>
      </c>
      <c r="B8375" s="130" t="s">
        <v>10323</v>
      </c>
      <c r="C8375" s="130" t="s">
        <v>20206</v>
      </c>
      <c r="D8375" s="130">
        <v>100</v>
      </c>
      <c r="E8375" s="130" t="s">
        <v>12372</v>
      </c>
      <c r="F8375" s="130">
        <v>810000</v>
      </c>
      <c r="G8375" s="130">
        <v>750000</v>
      </c>
      <c r="H8375" s="130" t="str">
        <f t="shared" si="260"/>
        <v>QS-060001</v>
      </c>
      <c r="I8375" s="130" t="str">
        <f t="shared" si="261"/>
        <v>AG</v>
      </c>
    </row>
    <row r="8376" spans="1:9" x14ac:dyDescent="0.15">
      <c r="A8376" s="130">
        <v>8374</v>
      </c>
      <c r="B8376" s="130" t="s">
        <v>10324</v>
      </c>
      <c r="C8376" s="130" t="s">
        <v>20207</v>
      </c>
      <c r="D8376" s="130">
        <v>1</v>
      </c>
      <c r="E8376" s="130" t="s">
        <v>12867</v>
      </c>
      <c r="F8376" s="130">
        <v>940000</v>
      </c>
      <c r="G8376" s="130">
        <v>940000</v>
      </c>
      <c r="H8376" s="130" t="str">
        <f t="shared" si="260"/>
        <v>QS-060002</v>
      </c>
      <c r="I8376" s="130" t="str">
        <f t="shared" si="261"/>
        <v>AG</v>
      </c>
    </row>
    <row r="8377" spans="1:9" x14ac:dyDescent="0.15">
      <c r="A8377" s="130">
        <v>8375</v>
      </c>
      <c r="B8377" s="130" t="s">
        <v>10325</v>
      </c>
      <c r="C8377" s="130" t="s">
        <v>16592</v>
      </c>
      <c r="D8377" s="130">
        <v>100</v>
      </c>
      <c r="E8377" s="130" t="s">
        <v>12368</v>
      </c>
      <c r="F8377" s="130">
        <v>8547500</v>
      </c>
      <c r="G8377" s="130">
        <v>9042200</v>
      </c>
      <c r="H8377" s="130" t="str">
        <f t="shared" si="260"/>
        <v>QS-060003</v>
      </c>
      <c r="I8377" s="130" t="str">
        <f t="shared" si="261"/>
        <v>VG</v>
      </c>
    </row>
    <row r="8378" spans="1:9" x14ac:dyDescent="0.15">
      <c r="A8378" s="130">
        <v>8376</v>
      </c>
      <c r="B8378" s="130" t="s">
        <v>10326</v>
      </c>
      <c r="C8378" s="130" t="s">
        <v>20140</v>
      </c>
      <c r="D8378" s="130">
        <v>0</v>
      </c>
      <c r="E8378" s="130" t="s">
        <v>12372</v>
      </c>
      <c r="F8378" s="130">
        <v>0</v>
      </c>
      <c r="G8378" s="130">
        <v>0</v>
      </c>
      <c r="H8378" s="130" t="str">
        <f t="shared" si="260"/>
        <v>QS-060004</v>
      </c>
      <c r="I8378" s="130" t="str">
        <f t="shared" si="261"/>
        <v>AG</v>
      </c>
    </row>
    <row r="8379" spans="1:9" x14ac:dyDescent="0.15">
      <c r="A8379" s="130">
        <v>8377</v>
      </c>
      <c r="B8379" s="130" t="s">
        <v>10327</v>
      </c>
      <c r="C8379" s="130" t="s">
        <v>20208</v>
      </c>
      <c r="D8379" s="130">
        <v>300</v>
      </c>
      <c r="E8379" s="130" t="s">
        <v>12372</v>
      </c>
      <c r="F8379" s="130">
        <v>1520700</v>
      </c>
      <c r="G8379" s="130">
        <v>2005500</v>
      </c>
      <c r="H8379" s="130" t="str">
        <f t="shared" si="260"/>
        <v>QS-060005</v>
      </c>
      <c r="I8379" s="130" t="str">
        <f t="shared" si="261"/>
        <v>VG</v>
      </c>
    </row>
    <row r="8380" spans="1:9" x14ac:dyDescent="0.15">
      <c r="A8380" s="130">
        <v>8378</v>
      </c>
      <c r="B8380" s="130" t="s">
        <v>10328</v>
      </c>
      <c r="C8380" s="130" t="s">
        <v>17711</v>
      </c>
      <c r="D8380" s="130">
        <v>400</v>
      </c>
      <c r="E8380" s="130" t="s">
        <v>12372</v>
      </c>
      <c r="F8380" s="130">
        <v>2615500</v>
      </c>
      <c r="G8380" s="130">
        <v>3661700</v>
      </c>
      <c r="H8380" s="130" t="str">
        <f t="shared" si="260"/>
        <v>QS-060006</v>
      </c>
      <c r="I8380" s="130" t="str">
        <f t="shared" si="261"/>
        <v>AG</v>
      </c>
    </row>
    <row r="8381" spans="1:9" x14ac:dyDescent="0.15">
      <c r="A8381" s="130">
        <v>8379</v>
      </c>
      <c r="B8381" s="130" t="s">
        <v>10329</v>
      </c>
      <c r="C8381" s="130" t="s">
        <v>20209</v>
      </c>
      <c r="D8381" s="130">
        <v>10</v>
      </c>
      <c r="E8381" s="130" t="s">
        <v>12355</v>
      </c>
      <c r="F8381" s="130">
        <v>309330</v>
      </c>
      <c r="G8381" s="130">
        <v>454490.6</v>
      </c>
      <c r="H8381" s="130" t="str">
        <f t="shared" si="260"/>
        <v>QS-060007</v>
      </c>
      <c r="I8381" s="130" t="str">
        <f t="shared" si="261"/>
        <v>AG</v>
      </c>
    </row>
    <row r="8382" spans="1:9" x14ac:dyDescent="0.15">
      <c r="A8382" s="130">
        <v>8380</v>
      </c>
      <c r="B8382" s="130" t="s">
        <v>10330</v>
      </c>
      <c r="C8382" s="130" t="s">
        <v>20210</v>
      </c>
      <c r="D8382" s="130">
        <v>1</v>
      </c>
      <c r="E8382" s="130" t="s">
        <v>12355</v>
      </c>
      <c r="F8382" s="130">
        <v>5613</v>
      </c>
      <c r="G8382" s="130">
        <v>5626</v>
      </c>
      <c r="H8382" s="130" t="str">
        <f t="shared" si="260"/>
        <v>QS-060008</v>
      </c>
      <c r="I8382" s="130" t="str">
        <f t="shared" si="261"/>
        <v>VG</v>
      </c>
    </row>
    <row r="8383" spans="1:9" x14ac:dyDescent="0.15">
      <c r="A8383" s="130">
        <v>8381</v>
      </c>
      <c r="B8383" s="130" t="s">
        <v>10331</v>
      </c>
      <c r="C8383" s="130" t="s">
        <v>20211</v>
      </c>
      <c r="D8383" s="130">
        <v>10</v>
      </c>
      <c r="E8383" s="130" t="s">
        <v>20212</v>
      </c>
      <c r="F8383" s="130">
        <v>849220</v>
      </c>
      <c r="G8383" s="130">
        <v>692133</v>
      </c>
      <c r="H8383" s="130" t="str">
        <f t="shared" si="260"/>
        <v>QS-060009</v>
      </c>
      <c r="I8383" s="130" t="str">
        <f t="shared" si="261"/>
        <v>AG</v>
      </c>
    </row>
    <row r="8384" spans="1:9" x14ac:dyDescent="0.15">
      <c r="A8384" s="130">
        <v>8382</v>
      </c>
      <c r="B8384" s="130" t="s">
        <v>10332</v>
      </c>
      <c r="C8384" s="130" t="s">
        <v>20213</v>
      </c>
      <c r="D8384" s="130">
        <v>8</v>
      </c>
      <c r="E8384" s="130" t="s">
        <v>20214</v>
      </c>
      <c r="F8384" s="130">
        <v>254400000</v>
      </c>
      <c r="G8384" s="130">
        <v>320045000</v>
      </c>
      <c r="H8384" s="130" t="str">
        <f t="shared" si="260"/>
        <v>QS-060010</v>
      </c>
      <c r="I8384" s="130" t="str">
        <f t="shared" si="261"/>
        <v>VG</v>
      </c>
    </row>
    <row r="8385" spans="1:9" x14ac:dyDescent="0.15">
      <c r="A8385" s="130">
        <v>8383</v>
      </c>
      <c r="B8385" s="130" t="s">
        <v>10333</v>
      </c>
      <c r="C8385" s="130" t="s">
        <v>20215</v>
      </c>
      <c r="D8385" s="130">
        <v>20</v>
      </c>
      <c r="E8385" s="130" t="s">
        <v>12569</v>
      </c>
      <c r="F8385" s="130">
        <v>728180</v>
      </c>
      <c r="G8385" s="130">
        <v>798780</v>
      </c>
      <c r="H8385" s="130" t="str">
        <f t="shared" si="260"/>
        <v>QS-060011</v>
      </c>
      <c r="I8385" s="130" t="str">
        <f t="shared" si="261"/>
        <v>AG</v>
      </c>
    </row>
    <row r="8386" spans="1:9" x14ac:dyDescent="0.15">
      <c r="A8386" s="130">
        <v>8384</v>
      </c>
      <c r="B8386" s="130" t="s">
        <v>10334</v>
      </c>
      <c r="C8386" s="130" t="s">
        <v>20216</v>
      </c>
      <c r="D8386" s="130">
        <v>13.5</v>
      </c>
      <c r="E8386" s="130" t="s">
        <v>12355</v>
      </c>
      <c r="F8386" s="130">
        <v>5297363</v>
      </c>
      <c r="G8386" s="130">
        <v>4965955.5</v>
      </c>
      <c r="H8386" s="130" t="str">
        <f t="shared" si="260"/>
        <v>QS-060012</v>
      </c>
      <c r="I8386" s="130" t="str">
        <f t="shared" si="261"/>
        <v>VG</v>
      </c>
    </row>
    <row r="8387" spans="1:9" x14ac:dyDescent="0.15">
      <c r="A8387" s="130">
        <v>8385</v>
      </c>
      <c r="B8387" s="130" t="s">
        <v>10335</v>
      </c>
      <c r="C8387" s="130" t="s">
        <v>20217</v>
      </c>
      <c r="D8387" s="130">
        <v>1000</v>
      </c>
      <c r="E8387" s="130" t="s">
        <v>12355</v>
      </c>
      <c r="F8387" s="130">
        <v>13096000</v>
      </c>
      <c r="G8387" s="130">
        <v>15124500</v>
      </c>
      <c r="H8387" s="130" t="str">
        <f t="shared" si="260"/>
        <v>QS-060013</v>
      </c>
      <c r="I8387" s="130" t="str">
        <f t="shared" si="261"/>
        <v>AG</v>
      </c>
    </row>
    <row r="8388" spans="1:9" x14ac:dyDescent="0.15">
      <c r="A8388" s="130">
        <v>8386</v>
      </c>
      <c r="B8388" s="130" t="s">
        <v>10336</v>
      </c>
      <c r="C8388" s="130" t="s">
        <v>20218</v>
      </c>
      <c r="D8388" s="130">
        <v>1</v>
      </c>
      <c r="E8388" s="130" t="s">
        <v>12788</v>
      </c>
      <c r="F8388" s="130">
        <v>3850000</v>
      </c>
      <c r="G8388" s="130">
        <v>5550000</v>
      </c>
      <c r="H8388" s="130" t="str">
        <f t="shared" ref="H8388:H8451" si="262">LEFT(B8388,FIND("-",B8388)+6)</f>
        <v>QS-060014</v>
      </c>
      <c r="I8388" s="130" t="str">
        <f t="shared" ref="I8388:I8451" si="263">RIGHT(B8388,LEN(B8388)-FIND("-",B8388)-7)</f>
        <v>VG</v>
      </c>
    </row>
    <row r="8389" spans="1:9" x14ac:dyDescent="0.15">
      <c r="A8389" s="130">
        <v>8387</v>
      </c>
      <c r="B8389" s="130" t="s">
        <v>10337</v>
      </c>
      <c r="C8389" s="130" t="s">
        <v>20219</v>
      </c>
      <c r="D8389" s="130">
        <v>7500</v>
      </c>
      <c r="E8389" s="130" t="s">
        <v>12361</v>
      </c>
      <c r="F8389" s="130">
        <v>83075328</v>
      </c>
      <c r="G8389" s="130">
        <v>196706872</v>
      </c>
      <c r="H8389" s="130" t="str">
        <f t="shared" si="262"/>
        <v>QS-060015</v>
      </c>
      <c r="I8389" s="130" t="str">
        <f t="shared" si="263"/>
        <v>VG</v>
      </c>
    </row>
    <row r="8390" spans="1:9" x14ac:dyDescent="0.15">
      <c r="A8390" s="130">
        <v>8388</v>
      </c>
      <c r="B8390" s="130" t="s">
        <v>10338</v>
      </c>
      <c r="C8390" s="130" t="s">
        <v>20220</v>
      </c>
      <c r="D8390" s="130">
        <v>4</v>
      </c>
      <c r="E8390" s="130" t="s">
        <v>20221</v>
      </c>
      <c r="F8390" s="130">
        <v>255500</v>
      </c>
      <c r="G8390" s="130">
        <v>620000</v>
      </c>
      <c r="H8390" s="130" t="str">
        <f t="shared" si="262"/>
        <v>QS-060016</v>
      </c>
      <c r="I8390" s="130" t="str">
        <f t="shared" si="263"/>
        <v>VG</v>
      </c>
    </row>
    <row r="8391" spans="1:9" x14ac:dyDescent="0.15">
      <c r="A8391" s="130">
        <v>8389</v>
      </c>
      <c r="B8391" s="130" t="s">
        <v>10339</v>
      </c>
      <c r="C8391" s="130" t="s">
        <v>20222</v>
      </c>
      <c r="D8391" s="130">
        <v>1</v>
      </c>
      <c r="E8391" s="130" t="s">
        <v>12391</v>
      </c>
      <c r="F8391" s="130">
        <v>4173000</v>
      </c>
      <c r="G8391" s="130">
        <v>4811000</v>
      </c>
      <c r="H8391" s="130" t="str">
        <f t="shared" si="262"/>
        <v>QS-060017</v>
      </c>
      <c r="I8391" s="130" t="str">
        <f t="shared" si="263"/>
        <v>VG</v>
      </c>
    </row>
    <row r="8392" spans="1:9" x14ac:dyDescent="0.15">
      <c r="A8392" s="130">
        <v>8390</v>
      </c>
      <c r="B8392" s="130" t="s">
        <v>10340</v>
      </c>
      <c r="C8392" s="130" t="s">
        <v>20223</v>
      </c>
      <c r="D8392" s="130">
        <v>500</v>
      </c>
      <c r="E8392" s="130" t="s">
        <v>12372</v>
      </c>
      <c r="F8392" s="130">
        <v>31065000</v>
      </c>
      <c r="G8392" s="130">
        <v>44000000</v>
      </c>
      <c r="H8392" s="130" t="str">
        <f t="shared" si="262"/>
        <v>QS-070001</v>
      </c>
      <c r="I8392" s="130" t="str">
        <f t="shared" si="263"/>
        <v>V</v>
      </c>
    </row>
    <row r="8393" spans="1:9" x14ac:dyDescent="0.15">
      <c r="A8393" s="130">
        <v>8391</v>
      </c>
      <c r="B8393" s="130" t="s">
        <v>10341</v>
      </c>
      <c r="C8393" s="130" t="s">
        <v>20224</v>
      </c>
      <c r="D8393" s="130">
        <v>1000</v>
      </c>
      <c r="E8393" s="130" t="s">
        <v>12372</v>
      </c>
      <c r="F8393" s="130">
        <v>27020000</v>
      </c>
      <c r="G8393" s="130">
        <v>30501000</v>
      </c>
      <c r="H8393" s="130" t="str">
        <f t="shared" si="262"/>
        <v>QS-070002</v>
      </c>
      <c r="I8393" s="130" t="str">
        <f t="shared" si="263"/>
        <v>AG</v>
      </c>
    </row>
    <row r="8394" spans="1:9" x14ac:dyDescent="0.15">
      <c r="A8394" s="130">
        <v>8392</v>
      </c>
      <c r="B8394" s="130" t="s">
        <v>10342</v>
      </c>
      <c r="C8394" s="130" t="s">
        <v>20225</v>
      </c>
      <c r="D8394" s="130">
        <v>1</v>
      </c>
      <c r="E8394" s="130" t="s">
        <v>12434</v>
      </c>
      <c r="F8394" s="130">
        <v>565000</v>
      </c>
      <c r="G8394" s="130">
        <v>260000</v>
      </c>
      <c r="H8394" s="130" t="str">
        <f t="shared" si="262"/>
        <v>QS-070003</v>
      </c>
      <c r="I8394" s="130" t="str">
        <f t="shared" si="263"/>
        <v>VG</v>
      </c>
    </row>
    <row r="8395" spans="1:9" x14ac:dyDescent="0.15">
      <c r="A8395" s="130">
        <v>8393</v>
      </c>
      <c r="B8395" s="130" t="s">
        <v>10343</v>
      </c>
      <c r="C8395" s="130" t="s">
        <v>20226</v>
      </c>
      <c r="D8395" s="130">
        <v>100</v>
      </c>
      <c r="E8395" s="130" t="s">
        <v>12355</v>
      </c>
      <c r="F8395" s="130">
        <v>3383200</v>
      </c>
      <c r="G8395" s="130">
        <v>4048374</v>
      </c>
      <c r="H8395" s="130" t="str">
        <f t="shared" si="262"/>
        <v>QS-070004</v>
      </c>
      <c r="I8395" s="130" t="str">
        <f t="shared" si="263"/>
        <v>AG</v>
      </c>
    </row>
    <row r="8396" spans="1:9" x14ac:dyDescent="0.15">
      <c r="A8396" s="130">
        <v>8394</v>
      </c>
      <c r="B8396" s="130" t="s">
        <v>10344</v>
      </c>
      <c r="C8396" s="130" t="s">
        <v>20227</v>
      </c>
      <c r="D8396" s="130">
        <v>100</v>
      </c>
      <c r="E8396" s="130" t="s">
        <v>12361</v>
      </c>
      <c r="F8396" s="130">
        <v>396000</v>
      </c>
      <c r="G8396" s="130">
        <v>400000</v>
      </c>
      <c r="H8396" s="130" t="str">
        <f t="shared" si="262"/>
        <v>QS-070005</v>
      </c>
      <c r="I8396" s="130" t="str">
        <f t="shared" si="263"/>
        <v>AG</v>
      </c>
    </row>
    <row r="8397" spans="1:9" x14ac:dyDescent="0.15">
      <c r="A8397" s="130">
        <v>8395</v>
      </c>
      <c r="B8397" s="130" t="s">
        <v>10345</v>
      </c>
      <c r="C8397" s="130" t="s">
        <v>20228</v>
      </c>
      <c r="D8397" s="130">
        <v>50</v>
      </c>
      <c r="E8397" s="130" t="s">
        <v>12355</v>
      </c>
      <c r="F8397" s="130">
        <v>7042850</v>
      </c>
      <c r="G8397" s="130">
        <v>11032840</v>
      </c>
      <c r="H8397" s="130" t="str">
        <f t="shared" si="262"/>
        <v>QS-070006</v>
      </c>
      <c r="I8397" s="130" t="str">
        <f t="shared" si="263"/>
        <v>AG</v>
      </c>
    </row>
    <row r="8398" spans="1:9" x14ac:dyDescent="0.15">
      <c r="A8398" s="130">
        <v>8396</v>
      </c>
      <c r="B8398" s="130" t="s">
        <v>10346</v>
      </c>
      <c r="C8398" s="130" t="s">
        <v>19261</v>
      </c>
      <c r="D8398" s="130">
        <v>100</v>
      </c>
      <c r="E8398" s="130" t="s">
        <v>12368</v>
      </c>
      <c r="F8398" s="130">
        <v>5235869.5999999996</v>
      </c>
      <c r="G8398" s="130">
        <v>1397609</v>
      </c>
      <c r="H8398" s="130" t="str">
        <f t="shared" si="262"/>
        <v>QS-070007</v>
      </c>
      <c r="I8398" s="130" t="str">
        <f t="shared" si="263"/>
        <v>VG</v>
      </c>
    </row>
    <row r="8399" spans="1:9" x14ac:dyDescent="0.15">
      <c r="A8399" s="130">
        <v>8397</v>
      </c>
      <c r="B8399" s="130" t="s">
        <v>10347</v>
      </c>
      <c r="C8399" s="130" t="s">
        <v>20229</v>
      </c>
      <c r="D8399" s="130">
        <v>10</v>
      </c>
      <c r="E8399" s="130" t="s">
        <v>12372</v>
      </c>
      <c r="F8399" s="130">
        <v>156926</v>
      </c>
      <c r="G8399" s="130">
        <v>95807.6</v>
      </c>
      <c r="H8399" s="130" t="str">
        <f t="shared" si="262"/>
        <v>QS-070008</v>
      </c>
      <c r="I8399" s="130" t="str">
        <f t="shared" si="263"/>
        <v>AG</v>
      </c>
    </row>
    <row r="8400" spans="1:9" x14ac:dyDescent="0.15">
      <c r="A8400" s="130">
        <v>8398</v>
      </c>
      <c r="B8400" s="130" t="s">
        <v>10348</v>
      </c>
      <c r="C8400" s="130" t="s">
        <v>20230</v>
      </c>
      <c r="D8400" s="130">
        <v>10</v>
      </c>
      <c r="E8400" s="130" t="s">
        <v>12372</v>
      </c>
      <c r="F8400" s="130">
        <v>181668.42</v>
      </c>
      <c r="G8400" s="130">
        <v>111001.2</v>
      </c>
      <c r="H8400" s="130" t="str">
        <f t="shared" si="262"/>
        <v>QS-070009</v>
      </c>
      <c r="I8400" s="130" t="str">
        <f t="shared" si="263"/>
        <v>VG</v>
      </c>
    </row>
    <row r="8401" spans="1:9" x14ac:dyDescent="0.15">
      <c r="A8401" s="130">
        <v>8399</v>
      </c>
      <c r="B8401" s="130" t="s">
        <v>10349</v>
      </c>
      <c r="C8401" s="130" t="s">
        <v>20231</v>
      </c>
      <c r="D8401" s="130">
        <v>400</v>
      </c>
      <c r="E8401" s="130" t="s">
        <v>12372</v>
      </c>
      <c r="F8401" s="130">
        <v>2600000</v>
      </c>
      <c r="G8401" s="130">
        <v>1840000</v>
      </c>
      <c r="H8401" s="130" t="str">
        <f t="shared" si="262"/>
        <v>QS-070010</v>
      </c>
      <c r="I8401" s="130" t="str">
        <f t="shared" si="263"/>
        <v>VG</v>
      </c>
    </row>
    <row r="8402" spans="1:9" x14ac:dyDescent="0.15">
      <c r="A8402" s="130">
        <v>8400</v>
      </c>
      <c r="B8402" s="130" t="s">
        <v>10350</v>
      </c>
      <c r="C8402" s="130" t="s">
        <v>20050</v>
      </c>
      <c r="D8402" s="130">
        <v>1000000</v>
      </c>
      <c r="E8402" s="130" t="s">
        <v>12361</v>
      </c>
      <c r="F8402" s="130">
        <v>7610000</v>
      </c>
      <c r="G8402" s="130">
        <v>0</v>
      </c>
      <c r="H8402" s="130" t="str">
        <f t="shared" si="262"/>
        <v>QS-070011</v>
      </c>
      <c r="I8402" s="130" t="str">
        <f t="shared" si="263"/>
        <v>AG</v>
      </c>
    </row>
    <row r="8403" spans="1:9" x14ac:dyDescent="0.15">
      <c r="A8403" s="130">
        <v>8401</v>
      </c>
      <c r="B8403" s="130" t="s">
        <v>10351</v>
      </c>
      <c r="C8403" s="130" t="s">
        <v>20232</v>
      </c>
      <c r="D8403" s="130">
        <v>1</v>
      </c>
      <c r="E8403" s="130" t="s">
        <v>12462</v>
      </c>
      <c r="F8403" s="130">
        <v>4447666</v>
      </c>
      <c r="G8403" s="130">
        <v>5988406</v>
      </c>
      <c r="H8403" s="130" t="str">
        <f t="shared" si="262"/>
        <v>QS-070012</v>
      </c>
      <c r="I8403" s="130" t="str">
        <f t="shared" si="263"/>
        <v>VG</v>
      </c>
    </row>
    <row r="8404" spans="1:9" x14ac:dyDescent="0.15">
      <c r="A8404" s="130">
        <v>8402</v>
      </c>
      <c r="B8404" s="130" t="s">
        <v>10352</v>
      </c>
      <c r="C8404" s="130" t="s">
        <v>20233</v>
      </c>
      <c r="D8404" s="130">
        <v>100</v>
      </c>
      <c r="E8404" s="130" t="s">
        <v>12361</v>
      </c>
      <c r="F8404" s="130">
        <v>609000</v>
      </c>
      <c r="G8404" s="130">
        <v>699600</v>
      </c>
      <c r="H8404" s="130" t="str">
        <f t="shared" si="262"/>
        <v>QS-070013</v>
      </c>
      <c r="I8404" s="130" t="str">
        <f t="shared" si="263"/>
        <v>AG</v>
      </c>
    </row>
    <row r="8405" spans="1:9" x14ac:dyDescent="0.15">
      <c r="A8405" s="130">
        <v>8403</v>
      </c>
      <c r="B8405" s="130" t="s">
        <v>10353</v>
      </c>
      <c r="C8405" s="130" t="s">
        <v>20234</v>
      </c>
      <c r="D8405" s="130">
        <v>400</v>
      </c>
      <c r="E8405" s="130" t="s">
        <v>12384</v>
      </c>
      <c r="F8405" s="130">
        <v>2293200</v>
      </c>
      <c r="G8405" s="130">
        <v>4274400</v>
      </c>
      <c r="H8405" s="130" t="str">
        <f t="shared" si="262"/>
        <v>QS-070014</v>
      </c>
      <c r="I8405" s="130" t="str">
        <f t="shared" si="263"/>
        <v>VG</v>
      </c>
    </row>
    <row r="8406" spans="1:9" x14ac:dyDescent="0.15">
      <c r="A8406" s="130">
        <v>8404</v>
      </c>
      <c r="B8406" s="130" t="s">
        <v>10354</v>
      </c>
      <c r="C8406" s="130" t="s">
        <v>20235</v>
      </c>
      <c r="D8406" s="130">
        <v>1000</v>
      </c>
      <c r="E8406" s="130" t="s">
        <v>12372</v>
      </c>
      <c r="F8406" s="130">
        <v>4552000</v>
      </c>
      <c r="G8406" s="130">
        <v>4987000</v>
      </c>
      <c r="H8406" s="130" t="str">
        <f t="shared" si="262"/>
        <v>QS-070015</v>
      </c>
      <c r="I8406" s="130" t="str">
        <f t="shared" si="263"/>
        <v>AG</v>
      </c>
    </row>
    <row r="8407" spans="1:9" x14ac:dyDescent="0.15">
      <c r="A8407" s="130">
        <v>8405</v>
      </c>
      <c r="B8407" s="130" t="s">
        <v>10355</v>
      </c>
      <c r="C8407" s="130" t="s">
        <v>20236</v>
      </c>
      <c r="D8407" s="130">
        <v>1</v>
      </c>
      <c r="E8407" s="130" t="s">
        <v>12403</v>
      </c>
      <c r="F8407" s="130">
        <v>280000</v>
      </c>
      <c r="G8407" s="130">
        <v>87670</v>
      </c>
      <c r="H8407" s="130" t="str">
        <f t="shared" si="262"/>
        <v>QS-070016</v>
      </c>
      <c r="I8407" s="130" t="str">
        <f t="shared" si="263"/>
        <v>AG</v>
      </c>
    </row>
    <row r="8408" spans="1:9" x14ac:dyDescent="0.15">
      <c r="A8408" s="130">
        <v>8406</v>
      </c>
      <c r="B8408" s="130" t="s">
        <v>10356</v>
      </c>
      <c r="C8408" s="130" t="s">
        <v>20237</v>
      </c>
      <c r="D8408" s="130">
        <v>100</v>
      </c>
      <c r="E8408" s="130" t="s">
        <v>12368</v>
      </c>
      <c r="F8408" s="130">
        <v>1344100</v>
      </c>
      <c r="G8408" s="130">
        <v>1670000</v>
      </c>
      <c r="H8408" s="130" t="str">
        <f t="shared" si="262"/>
        <v>QS-070017</v>
      </c>
      <c r="I8408" s="130" t="str">
        <f t="shared" si="263"/>
        <v>AG</v>
      </c>
    </row>
    <row r="8409" spans="1:9" x14ac:dyDescent="0.15">
      <c r="A8409" s="130">
        <v>8407</v>
      </c>
      <c r="B8409" s="130" t="s">
        <v>10357</v>
      </c>
      <c r="C8409" s="130" t="s">
        <v>20238</v>
      </c>
      <c r="D8409" s="130">
        <v>4</v>
      </c>
      <c r="E8409" s="130" t="s">
        <v>12737</v>
      </c>
      <c r="F8409" s="130">
        <v>214061.48</v>
      </c>
      <c r="G8409" s="130">
        <v>256579.82</v>
      </c>
      <c r="H8409" s="130" t="str">
        <f t="shared" si="262"/>
        <v>QS-070018</v>
      </c>
      <c r="I8409" s="130" t="str">
        <f t="shared" si="263"/>
        <v>AG</v>
      </c>
    </row>
    <row r="8410" spans="1:9" x14ac:dyDescent="0.15">
      <c r="A8410" s="130">
        <v>8408</v>
      </c>
      <c r="B8410" s="130" t="s">
        <v>10358</v>
      </c>
      <c r="C8410" s="130" t="s">
        <v>20239</v>
      </c>
      <c r="D8410" s="130">
        <v>100</v>
      </c>
      <c r="E8410" s="130" t="s">
        <v>12372</v>
      </c>
      <c r="F8410" s="130">
        <v>278152</v>
      </c>
      <c r="G8410" s="130">
        <v>590056</v>
      </c>
      <c r="H8410" s="130" t="str">
        <f t="shared" si="262"/>
        <v>QS-070019</v>
      </c>
      <c r="I8410" s="130" t="str">
        <f t="shared" si="263"/>
        <v>VG</v>
      </c>
    </row>
    <row r="8411" spans="1:9" x14ac:dyDescent="0.15">
      <c r="A8411" s="130">
        <v>8409</v>
      </c>
      <c r="B8411" s="130" t="s">
        <v>10359</v>
      </c>
      <c r="C8411" s="130" t="s">
        <v>20240</v>
      </c>
      <c r="D8411" s="130">
        <v>10</v>
      </c>
      <c r="E8411" s="130" t="s">
        <v>12368</v>
      </c>
      <c r="F8411" s="130">
        <v>190600</v>
      </c>
      <c r="G8411" s="130">
        <v>201100</v>
      </c>
      <c r="H8411" s="130" t="str">
        <f t="shared" si="262"/>
        <v>QS-070020</v>
      </c>
      <c r="I8411" s="130" t="str">
        <f t="shared" si="263"/>
        <v>AG</v>
      </c>
    </row>
    <row r="8412" spans="1:9" x14ac:dyDescent="0.15">
      <c r="A8412" s="130">
        <v>8410</v>
      </c>
      <c r="B8412" s="130" t="s">
        <v>10360</v>
      </c>
      <c r="C8412" s="130" t="s">
        <v>20241</v>
      </c>
      <c r="D8412" s="130">
        <v>100</v>
      </c>
      <c r="E8412" s="130" t="s">
        <v>12355</v>
      </c>
      <c r="F8412" s="130">
        <v>987893.28</v>
      </c>
      <c r="G8412" s="130">
        <v>1083054.6200000001</v>
      </c>
      <c r="H8412" s="130" t="str">
        <f t="shared" si="262"/>
        <v>QS-070021</v>
      </c>
      <c r="I8412" s="130" t="str">
        <f t="shared" si="263"/>
        <v>VG</v>
      </c>
    </row>
    <row r="8413" spans="1:9" x14ac:dyDescent="0.15">
      <c r="A8413" s="130">
        <v>8411</v>
      </c>
      <c r="B8413" s="130" t="s">
        <v>10361</v>
      </c>
      <c r="C8413" s="130" t="s">
        <v>20242</v>
      </c>
      <c r="D8413" s="130">
        <v>5800</v>
      </c>
      <c r="E8413" s="130" t="s">
        <v>12361</v>
      </c>
      <c r="F8413" s="130">
        <v>320000</v>
      </c>
      <c r="G8413" s="130">
        <v>320000</v>
      </c>
      <c r="H8413" s="130" t="str">
        <f t="shared" si="262"/>
        <v>QS-070022</v>
      </c>
      <c r="I8413" s="130" t="str">
        <f t="shared" si="263"/>
        <v>VG</v>
      </c>
    </row>
    <row r="8414" spans="1:9" x14ac:dyDescent="0.15">
      <c r="A8414" s="130">
        <v>8412</v>
      </c>
      <c r="B8414" s="130" t="s">
        <v>10362</v>
      </c>
      <c r="C8414" s="130" t="s">
        <v>20243</v>
      </c>
      <c r="D8414" s="130">
        <v>100</v>
      </c>
      <c r="E8414" s="130" t="s">
        <v>12361</v>
      </c>
      <c r="F8414" s="130">
        <v>1535200</v>
      </c>
      <c r="G8414" s="130">
        <v>2188800</v>
      </c>
      <c r="H8414" s="130" t="str">
        <f t="shared" si="262"/>
        <v>QS-070023</v>
      </c>
      <c r="I8414" s="130" t="str">
        <f t="shared" si="263"/>
        <v>VG</v>
      </c>
    </row>
    <row r="8415" spans="1:9" x14ac:dyDescent="0.15">
      <c r="A8415" s="130">
        <v>8413</v>
      </c>
      <c r="B8415" s="130" t="s">
        <v>10363</v>
      </c>
      <c r="C8415" s="130" t="s">
        <v>20244</v>
      </c>
      <c r="D8415" s="130">
        <v>1</v>
      </c>
      <c r="E8415" s="130" t="s">
        <v>12391</v>
      </c>
      <c r="F8415" s="130">
        <v>0</v>
      </c>
      <c r="G8415" s="130">
        <v>0</v>
      </c>
      <c r="H8415" s="130" t="str">
        <f t="shared" si="262"/>
        <v>QS-080001</v>
      </c>
      <c r="I8415" s="130" t="str">
        <f t="shared" si="263"/>
        <v>AG</v>
      </c>
    </row>
    <row r="8416" spans="1:9" x14ac:dyDescent="0.15">
      <c r="A8416" s="130">
        <v>8414</v>
      </c>
      <c r="B8416" s="130" t="s">
        <v>10364</v>
      </c>
      <c r="C8416" s="130" t="s">
        <v>2260</v>
      </c>
      <c r="D8416" s="130">
        <v>1</v>
      </c>
      <c r="E8416" s="130" t="s">
        <v>12361</v>
      </c>
      <c r="F8416" s="130">
        <v>40000</v>
      </c>
      <c r="G8416" s="130">
        <v>40398</v>
      </c>
      <c r="H8416" s="130" t="str">
        <f t="shared" si="262"/>
        <v>QS-080002</v>
      </c>
      <c r="I8416" s="130" t="str">
        <f t="shared" si="263"/>
        <v>VG</v>
      </c>
    </row>
    <row r="8417" spans="1:9" x14ac:dyDescent="0.15">
      <c r="A8417" s="130">
        <v>8415</v>
      </c>
      <c r="B8417" s="130" t="s">
        <v>10365</v>
      </c>
      <c r="C8417" s="130" t="s">
        <v>2261</v>
      </c>
      <c r="D8417" s="130">
        <v>100</v>
      </c>
      <c r="E8417" s="130" t="s">
        <v>12355</v>
      </c>
      <c r="F8417" s="130">
        <v>7209210</v>
      </c>
      <c r="G8417" s="130">
        <v>9186120</v>
      </c>
      <c r="H8417" s="130" t="str">
        <f t="shared" si="262"/>
        <v>QS-080003</v>
      </c>
      <c r="I8417" s="130" t="str">
        <f t="shared" si="263"/>
        <v>VG</v>
      </c>
    </row>
    <row r="8418" spans="1:9" x14ac:dyDescent="0.15">
      <c r="A8418" s="130">
        <v>8416</v>
      </c>
      <c r="B8418" s="130" t="s">
        <v>10366</v>
      </c>
      <c r="C8418" s="130" t="s">
        <v>12356</v>
      </c>
      <c r="D8418" s="130">
        <v>10</v>
      </c>
      <c r="E8418" s="130" t="s">
        <v>20245</v>
      </c>
      <c r="F8418" s="130">
        <v>50000</v>
      </c>
      <c r="G8418" s="130">
        <v>0</v>
      </c>
      <c r="H8418" s="130" t="str">
        <f t="shared" si="262"/>
        <v>QS-080004</v>
      </c>
      <c r="I8418" s="130" t="str">
        <f t="shared" si="263"/>
        <v>AG</v>
      </c>
    </row>
    <row r="8419" spans="1:9" x14ac:dyDescent="0.15">
      <c r="A8419" s="130">
        <v>8417</v>
      </c>
      <c r="B8419" s="130" t="s">
        <v>10367</v>
      </c>
      <c r="C8419" s="130" t="s">
        <v>20050</v>
      </c>
      <c r="D8419" s="130">
        <v>0</v>
      </c>
      <c r="E8419" s="130" t="s">
        <v>12357</v>
      </c>
      <c r="F8419" s="130">
        <v>0</v>
      </c>
      <c r="G8419" s="130">
        <v>0</v>
      </c>
      <c r="H8419" s="130" t="str">
        <f t="shared" si="262"/>
        <v>QS-080005</v>
      </c>
      <c r="I8419" s="130" t="str">
        <f t="shared" si="263"/>
        <v>AG</v>
      </c>
    </row>
    <row r="8420" spans="1:9" x14ac:dyDescent="0.15">
      <c r="A8420" s="130">
        <v>8418</v>
      </c>
      <c r="B8420" s="130" t="s">
        <v>10368</v>
      </c>
      <c r="C8420" s="130" t="s">
        <v>20246</v>
      </c>
      <c r="D8420" s="130">
        <v>100</v>
      </c>
      <c r="E8420" s="130" t="s">
        <v>12355</v>
      </c>
      <c r="F8420" s="130">
        <v>1037550</v>
      </c>
      <c r="G8420" s="130">
        <v>1115280</v>
      </c>
      <c r="H8420" s="130" t="str">
        <f t="shared" si="262"/>
        <v>QS-080006</v>
      </c>
      <c r="I8420" s="130" t="str">
        <f t="shared" si="263"/>
        <v>AG</v>
      </c>
    </row>
    <row r="8421" spans="1:9" x14ac:dyDescent="0.15">
      <c r="A8421" s="130">
        <v>8419</v>
      </c>
      <c r="B8421" s="130" t="s">
        <v>10369</v>
      </c>
      <c r="C8421" s="130" t="s">
        <v>20247</v>
      </c>
      <c r="D8421" s="130">
        <v>100</v>
      </c>
      <c r="E8421" s="130" t="s">
        <v>12368</v>
      </c>
      <c r="F8421" s="130">
        <v>1516800</v>
      </c>
      <c r="G8421" s="130">
        <v>2463320</v>
      </c>
      <c r="H8421" s="130" t="str">
        <f t="shared" si="262"/>
        <v>QS-080007</v>
      </c>
      <c r="I8421" s="130" t="str">
        <f t="shared" si="263"/>
        <v>AG</v>
      </c>
    </row>
    <row r="8422" spans="1:9" x14ac:dyDescent="0.15">
      <c r="A8422" s="130">
        <v>8420</v>
      </c>
      <c r="B8422" s="130" t="s">
        <v>10370</v>
      </c>
      <c r="C8422" s="130" t="s">
        <v>20248</v>
      </c>
      <c r="D8422" s="130">
        <v>100</v>
      </c>
      <c r="E8422" s="130" t="s">
        <v>12372</v>
      </c>
      <c r="F8422" s="130">
        <v>600000</v>
      </c>
      <c r="G8422" s="130">
        <v>410000</v>
      </c>
      <c r="H8422" s="130" t="str">
        <f t="shared" si="262"/>
        <v>QS-080008</v>
      </c>
      <c r="I8422" s="130" t="str">
        <f t="shared" si="263"/>
        <v>AG</v>
      </c>
    </row>
    <row r="8423" spans="1:9" x14ac:dyDescent="0.15">
      <c r="A8423" s="130">
        <v>8421</v>
      </c>
      <c r="B8423" s="130" t="s">
        <v>10371</v>
      </c>
      <c r="C8423" s="130" t="s">
        <v>20249</v>
      </c>
      <c r="D8423" s="130">
        <v>1</v>
      </c>
      <c r="E8423" s="130" t="s">
        <v>12688</v>
      </c>
      <c r="F8423" s="130">
        <v>337000</v>
      </c>
      <c r="G8423" s="130">
        <v>346400</v>
      </c>
      <c r="H8423" s="130" t="str">
        <f t="shared" si="262"/>
        <v>QS-080009</v>
      </c>
      <c r="I8423" s="130" t="str">
        <f t="shared" si="263"/>
        <v>AG</v>
      </c>
    </row>
    <row r="8424" spans="1:9" x14ac:dyDescent="0.15">
      <c r="A8424" s="130">
        <v>8422</v>
      </c>
      <c r="B8424" s="130" t="s">
        <v>10372</v>
      </c>
      <c r="C8424" s="130" t="s">
        <v>2262</v>
      </c>
      <c r="D8424" s="130">
        <v>60</v>
      </c>
      <c r="E8424" s="130" t="s">
        <v>12355</v>
      </c>
      <c r="F8424" s="130">
        <v>29334000</v>
      </c>
      <c r="G8424" s="130">
        <v>37572900</v>
      </c>
      <c r="H8424" s="130" t="str">
        <f t="shared" si="262"/>
        <v>QS-080010</v>
      </c>
      <c r="I8424" s="130" t="str">
        <f t="shared" si="263"/>
        <v>VG</v>
      </c>
    </row>
    <row r="8425" spans="1:9" x14ac:dyDescent="0.15">
      <c r="A8425" s="130">
        <v>8423</v>
      </c>
      <c r="B8425" s="130" t="s">
        <v>10373</v>
      </c>
      <c r="C8425" s="130" t="s">
        <v>406</v>
      </c>
      <c r="D8425" s="130">
        <v>100</v>
      </c>
      <c r="E8425" s="130" t="s">
        <v>12372</v>
      </c>
      <c r="F8425" s="130">
        <v>5529100</v>
      </c>
      <c r="G8425" s="130">
        <v>7047285</v>
      </c>
      <c r="H8425" s="130" t="str">
        <f t="shared" si="262"/>
        <v>QS-080011</v>
      </c>
      <c r="I8425" s="130" t="str">
        <f t="shared" si="263"/>
        <v>VG</v>
      </c>
    </row>
    <row r="8426" spans="1:9" x14ac:dyDescent="0.15">
      <c r="A8426" s="130">
        <v>8424</v>
      </c>
      <c r="B8426" s="130" t="s">
        <v>10374</v>
      </c>
      <c r="C8426" s="130" t="s">
        <v>2263</v>
      </c>
      <c r="D8426" s="130">
        <v>25</v>
      </c>
      <c r="E8426" s="130" t="s">
        <v>12370</v>
      </c>
      <c r="F8426" s="130">
        <v>816025</v>
      </c>
      <c r="G8426" s="130">
        <v>869825</v>
      </c>
      <c r="H8426" s="130" t="str">
        <f t="shared" si="262"/>
        <v>QS-080012</v>
      </c>
      <c r="I8426" s="130" t="str">
        <f t="shared" si="263"/>
        <v>VG</v>
      </c>
    </row>
    <row r="8427" spans="1:9" x14ac:dyDescent="0.15">
      <c r="A8427" s="130">
        <v>8425</v>
      </c>
      <c r="B8427" s="130" t="s">
        <v>10375</v>
      </c>
      <c r="C8427" s="130" t="s">
        <v>2264</v>
      </c>
      <c r="D8427" s="130">
        <v>300</v>
      </c>
      <c r="E8427" s="130" t="s">
        <v>12372</v>
      </c>
      <c r="F8427" s="130">
        <v>2014200</v>
      </c>
      <c r="G8427" s="130">
        <v>2268000</v>
      </c>
      <c r="H8427" s="130" t="str">
        <f t="shared" si="262"/>
        <v>QS-080013</v>
      </c>
      <c r="I8427" s="130" t="str">
        <f t="shared" si="263"/>
        <v>VG</v>
      </c>
    </row>
    <row r="8428" spans="1:9" x14ac:dyDescent="0.15">
      <c r="A8428" s="130">
        <v>8426</v>
      </c>
      <c r="B8428" s="130" t="s">
        <v>10376</v>
      </c>
      <c r="C8428" s="130" t="s">
        <v>20250</v>
      </c>
      <c r="D8428" s="130">
        <v>120</v>
      </c>
      <c r="E8428" s="130" t="s">
        <v>12361</v>
      </c>
      <c r="F8428" s="130">
        <v>532500</v>
      </c>
      <c r="G8428" s="130">
        <v>414000</v>
      </c>
      <c r="H8428" s="130" t="str">
        <f t="shared" si="262"/>
        <v>QS-080014</v>
      </c>
      <c r="I8428" s="130" t="str">
        <f t="shared" si="263"/>
        <v>AG</v>
      </c>
    </row>
    <row r="8429" spans="1:9" x14ac:dyDescent="0.15">
      <c r="A8429" s="130">
        <v>8427</v>
      </c>
      <c r="B8429" s="130" t="s">
        <v>10377</v>
      </c>
      <c r="C8429" s="130" t="s">
        <v>20251</v>
      </c>
      <c r="D8429" s="130">
        <v>3000</v>
      </c>
      <c r="E8429" s="130" t="s">
        <v>12372</v>
      </c>
      <c r="F8429" s="130">
        <v>7569000</v>
      </c>
      <c r="G8429" s="130">
        <v>723000</v>
      </c>
      <c r="H8429" s="130" t="str">
        <f t="shared" si="262"/>
        <v>QS-080015</v>
      </c>
      <c r="I8429" s="130" t="str">
        <f t="shared" si="263"/>
        <v>AG</v>
      </c>
    </row>
    <row r="8430" spans="1:9" x14ac:dyDescent="0.15">
      <c r="A8430" s="130">
        <v>8428</v>
      </c>
      <c r="B8430" s="130" t="s">
        <v>10378</v>
      </c>
      <c r="C8430" s="130" t="s">
        <v>81</v>
      </c>
      <c r="D8430" s="130">
        <v>30</v>
      </c>
      <c r="E8430" s="130" t="s">
        <v>12368</v>
      </c>
      <c r="F8430" s="130">
        <v>1431990</v>
      </c>
      <c r="G8430" s="130">
        <v>609960</v>
      </c>
      <c r="H8430" s="130" t="str">
        <f t="shared" si="262"/>
        <v>QS-080016</v>
      </c>
      <c r="I8430" s="130" t="str">
        <f t="shared" si="263"/>
        <v>AG</v>
      </c>
    </row>
    <row r="8431" spans="1:9" x14ac:dyDescent="0.15">
      <c r="A8431" s="130">
        <v>8429</v>
      </c>
      <c r="B8431" s="130" t="s">
        <v>10379</v>
      </c>
      <c r="C8431" s="130" t="s">
        <v>20252</v>
      </c>
      <c r="D8431" s="130">
        <v>1</v>
      </c>
      <c r="E8431" s="130" t="s">
        <v>12462</v>
      </c>
      <c r="F8431" s="130">
        <v>347330</v>
      </c>
      <c r="G8431" s="130">
        <v>654160</v>
      </c>
      <c r="H8431" s="130" t="str">
        <f t="shared" si="262"/>
        <v>QS-080017</v>
      </c>
      <c r="I8431" s="130" t="str">
        <f t="shared" si="263"/>
        <v>VG</v>
      </c>
    </row>
    <row r="8432" spans="1:9" x14ac:dyDescent="0.15">
      <c r="A8432" s="130">
        <v>8430</v>
      </c>
      <c r="B8432" s="130" t="s">
        <v>10380</v>
      </c>
      <c r="C8432" s="130" t="s">
        <v>2265</v>
      </c>
      <c r="D8432" s="130">
        <v>1</v>
      </c>
      <c r="E8432" s="130" t="s">
        <v>12361</v>
      </c>
      <c r="F8432" s="130">
        <v>13900</v>
      </c>
      <c r="G8432" s="130">
        <v>11500</v>
      </c>
      <c r="H8432" s="130" t="str">
        <f t="shared" si="262"/>
        <v>QS-080018</v>
      </c>
      <c r="I8432" s="130" t="str">
        <f t="shared" si="263"/>
        <v>VG</v>
      </c>
    </row>
    <row r="8433" spans="1:9" x14ac:dyDescent="0.15">
      <c r="A8433" s="130">
        <v>8431</v>
      </c>
      <c r="B8433" s="130" t="s">
        <v>10381</v>
      </c>
      <c r="C8433" s="130" t="s">
        <v>2266</v>
      </c>
      <c r="D8433" s="130">
        <v>1</v>
      </c>
      <c r="E8433" s="130" t="s">
        <v>12876</v>
      </c>
      <c r="F8433" s="130">
        <v>47150</v>
      </c>
      <c r="G8433" s="130">
        <v>22100</v>
      </c>
      <c r="H8433" s="130" t="str">
        <f t="shared" si="262"/>
        <v>QS-080019</v>
      </c>
      <c r="I8433" s="130" t="str">
        <f t="shared" si="263"/>
        <v>VG</v>
      </c>
    </row>
    <row r="8434" spans="1:9" x14ac:dyDescent="0.15">
      <c r="A8434" s="130">
        <v>8432</v>
      </c>
      <c r="B8434" s="130" t="s">
        <v>10382</v>
      </c>
      <c r="C8434" s="130" t="s">
        <v>1952</v>
      </c>
      <c r="D8434" s="130">
        <v>500</v>
      </c>
      <c r="E8434" s="130" t="s">
        <v>12372</v>
      </c>
      <c r="F8434" s="130">
        <v>18841</v>
      </c>
      <c r="G8434" s="130">
        <v>91620</v>
      </c>
      <c r="H8434" s="130" t="str">
        <f t="shared" si="262"/>
        <v>QS-080020</v>
      </c>
      <c r="I8434" s="130" t="str">
        <f t="shared" si="263"/>
        <v>AG</v>
      </c>
    </row>
    <row r="8435" spans="1:9" x14ac:dyDescent="0.15">
      <c r="A8435" s="130">
        <v>8433</v>
      </c>
      <c r="B8435" s="130" t="s">
        <v>10383</v>
      </c>
      <c r="C8435" s="130" t="s">
        <v>20253</v>
      </c>
      <c r="D8435" s="130">
        <v>30</v>
      </c>
      <c r="E8435" s="130" t="s">
        <v>12355</v>
      </c>
      <c r="F8435" s="130">
        <v>150000</v>
      </c>
      <c r="G8435" s="130">
        <v>90000</v>
      </c>
      <c r="H8435" s="130" t="str">
        <f t="shared" si="262"/>
        <v>QS-080021</v>
      </c>
      <c r="I8435" s="130" t="str">
        <f t="shared" si="263"/>
        <v>AG</v>
      </c>
    </row>
    <row r="8436" spans="1:9" x14ac:dyDescent="0.15">
      <c r="A8436" s="130">
        <v>8434</v>
      </c>
      <c r="B8436" s="130" t="s">
        <v>10384</v>
      </c>
      <c r="C8436" s="130" t="s">
        <v>2267</v>
      </c>
      <c r="D8436" s="130">
        <v>100</v>
      </c>
      <c r="E8436" s="130" t="s">
        <v>12355</v>
      </c>
      <c r="F8436" s="130">
        <v>2472537.7000000002</v>
      </c>
      <c r="G8436" s="130">
        <v>3530421.7</v>
      </c>
      <c r="H8436" s="130" t="str">
        <f t="shared" si="262"/>
        <v>QS-080022</v>
      </c>
      <c r="I8436" s="130" t="str">
        <f t="shared" si="263"/>
        <v>VG</v>
      </c>
    </row>
    <row r="8437" spans="1:9" x14ac:dyDescent="0.15">
      <c r="A8437" s="130">
        <v>8435</v>
      </c>
      <c r="B8437" s="130" t="s">
        <v>10385</v>
      </c>
      <c r="C8437" s="130" t="s">
        <v>20254</v>
      </c>
      <c r="D8437" s="130">
        <v>100</v>
      </c>
      <c r="E8437" s="130" t="s">
        <v>12610</v>
      </c>
      <c r="F8437" s="130">
        <v>600000</v>
      </c>
      <c r="G8437" s="130">
        <v>726600</v>
      </c>
      <c r="H8437" s="130" t="str">
        <f t="shared" si="262"/>
        <v>QS-080023</v>
      </c>
      <c r="I8437" s="130" t="str">
        <f t="shared" si="263"/>
        <v>AG</v>
      </c>
    </row>
    <row r="8438" spans="1:9" x14ac:dyDescent="0.15">
      <c r="A8438" s="130">
        <v>8436</v>
      </c>
      <c r="B8438" s="130" t="s">
        <v>10386</v>
      </c>
      <c r="C8438" s="130" t="s">
        <v>2268</v>
      </c>
      <c r="D8438" s="130">
        <v>1000</v>
      </c>
      <c r="E8438" s="130" t="s">
        <v>12610</v>
      </c>
      <c r="F8438" s="130">
        <v>6000</v>
      </c>
      <c r="G8438" s="130">
        <v>6500</v>
      </c>
      <c r="H8438" s="130" t="str">
        <f t="shared" si="262"/>
        <v>QS-080024</v>
      </c>
      <c r="I8438" s="130" t="str">
        <f t="shared" si="263"/>
        <v>VG</v>
      </c>
    </row>
    <row r="8439" spans="1:9" x14ac:dyDescent="0.15">
      <c r="A8439" s="130">
        <v>8437</v>
      </c>
      <c r="B8439" s="130" t="s">
        <v>10387</v>
      </c>
      <c r="C8439" s="130" t="s">
        <v>2269</v>
      </c>
      <c r="D8439" s="130">
        <v>300</v>
      </c>
      <c r="E8439" s="130" t="s">
        <v>12370</v>
      </c>
      <c r="F8439" s="130">
        <v>20467340</v>
      </c>
      <c r="G8439" s="130">
        <v>35163470</v>
      </c>
      <c r="H8439" s="130" t="str">
        <f t="shared" si="262"/>
        <v>QS-090001</v>
      </c>
      <c r="I8439" s="130" t="str">
        <f t="shared" si="263"/>
        <v>VG</v>
      </c>
    </row>
    <row r="8440" spans="1:9" x14ac:dyDescent="0.15">
      <c r="A8440" s="130">
        <v>8438</v>
      </c>
      <c r="B8440" s="130" t="s">
        <v>10388</v>
      </c>
      <c r="C8440" s="130" t="s">
        <v>20255</v>
      </c>
      <c r="D8440" s="130">
        <v>10</v>
      </c>
      <c r="E8440" s="130" t="s">
        <v>12372</v>
      </c>
      <c r="F8440" s="130">
        <v>196500</v>
      </c>
      <c r="G8440" s="130">
        <v>219000</v>
      </c>
      <c r="H8440" s="130" t="str">
        <f t="shared" si="262"/>
        <v>QS-090002</v>
      </c>
      <c r="I8440" s="130" t="str">
        <f t="shared" si="263"/>
        <v>AG</v>
      </c>
    </row>
    <row r="8441" spans="1:9" x14ac:dyDescent="0.15">
      <c r="A8441" s="130">
        <v>8439</v>
      </c>
      <c r="B8441" s="130" t="s">
        <v>10389</v>
      </c>
      <c r="C8441" s="130" t="s">
        <v>20256</v>
      </c>
      <c r="D8441" s="130">
        <v>100</v>
      </c>
      <c r="E8441" s="130" t="s">
        <v>12372</v>
      </c>
      <c r="F8441" s="130">
        <v>230600</v>
      </c>
      <c r="G8441" s="130">
        <v>256814</v>
      </c>
      <c r="H8441" s="130" t="str">
        <f t="shared" si="262"/>
        <v>QS-090003</v>
      </c>
      <c r="I8441" s="130" t="str">
        <f t="shared" si="263"/>
        <v>AG</v>
      </c>
    </row>
    <row r="8442" spans="1:9" x14ac:dyDescent="0.15">
      <c r="A8442" s="130">
        <v>8440</v>
      </c>
      <c r="B8442" s="130" t="s">
        <v>10390</v>
      </c>
      <c r="C8442" s="130" t="s">
        <v>2269</v>
      </c>
      <c r="D8442" s="130">
        <v>7000</v>
      </c>
      <c r="E8442" s="130" t="s">
        <v>12361</v>
      </c>
      <c r="F8442" s="130">
        <v>35948702</v>
      </c>
      <c r="G8442" s="130">
        <v>41173944</v>
      </c>
      <c r="H8442" s="130" t="str">
        <f t="shared" si="262"/>
        <v>QS-090004</v>
      </c>
      <c r="I8442" s="130" t="str">
        <f t="shared" si="263"/>
        <v>VG</v>
      </c>
    </row>
    <row r="8443" spans="1:9" x14ac:dyDescent="0.15">
      <c r="A8443" s="130">
        <v>8441</v>
      </c>
      <c r="B8443" s="130" t="s">
        <v>10391</v>
      </c>
      <c r="C8443" s="130" t="s">
        <v>1675</v>
      </c>
      <c r="D8443" s="130">
        <v>100</v>
      </c>
      <c r="E8443" s="130" t="s">
        <v>12368</v>
      </c>
      <c r="F8443" s="130">
        <v>390000</v>
      </c>
      <c r="G8443" s="130">
        <v>120000</v>
      </c>
      <c r="H8443" s="130" t="str">
        <f t="shared" si="262"/>
        <v>QS-090005</v>
      </c>
      <c r="I8443" s="130" t="str">
        <f t="shared" si="263"/>
        <v>AG</v>
      </c>
    </row>
    <row r="8444" spans="1:9" x14ac:dyDescent="0.15">
      <c r="A8444" s="130">
        <v>8442</v>
      </c>
      <c r="B8444" s="130" t="s">
        <v>10392</v>
      </c>
      <c r="C8444" s="130" t="s">
        <v>20257</v>
      </c>
      <c r="D8444" s="130">
        <v>100</v>
      </c>
      <c r="E8444" s="130" t="s">
        <v>12355</v>
      </c>
      <c r="F8444" s="130">
        <v>2180000</v>
      </c>
      <c r="G8444" s="130">
        <v>655000</v>
      </c>
      <c r="H8444" s="130" t="str">
        <f t="shared" si="262"/>
        <v>QS-090006</v>
      </c>
      <c r="I8444" s="130" t="str">
        <f t="shared" si="263"/>
        <v>AG</v>
      </c>
    </row>
    <row r="8445" spans="1:9" x14ac:dyDescent="0.15">
      <c r="A8445" s="130">
        <v>8443</v>
      </c>
      <c r="B8445" s="130" t="s">
        <v>10393</v>
      </c>
      <c r="C8445" s="130" t="s">
        <v>20178</v>
      </c>
      <c r="D8445" s="130">
        <v>100</v>
      </c>
      <c r="E8445" s="130" t="s">
        <v>12368</v>
      </c>
      <c r="F8445" s="130">
        <v>5712000</v>
      </c>
      <c r="G8445" s="130">
        <v>11365700</v>
      </c>
      <c r="H8445" s="130" t="str">
        <f t="shared" si="262"/>
        <v>QS-090007</v>
      </c>
      <c r="I8445" s="130" t="str">
        <f t="shared" si="263"/>
        <v/>
      </c>
    </row>
    <row r="8446" spans="1:9" x14ac:dyDescent="0.15">
      <c r="A8446" s="130">
        <v>8444</v>
      </c>
      <c r="B8446" s="130" t="s">
        <v>10394</v>
      </c>
      <c r="C8446" s="130" t="s">
        <v>2270</v>
      </c>
      <c r="D8446" s="130">
        <v>36</v>
      </c>
      <c r="E8446" s="130" t="s">
        <v>12355</v>
      </c>
      <c r="F8446" s="130">
        <v>8847478</v>
      </c>
      <c r="G8446" s="130">
        <v>6977528</v>
      </c>
      <c r="H8446" s="130" t="str">
        <f t="shared" si="262"/>
        <v>QS-090008</v>
      </c>
      <c r="I8446" s="130" t="str">
        <f t="shared" si="263"/>
        <v>VG</v>
      </c>
    </row>
    <row r="8447" spans="1:9" x14ac:dyDescent="0.15">
      <c r="A8447" s="130">
        <v>8445</v>
      </c>
      <c r="B8447" s="130" t="s">
        <v>10395</v>
      </c>
      <c r="C8447" s="130" t="s">
        <v>2296</v>
      </c>
      <c r="D8447" s="130">
        <v>50</v>
      </c>
      <c r="E8447" s="130" t="s">
        <v>12355</v>
      </c>
      <c r="F8447" s="130">
        <v>61408702</v>
      </c>
      <c r="G8447" s="130">
        <v>62001632.5</v>
      </c>
      <c r="H8447" s="130" t="str">
        <f t="shared" si="262"/>
        <v>QS-090009</v>
      </c>
      <c r="I8447" s="130" t="str">
        <f t="shared" si="263"/>
        <v>AG</v>
      </c>
    </row>
    <row r="8448" spans="1:9" x14ac:dyDescent="0.15">
      <c r="A8448" s="130">
        <v>8446</v>
      </c>
      <c r="B8448" s="130" t="s">
        <v>10396</v>
      </c>
      <c r="C8448" s="130" t="s">
        <v>20258</v>
      </c>
      <c r="D8448" s="130">
        <v>1</v>
      </c>
      <c r="E8448" s="130" t="s">
        <v>12446</v>
      </c>
      <c r="F8448" s="130">
        <v>1391105</v>
      </c>
      <c r="G8448" s="130">
        <v>578663</v>
      </c>
      <c r="H8448" s="130" t="str">
        <f t="shared" si="262"/>
        <v>QS-090010</v>
      </c>
      <c r="I8448" s="130" t="str">
        <f t="shared" si="263"/>
        <v>VG</v>
      </c>
    </row>
    <row r="8449" spans="1:9" x14ac:dyDescent="0.15">
      <c r="A8449" s="130">
        <v>8447</v>
      </c>
      <c r="B8449" s="130" t="s">
        <v>10397</v>
      </c>
      <c r="C8449" s="130" t="s">
        <v>20259</v>
      </c>
      <c r="D8449" s="130">
        <v>10</v>
      </c>
      <c r="E8449" s="130" t="s">
        <v>12355</v>
      </c>
      <c r="F8449" s="130">
        <v>3015781</v>
      </c>
      <c r="G8449" s="130">
        <v>3342919</v>
      </c>
      <c r="H8449" s="130" t="str">
        <f t="shared" si="262"/>
        <v>QS-090011</v>
      </c>
      <c r="I8449" s="130" t="str">
        <f t="shared" si="263"/>
        <v>AG</v>
      </c>
    </row>
    <row r="8450" spans="1:9" x14ac:dyDescent="0.15">
      <c r="A8450" s="130">
        <v>8448</v>
      </c>
      <c r="B8450" s="130" t="s">
        <v>10398</v>
      </c>
      <c r="C8450" s="130" t="s">
        <v>20260</v>
      </c>
      <c r="D8450" s="130">
        <v>30</v>
      </c>
      <c r="E8450" s="130" t="s">
        <v>12610</v>
      </c>
      <c r="F8450" s="130">
        <v>401820</v>
      </c>
      <c r="G8450" s="130">
        <v>208920</v>
      </c>
      <c r="H8450" s="130" t="str">
        <f t="shared" si="262"/>
        <v>QS-090012</v>
      </c>
      <c r="I8450" s="130" t="str">
        <f t="shared" si="263"/>
        <v>AG</v>
      </c>
    </row>
    <row r="8451" spans="1:9" x14ac:dyDescent="0.15">
      <c r="A8451" s="130">
        <v>8449</v>
      </c>
      <c r="B8451" s="130" t="s">
        <v>10399</v>
      </c>
      <c r="C8451" s="130" t="s">
        <v>20261</v>
      </c>
      <c r="D8451" s="130">
        <v>100</v>
      </c>
      <c r="E8451" s="130" t="s">
        <v>12368</v>
      </c>
      <c r="F8451" s="130">
        <v>647622</v>
      </c>
      <c r="G8451" s="130">
        <v>566900</v>
      </c>
      <c r="H8451" s="130" t="str">
        <f t="shared" si="262"/>
        <v>QS-090013</v>
      </c>
      <c r="I8451" s="130" t="str">
        <f t="shared" si="263"/>
        <v>AG</v>
      </c>
    </row>
    <row r="8452" spans="1:9" x14ac:dyDescent="0.15">
      <c r="A8452" s="130">
        <v>8450</v>
      </c>
      <c r="B8452" s="130" t="s">
        <v>10400</v>
      </c>
      <c r="C8452" s="130" t="s">
        <v>2265</v>
      </c>
      <c r="D8452" s="130">
        <v>1</v>
      </c>
      <c r="E8452" s="130" t="s">
        <v>12361</v>
      </c>
      <c r="F8452" s="130">
        <v>21250</v>
      </c>
      <c r="G8452" s="130">
        <v>11150</v>
      </c>
      <c r="H8452" s="130" t="str">
        <f t="shared" ref="H8452:H8515" si="264">LEFT(B8452,FIND("-",B8452)+6)</f>
        <v>QS-090014</v>
      </c>
      <c r="I8452" s="130" t="str">
        <f t="shared" ref="I8452:I8515" si="265">RIGHT(B8452,LEN(B8452)-FIND("-",B8452)-7)</f>
        <v>AG</v>
      </c>
    </row>
    <row r="8453" spans="1:9" x14ac:dyDescent="0.15">
      <c r="A8453" s="130">
        <v>8451</v>
      </c>
      <c r="B8453" s="130" t="s">
        <v>10401</v>
      </c>
      <c r="C8453" s="130" t="s">
        <v>20262</v>
      </c>
      <c r="D8453" s="130">
        <v>1</v>
      </c>
      <c r="E8453" s="130" t="s">
        <v>15894</v>
      </c>
      <c r="F8453" s="130">
        <v>1423782</v>
      </c>
      <c r="G8453" s="130">
        <v>1880561</v>
      </c>
      <c r="H8453" s="130" t="str">
        <f t="shared" si="264"/>
        <v>QS-090015</v>
      </c>
      <c r="I8453" s="130" t="str">
        <f t="shared" si="265"/>
        <v>AG</v>
      </c>
    </row>
    <row r="8454" spans="1:9" x14ac:dyDescent="0.15">
      <c r="A8454" s="130">
        <v>8452</v>
      </c>
      <c r="B8454" s="130" t="s">
        <v>10402</v>
      </c>
      <c r="C8454" s="130" t="s">
        <v>13601</v>
      </c>
      <c r="D8454" s="130">
        <v>100</v>
      </c>
      <c r="E8454" s="130" t="s">
        <v>13349</v>
      </c>
      <c r="F8454" s="130">
        <v>62014</v>
      </c>
      <c r="G8454" s="130">
        <v>65824</v>
      </c>
      <c r="H8454" s="130" t="str">
        <f t="shared" si="264"/>
        <v>QS-090016</v>
      </c>
      <c r="I8454" s="130" t="str">
        <f t="shared" si="265"/>
        <v>AG</v>
      </c>
    </row>
    <row r="8455" spans="1:9" x14ac:dyDescent="0.15">
      <c r="A8455" s="130">
        <v>8453</v>
      </c>
      <c r="B8455" s="130" t="s">
        <v>10403</v>
      </c>
      <c r="C8455" s="130" t="s">
        <v>20263</v>
      </c>
      <c r="D8455" s="130">
        <v>100</v>
      </c>
      <c r="E8455" s="130" t="s">
        <v>12355</v>
      </c>
      <c r="F8455" s="130">
        <v>424400</v>
      </c>
      <c r="G8455" s="130">
        <v>164880</v>
      </c>
      <c r="H8455" s="130" t="str">
        <f t="shared" si="264"/>
        <v>QS-090017</v>
      </c>
      <c r="I8455" s="130" t="str">
        <f t="shared" si="265"/>
        <v>AG</v>
      </c>
    </row>
    <row r="8456" spans="1:9" x14ac:dyDescent="0.15">
      <c r="A8456" s="130">
        <v>8454</v>
      </c>
      <c r="B8456" s="130" t="s">
        <v>10404</v>
      </c>
      <c r="C8456" s="130" t="s">
        <v>20264</v>
      </c>
      <c r="D8456" s="130">
        <v>100</v>
      </c>
      <c r="E8456" s="130" t="s">
        <v>12355</v>
      </c>
      <c r="F8456" s="130">
        <v>581680.19999999995</v>
      </c>
      <c r="G8456" s="130">
        <v>473850</v>
      </c>
      <c r="H8456" s="130" t="str">
        <f t="shared" si="264"/>
        <v>QS-090018</v>
      </c>
      <c r="I8456" s="130" t="str">
        <f t="shared" si="265"/>
        <v>AG</v>
      </c>
    </row>
    <row r="8457" spans="1:9" x14ac:dyDescent="0.15">
      <c r="A8457" s="130">
        <v>8455</v>
      </c>
      <c r="B8457" s="130" t="s">
        <v>10405</v>
      </c>
      <c r="C8457" s="130" t="s">
        <v>2271</v>
      </c>
      <c r="D8457" s="130">
        <v>3.6</v>
      </c>
      <c r="E8457" s="130" t="s">
        <v>12355</v>
      </c>
      <c r="F8457" s="130">
        <v>393930</v>
      </c>
      <c r="G8457" s="130">
        <v>393930</v>
      </c>
      <c r="H8457" s="130" t="str">
        <f t="shared" si="264"/>
        <v>QS-090019</v>
      </c>
      <c r="I8457" s="130" t="str">
        <f t="shared" si="265"/>
        <v>VG</v>
      </c>
    </row>
    <row r="8458" spans="1:9" x14ac:dyDescent="0.15">
      <c r="A8458" s="130">
        <v>8456</v>
      </c>
      <c r="B8458" s="130" t="s">
        <v>10406</v>
      </c>
      <c r="C8458" s="130" t="s">
        <v>2272</v>
      </c>
      <c r="D8458" s="130">
        <v>600000</v>
      </c>
      <c r="E8458" s="130" t="s">
        <v>12372</v>
      </c>
      <c r="F8458" s="130">
        <v>980000</v>
      </c>
      <c r="G8458" s="130">
        <v>1350000</v>
      </c>
      <c r="H8458" s="130" t="str">
        <f t="shared" si="264"/>
        <v>QS-090020</v>
      </c>
      <c r="I8458" s="130" t="str">
        <f t="shared" si="265"/>
        <v>VG</v>
      </c>
    </row>
    <row r="8459" spans="1:9" x14ac:dyDescent="0.15">
      <c r="A8459" s="130">
        <v>8457</v>
      </c>
      <c r="B8459" s="130" t="s">
        <v>10407</v>
      </c>
      <c r="C8459" s="130" t="s">
        <v>20265</v>
      </c>
      <c r="D8459" s="130">
        <v>300</v>
      </c>
      <c r="E8459" s="130" t="s">
        <v>12361</v>
      </c>
      <c r="F8459" s="130">
        <v>50903.839999999997</v>
      </c>
      <c r="G8459" s="130">
        <v>52226</v>
      </c>
      <c r="H8459" s="130" t="str">
        <f t="shared" si="264"/>
        <v>QS-090021</v>
      </c>
      <c r="I8459" s="130" t="str">
        <f t="shared" si="265"/>
        <v>AG</v>
      </c>
    </row>
    <row r="8460" spans="1:9" x14ac:dyDescent="0.15">
      <c r="A8460" s="130">
        <v>8458</v>
      </c>
      <c r="B8460" s="130" t="s">
        <v>10408</v>
      </c>
      <c r="C8460" s="130" t="s">
        <v>20266</v>
      </c>
      <c r="D8460" s="130">
        <v>100</v>
      </c>
      <c r="E8460" s="130" t="s">
        <v>12616</v>
      </c>
      <c r="F8460" s="130">
        <v>360000</v>
      </c>
      <c r="G8460" s="130">
        <v>50000</v>
      </c>
      <c r="H8460" s="130" t="str">
        <f t="shared" si="264"/>
        <v>QS-090022</v>
      </c>
      <c r="I8460" s="130" t="str">
        <f t="shared" si="265"/>
        <v>AG</v>
      </c>
    </row>
    <row r="8461" spans="1:9" x14ac:dyDescent="0.15">
      <c r="A8461" s="130">
        <v>8459</v>
      </c>
      <c r="B8461" s="130" t="s">
        <v>10409</v>
      </c>
      <c r="C8461" s="130" t="s">
        <v>412</v>
      </c>
      <c r="D8461" s="130">
        <v>100</v>
      </c>
      <c r="E8461" s="130" t="s">
        <v>12368</v>
      </c>
      <c r="F8461" s="130">
        <v>635483.4</v>
      </c>
      <c r="G8461" s="130">
        <v>360000</v>
      </c>
      <c r="H8461" s="130" t="str">
        <f t="shared" si="264"/>
        <v>QS-090023</v>
      </c>
      <c r="I8461" s="130" t="str">
        <f t="shared" si="265"/>
        <v>VG</v>
      </c>
    </row>
    <row r="8462" spans="1:9" x14ac:dyDescent="0.15">
      <c r="A8462" s="130">
        <v>8460</v>
      </c>
      <c r="B8462" s="130" t="s">
        <v>10410</v>
      </c>
      <c r="C8462" s="130" t="s">
        <v>2273</v>
      </c>
      <c r="D8462" s="130">
        <v>30</v>
      </c>
      <c r="E8462" s="130" t="s">
        <v>14632</v>
      </c>
      <c r="F8462" s="130">
        <v>38116000</v>
      </c>
      <c r="G8462" s="130">
        <v>372337800</v>
      </c>
      <c r="H8462" s="130" t="str">
        <f t="shared" si="264"/>
        <v>QS-090024</v>
      </c>
      <c r="I8462" s="130" t="str">
        <f t="shared" si="265"/>
        <v>VG</v>
      </c>
    </row>
    <row r="8463" spans="1:9" x14ac:dyDescent="0.15">
      <c r="A8463" s="130">
        <v>8461</v>
      </c>
      <c r="B8463" s="130" t="s">
        <v>10411</v>
      </c>
      <c r="C8463" s="130" t="s">
        <v>2274</v>
      </c>
      <c r="D8463" s="130">
        <v>100</v>
      </c>
      <c r="E8463" s="130" t="s">
        <v>12372</v>
      </c>
      <c r="F8463" s="130">
        <v>1009625</v>
      </c>
      <c r="G8463" s="130">
        <v>875475</v>
      </c>
      <c r="H8463" s="130" t="str">
        <f t="shared" si="264"/>
        <v>QS-090025</v>
      </c>
      <c r="I8463" s="130" t="str">
        <f t="shared" si="265"/>
        <v>VG</v>
      </c>
    </row>
    <row r="8464" spans="1:9" x14ac:dyDescent="0.15">
      <c r="A8464" s="130">
        <v>8462</v>
      </c>
      <c r="B8464" s="130" t="s">
        <v>10412</v>
      </c>
      <c r="C8464" s="130" t="s">
        <v>20267</v>
      </c>
      <c r="D8464" s="130">
        <v>100</v>
      </c>
      <c r="E8464" s="130" t="s">
        <v>12355</v>
      </c>
      <c r="F8464" s="130">
        <v>1151931</v>
      </c>
      <c r="G8464" s="130">
        <v>879000</v>
      </c>
      <c r="H8464" s="130" t="str">
        <f t="shared" si="264"/>
        <v>QS-090026</v>
      </c>
      <c r="I8464" s="130" t="str">
        <f t="shared" si="265"/>
        <v>AG</v>
      </c>
    </row>
    <row r="8465" spans="1:9" x14ac:dyDescent="0.15">
      <c r="A8465" s="130">
        <v>8463</v>
      </c>
      <c r="B8465" s="130" t="s">
        <v>10413</v>
      </c>
      <c r="C8465" s="130" t="s">
        <v>20268</v>
      </c>
      <c r="D8465" s="130">
        <v>100</v>
      </c>
      <c r="E8465" s="130" t="s">
        <v>12372</v>
      </c>
      <c r="F8465" s="130">
        <v>1278500</v>
      </c>
      <c r="G8465" s="130">
        <v>2592600</v>
      </c>
      <c r="H8465" s="130" t="str">
        <f t="shared" si="264"/>
        <v>QS-090027</v>
      </c>
      <c r="I8465" s="130" t="str">
        <f t="shared" si="265"/>
        <v>AG</v>
      </c>
    </row>
    <row r="8466" spans="1:9" x14ac:dyDescent="0.15">
      <c r="A8466" s="130">
        <v>8464</v>
      </c>
      <c r="B8466" s="130" t="s">
        <v>10414</v>
      </c>
      <c r="C8466" s="130" t="s">
        <v>12019</v>
      </c>
      <c r="D8466" s="130">
        <v>10</v>
      </c>
      <c r="E8466" s="130" t="s">
        <v>12403</v>
      </c>
      <c r="F8466" s="130">
        <v>2745250</v>
      </c>
      <c r="G8466" s="130">
        <v>2905626</v>
      </c>
      <c r="H8466" s="130" t="str">
        <f t="shared" si="264"/>
        <v>QS-090028</v>
      </c>
      <c r="I8466" s="130" t="str">
        <f t="shared" si="265"/>
        <v>AG</v>
      </c>
    </row>
    <row r="8467" spans="1:9" x14ac:dyDescent="0.15">
      <c r="A8467" s="130">
        <v>8465</v>
      </c>
      <c r="B8467" s="130" t="s">
        <v>10415</v>
      </c>
      <c r="C8467" s="130" t="s">
        <v>20269</v>
      </c>
      <c r="D8467" s="130">
        <v>100</v>
      </c>
      <c r="E8467" s="130" t="s">
        <v>12372</v>
      </c>
      <c r="F8467" s="130">
        <v>311300</v>
      </c>
      <c r="G8467" s="130">
        <v>244300</v>
      </c>
      <c r="H8467" s="130" t="str">
        <f t="shared" si="264"/>
        <v>QS-090029</v>
      </c>
      <c r="I8467" s="130" t="str">
        <f t="shared" si="265"/>
        <v>AG</v>
      </c>
    </row>
    <row r="8468" spans="1:9" x14ac:dyDescent="0.15">
      <c r="A8468" s="130">
        <v>8466</v>
      </c>
      <c r="B8468" s="130" t="s">
        <v>10416</v>
      </c>
      <c r="C8468" s="130" t="s">
        <v>412</v>
      </c>
      <c r="D8468" s="130">
        <v>100</v>
      </c>
      <c r="E8468" s="130" t="s">
        <v>12372</v>
      </c>
      <c r="F8468" s="130">
        <v>579700</v>
      </c>
      <c r="G8468" s="130">
        <v>552000</v>
      </c>
      <c r="H8468" s="130" t="str">
        <f t="shared" si="264"/>
        <v>QS-090030</v>
      </c>
      <c r="I8468" s="130" t="str">
        <f t="shared" si="265"/>
        <v>VG</v>
      </c>
    </row>
    <row r="8469" spans="1:9" x14ac:dyDescent="0.15">
      <c r="A8469" s="130">
        <v>8467</v>
      </c>
      <c r="B8469" s="130" t="s">
        <v>10417</v>
      </c>
      <c r="C8469" s="130" t="s">
        <v>1656</v>
      </c>
      <c r="D8469" s="130">
        <v>1000</v>
      </c>
      <c r="E8469" s="130" t="s">
        <v>12355</v>
      </c>
      <c r="F8469" s="130">
        <v>14600000</v>
      </c>
      <c r="G8469" s="130">
        <v>17200000</v>
      </c>
      <c r="H8469" s="130" t="str">
        <f t="shared" si="264"/>
        <v>QS-090031</v>
      </c>
      <c r="I8469" s="130" t="str">
        <f t="shared" si="265"/>
        <v>VG</v>
      </c>
    </row>
    <row r="8470" spans="1:9" x14ac:dyDescent="0.15">
      <c r="A8470" s="130">
        <v>8468</v>
      </c>
      <c r="B8470" s="130" t="s">
        <v>10418</v>
      </c>
      <c r="C8470" s="130" t="s">
        <v>20270</v>
      </c>
      <c r="D8470" s="130">
        <v>10</v>
      </c>
      <c r="E8470" s="130" t="s">
        <v>12372</v>
      </c>
      <c r="F8470" s="130">
        <v>147476</v>
      </c>
      <c r="G8470" s="130">
        <v>94819</v>
      </c>
      <c r="H8470" s="130" t="str">
        <f t="shared" si="264"/>
        <v>QS-090032</v>
      </c>
      <c r="I8470" s="130" t="str">
        <f t="shared" si="265"/>
        <v>AG</v>
      </c>
    </row>
    <row r="8471" spans="1:9" x14ac:dyDescent="0.15">
      <c r="A8471" s="130">
        <v>8469</v>
      </c>
      <c r="B8471" s="130" t="s">
        <v>10419</v>
      </c>
      <c r="C8471" s="130" t="s">
        <v>20271</v>
      </c>
      <c r="D8471" s="130">
        <v>1</v>
      </c>
      <c r="E8471" s="130" t="s">
        <v>12446</v>
      </c>
      <c r="F8471" s="130">
        <v>2640000</v>
      </c>
      <c r="G8471" s="130">
        <v>10860000</v>
      </c>
      <c r="H8471" s="130" t="str">
        <f t="shared" si="264"/>
        <v>QS-090033</v>
      </c>
      <c r="I8471" s="130" t="str">
        <f t="shared" si="265"/>
        <v>AG</v>
      </c>
    </row>
    <row r="8472" spans="1:9" x14ac:dyDescent="0.15">
      <c r="A8472" s="130">
        <v>8470</v>
      </c>
      <c r="B8472" s="130" t="s">
        <v>10420</v>
      </c>
      <c r="C8472" s="130" t="s">
        <v>20272</v>
      </c>
      <c r="D8472" s="130">
        <v>100</v>
      </c>
      <c r="E8472" s="130" t="s">
        <v>12355</v>
      </c>
      <c r="F8472" s="130">
        <v>1159852</v>
      </c>
      <c r="G8472" s="130">
        <v>300519</v>
      </c>
      <c r="H8472" s="130" t="str">
        <f t="shared" si="264"/>
        <v>QS-090034</v>
      </c>
      <c r="I8472" s="130" t="str">
        <f t="shared" si="265"/>
        <v>AG</v>
      </c>
    </row>
    <row r="8473" spans="1:9" x14ac:dyDescent="0.15">
      <c r="A8473" s="130">
        <v>8471</v>
      </c>
      <c r="B8473" s="130" t="s">
        <v>10421</v>
      </c>
      <c r="C8473" s="130" t="s">
        <v>2275</v>
      </c>
      <c r="D8473" s="130">
        <v>400</v>
      </c>
      <c r="E8473" s="130" t="s">
        <v>12372</v>
      </c>
      <c r="F8473" s="130">
        <v>7015828</v>
      </c>
      <c r="G8473" s="130">
        <v>8750434.4000000004</v>
      </c>
      <c r="H8473" s="130" t="str">
        <f t="shared" si="264"/>
        <v>QS-090035</v>
      </c>
      <c r="I8473" s="130" t="str">
        <f t="shared" si="265"/>
        <v>VG</v>
      </c>
    </row>
    <row r="8474" spans="1:9" x14ac:dyDescent="0.15">
      <c r="A8474" s="130">
        <v>8472</v>
      </c>
      <c r="B8474" s="130" t="s">
        <v>10422</v>
      </c>
      <c r="C8474" s="130" t="s">
        <v>20273</v>
      </c>
      <c r="D8474" s="130">
        <v>100</v>
      </c>
      <c r="E8474" s="130" t="s">
        <v>12355</v>
      </c>
      <c r="F8474" s="130">
        <v>41508</v>
      </c>
      <c r="G8474" s="130">
        <v>38636</v>
      </c>
      <c r="H8474" s="130" t="str">
        <f t="shared" si="264"/>
        <v>QS-090036</v>
      </c>
      <c r="I8474" s="130" t="str">
        <f t="shared" si="265"/>
        <v>AG</v>
      </c>
    </row>
    <row r="8475" spans="1:9" x14ac:dyDescent="0.15">
      <c r="A8475" s="130">
        <v>8473</v>
      </c>
      <c r="B8475" s="130" t="s">
        <v>10423</v>
      </c>
      <c r="C8475" s="130" t="s">
        <v>2276</v>
      </c>
      <c r="D8475" s="130">
        <v>200</v>
      </c>
      <c r="E8475" s="130" t="s">
        <v>13533</v>
      </c>
      <c r="F8475" s="130">
        <v>34720</v>
      </c>
      <c r="G8475" s="130">
        <v>55074</v>
      </c>
      <c r="H8475" s="130" t="str">
        <f t="shared" si="264"/>
        <v>QS-090037</v>
      </c>
      <c r="I8475" s="130" t="str">
        <f t="shared" si="265"/>
        <v>VG</v>
      </c>
    </row>
    <row r="8476" spans="1:9" x14ac:dyDescent="0.15">
      <c r="A8476" s="130">
        <v>8474</v>
      </c>
      <c r="B8476" s="130" t="s">
        <v>10424</v>
      </c>
      <c r="C8476" s="130" t="s">
        <v>17231</v>
      </c>
      <c r="D8476" s="130">
        <v>100</v>
      </c>
      <c r="E8476" s="130" t="s">
        <v>12372</v>
      </c>
      <c r="F8476" s="130">
        <v>1596015</v>
      </c>
      <c r="G8476" s="130">
        <v>1751155</v>
      </c>
      <c r="H8476" s="130" t="str">
        <f t="shared" si="264"/>
        <v>QS-090038</v>
      </c>
      <c r="I8476" s="130" t="str">
        <f t="shared" si="265"/>
        <v>AG</v>
      </c>
    </row>
    <row r="8477" spans="1:9" x14ac:dyDescent="0.15">
      <c r="A8477" s="130">
        <v>8475</v>
      </c>
      <c r="B8477" s="130" t="s">
        <v>10425</v>
      </c>
      <c r="C8477" s="130" t="s">
        <v>20274</v>
      </c>
      <c r="D8477" s="130">
        <v>1</v>
      </c>
      <c r="E8477" s="130" t="s">
        <v>12382</v>
      </c>
      <c r="F8477" s="130">
        <v>66193150</v>
      </c>
      <c r="G8477" s="130">
        <v>187500000</v>
      </c>
      <c r="H8477" s="130" t="str">
        <f t="shared" si="264"/>
        <v>QS-090039</v>
      </c>
      <c r="I8477" s="130" t="str">
        <f t="shared" si="265"/>
        <v>AG</v>
      </c>
    </row>
    <row r="8478" spans="1:9" x14ac:dyDescent="0.15">
      <c r="A8478" s="130">
        <v>8476</v>
      </c>
      <c r="B8478" s="130" t="s">
        <v>10426</v>
      </c>
      <c r="C8478" s="130" t="s">
        <v>2277</v>
      </c>
      <c r="D8478" s="130">
        <v>100</v>
      </c>
      <c r="E8478" s="130" t="s">
        <v>12355</v>
      </c>
      <c r="F8478" s="130">
        <v>831500</v>
      </c>
      <c r="G8478" s="130">
        <v>908211.44</v>
      </c>
      <c r="H8478" s="130" t="str">
        <f t="shared" si="264"/>
        <v>QS-090040</v>
      </c>
      <c r="I8478" s="130" t="str">
        <f t="shared" si="265"/>
        <v>VG</v>
      </c>
    </row>
    <row r="8479" spans="1:9" x14ac:dyDescent="0.15">
      <c r="A8479" s="130">
        <v>8477</v>
      </c>
      <c r="B8479" s="130" t="s">
        <v>10427</v>
      </c>
      <c r="C8479" s="130" t="s">
        <v>20275</v>
      </c>
      <c r="D8479" s="130">
        <v>1000</v>
      </c>
      <c r="E8479" s="130" t="s">
        <v>12361</v>
      </c>
      <c r="F8479" s="130">
        <v>28409610</v>
      </c>
      <c r="G8479" s="130">
        <v>44400060</v>
      </c>
      <c r="H8479" s="130" t="str">
        <f t="shared" si="264"/>
        <v>QS-100001</v>
      </c>
      <c r="I8479" s="130" t="str">
        <f t="shared" si="265"/>
        <v>AG</v>
      </c>
    </row>
    <row r="8480" spans="1:9" x14ac:dyDescent="0.15">
      <c r="A8480" s="130">
        <v>8478</v>
      </c>
      <c r="B8480" s="130" t="s">
        <v>10428</v>
      </c>
      <c r="C8480" s="130" t="s">
        <v>20276</v>
      </c>
      <c r="D8480" s="130">
        <v>1</v>
      </c>
      <c r="E8480" s="130" t="s">
        <v>12446</v>
      </c>
      <c r="F8480" s="130">
        <v>227365.1</v>
      </c>
      <c r="G8480" s="130">
        <v>292612.09000000003</v>
      </c>
      <c r="H8480" s="130" t="str">
        <f t="shared" si="264"/>
        <v>QS-100002</v>
      </c>
      <c r="I8480" s="130" t="str">
        <f t="shared" si="265"/>
        <v>AG</v>
      </c>
    </row>
    <row r="8481" spans="1:9" x14ac:dyDescent="0.15">
      <c r="A8481" s="130">
        <v>8479</v>
      </c>
      <c r="B8481" s="130" t="s">
        <v>10429</v>
      </c>
      <c r="C8481" s="130" t="s">
        <v>1827</v>
      </c>
      <c r="D8481" s="130">
        <v>100</v>
      </c>
      <c r="E8481" s="130" t="s">
        <v>12361</v>
      </c>
      <c r="F8481" s="130">
        <v>1725927</v>
      </c>
      <c r="G8481" s="130">
        <v>1276603</v>
      </c>
      <c r="H8481" s="130" t="str">
        <f t="shared" si="264"/>
        <v>QS-100003</v>
      </c>
      <c r="I8481" s="130" t="str">
        <f t="shared" si="265"/>
        <v>AG</v>
      </c>
    </row>
    <row r="8482" spans="1:9" x14ac:dyDescent="0.15">
      <c r="A8482" s="130">
        <v>8480</v>
      </c>
      <c r="B8482" s="130" t="s">
        <v>10430</v>
      </c>
      <c r="C8482" s="130" t="s">
        <v>2278</v>
      </c>
      <c r="D8482" s="130">
        <v>100</v>
      </c>
      <c r="E8482" s="130" t="s">
        <v>13349</v>
      </c>
      <c r="F8482" s="130">
        <v>42964</v>
      </c>
      <c r="G8482" s="130">
        <v>48679</v>
      </c>
      <c r="H8482" s="130" t="str">
        <f t="shared" si="264"/>
        <v>QS-100004</v>
      </c>
      <c r="I8482" s="130" t="str">
        <f t="shared" si="265"/>
        <v>VG</v>
      </c>
    </row>
    <row r="8483" spans="1:9" x14ac:dyDescent="0.15">
      <c r="A8483" s="130">
        <v>8481</v>
      </c>
      <c r="B8483" s="130" t="s">
        <v>24262</v>
      </c>
      <c r="C8483" s="130" t="s">
        <v>2279</v>
      </c>
      <c r="D8483" s="130">
        <v>1</v>
      </c>
      <c r="E8483" s="130" t="s">
        <v>12361</v>
      </c>
      <c r="F8483" s="130">
        <v>13600.68</v>
      </c>
      <c r="G8483" s="130">
        <v>12100.28</v>
      </c>
      <c r="H8483" s="130" t="str">
        <f t="shared" si="264"/>
        <v>QS-100005</v>
      </c>
      <c r="I8483" s="130" t="str">
        <f t="shared" si="265"/>
        <v>VG</v>
      </c>
    </row>
    <row r="8484" spans="1:9" x14ac:dyDescent="0.15">
      <c r="A8484" s="130">
        <v>8482</v>
      </c>
      <c r="B8484" s="130" t="s">
        <v>24263</v>
      </c>
      <c r="C8484" s="130" t="s">
        <v>2280</v>
      </c>
      <c r="D8484" s="130">
        <v>1000</v>
      </c>
      <c r="E8484" s="130" t="s">
        <v>12372</v>
      </c>
      <c r="F8484" s="130">
        <v>0</v>
      </c>
      <c r="G8484" s="130">
        <v>0</v>
      </c>
      <c r="H8484" s="130" t="str">
        <f t="shared" si="264"/>
        <v>QS-100006</v>
      </c>
      <c r="I8484" s="130" t="str">
        <f t="shared" si="265"/>
        <v>VG</v>
      </c>
    </row>
    <row r="8485" spans="1:9" x14ac:dyDescent="0.15">
      <c r="A8485" s="130">
        <v>8483</v>
      </c>
      <c r="B8485" s="130" t="s">
        <v>10431</v>
      </c>
      <c r="C8485" s="130" t="s">
        <v>20277</v>
      </c>
      <c r="D8485" s="130">
        <v>100</v>
      </c>
      <c r="E8485" s="130" t="s">
        <v>12355</v>
      </c>
      <c r="F8485" s="130">
        <v>5051200</v>
      </c>
      <c r="G8485" s="130">
        <v>909200</v>
      </c>
      <c r="H8485" s="130" t="str">
        <f t="shared" si="264"/>
        <v>QS-100007</v>
      </c>
      <c r="I8485" s="130" t="str">
        <f t="shared" si="265"/>
        <v>AG</v>
      </c>
    </row>
    <row r="8486" spans="1:9" x14ac:dyDescent="0.15">
      <c r="A8486" s="130">
        <v>8484</v>
      </c>
      <c r="B8486" s="130" t="s">
        <v>24264</v>
      </c>
      <c r="C8486" s="130" t="s">
        <v>2281</v>
      </c>
      <c r="D8486" s="130">
        <v>100</v>
      </c>
      <c r="E8486" s="130" t="s">
        <v>12368</v>
      </c>
      <c r="F8486" s="130">
        <v>278218</v>
      </c>
      <c r="G8486" s="130">
        <v>483954</v>
      </c>
      <c r="H8486" s="130" t="str">
        <f t="shared" si="264"/>
        <v>QS-100008</v>
      </c>
      <c r="I8486" s="130" t="str">
        <f t="shared" si="265"/>
        <v>VG</v>
      </c>
    </row>
    <row r="8487" spans="1:9" x14ac:dyDescent="0.15">
      <c r="A8487" s="130">
        <v>8485</v>
      </c>
      <c r="B8487" s="130" t="s">
        <v>10432</v>
      </c>
      <c r="C8487" s="130" t="s">
        <v>2282</v>
      </c>
      <c r="D8487" s="130">
        <v>1</v>
      </c>
      <c r="E8487" s="130" t="s">
        <v>16626</v>
      </c>
      <c r="F8487" s="130">
        <v>238000</v>
      </c>
      <c r="G8487" s="130">
        <v>182000</v>
      </c>
      <c r="H8487" s="130" t="str">
        <f t="shared" si="264"/>
        <v>QS-100009</v>
      </c>
      <c r="I8487" s="130" t="str">
        <f t="shared" si="265"/>
        <v>VG</v>
      </c>
    </row>
    <row r="8488" spans="1:9" x14ac:dyDescent="0.15">
      <c r="A8488" s="130">
        <v>8486</v>
      </c>
      <c r="B8488" s="130" t="s">
        <v>10433</v>
      </c>
      <c r="C8488" s="130" t="s">
        <v>20278</v>
      </c>
      <c r="D8488" s="130">
        <v>109.099999999999</v>
      </c>
      <c r="E8488" s="130" t="s">
        <v>12372</v>
      </c>
      <c r="F8488" s="130">
        <v>1452354.33</v>
      </c>
      <c r="G8488" s="130">
        <v>2463193.5</v>
      </c>
      <c r="H8488" s="130" t="str">
        <f t="shared" si="264"/>
        <v>QS-100010</v>
      </c>
      <c r="I8488" s="130" t="str">
        <f t="shared" si="265"/>
        <v>AG</v>
      </c>
    </row>
    <row r="8489" spans="1:9" x14ac:dyDescent="0.15">
      <c r="A8489" s="130">
        <v>8487</v>
      </c>
      <c r="B8489" s="130" t="s">
        <v>10434</v>
      </c>
      <c r="C8489" s="130" t="s">
        <v>20279</v>
      </c>
      <c r="D8489" s="130">
        <v>100</v>
      </c>
      <c r="E8489" s="130" t="s">
        <v>12361</v>
      </c>
      <c r="F8489" s="130">
        <v>1897300</v>
      </c>
      <c r="G8489" s="130">
        <v>2008020</v>
      </c>
      <c r="H8489" s="130" t="str">
        <f t="shared" si="264"/>
        <v>QS-100011</v>
      </c>
      <c r="I8489" s="130" t="str">
        <f t="shared" si="265"/>
        <v>AG</v>
      </c>
    </row>
    <row r="8490" spans="1:9" x14ac:dyDescent="0.15">
      <c r="A8490" s="130">
        <v>8488</v>
      </c>
      <c r="B8490" s="130" t="s">
        <v>10435</v>
      </c>
      <c r="C8490" s="130" t="s">
        <v>20280</v>
      </c>
      <c r="D8490" s="130">
        <v>100</v>
      </c>
      <c r="E8490" s="130" t="s">
        <v>12370</v>
      </c>
      <c r="F8490" s="130">
        <v>23933600</v>
      </c>
      <c r="G8490" s="130">
        <v>34527600</v>
      </c>
      <c r="H8490" s="130" t="str">
        <f t="shared" si="264"/>
        <v>QS-100012</v>
      </c>
      <c r="I8490" s="130" t="str">
        <f t="shared" si="265"/>
        <v>AG</v>
      </c>
    </row>
    <row r="8491" spans="1:9" x14ac:dyDescent="0.15">
      <c r="A8491" s="130">
        <v>8489</v>
      </c>
      <c r="B8491" s="130" t="s">
        <v>10436</v>
      </c>
      <c r="C8491" s="130" t="s">
        <v>13696</v>
      </c>
      <c r="D8491" s="130">
        <v>1</v>
      </c>
      <c r="E8491" s="130" t="s">
        <v>12403</v>
      </c>
      <c r="F8491" s="130">
        <v>22000000</v>
      </c>
      <c r="G8491" s="130">
        <v>46000000</v>
      </c>
      <c r="H8491" s="130" t="str">
        <f t="shared" si="264"/>
        <v>QS-100013</v>
      </c>
      <c r="I8491" s="130" t="str">
        <f t="shared" si="265"/>
        <v>AG</v>
      </c>
    </row>
    <row r="8492" spans="1:9" x14ac:dyDescent="0.15">
      <c r="A8492" s="130">
        <v>8490</v>
      </c>
      <c r="B8492" s="130" t="s">
        <v>24265</v>
      </c>
      <c r="C8492" s="130" t="s">
        <v>2283</v>
      </c>
      <c r="D8492" s="130">
        <v>1</v>
      </c>
      <c r="E8492" s="130" t="s">
        <v>12370</v>
      </c>
      <c r="F8492" s="130">
        <v>4800</v>
      </c>
      <c r="G8492" s="130">
        <v>2650</v>
      </c>
      <c r="H8492" s="130" t="str">
        <f t="shared" si="264"/>
        <v>QS-100014</v>
      </c>
      <c r="I8492" s="130" t="str">
        <f t="shared" si="265"/>
        <v>VG</v>
      </c>
    </row>
    <row r="8493" spans="1:9" x14ac:dyDescent="0.15">
      <c r="A8493" s="130">
        <v>8491</v>
      </c>
      <c r="B8493" s="130" t="s">
        <v>10437</v>
      </c>
      <c r="C8493" s="130" t="s">
        <v>20281</v>
      </c>
      <c r="D8493" s="130">
        <v>100</v>
      </c>
      <c r="E8493" s="130" t="s">
        <v>12361</v>
      </c>
      <c r="F8493" s="130">
        <v>1134835.5</v>
      </c>
      <c r="G8493" s="130">
        <v>3560000</v>
      </c>
      <c r="H8493" s="130" t="str">
        <f t="shared" si="264"/>
        <v>QS-100015</v>
      </c>
      <c r="I8493" s="130" t="str">
        <f t="shared" si="265"/>
        <v>AG</v>
      </c>
    </row>
    <row r="8494" spans="1:9" x14ac:dyDescent="0.15">
      <c r="A8494" s="130">
        <v>8492</v>
      </c>
      <c r="B8494" s="130" t="s">
        <v>10438</v>
      </c>
      <c r="C8494" s="130" t="s">
        <v>20282</v>
      </c>
      <c r="D8494" s="130">
        <v>1</v>
      </c>
      <c r="E8494" s="130" t="s">
        <v>12446</v>
      </c>
      <c r="F8494" s="130">
        <v>1974542</v>
      </c>
      <c r="G8494" s="130">
        <v>2197579</v>
      </c>
      <c r="H8494" s="130" t="str">
        <f t="shared" si="264"/>
        <v>QS-100016</v>
      </c>
      <c r="I8494" s="130" t="str">
        <f t="shared" si="265"/>
        <v>AG</v>
      </c>
    </row>
    <row r="8495" spans="1:9" x14ac:dyDescent="0.15">
      <c r="A8495" s="130">
        <v>8493</v>
      </c>
      <c r="B8495" s="130" t="s">
        <v>10439</v>
      </c>
      <c r="C8495" s="130" t="s">
        <v>19701</v>
      </c>
      <c r="D8495" s="130">
        <v>100</v>
      </c>
      <c r="E8495" s="130" t="s">
        <v>12355</v>
      </c>
      <c r="F8495" s="130">
        <v>1373883</v>
      </c>
      <c r="G8495" s="130">
        <v>2192046</v>
      </c>
      <c r="H8495" s="130" t="str">
        <f t="shared" si="264"/>
        <v>QS-100017</v>
      </c>
      <c r="I8495" s="130" t="str">
        <f t="shared" si="265"/>
        <v>AG</v>
      </c>
    </row>
    <row r="8496" spans="1:9" x14ac:dyDescent="0.15">
      <c r="A8496" s="130">
        <v>8494</v>
      </c>
      <c r="B8496" s="130" t="s">
        <v>10440</v>
      </c>
      <c r="C8496" s="130" t="s">
        <v>2289</v>
      </c>
      <c r="D8496" s="130">
        <v>1</v>
      </c>
      <c r="E8496" s="130" t="s">
        <v>12403</v>
      </c>
      <c r="F8496" s="130">
        <v>168400</v>
      </c>
      <c r="G8496" s="130">
        <v>58140</v>
      </c>
      <c r="H8496" s="130" t="str">
        <f t="shared" si="264"/>
        <v>QS-100018</v>
      </c>
      <c r="I8496" s="130" t="str">
        <f t="shared" si="265"/>
        <v>VG</v>
      </c>
    </row>
    <row r="8497" spans="1:9" x14ac:dyDescent="0.15">
      <c r="A8497" s="130">
        <v>8495</v>
      </c>
      <c r="B8497" s="130" t="s">
        <v>10441</v>
      </c>
      <c r="C8497" s="130" t="s">
        <v>20283</v>
      </c>
      <c r="D8497" s="130">
        <v>100</v>
      </c>
      <c r="E8497" s="130" t="s">
        <v>12355</v>
      </c>
      <c r="F8497" s="130">
        <v>155346909</v>
      </c>
      <c r="G8497" s="130">
        <v>230374298</v>
      </c>
      <c r="H8497" s="130" t="str">
        <f t="shared" si="264"/>
        <v>QS-100019</v>
      </c>
      <c r="I8497" s="130" t="str">
        <f t="shared" si="265"/>
        <v>AG</v>
      </c>
    </row>
    <row r="8498" spans="1:9" x14ac:dyDescent="0.15">
      <c r="A8498" s="130">
        <v>8496</v>
      </c>
      <c r="B8498" s="130" t="s">
        <v>24266</v>
      </c>
      <c r="C8498" s="130" t="s">
        <v>2284</v>
      </c>
      <c r="D8498" s="130">
        <v>1</v>
      </c>
      <c r="E8498" s="130" t="s">
        <v>16626</v>
      </c>
      <c r="F8498" s="130">
        <v>3800000</v>
      </c>
      <c r="G8498" s="130">
        <v>2930000</v>
      </c>
      <c r="H8498" s="130" t="str">
        <f t="shared" si="264"/>
        <v>QS-100020</v>
      </c>
      <c r="I8498" s="130" t="str">
        <f t="shared" si="265"/>
        <v>VG</v>
      </c>
    </row>
    <row r="8499" spans="1:9" x14ac:dyDescent="0.15">
      <c r="A8499" s="130">
        <v>8497</v>
      </c>
      <c r="B8499" s="130" t="s">
        <v>10442</v>
      </c>
      <c r="C8499" s="130" t="s">
        <v>20284</v>
      </c>
      <c r="D8499" s="130">
        <v>1</v>
      </c>
      <c r="E8499" s="130" t="s">
        <v>12403</v>
      </c>
      <c r="F8499" s="130">
        <v>16250000</v>
      </c>
      <c r="G8499" s="130">
        <v>16350000</v>
      </c>
      <c r="H8499" s="130" t="str">
        <f t="shared" si="264"/>
        <v>QS-100021</v>
      </c>
      <c r="I8499" s="130" t="str">
        <f t="shared" si="265"/>
        <v>AG</v>
      </c>
    </row>
    <row r="8500" spans="1:9" x14ac:dyDescent="0.15">
      <c r="A8500" s="130">
        <v>8498</v>
      </c>
      <c r="B8500" s="130" t="s">
        <v>24267</v>
      </c>
      <c r="C8500" s="130" t="s">
        <v>2285</v>
      </c>
      <c r="D8500" s="130">
        <v>200</v>
      </c>
      <c r="E8500" s="130" t="s">
        <v>12370</v>
      </c>
      <c r="F8500" s="130">
        <v>25270688</v>
      </c>
      <c r="G8500" s="130">
        <v>38110368</v>
      </c>
      <c r="H8500" s="130" t="str">
        <f t="shared" si="264"/>
        <v>QS-100022</v>
      </c>
      <c r="I8500" s="130" t="str">
        <f t="shared" si="265"/>
        <v>VG</v>
      </c>
    </row>
    <row r="8501" spans="1:9" x14ac:dyDescent="0.15">
      <c r="A8501" s="130">
        <v>8499</v>
      </c>
      <c r="B8501" s="130" t="s">
        <v>24268</v>
      </c>
      <c r="C8501" s="130" t="s">
        <v>2286</v>
      </c>
      <c r="D8501" s="130">
        <v>1</v>
      </c>
      <c r="E8501" s="130" t="s">
        <v>20285</v>
      </c>
      <c r="F8501" s="130">
        <v>152200</v>
      </c>
      <c r="G8501" s="130">
        <v>87700</v>
      </c>
      <c r="H8501" s="130" t="str">
        <f t="shared" si="264"/>
        <v>QS-100023</v>
      </c>
      <c r="I8501" s="130" t="str">
        <f t="shared" si="265"/>
        <v>VG</v>
      </c>
    </row>
    <row r="8502" spans="1:9" x14ac:dyDescent="0.15">
      <c r="A8502" s="130">
        <v>8500</v>
      </c>
      <c r="B8502" s="130" t="s">
        <v>24269</v>
      </c>
      <c r="C8502" s="130" t="s">
        <v>2287</v>
      </c>
      <c r="D8502" s="130">
        <v>10</v>
      </c>
      <c r="E8502" s="130" t="s">
        <v>12355</v>
      </c>
      <c r="F8502" s="130">
        <v>130000</v>
      </c>
      <c r="G8502" s="130">
        <v>106000</v>
      </c>
      <c r="H8502" s="130" t="str">
        <f t="shared" si="264"/>
        <v>QS-100024</v>
      </c>
      <c r="I8502" s="130" t="str">
        <f t="shared" si="265"/>
        <v>VG</v>
      </c>
    </row>
    <row r="8503" spans="1:9" x14ac:dyDescent="0.15">
      <c r="A8503" s="130">
        <v>8501</v>
      </c>
      <c r="B8503" s="130" t="s">
        <v>24270</v>
      </c>
      <c r="C8503" s="130" t="s">
        <v>2288</v>
      </c>
      <c r="D8503" s="130">
        <v>1</v>
      </c>
      <c r="E8503" s="130" t="s">
        <v>12893</v>
      </c>
      <c r="F8503" s="130">
        <v>145000</v>
      </c>
      <c r="G8503" s="130">
        <v>97000</v>
      </c>
      <c r="H8503" s="130" t="str">
        <f t="shared" si="264"/>
        <v>QS-100025</v>
      </c>
      <c r="I8503" s="130" t="str">
        <f t="shared" si="265"/>
        <v>VG</v>
      </c>
    </row>
    <row r="8504" spans="1:9" x14ac:dyDescent="0.15">
      <c r="A8504" s="130">
        <v>8502</v>
      </c>
      <c r="B8504" s="130" t="s">
        <v>24271</v>
      </c>
      <c r="C8504" s="130" t="s">
        <v>2289</v>
      </c>
      <c r="D8504" s="130">
        <v>1</v>
      </c>
      <c r="E8504" s="130" t="s">
        <v>12403</v>
      </c>
      <c r="F8504" s="130">
        <v>413500</v>
      </c>
      <c r="G8504" s="130">
        <v>287640</v>
      </c>
      <c r="H8504" s="130" t="str">
        <f t="shared" si="264"/>
        <v>QS-100026</v>
      </c>
      <c r="I8504" s="130" t="str">
        <f t="shared" si="265"/>
        <v>VG</v>
      </c>
    </row>
    <row r="8505" spans="1:9" x14ac:dyDescent="0.15">
      <c r="A8505" s="130">
        <v>8503</v>
      </c>
      <c r="B8505" s="130" t="s">
        <v>10443</v>
      </c>
      <c r="C8505" s="130" t="s">
        <v>20286</v>
      </c>
      <c r="D8505" s="130">
        <v>100</v>
      </c>
      <c r="E8505" s="130" t="s">
        <v>12355</v>
      </c>
      <c r="F8505" s="130">
        <v>3183938</v>
      </c>
      <c r="G8505" s="130">
        <v>908738</v>
      </c>
      <c r="H8505" s="130" t="str">
        <f t="shared" si="264"/>
        <v>QS-100027</v>
      </c>
      <c r="I8505" s="130" t="str">
        <f t="shared" si="265"/>
        <v>AG</v>
      </c>
    </row>
    <row r="8506" spans="1:9" x14ac:dyDescent="0.15">
      <c r="A8506" s="130">
        <v>8504</v>
      </c>
      <c r="B8506" s="130" t="s">
        <v>10444</v>
      </c>
      <c r="C8506" s="130" t="s">
        <v>20287</v>
      </c>
      <c r="D8506" s="130">
        <v>2000</v>
      </c>
      <c r="E8506" s="130" t="s">
        <v>12355</v>
      </c>
      <c r="F8506" s="130">
        <v>16105191</v>
      </c>
      <c r="G8506" s="130">
        <v>20446020</v>
      </c>
      <c r="H8506" s="130" t="str">
        <f t="shared" si="264"/>
        <v>QS-100028</v>
      </c>
      <c r="I8506" s="130" t="str">
        <f t="shared" si="265"/>
        <v>AG</v>
      </c>
    </row>
    <row r="8507" spans="1:9" x14ac:dyDescent="0.15">
      <c r="A8507" s="130">
        <v>8505</v>
      </c>
      <c r="B8507" s="130" t="s">
        <v>10445</v>
      </c>
      <c r="C8507" s="130" t="s">
        <v>20288</v>
      </c>
      <c r="D8507" s="130">
        <v>1</v>
      </c>
      <c r="E8507" s="130" t="s">
        <v>12403</v>
      </c>
      <c r="F8507" s="130">
        <v>360140</v>
      </c>
      <c r="G8507" s="130">
        <v>220280</v>
      </c>
      <c r="H8507" s="130" t="str">
        <f t="shared" si="264"/>
        <v>QS-100029</v>
      </c>
      <c r="I8507" s="130" t="str">
        <f t="shared" si="265"/>
        <v>VG</v>
      </c>
    </row>
    <row r="8508" spans="1:9" x14ac:dyDescent="0.15">
      <c r="A8508" s="130">
        <v>8506</v>
      </c>
      <c r="B8508" s="130" t="s">
        <v>24272</v>
      </c>
      <c r="C8508" s="130" t="s">
        <v>2290</v>
      </c>
      <c r="D8508" s="130">
        <v>1000</v>
      </c>
      <c r="E8508" s="130" t="s">
        <v>12355</v>
      </c>
      <c r="F8508" s="130">
        <v>90300</v>
      </c>
      <c r="G8508" s="130">
        <v>51500</v>
      </c>
      <c r="H8508" s="130" t="str">
        <f t="shared" si="264"/>
        <v>QS-100030</v>
      </c>
      <c r="I8508" s="130" t="str">
        <f t="shared" si="265"/>
        <v>VG</v>
      </c>
    </row>
    <row r="8509" spans="1:9" x14ac:dyDescent="0.15">
      <c r="A8509" s="130">
        <v>8507</v>
      </c>
      <c r="B8509" s="130" t="s">
        <v>10446</v>
      </c>
      <c r="C8509" s="130" t="s">
        <v>20289</v>
      </c>
      <c r="D8509" s="130">
        <v>1000</v>
      </c>
      <c r="E8509" s="130" t="s">
        <v>12370</v>
      </c>
      <c r="F8509" s="130">
        <v>174379577</v>
      </c>
      <c r="G8509" s="130">
        <v>223608901</v>
      </c>
      <c r="H8509" s="130" t="str">
        <f t="shared" si="264"/>
        <v>QS-100031</v>
      </c>
      <c r="I8509" s="130" t="str">
        <f t="shared" si="265"/>
        <v>AG</v>
      </c>
    </row>
    <row r="8510" spans="1:9" x14ac:dyDescent="0.15">
      <c r="A8510" s="130">
        <v>8508</v>
      </c>
      <c r="B8510" s="130" t="s">
        <v>10447</v>
      </c>
      <c r="C8510" s="130" t="s">
        <v>15175</v>
      </c>
      <c r="D8510" s="130">
        <v>1</v>
      </c>
      <c r="E8510" s="130" t="s">
        <v>12361</v>
      </c>
      <c r="F8510" s="130">
        <v>1400</v>
      </c>
      <c r="G8510" s="130">
        <v>1800</v>
      </c>
      <c r="H8510" s="130" t="str">
        <f t="shared" si="264"/>
        <v>QS-100032</v>
      </c>
      <c r="I8510" s="130" t="str">
        <f t="shared" si="265"/>
        <v>AG</v>
      </c>
    </row>
    <row r="8511" spans="1:9" x14ac:dyDescent="0.15">
      <c r="A8511" s="130">
        <v>8509</v>
      </c>
      <c r="B8511" s="130" t="s">
        <v>10448</v>
      </c>
      <c r="C8511" s="130" t="s">
        <v>20290</v>
      </c>
      <c r="D8511" s="130">
        <v>10</v>
      </c>
      <c r="E8511" s="130" t="s">
        <v>12355</v>
      </c>
      <c r="F8511" s="130">
        <v>162006.21</v>
      </c>
      <c r="G8511" s="130">
        <v>188960.2</v>
      </c>
      <c r="H8511" s="130" t="str">
        <f t="shared" si="264"/>
        <v>QS-100033</v>
      </c>
      <c r="I8511" s="130" t="str">
        <f t="shared" si="265"/>
        <v>AG</v>
      </c>
    </row>
    <row r="8512" spans="1:9" x14ac:dyDescent="0.15">
      <c r="A8512" s="130">
        <v>8510</v>
      </c>
      <c r="B8512" s="130" t="s">
        <v>10449</v>
      </c>
      <c r="C8512" s="130" t="s">
        <v>20291</v>
      </c>
      <c r="D8512" s="130">
        <v>2.5</v>
      </c>
      <c r="E8512" s="130" t="s">
        <v>12355</v>
      </c>
      <c r="F8512" s="130">
        <v>19800</v>
      </c>
      <c r="G8512" s="130">
        <v>5400</v>
      </c>
      <c r="H8512" s="130" t="str">
        <f t="shared" si="264"/>
        <v>QS-100034</v>
      </c>
      <c r="I8512" s="130" t="str">
        <f t="shared" si="265"/>
        <v>AG</v>
      </c>
    </row>
    <row r="8513" spans="1:9" x14ac:dyDescent="0.15">
      <c r="A8513" s="130">
        <v>8511</v>
      </c>
      <c r="B8513" s="130" t="s">
        <v>24273</v>
      </c>
      <c r="C8513" s="130" t="s">
        <v>2291</v>
      </c>
      <c r="D8513" s="130">
        <v>1</v>
      </c>
      <c r="E8513" s="130" t="s">
        <v>12446</v>
      </c>
      <c r="F8513" s="130">
        <v>826066.08</v>
      </c>
      <c r="G8513" s="130">
        <v>71010.679999999993</v>
      </c>
      <c r="H8513" s="130" t="str">
        <f t="shared" si="264"/>
        <v>QS-100035</v>
      </c>
      <c r="I8513" s="130" t="str">
        <f t="shared" si="265"/>
        <v>VG</v>
      </c>
    </row>
    <row r="8514" spans="1:9" x14ac:dyDescent="0.15">
      <c r="A8514" s="130">
        <v>8512</v>
      </c>
      <c r="B8514" s="130" t="s">
        <v>24274</v>
      </c>
      <c r="C8514" s="130" t="s">
        <v>2292</v>
      </c>
      <c r="D8514" s="130">
        <v>1200</v>
      </c>
      <c r="E8514" s="130" t="s">
        <v>12361</v>
      </c>
      <c r="F8514" s="130">
        <v>8099028</v>
      </c>
      <c r="G8514" s="130">
        <v>8108748</v>
      </c>
      <c r="H8514" s="130" t="str">
        <f t="shared" si="264"/>
        <v>QS-100036</v>
      </c>
      <c r="I8514" s="130" t="str">
        <f t="shared" si="265"/>
        <v>VG</v>
      </c>
    </row>
    <row r="8515" spans="1:9" x14ac:dyDescent="0.15">
      <c r="A8515" s="130">
        <v>8513</v>
      </c>
      <c r="B8515" s="130" t="s">
        <v>24275</v>
      </c>
      <c r="C8515" s="130" t="s">
        <v>2293</v>
      </c>
      <c r="D8515" s="130">
        <v>15</v>
      </c>
      <c r="E8515" s="130" t="s">
        <v>20292</v>
      </c>
      <c r="F8515" s="130">
        <v>4374749</v>
      </c>
      <c r="G8515" s="130">
        <v>4415928</v>
      </c>
      <c r="H8515" s="130" t="str">
        <f t="shared" si="264"/>
        <v>QS-100037</v>
      </c>
      <c r="I8515" s="130" t="str">
        <f t="shared" si="265"/>
        <v>VG</v>
      </c>
    </row>
    <row r="8516" spans="1:9" x14ac:dyDescent="0.15">
      <c r="A8516" s="130">
        <v>8514</v>
      </c>
      <c r="B8516" s="130" t="s">
        <v>10450</v>
      </c>
      <c r="C8516" s="130" t="s">
        <v>15523</v>
      </c>
      <c r="D8516" s="130">
        <v>100</v>
      </c>
      <c r="E8516" s="130" t="s">
        <v>14480</v>
      </c>
      <c r="F8516" s="130">
        <v>61863</v>
      </c>
      <c r="G8516" s="130">
        <v>91752</v>
      </c>
      <c r="H8516" s="130" t="str">
        <f t="shared" ref="H8516:H8579" si="266">LEFT(B8516,FIND("-",B8516)+6)</f>
        <v>QS-100038</v>
      </c>
      <c r="I8516" s="130" t="str">
        <f t="shared" ref="I8516:I8579" si="267">RIGHT(B8516,LEN(B8516)-FIND("-",B8516)-7)</f>
        <v>AG</v>
      </c>
    </row>
    <row r="8517" spans="1:9" x14ac:dyDescent="0.15">
      <c r="A8517" s="130">
        <v>8515</v>
      </c>
      <c r="B8517" s="130" t="s">
        <v>10451</v>
      </c>
      <c r="C8517" s="130" t="s">
        <v>20293</v>
      </c>
      <c r="D8517" s="130">
        <v>100</v>
      </c>
      <c r="E8517" s="130" t="s">
        <v>12372</v>
      </c>
      <c r="F8517" s="130">
        <v>869000</v>
      </c>
      <c r="G8517" s="130">
        <v>293000</v>
      </c>
      <c r="H8517" s="130" t="str">
        <f t="shared" si="266"/>
        <v>QS-100039</v>
      </c>
      <c r="I8517" s="130" t="str">
        <f t="shared" si="267"/>
        <v>AG</v>
      </c>
    </row>
    <row r="8518" spans="1:9" x14ac:dyDescent="0.15">
      <c r="A8518" s="130">
        <v>8516</v>
      </c>
      <c r="B8518" s="130" t="s">
        <v>10452</v>
      </c>
      <c r="C8518" s="130" t="s">
        <v>20294</v>
      </c>
      <c r="D8518" s="130">
        <v>10</v>
      </c>
      <c r="E8518" s="130" t="s">
        <v>12490</v>
      </c>
      <c r="F8518" s="130">
        <v>2222130</v>
      </c>
      <c r="G8518" s="130">
        <v>2497284</v>
      </c>
      <c r="H8518" s="130" t="str">
        <f t="shared" si="266"/>
        <v>QS-100040</v>
      </c>
      <c r="I8518" s="130" t="str">
        <f t="shared" si="267"/>
        <v>AG</v>
      </c>
    </row>
    <row r="8519" spans="1:9" x14ac:dyDescent="0.15">
      <c r="A8519" s="130">
        <v>8517</v>
      </c>
      <c r="B8519" s="130" t="s">
        <v>10453</v>
      </c>
      <c r="C8519" s="130" t="s">
        <v>15225</v>
      </c>
      <c r="D8519" s="130">
        <v>1</v>
      </c>
      <c r="E8519" s="130" t="s">
        <v>12676</v>
      </c>
      <c r="F8519" s="130">
        <v>14814</v>
      </c>
      <c r="G8519" s="130">
        <v>13569</v>
      </c>
      <c r="H8519" s="130" t="str">
        <f t="shared" si="266"/>
        <v>QS-110001</v>
      </c>
      <c r="I8519" s="130" t="str">
        <f t="shared" si="267"/>
        <v>AG</v>
      </c>
    </row>
    <row r="8520" spans="1:9" x14ac:dyDescent="0.15">
      <c r="A8520" s="130">
        <v>8518</v>
      </c>
      <c r="B8520" s="130" t="s">
        <v>1534</v>
      </c>
      <c r="C8520" s="130" t="s">
        <v>2294</v>
      </c>
      <c r="D8520" s="130">
        <v>1000</v>
      </c>
      <c r="E8520" s="130" t="s">
        <v>12368</v>
      </c>
      <c r="F8520" s="130">
        <v>1938441.72</v>
      </c>
      <c r="G8520" s="130">
        <v>1938441.72</v>
      </c>
      <c r="H8520" s="130" t="str">
        <f t="shared" si="266"/>
        <v>QS-110002</v>
      </c>
      <c r="I8520" s="130" t="str">
        <f t="shared" si="267"/>
        <v>VE</v>
      </c>
    </row>
    <row r="8521" spans="1:9" x14ac:dyDescent="0.15">
      <c r="A8521" s="130">
        <v>8519</v>
      </c>
      <c r="B8521" s="130" t="s">
        <v>10454</v>
      </c>
      <c r="C8521" s="130" t="s">
        <v>20295</v>
      </c>
      <c r="D8521" s="130">
        <v>500</v>
      </c>
      <c r="E8521" s="130" t="s">
        <v>12372</v>
      </c>
      <c r="F8521" s="130">
        <v>603000</v>
      </c>
      <c r="G8521" s="130">
        <v>575000</v>
      </c>
      <c r="H8521" s="130" t="str">
        <f t="shared" si="266"/>
        <v>QS-110003</v>
      </c>
      <c r="I8521" s="130" t="str">
        <f t="shared" si="267"/>
        <v>AG</v>
      </c>
    </row>
    <row r="8522" spans="1:9" x14ac:dyDescent="0.15">
      <c r="A8522" s="130">
        <v>8520</v>
      </c>
      <c r="B8522" s="130" t="s">
        <v>10455</v>
      </c>
      <c r="C8522" s="130" t="s">
        <v>20296</v>
      </c>
      <c r="D8522" s="130">
        <v>1</v>
      </c>
      <c r="E8522" s="130" t="s">
        <v>20297</v>
      </c>
      <c r="F8522" s="130">
        <v>525729</v>
      </c>
      <c r="G8522" s="130">
        <v>894983</v>
      </c>
      <c r="H8522" s="130" t="str">
        <f t="shared" si="266"/>
        <v>QS-110004</v>
      </c>
      <c r="I8522" s="130" t="str">
        <f t="shared" si="267"/>
        <v>AG</v>
      </c>
    </row>
    <row r="8523" spans="1:9" x14ac:dyDescent="0.15">
      <c r="A8523" s="130">
        <v>8521</v>
      </c>
      <c r="B8523" s="130" t="s">
        <v>3294</v>
      </c>
      <c r="C8523" s="130" t="s">
        <v>2295</v>
      </c>
      <c r="D8523" s="130">
        <v>10</v>
      </c>
      <c r="E8523" s="130" t="s">
        <v>12355</v>
      </c>
      <c r="F8523" s="130">
        <v>169300</v>
      </c>
      <c r="G8523" s="130">
        <v>131940</v>
      </c>
      <c r="H8523" s="130" t="str">
        <f t="shared" si="266"/>
        <v>QS-110005</v>
      </c>
      <c r="I8523" s="130" t="str">
        <f t="shared" si="267"/>
        <v>VE</v>
      </c>
    </row>
    <row r="8524" spans="1:9" x14ac:dyDescent="0.15">
      <c r="A8524" s="130">
        <v>8522</v>
      </c>
      <c r="B8524" s="130" t="s">
        <v>22571</v>
      </c>
      <c r="C8524" s="130" t="s">
        <v>2296</v>
      </c>
      <c r="D8524" s="130">
        <v>15</v>
      </c>
      <c r="E8524" s="130" t="s">
        <v>12355</v>
      </c>
      <c r="F8524" s="130">
        <v>19480760</v>
      </c>
      <c r="G8524" s="130">
        <v>17386797</v>
      </c>
      <c r="H8524" s="130" t="str">
        <f t="shared" si="266"/>
        <v>QS-110006</v>
      </c>
      <c r="I8524" s="130" t="str">
        <f t="shared" si="267"/>
        <v>VE</v>
      </c>
    </row>
    <row r="8525" spans="1:9" x14ac:dyDescent="0.15">
      <c r="A8525" s="130">
        <v>8523</v>
      </c>
      <c r="B8525" s="130" t="s">
        <v>10456</v>
      </c>
      <c r="C8525" s="130" t="s">
        <v>20298</v>
      </c>
      <c r="D8525" s="130">
        <v>10</v>
      </c>
      <c r="E8525" s="130" t="s">
        <v>12355</v>
      </c>
      <c r="F8525" s="130">
        <v>644360</v>
      </c>
      <c r="G8525" s="130">
        <v>711272.5</v>
      </c>
      <c r="H8525" s="130" t="str">
        <f t="shared" si="266"/>
        <v>QS-110007</v>
      </c>
      <c r="I8525" s="130" t="str">
        <f t="shared" si="267"/>
        <v>AG</v>
      </c>
    </row>
    <row r="8526" spans="1:9" x14ac:dyDescent="0.15">
      <c r="A8526" s="130">
        <v>8524</v>
      </c>
      <c r="B8526" s="130" t="s">
        <v>10457</v>
      </c>
      <c r="C8526" s="130" t="s">
        <v>20299</v>
      </c>
      <c r="D8526" s="130">
        <v>1</v>
      </c>
      <c r="E8526" s="130" t="s">
        <v>20300</v>
      </c>
      <c r="F8526" s="130">
        <v>57782</v>
      </c>
      <c r="G8526" s="130">
        <v>44961.2</v>
      </c>
      <c r="H8526" s="130" t="str">
        <f t="shared" si="266"/>
        <v>QS-110008</v>
      </c>
      <c r="I8526" s="130" t="str">
        <f t="shared" si="267"/>
        <v>AG</v>
      </c>
    </row>
    <row r="8527" spans="1:9" x14ac:dyDescent="0.15">
      <c r="A8527" s="130">
        <v>8525</v>
      </c>
      <c r="B8527" s="130" t="s">
        <v>10458</v>
      </c>
      <c r="C8527" s="130" t="s">
        <v>20301</v>
      </c>
      <c r="D8527" s="130">
        <v>1000</v>
      </c>
      <c r="E8527" s="130" t="s">
        <v>12372</v>
      </c>
      <c r="F8527" s="130">
        <v>7979110</v>
      </c>
      <c r="G8527" s="130">
        <v>11096986</v>
      </c>
      <c r="H8527" s="130" t="str">
        <f t="shared" si="266"/>
        <v>QS-110009</v>
      </c>
      <c r="I8527" s="130" t="str">
        <f t="shared" si="267"/>
        <v>AG</v>
      </c>
    </row>
    <row r="8528" spans="1:9" x14ac:dyDescent="0.15">
      <c r="A8528" s="130">
        <v>8526</v>
      </c>
      <c r="B8528" s="130" t="s">
        <v>10459</v>
      </c>
      <c r="C8528" s="130" t="s">
        <v>20302</v>
      </c>
      <c r="D8528" s="130">
        <v>1000</v>
      </c>
      <c r="E8528" s="130" t="s">
        <v>13014</v>
      </c>
      <c r="F8528" s="130">
        <v>2839000</v>
      </c>
      <c r="G8528" s="130">
        <v>3405000</v>
      </c>
      <c r="H8528" s="130" t="str">
        <f t="shared" si="266"/>
        <v>QS-110010</v>
      </c>
      <c r="I8528" s="130" t="str">
        <f t="shared" si="267"/>
        <v>AG</v>
      </c>
    </row>
    <row r="8529" spans="1:9" x14ac:dyDescent="0.15">
      <c r="A8529" s="130">
        <v>8527</v>
      </c>
      <c r="B8529" s="130" t="s">
        <v>10460</v>
      </c>
      <c r="C8529" s="130" t="s">
        <v>20303</v>
      </c>
      <c r="D8529" s="130">
        <v>100</v>
      </c>
      <c r="E8529" s="130" t="s">
        <v>12355</v>
      </c>
      <c r="F8529" s="130">
        <v>402694</v>
      </c>
      <c r="G8529" s="130">
        <v>867782.8</v>
      </c>
      <c r="H8529" s="130" t="str">
        <f t="shared" si="266"/>
        <v>QS-110011</v>
      </c>
      <c r="I8529" s="130" t="str">
        <f t="shared" si="267"/>
        <v>AG</v>
      </c>
    </row>
    <row r="8530" spans="1:9" x14ac:dyDescent="0.15">
      <c r="A8530" s="130">
        <v>8528</v>
      </c>
      <c r="B8530" s="130" t="s">
        <v>10461</v>
      </c>
      <c r="C8530" s="130" t="s">
        <v>20304</v>
      </c>
      <c r="D8530" s="130">
        <v>100</v>
      </c>
      <c r="E8530" s="130" t="s">
        <v>12372</v>
      </c>
      <c r="F8530" s="130">
        <v>1599945</v>
      </c>
      <c r="G8530" s="130">
        <v>1342645</v>
      </c>
      <c r="H8530" s="130" t="str">
        <f t="shared" si="266"/>
        <v>QS-110012</v>
      </c>
      <c r="I8530" s="130" t="str">
        <f t="shared" si="267"/>
        <v>AG</v>
      </c>
    </row>
    <row r="8531" spans="1:9" x14ac:dyDescent="0.15">
      <c r="A8531" s="130">
        <v>8529</v>
      </c>
      <c r="B8531" s="130" t="s">
        <v>10462</v>
      </c>
      <c r="C8531" s="130" t="s">
        <v>20078</v>
      </c>
      <c r="D8531" s="130">
        <v>1000</v>
      </c>
      <c r="E8531" s="130" t="s">
        <v>12372</v>
      </c>
      <c r="F8531" s="130">
        <v>3900000</v>
      </c>
      <c r="G8531" s="130">
        <v>3800000</v>
      </c>
      <c r="H8531" s="130" t="str">
        <f t="shared" si="266"/>
        <v>QS-110013</v>
      </c>
      <c r="I8531" s="130" t="str">
        <f t="shared" si="267"/>
        <v>AG</v>
      </c>
    </row>
    <row r="8532" spans="1:9" x14ac:dyDescent="0.15">
      <c r="A8532" s="130">
        <v>8530</v>
      </c>
      <c r="B8532" s="130" t="s">
        <v>1536</v>
      </c>
      <c r="C8532" s="130" t="s">
        <v>2297</v>
      </c>
      <c r="D8532" s="130">
        <v>2000</v>
      </c>
      <c r="E8532" s="130" t="s">
        <v>12368</v>
      </c>
      <c r="F8532" s="130">
        <v>19129500</v>
      </c>
      <c r="G8532" s="130">
        <v>23434910</v>
      </c>
      <c r="H8532" s="130" t="str">
        <f t="shared" si="266"/>
        <v>QS-110014</v>
      </c>
      <c r="I8532" s="130" t="str">
        <f t="shared" si="267"/>
        <v>VE</v>
      </c>
    </row>
    <row r="8533" spans="1:9" x14ac:dyDescent="0.15">
      <c r="A8533" s="130">
        <v>8531</v>
      </c>
      <c r="B8533" s="130" t="s">
        <v>10463</v>
      </c>
      <c r="C8533" s="130" t="s">
        <v>2386</v>
      </c>
      <c r="D8533" s="130">
        <v>10</v>
      </c>
      <c r="E8533" s="130" t="s">
        <v>12355</v>
      </c>
      <c r="F8533" s="130">
        <v>7387348</v>
      </c>
      <c r="G8533" s="130">
        <v>8284195</v>
      </c>
      <c r="H8533" s="130" t="str">
        <f t="shared" si="266"/>
        <v>QS-110015</v>
      </c>
      <c r="I8533" s="130" t="str">
        <f t="shared" si="267"/>
        <v>AG</v>
      </c>
    </row>
    <row r="8534" spans="1:9" x14ac:dyDescent="0.15">
      <c r="A8534" s="130">
        <v>8532</v>
      </c>
      <c r="B8534" s="130" t="s">
        <v>10464</v>
      </c>
      <c r="C8534" s="130" t="s">
        <v>20305</v>
      </c>
      <c r="D8534" s="130">
        <v>10</v>
      </c>
      <c r="E8534" s="130" t="s">
        <v>12355</v>
      </c>
      <c r="F8534" s="130">
        <v>548667</v>
      </c>
      <c r="G8534" s="130">
        <v>368774</v>
      </c>
      <c r="H8534" s="130" t="str">
        <f t="shared" si="266"/>
        <v>QS-110016</v>
      </c>
      <c r="I8534" s="130" t="str">
        <f t="shared" si="267"/>
        <v>AG</v>
      </c>
    </row>
    <row r="8535" spans="1:9" x14ac:dyDescent="0.15">
      <c r="A8535" s="130">
        <v>8533</v>
      </c>
      <c r="B8535" s="130" t="s">
        <v>1537</v>
      </c>
      <c r="C8535" s="130" t="s">
        <v>2298</v>
      </c>
      <c r="D8535" s="130">
        <v>10000</v>
      </c>
      <c r="E8535" s="130" t="s">
        <v>12610</v>
      </c>
      <c r="F8535" s="130">
        <v>1970000</v>
      </c>
      <c r="G8535" s="130">
        <v>2123000</v>
      </c>
      <c r="H8535" s="130" t="str">
        <f t="shared" si="266"/>
        <v>QS-110017</v>
      </c>
      <c r="I8535" s="130" t="str">
        <f t="shared" si="267"/>
        <v>VE</v>
      </c>
    </row>
    <row r="8536" spans="1:9" x14ac:dyDescent="0.15">
      <c r="A8536" s="130">
        <v>8534</v>
      </c>
      <c r="B8536" s="130" t="s">
        <v>3292</v>
      </c>
      <c r="C8536" s="130" t="s">
        <v>20307</v>
      </c>
      <c r="D8536" s="130">
        <v>1000</v>
      </c>
      <c r="E8536" s="130" t="s">
        <v>12368</v>
      </c>
      <c r="F8536" s="130">
        <v>5513000</v>
      </c>
      <c r="G8536" s="130">
        <v>3800000</v>
      </c>
      <c r="H8536" s="130" t="str">
        <f t="shared" si="266"/>
        <v>QS-110018</v>
      </c>
      <c r="I8536" s="130" t="str">
        <f t="shared" si="267"/>
        <v>VR</v>
      </c>
    </row>
    <row r="8537" spans="1:9" x14ac:dyDescent="0.15">
      <c r="A8537" s="130">
        <v>8535</v>
      </c>
      <c r="B8537" s="130" t="s">
        <v>1538</v>
      </c>
      <c r="C8537" s="130" t="s">
        <v>2299</v>
      </c>
      <c r="D8537" s="130">
        <v>1</v>
      </c>
      <c r="E8537" s="130" t="s">
        <v>12434</v>
      </c>
      <c r="F8537" s="130">
        <v>4900</v>
      </c>
      <c r="G8537" s="130">
        <v>2500</v>
      </c>
      <c r="H8537" s="130" t="str">
        <f t="shared" si="266"/>
        <v>QS-110019</v>
      </c>
      <c r="I8537" s="130" t="str">
        <f t="shared" si="267"/>
        <v>VE</v>
      </c>
    </row>
    <row r="8538" spans="1:9" x14ac:dyDescent="0.15">
      <c r="A8538" s="130">
        <v>8536</v>
      </c>
      <c r="B8538" s="130" t="s">
        <v>10465</v>
      </c>
      <c r="C8538" s="130" t="s">
        <v>20042</v>
      </c>
      <c r="D8538" s="130">
        <v>10</v>
      </c>
      <c r="E8538" s="130" t="s">
        <v>12355</v>
      </c>
      <c r="F8538" s="130">
        <v>3117303</v>
      </c>
      <c r="G8538" s="130">
        <v>5524923.5</v>
      </c>
      <c r="H8538" s="130" t="str">
        <f t="shared" si="266"/>
        <v>QS-110020</v>
      </c>
      <c r="I8538" s="130" t="str">
        <f t="shared" si="267"/>
        <v>AG</v>
      </c>
    </row>
    <row r="8539" spans="1:9" x14ac:dyDescent="0.15">
      <c r="A8539" s="130">
        <v>8537</v>
      </c>
      <c r="B8539" s="130" t="s">
        <v>1539</v>
      </c>
      <c r="C8539" s="130" t="s">
        <v>2300</v>
      </c>
      <c r="D8539" s="130">
        <v>200</v>
      </c>
      <c r="E8539" s="130" t="s">
        <v>12372</v>
      </c>
      <c r="F8539" s="130">
        <v>341600</v>
      </c>
      <c r="G8539" s="130">
        <v>130266</v>
      </c>
      <c r="H8539" s="130" t="str">
        <f t="shared" si="266"/>
        <v>QS-110021</v>
      </c>
      <c r="I8539" s="130" t="str">
        <f t="shared" si="267"/>
        <v>VE</v>
      </c>
    </row>
    <row r="8540" spans="1:9" x14ac:dyDescent="0.15">
      <c r="A8540" s="130">
        <v>8538</v>
      </c>
      <c r="B8540" s="130" t="s">
        <v>1540</v>
      </c>
      <c r="C8540" s="130" t="s">
        <v>2301</v>
      </c>
      <c r="D8540" s="130">
        <v>20</v>
      </c>
      <c r="E8540" s="130" t="s">
        <v>12676</v>
      </c>
      <c r="F8540" s="130">
        <v>230000</v>
      </c>
      <c r="G8540" s="130">
        <v>254000</v>
      </c>
      <c r="H8540" s="130" t="str">
        <f t="shared" si="266"/>
        <v>QS-110022</v>
      </c>
      <c r="I8540" s="130" t="str">
        <f t="shared" si="267"/>
        <v>VE</v>
      </c>
    </row>
    <row r="8541" spans="1:9" x14ac:dyDescent="0.15">
      <c r="A8541" s="130">
        <v>8539</v>
      </c>
      <c r="B8541" s="130" t="s">
        <v>1541</v>
      </c>
      <c r="C8541" s="130" t="s">
        <v>2302</v>
      </c>
      <c r="D8541" s="130">
        <v>12</v>
      </c>
      <c r="E8541" s="130" t="s">
        <v>12893</v>
      </c>
      <c r="F8541" s="130">
        <v>2069172</v>
      </c>
      <c r="G8541" s="130">
        <v>4076128</v>
      </c>
      <c r="H8541" s="130" t="str">
        <f t="shared" si="266"/>
        <v>QS-110023</v>
      </c>
      <c r="I8541" s="130" t="str">
        <f t="shared" si="267"/>
        <v>VE</v>
      </c>
    </row>
    <row r="8542" spans="1:9" x14ac:dyDescent="0.15">
      <c r="A8542" s="130">
        <v>8540</v>
      </c>
      <c r="B8542" s="130" t="s">
        <v>10466</v>
      </c>
      <c r="C8542" s="130" t="s">
        <v>20308</v>
      </c>
      <c r="D8542" s="130">
        <v>100</v>
      </c>
      <c r="E8542" s="130" t="s">
        <v>12372</v>
      </c>
      <c r="F8542" s="130">
        <v>882115</v>
      </c>
      <c r="G8542" s="130">
        <v>611155</v>
      </c>
      <c r="H8542" s="130" t="str">
        <f t="shared" si="266"/>
        <v>QS-110024</v>
      </c>
      <c r="I8542" s="130" t="str">
        <f t="shared" si="267"/>
        <v>AG</v>
      </c>
    </row>
    <row r="8543" spans="1:9" x14ac:dyDescent="0.15">
      <c r="A8543" s="130">
        <v>8541</v>
      </c>
      <c r="B8543" s="130" t="s">
        <v>10467</v>
      </c>
      <c r="C8543" s="130" t="s">
        <v>174</v>
      </c>
      <c r="D8543" s="130">
        <v>30</v>
      </c>
      <c r="E8543" s="130" t="s">
        <v>12355</v>
      </c>
      <c r="F8543" s="130">
        <v>1025375</v>
      </c>
      <c r="G8543" s="130">
        <v>1339094</v>
      </c>
      <c r="H8543" s="130" t="str">
        <f t="shared" si="266"/>
        <v>QS-110025</v>
      </c>
      <c r="I8543" s="130" t="str">
        <f t="shared" si="267"/>
        <v>AG</v>
      </c>
    </row>
    <row r="8544" spans="1:9" x14ac:dyDescent="0.15">
      <c r="A8544" s="130">
        <v>8542</v>
      </c>
      <c r="B8544" s="130" t="s">
        <v>3281</v>
      </c>
      <c r="C8544" s="130" t="s">
        <v>2303</v>
      </c>
      <c r="D8544" s="130">
        <v>100</v>
      </c>
      <c r="E8544" s="130" t="s">
        <v>15399</v>
      </c>
      <c r="F8544" s="130">
        <v>4780990</v>
      </c>
      <c r="G8544" s="130">
        <v>5098980</v>
      </c>
      <c r="H8544" s="130" t="str">
        <f t="shared" si="266"/>
        <v>QS-110026</v>
      </c>
      <c r="I8544" s="130" t="str">
        <f t="shared" si="267"/>
        <v>VE</v>
      </c>
    </row>
    <row r="8545" spans="1:9" x14ac:dyDescent="0.15">
      <c r="A8545" s="130">
        <v>8543</v>
      </c>
      <c r="B8545" s="130" t="s">
        <v>1542</v>
      </c>
      <c r="C8545" s="130" t="s">
        <v>2304</v>
      </c>
      <c r="D8545" s="130">
        <v>1000</v>
      </c>
      <c r="E8545" s="130" t="s">
        <v>12610</v>
      </c>
      <c r="F8545" s="130">
        <v>369252</v>
      </c>
      <c r="G8545" s="130">
        <v>480566.41</v>
      </c>
      <c r="H8545" s="130" t="str">
        <f t="shared" si="266"/>
        <v>QS-110027</v>
      </c>
      <c r="I8545" s="130" t="str">
        <f t="shared" si="267"/>
        <v>VE</v>
      </c>
    </row>
    <row r="8546" spans="1:9" x14ac:dyDescent="0.15">
      <c r="A8546" s="130">
        <v>8544</v>
      </c>
      <c r="B8546" s="130" t="s">
        <v>22567</v>
      </c>
      <c r="C8546" s="130" t="s">
        <v>2305</v>
      </c>
      <c r="D8546" s="130">
        <v>90</v>
      </c>
      <c r="E8546" s="130" t="s">
        <v>12676</v>
      </c>
      <c r="F8546" s="130">
        <v>678500</v>
      </c>
      <c r="G8546" s="130">
        <v>752300</v>
      </c>
      <c r="H8546" s="130" t="str">
        <f t="shared" si="266"/>
        <v>QS-110028</v>
      </c>
      <c r="I8546" s="130" t="str">
        <f t="shared" si="267"/>
        <v>VE</v>
      </c>
    </row>
    <row r="8547" spans="1:9" x14ac:dyDescent="0.15">
      <c r="A8547" s="130">
        <v>8545</v>
      </c>
      <c r="B8547" s="130" t="s">
        <v>10468</v>
      </c>
      <c r="C8547" s="130" t="s">
        <v>20309</v>
      </c>
      <c r="D8547" s="130">
        <v>1000</v>
      </c>
      <c r="E8547" s="130" t="s">
        <v>12372</v>
      </c>
      <c r="F8547" s="130">
        <v>1875486</v>
      </c>
      <c r="G8547" s="130">
        <v>1900000</v>
      </c>
      <c r="H8547" s="130" t="str">
        <f t="shared" si="266"/>
        <v>QS-110029</v>
      </c>
      <c r="I8547" s="130" t="str">
        <f t="shared" si="267"/>
        <v>AG</v>
      </c>
    </row>
    <row r="8548" spans="1:9" x14ac:dyDescent="0.15">
      <c r="A8548" s="130">
        <v>8546</v>
      </c>
      <c r="B8548" s="130" t="s">
        <v>1544</v>
      </c>
      <c r="C8548" s="130" t="s">
        <v>2306</v>
      </c>
      <c r="D8548" s="130">
        <v>2000</v>
      </c>
      <c r="E8548" s="130" t="s">
        <v>12361</v>
      </c>
      <c r="F8548" s="130">
        <v>4749330</v>
      </c>
      <c r="G8548" s="130">
        <v>5615060</v>
      </c>
      <c r="H8548" s="130" t="str">
        <f t="shared" si="266"/>
        <v>QS-110030</v>
      </c>
      <c r="I8548" s="130" t="str">
        <f t="shared" si="267"/>
        <v>VE</v>
      </c>
    </row>
    <row r="8549" spans="1:9" x14ac:dyDescent="0.15">
      <c r="A8549" s="130">
        <v>8547</v>
      </c>
      <c r="B8549" s="130" t="s">
        <v>10469</v>
      </c>
      <c r="C8549" s="130" t="s">
        <v>20310</v>
      </c>
      <c r="D8549" s="130">
        <v>100</v>
      </c>
      <c r="E8549" s="130" t="s">
        <v>12355</v>
      </c>
      <c r="F8549" s="130">
        <v>1389200</v>
      </c>
      <c r="G8549" s="130">
        <v>1393000</v>
      </c>
      <c r="H8549" s="130" t="str">
        <f t="shared" si="266"/>
        <v>QS-110031</v>
      </c>
      <c r="I8549" s="130" t="str">
        <f t="shared" si="267"/>
        <v>AG</v>
      </c>
    </row>
    <row r="8550" spans="1:9" x14ac:dyDescent="0.15">
      <c r="A8550" s="130">
        <v>8548</v>
      </c>
      <c r="B8550" s="130" t="s">
        <v>1545</v>
      </c>
      <c r="C8550" s="130" t="s">
        <v>2307</v>
      </c>
      <c r="D8550" s="130">
        <v>500</v>
      </c>
      <c r="E8550" s="130" t="s">
        <v>12355</v>
      </c>
      <c r="F8550" s="130">
        <v>6072000</v>
      </c>
      <c r="G8550" s="130">
        <v>7442960</v>
      </c>
      <c r="H8550" s="130" t="str">
        <f t="shared" si="266"/>
        <v>QS-110032</v>
      </c>
      <c r="I8550" s="130" t="str">
        <f t="shared" si="267"/>
        <v>VE</v>
      </c>
    </row>
    <row r="8551" spans="1:9" x14ac:dyDescent="0.15">
      <c r="A8551" s="130">
        <v>8549</v>
      </c>
      <c r="B8551" s="130" t="s">
        <v>1546</v>
      </c>
      <c r="C8551" s="130" t="s">
        <v>2308</v>
      </c>
      <c r="D8551" s="130">
        <v>100</v>
      </c>
      <c r="E8551" s="130" t="s">
        <v>12355</v>
      </c>
      <c r="F8551" s="130">
        <v>1397655</v>
      </c>
      <c r="G8551" s="130">
        <v>2796230</v>
      </c>
      <c r="H8551" s="130" t="str">
        <f t="shared" si="266"/>
        <v>QS-110033</v>
      </c>
      <c r="I8551" s="130" t="str">
        <f t="shared" si="267"/>
        <v>VE</v>
      </c>
    </row>
    <row r="8552" spans="1:9" x14ac:dyDescent="0.15">
      <c r="A8552" s="130">
        <v>8550</v>
      </c>
      <c r="B8552" s="130" t="s">
        <v>10470</v>
      </c>
      <c r="C8552" s="130" t="s">
        <v>20311</v>
      </c>
      <c r="D8552" s="130">
        <v>800</v>
      </c>
      <c r="E8552" s="130" t="s">
        <v>12901</v>
      </c>
      <c r="F8552" s="130">
        <v>740600</v>
      </c>
      <c r="G8552" s="130">
        <v>1691200</v>
      </c>
      <c r="H8552" s="130" t="str">
        <f t="shared" si="266"/>
        <v>QS-110034</v>
      </c>
      <c r="I8552" s="130" t="str">
        <f t="shared" si="267"/>
        <v>AG</v>
      </c>
    </row>
    <row r="8553" spans="1:9" x14ac:dyDescent="0.15">
      <c r="A8553" s="130">
        <v>8551</v>
      </c>
      <c r="B8553" s="130" t="s">
        <v>10471</v>
      </c>
      <c r="C8553" s="130" t="s">
        <v>20312</v>
      </c>
      <c r="D8553" s="130">
        <v>500</v>
      </c>
      <c r="E8553" s="130" t="s">
        <v>12355</v>
      </c>
      <c r="F8553" s="130">
        <v>4635500</v>
      </c>
      <c r="G8553" s="130">
        <v>6036800</v>
      </c>
      <c r="H8553" s="130" t="str">
        <f t="shared" si="266"/>
        <v>QS-110035</v>
      </c>
      <c r="I8553" s="130" t="str">
        <f t="shared" si="267"/>
        <v>AG</v>
      </c>
    </row>
    <row r="8554" spans="1:9" x14ac:dyDescent="0.15">
      <c r="A8554" s="130">
        <v>8552</v>
      </c>
      <c r="B8554" s="130" t="s">
        <v>1547</v>
      </c>
      <c r="C8554" s="130" t="s">
        <v>2309</v>
      </c>
      <c r="D8554" s="130">
        <v>1</v>
      </c>
      <c r="E8554" s="130" t="s">
        <v>12446</v>
      </c>
      <c r="F8554" s="130">
        <v>161357</v>
      </c>
      <c r="G8554" s="130">
        <v>118530</v>
      </c>
      <c r="H8554" s="130" t="str">
        <f t="shared" si="266"/>
        <v>QS-110036</v>
      </c>
      <c r="I8554" s="130" t="str">
        <f t="shared" si="267"/>
        <v>VE</v>
      </c>
    </row>
    <row r="8555" spans="1:9" x14ac:dyDescent="0.15">
      <c r="A8555" s="130">
        <v>8553</v>
      </c>
      <c r="B8555" s="130" t="s">
        <v>10472</v>
      </c>
      <c r="C8555" s="130" t="s">
        <v>20313</v>
      </c>
      <c r="D8555" s="130">
        <v>1</v>
      </c>
      <c r="E8555" s="130" t="s">
        <v>12402</v>
      </c>
      <c r="F8555" s="130">
        <v>97878430</v>
      </c>
      <c r="G8555" s="130">
        <v>98515137</v>
      </c>
      <c r="H8555" s="130" t="str">
        <f t="shared" si="266"/>
        <v>QS-110037</v>
      </c>
      <c r="I8555" s="130" t="str">
        <f t="shared" si="267"/>
        <v>AG</v>
      </c>
    </row>
    <row r="8556" spans="1:9" x14ac:dyDescent="0.15">
      <c r="A8556" s="130">
        <v>8554</v>
      </c>
      <c r="B8556" s="130" t="s">
        <v>10473</v>
      </c>
      <c r="C8556" s="130" t="s">
        <v>20314</v>
      </c>
      <c r="D8556" s="130">
        <v>10</v>
      </c>
      <c r="E8556" s="130" t="s">
        <v>12446</v>
      </c>
      <c r="F8556" s="130">
        <v>636871</v>
      </c>
      <c r="G8556" s="130">
        <v>976987</v>
      </c>
      <c r="H8556" s="130" t="str">
        <f t="shared" si="266"/>
        <v>QS-110038</v>
      </c>
      <c r="I8556" s="130" t="str">
        <f t="shared" si="267"/>
        <v>AG</v>
      </c>
    </row>
    <row r="8557" spans="1:9" x14ac:dyDescent="0.15">
      <c r="A8557" s="130">
        <v>8555</v>
      </c>
      <c r="B8557" s="130" t="s">
        <v>1548</v>
      </c>
      <c r="C8557" s="130" t="s">
        <v>2310</v>
      </c>
      <c r="D8557" s="130">
        <v>100</v>
      </c>
      <c r="E8557" s="130" t="s">
        <v>12355</v>
      </c>
      <c r="F8557" s="130">
        <v>5977000</v>
      </c>
      <c r="G8557" s="130">
        <v>5040400</v>
      </c>
      <c r="H8557" s="130" t="str">
        <f t="shared" si="266"/>
        <v>QS-110039</v>
      </c>
      <c r="I8557" s="130" t="str">
        <f t="shared" si="267"/>
        <v>VE</v>
      </c>
    </row>
    <row r="8558" spans="1:9" x14ac:dyDescent="0.15">
      <c r="A8558" s="130">
        <v>8556</v>
      </c>
      <c r="B8558" s="130" t="s">
        <v>1549</v>
      </c>
      <c r="C8558" s="130" t="s">
        <v>2311</v>
      </c>
      <c r="D8558" s="130">
        <v>100</v>
      </c>
      <c r="E8558" s="130" t="s">
        <v>12372</v>
      </c>
      <c r="F8558" s="130">
        <v>702810</v>
      </c>
      <c r="G8558" s="130">
        <v>776603</v>
      </c>
      <c r="H8558" s="130" t="str">
        <f t="shared" si="266"/>
        <v>QS-110040</v>
      </c>
      <c r="I8558" s="130" t="str">
        <f t="shared" si="267"/>
        <v>VE</v>
      </c>
    </row>
    <row r="8559" spans="1:9" x14ac:dyDescent="0.15">
      <c r="A8559" s="130">
        <v>8557</v>
      </c>
      <c r="B8559" s="130" t="s">
        <v>1550</v>
      </c>
      <c r="C8559" s="130" t="s">
        <v>2312</v>
      </c>
      <c r="D8559" s="130">
        <v>100</v>
      </c>
      <c r="E8559" s="130" t="s">
        <v>12372</v>
      </c>
      <c r="F8559" s="130">
        <v>1406200</v>
      </c>
      <c r="G8559" s="130">
        <v>643400</v>
      </c>
      <c r="H8559" s="130" t="str">
        <f t="shared" si="266"/>
        <v>QS-110041</v>
      </c>
      <c r="I8559" s="130" t="str">
        <f t="shared" si="267"/>
        <v>VE</v>
      </c>
    </row>
    <row r="8560" spans="1:9" x14ac:dyDescent="0.15">
      <c r="A8560" s="130">
        <v>8558</v>
      </c>
      <c r="B8560" s="130" t="s">
        <v>10474</v>
      </c>
      <c r="C8560" s="130" t="s">
        <v>1669</v>
      </c>
      <c r="D8560" s="130">
        <v>300</v>
      </c>
      <c r="E8560" s="130" t="s">
        <v>12372</v>
      </c>
      <c r="F8560" s="130">
        <v>2211600</v>
      </c>
      <c r="G8560" s="130">
        <v>2840100</v>
      </c>
      <c r="H8560" s="130" t="str">
        <f t="shared" si="266"/>
        <v>QS-120001</v>
      </c>
      <c r="I8560" s="130" t="str">
        <f t="shared" si="267"/>
        <v>AG</v>
      </c>
    </row>
    <row r="8561" spans="1:9" x14ac:dyDescent="0.15">
      <c r="A8561" s="130">
        <v>8559</v>
      </c>
      <c r="B8561" s="130" t="s">
        <v>1551</v>
      </c>
      <c r="C8561" s="130" t="s">
        <v>2313</v>
      </c>
      <c r="D8561" s="130">
        <v>20</v>
      </c>
      <c r="E8561" s="130" t="s">
        <v>12402</v>
      </c>
      <c r="F8561" s="130">
        <v>1015000</v>
      </c>
      <c r="G8561" s="130">
        <v>6076000</v>
      </c>
      <c r="H8561" s="130" t="str">
        <f t="shared" si="266"/>
        <v>QS-120002</v>
      </c>
      <c r="I8561" s="130" t="str">
        <f t="shared" si="267"/>
        <v>VE</v>
      </c>
    </row>
    <row r="8562" spans="1:9" x14ac:dyDescent="0.15">
      <c r="A8562" s="130">
        <v>8560</v>
      </c>
      <c r="B8562" s="130" t="s">
        <v>10475</v>
      </c>
      <c r="C8562" s="130" t="s">
        <v>20315</v>
      </c>
      <c r="D8562" s="130">
        <v>100</v>
      </c>
      <c r="E8562" s="130" t="s">
        <v>12355</v>
      </c>
      <c r="F8562" s="130">
        <v>145481344</v>
      </c>
      <c r="G8562" s="130">
        <v>346953600</v>
      </c>
      <c r="H8562" s="130" t="str">
        <f t="shared" si="266"/>
        <v>QS-120003</v>
      </c>
      <c r="I8562" s="130" t="str">
        <f t="shared" si="267"/>
        <v>AG</v>
      </c>
    </row>
    <row r="8563" spans="1:9" x14ac:dyDescent="0.15">
      <c r="A8563" s="130">
        <v>8561</v>
      </c>
      <c r="B8563" s="130" t="s">
        <v>3273</v>
      </c>
      <c r="C8563" s="130" t="s">
        <v>20317</v>
      </c>
      <c r="D8563" s="130">
        <v>2820</v>
      </c>
      <c r="E8563" s="130" t="s">
        <v>12361</v>
      </c>
      <c r="F8563" s="130">
        <v>33455070</v>
      </c>
      <c r="G8563" s="130">
        <v>34033578</v>
      </c>
      <c r="H8563" s="130" t="str">
        <f t="shared" si="266"/>
        <v>QS-120004</v>
      </c>
      <c r="I8563" s="130" t="str">
        <f t="shared" si="267"/>
        <v>VE</v>
      </c>
    </row>
    <row r="8564" spans="1:9" x14ac:dyDescent="0.15">
      <c r="A8564" s="130">
        <v>8562</v>
      </c>
      <c r="B8564" s="130" t="s">
        <v>10476</v>
      </c>
      <c r="C8564" s="130" t="s">
        <v>20318</v>
      </c>
      <c r="D8564" s="130">
        <v>5</v>
      </c>
      <c r="E8564" s="130" t="s">
        <v>12384</v>
      </c>
      <c r="F8564" s="130">
        <v>11500000</v>
      </c>
      <c r="G8564" s="130">
        <v>13500000</v>
      </c>
      <c r="H8564" s="130" t="str">
        <f t="shared" si="266"/>
        <v>QS-120005</v>
      </c>
      <c r="I8564" s="130" t="str">
        <f t="shared" si="267"/>
        <v>AG</v>
      </c>
    </row>
    <row r="8565" spans="1:9" x14ac:dyDescent="0.15">
      <c r="A8565" s="130">
        <v>8563</v>
      </c>
      <c r="B8565" s="130" t="s">
        <v>10477</v>
      </c>
      <c r="C8565" s="130" t="s">
        <v>20319</v>
      </c>
      <c r="D8565" s="130">
        <v>180</v>
      </c>
      <c r="E8565" s="130" t="s">
        <v>12676</v>
      </c>
      <c r="F8565" s="130">
        <v>298440</v>
      </c>
      <c r="G8565" s="130">
        <v>771660</v>
      </c>
      <c r="H8565" s="130" t="str">
        <f t="shared" si="266"/>
        <v>QS-120006</v>
      </c>
      <c r="I8565" s="130" t="str">
        <f t="shared" si="267"/>
        <v>AG</v>
      </c>
    </row>
    <row r="8566" spans="1:9" x14ac:dyDescent="0.15">
      <c r="A8566" s="130">
        <v>8564</v>
      </c>
      <c r="B8566" s="130" t="s">
        <v>10478</v>
      </c>
      <c r="C8566" s="130" t="s">
        <v>20320</v>
      </c>
      <c r="D8566" s="130">
        <v>500</v>
      </c>
      <c r="E8566" s="130" t="s">
        <v>12372</v>
      </c>
      <c r="F8566" s="130">
        <v>1720000</v>
      </c>
      <c r="G8566" s="130">
        <v>862500</v>
      </c>
      <c r="H8566" s="130" t="str">
        <f t="shared" si="266"/>
        <v>QS-120007</v>
      </c>
      <c r="I8566" s="130" t="str">
        <f t="shared" si="267"/>
        <v>AG</v>
      </c>
    </row>
    <row r="8567" spans="1:9" x14ac:dyDescent="0.15">
      <c r="A8567" s="130">
        <v>8565</v>
      </c>
      <c r="B8567" s="130" t="s">
        <v>10479</v>
      </c>
      <c r="C8567" s="130" t="s">
        <v>20321</v>
      </c>
      <c r="D8567" s="130">
        <v>1</v>
      </c>
      <c r="E8567" s="130" t="s">
        <v>12402</v>
      </c>
      <c r="F8567" s="130">
        <v>17500000</v>
      </c>
      <c r="G8567" s="130">
        <v>17500000</v>
      </c>
      <c r="H8567" s="130" t="str">
        <f t="shared" si="266"/>
        <v>QS-120008</v>
      </c>
      <c r="I8567" s="130" t="str">
        <f t="shared" si="267"/>
        <v>AG</v>
      </c>
    </row>
    <row r="8568" spans="1:9" x14ac:dyDescent="0.15">
      <c r="A8568" s="130">
        <v>8566</v>
      </c>
      <c r="B8568" s="130" t="s">
        <v>10480</v>
      </c>
      <c r="C8568" s="130" t="s">
        <v>20322</v>
      </c>
      <c r="D8568" s="130">
        <v>49000</v>
      </c>
      <c r="E8568" s="130" t="s">
        <v>12372</v>
      </c>
      <c r="F8568" s="130">
        <v>963374.2</v>
      </c>
      <c r="G8568" s="130">
        <v>1118171.8799999999</v>
      </c>
      <c r="H8568" s="130" t="str">
        <f t="shared" si="266"/>
        <v>QS-120009</v>
      </c>
      <c r="I8568" s="130" t="str">
        <f t="shared" si="267"/>
        <v>AG</v>
      </c>
    </row>
    <row r="8569" spans="1:9" x14ac:dyDescent="0.15">
      <c r="A8569" s="130">
        <v>8567</v>
      </c>
      <c r="B8569" s="130" t="s">
        <v>10481</v>
      </c>
      <c r="C8569" s="130" t="s">
        <v>20323</v>
      </c>
      <c r="D8569" s="130">
        <v>10</v>
      </c>
      <c r="E8569" s="130" t="s">
        <v>12462</v>
      </c>
      <c r="F8569" s="130">
        <v>2613104</v>
      </c>
      <c r="G8569" s="130">
        <v>16289760</v>
      </c>
      <c r="H8569" s="130" t="str">
        <f t="shared" si="266"/>
        <v>QS-120010</v>
      </c>
      <c r="I8569" s="130" t="str">
        <f t="shared" si="267"/>
        <v>AG</v>
      </c>
    </row>
    <row r="8570" spans="1:9" x14ac:dyDescent="0.15">
      <c r="A8570" s="130">
        <v>8568</v>
      </c>
      <c r="B8570" s="130" t="s">
        <v>1552</v>
      </c>
      <c r="C8570" s="130" t="s">
        <v>2314</v>
      </c>
      <c r="D8570" s="130">
        <v>1</v>
      </c>
      <c r="E8570" s="130" t="s">
        <v>12372</v>
      </c>
      <c r="F8570" s="130">
        <v>1980</v>
      </c>
      <c r="G8570" s="130">
        <v>960</v>
      </c>
      <c r="H8570" s="130" t="str">
        <f t="shared" si="266"/>
        <v>QS-120011</v>
      </c>
      <c r="I8570" s="130" t="str">
        <f t="shared" si="267"/>
        <v>VE</v>
      </c>
    </row>
    <row r="8571" spans="1:9" x14ac:dyDescent="0.15">
      <c r="A8571" s="130">
        <v>8569</v>
      </c>
      <c r="B8571" s="130" t="s">
        <v>3265</v>
      </c>
      <c r="C8571" s="130" t="s">
        <v>2315</v>
      </c>
      <c r="D8571" s="130">
        <v>1</v>
      </c>
      <c r="E8571" s="130" t="s">
        <v>12402</v>
      </c>
      <c r="F8571" s="130">
        <v>33000000</v>
      </c>
      <c r="G8571" s="130">
        <v>32900000</v>
      </c>
      <c r="H8571" s="130" t="str">
        <f t="shared" si="266"/>
        <v>QS-120012</v>
      </c>
      <c r="I8571" s="130" t="str">
        <f t="shared" si="267"/>
        <v>VR</v>
      </c>
    </row>
    <row r="8572" spans="1:9" x14ac:dyDescent="0.15">
      <c r="A8572" s="130">
        <v>8570</v>
      </c>
      <c r="B8572" s="130" t="s">
        <v>10482</v>
      </c>
      <c r="C8572" s="130" t="s">
        <v>20324</v>
      </c>
      <c r="D8572" s="130">
        <v>500</v>
      </c>
      <c r="E8572" s="130" t="s">
        <v>12361</v>
      </c>
      <c r="F8572" s="130">
        <v>1450000</v>
      </c>
      <c r="G8572" s="130">
        <v>1543100</v>
      </c>
      <c r="H8572" s="130" t="str">
        <f t="shared" si="266"/>
        <v>QS-120013</v>
      </c>
      <c r="I8572" s="130" t="str">
        <f t="shared" si="267"/>
        <v>AG</v>
      </c>
    </row>
    <row r="8573" spans="1:9" x14ac:dyDescent="0.15">
      <c r="A8573" s="130">
        <v>8571</v>
      </c>
      <c r="B8573" s="130" t="s">
        <v>10483</v>
      </c>
      <c r="C8573" s="130" t="s">
        <v>20325</v>
      </c>
      <c r="D8573" s="130">
        <v>300</v>
      </c>
      <c r="E8573" s="130" t="s">
        <v>12368</v>
      </c>
      <c r="F8573" s="130">
        <v>10427100</v>
      </c>
      <c r="G8573" s="130">
        <v>6495900</v>
      </c>
      <c r="H8573" s="130" t="str">
        <f t="shared" si="266"/>
        <v>QS-120014</v>
      </c>
      <c r="I8573" s="130" t="str">
        <f t="shared" si="267"/>
        <v>AG</v>
      </c>
    </row>
    <row r="8574" spans="1:9" x14ac:dyDescent="0.15">
      <c r="A8574" s="130">
        <v>8572</v>
      </c>
      <c r="B8574" s="130" t="s">
        <v>10484</v>
      </c>
      <c r="C8574" s="130" t="s">
        <v>20326</v>
      </c>
      <c r="D8574" s="130">
        <v>100</v>
      </c>
      <c r="E8574" s="130" t="s">
        <v>12370</v>
      </c>
      <c r="F8574" s="130">
        <v>603000</v>
      </c>
      <c r="G8574" s="130">
        <v>2320200</v>
      </c>
      <c r="H8574" s="130" t="str">
        <f t="shared" si="266"/>
        <v>QS-120015</v>
      </c>
      <c r="I8574" s="130" t="str">
        <f t="shared" si="267"/>
        <v>AG</v>
      </c>
    </row>
    <row r="8575" spans="1:9" x14ac:dyDescent="0.15">
      <c r="A8575" s="130">
        <v>8573</v>
      </c>
      <c r="B8575" s="130" t="s">
        <v>10485</v>
      </c>
      <c r="C8575" s="130" t="s">
        <v>20327</v>
      </c>
      <c r="D8575" s="130">
        <v>100</v>
      </c>
      <c r="E8575" s="130" t="s">
        <v>12368</v>
      </c>
      <c r="F8575" s="130">
        <v>714000</v>
      </c>
      <c r="G8575" s="130">
        <v>714000</v>
      </c>
      <c r="H8575" s="130" t="str">
        <f t="shared" si="266"/>
        <v>QS-120016</v>
      </c>
      <c r="I8575" s="130" t="str">
        <f t="shared" si="267"/>
        <v>AG</v>
      </c>
    </row>
    <row r="8576" spans="1:9" x14ac:dyDescent="0.15">
      <c r="A8576" s="130">
        <v>8574</v>
      </c>
      <c r="B8576" s="130" t="s">
        <v>10486</v>
      </c>
      <c r="C8576" s="130" t="s">
        <v>20328</v>
      </c>
      <c r="D8576" s="130">
        <v>1000</v>
      </c>
      <c r="E8576" s="130" t="s">
        <v>12355</v>
      </c>
      <c r="F8576" s="130">
        <v>11298210</v>
      </c>
      <c r="G8576" s="130">
        <v>14608710</v>
      </c>
      <c r="H8576" s="130" t="str">
        <f t="shared" si="266"/>
        <v>QS-120017</v>
      </c>
      <c r="I8576" s="130" t="str">
        <f t="shared" si="267"/>
        <v>AG</v>
      </c>
    </row>
    <row r="8577" spans="1:9" x14ac:dyDescent="0.15">
      <c r="A8577" s="130">
        <v>8575</v>
      </c>
      <c r="B8577" s="130" t="s">
        <v>3263</v>
      </c>
      <c r="C8577" s="130" t="s">
        <v>20330</v>
      </c>
      <c r="D8577" s="130">
        <v>100</v>
      </c>
      <c r="E8577" s="130" t="s">
        <v>12372</v>
      </c>
      <c r="F8577" s="130">
        <v>1366000</v>
      </c>
      <c r="G8577" s="130">
        <v>1651000</v>
      </c>
      <c r="H8577" s="130" t="str">
        <f t="shared" si="266"/>
        <v>QS-120018</v>
      </c>
      <c r="I8577" s="130" t="str">
        <f t="shared" si="267"/>
        <v>VE</v>
      </c>
    </row>
    <row r="8578" spans="1:9" x14ac:dyDescent="0.15">
      <c r="A8578" s="130">
        <v>8576</v>
      </c>
      <c r="B8578" s="130" t="s">
        <v>1553</v>
      </c>
      <c r="C8578" s="130" t="s">
        <v>2316</v>
      </c>
      <c r="D8578" s="130">
        <v>1000</v>
      </c>
      <c r="E8578" s="130" t="s">
        <v>12368</v>
      </c>
      <c r="F8578" s="130">
        <v>187000</v>
      </c>
      <c r="G8578" s="130">
        <v>195954</v>
      </c>
      <c r="H8578" s="130" t="str">
        <f t="shared" si="266"/>
        <v>QS-120019</v>
      </c>
      <c r="I8578" s="130" t="str">
        <f t="shared" si="267"/>
        <v>VE</v>
      </c>
    </row>
    <row r="8579" spans="1:9" x14ac:dyDescent="0.15">
      <c r="A8579" s="130">
        <v>8577</v>
      </c>
      <c r="B8579" s="130" t="s">
        <v>10487</v>
      </c>
      <c r="C8579" s="130" t="s">
        <v>20331</v>
      </c>
      <c r="D8579" s="130">
        <v>34.399999999999899</v>
      </c>
      <c r="E8579" s="130" t="s">
        <v>12355</v>
      </c>
      <c r="F8579" s="130">
        <v>46113733.990000002</v>
      </c>
      <c r="G8579" s="130">
        <v>61647485</v>
      </c>
      <c r="H8579" s="130" t="str">
        <f t="shared" si="266"/>
        <v>QS-120020</v>
      </c>
      <c r="I8579" s="130" t="str">
        <f t="shared" si="267"/>
        <v>AG</v>
      </c>
    </row>
    <row r="8580" spans="1:9" x14ac:dyDescent="0.15">
      <c r="A8580" s="130">
        <v>8578</v>
      </c>
      <c r="B8580" s="130" t="s">
        <v>1554</v>
      </c>
      <c r="C8580" s="130" t="s">
        <v>2317</v>
      </c>
      <c r="D8580" s="130">
        <v>1</v>
      </c>
      <c r="E8580" s="130" t="s">
        <v>12457</v>
      </c>
      <c r="F8580" s="130">
        <v>2217848</v>
      </c>
      <c r="G8580" s="130">
        <v>2908036</v>
      </c>
      <c r="H8580" s="130" t="str">
        <f t="shared" ref="H8580:H8643" si="268">LEFT(B8580,FIND("-",B8580)+6)</f>
        <v>QS-120021</v>
      </c>
      <c r="I8580" s="130" t="str">
        <f t="shared" ref="I8580:I8643" si="269">RIGHT(B8580,LEN(B8580)-FIND("-",B8580)-7)</f>
        <v>VE</v>
      </c>
    </row>
    <row r="8581" spans="1:9" x14ac:dyDescent="0.15">
      <c r="A8581" s="130">
        <v>8579</v>
      </c>
      <c r="B8581" s="130" t="s">
        <v>10488</v>
      </c>
      <c r="C8581" s="130" t="s">
        <v>20332</v>
      </c>
      <c r="D8581" s="130">
        <v>40</v>
      </c>
      <c r="E8581" s="130" t="s">
        <v>12355</v>
      </c>
      <c r="F8581" s="130">
        <v>1481161</v>
      </c>
      <c r="G8581" s="130">
        <v>2065894</v>
      </c>
      <c r="H8581" s="130" t="str">
        <f t="shared" si="268"/>
        <v>QS-120022</v>
      </c>
      <c r="I8581" s="130" t="str">
        <f t="shared" si="269"/>
        <v>AG</v>
      </c>
    </row>
    <row r="8582" spans="1:9" x14ac:dyDescent="0.15">
      <c r="A8582" s="130">
        <v>8580</v>
      </c>
      <c r="B8582" s="130" t="s">
        <v>1555</v>
      </c>
      <c r="C8582" s="130" t="s">
        <v>2318</v>
      </c>
      <c r="D8582" s="130">
        <v>1</v>
      </c>
      <c r="E8582" s="130" t="s">
        <v>12972</v>
      </c>
      <c r="F8582" s="130">
        <v>558</v>
      </c>
      <c r="G8582" s="130">
        <v>562</v>
      </c>
      <c r="H8582" s="130" t="str">
        <f t="shared" si="268"/>
        <v>QS-120023</v>
      </c>
      <c r="I8582" s="130" t="str">
        <f t="shared" si="269"/>
        <v>VE</v>
      </c>
    </row>
    <row r="8583" spans="1:9" x14ac:dyDescent="0.15">
      <c r="A8583" s="130">
        <v>8581</v>
      </c>
      <c r="B8583" s="130" t="s">
        <v>1556</v>
      </c>
      <c r="C8583" s="130" t="s">
        <v>2319</v>
      </c>
      <c r="D8583" s="130">
        <v>500</v>
      </c>
      <c r="E8583" s="130" t="s">
        <v>12372</v>
      </c>
      <c r="F8583" s="130">
        <v>750500</v>
      </c>
      <c r="G8583" s="130">
        <v>480000</v>
      </c>
      <c r="H8583" s="130" t="str">
        <f t="shared" si="268"/>
        <v>QS-120024</v>
      </c>
      <c r="I8583" s="130" t="str">
        <f t="shared" si="269"/>
        <v>VE</v>
      </c>
    </row>
    <row r="8584" spans="1:9" x14ac:dyDescent="0.15">
      <c r="A8584" s="130">
        <v>8582</v>
      </c>
      <c r="B8584" s="130" t="s">
        <v>1557</v>
      </c>
      <c r="C8584" s="130" t="s">
        <v>2320</v>
      </c>
      <c r="D8584" s="130">
        <v>300</v>
      </c>
      <c r="E8584" s="130" t="s">
        <v>12372</v>
      </c>
      <c r="F8584" s="130">
        <v>300000</v>
      </c>
      <c r="G8584" s="130">
        <v>195000</v>
      </c>
      <c r="H8584" s="130" t="str">
        <f t="shared" si="268"/>
        <v>QS-120025</v>
      </c>
      <c r="I8584" s="130" t="str">
        <f t="shared" si="269"/>
        <v>VE</v>
      </c>
    </row>
    <row r="8585" spans="1:9" x14ac:dyDescent="0.15">
      <c r="A8585" s="130">
        <v>8583</v>
      </c>
      <c r="B8585" s="130" t="s">
        <v>1558</v>
      </c>
      <c r="C8585" s="130" t="s">
        <v>2321</v>
      </c>
      <c r="D8585" s="130">
        <v>1000</v>
      </c>
      <c r="E8585" s="130" t="s">
        <v>12368</v>
      </c>
      <c r="F8585" s="130">
        <v>10708643.800000001</v>
      </c>
      <c r="G8585" s="130">
        <v>20383500</v>
      </c>
      <c r="H8585" s="130" t="str">
        <f t="shared" si="268"/>
        <v>QS-120026</v>
      </c>
      <c r="I8585" s="130" t="str">
        <f t="shared" si="269"/>
        <v>VE</v>
      </c>
    </row>
    <row r="8586" spans="1:9" x14ac:dyDescent="0.15">
      <c r="A8586" s="130">
        <v>8584</v>
      </c>
      <c r="B8586" s="130" t="s">
        <v>3254</v>
      </c>
      <c r="C8586" s="130" t="s">
        <v>2298</v>
      </c>
      <c r="D8586" s="130">
        <v>10000</v>
      </c>
      <c r="E8586" s="130" t="s">
        <v>12610</v>
      </c>
      <c r="F8586" s="130">
        <v>2117000</v>
      </c>
      <c r="G8586" s="130">
        <v>1758000</v>
      </c>
      <c r="H8586" s="130" t="str">
        <f t="shared" si="268"/>
        <v>QS-120027</v>
      </c>
      <c r="I8586" s="130" t="str">
        <f t="shared" si="269"/>
        <v>VR</v>
      </c>
    </row>
    <row r="8587" spans="1:9" x14ac:dyDescent="0.15">
      <c r="A8587" s="130">
        <v>8585</v>
      </c>
      <c r="B8587" s="130" t="s">
        <v>10489</v>
      </c>
      <c r="C8587" s="130" t="s">
        <v>20333</v>
      </c>
      <c r="D8587" s="130">
        <v>40</v>
      </c>
      <c r="E8587" s="130" t="s">
        <v>12372</v>
      </c>
      <c r="F8587" s="130">
        <v>1076000</v>
      </c>
      <c r="G8587" s="130">
        <v>1388000</v>
      </c>
      <c r="H8587" s="130" t="str">
        <f t="shared" si="268"/>
        <v>QS-120028</v>
      </c>
      <c r="I8587" s="130" t="str">
        <f t="shared" si="269"/>
        <v>AG</v>
      </c>
    </row>
    <row r="8588" spans="1:9" x14ac:dyDescent="0.15">
      <c r="A8588" s="130">
        <v>8586</v>
      </c>
      <c r="B8588" s="130" t="s">
        <v>10490</v>
      </c>
      <c r="C8588" s="130" t="s">
        <v>20334</v>
      </c>
      <c r="D8588" s="130">
        <v>1033</v>
      </c>
      <c r="E8588" s="130" t="s">
        <v>12372</v>
      </c>
      <c r="F8588" s="130">
        <v>3103288</v>
      </c>
      <c r="G8588" s="130">
        <v>3173635</v>
      </c>
      <c r="H8588" s="130" t="str">
        <f t="shared" si="268"/>
        <v>QS-120029</v>
      </c>
      <c r="I8588" s="130" t="str">
        <f t="shared" si="269"/>
        <v>AG</v>
      </c>
    </row>
    <row r="8589" spans="1:9" x14ac:dyDescent="0.15">
      <c r="A8589" s="130">
        <v>8587</v>
      </c>
      <c r="B8589" s="130" t="s">
        <v>10491</v>
      </c>
      <c r="C8589" s="130" t="s">
        <v>20335</v>
      </c>
      <c r="D8589" s="130">
        <v>20</v>
      </c>
      <c r="E8589" s="130" t="s">
        <v>12370</v>
      </c>
      <c r="F8589" s="130">
        <v>369808.04</v>
      </c>
      <c r="G8589" s="130">
        <v>544680</v>
      </c>
      <c r="H8589" s="130" t="str">
        <f t="shared" si="268"/>
        <v>QS-120030</v>
      </c>
      <c r="I8589" s="130" t="str">
        <f t="shared" si="269"/>
        <v>AG</v>
      </c>
    </row>
    <row r="8590" spans="1:9" x14ac:dyDescent="0.15">
      <c r="A8590" s="130">
        <v>8588</v>
      </c>
      <c r="B8590" s="130" t="s">
        <v>10492</v>
      </c>
      <c r="C8590" s="130" t="s">
        <v>20336</v>
      </c>
      <c r="D8590" s="130">
        <v>1000</v>
      </c>
      <c r="E8590" s="130" t="s">
        <v>12355</v>
      </c>
      <c r="F8590" s="130">
        <v>3404736</v>
      </c>
      <c r="G8590" s="130">
        <v>1700100</v>
      </c>
      <c r="H8590" s="130" t="str">
        <f t="shared" si="268"/>
        <v>QS-120031</v>
      </c>
      <c r="I8590" s="130" t="str">
        <f t="shared" si="269"/>
        <v>AG</v>
      </c>
    </row>
    <row r="8591" spans="1:9" x14ac:dyDescent="0.15">
      <c r="A8591" s="130">
        <v>8589</v>
      </c>
      <c r="B8591" s="130" t="s">
        <v>10493</v>
      </c>
      <c r="C8591" s="130" t="s">
        <v>18827</v>
      </c>
      <c r="D8591" s="130">
        <v>1</v>
      </c>
      <c r="E8591" s="130" t="s">
        <v>12403</v>
      </c>
      <c r="F8591" s="130">
        <v>105565</v>
      </c>
      <c r="G8591" s="130">
        <v>123361</v>
      </c>
      <c r="H8591" s="130" t="str">
        <f t="shared" si="268"/>
        <v>QS-120032</v>
      </c>
      <c r="I8591" s="130" t="str">
        <f t="shared" si="269"/>
        <v>AG</v>
      </c>
    </row>
    <row r="8592" spans="1:9" x14ac:dyDescent="0.15">
      <c r="A8592" s="130">
        <v>8590</v>
      </c>
      <c r="B8592" s="130" t="s">
        <v>3247</v>
      </c>
      <c r="C8592" s="130" t="s">
        <v>2322</v>
      </c>
      <c r="D8592" s="130">
        <v>10000</v>
      </c>
      <c r="E8592" s="130" t="s">
        <v>12368</v>
      </c>
      <c r="F8592" s="130">
        <v>397400</v>
      </c>
      <c r="G8592" s="130">
        <v>1612500</v>
      </c>
      <c r="H8592" s="130" t="str">
        <f t="shared" si="268"/>
        <v>QS-120033</v>
      </c>
      <c r="I8592" s="130" t="str">
        <f t="shared" si="269"/>
        <v>VE</v>
      </c>
    </row>
    <row r="8593" spans="1:9" x14ac:dyDescent="0.15">
      <c r="A8593" s="130">
        <v>8591</v>
      </c>
      <c r="B8593" s="130" t="s">
        <v>1559</v>
      </c>
      <c r="C8593" s="130" t="s">
        <v>2323</v>
      </c>
      <c r="D8593" s="130">
        <v>1</v>
      </c>
      <c r="E8593" s="130" t="s">
        <v>12471</v>
      </c>
      <c r="F8593" s="130">
        <v>2000</v>
      </c>
      <c r="G8593" s="130">
        <v>2000</v>
      </c>
      <c r="H8593" s="130" t="str">
        <f t="shared" si="268"/>
        <v>QS-120034</v>
      </c>
      <c r="I8593" s="130" t="str">
        <f t="shared" si="269"/>
        <v>VE</v>
      </c>
    </row>
    <row r="8594" spans="1:9" x14ac:dyDescent="0.15">
      <c r="A8594" s="130">
        <v>8592</v>
      </c>
      <c r="B8594" s="130" t="s">
        <v>10494</v>
      </c>
      <c r="C8594" s="130" t="s">
        <v>20337</v>
      </c>
      <c r="D8594" s="130">
        <v>365</v>
      </c>
      <c r="E8594" s="130" t="s">
        <v>12676</v>
      </c>
      <c r="F8594" s="130">
        <v>2415300</v>
      </c>
      <c r="G8594" s="130">
        <v>1327325</v>
      </c>
      <c r="H8594" s="130" t="str">
        <f t="shared" si="268"/>
        <v>QS-120035</v>
      </c>
      <c r="I8594" s="130" t="str">
        <f t="shared" si="269"/>
        <v>AG</v>
      </c>
    </row>
    <row r="8595" spans="1:9" x14ac:dyDescent="0.15">
      <c r="A8595" s="130">
        <v>8593</v>
      </c>
      <c r="B8595" s="130" t="s">
        <v>10495</v>
      </c>
      <c r="C8595" s="130" t="s">
        <v>20338</v>
      </c>
      <c r="D8595" s="130">
        <v>100</v>
      </c>
      <c r="E8595" s="130" t="s">
        <v>12355</v>
      </c>
      <c r="F8595" s="130">
        <v>846846.92</v>
      </c>
      <c r="G8595" s="130">
        <v>507296.92</v>
      </c>
      <c r="H8595" s="130" t="str">
        <f t="shared" si="268"/>
        <v>QS-120036</v>
      </c>
      <c r="I8595" s="130" t="str">
        <f t="shared" si="269"/>
        <v>AG</v>
      </c>
    </row>
    <row r="8596" spans="1:9" x14ac:dyDescent="0.15">
      <c r="A8596" s="130">
        <v>8594</v>
      </c>
      <c r="B8596" s="130" t="s">
        <v>10496</v>
      </c>
      <c r="C8596" s="130" t="s">
        <v>20339</v>
      </c>
      <c r="D8596" s="130">
        <v>1000</v>
      </c>
      <c r="E8596" s="130" t="s">
        <v>12368</v>
      </c>
      <c r="F8596" s="130">
        <v>4139812.02</v>
      </c>
      <c r="G8596" s="130">
        <v>4400000</v>
      </c>
      <c r="H8596" s="130" t="str">
        <f t="shared" si="268"/>
        <v>QS-130001</v>
      </c>
      <c r="I8596" s="130" t="str">
        <f t="shared" si="269"/>
        <v>AG</v>
      </c>
    </row>
    <row r="8597" spans="1:9" x14ac:dyDescent="0.15">
      <c r="A8597" s="130">
        <v>8595</v>
      </c>
      <c r="B8597" s="130" t="s">
        <v>10497</v>
      </c>
      <c r="C8597" s="130" t="s">
        <v>20340</v>
      </c>
      <c r="D8597" s="130">
        <v>100</v>
      </c>
      <c r="E8597" s="130" t="s">
        <v>12368</v>
      </c>
      <c r="F8597" s="130">
        <v>1038000</v>
      </c>
      <c r="G8597" s="130">
        <v>1510000</v>
      </c>
      <c r="H8597" s="130" t="str">
        <f t="shared" si="268"/>
        <v>QS-130002</v>
      </c>
      <c r="I8597" s="130" t="str">
        <f t="shared" si="269"/>
        <v>AG</v>
      </c>
    </row>
    <row r="8598" spans="1:9" x14ac:dyDescent="0.15">
      <c r="A8598" s="130">
        <v>8596</v>
      </c>
      <c r="B8598" s="130" t="s">
        <v>3231</v>
      </c>
      <c r="C8598" s="130" t="s">
        <v>20342</v>
      </c>
      <c r="D8598" s="130">
        <v>1000</v>
      </c>
      <c r="E8598" s="130" t="s">
        <v>12368</v>
      </c>
      <c r="F8598" s="130">
        <v>3852222.2</v>
      </c>
      <c r="G8598" s="130">
        <v>4030547</v>
      </c>
      <c r="H8598" s="130" t="str">
        <f t="shared" si="268"/>
        <v>QS-130003</v>
      </c>
      <c r="I8598" s="130" t="str">
        <f t="shared" si="269"/>
        <v>VR</v>
      </c>
    </row>
    <row r="8599" spans="1:9" x14ac:dyDescent="0.15">
      <c r="A8599" s="130">
        <v>8597</v>
      </c>
      <c r="B8599" s="130" t="s">
        <v>10498</v>
      </c>
      <c r="C8599" s="130" t="s">
        <v>20343</v>
      </c>
      <c r="D8599" s="130">
        <v>10</v>
      </c>
      <c r="E8599" s="130" t="s">
        <v>12370</v>
      </c>
      <c r="F8599" s="130">
        <v>10253661.6</v>
      </c>
      <c r="G8599" s="130">
        <v>10635790</v>
      </c>
      <c r="H8599" s="130" t="str">
        <f t="shared" si="268"/>
        <v>QS-130004</v>
      </c>
      <c r="I8599" s="130" t="str">
        <f t="shared" si="269"/>
        <v>AG</v>
      </c>
    </row>
    <row r="8600" spans="1:9" x14ac:dyDescent="0.15">
      <c r="A8600" s="130">
        <v>8598</v>
      </c>
      <c r="B8600" s="130" t="s">
        <v>10499</v>
      </c>
      <c r="C8600" s="130" t="s">
        <v>13696</v>
      </c>
      <c r="D8600" s="130">
        <v>1</v>
      </c>
      <c r="E8600" s="130" t="s">
        <v>12403</v>
      </c>
      <c r="F8600" s="130">
        <v>23061150</v>
      </c>
      <c r="G8600" s="130">
        <v>24630800</v>
      </c>
      <c r="H8600" s="130" t="str">
        <f t="shared" si="268"/>
        <v>QS-130005</v>
      </c>
      <c r="I8600" s="130" t="str">
        <f t="shared" si="269"/>
        <v>AG</v>
      </c>
    </row>
    <row r="8601" spans="1:9" x14ac:dyDescent="0.15">
      <c r="A8601" s="130">
        <v>8599</v>
      </c>
      <c r="B8601" s="130" t="s">
        <v>10500</v>
      </c>
      <c r="C8601" s="130" t="s">
        <v>20344</v>
      </c>
      <c r="D8601" s="130">
        <v>100</v>
      </c>
      <c r="E8601" s="130" t="s">
        <v>12355</v>
      </c>
      <c r="F8601" s="130">
        <v>2885250.5</v>
      </c>
      <c r="G8601" s="130">
        <v>2986089</v>
      </c>
      <c r="H8601" s="130" t="str">
        <f t="shared" si="268"/>
        <v>QS-130006</v>
      </c>
      <c r="I8601" s="130" t="str">
        <f t="shared" si="269"/>
        <v>AG</v>
      </c>
    </row>
    <row r="8602" spans="1:9" x14ac:dyDescent="0.15">
      <c r="A8602" s="130">
        <v>8600</v>
      </c>
      <c r="B8602" s="130" t="s">
        <v>10501</v>
      </c>
      <c r="C8602" s="130" t="s">
        <v>2296</v>
      </c>
      <c r="D8602" s="130">
        <v>30</v>
      </c>
      <c r="E8602" s="130" t="s">
        <v>12355</v>
      </c>
      <c r="F8602" s="130">
        <v>41458682</v>
      </c>
      <c r="G8602" s="130">
        <v>58052106</v>
      </c>
      <c r="H8602" s="130" t="str">
        <f t="shared" si="268"/>
        <v>QS-130007</v>
      </c>
      <c r="I8602" s="130" t="str">
        <f t="shared" si="269"/>
        <v>AG</v>
      </c>
    </row>
    <row r="8603" spans="1:9" x14ac:dyDescent="0.15">
      <c r="A8603" s="130">
        <v>8601</v>
      </c>
      <c r="B8603" s="130" t="s">
        <v>10502</v>
      </c>
      <c r="C8603" s="130" t="s">
        <v>20345</v>
      </c>
      <c r="D8603" s="130">
        <v>2000</v>
      </c>
      <c r="E8603" s="130" t="s">
        <v>12361</v>
      </c>
      <c r="F8603" s="130">
        <v>6578720</v>
      </c>
      <c r="G8603" s="130">
        <v>6664740</v>
      </c>
      <c r="H8603" s="130" t="str">
        <f t="shared" si="268"/>
        <v>QS-130008</v>
      </c>
      <c r="I8603" s="130" t="str">
        <f t="shared" si="269"/>
        <v>AG</v>
      </c>
    </row>
    <row r="8604" spans="1:9" x14ac:dyDescent="0.15">
      <c r="A8604" s="130">
        <v>8602</v>
      </c>
      <c r="B8604" s="130" t="s">
        <v>10503</v>
      </c>
      <c r="C8604" s="130" t="s">
        <v>20346</v>
      </c>
      <c r="D8604" s="130">
        <v>10000</v>
      </c>
      <c r="E8604" s="130" t="s">
        <v>12361</v>
      </c>
      <c r="F8604" s="130">
        <v>58470105</v>
      </c>
      <c r="G8604" s="130">
        <v>74352904</v>
      </c>
      <c r="H8604" s="130" t="str">
        <f t="shared" si="268"/>
        <v>QS-130009</v>
      </c>
      <c r="I8604" s="130" t="str">
        <f t="shared" si="269"/>
        <v>AG</v>
      </c>
    </row>
    <row r="8605" spans="1:9" x14ac:dyDescent="0.15">
      <c r="A8605" s="130">
        <v>8603</v>
      </c>
      <c r="B8605" s="130" t="s">
        <v>3223</v>
      </c>
      <c r="C8605" s="130" t="s">
        <v>2432</v>
      </c>
      <c r="D8605" s="130">
        <v>10000</v>
      </c>
      <c r="E8605" s="130" t="s">
        <v>12372</v>
      </c>
      <c r="F8605" s="130">
        <v>67200</v>
      </c>
      <c r="G8605" s="130">
        <v>61400</v>
      </c>
      <c r="H8605" s="130" t="str">
        <f t="shared" si="268"/>
        <v>QS-130010</v>
      </c>
      <c r="I8605" s="130" t="str">
        <f t="shared" si="269"/>
        <v>VE</v>
      </c>
    </row>
    <row r="8606" spans="1:9" x14ac:dyDescent="0.15">
      <c r="A8606" s="130">
        <v>8604</v>
      </c>
      <c r="B8606" s="130" t="s">
        <v>10504</v>
      </c>
      <c r="C8606" s="130" t="s">
        <v>20347</v>
      </c>
      <c r="D8606" s="130">
        <v>1</v>
      </c>
      <c r="E8606" s="130" t="s">
        <v>20348</v>
      </c>
      <c r="F8606" s="130">
        <v>1729400</v>
      </c>
      <c r="G8606" s="130">
        <v>3027288</v>
      </c>
      <c r="H8606" s="130" t="str">
        <f t="shared" si="268"/>
        <v>QS-130011</v>
      </c>
      <c r="I8606" s="130" t="str">
        <f t="shared" si="269"/>
        <v>AG</v>
      </c>
    </row>
    <row r="8607" spans="1:9" x14ac:dyDescent="0.15">
      <c r="A8607" s="130">
        <v>8605</v>
      </c>
      <c r="B8607" s="130" t="s">
        <v>10505</v>
      </c>
      <c r="C8607" s="130" t="s">
        <v>20349</v>
      </c>
      <c r="D8607" s="130">
        <v>1</v>
      </c>
      <c r="E8607" s="130" t="s">
        <v>12370</v>
      </c>
      <c r="F8607" s="130">
        <v>2144000</v>
      </c>
      <c r="G8607" s="130">
        <v>2232000</v>
      </c>
      <c r="H8607" s="130" t="str">
        <f t="shared" si="268"/>
        <v>QS-130012</v>
      </c>
      <c r="I8607" s="130" t="str">
        <f t="shared" si="269"/>
        <v>AG</v>
      </c>
    </row>
    <row r="8608" spans="1:9" x14ac:dyDescent="0.15">
      <c r="A8608" s="130">
        <v>8606</v>
      </c>
      <c r="B8608" s="130" t="s">
        <v>3219</v>
      </c>
      <c r="C8608" s="130" t="s">
        <v>2324</v>
      </c>
      <c r="D8608" s="130">
        <v>1000</v>
      </c>
      <c r="E8608" s="130" t="s">
        <v>12372</v>
      </c>
      <c r="F8608" s="130">
        <v>50650</v>
      </c>
      <c r="G8608" s="130">
        <v>50600</v>
      </c>
      <c r="H8608" s="130" t="str">
        <f t="shared" si="268"/>
        <v>QS-130013</v>
      </c>
      <c r="I8608" s="130" t="str">
        <f t="shared" si="269"/>
        <v>VE</v>
      </c>
    </row>
    <row r="8609" spans="1:9" x14ac:dyDescent="0.15">
      <c r="A8609" s="130">
        <v>8607</v>
      </c>
      <c r="B8609" s="130" t="s">
        <v>10506</v>
      </c>
      <c r="C8609" s="130" t="s">
        <v>20350</v>
      </c>
      <c r="D8609" s="130">
        <v>100</v>
      </c>
      <c r="E8609" s="130" t="s">
        <v>12355</v>
      </c>
      <c r="F8609" s="130">
        <v>878640.4</v>
      </c>
      <c r="G8609" s="130">
        <v>931362.7</v>
      </c>
      <c r="H8609" s="130" t="str">
        <f t="shared" si="268"/>
        <v>QS-130014</v>
      </c>
      <c r="I8609" s="130" t="str">
        <f t="shared" si="269"/>
        <v>AG</v>
      </c>
    </row>
    <row r="8610" spans="1:9" x14ac:dyDescent="0.15">
      <c r="A8610" s="130">
        <v>8608</v>
      </c>
      <c r="B8610" s="130" t="s">
        <v>10507</v>
      </c>
      <c r="C8610" s="130" t="s">
        <v>2317</v>
      </c>
      <c r="D8610" s="130">
        <v>1</v>
      </c>
      <c r="E8610" s="130" t="s">
        <v>12457</v>
      </c>
      <c r="F8610" s="130">
        <v>3267672</v>
      </c>
      <c r="G8610" s="130">
        <v>3197936</v>
      </c>
      <c r="H8610" s="130" t="str">
        <f t="shared" si="268"/>
        <v>QS-130015</v>
      </c>
      <c r="I8610" s="130" t="str">
        <f t="shared" si="269"/>
        <v>AG</v>
      </c>
    </row>
    <row r="8611" spans="1:9" x14ac:dyDescent="0.15">
      <c r="A8611" s="130">
        <v>8609</v>
      </c>
      <c r="B8611" s="130" t="s">
        <v>1560</v>
      </c>
      <c r="C8611" s="130" t="s">
        <v>2325</v>
      </c>
      <c r="D8611" s="130">
        <v>100</v>
      </c>
      <c r="E8611" s="130" t="s">
        <v>12368</v>
      </c>
      <c r="F8611" s="130">
        <v>93164.11</v>
      </c>
      <c r="G8611" s="130">
        <v>409340.72</v>
      </c>
      <c r="H8611" s="130" t="str">
        <f t="shared" si="268"/>
        <v>QS-130016</v>
      </c>
      <c r="I8611" s="130" t="str">
        <f t="shared" si="269"/>
        <v>VE</v>
      </c>
    </row>
    <row r="8612" spans="1:9" x14ac:dyDescent="0.15">
      <c r="A8612" s="130">
        <v>8610</v>
      </c>
      <c r="B8612" s="130" t="s">
        <v>10508</v>
      </c>
      <c r="C8612" s="130" t="s">
        <v>20351</v>
      </c>
      <c r="D8612" s="130">
        <v>300</v>
      </c>
      <c r="E8612" s="130" t="s">
        <v>12372</v>
      </c>
      <c r="F8612" s="130">
        <v>626650</v>
      </c>
      <c r="G8612" s="130">
        <v>827400</v>
      </c>
      <c r="H8612" s="130" t="str">
        <f t="shared" si="268"/>
        <v>QS-130017</v>
      </c>
      <c r="I8612" s="130" t="str">
        <f t="shared" si="269"/>
        <v>AG</v>
      </c>
    </row>
    <row r="8613" spans="1:9" x14ac:dyDescent="0.15">
      <c r="A8613" s="130">
        <v>8611</v>
      </c>
      <c r="B8613" s="130" t="s">
        <v>3212</v>
      </c>
      <c r="C8613" s="130" t="s">
        <v>20353</v>
      </c>
      <c r="D8613" s="130">
        <v>10000</v>
      </c>
      <c r="E8613" s="130" t="s">
        <v>12368</v>
      </c>
      <c r="F8613" s="130">
        <v>15156000</v>
      </c>
      <c r="G8613" s="130">
        <v>15756000</v>
      </c>
      <c r="H8613" s="130" t="str">
        <f t="shared" si="268"/>
        <v>QS-130018</v>
      </c>
      <c r="I8613" s="130" t="str">
        <f t="shared" si="269"/>
        <v>VR</v>
      </c>
    </row>
    <row r="8614" spans="1:9" x14ac:dyDescent="0.15">
      <c r="A8614" s="130">
        <v>8612</v>
      </c>
      <c r="B8614" s="130" t="s">
        <v>10509</v>
      </c>
      <c r="C8614" s="130" t="s">
        <v>20354</v>
      </c>
      <c r="D8614" s="130">
        <v>1000</v>
      </c>
      <c r="E8614" s="130" t="s">
        <v>12368</v>
      </c>
      <c r="F8614" s="130">
        <v>14077160.5</v>
      </c>
      <c r="G8614" s="130">
        <v>23752500</v>
      </c>
      <c r="H8614" s="130" t="str">
        <f t="shared" si="268"/>
        <v>QS-130019</v>
      </c>
      <c r="I8614" s="130" t="str">
        <f t="shared" si="269"/>
        <v>AG</v>
      </c>
    </row>
    <row r="8615" spans="1:9" x14ac:dyDescent="0.15">
      <c r="A8615" s="130">
        <v>8613</v>
      </c>
      <c r="B8615" s="130" t="s">
        <v>1561</v>
      </c>
      <c r="C8615" s="130" t="s">
        <v>2326</v>
      </c>
      <c r="D8615" s="130">
        <v>1</v>
      </c>
      <c r="E8615" s="130" t="s">
        <v>12434</v>
      </c>
      <c r="F8615" s="130">
        <v>48000</v>
      </c>
      <c r="G8615" s="130">
        <v>17000</v>
      </c>
      <c r="H8615" s="130" t="str">
        <f t="shared" si="268"/>
        <v>QS-130020</v>
      </c>
      <c r="I8615" s="130" t="str">
        <f t="shared" si="269"/>
        <v>VE</v>
      </c>
    </row>
    <row r="8616" spans="1:9" x14ac:dyDescent="0.15">
      <c r="A8616" s="130">
        <v>8614</v>
      </c>
      <c r="B8616" s="130" t="s">
        <v>3211</v>
      </c>
      <c r="C8616" s="130" t="s">
        <v>2327</v>
      </c>
      <c r="D8616" s="130">
        <v>1</v>
      </c>
      <c r="E8616" s="130" t="s">
        <v>12361</v>
      </c>
      <c r="F8616" s="130">
        <v>2050</v>
      </c>
      <c r="G8616" s="130">
        <v>2100</v>
      </c>
      <c r="H8616" s="130" t="str">
        <f t="shared" si="268"/>
        <v>QS-130021</v>
      </c>
      <c r="I8616" s="130" t="str">
        <f t="shared" si="269"/>
        <v>VR</v>
      </c>
    </row>
    <row r="8617" spans="1:9" x14ac:dyDescent="0.15">
      <c r="A8617" s="130">
        <v>8615</v>
      </c>
      <c r="B8617" s="130" t="s">
        <v>10510</v>
      </c>
      <c r="C8617" s="130" t="s">
        <v>20355</v>
      </c>
      <c r="D8617" s="130">
        <v>100</v>
      </c>
      <c r="E8617" s="130" t="s">
        <v>12372</v>
      </c>
      <c r="F8617" s="130">
        <v>177500</v>
      </c>
      <c r="G8617" s="130">
        <v>334940</v>
      </c>
      <c r="H8617" s="130" t="str">
        <f t="shared" si="268"/>
        <v>QS-130022</v>
      </c>
      <c r="I8617" s="130" t="str">
        <f t="shared" si="269"/>
        <v>AG</v>
      </c>
    </row>
    <row r="8618" spans="1:9" x14ac:dyDescent="0.15">
      <c r="A8618" s="130">
        <v>8616</v>
      </c>
      <c r="B8618" s="130" t="s">
        <v>10511</v>
      </c>
      <c r="C8618" s="130" t="s">
        <v>20356</v>
      </c>
      <c r="D8618" s="130">
        <v>10</v>
      </c>
      <c r="E8618" s="130" t="s">
        <v>12370</v>
      </c>
      <c r="F8618" s="130">
        <v>7768984.2999999998</v>
      </c>
      <c r="G8618" s="130">
        <v>7054829</v>
      </c>
      <c r="H8618" s="130" t="str">
        <f t="shared" si="268"/>
        <v>QS-130023</v>
      </c>
      <c r="I8618" s="130" t="str">
        <f t="shared" si="269"/>
        <v>AG</v>
      </c>
    </row>
    <row r="8619" spans="1:9" x14ac:dyDescent="0.15">
      <c r="A8619" s="130">
        <v>8617</v>
      </c>
      <c r="B8619" s="130" t="s">
        <v>10512</v>
      </c>
      <c r="C8619" s="130" t="s">
        <v>20357</v>
      </c>
      <c r="D8619" s="130">
        <v>180</v>
      </c>
      <c r="E8619" s="130" t="s">
        <v>12676</v>
      </c>
      <c r="F8619" s="130">
        <v>364740</v>
      </c>
      <c r="G8619" s="130">
        <v>478800</v>
      </c>
      <c r="H8619" s="130" t="str">
        <f t="shared" si="268"/>
        <v>QS-130024</v>
      </c>
      <c r="I8619" s="130" t="str">
        <f t="shared" si="269"/>
        <v>AG</v>
      </c>
    </row>
    <row r="8620" spans="1:9" x14ac:dyDescent="0.15">
      <c r="A8620" s="130">
        <v>8618</v>
      </c>
      <c r="B8620" s="130" t="s">
        <v>10513</v>
      </c>
      <c r="C8620" s="130" t="s">
        <v>20358</v>
      </c>
      <c r="D8620" s="130">
        <v>10</v>
      </c>
      <c r="E8620" s="130" t="s">
        <v>12355</v>
      </c>
      <c r="F8620" s="130">
        <v>440610</v>
      </c>
      <c r="G8620" s="130">
        <v>865890</v>
      </c>
      <c r="H8620" s="130" t="str">
        <f t="shared" si="268"/>
        <v>QS-130025</v>
      </c>
      <c r="I8620" s="130" t="str">
        <f t="shared" si="269"/>
        <v>AG</v>
      </c>
    </row>
    <row r="8621" spans="1:9" x14ac:dyDescent="0.15">
      <c r="A8621" s="130">
        <v>8619</v>
      </c>
      <c r="B8621" s="130" t="s">
        <v>10514</v>
      </c>
      <c r="C8621" s="130" t="s">
        <v>20359</v>
      </c>
      <c r="D8621" s="130">
        <v>1000</v>
      </c>
      <c r="E8621" s="130" t="s">
        <v>12361</v>
      </c>
      <c r="F8621" s="130">
        <v>289620</v>
      </c>
      <c r="G8621" s="130">
        <v>308020</v>
      </c>
      <c r="H8621" s="130" t="str">
        <f t="shared" si="268"/>
        <v>QS-130026</v>
      </c>
      <c r="I8621" s="130" t="str">
        <f t="shared" si="269"/>
        <v>AG</v>
      </c>
    </row>
    <row r="8622" spans="1:9" x14ac:dyDescent="0.15">
      <c r="A8622" s="130">
        <v>8620</v>
      </c>
      <c r="B8622" s="130" t="s">
        <v>10515</v>
      </c>
      <c r="C8622" s="130" t="s">
        <v>20360</v>
      </c>
      <c r="D8622" s="130">
        <v>10</v>
      </c>
      <c r="E8622" s="130" t="s">
        <v>12372</v>
      </c>
      <c r="F8622" s="130">
        <v>965000</v>
      </c>
      <c r="G8622" s="130">
        <v>1236000</v>
      </c>
      <c r="H8622" s="130" t="str">
        <f t="shared" si="268"/>
        <v>QS-130027</v>
      </c>
      <c r="I8622" s="130" t="str">
        <f t="shared" si="269"/>
        <v>AG</v>
      </c>
    </row>
    <row r="8623" spans="1:9" x14ac:dyDescent="0.15">
      <c r="A8623" s="130">
        <v>8621</v>
      </c>
      <c r="B8623" s="130" t="s">
        <v>10516</v>
      </c>
      <c r="C8623" s="130" t="s">
        <v>20361</v>
      </c>
      <c r="D8623" s="130">
        <v>1</v>
      </c>
      <c r="E8623" s="130" t="s">
        <v>12391</v>
      </c>
      <c r="F8623" s="130">
        <v>40186000</v>
      </c>
      <c r="G8623" s="130">
        <v>20896000</v>
      </c>
      <c r="H8623" s="130" t="str">
        <f t="shared" si="268"/>
        <v>QS-130028</v>
      </c>
      <c r="I8623" s="130" t="str">
        <f t="shared" si="269"/>
        <v>AG</v>
      </c>
    </row>
    <row r="8624" spans="1:9" x14ac:dyDescent="0.15">
      <c r="A8624" s="130">
        <v>8622</v>
      </c>
      <c r="B8624" s="130" t="s">
        <v>10517</v>
      </c>
      <c r="C8624" s="130" t="s">
        <v>20362</v>
      </c>
      <c r="D8624" s="130">
        <v>6</v>
      </c>
      <c r="E8624" s="130" t="s">
        <v>16024</v>
      </c>
      <c r="F8624" s="130">
        <v>1987280</v>
      </c>
      <c r="G8624" s="130">
        <v>1599532</v>
      </c>
      <c r="H8624" s="130" t="str">
        <f t="shared" si="268"/>
        <v>QS-130029</v>
      </c>
      <c r="I8624" s="130" t="str">
        <f t="shared" si="269"/>
        <v>AG</v>
      </c>
    </row>
    <row r="8625" spans="1:9" x14ac:dyDescent="0.15">
      <c r="A8625" s="130">
        <v>8623</v>
      </c>
      <c r="B8625" s="130" t="s">
        <v>10518</v>
      </c>
      <c r="C8625" s="130" t="s">
        <v>20363</v>
      </c>
      <c r="D8625" s="130">
        <v>30</v>
      </c>
      <c r="E8625" s="130" t="s">
        <v>12355</v>
      </c>
      <c r="F8625" s="130">
        <v>56924936</v>
      </c>
      <c r="G8625" s="130">
        <v>60893991.799999997</v>
      </c>
      <c r="H8625" s="130" t="str">
        <f t="shared" si="268"/>
        <v>QS-130030</v>
      </c>
      <c r="I8625" s="130" t="str">
        <f t="shared" si="269"/>
        <v>AG</v>
      </c>
    </row>
    <row r="8626" spans="1:9" x14ac:dyDescent="0.15">
      <c r="A8626" s="130">
        <v>8624</v>
      </c>
      <c r="B8626" s="130" t="s">
        <v>10519</v>
      </c>
      <c r="C8626" s="130" t="s">
        <v>20364</v>
      </c>
      <c r="D8626" s="130">
        <v>1</v>
      </c>
      <c r="E8626" s="130" t="s">
        <v>12402</v>
      </c>
      <c r="F8626" s="130">
        <v>1652000</v>
      </c>
      <c r="G8626" s="130">
        <v>2074000</v>
      </c>
      <c r="H8626" s="130" t="str">
        <f t="shared" si="268"/>
        <v>QS-130031</v>
      </c>
      <c r="I8626" s="130" t="str">
        <f t="shared" si="269"/>
        <v>AG</v>
      </c>
    </row>
    <row r="8627" spans="1:9" x14ac:dyDescent="0.15">
      <c r="A8627" s="130">
        <v>8625</v>
      </c>
      <c r="B8627" s="130" t="s">
        <v>10520</v>
      </c>
      <c r="C8627" s="130" t="s">
        <v>20365</v>
      </c>
      <c r="D8627" s="130">
        <v>1000</v>
      </c>
      <c r="E8627" s="130" t="s">
        <v>12372</v>
      </c>
      <c r="F8627" s="130">
        <v>16983000</v>
      </c>
      <c r="G8627" s="130">
        <v>7361000</v>
      </c>
      <c r="H8627" s="130" t="str">
        <f t="shared" si="268"/>
        <v>QS-130032</v>
      </c>
      <c r="I8627" s="130" t="str">
        <f t="shared" si="269"/>
        <v>AG</v>
      </c>
    </row>
    <row r="8628" spans="1:9" x14ac:dyDescent="0.15">
      <c r="A8628" s="130">
        <v>8626</v>
      </c>
      <c r="B8628" s="130" t="s">
        <v>1562</v>
      </c>
      <c r="C8628" s="130" t="s">
        <v>2328</v>
      </c>
      <c r="D8628" s="130">
        <v>1</v>
      </c>
      <c r="E8628" s="130" t="s">
        <v>12676</v>
      </c>
      <c r="F8628" s="130">
        <v>4623</v>
      </c>
      <c r="G8628" s="130">
        <v>5631</v>
      </c>
      <c r="H8628" s="130" t="str">
        <f t="shared" si="268"/>
        <v>QS-130033</v>
      </c>
      <c r="I8628" s="130" t="str">
        <f t="shared" si="269"/>
        <v>VE</v>
      </c>
    </row>
    <row r="8629" spans="1:9" x14ac:dyDescent="0.15">
      <c r="A8629" s="130">
        <v>8627</v>
      </c>
      <c r="B8629" s="130" t="s">
        <v>10521</v>
      </c>
      <c r="C8629" s="130" t="s">
        <v>20366</v>
      </c>
      <c r="D8629" s="130">
        <v>10</v>
      </c>
      <c r="E8629" s="130" t="s">
        <v>12446</v>
      </c>
      <c r="F8629" s="130">
        <v>338800</v>
      </c>
      <c r="G8629" s="130">
        <v>519500</v>
      </c>
      <c r="H8629" s="130" t="str">
        <f t="shared" si="268"/>
        <v>QS-130034</v>
      </c>
      <c r="I8629" s="130" t="str">
        <f t="shared" si="269"/>
        <v>AG</v>
      </c>
    </row>
    <row r="8630" spans="1:9" x14ac:dyDescent="0.15">
      <c r="A8630" s="130">
        <v>8628</v>
      </c>
      <c r="B8630" s="130" t="s">
        <v>10522</v>
      </c>
      <c r="C8630" s="130" t="s">
        <v>20367</v>
      </c>
      <c r="D8630" s="130">
        <v>1</v>
      </c>
      <c r="E8630" s="130" t="s">
        <v>12391</v>
      </c>
      <c r="F8630" s="130">
        <v>1246400</v>
      </c>
      <c r="G8630" s="130">
        <v>6307300</v>
      </c>
      <c r="H8630" s="130" t="str">
        <f t="shared" si="268"/>
        <v>QS-130035</v>
      </c>
      <c r="I8630" s="130" t="str">
        <f t="shared" si="269"/>
        <v>AG</v>
      </c>
    </row>
    <row r="8631" spans="1:9" x14ac:dyDescent="0.15">
      <c r="A8631" s="130">
        <v>8629</v>
      </c>
      <c r="B8631" s="130" t="s">
        <v>10523</v>
      </c>
      <c r="C8631" s="130" t="s">
        <v>20368</v>
      </c>
      <c r="D8631" s="130">
        <v>100</v>
      </c>
      <c r="E8631" s="130" t="s">
        <v>12372</v>
      </c>
      <c r="F8631" s="130">
        <v>205200</v>
      </c>
      <c r="G8631" s="130">
        <v>172900</v>
      </c>
      <c r="H8631" s="130" t="str">
        <f t="shared" si="268"/>
        <v>QS-130036</v>
      </c>
      <c r="I8631" s="130" t="str">
        <f t="shared" si="269"/>
        <v>AG</v>
      </c>
    </row>
    <row r="8632" spans="1:9" x14ac:dyDescent="0.15">
      <c r="A8632" s="130">
        <v>8630</v>
      </c>
      <c r="B8632" s="130" t="s">
        <v>10524</v>
      </c>
      <c r="C8632" s="130" t="s">
        <v>20344</v>
      </c>
      <c r="D8632" s="130">
        <v>100</v>
      </c>
      <c r="E8632" s="130" t="s">
        <v>12355</v>
      </c>
      <c r="F8632" s="130">
        <v>1773664.6</v>
      </c>
      <c r="G8632" s="130">
        <v>1457272</v>
      </c>
      <c r="H8632" s="130" t="str">
        <f t="shared" si="268"/>
        <v>QS-130037</v>
      </c>
      <c r="I8632" s="130" t="str">
        <f t="shared" si="269"/>
        <v>AG</v>
      </c>
    </row>
    <row r="8633" spans="1:9" x14ac:dyDescent="0.15">
      <c r="A8633" s="130">
        <v>8631</v>
      </c>
      <c r="B8633" s="130" t="s">
        <v>10525</v>
      </c>
      <c r="C8633" s="130" t="s">
        <v>20369</v>
      </c>
      <c r="D8633" s="130">
        <v>1</v>
      </c>
      <c r="E8633" s="130" t="s">
        <v>20370</v>
      </c>
      <c r="F8633" s="130">
        <v>2136100</v>
      </c>
      <c r="G8633" s="130">
        <v>1668490</v>
      </c>
      <c r="H8633" s="130" t="str">
        <f t="shared" si="268"/>
        <v>QS-130038</v>
      </c>
      <c r="I8633" s="130" t="str">
        <f t="shared" si="269"/>
        <v>AG</v>
      </c>
    </row>
    <row r="8634" spans="1:9" x14ac:dyDescent="0.15">
      <c r="A8634" s="130">
        <v>8632</v>
      </c>
      <c r="B8634" s="130" t="s">
        <v>24276</v>
      </c>
      <c r="C8634" s="130" t="s">
        <v>20371</v>
      </c>
      <c r="D8634" s="130">
        <v>300</v>
      </c>
      <c r="E8634" s="130" t="s">
        <v>12372</v>
      </c>
      <c r="F8634" s="130">
        <v>1626000</v>
      </c>
      <c r="G8634" s="130">
        <v>1626000</v>
      </c>
      <c r="H8634" s="130" t="str">
        <f t="shared" si="268"/>
        <v>QS-140001</v>
      </c>
      <c r="I8634" s="130" t="str">
        <f t="shared" si="269"/>
        <v>AG</v>
      </c>
    </row>
    <row r="8635" spans="1:9" x14ac:dyDescent="0.15">
      <c r="A8635" s="130">
        <v>8633</v>
      </c>
      <c r="B8635" s="130" t="s">
        <v>24277</v>
      </c>
      <c r="C8635" s="130" t="s">
        <v>20372</v>
      </c>
      <c r="D8635" s="130">
        <v>1</v>
      </c>
      <c r="E8635" s="130" t="s">
        <v>12467</v>
      </c>
      <c r="F8635" s="130">
        <v>5342520</v>
      </c>
      <c r="G8635" s="130">
        <v>5741565</v>
      </c>
      <c r="H8635" s="130" t="str">
        <f t="shared" si="268"/>
        <v>QS-140002</v>
      </c>
      <c r="I8635" s="130" t="str">
        <f t="shared" si="269"/>
        <v>AG</v>
      </c>
    </row>
    <row r="8636" spans="1:9" x14ac:dyDescent="0.15">
      <c r="A8636" s="130">
        <v>8634</v>
      </c>
      <c r="B8636" s="130" t="s">
        <v>3183</v>
      </c>
      <c r="C8636" s="130" t="s">
        <v>20374</v>
      </c>
      <c r="D8636" s="130">
        <v>1</v>
      </c>
      <c r="E8636" s="130" t="s">
        <v>12910</v>
      </c>
      <c r="F8636" s="130">
        <v>170000</v>
      </c>
      <c r="G8636" s="130">
        <v>302520</v>
      </c>
      <c r="H8636" s="130" t="str">
        <f t="shared" si="268"/>
        <v>QS-140003</v>
      </c>
      <c r="I8636" s="130" t="str">
        <f t="shared" si="269"/>
        <v>VE</v>
      </c>
    </row>
    <row r="8637" spans="1:9" x14ac:dyDescent="0.15">
      <c r="A8637" s="130">
        <v>8635</v>
      </c>
      <c r="B8637" s="130" t="s">
        <v>24278</v>
      </c>
      <c r="C8637" s="130" t="s">
        <v>20375</v>
      </c>
      <c r="D8637" s="130">
        <v>1</v>
      </c>
      <c r="E8637" s="130" t="s">
        <v>12676</v>
      </c>
      <c r="F8637" s="130">
        <v>5900</v>
      </c>
      <c r="G8637" s="130">
        <v>3540</v>
      </c>
      <c r="H8637" s="130" t="str">
        <f t="shared" si="268"/>
        <v>QS-140004</v>
      </c>
      <c r="I8637" s="130" t="str">
        <f t="shared" si="269"/>
        <v>AG</v>
      </c>
    </row>
    <row r="8638" spans="1:9" x14ac:dyDescent="0.15">
      <c r="A8638" s="130">
        <v>8636</v>
      </c>
      <c r="B8638" s="130" t="s">
        <v>3178</v>
      </c>
      <c r="C8638" s="130" t="s">
        <v>20377</v>
      </c>
      <c r="D8638" s="130">
        <v>5</v>
      </c>
      <c r="E8638" s="130" t="s">
        <v>12355</v>
      </c>
      <c r="F8638" s="130">
        <v>164163.01999999999</v>
      </c>
      <c r="G8638" s="130">
        <v>132291.96</v>
      </c>
      <c r="H8638" s="130" t="str">
        <f t="shared" si="268"/>
        <v>QS-140005</v>
      </c>
      <c r="I8638" s="130" t="str">
        <f t="shared" si="269"/>
        <v>VE</v>
      </c>
    </row>
    <row r="8639" spans="1:9" x14ac:dyDescent="0.15">
      <c r="A8639" s="130">
        <v>8637</v>
      </c>
      <c r="B8639" s="130" t="s">
        <v>24279</v>
      </c>
      <c r="C8639" s="130" t="s">
        <v>20378</v>
      </c>
      <c r="D8639" s="130">
        <v>100</v>
      </c>
      <c r="E8639" s="130" t="s">
        <v>12372</v>
      </c>
      <c r="F8639" s="130">
        <v>1100000</v>
      </c>
      <c r="G8639" s="130">
        <v>1090000</v>
      </c>
      <c r="H8639" s="130" t="str">
        <f t="shared" si="268"/>
        <v>QS-140006</v>
      </c>
      <c r="I8639" s="130" t="str">
        <f t="shared" si="269"/>
        <v>AG</v>
      </c>
    </row>
    <row r="8640" spans="1:9" x14ac:dyDescent="0.15">
      <c r="A8640" s="130">
        <v>8638</v>
      </c>
      <c r="B8640" s="130" t="s">
        <v>24280</v>
      </c>
      <c r="C8640" s="130" t="s">
        <v>12140</v>
      </c>
      <c r="D8640" s="130">
        <v>300</v>
      </c>
      <c r="E8640" s="130" t="s">
        <v>12372</v>
      </c>
      <c r="F8640" s="130">
        <v>2063830</v>
      </c>
      <c r="G8640" s="130">
        <v>2384665.7999999998</v>
      </c>
      <c r="H8640" s="130" t="str">
        <f t="shared" si="268"/>
        <v>QS-140007</v>
      </c>
      <c r="I8640" s="130" t="str">
        <f t="shared" si="269"/>
        <v>AG</v>
      </c>
    </row>
    <row r="8641" spans="1:9" x14ac:dyDescent="0.15">
      <c r="A8641" s="130">
        <v>8639</v>
      </c>
      <c r="B8641" s="130" t="s">
        <v>22553</v>
      </c>
      <c r="C8641" s="130" t="s">
        <v>20380</v>
      </c>
      <c r="D8641" s="130">
        <v>100</v>
      </c>
      <c r="E8641" s="130" t="s">
        <v>12372</v>
      </c>
      <c r="F8641" s="130">
        <v>1597071.92</v>
      </c>
      <c r="G8641" s="130">
        <v>804343</v>
      </c>
      <c r="H8641" s="130" t="str">
        <f t="shared" si="268"/>
        <v>QS-140008</v>
      </c>
      <c r="I8641" s="130" t="str">
        <f t="shared" si="269"/>
        <v>VE</v>
      </c>
    </row>
    <row r="8642" spans="1:9" x14ac:dyDescent="0.15">
      <c r="A8642" s="130">
        <v>8640</v>
      </c>
      <c r="B8642" s="130" t="s">
        <v>24281</v>
      </c>
      <c r="C8642" s="130" t="s">
        <v>20381</v>
      </c>
      <c r="D8642" s="130">
        <v>300</v>
      </c>
      <c r="E8642" s="130" t="s">
        <v>12372</v>
      </c>
      <c r="F8642" s="130">
        <v>2224060</v>
      </c>
      <c r="G8642" s="130">
        <v>2641370</v>
      </c>
      <c r="H8642" s="130" t="str">
        <f t="shared" si="268"/>
        <v>QS-140009</v>
      </c>
      <c r="I8642" s="130" t="str">
        <f t="shared" si="269"/>
        <v>AG</v>
      </c>
    </row>
    <row r="8643" spans="1:9" x14ac:dyDescent="0.15">
      <c r="A8643" s="130">
        <v>8641</v>
      </c>
      <c r="B8643" s="130" t="s">
        <v>24282</v>
      </c>
      <c r="C8643" s="130" t="s">
        <v>20382</v>
      </c>
      <c r="D8643" s="130">
        <v>1</v>
      </c>
      <c r="E8643" s="130" t="s">
        <v>12471</v>
      </c>
      <c r="F8643" s="130">
        <v>2000</v>
      </c>
      <c r="G8643" s="130">
        <v>2000</v>
      </c>
      <c r="H8643" s="130" t="str">
        <f t="shared" si="268"/>
        <v>QS-140010</v>
      </c>
      <c r="I8643" s="130" t="str">
        <f t="shared" si="269"/>
        <v>AG</v>
      </c>
    </row>
    <row r="8644" spans="1:9" x14ac:dyDescent="0.15">
      <c r="A8644" s="130">
        <v>8642</v>
      </c>
      <c r="B8644" s="130" t="s">
        <v>22549</v>
      </c>
      <c r="C8644" s="130" t="s">
        <v>20384</v>
      </c>
      <c r="D8644" s="130">
        <v>1</v>
      </c>
      <c r="E8644" s="130" t="s">
        <v>12446</v>
      </c>
      <c r="F8644" s="130">
        <v>68300</v>
      </c>
      <c r="G8644" s="130">
        <v>27000</v>
      </c>
      <c r="H8644" s="130" t="str">
        <f t="shared" ref="H8644:H8707" si="270">LEFT(B8644,FIND("-",B8644)+6)</f>
        <v>QS-140011</v>
      </c>
      <c r="I8644" s="130" t="str">
        <f t="shared" ref="I8644:I8707" si="271">RIGHT(B8644,LEN(B8644)-FIND("-",B8644)-7)</f>
        <v>VR</v>
      </c>
    </row>
    <row r="8645" spans="1:9" x14ac:dyDescent="0.15">
      <c r="A8645" s="130">
        <v>8643</v>
      </c>
      <c r="B8645" s="130" t="s">
        <v>24283</v>
      </c>
      <c r="C8645" s="130" t="s">
        <v>20385</v>
      </c>
      <c r="D8645" s="130">
        <v>1</v>
      </c>
      <c r="E8645" s="130" t="s">
        <v>12361</v>
      </c>
      <c r="F8645" s="130">
        <v>817</v>
      </c>
      <c r="G8645" s="130">
        <v>945</v>
      </c>
      <c r="H8645" s="130" t="str">
        <f t="shared" si="270"/>
        <v>QS-140012</v>
      </c>
      <c r="I8645" s="130" t="str">
        <f t="shared" si="271"/>
        <v>AG</v>
      </c>
    </row>
    <row r="8646" spans="1:9" x14ac:dyDescent="0.15">
      <c r="A8646" s="130">
        <v>8644</v>
      </c>
      <c r="B8646" s="130" t="s">
        <v>24284</v>
      </c>
      <c r="C8646" s="130" t="s">
        <v>20386</v>
      </c>
      <c r="D8646" s="130">
        <v>30</v>
      </c>
      <c r="E8646" s="130" t="s">
        <v>12676</v>
      </c>
      <c r="F8646" s="130">
        <v>375000</v>
      </c>
      <c r="G8646" s="130">
        <v>743500</v>
      </c>
      <c r="H8646" s="130" t="str">
        <f t="shared" si="270"/>
        <v>QS-140013</v>
      </c>
      <c r="I8646" s="130" t="str">
        <f t="shared" si="271"/>
        <v>AG</v>
      </c>
    </row>
    <row r="8647" spans="1:9" x14ac:dyDescent="0.15">
      <c r="A8647" s="130">
        <v>8645</v>
      </c>
      <c r="B8647" s="130" t="s">
        <v>24285</v>
      </c>
      <c r="C8647" s="130" t="s">
        <v>20387</v>
      </c>
      <c r="D8647" s="130">
        <v>1</v>
      </c>
      <c r="E8647" s="130" t="s">
        <v>20388</v>
      </c>
      <c r="F8647" s="130">
        <v>189411991</v>
      </c>
      <c r="G8647" s="130">
        <v>295889000</v>
      </c>
      <c r="H8647" s="130" t="str">
        <f t="shared" si="270"/>
        <v>QS-140014</v>
      </c>
      <c r="I8647" s="130" t="str">
        <f t="shared" si="271"/>
        <v>AG</v>
      </c>
    </row>
    <row r="8648" spans="1:9" x14ac:dyDescent="0.15">
      <c r="A8648" s="130">
        <v>8646</v>
      </c>
      <c r="B8648" s="130" t="s">
        <v>24286</v>
      </c>
      <c r="C8648" s="130" t="s">
        <v>20389</v>
      </c>
      <c r="D8648" s="130">
        <v>300</v>
      </c>
      <c r="E8648" s="130" t="s">
        <v>12368</v>
      </c>
      <c r="F8648" s="130">
        <v>1203743</v>
      </c>
      <c r="G8648" s="130">
        <v>1678200</v>
      </c>
      <c r="H8648" s="130" t="str">
        <f t="shared" si="270"/>
        <v>QS-140015</v>
      </c>
      <c r="I8648" s="130" t="str">
        <f t="shared" si="271"/>
        <v>AG</v>
      </c>
    </row>
    <row r="8649" spans="1:9" x14ac:dyDescent="0.15">
      <c r="A8649" s="130">
        <v>8647</v>
      </c>
      <c r="B8649" s="130" t="s">
        <v>24287</v>
      </c>
      <c r="C8649" s="130" t="s">
        <v>20390</v>
      </c>
      <c r="D8649" s="130">
        <v>10</v>
      </c>
      <c r="E8649" s="130" t="s">
        <v>12370</v>
      </c>
      <c r="F8649" s="130">
        <v>1926970</v>
      </c>
      <c r="G8649" s="130">
        <v>1390330</v>
      </c>
      <c r="H8649" s="130" t="str">
        <f t="shared" si="270"/>
        <v>QS-140016</v>
      </c>
      <c r="I8649" s="130" t="str">
        <f t="shared" si="271"/>
        <v>AG</v>
      </c>
    </row>
    <row r="8650" spans="1:9" x14ac:dyDescent="0.15">
      <c r="A8650" s="130">
        <v>8648</v>
      </c>
      <c r="B8650" s="130" t="s">
        <v>24288</v>
      </c>
      <c r="C8650" s="130" t="s">
        <v>20391</v>
      </c>
      <c r="D8650" s="130">
        <v>1610</v>
      </c>
      <c r="E8650" s="130" t="s">
        <v>12372</v>
      </c>
      <c r="F8650" s="130">
        <v>11764010</v>
      </c>
      <c r="G8650" s="130">
        <v>15054280</v>
      </c>
      <c r="H8650" s="130" t="str">
        <f t="shared" si="270"/>
        <v>QS-140017</v>
      </c>
      <c r="I8650" s="130" t="str">
        <f t="shared" si="271"/>
        <v>AG</v>
      </c>
    </row>
    <row r="8651" spans="1:9" x14ac:dyDescent="0.15">
      <c r="A8651" s="130">
        <v>8649</v>
      </c>
      <c r="B8651" s="130" t="s">
        <v>24289</v>
      </c>
      <c r="C8651" s="130" t="s">
        <v>20392</v>
      </c>
      <c r="D8651" s="130">
        <v>100</v>
      </c>
      <c r="E8651" s="130" t="s">
        <v>12372</v>
      </c>
      <c r="F8651" s="130">
        <v>121300</v>
      </c>
      <c r="G8651" s="130">
        <v>152869</v>
      </c>
      <c r="H8651" s="130" t="str">
        <f t="shared" si="270"/>
        <v>QS-140018</v>
      </c>
      <c r="I8651" s="130" t="str">
        <f t="shared" si="271"/>
        <v>AG</v>
      </c>
    </row>
    <row r="8652" spans="1:9" x14ac:dyDescent="0.15">
      <c r="A8652" s="130">
        <v>8650</v>
      </c>
      <c r="B8652" s="130" t="s">
        <v>24290</v>
      </c>
      <c r="C8652" s="130" t="s">
        <v>20393</v>
      </c>
      <c r="D8652" s="130">
        <v>3000</v>
      </c>
      <c r="E8652" s="130" t="s">
        <v>12361</v>
      </c>
      <c r="F8652" s="130">
        <v>27755464</v>
      </c>
      <c r="G8652" s="130">
        <v>37104720</v>
      </c>
      <c r="H8652" s="130" t="str">
        <f t="shared" si="270"/>
        <v>QS-140019</v>
      </c>
      <c r="I8652" s="130" t="str">
        <f t="shared" si="271"/>
        <v>AG</v>
      </c>
    </row>
    <row r="8653" spans="1:9" x14ac:dyDescent="0.15">
      <c r="A8653" s="130">
        <v>8651</v>
      </c>
      <c r="B8653" s="130" t="s">
        <v>3145</v>
      </c>
      <c r="C8653" s="130" t="s">
        <v>20395</v>
      </c>
      <c r="D8653" s="130">
        <v>1</v>
      </c>
      <c r="E8653" s="130" t="s">
        <v>13132</v>
      </c>
      <c r="F8653" s="130">
        <v>673380</v>
      </c>
      <c r="G8653" s="130">
        <v>959434</v>
      </c>
      <c r="H8653" s="130" t="str">
        <f t="shared" si="270"/>
        <v>QS-140020</v>
      </c>
      <c r="I8653" s="130" t="str">
        <f t="shared" si="271"/>
        <v>VE</v>
      </c>
    </row>
    <row r="8654" spans="1:9" x14ac:dyDescent="0.15">
      <c r="A8654" s="130">
        <v>8652</v>
      </c>
      <c r="B8654" s="130" t="s">
        <v>24291</v>
      </c>
      <c r="C8654" s="130" t="s">
        <v>20396</v>
      </c>
      <c r="D8654" s="130">
        <v>20</v>
      </c>
      <c r="E8654" s="130" t="s">
        <v>15239</v>
      </c>
      <c r="F8654" s="130">
        <v>41979529</v>
      </c>
      <c r="G8654" s="130">
        <v>65479391</v>
      </c>
      <c r="H8654" s="130" t="str">
        <f t="shared" si="270"/>
        <v>QS-140021</v>
      </c>
      <c r="I8654" s="130" t="str">
        <f t="shared" si="271"/>
        <v>AG</v>
      </c>
    </row>
    <row r="8655" spans="1:9" x14ac:dyDescent="0.15">
      <c r="A8655" s="130">
        <v>8653</v>
      </c>
      <c r="B8655" s="130" t="s">
        <v>3139</v>
      </c>
      <c r="C8655" s="130" t="s">
        <v>20398</v>
      </c>
      <c r="D8655" s="130">
        <v>1</v>
      </c>
      <c r="E8655" s="130" t="s">
        <v>12361</v>
      </c>
      <c r="F8655" s="130">
        <v>300000</v>
      </c>
      <c r="G8655" s="130">
        <v>300000</v>
      </c>
      <c r="H8655" s="130" t="str">
        <f t="shared" si="270"/>
        <v>QS-150001</v>
      </c>
      <c r="I8655" s="130" t="str">
        <f t="shared" si="271"/>
        <v>VE</v>
      </c>
    </row>
    <row r="8656" spans="1:9" x14ac:dyDescent="0.15">
      <c r="A8656" s="130">
        <v>8654</v>
      </c>
      <c r="B8656" s="130" t="s">
        <v>24292</v>
      </c>
      <c r="C8656" s="130" t="s">
        <v>20321</v>
      </c>
      <c r="D8656" s="130">
        <v>2</v>
      </c>
      <c r="E8656" s="130" t="s">
        <v>12402</v>
      </c>
      <c r="F8656" s="130">
        <v>62600000</v>
      </c>
      <c r="G8656" s="130">
        <v>54800000</v>
      </c>
      <c r="H8656" s="130" t="str">
        <f t="shared" si="270"/>
        <v>QS-150002</v>
      </c>
      <c r="I8656" s="130" t="str">
        <f t="shared" si="271"/>
        <v>AG</v>
      </c>
    </row>
    <row r="8657" spans="1:9" x14ac:dyDescent="0.15">
      <c r="A8657" s="130">
        <v>8655</v>
      </c>
      <c r="B8657" s="130" t="s">
        <v>24293</v>
      </c>
      <c r="C8657" s="130" t="s">
        <v>20399</v>
      </c>
      <c r="D8657" s="130">
        <v>1000</v>
      </c>
      <c r="E8657" s="130" t="s">
        <v>12361</v>
      </c>
      <c r="F8657" s="130">
        <v>4353000</v>
      </c>
      <c r="G8657" s="130">
        <v>19000000</v>
      </c>
      <c r="H8657" s="130" t="str">
        <f t="shared" si="270"/>
        <v>QS-150003</v>
      </c>
      <c r="I8657" s="130" t="str">
        <f t="shared" si="271"/>
        <v>AG</v>
      </c>
    </row>
    <row r="8658" spans="1:9" x14ac:dyDescent="0.15">
      <c r="A8658" s="130">
        <v>8656</v>
      </c>
      <c r="B8658" s="130" t="s">
        <v>3138</v>
      </c>
      <c r="C8658" s="130" t="s">
        <v>2202</v>
      </c>
      <c r="D8658" s="130">
        <v>30</v>
      </c>
      <c r="E8658" s="130" t="s">
        <v>12676</v>
      </c>
      <c r="F8658" s="130">
        <v>3130940</v>
      </c>
      <c r="G8658" s="130">
        <v>3011040</v>
      </c>
      <c r="H8658" s="130" t="str">
        <f t="shared" si="270"/>
        <v>QS-150004</v>
      </c>
      <c r="I8658" s="130" t="str">
        <f t="shared" si="271"/>
        <v>VE</v>
      </c>
    </row>
    <row r="8659" spans="1:9" x14ac:dyDescent="0.15">
      <c r="A8659" s="130">
        <v>8657</v>
      </c>
      <c r="B8659" s="130" t="s">
        <v>24294</v>
      </c>
      <c r="C8659" s="130" t="s">
        <v>20401</v>
      </c>
      <c r="D8659" s="130">
        <v>100</v>
      </c>
      <c r="E8659" s="130" t="s">
        <v>12368</v>
      </c>
      <c r="F8659" s="130">
        <v>110280</v>
      </c>
      <c r="G8659" s="130">
        <v>199200</v>
      </c>
      <c r="H8659" s="130" t="str">
        <f t="shared" si="270"/>
        <v>QS-150005</v>
      </c>
      <c r="I8659" s="130" t="str">
        <f t="shared" si="271"/>
        <v>AG</v>
      </c>
    </row>
    <row r="8660" spans="1:9" x14ac:dyDescent="0.15">
      <c r="A8660" s="130">
        <v>8658</v>
      </c>
      <c r="B8660" s="130" t="s">
        <v>24295</v>
      </c>
      <c r="C8660" s="130" t="s">
        <v>20402</v>
      </c>
      <c r="D8660" s="130">
        <v>2</v>
      </c>
      <c r="E8660" s="130" t="s">
        <v>12402</v>
      </c>
      <c r="F8660" s="130">
        <v>113620</v>
      </c>
      <c r="G8660" s="130">
        <v>374490</v>
      </c>
      <c r="H8660" s="130" t="str">
        <f t="shared" si="270"/>
        <v>QS-150006</v>
      </c>
      <c r="I8660" s="130" t="str">
        <f t="shared" si="271"/>
        <v>AG</v>
      </c>
    </row>
    <row r="8661" spans="1:9" x14ac:dyDescent="0.15">
      <c r="A8661" s="130">
        <v>8659</v>
      </c>
      <c r="B8661" s="130" t="s">
        <v>24296</v>
      </c>
      <c r="C8661" s="130" t="s">
        <v>20403</v>
      </c>
      <c r="D8661" s="130">
        <v>100</v>
      </c>
      <c r="E8661" s="130" t="s">
        <v>12355</v>
      </c>
      <c r="F8661" s="130">
        <v>546250</v>
      </c>
      <c r="G8661" s="130">
        <v>917258</v>
      </c>
      <c r="H8661" s="130" t="str">
        <f t="shared" si="270"/>
        <v>QS-150007</v>
      </c>
      <c r="I8661" s="130" t="str">
        <f t="shared" si="271"/>
        <v>AG</v>
      </c>
    </row>
    <row r="8662" spans="1:9" x14ac:dyDescent="0.15">
      <c r="A8662" s="130">
        <v>8660</v>
      </c>
      <c r="B8662" s="130" t="s">
        <v>24297</v>
      </c>
      <c r="C8662" s="130" t="s">
        <v>20404</v>
      </c>
      <c r="D8662" s="130">
        <v>16</v>
      </c>
      <c r="E8662" s="130" t="s">
        <v>12628</v>
      </c>
      <c r="F8662" s="130">
        <v>211286</v>
      </c>
      <c r="G8662" s="130">
        <v>221445.5</v>
      </c>
      <c r="H8662" s="130" t="str">
        <f t="shared" si="270"/>
        <v>QS-150008</v>
      </c>
      <c r="I8662" s="130" t="str">
        <f t="shared" si="271"/>
        <v>AG</v>
      </c>
    </row>
    <row r="8663" spans="1:9" x14ac:dyDescent="0.15">
      <c r="A8663" s="130">
        <v>8661</v>
      </c>
      <c r="B8663" s="130" t="s">
        <v>3128</v>
      </c>
      <c r="C8663" s="130" t="s">
        <v>2296</v>
      </c>
      <c r="D8663" s="130">
        <v>20</v>
      </c>
      <c r="E8663" s="130" t="s">
        <v>12355</v>
      </c>
      <c r="F8663" s="130">
        <v>101485024</v>
      </c>
      <c r="G8663" s="130">
        <v>79529432</v>
      </c>
      <c r="H8663" s="130" t="str">
        <f t="shared" si="270"/>
        <v>QS-150009</v>
      </c>
      <c r="I8663" s="130" t="str">
        <f t="shared" si="271"/>
        <v>VE</v>
      </c>
    </row>
    <row r="8664" spans="1:9" x14ac:dyDescent="0.15">
      <c r="A8664" s="130">
        <v>8662</v>
      </c>
      <c r="B8664" s="130" t="s">
        <v>24298</v>
      </c>
      <c r="C8664" s="130" t="s">
        <v>20406</v>
      </c>
      <c r="D8664" s="130">
        <v>1000</v>
      </c>
      <c r="E8664" s="130" t="s">
        <v>12372</v>
      </c>
      <c r="F8664" s="130">
        <v>1431200</v>
      </c>
      <c r="G8664" s="130">
        <v>1390000</v>
      </c>
      <c r="H8664" s="130" t="str">
        <f t="shared" si="270"/>
        <v>QS-150010</v>
      </c>
      <c r="I8664" s="130" t="str">
        <f t="shared" si="271"/>
        <v>AG</v>
      </c>
    </row>
    <row r="8665" spans="1:9" x14ac:dyDescent="0.15">
      <c r="A8665" s="130">
        <v>8663</v>
      </c>
      <c r="B8665" s="130" t="s">
        <v>24299</v>
      </c>
      <c r="C8665" s="130" t="s">
        <v>20407</v>
      </c>
      <c r="D8665" s="130">
        <v>500</v>
      </c>
      <c r="E8665" s="130" t="s">
        <v>12372</v>
      </c>
      <c r="F8665" s="130">
        <v>35153000</v>
      </c>
      <c r="G8665" s="130">
        <v>45791000</v>
      </c>
      <c r="H8665" s="130" t="str">
        <f t="shared" si="270"/>
        <v>QS-150011</v>
      </c>
      <c r="I8665" s="130" t="str">
        <f t="shared" si="271"/>
        <v>AG</v>
      </c>
    </row>
    <row r="8666" spans="1:9" x14ac:dyDescent="0.15">
      <c r="A8666" s="130">
        <v>8664</v>
      </c>
      <c r="B8666" s="130" t="s">
        <v>24300</v>
      </c>
      <c r="C8666" s="130" t="s">
        <v>20408</v>
      </c>
      <c r="D8666" s="130">
        <v>10</v>
      </c>
      <c r="E8666" s="130" t="s">
        <v>12355</v>
      </c>
      <c r="F8666" s="130">
        <v>145278.45000000001</v>
      </c>
      <c r="G8666" s="130">
        <v>100025.18</v>
      </c>
      <c r="H8666" s="130" t="str">
        <f t="shared" si="270"/>
        <v>QS-150012</v>
      </c>
      <c r="I8666" s="130" t="str">
        <f t="shared" si="271"/>
        <v>AG</v>
      </c>
    </row>
    <row r="8667" spans="1:9" x14ac:dyDescent="0.15">
      <c r="A8667" s="130">
        <v>8665</v>
      </c>
      <c r="B8667" s="130" t="s">
        <v>24301</v>
      </c>
      <c r="C8667" s="130" t="s">
        <v>15052</v>
      </c>
      <c r="D8667" s="130">
        <v>100</v>
      </c>
      <c r="E8667" s="130" t="s">
        <v>12355</v>
      </c>
      <c r="F8667" s="130">
        <v>863123</v>
      </c>
      <c r="G8667" s="130">
        <v>1046770</v>
      </c>
      <c r="H8667" s="130" t="str">
        <f t="shared" si="270"/>
        <v>QS-150013</v>
      </c>
      <c r="I8667" s="130" t="str">
        <f t="shared" si="271"/>
        <v>AG</v>
      </c>
    </row>
    <row r="8668" spans="1:9" x14ac:dyDescent="0.15">
      <c r="A8668" s="130">
        <v>8666</v>
      </c>
      <c r="B8668" s="130" t="s">
        <v>24302</v>
      </c>
      <c r="C8668" s="130" t="s">
        <v>20409</v>
      </c>
      <c r="D8668" s="130">
        <v>500</v>
      </c>
      <c r="E8668" s="130" t="s">
        <v>12610</v>
      </c>
      <c r="F8668" s="130">
        <v>506700</v>
      </c>
      <c r="G8668" s="130">
        <v>371900</v>
      </c>
      <c r="H8668" s="130" t="str">
        <f t="shared" si="270"/>
        <v>QS-150014</v>
      </c>
      <c r="I8668" s="130" t="str">
        <f t="shared" si="271"/>
        <v>AG</v>
      </c>
    </row>
    <row r="8669" spans="1:9" x14ac:dyDescent="0.15">
      <c r="A8669" s="130">
        <v>8667</v>
      </c>
      <c r="B8669" s="130" t="s">
        <v>24303</v>
      </c>
      <c r="C8669" s="130" t="s">
        <v>20410</v>
      </c>
      <c r="D8669" s="130">
        <v>10000</v>
      </c>
      <c r="E8669" s="130" t="s">
        <v>12370</v>
      </c>
      <c r="F8669" s="130">
        <v>37226000</v>
      </c>
      <c r="G8669" s="130">
        <v>43576000</v>
      </c>
      <c r="H8669" s="130" t="str">
        <f t="shared" si="270"/>
        <v>QS-150015</v>
      </c>
      <c r="I8669" s="130" t="str">
        <f t="shared" si="271"/>
        <v>AG</v>
      </c>
    </row>
    <row r="8670" spans="1:9" x14ac:dyDescent="0.15">
      <c r="A8670" s="130">
        <v>8668</v>
      </c>
      <c r="B8670" s="130" t="s">
        <v>24304</v>
      </c>
      <c r="C8670" s="130" t="s">
        <v>20411</v>
      </c>
      <c r="D8670" s="130">
        <v>10</v>
      </c>
      <c r="E8670" s="130" t="s">
        <v>12628</v>
      </c>
      <c r="F8670" s="130">
        <v>71810</v>
      </c>
      <c r="G8670" s="130">
        <v>75200</v>
      </c>
      <c r="H8670" s="130" t="str">
        <f t="shared" si="270"/>
        <v>QS-150016</v>
      </c>
      <c r="I8670" s="130" t="str">
        <f t="shared" si="271"/>
        <v>AG</v>
      </c>
    </row>
    <row r="8671" spans="1:9" x14ac:dyDescent="0.15">
      <c r="A8671" s="130">
        <v>8669</v>
      </c>
      <c r="B8671" s="130" t="s">
        <v>3122</v>
      </c>
      <c r="C8671" s="130" t="s">
        <v>2196</v>
      </c>
      <c r="D8671" s="130">
        <v>3</v>
      </c>
      <c r="E8671" s="130" t="s">
        <v>12368</v>
      </c>
      <c r="F8671" s="130">
        <v>143672</v>
      </c>
      <c r="G8671" s="130">
        <v>228999</v>
      </c>
      <c r="H8671" s="130" t="str">
        <f t="shared" si="270"/>
        <v>QS-150017</v>
      </c>
      <c r="I8671" s="130" t="str">
        <f t="shared" si="271"/>
        <v>VR</v>
      </c>
    </row>
    <row r="8672" spans="1:9" x14ac:dyDescent="0.15">
      <c r="A8672" s="130">
        <v>8670</v>
      </c>
      <c r="B8672" s="130" t="s">
        <v>24305</v>
      </c>
      <c r="C8672" s="130" t="s">
        <v>20413</v>
      </c>
      <c r="D8672" s="130">
        <v>7.2</v>
      </c>
      <c r="E8672" s="130" t="s">
        <v>12355</v>
      </c>
      <c r="F8672" s="130">
        <v>614340</v>
      </c>
      <c r="G8672" s="130">
        <v>614340</v>
      </c>
      <c r="H8672" s="130" t="str">
        <f t="shared" si="270"/>
        <v>QS-150018</v>
      </c>
      <c r="I8672" s="130" t="str">
        <f t="shared" si="271"/>
        <v>AG</v>
      </c>
    </row>
    <row r="8673" spans="1:9" x14ac:dyDescent="0.15">
      <c r="A8673" s="130">
        <v>8671</v>
      </c>
      <c r="B8673" s="130" t="s">
        <v>10526</v>
      </c>
      <c r="C8673" s="130" t="s">
        <v>20415</v>
      </c>
      <c r="D8673" s="130">
        <v>300</v>
      </c>
      <c r="E8673" s="130" t="s">
        <v>12372</v>
      </c>
      <c r="F8673" s="130">
        <v>1306851</v>
      </c>
      <c r="G8673" s="130">
        <v>3346963</v>
      </c>
      <c r="H8673" s="130" t="str">
        <f t="shared" si="270"/>
        <v>QS-150019</v>
      </c>
      <c r="I8673" s="130" t="str">
        <f t="shared" si="271"/>
        <v>A</v>
      </c>
    </row>
    <row r="8674" spans="1:9" x14ac:dyDescent="0.15">
      <c r="A8674" s="130">
        <v>8672</v>
      </c>
      <c r="B8674" s="130" t="s">
        <v>3121</v>
      </c>
      <c r="C8674" s="130" t="s">
        <v>20417</v>
      </c>
      <c r="D8674" s="130">
        <v>10</v>
      </c>
      <c r="E8674" s="130" t="s">
        <v>12402</v>
      </c>
      <c r="F8674" s="130">
        <v>398100</v>
      </c>
      <c r="G8674" s="130">
        <v>745600</v>
      </c>
      <c r="H8674" s="130" t="str">
        <f t="shared" si="270"/>
        <v>QS-150020</v>
      </c>
      <c r="I8674" s="130" t="str">
        <f t="shared" si="271"/>
        <v>VE</v>
      </c>
    </row>
    <row r="8675" spans="1:9" x14ac:dyDescent="0.15">
      <c r="A8675" s="130">
        <v>8673</v>
      </c>
      <c r="B8675" s="130" t="s">
        <v>1563</v>
      </c>
      <c r="C8675" s="130" t="s">
        <v>2329</v>
      </c>
      <c r="D8675" s="130">
        <v>1</v>
      </c>
      <c r="E8675" s="130" t="s">
        <v>13699</v>
      </c>
      <c r="F8675" s="130">
        <v>1826400</v>
      </c>
      <c r="G8675" s="130">
        <v>2846000</v>
      </c>
      <c r="H8675" s="130" t="str">
        <f t="shared" si="270"/>
        <v>QS-150021</v>
      </c>
      <c r="I8675" s="130" t="str">
        <f t="shared" si="271"/>
        <v>VE</v>
      </c>
    </row>
    <row r="8676" spans="1:9" x14ac:dyDescent="0.15">
      <c r="A8676" s="130">
        <v>8674</v>
      </c>
      <c r="B8676" s="130" t="s">
        <v>24306</v>
      </c>
      <c r="C8676" s="130" t="s">
        <v>20418</v>
      </c>
      <c r="D8676" s="130">
        <v>300</v>
      </c>
      <c r="E8676" s="130" t="s">
        <v>12355</v>
      </c>
      <c r="F8676" s="130">
        <v>431540</v>
      </c>
      <c r="G8676" s="130">
        <v>120000</v>
      </c>
      <c r="H8676" s="130" t="str">
        <f t="shared" si="270"/>
        <v>QS-150022</v>
      </c>
      <c r="I8676" s="130" t="str">
        <f t="shared" si="271"/>
        <v>AG</v>
      </c>
    </row>
    <row r="8677" spans="1:9" x14ac:dyDescent="0.15">
      <c r="A8677" s="130">
        <v>8675</v>
      </c>
      <c r="B8677" s="130" t="s">
        <v>24307</v>
      </c>
      <c r="C8677" s="130" t="s">
        <v>20419</v>
      </c>
      <c r="D8677" s="130">
        <v>3.7</v>
      </c>
      <c r="E8677" s="130" t="s">
        <v>12384</v>
      </c>
      <c r="F8677" s="130">
        <v>185000</v>
      </c>
      <c r="G8677" s="130">
        <v>199800</v>
      </c>
      <c r="H8677" s="130" t="str">
        <f t="shared" si="270"/>
        <v>QS-150023</v>
      </c>
      <c r="I8677" s="130" t="str">
        <f t="shared" si="271"/>
        <v>AG</v>
      </c>
    </row>
    <row r="8678" spans="1:9" x14ac:dyDescent="0.15">
      <c r="A8678" s="130">
        <v>8676</v>
      </c>
      <c r="B8678" s="130" t="s">
        <v>24308</v>
      </c>
      <c r="C8678" s="130" t="s">
        <v>20420</v>
      </c>
      <c r="D8678" s="130">
        <v>7.2</v>
      </c>
      <c r="E8678" s="130" t="s">
        <v>12355</v>
      </c>
      <c r="F8678" s="130">
        <v>1005800</v>
      </c>
      <c r="G8678" s="130">
        <v>1023800</v>
      </c>
      <c r="H8678" s="130" t="str">
        <f t="shared" si="270"/>
        <v>QS-150024</v>
      </c>
      <c r="I8678" s="130" t="str">
        <f t="shared" si="271"/>
        <v>AG</v>
      </c>
    </row>
    <row r="8679" spans="1:9" x14ac:dyDescent="0.15">
      <c r="A8679" s="130">
        <v>8677</v>
      </c>
      <c r="B8679" s="130" t="s">
        <v>24309</v>
      </c>
      <c r="C8679" s="130" t="s">
        <v>20421</v>
      </c>
      <c r="D8679" s="130">
        <v>180</v>
      </c>
      <c r="E8679" s="130" t="s">
        <v>12676</v>
      </c>
      <c r="F8679" s="130">
        <v>462984</v>
      </c>
      <c r="G8679" s="130">
        <v>591984</v>
      </c>
      <c r="H8679" s="130" t="str">
        <f t="shared" si="270"/>
        <v>QS-150025</v>
      </c>
      <c r="I8679" s="130" t="str">
        <f t="shared" si="271"/>
        <v>AG</v>
      </c>
    </row>
    <row r="8680" spans="1:9" x14ac:dyDescent="0.15">
      <c r="A8680" s="130">
        <v>8678</v>
      </c>
      <c r="B8680" s="130" t="s">
        <v>24310</v>
      </c>
      <c r="C8680" s="130" t="s">
        <v>20422</v>
      </c>
      <c r="D8680" s="130">
        <v>2300</v>
      </c>
      <c r="E8680" s="130" t="s">
        <v>12372</v>
      </c>
      <c r="F8680" s="130">
        <v>11477099</v>
      </c>
      <c r="G8680" s="130">
        <v>10690679</v>
      </c>
      <c r="H8680" s="130" t="str">
        <f t="shared" si="270"/>
        <v>QS-150026</v>
      </c>
      <c r="I8680" s="130" t="str">
        <f t="shared" si="271"/>
        <v>AG</v>
      </c>
    </row>
    <row r="8681" spans="1:9" x14ac:dyDescent="0.15">
      <c r="A8681" s="130">
        <v>8679</v>
      </c>
      <c r="B8681" s="130" t="s">
        <v>24311</v>
      </c>
      <c r="C8681" s="130" t="s">
        <v>20423</v>
      </c>
      <c r="D8681" s="130">
        <v>1</v>
      </c>
      <c r="E8681" s="130" t="s">
        <v>12467</v>
      </c>
      <c r="F8681" s="130">
        <v>78879210</v>
      </c>
      <c r="G8681" s="130">
        <v>113085173</v>
      </c>
      <c r="H8681" s="130" t="str">
        <f t="shared" si="270"/>
        <v>QS-150027</v>
      </c>
      <c r="I8681" s="130" t="str">
        <f t="shared" si="271"/>
        <v>AG</v>
      </c>
    </row>
    <row r="8682" spans="1:9" x14ac:dyDescent="0.15">
      <c r="A8682" s="130">
        <v>8680</v>
      </c>
      <c r="B8682" s="130" t="s">
        <v>3109</v>
      </c>
      <c r="C8682" s="130" t="s">
        <v>20425</v>
      </c>
      <c r="D8682" s="130">
        <v>10</v>
      </c>
      <c r="E8682" s="130" t="s">
        <v>12355</v>
      </c>
      <c r="F8682" s="130">
        <v>171376.6</v>
      </c>
      <c r="G8682" s="130">
        <v>116813.97</v>
      </c>
      <c r="H8682" s="130" t="str">
        <f t="shared" si="270"/>
        <v>QS-150028</v>
      </c>
      <c r="I8682" s="130" t="str">
        <f t="shared" si="271"/>
        <v>VE</v>
      </c>
    </row>
    <row r="8683" spans="1:9" x14ac:dyDescent="0.15">
      <c r="A8683" s="130">
        <v>8681</v>
      </c>
      <c r="B8683" s="130" t="s">
        <v>3108</v>
      </c>
      <c r="C8683" s="130" t="s">
        <v>20427</v>
      </c>
      <c r="D8683" s="130">
        <v>3</v>
      </c>
      <c r="E8683" s="130" t="s">
        <v>12446</v>
      </c>
      <c r="F8683" s="130">
        <v>273800</v>
      </c>
      <c r="G8683" s="130">
        <v>332200</v>
      </c>
      <c r="H8683" s="130" t="str">
        <f t="shared" si="270"/>
        <v>QS-150029</v>
      </c>
      <c r="I8683" s="130" t="str">
        <f t="shared" si="271"/>
        <v>VE</v>
      </c>
    </row>
    <row r="8684" spans="1:9" x14ac:dyDescent="0.15">
      <c r="A8684" s="130">
        <v>8682</v>
      </c>
      <c r="B8684" s="130" t="s">
        <v>3107</v>
      </c>
      <c r="C8684" s="130" t="s">
        <v>20429</v>
      </c>
      <c r="D8684" s="130">
        <v>100</v>
      </c>
      <c r="E8684" s="130" t="s">
        <v>12446</v>
      </c>
      <c r="F8684" s="130">
        <v>91900</v>
      </c>
      <c r="G8684" s="130">
        <v>116000</v>
      </c>
      <c r="H8684" s="130" t="str">
        <f t="shared" si="270"/>
        <v>QS-150030</v>
      </c>
      <c r="I8684" s="130" t="str">
        <f t="shared" si="271"/>
        <v>VE</v>
      </c>
    </row>
    <row r="8685" spans="1:9" x14ac:dyDescent="0.15">
      <c r="A8685" s="130">
        <v>8683</v>
      </c>
      <c r="B8685" s="130" t="s">
        <v>24312</v>
      </c>
      <c r="C8685" s="130" t="s">
        <v>20430</v>
      </c>
      <c r="D8685" s="130">
        <v>10</v>
      </c>
      <c r="E8685" s="130" t="s">
        <v>12446</v>
      </c>
      <c r="F8685" s="130">
        <v>6693247</v>
      </c>
      <c r="G8685" s="130">
        <v>11412094</v>
      </c>
      <c r="H8685" s="130" t="str">
        <f t="shared" si="270"/>
        <v>QS-150031</v>
      </c>
      <c r="I8685" s="130" t="str">
        <f t="shared" si="271"/>
        <v>AG</v>
      </c>
    </row>
    <row r="8686" spans="1:9" x14ac:dyDescent="0.15">
      <c r="A8686" s="130">
        <v>8684</v>
      </c>
      <c r="B8686" s="130" t="s">
        <v>3101</v>
      </c>
      <c r="C8686" s="130" t="s">
        <v>20432</v>
      </c>
      <c r="D8686" s="130">
        <v>1000</v>
      </c>
      <c r="E8686" s="130" t="s">
        <v>12368</v>
      </c>
      <c r="F8686" s="130">
        <v>9088000</v>
      </c>
      <c r="G8686" s="130">
        <v>11773000</v>
      </c>
      <c r="H8686" s="130" t="str">
        <f t="shared" si="270"/>
        <v>QS-150032</v>
      </c>
      <c r="I8686" s="130" t="str">
        <f t="shared" si="271"/>
        <v>VE</v>
      </c>
    </row>
    <row r="8687" spans="1:9" x14ac:dyDescent="0.15">
      <c r="A8687" s="130">
        <v>8685</v>
      </c>
      <c r="B8687" s="130" t="s">
        <v>24313</v>
      </c>
      <c r="C8687" s="130" t="s">
        <v>20433</v>
      </c>
      <c r="D8687" s="130">
        <v>300</v>
      </c>
      <c r="E8687" s="130" t="s">
        <v>12372</v>
      </c>
      <c r="F8687" s="130">
        <v>966585</v>
      </c>
      <c r="G8687" s="130">
        <v>1417200</v>
      </c>
      <c r="H8687" s="130" t="str">
        <f t="shared" si="270"/>
        <v>QS-150033</v>
      </c>
      <c r="I8687" s="130" t="str">
        <f t="shared" si="271"/>
        <v>AG</v>
      </c>
    </row>
    <row r="8688" spans="1:9" x14ac:dyDescent="0.15">
      <c r="A8688" s="130">
        <v>8686</v>
      </c>
      <c r="B8688" s="130" t="s">
        <v>24314</v>
      </c>
      <c r="C8688" s="130" t="s">
        <v>20434</v>
      </c>
      <c r="D8688" s="130">
        <v>180</v>
      </c>
      <c r="E8688" s="130" t="s">
        <v>12676</v>
      </c>
      <c r="F8688" s="130">
        <v>2637566</v>
      </c>
      <c r="G8688" s="130">
        <v>5791000</v>
      </c>
      <c r="H8688" s="130" t="str">
        <f t="shared" si="270"/>
        <v>QS-150034</v>
      </c>
      <c r="I8688" s="130" t="str">
        <f t="shared" si="271"/>
        <v>AG</v>
      </c>
    </row>
    <row r="8689" spans="1:9" x14ac:dyDescent="0.15">
      <c r="A8689" s="130">
        <v>8687</v>
      </c>
      <c r="B8689" s="130" t="s">
        <v>22511</v>
      </c>
      <c r="C8689" s="130" t="s">
        <v>20436</v>
      </c>
      <c r="D8689" s="130">
        <v>500</v>
      </c>
      <c r="E8689" s="130" t="s">
        <v>12372</v>
      </c>
      <c r="F8689" s="130">
        <v>2983098.6</v>
      </c>
      <c r="G8689" s="130">
        <v>1274611.6000000001</v>
      </c>
      <c r="H8689" s="130" t="str">
        <f t="shared" si="270"/>
        <v>QS-150035</v>
      </c>
      <c r="I8689" s="130" t="str">
        <f t="shared" si="271"/>
        <v>VE</v>
      </c>
    </row>
    <row r="8690" spans="1:9" x14ac:dyDescent="0.15">
      <c r="A8690" s="130">
        <v>8688</v>
      </c>
      <c r="B8690" s="130" t="s">
        <v>24315</v>
      </c>
      <c r="C8690" s="130" t="s">
        <v>20437</v>
      </c>
      <c r="D8690" s="130">
        <v>200</v>
      </c>
      <c r="E8690" s="130" t="s">
        <v>12355</v>
      </c>
      <c r="F8690" s="130">
        <v>663500</v>
      </c>
      <c r="G8690" s="130">
        <v>890300</v>
      </c>
      <c r="H8690" s="130" t="str">
        <f t="shared" si="270"/>
        <v>QS-150036</v>
      </c>
      <c r="I8690" s="130" t="str">
        <f t="shared" si="271"/>
        <v>AG</v>
      </c>
    </row>
    <row r="8691" spans="1:9" x14ac:dyDescent="0.15">
      <c r="A8691" s="130">
        <v>8689</v>
      </c>
      <c r="B8691" s="130" t="s">
        <v>24316</v>
      </c>
      <c r="C8691" s="130" t="s">
        <v>20438</v>
      </c>
      <c r="D8691" s="130">
        <v>30</v>
      </c>
      <c r="E8691" s="130" t="s">
        <v>12676</v>
      </c>
      <c r="F8691" s="130">
        <v>77543.199999999997</v>
      </c>
      <c r="G8691" s="130">
        <v>126064</v>
      </c>
      <c r="H8691" s="130" t="str">
        <f t="shared" si="270"/>
        <v>QS-150037</v>
      </c>
      <c r="I8691" s="130" t="str">
        <f t="shared" si="271"/>
        <v>AG</v>
      </c>
    </row>
    <row r="8692" spans="1:9" x14ac:dyDescent="0.15">
      <c r="A8692" s="130">
        <v>8690</v>
      </c>
      <c r="B8692" s="130" t="s">
        <v>24317</v>
      </c>
      <c r="C8692" s="130" t="s">
        <v>20439</v>
      </c>
      <c r="D8692" s="130">
        <v>100</v>
      </c>
      <c r="E8692" s="130" t="s">
        <v>12355</v>
      </c>
      <c r="F8692" s="130">
        <v>29050</v>
      </c>
      <c r="G8692" s="130">
        <v>44100</v>
      </c>
      <c r="H8692" s="130" t="str">
        <f t="shared" si="270"/>
        <v>QS-150038</v>
      </c>
      <c r="I8692" s="130" t="str">
        <f t="shared" si="271"/>
        <v>AG</v>
      </c>
    </row>
    <row r="8693" spans="1:9" x14ac:dyDescent="0.15">
      <c r="A8693" s="130">
        <v>8691</v>
      </c>
      <c r="B8693" s="130" t="s">
        <v>24318</v>
      </c>
      <c r="C8693" s="130" t="s">
        <v>406</v>
      </c>
      <c r="D8693" s="130">
        <v>100</v>
      </c>
      <c r="E8693" s="130" t="s">
        <v>12372</v>
      </c>
      <c r="F8693" s="130">
        <v>5066200</v>
      </c>
      <c r="G8693" s="130">
        <v>7212120</v>
      </c>
      <c r="H8693" s="130" t="str">
        <f t="shared" si="270"/>
        <v>QS-150039</v>
      </c>
      <c r="I8693" s="130" t="str">
        <f t="shared" si="271"/>
        <v>AG</v>
      </c>
    </row>
    <row r="8694" spans="1:9" x14ac:dyDescent="0.15">
      <c r="A8694" s="130">
        <v>8692</v>
      </c>
      <c r="B8694" s="130" t="s">
        <v>24319</v>
      </c>
      <c r="C8694" s="130" t="s">
        <v>20440</v>
      </c>
      <c r="D8694" s="130">
        <v>10</v>
      </c>
      <c r="E8694" s="130" t="s">
        <v>12355</v>
      </c>
      <c r="F8694" s="130">
        <v>140014</v>
      </c>
      <c r="G8694" s="130">
        <v>163751</v>
      </c>
      <c r="H8694" s="130" t="str">
        <f t="shared" si="270"/>
        <v>QS-150040</v>
      </c>
      <c r="I8694" s="130" t="str">
        <f t="shared" si="271"/>
        <v>AG</v>
      </c>
    </row>
    <row r="8695" spans="1:9" x14ac:dyDescent="0.15">
      <c r="A8695" s="130">
        <v>8693</v>
      </c>
      <c r="B8695" s="130" t="s">
        <v>24320</v>
      </c>
      <c r="C8695" s="130" t="s">
        <v>20441</v>
      </c>
      <c r="D8695" s="130">
        <v>100</v>
      </c>
      <c r="E8695" s="130" t="s">
        <v>14163</v>
      </c>
      <c r="F8695" s="130">
        <v>8607285</v>
      </c>
      <c r="G8695" s="130">
        <v>10368727</v>
      </c>
      <c r="H8695" s="130" t="str">
        <f t="shared" si="270"/>
        <v>QS-150041</v>
      </c>
      <c r="I8695" s="130" t="str">
        <f t="shared" si="271"/>
        <v>AG</v>
      </c>
    </row>
    <row r="8696" spans="1:9" x14ac:dyDescent="0.15">
      <c r="A8696" s="130">
        <v>8694</v>
      </c>
      <c r="B8696" s="130" t="s">
        <v>10527</v>
      </c>
      <c r="C8696" s="130" t="s">
        <v>2289</v>
      </c>
      <c r="D8696" s="130">
        <v>1</v>
      </c>
      <c r="E8696" s="130" t="s">
        <v>12403</v>
      </c>
      <c r="F8696" s="130">
        <v>441582</v>
      </c>
      <c r="G8696" s="130">
        <v>331322</v>
      </c>
      <c r="H8696" s="130" t="str">
        <f t="shared" si="270"/>
        <v>QS-150042</v>
      </c>
      <c r="I8696" s="130" t="str">
        <f t="shared" si="271"/>
        <v>A</v>
      </c>
    </row>
    <row r="8697" spans="1:9" x14ac:dyDescent="0.15">
      <c r="A8697" s="130">
        <v>8695</v>
      </c>
      <c r="B8697" s="130" t="s">
        <v>24321</v>
      </c>
      <c r="C8697" s="130" t="s">
        <v>20443</v>
      </c>
      <c r="D8697" s="130">
        <v>1000</v>
      </c>
      <c r="E8697" s="130" t="s">
        <v>12372</v>
      </c>
      <c r="F8697" s="130">
        <v>23031035.620000001</v>
      </c>
      <c r="G8697" s="130">
        <v>15365678.619999999</v>
      </c>
      <c r="H8697" s="130" t="str">
        <f t="shared" si="270"/>
        <v>QS-150043</v>
      </c>
      <c r="I8697" s="130" t="str">
        <f t="shared" si="271"/>
        <v>AG</v>
      </c>
    </row>
    <row r="8698" spans="1:9" x14ac:dyDescent="0.15">
      <c r="A8698" s="130">
        <v>8696</v>
      </c>
      <c r="B8698" s="130" t="s">
        <v>3089</v>
      </c>
      <c r="C8698" s="130" t="s">
        <v>20445</v>
      </c>
      <c r="D8698" s="130">
        <v>1000</v>
      </c>
      <c r="E8698" s="130" t="s">
        <v>12368</v>
      </c>
      <c r="F8698" s="130">
        <v>3973000</v>
      </c>
      <c r="G8698" s="130">
        <v>4000000</v>
      </c>
      <c r="H8698" s="130" t="str">
        <f t="shared" si="270"/>
        <v>QS-150044</v>
      </c>
      <c r="I8698" s="130" t="str">
        <f t="shared" si="271"/>
        <v>VR</v>
      </c>
    </row>
    <row r="8699" spans="1:9" x14ac:dyDescent="0.15">
      <c r="A8699" s="130">
        <v>8697</v>
      </c>
      <c r="B8699" s="130" t="s">
        <v>24322</v>
      </c>
      <c r="C8699" s="130" t="s">
        <v>20446</v>
      </c>
      <c r="D8699" s="130">
        <v>1</v>
      </c>
      <c r="E8699" s="130" t="s">
        <v>12446</v>
      </c>
      <c r="F8699" s="130">
        <v>1355084</v>
      </c>
      <c r="G8699" s="130">
        <v>1561794</v>
      </c>
      <c r="H8699" s="130" t="str">
        <f t="shared" si="270"/>
        <v>QS-150045</v>
      </c>
      <c r="I8699" s="130" t="str">
        <f t="shared" si="271"/>
        <v>AG</v>
      </c>
    </row>
    <row r="8700" spans="1:9" x14ac:dyDescent="0.15">
      <c r="A8700" s="130">
        <v>8698</v>
      </c>
      <c r="B8700" s="130" t="s">
        <v>10528</v>
      </c>
      <c r="C8700" s="130" t="s">
        <v>20448</v>
      </c>
      <c r="D8700" s="130">
        <v>10</v>
      </c>
      <c r="E8700" s="130" t="s">
        <v>12446</v>
      </c>
      <c r="F8700" s="130">
        <v>1034450</v>
      </c>
      <c r="G8700" s="130">
        <v>1104986</v>
      </c>
      <c r="H8700" s="130" t="str">
        <f t="shared" si="270"/>
        <v>QS-160001</v>
      </c>
      <c r="I8700" s="130" t="str">
        <f t="shared" si="271"/>
        <v>A</v>
      </c>
    </row>
    <row r="8701" spans="1:9" x14ac:dyDescent="0.15">
      <c r="A8701" s="130">
        <v>8699</v>
      </c>
      <c r="B8701" s="130" t="s">
        <v>10529</v>
      </c>
      <c r="C8701" s="130" t="s">
        <v>406</v>
      </c>
      <c r="D8701" s="130">
        <v>100</v>
      </c>
      <c r="E8701" s="130" t="s">
        <v>12368</v>
      </c>
      <c r="F8701" s="130">
        <v>5327300</v>
      </c>
      <c r="G8701" s="130">
        <v>6002803</v>
      </c>
      <c r="H8701" s="130" t="str">
        <f t="shared" si="270"/>
        <v>QS-160002</v>
      </c>
      <c r="I8701" s="130" t="str">
        <f t="shared" si="271"/>
        <v>A</v>
      </c>
    </row>
    <row r="8702" spans="1:9" x14ac:dyDescent="0.15">
      <c r="A8702" s="130">
        <v>8700</v>
      </c>
      <c r="B8702" s="130" t="s">
        <v>10530</v>
      </c>
      <c r="C8702" s="130" t="s">
        <v>20451</v>
      </c>
      <c r="D8702" s="130">
        <v>180</v>
      </c>
      <c r="E8702" s="130" t="s">
        <v>12676</v>
      </c>
      <c r="F8702" s="130">
        <v>1450000</v>
      </c>
      <c r="G8702" s="130">
        <v>1749600</v>
      </c>
      <c r="H8702" s="130" t="str">
        <f t="shared" si="270"/>
        <v>QS-160003</v>
      </c>
      <c r="I8702" s="130" t="str">
        <f t="shared" si="271"/>
        <v>A</v>
      </c>
    </row>
    <row r="8703" spans="1:9" x14ac:dyDescent="0.15">
      <c r="A8703" s="130">
        <v>8701</v>
      </c>
      <c r="B8703" s="130" t="s">
        <v>10531</v>
      </c>
      <c r="C8703" s="130" t="s">
        <v>20453</v>
      </c>
      <c r="D8703" s="130">
        <v>500</v>
      </c>
      <c r="E8703" s="130" t="s">
        <v>12355</v>
      </c>
      <c r="F8703" s="130">
        <v>198100</v>
      </c>
      <c r="G8703" s="130">
        <v>316436</v>
      </c>
      <c r="H8703" s="130" t="str">
        <f t="shared" si="270"/>
        <v>QS-160004</v>
      </c>
      <c r="I8703" s="130" t="str">
        <f t="shared" si="271"/>
        <v>A</v>
      </c>
    </row>
    <row r="8704" spans="1:9" x14ac:dyDescent="0.15">
      <c r="A8704" s="130">
        <v>8702</v>
      </c>
      <c r="B8704" s="130" t="s">
        <v>10532</v>
      </c>
      <c r="C8704" s="130" t="s">
        <v>20455</v>
      </c>
      <c r="D8704" s="130">
        <v>1</v>
      </c>
      <c r="E8704" s="130" t="s">
        <v>12446</v>
      </c>
      <c r="F8704" s="130">
        <v>28786000</v>
      </c>
      <c r="G8704" s="130">
        <v>35213400</v>
      </c>
      <c r="H8704" s="130" t="str">
        <f t="shared" si="270"/>
        <v>QS-160005</v>
      </c>
      <c r="I8704" s="130" t="str">
        <f t="shared" si="271"/>
        <v>A</v>
      </c>
    </row>
    <row r="8705" spans="1:9" x14ac:dyDescent="0.15">
      <c r="A8705" s="130">
        <v>8703</v>
      </c>
      <c r="B8705" s="130" t="s">
        <v>10533</v>
      </c>
      <c r="C8705" s="130" t="s">
        <v>20457</v>
      </c>
      <c r="D8705" s="130">
        <v>1</v>
      </c>
      <c r="E8705" s="130" t="s">
        <v>12402</v>
      </c>
      <c r="F8705" s="130">
        <v>169000</v>
      </c>
      <c r="G8705" s="130">
        <v>115800</v>
      </c>
      <c r="H8705" s="130" t="str">
        <f t="shared" si="270"/>
        <v>QS-160006</v>
      </c>
      <c r="I8705" s="130" t="str">
        <f t="shared" si="271"/>
        <v>A</v>
      </c>
    </row>
    <row r="8706" spans="1:9" x14ac:dyDescent="0.15">
      <c r="A8706" s="130">
        <v>8704</v>
      </c>
      <c r="B8706" s="130" t="s">
        <v>10534</v>
      </c>
      <c r="C8706" s="130" t="s">
        <v>20459</v>
      </c>
      <c r="D8706" s="130">
        <v>1000</v>
      </c>
      <c r="E8706" s="130" t="s">
        <v>12368</v>
      </c>
      <c r="F8706" s="130">
        <v>2269000</v>
      </c>
      <c r="G8706" s="130">
        <v>2387000</v>
      </c>
      <c r="H8706" s="130" t="str">
        <f t="shared" si="270"/>
        <v>QS-160007</v>
      </c>
      <c r="I8706" s="130" t="str">
        <f t="shared" si="271"/>
        <v>A</v>
      </c>
    </row>
    <row r="8707" spans="1:9" x14ac:dyDescent="0.15">
      <c r="A8707" s="130">
        <v>8705</v>
      </c>
      <c r="B8707" s="130" t="s">
        <v>10535</v>
      </c>
      <c r="C8707" s="130" t="s">
        <v>14111</v>
      </c>
      <c r="D8707" s="130">
        <v>10</v>
      </c>
      <c r="E8707" s="130" t="s">
        <v>12355</v>
      </c>
      <c r="F8707" s="130">
        <v>9244539.7599999998</v>
      </c>
      <c r="G8707" s="130">
        <v>11043161.800000001</v>
      </c>
      <c r="H8707" s="130" t="str">
        <f t="shared" si="270"/>
        <v>QS-160008</v>
      </c>
      <c r="I8707" s="130" t="str">
        <f t="shared" si="271"/>
        <v>A</v>
      </c>
    </row>
    <row r="8708" spans="1:9" x14ac:dyDescent="0.15">
      <c r="A8708" s="130">
        <v>8706</v>
      </c>
      <c r="B8708" s="130" t="s">
        <v>22489</v>
      </c>
      <c r="C8708" s="130" t="s">
        <v>20462</v>
      </c>
      <c r="D8708" s="130">
        <v>30</v>
      </c>
      <c r="E8708" s="130" t="s">
        <v>12361</v>
      </c>
      <c r="F8708" s="130">
        <v>592300</v>
      </c>
      <c r="G8708" s="130">
        <v>869700</v>
      </c>
      <c r="H8708" s="130" t="str">
        <f t="shared" ref="H8708:H8771" si="272">LEFT(B8708,FIND("-",B8708)+6)</f>
        <v>QS-160009</v>
      </c>
      <c r="I8708" s="130" t="str">
        <f t="shared" ref="I8708:I8771" si="273">RIGHT(B8708,LEN(B8708)-FIND("-",B8708)-7)</f>
        <v>VE</v>
      </c>
    </row>
    <row r="8709" spans="1:9" x14ac:dyDescent="0.15">
      <c r="A8709" s="130">
        <v>8707</v>
      </c>
      <c r="B8709" s="130" t="s">
        <v>10536</v>
      </c>
      <c r="C8709" s="130" t="s">
        <v>2296</v>
      </c>
      <c r="D8709" s="130">
        <v>22.42</v>
      </c>
      <c r="E8709" s="130" t="s">
        <v>12355</v>
      </c>
      <c r="F8709" s="130">
        <v>30861305</v>
      </c>
      <c r="G8709" s="130">
        <v>19740729</v>
      </c>
      <c r="H8709" s="130" t="str">
        <f t="shared" si="272"/>
        <v>QS-160010</v>
      </c>
      <c r="I8709" s="130" t="str">
        <f t="shared" si="273"/>
        <v>A</v>
      </c>
    </row>
    <row r="8710" spans="1:9" x14ac:dyDescent="0.15">
      <c r="A8710" s="130">
        <v>8708</v>
      </c>
      <c r="B8710" s="130" t="s">
        <v>10537</v>
      </c>
      <c r="C8710" s="130" t="s">
        <v>20465</v>
      </c>
      <c r="D8710" s="130">
        <v>10</v>
      </c>
      <c r="E8710" s="130" t="s">
        <v>12402</v>
      </c>
      <c r="F8710" s="130">
        <v>1028200</v>
      </c>
      <c r="G8710" s="130">
        <v>1587570</v>
      </c>
      <c r="H8710" s="130" t="str">
        <f t="shared" si="272"/>
        <v>QS-160011</v>
      </c>
      <c r="I8710" s="130" t="str">
        <f t="shared" si="273"/>
        <v>A</v>
      </c>
    </row>
    <row r="8711" spans="1:9" x14ac:dyDescent="0.15">
      <c r="A8711" s="130">
        <v>8709</v>
      </c>
      <c r="B8711" s="130" t="s">
        <v>3062</v>
      </c>
      <c r="C8711" s="130" t="s">
        <v>20467</v>
      </c>
      <c r="D8711" s="130">
        <v>180</v>
      </c>
      <c r="E8711" s="130" t="s">
        <v>12368</v>
      </c>
      <c r="F8711" s="130">
        <v>89700</v>
      </c>
      <c r="G8711" s="130">
        <v>250900</v>
      </c>
      <c r="H8711" s="130" t="str">
        <f t="shared" si="272"/>
        <v>QS-160012</v>
      </c>
      <c r="I8711" s="130" t="str">
        <f t="shared" si="273"/>
        <v>VE</v>
      </c>
    </row>
    <row r="8712" spans="1:9" x14ac:dyDescent="0.15">
      <c r="A8712" s="130">
        <v>8710</v>
      </c>
      <c r="B8712" s="130" t="s">
        <v>10538</v>
      </c>
      <c r="C8712" s="130" t="s">
        <v>20469</v>
      </c>
      <c r="D8712" s="130">
        <v>100</v>
      </c>
      <c r="E8712" s="130" t="s">
        <v>12372</v>
      </c>
      <c r="F8712" s="130">
        <v>425000</v>
      </c>
      <c r="G8712" s="130">
        <v>396000</v>
      </c>
      <c r="H8712" s="130" t="str">
        <f t="shared" si="272"/>
        <v>QS-160013</v>
      </c>
      <c r="I8712" s="130" t="str">
        <f t="shared" si="273"/>
        <v>A</v>
      </c>
    </row>
    <row r="8713" spans="1:9" x14ac:dyDescent="0.15">
      <c r="A8713" s="130">
        <v>8711</v>
      </c>
      <c r="B8713" s="130" t="s">
        <v>10539</v>
      </c>
      <c r="C8713" s="130" t="s">
        <v>20471</v>
      </c>
      <c r="D8713" s="130">
        <v>10</v>
      </c>
      <c r="E8713" s="130" t="s">
        <v>12370</v>
      </c>
      <c r="F8713" s="130">
        <v>108850</v>
      </c>
      <c r="G8713" s="130">
        <v>121055</v>
      </c>
      <c r="H8713" s="130" t="str">
        <f t="shared" si="272"/>
        <v>QS-160014</v>
      </c>
      <c r="I8713" s="130" t="str">
        <f t="shared" si="273"/>
        <v>A</v>
      </c>
    </row>
    <row r="8714" spans="1:9" x14ac:dyDescent="0.15">
      <c r="A8714" s="130">
        <v>8712</v>
      </c>
      <c r="B8714" s="130" t="s">
        <v>3061</v>
      </c>
      <c r="C8714" s="130" t="s">
        <v>20473</v>
      </c>
      <c r="D8714" s="130">
        <v>100</v>
      </c>
      <c r="E8714" s="130" t="s">
        <v>12355</v>
      </c>
      <c r="F8714" s="130">
        <v>617200</v>
      </c>
      <c r="G8714" s="130">
        <v>1258950</v>
      </c>
      <c r="H8714" s="130" t="str">
        <f t="shared" si="272"/>
        <v>QS-160015</v>
      </c>
      <c r="I8714" s="130" t="str">
        <f t="shared" si="273"/>
        <v>VE</v>
      </c>
    </row>
    <row r="8715" spans="1:9" x14ac:dyDescent="0.15">
      <c r="A8715" s="130">
        <v>8713</v>
      </c>
      <c r="B8715" s="130" t="s">
        <v>1564</v>
      </c>
      <c r="C8715" s="130" t="s">
        <v>2330</v>
      </c>
      <c r="D8715" s="130">
        <v>90</v>
      </c>
      <c r="E8715" s="130" t="s">
        <v>12676</v>
      </c>
      <c r="F8715" s="130">
        <v>3067650</v>
      </c>
      <c r="G8715" s="130">
        <v>3375300</v>
      </c>
      <c r="H8715" s="130" t="str">
        <f t="shared" si="272"/>
        <v>QS-160016</v>
      </c>
      <c r="I8715" s="130" t="str">
        <f t="shared" si="273"/>
        <v>VE</v>
      </c>
    </row>
    <row r="8716" spans="1:9" x14ac:dyDescent="0.15">
      <c r="A8716" s="130">
        <v>8714</v>
      </c>
      <c r="B8716" s="130" t="s">
        <v>10540</v>
      </c>
      <c r="C8716" s="130" t="s">
        <v>20475</v>
      </c>
      <c r="D8716" s="130">
        <v>1000</v>
      </c>
      <c r="E8716" s="130" t="s">
        <v>12368</v>
      </c>
      <c r="F8716" s="130">
        <v>11208448</v>
      </c>
      <c r="G8716" s="130">
        <v>14107040</v>
      </c>
      <c r="H8716" s="130" t="str">
        <f t="shared" si="272"/>
        <v>QS-160017</v>
      </c>
      <c r="I8716" s="130" t="str">
        <f t="shared" si="273"/>
        <v>A</v>
      </c>
    </row>
    <row r="8717" spans="1:9" x14ac:dyDescent="0.15">
      <c r="A8717" s="130">
        <v>8715</v>
      </c>
      <c r="B8717" s="130" t="s">
        <v>10541</v>
      </c>
      <c r="C8717" s="130" t="s">
        <v>20477</v>
      </c>
      <c r="D8717" s="130">
        <v>2</v>
      </c>
      <c r="E8717" s="130" t="s">
        <v>20478</v>
      </c>
      <c r="F8717" s="130">
        <v>4460</v>
      </c>
      <c r="G8717" s="130">
        <v>4320</v>
      </c>
      <c r="H8717" s="130" t="str">
        <f t="shared" si="272"/>
        <v>QS-160018</v>
      </c>
      <c r="I8717" s="130" t="str">
        <f t="shared" si="273"/>
        <v>A</v>
      </c>
    </row>
    <row r="8718" spans="1:9" x14ac:dyDescent="0.15">
      <c r="A8718" s="130">
        <v>8716</v>
      </c>
      <c r="B8718" s="130" t="s">
        <v>10542</v>
      </c>
      <c r="C8718" s="130" t="s">
        <v>20480</v>
      </c>
      <c r="D8718" s="130">
        <v>1</v>
      </c>
      <c r="E8718" s="130" t="s">
        <v>12462</v>
      </c>
      <c r="F8718" s="130">
        <v>1319948.8999999999</v>
      </c>
      <c r="G8718" s="130">
        <v>1916004.8</v>
      </c>
      <c r="H8718" s="130" t="str">
        <f t="shared" si="272"/>
        <v>QS-160019</v>
      </c>
      <c r="I8718" s="130" t="str">
        <f t="shared" si="273"/>
        <v>A</v>
      </c>
    </row>
    <row r="8719" spans="1:9" x14ac:dyDescent="0.15">
      <c r="A8719" s="130">
        <v>8717</v>
      </c>
      <c r="B8719" s="130" t="s">
        <v>10543</v>
      </c>
      <c r="C8719" s="130" t="s">
        <v>12178</v>
      </c>
      <c r="D8719" s="130">
        <v>500</v>
      </c>
      <c r="E8719" s="130" t="s">
        <v>12372</v>
      </c>
      <c r="F8719" s="130">
        <v>5722410</v>
      </c>
      <c r="G8719" s="130">
        <v>4460065</v>
      </c>
      <c r="H8719" s="130" t="str">
        <f t="shared" si="272"/>
        <v>QS-160020</v>
      </c>
      <c r="I8719" s="130" t="str">
        <f t="shared" si="273"/>
        <v>A</v>
      </c>
    </row>
    <row r="8720" spans="1:9" x14ac:dyDescent="0.15">
      <c r="A8720" s="130">
        <v>8718</v>
      </c>
      <c r="B8720" s="130" t="s">
        <v>10544</v>
      </c>
      <c r="C8720" s="130" t="s">
        <v>20483</v>
      </c>
      <c r="D8720" s="130">
        <v>1000</v>
      </c>
      <c r="E8720" s="130" t="s">
        <v>12372</v>
      </c>
      <c r="F8720" s="130">
        <v>14075420</v>
      </c>
      <c r="G8720" s="130">
        <v>21191650</v>
      </c>
      <c r="H8720" s="130" t="str">
        <f t="shared" si="272"/>
        <v>QS-160021</v>
      </c>
      <c r="I8720" s="130" t="str">
        <f t="shared" si="273"/>
        <v>A</v>
      </c>
    </row>
    <row r="8721" spans="1:9" x14ac:dyDescent="0.15">
      <c r="A8721" s="130">
        <v>8719</v>
      </c>
      <c r="B8721" s="130" t="s">
        <v>10545</v>
      </c>
      <c r="C8721" s="130" t="s">
        <v>20485</v>
      </c>
      <c r="D8721" s="130">
        <v>1</v>
      </c>
      <c r="E8721" s="130" t="s">
        <v>12361</v>
      </c>
      <c r="F8721" s="130">
        <v>1061.6600000000001</v>
      </c>
      <c r="G8721" s="130">
        <v>1157.75</v>
      </c>
      <c r="H8721" s="130" t="str">
        <f t="shared" si="272"/>
        <v>QS-160022</v>
      </c>
      <c r="I8721" s="130" t="str">
        <f t="shared" si="273"/>
        <v>A</v>
      </c>
    </row>
    <row r="8722" spans="1:9" x14ac:dyDescent="0.15">
      <c r="A8722" s="130">
        <v>8720</v>
      </c>
      <c r="B8722" s="130" t="s">
        <v>10546</v>
      </c>
      <c r="C8722" s="130" t="s">
        <v>20487</v>
      </c>
      <c r="D8722" s="130">
        <v>1000</v>
      </c>
      <c r="E8722" s="130" t="s">
        <v>12446</v>
      </c>
      <c r="F8722" s="130">
        <v>155440</v>
      </c>
      <c r="G8722" s="130">
        <v>172020</v>
      </c>
      <c r="H8722" s="130" t="str">
        <f t="shared" si="272"/>
        <v>QS-160023</v>
      </c>
      <c r="I8722" s="130" t="str">
        <f t="shared" si="273"/>
        <v>A</v>
      </c>
    </row>
    <row r="8723" spans="1:9" x14ac:dyDescent="0.15">
      <c r="A8723" s="130">
        <v>8721</v>
      </c>
      <c r="B8723" s="130" t="s">
        <v>10547</v>
      </c>
      <c r="C8723" s="130" t="s">
        <v>20489</v>
      </c>
      <c r="D8723" s="130">
        <v>100</v>
      </c>
      <c r="E8723" s="130" t="s">
        <v>12368</v>
      </c>
      <c r="F8723" s="130">
        <v>535369</v>
      </c>
      <c r="G8723" s="130">
        <v>264406</v>
      </c>
      <c r="H8723" s="130" t="str">
        <f t="shared" si="272"/>
        <v>QS-160024</v>
      </c>
      <c r="I8723" s="130" t="str">
        <f t="shared" si="273"/>
        <v>A</v>
      </c>
    </row>
    <row r="8724" spans="1:9" x14ac:dyDescent="0.15">
      <c r="A8724" s="130">
        <v>8722</v>
      </c>
      <c r="B8724" s="130" t="s">
        <v>3051</v>
      </c>
      <c r="C8724" s="130" t="s">
        <v>20491</v>
      </c>
      <c r="D8724" s="130">
        <v>3000</v>
      </c>
      <c r="E8724" s="130" t="s">
        <v>12368</v>
      </c>
      <c r="F8724" s="130">
        <v>1137120</v>
      </c>
      <c r="G8724" s="130">
        <v>1087280</v>
      </c>
      <c r="H8724" s="130" t="str">
        <f t="shared" si="272"/>
        <v>QS-160025</v>
      </c>
      <c r="I8724" s="130" t="str">
        <f t="shared" si="273"/>
        <v>VR</v>
      </c>
    </row>
    <row r="8725" spans="1:9" x14ac:dyDescent="0.15">
      <c r="A8725" s="130">
        <v>8723</v>
      </c>
      <c r="B8725" s="130" t="s">
        <v>3050</v>
      </c>
      <c r="C8725" s="130" t="s">
        <v>13301</v>
      </c>
      <c r="D8725" s="130">
        <v>10</v>
      </c>
      <c r="E8725" s="130" t="s">
        <v>12355</v>
      </c>
      <c r="F8725" s="130">
        <v>113072.27</v>
      </c>
      <c r="G8725" s="130">
        <v>126330.4</v>
      </c>
      <c r="H8725" s="130" t="str">
        <f t="shared" si="272"/>
        <v>QS-160026</v>
      </c>
      <c r="I8725" s="130" t="str">
        <f t="shared" si="273"/>
        <v>VE</v>
      </c>
    </row>
    <row r="8726" spans="1:9" x14ac:dyDescent="0.15">
      <c r="A8726" s="130">
        <v>8724</v>
      </c>
      <c r="B8726" s="130" t="s">
        <v>3049</v>
      </c>
      <c r="C8726" s="130" t="s">
        <v>20494</v>
      </c>
      <c r="D8726" s="130">
        <v>300</v>
      </c>
      <c r="E8726" s="130" t="s">
        <v>12372</v>
      </c>
      <c r="F8726" s="130">
        <v>1654696.5</v>
      </c>
      <c r="G8726" s="130">
        <v>1942490</v>
      </c>
      <c r="H8726" s="130" t="str">
        <f t="shared" si="272"/>
        <v>QS-160027</v>
      </c>
      <c r="I8726" s="130" t="str">
        <f t="shared" si="273"/>
        <v>VR</v>
      </c>
    </row>
    <row r="8727" spans="1:9" x14ac:dyDescent="0.15">
      <c r="A8727" s="130">
        <v>8725</v>
      </c>
      <c r="B8727" s="130" t="s">
        <v>10548</v>
      </c>
      <c r="C8727" s="130" t="s">
        <v>20496</v>
      </c>
      <c r="D8727" s="130">
        <v>1</v>
      </c>
      <c r="E8727" s="130" t="s">
        <v>20497</v>
      </c>
      <c r="F8727" s="130">
        <v>13058600</v>
      </c>
      <c r="G8727" s="130">
        <v>5022940</v>
      </c>
      <c r="H8727" s="130" t="str">
        <f t="shared" si="272"/>
        <v>QS-160028</v>
      </c>
      <c r="I8727" s="130" t="str">
        <f t="shared" si="273"/>
        <v>A</v>
      </c>
    </row>
    <row r="8728" spans="1:9" x14ac:dyDescent="0.15">
      <c r="A8728" s="130">
        <v>8726</v>
      </c>
      <c r="B8728" s="130" t="s">
        <v>22477</v>
      </c>
      <c r="C8728" s="130" t="s">
        <v>20499</v>
      </c>
      <c r="D8728" s="130">
        <v>1000</v>
      </c>
      <c r="E8728" s="130" t="s">
        <v>12372</v>
      </c>
      <c r="F8728" s="130">
        <v>812000</v>
      </c>
      <c r="G8728" s="130">
        <v>1863120</v>
      </c>
      <c r="H8728" s="130" t="str">
        <f t="shared" si="272"/>
        <v>QS-160029</v>
      </c>
      <c r="I8728" s="130" t="str">
        <f t="shared" si="273"/>
        <v>VE</v>
      </c>
    </row>
    <row r="8729" spans="1:9" x14ac:dyDescent="0.15">
      <c r="A8729" s="130">
        <v>8727</v>
      </c>
      <c r="B8729" s="130" t="s">
        <v>22476</v>
      </c>
      <c r="C8729" s="130" t="s">
        <v>2265</v>
      </c>
      <c r="D8729" s="130">
        <v>1</v>
      </c>
      <c r="E8729" s="130" t="s">
        <v>12361</v>
      </c>
      <c r="F8729" s="130">
        <v>17000</v>
      </c>
      <c r="G8729" s="130">
        <v>11150</v>
      </c>
      <c r="H8729" s="130" t="str">
        <f t="shared" si="272"/>
        <v>QS-160030</v>
      </c>
      <c r="I8729" s="130" t="str">
        <f t="shared" si="273"/>
        <v>VE</v>
      </c>
    </row>
    <row r="8730" spans="1:9" x14ac:dyDescent="0.15">
      <c r="A8730" s="130">
        <v>8728</v>
      </c>
      <c r="B8730" s="130" t="s">
        <v>22473</v>
      </c>
      <c r="C8730" s="130" t="s">
        <v>20502</v>
      </c>
      <c r="D8730" s="130">
        <v>10</v>
      </c>
      <c r="E8730" s="130" t="s">
        <v>13661</v>
      </c>
      <c r="F8730" s="130">
        <v>468948</v>
      </c>
      <c r="G8730" s="130">
        <v>516957</v>
      </c>
      <c r="H8730" s="130" t="str">
        <f t="shared" si="272"/>
        <v>QS-160031</v>
      </c>
      <c r="I8730" s="130" t="str">
        <f t="shared" si="273"/>
        <v>VE</v>
      </c>
    </row>
    <row r="8731" spans="1:9" x14ac:dyDescent="0.15">
      <c r="A8731" s="130">
        <v>8729</v>
      </c>
      <c r="B8731" s="130" t="s">
        <v>10549</v>
      </c>
      <c r="C8731" s="130" t="s">
        <v>20504</v>
      </c>
      <c r="D8731" s="130">
        <v>300</v>
      </c>
      <c r="E8731" s="130" t="s">
        <v>12372</v>
      </c>
      <c r="F8731" s="130">
        <v>480682.4</v>
      </c>
      <c r="G8731" s="130">
        <v>620236</v>
      </c>
      <c r="H8731" s="130" t="str">
        <f t="shared" si="272"/>
        <v>QS-160032</v>
      </c>
      <c r="I8731" s="130" t="str">
        <f t="shared" si="273"/>
        <v>A</v>
      </c>
    </row>
    <row r="8732" spans="1:9" x14ac:dyDescent="0.15">
      <c r="A8732" s="130">
        <v>8730</v>
      </c>
      <c r="B8732" s="130" t="s">
        <v>10550</v>
      </c>
      <c r="C8732" s="130" t="s">
        <v>20506</v>
      </c>
      <c r="D8732" s="130">
        <v>100</v>
      </c>
      <c r="E8732" s="130" t="s">
        <v>12372</v>
      </c>
      <c r="F8732" s="130">
        <v>350312</v>
      </c>
      <c r="G8732" s="130">
        <v>814700</v>
      </c>
      <c r="H8732" s="130" t="str">
        <f t="shared" si="272"/>
        <v>QS-160033</v>
      </c>
      <c r="I8732" s="130" t="str">
        <f t="shared" si="273"/>
        <v>A</v>
      </c>
    </row>
    <row r="8733" spans="1:9" x14ac:dyDescent="0.15">
      <c r="A8733" s="130">
        <v>8731</v>
      </c>
      <c r="B8733" s="130" t="s">
        <v>10551</v>
      </c>
      <c r="C8733" s="130" t="s">
        <v>20508</v>
      </c>
      <c r="D8733" s="130">
        <v>100</v>
      </c>
      <c r="E8733" s="130" t="s">
        <v>12355</v>
      </c>
      <c r="F8733" s="130">
        <v>3664800</v>
      </c>
      <c r="G8733" s="130">
        <v>2924800</v>
      </c>
      <c r="H8733" s="130" t="str">
        <f t="shared" si="272"/>
        <v>QS-160034</v>
      </c>
      <c r="I8733" s="130" t="str">
        <f t="shared" si="273"/>
        <v>A</v>
      </c>
    </row>
    <row r="8734" spans="1:9" x14ac:dyDescent="0.15">
      <c r="A8734" s="130">
        <v>8732</v>
      </c>
      <c r="B8734" s="130" t="s">
        <v>10552</v>
      </c>
      <c r="C8734" s="130" t="s">
        <v>20510</v>
      </c>
      <c r="D8734" s="130">
        <v>1000</v>
      </c>
      <c r="E8734" s="130" t="s">
        <v>12368</v>
      </c>
      <c r="F8734" s="130">
        <v>78956207.5</v>
      </c>
      <c r="G8734" s="130">
        <v>82677541</v>
      </c>
      <c r="H8734" s="130" t="str">
        <f t="shared" si="272"/>
        <v>QS-160035</v>
      </c>
      <c r="I8734" s="130" t="str">
        <f t="shared" si="273"/>
        <v>A</v>
      </c>
    </row>
    <row r="8735" spans="1:9" x14ac:dyDescent="0.15">
      <c r="A8735" s="130">
        <v>8733</v>
      </c>
      <c r="B8735" s="130" t="s">
        <v>10553</v>
      </c>
      <c r="C8735" s="130" t="s">
        <v>20512</v>
      </c>
      <c r="D8735" s="130">
        <v>1000</v>
      </c>
      <c r="E8735" s="130" t="s">
        <v>12372</v>
      </c>
      <c r="F8735" s="130">
        <v>11662752</v>
      </c>
      <c r="G8735" s="130">
        <v>10753064</v>
      </c>
      <c r="H8735" s="130" t="str">
        <f t="shared" si="272"/>
        <v>QS-160036</v>
      </c>
      <c r="I8735" s="130" t="str">
        <f t="shared" si="273"/>
        <v>A</v>
      </c>
    </row>
    <row r="8736" spans="1:9" x14ac:dyDescent="0.15">
      <c r="A8736" s="130">
        <v>8734</v>
      </c>
      <c r="B8736" s="130" t="s">
        <v>10554</v>
      </c>
      <c r="C8736" s="130" t="s">
        <v>20514</v>
      </c>
      <c r="D8736" s="130">
        <v>5</v>
      </c>
      <c r="E8736" s="130" t="s">
        <v>12370</v>
      </c>
      <c r="F8736" s="130">
        <v>438825</v>
      </c>
      <c r="G8736" s="130">
        <v>417400</v>
      </c>
      <c r="H8736" s="130" t="str">
        <f t="shared" si="272"/>
        <v>QS-160037</v>
      </c>
      <c r="I8736" s="130" t="str">
        <f t="shared" si="273"/>
        <v>A</v>
      </c>
    </row>
    <row r="8737" spans="1:9" x14ac:dyDescent="0.15">
      <c r="A8737" s="130">
        <v>8735</v>
      </c>
      <c r="B8737" s="130" t="s">
        <v>10555</v>
      </c>
      <c r="C8737" s="130" t="s">
        <v>20516</v>
      </c>
      <c r="D8737" s="130">
        <v>100</v>
      </c>
      <c r="E8737" s="130" t="s">
        <v>12372</v>
      </c>
      <c r="F8737" s="130">
        <v>1836700</v>
      </c>
      <c r="G8737" s="130">
        <v>1958915</v>
      </c>
      <c r="H8737" s="130" t="str">
        <f t="shared" si="272"/>
        <v>QS-160038</v>
      </c>
      <c r="I8737" s="130" t="str">
        <f t="shared" si="273"/>
        <v>A</v>
      </c>
    </row>
    <row r="8738" spans="1:9" x14ac:dyDescent="0.15">
      <c r="A8738" s="130">
        <v>8736</v>
      </c>
      <c r="B8738" s="130" t="s">
        <v>10556</v>
      </c>
      <c r="C8738" s="130" t="s">
        <v>20518</v>
      </c>
      <c r="D8738" s="130">
        <v>300</v>
      </c>
      <c r="E8738" s="130" t="s">
        <v>12372</v>
      </c>
      <c r="F8738" s="130">
        <v>850600</v>
      </c>
      <c r="G8738" s="130">
        <v>1188000</v>
      </c>
      <c r="H8738" s="130" t="str">
        <f t="shared" si="272"/>
        <v>QS-160039</v>
      </c>
      <c r="I8738" s="130" t="str">
        <f t="shared" si="273"/>
        <v>A</v>
      </c>
    </row>
    <row r="8739" spans="1:9" x14ac:dyDescent="0.15">
      <c r="A8739" s="130">
        <v>8737</v>
      </c>
      <c r="B8739" s="130" t="s">
        <v>10557</v>
      </c>
      <c r="C8739" s="130" t="s">
        <v>20520</v>
      </c>
      <c r="D8739" s="130">
        <v>10000</v>
      </c>
      <c r="E8739" s="130" t="s">
        <v>12372</v>
      </c>
      <c r="F8739" s="130">
        <v>890700</v>
      </c>
      <c r="G8739" s="130">
        <v>1016950</v>
      </c>
      <c r="H8739" s="130" t="str">
        <f t="shared" si="272"/>
        <v>QS-160040</v>
      </c>
      <c r="I8739" s="130" t="str">
        <f t="shared" si="273"/>
        <v>A</v>
      </c>
    </row>
    <row r="8740" spans="1:9" x14ac:dyDescent="0.15">
      <c r="A8740" s="130">
        <v>8738</v>
      </c>
      <c r="B8740" s="130" t="s">
        <v>10558</v>
      </c>
      <c r="C8740" s="130" t="s">
        <v>20522</v>
      </c>
      <c r="D8740" s="130">
        <v>100</v>
      </c>
      <c r="E8740" s="130" t="s">
        <v>12372</v>
      </c>
      <c r="F8740" s="130">
        <v>689000</v>
      </c>
      <c r="G8740" s="130">
        <v>690000</v>
      </c>
      <c r="H8740" s="130" t="str">
        <f t="shared" si="272"/>
        <v>QS-160041</v>
      </c>
      <c r="I8740" s="130" t="str">
        <f t="shared" si="273"/>
        <v>A</v>
      </c>
    </row>
    <row r="8741" spans="1:9" x14ac:dyDescent="0.15">
      <c r="A8741" s="130">
        <v>8739</v>
      </c>
      <c r="B8741" s="130" t="s">
        <v>10559</v>
      </c>
      <c r="C8741" s="130" t="s">
        <v>20524</v>
      </c>
      <c r="D8741" s="130">
        <v>60</v>
      </c>
      <c r="E8741" s="130" t="s">
        <v>12676</v>
      </c>
      <c r="F8741" s="130">
        <v>915650</v>
      </c>
      <c r="G8741" s="130">
        <v>849968</v>
      </c>
      <c r="H8741" s="130" t="str">
        <f t="shared" si="272"/>
        <v>QS-160042</v>
      </c>
      <c r="I8741" s="130" t="str">
        <f t="shared" si="273"/>
        <v>A</v>
      </c>
    </row>
    <row r="8742" spans="1:9" x14ac:dyDescent="0.15">
      <c r="A8742" s="130">
        <v>8740</v>
      </c>
      <c r="B8742" s="130" t="s">
        <v>10560</v>
      </c>
      <c r="C8742" s="130" t="s">
        <v>20526</v>
      </c>
      <c r="D8742" s="130">
        <v>100</v>
      </c>
      <c r="E8742" s="130" t="s">
        <v>12368</v>
      </c>
      <c r="F8742" s="130">
        <v>1289450</v>
      </c>
      <c r="G8742" s="130">
        <v>2349000</v>
      </c>
      <c r="H8742" s="130" t="str">
        <f t="shared" si="272"/>
        <v>QS-160043</v>
      </c>
      <c r="I8742" s="130" t="str">
        <f t="shared" si="273"/>
        <v>A</v>
      </c>
    </row>
    <row r="8743" spans="1:9" x14ac:dyDescent="0.15">
      <c r="A8743" s="130">
        <v>8741</v>
      </c>
      <c r="B8743" s="130" t="s">
        <v>10561</v>
      </c>
      <c r="C8743" s="130" t="s">
        <v>13787</v>
      </c>
      <c r="D8743" s="130">
        <v>1000</v>
      </c>
      <c r="E8743" s="130" t="s">
        <v>12368</v>
      </c>
      <c r="F8743" s="130">
        <v>2064582.15</v>
      </c>
      <c r="G8743" s="130">
        <v>2425525.75</v>
      </c>
      <c r="H8743" s="130" t="str">
        <f t="shared" si="272"/>
        <v>QS-160044</v>
      </c>
      <c r="I8743" s="130" t="str">
        <f t="shared" si="273"/>
        <v>A</v>
      </c>
    </row>
    <row r="8744" spans="1:9" x14ac:dyDescent="0.15">
      <c r="A8744" s="130">
        <v>8742</v>
      </c>
      <c r="B8744" s="130" t="s">
        <v>3033</v>
      </c>
      <c r="C8744" s="130" t="s">
        <v>20529</v>
      </c>
      <c r="D8744" s="130">
        <v>180</v>
      </c>
      <c r="E8744" s="130" t="s">
        <v>12676</v>
      </c>
      <c r="F8744" s="130">
        <v>24749600</v>
      </c>
      <c r="G8744" s="130">
        <v>25368000</v>
      </c>
      <c r="H8744" s="130" t="str">
        <f t="shared" si="272"/>
        <v>QS-160045</v>
      </c>
      <c r="I8744" s="130" t="str">
        <f t="shared" si="273"/>
        <v>VE</v>
      </c>
    </row>
    <row r="8745" spans="1:9" x14ac:dyDescent="0.15">
      <c r="A8745" s="130">
        <v>8743</v>
      </c>
      <c r="B8745" s="130" t="s">
        <v>10562</v>
      </c>
      <c r="C8745" s="130" t="s">
        <v>20531</v>
      </c>
      <c r="D8745" s="130">
        <v>100</v>
      </c>
      <c r="E8745" s="130" t="s">
        <v>12446</v>
      </c>
      <c r="F8745" s="130">
        <v>211661</v>
      </c>
      <c r="G8745" s="130">
        <v>216645.76000000001</v>
      </c>
      <c r="H8745" s="130" t="str">
        <f t="shared" si="272"/>
        <v>QS-160046</v>
      </c>
      <c r="I8745" s="130" t="str">
        <f t="shared" si="273"/>
        <v>A</v>
      </c>
    </row>
    <row r="8746" spans="1:9" x14ac:dyDescent="0.15">
      <c r="A8746" s="130">
        <v>8744</v>
      </c>
      <c r="B8746" s="130" t="s">
        <v>10563</v>
      </c>
      <c r="C8746" s="130" t="s">
        <v>20533</v>
      </c>
      <c r="D8746" s="130">
        <v>20</v>
      </c>
      <c r="E8746" s="130" t="s">
        <v>13661</v>
      </c>
      <c r="F8746" s="130">
        <v>699466</v>
      </c>
      <c r="G8746" s="130">
        <v>1006693</v>
      </c>
      <c r="H8746" s="130" t="str">
        <f t="shared" si="272"/>
        <v>QS-160047</v>
      </c>
      <c r="I8746" s="130" t="str">
        <f t="shared" si="273"/>
        <v>A</v>
      </c>
    </row>
    <row r="8747" spans="1:9" x14ac:dyDescent="0.15">
      <c r="A8747" s="130">
        <v>8745</v>
      </c>
      <c r="B8747" s="130" t="s">
        <v>10564</v>
      </c>
      <c r="C8747" s="130" t="s">
        <v>2296</v>
      </c>
      <c r="D8747" s="130">
        <v>20</v>
      </c>
      <c r="E8747" s="130" t="s">
        <v>12355</v>
      </c>
      <c r="F8747" s="130">
        <v>46869776</v>
      </c>
      <c r="G8747" s="130">
        <v>40284474</v>
      </c>
      <c r="H8747" s="130" t="str">
        <f t="shared" si="272"/>
        <v>QS-160048</v>
      </c>
      <c r="I8747" s="130" t="str">
        <f t="shared" si="273"/>
        <v>A</v>
      </c>
    </row>
    <row r="8748" spans="1:9" x14ac:dyDescent="0.15">
      <c r="A8748" s="130">
        <v>8746</v>
      </c>
      <c r="B8748" s="130" t="s">
        <v>3029</v>
      </c>
      <c r="C8748" s="130" t="s">
        <v>20536</v>
      </c>
      <c r="D8748" s="130">
        <v>400</v>
      </c>
      <c r="E8748" s="130" t="s">
        <v>12368</v>
      </c>
      <c r="F8748" s="130">
        <v>34548500</v>
      </c>
      <c r="G8748" s="130">
        <v>249483900</v>
      </c>
      <c r="H8748" s="130" t="str">
        <f t="shared" si="272"/>
        <v>QS-160049</v>
      </c>
      <c r="I8748" s="130" t="str">
        <f t="shared" si="273"/>
        <v>VE</v>
      </c>
    </row>
    <row r="8749" spans="1:9" x14ac:dyDescent="0.15">
      <c r="A8749" s="130">
        <v>8747</v>
      </c>
      <c r="B8749" s="130" t="s">
        <v>10565</v>
      </c>
      <c r="C8749" s="130" t="s">
        <v>20538</v>
      </c>
      <c r="D8749" s="130">
        <v>50</v>
      </c>
      <c r="E8749" s="130" t="s">
        <v>12610</v>
      </c>
      <c r="F8749" s="130">
        <v>688150</v>
      </c>
      <c r="G8749" s="130">
        <v>607110</v>
      </c>
      <c r="H8749" s="130" t="str">
        <f t="shared" si="272"/>
        <v>QS-160050</v>
      </c>
      <c r="I8749" s="130" t="str">
        <f t="shared" si="273"/>
        <v>A</v>
      </c>
    </row>
    <row r="8750" spans="1:9" x14ac:dyDescent="0.15">
      <c r="A8750" s="130">
        <v>8748</v>
      </c>
      <c r="B8750" s="130" t="s">
        <v>10566</v>
      </c>
      <c r="C8750" s="130" t="s">
        <v>20540</v>
      </c>
      <c r="D8750" s="130">
        <v>5000</v>
      </c>
      <c r="E8750" s="130" t="s">
        <v>12355</v>
      </c>
      <c r="F8750" s="130">
        <v>2196800</v>
      </c>
      <c r="G8750" s="130">
        <v>3370800</v>
      </c>
      <c r="H8750" s="130" t="str">
        <f t="shared" si="272"/>
        <v>QS-160051</v>
      </c>
      <c r="I8750" s="130" t="str">
        <f t="shared" si="273"/>
        <v>A</v>
      </c>
    </row>
    <row r="8751" spans="1:9" x14ac:dyDescent="0.15">
      <c r="A8751" s="130">
        <v>8749</v>
      </c>
      <c r="B8751" s="130" t="s">
        <v>10567</v>
      </c>
      <c r="C8751" s="130" t="s">
        <v>20542</v>
      </c>
      <c r="D8751" s="130">
        <v>100</v>
      </c>
      <c r="E8751" s="130" t="s">
        <v>12355</v>
      </c>
      <c r="F8751" s="130">
        <v>738000</v>
      </c>
      <c r="G8751" s="130">
        <v>751000</v>
      </c>
      <c r="H8751" s="130" t="str">
        <f t="shared" si="272"/>
        <v>QS-160052</v>
      </c>
      <c r="I8751" s="130" t="str">
        <f t="shared" si="273"/>
        <v>A</v>
      </c>
    </row>
    <row r="8752" spans="1:9" x14ac:dyDescent="0.15">
      <c r="A8752" s="130">
        <v>8750</v>
      </c>
      <c r="B8752" s="130" t="s">
        <v>10568</v>
      </c>
      <c r="C8752" s="130" t="s">
        <v>20544</v>
      </c>
      <c r="D8752" s="130">
        <v>10</v>
      </c>
      <c r="E8752" s="130" t="s">
        <v>12384</v>
      </c>
      <c r="F8752" s="130">
        <v>9920000</v>
      </c>
      <c r="G8752" s="130">
        <v>10058500</v>
      </c>
      <c r="H8752" s="130" t="str">
        <f t="shared" si="272"/>
        <v>QS-160053</v>
      </c>
      <c r="I8752" s="130" t="str">
        <f t="shared" si="273"/>
        <v>A</v>
      </c>
    </row>
    <row r="8753" spans="1:9" x14ac:dyDescent="0.15">
      <c r="A8753" s="130">
        <v>8751</v>
      </c>
      <c r="B8753" s="130" t="s">
        <v>22459</v>
      </c>
      <c r="C8753" s="130" t="s">
        <v>20546</v>
      </c>
      <c r="D8753" s="130">
        <v>1</v>
      </c>
      <c r="E8753" s="130" t="s">
        <v>12370</v>
      </c>
      <c r="F8753" s="130">
        <v>1840.4</v>
      </c>
      <c r="G8753" s="130">
        <v>1573.2</v>
      </c>
      <c r="H8753" s="130" t="str">
        <f t="shared" si="272"/>
        <v>QS-160054</v>
      </c>
      <c r="I8753" s="130" t="str">
        <f t="shared" si="273"/>
        <v>VE</v>
      </c>
    </row>
    <row r="8754" spans="1:9" x14ac:dyDescent="0.15">
      <c r="A8754" s="130">
        <v>8752</v>
      </c>
      <c r="B8754" s="130" t="s">
        <v>10569</v>
      </c>
      <c r="C8754" s="130" t="s">
        <v>20548</v>
      </c>
      <c r="D8754" s="130">
        <v>50</v>
      </c>
      <c r="E8754" s="130" t="s">
        <v>12355</v>
      </c>
      <c r="F8754" s="130">
        <v>2424350</v>
      </c>
      <c r="G8754" s="130">
        <v>3213929</v>
      </c>
      <c r="H8754" s="130" t="str">
        <f t="shared" si="272"/>
        <v>QS-160055</v>
      </c>
      <c r="I8754" s="130" t="str">
        <f t="shared" si="273"/>
        <v>A</v>
      </c>
    </row>
    <row r="8755" spans="1:9" x14ac:dyDescent="0.15">
      <c r="A8755" s="130">
        <v>8753</v>
      </c>
      <c r="B8755" s="130" t="s">
        <v>10570</v>
      </c>
      <c r="C8755" s="130" t="s">
        <v>20550</v>
      </c>
      <c r="D8755" s="130">
        <v>500</v>
      </c>
      <c r="E8755" s="130" t="s">
        <v>12370</v>
      </c>
      <c r="F8755" s="130">
        <v>612500</v>
      </c>
      <c r="G8755" s="130">
        <v>617500</v>
      </c>
      <c r="H8755" s="130" t="str">
        <f t="shared" si="272"/>
        <v>QS-170001</v>
      </c>
      <c r="I8755" s="130" t="str">
        <f t="shared" si="273"/>
        <v>A</v>
      </c>
    </row>
    <row r="8756" spans="1:9" x14ac:dyDescent="0.15">
      <c r="A8756" s="130">
        <v>8754</v>
      </c>
      <c r="B8756" s="130" t="s">
        <v>22453</v>
      </c>
      <c r="C8756" s="130" t="s">
        <v>20552</v>
      </c>
      <c r="D8756" s="130">
        <v>10</v>
      </c>
      <c r="E8756" s="130" t="s">
        <v>12355</v>
      </c>
      <c r="F8756" s="130">
        <v>982991.86</v>
      </c>
      <c r="G8756" s="130">
        <v>1228984.6399999999</v>
      </c>
      <c r="H8756" s="130" t="str">
        <f t="shared" si="272"/>
        <v>QS-170002</v>
      </c>
      <c r="I8756" s="130" t="str">
        <f t="shared" si="273"/>
        <v>VE</v>
      </c>
    </row>
    <row r="8757" spans="1:9" x14ac:dyDescent="0.15">
      <c r="A8757" s="130">
        <v>8755</v>
      </c>
      <c r="B8757" s="130" t="s">
        <v>10571</v>
      </c>
      <c r="C8757" s="130" t="s">
        <v>20554</v>
      </c>
      <c r="D8757" s="130">
        <v>1000</v>
      </c>
      <c r="E8757" s="130" t="s">
        <v>12355</v>
      </c>
      <c r="F8757" s="130">
        <v>1256786</v>
      </c>
      <c r="G8757" s="130">
        <v>182060</v>
      </c>
      <c r="H8757" s="130" t="str">
        <f t="shared" si="272"/>
        <v>QS-170003</v>
      </c>
      <c r="I8757" s="130" t="str">
        <f t="shared" si="273"/>
        <v>A</v>
      </c>
    </row>
    <row r="8758" spans="1:9" x14ac:dyDescent="0.15">
      <c r="A8758" s="130">
        <v>8756</v>
      </c>
      <c r="B8758" s="130" t="s">
        <v>10572</v>
      </c>
      <c r="C8758" s="130" t="s">
        <v>20556</v>
      </c>
      <c r="D8758" s="130">
        <v>100</v>
      </c>
      <c r="E8758" s="130" t="s">
        <v>12368</v>
      </c>
      <c r="F8758" s="130">
        <v>639758</v>
      </c>
      <c r="G8758" s="130">
        <v>641300</v>
      </c>
      <c r="H8758" s="130" t="str">
        <f t="shared" si="272"/>
        <v>QS-170004</v>
      </c>
      <c r="I8758" s="130" t="str">
        <f t="shared" si="273"/>
        <v>A</v>
      </c>
    </row>
    <row r="8759" spans="1:9" x14ac:dyDescent="0.15">
      <c r="A8759" s="130">
        <v>8757</v>
      </c>
      <c r="B8759" s="130" t="s">
        <v>3022</v>
      </c>
      <c r="C8759" s="130" t="s">
        <v>20459</v>
      </c>
      <c r="D8759" s="130">
        <v>1000</v>
      </c>
      <c r="E8759" s="130" t="s">
        <v>12372</v>
      </c>
      <c r="F8759" s="130">
        <v>401680</v>
      </c>
      <c r="G8759" s="130">
        <v>692000</v>
      </c>
      <c r="H8759" s="130" t="str">
        <f t="shared" si="272"/>
        <v>QS-170005</v>
      </c>
      <c r="I8759" s="130" t="str">
        <f t="shared" si="273"/>
        <v>VE</v>
      </c>
    </row>
    <row r="8760" spans="1:9" x14ac:dyDescent="0.15">
      <c r="A8760" s="130">
        <v>8758</v>
      </c>
      <c r="B8760" s="130" t="s">
        <v>10573</v>
      </c>
      <c r="C8760" s="130" t="s">
        <v>20559</v>
      </c>
      <c r="D8760" s="130">
        <v>100</v>
      </c>
      <c r="E8760" s="130" t="s">
        <v>12355</v>
      </c>
      <c r="F8760" s="130">
        <v>1602000</v>
      </c>
      <c r="G8760" s="130">
        <v>1726000</v>
      </c>
      <c r="H8760" s="130" t="str">
        <f t="shared" si="272"/>
        <v>QS-170006</v>
      </c>
      <c r="I8760" s="130" t="str">
        <f t="shared" si="273"/>
        <v>A</v>
      </c>
    </row>
    <row r="8761" spans="1:9" x14ac:dyDescent="0.15">
      <c r="A8761" s="130">
        <v>8759</v>
      </c>
      <c r="B8761" s="130" t="s">
        <v>10574</v>
      </c>
      <c r="C8761" s="130" t="s">
        <v>20561</v>
      </c>
      <c r="D8761" s="130">
        <v>1000</v>
      </c>
      <c r="E8761" s="130" t="s">
        <v>12372</v>
      </c>
      <c r="F8761" s="130">
        <v>6480500</v>
      </c>
      <c r="G8761" s="130">
        <v>8220000</v>
      </c>
      <c r="H8761" s="130" t="str">
        <f t="shared" si="272"/>
        <v>QS-170007</v>
      </c>
      <c r="I8761" s="130" t="str">
        <f t="shared" si="273"/>
        <v>A</v>
      </c>
    </row>
    <row r="8762" spans="1:9" x14ac:dyDescent="0.15">
      <c r="A8762" s="130">
        <v>8760</v>
      </c>
      <c r="B8762" s="130" t="s">
        <v>22447</v>
      </c>
      <c r="C8762" s="130" t="s">
        <v>20563</v>
      </c>
      <c r="D8762" s="130">
        <v>1</v>
      </c>
      <c r="E8762" s="130" t="s">
        <v>12434</v>
      </c>
      <c r="F8762" s="130">
        <v>35000</v>
      </c>
      <c r="G8762" s="130">
        <v>36500</v>
      </c>
      <c r="H8762" s="130" t="str">
        <f t="shared" si="272"/>
        <v>QS-170008</v>
      </c>
      <c r="I8762" s="130" t="str">
        <f t="shared" si="273"/>
        <v>VE</v>
      </c>
    </row>
    <row r="8763" spans="1:9" x14ac:dyDescent="0.15">
      <c r="A8763" s="130">
        <v>8761</v>
      </c>
      <c r="B8763" s="130" t="s">
        <v>10575</v>
      </c>
      <c r="C8763" s="130" t="s">
        <v>20565</v>
      </c>
      <c r="D8763" s="130">
        <v>30</v>
      </c>
      <c r="E8763" s="130" t="s">
        <v>12372</v>
      </c>
      <c r="F8763" s="130">
        <v>2031080</v>
      </c>
      <c r="G8763" s="130">
        <v>2901590</v>
      </c>
      <c r="H8763" s="130" t="str">
        <f t="shared" si="272"/>
        <v>QS-170009</v>
      </c>
      <c r="I8763" s="130" t="str">
        <f t="shared" si="273"/>
        <v>A</v>
      </c>
    </row>
    <row r="8764" spans="1:9" x14ac:dyDescent="0.15">
      <c r="A8764" s="130">
        <v>8762</v>
      </c>
      <c r="B8764" s="130" t="s">
        <v>10576</v>
      </c>
      <c r="C8764" s="130" t="s">
        <v>20567</v>
      </c>
      <c r="D8764" s="130">
        <v>1</v>
      </c>
      <c r="E8764" s="130" t="s">
        <v>12893</v>
      </c>
      <c r="F8764" s="130">
        <v>163630</v>
      </c>
      <c r="G8764" s="130">
        <v>375578</v>
      </c>
      <c r="H8764" s="130" t="str">
        <f t="shared" si="272"/>
        <v>QS-170010</v>
      </c>
      <c r="I8764" s="130" t="str">
        <f t="shared" si="273"/>
        <v>A</v>
      </c>
    </row>
    <row r="8765" spans="1:9" x14ac:dyDescent="0.15">
      <c r="A8765" s="130">
        <v>8763</v>
      </c>
      <c r="B8765" s="130" t="s">
        <v>10577</v>
      </c>
      <c r="C8765" s="130" t="s">
        <v>20569</v>
      </c>
      <c r="D8765" s="130">
        <v>10</v>
      </c>
      <c r="E8765" s="130" t="s">
        <v>12355</v>
      </c>
      <c r="F8765" s="130">
        <v>8974990</v>
      </c>
      <c r="G8765" s="130">
        <v>14308910</v>
      </c>
      <c r="H8765" s="130" t="str">
        <f t="shared" si="272"/>
        <v>QS-170011</v>
      </c>
      <c r="I8765" s="130" t="str">
        <f t="shared" si="273"/>
        <v>A</v>
      </c>
    </row>
    <row r="8766" spans="1:9" x14ac:dyDescent="0.15">
      <c r="A8766" s="130">
        <v>8764</v>
      </c>
      <c r="B8766" s="130" t="s">
        <v>10578</v>
      </c>
      <c r="C8766" s="130" t="s">
        <v>20571</v>
      </c>
      <c r="D8766" s="130">
        <v>1</v>
      </c>
      <c r="E8766" s="130" t="s">
        <v>12876</v>
      </c>
      <c r="F8766" s="130">
        <v>396000</v>
      </c>
      <c r="G8766" s="130">
        <v>360000</v>
      </c>
      <c r="H8766" s="130" t="str">
        <f t="shared" si="272"/>
        <v>QS-170012</v>
      </c>
      <c r="I8766" s="130" t="str">
        <f t="shared" si="273"/>
        <v>A</v>
      </c>
    </row>
    <row r="8767" spans="1:9" x14ac:dyDescent="0.15">
      <c r="A8767" s="130">
        <v>8765</v>
      </c>
      <c r="B8767" s="130" t="s">
        <v>10579</v>
      </c>
      <c r="C8767" s="130" t="s">
        <v>20573</v>
      </c>
      <c r="D8767" s="130">
        <v>500</v>
      </c>
      <c r="E8767" s="130" t="s">
        <v>12361</v>
      </c>
      <c r="F8767" s="130">
        <v>398180</v>
      </c>
      <c r="G8767" s="130">
        <v>807537.2</v>
      </c>
      <c r="H8767" s="130" t="str">
        <f t="shared" si="272"/>
        <v>QS-170013</v>
      </c>
      <c r="I8767" s="130" t="str">
        <f t="shared" si="273"/>
        <v>A</v>
      </c>
    </row>
    <row r="8768" spans="1:9" x14ac:dyDescent="0.15">
      <c r="A8768" s="130">
        <v>8766</v>
      </c>
      <c r="B8768" s="130" t="s">
        <v>10580</v>
      </c>
      <c r="C8768" s="130" t="s">
        <v>20575</v>
      </c>
      <c r="D8768" s="130">
        <v>1155</v>
      </c>
      <c r="E8768" s="130" t="s">
        <v>12368</v>
      </c>
      <c r="F8768" s="130">
        <v>7132530</v>
      </c>
      <c r="G8768" s="130">
        <v>7337870</v>
      </c>
      <c r="H8768" s="130" t="str">
        <f t="shared" si="272"/>
        <v>QS-170014</v>
      </c>
      <c r="I8768" s="130" t="str">
        <f t="shared" si="273"/>
        <v>A</v>
      </c>
    </row>
    <row r="8769" spans="1:9" x14ac:dyDescent="0.15">
      <c r="A8769" s="130">
        <v>8767</v>
      </c>
      <c r="B8769" s="130" t="s">
        <v>3018</v>
      </c>
      <c r="C8769" s="130" t="s">
        <v>20577</v>
      </c>
      <c r="D8769" s="130">
        <v>10</v>
      </c>
      <c r="E8769" s="130" t="s">
        <v>12462</v>
      </c>
      <c r="F8769" s="130">
        <v>18325390</v>
      </c>
      <c r="G8769" s="130">
        <v>20833390</v>
      </c>
      <c r="H8769" s="130" t="str">
        <f t="shared" si="272"/>
        <v>QS-170015</v>
      </c>
      <c r="I8769" s="130" t="str">
        <f t="shared" si="273"/>
        <v>VR</v>
      </c>
    </row>
    <row r="8770" spans="1:9" x14ac:dyDescent="0.15">
      <c r="A8770" s="130">
        <v>8768</v>
      </c>
      <c r="B8770" s="130" t="s">
        <v>10581</v>
      </c>
      <c r="C8770" s="130" t="s">
        <v>20579</v>
      </c>
      <c r="D8770" s="130">
        <v>12</v>
      </c>
      <c r="E8770" s="130" t="s">
        <v>12403</v>
      </c>
      <c r="F8770" s="130">
        <v>1891836</v>
      </c>
      <c r="G8770" s="130">
        <v>2102928</v>
      </c>
      <c r="H8770" s="130" t="str">
        <f t="shared" si="272"/>
        <v>QS-170016</v>
      </c>
      <c r="I8770" s="130" t="str">
        <f t="shared" si="273"/>
        <v>A</v>
      </c>
    </row>
    <row r="8771" spans="1:9" x14ac:dyDescent="0.15">
      <c r="A8771" s="130">
        <v>8769</v>
      </c>
      <c r="B8771" s="130" t="s">
        <v>10582</v>
      </c>
      <c r="C8771" s="130" t="s">
        <v>20095</v>
      </c>
      <c r="D8771" s="130">
        <v>1000</v>
      </c>
      <c r="E8771" s="130" t="s">
        <v>12368</v>
      </c>
      <c r="F8771" s="130">
        <v>14049500</v>
      </c>
      <c r="G8771" s="130">
        <v>14406000</v>
      </c>
      <c r="H8771" s="130" t="str">
        <f t="shared" si="272"/>
        <v>QS-170017</v>
      </c>
      <c r="I8771" s="130" t="str">
        <f t="shared" si="273"/>
        <v>A</v>
      </c>
    </row>
    <row r="8772" spans="1:9" x14ac:dyDescent="0.15">
      <c r="A8772" s="130">
        <v>8770</v>
      </c>
      <c r="B8772" s="130" t="s">
        <v>10583</v>
      </c>
      <c r="C8772" s="130" t="s">
        <v>20582</v>
      </c>
      <c r="D8772" s="130">
        <v>1000</v>
      </c>
      <c r="E8772" s="130" t="s">
        <v>12372</v>
      </c>
      <c r="F8772" s="130">
        <v>2354735</v>
      </c>
      <c r="G8772" s="130">
        <v>3100320.9</v>
      </c>
      <c r="H8772" s="130" t="str">
        <f t="shared" ref="H8772:H8835" si="274">LEFT(B8772,FIND("-",B8772)+6)</f>
        <v>QS-170018</v>
      </c>
      <c r="I8772" s="130" t="str">
        <f t="shared" ref="I8772:I8835" si="275">RIGHT(B8772,LEN(B8772)-FIND("-",B8772)-7)</f>
        <v>A</v>
      </c>
    </row>
    <row r="8773" spans="1:9" x14ac:dyDescent="0.15">
      <c r="A8773" s="130">
        <v>8771</v>
      </c>
      <c r="B8773" s="130" t="s">
        <v>10584</v>
      </c>
      <c r="C8773" s="130" t="s">
        <v>20584</v>
      </c>
      <c r="D8773" s="130">
        <v>30</v>
      </c>
      <c r="E8773" s="130" t="s">
        <v>12676</v>
      </c>
      <c r="F8773" s="130">
        <v>97600</v>
      </c>
      <c r="G8773" s="130">
        <v>106620</v>
      </c>
      <c r="H8773" s="130" t="str">
        <f t="shared" si="274"/>
        <v>QS-170019</v>
      </c>
      <c r="I8773" s="130" t="str">
        <f t="shared" si="275"/>
        <v>A</v>
      </c>
    </row>
    <row r="8774" spans="1:9" x14ac:dyDescent="0.15">
      <c r="A8774" s="130">
        <v>8772</v>
      </c>
      <c r="B8774" s="130" t="s">
        <v>3016</v>
      </c>
      <c r="C8774" s="130" t="s">
        <v>12592</v>
      </c>
      <c r="D8774" s="130">
        <v>100</v>
      </c>
      <c r="E8774" s="130" t="s">
        <v>12355</v>
      </c>
      <c r="F8774" s="130">
        <v>17800000</v>
      </c>
      <c r="G8774" s="130">
        <v>16200000</v>
      </c>
      <c r="H8774" s="130" t="str">
        <f t="shared" si="274"/>
        <v>QS-170020</v>
      </c>
      <c r="I8774" s="130" t="str">
        <f t="shared" si="275"/>
        <v>VE</v>
      </c>
    </row>
    <row r="8775" spans="1:9" x14ac:dyDescent="0.15">
      <c r="A8775" s="130">
        <v>8773</v>
      </c>
      <c r="B8775" s="130" t="s">
        <v>10585</v>
      </c>
      <c r="C8775" s="130" t="s">
        <v>13904</v>
      </c>
      <c r="D8775" s="130">
        <v>300</v>
      </c>
      <c r="E8775" s="130" t="s">
        <v>12372</v>
      </c>
      <c r="F8775" s="130">
        <v>959400</v>
      </c>
      <c r="G8775" s="130">
        <v>2357400</v>
      </c>
      <c r="H8775" s="130" t="str">
        <f t="shared" si="274"/>
        <v>QS-170021</v>
      </c>
      <c r="I8775" s="130" t="str">
        <f t="shared" si="275"/>
        <v>A</v>
      </c>
    </row>
    <row r="8776" spans="1:9" x14ac:dyDescent="0.15">
      <c r="A8776" s="130">
        <v>8774</v>
      </c>
      <c r="B8776" s="130" t="s">
        <v>10586</v>
      </c>
      <c r="C8776" s="130" t="s">
        <v>20455</v>
      </c>
      <c r="D8776" s="130">
        <v>1</v>
      </c>
      <c r="E8776" s="130" t="s">
        <v>12446</v>
      </c>
      <c r="F8776" s="130">
        <v>27100000</v>
      </c>
      <c r="G8776" s="130">
        <v>43800000</v>
      </c>
      <c r="H8776" s="130" t="str">
        <f t="shared" si="274"/>
        <v>QS-170022</v>
      </c>
      <c r="I8776" s="130" t="str">
        <f t="shared" si="275"/>
        <v>A</v>
      </c>
    </row>
    <row r="8777" spans="1:9" x14ac:dyDescent="0.15">
      <c r="A8777" s="130">
        <v>8775</v>
      </c>
      <c r="B8777" s="130" t="s">
        <v>3013</v>
      </c>
      <c r="C8777" s="130" t="s">
        <v>20589</v>
      </c>
      <c r="D8777" s="130">
        <v>2</v>
      </c>
      <c r="E8777" s="130" t="s">
        <v>12569</v>
      </c>
      <c r="F8777" s="130">
        <v>13719580</v>
      </c>
      <c r="G8777" s="130">
        <v>13208000</v>
      </c>
      <c r="H8777" s="130" t="str">
        <f t="shared" si="274"/>
        <v>QS-170023</v>
      </c>
      <c r="I8777" s="130" t="str">
        <f t="shared" si="275"/>
        <v>VR</v>
      </c>
    </row>
    <row r="8778" spans="1:9" x14ac:dyDescent="0.15">
      <c r="A8778" s="130">
        <v>8776</v>
      </c>
      <c r="B8778" s="130" t="s">
        <v>3012</v>
      </c>
      <c r="C8778" s="130" t="s">
        <v>20591</v>
      </c>
      <c r="D8778" s="130">
        <v>300</v>
      </c>
      <c r="E8778" s="130" t="s">
        <v>12372</v>
      </c>
      <c r="F8778" s="130">
        <v>275840</v>
      </c>
      <c r="G8778" s="130">
        <v>223000</v>
      </c>
      <c r="H8778" s="130" t="str">
        <f t="shared" si="274"/>
        <v>QS-170024</v>
      </c>
      <c r="I8778" s="130" t="str">
        <f t="shared" si="275"/>
        <v>VR</v>
      </c>
    </row>
    <row r="8779" spans="1:9" x14ac:dyDescent="0.15">
      <c r="A8779" s="130">
        <v>8777</v>
      </c>
      <c r="B8779" s="130" t="s">
        <v>10587</v>
      </c>
      <c r="C8779" s="130" t="s">
        <v>15579</v>
      </c>
      <c r="D8779" s="130">
        <v>100</v>
      </c>
      <c r="E8779" s="130" t="s">
        <v>12355</v>
      </c>
      <c r="F8779" s="130">
        <v>14761378.199999999</v>
      </c>
      <c r="G8779" s="130">
        <v>10214973</v>
      </c>
      <c r="H8779" s="130" t="str">
        <f t="shared" si="274"/>
        <v>QS-170025</v>
      </c>
      <c r="I8779" s="130" t="str">
        <f t="shared" si="275"/>
        <v>A</v>
      </c>
    </row>
    <row r="8780" spans="1:9" x14ac:dyDescent="0.15">
      <c r="A8780" s="130">
        <v>8778</v>
      </c>
      <c r="B8780" s="130" t="s">
        <v>10588</v>
      </c>
      <c r="C8780" s="130" t="s">
        <v>20280</v>
      </c>
      <c r="D8780" s="130">
        <v>100</v>
      </c>
      <c r="E8780" s="130" t="s">
        <v>12370</v>
      </c>
      <c r="F8780" s="130">
        <v>39803200</v>
      </c>
      <c r="G8780" s="130">
        <v>44574800</v>
      </c>
      <c r="H8780" s="130" t="str">
        <f t="shared" si="274"/>
        <v>QS-170026</v>
      </c>
      <c r="I8780" s="130" t="str">
        <f t="shared" si="275"/>
        <v>A</v>
      </c>
    </row>
    <row r="8781" spans="1:9" x14ac:dyDescent="0.15">
      <c r="A8781" s="130">
        <v>8779</v>
      </c>
      <c r="B8781" s="130" t="s">
        <v>10589</v>
      </c>
      <c r="C8781" s="130" t="s">
        <v>20595</v>
      </c>
      <c r="D8781" s="130">
        <v>10</v>
      </c>
      <c r="E8781" s="130" t="s">
        <v>12384</v>
      </c>
      <c r="F8781" s="130">
        <v>360750</v>
      </c>
      <c r="G8781" s="130">
        <v>458250</v>
      </c>
      <c r="H8781" s="130" t="str">
        <f t="shared" si="274"/>
        <v>QS-170027</v>
      </c>
      <c r="I8781" s="130" t="str">
        <f t="shared" si="275"/>
        <v>A</v>
      </c>
    </row>
    <row r="8782" spans="1:9" x14ac:dyDescent="0.15">
      <c r="A8782" s="130">
        <v>8780</v>
      </c>
      <c r="B8782" s="130" t="s">
        <v>10590</v>
      </c>
      <c r="C8782" s="130" t="s">
        <v>20597</v>
      </c>
      <c r="D8782" s="130">
        <v>1</v>
      </c>
      <c r="E8782" s="130" t="s">
        <v>12446</v>
      </c>
      <c r="F8782" s="130">
        <v>147640</v>
      </c>
      <c r="G8782" s="130">
        <v>160432.73000000001</v>
      </c>
      <c r="H8782" s="130" t="str">
        <f t="shared" si="274"/>
        <v>QS-170028</v>
      </c>
      <c r="I8782" s="130" t="str">
        <f t="shared" si="275"/>
        <v>A</v>
      </c>
    </row>
    <row r="8783" spans="1:9" x14ac:dyDescent="0.15">
      <c r="A8783" s="130">
        <v>8781</v>
      </c>
      <c r="B8783" s="130" t="s">
        <v>10591</v>
      </c>
      <c r="C8783" s="130" t="s">
        <v>20577</v>
      </c>
      <c r="D8783" s="130">
        <v>10</v>
      </c>
      <c r="E8783" s="130" t="s">
        <v>12462</v>
      </c>
      <c r="F8783" s="130">
        <v>20871390</v>
      </c>
      <c r="G8783" s="130">
        <v>20831390</v>
      </c>
      <c r="H8783" s="130" t="str">
        <f t="shared" si="274"/>
        <v>QS-170029</v>
      </c>
      <c r="I8783" s="130" t="str">
        <f t="shared" si="275"/>
        <v>A</v>
      </c>
    </row>
    <row r="8784" spans="1:9" x14ac:dyDescent="0.15">
      <c r="A8784" s="130">
        <v>8782</v>
      </c>
      <c r="B8784" s="130" t="s">
        <v>10592</v>
      </c>
      <c r="C8784" s="130" t="s">
        <v>20600</v>
      </c>
      <c r="D8784" s="130">
        <v>1000</v>
      </c>
      <c r="E8784" s="130" t="s">
        <v>14259</v>
      </c>
      <c r="F8784" s="130">
        <v>3101248</v>
      </c>
      <c r="G8784" s="130">
        <v>3672144</v>
      </c>
      <c r="H8784" s="130" t="str">
        <f t="shared" si="274"/>
        <v>QS-170030</v>
      </c>
      <c r="I8784" s="130" t="str">
        <f t="shared" si="275"/>
        <v>A</v>
      </c>
    </row>
    <row r="8785" spans="1:9" x14ac:dyDescent="0.15">
      <c r="A8785" s="130">
        <v>8783</v>
      </c>
      <c r="B8785" s="130" t="s">
        <v>10593</v>
      </c>
      <c r="C8785" s="130" t="s">
        <v>20602</v>
      </c>
      <c r="D8785" s="130">
        <v>500</v>
      </c>
      <c r="E8785" s="130" t="s">
        <v>12372</v>
      </c>
      <c r="F8785" s="130">
        <v>23304933.199999999</v>
      </c>
      <c r="G8785" s="130">
        <v>22419933.199999999</v>
      </c>
      <c r="H8785" s="130" t="str">
        <f t="shared" si="274"/>
        <v>QS-170031</v>
      </c>
      <c r="I8785" s="130" t="str">
        <f t="shared" si="275"/>
        <v>A</v>
      </c>
    </row>
    <row r="8786" spans="1:9" x14ac:dyDescent="0.15">
      <c r="A8786" s="130">
        <v>8784</v>
      </c>
      <c r="B8786" s="130" t="s">
        <v>10594</v>
      </c>
      <c r="C8786" s="130" t="s">
        <v>20604</v>
      </c>
      <c r="D8786" s="130">
        <v>15</v>
      </c>
      <c r="E8786" s="130" t="s">
        <v>20605</v>
      </c>
      <c r="F8786" s="130">
        <v>660369</v>
      </c>
      <c r="G8786" s="130">
        <v>979471.2</v>
      </c>
      <c r="H8786" s="130" t="str">
        <f t="shared" si="274"/>
        <v>QS-170032</v>
      </c>
      <c r="I8786" s="130" t="str">
        <f t="shared" si="275"/>
        <v>A</v>
      </c>
    </row>
    <row r="8787" spans="1:9" x14ac:dyDescent="0.15">
      <c r="A8787" s="130">
        <v>8785</v>
      </c>
      <c r="B8787" s="130" t="s">
        <v>10595</v>
      </c>
      <c r="C8787" s="130" t="s">
        <v>20607</v>
      </c>
      <c r="D8787" s="130">
        <v>100</v>
      </c>
      <c r="E8787" s="130" t="s">
        <v>12355</v>
      </c>
      <c r="F8787" s="130">
        <v>1138174.3600000001</v>
      </c>
      <c r="G8787" s="130">
        <v>1152723.7</v>
      </c>
      <c r="H8787" s="130" t="str">
        <f t="shared" si="274"/>
        <v>QS-170033</v>
      </c>
      <c r="I8787" s="130" t="str">
        <f t="shared" si="275"/>
        <v>A</v>
      </c>
    </row>
    <row r="8788" spans="1:9" x14ac:dyDescent="0.15">
      <c r="A8788" s="130">
        <v>8786</v>
      </c>
      <c r="B8788" s="130" t="s">
        <v>10596</v>
      </c>
      <c r="C8788" s="130" t="s">
        <v>20609</v>
      </c>
      <c r="D8788" s="130">
        <v>150</v>
      </c>
      <c r="E8788" s="130" t="s">
        <v>12372</v>
      </c>
      <c r="F8788" s="130">
        <v>333000</v>
      </c>
      <c r="G8788" s="130">
        <v>346575</v>
      </c>
      <c r="H8788" s="130" t="str">
        <f t="shared" si="274"/>
        <v>QS-170034</v>
      </c>
      <c r="I8788" s="130" t="str">
        <f t="shared" si="275"/>
        <v>A</v>
      </c>
    </row>
    <row r="8789" spans="1:9" x14ac:dyDescent="0.15">
      <c r="A8789" s="130">
        <v>8787</v>
      </c>
      <c r="B8789" s="130" t="s">
        <v>10597</v>
      </c>
      <c r="C8789" s="130" t="s">
        <v>20611</v>
      </c>
      <c r="D8789" s="130">
        <v>100</v>
      </c>
      <c r="E8789" s="130" t="s">
        <v>12434</v>
      </c>
      <c r="F8789" s="130">
        <v>4042000</v>
      </c>
      <c r="G8789" s="130">
        <v>3192000</v>
      </c>
      <c r="H8789" s="130" t="str">
        <f t="shared" si="274"/>
        <v>QS-170035</v>
      </c>
      <c r="I8789" s="130" t="str">
        <f t="shared" si="275"/>
        <v>A</v>
      </c>
    </row>
    <row r="8790" spans="1:9" x14ac:dyDescent="0.15">
      <c r="A8790" s="130">
        <v>8788</v>
      </c>
      <c r="B8790" s="130" t="s">
        <v>10598</v>
      </c>
      <c r="C8790" s="130" t="s">
        <v>20427</v>
      </c>
      <c r="D8790" s="130">
        <v>3</v>
      </c>
      <c r="E8790" s="130" t="s">
        <v>12446</v>
      </c>
      <c r="F8790" s="130">
        <v>321440</v>
      </c>
      <c r="G8790" s="130">
        <v>500200</v>
      </c>
      <c r="H8790" s="130" t="str">
        <f t="shared" si="274"/>
        <v>QS-170036</v>
      </c>
      <c r="I8790" s="130" t="str">
        <f t="shared" si="275"/>
        <v>A</v>
      </c>
    </row>
    <row r="8791" spans="1:9" x14ac:dyDescent="0.15">
      <c r="A8791" s="130">
        <v>8789</v>
      </c>
      <c r="B8791" s="130" t="s">
        <v>10599</v>
      </c>
      <c r="C8791" s="130" t="s">
        <v>20430</v>
      </c>
      <c r="D8791" s="130">
        <v>10</v>
      </c>
      <c r="E8791" s="130" t="s">
        <v>12446</v>
      </c>
      <c r="F8791" s="130">
        <v>6524449</v>
      </c>
      <c r="G8791" s="130">
        <v>11749066</v>
      </c>
      <c r="H8791" s="130" t="str">
        <f t="shared" si="274"/>
        <v>QS-170037</v>
      </c>
      <c r="I8791" s="130" t="str">
        <f t="shared" si="275"/>
        <v>A</v>
      </c>
    </row>
    <row r="8792" spans="1:9" x14ac:dyDescent="0.15">
      <c r="A8792" s="130">
        <v>8790</v>
      </c>
      <c r="B8792" s="130" t="s">
        <v>10600</v>
      </c>
      <c r="C8792" s="130" t="s">
        <v>20615</v>
      </c>
      <c r="D8792" s="130">
        <v>100</v>
      </c>
      <c r="E8792" s="130" t="s">
        <v>12355</v>
      </c>
      <c r="F8792" s="130">
        <v>3578452.2</v>
      </c>
      <c r="G8792" s="130">
        <v>3689975</v>
      </c>
      <c r="H8792" s="130" t="str">
        <f t="shared" si="274"/>
        <v>QS-170038</v>
      </c>
      <c r="I8792" s="130" t="str">
        <f t="shared" si="275"/>
        <v>A</v>
      </c>
    </row>
    <row r="8793" spans="1:9" x14ac:dyDescent="0.15">
      <c r="A8793" s="130">
        <v>8791</v>
      </c>
      <c r="B8793" s="130" t="s">
        <v>10601</v>
      </c>
      <c r="C8793" s="130" t="s">
        <v>20617</v>
      </c>
      <c r="D8793" s="130">
        <v>1</v>
      </c>
      <c r="E8793" s="130" t="s">
        <v>20618</v>
      </c>
      <c r="F8793" s="130">
        <v>5426000</v>
      </c>
      <c r="G8793" s="130">
        <v>3746250</v>
      </c>
      <c r="H8793" s="130" t="str">
        <f t="shared" si="274"/>
        <v>QS-170039</v>
      </c>
      <c r="I8793" s="130" t="str">
        <f t="shared" si="275"/>
        <v>A</v>
      </c>
    </row>
    <row r="8794" spans="1:9" x14ac:dyDescent="0.15">
      <c r="A8794" s="130">
        <v>8792</v>
      </c>
      <c r="B8794" s="130" t="s">
        <v>10602</v>
      </c>
      <c r="C8794" s="130" t="s">
        <v>20620</v>
      </c>
      <c r="D8794" s="130">
        <v>1</v>
      </c>
      <c r="E8794" s="130" t="s">
        <v>17819</v>
      </c>
      <c r="F8794" s="130">
        <v>79020</v>
      </c>
      <c r="G8794" s="130">
        <v>20400</v>
      </c>
      <c r="H8794" s="130" t="str">
        <f t="shared" si="274"/>
        <v>QS-170040</v>
      </c>
      <c r="I8794" s="130" t="str">
        <f t="shared" si="275"/>
        <v>A</v>
      </c>
    </row>
    <row r="8795" spans="1:9" x14ac:dyDescent="0.15">
      <c r="A8795" s="130">
        <v>8793</v>
      </c>
      <c r="B8795" s="130" t="s">
        <v>10603</v>
      </c>
      <c r="C8795" s="130" t="s">
        <v>20622</v>
      </c>
      <c r="D8795" s="130">
        <v>2</v>
      </c>
      <c r="E8795" s="130" t="s">
        <v>12403</v>
      </c>
      <c r="F8795" s="130">
        <v>44000000</v>
      </c>
      <c r="G8795" s="130">
        <v>44000000</v>
      </c>
      <c r="H8795" s="130" t="str">
        <f t="shared" si="274"/>
        <v>QS-170041</v>
      </c>
      <c r="I8795" s="130" t="str">
        <f t="shared" si="275"/>
        <v>A</v>
      </c>
    </row>
    <row r="8796" spans="1:9" x14ac:dyDescent="0.15">
      <c r="A8796" s="130">
        <v>8794</v>
      </c>
      <c r="B8796" s="130" t="s">
        <v>22431</v>
      </c>
      <c r="C8796" s="130" t="s">
        <v>20205</v>
      </c>
      <c r="D8796" s="130">
        <v>10</v>
      </c>
      <c r="E8796" s="130" t="s">
        <v>12370</v>
      </c>
      <c r="F8796" s="130">
        <v>4725300</v>
      </c>
      <c r="G8796" s="130">
        <v>7270600</v>
      </c>
      <c r="H8796" s="130" t="str">
        <f t="shared" si="274"/>
        <v>QS-170042</v>
      </c>
      <c r="I8796" s="130" t="str">
        <f t="shared" si="275"/>
        <v>VE</v>
      </c>
    </row>
    <row r="8797" spans="1:9" x14ac:dyDescent="0.15">
      <c r="A8797" s="130">
        <v>8795</v>
      </c>
      <c r="B8797" s="130" t="s">
        <v>10604</v>
      </c>
      <c r="C8797" s="130" t="s">
        <v>20625</v>
      </c>
      <c r="D8797" s="130">
        <v>3</v>
      </c>
      <c r="E8797" s="130" t="s">
        <v>12893</v>
      </c>
      <c r="F8797" s="130">
        <v>2710000</v>
      </c>
      <c r="G8797" s="130">
        <v>2977500</v>
      </c>
      <c r="H8797" s="130" t="str">
        <f t="shared" si="274"/>
        <v>QS-170043</v>
      </c>
      <c r="I8797" s="130" t="str">
        <f t="shared" si="275"/>
        <v>A</v>
      </c>
    </row>
    <row r="8798" spans="1:9" x14ac:dyDescent="0.15">
      <c r="A8798" s="130">
        <v>8796</v>
      </c>
      <c r="B8798" s="130" t="s">
        <v>10605</v>
      </c>
      <c r="C8798" s="130" t="s">
        <v>20627</v>
      </c>
      <c r="D8798" s="130">
        <v>50</v>
      </c>
      <c r="E8798" s="130" t="s">
        <v>12581</v>
      </c>
      <c r="F8798" s="130">
        <v>967000</v>
      </c>
      <c r="G8798" s="130">
        <v>433000</v>
      </c>
      <c r="H8798" s="130" t="str">
        <f t="shared" si="274"/>
        <v>QS-170044</v>
      </c>
      <c r="I8798" s="130" t="str">
        <f t="shared" si="275"/>
        <v>A</v>
      </c>
    </row>
    <row r="8799" spans="1:9" x14ac:dyDescent="0.15">
      <c r="A8799" s="130">
        <v>8797</v>
      </c>
      <c r="B8799" s="130" t="s">
        <v>10606</v>
      </c>
      <c r="C8799" s="130" t="s">
        <v>20362</v>
      </c>
      <c r="D8799" s="130">
        <v>6</v>
      </c>
      <c r="E8799" s="130" t="s">
        <v>12893</v>
      </c>
      <c r="F8799" s="130">
        <v>502300</v>
      </c>
      <c r="G8799" s="130">
        <v>348300</v>
      </c>
      <c r="H8799" s="130" t="str">
        <f t="shared" si="274"/>
        <v>QS-170045</v>
      </c>
      <c r="I8799" s="130" t="str">
        <f t="shared" si="275"/>
        <v>A</v>
      </c>
    </row>
    <row r="8800" spans="1:9" x14ac:dyDescent="0.15">
      <c r="A8800" s="130">
        <v>8798</v>
      </c>
      <c r="B8800" s="130" t="s">
        <v>10607</v>
      </c>
      <c r="C8800" s="130" t="s">
        <v>20630</v>
      </c>
      <c r="D8800" s="130">
        <v>80</v>
      </c>
      <c r="E8800" s="130" t="s">
        <v>12355</v>
      </c>
      <c r="F8800" s="130">
        <v>101134000</v>
      </c>
      <c r="G8800" s="130">
        <v>113824800</v>
      </c>
      <c r="H8800" s="130" t="str">
        <f t="shared" si="274"/>
        <v>QS-170046</v>
      </c>
      <c r="I8800" s="130" t="str">
        <f t="shared" si="275"/>
        <v>A</v>
      </c>
    </row>
    <row r="8801" spans="1:9" x14ac:dyDescent="0.15">
      <c r="A8801" s="130">
        <v>8799</v>
      </c>
      <c r="B8801" s="130" t="s">
        <v>10608</v>
      </c>
      <c r="C8801" s="130" t="s">
        <v>20632</v>
      </c>
      <c r="D8801" s="130">
        <v>1000</v>
      </c>
      <c r="E8801" s="130" t="s">
        <v>12370</v>
      </c>
      <c r="F8801" s="130">
        <v>2036000</v>
      </c>
      <c r="G8801" s="130">
        <v>3446000</v>
      </c>
      <c r="H8801" s="130" t="str">
        <f t="shared" si="274"/>
        <v>QS-170047</v>
      </c>
      <c r="I8801" s="130" t="str">
        <f t="shared" si="275"/>
        <v>A</v>
      </c>
    </row>
    <row r="8802" spans="1:9" x14ac:dyDescent="0.15">
      <c r="A8802" s="130">
        <v>8800</v>
      </c>
      <c r="B8802" s="130" t="s">
        <v>10609</v>
      </c>
      <c r="C8802" s="130" t="s">
        <v>13301</v>
      </c>
      <c r="D8802" s="130">
        <v>162</v>
      </c>
      <c r="E8802" s="130" t="s">
        <v>12368</v>
      </c>
      <c r="F8802" s="130">
        <v>585180</v>
      </c>
      <c r="G8802" s="130">
        <v>726020</v>
      </c>
      <c r="H8802" s="130" t="str">
        <f t="shared" si="274"/>
        <v>QS-180001</v>
      </c>
      <c r="I8802" s="130" t="str">
        <f t="shared" si="275"/>
        <v>A</v>
      </c>
    </row>
    <row r="8803" spans="1:9" x14ac:dyDescent="0.15">
      <c r="A8803" s="130">
        <v>8801</v>
      </c>
      <c r="B8803" s="130" t="s">
        <v>10610</v>
      </c>
      <c r="C8803" s="130" t="s">
        <v>20635</v>
      </c>
      <c r="D8803" s="130">
        <v>50</v>
      </c>
      <c r="E8803" s="130" t="s">
        <v>12372</v>
      </c>
      <c r="F8803" s="130">
        <v>52229</v>
      </c>
      <c r="G8803" s="130">
        <v>44702</v>
      </c>
      <c r="H8803" s="130" t="str">
        <f t="shared" si="274"/>
        <v>QS-180002</v>
      </c>
      <c r="I8803" s="130" t="str">
        <f t="shared" si="275"/>
        <v>A</v>
      </c>
    </row>
    <row r="8804" spans="1:9" x14ac:dyDescent="0.15">
      <c r="A8804" s="130">
        <v>8802</v>
      </c>
      <c r="B8804" s="130" t="s">
        <v>10611</v>
      </c>
      <c r="C8804" s="130" t="s">
        <v>20637</v>
      </c>
      <c r="D8804" s="130">
        <v>10</v>
      </c>
      <c r="E8804" s="130" t="s">
        <v>12462</v>
      </c>
      <c r="F8804" s="130">
        <v>249400</v>
      </c>
      <c r="G8804" s="130">
        <v>274500</v>
      </c>
      <c r="H8804" s="130" t="str">
        <f t="shared" si="274"/>
        <v>QS-180003</v>
      </c>
      <c r="I8804" s="130" t="str">
        <f t="shared" si="275"/>
        <v>A</v>
      </c>
    </row>
    <row r="8805" spans="1:9" x14ac:dyDescent="0.15">
      <c r="A8805" s="130">
        <v>8803</v>
      </c>
      <c r="B8805" s="130" t="s">
        <v>2991</v>
      </c>
      <c r="C8805" s="130" t="s">
        <v>20639</v>
      </c>
      <c r="D8805" s="130">
        <v>100</v>
      </c>
      <c r="E8805" s="130" t="s">
        <v>12446</v>
      </c>
      <c r="F8805" s="130">
        <v>33200</v>
      </c>
      <c r="G8805" s="130">
        <v>62088.56</v>
      </c>
      <c r="H8805" s="130" t="str">
        <f t="shared" si="274"/>
        <v>QS-180004</v>
      </c>
      <c r="I8805" s="130" t="str">
        <f t="shared" si="275"/>
        <v>VE</v>
      </c>
    </row>
    <row r="8806" spans="1:9" x14ac:dyDescent="0.15">
      <c r="A8806" s="130">
        <v>8804</v>
      </c>
      <c r="B8806" s="130" t="s">
        <v>2990</v>
      </c>
      <c r="C8806" s="130" t="s">
        <v>20641</v>
      </c>
      <c r="D8806" s="130">
        <v>300</v>
      </c>
      <c r="E8806" s="130" t="s">
        <v>12368</v>
      </c>
      <c r="F8806" s="130">
        <v>148100</v>
      </c>
      <c r="G8806" s="130">
        <v>199400</v>
      </c>
      <c r="H8806" s="130" t="str">
        <f t="shared" si="274"/>
        <v>QS-180005</v>
      </c>
      <c r="I8806" s="130" t="str">
        <f t="shared" si="275"/>
        <v>VR</v>
      </c>
    </row>
    <row r="8807" spans="1:9" x14ac:dyDescent="0.15">
      <c r="A8807" s="130">
        <v>8805</v>
      </c>
      <c r="B8807" s="130" t="s">
        <v>10612</v>
      </c>
      <c r="C8807" s="130" t="s">
        <v>20643</v>
      </c>
      <c r="D8807" s="130">
        <v>500</v>
      </c>
      <c r="E8807" s="130" t="s">
        <v>12361</v>
      </c>
      <c r="F8807" s="130">
        <v>958762.2</v>
      </c>
      <c r="G8807" s="130">
        <v>1473017.2</v>
      </c>
      <c r="H8807" s="130" t="str">
        <f t="shared" si="274"/>
        <v>QS-180006</v>
      </c>
      <c r="I8807" s="130" t="str">
        <f t="shared" si="275"/>
        <v>A</v>
      </c>
    </row>
    <row r="8808" spans="1:9" x14ac:dyDescent="0.15">
      <c r="A8808" s="130">
        <v>8806</v>
      </c>
      <c r="B8808" s="130" t="s">
        <v>10613</v>
      </c>
      <c r="C8808" s="130" t="s">
        <v>20645</v>
      </c>
      <c r="D8808" s="130">
        <v>100</v>
      </c>
      <c r="E8808" s="130" t="s">
        <v>12355</v>
      </c>
      <c r="F8808" s="130">
        <v>1336313</v>
      </c>
      <c r="G8808" s="130">
        <v>868078</v>
      </c>
      <c r="H8808" s="130" t="str">
        <f t="shared" si="274"/>
        <v>QS-180007</v>
      </c>
      <c r="I8808" s="130" t="str">
        <f t="shared" si="275"/>
        <v>A</v>
      </c>
    </row>
    <row r="8809" spans="1:9" x14ac:dyDescent="0.15">
      <c r="A8809" s="130">
        <v>8807</v>
      </c>
      <c r="B8809" s="130" t="s">
        <v>10614</v>
      </c>
      <c r="C8809" s="130" t="s">
        <v>20487</v>
      </c>
      <c r="D8809" s="130">
        <v>1000</v>
      </c>
      <c r="E8809" s="130" t="s">
        <v>12446</v>
      </c>
      <c r="F8809" s="130">
        <v>242250</v>
      </c>
      <c r="G8809" s="130">
        <v>260420</v>
      </c>
      <c r="H8809" s="130" t="str">
        <f t="shared" si="274"/>
        <v>QS-180008</v>
      </c>
      <c r="I8809" s="130" t="str">
        <f t="shared" si="275"/>
        <v>A</v>
      </c>
    </row>
    <row r="8810" spans="1:9" x14ac:dyDescent="0.15">
      <c r="A8810" s="130">
        <v>8808</v>
      </c>
      <c r="B8810" s="130" t="s">
        <v>2989</v>
      </c>
      <c r="C8810" s="130" t="s">
        <v>20641</v>
      </c>
      <c r="D8810" s="130">
        <v>300</v>
      </c>
      <c r="E8810" s="130" t="s">
        <v>12372</v>
      </c>
      <c r="F8810" s="130">
        <v>177175</v>
      </c>
      <c r="G8810" s="130">
        <v>202900</v>
      </c>
      <c r="H8810" s="130" t="str">
        <f t="shared" si="274"/>
        <v>QS-180009</v>
      </c>
      <c r="I8810" s="130" t="str">
        <f t="shared" si="275"/>
        <v>VR</v>
      </c>
    </row>
    <row r="8811" spans="1:9" x14ac:dyDescent="0.15">
      <c r="A8811" s="130">
        <v>8809</v>
      </c>
      <c r="B8811" s="130" t="s">
        <v>10615</v>
      </c>
      <c r="C8811" s="130" t="s">
        <v>2072</v>
      </c>
      <c r="D8811" s="130">
        <v>150</v>
      </c>
      <c r="E8811" s="130" t="s">
        <v>12372</v>
      </c>
      <c r="F8811" s="130">
        <v>346370.7</v>
      </c>
      <c r="G8811" s="130">
        <v>405765</v>
      </c>
      <c r="H8811" s="130" t="str">
        <f t="shared" si="274"/>
        <v>QS-180010</v>
      </c>
      <c r="I8811" s="130" t="str">
        <f t="shared" si="275"/>
        <v>A</v>
      </c>
    </row>
    <row r="8812" spans="1:9" x14ac:dyDescent="0.15">
      <c r="A8812" s="130">
        <v>8810</v>
      </c>
      <c r="B8812" s="130" t="s">
        <v>10616</v>
      </c>
      <c r="C8812" s="130" t="s">
        <v>17624</v>
      </c>
      <c r="D8812" s="130">
        <v>55.899999999999899</v>
      </c>
      <c r="E8812" s="130" t="s">
        <v>12372</v>
      </c>
      <c r="F8812" s="130">
        <v>1157974.8400000001</v>
      </c>
      <c r="G8812" s="130">
        <v>1284384.58</v>
      </c>
      <c r="H8812" s="130" t="str">
        <f t="shared" si="274"/>
        <v>QS-180011</v>
      </c>
      <c r="I8812" s="130" t="str">
        <f t="shared" si="275"/>
        <v>A</v>
      </c>
    </row>
    <row r="8813" spans="1:9" x14ac:dyDescent="0.15">
      <c r="A8813" s="130">
        <v>8811</v>
      </c>
      <c r="B8813" s="130" t="s">
        <v>22417</v>
      </c>
      <c r="C8813" s="130" t="s">
        <v>20651</v>
      </c>
      <c r="D8813" s="130">
        <v>100</v>
      </c>
      <c r="E8813" s="130" t="s">
        <v>12370</v>
      </c>
      <c r="F8813" s="130">
        <v>42640800</v>
      </c>
      <c r="G8813" s="130">
        <v>84587600</v>
      </c>
      <c r="H8813" s="130" t="str">
        <f t="shared" si="274"/>
        <v>QS-180012</v>
      </c>
      <c r="I8813" s="130" t="str">
        <f t="shared" si="275"/>
        <v>VE</v>
      </c>
    </row>
    <row r="8814" spans="1:9" x14ac:dyDescent="0.15">
      <c r="A8814" s="130">
        <v>8812</v>
      </c>
      <c r="B8814" s="130" t="s">
        <v>10617</v>
      </c>
      <c r="C8814" s="130" t="s">
        <v>20653</v>
      </c>
      <c r="D8814" s="130">
        <v>100</v>
      </c>
      <c r="E8814" s="130" t="s">
        <v>12370</v>
      </c>
      <c r="F8814" s="130">
        <v>14756151</v>
      </c>
      <c r="G8814" s="130">
        <v>21481514</v>
      </c>
      <c r="H8814" s="130" t="str">
        <f t="shared" si="274"/>
        <v>QS-180013</v>
      </c>
      <c r="I8814" s="130" t="str">
        <f t="shared" si="275"/>
        <v>A</v>
      </c>
    </row>
    <row r="8815" spans="1:9" x14ac:dyDescent="0.15">
      <c r="A8815" s="130">
        <v>8813</v>
      </c>
      <c r="B8815" s="130" t="s">
        <v>10618</v>
      </c>
      <c r="C8815" s="130" t="s">
        <v>20655</v>
      </c>
      <c r="D8815" s="130">
        <v>1</v>
      </c>
      <c r="E8815" s="130" t="s">
        <v>14048</v>
      </c>
      <c r="F8815" s="130">
        <v>2111000</v>
      </c>
      <c r="G8815" s="130">
        <v>3833630</v>
      </c>
      <c r="H8815" s="130" t="str">
        <f t="shared" si="274"/>
        <v>QS-180014</v>
      </c>
      <c r="I8815" s="130" t="str">
        <f t="shared" si="275"/>
        <v>A</v>
      </c>
    </row>
    <row r="8816" spans="1:9" x14ac:dyDescent="0.15">
      <c r="A8816" s="130">
        <v>8814</v>
      </c>
      <c r="B8816" s="130" t="s">
        <v>10619</v>
      </c>
      <c r="C8816" s="130" t="s">
        <v>20301</v>
      </c>
      <c r="D8816" s="130">
        <v>1000</v>
      </c>
      <c r="E8816" s="130" t="s">
        <v>12372</v>
      </c>
      <c r="F8816" s="130">
        <v>7178000</v>
      </c>
      <c r="G8816" s="130">
        <v>13828873</v>
      </c>
      <c r="H8816" s="130" t="str">
        <f t="shared" si="274"/>
        <v>QS-180015</v>
      </c>
      <c r="I8816" s="130" t="str">
        <f t="shared" si="275"/>
        <v>A</v>
      </c>
    </row>
    <row r="8817" spans="1:9" x14ac:dyDescent="0.15">
      <c r="A8817" s="130">
        <v>8815</v>
      </c>
      <c r="B8817" s="130" t="s">
        <v>10620</v>
      </c>
      <c r="C8817" s="130" t="s">
        <v>20658</v>
      </c>
      <c r="D8817" s="130">
        <v>1000</v>
      </c>
      <c r="E8817" s="130" t="s">
        <v>12355</v>
      </c>
      <c r="F8817" s="130">
        <v>101629540</v>
      </c>
      <c r="G8817" s="130">
        <v>100451200</v>
      </c>
      <c r="H8817" s="130" t="str">
        <f t="shared" si="274"/>
        <v>QS-180016</v>
      </c>
      <c r="I8817" s="130" t="str">
        <f t="shared" si="275"/>
        <v>A</v>
      </c>
    </row>
    <row r="8818" spans="1:9" x14ac:dyDescent="0.15">
      <c r="A8818" s="130">
        <v>8816</v>
      </c>
      <c r="B8818" s="130" t="s">
        <v>10621</v>
      </c>
      <c r="C8818" s="130" t="s">
        <v>20660</v>
      </c>
      <c r="D8818" s="130">
        <v>45</v>
      </c>
      <c r="E8818" s="130" t="s">
        <v>12372</v>
      </c>
      <c r="F8818" s="130">
        <v>3620000</v>
      </c>
      <c r="G8818" s="130">
        <v>2046000</v>
      </c>
      <c r="H8818" s="130" t="str">
        <f t="shared" si="274"/>
        <v>QS-180017</v>
      </c>
      <c r="I8818" s="130" t="str">
        <f t="shared" si="275"/>
        <v>A</v>
      </c>
    </row>
    <row r="8819" spans="1:9" x14ac:dyDescent="0.15">
      <c r="A8819" s="130">
        <v>8817</v>
      </c>
      <c r="B8819" s="130" t="s">
        <v>10622</v>
      </c>
      <c r="C8819" s="130" t="s">
        <v>20662</v>
      </c>
      <c r="D8819" s="130">
        <v>6</v>
      </c>
      <c r="E8819" s="130" t="s">
        <v>12893</v>
      </c>
      <c r="F8819" s="130">
        <v>568800</v>
      </c>
      <c r="G8819" s="130">
        <v>352800</v>
      </c>
      <c r="H8819" s="130" t="str">
        <f t="shared" si="274"/>
        <v>QS-180018</v>
      </c>
      <c r="I8819" s="130" t="str">
        <f t="shared" si="275"/>
        <v>A</v>
      </c>
    </row>
    <row r="8820" spans="1:9" x14ac:dyDescent="0.15">
      <c r="A8820" s="130">
        <v>8818</v>
      </c>
      <c r="B8820" s="130" t="s">
        <v>10623</v>
      </c>
      <c r="C8820" s="130" t="s">
        <v>2271</v>
      </c>
      <c r="D8820" s="130">
        <v>7.2</v>
      </c>
      <c r="E8820" s="130" t="s">
        <v>12355</v>
      </c>
      <c r="F8820" s="130">
        <v>644040</v>
      </c>
      <c r="G8820" s="130">
        <v>644040</v>
      </c>
      <c r="H8820" s="130" t="str">
        <f t="shared" si="274"/>
        <v>QS-180019</v>
      </c>
      <c r="I8820" s="130" t="str">
        <f t="shared" si="275"/>
        <v>A</v>
      </c>
    </row>
    <row r="8821" spans="1:9" x14ac:dyDescent="0.15">
      <c r="A8821" s="130">
        <v>8819</v>
      </c>
      <c r="B8821" s="130" t="s">
        <v>10624</v>
      </c>
      <c r="C8821" s="130" t="s">
        <v>20665</v>
      </c>
      <c r="D8821" s="130">
        <v>10</v>
      </c>
      <c r="E8821" s="130" t="s">
        <v>12355</v>
      </c>
      <c r="F8821" s="130">
        <v>162650</v>
      </c>
      <c r="G8821" s="130">
        <v>193420</v>
      </c>
      <c r="H8821" s="130" t="str">
        <f t="shared" si="274"/>
        <v>QS-180020</v>
      </c>
      <c r="I8821" s="130" t="str">
        <f t="shared" si="275"/>
        <v>A</v>
      </c>
    </row>
    <row r="8822" spans="1:9" x14ac:dyDescent="0.15">
      <c r="A8822" s="130">
        <v>8820</v>
      </c>
      <c r="B8822" s="130" t="s">
        <v>10625</v>
      </c>
      <c r="C8822" s="130" t="s">
        <v>20667</v>
      </c>
      <c r="D8822" s="130">
        <v>100</v>
      </c>
      <c r="E8822" s="130" t="s">
        <v>12355</v>
      </c>
      <c r="F8822" s="130">
        <v>1850000</v>
      </c>
      <c r="G8822" s="130">
        <v>1800000</v>
      </c>
      <c r="H8822" s="130" t="str">
        <f t="shared" si="274"/>
        <v>QS-180021</v>
      </c>
      <c r="I8822" s="130" t="str">
        <f t="shared" si="275"/>
        <v>A</v>
      </c>
    </row>
    <row r="8823" spans="1:9" x14ac:dyDescent="0.15">
      <c r="A8823" s="130">
        <v>8821</v>
      </c>
      <c r="B8823" s="130" t="s">
        <v>10626</v>
      </c>
      <c r="C8823" s="130" t="s">
        <v>20669</v>
      </c>
      <c r="D8823" s="130">
        <v>5000</v>
      </c>
      <c r="E8823" s="130" t="s">
        <v>12361</v>
      </c>
      <c r="F8823" s="130">
        <v>137700</v>
      </c>
      <c r="G8823" s="130">
        <v>293760</v>
      </c>
      <c r="H8823" s="130" t="str">
        <f t="shared" si="274"/>
        <v>QS-180022</v>
      </c>
      <c r="I8823" s="130" t="str">
        <f t="shared" si="275"/>
        <v>A</v>
      </c>
    </row>
    <row r="8824" spans="1:9" x14ac:dyDescent="0.15">
      <c r="A8824" s="130">
        <v>8822</v>
      </c>
      <c r="B8824" s="130" t="s">
        <v>10627</v>
      </c>
      <c r="C8824" s="130" t="s">
        <v>20671</v>
      </c>
      <c r="D8824" s="130">
        <v>300</v>
      </c>
      <c r="E8824" s="130" t="s">
        <v>12372</v>
      </c>
      <c r="F8824" s="130">
        <v>328100</v>
      </c>
      <c r="G8824" s="130">
        <v>339300</v>
      </c>
      <c r="H8824" s="130" t="str">
        <f t="shared" si="274"/>
        <v>QS-180023</v>
      </c>
      <c r="I8824" s="130" t="str">
        <f t="shared" si="275"/>
        <v>A</v>
      </c>
    </row>
    <row r="8825" spans="1:9" x14ac:dyDescent="0.15">
      <c r="A8825" s="130">
        <v>8823</v>
      </c>
      <c r="B8825" s="130" t="s">
        <v>10628</v>
      </c>
      <c r="C8825" s="130" t="s">
        <v>20673</v>
      </c>
      <c r="D8825" s="130">
        <v>1</v>
      </c>
      <c r="E8825" s="130" t="s">
        <v>12403</v>
      </c>
      <c r="F8825" s="130">
        <v>4713460</v>
      </c>
      <c r="G8825" s="130">
        <v>4213460</v>
      </c>
      <c r="H8825" s="130" t="str">
        <f t="shared" si="274"/>
        <v>QS-180024</v>
      </c>
      <c r="I8825" s="130" t="str">
        <f t="shared" si="275"/>
        <v>A</v>
      </c>
    </row>
    <row r="8826" spans="1:9" x14ac:dyDescent="0.15">
      <c r="A8826" s="130">
        <v>8824</v>
      </c>
      <c r="B8826" s="130" t="s">
        <v>10629</v>
      </c>
      <c r="C8826" s="130" t="s">
        <v>20675</v>
      </c>
      <c r="D8826" s="130">
        <v>100</v>
      </c>
      <c r="E8826" s="130" t="s">
        <v>12355</v>
      </c>
      <c r="F8826" s="130">
        <v>4723335.68</v>
      </c>
      <c r="G8826" s="130">
        <v>4819496.25</v>
      </c>
      <c r="H8826" s="130" t="str">
        <f t="shared" si="274"/>
        <v>QS-180025</v>
      </c>
      <c r="I8826" s="130" t="str">
        <f t="shared" si="275"/>
        <v>A</v>
      </c>
    </row>
    <row r="8827" spans="1:9" x14ac:dyDescent="0.15">
      <c r="A8827" s="130">
        <v>8825</v>
      </c>
      <c r="B8827" s="130" t="s">
        <v>10630</v>
      </c>
      <c r="C8827" s="130" t="s">
        <v>20677</v>
      </c>
      <c r="D8827" s="130">
        <v>1</v>
      </c>
      <c r="E8827" s="130" t="s">
        <v>18842</v>
      </c>
      <c r="F8827" s="130">
        <v>336600</v>
      </c>
      <c r="G8827" s="130">
        <v>1188000</v>
      </c>
      <c r="H8827" s="130" t="str">
        <f t="shared" si="274"/>
        <v>QS-180026</v>
      </c>
      <c r="I8827" s="130" t="str">
        <f t="shared" si="275"/>
        <v>A</v>
      </c>
    </row>
    <row r="8828" spans="1:9" x14ac:dyDescent="0.15">
      <c r="A8828" s="130">
        <v>8826</v>
      </c>
      <c r="B8828" s="130" t="s">
        <v>10631</v>
      </c>
      <c r="C8828" s="130" t="s">
        <v>20679</v>
      </c>
      <c r="D8828" s="130">
        <v>2000</v>
      </c>
      <c r="E8828" s="130" t="s">
        <v>12368</v>
      </c>
      <c r="F8828" s="130">
        <v>2210800</v>
      </c>
      <c r="G8828" s="130">
        <v>3315400</v>
      </c>
      <c r="H8828" s="130" t="str">
        <f t="shared" si="274"/>
        <v>QS-180027</v>
      </c>
      <c r="I8828" s="130" t="str">
        <f t="shared" si="275"/>
        <v>A</v>
      </c>
    </row>
    <row r="8829" spans="1:9" x14ac:dyDescent="0.15">
      <c r="A8829" s="130">
        <v>8827</v>
      </c>
      <c r="B8829" s="130" t="s">
        <v>10632</v>
      </c>
      <c r="C8829" s="130" t="s">
        <v>20430</v>
      </c>
      <c r="D8829" s="130">
        <v>20</v>
      </c>
      <c r="E8829" s="130" t="s">
        <v>20681</v>
      </c>
      <c r="F8829" s="130">
        <v>19393120</v>
      </c>
      <c r="G8829" s="130">
        <v>46102160</v>
      </c>
      <c r="H8829" s="130" t="str">
        <f t="shared" si="274"/>
        <v>QS-180028</v>
      </c>
      <c r="I8829" s="130" t="str">
        <f t="shared" si="275"/>
        <v>A</v>
      </c>
    </row>
    <row r="8830" spans="1:9" x14ac:dyDescent="0.15">
      <c r="A8830" s="130">
        <v>8828</v>
      </c>
      <c r="B8830" s="130" t="s">
        <v>10633</v>
      </c>
      <c r="C8830" s="130" t="s">
        <v>20683</v>
      </c>
      <c r="D8830" s="130">
        <v>8</v>
      </c>
      <c r="E8830" s="130" t="s">
        <v>20684</v>
      </c>
      <c r="F8830" s="130">
        <v>167781</v>
      </c>
      <c r="G8830" s="130">
        <v>188116</v>
      </c>
      <c r="H8830" s="130" t="str">
        <f t="shared" si="274"/>
        <v>QS-180029</v>
      </c>
      <c r="I8830" s="130" t="str">
        <f t="shared" si="275"/>
        <v>A</v>
      </c>
    </row>
    <row r="8831" spans="1:9" x14ac:dyDescent="0.15">
      <c r="A8831" s="130">
        <v>8829</v>
      </c>
      <c r="B8831" s="130" t="s">
        <v>10634</v>
      </c>
      <c r="C8831" s="130" t="s">
        <v>20686</v>
      </c>
      <c r="D8831" s="130">
        <v>10000</v>
      </c>
      <c r="E8831" s="130" t="s">
        <v>12610</v>
      </c>
      <c r="F8831" s="130">
        <v>1648000</v>
      </c>
      <c r="G8831" s="130">
        <v>2011000</v>
      </c>
      <c r="H8831" s="130" t="str">
        <f t="shared" si="274"/>
        <v>QS-180030</v>
      </c>
      <c r="I8831" s="130" t="str">
        <f t="shared" si="275"/>
        <v>A</v>
      </c>
    </row>
    <row r="8832" spans="1:9" x14ac:dyDescent="0.15">
      <c r="A8832" s="130">
        <v>8830</v>
      </c>
      <c r="B8832" s="130" t="s">
        <v>10635</v>
      </c>
      <c r="C8832" s="130" t="s">
        <v>20688</v>
      </c>
      <c r="D8832" s="130">
        <v>10000</v>
      </c>
      <c r="E8832" s="130" t="s">
        <v>12610</v>
      </c>
      <c r="F8832" s="130">
        <v>550000</v>
      </c>
      <c r="G8832" s="130">
        <v>410000</v>
      </c>
      <c r="H8832" s="130" t="str">
        <f t="shared" si="274"/>
        <v>QS-180031</v>
      </c>
      <c r="I8832" s="130" t="str">
        <f t="shared" si="275"/>
        <v>A</v>
      </c>
    </row>
    <row r="8833" spans="1:9" x14ac:dyDescent="0.15">
      <c r="A8833" s="130">
        <v>8831</v>
      </c>
      <c r="B8833" s="130" t="s">
        <v>10636</v>
      </c>
      <c r="C8833" s="130" t="s">
        <v>20690</v>
      </c>
      <c r="D8833" s="130">
        <v>1</v>
      </c>
      <c r="E8833" s="130" t="s">
        <v>12688</v>
      </c>
      <c r="F8833" s="130">
        <v>51762</v>
      </c>
      <c r="G8833" s="130">
        <v>52122</v>
      </c>
      <c r="H8833" s="130" t="str">
        <f t="shared" si="274"/>
        <v>QS-180032</v>
      </c>
      <c r="I8833" s="130" t="str">
        <f t="shared" si="275"/>
        <v>A</v>
      </c>
    </row>
    <row r="8834" spans="1:9" x14ac:dyDescent="0.15">
      <c r="A8834" s="130">
        <v>8832</v>
      </c>
      <c r="B8834" s="130" t="s">
        <v>2986</v>
      </c>
      <c r="C8834" s="130" t="s">
        <v>14026</v>
      </c>
      <c r="D8834" s="130">
        <v>20</v>
      </c>
      <c r="E8834" s="130" t="s">
        <v>20692</v>
      </c>
      <c r="F8834" s="130">
        <v>2321120</v>
      </c>
      <c r="G8834" s="130">
        <v>2569100</v>
      </c>
      <c r="H8834" s="130" t="str">
        <f t="shared" si="274"/>
        <v>QS-180033</v>
      </c>
      <c r="I8834" s="130" t="str">
        <f t="shared" si="275"/>
        <v>VR</v>
      </c>
    </row>
    <row r="8835" spans="1:9" x14ac:dyDescent="0.15">
      <c r="A8835" s="130">
        <v>8833</v>
      </c>
      <c r="B8835" s="130" t="s">
        <v>10637</v>
      </c>
      <c r="C8835" s="130" t="s">
        <v>20694</v>
      </c>
      <c r="D8835" s="130">
        <v>10</v>
      </c>
      <c r="E8835" s="130" t="s">
        <v>16614</v>
      </c>
      <c r="F8835" s="130">
        <v>7101000</v>
      </c>
      <c r="G8835" s="130">
        <v>11096600</v>
      </c>
      <c r="H8835" s="130" t="str">
        <f t="shared" si="274"/>
        <v>QS-180034</v>
      </c>
      <c r="I8835" s="130" t="str">
        <f t="shared" si="275"/>
        <v>A</v>
      </c>
    </row>
    <row r="8836" spans="1:9" x14ac:dyDescent="0.15">
      <c r="A8836" s="130">
        <v>8834</v>
      </c>
      <c r="B8836" s="130" t="s">
        <v>10638</v>
      </c>
      <c r="C8836" s="130" t="s">
        <v>2330</v>
      </c>
      <c r="D8836" s="130">
        <v>90</v>
      </c>
      <c r="E8836" s="130" t="s">
        <v>12676</v>
      </c>
      <c r="F8836" s="130">
        <v>2891300</v>
      </c>
      <c r="G8836" s="130">
        <v>3678600</v>
      </c>
      <c r="H8836" s="130" t="str">
        <f t="shared" ref="H8836:H8899" si="276">LEFT(B8836,FIND("-",B8836)+6)</f>
        <v>QS-180035</v>
      </c>
      <c r="I8836" s="130" t="str">
        <f t="shared" ref="I8836:I8899" si="277">RIGHT(B8836,LEN(B8836)-FIND("-",B8836)-7)</f>
        <v>A</v>
      </c>
    </row>
    <row r="8837" spans="1:9" x14ac:dyDescent="0.15">
      <c r="A8837" s="130">
        <v>8835</v>
      </c>
      <c r="B8837" s="130" t="s">
        <v>10639</v>
      </c>
      <c r="C8837" s="130" t="s">
        <v>20697</v>
      </c>
      <c r="D8837" s="130">
        <v>57</v>
      </c>
      <c r="E8837" s="130" t="s">
        <v>12368</v>
      </c>
      <c r="F8837" s="130">
        <v>1530189</v>
      </c>
      <c r="G8837" s="130">
        <v>963028</v>
      </c>
      <c r="H8837" s="130" t="str">
        <f t="shared" si="276"/>
        <v>QS-180036</v>
      </c>
      <c r="I8837" s="130" t="str">
        <f t="shared" si="277"/>
        <v>A</v>
      </c>
    </row>
    <row r="8838" spans="1:9" x14ac:dyDescent="0.15">
      <c r="A8838" s="130">
        <v>8836</v>
      </c>
      <c r="B8838" s="130" t="s">
        <v>10640</v>
      </c>
      <c r="C8838" s="130" t="s">
        <v>20699</v>
      </c>
      <c r="D8838" s="130">
        <v>100</v>
      </c>
      <c r="E8838" s="130" t="s">
        <v>12361</v>
      </c>
      <c r="F8838" s="130">
        <v>1580800</v>
      </c>
      <c r="G8838" s="130">
        <v>1589880</v>
      </c>
      <c r="H8838" s="130" t="str">
        <f t="shared" si="276"/>
        <v>QS-180037</v>
      </c>
      <c r="I8838" s="130" t="str">
        <f t="shared" si="277"/>
        <v>A</v>
      </c>
    </row>
    <row r="8839" spans="1:9" x14ac:dyDescent="0.15">
      <c r="A8839" s="130">
        <v>8837</v>
      </c>
      <c r="B8839" s="130" t="s">
        <v>10641</v>
      </c>
      <c r="C8839" s="130" t="s">
        <v>20701</v>
      </c>
      <c r="D8839" s="130">
        <v>1000</v>
      </c>
      <c r="E8839" s="130" t="s">
        <v>12361</v>
      </c>
      <c r="F8839" s="130">
        <v>5983400</v>
      </c>
      <c r="G8839" s="130">
        <v>6711400</v>
      </c>
      <c r="H8839" s="130" t="str">
        <f t="shared" si="276"/>
        <v>QS-180038</v>
      </c>
      <c r="I8839" s="130" t="str">
        <f t="shared" si="277"/>
        <v>A</v>
      </c>
    </row>
    <row r="8840" spans="1:9" x14ac:dyDescent="0.15">
      <c r="A8840" s="130">
        <v>8838</v>
      </c>
      <c r="B8840" s="130" t="s">
        <v>10642</v>
      </c>
      <c r="C8840" s="130" t="s">
        <v>18386</v>
      </c>
      <c r="D8840" s="130">
        <v>24</v>
      </c>
      <c r="E8840" s="130" t="s">
        <v>12370</v>
      </c>
      <c r="F8840" s="130">
        <v>248000</v>
      </c>
      <c r="G8840" s="130">
        <v>140000</v>
      </c>
      <c r="H8840" s="130" t="str">
        <f t="shared" si="276"/>
        <v>QS-180039</v>
      </c>
      <c r="I8840" s="130" t="str">
        <f t="shared" si="277"/>
        <v>A</v>
      </c>
    </row>
    <row r="8841" spans="1:9" x14ac:dyDescent="0.15">
      <c r="A8841" s="130">
        <v>8839</v>
      </c>
      <c r="B8841" s="130" t="s">
        <v>10643</v>
      </c>
      <c r="C8841" s="130" t="s">
        <v>20704</v>
      </c>
      <c r="D8841" s="130">
        <v>100</v>
      </c>
      <c r="E8841" s="130" t="s">
        <v>12361</v>
      </c>
      <c r="F8841" s="130">
        <v>761820</v>
      </c>
      <c r="G8841" s="130">
        <v>5383210</v>
      </c>
      <c r="H8841" s="130" t="str">
        <f t="shared" si="276"/>
        <v>QS-180040</v>
      </c>
      <c r="I8841" s="130" t="str">
        <f t="shared" si="277"/>
        <v>A</v>
      </c>
    </row>
    <row r="8842" spans="1:9" x14ac:dyDescent="0.15">
      <c r="A8842" s="130">
        <v>8840</v>
      </c>
      <c r="B8842" s="130" t="s">
        <v>10644</v>
      </c>
      <c r="C8842" s="130" t="s">
        <v>20706</v>
      </c>
      <c r="D8842" s="130">
        <v>100</v>
      </c>
      <c r="E8842" s="130" t="s">
        <v>12355</v>
      </c>
      <c r="F8842" s="130">
        <v>318948</v>
      </c>
      <c r="G8842" s="130">
        <v>679958</v>
      </c>
      <c r="H8842" s="130" t="str">
        <f t="shared" si="276"/>
        <v>QS-180041</v>
      </c>
      <c r="I8842" s="130" t="str">
        <f t="shared" si="277"/>
        <v>A</v>
      </c>
    </row>
    <row r="8843" spans="1:9" x14ac:dyDescent="0.15">
      <c r="A8843" s="130">
        <v>8841</v>
      </c>
      <c r="B8843" s="130" t="s">
        <v>10645</v>
      </c>
      <c r="C8843" s="130" t="s">
        <v>20708</v>
      </c>
      <c r="D8843" s="130">
        <v>1</v>
      </c>
      <c r="E8843" s="130" t="s">
        <v>13157</v>
      </c>
      <c r="F8843" s="130">
        <v>1252850</v>
      </c>
      <c r="G8843" s="130">
        <v>1327748</v>
      </c>
      <c r="H8843" s="130" t="str">
        <f t="shared" si="276"/>
        <v>QS-180042</v>
      </c>
      <c r="I8843" s="130" t="str">
        <f t="shared" si="277"/>
        <v>A</v>
      </c>
    </row>
    <row r="8844" spans="1:9" x14ac:dyDescent="0.15">
      <c r="A8844" s="130">
        <v>8842</v>
      </c>
      <c r="B8844" s="130" t="s">
        <v>10646</v>
      </c>
      <c r="C8844" s="130" t="s">
        <v>20710</v>
      </c>
      <c r="D8844" s="130">
        <v>1000</v>
      </c>
      <c r="E8844" s="130" t="s">
        <v>12361</v>
      </c>
      <c r="F8844" s="130">
        <v>14310000</v>
      </c>
      <c r="G8844" s="130">
        <v>19000000</v>
      </c>
      <c r="H8844" s="130" t="str">
        <f t="shared" si="276"/>
        <v>QS-180043</v>
      </c>
      <c r="I8844" s="130" t="str">
        <f t="shared" si="277"/>
        <v>A</v>
      </c>
    </row>
    <row r="8845" spans="1:9" x14ac:dyDescent="0.15">
      <c r="A8845" s="130">
        <v>8843</v>
      </c>
      <c r="B8845" s="130" t="s">
        <v>10647</v>
      </c>
      <c r="C8845" s="130" t="s">
        <v>12498</v>
      </c>
      <c r="D8845" s="130">
        <v>20</v>
      </c>
      <c r="E8845" s="130" t="s">
        <v>12372</v>
      </c>
      <c r="F8845" s="130">
        <v>2080116</v>
      </c>
      <c r="G8845" s="130">
        <v>2414286</v>
      </c>
      <c r="H8845" s="130" t="str">
        <f t="shared" si="276"/>
        <v>QS-180044</v>
      </c>
      <c r="I8845" s="130" t="str">
        <f t="shared" si="277"/>
        <v>A</v>
      </c>
    </row>
    <row r="8846" spans="1:9" x14ac:dyDescent="0.15">
      <c r="A8846" s="130">
        <v>8844</v>
      </c>
      <c r="B8846" s="130" t="s">
        <v>10648</v>
      </c>
      <c r="C8846" s="130" t="s">
        <v>20713</v>
      </c>
      <c r="D8846" s="130">
        <v>90</v>
      </c>
      <c r="E8846" s="130" t="s">
        <v>12355</v>
      </c>
      <c r="F8846" s="130">
        <v>59187</v>
      </c>
      <c r="G8846" s="130">
        <v>33912</v>
      </c>
      <c r="H8846" s="130" t="str">
        <f t="shared" si="276"/>
        <v>QS-180045</v>
      </c>
      <c r="I8846" s="130" t="str">
        <f t="shared" si="277"/>
        <v>A</v>
      </c>
    </row>
    <row r="8847" spans="1:9" x14ac:dyDescent="0.15">
      <c r="A8847" s="130">
        <v>8845</v>
      </c>
      <c r="B8847" s="130" t="s">
        <v>10649</v>
      </c>
      <c r="C8847" s="130" t="s">
        <v>20715</v>
      </c>
      <c r="D8847" s="130">
        <v>2000</v>
      </c>
      <c r="E8847" s="130" t="s">
        <v>12355</v>
      </c>
      <c r="F8847" s="130">
        <v>29699080</v>
      </c>
      <c r="G8847" s="130">
        <v>41893120</v>
      </c>
      <c r="H8847" s="130" t="str">
        <f t="shared" si="276"/>
        <v>QS-180046</v>
      </c>
      <c r="I8847" s="130" t="str">
        <f t="shared" si="277"/>
        <v>A</v>
      </c>
    </row>
    <row r="8848" spans="1:9" x14ac:dyDescent="0.15">
      <c r="A8848" s="130">
        <v>8846</v>
      </c>
      <c r="B8848" s="130" t="s">
        <v>10650</v>
      </c>
      <c r="C8848" s="130" t="s">
        <v>20717</v>
      </c>
      <c r="D8848" s="130">
        <v>2700</v>
      </c>
      <c r="E8848" s="130" t="s">
        <v>12355</v>
      </c>
      <c r="F8848" s="130">
        <v>56511752</v>
      </c>
      <c r="G8848" s="130">
        <v>58394130</v>
      </c>
      <c r="H8848" s="130" t="str">
        <f t="shared" si="276"/>
        <v>QS-180047</v>
      </c>
      <c r="I8848" s="130" t="str">
        <f t="shared" si="277"/>
        <v>A</v>
      </c>
    </row>
    <row r="8849" spans="1:9" x14ac:dyDescent="0.15">
      <c r="A8849" s="130">
        <v>8847</v>
      </c>
      <c r="B8849" s="130" t="s">
        <v>10651</v>
      </c>
      <c r="C8849" s="130" t="s">
        <v>14819</v>
      </c>
      <c r="D8849" s="130">
        <v>500</v>
      </c>
      <c r="E8849" s="130" t="s">
        <v>12368</v>
      </c>
      <c r="F8849" s="130">
        <v>7284600</v>
      </c>
      <c r="G8849" s="130">
        <v>9055500</v>
      </c>
      <c r="H8849" s="130" t="str">
        <f t="shared" si="276"/>
        <v>QS-180048</v>
      </c>
      <c r="I8849" s="130" t="str">
        <f t="shared" si="277"/>
        <v>A</v>
      </c>
    </row>
    <row r="8850" spans="1:9" x14ac:dyDescent="0.15">
      <c r="A8850" s="130">
        <v>8848</v>
      </c>
      <c r="B8850" s="130" t="s">
        <v>10652</v>
      </c>
      <c r="C8850" s="130" t="s">
        <v>20720</v>
      </c>
      <c r="D8850" s="130">
        <v>7.2</v>
      </c>
      <c r="E8850" s="130" t="s">
        <v>12355</v>
      </c>
      <c r="F8850" s="130">
        <v>398472</v>
      </c>
      <c r="G8850" s="130">
        <v>926400</v>
      </c>
      <c r="H8850" s="130" t="str">
        <f t="shared" si="276"/>
        <v>QS-180049</v>
      </c>
      <c r="I8850" s="130" t="str">
        <f t="shared" si="277"/>
        <v>A</v>
      </c>
    </row>
    <row r="8851" spans="1:9" x14ac:dyDescent="0.15">
      <c r="A8851" s="130">
        <v>8849</v>
      </c>
      <c r="B8851" s="130" t="s">
        <v>10653</v>
      </c>
      <c r="C8851" s="130" t="s">
        <v>20722</v>
      </c>
      <c r="D8851" s="130">
        <v>4</v>
      </c>
      <c r="E8851" s="130" t="s">
        <v>12893</v>
      </c>
      <c r="F8851" s="130">
        <v>767900</v>
      </c>
      <c r="G8851" s="130">
        <v>579200</v>
      </c>
      <c r="H8851" s="130" t="str">
        <f t="shared" si="276"/>
        <v>QS-180050</v>
      </c>
      <c r="I8851" s="130" t="str">
        <f t="shared" si="277"/>
        <v>A</v>
      </c>
    </row>
    <row r="8852" spans="1:9" x14ac:dyDescent="0.15">
      <c r="A8852" s="130">
        <v>8850</v>
      </c>
      <c r="B8852" s="130" t="s">
        <v>10654</v>
      </c>
      <c r="C8852" s="130" t="s">
        <v>20724</v>
      </c>
      <c r="D8852" s="130">
        <v>60</v>
      </c>
      <c r="E8852" s="130" t="s">
        <v>12355</v>
      </c>
      <c r="F8852" s="130">
        <v>106819888</v>
      </c>
      <c r="G8852" s="130">
        <v>93630974</v>
      </c>
      <c r="H8852" s="130" t="str">
        <f t="shared" si="276"/>
        <v>QS-180051</v>
      </c>
      <c r="I8852" s="130" t="str">
        <f t="shared" si="277"/>
        <v>A</v>
      </c>
    </row>
    <row r="8853" spans="1:9" x14ac:dyDescent="0.15">
      <c r="A8853" s="130">
        <v>8851</v>
      </c>
      <c r="B8853" s="130" t="s">
        <v>10655</v>
      </c>
      <c r="C8853" s="130" t="s">
        <v>20726</v>
      </c>
      <c r="D8853" s="130">
        <v>180</v>
      </c>
      <c r="E8853" s="130" t="s">
        <v>12676</v>
      </c>
      <c r="F8853" s="130">
        <v>1718500</v>
      </c>
      <c r="G8853" s="130">
        <v>1346000</v>
      </c>
      <c r="H8853" s="130" t="str">
        <f t="shared" si="276"/>
        <v>QS-190001</v>
      </c>
      <c r="I8853" s="130" t="str">
        <f t="shared" si="277"/>
        <v>A</v>
      </c>
    </row>
    <row r="8854" spans="1:9" x14ac:dyDescent="0.15">
      <c r="A8854" s="130">
        <v>8852</v>
      </c>
      <c r="B8854" s="130" t="s">
        <v>2981</v>
      </c>
      <c r="C8854" s="130" t="s">
        <v>20728</v>
      </c>
      <c r="D8854" s="130">
        <v>1000</v>
      </c>
      <c r="E8854" s="130" t="s">
        <v>12372</v>
      </c>
      <c r="F8854" s="130">
        <v>626390</v>
      </c>
      <c r="G8854" s="130">
        <v>795000</v>
      </c>
      <c r="H8854" s="130" t="str">
        <f t="shared" si="276"/>
        <v>QS-190002</v>
      </c>
      <c r="I8854" s="130" t="str">
        <f t="shared" si="277"/>
        <v>VR</v>
      </c>
    </row>
    <row r="8855" spans="1:9" x14ac:dyDescent="0.15">
      <c r="A8855" s="130">
        <v>8853</v>
      </c>
      <c r="B8855" s="130" t="s">
        <v>10656</v>
      </c>
      <c r="C8855" s="130" t="s">
        <v>20730</v>
      </c>
      <c r="D8855" s="130">
        <v>1</v>
      </c>
      <c r="E8855" s="130" t="s">
        <v>12446</v>
      </c>
      <c r="F8855" s="130">
        <v>110270</v>
      </c>
      <c r="G8855" s="130">
        <v>257120</v>
      </c>
      <c r="H8855" s="130" t="str">
        <f t="shared" si="276"/>
        <v>QS-190003</v>
      </c>
      <c r="I8855" s="130" t="str">
        <f t="shared" si="277"/>
        <v>A</v>
      </c>
    </row>
    <row r="8856" spans="1:9" x14ac:dyDescent="0.15">
      <c r="A8856" s="130">
        <v>8854</v>
      </c>
      <c r="B8856" s="130" t="s">
        <v>10657</v>
      </c>
      <c r="C8856" s="130" t="s">
        <v>20732</v>
      </c>
      <c r="D8856" s="130">
        <v>1000</v>
      </c>
      <c r="E8856" s="130" t="s">
        <v>12361</v>
      </c>
      <c r="F8856" s="130">
        <v>8546200</v>
      </c>
      <c r="G8856" s="130">
        <v>8765000</v>
      </c>
      <c r="H8856" s="130" t="str">
        <f t="shared" si="276"/>
        <v>QS-190004</v>
      </c>
      <c r="I8856" s="130" t="str">
        <f t="shared" si="277"/>
        <v>A</v>
      </c>
    </row>
    <row r="8857" spans="1:9" x14ac:dyDescent="0.15">
      <c r="A8857" s="130">
        <v>8855</v>
      </c>
      <c r="B8857" s="130" t="s">
        <v>22407</v>
      </c>
      <c r="C8857" s="130" t="s">
        <v>20734</v>
      </c>
      <c r="D8857" s="130">
        <v>1</v>
      </c>
      <c r="E8857" s="130" t="s">
        <v>12989</v>
      </c>
      <c r="F8857" s="130">
        <v>179670</v>
      </c>
      <c r="G8857" s="130">
        <v>310625</v>
      </c>
      <c r="H8857" s="130" t="str">
        <f t="shared" si="276"/>
        <v>QS-190005</v>
      </c>
      <c r="I8857" s="130" t="str">
        <f t="shared" si="277"/>
        <v>VE</v>
      </c>
    </row>
    <row r="8858" spans="1:9" x14ac:dyDescent="0.15">
      <c r="A8858" s="130">
        <v>8856</v>
      </c>
      <c r="B8858" s="130" t="s">
        <v>22402</v>
      </c>
      <c r="C8858" s="130" t="s">
        <v>20736</v>
      </c>
      <c r="D8858" s="130">
        <v>1</v>
      </c>
      <c r="E8858" s="130" t="s">
        <v>12569</v>
      </c>
      <c r="F8858" s="130">
        <v>351000</v>
      </c>
      <c r="G8858" s="130">
        <v>201000</v>
      </c>
      <c r="H8858" s="130" t="str">
        <f t="shared" si="276"/>
        <v>QS-190006</v>
      </c>
      <c r="I8858" s="130" t="str">
        <f t="shared" si="277"/>
        <v>VE</v>
      </c>
    </row>
    <row r="8859" spans="1:9" x14ac:dyDescent="0.15">
      <c r="A8859" s="130">
        <v>8857</v>
      </c>
      <c r="B8859" s="130" t="s">
        <v>10658</v>
      </c>
      <c r="C8859" s="130" t="s">
        <v>20738</v>
      </c>
      <c r="D8859" s="130">
        <v>1</v>
      </c>
      <c r="E8859" s="130" t="s">
        <v>12893</v>
      </c>
      <c r="F8859" s="130">
        <v>3041100</v>
      </c>
      <c r="G8859" s="130">
        <v>2965000</v>
      </c>
      <c r="H8859" s="130" t="str">
        <f t="shared" si="276"/>
        <v>QS-190007</v>
      </c>
      <c r="I8859" s="130" t="str">
        <f t="shared" si="277"/>
        <v>A</v>
      </c>
    </row>
    <row r="8860" spans="1:9" x14ac:dyDescent="0.15">
      <c r="A8860" s="130">
        <v>8858</v>
      </c>
      <c r="B8860" s="130" t="s">
        <v>10659</v>
      </c>
      <c r="C8860" s="130" t="s">
        <v>20740</v>
      </c>
      <c r="D8860" s="130">
        <v>1</v>
      </c>
      <c r="E8860" s="130" t="s">
        <v>16614</v>
      </c>
      <c r="F8860" s="130">
        <v>11480000</v>
      </c>
      <c r="G8860" s="130">
        <v>14822000</v>
      </c>
      <c r="H8860" s="130" t="str">
        <f t="shared" si="276"/>
        <v>QS-190008</v>
      </c>
      <c r="I8860" s="130" t="str">
        <f t="shared" si="277"/>
        <v>A</v>
      </c>
    </row>
    <row r="8861" spans="1:9" x14ac:dyDescent="0.15">
      <c r="A8861" s="130">
        <v>8859</v>
      </c>
      <c r="B8861" s="130" t="s">
        <v>10660</v>
      </c>
      <c r="C8861" s="130" t="s">
        <v>2202</v>
      </c>
      <c r="D8861" s="130">
        <v>10</v>
      </c>
      <c r="E8861" s="130" t="s">
        <v>20742</v>
      </c>
      <c r="F8861" s="130">
        <v>1439204</v>
      </c>
      <c r="G8861" s="130">
        <v>1322204</v>
      </c>
      <c r="H8861" s="130" t="str">
        <f t="shared" si="276"/>
        <v>QS-190009</v>
      </c>
      <c r="I8861" s="130" t="str">
        <f t="shared" si="277"/>
        <v>A</v>
      </c>
    </row>
    <row r="8862" spans="1:9" x14ac:dyDescent="0.15">
      <c r="A8862" s="130">
        <v>8860</v>
      </c>
      <c r="B8862" s="130" t="s">
        <v>10661</v>
      </c>
      <c r="C8862" s="130" t="s">
        <v>20744</v>
      </c>
      <c r="D8862" s="130">
        <v>100</v>
      </c>
      <c r="E8862" s="130" t="s">
        <v>20745</v>
      </c>
      <c r="F8862" s="130">
        <v>2200350</v>
      </c>
      <c r="G8862" s="130">
        <v>983100</v>
      </c>
      <c r="H8862" s="130" t="str">
        <f t="shared" si="276"/>
        <v>QS-190010</v>
      </c>
      <c r="I8862" s="130" t="str">
        <f t="shared" si="277"/>
        <v>A</v>
      </c>
    </row>
    <row r="8863" spans="1:9" x14ac:dyDescent="0.15">
      <c r="A8863" s="130">
        <v>8861</v>
      </c>
      <c r="B8863" s="130" t="s">
        <v>10662</v>
      </c>
      <c r="C8863" s="130" t="s">
        <v>20747</v>
      </c>
      <c r="D8863" s="130">
        <v>180</v>
      </c>
      <c r="E8863" s="130" t="s">
        <v>12676</v>
      </c>
      <c r="F8863" s="130">
        <v>26860000</v>
      </c>
      <c r="G8863" s="130">
        <v>26580000</v>
      </c>
      <c r="H8863" s="130" t="str">
        <f t="shared" si="276"/>
        <v>QS-190011</v>
      </c>
      <c r="I8863" s="130" t="str">
        <f t="shared" si="277"/>
        <v>A</v>
      </c>
    </row>
    <row r="8864" spans="1:9" x14ac:dyDescent="0.15">
      <c r="A8864" s="130">
        <v>8862</v>
      </c>
      <c r="B8864" s="130" t="s">
        <v>10663</v>
      </c>
      <c r="C8864" s="130" t="s">
        <v>20529</v>
      </c>
      <c r="D8864" s="130">
        <v>180</v>
      </c>
      <c r="E8864" s="130" t="s">
        <v>12676</v>
      </c>
      <c r="F8864" s="130">
        <v>10835000</v>
      </c>
      <c r="G8864" s="130">
        <v>11580000</v>
      </c>
      <c r="H8864" s="130" t="str">
        <f t="shared" si="276"/>
        <v>QS-190012</v>
      </c>
      <c r="I8864" s="130" t="str">
        <f t="shared" si="277"/>
        <v>A</v>
      </c>
    </row>
    <row r="8865" spans="1:9" x14ac:dyDescent="0.15">
      <c r="A8865" s="130">
        <v>8863</v>
      </c>
      <c r="B8865" s="130" t="s">
        <v>10664</v>
      </c>
      <c r="C8865" s="130" t="s">
        <v>20750</v>
      </c>
      <c r="D8865" s="130">
        <v>1000</v>
      </c>
      <c r="E8865" s="130" t="s">
        <v>12372</v>
      </c>
      <c r="F8865" s="130">
        <v>2267993.9</v>
      </c>
      <c r="G8865" s="130">
        <v>147593.9</v>
      </c>
      <c r="H8865" s="130" t="str">
        <f t="shared" si="276"/>
        <v>QS-190013</v>
      </c>
      <c r="I8865" s="130" t="str">
        <f t="shared" si="277"/>
        <v>A</v>
      </c>
    </row>
    <row r="8866" spans="1:9" x14ac:dyDescent="0.15">
      <c r="A8866" s="130">
        <v>8864</v>
      </c>
      <c r="B8866" s="130" t="s">
        <v>10665</v>
      </c>
      <c r="C8866" s="130" t="s">
        <v>20752</v>
      </c>
      <c r="D8866" s="130">
        <v>1000</v>
      </c>
      <c r="E8866" s="130" t="s">
        <v>12370</v>
      </c>
      <c r="F8866" s="130">
        <v>2090000</v>
      </c>
      <c r="G8866" s="130">
        <v>408000</v>
      </c>
      <c r="H8866" s="130" t="str">
        <f t="shared" si="276"/>
        <v>QS-190014</v>
      </c>
      <c r="I8866" s="130" t="str">
        <f t="shared" si="277"/>
        <v>A</v>
      </c>
    </row>
    <row r="8867" spans="1:9" x14ac:dyDescent="0.15">
      <c r="A8867" s="130">
        <v>8865</v>
      </c>
      <c r="B8867" s="130" t="s">
        <v>10666</v>
      </c>
      <c r="C8867" s="130" t="s">
        <v>20754</v>
      </c>
      <c r="D8867" s="130">
        <v>100</v>
      </c>
      <c r="E8867" s="130" t="s">
        <v>12355</v>
      </c>
      <c r="F8867" s="130">
        <v>1805300</v>
      </c>
      <c r="G8867" s="130">
        <v>1834900</v>
      </c>
      <c r="H8867" s="130" t="str">
        <f t="shared" si="276"/>
        <v>QS-190015</v>
      </c>
      <c r="I8867" s="130" t="str">
        <f t="shared" si="277"/>
        <v>A</v>
      </c>
    </row>
    <row r="8868" spans="1:9" x14ac:dyDescent="0.15">
      <c r="A8868" s="130">
        <v>8866</v>
      </c>
      <c r="B8868" s="130" t="s">
        <v>10667</v>
      </c>
      <c r="C8868" s="130" t="s">
        <v>20756</v>
      </c>
      <c r="D8868" s="130">
        <v>20</v>
      </c>
      <c r="E8868" s="130" t="s">
        <v>12462</v>
      </c>
      <c r="F8868" s="130">
        <v>757480</v>
      </c>
      <c r="G8868" s="130">
        <v>4759363</v>
      </c>
      <c r="H8868" s="130" t="str">
        <f t="shared" si="276"/>
        <v>QS-190016</v>
      </c>
      <c r="I8868" s="130" t="str">
        <f t="shared" si="277"/>
        <v>A</v>
      </c>
    </row>
    <row r="8869" spans="1:9" x14ac:dyDescent="0.15">
      <c r="A8869" s="130">
        <v>8867</v>
      </c>
      <c r="B8869" s="130" t="s">
        <v>10668</v>
      </c>
      <c r="C8869" s="130" t="s">
        <v>20758</v>
      </c>
      <c r="D8869" s="130">
        <v>60</v>
      </c>
      <c r="E8869" s="130" t="s">
        <v>12355</v>
      </c>
      <c r="F8869" s="130">
        <v>3694140</v>
      </c>
      <c r="G8869" s="130">
        <v>3711000</v>
      </c>
      <c r="H8869" s="130" t="str">
        <f t="shared" si="276"/>
        <v>QS-190017</v>
      </c>
      <c r="I8869" s="130" t="str">
        <f t="shared" si="277"/>
        <v>A</v>
      </c>
    </row>
    <row r="8870" spans="1:9" x14ac:dyDescent="0.15">
      <c r="A8870" s="130">
        <v>8868</v>
      </c>
      <c r="B8870" s="130" t="s">
        <v>10669</v>
      </c>
      <c r="C8870" s="130" t="s">
        <v>20760</v>
      </c>
      <c r="D8870" s="130">
        <v>20</v>
      </c>
      <c r="E8870" s="130" t="s">
        <v>13737</v>
      </c>
      <c r="F8870" s="130">
        <v>161200</v>
      </c>
      <c r="G8870" s="130">
        <v>142000</v>
      </c>
      <c r="H8870" s="130" t="str">
        <f t="shared" si="276"/>
        <v>QS-190018</v>
      </c>
      <c r="I8870" s="130" t="str">
        <f t="shared" si="277"/>
        <v>A</v>
      </c>
    </row>
    <row r="8871" spans="1:9" x14ac:dyDescent="0.15">
      <c r="A8871" s="130">
        <v>8869</v>
      </c>
      <c r="B8871" s="130" t="s">
        <v>10670</v>
      </c>
      <c r="C8871" s="130" t="s">
        <v>20762</v>
      </c>
      <c r="D8871" s="130">
        <v>300</v>
      </c>
      <c r="E8871" s="130" t="s">
        <v>12355</v>
      </c>
      <c r="F8871" s="130">
        <v>1064745</v>
      </c>
      <c r="G8871" s="130">
        <v>536300.81999999995</v>
      </c>
      <c r="H8871" s="130" t="str">
        <f t="shared" si="276"/>
        <v>QS-190019</v>
      </c>
      <c r="I8871" s="130" t="str">
        <f t="shared" si="277"/>
        <v>A</v>
      </c>
    </row>
    <row r="8872" spans="1:9" x14ac:dyDescent="0.15">
      <c r="A8872" s="130">
        <v>8870</v>
      </c>
      <c r="B8872" s="130" t="s">
        <v>10671</v>
      </c>
      <c r="C8872" s="130" t="s">
        <v>20764</v>
      </c>
      <c r="D8872" s="130">
        <v>100</v>
      </c>
      <c r="E8872" s="130" t="s">
        <v>12370</v>
      </c>
      <c r="F8872" s="130">
        <v>21347936</v>
      </c>
      <c r="G8872" s="130">
        <v>24178700</v>
      </c>
      <c r="H8872" s="130" t="str">
        <f t="shared" si="276"/>
        <v>QS-190020</v>
      </c>
      <c r="I8872" s="130" t="str">
        <f t="shared" si="277"/>
        <v>A</v>
      </c>
    </row>
    <row r="8873" spans="1:9" x14ac:dyDescent="0.15">
      <c r="A8873" s="130">
        <v>8871</v>
      </c>
      <c r="B8873" s="130" t="s">
        <v>10672</v>
      </c>
      <c r="C8873" s="130" t="s">
        <v>20766</v>
      </c>
      <c r="D8873" s="130">
        <v>10</v>
      </c>
      <c r="E8873" s="130" t="s">
        <v>14888</v>
      </c>
      <c r="F8873" s="130">
        <v>207390</v>
      </c>
      <c r="G8873" s="130">
        <v>258380</v>
      </c>
      <c r="H8873" s="130" t="str">
        <f t="shared" si="276"/>
        <v>QS-190021</v>
      </c>
      <c r="I8873" s="130" t="str">
        <f t="shared" si="277"/>
        <v>A</v>
      </c>
    </row>
    <row r="8874" spans="1:9" x14ac:dyDescent="0.15">
      <c r="A8874" s="130">
        <v>8872</v>
      </c>
      <c r="B8874" s="130" t="s">
        <v>10673</v>
      </c>
      <c r="C8874" s="130" t="s">
        <v>18827</v>
      </c>
      <c r="D8874" s="130">
        <v>10</v>
      </c>
      <c r="E8874" s="130" t="s">
        <v>12403</v>
      </c>
      <c r="F8874" s="130">
        <v>321200</v>
      </c>
      <c r="G8874" s="130">
        <v>385800</v>
      </c>
      <c r="H8874" s="130" t="str">
        <f t="shared" si="276"/>
        <v>QS-190022</v>
      </c>
      <c r="I8874" s="130" t="str">
        <f t="shared" si="277"/>
        <v>A</v>
      </c>
    </row>
    <row r="8875" spans="1:9" x14ac:dyDescent="0.15">
      <c r="A8875" s="130">
        <v>8873</v>
      </c>
      <c r="B8875" s="130" t="s">
        <v>10674</v>
      </c>
      <c r="C8875" s="130" t="s">
        <v>20769</v>
      </c>
      <c r="D8875" s="130">
        <v>100</v>
      </c>
      <c r="E8875" s="130" t="s">
        <v>12372</v>
      </c>
      <c r="F8875" s="130">
        <v>12040000</v>
      </c>
      <c r="G8875" s="130">
        <v>12080000</v>
      </c>
      <c r="H8875" s="130" t="str">
        <f t="shared" si="276"/>
        <v>QS-190023</v>
      </c>
      <c r="I8875" s="130" t="str">
        <f t="shared" si="277"/>
        <v>A</v>
      </c>
    </row>
    <row r="8876" spans="1:9" x14ac:dyDescent="0.15">
      <c r="A8876" s="130">
        <v>8874</v>
      </c>
      <c r="B8876" s="130" t="s">
        <v>10675</v>
      </c>
      <c r="C8876" s="130" t="s">
        <v>20771</v>
      </c>
      <c r="D8876" s="130">
        <v>2731</v>
      </c>
      <c r="E8876" s="130" t="s">
        <v>12372</v>
      </c>
      <c r="F8876" s="130">
        <v>4580900</v>
      </c>
      <c r="G8876" s="130">
        <v>3896360</v>
      </c>
      <c r="H8876" s="130" t="str">
        <f t="shared" si="276"/>
        <v>QS-190024</v>
      </c>
      <c r="I8876" s="130" t="str">
        <f t="shared" si="277"/>
        <v>A</v>
      </c>
    </row>
    <row r="8877" spans="1:9" x14ac:dyDescent="0.15">
      <c r="A8877" s="130">
        <v>8875</v>
      </c>
      <c r="B8877" s="130" t="s">
        <v>10676</v>
      </c>
      <c r="C8877" s="130" t="s">
        <v>15335</v>
      </c>
      <c r="D8877" s="130">
        <v>70</v>
      </c>
      <c r="E8877" s="130" t="s">
        <v>12372</v>
      </c>
      <c r="F8877" s="130">
        <v>2599684</v>
      </c>
      <c r="G8877" s="130">
        <v>4997851.9000000004</v>
      </c>
      <c r="H8877" s="130" t="str">
        <f t="shared" si="276"/>
        <v>QS-190025</v>
      </c>
      <c r="I8877" s="130" t="str">
        <f t="shared" si="277"/>
        <v>A</v>
      </c>
    </row>
    <row r="8878" spans="1:9" x14ac:dyDescent="0.15">
      <c r="A8878" s="130">
        <v>8876</v>
      </c>
      <c r="B8878" s="130" t="s">
        <v>10677</v>
      </c>
      <c r="C8878" s="130" t="s">
        <v>15448</v>
      </c>
      <c r="D8878" s="130">
        <v>200</v>
      </c>
      <c r="E8878" s="130" t="s">
        <v>12361</v>
      </c>
      <c r="F8878" s="130">
        <v>11817310</v>
      </c>
      <c r="G8878" s="130">
        <v>15424474</v>
      </c>
      <c r="H8878" s="130" t="str">
        <f t="shared" si="276"/>
        <v>QS-190026</v>
      </c>
      <c r="I8878" s="130" t="str">
        <f t="shared" si="277"/>
        <v>A</v>
      </c>
    </row>
    <row r="8879" spans="1:9" x14ac:dyDescent="0.15">
      <c r="A8879" s="130">
        <v>8877</v>
      </c>
      <c r="B8879" s="130" t="s">
        <v>10678</v>
      </c>
      <c r="C8879" s="130" t="s">
        <v>20775</v>
      </c>
      <c r="D8879" s="130">
        <v>1</v>
      </c>
      <c r="E8879" s="130" t="s">
        <v>12446</v>
      </c>
      <c r="F8879" s="130">
        <v>112390</v>
      </c>
      <c r="G8879" s="130">
        <v>152742</v>
      </c>
      <c r="H8879" s="130" t="str">
        <f t="shared" si="276"/>
        <v>QS-190027</v>
      </c>
      <c r="I8879" s="130" t="str">
        <f t="shared" si="277"/>
        <v>A</v>
      </c>
    </row>
    <row r="8880" spans="1:9" x14ac:dyDescent="0.15">
      <c r="A8880" s="130">
        <v>8878</v>
      </c>
      <c r="B8880" s="130" t="s">
        <v>10679</v>
      </c>
      <c r="C8880" s="130" t="s">
        <v>20777</v>
      </c>
      <c r="D8880" s="130">
        <v>7.2</v>
      </c>
      <c r="E8880" s="130" t="s">
        <v>12355</v>
      </c>
      <c r="F8880" s="130">
        <v>1236350</v>
      </c>
      <c r="G8880" s="130">
        <v>407900</v>
      </c>
      <c r="H8880" s="130" t="str">
        <f t="shared" si="276"/>
        <v>QS-190028</v>
      </c>
      <c r="I8880" s="130" t="str">
        <f t="shared" si="277"/>
        <v>A</v>
      </c>
    </row>
    <row r="8881" spans="1:9" x14ac:dyDescent="0.15">
      <c r="A8881" s="130">
        <v>8879</v>
      </c>
      <c r="B8881" s="130" t="s">
        <v>10680</v>
      </c>
      <c r="C8881" s="130" t="s">
        <v>20779</v>
      </c>
      <c r="D8881" s="130">
        <v>100</v>
      </c>
      <c r="E8881" s="130" t="s">
        <v>12355</v>
      </c>
      <c r="F8881" s="130">
        <v>5343800</v>
      </c>
      <c r="G8881" s="130">
        <v>4963880</v>
      </c>
      <c r="H8881" s="130" t="str">
        <f t="shared" si="276"/>
        <v>QS-190029</v>
      </c>
      <c r="I8881" s="130" t="str">
        <f t="shared" si="277"/>
        <v>A</v>
      </c>
    </row>
    <row r="8882" spans="1:9" x14ac:dyDescent="0.15">
      <c r="A8882" s="130">
        <v>8880</v>
      </c>
      <c r="B8882" s="130" t="s">
        <v>10681</v>
      </c>
      <c r="C8882" s="130" t="s">
        <v>20781</v>
      </c>
      <c r="D8882" s="130">
        <v>180</v>
      </c>
      <c r="E8882" s="130" t="s">
        <v>17956</v>
      </c>
      <c r="F8882" s="130">
        <v>7345200</v>
      </c>
      <c r="G8882" s="130">
        <v>6756000</v>
      </c>
      <c r="H8882" s="130" t="str">
        <f t="shared" si="276"/>
        <v>QS-190030</v>
      </c>
      <c r="I8882" s="130" t="str">
        <f t="shared" si="277"/>
        <v>A</v>
      </c>
    </row>
    <row r="8883" spans="1:9" x14ac:dyDescent="0.15">
      <c r="A8883" s="130">
        <v>8881</v>
      </c>
      <c r="B8883" s="130" t="s">
        <v>10682</v>
      </c>
      <c r="C8883" s="130" t="s">
        <v>20783</v>
      </c>
      <c r="D8883" s="130">
        <v>500</v>
      </c>
      <c r="E8883" s="130" t="s">
        <v>12355</v>
      </c>
      <c r="F8883" s="130">
        <v>1232760</v>
      </c>
      <c r="G8883" s="130">
        <v>1478120</v>
      </c>
      <c r="H8883" s="130" t="str">
        <f t="shared" si="276"/>
        <v>QS-190031</v>
      </c>
      <c r="I8883" s="130" t="str">
        <f t="shared" si="277"/>
        <v>A</v>
      </c>
    </row>
    <row r="8884" spans="1:9" x14ac:dyDescent="0.15">
      <c r="A8884" s="130">
        <v>8882</v>
      </c>
      <c r="B8884" s="130" t="s">
        <v>10683</v>
      </c>
      <c r="C8884" s="130" t="s">
        <v>20785</v>
      </c>
      <c r="D8884" s="130">
        <v>1</v>
      </c>
      <c r="E8884" s="130" t="s">
        <v>12446</v>
      </c>
      <c r="F8884" s="130">
        <v>124912</v>
      </c>
      <c r="G8884" s="130">
        <v>87006</v>
      </c>
      <c r="H8884" s="130" t="str">
        <f t="shared" si="276"/>
        <v>QS-190032</v>
      </c>
      <c r="I8884" s="130" t="str">
        <f t="shared" si="277"/>
        <v>A</v>
      </c>
    </row>
    <row r="8885" spans="1:9" x14ac:dyDescent="0.15">
      <c r="A8885" s="130">
        <v>8883</v>
      </c>
      <c r="B8885" s="130" t="s">
        <v>10684</v>
      </c>
      <c r="C8885" s="130" t="s">
        <v>20095</v>
      </c>
      <c r="D8885" s="130">
        <v>100</v>
      </c>
      <c r="E8885" s="130" t="s">
        <v>12355</v>
      </c>
      <c r="F8885" s="130">
        <v>9582980</v>
      </c>
      <c r="G8885" s="130">
        <v>15462198</v>
      </c>
      <c r="H8885" s="130" t="str">
        <f t="shared" si="276"/>
        <v>QS-190033</v>
      </c>
      <c r="I8885" s="130" t="str">
        <f t="shared" si="277"/>
        <v>A</v>
      </c>
    </row>
    <row r="8886" spans="1:9" x14ac:dyDescent="0.15">
      <c r="A8886" s="130">
        <v>8884</v>
      </c>
      <c r="B8886" s="130" t="s">
        <v>10685</v>
      </c>
      <c r="C8886" s="130" t="s">
        <v>20430</v>
      </c>
      <c r="D8886" s="130">
        <v>20</v>
      </c>
      <c r="E8886" s="130" t="s">
        <v>18842</v>
      </c>
      <c r="F8886" s="130">
        <v>7042351</v>
      </c>
      <c r="G8886" s="130">
        <v>22281816</v>
      </c>
      <c r="H8886" s="130" t="str">
        <f t="shared" si="276"/>
        <v>QS-190034</v>
      </c>
      <c r="I8886" s="130" t="str">
        <f t="shared" si="277"/>
        <v>A</v>
      </c>
    </row>
    <row r="8887" spans="1:9" x14ac:dyDescent="0.15">
      <c r="A8887" s="130">
        <v>8885</v>
      </c>
      <c r="B8887" s="130" t="s">
        <v>10686</v>
      </c>
      <c r="C8887" s="130" t="s">
        <v>20789</v>
      </c>
      <c r="D8887" s="130">
        <v>10</v>
      </c>
      <c r="E8887" s="130" t="s">
        <v>12462</v>
      </c>
      <c r="F8887" s="130">
        <v>697935</v>
      </c>
      <c r="G8887" s="130">
        <v>2907084</v>
      </c>
      <c r="H8887" s="130" t="str">
        <f t="shared" si="276"/>
        <v>QS-190035</v>
      </c>
      <c r="I8887" s="130" t="str">
        <f t="shared" si="277"/>
        <v>A</v>
      </c>
    </row>
    <row r="8888" spans="1:9" x14ac:dyDescent="0.15">
      <c r="A8888" s="130">
        <v>8886</v>
      </c>
      <c r="B8888" s="130" t="s">
        <v>10687</v>
      </c>
      <c r="C8888" s="130" t="s">
        <v>20791</v>
      </c>
      <c r="D8888" s="130">
        <v>1</v>
      </c>
      <c r="E8888" s="130" t="s">
        <v>12361</v>
      </c>
      <c r="F8888" s="130">
        <v>506250</v>
      </c>
      <c r="G8888" s="130">
        <v>234375</v>
      </c>
      <c r="H8888" s="130" t="str">
        <f t="shared" si="276"/>
        <v>QS-190036</v>
      </c>
      <c r="I8888" s="130" t="str">
        <f t="shared" si="277"/>
        <v>A</v>
      </c>
    </row>
    <row r="8889" spans="1:9" x14ac:dyDescent="0.15">
      <c r="A8889" s="130">
        <v>8887</v>
      </c>
      <c r="B8889" s="130" t="s">
        <v>10688</v>
      </c>
      <c r="C8889" s="130" t="s">
        <v>20793</v>
      </c>
      <c r="D8889" s="130">
        <v>100</v>
      </c>
      <c r="E8889" s="130" t="s">
        <v>12355</v>
      </c>
      <c r="F8889" s="130">
        <v>29346600</v>
      </c>
      <c r="G8889" s="130">
        <v>43166300</v>
      </c>
      <c r="H8889" s="130" t="str">
        <f t="shared" si="276"/>
        <v>QS-190037</v>
      </c>
      <c r="I8889" s="130" t="str">
        <f t="shared" si="277"/>
        <v>A</v>
      </c>
    </row>
    <row r="8890" spans="1:9" x14ac:dyDescent="0.15">
      <c r="A8890" s="130">
        <v>8888</v>
      </c>
      <c r="B8890" s="130" t="s">
        <v>10689</v>
      </c>
      <c r="C8890" s="130" t="s">
        <v>20795</v>
      </c>
      <c r="D8890" s="130">
        <v>1</v>
      </c>
      <c r="E8890" s="130" t="s">
        <v>12462</v>
      </c>
      <c r="F8890" s="130">
        <v>45715750</v>
      </c>
      <c r="G8890" s="130">
        <v>44161650</v>
      </c>
      <c r="H8890" s="130" t="str">
        <f t="shared" si="276"/>
        <v>QS-190038</v>
      </c>
      <c r="I8890" s="130" t="str">
        <f t="shared" si="277"/>
        <v>A</v>
      </c>
    </row>
    <row r="8891" spans="1:9" x14ac:dyDescent="0.15">
      <c r="A8891" s="130">
        <v>8889</v>
      </c>
      <c r="B8891" s="130" t="s">
        <v>10690</v>
      </c>
      <c r="C8891" s="130" t="s">
        <v>19586</v>
      </c>
      <c r="D8891" s="130">
        <v>1000</v>
      </c>
      <c r="E8891" s="130" t="s">
        <v>12372</v>
      </c>
      <c r="F8891" s="130">
        <v>4430000</v>
      </c>
      <c r="G8891" s="130">
        <v>4680000</v>
      </c>
      <c r="H8891" s="130" t="str">
        <f t="shared" si="276"/>
        <v>QS-190039</v>
      </c>
      <c r="I8891" s="130" t="str">
        <f t="shared" si="277"/>
        <v>A</v>
      </c>
    </row>
    <row r="8892" spans="1:9" x14ac:dyDescent="0.15">
      <c r="A8892" s="130">
        <v>8890</v>
      </c>
      <c r="B8892" s="130" t="s">
        <v>10691</v>
      </c>
      <c r="C8892" s="130" t="s">
        <v>20798</v>
      </c>
      <c r="D8892" s="130">
        <v>6</v>
      </c>
      <c r="E8892" s="130" t="s">
        <v>12893</v>
      </c>
      <c r="F8892" s="130">
        <v>818250</v>
      </c>
      <c r="G8892" s="130">
        <v>389250</v>
      </c>
      <c r="H8892" s="130" t="str">
        <f t="shared" si="276"/>
        <v>QS-190040</v>
      </c>
      <c r="I8892" s="130" t="str">
        <f t="shared" si="277"/>
        <v>A</v>
      </c>
    </row>
    <row r="8893" spans="1:9" x14ac:dyDescent="0.15">
      <c r="A8893" s="130">
        <v>8891</v>
      </c>
      <c r="B8893" s="130" t="s">
        <v>10692</v>
      </c>
      <c r="C8893" s="130" t="s">
        <v>20799</v>
      </c>
      <c r="D8893" s="130">
        <v>1</v>
      </c>
      <c r="E8893" s="130" t="s">
        <v>12402</v>
      </c>
      <c r="F8893" s="130">
        <v>43600</v>
      </c>
      <c r="G8893" s="130">
        <v>10200</v>
      </c>
      <c r="H8893" s="130" t="str">
        <f t="shared" si="276"/>
        <v>QS-190041</v>
      </c>
      <c r="I8893" s="130" t="str">
        <f t="shared" si="277"/>
        <v>A</v>
      </c>
    </row>
    <row r="8894" spans="1:9" x14ac:dyDescent="0.15">
      <c r="A8894" s="130">
        <v>8892</v>
      </c>
      <c r="B8894" s="130" t="s">
        <v>10693</v>
      </c>
      <c r="C8894" s="130" t="s">
        <v>20801</v>
      </c>
      <c r="D8894" s="130">
        <v>30</v>
      </c>
      <c r="E8894" s="130" t="s">
        <v>12676</v>
      </c>
      <c r="F8894" s="130">
        <v>1099200</v>
      </c>
      <c r="G8894" s="130">
        <v>825000</v>
      </c>
      <c r="H8894" s="130" t="str">
        <f t="shared" si="276"/>
        <v>QS-190042</v>
      </c>
      <c r="I8894" s="130" t="str">
        <f t="shared" si="277"/>
        <v>A</v>
      </c>
    </row>
    <row r="8895" spans="1:9" x14ac:dyDescent="0.15">
      <c r="A8895" s="130">
        <v>8893</v>
      </c>
      <c r="B8895" s="130" t="s">
        <v>10694</v>
      </c>
      <c r="C8895" s="130" t="s">
        <v>2196</v>
      </c>
      <c r="D8895" s="130">
        <v>220</v>
      </c>
      <c r="E8895" s="130" t="s">
        <v>12368</v>
      </c>
      <c r="F8895" s="130">
        <v>7192800</v>
      </c>
      <c r="G8895" s="130">
        <v>4888800</v>
      </c>
      <c r="H8895" s="130" t="str">
        <f t="shared" si="276"/>
        <v>QS-190043</v>
      </c>
      <c r="I8895" s="130" t="str">
        <f t="shared" si="277"/>
        <v>A</v>
      </c>
    </row>
    <row r="8896" spans="1:9" x14ac:dyDescent="0.15">
      <c r="A8896" s="130">
        <v>8894</v>
      </c>
      <c r="B8896" s="130" t="s">
        <v>10695</v>
      </c>
      <c r="C8896" s="130" t="s">
        <v>20804</v>
      </c>
      <c r="D8896" s="130">
        <v>100</v>
      </c>
      <c r="E8896" s="130" t="s">
        <v>12610</v>
      </c>
      <c r="F8896" s="130">
        <v>214620</v>
      </c>
      <c r="G8896" s="130">
        <v>282000</v>
      </c>
      <c r="H8896" s="130" t="str">
        <f t="shared" si="276"/>
        <v>QS-190044</v>
      </c>
      <c r="I8896" s="130" t="str">
        <f t="shared" si="277"/>
        <v>A</v>
      </c>
    </row>
    <row r="8897" spans="1:9" x14ac:dyDescent="0.15">
      <c r="A8897" s="130">
        <v>8895</v>
      </c>
      <c r="B8897" s="130" t="s">
        <v>10696</v>
      </c>
      <c r="C8897" s="130" t="s">
        <v>20806</v>
      </c>
      <c r="D8897" s="130">
        <v>600</v>
      </c>
      <c r="E8897" s="130" t="s">
        <v>12355</v>
      </c>
      <c r="F8897" s="130">
        <v>951666</v>
      </c>
      <c r="G8897" s="130">
        <v>280896</v>
      </c>
      <c r="H8897" s="130" t="str">
        <f t="shared" si="276"/>
        <v>QS-190045</v>
      </c>
      <c r="I8897" s="130" t="str">
        <f t="shared" si="277"/>
        <v>A</v>
      </c>
    </row>
    <row r="8898" spans="1:9" x14ac:dyDescent="0.15">
      <c r="A8898" s="130">
        <v>8896</v>
      </c>
      <c r="B8898" s="130" t="s">
        <v>10697</v>
      </c>
      <c r="C8898" s="130" t="s">
        <v>20808</v>
      </c>
      <c r="D8898" s="130">
        <v>180</v>
      </c>
      <c r="E8898" s="130" t="s">
        <v>12676</v>
      </c>
      <c r="F8898" s="130">
        <v>2534600</v>
      </c>
      <c r="G8898" s="130">
        <v>1997800</v>
      </c>
      <c r="H8898" s="130" t="str">
        <f t="shared" si="276"/>
        <v>QS-190046</v>
      </c>
      <c r="I8898" s="130" t="str">
        <f t="shared" si="277"/>
        <v>A</v>
      </c>
    </row>
    <row r="8899" spans="1:9" x14ac:dyDescent="0.15">
      <c r="A8899" s="130">
        <v>8897</v>
      </c>
      <c r="B8899" s="130" t="s">
        <v>10698</v>
      </c>
      <c r="C8899" s="130" t="s">
        <v>20810</v>
      </c>
      <c r="D8899" s="130">
        <v>100</v>
      </c>
      <c r="E8899" s="130" t="s">
        <v>12361</v>
      </c>
      <c r="F8899" s="130">
        <v>1927670</v>
      </c>
      <c r="G8899" s="130">
        <v>1923000</v>
      </c>
      <c r="H8899" s="130" t="str">
        <f t="shared" si="276"/>
        <v>QS-190047</v>
      </c>
      <c r="I8899" s="130" t="str">
        <f t="shared" si="277"/>
        <v>A</v>
      </c>
    </row>
    <row r="8900" spans="1:9" x14ac:dyDescent="0.15">
      <c r="A8900" s="130">
        <v>8898</v>
      </c>
      <c r="B8900" s="130" t="s">
        <v>10699</v>
      </c>
      <c r="C8900" s="130" t="s">
        <v>16250</v>
      </c>
      <c r="D8900" s="130">
        <v>280</v>
      </c>
      <c r="E8900" s="130" t="s">
        <v>12368</v>
      </c>
      <c r="F8900" s="130">
        <v>7442857.2999999998</v>
      </c>
      <c r="G8900" s="130">
        <v>6854363.2000000002</v>
      </c>
      <c r="H8900" s="130" t="str">
        <f t="shared" ref="H8900:H8963" si="278">LEFT(B8900,FIND("-",B8900)+6)</f>
        <v>QS-190048</v>
      </c>
      <c r="I8900" s="130" t="str">
        <f t="shared" ref="I8900:I8963" si="279">RIGHT(B8900,LEN(B8900)-FIND("-",B8900)-7)</f>
        <v>A</v>
      </c>
    </row>
    <row r="8901" spans="1:9" x14ac:dyDescent="0.15">
      <c r="A8901" s="130">
        <v>8899</v>
      </c>
      <c r="B8901" s="130" t="s">
        <v>10700</v>
      </c>
      <c r="C8901" s="130" t="s">
        <v>20813</v>
      </c>
      <c r="D8901" s="130">
        <v>100</v>
      </c>
      <c r="E8901" s="130" t="s">
        <v>12361</v>
      </c>
      <c r="F8901" s="130">
        <v>27096.799999999999</v>
      </c>
      <c r="G8901" s="130">
        <v>33348.400000000001</v>
      </c>
      <c r="H8901" s="130" t="str">
        <f t="shared" si="278"/>
        <v>QS-190049</v>
      </c>
      <c r="I8901" s="130" t="str">
        <f t="shared" si="279"/>
        <v>A</v>
      </c>
    </row>
    <row r="8902" spans="1:9" x14ac:dyDescent="0.15">
      <c r="A8902" s="130">
        <v>8900</v>
      </c>
      <c r="B8902" s="130" t="s">
        <v>10701</v>
      </c>
      <c r="C8902" s="130" t="s">
        <v>17830</v>
      </c>
      <c r="D8902" s="130">
        <v>1000</v>
      </c>
      <c r="E8902" s="130" t="s">
        <v>12653</v>
      </c>
      <c r="F8902" s="130">
        <v>438358</v>
      </c>
      <c r="G8902" s="130">
        <v>2794000</v>
      </c>
      <c r="H8902" s="130" t="str">
        <f t="shared" si="278"/>
        <v>QS-190050</v>
      </c>
      <c r="I8902" s="130" t="str">
        <f t="shared" si="279"/>
        <v>A</v>
      </c>
    </row>
    <row r="8903" spans="1:9" x14ac:dyDescent="0.15">
      <c r="A8903" s="130">
        <v>8901</v>
      </c>
      <c r="B8903" s="130" t="s">
        <v>10702</v>
      </c>
      <c r="C8903" s="130" t="s">
        <v>2868</v>
      </c>
      <c r="D8903" s="130">
        <v>1000</v>
      </c>
      <c r="E8903" s="130" t="s">
        <v>12372</v>
      </c>
      <c r="F8903" s="130">
        <v>11149000</v>
      </c>
      <c r="G8903" s="130">
        <v>7461000</v>
      </c>
      <c r="H8903" s="130" t="str">
        <f t="shared" si="278"/>
        <v>QS-190051</v>
      </c>
      <c r="I8903" s="130" t="str">
        <f t="shared" si="279"/>
        <v>A</v>
      </c>
    </row>
    <row r="8904" spans="1:9" x14ac:dyDescent="0.15">
      <c r="A8904" s="130">
        <v>8902</v>
      </c>
      <c r="B8904" s="130" t="s">
        <v>10703</v>
      </c>
      <c r="C8904" s="130" t="s">
        <v>20817</v>
      </c>
      <c r="D8904" s="130">
        <v>1</v>
      </c>
      <c r="E8904" s="130" t="s">
        <v>18267</v>
      </c>
      <c r="F8904" s="130">
        <v>65200</v>
      </c>
      <c r="G8904" s="130">
        <v>60000</v>
      </c>
      <c r="H8904" s="130" t="str">
        <f t="shared" si="278"/>
        <v>QS-190052</v>
      </c>
      <c r="I8904" s="130" t="str">
        <f t="shared" si="279"/>
        <v>A</v>
      </c>
    </row>
    <row r="8905" spans="1:9" x14ac:dyDescent="0.15">
      <c r="A8905" s="130">
        <v>8903</v>
      </c>
      <c r="B8905" s="130" t="s">
        <v>10704</v>
      </c>
      <c r="C8905" s="130" t="s">
        <v>20819</v>
      </c>
      <c r="D8905" s="130">
        <v>1000</v>
      </c>
      <c r="E8905" s="130" t="s">
        <v>12446</v>
      </c>
      <c r="F8905" s="130">
        <v>170900</v>
      </c>
      <c r="G8905" s="130">
        <v>77400</v>
      </c>
      <c r="H8905" s="130" t="str">
        <f t="shared" si="278"/>
        <v>QS-190053</v>
      </c>
      <c r="I8905" s="130" t="str">
        <f t="shared" si="279"/>
        <v>A</v>
      </c>
    </row>
    <row r="8906" spans="1:9" x14ac:dyDescent="0.15">
      <c r="A8906" s="130">
        <v>8904</v>
      </c>
      <c r="B8906" s="130" t="s">
        <v>10705</v>
      </c>
      <c r="C8906" s="130" t="s">
        <v>20821</v>
      </c>
      <c r="D8906" s="130">
        <v>1</v>
      </c>
      <c r="E8906" s="130" t="s">
        <v>12569</v>
      </c>
      <c r="F8906" s="130">
        <v>6350080</v>
      </c>
      <c r="G8906" s="130">
        <v>6882000</v>
      </c>
      <c r="H8906" s="130" t="str">
        <f t="shared" si="278"/>
        <v>QS-190054</v>
      </c>
      <c r="I8906" s="130" t="str">
        <f t="shared" si="279"/>
        <v>A</v>
      </c>
    </row>
    <row r="8907" spans="1:9" x14ac:dyDescent="0.15">
      <c r="A8907" s="130">
        <v>8905</v>
      </c>
      <c r="B8907" s="130" t="s">
        <v>10706</v>
      </c>
      <c r="C8907" s="130" t="s">
        <v>20823</v>
      </c>
      <c r="D8907" s="130">
        <v>100</v>
      </c>
      <c r="E8907" s="130" t="s">
        <v>12368</v>
      </c>
      <c r="F8907" s="130">
        <v>1791660</v>
      </c>
      <c r="G8907" s="130">
        <v>1614174</v>
      </c>
      <c r="H8907" s="130" t="str">
        <f t="shared" si="278"/>
        <v>QS-190055</v>
      </c>
      <c r="I8907" s="130" t="str">
        <f t="shared" si="279"/>
        <v>A</v>
      </c>
    </row>
    <row r="8908" spans="1:9" x14ac:dyDescent="0.15">
      <c r="A8908" s="130">
        <v>8906</v>
      </c>
      <c r="B8908" s="130" t="s">
        <v>10707</v>
      </c>
      <c r="C8908" s="130" t="s">
        <v>20825</v>
      </c>
      <c r="D8908" s="130">
        <v>1</v>
      </c>
      <c r="E8908" s="130" t="s">
        <v>12467</v>
      </c>
      <c r="F8908" s="130">
        <v>9540000</v>
      </c>
      <c r="G8908" s="130">
        <v>13090000</v>
      </c>
      <c r="H8908" s="130" t="str">
        <f t="shared" si="278"/>
        <v>QS-190056</v>
      </c>
      <c r="I8908" s="130" t="str">
        <f t="shared" si="279"/>
        <v>A</v>
      </c>
    </row>
    <row r="8909" spans="1:9" x14ac:dyDescent="0.15">
      <c r="A8909" s="130">
        <v>8907</v>
      </c>
      <c r="B8909" s="130" t="s">
        <v>10708</v>
      </c>
      <c r="C8909" s="130" t="s">
        <v>20827</v>
      </c>
      <c r="D8909" s="130">
        <v>180</v>
      </c>
      <c r="E8909" s="130" t="s">
        <v>12676</v>
      </c>
      <c r="F8909" s="130">
        <v>284300</v>
      </c>
      <c r="G8909" s="130">
        <v>787200</v>
      </c>
      <c r="H8909" s="130" t="str">
        <f t="shared" si="278"/>
        <v>QS-190057</v>
      </c>
      <c r="I8909" s="130" t="str">
        <f t="shared" si="279"/>
        <v>A</v>
      </c>
    </row>
    <row r="8910" spans="1:9" x14ac:dyDescent="0.15">
      <c r="A8910" s="130">
        <v>8908</v>
      </c>
      <c r="B8910" s="130" t="s">
        <v>10709</v>
      </c>
      <c r="C8910" s="130" t="s">
        <v>20829</v>
      </c>
      <c r="D8910" s="130">
        <v>10</v>
      </c>
      <c r="E8910" s="130" t="s">
        <v>16614</v>
      </c>
      <c r="F8910" s="130">
        <v>1130500</v>
      </c>
      <c r="G8910" s="130">
        <v>2261000</v>
      </c>
      <c r="H8910" s="130" t="str">
        <f t="shared" si="278"/>
        <v>QS-190058</v>
      </c>
      <c r="I8910" s="130" t="str">
        <f t="shared" si="279"/>
        <v>A</v>
      </c>
    </row>
    <row r="8911" spans="1:9" x14ac:dyDescent="0.15">
      <c r="A8911" s="130">
        <v>8909</v>
      </c>
      <c r="B8911" s="130" t="s">
        <v>10710</v>
      </c>
      <c r="C8911" s="130" t="s">
        <v>20831</v>
      </c>
      <c r="D8911" s="130">
        <v>1</v>
      </c>
      <c r="E8911" s="130" t="s">
        <v>12569</v>
      </c>
      <c r="F8911" s="130">
        <v>2421600</v>
      </c>
      <c r="G8911" s="130">
        <v>921600</v>
      </c>
      <c r="H8911" s="130" t="str">
        <f t="shared" si="278"/>
        <v>QS-190059</v>
      </c>
      <c r="I8911" s="130" t="str">
        <f t="shared" si="279"/>
        <v>A</v>
      </c>
    </row>
    <row r="8912" spans="1:9" x14ac:dyDescent="0.15">
      <c r="A8912" s="130">
        <v>8910</v>
      </c>
      <c r="B8912" s="130" t="s">
        <v>10711</v>
      </c>
      <c r="C8912" s="130" t="s">
        <v>20833</v>
      </c>
      <c r="D8912" s="130">
        <v>180</v>
      </c>
      <c r="E8912" s="130" t="s">
        <v>12676</v>
      </c>
      <c r="F8912" s="130">
        <v>165000</v>
      </c>
      <c r="G8912" s="130">
        <v>796600</v>
      </c>
      <c r="H8912" s="130" t="str">
        <f t="shared" si="278"/>
        <v>QS-190060</v>
      </c>
      <c r="I8912" s="130" t="str">
        <f t="shared" si="279"/>
        <v>A</v>
      </c>
    </row>
    <row r="8913" spans="1:9" x14ac:dyDescent="0.15">
      <c r="A8913" s="130">
        <v>8911</v>
      </c>
      <c r="B8913" s="130" t="s">
        <v>10712</v>
      </c>
      <c r="C8913" s="130" t="s">
        <v>20835</v>
      </c>
      <c r="D8913" s="130">
        <v>12</v>
      </c>
      <c r="E8913" s="130" t="s">
        <v>12893</v>
      </c>
      <c r="F8913" s="130">
        <v>4958400</v>
      </c>
      <c r="G8913" s="130">
        <v>5529600</v>
      </c>
      <c r="H8913" s="130" t="str">
        <f t="shared" si="278"/>
        <v>QS-190061</v>
      </c>
      <c r="I8913" s="130" t="str">
        <f t="shared" si="279"/>
        <v>A</v>
      </c>
    </row>
    <row r="8914" spans="1:9" x14ac:dyDescent="0.15">
      <c r="A8914" s="130">
        <v>8912</v>
      </c>
      <c r="B8914" s="130" t="s">
        <v>10713</v>
      </c>
      <c r="C8914" s="130" t="s">
        <v>20837</v>
      </c>
      <c r="D8914" s="130">
        <v>10000</v>
      </c>
      <c r="E8914" s="130" t="s">
        <v>12368</v>
      </c>
      <c r="F8914" s="130">
        <v>15814200</v>
      </c>
      <c r="G8914" s="130">
        <v>14850000</v>
      </c>
      <c r="H8914" s="130" t="str">
        <f t="shared" si="278"/>
        <v>QS-190062</v>
      </c>
      <c r="I8914" s="130" t="str">
        <f t="shared" si="279"/>
        <v>A</v>
      </c>
    </row>
    <row r="8915" spans="1:9" x14ac:dyDescent="0.15">
      <c r="A8915" s="130">
        <v>8913</v>
      </c>
      <c r="B8915" s="130" t="s">
        <v>10714</v>
      </c>
      <c r="C8915" s="130" t="s">
        <v>20839</v>
      </c>
      <c r="D8915" s="130">
        <v>1</v>
      </c>
      <c r="E8915" s="130" t="s">
        <v>20840</v>
      </c>
      <c r="F8915" s="130">
        <v>2700000</v>
      </c>
      <c r="G8915" s="130">
        <v>3901240</v>
      </c>
      <c r="H8915" s="130" t="str">
        <f t="shared" si="278"/>
        <v>QS-200001</v>
      </c>
      <c r="I8915" s="130" t="str">
        <f t="shared" si="279"/>
        <v>A</v>
      </c>
    </row>
    <row r="8916" spans="1:9" x14ac:dyDescent="0.15">
      <c r="A8916" s="130">
        <v>8914</v>
      </c>
      <c r="B8916" s="130" t="s">
        <v>10715</v>
      </c>
      <c r="C8916" s="130" t="s">
        <v>20827</v>
      </c>
      <c r="D8916" s="130">
        <v>90</v>
      </c>
      <c r="E8916" s="130" t="s">
        <v>12676</v>
      </c>
      <c r="F8916" s="130">
        <v>891400</v>
      </c>
      <c r="G8916" s="130">
        <v>980400</v>
      </c>
      <c r="H8916" s="130" t="str">
        <f t="shared" si="278"/>
        <v>QS-200002</v>
      </c>
      <c r="I8916" s="130" t="str">
        <f t="shared" si="279"/>
        <v>A</v>
      </c>
    </row>
    <row r="8917" spans="1:9" x14ac:dyDescent="0.15">
      <c r="A8917" s="130">
        <v>8915</v>
      </c>
      <c r="B8917" s="130" t="s">
        <v>10716</v>
      </c>
      <c r="C8917" s="130" t="s">
        <v>20843</v>
      </c>
      <c r="D8917" s="130">
        <v>180</v>
      </c>
      <c r="E8917" s="130" t="s">
        <v>12676</v>
      </c>
      <c r="F8917" s="130">
        <v>3172400</v>
      </c>
      <c r="G8917" s="130">
        <v>3600200</v>
      </c>
      <c r="H8917" s="130" t="str">
        <f t="shared" si="278"/>
        <v>QS-200003</v>
      </c>
      <c r="I8917" s="130" t="str">
        <f t="shared" si="279"/>
        <v>A</v>
      </c>
    </row>
    <row r="8918" spans="1:9" x14ac:dyDescent="0.15">
      <c r="A8918" s="130">
        <v>8916</v>
      </c>
      <c r="B8918" s="130" t="s">
        <v>10717</v>
      </c>
      <c r="C8918" s="130" t="s">
        <v>20845</v>
      </c>
      <c r="D8918" s="130">
        <v>3</v>
      </c>
      <c r="E8918" s="130" t="s">
        <v>12676</v>
      </c>
      <c r="F8918" s="130">
        <v>2687100</v>
      </c>
      <c r="G8918" s="130">
        <v>3592210</v>
      </c>
      <c r="H8918" s="130" t="str">
        <f t="shared" si="278"/>
        <v>QS-200004</v>
      </c>
      <c r="I8918" s="130" t="str">
        <f t="shared" si="279"/>
        <v>A</v>
      </c>
    </row>
    <row r="8919" spans="1:9" x14ac:dyDescent="0.15">
      <c r="A8919" s="130">
        <v>8917</v>
      </c>
      <c r="B8919" s="130" t="s">
        <v>10718</v>
      </c>
      <c r="C8919" s="130" t="s">
        <v>20847</v>
      </c>
      <c r="D8919" s="130">
        <v>100</v>
      </c>
      <c r="E8919" s="130" t="s">
        <v>12446</v>
      </c>
      <c r="F8919" s="130">
        <v>969400</v>
      </c>
      <c r="G8919" s="130">
        <v>1688030</v>
      </c>
      <c r="H8919" s="130" t="str">
        <f t="shared" si="278"/>
        <v>QS-200005</v>
      </c>
      <c r="I8919" s="130" t="str">
        <f t="shared" si="279"/>
        <v>A</v>
      </c>
    </row>
    <row r="8920" spans="1:9" x14ac:dyDescent="0.15">
      <c r="A8920" s="130">
        <v>8918</v>
      </c>
      <c r="B8920" s="130" t="s">
        <v>10719</v>
      </c>
      <c r="C8920" s="130" t="s">
        <v>20849</v>
      </c>
      <c r="D8920" s="130">
        <v>100</v>
      </c>
      <c r="E8920" s="130" t="s">
        <v>12368</v>
      </c>
      <c r="F8920" s="130">
        <v>2528864</v>
      </c>
      <c r="G8920" s="130">
        <v>2774112</v>
      </c>
      <c r="H8920" s="130" t="str">
        <f t="shared" si="278"/>
        <v>QS-200006</v>
      </c>
      <c r="I8920" s="130" t="str">
        <f t="shared" si="279"/>
        <v>A</v>
      </c>
    </row>
    <row r="8921" spans="1:9" x14ac:dyDescent="0.15">
      <c r="A8921" s="130">
        <v>8919</v>
      </c>
      <c r="B8921" s="130" t="s">
        <v>10720</v>
      </c>
      <c r="C8921" s="130" t="s">
        <v>20750</v>
      </c>
      <c r="D8921" s="130">
        <v>1000</v>
      </c>
      <c r="E8921" s="130" t="s">
        <v>12372</v>
      </c>
      <c r="F8921" s="130">
        <v>3896960.9</v>
      </c>
      <c r="G8921" s="130">
        <v>175276.9</v>
      </c>
      <c r="H8921" s="130" t="str">
        <f t="shared" si="278"/>
        <v>QS-200007</v>
      </c>
      <c r="I8921" s="130" t="str">
        <f t="shared" si="279"/>
        <v>A</v>
      </c>
    </row>
    <row r="8922" spans="1:9" x14ac:dyDescent="0.15">
      <c r="A8922" s="130">
        <v>8920</v>
      </c>
      <c r="B8922" s="130" t="s">
        <v>10721</v>
      </c>
      <c r="C8922" s="130" t="s">
        <v>20852</v>
      </c>
      <c r="D8922" s="130">
        <v>1</v>
      </c>
      <c r="E8922" s="130" t="s">
        <v>20853</v>
      </c>
      <c r="F8922" s="130">
        <v>93920</v>
      </c>
      <c r="G8922" s="130">
        <v>28240</v>
      </c>
      <c r="H8922" s="130" t="str">
        <f t="shared" si="278"/>
        <v>QS-200008</v>
      </c>
      <c r="I8922" s="130" t="str">
        <f t="shared" si="279"/>
        <v>A</v>
      </c>
    </row>
    <row r="8923" spans="1:9" x14ac:dyDescent="0.15">
      <c r="A8923" s="130">
        <v>8921</v>
      </c>
      <c r="B8923" s="130" t="s">
        <v>10722</v>
      </c>
      <c r="C8923" s="130" t="s">
        <v>20855</v>
      </c>
      <c r="D8923" s="130">
        <v>100</v>
      </c>
      <c r="E8923" s="130" t="s">
        <v>12370</v>
      </c>
      <c r="F8923" s="130">
        <v>35930600</v>
      </c>
      <c r="G8923" s="130">
        <v>66042000</v>
      </c>
      <c r="H8923" s="130" t="str">
        <f t="shared" si="278"/>
        <v>QS-200009</v>
      </c>
      <c r="I8923" s="130" t="str">
        <f t="shared" si="279"/>
        <v>A</v>
      </c>
    </row>
    <row r="8924" spans="1:9" x14ac:dyDescent="0.15">
      <c r="A8924" s="130">
        <v>8922</v>
      </c>
      <c r="B8924" s="130" t="s">
        <v>10723</v>
      </c>
      <c r="C8924" s="130" t="s">
        <v>20857</v>
      </c>
      <c r="D8924" s="130">
        <v>10</v>
      </c>
      <c r="E8924" s="130" t="s">
        <v>20858</v>
      </c>
      <c r="F8924" s="130">
        <v>389000</v>
      </c>
      <c r="G8924" s="130">
        <v>366000</v>
      </c>
      <c r="H8924" s="130" t="str">
        <f t="shared" si="278"/>
        <v>QS-200010</v>
      </c>
      <c r="I8924" s="130" t="str">
        <f t="shared" si="279"/>
        <v>A</v>
      </c>
    </row>
    <row r="8925" spans="1:9" x14ac:dyDescent="0.15">
      <c r="A8925" s="130">
        <v>8923</v>
      </c>
      <c r="B8925" s="130" t="s">
        <v>10724</v>
      </c>
      <c r="C8925" s="130" t="s">
        <v>20860</v>
      </c>
      <c r="D8925" s="130">
        <v>3</v>
      </c>
      <c r="E8925" s="130" t="s">
        <v>12372</v>
      </c>
      <c r="F8925" s="130">
        <v>218450</v>
      </c>
      <c r="G8925" s="130">
        <v>275940</v>
      </c>
      <c r="H8925" s="130" t="str">
        <f t="shared" si="278"/>
        <v>QS-200011</v>
      </c>
      <c r="I8925" s="130" t="str">
        <f t="shared" si="279"/>
        <v>A</v>
      </c>
    </row>
    <row r="8926" spans="1:9" x14ac:dyDescent="0.15">
      <c r="A8926" s="130">
        <v>8924</v>
      </c>
      <c r="B8926" s="130" t="s">
        <v>10725</v>
      </c>
      <c r="C8926" s="130" t="s">
        <v>20862</v>
      </c>
      <c r="D8926" s="130">
        <v>3</v>
      </c>
      <c r="E8926" s="130" t="s">
        <v>12403</v>
      </c>
      <c r="F8926" s="130">
        <v>737717</v>
      </c>
      <c r="G8926" s="130">
        <v>1082833</v>
      </c>
      <c r="H8926" s="130" t="str">
        <f t="shared" si="278"/>
        <v>QS-200012</v>
      </c>
      <c r="I8926" s="130" t="str">
        <f t="shared" si="279"/>
        <v>A</v>
      </c>
    </row>
    <row r="8927" spans="1:9" x14ac:dyDescent="0.15">
      <c r="A8927" s="130">
        <v>8925</v>
      </c>
      <c r="B8927" s="130" t="s">
        <v>10726</v>
      </c>
      <c r="C8927" s="130" t="s">
        <v>20864</v>
      </c>
      <c r="D8927" s="130">
        <v>10</v>
      </c>
      <c r="E8927" s="130" t="s">
        <v>12370</v>
      </c>
      <c r="F8927" s="130">
        <v>4734000</v>
      </c>
      <c r="G8927" s="130">
        <v>4464000</v>
      </c>
      <c r="H8927" s="130" t="str">
        <f t="shared" si="278"/>
        <v>QS-200013</v>
      </c>
      <c r="I8927" s="130" t="str">
        <f t="shared" si="279"/>
        <v>A</v>
      </c>
    </row>
    <row r="8928" spans="1:9" x14ac:dyDescent="0.15">
      <c r="A8928" s="130">
        <v>8926</v>
      </c>
      <c r="B8928" s="130" t="s">
        <v>10727</v>
      </c>
      <c r="C8928" s="130" t="s">
        <v>20866</v>
      </c>
      <c r="D8928" s="130">
        <v>1000</v>
      </c>
      <c r="E8928" s="130" t="s">
        <v>12368</v>
      </c>
      <c r="F8928" s="130">
        <v>3867870</v>
      </c>
      <c r="G8928" s="130">
        <v>159800</v>
      </c>
      <c r="H8928" s="130" t="str">
        <f t="shared" si="278"/>
        <v>QS-200014</v>
      </c>
      <c r="I8928" s="130" t="str">
        <f t="shared" si="279"/>
        <v>A</v>
      </c>
    </row>
    <row r="8929" spans="1:9" x14ac:dyDescent="0.15">
      <c r="A8929" s="130">
        <v>8927</v>
      </c>
      <c r="B8929" s="130" t="s">
        <v>10728</v>
      </c>
      <c r="C8929" s="130" t="s">
        <v>20868</v>
      </c>
      <c r="D8929" s="130">
        <v>2840</v>
      </c>
      <c r="E8929" s="130" t="s">
        <v>12368</v>
      </c>
      <c r="F8929" s="130">
        <v>1728334</v>
      </c>
      <c r="G8929" s="130">
        <v>343334</v>
      </c>
      <c r="H8929" s="130" t="str">
        <f t="shared" si="278"/>
        <v>QS-200015</v>
      </c>
      <c r="I8929" s="130" t="str">
        <f t="shared" si="279"/>
        <v>A</v>
      </c>
    </row>
    <row r="8930" spans="1:9" x14ac:dyDescent="0.15">
      <c r="A8930" s="130">
        <v>8928</v>
      </c>
      <c r="B8930" s="130" t="s">
        <v>10729</v>
      </c>
      <c r="C8930" s="130" t="s">
        <v>2265</v>
      </c>
      <c r="D8930" s="130">
        <v>1</v>
      </c>
      <c r="E8930" s="130" t="s">
        <v>12361</v>
      </c>
      <c r="F8930" s="130">
        <v>19500</v>
      </c>
      <c r="G8930" s="130">
        <v>16800</v>
      </c>
      <c r="H8930" s="130" t="str">
        <f t="shared" si="278"/>
        <v>QS-200016</v>
      </c>
      <c r="I8930" s="130" t="str">
        <f t="shared" si="279"/>
        <v>A</v>
      </c>
    </row>
    <row r="8931" spans="1:9" x14ac:dyDescent="0.15">
      <c r="A8931" s="130">
        <v>8929</v>
      </c>
      <c r="B8931" s="130" t="s">
        <v>10730</v>
      </c>
      <c r="C8931" s="130" t="s">
        <v>20871</v>
      </c>
      <c r="D8931" s="130">
        <v>10</v>
      </c>
      <c r="E8931" s="130" t="s">
        <v>12355</v>
      </c>
      <c r="F8931" s="130">
        <v>894400</v>
      </c>
      <c r="G8931" s="130">
        <v>358981.4</v>
      </c>
      <c r="H8931" s="130" t="str">
        <f t="shared" si="278"/>
        <v>QS-200017</v>
      </c>
      <c r="I8931" s="130" t="str">
        <f t="shared" si="279"/>
        <v>A</v>
      </c>
    </row>
    <row r="8932" spans="1:9" x14ac:dyDescent="0.15">
      <c r="A8932" s="130">
        <v>8930</v>
      </c>
      <c r="B8932" s="130" t="s">
        <v>10731</v>
      </c>
      <c r="C8932" s="130" t="s">
        <v>20873</v>
      </c>
      <c r="D8932" s="130">
        <v>1</v>
      </c>
      <c r="E8932" s="130" t="s">
        <v>20874</v>
      </c>
      <c r="F8932" s="130">
        <v>36700</v>
      </c>
      <c r="G8932" s="130">
        <v>51080</v>
      </c>
      <c r="H8932" s="130" t="str">
        <f t="shared" si="278"/>
        <v>QS-200018</v>
      </c>
      <c r="I8932" s="130" t="str">
        <f t="shared" si="279"/>
        <v>A</v>
      </c>
    </row>
    <row r="8933" spans="1:9" x14ac:dyDescent="0.15">
      <c r="A8933" s="130">
        <v>8931</v>
      </c>
      <c r="B8933" s="130" t="s">
        <v>10732</v>
      </c>
      <c r="C8933" s="130" t="s">
        <v>20876</v>
      </c>
      <c r="D8933" s="130">
        <v>1</v>
      </c>
      <c r="E8933" s="130" t="s">
        <v>12391</v>
      </c>
      <c r="F8933" s="130">
        <v>78000000</v>
      </c>
      <c r="G8933" s="130">
        <v>77800000</v>
      </c>
      <c r="H8933" s="130" t="str">
        <f t="shared" si="278"/>
        <v>QS-200019</v>
      </c>
      <c r="I8933" s="130" t="str">
        <f t="shared" si="279"/>
        <v>A</v>
      </c>
    </row>
    <row r="8934" spans="1:9" x14ac:dyDescent="0.15">
      <c r="A8934" s="130">
        <v>8932</v>
      </c>
      <c r="B8934" s="130" t="s">
        <v>10733</v>
      </c>
      <c r="C8934" s="130" t="s">
        <v>20878</v>
      </c>
      <c r="D8934" s="130">
        <v>100</v>
      </c>
      <c r="E8934" s="130" t="s">
        <v>12368</v>
      </c>
      <c r="F8934" s="130">
        <v>1193400</v>
      </c>
      <c r="G8934" s="130">
        <v>461100</v>
      </c>
      <c r="H8934" s="130" t="str">
        <f t="shared" si="278"/>
        <v>QS-200020</v>
      </c>
      <c r="I8934" s="130" t="str">
        <f t="shared" si="279"/>
        <v>A</v>
      </c>
    </row>
    <row r="8935" spans="1:9" x14ac:dyDescent="0.15">
      <c r="A8935" s="130">
        <v>8933</v>
      </c>
      <c r="B8935" s="130" t="s">
        <v>10734</v>
      </c>
      <c r="C8935" s="130" t="s">
        <v>20880</v>
      </c>
      <c r="D8935" s="130">
        <v>10</v>
      </c>
      <c r="E8935" s="130" t="s">
        <v>12402</v>
      </c>
      <c r="F8935" s="130">
        <v>8368700</v>
      </c>
      <c r="G8935" s="130">
        <v>1394700</v>
      </c>
      <c r="H8935" s="130" t="str">
        <f t="shared" si="278"/>
        <v>QS-200021</v>
      </c>
      <c r="I8935" s="130" t="str">
        <f t="shared" si="279"/>
        <v>A</v>
      </c>
    </row>
    <row r="8936" spans="1:9" x14ac:dyDescent="0.15">
      <c r="A8936" s="130">
        <v>8934</v>
      </c>
      <c r="B8936" s="130" t="s">
        <v>10735</v>
      </c>
      <c r="C8936" s="130" t="s">
        <v>20882</v>
      </c>
      <c r="D8936" s="130">
        <v>6</v>
      </c>
      <c r="E8936" s="130" t="s">
        <v>20883</v>
      </c>
      <c r="F8936" s="130">
        <v>512400</v>
      </c>
      <c r="G8936" s="130">
        <v>20400</v>
      </c>
      <c r="H8936" s="130" t="str">
        <f t="shared" si="278"/>
        <v>QS-200022</v>
      </c>
      <c r="I8936" s="130" t="str">
        <f t="shared" si="279"/>
        <v>A</v>
      </c>
    </row>
    <row r="8937" spans="1:9" x14ac:dyDescent="0.15">
      <c r="A8937" s="130">
        <v>8935</v>
      </c>
      <c r="B8937" s="130" t="s">
        <v>10736</v>
      </c>
      <c r="C8937" s="130" t="s">
        <v>446</v>
      </c>
      <c r="D8937" s="130">
        <v>100</v>
      </c>
      <c r="E8937" s="130" t="s">
        <v>12471</v>
      </c>
      <c r="F8937" s="130">
        <v>4518500</v>
      </c>
      <c r="G8937" s="130">
        <v>2644500</v>
      </c>
      <c r="H8937" s="130" t="str">
        <f t="shared" si="278"/>
        <v>QS-200023</v>
      </c>
      <c r="I8937" s="130" t="str">
        <f t="shared" si="279"/>
        <v>A</v>
      </c>
    </row>
    <row r="8938" spans="1:9" x14ac:dyDescent="0.15">
      <c r="A8938" s="130">
        <v>8936</v>
      </c>
      <c r="B8938" s="130" t="s">
        <v>10737</v>
      </c>
      <c r="C8938" s="130" t="s">
        <v>20886</v>
      </c>
      <c r="D8938" s="130">
        <v>1</v>
      </c>
      <c r="E8938" s="130" t="s">
        <v>12688</v>
      </c>
      <c r="F8938" s="130">
        <v>40677</v>
      </c>
      <c r="G8938" s="130">
        <v>41442</v>
      </c>
      <c r="H8938" s="130" t="str">
        <f t="shared" si="278"/>
        <v>QS-200024</v>
      </c>
      <c r="I8938" s="130" t="str">
        <f t="shared" si="279"/>
        <v>A</v>
      </c>
    </row>
    <row r="8939" spans="1:9" x14ac:dyDescent="0.15">
      <c r="A8939" s="130">
        <v>8937</v>
      </c>
      <c r="B8939" s="130" t="s">
        <v>23284</v>
      </c>
      <c r="C8939" s="130" t="s">
        <v>18517</v>
      </c>
      <c r="D8939" s="130">
        <v>100</v>
      </c>
      <c r="E8939" s="130" t="s">
        <v>12372</v>
      </c>
      <c r="F8939" s="130">
        <v>412300</v>
      </c>
      <c r="G8939" s="130">
        <v>176000</v>
      </c>
      <c r="H8939" s="130" t="str">
        <f t="shared" si="278"/>
        <v>QS-200025</v>
      </c>
      <c r="I8939" s="130" t="str">
        <f t="shared" si="279"/>
        <v>A</v>
      </c>
    </row>
    <row r="8940" spans="1:9" x14ac:dyDescent="0.15">
      <c r="A8940" s="130">
        <v>8938</v>
      </c>
      <c r="B8940" s="130" t="s">
        <v>23282</v>
      </c>
      <c r="C8940" s="130" t="s">
        <v>24323</v>
      </c>
      <c r="D8940" s="130">
        <v>6</v>
      </c>
      <c r="E8940" s="130" t="s">
        <v>12893</v>
      </c>
      <c r="F8940" s="130">
        <v>776300</v>
      </c>
      <c r="G8940" s="130">
        <v>294300</v>
      </c>
      <c r="H8940" s="130" t="str">
        <f t="shared" si="278"/>
        <v>QS-200026</v>
      </c>
      <c r="I8940" s="130" t="str">
        <f t="shared" si="279"/>
        <v>A</v>
      </c>
    </row>
    <row r="8941" spans="1:9" x14ac:dyDescent="0.15">
      <c r="A8941" s="130">
        <v>8939</v>
      </c>
      <c r="B8941" s="130" t="s">
        <v>23280</v>
      </c>
      <c r="C8941" s="130" t="s">
        <v>16008</v>
      </c>
      <c r="D8941" s="130">
        <v>200</v>
      </c>
      <c r="E8941" s="130" t="s">
        <v>12355</v>
      </c>
      <c r="F8941" s="130">
        <v>51000</v>
      </c>
      <c r="G8941" s="130">
        <v>53730</v>
      </c>
      <c r="H8941" s="130" t="str">
        <f t="shared" si="278"/>
        <v>QS-200027</v>
      </c>
      <c r="I8941" s="130" t="str">
        <f t="shared" si="279"/>
        <v>A</v>
      </c>
    </row>
    <row r="8942" spans="1:9" x14ac:dyDescent="0.15">
      <c r="A8942" s="130">
        <v>8940</v>
      </c>
      <c r="B8942" s="130" t="s">
        <v>23278</v>
      </c>
      <c r="C8942" s="130" t="s">
        <v>24324</v>
      </c>
      <c r="D8942" s="130">
        <v>1</v>
      </c>
      <c r="E8942" s="130" t="s">
        <v>13157</v>
      </c>
      <c r="F8942" s="130">
        <v>1809600</v>
      </c>
      <c r="G8942" s="130">
        <v>2086000</v>
      </c>
      <c r="H8942" s="130" t="str">
        <f t="shared" si="278"/>
        <v>QS-200028</v>
      </c>
      <c r="I8942" s="130" t="str">
        <f t="shared" si="279"/>
        <v>A</v>
      </c>
    </row>
    <row r="8943" spans="1:9" x14ac:dyDescent="0.15">
      <c r="A8943" s="130">
        <v>8941</v>
      </c>
      <c r="B8943" s="130" t="s">
        <v>23276</v>
      </c>
      <c r="C8943" s="130" t="s">
        <v>24325</v>
      </c>
      <c r="D8943" s="130">
        <v>30</v>
      </c>
      <c r="E8943" s="130" t="s">
        <v>12676</v>
      </c>
      <c r="F8943" s="130">
        <v>1119000</v>
      </c>
      <c r="G8943" s="130">
        <v>680560</v>
      </c>
      <c r="H8943" s="130" t="str">
        <f t="shared" si="278"/>
        <v>QS-200029</v>
      </c>
      <c r="I8943" s="130" t="str">
        <f t="shared" si="279"/>
        <v>A</v>
      </c>
    </row>
    <row r="8944" spans="1:9" x14ac:dyDescent="0.15">
      <c r="A8944" s="130">
        <v>8942</v>
      </c>
      <c r="B8944" s="130" t="s">
        <v>23274</v>
      </c>
      <c r="C8944" s="130" t="s">
        <v>24326</v>
      </c>
      <c r="D8944" s="130">
        <v>180</v>
      </c>
      <c r="E8944" s="130" t="s">
        <v>12676</v>
      </c>
      <c r="F8944" s="130">
        <v>8502200</v>
      </c>
      <c r="G8944" s="130">
        <v>7140000</v>
      </c>
      <c r="H8944" s="130" t="str">
        <f t="shared" si="278"/>
        <v>QS-200030</v>
      </c>
      <c r="I8944" s="130" t="str">
        <f t="shared" si="279"/>
        <v>A</v>
      </c>
    </row>
    <row r="8945" spans="1:9" x14ac:dyDescent="0.15">
      <c r="A8945" s="130">
        <v>8943</v>
      </c>
      <c r="B8945" s="130" t="s">
        <v>23272</v>
      </c>
      <c r="C8945" s="130" t="s">
        <v>24327</v>
      </c>
      <c r="D8945" s="130">
        <v>500</v>
      </c>
      <c r="E8945" s="130" t="s">
        <v>12355</v>
      </c>
      <c r="F8945" s="130">
        <v>2847100</v>
      </c>
      <c r="G8945" s="130">
        <v>6208020</v>
      </c>
      <c r="H8945" s="130" t="str">
        <f t="shared" si="278"/>
        <v>QS-200031</v>
      </c>
      <c r="I8945" s="130" t="str">
        <f t="shared" si="279"/>
        <v>A</v>
      </c>
    </row>
    <row r="8946" spans="1:9" x14ac:dyDescent="0.15">
      <c r="A8946" s="130">
        <v>8944</v>
      </c>
      <c r="B8946" s="130" t="s">
        <v>23270</v>
      </c>
      <c r="C8946" s="130" t="s">
        <v>24328</v>
      </c>
      <c r="D8946" s="130">
        <v>6</v>
      </c>
      <c r="E8946" s="130" t="s">
        <v>12893</v>
      </c>
      <c r="F8946" s="130">
        <v>2686800</v>
      </c>
      <c r="G8946" s="130">
        <v>2340000</v>
      </c>
      <c r="H8946" s="130" t="str">
        <f t="shared" si="278"/>
        <v>QS-200032</v>
      </c>
      <c r="I8946" s="130" t="str">
        <f t="shared" si="279"/>
        <v>A</v>
      </c>
    </row>
    <row r="8947" spans="1:9" x14ac:dyDescent="0.15">
      <c r="A8947" s="130">
        <v>8945</v>
      </c>
      <c r="B8947" s="130" t="s">
        <v>23222</v>
      </c>
      <c r="C8947" s="130" t="s">
        <v>24329</v>
      </c>
      <c r="D8947" s="130">
        <v>250</v>
      </c>
      <c r="E8947" s="130" t="s">
        <v>12372</v>
      </c>
      <c r="F8947" s="130">
        <v>190000</v>
      </c>
      <c r="G8947" s="130">
        <v>185000</v>
      </c>
      <c r="H8947" s="130" t="str">
        <f t="shared" si="278"/>
        <v>QS-200033</v>
      </c>
      <c r="I8947" s="130" t="str">
        <f t="shared" si="279"/>
        <v>A</v>
      </c>
    </row>
    <row r="8948" spans="1:9" x14ac:dyDescent="0.15">
      <c r="A8948" s="130">
        <v>8946</v>
      </c>
      <c r="B8948" s="130" t="s">
        <v>23220</v>
      </c>
      <c r="C8948" s="130" t="s">
        <v>24330</v>
      </c>
      <c r="D8948" s="130">
        <v>1000</v>
      </c>
      <c r="E8948" s="130" t="s">
        <v>12368</v>
      </c>
      <c r="F8948" s="130">
        <v>1658000</v>
      </c>
      <c r="G8948" s="130">
        <v>1480000</v>
      </c>
      <c r="H8948" s="130" t="str">
        <f t="shared" si="278"/>
        <v>QS-200034</v>
      </c>
      <c r="I8948" s="130" t="str">
        <f t="shared" si="279"/>
        <v>A</v>
      </c>
    </row>
    <row r="8949" spans="1:9" x14ac:dyDescent="0.15">
      <c r="A8949" s="130">
        <v>8947</v>
      </c>
      <c r="B8949" s="130" t="s">
        <v>23218</v>
      </c>
      <c r="C8949" s="130" t="s">
        <v>24331</v>
      </c>
      <c r="D8949" s="130">
        <v>1</v>
      </c>
      <c r="E8949" s="130" t="s">
        <v>12610</v>
      </c>
      <c r="F8949" s="130">
        <v>11400</v>
      </c>
      <c r="G8949" s="130">
        <v>11900</v>
      </c>
      <c r="H8949" s="130" t="str">
        <f t="shared" si="278"/>
        <v>QS-200035</v>
      </c>
      <c r="I8949" s="130" t="str">
        <f t="shared" si="279"/>
        <v>A</v>
      </c>
    </row>
    <row r="8950" spans="1:9" x14ac:dyDescent="0.15">
      <c r="A8950" s="130">
        <v>8948</v>
      </c>
      <c r="B8950" s="130" t="s">
        <v>23214</v>
      </c>
      <c r="C8950" s="130" t="s">
        <v>13490</v>
      </c>
      <c r="D8950" s="130">
        <v>10000</v>
      </c>
      <c r="E8950" s="130" t="s">
        <v>12368</v>
      </c>
      <c r="F8950" s="130">
        <v>309450</v>
      </c>
      <c r="G8950" s="130">
        <v>313600</v>
      </c>
      <c r="H8950" s="130" t="str">
        <f t="shared" si="278"/>
        <v>QS-200036</v>
      </c>
      <c r="I8950" s="130" t="str">
        <f t="shared" si="279"/>
        <v>A</v>
      </c>
    </row>
    <row r="8951" spans="1:9" x14ac:dyDescent="0.15">
      <c r="A8951" s="130">
        <v>8949</v>
      </c>
      <c r="B8951" s="130" t="s">
        <v>23212</v>
      </c>
      <c r="C8951" s="130" t="s">
        <v>24332</v>
      </c>
      <c r="D8951" s="130">
        <v>180</v>
      </c>
      <c r="E8951" s="130" t="s">
        <v>12676</v>
      </c>
      <c r="F8951" s="130">
        <v>12281000</v>
      </c>
      <c r="G8951" s="130">
        <v>11628000</v>
      </c>
      <c r="H8951" s="130" t="str">
        <f t="shared" si="278"/>
        <v>QS-200037</v>
      </c>
      <c r="I8951" s="130" t="str">
        <f t="shared" si="279"/>
        <v>A</v>
      </c>
    </row>
    <row r="8952" spans="1:9" x14ac:dyDescent="0.15">
      <c r="A8952" s="130">
        <v>8950</v>
      </c>
      <c r="B8952" s="130" t="s">
        <v>23210</v>
      </c>
      <c r="C8952" s="130" t="s">
        <v>24333</v>
      </c>
      <c r="D8952" s="130">
        <v>1</v>
      </c>
      <c r="E8952" s="130" t="s">
        <v>12467</v>
      </c>
      <c r="F8952" s="130">
        <v>30927090</v>
      </c>
      <c r="G8952" s="130">
        <v>34840678</v>
      </c>
      <c r="H8952" s="130" t="str">
        <f t="shared" si="278"/>
        <v>QS-200038</v>
      </c>
      <c r="I8952" s="130" t="str">
        <f t="shared" si="279"/>
        <v>A</v>
      </c>
    </row>
    <row r="8953" spans="1:9" x14ac:dyDescent="0.15">
      <c r="A8953" s="130">
        <v>8951</v>
      </c>
      <c r="B8953" s="130" t="s">
        <v>23180</v>
      </c>
      <c r="C8953" s="130" t="s">
        <v>15175</v>
      </c>
      <c r="D8953" s="130">
        <v>100</v>
      </c>
      <c r="E8953" s="130" t="s">
        <v>12361</v>
      </c>
      <c r="F8953" s="130">
        <v>387800</v>
      </c>
      <c r="G8953" s="130">
        <v>190000</v>
      </c>
      <c r="H8953" s="130" t="str">
        <f t="shared" si="278"/>
        <v>QS-200039</v>
      </c>
      <c r="I8953" s="130" t="str">
        <f t="shared" si="279"/>
        <v>A</v>
      </c>
    </row>
    <row r="8954" spans="1:9" x14ac:dyDescent="0.15">
      <c r="A8954" s="130">
        <v>8952</v>
      </c>
      <c r="B8954" s="130" t="s">
        <v>23178</v>
      </c>
      <c r="C8954" s="130" t="s">
        <v>24334</v>
      </c>
      <c r="D8954" s="130">
        <v>1</v>
      </c>
      <c r="E8954" s="130" t="s">
        <v>12361</v>
      </c>
      <c r="F8954" s="130">
        <v>25416</v>
      </c>
      <c r="G8954" s="130">
        <v>16750</v>
      </c>
      <c r="H8954" s="130" t="str">
        <f t="shared" si="278"/>
        <v>QS-200040</v>
      </c>
      <c r="I8954" s="130" t="str">
        <f t="shared" si="279"/>
        <v>A</v>
      </c>
    </row>
    <row r="8955" spans="1:9" x14ac:dyDescent="0.15">
      <c r="A8955" s="130">
        <v>8953</v>
      </c>
      <c r="B8955" s="130" t="s">
        <v>23176</v>
      </c>
      <c r="C8955" s="130" t="s">
        <v>24335</v>
      </c>
      <c r="D8955" s="130">
        <v>4</v>
      </c>
      <c r="E8955" s="130" t="s">
        <v>24336</v>
      </c>
      <c r="F8955" s="130">
        <v>334571.8</v>
      </c>
      <c r="G8955" s="130">
        <v>309673.40000000002</v>
      </c>
      <c r="H8955" s="130" t="str">
        <f t="shared" si="278"/>
        <v>QS-200041</v>
      </c>
      <c r="I8955" s="130" t="str">
        <f t="shared" si="279"/>
        <v>A</v>
      </c>
    </row>
    <row r="8956" spans="1:9" x14ac:dyDescent="0.15">
      <c r="A8956" s="130">
        <v>8954</v>
      </c>
      <c r="B8956" s="130" t="s">
        <v>23174</v>
      </c>
      <c r="C8956" s="130" t="s">
        <v>24337</v>
      </c>
      <c r="D8956" s="130">
        <v>1</v>
      </c>
      <c r="E8956" s="130" t="s">
        <v>12402</v>
      </c>
      <c r="F8956" s="130">
        <v>192121</v>
      </c>
      <c r="G8956" s="130">
        <v>112912</v>
      </c>
      <c r="H8956" s="130" t="str">
        <f t="shared" si="278"/>
        <v>QS-200042</v>
      </c>
      <c r="I8956" s="130" t="str">
        <f t="shared" si="279"/>
        <v>A</v>
      </c>
    </row>
    <row r="8957" spans="1:9" x14ac:dyDescent="0.15">
      <c r="A8957" s="130">
        <v>8955</v>
      </c>
      <c r="B8957" s="130" t="s">
        <v>23172</v>
      </c>
      <c r="C8957" s="130" t="s">
        <v>16206</v>
      </c>
      <c r="D8957" s="130">
        <v>1000</v>
      </c>
      <c r="E8957" s="130" t="s">
        <v>12368</v>
      </c>
      <c r="F8957" s="130">
        <v>90440000</v>
      </c>
      <c r="G8957" s="130">
        <v>110580280</v>
      </c>
      <c r="H8957" s="130" t="str">
        <f t="shared" si="278"/>
        <v>QS-200043</v>
      </c>
      <c r="I8957" s="130" t="str">
        <f t="shared" si="279"/>
        <v>A</v>
      </c>
    </row>
    <row r="8958" spans="1:9" x14ac:dyDescent="0.15">
      <c r="A8958" s="130">
        <v>8956</v>
      </c>
      <c r="B8958" s="130" t="s">
        <v>23170</v>
      </c>
      <c r="C8958" s="130" t="s">
        <v>16281</v>
      </c>
      <c r="D8958" s="130">
        <v>100</v>
      </c>
      <c r="E8958" s="130" t="s">
        <v>12372</v>
      </c>
      <c r="F8958" s="130">
        <v>3707120</v>
      </c>
      <c r="G8958" s="130">
        <v>2008317</v>
      </c>
      <c r="H8958" s="130" t="str">
        <f t="shared" si="278"/>
        <v>QS-200044</v>
      </c>
      <c r="I8958" s="130" t="str">
        <f t="shared" si="279"/>
        <v>A</v>
      </c>
    </row>
    <row r="8959" spans="1:9" x14ac:dyDescent="0.15">
      <c r="A8959" s="130">
        <v>8957</v>
      </c>
      <c r="B8959" s="130" t="s">
        <v>23168</v>
      </c>
      <c r="C8959" s="130" t="s">
        <v>24338</v>
      </c>
      <c r="D8959" s="130">
        <v>7.2</v>
      </c>
      <c r="E8959" s="130" t="s">
        <v>12355</v>
      </c>
      <c r="F8959" s="130">
        <v>1343405</v>
      </c>
      <c r="G8959" s="130">
        <v>1549440</v>
      </c>
      <c r="H8959" s="130" t="str">
        <f t="shared" si="278"/>
        <v>QS-200045</v>
      </c>
      <c r="I8959" s="130" t="str">
        <f t="shared" si="279"/>
        <v>A</v>
      </c>
    </row>
    <row r="8960" spans="1:9" x14ac:dyDescent="0.15">
      <c r="A8960" s="130">
        <v>8958</v>
      </c>
      <c r="B8960" s="130" t="s">
        <v>23140</v>
      </c>
      <c r="C8960" s="130" t="s">
        <v>24339</v>
      </c>
      <c r="D8960" s="130">
        <v>50</v>
      </c>
      <c r="E8960" s="130" t="s">
        <v>12446</v>
      </c>
      <c r="F8960" s="130">
        <v>2992500</v>
      </c>
      <c r="G8960" s="130">
        <v>748000</v>
      </c>
      <c r="H8960" s="130" t="str">
        <f t="shared" si="278"/>
        <v>QS-200046</v>
      </c>
      <c r="I8960" s="130" t="str">
        <f t="shared" si="279"/>
        <v>A</v>
      </c>
    </row>
    <row r="8961" spans="1:9" x14ac:dyDescent="0.15">
      <c r="A8961" s="130">
        <v>8959</v>
      </c>
      <c r="B8961" s="130" t="s">
        <v>23138</v>
      </c>
      <c r="C8961" s="130" t="s">
        <v>24340</v>
      </c>
      <c r="D8961" s="130">
        <v>1</v>
      </c>
      <c r="E8961" s="130" t="s">
        <v>12676</v>
      </c>
      <c r="F8961" s="130">
        <v>85440</v>
      </c>
      <c r="G8961" s="130">
        <v>55640</v>
      </c>
      <c r="H8961" s="130" t="str">
        <f t="shared" si="278"/>
        <v>QS-200047</v>
      </c>
      <c r="I8961" s="130" t="str">
        <f t="shared" si="279"/>
        <v>A</v>
      </c>
    </row>
    <row r="8962" spans="1:9" x14ac:dyDescent="0.15">
      <c r="A8962" s="130">
        <v>8960</v>
      </c>
      <c r="B8962" s="130" t="s">
        <v>23136</v>
      </c>
      <c r="C8962" s="130" t="s">
        <v>24341</v>
      </c>
      <c r="D8962" s="130">
        <v>1000</v>
      </c>
      <c r="E8962" s="130" t="s">
        <v>12368</v>
      </c>
      <c r="F8962" s="130">
        <v>1622640</v>
      </c>
      <c r="G8962" s="130">
        <v>309640</v>
      </c>
      <c r="H8962" s="130" t="str">
        <f t="shared" si="278"/>
        <v>QS-200048</v>
      </c>
      <c r="I8962" s="130" t="str">
        <f t="shared" si="279"/>
        <v>A</v>
      </c>
    </row>
    <row r="8963" spans="1:9" x14ac:dyDescent="0.15">
      <c r="A8963" s="130">
        <v>8961</v>
      </c>
      <c r="B8963" s="130" t="s">
        <v>23134</v>
      </c>
      <c r="C8963" s="130" t="s">
        <v>24342</v>
      </c>
      <c r="D8963" s="130">
        <v>1</v>
      </c>
      <c r="E8963" s="130" t="s">
        <v>12372</v>
      </c>
      <c r="F8963" s="130">
        <v>28110</v>
      </c>
      <c r="G8963" s="130">
        <v>42280</v>
      </c>
      <c r="H8963" s="130" t="str">
        <f t="shared" si="278"/>
        <v>QS-200049</v>
      </c>
      <c r="I8963" s="130" t="str">
        <f t="shared" si="279"/>
        <v>A</v>
      </c>
    </row>
    <row r="8964" spans="1:9" x14ac:dyDescent="0.15">
      <c r="A8964" s="130">
        <v>8962</v>
      </c>
      <c r="B8964" s="130" t="s">
        <v>23132</v>
      </c>
      <c r="C8964" s="130" t="s">
        <v>24343</v>
      </c>
      <c r="D8964" s="130">
        <v>6</v>
      </c>
      <c r="E8964" s="130" t="s">
        <v>12893</v>
      </c>
      <c r="F8964" s="130">
        <v>395900</v>
      </c>
      <c r="G8964" s="130">
        <v>280640</v>
      </c>
      <c r="H8964" s="130" t="str">
        <f t="shared" ref="H8964:H9027" si="280">LEFT(B8964,FIND("-",B8964)+6)</f>
        <v>QS-200050</v>
      </c>
      <c r="I8964" s="130" t="str">
        <f t="shared" ref="I8964:I9027" si="281">RIGHT(B8964,LEN(B8964)-FIND("-",B8964)-7)</f>
        <v>A</v>
      </c>
    </row>
    <row r="8965" spans="1:9" x14ac:dyDescent="0.15">
      <c r="A8965" s="130">
        <v>8963</v>
      </c>
      <c r="B8965" s="130" t="s">
        <v>23130</v>
      </c>
      <c r="C8965" s="130" t="s">
        <v>24344</v>
      </c>
      <c r="D8965" s="130">
        <v>6</v>
      </c>
      <c r="E8965" s="130" t="s">
        <v>12893</v>
      </c>
      <c r="F8965" s="130">
        <v>616160</v>
      </c>
      <c r="G8965" s="130">
        <v>236160</v>
      </c>
      <c r="H8965" s="130" t="str">
        <f t="shared" si="280"/>
        <v>QS-200051</v>
      </c>
      <c r="I8965" s="130" t="str">
        <f t="shared" si="281"/>
        <v>A</v>
      </c>
    </row>
    <row r="8966" spans="1:9" x14ac:dyDescent="0.15">
      <c r="A8966" s="130">
        <v>8964</v>
      </c>
      <c r="B8966" s="130" t="s">
        <v>23092</v>
      </c>
      <c r="C8966" s="130" t="s">
        <v>24345</v>
      </c>
      <c r="D8966" s="130">
        <v>5000</v>
      </c>
      <c r="E8966" s="130" t="s">
        <v>12361</v>
      </c>
      <c r="F8966" s="130">
        <v>1999500</v>
      </c>
      <c r="G8966" s="130">
        <v>2297500</v>
      </c>
      <c r="H8966" s="130" t="str">
        <f t="shared" si="280"/>
        <v>QS-200052</v>
      </c>
      <c r="I8966" s="130" t="str">
        <f t="shared" si="281"/>
        <v>A</v>
      </c>
    </row>
    <row r="8967" spans="1:9" x14ac:dyDescent="0.15">
      <c r="A8967" s="130">
        <v>8965</v>
      </c>
      <c r="B8967" s="130" t="s">
        <v>23090</v>
      </c>
      <c r="C8967" s="130" t="s">
        <v>24346</v>
      </c>
      <c r="D8967" s="130">
        <v>100</v>
      </c>
      <c r="E8967" s="130" t="s">
        <v>13483</v>
      </c>
      <c r="F8967" s="130">
        <v>733300</v>
      </c>
      <c r="G8967" s="130">
        <v>34300</v>
      </c>
      <c r="H8967" s="130" t="str">
        <f t="shared" si="280"/>
        <v>QS-200053</v>
      </c>
      <c r="I8967" s="130" t="str">
        <f t="shared" si="281"/>
        <v>A</v>
      </c>
    </row>
    <row r="8968" spans="1:9" x14ac:dyDescent="0.15">
      <c r="A8968" s="130">
        <v>8966</v>
      </c>
      <c r="B8968" s="130" t="s">
        <v>23088</v>
      </c>
      <c r="C8968" s="130" t="s">
        <v>24347</v>
      </c>
      <c r="D8968" s="130">
        <v>3</v>
      </c>
      <c r="E8968" s="130" t="s">
        <v>12893</v>
      </c>
      <c r="F8968" s="130">
        <v>142000</v>
      </c>
      <c r="G8968" s="130">
        <v>6300</v>
      </c>
      <c r="H8968" s="130" t="str">
        <f t="shared" si="280"/>
        <v>QS-200054</v>
      </c>
      <c r="I8968" s="130" t="str">
        <f t="shared" si="281"/>
        <v>A</v>
      </c>
    </row>
    <row r="8969" spans="1:9" x14ac:dyDescent="0.15">
      <c r="A8969" s="130">
        <v>8967</v>
      </c>
      <c r="B8969" s="130" t="s">
        <v>23086</v>
      </c>
      <c r="C8969" s="130" t="s">
        <v>24348</v>
      </c>
      <c r="D8969" s="130">
        <v>60</v>
      </c>
      <c r="E8969" s="130" t="s">
        <v>12355</v>
      </c>
      <c r="F8969" s="130">
        <v>6520260</v>
      </c>
      <c r="G8969" s="130">
        <v>13672995</v>
      </c>
      <c r="H8969" s="130" t="str">
        <f t="shared" si="280"/>
        <v>QS-200055</v>
      </c>
      <c r="I8969" s="130" t="str">
        <f t="shared" si="281"/>
        <v>A</v>
      </c>
    </row>
    <row r="8970" spans="1:9" x14ac:dyDescent="0.15">
      <c r="A8970" s="130">
        <v>8968</v>
      </c>
      <c r="B8970" s="130" t="s">
        <v>23084</v>
      </c>
      <c r="C8970" s="130" t="s">
        <v>24349</v>
      </c>
      <c r="D8970" s="130">
        <v>30</v>
      </c>
      <c r="E8970" s="130" t="s">
        <v>12676</v>
      </c>
      <c r="F8970" s="130">
        <v>49100</v>
      </c>
      <c r="G8970" s="130">
        <v>63000</v>
      </c>
      <c r="H8970" s="130" t="str">
        <f t="shared" si="280"/>
        <v>QS-200056</v>
      </c>
      <c r="I8970" s="130" t="str">
        <f t="shared" si="281"/>
        <v>A</v>
      </c>
    </row>
    <row r="8971" spans="1:9" x14ac:dyDescent="0.15">
      <c r="A8971" s="130">
        <v>8969</v>
      </c>
      <c r="B8971" s="130" t="s">
        <v>23082</v>
      </c>
      <c r="C8971" s="130" t="s">
        <v>24350</v>
      </c>
      <c r="D8971" s="130">
        <v>90</v>
      </c>
      <c r="E8971" s="130" t="s">
        <v>12676</v>
      </c>
      <c r="F8971" s="130">
        <v>1349730</v>
      </c>
      <c r="G8971" s="130">
        <v>962050</v>
      </c>
      <c r="H8971" s="130" t="str">
        <f t="shared" si="280"/>
        <v>QS-200057</v>
      </c>
      <c r="I8971" s="130" t="str">
        <f t="shared" si="281"/>
        <v>A</v>
      </c>
    </row>
    <row r="8972" spans="1:9" x14ac:dyDescent="0.15">
      <c r="A8972" s="130">
        <v>8970</v>
      </c>
      <c r="B8972" s="130" t="s">
        <v>23013</v>
      </c>
      <c r="C8972" s="130" t="s">
        <v>2196</v>
      </c>
      <c r="D8972" s="130">
        <v>10</v>
      </c>
      <c r="E8972" s="130" t="s">
        <v>12361</v>
      </c>
      <c r="F8972" s="130">
        <v>3435700</v>
      </c>
      <c r="G8972" s="130">
        <v>2265700</v>
      </c>
      <c r="H8972" s="130" t="str">
        <f t="shared" si="280"/>
        <v>QS-200058</v>
      </c>
      <c r="I8972" s="130" t="str">
        <f t="shared" si="281"/>
        <v>A</v>
      </c>
    </row>
    <row r="8973" spans="1:9" x14ac:dyDescent="0.15">
      <c r="A8973" s="130">
        <v>8971</v>
      </c>
      <c r="B8973" s="130" t="s">
        <v>23011</v>
      </c>
      <c r="C8973" s="130" t="s">
        <v>24351</v>
      </c>
      <c r="D8973" s="130">
        <v>1000</v>
      </c>
      <c r="E8973" s="130" t="s">
        <v>12370</v>
      </c>
      <c r="F8973" s="130">
        <v>3465065</v>
      </c>
      <c r="G8973" s="130">
        <v>6710000</v>
      </c>
      <c r="H8973" s="130" t="str">
        <f t="shared" si="280"/>
        <v>QS-200059</v>
      </c>
      <c r="I8973" s="130" t="str">
        <f t="shared" si="281"/>
        <v>A</v>
      </c>
    </row>
    <row r="8974" spans="1:9" x14ac:dyDescent="0.15">
      <c r="A8974" s="130">
        <v>8972</v>
      </c>
      <c r="B8974" s="130" t="s">
        <v>23009</v>
      </c>
      <c r="C8974" s="130" t="s">
        <v>24352</v>
      </c>
      <c r="D8974" s="130">
        <v>12</v>
      </c>
      <c r="E8974" s="130" t="s">
        <v>12893</v>
      </c>
      <c r="F8974" s="130">
        <v>7623000</v>
      </c>
      <c r="G8974" s="130">
        <v>6384000</v>
      </c>
      <c r="H8974" s="130" t="str">
        <f t="shared" si="280"/>
        <v>QS-200060</v>
      </c>
      <c r="I8974" s="130" t="str">
        <f t="shared" si="281"/>
        <v>A</v>
      </c>
    </row>
    <row r="8975" spans="1:9" x14ac:dyDescent="0.15">
      <c r="A8975" s="130">
        <v>8973</v>
      </c>
      <c r="B8975" s="130" t="s">
        <v>23007</v>
      </c>
      <c r="C8975" s="130" t="s">
        <v>24353</v>
      </c>
      <c r="D8975" s="130">
        <v>1000</v>
      </c>
      <c r="E8975" s="130" t="s">
        <v>24354</v>
      </c>
      <c r="F8975" s="130">
        <v>6364000</v>
      </c>
      <c r="G8975" s="130">
        <v>5400000</v>
      </c>
      <c r="H8975" s="130" t="str">
        <f t="shared" si="280"/>
        <v>QS-200061</v>
      </c>
      <c r="I8975" s="130" t="str">
        <f t="shared" si="281"/>
        <v>A</v>
      </c>
    </row>
    <row r="8976" spans="1:9" x14ac:dyDescent="0.15">
      <c r="A8976" s="130">
        <v>8974</v>
      </c>
      <c r="B8976" s="130" t="s">
        <v>22991</v>
      </c>
      <c r="C8976" s="130" t="s">
        <v>24355</v>
      </c>
      <c r="D8976" s="130">
        <v>1</v>
      </c>
      <c r="E8976" s="130" t="s">
        <v>12446</v>
      </c>
      <c r="F8976" s="130">
        <v>1192000</v>
      </c>
      <c r="G8976" s="130">
        <v>1077000</v>
      </c>
      <c r="H8976" s="130" t="str">
        <f t="shared" si="280"/>
        <v>QS-200062</v>
      </c>
      <c r="I8976" s="130" t="str">
        <f t="shared" si="281"/>
        <v>A</v>
      </c>
    </row>
    <row r="8977" spans="1:9" x14ac:dyDescent="0.15">
      <c r="A8977" s="130">
        <v>8975</v>
      </c>
      <c r="B8977" s="130" t="s">
        <v>22989</v>
      </c>
      <c r="C8977" s="130" t="s">
        <v>20489</v>
      </c>
      <c r="D8977" s="130">
        <v>100</v>
      </c>
      <c r="E8977" s="130" t="s">
        <v>12368</v>
      </c>
      <c r="F8977" s="130">
        <v>2359000</v>
      </c>
      <c r="G8977" s="130">
        <v>210350</v>
      </c>
      <c r="H8977" s="130" t="str">
        <f t="shared" si="280"/>
        <v>QS-200063</v>
      </c>
      <c r="I8977" s="130" t="str">
        <f t="shared" si="281"/>
        <v>A</v>
      </c>
    </row>
    <row r="8978" spans="1:9" x14ac:dyDescent="0.15">
      <c r="A8978" s="130">
        <v>8976</v>
      </c>
      <c r="B8978" s="130" t="s">
        <v>22987</v>
      </c>
      <c r="C8978" s="130" t="s">
        <v>24356</v>
      </c>
      <c r="D8978" s="130">
        <v>1</v>
      </c>
      <c r="E8978" s="130" t="s">
        <v>12531</v>
      </c>
      <c r="F8978" s="130">
        <v>703635</v>
      </c>
      <c r="G8978" s="130">
        <v>340010</v>
      </c>
      <c r="H8978" s="130" t="str">
        <f t="shared" si="280"/>
        <v>QS-200064</v>
      </c>
      <c r="I8978" s="130" t="str">
        <f t="shared" si="281"/>
        <v>A</v>
      </c>
    </row>
    <row r="8979" spans="1:9" x14ac:dyDescent="0.15">
      <c r="A8979" s="130">
        <v>8977</v>
      </c>
      <c r="B8979" s="130" t="s">
        <v>24357</v>
      </c>
      <c r="C8979" s="130" t="s">
        <v>24358</v>
      </c>
      <c r="D8979" s="130">
        <v>1</v>
      </c>
      <c r="E8979" s="130" t="s">
        <v>12372</v>
      </c>
      <c r="F8979" s="130">
        <v>17100</v>
      </c>
      <c r="G8979" s="130">
        <v>14720</v>
      </c>
      <c r="H8979" s="130" t="str">
        <f t="shared" si="280"/>
        <v>QS-210001</v>
      </c>
      <c r="I8979" s="130" t="str">
        <f t="shared" si="281"/>
        <v>A</v>
      </c>
    </row>
    <row r="8980" spans="1:9" x14ac:dyDescent="0.15">
      <c r="A8980" s="130">
        <v>8978</v>
      </c>
      <c r="B8980" s="130" t="s">
        <v>22917</v>
      </c>
      <c r="C8980" s="130" t="s">
        <v>16168</v>
      </c>
      <c r="D8980" s="130">
        <v>1</v>
      </c>
      <c r="E8980" s="130" t="s">
        <v>12402</v>
      </c>
      <c r="F8980" s="130">
        <v>524480</v>
      </c>
      <c r="G8980" s="130">
        <v>195800</v>
      </c>
      <c r="H8980" s="130" t="str">
        <f t="shared" si="280"/>
        <v>QS-210002</v>
      </c>
      <c r="I8980" s="130" t="str">
        <f t="shared" si="281"/>
        <v>A</v>
      </c>
    </row>
    <row r="8981" spans="1:9" x14ac:dyDescent="0.15">
      <c r="A8981" s="130">
        <v>8979</v>
      </c>
      <c r="B8981" s="130" t="s">
        <v>22915</v>
      </c>
      <c r="C8981" s="130" t="s">
        <v>15435</v>
      </c>
      <c r="D8981" s="130">
        <v>10</v>
      </c>
      <c r="E8981" s="130" t="s">
        <v>12372</v>
      </c>
      <c r="F8981" s="130">
        <v>1226300</v>
      </c>
      <c r="G8981" s="130">
        <v>3562790</v>
      </c>
      <c r="H8981" s="130" t="str">
        <f t="shared" si="280"/>
        <v>QS-210003</v>
      </c>
      <c r="I8981" s="130" t="str">
        <f t="shared" si="281"/>
        <v>A</v>
      </c>
    </row>
    <row r="8982" spans="1:9" x14ac:dyDescent="0.15">
      <c r="A8982" s="130">
        <v>8980</v>
      </c>
      <c r="B8982" s="130" t="s">
        <v>22913</v>
      </c>
      <c r="C8982" s="130" t="s">
        <v>24359</v>
      </c>
      <c r="D8982" s="130">
        <v>1</v>
      </c>
      <c r="E8982" s="130" t="s">
        <v>12446</v>
      </c>
      <c r="F8982" s="130">
        <v>114820</v>
      </c>
      <c r="G8982" s="130">
        <v>97147</v>
      </c>
      <c r="H8982" s="130" t="str">
        <f t="shared" si="280"/>
        <v>QS-210004</v>
      </c>
      <c r="I8982" s="130" t="str">
        <f t="shared" si="281"/>
        <v>A</v>
      </c>
    </row>
    <row r="8983" spans="1:9" x14ac:dyDescent="0.15">
      <c r="A8983" s="130">
        <v>8981</v>
      </c>
      <c r="B8983" s="130" t="s">
        <v>22883</v>
      </c>
      <c r="C8983" s="130" t="s">
        <v>24360</v>
      </c>
      <c r="D8983" s="130">
        <v>6</v>
      </c>
      <c r="E8983" s="130" t="s">
        <v>12893</v>
      </c>
      <c r="F8983" s="130">
        <v>1972000</v>
      </c>
      <c r="G8983" s="130">
        <v>1430400</v>
      </c>
      <c r="H8983" s="130" t="str">
        <f t="shared" si="280"/>
        <v>QS-210005</v>
      </c>
      <c r="I8983" s="130" t="str">
        <f t="shared" si="281"/>
        <v>A</v>
      </c>
    </row>
    <row r="8984" spans="1:9" x14ac:dyDescent="0.15">
      <c r="A8984" s="130">
        <v>8982</v>
      </c>
      <c r="B8984" s="130" t="s">
        <v>22881</v>
      </c>
      <c r="C8984" s="130" t="s">
        <v>24361</v>
      </c>
      <c r="D8984" s="130">
        <v>1</v>
      </c>
      <c r="E8984" s="130" t="s">
        <v>12893</v>
      </c>
      <c r="F8984" s="130">
        <v>575000</v>
      </c>
      <c r="G8984" s="130">
        <v>420000</v>
      </c>
      <c r="H8984" s="130" t="str">
        <f t="shared" si="280"/>
        <v>QS-210006</v>
      </c>
      <c r="I8984" s="130" t="str">
        <f t="shared" si="281"/>
        <v>A</v>
      </c>
    </row>
    <row r="8985" spans="1:9" x14ac:dyDescent="0.15">
      <c r="A8985" s="130">
        <v>8983</v>
      </c>
      <c r="B8985" s="130" t="s">
        <v>22879</v>
      </c>
      <c r="C8985" s="130" t="s">
        <v>24362</v>
      </c>
      <c r="D8985" s="130">
        <v>1</v>
      </c>
      <c r="E8985" s="130" t="s">
        <v>12355</v>
      </c>
      <c r="F8985" s="130">
        <v>421000</v>
      </c>
      <c r="G8985" s="130">
        <v>433000</v>
      </c>
      <c r="H8985" s="130" t="str">
        <f t="shared" si="280"/>
        <v>QS-210007</v>
      </c>
      <c r="I8985" s="130" t="str">
        <f t="shared" si="281"/>
        <v>A</v>
      </c>
    </row>
    <row r="8986" spans="1:9" x14ac:dyDescent="0.15">
      <c r="A8986" s="130">
        <v>8984</v>
      </c>
      <c r="B8986" s="130" t="s">
        <v>22877</v>
      </c>
      <c r="C8986" s="130" t="s">
        <v>2429</v>
      </c>
      <c r="D8986" s="130">
        <v>1</v>
      </c>
      <c r="E8986" s="130" t="s">
        <v>12361</v>
      </c>
      <c r="F8986" s="130">
        <v>17000</v>
      </c>
      <c r="G8986" s="130">
        <v>14300</v>
      </c>
      <c r="H8986" s="130" t="str">
        <f t="shared" si="280"/>
        <v>QS-210008</v>
      </c>
      <c r="I8986" s="130" t="str">
        <f t="shared" si="281"/>
        <v>A</v>
      </c>
    </row>
    <row r="8987" spans="1:9" x14ac:dyDescent="0.15">
      <c r="A8987" s="130">
        <v>8985</v>
      </c>
      <c r="B8987" s="130" t="s">
        <v>22875</v>
      </c>
      <c r="C8987" s="130" t="s">
        <v>20764</v>
      </c>
      <c r="D8987" s="130">
        <v>100</v>
      </c>
      <c r="E8987" s="130" t="s">
        <v>12370</v>
      </c>
      <c r="F8987" s="130">
        <v>15234376</v>
      </c>
      <c r="G8987" s="130">
        <v>18612140</v>
      </c>
      <c r="H8987" s="130" t="str">
        <f t="shared" si="280"/>
        <v>QS-210009</v>
      </c>
      <c r="I8987" s="130" t="str">
        <f t="shared" si="281"/>
        <v>A</v>
      </c>
    </row>
    <row r="8988" spans="1:9" x14ac:dyDescent="0.15">
      <c r="A8988" s="130">
        <v>8986</v>
      </c>
      <c r="B8988" s="130" t="s">
        <v>22803</v>
      </c>
      <c r="C8988" s="130" t="s">
        <v>24363</v>
      </c>
      <c r="D8988" s="130">
        <v>1</v>
      </c>
      <c r="E8988" s="130" t="s">
        <v>12893</v>
      </c>
      <c r="F8988" s="130">
        <v>1151160</v>
      </c>
      <c r="G8988" s="130">
        <v>1150160</v>
      </c>
      <c r="H8988" s="130" t="str">
        <f t="shared" si="280"/>
        <v>QS-210010</v>
      </c>
      <c r="I8988" s="130" t="str">
        <f t="shared" si="281"/>
        <v>A</v>
      </c>
    </row>
    <row r="8989" spans="1:9" x14ac:dyDescent="0.15">
      <c r="A8989" s="130">
        <v>8987</v>
      </c>
      <c r="B8989" s="130" t="s">
        <v>22801</v>
      </c>
      <c r="C8989" s="130" t="s">
        <v>24364</v>
      </c>
      <c r="D8989" s="130">
        <v>1</v>
      </c>
      <c r="E8989" s="130" t="s">
        <v>12676</v>
      </c>
      <c r="F8989" s="130">
        <v>62440</v>
      </c>
      <c r="G8989" s="130">
        <v>91800</v>
      </c>
      <c r="H8989" s="130" t="str">
        <f t="shared" si="280"/>
        <v>QS-210011</v>
      </c>
      <c r="I8989" s="130" t="str">
        <f t="shared" si="281"/>
        <v>A</v>
      </c>
    </row>
    <row r="8990" spans="1:9" x14ac:dyDescent="0.15">
      <c r="A8990" s="130">
        <v>8988</v>
      </c>
      <c r="B8990" s="130" t="s">
        <v>22799</v>
      </c>
      <c r="C8990" s="130" t="s">
        <v>20313</v>
      </c>
      <c r="D8990" s="130">
        <v>1</v>
      </c>
      <c r="E8990" s="130" t="s">
        <v>12402</v>
      </c>
      <c r="F8990" s="130">
        <v>112312214</v>
      </c>
      <c r="G8990" s="130">
        <v>113879934</v>
      </c>
      <c r="H8990" s="130" t="str">
        <f t="shared" si="280"/>
        <v>QS-210012</v>
      </c>
      <c r="I8990" s="130" t="str">
        <f t="shared" si="281"/>
        <v>A</v>
      </c>
    </row>
    <row r="8991" spans="1:9" x14ac:dyDescent="0.15">
      <c r="A8991" s="130">
        <v>8989</v>
      </c>
      <c r="B8991" s="130" t="s">
        <v>22797</v>
      </c>
      <c r="C8991" s="130" t="s">
        <v>24365</v>
      </c>
      <c r="D8991" s="130">
        <v>1000</v>
      </c>
      <c r="E8991" s="130" t="s">
        <v>12361</v>
      </c>
      <c r="F8991" s="130">
        <v>1488184.4</v>
      </c>
      <c r="G8991" s="130">
        <v>1563734.4</v>
      </c>
      <c r="H8991" s="130" t="str">
        <f t="shared" si="280"/>
        <v>QS-210013</v>
      </c>
      <c r="I8991" s="130" t="str">
        <f t="shared" si="281"/>
        <v>A</v>
      </c>
    </row>
    <row r="8992" spans="1:9" x14ac:dyDescent="0.15">
      <c r="A8992" s="130">
        <v>8990</v>
      </c>
      <c r="B8992" s="130" t="s">
        <v>22795</v>
      </c>
      <c r="C8992" s="130" t="s">
        <v>24366</v>
      </c>
      <c r="D8992" s="130">
        <v>4</v>
      </c>
      <c r="E8992" s="130" t="s">
        <v>24336</v>
      </c>
      <c r="F8992" s="130">
        <v>373405.73</v>
      </c>
      <c r="G8992" s="130">
        <v>338967.6</v>
      </c>
      <c r="H8992" s="130" t="str">
        <f t="shared" si="280"/>
        <v>QS-210014</v>
      </c>
      <c r="I8992" s="130" t="str">
        <f t="shared" si="281"/>
        <v>A</v>
      </c>
    </row>
    <row r="8993" spans="1:9" x14ac:dyDescent="0.15">
      <c r="A8993" s="130">
        <v>8991</v>
      </c>
      <c r="B8993" s="130" t="s">
        <v>22793</v>
      </c>
      <c r="C8993" s="130" t="s">
        <v>24367</v>
      </c>
      <c r="D8993" s="130">
        <v>1</v>
      </c>
      <c r="E8993" s="130" t="s">
        <v>12688</v>
      </c>
      <c r="F8993" s="130">
        <v>228190</v>
      </c>
      <c r="G8993" s="130">
        <v>100330</v>
      </c>
      <c r="H8993" s="130" t="str">
        <f t="shared" si="280"/>
        <v>QS-210015</v>
      </c>
      <c r="I8993" s="130" t="str">
        <f t="shared" si="281"/>
        <v>A</v>
      </c>
    </row>
    <row r="8994" spans="1:9" x14ac:dyDescent="0.15">
      <c r="A8994" s="130">
        <v>8992</v>
      </c>
      <c r="B8994" s="130" t="s">
        <v>22791</v>
      </c>
      <c r="C8994" s="130" t="s">
        <v>24368</v>
      </c>
      <c r="D8994" s="130">
        <v>1</v>
      </c>
      <c r="E8994" s="130" t="s">
        <v>12402</v>
      </c>
      <c r="F8994" s="130">
        <v>168000</v>
      </c>
      <c r="G8994" s="130">
        <v>122000</v>
      </c>
      <c r="H8994" s="130" t="str">
        <f t="shared" si="280"/>
        <v>QS-210016</v>
      </c>
      <c r="I8994" s="130" t="str">
        <f t="shared" si="281"/>
        <v>A</v>
      </c>
    </row>
    <row r="8995" spans="1:9" x14ac:dyDescent="0.15">
      <c r="A8995" s="130">
        <v>8993</v>
      </c>
      <c r="B8995" s="130" t="s">
        <v>22740</v>
      </c>
      <c r="C8995" s="130" t="s">
        <v>13246</v>
      </c>
      <c r="D8995" s="130">
        <v>100</v>
      </c>
      <c r="E8995" s="130" t="s">
        <v>12372</v>
      </c>
      <c r="F8995" s="130">
        <v>808980</v>
      </c>
      <c r="G8995" s="130">
        <v>1196700</v>
      </c>
      <c r="H8995" s="130" t="str">
        <f t="shared" si="280"/>
        <v>QS-210017</v>
      </c>
      <c r="I8995" s="130" t="str">
        <f t="shared" si="281"/>
        <v>A</v>
      </c>
    </row>
    <row r="8996" spans="1:9" x14ac:dyDescent="0.15">
      <c r="A8996" s="130">
        <v>8994</v>
      </c>
      <c r="B8996" s="130" t="s">
        <v>22738</v>
      </c>
      <c r="C8996" s="130" t="s">
        <v>20701</v>
      </c>
      <c r="D8996" s="130">
        <v>5000</v>
      </c>
      <c r="E8996" s="130" t="s">
        <v>12361</v>
      </c>
      <c r="F8996" s="130">
        <v>24121138</v>
      </c>
      <c r="G8996" s="130">
        <v>22511000</v>
      </c>
      <c r="H8996" s="130" t="str">
        <f t="shared" si="280"/>
        <v>QS-210018</v>
      </c>
      <c r="I8996" s="130" t="str">
        <f t="shared" si="281"/>
        <v>A</v>
      </c>
    </row>
    <row r="8997" spans="1:9" x14ac:dyDescent="0.15">
      <c r="A8997" s="130">
        <v>8995</v>
      </c>
      <c r="B8997" s="130" t="s">
        <v>22736</v>
      </c>
      <c r="C8997" s="130" t="s">
        <v>24369</v>
      </c>
      <c r="D8997" s="130">
        <v>1</v>
      </c>
      <c r="E8997" s="130" t="s">
        <v>12893</v>
      </c>
      <c r="F8997" s="130">
        <v>2448750</v>
      </c>
      <c r="G8997" s="130">
        <v>2340000</v>
      </c>
      <c r="H8997" s="130" t="str">
        <f t="shared" si="280"/>
        <v>QS-210019</v>
      </c>
      <c r="I8997" s="130" t="str">
        <f t="shared" si="281"/>
        <v>A</v>
      </c>
    </row>
    <row r="8998" spans="1:9" x14ac:dyDescent="0.15">
      <c r="A8998" s="130">
        <v>8996</v>
      </c>
      <c r="B8998" s="130" t="s">
        <v>22734</v>
      </c>
      <c r="C8998" s="130" t="s">
        <v>24370</v>
      </c>
      <c r="D8998" s="130">
        <v>20000</v>
      </c>
      <c r="E8998" s="130" t="s">
        <v>12361</v>
      </c>
      <c r="F8998" s="130">
        <v>2219800</v>
      </c>
      <c r="G8998" s="130">
        <v>3376830</v>
      </c>
      <c r="H8998" s="130" t="str">
        <f t="shared" si="280"/>
        <v>QS-210020</v>
      </c>
      <c r="I8998" s="130" t="str">
        <f t="shared" si="281"/>
        <v>A</v>
      </c>
    </row>
    <row r="8999" spans="1:9" x14ac:dyDescent="0.15">
      <c r="A8999" s="130">
        <v>8997</v>
      </c>
      <c r="B8999" s="130" t="s">
        <v>22732</v>
      </c>
      <c r="C8999" s="130" t="s">
        <v>24371</v>
      </c>
      <c r="D8999" s="130">
        <v>2120</v>
      </c>
      <c r="E8999" s="130" t="s">
        <v>12361</v>
      </c>
      <c r="F8999" s="130">
        <v>72913100</v>
      </c>
      <c r="G8999" s="130">
        <v>108260950</v>
      </c>
      <c r="H8999" s="130" t="str">
        <f t="shared" si="280"/>
        <v>QS-210021</v>
      </c>
      <c r="I8999" s="130" t="str">
        <f t="shared" si="281"/>
        <v>A</v>
      </c>
    </row>
    <row r="9000" spans="1:9" x14ac:dyDescent="0.15">
      <c r="A9000" s="130">
        <v>8998</v>
      </c>
      <c r="B9000" s="130" t="s">
        <v>22730</v>
      </c>
      <c r="C9000" s="130" t="s">
        <v>12127</v>
      </c>
      <c r="D9000" s="130">
        <v>100</v>
      </c>
      <c r="E9000" s="130" t="s">
        <v>12368</v>
      </c>
      <c r="F9000" s="130">
        <v>765029</v>
      </c>
      <c r="G9000" s="130">
        <v>587329</v>
      </c>
      <c r="H9000" s="130" t="str">
        <f t="shared" si="280"/>
        <v>QS-210022</v>
      </c>
      <c r="I9000" s="130" t="str">
        <f t="shared" si="281"/>
        <v>A</v>
      </c>
    </row>
    <row r="9001" spans="1:9" x14ac:dyDescent="0.15">
      <c r="A9001" s="130">
        <v>8999</v>
      </c>
      <c r="B9001" s="130" t="s">
        <v>22728</v>
      </c>
      <c r="C9001" s="130" t="s">
        <v>24372</v>
      </c>
      <c r="D9001" s="130">
        <v>500</v>
      </c>
      <c r="E9001" s="130" t="s">
        <v>12355</v>
      </c>
      <c r="F9001" s="130">
        <v>200000000</v>
      </c>
      <c r="G9001" s="130">
        <v>500000000</v>
      </c>
      <c r="H9001" s="130" t="str">
        <f t="shared" si="280"/>
        <v>QS-210023</v>
      </c>
      <c r="I9001" s="130" t="str">
        <f t="shared" si="281"/>
        <v>A</v>
      </c>
    </row>
    <row r="9002" spans="1:9" x14ac:dyDescent="0.15">
      <c r="A9002" s="130">
        <v>9000</v>
      </c>
      <c r="B9002" s="130" t="s">
        <v>22688</v>
      </c>
      <c r="C9002" s="130" t="s">
        <v>24373</v>
      </c>
      <c r="D9002" s="130">
        <v>6</v>
      </c>
      <c r="E9002" s="130" t="s">
        <v>12893</v>
      </c>
      <c r="F9002" s="130">
        <v>542535</v>
      </c>
      <c r="G9002" s="130">
        <v>257000</v>
      </c>
      <c r="H9002" s="130" t="str">
        <f t="shared" si="280"/>
        <v>QS-210024</v>
      </c>
      <c r="I9002" s="130" t="str">
        <f t="shared" si="281"/>
        <v>A</v>
      </c>
    </row>
    <row r="9003" spans="1:9" x14ac:dyDescent="0.15">
      <c r="A9003" s="130">
        <v>9001</v>
      </c>
      <c r="B9003" s="130" t="s">
        <v>22686</v>
      </c>
      <c r="C9003" s="130" t="s">
        <v>18621</v>
      </c>
      <c r="D9003" s="130">
        <v>1</v>
      </c>
      <c r="E9003" s="130" t="s">
        <v>12402</v>
      </c>
      <c r="F9003" s="130">
        <v>116054</v>
      </c>
      <c r="G9003" s="130">
        <v>75554</v>
      </c>
      <c r="H9003" s="130" t="str">
        <f t="shared" si="280"/>
        <v>QS-210025</v>
      </c>
      <c r="I9003" s="130" t="str">
        <f t="shared" si="281"/>
        <v>A</v>
      </c>
    </row>
    <row r="9004" spans="1:9" x14ac:dyDescent="0.15">
      <c r="A9004" s="130">
        <v>9002</v>
      </c>
      <c r="B9004" s="130" t="s">
        <v>22684</v>
      </c>
      <c r="C9004" s="130" t="s">
        <v>16240</v>
      </c>
      <c r="D9004" s="130">
        <v>100</v>
      </c>
      <c r="E9004" s="130" t="s">
        <v>12368</v>
      </c>
      <c r="F9004" s="130">
        <v>1847889</v>
      </c>
      <c r="G9004" s="130">
        <v>306507</v>
      </c>
      <c r="H9004" s="130" t="str">
        <f t="shared" si="280"/>
        <v>QS-210026</v>
      </c>
      <c r="I9004" s="130" t="str">
        <f t="shared" si="281"/>
        <v>A</v>
      </c>
    </row>
    <row r="9005" spans="1:9" x14ac:dyDescent="0.15">
      <c r="A9005" s="130">
        <v>9003</v>
      </c>
      <c r="B9005" s="130" t="s">
        <v>22682</v>
      </c>
      <c r="C9005" s="130" t="s">
        <v>24374</v>
      </c>
      <c r="D9005" s="130">
        <v>1</v>
      </c>
      <c r="E9005" s="130" t="s">
        <v>12893</v>
      </c>
      <c r="F9005" s="130">
        <v>6012500</v>
      </c>
      <c r="G9005" s="130">
        <v>5635000</v>
      </c>
      <c r="H9005" s="130" t="str">
        <f t="shared" si="280"/>
        <v>QS-210027</v>
      </c>
      <c r="I9005" s="130" t="str">
        <f t="shared" si="281"/>
        <v>A</v>
      </c>
    </row>
    <row r="9006" spans="1:9" x14ac:dyDescent="0.15">
      <c r="A9006" s="130">
        <v>9004</v>
      </c>
      <c r="B9006" s="130" t="s">
        <v>22680</v>
      </c>
      <c r="C9006" s="130" t="s">
        <v>24375</v>
      </c>
      <c r="D9006" s="130">
        <v>100</v>
      </c>
      <c r="E9006" s="130" t="s">
        <v>12361</v>
      </c>
      <c r="F9006" s="130">
        <v>135900</v>
      </c>
      <c r="G9006" s="130">
        <v>155900</v>
      </c>
      <c r="H9006" s="130" t="str">
        <f t="shared" si="280"/>
        <v>QS-210028</v>
      </c>
      <c r="I9006" s="130" t="str">
        <f t="shared" si="281"/>
        <v>A</v>
      </c>
    </row>
    <row r="9007" spans="1:9" x14ac:dyDescent="0.15">
      <c r="A9007" s="130">
        <v>9005</v>
      </c>
      <c r="B9007" s="130" t="s">
        <v>22678</v>
      </c>
      <c r="C9007" s="130" t="s">
        <v>24376</v>
      </c>
      <c r="D9007" s="130">
        <v>100</v>
      </c>
      <c r="E9007" s="130" t="s">
        <v>13349</v>
      </c>
      <c r="F9007" s="130">
        <v>12008806.4</v>
      </c>
      <c r="G9007" s="130">
        <v>697500</v>
      </c>
      <c r="H9007" s="130" t="str">
        <f t="shared" si="280"/>
        <v>QS-210029</v>
      </c>
      <c r="I9007" s="130" t="str">
        <f t="shared" si="281"/>
        <v>A</v>
      </c>
    </row>
    <row r="9008" spans="1:9" x14ac:dyDescent="0.15">
      <c r="A9008" s="130">
        <v>9006</v>
      </c>
      <c r="B9008" s="130" t="s">
        <v>22656</v>
      </c>
      <c r="C9008" s="130" t="s">
        <v>24377</v>
      </c>
      <c r="D9008" s="130">
        <v>1</v>
      </c>
      <c r="E9008" s="130" t="s">
        <v>13699</v>
      </c>
      <c r="F9008" s="130">
        <v>951000</v>
      </c>
      <c r="G9008" s="130">
        <v>951000</v>
      </c>
      <c r="H9008" s="130" t="str">
        <f t="shared" si="280"/>
        <v>QS-210030</v>
      </c>
      <c r="I9008" s="130" t="str">
        <f t="shared" si="281"/>
        <v>A</v>
      </c>
    </row>
    <row r="9009" spans="1:9" x14ac:dyDescent="0.15">
      <c r="A9009" s="130">
        <v>9007</v>
      </c>
      <c r="B9009" s="130" t="s">
        <v>22632</v>
      </c>
      <c r="C9009" s="130" t="s">
        <v>24378</v>
      </c>
      <c r="D9009" s="130">
        <v>0.1</v>
      </c>
      <c r="E9009" s="130" t="s">
        <v>13132</v>
      </c>
      <c r="F9009" s="130">
        <v>14950000</v>
      </c>
      <c r="G9009" s="130">
        <v>19240000</v>
      </c>
      <c r="H9009" s="130" t="str">
        <f t="shared" si="280"/>
        <v>QS-210031</v>
      </c>
      <c r="I9009" s="130" t="str">
        <f t="shared" si="281"/>
        <v>A</v>
      </c>
    </row>
    <row r="9010" spans="1:9" x14ac:dyDescent="0.15">
      <c r="A9010" s="130">
        <v>9008</v>
      </c>
      <c r="B9010" s="130" t="s">
        <v>22630</v>
      </c>
      <c r="C9010" s="130" t="s">
        <v>24379</v>
      </c>
      <c r="D9010" s="130">
        <v>1</v>
      </c>
      <c r="E9010" s="130" t="s">
        <v>12402</v>
      </c>
      <c r="F9010" s="130">
        <v>616125</v>
      </c>
      <c r="G9010" s="130">
        <v>1521500</v>
      </c>
      <c r="H9010" s="130" t="str">
        <f t="shared" si="280"/>
        <v>QS-210032</v>
      </c>
      <c r="I9010" s="130" t="str">
        <f t="shared" si="281"/>
        <v>A</v>
      </c>
    </row>
    <row r="9011" spans="1:9" x14ac:dyDescent="0.15">
      <c r="A9011" s="130">
        <v>9009</v>
      </c>
      <c r="B9011" s="130" t="s">
        <v>22628</v>
      </c>
      <c r="C9011" s="130" t="s">
        <v>24380</v>
      </c>
      <c r="D9011" s="130">
        <v>10</v>
      </c>
      <c r="E9011" s="130" t="s">
        <v>12370</v>
      </c>
      <c r="F9011" s="130">
        <v>1189750</v>
      </c>
      <c r="G9011" s="130">
        <v>624858</v>
      </c>
      <c r="H9011" s="130" t="str">
        <f t="shared" si="280"/>
        <v>QS-210033</v>
      </c>
      <c r="I9011" s="130" t="str">
        <f t="shared" si="281"/>
        <v>A</v>
      </c>
    </row>
    <row r="9012" spans="1:9" x14ac:dyDescent="0.15">
      <c r="A9012" s="130">
        <v>9010</v>
      </c>
      <c r="B9012" s="130" t="s">
        <v>22626</v>
      </c>
      <c r="C9012" s="130" t="s">
        <v>20597</v>
      </c>
      <c r="D9012" s="130">
        <v>10</v>
      </c>
      <c r="E9012" s="130" t="s">
        <v>12355</v>
      </c>
      <c r="F9012" s="130">
        <v>214030</v>
      </c>
      <c r="G9012" s="130">
        <v>147238</v>
      </c>
      <c r="H9012" s="130" t="str">
        <f t="shared" si="280"/>
        <v>QS-210034</v>
      </c>
      <c r="I9012" s="130" t="str">
        <f t="shared" si="281"/>
        <v>A</v>
      </c>
    </row>
    <row r="9013" spans="1:9" x14ac:dyDescent="0.15">
      <c r="A9013" s="130">
        <v>9011</v>
      </c>
      <c r="B9013" s="130" t="s">
        <v>22624</v>
      </c>
      <c r="C9013" s="130" t="s">
        <v>2285</v>
      </c>
      <c r="D9013" s="130">
        <v>100</v>
      </c>
      <c r="E9013" s="130" t="s">
        <v>12370</v>
      </c>
      <c r="F9013" s="130">
        <v>17162300</v>
      </c>
      <c r="G9013" s="130">
        <v>23741464</v>
      </c>
      <c r="H9013" s="130" t="str">
        <f t="shared" si="280"/>
        <v>QS-210035</v>
      </c>
      <c r="I9013" s="130" t="str">
        <f t="shared" si="281"/>
        <v>A</v>
      </c>
    </row>
    <row r="9014" spans="1:9" x14ac:dyDescent="0.15">
      <c r="A9014" s="130">
        <v>9012</v>
      </c>
      <c r="B9014" s="130" t="s">
        <v>22588</v>
      </c>
      <c r="C9014" s="130" t="s">
        <v>24381</v>
      </c>
      <c r="D9014" s="130">
        <v>100</v>
      </c>
      <c r="E9014" s="130" t="s">
        <v>13613</v>
      </c>
      <c r="F9014" s="130">
        <v>666410</v>
      </c>
      <c r="G9014" s="130">
        <v>388410</v>
      </c>
      <c r="H9014" s="130" t="str">
        <f t="shared" si="280"/>
        <v>QS-210036</v>
      </c>
      <c r="I9014" s="130" t="str">
        <f t="shared" si="281"/>
        <v>A</v>
      </c>
    </row>
    <row r="9015" spans="1:9" x14ac:dyDescent="0.15">
      <c r="A9015" s="130">
        <v>9013</v>
      </c>
      <c r="B9015" s="130" t="s">
        <v>22586</v>
      </c>
      <c r="C9015" s="130" t="s">
        <v>2898</v>
      </c>
      <c r="D9015" s="130">
        <v>100</v>
      </c>
      <c r="E9015" s="130" t="s">
        <v>12372</v>
      </c>
      <c r="F9015" s="130">
        <v>2605348</v>
      </c>
      <c r="G9015" s="130">
        <v>493158</v>
      </c>
      <c r="H9015" s="130" t="str">
        <f t="shared" si="280"/>
        <v>QS-210037</v>
      </c>
      <c r="I9015" s="130" t="str">
        <f t="shared" si="281"/>
        <v>A</v>
      </c>
    </row>
    <row r="9016" spans="1:9" x14ac:dyDescent="0.15">
      <c r="A9016" s="130">
        <v>9014</v>
      </c>
      <c r="B9016" s="130" t="s">
        <v>22584</v>
      </c>
      <c r="C9016" s="130" t="s">
        <v>24382</v>
      </c>
      <c r="D9016" s="130">
        <v>10</v>
      </c>
      <c r="E9016" s="130" t="s">
        <v>12372</v>
      </c>
      <c r="F9016" s="130">
        <v>23358</v>
      </c>
      <c r="G9016" s="130">
        <v>23358</v>
      </c>
      <c r="H9016" s="130" t="str">
        <f t="shared" si="280"/>
        <v>QS-210038</v>
      </c>
      <c r="I9016" s="130" t="str">
        <f t="shared" si="281"/>
        <v>A</v>
      </c>
    </row>
    <row r="9017" spans="1:9" x14ac:dyDescent="0.15">
      <c r="A9017" s="130">
        <v>9015</v>
      </c>
      <c r="B9017" s="130" t="s">
        <v>22582</v>
      </c>
      <c r="C9017" s="130" t="s">
        <v>24383</v>
      </c>
      <c r="D9017" s="130">
        <v>180</v>
      </c>
      <c r="E9017" s="130" t="s">
        <v>12676</v>
      </c>
      <c r="F9017" s="130">
        <v>6804000</v>
      </c>
      <c r="G9017" s="130">
        <v>6138000</v>
      </c>
      <c r="H9017" s="130" t="str">
        <f t="shared" si="280"/>
        <v>QS-210039</v>
      </c>
      <c r="I9017" s="130" t="str">
        <f t="shared" si="281"/>
        <v>A</v>
      </c>
    </row>
    <row r="9018" spans="1:9" x14ac:dyDescent="0.15">
      <c r="A9018" s="130">
        <v>9016</v>
      </c>
      <c r="B9018" s="130" t="s">
        <v>22580</v>
      </c>
      <c r="C9018" s="130" t="s">
        <v>388</v>
      </c>
      <c r="D9018" s="130">
        <v>1000</v>
      </c>
      <c r="E9018" s="130" t="s">
        <v>12368</v>
      </c>
      <c r="F9018" s="130">
        <v>4280000</v>
      </c>
      <c r="G9018" s="130">
        <v>4680000</v>
      </c>
      <c r="H9018" s="130" t="str">
        <f t="shared" si="280"/>
        <v>QS-210040</v>
      </c>
      <c r="I9018" s="130" t="str">
        <f t="shared" si="281"/>
        <v>A</v>
      </c>
    </row>
    <row r="9019" spans="1:9" x14ac:dyDescent="0.15">
      <c r="A9019" s="130">
        <v>9017</v>
      </c>
      <c r="B9019" s="130" t="s">
        <v>22578</v>
      </c>
      <c r="C9019" s="130" t="s">
        <v>17624</v>
      </c>
      <c r="D9019" s="130">
        <v>100</v>
      </c>
      <c r="E9019" s="130" t="s">
        <v>12372</v>
      </c>
      <c r="F9019" s="130">
        <v>2389200</v>
      </c>
      <c r="G9019" s="130">
        <v>2453900</v>
      </c>
      <c r="H9019" s="130" t="str">
        <f t="shared" si="280"/>
        <v>QS-210041</v>
      </c>
      <c r="I9019" s="130" t="str">
        <f t="shared" si="281"/>
        <v>A</v>
      </c>
    </row>
    <row r="9020" spans="1:9" x14ac:dyDescent="0.15">
      <c r="A9020" s="130">
        <v>9018</v>
      </c>
      <c r="B9020" s="130" t="s">
        <v>22576</v>
      </c>
      <c r="C9020" s="130" t="s">
        <v>24384</v>
      </c>
      <c r="D9020" s="130">
        <v>1000</v>
      </c>
      <c r="E9020" s="130" t="s">
        <v>13951</v>
      </c>
      <c r="F9020" s="130">
        <v>8153940</v>
      </c>
      <c r="G9020" s="130">
        <v>46004010</v>
      </c>
      <c r="H9020" s="130" t="str">
        <f t="shared" si="280"/>
        <v>QS-210042</v>
      </c>
      <c r="I9020" s="130" t="str">
        <f t="shared" si="281"/>
        <v>A</v>
      </c>
    </row>
    <row r="9021" spans="1:9" x14ac:dyDescent="0.15">
      <c r="A9021" s="130">
        <v>9019</v>
      </c>
      <c r="B9021" s="130" t="s">
        <v>10738</v>
      </c>
      <c r="C9021" s="130" t="s">
        <v>20887</v>
      </c>
      <c r="D9021" s="130">
        <v>1</v>
      </c>
      <c r="E9021" s="130" t="s">
        <v>12402</v>
      </c>
      <c r="F9021" s="130">
        <v>2000000</v>
      </c>
      <c r="G9021" s="130">
        <v>0</v>
      </c>
      <c r="H9021" s="130" t="str">
        <f t="shared" si="280"/>
        <v>QS-980001</v>
      </c>
      <c r="I9021" s="130" t="str">
        <f t="shared" si="281"/>
        <v/>
      </c>
    </row>
    <row r="9022" spans="1:9" x14ac:dyDescent="0.15">
      <c r="A9022" s="130">
        <v>9020</v>
      </c>
      <c r="B9022" s="130" t="s">
        <v>10739</v>
      </c>
      <c r="C9022" s="130" t="s">
        <v>20888</v>
      </c>
      <c r="D9022" s="130">
        <v>1</v>
      </c>
      <c r="E9022" s="130" t="s">
        <v>12355</v>
      </c>
      <c r="F9022" s="130">
        <v>0</v>
      </c>
      <c r="G9022" s="130">
        <v>0</v>
      </c>
      <c r="H9022" s="130" t="str">
        <f t="shared" si="280"/>
        <v>QS-980002</v>
      </c>
      <c r="I9022" s="130" t="str">
        <f t="shared" si="281"/>
        <v/>
      </c>
    </row>
    <row r="9023" spans="1:9" x14ac:dyDescent="0.15">
      <c r="A9023" s="130">
        <v>9021</v>
      </c>
      <c r="B9023" s="130" t="s">
        <v>10740</v>
      </c>
      <c r="C9023" s="130" t="s">
        <v>20889</v>
      </c>
      <c r="D9023" s="130">
        <v>1</v>
      </c>
      <c r="E9023" s="130" t="s">
        <v>12391</v>
      </c>
      <c r="F9023" s="130">
        <v>52989999.799999997</v>
      </c>
      <c r="G9023" s="130">
        <v>122656000</v>
      </c>
      <c r="H9023" s="130" t="str">
        <f t="shared" si="280"/>
        <v>QS-980004</v>
      </c>
      <c r="I9023" s="130" t="str">
        <f t="shared" si="281"/>
        <v>AG</v>
      </c>
    </row>
    <row r="9024" spans="1:9" x14ac:dyDescent="0.15">
      <c r="A9024" s="130">
        <v>9022</v>
      </c>
      <c r="B9024" s="130" t="s">
        <v>10741</v>
      </c>
      <c r="C9024" s="130" t="s">
        <v>20890</v>
      </c>
      <c r="D9024" s="130">
        <v>0</v>
      </c>
      <c r="E9024" s="130" t="s">
        <v>13402</v>
      </c>
      <c r="F9024" s="130">
        <v>0</v>
      </c>
      <c r="G9024" s="130">
        <v>0</v>
      </c>
      <c r="H9024" s="130" t="str">
        <f t="shared" si="280"/>
        <v>QS-980005</v>
      </c>
      <c r="I9024" s="130" t="str">
        <f t="shared" si="281"/>
        <v/>
      </c>
    </row>
    <row r="9025" spans="1:9" x14ac:dyDescent="0.15">
      <c r="A9025" s="130">
        <v>9023</v>
      </c>
      <c r="B9025" s="130" t="s">
        <v>10742</v>
      </c>
      <c r="C9025" s="130" t="s">
        <v>17804</v>
      </c>
      <c r="D9025" s="130">
        <v>50</v>
      </c>
      <c r="E9025" s="130" t="s">
        <v>12355</v>
      </c>
      <c r="F9025" s="130">
        <v>2228000</v>
      </c>
      <c r="G9025" s="130">
        <v>3520000</v>
      </c>
      <c r="H9025" s="130" t="str">
        <f t="shared" si="280"/>
        <v>QS-980006</v>
      </c>
      <c r="I9025" s="130" t="str">
        <f t="shared" si="281"/>
        <v>VG</v>
      </c>
    </row>
    <row r="9026" spans="1:9" x14ac:dyDescent="0.15">
      <c r="A9026" s="130">
        <v>9024</v>
      </c>
      <c r="B9026" s="130" t="s">
        <v>10743</v>
      </c>
      <c r="C9026" s="130" t="s">
        <v>13679</v>
      </c>
      <c r="D9026" s="130">
        <v>100</v>
      </c>
      <c r="E9026" s="130" t="s">
        <v>12355</v>
      </c>
      <c r="F9026" s="130">
        <v>746228</v>
      </c>
      <c r="G9026" s="130">
        <v>344370</v>
      </c>
      <c r="H9026" s="130" t="str">
        <f t="shared" si="280"/>
        <v>QS-980007</v>
      </c>
      <c r="I9026" s="130" t="str">
        <f t="shared" si="281"/>
        <v>VG</v>
      </c>
    </row>
    <row r="9027" spans="1:9" x14ac:dyDescent="0.15">
      <c r="A9027" s="130">
        <v>9025</v>
      </c>
      <c r="B9027" s="130" t="s">
        <v>10744</v>
      </c>
      <c r="C9027" s="130" t="s">
        <v>20891</v>
      </c>
      <c r="H9027" s="130" t="str">
        <f t="shared" si="280"/>
        <v>QS-980008</v>
      </c>
      <c r="I9027" s="130" t="str">
        <f t="shared" si="281"/>
        <v/>
      </c>
    </row>
    <row r="9028" spans="1:9" x14ac:dyDescent="0.15">
      <c r="A9028" s="130">
        <v>9026</v>
      </c>
      <c r="B9028" s="130" t="s">
        <v>10745</v>
      </c>
      <c r="C9028" s="130" t="s">
        <v>20892</v>
      </c>
      <c r="H9028" s="130" t="str">
        <f t="shared" ref="H9028:H9091" si="282">LEFT(B9028,FIND("-",B9028)+6)</f>
        <v>QS-980009</v>
      </c>
      <c r="I9028" s="130" t="str">
        <f t="shared" ref="I9028:I9091" si="283">RIGHT(B9028,LEN(B9028)-FIND("-",B9028)-7)</f>
        <v/>
      </c>
    </row>
    <row r="9029" spans="1:9" x14ac:dyDescent="0.15">
      <c r="A9029" s="130">
        <v>9027</v>
      </c>
      <c r="B9029" s="130" t="s">
        <v>10746</v>
      </c>
      <c r="C9029" s="130" t="s">
        <v>20893</v>
      </c>
      <c r="H9029" s="130" t="str">
        <f t="shared" si="282"/>
        <v>QS-980010</v>
      </c>
      <c r="I9029" s="130" t="str">
        <f t="shared" si="283"/>
        <v/>
      </c>
    </row>
    <row r="9030" spans="1:9" x14ac:dyDescent="0.15">
      <c r="A9030" s="130">
        <v>9028</v>
      </c>
      <c r="B9030" s="130" t="s">
        <v>10747</v>
      </c>
      <c r="C9030" s="130" t="s">
        <v>14001</v>
      </c>
      <c r="H9030" s="130" t="str">
        <f t="shared" si="282"/>
        <v>QS-980011</v>
      </c>
      <c r="I9030" s="130" t="str">
        <f t="shared" si="283"/>
        <v/>
      </c>
    </row>
    <row r="9031" spans="1:9" x14ac:dyDescent="0.15">
      <c r="A9031" s="130">
        <v>9029</v>
      </c>
      <c r="B9031" s="130" t="s">
        <v>10748</v>
      </c>
      <c r="C9031" s="130" t="s">
        <v>20895</v>
      </c>
      <c r="D9031" s="130">
        <v>10</v>
      </c>
      <c r="E9031" s="130" t="s">
        <v>12372</v>
      </c>
      <c r="F9031" s="130">
        <v>259345.94</v>
      </c>
      <c r="G9031" s="130">
        <v>140000</v>
      </c>
      <c r="H9031" s="130" t="str">
        <f t="shared" si="282"/>
        <v>QS-980012</v>
      </c>
      <c r="I9031" s="130" t="str">
        <f t="shared" si="283"/>
        <v>AG</v>
      </c>
    </row>
    <row r="9032" spans="1:9" x14ac:dyDescent="0.15">
      <c r="A9032" s="130">
        <v>9030</v>
      </c>
      <c r="B9032" s="130" t="s">
        <v>10749</v>
      </c>
      <c r="C9032" s="130" t="s">
        <v>20893</v>
      </c>
      <c r="H9032" s="130" t="str">
        <f t="shared" si="282"/>
        <v>QS-980013</v>
      </c>
      <c r="I9032" s="130" t="str">
        <f t="shared" si="283"/>
        <v/>
      </c>
    </row>
    <row r="9033" spans="1:9" x14ac:dyDescent="0.15">
      <c r="A9033" s="130">
        <v>9031</v>
      </c>
      <c r="B9033" s="130" t="s">
        <v>10750</v>
      </c>
      <c r="C9033" s="130" t="s">
        <v>20896</v>
      </c>
      <c r="H9033" s="130" t="str">
        <f t="shared" si="282"/>
        <v>QS-980014</v>
      </c>
      <c r="I9033" s="130" t="str">
        <f t="shared" si="283"/>
        <v/>
      </c>
    </row>
    <row r="9034" spans="1:9" x14ac:dyDescent="0.15">
      <c r="A9034" s="130">
        <v>9032</v>
      </c>
      <c r="B9034" s="130" t="s">
        <v>10751</v>
      </c>
      <c r="C9034" s="130" t="s">
        <v>19717</v>
      </c>
      <c r="H9034" s="130" t="str">
        <f t="shared" si="282"/>
        <v>QS-980015</v>
      </c>
      <c r="I9034" s="130" t="str">
        <f t="shared" si="283"/>
        <v/>
      </c>
    </row>
    <row r="9035" spans="1:9" x14ac:dyDescent="0.15">
      <c r="A9035" s="130">
        <v>9033</v>
      </c>
      <c r="B9035" s="130" t="s">
        <v>10752</v>
      </c>
      <c r="C9035" s="130" t="s">
        <v>15359</v>
      </c>
      <c r="D9035" s="130">
        <v>4900</v>
      </c>
      <c r="E9035" s="130" t="s">
        <v>12368</v>
      </c>
      <c r="F9035" s="130">
        <v>88791200</v>
      </c>
      <c r="G9035" s="130">
        <v>213868000</v>
      </c>
      <c r="H9035" s="130" t="str">
        <f t="shared" si="282"/>
        <v>QS-980017</v>
      </c>
      <c r="I9035" s="130" t="str">
        <f t="shared" si="283"/>
        <v/>
      </c>
    </row>
    <row r="9036" spans="1:9" x14ac:dyDescent="0.15">
      <c r="A9036" s="130">
        <v>9034</v>
      </c>
      <c r="B9036" s="130" t="s">
        <v>10753</v>
      </c>
      <c r="C9036" s="130" t="s">
        <v>20897</v>
      </c>
      <c r="D9036" s="130">
        <v>10000</v>
      </c>
      <c r="E9036" s="130" t="s">
        <v>12361</v>
      </c>
      <c r="F9036" s="130">
        <v>45553970</v>
      </c>
      <c r="G9036" s="130">
        <v>52119370</v>
      </c>
      <c r="H9036" s="130" t="str">
        <f t="shared" si="282"/>
        <v>QS-980018</v>
      </c>
      <c r="I9036" s="130" t="str">
        <f t="shared" si="283"/>
        <v>VG</v>
      </c>
    </row>
    <row r="9037" spans="1:9" x14ac:dyDescent="0.15">
      <c r="A9037" s="130">
        <v>9035</v>
      </c>
      <c r="B9037" s="130" t="s">
        <v>10754</v>
      </c>
      <c r="C9037" s="130" t="s">
        <v>20898</v>
      </c>
      <c r="H9037" s="130" t="str">
        <f t="shared" si="282"/>
        <v>QS-980019</v>
      </c>
      <c r="I9037" s="130" t="str">
        <f t="shared" si="283"/>
        <v/>
      </c>
    </row>
    <row r="9038" spans="1:9" x14ac:dyDescent="0.15">
      <c r="A9038" s="130">
        <v>9036</v>
      </c>
      <c r="B9038" s="130" t="s">
        <v>10755</v>
      </c>
      <c r="C9038" s="130" t="s">
        <v>13301</v>
      </c>
      <c r="D9038" s="130">
        <v>100</v>
      </c>
      <c r="E9038" s="130" t="s">
        <v>12368</v>
      </c>
      <c r="F9038" s="130">
        <v>99100</v>
      </c>
      <c r="G9038" s="130">
        <v>82900</v>
      </c>
      <c r="H9038" s="130" t="str">
        <f t="shared" si="282"/>
        <v>QS-980020</v>
      </c>
      <c r="I9038" s="130" t="str">
        <f t="shared" si="283"/>
        <v>AG</v>
      </c>
    </row>
    <row r="9039" spans="1:9" x14ac:dyDescent="0.15">
      <c r="A9039" s="130">
        <v>9037</v>
      </c>
      <c r="B9039" s="130" t="s">
        <v>10756</v>
      </c>
      <c r="C9039" s="130" t="s">
        <v>20899</v>
      </c>
      <c r="D9039" s="130">
        <v>1000</v>
      </c>
      <c r="E9039" s="130" t="s">
        <v>12368</v>
      </c>
      <c r="F9039" s="130">
        <v>4676116</v>
      </c>
      <c r="G9039" s="130">
        <v>8673940</v>
      </c>
      <c r="H9039" s="130" t="str">
        <f t="shared" si="282"/>
        <v>QS-980021</v>
      </c>
      <c r="I9039" s="130" t="str">
        <f t="shared" si="283"/>
        <v/>
      </c>
    </row>
    <row r="9040" spans="1:9" x14ac:dyDescent="0.15">
      <c r="A9040" s="130">
        <v>9038</v>
      </c>
      <c r="B9040" s="130" t="s">
        <v>10757</v>
      </c>
      <c r="C9040" s="130" t="s">
        <v>406</v>
      </c>
      <c r="D9040" s="130">
        <v>100</v>
      </c>
      <c r="E9040" s="130" t="s">
        <v>12368</v>
      </c>
      <c r="F9040" s="130">
        <v>5212046.2</v>
      </c>
      <c r="G9040" s="130">
        <v>6439299.4000000004</v>
      </c>
      <c r="H9040" s="130" t="str">
        <f t="shared" si="282"/>
        <v>QS-980022</v>
      </c>
      <c r="I9040" s="130" t="str">
        <f t="shared" si="283"/>
        <v>AG</v>
      </c>
    </row>
    <row r="9041" spans="1:9" x14ac:dyDescent="0.15">
      <c r="A9041" s="130">
        <v>9039</v>
      </c>
      <c r="B9041" s="130" t="s">
        <v>10758</v>
      </c>
      <c r="C9041" s="130" t="s">
        <v>20900</v>
      </c>
      <c r="D9041" s="130">
        <v>100</v>
      </c>
      <c r="E9041" s="130" t="s">
        <v>20901</v>
      </c>
      <c r="F9041" s="130">
        <v>158400</v>
      </c>
      <c r="G9041" s="130">
        <v>1400000</v>
      </c>
      <c r="H9041" s="130" t="str">
        <f t="shared" si="282"/>
        <v>QS-980023</v>
      </c>
      <c r="I9041" s="130" t="str">
        <f t="shared" si="283"/>
        <v/>
      </c>
    </row>
    <row r="9042" spans="1:9" x14ac:dyDescent="0.15">
      <c r="A9042" s="130">
        <v>9040</v>
      </c>
      <c r="B9042" s="130" t="s">
        <v>10759</v>
      </c>
      <c r="C9042" s="130" t="s">
        <v>17324</v>
      </c>
      <c r="H9042" s="130" t="str">
        <f t="shared" si="282"/>
        <v>QS-980024</v>
      </c>
      <c r="I9042" s="130" t="str">
        <f t="shared" si="283"/>
        <v/>
      </c>
    </row>
    <row r="9043" spans="1:9" x14ac:dyDescent="0.15">
      <c r="A9043" s="130">
        <v>9041</v>
      </c>
      <c r="B9043" s="130" t="s">
        <v>10760</v>
      </c>
      <c r="C9043" s="130" t="s">
        <v>19168</v>
      </c>
      <c r="H9043" s="130" t="str">
        <f t="shared" si="282"/>
        <v>QS-980025</v>
      </c>
      <c r="I9043" s="130" t="str">
        <f t="shared" si="283"/>
        <v/>
      </c>
    </row>
    <row r="9044" spans="1:9" x14ac:dyDescent="0.15">
      <c r="A9044" s="130">
        <v>9042</v>
      </c>
      <c r="B9044" s="130" t="s">
        <v>10761</v>
      </c>
      <c r="C9044" s="130" t="s">
        <v>20902</v>
      </c>
      <c r="H9044" s="130" t="str">
        <f t="shared" si="282"/>
        <v>QS-980026</v>
      </c>
      <c r="I9044" s="130" t="str">
        <f t="shared" si="283"/>
        <v/>
      </c>
    </row>
    <row r="9045" spans="1:9" x14ac:dyDescent="0.15">
      <c r="A9045" s="130">
        <v>9043</v>
      </c>
      <c r="B9045" s="130" t="s">
        <v>10762</v>
      </c>
      <c r="H9045" s="130" t="str">
        <f t="shared" si="282"/>
        <v>QS-980027</v>
      </c>
      <c r="I9045" s="130" t="str">
        <f t="shared" si="283"/>
        <v/>
      </c>
    </row>
    <row r="9046" spans="1:9" x14ac:dyDescent="0.15">
      <c r="A9046" s="130">
        <v>9044</v>
      </c>
      <c r="B9046" s="130" t="s">
        <v>10763</v>
      </c>
      <c r="C9046" s="130" t="s">
        <v>20903</v>
      </c>
      <c r="H9046" s="130" t="str">
        <f t="shared" si="282"/>
        <v>QS-980028</v>
      </c>
      <c r="I9046" s="130" t="str">
        <f t="shared" si="283"/>
        <v/>
      </c>
    </row>
    <row r="9047" spans="1:9" x14ac:dyDescent="0.15">
      <c r="A9047" s="130">
        <v>9045</v>
      </c>
      <c r="B9047" s="130" t="s">
        <v>10764</v>
      </c>
      <c r="C9047" s="130" t="s">
        <v>12356</v>
      </c>
      <c r="H9047" s="130" t="str">
        <f t="shared" si="282"/>
        <v>QS-980029</v>
      </c>
      <c r="I9047" s="130" t="str">
        <f t="shared" si="283"/>
        <v/>
      </c>
    </row>
    <row r="9048" spans="1:9" x14ac:dyDescent="0.15">
      <c r="A9048" s="130">
        <v>9046</v>
      </c>
      <c r="B9048" s="130" t="s">
        <v>10765</v>
      </c>
      <c r="C9048" s="130" t="s">
        <v>20904</v>
      </c>
      <c r="D9048" s="130">
        <v>100</v>
      </c>
      <c r="E9048" s="130" t="s">
        <v>12355</v>
      </c>
      <c r="F9048" s="130">
        <v>1546355</v>
      </c>
      <c r="G9048" s="130">
        <v>1820000</v>
      </c>
      <c r="H9048" s="130" t="str">
        <f t="shared" si="282"/>
        <v>QS-980030</v>
      </c>
      <c r="I9048" s="130" t="str">
        <f t="shared" si="283"/>
        <v/>
      </c>
    </row>
    <row r="9049" spans="1:9" x14ac:dyDescent="0.15">
      <c r="A9049" s="130">
        <v>9047</v>
      </c>
      <c r="B9049" s="130" t="s">
        <v>10766</v>
      </c>
      <c r="H9049" s="130" t="str">
        <f t="shared" si="282"/>
        <v>QS-980031</v>
      </c>
      <c r="I9049" s="130" t="str">
        <f t="shared" si="283"/>
        <v/>
      </c>
    </row>
    <row r="9050" spans="1:9" x14ac:dyDescent="0.15">
      <c r="A9050" s="130">
        <v>9048</v>
      </c>
      <c r="B9050" s="130" t="s">
        <v>10767</v>
      </c>
      <c r="H9050" s="130" t="str">
        <f t="shared" si="282"/>
        <v>QS-980032</v>
      </c>
      <c r="I9050" s="130" t="str">
        <f t="shared" si="283"/>
        <v/>
      </c>
    </row>
    <row r="9051" spans="1:9" x14ac:dyDescent="0.15">
      <c r="A9051" s="130">
        <v>9049</v>
      </c>
      <c r="B9051" s="130" t="s">
        <v>10768</v>
      </c>
      <c r="C9051" s="130" t="s">
        <v>20905</v>
      </c>
      <c r="D9051" s="130">
        <v>16</v>
      </c>
      <c r="E9051" s="130" t="s">
        <v>12370</v>
      </c>
      <c r="F9051" s="130">
        <v>1164800</v>
      </c>
      <c r="G9051" s="130">
        <v>689600</v>
      </c>
      <c r="H9051" s="130" t="str">
        <f t="shared" si="282"/>
        <v>QS-980033</v>
      </c>
      <c r="I9051" s="130" t="str">
        <f t="shared" si="283"/>
        <v/>
      </c>
    </row>
    <row r="9052" spans="1:9" x14ac:dyDescent="0.15">
      <c r="A9052" s="130">
        <v>9050</v>
      </c>
      <c r="B9052" s="130" t="s">
        <v>10769</v>
      </c>
      <c r="H9052" s="130" t="str">
        <f t="shared" si="282"/>
        <v>QS-980034</v>
      </c>
      <c r="I9052" s="130" t="str">
        <f t="shared" si="283"/>
        <v/>
      </c>
    </row>
    <row r="9053" spans="1:9" x14ac:dyDescent="0.15">
      <c r="A9053" s="130">
        <v>9051</v>
      </c>
      <c r="B9053" s="130" t="s">
        <v>10770</v>
      </c>
      <c r="C9053" s="130" t="s">
        <v>20906</v>
      </c>
      <c r="D9053" s="130">
        <v>1</v>
      </c>
      <c r="E9053" s="130" t="s">
        <v>12497</v>
      </c>
      <c r="F9053" s="130">
        <v>68000</v>
      </c>
      <c r="G9053" s="130">
        <v>61000</v>
      </c>
      <c r="H9053" s="130" t="str">
        <f t="shared" si="282"/>
        <v>QS-980035</v>
      </c>
      <c r="I9053" s="130" t="str">
        <f t="shared" si="283"/>
        <v>AG</v>
      </c>
    </row>
    <row r="9054" spans="1:9" x14ac:dyDescent="0.15">
      <c r="A9054" s="130">
        <v>9052</v>
      </c>
      <c r="B9054" s="130" t="s">
        <v>10771</v>
      </c>
      <c r="C9054" s="130" t="s">
        <v>16641</v>
      </c>
      <c r="H9054" s="130" t="str">
        <f t="shared" si="282"/>
        <v>QS-980036</v>
      </c>
      <c r="I9054" s="130" t="str">
        <f t="shared" si="283"/>
        <v/>
      </c>
    </row>
    <row r="9055" spans="1:9" x14ac:dyDescent="0.15">
      <c r="A9055" s="130">
        <v>9053</v>
      </c>
      <c r="B9055" s="130" t="s">
        <v>10772</v>
      </c>
      <c r="C9055" s="130" t="s">
        <v>20907</v>
      </c>
      <c r="H9055" s="130" t="str">
        <f t="shared" si="282"/>
        <v>QS-980037</v>
      </c>
      <c r="I9055" s="130" t="str">
        <f t="shared" si="283"/>
        <v/>
      </c>
    </row>
    <row r="9056" spans="1:9" x14ac:dyDescent="0.15">
      <c r="A9056" s="130">
        <v>9054</v>
      </c>
      <c r="B9056" s="130" t="s">
        <v>10773</v>
      </c>
      <c r="C9056" s="130" t="s">
        <v>20908</v>
      </c>
      <c r="D9056" s="130">
        <v>4000</v>
      </c>
      <c r="E9056" s="130" t="s">
        <v>12372</v>
      </c>
      <c r="F9056" s="130">
        <v>26000000</v>
      </c>
      <c r="G9056" s="130">
        <v>19200000</v>
      </c>
      <c r="H9056" s="130" t="str">
        <f t="shared" si="282"/>
        <v>QS-980038</v>
      </c>
      <c r="I9056" s="130" t="str">
        <f t="shared" si="283"/>
        <v/>
      </c>
    </row>
    <row r="9057" spans="1:9" x14ac:dyDescent="0.15">
      <c r="A9057" s="130">
        <v>9055</v>
      </c>
      <c r="B9057" s="130" t="s">
        <v>10774</v>
      </c>
      <c r="C9057" s="130" t="s">
        <v>20910</v>
      </c>
      <c r="H9057" s="130" t="str">
        <f t="shared" si="282"/>
        <v>QS-980039</v>
      </c>
      <c r="I9057" s="130" t="str">
        <f t="shared" si="283"/>
        <v/>
      </c>
    </row>
    <row r="9058" spans="1:9" x14ac:dyDescent="0.15">
      <c r="A9058" s="130">
        <v>9056</v>
      </c>
      <c r="B9058" s="130" t="s">
        <v>10775</v>
      </c>
      <c r="C9058" s="130" t="s">
        <v>20911</v>
      </c>
      <c r="H9058" s="130" t="str">
        <f t="shared" si="282"/>
        <v>QS-980040</v>
      </c>
      <c r="I9058" s="130" t="str">
        <f t="shared" si="283"/>
        <v/>
      </c>
    </row>
    <row r="9059" spans="1:9" x14ac:dyDescent="0.15">
      <c r="A9059" s="130">
        <v>9057</v>
      </c>
      <c r="B9059" s="130" t="s">
        <v>10776</v>
      </c>
      <c r="C9059" s="130" t="s">
        <v>20912</v>
      </c>
      <c r="D9059" s="130">
        <v>0</v>
      </c>
      <c r="E9059" s="130" t="s">
        <v>12372</v>
      </c>
      <c r="F9059" s="130">
        <v>2460000</v>
      </c>
      <c r="G9059" s="130">
        <v>2460000</v>
      </c>
      <c r="H9059" s="130" t="str">
        <f t="shared" si="282"/>
        <v>QS-980041</v>
      </c>
      <c r="I9059" s="130" t="str">
        <f t="shared" si="283"/>
        <v/>
      </c>
    </row>
    <row r="9060" spans="1:9" x14ac:dyDescent="0.15">
      <c r="A9060" s="130">
        <v>9058</v>
      </c>
      <c r="B9060" s="130" t="s">
        <v>10777</v>
      </c>
      <c r="C9060" s="130" t="s">
        <v>2858</v>
      </c>
      <c r="D9060" s="130">
        <v>10</v>
      </c>
      <c r="E9060" s="130" t="s">
        <v>12372</v>
      </c>
      <c r="F9060" s="130">
        <v>238553.5</v>
      </c>
      <c r="G9060" s="130">
        <v>234400</v>
      </c>
      <c r="H9060" s="130" t="str">
        <f t="shared" si="282"/>
        <v>QS-980042</v>
      </c>
      <c r="I9060" s="130" t="str">
        <f t="shared" si="283"/>
        <v>AG</v>
      </c>
    </row>
    <row r="9061" spans="1:9" x14ac:dyDescent="0.15">
      <c r="A9061" s="130">
        <v>9059</v>
      </c>
      <c r="B9061" s="130" t="s">
        <v>10778</v>
      </c>
      <c r="C9061" s="130" t="s">
        <v>20913</v>
      </c>
      <c r="H9061" s="130" t="str">
        <f t="shared" si="282"/>
        <v>QS-980043</v>
      </c>
      <c r="I9061" s="130" t="str">
        <f t="shared" si="283"/>
        <v/>
      </c>
    </row>
    <row r="9062" spans="1:9" x14ac:dyDescent="0.15">
      <c r="A9062" s="130">
        <v>9060</v>
      </c>
      <c r="B9062" s="130" t="s">
        <v>10779</v>
      </c>
      <c r="C9062" s="130" t="s">
        <v>12415</v>
      </c>
      <c r="D9062" s="130">
        <v>1</v>
      </c>
      <c r="E9062" s="130" t="s">
        <v>12569</v>
      </c>
      <c r="F9062" s="130">
        <v>382.6</v>
      </c>
      <c r="G9062" s="130">
        <v>437.2</v>
      </c>
      <c r="H9062" s="130" t="str">
        <f t="shared" si="282"/>
        <v>QS-980044</v>
      </c>
      <c r="I9062" s="130" t="str">
        <f t="shared" si="283"/>
        <v/>
      </c>
    </row>
    <row r="9063" spans="1:9" x14ac:dyDescent="0.15">
      <c r="A9063" s="130">
        <v>9061</v>
      </c>
      <c r="B9063" s="130" t="s">
        <v>10780</v>
      </c>
      <c r="C9063" s="130" t="s">
        <v>20914</v>
      </c>
      <c r="H9063" s="130" t="str">
        <f t="shared" si="282"/>
        <v>QS-980045</v>
      </c>
      <c r="I9063" s="130" t="str">
        <f t="shared" si="283"/>
        <v/>
      </c>
    </row>
    <row r="9064" spans="1:9" x14ac:dyDescent="0.15">
      <c r="A9064" s="130">
        <v>9062</v>
      </c>
      <c r="B9064" s="130" t="s">
        <v>10781</v>
      </c>
      <c r="C9064" s="130" t="s">
        <v>20915</v>
      </c>
      <c r="H9064" s="130" t="str">
        <f t="shared" si="282"/>
        <v>QS-980046</v>
      </c>
      <c r="I9064" s="130" t="str">
        <f t="shared" si="283"/>
        <v/>
      </c>
    </row>
    <row r="9065" spans="1:9" x14ac:dyDescent="0.15">
      <c r="A9065" s="130">
        <v>9063</v>
      </c>
      <c r="B9065" s="130" t="s">
        <v>10782</v>
      </c>
      <c r="C9065" s="130" t="s">
        <v>20916</v>
      </c>
      <c r="D9065" s="130">
        <v>1000</v>
      </c>
      <c r="E9065" s="130" t="s">
        <v>12361</v>
      </c>
      <c r="F9065" s="130">
        <v>7000000</v>
      </c>
      <c r="G9065" s="130">
        <v>8000000</v>
      </c>
      <c r="H9065" s="130" t="str">
        <f t="shared" si="282"/>
        <v>QS-980047</v>
      </c>
      <c r="I9065" s="130" t="str">
        <f t="shared" si="283"/>
        <v/>
      </c>
    </row>
    <row r="9066" spans="1:9" x14ac:dyDescent="0.15">
      <c r="A9066" s="130">
        <v>9064</v>
      </c>
      <c r="B9066" s="130" t="s">
        <v>10783</v>
      </c>
      <c r="C9066" s="130" t="s">
        <v>20917</v>
      </c>
      <c r="H9066" s="130" t="str">
        <f t="shared" si="282"/>
        <v>QS-980048</v>
      </c>
      <c r="I9066" s="130" t="str">
        <f t="shared" si="283"/>
        <v/>
      </c>
    </row>
    <row r="9067" spans="1:9" x14ac:dyDescent="0.15">
      <c r="A9067" s="130">
        <v>9065</v>
      </c>
      <c r="B9067" s="130" t="s">
        <v>10784</v>
      </c>
      <c r="C9067" s="130" t="s">
        <v>15246</v>
      </c>
      <c r="H9067" s="130" t="str">
        <f t="shared" si="282"/>
        <v>QS-980049</v>
      </c>
      <c r="I9067" s="130" t="str">
        <f t="shared" si="283"/>
        <v/>
      </c>
    </row>
    <row r="9068" spans="1:9" x14ac:dyDescent="0.15">
      <c r="A9068" s="130">
        <v>9066</v>
      </c>
      <c r="B9068" s="130" t="s">
        <v>10785</v>
      </c>
      <c r="C9068" s="130" t="s">
        <v>19984</v>
      </c>
      <c r="D9068" s="130">
        <v>20</v>
      </c>
      <c r="E9068" s="130" t="s">
        <v>12355</v>
      </c>
      <c r="F9068" s="130">
        <v>12542998.5</v>
      </c>
      <c r="G9068" s="130">
        <v>16580270.199999999</v>
      </c>
      <c r="H9068" s="130" t="str">
        <f t="shared" si="282"/>
        <v>QS-980050</v>
      </c>
      <c r="I9068" s="130" t="str">
        <f t="shared" si="283"/>
        <v/>
      </c>
    </row>
    <row r="9069" spans="1:9" x14ac:dyDescent="0.15">
      <c r="A9069" s="130">
        <v>9067</v>
      </c>
      <c r="B9069" s="130" t="s">
        <v>10786</v>
      </c>
      <c r="C9069" s="130" t="s">
        <v>20918</v>
      </c>
      <c r="D9069" s="130">
        <v>20</v>
      </c>
      <c r="E9069" s="130" t="s">
        <v>12355</v>
      </c>
      <c r="F9069" s="130">
        <v>16440000.699999999</v>
      </c>
      <c r="G9069" s="130">
        <v>16580270.199999999</v>
      </c>
      <c r="H9069" s="130" t="str">
        <f t="shared" si="282"/>
        <v>QS-980051</v>
      </c>
      <c r="I9069" s="130" t="str">
        <f t="shared" si="283"/>
        <v/>
      </c>
    </row>
    <row r="9070" spans="1:9" x14ac:dyDescent="0.15">
      <c r="A9070" s="130">
        <v>9068</v>
      </c>
      <c r="B9070" s="130" t="s">
        <v>10787</v>
      </c>
      <c r="C9070" s="130" t="s">
        <v>20919</v>
      </c>
      <c r="H9070" s="130" t="str">
        <f t="shared" si="282"/>
        <v>QS-980052</v>
      </c>
      <c r="I9070" s="130" t="str">
        <f t="shared" si="283"/>
        <v/>
      </c>
    </row>
    <row r="9071" spans="1:9" x14ac:dyDescent="0.15">
      <c r="A9071" s="130">
        <v>9069</v>
      </c>
      <c r="B9071" s="130" t="s">
        <v>10788</v>
      </c>
      <c r="C9071" s="130" t="s">
        <v>20920</v>
      </c>
      <c r="D9071" s="130">
        <v>1000</v>
      </c>
      <c r="E9071" s="130" t="s">
        <v>12361</v>
      </c>
      <c r="F9071" s="130">
        <v>2105000</v>
      </c>
      <c r="G9071" s="130">
        <v>2415000</v>
      </c>
      <c r="H9071" s="130" t="str">
        <f t="shared" si="282"/>
        <v>QS-980053</v>
      </c>
      <c r="I9071" s="130" t="str">
        <f t="shared" si="283"/>
        <v>VG</v>
      </c>
    </row>
    <row r="9072" spans="1:9" x14ac:dyDescent="0.15">
      <c r="A9072" s="130">
        <v>9070</v>
      </c>
      <c r="B9072" s="130" t="s">
        <v>10789</v>
      </c>
      <c r="C9072" s="130" t="s">
        <v>20921</v>
      </c>
      <c r="D9072" s="130">
        <v>1000</v>
      </c>
      <c r="E9072" s="130" t="s">
        <v>12361</v>
      </c>
      <c r="F9072" s="130">
        <v>1788000</v>
      </c>
      <c r="G9072" s="130">
        <v>9728000</v>
      </c>
      <c r="H9072" s="130" t="str">
        <f t="shared" si="282"/>
        <v>QS-980054</v>
      </c>
      <c r="I9072" s="130" t="str">
        <f t="shared" si="283"/>
        <v>VG</v>
      </c>
    </row>
    <row r="9073" spans="1:9" x14ac:dyDescent="0.15">
      <c r="A9073" s="130">
        <v>9071</v>
      </c>
      <c r="B9073" s="130" t="s">
        <v>10790</v>
      </c>
      <c r="C9073" s="130" t="s">
        <v>20922</v>
      </c>
      <c r="H9073" s="130" t="str">
        <f t="shared" si="282"/>
        <v>QS-980055</v>
      </c>
      <c r="I9073" s="130" t="str">
        <f t="shared" si="283"/>
        <v/>
      </c>
    </row>
    <row r="9074" spans="1:9" x14ac:dyDescent="0.15">
      <c r="A9074" s="130">
        <v>9072</v>
      </c>
      <c r="B9074" s="130" t="s">
        <v>10791</v>
      </c>
      <c r="C9074" s="130" t="s">
        <v>20923</v>
      </c>
      <c r="H9074" s="130" t="str">
        <f t="shared" si="282"/>
        <v>QS-980056</v>
      </c>
      <c r="I9074" s="130" t="str">
        <f t="shared" si="283"/>
        <v/>
      </c>
    </row>
    <row r="9075" spans="1:9" x14ac:dyDescent="0.15">
      <c r="A9075" s="130">
        <v>9073</v>
      </c>
      <c r="B9075" s="130" t="s">
        <v>10792</v>
      </c>
      <c r="C9075" s="130" t="s">
        <v>19261</v>
      </c>
      <c r="D9075" s="130">
        <v>2</v>
      </c>
      <c r="E9075" s="130" t="s">
        <v>20924</v>
      </c>
      <c r="F9075" s="130">
        <v>175528298</v>
      </c>
      <c r="G9075" s="130">
        <v>345504720</v>
      </c>
      <c r="H9075" s="130" t="str">
        <f t="shared" si="282"/>
        <v>QS-980057</v>
      </c>
      <c r="I9075" s="130" t="str">
        <f t="shared" si="283"/>
        <v>VG</v>
      </c>
    </row>
    <row r="9076" spans="1:9" x14ac:dyDescent="0.15">
      <c r="A9076" s="130">
        <v>9074</v>
      </c>
      <c r="B9076" s="130" t="s">
        <v>10793</v>
      </c>
      <c r="C9076" s="130" t="s">
        <v>20925</v>
      </c>
      <c r="D9076" s="130">
        <v>16000</v>
      </c>
      <c r="E9076" s="130" t="s">
        <v>12368</v>
      </c>
      <c r="F9076" s="130">
        <v>111520000</v>
      </c>
      <c r="G9076" s="130">
        <v>131776000</v>
      </c>
      <c r="H9076" s="130" t="str">
        <f t="shared" si="282"/>
        <v>QS-980058</v>
      </c>
      <c r="I9076" s="130" t="str">
        <f t="shared" si="283"/>
        <v>VG</v>
      </c>
    </row>
    <row r="9077" spans="1:9" x14ac:dyDescent="0.15">
      <c r="A9077" s="130">
        <v>9075</v>
      </c>
      <c r="B9077" s="130" t="s">
        <v>10794</v>
      </c>
      <c r="C9077" s="130" t="s">
        <v>12357</v>
      </c>
      <c r="H9077" s="130" t="str">
        <f t="shared" si="282"/>
        <v>QS-980059</v>
      </c>
      <c r="I9077" s="130" t="str">
        <f t="shared" si="283"/>
        <v/>
      </c>
    </row>
    <row r="9078" spans="1:9" x14ac:dyDescent="0.15">
      <c r="A9078" s="130">
        <v>9076</v>
      </c>
      <c r="B9078" s="130" t="s">
        <v>10795</v>
      </c>
      <c r="C9078" s="130" t="s">
        <v>20926</v>
      </c>
      <c r="D9078" s="130">
        <v>1</v>
      </c>
      <c r="E9078" s="130" t="s">
        <v>12391</v>
      </c>
      <c r="F9078" s="130">
        <v>72277500</v>
      </c>
      <c r="G9078" s="130">
        <v>72208500</v>
      </c>
      <c r="H9078" s="130" t="str">
        <f t="shared" si="282"/>
        <v>QS-980060</v>
      </c>
      <c r="I9078" s="130" t="str">
        <f t="shared" si="283"/>
        <v>AG</v>
      </c>
    </row>
    <row r="9079" spans="1:9" x14ac:dyDescent="0.15">
      <c r="A9079" s="130">
        <v>9077</v>
      </c>
      <c r="B9079" s="130" t="s">
        <v>10796</v>
      </c>
      <c r="C9079" s="130" t="s">
        <v>20927</v>
      </c>
      <c r="D9079" s="130">
        <v>1000</v>
      </c>
      <c r="E9079" s="130" t="s">
        <v>12368</v>
      </c>
      <c r="F9079" s="130">
        <v>65000000</v>
      </c>
      <c r="G9079" s="130">
        <v>75000000</v>
      </c>
      <c r="H9079" s="130" t="str">
        <f t="shared" si="282"/>
        <v>QS-980061</v>
      </c>
      <c r="I9079" s="130" t="str">
        <f t="shared" si="283"/>
        <v/>
      </c>
    </row>
    <row r="9080" spans="1:9" x14ac:dyDescent="0.15">
      <c r="A9080" s="130">
        <v>9078</v>
      </c>
      <c r="B9080" s="130" t="s">
        <v>10797</v>
      </c>
      <c r="C9080" s="130" t="s">
        <v>20928</v>
      </c>
      <c r="D9080" s="130">
        <v>100</v>
      </c>
      <c r="E9080" s="130" t="s">
        <v>12372</v>
      </c>
      <c r="F9080" s="130">
        <v>1777420</v>
      </c>
      <c r="G9080" s="130">
        <v>1447695.8</v>
      </c>
      <c r="H9080" s="130" t="str">
        <f t="shared" si="282"/>
        <v>QS-980062</v>
      </c>
      <c r="I9080" s="130" t="str">
        <f t="shared" si="283"/>
        <v/>
      </c>
    </row>
    <row r="9081" spans="1:9" x14ac:dyDescent="0.15">
      <c r="A9081" s="130">
        <v>9079</v>
      </c>
      <c r="B9081" s="130" t="s">
        <v>10798</v>
      </c>
      <c r="C9081" s="130" t="s">
        <v>20929</v>
      </c>
      <c r="D9081" s="130">
        <v>100</v>
      </c>
      <c r="E9081" s="130" t="s">
        <v>12372</v>
      </c>
      <c r="F9081" s="130">
        <v>1512565</v>
      </c>
      <c r="G9081" s="130">
        <v>2089814</v>
      </c>
      <c r="H9081" s="130" t="str">
        <f t="shared" si="282"/>
        <v>QS-980063</v>
      </c>
      <c r="I9081" s="130" t="str">
        <f t="shared" si="283"/>
        <v/>
      </c>
    </row>
    <row r="9082" spans="1:9" x14ac:dyDescent="0.15">
      <c r="A9082" s="130">
        <v>9080</v>
      </c>
      <c r="B9082" s="130" t="s">
        <v>10799</v>
      </c>
      <c r="C9082" s="130" t="s">
        <v>20930</v>
      </c>
      <c r="D9082" s="130">
        <v>180</v>
      </c>
      <c r="E9082" s="130" t="s">
        <v>12372</v>
      </c>
      <c r="F9082" s="130">
        <v>2779910</v>
      </c>
      <c r="G9082" s="130">
        <v>3531300</v>
      </c>
      <c r="H9082" s="130" t="str">
        <f t="shared" si="282"/>
        <v>QS-980064</v>
      </c>
      <c r="I9082" s="130" t="str">
        <f t="shared" si="283"/>
        <v/>
      </c>
    </row>
    <row r="9083" spans="1:9" x14ac:dyDescent="0.15">
      <c r="A9083" s="130">
        <v>9081</v>
      </c>
      <c r="B9083" s="130" t="s">
        <v>10800</v>
      </c>
      <c r="C9083" s="130" t="s">
        <v>20931</v>
      </c>
      <c r="D9083" s="130">
        <v>100</v>
      </c>
      <c r="E9083" s="130" t="s">
        <v>12372</v>
      </c>
      <c r="F9083" s="130">
        <v>500328</v>
      </c>
      <c r="G9083" s="130">
        <v>918199</v>
      </c>
      <c r="H9083" s="130" t="str">
        <f t="shared" si="282"/>
        <v>QS-980065</v>
      </c>
      <c r="I9083" s="130" t="str">
        <f t="shared" si="283"/>
        <v/>
      </c>
    </row>
    <row r="9084" spans="1:9" x14ac:dyDescent="0.15">
      <c r="A9084" s="130">
        <v>9082</v>
      </c>
      <c r="B9084" s="130" t="s">
        <v>10801</v>
      </c>
      <c r="C9084" s="130" t="s">
        <v>20932</v>
      </c>
      <c r="D9084" s="130">
        <v>1</v>
      </c>
      <c r="E9084" s="130" t="s">
        <v>12372</v>
      </c>
      <c r="F9084" s="130">
        <v>6100</v>
      </c>
      <c r="G9084" s="130">
        <v>9000</v>
      </c>
      <c r="H9084" s="130" t="str">
        <f t="shared" si="282"/>
        <v>QS-980066</v>
      </c>
      <c r="I9084" s="130" t="str">
        <f t="shared" si="283"/>
        <v/>
      </c>
    </row>
    <row r="9085" spans="1:9" x14ac:dyDescent="0.15">
      <c r="A9085" s="130">
        <v>9083</v>
      </c>
      <c r="B9085" s="130" t="s">
        <v>10802</v>
      </c>
      <c r="C9085" s="130" t="s">
        <v>20893</v>
      </c>
      <c r="H9085" s="130" t="str">
        <f t="shared" si="282"/>
        <v>QS-980067</v>
      </c>
      <c r="I9085" s="130" t="str">
        <f t="shared" si="283"/>
        <v/>
      </c>
    </row>
    <row r="9086" spans="1:9" x14ac:dyDescent="0.15">
      <c r="A9086" s="130">
        <v>9084</v>
      </c>
      <c r="B9086" s="130" t="s">
        <v>10803</v>
      </c>
      <c r="C9086" s="130" t="s">
        <v>20933</v>
      </c>
      <c r="D9086" s="130">
        <v>100</v>
      </c>
      <c r="E9086" s="130" t="s">
        <v>12355</v>
      </c>
      <c r="F9086" s="130">
        <v>16066596</v>
      </c>
      <c r="G9086" s="130">
        <v>20145600</v>
      </c>
      <c r="H9086" s="130" t="str">
        <f t="shared" si="282"/>
        <v>QS-980069</v>
      </c>
      <c r="I9086" s="130" t="str">
        <f t="shared" si="283"/>
        <v>AG</v>
      </c>
    </row>
    <row r="9087" spans="1:9" x14ac:dyDescent="0.15">
      <c r="A9087" s="130">
        <v>9085</v>
      </c>
      <c r="B9087" s="130" t="s">
        <v>10804</v>
      </c>
      <c r="C9087" s="130" t="s">
        <v>20934</v>
      </c>
      <c r="D9087" s="130">
        <v>6</v>
      </c>
      <c r="E9087" s="130" t="s">
        <v>12355</v>
      </c>
      <c r="F9087" s="130">
        <v>213529</v>
      </c>
      <c r="G9087" s="130">
        <v>249586</v>
      </c>
      <c r="H9087" s="130" t="str">
        <f t="shared" si="282"/>
        <v>QS-980071</v>
      </c>
      <c r="I9087" s="130" t="str">
        <f t="shared" si="283"/>
        <v/>
      </c>
    </row>
    <row r="9088" spans="1:9" x14ac:dyDescent="0.15">
      <c r="A9088" s="130">
        <v>9086</v>
      </c>
      <c r="B9088" s="130" t="s">
        <v>10805</v>
      </c>
      <c r="C9088" s="130" t="s">
        <v>20935</v>
      </c>
      <c r="D9088" s="130">
        <v>1</v>
      </c>
      <c r="E9088" s="130" t="s">
        <v>12372</v>
      </c>
      <c r="F9088" s="130">
        <v>3000</v>
      </c>
      <c r="G9088" s="130">
        <v>1121</v>
      </c>
      <c r="H9088" s="130" t="str">
        <f t="shared" si="282"/>
        <v>QS-980072</v>
      </c>
      <c r="I9088" s="130" t="str">
        <f t="shared" si="283"/>
        <v/>
      </c>
    </row>
    <row r="9089" spans="1:9" x14ac:dyDescent="0.15">
      <c r="A9089" s="130">
        <v>9087</v>
      </c>
      <c r="B9089" s="130" t="s">
        <v>10806</v>
      </c>
      <c r="C9089" s="130" t="s">
        <v>20936</v>
      </c>
      <c r="D9089" s="130">
        <v>1</v>
      </c>
      <c r="E9089" s="130" t="s">
        <v>12372</v>
      </c>
      <c r="F9089" s="130">
        <v>13000</v>
      </c>
      <c r="G9089" s="130">
        <v>23000</v>
      </c>
      <c r="H9089" s="130" t="str">
        <f t="shared" si="282"/>
        <v>QS-980073</v>
      </c>
      <c r="I9089" s="130" t="str">
        <f t="shared" si="283"/>
        <v/>
      </c>
    </row>
    <row r="9090" spans="1:9" x14ac:dyDescent="0.15">
      <c r="A9090" s="130">
        <v>9088</v>
      </c>
      <c r="B9090" s="130" t="s">
        <v>10807</v>
      </c>
      <c r="H9090" s="130" t="str">
        <f t="shared" si="282"/>
        <v>QS-980074</v>
      </c>
      <c r="I9090" s="130" t="str">
        <f t="shared" si="283"/>
        <v/>
      </c>
    </row>
    <row r="9091" spans="1:9" x14ac:dyDescent="0.15">
      <c r="A9091" s="130">
        <v>9089</v>
      </c>
      <c r="B9091" s="130" t="s">
        <v>10808</v>
      </c>
      <c r="C9091" s="130" t="s">
        <v>20937</v>
      </c>
      <c r="H9091" s="130" t="str">
        <f t="shared" si="282"/>
        <v>QS-980075</v>
      </c>
      <c r="I9091" s="130" t="str">
        <f t="shared" si="283"/>
        <v/>
      </c>
    </row>
    <row r="9092" spans="1:9" x14ac:dyDescent="0.15">
      <c r="A9092" s="130">
        <v>9090</v>
      </c>
      <c r="B9092" s="130" t="s">
        <v>10809</v>
      </c>
      <c r="C9092" s="130" t="s">
        <v>20937</v>
      </c>
      <c r="H9092" s="130" t="str">
        <f t="shared" ref="H9092:H9155" si="284">LEFT(B9092,FIND("-",B9092)+6)</f>
        <v>QS-980076</v>
      </c>
      <c r="I9092" s="130" t="str">
        <f t="shared" ref="I9092:I9155" si="285">RIGHT(B9092,LEN(B9092)-FIND("-",B9092)-7)</f>
        <v/>
      </c>
    </row>
    <row r="9093" spans="1:9" x14ac:dyDescent="0.15">
      <c r="A9093" s="130">
        <v>9091</v>
      </c>
      <c r="B9093" s="130" t="s">
        <v>10810</v>
      </c>
      <c r="C9093" s="130" t="s">
        <v>20938</v>
      </c>
      <c r="H9093" s="130" t="str">
        <f t="shared" si="284"/>
        <v>QS-980077</v>
      </c>
      <c r="I9093" s="130" t="str">
        <f t="shared" si="285"/>
        <v/>
      </c>
    </row>
    <row r="9094" spans="1:9" x14ac:dyDescent="0.15">
      <c r="A9094" s="130">
        <v>9092</v>
      </c>
      <c r="B9094" s="130" t="s">
        <v>10811</v>
      </c>
      <c r="C9094" s="130" t="s">
        <v>20939</v>
      </c>
      <c r="H9094" s="130" t="str">
        <f t="shared" si="284"/>
        <v>QS-980078</v>
      </c>
      <c r="I9094" s="130" t="str">
        <f t="shared" si="285"/>
        <v/>
      </c>
    </row>
    <row r="9095" spans="1:9" x14ac:dyDescent="0.15">
      <c r="A9095" s="130">
        <v>9093</v>
      </c>
      <c r="B9095" s="130" t="s">
        <v>10812</v>
      </c>
      <c r="C9095" s="130" t="s">
        <v>20940</v>
      </c>
      <c r="H9095" s="130" t="str">
        <f t="shared" si="284"/>
        <v>QS-980079</v>
      </c>
      <c r="I9095" s="130" t="str">
        <f t="shared" si="285"/>
        <v/>
      </c>
    </row>
    <row r="9096" spans="1:9" x14ac:dyDescent="0.15">
      <c r="A9096" s="130">
        <v>9094</v>
      </c>
      <c r="B9096" s="130" t="s">
        <v>10813</v>
      </c>
      <c r="C9096" s="130" t="s">
        <v>20941</v>
      </c>
      <c r="H9096" s="130" t="str">
        <f t="shared" si="284"/>
        <v>QS-980080</v>
      </c>
      <c r="I9096" s="130" t="str">
        <f t="shared" si="285"/>
        <v/>
      </c>
    </row>
    <row r="9097" spans="1:9" x14ac:dyDescent="0.15">
      <c r="A9097" s="130">
        <v>9095</v>
      </c>
      <c r="B9097" s="130" t="s">
        <v>10814</v>
      </c>
      <c r="C9097" s="130" t="s">
        <v>20942</v>
      </c>
      <c r="H9097" s="130" t="str">
        <f t="shared" si="284"/>
        <v>QS-980081</v>
      </c>
      <c r="I9097" s="130" t="str">
        <f t="shared" si="285"/>
        <v/>
      </c>
    </row>
    <row r="9098" spans="1:9" x14ac:dyDescent="0.15">
      <c r="A9098" s="130">
        <v>9096</v>
      </c>
      <c r="B9098" s="130" t="s">
        <v>10815</v>
      </c>
      <c r="C9098" s="130" t="s">
        <v>20943</v>
      </c>
      <c r="H9098" s="130" t="str">
        <f t="shared" si="284"/>
        <v>QS-980082</v>
      </c>
      <c r="I9098" s="130" t="str">
        <f t="shared" si="285"/>
        <v/>
      </c>
    </row>
    <row r="9099" spans="1:9" x14ac:dyDescent="0.15">
      <c r="A9099" s="130">
        <v>9097</v>
      </c>
      <c r="B9099" s="130" t="s">
        <v>10816</v>
      </c>
      <c r="C9099" s="130" t="s">
        <v>20944</v>
      </c>
      <c r="H9099" s="130" t="str">
        <f t="shared" si="284"/>
        <v>QS-980083</v>
      </c>
      <c r="I9099" s="130" t="str">
        <f t="shared" si="285"/>
        <v/>
      </c>
    </row>
    <row r="9100" spans="1:9" x14ac:dyDescent="0.15">
      <c r="A9100" s="130">
        <v>9098</v>
      </c>
      <c r="B9100" s="130" t="s">
        <v>10817</v>
      </c>
      <c r="C9100" s="130" t="s">
        <v>19578</v>
      </c>
      <c r="H9100" s="130" t="str">
        <f t="shared" si="284"/>
        <v>QS-980084</v>
      </c>
      <c r="I9100" s="130" t="str">
        <f t="shared" si="285"/>
        <v/>
      </c>
    </row>
    <row r="9101" spans="1:9" x14ac:dyDescent="0.15">
      <c r="A9101" s="130">
        <v>9099</v>
      </c>
      <c r="B9101" s="130" t="s">
        <v>10818</v>
      </c>
      <c r="C9101" s="130" t="s">
        <v>20945</v>
      </c>
      <c r="H9101" s="130" t="str">
        <f t="shared" si="284"/>
        <v>QS-980085</v>
      </c>
      <c r="I9101" s="130" t="str">
        <f t="shared" si="285"/>
        <v/>
      </c>
    </row>
    <row r="9102" spans="1:9" x14ac:dyDescent="0.15">
      <c r="A9102" s="130">
        <v>9100</v>
      </c>
      <c r="B9102" s="130" t="s">
        <v>10819</v>
      </c>
      <c r="C9102" s="130" t="s">
        <v>20946</v>
      </c>
      <c r="D9102" s="130">
        <v>533</v>
      </c>
      <c r="E9102" s="130" t="s">
        <v>12372</v>
      </c>
      <c r="F9102" s="130">
        <v>3961628</v>
      </c>
      <c r="G9102" s="130">
        <v>4739848</v>
      </c>
      <c r="H9102" s="130" t="str">
        <f t="shared" si="284"/>
        <v>QS-980086</v>
      </c>
      <c r="I9102" s="130" t="str">
        <f t="shared" si="285"/>
        <v>VG</v>
      </c>
    </row>
    <row r="9103" spans="1:9" x14ac:dyDescent="0.15">
      <c r="A9103" s="130">
        <v>9101</v>
      </c>
      <c r="B9103" s="130" t="s">
        <v>10820</v>
      </c>
      <c r="C9103" s="130" t="s">
        <v>12356</v>
      </c>
      <c r="H9103" s="130" t="str">
        <f t="shared" si="284"/>
        <v>QS-980087</v>
      </c>
      <c r="I9103" s="130" t="str">
        <f t="shared" si="285"/>
        <v/>
      </c>
    </row>
    <row r="9104" spans="1:9" x14ac:dyDescent="0.15">
      <c r="A9104" s="130">
        <v>9102</v>
      </c>
      <c r="B9104" s="130" t="s">
        <v>10821</v>
      </c>
      <c r="C9104" s="130" t="s">
        <v>20947</v>
      </c>
      <c r="H9104" s="130" t="str">
        <f t="shared" si="284"/>
        <v>QS-980088</v>
      </c>
      <c r="I9104" s="130" t="str">
        <f t="shared" si="285"/>
        <v/>
      </c>
    </row>
    <row r="9105" spans="1:9" x14ac:dyDescent="0.15">
      <c r="A9105" s="130">
        <v>9103</v>
      </c>
      <c r="B9105" s="130" t="s">
        <v>10822</v>
      </c>
      <c r="C9105" s="130" t="s">
        <v>20948</v>
      </c>
      <c r="H9105" s="130" t="str">
        <f t="shared" si="284"/>
        <v>QS-980089</v>
      </c>
      <c r="I9105" s="130" t="str">
        <f t="shared" si="285"/>
        <v/>
      </c>
    </row>
    <row r="9106" spans="1:9" x14ac:dyDescent="0.15">
      <c r="A9106" s="130">
        <v>9104</v>
      </c>
      <c r="B9106" s="130" t="s">
        <v>10823</v>
      </c>
      <c r="C9106" s="130" t="s">
        <v>20949</v>
      </c>
      <c r="H9106" s="130" t="str">
        <f t="shared" si="284"/>
        <v>QS-980090</v>
      </c>
      <c r="I9106" s="130" t="str">
        <f t="shared" si="285"/>
        <v/>
      </c>
    </row>
    <row r="9107" spans="1:9" x14ac:dyDescent="0.15">
      <c r="A9107" s="130">
        <v>9105</v>
      </c>
      <c r="B9107" s="130" t="s">
        <v>10824</v>
      </c>
      <c r="C9107" s="130" t="s">
        <v>20950</v>
      </c>
      <c r="D9107" s="130">
        <v>10</v>
      </c>
      <c r="E9107" s="130" t="s">
        <v>12361</v>
      </c>
      <c r="F9107" s="130">
        <v>2591000</v>
      </c>
      <c r="G9107" s="130">
        <v>2540750</v>
      </c>
      <c r="H9107" s="130" t="str">
        <f t="shared" si="284"/>
        <v>QS-980091</v>
      </c>
      <c r="I9107" s="130" t="str">
        <f t="shared" si="285"/>
        <v>AG</v>
      </c>
    </row>
    <row r="9108" spans="1:9" x14ac:dyDescent="0.15">
      <c r="A9108" s="130">
        <v>9106</v>
      </c>
      <c r="B9108" s="130" t="s">
        <v>10825</v>
      </c>
      <c r="C9108" s="130" t="s">
        <v>20948</v>
      </c>
      <c r="H9108" s="130" t="str">
        <f t="shared" si="284"/>
        <v>QS-980092</v>
      </c>
      <c r="I9108" s="130" t="str">
        <f t="shared" si="285"/>
        <v/>
      </c>
    </row>
    <row r="9109" spans="1:9" x14ac:dyDescent="0.15">
      <c r="A9109" s="130">
        <v>9107</v>
      </c>
      <c r="B9109" s="130" t="s">
        <v>10826</v>
      </c>
      <c r="C9109" s="130" t="s">
        <v>20951</v>
      </c>
      <c r="H9109" s="130" t="str">
        <f t="shared" si="284"/>
        <v>QS-980093</v>
      </c>
      <c r="I9109" s="130" t="str">
        <f t="shared" si="285"/>
        <v/>
      </c>
    </row>
    <row r="9110" spans="1:9" x14ac:dyDescent="0.15">
      <c r="A9110" s="130">
        <v>9108</v>
      </c>
      <c r="B9110" s="130" t="s">
        <v>10827</v>
      </c>
      <c r="C9110" s="130" t="s">
        <v>20952</v>
      </c>
      <c r="H9110" s="130" t="str">
        <f t="shared" si="284"/>
        <v>QS-980094</v>
      </c>
      <c r="I9110" s="130" t="str">
        <f t="shared" si="285"/>
        <v/>
      </c>
    </row>
    <row r="9111" spans="1:9" x14ac:dyDescent="0.15">
      <c r="A9111" s="130">
        <v>9109</v>
      </c>
      <c r="B9111" s="130" t="s">
        <v>10828</v>
      </c>
      <c r="C9111" s="130" t="s">
        <v>12357</v>
      </c>
      <c r="H9111" s="130" t="str">
        <f t="shared" si="284"/>
        <v>QS-980096</v>
      </c>
      <c r="I9111" s="130" t="str">
        <f t="shared" si="285"/>
        <v/>
      </c>
    </row>
    <row r="9112" spans="1:9" x14ac:dyDescent="0.15">
      <c r="A9112" s="130">
        <v>9110</v>
      </c>
      <c r="B9112" s="130" t="s">
        <v>10829</v>
      </c>
      <c r="C9112" s="130" t="s">
        <v>20953</v>
      </c>
      <c r="D9112" s="130">
        <v>1</v>
      </c>
      <c r="E9112" s="130" t="s">
        <v>12403</v>
      </c>
      <c r="F9112" s="130">
        <v>13000000</v>
      </c>
      <c r="G9112" s="130">
        <v>20000000</v>
      </c>
      <c r="H9112" s="130" t="str">
        <f t="shared" si="284"/>
        <v>QS-980097</v>
      </c>
      <c r="I9112" s="130" t="str">
        <f t="shared" si="285"/>
        <v/>
      </c>
    </row>
    <row r="9113" spans="1:9" x14ac:dyDescent="0.15">
      <c r="A9113" s="130">
        <v>9111</v>
      </c>
      <c r="B9113" s="130" t="s">
        <v>10830</v>
      </c>
      <c r="C9113" s="130" t="s">
        <v>12307</v>
      </c>
      <c r="D9113" s="130">
        <v>1</v>
      </c>
      <c r="E9113" s="130" t="s">
        <v>18401</v>
      </c>
      <c r="F9113" s="130">
        <v>297000000</v>
      </c>
      <c r="G9113" s="130">
        <v>340000000</v>
      </c>
      <c r="H9113" s="130" t="str">
        <f t="shared" si="284"/>
        <v>QS-980098</v>
      </c>
      <c r="I9113" s="130" t="str">
        <f t="shared" si="285"/>
        <v/>
      </c>
    </row>
    <row r="9114" spans="1:9" x14ac:dyDescent="0.15">
      <c r="A9114" s="130">
        <v>9112</v>
      </c>
      <c r="B9114" s="130" t="s">
        <v>10831</v>
      </c>
      <c r="C9114" s="130" t="s">
        <v>16641</v>
      </c>
      <c r="D9114" s="130">
        <v>1000</v>
      </c>
      <c r="E9114" s="130" t="s">
        <v>12368</v>
      </c>
      <c r="F9114" s="130">
        <v>20768058.899999999</v>
      </c>
      <c r="G9114" s="130">
        <v>35614088.5</v>
      </c>
      <c r="H9114" s="130" t="str">
        <f t="shared" si="284"/>
        <v>QS-980099</v>
      </c>
      <c r="I9114" s="130" t="str">
        <f t="shared" si="285"/>
        <v/>
      </c>
    </row>
    <row r="9115" spans="1:9" x14ac:dyDescent="0.15">
      <c r="A9115" s="130">
        <v>9113</v>
      </c>
      <c r="B9115" s="130" t="s">
        <v>10832</v>
      </c>
      <c r="C9115" s="130" t="s">
        <v>20954</v>
      </c>
      <c r="D9115" s="130">
        <v>1</v>
      </c>
      <c r="E9115" s="130" t="s">
        <v>12384</v>
      </c>
      <c r="F9115" s="130">
        <v>120000</v>
      </c>
      <c r="G9115" s="130">
        <v>80000</v>
      </c>
      <c r="H9115" s="130" t="str">
        <f t="shared" si="284"/>
        <v>QS-980100</v>
      </c>
      <c r="I9115" s="130" t="str">
        <f t="shared" si="285"/>
        <v/>
      </c>
    </row>
    <row r="9116" spans="1:9" x14ac:dyDescent="0.15">
      <c r="A9116" s="130">
        <v>9114</v>
      </c>
      <c r="B9116" s="130" t="s">
        <v>10833</v>
      </c>
      <c r="C9116" s="130" t="s">
        <v>20955</v>
      </c>
      <c r="D9116" s="130">
        <v>30</v>
      </c>
      <c r="E9116" s="130" t="s">
        <v>12372</v>
      </c>
      <c r="F9116" s="130">
        <v>1339054.5</v>
      </c>
      <c r="G9116" s="130">
        <v>1432455</v>
      </c>
      <c r="H9116" s="130" t="str">
        <f t="shared" si="284"/>
        <v>QS-980101</v>
      </c>
      <c r="I9116" s="130" t="str">
        <f t="shared" si="285"/>
        <v/>
      </c>
    </row>
    <row r="9117" spans="1:9" x14ac:dyDescent="0.15">
      <c r="A9117" s="130">
        <v>9115</v>
      </c>
      <c r="B9117" s="130" t="s">
        <v>10834</v>
      </c>
      <c r="C9117" s="130" t="s">
        <v>20956</v>
      </c>
      <c r="D9117" s="130">
        <v>1000</v>
      </c>
      <c r="E9117" s="130" t="s">
        <v>12361</v>
      </c>
      <c r="F9117" s="130">
        <v>4110000</v>
      </c>
      <c r="G9117" s="130">
        <v>8150000</v>
      </c>
      <c r="H9117" s="130" t="str">
        <f t="shared" si="284"/>
        <v>QS-980102</v>
      </c>
      <c r="I9117" s="130" t="str">
        <f t="shared" si="285"/>
        <v/>
      </c>
    </row>
    <row r="9118" spans="1:9" x14ac:dyDescent="0.15">
      <c r="A9118" s="130">
        <v>9116</v>
      </c>
      <c r="B9118" s="130" t="s">
        <v>10835</v>
      </c>
      <c r="C9118" s="130" t="s">
        <v>20957</v>
      </c>
      <c r="H9118" s="130" t="str">
        <f t="shared" si="284"/>
        <v>QS-980103</v>
      </c>
      <c r="I9118" s="130" t="str">
        <f t="shared" si="285"/>
        <v/>
      </c>
    </row>
    <row r="9119" spans="1:9" x14ac:dyDescent="0.15">
      <c r="A9119" s="130">
        <v>9117</v>
      </c>
      <c r="B9119" s="130" t="s">
        <v>10836</v>
      </c>
      <c r="C9119" s="130" t="s">
        <v>20958</v>
      </c>
      <c r="D9119" s="130">
        <v>1000</v>
      </c>
      <c r="E9119" s="130" t="s">
        <v>12368</v>
      </c>
      <c r="F9119" s="130">
        <v>1750000</v>
      </c>
      <c r="G9119" s="130">
        <v>2200000</v>
      </c>
      <c r="H9119" s="130" t="str">
        <f t="shared" si="284"/>
        <v>QS-980104</v>
      </c>
      <c r="I9119" s="130" t="str">
        <f t="shared" si="285"/>
        <v/>
      </c>
    </row>
    <row r="9120" spans="1:9" x14ac:dyDescent="0.15">
      <c r="A9120" s="130">
        <v>9118</v>
      </c>
      <c r="B9120" s="130" t="s">
        <v>10837</v>
      </c>
      <c r="C9120" s="130" t="s">
        <v>20959</v>
      </c>
      <c r="D9120" s="130">
        <v>1</v>
      </c>
      <c r="E9120" s="130" t="s">
        <v>12391</v>
      </c>
      <c r="F9120" s="130">
        <v>10510000</v>
      </c>
      <c r="G9120" s="130">
        <v>3840000</v>
      </c>
      <c r="H9120" s="130" t="str">
        <f t="shared" si="284"/>
        <v>QS-980105</v>
      </c>
      <c r="I9120" s="130" t="str">
        <f t="shared" si="285"/>
        <v/>
      </c>
    </row>
    <row r="9121" spans="1:9" x14ac:dyDescent="0.15">
      <c r="A9121" s="130">
        <v>9119</v>
      </c>
      <c r="B9121" s="130" t="s">
        <v>10838</v>
      </c>
      <c r="C9121" s="130" t="s">
        <v>20960</v>
      </c>
      <c r="D9121" s="130">
        <v>100</v>
      </c>
      <c r="E9121" s="130" t="s">
        <v>12372</v>
      </c>
      <c r="F9121" s="130">
        <v>1880000</v>
      </c>
      <c r="G9121" s="130">
        <v>2010000</v>
      </c>
      <c r="H9121" s="130" t="str">
        <f t="shared" si="284"/>
        <v>QS-980106</v>
      </c>
      <c r="I9121" s="130" t="str">
        <f t="shared" si="285"/>
        <v>VG</v>
      </c>
    </row>
    <row r="9122" spans="1:9" x14ac:dyDescent="0.15">
      <c r="A9122" s="130">
        <v>9120</v>
      </c>
      <c r="B9122" s="130" t="s">
        <v>10839</v>
      </c>
      <c r="C9122" s="130" t="s">
        <v>20961</v>
      </c>
      <c r="D9122" s="130">
        <v>100</v>
      </c>
      <c r="E9122" s="130" t="s">
        <v>12361</v>
      </c>
      <c r="F9122" s="130">
        <v>227800</v>
      </c>
      <c r="G9122" s="130">
        <v>365249</v>
      </c>
      <c r="H9122" s="130" t="str">
        <f t="shared" si="284"/>
        <v>QS-980107</v>
      </c>
      <c r="I9122" s="130" t="str">
        <f t="shared" si="285"/>
        <v/>
      </c>
    </row>
    <row r="9123" spans="1:9" x14ac:dyDescent="0.15">
      <c r="A9123" s="130">
        <v>9121</v>
      </c>
      <c r="B9123" s="130" t="s">
        <v>10840</v>
      </c>
      <c r="C9123" s="130" t="s">
        <v>20962</v>
      </c>
      <c r="D9123" s="130">
        <v>500</v>
      </c>
      <c r="E9123" s="130" t="s">
        <v>12372</v>
      </c>
      <c r="F9123" s="130">
        <v>9700000</v>
      </c>
      <c r="G9123" s="130">
        <v>8994000</v>
      </c>
      <c r="H9123" s="130" t="str">
        <f t="shared" si="284"/>
        <v>QS-980108</v>
      </c>
      <c r="I9123" s="130" t="str">
        <f t="shared" si="285"/>
        <v/>
      </c>
    </row>
    <row r="9124" spans="1:9" x14ac:dyDescent="0.15">
      <c r="A9124" s="130">
        <v>9122</v>
      </c>
      <c r="B9124" s="130" t="s">
        <v>10841</v>
      </c>
      <c r="C9124" s="130" t="s">
        <v>20963</v>
      </c>
      <c r="D9124" s="130">
        <v>1</v>
      </c>
      <c r="E9124" s="130" t="s">
        <v>17216</v>
      </c>
      <c r="F9124" s="130">
        <v>1800000</v>
      </c>
      <c r="G9124" s="130">
        <v>5000000</v>
      </c>
      <c r="H9124" s="130" t="str">
        <f t="shared" si="284"/>
        <v>QS-980109</v>
      </c>
      <c r="I9124" s="130" t="str">
        <f t="shared" si="285"/>
        <v/>
      </c>
    </row>
    <row r="9125" spans="1:9" x14ac:dyDescent="0.15">
      <c r="A9125" s="130">
        <v>9123</v>
      </c>
      <c r="B9125" s="130" t="s">
        <v>10842</v>
      </c>
      <c r="C9125" s="130" t="s">
        <v>20964</v>
      </c>
      <c r="D9125" s="130">
        <v>7000</v>
      </c>
      <c r="E9125" s="130" t="s">
        <v>12372</v>
      </c>
      <c r="F9125" s="130">
        <v>21830450.800000001</v>
      </c>
      <c r="G9125" s="130">
        <v>32855174</v>
      </c>
      <c r="H9125" s="130" t="str">
        <f t="shared" si="284"/>
        <v>QS-980110</v>
      </c>
      <c r="I9125" s="130" t="str">
        <f t="shared" si="285"/>
        <v/>
      </c>
    </row>
    <row r="9126" spans="1:9" x14ac:dyDescent="0.15">
      <c r="A9126" s="130">
        <v>9124</v>
      </c>
      <c r="B9126" s="130" t="s">
        <v>10843</v>
      </c>
      <c r="C9126" s="130" t="s">
        <v>20965</v>
      </c>
      <c r="H9126" s="130" t="str">
        <f t="shared" si="284"/>
        <v>QS-980111</v>
      </c>
      <c r="I9126" s="130" t="str">
        <f t="shared" si="285"/>
        <v/>
      </c>
    </row>
    <row r="9127" spans="1:9" x14ac:dyDescent="0.15">
      <c r="A9127" s="130">
        <v>9125</v>
      </c>
      <c r="B9127" s="130" t="s">
        <v>10844</v>
      </c>
      <c r="C9127" s="130" t="s">
        <v>20966</v>
      </c>
      <c r="H9127" s="130" t="str">
        <f t="shared" si="284"/>
        <v>QS-980112</v>
      </c>
      <c r="I9127" s="130" t="str">
        <f t="shared" si="285"/>
        <v/>
      </c>
    </row>
    <row r="9128" spans="1:9" x14ac:dyDescent="0.15">
      <c r="A9128" s="130">
        <v>9126</v>
      </c>
      <c r="B9128" s="130" t="s">
        <v>10845</v>
      </c>
      <c r="C9128" s="130" t="s">
        <v>20967</v>
      </c>
      <c r="D9128" s="130">
        <v>100</v>
      </c>
      <c r="E9128" s="130" t="s">
        <v>12372</v>
      </c>
      <c r="F9128" s="130">
        <v>1300000</v>
      </c>
      <c r="G9128" s="130">
        <v>2380000</v>
      </c>
      <c r="H9128" s="130" t="str">
        <f t="shared" si="284"/>
        <v>QS-980113</v>
      </c>
      <c r="I9128" s="130" t="str">
        <f t="shared" si="285"/>
        <v/>
      </c>
    </row>
    <row r="9129" spans="1:9" x14ac:dyDescent="0.15">
      <c r="A9129" s="130">
        <v>9127</v>
      </c>
      <c r="B9129" s="130" t="s">
        <v>10846</v>
      </c>
      <c r="C9129" s="130" t="s">
        <v>20968</v>
      </c>
      <c r="H9129" s="130" t="str">
        <f t="shared" si="284"/>
        <v>QS-980114</v>
      </c>
      <c r="I9129" s="130" t="str">
        <f t="shared" si="285"/>
        <v/>
      </c>
    </row>
    <row r="9130" spans="1:9" x14ac:dyDescent="0.15">
      <c r="A9130" s="130">
        <v>9128</v>
      </c>
      <c r="B9130" s="130" t="s">
        <v>10847</v>
      </c>
      <c r="C9130" s="130" t="s">
        <v>20115</v>
      </c>
      <c r="H9130" s="130" t="str">
        <f t="shared" si="284"/>
        <v>QS-980115</v>
      </c>
      <c r="I9130" s="130" t="str">
        <f t="shared" si="285"/>
        <v/>
      </c>
    </row>
    <row r="9131" spans="1:9" x14ac:dyDescent="0.15">
      <c r="A9131" s="130">
        <v>9129</v>
      </c>
      <c r="B9131" s="130" t="s">
        <v>10848</v>
      </c>
      <c r="C9131" s="130" t="s">
        <v>20969</v>
      </c>
      <c r="D9131" s="130">
        <v>0</v>
      </c>
      <c r="E9131" s="130" t="s">
        <v>12368</v>
      </c>
      <c r="F9131" s="130">
        <v>0</v>
      </c>
      <c r="G9131" s="130">
        <v>0</v>
      </c>
      <c r="H9131" s="130" t="str">
        <f t="shared" si="284"/>
        <v>QS-980116</v>
      </c>
      <c r="I9131" s="130" t="str">
        <f t="shared" si="285"/>
        <v/>
      </c>
    </row>
    <row r="9132" spans="1:9" x14ac:dyDescent="0.15">
      <c r="A9132" s="130">
        <v>9130</v>
      </c>
      <c r="B9132" s="130" t="s">
        <v>10849</v>
      </c>
      <c r="C9132" s="130" t="s">
        <v>406</v>
      </c>
      <c r="D9132" s="130">
        <v>0</v>
      </c>
      <c r="E9132" s="130" t="s">
        <v>12368</v>
      </c>
      <c r="F9132" s="130">
        <v>0</v>
      </c>
      <c r="G9132" s="130">
        <v>0</v>
      </c>
      <c r="H9132" s="130" t="str">
        <f t="shared" si="284"/>
        <v>QS-980117</v>
      </c>
      <c r="I9132" s="130" t="str">
        <f t="shared" si="285"/>
        <v/>
      </c>
    </row>
    <row r="9133" spans="1:9" x14ac:dyDescent="0.15">
      <c r="A9133" s="130">
        <v>9131</v>
      </c>
      <c r="B9133" s="130" t="s">
        <v>10850</v>
      </c>
      <c r="C9133" s="130" t="s">
        <v>12484</v>
      </c>
      <c r="H9133" s="130" t="str">
        <f t="shared" si="284"/>
        <v>QS-980118</v>
      </c>
      <c r="I9133" s="130" t="str">
        <f t="shared" si="285"/>
        <v/>
      </c>
    </row>
    <row r="9134" spans="1:9" x14ac:dyDescent="0.15">
      <c r="A9134" s="130">
        <v>9132</v>
      </c>
      <c r="B9134" s="130" t="s">
        <v>10851</v>
      </c>
      <c r="C9134" s="130" t="s">
        <v>20970</v>
      </c>
      <c r="D9134" s="130">
        <v>0</v>
      </c>
      <c r="E9134" s="130" t="s">
        <v>12368</v>
      </c>
      <c r="F9134" s="130">
        <v>0</v>
      </c>
      <c r="G9134" s="130">
        <v>0</v>
      </c>
      <c r="H9134" s="130" t="str">
        <f t="shared" si="284"/>
        <v>QS-980119</v>
      </c>
      <c r="I9134" s="130" t="str">
        <f t="shared" si="285"/>
        <v/>
      </c>
    </row>
    <row r="9135" spans="1:9" x14ac:dyDescent="0.15">
      <c r="A9135" s="130">
        <v>9133</v>
      </c>
      <c r="B9135" s="130" t="s">
        <v>10852</v>
      </c>
      <c r="C9135" s="130" t="s">
        <v>20971</v>
      </c>
      <c r="D9135" s="130">
        <v>2</v>
      </c>
      <c r="E9135" s="130" t="s">
        <v>12403</v>
      </c>
      <c r="F9135" s="130">
        <v>146912000</v>
      </c>
      <c r="G9135" s="130">
        <v>158707000</v>
      </c>
      <c r="H9135" s="130" t="str">
        <f t="shared" si="284"/>
        <v>QS-980120</v>
      </c>
      <c r="I9135" s="130" t="str">
        <f t="shared" si="285"/>
        <v/>
      </c>
    </row>
    <row r="9136" spans="1:9" x14ac:dyDescent="0.15">
      <c r="A9136" s="130">
        <v>9134</v>
      </c>
      <c r="B9136" s="130" t="s">
        <v>10853</v>
      </c>
      <c r="C9136" s="130" t="s">
        <v>20972</v>
      </c>
      <c r="H9136" s="130" t="str">
        <f t="shared" si="284"/>
        <v>QS-980121</v>
      </c>
      <c r="I9136" s="130" t="str">
        <f t="shared" si="285"/>
        <v/>
      </c>
    </row>
    <row r="9137" spans="1:9" x14ac:dyDescent="0.15">
      <c r="A9137" s="130">
        <v>9135</v>
      </c>
      <c r="B9137" s="130" t="s">
        <v>10854</v>
      </c>
      <c r="H9137" s="130" t="str">
        <f t="shared" si="284"/>
        <v>QS-980122</v>
      </c>
      <c r="I9137" s="130" t="str">
        <f t="shared" si="285"/>
        <v/>
      </c>
    </row>
    <row r="9138" spans="1:9" x14ac:dyDescent="0.15">
      <c r="A9138" s="130">
        <v>9136</v>
      </c>
      <c r="B9138" s="130" t="s">
        <v>10855</v>
      </c>
      <c r="C9138" s="130" t="s">
        <v>17236</v>
      </c>
      <c r="D9138" s="130">
        <v>0</v>
      </c>
      <c r="E9138" s="130" t="s">
        <v>12368</v>
      </c>
      <c r="F9138" s="130">
        <v>0</v>
      </c>
      <c r="G9138" s="130">
        <v>0</v>
      </c>
      <c r="H9138" s="130" t="str">
        <f t="shared" si="284"/>
        <v>QS-980123</v>
      </c>
      <c r="I9138" s="130" t="str">
        <f t="shared" si="285"/>
        <v/>
      </c>
    </row>
    <row r="9139" spans="1:9" x14ac:dyDescent="0.15">
      <c r="A9139" s="130">
        <v>9137</v>
      </c>
      <c r="B9139" s="130" t="s">
        <v>10856</v>
      </c>
      <c r="C9139" s="130" t="s">
        <v>17142</v>
      </c>
      <c r="D9139" s="130">
        <v>0</v>
      </c>
      <c r="E9139" s="130" t="s">
        <v>12368</v>
      </c>
      <c r="F9139" s="130">
        <v>0</v>
      </c>
      <c r="G9139" s="130">
        <v>0</v>
      </c>
      <c r="H9139" s="130" t="str">
        <f t="shared" si="284"/>
        <v>QS-980124</v>
      </c>
      <c r="I9139" s="130" t="str">
        <f t="shared" si="285"/>
        <v/>
      </c>
    </row>
    <row r="9140" spans="1:9" x14ac:dyDescent="0.15">
      <c r="A9140" s="130">
        <v>9138</v>
      </c>
      <c r="B9140" s="130" t="s">
        <v>10857</v>
      </c>
      <c r="C9140" s="130" t="s">
        <v>16953</v>
      </c>
      <c r="H9140" s="130" t="str">
        <f t="shared" si="284"/>
        <v>QS-980125</v>
      </c>
      <c r="I9140" s="130" t="str">
        <f t="shared" si="285"/>
        <v/>
      </c>
    </row>
    <row r="9141" spans="1:9" x14ac:dyDescent="0.15">
      <c r="A9141" s="130">
        <v>9139</v>
      </c>
      <c r="B9141" s="130" t="s">
        <v>10858</v>
      </c>
      <c r="C9141" s="130" t="s">
        <v>20973</v>
      </c>
      <c r="D9141" s="130">
        <v>1</v>
      </c>
      <c r="E9141" s="130" t="s">
        <v>12355</v>
      </c>
      <c r="F9141" s="130">
        <v>25000</v>
      </c>
      <c r="G9141" s="130">
        <v>71000</v>
      </c>
      <c r="H9141" s="130" t="str">
        <f t="shared" si="284"/>
        <v>QS-980126</v>
      </c>
      <c r="I9141" s="130" t="str">
        <f t="shared" si="285"/>
        <v/>
      </c>
    </row>
    <row r="9142" spans="1:9" x14ac:dyDescent="0.15">
      <c r="A9142" s="130">
        <v>9140</v>
      </c>
      <c r="B9142" s="130" t="s">
        <v>10859</v>
      </c>
      <c r="C9142" s="130" t="s">
        <v>20974</v>
      </c>
      <c r="D9142" s="130">
        <v>10</v>
      </c>
      <c r="E9142" s="130" t="s">
        <v>14832</v>
      </c>
      <c r="F9142" s="130">
        <v>5950000</v>
      </c>
      <c r="G9142" s="130">
        <v>8370000</v>
      </c>
      <c r="H9142" s="130" t="str">
        <f t="shared" si="284"/>
        <v>QS-980127</v>
      </c>
      <c r="I9142" s="130" t="str">
        <f t="shared" si="285"/>
        <v/>
      </c>
    </row>
    <row r="9143" spans="1:9" x14ac:dyDescent="0.15">
      <c r="A9143" s="130">
        <v>9141</v>
      </c>
      <c r="B9143" s="130" t="s">
        <v>10860</v>
      </c>
      <c r="C9143" s="130" t="s">
        <v>20975</v>
      </c>
      <c r="D9143" s="130">
        <v>2</v>
      </c>
      <c r="E9143" s="130" t="s">
        <v>20976</v>
      </c>
      <c r="F9143" s="130">
        <v>128000</v>
      </c>
      <c r="G9143" s="130">
        <v>300000</v>
      </c>
      <c r="H9143" s="130" t="str">
        <f t="shared" si="284"/>
        <v>QS-980128</v>
      </c>
      <c r="I9143" s="130" t="str">
        <f t="shared" si="285"/>
        <v/>
      </c>
    </row>
    <row r="9144" spans="1:9" x14ac:dyDescent="0.15">
      <c r="A9144" s="130">
        <v>9142</v>
      </c>
      <c r="B9144" s="130" t="s">
        <v>10861</v>
      </c>
      <c r="C9144" s="130" t="s">
        <v>20977</v>
      </c>
      <c r="H9144" s="130" t="str">
        <f t="shared" si="284"/>
        <v>QS-980129</v>
      </c>
      <c r="I9144" s="130" t="str">
        <f t="shared" si="285"/>
        <v/>
      </c>
    </row>
    <row r="9145" spans="1:9" x14ac:dyDescent="0.15">
      <c r="A9145" s="130">
        <v>9143</v>
      </c>
      <c r="B9145" s="130" t="s">
        <v>10862</v>
      </c>
      <c r="C9145" s="130" t="s">
        <v>20978</v>
      </c>
      <c r="H9145" s="130" t="str">
        <f t="shared" si="284"/>
        <v>QS-980130</v>
      </c>
      <c r="I9145" s="130" t="str">
        <f t="shared" si="285"/>
        <v/>
      </c>
    </row>
    <row r="9146" spans="1:9" x14ac:dyDescent="0.15">
      <c r="A9146" s="130">
        <v>9144</v>
      </c>
      <c r="B9146" s="130" t="s">
        <v>10863</v>
      </c>
      <c r="C9146" s="130" t="s">
        <v>19942</v>
      </c>
      <c r="H9146" s="130" t="str">
        <f t="shared" si="284"/>
        <v>QS-980131</v>
      </c>
      <c r="I9146" s="130" t="str">
        <f t="shared" si="285"/>
        <v/>
      </c>
    </row>
    <row r="9147" spans="1:9" x14ac:dyDescent="0.15">
      <c r="A9147" s="130">
        <v>9145</v>
      </c>
      <c r="B9147" s="130" t="s">
        <v>10864</v>
      </c>
      <c r="C9147" s="130" t="s">
        <v>570</v>
      </c>
      <c r="D9147" s="130">
        <v>10</v>
      </c>
      <c r="E9147" s="130" t="s">
        <v>12355</v>
      </c>
      <c r="F9147" s="130">
        <v>6485525.9000000004</v>
      </c>
      <c r="G9147" s="130">
        <v>13702552</v>
      </c>
      <c r="H9147" s="130" t="str">
        <f t="shared" si="284"/>
        <v>QS-980132</v>
      </c>
      <c r="I9147" s="130" t="str">
        <f t="shared" si="285"/>
        <v/>
      </c>
    </row>
    <row r="9148" spans="1:9" x14ac:dyDescent="0.15">
      <c r="A9148" s="130">
        <v>9146</v>
      </c>
      <c r="B9148" s="130" t="s">
        <v>10865</v>
      </c>
      <c r="C9148" s="130" t="s">
        <v>19675</v>
      </c>
      <c r="D9148" s="130">
        <v>0</v>
      </c>
      <c r="F9148" s="130">
        <v>0</v>
      </c>
      <c r="G9148" s="130">
        <v>0</v>
      </c>
      <c r="H9148" s="130" t="str">
        <f t="shared" si="284"/>
        <v>QS-980133</v>
      </c>
      <c r="I9148" s="130" t="str">
        <f t="shared" si="285"/>
        <v/>
      </c>
    </row>
    <row r="9149" spans="1:9" x14ac:dyDescent="0.15">
      <c r="A9149" s="130">
        <v>9147</v>
      </c>
      <c r="B9149" s="130" t="s">
        <v>10866</v>
      </c>
      <c r="C9149" s="130" t="s">
        <v>20979</v>
      </c>
      <c r="D9149" s="130">
        <v>50</v>
      </c>
      <c r="E9149" s="130" t="s">
        <v>12355</v>
      </c>
      <c r="F9149" s="130">
        <v>0</v>
      </c>
      <c r="G9149" s="130">
        <v>0</v>
      </c>
      <c r="H9149" s="130" t="str">
        <f t="shared" si="284"/>
        <v>QS-980134</v>
      </c>
      <c r="I9149" s="130" t="str">
        <f t="shared" si="285"/>
        <v/>
      </c>
    </row>
    <row r="9150" spans="1:9" x14ac:dyDescent="0.15">
      <c r="A9150" s="130">
        <v>9148</v>
      </c>
      <c r="B9150" s="130" t="s">
        <v>10867</v>
      </c>
      <c r="C9150" s="130" t="s">
        <v>20980</v>
      </c>
      <c r="D9150" s="130">
        <v>600</v>
      </c>
      <c r="E9150" s="130" t="s">
        <v>12355</v>
      </c>
      <c r="F9150" s="130">
        <v>480000000</v>
      </c>
      <c r="G9150" s="130">
        <v>610000000</v>
      </c>
      <c r="H9150" s="130" t="str">
        <f t="shared" si="284"/>
        <v>QS-980135</v>
      </c>
      <c r="I9150" s="130" t="str">
        <f t="shared" si="285"/>
        <v/>
      </c>
    </row>
    <row r="9151" spans="1:9" x14ac:dyDescent="0.15">
      <c r="A9151" s="130">
        <v>9149</v>
      </c>
      <c r="B9151" s="130" t="s">
        <v>10868</v>
      </c>
      <c r="C9151" s="130" t="s">
        <v>20981</v>
      </c>
      <c r="D9151" s="130">
        <v>1200</v>
      </c>
      <c r="E9151" s="130" t="s">
        <v>12355</v>
      </c>
      <c r="F9151" s="130">
        <v>206100000</v>
      </c>
      <c r="G9151" s="130">
        <v>206840000</v>
      </c>
      <c r="H9151" s="130" t="str">
        <f t="shared" si="284"/>
        <v>QS-980136</v>
      </c>
      <c r="I9151" s="130" t="str">
        <f t="shared" si="285"/>
        <v/>
      </c>
    </row>
    <row r="9152" spans="1:9" x14ac:dyDescent="0.15">
      <c r="A9152" s="130">
        <v>9150</v>
      </c>
      <c r="B9152" s="130" t="s">
        <v>10869</v>
      </c>
      <c r="C9152" s="130" t="s">
        <v>20982</v>
      </c>
      <c r="D9152" s="130">
        <v>1</v>
      </c>
      <c r="E9152" s="130" t="s">
        <v>12403</v>
      </c>
      <c r="F9152" s="130">
        <v>65000000</v>
      </c>
      <c r="G9152" s="130">
        <v>130000000</v>
      </c>
      <c r="H9152" s="130" t="str">
        <f t="shared" si="284"/>
        <v>QS-980137</v>
      </c>
      <c r="I9152" s="130" t="str">
        <f t="shared" si="285"/>
        <v/>
      </c>
    </row>
    <row r="9153" spans="1:9" x14ac:dyDescent="0.15">
      <c r="A9153" s="130">
        <v>9151</v>
      </c>
      <c r="B9153" s="130" t="s">
        <v>10870</v>
      </c>
      <c r="H9153" s="130" t="str">
        <f t="shared" si="284"/>
        <v>QS-980138</v>
      </c>
      <c r="I9153" s="130" t="str">
        <f t="shared" si="285"/>
        <v/>
      </c>
    </row>
    <row r="9154" spans="1:9" x14ac:dyDescent="0.15">
      <c r="A9154" s="130">
        <v>9152</v>
      </c>
      <c r="B9154" s="130" t="s">
        <v>10871</v>
      </c>
      <c r="C9154" s="130" t="s">
        <v>16643</v>
      </c>
      <c r="D9154" s="130">
        <v>100</v>
      </c>
      <c r="E9154" s="130" t="s">
        <v>12372</v>
      </c>
      <c r="F9154" s="130">
        <v>202472.6</v>
      </c>
      <c r="G9154" s="130">
        <v>172720.5</v>
      </c>
      <c r="H9154" s="130" t="str">
        <f t="shared" si="284"/>
        <v>QS-980139</v>
      </c>
      <c r="I9154" s="130" t="str">
        <f t="shared" si="285"/>
        <v>VG</v>
      </c>
    </row>
    <row r="9155" spans="1:9" x14ac:dyDescent="0.15">
      <c r="A9155" s="130">
        <v>9153</v>
      </c>
      <c r="B9155" s="130" t="s">
        <v>10872</v>
      </c>
      <c r="C9155" s="130" t="s">
        <v>20983</v>
      </c>
      <c r="D9155" s="130">
        <v>100</v>
      </c>
      <c r="E9155" s="130" t="s">
        <v>12372</v>
      </c>
      <c r="F9155" s="130">
        <v>129807.4</v>
      </c>
      <c r="G9155" s="130">
        <v>138470.39999999999</v>
      </c>
      <c r="H9155" s="130" t="str">
        <f t="shared" si="284"/>
        <v>QS-980140</v>
      </c>
      <c r="I9155" s="130" t="str">
        <f t="shared" si="285"/>
        <v/>
      </c>
    </row>
    <row r="9156" spans="1:9" x14ac:dyDescent="0.15">
      <c r="A9156" s="130">
        <v>9154</v>
      </c>
      <c r="B9156" s="130" t="s">
        <v>10873</v>
      </c>
      <c r="C9156" s="130" t="s">
        <v>2868</v>
      </c>
      <c r="D9156" s="130">
        <v>1000</v>
      </c>
      <c r="E9156" s="130" t="s">
        <v>12372</v>
      </c>
      <c r="F9156" s="130">
        <v>12460500</v>
      </c>
      <c r="G9156" s="130">
        <v>15966000</v>
      </c>
      <c r="H9156" s="130" t="str">
        <f t="shared" ref="H9156:H9219" si="286">LEFT(B9156,FIND("-",B9156)+6)</f>
        <v>QS-980141</v>
      </c>
      <c r="I9156" s="130" t="str">
        <f t="shared" ref="I9156:I9219" si="287">RIGHT(B9156,LEN(B9156)-FIND("-",B9156)-7)</f>
        <v/>
      </c>
    </row>
    <row r="9157" spans="1:9" x14ac:dyDescent="0.15">
      <c r="A9157" s="130">
        <v>9155</v>
      </c>
      <c r="B9157" s="130" t="s">
        <v>10874</v>
      </c>
      <c r="C9157" s="130" t="s">
        <v>20984</v>
      </c>
      <c r="H9157" s="130" t="str">
        <f t="shared" si="286"/>
        <v>QS-980142</v>
      </c>
      <c r="I9157" s="130" t="str">
        <f t="shared" si="287"/>
        <v/>
      </c>
    </row>
    <row r="9158" spans="1:9" x14ac:dyDescent="0.15">
      <c r="A9158" s="130">
        <v>9156</v>
      </c>
      <c r="B9158" s="130" t="s">
        <v>10875</v>
      </c>
      <c r="C9158" s="130" t="s">
        <v>20985</v>
      </c>
      <c r="H9158" s="130" t="str">
        <f t="shared" si="286"/>
        <v>QS-980143</v>
      </c>
      <c r="I9158" s="130" t="str">
        <f t="shared" si="287"/>
        <v/>
      </c>
    </row>
    <row r="9159" spans="1:9" x14ac:dyDescent="0.15">
      <c r="A9159" s="130">
        <v>9157</v>
      </c>
      <c r="B9159" s="130" t="s">
        <v>10876</v>
      </c>
      <c r="C9159" s="130" t="s">
        <v>20986</v>
      </c>
      <c r="D9159" s="130">
        <v>10</v>
      </c>
      <c r="E9159" s="130" t="s">
        <v>12355</v>
      </c>
      <c r="F9159" s="130">
        <v>95940</v>
      </c>
      <c r="G9159" s="130">
        <v>114700</v>
      </c>
      <c r="H9159" s="130" t="str">
        <f t="shared" si="286"/>
        <v>QS-980144</v>
      </c>
      <c r="I9159" s="130" t="str">
        <f t="shared" si="287"/>
        <v>VG</v>
      </c>
    </row>
    <row r="9160" spans="1:9" x14ac:dyDescent="0.15">
      <c r="A9160" s="130">
        <v>9158</v>
      </c>
      <c r="B9160" s="130" t="s">
        <v>10877</v>
      </c>
      <c r="C9160" s="130" t="s">
        <v>20240</v>
      </c>
      <c r="D9160" s="130">
        <v>100</v>
      </c>
      <c r="E9160" s="130" t="s">
        <v>12368</v>
      </c>
      <c r="F9160" s="130">
        <v>1805432</v>
      </c>
      <c r="G9160" s="130">
        <v>1696515</v>
      </c>
      <c r="H9160" s="130" t="str">
        <f t="shared" si="286"/>
        <v>QS-980145</v>
      </c>
      <c r="I9160" s="130" t="str">
        <f t="shared" si="287"/>
        <v>AG</v>
      </c>
    </row>
    <row r="9161" spans="1:9" x14ac:dyDescent="0.15">
      <c r="A9161" s="130">
        <v>9159</v>
      </c>
      <c r="B9161" s="130" t="s">
        <v>10878</v>
      </c>
      <c r="C9161" s="130" t="s">
        <v>20987</v>
      </c>
      <c r="D9161" s="130">
        <v>10</v>
      </c>
      <c r="E9161" s="130" t="s">
        <v>12355</v>
      </c>
      <c r="F9161" s="130">
        <v>2156029.7400000002</v>
      </c>
      <c r="G9161" s="130">
        <v>2652711.17</v>
      </c>
      <c r="H9161" s="130" t="str">
        <f t="shared" si="286"/>
        <v>QS-980146</v>
      </c>
      <c r="I9161" s="130" t="str">
        <f t="shared" si="287"/>
        <v/>
      </c>
    </row>
    <row r="9162" spans="1:9" x14ac:dyDescent="0.15">
      <c r="A9162" s="130">
        <v>9160</v>
      </c>
      <c r="B9162" s="130" t="s">
        <v>10879</v>
      </c>
      <c r="C9162" s="130" t="s">
        <v>20988</v>
      </c>
      <c r="D9162" s="130">
        <v>0</v>
      </c>
      <c r="F9162" s="130">
        <v>0</v>
      </c>
      <c r="G9162" s="130">
        <v>0</v>
      </c>
      <c r="H9162" s="130" t="str">
        <f t="shared" si="286"/>
        <v>QS-980147</v>
      </c>
      <c r="I9162" s="130" t="str">
        <f t="shared" si="287"/>
        <v/>
      </c>
    </row>
    <row r="9163" spans="1:9" x14ac:dyDescent="0.15">
      <c r="A9163" s="130">
        <v>9161</v>
      </c>
      <c r="B9163" s="130" t="s">
        <v>10880</v>
      </c>
      <c r="C9163" s="130" t="s">
        <v>20989</v>
      </c>
      <c r="D9163" s="130">
        <v>1000</v>
      </c>
      <c r="E9163" s="130" t="s">
        <v>12368</v>
      </c>
      <c r="F9163" s="130">
        <v>6047000</v>
      </c>
      <c r="G9163" s="130">
        <v>6310000</v>
      </c>
      <c r="H9163" s="130" t="str">
        <f t="shared" si="286"/>
        <v>QS-980148</v>
      </c>
      <c r="I9163" s="130" t="str">
        <f t="shared" si="287"/>
        <v>VG</v>
      </c>
    </row>
    <row r="9164" spans="1:9" x14ac:dyDescent="0.15">
      <c r="A9164" s="130">
        <v>9162</v>
      </c>
      <c r="B9164" s="130" t="s">
        <v>10881</v>
      </c>
      <c r="C9164" s="130" t="s">
        <v>2265</v>
      </c>
      <c r="H9164" s="130" t="str">
        <f t="shared" si="286"/>
        <v>QS-980149</v>
      </c>
      <c r="I9164" s="130" t="str">
        <f t="shared" si="287"/>
        <v/>
      </c>
    </row>
    <row r="9165" spans="1:9" x14ac:dyDescent="0.15">
      <c r="A9165" s="130">
        <v>9163</v>
      </c>
      <c r="B9165" s="130" t="s">
        <v>10882</v>
      </c>
      <c r="C9165" s="130" t="s">
        <v>20990</v>
      </c>
      <c r="D9165" s="130">
        <v>30</v>
      </c>
      <c r="E9165" s="130" t="s">
        <v>12355</v>
      </c>
      <c r="F9165" s="130">
        <v>450000</v>
      </c>
      <c r="G9165" s="130">
        <v>1500000</v>
      </c>
      <c r="H9165" s="130" t="str">
        <f t="shared" si="286"/>
        <v>QS-980150</v>
      </c>
      <c r="I9165" s="130" t="str">
        <f t="shared" si="287"/>
        <v/>
      </c>
    </row>
    <row r="9166" spans="1:9" x14ac:dyDescent="0.15">
      <c r="A9166" s="130">
        <v>9164</v>
      </c>
      <c r="B9166" s="130" t="s">
        <v>10883</v>
      </c>
      <c r="C9166" s="130" t="s">
        <v>20991</v>
      </c>
      <c r="H9166" s="130" t="str">
        <f t="shared" si="286"/>
        <v>QS-980151</v>
      </c>
      <c r="I9166" s="130" t="str">
        <f t="shared" si="287"/>
        <v/>
      </c>
    </row>
    <row r="9167" spans="1:9" x14ac:dyDescent="0.15">
      <c r="A9167" s="130">
        <v>9165</v>
      </c>
      <c r="B9167" s="130" t="s">
        <v>10884</v>
      </c>
      <c r="C9167" s="130" t="s">
        <v>2344</v>
      </c>
      <c r="D9167" s="130">
        <v>1000</v>
      </c>
      <c r="E9167" s="130" t="s">
        <v>12554</v>
      </c>
      <c r="F9167" s="130">
        <v>48263162</v>
      </c>
      <c r="G9167" s="130">
        <v>100992082</v>
      </c>
      <c r="H9167" s="130" t="str">
        <f t="shared" si="286"/>
        <v>QS-980153</v>
      </c>
      <c r="I9167" s="130" t="str">
        <f t="shared" si="287"/>
        <v>AG</v>
      </c>
    </row>
    <row r="9168" spans="1:9" x14ac:dyDescent="0.15">
      <c r="A9168" s="130">
        <v>9166</v>
      </c>
      <c r="B9168" s="130" t="s">
        <v>10885</v>
      </c>
      <c r="C9168" s="130" t="s">
        <v>20992</v>
      </c>
      <c r="H9168" s="130" t="str">
        <f t="shared" si="286"/>
        <v>QS-980154</v>
      </c>
      <c r="I9168" s="130" t="str">
        <f t="shared" si="287"/>
        <v/>
      </c>
    </row>
    <row r="9169" spans="1:9" x14ac:dyDescent="0.15">
      <c r="A9169" s="130">
        <v>9167</v>
      </c>
      <c r="B9169" s="130" t="s">
        <v>10886</v>
      </c>
      <c r="C9169" s="130" t="s">
        <v>20993</v>
      </c>
      <c r="D9169" s="130">
        <v>10</v>
      </c>
      <c r="E9169" s="130" t="s">
        <v>12355</v>
      </c>
      <c r="H9169" s="130" t="str">
        <f t="shared" si="286"/>
        <v>QS-980155</v>
      </c>
      <c r="I9169" s="130" t="str">
        <f t="shared" si="287"/>
        <v/>
      </c>
    </row>
    <row r="9170" spans="1:9" x14ac:dyDescent="0.15">
      <c r="A9170" s="130">
        <v>9168</v>
      </c>
      <c r="B9170" s="130" t="s">
        <v>10887</v>
      </c>
      <c r="C9170" s="130" t="s">
        <v>20994</v>
      </c>
      <c r="H9170" s="130" t="str">
        <f t="shared" si="286"/>
        <v>QS-980156</v>
      </c>
      <c r="I9170" s="130" t="str">
        <f t="shared" si="287"/>
        <v/>
      </c>
    </row>
    <row r="9171" spans="1:9" x14ac:dyDescent="0.15">
      <c r="A9171" s="130">
        <v>9169</v>
      </c>
      <c r="B9171" s="130" t="s">
        <v>10888</v>
      </c>
      <c r="C9171" s="130" t="s">
        <v>20995</v>
      </c>
      <c r="D9171" s="130">
        <v>410</v>
      </c>
      <c r="E9171" s="130" t="s">
        <v>12368</v>
      </c>
      <c r="F9171" s="130">
        <v>78202628.200000003</v>
      </c>
      <c r="G9171" s="130">
        <v>106520063</v>
      </c>
      <c r="H9171" s="130" t="str">
        <f t="shared" si="286"/>
        <v>QS-980157</v>
      </c>
      <c r="I9171" s="130" t="str">
        <f t="shared" si="287"/>
        <v>VG</v>
      </c>
    </row>
    <row r="9172" spans="1:9" x14ac:dyDescent="0.15">
      <c r="A9172" s="130">
        <v>9170</v>
      </c>
      <c r="B9172" s="130" t="s">
        <v>10889</v>
      </c>
      <c r="C9172" s="130" t="s">
        <v>20996</v>
      </c>
      <c r="D9172" s="130">
        <v>1760</v>
      </c>
      <c r="E9172" s="130" t="s">
        <v>12434</v>
      </c>
      <c r="F9172" s="130">
        <v>48200</v>
      </c>
      <c r="G9172" s="130">
        <v>158900</v>
      </c>
      <c r="H9172" s="130" t="str">
        <f t="shared" si="286"/>
        <v>QS-980158</v>
      </c>
      <c r="I9172" s="130" t="str">
        <f t="shared" si="287"/>
        <v/>
      </c>
    </row>
    <row r="9173" spans="1:9" x14ac:dyDescent="0.15">
      <c r="A9173" s="130">
        <v>9171</v>
      </c>
      <c r="B9173" s="130" t="s">
        <v>10890</v>
      </c>
      <c r="C9173" s="130" t="s">
        <v>385</v>
      </c>
      <c r="H9173" s="130" t="str">
        <f t="shared" si="286"/>
        <v>QS-980159</v>
      </c>
      <c r="I9173" s="130" t="str">
        <f t="shared" si="287"/>
        <v/>
      </c>
    </row>
    <row r="9174" spans="1:9" x14ac:dyDescent="0.15">
      <c r="A9174" s="130">
        <v>9172</v>
      </c>
      <c r="B9174" s="130" t="s">
        <v>10891</v>
      </c>
      <c r="C9174" s="130" t="s">
        <v>20997</v>
      </c>
      <c r="H9174" s="130" t="str">
        <f t="shared" si="286"/>
        <v>QS-980160</v>
      </c>
      <c r="I9174" s="130" t="str">
        <f t="shared" si="287"/>
        <v/>
      </c>
    </row>
    <row r="9175" spans="1:9" x14ac:dyDescent="0.15">
      <c r="A9175" s="130">
        <v>9173</v>
      </c>
      <c r="B9175" s="130" t="s">
        <v>10892</v>
      </c>
      <c r="C9175" s="130" t="s">
        <v>20998</v>
      </c>
      <c r="D9175" s="130">
        <v>1000</v>
      </c>
      <c r="E9175" s="130" t="s">
        <v>12368</v>
      </c>
      <c r="F9175" s="130">
        <v>65000000</v>
      </c>
      <c r="G9175" s="130">
        <v>144000000</v>
      </c>
      <c r="H9175" s="130" t="str">
        <f t="shared" si="286"/>
        <v>QS-980161</v>
      </c>
      <c r="I9175" s="130" t="str">
        <f t="shared" si="287"/>
        <v/>
      </c>
    </row>
    <row r="9176" spans="1:9" x14ac:dyDescent="0.15">
      <c r="A9176" s="130">
        <v>9174</v>
      </c>
      <c r="B9176" s="130" t="s">
        <v>10893</v>
      </c>
      <c r="C9176" s="130" t="s">
        <v>20999</v>
      </c>
      <c r="H9176" s="130" t="str">
        <f t="shared" si="286"/>
        <v>QS-980162</v>
      </c>
      <c r="I9176" s="130" t="str">
        <f t="shared" si="287"/>
        <v/>
      </c>
    </row>
    <row r="9177" spans="1:9" x14ac:dyDescent="0.15">
      <c r="A9177" s="130">
        <v>9175</v>
      </c>
      <c r="B9177" s="130" t="s">
        <v>10894</v>
      </c>
      <c r="C9177" s="130" t="s">
        <v>21000</v>
      </c>
      <c r="D9177" s="130">
        <v>2000</v>
      </c>
      <c r="E9177" s="130" t="s">
        <v>12368</v>
      </c>
      <c r="F9177" s="130">
        <v>30030000</v>
      </c>
      <c r="G9177" s="130">
        <v>39162000</v>
      </c>
      <c r="H9177" s="130" t="str">
        <f t="shared" si="286"/>
        <v>QS-980163</v>
      </c>
      <c r="I9177" s="130" t="str">
        <f t="shared" si="287"/>
        <v/>
      </c>
    </row>
    <row r="9178" spans="1:9" x14ac:dyDescent="0.15">
      <c r="A9178" s="130">
        <v>9176</v>
      </c>
      <c r="B9178" s="130" t="s">
        <v>10895</v>
      </c>
      <c r="C9178" s="130" t="s">
        <v>21001</v>
      </c>
      <c r="D9178" s="130">
        <v>40</v>
      </c>
      <c r="E9178" s="130" t="s">
        <v>12403</v>
      </c>
      <c r="F9178" s="130">
        <v>3702782700</v>
      </c>
      <c r="G9178" s="130">
        <v>0</v>
      </c>
      <c r="H9178" s="130" t="str">
        <f t="shared" si="286"/>
        <v>QS-980164</v>
      </c>
      <c r="I9178" s="130" t="str">
        <f t="shared" si="287"/>
        <v/>
      </c>
    </row>
    <row r="9179" spans="1:9" x14ac:dyDescent="0.15">
      <c r="A9179" s="130">
        <v>9177</v>
      </c>
      <c r="B9179" s="130" t="s">
        <v>10896</v>
      </c>
      <c r="C9179" s="130" t="s">
        <v>21002</v>
      </c>
      <c r="D9179" s="130">
        <v>1</v>
      </c>
      <c r="E9179" s="130" t="s">
        <v>12361</v>
      </c>
      <c r="F9179" s="130">
        <v>19520</v>
      </c>
      <c r="G9179" s="130">
        <v>27830</v>
      </c>
      <c r="H9179" s="130" t="str">
        <f t="shared" si="286"/>
        <v>QS-980165</v>
      </c>
      <c r="I9179" s="130" t="str">
        <f t="shared" si="287"/>
        <v/>
      </c>
    </row>
    <row r="9180" spans="1:9" x14ac:dyDescent="0.15">
      <c r="A9180" s="130">
        <v>9178</v>
      </c>
      <c r="B9180" s="130" t="s">
        <v>10897</v>
      </c>
      <c r="C9180" s="130" t="s">
        <v>21003</v>
      </c>
      <c r="D9180" s="130">
        <v>100</v>
      </c>
      <c r="E9180" s="130" t="s">
        <v>12355</v>
      </c>
      <c r="F9180" s="130">
        <v>835704660</v>
      </c>
      <c r="G9180" s="130">
        <v>0</v>
      </c>
      <c r="H9180" s="130" t="str">
        <f t="shared" si="286"/>
        <v>QS-980166</v>
      </c>
      <c r="I9180" s="130" t="str">
        <f t="shared" si="287"/>
        <v/>
      </c>
    </row>
    <row r="9181" spans="1:9" x14ac:dyDescent="0.15">
      <c r="A9181" s="130">
        <v>9179</v>
      </c>
      <c r="B9181" s="130" t="s">
        <v>10898</v>
      </c>
      <c r="C9181" s="130" t="s">
        <v>427</v>
      </c>
      <c r="H9181" s="130" t="str">
        <f t="shared" si="286"/>
        <v>QS-980167</v>
      </c>
      <c r="I9181" s="130" t="str">
        <f t="shared" si="287"/>
        <v/>
      </c>
    </row>
    <row r="9182" spans="1:9" x14ac:dyDescent="0.15">
      <c r="A9182" s="130">
        <v>9180</v>
      </c>
      <c r="B9182" s="130" t="s">
        <v>10899</v>
      </c>
      <c r="C9182" s="130" t="s">
        <v>21004</v>
      </c>
      <c r="D9182" s="130">
        <v>1</v>
      </c>
      <c r="E9182" s="130" t="s">
        <v>12610</v>
      </c>
      <c r="F9182" s="130">
        <v>20000</v>
      </c>
      <c r="G9182" s="130">
        <v>40000</v>
      </c>
      <c r="H9182" s="130" t="str">
        <f t="shared" si="286"/>
        <v>QS-980168</v>
      </c>
      <c r="I9182" s="130" t="str">
        <f t="shared" si="287"/>
        <v/>
      </c>
    </row>
    <row r="9183" spans="1:9" x14ac:dyDescent="0.15">
      <c r="A9183" s="130">
        <v>9181</v>
      </c>
      <c r="B9183" s="130" t="s">
        <v>10900</v>
      </c>
      <c r="C9183" s="130" t="s">
        <v>21005</v>
      </c>
      <c r="H9183" s="130" t="str">
        <f t="shared" si="286"/>
        <v>QS-980169</v>
      </c>
      <c r="I9183" s="130" t="str">
        <f t="shared" si="287"/>
        <v/>
      </c>
    </row>
    <row r="9184" spans="1:9" x14ac:dyDescent="0.15">
      <c r="A9184" s="130">
        <v>9182</v>
      </c>
      <c r="B9184" s="130" t="s">
        <v>10901</v>
      </c>
      <c r="C9184" s="130" t="s">
        <v>21006</v>
      </c>
      <c r="D9184" s="130">
        <v>100</v>
      </c>
      <c r="E9184" s="130" t="s">
        <v>12355</v>
      </c>
      <c r="F9184" s="130">
        <v>2221000</v>
      </c>
      <c r="G9184" s="130">
        <v>2781000</v>
      </c>
      <c r="H9184" s="130" t="str">
        <f t="shared" si="286"/>
        <v>QS-980170</v>
      </c>
      <c r="I9184" s="130" t="str">
        <f t="shared" si="287"/>
        <v/>
      </c>
    </row>
    <row r="9185" spans="1:9" x14ac:dyDescent="0.15">
      <c r="A9185" s="130">
        <v>9183</v>
      </c>
      <c r="B9185" s="130" t="s">
        <v>10902</v>
      </c>
      <c r="C9185" s="130" t="s">
        <v>21007</v>
      </c>
      <c r="D9185" s="130">
        <v>1000</v>
      </c>
      <c r="E9185" s="130" t="s">
        <v>12372</v>
      </c>
      <c r="F9185" s="130">
        <v>5000000</v>
      </c>
      <c r="G9185" s="130">
        <v>4200000</v>
      </c>
      <c r="H9185" s="130" t="str">
        <f t="shared" si="286"/>
        <v>QS-980171</v>
      </c>
      <c r="I9185" s="130" t="str">
        <f t="shared" si="287"/>
        <v>VG</v>
      </c>
    </row>
    <row r="9186" spans="1:9" x14ac:dyDescent="0.15">
      <c r="A9186" s="130">
        <v>9184</v>
      </c>
      <c r="B9186" s="130" t="s">
        <v>10903</v>
      </c>
      <c r="H9186" s="130" t="str">
        <f t="shared" si="286"/>
        <v>QS-980172</v>
      </c>
      <c r="I9186" s="130" t="str">
        <f t="shared" si="287"/>
        <v/>
      </c>
    </row>
    <row r="9187" spans="1:9" x14ac:dyDescent="0.15">
      <c r="A9187" s="130">
        <v>9185</v>
      </c>
      <c r="B9187" s="130" t="s">
        <v>10904</v>
      </c>
      <c r="C9187" s="130" t="s">
        <v>21008</v>
      </c>
      <c r="H9187" s="130" t="str">
        <f t="shared" si="286"/>
        <v>QS-980173</v>
      </c>
      <c r="I9187" s="130" t="str">
        <f t="shared" si="287"/>
        <v/>
      </c>
    </row>
    <row r="9188" spans="1:9" x14ac:dyDescent="0.15">
      <c r="A9188" s="130">
        <v>9186</v>
      </c>
      <c r="B9188" s="130" t="s">
        <v>10905</v>
      </c>
      <c r="C9188" s="130" t="s">
        <v>21009</v>
      </c>
      <c r="D9188" s="130">
        <v>1</v>
      </c>
      <c r="E9188" s="130" t="s">
        <v>12372</v>
      </c>
      <c r="F9188" s="130">
        <v>5600</v>
      </c>
      <c r="G9188" s="130">
        <v>6600</v>
      </c>
      <c r="H9188" s="130" t="str">
        <f t="shared" si="286"/>
        <v>QS-980174</v>
      </c>
      <c r="I9188" s="130" t="str">
        <f t="shared" si="287"/>
        <v/>
      </c>
    </row>
    <row r="9189" spans="1:9" x14ac:dyDescent="0.15">
      <c r="A9189" s="130">
        <v>9187</v>
      </c>
      <c r="B9189" s="130" t="s">
        <v>10906</v>
      </c>
      <c r="C9189" s="130" t="s">
        <v>21010</v>
      </c>
      <c r="H9189" s="130" t="str">
        <f t="shared" si="286"/>
        <v>QS-980175</v>
      </c>
      <c r="I9189" s="130" t="str">
        <f t="shared" si="287"/>
        <v/>
      </c>
    </row>
    <row r="9190" spans="1:9" x14ac:dyDescent="0.15">
      <c r="A9190" s="130">
        <v>9188</v>
      </c>
      <c r="B9190" s="130" t="s">
        <v>10907</v>
      </c>
      <c r="C9190" s="130" t="s">
        <v>21011</v>
      </c>
      <c r="D9190" s="130">
        <v>90</v>
      </c>
      <c r="E9190" s="130" t="s">
        <v>13770</v>
      </c>
      <c r="F9190" s="130">
        <v>4941000</v>
      </c>
      <c r="G9190" s="130">
        <v>11247000</v>
      </c>
      <c r="H9190" s="130" t="str">
        <f t="shared" si="286"/>
        <v>QS-980176</v>
      </c>
      <c r="I9190" s="130" t="str">
        <f t="shared" si="287"/>
        <v/>
      </c>
    </row>
    <row r="9191" spans="1:9" x14ac:dyDescent="0.15">
      <c r="A9191" s="130">
        <v>9189</v>
      </c>
      <c r="B9191" s="130" t="s">
        <v>10908</v>
      </c>
      <c r="C9191" s="130" t="s">
        <v>21012</v>
      </c>
      <c r="D9191" s="130">
        <v>1</v>
      </c>
      <c r="E9191" s="130" t="s">
        <v>12361</v>
      </c>
      <c r="F9191" s="130">
        <v>14150</v>
      </c>
      <c r="G9191" s="130">
        <v>14150</v>
      </c>
      <c r="H9191" s="130" t="str">
        <f t="shared" si="286"/>
        <v>QS-980177</v>
      </c>
      <c r="I9191" s="130" t="str">
        <f t="shared" si="287"/>
        <v>VG</v>
      </c>
    </row>
    <row r="9192" spans="1:9" x14ac:dyDescent="0.15">
      <c r="A9192" s="130">
        <v>9190</v>
      </c>
      <c r="B9192" s="130" t="s">
        <v>10909</v>
      </c>
      <c r="C9192" s="130" t="s">
        <v>21013</v>
      </c>
      <c r="D9192" s="130">
        <v>15</v>
      </c>
      <c r="E9192" s="130" t="s">
        <v>12355</v>
      </c>
      <c r="F9192" s="130">
        <v>19338373.699999999</v>
      </c>
      <c r="G9192" s="130">
        <v>24512557</v>
      </c>
      <c r="H9192" s="130" t="str">
        <f t="shared" si="286"/>
        <v>QS-980178</v>
      </c>
      <c r="I9192" s="130" t="str">
        <f t="shared" si="287"/>
        <v/>
      </c>
    </row>
    <row r="9193" spans="1:9" x14ac:dyDescent="0.15">
      <c r="A9193" s="130">
        <v>9191</v>
      </c>
      <c r="B9193" s="130" t="s">
        <v>10910</v>
      </c>
      <c r="C9193" s="130" t="s">
        <v>21014</v>
      </c>
      <c r="H9193" s="130" t="str">
        <f t="shared" si="286"/>
        <v>QS-980179</v>
      </c>
      <c r="I9193" s="130" t="str">
        <f t="shared" si="287"/>
        <v/>
      </c>
    </row>
    <row r="9194" spans="1:9" x14ac:dyDescent="0.15">
      <c r="A9194" s="130">
        <v>9192</v>
      </c>
      <c r="B9194" s="130" t="s">
        <v>10911</v>
      </c>
      <c r="C9194" s="130" t="s">
        <v>21015</v>
      </c>
      <c r="D9194" s="130">
        <v>1</v>
      </c>
      <c r="E9194" s="130" t="s">
        <v>12355</v>
      </c>
      <c r="F9194" s="130">
        <v>5100</v>
      </c>
      <c r="G9194" s="130">
        <v>6000</v>
      </c>
      <c r="H9194" s="130" t="str">
        <f t="shared" si="286"/>
        <v>QS-980180</v>
      </c>
      <c r="I9194" s="130" t="str">
        <f t="shared" si="287"/>
        <v/>
      </c>
    </row>
    <row r="9195" spans="1:9" x14ac:dyDescent="0.15">
      <c r="A9195" s="130">
        <v>9193</v>
      </c>
      <c r="B9195" s="130" t="s">
        <v>10912</v>
      </c>
      <c r="H9195" s="130" t="str">
        <f t="shared" si="286"/>
        <v>QS-980181</v>
      </c>
      <c r="I9195" s="130" t="str">
        <f t="shared" si="287"/>
        <v/>
      </c>
    </row>
    <row r="9196" spans="1:9" x14ac:dyDescent="0.15">
      <c r="A9196" s="130">
        <v>9194</v>
      </c>
      <c r="B9196" s="130" t="s">
        <v>10913</v>
      </c>
      <c r="C9196" s="130" t="s">
        <v>21016</v>
      </c>
      <c r="D9196" s="130">
        <v>5</v>
      </c>
      <c r="E9196" s="130" t="s">
        <v>14051</v>
      </c>
      <c r="F9196" s="130">
        <v>17360000</v>
      </c>
      <c r="G9196" s="130">
        <v>32380000</v>
      </c>
      <c r="H9196" s="130" t="str">
        <f t="shared" si="286"/>
        <v>QS-980182</v>
      </c>
      <c r="I9196" s="130" t="str">
        <f t="shared" si="287"/>
        <v/>
      </c>
    </row>
    <row r="9197" spans="1:9" x14ac:dyDescent="0.15">
      <c r="A9197" s="130">
        <v>9195</v>
      </c>
      <c r="B9197" s="130" t="s">
        <v>10914</v>
      </c>
      <c r="C9197" s="130" t="s">
        <v>21017</v>
      </c>
      <c r="H9197" s="130" t="str">
        <f t="shared" si="286"/>
        <v>QS-980183</v>
      </c>
      <c r="I9197" s="130" t="str">
        <f t="shared" si="287"/>
        <v/>
      </c>
    </row>
    <row r="9198" spans="1:9" x14ac:dyDescent="0.15">
      <c r="A9198" s="130">
        <v>9196</v>
      </c>
      <c r="B9198" s="130" t="s">
        <v>10915</v>
      </c>
      <c r="C9198" s="130" t="s">
        <v>21018</v>
      </c>
      <c r="H9198" s="130" t="str">
        <f t="shared" si="286"/>
        <v>QS-980184</v>
      </c>
      <c r="I9198" s="130" t="str">
        <f t="shared" si="287"/>
        <v/>
      </c>
    </row>
    <row r="9199" spans="1:9" x14ac:dyDescent="0.15">
      <c r="A9199" s="130">
        <v>9197</v>
      </c>
      <c r="B9199" s="130" t="s">
        <v>10916</v>
      </c>
      <c r="C9199" s="130" t="s">
        <v>21019</v>
      </c>
      <c r="D9199" s="130">
        <v>300</v>
      </c>
      <c r="E9199" s="130" t="s">
        <v>12368</v>
      </c>
      <c r="F9199" s="130">
        <v>7175000</v>
      </c>
      <c r="G9199" s="130">
        <v>7617000</v>
      </c>
      <c r="H9199" s="130" t="str">
        <f t="shared" si="286"/>
        <v>QS-980185</v>
      </c>
      <c r="I9199" s="130" t="str">
        <f t="shared" si="287"/>
        <v>VG</v>
      </c>
    </row>
    <row r="9200" spans="1:9" x14ac:dyDescent="0.15">
      <c r="A9200" s="130">
        <v>9198</v>
      </c>
      <c r="B9200" s="130" t="s">
        <v>10917</v>
      </c>
      <c r="H9200" s="130" t="str">
        <f t="shared" si="286"/>
        <v>QS-980186</v>
      </c>
      <c r="I9200" s="130" t="str">
        <f t="shared" si="287"/>
        <v/>
      </c>
    </row>
    <row r="9201" spans="1:9" x14ac:dyDescent="0.15">
      <c r="A9201" s="130">
        <v>9199</v>
      </c>
      <c r="B9201" s="130" t="s">
        <v>10918</v>
      </c>
      <c r="C9201" s="130" t="s">
        <v>21020</v>
      </c>
      <c r="D9201" s="130">
        <v>100</v>
      </c>
      <c r="E9201" s="130" t="s">
        <v>12372</v>
      </c>
      <c r="F9201" s="130">
        <v>1000000</v>
      </c>
      <c r="G9201" s="130">
        <v>1166700</v>
      </c>
      <c r="H9201" s="130" t="str">
        <f t="shared" si="286"/>
        <v>QS-980187</v>
      </c>
      <c r="I9201" s="130" t="str">
        <f t="shared" si="287"/>
        <v/>
      </c>
    </row>
    <row r="9202" spans="1:9" x14ac:dyDescent="0.15">
      <c r="A9202" s="130">
        <v>9200</v>
      </c>
      <c r="B9202" s="130" t="s">
        <v>10919</v>
      </c>
      <c r="C9202" s="130" t="s">
        <v>13312</v>
      </c>
      <c r="H9202" s="130" t="str">
        <f t="shared" si="286"/>
        <v>QS-980188</v>
      </c>
      <c r="I9202" s="130" t="str">
        <f t="shared" si="287"/>
        <v/>
      </c>
    </row>
    <row r="9203" spans="1:9" x14ac:dyDescent="0.15">
      <c r="A9203" s="130">
        <v>9201</v>
      </c>
      <c r="B9203" s="130" t="s">
        <v>10920</v>
      </c>
      <c r="C9203" s="130" t="s">
        <v>21021</v>
      </c>
      <c r="D9203" s="130">
        <v>1000</v>
      </c>
      <c r="E9203" s="130" t="s">
        <v>12372</v>
      </c>
      <c r="F9203" s="130">
        <v>9275640</v>
      </c>
      <c r="G9203" s="130">
        <v>11214905</v>
      </c>
      <c r="H9203" s="130" t="str">
        <f t="shared" si="286"/>
        <v>QS-980189</v>
      </c>
      <c r="I9203" s="130" t="str">
        <f t="shared" si="287"/>
        <v>VG</v>
      </c>
    </row>
    <row r="9204" spans="1:9" x14ac:dyDescent="0.15">
      <c r="A9204" s="130">
        <v>9202</v>
      </c>
      <c r="B9204" s="130" t="s">
        <v>10921</v>
      </c>
      <c r="C9204" s="130" t="s">
        <v>21022</v>
      </c>
      <c r="D9204" s="130">
        <v>100</v>
      </c>
      <c r="E9204" s="130" t="s">
        <v>12368</v>
      </c>
      <c r="F9204" s="130">
        <v>1649400</v>
      </c>
      <c r="G9204" s="130">
        <v>1596000</v>
      </c>
      <c r="H9204" s="130" t="str">
        <f t="shared" si="286"/>
        <v>QS-980190</v>
      </c>
      <c r="I9204" s="130" t="str">
        <f t="shared" si="287"/>
        <v/>
      </c>
    </row>
    <row r="9205" spans="1:9" x14ac:dyDescent="0.15">
      <c r="A9205" s="130">
        <v>9203</v>
      </c>
      <c r="B9205" s="130" t="s">
        <v>10922</v>
      </c>
      <c r="C9205" s="130" t="s">
        <v>406</v>
      </c>
      <c r="D9205" s="130">
        <v>100</v>
      </c>
      <c r="E9205" s="130" t="s">
        <v>12372</v>
      </c>
      <c r="F9205" s="130">
        <v>5603400</v>
      </c>
      <c r="G9205" s="130">
        <v>5692339</v>
      </c>
      <c r="H9205" s="130" t="str">
        <f t="shared" si="286"/>
        <v>QS-980191</v>
      </c>
      <c r="I9205" s="130" t="str">
        <f t="shared" si="287"/>
        <v>VG</v>
      </c>
    </row>
    <row r="9206" spans="1:9" x14ac:dyDescent="0.15">
      <c r="A9206" s="130">
        <v>9204</v>
      </c>
      <c r="B9206" s="130" t="s">
        <v>10923</v>
      </c>
      <c r="C9206" s="130" t="s">
        <v>21023</v>
      </c>
      <c r="H9206" s="130" t="str">
        <f t="shared" si="286"/>
        <v>QS-980192</v>
      </c>
      <c r="I9206" s="130" t="str">
        <f t="shared" si="287"/>
        <v/>
      </c>
    </row>
    <row r="9207" spans="1:9" x14ac:dyDescent="0.15">
      <c r="A9207" s="130">
        <v>9205</v>
      </c>
      <c r="B9207" s="130" t="s">
        <v>10924</v>
      </c>
      <c r="H9207" s="130" t="str">
        <f t="shared" si="286"/>
        <v>QS-980193</v>
      </c>
      <c r="I9207" s="130" t="str">
        <f t="shared" si="287"/>
        <v/>
      </c>
    </row>
    <row r="9208" spans="1:9" x14ac:dyDescent="0.15">
      <c r="A9208" s="130">
        <v>9206</v>
      </c>
      <c r="B9208" s="130" t="s">
        <v>10925</v>
      </c>
      <c r="C9208" s="130" t="s">
        <v>21024</v>
      </c>
      <c r="H9208" s="130" t="str">
        <f t="shared" si="286"/>
        <v>QS-980194</v>
      </c>
      <c r="I9208" s="130" t="str">
        <f t="shared" si="287"/>
        <v/>
      </c>
    </row>
    <row r="9209" spans="1:9" x14ac:dyDescent="0.15">
      <c r="A9209" s="130">
        <v>9207</v>
      </c>
      <c r="B9209" s="130" t="s">
        <v>10926</v>
      </c>
      <c r="C9209" s="130" t="s">
        <v>21025</v>
      </c>
      <c r="H9209" s="130" t="str">
        <f t="shared" si="286"/>
        <v>QS-980195</v>
      </c>
      <c r="I9209" s="130" t="str">
        <f t="shared" si="287"/>
        <v/>
      </c>
    </row>
    <row r="9210" spans="1:9" x14ac:dyDescent="0.15">
      <c r="A9210" s="130">
        <v>9208</v>
      </c>
      <c r="B9210" s="130" t="s">
        <v>10927</v>
      </c>
      <c r="C9210" s="130" t="s">
        <v>21026</v>
      </c>
      <c r="H9210" s="130" t="str">
        <f t="shared" si="286"/>
        <v>QS-980196</v>
      </c>
      <c r="I9210" s="130" t="str">
        <f t="shared" si="287"/>
        <v/>
      </c>
    </row>
    <row r="9211" spans="1:9" x14ac:dyDescent="0.15">
      <c r="A9211" s="130">
        <v>9209</v>
      </c>
      <c r="B9211" s="130" t="s">
        <v>10928</v>
      </c>
      <c r="C9211" s="130" t="s">
        <v>21027</v>
      </c>
      <c r="H9211" s="130" t="str">
        <f t="shared" si="286"/>
        <v>QS-980197</v>
      </c>
      <c r="I9211" s="130" t="str">
        <f t="shared" si="287"/>
        <v/>
      </c>
    </row>
    <row r="9212" spans="1:9" x14ac:dyDescent="0.15">
      <c r="A9212" s="130">
        <v>9210</v>
      </c>
      <c r="B9212" s="130" t="s">
        <v>10929</v>
      </c>
      <c r="C9212" s="130" t="s">
        <v>21028</v>
      </c>
      <c r="D9212" s="130">
        <v>0</v>
      </c>
      <c r="F9212" s="130">
        <v>60000</v>
      </c>
      <c r="G9212" s="130">
        <v>15000</v>
      </c>
      <c r="H9212" s="130" t="str">
        <f t="shared" si="286"/>
        <v>QS-980198</v>
      </c>
      <c r="I9212" s="130" t="str">
        <f t="shared" si="287"/>
        <v/>
      </c>
    </row>
    <row r="9213" spans="1:9" x14ac:dyDescent="0.15">
      <c r="A9213" s="130">
        <v>9211</v>
      </c>
      <c r="B9213" s="130" t="s">
        <v>10930</v>
      </c>
      <c r="C9213" s="130" t="s">
        <v>21029</v>
      </c>
      <c r="H9213" s="130" t="str">
        <f t="shared" si="286"/>
        <v>QS-980199</v>
      </c>
      <c r="I9213" s="130" t="str">
        <f t="shared" si="287"/>
        <v/>
      </c>
    </row>
    <row r="9214" spans="1:9" x14ac:dyDescent="0.15">
      <c r="A9214" s="130">
        <v>9212</v>
      </c>
      <c r="B9214" s="130" t="s">
        <v>10931</v>
      </c>
      <c r="C9214" s="130" t="s">
        <v>388</v>
      </c>
      <c r="D9214" s="130">
        <v>1000</v>
      </c>
      <c r="E9214" s="130" t="s">
        <v>12368</v>
      </c>
      <c r="F9214" s="130">
        <v>4140000</v>
      </c>
      <c r="G9214" s="130">
        <v>4375060</v>
      </c>
      <c r="H9214" s="130" t="str">
        <f t="shared" si="286"/>
        <v>QS-980200</v>
      </c>
      <c r="I9214" s="130" t="str">
        <f t="shared" si="287"/>
        <v>VG</v>
      </c>
    </row>
    <row r="9215" spans="1:9" x14ac:dyDescent="0.15">
      <c r="A9215" s="130">
        <v>9213</v>
      </c>
      <c r="B9215" s="130" t="s">
        <v>10932</v>
      </c>
      <c r="C9215" s="130" t="s">
        <v>387</v>
      </c>
      <c r="D9215" s="130">
        <v>1000</v>
      </c>
      <c r="E9215" s="130" t="s">
        <v>12372</v>
      </c>
      <c r="F9215" s="130">
        <v>4000000</v>
      </c>
      <c r="G9215" s="130">
        <v>4000000</v>
      </c>
      <c r="H9215" s="130" t="str">
        <f t="shared" si="286"/>
        <v>QS-980201</v>
      </c>
      <c r="I9215" s="130" t="str">
        <f t="shared" si="287"/>
        <v>AG</v>
      </c>
    </row>
    <row r="9216" spans="1:9" x14ac:dyDescent="0.15">
      <c r="A9216" s="130">
        <v>9214</v>
      </c>
      <c r="B9216" s="130" t="s">
        <v>10933</v>
      </c>
      <c r="C9216" s="130" t="s">
        <v>12357</v>
      </c>
      <c r="D9216" s="130">
        <v>1</v>
      </c>
      <c r="E9216" s="130" t="s">
        <v>12581</v>
      </c>
      <c r="F9216" s="130">
        <v>0</v>
      </c>
      <c r="G9216" s="130">
        <v>0</v>
      </c>
      <c r="H9216" s="130" t="str">
        <f t="shared" si="286"/>
        <v>QS-980202</v>
      </c>
      <c r="I9216" s="130" t="str">
        <f t="shared" si="287"/>
        <v/>
      </c>
    </row>
    <row r="9217" spans="1:9" x14ac:dyDescent="0.15">
      <c r="A9217" s="130">
        <v>9215</v>
      </c>
      <c r="B9217" s="130" t="s">
        <v>10934</v>
      </c>
      <c r="C9217" s="130" t="s">
        <v>20996</v>
      </c>
      <c r="D9217" s="130">
        <v>1760</v>
      </c>
      <c r="E9217" s="130" t="s">
        <v>12434</v>
      </c>
      <c r="F9217" s="130">
        <v>48200</v>
      </c>
      <c r="G9217" s="130">
        <v>158900</v>
      </c>
      <c r="H9217" s="130" t="str">
        <f t="shared" si="286"/>
        <v>QS-980203</v>
      </c>
      <c r="I9217" s="130" t="str">
        <f t="shared" si="287"/>
        <v/>
      </c>
    </row>
    <row r="9218" spans="1:9" x14ac:dyDescent="0.15">
      <c r="A9218" s="130">
        <v>9216</v>
      </c>
      <c r="B9218" s="130" t="s">
        <v>10935</v>
      </c>
      <c r="C9218" s="130" t="s">
        <v>21030</v>
      </c>
      <c r="D9218" s="130">
        <v>100</v>
      </c>
      <c r="E9218" s="130" t="s">
        <v>12368</v>
      </c>
      <c r="F9218" s="130">
        <v>13200.7</v>
      </c>
      <c r="G9218" s="130">
        <v>15400.1</v>
      </c>
      <c r="H9218" s="130" t="str">
        <f t="shared" si="286"/>
        <v>QS-980204</v>
      </c>
      <c r="I9218" s="130" t="str">
        <f t="shared" si="287"/>
        <v/>
      </c>
    </row>
    <row r="9219" spans="1:9" x14ac:dyDescent="0.15">
      <c r="A9219" s="130">
        <v>9217</v>
      </c>
      <c r="B9219" s="130" t="s">
        <v>10936</v>
      </c>
      <c r="C9219" s="130" t="s">
        <v>13772</v>
      </c>
      <c r="H9219" s="130" t="str">
        <f t="shared" si="286"/>
        <v>QS-980205</v>
      </c>
      <c r="I9219" s="130" t="str">
        <f t="shared" si="287"/>
        <v/>
      </c>
    </row>
    <row r="9220" spans="1:9" x14ac:dyDescent="0.15">
      <c r="A9220" s="130">
        <v>9218</v>
      </c>
      <c r="B9220" s="130" t="s">
        <v>10937</v>
      </c>
      <c r="C9220" s="130" t="s">
        <v>21031</v>
      </c>
      <c r="H9220" s="130" t="str">
        <f t="shared" ref="H9220:H9283" si="288">LEFT(B9220,FIND("-",B9220)+6)</f>
        <v>QS-980206</v>
      </c>
      <c r="I9220" s="130" t="str">
        <f t="shared" ref="I9220:I9283" si="289">RIGHT(B9220,LEN(B9220)-FIND("-",B9220)-7)</f>
        <v/>
      </c>
    </row>
    <row r="9221" spans="1:9" x14ac:dyDescent="0.15">
      <c r="A9221" s="130">
        <v>9219</v>
      </c>
      <c r="B9221" s="130" t="s">
        <v>10938</v>
      </c>
      <c r="C9221" s="130" t="s">
        <v>21032</v>
      </c>
      <c r="D9221" s="130">
        <v>3230000</v>
      </c>
      <c r="E9221" s="130" t="s">
        <v>13402</v>
      </c>
      <c r="F9221" s="130">
        <v>4650000</v>
      </c>
      <c r="G9221" s="130">
        <v>3230000</v>
      </c>
      <c r="H9221" s="130" t="str">
        <f t="shared" si="288"/>
        <v>QS-980207</v>
      </c>
      <c r="I9221" s="130" t="str">
        <f t="shared" si="289"/>
        <v/>
      </c>
    </row>
    <row r="9222" spans="1:9" x14ac:dyDescent="0.15">
      <c r="A9222" s="130">
        <v>9220</v>
      </c>
      <c r="B9222" s="130" t="s">
        <v>10939</v>
      </c>
      <c r="C9222" s="130" t="s">
        <v>21033</v>
      </c>
      <c r="H9222" s="130" t="str">
        <f t="shared" si="288"/>
        <v>QS-980208</v>
      </c>
      <c r="I9222" s="130" t="str">
        <f t="shared" si="289"/>
        <v/>
      </c>
    </row>
    <row r="9223" spans="1:9" x14ac:dyDescent="0.15">
      <c r="A9223" s="130">
        <v>9221</v>
      </c>
      <c r="B9223" s="130" t="s">
        <v>10940</v>
      </c>
      <c r="C9223" s="130" t="s">
        <v>1809</v>
      </c>
      <c r="D9223" s="130">
        <v>2300000</v>
      </c>
      <c r="E9223" s="130" t="s">
        <v>13402</v>
      </c>
      <c r="F9223" s="130">
        <v>2800000</v>
      </c>
      <c r="G9223" s="130">
        <v>2300000</v>
      </c>
      <c r="H9223" s="130" t="str">
        <f t="shared" si="288"/>
        <v>QS-980209</v>
      </c>
      <c r="I9223" s="130" t="str">
        <f t="shared" si="289"/>
        <v/>
      </c>
    </row>
    <row r="9224" spans="1:9" x14ac:dyDescent="0.15">
      <c r="A9224" s="130">
        <v>9222</v>
      </c>
      <c r="B9224" s="130" t="s">
        <v>10941</v>
      </c>
      <c r="C9224" s="130" t="s">
        <v>21034</v>
      </c>
      <c r="D9224" s="130">
        <v>1</v>
      </c>
      <c r="E9224" s="130" t="s">
        <v>12349</v>
      </c>
      <c r="F9224" s="130">
        <v>10000</v>
      </c>
      <c r="G9224" s="130">
        <v>20000</v>
      </c>
      <c r="H9224" s="130" t="str">
        <f t="shared" si="288"/>
        <v>QS-980210</v>
      </c>
      <c r="I9224" s="130" t="str">
        <f t="shared" si="289"/>
        <v/>
      </c>
    </row>
    <row r="9225" spans="1:9" x14ac:dyDescent="0.15">
      <c r="A9225" s="130">
        <v>9223</v>
      </c>
      <c r="B9225" s="130" t="s">
        <v>10942</v>
      </c>
      <c r="C9225" s="130" t="s">
        <v>21035</v>
      </c>
      <c r="D9225" s="130">
        <v>100</v>
      </c>
      <c r="E9225" s="130" t="s">
        <v>12370</v>
      </c>
      <c r="F9225" s="130">
        <v>3471075</v>
      </c>
      <c r="G9225" s="130">
        <v>3788850</v>
      </c>
      <c r="H9225" s="130" t="str">
        <f t="shared" si="288"/>
        <v>QS-980212</v>
      </c>
      <c r="I9225" s="130" t="str">
        <f t="shared" si="289"/>
        <v>VG</v>
      </c>
    </row>
    <row r="9226" spans="1:9" x14ac:dyDescent="0.15">
      <c r="A9226" s="130">
        <v>9224</v>
      </c>
      <c r="B9226" s="130" t="s">
        <v>10943</v>
      </c>
      <c r="C9226" s="130" t="s">
        <v>21036</v>
      </c>
      <c r="D9226" s="130">
        <v>1</v>
      </c>
      <c r="E9226" s="130" t="s">
        <v>12462</v>
      </c>
      <c r="F9226" s="130">
        <v>8817</v>
      </c>
      <c r="G9226" s="130">
        <v>15173</v>
      </c>
      <c r="H9226" s="130" t="str">
        <f t="shared" si="288"/>
        <v>QS-980213</v>
      </c>
      <c r="I9226" s="130" t="str">
        <f t="shared" si="289"/>
        <v/>
      </c>
    </row>
    <row r="9227" spans="1:9" x14ac:dyDescent="0.15">
      <c r="A9227" s="130">
        <v>9225</v>
      </c>
      <c r="B9227" s="130" t="s">
        <v>10944</v>
      </c>
      <c r="C9227" s="130" t="s">
        <v>20100</v>
      </c>
      <c r="D9227" s="130">
        <v>1</v>
      </c>
      <c r="E9227" s="130" t="s">
        <v>21037</v>
      </c>
      <c r="F9227" s="130">
        <v>1788302209</v>
      </c>
      <c r="G9227" s="130">
        <v>3888533949</v>
      </c>
      <c r="H9227" s="130" t="str">
        <f t="shared" si="288"/>
        <v>QS-980214</v>
      </c>
      <c r="I9227" s="130" t="str">
        <f t="shared" si="289"/>
        <v>AG</v>
      </c>
    </row>
    <row r="9228" spans="1:9" x14ac:dyDescent="0.15">
      <c r="A9228" s="130">
        <v>9226</v>
      </c>
      <c r="B9228" s="130" t="s">
        <v>10945</v>
      </c>
      <c r="C9228" s="130" t="s">
        <v>21038</v>
      </c>
      <c r="D9228" s="130">
        <v>100</v>
      </c>
      <c r="E9228" s="130" t="s">
        <v>12355</v>
      </c>
      <c r="F9228" s="130">
        <v>1862631</v>
      </c>
      <c r="G9228" s="130">
        <v>713743</v>
      </c>
      <c r="H9228" s="130" t="str">
        <f t="shared" si="288"/>
        <v>QS-980215</v>
      </c>
      <c r="I9228" s="130" t="str">
        <f t="shared" si="289"/>
        <v>VG</v>
      </c>
    </row>
    <row r="9229" spans="1:9" x14ac:dyDescent="0.15">
      <c r="A9229" s="130">
        <v>9227</v>
      </c>
      <c r="B9229" s="130" t="s">
        <v>10946</v>
      </c>
      <c r="H9229" s="130" t="str">
        <f t="shared" si="288"/>
        <v>QS-980216</v>
      </c>
      <c r="I9229" s="130" t="str">
        <f t="shared" si="289"/>
        <v/>
      </c>
    </row>
    <row r="9230" spans="1:9" x14ac:dyDescent="0.15">
      <c r="A9230" s="130">
        <v>9228</v>
      </c>
      <c r="B9230" s="130" t="s">
        <v>10947</v>
      </c>
      <c r="C9230" s="130" t="s">
        <v>21039</v>
      </c>
      <c r="D9230" s="130">
        <v>100</v>
      </c>
      <c r="E9230" s="130" t="s">
        <v>12355</v>
      </c>
      <c r="F9230" s="130">
        <v>837125</v>
      </c>
      <c r="G9230" s="130">
        <v>604264</v>
      </c>
      <c r="H9230" s="130" t="str">
        <f t="shared" si="288"/>
        <v>QS-980217</v>
      </c>
      <c r="I9230" s="130" t="str">
        <f t="shared" si="289"/>
        <v>VG</v>
      </c>
    </row>
    <row r="9231" spans="1:9" x14ac:dyDescent="0.15">
      <c r="A9231" s="130">
        <v>9229</v>
      </c>
      <c r="B9231" s="130" t="s">
        <v>10948</v>
      </c>
      <c r="C9231" s="130" t="s">
        <v>20997</v>
      </c>
      <c r="H9231" s="130" t="str">
        <f t="shared" si="288"/>
        <v>QS-980218</v>
      </c>
      <c r="I9231" s="130" t="str">
        <f t="shared" si="289"/>
        <v/>
      </c>
    </row>
    <row r="9232" spans="1:9" x14ac:dyDescent="0.15">
      <c r="A9232" s="130">
        <v>9230</v>
      </c>
      <c r="B9232" s="130" t="s">
        <v>10949</v>
      </c>
      <c r="C9232" s="130" t="s">
        <v>21040</v>
      </c>
      <c r="H9232" s="130" t="str">
        <f t="shared" si="288"/>
        <v>QS-980219</v>
      </c>
      <c r="I9232" s="130" t="str">
        <f t="shared" si="289"/>
        <v/>
      </c>
    </row>
    <row r="9233" spans="1:9" x14ac:dyDescent="0.15">
      <c r="A9233" s="130">
        <v>9231</v>
      </c>
      <c r="B9233" s="130" t="s">
        <v>10950</v>
      </c>
      <c r="C9233" s="130" t="s">
        <v>21041</v>
      </c>
      <c r="H9233" s="130" t="str">
        <f t="shared" si="288"/>
        <v>QS-980220</v>
      </c>
      <c r="I9233" s="130" t="str">
        <f t="shared" si="289"/>
        <v/>
      </c>
    </row>
    <row r="9234" spans="1:9" x14ac:dyDescent="0.15">
      <c r="A9234" s="130">
        <v>9232</v>
      </c>
      <c r="B9234" s="130" t="s">
        <v>10951</v>
      </c>
      <c r="C9234" s="130" t="s">
        <v>13352</v>
      </c>
      <c r="H9234" s="130" t="str">
        <f t="shared" si="288"/>
        <v>QS-980221</v>
      </c>
      <c r="I9234" s="130" t="str">
        <f t="shared" si="289"/>
        <v/>
      </c>
    </row>
    <row r="9235" spans="1:9" x14ac:dyDescent="0.15">
      <c r="A9235" s="130">
        <v>9233</v>
      </c>
      <c r="B9235" s="130" t="s">
        <v>10952</v>
      </c>
      <c r="C9235" s="130" t="s">
        <v>21042</v>
      </c>
      <c r="D9235" s="130">
        <v>1</v>
      </c>
      <c r="E9235" s="130" t="s">
        <v>12355</v>
      </c>
      <c r="F9235" s="130">
        <v>3242068</v>
      </c>
      <c r="G9235" s="130">
        <v>3414474</v>
      </c>
      <c r="H9235" s="130" t="str">
        <f t="shared" si="288"/>
        <v>QS-980222</v>
      </c>
      <c r="I9235" s="130" t="str">
        <f t="shared" si="289"/>
        <v/>
      </c>
    </row>
    <row r="9236" spans="1:9" x14ac:dyDescent="0.15">
      <c r="A9236" s="130">
        <v>9234</v>
      </c>
      <c r="B9236" s="130" t="s">
        <v>10953</v>
      </c>
      <c r="C9236" s="130" t="s">
        <v>21043</v>
      </c>
      <c r="D9236" s="130">
        <v>1000</v>
      </c>
      <c r="E9236" s="130" t="s">
        <v>12355</v>
      </c>
      <c r="F9236" s="130">
        <v>817000</v>
      </c>
      <c r="G9236" s="130">
        <v>76100</v>
      </c>
      <c r="H9236" s="130" t="str">
        <f t="shared" si="288"/>
        <v>QS-980223</v>
      </c>
      <c r="I9236" s="130" t="str">
        <f t="shared" si="289"/>
        <v>VG</v>
      </c>
    </row>
    <row r="9237" spans="1:9" x14ac:dyDescent="0.15">
      <c r="A9237" s="130">
        <v>9235</v>
      </c>
      <c r="B9237" s="130" t="s">
        <v>10954</v>
      </c>
      <c r="C9237" s="130" t="s">
        <v>21044</v>
      </c>
      <c r="H9237" s="130" t="str">
        <f t="shared" si="288"/>
        <v>QS-980224</v>
      </c>
      <c r="I9237" s="130" t="str">
        <f t="shared" si="289"/>
        <v/>
      </c>
    </row>
    <row r="9238" spans="1:9" x14ac:dyDescent="0.15">
      <c r="A9238" s="130">
        <v>9236</v>
      </c>
      <c r="B9238" s="130" t="s">
        <v>10955</v>
      </c>
      <c r="C9238" s="130" t="s">
        <v>21045</v>
      </c>
      <c r="D9238" s="130">
        <v>900</v>
      </c>
      <c r="E9238" s="130" t="s">
        <v>12372</v>
      </c>
      <c r="F9238" s="130">
        <v>1100675.3999999999</v>
      </c>
      <c r="G9238" s="130">
        <v>1521661.4</v>
      </c>
      <c r="H9238" s="130" t="str">
        <f t="shared" si="288"/>
        <v>QS-980225</v>
      </c>
      <c r="I9238" s="130" t="str">
        <f t="shared" si="289"/>
        <v/>
      </c>
    </row>
    <row r="9239" spans="1:9" x14ac:dyDescent="0.15">
      <c r="A9239" s="130">
        <v>9237</v>
      </c>
      <c r="B9239" s="130" t="s">
        <v>10956</v>
      </c>
      <c r="C9239" s="130" t="s">
        <v>21046</v>
      </c>
      <c r="D9239" s="130">
        <v>0</v>
      </c>
      <c r="E9239" s="130" t="s">
        <v>12361</v>
      </c>
      <c r="F9239" s="130">
        <v>0</v>
      </c>
      <c r="G9239" s="130">
        <v>0</v>
      </c>
      <c r="H9239" s="130" t="str">
        <f t="shared" si="288"/>
        <v>QS-980226</v>
      </c>
      <c r="I9239" s="130" t="str">
        <f t="shared" si="289"/>
        <v/>
      </c>
    </row>
    <row r="9240" spans="1:9" x14ac:dyDescent="0.15">
      <c r="A9240" s="130">
        <v>9238</v>
      </c>
      <c r="B9240" s="130" t="s">
        <v>10957</v>
      </c>
      <c r="C9240" s="130" t="s">
        <v>20653</v>
      </c>
      <c r="D9240" s="130">
        <v>500</v>
      </c>
      <c r="E9240" s="130" t="s">
        <v>12370</v>
      </c>
      <c r="F9240" s="130">
        <v>13735550</v>
      </c>
      <c r="G9240" s="130">
        <v>24259683</v>
      </c>
      <c r="H9240" s="130" t="str">
        <f t="shared" si="288"/>
        <v>QS-980227</v>
      </c>
      <c r="I9240" s="130" t="str">
        <f t="shared" si="289"/>
        <v>VG</v>
      </c>
    </row>
    <row r="9241" spans="1:9" x14ac:dyDescent="0.15">
      <c r="A9241" s="130">
        <v>9239</v>
      </c>
      <c r="B9241" s="130" t="s">
        <v>10958</v>
      </c>
      <c r="C9241" s="130" t="s">
        <v>1675</v>
      </c>
      <c r="D9241" s="130">
        <v>100</v>
      </c>
      <c r="E9241" s="130" t="s">
        <v>12372</v>
      </c>
      <c r="F9241" s="130">
        <v>112200</v>
      </c>
      <c r="G9241" s="130">
        <v>123000</v>
      </c>
      <c r="H9241" s="130" t="str">
        <f t="shared" si="288"/>
        <v>QS-980228</v>
      </c>
      <c r="I9241" s="130" t="str">
        <f t="shared" si="289"/>
        <v>VG</v>
      </c>
    </row>
    <row r="9242" spans="1:9" x14ac:dyDescent="0.15">
      <c r="A9242" s="130">
        <v>9240</v>
      </c>
      <c r="B9242" s="130" t="s">
        <v>10959</v>
      </c>
      <c r="H9242" s="130" t="str">
        <f t="shared" si="288"/>
        <v>QS-980229</v>
      </c>
      <c r="I9242" s="130" t="str">
        <f t="shared" si="289"/>
        <v/>
      </c>
    </row>
    <row r="9243" spans="1:9" x14ac:dyDescent="0.15">
      <c r="A9243" s="130">
        <v>9241</v>
      </c>
      <c r="B9243" s="130" t="s">
        <v>10960</v>
      </c>
      <c r="C9243" s="130" t="s">
        <v>19865</v>
      </c>
      <c r="H9243" s="130" t="str">
        <f t="shared" si="288"/>
        <v>QS-980230</v>
      </c>
      <c r="I9243" s="130" t="str">
        <f t="shared" si="289"/>
        <v/>
      </c>
    </row>
    <row r="9244" spans="1:9" x14ac:dyDescent="0.15">
      <c r="A9244" s="130">
        <v>9242</v>
      </c>
      <c r="B9244" s="130" t="s">
        <v>10961</v>
      </c>
      <c r="C9244" s="130" t="s">
        <v>21047</v>
      </c>
      <c r="D9244" s="130">
        <v>100</v>
      </c>
      <c r="E9244" s="130" t="s">
        <v>12372</v>
      </c>
      <c r="F9244" s="130">
        <v>1478240</v>
      </c>
      <c r="G9244" s="130">
        <v>1714380</v>
      </c>
      <c r="H9244" s="130" t="str">
        <f t="shared" si="288"/>
        <v>QS-980231</v>
      </c>
      <c r="I9244" s="130" t="str">
        <f t="shared" si="289"/>
        <v/>
      </c>
    </row>
    <row r="9245" spans="1:9" x14ac:dyDescent="0.15">
      <c r="A9245" s="130">
        <v>9243</v>
      </c>
      <c r="B9245" s="130" t="s">
        <v>10962</v>
      </c>
      <c r="C9245" s="130" t="s">
        <v>21048</v>
      </c>
      <c r="H9245" s="130" t="str">
        <f t="shared" si="288"/>
        <v>QS-980232</v>
      </c>
      <c r="I9245" s="130" t="str">
        <f t="shared" si="289"/>
        <v/>
      </c>
    </row>
    <row r="9246" spans="1:9" x14ac:dyDescent="0.15">
      <c r="A9246" s="130">
        <v>9244</v>
      </c>
      <c r="B9246" s="130" t="s">
        <v>10963</v>
      </c>
      <c r="C9246" s="130" t="s">
        <v>21049</v>
      </c>
      <c r="D9246" s="130">
        <v>200</v>
      </c>
      <c r="E9246" s="130" t="s">
        <v>12372</v>
      </c>
      <c r="F9246" s="130">
        <v>1967185</v>
      </c>
      <c r="G9246" s="130">
        <v>2470800</v>
      </c>
      <c r="H9246" s="130" t="str">
        <f t="shared" si="288"/>
        <v>QS-980233</v>
      </c>
      <c r="I9246" s="130" t="str">
        <f t="shared" si="289"/>
        <v/>
      </c>
    </row>
    <row r="9247" spans="1:9" x14ac:dyDescent="0.15">
      <c r="A9247" s="130">
        <v>9245</v>
      </c>
      <c r="B9247" s="130" t="s">
        <v>10964</v>
      </c>
      <c r="C9247" s="130" t="s">
        <v>19865</v>
      </c>
      <c r="H9247" s="130" t="str">
        <f t="shared" si="288"/>
        <v>QS-980234</v>
      </c>
      <c r="I9247" s="130" t="str">
        <f t="shared" si="289"/>
        <v/>
      </c>
    </row>
    <row r="9248" spans="1:9" x14ac:dyDescent="0.15">
      <c r="A9248" s="130">
        <v>9246</v>
      </c>
      <c r="B9248" s="130" t="s">
        <v>10965</v>
      </c>
      <c r="C9248" s="130" t="s">
        <v>21050</v>
      </c>
      <c r="D9248" s="130">
        <v>1</v>
      </c>
      <c r="E9248" s="130" t="s">
        <v>12361</v>
      </c>
      <c r="F9248" s="130">
        <v>16500</v>
      </c>
      <c r="G9248" s="130">
        <v>16800</v>
      </c>
      <c r="H9248" s="130" t="str">
        <f t="shared" si="288"/>
        <v>QS-980235</v>
      </c>
      <c r="I9248" s="130" t="str">
        <f t="shared" si="289"/>
        <v/>
      </c>
    </row>
    <row r="9249" spans="1:9" x14ac:dyDescent="0.15">
      <c r="A9249" s="130">
        <v>9247</v>
      </c>
      <c r="B9249" s="130" t="s">
        <v>10966</v>
      </c>
      <c r="C9249" s="130" t="s">
        <v>21051</v>
      </c>
      <c r="H9249" s="130" t="str">
        <f t="shared" si="288"/>
        <v>QS-980236</v>
      </c>
      <c r="I9249" s="130" t="str">
        <f t="shared" si="289"/>
        <v/>
      </c>
    </row>
    <row r="9250" spans="1:9" x14ac:dyDescent="0.15">
      <c r="A9250" s="130">
        <v>9248</v>
      </c>
      <c r="B9250" s="130" t="s">
        <v>10967</v>
      </c>
      <c r="C9250" s="130" t="s">
        <v>21052</v>
      </c>
      <c r="D9250" s="130">
        <v>10</v>
      </c>
      <c r="E9250" s="130" t="s">
        <v>12355</v>
      </c>
      <c r="F9250" s="130">
        <v>36000</v>
      </c>
      <c r="G9250" s="130">
        <v>67500</v>
      </c>
      <c r="H9250" s="130" t="str">
        <f t="shared" si="288"/>
        <v>QS-980237</v>
      </c>
      <c r="I9250" s="130" t="str">
        <f t="shared" si="289"/>
        <v/>
      </c>
    </row>
    <row r="9251" spans="1:9" x14ac:dyDescent="0.15">
      <c r="A9251" s="130">
        <v>9249</v>
      </c>
      <c r="B9251" s="130" t="s">
        <v>10968</v>
      </c>
      <c r="C9251" s="130" t="s">
        <v>21053</v>
      </c>
      <c r="D9251" s="130">
        <v>1000</v>
      </c>
      <c r="E9251" s="130" t="s">
        <v>12372</v>
      </c>
      <c r="F9251" s="130">
        <v>44000</v>
      </c>
      <c r="G9251" s="130">
        <v>64000</v>
      </c>
      <c r="H9251" s="130" t="str">
        <f t="shared" si="288"/>
        <v>QS-980238</v>
      </c>
      <c r="I9251" s="130" t="str">
        <f t="shared" si="289"/>
        <v/>
      </c>
    </row>
    <row r="9252" spans="1:9" x14ac:dyDescent="0.15">
      <c r="A9252" s="130">
        <v>9250</v>
      </c>
      <c r="B9252" s="130" t="s">
        <v>10969</v>
      </c>
      <c r="C9252" s="130" t="s">
        <v>12357</v>
      </c>
      <c r="H9252" s="130" t="str">
        <f t="shared" si="288"/>
        <v>QS-980239</v>
      </c>
      <c r="I9252" s="130" t="str">
        <f t="shared" si="289"/>
        <v/>
      </c>
    </row>
    <row r="9253" spans="1:9" x14ac:dyDescent="0.15">
      <c r="A9253" s="130">
        <v>9251</v>
      </c>
      <c r="B9253" s="130" t="s">
        <v>10970</v>
      </c>
      <c r="C9253" s="130" t="s">
        <v>21054</v>
      </c>
      <c r="D9253" s="130">
        <v>1000</v>
      </c>
      <c r="E9253" s="130" t="s">
        <v>12361</v>
      </c>
      <c r="F9253" s="130">
        <v>27800000</v>
      </c>
      <c r="G9253" s="130">
        <v>26476207</v>
      </c>
      <c r="H9253" s="130" t="str">
        <f t="shared" si="288"/>
        <v>QS-990001</v>
      </c>
      <c r="I9253" s="130" t="str">
        <f t="shared" si="289"/>
        <v>VG</v>
      </c>
    </row>
    <row r="9254" spans="1:9" x14ac:dyDescent="0.15">
      <c r="A9254" s="130">
        <v>9252</v>
      </c>
      <c r="B9254" s="130" t="s">
        <v>10971</v>
      </c>
      <c r="C9254" s="130" t="s">
        <v>21055</v>
      </c>
      <c r="D9254" s="130">
        <v>1000</v>
      </c>
      <c r="E9254" s="130" t="s">
        <v>12361</v>
      </c>
      <c r="F9254" s="130">
        <v>4577000</v>
      </c>
      <c r="G9254" s="130">
        <v>5575000</v>
      </c>
      <c r="H9254" s="130" t="str">
        <f t="shared" si="288"/>
        <v>QS-990002</v>
      </c>
      <c r="I9254" s="130" t="str">
        <f t="shared" si="289"/>
        <v/>
      </c>
    </row>
    <row r="9255" spans="1:9" x14ac:dyDescent="0.15">
      <c r="A9255" s="130">
        <v>9253</v>
      </c>
      <c r="B9255" s="130" t="s">
        <v>10972</v>
      </c>
      <c r="C9255" s="130" t="s">
        <v>21056</v>
      </c>
      <c r="H9255" s="130" t="str">
        <f t="shared" si="288"/>
        <v>QS-990003</v>
      </c>
      <c r="I9255" s="130" t="str">
        <f t="shared" si="289"/>
        <v/>
      </c>
    </row>
    <row r="9256" spans="1:9" x14ac:dyDescent="0.15">
      <c r="A9256" s="130">
        <v>9254</v>
      </c>
      <c r="B9256" s="130" t="s">
        <v>10973</v>
      </c>
      <c r="C9256" s="130" t="s">
        <v>21056</v>
      </c>
      <c r="H9256" s="130" t="str">
        <f t="shared" si="288"/>
        <v>QS-990004</v>
      </c>
      <c r="I9256" s="130" t="str">
        <f t="shared" si="289"/>
        <v/>
      </c>
    </row>
    <row r="9257" spans="1:9" x14ac:dyDescent="0.15">
      <c r="A9257" s="130">
        <v>9255</v>
      </c>
      <c r="B9257" s="130" t="s">
        <v>10974</v>
      </c>
      <c r="C9257" s="130" t="s">
        <v>21057</v>
      </c>
      <c r="H9257" s="130" t="str">
        <f t="shared" si="288"/>
        <v>QS-990005</v>
      </c>
      <c r="I9257" s="130" t="str">
        <f t="shared" si="289"/>
        <v/>
      </c>
    </row>
    <row r="9258" spans="1:9" x14ac:dyDescent="0.15">
      <c r="A9258" s="130">
        <v>9256</v>
      </c>
      <c r="B9258" s="130" t="s">
        <v>10975</v>
      </c>
      <c r="C9258" s="130" t="s">
        <v>21058</v>
      </c>
      <c r="H9258" s="130" t="str">
        <f t="shared" si="288"/>
        <v>QS-990006</v>
      </c>
      <c r="I9258" s="130" t="str">
        <f t="shared" si="289"/>
        <v/>
      </c>
    </row>
    <row r="9259" spans="1:9" x14ac:dyDescent="0.15">
      <c r="A9259" s="130">
        <v>9257</v>
      </c>
      <c r="B9259" s="130" t="s">
        <v>10976</v>
      </c>
      <c r="C9259" s="130" t="s">
        <v>19996</v>
      </c>
      <c r="H9259" s="130" t="str">
        <f t="shared" si="288"/>
        <v>QS-990007</v>
      </c>
      <c r="I9259" s="130" t="str">
        <f t="shared" si="289"/>
        <v/>
      </c>
    </row>
    <row r="9260" spans="1:9" x14ac:dyDescent="0.15">
      <c r="A9260" s="130">
        <v>9258</v>
      </c>
      <c r="B9260" s="130" t="s">
        <v>10977</v>
      </c>
      <c r="H9260" s="130" t="str">
        <f t="shared" si="288"/>
        <v>QS-990008</v>
      </c>
      <c r="I9260" s="130" t="str">
        <f t="shared" si="289"/>
        <v/>
      </c>
    </row>
    <row r="9261" spans="1:9" x14ac:dyDescent="0.15">
      <c r="A9261" s="130">
        <v>9259</v>
      </c>
      <c r="B9261" s="130" t="s">
        <v>10978</v>
      </c>
      <c r="C9261" s="130" t="s">
        <v>16175</v>
      </c>
      <c r="D9261" s="130">
        <v>100</v>
      </c>
      <c r="E9261" s="130" t="s">
        <v>12355</v>
      </c>
      <c r="F9261" s="130">
        <v>714812</v>
      </c>
      <c r="G9261" s="130">
        <v>666092</v>
      </c>
      <c r="H9261" s="130" t="str">
        <f t="shared" si="288"/>
        <v>QS-990009</v>
      </c>
      <c r="I9261" s="130" t="str">
        <f t="shared" si="289"/>
        <v>VG</v>
      </c>
    </row>
    <row r="9262" spans="1:9" x14ac:dyDescent="0.15">
      <c r="A9262" s="130">
        <v>9260</v>
      </c>
      <c r="B9262" s="130" t="s">
        <v>10979</v>
      </c>
      <c r="C9262" s="130" t="s">
        <v>21059</v>
      </c>
      <c r="H9262" s="130" t="str">
        <f t="shared" si="288"/>
        <v>QS-990010</v>
      </c>
      <c r="I9262" s="130" t="str">
        <f t="shared" si="289"/>
        <v/>
      </c>
    </row>
    <row r="9263" spans="1:9" x14ac:dyDescent="0.15">
      <c r="A9263" s="130">
        <v>9261</v>
      </c>
      <c r="B9263" s="130" t="s">
        <v>10980</v>
      </c>
      <c r="C9263" s="130" t="s">
        <v>20280</v>
      </c>
      <c r="D9263" s="130">
        <v>1</v>
      </c>
      <c r="E9263" s="130" t="s">
        <v>12391</v>
      </c>
      <c r="F9263" s="130">
        <v>26399534</v>
      </c>
      <c r="G9263" s="130">
        <v>32296334</v>
      </c>
      <c r="H9263" s="130" t="str">
        <f t="shared" si="288"/>
        <v>QS-990011</v>
      </c>
      <c r="I9263" s="130" t="str">
        <f t="shared" si="289"/>
        <v/>
      </c>
    </row>
    <row r="9264" spans="1:9" x14ac:dyDescent="0.15">
      <c r="A9264" s="130">
        <v>9262</v>
      </c>
      <c r="B9264" s="130" t="s">
        <v>10981</v>
      </c>
      <c r="C9264" s="130" t="s">
        <v>21060</v>
      </c>
      <c r="D9264" s="130">
        <v>1000</v>
      </c>
      <c r="E9264" s="130" t="s">
        <v>12372</v>
      </c>
      <c r="F9264" s="130">
        <v>815430</v>
      </c>
      <c r="G9264" s="130">
        <v>1300000</v>
      </c>
      <c r="H9264" s="130" t="str">
        <f t="shared" si="288"/>
        <v>QS-990012</v>
      </c>
      <c r="I9264" s="130" t="str">
        <f t="shared" si="289"/>
        <v/>
      </c>
    </row>
    <row r="9265" spans="1:9" x14ac:dyDescent="0.15">
      <c r="A9265" s="130">
        <v>9263</v>
      </c>
      <c r="B9265" s="130" t="s">
        <v>10982</v>
      </c>
      <c r="C9265" s="130" t="s">
        <v>174</v>
      </c>
      <c r="D9265" s="130">
        <v>30</v>
      </c>
      <c r="E9265" s="130" t="s">
        <v>12355</v>
      </c>
      <c r="F9265" s="130">
        <v>1029440</v>
      </c>
      <c r="G9265" s="130">
        <v>1358850</v>
      </c>
      <c r="H9265" s="130" t="str">
        <f t="shared" si="288"/>
        <v>QS-990013</v>
      </c>
      <c r="I9265" s="130" t="str">
        <f t="shared" si="289"/>
        <v>VG</v>
      </c>
    </row>
    <row r="9266" spans="1:9" x14ac:dyDescent="0.15">
      <c r="A9266" s="130">
        <v>9264</v>
      </c>
      <c r="B9266" s="130" t="s">
        <v>10983</v>
      </c>
      <c r="C9266" s="130" t="s">
        <v>406</v>
      </c>
      <c r="D9266" s="130">
        <v>100</v>
      </c>
      <c r="E9266" s="130" t="s">
        <v>12372</v>
      </c>
      <c r="F9266" s="130">
        <v>5560700</v>
      </c>
      <c r="G9266" s="130">
        <v>6770450</v>
      </c>
      <c r="H9266" s="130" t="str">
        <f t="shared" si="288"/>
        <v>QS-990014</v>
      </c>
      <c r="I9266" s="130" t="str">
        <f t="shared" si="289"/>
        <v>VG</v>
      </c>
    </row>
    <row r="9267" spans="1:9" x14ac:dyDescent="0.15">
      <c r="A9267" s="130">
        <v>9265</v>
      </c>
      <c r="B9267" s="130" t="s">
        <v>10984</v>
      </c>
      <c r="H9267" s="130" t="str">
        <f t="shared" si="288"/>
        <v>QS-990015</v>
      </c>
      <c r="I9267" s="130" t="str">
        <f t="shared" si="289"/>
        <v/>
      </c>
    </row>
    <row r="9268" spans="1:9" x14ac:dyDescent="0.15">
      <c r="A9268" s="130">
        <v>9266</v>
      </c>
      <c r="B9268" s="130" t="s">
        <v>10985</v>
      </c>
      <c r="C9268" s="130" t="s">
        <v>20140</v>
      </c>
      <c r="D9268" s="130">
        <v>0</v>
      </c>
      <c r="E9268" s="130" t="s">
        <v>12357</v>
      </c>
      <c r="F9268" s="130">
        <v>0</v>
      </c>
      <c r="G9268" s="130">
        <v>0</v>
      </c>
      <c r="H9268" s="130" t="str">
        <f t="shared" si="288"/>
        <v>QS-990016</v>
      </c>
      <c r="I9268" s="130" t="str">
        <f t="shared" si="289"/>
        <v>VG</v>
      </c>
    </row>
    <row r="9269" spans="1:9" x14ac:dyDescent="0.15">
      <c r="A9269" s="130">
        <v>9267</v>
      </c>
      <c r="B9269" s="130" t="s">
        <v>10986</v>
      </c>
      <c r="C9269" s="130" t="s">
        <v>21061</v>
      </c>
      <c r="H9269" s="130" t="str">
        <f t="shared" si="288"/>
        <v>QS-990017</v>
      </c>
      <c r="I9269" s="130" t="str">
        <f t="shared" si="289"/>
        <v/>
      </c>
    </row>
    <row r="9270" spans="1:9" x14ac:dyDescent="0.15">
      <c r="A9270" s="130">
        <v>9268</v>
      </c>
      <c r="B9270" s="130" t="s">
        <v>10987</v>
      </c>
      <c r="C9270" s="130" t="s">
        <v>21062</v>
      </c>
      <c r="H9270" s="130" t="str">
        <f t="shared" si="288"/>
        <v>QS-990018</v>
      </c>
      <c r="I9270" s="130" t="str">
        <f t="shared" si="289"/>
        <v/>
      </c>
    </row>
    <row r="9271" spans="1:9" x14ac:dyDescent="0.15">
      <c r="A9271" s="130">
        <v>9269</v>
      </c>
      <c r="B9271" s="130" t="s">
        <v>10988</v>
      </c>
      <c r="C9271" s="130" t="s">
        <v>20754</v>
      </c>
      <c r="D9271" s="130">
        <v>100</v>
      </c>
      <c r="E9271" s="130" t="s">
        <v>12355</v>
      </c>
      <c r="F9271" s="130">
        <v>1295300</v>
      </c>
      <c r="G9271" s="130">
        <v>1494100</v>
      </c>
      <c r="H9271" s="130" t="str">
        <f t="shared" si="288"/>
        <v>QS-990019</v>
      </c>
      <c r="I9271" s="130" t="str">
        <f t="shared" si="289"/>
        <v/>
      </c>
    </row>
    <row r="9272" spans="1:9" x14ac:dyDescent="0.15">
      <c r="A9272" s="130">
        <v>9270</v>
      </c>
      <c r="B9272" s="130" t="s">
        <v>10989</v>
      </c>
      <c r="C9272" s="130" t="s">
        <v>21063</v>
      </c>
      <c r="H9272" s="130" t="str">
        <f t="shared" si="288"/>
        <v>QS-990020</v>
      </c>
      <c r="I9272" s="130" t="str">
        <f t="shared" si="289"/>
        <v/>
      </c>
    </row>
    <row r="9273" spans="1:9" x14ac:dyDescent="0.15">
      <c r="A9273" s="130">
        <v>9271</v>
      </c>
      <c r="B9273" s="130" t="s">
        <v>10990</v>
      </c>
      <c r="C9273" s="130" t="s">
        <v>21064</v>
      </c>
      <c r="D9273" s="130">
        <v>1</v>
      </c>
      <c r="E9273" s="130" t="s">
        <v>12743</v>
      </c>
      <c r="F9273" s="130">
        <v>3925934</v>
      </c>
      <c r="G9273" s="130">
        <v>4149779</v>
      </c>
      <c r="H9273" s="130" t="str">
        <f t="shared" si="288"/>
        <v>QS-990021</v>
      </c>
      <c r="I9273" s="130" t="str">
        <f t="shared" si="289"/>
        <v/>
      </c>
    </row>
    <row r="9274" spans="1:9" x14ac:dyDescent="0.15">
      <c r="A9274" s="130">
        <v>9272</v>
      </c>
      <c r="B9274" s="130" t="s">
        <v>10991</v>
      </c>
      <c r="C9274" s="130" t="s">
        <v>14157</v>
      </c>
      <c r="D9274" s="130">
        <v>50</v>
      </c>
      <c r="E9274" s="130" t="s">
        <v>12355</v>
      </c>
      <c r="F9274" s="130">
        <v>3600000</v>
      </c>
      <c r="G9274" s="130">
        <v>3815000</v>
      </c>
      <c r="H9274" s="130" t="str">
        <f t="shared" si="288"/>
        <v>QS-990022</v>
      </c>
      <c r="I9274" s="130" t="str">
        <f t="shared" si="289"/>
        <v>VG</v>
      </c>
    </row>
    <row r="9275" spans="1:9" x14ac:dyDescent="0.15">
      <c r="A9275" s="130">
        <v>9273</v>
      </c>
      <c r="B9275" s="130" t="s">
        <v>10992</v>
      </c>
      <c r="C9275" s="130" t="s">
        <v>21065</v>
      </c>
      <c r="D9275" s="130">
        <v>1000</v>
      </c>
      <c r="E9275" s="130" t="s">
        <v>12368</v>
      </c>
      <c r="F9275" s="130">
        <v>12521200</v>
      </c>
      <c r="G9275" s="130">
        <v>14050000</v>
      </c>
      <c r="H9275" s="130" t="str">
        <f t="shared" si="288"/>
        <v>QS-990023</v>
      </c>
      <c r="I9275" s="130" t="str">
        <f t="shared" si="289"/>
        <v/>
      </c>
    </row>
    <row r="9276" spans="1:9" x14ac:dyDescent="0.15">
      <c r="A9276" s="130">
        <v>9274</v>
      </c>
      <c r="B9276" s="130" t="s">
        <v>10993</v>
      </c>
      <c r="C9276" s="130" t="s">
        <v>21066</v>
      </c>
      <c r="H9276" s="130" t="str">
        <f t="shared" si="288"/>
        <v>QS-990024</v>
      </c>
      <c r="I9276" s="130" t="str">
        <f t="shared" si="289"/>
        <v/>
      </c>
    </row>
    <row r="9277" spans="1:9" x14ac:dyDescent="0.15">
      <c r="A9277" s="130">
        <v>9275</v>
      </c>
      <c r="B9277" s="130" t="s">
        <v>10994</v>
      </c>
      <c r="C9277" s="130" t="s">
        <v>21067</v>
      </c>
      <c r="H9277" s="130" t="str">
        <f t="shared" si="288"/>
        <v>QS-990025</v>
      </c>
      <c r="I9277" s="130" t="str">
        <f t="shared" si="289"/>
        <v/>
      </c>
    </row>
    <row r="9278" spans="1:9" x14ac:dyDescent="0.15">
      <c r="A9278" s="130">
        <v>9276</v>
      </c>
      <c r="B9278" s="130" t="s">
        <v>10995</v>
      </c>
      <c r="C9278" s="130" t="s">
        <v>21068</v>
      </c>
      <c r="D9278" s="130">
        <v>10</v>
      </c>
      <c r="E9278" s="130" t="s">
        <v>13402</v>
      </c>
      <c r="F9278" s="130">
        <v>72860</v>
      </c>
      <c r="G9278" s="130">
        <v>80340</v>
      </c>
      <c r="H9278" s="130" t="str">
        <f t="shared" si="288"/>
        <v>QS-990026</v>
      </c>
      <c r="I9278" s="130" t="str">
        <f t="shared" si="289"/>
        <v/>
      </c>
    </row>
    <row r="9279" spans="1:9" x14ac:dyDescent="0.15">
      <c r="A9279" s="130">
        <v>9277</v>
      </c>
      <c r="B9279" s="130" t="s">
        <v>10996</v>
      </c>
      <c r="C9279" s="130" t="s">
        <v>21069</v>
      </c>
      <c r="D9279" s="130">
        <v>1400</v>
      </c>
      <c r="E9279" s="130" t="s">
        <v>12372</v>
      </c>
      <c r="F9279" s="130">
        <v>1445</v>
      </c>
      <c r="G9279" s="130">
        <v>2355</v>
      </c>
      <c r="H9279" s="130" t="str">
        <f t="shared" si="288"/>
        <v>QS-990027</v>
      </c>
      <c r="I9279" s="130" t="str">
        <f t="shared" si="289"/>
        <v/>
      </c>
    </row>
    <row r="9280" spans="1:9" x14ac:dyDescent="0.15">
      <c r="A9280" s="130">
        <v>9278</v>
      </c>
      <c r="B9280" s="130" t="s">
        <v>10997</v>
      </c>
      <c r="C9280" s="130" t="s">
        <v>21070</v>
      </c>
      <c r="D9280" s="130">
        <v>1</v>
      </c>
      <c r="E9280" s="130" t="s">
        <v>12384</v>
      </c>
      <c r="F9280" s="130">
        <v>25000</v>
      </c>
      <c r="G9280" s="130">
        <v>42000</v>
      </c>
      <c r="H9280" s="130" t="str">
        <f t="shared" si="288"/>
        <v>QS-990028</v>
      </c>
      <c r="I9280" s="130" t="str">
        <f t="shared" si="289"/>
        <v>AG</v>
      </c>
    </row>
    <row r="9281" spans="1:9" x14ac:dyDescent="0.15">
      <c r="A9281" s="130">
        <v>9279</v>
      </c>
      <c r="B9281" s="130" t="s">
        <v>10998</v>
      </c>
      <c r="C9281" s="130" t="s">
        <v>21071</v>
      </c>
      <c r="H9281" s="130" t="str">
        <f t="shared" si="288"/>
        <v>QS-990029</v>
      </c>
      <c r="I9281" s="130" t="str">
        <f t="shared" si="289"/>
        <v/>
      </c>
    </row>
    <row r="9282" spans="1:9" x14ac:dyDescent="0.15">
      <c r="A9282" s="130">
        <v>9280</v>
      </c>
      <c r="B9282" s="130" t="s">
        <v>10999</v>
      </c>
      <c r="C9282" s="130" t="s">
        <v>21072</v>
      </c>
      <c r="D9282" s="130">
        <v>400</v>
      </c>
      <c r="E9282" s="130" t="s">
        <v>12355</v>
      </c>
      <c r="F9282" s="130">
        <v>7107470</v>
      </c>
      <c r="G9282" s="130">
        <v>8708670</v>
      </c>
      <c r="H9282" s="130" t="str">
        <f t="shared" si="288"/>
        <v>QS-990030</v>
      </c>
      <c r="I9282" s="130" t="str">
        <f t="shared" si="289"/>
        <v>AG</v>
      </c>
    </row>
    <row r="9283" spans="1:9" x14ac:dyDescent="0.15">
      <c r="A9283" s="130">
        <v>9281</v>
      </c>
      <c r="B9283" s="130" t="s">
        <v>11000</v>
      </c>
      <c r="C9283" s="130" t="s">
        <v>21073</v>
      </c>
      <c r="H9283" s="130" t="str">
        <f t="shared" si="288"/>
        <v>QS-990031</v>
      </c>
      <c r="I9283" s="130" t="str">
        <f t="shared" si="289"/>
        <v/>
      </c>
    </row>
    <row r="9284" spans="1:9" x14ac:dyDescent="0.15">
      <c r="A9284" s="130">
        <v>9282</v>
      </c>
      <c r="B9284" s="130" t="s">
        <v>11001</v>
      </c>
      <c r="C9284" s="130" t="s">
        <v>21074</v>
      </c>
      <c r="H9284" s="130" t="str">
        <f t="shared" ref="H9284:H9347" si="290">LEFT(B9284,FIND("-",B9284)+6)</f>
        <v>QS-990032</v>
      </c>
      <c r="I9284" s="130" t="str">
        <f t="shared" ref="I9284:I9347" si="291">RIGHT(B9284,LEN(B9284)-FIND("-",B9284)-7)</f>
        <v/>
      </c>
    </row>
    <row r="9285" spans="1:9" x14ac:dyDescent="0.15">
      <c r="A9285" s="130">
        <v>9283</v>
      </c>
      <c r="B9285" s="130" t="s">
        <v>11002</v>
      </c>
      <c r="C9285" s="130" t="s">
        <v>19796</v>
      </c>
      <c r="D9285" s="130">
        <v>100</v>
      </c>
      <c r="E9285" s="130" t="s">
        <v>12372</v>
      </c>
      <c r="F9285" s="130">
        <v>1210800</v>
      </c>
      <c r="G9285" s="130">
        <v>1726217.4</v>
      </c>
      <c r="H9285" s="130" t="str">
        <f t="shared" si="290"/>
        <v>QS-990033</v>
      </c>
      <c r="I9285" s="130" t="str">
        <f t="shared" si="291"/>
        <v/>
      </c>
    </row>
    <row r="9286" spans="1:9" x14ac:dyDescent="0.15">
      <c r="A9286" s="130">
        <v>9284</v>
      </c>
      <c r="B9286" s="130" t="s">
        <v>11003</v>
      </c>
      <c r="C9286" s="130" t="s">
        <v>21075</v>
      </c>
      <c r="D9286" s="130">
        <v>1000</v>
      </c>
      <c r="E9286" s="130" t="s">
        <v>12372</v>
      </c>
      <c r="F9286" s="130">
        <v>22946000</v>
      </c>
      <c r="G9286" s="130">
        <v>25533360</v>
      </c>
      <c r="H9286" s="130" t="str">
        <f t="shared" si="290"/>
        <v>QS-990034</v>
      </c>
      <c r="I9286" s="130" t="str">
        <f t="shared" si="291"/>
        <v/>
      </c>
    </row>
    <row r="9287" spans="1:9" x14ac:dyDescent="0.15">
      <c r="A9287" s="130">
        <v>9285</v>
      </c>
      <c r="B9287" s="130" t="s">
        <v>11004</v>
      </c>
      <c r="C9287" s="130" t="s">
        <v>20051</v>
      </c>
      <c r="D9287" s="130">
        <v>100</v>
      </c>
      <c r="E9287" s="130" t="s">
        <v>12372</v>
      </c>
      <c r="F9287" s="130">
        <v>1140000</v>
      </c>
      <c r="G9287" s="130">
        <v>2431300</v>
      </c>
      <c r="H9287" s="130" t="str">
        <f t="shared" si="290"/>
        <v>QS-990035</v>
      </c>
      <c r="I9287" s="130" t="str">
        <f t="shared" si="291"/>
        <v/>
      </c>
    </row>
    <row r="9288" spans="1:9" x14ac:dyDescent="0.15">
      <c r="A9288" s="130">
        <v>9286</v>
      </c>
      <c r="B9288" s="130" t="s">
        <v>11005</v>
      </c>
      <c r="C9288" s="130" t="s">
        <v>21076</v>
      </c>
      <c r="D9288" s="130">
        <v>0</v>
      </c>
      <c r="F9288" s="130">
        <v>0</v>
      </c>
      <c r="G9288" s="130">
        <v>0</v>
      </c>
      <c r="H9288" s="130" t="str">
        <f t="shared" si="290"/>
        <v>QS-990036</v>
      </c>
      <c r="I9288" s="130" t="str">
        <f t="shared" si="291"/>
        <v/>
      </c>
    </row>
    <row r="9289" spans="1:9" x14ac:dyDescent="0.15">
      <c r="A9289" s="130">
        <v>9287</v>
      </c>
      <c r="B9289" s="130" t="s">
        <v>11006</v>
      </c>
      <c r="C9289" s="130" t="s">
        <v>20892</v>
      </c>
      <c r="H9289" s="130" t="str">
        <f t="shared" si="290"/>
        <v>QS-990037</v>
      </c>
      <c r="I9289" s="130" t="str">
        <f t="shared" si="291"/>
        <v/>
      </c>
    </row>
    <row r="9290" spans="1:9" x14ac:dyDescent="0.15">
      <c r="A9290" s="130">
        <v>9288</v>
      </c>
      <c r="B9290" s="130" t="s">
        <v>11007</v>
      </c>
      <c r="C9290" s="130" t="s">
        <v>20892</v>
      </c>
      <c r="H9290" s="130" t="str">
        <f t="shared" si="290"/>
        <v>QS-990038</v>
      </c>
      <c r="I9290" s="130" t="str">
        <f t="shared" si="291"/>
        <v/>
      </c>
    </row>
    <row r="9291" spans="1:9" x14ac:dyDescent="0.15">
      <c r="A9291" s="130">
        <v>9289</v>
      </c>
      <c r="B9291" s="130" t="s">
        <v>11008</v>
      </c>
      <c r="C9291" s="130" t="s">
        <v>21077</v>
      </c>
      <c r="H9291" s="130" t="str">
        <f t="shared" si="290"/>
        <v>SK-000001</v>
      </c>
      <c r="I9291" s="130" t="str">
        <f t="shared" si="291"/>
        <v/>
      </c>
    </row>
    <row r="9292" spans="1:9" x14ac:dyDescent="0.15">
      <c r="A9292" s="130">
        <v>9290</v>
      </c>
      <c r="B9292" s="130" t="s">
        <v>11009</v>
      </c>
      <c r="C9292" s="130" t="s">
        <v>21078</v>
      </c>
      <c r="H9292" s="130" t="str">
        <f t="shared" si="290"/>
        <v>SK-000002</v>
      </c>
      <c r="I9292" s="130" t="str">
        <f t="shared" si="291"/>
        <v/>
      </c>
    </row>
    <row r="9293" spans="1:9" x14ac:dyDescent="0.15">
      <c r="A9293" s="130">
        <v>9291</v>
      </c>
      <c r="B9293" s="130" t="s">
        <v>11010</v>
      </c>
      <c r="C9293" s="130" t="s">
        <v>21079</v>
      </c>
      <c r="D9293" s="130">
        <v>100</v>
      </c>
      <c r="E9293" s="130" t="s">
        <v>12372</v>
      </c>
      <c r="F9293" s="130">
        <v>2150500</v>
      </c>
      <c r="G9293" s="130">
        <v>2519500</v>
      </c>
      <c r="H9293" s="130" t="str">
        <f t="shared" si="290"/>
        <v>SK-000003</v>
      </c>
      <c r="I9293" s="130" t="str">
        <f t="shared" si="291"/>
        <v/>
      </c>
    </row>
    <row r="9294" spans="1:9" x14ac:dyDescent="0.15">
      <c r="A9294" s="130">
        <v>9292</v>
      </c>
      <c r="B9294" s="130" t="s">
        <v>11011</v>
      </c>
      <c r="C9294" s="130" t="s">
        <v>21078</v>
      </c>
      <c r="H9294" s="130" t="str">
        <f t="shared" si="290"/>
        <v>SK-000004</v>
      </c>
      <c r="I9294" s="130" t="str">
        <f t="shared" si="291"/>
        <v/>
      </c>
    </row>
    <row r="9295" spans="1:9" x14ac:dyDescent="0.15">
      <c r="A9295" s="130">
        <v>9293</v>
      </c>
      <c r="B9295" s="130" t="s">
        <v>11012</v>
      </c>
      <c r="C9295" s="130" t="s">
        <v>21078</v>
      </c>
      <c r="H9295" s="130" t="str">
        <f t="shared" si="290"/>
        <v>SK-000005</v>
      </c>
      <c r="I9295" s="130" t="str">
        <f t="shared" si="291"/>
        <v/>
      </c>
    </row>
    <row r="9296" spans="1:9" x14ac:dyDescent="0.15">
      <c r="A9296" s="130">
        <v>9294</v>
      </c>
      <c r="B9296" s="130" t="s">
        <v>11013</v>
      </c>
      <c r="C9296" s="130" t="s">
        <v>21078</v>
      </c>
      <c r="H9296" s="130" t="str">
        <f t="shared" si="290"/>
        <v>SK-000006</v>
      </c>
      <c r="I9296" s="130" t="str">
        <f t="shared" si="291"/>
        <v/>
      </c>
    </row>
    <row r="9297" spans="1:9" x14ac:dyDescent="0.15">
      <c r="A9297" s="130">
        <v>9295</v>
      </c>
      <c r="B9297" s="130" t="s">
        <v>11014</v>
      </c>
      <c r="C9297" s="130" t="s">
        <v>21078</v>
      </c>
      <c r="H9297" s="130" t="str">
        <f t="shared" si="290"/>
        <v>SK-000007</v>
      </c>
      <c r="I9297" s="130" t="str">
        <f t="shared" si="291"/>
        <v/>
      </c>
    </row>
    <row r="9298" spans="1:9" x14ac:dyDescent="0.15">
      <c r="A9298" s="130">
        <v>9296</v>
      </c>
      <c r="B9298" s="130" t="s">
        <v>11015</v>
      </c>
      <c r="C9298" s="130" t="s">
        <v>21079</v>
      </c>
      <c r="D9298" s="130">
        <v>100</v>
      </c>
      <c r="E9298" s="130" t="s">
        <v>12372</v>
      </c>
      <c r="F9298" s="130">
        <v>1275928</v>
      </c>
      <c r="G9298" s="130">
        <v>2519500</v>
      </c>
      <c r="H9298" s="130" t="str">
        <f t="shared" si="290"/>
        <v>SK-000008</v>
      </c>
      <c r="I9298" s="130" t="str">
        <f t="shared" si="291"/>
        <v/>
      </c>
    </row>
    <row r="9299" spans="1:9" x14ac:dyDescent="0.15">
      <c r="A9299" s="130">
        <v>9297</v>
      </c>
      <c r="B9299" s="130" t="s">
        <v>11016</v>
      </c>
      <c r="C9299" s="130" t="s">
        <v>21080</v>
      </c>
      <c r="D9299" s="130">
        <v>30</v>
      </c>
      <c r="E9299" s="130" t="s">
        <v>14478</v>
      </c>
      <c r="F9299" s="130">
        <v>115429000</v>
      </c>
      <c r="G9299" s="130">
        <v>189980000</v>
      </c>
      <c r="H9299" s="130" t="str">
        <f t="shared" si="290"/>
        <v>SK-000009</v>
      </c>
      <c r="I9299" s="130" t="str">
        <f t="shared" si="291"/>
        <v/>
      </c>
    </row>
    <row r="9300" spans="1:9" x14ac:dyDescent="0.15">
      <c r="A9300" s="130">
        <v>9298</v>
      </c>
      <c r="B9300" s="130" t="s">
        <v>11017</v>
      </c>
      <c r="C9300" s="130" t="s">
        <v>21081</v>
      </c>
      <c r="D9300" s="130">
        <v>50</v>
      </c>
      <c r="E9300" s="130" t="s">
        <v>12355</v>
      </c>
      <c r="F9300" s="130">
        <v>1973721</v>
      </c>
      <c r="G9300" s="130">
        <v>1820986.1</v>
      </c>
      <c r="H9300" s="130" t="str">
        <f t="shared" si="290"/>
        <v>SK-000010</v>
      </c>
      <c r="I9300" s="130" t="str">
        <f t="shared" si="291"/>
        <v>VG</v>
      </c>
    </row>
    <row r="9301" spans="1:9" x14ac:dyDescent="0.15">
      <c r="A9301" s="130">
        <v>9299</v>
      </c>
      <c r="B9301" s="130" t="s">
        <v>11018</v>
      </c>
      <c r="C9301" s="130" t="s">
        <v>21082</v>
      </c>
      <c r="D9301" s="130">
        <v>100</v>
      </c>
      <c r="E9301" s="130" t="s">
        <v>12372</v>
      </c>
      <c r="F9301" s="130">
        <v>129550</v>
      </c>
      <c r="G9301" s="130">
        <v>24022</v>
      </c>
      <c r="H9301" s="130" t="str">
        <f t="shared" si="290"/>
        <v>SK-000011</v>
      </c>
      <c r="I9301" s="130" t="str">
        <f t="shared" si="291"/>
        <v>VG</v>
      </c>
    </row>
    <row r="9302" spans="1:9" x14ac:dyDescent="0.15">
      <c r="A9302" s="130">
        <v>9300</v>
      </c>
      <c r="B9302" s="130" t="s">
        <v>11019</v>
      </c>
      <c r="C9302" s="130" t="s">
        <v>21083</v>
      </c>
      <c r="D9302" s="130">
        <v>100</v>
      </c>
      <c r="E9302" s="130" t="s">
        <v>12446</v>
      </c>
      <c r="F9302" s="130">
        <v>1626</v>
      </c>
      <c r="G9302" s="130">
        <v>4200</v>
      </c>
      <c r="H9302" s="130" t="str">
        <f t="shared" si="290"/>
        <v>SK-000012</v>
      </c>
      <c r="I9302" s="130" t="str">
        <f t="shared" si="291"/>
        <v/>
      </c>
    </row>
    <row r="9303" spans="1:9" x14ac:dyDescent="0.15">
      <c r="A9303" s="130">
        <v>9301</v>
      </c>
      <c r="B9303" s="130" t="s">
        <v>11020</v>
      </c>
      <c r="C9303" s="130" t="s">
        <v>21084</v>
      </c>
      <c r="D9303" s="130">
        <v>100</v>
      </c>
      <c r="E9303" s="130" t="s">
        <v>12368</v>
      </c>
      <c r="F9303" s="130">
        <v>2660000</v>
      </c>
      <c r="G9303" s="130">
        <v>2540000</v>
      </c>
      <c r="H9303" s="130" t="str">
        <f t="shared" si="290"/>
        <v>SK-000013</v>
      </c>
      <c r="I9303" s="130" t="str">
        <f t="shared" si="291"/>
        <v>AG</v>
      </c>
    </row>
    <row r="9304" spans="1:9" x14ac:dyDescent="0.15">
      <c r="A9304" s="130">
        <v>9302</v>
      </c>
      <c r="B9304" s="130" t="s">
        <v>11021</v>
      </c>
      <c r="C9304" s="130" t="s">
        <v>21085</v>
      </c>
      <c r="D9304" s="130">
        <v>10</v>
      </c>
      <c r="E9304" s="130" t="s">
        <v>12368</v>
      </c>
      <c r="F9304" s="130">
        <v>32730</v>
      </c>
      <c r="G9304" s="130">
        <v>45579</v>
      </c>
      <c r="H9304" s="130" t="str">
        <f t="shared" si="290"/>
        <v>SK-000014</v>
      </c>
      <c r="I9304" s="130" t="str">
        <f t="shared" si="291"/>
        <v/>
      </c>
    </row>
    <row r="9305" spans="1:9" x14ac:dyDescent="0.15">
      <c r="A9305" s="130">
        <v>9303</v>
      </c>
      <c r="B9305" s="130" t="s">
        <v>11022</v>
      </c>
      <c r="C9305" s="130" t="s">
        <v>21086</v>
      </c>
      <c r="D9305" s="130">
        <v>100</v>
      </c>
      <c r="E9305" s="130" t="s">
        <v>12372</v>
      </c>
      <c r="F9305" s="130">
        <v>896212</v>
      </c>
      <c r="G9305" s="130">
        <v>520530</v>
      </c>
      <c r="H9305" s="130" t="str">
        <f t="shared" si="290"/>
        <v>SK-000015</v>
      </c>
      <c r="I9305" s="130" t="str">
        <f t="shared" si="291"/>
        <v>VG</v>
      </c>
    </row>
    <row r="9306" spans="1:9" x14ac:dyDescent="0.15">
      <c r="A9306" s="130">
        <v>9304</v>
      </c>
      <c r="B9306" s="130" t="s">
        <v>11023</v>
      </c>
      <c r="C9306" s="130" t="s">
        <v>21087</v>
      </c>
      <c r="D9306" s="130">
        <v>100</v>
      </c>
      <c r="E9306" s="130" t="s">
        <v>12355</v>
      </c>
      <c r="F9306" s="130">
        <v>5085571</v>
      </c>
      <c r="G9306" s="130">
        <v>4876760</v>
      </c>
      <c r="H9306" s="130" t="str">
        <f t="shared" si="290"/>
        <v>SK-000016</v>
      </c>
      <c r="I9306" s="130" t="str">
        <f t="shared" si="291"/>
        <v>VG</v>
      </c>
    </row>
    <row r="9307" spans="1:9" x14ac:dyDescent="0.15">
      <c r="A9307" s="130">
        <v>9305</v>
      </c>
      <c r="B9307" s="130" t="s">
        <v>11024</v>
      </c>
      <c r="C9307" s="130" t="s">
        <v>21088</v>
      </c>
      <c r="H9307" s="130" t="str">
        <f t="shared" si="290"/>
        <v>SK-000017</v>
      </c>
      <c r="I9307" s="130" t="str">
        <f t="shared" si="291"/>
        <v/>
      </c>
    </row>
    <row r="9308" spans="1:9" x14ac:dyDescent="0.15">
      <c r="A9308" s="130">
        <v>9306</v>
      </c>
      <c r="B9308" s="130" t="s">
        <v>11025</v>
      </c>
      <c r="C9308" s="130" t="s">
        <v>21089</v>
      </c>
      <c r="D9308" s="130">
        <v>10</v>
      </c>
      <c r="E9308" s="130" t="s">
        <v>12355</v>
      </c>
      <c r="F9308" s="130">
        <v>2470262.12</v>
      </c>
      <c r="G9308" s="130">
        <v>1654709.4</v>
      </c>
      <c r="H9308" s="130" t="str">
        <f t="shared" si="290"/>
        <v>SK-000018</v>
      </c>
      <c r="I9308" s="130" t="str">
        <f t="shared" si="291"/>
        <v>VG</v>
      </c>
    </row>
    <row r="9309" spans="1:9" x14ac:dyDescent="0.15">
      <c r="A9309" s="130">
        <v>9307</v>
      </c>
      <c r="B9309" s="130" t="s">
        <v>11026</v>
      </c>
      <c r="C9309" s="130" t="s">
        <v>13985</v>
      </c>
      <c r="H9309" s="130" t="str">
        <f t="shared" si="290"/>
        <v>SK-000019</v>
      </c>
      <c r="I9309" s="130" t="str">
        <f t="shared" si="291"/>
        <v/>
      </c>
    </row>
    <row r="9310" spans="1:9" x14ac:dyDescent="0.15">
      <c r="A9310" s="130">
        <v>9308</v>
      </c>
      <c r="B9310" s="130" t="s">
        <v>11027</v>
      </c>
      <c r="C9310" s="130" t="s">
        <v>21090</v>
      </c>
      <c r="D9310" s="130">
        <v>20</v>
      </c>
      <c r="E9310" s="130" t="s">
        <v>12355</v>
      </c>
      <c r="F9310" s="130">
        <v>72637.5</v>
      </c>
      <c r="G9310" s="130">
        <v>171275</v>
      </c>
      <c r="H9310" s="130" t="str">
        <f t="shared" si="290"/>
        <v>SK-000020</v>
      </c>
      <c r="I9310" s="130" t="str">
        <f t="shared" si="291"/>
        <v>VG</v>
      </c>
    </row>
    <row r="9311" spans="1:9" x14ac:dyDescent="0.15">
      <c r="A9311" s="130">
        <v>9309</v>
      </c>
      <c r="B9311" s="130" t="s">
        <v>11028</v>
      </c>
      <c r="C9311" s="130" t="s">
        <v>14337</v>
      </c>
      <c r="D9311" s="130">
        <v>30</v>
      </c>
      <c r="E9311" s="130" t="s">
        <v>12355</v>
      </c>
      <c r="F9311" s="130">
        <v>646500</v>
      </c>
      <c r="G9311" s="130">
        <v>723000</v>
      </c>
      <c r="H9311" s="130" t="str">
        <f t="shared" si="290"/>
        <v>SK-000021</v>
      </c>
      <c r="I9311" s="130" t="str">
        <f t="shared" si="291"/>
        <v>VG</v>
      </c>
    </row>
    <row r="9312" spans="1:9" x14ac:dyDescent="0.15">
      <c r="A9312" s="130">
        <v>9310</v>
      </c>
      <c r="B9312" s="130" t="s">
        <v>11029</v>
      </c>
      <c r="C9312" s="130" t="s">
        <v>21091</v>
      </c>
      <c r="D9312" s="130">
        <v>100</v>
      </c>
      <c r="E9312" s="130" t="s">
        <v>12372</v>
      </c>
      <c r="F9312" s="130">
        <v>979300</v>
      </c>
      <c r="G9312" s="130">
        <v>968000</v>
      </c>
      <c r="H9312" s="130" t="str">
        <f t="shared" si="290"/>
        <v>SK-000022</v>
      </c>
      <c r="I9312" s="130" t="str">
        <f t="shared" si="291"/>
        <v>AG</v>
      </c>
    </row>
    <row r="9313" spans="1:9" x14ac:dyDescent="0.15">
      <c r="A9313" s="130">
        <v>9311</v>
      </c>
      <c r="B9313" s="130" t="s">
        <v>11030</v>
      </c>
      <c r="C9313" s="130" t="s">
        <v>21092</v>
      </c>
      <c r="D9313" s="130">
        <v>1000</v>
      </c>
      <c r="E9313" s="130" t="s">
        <v>12368</v>
      </c>
      <c r="F9313" s="130">
        <v>6472000</v>
      </c>
      <c r="G9313" s="130">
        <v>6821000</v>
      </c>
      <c r="H9313" s="130" t="str">
        <f t="shared" si="290"/>
        <v>SK-000023</v>
      </c>
      <c r="I9313" s="130" t="str">
        <f t="shared" si="291"/>
        <v/>
      </c>
    </row>
    <row r="9314" spans="1:9" x14ac:dyDescent="0.15">
      <c r="A9314" s="130">
        <v>9312</v>
      </c>
      <c r="B9314" s="130" t="s">
        <v>11031</v>
      </c>
      <c r="C9314" s="130" t="s">
        <v>21093</v>
      </c>
      <c r="D9314" s="130">
        <v>1</v>
      </c>
      <c r="E9314" s="130" t="s">
        <v>12368</v>
      </c>
      <c r="F9314" s="130">
        <v>16005</v>
      </c>
      <c r="G9314" s="130">
        <v>19620</v>
      </c>
      <c r="H9314" s="130" t="str">
        <f t="shared" si="290"/>
        <v>SK-010001</v>
      </c>
      <c r="I9314" s="130" t="str">
        <f t="shared" si="291"/>
        <v>VG</v>
      </c>
    </row>
    <row r="9315" spans="1:9" x14ac:dyDescent="0.15">
      <c r="A9315" s="130">
        <v>9313</v>
      </c>
      <c r="B9315" s="130" t="s">
        <v>11032</v>
      </c>
      <c r="C9315" s="130" t="s">
        <v>21094</v>
      </c>
      <c r="D9315" s="130">
        <v>400</v>
      </c>
      <c r="E9315" s="130" t="s">
        <v>12372</v>
      </c>
      <c r="F9315" s="130">
        <v>976100</v>
      </c>
      <c r="G9315" s="130">
        <v>810840</v>
      </c>
      <c r="H9315" s="130" t="str">
        <f t="shared" si="290"/>
        <v>SK-010002</v>
      </c>
      <c r="I9315" s="130" t="str">
        <f t="shared" si="291"/>
        <v/>
      </c>
    </row>
    <row r="9316" spans="1:9" x14ac:dyDescent="0.15">
      <c r="A9316" s="130">
        <v>9314</v>
      </c>
      <c r="B9316" s="130" t="s">
        <v>11033</v>
      </c>
      <c r="C9316" s="130" t="s">
        <v>21095</v>
      </c>
      <c r="H9316" s="130" t="str">
        <f t="shared" si="290"/>
        <v>SK-010003</v>
      </c>
      <c r="I9316" s="130" t="str">
        <f t="shared" si="291"/>
        <v/>
      </c>
    </row>
    <row r="9317" spans="1:9" x14ac:dyDescent="0.15">
      <c r="A9317" s="130">
        <v>9315</v>
      </c>
      <c r="B9317" s="130" t="s">
        <v>11034</v>
      </c>
      <c r="C9317" s="130" t="s">
        <v>21096</v>
      </c>
      <c r="H9317" s="130" t="str">
        <f t="shared" si="290"/>
        <v>SK-010004</v>
      </c>
      <c r="I9317" s="130" t="str">
        <f t="shared" si="291"/>
        <v/>
      </c>
    </row>
    <row r="9318" spans="1:9" x14ac:dyDescent="0.15">
      <c r="A9318" s="130">
        <v>9316</v>
      </c>
      <c r="B9318" s="130" t="s">
        <v>11035</v>
      </c>
      <c r="C9318" s="130" t="s">
        <v>21097</v>
      </c>
      <c r="D9318" s="130">
        <v>0</v>
      </c>
      <c r="F9318" s="130">
        <v>0</v>
      </c>
      <c r="G9318" s="130">
        <v>0</v>
      </c>
      <c r="H9318" s="130" t="str">
        <f t="shared" si="290"/>
        <v>SK-010005</v>
      </c>
      <c r="I9318" s="130" t="str">
        <f t="shared" si="291"/>
        <v/>
      </c>
    </row>
    <row r="9319" spans="1:9" x14ac:dyDescent="0.15">
      <c r="A9319" s="130">
        <v>9317</v>
      </c>
      <c r="B9319" s="130" t="s">
        <v>11036</v>
      </c>
      <c r="C9319" s="130" t="s">
        <v>21098</v>
      </c>
      <c r="D9319" s="130">
        <v>500</v>
      </c>
      <c r="E9319" s="130" t="s">
        <v>12372</v>
      </c>
      <c r="F9319" s="130">
        <v>12000000</v>
      </c>
      <c r="G9319" s="130">
        <v>17552000</v>
      </c>
      <c r="H9319" s="130" t="str">
        <f t="shared" si="290"/>
        <v>SK-010006</v>
      </c>
      <c r="I9319" s="130" t="str">
        <f t="shared" si="291"/>
        <v>AG</v>
      </c>
    </row>
    <row r="9320" spans="1:9" x14ac:dyDescent="0.15">
      <c r="A9320" s="130">
        <v>9318</v>
      </c>
      <c r="B9320" s="130" t="s">
        <v>11037</v>
      </c>
      <c r="C9320" s="130" t="s">
        <v>21099</v>
      </c>
      <c r="D9320" s="130">
        <v>500</v>
      </c>
      <c r="E9320" s="130" t="s">
        <v>12372</v>
      </c>
      <c r="F9320" s="130">
        <v>4500000</v>
      </c>
      <c r="G9320" s="130">
        <v>2650000</v>
      </c>
      <c r="H9320" s="130" t="str">
        <f t="shared" si="290"/>
        <v>SK-010007</v>
      </c>
      <c r="I9320" s="130" t="str">
        <f t="shared" si="291"/>
        <v>AG</v>
      </c>
    </row>
    <row r="9321" spans="1:9" x14ac:dyDescent="0.15">
      <c r="A9321" s="130">
        <v>9319</v>
      </c>
      <c r="B9321" s="130" t="s">
        <v>11038</v>
      </c>
      <c r="C9321" s="130" t="s">
        <v>21100</v>
      </c>
      <c r="D9321" s="130">
        <v>100</v>
      </c>
      <c r="E9321" s="130" t="s">
        <v>12372</v>
      </c>
      <c r="F9321" s="130">
        <v>454041.59999999998</v>
      </c>
      <c r="G9321" s="130">
        <v>450000</v>
      </c>
      <c r="H9321" s="130" t="str">
        <f t="shared" si="290"/>
        <v>SK-010008</v>
      </c>
      <c r="I9321" s="130" t="str">
        <f t="shared" si="291"/>
        <v>AG</v>
      </c>
    </row>
    <row r="9322" spans="1:9" x14ac:dyDescent="0.15">
      <c r="A9322" s="130">
        <v>9320</v>
      </c>
      <c r="B9322" s="130" t="s">
        <v>11039</v>
      </c>
      <c r="C9322" s="130" t="s">
        <v>21101</v>
      </c>
      <c r="D9322" s="130">
        <v>22.82</v>
      </c>
      <c r="E9322" s="130" t="s">
        <v>12368</v>
      </c>
      <c r="F9322" s="130">
        <v>140100.26999999999</v>
      </c>
      <c r="G9322" s="130">
        <v>145800.97</v>
      </c>
      <c r="H9322" s="130" t="str">
        <f t="shared" si="290"/>
        <v>SK-010009</v>
      </c>
      <c r="I9322" s="130" t="str">
        <f t="shared" si="291"/>
        <v>VG</v>
      </c>
    </row>
    <row r="9323" spans="1:9" x14ac:dyDescent="0.15">
      <c r="A9323" s="130">
        <v>9321</v>
      </c>
      <c r="B9323" s="130" t="s">
        <v>11040</v>
      </c>
      <c r="C9323" s="130" t="s">
        <v>21102</v>
      </c>
      <c r="D9323" s="130">
        <v>15.5</v>
      </c>
      <c r="E9323" s="130" t="s">
        <v>12368</v>
      </c>
      <c r="F9323" s="130">
        <v>120250000</v>
      </c>
      <c r="G9323" s="130">
        <v>43050000</v>
      </c>
      <c r="H9323" s="130" t="str">
        <f t="shared" si="290"/>
        <v>SK-010010</v>
      </c>
      <c r="I9323" s="130" t="str">
        <f t="shared" si="291"/>
        <v/>
      </c>
    </row>
    <row r="9324" spans="1:9" x14ac:dyDescent="0.15">
      <c r="A9324" s="130">
        <v>9322</v>
      </c>
      <c r="B9324" s="130" t="s">
        <v>11041</v>
      </c>
      <c r="H9324" s="130" t="str">
        <f t="shared" si="290"/>
        <v>SK-010011</v>
      </c>
      <c r="I9324" s="130" t="str">
        <f t="shared" si="291"/>
        <v/>
      </c>
    </row>
    <row r="9325" spans="1:9" x14ac:dyDescent="0.15">
      <c r="A9325" s="130">
        <v>9323</v>
      </c>
      <c r="B9325" s="130" t="s">
        <v>11042</v>
      </c>
      <c r="C9325" s="130" t="s">
        <v>21103</v>
      </c>
      <c r="D9325" s="130">
        <v>10</v>
      </c>
      <c r="E9325" s="130" t="s">
        <v>21104</v>
      </c>
      <c r="F9325" s="130">
        <v>730395</v>
      </c>
      <c r="G9325" s="130">
        <v>1107884</v>
      </c>
      <c r="H9325" s="130" t="str">
        <f t="shared" si="290"/>
        <v>SK-010012</v>
      </c>
      <c r="I9325" s="130" t="str">
        <f t="shared" si="291"/>
        <v/>
      </c>
    </row>
    <row r="9326" spans="1:9" x14ac:dyDescent="0.15">
      <c r="A9326" s="130">
        <v>9324</v>
      </c>
      <c r="B9326" s="130" t="s">
        <v>11043</v>
      </c>
      <c r="C9326" s="130" t="s">
        <v>15236</v>
      </c>
      <c r="D9326" s="130">
        <v>123.52</v>
      </c>
      <c r="E9326" s="130" t="s">
        <v>12361</v>
      </c>
      <c r="F9326" s="130">
        <v>6755065</v>
      </c>
      <c r="G9326" s="130">
        <v>10994155</v>
      </c>
      <c r="H9326" s="130" t="str">
        <f t="shared" si="290"/>
        <v>SK-010013</v>
      </c>
      <c r="I9326" s="130" t="str">
        <f t="shared" si="291"/>
        <v>AG</v>
      </c>
    </row>
    <row r="9327" spans="1:9" x14ac:dyDescent="0.15">
      <c r="A9327" s="130">
        <v>9325</v>
      </c>
      <c r="B9327" s="130" t="s">
        <v>11044</v>
      </c>
      <c r="C9327" s="130" t="s">
        <v>21105</v>
      </c>
      <c r="D9327" s="130">
        <v>3000</v>
      </c>
      <c r="E9327" s="130" t="s">
        <v>12361</v>
      </c>
      <c r="F9327" s="130">
        <v>14214939</v>
      </c>
      <c r="G9327" s="130">
        <v>24744440</v>
      </c>
      <c r="H9327" s="130" t="str">
        <f t="shared" si="290"/>
        <v>SK-010014</v>
      </c>
      <c r="I9327" s="130" t="str">
        <f t="shared" si="291"/>
        <v>VG</v>
      </c>
    </row>
    <row r="9328" spans="1:9" x14ac:dyDescent="0.15">
      <c r="A9328" s="130">
        <v>9326</v>
      </c>
      <c r="B9328" s="130" t="s">
        <v>11045</v>
      </c>
      <c r="C9328" s="130" t="s">
        <v>21106</v>
      </c>
      <c r="D9328" s="130">
        <v>20</v>
      </c>
      <c r="E9328" s="130" t="s">
        <v>12355</v>
      </c>
      <c r="F9328" s="130">
        <v>335445.15999999997</v>
      </c>
      <c r="G9328" s="130">
        <v>434365.28</v>
      </c>
      <c r="H9328" s="130" t="str">
        <f t="shared" si="290"/>
        <v>SK-010015</v>
      </c>
      <c r="I9328" s="130" t="str">
        <f t="shared" si="291"/>
        <v>VG</v>
      </c>
    </row>
    <row r="9329" spans="1:9" x14ac:dyDescent="0.15">
      <c r="A9329" s="130">
        <v>9327</v>
      </c>
      <c r="B9329" s="130" t="s">
        <v>11046</v>
      </c>
      <c r="C9329" s="130" t="s">
        <v>21107</v>
      </c>
      <c r="D9329" s="130">
        <v>100</v>
      </c>
      <c r="E9329" s="130" t="s">
        <v>12372</v>
      </c>
      <c r="F9329" s="130">
        <v>175353</v>
      </c>
      <c r="G9329" s="130">
        <v>163436</v>
      </c>
      <c r="H9329" s="130" t="str">
        <f t="shared" si="290"/>
        <v>SK-010016</v>
      </c>
      <c r="I9329" s="130" t="str">
        <f t="shared" si="291"/>
        <v/>
      </c>
    </row>
    <row r="9330" spans="1:9" x14ac:dyDescent="0.15">
      <c r="A9330" s="130">
        <v>9328</v>
      </c>
      <c r="B9330" s="130" t="s">
        <v>11047</v>
      </c>
      <c r="C9330" s="130" t="s">
        <v>21108</v>
      </c>
      <c r="D9330" s="130">
        <v>100</v>
      </c>
      <c r="E9330" s="130" t="s">
        <v>12372</v>
      </c>
      <c r="F9330" s="130">
        <v>316830</v>
      </c>
      <c r="G9330" s="130">
        <v>164412</v>
      </c>
      <c r="H9330" s="130" t="str">
        <f t="shared" si="290"/>
        <v>SK-010017</v>
      </c>
      <c r="I9330" s="130" t="str">
        <f t="shared" si="291"/>
        <v>VG</v>
      </c>
    </row>
    <row r="9331" spans="1:9" x14ac:dyDescent="0.15">
      <c r="A9331" s="130">
        <v>9329</v>
      </c>
      <c r="B9331" s="130" t="s">
        <v>11048</v>
      </c>
      <c r="C9331" s="130" t="s">
        <v>21109</v>
      </c>
      <c r="D9331" s="130">
        <v>100</v>
      </c>
      <c r="E9331" s="130" t="s">
        <v>12372</v>
      </c>
      <c r="F9331" s="130">
        <v>3591989</v>
      </c>
      <c r="G9331" s="130">
        <v>3708748</v>
      </c>
      <c r="H9331" s="130" t="str">
        <f t="shared" si="290"/>
        <v>SK-010018</v>
      </c>
      <c r="I9331" s="130" t="str">
        <f t="shared" si="291"/>
        <v>VG</v>
      </c>
    </row>
    <row r="9332" spans="1:9" x14ac:dyDescent="0.15">
      <c r="A9332" s="130">
        <v>9330</v>
      </c>
      <c r="B9332" s="130" t="s">
        <v>11049</v>
      </c>
      <c r="C9332" s="130" t="s">
        <v>21110</v>
      </c>
      <c r="D9332" s="130">
        <v>22.6</v>
      </c>
      <c r="E9332" s="130" t="s">
        <v>12355</v>
      </c>
      <c r="F9332" s="130">
        <v>35088760</v>
      </c>
      <c r="G9332" s="130">
        <v>25377460</v>
      </c>
      <c r="H9332" s="130" t="str">
        <f t="shared" si="290"/>
        <v>SK-010019</v>
      </c>
      <c r="I9332" s="130" t="str">
        <f t="shared" si="291"/>
        <v>AG</v>
      </c>
    </row>
    <row r="9333" spans="1:9" x14ac:dyDescent="0.15">
      <c r="A9333" s="130">
        <v>9331</v>
      </c>
      <c r="B9333" s="130" t="s">
        <v>11050</v>
      </c>
      <c r="C9333" s="130" t="s">
        <v>21111</v>
      </c>
      <c r="D9333" s="130">
        <v>100</v>
      </c>
      <c r="E9333" s="130" t="s">
        <v>12372</v>
      </c>
      <c r="F9333" s="130">
        <v>213610</v>
      </c>
      <c r="G9333" s="130">
        <v>364700</v>
      </c>
      <c r="H9333" s="130" t="str">
        <f t="shared" si="290"/>
        <v>SK-010020</v>
      </c>
      <c r="I9333" s="130" t="str">
        <f t="shared" si="291"/>
        <v/>
      </c>
    </row>
    <row r="9334" spans="1:9" x14ac:dyDescent="0.15">
      <c r="A9334" s="130">
        <v>9332</v>
      </c>
      <c r="B9334" s="130" t="s">
        <v>11051</v>
      </c>
      <c r="C9334" s="130" t="s">
        <v>21112</v>
      </c>
      <c r="D9334" s="130">
        <v>50</v>
      </c>
      <c r="E9334" s="130" t="s">
        <v>12403</v>
      </c>
      <c r="F9334" s="130">
        <v>1488500</v>
      </c>
      <c r="G9334" s="130">
        <v>1373500</v>
      </c>
      <c r="H9334" s="130" t="str">
        <f t="shared" si="290"/>
        <v>SK-010021</v>
      </c>
      <c r="I9334" s="130" t="str">
        <f t="shared" si="291"/>
        <v>AG</v>
      </c>
    </row>
    <row r="9335" spans="1:9" x14ac:dyDescent="0.15">
      <c r="A9335" s="130">
        <v>9333</v>
      </c>
      <c r="B9335" s="130" t="s">
        <v>11052</v>
      </c>
      <c r="C9335" s="130" t="s">
        <v>20909</v>
      </c>
      <c r="D9335" s="130">
        <v>200</v>
      </c>
      <c r="E9335" s="130" t="s">
        <v>12372</v>
      </c>
      <c r="F9335" s="130">
        <v>1566250</v>
      </c>
      <c r="G9335" s="130">
        <v>1690000</v>
      </c>
      <c r="H9335" s="130" t="str">
        <f t="shared" si="290"/>
        <v>SK-010022</v>
      </c>
      <c r="I9335" s="130" t="str">
        <f t="shared" si="291"/>
        <v/>
      </c>
    </row>
    <row r="9336" spans="1:9" x14ac:dyDescent="0.15">
      <c r="A9336" s="130">
        <v>9334</v>
      </c>
      <c r="B9336" s="130" t="s">
        <v>11053</v>
      </c>
      <c r="C9336" s="130" t="s">
        <v>21113</v>
      </c>
      <c r="D9336" s="130">
        <v>90</v>
      </c>
      <c r="E9336" s="130" t="s">
        <v>12355</v>
      </c>
      <c r="F9336" s="130">
        <v>38196000</v>
      </c>
      <c r="G9336" s="130">
        <v>38970000</v>
      </c>
      <c r="H9336" s="130" t="str">
        <f t="shared" si="290"/>
        <v>SK-010023</v>
      </c>
      <c r="I9336" s="130" t="str">
        <f t="shared" si="291"/>
        <v>VG</v>
      </c>
    </row>
    <row r="9337" spans="1:9" x14ac:dyDescent="0.15">
      <c r="A9337" s="130">
        <v>9335</v>
      </c>
      <c r="B9337" s="130" t="s">
        <v>11054</v>
      </c>
      <c r="C9337" s="130" t="s">
        <v>21114</v>
      </c>
      <c r="D9337" s="130">
        <v>10</v>
      </c>
      <c r="E9337" s="130" t="s">
        <v>12368</v>
      </c>
      <c r="F9337" s="130">
        <v>18200</v>
      </c>
      <c r="G9337" s="130">
        <v>18720</v>
      </c>
      <c r="H9337" s="130" t="str">
        <f t="shared" si="290"/>
        <v>SK-010024</v>
      </c>
      <c r="I9337" s="130" t="str">
        <f t="shared" si="291"/>
        <v/>
      </c>
    </row>
    <row r="9338" spans="1:9" x14ac:dyDescent="0.15">
      <c r="A9338" s="130">
        <v>9336</v>
      </c>
      <c r="B9338" s="130" t="s">
        <v>11055</v>
      </c>
      <c r="C9338" s="130" t="s">
        <v>21115</v>
      </c>
      <c r="D9338" s="130">
        <v>1</v>
      </c>
      <c r="E9338" s="130" t="s">
        <v>12788</v>
      </c>
      <c r="F9338" s="130">
        <v>880000</v>
      </c>
      <c r="G9338" s="130">
        <v>4800000</v>
      </c>
      <c r="H9338" s="130" t="str">
        <f t="shared" si="290"/>
        <v>SK-010025</v>
      </c>
      <c r="I9338" s="130" t="str">
        <f t="shared" si="291"/>
        <v/>
      </c>
    </row>
    <row r="9339" spans="1:9" x14ac:dyDescent="0.15">
      <c r="A9339" s="130">
        <v>9337</v>
      </c>
      <c r="B9339" s="130" t="s">
        <v>11056</v>
      </c>
      <c r="C9339" s="130" t="s">
        <v>21116</v>
      </c>
      <c r="D9339" s="130">
        <v>1</v>
      </c>
      <c r="E9339" s="130" t="s">
        <v>12355</v>
      </c>
      <c r="F9339" s="130">
        <v>5537</v>
      </c>
      <c r="G9339" s="130">
        <v>7494</v>
      </c>
      <c r="H9339" s="130" t="str">
        <f t="shared" si="290"/>
        <v>SK-010026</v>
      </c>
      <c r="I9339" s="130" t="str">
        <f t="shared" si="291"/>
        <v/>
      </c>
    </row>
    <row r="9340" spans="1:9" x14ac:dyDescent="0.15">
      <c r="A9340" s="130">
        <v>9338</v>
      </c>
      <c r="B9340" s="130" t="s">
        <v>11057</v>
      </c>
      <c r="H9340" s="130" t="str">
        <f t="shared" si="290"/>
        <v>SK-010027</v>
      </c>
      <c r="I9340" s="130" t="str">
        <f t="shared" si="291"/>
        <v/>
      </c>
    </row>
    <row r="9341" spans="1:9" x14ac:dyDescent="0.15">
      <c r="A9341" s="130">
        <v>9339</v>
      </c>
      <c r="B9341" s="130" t="s">
        <v>11058</v>
      </c>
      <c r="C9341" s="130" t="s">
        <v>21117</v>
      </c>
      <c r="D9341" s="130">
        <v>1</v>
      </c>
      <c r="E9341" s="130" t="s">
        <v>12391</v>
      </c>
      <c r="F9341" s="130">
        <v>1984950</v>
      </c>
      <c r="G9341" s="130">
        <v>1218560</v>
      </c>
      <c r="H9341" s="130" t="str">
        <f t="shared" si="290"/>
        <v>SK-010028</v>
      </c>
      <c r="I9341" s="130" t="str">
        <f t="shared" si="291"/>
        <v>VG</v>
      </c>
    </row>
    <row r="9342" spans="1:9" x14ac:dyDescent="0.15">
      <c r="A9342" s="130">
        <v>9340</v>
      </c>
      <c r="B9342" s="130" t="s">
        <v>11059</v>
      </c>
      <c r="C9342" s="130" t="s">
        <v>21118</v>
      </c>
      <c r="D9342" s="130">
        <v>300</v>
      </c>
      <c r="E9342" s="130" t="s">
        <v>12368</v>
      </c>
      <c r="F9342" s="130">
        <v>488700</v>
      </c>
      <c r="G9342" s="130">
        <v>760500</v>
      </c>
      <c r="H9342" s="130" t="str">
        <f t="shared" si="290"/>
        <v>SK-010029</v>
      </c>
      <c r="I9342" s="130" t="str">
        <f t="shared" si="291"/>
        <v>VG</v>
      </c>
    </row>
    <row r="9343" spans="1:9" x14ac:dyDescent="0.15">
      <c r="A9343" s="130">
        <v>9341</v>
      </c>
      <c r="B9343" s="130" t="s">
        <v>11060</v>
      </c>
      <c r="C9343" s="130" t="s">
        <v>21119</v>
      </c>
      <c r="D9343" s="130">
        <v>2300</v>
      </c>
      <c r="E9343" s="130" t="s">
        <v>12368</v>
      </c>
      <c r="F9343" s="130">
        <v>17388000</v>
      </c>
      <c r="G9343" s="130">
        <v>15847000</v>
      </c>
      <c r="H9343" s="130" t="str">
        <f t="shared" si="290"/>
        <v>SK-010030</v>
      </c>
      <c r="I9343" s="130" t="str">
        <f t="shared" si="291"/>
        <v>AG</v>
      </c>
    </row>
    <row r="9344" spans="1:9" x14ac:dyDescent="0.15">
      <c r="A9344" s="130">
        <v>9342</v>
      </c>
      <c r="B9344" s="130" t="s">
        <v>11061</v>
      </c>
      <c r="C9344" s="130" t="s">
        <v>21120</v>
      </c>
      <c r="D9344" s="130">
        <v>90</v>
      </c>
      <c r="E9344" s="130" t="s">
        <v>12355</v>
      </c>
      <c r="F9344" s="130">
        <v>38403000</v>
      </c>
      <c r="G9344" s="130">
        <v>30690000</v>
      </c>
      <c r="H9344" s="130" t="str">
        <f t="shared" si="290"/>
        <v>SK-020001</v>
      </c>
      <c r="I9344" s="130" t="str">
        <f t="shared" si="291"/>
        <v>VG</v>
      </c>
    </row>
    <row r="9345" spans="1:9" x14ac:dyDescent="0.15">
      <c r="A9345" s="130">
        <v>9343</v>
      </c>
      <c r="B9345" s="130" t="s">
        <v>11062</v>
      </c>
      <c r="C9345" s="130" t="s">
        <v>21121</v>
      </c>
      <c r="D9345" s="130">
        <v>100</v>
      </c>
      <c r="E9345" s="130" t="s">
        <v>12355</v>
      </c>
      <c r="F9345" s="130">
        <v>2800000</v>
      </c>
      <c r="G9345" s="130">
        <v>3260000</v>
      </c>
      <c r="H9345" s="130" t="str">
        <f t="shared" si="290"/>
        <v>SK-020002</v>
      </c>
      <c r="I9345" s="130" t="str">
        <f t="shared" si="291"/>
        <v/>
      </c>
    </row>
    <row r="9346" spans="1:9" x14ac:dyDescent="0.15">
      <c r="A9346" s="130">
        <v>9344</v>
      </c>
      <c r="B9346" s="130" t="s">
        <v>11063</v>
      </c>
      <c r="C9346" s="130" t="s">
        <v>21122</v>
      </c>
      <c r="D9346" s="130">
        <v>1000</v>
      </c>
      <c r="E9346" s="130" t="s">
        <v>12361</v>
      </c>
      <c r="F9346" s="130">
        <v>12212544</v>
      </c>
      <c r="G9346" s="130">
        <v>13894455</v>
      </c>
      <c r="H9346" s="130" t="str">
        <f t="shared" si="290"/>
        <v>SK-020003</v>
      </c>
      <c r="I9346" s="130" t="str">
        <f t="shared" si="291"/>
        <v>VG</v>
      </c>
    </row>
    <row r="9347" spans="1:9" x14ac:dyDescent="0.15">
      <c r="A9347" s="130">
        <v>9345</v>
      </c>
      <c r="B9347" s="130" t="s">
        <v>11064</v>
      </c>
      <c r="C9347" s="130" t="s">
        <v>21123</v>
      </c>
      <c r="D9347" s="130">
        <v>3000</v>
      </c>
      <c r="E9347" s="130" t="s">
        <v>21124</v>
      </c>
      <c r="F9347" s="130">
        <v>7311019</v>
      </c>
      <c r="G9347" s="130">
        <v>21553130</v>
      </c>
      <c r="H9347" s="130" t="str">
        <f t="shared" si="290"/>
        <v>SK-020004</v>
      </c>
      <c r="I9347" s="130" t="str">
        <f t="shared" si="291"/>
        <v>VG</v>
      </c>
    </row>
    <row r="9348" spans="1:9" x14ac:dyDescent="0.15">
      <c r="A9348" s="130">
        <v>9346</v>
      </c>
      <c r="B9348" s="130" t="s">
        <v>11065</v>
      </c>
      <c r="C9348" s="130" t="s">
        <v>21125</v>
      </c>
      <c r="D9348" s="130">
        <v>100</v>
      </c>
      <c r="E9348" s="130" t="s">
        <v>12372</v>
      </c>
      <c r="F9348" s="130">
        <v>47674.9</v>
      </c>
      <c r="G9348" s="130">
        <v>59104.9</v>
      </c>
      <c r="H9348" s="130" t="str">
        <f t="shared" ref="H9348:H9411" si="292">LEFT(B9348,FIND("-",B9348)+6)</f>
        <v>SK-020005</v>
      </c>
      <c r="I9348" s="130" t="str">
        <f t="shared" ref="I9348:I9411" si="293">RIGHT(B9348,LEN(B9348)-FIND("-",B9348)-7)</f>
        <v>AG</v>
      </c>
    </row>
    <row r="9349" spans="1:9" x14ac:dyDescent="0.15">
      <c r="A9349" s="130">
        <v>9347</v>
      </c>
      <c r="B9349" s="130" t="s">
        <v>11066</v>
      </c>
      <c r="C9349" s="130" t="s">
        <v>21126</v>
      </c>
      <c r="D9349" s="130">
        <v>1000</v>
      </c>
      <c r="E9349" s="130" t="s">
        <v>12372</v>
      </c>
      <c r="F9349" s="130">
        <v>2830000</v>
      </c>
      <c r="G9349" s="130">
        <v>1394000</v>
      </c>
      <c r="H9349" s="130" t="str">
        <f t="shared" si="292"/>
        <v>SK-020006</v>
      </c>
      <c r="I9349" s="130" t="str">
        <f t="shared" si="293"/>
        <v>VG</v>
      </c>
    </row>
    <row r="9350" spans="1:9" x14ac:dyDescent="0.15">
      <c r="A9350" s="130">
        <v>9348</v>
      </c>
      <c r="B9350" s="130" t="s">
        <v>11067</v>
      </c>
      <c r="C9350" s="130" t="s">
        <v>21127</v>
      </c>
      <c r="D9350" s="130">
        <v>10</v>
      </c>
      <c r="E9350" s="130" t="s">
        <v>12355</v>
      </c>
      <c r="F9350" s="130">
        <v>138502</v>
      </c>
      <c r="G9350" s="130">
        <v>141940</v>
      </c>
      <c r="H9350" s="130" t="str">
        <f t="shared" si="292"/>
        <v>SK-020007</v>
      </c>
      <c r="I9350" s="130" t="str">
        <f t="shared" si="293"/>
        <v/>
      </c>
    </row>
    <row r="9351" spans="1:9" x14ac:dyDescent="0.15">
      <c r="A9351" s="130">
        <v>9349</v>
      </c>
      <c r="B9351" s="130" t="s">
        <v>11068</v>
      </c>
      <c r="C9351" s="130" t="s">
        <v>21128</v>
      </c>
      <c r="D9351" s="130">
        <v>10</v>
      </c>
      <c r="E9351" s="130" t="s">
        <v>12355</v>
      </c>
      <c r="F9351" s="130">
        <v>1563100</v>
      </c>
      <c r="G9351" s="130">
        <v>1674150</v>
      </c>
      <c r="H9351" s="130" t="str">
        <f t="shared" si="292"/>
        <v>SK-020008</v>
      </c>
      <c r="I9351" s="130" t="str">
        <f t="shared" si="293"/>
        <v/>
      </c>
    </row>
    <row r="9352" spans="1:9" x14ac:dyDescent="0.15">
      <c r="A9352" s="130">
        <v>9350</v>
      </c>
      <c r="B9352" s="130" t="s">
        <v>11069</v>
      </c>
      <c r="C9352" s="130" t="s">
        <v>21129</v>
      </c>
      <c r="D9352" s="130">
        <v>1</v>
      </c>
      <c r="E9352" s="130" t="s">
        <v>12391</v>
      </c>
      <c r="F9352" s="130">
        <v>9100000</v>
      </c>
      <c r="G9352" s="130">
        <v>21700000</v>
      </c>
      <c r="H9352" s="130" t="str">
        <f t="shared" si="292"/>
        <v>SK-020009</v>
      </c>
      <c r="I9352" s="130" t="str">
        <f t="shared" si="293"/>
        <v/>
      </c>
    </row>
    <row r="9353" spans="1:9" x14ac:dyDescent="0.15">
      <c r="A9353" s="130">
        <v>9351</v>
      </c>
      <c r="B9353" s="130" t="s">
        <v>11070</v>
      </c>
      <c r="C9353" s="130" t="s">
        <v>21130</v>
      </c>
      <c r="D9353" s="130">
        <v>100</v>
      </c>
      <c r="E9353" s="130" t="s">
        <v>12368</v>
      </c>
      <c r="F9353" s="130">
        <v>879497</v>
      </c>
      <c r="G9353" s="130">
        <v>651439</v>
      </c>
      <c r="H9353" s="130" t="str">
        <f t="shared" si="292"/>
        <v>SK-020010</v>
      </c>
      <c r="I9353" s="130" t="str">
        <f t="shared" si="293"/>
        <v>VG</v>
      </c>
    </row>
    <row r="9354" spans="1:9" x14ac:dyDescent="0.15">
      <c r="A9354" s="130">
        <v>9352</v>
      </c>
      <c r="B9354" s="130" t="s">
        <v>11071</v>
      </c>
      <c r="C9354" s="130" t="s">
        <v>21131</v>
      </c>
      <c r="D9354" s="130">
        <v>100</v>
      </c>
      <c r="E9354" s="130" t="s">
        <v>12368</v>
      </c>
      <c r="F9354" s="130">
        <v>1763010</v>
      </c>
      <c r="G9354" s="130">
        <v>1431010</v>
      </c>
      <c r="H9354" s="130" t="str">
        <f t="shared" si="292"/>
        <v>SK-020011</v>
      </c>
      <c r="I9354" s="130" t="str">
        <f t="shared" si="293"/>
        <v>AG</v>
      </c>
    </row>
    <row r="9355" spans="1:9" x14ac:dyDescent="0.15">
      <c r="A9355" s="130">
        <v>9353</v>
      </c>
      <c r="B9355" s="130" t="s">
        <v>11072</v>
      </c>
      <c r="C9355" s="130" t="s">
        <v>21132</v>
      </c>
      <c r="D9355" s="130">
        <v>100</v>
      </c>
      <c r="E9355" s="130" t="s">
        <v>12370</v>
      </c>
      <c r="F9355" s="130">
        <v>64281</v>
      </c>
      <c r="G9355" s="130">
        <v>94311</v>
      </c>
      <c r="H9355" s="130" t="str">
        <f t="shared" si="292"/>
        <v>SK-020012</v>
      </c>
      <c r="I9355" s="130" t="str">
        <f t="shared" si="293"/>
        <v/>
      </c>
    </row>
    <row r="9356" spans="1:9" x14ac:dyDescent="0.15">
      <c r="A9356" s="130">
        <v>9354</v>
      </c>
      <c r="B9356" s="130" t="s">
        <v>11073</v>
      </c>
      <c r="C9356" s="130" t="s">
        <v>19441</v>
      </c>
      <c r="D9356" s="130">
        <v>515</v>
      </c>
      <c r="E9356" s="130" t="s">
        <v>12372</v>
      </c>
      <c r="F9356" s="130">
        <v>12740000</v>
      </c>
      <c r="G9356" s="130">
        <v>21939000</v>
      </c>
      <c r="H9356" s="130" t="str">
        <f t="shared" si="292"/>
        <v>SK-020013</v>
      </c>
      <c r="I9356" s="130" t="str">
        <f t="shared" si="293"/>
        <v/>
      </c>
    </row>
    <row r="9357" spans="1:9" x14ac:dyDescent="0.15">
      <c r="A9357" s="130">
        <v>9355</v>
      </c>
      <c r="B9357" s="130" t="s">
        <v>11074</v>
      </c>
      <c r="C9357" s="130" t="s">
        <v>21133</v>
      </c>
      <c r="D9357" s="130">
        <v>100</v>
      </c>
      <c r="E9357" s="130" t="s">
        <v>12372</v>
      </c>
      <c r="F9357" s="130">
        <v>184709</v>
      </c>
      <c r="G9357" s="130">
        <v>193199</v>
      </c>
      <c r="H9357" s="130" t="str">
        <f t="shared" si="292"/>
        <v>SK-020014</v>
      </c>
      <c r="I9357" s="130" t="str">
        <f t="shared" si="293"/>
        <v/>
      </c>
    </row>
    <row r="9358" spans="1:9" x14ac:dyDescent="0.15">
      <c r="A9358" s="130">
        <v>9356</v>
      </c>
      <c r="B9358" s="130" t="s">
        <v>11075</v>
      </c>
      <c r="C9358" s="130" t="s">
        <v>21134</v>
      </c>
      <c r="D9358" s="130">
        <v>300</v>
      </c>
      <c r="E9358" s="130" t="s">
        <v>12355</v>
      </c>
      <c r="F9358" s="130">
        <v>266000.5</v>
      </c>
      <c r="G9358" s="130">
        <v>350373.5</v>
      </c>
      <c r="H9358" s="130" t="str">
        <f t="shared" si="292"/>
        <v>SK-020015</v>
      </c>
      <c r="I9358" s="130" t="str">
        <f t="shared" si="293"/>
        <v>VG</v>
      </c>
    </row>
    <row r="9359" spans="1:9" x14ac:dyDescent="0.15">
      <c r="A9359" s="130">
        <v>9357</v>
      </c>
      <c r="B9359" s="130" t="s">
        <v>11076</v>
      </c>
      <c r="C9359" s="130" t="s">
        <v>21135</v>
      </c>
      <c r="D9359" s="130">
        <v>100</v>
      </c>
      <c r="E9359" s="130" t="s">
        <v>12355</v>
      </c>
      <c r="F9359" s="130">
        <v>68393</v>
      </c>
      <c r="G9359" s="130">
        <v>124000</v>
      </c>
      <c r="H9359" s="130" t="str">
        <f t="shared" si="292"/>
        <v>SK-020016</v>
      </c>
      <c r="I9359" s="130" t="str">
        <f t="shared" si="293"/>
        <v>VG</v>
      </c>
    </row>
    <row r="9360" spans="1:9" x14ac:dyDescent="0.15">
      <c r="A9360" s="130">
        <v>9358</v>
      </c>
      <c r="B9360" s="130" t="s">
        <v>11077</v>
      </c>
      <c r="C9360" s="130" t="s">
        <v>21136</v>
      </c>
      <c r="D9360" s="130">
        <v>10</v>
      </c>
      <c r="E9360" s="130" t="s">
        <v>14038</v>
      </c>
      <c r="F9360" s="130">
        <v>262660.15999999997</v>
      </c>
      <c r="G9360" s="130">
        <v>262832</v>
      </c>
      <c r="H9360" s="130" t="str">
        <f t="shared" si="292"/>
        <v>SK-020017</v>
      </c>
      <c r="I9360" s="130" t="str">
        <f t="shared" si="293"/>
        <v/>
      </c>
    </row>
    <row r="9361" spans="1:9" x14ac:dyDescent="0.15">
      <c r="A9361" s="130">
        <v>9359</v>
      </c>
      <c r="B9361" s="130" t="s">
        <v>11078</v>
      </c>
      <c r="C9361" s="130" t="s">
        <v>21137</v>
      </c>
      <c r="D9361" s="130">
        <v>100</v>
      </c>
      <c r="E9361" s="130" t="s">
        <v>12355</v>
      </c>
      <c r="F9361" s="130">
        <v>728710.5</v>
      </c>
      <c r="G9361" s="130">
        <v>721809.3</v>
      </c>
      <c r="H9361" s="130" t="str">
        <f t="shared" si="292"/>
        <v>SK-020018</v>
      </c>
      <c r="I9361" s="130" t="str">
        <f t="shared" si="293"/>
        <v/>
      </c>
    </row>
    <row r="9362" spans="1:9" x14ac:dyDescent="0.15">
      <c r="A9362" s="130">
        <v>9360</v>
      </c>
      <c r="B9362" s="130" t="s">
        <v>11079</v>
      </c>
      <c r="C9362" s="130" t="s">
        <v>21138</v>
      </c>
      <c r="D9362" s="130">
        <v>1</v>
      </c>
      <c r="E9362" s="130" t="s">
        <v>12372</v>
      </c>
      <c r="F9362" s="130">
        <v>251679</v>
      </c>
      <c r="G9362" s="130">
        <v>1011679</v>
      </c>
      <c r="H9362" s="130" t="str">
        <f t="shared" si="292"/>
        <v>SK-020019</v>
      </c>
      <c r="I9362" s="130" t="str">
        <f t="shared" si="293"/>
        <v/>
      </c>
    </row>
    <row r="9363" spans="1:9" x14ac:dyDescent="0.15">
      <c r="A9363" s="130">
        <v>9361</v>
      </c>
      <c r="B9363" s="130" t="s">
        <v>11080</v>
      </c>
      <c r="C9363" s="130" t="s">
        <v>16160</v>
      </c>
      <c r="D9363" s="130">
        <v>100</v>
      </c>
      <c r="E9363" s="130" t="s">
        <v>12372</v>
      </c>
      <c r="F9363" s="130">
        <v>405138</v>
      </c>
      <c r="G9363" s="130">
        <v>455036</v>
      </c>
      <c r="H9363" s="130" t="str">
        <f t="shared" si="292"/>
        <v>SK-020020</v>
      </c>
      <c r="I9363" s="130" t="str">
        <f t="shared" si="293"/>
        <v>VG</v>
      </c>
    </row>
    <row r="9364" spans="1:9" x14ac:dyDescent="0.15">
      <c r="A9364" s="130">
        <v>9362</v>
      </c>
      <c r="B9364" s="130" t="s">
        <v>11081</v>
      </c>
      <c r="C9364" s="130" t="s">
        <v>21139</v>
      </c>
      <c r="D9364" s="130">
        <v>1</v>
      </c>
      <c r="E9364" s="130" t="s">
        <v>12368</v>
      </c>
      <c r="F9364" s="130">
        <v>21.9</v>
      </c>
      <c r="G9364" s="130">
        <v>26.1</v>
      </c>
      <c r="H9364" s="130" t="str">
        <f t="shared" si="292"/>
        <v>SK-020021</v>
      </c>
      <c r="I9364" s="130" t="str">
        <f t="shared" si="293"/>
        <v/>
      </c>
    </row>
    <row r="9365" spans="1:9" x14ac:dyDescent="0.15">
      <c r="A9365" s="130">
        <v>9363</v>
      </c>
      <c r="B9365" s="130" t="s">
        <v>11082</v>
      </c>
      <c r="C9365" s="130" t="s">
        <v>21140</v>
      </c>
      <c r="D9365" s="130">
        <v>100</v>
      </c>
      <c r="E9365" s="130" t="s">
        <v>12384</v>
      </c>
      <c r="F9365" s="130">
        <v>1310000</v>
      </c>
      <c r="G9365" s="130">
        <v>2696000</v>
      </c>
      <c r="H9365" s="130" t="str">
        <f t="shared" si="292"/>
        <v>SK-020022</v>
      </c>
      <c r="I9365" s="130" t="str">
        <f t="shared" si="293"/>
        <v/>
      </c>
    </row>
    <row r="9366" spans="1:9" x14ac:dyDescent="0.15">
      <c r="A9366" s="130">
        <v>9364</v>
      </c>
      <c r="B9366" s="130" t="s">
        <v>11083</v>
      </c>
      <c r="C9366" s="130" t="s">
        <v>21141</v>
      </c>
      <c r="D9366" s="130">
        <v>9.5</v>
      </c>
      <c r="E9366" s="130" t="s">
        <v>12384</v>
      </c>
      <c r="F9366" s="130">
        <v>1646310</v>
      </c>
      <c r="G9366" s="130">
        <v>1698370</v>
      </c>
      <c r="H9366" s="130" t="str">
        <f t="shared" si="292"/>
        <v>SK-020023</v>
      </c>
      <c r="I9366" s="130" t="str">
        <f t="shared" si="293"/>
        <v>AG</v>
      </c>
    </row>
    <row r="9367" spans="1:9" x14ac:dyDescent="0.15">
      <c r="A9367" s="130">
        <v>9365</v>
      </c>
      <c r="B9367" s="130" t="s">
        <v>11084</v>
      </c>
      <c r="C9367" s="130" t="s">
        <v>21142</v>
      </c>
      <c r="D9367" s="130">
        <v>100</v>
      </c>
      <c r="E9367" s="130" t="s">
        <v>14038</v>
      </c>
      <c r="F9367" s="130">
        <v>1037276</v>
      </c>
      <c r="G9367" s="130">
        <v>981411</v>
      </c>
      <c r="H9367" s="130" t="str">
        <f t="shared" si="292"/>
        <v>SK-030001</v>
      </c>
      <c r="I9367" s="130" t="str">
        <f t="shared" si="293"/>
        <v>VG</v>
      </c>
    </row>
    <row r="9368" spans="1:9" x14ac:dyDescent="0.15">
      <c r="A9368" s="130">
        <v>9366</v>
      </c>
      <c r="B9368" s="130" t="s">
        <v>11085</v>
      </c>
      <c r="C9368" s="130" t="s">
        <v>14001</v>
      </c>
      <c r="D9368" s="130">
        <v>77.14</v>
      </c>
      <c r="E9368" s="130" t="s">
        <v>12372</v>
      </c>
      <c r="F9368" s="130">
        <v>2409756.86</v>
      </c>
      <c r="G9368" s="130">
        <v>2665251.2999999998</v>
      </c>
      <c r="H9368" s="130" t="str">
        <f t="shared" si="292"/>
        <v>SK-030002</v>
      </c>
      <c r="I9368" s="130" t="str">
        <f t="shared" si="293"/>
        <v>VG</v>
      </c>
    </row>
    <row r="9369" spans="1:9" x14ac:dyDescent="0.15">
      <c r="A9369" s="130">
        <v>9367</v>
      </c>
      <c r="B9369" s="130" t="s">
        <v>11086</v>
      </c>
      <c r="C9369" s="130" t="s">
        <v>21143</v>
      </c>
      <c r="D9369" s="130">
        <v>30</v>
      </c>
      <c r="E9369" s="130" t="s">
        <v>12355</v>
      </c>
      <c r="F9369" s="130">
        <v>3428520</v>
      </c>
      <c r="G9369" s="130">
        <v>3925960</v>
      </c>
      <c r="H9369" s="130" t="str">
        <f t="shared" si="292"/>
        <v>SK-030003</v>
      </c>
      <c r="I9369" s="130" t="str">
        <f t="shared" si="293"/>
        <v>VG</v>
      </c>
    </row>
    <row r="9370" spans="1:9" x14ac:dyDescent="0.15">
      <c r="A9370" s="130">
        <v>9368</v>
      </c>
      <c r="B9370" s="130" t="s">
        <v>11087</v>
      </c>
      <c r="C9370" s="130" t="s">
        <v>21144</v>
      </c>
      <c r="D9370" s="130">
        <v>10</v>
      </c>
      <c r="E9370" s="130" t="s">
        <v>12372</v>
      </c>
      <c r="F9370" s="130">
        <v>603179.26</v>
      </c>
      <c r="G9370" s="130">
        <v>818520</v>
      </c>
      <c r="H9370" s="130" t="str">
        <f t="shared" si="292"/>
        <v>SK-030004</v>
      </c>
      <c r="I9370" s="130" t="str">
        <f t="shared" si="293"/>
        <v/>
      </c>
    </row>
    <row r="9371" spans="1:9" x14ac:dyDescent="0.15">
      <c r="A9371" s="130">
        <v>9369</v>
      </c>
      <c r="B9371" s="130" t="s">
        <v>11088</v>
      </c>
      <c r="C9371" s="130" t="s">
        <v>21145</v>
      </c>
      <c r="D9371" s="130">
        <v>30000</v>
      </c>
      <c r="E9371" s="130" t="s">
        <v>12361</v>
      </c>
      <c r="F9371" s="130">
        <v>14220000</v>
      </c>
      <c r="G9371" s="130">
        <v>14250000</v>
      </c>
      <c r="H9371" s="130" t="str">
        <f t="shared" si="292"/>
        <v>SK-030005</v>
      </c>
      <c r="I9371" s="130" t="str">
        <f t="shared" si="293"/>
        <v/>
      </c>
    </row>
    <row r="9372" spans="1:9" x14ac:dyDescent="0.15">
      <c r="A9372" s="130">
        <v>9370</v>
      </c>
      <c r="B9372" s="130" t="s">
        <v>11089</v>
      </c>
      <c r="C9372" s="130" t="s">
        <v>21146</v>
      </c>
      <c r="D9372" s="130">
        <v>100</v>
      </c>
      <c r="E9372" s="130" t="s">
        <v>12355</v>
      </c>
      <c r="F9372" s="130">
        <v>1175600</v>
      </c>
      <c r="G9372" s="130">
        <v>1212000</v>
      </c>
      <c r="H9372" s="130" t="str">
        <f t="shared" si="292"/>
        <v>SK-030006</v>
      </c>
      <c r="I9372" s="130" t="str">
        <f t="shared" si="293"/>
        <v/>
      </c>
    </row>
    <row r="9373" spans="1:9" x14ac:dyDescent="0.15">
      <c r="A9373" s="130">
        <v>9371</v>
      </c>
      <c r="B9373" s="130" t="s">
        <v>11090</v>
      </c>
      <c r="C9373" s="130" t="s">
        <v>21147</v>
      </c>
      <c r="D9373" s="130">
        <v>4600</v>
      </c>
      <c r="E9373" s="130" t="s">
        <v>12361</v>
      </c>
      <c r="F9373" s="130">
        <v>328000000</v>
      </c>
      <c r="G9373" s="130">
        <v>447000000</v>
      </c>
      <c r="H9373" s="130" t="str">
        <f t="shared" si="292"/>
        <v>SK-030007</v>
      </c>
      <c r="I9373" s="130" t="str">
        <f t="shared" si="293"/>
        <v/>
      </c>
    </row>
    <row r="9374" spans="1:9" x14ac:dyDescent="0.15">
      <c r="A9374" s="130">
        <v>9372</v>
      </c>
      <c r="B9374" s="130" t="s">
        <v>11091</v>
      </c>
      <c r="C9374" s="130" t="s">
        <v>21148</v>
      </c>
      <c r="D9374" s="130">
        <v>5000</v>
      </c>
      <c r="E9374" s="130" t="s">
        <v>12372</v>
      </c>
      <c r="F9374" s="130">
        <v>3421400</v>
      </c>
      <c r="G9374" s="130">
        <v>12320000</v>
      </c>
      <c r="H9374" s="130" t="str">
        <f t="shared" si="292"/>
        <v>SK-030008</v>
      </c>
      <c r="I9374" s="130" t="str">
        <f t="shared" si="293"/>
        <v/>
      </c>
    </row>
    <row r="9375" spans="1:9" x14ac:dyDescent="0.15">
      <c r="A9375" s="130">
        <v>9373</v>
      </c>
      <c r="B9375" s="130" t="s">
        <v>11092</v>
      </c>
      <c r="C9375" s="130" t="s">
        <v>16619</v>
      </c>
      <c r="D9375" s="130">
        <v>1000</v>
      </c>
      <c r="E9375" s="130" t="s">
        <v>12372</v>
      </c>
      <c r="F9375" s="130">
        <v>4440000</v>
      </c>
      <c r="G9375" s="130">
        <v>3980000</v>
      </c>
      <c r="H9375" s="130" t="str">
        <f t="shared" si="292"/>
        <v>SK-030009</v>
      </c>
      <c r="I9375" s="130" t="str">
        <f t="shared" si="293"/>
        <v>AG</v>
      </c>
    </row>
    <row r="9376" spans="1:9" x14ac:dyDescent="0.15">
      <c r="A9376" s="130">
        <v>9374</v>
      </c>
      <c r="B9376" s="130" t="s">
        <v>11093</v>
      </c>
      <c r="C9376" s="130" t="s">
        <v>21149</v>
      </c>
      <c r="D9376" s="130">
        <v>100</v>
      </c>
      <c r="E9376" s="130" t="s">
        <v>12368</v>
      </c>
      <c r="F9376" s="130">
        <v>760645</v>
      </c>
      <c r="G9376" s="130">
        <v>482930</v>
      </c>
      <c r="H9376" s="130" t="str">
        <f t="shared" si="292"/>
        <v>SK-030010</v>
      </c>
      <c r="I9376" s="130" t="str">
        <f t="shared" si="293"/>
        <v>VG</v>
      </c>
    </row>
    <row r="9377" spans="1:9" x14ac:dyDescent="0.15">
      <c r="A9377" s="130">
        <v>9375</v>
      </c>
      <c r="B9377" s="130" t="s">
        <v>11094</v>
      </c>
      <c r="C9377" s="130" t="s">
        <v>12426</v>
      </c>
      <c r="D9377" s="130">
        <v>100</v>
      </c>
      <c r="E9377" s="130" t="s">
        <v>12372</v>
      </c>
      <c r="F9377" s="130">
        <v>1790280</v>
      </c>
      <c r="G9377" s="130">
        <v>438680</v>
      </c>
      <c r="H9377" s="130" t="str">
        <f t="shared" si="292"/>
        <v>SK-030011</v>
      </c>
      <c r="I9377" s="130" t="str">
        <f t="shared" si="293"/>
        <v>AG</v>
      </c>
    </row>
    <row r="9378" spans="1:9" x14ac:dyDescent="0.15">
      <c r="A9378" s="130">
        <v>9376</v>
      </c>
      <c r="B9378" s="130" t="s">
        <v>11095</v>
      </c>
      <c r="C9378" s="130" t="s">
        <v>21150</v>
      </c>
      <c r="D9378" s="130">
        <v>10</v>
      </c>
      <c r="E9378" s="130" t="s">
        <v>12434</v>
      </c>
      <c r="F9378" s="130">
        <v>8588600</v>
      </c>
      <c r="G9378" s="130">
        <v>9332000</v>
      </c>
      <c r="H9378" s="130" t="str">
        <f t="shared" si="292"/>
        <v>SK-030012</v>
      </c>
      <c r="I9378" s="130" t="str">
        <f t="shared" si="293"/>
        <v/>
      </c>
    </row>
    <row r="9379" spans="1:9" x14ac:dyDescent="0.15">
      <c r="A9379" s="130">
        <v>9377</v>
      </c>
      <c r="B9379" s="130" t="s">
        <v>11096</v>
      </c>
      <c r="C9379" s="130" t="s">
        <v>21151</v>
      </c>
      <c r="D9379" s="130">
        <v>30</v>
      </c>
      <c r="E9379" s="130" t="s">
        <v>12355</v>
      </c>
      <c r="F9379" s="130">
        <v>642890</v>
      </c>
      <c r="G9379" s="130">
        <v>765400</v>
      </c>
      <c r="H9379" s="130" t="str">
        <f t="shared" si="292"/>
        <v>SK-030013</v>
      </c>
      <c r="I9379" s="130" t="str">
        <f t="shared" si="293"/>
        <v>AG</v>
      </c>
    </row>
    <row r="9380" spans="1:9" x14ac:dyDescent="0.15">
      <c r="A9380" s="130">
        <v>9378</v>
      </c>
      <c r="B9380" s="130" t="s">
        <v>11097</v>
      </c>
      <c r="C9380" s="130" t="s">
        <v>21152</v>
      </c>
      <c r="D9380" s="130">
        <v>10</v>
      </c>
      <c r="E9380" s="130" t="s">
        <v>12355</v>
      </c>
      <c r="F9380" s="130">
        <v>991551.85</v>
      </c>
      <c r="G9380" s="130">
        <v>1455249.38</v>
      </c>
      <c r="H9380" s="130" t="str">
        <f t="shared" si="292"/>
        <v>SK-030014</v>
      </c>
      <c r="I9380" s="130" t="str">
        <f t="shared" si="293"/>
        <v/>
      </c>
    </row>
    <row r="9381" spans="1:9" x14ac:dyDescent="0.15">
      <c r="A9381" s="130">
        <v>9379</v>
      </c>
      <c r="B9381" s="130" t="s">
        <v>11098</v>
      </c>
      <c r="C9381" s="130" t="s">
        <v>21153</v>
      </c>
      <c r="D9381" s="130">
        <v>200</v>
      </c>
      <c r="E9381" s="130" t="s">
        <v>12355</v>
      </c>
      <c r="F9381" s="130">
        <v>1841856</v>
      </c>
      <c r="G9381" s="130">
        <v>2580000</v>
      </c>
      <c r="H9381" s="130" t="str">
        <f t="shared" si="292"/>
        <v>SK-030015</v>
      </c>
      <c r="I9381" s="130" t="str">
        <f t="shared" si="293"/>
        <v>VG</v>
      </c>
    </row>
    <row r="9382" spans="1:9" x14ac:dyDescent="0.15">
      <c r="A9382" s="130">
        <v>9380</v>
      </c>
      <c r="B9382" s="130" t="s">
        <v>11099</v>
      </c>
      <c r="C9382" s="130" t="s">
        <v>21154</v>
      </c>
      <c r="D9382" s="130">
        <v>3</v>
      </c>
      <c r="E9382" s="130" t="s">
        <v>21155</v>
      </c>
      <c r="F9382" s="130">
        <v>3788100</v>
      </c>
      <c r="G9382" s="130">
        <v>5025700</v>
      </c>
      <c r="H9382" s="130" t="str">
        <f t="shared" si="292"/>
        <v>SK-030016</v>
      </c>
      <c r="I9382" s="130" t="str">
        <f t="shared" si="293"/>
        <v/>
      </c>
    </row>
    <row r="9383" spans="1:9" x14ac:dyDescent="0.15">
      <c r="A9383" s="130">
        <v>9381</v>
      </c>
      <c r="B9383" s="130" t="s">
        <v>11100</v>
      </c>
      <c r="C9383" s="130" t="s">
        <v>21156</v>
      </c>
      <c r="D9383" s="130">
        <v>100</v>
      </c>
      <c r="E9383" s="130" t="s">
        <v>12368</v>
      </c>
      <c r="F9383" s="130">
        <v>1099956.75</v>
      </c>
      <c r="G9383" s="130">
        <v>1986989.62</v>
      </c>
      <c r="H9383" s="130" t="str">
        <f t="shared" si="292"/>
        <v>SK-030017</v>
      </c>
      <c r="I9383" s="130" t="str">
        <f t="shared" si="293"/>
        <v/>
      </c>
    </row>
    <row r="9384" spans="1:9" x14ac:dyDescent="0.15">
      <c r="A9384" s="130">
        <v>9382</v>
      </c>
      <c r="B9384" s="130" t="s">
        <v>11101</v>
      </c>
      <c r="C9384" s="130" t="s">
        <v>20891</v>
      </c>
      <c r="D9384" s="130">
        <v>100</v>
      </c>
      <c r="E9384" s="130" t="s">
        <v>12372</v>
      </c>
      <c r="F9384" s="130">
        <v>2352008</v>
      </c>
      <c r="G9384" s="130">
        <v>1979576</v>
      </c>
      <c r="H9384" s="130" t="str">
        <f t="shared" si="292"/>
        <v>SK-030018</v>
      </c>
      <c r="I9384" s="130" t="str">
        <f t="shared" si="293"/>
        <v>AG</v>
      </c>
    </row>
    <row r="9385" spans="1:9" x14ac:dyDescent="0.15">
      <c r="A9385" s="130">
        <v>9383</v>
      </c>
      <c r="B9385" s="130" t="s">
        <v>11102</v>
      </c>
      <c r="C9385" s="130" t="s">
        <v>21157</v>
      </c>
      <c r="D9385" s="130">
        <v>1</v>
      </c>
      <c r="E9385" s="130" t="s">
        <v>12403</v>
      </c>
      <c r="F9385" s="130">
        <v>2579623</v>
      </c>
      <c r="G9385" s="130">
        <v>3885000</v>
      </c>
      <c r="H9385" s="130" t="str">
        <f t="shared" si="292"/>
        <v>SK-030019</v>
      </c>
      <c r="I9385" s="130" t="str">
        <f t="shared" si="293"/>
        <v>AG</v>
      </c>
    </row>
    <row r="9386" spans="1:9" x14ac:dyDescent="0.15">
      <c r="A9386" s="130">
        <v>9384</v>
      </c>
      <c r="B9386" s="130" t="s">
        <v>11103</v>
      </c>
      <c r="C9386" s="130" t="s">
        <v>21158</v>
      </c>
      <c r="D9386" s="130">
        <v>1</v>
      </c>
      <c r="E9386" s="130" t="s">
        <v>12384</v>
      </c>
      <c r="F9386" s="130">
        <v>1300</v>
      </c>
      <c r="G9386" s="130">
        <v>1400</v>
      </c>
      <c r="H9386" s="130" t="str">
        <f t="shared" si="292"/>
        <v>SK-030020</v>
      </c>
      <c r="I9386" s="130" t="str">
        <f t="shared" si="293"/>
        <v/>
      </c>
    </row>
    <row r="9387" spans="1:9" x14ac:dyDescent="0.15">
      <c r="A9387" s="130">
        <v>9385</v>
      </c>
      <c r="B9387" s="130" t="s">
        <v>11104</v>
      </c>
      <c r="C9387" s="130" t="s">
        <v>19701</v>
      </c>
      <c r="D9387" s="130">
        <v>100</v>
      </c>
      <c r="E9387" s="130" t="s">
        <v>12355</v>
      </c>
      <c r="F9387" s="130">
        <v>763440</v>
      </c>
      <c r="G9387" s="130">
        <v>898480</v>
      </c>
      <c r="H9387" s="130" t="str">
        <f t="shared" si="292"/>
        <v>SK-030021</v>
      </c>
      <c r="I9387" s="130" t="str">
        <f t="shared" si="293"/>
        <v/>
      </c>
    </row>
    <row r="9388" spans="1:9" x14ac:dyDescent="0.15">
      <c r="A9388" s="130">
        <v>9386</v>
      </c>
      <c r="B9388" s="130" t="s">
        <v>11105</v>
      </c>
      <c r="C9388" s="130" t="s">
        <v>21159</v>
      </c>
      <c r="D9388" s="130">
        <v>100</v>
      </c>
      <c r="E9388" s="130" t="s">
        <v>12368</v>
      </c>
      <c r="F9388" s="130">
        <v>410852</v>
      </c>
      <c r="G9388" s="130">
        <v>550090</v>
      </c>
      <c r="H9388" s="130" t="str">
        <f t="shared" si="292"/>
        <v>SK-030022</v>
      </c>
      <c r="I9388" s="130" t="str">
        <f t="shared" si="293"/>
        <v/>
      </c>
    </row>
    <row r="9389" spans="1:9" x14ac:dyDescent="0.15">
      <c r="A9389" s="130">
        <v>9387</v>
      </c>
      <c r="B9389" s="130" t="s">
        <v>11106</v>
      </c>
      <c r="C9389" s="130" t="s">
        <v>21160</v>
      </c>
      <c r="D9389" s="130">
        <v>1000</v>
      </c>
      <c r="E9389" s="130" t="s">
        <v>12368</v>
      </c>
      <c r="F9389" s="130">
        <v>10145586.16</v>
      </c>
      <c r="G9389" s="130">
        <v>5549569.1799999997</v>
      </c>
      <c r="H9389" s="130" t="str">
        <f t="shared" si="292"/>
        <v>SK-030023</v>
      </c>
      <c r="I9389" s="130" t="str">
        <f t="shared" si="293"/>
        <v>AG</v>
      </c>
    </row>
    <row r="9390" spans="1:9" x14ac:dyDescent="0.15">
      <c r="A9390" s="130">
        <v>9388</v>
      </c>
      <c r="B9390" s="130" t="s">
        <v>11107</v>
      </c>
      <c r="C9390" s="130" t="s">
        <v>1692</v>
      </c>
      <c r="D9390" s="130">
        <v>1000</v>
      </c>
      <c r="E9390" s="130" t="s">
        <v>12372</v>
      </c>
      <c r="F9390" s="130">
        <v>2877000</v>
      </c>
      <c r="G9390" s="130">
        <v>3100000</v>
      </c>
      <c r="H9390" s="130" t="str">
        <f t="shared" si="292"/>
        <v>SK-030024</v>
      </c>
      <c r="I9390" s="130" t="str">
        <f t="shared" si="293"/>
        <v>AG</v>
      </c>
    </row>
    <row r="9391" spans="1:9" x14ac:dyDescent="0.15">
      <c r="A9391" s="130">
        <v>9389</v>
      </c>
      <c r="B9391" s="130" t="s">
        <v>11108</v>
      </c>
      <c r="C9391" s="130" t="s">
        <v>21161</v>
      </c>
      <c r="D9391" s="130">
        <v>100</v>
      </c>
      <c r="E9391" s="130" t="s">
        <v>12368</v>
      </c>
      <c r="F9391" s="130">
        <v>720</v>
      </c>
      <c r="G9391" s="130">
        <v>5170</v>
      </c>
      <c r="H9391" s="130" t="str">
        <f t="shared" si="292"/>
        <v>SK-040001</v>
      </c>
      <c r="I9391" s="130" t="str">
        <f t="shared" si="293"/>
        <v/>
      </c>
    </row>
    <row r="9392" spans="1:9" x14ac:dyDescent="0.15">
      <c r="A9392" s="130">
        <v>9390</v>
      </c>
      <c r="B9392" s="130" t="s">
        <v>11109</v>
      </c>
      <c r="C9392" s="130" t="s">
        <v>21162</v>
      </c>
      <c r="D9392" s="130">
        <v>10</v>
      </c>
      <c r="E9392" s="130" t="s">
        <v>12434</v>
      </c>
      <c r="F9392" s="130">
        <v>1425357.99</v>
      </c>
      <c r="G9392" s="130">
        <v>1619677.99</v>
      </c>
      <c r="H9392" s="130" t="str">
        <f t="shared" si="292"/>
        <v>SK-040002</v>
      </c>
      <c r="I9392" s="130" t="str">
        <f t="shared" si="293"/>
        <v>AG</v>
      </c>
    </row>
    <row r="9393" spans="1:9" x14ac:dyDescent="0.15">
      <c r="A9393" s="130">
        <v>9391</v>
      </c>
      <c r="B9393" s="130" t="s">
        <v>11110</v>
      </c>
      <c r="C9393" s="130" t="s">
        <v>21163</v>
      </c>
      <c r="D9393" s="130">
        <v>10</v>
      </c>
      <c r="E9393" s="130" t="s">
        <v>12355</v>
      </c>
      <c r="F9393" s="130">
        <v>2528600.83</v>
      </c>
      <c r="G9393" s="130">
        <v>2363103.7000000002</v>
      </c>
      <c r="H9393" s="130" t="str">
        <f t="shared" si="292"/>
        <v>SK-040003</v>
      </c>
      <c r="I9393" s="130" t="str">
        <f t="shared" si="293"/>
        <v>AG</v>
      </c>
    </row>
    <row r="9394" spans="1:9" x14ac:dyDescent="0.15">
      <c r="A9394" s="130">
        <v>9392</v>
      </c>
      <c r="B9394" s="130" t="s">
        <v>11111</v>
      </c>
      <c r="C9394" s="130" t="s">
        <v>21164</v>
      </c>
      <c r="D9394" s="130">
        <v>10</v>
      </c>
      <c r="E9394" s="130" t="s">
        <v>12355</v>
      </c>
      <c r="F9394" s="130">
        <v>1706079.29</v>
      </c>
      <c r="G9394" s="130">
        <v>2658229.44</v>
      </c>
      <c r="H9394" s="130" t="str">
        <f t="shared" si="292"/>
        <v>SK-040004</v>
      </c>
      <c r="I9394" s="130" t="str">
        <f t="shared" si="293"/>
        <v>AG</v>
      </c>
    </row>
    <row r="9395" spans="1:9" x14ac:dyDescent="0.15">
      <c r="A9395" s="130">
        <v>9393</v>
      </c>
      <c r="B9395" s="130" t="s">
        <v>11112</v>
      </c>
      <c r="C9395" s="130" t="s">
        <v>12022</v>
      </c>
      <c r="D9395" s="130">
        <v>10</v>
      </c>
      <c r="E9395" s="130" t="s">
        <v>12361</v>
      </c>
      <c r="F9395" s="130">
        <v>1987481</v>
      </c>
      <c r="G9395" s="130">
        <v>119892.08</v>
      </c>
      <c r="H9395" s="130" t="str">
        <f t="shared" si="292"/>
        <v>SK-040005</v>
      </c>
      <c r="I9395" s="130" t="str">
        <f t="shared" si="293"/>
        <v>AG</v>
      </c>
    </row>
    <row r="9396" spans="1:9" x14ac:dyDescent="0.15">
      <c r="A9396" s="130">
        <v>9394</v>
      </c>
      <c r="B9396" s="130" t="s">
        <v>11113</v>
      </c>
      <c r="C9396" s="130" t="s">
        <v>21165</v>
      </c>
      <c r="D9396" s="130">
        <v>100</v>
      </c>
      <c r="E9396" s="130" t="s">
        <v>12368</v>
      </c>
      <c r="F9396" s="130">
        <v>998000</v>
      </c>
      <c r="G9396" s="130">
        <v>898600</v>
      </c>
      <c r="H9396" s="130" t="str">
        <f t="shared" si="292"/>
        <v>SK-040006</v>
      </c>
      <c r="I9396" s="130" t="str">
        <f t="shared" si="293"/>
        <v>VG</v>
      </c>
    </row>
    <row r="9397" spans="1:9" x14ac:dyDescent="0.15">
      <c r="A9397" s="130">
        <v>9395</v>
      </c>
      <c r="B9397" s="130" t="s">
        <v>11114</v>
      </c>
      <c r="C9397" s="130" t="s">
        <v>21166</v>
      </c>
      <c r="D9397" s="130">
        <v>100</v>
      </c>
      <c r="E9397" s="130" t="s">
        <v>12368</v>
      </c>
      <c r="F9397" s="130">
        <v>25500</v>
      </c>
      <c r="G9397" s="130">
        <v>33327</v>
      </c>
      <c r="H9397" s="130" t="str">
        <f t="shared" si="292"/>
        <v>SK-040007</v>
      </c>
      <c r="I9397" s="130" t="str">
        <f t="shared" si="293"/>
        <v>VG</v>
      </c>
    </row>
    <row r="9398" spans="1:9" x14ac:dyDescent="0.15">
      <c r="A9398" s="130">
        <v>9396</v>
      </c>
      <c r="B9398" s="130" t="s">
        <v>11115</v>
      </c>
      <c r="C9398" s="130" t="s">
        <v>21167</v>
      </c>
      <c r="D9398" s="130">
        <v>100</v>
      </c>
      <c r="E9398" s="130" t="s">
        <v>12372</v>
      </c>
      <c r="F9398" s="130">
        <v>560000</v>
      </c>
      <c r="G9398" s="130">
        <v>152000</v>
      </c>
      <c r="H9398" s="130" t="str">
        <f t="shared" si="292"/>
        <v>SK-040008</v>
      </c>
      <c r="I9398" s="130" t="str">
        <f t="shared" si="293"/>
        <v/>
      </c>
    </row>
    <row r="9399" spans="1:9" x14ac:dyDescent="0.15">
      <c r="A9399" s="130">
        <v>9397</v>
      </c>
      <c r="B9399" s="130" t="s">
        <v>11116</v>
      </c>
      <c r="C9399" s="130" t="s">
        <v>21168</v>
      </c>
      <c r="D9399" s="130">
        <v>600</v>
      </c>
      <c r="E9399" s="130" t="s">
        <v>12372</v>
      </c>
      <c r="F9399" s="130">
        <v>8783780</v>
      </c>
      <c r="G9399" s="130">
        <v>5812990</v>
      </c>
      <c r="H9399" s="130" t="str">
        <f t="shared" si="292"/>
        <v>SK-040009</v>
      </c>
      <c r="I9399" s="130" t="str">
        <f t="shared" si="293"/>
        <v>AG</v>
      </c>
    </row>
    <row r="9400" spans="1:9" x14ac:dyDescent="0.15">
      <c r="A9400" s="130">
        <v>9398</v>
      </c>
      <c r="B9400" s="130" t="s">
        <v>11117</v>
      </c>
      <c r="C9400" s="130" t="s">
        <v>21169</v>
      </c>
      <c r="D9400" s="130">
        <v>500</v>
      </c>
      <c r="E9400" s="130" t="s">
        <v>12355</v>
      </c>
      <c r="F9400" s="130">
        <v>725100</v>
      </c>
      <c r="G9400" s="130">
        <v>598790</v>
      </c>
      <c r="H9400" s="130" t="str">
        <f t="shared" si="292"/>
        <v>SK-040010</v>
      </c>
      <c r="I9400" s="130" t="str">
        <f t="shared" si="293"/>
        <v>VG</v>
      </c>
    </row>
    <row r="9401" spans="1:9" x14ac:dyDescent="0.15">
      <c r="A9401" s="130">
        <v>9399</v>
      </c>
      <c r="B9401" s="130" t="s">
        <v>11118</v>
      </c>
      <c r="C9401" s="130" t="s">
        <v>21170</v>
      </c>
      <c r="D9401" s="130">
        <v>20</v>
      </c>
      <c r="E9401" s="130" t="s">
        <v>12355</v>
      </c>
      <c r="F9401" s="130">
        <v>374600</v>
      </c>
      <c r="G9401" s="130">
        <v>925000</v>
      </c>
      <c r="H9401" s="130" t="str">
        <f t="shared" si="292"/>
        <v>SK-040011</v>
      </c>
      <c r="I9401" s="130" t="str">
        <f t="shared" si="293"/>
        <v/>
      </c>
    </row>
    <row r="9402" spans="1:9" x14ac:dyDescent="0.15">
      <c r="A9402" s="130">
        <v>9400</v>
      </c>
      <c r="B9402" s="130" t="s">
        <v>11119</v>
      </c>
      <c r="C9402" s="130" t="s">
        <v>21171</v>
      </c>
      <c r="D9402" s="130">
        <v>1</v>
      </c>
      <c r="E9402" s="130" t="s">
        <v>12372</v>
      </c>
      <c r="F9402" s="130">
        <v>8065.69</v>
      </c>
      <c r="G9402" s="130">
        <v>7903.23</v>
      </c>
      <c r="H9402" s="130" t="str">
        <f t="shared" si="292"/>
        <v>SK-040012</v>
      </c>
      <c r="I9402" s="130" t="str">
        <f t="shared" si="293"/>
        <v>AG</v>
      </c>
    </row>
    <row r="9403" spans="1:9" x14ac:dyDescent="0.15">
      <c r="A9403" s="130">
        <v>9401</v>
      </c>
      <c r="B9403" s="130" t="s">
        <v>11120</v>
      </c>
      <c r="C9403" s="130" t="s">
        <v>21172</v>
      </c>
      <c r="D9403" s="130">
        <v>1</v>
      </c>
      <c r="E9403" s="130" t="s">
        <v>12457</v>
      </c>
      <c r="F9403" s="130">
        <v>17358000</v>
      </c>
      <c r="G9403" s="130">
        <v>16806000</v>
      </c>
      <c r="H9403" s="130" t="str">
        <f t="shared" si="292"/>
        <v>SK-040013</v>
      </c>
      <c r="I9403" s="130" t="str">
        <f t="shared" si="293"/>
        <v/>
      </c>
    </row>
    <row r="9404" spans="1:9" x14ac:dyDescent="0.15">
      <c r="A9404" s="130">
        <v>9402</v>
      </c>
      <c r="B9404" s="130" t="s">
        <v>11121</v>
      </c>
      <c r="C9404" s="130" t="s">
        <v>21173</v>
      </c>
      <c r="D9404" s="130">
        <v>2</v>
      </c>
      <c r="E9404" s="130" t="s">
        <v>12457</v>
      </c>
      <c r="F9404" s="130">
        <v>174920800</v>
      </c>
      <c r="G9404" s="130">
        <v>192821600</v>
      </c>
      <c r="H9404" s="130" t="str">
        <f t="shared" si="292"/>
        <v>SK-040014</v>
      </c>
      <c r="I9404" s="130" t="str">
        <f t="shared" si="293"/>
        <v/>
      </c>
    </row>
    <row r="9405" spans="1:9" x14ac:dyDescent="0.15">
      <c r="A9405" s="130">
        <v>9403</v>
      </c>
      <c r="B9405" s="130" t="s">
        <v>11122</v>
      </c>
      <c r="C9405" s="130" t="s">
        <v>21174</v>
      </c>
      <c r="D9405" s="130">
        <v>1</v>
      </c>
      <c r="E9405" s="130" t="s">
        <v>12403</v>
      </c>
      <c r="F9405" s="130">
        <v>0</v>
      </c>
      <c r="G9405" s="130">
        <v>0</v>
      </c>
      <c r="H9405" s="130" t="str">
        <f t="shared" si="292"/>
        <v>SK-040015</v>
      </c>
      <c r="I9405" s="130" t="str">
        <f t="shared" si="293"/>
        <v/>
      </c>
    </row>
    <row r="9406" spans="1:9" x14ac:dyDescent="0.15">
      <c r="A9406" s="130">
        <v>9404</v>
      </c>
      <c r="B9406" s="130" t="s">
        <v>11123</v>
      </c>
      <c r="C9406" s="130" t="s">
        <v>21175</v>
      </c>
      <c r="D9406" s="130">
        <v>300</v>
      </c>
      <c r="E9406" s="130" t="s">
        <v>12355</v>
      </c>
      <c r="F9406" s="130">
        <v>155675</v>
      </c>
      <c r="G9406" s="130">
        <v>155675</v>
      </c>
      <c r="H9406" s="130" t="str">
        <f t="shared" si="292"/>
        <v>SK-040016</v>
      </c>
      <c r="I9406" s="130" t="str">
        <f t="shared" si="293"/>
        <v>AG</v>
      </c>
    </row>
    <row r="9407" spans="1:9" x14ac:dyDescent="0.15">
      <c r="A9407" s="130">
        <v>9405</v>
      </c>
      <c r="B9407" s="130" t="s">
        <v>11124</v>
      </c>
      <c r="C9407" s="130" t="s">
        <v>21176</v>
      </c>
      <c r="D9407" s="130">
        <v>15</v>
      </c>
      <c r="E9407" s="130" t="s">
        <v>12676</v>
      </c>
      <c r="F9407" s="130">
        <v>68250</v>
      </c>
      <c r="G9407" s="130">
        <v>75100</v>
      </c>
      <c r="H9407" s="130" t="str">
        <f t="shared" si="292"/>
        <v>SK-040017</v>
      </c>
      <c r="I9407" s="130" t="str">
        <f t="shared" si="293"/>
        <v/>
      </c>
    </row>
    <row r="9408" spans="1:9" x14ac:dyDescent="0.15">
      <c r="A9408" s="130">
        <v>9406</v>
      </c>
      <c r="B9408" s="130" t="s">
        <v>11125</v>
      </c>
      <c r="C9408" s="130" t="s">
        <v>21177</v>
      </c>
      <c r="D9408" s="130">
        <v>4000</v>
      </c>
      <c r="E9408" s="130" t="s">
        <v>12361</v>
      </c>
      <c r="F9408" s="130">
        <v>42975400</v>
      </c>
      <c r="G9408" s="130">
        <v>173382000</v>
      </c>
      <c r="H9408" s="130" t="str">
        <f t="shared" si="292"/>
        <v>SK-050001</v>
      </c>
      <c r="I9408" s="130" t="str">
        <f t="shared" si="293"/>
        <v>AG</v>
      </c>
    </row>
    <row r="9409" spans="1:9" x14ac:dyDescent="0.15">
      <c r="A9409" s="130">
        <v>9407</v>
      </c>
      <c r="B9409" s="130" t="s">
        <v>11126</v>
      </c>
      <c r="C9409" s="130" t="s">
        <v>21178</v>
      </c>
      <c r="D9409" s="130">
        <v>10</v>
      </c>
      <c r="E9409" s="130" t="s">
        <v>12355</v>
      </c>
      <c r="F9409" s="130">
        <v>313041</v>
      </c>
      <c r="G9409" s="130">
        <v>326003.56</v>
      </c>
      <c r="H9409" s="130" t="str">
        <f t="shared" si="292"/>
        <v>SK-050002</v>
      </c>
      <c r="I9409" s="130" t="str">
        <f t="shared" si="293"/>
        <v>VG</v>
      </c>
    </row>
    <row r="9410" spans="1:9" x14ac:dyDescent="0.15">
      <c r="A9410" s="130">
        <v>9408</v>
      </c>
      <c r="B9410" s="130" t="s">
        <v>11127</v>
      </c>
      <c r="C9410" s="130" t="s">
        <v>21179</v>
      </c>
      <c r="D9410" s="130">
        <v>10</v>
      </c>
      <c r="E9410" s="130" t="s">
        <v>12355</v>
      </c>
      <c r="F9410" s="130">
        <v>9126222</v>
      </c>
      <c r="G9410" s="130">
        <v>11153641</v>
      </c>
      <c r="H9410" s="130" t="str">
        <f t="shared" si="292"/>
        <v>SK-050003</v>
      </c>
      <c r="I9410" s="130" t="str">
        <f t="shared" si="293"/>
        <v/>
      </c>
    </row>
    <row r="9411" spans="1:9" x14ac:dyDescent="0.15">
      <c r="A9411" s="130">
        <v>9409</v>
      </c>
      <c r="B9411" s="130" t="s">
        <v>11128</v>
      </c>
      <c r="C9411" s="130" t="s">
        <v>21180</v>
      </c>
      <c r="D9411" s="130">
        <v>100</v>
      </c>
      <c r="E9411" s="130" t="s">
        <v>12355</v>
      </c>
      <c r="F9411" s="130">
        <v>1842200</v>
      </c>
      <c r="G9411" s="130">
        <v>1822200</v>
      </c>
      <c r="H9411" s="130" t="str">
        <f t="shared" si="292"/>
        <v>SK-050004</v>
      </c>
      <c r="I9411" s="130" t="str">
        <f t="shared" si="293"/>
        <v>AG</v>
      </c>
    </row>
    <row r="9412" spans="1:9" x14ac:dyDescent="0.15">
      <c r="A9412" s="130">
        <v>9410</v>
      </c>
      <c r="B9412" s="130" t="s">
        <v>11129</v>
      </c>
      <c r="C9412" s="130" t="s">
        <v>15026</v>
      </c>
      <c r="D9412" s="130">
        <v>67.079999999999899</v>
      </c>
      <c r="E9412" s="130" t="s">
        <v>12368</v>
      </c>
      <c r="F9412" s="130">
        <v>1771761.45</v>
      </c>
      <c r="G9412" s="130">
        <v>2032987.26</v>
      </c>
      <c r="H9412" s="130" t="str">
        <f t="shared" ref="H9412:H9475" si="294">LEFT(B9412,FIND("-",B9412)+6)</f>
        <v>SK-050005</v>
      </c>
      <c r="I9412" s="130" t="str">
        <f t="shared" ref="I9412:I9475" si="295">RIGHT(B9412,LEN(B9412)-FIND("-",B9412)-7)</f>
        <v>VG</v>
      </c>
    </row>
    <row r="9413" spans="1:9" x14ac:dyDescent="0.15">
      <c r="A9413" s="130">
        <v>9411</v>
      </c>
      <c r="B9413" s="130" t="s">
        <v>11130</v>
      </c>
      <c r="C9413" s="130" t="s">
        <v>21181</v>
      </c>
      <c r="D9413" s="130">
        <v>100</v>
      </c>
      <c r="E9413" s="130" t="s">
        <v>12355</v>
      </c>
      <c r="F9413" s="130">
        <v>527226</v>
      </c>
      <c r="G9413" s="130">
        <v>682860</v>
      </c>
      <c r="H9413" s="130" t="str">
        <f t="shared" si="294"/>
        <v>SK-050006</v>
      </c>
      <c r="I9413" s="130" t="str">
        <f t="shared" si="295"/>
        <v/>
      </c>
    </row>
    <row r="9414" spans="1:9" x14ac:dyDescent="0.15">
      <c r="A9414" s="130">
        <v>9412</v>
      </c>
      <c r="B9414" s="130" t="s">
        <v>11131</v>
      </c>
      <c r="C9414" s="130" t="s">
        <v>21182</v>
      </c>
      <c r="D9414" s="130">
        <v>100.8</v>
      </c>
      <c r="E9414" s="130" t="s">
        <v>12372</v>
      </c>
      <c r="F9414" s="130">
        <v>1873530.9</v>
      </c>
      <c r="G9414" s="130">
        <v>2424382</v>
      </c>
      <c r="H9414" s="130" t="str">
        <f t="shared" si="294"/>
        <v>SK-050007</v>
      </c>
      <c r="I9414" s="130" t="str">
        <f t="shared" si="295"/>
        <v>AG</v>
      </c>
    </row>
    <row r="9415" spans="1:9" x14ac:dyDescent="0.15">
      <c r="A9415" s="130">
        <v>9413</v>
      </c>
      <c r="B9415" s="130" t="s">
        <v>11132</v>
      </c>
      <c r="C9415" s="130" t="s">
        <v>21183</v>
      </c>
      <c r="D9415" s="130">
        <v>100.8</v>
      </c>
      <c r="E9415" s="130" t="s">
        <v>12372</v>
      </c>
      <c r="F9415" s="130">
        <v>3792544</v>
      </c>
      <c r="G9415" s="130">
        <v>4111905</v>
      </c>
      <c r="H9415" s="130" t="str">
        <f t="shared" si="294"/>
        <v>SK-050008</v>
      </c>
      <c r="I9415" s="130" t="str">
        <f t="shared" si="295"/>
        <v>AG</v>
      </c>
    </row>
    <row r="9416" spans="1:9" x14ac:dyDescent="0.15">
      <c r="A9416" s="130">
        <v>9414</v>
      </c>
      <c r="B9416" s="130" t="s">
        <v>11133</v>
      </c>
      <c r="C9416" s="130" t="s">
        <v>19701</v>
      </c>
      <c r="D9416" s="130">
        <v>100</v>
      </c>
      <c r="E9416" s="130" t="s">
        <v>12355</v>
      </c>
      <c r="F9416" s="130">
        <v>1915200</v>
      </c>
      <c r="G9416" s="130">
        <v>1590300</v>
      </c>
      <c r="H9416" s="130" t="str">
        <f t="shared" si="294"/>
        <v>SK-050009</v>
      </c>
      <c r="I9416" s="130" t="str">
        <f t="shared" si="295"/>
        <v>VG</v>
      </c>
    </row>
    <row r="9417" spans="1:9" x14ac:dyDescent="0.15">
      <c r="A9417" s="130">
        <v>9415</v>
      </c>
      <c r="B9417" s="130" t="s">
        <v>11134</v>
      </c>
      <c r="C9417" s="130" t="s">
        <v>20048</v>
      </c>
      <c r="D9417" s="130">
        <v>500</v>
      </c>
      <c r="E9417" s="130" t="s">
        <v>12372</v>
      </c>
      <c r="F9417" s="130">
        <v>700000</v>
      </c>
      <c r="G9417" s="130">
        <v>1443843</v>
      </c>
      <c r="H9417" s="130" t="str">
        <f t="shared" si="294"/>
        <v>SK-050010</v>
      </c>
      <c r="I9417" s="130" t="str">
        <f t="shared" si="295"/>
        <v/>
      </c>
    </row>
    <row r="9418" spans="1:9" x14ac:dyDescent="0.15">
      <c r="A9418" s="130">
        <v>9416</v>
      </c>
      <c r="B9418" s="130" t="s">
        <v>11135</v>
      </c>
      <c r="C9418" s="130" t="s">
        <v>1895</v>
      </c>
      <c r="D9418" s="130">
        <v>1057</v>
      </c>
      <c r="E9418" s="130" t="s">
        <v>12372</v>
      </c>
      <c r="F9418" s="130">
        <v>1726931</v>
      </c>
      <c r="G9418" s="130">
        <v>3935211</v>
      </c>
      <c r="H9418" s="130" t="str">
        <f t="shared" si="294"/>
        <v>SK-050011</v>
      </c>
      <c r="I9418" s="130" t="str">
        <f t="shared" si="295"/>
        <v>VG</v>
      </c>
    </row>
    <row r="9419" spans="1:9" x14ac:dyDescent="0.15">
      <c r="A9419" s="130">
        <v>9417</v>
      </c>
      <c r="B9419" s="130" t="s">
        <v>11136</v>
      </c>
      <c r="C9419" s="130" t="s">
        <v>21185</v>
      </c>
      <c r="D9419" s="130">
        <v>10</v>
      </c>
      <c r="E9419" s="130" t="s">
        <v>12355</v>
      </c>
      <c r="F9419" s="130">
        <v>3967044</v>
      </c>
      <c r="G9419" s="130">
        <v>4015188</v>
      </c>
      <c r="H9419" s="130" t="str">
        <f t="shared" si="294"/>
        <v>SK-050012</v>
      </c>
      <c r="I9419" s="130" t="str">
        <f t="shared" si="295"/>
        <v>AG</v>
      </c>
    </row>
    <row r="9420" spans="1:9" x14ac:dyDescent="0.15">
      <c r="A9420" s="130">
        <v>9418</v>
      </c>
      <c r="B9420" s="130" t="s">
        <v>11137</v>
      </c>
      <c r="C9420" s="130" t="s">
        <v>21186</v>
      </c>
      <c r="D9420" s="130">
        <v>1</v>
      </c>
      <c r="E9420" s="130" t="s">
        <v>12355</v>
      </c>
      <c r="F9420" s="130">
        <v>478765</v>
      </c>
      <c r="G9420" s="130">
        <v>583287.4</v>
      </c>
      <c r="H9420" s="130" t="str">
        <f t="shared" si="294"/>
        <v>SK-050013</v>
      </c>
      <c r="I9420" s="130" t="str">
        <f t="shared" si="295"/>
        <v>VG</v>
      </c>
    </row>
    <row r="9421" spans="1:9" x14ac:dyDescent="0.15">
      <c r="A9421" s="130">
        <v>9419</v>
      </c>
      <c r="B9421" s="130" t="s">
        <v>11138</v>
      </c>
      <c r="C9421" s="130" t="s">
        <v>21187</v>
      </c>
      <c r="D9421" s="130">
        <v>4</v>
      </c>
      <c r="E9421" s="130" t="s">
        <v>12403</v>
      </c>
      <c r="F9421" s="130">
        <v>594360</v>
      </c>
      <c r="G9421" s="130">
        <v>621320</v>
      </c>
      <c r="H9421" s="130" t="str">
        <f t="shared" si="294"/>
        <v>SK-050014</v>
      </c>
      <c r="I9421" s="130" t="str">
        <f t="shared" si="295"/>
        <v>AG</v>
      </c>
    </row>
    <row r="9422" spans="1:9" x14ac:dyDescent="0.15">
      <c r="A9422" s="130">
        <v>9420</v>
      </c>
      <c r="B9422" s="130" t="s">
        <v>11139</v>
      </c>
      <c r="C9422" s="130" t="s">
        <v>21188</v>
      </c>
      <c r="D9422" s="130">
        <v>100</v>
      </c>
      <c r="E9422" s="130" t="s">
        <v>12361</v>
      </c>
      <c r="F9422" s="130">
        <v>1703400</v>
      </c>
      <c r="G9422" s="130">
        <v>1965000</v>
      </c>
      <c r="H9422" s="130" t="str">
        <f t="shared" si="294"/>
        <v>SK-050015</v>
      </c>
      <c r="I9422" s="130" t="str">
        <f t="shared" si="295"/>
        <v>AG</v>
      </c>
    </row>
    <row r="9423" spans="1:9" x14ac:dyDescent="0.15">
      <c r="A9423" s="130">
        <v>9421</v>
      </c>
      <c r="B9423" s="130" t="s">
        <v>11140</v>
      </c>
      <c r="C9423" s="130" t="s">
        <v>21189</v>
      </c>
      <c r="D9423" s="130">
        <v>10</v>
      </c>
      <c r="E9423" s="130" t="s">
        <v>12372</v>
      </c>
      <c r="F9423" s="130">
        <v>180644.78</v>
      </c>
      <c r="G9423" s="130">
        <v>201624.6</v>
      </c>
      <c r="H9423" s="130" t="str">
        <f t="shared" si="294"/>
        <v>SK-050016</v>
      </c>
      <c r="I9423" s="130" t="str">
        <f t="shared" si="295"/>
        <v>VG</v>
      </c>
    </row>
    <row r="9424" spans="1:9" x14ac:dyDescent="0.15">
      <c r="A9424" s="130">
        <v>9422</v>
      </c>
      <c r="B9424" s="130" t="s">
        <v>11141</v>
      </c>
      <c r="C9424" s="130" t="s">
        <v>21190</v>
      </c>
      <c r="D9424" s="130">
        <v>500</v>
      </c>
      <c r="E9424" s="130" t="s">
        <v>12372</v>
      </c>
      <c r="F9424" s="130">
        <v>1450000</v>
      </c>
      <c r="G9424" s="130">
        <v>1550000</v>
      </c>
      <c r="H9424" s="130" t="str">
        <f t="shared" si="294"/>
        <v>SK-050017</v>
      </c>
      <c r="I9424" s="130" t="str">
        <f t="shared" si="295"/>
        <v>VG</v>
      </c>
    </row>
    <row r="9425" spans="1:9" x14ac:dyDescent="0.15">
      <c r="A9425" s="130">
        <v>9423</v>
      </c>
      <c r="B9425" s="130" t="s">
        <v>11142</v>
      </c>
      <c r="C9425" s="130" t="s">
        <v>21191</v>
      </c>
      <c r="D9425" s="130">
        <v>100</v>
      </c>
      <c r="E9425" s="130" t="s">
        <v>12355</v>
      </c>
      <c r="F9425" s="130">
        <v>1911637.5</v>
      </c>
      <c r="G9425" s="130">
        <v>2978825.72</v>
      </c>
      <c r="H9425" s="130" t="str">
        <f t="shared" si="294"/>
        <v>SK-060001</v>
      </c>
      <c r="I9425" s="130" t="str">
        <f t="shared" si="295"/>
        <v>VG</v>
      </c>
    </row>
    <row r="9426" spans="1:9" x14ac:dyDescent="0.15">
      <c r="A9426" s="130">
        <v>9424</v>
      </c>
      <c r="B9426" s="130" t="s">
        <v>11143</v>
      </c>
      <c r="C9426" s="130" t="s">
        <v>21192</v>
      </c>
      <c r="D9426" s="130">
        <v>30</v>
      </c>
      <c r="E9426" s="130" t="s">
        <v>12355</v>
      </c>
      <c r="F9426" s="130">
        <v>5480000</v>
      </c>
      <c r="G9426" s="130">
        <v>12424760</v>
      </c>
      <c r="H9426" s="130" t="str">
        <f t="shared" si="294"/>
        <v>SK-060002</v>
      </c>
      <c r="I9426" s="130" t="str">
        <f t="shared" si="295"/>
        <v>AG</v>
      </c>
    </row>
    <row r="9427" spans="1:9" x14ac:dyDescent="0.15">
      <c r="A9427" s="130">
        <v>9425</v>
      </c>
      <c r="B9427" s="130" t="s">
        <v>11144</v>
      </c>
      <c r="C9427" s="130" t="s">
        <v>21127</v>
      </c>
      <c r="D9427" s="130">
        <v>10</v>
      </c>
      <c r="E9427" s="130" t="s">
        <v>12355</v>
      </c>
      <c r="F9427" s="130">
        <v>161496.1</v>
      </c>
      <c r="G9427" s="130">
        <v>149156.5</v>
      </c>
      <c r="H9427" s="130" t="str">
        <f t="shared" si="294"/>
        <v>SK-060003</v>
      </c>
      <c r="I9427" s="130" t="str">
        <f t="shared" si="295"/>
        <v>VG</v>
      </c>
    </row>
    <row r="9428" spans="1:9" x14ac:dyDescent="0.15">
      <c r="A9428" s="130">
        <v>9426</v>
      </c>
      <c r="B9428" s="130" t="s">
        <v>11145</v>
      </c>
      <c r="C9428" s="130" t="s">
        <v>21193</v>
      </c>
      <c r="D9428" s="130">
        <v>22</v>
      </c>
      <c r="E9428" s="130" t="s">
        <v>12355</v>
      </c>
      <c r="F9428" s="130">
        <v>48928787.600000001</v>
      </c>
      <c r="G9428" s="130">
        <v>51630150</v>
      </c>
      <c r="H9428" s="130" t="str">
        <f t="shared" si="294"/>
        <v>SK-060004</v>
      </c>
      <c r="I9428" s="130" t="str">
        <f t="shared" si="295"/>
        <v>AG</v>
      </c>
    </row>
    <row r="9429" spans="1:9" x14ac:dyDescent="0.15">
      <c r="A9429" s="130">
        <v>9427</v>
      </c>
      <c r="B9429" s="130" t="s">
        <v>11146</v>
      </c>
      <c r="C9429" s="130" t="s">
        <v>12859</v>
      </c>
      <c r="D9429" s="130">
        <v>1</v>
      </c>
      <c r="E9429" s="130" t="s">
        <v>12403</v>
      </c>
      <c r="F9429" s="130">
        <v>47044500</v>
      </c>
      <c r="G9429" s="130">
        <v>62404000</v>
      </c>
      <c r="H9429" s="130" t="str">
        <f t="shared" si="294"/>
        <v>SK-060005</v>
      </c>
      <c r="I9429" s="130" t="str">
        <f t="shared" si="295"/>
        <v>AG</v>
      </c>
    </row>
    <row r="9430" spans="1:9" x14ac:dyDescent="0.15">
      <c r="A9430" s="130">
        <v>9428</v>
      </c>
      <c r="B9430" s="130" t="s">
        <v>11147</v>
      </c>
      <c r="C9430" s="130" t="s">
        <v>21194</v>
      </c>
      <c r="D9430" s="130">
        <v>300</v>
      </c>
      <c r="E9430" s="130" t="s">
        <v>12368</v>
      </c>
      <c r="F9430" s="130">
        <v>954000</v>
      </c>
      <c r="G9430" s="130">
        <v>768000</v>
      </c>
      <c r="H9430" s="130" t="str">
        <f t="shared" si="294"/>
        <v>SK-060006</v>
      </c>
      <c r="I9430" s="130" t="str">
        <f t="shared" si="295"/>
        <v>AG</v>
      </c>
    </row>
    <row r="9431" spans="1:9" x14ac:dyDescent="0.15">
      <c r="A9431" s="130">
        <v>9429</v>
      </c>
      <c r="B9431" s="130" t="s">
        <v>11148</v>
      </c>
      <c r="C9431" s="130" t="s">
        <v>21195</v>
      </c>
      <c r="D9431" s="130">
        <v>10</v>
      </c>
      <c r="E9431" s="130" t="s">
        <v>12355</v>
      </c>
      <c r="F9431" s="130">
        <v>3054498</v>
      </c>
      <c r="G9431" s="130">
        <v>3327456</v>
      </c>
      <c r="H9431" s="130" t="str">
        <f t="shared" si="294"/>
        <v>SK-060007</v>
      </c>
      <c r="I9431" s="130" t="str">
        <f t="shared" si="295"/>
        <v>AG</v>
      </c>
    </row>
    <row r="9432" spans="1:9" x14ac:dyDescent="0.15">
      <c r="A9432" s="130">
        <v>9430</v>
      </c>
      <c r="B9432" s="130" t="s">
        <v>11149</v>
      </c>
      <c r="C9432" s="130" t="s">
        <v>21196</v>
      </c>
      <c r="D9432" s="130">
        <v>100</v>
      </c>
      <c r="E9432" s="130" t="s">
        <v>12355</v>
      </c>
      <c r="F9432" s="130">
        <v>18460760</v>
      </c>
      <c r="G9432" s="130">
        <v>18769539</v>
      </c>
      <c r="H9432" s="130" t="str">
        <f t="shared" si="294"/>
        <v>SK-060008</v>
      </c>
      <c r="I9432" s="130" t="str">
        <f t="shared" si="295"/>
        <v>VG</v>
      </c>
    </row>
    <row r="9433" spans="1:9" x14ac:dyDescent="0.15">
      <c r="A9433" s="130">
        <v>9431</v>
      </c>
      <c r="B9433" s="130" t="s">
        <v>11150</v>
      </c>
      <c r="C9433" s="130" t="s">
        <v>21197</v>
      </c>
      <c r="D9433" s="130">
        <v>240</v>
      </c>
      <c r="E9433" s="130" t="s">
        <v>12688</v>
      </c>
      <c r="F9433" s="130">
        <v>18214500</v>
      </c>
      <c r="G9433" s="130">
        <v>34800000</v>
      </c>
      <c r="H9433" s="130" t="str">
        <f t="shared" si="294"/>
        <v>SK-060009</v>
      </c>
      <c r="I9433" s="130" t="str">
        <f t="shared" si="295"/>
        <v>AG</v>
      </c>
    </row>
    <row r="9434" spans="1:9" x14ac:dyDescent="0.15">
      <c r="A9434" s="130">
        <v>9432</v>
      </c>
      <c r="B9434" s="130" t="s">
        <v>11151</v>
      </c>
      <c r="C9434" s="130" t="s">
        <v>21198</v>
      </c>
      <c r="D9434" s="130">
        <v>200</v>
      </c>
      <c r="E9434" s="130" t="s">
        <v>12355</v>
      </c>
      <c r="F9434" s="130">
        <v>30688396.800000001</v>
      </c>
      <c r="G9434" s="130">
        <v>13934054</v>
      </c>
      <c r="H9434" s="130" t="str">
        <f t="shared" si="294"/>
        <v>SK-060010</v>
      </c>
      <c r="I9434" s="130" t="str">
        <f t="shared" si="295"/>
        <v>VG</v>
      </c>
    </row>
    <row r="9435" spans="1:9" x14ac:dyDescent="0.15">
      <c r="A9435" s="130">
        <v>9433</v>
      </c>
      <c r="B9435" s="130" t="s">
        <v>11152</v>
      </c>
      <c r="C9435" s="130" t="s">
        <v>21199</v>
      </c>
      <c r="D9435" s="130">
        <v>100</v>
      </c>
      <c r="E9435" s="130" t="s">
        <v>12355</v>
      </c>
      <c r="F9435" s="130">
        <v>1559600</v>
      </c>
      <c r="G9435" s="130">
        <v>447000</v>
      </c>
      <c r="H9435" s="130" t="str">
        <f t="shared" si="294"/>
        <v>SK-060011</v>
      </c>
      <c r="I9435" s="130" t="str">
        <f t="shared" si="295"/>
        <v>AG</v>
      </c>
    </row>
    <row r="9436" spans="1:9" x14ac:dyDescent="0.15">
      <c r="A9436" s="130">
        <v>9434</v>
      </c>
      <c r="B9436" s="130" t="s">
        <v>11153</v>
      </c>
      <c r="C9436" s="130" t="s">
        <v>13964</v>
      </c>
      <c r="D9436" s="130">
        <v>10</v>
      </c>
      <c r="E9436" s="130" t="s">
        <v>12355</v>
      </c>
      <c r="F9436" s="130">
        <v>196900</v>
      </c>
      <c r="G9436" s="130">
        <v>201900</v>
      </c>
      <c r="H9436" s="130" t="str">
        <f t="shared" si="294"/>
        <v>SK-060012</v>
      </c>
      <c r="I9436" s="130" t="str">
        <f t="shared" si="295"/>
        <v>AG</v>
      </c>
    </row>
    <row r="9437" spans="1:9" x14ac:dyDescent="0.15">
      <c r="A9437" s="130">
        <v>9435</v>
      </c>
      <c r="B9437" s="130" t="s">
        <v>11154</v>
      </c>
      <c r="C9437" s="130" t="s">
        <v>21200</v>
      </c>
      <c r="D9437" s="130">
        <v>500</v>
      </c>
      <c r="E9437" s="130" t="s">
        <v>12372</v>
      </c>
      <c r="F9437" s="130">
        <v>3828350</v>
      </c>
      <c r="G9437" s="130">
        <v>3349400</v>
      </c>
      <c r="H9437" s="130" t="str">
        <f t="shared" si="294"/>
        <v>SK-060013</v>
      </c>
      <c r="I9437" s="130" t="str">
        <f t="shared" si="295"/>
        <v/>
      </c>
    </row>
    <row r="9438" spans="1:9" x14ac:dyDescent="0.15">
      <c r="A9438" s="130">
        <v>9436</v>
      </c>
      <c r="B9438" s="130" t="s">
        <v>11155</v>
      </c>
      <c r="C9438" s="130" t="s">
        <v>21201</v>
      </c>
      <c r="D9438" s="130">
        <v>100</v>
      </c>
      <c r="E9438" s="130" t="s">
        <v>12610</v>
      </c>
      <c r="F9438" s="130">
        <v>209265.3</v>
      </c>
      <c r="G9438" s="130">
        <v>292742.09999999998</v>
      </c>
      <c r="H9438" s="130" t="str">
        <f t="shared" si="294"/>
        <v>SK-060014</v>
      </c>
      <c r="I9438" s="130" t="str">
        <f t="shared" si="295"/>
        <v/>
      </c>
    </row>
    <row r="9439" spans="1:9" x14ac:dyDescent="0.15">
      <c r="A9439" s="130">
        <v>9437</v>
      </c>
      <c r="B9439" s="130" t="s">
        <v>11156</v>
      </c>
      <c r="C9439" s="130" t="s">
        <v>21202</v>
      </c>
      <c r="D9439" s="130">
        <v>100</v>
      </c>
      <c r="E9439" s="130" t="s">
        <v>12355</v>
      </c>
      <c r="F9439" s="130">
        <v>6365706.2000000002</v>
      </c>
      <c r="G9439" s="130">
        <v>6797856.7000000002</v>
      </c>
      <c r="H9439" s="130" t="str">
        <f t="shared" si="294"/>
        <v>SK-060015</v>
      </c>
      <c r="I9439" s="130" t="str">
        <f t="shared" si="295"/>
        <v>VG</v>
      </c>
    </row>
    <row r="9440" spans="1:9" x14ac:dyDescent="0.15">
      <c r="A9440" s="130">
        <v>9438</v>
      </c>
      <c r="B9440" s="130" t="s">
        <v>11157</v>
      </c>
      <c r="C9440" s="130" t="s">
        <v>21203</v>
      </c>
      <c r="D9440" s="130">
        <v>100</v>
      </c>
      <c r="E9440" s="130" t="s">
        <v>12355</v>
      </c>
      <c r="F9440" s="130">
        <v>1178460</v>
      </c>
      <c r="G9440" s="130">
        <v>2259810</v>
      </c>
      <c r="H9440" s="130" t="str">
        <f t="shared" si="294"/>
        <v>SK-060016</v>
      </c>
      <c r="I9440" s="130" t="str">
        <f t="shared" si="295"/>
        <v>AG</v>
      </c>
    </row>
    <row r="9441" spans="1:9" x14ac:dyDescent="0.15">
      <c r="A9441" s="130">
        <v>9439</v>
      </c>
      <c r="B9441" s="130" t="s">
        <v>11158</v>
      </c>
      <c r="C9441" s="130" t="s">
        <v>21204</v>
      </c>
      <c r="D9441" s="130">
        <v>1</v>
      </c>
      <c r="E9441" s="130" t="s">
        <v>12975</v>
      </c>
      <c r="F9441" s="130">
        <v>10091000</v>
      </c>
      <c r="G9441" s="130">
        <v>6794750</v>
      </c>
      <c r="H9441" s="130" t="str">
        <f t="shared" si="294"/>
        <v>SK-060017</v>
      </c>
      <c r="I9441" s="130" t="str">
        <f t="shared" si="295"/>
        <v>VG</v>
      </c>
    </row>
    <row r="9442" spans="1:9" x14ac:dyDescent="0.15">
      <c r="A9442" s="130">
        <v>9440</v>
      </c>
      <c r="B9442" s="130" t="s">
        <v>11159</v>
      </c>
      <c r="C9442" s="130" t="s">
        <v>21205</v>
      </c>
      <c r="D9442" s="130">
        <v>1</v>
      </c>
      <c r="E9442" s="130" t="s">
        <v>12403</v>
      </c>
      <c r="F9442" s="130">
        <v>2982450</v>
      </c>
      <c r="G9442" s="130">
        <v>617510</v>
      </c>
      <c r="H9442" s="130" t="str">
        <f t="shared" si="294"/>
        <v>SK-060018</v>
      </c>
      <c r="I9442" s="130" t="str">
        <f t="shared" si="295"/>
        <v/>
      </c>
    </row>
    <row r="9443" spans="1:9" x14ac:dyDescent="0.15">
      <c r="A9443" s="130">
        <v>9441</v>
      </c>
      <c r="B9443" s="130" t="s">
        <v>11160</v>
      </c>
      <c r="C9443" s="130" t="s">
        <v>1831</v>
      </c>
      <c r="D9443" s="130">
        <v>1</v>
      </c>
      <c r="E9443" s="130" t="s">
        <v>12788</v>
      </c>
      <c r="F9443" s="130">
        <v>3159810</v>
      </c>
      <c r="G9443" s="130">
        <v>778925</v>
      </c>
      <c r="H9443" s="130" t="str">
        <f t="shared" si="294"/>
        <v>SK-060019</v>
      </c>
      <c r="I9443" s="130" t="str">
        <f t="shared" si="295"/>
        <v>VG</v>
      </c>
    </row>
    <row r="9444" spans="1:9" x14ac:dyDescent="0.15">
      <c r="A9444" s="130">
        <v>9442</v>
      </c>
      <c r="B9444" s="130" t="s">
        <v>11161</v>
      </c>
      <c r="C9444" s="130" t="s">
        <v>21206</v>
      </c>
      <c r="D9444" s="130">
        <v>1</v>
      </c>
      <c r="E9444" s="130" t="s">
        <v>12403</v>
      </c>
      <c r="F9444" s="130">
        <v>2154740</v>
      </c>
      <c r="G9444" s="130">
        <v>348360</v>
      </c>
      <c r="H9444" s="130" t="str">
        <f t="shared" si="294"/>
        <v>SK-060020</v>
      </c>
      <c r="I9444" s="130" t="str">
        <f t="shared" si="295"/>
        <v>VG</v>
      </c>
    </row>
    <row r="9445" spans="1:9" x14ac:dyDescent="0.15">
      <c r="A9445" s="130">
        <v>9443</v>
      </c>
      <c r="B9445" s="130" t="s">
        <v>11162</v>
      </c>
      <c r="C9445" s="130" t="s">
        <v>21207</v>
      </c>
      <c r="D9445" s="130">
        <v>10</v>
      </c>
      <c r="E9445" s="130" t="s">
        <v>12403</v>
      </c>
      <c r="F9445" s="130">
        <v>4643000</v>
      </c>
      <c r="G9445" s="130">
        <v>3405600</v>
      </c>
      <c r="H9445" s="130" t="str">
        <f t="shared" si="294"/>
        <v>SK-060021</v>
      </c>
      <c r="I9445" s="130" t="str">
        <f t="shared" si="295"/>
        <v>VG</v>
      </c>
    </row>
    <row r="9446" spans="1:9" x14ac:dyDescent="0.15">
      <c r="A9446" s="130">
        <v>9444</v>
      </c>
      <c r="B9446" s="130" t="s">
        <v>11163</v>
      </c>
      <c r="C9446" s="130" t="s">
        <v>21208</v>
      </c>
      <c r="D9446" s="130">
        <v>5</v>
      </c>
      <c r="E9446" s="130" t="s">
        <v>12462</v>
      </c>
      <c r="F9446" s="130">
        <v>190000</v>
      </c>
      <c r="G9446" s="130">
        <v>151600</v>
      </c>
      <c r="H9446" s="130" t="str">
        <f t="shared" si="294"/>
        <v>SK-060022</v>
      </c>
      <c r="I9446" s="130" t="str">
        <f t="shared" si="295"/>
        <v>VG</v>
      </c>
    </row>
    <row r="9447" spans="1:9" x14ac:dyDescent="0.15">
      <c r="A9447" s="130">
        <v>9445</v>
      </c>
      <c r="B9447" s="130" t="s">
        <v>11164</v>
      </c>
      <c r="C9447" s="130" t="s">
        <v>21209</v>
      </c>
      <c r="D9447" s="130">
        <v>9.1999999999999993</v>
      </c>
      <c r="E9447" s="130" t="s">
        <v>12905</v>
      </c>
      <c r="F9447" s="130">
        <v>1441854.2</v>
      </c>
      <c r="G9447" s="130">
        <v>1588476.62</v>
      </c>
      <c r="H9447" s="130" t="str">
        <f t="shared" si="294"/>
        <v>SK-060023</v>
      </c>
      <c r="I9447" s="130" t="str">
        <f t="shared" si="295"/>
        <v>VG</v>
      </c>
    </row>
    <row r="9448" spans="1:9" x14ac:dyDescent="0.15">
      <c r="A9448" s="130">
        <v>9446</v>
      </c>
      <c r="B9448" s="130" t="s">
        <v>11165</v>
      </c>
      <c r="C9448" s="130" t="s">
        <v>21210</v>
      </c>
      <c r="D9448" s="130">
        <v>1</v>
      </c>
      <c r="E9448" s="130" t="s">
        <v>12370</v>
      </c>
      <c r="F9448" s="130">
        <v>1275093.8899999999</v>
      </c>
      <c r="G9448" s="130">
        <v>1048720.22</v>
      </c>
      <c r="H9448" s="130" t="str">
        <f t="shared" si="294"/>
        <v>SK-060024</v>
      </c>
      <c r="I9448" s="130" t="str">
        <f t="shared" si="295"/>
        <v>VG</v>
      </c>
    </row>
    <row r="9449" spans="1:9" x14ac:dyDescent="0.15">
      <c r="A9449" s="130">
        <v>9447</v>
      </c>
      <c r="B9449" s="130" t="s">
        <v>11166</v>
      </c>
      <c r="C9449" s="130" t="s">
        <v>21211</v>
      </c>
      <c r="D9449" s="130">
        <v>100</v>
      </c>
      <c r="E9449" s="130" t="s">
        <v>12361</v>
      </c>
      <c r="F9449" s="130">
        <v>109662.28</v>
      </c>
      <c r="G9449" s="130">
        <v>47233.16</v>
      </c>
      <c r="H9449" s="130" t="str">
        <f t="shared" si="294"/>
        <v>SK-060025</v>
      </c>
      <c r="I9449" s="130" t="str">
        <f t="shared" si="295"/>
        <v>VG</v>
      </c>
    </row>
    <row r="9450" spans="1:9" x14ac:dyDescent="0.15">
      <c r="A9450" s="130">
        <v>9448</v>
      </c>
      <c r="B9450" s="130" t="s">
        <v>11167</v>
      </c>
      <c r="C9450" s="130" t="s">
        <v>21212</v>
      </c>
      <c r="D9450" s="130">
        <v>1</v>
      </c>
      <c r="E9450" s="130" t="s">
        <v>12403</v>
      </c>
      <c r="F9450" s="130">
        <v>450400</v>
      </c>
      <c r="G9450" s="130">
        <v>233284</v>
      </c>
      <c r="H9450" s="130" t="str">
        <f t="shared" si="294"/>
        <v>SK-060026</v>
      </c>
      <c r="I9450" s="130" t="str">
        <f t="shared" si="295"/>
        <v/>
      </c>
    </row>
    <row r="9451" spans="1:9" x14ac:dyDescent="0.15">
      <c r="A9451" s="130">
        <v>9449</v>
      </c>
      <c r="B9451" s="130" t="s">
        <v>11168</v>
      </c>
      <c r="C9451" s="130" t="s">
        <v>21213</v>
      </c>
      <c r="D9451" s="130">
        <v>1</v>
      </c>
      <c r="E9451" s="130" t="s">
        <v>21214</v>
      </c>
      <c r="F9451" s="130">
        <v>1071921</v>
      </c>
      <c r="G9451" s="130">
        <v>233296.05</v>
      </c>
      <c r="H9451" s="130" t="str">
        <f t="shared" si="294"/>
        <v>SK-060027</v>
      </c>
      <c r="I9451" s="130" t="str">
        <f t="shared" si="295"/>
        <v>VG</v>
      </c>
    </row>
    <row r="9452" spans="1:9" x14ac:dyDescent="0.15">
      <c r="A9452" s="130">
        <v>9450</v>
      </c>
      <c r="B9452" s="130" t="s">
        <v>11169</v>
      </c>
      <c r="C9452" s="130" t="s">
        <v>21215</v>
      </c>
      <c r="D9452" s="130">
        <v>1</v>
      </c>
      <c r="E9452" s="130" t="s">
        <v>12403</v>
      </c>
      <c r="F9452" s="130">
        <v>1327370</v>
      </c>
      <c r="G9452" s="130">
        <v>345873</v>
      </c>
      <c r="H9452" s="130" t="str">
        <f t="shared" si="294"/>
        <v>SK-060028</v>
      </c>
      <c r="I9452" s="130" t="str">
        <f t="shared" si="295"/>
        <v>VG</v>
      </c>
    </row>
    <row r="9453" spans="1:9" x14ac:dyDescent="0.15">
      <c r="A9453" s="130">
        <v>9451</v>
      </c>
      <c r="B9453" s="130" t="s">
        <v>11170</v>
      </c>
      <c r="C9453" s="130" t="s">
        <v>21216</v>
      </c>
      <c r="D9453" s="130">
        <v>1</v>
      </c>
      <c r="E9453" s="130" t="s">
        <v>12403</v>
      </c>
      <c r="F9453" s="130">
        <v>213325</v>
      </c>
      <c r="G9453" s="130">
        <v>39711</v>
      </c>
      <c r="H9453" s="130" t="str">
        <f t="shared" si="294"/>
        <v>SK-060029</v>
      </c>
      <c r="I9453" s="130" t="str">
        <f t="shared" si="295"/>
        <v/>
      </c>
    </row>
    <row r="9454" spans="1:9" x14ac:dyDescent="0.15">
      <c r="A9454" s="130">
        <v>9452</v>
      </c>
      <c r="B9454" s="130" t="s">
        <v>11171</v>
      </c>
      <c r="C9454" s="130" t="s">
        <v>21216</v>
      </c>
      <c r="D9454" s="130">
        <v>1</v>
      </c>
      <c r="E9454" s="130" t="s">
        <v>12403</v>
      </c>
      <c r="F9454" s="130">
        <v>60000</v>
      </c>
      <c r="G9454" s="130">
        <v>55267</v>
      </c>
      <c r="H9454" s="130" t="str">
        <f t="shared" si="294"/>
        <v>SK-060030</v>
      </c>
      <c r="I9454" s="130" t="str">
        <f t="shared" si="295"/>
        <v/>
      </c>
    </row>
    <row r="9455" spans="1:9" x14ac:dyDescent="0.15">
      <c r="A9455" s="130">
        <v>9453</v>
      </c>
      <c r="B9455" s="130" t="s">
        <v>11172</v>
      </c>
      <c r="C9455" s="130" t="s">
        <v>21217</v>
      </c>
      <c r="D9455" s="130">
        <v>1</v>
      </c>
      <c r="E9455" s="130" t="s">
        <v>12403</v>
      </c>
      <c r="F9455" s="130">
        <v>105350</v>
      </c>
      <c r="G9455" s="130">
        <v>54151</v>
      </c>
      <c r="H9455" s="130" t="str">
        <f t="shared" si="294"/>
        <v>SK-060031</v>
      </c>
      <c r="I9455" s="130" t="str">
        <f t="shared" si="295"/>
        <v/>
      </c>
    </row>
    <row r="9456" spans="1:9" x14ac:dyDescent="0.15">
      <c r="A9456" s="130">
        <v>9454</v>
      </c>
      <c r="B9456" s="130" t="s">
        <v>11173</v>
      </c>
      <c r="C9456" s="130" t="s">
        <v>21217</v>
      </c>
      <c r="D9456" s="130">
        <v>1</v>
      </c>
      <c r="E9456" s="130" t="s">
        <v>12403</v>
      </c>
      <c r="F9456" s="130">
        <v>79950</v>
      </c>
      <c r="G9456" s="130">
        <v>56686</v>
      </c>
      <c r="H9456" s="130" t="str">
        <f t="shared" si="294"/>
        <v>SK-060032</v>
      </c>
      <c r="I9456" s="130" t="str">
        <f t="shared" si="295"/>
        <v/>
      </c>
    </row>
    <row r="9457" spans="1:9" x14ac:dyDescent="0.15">
      <c r="A9457" s="130">
        <v>9455</v>
      </c>
      <c r="B9457" s="130" t="s">
        <v>11174</v>
      </c>
      <c r="C9457" s="130" t="s">
        <v>21218</v>
      </c>
      <c r="D9457" s="130">
        <v>1</v>
      </c>
      <c r="E9457" s="130" t="s">
        <v>12403</v>
      </c>
      <c r="F9457" s="130">
        <v>619200</v>
      </c>
      <c r="G9457" s="130">
        <v>189572</v>
      </c>
      <c r="H9457" s="130" t="str">
        <f t="shared" si="294"/>
        <v>SK-060033</v>
      </c>
      <c r="I9457" s="130" t="str">
        <f t="shared" si="295"/>
        <v/>
      </c>
    </row>
    <row r="9458" spans="1:9" x14ac:dyDescent="0.15">
      <c r="A9458" s="130">
        <v>9456</v>
      </c>
      <c r="B9458" s="130" t="s">
        <v>11175</v>
      </c>
      <c r="C9458" s="130" t="s">
        <v>21217</v>
      </c>
      <c r="D9458" s="130">
        <v>1</v>
      </c>
      <c r="E9458" s="130" t="s">
        <v>12403</v>
      </c>
      <c r="F9458" s="130">
        <v>387470</v>
      </c>
      <c r="G9458" s="130">
        <v>65200</v>
      </c>
      <c r="H9458" s="130" t="str">
        <f t="shared" si="294"/>
        <v>SK-060034</v>
      </c>
      <c r="I9458" s="130" t="str">
        <f t="shared" si="295"/>
        <v>VG</v>
      </c>
    </row>
    <row r="9459" spans="1:9" x14ac:dyDescent="0.15">
      <c r="A9459" s="130">
        <v>9457</v>
      </c>
      <c r="B9459" s="130" t="s">
        <v>11176</v>
      </c>
      <c r="C9459" s="130" t="s">
        <v>21219</v>
      </c>
      <c r="D9459" s="130">
        <v>3500</v>
      </c>
      <c r="E9459" s="130" t="s">
        <v>12368</v>
      </c>
      <c r="F9459" s="130">
        <v>1145000</v>
      </c>
      <c r="G9459" s="130">
        <v>595000</v>
      </c>
      <c r="H9459" s="130" t="str">
        <f t="shared" si="294"/>
        <v>SK-070001</v>
      </c>
      <c r="I9459" s="130" t="str">
        <f t="shared" si="295"/>
        <v>AG</v>
      </c>
    </row>
    <row r="9460" spans="1:9" x14ac:dyDescent="0.15">
      <c r="A9460" s="130">
        <v>9458</v>
      </c>
      <c r="B9460" s="130" t="s">
        <v>11177</v>
      </c>
      <c r="C9460" s="130" t="s">
        <v>21220</v>
      </c>
      <c r="D9460" s="130">
        <v>1</v>
      </c>
      <c r="E9460" s="130" t="s">
        <v>12446</v>
      </c>
      <c r="F9460" s="130">
        <v>20307600</v>
      </c>
      <c r="G9460" s="130">
        <v>3734370</v>
      </c>
      <c r="H9460" s="130" t="str">
        <f t="shared" si="294"/>
        <v>SK-070002</v>
      </c>
      <c r="I9460" s="130" t="str">
        <f t="shared" si="295"/>
        <v>AG</v>
      </c>
    </row>
    <row r="9461" spans="1:9" x14ac:dyDescent="0.15">
      <c r="A9461" s="130">
        <v>9459</v>
      </c>
      <c r="B9461" s="130" t="s">
        <v>11178</v>
      </c>
      <c r="C9461" s="130" t="s">
        <v>21221</v>
      </c>
      <c r="D9461" s="130">
        <v>5.5</v>
      </c>
      <c r="E9461" s="130" t="s">
        <v>12893</v>
      </c>
      <c r="F9461" s="130">
        <v>139630</v>
      </c>
      <c r="G9461" s="130">
        <v>177050</v>
      </c>
      <c r="H9461" s="130" t="str">
        <f t="shared" si="294"/>
        <v>SK-070003</v>
      </c>
      <c r="I9461" s="130" t="str">
        <f t="shared" si="295"/>
        <v>VG</v>
      </c>
    </row>
    <row r="9462" spans="1:9" x14ac:dyDescent="0.15">
      <c r="A9462" s="130">
        <v>9460</v>
      </c>
      <c r="B9462" s="130" t="s">
        <v>11179</v>
      </c>
      <c r="C9462" s="130" t="s">
        <v>21222</v>
      </c>
      <c r="D9462" s="130">
        <v>10</v>
      </c>
      <c r="E9462" s="130" t="s">
        <v>12446</v>
      </c>
      <c r="F9462" s="130">
        <v>233338.6</v>
      </c>
      <c r="G9462" s="130">
        <v>260510</v>
      </c>
      <c r="H9462" s="130" t="str">
        <f t="shared" si="294"/>
        <v>SK-070004</v>
      </c>
      <c r="I9462" s="130" t="str">
        <f t="shared" si="295"/>
        <v/>
      </c>
    </row>
    <row r="9463" spans="1:9" x14ac:dyDescent="0.15">
      <c r="A9463" s="130">
        <v>9461</v>
      </c>
      <c r="B9463" s="130" t="s">
        <v>11180</v>
      </c>
      <c r="C9463" s="130" t="s">
        <v>21223</v>
      </c>
      <c r="D9463" s="130">
        <v>100</v>
      </c>
      <c r="E9463" s="130" t="s">
        <v>12372</v>
      </c>
      <c r="F9463" s="130">
        <v>747404</v>
      </c>
      <c r="G9463" s="130">
        <v>651439</v>
      </c>
      <c r="H9463" s="130" t="str">
        <f t="shared" si="294"/>
        <v>SK-070005</v>
      </c>
      <c r="I9463" s="130" t="str">
        <f t="shared" si="295"/>
        <v>AG</v>
      </c>
    </row>
    <row r="9464" spans="1:9" x14ac:dyDescent="0.15">
      <c r="A9464" s="130">
        <v>9462</v>
      </c>
      <c r="B9464" s="130" t="s">
        <v>11181</v>
      </c>
      <c r="C9464" s="130" t="s">
        <v>21224</v>
      </c>
      <c r="D9464" s="130">
        <v>1</v>
      </c>
      <c r="E9464" s="130" t="s">
        <v>12462</v>
      </c>
      <c r="F9464" s="130">
        <v>560000</v>
      </c>
      <c r="G9464" s="130">
        <v>696662</v>
      </c>
      <c r="H9464" s="130" t="str">
        <f t="shared" si="294"/>
        <v>SK-070006</v>
      </c>
      <c r="I9464" s="130" t="str">
        <f t="shared" si="295"/>
        <v>AG</v>
      </c>
    </row>
    <row r="9465" spans="1:9" x14ac:dyDescent="0.15">
      <c r="A9465" s="130">
        <v>9463</v>
      </c>
      <c r="B9465" s="130" t="s">
        <v>11182</v>
      </c>
      <c r="C9465" s="130" t="s">
        <v>21225</v>
      </c>
      <c r="D9465" s="130">
        <v>500</v>
      </c>
      <c r="E9465" s="130" t="s">
        <v>12355</v>
      </c>
      <c r="F9465" s="130">
        <v>2500000</v>
      </c>
      <c r="G9465" s="130">
        <v>2692600</v>
      </c>
      <c r="H9465" s="130" t="str">
        <f t="shared" si="294"/>
        <v>SK-070007</v>
      </c>
      <c r="I9465" s="130" t="str">
        <f t="shared" si="295"/>
        <v>AG</v>
      </c>
    </row>
    <row r="9466" spans="1:9" x14ac:dyDescent="0.15">
      <c r="A9466" s="130">
        <v>9464</v>
      </c>
      <c r="B9466" s="130" t="s">
        <v>11183</v>
      </c>
      <c r="C9466" s="130" t="s">
        <v>21226</v>
      </c>
      <c r="D9466" s="130">
        <v>100</v>
      </c>
      <c r="E9466" s="130" t="s">
        <v>12368</v>
      </c>
      <c r="F9466" s="130">
        <v>60300</v>
      </c>
      <c r="G9466" s="130">
        <v>67920</v>
      </c>
      <c r="H9466" s="130" t="str">
        <f t="shared" si="294"/>
        <v>SK-070008</v>
      </c>
      <c r="I9466" s="130" t="str">
        <f t="shared" si="295"/>
        <v>AG</v>
      </c>
    </row>
    <row r="9467" spans="1:9" x14ac:dyDescent="0.15">
      <c r="A9467" s="130">
        <v>9465</v>
      </c>
      <c r="B9467" s="130" t="s">
        <v>11184</v>
      </c>
      <c r="C9467" s="130" t="s">
        <v>21227</v>
      </c>
      <c r="D9467" s="130">
        <v>10</v>
      </c>
      <c r="E9467" s="130" t="s">
        <v>12370</v>
      </c>
      <c r="F9467" s="130">
        <v>396942</v>
      </c>
      <c r="G9467" s="130">
        <v>645300</v>
      </c>
      <c r="H9467" s="130" t="str">
        <f t="shared" si="294"/>
        <v>SK-070009</v>
      </c>
      <c r="I9467" s="130" t="str">
        <f t="shared" si="295"/>
        <v>VG</v>
      </c>
    </row>
    <row r="9468" spans="1:9" x14ac:dyDescent="0.15">
      <c r="A9468" s="130">
        <v>9466</v>
      </c>
      <c r="B9468" s="130" t="s">
        <v>11185</v>
      </c>
      <c r="C9468" s="130" t="s">
        <v>21228</v>
      </c>
      <c r="D9468" s="130">
        <v>1</v>
      </c>
      <c r="E9468" s="130" t="s">
        <v>12446</v>
      </c>
      <c r="F9468" s="130">
        <v>13890</v>
      </c>
      <c r="G9468" s="130">
        <v>165000</v>
      </c>
      <c r="H9468" s="130" t="str">
        <f t="shared" si="294"/>
        <v>SK-070010</v>
      </c>
      <c r="I9468" s="130" t="str">
        <f t="shared" si="295"/>
        <v>VG</v>
      </c>
    </row>
    <row r="9469" spans="1:9" x14ac:dyDescent="0.15">
      <c r="A9469" s="130">
        <v>9467</v>
      </c>
      <c r="B9469" s="130" t="s">
        <v>11186</v>
      </c>
      <c r="C9469" s="130" t="s">
        <v>21229</v>
      </c>
      <c r="D9469" s="130">
        <v>10</v>
      </c>
      <c r="E9469" s="130" t="s">
        <v>12355</v>
      </c>
      <c r="F9469" s="130">
        <v>410958.5</v>
      </c>
      <c r="G9469" s="130">
        <v>436470.56</v>
      </c>
      <c r="H9469" s="130" t="str">
        <f t="shared" si="294"/>
        <v>SK-070011</v>
      </c>
      <c r="I9469" s="130" t="str">
        <f t="shared" si="295"/>
        <v>VG</v>
      </c>
    </row>
    <row r="9470" spans="1:9" x14ac:dyDescent="0.15">
      <c r="A9470" s="130">
        <v>9468</v>
      </c>
      <c r="B9470" s="130" t="s">
        <v>11187</v>
      </c>
      <c r="C9470" s="130" t="s">
        <v>21230</v>
      </c>
      <c r="D9470" s="130">
        <v>1</v>
      </c>
      <c r="E9470" s="130" t="s">
        <v>12403</v>
      </c>
      <c r="F9470" s="130">
        <v>821525</v>
      </c>
      <c r="G9470" s="130">
        <v>330598</v>
      </c>
      <c r="H9470" s="130" t="str">
        <f t="shared" si="294"/>
        <v>SK-070012</v>
      </c>
      <c r="I9470" s="130" t="str">
        <f t="shared" si="295"/>
        <v>AG</v>
      </c>
    </row>
    <row r="9471" spans="1:9" x14ac:dyDescent="0.15">
      <c r="A9471" s="130">
        <v>9469</v>
      </c>
      <c r="B9471" s="130" t="s">
        <v>11188</v>
      </c>
      <c r="C9471" s="130" t="s">
        <v>21231</v>
      </c>
      <c r="D9471" s="130">
        <v>40</v>
      </c>
      <c r="E9471" s="130" t="s">
        <v>12368</v>
      </c>
      <c r="F9471" s="130">
        <v>621000</v>
      </c>
      <c r="G9471" s="130">
        <v>630000</v>
      </c>
      <c r="H9471" s="130" t="str">
        <f t="shared" si="294"/>
        <v>SK-070013</v>
      </c>
      <c r="I9471" s="130" t="str">
        <f t="shared" si="295"/>
        <v>AG</v>
      </c>
    </row>
    <row r="9472" spans="1:9" x14ac:dyDescent="0.15">
      <c r="A9472" s="130">
        <v>9470</v>
      </c>
      <c r="B9472" s="130" t="s">
        <v>11189</v>
      </c>
      <c r="C9472" s="130" t="s">
        <v>21232</v>
      </c>
      <c r="D9472" s="130">
        <v>7200</v>
      </c>
      <c r="E9472" s="130" t="s">
        <v>12361</v>
      </c>
      <c r="F9472" s="130">
        <v>1747200</v>
      </c>
      <c r="G9472" s="130">
        <v>1905250</v>
      </c>
      <c r="H9472" s="130" t="str">
        <f t="shared" si="294"/>
        <v>SK-070014</v>
      </c>
      <c r="I9472" s="130" t="str">
        <f t="shared" si="295"/>
        <v>VG</v>
      </c>
    </row>
    <row r="9473" spans="1:9" x14ac:dyDescent="0.15">
      <c r="A9473" s="130">
        <v>9471</v>
      </c>
      <c r="B9473" s="130" t="s">
        <v>11190</v>
      </c>
      <c r="C9473" s="130" t="s">
        <v>21233</v>
      </c>
      <c r="D9473" s="130">
        <v>700</v>
      </c>
      <c r="E9473" s="130" t="s">
        <v>12368</v>
      </c>
      <c r="F9473" s="130">
        <v>41289714</v>
      </c>
      <c r="G9473" s="130">
        <v>47801008</v>
      </c>
      <c r="H9473" s="130" t="str">
        <f t="shared" si="294"/>
        <v>SK-070015</v>
      </c>
      <c r="I9473" s="130" t="str">
        <f t="shared" si="295"/>
        <v>VG</v>
      </c>
    </row>
    <row r="9474" spans="1:9" x14ac:dyDescent="0.15">
      <c r="A9474" s="130">
        <v>9472</v>
      </c>
      <c r="B9474" s="130" t="s">
        <v>11191</v>
      </c>
      <c r="C9474" s="130" t="s">
        <v>14001</v>
      </c>
      <c r="D9474" s="130">
        <v>10</v>
      </c>
      <c r="E9474" s="130" t="s">
        <v>12372</v>
      </c>
      <c r="F9474" s="130">
        <v>212616.71</v>
      </c>
      <c r="G9474" s="130">
        <v>224354.1</v>
      </c>
      <c r="H9474" s="130" t="str">
        <f t="shared" si="294"/>
        <v>SK-070016</v>
      </c>
      <c r="I9474" s="130" t="str">
        <f t="shared" si="295"/>
        <v>AG</v>
      </c>
    </row>
    <row r="9475" spans="1:9" x14ac:dyDescent="0.15">
      <c r="A9475" s="130">
        <v>9473</v>
      </c>
      <c r="B9475" s="130" t="s">
        <v>11192</v>
      </c>
      <c r="C9475" s="130" t="s">
        <v>21234</v>
      </c>
      <c r="D9475" s="130">
        <v>1000</v>
      </c>
      <c r="E9475" s="130" t="s">
        <v>12368</v>
      </c>
      <c r="F9475" s="130">
        <v>152100</v>
      </c>
      <c r="G9475" s="130">
        <v>335460</v>
      </c>
      <c r="H9475" s="130" t="str">
        <f t="shared" si="294"/>
        <v>SK-070017</v>
      </c>
      <c r="I9475" s="130" t="str">
        <f t="shared" si="295"/>
        <v>VG</v>
      </c>
    </row>
    <row r="9476" spans="1:9" x14ac:dyDescent="0.15">
      <c r="A9476" s="130">
        <v>9474</v>
      </c>
      <c r="B9476" s="130" t="s">
        <v>11193</v>
      </c>
      <c r="C9476" s="130" t="s">
        <v>21149</v>
      </c>
      <c r="D9476" s="130">
        <v>100</v>
      </c>
      <c r="E9476" s="130" t="s">
        <v>12372</v>
      </c>
      <c r="F9476" s="130">
        <v>500000</v>
      </c>
      <c r="G9476" s="130">
        <v>452000</v>
      </c>
      <c r="H9476" s="130" t="str">
        <f t="shared" ref="H9476:H9539" si="296">LEFT(B9476,FIND("-",B9476)+6)</f>
        <v>SK-070018</v>
      </c>
      <c r="I9476" s="130" t="str">
        <f t="shared" ref="I9476:I9539" si="297">RIGHT(B9476,LEN(B9476)-FIND("-",B9476)-7)</f>
        <v>AG</v>
      </c>
    </row>
    <row r="9477" spans="1:9" x14ac:dyDescent="0.15">
      <c r="A9477" s="130">
        <v>9475</v>
      </c>
      <c r="B9477" s="130" t="s">
        <v>11194</v>
      </c>
      <c r="C9477" s="130" t="s">
        <v>21234</v>
      </c>
      <c r="D9477" s="130">
        <v>10000</v>
      </c>
      <c r="E9477" s="130" t="s">
        <v>12368</v>
      </c>
      <c r="F9477" s="130">
        <v>200008</v>
      </c>
      <c r="G9477" s="130">
        <v>359523</v>
      </c>
      <c r="H9477" s="130" t="str">
        <f t="shared" si="296"/>
        <v>SK-070019</v>
      </c>
      <c r="I9477" s="130" t="str">
        <f t="shared" si="297"/>
        <v>VG</v>
      </c>
    </row>
    <row r="9478" spans="1:9" x14ac:dyDescent="0.15">
      <c r="A9478" s="130">
        <v>9476</v>
      </c>
      <c r="B9478" s="130" t="s">
        <v>11195</v>
      </c>
      <c r="C9478" s="130" t="s">
        <v>21235</v>
      </c>
      <c r="D9478" s="130">
        <v>2</v>
      </c>
      <c r="E9478" s="130" t="s">
        <v>12743</v>
      </c>
      <c r="F9478" s="130">
        <v>827900</v>
      </c>
      <c r="G9478" s="130">
        <v>1622080.4</v>
      </c>
      <c r="H9478" s="130" t="str">
        <f t="shared" si="296"/>
        <v>SK-070020</v>
      </c>
      <c r="I9478" s="130" t="str">
        <f t="shared" si="297"/>
        <v>VG</v>
      </c>
    </row>
    <row r="9479" spans="1:9" x14ac:dyDescent="0.15">
      <c r="A9479" s="130">
        <v>9477</v>
      </c>
      <c r="B9479" s="130" t="s">
        <v>11196</v>
      </c>
      <c r="C9479" s="130" t="s">
        <v>21236</v>
      </c>
      <c r="D9479" s="130">
        <v>100</v>
      </c>
      <c r="E9479" s="130" t="s">
        <v>12355</v>
      </c>
      <c r="F9479" s="130">
        <v>519169</v>
      </c>
      <c r="G9479" s="130">
        <v>563938</v>
      </c>
      <c r="H9479" s="130" t="str">
        <f t="shared" si="296"/>
        <v>SK-070021</v>
      </c>
      <c r="I9479" s="130" t="str">
        <f t="shared" si="297"/>
        <v>VG</v>
      </c>
    </row>
    <row r="9480" spans="1:9" x14ac:dyDescent="0.15">
      <c r="A9480" s="130">
        <v>9478</v>
      </c>
      <c r="B9480" s="130" t="s">
        <v>11197</v>
      </c>
      <c r="C9480" s="130" t="s">
        <v>21237</v>
      </c>
      <c r="D9480" s="130">
        <v>1000</v>
      </c>
      <c r="E9480" s="130" t="s">
        <v>12372</v>
      </c>
      <c r="F9480" s="130">
        <v>302257</v>
      </c>
      <c r="G9480" s="130">
        <v>1011410.3</v>
      </c>
      <c r="H9480" s="130" t="str">
        <f t="shared" si="296"/>
        <v>SK-070022</v>
      </c>
      <c r="I9480" s="130" t="str">
        <f t="shared" si="297"/>
        <v>VG</v>
      </c>
    </row>
    <row r="9481" spans="1:9" x14ac:dyDescent="0.15">
      <c r="A9481" s="130">
        <v>9479</v>
      </c>
      <c r="B9481" s="130" t="s">
        <v>11198</v>
      </c>
      <c r="C9481" s="130" t="s">
        <v>21237</v>
      </c>
      <c r="D9481" s="130">
        <v>3500</v>
      </c>
      <c r="E9481" s="130" t="s">
        <v>12372</v>
      </c>
      <c r="F9481" s="130">
        <v>880000</v>
      </c>
      <c r="G9481" s="130">
        <v>1209386.3</v>
      </c>
      <c r="H9481" s="130" t="str">
        <f t="shared" si="296"/>
        <v>SK-070023</v>
      </c>
      <c r="I9481" s="130" t="str">
        <f t="shared" si="297"/>
        <v>VG</v>
      </c>
    </row>
    <row r="9482" spans="1:9" x14ac:dyDescent="0.15">
      <c r="A9482" s="130">
        <v>9480</v>
      </c>
      <c r="B9482" s="130" t="s">
        <v>11199</v>
      </c>
      <c r="C9482" s="130" t="s">
        <v>2886</v>
      </c>
      <c r="D9482" s="130">
        <v>101</v>
      </c>
      <c r="E9482" s="130" t="s">
        <v>12355</v>
      </c>
      <c r="F9482" s="130">
        <v>680784</v>
      </c>
      <c r="G9482" s="130">
        <v>656032</v>
      </c>
      <c r="H9482" s="130" t="str">
        <f t="shared" si="296"/>
        <v>SK-070024</v>
      </c>
      <c r="I9482" s="130" t="str">
        <f t="shared" si="297"/>
        <v>AG</v>
      </c>
    </row>
    <row r="9483" spans="1:9" x14ac:dyDescent="0.15">
      <c r="A9483" s="130">
        <v>9481</v>
      </c>
      <c r="B9483" s="130" t="s">
        <v>11200</v>
      </c>
      <c r="C9483" s="130" t="s">
        <v>21238</v>
      </c>
      <c r="D9483" s="130">
        <v>250</v>
      </c>
      <c r="E9483" s="130" t="s">
        <v>12370</v>
      </c>
      <c r="F9483" s="130">
        <v>40900000</v>
      </c>
      <c r="G9483" s="130">
        <v>63152500</v>
      </c>
      <c r="H9483" s="130" t="str">
        <f t="shared" si="296"/>
        <v>SK-070025</v>
      </c>
      <c r="I9483" s="130" t="str">
        <f t="shared" si="297"/>
        <v>AG</v>
      </c>
    </row>
    <row r="9484" spans="1:9" x14ac:dyDescent="0.15">
      <c r="A9484" s="130">
        <v>9482</v>
      </c>
      <c r="B9484" s="130" t="s">
        <v>11201</v>
      </c>
      <c r="C9484" s="130" t="s">
        <v>21239</v>
      </c>
      <c r="D9484" s="130">
        <v>50</v>
      </c>
      <c r="E9484" s="130" t="s">
        <v>12372</v>
      </c>
      <c r="F9484" s="130">
        <v>700000</v>
      </c>
      <c r="G9484" s="130">
        <v>750000</v>
      </c>
      <c r="H9484" s="130" t="str">
        <f t="shared" si="296"/>
        <v>SK-070026</v>
      </c>
      <c r="I9484" s="130" t="str">
        <f t="shared" si="297"/>
        <v>AG</v>
      </c>
    </row>
    <row r="9485" spans="1:9" x14ac:dyDescent="0.15">
      <c r="A9485" s="130">
        <v>9483</v>
      </c>
      <c r="B9485" s="130" t="s">
        <v>11202</v>
      </c>
      <c r="C9485" s="130" t="s">
        <v>2331</v>
      </c>
      <c r="D9485" s="130">
        <v>100</v>
      </c>
      <c r="E9485" s="130" t="s">
        <v>12361</v>
      </c>
      <c r="F9485" s="130">
        <v>1713760</v>
      </c>
      <c r="G9485" s="130">
        <v>1684800</v>
      </c>
      <c r="H9485" s="130" t="str">
        <f t="shared" si="296"/>
        <v>SK-080001</v>
      </c>
      <c r="I9485" s="130" t="str">
        <f t="shared" si="297"/>
        <v>VG</v>
      </c>
    </row>
    <row r="9486" spans="1:9" x14ac:dyDescent="0.15">
      <c r="A9486" s="130">
        <v>9484</v>
      </c>
      <c r="B9486" s="130" t="s">
        <v>11203</v>
      </c>
      <c r="C9486" s="130" t="s">
        <v>2270</v>
      </c>
      <c r="D9486" s="130">
        <v>74</v>
      </c>
      <c r="E9486" s="130" t="s">
        <v>12355</v>
      </c>
      <c r="F9486" s="130">
        <v>12113983.199999999</v>
      </c>
      <c r="G9486" s="130">
        <v>9948100</v>
      </c>
      <c r="H9486" s="130" t="str">
        <f t="shared" si="296"/>
        <v>SK-080002</v>
      </c>
      <c r="I9486" s="130" t="str">
        <f t="shared" si="297"/>
        <v>AG</v>
      </c>
    </row>
    <row r="9487" spans="1:9" x14ac:dyDescent="0.15">
      <c r="A9487" s="130">
        <v>9485</v>
      </c>
      <c r="B9487" s="130" t="s">
        <v>11204</v>
      </c>
      <c r="C9487" s="130" t="s">
        <v>2331</v>
      </c>
      <c r="D9487" s="130">
        <v>100</v>
      </c>
      <c r="E9487" s="130" t="s">
        <v>12361</v>
      </c>
      <c r="F9487" s="130">
        <v>1825220</v>
      </c>
      <c r="G9487" s="130">
        <v>1684800</v>
      </c>
      <c r="H9487" s="130" t="str">
        <f t="shared" si="296"/>
        <v>SK-080003</v>
      </c>
      <c r="I9487" s="130" t="str">
        <f t="shared" si="297"/>
        <v>VG</v>
      </c>
    </row>
    <row r="9488" spans="1:9" x14ac:dyDescent="0.15">
      <c r="A9488" s="130">
        <v>9486</v>
      </c>
      <c r="B9488" s="130" t="s">
        <v>11205</v>
      </c>
      <c r="C9488" s="130" t="s">
        <v>2332</v>
      </c>
      <c r="D9488" s="130">
        <v>10</v>
      </c>
      <c r="E9488" s="130" t="s">
        <v>12370</v>
      </c>
      <c r="F9488" s="130">
        <v>267550</v>
      </c>
      <c r="G9488" s="130">
        <v>221550</v>
      </c>
      <c r="H9488" s="130" t="str">
        <f t="shared" si="296"/>
        <v>SK-080004</v>
      </c>
      <c r="I9488" s="130" t="str">
        <f t="shared" si="297"/>
        <v>VG</v>
      </c>
    </row>
    <row r="9489" spans="1:9" x14ac:dyDescent="0.15">
      <c r="A9489" s="130">
        <v>9487</v>
      </c>
      <c r="B9489" s="130" t="s">
        <v>11206</v>
      </c>
      <c r="C9489" s="130" t="s">
        <v>2333</v>
      </c>
      <c r="D9489" s="130">
        <v>100</v>
      </c>
      <c r="E9489" s="130" t="s">
        <v>12372</v>
      </c>
      <c r="F9489" s="130">
        <v>128540</v>
      </c>
      <c r="G9489" s="130">
        <v>34316</v>
      </c>
      <c r="H9489" s="130" t="str">
        <f t="shared" si="296"/>
        <v>SK-080005</v>
      </c>
      <c r="I9489" s="130" t="str">
        <f t="shared" si="297"/>
        <v>VG</v>
      </c>
    </row>
    <row r="9490" spans="1:9" x14ac:dyDescent="0.15">
      <c r="A9490" s="130">
        <v>9488</v>
      </c>
      <c r="B9490" s="130" t="s">
        <v>11207</v>
      </c>
      <c r="C9490" s="130" t="s">
        <v>13424</v>
      </c>
      <c r="D9490" s="130">
        <v>100</v>
      </c>
      <c r="E9490" s="130" t="s">
        <v>12355</v>
      </c>
      <c r="F9490" s="130">
        <v>1674650</v>
      </c>
      <c r="G9490" s="130">
        <v>1468018</v>
      </c>
      <c r="H9490" s="130" t="str">
        <f t="shared" si="296"/>
        <v>SK-080006</v>
      </c>
      <c r="I9490" s="130" t="str">
        <f t="shared" si="297"/>
        <v>AG</v>
      </c>
    </row>
    <row r="9491" spans="1:9" x14ac:dyDescent="0.15">
      <c r="A9491" s="130">
        <v>9489</v>
      </c>
      <c r="B9491" s="130" t="s">
        <v>11208</v>
      </c>
      <c r="C9491" s="130" t="s">
        <v>21240</v>
      </c>
      <c r="D9491" s="130">
        <v>100</v>
      </c>
      <c r="E9491" s="130" t="s">
        <v>21241</v>
      </c>
      <c r="F9491" s="130">
        <v>442607</v>
      </c>
      <c r="G9491" s="130">
        <v>584780</v>
      </c>
      <c r="H9491" s="130" t="str">
        <f t="shared" si="296"/>
        <v>SK-080007</v>
      </c>
      <c r="I9491" s="130" t="str">
        <f t="shared" si="297"/>
        <v>AG</v>
      </c>
    </row>
    <row r="9492" spans="1:9" x14ac:dyDescent="0.15">
      <c r="A9492" s="130">
        <v>9490</v>
      </c>
      <c r="B9492" s="130" t="s">
        <v>11209</v>
      </c>
      <c r="C9492" s="130" t="s">
        <v>2898</v>
      </c>
      <c r="D9492" s="130">
        <v>100</v>
      </c>
      <c r="E9492" s="130" t="s">
        <v>12368</v>
      </c>
      <c r="F9492" s="130">
        <v>410000</v>
      </c>
      <c r="G9492" s="130">
        <v>420000</v>
      </c>
      <c r="H9492" s="130" t="str">
        <f t="shared" si="296"/>
        <v>SK-080008</v>
      </c>
      <c r="I9492" s="130" t="str">
        <f t="shared" si="297"/>
        <v>AG</v>
      </c>
    </row>
    <row r="9493" spans="1:9" x14ac:dyDescent="0.15">
      <c r="A9493" s="130">
        <v>9491</v>
      </c>
      <c r="B9493" s="130" t="s">
        <v>11210</v>
      </c>
      <c r="C9493" s="130" t="s">
        <v>2334</v>
      </c>
      <c r="D9493" s="130">
        <v>1125</v>
      </c>
      <c r="E9493" s="130" t="s">
        <v>12372</v>
      </c>
      <c r="F9493" s="130">
        <v>510000</v>
      </c>
      <c r="G9493" s="130">
        <v>3983475</v>
      </c>
      <c r="H9493" s="130" t="str">
        <f t="shared" si="296"/>
        <v>SK-080009</v>
      </c>
      <c r="I9493" s="130" t="str">
        <f t="shared" si="297"/>
        <v>VG</v>
      </c>
    </row>
    <row r="9494" spans="1:9" x14ac:dyDescent="0.15">
      <c r="A9494" s="130">
        <v>9492</v>
      </c>
      <c r="B9494" s="130" t="s">
        <v>11211</v>
      </c>
      <c r="C9494" s="130" t="s">
        <v>21242</v>
      </c>
      <c r="D9494" s="130">
        <v>100</v>
      </c>
      <c r="E9494" s="130" t="s">
        <v>12361</v>
      </c>
      <c r="F9494" s="130">
        <v>299510</v>
      </c>
      <c r="G9494" s="130">
        <v>717800</v>
      </c>
      <c r="H9494" s="130" t="str">
        <f t="shared" si="296"/>
        <v>SK-080010</v>
      </c>
      <c r="I9494" s="130" t="str">
        <f t="shared" si="297"/>
        <v>AG</v>
      </c>
    </row>
    <row r="9495" spans="1:9" x14ac:dyDescent="0.15">
      <c r="A9495" s="130">
        <v>9493</v>
      </c>
      <c r="B9495" s="130" t="s">
        <v>11212</v>
      </c>
      <c r="C9495" s="130" t="s">
        <v>21243</v>
      </c>
      <c r="D9495" s="130">
        <v>100</v>
      </c>
      <c r="E9495" s="130" t="s">
        <v>12368</v>
      </c>
      <c r="F9495" s="130">
        <v>65434.94</v>
      </c>
      <c r="G9495" s="130">
        <v>70514.94</v>
      </c>
      <c r="H9495" s="130" t="str">
        <f t="shared" si="296"/>
        <v>SK-080011</v>
      </c>
      <c r="I9495" s="130" t="str">
        <f t="shared" si="297"/>
        <v>AG</v>
      </c>
    </row>
    <row r="9496" spans="1:9" x14ac:dyDescent="0.15">
      <c r="A9496" s="130">
        <v>9494</v>
      </c>
      <c r="B9496" s="130" t="s">
        <v>11213</v>
      </c>
      <c r="C9496" s="130" t="s">
        <v>2335</v>
      </c>
      <c r="D9496" s="130">
        <v>200</v>
      </c>
      <c r="E9496" s="130" t="s">
        <v>12434</v>
      </c>
      <c r="F9496" s="130">
        <v>10509599</v>
      </c>
      <c r="G9496" s="130">
        <v>28942717</v>
      </c>
      <c r="H9496" s="130" t="str">
        <f t="shared" si="296"/>
        <v>SK-080012</v>
      </c>
      <c r="I9496" s="130" t="str">
        <f t="shared" si="297"/>
        <v>VG</v>
      </c>
    </row>
    <row r="9497" spans="1:9" x14ac:dyDescent="0.15">
      <c r="A9497" s="130">
        <v>9495</v>
      </c>
      <c r="B9497" s="130" t="s">
        <v>11214</v>
      </c>
      <c r="C9497" s="130" t="s">
        <v>21244</v>
      </c>
      <c r="D9497" s="130">
        <v>100</v>
      </c>
      <c r="E9497" s="130" t="s">
        <v>12355</v>
      </c>
      <c r="F9497" s="130">
        <v>28333375.199999999</v>
      </c>
      <c r="G9497" s="130">
        <v>28258180</v>
      </c>
      <c r="H9497" s="130" t="str">
        <f t="shared" si="296"/>
        <v>SK-080013</v>
      </c>
      <c r="I9497" s="130" t="str">
        <f t="shared" si="297"/>
        <v>AG</v>
      </c>
    </row>
    <row r="9498" spans="1:9" x14ac:dyDescent="0.15">
      <c r="A9498" s="130">
        <v>9496</v>
      </c>
      <c r="B9498" s="130" t="s">
        <v>11215</v>
      </c>
      <c r="C9498" s="130" t="s">
        <v>21245</v>
      </c>
      <c r="D9498" s="130">
        <v>100</v>
      </c>
      <c r="E9498" s="130" t="s">
        <v>12372</v>
      </c>
      <c r="F9498" s="130">
        <v>387835</v>
      </c>
      <c r="G9498" s="130">
        <v>425200</v>
      </c>
      <c r="H9498" s="130" t="str">
        <f t="shared" si="296"/>
        <v>SK-080014</v>
      </c>
      <c r="I9498" s="130" t="str">
        <f t="shared" si="297"/>
        <v>AG</v>
      </c>
    </row>
    <row r="9499" spans="1:9" x14ac:dyDescent="0.15">
      <c r="A9499" s="130">
        <v>9497</v>
      </c>
      <c r="B9499" s="130" t="s">
        <v>11216</v>
      </c>
      <c r="C9499" s="130" t="s">
        <v>202</v>
      </c>
      <c r="D9499" s="130">
        <v>10</v>
      </c>
      <c r="E9499" s="130" t="s">
        <v>12372</v>
      </c>
      <c r="F9499" s="130">
        <v>241482</v>
      </c>
      <c r="G9499" s="130">
        <v>504010</v>
      </c>
      <c r="H9499" s="130" t="str">
        <f t="shared" si="296"/>
        <v>SK-080015</v>
      </c>
      <c r="I9499" s="130" t="str">
        <f t="shared" si="297"/>
        <v>VG</v>
      </c>
    </row>
    <row r="9500" spans="1:9" x14ac:dyDescent="0.15">
      <c r="A9500" s="130">
        <v>9498</v>
      </c>
      <c r="B9500" s="130" t="s">
        <v>11217</v>
      </c>
      <c r="C9500" s="130" t="s">
        <v>2336</v>
      </c>
      <c r="D9500" s="130">
        <v>1000</v>
      </c>
      <c r="E9500" s="130" t="s">
        <v>12372</v>
      </c>
      <c r="F9500" s="130">
        <v>37138.86</v>
      </c>
      <c r="G9500" s="130">
        <v>46793.2</v>
      </c>
      <c r="H9500" s="130" t="str">
        <f t="shared" si="296"/>
        <v>SK-080016</v>
      </c>
      <c r="I9500" s="130" t="str">
        <f t="shared" si="297"/>
        <v>VG</v>
      </c>
    </row>
    <row r="9501" spans="1:9" x14ac:dyDescent="0.15">
      <c r="A9501" s="130">
        <v>9499</v>
      </c>
      <c r="B9501" s="130" t="s">
        <v>11218</v>
      </c>
      <c r="C9501" s="130" t="s">
        <v>21246</v>
      </c>
      <c r="D9501" s="130">
        <v>1000</v>
      </c>
      <c r="E9501" s="130" t="s">
        <v>12372</v>
      </c>
      <c r="F9501" s="130">
        <v>265000</v>
      </c>
      <c r="G9501" s="130">
        <v>248800</v>
      </c>
      <c r="H9501" s="130" t="str">
        <f t="shared" si="296"/>
        <v>SK-080017</v>
      </c>
      <c r="I9501" s="130" t="str">
        <f t="shared" si="297"/>
        <v>AG</v>
      </c>
    </row>
    <row r="9502" spans="1:9" x14ac:dyDescent="0.15">
      <c r="A9502" s="130">
        <v>9500</v>
      </c>
      <c r="B9502" s="130" t="s">
        <v>11219</v>
      </c>
      <c r="C9502" s="130" t="s">
        <v>21247</v>
      </c>
      <c r="D9502" s="130">
        <v>10</v>
      </c>
      <c r="E9502" s="130" t="s">
        <v>12368</v>
      </c>
      <c r="F9502" s="130">
        <v>576950</v>
      </c>
      <c r="G9502" s="130">
        <v>1004520</v>
      </c>
      <c r="H9502" s="130" t="str">
        <f t="shared" si="296"/>
        <v>SK-080018</v>
      </c>
      <c r="I9502" s="130" t="str">
        <f t="shared" si="297"/>
        <v>VG</v>
      </c>
    </row>
    <row r="9503" spans="1:9" x14ac:dyDescent="0.15">
      <c r="A9503" s="130">
        <v>9501</v>
      </c>
      <c r="B9503" s="130" t="s">
        <v>11220</v>
      </c>
      <c r="C9503" s="130" t="s">
        <v>21248</v>
      </c>
      <c r="D9503" s="130">
        <v>21</v>
      </c>
      <c r="E9503" s="130" t="s">
        <v>12355</v>
      </c>
      <c r="F9503" s="130">
        <v>28590191.93</v>
      </c>
      <c r="G9503" s="130">
        <v>49330799.149999999</v>
      </c>
      <c r="H9503" s="130" t="str">
        <f t="shared" si="296"/>
        <v>SK-090001</v>
      </c>
      <c r="I9503" s="130" t="str">
        <f t="shared" si="297"/>
        <v>AG</v>
      </c>
    </row>
    <row r="9504" spans="1:9" x14ac:dyDescent="0.15">
      <c r="A9504" s="130">
        <v>9502</v>
      </c>
      <c r="B9504" s="130" t="s">
        <v>11221</v>
      </c>
      <c r="C9504" s="130" t="s">
        <v>21249</v>
      </c>
      <c r="D9504" s="130">
        <v>10</v>
      </c>
      <c r="E9504" s="130" t="s">
        <v>12355</v>
      </c>
      <c r="F9504" s="130">
        <v>218533</v>
      </c>
      <c r="G9504" s="130">
        <v>224493.6</v>
      </c>
      <c r="H9504" s="130" t="str">
        <f t="shared" si="296"/>
        <v>SK-090002</v>
      </c>
      <c r="I9504" s="130" t="str">
        <f t="shared" si="297"/>
        <v>VG</v>
      </c>
    </row>
    <row r="9505" spans="1:9" x14ac:dyDescent="0.15">
      <c r="A9505" s="130">
        <v>9503</v>
      </c>
      <c r="B9505" s="130" t="s">
        <v>11222</v>
      </c>
      <c r="C9505" s="130" t="s">
        <v>13672</v>
      </c>
      <c r="D9505" s="130">
        <v>3</v>
      </c>
      <c r="E9505" s="130" t="s">
        <v>13661</v>
      </c>
      <c r="F9505" s="130">
        <v>1184000</v>
      </c>
      <c r="G9505" s="130">
        <v>1809300</v>
      </c>
      <c r="H9505" s="130" t="str">
        <f t="shared" si="296"/>
        <v>SK-090003</v>
      </c>
      <c r="I9505" s="130" t="str">
        <f t="shared" si="297"/>
        <v>AG</v>
      </c>
    </row>
    <row r="9506" spans="1:9" x14ac:dyDescent="0.15">
      <c r="A9506" s="130">
        <v>9504</v>
      </c>
      <c r="B9506" s="130" t="s">
        <v>11223</v>
      </c>
      <c r="C9506" s="130" t="s">
        <v>21250</v>
      </c>
      <c r="D9506" s="130">
        <v>10</v>
      </c>
      <c r="E9506" s="130" t="s">
        <v>12372</v>
      </c>
      <c r="F9506" s="130">
        <v>698400</v>
      </c>
      <c r="G9506" s="130">
        <v>1004650</v>
      </c>
      <c r="H9506" s="130" t="str">
        <f t="shared" si="296"/>
        <v>SK-090004</v>
      </c>
      <c r="I9506" s="130" t="str">
        <f t="shared" si="297"/>
        <v>V</v>
      </c>
    </row>
    <row r="9507" spans="1:9" x14ac:dyDescent="0.15">
      <c r="A9507" s="130">
        <v>9505</v>
      </c>
      <c r="B9507" s="130" t="s">
        <v>11224</v>
      </c>
      <c r="C9507" s="130" t="s">
        <v>203</v>
      </c>
      <c r="D9507" s="130">
        <v>1</v>
      </c>
      <c r="E9507" s="130" t="s">
        <v>12446</v>
      </c>
      <c r="F9507" s="130">
        <v>48500</v>
      </c>
      <c r="G9507" s="130">
        <v>173000</v>
      </c>
      <c r="H9507" s="130" t="str">
        <f t="shared" si="296"/>
        <v>SK-090005</v>
      </c>
      <c r="I9507" s="130" t="str">
        <f t="shared" si="297"/>
        <v>VG</v>
      </c>
    </row>
    <row r="9508" spans="1:9" x14ac:dyDescent="0.15">
      <c r="A9508" s="130">
        <v>9506</v>
      </c>
      <c r="B9508" s="130" t="s">
        <v>11225</v>
      </c>
      <c r="C9508" s="130" t="s">
        <v>2337</v>
      </c>
      <c r="D9508" s="130">
        <v>35.700000000000003</v>
      </c>
      <c r="E9508" s="130" t="s">
        <v>12421</v>
      </c>
      <c r="F9508" s="130">
        <v>2597855</v>
      </c>
      <c r="G9508" s="130">
        <v>2672360.5</v>
      </c>
      <c r="H9508" s="130" t="str">
        <f t="shared" si="296"/>
        <v>SK-090006</v>
      </c>
      <c r="I9508" s="130" t="str">
        <f t="shared" si="297"/>
        <v>VG</v>
      </c>
    </row>
    <row r="9509" spans="1:9" x14ac:dyDescent="0.15">
      <c r="A9509" s="130">
        <v>9507</v>
      </c>
      <c r="B9509" s="130" t="s">
        <v>11226</v>
      </c>
      <c r="C9509" s="130" t="s">
        <v>20569</v>
      </c>
      <c r="D9509" s="130">
        <v>10</v>
      </c>
      <c r="E9509" s="130" t="s">
        <v>12355</v>
      </c>
      <c r="F9509" s="130">
        <v>6422200</v>
      </c>
      <c r="G9509" s="130">
        <v>7560200</v>
      </c>
      <c r="H9509" s="130" t="str">
        <f t="shared" si="296"/>
        <v>SK-090007</v>
      </c>
      <c r="I9509" s="130" t="str">
        <f t="shared" si="297"/>
        <v>AG</v>
      </c>
    </row>
    <row r="9510" spans="1:9" x14ac:dyDescent="0.15">
      <c r="A9510" s="130">
        <v>9508</v>
      </c>
      <c r="B9510" s="130" t="s">
        <v>11227</v>
      </c>
      <c r="C9510" s="130" t="s">
        <v>21251</v>
      </c>
      <c r="D9510" s="130">
        <v>2</v>
      </c>
      <c r="E9510" s="130" t="s">
        <v>12355</v>
      </c>
      <c r="F9510" s="130">
        <v>87500</v>
      </c>
      <c r="G9510" s="130">
        <v>216650</v>
      </c>
      <c r="H9510" s="130" t="str">
        <f t="shared" si="296"/>
        <v>SK-090008</v>
      </c>
      <c r="I9510" s="130" t="str">
        <f t="shared" si="297"/>
        <v>AG</v>
      </c>
    </row>
    <row r="9511" spans="1:9" x14ac:dyDescent="0.15">
      <c r="A9511" s="130">
        <v>9509</v>
      </c>
      <c r="B9511" s="130" t="s">
        <v>11228</v>
      </c>
      <c r="C9511" s="130" t="s">
        <v>2338</v>
      </c>
      <c r="D9511" s="130">
        <v>100</v>
      </c>
      <c r="E9511" s="130" t="s">
        <v>21252</v>
      </c>
      <c r="F9511" s="130">
        <v>16195441.199999999</v>
      </c>
      <c r="G9511" s="130">
        <v>16143214.4</v>
      </c>
      <c r="H9511" s="130" t="str">
        <f t="shared" si="296"/>
        <v>SK-090009</v>
      </c>
      <c r="I9511" s="130" t="str">
        <f t="shared" si="297"/>
        <v>VG</v>
      </c>
    </row>
    <row r="9512" spans="1:9" x14ac:dyDescent="0.15">
      <c r="A9512" s="130">
        <v>9510</v>
      </c>
      <c r="B9512" s="130" t="s">
        <v>11229</v>
      </c>
      <c r="C9512" s="130" t="s">
        <v>21253</v>
      </c>
      <c r="D9512" s="130">
        <v>50</v>
      </c>
      <c r="E9512" s="130" t="s">
        <v>12446</v>
      </c>
      <c r="F9512" s="130">
        <v>11966474</v>
      </c>
      <c r="G9512" s="130">
        <v>18090359</v>
      </c>
      <c r="H9512" s="130" t="str">
        <f t="shared" si="296"/>
        <v>SK-090010</v>
      </c>
      <c r="I9512" s="130" t="str">
        <f t="shared" si="297"/>
        <v>AG</v>
      </c>
    </row>
    <row r="9513" spans="1:9" x14ac:dyDescent="0.15">
      <c r="A9513" s="130">
        <v>9511</v>
      </c>
      <c r="B9513" s="130" t="s">
        <v>11230</v>
      </c>
      <c r="C9513" s="130" t="s">
        <v>21254</v>
      </c>
      <c r="D9513" s="130">
        <v>50</v>
      </c>
      <c r="E9513" s="130" t="s">
        <v>12355</v>
      </c>
      <c r="F9513" s="130">
        <v>1819054</v>
      </c>
      <c r="G9513" s="130">
        <v>1889687</v>
      </c>
      <c r="H9513" s="130" t="str">
        <f t="shared" si="296"/>
        <v>SK-090011</v>
      </c>
      <c r="I9513" s="130" t="str">
        <f t="shared" si="297"/>
        <v>AG</v>
      </c>
    </row>
    <row r="9514" spans="1:9" x14ac:dyDescent="0.15">
      <c r="A9514" s="130">
        <v>9512</v>
      </c>
      <c r="B9514" s="130" t="s">
        <v>11231</v>
      </c>
      <c r="C9514" s="130" t="s">
        <v>21255</v>
      </c>
      <c r="D9514" s="130">
        <v>100</v>
      </c>
      <c r="E9514" s="130" t="s">
        <v>12355</v>
      </c>
      <c r="F9514" s="130">
        <v>5248708.8</v>
      </c>
      <c r="G9514" s="130">
        <v>4000840.8</v>
      </c>
      <c r="H9514" s="130" t="str">
        <f t="shared" si="296"/>
        <v>SK-090012</v>
      </c>
      <c r="I9514" s="130" t="str">
        <f t="shared" si="297"/>
        <v>AG</v>
      </c>
    </row>
    <row r="9515" spans="1:9" x14ac:dyDescent="0.15">
      <c r="A9515" s="130">
        <v>9513</v>
      </c>
      <c r="B9515" s="130" t="s">
        <v>11232</v>
      </c>
      <c r="C9515" s="130" t="s">
        <v>21256</v>
      </c>
      <c r="D9515" s="130">
        <v>1000</v>
      </c>
      <c r="E9515" s="130" t="s">
        <v>12372</v>
      </c>
      <c r="F9515" s="130">
        <v>2204847</v>
      </c>
      <c r="G9515" s="130">
        <v>250400</v>
      </c>
      <c r="H9515" s="130" t="str">
        <f t="shared" si="296"/>
        <v>SK-090013</v>
      </c>
      <c r="I9515" s="130" t="str">
        <f t="shared" si="297"/>
        <v>AG</v>
      </c>
    </row>
    <row r="9516" spans="1:9" x14ac:dyDescent="0.15">
      <c r="A9516" s="130">
        <v>9514</v>
      </c>
      <c r="B9516" s="130" t="s">
        <v>11233</v>
      </c>
      <c r="C9516" s="130" t="s">
        <v>21257</v>
      </c>
      <c r="D9516" s="130">
        <v>100</v>
      </c>
      <c r="E9516" s="130" t="s">
        <v>12368</v>
      </c>
      <c r="F9516" s="130">
        <v>507200</v>
      </c>
      <c r="G9516" s="130">
        <v>216200</v>
      </c>
      <c r="H9516" s="130" t="str">
        <f t="shared" si="296"/>
        <v>SK-090014</v>
      </c>
      <c r="I9516" s="130" t="str">
        <f t="shared" si="297"/>
        <v>AG</v>
      </c>
    </row>
    <row r="9517" spans="1:9" x14ac:dyDescent="0.15">
      <c r="A9517" s="130">
        <v>9515</v>
      </c>
      <c r="B9517" s="130" t="s">
        <v>11234</v>
      </c>
      <c r="C9517" s="130" t="s">
        <v>14001</v>
      </c>
      <c r="D9517" s="130">
        <v>10</v>
      </c>
      <c r="E9517" s="130" t="s">
        <v>12355</v>
      </c>
      <c r="F9517" s="130">
        <v>2602962.9700000002</v>
      </c>
      <c r="G9517" s="130">
        <v>2745912</v>
      </c>
      <c r="H9517" s="130" t="str">
        <f t="shared" si="296"/>
        <v>SK-090015</v>
      </c>
      <c r="I9517" s="130" t="str">
        <f t="shared" si="297"/>
        <v>AG</v>
      </c>
    </row>
    <row r="9518" spans="1:9" x14ac:dyDescent="0.15">
      <c r="A9518" s="130">
        <v>9516</v>
      </c>
      <c r="B9518" s="130" t="s">
        <v>11235</v>
      </c>
      <c r="C9518" s="130" t="s">
        <v>21258</v>
      </c>
      <c r="D9518" s="130">
        <v>7200</v>
      </c>
      <c r="E9518" s="130" t="s">
        <v>12361</v>
      </c>
      <c r="F9518" s="130">
        <v>1485550</v>
      </c>
      <c r="G9518" s="130">
        <v>1765650</v>
      </c>
      <c r="H9518" s="130" t="str">
        <f t="shared" si="296"/>
        <v>SK-090016</v>
      </c>
      <c r="I9518" s="130" t="str">
        <f t="shared" si="297"/>
        <v>AG</v>
      </c>
    </row>
    <row r="9519" spans="1:9" x14ac:dyDescent="0.15">
      <c r="A9519" s="130">
        <v>9517</v>
      </c>
      <c r="B9519" s="130" t="s">
        <v>11236</v>
      </c>
      <c r="C9519" s="130" t="s">
        <v>21259</v>
      </c>
      <c r="D9519" s="130">
        <v>10</v>
      </c>
      <c r="E9519" s="130" t="s">
        <v>12403</v>
      </c>
      <c r="F9519" s="130">
        <v>2230500</v>
      </c>
      <c r="G9519" s="130">
        <v>5400500</v>
      </c>
      <c r="H9519" s="130" t="str">
        <f t="shared" si="296"/>
        <v>SK-090017</v>
      </c>
      <c r="I9519" s="130" t="str">
        <f t="shared" si="297"/>
        <v>AG</v>
      </c>
    </row>
    <row r="9520" spans="1:9" x14ac:dyDescent="0.15">
      <c r="A9520" s="130">
        <v>9518</v>
      </c>
      <c r="B9520" s="130" t="s">
        <v>11237</v>
      </c>
      <c r="C9520" s="130" t="s">
        <v>21260</v>
      </c>
      <c r="D9520" s="130">
        <v>1080</v>
      </c>
      <c r="E9520" s="130" t="s">
        <v>12497</v>
      </c>
      <c r="F9520" s="130">
        <v>6012700</v>
      </c>
      <c r="G9520" s="130">
        <v>3954700</v>
      </c>
      <c r="H9520" s="130" t="str">
        <f t="shared" si="296"/>
        <v>SK-090018</v>
      </c>
      <c r="I9520" s="130" t="str">
        <f t="shared" si="297"/>
        <v>AG</v>
      </c>
    </row>
    <row r="9521" spans="1:9" x14ac:dyDescent="0.15">
      <c r="A9521" s="130">
        <v>9519</v>
      </c>
      <c r="B9521" s="130" t="s">
        <v>11238</v>
      </c>
      <c r="C9521" s="130" t="s">
        <v>20363</v>
      </c>
      <c r="D9521" s="130">
        <v>32</v>
      </c>
      <c r="E9521" s="130" t="s">
        <v>12355</v>
      </c>
      <c r="F9521" s="130">
        <v>29589889.199999999</v>
      </c>
      <c r="G9521" s="130">
        <v>10544220.800000001</v>
      </c>
      <c r="H9521" s="130" t="str">
        <f t="shared" si="296"/>
        <v>SK-090019</v>
      </c>
      <c r="I9521" s="130" t="str">
        <f t="shared" si="297"/>
        <v>AG</v>
      </c>
    </row>
    <row r="9522" spans="1:9" x14ac:dyDescent="0.15">
      <c r="A9522" s="130">
        <v>9520</v>
      </c>
      <c r="B9522" s="130" t="s">
        <v>11239</v>
      </c>
      <c r="C9522" s="130" t="s">
        <v>21261</v>
      </c>
      <c r="D9522" s="130">
        <v>100</v>
      </c>
      <c r="E9522" s="130" t="s">
        <v>12355</v>
      </c>
      <c r="F9522" s="130">
        <v>964243</v>
      </c>
      <c r="G9522" s="130">
        <v>1020160</v>
      </c>
      <c r="H9522" s="130" t="str">
        <f t="shared" si="296"/>
        <v>SK-090020</v>
      </c>
      <c r="I9522" s="130" t="str">
        <f t="shared" si="297"/>
        <v>AG</v>
      </c>
    </row>
    <row r="9523" spans="1:9" x14ac:dyDescent="0.15">
      <c r="A9523" s="130">
        <v>9521</v>
      </c>
      <c r="B9523" s="130" t="s">
        <v>24385</v>
      </c>
      <c r="C9523" s="130" t="s">
        <v>2339</v>
      </c>
      <c r="D9523" s="130">
        <v>20</v>
      </c>
      <c r="E9523" s="130" t="s">
        <v>12355</v>
      </c>
      <c r="F9523" s="130">
        <v>2546023.4</v>
      </c>
      <c r="G9523" s="130">
        <v>2521592.4</v>
      </c>
      <c r="H9523" s="130" t="str">
        <f t="shared" si="296"/>
        <v>SK-100001</v>
      </c>
      <c r="I9523" s="130" t="str">
        <f t="shared" si="297"/>
        <v>VG</v>
      </c>
    </row>
    <row r="9524" spans="1:9" x14ac:dyDescent="0.15">
      <c r="A9524" s="130">
        <v>9522</v>
      </c>
      <c r="B9524" s="130" t="s">
        <v>24386</v>
      </c>
      <c r="C9524" s="130" t="s">
        <v>2340</v>
      </c>
      <c r="D9524" s="130">
        <v>10</v>
      </c>
      <c r="E9524" s="130" t="s">
        <v>12355</v>
      </c>
      <c r="F9524" s="130">
        <v>2046515.48</v>
      </c>
      <c r="G9524" s="130">
        <v>2110987.15</v>
      </c>
      <c r="H9524" s="130" t="str">
        <f t="shared" si="296"/>
        <v>SK-100002</v>
      </c>
      <c r="I9524" s="130" t="str">
        <f t="shared" si="297"/>
        <v>VG</v>
      </c>
    </row>
    <row r="9525" spans="1:9" x14ac:dyDescent="0.15">
      <c r="A9525" s="130">
        <v>9523</v>
      </c>
      <c r="B9525" s="130" t="s">
        <v>11240</v>
      </c>
      <c r="C9525" s="130" t="s">
        <v>16822</v>
      </c>
      <c r="D9525" s="130">
        <v>100</v>
      </c>
      <c r="E9525" s="130" t="s">
        <v>12372</v>
      </c>
      <c r="F9525" s="130">
        <v>2438903.64</v>
      </c>
      <c r="G9525" s="130">
        <v>2189830.44</v>
      </c>
      <c r="H9525" s="130" t="str">
        <f t="shared" si="296"/>
        <v>SK-100003</v>
      </c>
      <c r="I9525" s="130" t="str">
        <f t="shared" si="297"/>
        <v>AG</v>
      </c>
    </row>
    <row r="9526" spans="1:9" x14ac:dyDescent="0.15">
      <c r="A9526" s="130">
        <v>9524</v>
      </c>
      <c r="B9526" s="130" t="s">
        <v>11241</v>
      </c>
      <c r="C9526" s="130" t="s">
        <v>21262</v>
      </c>
      <c r="D9526" s="130">
        <v>100</v>
      </c>
      <c r="E9526" s="130" t="s">
        <v>12368</v>
      </c>
      <c r="F9526" s="130">
        <v>384540</v>
      </c>
      <c r="G9526" s="130">
        <v>390000</v>
      </c>
      <c r="H9526" s="130" t="str">
        <f t="shared" si="296"/>
        <v>SK-100004</v>
      </c>
      <c r="I9526" s="130" t="str">
        <f t="shared" si="297"/>
        <v>AG</v>
      </c>
    </row>
    <row r="9527" spans="1:9" x14ac:dyDescent="0.15">
      <c r="A9527" s="130">
        <v>9525</v>
      </c>
      <c r="B9527" s="130" t="s">
        <v>24387</v>
      </c>
      <c r="C9527" s="130" t="s">
        <v>2341</v>
      </c>
      <c r="D9527" s="130">
        <v>500</v>
      </c>
      <c r="E9527" s="130" t="s">
        <v>12368</v>
      </c>
      <c r="F9527" s="130">
        <v>65300</v>
      </c>
      <c r="G9527" s="130">
        <v>95400</v>
      </c>
      <c r="H9527" s="130" t="str">
        <f t="shared" si="296"/>
        <v>SK-100005</v>
      </c>
      <c r="I9527" s="130" t="str">
        <f t="shared" si="297"/>
        <v>VG</v>
      </c>
    </row>
    <row r="9528" spans="1:9" x14ac:dyDescent="0.15">
      <c r="A9528" s="130">
        <v>9526</v>
      </c>
      <c r="B9528" s="130" t="s">
        <v>24388</v>
      </c>
      <c r="C9528" s="130" t="s">
        <v>21263</v>
      </c>
      <c r="D9528" s="130">
        <v>1</v>
      </c>
      <c r="E9528" s="130" t="s">
        <v>12361</v>
      </c>
      <c r="F9528" s="130">
        <v>8463</v>
      </c>
      <c r="G9528" s="130">
        <v>10450</v>
      </c>
      <c r="H9528" s="130" t="str">
        <f t="shared" si="296"/>
        <v>SK-100006</v>
      </c>
      <c r="I9528" s="130" t="str">
        <f t="shared" si="297"/>
        <v>VG</v>
      </c>
    </row>
    <row r="9529" spans="1:9" x14ac:dyDescent="0.15">
      <c r="A9529" s="130">
        <v>9527</v>
      </c>
      <c r="B9529" s="130" t="s">
        <v>11242</v>
      </c>
      <c r="C9529" s="130" t="s">
        <v>1823</v>
      </c>
      <c r="D9529" s="130">
        <v>1</v>
      </c>
      <c r="E9529" s="130" t="s">
        <v>12372</v>
      </c>
      <c r="F9529" s="130">
        <v>84140</v>
      </c>
      <c r="G9529" s="130">
        <v>99800</v>
      </c>
      <c r="H9529" s="130" t="str">
        <f t="shared" si="296"/>
        <v>SK-100007</v>
      </c>
      <c r="I9529" s="130" t="str">
        <f t="shared" si="297"/>
        <v>AG</v>
      </c>
    </row>
    <row r="9530" spans="1:9" x14ac:dyDescent="0.15">
      <c r="A9530" s="130">
        <v>9528</v>
      </c>
      <c r="B9530" s="130" t="s">
        <v>11243</v>
      </c>
      <c r="C9530" s="130" t="s">
        <v>21264</v>
      </c>
      <c r="D9530" s="130">
        <v>1</v>
      </c>
      <c r="E9530" s="130" t="s">
        <v>12391</v>
      </c>
      <c r="F9530" s="130">
        <v>46400000</v>
      </c>
      <c r="G9530" s="130">
        <v>53900000</v>
      </c>
      <c r="H9530" s="130" t="str">
        <f t="shared" si="296"/>
        <v>SK-100008</v>
      </c>
      <c r="I9530" s="130" t="str">
        <f t="shared" si="297"/>
        <v>AG</v>
      </c>
    </row>
    <row r="9531" spans="1:9" x14ac:dyDescent="0.15">
      <c r="A9531" s="130">
        <v>9529</v>
      </c>
      <c r="B9531" s="130" t="s">
        <v>24389</v>
      </c>
      <c r="C9531" s="130" t="s">
        <v>2342</v>
      </c>
      <c r="D9531" s="130">
        <v>1000</v>
      </c>
      <c r="E9531" s="130" t="s">
        <v>12372</v>
      </c>
      <c r="F9531" s="130">
        <v>6769000</v>
      </c>
      <c r="G9531" s="130">
        <v>9370000</v>
      </c>
      <c r="H9531" s="130" t="str">
        <f t="shared" si="296"/>
        <v>SK-100009</v>
      </c>
      <c r="I9531" s="130" t="str">
        <f t="shared" si="297"/>
        <v>VG</v>
      </c>
    </row>
    <row r="9532" spans="1:9" x14ac:dyDescent="0.15">
      <c r="A9532" s="130">
        <v>9530</v>
      </c>
      <c r="B9532" s="130" t="s">
        <v>24390</v>
      </c>
      <c r="C9532" s="130" t="s">
        <v>1983</v>
      </c>
      <c r="D9532" s="130">
        <v>400</v>
      </c>
      <c r="E9532" s="130" t="s">
        <v>12372</v>
      </c>
      <c r="F9532" s="130">
        <v>6650343</v>
      </c>
      <c r="G9532" s="130">
        <v>6960270</v>
      </c>
      <c r="H9532" s="130" t="str">
        <f t="shared" si="296"/>
        <v>SK-100010</v>
      </c>
      <c r="I9532" s="130" t="str">
        <f t="shared" si="297"/>
        <v>VG</v>
      </c>
    </row>
    <row r="9533" spans="1:9" x14ac:dyDescent="0.15">
      <c r="A9533" s="130">
        <v>9531</v>
      </c>
      <c r="B9533" s="130" t="s">
        <v>24391</v>
      </c>
      <c r="C9533" s="130" t="s">
        <v>2343</v>
      </c>
      <c r="D9533" s="130">
        <v>1</v>
      </c>
      <c r="E9533" s="130" t="s">
        <v>12370</v>
      </c>
      <c r="F9533" s="130">
        <v>170790</v>
      </c>
      <c r="G9533" s="130">
        <v>173340</v>
      </c>
      <c r="H9533" s="130" t="str">
        <f t="shared" si="296"/>
        <v>SK-100011</v>
      </c>
      <c r="I9533" s="130" t="str">
        <f t="shared" si="297"/>
        <v>VG</v>
      </c>
    </row>
    <row r="9534" spans="1:9" x14ac:dyDescent="0.15">
      <c r="A9534" s="130">
        <v>9532</v>
      </c>
      <c r="B9534" s="130" t="s">
        <v>24392</v>
      </c>
      <c r="C9534" s="130" t="s">
        <v>2344</v>
      </c>
      <c r="D9534" s="130">
        <v>600</v>
      </c>
      <c r="E9534" s="130" t="s">
        <v>12361</v>
      </c>
      <c r="F9534" s="130">
        <v>35797434</v>
      </c>
      <c r="G9534" s="130">
        <v>54635540.579999998</v>
      </c>
      <c r="H9534" s="130" t="str">
        <f t="shared" si="296"/>
        <v>SK-100012</v>
      </c>
      <c r="I9534" s="130" t="str">
        <f t="shared" si="297"/>
        <v>VG</v>
      </c>
    </row>
    <row r="9535" spans="1:9" x14ac:dyDescent="0.15">
      <c r="A9535" s="130">
        <v>9533</v>
      </c>
      <c r="B9535" s="130" t="s">
        <v>11244</v>
      </c>
      <c r="C9535" s="130" t="s">
        <v>21265</v>
      </c>
      <c r="D9535" s="130">
        <v>8000</v>
      </c>
      <c r="E9535" s="130" t="s">
        <v>12372</v>
      </c>
      <c r="F9535" s="130">
        <v>69645680</v>
      </c>
      <c r="G9535" s="130">
        <v>91776080</v>
      </c>
      <c r="H9535" s="130" t="str">
        <f t="shared" si="296"/>
        <v>SK-100013</v>
      </c>
      <c r="I9535" s="130" t="str">
        <f t="shared" si="297"/>
        <v>AG</v>
      </c>
    </row>
    <row r="9536" spans="1:9" x14ac:dyDescent="0.15">
      <c r="A9536" s="130">
        <v>9534</v>
      </c>
      <c r="B9536" s="130" t="s">
        <v>24393</v>
      </c>
      <c r="C9536" s="130" t="s">
        <v>2345</v>
      </c>
      <c r="D9536" s="130">
        <v>1000</v>
      </c>
      <c r="E9536" s="130" t="s">
        <v>12368</v>
      </c>
      <c r="F9536" s="130">
        <v>4438000</v>
      </c>
      <c r="G9536" s="130">
        <v>6250000</v>
      </c>
      <c r="H9536" s="130" t="str">
        <f t="shared" si="296"/>
        <v>SK-100014</v>
      </c>
      <c r="I9536" s="130" t="str">
        <f t="shared" si="297"/>
        <v>VG</v>
      </c>
    </row>
    <row r="9537" spans="1:9" x14ac:dyDescent="0.15">
      <c r="A9537" s="130">
        <v>9535</v>
      </c>
      <c r="B9537" s="130" t="s">
        <v>11245</v>
      </c>
      <c r="C9537" s="130" t="s">
        <v>21266</v>
      </c>
      <c r="D9537" s="130">
        <v>1</v>
      </c>
      <c r="E9537" s="130" t="s">
        <v>12403</v>
      </c>
      <c r="F9537" s="130">
        <v>5200000</v>
      </c>
      <c r="G9537" s="130">
        <v>13300000</v>
      </c>
      <c r="H9537" s="130" t="str">
        <f t="shared" si="296"/>
        <v>SK-100015</v>
      </c>
      <c r="I9537" s="130" t="str">
        <f t="shared" si="297"/>
        <v>AG</v>
      </c>
    </row>
    <row r="9538" spans="1:9" x14ac:dyDescent="0.15">
      <c r="A9538" s="130">
        <v>9536</v>
      </c>
      <c r="B9538" s="130" t="s">
        <v>11246</v>
      </c>
      <c r="C9538" s="130" t="s">
        <v>21267</v>
      </c>
      <c r="D9538" s="130">
        <v>100</v>
      </c>
      <c r="E9538" s="130" t="s">
        <v>12372</v>
      </c>
      <c r="F9538" s="130">
        <v>4175363.1</v>
      </c>
      <c r="G9538" s="130">
        <v>4416433.0999999996</v>
      </c>
      <c r="H9538" s="130" t="str">
        <f t="shared" si="296"/>
        <v>SK-110001</v>
      </c>
      <c r="I9538" s="130" t="str">
        <f t="shared" si="297"/>
        <v>AG</v>
      </c>
    </row>
    <row r="9539" spans="1:9" x14ac:dyDescent="0.15">
      <c r="A9539" s="130">
        <v>9537</v>
      </c>
      <c r="B9539" s="130" t="s">
        <v>1573</v>
      </c>
      <c r="C9539" s="130" t="s">
        <v>2346</v>
      </c>
      <c r="D9539" s="130">
        <v>310</v>
      </c>
      <c r="E9539" s="130" t="s">
        <v>12361</v>
      </c>
      <c r="F9539" s="130">
        <v>49417.5</v>
      </c>
      <c r="G9539" s="130">
        <v>54004</v>
      </c>
      <c r="H9539" s="130" t="str">
        <f t="shared" si="296"/>
        <v>SK-110002</v>
      </c>
      <c r="I9539" s="130" t="str">
        <f t="shared" si="297"/>
        <v>VE</v>
      </c>
    </row>
    <row r="9540" spans="1:9" x14ac:dyDescent="0.15">
      <c r="A9540" s="130">
        <v>9538</v>
      </c>
      <c r="B9540" s="130" t="s">
        <v>1574</v>
      </c>
      <c r="C9540" s="130" t="s">
        <v>1847</v>
      </c>
      <c r="D9540" s="130">
        <v>1</v>
      </c>
      <c r="E9540" s="130" t="s">
        <v>21268</v>
      </c>
      <c r="F9540" s="130">
        <v>5150000</v>
      </c>
      <c r="G9540" s="130">
        <v>6250000</v>
      </c>
      <c r="H9540" s="130" t="str">
        <f t="shared" ref="H9540:H9603" si="298">LEFT(B9540,FIND("-",B9540)+6)</f>
        <v>SK-110003</v>
      </c>
      <c r="I9540" s="130" t="str">
        <f t="shared" ref="I9540:I9603" si="299">RIGHT(B9540,LEN(B9540)-FIND("-",B9540)-7)</f>
        <v>VE</v>
      </c>
    </row>
    <row r="9541" spans="1:9" x14ac:dyDescent="0.15">
      <c r="A9541" s="130">
        <v>9539</v>
      </c>
      <c r="B9541" s="130" t="s">
        <v>1575</v>
      </c>
      <c r="C9541" s="130" t="s">
        <v>2148</v>
      </c>
      <c r="D9541" s="130">
        <v>100</v>
      </c>
      <c r="E9541" s="130" t="s">
        <v>12372</v>
      </c>
      <c r="F9541" s="130">
        <v>2565909</v>
      </c>
      <c r="G9541" s="130">
        <v>3226629</v>
      </c>
      <c r="H9541" s="130" t="str">
        <f t="shared" si="298"/>
        <v>SK-110004</v>
      </c>
      <c r="I9541" s="130" t="str">
        <f t="shared" si="299"/>
        <v>VR</v>
      </c>
    </row>
    <row r="9542" spans="1:9" x14ac:dyDescent="0.15">
      <c r="A9542" s="130">
        <v>9540</v>
      </c>
      <c r="B9542" s="130" t="s">
        <v>11247</v>
      </c>
      <c r="C9542" s="130" t="s">
        <v>388</v>
      </c>
      <c r="D9542" s="130">
        <v>1000</v>
      </c>
      <c r="E9542" s="130" t="s">
        <v>12368</v>
      </c>
      <c r="F9542" s="130">
        <v>3256735</v>
      </c>
      <c r="G9542" s="130">
        <v>3200000</v>
      </c>
      <c r="H9542" s="130" t="str">
        <f t="shared" si="298"/>
        <v>SK-110005</v>
      </c>
      <c r="I9542" s="130" t="str">
        <f t="shared" si="299"/>
        <v>AG</v>
      </c>
    </row>
    <row r="9543" spans="1:9" x14ac:dyDescent="0.15">
      <c r="A9543" s="130">
        <v>9541</v>
      </c>
      <c r="B9543" s="130" t="s">
        <v>11248</v>
      </c>
      <c r="C9543" s="130" t="s">
        <v>21269</v>
      </c>
      <c r="D9543" s="130">
        <v>100</v>
      </c>
      <c r="E9543" s="130" t="s">
        <v>12372</v>
      </c>
      <c r="F9543" s="130">
        <v>145343</v>
      </c>
      <c r="G9543" s="130">
        <v>132793.20000000001</v>
      </c>
      <c r="H9543" s="130" t="str">
        <f t="shared" si="298"/>
        <v>SK-110006</v>
      </c>
      <c r="I9543" s="130" t="str">
        <f t="shared" si="299"/>
        <v>AG</v>
      </c>
    </row>
    <row r="9544" spans="1:9" x14ac:dyDescent="0.15">
      <c r="A9544" s="130">
        <v>9542</v>
      </c>
      <c r="B9544" s="130" t="s">
        <v>11249</v>
      </c>
      <c r="C9544" s="130" t="s">
        <v>21270</v>
      </c>
      <c r="D9544" s="130">
        <v>10</v>
      </c>
      <c r="E9544" s="130" t="s">
        <v>12355</v>
      </c>
      <c r="F9544" s="130">
        <v>342658</v>
      </c>
      <c r="G9544" s="130">
        <v>509870.88</v>
      </c>
      <c r="H9544" s="130" t="str">
        <f t="shared" si="298"/>
        <v>SK-110007</v>
      </c>
      <c r="I9544" s="130" t="str">
        <f t="shared" si="299"/>
        <v>AG</v>
      </c>
    </row>
    <row r="9545" spans="1:9" x14ac:dyDescent="0.15">
      <c r="A9545" s="130">
        <v>9543</v>
      </c>
      <c r="B9545" s="130" t="s">
        <v>11250</v>
      </c>
      <c r="C9545" s="130" t="s">
        <v>21271</v>
      </c>
      <c r="D9545" s="130">
        <v>10</v>
      </c>
      <c r="E9545" s="130" t="s">
        <v>12355</v>
      </c>
      <c r="F9545" s="130">
        <v>1242333</v>
      </c>
      <c r="G9545" s="130">
        <v>702005.69</v>
      </c>
      <c r="H9545" s="130" t="str">
        <f t="shared" si="298"/>
        <v>SK-110008</v>
      </c>
      <c r="I9545" s="130" t="str">
        <f t="shared" si="299"/>
        <v>AG</v>
      </c>
    </row>
    <row r="9546" spans="1:9" x14ac:dyDescent="0.15">
      <c r="A9546" s="130">
        <v>9544</v>
      </c>
      <c r="B9546" s="130" t="s">
        <v>11251</v>
      </c>
      <c r="C9546" s="130" t="s">
        <v>21272</v>
      </c>
      <c r="D9546" s="130">
        <v>100</v>
      </c>
      <c r="E9546" s="130" t="s">
        <v>12355</v>
      </c>
      <c r="F9546" s="130">
        <v>991212</v>
      </c>
      <c r="G9546" s="130">
        <v>631208</v>
      </c>
      <c r="H9546" s="130" t="str">
        <f t="shared" si="298"/>
        <v>SK-110009</v>
      </c>
      <c r="I9546" s="130" t="str">
        <f t="shared" si="299"/>
        <v>AG</v>
      </c>
    </row>
    <row r="9547" spans="1:9" x14ac:dyDescent="0.15">
      <c r="A9547" s="130">
        <v>9545</v>
      </c>
      <c r="B9547" s="130" t="s">
        <v>1576</v>
      </c>
      <c r="C9547" s="130" t="s">
        <v>2938</v>
      </c>
      <c r="D9547" s="130">
        <v>1</v>
      </c>
      <c r="E9547" s="130" t="s">
        <v>12975</v>
      </c>
      <c r="F9547" s="130">
        <v>1500000</v>
      </c>
      <c r="G9547" s="130">
        <v>1280000</v>
      </c>
      <c r="H9547" s="130" t="str">
        <f t="shared" si="298"/>
        <v>SK-110010</v>
      </c>
      <c r="I9547" s="130" t="str">
        <f t="shared" si="299"/>
        <v>VE</v>
      </c>
    </row>
    <row r="9548" spans="1:9" x14ac:dyDescent="0.15">
      <c r="A9548" s="130">
        <v>9546</v>
      </c>
      <c r="B9548" s="130" t="s">
        <v>1577</v>
      </c>
      <c r="C9548" s="130" t="s">
        <v>2347</v>
      </c>
      <c r="D9548" s="130">
        <v>1000</v>
      </c>
      <c r="E9548" s="130" t="s">
        <v>12372</v>
      </c>
      <c r="F9548" s="130">
        <v>2386130</v>
      </c>
      <c r="G9548" s="130">
        <v>1350000</v>
      </c>
      <c r="H9548" s="130" t="str">
        <f t="shared" si="298"/>
        <v>SK-110011</v>
      </c>
      <c r="I9548" s="130" t="str">
        <f t="shared" si="299"/>
        <v>VE</v>
      </c>
    </row>
    <row r="9549" spans="1:9" x14ac:dyDescent="0.15">
      <c r="A9549" s="130">
        <v>9547</v>
      </c>
      <c r="B9549" s="130" t="s">
        <v>1578</v>
      </c>
      <c r="C9549" s="130" t="s">
        <v>2348</v>
      </c>
      <c r="D9549" s="130">
        <v>33.299999999999898</v>
      </c>
      <c r="E9549" s="130" t="s">
        <v>12372</v>
      </c>
      <c r="F9549" s="130">
        <v>454878</v>
      </c>
      <c r="G9549" s="130">
        <v>1365962.33</v>
      </c>
      <c r="H9549" s="130" t="str">
        <f t="shared" si="298"/>
        <v>SK-110012</v>
      </c>
      <c r="I9549" s="130" t="str">
        <f t="shared" si="299"/>
        <v>VR</v>
      </c>
    </row>
    <row r="9550" spans="1:9" x14ac:dyDescent="0.15">
      <c r="A9550" s="130">
        <v>9548</v>
      </c>
      <c r="B9550" s="130" t="s">
        <v>1579</v>
      </c>
      <c r="C9550" s="130" t="s">
        <v>2349</v>
      </c>
      <c r="D9550" s="130">
        <v>1</v>
      </c>
      <c r="E9550" s="130" t="s">
        <v>21273</v>
      </c>
      <c r="F9550" s="130">
        <v>417977.59999999998</v>
      </c>
      <c r="G9550" s="130">
        <v>860188.2</v>
      </c>
      <c r="H9550" s="130" t="str">
        <f t="shared" si="298"/>
        <v>SK-110013</v>
      </c>
      <c r="I9550" s="130" t="str">
        <f t="shared" si="299"/>
        <v>VE</v>
      </c>
    </row>
    <row r="9551" spans="1:9" x14ac:dyDescent="0.15">
      <c r="A9551" s="130">
        <v>9549</v>
      </c>
      <c r="B9551" s="130" t="s">
        <v>11252</v>
      </c>
      <c r="C9551" s="130" t="s">
        <v>21274</v>
      </c>
      <c r="D9551" s="130">
        <v>10000</v>
      </c>
      <c r="E9551" s="130" t="s">
        <v>12361</v>
      </c>
      <c r="F9551" s="130">
        <v>50500670</v>
      </c>
      <c r="G9551" s="130">
        <v>59122140</v>
      </c>
      <c r="H9551" s="130" t="str">
        <f t="shared" si="298"/>
        <v>SK-110014</v>
      </c>
      <c r="I9551" s="130" t="str">
        <f t="shared" si="299"/>
        <v>AG</v>
      </c>
    </row>
    <row r="9552" spans="1:9" x14ac:dyDescent="0.15">
      <c r="A9552" s="130">
        <v>9550</v>
      </c>
      <c r="B9552" s="130" t="s">
        <v>11253</v>
      </c>
      <c r="C9552" s="130" t="s">
        <v>21275</v>
      </c>
      <c r="D9552" s="130">
        <v>500</v>
      </c>
      <c r="E9552" s="130" t="s">
        <v>12361</v>
      </c>
      <c r="F9552" s="130">
        <v>3682772.9</v>
      </c>
      <c r="G9552" s="130">
        <v>4079685</v>
      </c>
      <c r="H9552" s="130" t="str">
        <f t="shared" si="298"/>
        <v>SK-110015</v>
      </c>
      <c r="I9552" s="130" t="str">
        <f t="shared" si="299"/>
        <v>AG</v>
      </c>
    </row>
    <row r="9553" spans="1:9" x14ac:dyDescent="0.15">
      <c r="A9553" s="130">
        <v>9551</v>
      </c>
      <c r="B9553" s="130" t="s">
        <v>11254</v>
      </c>
      <c r="C9553" s="130" t="s">
        <v>15420</v>
      </c>
      <c r="D9553" s="130">
        <v>1000</v>
      </c>
      <c r="E9553" s="130" t="s">
        <v>12361</v>
      </c>
      <c r="F9553" s="130">
        <v>23397620</v>
      </c>
      <c r="G9553" s="130">
        <v>39280744</v>
      </c>
      <c r="H9553" s="130" t="str">
        <f t="shared" si="298"/>
        <v>SK-110016</v>
      </c>
      <c r="I9553" s="130" t="str">
        <f t="shared" si="299"/>
        <v>AG</v>
      </c>
    </row>
    <row r="9554" spans="1:9" x14ac:dyDescent="0.15">
      <c r="A9554" s="130">
        <v>9552</v>
      </c>
      <c r="B9554" s="130" t="s">
        <v>3279</v>
      </c>
      <c r="C9554" s="130" t="s">
        <v>21277</v>
      </c>
      <c r="D9554" s="130">
        <v>1</v>
      </c>
      <c r="E9554" s="130" t="s">
        <v>12403</v>
      </c>
      <c r="F9554" s="130">
        <v>2926718.62</v>
      </c>
      <c r="G9554" s="130">
        <v>2951359.38</v>
      </c>
      <c r="H9554" s="130" t="str">
        <f t="shared" si="298"/>
        <v>SK-110017</v>
      </c>
      <c r="I9554" s="130" t="str">
        <f t="shared" si="299"/>
        <v>VE</v>
      </c>
    </row>
    <row r="9555" spans="1:9" x14ac:dyDescent="0.15">
      <c r="A9555" s="130">
        <v>9553</v>
      </c>
      <c r="B9555" s="130" t="s">
        <v>1580</v>
      </c>
      <c r="C9555" s="130" t="s">
        <v>2350</v>
      </c>
      <c r="D9555" s="130">
        <v>8000</v>
      </c>
      <c r="E9555" s="130" t="s">
        <v>12372</v>
      </c>
      <c r="F9555" s="130">
        <v>48816510</v>
      </c>
      <c r="G9555" s="130">
        <v>48928400</v>
      </c>
      <c r="H9555" s="130" t="str">
        <f t="shared" si="298"/>
        <v>SK-110018</v>
      </c>
      <c r="I9555" s="130" t="str">
        <f t="shared" si="299"/>
        <v>VE</v>
      </c>
    </row>
    <row r="9556" spans="1:9" x14ac:dyDescent="0.15">
      <c r="A9556" s="130">
        <v>9554</v>
      </c>
      <c r="B9556" s="130" t="s">
        <v>1581</v>
      </c>
      <c r="C9556" s="130" t="s">
        <v>2351</v>
      </c>
      <c r="D9556" s="130">
        <v>9000</v>
      </c>
      <c r="E9556" s="130" t="s">
        <v>12372</v>
      </c>
      <c r="F9556" s="130">
        <v>3319950</v>
      </c>
      <c r="G9556" s="130">
        <v>7339200</v>
      </c>
      <c r="H9556" s="130" t="str">
        <f t="shared" si="298"/>
        <v>SK-110019</v>
      </c>
      <c r="I9556" s="130" t="str">
        <f t="shared" si="299"/>
        <v>VE</v>
      </c>
    </row>
    <row r="9557" spans="1:9" x14ac:dyDescent="0.15">
      <c r="A9557" s="130">
        <v>9555</v>
      </c>
      <c r="B9557" s="130" t="s">
        <v>11255</v>
      </c>
      <c r="C9557" s="130" t="s">
        <v>12423</v>
      </c>
      <c r="D9557" s="130">
        <v>100</v>
      </c>
      <c r="E9557" s="130" t="s">
        <v>12372</v>
      </c>
      <c r="F9557" s="130">
        <v>640838</v>
      </c>
      <c r="G9557" s="130">
        <v>390000</v>
      </c>
      <c r="H9557" s="130" t="str">
        <f t="shared" si="298"/>
        <v>SK-110020</v>
      </c>
      <c r="I9557" s="130" t="str">
        <f t="shared" si="299"/>
        <v>AG</v>
      </c>
    </row>
    <row r="9558" spans="1:9" x14ac:dyDescent="0.15">
      <c r="A9558" s="130">
        <v>9556</v>
      </c>
      <c r="B9558" s="130" t="s">
        <v>1582</v>
      </c>
      <c r="C9558" s="130" t="s">
        <v>2352</v>
      </c>
      <c r="D9558" s="130">
        <v>1</v>
      </c>
      <c r="E9558" s="130" t="s">
        <v>12370</v>
      </c>
      <c r="F9558" s="130">
        <v>169890</v>
      </c>
      <c r="G9558" s="130">
        <v>171840</v>
      </c>
      <c r="H9558" s="130" t="str">
        <f t="shared" si="298"/>
        <v>SK-110021</v>
      </c>
      <c r="I9558" s="130" t="str">
        <f t="shared" si="299"/>
        <v>VE</v>
      </c>
    </row>
    <row r="9559" spans="1:9" x14ac:dyDescent="0.15">
      <c r="A9559" s="130">
        <v>9557</v>
      </c>
      <c r="B9559" s="130" t="s">
        <v>3278</v>
      </c>
      <c r="C9559" s="130" t="s">
        <v>21279</v>
      </c>
      <c r="D9559" s="130">
        <v>10</v>
      </c>
      <c r="E9559" s="130" t="s">
        <v>12355</v>
      </c>
      <c r="F9559" s="130">
        <v>26807302</v>
      </c>
      <c r="G9559" s="130">
        <v>24895048</v>
      </c>
      <c r="H9559" s="130" t="str">
        <f t="shared" si="298"/>
        <v>SK-110022</v>
      </c>
      <c r="I9559" s="130" t="str">
        <f t="shared" si="299"/>
        <v>VR</v>
      </c>
    </row>
    <row r="9560" spans="1:9" x14ac:dyDescent="0.15">
      <c r="A9560" s="130">
        <v>9558</v>
      </c>
      <c r="B9560" s="130" t="s">
        <v>1583</v>
      </c>
      <c r="C9560" s="130" t="s">
        <v>2353</v>
      </c>
      <c r="D9560" s="130">
        <v>1000</v>
      </c>
      <c r="E9560" s="130" t="s">
        <v>12355</v>
      </c>
      <c r="F9560" s="130">
        <v>1010000</v>
      </c>
      <c r="G9560" s="130">
        <v>126600</v>
      </c>
      <c r="H9560" s="130" t="str">
        <f t="shared" si="298"/>
        <v>SK-110023</v>
      </c>
      <c r="I9560" s="130" t="str">
        <f t="shared" si="299"/>
        <v>VR</v>
      </c>
    </row>
    <row r="9561" spans="1:9" x14ac:dyDescent="0.15">
      <c r="A9561" s="130">
        <v>9559</v>
      </c>
      <c r="B9561" s="130" t="s">
        <v>11256</v>
      </c>
      <c r="C9561" s="130" t="s">
        <v>12742</v>
      </c>
      <c r="D9561" s="130">
        <v>5.9999999999999901E-2</v>
      </c>
      <c r="E9561" s="130" t="s">
        <v>21280</v>
      </c>
      <c r="F9561" s="130">
        <v>1086588</v>
      </c>
      <c r="G9561" s="130">
        <v>2775945</v>
      </c>
      <c r="H9561" s="130" t="str">
        <f t="shared" si="298"/>
        <v>SK-110024</v>
      </c>
      <c r="I9561" s="130" t="str">
        <f t="shared" si="299"/>
        <v>AG</v>
      </c>
    </row>
    <row r="9562" spans="1:9" x14ac:dyDescent="0.15">
      <c r="A9562" s="130">
        <v>9560</v>
      </c>
      <c r="B9562" s="130" t="s">
        <v>11257</v>
      </c>
      <c r="C9562" s="130" t="s">
        <v>21281</v>
      </c>
      <c r="D9562" s="130">
        <v>10</v>
      </c>
      <c r="E9562" s="130" t="s">
        <v>12355</v>
      </c>
      <c r="F9562" s="130">
        <v>429902</v>
      </c>
      <c r="G9562" s="130">
        <v>446902</v>
      </c>
      <c r="H9562" s="130" t="str">
        <f t="shared" si="298"/>
        <v>SK-110025</v>
      </c>
      <c r="I9562" s="130" t="str">
        <f t="shared" si="299"/>
        <v>AG</v>
      </c>
    </row>
    <row r="9563" spans="1:9" x14ac:dyDescent="0.15">
      <c r="A9563" s="130">
        <v>9561</v>
      </c>
      <c r="B9563" s="130" t="s">
        <v>11258</v>
      </c>
      <c r="C9563" s="130" t="s">
        <v>21282</v>
      </c>
      <c r="D9563" s="130">
        <v>100</v>
      </c>
      <c r="E9563" s="130" t="s">
        <v>12372</v>
      </c>
      <c r="F9563" s="130">
        <v>1059136.1000000001</v>
      </c>
      <c r="G9563" s="130">
        <v>627666.19999999995</v>
      </c>
      <c r="H9563" s="130" t="str">
        <f t="shared" si="298"/>
        <v>SK-120001</v>
      </c>
      <c r="I9563" s="130" t="str">
        <f t="shared" si="299"/>
        <v>AG</v>
      </c>
    </row>
    <row r="9564" spans="1:9" x14ac:dyDescent="0.15">
      <c r="A9564" s="130">
        <v>9562</v>
      </c>
      <c r="B9564" s="130" t="s">
        <v>11259</v>
      </c>
      <c r="C9564" s="130" t="s">
        <v>14269</v>
      </c>
      <c r="D9564" s="130">
        <v>100</v>
      </c>
      <c r="E9564" s="130" t="s">
        <v>12368</v>
      </c>
      <c r="F9564" s="130">
        <v>1003695</v>
      </c>
      <c r="G9564" s="130">
        <v>979825</v>
      </c>
      <c r="H9564" s="130" t="str">
        <f t="shared" si="298"/>
        <v>SK-120002</v>
      </c>
      <c r="I9564" s="130" t="str">
        <f t="shared" si="299"/>
        <v>AG</v>
      </c>
    </row>
    <row r="9565" spans="1:9" x14ac:dyDescent="0.15">
      <c r="A9565" s="130">
        <v>9563</v>
      </c>
      <c r="B9565" s="130" t="s">
        <v>11260</v>
      </c>
      <c r="C9565" s="130" t="s">
        <v>21283</v>
      </c>
      <c r="D9565" s="130">
        <v>45</v>
      </c>
      <c r="E9565" s="130" t="s">
        <v>12355</v>
      </c>
      <c r="F9565" s="130">
        <v>2120976</v>
      </c>
      <c r="G9565" s="130">
        <v>898300</v>
      </c>
      <c r="H9565" s="130" t="str">
        <f t="shared" si="298"/>
        <v>SK-120003</v>
      </c>
      <c r="I9565" s="130" t="str">
        <f t="shared" si="299"/>
        <v>VG</v>
      </c>
    </row>
    <row r="9566" spans="1:9" x14ac:dyDescent="0.15">
      <c r="A9566" s="130">
        <v>9564</v>
      </c>
      <c r="B9566" s="130" t="s">
        <v>11261</v>
      </c>
      <c r="C9566" s="130" t="s">
        <v>21284</v>
      </c>
      <c r="D9566" s="130">
        <v>12</v>
      </c>
      <c r="E9566" s="130" t="s">
        <v>12355</v>
      </c>
      <c r="F9566" s="130">
        <v>40284</v>
      </c>
      <c r="G9566" s="130">
        <v>49212</v>
      </c>
      <c r="H9566" s="130" t="str">
        <f t="shared" si="298"/>
        <v>SK-120004</v>
      </c>
      <c r="I9566" s="130" t="str">
        <f t="shared" si="299"/>
        <v>AG</v>
      </c>
    </row>
    <row r="9567" spans="1:9" x14ac:dyDescent="0.15">
      <c r="A9567" s="130">
        <v>9565</v>
      </c>
      <c r="B9567" s="130" t="s">
        <v>3251</v>
      </c>
      <c r="C9567" s="130" t="s">
        <v>2354</v>
      </c>
      <c r="D9567" s="130">
        <v>500</v>
      </c>
      <c r="E9567" s="130" t="s">
        <v>12355</v>
      </c>
      <c r="F9567" s="130">
        <v>4067940</v>
      </c>
      <c r="G9567" s="130">
        <v>2173320</v>
      </c>
      <c r="H9567" s="130" t="str">
        <f t="shared" si="298"/>
        <v>SK-120005</v>
      </c>
      <c r="I9567" s="130" t="str">
        <f t="shared" si="299"/>
        <v>VR</v>
      </c>
    </row>
    <row r="9568" spans="1:9" x14ac:dyDescent="0.15">
      <c r="A9568" s="130">
        <v>9566</v>
      </c>
      <c r="B9568" s="130" t="s">
        <v>11262</v>
      </c>
      <c r="C9568" s="130" t="s">
        <v>12742</v>
      </c>
      <c r="D9568" s="130">
        <v>1000</v>
      </c>
      <c r="E9568" s="130" t="s">
        <v>12368</v>
      </c>
      <c r="F9568" s="130">
        <v>227000</v>
      </c>
      <c r="G9568" s="130">
        <v>382914</v>
      </c>
      <c r="H9568" s="130" t="str">
        <f t="shared" si="298"/>
        <v>SK-120006</v>
      </c>
      <c r="I9568" s="130" t="str">
        <f t="shared" si="299"/>
        <v>VG</v>
      </c>
    </row>
    <row r="9569" spans="1:9" x14ac:dyDescent="0.15">
      <c r="A9569" s="130">
        <v>9567</v>
      </c>
      <c r="B9569" s="130" t="s">
        <v>11263</v>
      </c>
      <c r="C9569" s="130" t="s">
        <v>15523</v>
      </c>
      <c r="D9569" s="130">
        <v>10000</v>
      </c>
      <c r="E9569" s="130" t="s">
        <v>12368</v>
      </c>
      <c r="F9569" s="130">
        <v>126030</v>
      </c>
      <c r="G9569" s="130">
        <v>402290</v>
      </c>
      <c r="H9569" s="130" t="str">
        <f t="shared" si="298"/>
        <v>SK-120007</v>
      </c>
      <c r="I9569" s="130" t="str">
        <f t="shared" si="299"/>
        <v>VG</v>
      </c>
    </row>
    <row r="9570" spans="1:9" x14ac:dyDescent="0.15">
      <c r="A9570" s="130">
        <v>9568</v>
      </c>
      <c r="B9570" s="130" t="s">
        <v>1584</v>
      </c>
      <c r="C9570" s="130" t="s">
        <v>2355</v>
      </c>
      <c r="D9570" s="130">
        <v>10000</v>
      </c>
      <c r="E9570" s="130" t="s">
        <v>12361</v>
      </c>
      <c r="F9570" s="130">
        <v>832600</v>
      </c>
      <c r="G9570" s="130">
        <v>2202350</v>
      </c>
      <c r="H9570" s="130" t="str">
        <f t="shared" si="298"/>
        <v>SK-120008</v>
      </c>
      <c r="I9570" s="130" t="str">
        <f t="shared" si="299"/>
        <v>VE</v>
      </c>
    </row>
    <row r="9571" spans="1:9" x14ac:dyDescent="0.15">
      <c r="A9571" s="130">
        <v>9569</v>
      </c>
      <c r="B9571" s="130" t="s">
        <v>3248</v>
      </c>
      <c r="C9571" s="130" t="s">
        <v>21286</v>
      </c>
      <c r="D9571" s="130">
        <v>100</v>
      </c>
      <c r="E9571" s="130" t="s">
        <v>12355</v>
      </c>
      <c r="F9571" s="130">
        <v>2829571</v>
      </c>
      <c r="G9571" s="130">
        <v>3574000</v>
      </c>
      <c r="H9571" s="130" t="str">
        <f t="shared" si="298"/>
        <v>SK-120009</v>
      </c>
      <c r="I9571" s="130" t="str">
        <f t="shared" si="299"/>
        <v>VR</v>
      </c>
    </row>
    <row r="9572" spans="1:9" x14ac:dyDescent="0.15">
      <c r="A9572" s="130">
        <v>9570</v>
      </c>
      <c r="B9572" s="130" t="s">
        <v>11264</v>
      </c>
      <c r="C9572" s="130" t="s">
        <v>21287</v>
      </c>
      <c r="D9572" s="130">
        <v>30</v>
      </c>
      <c r="E9572" s="130" t="s">
        <v>12372</v>
      </c>
      <c r="F9572" s="130">
        <v>503492.39</v>
      </c>
      <c r="G9572" s="130">
        <v>549610</v>
      </c>
      <c r="H9572" s="130" t="str">
        <f t="shared" si="298"/>
        <v>SK-120010</v>
      </c>
      <c r="I9572" s="130" t="str">
        <f t="shared" si="299"/>
        <v>AG</v>
      </c>
    </row>
    <row r="9573" spans="1:9" x14ac:dyDescent="0.15">
      <c r="A9573" s="130">
        <v>9571</v>
      </c>
      <c r="B9573" s="130" t="s">
        <v>11265</v>
      </c>
      <c r="C9573" s="130" t="s">
        <v>21288</v>
      </c>
      <c r="D9573" s="130">
        <v>60</v>
      </c>
      <c r="E9573" s="130" t="s">
        <v>12355</v>
      </c>
      <c r="F9573" s="130">
        <v>5871593</v>
      </c>
      <c r="G9573" s="130">
        <v>31888749</v>
      </c>
      <c r="H9573" s="130" t="str">
        <f t="shared" si="298"/>
        <v>SK-120011</v>
      </c>
      <c r="I9573" s="130" t="str">
        <f t="shared" si="299"/>
        <v>AG</v>
      </c>
    </row>
    <row r="9574" spans="1:9" x14ac:dyDescent="0.15">
      <c r="A9574" s="130">
        <v>9572</v>
      </c>
      <c r="B9574" s="130" t="s">
        <v>11266</v>
      </c>
      <c r="C9574" s="130" t="s">
        <v>21289</v>
      </c>
      <c r="D9574" s="130">
        <v>1</v>
      </c>
      <c r="E9574" s="130" t="s">
        <v>12391</v>
      </c>
      <c r="F9574" s="130">
        <v>605150</v>
      </c>
      <c r="G9574" s="130">
        <v>564550</v>
      </c>
      <c r="H9574" s="130" t="str">
        <f t="shared" si="298"/>
        <v>SK-120012</v>
      </c>
      <c r="I9574" s="130" t="str">
        <f t="shared" si="299"/>
        <v>AG</v>
      </c>
    </row>
    <row r="9575" spans="1:9" x14ac:dyDescent="0.15">
      <c r="A9575" s="130">
        <v>9573</v>
      </c>
      <c r="B9575" s="130" t="s">
        <v>1585</v>
      </c>
      <c r="C9575" s="130" t="s">
        <v>2356</v>
      </c>
      <c r="D9575" s="130">
        <v>40</v>
      </c>
      <c r="E9575" s="130" t="s">
        <v>12370</v>
      </c>
      <c r="F9575" s="130">
        <v>783640</v>
      </c>
      <c r="G9575" s="130">
        <v>342000</v>
      </c>
      <c r="H9575" s="130" t="str">
        <f t="shared" si="298"/>
        <v>SK-130001</v>
      </c>
      <c r="I9575" s="130" t="str">
        <f t="shared" si="299"/>
        <v>VE</v>
      </c>
    </row>
    <row r="9576" spans="1:9" x14ac:dyDescent="0.15">
      <c r="A9576" s="130">
        <v>9574</v>
      </c>
      <c r="B9576" s="130" t="s">
        <v>3244</v>
      </c>
      <c r="C9576" s="130" t="s">
        <v>2357</v>
      </c>
      <c r="D9576" s="130">
        <v>23000</v>
      </c>
      <c r="E9576" s="130" t="s">
        <v>12361</v>
      </c>
      <c r="F9576" s="130">
        <v>25904149</v>
      </c>
      <c r="G9576" s="130">
        <v>27837887</v>
      </c>
      <c r="H9576" s="130" t="str">
        <f t="shared" si="298"/>
        <v>SK-130002</v>
      </c>
      <c r="I9576" s="130" t="str">
        <f t="shared" si="299"/>
        <v>VR</v>
      </c>
    </row>
    <row r="9577" spans="1:9" x14ac:dyDescent="0.15">
      <c r="A9577" s="130">
        <v>9575</v>
      </c>
      <c r="B9577" s="130" t="s">
        <v>11267</v>
      </c>
      <c r="C9577" s="130" t="s">
        <v>21290</v>
      </c>
      <c r="D9577" s="130">
        <v>1</v>
      </c>
      <c r="E9577" s="130" t="s">
        <v>12457</v>
      </c>
      <c r="F9577" s="130">
        <v>118735538</v>
      </c>
      <c r="G9577" s="130">
        <v>302147973</v>
      </c>
      <c r="H9577" s="130" t="str">
        <f t="shared" si="298"/>
        <v>SK-130003</v>
      </c>
      <c r="I9577" s="130" t="str">
        <f t="shared" si="299"/>
        <v>AG</v>
      </c>
    </row>
    <row r="9578" spans="1:9" x14ac:dyDescent="0.15">
      <c r="A9578" s="130">
        <v>9576</v>
      </c>
      <c r="B9578" s="130" t="s">
        <v>11268</v>
      </c>
      <c r="H9578" s="130" t="str">
        <f t="shared" si="298"/>
        <v>SK-130004</v>
      </c>
      <c r="I9578" s="130" t="str">
        <f t="shared" si="299"/>
        <v>AG</v>
      </c>
    </row>
    <row r="9579" spans="1:9" x14ac:dyDescent="0.15">
      <c r="A9579" s="130">
        <v>9577</v>
      </c>
      <c r="B9579" s="130" t="s">
        <v>11269</v>
      </c>
      <c r="C9579" s="130" t="s">
        <v>21291</v>
      </c>
      <c r="D9579" s="130">
        <v>1</v>
      </c>
      <c r="E9579" s="130" t="s">
        <v>12370</v>
      </c>
      <c r="F9579" s="130">
        <v>55159</v>
      </c>
      <c r="G9579" s="130">
        <v>73557</v>
      </c>
      <c r="H9579" s="130" t="str">
        <f t="shared" si="298"/>
        <v>SK-130005</v>
      </c>
      <c r="I9579" s="130" t="str">
        <f t="shared" si="299"/>
        <v>AG</v>
      </c>
    </row>
    <row r="9580" spans="1:9" x14ac:dyDescent="0.15">
      <c r="A9580" s="130">
        <v>9578</v>
      </c>
      <c r="B9580" s="130" t="s">
        <v>11270</v>
      </c>
      <c r="C9580" s="130" t="s">
        <v>21292</v>
      </c>
      <c r="D9580" s="130">
        <v>1</v>
      </c>
      <c r="E9580" s="130" t="s">
        <v>12370</v>
      </c>
      <c r="F9580" s="130">
        <v>393650</v>
      </c>
      <c r="G9580" s="130">
        <v>593858</v>
      </c>
      <c r="H9580" s="130" t="str">
        <f t="shared" si="298"/>
        <v>SK-130006</v>
      </c>
      <c r="I9580" s="130" t="str">
        <f t="shared" si="299"/>
        <v>AG</v>
      </c>
    </row>
    <row r="9581" spans="1:9" x14ac:dyDescent="0.15">
      <c r="A9581" s="130">
        <v>9579</v>
      </c>
      <c r="B9581" s="130" t="s">
        <v>3239</v>
      </c>
      <c r="C9581" s="130" t="s">
        <v>12795</v>
      </c>
      <c r="D9581" s="130">
        <v>10</v>
      </c>
      <c r="E9581" s="130" t="s">
        <v>12355</v>
      </c>
      <c r="F9581" s="130">
        <v>99235.199999999997</v>
      </c>
      <c r="G9581" s="130">
        <v>130231.6</v>
      </c>
      <c r="H9581" s="130" t="str">
        <f t="shared" si="298"/>
        <v>SK-130007</v>
      </c>
      <c r="I9581" s="130" t="str">
        <f t="shared" si="299"/>
        <v>VE</v>
      </c>
    </row>
    <row r="9582" spans="1:9" x14ac:dyDescent="0.15">
      <c r="A9582" s="130">
        <v>9580</v>
      </c>
      <c r="B9582" s="130" t="s">
        <v>3237</v>
      </c>
      <c r="C9582" s="130" t="s">
        <v>21295</v>
      </c>
      <c r="D9582" s="130">
        <v>20</v>
      </c>
      <c r="E9582" s="130" t="s">
        <v>13132</v>
      </c>
      <c r="F9582" s="130">
        <v>504000</v>
      </c>
      <c r="G9582" s="130">
        <v>1630500</v>
      </c>
      <c r="H9582" s="130" t="str">
        <f t="shared" si="298"/>
        <v>SK-130008</v>
      </c>
      <c r="I9582" s="130" t="str">
        <f t="shared" si="299"/>
        <v>VE</v>
      </c>
    </row>
    <row r="9583" spans="1:9" x14ac:dyDescent="0.15">
      <c r="A9583" s="130">
        <v>9581</v>
      </c>
      <c r="B9583" s="130" t="s">
        <v>11271</v>
      </c>
      <c r="C9583" s="130" t="s">
        <v>21296</v>
      </c>
      <c r="D9583" s="130">
        <v>1000</v>
      </c>
      <c r="E9583" s="130" t="s">
        <v>12368</v>
      </c>
      <c r="F9583" s="130">
        <v>12942220</v>
      </c>
      <c r="G9583" s="130">
        <v>13767170</v>
      </c>
      <c r="H9583" s="130" t="str">
        <f t="shared" si="298"/>
        <v>SK-130009</v>
      </c>
      <c r="I9583" s="130" t="str">
        <f t="shared" si="299"/>
        <v>AG</v>
      </c>
    </row>
    <row r="9584" spans="1:9" x14ac:dyDescent="0.15">
      <c r="A9584" s="130">
        <v>9582</v>
      </c>
      <c r="B9584" s="130" t="s">
        <v>11272</v>
      </c>
      <c r="C9584" s="130" t="s">
        <v>21297</v>
      </c>
      <c r="D9584" s="130">
        <v>1</v>
      </c>
      <c r="E9584" s="130" t="s">
        <v>12446</v>
      </c>
      <c r="F9584" s="130">
        <v>693959.38</v>
      </c>
      <c r="G9584" s="130">
        <v>1170404.6000000001</v>
      </c>
      <c r="H9584" s="130" t="str">
        <f t="shared" si="298"/>
        <v>SK-130010</v>
      </c>
      <c r="I9584" s="130" t="str">
        <f t="shared" si="299"/>
        <v>AG</v>
      </c>
    </row>
    <row r="9585" spans="1:9" x14ac:dyDescent="0.15">
      <c r="A9585" s="130">
        <v>9583</v>
      </c>
      <c r="B9585" s="130" t="s">
        <v>11273</v>
      </c>
      <c r="C9585" s="130" t="s">
        <v>21298</v>
      </c>
      <c r="D9585" s="130">
        <v>17</v>
      </c>
      <c r="E9585" s="130" t="s">
        <v>12610</v>
      </c>
      <c r="F9585" s="130">
        <v>258334</v>
      </c>
      <c r="G9585" s="130">
        <v>225268</v>
      </c>
      <c r="H9585" s="130" t="str">
        <f t="shared" si="298"/>
        <v>SK-130011</v>
      </c>
      <c r="I9585" s="130" t="str">
        <f t="shared" si="299"/>
        <v>AG</v>
      </c>
    </row>
    <row r="9586" spans="1:9" x14ac:dyDescent="0.15">
      <c r="A9586" s="130">
        <v>9584</v>
      </c>
      <c r="B9586" s="130" t="s">
        <v>11274</v>
      </c>
      <c r="C9586" s="130" t="s">
        <v>13985</v>
      </c>
      <c r="D9586" s="130">
        <v>100</v>
      </c>
      <c r="E9586" s="130" t="s">
        <v>12372</v>
      </c>
      <c r="F9586" s="130">
        <v>1584262</v>
      </c>
      <c r="G9586" s="130">
        <v>476355</v>
      </c>
      <c r="H9586" s="130" t="str">
        <f t="shared" si="298"/>
        <v>SK-130012</v>
      </c>
      <c r="I9586" s="130" t="str">
        <f t="shared" si="299"/>
        <v>AG</v>
      </c>
    </row>
    <row r="9587" spans="1:9" x14ac:dyDescent="0.15">
      <c r="A9587" s="130">
        <v>9585</v>
      </c>
      <c r="B9587" s="130" t="s">
        <v>11275</v>
      </c>
      <c r="C9587" s="130" t="s">
        <v>13412</v>
      </c>
      <c r="D9587" s="130">
        <v>100</v>
      </c>
      <c r="E9587" s="130" t="s">
        <v>12368</v>
      </c>
      <c r="F9587" s="130">
        <v>660780</v>
      </c>
      <c r="G9587" s="130">
        <v>909140</v>
      </c>
      <c r="H9587" s="130" t="str">
        <f t="shared" si="298"/>
        <v>SK-130013</v>
      </c>
      <c r="I9587" s="130" t="str">
        <f t="shared" si="299"/>
        <v>AG</v>
      </c>
    </row>
    <row r="9588" spans="1:9" x14ac:dyDescent="0.15">
      <c r="A9588" s="130">
        <v>9586</v>
      </c>
      <c r="B9588" s="130" t="s">
        <v>11276</v>
      </c>
      <c r="C9588" s="130" t="s">
        <v>21299</v>
      </c>
      <c r="D9588" s="130">
        <v>60</v>
      </c>
      <c r="E9588" s="130" t="s">
        <v>12361</v>
      </c>
      <c r="F9588" s="130">
        <v>1468261</v>
      </c>
      <c r="G9588" s="130">
        <v>815261</v>
      </c>
      <c r="H9588" s="130" t="str">
        <f t="shared" si="298"/>
        <v>SK-130014</v>
      </c>
      <c r="I9588" s="130" t="str">
        <f t="shared" si="299"/>
        <v>AG</v>
      </c>
    </row>
    <row r="9589" spans="1:9" x14ac:dyDescent="0.15">
      <c r="A9589" s="130">
        <v>9587</v>
      </c>
      <c r="B9589" s="130" t="s">
        <v>11277</v>
      </c>
      <c r="C9589" s="130" t="s">
        <v>15691</v>
      </c>
      <c r="D9589" s="130">
        <v>1</v>
      </c>
      <c r="E9589" s="130" t="s">
        <v>12457</v>
      </c>
      <c r="F9589" s="130">
        <v>224000</v>
      </c>
      <c r="G9589" s="130">
        <v>428300</v>
      </c>
      <c r="H9589" s="130" t="str">
        <f t="shared" si="298"/>
        <v>SK-130015</v>
      </c>
      <c r="I9589" s="130" t="str">
        <f t="shared" si="299"/>
        <v>AG</v>
      </c>
    </row>
    <row r="9590" spans="1:9" x14ac:dyDescent="0.15">
      <c r="A9590" s="130">
        <v>9588</v>
      </c>
      <c r="B9590" s="130" t="s">
        <v>11278</v>
      </c>
      <c r="C9590" s="130" t="s">
        <v>21300</v>
      </c>
      <c r="D9590" s="130">
        <v>50</v>
      </c>
      <c r="E9590" s="130" t="s">
        <v>12355</v>
      </c>
      <c r="F9590" s="130">
        <v>314300</v>
      </c>
      <c r="G9590" s="130">
        <v>117100</v>
      </c>
      <c r="H9590" s="130" t="str">
        <f t="shared" si="298"/>
        <v>SK-130016</v>
      </c>
      <c r="I9590" s="130" t="str">
        <f t="shared" si="299"/>
        <v>AG</v>
      </c>
    </row>
    <row r="9591" spans="1:9" x14ac:dyDescent="0.15">
      <c r="A9591" s="130">
        <v>9589</v>
      </c>
      <c r="B9591" s="130" t="s">
        <v>11279</v>
      </c>
      <c r="C9591" s="130" t="s">
        <v>21301</v>
      </c>
      <c r="D9591" s="130">
        <v>10000</v>
      </c>
      <c r="E9591" s="130" t="s">
        <v>12361</v>
      </c>
      <c r="F9591" s="130">
        <v>80028000</v>
      </c>
      <c r="G9591" s="130">
        <v>500000000</v>
      </c>
      <c r="H9591" s="130" t="str">
        <f t="shared" si="298"/>
        <v>SK-130017</v>
      </c>
      <c r="I9591" s="130" t="str">
        <f t="shared" si="299"/>
        <v>AG</v>
      </c>
    </row>
    <row r="9592" spans="1:9" x14ac:dyDescent="0.15">
      <c r="A9592" s="130">
        <v>9590</v>
      </c>
      <c r="B9592" s="130" t="s">
        <v>3206</v>
      </c>
      <c r="C9592" s="130" t="s">
        <v>21303</v>
      </c>
      <c r="D9592" s="130">
        <v>1</v>
      </c>
      <c r="E9592" s="130" t="s">
        <v>12391</v>
      </c>
      <c r="F9592" s="130">
        <v>4429960</v>
      </c>
      <c r="G9592" s="130">
        <v>6788100</v>
      </c>
      <c r="H9592" s="130" t="str">
        <f t="shared" si="298"/>
        <v>SK-130018</v>
      </c>
      <c r="I9592" s="130" t="str">
        <f t="shared" si="299"/>
        <v>VR</v>
      </c>
    </row>
    <row r="9593" spans="1:9" x14ac:dyDescent="0.15">
      <c r="A9593" s="130">
        <v>9591</v>
      </c>
      <c r="B9593" s="130" t="s">
        <v>11280</v>
      </c>
      <c r="C9593" s="130" t="s">
        <v>12903</v>
      </c>
      <c r="D9593" s="130">
        <v>20</v>
      </c>
      <c r="E9593" s="130" t="s">
        <v>12355</v>
      </c>
      <c r="F9593" s="130">
        <v>1270775</v>
      </c>
      <c r="G9593" s="130">
        <v>872100</v>
      </c>
      <c r="H9593" s="130" t="str">
        <f t="shared" si="298"/>
        <v>SK-130019</v>
      </c>
      <c r="I9593" s="130" t="str">
        <f t="shared" si="299"/>
        <v>AG</v>
      </c>
    </row>
    <row r="9594" spans="1:9" x14ac:dyDescent="0.15">
      <c r="A9594" s="130">
        <v>9592</v>
      </c>
      <c r="B9594" s="130" t="s">
        <v>11281</v>
      </c>
      <c r="C9594" s="130" t="s">
        <v>13768</v>
      </c>
      <c r="D9594" s="130">
        <v>4</v>
      </c>
      <c r="E9594" s="130" t="s">
        <v>13735</v>
      </c>
      <c r="F9594" s="130">
        <v>623700</v>
      </c>
      <c r="G9594" s="130">
        <v>143246.5</v>
      </c>
      <c r="H9594" s="130" t="str">
        <f t="shared" si="298"/>
        <v>SK-130020</v>
      </c>
      <c r="I9594" s="130" t="str">
        <f t="shared" si="299"/>
        <v>AG</v>
      </c>
    </row>
    <row r="9595" spans="1:9" x14ac:dyDescent="0.15">
      <c r="A9595" s="130">
        <v>9593</v>
      </c>
      <c r="B9595" s="130" t="s">
        <v>11282</v>
      </c>
      <c r="C9595" s="130" t="s">
        <v>21304</v>
      </c>
      <c r="D9595" s="130">
        <v>300</v>
      </c>
      <c r="E9595" s="130" t="s">
        <v>12361</v>
      </c>
      <c r="F9595" s="130">
        <v>1256298</v>
      </c>
      <c r="G9595" s="130">
        <v>1639777.16</v>
      </c>
      <c r="H9595" s="130" t="str">
        <f t="shared" si="298"/>
        <v>SK-130021</v>
      </c>
      <c r="I9595" s="130" t="str">
        <f t="shared" si="299"/>
        <v>AG</v>
      </c>
    </row>
    <row r="9596" spans="1:9" x14ac:dyDescent="0.15">
      <c r="A9596" s="130">
        <v>9594</v>
      </c>
      <c r="B9596" s="130" t="s">
        <v>11283</v>
      </c>
      <c r="C9596" s="130" t="s">
        <v>21305</v>
      </c>
      <c r="D9596" s="130">
        <v>10</v>
      </c>
      <c r="E9596" s="130" t="s">
        <v>12610</v>
      </c>
      <c r="F9596" s="130">
        <v>2540710</v>
      </c>
      <c r="G9596" s="130">
        <v>2962530</v>
      </c>
      <c r="H9596" s="130" t="str">
        <f t="shared" si="298"/>
        <v>SK-130022</v>
      </c>
      <c r="I9596" s="130" t="str">
        <f t="shared" si="299"/>
        <v>AG</v>
      </c>
    </row>
    <row r="9597" spans="1:9" x14ac:dyDescent="0.15">
      <c r="A9597" s="130">
        <v>9595</v>
      </c>
      <c r="B9597" s="130" t="s">
        <v>11284</v>
      </c>
      <c r="C9597" s="130" t="s">
        <v>21306</v>
      </c>
      <c r="D9597" s="130">
        <v>1</v>
      </c>
      <c r="E9597" s="130" t="s">
        <v>12370</v>
      </c>
      <c r="F9597" s="130">
        <v>383385</v>
      </c>
      <c r="G9597" s="130">
        <v>355009</v>
      </c>
      <c r="H9597" s="130" t="str">
        <f t="shared" si="298"/>
        <v>SK-140001</v>
      </c>
      <c r="I9597" s="130" t="str">
        <f t="shared" si="299"/>
        <v>AG</v>
      </c>
    </row>
    <row r="9598" spans="1:9" x14ac:dyDescent="0.15">
      <c r="A9598" s="130">
        <v>9596</v>
      </c>
      <c r="B9598" s="130" t="s">
        <v>3196</v>
      </c>
      <c r="C9598" s="130" t="s">
        <v>21308</v>
      </c>
      <c r="D9598" s="130">
        <v>27</v>
      </c>
      <c r="E9598" s="130" t="s">
        <v>12355</v>
      </c>
      <c r="F9598" s="130">
        <v>2297286</v>
      </c>
      <c r="G9598" s="130">
        <v>3129350</v>
      </c>
      <c r="H9598" s="130" t="str">
        <f t="shared" si="298"/>
        <v>SK-140002</v>
      </c>
      <c r="I9598" s="130" t="str">
        <f t="shared" si="299"/>
        <v>VR</v>
      </c>
    </row>
    <row r="9599" spans="1:9" x14ac:dyDescent="0.15">
      <c r="A9599" s="130">
        <v>9597</v>
      </c>
      <c r="B9599" s="130" t="s">
        <v>11285</v>
      </c>
      <c r="C9599" s="130" t="s">
        <v>21309</v>
      </c>
      <c r="D9599" s="130">
        <v>1</v>
      </c>
      <c r="E9599" s="130" t="s">
        <v>12467</v>
      </c>
      <c r="F9599" s="130">
        <v>20100000</v>
      </c>
      <c r="G9599" s="130">
        <v>25600000</v>
      </c>
      <c r="H9599" s="130" t="str">
        <f t="shared" si="298"/>
        <v>SK-140003</v>
      </c>
      <c r="I9599" s="130" t="str">
        <f t="shared" si="299"/>
        <v>AG</v>
      </c>
    </row>
    <row r="9600" spans="1:9" x14ac:dyDescent="0.15">
      <c r="A9600" s="130">
        <v>9598</v>
      </c>
      <c r="B9600" s="130" t="s">
        <v>3195</v>
      </c>
      <c r="C9600" s="130" t="s">
        <v>21311</v>
      </c>
      <c r="D9600" s="130">
        <v>100</v>
      </c>
      <c r="E9600" s="130" t="s">
        <v>12372</v>
      </c>
      <c r="F9600" s="130">
        <v>169103.88</v>
      </c>
      <c r="G9600" s="130">
        <v>176625.88</v>
      </c>
      <c r="H9600" s="130" t="str">
        <f t="shared" si="298"/>
        <v>SK-140004</v>
      </c>
      <c r="I9600" s="130" t="str">
        <f t="shared" si="299"/>
        <v>VE</v>
      </c>
    </row>
    <row r="9601" spans="1:9" x14ac:dyDescent="0.15">
      <c r="A9601" s="130">
        <v>9599</v>
      </c>
      <c r="B9601" s="130" t="s">
        <v>11286</v>
      </c>
      <c r="C9601" s="130" t="s">
        <v>21312</v>
      </c>
      <c r="D9601" s="130">
        <v>2651</v>
      </c>
      <c r="E9601" s="130" t="s">
        <v>12372</v>
      </c>
      <c r="F9601" s="130">
        <v>134750334</v>
      </c>
      <c r="G9601" s="130">
        <v>186450893</v>
      </c>
      <c r="H9601" s="130" t="str">
        <f t="shared" si="298"/>
        <v>SK-140005</v>
      </c>
      <c r="I9601" s="130" t="str">
        <f t="shared" si="299"/>
        <v>AG</v>
      </c>
    </row>
    <row r="9602" spans="1:9" x14ac:dyDescent="0.15">
      <c r="A9602" s="130">
        <v>9600</v>
      </c>
      <c r="B9602" s="130" t="s">
        <v>1586</v>
      </c>
      <c r="C9602" s="130" t="s">
        <v>24394</v>
      </c>
      <c r="D9602" s="130">
        <v>10</v>
      </c>
      <c r="E9602" s="130" t="s">
        <v>12368</v>
      </c>
      <c r="F9602" s="130">
        <v>51821.4</v>
      </c>
      <c r="G9602" s="130">
        <v>96258.8</v>
      </c>
      <c r="H9602" s="130" t="str">
        <f t="shared" si="298"/>
        <v>SK-140006</v>
      </c>
      <c r="I9602" s="130" t="str">
        <f t="shared" si="299"/>
        <v>VR</v>
      </c>
    </row>
    <row r="9603" spans="1:9" x14ac:dyDescent="0.15">
      <c r="A9603" s="130">
        <v>9601</v>
      </c>
      <c r="B9603" s="130" t="s">
        <v>11287</v>
      </c>
      <c r="C9603" s="130" t="s">
        <v>21313</v>
      </c>
      <c r="D9603" s="130">
        <v>100</v>
      </c>
      <c r="E9603" s="130" t="s">
        <v>12355</v>
      </c>
      <c r="F9603" s="130">
        <v>34931.949999999997</v>
      </c>
      <c r="G9603" s="130">
        <v>35415.5</v>
      </c>
      <c r="H9603" s="130" t="str">
        <f t="shared" si="298"/>
        <v>SK-140007</v>
      </c>
      <c r="I9603" s="130" t="str">
        <f t="shared" si="299"/>
        <v>AG</v>
      </c>
    </row>
    <row r="9604" spans="1:9" x14ac:dyDescent="0.15">
      <c r="A9604" s="130">
        <v>9602</v>
      </c>
      <c r="B9604" s="130" t="s">
        <v>11288</v>
      </c>
      <c r="C9604" s="130" t="s">
        <v>21314</v>
      </c>
      <c r="D9604" s="130">
        <v>100</v>
      </c>
      <c r="E9604" s="130" t="s">
        <v>12355</v>
      </c>
      <c r="F9604" s="130">
        <v>10710485.15</v>
      </c>
      <c r="G9604" s="130">
        <v>10373412.27</v>
      </c>
      <c r="H9604" s="130" t="str">
        <f t="shared" ref="H9604:H9667" si="300">LEFT(B9604,FIND("-",B9604)+6)</f>
        <v>SK-140008</v>
      </c>
      <c r="I9604" s="130" t="str">
        <f t="shared" ref="I9604:I9667" si="301">RIGHT(B9604,LEN(B9604)-FIND("-",B9604)-7)</f>
        <v>AG</v>
      </c>
    </row>
    <row r="9605" spans="1:9" x14ac:dyDescent="0.15">
      <c r="A9605" s="130">
        <v>9603</v>
      </c>
      <c r="B9605" s="130" t="s">
        <v>11289</v>
      </c>
      <c r="C9605" s="130" t="s">
        <v>21315</v>
      </c>
      <c r="D9605" s="130">
        <v>100</v>
      </c>
      <c r="E9605" s="130" t="s">
        <v>12361</v>
      </c>
      <c r="F9605" s="130">
        <v>3285400</v>
      </c>
      <c r="G9605" s="130">
        <v>7275257.3300000001</v>
      </c>
      <c r="H9605" s="130" t="str">
        <f t="shared" si="300"/>
        <v>SK-140009</v>
      </c>
      <c r="I9605" s="130" t="str">
        <f t="shared" si="301"/>
        <v>AG</v>
      </c>
    </row>
    <row r="9606" spans="1:9" x14ac:dyDescent="0.15">
      <c r="A9606" s="130">
        <v>9604</v>
      </c>
      <c r="B9606" s="130" t="s">
        <v>1587</v>
      </c>
      <c r="C9606" s="130" t="s">
        <v>2359</v>
      </c>
      <c r="D9606" s="130">
        <v>20000</v>
      </c>
      <c r="E9606" s="130" t="s">
        <v>12361</v>
      </c>
      <c r="F9606" s="130">
        <v>2273000</v>
      </c>
      <c r="G9606" s="130">
        <v>4430500</v>
      </c>
      <c r="H9606" s="130" t="str">
        <f t="shared" si="300"/>
        <v>SK-140010</v>
      </c>
      <c r="I9606" s="130" t="str">
        <f t="shared" si="301"/>
        <v>VR</v>
      </c>
    </row>
    <row r="9607" spans="1:9" x14ac:dyDescent="0.15">
      <c r="A9607" s="130">
        <v>9605</v>
      </c>
      <c r="B9607" s="130" t="s">
        <v>11290</v>
      </c>
      <c r="C9607" s="130" t="s">
        <v>21316</v>
      </c>
      <c r="D9607" s="130">
        <v>350.19999999999902</v>
      </c>
      <c r="E9607" s="130" t="s">
        <v>12361</v>
      </c>
      <c r="F9607" s="130">
        <v>246600</v>
      </c>
      <c r="G9607" s="130">
        <v>279200</v>
      </c>
      <c r="H9607" s="130" t="str">
        <f t="shared" si="300"/>
        <v>SK-140011</v>
      </c>
      <c r="I9607" s="130" t="str">
        <f t="shared" si="301"/>
        <v>AG</v>
      </c>
    </row>
    <row r="9608" spans="1:9" x14ac:dyDescent="0.15">
      <c r="A9608" s="130">
        <v>9606</v>
      </c>
      <c r="B9608" s="130" t="s">
        <v>11291</v>
      </c>
      <c r="C9608" s="130" t="s">
        <v>21317</v>
      </c>
      <c r="D9608" s="130">
        <v>100</v>
      </c>
      <c r="E9608" s="130" t="s">
        <v>12355</v>
      </c>
      <c r="F9608" s="130">
        <v>1215000</v>
      </c>
      <c r="G9608" s="130">
        <v>1005000</v>
      </c>
      <c r="H9608" s="130" t="str">
        <f t="shared" si="300"/>
        <v>SK-140012</v>
      </c>
      <c r="I9608" s="130" t="str">
        <f t="shared" si="301"/>
        <v>AG</v>
      </c>
    </row>
    <row r="9609" spans="1:9" x14ac:dyDescent="0.15">
      <c r="A9609" s="130">
        <v>9607</v>
      </c>
      <c r="B9609" s="130" t="s">
        <v>24395</v>
      </c>
      <c r="C9609" s="130" t="s">
        <v>12827</v>
      </c>
      <c r="D9609" s="130">
        <v>100</v>
      </c>
      <c r="E9609" s="130" t="s">
        <v>12372</v>
      </c>
      <c r="F9609" s="130">
        <v>1254753.52</v>
      </c>
      <c r="G9609" s="130">
        <v>1570882.88</v>
      </c>
      <c r="H9609" s="130" t="str">
        <f t="shared" si="300"/>
        <v>SK-150001</v>
      </c>
      <c r="I9609" s="130" t="str">
        <f t="shared" si="301"/>
        <v>AG</v>
      </c>
    </row>
    <row r="9610" spans="1:9" x14ac:dyDescent="0.15">
      <c r="A9610" s="130">
        <v>9608</v>
      </c>
      <c r="B9610" s="130" t="s">
        <v>24396</v>
      </c>
      <c r="C9610" s="130" t="s">
        <v>21318</v>
      </c>
      <c r="D9610" s="130">
        <v>100</v>
      </c>
      <c r="E9610" s="130" t="s">
        <v>21319</v>
      </c>
      <c r="F9610" s="130">
        <v>5161522</v>
      </c>
      <c r="G9610" s="130">
        <v>7035647.7000000002</v>
      </c>
      <c r="H9610" s="130" t="str">
        <f t="shared" si="300"/>
        <v>SK-150002</v>
      </c>
      <c r="I9610" s="130" t="str">
        <f t="shared" si="301"/>
        <v>AG</v>
      </c>
    </row>
    <row r="9611" spans="1:9" x14ac:dyDescent="0.15">
      <c r="A9611" s="130">
        <v>9609</v>
      </c>
      <c r="B9611" s="130" t="s">
        <v>24397</v>
      </c>
      <c r="C9611" s="130" t="s">
        <v>21320</v>
      </c>
      <c r="D9611" s="130">
        <v>500</v>
      </c>
      <c r="E9611" s="130" t="s">
        <v>16334</v>
      </c>
      <c r="F9611" s="130">
        <v>3318650</v>
      </c>
      <c r="G9611" s="130">
        <v>9910245</v>
      </c>
      <c r="H9611" s="130" t="str">
        <f t="shared" si="300"/>
        <v>SK-150003</v>
      </c>
      <c r="I9611" s="130" t="str">
        <f t="shared" si="301"/>
        <v>AG</v>
      </c>
    </row>
    <row r="9612" spans="1:9" x14ac:dyDescent="0.15">
      <c r="A9612" s="130">
        <v>9610</v>
      </c>
      <c r="B9612" s="130" t="s">
        <v>24398</v>
      </c>
      <c r="C9612" s="130" t="s">
        <v>21321</v>
      </c>
      <c r="D9612" s="130">
        <v>3</v>
      </c>
      <c r="E9612" s="130" t="s">
        <v>12531</v>
      </c>
      <c r="F9612" s="130">
        <v>291873</v>
      </c>
      <c r="G9612" s="130">
        <v>339000</v>
      </c>
      <c r="H9612" s="130" t="str">
        <f t="shared" si="300"/>
        <v>SK-150004</v>
      </c>
      <c r="I9612" s="130" t="str">
        <f t="shared" si="301"/>
        <v>AG</v>
      </c>
    </row>
    <row r="9613" spans="1:9" x14ac:dyDescent="0.15">
      <c r="A9613" s="130">
        <v>9611</v>
      </c>
      <c r="B9613" s="130" t="s">
        <v>24399</v>
      </c>
      <c r="C9613" s="130" t="s">
        <v>21322</v>
      </c>
      <c r="D9613" s="130">
        <v>970</v>
      </c>
      <c r="E9613" s="130" t="s">
        <v>12814</v>
      </c>
      <c r="F9613" s="130">
        <v>16857630</v>
      </c>
      <c r="G9613" s="130">
        <v>16577300</v>
      </c>
      <c r="H9613" s="130" t="str">
        <f t="shared" si="300"/>
        <v>SK-150005</v>
      </c>
      <c r="I9613" s="130" t="str">
        <f t="shared" si="301"/>
        <v>AG</v>
      </c>
    </row>
    <row r="9614" spans="1:9" x14ac:dyDescent="0.15">
      <c r="A9614" s="130">
        <v>9612</v>
      </c>
      <c r="B9614" s="130" t="s">
        <v>24400</v>
      </c>
      <c r="C9614" s="130" t="s">
        <v>21086</v>
      </c>
      <c r="D9614" s="130">
        <v>100</v>
      </c>
      <c r="E9614" s="130" t="s">
        <v>12372</v>
      </c>
      <c r="F9614" s="130">
        <v>860870</v>
      </c>
      <c r="G9614" s="130">
        <v>520870</v>
      </c>
      <c r="H9614" s="130" t="str">
        <f t="shared" si="300"/>
        <v>SK-150006</v>
      </c>
      <c r="I9614" s="130" t="str">
        <f t="shared" si="301"/>
        <v>AG</v>
      </c>
    </row>
    <row r="9615" spans="1:9" x14ac:dyDescent="0.15">
      <c r="A9615" s="130">
        <v>9613</v>
      </c>
      <c r="B9615" s="130" t="s">
        <v>24401</v>
      </c>
      <c r="C9615" s="130" t="s">
        <v>21323</v>
      </c>
      <c r="D9615" s="130">
        <v>20</v>
      </c>
      <c r="E9615" s="130" t="s">
        <v>21324</v>
      </c>
      <c r="F9615" s="130">
        <v>7225000</v>
      </c>
      <c r="G9615" s="130">
        <v>3628000</v>
      </c>
      <c r="H9615" s="130" t="str">
        <f t="shared" si="300"/>
        <v>SK-150007</v>
      </c>
      <c r="I9615" s="130" t="str">
        <f t="shared" si="301"/>
        <v>AG</v>
      </c>
    </row>
    <row r="9616" spans="1:9" x14ac:dyDescent="0.15">
      <c r="A9616" s="130">
        <v>9614</v>
      </c>
      <c r="B9616" s="130" t="s">
        <v>24402</v>
      </c>
      <c r="C9616" s="130" t="s">
        <v>21325</v>
      </c>
      <c r="D9616" s="130">
        <v>50</v>
      </c>
      <c r="E9616" s="130" t="s">
        <v>21326</v>
      </c>
      <c r="F9616" s="130">
        <v>6014</v>
      </c>
      <c r="G9616" s="130">
        <v>8450</v>
      </c>
      <c r="H9616" s="130" t="str">
        <f t="shared" si="300"/>
        <v>SK-150008</v>
      </c>
      <c r="I9616" s="130" t="str">
        <f t="shared" si="301"/>
        <v>AG</v>
      </c>
    </row>
    <row r="9617" spans="1:9" x14ac:dyDescent="0.15">
      <c r="A9617" s="130">
        <v>9615</v>
      </c>
      <c r="B9617" s="130" t="s">
        <v>24403</v>
      </c>
      <c r="C9617" s="130" t="s">
        <v>21327</v>
      </c>
      <c r="D9617" s="130">
        <v>30</v>
      </c>
      <c r="E9617" s="130" t="s">
        <v>21326</v>
      </c>
      <c r="F9617" s="130">
        <v>3486.8</v>
      </c>
      <c r="G9617" s="130">
        <v>6960</v>
      </c>
      <c r="H9617" s="130" t="str">
        <f t="shared" si="300"/>
        <v>SK-150009</v>
      </c>
      <c r="I9617" s="130" t="str">
        <f t="shared" si="301"/>
        <v>AG</v>
      </c>
    </row>
    <row r="9618" spans="1:9" x14ac:dyDescent="0.15">
      <c r="A9618" s="130">
        <v>9616</v>
      </c>
      <c r="B9618" s="130" t="s">
        <v>24404</v>
      </c>
      <c r="C9618" s="130" t="s">
        <v>21328</v>
      </c>
      <c r="D9618" s="130">
        <v>144</v>
      </c>
      <c r="E9618" s="130" t="s">
        <v>12372</v>
      </c>
      <c r="F9618" s="130">
        <v>24057849.800000001</v>
      </c>
      <c r="G9618" s="130">
        <v>27571830.199999999</v>
      </c>
      <c r="H9618" s="130" t="str">
        <f t="shared" si="300"/>
        <v>SK-150010</v>
      </c>
      <c r="I9618" s="130" t="str">
        <f t="shared" si="301"/>
        <v>AG</v>
      </c>
    </row>
    <row r="9619" spans="1:9" x14ac:dyDescent="0.15">
      <c r="A9619" s="130">
        <v>9617</v>
      </c>
      <c r="B9619" s="130" t="s">
        <v>24405</v>
      </c>
      <c r="C9619" s="130" t="s">
        <v>21329</v>
      </c>
      <c r="D9619" s="130">
        <v>6000</v>
      </c>
      <c r="E9619" s="130" t="s">
        <v>12361</v>
      </c>
      <c r="F9619" s="130">
        <v>38728000</v>
      </c>
      <c r="G9619" s="130">
        <v>47594000</v>
      </c>
      <c r="H9619" s="130" t="str">
        <f t="shared" si="300"/>
        <v>SK-150011</v>
      </c>
      <c r="I9619" s="130" t="str">
        <f t="shared" si="301"/>
        <v>AG</v>
      </c>
    </row>
    <row r="9620" spans="1:9" x14ac:dyDescent="0.15">
      <c r="A9620" s="130">
        <v>9618</v>
      </c>
      <c r="B9620" s="130" t="s">
        <v>11292</v>
      </c>
      <c r="C9620" s="130" t="s">
        <v>21331</v>
      </c>
      <c r="D9620" s="130">
        <v>300</v>
      </c>
      <c r="E9620" s="130" t="s">
        <v>12372</v>
      </c>
      <c r="F9620" s="130">
        <v>4377600</v>
      </c>
      <c r="G9620" s="130">
        <v>4074600</v>
      </c>
      <c r="H9620" s="130" t="str">
        <f t="shared" si="300"/>
        <v>SK-160001</v>
      </c>
      <c r="I9620" s="130" t="str">
        <f t="shared" si="301"/>
        <v>A</v>
      </c>
    </row>
    <row r="9621" spans="1:9" x14ac:dyDescent="0.15">
      <c r="A9621" s="130">
        <v>9619</v>
      </c>
      <c r="B9621" s="130" t="s">
        <v>11293</v>
      </c>
      <c r="C9621" s="130" t="s">
        <v>21333</v>
      </c>
      <c r="D9621" s="130">
        <v>450</v>
      </c>
      <c r="E9621" s="130" t="s">
        <v>12361</v>
      </c>
      <c r="F9621" s="130">
        <v>5691858</v>
      </c>
      <c r="G9621" s="130">
        <v>12332578</v>
      </c>
      <c r="H9621" s="130" t="str">
        <f t="shared" si="300"/>
        <v>SK-160002</v>
      </c>
      <c r="I9621" s="130" t="str">
        <f t="shared" si="301"/>
        <v>A</v>
      </c>
    </row>
    <row r="9622" spans="1:9" x14ac:dyDescent="0.15">
      <c r="A9622" s="130">
        <v>9620</v>
      </c>
      <c r="B9622" s="130" t="s">
        <v>11294</v>
      </c>
      <c r="C9622" s="130" t="s">
        <v>21335</v>
      </c>
      <c r="D9622" s="130">
        <v>8</v>
      </c>
      <c r="E9622" s="130" t="s">
        <v>14703</v>
      </c>
      <c r="F9622" s="130">
        <v>782748.56</v>
      </c>
      <c r="G9622" s="130">
        <v>543899.88</v>
      </c>
      <c r="H9622" s="130" t="str">
        <f t="shared" si="300"/>
        <v>SK-160003</v>
      </c>
      <c r="I9622" s="130" t="str">
        <f t="shared" si="301"/>
        <v>A</v>
      </c>
    </row>
    <row r="9623" spans="1:9" x14ac:dyDescent="0.15">
      <c r="A9623" s="130">
        <v>9621</v>
      </c>
      <c r="B9623" s="130" t="s">
        <v>3085</v>
      </c>
      <c r="C9623" s="130" t="s">
        <v>21337</v>
      </c>
      <c r="D9623" s="130">
        <v>300</v>
      </c>
      <c r="E9623" s="130" t="s">
        <v>12372</v>
      </c>
      <c r="F9623" s="130">
        <v>1125000</v>
      </c>
      <c r="G9623" s="130">
        <v>1975060</v>
      </c>
      <c r="H9623" s="130" t="str">
        <f t="shared" si="300"/>
        <v>SK-160004</v>
      </c>
      <c r="I9623" s="130" t="str">
        <f t="shared" si="301"/>
        <v>VR</v>
      </c>
    </row>
    <row r="9624" spans="1:9" x14ac:dyDescent="0.15">
      <c r="A9624" s="130">
        <v>9622</v>
      </c>
      <c r="B9624" s="130" t="s">
        <v>11295</v>
      </c>
      <c r="C9624" s="130" t="s">
        <v>21339</v>
      </c>
      <c r="D9624" s="130">
        <v>10</v>
      </c>
      <c r="E9624" s="130" t="s">
        <v>12355</v>
      </c>
      <c r="F9624" s="130">
        <v>152000</v>
      </c>
      <c r="G9624" s="130">
        <v>154448</v>
      </c>
      <c r="H9624" s="130" t="str">
        <f t="shared" si="300"/>
        <v>SK-160005</v>
      </c>
      <c r="I9624" s="130" t="str">
        <f t="shared" si="301"/>
        <v>A</v>
      </c>
    </row>
    <row r="9625" spans="1:9" x14ac:dyDescent="0.15">
      <c r="A9625" s="130">
        <v>9623</v>
      </c>
      <c r="B9625" s="130" t="s">
        <v>11296</v>
      </c>
      <c r="C9625" s="130" t="s">
        <v>21341</v>
      </c>
      <c r="D9625" s="130">
        <v>100</v>
      </c>
      <c r="E9625" s="130" t="s">
        <v>12355</v>
      </c>
      <c r="F9625" s="130">
        <v>1652667</v>
      </c>
      <c r="G9625" s="130">
        <v>1652667</v>
      </c>
      <c r="H9625" s="130" t="str">
        <f t="shared" si="300"/>
        <v>SK-160006</v>
      </c>
      <c r="I9625" s="130" t="str">
        <f t="shared" si="301"/>
        <v>A</v>
      </c>
    </row>
    <row r="9626" spans="1:9" x14ac:dyDescent="0.15">
      <c r="A9626" s="130">
        <v>9624</v>
      </c>
      <c r="B9626" s="130" t="s">
        <v>11297</v>
      </c>
      <c r="C9626" s="130" t="s">
        <v>21343</v>
      </c>
      <c r="D9626" s="130">
        <v>100</v>
      </c>
      <c r="E9626" s="130" t="s">
        <v>21344</v>
      </c>
      <c r="F9626" s="130">
        <v>1351600</v>
      </c>
      <c r="G9626" s="130">
        <v>1739000</v>
      </c>
      <c r="H9626" s="130" t="str">
        <f t="shared" si="300"/>
        <v>SK-160007</v>
      </c>
      <c r="I9626" s="130" t="str">
        <f t="shared" si="301"/>
        <v>A</v>
      </c>
    </row>
    <row r="9627" spans="1:9" x14ac:dyDescent="0.15">
      <c r="A9627" s="130">
        <v>9625</v>
      </c>
      <c r="B9627" s="130" t="s">
        <v>11298</v>
      </c>
      <c r="C9627" s="130" t="s">
        <v>21346</v>
      </c>
      <c r="D9627" s="130">
        <v>1641.6</v>
      </c>
      <c r="E9627" s="130" t="s">
        <v>12372</v>
      </c>
      <c r="F9627" s="130">
        <v>125617</v>
      </c>
      <c r="G9627" s="130">
        <v>148474</v>
      </c>
      <c r="H9627" s="130" t="str">
        <f t="shared" si="300"/>
        <v>SK-160008</v>
      </c>
      <c r="I9627" s="130" t="str">
        <f t="shared" si="301"/>
        <v>A</v>
      </c>
    </row>
    <row r="9628" spans="1:9" x14ac:dyDescent="0.15">
      <c r="A9628" s="130">
        <v>9626</v>
      </c>
      <c r="B9628" s="130" t="s">
        <v>11299</v>
      </c>
      <c r="C9628" s="130" t="s">
        <v>21348</v>
      </c>
      <c r="D9628" s="130">
        <v>10</v>
      </c>
      <c r="E9628" s="130" t="s">
        <v>12355</v>
      </c>
      <c r="F9628" s="130">
        <v>4494217</v>
      </c>
      <c r="G9628" s="130">
        <v>5195767</v>
      </c>
      <c r="H9628" s="130" t="str">
        <f t="shared" si="300"/>
        <v>SK-160009</v>
      </c>
      <c r="I9628" s="130" t="str">
        <f t="shared" si="301"/>
        <v>A</v>
      </c>
    </row>
    <row r="9629" spans="1:9" x14ac:dyDescent="0.15">
      <c r="A9629" s="130">
        <v>9627</v>
      </c>
      <c r="B9629" s="130" t="s">
        <v>11300</v>
      </c>
      <c r="C9629" s="130" t="s">
        <v>21350</v>
      </c>
      <c r="D9629" s="130">
        <v>100</v>
      </c>
      <c r="E9629" s="130" t="s">
        <v>12372</v>
      </c>
      <c r="F9629" s="130">
        <v>39949</v>
      </c>
      <c r="G9629" s="130">
        <v>58145</v>
      </c>
      <c r="H9629" s="130" t="str">
        <f t="shared" si="300"/>
        <v>SK-160010</v>
      </c>
      <c r="I9629" s="130" t="str">
        <f t="shared" si="301"/>
        <v>A</v>
      </c>
    </row>
    <row r="9630" spans="1:9" x14ac:dyDescent="0.15">
      <c r="A9630" s="130">
        <v>9628</v>
      </c>
      <c r="B9630" s="130" t="s">
        <v>11301</v>
      </c>
      <c r="C9630" s="130" t="s">
        <v>13865</v>
      </c>
      <c r="D9630" s="130">
        <v>1840</v>
      </c>
      <c r="E9630" s="130" t="s">
        <v>12372</v>
      </c>
      <c r="F9630" s="130">
        <v>24593480</v>
      </c>
      <c r="G9630" s="130">
        <v>25688450</v>
      </c>
      <c r="H9630" s="130" t="str">
        <f t="shared" si="300"/>
        <v>SK-160011</v>
      </c>
      <c r="I9630" s="130" t="str">
        <f t="shared" si="301"/>
        <v>A</v>
      </c>
    </row>
    <row r="9631" spans="1:9" x14ac:dyDescent="0.15">
      <c r="A9631" s="130">
        <v>9629</v>
      </c>
      <c r="B9631" s="130" t="s">
        <v>22495</v>
      </c>
      <c r="C9631" s="130" t="s">
        <v>1690</v>
      </c>
      <c r="D9631" s="130">
        <v>1</v>
      </c>
      <c r="E9631" s="130" t="s">
        <v>21353</v>
      </c>
      <c r="F9631" s="130">
        <v>1678370</v>
      </c>
      <c r="G9631" s="130">
        <v>2350000</v>
      </c>
      <c r="H9631" s="130" t="str">
        <f t="shared" si="300"/>
        <v>SK-160012</v>
      </c>
      <c r="I9631" s="130" t="str">
        <f t="shared" si="301"/>
        <v>VE</v>
      </c>
    </row>
    <row r="9632" spans="1:9" x14ac:dyDescent="0.15">
      <c r="A9632" s="130">
        <v>9630</v>
      </c>
      <c r="B9632" s="130" t="s">
        <v>11302</v>
      </c>
      <c r="C9632" s="130" t="s">
        <v>20577</v>
      </c>
      <c r="D9632" s="130">
        <v>1050</v>
      </c>
      <c r="E9632" s="130" t="s">
        <v>12355</v>
      </c>
      <c r="F9632" s="130">
        <v>1872809</v>
      </c>
      <c r="G9632" s="130">
        <v>2348608</v>
      </c>
      <c r="H9632" s="130" t="str">
        <f t="shared" si="300"/>
        <v>SK-160013</v>
      </c>
      <c r="I9632" s="130" t="str">
        <f t="shared" si="301"/>
        <v>A</v>
      </c>
    </row>
    <row r="9633" spans="1:9" x14ac:dyDescent="0.15">
      <c r="A9633" s="130">
        <v>9631</v>
      </c>
      <c r="B9633" s="130" t="s">
        <v>11303</v>
      </c>
      <c r="C9633" s="130" t="s">
        <v>21356</v>
      </c>
      <c r="D9633" s="130">
        <v>100</v>
      </c>
      <c r="E9633" s="130" t="s">
        <v>12370</v>
      </c>
      <c r="F9633" s="130">
        <v>1939600</v>
      </c>
      <c r="G9633" s="130">
        <v>3768200</v>
      </c>
      <c r="H9633" s="130" t="str">
        <f t="shared" si="300"/>
        <v>SK-160014</v>
      </c>
      <c r="I9633" s="130" t="str">
        <f t="shared" si="301"/>
        <v>A</v>
      </c>
    </row>
    <row r="9634" spans="1:9" x14ac:dyDescent="0.15">
      <c r="A9634" s="130">
        <v>9632</v>
      </c>
      <c r="B9634" s="130" t="s">
        <v>11304</v>
      </c>
      <c r="C9634" s="130" t="s">
        <v>21127</v>
      </c>
      <c r="D9634" s="130">
        <v>10</v>
      </c>
      <c r="E9634" s="130" t="s">
        <v>12355</v>
      </c>
      <c r="F9634" s="130">
        <v>161723.45000000001</v>
      </c>
      <c r="G9634" s="130">
        <v>175214.17</v>
      </c>
      <c r="H9634" s="130" t="str">
        <f t="shared" si="300"/>
        <v>SK-160015</v>
      </c>
      <c r="I9634" s="130" t="str">
        <f t="shared" si="301"/>
        <v>A</v>
      </c>
    </row>
    <row r="9635" spans="1:9" x14ac:dyDescent="0.15">
      <c r="A9635" s="130">
        <v>9633</v>
      </c>
      <c r="B9635" s="130" t="s">
        <v>22475</v>
      </c>
      <c r="C9635" s="130" t="s">
        <v>21359</v>
      </c>
      <c r="D9635" s="130">
        <v>300</v>
      </c>
      <c r="E9635" s="130" t="s">
        <v>12368</v>
      </c>
      <c r="F9635" s="130">
        <v>681292</v>
      </c>
      <c r="G9635" s="130">
        <v>1089724</v>
      </c>
      <c r="H9635" s="130" t="str">
        <f t="shared" si="300"/>
        <v>SK-160016</v>
      </c>
      <c r="I9635" s="130" t="str">
        <f t="shared" si="301"/>
        <v>VE</v>
      </c>
    </row>
    <row r="9636" spans="1:9" x14ac:dyDescent="0.15">
      <c r="A9636" s="130">
        <v>9634</v>
      </c>
      <c r="B9636" s="130" t="s">
        <v>11305</v>
      </c>
      <c r="C9636" s="130" t="s">
        <v>21361</v>
      </c>
      <c r="D9636" s="130">
        <v>1</v>
      </c>
      <c r="E9636" s="130" t="s">
        <v>12446</v>
      </c>
      <c r="F9636" s="130">
        <v>487469.5</v>
      </c>
      <c r="G9636" s="130">
        <v>2512052.7999999998</v>
      </c>
      <c r="H9636" s="130" t="str">
        <f t="shared" si="300"/>
        <v>SK-160017</v>
      </c>
      <c r="I9636" s="130" t="str">
        <f t="shared" si="301"/>
        <v>A</v>
      </c>
    </row>
    <row r="9637" spans="1:9" x14ac:dyDescent="0.15">
      <c r="A9637" s="130">
        <v>9635</v>
      </c>
      <c r="B9637" s="130" t="s">
        <v>11306</v>
      </c>
      <c r="C9637" s="130" t="s">
        <v>21363</v>
      </c>
      <c r="D9637" s="130">
        <v>1</v>
      </c>
      <c r="E9637" s="130" t="s">
        <v>12403</v>
      </c>
      <c r="F9637" s="130">
        <v>4953000</v>
      </c>
      <c r="G9637" s="130">
        <v>14090000</v>
      </c>
      <c r="H9637" s="130" t="str">
        <f t="shared" si="300"/>
        <v>SK-170001</v>
      </c>
      <c r="I9637" s="130" t="str">
        <f t="shared" si="301"/>
        <v>A</v>
      </c>
    </row>
    <row r="9638" spans="1:9" x14ac:dyDescent="0.15">
      <c r="A9638" s="130">
        <v>9636</v>
      </c>
      <c r="B9638" s="130" t="s">
        <v>11307</v>
      </c>
      <c r="C9638" s="130" t="s">
        <v>17830</v>
      </c>
      <c r="D9638" s="130">
        <v>111.8</v>
      </c>
      <c r="E9638" s="130" t="s">
        <v>12653</v>
      </c>
      <c r="F9638" s="130">
        <v>115578</v>
      </c>
      <c r="G9638" s="130">
        <v>287908</v>
      </c>
      <c r="H9638" s="130" t="str">
        <f t="shared" si="300"/>
        <v>SK-170002</v>
      </c>
      <c r="I9638" s="130" t="str">
        <f t="shared" si="301"/>
        <v>A</v>
      </c>
    </row>
    <row r="9639" spans="1:9" x14ac:dyDescent="0.15">
      <c r="A9639" s="130">
        <v>9637</v>
      </c>
      <c r="B9639" s="130" t="s">
        <v>22456</v>
      </c>
      <c r="C9639" s="130" t="s">
        <v>13474</v>
      </c>
      <c r="D9639" s="130">
        <v>30</v>
      </c>
      <c r="E9639" s="130" t="s">
        <v>12355</v>
      </c>
      <c r="F9639" s="130">
        <v>1077899.2</v>
      </c>
      <c r="G9639" s="130">
        <v>1110372.08</v>
      </c>
      <c r="H9639" s="130" t="str">
        <f t="shared" si="300"/>
        <v>SK-170003</v>
      </c>
      <c r="I9639" s="130" t="str">
        <f t="shared" si="301"/>
        <v>VE</v>
      </c>
    </row>
    <row r="9640" spans="1:9" x14ac:dyDescent="0.15">
      <c r="A9640" s="130">
        <v>9638</v>
      </c>
      <c r="B9640" s="130" t="s">
        <v>11308</v>
      </c>
      <c r="C9640" s="130" t="s">
        <v>21367</v>
      </c>
      <c r="D9640" s="130">
        <v>10</v>
      </c>
      <c r="E9640" s="130" t="s">
        <v>12355</v>
      </c>
      <c r="F9640" s="130">
        <v>176140</v>
      </c>
      <c r="G9640" s="130">
        <v>214140</v>
      </c>
      <c r="H9640" s="130" t="str">
        <f t="shared" si="300"/>
        <v>SK-170004</v>
      </c>
      <c r="I9640" s="130" t="str">
        <f t="shared" si="301"/>
        <v>A</v>
      </c>
    </row>
    <row r="9641" spans="1:9" x14ac:dyDescent="0.15">
      <c r="A9641" s="130">
        <v>9639</v>
      </c>
      <c r="B9641" s="130" t="s">
        <v>11309</v>
      </c>
      <c r="C9641" s="130" t="s">
        <v>19844</v>
      </c>
      <c r="D9641" s="130">
        <v>50</v>
      </c>
      <c r="E9641" s="130" t="s">
        <v>12446</v>
      </c>
      <c r="F9641" s="130">
        <v>194400</v>
      </c>
      <c r="G9641" s="130">
        <v>362000</v>
      </c>
      <c r="H9641" s="130" t="str">
        <f t="shared" si="300"/>
        <v>SK-170005</v>
      </c>
      <c r="I9641" s="130" t="str">
        <f t="shared" si="301"/>
        <v>A</v>
      </c>
    </row>
    <row r="9642" spans="1:9" x14ac:dyDescent="0.15">
      <c r="A9642" s="130">
        <v>9640</v>
      </c>
      <c r="B9642" s="130" t="s">
        <v>11310</v>
      </c>
      <c r="C9642" s="130" t="s">
        <v>21370</v>
      </c>
      <c r="D9642" s="130">
        <v>100</v>
      </c>
      <c r="E9642" s="130" t="s">
        <v>12355</v>
      </c>
      <c r="F9642" s="130">
        <v>25064166</v>
      </c>
      <c r="G9642" s="130">
        <v>31506350</v>
      </c>
      <c r="H9642" s="130" t="str">
        <f t="shared" si="300"/>
        <v>SK-170006</v>
      </c>
      <c r="I9642" s="130" t="str">
        <f t="shared" si="301"/>
        <v>A</v>
      </c>
    </row>
    <row r="9643" spans="1:9" x14ac:dyDescent="0.15">
      <c r="A9643" s="130">
        <v>9641</v>
      </c>
      <c r="B9643" s="130" t="s">
        <v>3007</v>
      </c>
      <c r="C9643" s="130" t="s">
        <v>21372</v>
      </c>
      <c r="D9643" s="130">
        <v>100</v>
      </c>
      <c r="E9643" s="130" t="s">
        <v>21373</v>
      </c>
      <c r="F9643" s="130">
        <v>1272150</v>
      </c>
      <c r="G9643" s="130">
        <v>2460150</v>
      </c>
      <c r="H9643" s="130" t="str">
        <f t="shared" si="300"/>
        <v>SK-170007</v>
      </c>
      <c r="I9643" s="130" t="str">
        <f t="shared" si="301"/>
        <v>VR</v>
      </c>
    </row>
    <row r="9644" spans="1:9" x14ac:dyDescent="0.15">
      <c r="A9644" s="130">
        <v>9642</v>
      </c>
      <c r="B9644" s="130" t="s">
        <v>3006</v>
      </c>
      <c r="C9644" s="130" t="s">
        <v>16080</v>
      </c>
      <c r="D9644" s="130">
        <v>100</v>
      </c>
      <c r="E9644" s="130" t="s">
        <v>12462</v>
      </c>
      <c r="F9644" s="130">
        <v>1104275</v>
      </c>
      <c r="G9644" s="130">
        <v>2794275</v>
      </c>
      <c r="H9644" s="130" t="str">
        <f t="shared" si="300"/>
        <v>SK-170008</v>
      </c>
      <c r="I9644" s="130" t="str">
        <f t="shared" si="301"/>
        <v>VR</v>
      </c>
    </row>
    <row r="9645" spans="1:9" x14ac:dyDescent="0.15">
      <c r="A9645" s="130">
        <v>9643</v>
      </c>
      <c r="B9645" s="130" t="s">
        <v>11311</v>
      </c>
      <c r="C9645" s="130" t="s">
        <v>21376</v>
      </c>
      <c r="D9645" s="130">
        <v>100</v>
      </c>
      <c r="E9645" s="130" t="s">
        <v>12355</v>
      </c>
      <c r="F9645" s="130">
        <v>1466245.86</v>
      </c>
      <c r="G9645" s="130">
        <v>1958085</v>
      </c>
      <c r="H9645" s="130" t="str">
        <f t="shared" si="300"/>
        <v>SK-170009</v>
      </c>
      <c r="I9645" s="130" t="str">
        <f t="shared" si="301"/>
        <v>A</v>
      </c>
    </row>
    <row r="9646" spans="1:9" x14ac:dyDescent="0.15">
      <c r="A9646" s="130">
        <v>9644</v>
      </c>
      <c r="B9646" s="130" t="s">
        <v>11312</v>
      </c>
      <c r="C9646" s="130" t="s">
        <v>21378</v>
      </c>
      <c r="D9646" s="130">
        <v>4</v>
      </c>
      <c r="E9646" s="130" t="s">
        <v>21379</v>
      </c>
      <c r="F9646" s="130">
        <v>3903803</v>
      </c>
      <c r="G9646" s="130">
        <v>33809416</v>
      </c>
      <c r="H9646" s="130" t="str">
        <f t="shared" si="300"/>
        <v>SK-170010</v>
      </c>
      <c r="I9646" s="130" t="str">
        <f t="shared" si="301"/>
        <v>A</v>
      </c>
    </row>
    <row r="9647" spans="1:9" x14ac:dyDescent="0.15">
      <c r="A9647" s="130">
        <v>9645</v>
      </c>
      <c r="B9647" s="130" t="s">
        <v>11313</v>
      </c>
      <c r="C9647" s="130" t="s">
        <v>21381</v>
      </c>
      <c r="D9647" s="130">
        <v>60</v>
      </c>
      <c r="E9647" s="130" t="s">
        <v>12372</v>
      </c>
      <c r="F9647" s="130">
        <v>2565780</v>
      </c>
      <c r="G9647" s="130">
        <v>3222000</v>
      </c>
      <c r="H9647" s="130" t="str">
        <f t="shared" si="300"/>
        <v>SK-170011</v>
      </c>
      <c r="I9647" s="130" t="str">
        <f t="shared" si="301"/>
        <v>A</v>
      </c>
    </row>
    <row r="9648" spans="1:9" x14ac:dyDescent="0.15">
      <c r="A9648" s="130">
        <v>9646</v>
      </c>
      <c r="B9648" s="130" t="s">
        <v>11314</v>
      </c>
      <c r="C9648" s="130" t="s">
        <v>21383</v>
      </c>
      <c r="D9648" s="130">
        <v>52</v>
      </c>
      <c r="E9648" s="130" t="s">
        <v>12368</v>
      </c>
      <c r="F9648" s="130">
        <v>1433874</v>
      </c>
      <c r="G9648" s="130">
        <v>1160354</v>
      </c>
      <c r="H9648" s="130" t="str">
        <f t="shared" si="300"/>
        <v>SK-170012</v>
      </c>
      <c r="I9648" s="130" t="str">
        <f t="shared" si="301"/>
        <v>A</v>
      </c>
    </row>
    <row r="9649" spans="1:9" x14ac:dyDescent="0.15">
      <c r="A9649" s="130">
        <v>9647</v>
      </c>
      <c r="B9649" s="130" t="s">
        <v>3002</v>
      </c>
      <c r="C9649" s="130" t="s">
        <v>21385</v>
      </c>
      <c r="D9649" s="130">
        <v>100</v>
      </c>
      <c r="E9649" s="130" t="s">
        <v>12462</v>
      </c>
      <c r="F9649" s="130">
        <v>2092000</v>
      </c>
      <c r="G9649" s="130">
        <v>2754000</v>
      </c>
      <c r="H9649" s="130" t="str">
        <f t="shared" si="300"/>
        <v>SK-170013</v>
      </c>
      <c r="I9649" s="130" t="str">
        <f t="shared" si="301"/>
        <v>VR</v>
      </c>
    </row>
    <row r="9650" spans="1:9" x14ac:dyDescent="0.15">
      <c r="A9650" s="130">
        <v>9648</v>
      </c>
      <c r="B9650" s="130" t="s">
        <v>11315</v>
      </c>
      <c r="C9650" s="130" t="s">
        <v>21387</v>
      </c>
      <c r="D9650" s="130">
        <v>1</v>
      </c>
      <c r="E9650" s="130" t="s">
        <v>12402</v>
      </c>
      <c r="F9650" s="130">
        <v>23000000</v>
      </c>
      <c r="G9650" s="130">
        <v>32120000</v>
      </c>
      <c r="H9650" s="130" t="str">
        <f t="shared" si="300"/>
        <v>SK-170014</v>
      </c>
      <c r="I9650" s="130" t="str">
        <f t="shared" si="301"/>
        <v>A</v>
      </c>
    </row>
    <row r="9651" spans="1:9" x14ac:dyDescent="0.15">
      <c r="A9651" s="130">
        <v>9649</v>
      </c>
      <c r="B9651" s="130" t="s">
        <v>2994</v>
      </c>
      <c r="C9651" s="130" t="s">
        <v>21389</v>
      </c>
      <c r="D9651" s="130">
        <v>100</v>
      </c>
      <c r="E9651" s="130" t="s">
        <v>14832</v>
      </c>
      <c r="F9651" s="130">
        <v>2229308</v>
      </c>
      <c r="G9651" s="130">
        <v>2956410</v>
      </c>
      <c r="H9651" s="130" t="str">
        <f t="shared" si="300"/>
        <v>SK-170015</v>
      </c>
      <c r="I9651" s="130" t="str">
        <f t="shared" si="301"/>
        <v>VR</v>
      </c>
    </row>
    <row r="9652" spans="1:9" x14ac:dyDescent="0.15">
      <c r="A9652" s="130">
        <v>9650</v>
      </c>
      <c r="B9652" s="130" t="s">
        <v>11316</v>
      </c>
      <c r="C9652" s="130" t="s">
        <v>21391</v>
      </c>
      <c r="D9652" s="130">
        <v>100</v>
      </c>
      <c r="E9652" s="130" t="s">
        <v>12372</v>
      </c>
      <c r="F9652" s="130">
        <v>114053.4</v>
      </c>
      <c r="G9652" s="130">
        <v>363637.9</v>
      </c>
      <c r="H9652" s="130" t="str">
        <f t="shared" si="300"/>
        <v>SK-180001</v>
      </c>
      <c r="I9652" s="130" t="str">
        <f t="shared" si="301"/>
        <v>A</v>
      </c>
    </row>
    <row r="9653" spans="1:9" x14ac:dyDescent="0.15">
      <c r="A9653" s="130">
        <v>9651</v>
      </c>
      <c r="B9653" s="130" t="s">
        <v>11317</v>
      </c>
      <c r="C9653" s="130" t="s">
        <v>21393</v>
      </c>
      <c r="D9653" s="130">
        <v>1</v>
      </c>
      <c r="E9653" s="130" t="s">
        <v>12355</v>
      </c>
      <c r="F9653" s="130">
        <v>120165</v>
      </c>
      <c r="G9653" s="130">
        <v>129200</v>
      </c>
      <c r="H9653" s="130" t="str">
        <f t="shared" si="300"/>
        <v>SK-180002</v>
      </c>
      <c r="I9653" s="130" t="str">
        <f t="shared" si="301"/>
        <v>A</v>
      </c>
    </row>
    <row r="9654" spans="1:9" x14ac:dyDescent="0.15">
      <c r="A9654" s="130">
        <v>9652</v>
      </c>
      <c r="B9654" s="130" t="s">
        <v>11318</v>
      </c>
      <c r="C9654" s="130" t="s">
        <v>21395</v>
      </c>
      <c r="D9654" s="130">
        <v>1</v>
      </c>
      <c r="E9654" s="130" t="s">
        <v>12403</v>
      </c>
      <c r="F9654" s="130">
        <v>13700000</v>
      </c>
      <c r="G9654" s="130">
        <v>19248000</v>
      </c>
      <c r="H9654" s="130" t="str">
        <f t="shared" si="300"/>
        <v>SK-180003</v>
      </c>
      <c r="I9654" s="130" t="str">
        <f t="shared" si="301"/>
        <v>A</v>
      </c>
    </row>
    <row r="9655" spans="1:9" x14ac:dyDescent="0.15">
      <c r="A9655" s="130">
        <v>9653</v>
      </c>
      <c r="B9655" s="130" t="s">
        <v>11319</v>
      </c>
      <c r="C9655" s="130" t="s">
        <v>21397</v>
      </c>
      <c r="D9655" s="130">
        <v>300</v>
      </c>
      <c r="E9655" s="130" t="s">
        <v>12355</v>
      </c>
      <c r="F9655" s="130">
        <v>125518000</v>
      </c>
      <c r="G9655" s="130">
        <v>151018000</v>
      </c>
      <c r="H9655" s="130" t="str">
        <f t="shared" si="300"/>
        <v>SK-180004</v>
      </c>
      <c r="I9655" s="130" t="str">
        <f t="shared" si="301"/>
        <v>A</v>
      </c>
    </row>
    <row r="9656" spans="1:9" x14ac:dyDescent="0.15">
      <c r="A9656" s="130">
        <v>9654</v>
      </c>
      <c r="B9656" s="130" t="s">
        <v>11320</v>
      </c>
      <c r="C9656" s="130" t="s">
        <v>21399</v>
      </c>
      <c r="D9656" s="130">
        <v>10</v>
      </c>
      <c r="E9656" s="130" t="s">
        <v>21400</v>
      </c>
      <c r="F9656" s="130">
        <v>67800</v>
      </c>
      <c r="G9656" s="130">
        <v>75600</v>
      </c>
      <c r="H9656" s="130" t="str">
        <f t="shared" si="300"/>
        <v>SK-180005</v>
      </c>
      <c r="I9656" s="130" t="str">
        <f t="shared" si="301"/>
        <v>A</v>
      </c>
    </row>
    <row r="9657" spans="1:9" x14ac:dyDescent="0.15">
      <c r="A9657" s="130">
        <v>9655</v>
      </c>
      <c r="B9657" s="130" t="s">
        <v>11321</v>
      </c>
      <c r="C9657" s="130" t="s">
        <v>21402</v>
      </c>
      <c r="D9657" s="130">
        <v>100</v>
      </c>
      <c r="E9657" s="130" t="s">
        <v>12361</v>
      </c>
      <c r="F9657" s="130">
        <v>453072.4</v>
      </c>
      <c r="G9657" s="130">
        <v>510454</v>
      </c>
      <c r="H9657" s="130" t="str">
        <f t="shared" si="300"/>
        <v>SK-180006</v>
      </c>
      <c r="I9657" s="130" t="str">
        <f t="shared" si="301"/>
        <v>A</v>
      </c>
    </row>
    <row r="9658" spans="1:9" x14ac:dyDescent="0.15">
      <c r="A9658" s="130">
        <v>9656</v>
      </c>
      <c r="B9658" s="130" t="s">
        <v>11322</v>
      </c>
      <c r="C9658" s="130" t="s">
        <v>21404</v>
      </c>
      <c r="D9658" s="130">
        <v>484</v>
      </c>
      <c r="E9658" s="130" t="s">
        <v>12368</v>
      </c>
      <c r="F9658" s="130">
        <v>7751744</v>
      </c>
      <c r="G9658" s="130">
        <v>7836928</v>
      </c>
      <c r="H9658" s="130" t="str">
        <f t="shared" si="300"/>
        <v>SK-180007</v>
      </c>
      <c r="I9658" s="130" t="str">
        <f t="shared" si="301"/>
        <v>A</v>
      </c>
    </row>
    <row r="9659" spans="1:9" x14ac:dyDescent="0.15">
      <c r="A9659" s="130">
        <v>9657</v>
      </c>
      <c r="B9659" s="130" t="s">
        <v>23404</v>
      </c>
      <c r="C9659" s="130" t="s">
        <v>21406</v>
      </c>
      <c r="D9659" s="130">
        <v>3480</v>
      </c>
      <c r="E9659" s="130" t="s">
        <v>12361</v>
      </c>
      <c r="F9659" s="130">
        <v>2877457</v>
      </c>
      <c r="G9659" s="130">
        <v>9870870</v>
      </c>
      <c r="H9659" s="130" t="str">
        <f t="shared" si="300"/>
        <v>SK-180008</v>
      </c>
      <c r="I9659" s="130" t="str">
        <f t="shared" si="301"/>
        <v>VR</v>
      </c>
    </row>
    <row r="9660" spans="1:9" x14ac:dyDescent="0.15">
      <c r="A9660" s="130">
        <v>9658</v>
      </c>
      <c r="B9660" s="130" t="s">
        <v>11323</v>
      </c>
      <c r="C9660" s="130" t="s">
        <v>15033</v>
      </c>
      <c r="D9660" s="130">
        <v>500</v>
      </c>
      <c r="E9660" s="130" t="s">
        <v>12361</v>
      </c>
      <c r="F9660" s="130">
        <v>6926000</v>
      </c>
      <c r="G9660" s="130">
        <v>7330069</v>
      </c>
      <c r="H9660" s="130" t="str">
        <f t="shared" si="300"/>
        <v>SK-180009</v>
      </c>
      <c r="I9660" s="130" t="str">
        <f t="shared" si="301"/>
        <v>A</v>
      </c>
    </row>
    <row r="9661" spans="1:9" x14ac:dyDescent="0.15">
      <c r="A9661" s="130">
        <v>9659</v>
      </c>
      <c r="B9661" s="130" t="s">
        <v>11324</v>
      </c>
      <c r="C9661" s="130" t="s">
        <v>21409</v>
      </c>
      <c r="D9661" s="130">
        <v>100</v>
      </c>
      <c r="E9661" s="130" t="s">
        <v>12462</v>
      </c>
      <c r="F9661" s="130">
        <v>2521300</v>
      </c>
      <c r="G9661" s="130">
        <v>2731500</v>
      </c>
      <c r="H9661" s="130" t="str">
        <f t="shared" si="300"/>
        <v>SK-180010</v>
      </c>
      <c r="I9661" s="130" t="str">
        <f t="shared" si="301"/>
        <v>A</v>
      </c>
    </row>
    <row r="9662" spans="1:9" x14ac:dyDescent="0.15">
      <c r="A9662" s="130">
        <v>9660</v>
      </c>
      <c r="B9662" s="130" t="s">
        <v>11325</v>
      </c>
      <c r="C9662" s="130" t="s">
        <v>21411</v>
      </c>
      <c r="D9662" s="130">
        <v>1</v>
      </c>
      <c r="E9662" s="130" t="s">
        <v>12989</v>
      </c>
      <c r="F9662" s="130">
        <v>30396000</v>
      </c>
      <c r="G9662" s="130">
        <v>51950080</v>
      </c>
      <c r="H9662" s="130" t="str">
        <f t="shared" si="300"/>
        <v>SK-180011</v>
      </c>
      <c r="I9662" s="130" t="str">
        <f t="shared" si="301"/>
        <v>A</v>
      </c>
    </row>
    <row r="9663" spans="1:9" x14ac:dyDescent="0.15">
      <c r="A9663" s="130">
        <v>9661</v>
      </c>
      <c r="B9663" s="130" t="s">
        <v>11326</v>
      </c>
      <c r="C9663" s="130" t="s">
        <v>21378</v>
      </c>
      <c r="D9663" s="130">
        <v>6</v>
      </c>
      <c r="E9663" s="130" t="s">
        <v>21379</v>
      </c>
      <c r="F9663" s="130">
        <v>9472080</v>
      </c>
      <c r="G9663" s="130">
        <v>56830280</v>
      </c>
      <c r="H9663" s="130" t="str">
        <f t="shared" si="300"/>
        <v>SK-180012</v>
      </c>
      <c r="I9663" s="130" t="str">
        <f t="shared" si="301"/>
        <v>A</v>
      </c>
    </row>
    <row r="9664" spans="1:9" x14ac:dyDescent="0.15">
      <c r="A9664" s="130">
        <v>9662</v>
      </c>
      <c r="B9664" s="130" t="s">
        <v>11327</v>
      </c>
      <c r="C9664" s="130" t="s">
        <v>21413</v>
      </c>
      <c r="D9664" s="130">
        <v>10</v>
      </c>
      <c r="E9664" s="130" t="s">
        <v>12355</v>
      </c>
      <c r="F9664" s="130">
        <v>1092209.27</v>
      </c>
      <c r="G9664" s="130">
        <v>906679.62</v>
      </c>
      <c r="H9664" s="130" t="str">
        <f t="shared" si="300"/>
        <v>SK-180013</v>
      </c>
      <c r="I9664" s="130" t="str">
        <f t="shared" si="301"/>
        <v>A</v>
      </c>
    </row>
    <row r="9665" spans="1:9" x14ac:dyDescent="0.15">
      <c r="A9665" s="130">
        <v>9663</v>
      </c>
      <c r="B9665" s="130" t="s">
        <v>11328</v>
      </c>
      <c r="C9665" s="130" t="s">
        <v>21415</v>
      </c>
      <c r="D9665" s="130">
        <v>100</v>
      </c>
      <c r="E9665" s="130" t="s">
        <v>12355</v>
      </c>
      <c r="F9665" s="130">
        <v>4311707</v>
      </c>
      <c r="G9665" s="130">
        <v>5009213.5999999996</v>
      </c>
      <c r="H9665" s="130" t="str">
        <f t="shared" si="300"/>
        <v>SK-180014</v>
      </c>
      <c r="I9665" s="130" t="str">
        <f t="shared" si="301"/>
        <v>A</v>
      </c>
    </row>
    <row r="9666" spans="1:9" x14ac:dyDescent="0.15">
      <c r="A9666" s="130">
        <v>9664</v>
      </c>
      <c r="B9666" s="130" t="s">
        <v>11329</v>
      </c>
      <c r="C9666" s="130" t="s">
        <v>21417</v>
      </c>
      <c r="D9666" s="130">
        <v>1</v>
      </c>
      <c r="E9666" s="130" t="s">
        <v>12403</v>
      </c>
      <c r="F9666" s="130">
        <v>64835340</v>
      </c>
      <c r="G9666" s="130">
        <v>66532245</v>
      </c>
      <c r="H9666" s="130" t="str">
        <f t="shared" si="300"/>
        <v>SK-180015</v>
      </c>
      <c r="I9666" s="130" t="str">
        <f t="shared" si="301"/>
        <v>A</v>
      </c>
    </row>
    <row r="9667" spans="1:9" x14ac:dyDescent="0.15">
      <c r="A9667" s="130">
        <v>9665</v>
      </c>
      <c r="B9667" s="130" t="s">
        <v>11330</v>
      </c>
      <c r="C9667" s="130" t="s">
        <v>21418</v>
      </c>
      <c r="D9667" s="130">
        <v>1</v>
      </c>
      <c r="E9667" s="130" t="s">
        <v>18401</v>
      </c>
      <c r="F9667" s="130">
        <v>351800000</v>
      </c>
      <c r="G9667" s="130">
        <v>381800000</v>
      </c>
      <c r="H9667" s="130" t="str">
        <f t="shared" si="300"/>
        <v>SK-180016</v>
      </c>
      <c r="I9667" s="130" t="str">
        <f t="shared" si="301"/>
        <v>A</v>
      </c>
    </row>
    <row r="9668" spans="1:9" x14ac:dyDescent="0.15">
      <c r="A9668" s="130">
        <v>9666</v>
      </c>
      <c r="B9668" s="130" t="s">
        <v>11331</v>
      </c>
      <c r="C9668" s="130" t="s">
        <v>21420</v>
      </c>
      <c r="D9668" s="130">
        <v>10</v>
      </c>
      <c r="E9668" s="130" t="s">
        <v>12372</v>
      </c>
      <c r="F9668" s="130">
        <v>688116</v>
      </c>
      <c r="G9668" s="130">
        <v>911138</v>
      </c>
      <c r="H9668" s="130" t="str">
        <f t="shared" ref="H9668:H9731" si="302">LEFT(B9668,FIND("-",B9668)+6)</f>
        <v>SK-180017</v>
      </c>
      <c r="I9668" s="130" t="str">
        <f t="shared" ref="I9668:I9731" si="303">RIGHT(B9668,LEN(B9668)-FIND("-",B9668)-7)</f>
        <v>A</v>
      </c>
    </row>
    <row r="9669" spans="1:9" x14ac:dyDescent="0.15">
      <c r="A9669" s="130">
        <v>9667</v>
      </c>
      <c r="B9669" s="130" t="s">
        <v>11332</v>
      </c>
      <c r="C9669" s="130" t="s">
        <v>21422</v>
      </c>
      <c r="D9669" s="130">
        <v>100</v>
      </c>
      <c r="E9669" s="130" t="s">
        <v>12372</v>
      </c>
      <c r="F9669" s="130">
        <v>286565</v>
      </c>
      <c r="G9669" s="130">
        <v>270900</v>
      </c>
      <c r="H9669" s="130" t="str">
        <f t="shared" si="302"/>
        <v>SK-180018</v>
      </c>
      <c r="I9669" s="130" t="str">
        <f t="shared" si="303"/>
        <v>A</v>
      </c>
    </row>
    <row r="9670" spans="1:9" x14ac:dyDescent="0.15">
      <c r="A9670" s="130">
        <v>9668</v>
      </c>
      <c r="B9670" s="130" t="s">
        <v>11333</v>
      </c>
      <c r="C9670" s="130" t="s">
        <v>21424</v>
      </c>
      <c r="D9670" s="130">
        <v>100</v>
      </c>
      <c r="E9670" s="130" t="s">
        <v>12370</v>
      </c>
      <c r="F9670" s="130">
        <v>810115</v>
      </c>
      <c r="G9670" s="130">
        <v>1704860</v>
      </c>
      <c r="H9670" s="130" t="str">
        <f t="shared" si="302"/>
        <v>SK-180019</v>
      </c>
      <c r="I9670" s="130" t="str">
        <f t="shared" si="303"/>
        <v>A</v>
      </c>
    </row>
    <row r="9671" spans="1:9" x14ac:dyDescent="0.15">
      <c r="A9671" s="130">
        <v>9669</v>
      </c>
      <c r="B9671" s="130" t="s">
        <v>11334</v>
      </c>
      <c r="C9671" s="130" t="s">
        <v>21426</v>
      </c>
      <c r="D9671" s="130">
        <v>10</v>
      </c>
      <c r="E9671" s="130" t="s">
        <v>12355</v>
      </c>
      <c r="F9671" s="130">
        <v>423320</v>
      </c>
      <c r="G9671" s="130">
        <v>462070</v>
      </c>
      <c r="H9671" s="130" t="str">
        <f t="shared" si="302"/>
        <v>SK-180020</v>
      </c>
      <c r="I9671" s="130" t="str">
        <f t="shared" si="303"/>
        <v>A</v>
      </c>
    </row>
    <row r="9672" spans="1:9" x14ac:dyDescent="0.15">
      <c r="A9672" s="130">
        <v>9670</v>
      </c>
      <c r="B9672" s="130" t="s">
        <v>11335</v>
      </c>
      <c r="C9672" s="130" t="s">
        <v>21428</v>
      </c>
      <c r="D9672" s="130">
        <v>8000</v>
      </c>
      <c r="E9672" s="130" t="s">
        <v>12368</v>
      </c>
      <c r="F9672" s="130">
        <v>16645490</v>
      </c>
      <c r="G9672" s="130">
        <v>22708656</v>
      </c>
      <c r="H9672" s="130" t="str">
        <f t="shared" si="302"/>
        <v>SK-190001</v>
      </c>
      <c r="I9672" s="130" t="str">
        <f t="shared" si="303"/>
        <v>A</v>
      </c>
    </row>
    <row r="9673" spans="1:9" x14ac:dyDescent="0.15">
      <c r="A9673" s="130">
        <v>9671</v>
      </c>
      <c r="B9673" s="130" t="s">
        <v>11336</v>
      </c>
      <c r="C9673" s="130" t="s">
        <v>21430</v>
      </c>
      <c r="D9673" s="130">
        <v>1000</v>
      </c>
      <c r="E9673" s="130" t="s">
        <v>12372</v>
      </c>
      <c r="F9673" s="130">
        <v>2048124.1</v>
      </c>
      <c r="G9673" s="130">
        <v>2567339</v>
      </c>
      <c r="H9673" s="130" t="str">
        <f t="shared" si="302"/>
        <v>SK-190002</v>
      </c>
      <c r="I9673" s="130" t="str">
        <f t="shared" si="303"/>
        <v>A</v>
      </c>
    </row>
    <row r="9674" spans="1:9" x14ac:dyDescent="0.15">
      <c r="A9674" s="130">
        <v>9672</v>
      </c>
      <c r="B9674" s="130" t="s">
        <v>11337</v>
      </c>
      <c r="C9674" s="130" t="s">
        <v>21432</v>
      </c>
      <c r="D9674" s="130">
        <v>1</v>
      </c>
      <c r="E9674" s="130" t="s">
        <v>21433</v>
      </c>
      <c r="F9674" s="130">
        <v>45800</v>
      </c>
      <c r="G9674" s="130">
        <v>96900</v>
      </c>
      <c r="H9674" s="130" t="str">
        <f t="shared" si="302"/>
        <v>SK-190003</v>
      </c>
      <c r="I9674" s="130" t="str">
        <f t="shared" si="303"/>
        <v>A</v>
      </c>
    </row>
    <row r="9675" spans="1:9" x14ac:dyDescent="0.15">
      <c r="A9675" s="130">
        <v>9673</v>
      </c>
      <c r="B9675" s="130" t="s">
        <v>11338</v>
      </c>
      <c r="C9675" s="130" t="s">
        <v>21435</v>
      </c>
      <c r="D9675" s="130">
        <v>400</v>
      </c>
      <c r="E9675" s="130" t="s">
        <v>12372</v>
      </c>
      <c r="F9675" s="130">
        <v>8957774</v>
      </c>
      <c r="G9675" s="130">
        <v>9872348</v>
      </c>
      <c r="H9675" s="130" t="str">
        <f t="shared" si="302"/>
        <v>SK-190004</v>
      </c>
      <c r="I9675" s="130" t="str">
        <f t="shared" si="303"/>
        <v>A</v>
      </c>
    </row>
    <row r="9676" spans="1:9" x14ac:dyDescent="0.15">
      <c r="A9676" s="130">
        <v>9674</v>
      </c>
      <c r="B9676" s="130" t="s">
        <v>11339</v>
      </c>
      <c r="C9676" s="130" t="s">
        <v>21437</v>
      </c>
      <c r="D9676" s="130">
        <v>1</v>
      </c>
      <c r="E9676" s="130" t="s">
        <v>12372</v>
      </c>
      <c r="F9676" s="130">
        <v>17574</v>
      </c>
      <c r="G9676" s="130">
        <v>24554</v>
      </c>
      <c r="H9676" s="130" t="str">
        <f t="shared" si="302"/>
        <v>SK-190005</v>
      </c>
      <c r="I9676" s="130" t="str">
        <f t="shared" si="303"/>
        <v>A</v>
      </c>
    </row>
    <row r="9677" spans="1:9" x14ac:dyDescent="0.15">
      <c r="A9677" s="130">
        <v>9675</v>
      </c>
      <c r="B9677" s="130" t="s">
        <v>11340</v>
      </c>
      <c r="C9677" s="130" t="s">
        <v>21439</v>
      </c>
      <c r="D9677" s="130">
        <v>1</v>
      </c>
      <c r="E9677" s="130" t="s">
        <v>12876</v>
      </c>
      <c r="F9677" s="130">
        <v>3328480</v>
      </c>
      <c r="G9677" s="130">
        <v>4064650</v>
      </c>
      <c r="H9677" s="130" t="str">
        <f t="shared" si="302"/>
        <v>SK-190006</v>
      </c>
      <c r="I9677" s="130" t="str">
        <f t="shared" si="303"/>
        <v>A</v>
      </c>
    </row>
    <row r="9678" spans="1:9" x14ac:dyDescent="0.15">
      <c r="A9678" s="130">
        <v>9676</v>
      </c>
      <c r="B9678" s="130" t="s">
        <v>11341</v>
      </c>
      <c r="C9678" s="130" t="s">
        <v>21441</v>
      </c>
      <c r="D9678" s="130">
        <v>10</v>
      </c>
      <c r="E9678" s="130" t="s">
        <v>12355</v>
      </c>
      <c r="F9678" s="130">
        <v>867000</v>
      </c>
      <c r="G9678" s="130">
        <v>1178550</v>
      </c>
      <c r="H9678" s="130" t="str">
        <f t="shared" si="302"/>
        <v>SK-190007</v>
      </c>
      <c r="I9678" s="130" t="str">
        <f t="shared" si="303"/>
        <v>A</v>
      </c>
    </row>
    <row r="9679" spans="1:9" x14ac:dyDescent="0.15">
      <c r="A9679" s="130">
        <v>9677</v>
      </c>
      <c r="B9679" s="130" t="s">
        <v>11342</v>
      </c>
      <c r="C9679" s="130" t="s">
        <v>21443</v>
      </c>
      <c r="D9679" s="130">
        <v>1</v>
      </c>
      <c r="E9679" s="130" t="s">
        <v>12370</v>
      </c>
      <c r="F9679" s="130">
        <v>1074498</v>
      </c>
      <c r="G9679" s="130">
        <v>1260794</v>
      </c>
      <c r="H9679" s="130" t="str">
        <f t="shared" si="302"/>
        <v>SK-190008</v>
      </c>
      <c r="I9679" s="130" t="str">
        <f t="shared" si="303"/>
        <v>A</v>
      </c>
    </row>
    <row r="9680" spans="1:9" x14ac:dyDescent="0.15">
      <c r="A9680" s="130">
        <v>9678</v>
      </c>
      <c r="B9680" s="130" t="s">
        <v>11343</v>
      </c>
      <c r="C9680" s="130" t="s">
        <v>21445</v>
      </c>
      <c r="D9680" s="130">
        <v>100</v>
      </c>
      <c r="E9680" s="130" t="s">
        <v>12370</v>
      </c>
      <c r="F9680" s="130">
        <v>864260</v>
      </c>
      <c r="G9680" s="130">
        <v>1114540</v>
      </c>
      <c r="H9680" s="130" t="str">
        <f t="shared" si="302"/>
        <v>SK-190009</v>
      </c>
      <c r="I9680" s="130" t="str">
        <f t="shared" si="303"/>
        <v>A</v>
      </c>
    </row>
    <row r="9681" spans="1:9" x14ac:dyDescent="0.15">
      <c r="A9681" s="130">
        <v>9679</v>
      </c>
      <c r="B9681" s="130" t="s">
        <v>11344</v>
      </c>
      <c r="C9681" s="130" t="s">
        <v>21447</v>
      </c>
      <c r="D9681" s="130">
        <v>300</v>
      </c>
      <c r="E9681" s="130" t="s">
        <v>12372</v>
      </c>
      <c r="F9681" s="130">
        <v>810900</v>
      </c>
      <c r="G9681" s="130">
        <v>1177600</v>
      </c>
      <c r="H9681" s="130" t="str">
        <f t="shared" si="302"/>
        <v>SK-200001</v>
      </c>
      <c r="I9681" s="130" t="str">
        <f t="shared" si="303"/>
        <v>A</v>
      </c>
    </row>
    <row r="9682" spans="1:9" x14ac:dyDescent="0.15">
      <c r="A9682" s="130">
        <v>9680</v>
      </c>
      <c r="B9682" s="130" t="s">
        <v>11345</v>
      </c>
      <c r="C9682" s="130" t="s">
        <v>21449</v>
      </c>
      <c r="D9682" s="130">
        <v>1</v>
      </c>
      <c r="E9682" s="130" t="s">
        <v>12446</v>
      </c>
      <c r="F9682" s="130">
        <v>132314</v>
      </c>
      <c r="G9682" s="130">
        <v>453130</v>
      </c>
      <c r="H9682" s="130" t="str">
        <f t="shared" si="302"/>
        <v>SK-200002</v>
      </c>
      <c r="I9682" s="130" t="str">
        <f t="shared" si="303"/>
        <v>A</v>
      </c>
    </row>
    <row r="9683" spans="1:9" x14ac:dyDescent="0.15">
      <c r="A9683" s="130">
        <v>9681</v>
      </c>
      <c r="B9683" s="130" t="s">
        <v>11346</v>
      </c>
      <c r="C9683" s="130" t="s">
        <v>21452</v>
      </c>
      <c r="D9683" s="130">
        <v>28000</v>
      </c>
      <c r="E9683" s="130" t="s">
        <v>12972</v>
      </c>
      <c r="F9683" s="130">
        <v>548061</v>
      </c>
      <c r="G9683" s="130">
        <v>649586</v>
      </c>
      <c r="H9683" s="130" t="str">
        <f t="shared" si="302"/>
        <v>SK-200003</v>
      </c>
      <c r="I9683" s="130" t="str">
        <f t="shared" si="303"/>
        <v>A</v>
      </c>
    </row>
    <row r="9684" spans="1:9" x14ac:dyDescent="0.15">
      <c r="A9684" s="130">
        <v>9682</v>
      </c>
      <c r="B9684" s="130" t="s">
        <v>24406</v>
      </c>
      <c r="C9684" s="130" t="s">
        <v>21418</v>
      </c>
      <c r="D9684" s="130">
        <v>1</v>
      </c>
      <c r="E9684" s="130" t="s">
        <v>18401</v>
      </c>
      <c r="F9684" s="130">
        <v>351800000</v>
      </c>
      <c r="G9684" s="130">
        <v>381800000</v>
      </c>
      <c r="H9684" s="130" t="str">
        <f t="shared" si="302"/>
        <v>SK-200004</v>
      </c>
      <c r="I9684" s="130" t="str">
        <f t="shared" si="303"/>
        <v>A</v>
      </c>
    </row>
    <row r="9685" spans="1:9" x14ac:dyDescent="0.15">
      <c r="A9685" s="130">
        <v>9683</v>
      </c>
      <c r="B9685" s="130" t="s">
        <v>23190</v>
      </c>
      <c r="C9685" s="130" t="s">
        <v>24407</v>
      </c>
      <c r="D9685" s="130">
        <v>1</v>
      </c>
      <c r="E9685" s="130" t="s">
        <v>12370</v>
      </c>
      <c r="F9685" s="130">
        <v>2247872.6800000002</v>
      </c>
      <c r="G9685" s="130">
        <v>2154988.37</v>
      </c>
      <c r="H9685" s="130" t="str">
        <f t="shared" si="302"/>
        <v>SK-200005</v>
      </c>
      <c r="I9685" s="130" t="str">
        <f t="shared" si="303"/>
        <v>A</v>
      </c>
    </row>
    <row r="9686" spans="1:9" x14ac:dyDescent="0.15">
      <c r="A9686" s="130">
        <v>9684</v>
      </c>
      <c r="B9686" s="130" t="s">
        <v>23144</v>
      </c>
      <c r="C9686" s="130" t="s">
        <v>24408</v>
      </c>
      <c r="D9686" s="130">
        <v>100</v>
      </c>
      <c r="E9686" s="130" t="s">
        <v>13951</v>
      </c>
      <c r="F9686" s="130">
        <v>703600</v>
      </c>
      <c r="G9686" s="130">
        <v>775560</v>
      </c>
      <c r="H9686" s="130" t="str">
        <f t="shared" si="302"/>
        <v>SK-200006</v>
      </c>
      <c r="I9686" s="130" t="str">
        <f t="shared" si="303"/>
        <v>A</v>
      </c>
    </row>
    <row r="9687" spans="1:9" x14ac:dyDescent="0.15">
      <c r="A9687" s="130">
        <v>9685</v>
      </c>
      <c r="B9687" s="130" t="s">
        <v>23098</v>
      </c>
      <c r="C9687" s="130" t="s">
        <v>24409</v>
      </c>
      <c r="D9687" s="130">
        <v>1</v>
      </c>
      <c r="E9687" s="130" t="s">
        <v>12391</v>
      </c>
      <c r="F9687" s="130">
        <v>4000000</v>
      </c>
      <c r="G9687" s="130">
        <v>180000</v>
      </c>
      <c r="H9687" s="130" t="str">
        <f t="shared" si="302"/>
        <v>SK-200007</v>
      </c>
      <c r="I9687" s="130" t="str">
        <f t="shared" si="303"/>
        <v>A</v>
      </c>
    </row>
    <row r="9688" spans="1:9" x14ac:dyDescent="0.15">
      <c r="A9688" s="130">
        <v>9686</v>
      </c>
      <c r="B9688" s="130" t="s">
        <v>23062</v>
      </c>
      <c r="C9688" s="130" t="s">
        <v>24410</v>
      </c>
      <c r="D9688" s="130">
        <v>1000</v>
      </c>
      <c r="E9688" s="130" t="s">
        <v>12372</v>
      </c>
      <c r="F9688" s="130">
        <v>17409000</v>
      </c>
      <c r="G9688" s="130">
        <v>19464000</v>
      </c>
      <c r="H9688" s="130" t="str">
        <f t="shared" si="302"/>
        <v>SK-200008</v>
      </c>
      <c r="I9688" s="130" t="str">
        <f t="shared" si="303"/>
        <v>A</v>
      </c>
    </row>
    <row r="9689" spans="1:9" x14ac:dyDescent="0.15">
      <c r="A9689" s="130">
        <v>9687</v>
      </c>
      <c r="B9689" s="130" t="s">
        <v>22941</v>
      </c>
      <c r="C9689" s="130" t="s">
        <v>24411</v>
      </c>
      <c r="D9689" s="130">
        <v>60</v>
      </c>
      <c r="E9689" s="130" t="s">
        <v>13483</v>
      </c>
      <c r="F9689" s="130">
        <v>2563692</v>
      </c>
      <c r="G9689" s="130">
        <v>2262000</v>
      </c>
      <c r="H9689" s="130" t="str">
        <f t="shared" si="302"/>
        <v>SK-210001</v>
      </c>
      <c r="I9689" s="130" t="str">
        <f t="shared" si="303"/>
        <v>A</v>
      </c>
    </row>
    <row r="9690" spans="1:9" x14ac:dyDescent="0.15">
      <c r="A9690" s="130">
        <v>9688</v>
      </c>
      <c r="B9690" s="130" t="s">
        <v>22853</v>
      </c>
      <c r="C9690" s="130" t="s">
        <v>24412</v>
      </c>
      <c r="D9690" s="130">
        <v>300</v>
      </c>
      <c r="E9690" s="130" t="s">
        <v>12372</v>
      </c>
      <c r="F9690" s="130">
        <v>75475</v>
      </c>
      <c r="G9690" s="130">
        <v>161900</v>
      </c>
      <c r="H9690" s="130" t="str">
        <f t="shared" si="302"/>
        <v>SK-210002</v>
      </c>
      <c r="I9690" s="130" t="str">
        <f t="shared" si="303"/>
        <v>A</v>
      </c>
    </row>
    <row r="9691" spans="1:9" x14ac:dyDescent="0.15">
      <c r="A9691" s="130">
        <v>9689</v>
      </c>
      <c r="B9691" s="130" t="s">
        <v>22809</v>
      </c>
      <c r="C9691" s="130" t="s">
        <v>24413</v>
      </c>
      <c r="D9691" s="130">
        <v>1</v>
      </c>
      <c r="E9691" s="130" t="s">
        <v>12372</v>
      </c>
      <c r="F9691" s="130">
        <v>931880</v>
      </c>
      <c r="G9691" s="130">
        <v>1029410</v>
      </c>
      <c r="H9691" s="130" t="str">
        <f t="shared" si="302"/>
        <v>SK-210003</v>
      </c>
      <c r="I9691" s="130" t="str">
        <f t="shared" si="303"/>
        <v>A</v>
      </c>
    </row>
    <row r="9692" spans="1:9" x14ac:dyDescent="0.15">
      <c r="A9692" s="130">
        <v>9690</v>
      </c>
      <c r="B9692" s="130" t="s">
        <v>11347</v>
      </c>
      <c r="C9692" s="130" t="s">
        <v>16701</v>
      </c>
      <c r="D9692" s="130">
        <v>1000</v>
      </c>
      <c r="E9692" s="130" t="s">
        <v>12355</v>
      </c>
      <c r="F9692" s="130">
        <v>43500000</v>
      </c>
      <c r="G9692" s="130">
        <v>41500000</v>
      </c>
      <c r="H9692" s="130" t="str">
        <f t="shared" si="302"/>
        <v>SK-980001</v>
      </c>
      <c r="I9692" s="130" t="str">
        <f t="shared" si="303"/>
        <v/>
      </c>
    </row>
    <row r="9693" spans="1:9" x14ac:dyDescent="0.15">
      <c r="A9693" s="130">
        <v>9691</v>
      </c>
      <c r="B9693" s="130" t="s">
        <v>11348</v>
      </c>
      <c r="C9693" s="130" t="s">
        <v>21453</v>
      </c>
      <c r="D9693" s="130">
        <v>1</v>
      </c>
      <c r="E9693" s="130" t="s">
        <v>12372</v>
      </c>
      <c r="F9693" s="130">
        <v>20967</v>
      </c>
      <c r="G9693" s="130">
        <v>25160.9</v>
      </c>
      <c r="H9693" s="130" t="str">
        <f t="shared" si="302"/>
        <v>SK-980002</v>
      </c>
      <c r="I9693" s="130" t="str">
        <f t="shared" si="303"/>
        <v/>
      </c>
    </row>
    <row r="9694" spans="1:9" x14ac:dyDescent="0.15">
      <c r="A9694" s="130">
        <v>9692</v>
      </c>
      <c r="B9694" s="130" t="s">
        <v>11349</v>
      </c>
      <c r="C9694" s="130" t="s">
        <v>21454</v>
      </c>
      <c r="H9694" s="130" t="str">
        <f t="shared" si="302"/>
        <v>SK-980003</v>
      </c>
      <c r="I9694" s="130" t="str">
        <f t="shared" si="303"/>
        <v/>
      </c>
    </row>
    <row r="9695" spans="1:9" x14ac:dyDescent="0.15">
      <c r="A9695" s="130">
        <v>9693</v>
      </c>
      <c r="B9695" s="130" t="s">
        <v>11350</v>
      </c>
      <c r="C9695" s="130" t="s">
        <v>21455</v>
      </c>
      <c r="D9695" s="130">
        <v>1</v>
      </c>
      <c r="E9695" s="130" t="s">
        <v>12887</v>
      </c>
      <c r="F9695" s="130">
        <v>1620000</v>
      </c>
      <c r="G9695" s="130">
        <v>37800000</v>
      </c>
      <c r="H9695" s="130" t="str">
        <f t="shared" si="302"/>
        <v>SK-980004</v>
      </c>
      <c r="I9695" s="130" t="str">
        <f t="shared" si="303"/>
        <v/>
      </c>
    </row>
    <row r="9696" spans="1:9" x14ac:dyDescent="0.15">
      <c r="A9696" s="130">
        <v>9694</v>
      </c>
      <c r="B9696" s="130" t="s">
        <v>11351</v>
      </c>
      <c r="C9696" s="130" t="s">
        <v>21456</v>
      </c>
      <c r="D9696" s="130">
        <v>1</v>
      </c>
      <c r="E9696" s="130" t="s">
        <v>12372</v>
      </c>
      <c r="F9696" s="130">
        <v>3900</v>
      </c>
      <c r="G9696" s="130">
        <v>6600</v>
      </c>
      <c r="H9696" s="130" t="str">
        <f t="shared" si="302"/>
        <v>SK-980005</v>
      </c>
      <c r="I9696" s="130" t="str">
        <f t="shared" si="303"/>
        <v>VG</v>
      </c>
    </row>
    <row r="9697" spans="1:9" x14ac:dyDescent="0.15">
      <c r="A9697" s="130">
        <v>9695</v>
      </c>
      <c r="B9697" s="130" t="s">
        <v>11352</v>
      </c>
      <c r="C9697" s="130" t="s">
        <v>21457</v>
      </c>
      <c r="D9697" s="130">
        <v>40</v>
      </c>
      <c r="E9697" s="130" t="s">
        <v>12355</v>
      </c>
      <c r="F9697" s="130">
        <v>17232988</v>
      </c>
      <c r="G9697" s="130">
        <v>24905900</v>
      </c>
      <c r="H9697" s="130" t="str">
        <f t="shared" si="302"/>
        <v>SK-980006</v>
      </c>
      <c r="I9697" s="130" t="str">
        <f t="shared" si="303"/>
        <v/>
      </c>
    </row>
    <row r="9698" spans="1:9" x14ac:dyDescent="0.15">
      <c r="A9698" s="130">
        <v>9696</v>
      </c>
      <c r="B9698" s="130" t="s">
        <v>11353</v>
      </c>
      <c r="C9698" s="130" t="s">
        <v>21458</v>
      </c>
      <c r="D9698" s="130">
        <v>100</v>
      </c>
      <c r="E9698" s="130" t="s">
        <v>12355</v>
      </c>
      <c r="F9698" s="130">
        <v>104896</v>
      </c>
      <c r="G9698" s="130">
        <v>134363</v>
      </c>
      <c r="H9698" s="130" t="str">
        <f t="shared" si="302"/>
        <v>SK-980007</v>
      </c>
      <c r="I9698" s="130" t="str">
        <f t="shared" si="303"/>
        <v/>
      </c>
    </row>
    <row r="9699" spans="1:9" x14ac:dyDescent="0.15">
      <c r="A9699" s="130">
        <v>9697</v>
      </c>
      <c r="B9699" s="130" t="s">
        <v>11354</v>
      </c>
      <c r="C9699" s="130" t="s">
        <v>21459</v>
      </c>
      <c r="H9699" s="130" t="str">
        <f t="shared" si="302"/>
        <v>SK-980008</v>
      </c>
      <c r="I9699" s="130" t="str">
        <f t="shared" si="303"/>
        <v/>
      </c>
    </row>
    <row r="9700" spans="1:9" x14ac:dyDescent="0.15">
      <c r="A9700" s="130">
        <v>9698</v>
      </c>
      <c r="B9700" s="130" t="s">
        <v>11355</v>
      </c>
      <c r="C9700" s="130" t="s">
        <v>21460</v>
      </c>
      <c r="D9700" s="130">
        <v>1</v>
      </c>
      <c r="E9700" s="130" t="s">
        <v>12361</v>
      </c>
      <c r="F9700" s="130">
        <v>2100</v>
      </c>
      <c r="G9700" s="130">
        <v>2325</v>
      </c>
      <c r="H9700" s="130" t="str">
        <f t="shared" si="302"/>
        <v>SK-980017</v>
      </c>
      <c r="I9700" s="130" t="str">
        <f t="shared" si="303"/>
        <v/>
      </c>
    </row>
    <row r="9701" spans="1:9" x14ac:dyDescent="0.15">
      <c r="A9701" s="130">
        <v>9699</v>
      </c>
      <c r="B9701" s="130" t="s">
        <v>11356</v>
      </c>
      <c r="C9701" s="130" t="s">
        <v>21461</v>
      </c>
      <c r="D9701" s="130">
        <v>60</v>
      </c>
      <c r="E9701" s="130" t="s">
        <v>12355</v>
      </c>
      <c r="F9701" s="130">
        <v>2938000</v>
      </c>
      <c r="G9701" s="130">
        <v>3021800</v>
      </c>
      <c r="H9701" s="130" t="str">
        <f t="shared" si="302"/>
        <v>SK-980018</v>
      </c>
      <c r="I9701" s="130" t="str">
        <f t="shared" si="303"/>
        <v/>
      </c>
    </row>
    <row r="9702" spans="1:9" x14ac:dyDescent="0.15">
      <c r="A9702" s="130">
        <v>9700</v>
      </c>
      <c r="B9702" s="130" t="s">
        <v>11357</v>
      </c>
      <c r="C9702" s="130" t="s">
        <v>21462</v>
      </c>
      <c r="D9702" s="130">
        <v>10.63</v>
      </c>
      <c r="E9702" s="130" t="s">
        <v>12355</v>
      </c>
      <c r="F9702" s="130">
        <v>5414030.8700000001</v>
      </c>
      <c r="G9702" s="130">
        <v>6073122.7999999998</v>
      </c>
      <c r="H9702" s="130" t="str">
        <f t="shared" si="302"/>
        <v>SK-980019</v>
      </c>
      <c r="I9702" s="130" t="str">
        <f t="shared" si="303"/>
        <v>AG</v>
      </c>
    </row>
    <row r="9703" spans="1:9" x14ac:dyDescent="0.15">
      <c r="A9703" s="130">
        <v>9701</v>
      </c>
      <c r="B9703" s="130" t="s">
        <v>11358</v>
      </c>
      <c r="C9703" s="130" t="s">
        <v>21149</v>
      </c>
      <c r="D9703" s="130">
        <v>250</v>
      </c>
      <c r="E9703" s="130" t="s">
        <v>12372</v>
      </c>
      <c r="F9703" s="130">
        <v>2025000</v>
      </c>
      <c r="G9703" s="130">
        <v>1218000</v>
      </c>
      <c r="H9703" s="130" t="str">
        <f t="shared" si="302"/>
        <v>SK-980020</v>
      </c>
      <c r="I9703" s="130" t="str">
        <f t="shared" si="303"/>
        <v>AG</v>
      </c>
    </row>
    <row r="9704" spans="1:9" x14ac:dyDescent="0.15">
      <c r="A9704" s="130">
        <v>9702</v>
      </c>
      <c r="B9704" s="130" t="s">
        <v>11359</v>
      </c>
      <c r="C9704" s="130" t="s">
        <v>204</v>
      </c>
      <c r="D9704" s="130">
        <v>100</v>
      </c>
      <c r="E9704" s="130" t="s">
        <v>12372</v>
      </c>
      <c r="F9704" s="130">
        <v>2010000</v>
      </c>
      <c r="G9704" s="130">
        <v>2533440</v>
      </c>
      <c r="H9704" s="130" t="str">
        <f t="shared" si="302"/>
        <v>SK-980021</v>
      </c>
      <c r="I9704" s="130" t="str">
        <f t="shared" si="303"/>
        <v>VG</v>
      </c>
    </row>
    <row r="9705" spans="1:9" x14ac:dyDescent="0.15">
      <c r="A9705" s="130">
        <v>9703</v>
      </c>
      <c r="B9705" s="130" t="s">
        <v>11360</v>
      </c>
      <c r="C9705" s="130" t="s">
        <v>21463</v>
      </c>
      <c r="D9705" s="130">
        <v>328</v>
      </c>
      <c r="E9705" s="130" t="s">
        <v>12368</v>
      </c>
      <c r="F9705" s="130">
        <v>5310250</v>
      </c>
      <c r="G9705" s="130">
        <v>5274069.5</v>
      </c>
      <c r="H9705" s="130" t="str">
        <f t="shared" si="302"/>
        <v>SK-980022</v>
      </c>
      <c r="I9705" s="130" t="str">
        <f t="shared" si="303"/>
        <v>AG</v>
      </c>
    </row>
    <row r="9706" spans="1:9" x14ac:dyDescent="0.15">
      <c r="A9706" s="130">
        <v>9704</v>
      </c>
      <c r="B9706" s="130" t="s">
        <v>11361</v>
      </c>
      <c r="C9706" s="130" t="s">
        <v>2265</v>
      </c>
      <c r="D9706" s="130">
        <v>1000</v>
      </c>
      <c r="E9706" s="130" t="s">
        <v>12361</v>
      </c>
      <c r="F9706" s="130">
        <v>16434300</v>
      </c>
      <c r="G9706" s="130">
        <v>16380700</v>
      </c>
      <c r="H9706" s="130" t="str">
        <f t="shared" si="302"/>
        <v>SK-980023</v>
      </c>
      <c r="I9706" s="130" t="str">
        <f t="shared" si="303"/>
        <v/>
      </c>
    </row>
    <row r="9707" spans="1:9" x14ac:dyDescent="0.15">
      <c r="A9707" s="130">
        <v>9705</v>
      </c>
      <c r="B9707" s="130" t="s">
        <v>11362</v>
      </c>
      <c r="C9707" s="130" t="s">
        <v>21464</v>
      </c>
      <c r="D9707" s="130">
        <v>100</v>
      </c>
      <c r="E9707" s="130" t="s">
        <v>12368</v>
      </c>
      <c r="F9707" s="130">
        <v>73500</v>
      </c>
      <c r="G9707" s="130">
        <v>101599</v>
      </c>
      <c r="H9707" s="130" t="str">
        <f t="shared" si="302"/>
        <v>SK-980024</v>
      </c>
      <c r="I9707" s="130" t="str">
        <f t="shared" si="303"/>
        <v/>
      </c>
    </row>
    <row r="9708" spans="1:9" x14ac:dyDescent="0.15">
      <c r="A9708" s="130">
        <v>9706</v>
      </c>
      <c r="B9708" s="130" t="s">
        <v>11363</v>
      </c>
      <c r="C9708" s="130" t="s">
        <v>21465</v>
      </c>
      <c r="D9708" s="130">
        <v>100</v>
      </c>
      <c r="E9708" s="130" t="s">
        <v>12368</v>
      </c>
      <c r="F9708" s="130">
        <v>127379.5</v>
      </c>
      <c r="G9708" s="130">
        <v>227700</v>
      </c>
      <c r="H9708" s="130" t="str">
        <f t="shared" si="302"/>
        <v>SK-980025</v>
      </c>
      <c r="I9708" s="130" t="str">
        <f t="shared" si="303"/>
        <v/>
      </c>
    </row>
    <row r="9709" spans="1:9" x14ac:dyDescent="0.15">
      <c r="A9709" s="130">
        <v>9707</v>
      </c>
      <c r="B9709" s="130" t="s">
        <v>11364</v>
      </c>
      <c r="C9709" s="130" t="s">
        <v>21466</v>
      </c>
      <c r="D9709" s="130">
        <v>1000</v>
      </c>
      <c r="E9709" s="130" t="s">
        <v>12372</v>
      </c>
      <c r="F9709" s="130">
        <v>2500000</v>
      </c>
      <c r="G9709" s="130">
        <v>3757000</v>
      </c>
      <c r="H9709" s="130" t="str">
        <f t="shared" si="302"/>
        <v>SK-980026</v>
      </c>
      <c r="I9709" s="130" t="str">
        <f t="shared" si="303"/>
        <v>AG</v>
      </c>
    </row>
    <row r="9710" spans="1:9" x14ac:dyDescent="0.15">
      <c r="A9710" s="130">
        <v>9708</v>
      </c>
      <c r="B9710" s="130" t="s">
        <v>11365</v>
      </c>
      <c r="C9710" s="130" t="s">
        <v>21467</v>
      </c>
      <c r="D9710" s="130">
        <v>1027.9000000000001</v>
      </c>
      <c r="E9710" s="130" t="s">
        <v>12368</v>
      </c>
      <c r="F9710" s="130">
        <v>133321510</v>
      </c>
      <c r="G9710" s="130">
        <v>140926539</v>
      </c>
      <c r="H9710" s="130" t="str">
        <f t="shared" si="302"/>
        <v>SK-980027</v>
      </c>
      <c r="I9710" s="130" t="str">
        <f t="shared" si="303"/>
        <v>VG</v>
      </c>
    </row>
    <row r="9711" spans="1:9" x14ac:dyDescent="0.15">
      <c r="A9711" s="130">
        <v>9709</v>
      </c>
      <c r="B9711" s="130" t="s">
        <v>11366</v>
      </c>
      <c r="C9711" s="130" t="s">
        <v>21468</v>
      </c>
      <c r="D9711" s="130">
        <v>100</v>
      </c>
      <c r="E9711" s="130" t="s">
        <v>12372</v>
      </c>
      <c r="F9711" s="130">
        <v>18061</v>
      </c>
      <c r="G9711" s="130">
        <v>18558</v>
      </c>
      <c r="H9711" s="130" t="str">
        <f t="shared" si="302"/>
        <v>SK-980028</v>
      </c>
      <c r="I9711" s="130" t="str">
        <f t="shared" si="303"/>
        <v/>
      </c>
    </row>
    <row r="9712" spans="1:9" x14ac:dyDescent="0.15">
      <c r="A9712" s="130">
        <v>9710</v>
      </c>
      <c r="B9712" s="130" t="s">
        <v>11367</v>
      </c>
      <c r="C9712" s="130" t="s">
        <v>21469</v>
      </c>
      <c r="D9712" s="130">
        <v>30</v>
      </c>
      <c r="E9712" s="130" t="s">
        <v>12355</v>
      </c>
      <c r="F9712" s="130">
        <v>8617800</v>
      </c>
      <c r="G9712" s="130">
        <v>5747100</v>
      </c>
      <c r="H9712" s="130" t="str">
        <f t="shared" si="302"/>
        <v>SK-980029</v>
      </c>
      <c r="I9712" s="130" t="str">
        <f t="shared" si="303"/>
        <v>VG</v>
      </c>
    </row>
    <row r="9713" spans="1:9" x14ac:dyDescent="0.15">
      <c r="A9713" s="130">
        <v>9711</v>
      </c>
      <c r="B9713" s="130" t="s">
        <v>11368</v>
      </c>
      <c r="C9713" s="130" t="s">
        <v>21165</v>
      </c>
      <c r="D9713" s="130">
        <v>100</v>
      </c>
      <c r="E9713" s="130" t="s">
        <v>12372</v>
      </c>
      <c r="F9713" s="130">
        <v>1341170</v>
      </c>
      <c r="G9713" s="130">
        <v>755373</v>
      </c>
      <c r="H9713" s="130" t="str">
        <f t="shared" si="302"/>
        <v>SK-980031</v>
      </c>
      <c r="I9713" s="130" t="str">
        <f t="shared" si="303"/>
        <v>VG</v>
      </c>
    </row>
    <row r="9714" spans="1:9" x14ac:dyDescent="0.15">
      <c r="A9714" s="130">
        <v>9712</v>
      </c>
      <c r="B9714" s="130" t="s">
        <v>11369</v>
      </c>
      <c r="C9714" s="130" t="s">
        <v>21470</v>
      </c>
      <c r="D9714" s="130">
        <v>300</v>
      </c>
      <c r="E9714" s="130" t="s">
        <v>12372</v>
      </c>
      <c r="F9714" s="130">
        <v>4706146</v>
      </c>
      <c r="G9714" s="130">
        <v>5195484</v>
      </c>
      <c r="H9714" s="130" t="str">
        <f t="shared" si="302"/>
        <v>SK-980032</v>
      </c>
      <c r="I9714" s="130" t="str">
        <f t="shared" si="303"/>
        <v/>
      </c>
    </row>
    <row r="9715" spans="1:9" x14ac:dyDescent="0.15">
      <c r="A9715" s="130">
        <v>9713</v>
      </c>
      <c r="B9715" s="130" t="s">
        <v>11370</v>
      </c>
      <c r="C9715" s="130" t="s">
        <v>21471</v>
      </c>
      <c r="D9715" s="130">
        <v>1597</v>
      </c>
      <c r="E9715" s="130" t="s">
        <v>12361</v>
      </c>
      <c r="F9715" s="130">
        <v>5049000</v>
      </c>
      <c r="G9715" s="130">
        <v>9293350</v>
      </c>
      <c r="H9715" s="130" t="str">
        <f t="shared" si="302"/>
        <v>SK-980033</v>
      </c>
      <c r="I9715" s="130" t="str">
        <f t="shared" si="303"/>
        <v/>
      </c>
    </row>
    <row r="9716" spans="1:9" x14ac:dyDescent="0.15">
      <c r="A9716" s="130">
        <v>9714</v>
      </c>
      <c r="B9716" s="130" t="s">
        <v>11371</v>
      </c>
      <c r="C9716" s="130" t="s">
        <v>13772</v>
      </c>
      <c r="D9716" s="130">
        <v>100</v>
      </c>
      <c r="E9716" s="130" t="s">
        <v>12355</v>
      </c>
      <c r="F9716" s="130">
        <v>711690</v>
      </c>
      <c r="G9716" s="130">
        <v>417990</v>
      </c>
      <c r="H9716" s="130" t="str">
        <f t="shared" si="302"/>
        <v>SK-980034</v>
      </c>
      <c r="I9716" s="130" t="str">
        <f t="shared" si="303"/>
        <v/>
      </c>
    </row>
    <row r="9717" spans="1:9" x14ac:dyDescent="0.15">
      <c r="A9717" s="130">
        <v>9715</v>
      </c>
      <c r="B9717" s="130" t="s">
        <v>11372</v>
      </c>
      <c r="C9717" s="130" t="s">
        <v>13772</v>
      </c>
      <c r="D9717" s="130">
        <v>100</v>
      </c>
      <c r="E9717" s="130" t="s">
        <v>12355</v>
      </c>
      <c r="F9717" s="130">
        <v>415255</v>
      </c>
      <c r="G9717" s="130">
        <v>267745</v>
      </c>
      <c r="H9717" s="130" t="str">
        <f t="shared" si="302"/>
        <v>SK-980035</v>
      </c>
      <c r="I9717" s="130" t="str">
        <f t="shared" si="303"/>
        <v>VG</v>
      </c>
    </row>
    <row r="9718" spans="1:9" x14ac:dyDescent="0.15">
      <c r="A9718" s="130">
        <v>9716</v>
      </c>
      <c r="B9718" s="130" t="s">
        <v>11373</v>
      </c>
      <c r="C9718" s="130" t="s">
        <v>21472</v>
      </c>
      <c r="D9718" s="130">
        <v>4</v>
      </c>
      <c r="E9718" s="130" t="s">
        <v>12370</v>
      </c>
      <c r="F9718" s="130">
        <v>3518225.46</v>
      </c>
      <c r="G9718" s="130">
        <v>2366225.46</v>
      </c>
      <c r="H9718" s="130" t="str">
        <f t="shared" si="302"/>
        <v>SK-980036</v>
      </c>
      <c r="I9718" s="130" t="str">
        <f t="shared" si="303"/>
        <v>VG</v>
      </c>
    </row>
    <row r="9719" spans="1:9" x14ac:dyDescent="0.15">
      <c r="A9719" s="130">
        <v>9717</v>
      </c>
      <c r="B9719" s="130" t="s">
        <v>11374</v>
      </c>
      <c r="C9719" s="130" t="s">
        <v>21473</v>
      </c>
      <c r="D9719" s="130">
        <v>100</v>
      </c>
      <c r="E9719" s="130" t="s">
        <v>12372</v>
      </c>
      <c r="F9719" s="130">
        <v>279200</v>
      </c>
      <c r="G9719" s="130">
        <v>442500</v>
      </c>
      <c r="H9719" s="130" t="str">
        <f t="shared" si="302"/>
        <v>SK-980037</v>
      </c>
      <c r="I9719" s="130" t="str">
        <f t="shared" si="303"/>
        <v>AG</v>
      </c>
    </row>
    <row r="9720" spans="1:9" x14ac:dyDescent="0.15">
      <c r="A9720" s="130">
        <v>9718</v>
      </c>
      <c r="B9720" s="130" t="s">
        <v>11375</v>
      </c>
      <c r="C9720" s="130" t="s">
        <v>1983</v>
      </c>
      <c r="D9720" s="130">
        <v>400</v>
      </c>
      <c r="E9720" s="130" t="s">
        <v>12372</v>
      </c>
      <c r="F9720" s="130">
        <v>6732000</v>
      </c>
      <c r="G9720" s="130">
        <v>6943040</v>
      </c>
      <c r="H9720" s="130" t="str">
        <f t="shared" si="302"/>
        <v>SK-980038</v>
      </c>
      <c r="I9720" s="130" t="str">
        <f t="shared" si="303"/>
        <v>VG</v>
      </c>
    </row>
    <row r="9721" spans="1:9" x14ac:dyDescent="0.15">
      <c r="A9721" s="130">
        <v>9719</v>
      </c>
      <c r="B9721" s="130" t="s">
        <v>11376</v>
      </c>
      <c r="C9721" s="130" t="s">
        <v>21474</v>
      </c>
      <c r="D9721" s="130">
        <v>100</v>
      </c>
      <c r="E9721" s="130" t="s">
        <v>12372</v>
      </c>
      <c r="F9721" s="130">
        <v>396185</v>
      </c>
      <c r="G9721" s="130">
        <v>838060</v>
      </c>
      <c r="H9721" s="130" t="str">
        <f t="shared" si="302"/>
        <v>SK-980039</v>
      </c>
      <c r="I9721" s="130" t="str">
        <f t="shared" si="303"/>
        <v>VG</v>
      </c>
    </row>
    <row r="9722" spans="1:9" x14ac:dyDescent="0.15">
      <c r="A9722" s="130">
        <v>9720</v>
      </c>
      <c r="B9722" s="130" t="s">
        <v>11377</v>
      </c>
      <c r="C9722" s="130" t="s">
        <v>21475</v>
      </c>
      <c r="D9722" s="130">
        <v>65.8</v>
      </c>
      <c r="E9722" s="130" t="s">
        <v>21476</v>
      </c>
      <c r="F9722" s="130">
        <v>1799772.6</v>
      </c>
      <c r="G9722" s="130">
        <v>2194694.2999999998</v>
      </c>
      <c r="H9722" s="130" t="str">
        <f t="shared" si="302"/>
        <v>SK-980040</v>
      </c>
      <c r="I9722" s="130" t="str">
        <f t="shared" si="303"/>
        <v/>
      </c>
    </row>
    <row r="9723" spans="1:9" x14ac:dyDescent="0.15">
      <c r="A9723" s="130">
        <v>9721</v>
      </c>
      <c r="B9723" s="130" t="s">
        <v>11378</v>
      </c>
      <c r="C9723" s="130" t="s">
        <v>21477</v>
      </c>
      <c r="D9723" s="130">
        <v>1</v>
      </c>
      <c r="E9723" s="130" t="s">
        <v>12676</v>
      </c>
      <c r="F9723" s="130">
        <v>234200</v>
      </c>
      <c r="G9723" s="130">
        <v>295080</v>
      </c>
      <c r="H9723" s="130" t="str">
        <f t="shared" si="302"/>
        <v>SK-980041</v>
      </c>
      <c r="I9723" s="130" t="str">
        <f t="shared" si="303"/>
        <v/>
      </c>
    </row>
    <row r="9724" spans="1:9" x14ac:dyDescent="0.15">
      <c r="A9724" s="130">
        <v>9722</v>
      </c>
      <c r="B9724" s="130" t="s">
        <v>11379</v>
      </c>
      <c r="C9724" s="130" t="s">
        <v>14001</v>
      </c>
      <c r="D9724" s="130">
        <v>50</v>
      </c>
      <c r="E9724" s="130" t="s">
        <v>12355</v>
      </c>
      <c r="F9724" s="130">
        <v>5200152.22</v>
      </c>
      <c r="G9724" s="130">
        <v>6159326.7000000002</v>
      </c>
      <c r="H9724" s="130" t="str">
        <f t="shared" si="302"/>
        <v>SK-980042</v>
      </c>
      <c r="I9724" s="130" t="str">
        <f t="shared" si="303"/>
        <v>AG</v>
      </c>
    </row>
    <row r="9725" spans="1:9" x14ac:dyDescent="0.15">
      <c r="A9725" s="130">
        <v>9723</v>
      </c>
      <c r="B9725" s="130" t="s">
        <v>11380</v>
      </c>
      <c r="C9725" s="130" t="s">
        <v>21478</v>
      </c>
      <c r="D9725" s="130">
        <v>1</v>
      </c>
      <c r="E9725" s="130" t="s">
        <v>12402</v>
      </c>
      <c r="F9725" s="130">
        <v>2097000</v>
      </c>
      <c r="G9725" s="130">
        <v>10000000</v>
      </c>
      <c r="H9725" s="130" t="str">
        <f t="shared" si="302"/>
        <v>SK-980043</v>
      </c>
      <c r="I9725" s="130" t="str">
        <f t="shared" si="303"/>
        <v/>
      </c>
    </row>
    <row r="9726" spans="1:9" x14ac:dyDescent="0.15">
      <c r="A9726" s="130">
        <v>9724</v>
      </c>
      <c r="B9726" s="130" t="s">
        <v>11381</v>
      </c>
      <c r="C9726" s="130" t="s">
        <v>2265</v>
      </c>
      <c r="D9726" s="130">
        <v>10</v>
      </c>
      <c r="E9726" s="130" t="s">
        <v>21479</v>
      </c>
      <c r="F9726" s="130">
        <v>158005</v>
      </c>
      <c r="G9726" s="130">
        <v>157301</v>
      </c>
      <c r="H9726" s="130" t="str">
        <f t="shared" si="302"/>
        <v>SK-980044</v>
      </c>
      <c r="I9726" s="130" t="str">
        <f t="shared" si="303"/>
        <v/>
      </c>
    </row>
    <row r="9727" spans="1:9" x14ac:dyDescent="0.15">
      <c r="A9727" s="130">
        <v>9725</v>
      </c>
      <c r="B9727" s="130" t="s">
        <v>11382</v>
      </c>
      <c r="C9727" s="130" t="s">
        <v>21480</v>
      </c>
      <c r="D9727" s="130">
        <v>100</v>
      </c>
      <c r="E9727" s="130" t="s">
        <v>12372</v>
      </c>
      <c r="F9727" s="130">
        <v>856000</v>
      </c>
      <c r="G9727" s="130">
        <v>1280000</v>
      </c>
      <c r="H9727" s="130" t="str">
        <f t="shared" si="302"/>
        <v>SK-980045</v>
      </c>
      <c r="I9727" s="130" t="str">
        <f t="shared" si="303"/>
        <v>AG</v>
      </c>
    </row>
    <row r="9728" spans="1:9" x14ac:dyDescent="0.15">
      <c r="A9728" s="130">
        <v>9726</v>
      </c>
      <c r="B9728" s="130" t="s">
        <v>11383</v>
      </c>
      <c r="C9728" s="130" t="s">
        <v>21481</v>
      </c>
      <c r="D9728" s="130">
        <v>100</v>
      </c>
      <c r="E9728" s="130" t="s">
        <v>12372</v>
      </c>
      <c r="F9728" s="130">
        <v>203508.98</v>
      </c>
      <c r="G9728" s="130">
        <v>243683</v>
      </c>
      <c r="H9728" s="130" t="str">
        <f t="shared" si="302"/>
        <v>SK-980046</v>
      </c>
      <c r="I9728" s="130" t="str">
        <f t="shared" si="303"/>
        <v/>
      </c>
    </row>
    <row r="9729" spans="1:9" x14ac:dyDescent="0.15">
      <c r="A9729" s="130">
        <v>9727</v>
      </c>
      <c r="B9729" s="130" t="s">
        <v>11384</v>
      </c>
      <c r="C9729" s="130" t="s">
        <v>21482</v>
      </c>
      <c r="D9729" s="130">
        <v>100</v>
      </c>
      <c r="E9729" s="130" t="s">
        <v>12355</v>
      </c>
      <c r="F9729" s="130">
        <v>3746000</v>
      </c>
      <c r="G9729" s="130">
        <v>4131700</v>
      </c>
      <c r="H9729" s="130" t="str">
        <f t="shared" si="302"/>
        <v>SK-980047</v>
      </c>
      <c r="I9729" s="130" t="str">
        <f t="shared" si="303"/>
        <v/>
      </c>
    </row>
    <row r="9730" spans="1:9" x14ac:dyDescent="0.15">
      <c r="A9730" s="130">
        <v>9728</v>
      </c>
      <c r="B9730" s="130" t="s">
        <v>11385</v>
      </c>
      <c r="C9730" s="130" t="s">
        <v>21483</v>
      </c>
      <c r="D9730" s="130">
        <v>1000</v>
      </c>
      <c r="E9730" s="130" t="s">
        <v>13349</v>
      </c>
      <c r="F9730" s="130">
        <v>1400000</v>
      </c>
      <c r="G9730" s="130">
        <v>1400000</v>
      </c>
      <c r="H9730" s="130" t="str">
        <f t="shared" si="302"/>
        <v>SK-980048</v>
      </c>
      <c r="I9730" s="130" t="str">
        <f t="shared" si="303"/>
        <v/>
      </c>
    </row>
    <row r="9731" spans="1:9" x14ac:dyDescent="0.15">
      <c r="A9731" s="130">
        <v>9729</v>
      </c>
      <c r="B9731" s="130" t="s">
        <v>11386</v>
      </c>
      <c r="C9731" s="130" t="s">
        <v>21484</v>
      </c>
      <c r="D9731" s="130">
        <v>1</v>
      </c>
      <c r="E9731" s="130" t="s">
        <v>13157</v>
      </c>
      <c r="F9731" s="130">
        <v>7500000</v>
      </c>
      <c r="G9731" s="130">
        <v>15000000</v>
      </c>
      <c r="H9731" s="130" t="str">
        <f t="shared" si="302"/>
        <v>SK-980049</v>
      </c>
      <c r="I9731" s="130" t="str">
        <f t="shared" si="303"/>
        <v/>
      </c>
    </row>
    <row r="9732" spans="1:9" x14ac:dyDescent="0.15">
      <c r="A9732" s="130">
        <v>9730</v>
      </c>
      <c r="B9732" s="130" t="s">
        <v>11387</v>
      </c>
      <c r="C9732" s="130" t="s">
        <v>21485</v>
      </c>
      <c r="D9732" s="130">
        <v>1</v>
      </c>
      <c r="E9732" s="130" t="s">
        <v>12676</v>
      </c>
      <c r="F9732" s="130">
        <v>294000</v>
      </c>
      <c r="G9732" s="130">
        <v>296993</v>
      </c>
      <c r="H9732" s="130" t="str">
        <f t="shared" ref="H9732:H9795" si="304">LEFT(B9732,FIND("-",B9732)+6)</f>
        <v>SK-980050</v>
      </c>
      <c r="I9732" s="130" t="str">
        <f t="shared" ref="I9732:I9795" si="305">RIGHT(B9732,LEN(B9732)-FIND("-",B9732)-7)</f>
        <v/>
      </c>
    </row>
    <row r="9733" spans="1:9" x14ac:dyDescent="0.15">
      <c r="A9733" s="130">
        <v>9731</v>
      </c>
      <c r="B9733" s="130" t="s">
        <v>11388</v>
      </c>
      <c r="C9733" s="130" t="s">
        <v>21486</v>
      </c>
      <c r="D9733" s="130">
        <v>2</v>
      </c>
      <c r="E9733" s="130" t="s">
        <v>12403</v>
      </c>
      <c r="F9733" s="130">
        <v>35839276.899999999</v>
      </c>
      <c r="G9733" s="130">
        <v>20391386.600000001</v>
      </c>
      <c r="H9733" s="130" t="str">
        <f t="shared" si="304"/>
        <v>SK-980051</v>
      </c>
      <c r="I9733" s="130" t="str">
        <f t="shared" si="305"/>
        <v>VG</v>
      </c>
    </row>
    <row r="9734" spans="1:9" x14ac:dyDescent="0.15">
      <c r="A9734" s="130">
        <v>9732</v>
      </c>
      <c r="B9734" s="130" t="s">
        <v>11389</v>
      </c>
      <c r="C9734" s="130" t="s">
        <v>21487</v>
      </c>
      <c r="D9734" s="130">
        <v>100</v>
      </c>
      <c r="E9734" s="130" t="s">
        <v>12372</v>
      </c>
      <c r="F9734" s="130">
        <v>1767000</v>
      </c>
      <c r="G9734" s="130">
        <v>1944000</v>
      </c>
      <c r="H9734" s="130" t="str">
        <f t="shared" si="304"/>
        <v>SK-980052</v>
      </c>
      <c r="I9734" s="130" t="str">
        <f t="shared" si="305"/>
        <v/>
      </c>
    </row>
    <row r="9735" spans="1:9" x14ac:dyDescent="0.15">
      <c r="A9735" s="130">
        <v>9733</v>
      </c>
      <c r="B9735" s="130" t="s">
        <v>11390</v>
      </c>
      <c r="C9735" s="130" t="s">
        <v>21488</v>
      </c>
      <c r="D9735" s="130">
        <v>60</v>
      </c>
      <c r="E9735" s="130" t="s">
        <v>12355</v>
      </c>
      <c r="F9735" s="130">
        <v>28925760</v>
      </c>
      <c r="G9735" s="130">
        <v>42900000</v>
      </c>
      <c r="H9735" s="130" t="str">
        <f t="shared" si="304"/>
        <v>SK-980053</v>
      </c>
      <c r="I9735" s="130" t="str">
        <f t="shared" si="305"/>
        <v>AG</v>
      </c>
    </row>
    <row r="9736" spans="1:9" x14ac:dyDescent="0.15">
      <c r="A9736" s="130">
        <v>9734</v>
      </c>
      <c r="B9736" s="130" t="s">
        <v>11391</v>
      </c>
      <c r="C9736" s="130" t="s">
        <v>19865</v>
      </c>
      <c r="D9736" s="130">
        <v>1</v>
      </c>
      <c r="E9736" s="130" t="s">
        <v>12391</v>
      </c>
      <c r="F9736" s="130">
        <v>182000000</v>
      </c>
      <c r="G9736" s="130">
        <v>111820000</v>
      </c>
      <c r="H9736" s="130" t="str">
        <f t="shared" si="304"/>
        <v>SK-980054</v>
      </c>
      <c r="I9736" s="130" t="str">
        <f t="shared" si="305"/>
        <v/>
      </c>
    </row>
    <row r="9737" spans="1:9" x14ac:dyDescent="0.15">
      <c r="A9737" s="130">
        <v>9735</v>
      </c>
      <c r="B9737" s="130" t="s">
        <v>11392</v>
      </c>
      <c r="C9737" s="130" t="s">
        <v>21489</v>
      </c>
      <c r="D9737" s="130">
        <v>3600000</v>
      </c>
      <c r="E9737" s="130" t="s">
        <v>12361</v>
      </c>
      <c r="F9737" s="130">
        <v>139651324.19999999</v>
      </c>
      <c r="G9737" s="130">
        <v>239922303</v>
      </c>
      <c r="H9737" s="130" t="str">
        <f t="shared" si="304"/>
        <v>SK-980055</v>
      </c>
      <c r="I9737" s="130" t="str">
        <f t="shared" si="305"/>
        <v>AG</v>
      </c>
    </row>
    <row r="9738" spans="1:9" x14ac:dyDescent="0.15">
      <c r="A9738" s="130">
        <v>9736</v>
      </c>
      <c r="B9738" s="130" t="s">
        <v>11393</v>
      </c>
      <c r="C9738" s="130" t="s">
        <v>19442</v>
      </c>
      <c r="D9738" s="130">
        <v>80000</v>
      </c>
      <c r="E9738" s="130" t="s">
        <v>12361</v>
      </c>
      <c r="F9738" s="130">
        <v>187280000</v>
      </c>
      <c r="G9738" s="130">
        <v>239600000</v>
      </c>
      <c r="H9738" s="130" t="str">
        <f t="shared" si="304"/>
        <v>SK-980056</v>
      </c>
      <c r="I9738" s="130" t="str">
        <f t="shared" si="305"/>
        <v>AG</v>
      </c>
    </row>
    <row r="9739" spans="1:9" x14ac:dyDescent="0.15">
      <c r="A9739" s="130">
        <v>9737</v>
      </c>
      <c r="B9739" s="130" t="s">
        <v>11394</v>
      </c>
      <c r="C9739" s="130" t="s">
        <v>21490</v>
      </c>
      <c r="D9739" s="130">
        <v>54</v>
      </c>
      <c r="E9739" s="130" t="s">
        <v>12368</v>
      </c>
      <c r="F9739" s="130">
        <v>2226723.4900000002</v>
      </c>
      <c r="G9739" s="130">
        <v>2227865.15</v>
      </c>
      <c r="H9739" s="130" t="str">
        <f t="shared" si="304"/>
        <v>SK-990001</v>
      </c>
      <c r="I9739" s="130" t="str">
        <f t="shared" si="305"/>
        <v>AG</v>
      </c>
    </row>
    <row r="9740" spans="1:9" x14ac:dyDescent="0.15">
      <c r="A9740" s="130">
        <v>9738</v>
      </c>
      <c r="B9740" s="130" t="s">
        <v>11395</v>
      </c>
      <c r="C9740" s="130" t="s">
        <v>21491</v>
      </c>
      <c r="H9740" s="130" t="str">
        <f t="shared" si="304"/>
        <v>SK-990002</v>
      </c>
      <c r="I9740" s="130" t="str">
        <f t="shared" si="305"/>
        <v/>
      </c>
    </row>
    <row r="9741" spans="1:9" x14ac:dyDescent="0.15">
      <c r="A9741" s="130">
        <v>9739</v>
      </c>
      <c r="B9741" s="130" t="s">
        <v>11396</v>
      </c>
      <c r="C9741" s="130" t="s">
        <v>21492</v>
      </c>
      <c r="H9741" s="130" t="str">
        <f t="shared" si="304"/>
        <v>SK-990003</v>
      </c>
      <c r="I9741" s="130" t="str">
        <f t="shared" si="305"/>
        <v/>
      </c>
    </row>
    <row r="9742" spans="1:9" x14ac:dyDescent="0.15">
      <c r="A9742" s="130">
        <v>9740</v>
      </c>
      <c r="B9742" s="130" t="s">
        <v>11397</v>
      </c>
      <c r="C9742" s="130" t="s">
        <v>21493</v>
      </c>
      <c r="H9742" s="130" t="str">
        <f t="shared" si="304"/>
        <v>SK-990004</v>
      </c>
      <c r="I9742" s="130" t="str">
        <f t="shared" si="305"/>
        <v/>
      </c>
    </row>
    <row r="9743" spans="1:9" x14ac:dyDescent="0.15">
      <c r="A9743" s="130">
        <v>9741</v>
      </c>
      <c r="B9743" s="130" t="s">
        <v>11398</v>
      </c>
      <c r="C9743" s="130" t="s">
        <v>12611</v>
      </c>
      <c r="H9743" s="130" t="str">
        <f t="shared" si="304"/>
        <v>SK-990005</v>
      </c>
      <c r="I9743" s="130" t="str">
        <f t="shared" si="305"/>
        <v/>
      </c>
    </row>
    <row r="9744" spans="1:9" x14ac:dyDescent="0.15">
      <c r="A9744" s="130">
        <v>9742</v>
      </c>
      <c r="B9744" s="130" t="s">
        <v>11399</v>
      </c>
      <c r="C9744" s="130" t="s">
        <v>21494</v>
      </c>
      <c r="D9744" s="130">
        <v>0</v>
      </c>
      <c r="F9744" s="130">
        <v>0</v>
      </c>
      <c r="G9744" s="130">
        <v>0</v>
      </c>
      <c r="H9744" s="130" t="str">
        <f t="shared" si="304"/>
        <v>SK-990006</v>
      </c>
      <c r="I9744" s="130" t="str">
        <f t="shared" si="305"/>
        <v/>
      </c>
    </row>
    <row r="9745" spans="1:9" x14ac:dyDescent="0.15">
      <c r="A9745" s="130">
        <v>9743</v>
      </c>
      <c r="B9745" s="130" t="s">
        <v>11400</v>
      </c>
      <c r="C9745" s="130" t="s">
        <v>19442</v>
      </c>
      <c r="D9745" s="130">
        <v>80000</v>
      </c>
      <c r="E9745" s="130" t="s">
        <v>12361</v>
      </c>
      <c r="F9745" s="130">
        <v>220240000</v>
      </c>
      <c r="G9745" s="130">
        <v>292720000</v>
      </c>
      <c r="H9745" s="130" t="str">
        <f t="shared" si="304"/>
        <v>SK-990007</v>
      </c>
      <c r="I9745" s="130" t="str">
        <f t="shared" si="305"/>
        <v>AG</v>
      </c>
    </row>
    <row r="9746" spans="1:9" x14ac:dyDescent="0.15">
      <c r="A9746" s="130">
        <v>9744</v>
      </c>
      <c r="B9746" s="130" t="s">
        <v>11401</v>
      </c>
      <c r="C9746" s="130" t="s">
        <v>21495</v>
      </c>
      <c r="H9746" s="130" t="str">
        <f t="shared" si="304"/>
        <v>SK-990008</v>
      </c>
      <c r="I9746" s="130" t="str">
        <f t="shared" si="305"/>
        <v/>
      </c>
    </row>
    <row r="9747" spans="1:9" x14ac:dyDescent="0.15">
      <c r="A9747" s="130">
        <v>9745</v>
      </c>
      <c r="B9747" s="130" t="s">
        <v>11402</v>
      </c>
      <c r="C9747" s="130" t="s">
        <v>21496</v>
      </c>
      <c r="H9747" s="130" t="str">
        <f t="shared" si="304"/>
        <v>SK-990009</v>
      </c>
      <c r="I9747" s="130" t="str">
        <f t="shared" si="305"/>
        <v/>
      </c>
    </row>
    <row r="9748" spans="1:9" x14ac:dyDescent="0.15">
      <c r="A9748" s="130">
        <v>9746</v>
      </c>
      <c r="B9748" s="130" t="s">
        <v>11403</v>
      </c>
      <c r="C9748" s="130" t="s">
        <v>21497</v>
      </c>
      <c r="D9748" s="130">
        <v>1</v>
      </c>
      <c r="E9748" s="130" t="s">
        <v>12467</v>
      </c>
      <c r="F9748" s="130">
        <v>29200000</v>
      </c>
      <c r="G9748" s="130">
        <v>35900000</v>
      </c>
      <c r="H9748" s="130" t="str">
        <f t="shared" si="304"/>
        <v>SK-990010</v>
      </c>
      <c r="I9748" s="130" t="str">
        <f t="shared" si="305"/>
        <v/>
      </c>
    </row>
    <row r="9749" spans="1:9" x14ac:dyDescent="0.15">
      <c r="A9749" s="130">
        <v>9747</v>
      </c>
      <c r="B9749" s="130" t="s">
        <v>11404</v>
      </c>
      <c r="C9749" s="130" t="s">
        <v>21498</v>
      </c>
      <c r="D9749" s="130">
        <v>200</v>
      </c>
      <c r="E9749" s="130" t="s">
        <v>12372</v>
      </c>
      <c r="F9749" s="130">
        <v>1537000</v>
      </c>
      <c r="G9749" s="130">
        <v>1587616</v>
      </c>
      <c r="H9749" s="130" t="str">
        <f t="shared" si="304"/>
        <v>SK-990011</v>
      </c>
      <c r="I9749" s="130" t="str">
        <f t="shared" si="305"/>
        <v/>
      </c>
    </row>
    <row r="9750" spans="1:9" x14ac:dyDescent="0.15">
      <c r="A9750" s="130">
        <v>9748</v>
      </c>
      <c r="B9750" s="130" t="s">
        <v>11405</v>
      </c>
      <c r="C9750" s="130" t="s">
        <v>21499</v>
      </c>
      <c r="D9750" s="130">
        <v>0</v>
      </c>
      <c r="E9750" s="130" t="s">
        <v>12391</v>
      </c>
      <c r="F9750" s="130">
        <v>660000</v>
      </c>
      <c r="G9750" s="130">
        <v>1052800</v>
      </c>
      <c r="H9750" s="130" t="str">
        <f t="shared" si="304"/>
        <v>SK-990012</v>
      </c>
      <c r="I9750" s="130" t="str">
        <f t="shared" si="305"/>
        <v/>
      </c>
    </row>
    <row r="9751" spans="1:9" x14ac:dyDescent="0.15">
      <c r="A9751" s="130">
        <v>9749</v>
      </c>
      <c r="B9751" s="130" t="s">
        <v>11406</v>
      </c>
      <c r="C9751" s="130" t="s">
        <v>21500</v>
      </c>
      <c r="D9751" s="130">
        <v>100</v>
      </c>
      <c r="E9751" s="130" t="s">
        <v>12372</v>
      </c>
      <c r="F9751" s="130">
        <v>71790</v>
      </c>
      <c r="G9751" s="130">
        <v>75090</v>
      </c>
      <c r="H9751" s="130" t="str">
        <f t="shared" si="304"/>
        <v>SK-990013</v>
      </c>
      <c r="I9751" s="130" t="str">
        <f t="shared" si="305"/>
        <v>AG</v>
      </c>
    </row>
    <row r="9752" spans="1:9" x14ac:dyDescent="0.15">
      <c r="A9752" s="130">
        <v>9750</v>
      </c>
      <c r="B9752" s="130" t="s">
        <v>11407</v>
      </c>
      <c r="C9752" s="130" t="s">
        <v>21501</v>
      </c>
      <c r="D9752" s="130">
        <v>100</v>
      </c>
      <c r="E9752" s="130" t="s">
        <v>21502</v>
      </c>
      <c r="F9752" s="130">
        <v>300300</v>
      </c>
      <c r="G9752" s="130">
        <v>263460</v>
      </c>
      <c r="H9752" s="130" t="str">
        <f t="shared" si="304"/>
        <v>SK-990014</v>
      </c>
      <c r="I9752" s="130" t="str">
        <f t="shared" si="305"/>
        <v>AG</v>
      </c>
    </row>
    <row r="9753" spans="1:9" x14ac:dyDescent="0.15">
      <c r="A9753" s="130">
        <v>9751</v>
      </c>
      <c r="B9753" s="130" t="s">
        <v>11408</v>
      </c>
      <c r="C9753" s="130" t="s">
        <v>21503</v>
      </c>
      <c r="D9753" s="130">
        <v>100</v>
      </c>
      <c r="E9753" s="130" t="s">
        <v>12372</v>
      </c>
      <c r="F9753" s="130">
        <v>1345000</v>
      </c>
      <c r="G9753" s="130">
        <v>1800000</v>
      </c>
      <c r="H9753" s="130" t="str">
        <f t="shared" si="304"/>
        <v>SK-990015</v>
      </c>
      <c r="I9753" s="130" t="str">
        <f t="shared" si="305"/>
        <v/>
      </c>
    </row>
    <row r="9754" spans="1:9" x14ac:dyDescent="0.15">
      <c r="A9754" s="130">
        <v>9752</v>
      </c>
      <c r="B9754" s="130" t="s">
        <v>11409</v>
      </c>
      <c r="C9754" s="130" t="s">
        <v>21504</v>
      </c>
      <c r="D9754" s="130">
        <v>100</v>
      </c>
      <c r="E9754" s="130" t="s">
        <v>14038</v>
      </c>
      <c r="F9754" s="130">
        <v>1728940</v>
      </c>
      <c r="G9754" s="130">
        <v>979852</v>
      </c>
      <c r="H9754" s="130" t="str">
        <f t="shared" si="304"/>
        <v>SK-990016</v>
      </c>
      <c r="I9754" s="130" t="str">
        <f t="shared" si="305"/>
        <v>AG</v>
      </c>
    </row>
    <row r="9755" spans="1:9" x14ac:dyDescent="0.15">
      <c r="A9755" s="130">
        <v>9753</v>
      </c>
      <c r="B9755" s="130" t="s">
        <v>11410</v>
      </c>
      <c r="C9755" s="130" t="s">
        <v>21505</v>
      </c>
      <c r="D9755" s="130">
        <v>60</v>
      </c>
      <c r="E9755" s="130" t="s">
        <v>21506</v>
      </c>
      <c r="F9755" s="130">
        <v>11720995</v>
      </c>
      <c r="G9755" s="130">
        <v>12417275</v>
      </c>
      <c r="H9755" s="130" t="str">
        <f t="shared" si="304"/>
        <v>SK-990017</v>
      </c>
      <c r="I9755" s="130" t="str">
        <f t="shared" si="305"/>
        <v>VG</v>
      </c>
    </row>
    <row r="9756" spans="1:9" x14ac:dyDescent="0.15">
      <c r="A9756" s="130">
        <v>9754</v>
      </c>
      <c r="B9756" s="130" t="s">
        <v>11411</v>
      </c>
      <c r="C9756" s="130" t="s">
        <v>21507</v>
      </c>
      <c r="D9756" s="130">
        <v>100</v>
      </c>
      <c r="E9756" s="130" t="s">
        <v>12368</v>
      </c>
      <c r="F9756" s="130">
        <v>112266</v>
      </c>
      <c r="G9756" s="130">
        <v>140280</v>
      </c>
      <c r="H9756" s="130" t="str">
        <f t="shared" si="304"/>
        <v>SK-990018</v>
      </c>
      <c r="I9756" s="130" t="str">
        <f t="shared" si="305"/>
        <v/>
      </c>
    </row>
    <row r="9757" spans="1:9" x14ac:dyDescent="0.15">
      <c r="A9757" s="130">
        <v>9755</v>
      </c>
      <c r="B9757" s="130" t="s">
        <v>11412</v>
      </c>
      <c r="C9757" s="130" t="s">
        <v>21508</v>
      </c>
      <c r="D9757" s="130">
        <v>100</v>
      </c>
      <c r="E9757" s="130" t="s">
        <v>12368</v>
      </c>
      <c r="F9757" s="130">
        <v>134350</v>
      </c>
      <c r="G9757" s="130">
        <v>140280</v>
      </c>
      <c r="H9757" s="130" t="str">
        <f t="shared" si="304"/>
        <v>SK-990019</v>
      </c>
      <c r="I9757" s="130" t="str">
        <f t="shared" si="305"/>
        <v/>
      </c>
    </row>
    <row r="9758" spans="1:9" x14ac:dyDescent="0.15">
      <c r="A9758" s="130">
        <v>9756</v>
      </c>
      <c r="B9758" s="130" t="s">
        <v>11413</v>
      </c>
      <c r="C9758" s="130" t="s">
        <v>21509</v>
      </c>
      <c r="D9758" s="130">
        <v>100</v>
      </c>
      <c r="E9758" s="130" t="s">
        <v>12355</v>
      </c>
      <c r="F9758" s="130">
        <v>365773</v>
      </c>
      <c r="G9758" s="130">
        <v>380173</v>
      </c>
      <c r="H9758" s="130" t="str">
        <f t="shared" si="304"/>
        <v>SK-990020</v>
      </c>
      <c r="I9758" s="130" t="str">
        <f t="shared" si="305"/>
        <v>AG</v>
      </c>
    </row>
    <row r="9759" spans="1:9" x14ac:dyDescent="0.15">
      <c r="A9759" s="130">
        <v>9757</v>
      </c>
      <c r="B9759" s="130" t="s">
        <v>11414</v>
      </c>
      <c r="C9759" s="130" t="s">
        <v>19847</v>
      </c>
      <c r="D9759" s="130">
        <v>1</v>
      </c>
      <c r="E9759" s="130" t="s">
        <v>12361</v>
      </c>
      <c r="F9759" s="130">
        <v>7500</v>
      </c>
      <c r="G9759" s="130">
        <v>13500</v>
      </c>
      <c r="H9759" s="130" t="str">
        <f t="shared" si="304"/>
        <v>SK-990021</v>
      </c>
      <c r="I9759" s="130" t="str">
        <f t="shared" si="305"/>
        <v>VG</v>
      </c>
    </row>
    <row r="9760" spans="1:9" x14ac:dyDescent="0.15">
      <c r="A9760" s="130">
        <v>9758</v>
      </c>
      <c r="B9760" s="130" t="s">
        <v>11415</v>
      </c>
      <c r="C9760" s="130" t="s">
        <v>21077</v>
      </c>
      <c r="D9760" s="130">
        <v>0</v>
      </c>
      <c r="E9760" s="130" t="s">
        <v>12391</v>
      </c>
      <c r="F9760" s="130">
        <v>4110000</v>
      </c>
      <c r="G9760" s="130">
        <v>7010000</v>
      </c>
      <c r="H9760" s="130" t="str">
        <f t="shared" si="304"/>
        <v>SK-990022</v>
      </c>
      <c r="I9760" s="130" t="str">
        <f t="shared" si="305"/>
        <v/>
      </c>
    </row>
    <row r="9761" spans="1:9" x14ac:dyDescent="0.15">
      <c r="A9761" s="130">
        <v>9759</v>
      </c>
      <c r="B9761" s="130" t="s">
        <v>11416</v>
      </c>
      <c r="C9761" s="130" t="s">
        <v>21510</v>
      </c>
      <c r="H9761" s="130" t="str">
        <f t="shared" si="304"/>
        <v>TH-000001</v>
      </c>
      <c r="I9761" s="130" t="str">
        <f t="shared" si="305"/>
        <v>VG</v>
      </c>
    </row>
    <row r="9762" spans="1:9" x14ac:dyDescent="0.15">
      <c r="A9762" s="130">
        <v>9760</v>
      </c>
      <c r="B9762" s="130" t="s">
        <v>11417</v>
      </c>
      <c r="C9762" s="130" t="s">
        <v>21511</v>
      </c>
      <c r="H9762" s="130" t="str">
        <f t="shared" si="304"/>
        <v>TH-000002</v>
      </c>
      <c r="I9762" s="130" t="str">
        <f t="shared" si="305"/>
        <v/>
      </c>
    </row>
    <row r="9763" spans="1:9" x14ac:dyDescent="0.15">
      <c r="A9763" s="130">
        <v>9761</v>
      </c>
      <c r="B9763" s="130" t="s">
        <v>11418</v>
      </c>
      <c r="C9763" s="130" t="s">
        <v>21512</v>
      </c>
      <c r="D9763" s="130">
        <v>1000</v>
      </c>
      <c r="E9763" s="130" t="s">
        <v>12355</v>
      </c>
      <c r="F9763" s="130">
        <v>998900000</v>
      </c>
      <c r="G9763" s="130">
        <v>1015000000</v>
      </c>
      <c r="H9763" s="130" t="str">
        <f t="shared" si="304"/>
        <v>TH-000003</v>
      </c>
      <c r="I9763" s="130" t="str">
        <f t="shared" si="305"/>
        <v>AG</v>
      </c>
    </row>
    <row r="9764" spans="1:9" x14ac:dyDescent="0.15">
      <c r="A9764" s="130">
        <v>9762</v>
      </c>
      <c r="B9764" s="130" t="s">
        <v>11419</v>
      </c>
      <c r="C9764" s="130" t="s">
        <v>21513</v>
      </c>
      <c r="H9764" s="130" t="str">
        <f t="shared" si="304"/>
        <v>TH-000004</v>
      </c>
      <c r="I9764" s="130" t="str">
        <f t="shared" si="305"/>
        <v/>
      </c>
    </row>
    <row r="9765" spans="1:9" x14ac:dyDescent="0.15">
      <c r="A9765" s="130">
        <v>9763</v>
      </c>
      <c r="B9765" s="130" t="s">
        <v>11420</v>
      </c>
      <c r="H9765" s="130" t="str">
        <f t="shared" si="304"/>
        <v>TH-000005</v>
      </c>
      <c r="I9765" s="130" t="str">
        <f t="shared" si="305"/>
        <v/>
      </c>
    </row>
    <row r="9766" spans="1:9" x14ac:dyDescent="0.15">
      <c r="A9766" s="130">
        <v>9764</v>
      </c>
      <c r="B9766" s="130" t="s">
        <v>11421</v>
      </c>
      <c r="C9766" s="130" t="s">
        <v>21514</v>
      </c>
      <c r="H9766" s="130" t="str">
        <f t="shared" si="304"/>
        <v>TH-000006</v>
      </c>
      <c r="I9766" s="130" t="str">
        <f t="shared" si="305"/>
        <v/>
      </c>
    </row>
    <row r="9767" spans="1:9" x14ac:dyDescent="0.15">
      <c r="A9767" s="130">
        <v>9765</v>
      </c>
      <c r="B9767" s="130" t="s">
        <v>11422</v>
      </c>
      <c r="H9767" s="130" t="str">
        <f t="shared" si="304"/>
        <v>TH-000007</v>
      </c>
      <c r="I9767" s="130" t="str">
        <f t="shared" si="305"/>
        <v/>
      </c>
    </row>
    <row r="9768" spans="1:9" x14ac:dyDescent="0.15">
      <c r="A9768" s="130">
        <v>9766</v>
      </c>
      <c r="B9768" s="130" t="s">
        <v>11423</v>
      </c>
      <c r="C9768" s="130" t="s">
        <v>12423</v>
      </c>
      <c r="H9768" s="130" t="str">
        <f t="shared" si="304"/>
        <v>TH-000008</v>
      </c>
      <c r="I9768" s="130" t="str">
        <f t="shared" si="305"/>
        <v/>
      </c>
    </row>
    <row r="9769" spans="1:9" x14ac:dyDescent="0.15">
      <c r="A9769" s="130">
        <v>9767</v>
      </c>
      <c r="B9769" s="130" t="s">
        <v>11424</v>
      </c>
      <c r="C9769" s="130" t="s">
        <v>16508</v>
      </c>
      <c r="D9769" s="130">
        <v>1</v>
      </c>
      <c r="E9769" s="130" t="s">
        <v>12403</v>
      </c>
      <c r="F9769" s="130">
        <v>474545</v>
      </c>
      <c r="G9769" s="130">
        <v>534179.9</v>
      </c>
      <c r="H9769" s="130" t="str">
        <f t="shared" si="304"/>
        <v>TH-000009</v>
      </c>
      <c r="I9769" s="130" t="str">
        <f t="shared" si="305"/>
        <v/>
      </c>
    </row>
    <row r="9770" spans="1:9" x14ac:dyDescent="0.15">
      <c r="A9770" s="130">
        <v>9768</v>
      </c>
      <c r="B9770" s="130" t="s">
        <v>11425</v>
      </c>
      <c r="C9770" s="130" t="s">
        <v>14670</v>
      </c>
      <c r="H9770" s="130" t="str">
        <f t="shared" si="304"/>
        <v>TH-000010</v>
      </c>
      <c r="I9770" s="130" t="str">
        <f t="shared" si="305"/>
        <v/>
      </c>
    </row>
    <row r="9771" spans="1:9" x14ac:dyDescent="0.15">
      <c r="A9771" s="130">
        <v>9769</v>
      </c>
      <c r="B9771" s="130" t="s">
        <v>11426</v>
      </c>
      <c r="C9771" s="130" t="s">
        <v>21515</v>
      </c>
      <c r="D9771" s="130">
        <v>4</v>
      </c>
      <c r="E9771" s="130" t="s">
        <v>12361</v>
      </c>
      <c r="F9771" s="130">
        <v>380000</v>
      </c>
      <c r="G9771" s="130">
        <v>500000</v>
      </c>
      <c r="H9771" s="130" t="str">
        <f t="shared" si="304"/>
        <v>TH-000011</v>
      </c>
      <c r="I9771" s="130" t="str">
        <f t="shared" si="305"/>
        <v/>
      </c>
    </row>
    <row r="9772" spans="1:9" x14ac:dyDescent="0.15">
      <c r="A9772" s="130">
        <v>9770</v>
      </c>
      <c r="B9772" s="130" t="s">
        <v>11427</v>
      </c>
      <c r="C9772" s="130" t="s">
        <v>12799</v>
      </c>
      <c r="D9772" s="130">
        <v>1000</v>
      </c>
      <c r="E9772" s="130" t="s">
        <v>12372</v>
      </c>
      <c r="F9772" s="130">
        <v>14353000</v>
      </c>
      <c r="G9772" s="130">
        <v>16000000</v>
      </c>
      <c r="H9772" s="130" t="str">
        <f t="shared" si="304"/>
        <v>TH-000012</v>
      </c>
      <c r="I9772" s="130" t="str">
        <f t="shared" si="305"/>
        <v/>
      </c>
    </row>
    <row r="9773" spans="1:9" x14ac:dyDescent="0.15">
      <c r="A9773" s="130">
        <v>9771</v>
      </c>
      <c r="B9773" s="130" t="s">
        <v>11428</v>
      </c>
      <c r="C9773" s="130" t="s">
        <v>16688</v>
      </c>
      <c r="D9773" s="130">
        <v>100</v>
      </c>
      <c r="E9773" s="130" t="s">
        <v>12372</v>
      </c>
      <c r="F9773" s="130">
        <v>500000</v>
      </c>
      <c r="G9773" s="130">
        <v>160000</v>
      </c>
      <c r="H9773" s="130" t="str">
        <f t="shared" si="304"/>
        <v>TH-000013</v>
      </c>
      <c r="I9773" s="130" t="str">
        <f t="shared" si="305"/>
        <v>AG</v>
      </c>
    </row>
    <row r="9774" spans="1:9" x14ac:dyDescent="0.15">
      <c r="A9774" s="130">
        <v>9772</v>
      </c>
      <c r="B9774" s="130" t="s">
        <v>11429</v>
      </c>
      <c r="C9774" s="130" t="s">
        <v>21516</v>
      </c>
      <c r="D9774" s="130">
        <v>10</v>
      </c>
      <c r="E9774" s="130" t="s">
        <v>19315</v>
      </c>
      <c r="F9774" s="130">
        <v>1801000</v>
      </c>
      <c r="G9774" s="130">
        <v>2006000</v>
      </c>
      <c r="H9774" s="130" t="str">
        <f t="shared" si="304"/>
        <v>TH-000014</v>
      </c>
      <c r="I9774" s="130" t="str">
        <f t="shared" si="305"/>
        <v>AG</v>
      </c>
    </row>
    <row r="9775" spans="1:9" x14ac:dyDescent="0.15">
      <c r="A9775" s="130">
        <v>9773</v>
      </c>
      <c r="B9775" s="130" t="s">
        <v>11430</v>
      </c>
      <c r="C9775" s="130" t="s">
        <v>21517</v>
      </c>
      <c r="H9775" s="130" t="str">
        <f t="shared" si="304"/>
        <v>TH-000015</v>
      </c>
      <c r="I9775" s="130" t="str">
        <f t="shared" si="305"/>
        <v/>
      </c>
    </row>
    <row r="9776" spans="1:9" x14ac:dyDescent="0.15">
      <c r="A9776" s="130">
        <v>9774</v>
      </c>
      <c r="B9776" s="130" t="s">
        <v>11431</v>
      </c>
      <c r="H9776" s="130" t="str">
        <f t="shared" si="304"/>
        <v>TH-000016</v>
      </c>
      <c r="I9776" s="130" t="str">
        <f t="shared" si="305"/>
        <v/>
      </c>
    </row>
    <row r="9777" spans="1:9" x14ac:dyDescent="0.15">
      <c r="A9777" s="130">
        <v>9775</v>
      </c>
      <c r="B9777" s="130" t="s">
        <v>11432</v>
      </c>
      <c r="C9777" s="130" t="s">
        <v>14078</v>
      </c>
      <c r="D9777" s="130">
        <v>100</v>
      </c>
      <c r="E9777" s="130" t="s">
        <v>12372</v>
      </c>
      <c r="F9777" s="130">
        <v>5157000</v>
      </c>
      <c r="G9777" s="130">
        <v>5087000</v>
      </c>
      <c r="H9777" s="130" t="str">
        <f t="shared" si="304"/>
        <v>TH-000017</v>
      </c>
      <c r="I9777" s="130" t="str">
        <f t="shared" si="305"/>
        <v>AG</v>
      </c>
    </row>
    <row r="9778" spans="1:9" x14ac:dyDescent="0.15">
      <c r="A9778" s="130">
        <v>9776</v>
      </c>
      <c r="B9778" s="130" t="s">
        <v>11433</v>
      </c>
      <c r="C9778" s="130" t="s">
        <v>21518</v>
      </c>
      <c r="H9778" s="130" t="str">
        <f t="shared" si="304"/>
        <v>TH-000018</v>
      </c>
      <c r="I9778" s="130" t="str">
        <f t="shared" si="305"/>
        <v/>
      </c>
    </row>
    <row r="9779" spans="1:9" x14ac:dyDescent="0.15">
      <c r="A9779" s="130">
        <v>9777</v>
      </c>
      <c r="B9779" s="130" t="s">
        <v>11434</v>
      </c>
      <c r="C9779" s="130" t="s">
        <v>12404</v>
      </c>
      <c r="D9779" s="130">
        <v>1</v>
      </c>
      <c r="E9779" s="130" t="s">
        <v>12361</v>
      </c>
      <c r="F9779" s="130">
        <v>9000</v>
      </c>
      <c r="G9779" s="130">
        <v>12000</v>
      </c>
      <c r="H9779" s="130" t="str">
        <f t="shared" si="304"/>
        <v>TH-000019</v>
      </c>
      <c r="I9779" s="130" t="str">
        <f t="shared" si="305"/>
        <v/>
      </c>
    </row>
    <row r="9780" spans="1:9" x14ac:dyDescent="0.15">
      <c r="A9780" s="130">
        <v>9778</v>
      </c>
      <c r="B9780" s="130" t="s">
        <v>11435</v>
      </c>
      <c r="C9780" s="130" t="s">
        <v>19375</v>
      </c>
      <c r="H9780" s="130" t="str">
        <f t="shared" si="304"/>
        <v>TH-000020</v>
      </c>
      <c r="I9780" s="130" t="str">
        <f t="shared" si="305"/>
        <v/>
      </c>
    </row>
    <row r="9781" spans="1:9" x14ac:dyDescent="0.15">
      <c r="A9781" s="130">
        <v>9779</v>
      </c>
      <c r="B9781" s="130" t="s">
        <v>11436</v>
      </c>
      <c r="C9781" s="130" t="s">
        <v>19546</v>
      </c>
      <c r="D9781" s="130">
        <v>1</v>
      </c>
      <c r="E9781" s="130" t="s">
        <v>12391</v>
      </c>
      <c r="F9781" s="130">
        <v>27100000</v>
      </c>
      <c r="G9781" s="130">
        <v>8400000</v>
      </c>
      <c r="H9781" s="130" t="str">
        <f t="shared" si="304"/>
        <v>TH-000021</v>
      </c>
      <c r="I9781" s="130" t="str">
        <f t="shared" si="305"/>
        <v/>
      </c>
    </row>
    <row r="9782" spans="1:9" x14ac:dyDescent="0.15">
      <c r="A9782" s="130">
        <v>9780</v>
      </c>
      <c r="B9782" s="130" t="s">
        <v>11437</v>
      </c>
      <c r="C9782" s="130" t="s">
        <v>19753</v>
      </c>
      <c r="D9782" s="130">
        <v>6</v>
      </c>
      <c r="E9782" s="130" t="s">
        <v>12569</v>
      </c>
      <c r="F9782" s="130">
        <v>9000</v>
      </c>
      <c r="G9782" s="130">
        <v>18300</v>
      </c>
      <c r="H9782" s="130" t="str">
        <f t="shared" si="304"/>
        <v>TH-000022</v>
      </c>
      <c r="I9782" s="130" t="str">
        <f t="shared" si="305"/>
        <v/>
      </c>
    </row>
    <row r="9783" spans="1:9" x14ac:dyDescent="0.15">
      <c r="A9783" s="130">
        <v>9781</v>
      </c>
      <c r="B9783" s="130" t="s">
        <v>11438</v>
      </c>
      <c r="C9783" s="130" t="s">
        <v>19774</v>
      </c>
      <c r="D9783" s="130">
        <v>1000</v>
      </c>
      <c r="E9783" s="130" t="s">
        <v>12372</v>
      </c>
      <c r="F9783" s="130">
        <v>5230000</v>
      </c>
      <c r="G9783" s="130">
        <v>7010000</v>
      </c>
      <c r="H9783" s="130" t="str">
        <f t="shared" si="304"/>
        <v>TH-000023</v>
      </c>
      <c r="I9783" s="130" t="str">
        <f t="shared" si="305"/>
        <v/>
      </c>
    </row>
    <row r="9784" spans="1:9" x14ac:dyDescent="0.15">
      <c r="A9784" s="130">
        <v>9782</v>
      </c>
      <c r="B9784" s="130" t="s">
        <v>11439</v>
      </c>
      <c r="C9784" s="130" t="s">
        <v>19794</v>
      </c>
      <c r="D9784" s="130">
        <v>20</v>
      </c>
      <c r="E9784" s="130" t="s">
        <v>12446</v>
      </c>
      <c r="F9784" s="130">
        <v>150000</v>
      </c>
      <c r="G9784" s="130">
        <v>234700</v>
      </c>
      <c r="H9784" s="130" t="str">
        <f t="shared" si="304"/>
        <v>TH-000024</v>
      </c>
      <c r="I9784" s="130" t="str">
        <f t="shared" si="305"/>
        <v/>
      </c>
    </row>
    <row r="9785" spans="1:9" x14ac:dyDescent="0.15">
      <c r="A9785" s="130">
        <v>9783</v>
      </c>
      <c r="B9785" s="130" t="s">
        <v>11440</v>
      </c>
      <c r="C9785" s="130" t="s">
        <v>19848</v>
      </c>
      <c r="D9785" s="130">
        <v>1</v>
      </c>
      <c r="E9785" s="130" t="s">
        <v>12361</v>
      </c>
      <c r="F9785" s="130">
        <v>13500</v>
      </c>
      <c r="G9785" s="130">
        <v>12000</v>
      </c>
      <c r="H9785" s="130" t="str">
        <f t="shared" si="304"/>
        <v>TH-000025</v>
      </c>
      <c r="I9785" s="130" t="str">
        <f t="shared" si="305"/>
        <v/>
      </c>
    </row>
    <row r="9786" spans="1:9" x14ac:dyDescent="0.15">
      <c r="A9786" s="130">
        <v>9784</v>
      </c>
      <c r="B9786" s="130" t="s">
        <v>11441</v>
      </c>
      <c r="C9786" s="130" t="s">
        <v>19848</v>
      </c>
      <c r="H9786" s="130" t="str">
        <f t="shared" si="304"/>
        <v>TH-000026</v>
      </c>
      <c r="I9786" s="130" t="str">
        <f t="shared" si="305"/>
        <v/>
      </c>
    </row>
    <row r="9787" spans="1:9" x14ac:dyDescent="0.15">
      <c r="A9787" s="130">
        <v>9785</v>
      </c>
      <c r="B9787" s="130" t="s">
        <v>11442</v>
      </c>
      <c r="C9787" s="130" t="s">
        <v>19853</v>
      </c>
      <c r="D9787" s="130">
        <v>300</v>
      </c>
      <c r="E9787" s="130" t="s">
        <v>12368</v>
      </c>
      <c r="F9787" s="130">
        <v>1299000</v>
      </c>
      <c r="G9787" s="130">
        <v>1735500</v>
      </c>
      <c r="H9787" s="130" t="str">
        <f t="shared" si="304"/>
        <v>TH-000027</v>
      </c>
      <c r="I9787" s="130" t="str">
        <f t="shared" si="305"/>
        <v/>
      </c>
    </row>
    <row r="9788" spans="1:9" x14ac:dyDescent="0.15">
      <c r="A9788" s="130">
        <v>9786</v>
      </c>
      <c r="B9788" s="130" t="s">
        <v>11443</v>
      </c>
      <c r="C9788" s="130" t="s">
        <v>19878</v>
      </c>
      <c r="D9788" s="130">
        <v>5</v>
      </c>
      <c r="E9788" s="130" t="s">
        <v>16065</v>
      </c>
      <c r="F9788" s="130">
        <v>2053333</v>
      </c>
      <c r="G9788" s="130">
        <v>3700000</v>
      </c>
      <c r="H9788" s="130" t="str">
        <f t="shared" si="304"/>
        <v>TH-000028</v>
      </c>
      <c r="I9788" s="130" t="str">
        <f t="shared" si="305"/>
        <v/>
      </c>
    </row>
    <row r="9789" spans="1:9" x14ac:dyDescent="0.15">
      <c r="A9789" s="130">
        <v>9787</v>
      </c>
      <c r="B9789" s="130" t="s">
        <v>11444</v>
      </c>
      <c r="C9789" s="130" t="s">
        <v>21519</v>
      </c>
      <c r="H9789" s="130" t="str">
        <f t="shared" si="304"/>
        <v>TH-000029</v>
      </c>
      <c r="I9789" s="130" t="str">
        <f t="shared" si="305"/>
        <v/>
      </c>
    </row>
    <row r="9790" spans="1:9" x14ac:dyDescent="0.15">
      <c r="A9790" s="130">
        <v>9788</v>
      </c>
      <c r="B9790" s="130" t="s">
        <v>11445</v>
      </c>
      <c r="C9790" s="130" t="s">
        <v>12516</v>
      </c>
      <c r="D9790" s="130">
        <v>0</v>
      </c>
      <c r="E9790" s="130" t="s">
        <v>12355</v>
      </c>
      <c r="F9790" s="130">
        <v>1700</v>
      </c>
      <c r="G9790" s="130">
        <v>1700</v>
      </c>
      <c r="H9790" s="130" t="str">
        <f t="shared" si="304"/>
        <v>TH-000030</v>
      </c>
      <c r="I9790" s="130" t="str">
        <f t="shared" si="305"/>
        <v>VG</v>
      </c>
    </row>
    <row r="9791" spans="1:9" x14ac:dyDescent="0.15">
      <c r="A9791" s="130">
        <v>9789</v>
      </c>
      <c r="B9791" s="130" t="s">
        <v>11446</v>
      </c>
      <c r="C9791" s="130" t="s">
        <v>21520</v>
      </c>
      <c r="D9791" s="130">
        <v>7</v>
      </c>
      <c r="E9791" s="130" t="s">
        <v>12490</v>
      </c>
      <c r="F9791" s="130">
        <v>4889000</v>
      </c>
      <c r="G9791" s="130">
        <v>5426500</v>
      </c>
      <c r="H9791" s="130" t="str">
        <f t="shared" si="304"/>
        <v>TH-000031</v>
      </c>
      <c r="I9791" s="130" t="str">
        <f t="shared" si="305"/>
        <v/>
      </c>
    </row>
    <row r="9792" spans="1:9" x14ac:dyDescent="0.15">
      <c r="A9792" s="130">
        <v>9790</v>
      </c>
      <c r="B9792" s="130" t="s">
        <v>11447</v>
      </c>
      <c r="C9792" s="130" t="s">
        <v>21521</v>
      </c>
      <c r="H9792" s="130" t="str">
        <f t="shared" si="304"/>
        <v>TH-000032</v>
      </c>
      <c r="I9792" s="130" t="str">
        <f t="shared" si="305"/>
        <v/>
      </c>
    </row>
    <row r="9793" spans="1:9" x14ac:dyDescent="0.15">
      <c r="A9793" s="130">
        <v>9791</v>
      </c>
      <c r="B9793" s="130" t="s">
        <v>11448</v>
      </c>
      <c r="C9793" s="130" t="s">
        <v>21522</v>
      </c>
      <c r="H9793" s="130" t="str">
        <f t="shared" si="304"/>
        <v>TH-000033</v>
      </c>
      <c r="I9793" s="130" t="str">
        <f t="shared" si="305"/>
        <v/>
      </c>
    </row>
    <row r="9794" spans="1:9" x14ac:dyDescent="0.15">
      <c r="A9794" s="130">
        <v>9792</v>
      </c>
      <c r="B9794" s="130" t="s">
        <v>11449</v>
      </c>
      <c r="C9794" s="130" t="s">
        <v>21523</v>
      </c>
      <c r="D9794" s="130">
        <v>1</v>
      </c>
      <c r="E9794" s="130" t="s">
        <v>12372</v>
      </c>
      <c r="F9794" s="130">
        <v>2200</v>
      </c>
      <c r="G9794" s="130">
        <v>2300</v>
      </c>
      <c r="H9794" s="130" t="str">
        <f t="shared" si="304"/>
        <v>TH-000034</v>
      </c>
      <c r="I9794" s="130" t="str">
        <f t="shared" si="305"/>
        <v>AG</v>
      </c>
    </row>
    <row r="9795" spans="1:9" x14ac:dyDescent="0.15">
      <c r="A9795" s="130">
        <v>9793</v>
      </c>
      <c r="B9795" s="130" t="s">
        <v>11450</v>
      </c>
      <c r="C9795" s="130" t="s">
        <v>12397</v>
      </c>
      <c r="D9795" s="130">
        <v>1200</v>
      </c>
      <c r="E9795" s="130" t="s">
        <v>12405</v>
      </c>
      <c r="F9795" s="130">
        <v>7636680</v>
      </c>
      <c r="G9795" s="130">
        <v>9851760</v>
      </c>
      <c r="H9795" s="130" t="str">
        <f t="shared" si="304"/>
        <v>TH-000035</v>
      </c>
      <c r="I9795" s="130" t="str">
        <f t="shared" si="305"/>
        <v/>
      </c>
    </row>
    <row r="9796" spans="1:9" x14ac:dyDescent="0.15">
      <c r="A9796" s="130">
        <v>9794</v>
      </c>
      <c r="B9796" s="130" t="s">
        <v>11451</v>
      </c>
      <c r="C9796" s="130" t="s">
        <v>21524</v>
      </c>
      <c r="H9796" s="130" t="str">
        <f t="shared" ref="H9796:H9859" si="306">LEFT(B9796,FIND("-",B9796)+6)</f>
        <v>TH-000036</v>
      </c>
      <c r="I9796" s="130" t="str">
        <f t="shared" ref="I9796:I9859" si="307">RIGHT(B9796,LEN(B9796)-FIND("-",B9796)-7)</f>
        <v/>
      </c>
    </row>
    <row r="9797" spans="1:9" x14ac:dyDescent="0.15">
      <c r="A9797" s="130">
        <v>9795</v>
      </c>
      <c r="B9797" s="130" t="s">
        <v>11452</v>
      </c>
      <c r="C9797" s="130" t="s">
        <v>21525</v>
      </c>
      <c r="H9797" s="130" t="str">
        <f t="shared" si="306"/>
        <v>TH-000037</v>
      </c>
      <c r="I9797" s="130" t="str">
        <f t="shared" si="307"/>
        <v/>
      </c>
    </row>
    <row r="9798" spans="1:9" x14ac:dyDescent="0.15">
      <c r="A9798" s="130">
        <v>9796</v>
      </c>
      <c r="B9798" s="130" t="s">
        <v>11453</v>
      </c>
      <c r="C9798" s="130" t="s">
        <v>21526</v>
      </c>
      <c r="D9798" s="130">
        <v>10</v>
      </c>
      <c r="E9798" s="130" t="s">
        <v>12355</v>
      </c>
      <c r="F9798" s="130">
        <v>5326801</v>
      </c>
      <c r="G9798" s="130">
        <v>6226321.9000000004</v>
      </c>
      <c r="H9798" s="130" t="str">
        <f t="shared" si="306"/>
        <v>TH-000038</v>
      </c>
      <c r="I9798" s="130" t="str">
        <f t="shared" si="307"/>
        <v/>
      </c>
    </row>
    <row r="9799" spans="1:9" x14ac:dyDescent="0.15">
      <c r="A9799" s="130">
        <v>9797</v>
      </c>
      <c r="B9799" s="130" t="s">
        <v>11454</v>
      </c>
      <c r="C9799" s="130" t="s">
        <v>21527</v>
      </c>
      <c r="D9799" s="130">
        <v>10</v>
      </c>
      <c r="E9799" s="130" t="s">
        <v>12372</v>
      </c>
      <c r="F9799" s="130">
        <v>265900</v>
      </c>
      <c r="G9799" s="130">
        <v>302600</v>
      </c>
      <c r="H9799" s="130" t="str">
        <f t="shared" si="306"/>
        <v>TH-000039</v>
      </c>
      <c r="I9799" s="130" t="str">
        <f t="shared" si="307"/>
        <v>AG</v>
      </c>
    </row>
    <row r="9800" spans="1:9" x14ac:dyDescent="0.15">
      <c r="A9800" s="130">
        <v>9798</v>
      </c>
      <c r="B9800" s="130" t="s">
        <v>11455</v>
      </c>
      <c r="C9800" s="130" t="s">
        <v>21528</v>
      </c>
      <c r="D9800" s="130">
        <v>40</v>
      </c>
      <c r="E9800" s="130" t="s">
        <v>12368</v>
      </c>
      <c r="F9800" s="130">
        <v>548000</v>
      </c>
      <c r="G9800" s="130">
        <v>560000</v>
      </c>
      <c r="H9800" s="130" t="str">
        <f t="shared" si="306"/>
        <v>TH-000040</v>
      </c>
      <c r="I9800" s="130" t="str">
        <f t="shared" si="307"/>
        <v>AG</v>
      </c>
    </row>
    <row r="9801" spans="1:9" x14ac:dyDescent="0.15">
      <c r="A9801" s="130">
        <v>9799</v>
      </c>
      <c r="B9801" s="130" t="s">
        <v>11456</v>
      </c>
      <c r="C9801" s="130" t="s">
        <v>12410</v>
      </c>
      <c r="D9801" s="130">
        <v>120.7</v>
      </c>
      <c r="E9801" s="130" t="s">
        <v>12372</v>
      </c>
      <c r="F9801" s="130">
        <v>2435233.2000000002</v>
      </c>
      <c r="G9801" s="130">
        <v>2283569.2999999998</v>
      </c>
      <c r="H9801" s="130" t="str">
        <f t="shared" si="306"/>
        <v>TH-000041</v>
      </c>
      <c r="I9801" s="130" t="str">
        <f t="shared" si="307"/>
        <v/>
      </c>
    </row>
    <row r="9802" spans="1:9" x14ac:dyDescent="0.15">
      <c r="A9802" s="130">
        <v>9800</v>
      </c>
      <c r="B9802" s="130" t="s">
        <v>11457</v>
      </c>
      <c r="C9802" s="130" t="s">
        <v>12410</v>
      </c>
      <c r="H9802" s="130" t="str">
        <f t="shared" si="306"/>
        <v>TH-000042</v>
      </c>
      <c r="I9802" s="130" t="str">
        <f t="shared" si="307"/>
        <v/>
      </c>
    </row>
    <row r="9803" spans="1:9" x14ac:dyDescent="0.15">
      <c r="A9803" s="130">
        <v>9801</v>
      </c>
      <c r="B9803" s="130" t="s">
        <v>11458</v>
      </c>
      <c r="C9803" s="130" t="s">
        <v>16458</v>
      </c>
      <c r="H9803" s="130" t="str">
        <f t="shared" si="306"/>
        <v>TH-000043</v>
      </c>
      <c r="I9803" s="130" t="str">
        <f t="shared" si="307"/>
        <v/>
      </c>
    </row>
    <row r="9804" spans="1:9" x14ac:dyDescent="0.15">
      <c r="A9804" s="130">
        <v>9802</v>
      </c>
      <c r="B9804" s="130" t="s">
        <v>11459</v>
      </c>
      <c r="C9804" s="130" t="s">
        <v>21529</v>
      </c>
      <c r="D9804" s="130">
        <v>1</v>
      </c>
      <c r="E9804" s="130" t="s">
        <v>12372</v>
      </c>
      <c r="F9804" s="130">
        <v>7500</v>
      </c>
      <c r="G9804" s="130">
        <v>12000</v>
      </c>
      <c r="H9804" s="130" t="str">
        <f t="shared" si="306"/>
        <v>TH-000044</v>
      </c>
      <c r="I9804" s="130" t="str">
        <f t="shared" si="307"/>
        <v/>
      </c>
    </row>
    <row r="9805" spans="1:9" x14ac:dyDescent="0.15">
      <c r="A9805" s="130">
        <v>9803</v>
      </c>
      <c r="B9805" s="130" t="s">
        <v>11460</v>
      </c>
      <c r="C9805" s="130" t="s">
        <v>21530</v>
      </c>
      <c r="D9805" s="130">
        <v>1</v>
      </c>
      <c r="E9805" s="130" t="s">
        <v>12391</v>
      </c>
      <c r="F9805" s="130">
        <v>41590000</v>
      </c>
      <c r="G9805" s="130">
        <v>71276000</v>
      </c>
      <c r="H9805" s="130" t="str">
        <f t="shared" si="306"/>
        <v>TH-000045</v>
      </c>
      <c r="I9805" s="130" t="str">
        <f t="shared" si="307"/>
        <v/>
      </c>
    </row>
    <row r="9806" spans="1:9" x14ac:dyDescent="0.15">
      <c r="A9806" s="130">
        <v>9804</v>
      </c>
      <c r="B9806" s="130" t="s">
        <v>11461</v>
      </c>
      <c r="C9806" s="130" t="s">
        <v>13547</v>
      </c>
      <c r="H9806" s="130" t="str">
        <f t="shared" si="306"/>
        <v>TH-000046</v>
      </c>
      <c r="I9806" s="130" t="str">
        <f t="shared" si="307"/>
        <v>AG</v>
      </c>
    </row>
    <row r="9807" spans="1:9" x14ac:dyDescent="0.15">
      <c r="A9807" s="130">
        <v>9805</v>
      </c>
      <c r="B9807" s="130" t="s">
        <v>11462</v>
      </c>
      <c r="C9807" s="130" t="s">
        <v>13327</v>
      </c>
      <c r="D9807" s="130">
        <v>300</v>
      </c>
      <c r="E9807" s="130" t="s">
        <v>12372</v>
      </c>
      <c r="F9807" s="130">
        <v>1540000</v>
      </c>
      <c r="G9807" s="130">
        <v>585000</v>
      </c>
      <c r="H9807" s="130" t="str">
        <f t="shared" si="306"/>
        <v>TH-000047</v>
      </c>
      <c r="I9807" s="130" t="str">
        <f t="shared" si="307"/>
        <v/>
      </c>
    </row>
    <row r="9808" spans="1:9" x14ac:dyDescent="0.15">
      <c r="A9808" s="130">
        <v>9806</v>
      </c>
      <c r="B9808" s="130" t="s">
        <v>11463</v>
      </c>
      <c r="C9808" s="130" t="s">
        <v>19935</v>
      </c>
      <c r="D9808" s="130">
        <v>100</v>
      </c>
      <c r="E9808" s="130" t="s">
        <v>12372</v>
      </c>
      <c r="F9808" s="130">
        <v>22880000</v>
      </c>
      <c r="G9808" s="130">
        <v>21465000</v>
      </c>
      <c r="H9808" s="130" t="str">
        <f t="shared" si="306"/>
        <v>TH-000048</v>
      </c>
      <c r="I9808" s="130" t="str">
        <f t="shared" si="307"/>
        <v/>
      </c>
    </row>
    <row r="9809" spans="1:9" x14ac:dyDescent="0.15">
      <c r="A9809" s="130">
        <v>9807</v>
      </c>
      <c r="B9809" s="130" t="s">
        <v>11464</v>
      </c>
      <c r="C9809" s="130" t="s">
        <v>21531</v>
      </c>
      <c r="D9809" s="130">
        <v>0.01</v>
      </c>
      <c r="E9809" s="130" t="s">
        <v>12361</v>
      </c>
      <c r="F9809" s="130">
        <v>52115</v>
      </c>
      <c r="G9809" s="130">
        <v>63328</v>
      </c>
      <c r="H9809" s="130" t="str">
        <f t="shared" si="306"/>
        <v>TH-000049</v>
      </c>
      <c r="I9809" s="130" t="str">
        <f t="shared" si="307"/>
        <v>VG</v>
      </c>
    </row>
    <row r="9810" spans="1:9" x14ac:dyDescent="0.15">
      <c r="A9810" s="130">
        <v>9808</v>
      </c>
      <c r="B9810" s="130" t="s">
        <v>11465</v>
      </c>
      <c r="C9810" s="130" t="s">
        <v>16423</v>
      </c>
      <c r="D9810" s="130">
        <v>100</v>
      </c>
      <c r="E9810" s="130" t="s">
        <v>12355</v>
      </c>
      <c r="F9810" s="130">
        <v>8120000</v>
      </c>
      <c r="G9810" s="130">
        <v>8500000</v>
      </c>
      <c r="H9810" s="130" t="str">
        <f t="shared" si="306"/>
        <v>TH-000050</v>
      </c>
      <c r="I9810" s="130" t="str">
        <f t="shared" si="307"/>
        <v>AG</v>
      </c>
    </row>
    <row r="9811" spans="1:9" x14ac:dyDescent="0.15">
      <c r="A9811" s="130">
        <v>9809</v>
      </c>
      <c r="B9811" s="130" t="s">
        <v>11466</v>
      </c>
      <c r="C9811" s="130" t="s">
        <v>16477</v>
      </c>
      <c r="D9811" s="130">
        <v>100</v>
      </c>
      <c r="E9811" s="130" t="s">
        <v>12372</v>
      </c>
      <c r="F9811" s="130">
        <v>2662810</v>
      </c>
      <c r="G9811" s="130">
        <v>3000000</v>
      </c>
      <c r="H9811" s="130" t="str">
        <f t="shared" si="306"/>
        <v>TH-000051</v>
      </c>
      <c r="I9811" s="130" t="str">
        <f t="shared" si="307"/>
        <v/>
      </c>
    </row>
    <row r="9812" spans="1:9" x14ac:dyDescent="0.15">
      <c r="A9812" s="130">
        <v>9810</v>
      </c>
      <c r="B9812" s="130" t="s">
        <v>11467</v>
      </c>
      <c r="C9812" s="130" t="s">
        <v>16505</v>
      </c>
      <c r="D9812" s="130">
        <v>1</v>
      </c>
      <c r="E9812" s="130" t="s">
        <v>14940</v>
      </c>
      <c r="F9812" s="130">
        <v>92000000</v>
      </c>
      <c r="G9812" s="130">
        <v>200000000</v>
      </c>
      <c r="H9812" s="130" t="str">
        <f t="shared" si="306"/>
        <v>TH-000052</v>
      </c>
      <c r="I9812" s="130" t="str">
        <f t="shared" si="307"/>
        <v/>
      </c>
    </row>
    <row r="9813" spans="1:9" x14ac:dyDescent="0.15">
      <c r="A9813" s="130">
        <v>9811</v>
      </c>
      <c r="B9813" s="130" t="s">
        <v>11468</v>
      </c>
      <c r="C9813" s="130" t="s">
        <v>16959</v>
      </c>
      <c r="D9813" s="130">
        <v>1</v>
      </c>
      <c r="E9813" s="130" t="s">
        <v>16960</v>
      </c>
      <c r="F9813" s="130">
        <v>6700</v>
      </c>
      <c r="G9813" s="130">
        <v>6450</v>
      </c>
      <c r="H9813" s="130" t="str">
        <f t="shared" si="306"/>
        <v>TH-000053</v>
      </c>
      <c r="I9813" s="130" t="str">
        <f t="shared" si="307"/>
        <v>VG</v>
      </c>
    </row>
    <row r="9814" spans="1:9" x14ac:dyDescent="0.15">
      <c r="A9814" s="130">
        <v>9812</v>
      </c>
      <c r="B9814" s="130" t="s">
        <v>11469</v>
      </c>
      <c r="C9814" s="130" t="s">
        <v>21532</v>
      </c>
      <c r="D9814" s="130">
        <v>10</v>
      </c>
      <c r="E9814" s="130" t="s">
        <v>12355</v>
      </c>
      <c r="F9814" s="130">
        <v>205000</v>
      </c>
      <c r="G9814" s="130">
        <v>220000</v>
      </c>
      <c r="H9814" s="130" t="str">
        <f t="shared" si="306"/>
        <v>TH-000054</v>
      </c>
      <c r="I9814" s="130" t="str">
        <f t="shared" si="307"/>
        <v>VG</v>
      </c>
    </row>
    <row r="9815" spans="1:9" x14ac:dyDescent="0.15">
      <c r="A9815" s="130">
        <v>9813</v>
      </c>
      <c r="B9815" s="130" t="s">
        <v>11470</v>
      </c>
      <c r="C9815" s="130" t="s">
        <v>21533</v>
      </c>
      <c r="D9815" s="130">
        <v>30000</v>
      </c>
      <c r="E9815" s="130" t="s">
        <v>21534</v>
      </c>
      <c r="F9815" s="130">
        <v>39000000</v>
      </c>
      <c r="G9815" s="130">
        <v>55699000</v>
      </c>
      <c r="H9815" s="130" t="str">
        <f t="shared" si="306"/>
        <v>TH-000055</v>
      </c>
      <c r="I9815" s="130" t="str">
        <f t="shared" si="307"/>
        <v/>
      </c>
    </row>
    <row r="9816" spans="1:9" x14ac:dyDescent="0.15">
      <c r="A9816" s="130">
        <v>9814</v>
      </c>
      <c r="B9816" s="130" t="s">
        <v>11471</v>
      </c>
      <c r="C9816" s="130" t="s">
        <v>21535</v>
      </c>
      <c r="D9816" s="130">
        <v>100</v>
      </c>
      <c r="E9816" s="130" t="s">
        <v>12372</v>
      </c>
      <c r="F9816" s="130">
        <v>1281000</v>
      </c>
      <c r="G9816" s="130">
        <v>1238000</v>
      </c>
      <c r="H9816" s="130" t="str">
        <f t="shared" si="306"/>
        <v>TH-000056</v>
      </c>
      <c r="I9816" s="130" t="str">
        <f t="shared" si="307"/>
        <v/>
      </c>
    </row>
    <row r="9817" spans="1:9" x14ac:dyDescent="0.15">
      <c r="A9817" s="130">
        <v>9815</v>
      </c>
      <c r="B9817" s="130" t="s">
        <v>11472</v>
      </c>
      <c r="C9817" s="130" t="s">
        <v>21535</v>
      </c>
      <c r="D9817" s="130">
        <v>100</v>
      </c>
      <c r="E9817" s="130" t="s">
        <v>12372</v>
      </c>
      <c r="F9817" s="130">
        <v>1646000</v>
      </c>
      <c r="G9817" s="130">
        <v>1238000</v>
      </c>
      <c r="H9817" s="130" t="str">
        <f t="shared" si="306"/>
        <v>TH-000057</v>
      </c>
      <c r="I9817" s="130" t="str">
        <f t="shared" si="307"/>
        <v/>
      </c>
    </row>
    <row r="9818" spans="1:9" x14ac:dyDescent="0.15">
      <c r="A9818" s="130">
        <v>9816</v>
      </c>
      <c r="B9818" s="130" t="s">
        <v>11473</v>
      </c>
      <c r="C9818" s="130" t="s">
        <v>21536</v>
      </c>
      <c r="D9818" s="130">
        <v>600</v>
      </c>
      <c r="E9818" s="130" t="s">
        <v>12372</v>
      </c>
      <c r="F9818" s="130">
        <v>7387353</v>
      </c>
      <c r="G9818" s="130">
        <v>10298660</v>
      </c>
      <c r="H9818" s="130" t="str">
        <f t="shared" si="306"/>
        <v>TH-000058</v>
      </c>
      <c r="I9818" s="130" t="str">
        <f t="shared" si="307"/>
        <v/>
      </c>
    </row>
    <row r="9819" spans="1:9" x14ac:dyDescent="0.15">
      <c r="A9819" s="130">
        <v>9817</v>
      </c>
      <c r="B9819" s="130" t="s">
        <v>11474</v>
      </c>
      <c r="C9819" s="130" t="s">
        <v>21537</v>
      </c>
      <c r="D9819" s="130">
        <v>3</v>
      </c>
      <c r="E9819" s="130" t="s">
        <v>12402</v>
      </c>
      <c r="F9819" s="130">
        <v>19480000</v>
      </c>
      <c r="G9819" s="130">
        <v>23272000</v>
      </c>
      <c r="H9819" s="130" t="str">
        <f t="shared" si="306"/>
        <v>TH-010001</v>
      </c>
      <c r="I9819" s="130" t="str">
        <f t="shared" si="307"/>
        <v/>
      </c>
    </row>
    <row r="9820" spans="1:9" x14ac:dyDescent="0.15">
      <c r="A9820" s="130">
        <v>9818</v>
      </c>
      <c r="B9820" s="130" t="s">
        <v>11475</v>
      </c>
      <c r="C9820" s="130" t="s">
        <v>21538</v>
      </c>
      <c r="D9820" s="130">
        <v>10</v>
      </c>
      <c r="E9820" s="130" t="s">
        <v>12569</v>
      </c>
      <c r="F9820" s="130">
        <v>50000000</v>
      </c>
      <c r="G9820" s="130">
        <v>54000000</v>
      </c>
      <c r="H9820" s="130" t="str">
        <f t="shared" si="306"/>
        <v>TH-010002</v>
      </c>
      <c r="I9820" s="130" t="str">
        <f t="shared" si="307"/>
        <v/>
      </c>
    </row>
    <row r="9821" spans="1:9" x14ac:dyDescent="0.15">
      <c r="A9821" s="130">
        <v>9819</v>
      </c>
      <c r="B9821" s="130" t="s">
        <v>11476</v>
      </c>
      <c r="C9821" s="130" t="s">
        <v>21539</v>
      </c>
      <c r="D9821" s="130">
        <v>1</v>
      </c>
      <c r="E9821" s="130" t="s">
        <v>14240</v>
      </c>
      <c r="F9821" s="130">
        <v>0</v>
      </c>
      <c r="G9821" s="130">
        <v>0</v>
      </c>
      <c r="H9821" s="130" t="str">
        <f t="shared" si="306"/>
        <v>TH-010003</v>
      </c>
      <c r="I9821" s="130" t="str">
        <f t="shared" si="307"/>
        <v/>
      </c>
    </row>
    <row r="9822" spans="1:9" x14ac:dyDescent="0.15">
      <c r="A9822" s="130">
        <v>9820</v>
      </c>
      <c r="B9822" s="130" t="s">
        <v>11477</v>
      </c>
      <c r="C9822" s="130" t="s">
        <v>21540</v>
      </c>
      <c r="D9822" s="130">
        <v>1</v>
      </c>
      <c r="E9822" s="130" t="s">
        <v>12467</v>
      </c>
      <c r="F9822" s="130">
        <v>23200000</v>
      </c>
      <c r="G9822" s="130">
        <v>23500000</v>
      </c>
      <c r="H9822" s="130" t="str">
        <f t="shared" si="306"/>
        <v>TH-010004</v>
      </c>
      <c r="I9822" s="130" t="str">
        <f t="shared" si="307"/>
        <v>VG</v>
      </c>
    </row>
    <row r="9823" spans="1:9" x14ac:dyDescent="0.15">
      <c r="A9823" s="130">
        <v>9821</v>
      </c>
      <c r="B9823" s="130" t="s">
        <v>11478</v>
      </c>
      <c r="C9823" s="130" t="s">
        <v>21541</v>
      </c>
      <c r="D9823" s="130">
        <v>1</v>
      </c>
      <c r="E9823" s="130" t="s">
        <v>12370</v>
      </c>
      <c r="F9823" s="130">
        <v>363486</v>
      </c>
      <c r="G9823" s="130">
        <v>389000</v>
      </c>
      <c r="H9823" s="130" t="str">
        <f t="shared" si="306"/>
        <v>TH-010005</v>
      </c>
      <c r="I9823" s="130" t="str">
        <f t="shared" si="307"/>
        <v>AG</v>
      </c>
    </row>
    <row r="9824" spans="1:9" x14ac:dyDescent="0.15">
      <c r="A9824" s="130">
        <v>9822</v>
      </c>
      <c r="B9824" s="130" t="s">
        <v>11479</v>
      </c>
      <c r="C9824" s="130" t="s">
        <v>19561</v>
      </c>
      <c r="D9824" s="130">
        <v>0</v>
      </c>
      <c r="F9824" s="130">
        <v>0</v>
      </c>
      <c r="G9824" s="130">
        <v>0</v>
      </c>
      <c r="H9824" s="130" t="str">
        <f t="shared" si="306"/>
        <v>TH-010006</v>
      </c>
      <c r="I9824" s="130" t="str">
        <f t="shared" si="307"/>
        <v/>
      </c>
    </row>
    <row r="9825" spans="1:9" x14ac:dyDescent="0.15">
      <c r="A9825" s="130">
        <v>9823</v>
      </c>
      <c r="B9825" s="130" t="s">
        <v>11480</v>
      </c>
      <c r="C9825" s="130" t="s">
        <v>19503</v>
      </c>
      <c r="D9825" s="130">
        <v>0</v>
      </c>
      <c r="E9825" s="130" t="s">
        <v>13048</v>
      </c>
      <c r="F9825" s="130">
        <v>0</v>
      </c>
      <c r="G9825" s="130">
        <v>0</v>
      </c>
      <c r="H9825" s="130" t="str">
        <f t="shared" si="306"/>
        <v>TH-010007</v>
      </c>
      <c r="I9825" s="130" t="str">
        <f t="shared" si="307"/>
        <v/>
      </c>
    </row>
    <row r="9826" spans="1:9" x14ac:dyDescent="0.15">
      <c r="A9826" s="130">
        <v>9824</v>
      </c>
      <c r="B9826" s="130" t="s">
        <v>11481</v>
      </c>
      <c r="C9826" s="130" t="s">
        <v>21542</v>
      </c>
      <c r="D9826" s="130">
        <v>1</v>
      </c>
      <c r="E9826" s="130" t="s">
        <v>12372</v>
      </c>
      <c r="F9826" s="130">
        <v>9743</v>
      </c>
      <c r="G9826" s="130">
        <v>15250</v>
      </c>
      <c r="H9826" s="130" t="str">
        <f t="shared" si="306"/>
        <v>TH-010008</v>
      </c>
      <c r="I9826" s="130" t="str">
        <f t="shared" si="307"/>
        <v>AG</v>
      </c>
    </row>
    <row r="9827" spans="1:9" x14ac:dyDescent="0.15">
      <c r="A9827" s="130">
        <v>9825</v>
      </c>
      <c r="B9827" s="130" t="s">
        <v>11482</v>
      </c>
      <c r="C9827" s="130" t="s">
        <v>16745</v>
      </c>
      <c r="D9827" s="130">
        <v>100</v>
      </c>
      <c r="E9827" s="130" t="s">
        <v>12368</v>
      </c>
      <c r="F9827" s="130">
        <v>1050000</v>
      </c>
      <c r="G9827" s="130">
        <v>580000</v>
      </c>
      <c r="H9827" s="130" t="str">
        <f t="shared" si="306"/>
        <v>TH-010009</v>
      </c>
      <c r="I9827" s="130" t="str">
        <f t="shared" si="307"/>
        <v>AG</v>
      </c>
    </row>
    <row r="9828" spans="1:9" x14ac:dyDescent="0.15">
      <c r="A9828" s="130">
        <v>9826</v>
      </c>
      <c r="B9828" s="130" t="s">
        <v>11483</v>
      </c>
      <c r="C9828" s="130" t="s">
        <v>16547</v>
      </c>
      <c r="D9828" s="130">
        <v>862</v>
      </c>
      <c r="E9828" s="130" t="s">
        <v>12372</v>
      </c>
      <c r="F9828" s="130">
        <v>81024556</v>
      </c>
      <c r="G9828" s="130">
        <v>79416926</v>
      </c>
      <c r="H9828" s="130" t="str">
        <f t="shared" si="306"/>
        <v>TH-010010</v>
      </c>
      <c r="I9828" s="130" t="str">
        <f t="shared" si="307"/>
        <v>VG</v>
      </c>
    </row>
    <row r="9829" spans="1:9" x14ac:dyDescent="0.15">
      <c r="A9829" s="130">
        <v>9827</v>
      </c>
      <c r="B9829" s="130" t="s">
        <v>11484</v>
      </c>
      <c r="C9829" s="130" t="s">
        <v>21543</v>
      </c>
      <c r="D9829" s="130">
        <v>100</v>
      </c>
      <c r="E9829" s="130" t="s">
        <v>12355</v>
      </c>
      <c r="F9829" s="130">
        <v>820900</v>
      </c>
      <c r="G9829" s="130">
        <v>1172100</v>
      </c>
      <c r="H9829" s="130" t="str">
        <f t="shared" si="306"/>
        <v>TH-010011</v>
      </c>
      <c r="I9829" s="130" t="str">
        <f t="shared" si="307"/>
        <v>AG</v>
      </c>
    </row>
    <row r="9830" spans="1:9" x14ac:dyDescent="0.15">
      <c r="A9830" s="130">
        <v>9828</v>
      </c>
      <c r="B9830" s="130" t="s">
        <v>11485</v>
      </c>
      <c r="C9830" s="130" t="s">
        <v>21544</v>
      </c>
      <c r="D9830" s="130">
        <v>1</v>
      </c>
      <c r="E9830" s="130" t="s">
        <v>12403</v>
      </c>
      <c r="F9830" s="130">
        <v>298000</v>
      </c>
      <c r="G9830" s="130">
        <v>102000</v>
      </c>
      <c r="H9830" s="130" t="str">
        <f t="shared" si="306"/>
        <v>TH-010012</v>
      </c>
      <c r="I9830" s="130" t="str">
        <f t="shared" si="307"/>
        <v>AG</v>
      </c>
    </row>
    <row r="9831" spans="1:9" x14ac:dyDescent="0.15">
      <c r="A9831" s="130">
        <v>9829</v>
      </c>
      <c r="B9831" s="130" t="s">
        <v>11486</v>
      </c>
      <c r="C9831" s="130" t="s">
        <v>21545</v>
      </c>
      <c r="D9831" s="130">
        <v>1</v>
      </c>
      <c r="E9831" s="130" t="s">
        <v>12402</v>
      </c>
      <c r="F9831" s="130">
        <v>0</v>
      </c>
      <c r="G9831" s="130">
        <v>0</v>
      </c>
      <c r="H9831" s="130" t="str">
        <f t="shared" si="306"/>
        <v>TH-010013</v>
      </c>
      <c r="I9831" s="130" t="str">
        <f t="shared" si="307"/>
        <v/>
      </c>
    </row>
    <row r="9832" spans="1:9" x14ac:dyDescent="0.15">
      <c r="A9832" s="130">
        <v>9830</v>
      </c>
      <c r="B9832" s="130" t="s">
        <v>11487</v>
      </c>
      <c r="C9832" s="130" t="s">
        <v>20165</v>
      </c>
      <c r="D9832" s="130">
        <v>1900</v>
      </c>
      <c r="E9832" s="130" t="s">
        <v>12372</v>
      </c>
      <c r="F9832" s="130">
        <v>3192000</v>
      </c>
      <c r="G9832" s="130">
        <v>3230000</v>
      </c>
      <c r="H9832" s="130" t="str">
        <f t="shared" si="306"/>
        <v>TH-010014</v>
      </c>
      <c r="I9832" s="130" t="str">
        <f t="shared" si="307"/>
        <v/>
      </c>
    </row>
    <row r="9833" spans="1:9" x14ac:dyDescent="0.15">
      <c r="A9833" s="130">
        <v>9831</v>
      </c>
      <c r="B9833" s="130" t="s">
        <v>11488</v>
      </c>
      <c r="C9833" s="130" t="s">
        <v>21546</v>
      </c>
      <c r="D9833" s="130">
        <v>30</v>
      </c>
      <c r="E9833" s="130" t="s">
        <v>12355</v>
      </c>
      <c r="F9833" s="130">
        <v>552000</v>
      </c>
      <c r="G9833" s="130">
        <v>564000</v>
      </c>
      <c r="H9833" s="130" t="str">
        <f t="shared" si="306"/>
        <v>TH-010015</v>
      </c>
      <c r="I9833" s="130" t="str">
        <f t="shared" si="307"/>
        <v>VG</v>
      </c>
    </row>
    <row r="9834" spans="1:9" x14ac:dyDescent="0.15">
      <c r="A9834" s="130">
        <v>9832</v>
      </c>
      <c r="B9834" s="130" t="s">
        <v>11489</v>
      </c>
      <c r="C9834" s="130" t="s">
        <v>12516</v>
      </c>
      <c r="D9834" s="130">
        <v>100</v>
      </c>
      <c r="E9834" s="130" t="s">
        <v>12372</v>
      </c>
      <c r="F9834" s="130">
        <v>648000</v>
      </c>
      <c r="G9834" s="130">
        <v>400000</v>
      </c>
      <c r="H9834" s="130" t="str">
        <f t="shared" si="306"/>
        <v>TH-010016</v>
      </c>
      <c r="I9834" s="130" t="str">
        <f t="shared" si="307"/>
        <v>AG</v>
      </c>
    </row>
    <row r="9835" spans="1:9" x14ac:dyDescent="0.15">
      <c r="A9835" s="130">
        <v>9833</v>
      </c>
      <c r="B9835" s="130" t="s">
        <v>11490</v>
      </c>
      <c r="C9835" s="130" t="s">
        <v>211</v>
      </c>
      <c r="D9835" s="130">
        <v>300</v>
      </c>
      <c r="E9835" s="130" t="s">
        <v>12372</v>
      </c>
      <c r="F9835" s="130">
        <v>3540000</v>
      </c>
      <c r="G9835" s="130">
        <v>3930000</v>
      </c>
      <c r="H9835" s="130" t="str">
        <f t="shared" si="306"/>
        <v>TH-010017</v>
      </c>
      <c r="I9835" s="130" t="str">
        <f t="shared" si="307"/>
        <v>VG</v>
      </c>
    </row>
    <row r="9836" spans="1:9" x14ac:dyDescent="0.15">
      <c r="A9836" s="130">
        <v>9834</v>
      </c>
      <c r="B9836" s="130" t="s">
        <v>11491</v>
      </c>
      <c r="C9836" s="130" t="s">
        <v>14153</v>
      </c>
      <c r="D9836" s="130">
        <v>1</v>
      </c>
      <c r="E9836" s="130" t="s">
        <v>12361</v>
      </c>
      <c r="F9836" s="130">
        <v>1100</v>
      </c>
      <c r="G9836" s="130">
        <v>1200</v>
      </c>
      <c r="H9836" s="130" t="str">
        <f t="shared" si="306"/>
        <v>TH-010018</v>
      </c>
      <c r="I9836" s="130" t="str">
        <f t="shared" si="307"/>
        <v>AG</v>
      </c>
    </row>
    <row r="9837" spans="1:9" x14ac:dyDescent="0.15">
      <c r="A9837" s="130">
        <v>9835</v>
      </c>
      <c r="B9837" s="130" t="s">
        <v>11492</v>
      </c>
      <c r="C9837" s="130" t="s">
        <v>14153</v>
      </c>
      <c r="D9837" s="130">
        <v>1</v>
      </c>
      <c r="E9837" s="130" t="s">
        <v>12361</v>
      </c>
      <c r="F9837" s="130">
        <v>12821</v>
      </c>
      <c r="G9837" s="130">
        <v>25532</v>
      </c>
      <c r="H9837" s="130" t="str">
        <f t="shared" si="306"/>
        <v>TH-010019</v>
      </c>
      <c r="I9837" s="130" t="str">
        <f t="shared" si="307"/>
        <v>AG</v>
      </c>
    </row>
    <row r="9838" spans="1:9" x14ac:dyDescent="0.15">
      <c r="A9838" s="130">
        <v>9836</v>
      </c>
      <c r="B9838" s="130" t="s">
        <v>11493</v>
      </c>
      <c r="C9838" s="130" t="s">
        <v>387</v>
      </c>
      <c r="D9838" s="130">
        <v>1000</v>
      </c>
      <c r="E9838" s="130" t="s">
        <v>12372</v>
      </c>
      <c r="F9838" s="130">
        <v>4729555.5</v>
      </c>
      <c r="G9838" s="130">
        <v>4840000</v>
      </c>
      <c r="H9838" s="130" t="str">
        <f t="shared" si="306"/>
        <v>TH-010020</v>
      </c>
      <c r="I9838" s="130" t="str">
        <f t="shared" si="307"/>
        <v/>
      </c>
    </row>
    <row r="9839" spans="1:9" x14ac:dyDescent="0.15">
      <c r="A9839" s="130">
        <v>9837</v>
      </c>
      <c r="B9839" s="130" t="s">
        <v>11494</v>
      </c>
      <c r="C9839" s="130" t="s">
        <v>387</v>
      </c>
      <c r="D9839" s="130">
        <v>1000</v>
      </c>
      <c r="E9839" s="130" t="s">
        <v>12372</v>
      </c>
      <c r="F9839" s="130">
        <v>14430801</v>
      </c>
      <c r="G9839" s="130">
        <v>12400000</v>
      </c>
      <c r="H9839" s="130" t="str">
        <f t="shared" si="306"/>
        <v>TH-010021</v>
      </c>
      <c r="I9839" s="130" t="str">
        <f t="shared" si="307"/>
        <v/>
      </c>
    </row>
    <row r="9840" spans="1:9" x14ac:dyDescent="0.15">
      <c r="A9840" s="130">
        <v>9838</v>
      </c>
      <c r="B9840" s="130" t="s">
        <v>11495</v>
      </c>
      <c r="H9840" s="130" t="str">
        <f t="shared" si="306"/>
        <v>TH-010022</v>
      </c>
      <c r="I9840" s="130" t="str">
        <f t="shared" si="307"/>
        <v/>
      </c>
    </row>
    <row r="9841" spans="1:9" x14ac:dyDescent="0.15">
      <c r="A9841" s="130">
        <v>9839</v>
      </c>
      <c r="B9841" s="130" t="s">
        <v>11496</v>
      </c>
      <c r="C9841" s="130" t="s">
        <v>21547</v>
      </c>
      <c r="D9841" s="130">
        <v>300</v>
      </c>
      <c r="E9841" s="130" t="s">
        <v>12372</v>
      </c>
      <c r="F9841" s="130">
        <v>17971200</v>
      </c>
      <c r="G9841" s="130">
        <v>19860528</v>
      </c>
      <c r="H9841" s="130" t="str">
        <f t="shared" si="306"/>
        <v>TH-010023</v>
      </c>
      <c r="I9841" s="130" t="str">
        <f t="shared" si="307"/>
        <v/>
      </c>
    </row>
    <row r="9842" spans="1:9" x14ac:dyDescent="0.15">
      <c r="A9842" s="130">
        <v>9840</v>
      </c>
      <c r="B9842" s="130" t="s">
        <v>11497</v>
      </c>
      <c r="C9842" s="130" t="s">
        <v>21548</v>
      </c>
      <c r="D9842" s="130">
        <v>1</v>
      </c>
      <c r="E9842" s="130" t="s">
        <v>12676</v>
      </c>
      <c r="F9842" s="130">
        <v>409000</v>
      </c>
      <c r="G9842" s="130">
        <v>451000</v>
      </c>
      <c r="H9842" s="130" t="str">
        <f t="shared" si="306"/>
        <v>TH-010024</v>
      </c>
      <c r="I9842" s="130" t="str">
        <f t="shared" si="307"/>
        <v>VG</v>
      </c>
    </row>
    <row r="9843" spans="1:9" x14ac:dyDescent="0.15">
      <c r="A9843" s="130">
        <v>9841</v>
      </c>
      <c r="B9843" s="130" t="s">
        <v>11498</v>
      </c>
      <c r="C9843" s="130" t="s">
        <v>21549</v>
      </c>
      <c r="D9843" s="130">
        <v>10</v>
      </c>
      <c r="E9843" s="130" t="s">
        <v>12355</v>
      </c>
      <c r="F9843" s="130">
        <v>10000</v>
      </c>
      <c r="G9843" s="130">
        <v>20000</v>
      </c>
      <c r="H9843" s="130" t="str">
        <f t="shared" si="306"/>
        <v>TH-010025</v>
      </c>
      <c r="I9843" s="130" t="str">
        <f t="shared" si="307"/>
        <v>AG</v>
      </c>
    </row>
    <row r="9844" spans="1:9" x14ac:dyDescent="0.15">
      <c r="A9844" s="130">
        <v>9842</v>
      </c>
      <c r="B9844" s="130" t="s">
        <v>11499</v>
      </c>
      <c r="C9844" s="130" t="s">
        <v>14085</v>
      </c>
      <c r="D9844" s="130">
        <v>100</v>
      </c>
      <c r="E9844" s="130" t="s">
        <v>12372</v>
      </c>
      <c r="F9844" s="130">
        <v>0</v>
      </c>
      <c r="G9844" s="130">
        <v>0</v>
      </c>
      <c r="H9844" s="130" t="str">
        <f t="shared" si="306"/>
        <v>TH-010026</v>
      </c>
      <c r="I9844" s="130" t="str">
        <f t="shared" si="307"/>
        <v/>
      </c>
    </row>
    <row r="9845" spans="1:9" x14ac:dyDescent="0.15">
      <c r="A9845" s="130">
        <v>9843</v>
      </c>
      <c r="B9845" s="130" t="s">
        <v>11500</v>
      </c>
      <c r="C9845" s="130" t="s">
        <v>21550</v>
      </c>
      <c r="D9845" s="130">
        <v>10</v>
      </c>
      <c r="E9845" s="130" t="s">
        <v>12355</v>
      </c>
      <c r="F9845" s="130">
        <v>779680</v>
      </c>
      <c r="G9845" s="130">
        <v>1276420</v>
      </c>
      <c r="H9845" s="130" t="str">
        <f t="shared" si="306"/>
        <v>TH-010027</v>
      </c>
      <c r="I9845" s="130" t="str">
        <f t="shared" si="307"/>
        <v>AG</v>
      </c>
    </row>
    <row r="9846" spans="1:9" x14ac:dyDescent="0.15">
      <c r="A9846" s="130">
        <v>9844</v>
      </c>
      <c r="B9846" s="130" t="s">
        <v>11501</v>
      </c>
      <c r="C9846" s="130" t="s">
        <v>21551</v>
      </c>
      <c r="D9846" s="130">
        <v>100</v>
      </c>
      <c r="E9846" s="130" t="s">
        <v>12462</v>
      </c>
      <c r="F9846" s="130">
        <v>20000000</v>
      </c>
      <c r="G9846" s="130">
        <v>110000000</v>
      </c>
      <c r="H9846" s="130" t="str">
        <f t="shared" si="306"/>
        <v>TH-020001</v>
      </c>
      <c r="I9846" s="130" t="str">
        <f t="shared" si="307"/>
        <v>AG</v>
      </c>
    </row>
    <row r="9847" spans="1:9" x14ac:dyDescent="0.15">
      <c r="A9847" s="130">
        <v>9845</v>
      </c>
      <c r="B9847" s="130" t="s">
        <v>11502</v>
      </c>
      <c r="C9847" s="130" t="s">
        <v>21552</v>
      </c>
      <c r="D9847" s="130">
        <v>11.34</v>
      </c>
      <c r="E9847" s="130" t="s">
        <v>12355</v>
      </c>
      <c r="F9847" s="130">
        <v>488990.4</v>
      </c>
      <c r="G9847" s="130">
        <v>517754.07</v>
      </c>
      <c r="H9847" s="130" t="str">
        <f t="shared" si="306"/>
        <v>TH-020002</v>
      </c>
      <c r="I9847" s="130" t="str">
        <f t="shared" si="307"/>
        <v/>
      </c>
    </row>
    <row r="9848" spans="1:9" x14ac:dyDescent="0.15">
      <c r="A9848" s="130">
        <v>9846</v>
      </c>
      <c r="B9848" s="130" t="s">
        <v>11503</v>
      </c>
      <c r="C9848" s="130" t="s">
        <v>21553</v>
      </c>
      <c r="D9848" s="130">
        <v>11</v>
      </c>
      <c r="E9848" s="130" t="s">
        <v>12361</v>
      </c>
      <c r="F9848" s="130">
        <v>651580</v>
      </c>
      <c r="G9848" s="130">
        <v>1484000</v>
      </c>
      <c r="H9848" s="130" t="str">
        <f t="shared" si="306"/>
        <v>TH-020003</v>
      </c>
      <c r="I9848" s="130" t="str">
        <f t="shared" si="307"/>
        <v/>
      </c>
    </row>
    <row r="9849" spans="1:9" x14ac:dyDescent="0.15">
      <c r="A9849" s="130">
        <v>9847</v>
      </c>
      <c r="B9849" s="130" t="s">
        <v>11504</v>
      </c>
      <c r="C9849" s="130" t="s">
        <v>21554</v>
      </c>
      <c r="D9849" s="130">
        <v>2000</v>
      </c>
      <c r="E9849" s="130" t="s">
        <v>12372</v>
      </c>
      <c r="F9849" s="130">
        <v>382000000</v>
      </c>
      <c r="G9849" s="130">
        <v>250000000</v>
      </c>
      <c r="H9849" s="130" t="str">
        <f t="shared" si="306"/>
        <v>TH-020004</v>
      </c>
      <c r="I9849" s="130" t="str">
        <f t="shared" si="307"/>
        <v>AG</v>
      </c>
    </row>
    <row r="9850" spans="1:9" x14ac:dyDescent="0.15">
      <c r="A9850" s="130">
        <v>9848</v>
      </c>
      <c r="B9850" s="130" t="s">
        <v>11505</v>
      </c>
      <c r="C9850" s="130" t="s">
        <v>21555</v>
      </c>
      <c r="D9850" s="130">
        <v>960</v>
      </c>
      <c r="E9850" s="130" t="s">
        <v>12368</v>
      </c>
      <c r="F9850" s="130">
        <v>49852000</v>
      </c>
      <c r="G9850" s="130">
        <v>22159000</v>
      </c>
      <c r="H9850" s="130" t="str">
        <f t="shared" si="306"/>
        <v>TH-020005</v>
      </c>
      <c r="I9850" s="130" t="str">
        <f t="shared" si="307"/>
        <v/>
      </c>
    </row>
    <row r="9851" spans="1:9" x14ac:dyDescent="0.15">
      <c r="A9851" s="130">
        <v>9849</v>
      </c>
      <c r="B9851" s="130" t="s">
        <v>11506</v>
      </c>
      <c r="C9851" s="130" t="s">
        <v>21556</v>
      </c>
      <c r="D9851" s="130">
        <v>1</v>
      </c>
      <c r="E9851" s="130" t="s">
        <v>12384</v>
      </c>
      <c r="F9851" s="130">
        <v>8700</v>
      </c>
      <c r="G9851" s="130">
        <v>8900</v>
      </c>
      <c r="H9851" s="130" t="str">
        <f t="shared" si="306"/>
        <v>TH-020006</v>
      </c>
      <c r="I9851" s="130" t="str">
        <f t="shared" si="307"/>
        <v>AG</v>
      </c>
    </row>
    <row r="9852" spans="1:9" x14ac:dyDescent="0.15">
      <c r="A9852" s="130">
        <v>9850</v>
      </c>
      <c r="B9852" s="130" t="s">
        <v>11507</v>
      </c>
      <c r="C9852" s="130" t="s">
        <v>21557</v>
      </c>
      <c r="D9852" s="130">
        <v>100</v>
      </c>
      <c r="E9852" s="130" t="s">
        <v>12368</v>
      </c>
      <c r="F9852" s="130">
        <v>1400000</v>
      </c>
      <c r="G9852" s="130">
        <v>1600000</v>
      </c>
      <c r="H9852" s="130" t="str">
        <f t="shared" si="306"/>
        <v>TH-020007</v>
      </c>
      <c r="I9852" s="130" t="str">
        <f t="shared" si="307"/>
        <v/>
      </c>
    </row>
    <row r="9853" spans="1:9" x14ac:dyDescent="0.15">
      <c r="A9853" s="130">
        <v>9851</v>
      </c>
      <c r="B9853" s="130" t="s">
        <v>11508</v>
      </c>
      <c r="C9853" s="130" t="s">
        <v>21558</v>
      </c>
      <c r="D9853" s="130">
        <v>50</v>
      </c>
      <c r="E9853" s="130" t="s">
        <v>12355</v>
      </c>
      <c r="F9853" s="130">
        <v>12550000</v>
      </c>
      <c r="G9853" s="130">
        <v>17797752</v>
      </c>
      <c r="H9853" s="130" t="str">
        <f t="shared" si="306"/>
        <v>TH-020008</v>
      </c>
      <c r="I9853" s="130" t="str">
        <f t="shared" si="307"/>
        <v/>
      </c>
    </row>
    <row r="9854" spans="1:9" x14ac:dyDescent="0.15">
      <c r="A9854" s="130">
        <v>9852</v>
      </c>
      <c r="B9854" s="130" t="s">
        <v>11509</v>
      </c>
      <c r="C9854" s="130" t="s">
        <v>21559</v>
      </c>
      <c r="D9854" s="130">
        <v>1</v>
      </c>
      <c r="E9854" s="130" t="s">
        <v>12478</v>
      </c>
      <c r="F9854" s="130">
        <v>10921600</v>
      </c>
      <c r="G9854" s="130">
        <v>12444100</v>
      </c>
      <c r="H9854" s="130" t="str">
        <f t="shared" si="306"/>
        <v>TH-020009</v>
      </c>
      <c r="I9854" s="130" t="str">
        <f t="shared" si="307"/>
        <v>AG</v>
      </c>
    </row>
    <row r="9855" spans="1:9" x14ac:dyDescent="0.15">
      <c r="A9855" s="130">
        <v>9853</v>
      </c>
      <c r="B9855" s="130" t="s">
        <v>11510</v>
      </c>
      <c r="C9855" s="130" t="s">
        <v>21560</v>
      </c>
      <c r="D9855" s="130">
        <v>10</v>
      </c>
      <c r="E9855" s="130" t="s">
        <v>12355</v>
      </c>
      <c r="F9855" s="130">
        <v>99004.56</v>
      </c>
      <c r="G9855" s="130">
        <v>106004.56</v>
      </c>
      <c r="H9855" s="130" t="str">
        <f t="shared" si="306"/>
        <v>TH-020010</v>
      </c>
      <c r="I9855" s="130" t="str">
        <f t="shared" si="307"/>
        <v>AG</v>
      </c>
    </row>
    <row r="9856" spans="1:9" x14ac:dyDescent="0.15">
      <c r="A9856" s="130">
        <v>9854</v>
      </c>
      <c r="B9856" s="130" t="s">
        <v>11511</v>
      </c>
      <c r="C9856" s="130" t="s">
        <v>21561</v>
      </c>
      <c r="D9856" s="130">
        <v>10</v>
      </c>
      <c r="E9856" s="130" t="s">
        <v>12355</v>
      </c>
      <c r="F9856" s="130">
        <v>98672</v>
      </c>
      <c r="G9856" s="130">
        <v>152891.20000000001</v>
      </c>
      <c r="H9856" s="130" t="str">
        <f t="shared" si="306"/>
        <v>TH-020011</v>
      </c>
      <c r="I9856" s="130" t="str">
        <f t="shared" si="307"/>
        <v>VG</v>
      </c>
    </row>
    <row r="9857" spans="1:9" x14ac:dyDescent="0.15">
      <c r="A9857" s="130">
        <v>9855</v>
      </c>
      <c r="B9857" s="130" t="s">
        <v>11512</v>
      </c>
      <c r="C9857" s="130" t="s">
        <v>21562</v>
      </c>
      <c r="D9857" s="130">
        <v>1000</v>
      </c>
      <c r="E9857" s="130" t="s">
        <v>12372</v>
      </c>
      <c r="F9857" s="130">
        <v>7266000</v>
      </c>
      <c r="G9857" s="130">
        <v>7500000</v>
      </c>
      <c r="H9857" s="130" t="str">
        <f t="shared" si="306"/>
        <v>TH-020012</v>
      </c>
      <c r="I9857" s="130" t="str">
        <f t="shared" si="307"/>
        <v/>
      </c>
    </row>
    <row r="9858" spans="1:9" x14ac:dyDescent="0.15">
      <c r="A9858" s="130">
        <v>9856</v>
      </c>
      <c r="B9858" s="130" t="s">
        <v>11513</v>
      </c>
      <c r="C9858" s="130" t="s">
        <v>21563</v>
      </c>
      <c r="D9858" s="130">
        <v>1000</v>
      </c>
      <c r="E9858" s="130" t="s">
        <v>12372</v>
      </c>
      <c r="F9858" s="130">
        <v>2715000</v>
      </c>
      <c r="G9858" s="130">
        <v>3800000</v>
      </c>
      <c r="H9858" s="130" t="str">
        <f t="shared" si="306"/>
        <v>TH-020013</v>
      </c>
      <c r="I9858" s="130" t="str">
        <f t="shared" si="307"/>
        <v/>
      </c>
    </row>
    <row r="9859" spans="1:9" x14ac:dyDescent="0.15">
      <c r="A9859" s="130">
        <v>9857</v>
      </c>
      <c r="B9859" s="130" t="s">
        <v>11514</v>
      </c>
      <c r="C9859" s="130" t="s">
        <v>21564</v>
      </c>
      <c r="D9859" s="130">
        <v>100</v>
      </c>
      <c r="E9859" s="130" t="s">
        <v>12372</v>
      </c>
      <c r="F9859" s="130">
        <v>680000</v>
      </c>
      <c r="G9859" s="130">
        <v>900000</v>
      </c>
      <c r="H9859" s="130" t="str">
        <f t="shared" si="306"/>
        <v>TH-020014</v>
      </c>
      <c r="I9859" s="130" t="str">
        <f t="shared" si="307"/>
        <v/>
      </c>
    </row>
    <row r="9860" spans="1:9" x14ac:dyDescent="0.15">
      <c r="A9860" s="130">
        <v>9858</v>
      </c>
      <c r="B9860" s="130" t="s">
        <v>11515</v>
      </c>
      <c r="C9860" s="130" t="s">
        <v>21565</v>
      </c>
      <c r="D9860" s="130">
        <v>100</v>
      </c>
      <c r="E9860" s="130" t="s">
        <v>12372</v>
      </c>
      <c r="F9860" s="130">
        <v>1017500</v>
      </c>
      <c r="G9860" s="130">
        <v>1001500</v>
      </c>
      <c r="H9860" s="130" t="str">
        <f t="shared" ref="H9860:H9923" si="308">LEFT(B9860,FIND("-",B9860)+6)</f>
        <v>TH-020015</v>
      </c>
      <c r="I9860" s="130" t="str">
        <f t="shared" ref="I9860:I9923" si="309">RIGHT(B9860,LEN(B9860)-FIND("-",B9860)-7)</f>
        <v>AG</v>
      </c>
    </row>
    <row r="9861" spans="1:9" x14ac:dyDescent="0.15">
      <c r="A9861" s="130">
        <v>9859</v>
      </c>
      <c r="B9861" s="130" t="s">
        <v>11516</v>
      </c>
      <c r="C9861" s="130" t="s">
        <v>21566</v>
      </c>
      <c r="D9861" s="130">
        <v>100</v>
      </c>
      <c r="E9861" s="130" t="s">
        <v>12372</v>
      </c>
      <c r="F9861" s="130">
        <v>640000</v>
      </c>
      <c r="G9861" s="130">
        <v>1180000</v>
      </c>
      <c r="H9861" s="130" t="str">
        <f t="shared" si="308"/>
        <v>TH-020016</v>
      </c>
      <c r="I9861" s="130" t="str">
        <f t="shared" si="309"/>
        <v/>
      </c>
    </row>
    <row r="9862" spans="1:9" x14ac:dyDescent="0.15">
      <c r="A9862" s="130">
        <v>9860</v>
      </c>
      <c r="B9862" s="130" t="s">
        <v>11517</v>
      </c>
      <c r="C9862" s="130" t="s">
        <v>21567</v>
      </c>
      <c r="D9862" s="130">
        <v>1.81</v>
      </c>
      <c r="E9862" s="130" t="s">
        <v>13533</v>
      </c>
      <c r="F9862" s="130">
        <v>101776.3</v>
      </c>
      <c r="G9862" s="130">
        <v>553633.75</v>
      </c>
      <c r="H9862" s="130" t="str">
        <f t="shared" si="308"/>
        <v>TH-020017</v>
      </c>
      <c r="I9862" s="130" t="str">
        <f t="shared" si="309"/>
        <v>VG</v>
      </c>
    </row>
    <row r="9863" spans="1:9" x14ac:dyDescent="0.15">
      <c r="A9863" s="130">
        <v>9861</v>
      </c>
      <c r="B9863" s="130" t="s">
        <v>11518</v>
      </c>
      <c r="C9863" s="130" t="s">
        <v>21568</v>
      </c>
      <c r="D9863" s="130">
        <v>1</v>
      </c>
      <c r="E9863" s="130" t="s">
        <v>12610</v>
      </c>
      <c r="F9863" s="130">
        <v>18000</v>
      </c>
      <c r="G9863" s="130">
        <v>22000</v>
      </c>
      <c r="H9863" s="130" t="str">
        <f t="shared" si="308"/>
        <v>TH-020018</v>
      </c>
      <c r="I9863" s="130" t="str">
        <f t="shared" si="309"/>
        <v/>
      </c>
    </row>
    <row r="9864" spans="1:9" x14ac:dyDescent="0.15">
      <c r="A9864" s="130">
        <v>9862</v>
      </c>
      <c r="B9864" s="130" t="s">
        <v>11519</v>
      </c>
      <c r="C9864" s="130" t="s">
        <v>21569</v>
      </c>
      <c r="D9864" s="130">
        <v>111.24</v>
      </c>
      <c r="E9864" s="130" t="s">
        <v>12372</v>
      </c>
      <c r="F9864" s="130">
        <v>95989</v>
      </c>
      <c r="G9864" s="130">
        <v>62464</v>
      </c>
      <c r="H9864" s="130" t="str">
        <f t="shared" si="308"/>
        <v>TH-020019</v>
      </c>
      <c r="I9864" s="130" t="str">
        <f t="shared" si="309"/>
        <v>VG</v>
      </c>
    </row>
    <row r="9865" spans="1:9" x14ac:dyDescent="0.15">
      <c r="A9865" s="130">
        <v>9863</v>
      </c>
      <c r="B9865" s="130" t="s">
        <v>11520</v>
      </c>
      <c r="C9865" s="130" t="s">
        <v>21570</v>
      </c>
      <c r="D9865" s="130">
        <v>100</v>
      </c>
      <c r="E9865" s="130" t="s">
        <v>12355</v>
      </c>
      <c r="F9865" s="130">
        <v>37823.599999999999</v>
      </c>
      <c r="G9865" s="130">
        <v>53437.5</v>
      </c>
      <c r="H9865" s="130" t="str">
        <f t="shared" si="308"/>
        <v>TH-020020</v>
      </c>
      <c r="I9865" s="130" t="str">
        <f t="shared" si="309"/>
        <v/>
      </c>
    </row>
    <row r="9866" spans="1:9" x14ac:dyDescent="0.15">
      <c r="A9866" s="130">
        <v>9864</v>
      </c>
      <c r="B9866" s="130" t="s">
        <v>11521</v>
      </c>
      <c r="C9866" s="130" t="s">
        <v>21571</v>
      </c>
      <c r="D9866" s="130">
        <v>2500</v>
      </c>
      <c r="E9866" s="130" t="s">
        <v>12368</v>
      </c>
      <c r="F9866" s="130">
        <v>34618659</v>
      </c>
      <c r="G9866" s="130">
        <v>39057552</v>
      </c>
      <c r="H9866" s="130" t="str">
        <f t="shared" si="308"/>
        <v>TH-020021</v>
      </c>
      <c r="I9866" s="130" t="str">
        <f t="shared" si="309"/>
        <v>VG</v>
      </c>
    </row>
    <row r="9867" spans="1:9" x14ac:dyDescent="0.15">
      <c r="A9867" s="130">
        <v>9865</v>
      </c>
      <c r="B9867" s="130" t="s">
        <v>11522</v>
      </c>
      <c r="C9867" s="130" t="s">
        <v>21542</v>
      </c>
      <c r="D9867" s="130">
        <v>100</v>
      </c>
      <c r="E9867" s="130" t="s">
        <v>12368</v>
      </c>
      <c r="F9867" s="130">
        <v>2207000</v>
      </c>
      <c r="G9867" s="130">
        <v>819500</v>
      </c>
      <c r="H9867" s="130" t="str">
        <f t="shared" si="308"/>
        <v>TH-020022</v>
      </c>
      <c r="I9867" s="130" t="str">
        <f t="shared" si="309"/>
        <v>VG</v>
      </c>
    </row>
    <row r="9868" spans="1:9" x14ac:dyDescent="0.15">
      <c r="A9868" s="130">
        <v>9866</v>
      </c>
      <c r="B9868" s="130" t="s">
        <v>11523</v>
      </c>
      <c r="C9868" s="130" t="s">
        <v>21572</v>
      </c>
      <c r="D9868" s="130">
        <v>1000</v>
      </c>
      <c r="E9868" s="130" t="s">
        <v>12372</v>
      </c>
      <c r="F9868" s="130">
        <v>7768000</v>
      </c>
      <c r="G9868" s="130">
        <v>12000000</v>
      </c>
      <c r="H9868" s="130" t="str">
        <f t="shared" si="308"/>
        <v>TH-020023</v>
      </c>
      <c r="I9868" s="130" t="str">
        <f t="shared" si="309"/>
        <v>AG</v>
      </c>
    </row>
    <row r="9869" spans="1:9" x14ac:dyDescent="0.15">
      <c r="A9869" s="130">
        <v>9867</v>
      </c>
      <c r="B9869" s="130" t="s">
        <v>11524</v>
      </c>
      <c r="C9869" s="130" t="s">
        <v>21573</v>
      </c>
      <c r="D9869" s="130">
        <v>1</v>
      </c>
      <c r="E9869" s="130" t="s">
        <v>12497</v>
      </c>
      <c r="F9869" s="130">
        <v>58000</v>
      </c>
      <c r="G9869" s="130">
        <v>90390</v>
      </c>
      <c r="H9869" s="130" t="str">
        <f t="shared" si="308"/>
        <v>TH-020024</v>
      </c>
      <c r="I9869" s="130" t="str">
        <f t="shared" si="309"/>
        <v>AG</v>
      </c>
    </row>
    <row r="9870" spans="1:9" x14ac:dyDescent="0.15">
      <c r="A9870" s="130">
        <v>9868</v>
      </c>
      <c r="B9870" s="130" t="s">
        <v>11525</v>
      </c>
      <c r="C9870" s="130" t="s">
        <v>21574</v>
      </c>
      <c r="D9870" s="130">
        <v>70</v>
      </c>
      <c r="E9870" s="130" t="s">
        <v>12370</v>
      </c>
      <c r="F9870" s="130">
        <v>860807</v>
      </c>
      <c r="G9870" s="130">
        <v>1298781</v>
      </c>
      <c r="H9870" s="130" t="str">
        <f t="shared" si="308"/>
        <v>TH-020025</v>
      </c>
      <c r="I9870" s="130" t="str">
        <f t="shared" si="309"/>
        <v/>
      </c>
    </row>
    <row r="9871" spans="1:9" x14ac:dyDescent="0.15">
      <c r="A9871" s="130">
        <v>9869</v>
      </c>
      <c r="B9871" s="130" t="s">
        <v>11526</v>
      </c>
      <c r="C9871" s="130" t="s">
        <v>21575</v>
      </c>
      <c r="D9871" s="130">
        <v>2000</v>
      </c>
      <c r="E9871" s="130" t="s">
        <v>12361</v>
      </c>
      <c r="F9871" s="130">
        <v>40000000</v>
      </c>
      <c r="G9871" s="130">
        <v>100000000</v>
      </c>
      <c r="H9871" s="130" t="str">
        <f t="shared" si="308"/>
        <v>TH-020026</v>
      </c>
      <c r="I9871" s="130" t="str">
        <f t="shared" si="309"/>
        <v/>
      </c>
    </row>
    <row r="9872" spans="1:9" x14ac:dyDescent="0.15">
      <c r="A9872" s="130">
        <v>9870</v>
      </c>
      <c r="B9872" s="130" t="s">
        <v>11527</v>
      </c>
      <c r="C9872" s="130" t="s">
        <v>16302</v>
      </c>
      <c r="D9872" s="130">
        <v>1</v>
      </c>
      <c r="E9872" s="130" t="s">
        <v>13455</v>
      </c>
      <c r="F9872" s="130">
        <v>0</v>
      </c>
      <c r="G9872" s="130">
        <v>0</v>
      </c>
      <c r="H9872" s="130" t="str">
        <f t="shared" si="308"/>
        <v>TH-020027</v>
      </c>
      <c r="I9872" s="130" t="str">
        <f t="shared" si="309"/>
        <v/>
      </c>
    </row>
    <row r="9873" spans="1:9" x14ac:dyDescent="0.15">
      <c r="A9873" s="130">
        <v>9871</v>
      </c>
      <c r="B9873" s="130" t="s">
        <v>11528</v>
      </c>
      <c r="C9873" s="130" t="s">
        <v>21576</v>
      </c>
      <c r="D9873" s="130">
        <v>1</v>
      </c>
      <c r="E9873" s="130" t="s">
        <v>12355</v>
      </c>
      <c r="F9873" s="130">
        <v>43152</v>
      </c>
      <c r="G9873" s="130">
        <v>45088</v>
      </c>
      <c r="H9873" s="130" t="str">
        <f t="shared" si="308"/>
        <v>TH-020028</v>
      </c>
      <c r="I9873" s="130" t="str">
        <f t="shared" si="309"/>
        <v>AG</v>
      </c>
    </row>
    <row r="9874" spans="1:9" x14ac:dyDescent="0.15">
      <c r="A9874" s="130">
        <v>9872</v>
      </c>
      <c r="B9874" s="130" t="s">
        <v>11529</v>
      </c>
      <c r="C9874" s="130" t="s">
        <v>21577</v>
      </c>
      <c r="D9874" s="130">
        <v>1</v>
      </c>
      <c r="E9874" s="130" t="s">
        <v>12370</v>
      </c>
      <c r="F9874" s="130">
        <v>670000</v>
      </c>
      <c r="G9874" s="130">
        <v>1298000</v>
      </c>
      <c r="H9874" s="130" t="str">
        <f t="shared" si="308"/>
        <v>TH-020029</v>
      </c>
      <c r="I9874" s="130" t="str">
        <f t="shared" si="309"/>
        <v/>
      </c>
    </row>
    <row r="9875" spans="1:9" x14ac:dyDescent="0.15">
      <c r="A9875" s="130">
        <v>9873</v>
      </c>
      <c r="B9875" s="130" t="s">
        <v>11530</v>
      </c>
      <c r="C9875" s="130" t="s">
        <v>21578</v>
      </c>
      <c r="D9875" s="130">
        <v>100</v>
      </c>
      <c r="E9875" s="130" t="s">
        <v>12355</v>
      </c>
      <c r="F9875" s="130">
        <v>4464700</v>
      </c>
      <c r="G9875" s="130">
        <v>6859280</v>
      </c>
      <c r="H9875" s="130" t="str">
        <f t="shared" si="308"/>
        <v>TH-020030</v>
      </c>
      <c r="I9875" s="130" t="str">
        <f t="shared" si="309"/>
        <v/>
      </c>
    </row>
    <row r="9876" spans="1:9" x14ac:dyDescent="0.15">
      <c r="A9876" s="130">
        <v>9874</v>
      </c>
      <c r="B9876" s="130" t="s">
        <v>11531</v>
      </c>
      <c r="C9876" s="130" t="s">
        <v>387</v>
      </c>
      <c r="D9876" s="130">
        <v>100</v>
      </c>
      <c r="E9876" s="130" t="s">
        <v>12372</v>
      </c>
      <c r="F9876" s="130">
        <v>376550</v>
      </c>
      <c r="G9876" s="130">
        <v>395000</v>
      </c>
      <c r="H9876" s="130" t="str">
        <f t="shared" si="308"/>
        <v>TH-020031</v>
      </c>
      <c r="I9876" s="130" t="str">
        <f t="shared" si="309"/>
        <v>VG</v>
      </c>
    </row>
    <row r="9877" spans="1:9" x14ac:dyDescent="0.15">
      <c r="A9877" s="130">
        <v>9875</v>
      </c>
      <c r="B9877" s="130" t="s">
        <v>11532</v>
      </c>
      <c r="C9877" s="130" t="s">
        <v>21579</v>
      </c>
      <c r="D9877" s="130">
        <v>1</v>
      </c>
      <c r="E9877" s="130" t="s">
        <v>12467</v>
      </c>
      <c r="F9877" s="130">
        <v>51000000</v>
      </c>
      <c r="G9877" s="130">
        <v>64000000</v>
      </c>
      <c r="H9877" s="130" t="str">
        <f t="shared" si="308"/>
        <v>TH-020032</v>
      </c>
      <c r="I9877" s="130" t="str">
        <f t="shared" si="309"/>
        <v/>
      </c>
    </row>
    <row r="9878" spans="1:9" x14ac:dyDescent="0.15">
      <c r="A9878" s="130">
        <v>9876</v>
      </c>
      <c r="B9878" s="130" t="s">
        <v>11533</v>
      </c>
      <c r="C9878" s="130" t="s">
        <v>21580</v>
      </c>
      <c r="D9878" s="130">
        <v>1</v>
      </c>
      <c r="E9878" s="130" t="s">
        <v>12403</v>
      </c>
      <c r="F9878" s="130">
        <v>137100000</v>
      </c>
      <c r="G9878" s="130">
        <v>188100000</v>
      </c>
      <c r="H9878" s="130" t="str">
        <f t="shared" si="308"/>
        <v>TH-020033</v>
      </c>
      <c r="I9878" s="130" t="str">
        <f t="shared" si="309"/>
        <v/>
      </c>
    </row>
    <row r="9879" spans="1:9" x14ac:dyDescent="0.15">
      <c r="A9879" s="130">
        <v>9877</v>
      </c>
      <c r="B9879" s="130" t="s">
        <v>11534</v>
      </c>
      <c r="C9879" s="130" t="s">
        <v>12930</v>
      </c>
      <c r="D9879" s="130">
        <v>100</v>
      </c>
      <c r="E9879" s="130" t="s">
        <v>12361</v>
      </c>
      <c r="F9879" s="130">
        <v>1427400</v>
      </c>
      <c r="G9879" s="130">
        <v>1766900</v>
      </c>
      <c r="H9879" s="130" t="str">
        <f t="shared" si="308"/>
        <v>TH-020034</v>
      </c>
      <c r="I9879" s="130" t="str">
        <f t="shared" si="309"/>
        <v/>
      </c>
    </row>
    <row r="9880" spans="1:9" x14ac:dyDescent="0.15">
      <c r="A9880" s="130">
        <v>9878</v>
      </c>
      <c r="B9880" s="130" t="s">
        <v>11535</v>
      </c>
      <c r="C9880" s="130" t="s">
        <v>21581</v>
      </c>
      <c r="D9880" s="130">
        <v>1</v>
      </c>
      <c r="E9880" s="130" t="s">
        <v>12372</v>
      </c>
      <c r="F9880" s="130">
        <v>69000</v>
      </c>
      <c r="G9880" s="130">
        <v>72356</v>
      </c>
      <c r="H9880" s="130" t="str">
        <f t="shared" si="308"/>
        <v>TH-020035</v>
      </c>
      <c r="I9880" s="130" t="str">
        <f t="shared" si="309"/>
        <v>AG</v>
      </c>
    </row>
    <row r="9881" spans="1:9" x14ac:dyDescent="0.15">
      <c r="A9881" s="130">
        <v>9879</v>
      </c>
      <c r="B9881" s="130" t="s">
        <v>11536</v>
      </c>
      <c r="C9881" s="130" t="s">
        <v>21582</v>
      </c>
      <c r="D9881" s="130">
        <v>1</v>
      </c>
      <c r="E9881" s="130" t="s">
        <v>12372</v>
      </c>
      <c r="F9881" s="130">
        <v>34000</v>
      </c>
      <c r="G9881" s="130">
        <v>40000</v>
      </c>
      <c r="H9881" s="130" t="str">
        <f t="shared" si="308"/>
        <v>TH-020036</v>
      </c>
      <c r="I9881" s="130" t="str">
        <f t="shared" si="309"/>
        <v>VG</v>
      </c>
    </row>
    <row r="9882" spans="1:9" x14ac:dyDescent="0.15">
      <c r="A9882" s="130">
        <v>9880</v>
      </c>
      <c r="B9882" s="130" t="s">
        <v>11537</v>
      </c>
      <c r="C9882" s="130" t="s">
        <v>387</v>
      </c>
      <c r="D9882" s="130">
        <v>1000</v>
      </c>
      <c r="E9882" s="130" t="s">
        <v>12372</v>
      </c>
      <c r="F9882" s="130">
        <v>2067000</v>
      </c>
      <c r="G9882" s="130">
        <v>3640000</v>
      </c>
      <c r="H9882" s="130" t="str">
        <f t="shared" si="308"/>
        <v>TH-020037</v>
      </c>
      <c r="I9882" s="130" t="str">
        <f t="shared" si="309"/>
        <v>VG</v>
      </c>
    </row>
    <row r="9883" spans="1:9" x14ac:dyDescent="0.15">
      <c r="A9883" s="130">
        <v>9881</v>
      </c>
      <c r="B9883" s="130" t="s">
        <v>11538</v>
      </c>
      <c r="C9883" s="130" t="s">
        <v>214</v>
      </c>
      <c r="D9883" s="130">
        <v>1</v>
      </c>
      <c r="E9883" s="130" t="s">
        <v>12370</v>
      </c>
      <c r="F9883" s="130">
        <v>3500</v>
      </c>
      <c r="G9883" s="130">
        <v>9700</v>
      </c>
      <c r="H9883" s="130" t="str">
        <f t="shared" si="308"/>
        <v>TH-020038</v>
      </c>
      <c r="I9883" s="130" t="str">
        <f t="shared" si="309"/>
        <v>VG</v>
      </c>
    </row>
    <row r="9884" spans="1:9" x14ac:dyDescent="0.15">
      <c r="A9884" s="130">
        <v>9882</v>
      </c>
      <c r="B9884" s="130" t="s">
        <v>11539</v>
      </c>
      <c r="C9884" s="130" t="s">
        <v>21583</v>
      </c>
      <c r="D9884" s="130">
        <v>50</v>
      </c>
      <c r="E9884" s="130" t="s">
        <v>12355</v>
      </c>
      <c r="F9884" s="130">
        <v>728811.5</v>
      </c>
      <c r="G9884" s="130">
        <v>951899.5</v>
      </c>
      <c r="H9884" s="130" t="str">
        <f t="shared" si="308"/>
        <v>TH-020039</v>
      </c>
      <c r="I9884" s="130" t="str">
        <f t="shared" si="309"/>
        <v>AG</v>
      </c>
    </row>
    <row r="9885" spans="1:9" x14ac:dyDescent="0.15">
      <c r="A9885" s="130">
        <v>9883</v>
      </c>
      <c r="B9885" s="130" t="s">
        <v>11540</v>
      </c>
      <c r="C9885" s="130" t="s">
        <v>215</v>
      </c>
      <c r="D9885" s="130">
        <v>2</v>
      </c>
      <c r="E9885" s="130" t="s">
        <v>12403</v>
      </c>
      <c r="F9885" s="130">
        <v>178000</v>
      </c>
      <c r="G9885" s="130">
        <v>320400</v>
      </c>
      <c r="H9885" s="130" t="str">
        <f t="shared" si="308"/>
        <v>TH-020040</v>
      </c>
      <c r="I9885" s="130" t="str">
        <f t="shared" si="309"/>
        <v>VG</v>
      </c>
    </row>
    <row r="9886" spans="1:9" x14ac:dyDescent="0.15">
      <c r="A9886" s="130">
        <v>9884</v>
      </c>
      <c r="B9886" s="130" t="s">
        <v>11541</v>
      </c>
      <c r="C9886" s="130" t="s">
        <v>12465</v>
      </c>
      <c r="D9886" s="130">
        <v>30</v>
      </c>
      <c r="E9886" s="130" t="s">
        <v>12355</v>
      </c>
      <c r="F9886" s="130">
        <v>75604000</v>
      </c>
      <c r="G9886" s="130">
        <v>79284000</v>
      </c>
      <c r="H9886" s="130" t="str">
        <f t="shared" si="308"/>
        <v>TH-020041</v>
      </c>
      <c r="I9886" s="130" t="str">
        <f t="shared" si="309"/>
        <v>VG</v>
      </c>
    </row>
    <row r="9887" spans="1:9" x14ac:dyDescent="0.15">
      <c r="A9887" s="130">
        <v>9885</v>
      </c>
      <c r="B9887" s="130" t="s">
        <v>11542</v>
      </c>
      <c r="C9887" s="130" t="s">
        <v>21584</v>
      </c>
      <c r="D9887" s="130">
        <v>1000</v>
      </c>
      <c r="E9887" s="130" t="s">
        <v>12361</v>
      </c>
      <c r="F9887" s="130">
        <v>2783986</v>
      </c>
      <c r="G9887" s="130">
        <v>4891986</v>
      </c>
      <c r="H9887" s="130" t="str">
        <f t="shared" si="308"/>
        <v>TH-020042</v>
      </c>
      <c r="I9887" s="130" t="str">
        <f t="shared" si="309"/>
        <v>VG</v>
      </c>
    </row>
    <row r="9888" spans="1:9" x14ac:dyDescent="0.15">
      <c r="A9888" s="130">
        <v>9886</v>
      </c>
      <c r="B9888" s="130" t="s">
        <v>11543</v>
      </c>
      <c r="C9888" s="130" t="s">
        <v>12476</v>
      </c>
      <c r="D9888" s="130">
        <v>1</v>
      </c>
      <c r="E9888" s="130" t="s">
        <v>12361</v>
      </c>
      <c r="F9888" s="130">
        <v>11820</v>
      </c>
      <c r="G9888" s="130">
        <v>13220</v>
      </c>
      <c r="H9888" s="130" t="str">
        <f t="shared" si="308"/>
        <v>TH-020043</v>
      </c>
      <c r="I9888" s="130" t="str">
        <f t="shared" si="309"/>
        <v/>
      </c>
    </row>
    <row r="9889" spans="1:9" x14ac:dyDescent="0.15">
      <c r="A9889" s="130">
        <v>9887</v>
      </c>
      <c r="B9889" s="130" t="s">
        <v>11544</v>
      </c>
      <c r="C9889" s="130" t="s">
        <v>21585</v>
      </c>
      <c r="D9889" s="130">
        <v>10</v>
      </c>
      <c r="E9889" s="130" t="s">
        <v>12370</v>
      </c>
      <c r="F9889" s="130">
        <v>4644800</v>
      </c>
      <c r="G9889" s="130">
        <v>2092500</v>
      </c>
      <c r="H9889" s="130" t="str">
        <f t="shared" si="308"/>
        <v>TH-020044</v>
      </c>
      <c r="I9889" s="130" t="str">
        <f t="shared" si="309"/>
        <v/>
      </c>
    </row>
    <row r="9890" spans="1:9" x14ac:dyDescent="0.15">
      <c r="A9890" s="130">
        <v>9888</v>
      </c>
      <c r="B9890" s="130" t="s">
        <v>11545</v>
      </c>
      <c r="C9890" s="130" t="s">
        <v>14161</v>
      </c>
      <c r="D9890" s="130">
        <v>1000</v>
      </c>
      <c r="E9890" s="130" t="s">
        <v>12368</v>
      </c>
      <c r="F9890" s="130">
        <v>4749800</v>
      </c>
      <c r="G9890" s="130">
        <v>6628000</v>
      </c>
      <c r="H9890" s="130" t="str">
        <f t="shared" si="308"/>
        <v>TH-020045</v>
      </c>
      <c r="I9890" s="130" t="str">
        <f t="shared" si="309"/>
        <v/>
      </c>
    </row>
    <row r="9891" spans="1:9" x14ac:dyDescent="0.15">
      <c r="A9891" s="130">
        <v>9889</v>
      </c>
      <c r="B9891" s="130" t="s">
        <v>11546</v>
      </c>
      <c r="C9891" s="130" t="s">
        <v>21586</v>
      </c>
      <c r="D9891" s="130">
        <v>3000</v>
      </c>
      <c r="E9891" s="130" t="s">
        <v>12361</v>
      </c>
      <c r="F9891" s="130">
        <v>15561000</v>
      </c>
      <c r="G9891" s="130">
        <v>20244000</v>
      </c>
      <c r="H9891" s="130" t="str">
        <f t="shared" si="308"/>
        <v>TH-020046</v>
      </c>
      <c r="I9891" s="130" t="str">
        <f t="shared" si="309"/>
        <v/>
      </c>
    </row>
    <row r="9892" spans="1:9" x14ac:dyDescent="0.15">
      <c r="A9892" s="130">
        <v>9890</v>
      </c>
      <c r="B9892" s="130" t="s">
        <v>11547</v>
      </c>
      <c r="C9892" s="130" t="s">
        <v>21587</v>
      </c>
      <c r="D9892" s="130">
        <v>300</v>
      </c>
      <c r="E9892" s="130" t="s">
        <v>12372</v>
      </c>
      <c r="F9892" s="130">
        <v>1050000</v>
      </c>
      <c r="G9892" s="130">
        <v>3186000</v>
      </c>
      <c r="H9892" s="130" t="str">
        <f t="shared" si="308"/>
        <v>TH-020047</v>
      </c>
      <c r="I9892" s="130" t="str">
        <f t="shared" si="309"/>
        <v>AG</v>
      </c>
    </row>
    <row r="9893" spans="1:9" x14ac:dyDescent="0.15">
      <c r="A9893" s="130">
        <v>9891</v>
      </c>
      <c r="B9893" s="130" t="s">
        <v>11548</v>
      </c>
      <c r="C9893" s="130" t="s">
        <v>21588</v>
      </c>
      <c r="D9893" s="130">
        <v>100</v>
      </c>
      <c r="E9893" s="130" t="s">
        <v>12355</v>
      </c>
      <c r="F9893" s="130">
        <v>371000</v>
      </c>
      <c r="G9893" s="130">
        <v>1044000</v>
      </c>
      <c r="H9893" s="130" t="str">
        <f t="shared" si="308"/>
        <v>TH-020048</v>
      </c>
      <c r="I9893" s="130" t="str">
        <f t="shared" si="309"/>
        <v>AG</v>
      </c>
    </row>
    <row r="9894" spans="1:9" x14ac:dyDescent="0.15">
      <c r="A9894" s="130">
        <v>9892</v>
      </c>
      <c r="B9894" s="130" t="s">
        <v>11549</v>
      </c>
      <c r="C9894" s="130" t="s">
        <v>21589</v>
      </c>
      <c r="D9894" s="130">
        <v>100</v>
      </c>
      <c r="E9894" s="130" t="s">
        <v>12355</v>
      </c>
      <c r="F9894" s="130">
        <v>5640000</v>
      </c>
      <c r="G9894" s="130">
        <v>6760000</v>
      </c>
      <c r="H9894" s="130" t="str">
        <f t="shared" si="308"/>
        <v>TH-020049</v>
      </c>
      <c r="I9894" s="130" t="str">
        <f t="shared" si="309"/>
        <v>AG</v>
      </c>
    </row>
    <row r="9895" spans="1:9" x14ac:dyDescent="0.15">
      <c r="A9895" s="130">
        <v>9893</v>
      </c>
      <c r="B9895" s="130" t="s">
        <v>11550</v>
      </c>
      <c r="C9895" s="130" t="s">
        <v>21590</v>
      </c>
      <c r="D9895" s="130">
        <v>1</v>
      </c>
      <c r="E9895" s="130" t="s">
        <v>12446</v>
      </c>
      <c r="F9895" s="130">
        <v>73876</v>
      </c>
      <c r="G9895" s="130">
        <v>86837</v>
      </c>
      <c r="H9895" s="130" t="str">
        <f t="shared" si="308"/>
        <v>TH-020050</v>
      </c>
      <c r="I9895" s="130" t="str">
        <f t="shared" si="309"/>
        <v>AG</v>
      </c>
    </row>
    <row r="9896" spans="1:9" x14ac:dyDescent="0.15">
      <c r="A9896" s="130">
        <v>9894</v>
      </c>
      <c r="B9896" s="130" t="s">
        <v>11551</v>
      </c>
      <c r="C9896" s="130" t="s">
        <v>21591</v>
      </c>
      <c r="D9896" s="130">
        <v>1</v>
      </c>
      <c r="E9896" s="130">
        <v>1</v>
      </c>
      <c r="F9896" s="130">
        <v>1409382</v>
      </c>
      <c r="G9896" s="130">
        <v>2059794</v>
      </c>
      <c r="H9896" s="130" t="str">
        <f t="shared" si="308"/>
        <v>TH-020051</v>
      </c>
      <c r="I9896" s="130" t="str">
        <f t="shared" si="309"/>
        <v>AG</v>
      </c>
    </row>
    <row r="9897" spans="1:9" x14ac:dyDescent="0.15">
      <c r="A9897" s="130">
        <v>9895</v>
      </c>
      <c r="B9897" s="130" t="s">
        <v>11552</v>
      </c>
      <c r="C9897" s="130" t="s">
        <v>21592</v>
      </c>
      <c r="D9897" s="130">
        <v>1000</v>
      </c>
      <c r="E9897" s="130" t="s">
        <v>12355</v>
      </c>
      <c r="F9897" s="130">
        <v>1125000</v>
      </c>
      <c r="G9897" s="130">
        <v>1406000</v>
      </c>
      <c r="H9897" s="130" t="str">
        <f t="shared" si="308"/>
        <v>TH-020052</v>
      </c>
      <c r="I9897" s="130" t="str">
        <f t="shared" si="309"/>
        <v>AG</v>
      </c>
    </row>
    <row r="9898" spans="1:9" x14ac:dyDescent="0.15">
      <c r="A9898" s="130">
        <v>9896</v>
      </c>
      <c r="B9898" s="130" t="s">
        <v>11553</v>
      </c>
      <c r="C9898" s="130" t="s">
        <v>21593</v>
      </c>
      <c r="D9898" s="130">
        <v>10000</v>
      </c>
      <c r="E9898" s="130" t="s">
        <v>12361</v>
      </c>
      <c r="F9898" s="130">
        <v>127000000</v>
      </c>
      <c r="G9898" s="130">
        <v>181000000</v>
      </c>
      <c r="H9898" s="130" t="str">
        <f t="shared" si="308"/>
        <v>TH-020053</v>
      </c>
      <c r="I9898" s="130" t="str">
        <f t="shared" si="309"/>
        <v>AG</v>
      </c>
    </row>
    <row r="9899" spans="1:9" x14ac:dyDescent="0.15">
      <c r="A9899" s="130">
        <v>9897</v>
      </c>
      <c r="B9899" s="130" t="s">
        <v>11554</v>
      </c>
      <c r="C9899" s="130" t="s">
        <v>21594</v>
      </c>
      <c r="D9899" s="130">
        <v>1</v>
      </c>
      <c r="E9899" s="130" t="s">
        <v>12370</v>
      </c>
      <c r="F9899" s="130">
        <v>1380</v>
      </c>
      <c r="G9899" s="130">
        <v>1820</v>
      </c>
      <c r="H9899" s="130" t="str">
        <f t="shared" si="308"/>
        <v>TH-020054</v>
      </c>
      <c r="I9899" s="130" t="str">
        <f t="shared" si="309"/>
        <v/>
      </c>
    </row>
    <row r="9900" spans="1:9" x14ac:dyDescent="0.15">
      <c r="A9900" s="130">
        <v>9898</v>
      </c>
      <c r="B9900" s="130" t="s">
        <v>11555</v>
      </c>
      <c r="C9900" s="130" t="s">
        <v>2063</v>
      </c>
      <c r="D9900" s="130">
        <v>15</v>
      </c>
      <c r="E9900" s="130" t="s">
        <v>12355</v>
      </c>
      <c r="F9900" s="130">
        <v>752850</v>
      </c>
      <c r="G9900" s="130">
        <v>2265000</v>
      </c>
      <c r="H9900" s="130" t="str">
        <f t="shared" si="308"/>
        <v>TH-020055</v>
      </c>
      <c r="I9900" s="130" t="str">
        <f t="shared" si="309"/>
        <v>AG</v>
      </c>
    </row>
    <row r="9901" spans="1:9" x14ac:dyDescent="0.15">
      <c r="A9901" s="130">
        <v>9899</v>
      </c>
      <c r="B9901" s="130" t="s">
        <v>11556</v>
      </c>
      <c r="C9901" s="130" t="s">
        <v>21595</v>
      </c>
      <c r="D9901" s="130">
        <v>0</v>
      </c>
      <c r="F9901" s="130">
        <v>0</v>
      </c>
      <c r="G9901" s="130">
        <v>0</v>
      </c>
      <c r="H9901" s="130" t="str">
        <f t="shared" si="308"/>
        <v>TH-020056</v>
      </c>
      <c r="I9901" s="130" t="str">
        <f t="shared" si="309"/>
        <v/>
      </c>
    </row>
    <row r="9902" spans="1:9" x14ac:dyDescent="0.15">
      <c r="A9902" s="130">
        <v>9900</v>
      </c>
      <c r="B9902" s="130" t="s">
        <v>11557</v>
      </c>
      <c r="C9902" s="130" t="s">
        <v>12648</v>
      </c>
      <c r="D9902" s="130">
        <v>500</v>
      </c>
      <c r="E9902" s="130" t="s">
        <v>12372</v>
      </c>
      <c r="F9902" s="130">
        <v>1950000</v>
      </c>
      <c r="G9902" s="130">
        <v>2250000</v>
      </c>
      <c r="H9902" s="130" t="str">
        <f t="shared" si="308"/>
        <v>TH-020057</v>
      </c>
      <c r="I9902" s="130" t="str">
        <f t="shared" si="309"/>
        <v>VG</v>
      </c>
    </row>
    <row r="9903" spans="1:9" x14ac:dyDescent="0.15">
      <c r="A9903" s="130">
        <v>9901</v>
      </c>
      <c r="B9903" s="130" t="s">
        <v>11558</v>
      </c>
      <c r="C9903" s="130" t="s">
        <v>21596</v>
      </c>
      <c r="D9903" s="130">
        <v>0</v>
      </c>
      <c r="F9903" s="130">
        <v>31860000</v>
      </c>
      <c r="G9903" s="130">
        <v>30800000</v>
      </c>
      <c r="H9903" s="130" t="str">
        <f t="shared" si="308"/>
        <v>TH-020058</v>
      </c>
      <c r="I9903" s="130" t="str">
        <f t="shared" si="309"/>
        <v>AG</v>
      </c>
    </row>
    <row r="9904" spans="1:9" x14ac:dyDescent="0.15">
      <c r="A9904" s="130">
        <v>9902</v>
      </c>
      <c r="B9904" s="130" t="s">
        <v>11559</v>
      </c>
      <c r="C9904" s="130" t="s">
        <v>21597</v>
      </c>
      <c r="D9904" s="130">
        <v>100</v>
      </c>
      <c r="E9904" s="130" t="s">
        <v>12434</v>
      </c>
      <c r="F9904" s="130">
        <v>3790000</v>
      </c>
      <c r="G9904" s="130">
        <v>6880000</v>
      </c>
      <c r="H9904" s="130" t="str">
        <f t="shared" si="308"/>
        <v>TH-020059</v>
      </c>
      <c r="I9904" s="130" t="str">
        <f t="shared" si="309"/>
        <v/>
      </c>
    </row>
    <row r="9905" spans="1:9" x14ac:dyDescent="0.15">
      <c r="A9905" s="130">
        <v>9903</v>
      </c>
      <c r="B9905" s="130" t="s">
        <v>11560</v>
      </c>
      <c r="C9905" s="130" t="s">
        <v>21598</v>
      </c>
      <c r="D9905" s="130">
        <v>1</v>
      </c>
      <c r="E9905" s="130" t="s">
        <v>12434</v>
      </c>
      <c r="F9905" s="130">
        <v>10600</v>
      </c>
      <c r="G9905" s="130">
        <v>15000</v>
      </c>
      <c r="H9905" s="130" t="str">
        <f t="shared" si="308"/>
        <v>TH-020060</v>
      </c>
      <c r="I9905" s="130" t="str">
        <f t="shared" si="309"/>
        <v>VG</v>
      </c>
    </row>
    <row r="9906" spans="1:9" x14ac:dyDescent="0.15">
      <c r="A9906" s="130">
        <v>9904</v>
      </c>
      <c r="B9906" s="130" t="s">
        <v>11561</v>
      </c>
      <c r="C9906" s="130" t="s">
        <v>21599</v>
      </c>
      <c r="D9906" s="130">
        <v>100</v>
      </c>
      <c r="E9906" s="130" t="s">
        <v>12372</v>
      </c>
      <c r="F9906" s="130">
        <v>1170000</v>
      </c>
      <c r="G9906" s="130">
        <v>1428000</v>
      </c>
      <c r="H9906" s="130" t="str">
        <f t="shared" si="308"/>
        <v>TH-020061</v>
      </c>
      <c r="I9906" s="130" t="str">
        <f t="shared" si="309"/>
        <v/>
      </c>
    </row>
    <row r="9907" spans="1:9" x14ac:dyDescent="0.15">
      <c r="A9907" s="130">
        <v>9905</v>
      </c>
      <c r="B9907" s="130" t="s">
        <v>11562</v>
      </c>
      <c r="H9907" s="130" t="str">
        <f t="shared" si="308"/>
        <v>TH-020062</v>
      </c>
      <c r="I9907" s="130" t="str">
        <f t="shared" si="309"/>
        <v>AG</v>
      </c>
    </row>
    <row r="9908" spans="1:9" x14ac:dyDescent="0.15">
      <c r="A9908" s="130">
        <v>9906</v>
      </c>
      <c r="B9908" s="130" t="s">
        <v>11563</v>
      </c>
      <c r="C9908" s="130" t="s">
        <v>21600</v>
      </c>
      <c r="D9908" s="130">
        <v>370</v>
      </c>
      <c r="E9908" s="130" t="s">
        <v>12368</v>
      </c>
      <c r="F9908" s="130">
        <v>210769</v>
      </c>
      <c r="G9908" s="130">
        <v>792167</v>
      </c>
      <c r="H9908" s="130" t="str">
        <f t="shared" si="308"/>
        <v>TH-020063</v>
      </c>
      <c r="I9908" s="130" t="str">
        <f t="shared" si="309"/>
        <v>AG</v>
      </c>
    </row>
    <row r="9909" spans="1:9" x14ac:dyDescent="0.15">
      <c r="A9909" s="130">
        <v>9907</v>
      </c>
      <c r="B9909" s="130" t="s">
        <v>11564</v>
      </c>
      <c r="C9909" s="130" t="s">
        <v>21601</v>
      </c>
      <c r="D9909" s="130">
        <v>100</v>
      </c>
      <c r="E9909" s="130" t="s">
        <v>12372</v>
      </c>
      <c r="F9909" s="130">
        <v>220465.65</v>
      </c>
      <c r="G9909" s="130">
        <v>355935</v>
      </c>
      <c r="H9909" s="130" t="str">
        <f t="shared" si="308"/>
        <v>TH-020064</v>
      </c>
      <c r="I9909" s="130" t="str">
        <f t="shared" si="309"/>
        <v>VG</v>
      </c>
    </row>
    <row r="9910" spans="1:9" x14ac:dyDescent="0.15">
      <c r="A9910" s="130">
        <v>9908</v>
      </c>
      <c r="B9910" s="130" t="s">
        <v>11565</v>
      </c>
      <c r="C9910" s="130" t="s">
        <v>21602</v>
      </c>
      <c r="D9910" s="130">
        <v>60</v>
      </c>
      <c r="E9910" s="130" t="s">
        <v>12372</v>
      </c>
      <c r="F9910" s="130">
        <v>6777000</v>
      </c>
      <c r="G9910" s="130">
        <v>7098000</v>
      </c>
      <c r="H9910" s="130" t="str">
        <f t="shared" si="308"/>
        <v>TH-030001</v>
      </c>
      <c r="I9910" s="130" t="str">
        <f t="shared" si="309"/>
        <v>AG</v>
      </c>
    </row>
    <row r="9911" spans="1:9" x14ac:dyDescent="0.15">
      <c r="A9911" s="130">
        <v>9909</v>
      </c>
      <c r="B9911" s="130" t="s">
        <v>11566</v>
      </c>
      <c r="C9911" s="130" t="s">
        <v>21603</v>
      </c>
      <c r="D9911" s="130">
        <v>200</v>
      </c>
      <c r="E9911" s="130" t="s">
        <v>12372</v>
      </c>
      <c r="F9911" s="130">
        <v>4122430.4</v>
      </c>
      <c r="G9911" s="130">
        <v>4500719</v>
      </c>
      <c r="H9911" s="130" t="str">
        <f t="shared" si="308"/>
        <v>TH-030002</v>
      </c>
      <c r="I9911" s="130" t="str">
        <f t="shared" si="309"/>
        <v/>
      </c>
    </row>
    <row r="9912" spans="1:9" x14ac:dyDescent="0.15">
      <c r="A9912" s="130">
        <v>9910</v>
      </c>
      <c r="B9912" s="130" t="s">
        <v>11567</v>
      </c>
      <c r="C9912" s="130" t="s">
        <v>21604</v>
      </c>
      <c r="D9912" s="130">
        <v>1</v>
      </c>
      <c r="E9912" s="130" t="s">
        <v>21605</v>
      </c>
      <c r="F9912" s="130">
        <v>1817429</v>
      </c>
      <c r="G9912" s="130">
        <v>1662828</v>
      </c>
      <c r="H9912" s="130" t="str">
        <f t="shared" si="308"/>
        <v>TH-030003</v>
      </c>
      <c r="I9912" s="130" t="str">
        <f t="shared" si="309"/>
        <v>AG</v>
      </c>
    </row>
    <row r="9913" spans="1:9" x14ac:dyDescent="0.15">
      <c r="A9913" s="130">
        <v>9911</v>
      </c>
      <c r="B9913" s="130" t="s">
        <v>11568</v>
      </c>
      <c r="C9913" s="130" t="s">
        <v>21606</v>
      </c>
      <c r="D9913" s="130">
        <v>1</v>
      </c>
      <c r="E9913" s="130" t="s">
        <v>21605</v>
      </c>
      <c r="F9913" s="130">
        <v>1170111</v>
      </c>
      <c r="G9913" s="130">
        <v>1558778</v>
      </c>
      <c r="H9913" s="130" t="str">
        <f t="shared" si="308"/>
        <v>TH-030004</v>
      </c>
      <c r="I9913" s="130" t="str">
        <f t="shared" si="309"/>
        <v>AG</v>
      </c>
    </row>
    <row r="9914" spans="1:9" x14ac:dyDescent="0.15">
      <c r="A9914" s="130">
        <v>9912</v>
      </c>
      <c r="B9914" s="130" t="s">
        <v>11569</v>
      </c>
      <c r="C9914" s="130" t="s">
        <v>21607</v>
      </c>
      <c r="D9914" s="130">
        <v>1</v>
      </c>
      <c r="E9914" s="130" t="s">
        <v>12366</v>
      </c>
      <c r="F9914" s="130">
        <v>787</v>
      </c>
      <c r="G9914" s="130">
        <v>3811</v>
      </c>
      <c r="H9914" s="130" t="str">
        <f t="shared" si="308"/>
        <v>TH-030005</v>
      </c>
      <c r="I9914" s="130" t="str">
        <f t="shared" si="309"/>
        <v/>
      </c>
    </row>
    <row r="9915" spans="1:9" x14ac:dyDescent="0.15">
      <c r="A9915" s="130">
        <v>9913</v>
      </c>
      <c r="B9915" s="130" t="s">
        <v>11570</v>
      </c>
      <c r="C9915" s="130" t="s">
        <v>21608</v>
      </c>
      <c r="D9915" s="130">
        <v>0</v>
      </c>
      <c r="F9915" s="130">
        <v>0</v>
      </c>
      <c r="G9915" s="130">
        <v>0</v>
      </c>
      <c r="H9915" s="130" t="str">
        <f t="shared" si="308"/>
        <v>TH-030006</v>
      </c>
      <c r="I9915" s="130" t="str">
        <f t="shared" si="309"/>
        <v/>
      </c>
    </row>
    <row r="9916" spans="1:9" x14ac:dyDescent="0.15">
      <c r="A9916" s="130">
        <v>9914</v>
      </c>
      <c r="B9916" s="130" t="s">
        <v>11571</v>
      </c>
      <c r="C9916" s="130" t="s">
        <v>21609</v>
      </c>
      <c r="D9916" s="130">
        <v>1</v>
      </c>
      <c r="E9916" s="130" t="s">
        <v>12355</v>
      </c>
      <c r="F9916" s="130">
        <v>727699</v>
      </c>
      <c r="G9916" s="130">
        <v>724536</v>
      </c>
      <c r="H9916" s="130" t="str">
        <f t="shared" si="308"/>
        <v>TH-030007</v>
      </c>
      <c r="I9916" s="130" t="str">
        <f t="shared" si="309"/>
        <v/>
      </c>
    </row>
    <row r="9917" spans="1:9" x14ac:dyDescent="0.15">
      <c r="A9917" s="130">
        <v>9915</v>
      </c>
      <c r="B9917" s="130" t="s">
        <v>11572</v>
      </c>
      <c r="C9917" s="130" t="s">
        <v>21609</v>
      </c>
      <c r="D9917" s="130">
        <v>1</v>
      </c>
      <c r="E9917" s="130" t="s">
        <v>12355</v>
      </c>
      <c r="F9917" s="130">
        <v>727699</v>
      </c>
      <c r="G9917" s="130">
        <v>724536</v>
      </c>
      <c r="H9917" s="130" t="str">
        <f t="shared" si="308"/>
        <v>TH-030008</v>
      </c>
      <c r="I9917" s="130" t="str">
        <f t="shared" si="309"/>
        <v/>
      </c>
    </row>
    <row r="9918" spans="1:9" x14ac:dyDescent="0.15">
      <c r="A9918" s="130">
        <v>9916</v>
      </c>
      <c r="B9918" s="130" t="s">
        <v>11573</v>
      </c>
      <c r="C9918" s="130" t="s">
        <v>21609</v>
      </c>
      <c r="D9918" s="130">
        <v>1</v>
      </c>
      <c r="E9918" s="130" t="s">
        <v>12355</v>
      </c>
      <c r="F9918" s="130">
        <v>727699</v>
      </c>
      <c r="G9918" s="130">
        <v>724536</v>
      </c>
      <c r="H9918" s="130" t="str">
        <f t="shared" si="308"/>
        <v>TH-030009</v>
      </c>
      <c r="I9918" s="130" t="str">
        <f t="shared" si="309"/>
        <v>AG</v>
      </c>
    </row>
    <row r="9919" spans="1:9" x14ac:dyDescent="0.15">
      <c r="A9919" s="130">
        <v>9917</v>
      </c>
      <c r="B9919" s="130" t="s">
        <v>11574</v>
      </c>
      <c r="C9919" s="130" t="s">
        <v>21610</v>
      </c>
      <c r="D9919" s="130">
        <v>1</v>
      </c>
      <c r="E9919" s="130" t="s">
        <v>12446</v>
      </c>
      <c r="F9919" s="130">
        <v>182330</v>
      </c>
      <c r="G9919" s="130">
        <v>283720</v>
      </c>
      <c r="H9919" s="130" t="str">
        <f t="shared" si="308"/>
        <v>TH-030010</v>
      </c>
      <c r="I9919" s="130" t="str">
        <f t="shared" si="309"/>
        <v>AG</v>
      </c>
    </row>
    <row r="9920" spans="1:9" x14ac:dyDescent="0.15">
      <c r="A9920" s="130">
        <v>9918</v>
      </c>
      <c r="B9920" s="130" t="s">
        <v>11575</v>
      </c>
      <c r="C9920" s="130" t="s">
        <v>19952</v>
      </c>
      <c r="D9920" s="130">
        <v>1</v>
      </c>
      <c r="E9920" s="130" t="s">
        <v>12497</v>
      </c>
      <c r="F9920" s="130">
        <v>1150400</v>
      </c>
      <c r="G9920" s="130">
        <v>3476000</v>
      </c>
      <c r="H9920" s="130" t="str">
        <f t="shared" si="308"/>
        <v>TH-030011</v>
      </c>
      <c r="I9920" s="130" t="str">
        <f t="shared" si="309"/>
        <v>AG</v>
      </c>
    </row>
    <row r="9921" spans="1:9" x14ac:dyDescent="0.15">
      <c r="A9921" s="130">
        <v>9919</v>
      </c>
      <c r="B9921" s="130" t="s">
        <v>11576</v>
      </c>
      <c r="C9921" s="130" t="s">
        <v>21611</v>
      </c>
      <c r="D9921" s="130">
        <v>1</v>
      </c>
      <c r="E9921" s="130" t="s">
        <v>12368</v>
      </c>
      <c r="F9921" s="130">
        <v>220000</v>
      </c>
      <c r="G9921" s="130">
        <v>233000</v>
      </c>
      <c r="H9921" s="130" t="str">
        <f t="shared" si="308"/>
        <v>TH-030012</v>
      </c>
      <c r="I9921" s="130" t="str">
        <f t="shared" si="309"/>
        <v/>
      </c>
    </row>
    <row r="9922" spans="1:9" x14ac:dyDescent="0.15">
      <c r="A9922" s="130">
        <v>9920</v>
      </c>
      <c r="B9922" s="130" t="s">
        <v>11577</v>
      </c>
      <c r="C9922" s="130" t="s">
        <v>15502</v>
      </c>
      <c r="D9922" s="130">
        <v>100</v>
      </c>
      <c r="E9922" s="130" t="s">
        <v>12368</v>
      </c>
      <c r="F9922" s="130">
        <v>1436500</v>
      </c>
      <c r="G9922" s="130">
        <v>2028000</v>
      </c>
      <c r="H9922" s="130" t="str">
        <f t="shared" si="308"/>
        <v>TH-030013</v>
      </c>
      <c r="I9922" s="130" t="str">
        <f t="shared" si="309"/>
        <v>AG</v>
      </c>
    </row>
    <row r="9923" spans="1:9" x14ac:dyDescent="0.15">
      <c r="A9923" s="130">
        <v>9921</v>
      </c>
      <c r="B9923" s="130" t="s">
        <v>11578</v>
      </c>
      <c r="C9923" s="130" t="s">
        <v>21612</v>
      </c>
      <c r="D9923" s="130">
        <v>40</v>
      </c>
      <c r="E9923" s="130" t="s">
        <v>12355</v>
      </c>
      <c r="F9923" s="130">
        <v>6470000</v>
      </c>
      <c r="G9923" s="130">
        <v>9930000</v>
      </c>
      <c r="H9923" s="130" t="str">
        <f t="shared" si="308"/>
        <v>TH-030014</v>
      </c>
      <c r="I9923" s="130" t="str">
        <f t="shared" si="309"/>
        <v/>
      </c>
    </row>
    <row r="9924" spans="1:9" x14ac:dyDescent="0.15">
      <c r="A9924" s="130">
        <v>9922</v>
      </c>
      <c r="B9924" s="130" t="s">
        <v>11579</v>
      </c>
      <c r="C9924" s="130" t="s">
        <v>387</v>
      </c>
      <c r="D9924" s="130">
        <v>500</v>
      </c>
      <c r="E9924" s="130" t="s">
        <v>12372</v>
      </c>
      <c r="F9924" s="130">
        <v>1900000</v>
      </c>
      <c r="G9924" s="130">
        <v>2000000</v>
      </c>
      <c r="H9924" s="130" t="str">
        <f t="shared" ref="H9924:H9987" si="310">LEFT(B9924,FIND("-",B9924)+6)</f>
        <v>TH-030015</v>
      </c>
      <c r="I9924" s="130" t="str">
        <f t="shared" ref="I9924:I9987" si="311">RIGHT(B9924,LEN(B9924)-FIND("-",B9924)-7)</f>
        <v>VG</v>
      </c>
    </row>
    <row r="9925" spans="1:9" x14ac:dyDescent="0.15">
      <c r="A9925" s="130">
        <v>9923</v>
      </c>
      <c r="B9925" s="130" t="s">
        <v>11580</v>
      </c>
      <c r="C9925" s="130" t="s">
        <v>12357</v>
      </c>
      <c r="D9925" s="130">
        <v>0</v>
      </c>
      <c r="F9925" s="130">
        <v>0</v>
      </c>
      <c r="G9925" s="130">
        <v>0</v>
      </c>
      <c r="H9925" s="130" t="str">
        <f t="shared" si="310"/>
        <v>TH-030016</v>
      </c>
      <c r="I9925" s="130" t="str">
        <f t="shared" si="311"/>
        <v/>
      </c>
    </row>
    <row r="9926" spans="1:9" x14ac:dyDescent="0.15">
      <c r="A9926" s="130">
        <v>9924</v>
      </c>
      <c r="B9926" s="130" t="s">
        <v>11581</v>
      </c>
      <c r="C9926" s="130" t="s">
        <v>21613</v>
      </c>
      <c r="D9926" s="130">
        <v>1800</v>
      </c>
      <c r="E9926" s="130" t="s">
        <v>12610</v>
      </c>
      <c r="F9926" s="130">
        <v>165600</v>
      </c>
      <c r="G9926" s="130">
        <v>603000</v>
      </c>
      <c r="H9926" s="130" t="str">
        <f t="shared" si="310"/>
        <v>TH-030017</v>
      </c>
      <c r="I9926" s="130" t="str">
        <f t="shared" si="311"/>
        <v>AG</v>
      </c>
    </row>
    <row r="9927" spans="1:9" x14ac:dyDescent="0.15">
      <c r="A9927" s="130">
        <v>9925</v>
      </c>
      <c r="B9927" s="130" t="s">
        <v>11582</v>
      </c>
      <c r="C9927" s="130" t="s">
        <v>21614</v>
      </c>
      <c r="D9927" s="130">
        <v>553</v>
      </c>
      <c r="E9927" s="130" t="s">
        <v>12372</v>
      </c>
      <c r="F9927" s="130">
        <v>2763760</v>
      </c>
      <c r="G9927" s="130">
        <v>2925200</v>
      </c>
      <c r="H9927" s="130" t="str">
        <f t="shared" si="310"/>
        <v>TH-030018</v>
      </c>
      <c r="I9927" s="130" t="str">
        <f t="shared" si="311"/>
        <v/>
      </c>
    </row>
    <row r="9928" spans="1:9" x14ac:dyDescent="0.15">
      <c r="A9928" s="130">
        <v>9926</v>
      </c>
      <c r="B9928" s="130" t="s">
        <v>11583</v>
      </c>
      <c r="C9928" s="130" t="s">
        <v>21615</v>
      </c>
      <c r="D9928" s="130">
        <v>100</v>
      </c>
      <c r="E9928" s="130" t="s">
        <v>21616</v>
      </c>
      <c r="F9928" s="130">
        <v>4280</v>
      </c>
      <c r="G9928" s="130">
        <v>85600</v>
      </c>
      <c r="H9928" s="130" t="str">
        <f t="shared" si="310"/>
        <v>TH-030019</v>
      </c>
      <c r="I9928" s="130" t="str">
        <f t="shared" si="311"/>
        <v>AG</v>
      </c>
    </row>
    <row r="9929" spans="1:9" x14ac:dyDescent="0.15">
      <c r="A9929" s="130">
        <v>9927</v>
      </c>
      <c r="B9929" s="130" t="s">
        <v>11584</v>
      </c>
      <c r="C9929" s="130" t="s">
        <v>21617</v>
      </c>
      <c r="D9929" s="130">
        <v>1</v>
      </c>
      <c r="E9929" s="130" t="s">
        <v>12372</v>
      </c>
      <c r="F9929" s="130">
        <v>3490</v>
      </c>
      <c r="G9929" s="130">
        <v>3800</v>
      </c>
      <c r="H9929" s="130" t="str">
        <f t="shared" si="310"/>
        <v>TH-030020</v>
      </c>
      <c r="I9929" s="130" t="str">
        <f t="shared" si="311"/>
        <v/>
      </c>
    </row>
    <row r="9930" spans="1:9" x14ac:dyDescent="0.15">
      <c r="A9930" s="130">
        <v>9928</v>
      </c>
      <c r="B9930" s="130" t="s">
        <v>11585</v>
      </c>
      <c r="C9930" s="130" t="s">
        <v>21618</v>
      </c>
      <c r="D9930" s="130">
        <v>1</v>
      </c>
      <c r="E9930" s="130" t="s">
        <v>12462</v>
      </c>
      <c r="F9930" s="130">
        <v>92252.88</v>
      </c>
      <c r="G9930" s="130">
        <v>129337.36</v>
      </c>
      <c r="H9930" s="130" t="str">
        <f t="shared" si="310"/>
        <v>TH-030021</v>
      </c>
      <c r="I9930" s="130" t="str">
        <f t="shared" si="311"/>
        <v/>
      </c>
    </row>
    <row r="9931" spans="1:9" x14ac:dyDescent="0.15">
      <c r="A9931" s="130">
        <v>9929</v>
      </c>
      <c r="B9931" s="130" t="s">
        <v>11586</v>
      </c>
      <c r="C9931" s="130" t="s">
        <v>21619</v>
      </c>
      <c r="D9931" s="130">
        <v>1</v>
      </c>
      <c r="E9931" s="130" t="s">
        <v>12361</v>
      </c>
      <c r="F9931" s="130">
        <v>8760</v>
      </c>
      <c r="G9931" s="130">
        <v>24600</v>
      </c>
      <c r="H9931" s="130" t="str">
        <f t="shared" si="310"/>
        <v>TH-030022</v>
      </c>
      <c r="I9931" s="130" t="str">
        <f t="shared" si="311"/>
        <v>AG</v>
      </c>
    </row>
    <row r="9932" spans="1:9" x14ac:dyDescent="0.15">
      <c r="A9932" s="130">
        <v>9930</v>
      </c>
      <c r="B9932" s="130" t="s">
        <v>11587</v>
      </c>
      <c r="C9932" s="130" t="s">
        <v>21620</v>
      </c>
      <c r="D9932" s="130">
        <v>10</v>
      </c>
      <c r="E9932" s="130" t="s">
        <v>12355</v>
      </c>
      <c r="F9932" s="130">
        <v>169200</v>
      </c>
      <c r="G9932" s="130">
        <v>175200</v>
      </c>
      <c r="H9932" s="130" t="str">
        <f t="shared" si="310"/>
        <v>TH-030023</v>
      </c>
      <c r="I9932" s="130" t="str">
        <f t="shared" si="311"/>
        <v>AG</v>
      </c>
    </row>
    <row r="9933" spans="1:9" x14ac:dyDescent="0.15">
      <c r="A9933" s="130">
        <v>9931</v>
      </c>
      <c r="B9933" s="130" t="s">
        <v>11588</v>
      </c>
      <c r="C9933" s="130" t="s">
        <v>21621</v>
      </c>
      <c r="D9933" s="130">
        <v>30</v>
      </c>
      <c r="E9933" s="130" t="s">
        <v>12355</v>
      </c>
      <c r="F9933" s="130">
        <v>23855163</v>
      </c>
      <c r="G9933" s="130">
        <v>27184742</v>
      </c>
      <c r="H9933" s="130" t="str">
        <f t="shared" si="310"/>
        <v>TH-030024</v>
      </c>
      <c r="I9933" s="130" t="str">
        <f t="shared" si="311"/>
        <v>VG</v>
      </c>
    </row>
    <row r="9934" spans="1:9" x14ac:dyDescent="0.15">
      <c r="A9934" s="130">
        <v>9932</v>
      </c>
      <c r="B9934" s="130" t="s">
        <v>11589</v>
      </c>
      <c r="C9934" s="130" t="s">
        <v>21622</v>
      </c>
      <c r="D9934" s="130">
        <v>1</v>
      </c>
      <c r="E9934" s="130" t="s">
        <v>12403</v>
      </c>
      <c r="F9934" s="130">
        <v>78000</v>
      </c>
      <c r="G9934" s="130">
        <v>20400</v>
      </c>
      <c r="H9934" s="130" t="str">
        <f t="shared" si="310"/>
        <v>TH-030025</v>
      </c>
      <c r="I9934" s="130" t="str">
        <f t="shared" si="311"/>
        <v>VG</v>
      </c>
    </row>
    <row r="9935" spans="1:9" x14ac:dyDescent="0.15">
      <c r="A9935" s="130">
        <v>9933</v>
      </c>
      <c r="B9935" s="130" t="s">
        <v>11590</v>
      </c>
      <c r="C9935" s="130" t="s">
        <v>21623</v>
      </c>
      <c r="D9935" s="130">
        <v>300</v>
      </c>
      <c r="E9935" s="130" t="s">
        <v>12372</v>
      </c>
      <c r="F9935" s="130">
        <v>2871300</v>
      </c>
      <c r="G9935" s="130">
        <v>3590700</v>
      </c>
      <c r="H9935" s="130" t="str">
        <f t="shared" si="310"/>
        <v>TH-030026</v>
      </c>
      <c r="I9935" s="130" t="str">
        <f t="shared" si="311"/>
        <v>VG</v>
      </c>
    </row>
    <row r="9936" spans="1:9" x14ac:dyDescent="0.15">
      <c r="A9936" s="130">
        <v>9934</v>
      </c>
      <c r="B9936" s="130" t="s">
        <v>11591</v>
      </c>
      <c r="C9936" s="130" t="s">
        <v>21624</v>
      </c>
      <c r="D9936" s="130">
        <v>862</v>
      </c>
      <c r="E9936" s="130" t="s">
        <v>12372</v>
      </c>
      <c r="F9936" s="130">
        <v>113443015</v>
      </c>
      <c r="G9936" s="130">
        <v>104933796</v>
      </c>
      <c r="H9936" s="130" t="str">
        <f t="shared" si="310"/>
        <v>TH-030027</v>
      </c>
      <c r="I9936" s="130" t="str">
        <f t="shared" si="311"/>
        <v>AG</v>
      </c>
    </row>
    <row r="9937" spans="1:9" x14ac:dyDescent="0.15">
      <c r="A9937" s="130">
        <v>9935</v>
      </c>
      <c r="B9937" s="130" t="s">
        <v>11592</v>
      </c>
      <c r="C9937" s="130" t="s">
        <v>21625</v>
      </c>
      <c r="D9937" s="130">
        <v>1</v>
      </c>
      <c r="E9937" s="130" t="s">
        <v>12975</v>
      </c>
      <c r="F9937" s="130">
        <v>831000</v>
      </c>
      <c r="G9937" s="130">
        <v>269000</v>
      </c>
      <c r="H9937" s="130" t="str">
        <f t="shared" si="310"/>
        <v>TH-030028</v>
      </c>
      <c r="I9937" s="130" t="str">
        <f t="shared" si="311"/>
        <v/>
      </c>
    </row>
    <row r="9938" spans="1:9" x14ac:dyDescent="0.15">
      <c r="A9938" s="130">
        <v>9936</v>
      </c>
      <c r="B9938" s="130" t="s">
        <v>11593</v>
      </c>
      <c r="C9938" s="130" t="s">
        <v>21626</v>
      </c>
      <c r="D9938" s="130">
        <v>1</v>
      </c>
      <c r="E9938" s="130" t="s">
        <v>21627</v>
      </c>
      <c r="F9938" s="130">
        <v>146000</v>
      </c>
      <c r="G9938" s="130">
        <v>403000</v>
      </c>
      <c r="H9938" s="130" t="str">
        <f t="shared" si="310"/>
        <v>TH-040001</v>
      </c>
      <c r="I9938" s="130" t="str">
        <f t="shared" si="311"/>
        <v/>
      </c>
    </row>
    <row r="9939" spans="1:9" x14ac:dyDescent="0.15">
      <c r="A9939" s="130">
        <v>9937</v>
      </c>
      <c r="B9939" s="130" t="s">
        <v>11594</v>
      </c>
      <c r="C9939" s="130" t="s">
        <v>21628</v>
      </c>
      <c r="D9939" s="130">
        <v>1</v>
      </c>
      <c r="E9939" s="130" t="s">
        <v>12467</v>
      </c>
      <c r="F9939" s="130">
        <v>770000000</v>
      </c>
      <c r="G9939" s="130">
        <v>1000000000</v>
      </c>
      <c r="H9939" s="130" t="str">
        <f t="shared" si="310"/>
        <v>TH-040002</v>
      </c>
      <c r="I9939" s="130" t="str">
        <f t="shared" si="311"/>
        <v/>
      </c>
    </row>
    <row r="9940" spans="1:9" x14ac:dyDescent="0.15">
      <c r="A9940" s="130">
        <v>9938</v>
      </c>
      <c r="B9940" s="130" t="s">
        <v>11595</v>
      </c>
      <c r="C9940" s="130" t="s">
        <v>21629</v>
      </c>
      <c r="D9940" s="130">
        <v>3000</v>
      </c>
      <c r="E9940" s="130" t="s">
        <v>12372</v>
      </c>
      <c r="F9940" s="130">
        <v>8850000</v>
      </c>
      <c r="G9940" s="130">
        <v>11610000</v>
      </c>
      <c r="H9940" s="130" t="str">
        <f t="shared" si="310"/>
        <v>TH-040003</v>
      </c>
      <c r="I9940" s="130" t="str">
        <f t="shared" si="311"/>
        <v>AG</v>
      </c>
    </row>
    <row r="9941" spans="1:9" x14ac:dyDescent="0.15">
      <c r="A9941" s="130">
        <v>9939</v>
      </c>
      <c r="B9941" s="130" t="s">
        <v>11596</v>
      </c>
      <c r="C9941" s="130" t="s">
        <v>1940</v>
      </c>
      <c r="D9941" s="130">
        <v>3500</v>
      </c>
      <c r="E9941" s="130" t="s">
        <v>12372</v>
      </c>
      <c r="F9941" s="130">
        <v>7700000</v>
      </c>
      <c r="G9941" s="130">
        <v>16975000</v>
      </c>
      <c r="H9941" s="130" t="str">
        <f t="shared" si="310"/>
        <v>TH-040004</v>
      </c>
      <c r="I9941" s="130" t="str">
        <f t="shared" si="311"/>
        <v>AG</v>
      </c>
    </row>
    <row r="9942" spans="1:9" x14ac:dyDescent="0.15">
      <c r="A9942" s="130">
        <v>9940</v>
      </c>
      <c r="B9942" s="130" t="s">
        <v>11597</v>
      </c>
      <c r="C9942" s="130" t="s">
        <v>20437</v>
      </c>
      <c r="D9942" s="130">
        <v>1</v>
      </c>
      <c r="E9942" s="130" t="s">
        <v>16812</v>
      </c>
      <c r="F9942" s="130">
        <v>700000</v>
      </c>
      <c r="G9942" s="130">
        <v>1000000</v>
      </c>
      <c r="H9942" s="130" t="str">
        <f t="shared" si="310"/>
        <v>TH-040005</v>
      </c>
      <c r="I9942" s="130" t="str">
        <f t="shared" si="311"/>
        <v>AG</v>
      </c>
    </row>
    <row r="9943" spans="1:9" x14ac:dyDescent="0.15">
      <c r="A9943" s="130">
        <v>9941</v>
      </c>
      <c r="B9943" s="130" t="s">
        <v>11598</v>
      </c>
      <c r="C9943" s="130" t="s">
        <v>15058</v>
      </c>
      <c r="D9943" s="130">
        <v>80</v>
      </c>
      <c r="E9943" s="130" t="s">
        <v>12405</v>
      </c>
      <c r="F9943" s="130">
        <v>355464</v>
      </c>
      <c r="G9943" s="130">
        <v>586880</v>
      </c>
      <c r="H9943" s="130" t="str">
        <f t="shared" si="310"/>
        <v>TH-040006</v>
      </c>
      <c r="I9943" s="130" t="str">
        <f t="shared" si="311"/>
        <v/>
      </c>
    </row>
    <row r="9944" spans="1:9" x14ac:dyDescent="0.15">
      <c r="A9944" s="130">
        <v>9942</v>
      </c>
      <c r="B9944" s="130" t="s">
        <v>11599</v>
      </c>
      <c r="C9944" s="130" t="s">
        <v>21630</v>
      </c>
      <c r="D9944" s="130">
        <v>100</v>
      </c>
      <c r="E9944" s="130" t="s">
        <v>12355</v>
      </c>
      <c r="F9944" s="130">
        <v>9600000</v>
      </c>
      <c r="G9944" s="130">
        <v>9600000</v>
      </c>
      <c r="H9944" s="130" t="str">
        <f t="shared" si="310"/>
        <v>TH-040007</v>
      </c>
      <c r="I9944" s="130" t="str">
        <f t="shared" si="311"/>
        <v>VG</v>
      </c>
    </row>
    <row r="9945" spans="1:9" x14ac:dyDescent="0.15">
      <c r="A9945" s="130">
        <v>9943</v>
      </c>
      <c r="B9945" s="130" t="s">
        <v>11600</v>
      </c>
      <c r="C9945" s="130" t="s">
        <v>21631</v>
      </c>
      <c r="D9945" s="130">
        <v>100</v>
      </c>
      <c r="E9945" s="130" t="s">
        <v>12368</v>
      </c>
      <c r="F9945" s="130">
        <v>1192550</v>
      </c>
      <c r="G9945" s="130">
        <v>1243000</v>
      </c>
      <c r="H9945" s="130" t="str">
        <f t="shared" si="310"/>
        <v>TH-040008</v>
      </c>
      <c r="I9945" s="130" t="str">
        <f t="shared" si="311"/>
        <v>AG</v>
      </c>
    </row>
    <row r="9946" spans="1:9" x14ac:dyDescent="0.15">
      <c r="A9946" s="130">
        <v>9944</v>
      </c>
      <c r="B9946" s="130" t="s">
        <v>11601</v>
      </c>
      <c r="C9946" s="130" t="s">
        <v>21632</v>
      </c>
      <c r="D9946" s="130">
        <v>1000</v>
      </c>
      <c r="E9946" s="130" t="s">
        <v>12368</v>
      </c>
      <c r="F9946" s="130">
        <v>1270000</v>
      </c>
      <c r="G9946" s="130">
        <v>4240000</v>
      </c>
      <c r="H9946" s="130" t="str">
        <f t="shared" si="310"/>
        <v>TH-040009</v>
      </c>
      <c r="I9946" s="130" t="str">
        <f t="shared" si="311"/>
        <v>AG</v>
      </c>
    </row>
    <row r="9947" spans="1:9" x14ac:dyDescent="0.15">
      <c r="A9947" s="130">
        <v>9945</v>
      </c>
      <c r="B9947" s="130" t="s">
        <v>11602</v>
      </c>
      <c r="C9947" s="130" t="s">
        <v>21633</v>
      </c>
      <c r="D9947" s="130">
        <v>1</v>
      </c>
      <c r="E9947" s="130" t="s">
        <v>12372</v>
      </c>
      <c r="F9947" s="130">
        <v>2820</v>
      </c>
      <c r="G9947" s="130">
        <v>5900</v>
      </c>
      <c r="H9947" s="130" t="str">
        <f t="shared" si="310"/>
        <v>TH-040010</v>
      </c>
      <c r="I9947" s="130" t="str">
        <f t="shared" si="311"/>
        <v>AG</v>
      </c>
    </row>
    <row r="9948" spans="1:9" x14ac:dyDescent="0.15">
      <c r="A9948" s="130">
        <v>9946</v>
      </c>
      <c r="B9948" s="130" t="s">
        <v>11603</v>
      </c>
      <c r="C9948" s="130" t="s">
        <v>21634</v>
      </c>
      <c r="D9948" s="130">
        <v>100</v>
      </c>
      <c r="E9948" s="130" t="s">
        <v>12355</v>
      </c>
      <c r="F9948" s="130">
        <v>641500</v>
      </c>
      <c r="G9948" s="130">
        <v>998000</v>
      </c>
      <c r="H9948" s="130" t="str">
        <f t="shared" si="310"/>
        <v>TH-040011</v>
      </c>
      <c r="I9948" s="130" t="str">
        <f t="shared" si="311"/>
        <v/>
      </c>
    </row>
    <row r="9949" spans="1:9" x14ac:dyDescent="0.15">
      <c r="A9949" s="130">
        <v>9947</v>
      </c>
      <c r="B9949" s="130" t="s">
        <v>11604</v>
      </c>
      <c r="C9949" s="130" t="s">
        <v>21635</v>
      </c>
      <c r="D9949" s="130">
        <v>200</v>
      </c>
      <c r="E9949" s="130" t="s">
        <v>12434</v>
      </c>
      <c r="F9949" s="130">
        <v>694600</v>
      </c>
      <c r="G9949" s="130">
        <v>759098.15</v>
      </c>
      <c r="H9949" s="130" t="str">
        <f t="shared" si="310"/>
        <v>TH-040012</v>
      </c>
      <c r="I9949" s="130" t="str">
        <f t="shared" si="311"/>
        <v>AG</v>
      </c>
    </row>
    <row r="9950" spans="1:9" x14ac:dyDescent="0.15">
      <c r="A9950" s="130">
        <v>9948</v>
      </c>
      <c r="B9950" s="130" t="s">
        <v>11605</v>
      </c>
      <c r="C9950" s="130" t="s">
        <v>21636</v>
      </c>
      <c r="D9950" s="130">
        <v>7.2</v>
      </c>
      <c r="E9950" s="130" t="s">
        <v>21637</v>
      </c>
      <c r="F9950" s="130">
        <v>210000000</v>
      </c>
      <c r="G9950" s="130">
        <v>300000000</v>
      </c>
      <c r="H9950" s="130" t="str">
        <f t="shared" si="310"/>
        <v>TH-040013</v>
      </c>
      <c r="I9950" s="130" t="str">
        <f t="shared" si="311"/>
        <v/>
      </c>
    </row>
    <row r="9951" spans="1:9" x14ac:dyDescent="0.15">
      <c r="A9951" s="130">
        <v>9949</v>
      </c>
      <c r="B9951" s="130" t="s">
        <v>11606</v>
      </c>
      <c r="C9951" s="130" t="s">
        <v>21638</v>
      </c>
      <c r="D9951" s="130">
        <v>15</v>
      </c>
      <c r="E9951" s="130" t="s">
        <v>12355</v>
      </c>
      <c r="F9951" s="130">
        <v>5260680</v>
      </c>
      <c r="G9951" s="130">
        <v>8790600</v>
      </c>
      <c r="H9951" s="130" t="str">
        <f t="shared" si="310"/>
        <v>TH-040014</v>
      </c>
      <c r="I9951" s="130" t="str">
        <f t="shared" si="311"/>
        <v/>
      </c>
    </row>
    <row r="9952" spans="1:9" x14ac:dyDescent="0.15">
      <c r="A9952" s="130">
        <v>9950</v>
      </c>
      <c r="B9952" s="130" t="s">
        <v>11607</v>
      </c>
      <c r="C9952" s="130" t="s">
        <v>15448</v>
      </c>
      <c r="D9952" s="130">
        <v>1</v>
      </c>
      <c r="E9952" s="130" t="s">
        <v>13699</v>
      </c>
      <c r="F9952" s="130">
        <v>8150000</v>
      </c>
      <c r="G9952" s="130">
        <v>9200000</v>
      </c>
      <c r="H9952" s="130" t="str">
        <f t="shared" si="310"/>
        <v>TH-040015</v>
      </c>
      <c r="I9952" s="130" t="str">
        <f t="shared" si="311"/>
        <v>AG</v>
      </c>
    </row>
    <row r="9953" spans="1:9" x14ac:dyDescent="0.15">
      <c r="A9953" s="130">
        <v>9951</v>
      </c>
      <c r="B9953" s="130" t="s">
        <v>11608</v>
      </c>
      <c r="C9953" s="130" t="s">
        <v>21639</v>
      </c>
      <c r="D9953" s="130">
        <v>12</v>
      </c>
      <c r="E9953" s="130" t="s">
        <v>21640</v>
      </c>
      <c r="F9953" s="130">
        <v>87444</v>
      </c>
      <c r="G9953" s="130">
        <v>113525</v>
      </c>
      <c r="H9953" s="130" t="str">
        <f t="shared" si="310"/>
        <v>TH-040016</v>
      </c>
      <c r="I9953" s="130" t="str">
        <f t="shared" si="311"/>
        <v>VG</v>
      </c>
    </row>
    <row r="9954" spans="1:9" x14ac:dyDescent="0.15">
      <c r="A9954" s="130">
        <v>9952</v>
      </c>
      <c r="B9954" s="130" t="s">
        <v>11609</v>
      </c>
      <c r="C9954" s="130" t="s">
        <v>21641</v>
      </c>
      <c r="D9954" s="130">
        <v>360</v>
      </c>
      <c r="E9954" s="130" t="s">
        <v>12355</v>
      </c>
      <c r="F9954" s="130">
        <v>0</v>
      </c>
      <c r="G9954" s="130">
        <v>0</v>
      </c>
      <c r="H9954" s="130" t="str">
        <f t="shared" si="310"/>
        <v>TH-040017</v>
      </c>
      <c r="I9954" s="130" t="str">
        <f t="shared" si="311"/>
        <v>AG</v>
      </c>
    </row>
    <row r="9955" spans="1:9" x14ac:dyDescent="0.15">
      <c r="A9955" s="130">
        <v>9953</v>
      </c>
      <c r="B9955" s="130" t="s">
        <v>11610</v>
      </c>
      <c r="C9955" s="130" t="s">
        <v>14201</v>
      </c>
      <c r="D9955" s="130">
        <v>120</v>
      </c>
      <c r="E9955" s="130" t="s">
        <v>12372</v>
      </c>
      <c r="F9955" s="130">
        <v>842000</v>
      </c>
      <c r="G9955" s="130">
        <v>889500</v>
      </c>
      <c r="H9955" s="130" t="str">
        <f t="shared" si="310"/>
        <v>TH-040018</v>
      </c>
      <c r="I9955" s="130" t="str">
        <f t="shared" si="311"/>
        <v>AG</v>
      </c>
    </row>
    <row r="9956" spans="1:9" x14ac:dyDescent="0.15">
      <c r="A9956" s="130">
        <v>9954</v>
      </c>
      <c r="B9956" s="130" t="s">
        <v>11611</v>
      </c>
      <c r="C9956" s="130" t="s">
        <v>21642</v>
      </c>
      <c r="D9956" s="130">
        <v>100</v>
      </c>
      <c r="E9956" s="130" t="s">
        <v>12355</v>
      </c>
      <c r="F9956" s="130">
        <v>1400000</v>
      </c>
      <c r="G9956" s="130">
        <v>3390000</v>
      </c>
      <c r="H9956" s="130" t="str">
        <f t="shared" si="310"/>
        <v>TH-040019</v>
      </c>
      <c r="I9956" s="130" t="str">
        <f t="shared" si="311"/>
        <v/>
      </c>
    </row>
    <row r="9957" spans="1:9" x14ac:dyDescent="0.15">
      <c r="A9957" s="130">
        <v>9955</v>
      </c>
      <c r="B9957" s="130" t="s">
        <v>11612</v>
      </c>
      <c r="C9957" s="130" t="s">
        <v>1930</v>
      </c>
      <c r="D9957" s="130">
        <v>100</v>
      </c>
      <c r="E9957" s="130" t="s">
        <v>12355</v>
      </c>
      <c r="F9957" s="130">
        <v>8984390</v>
      </c>
      <c r="G9957" s="130">
        <v>8279390</v>
      </c>
      <c r="H9957" s="130" t="str">
        <f t="shared" si="310"/>
        <v>TH-040020</v>
      </c>
      <c r="I9957" s="130" t="str">
        <f t="shared" si="311"/>
        <v/>
      </c>
    </row>
    <row r="9958" spans="1:9" x14ac:dyDescent="0.15">
      <c r="A9958" s="130">
        <v>9956</v>
      </c>
      <c r="B9958" s="130" t="s">
        <v>11613</v>
      </c>
      <c r="C9958" s="130" t="s">
        <v>21643</v>
      </c>
      <c r="D9958" s="130">
        <v>47</v>
      </c>
      <c r="E9958" s="130" t="s">
        <v>12446</v>
      </c>
      <c r="F9958" s="130">
        <v>20065508</v>
      </c>
      <c r="G9958" s="130">
        <v>19198695</v>
      </c>
      <c r="H9958" s="130" t="str">
        <f t="shared" si="310"/>
        <v>TH-040021</v>
      </c>
      <c r="I9958" s="130" t="str">
        <f t="shared" si="311"/>
        <v>AG</v>
      </c>
    </row>
    <row r="9959" spans="1:9" x14ac:dyDescent="0.15">
      <c r="A9959" s="130">
        <v>9957</v>
      </c>
      <c r="B9959" s="130" t="s">
        <v>11614</v>
      </c>
      <c r="C9959" s="130" t="s">
        <v>21644</v>
      </c>
      <c r="D9959" s="130">
        <v>280</v>
      </c>
      <c r="E9959" s="130" t="s">
        <v>12355</v>
      </c>
      <c r="F9959" s="130">
        <v>4541560</v>
      </c>
      <c r="G9959" s="130">
        <v>5304800</v>
      </c>
      <c r="H9959" s="130" t="str">
        <f t="shared" si="310"/>
        <v>TH-040022</v>
      </c>
      <c r="I9959" s="130" t="str">
        <f t="shared" si="311"/>
        <v>AG</v>
      </c>
    </row>
    <row r="9960" spans="1:9" x14ac:dyDescent="0.15">
      <c r="A9960" s="130">
        <v>9958</v>
      </c>
      <c r="B9960" s="130" t="s">
        <v>11615</v>
      </c>
      <c r="C9960" s="130" t="s">
        <v>21645</v>
      </c>
      <c r="D9960" s="130">
        <v>100</v>
      </c>
      <c r="E9960" s="130" t="s">
        <v>12372</v>
      </c>
      <c r="F9960" s="130">
        <v>527900</v>
      </c>
      <c r="G9960" s="130">
        <v>533900</v>
      </c>
      <c r="H9960" s="130" t="str">
        <f t="shared" si="310"/>
        <v>TH-040023</v>
      </c>
      <c r="I9960" s="130" t="str">
        <f t="shared" si="311"/>
        <v>AG</v>
      </c>
    </row>
    <row r="9961" spans="1:9" x14ac:dyDescent="0.15">
      <c r="A9961" s="130">
        <v>9959</v>
      </c>
      <c r="B9961" s="130" t="s">
        <v>11616</v>
      </c>
      <c r="C9961" s="130" t="s">
        <v>21646</v>
      </c>
      <c r="D9961" s="130">
        <v>1.5</v>
      </c>
      <c r="E9961" s="130" t="s">
        <v>12361</v>
      </c>
      <c r="F9961" s="130">
        <v>1455350</v>
      </c>
      <c r="G9961" s="130">
        <v>1704040</v>
      </c>
      <c r="H9961" s="130" t="str">
        <f t="shared" si="310"/>
        <v>TH-040024</v>
      </c>
      <c r="I9961" s="130" t="str">
        <f t="shared" si="311"/>
        <v>AG</v>
      </c>
    </row>
    <row r="9962" spans="1:9" x14ac:dyDescent="0.15">
      <c r="A9962" s="130">
        <v>9960</v>
      </c>
      <c r="B9962" s="130" t="s">
        <v>11617</v>
      </c>
      <c r="C9962" s="130" t="s">
        <v>21647</v>
      </c>
      <c r="D9962" s="130">
        <v>100</v>
      </c>
      <c r="E9962" s="130" t="s">
        <v>12372</v>
      </c>
      <c r="F9962" s="130">
        <v>1356505.5</v>
      </c>
      <c r="G9962" s="130">
        <v>1487157</v>
      </c>
      <c r="H9962" s="130" t="str">
        <f t="shared" si="310"/>
        <v>TH-040025</v>
      </c>
      <c r="I9962" s="130" t="str">
        <f t="shared" si="311"/>
        <v>AG</v>
      </c>
    </row>
    <row r="9963" spans="1:9" x14ac:dyDescent="0.15">
      <c r="A9963" s="130">
        <v>9961</v>
      </c>
      <c r="B9963" s="130" t="s">
        <v>11618</v>
      </c>
      <c r="C9963" s="130" t="s">
        <v>21648</v>
      </c>
      <c r="D9963" s="130">
        <v>100</v>
      </c>
      <c r="E9963" s="130" t="s">
        <v>12368</v>
      </c>
      <c r="F9963" s="130">
        <v>4132</v>
      </c>
      <c r="G9963" s="130">
        <v>7320</v>
      </c>
      <c r="H9963" s="130" t="str">
        <f t="shared" si="310"/>
        <v>TH-040026</v>
      </c>
      <c r="I9963" s="130" t="str">
        <f t="shared" si="311"/>
        <v/>
      </c>
    </row>
    <row r="9964" spans="1:9" x14ac:dyDescent="0.15">
      <c r="A9964" s="130">
        <v>9962</v>
      </c>
      <c r="B9964" s="130" t="s">
        <v>11619</v>
      </c>
      <c r="C9964" s="130" t="s">
        <v>21649</v>
      </c>
      <c r="D9964" s="130">
        <v>100</v>
      </c>
      <c r="E9964" s="130" t="s">
        <v>12372</v>
      </c>
      <c r="F9964" s="130">
        <v>939444.2</v>
      </c>
      <c r="G9964" s="130">
        <v>939444.2</v>
      </c>
      <c r="H9964" s="130" t="str">
        <f t="shared" si="310"/>
        <v>TH-040027</v>
      </c>
      <c r="I9964" s="130" t="str">
        <f t="shared" si="311"/>
        <v>AG</v>
      </c>
    </row>
    <row r="9965" spans="1:9" x14ac:dyDescent="0.15">
      <c r="A9965" s="130">
        <v>9963</v>
      </c>
      <c r="B9965" s="130" t="s">
        <v>11620</v>
      </c>
      <c r="C9965" s="130" t="s">
        <v>186</v>
      </c>
      <c r="D9965" s="130">
        <v>1</v>
      </c>
      <c r="E9965" s="130" t="s">
        <v>12403</v>
      </c>
      <c r="F9965" s="130">
        <v>49000</v>
      </c>
      <c r="G9965" s="130">
        <v>66800</v>
      </c>
      <c r="H9965" s="130" t="str">
        <f t="shared" si="310"/>
        <v>TH-050001</v>
      </c>
      <c r="I9965" s="130" t="str">
        <f t="shared" si="311"/>
        <v>V</v>
      </c>
    </row>
    <row r="9966" spans="1:9" x14ac:dyDescent="0.15">
      <c r="A9966" s="130">
        <v>9964</v>
      </c>
      <c r="B9966" s="130" t="s">
        <v>11621</v>
      </c>
      <c r="C9966" s="130" t="s">
        <v>1930</v>
      </c>
      <c r="D9966" s="130">
        <v>100</v>
      </c>
      <c r="E9966" s="130" t="s">
        <v>12355</v>
      </c>
      <c r="F9966" s="130">
        <v>8984390</v>
      </c>
      <c r="G9966" s="130">
        <v>8279390</v>
      </c>
      <c r="H9966" s="130" t="str">
        <f t="shared" si="310"/>
        <v>TH-050002</v>
      </c>
      <c r="I9966" s="130" t="str">
        <f t="shared" si="311"/>
        <v>VG</v>
      </c>
    </row>
    <row r="9967" spans="1:9" x14ac:dyDescent="0.15">
      <c r="A9967" s="130">
        <v>9965</v>
      </c>
      <c r="B9967" s="130" t="s">
        <v>11622</v>
      </c>
      <c r="C9967" s="130" t="s">
        <v>21650</v>
      </c>
      <c r="D9967" s="130">
        <v>1</v>
      </c>
      <c r="E9967" s="130" t="s">
        <v>12361</v>
      </c>
      <c r="F9967" s="130">
        <v>8937600</v>
      </c>
      <c r="G9967" s="130">
        <v>10096800</v>
      </c>
      <c r="H9967" s="130" t="str">
        <f t="shared" si="310"/>
        <v>TH-050003</v>
      </c>
      <c r="I9967" s="130" t="str">
        <f t="shared" si="311"/>
        <v>VG</v>
      </c>
    </row>
    <row r="9968" spans="1:9" x14ac:dyDescent="0.15">
      <c r="A9968" s="130">
        <v>9966</v>
      </c>
      <c r="B9968" s="130" t="s">
        <v>11623</v>
      </c>
      <c r="C9968" s="130" t="s">
        <v>21651</v>
      </c>
      <c r="D9968" s="130">
        <v>10</v>
      </c>
      <c r="E9968" s="130" t="s">
        <v>12372</v>
      </c>
      <c r="F9968" s="130">
        <v>283600</v>
      </c>
      <c r="G9968" s="130">
        <v>350000</v>
      </c>
      <c r="H9968" s="130" t="str">
        <f t="shared" si="310"/>
        <v>TH-050004</v>
      </c>
      <c r="I9968" s="130" t="str">
        <f t="shared" si="311"/>
        <v>VG</v>
      </c>
    </row>
    <row r="9969" spans="1:9" x14ac:dyDescent="0.15">
      <c r="A9969" s="130">
        <v>9967</v>
      </c>
      <c r="B9969" s="130" t="s">
        <v>11624</v>
      </c>
      <c r="C9969" s="130" t="s">
        <v>21652</v>
      </c>
      <c r="D9969" s="130">
        <v>10</v>
      </c>
      <c r="E9969" s="130" t="s">
        <v>12403</v>
      </c>
      <c r="F9969" s="130">
        <v>3192750</v>
      </c>
      <c r="G9969" s="130">
        <v>3196092</v>
      </c>
      <c r="H9969" s="130" t="str">
        <f t="shared" si="310"/>
        <v>TH-050005</v>
      </c>
      <c r="I9969" s="130" t="str">
        <f t="shared" si="311"/>
        <v>VG</v>
      </c>
    </row>
    <row r="9970" spans="1:9" x14ac:dyDescent="0.15">
      <c r="A9970" s="130">
        <v>9968</v>
      </c>
      <c r="B9970" s="130" t="s">
        <v>11625</v>
      </c>
      <c r="C9970" s="130" t="s">
        <v>21653</v>
      </c>
      <c r="D9970" s="130">
        <v>0</v>
      </c>
      <c r="E9970" s="130" t="s">
        <v>12355</v>
      </c>
      <c r="F9970" s="130">
        <v>0</v>
      </c>
      <c r="G9970" s="130">
        <v>0</v>
      </c>
      <c r="H9970" s="130" t="str">
        <f t="shared" si="310"/>
        <v>TH-050006</v>
      </c>
      <c r="I9970" s="130" t="str">
        <f t="shared" si="311"/>
        <v>AG</v>
      </c>
    </row>
    <row r="9971" spans="1:9" x14ac:dyDescent="0.15">
      <c r="A9971" s="130">
        <v>9969</v>
      </c>
      <c r="B9971" s="130" t="s">
        <v>11626</v>
      </c>
      <c r="C9971" s="130" t="s">
        <v>12648</v>
      </c>
      <c r="D9971" s="130">
        <v>500</v>
      </c>
      <c r="E9971" s="130" t="s">
        <v>12372</v>
      </c>
      <c r="F9971" s="130">
        <v>2161500</v>
      </c>
      <c r="G9971" s="130">
        <v>2200000</v>
      </c>
      <c r="H9971" s="130" t="str">
        <f t="shared" si="310"/>
        <v>TH-050007</v>
      </c>
      <c r="I9971" s="130" t="str">
        <f t="shared" si="311"/>
        <v/>
      </c>
    </row>
    <row r="9972" spans="1:9" x14ac:dyDescent="0.15">
      <c r="A9972" s="130">
        <v>9970</v>
      </c>
      <c r="B9972" s="130" t="s">
        <v>11627</v>
      </c>
      <c r="C9972" s="130" t="s">
        <v>21654</v>
      </c>
      <c r="D9972" s="130">
        <v>1</v>
      </c>
      <c r="E9972" s="130" t="s">
        <v>12457</v>
      </c>
      <c r="F9972" s="130">
        <v>16000000</v>
      </c>
      <c r="G9972" s="130">
        <v>20400000</v>
      </c>
      <c r="H9972" s="130" t="str">
        <f t="shared" si="310"/>
        <v>TH-050008</v>
      </c>
      <c r="I9972" s="130" t="str">
        <f t="shared" si="311"/>
        <v>AG</v>
      </c>
    </row>
    <row r="9973" spans="1:9" x14ac:dyDescent="0.15">
      <c r="A9973" s="130">
        <v>9971</v>
      </c>
      <c r="B9973" s="130" t="s">
        <v>11628</v>
      </c>
      <c r="C9973" s="130" t="s">
        <v>21655</v>
      </c>
      <c r="D9973" s="130">
        <v>10</v>
      </c>
      <c r="E9973" s="130" t="s">
        <v>12355</v>
      </c>
      <c r="F9973" s="130">
        <v>83384</v>
      </c>
      <c r="G9973" s="130">
        <v>99356.479999999996</v>
      </c>
      <c r="H9973" s="130" t="str">
        <f t="shared" si="310"/>
        <v>TH-050009</v>
      </c>
      <c r="I9973" s="130" t="str">
        <f t="shared" si="311"/>
        <v>VG</v>
      </c>
    </row>
    <row r="9974" spans="1:9" x14ac:dyDescent="0.15">
      <c r="A9974" s="130">
        <v>9972</v>
      </c>
      <c r="B9974" s="130" t="s">
        <v>11629</v>
      </c>
      <c r="C9974" s="130" t="s">
        <v>21656</v>
      </c>
      <c r="D9974" s="130">
        <v>10</v>
      </c>
      <c r="E9974" s="130" t="s">
        <v>12355</v>
      </c>
      <c r="F9974" s="130">
        <v>153709.26999999999</v>
      </c>
      <c r="G9974" s="130">
        <v>236532</v>
      </c>
      <c r="H9974" s="130" t="str">
        <f t="shared" si="310"/>
        <v>TH-050010</v>
      </c>
      <c r="I9974" s="130" t="str">
        <f t="shared" si="311"/>
        <v>VG</v>
      </c>
    </row>
    <row r="9975" spans="1:9" x14ac:dyDescent="0.15">
      <c r="A9975" s="130">
        <v>9973</v>
      </c>
      <c r="B9975" s="130" t="s">
        <v>11630</v>
      </c>
      <c r="C9975" s="130" t="s">
        <v>21657</v>
      </c>
      <c r="D9975" s="130">
        <v>10</v>
      </c>
      <c r="E9975" s="130" t="s">
        <v>12355</v>
      </c>
      <c r="F9975" s="130">
        <v>119625.56</v>
      </c>
      <c r="G9975" s="130">
        <v>135983.76</v>
      </c>
      <c r="H9975" s="130" t="str">
        <f t="shared" si="310"/>
        <v>TH-050011</v>
      </c>
      <c r="I9975" s="130" t="str">
        <f t="shared" si="311"/>
        <v>VG</v>
      </c>
    </row>
    <row r="9976" spans="1:9" x14ac:dyDescent="0.15">
      <c r="A9976" s="130">
        <v>9974</v>
      </c>
      <c r="B9976" s="130" t="s">
        <v>11631</v>
      </c>
      <c r="C9976" s="130" t="s">
        <v>15099</v>
      </c>
      <c r="D9976" s="130">
        <v>1000</v>
      </c>
      <c r="E9976" s="130" t="s">
        <v>12372</v>
      </c>
      <c r="F9976" s="130">
        <v>4390000</v>
      </c>
      <c r="G9976" s="130">
        <v>4580000</v>
      </c>
      <c r="H9976" s="130" t="str">
        <f t="shared" si="310"/>
        <v>TH-050012</v>
      </c>
      <c r="I9976" s="130" t="str">
        <f t="shared" si="311"/>
        <v>AG</v>
      </c>
    </row>
    <row r="9977" spans="1:9" x14ac:dyDescent="0.15">
      <c r="A9977" s="130">
        <v>9975</v>
      </c>
      <c r="B9977" s="130" t="s">
        <v>11632</v>
      </c>
      <c r="C9977" s="130" t="s">
        <v>21642</v>
      </c>
      <c r="D9977" s="130">
        <v>100</v>
      </c>
      <c r="E9977" s="130" t="s">
        <v>12355</v>
      </c>
      <c r="F9977" s="130">
        <v>1400000</v>
      </c>
      <c r="G9977" s="130">
        <v>3390000</v>
      </c>
      <c r="H9977" s="130" t="str">
        <f t="shared" si="310"/>
        <v>TH-050013</v>
      </c>
      <c r="I9977" s="130" t="str">
        <f t="shared" si="311"/>
        <v>AG</v>
      </c>
    </row>
    <row r="9978" spans="1:9" x14ac:dyDescent="0.15">
      <c r="A9978" s="130">
        <v>9976</v>
      </c>
      <c r="B9978" s="130" t="s">
        <v>11633</v>
      </c>
      <c r="C9978" s="130" t="s">
        <v>21658</v>
      </c>
      <c r="D9978" s="130">
        <v>100</v>
      </c>
      <c r="E9978" s="130" t="s">
        <v>12372</v>
      </c>
      <c r="F9978" s="130">
        <v>950000</v>
      </c>
      <c r="G9978" s="130">
        <v>800000</v>
      </c>
      <c r="H9978" s="130" t="str">
        <f t="shared" si="310"/>
        <v>TH-050014</v>
      </c>
      <c r="I9978" s="130" t="str">
        <f t="shared" si="311"/>
        <v>AG</v>
      </c>
    </row>
    <row r="9979" spans="1:9" x14ac:dyDescent="0.15">
      <c r="A9979" s="130">
        <v>9977</v>
      </c>
      <c r="B9979" s="130" t="s">
        <v>11634</v>
      </c>
      <c r="C9979" s="130" t="s">
        <v>21659</v>
      </c>
      <c r="D9979" s="130">
        <v>1</v>
      </c>
      <c r="E9979" s="130" t="s">
        <v>12372</v>
      </c>
      <c r="F9979" s="130">
        <v>2576</v>
      </c>
      <c r="G9979" s="130">
        <v>5900</v>
      </c>
      <c r="H9979" s="130" t="str">
        <f t="shared" si="310"/>
        <v>TH-050015</v>
      </c>
      <c r="I9979" s="130" t="str">
        <f t="shared" si="311"/>
        <v>AG</v>
      </c>
    </row>
    <row r="9980" spans="1:9" x14ac:dyDescent="0.15">
      <c r="A9980" s="130">
        <v>9978</v>
      </c>
      <c r="B9980" s="130" t="s">
        <v>11635</v>
      </c>
      <c r="C9980" s="130" t="s">
        <v>21660</v>
      </c>
      <c r="D9980" s="130">
        <v>10</v>
      </c>
      <c r="E9980" s="130" t="s">
        <v>12368</v>
      </c>
      <c r="F9980" s="130">
        <v>222379</v>
      </c>
      <c r="G9980" s="130">
        <v>314067.5</v>
      </c>
      <c r="H9980" s="130" t="str">
        <f t="shared" si="310"/>
        <v>TH-050016</v>
      </c>
      <c r="I9980" s="130" t="str">
        <f t="shared" si="311"/>
        <v>VG</v>
      </c>
    </row>
    <row r="9981" spans="1:9" x14ac:dyDescent="0.15">
      <c r="A9981" s="130">
        <v>9979</v>
      </c>
      <c r="B9981" s="130" t="s">
        <v>11636</v>
      </c>
      <c r="C9981" s="130" t="s">
        <v>21661</v>
      </c>
      <c r="D9981" s="130">
        <v>1</v>
      </c>
      <c r="E9981" s="130" t="s">
        <v>12372</v>
      </c>
      <c r="F9981" s="130">
        <v>4500</v>
      </c>
      <c r="G9981" s="130">
        <v>5400</v>
      </c>
      <c r="H9981" s="130" t="str">
        <f t="shared" si="310"/>
        <v>TH-050017</v>
      </c>
      <c r="I9981" s="130" t="str">
        <f t="shared" si="311"/>
        <v>AG</v>
      </c>
    </row>
    <row r="9982" spans="1:9" x14ac:dyDescent="0.15">
      <c r="A9982" s="130">
        <v>9980</v>
      </c>
      <c r="B9982" s="130" t="s">
        <v>11637</v>
      </c>
      <c r="C9982" s="130" t="s">
        <v>21662</v>
      </c>
      <c r="D9982" s="130">
        <v>1</v>
      </c>
      <c r="E9982" s="130" t="s">
        <v>12372</v>
      </c>
      <c r="F9982" s="130">
        <v>2800</v>
      </c>
      <c r="G9982" s="130">
        <v>4500</v>
      </c>
      <c r="H9982" s="130" t="str">
        <f t="shared" si="310"/>
        <v>TH-050018</v>
      </c>
      <c r="I9982" s="130" t="str">
        <f t="shared" si="311"/>
        <v>AG</v>
      </c>
    </row>
    <row r="9983" spans="1:9" x14ac:dyDescent="0.15">
      <c r="A9983" s="130">
        <v>9981</v>
      </c>
      <c r="B9983" s="130" t="s">
        <v>11638</v>
      </c>
      <c r="C9983" s="130" t="s">
        <v>19833</v>
      </c>
      <c r="D9983" s="130">
        <v>1</v>
      </c>
      <c r="E9983" s="130" t="s">
        <v>12403</v>
      </c>
      <c r="F9983" s="130">
        <v>20123</v>
      </c>
      <c r="G9983" s="130">
        <v>36936</v>
      </c>
      <c r="H9983" s="130" t="str">
        <f t="shared" si="310"/>
        <v>TH-050019</v>
      </c>
      <c r="I9983" s="130" t="str">
        <f t="shared" si="311"/>
        <v>VG</v>
      </c>
    </row>
    <row r="9984" spans="1:9" x14ac:dyDescent="0.15">
      <c r="A9984" s="130">
        <v>9982</v>
      </c>
      <c r="B9984" s="130" t="s">
        <v>11639</v>
      </c>
      <c r="C9984" s="130" t="s">
        <v>21663</v>
      </c>
      <c r="D9984" s="130">
        <v>65</v>
      </c>
      <c r="E9984" s="130" t="s">
        <v>12402</v>
      </c>
      <c r="F9984" s="130">
        <v>97636576</v>
      </c>
      <c r="G9984" s="130">
        <v>158967780</v>
      </c>
      <c r="H9984" s="130" t="str">
        <f t="shared" si="310"/>
        <v>TH-050020</v>
      </c>
      <c r="I9984" s="130" t="str">
        <f t="shared" si="311"/>
        <v>AG</v>
      </c>
    </row>
    <row r="9985" spans="1:9" x14ac:dyDescent="0.15">
      <c r="A9985" s="130">
        <v>9983</v>
      </c>
      <c r="B9985" s="130" t="s">
        <v>11640</v>
      </c>
      <c r="C9985" s="130" t="s">
        <v>21664</v>
      </c>
      <c r="D9985" s="130">
        <v>1</v>
      </c>
      <c r="E9985" s="130" t="s">
        <v>12384</v>
      </c>
      <c r="F9985" s="130">
        <v>8936</v>
      </c>
      <c r="G9985" s="130">
        <v>8950</v>
      </c>
      <c r="H9985" s="130" t="str">
        <f t="shared" si="310"/>
        <v>TH-050021</v>
      </c>
      <c r="I9985" s="130" t="str">
        <f t="shared" si="311"/>
        <v>AG</v>
      </c>
    </row>
    <row r="9986" spans="1:9" x14ac:dyDescent="0.15">
      <c r="A9986" s="130">
        <v>9984</v>
      </c>
      <c r="B9986" s="130" t="s">
        <v>11641</v>
      </c>
      <c r="C9986" s="130" t="s">
        <v>21665</v>
      </c>
      <c r="D9986" s="130">
        <v>1200</v>
      </c>
      <c r="E9986" s="130" t="s">
        <v>12372</v>
      </c>
      <c r="F9986" s="130">
        <v>25740000</v>
      </c>
      <c r="G9986" s="130">
        <v>5670000</v>
      </c>
      <c r="H9986" s="130" t="str">
        <f t="shared" si="310"/>
        <v>TH-050022</v>
      </c>
      <c r="I9986" s="130" t="str">
        <f t="shared" si="311"/>
        <v>AG</v>
      </c>
    </row>
    <row r="9987" spans="1:9" x14ac:dyDescent="0.15">
      <c r="A9987" s="130">
        <v>9985</v>
      </c>
      <c r="B9987" s="130" t="s">
        <v>11642</v>
      </c>
      <c r="C9987" s="130" t="s">
        <v>21666</v>
      </c>
      <c r="D9987" s="130">
        <v>20</v>
      </c>
      <c r="E9987" s="130" t="s">
        <v>12355</v>
      </c>
      <c r="F9987" s="130">
        <v>11174380</v>
      </c>
      <c r="G9987" s="130">
        <v>22780000</v>
      </c>
      <c r="H9987" s="130" t="str">
        <f t="shared" si="310"/>
        <v>TH-050023</v>
      </c>
      <c r="I9987" s="130" t="str">
        <f t="shared" si="311"/>
        <v>AG</v>
      </c>
    </row>
    <row r="9988" spans="1:9" x14ac:dyDescent="0.15">
      <c r="A9988" s="130">
        <v>9986</v>
      </c>
      <c r="B9988" s="130" t="s">
        <v>11643</v>
      </c>
      <c r="C9988" s="130" t="s">
        <v>16522</v>
      </c>
      <c r="D9988" s="130">
        <v>100</v>
      </c>
      <c r="E9988" s="130" t="s">
        <v>12372</v>
      </c>
      <c r="F9988" s="130">
        <v>7704</v>
      </c>
      <c r="G9988" s="130">
        <v>8700</v>
      </c>
      <c r="H9988" s="130" t="str">
        <f t="shared" ref="H9988:H10051" si="312">LEFT(B9988,FIND("-",B9988)+6)</f>
        <v>TH-050024</v>
      </c>
      <c r="I9988" s="130" t="str">
        <f t="shared" ref="I9988:I10051" si="313">RIGHT(B9988,LEN(B9988)-FIND("-",B9988)-7)</f>
        <v>AG</v>
      </c>
    </row>
    <row r="9989" spans="1:9" x14ac:dyDescent="0.15">
      <c r="A9989" s="130">
        <v>9987</v>
      </c>
      <c r="B9989" s="130" t="s">
        <v>11644</v>
      </c>
      <c r="C9989" s="130" t="s">
        <v>20926</v>
      </c>
      <c r="D9989" s="130">
        <v>194</v>
      </c>
      <c r="E9989" s="130" t="s">
        <v>12372</v>
      </c>
      <c r="F9989" s="130">
        <v>22261400</v>
      </c>
      <c r="G9989" s="130">
        <v>23056440</v>
      </c>
      <c r="H9989" s="130" t="str">
        <f t="shared" si="312"/>
        <v>TH-050025</v>
      </c>
      <c r="I9989" s="130" t="str">
        <f t="shared" si="313"/>
        <v>AG</v>
      </c>
    </row>
    <row r="9990" spans="1:9" x14ac:dyDescent="0.15">
      <c r="A9990" s="130">
        <v>9988</v>
      </c>
      <c r="B9990" s="130" t="s">
        <v>11645</v>
      </c>
      <c r="C9990" s="130" t="s">
        <v>21667</v>
      </c>
      <c r="D9990" s="130">
        <v>100</v>
      </c>
      <c r="E9990" s="130" t="s">
        <v>12372</v>
      </c>
      <c r="F9990" s="130">
        <v>290000</v>
      </c>
      <c r="G9990" s="130">
        <v>380000</v>
      </c>
      <c r="H9990" s="130" t="str">
        <f t="shared" si="312"/>
        <v>TH-050026</v>
      </c>
      <c r="I9990" s="130" t="str">
        <f t="shared" si="313"/>
        <v>AG</v>
      </c>
    </row>
    <row r="9991" spans="1:9" x14ac:dyDescent="0.15">
      <c r="A9991" s="130">
        <v>9989</v>
      </c>
      <c r="B9991" s="130" t="s">
        <v>11646</v>
      </c>
      <c r="C9991" s="130" t="s">
        <v>21668</v>
      </c>
      <c r="D9991" s="130">
        <v>1</v>
      </c>
      <c r="E9991" s="130" t="s">
        <v>21669</v>
      </c>
      <c r="F9991" s="130">
        <v>700000</v>
      </c>
      <c r="G9991" s="130">
        <v>850000</v>
      </c>
      <c r="H9991" s="130" t="str">
        <f t="shared" si="312"/>
        <v>TH-060001</v>
      </c>
      <c r="I9991" s="130" t="str">
        <f t="shared" si="313"/>
        <v>AG</v>
      </c>
    </row>
    <row r="9992" spans="1:9" x14ac:dyDescent="0.15">
      <c r="A9992" s="130">
        <v>9990</v>
      </c>
      <c r="B9992" s="130" t="s">
        <v>11647</v>
      </c>
      <c r="C9992" s="130" t="s">
        <v>2383</v>
      </c>
      <c r="D9992" s="130">
        <v>1</v>
      </c>
      <c r="E9992" s="130" t="s">
        <v>12372</v>
      </c>
      <c r="F9992" s="130">
        <v>12240</v>
      </c>
      <c r="G9992" s="130">
        <v>12240</v>
      </c>
      <c r="H9992" s="130" t="str">
        <f t="shared" si="312"/>
        <v>TH-060002</v>
      </c>
      <c r="I9992" s="130" t="str">
        <f t="shared" si="313"/>
        <v>AG</v>
      </c>
    </row>
    <row r="9993" spans="1:9" x14ac:dyDescent="0.15">
      <c r="A9993" s="130">
        <v>9991</v>
      </c>
      <c r="B9993" s="130" t="s">
        <v>11648</v>
      </c>
      <c r="C9993" s="130" t="s">
        <v>21670</v>
      </c>
      <c r="D9993" s="130">
        <v>1</v>
      </c>
      <c r="E9993" s="130" t="s">
        <v>12361</v>
      </c>
      <c r="F9993" s="130">
        <v>13000</v>
      </c>
      <c r="G9993" s="130">
        <v>29000</v>
      </c>
      <c r="H9993" s="130" t="str">
        <f t="shared" si="312"/>
        <v>TH-060003</v>
      </c>
      <c r="I9993" s="130" t="str">
        <f t="shared" si="313"/>
        <v>VG</v>
      </c>
    </row>
    <row r="9994" spans="1:9" x14ac:dyDescent="0.15">
      <c r="A9994" s="130">
        <v>9992</v>
      </c>
      <c r="B9994" s="130" t="s">
        <v>11649</v>
      </c>
      <c r="C9994" s="130" t="s">
        <v>21671</v>
      </c>
      <c r="D9994" s="130">
        <v>1</v>
      </c>
      <c r="E9994" s="130" t="s">
        <v>12370</v>
      </c>
      <c r="F9994" s="130">
        <v>122900</v>
      </c>
      <c r="G9994" s="130">
        <v>555000</v>
      </c>
      <c r="H9994" s="130" t="str">
        <f t="shared" si="312"/>
        <v>TH-070001</v>
      </c>
      <c r="I9994" s="130" t="str">
        <f t="shared" si="313"/>
        <v>AG</v>
      </c>
    </row>
    <row r="9995" spans="1:9" x14ac:dyDescent="0.15">
      <c r="A9995" s="130">
        <v>9993</v>
      </c>
      <c r="B9995" s="130" t="s">
        <v>11650</v>
      </c>
      <c r="C9995" s="130" t="s">
        <v>21576</v>
      </c>
      <c r="D9995" s="130">
        <v>1</v>
      </c>
      <c r="E9995" s="130" t="s">
        <v>12355</v>
      </c>
      <c r="F9995" s="130">
        <v>43152</v>
      </c>
      <c r="G9995" s="130">
        <v>45088</v>
      </c>
      <c r="H9995" s="130" t="str">
        <f t="shared" si="312"/>
        <v>TH-070002</v>
      </c>
      <c r="I9995" s="130" t="str">
        <f t="shared" si="313"/>
        <v/>
      </c>
    </row>
    <row r="9996" spans="1:9" x14ac:dyDescent="0.15">
      <c r="A9996" s="130">
        <v>9994</v>
      </c>
      <c r="B9996" s="130" t="s">
        <v>11651</v>
      </c>
      <c r="C9996" s="130" t="s">
        <v>14142</v>
      </c>
      <c r="D9996" s="130">
        <v>100</v>
      </c>
      <c r="E9996" s="130" t="s">
        <v>12355</v>
      </c>
      <c r="F9996" s="130">
        <v>9817153</v>
      </c>
      <c r="G9996" s="130">
        <v>9368760</v>
      </c>
      <c r="H9996" s="130" t="str">
        <f t="shared" si="312"/>
        <v>TH-070003</v>
      </c>
      <c r="I9996" s="130" t="str">
        <f t="shared" si="313"/>
        <v>VG</v>
      </c>
    </row>
    <row r="9997" spans="1:9" x14ac:dyDescent="0.15">
      <c r="A9997" s="130">
        <v>9995</v>
      </c>
      <c r="B9997" s="130" t="s">
        <v>11652</v>
      </c>
      <c r="C9997" s="130" t="s">
        <v>21672</v>
      </c>
      <c r="D9997" s="130">
        <v>100</v>
      </c>
      <c r="E9997" s="130" t="s">
        <v>12372</v>
      </c>
      <c r="F9997" s="130">
        <v>12800000</v>
      </c>
      <c r="G9997" s="130">
        <v>26300000</v>
      </c>
      <c r="H9997" s="130" t="str">
        <f t="shared" si="312"/>
        <v>TH-070004</v>
      </c>
      <c r="I9997" s="130" t="str">
        <f t="shared" si="313"/>
        <v>AG</v>
      </c>
    </row>
    <row r="9998" spans="1:9" x14ac:dyDescent="0.15">
      <c r="A9998" s="130">
        <v>9996</v>
      </c>
      <c r="B9998" s="130" t="s">
        <v>11653</v>
      </c>
      <c r="C9998" s="130" t="s">
        <v>21673</v>
      </c>
      <c r="D9998" s="130">
        <v>1</v>
      </c>
      <c r="E9998" s="130" t="s">
        <v>12402</v>
      </c>
      <c r="F9998" s="130">
        <v>10200</v>
      </c>
      <c r="G9998" s="130">
        <v>10200</v>
      </c>
      <c r="H9998" s="130" t="str">
        <f t="shared" si="312"/>
        <v>TH-070005</v>
      </c>
      <c r="I9998" s="130" t="str">
        <f t="shared" si="313"/>
        <v>VG</v>
      </c>
    </row>
    <row r="9999" spans="1:9" x14ac:dyDescent="0.15">
      <c r="A9999" s="130">
        <v>9997</v>
      </c>
      <c r="B9999" s="130" t="s">
        <v>11654</v>
      </c>
      <c r="C9999" s="130" t="s">
        <v>21674</v>
      </c>
      <c r="D9999" s="130">
        <v>1</v>
      </c>
      <c r="E9999" s="130" t="s">
        <v>12355</v>
      </c>
      <c r="F9999" s="130">
        <v>2500</v>
      </c>
      <c r="G9999" s="130">
        <v>2500</v>
      </c>
      <c r="H9999" s="130" t="str">
        <f t="shared" si="312"/>
        <v>TH-070006</v>
      </c>
      <c r="I9999" s="130" t="str">
        <f t="shared" si="313"/>
        <v>AG</v>
      </c>
    </row>
    <row r="10000" spans="1:9" x14ac:dyDescent="0.15">
      <c r="A10000" s="130">
        <v>9998</v>
      </c>
      <c r="B10000" s="130" t="s">
        <v>11655</v>
      </c>
      <c r="C10000" s="130" t="s">
        <v>21675</v>
      </c>
      <c r="D10000" s="130">
        <v>100</v>
      </c>
      <c r="E10000" s="130" t="s">
        <v>12368</v>
      </c>
      <c r="F10000" s="130">
        <v>288000</v>
      </c>
      <c r="G10000" s="130">
        <v>356250</v>
      </c>
      <c r="H10000" s="130" t="str">
        <f t="shared" si="312"/>
        <v>TH-070007</v>
      </c>
      <c r="I10000" s="130" t="str">
        <f t="shared" si="313"/>
        <v>AG</v>
      </c>
    </row>
    <row r="10001" spans="1:9" x14ac:dyDescent="0.15">
      <c r="A10001" s="130">
        <v>9999</v>
      </c>
      <c r="B10001" s="130" t="s">
        <v>11656</v>
      </c>
      <c r="C10001" s="130" t="s">
        <v>21676</v>
      </c>
      <c r="D10001" s="130">
        <v>100</v>
      </c>
      <c r="E10001" s="130" t="s">
        <v>12372</v>
      </c>
      <c r="F10001" s="130">
        <v>536400</v>
      </c>
      <c r="G10001" s="130">
        <v>632000</v>
      </c>
      <c r="H10001" s="130" t="str">
        <f t="shared" si="312"/>
        <v>TH-070008</v>
      </c>
      <c r="I10001" s="130" t="str">
        <f t="shared" si="313"/>
        <v>AG</v>
      </c>
    </row>
    <row r="10002" spans="1:9" x14ac:dyDescent="0.15">
      <c r="A10002" s="130">
        <v>10000</v>
      </c>
      <c r="B10002" s="130" t="s">
        <v>11657</v>
      </c>
      <c r="C10002" s="130" t="s">
        <v>21127</v>
      </c>
      <c r="D10002" s="130">
        <v>1000</v>
      </c>
      <c r="E10002" s="130" t="s">
        <v>12355</v>
      </c>
      <c r="F10002" s="130">
        <v>17617231.600000001</v>
      </c>
      <c r="G10002" s="130">
        <v>17782803.199999999</v>
      </c>
      <c r="H10002" s="130" t="str">
        <f t="shared" si="312"/>
        <v>TH-070009</v>
      </c>
      <c r="I10002" s="130" t="str">
        <f t="shared" si="313"/>
        <v>AG</v>
      </c>
    </row>
    <row r="10003" spans="1:9" x14ac:dyDescent="0.15">
      <c r="A10003" s="130">
        <v>10001</v>
      </c>
      <c r="B10003" s="130" t="s">
        <v>11658</v>
      </c>
      <c r="C10003" s="130" t="s">
        <v>21677</v>
      </c>
      <c r="D10003" s="130">
        <v>100</v>
      </c>
      <c r="E10003" s="130" t="s">
        <v>13533</v>
      </c>
      <c r="F10003" s="130">
        <v>42390</v>
      </c>
      <c r="G10003" s="130">
        <v>42600</v>
      </c>
      <c r="H10003" s="130" t="str">
        <f t="shared" si="312"/>
        <v>TH-070010</v>
      </c>
      <c r="I10003" s="130" t="str">
        <f t="shared" si="313"/>
        <v>VG</v>
      </c>
    </row>
    <row r="10004" spans="1:9" x14ac:dyDescent="0.15">
      <c r="A10004" s="130">
        <v>10002</v>
      </c>
      <c r="B10004" s="130" t="s">
        <v>11659</v>
      </c>
      <c r="C10004" s="130" t="s">
        <v>2296</v>
      </c>
      <c r="D10004" s="130">
        <v>30</v>
      </c>
      <c r="E10004" s="130" t="s">
        <v>12355</v>
      </c>
      <c r="F10004" s="130">
        <v>29895000</v>
      </c>
      <c r="G10004" s="130">
        <v>23861370</v>
      </c>
      <c r="H10004" s="130" t="str">
        <f t="shared" si="312"/>
        <v>TH-080001</v>
      </c>
      <c r="I10004" s="130" t="str">
        <f t="shared" si="313"/>
        <v>AG</v>
      </c>
    </row>
    <row r="10005" spans="1:9" x14ac:dyDescent="0.15">
      <c r="A10005" s="130">
        <v>10003</v>
      </c>
      <c r="B10005" s="130" t="s">
        <v>11660</v>
      </c>
      <c r="C10005" s="130" t="s">
        <v>2360</v>
      </c>
      <c r="D10005" s="130">
        <v>3000</v>
      </c>
      <c r="E10005" s="130" t="s">
        <v>12355</v>
      </c>
      <c r="F10005" s="130">
        <v>3264933</v>
      </c>
      <c r="G10005" s="130">
        <v>4128082</v>
      </c>
      <c r="H10005" s="130" t="str">
        <f t="shared" si="312"/>
        <v>TH-080002</v>
      </c>
      <c r="I10005" s="130" t="str">
        <f t="shared" si="313"/>
        <v>VG</v>
      </c>
    </row>
    <row r="10006" spans="1:9" x14ac:dyDescent="0.15">
      <c r="A10006" s="130">
        <v>10004</v>
      </c>
      <c r="B10006" s="130" t="s">
        <v>11661</v>
      </c>
      <c r="C10006" s="130" t="s">
        <v>21678</v>
      </c>
      <c r="D10006" s="130">
        <v>1</v>
      </c>
      <c r="E10006" s="130" t="s">
        <v>12355</v>
      </c>
      <c r="F10006" s="130">
        <v>522495</v>
      </c>
      <c r="G10006" s="130">
        <v>703200</v>
      </c>
      <c r="H10006" s="130" t="str">
        <f t="shared" si="312"/>
        <v>TH-080003</v>
      </c>
      <c r="I10006" s="130" t="str">
        <f t="shared" si="313"/>
        <v>AG</v>
      </c>
    </row>
    <row r="10007" spans="1:9" x14ac:dyDescent="0.15">
      <c r="A10007" s="130">
        <v>10005</v>
      </c>
      <c r="B10007" s="130" t="s">
        <v>11662</v>
      </c>
      <c r="C10007" s="130" t="s">
        <v>21679</v>
      </c>
      <c r="D10007" s="130">
        <v>100</v>
      </c>
      <c r="E10007" s="130" t="s">
        <v>12355</v>
      </c>
      <c r="F10007" s="130">
        <v>912704</v>
      </c>
      <c r="G10007" s="130">
        <v>1045584</v>
      </c>
      <c r="H10007" s="130" t="str">
        <f t="shared" si="312"/>
        <v>TH-080004</v>
      </c>
      <c r="I10007" s="130" t="str">
        <f t="shared" si="313"/>
        <v>AG</v>
      </c>
    </row>
    <row r="10008" spans="1:9" x14ac:dyDescent="0.15">
      <c r="A10008" s="130">
        <v>10006</v>
      </c>
      <c r="B10008" s="130" t="s">
        <v>11663</v>
      </c>
      <c r="C10008" s="130" t="s">
        <v>2361</v>
      </c>
      <c r="D10008" s="130">
        <v>1</v>
      </c>
      <c r="E10008" s="130" t="s">
        <v>12403</v>
      </c>
      <c r="F10008" s="130">
        <v>311986</v>
      </c>
      <c r="G10008" s="130">
        <v>878924</v>
      </c>
      <c r="H10008" s="130" t="str">
        <f t="shared" si="312"/>
        <v>TH-080005</v>
      </c>
      <c r="I10008" s="130" t="str">
        <f t="shared" si="313"/>
        <v>VG</v>
      </c>
    </row>
    <row r="10009" spans="1:9" x14ac:dyDescent="0.15">
      <c r="A10009" s="130">
        <v>10007</v>
      </c>
      <c r="B10009" s="130" t="s">
        <v>11664</v>
      </c>
      <c r="C10009" s="130" t="s">
        <v>21680</v>
      </c>
      <c r="D10009" s="130">
        <v>100</v>
      </c>
      <c r="E10009" s="130" t="s">
        <v>12355</v>
      </c>
      <c r="F10009" s="130">
        <v>2447438.5299999998</v>
      </c>
      <c r="G10009" s="130">
        <v>2783729.63</v>
      </c>
      <c r="H10009" s="130" t="str">
        <f t="shared" si="312"/>
        <v>TH-080006</v>
      </c>
      <c r="I10009" s="130" t="str">
        <f t="shared" si="313"/>
        <v>AG</v>
      </c>
    </row>
    <row r="10010" spans="1:9" x14ac:dyDescent="0.15">
      <c r="A10010" s="130">
        <v>10008</v>
      </c>
      <c r="B10010" s="130" t="s">
        <v>11665</v>
      </c>
      <c r="C10010" s="130" t="s">
        <v>21587</v>
      </c>
      <c r="D10010" s="130">
        <v>100</v>
      </c>
      <c r="E10010" s="130" t="s">
        <v>12372</v>
      </c>
      <c r="F10010" s="130">
        <v>340000</v>
      </c>
      <c r="G10010" s="130">
        <v>877500</v>
      </c>
      <c r="H10010" s="130" t="str">
        <f t="shared" si="312"/>
        <v>TH-080007</v>
      </c>
      <c r="I10010" s="130" t="str">
        <f t="shared" si="313"/>
        <v>AG</v>
      </c>
    </row>
    <row r="10011" spans="1:9" x14ac:dyDescent="0.15">
      <c r="A10011" s="130">
        <v>10009</v>
      </c>
      <c r="B10011" s="130" t="s">
        <v>11666</v>
      </c>
      <c r="C10011" s="130" t="s">
        <v>21681</v>
      </c>
      <c r="D10011" s="130">
        <v>1</v>
      </c>
      <c r="E10011" s="130" t="s">
        <v>12403</v>
      </c>
      <c r="F10011" s="130">
        <v>105000000</v>
      </c>
      <c r="G10011" s="130">
        <v>125000000</v>
      </c>
      <c r="H10011" s="130" t="str">
        <f t="shared" si="312"/>
        <v>TH-080008</v>
      </c>
      <c r="I10011" s="130" t="str">
        <f t="shared" si="313"/>
        <v>AG</v>
      </c>
    </row>
    <row r="10012" spans="1:9" x14ac:dyDescent="0.15">
      <c r="A10012" s="130">
        <v>10010</v>
      </c>
      <c r="B10012" s="130" t="s">
        <v>11667</v>
      </c>
      <c r="C10012" s="130" t="s">
        <v>2362</v>
      </c>
      <c r="D10012" s="130">
        <v>1000</v>
      </c>
      <c r="E10012" s="130" t="s">
        <v>12372</v>
      </c>
      <c r="F10012" s="130">
        <v>1162677.6000000001</v>
      </c>
      <c r="G10012" s="130">
        <v>1913052</v>
      </c>
      <c r="H10012" s="130" t="str">
        <f t="shared" si="312"/>
        <v>TH-080009</v>
      </c>
      <c r="I10012" s="130" t="str">
        <f t="shared" si="313"/>
        <v>VG</v>
      </c>
    </row>
    <row r="10013" spans="1:9" x14ac:dyDescent="0.15">
      <c r="A10013" s="130">
        <v>10011</v>
      </c>
      <c r="B10013" s="130" t="s">
        <v>11668</v>
      </c>
      <c r="C10013" s="130" t="s">
        <v>19680</v>
      </c>
      <c r="D10013" s="130">
        <v>1000</v>
      </c>
      <c r="E10013" s="130" t="s">
        <v>21344</v>
      </c>
      <c r="F10013" s="130">
        <v>660000</v>
      </c>
      <c r="G10013" s="130">
        <v>2600000</v>
      </c>
      <c r="H10013" s="130" t="str">
        <f t="shared" si="312"/>
        <v>TH-080010</v>
      </c>
      <c r="I10013" s="130" t="str">
        <f t="shared" si="313"/>
        <v/>
      </c>
    </row>
    <row r="10014" spans="1:9" x14ac:dyDescent="0.15">
      <c r="A10014" s="130">
        <v>10012</v>
      </c>
      <c r="B10014" s="130" t="s">
        <v>11669</v>
      </c>
      <c r="C10014" s="130" t="s">
        <v>21682</v>
      </c>
      <c r="D10014" s="130">
        <v>30000</v>
      </c>
      <c r="E10014" s="130" t="s">
        <v>12355</v>
      </c>
      <c r="F10014" s="130">
        <v>45933441</v>
      </c>
      <c r="G10014" s="130">
        <v>53911671</v>
      </c>
      <c r="H10014" s="130" t="str">
        <f t="shared" si="312"/>
        <v>TH-080011</v>
      </c>
      <c r="I10014" s="130" t="str">
        <f t="shared" si="313"/>
        <v>AG</v>
      </c>
    </row>
    <row r="10015" spans="1:9" x14ac:dyDescent="0.15">
      <c r="A10015" s="130">
        <v>10013</v>
      </c>
      <c r="B10015" s="130" t="s">
        <v>11670</v>
      </c>
      <c r="C10015" s="130" t="s">
        <v>18827</v>
      </c>
      <c r="D10015" s="130">
        <v>4</v>
      </c>
      <c r="E10015" s="130" t="s">
        <v>12403</v>
      </c>
      <c r="F10015" s="130">
        <v>390000</v>
      </c>
      <c r="G10015" s="130">
        <v>184152</v>
      </c>
      <c r="H10015" s="130" t="str">
        <f t="shared" si="312"/>
        <v>TH-080012</v>
      </c>
      <c r="I10015" s="130" t="str">
        <f t="shared" si="313"/>
        <v>AG</v>
      </c>
    </row>
    <row r="10016" spans="1:9" x14ac:dyDescent="0.15">
      <c r="A10016" s="130">
        <v>10014</v>
      </c>
      <c r="B10016" s="130" t="s">
        <v>11671</v>
      </c>
      <c r="C10016" s="130" t="s">
        <v>565</v>
      </c>
      <c r="D10016" s="130">
        <v>100</v>
      </c>
      <c r="E10016" s="130" t="s">
        <v>12355</v>
      </c>
      <c r="F10016" s="130">
        <v>76894</v>
      </c>
      <c r="G10016" s="130">
        <v>38700</v>
      </c>
      <c r="H10016" s="130" t="str">
        <f t="shared" si="312"/>
        <v>TH-080013</v>
      </c>
      <c r="I10016" s="130" t="str">
        <f t="shared" si="313"/>
        <v>AG</v>
      </c>
    </row>
    <row r="10017" spans="1:9" x14ac:dyDescent="0.15">
      <c r="A10017" s="130">
        <v>10015</v>
      </c>
      <c r="B10017" s="130" t="s">
        <v>11672</v>
      </c>
      <c r="C10017" s="130" t="s">
        <v>15099</v>
      </c>
      <c r="D10017" s="130">
        <v>3000</v>
      </c>
      <c r="E10017" s="130" t="s">
        <v>12368</v>
      </c>
      <c r="F10017" s="130">
        <v>12102000</v>
      </c>
      <c r="G10017" s="130">
        <v>11700000</v>
      </c>
      <c r="H10017" s="130" t="str">
        <f t="shared" si="312"/>
        <v>TH-080014</v>
      </c>
      <c r="I10017" s="130" t="str">
        <f t="shared" si="313"/>
        <v>AG</v>
      </c>
    </row>
    <row r="10018" spans="1:9" x14ac:dyDescent="0.15">
      <c r="A10018" s="130">
        <v>10016</v>
      </c>
      <c r="B10018" s="130" t="s">
        <v>11673</v>
      </c>
      <c r="C10018" s="130" t="s">
        <v>21683</v>
      </c>
      <c r="D10018" s="130">
        <v>10</v>
      </c>
      <c r="E10018" s="130" t="s">
        <v>12368</v>
      </c>
      <c r="F10018" s="130">
        <v>600</v>
      </c>
      <c r="G10018" s="130">
        <v>792</v>
      </c>
      <c r="H10018" s="130" t="str">
        <f t="shared" si="312"/>
        <v>TH-080015</v>
      </c>
      <c r="I10018" s="130" t="str">
        <f t="shared" si="313"/>
        <v>AG</v>
      </c>
    </row>
    <row r="10019" spans="1:9" x14ac:dyDescent="0.15">
      <c r="A10019" s="130">
        <v>10017</v>
      </c>
      <c r="B10019" s="130" t="s">
        <v>11674</v>
      </c>
      <c r="C10019" s="130" t="s">
        <v>21684</v>
      </c>
      <c r="D10019" s="130">
        <v>12240</v>
      </c>
      <c r="E10019" s="130" t="s">
        <v>12370</v>
      </c>
      <c r="F10019" s="130">
        <v>2163550</v>
      </c>
      <c r="G10019" s="130">
        <v>3099530</v>
      </c>
      <c r="H10019" s="130" t="str">
        <f t="shared" si="312"/>
        <v>TH-080016</v>
      </c>
      <c r="I10019" s="130" t="str">
        <f t="shared" si="313"/>
        <v>AG</v>
      </c>
    </row>
    <row r="10020" spans="1:9" x14ac:dyDescent="0.15">
      <c r="A10020" s="130">
        <v>10018</v>
      </c>
      <c r="B10020" s="130" t="s">
        <v>11675</v>
      </c>
      <c r="C10020" s="130" t="s">
        <v>21685</v>
      </c>
      <c r="D10020" s="130">
        <v>1</v>
      </c>
      <c r="E10020" s="130" t="s">
        <v>21686</v>
      </c>
      <c r="F10020" s="130">
        <v>6500000</v>
      </c>
      <c r="G10020" s="130">
        <v>478500</v>
      </c>
      <c r="H10020" s="130" t="str">
        <f t="shared" si="312"/>
        <v>TH-080017</v>
      </c>
      <c r="I10020" s="130" t="str">
        <f t="shared" si="313"/>
        <v>AG</v>
      </c>
    </row>
    <row r="10021" spans="1:9" x14ac:dyDescent="0.15">
      <c r="A10021" s="130">
        <v>10019</v>
      </c>
      <c r="B10021" s="130" t="s">
        <v>11676</v>
      </c>
      <c r="C10021" s="130" t="s">
        <v>2363</v>
      </c>
      <c r="D10021" s="130">
        <v>57.1</v>
      </c>
      <c r="E10021" s="130" t="s">
        <v>12372</v>
      </c>
      <c r="F10021" s="130">
        <v>8292800.2999999998</v>
      </c>
      <c r="G10021" s="130">
        <v>10233000.060000001</v>
      </c>
      <c r="H10021" s="130" t="str">
        <f t="shared" si="312"/>
        <v>TH-090001</v>
      </c>
      <c r="I10021" s="130" t="str">
        <f t="shared" si="313"/>
        <v>VG</v>
      </c>
    </row>
    <row r="10022" spans="1:9" x14ac:dyDescent="0.15">
      <c r="A10022" s="130">
        <v>10020</v>
      </c>
      <c r="B10022" s="130" t="s">
        <v>11677</v>
      </c>
      <c r="C10022" s="130" t="s">
        <v>21687</v>
      </c>
      <c r="D10022" s="130">
        <v>100</v>
      </c>
      <c r="E10022" s="130" t="s">
        <v>12355</v>
      </c>
      <c r="F10022" s="130">
        <v>126000</v>
      </c>
      <c r="G10022" s="130">
        <v>750000</v>
      </c>
      <c r="H10022" s="130" t="str">
        <f t="shared" si="312"/>
        <v>TH-090002</v>
      </c>
      <c r="I10022" s="130" t="str">
        <f t="shared" si="313"/>
        <v>AG</v>
      </c>
    </row>
    <row r="10023" spans="1:9" x14ac:dyDescent="0.15">
      <c r="A10023" s="130">
        <v>10021</v>
      </c>
      <c r="B10023" s="130" t="s">
        <v>11678</v>
      </c>
      <c r="C10023" s="130" t="s">
        <v>14078</v>
      </c>
      <c r="D10023" s="130">
        <v>100</v>
      </c>
      <c r="E10023" s="130" t="s">
        <v>12372</v>
      </c>
      <c r="F10023" s="130">
        <v>5157000</v>
      </c>
      <c r="G10023" s="130">
        <v>5087000</v>
      </c>
      <c r="H10023" s="130" t="str">
        <f t="shared" si="312"/>
        <v>TH-090003</v>
      </c>
      <c r="I10023" s="130" t="str">
        <f t="shared" si="313"/>
        <v/>
      </c>
    </row>
    <row r="10024" spans="1:9" x14ac:dyDescent="0.15">
      <c r="A10024" s="130">
        <v>10022</v>
      </c>
      <c r="B10024" s="130" t="s">
        <v>11679</v>
      </c>
      <c r="C10024" s="130" t="s">
        <v>2364</v>
      </c>
      <c r="D10024" s="130">
        <v>1000</v>
      </c>
      <c r="E10024" s="130" t="s">
        <v>12355</v>
      </c>
      <c r="F10024" s="130">
        <v>1857000</v>
      </c>
      <c r="G10024" s="130">
        <v>1984824.1</v>
      </c>
      <c r="H10024" s="130" t="str">
        <f t="shared" si="312"/>
        <v>TH-090004</v>
      </c>
      <c r="I10024" s="130" t="str">
        <f t="shared" si="313"/>
        <v>VG</v>
      </c>
    </row>
    <row r="10025" spans="1:9" x14ac:dyDescent="0.15">
      <c r="A10025" s="130">
        <v>10023</v>
      </c>
      <c r="B10025" s="130" t="s">
        <v>11680</v>
      </c>
      <c r="C10025" s="130" t="s">
        <v>21688</v>
      </c>
      <c r="D10025" s="130">
        <v>10000</v>
      </c>
      <c r="E10025" s="130" t="s">
        <v>12361</v>
      </c>
      <c r="F10025" s="130">
        <v>320768.28000000003</v>
      </c>
      <c r="G10025" s="130">
        <v>270772.8</v>
      </c>
      <c r="H10025" s="130" t="str">
        <f t="shared" si="312"/>
        <v>TH-090005</v>
      </c>
      <c r="I10025" s="130" t="str">
        <f t="shared" si="313"/>
        <v>AG</v>
      </c>
    </row>
    <row r="10026" spans="1:9" x14ac:dyDescent="0.15">
      <c r="A10026" s="130">
        <v>10024</v>
      </c>
      <c r="B10026" s="130" t="s">
        <v>11681</v>
      </c>
      <c r="C10026" s="130" t="s">
        <v>21689</v>
      </c>
      <c r="D10026" s="130">
        <v>1</v>
      </c>
      <c r="E10026" s="130" t="s">
        <v>12989</v>
      </c>
      <c r="F10026" s="130">
        <v>5533161</v>
      </c>
      <c r="G10026" s="130">
        <v>7380817</v>
      </c>
      <c r="H10026" s="130" t="str">
        <f t="shared" si="312"/>
        <v>TH-090006</v>
      </c>
      <c r="I10026" s="130" t="str">
        <f t="shared" si="313"/>
        <v>AG</v>
      </c>
    </row>
    <row r="10027" spans="1:9" x14ac:dyDescent="0.15">
      <c r="A10027" s="130">
        <v>10025</v>
      </c>
      <c r="B10027" s="130" t="s">
        <v>11682</v>
      </c>
      <c r="C10027" s="130" t="s">
        <v>21690</v>
      </c>
      <c r="D10027" s="130">
        <v>300</v>
      </c>
      <c r="E10027" s="130" t="s">
        <v>12402</v>
      </c>
      <c r="F10027" s="130">
        <v>241162520</v>
      </c>
      <c r="G10027" s="130">
        <v>318546300</v>
      </c>
      <c r="H10027" s="130" t="str">
        <f t="shared" si="312"/>
        <v>TH-090007</v>
      </c>
      <c r="I10027" s="130" t="str">
        <f t="shared" si="313"/>
        <v>AG</v>
      </c>
    </row>
    <row r="10028" spans="1:9" x14ac:dyDescent="0.15">
      <c r="A10028" s="130">
        <v>10026</v>
      </c>
      <c r="B10028" s="130" t="s">
        <v>11683</v>
      </c>
      <c r="C10028" s="130" t="s">
        <v>21691</v>
      </c>
      <c r="D10028" s="130">
        <v>10</v>
      </c>
      <c r="E10028" s="130" t="s">
        <v>12355</v>
      </c>
      <c r="F10028" s="130">
        <v>87950</v>
      </c>
      <c r="G10028" s="130">
        <v>105300</v>
      </c>
      <c r="H10028" s="130" t="str">
        <f t="shared" si="312"/>
        <v>TH-090008</v>
      </c>
      <c r="I10028" s="130" t="str">
        <f t="shared" si="313"/>
        <v>AG</v>
      </c>
    </row>
    <row r="10029" spans="1:9" x14ac:dyDescent="0.15">
      <c r="A10029" s="130">
        <v>10027</v>
      </c>
      <c r="B10029" s="130" t="s">
        <v>11684</v>
      </c>
      <c r="C10029" s="130" t="s">
        <v>21692</v>
      </c>
      <c r="D10029" s="130">
        <v>50</v>
      </c>
      <c r="E10029" s="130" t="s">
        <v>12569</v>
      </c>
      <c r="F10029" s="130">
        <v>66300018</v>
      </c>
      <c r="G10029" s="130">
        <v>202941173</v>
      </c>
      <c r="H10029" s="130" t="str">
        <f t="shared" si="312"/>
        <v>TH-090009</v>
      </c>
      <c r="I10029" s="130" t="str">
        <f t="shared" si="313"/>
        <v>AG</v>
      </c>
    </row>
    <row r="10030" spans="1:9" x14ac:dyDescent="0.15">
      <c r="A10030" s="130">
        <v>10028</v>
      </c>
      <c r="B10030" s="130" t="s">
        <v>11685</v>
      </c>
      <c r="C10030" s="130" t="s">
        <v>21693</v>
      </c>
      <c r="D10030" s="130">
        <v>100</v>
      </c>
      <c r="E10030" s="130" t="s">
        <v>12368</v>
      </c>
      <c r="F10030" s="130">
        <v>4282000</v>
      </c>
      <c r="G10030" s="130">
        <v>5800000</v>
      </c>
      <c r="H10030" s="130" t="str">
        <f t="shared" si="312"/>
        <v>TH-090010</v>
      </c>
      <c r="I10030" s="130" t="str">
        <f t="shared" si="313"/>
        <v>AG</v>
      </c>
    </row>
    <row r="10031" spans="1:9" x14ac:dyDescent="0.15">
      <c r="A10031" s="130">
        <v>10029</v>
      </c>
      <c r="B10031" s="130" t="s">
        <v>11686</v>
      </c>
      <c r="C10031" s="130" t="s">
        <v>21694</v>
      </c>
      <c r="D10031" s="130">
        <v>1</v>
      </c>
      <c r="E10031" s="130" t="s">
        <v>12989</v>
      </c>
      <c r="F10031" s="130">
        <v>100882.6</v>
      </c>
      <c r="G10031" s="130">
        <v>120593.2</v>
      </c>
      <c r="H10031" s="130" t="str">
        <f t="shared" si="312"/>
        <v>TH-090011</v>
      </c>
      <c r="I10031" s="130" t="str">
        <f t="shared" si="313"/>
        <v>AG</v>
      </c>
    </row>
    <row r="10032" spans="1:9" x14ac:dyDescent="0.15">
      <c r="A10032" s="130">
        <v>10030</v>
      </c>
      <c r="B10032" s="130" t="s">
        <v>11687</v>
      </c>
      <c r="C10032" s="130" t="s">
        <v>2365</v>
      </c>
      <c r="D10032" s="130">
        <v>334</v>
      </c>
      <c r="E10032" s="130" t="s">
        <v>12355</v>
      </c>
      <c r="F10032" s="130">
        <v>2922500</v>
      </c>
      <c r="G10032" s="130">
        <v>3572712</v>
      </c>
      <c r="H10032" s="130" t="str">
        <f t="shared" si="312"/>
        <v>TH-090012</v>
      </c>
      <c r="I10032" s="130" t="str">
        <f t="shared" si="313"/>
        <v>VG</v>
      </c>
    </row>
    <row r="10033" spans="1:9" x14ac:dyDescent="0.15">
      <c r="A10033" s="130">
        <v>10031</v>
      </c>
      <c r="B10033" s="130" t="s">
        <v>11688</v>
      </c>
      <c r="C10033" s="130" t="s">
        <v>21695</v>
      </c>
      <c r="D10033" s="130">
        <v>100</v>
      </c>
      <c r="E10033" s="130" t="s">
        <v>12361</v>
      </c>
      <c r="F10033" s="130">
        <v>230200</v>
      </c>
      <c r="G10033" s="130">
        <v>298100</v>
      </c>
      <c r="H10033" s="130" t="str">
        <f t="shared" si="312"/>
        <v>TH-090013</v>
      </c>
      <c r="I10033" s="130" t="str">
        <f t="shared" si="313"/>
        <v>AG</v>
      </c>
    </row>
    <row r="10034" spans="1:9" x14ac:dyDescent="0.15">
      <c r="A10034" s="130">
        <v>10032</v>
      </c>
      <c r="B10034" s="130" t="s">
        <v>11689</v>
      </c>
      <c r="C10034" s="130" t="s">
        <v>2366</v>
      </c>
      <c r="D10034" s="130">
        <v>1000</v>
      </c>
      <c r="E10034" s="130" t="s">
        <v>12372</v>
      </c>
      <c r="F10034" s="130">
        <v>1337000</v>
      </c>
      <c r="G10034" s="130">
        <v>2236000</v>
      </c>
      <c r="H10034" s="130" t="str">
        <f t="shared" si="312"/>
        <v>TH-090014</v>
      </c>
      <c r="I10034" s="130" t="str">
        <f t="shared" si="313"/>
        <v>VG</v>
      </c>
    </row>
    <row r="10035" spans="1:9" x14ac:dyDescent="0.15">
      <c r="A10035" s="130">
        <v>10033</v>
      </c>
      <c r="B10035" s="130" t="s">
        <v>11690</v>
      </c>
      <c r="C10035" s="130" t="s">
        <v>21696</v>
      </c>
      <c r="D10035" s="130">
        <v>100</v>
      </c>
      <c r="E10035" s="130" t="s">
        <v>12372</v>
      </c>
      <c r="F10035" s="130">
        <v>155400</v>
      </c>
      <c r="G10035" s="130">
        <v>197400</v>
      </c>
      <c r="H10035" s="130" t="str">
        <f t="shared" si="312"/>
        <v>TH-090015</v>
      </c>
      <c r="I10035" s="130" t="str">
        <f t="shared" si="313"/>
        <v>AG</v>
      </c>
    </row>
    <row r="10036" spans="1:9" x14ac:dyDescent="0.15">
      <c r="A10036" s="130">
        <v>10034</v>
      </c>
      <c r="B10036" s="130" t="s">
        <v>11691</v>
      </c>
      <c r="C10036" s="130" t="s">
        <v>2367</v>
      </c>
      <c r="D10036" s="130">
        <v>1</v>
      </c>
      <c r="E10036" s="130" t="s">
        <v>12391</v>
      </c>
      <c r="F10036" s="130">
        <v>9660000</v>
      </c>
      <c r="G10036" s="130">
        <v>11492000</v>
      </c>
      <c r="H10036" s="130" t="str">
        <f t="shared" si="312"/>
        <v>TH-090016</v>
      </c>
      <c r="I10036" s="130" t="str">
        <f t="shared" si="313"/>
        <v>VG</v>
      </c>
    </row>
    <row r="10037" spans="1:9" x14ac:dyDescent="0.15">
      <c r="A10037" s="130">
        <v>10035</v>
      </c>
      <c r="B10037" s="130" t="s">
        <v>11692</v>
      </c>
      <c r="C10037" s="130" t="s">
        <v>214</v>
      </c>
      <c r="D10037" s="130">
        <v>1</v>
      </c>
      <c r="E10037" s="130" t="s">
        <v>12370</v>
      </c>
      <c r="F10037" s="130">
        <v>7000</v>
      </c>
      <c r="G10037" s="130">
        <v>9700</v>
      </c>
      <c r="H10037" s="130" t="str">
        <f t="shared" si="312"/>
        <v>TH-090017</v>
      </c>
      <c r="I10037" s="130" t="str">
        <f t="shared" si="313"/>
        <v>VG</v>
      </c>
    </row>
    <row r="10038" spans="1:9" x14ac:dyDescent="0.15">
      <c r="A10038" s="130">
        <v>10036</v>
      </c>
      <c r="B10038" s="130" t="s">
        <v>11693</v>
      </c>
      <c r="C10038" s="130" t="s">
        <v>21697</v>
      </c>
      <c r="D10038" s="130">
        <v>50</v>
      </c>
      <c r="E10038" s="130" t="s">
        <v>12355</v>
      </c>
      <c r="F10038" s="130">
        <v>3200000</v>
      </c>
      <c r="G10038" s="130">
        <v>4250000</v>
      </c>
      <c r="H10038" s="130" t="str">
        <f t="shared" si="312"/>
        <v>TH-090018</v>
      </c>
      <c r="I10038" s="130" t="str">
        <f t="shared" si="313"/>
        <v>AG</v>
      </c>
    </row>
    <row r="10039" spans="1:9" x14ac:dyDescent="0.15">
      <c r="A10039" s="130">
        <v>10037</v>
      </c>
      <c r="B10039" s="130" t="s">
        <v>11694</v>
      </c>
      <c r="C10039" s="130" t="s">
        <v>2368</v>
      </c>
      <c r="D10039" s="130">
        <v>10</v>
      </c>
      <c r="E10039" s="130" t="s">
        <v>12355</v>
      </c>
      <c r="F10039" s="130">
        <v>38002</v>
      </c>
      <c r="G10039" s="130">
        <v>29235</v>
      </c>
      <c r="H10039" s="130" t="str">
        <f t="shared" si="312"/>
        <v>TH-090019</v>
      </c>
      <c r="I10039" s="130" t="str">
        <f t="shared" si="313"/>
        <v>VG</v>
      </c>
    </row>
    <row r="10040" spans="1:9" x14ac:dyDescent="0.15">
      <c r="A10040" s="130">
        <v>10038</v>
      </c>
      <c r="B10040" s="130" t="s">
        <v>24414</v>
      </c>
      <c r="C10040" s="130" t="s">
        <v>2369</v>
      </c>
      <c r="D10040" s="130">
        <v>1</v>
      </c>
      <c r="E10040" s="130" t="s">
        <v>12989</v>
      </c>
      <c r="F10040" s="130">
        <v>32380000</v>
      </c>
      <c r="G10040" s="130">
        <v>30219000</v>
      </c>
      <c r="H10040" s="130" t="str">
        <f t="shared" si="312"/>
        <v>TH-100001</v>
      </c>
      <c r="I10040" s="130" t="str">
        <f t="shared" si="313"/>
        <v>VG</v>
      </c>
    </row>
    <row r="10041" spans="1:9" x14ac:dyDescent="0.15">
      <c r="A10041" s="130">
        <v>10039</v>
      </c>
      <c r="B10041" s="130" t="s">
        <v>11695</v>
      </c>
      <c r="C10041" s="130" t="s">
        <v>16454</v>
      </c>
      <c r="D10041" s="130">
        <v>10</v>
      </c>
      <c r="E10041" s="130" t="s">
        <v>12372</v>
      </c>
      <c r="F10041" s="130">
        <v>183365.38</v>
      </c>
      <c r="G10041" s="130">
        <v>188492.75</v>
      </c>
      <c r="H10041" s="130" t="str">
        <f t="shared" si="312"/>
        <v>TH-100002</v>
      </c>
      <c r="I10041" s="130" t="str">
        <f t="shared" si="313"/>
        <v>AG</v>
      </c>
    </row>
    <row r="10042" spans="1:9" x14ac:dyDescent="0.15">
      <c r="A10042" s="130">
        <v>10040</v>
      </c>
      <c r="B10042" s="130" t="s">
        <v>11696</v>
      </c>
      <c r="C10042" s="130" t="s">
        <v>387</v>
      </c>
      <c r="D10042" s="130">
        <v>1000</v>
      </c>
      <c r="E10042" s="130" t="s">
        <v>12368</v>
      </c>
      <c r="F10042" s="130">
        <v>3517000</v>
      </c>
      <c r="G10042" s="130">
        <v>4100000</v>
      </c>
      <c r="H10042" s="130" t="str">
        <f t="shared" si="312"/>
        <v>TH-100003</v>
      </c>
      <c r="I10042" s="130" t="str">
        <f t="shared" si="313"/>
        <v>AG</v>
      </c>
    </row>
    <row r="10043" spans="1:9" x14ac:dyDescent="0.15">
      <c r="A10043" s="130">
        <v>10041</v>
      </c>
      <c r="B10043" s="130" t="s">
        <v>11697</v>
      </c>
      <c r="C10043" s="130" t="s">
        <v>21184</v>
      </c>
      <c r="D10043" s="130">
        <v>100</v>
      </c>
      <c r="E10043" s="130" t="s">
        <v>12372</v>
      </c>
      <c r="F10043" s="130">
        <v>130000</v>
      </c>
      <c r="G10043" s="130">
        <v>140000</v>
      </c>
      <c r="H10043" s="130" t="str">
        <f t="shared" si="312"/>
        <v>TH-100004</v>
      </c>
      <c r="I10043" s="130" t="str">
        <f t="shared" si="313"/>
        <v>AG</v>
      </c>
    </row>
    <row r="10044" spans="1:9" x14ac:dyDescent="0.15">
      <c r="A10044" s="130">
        <v>10042</v>
      </c>
      <c r="B10044" s="130" t="s">
        <v>24415</v>
      </c>
      <c r="C10044" s="130" t="s">
        <v>2370</v>
      </c>
      <c r="D10044" s="130">
        <v>1</v>
      </c>
      <c r="E10044" s="130" t="s">
        <v>12402</v>
      </c>
      <c r="F10044" s="130">
        <v>452000</v>
      </c>
      <c r="G10044" s="130">
        <v>340000</v>
      </c>
      <c r="H10044" s="130" t="str">
        <f t="shared" si="312"/>
        <v>TH-100005</v>
      </c>
      <c r="I10044" s="130" t="str">
        <f t="shared" si="313"/>
        <v>VG</v>
      </c>
    </row>
    <row r="10045" spans="1:9" x14ac:dyDescent="0.15">
      <c r="A10045" s="130">
        <v>10043</v>
      </c>
      <c r="B10045" s="130" t="s">
        <v>24416</v>
      </c>
      <c r="C10045" s="130" t="s">
        <v>2371</v>
      </c>
      <c r="D10045" s="130">
        <v>1</v>
      </c>
      <c r="E10045" s="130" t="s">
        <v>12402</v>
      </c>
      <c r="F10045" s="130">
        <v>267000</v>
      </c>
      <c r="G10045" s="130">
        <v>235000</v>
      </c>
      <c r="H10045" s="130" t="str">
        <f t="shared" si="312"/>
        <v>TH-100006</v>
      </c>
      <c r="I10045" s="130" t="str">
        <f t="shared" si="313"/>
        <v>VG</v>
      </c>
    </row>
    <row r="10046" spans="1:9" x14ac:dyDescent="0.15">
      <c r="A10046" s="130">
        <v>10044</v>
      </c>
      <c r="B10046" s="130" t="s">
        <v>24417</v>
      </c>
      <c r="C10046" s="130" t="s">
        <v>2372</v>
      </c>
      <c r="D10046" s="130">
        <v>100</v>
      </c>
      <c r="E10046" s="130" t="s">
        <v>12372</v>
      </c>
      <c r="F10046" s="130">
        <v>489140</v>
      </c>
      <c r="G10046" s="130">
        <v>1634332</v>
      </c>
      <c r="H10046" s="130" t="str">
        <f t="shared" si="312"/>
        <v>TH-100007</v>
      </c>
      <c r="I10046" s="130" t="str">
        <f t="shared" si="313"/>
        <v>VG</v>
      </c>
    </row>
    <row r="10047" spans="1:9" x14ac:dyDescent="0.15">
      <c r="A10047" s="130">
        <v>10045</v>
      </c>
      <c r="B10047" s="130" t="s">
        <v>24418</v>
      </c>
      <c r="C10047" s="130" t="s">
        <v>2373</v>
      </c>
      <c r="D10047" s="130">
        <v>15000</v>
      </c>
      <c r="E10047" s="130" t="s">
        <v>12368</v>
      </c>
      <c r="F10047" s="130">
        <v>492000</v>
      </c>
      <c r="G10047" s="130">
        <v>605000</v>
      </c>
      <c r="H10047" s="130" t="str">
        <f t="shared" si="312"/>
        <v>TH-100008</v>
      </c>
      <c r="I10047" s="130" t="str">
        <f t="shared" si="313"/>
        <v>VG</v>
      </c>
    </row>
    <row r="10048" spans="1:9" x14ac:dyDescent="0.15">
      <c r="A10048" s="130">
        <v>10046</v>
      </c>
      <c r="B10048" s="130" t="s">
        <v>11698</v>
      </c>
      <c r="C10048" s="130" t="s">
        <v>14699</v>
      </c>
      <c r="D10048" s="130">
        <v>100</v>
      </c>
      <c r="E10048" s="130" t="s">
        <v>12384</v>
      </c>
      <c r="F10048" s="130">
        <v>1400000</v>
      </c>
      <c r="G10048" s="130">
        <v>1400000</v>
      </c>
      <c r="H10048" s="130" t="str">
        <f t="shared" si="312"/>
        <v>TH-100009</v>
      </c>
      <c r="I10048" s="130" t="str">
        <f t="shared" si="313"/>
        <v>AG</v>
      </c>
    </row>
    <row r="10049" spans="1:9" x14ac:dyDescent="0.15">
      <c r="A10049" s="130">
        <v>10047</v>
      </c>
      <c r="B10049" s="130" t="s">
        <v>11699</v>
      </c>
      <c r="C10049" s="130" t="s">
        <v>21698</v>
      </c>
      <c r="D10049" s="130">
        <v>640</v>
      </c>
      <c r="E10049" s="130" t="s">
        <v>12372</v>
      </c>
      <c r="F10049" s="130">
        <v>2657280</v>
      </c>
      <c r="G10049" s="130">
        <v>2051200</v>
      </c>
      <c r="H10049" s="130" t="str">
        <f t="shared" si="312"/>
        <v>TH-100010</v>
      </c>
      <c r="I10049" s="130" t="str">
        <f t="shared" si="313"/>
        <v>AG</v>
      </c>
    </row>
    <row r="10050" spans="1:9" x14ac:dyDescent="0.15">
      <c r="A10050" s="130">
        <v>10048</v>
      </c>
      <c r="B10050" s="130" t="s">
        <v>24419</v>
      </c>
      <c r="C10050" s="130" t="s">
        <v>2374</v>
      </c>
      <c r="D10050" s="130">
        <v>1000</v>
      </c>
      <c r="E10050" s="130" t="s">
        <v>12372</v>
      </c>
      <c r="F10050" s="130">
        <v>1420000</v>
      </c>
      <c r="G10050" s="130">
        <v>2132000</v>
      </c>
      <c r="H10050" s="130" t="str">
        <f t="shared" si="312"/>
        <v>TH-100011</v>
      </c>
      <c r="I10050" s="130" t="str">
        <f t="shared" si="313"/>
        <v>VG</v>
      </c>
    </row>
    <row r="10051" spans="1:9" x14ac:dyDescent="0.15">
      <c r="A10051" s="130">
        <v>10049</v>
      </c>
      <c r="B10051" s="130" t="s">
        <v>24420</v>
      </c>
      <c r="C10051" s="130" t="s">
        <v>2375</v>
      </c>
      <c r="D10051" s="130">
        <v>1</v>
      </c>
      <c r="E10051" s="130" t="s">
        <v>12402</v>
      </c>
      <c r="F10051" s="130">
        <v>370000</v>
      </c>
      <c r="G10051" s="130">
        <v>486200</v>
      </c>
      <c r="H10051" s="130" t="str">
        <f t="shared" si="312"/>
        <v>TH-100012</v>
      </c>
      <c r="I10051" s="130" t="str">
        <f t="shared" si="313"/>
        <v>VG</v>
      </c>
    </row>
    <row r="10052" spans="1:9" x14ac:dyDescent="0.15">
      <c r="A10052" s="130">
        <v>10050</v>
      </c>
      <c r="B10052" s="130" t="s">
        <v>24421</v>
      </c>
      <c r="C10052" s="130" t="s">
        <v>2376</v>
      </c>
      <c r="D10052" s="130">
        <v>100</v>
      </c>
      <c r="E10052" s="130" t="s">
        <v>12355</v>
      </c>
      <c r="F10052" s="130">
        <v>26400</v>
      </c>
      <c r="G10052" s="130">
        <v>46800</v>
      </c>
      <c r="H10052" s="130" t="str">
        <f t="shared" ref="H10052:H10115" si="314">LEFT(B10052,FIND("-",B10052)+6)</f>
        <v>TH-100013</v>
      </c>
      <c r="I10052" s="130" t="str">
        <f t="shared" ref="I10052:I10115" si="315">RIGHT(B10052,LEN(B10052)-FIND("-",B10052)-7)</f>
        <v>VG</v>
      </c>
    </row>
    <row r="10053" spans="1:9" x14ac:dyDescent="0.15">
      <c r="A10053" s="130">
        <v>10051</v>
      </c>
      <c r="B10053" s="130" t="s">
        <v>24422</v>
      </c>
      <c r="C10053" s="130" t="s">
        <v>2377</v>
      </c>
      <c r="D10053" s="130">
        <v>1</v>
      </c>
      <c r="E10053" s="130" t="s">
        <v>12402</v>
      </c>
      <c r="F10053" s="130">
        <v>26000</v>
      </c>
      <c r="G10053" s="130">
        <v>32880</v>
      </c>
      <c r="H10053" s="130" t="str">
        <f t="shared" si="314"/>
        <v>TH-100014</v>
      </c>
      <c r="I10053" s="130" t="str">
        <f t="shared" si="315"/>
        <v>VG</v>
      </c>
    </row>
    <row r="10054" spans="1:9" x14ac:dyDescent="0.15">
      <c r="A10054" s="130">
        <v>10052</v>
      </c>
      <c r="B10054" s="130" t="s">
        <v>11700</v>
      </c>
      <c r="C10054" s="130" t="s">
        <v>21699</v>
      </c>
      <c r="D10054" s="130">
        <v>6.4</v>
      </c>
      <c r="E10054" s="130" t="s">
        <v>12372</v>
      </c>
      <c r="F10054" s="130">
        <v>1376000</v>
      </c>
      <c r="G10054" s="130">
        <v>531200</v>
      </c>
      <c r="H10054" s="130" t="str">
        <f t="shared" si="314"/>
        <v>TH-100015</v>
      </c>
      <c r="I10054" s="130" t="str">
        <f t="shared" si="315"/>
        <v>AG</v>
      </c>
    </row>
    <row r="10055" spans="1:9" x14ac:dyDescent="0.15">
      <c r="A10055" s="130">
        <v>10053</v>
      </c>
      <c r="B10055" s="130" t="s">
        <v>11701</v>
      </c>
      <c r="C10055" s="130" t="s">
        <v>21700</v>
      </c>
      <c r="D10055" s="130">
        <v>10</v>
      </c>
      <c r="E10055" s="130" t="s">
        <v>12355</v>
      </c>
      <c r="F10055" s="130">
        <v>143966</v>
      </c>
      <c r="G10055" s="130">
        <v>179529.96</v>
      </c>
      <c r="H10055" s="130" t="str">
        <f t="shared" si="314"/>
        <v>TH-100016</v>
      </c>
      <c r="I10055" s="130" t="str">
        <f t="shared" si="315"/>
        <v>AG</v>
      </c>
    </row>
    <row r="10056" spans="1:9" x14ac:dyDescent="0.15">
      <c r="A10056" s="130">
        <v>10054</v>
      </c>
      <c r="B10056" s="130" t="s">
        <v>11702</v>
      </c>
      <c r="C10056" s="130" t="s">
        <v>21701</v>
      </c>
      <c r="D10056" s="130">
        <v>10</v>
      </c>
      <c r="E10056" s="130" t="s">
        <v>12355</v>
      </c>
      <c r="F10056" s="130">
        <v>378857</v>
      </c>
      <c r="G10056" s="130">
        <v>388740.5</v>
      </c>
      <c r="H10056" s="130" t="str">
        <f t="shared" si="314"/>
        <v>TH-100017</v>
      </c>
      <c r="I10056" s="130" t="str">
        <f t="shared" si="315"/>
        <v>AG</v>
      </c>
    </row>
    <row r="10057" spans="1:9" x14ac:dyDescent="0.15">
      <c r="A10057" s="130">
        <v>10055</v>
      </c>
      <c r="B10057" s="130" t="s">
        <v>24423</v>
      </c>
      <c r="C10057" s="130" t="s">
        <v>2378</v>
      </c>
      <c r="D10057" s="130">
        <v>1</v>
      </c>
      <c r="E10057" s="130" t="s">
        <v>12370</v>
      </c>
      <c r="F10057" s="130">
        <v>2335</v>
      </c>
      <c r="G10057" s="130">
        <v>2430</v>
      </c>
      <c r="H10057" s="130" t="str">
        <f t="shared" si="314"/>
        <v>TH-100018</v>
      </c>
      <c r="I10057" s="130" t="str">
        <f t="shared" si="315"/>
        <v>VG</v>
      </c>
    </row>
    <row r="10058" spans="1:9" x14ac:dyDescent="0.15">
      <c r="A10058" s="130">
        <v>10056</v>
      </c>
      <c r="B10058" s="130" t="s">
        <v>11703</v>
      </c>
      <c r="C10058" s="130" t="s">
        <v>21702</v>
      </c>
      <c r="D10058" s="130">
        <v>10</v>
      </c>
      <c r="E10058" s="130" t="s">
        <v>12355</v>
      </c>
      <c r="F10058" s="130">
        <v>98970</v>
      </c>
      <c r="G10058" s="130">
        <v>98970</v>
      </c>
      <c r="H10058" s="130" t="str">
        <f t="shared" si="314"/>
        <v>TH-100019</v>
      </c>
      <c r="I10058" s="130" t="str">
        <f t="shared" si="315"/>
        <v>AG</v>
      </c>
    </row>
    <row r="10059" spans="1:9" x14ac:dyDescent="0.15">
      <c r="A10059" s="130">
        <v>10057</v>
      </c>
      <c r="B10059" s="130" t="s">
        <v>11704</v>
      </c>
      <c r="C10059" s="130" t="s">
        <v>21703</v>
      </c>
      <c r="D10059" s="130">
        <v>10</v>
      </c>
      <c r="E10059" s="130" t="s">
        <v>12384</v>
      </c>
      <c r="F10059" s="130">
        <v>110750</v>
      </c>
      <c r="G10059" s="130">
        <v>111000</v>
      </c>
      <c r="H10059" s="130" t="str">
        <f t="shared" si="314"/>
        <v>TH-100020</v>
      </c>
      <c r="I10059" s="130" t="str">
        <f t="shared" si="315"/>
        <v>AG</v>
      </c>
    </row>
    <row r="10060" spans="1:9" x14ac:dyDescent="0.15">
      <c r="A10060" s="130">
        <v>10058</v>
      </c>
      <c r="B10060" s="130" t="s">
        <v>24424</v>
      </c>
      <c r="C10060" s="130" t="s">
        <v>2379</v>
      </c>
      <c r="D10060" s="130">
        <v>12580</v>
      </c>
      <c r="E10060" s="130" t="s">
        <v>12372</v>
      </c>
      <c r="F10060" s="130">
        <v>1273281.76</v>
      </c>
      <c r="G10060" s="130">
        <v>1343520.54</v>
      </c>
      <c r="H10060" s="130" t="str">
        <f t="shared" si="314"/>
        <v>TH-100021</v>
      </c>
      <c r="I10060" s="130" t="str">
        <f t="shared" si="315"/>
        <v>VG</v>
      </c>
    </row>
    <row r="10061" spans="1:9" x14ac:dyDescent="0.15">
      <c r="A10061" s="130">
        <v>10059</v>
      </c>
      <c r="B10061" s="130" t="s">
        <v>11705</v>
      </c>
      <c r="C10061" s="130" t="s">
        <v>2380</v>
      </c>
      <c r="D10061" s="130">
        <v>1000</v>
      </c>
      <c r="E10061" s="130" t="s">
        <v>12446</v>
      </c>
      <c r="F10061" s="130">
        <v>460000</v>
      </c>
      <c r="G10061" s="130">
        <v>460000</v>
      </c>
      <c r="H10061" s="130" t="str">
        <f t="shared" si="314"/>
        <v>TH-100022</v>
      </c>
      <c r="I10061" s="130" t="str">
        <f t="shared" si="315"/>
        <v>VG</v>
      </c>
    </row>
    <row r="10062" spans="1:9" x14ac:dyDescent="0.15">
      <c r="A10062" s="130">
        <v>10060</v>
      </c>
      <c r="B10062" s="130" t="s">
        <v>24425</v>
      </c>
      <c r="C10062" s="130" t="s">
        <v>2381</v>
      </c>
      <c r="D10062" s="130">
        <v>1</v>
      </c>
      <c r="E10062" s="130" t="s">
        <v>12403</v>
      </c>
      <c r="F10062" s="130">
        <v>80000</v>
      </c>
      <c r="G10062" s="130">
        <v>85500</v>
      </c>
      <c r="H10062" s="130" t="str">
        <f t="shared" si="314"/>
        <v>TH-100023</v>
      </c>
      <c r="I10062" s="130" t="str">
        <f t="shared" si="315"/>
        <v>VG</v>
      </c>
    </row>
    <row r="10063" spans="1:9" x14ac:dyDescent="0.15">
      <c r="A10063" s="130">
        <v>10061</v>
      </c>
      <c r="B10063" s="130" t="s">
        <v>24426</v>
      </c>
      <c r="C10063" s="130" t="s">
        <v>2382</v>
      </c>
      <c r="D10063" s="130">
        <v>1</v>
      </c>
      <c r="E10063" s="130" t="s">
        <v>12876</v>
      </c>
      <c r="F10063" s="130">
        <v>2971750</v>
      </c>
      <c r="G10063" s="130">
        <v>3719130</v>
      </c>
      <c r="H10063" s="130" t="str">
        <f t="shared" si="314"/>
        <v>TH-100024</v>
      </c>
      <c r="I10063" s="130" t="str">
        <f t="shared" si="315"/>
        <v>VG</v>
      </c>
    </row>
    <row r="10064" spans="1:9" x14ac:dyDescent="0.15">
      <c r="A10064" s="130">
        <v>10062</v>
      </c>
      <c r="B10064" s="130" t="s">
        <v>11706</v>
      </c>
      <c r="C10064" s="130" t="s">
        <v>21704</v>
      </c>
      <c r="D10064" s="130">
        <v>72.299999999999898</v>
      </c>
      <c r="E10064" s="130" t="s">
        <v>12361</v>
      </c>
      <c r="F10064" s="130">
        <v>1281346.2</v>
      </c>
      <c r="G10064" s="130">
        <v>1581778.6</v>
      </c>
      <c r="H10064" s="130" t="str">
        <f t="shared" si="314"/>
        <v>TH-100025</v>
      </c>
      <c r="I10064" s="130" t="str">
        <f t="shared" si="315"/>
        <v>AG</v>
      </c>
    </row>
    <row r="10065" spans="1:9" x14ac:dyDescent="0.15">
      <c r="A10065" s="130">
        <v>10063</v>
      </c>
      <c r="B10065" s="130" t="s">
        <v>11707</v>
      </c>
      <c r="C10065" s="130" t="s">
        <v>13772</v>
      </c>
      <c r="D10065" s="130">
        <v>10</v>
      </c>
      <c r="E10065" s="130" t="s">
        <v>12355</v>
      </c>
      <c r="F10065" s="130">
        <v>30810</v>
      </c>
      <c r="G10065" s="130">
        <v>31830</v>
      </c>
      <c r="H10065" s="130" t="str">
        <f t="shared" si="314"/>
        <v>TH-100026</v>
      </c>
      <c r="I10065" s="130" t="str">
        <f t="shared" si="315"/>
        <v>AG</v>
      </c>
    </row>
    <row r="10066" spans="1:9" x14ac:dyDescent="0.15">
      <c r="A10066" s="130">
        <v>10064</v>
      </c>
      <c r="B10066" s="130" t="s">
        <v>24427</v>
      </c>
      <c r="C10066" s="130" t="s">
        <v>2383</v>
      </c>
      <c r="D10066" s="130">
        <v>300</v>
      </c>
      <c r="E10066" s="130" t="s">
        <v>12372</v>
      </c>
      <c r="F10066" s="130">
        <v>3588000</v>
      </c>
      <c r="G10066" s="130">
        <v>3342000</v>
      </c>
      <c r="H10066" s="130" t="str">
        <f t="shared" si="314"/>
        <v>TH-100027</v>
      </c>
      <c r="I10066" s="130" t="str">
        <f t="shared" si="315"/>
        <v>VG</v>
      </c>
    </row>
    <row r="10067" spans="1:9" x14ac:dyDescent="0.15">
      <c r="A10067" s="130">
        <v>10065</v>
      </c>
      <c r="B10067" s="130" t="s">
        <v>24428</v>
      </c>
      <c r="C10067" s="130" t="s">
        <v>2384</v>
      </c>
      <c r="D10067" s="130">
        <v>1</v>
      </c>
      <c r="E10067" s="130" t="s">
        <v>12676</v>
      </c>
      <c r="F10067" s="130">
        <v>29490</v>
      </c>
      <c r="G10067" s="130">
        <v>29490</v>
      </c>
      <c r="H10067" s="130" t="str">
        <f t="shared" si="314"/>
        <v>TH-100028</v>
      </c>
      <c r="I10067" s="130" t="str">
        <f t="shared" si="315"/>
        <v>VG</v>
      </c>
    </row>
    <row r="10068" spans="1:9" x14ac:dyDescent="0.15">
      <c r="A10068" s="130">
        <v>10066</v>
      </c>
      <c r="B10068" s="130" t="s">
        <v>24429</v>
      </c>
      <c r="C10068" s="130" t="s">
        <v>2385</v>
      </c>
      <c r="D10068" s="130">
        <v>80</v>
      </c>
      <c r="E10068" s="130" t="s">
        <v>12361</v>
      </c>
      <c r="F10068" s="130">
        <v>692821.2</v>
      </c>
      <c r="G10068" s="130">
        <v>1104000</v>
      </c>
      <c r="H10068" s="130" t="str">
        <f t="shared" si="314"/>
        <v>TH-100029</v>
      </c>
      <c r="I10068" s="130" t="str">
        <f t="shared" si="315"/>
        <v>VG</v>
      </c>
    </row>
    <row r="10069" spans="1:9" x14ac:dyDescent="0.15">
      <c r="A10069" s="130">
        <v>10067</v>
      </c>
      <c r="B10069" s="130" t="s">
        <v>24430</v>
      </c>
      <c r="C10069" s="130" t="s">
        <v>2386</v>
      </c>
      <c r="D10069" s="130">
        <v>3.6</v>
      </c>
      <c r="E10069" s="130" t="s">
        <v>12355</v>
      </c>
      <c r="F10069" s="130">
        <v>1062364</v>
      </c>
      <c r="G10069" s="130">
        <v>1418253</v>
      </c>
      <c r="H10069" s="130" t="str">
        <f t="shared" si="314"/>
        <v>TH-100030</v>
      </c>
      <c r="I10069" s="130" t="str">
        <f t="shared" si="315"/>
        <v>VG</v>
      </c>
    </row>
    <row r="10070" spans="1:9" x14ac:dyDescent="0.15">
      <c r="A10070" s="130">
        <v>10068</v>
      </c>
      <c r="B10070" s="130" t="s">
        <v>24431</v>
      </c>
      <c r="C10070" s="130" t="s">
        <v>543</v>
      </c>
      <c r="D10070" s="130">
        <v>20</v>
      </c>
      <c r="E10070" s="130" t="s">
        <v>12370</v>
      </c>
      <c r="F10070" s="130">
        <v>3141700</v>
      </c>
      <c r="G10070" s="130">
        <v>3320200</v>
      </c>
      <c r="H10070" s="130" t="str">
        <f t="shared" si="314"/>
        <v>TH-100031</v>
      </c>
      <c r="I10070" s="130" t="str">
        <f t="shared" si="315"/>
        <v>VG</v>
      </c>
    </row>
    <row r="10071" spans="1:9" x14ac:dyDescent="0.15">
      <c r="A10071" s="130">
        <v>10069</v>
      </c>
      <c r="B10071" s="130" t="s">
        <v>24432</v>
      </c>
      <c r="C10071" s="130" t="s">
        <v>2387</v>
      </c>
      <c r="D10071" s="130">
        <v>20</v>
      </c>
      <c r="E10071" s="130" t="s">
        <v>12355</v>
      </c>
      <c r="F10071" s="130">
        <v>488760</v>
      </c>
      <c r="G10071" s="130">
        <v>3370000</v>
      </c>
      <c r="H10071" s="130" t="str">
        <f t="shared" si="314"/>
        <v>TH-100032</v>
      </c>
      <c r="I10071" s="130" t="str">
        <f t="shared" si="315"/>
        <v>VG</v>
      </c>
    </row>
    <row r="10072" spans="1:9" x14ac:dyDescent="0.15">
      <c r="A10072" s="130">
        <v>10070</v>
      </c>
      <c r="B10072" s="130" t="s">
        <v>11708</v>
      </c>
      <c r="C10072" s="130" t="s">
        <v>21705</v>
      </c>
      <c r="D10072" s="130">
        <v>200</v>
      </c>
      <c r="E10072" s="130" t="s">
        <v>12355</v>
      </c>
      <c r="F10072" s="130">
        <v>642370</v>
      </c>
      <c r="G10072" s="130">
        <v>787170</v>
      </c>
      <c r="H10072" s="130" t="str">
        <f t="shared" si="314"/>
        <v>TH-100033</v>
      </c>
      <c r="I10072" s="130" t="str">
        <f t="shared" si="315"/>
        <v>AG</v>
      </c>
    </row>
    <row r="10073" spans="1:9" x14ac:dyDescent="0.15">
      <c r="A10073" s="130">
        <v>10071</v>
      </c>
      <c r="B10073" s="130" t="s">
        <v>3296</v>
      </c>
      <c r="C10073" s="130" t="s">
        <v>2388</v>
      </c>
      <c r="D10073" s="130">
        <v>1</v>
      </c>
      <c r="E10073" s="130" t="s">
        <v>12372</v>
      </c>
      <c r="F10073" s="130">
        <v>67</v>
      </c>
      <c r="G10073" s="130">
        <v>75</v>
      </c>
      <c r="H10073" s="130" t="str">
        <f t="shared" si="314"/>
        <v>TH-110001</v>
      </c>
      <c r="I10073" s="130" t="str">
        <f t="shared" si="315"/>
        <v>VE</v>
      </c>
    </row>
    <row r="10074" spans="1:9" x14ac:dyDescent="0.15">
      <c r="A10074" s="130">
        <v>10072</v>
      </c>
      <c r="B10074" s="130" t="s">
        <v>11709</v>
      </c>
      <c r="C10074" s="130" t="s">
        <v>21706</v>
      </c>
      <c r="D10074" s="130">
        <v>50</v>
      </c>
      <c r="E10074" s="130" t="s">
        <v>12355</v>
      </c>
      <c r="F10074" s="130">
        <v>553195</v>
      </c>
      <c r="G10074" s="130">
        <v>683590</v>
      </c>
      <c r="H10074" s="130" t="str">
        <f t="shared" si="314"/>
        <v>TH-110002</v>
      </c>
      <c r="I10074" s="130" t="str">
        <f t="shared" si="315"/>
        <v>AG</v>
      </c>
    </row>
    <row r="10075" spans="1:9" x14ac:dyDescent="0.15">
      <c r="A10075" s="130">
        <v>10073</v>
      </c>
      <c r="B10075" s="130" t="s">
        <v>11710</v>
      </c>
      <c r="C10075" s="130" t="s">
        <v>21706</v>
      </c>
      <c r="D10075" s="130">
        <v>50</v>
      </c>
      <c r="E10075" s="130" t="s">
        <v>12355</v>
      </c>
      <c r="F10075" s="130">
        <v>596599</v>
      </c>
      <c r="G10075" s="130">
        <v>683590</v>
      </c>
      <c r="H10075" s="130" t="str">
        <f t="shared" si="314"/>
        <v>TH-110003</v>
      </c>
      <c r="I10075" s="130" t="str">
        <f t="shared" si="315"/>
        <v>AG</v>
      </c>
    </row>
    <row r="10076" spans="1:9" x14ac:dyDescent="0.15">
      <c r="A10076" s="130">
        <v>10074</v>
      </c>
      <c r="B10076" s="130" t="s">
        <v>1603</v>
      </c>
      <c r="C10076" s="130" t="s">
        <v>2389</v>
      </c>
      <c r="D10076" s="130">
        <v>90</v>
      </c>
      <c r="E10076" s="130" t="s">
        <v>12676</v>
      </c>
      <c r="F10076" s="130">
        <v>465000</v>
      </c>
      <c r="G10076" s="130">
        <v>555160</v>
      </c>
      <c r="H10076" s="130" t="str">
        <f t="shared" si="314"/>
        <v>TH-110004</v>
      </c>
      <c r="I10076" s="130" t="str">
        <f t="shared" si="315"/>
        <v>VE</v>
      </c>
    </row>
    <row r="10077" spans="1:9" x14ac:dyDescent="0.15">
      <c r="A10077" s="130">
        <v>10075</v>
      </c>
      <c r="B10077" s="130" t="s">
        <v>1604</v>
      </c>
      <c r="C10077" s="130" t="s">
        <v>2390</v>
      </c>
      <c r="D10077" s="130">
        <v>1</v>
      </c>
      <c r="E10077" s="130" t="s">
        <v>12610</v>
      </c>
      <c r="F10077" s="130">
        <v>5700</v>
      </c>
      <c r="G10077" s="130">
        <v>70</v>
      </c>
      <c r="H10077" s="130" t="str">
        <f t="shared" si="314"/>
        <v>TH-110005</v>
      </c>
      <c r="I10077" s="130" t="str">
        <f t="shared" si="315"/>
        <v>VE</v>
      </c>
    </row>
    <row r="10078" spans="1:9" x14ac:dyDescent="0.15">
      <c r="A10078" s="130">
        <v>10076</v>
      </c>
      <c r="B10078" s="130" t="s">
        <v>11711</v>
      </c>
      <c r="C10078" s="130" t="s">
        <v>21707</v>
      </c>
      <c r="D10078" s="130">
        <v>30</v>
      </c>
      <c r="E10078" s="130" t="s">
        <v>12370</v>
      </c>
      <c r="F10078" s="130">
        <v>555000</v>
      </c>
      <c r="G10078" s="130">
        <v>870000</v>
      </c>
      <c r="H10078" s="130" t="str">
        <f t="shared" si="314"/>
        <v>TH-110006</v>
      </c>
      <c r="I10078" s="130" t="str">
        <f t="shared" si="315"/>
        <v>AG</v>
      </c>
    </row>
    <row r="10079" spans="1:9" x14ac:dyDescent="0.15">
      <c r="A10079" s="130">
        <v>10077</v>
      </c>
      <c r="B10079" s="130" t="s">
        <v>11712</v>
      </c>
      <c r="C10079" s="130" t="s">
        <v>21708</v>
      </c>
      <c r="D10079" s="130">
        <v>10</v>
      </c>
      <c r="E10079" s="130" t="s">
        <v>12355</v>
      </c>
      <c r="F10079" s="130">
        <v>243800</v>
      </c>
      <c r="G10079" s="130">
        <v>332918</v>
      </c>
      <c r="H10079" s="130" t="str">
        <f t="shared" si="314"/>
        <v>TH-110007</v>
      </c>
      <c r="I10079" s="130" t="str">
        <f t="shared" si="315"/>
        <v>AG</v>
      </c>
    </row>
    <row r="10080" spans="1:9" x14ac:dyDescent="0.15">
      <c r="A10080" s="130">
        <v>10078</v>
      </c>
      <c r="B10080" s="130" t="s">
        <v>11713</v>
      </c>
      <c r="C10080" s="130" t="s">
        <v>21709</v>
      </c>
      <c r="D10080" s="130">
        <v>100</v>
      </c>
      <c r="E10080" s="130" t="s">
        <v>12355</v>
      </c>
      <c r="F10080" s="130">
        <v>9500000</v>
      </c>
      <c r="G10080" s="130">
        <v>8800000</v>
      </c>
      <c r="H10080" s="130" t="str">
        <f t="shared" si="314"/>
        <v>TH-110008</v>
      </c>
      <c r="I10080" s="130" t="str">
        <f t="shared" si="315"/>
        <v>AG</v>
      </c>
    </row>
    <row r="10081" spans="1:9" x14ac:dyDescent="0.15">
      <c r="A10081" s="130">
        <v>10079</v>
      </c>
      <c r="B10081" s="130" t="s">
        <v>11714</v>
      </c>
      <c r="C10081" s="130" t="s">
        <v>21710</v>
      </c>
      <c r="D10081" s="130">
        <v>100</v>
      </c>
      <c r="E10081" s="130" t="s">
        <v>12446</v>
      </c>
      <c r="F10081" s="130">
        <v>54131.25</v>
      </c>
      <c r="G10081" s="130">
        <v>13640</v>
      </c>
      <c r="H10081" s="130" t="str">
        <f t="shared" si="314"/>
        <v>TH-110009</v>
      </c>
      <c r="I10081" s="130" t="str">
        <f t="shared" si="315"/>
        <v>AG</v>
      </c>
    </row>
    <row r="10082" spans="1:9" x14ac:dyDescent="0.15">
      <c r="A10082" s="130">
        <v>10080</v>
      </c>
      <c r="B10082" s="130" t="s">
        <v>1605</v>
      </c>
      <c r="C10082" s="130" t="s">
        <v>2391</v>
      </c>
      <c r="D10082" s="130">
        <v>1000</v>
      </c>
      <c r="E10082" s="130" t="s">
        <v>12361</v>
      </c>
      <c r="F10082" s="130">
        <v>11017126.5</v>
      </c>
      <c r="G10082" s="130">
        <v>11351861.1</v>
      </c>
      <c r="H10082" s="130" t="str">
        <f t="shared" si="314"/>
        <v>TH-110010</v>
      </c>
      <c r="I10082" s="130" t="str">
        <f t="shared" si="315"/>
        <v>VE</v>
      </c>
    </row>
    <row r="10083" spans="1:9" x14ac:dyDescent="0.15">
      <c r="A10083" s="130">
        <v>10081</v>
      </c>
      <c r="B10083" s="130" t="s">
        <v>1606</v>
      </c>
      <c r="C10083" s="130" t="s">
        <v>2392</v>
      </c>
      <c r="D10083" s="130">
        <v>132</v>
      </c>
      <c r="E10083" s="130" t="s">
        <v>12368</v>
      </c>
      <c r="F10083" s="130">
        <v>3791739</v>
      </c>
      <c r="G10083" s="130">
        <v>4768390.5999999996</v>
      </c>
      <c r="H10083" s="130" t="str">
        <f t="shared" si="314"/>
        <v>TH-110011</v>
      </c>
      <c r="I10083" s="130" t="str">
        <f t="shared" si="315"/>
        <v>VE</v>
      </c>
    </row>
    <row r="10084" spans="1:9" x14ac:dyDescent="0.15">
      <c r="A10084" s="130">
        <v>10082</v>
      </c>
      <c r="B10084" s="130" t="s">
        <v>1607</v>
      </c>
      <c r="C10084" s="130" t="s">
        <v>2393</v>
      </c>
      <c r="D10084" s="130">
        <v>1000</v>
      </c>
      <c r="E10084" s="130" t="s">
        <v>12361</v>
      </c>
      <c r="F10084" s="130">
        <v>5923026.6600000001</v>
      </c>
      <c r="G10084" s="130">
        <v>22987013.66</v>
      </c>
      <c r="H10084" s="130" t="str">
        <f t="shared" si="314"/>
        <v>TH-110012</v>
      </c>
      <c r="I10084" s="130" t="str">
        <f t="shared" si="315"/>
        <v>VE</v>
      </c>
    </row>
    <row r="10085" spans="1:9" x14ac:dyDescent="0.15">
      <c r="A10085" s="130">
        <v>10083</v>
      </c>
      <c r="B10085" s="130" t="s">
        <v>11715</v>
      </c>
      <c r="C10085" s="130" t="s">
        <v>21711</v>
      </c>
      <c r="D10085" s="130">
        <v>100</v>
      </c>
      <c r="E10085" s="130" t="s">
        <v>12361</v>
      </c>
      <c r="F10085" s="130">
        <v>3038383</v>
      </c>
      <c r="G10085" s="130">
        <v>2836383</v>
      </c>
      <c r="H10085" s="130" t="str">
        <f t="shared" si="314"/>
        <v>TH-110013</v>
      </c>
      <c r="I10085" s="130" t="str">
        <f t="shared" si="315"/>
        <v>AG</v>
      </c>
    </row>
    <row r="10086" spans="1:9" x14ac:dyDescent="0.15">
      <c r="A10086" s="130">
        <v>10084</v>
      </c>
      <c r="B10086" s="130" t="s">
        <v>11716</v>
      </c>
      <c r="C10086" s="130" t="s">
        <v>13724</v>
      </c>
      <c r="D10086" s="130">
        <v>1</v>
      </c>
      <c r="E10086" s="130" t="s">
        <v>12361</v>
      </c>
      <c r="F10086" s="130">
        <v>1300</v>
      </c>
      <c r="G10086" s="130">
        <v>1600</v>
      </c>
      <c r="H10086" s="130" t="str">
        <f t="shared" si="314"/>
        <v>TH-110014</v>
      </c>
      <c r="I10086" s="130" t="str">
        <f t="shared" si="315"/>
        <v>AG</v>
      </c>
    </row>
    <row r="10087" spans="1:9" x14ac:dyDescent="0.15">
      <c r="A10087" s="130">
        <v>10085</v>
      </c>
      <c r="B10087" s="130" t="s">
        <v>11717</v>
      </c>
      <c r="C10087" s="130" t="s">
        <v>21712</v>
      </c>
      <c r="D10087" s="130">
        <v>1</v>
      </c>
      <c r="E10087" s="130" t="s">
        <v>12457</v>
      </c>
      <c r="F10087" s="130">
        <v>33600000</v>
      </c>
      <c r="G10087" s="130">
        <v>71300000</v>
      </c>
      <c r="H10087" s="130" t="str">
        <f t="shared" si="314"/>
        <v>TH-110015</v>
      </c>
      <c r="I10087" s="130" t="str">
        <f t="shared" si="315"/>
        <v>AG</v>
      </c>
    </row>
    <row r="10088" spans="1:9" x14ac:dyDescent="0.15">
      <c r="A10088" s="130">
        <v>10086</v>
      </c>
      <c r="B10088" s="130" t="s">
        <v>11718</v>
      </c>
      <c r="C10088" s="130" t="s">
        <v>1827</v>
      </c>
      <c r="D10088" s="130">
        <v>1</v>
      </c>
      <c r="E10088" s="130" t="s">
        <v>12361</v>
      </c>
      <c r="F10088" s="130">
        <v>13110</v>
      </c>
      <c r="G10088" s="130">
        <v>12200</v>
      </c>
      <c r="H10088" s="130" t="str">
        <f t="shared" si="314"/>
        <v>TH-110016</v>
      </c>
      <c r="I10088" s="130" t="str">
        <f t="shared" si="315"/>
        <v>AG</v>
      </c>
    </row>
    <row r="10089" spans="1:9" x14ac:dyDescent="0.15">
      <c r="A10089" s="130">
        <v>10087</v>
      </c>
      <c r="B10089" s="130" t="s">
        <v>11719</v>
      </c>
      <c r="C10089" s="130" t="s">
        <v>16822</v>
      </c>
      <c r="D10089" s="130">
        <v>10</v>
      </c>
      <c r="E10089" s="130" t="s">
        <v>12372</v>
      </c>
      <c r="F10089" s="130">
        <v>184684.65</v>
      </c>
      <c r="G10089" s="130">
        <v>174109.45</v>
      </c>
      <c r="H10089" s="130" t="str">
        <f t="shared" si="314"/>
        <v>TH-110017</v>
      </c>
      <c r="I10089" s="130" t="str">
        <f t="shared" si="315"/>
        <v>AG</v>
      </c>
    </row>
    <row r="10090" spans="1:9" x14ac:dyDescent="0.15">
      <c r="A10090" s="130">
        <v>10088</v>
      </c>
      <c r="B10090" s="130" t="s">
        <v>11720</v>
      </c>
      <c r="C10090" s="130" t="s">
        <v>21713</v>
      </c>
      <c r="D10090" s="130">
        <v>50</v>
      </c>
      <c r="E10090" s="130" t="s">
        <v>12610</v>
      </c>
      <c r="F10090" s="130">
        <v>287500</v>
      </c>
      <c r="G10090" s="130">
        <v>548500</v>
      </c>
      <c r="H10090" s="130" t="str">
        <f t="shared" si="314"/>
        <v>TH-110018</v>
      </c>
      <c r="I10090" s="130" t="str">
        <f t="shared" si="315"/>
        <v>AG</v>
      </c>
    </row>
    <row r="10091" spans="1:9" x14ac:dyDescent="0.15">
      <c r="A10091" s="130">
        <v>10089</v>
      </c>
      <c r="B10091" s="130" t="s">
        <v>1608</v>
      </c>
      <c r="C10091" s="130" t="s">
        <v>2394</v>
      </c>
      <c r="D10091" s="130">
        <v>10</v>
      </c>
      <c r="E10091" s="130" t="s">
        <v>12361</v>
      </c>
      <c r="F10091" s="130">
        <v>14847.15</v>
      </c>
      <c r="G10091" s="130">
        <v>35622.15</v>
      </c>
      <c r="H10091" s="130" t="str">
        <f t="shared" si="314"/>
        <v>TH-110019</v>
      </c>
      <c r="I10091" s="130" t="str">
        <f t="shared" si="315"/>
        <v>VE</v>
      </c>
    </row>
    <row r="10092" spans="1:9" x14ac:dyDescent="0.15">
      <c r="A10092" s="130">
        <v>10090</v>
      </c>
      <c r="B10092" s="130" t="s">
        <v>1609</v>
      </c>
      <c r="C10092" s="130" t="s">
        <v>2395</v>
      </c>
      <c r="D10092" s="130">
        <v>1</v>
      </c>
      <c r="E10092" s="130" t="s">
        <v>21714</v>
      </c>
      <c r="F10092" s="130">
        <v>5000000</v>
      </c>
      <c r="G10092" s="130">
        <v>6466000</v>
      </c>
      <c r="H10092" s="130" t="str">
        <f t="shared" si="314"/>
        <v>TH-110020</v>
      </c>
      <c r="I10092" s="130" t="str">
        <f t="shared" si="315"/>
        <v>VE</v>
      </c>
    </row>
    <row r="10093" spans="1:9" x14ac:dyDescent="0.15">
      <c r="A10093" s="130">
        <v>10091</v>
      </c>
      <c r="B10093" s="130" t="s">
        <v>1610</v>
      </c>
      <c r="C10093" s="130" t="s">
        <v>24433</v>
      </c>
      <c r="D10093" s="130">
        <v>100</v>
      </c>
      <c r="E10093" s="130" t="s">
        <v>12372</v>
      </c>
      <c r="F10093" s="130">
        <v>67421</v>
      </c>
      <c r="G10093" s="130">
        <v>69961</v>
      </c>
      <c r="H10093" s="130" t="str">
        <f t="shared" si="314"/>
        <v>TH-110021</v>
      </c>
      <c r="I10093" s="130" t="str">
        <f t="shared" si="315"/>
        <v>VE</v>
      </c>
    </row>
    <row r="10094" spans="1:9" x14ac:dyDescent="0.15">
      <c r="A10094" s="130">
        <v>10092</v>
      </c>
      <c r="B10094" s="130" t="s">
        <v>1611</v>
      </c>
      <c r="C10094" s="130" t="s">
        <v>1679</v>
      </c>
      <c r="D10094" s="130">
        <v>1</v>
      </c>
      <c r="E10094" s="130" t="s">
        <v>12676</v>
      </c>
      <c r="F10094" s="130">
        <v>340</v>
      </c>
      <c r="G10094" s="130">
        <v>294</v>
      </c>
      <c r="H10094" s="130" t="str">
        <f t="shared" si="314"/>
        <v>TH-110022</v>
      </c>
      <c r="I10094" s="130" t="str">
        <f t="shared" si="315"/>
        <v>VR</v>
      </c>
    </row>
    <row r="10095" spans="1:9" x14ac:dyDescent="0.15">
      <c r="A10095" s="130">
        <v>10093</v>
      </c>
      <c r="B10095" s="130" t="s">
        <v>1612</v>
      </c>
      <c r="C10095" s="130" t="s">
        <v>1850</v>
      </c>
      <c r="D10095" s="130">
        <v>1</v>
      </c>
      <c r="E10095" s="130" t="s">
        <v>21715</v>
      </c>
      <c r="F10095" s="130">
        <v>48220</v>
      </c>
      <c r="G10095" s="130">
        <v>94620</v>
      </c>
      <c r="H10095" s="130" t="str">
        <f t="shared" si="314"/>
        <v>TH-110023</v>
      </c>
      <c r="I10095" s="130" t="str">
        <f t="shared" si="315"/>
        <v>VE</v>
      </c>
    </row>
    <row r="10096" spans="1:9" x14ac:dyDescent="0.15">
      <c r="A10096" s="130">
        <v>10094</v>
      </c>
      <c r="B10096" s="130" t="s">
        <v>11721</v>
      </c>
      <c r="C10096" s="130" t="s">
        <v>21716</v>
      </c>
      <c r="D10096" s="130">
        <v>6</v>
      </c>
      <c r="E10096" s="130" t="s">
        <v>12355</v>
      </c>
      <c r="F10096" s="130">
        <v>112900</v>
      </c>
      <c r="G10096" s="130">
        <v>45400</v>
      </c>
      <c r="H10096" s="130" t="str">
        <f t="shared" si="314"/>
        <v>TH-120001</v>
      </c>
      <c r="I10096" s="130" t="str">
        <f t="shared" si="315"/>
        <v>AG</v>
      </c>
    </row>
    <row r="10097" spans="1:9" x14ac:dyDescent="0.15">
      <c r="A10097" s="130">
        <v>10095</v>
      </c>
      <c r="B10097" s="130" t="s">
        <v>1613</v>
      </c>
      <c r="C10097" s="130" t="s">
        <v>2397</v>
      </c>
      <c r="D10097" s="130">
        <v>1</v>
      </c>
      <c r="E10097" s="130" t="s">
        <v>12402</v>
      </c>
      <c r="F10097" s="130">
        <v>510000</v>
      </c>
      <c r="G10097" s="130">
        <v>650000</v>
      </c>
      <c r="H10097" s="130" t="str">
        <f t="shared" si="314"/>
        <v>TH-120002</v>
      </c>
      <c r="I10097" s="130" t="str">
        <f t="shared" si="315"/>
        <v>VE</v>
      </c>
    </row>
    <row r="10098" spans="1:9" x14ac:dyDescent="0.15">
      <c r="A10098" s="130">
        <v>10096</v>
      </c>
      <c r="B10098" s="130" t="s">
        <v>11722</v>
      </c>
      <c r="C10098" s="130" t="s">
        <v>21717</v>
      </c>
      <c r="D10098" s="130">
        <v>1</v>
      </c>
      <c r="E10098" s="130" t="s">
        <v>12403</v>
      </c>
      <c r="F10098" s="130">
        <v>2089400</v>
      </c>
      <c r="G10098" s="130">
        <v>2094600</v>
      </c>
      <c r="H10098" s="130" t="str">
        <f t="shared" si="314"/>
        <v>TH-120003</v>
      </c>
      <c r="I10098" s="130" t="str">
        <f t="shared" si="315"/>
        <v>AG</v>
      </c>
    </row>
    <row r="10099" spans="1:9" x14ac:dyDescent="0.15">
      <c r="A10099" s="130">
        <v>10097</v>
      </c>
      <c r="B10099" s="130" t="s">
        <v>11723</v>
      </c>
      <c r="C10099" s="130" t="s">
        <v>1669</v>
      </c>
      <c r="D10099" s="130">
        <v>300</v>
      </c>
      <c r="E10099" s="130" t="s">
        <v>12372</v>
      </c>
      <c r="F10099" s="130">
        <v>1148910</v>
      </c>
      <c r="G10099" s="130">
        <v>3021415</v>
      </c>
      <c r="H10099" s="130" t="str">
        <f t="shared" si="314"/>
        <v>TH-120004</v>
      </c>
      <c r="I10099" s="130" t="str">
        <f t="shared" si="315"/>
        <v>AG</v>
      </c>
    </row>
    <row r="10100" spans="1:9" x14ac:dyDescent="0.15">
      <c r="A10100" s="130">
        <v>10098</v>
      </c>
      <c r="B10100" s="130" t="s">
        <v>11724</v>
      </c>
      <c r="C10100" s="130" t="s">
        <v>19701</v>
      </c>
      <c r="D10100" s="130">
        <v>27</v>
      </c>
      <c r="E10100" s="130" t="s">
        <v>12355</v>
      </c>
      <c r="F10100" s="130">
        <v>470703</v>
      </c>
      <c r="G10100" s="130">
        <v>512834</v>
      </c>
      <c r="H10100" s="130" t="str">
        <f t="shared" si="314"/>
        <v>TH-120005</v>
      </c>
      <c r="I10100" s="130" t="str">
        <f t="shared" si="315"/>
        <v>AG</v>
      </c>
    </row>
    <row r="10101" spans="1:9" x14ac:dyDescent="0.15">
      <c r="A10101" s="130">
        <v>10099</v>
      </c>
      <c r="B10101" s="130" t="s">
        <v>22565</v>
      </c>
      <c r="C10101" s="130" t="s">
        <v>2398</v>
      </c>
      <c r="D10101" s="130">
        <v>1</v>
      </c>
      <c r="E10101" s="130" t="s">
        <v>18842</v>
      </c>
      <c r="F10101" s="130">
        <v>6573.01</v>
      </c>
      <c r="G10101" s="130">
        <v>17900</v>
      </c>
      <c r="H10101" s="130" t="str">
        <f t="shared" si="314"/>
        <v>TH-120006</v>
      </c>
      <c r="I10101" s="130" t="str">
        <f t="shared" si="315"/>
        <v>VE</v>
      </c>
    </row>
    <row r="10102" spans="1:9" x14ac:dyDescent="0.15">
      <c r="A10102" s="130">
        <v>10100</v>
      </c>
      <c r="B10102" s="130" t="s">
        <v>11725</v>
      </c>
      <c r="C10102" s="130" t="s">
        <v>21718</v>
      </c>
      <c r="D10102" s="130">
        <v>300</v>
      </c>
      <c r="E10102" s="130" t="s">
        <v>12361</v>
      </c>
      <c r="F10102" s="130">
        <v>65256.800000000003</v>
      </c>
      <c r="G10102" s="130">
        <v>64848</v>
      </c>
      <c r="H10102" s="130" t="str">
        <f t="shared" si="314"/>
        <v>TH-120007</v>
      </c>
      <c r="I10102" s="130" t="str">
        <f t="shared" si="315"/>
        <v>AG</v>
      </c>
    </row>
    <row r="10103" spans="1:9" x14ac:dyDescent="0.15">
      <c r="A10103" s="130">
        <v>10101</v>
      </c>
      <c r="B10103" s="130" t="s">
        <v>11726</v>
      </c>
      <c r="C10103" s="130" t="s">
        <v>21719</v>
      </c>
      <c r="D10103" s="130">
        <v>30</v>
      </c>
      <c r="E10103" s="130" t="s">
        <v>12368</v>
      </c>
      <c r="F10103" s="130">
        <v>2386004</v>
      </c>
      <c r="G10103" s="130">
        <v>2691157</v>
      </c>
      <c r="H10103" s="130" t="str">
        <f t="shared" si="314"/>
        <v>TH-120008</v>
      </c>
      <c r="I10103" s="130" t="str">
        <f t="shared" si="315"/>
        <v>AG</v>
      </c>
    </row>
    <row r="10104" spans="1:9" x14ac:dyDescent="0.15">
      <c r="A10104" s="130">
        <v>10102</v>
      </c>
      <c r="B10104" s="130" t="s">
        <v>1615</v>
      </c>
      <c r="C10104" s="130" t="s">
        <v>1654</v>
      </c>
      <c r="D10104" s="130">
        <v>10</v>
      </c>
      <c r="E10104" s="130" t="s">
        <v>12355</v>
      </c>
      <c r="F10104" s="130">
        <v>103982</v>
      </c>
      <c r="G10104" s="130">
        <v>119930</v>
      </c>
      <c r="H10104" s="130" t="str">
        <f t="shared" si="314"/>
        <v>TH-120009</v>
      </c>
      <c r="I10104" s="130" t="str">
        <f t="shared" si="315"/>
        <v>VE</v>
      </c>
    </row>
    <row r="10105" spans="1:9" x14ac:dyDescent="0.15">
      <c r="A10105" s="130">
        <v>10103</v>
      </c>
      <c r="B10105" s="130" t="s">
        <v>1616</v>
      </c>
      <c r="C10105" s="130" t="s">
        <v>2399</v>
      </c>
      <c r="D10105" s="130">
        <v>1</v>
      </c>
      <c r="E10105" s="130" t="s">
        <v>12457</v>
      </c>
      <c r="F10105" s="130">
        <v>40415679.899999999</v>
      </c>
      <c r="G10105" s="130">
        <v>74812212.299999997</v>
      </c>
      <c r="H10105" s="130" t="str">
        <f t="shared" si="314"/>
        <v>TH-120010</v>
      </c>
      <c r="I10105" s="130" t="str">
        <f t="shared" si="315"/>
        <v>VE</v>
      </c>
    </row>
    <row r="10106" spans="1:9" x14ac:dyDescent="0.15">
      <c r="A10106" s="130">
        <v>10104</v>
      </c>
      <c r="B10106" s="130" t="s">
        <v>11727</v>
      </c>
      <c r="C10106" s="130" t="s">
        <v>21720</v>
      </c>
      <c r="D10106" s="130">
        <v>10</v>
      </c>
      <c r="E10106" s="130" t="s">
        <v>12403</v>
      </c>
      <c r="F10106" s="130">
        <v>1871400</v>
      </c>
      <c r="G10106" s="130">
        <v>1199900</v>
      </c>
      <c r="H10106" s="130" t="str">
        <f t="shared" si="314"/>
        <v>TH-120011</v>
      </c>
      <c r="I10106" s="130" t="str">
        <f t="shared" si="315"/>
        <v>AG</v>
      </c>
    </row>
    <row r="10107" spans="1:9" x14ac:dyDescent="0.15">
      <c r="A10107" s="130">
        <v>10105</v>
      </c>
      <c r="B10107" s="130" t="s">
        <v>11728</v>
      </c>
      <c r="C10107" s="130" t="s">
        <v>21721</v>
      </c>
      <c r="D10107" s="130">
        <v>500</v>
      </c>
      <c r="E10107" s="130" t="s">
        <v>12372</v>
      </c>
      <c r="F10107" s="130">
        <v>998000</v>
      </c>
      <c r="G10107" s="130">
        <v>1030000</v>
      </c>
      <c r="H10107" s="130" t="str">
        <f t="shared" si="314"/>
        <v>TH-120012</v>
      </c>
      <c r="I10107" s="130" t="str">
        <f t="shared" si="315"/>
        <v>AG</v>
      </c>
    </row>
    <row r="10108" spans="1:9" x14ac:dyDescent="0.15">
      <c r="A10108" s="130">
        <v>10106</v>
      </c>
      <c r="B10108" s="130" t="s">
        <v>3267</v>
      </c>
      <c r="C10108" s="130" t="s">
        <v>2400</v>
      </c>
      <c r="D10108" s="130">
        <v>3000</v>
      </c>
      <c r="E10108" s="130" t="s">
        <v>12361</v>
      </c>
      <c r="F10108" s="130">
        <v>5884000</v>
      </c>
      <c r="G10108" s="130">
        <v>6618000</v>
      </c>
      <c r="H10108" s="130" t="str">
        <f t="shared" si="314"/>
        <v>TH-120013</v>
      </c>
      <c r="I10108" s="130" t="str">
        <f t="shared" si="315"/>
        <v>VR</v>
      </c>
    </row>
    <row r="10109" spans="1:9" x14ac:dyDescent="0.15">
      <c r="A10109" s="130">
        <v>10107</v>
      </c>
      <c r="B10109" s="130" t="s">
        <v>1617</v>
      </c>
      <c r="C10109" s="130" t="s">
        <v>2401</v>
      </c>
      <c r="D10109" s="130">
        <v>1</v>
      </c>
      <c r="E10109" s="130" t="s">
        <v>12403</v>
      </c>
      <c r="F10109" s="130">
        <v>24500</v>
      </c>
      <c r="G10109" s="130">
        <v>32528</v>
      </c>
      <c r="H10109" s="130" t="str">
        <f t="shared" si="314"/>
        <v>TH-120014</v>
      </c>
      <c r="I10109" s="130" t="str">
        <f t="shared" si="315"/>
        <v>VE</v>
      </c>
    </row>
    <row r="10110" spans="1:9" x14ac:dyDescent="0.15">
      <c r="A10110" s="130">
        <v>10108</v>
      </c>
      <c r="B10110" s="130" t="s">
        <v>1618</v>
      </c>
      <c r="C10110" s="130" t="s">
        <v>2402</v>
      </c>
      <c r="D10110" s="130">
        <v>1</v>
      </c>
      <c r="E10110" s="130" t="s">
        <v>12910</v>
      </c>
      <c r="F10110" s="130">
        <v>53750</v>
      </c>
      <c r="G10110" s="130">
        <v>35000</v>
      </c>
      <c r="H10110" s="130" t="str">
        <f t="shared" si="314"/>
        <v>TH-120015</v>
      </c>
      <c r="I10110" s="130" t="str">
        <f t="shared" si="315"/>
        <v>VE</v>
      </c>
    </row>
    <row r="10111" spans="1:9" x14ac:dyDescent="0.15">
      <c r="A10111" s="130">
        <v>10109</v>
      </c>
      <c r="B10111" s="130" t="s">
        <v>11729</v>
      </c>
      <c r="C10111" s="130" t="s">
        <v>21722</v>
      </c>
      <c r="D10111" s="130">
        <v>100</v>
      </c>
      <c r="E10111" s="130" t="s">
        <v>12355</v>
      </c>
      <c r="F10111" s="130">
        <v>2163603</v>
      </c>
      <c r="G10111" s="130">
        <v>2476639</v>
      </c>
      <c r="H10111" s="130" t="str">
        <f t="shared" si="314"/>
        <v>TH-120016</v>
      </c>
      <c r="I10111" s="130" t="str">
        <f t="shared" si="315"/>
        <v>AG</v>
      </c>
    </row>
    <row r="10112" spans="1:9" x14ac:dyDescent="0.15">
      <c r="A10112" s="130">
        <v>10110</v>
      </c>
      <c r="B10112" s="130" t="s">
        <v>11730</v>
      </c>
      <c r="C10112" s="130" t="s">
        <v>17508</v>
      </c>
      <c r="D10112" s="130">
        <v>10</v>
      </c>
      <c r="E10112" s="130" t="s">
        <v>12370</v>
      </c>
      <c r="F10112" s="130">
        <v>27475700</v>
      </c>
      <c r="G10112" s="130">
        <v>45658600</v>
      </c>
      <c r="H10112" s="130" t="str">
        <f t="shared" si="314"/>
        <v>TH-120017</v>
      </c>
      <c r="I10112" s="130" t="str">
        <f t="shared" si="315"/>
        <v>AG</v>
      </c>
    </row>
    <row r="10113" spans="1:9" x14ac:dyDescent="0.15">
      <c r="A10113" s="130">
        <v>10111</v>
      </c>
      <c r="B10113" s="130" t="s">
        <v>1619</v>
      </c>
      <c r="C10113" s="130" t="s">
        <v>2403</v>
      </c>
      <c r="D10113" s="130">
        <v>1</v>
      </c>
      <c r="E10113" s="130" t="s">
        <v>12676</v>
      </c>
      <c r="F10113" s="130">
        <v>23800</v>
      </c>
      <c r="G10113" s="130">
        <v>23800</v>
      </c>
      <c r="H10113" s="130" t="str">
        <f t="shared" si="314"/>
        <v>TH-120018</v>
      </c>
      <c r="I10113" s="130" t="str">
        <f t="shared" si="315"/>
        <v>VE</v>
      </c>
    </row>
    <row r="10114" spans="1:9" x14ac:dyDescent="0.15">
      <c r="A10114" s="130">
        <v>10112</v>
      </c>
      <c r="B10114" s="130" t="s">
        <v>3259</v>
      </c>
      <c r="C10114" s="130" t="s">
        <v>2404</v>
      </c>
      <c r="D10114" s="130">
        <v>6</v>
      </c>
      <c r="E10114" s="130" t="s">
        <v>15399</v>
      </c>
      <c r="F10114" s="130">
        <v>13894074</v>
      </c>
      <c r="G10114" s="130">
        <v>14235702</v>
      </c>
      <c r="H10114" s="130" t="str">
        <f t="shared" si="314"/>
        <v>TH-120019</v>
      </c>
      <c r="I10114" s="130" t="str">
        <f t="shared" si="315"/>
        <v>VE</v>
      </c>
    </row>
    <row r="10115" spans="1:9" x14ac:dyDescent="0.15">
      <c r="A10115" s="130">
        <v>10113</v>
      </c>
      <c r="B10115" s="130" t="s">
        <v>11731</v>
      </c>
      <c r="C10115" s="130" t="s">
        <v>21723</v>
      </c>
      <c r="D10115" s="130">
        <v>10</v>
      </c>
      <c r="E10115" s="130" t="s">
        <v>12361</v>
      </c>
      <c r="F10115" s="130">
        <v>372395</v>
      </c>
      <c r="G10115" s="130">
        <v>291197</v>
      </c>
      <c r="H10115" s="130" t="str">
        <f t="shared" si="314"/>
        <v>TH-120020</v>
      </c>
      <c r="I10115" s="130" t="str">
        <f t="shared" si="315"/>
        <v>AG</v>
      </c>
    </row>
    <row r="10116" spans="1:9" x14ac:dyDescent="0.15">
      <c r="A10116" s="130">
        <v>10114</v>
      </c>
      <c r="B10116" s="130" t="s">
        <v>11732</v>
      </c>
      <c r="C10116" s="130" t="s">
        <v>21724</v>
      </c>
      <c r="D10116" s="130">
        <v>2000</v>
      </c>
      <c r="E10116" s="130" t="s">
        <v>12372</v>
      </c>
      <c r="F10116" s="130">
        <v>781500</v>
      </c>
      <c r="G10116" s="130">
        <v>980000</v>
      </c>
      <c r="H10116" s="130" t="str">
        <f t="shared" ref="H10116:H10179" si="316">LEFT(B10116,FIND("-",B10116)+6)</f>
        <v>TH-120021</v>
      </c>
      <c r="I10116" s="130" t="str">
        <f t="shared" ref="I10116:I10179" si="317">RIGHT(B10116,LEN(B10116)-FIND("-",B10116)-7)</f>
        <v>AG</v>
      </c>
    </row>
    <row r="10117" spans="1:9" x14ac:dyDescent="0.15">
      <c r="A10117" s="130">
        <v>10115</v>
      </c>
      <c r="B10117" s="130" t="s">
        <v>1620</v>
      </c>
      <c r="C10117" s="130" t="s">
        <v>2405</v>
      </c>
      <c r="D10117" s="130">
        <v>1</v>
      </c>
      <c r="E10117" s="130" t="s">
        <v>21725</v>
      </c>
      <c r="F10117" s="130">
        <v>24900</v>
      </c>
      <c r="G10117" s="130">
        <v>120</v>
      </c>
      <c r="H10117" s="130" t="str">
        <f t="shared" si="316"/>
        <v>TH-120022</v>
      </c>
      <c r="I10117" s="130" t="str">
        <f t="shared" si="317"/>
        <v>VE</v>
      </c>
    </row>
    <row r="10118" spans="1:9" x14ac:dyDescent="0.15">
      <c r="A10118" s="130">
        <v>10116</v>
      </c>
      <c r="B10118" s="130" t="s">
        <v>11733</v>
      </c>
      <c r="C10118" s="130" t="s">
        <v>21726</v>
      </c>
      <c r="D10118" s="130">
        <v>20</v>
      </c>
      <c r="E10118" s="130" t="s">
        <v>12355</v>
      </c>
      <c r="F10118" s="130">
        <v>294400</v>
      </c>
      <c r="G10118" s="130">
        <v>352918</v>
      </c>
      <c r="H10118" s="130" t="str">
        <f t="shared" si="316"/>
        <v>TH-120023</v>
      </c>
      <c r="I10118" s="130" t="str">
        <f t="shared" si="317"/>
        <v>AG</v>
      </c>
    </row>
    <row r="10119" spans="1:9" x14ac:dyDescent="0.15">
      <c r="A10119" s="130">
        <v>10117</v>
      </c>
      <c r="B10119" s="130" t="s">
        <v>11734</v>
      </c>
      <c r="C10119" s="130" t="s">
        <v>16352</v>
      </c>
      <c r="D10119" s="130">
        <v>1</v>
      </c>
      <c r="E10119" s="130" t="s">
        <v>12368</v>
      </c>
      <c r="F10119" s="130">
        <v>18000</v>
      </c>
      <c r="G10119" s="130">
        <v>3500</v>
      </c>
      <c r="H10119" s="130" t="str">
        <f t="shared" si="316"/>
        <v>TH-120024</v>
      </c>
      <c r="I10119" s="130" t="str">
        <f t="shared" si="317"/>
        <v>AG</v>
      </c>
    </row>
    <row r="10120" spans="1:9" x14ac:dyDescent="0.15">
      <c r="A10120" s="130">
        <v>10118</v>
      </c>
      <c r="B10120" s="130" t="s">
        <v>11735</v>
      </c>
      <c r="C10120" s="130" t="s">
        <v>21727</v>
      </c>
      <c r="D10120" s="130">
        <v>100</v>
      </c>
      <c r="E10120" s="130" t="s">
        <v>12355</v>
      </c>
      <c r="F10120" s="130">
        <v>8504974</v>
      </c>
      <c r="G10120" s="130">
        <v>7286340</v>
      </c>
      <c r="H10120" s="130" t="str">
        <f t="shared" si="316"/>
        <v>TH-120025</v>
      </c>
      <c r="I10120" s="130" t="str">
        <f t="shared" si="317"/>
        <v>AG</v>
      </c>
    </row>
    <row r="10121" spans="1:9" x14ac:dyDescent="0.15">
      <c r="A10121" s="130">
        <v>10119</v>
      </c>
      <c r="B10121" s="130" t="s">
        <v>1621</v>
      </c>
      <c r="C10121" s="130" t="s">
        <v>2406</v>
      </c>
      <c r="D10121" s="130">
        <v>1000</v>
      </c>
      <c r="E10121" s="130" t="s">
        <v>12446</v>
      </c>
      <c r="F10121" s="130">
        <v>460000</v>
      </c>
      <c r="G10121" s="130">
        <v>460000</v>
      </c>
      <c r="H10121" s="130" t="str">
        <f t="shared" si="316"/>
        <v>TH-120026</v>
      </c>
      <c r="I10121" s="130" t="str">
        <f t="shared" si="317"/>
        <v>VE</v>
      </c>
    </row>
    <row r="10122" spans="1:9" x14ac:dyDescent="0.15">
      <c r="A10122" s="130">
        <v>10120</v>
      </c>
      <c r="B10122" s="130" t="s">
        <v>11736</v>
      </c>
      <c r="C10122" s="130" t="s">
        <v>21728</v>
      </c>
      <c r="D10122" s="130">
        <v>100</v>
      </c>
      <c r="E10122" s="130" t="s">
        <v>12372</v>
      </c>
      <c r="F10122" s="130">
        <v>106535</v>
      </c>
      <c r="G10122" s="130">
        <v>374077</v>
      </c>
      <c r="H10122" s="130" t="str">
        <f t="shared" si="316"/>
        <v>TH-120027</v>
      </c>
      <c r="I10122" s="130" t="str">
        <f t="shared" si="317"/>
        <v>AG</v>
      </c>
    </row>
    <row r="10123" spans="1:9" x14ac:dyDescent="0.15">
      <c r="A10123" s="130">
        <v>10121</v>
      </c>
      <c r="B10123" s="130" t="s">
        <v>11737</v>
      </c>
      <c r="C10123" s="130" t="s">
        <v>21729</v>
      </c>
      <c r="D10123" s="130">
        <v>100</v>
      </c>
      <c r="E10123" s="130" t="s">
        <v>12384</v>
      </c>
      <c r="F10123" s="130">
        <v>5060000</v>
      </c>
      <c r="G10123" s="130">
        <v>1220000</v>
      </c>
      <c r="H10123" s="130" t="str">
        <f t="shared" si="316"/>
        <v>TH-120028</v>
      </c>
      <c r="I10123" s="130" t="str">
        <f t="shared" si="317"/>
        <v>AG</v>
      </c>
    </row>
    <row r="10124" spans="1:9" x14ac:dyDescent="0.15">
      <c r="A10124" s="130">
        <v>10122</v>
      </c>
      <c r="B10124" s="130" t="s">
        <v>3249</v>
      </c>
      <c r="C10124" s="130" t="s">
        <v>2407</v>
      </c>
      <c r="D10124" s="130">
        <v>300</v>
      </c>
      <c r="E10124" s="130" t="s">
        <v>12361</v>
      </c>
      <c r="F10124" s="130">
        <v>67366.600000000006</v>
      </c>
      <c r="G10124" s="130">
        <v>56036</v>
      </c>
      <c r="H10124" s="130" t="str">
        <f t="shared" si="316"/>
        <v>TH-120029</v>
      </c>
      <c r="I10124" s="130" t="str">
        <f t="shared" si="317"/>
        <v>VE</v>
      </c>
    </row>
    <row r="10125" spans="1:9" x14ac:dyDescent="0.15">
      <c r="A10125" s="130">
        <v>10123</v>
      </c>
      <c r="B10125" s="130" t="s">
        <v>11738</v>
      </c>
      <c r="C10125" s="130" t="s">
        <v>21730</v>
      </c>
      <c r="D10125" s="130">
        <v>1000</v>
      </c>
      <c r="E10125" s="130" t="s">
        <v>12372</v>
      </c>
      <c r="F10125" s="130">
        <v>185060</v>
      </c>
      <c r="G10125" s="130">
        <v>173671</v>
      </c>
      <c r="H10125" s="130" t="str">
        <f t="shared" si="316"/>
        <v>TH-120030</v>
      </c>
      <c r="I10125" s="130" t="str">
        <f t="shared" si="317"/>
        <v>AG</v>
      </c>
    </row>
    <row r="10126" spans="1:9" x14ac:dyDescent="0.15">
      <c r="A10126" s="130">
        <v>10124</v>
      </c>
      <c r="B10126" s="130" t="s">
        <v>1622</v>
      </c>
      <c r="C10126" s="130" t="s">
        <v>2408</v>
      </c>
      <c r="D10126" s="130">
        <v>1</v>
      </c>
      <c r="E10126" s="130" t="s">
        <v>12403</v>
      </c>
      <c r="F10126" s="130">
        <v>112500</v>
      </c>
      <c r="G10126" s="130">
        <v>255700</v>
      </c>
      <c r="H10126" s="130" t="str">
        <f t="shared" si="316"/>
        <v>TH-120031</v>
      </c>
      <c r="I10126" s="130" t="str">
        <f t="shared" si="317"/>
        <v>VE</v>
      </c>
    </row>
    <row r="10127" spans="1:9" x14ac:dyDescent="0.15">
      <c r="A10127" s="130">
        <v>10125</v>
      </c>
      <c r="B10127" s="130" t="s">
        <v>11739</v>
      </c>
      <c r="C10127" s="130" t="s">
        <v>2876</v>
      </c>
      <c r="D10127" s="130">
        <v>100</v>
      </c>
      <c r="E10127" s="130" t="s">
        <v>12355</v>
      </c>
      <c r="F10127" s="130">
        <v>1302602.1200000001</v>
      </c>
      <c r="G10127" s="130">
        <v>174519.77</v>
      </c>
      <c r="H10127" s="130" t="str">
        <f t="shared" si="316"/>
        <v>TH-130001</v>
      </c>
      <c r="I10127" s="130" t="str">
        <f t="shared" si="317"/>
        <v>AG</v>
      </c>
    </row>
    <row r="10128" spans="1:9" x14ac:dyDescent="0.15">
      <c r="A10128" s="130">
        <v>10126</v>
      </c>
      <c r="B10128" s="130" t="s">
        <v>11740</v>
      </c>
      <c r="C10128" s="130" t="s">
        <v>21731</v>
      </c>
      <c r="D10128" s="130">
        <v>1</v>
      </c>
      <c r="E10128" s="130" t="s">
        <v>12610</v>
      </c>
      <c r="F10128" s="130">
        <v>10370</v>
      </c>
      <c r="G10128" s="130">
        <v>2540</v>
      </c>
      <c r="H10128" s="130" t="str">
        <f t="shared" si="316"/>
        <v>TH-130002</v>
      </c>
      <c r="I10128" s="130" t="str">
        <f t="shared" si="317"/>
        <v>AG</v>
      </c>
    </row>
    <row r="10129" spans="1:9" x14ac:dyDescent="0.15">
      <c r="A10129" s="130">
        <v>10127</v>
      </c>
      <c r="B10129" s="130" t="s">
        <v>3235</v>
      </c>
      <c r="C10129" s="130" t="s">
        <v>2409</v>
      </c>
      <c r="D10129" s="130">
        <v>51</v>
      </c>
      <c r="E10129" s="130" t="s">
        <v>12355</v>
      </c>
      <c r="F10129" s="130">
        <v>916207</v>
      </c>
      <c r="G10129" s="130">
        <v>948120</v>
      </c>
      <c r="H10129" s="130" t="str">
        <f t="shared" si="316"/>
        <v>TH-130003</v>
      </c>
      <c r="I10129" s="130" t="str">
        <f t="shared" si="317"/>
        <v>VR</v>
      </c>
    </row>
    <row r="10130" spans="1:9" x14ac:dyDescent="0.15">
      <c r="A10130" s="130">
        <v>10128</v>
      </c>
      <c r="B10130" s="130" t="s">
        <v>11741</v>
      </c>
      <c r="C10130" s="130" t="s">
        <v>21732</v>
      </c>
      <c r="D10130" s="130">
        <v>60</v>
      </c>
      <c r="E10130" s="130" t="s">
        <v>12355</v>
      </c>
      <c r="F10130" s="130">
        <v>3474660</v>
      </c>
      <c r="G10130" s="130">
        <v>3289620</v>
      </c>
      <c r="H10130" s="130" t="str">
        <f t="shared" si="316"/>
        <v>TH-130004</v>
      </c>
      <c r="I10130" s="130" t="str">
        <f t="shared" si="317"/>
        <v>AG</v>
      </c>
    </row>
    <row r="10131" spans="1:9" x14ac:dyDescent="0.15">
      <c r="A10131" s="130">
        <v>10129</v>
      </c>
      <c r="B10131" s="130" t="s">
        <v>3214</v>
      </c>
      <c r="C10131" s="130" t="s">
        <v>21734</v>
      </c>
      <c r="D10131" s="130">
        <v>10</v>
      </c>
      <c r="E10131" s="130" t="s">
        <v>12355</v>
      </c>
      <c r="F10131" s="130">
        <v>1068492</v>
      </c>
      <c r="G10131" s="130">
        <v>1671830</v>
      </c>
      <c r="H10131" s="130" t="str">
        <f t="shared" si="316"/>
        <v>TH-130005</v>
      </c>
      <c r="I10131" s="130" t="str">
        <f t="shared" si="317"/>
        <v>VR</v>
      </c>
    </row>
    <row r="10132" spans="1:9" x14ac:dyDescent="0.15">
      <c r="A10132" s="130">
        <v>10130</v>
      </c>
      <c r="B10132" s="130" t="s">
        <v>1623</v>
      </c>
      <c r="C10132" s="130" t="s">
        <v>2409</v>
      </c>
      <c r="D10132" s="130">
        <v>6</v>
      </c>
      <c r="E10132" s="130" t="s">
        <v>15399</v>
      </c>
      <c r="F10132" s="130">
        <v>14601852</v>
      </c>
      <c r="G10132" s="130">
        <v>15116418</v>
      </c>
      <c r="H10132" s="130" t="str">
        <f t="shared" si="316"/>
        <v>TH-130006</v>
      </c>
      <c r="I10132" s="130" t="str">
        <f t="shared" si="317"/>
        <v>VR</v>
      </c>
    </row>
    <row r="10133" spans="1:9" x14ac:dyDescent="0.15">
      <c r="A10133" s="130">
        <v>10131</v>
      </c>
      <c r="B10133" s="130" t="s">
        <v>24434</v>
      </c>
      <c r="C10133" s="130" t="s">
        <v>2408</v>
      </c>
      <c r="D10133" s="130">
        <v>1</v>
      </c>
      <c r="E10133" s="130" t="s">
        <v>12446</v>
      </c>
      <c r="F10133" s="130">
        <v>22200</v>
      </c>
      <c r="G10133" s="130">
        <v>30250</v>
      </c>
      <c r="H10133" s="130" t="str">
        <f t="shared" si="316"/>
        <v>TH-140001</v>
      </c>
      <c r="I10133" s="130" t="str">
        <f t="shared" si="317"/>
        <v>AG</v>
      </c>
    </row>
    <row r="10134" spans="1:9" x14ac:dyDescent="0.15">
      <c r="A10134" s="130">
        <v>10132</v>
      </c>
      <c r="B10134" s="130" t="s">
        <v>3179</v>
      </c>
      <c r="C10134" s="130" t="s">
        <v>2410</v>
      </c>
      <c r="D10134" s="130">
        <v>100</v>
      </c>
      <c r="E10134" s="130" t="s">
        <v>12688</v>
      </c>
      <c r="F10134" s="130">
        <v>3490079</v>
      </c>
      <c r="G10134" s="130">
        <v>3000000</v>
      </c>
      <c r="H10134" s="130" t="str">
        <f t="shared" si="316"/>
        <v>TH-140002</v>
      </c>
      <c r="I10134" s="130" t="str">
        <f t="shared" si="317"/>
        <v>VE</v>
      </c>
    </row>
    <row r="10135" spans="1:9" x14ac:dyDescent="0.15">
      <c r="A10135" s="130">
        <v>10133</v>
      </c>
      <c r="B10135" s="130" t="s">
        <v>24435</v>
      </c>
      <c r="C10135" s="130" t="s">
        <v>21735</v>
      </c>
      <c r="D10135" s="130">
        <v>1</v>
      </c>
      <c r="E10135" s="130" t="s">
        <v>21736</v>
      </c>
      <c r="F10135" s="130">
        <v>160800</v>
      </c>
      <c r="G10135" s="130">
        <v>180918</v>
      </c>
      <c r="H10135" s="130" t="str">
        <f t="shared" si="316"/>
        <v>TH-140003</v>
      </c>
      <c r="I10135" s="130" t="str">
        <f t="shared" si="317"/>
        <v>AG</v>
      </c>
    </row>
    <row r="10136" spans="1:9" x14ac:dyDescent="0.15">
      <c r="A10136" s="130">
        <v>10134</v>
      </c>
      <c r="B10136" s="130" t="s">
        <v>24436</v>
      </c>
      <c r="C10136" s="130" t="s">
        <v>21737</v>
      </c>
      <c r="D10136" s="130">
        <v>3000</v>
      </c>
      <c r="E10136" s="130" t="s">
        <v>12361</v>
      </c>
      <c r="F10136" s="130">
        <v>14940000</v>
      </c>
      <c r="G10136" s="130">
        <v>17340000</v>
      </c>
      <c r="H10136" s="130" t="str">
        <f t="shared" si="316"/>
        <v>TH-140004</v>
      </c>
      <c r="I10136" s="130" t="str">
        <f t="shared" si="317"/>
        <v>AG</v>
      </c>
    </row>
    <row r="10137" spans="1:9" x14ac:dyDescent="0.15">
      <c r="A10137" s="130">
        <v>10135</v>
      </c>
      <c r="B10137" s="130" t="s">
        <v>24437</v>
      </c>
      <c r="C10137" s="130" t="s">
        <v>21738</v>
      </c>
      <c r="D10137" s="130">
        <v>6</v>
      </c>
      <c r="E10137" s="130" t="s">
        <v>15399</v>
      </c>
      <c r="F10137" s="130">
        <v>940200</v>
      </c>
      <c r="G10137" s="130">
        <v>1154044</v>
      </c>
      <c r="H10137" s="130" t="str">
        <f t="shared" si="316"/>
        <v>TH-140005</v>
      </c>
      <c r="I10137" s="130" t="str">
        <f t="shared" si="317"/>
        <v>AG</v>
      </c>
    </row>
    <row r="10138" spans="1:9" x14ac:dyDescent="0.15">
      <c r="A10138" s="130">
        <v>10136</v>
      </c>
      <c r="B10138" s="130" t="s">
        <v>24438</v>
      </c>
      <c r="C10138" s="130" t="s">
        <v>13209</v>
      </c>
      <c r="D10138" s="130">
        <v>300</v>
      </c>
      <c r="E10138" s="130" t="s">
        <v>12372</v>
      </c>
      <c r="F10138" s="130">
        <v>1202311</v>
      </c>
      <c r="G10138" s="130">
        <v>1228700</v>
      </c>
      <c r="H10138" s="130" t="str">
        <f t="shared" si="316"/>
        <v>TH-140006</v>
      </c>
      <c r="I10138" s="130" t="str">
        <f t="shared" si="317"/>
        <v>AG</v>
      </c>
    </row>
    <row r="10139" spans="1:9" x14ac:dyDescent="0.15">
      <c r="A10139" s="130">
        <v>10137</v>
      </c>
      <c r="B10139" s="130" t="s">
        <v>24439</v>
      </c>
      <c r="C10139" s="130" t="s">
        <v>13312</v>
      </c>
      <c r="D10139" s="130">
        <v>100</v>
      </c>
      <c r="E10139" s="130" t="s">
        <v>12372</v>
      </c>
      <c r="F10139" s="130">
        <v>387641</v>
      </c>
      <c r="G10139" s="130">
        <v>2289300</v>
      </c>
      <c r="H10139" s="130" t="str">
        <f t="shared" si="316"/>
        <v>TH-140007</v>
      </c>
      <c r="I10139" s="130" t="str">
        <f t="shared" si="317"/>
        <v>AG</v>
      </c>
    </row>
    <row r="10140" spans="1:9" x14ac:dyDescent="0.15">
      <c r="A10140" s="130">
        <v>10138</v>
      </c>
      <c r="B10140" s="130" t="s">
        <v>1624</v>
      </c>
      <c r="C10140" s="130" t="s">
        <v>2411</v>
      </c>
      <c r="D10140" s="130">
        <v>2300</v>
      </c>
      <c r="E10140" s="130" t="s">
        <v>12372</v>
      </c>
      <c r="F10140" s="130">
        <v>4950455.5999999996</v>
      </c>
      <c r="G10140" s="130">
        <v>4993126</v>
      </c>
      <c r="H10140" s="130" t="str">
        <f t="shared" si="316"/>
        <v>TH-140008</v>
      </c>
      <c r="I10140" s="130" t="str">
        <f t="shared" si="317"/>
        <v>VE</v>
      </c>
    </row>
    <row r="10141" spans="1:9" x14ac:dyDescent="0.15">
      <c r="A10141" s="130">
        <v>10139</v>
      </c>
      <c r="B10141" s="130" t="s">
        <v>24440</v>
      </c>
      <c r="C10141" s="130" t="s">
        <v>21739</v>
      </c>
      <c r="D10141" s="130">
        <v>100</v>
      </c>
      <c r="E10141" s="130" t="s">
        <v>12370</v>
      </c>
      <c r="F10141" s="130">
        <v>4885420</v>
      </c>
      <c r="G10141" s="130">
        <v>6011816</v>
      </c>
      <c r="H10141" s="130" t="str">
        <f t="shared" si="316"/>
        <v>TH-140009</v>
      </c>
      <c r="I10141" s="130" t="str">
        <f t="shared" si="317"/>
        <v>AG</v>
      </c>
    </row>
    <row r="10142" spans="1:9" x14ac:dyDescent="0.15">
      <c r="A10142" s="130">
        <v>10140</v>
      </c>
      <c r="B10142" s="130" t="s">
        <v>3161</v>
      </c>
      <c r="C10142" s="130" t="s">
        <v>2412</v>
      </c>
      <c r="D10142" s="130">
        <v>100</v>
      </c>
      <c r="E10142" s="130" t="s">
        <v>12372</v>
      </c>
      <c r="F10142" s="130">
        <v>308630</v>
      </c>
      <c r="G10142" s="130">
        <v>309570</v>
      </c>
      <c r="H10142" s="130" t="str">
        <f t="shared" si="316"/>
        <v>TH-140010</v>
      </c>
      <c r="I10142" s="130" t="str">
        <f t="shared" si="317"/>
        <v>VR</v>
      </c>
    </row>
    <row r="10143" spans="1:9" x14ac:dyDescent="0.15">
      <c r="A10143" s="130">
        <v>10141</v>
      </c>
      <c r="B10143" s="130" t="s">
        <v>1625</v>
      </c>
      <c r="C10143" s="130" t="s">
        <v>2413</v>
      </c>
      <c r="D10143" s="130">
        <v>100</v>
      </c>
      <c r="E10143" s="130" t="s">
        <v>12355</v>
      </c>
      <c r="F10143" s="130">
        <v>40800</v>
      </c>
      <c r="G10143" s="130">
        <v>24000</v>
      </c>
      <c r="H10143" s="130" t="str">
        <f t="shared" si="316"/>
        <v>TH-140011</v>
      </c>
      <c r="I10143" s="130" t="str">
        <f t="shared" si="317"/>
        <v>VE</v>
      </c>
    </row>
    <row r="10144" spans="1:9" x14ac:dyDescent="0.15">
      <c r="A10144" s="130">
        <v>10142</v>
      </c>
      <c r="B10144" s="130" t="s">
        <v>3157</v>
      </c>
      <c r="C10144" s="130" t="s">
        <v>15033</v>
      </c>
      <c r="D10144" s="130">
        <v>100</v>
      </c>
      <c r="E10144" s="130" t="s">
        <v>12355</v>
      </c>
      <c r="F10144" s="130">
        <v>19031925</v>
      </c>
      <c r="G10144" s="130">
        <v>72553973.599999994</v>
      </c>
      <c r="H10144" s="130" t="str">
        <f t="shared" si="316"/>
        <v>TH-140012</v>
      </c>
      <c r="I10144" s="130" t="str">
        <f t="shared" si="317"/>
        <v>VR</v>
      </c>
    </row>
    <row r="10145" spans="1:9" x14ac:dyDescent="0.15">
      <c r="A10145" s="130">
        <v>10143</v>
      </c>
      <c r="B10145" s="130" t="s">
        <v>1626</v>
      </c>
      <c r="C10145" s="130" t="s">
        <v>2414</v>
      </c>
      <c r="D10145" s="130">
        <v>100</v>
      </c>
      <c r="E10145" s="130" t="s">
        <v>12372</v>
      </c>
      <c r="F10145" s="130">
        <v>45901</v>
      </c>
      <c r="G10145" s="130">
        <v>47828</v>
      </c>
      <c r="H10145" s="130" t="str">
        <f t="shared" si="316"/>
        <v>TH-140013</v>
      </c>
      <c r="I10145" s="130" t="str">
        <f t="shared" si="317"/>
        <v>VE</v>
      </c>
    </row>
    <row r="10146" spans="1:9" x14ac:dyDescent="0.15">
      <c r="A10146" s="130">
        <v>10144</v>
      </c>
      <c r="B10146" s="130" t="s">
        <v>24441</v>
      </c>
      <c r="C10146" s="130" t="s">
        <v>21741</v>
      </c>
      <c r="D10146" s="130">
        <v>20</v>
      </c>
      <c r="E10146" s="130" t="s">
        <v>12403</v>
      </c>
      <c r="F10146" s="130">
        <v>9149500</v>
      </c>
      <c r="G10146" s="130">
        <v>9227400</v>
      </c>
      <c r="H10146" s="130" t="str">
        <f t="shared" si="316"/>
        <v>TH-140014</v>
      </c>
      <c r="I10146" s="130" t="str">
        <f t="shared" si="317"/>
        <v>AG</v>
      </c>
    </row>
    <row r="10147" spans="1:9" x14ac:dyDescent="0.15">
      <c r="A10147" s="130">
        <v>10145</v>
      </c>
      <c r="B10147" s="130" t="s">
        <v>3155</v>
      </c>
      <c r="C10147" s="130" t="s">
        <v>21743</v>
      </c>
      <c r="D10147" s="130">
        <v>1012.5</v>
      </c>
      <c r="E10147" s="130" t="s">
        <v>12368</v>
      </c>
      <c r="F10147" s="130">
        <v>12418860</v>
      </c>
      <c r="G10147" s="130">
        <v>14225850</v>
      </c>
      <c r="H10147" s="130" t="str">
        <f t="shared" si="316"/>
        <v>TH-140015</v>
      </c>
      <c r="I10147" s="130" t="str">
        <f t="shared" si="317"/>
        <v>VR</v>
      </c>
    </row>
    <row r="10148" spans="1:9" x14ac:dyDescent="0.15">
      <c r="A10148" s="130">
        <v>10146</v>
      </c>
      <c r="B10148" s="130" t="s">
        <v>24442</v>
      </c>
      <c r="C10148" s="130" t="s">
        <v>15207</v>
      </c>
      <c r="D10148" s="130">
        <v>1</v>
      </c>
      <c r="E10148" s="130" t="s">
        <v>12876</v>
      </c>
      <c r="F10148" s="130">
        <v>3177550</v>
      </c>
      <c r="G10148" s="130">
        <v>3897800</v>
      </c>
      <c r="H10148" s="130" t="str">
        <f t="shared" si="316"/>
        <v>TH-140016</v>
      </c>
      <c r="I10148" s="130" t="str">
        <f t="shared" si="317"/>
        <v>AG</v>
      </c>
    </row>
    <row r="10149" spans="1:9" x14ac:dyDescent="0.15">
      <c r="A10149" s="130">
        <v>10147</v>
      </c>
      <c r="B10149" s="130" t="s">
        <v>3152</v>
      </c>
      <c r="C10149" s="130" t="s">
        <v>21745</v>
      </c>
      <c r="D10149" s="130">
        <v>100</v>
      </c>
      <c r="E10149" s="130" t="s">
        <v>12355</v>
      </c>
      <c r="F10149" s="130">
        <v>2000015</v>
      </c>
      <c r="G10149" s="130">
        <v>1500000</v>
      </c>
      <c r="H10149" s="130" t="str">
        <f t="shared" si="316"/>
        <v>TH-140017</v>
      </c>
      <c r="I10149" s="130" t="str">
        <f t="shared" si="317"/>
        <v>VR</v>
      </c>
    </row>
    <row r="10150" spans="1:9" x14ac:dyDescent="0.15">
      <c r="A10150" s="130">
        <v>10148</v>
      </c>
      <c r="B10150" s="130" t="s">
        <v>1627</v>
      </c>
      <c r="C10150" s="130" t="s">
        <v>2415</v>
      </c>
      <c r="D10150" s="130">
        <v>600</v>
      </c>
      <c r="E10150" s="130" t="s">
        <v>12372</v>
      </c>
      <c r="F10150" s="130">
        <v>3170000</v>
      </c>
      <c r="G10150" s="130">
        <v>4080000</v>
      </c>
      <c r="H10150" s="130" t="str">
        <f t="shared" si="316"/>
        <v>TH-140018</v>
      </c>
      <c r="I10150" s="130" t="str">
        <f t="shared" si="317"/>
        <v>VR</v>
      </c>
    </row>
    <row r="10151" spans="1:9" x14ac:dyDescent="0.15">
      <c r="A10151" s="130">
        <v>10149</v>
      </c>
      <c r="B10151" s="130" t="s">
        <v>3144</v>
      </c>
      <c r="C10151" s="130" t="s">
        <v>21747</v>
      </c>
      <c r="D10151" s="130">
        <v>1</v>
      </c>
      <c r="E10151" s="130" t="s">
        <v>12676</v>
      </c>
      <c r="F10151" s="130">
        <v>11125</v>
      </c>
      <c r="G10151" s="130">
        <v>12410</v>
      </c>
      <c r="H10151" s="130" t="str">
        <f t="shared" si="316"/>
        <v>TH-150001</v>
      </c>
      <c r="I10151" s="130" t="str">
        <f t="shared" si="317"/>
        <v>VE</v>
      </c>
    </row>
    <row r="10152" spans="1:9" x14ac:dyDescent="0.15">
      <c r="A10152" s="130">
        <v>10150</v>
      </c>
      <c r="B10152" s="130" t="s">
        <v>24443</v>
      </c>
      <c r="C10152" s="130" t="s">
        <v>21748</v>
      </c>
      <c r="D10152" s="130">
        <v>10000</v>
      </c>
      <c r="E10152" s="130" t="s">
        <v>12361</v>
      </c>
      <c r="F10152" s="130">
        <v>22510000</v>
      </c>
      <c r="G10152" s="130">
        <v>30010000</v>
      </c>
      <c r="H10152" s="130" t="str">
        <f t="shared" si="316"/>
        <v>TH-150002</v>
      </c>
      <c r="I10152" s="130" t="str">
        <f t="shared" si="317"/>
        <v>AG</v>
      </c>
    </row>
    <row r="10153" spans="1:9" x14ac:dyDescent="0.15">
      <c r="A10153" s="130">
        <v>10151</v>
      </c>
      <c r="B10153" s="130" t="s">
        <v>24444</v>
      </c>
      <c r="C10153" s="130" t="s">
        <v>21749</v>
      </c>
      <c r="D10153" s="130">
        <v>10</v>
      </c>
      <c r="E10153" s="130" t="s">
        <v>12368</v>
      </c>
      <c r="F10153" s="130">
        <v>806680</v>
      </c>
      <c r="G10153" s="130">
        <v>477700</v>
      </c>
      <c r="H10153" s="130" t="str">
        <f t="shared" si="316"/>
        <v>TH-150003</v>
      </c>
      <c r="I10153" s="130" t="str">
        <f t="shared" si="317"/>
        <v>AG</v>
      </c>
    </row>
    <row r="10154" spans="1:9" x14ac:dyDescent="0.15">
      <c r="A10154" s="130">
        <v>10152</v>
      </c>
      <c r="B10154" s="130" t="s">
        <v>24445</v>
      </c>
      <c r="C10154" s="130" t="s">
        <v>21750</v>
      </c>
      <c r="D10154" s="130">
        <v>3</v>
      </c>
      <c r="E10154" s="130" t="s">
        <v>12446</v>
      </c>
      <c r="F10154" s="130">
        <v>161465</v>
      </c>
      <c r="G10154" s="130">
        <v>104165</v>
      </c>
      <c r="H10154" s="130" t="str">
        <f t="shared" si="316"/>
        <v>TH-150004</v>
      </c>
      <c r="I10154" s="130" t="str">
        <f t="shared" si="317"/>
        <v>AG</v>
      </c>
    </row>
    <row r="10155" spans="1:9" x14ac:dyDescent="0.15">
      <c r="A10155" s="130">
        <v>10153</v>
      </c>
      <c r="B10155" s="130" t="s">
        <v>24446</v>
      </c>
      <c r="C10155" s="130" t="s">
        <v>12441</v>
      </c>
      <c r="D10155" s="130">
        <v>1</v>
      </c>
      <c r="E10155" s="130" t="s">
        <v>12361</v>
      </c>
      <c r="F10155" s="130">
        <v>3800</v>
      </c>
      <c r="G10155" s="130">
        <v>1092</v>
      </c>
      <c r="H10155" s="130" t="str">
        <f t="shared" si="316"/>
        <v>TH-150005</v>
      </c>
      <c r="I10155" s="130" t="str">
        <f t="shared" si="317"/>
        <v>AG</v>
      </c>
    </row>
    <row r="10156" spans="1:9" x14ac:dyDescent="0.15">
      <c r="A10156" s="130">
        <v>10154</v>
      </c>
      <c r="B10156" s="130" t="s">
        <v>24447</v>
      </c>
      <c r="C10156" s="130" t="s">
        <v>21751</v>
      </c>
      <c r="D10156" s="130">
        <v>1</v>
      </c>
      <c r="E10156" s="130" t="s">
        <v>12403</v>
      </c>
      <c r="F10156" s="130">
        <v>10000</v>
      </c>
      <c r="G10156" s="130">
        <v>13700</v>
      </c>
      <c r="H10156" s="130" t="str">
        <f t="shared" si="316"/>
        <v>TH-150006</v>
      </c>
      <c r="I10156" s="130" t="str">
        <f t="shared" si="317"/>
        <v>AG</v>
      </c>
    </row>
    <row r="10157" spans="1:9" x14ac:dyDescent="0.15">
      <c r="A10157" s="130">
        <v>10155</v>
      </c>
      <c r="B10157" s="130" t="s">
        <v>1628</v>
      </c>
      <c r="C10157" s="130" t="s">
        <v>1895</v>
      </c>
      <c r="D10157" s="130">
        <v>1000</v>
      </c>
      <c r="E10157" s="130" t="s">
        <v>12372</v>
      </c>
      <c r="F10157" s="130">
        <v>16874200</v>
      </c>
      <c r="G10157" s="130">
        <v>16750200</v>
      </c>
      <c r="H10157" s="130" t="str">
        <f t="shared" si="316"/>
        <v>TH-150007</v>
      </c>
      <c r="I10157" s="130" t="str">
        <f t="shared" si="317"/>
        <v>VE</v>
      </c>
    </row>
    <row r="10158" spans="1:9" x14ac:dyDescent="0.15">
      <c r="A10158" s="130">
        <v>10156</v>
      </c>
      <c r="B10158" s="130" t="s">
        <v>3140</v>
      </c>
      <c r="C10158" s="130" t="s">
        <v>21753</v>
      </c>
      <c r="D10158" s="130">
        <v>500</v>
      </c>
      <c r="E10158" s="130" t="s">
        <v>12355</v>
      </c>
      <c r="F10158" s="130">
        <v>6059000</v>
      </c>
      <c r="G10158" s="130">
        <v>8283000</v>
      </c>
      <c r="H10158" s="130" t="str">
        <f t="shared" si="316"/>
        <v>TH-150008</v>
      </c>
      <c r="I10158" s="130" t="str">
        <f t="shared" si="317"/>
        <v>VE</v>
      </c>
    </row>
    <row r="10159" spans="1:9" x14ac:dyDescent="0.15">
      <c r="A10159" s="130">
        <v>10157</v>
      </c>
      <c r="B10159" s="130" t="s">
        <v>24448</v>
      </c>
      <c r="C10159" s="130" t="s">
        <v>21754</v>
      </c>
      <c r="D10159" s="130">
        <v>10</v>
      </c>
      <c r="E10159" s="130" t="s">
        <v>12361</v>
      </c>
      <c r="F10159" s="130">
        <v>157557</v>
      </c>
      <c r="G10159" s="130">
        <v>194533.2</v>
      </c>
      <c r="H10159" s="130" t="str">
        <f t="shared" si="316"/>
        <v>TH-150009</v>
      </c>
      <c r="I10159" s="130" t="str">
        <f t="shared" si="317"/>
        <v>AG</v>
      </c>
    </row>
    <row r="10160" spans="1:9" x14ac:dyDescent="0.15">
      <c r="A10160" s="130">
        <v>10158</v>
      </c>
      <c r="B10160" s="130" t="s">
        <v>1629</v>
      </c>
      <c r="C10160" s="130" t="s">
        <v>2416</v>
      </c>
      <c r="D10160" s="130">
        <v>1000</v>
      </c>
      <c r="E10160" s="130" t="s">
        <v>12372</v>
      </c>
      <c r="F10160" s="130">
        <v>61769.77</v>
      </c>
      <c r="G10160" s="130">
        <v>100101.5</v>
      </c>
      <c r="H10160" s="130" t="str">
        <f t="shared" si="316"/>
        <v>TH-150010</v>
      </c>
      <c r="I10160" s="130" t="str">
        <f t="shared" si="317"/>
        <v>VR</v>
      </c>
    </row>
    <row r="10161" spans="1:9" x14ac:dyDescent="0.15">
      <c r="A10161" s="130">
        <v>10159</v>
      </c>
      <c r="B10161" s="130" t="s">
        <v>24449</v>
      </c>
      <c r="C10161" s="130" t="s">
        <v>21755</v>
      </c>
      <c r="D10161" s="130">
        <v>1</v>
      </c>
      <c r="E10161" s="130" t="s">
        <v>12382</v>
      </c>
      <c r="F10161" s="130">
        <v>2143600</v>
      </c>
      <c r="G10161" s="130">
        <v>3283300</v>
      </c>
      <c r="H10161" s="130" t="str">
        <f t="shared" si="316"/>
        <v>TH-150011</v>
      </c>
      <c r="I10161" s="130" t="str">
        <f t="shared" si="317"/>
        <v>AG</v>
      </c>
    </row>
    <row r="10162" spans="1:9" x14ac:dyDescent="0.15">
      <c r="A10162" s="130">
        <v>10160</v>
      </c>
      <c r="B10162" s="130" t="s">
        <v>22528</v>
      </c>
      <c r="C10162" s="130" t="s">
        <v>21757</v>
      </c>
      <c r="D10162" s="130">
        <v>100</v>
      </c>
      <c r="E10162" s="130" t="s">
        <v>12355</v>
      </c>
      <c r="F10162" s="130">
        <v>98256</v>
      </c>
      <c r="G10162" s="130">
        <v>2096</v>
      </c>
      <c r="H10162" s="130" t="str">
        <f t="shared" si="316"/>
        <v>TH-150012</v>
      </c>
      <c r="I10162" s="130" t="str">
        <f t="shared" si="317"/>
        <v>VR</v>
      </c>
    </row>
    <row r="10163" spans="1:9" x14ac:dyDescent="0.15">
      <c r="A10163" s="130">
        <v>10161</v>
      </c>
      <c r="B10163" s="130" t="s">
        <v>24450</v>
      </c>
      <c r="C10163" s="130" t="s">
        <v>21758</v>
      </c>
      <c r="D10163" s="130">
        <v>100</v>
      </c>
      <c r="E10163" s="130" t="s">
        <v>12372</v>
      </c>
      <c r="F10163" s="130">
        <v>1400000</v>
      </c>
      <c r="G10163" s="130">
        <v>1400000</v>
      </c>
      <c r="H10163" s="130" t="str">
        <f t="shared" si="316"/>
        <v>TH-150013</v>
      </c>
      <c r="I10163" s="130" t="str">
        <f t="shared" si="317"/>
        <v>AG</v>
      </c>
    </row>
    <row r="10164" spans="1:9" x14ac:dyDescent="0.15">
      <c r="A10164" s="130">
        <v>10162</v>
      </c>
      <c r="B10164" s="130" t="s">
        <v>24451</v>
      </c>
      <c r="C10164" s="130" t="s">
        <v>21759</v>
      </c>
      <c r="D10164" s="130">
        <v>300</v>
      </c>
      <c r="E10164" s="130" t="s">
        <v>12372</v>
      </c>
      <c r="F10164" s="130">
        <v>1674000</v>
      </c>
      <c r="G10164" s="130">
        <v>1611000</v>
      </c>
      <c r="H10164" s="130" t="str">
        <f t="shared" si="316"/>
        <v>TH-150014</v>
      </c>
      <c r="I10164" s="130" t="str">
        <f t="shared" si="317"/>
        <v>AG</v>
      </c>
    </row>
    <row r="10165" spans="1:9" x14ac:dyDescent="0.15">
      <c r="A10165" s="130">
        <v>10163</v>
      </c>
      <c r="B10165" s="130" t="s">
        <v>24452</v>
      </c>
      <c r="C10165" s="130" t="s">
        <v>21760</v>
      </c>
      <c r="D10165" s="130">
        <v>1</v>
      </c>
      <c r="E10165" s="130" t="s">
        <v>12403</v>
      </c>
      <c r="F10165" s="130">
        <v>405660</v>
      </c>
      <c r="G10165" s="130">
        <v>410660</v>
      </c>
      <c r="H10165" s="130" t="str">
        <f t="shared" si="316"/>
        <v>TH-150015</v>
      </c>
      <c r="I10165" s="130" t="str">
        <f t="shared" si="317"/>
        <v>AG</v>
      </c>
    </row>
    <row r="10166" spans="1:9" x14ac:dyDescent="0.15">
      <c r="A10166" s="130">
        <v>10164</v>
      </c>
      <c r="B10166" s="130" t="s">
        <v>3090</v>
      </c>
      <c r="C10166" s="130" t="s">
        <v>21762</v>
      </c>
      <c r="D10166" s="130">
        <v>100</v>
      </c>
      <c r="E10166" s="130" t="s">
        <v>21763</v>
      </c>
      <c r="F10166" s="130">
        <v>96878</v>
      </c>
      <c r="G10166" s="130">
        <v>127414.39999999999</v>
      </c>
      <c r="H10166" s="130" t="str">
        <f t="shared" si="316"/>
        <v>TH-150016</v>
      </c>
      <c r="I10166" s="130" t="str">
        <f t="shared" si="317"/>
        <v>VE</v>
      </c>
    </row>
    <row r="10167" spans="1:9" x14ac:dyDescent="0.15">
      <c r="A10167" s="130">
        <v>10165</v>
      </c>
      <c r="B10167" s="130" t="s">
        <v>11742</v>
      </c>
      <c r="C10167" s="130" t="s">
        <v>21765</v>
      </c>
      <c r="D10167" s="130">
        <v>1</v>
      </c>
      <c r="E10167" s="130" t="s">
        <v>12457</v>
      </c>
      <c r="F10167" s="130">
        <v>21000000</v>
      </c>
      <c r="G10167" s="130">
        <v>22680000</v>
      </c>
      <c r="H10167" s="130" t="str">
        <f t="shared" si="316"/>
        <v>TH-160001</v>
      </c>
      <c r="I10167" s="130" t="str">
        <f t="shared" si="317"/>
        <v>A</v>
      </c>
    </row>
    <row r="10168" spans="1:9" x14ac:dyDescent="0.15">
      <c r="A10168" s="130">
        <v>10166</v>
      </c>
      <c r="B10168" s="130" t="s">
        <v>22503</v>
      </c>
      <c r="C10168" s="130" t="s">
        <v>21767</v>
      </c>
      <c r="D10168" s="130">
        <v>100</v>
      </c>
      <c r="E10168" s="130" t="s">
        <v>12368</v>
      </c>
      <c r="F10168" s="130">
        <v>27500</v>
      </c>
      <c r="G10168" s="130">
        <v>52000</v>
      </c>
      <c r="H10168" s="130" t="str">
        <f t="shared" si="316"/>
        <v>TH-160002</v>
      </c>
      <c r="I10168" s="130" t="str">
        <f t="shared" si="317"/>
        <v>VE</v>
      </c>
    </row>
    <row r="10169" spans="1:9" x14ac:dyDescent="0.15">
      <c r="A10169" s="130">
        <v>10167</v>
      </c>
      <c r="B10169" s="130" t="s">
        <v>11743</v>
      </c>
      <c r="C10169" s="130" t="s">
        <v>21767</v>
      </c>
      <c r="D10169" s="130">
        <v>100</v>
      </c>
      <c r="E10169" s="130" t="s">
        <v>12368</v>
      </c>
      <c r="F10169" s="130">
        <v>90000</v>
      </c>
      <c r="G10169" s="130">
        <v>52000</v>
      </c>
      <c r="H10169" s="130" t="str">
        <f t="shared" si="316"/>
        <v>TH-160003</v>
      </c>
      <c r="I10169" s="130" t="str">
        <f t="shared" si="317"/>
        <v>A</v>
      </c>
    </row>
    <row r="10170" spans="1:9" x14ac:dyDescent="0.15">
      <c r="A10170" s="130">
        <v>10168</v>
      </c>
      <c r="B10170" s="130" t="s">
        <v>3082</v>
      </c>
      <c r="C10170" s="130" t="s">
        <v>21770</v>
      </c>
      <c r="D10170" s="130">
        <v>100</v>
      </c>
      <c r="E10170" s="130" t="s">
        <v>12370</v>
      </c>
      <c r="F10170" s="130">
        <v>7261</v>
      </c>
      <c r="G10170" s="130">
        <v>5788</v>
      </c>
      <c r="H10170" s="130" t="str">
        <f t="shared" si="316"/>
        <v>TH-160004</v>
      </c>
      <c r="I10170" s="130" t="str">
        <f t="shared" si="317"/>
        <v>VE</v>
      </c>
    </row>
    <row r="10171" spans="1:9" x14ac:dyDescent="0.15">
      <c r="A10171" s="130">
        <v>10169</v>
      </c>
      <c r="B10171" s="130" t="s">
        <v>11744</v>
      </c>
      <c r="C10171" s="130" t="s">
        <v>21772</v>
      </c>
      <c r="D10171" s="130">
        <v>1</v>
      </c>
      <c r="E10171" s="130" t="s">
        <v>12972</v>
      </c>
      <c r="F10171" s="130">
        <v>1500</v>
      </c>
      <c r="G10171" s="130">
        <v>1500</v>
      </c>
      <c r="H10171" s="130" t="str">
        <f t="shared" si="316"/>
        <v>TH-160005</v>
      </c>
      <c r="I10171" s="130" t="str">
        <f t="shared" si="317"/>
        <v>A</v>
      </c>
    </row>
    <row r="10172" spans="1:9" x14ac:dyDescent="0.15">
      <c r="A10172" s="130">
        <v>10170</v>
      </c>
      <c r="B10172" s="130" t="s">
        <v>11745</v>
      </c>
      <c r="C10172" s="130" t="s">
        <v>21774</v>
      </c>
      <c r="D10172" s="130">
        <v>20</v>
      </c>
      <c r="E10172" s="130" t="s">
        <v>12355</v>
      </c>
      <c r="F10172" s="130">
        <v>3293000</v>
      </c>
      <c r="G10172" s="130">
        <v>6870000</v>
      </c>
      <c r="H10172" s="130" t="str">
        <f t="shared" si="316"/>
        <v>TH-160006</v>
      </c>
      <c r="I10172" s="130" t="str">
        <f t="shared" si="317"/>
        <v>A</v>
      </c>
    </row>
    <row r="10173" spans="1:9" x14ac:dyDescent="0.15">
      <c r="A10173" s="130">
        <v>10171</v>
      </c>
      <c r="B10173" s="130" t="s">
        <v>11746</v>
      </c>
      <c r="C10173" s="130" t="s">
        <v>21776</v>
      </c>
      <c r="D10173" s="130">
        <v>10</v>
      </c>
      <c r="E10173" s="130" t="s">
        <v>12497</v>
      </c>
      <c r="F10173" s="130">
        <v>2144290</v>
      </c>
      <c r="G10173" s="130">
        <v>2447940</v>
      </c>
      <c r="H10173" s="130" t="str">
        <f t="shared" si="316"/>
        <v>TH-160007</v>
      </c>
      <c r="I10173" s="130" t="str">
        <f t="shared" si="317"/>
        <v>A</v>
      </c>
    </row>
    <row r="10174" spans="1:9" x14ac:dyDescent="0.15">
      <c r="A10174" s="130">
        <v>10172</v>
      </c>
      <c r="B10174" s="130" t="s">
        <v>11747</v>
      </c>
      <c r="C10174" s="130" t="s">
        <v>21778</v>
      </c>
      <c r="D10174" s="130">
        <v>100.8</v>
      </c>
      <c r="E10174" s="130" t="s">
        <v>21779</v>
      </c>
      <c r="F10174" s="130">
        <v>3677700</v>
      </c>
      <c r="G10174" s="130">
        <v>4109400</v>
      </c>
      <c r="H10174" s="130" t="str">
        <f t="shared" si="316"/>
        <v>TH-160008</v>
      </c>
      <c r="I10174" s="130" t="str">
        <f t="shared" si="317"/>
        <v>A</v>
      </c>
    </row>
    <row r="10175" spans="1:9" x14ac:dyDescent="0.15">
      <c r="A10175" s="130">
        <v>10173</v>
      </c>
      <c r="B10175" s="130" t="s">
        <v>3064</v>
      </c>
      <c r="C10175" s="130" t="s">
        <v>21781</v>
      </c>
      <c r="D10175" s="130">
        <v>100</v>
      </c>
      <c r="E10175" s="130" t="s">
        <v>12368</v>
      </c>
      <c r="F10175" s="130">
        <v>31900.5</v>
      </c>
      <c r="G10175" s="130">
        <v>36948.5</v>
      </c>
      <c r="H10175" s="130" t="str">
        <f t="shared" si="316"/>
        <v>TH-160009</v>
      </c>
      <c r="I10175" s="130" t="str">
        <f t="shared" si="317"/>
        <v>VE</v>
      </c>
    </row>
    <row r="10176" spans="1:9" x14ac:dyDescent="0.15">
      <c r="A10176" s="130">
        <v>10174</v>
      </c>
      <c r="B10176" s="130" t="s">
        <v>22478</v>
      </c>
      <c r="C10176" s="130" t="s">
        <v>12441</v>
      </c>
      <c r="D10176" s="130">
        <v>100</v>
      </c>
      <c r="E10176" s="130" t="s">
        <v>12361</v>
      </c>
      <c r="F10176" s="130">
        <v>300000</v>
      </c>
      <c r="G10176" s="130">
        <v>351000</v>
      </c>
      <c r="H10176" s="130" t="str">
        <f t="shared" si="316"/>
        <v>TH-160010</v>
      </c>
      <c r="I10176" s="130" t="str">
        <f t="shared" si="317"/>
        <v>VR</v>
      </c>
    </row>
    <row r="10177" spans="1:9" x14ac:dyDescent="0.15">
      <c r="A10177" s="130">
        <v>10175</v>
      </c>
      <c r="B10177" s="130" t="s">
        <v>11748</v>
      </c>
      <c r="C10177" s="130" t="s">
        <v>21784</v>
      </c>
      <c r="D10177" s="130">
        <v>100</v>
      </c>
      <c r="E10177" s="130" t="s">
        <v>12355</v>
      </c>
      <c r="F10177" s="130">
        <v>18800</v>
      </c>
      <c r="G10177" s="130">
        <v>19800</v>
      </c>
      <c r="H10177" s="130" t="str">
        <f t="shared" si="316"/>
        <v>TH-160011</v>
      </c>
      <c r="I10177" s="130" t="str">
        <f t="shared" si="317"/>
        <v>A</v>
      </c>
    </row>
    <row r="10178" spans="1:9" x14ac:dyDescent="0.15">
      <c r="A10178" s="130">
        <v>10176</v>
      </c>
      <c r="B10178" s="130" t="s">
        <v>22470</v>
      </c>
      <c r="C10178" s="130" t="s">
        <v>21786</v>
      </c>
      <c r="D10178" s="130">
        <v>1000</v>
      </c>
      <c r="E10178" s="130" t="s">
        <v>12361</v>
      </c>
      <c r="F10178" s="130">
        <v>5167600</v>
      </c>
      <c r="G10178" s="130">
        <v>8495200</v>
      </c>
      <c r="H10178" s="130" t="str">
        <f t="shared" si="316"/>
        <v>TH-160012</v>
      </c>
      <c r="I10178" s="130" t="str">
        <f t="shared" si="317"/>
        <v>VR</v>
      </c>
    </row>
    <row r="10179" spans="1:9" x14ac:dyDescent="0.15">
      <c r="A10179" s="130">
        <v>10177</v>
      </c>
      <c r="B10179" s="130" t="s">
        <v>11749</v>
      </c>
      <c r="C10179" s="130" t="s">
        <v>21787</v>
      </c>
      <c r="D10179" s="130">
        <v>100</v>
      </c>
      <c r="E10179" s="130" t="s">
        <v>12372</v>
      </c>
      <c r="F10179" s="130">
        <v>96850</v>
      </c>
      <c r="G10179" s="130">
        <v>340070</v>
      </c>
      <c r="H10179" s="130" t="str">
        <f t="shared" si="316"/>
        <v>TH-160013</v>
      </c>
      <c r="I10179" s="130" t="str">
        <f t="shared" si="317"/>
        <v>A</v>
      </c>
    </row>
    <row r="10180" spans="1:9" x14ac:dyDescent="0.15">
      <c r="A10180" s="130">
        <v>10178</v>
      </c>
      <c r="B10180" s="130" t="s">
        <v>22467</v>
      </c>
      <c r="C10180" s="130" t="s">
        <v>21789</v>
      </c>
      <c r="D10180" s="130">
        <v>10000</v>
      </c>
      <c r="E10180" s="130" t="s">
        <v>12372</v>
      </c>
      <c r="F10180" s="130">
        <v>8699000</v>
      </c>
      <c r="G10180" s="130">
        <v>10124450</v>
      </c>
      <c r="H10180" s="130" t="str">
        <f t="shared" ref="H10180:H10243" si="318">LEFT(B10180,FIND("-",B10180)+6)</f>
        <v>TH-160014</v>
      </c>
      <c r="I10180" s="130" t="str">
        <f t="shared" ref="I10180:I10243" si="319">RIGHT(B10180,LEN(B10180)-FIND("-",B10180)-7)</f>
        <v>VR</v>
      </c>
    </row>
    <row r="10181" spans="1:9" x14ac:dyDescent="0.15">
      <c r="A10181" s="130">
        <v>10179</v>
      </c>
      <c r="B10181" s="130" t="s">
        <v>11750</v>
      </c>
      <c r="C10181" s="130" t="s">
        <v>21791</v>
      </c>
      <c r="D10181" s="130">
        <v>100</v>
      </c>
      <c r="E10181" s="130" t="s">
        <v>12355</v>
      </c>
      <c r="F10181" s="130">
        <v>1132460</v>
      </c>
      <c r="G10181" s="130">
        <v>1381200</v>
      </c>
      <c r="H10181" s="130" t="str">
        <f t="shared" si="318"/>
        <v>TH-160015</v>
      </c>
      <c r="I10181" s="130" t="str">
        <f t="shared" si="319"/>
        <v>A</v>
      </c>
    </row>
    <row r="10182" spans="1:9" x14ac:dyDescent="0.15">
      <c r="A10182" s="130">
        <v>10180</v>
      </c>
      <c r="B10182" s="130" t="s">
        <v>11751</v>
      </c>
      <c r="C10182" s="130" t="s">
        <v>16047</v>
      </c>
      <c r="D10182" s="130">
        <v>10</v>
      </c>
      <c r="E10182" s="130" t="s">
        <v>12355</v>
      </c>
      <c r="F10182" s="130">
        <v>71314</v>
      </c>
      <c r="G10182" s="130">
        <v>18482</v>
      </c>
      <c r="H10182" s="130" t="str">
        <f t="shared" si="318"/>
        <v>TH-160016</v>
      </c>
      <c r="I10182" s="130" t="str">
        <f t="shared" si="319"/>
        <v>A</v>
      </c>
    </row>
    <row r="10183" spans="1:9" x14ac:dyDescent="0.15">
      <c r="A10183" s="130">
        <v>10181</v>
      </c>
      <c r="B10183" s="130" t="s">
        <v>11752</v>
      </c>
      <c r="C10183" s="130" t="s">
        <v>21794</v>
      </c>
      <c r="D10183" s="130">
        <v>100</v>
      </c>
      <c r="E10183" s="130" t="s">
        <v>12355</v>
      </c>
      <c r="F10183" s="130">
        <v>17399598</v>
      </c>
      <c r="G10183" s="130">
        <v>49785016</v>
      </c>
      <c r="H10183" s="130" t="str">
        <f t="shared" si="318"/>
        <v>TH-160017</v>
      </c>
      <c r="I10183" s="130" t="str">
        <f t="shared" si="319"/>
        <v>A</v>
      </c>
    </row>
    <row r="10184" spans="1:9" x14ac:dyDescent="0.15">
      <c r="A10184" s="130">
        <v>10182</v>
      </c>
      <c r="B10184" s="130" t="s">
        <v>11753</v>
      </c>
      <c r="C10184" s="130" t="s">
        <v>21796</v>
      </c>
      <c r="D10184" s="130">
        <v>1</v>
      </c>
      <c r="E10184" s="130" t="s">
        <v>12402</v>
      </c>
      <c r="F10184" s="130">
        <v>237000</v>
      </c>
      <c r="G10184" s="130">
        <v>132000</v>
      </c>
      <c r="H10184" s="130" t="str">
        <f t="shared" si="318"/>
        <v>TH-160018</v>
      </c>
      <c r="I10184" s="130" t="str">
        <f t="shared" si="319"/>
        <v>A</v>
      </c>
    </row>
    <row r="10185" spans="1:9" x14ac:dyDescent="0.15">
      <c r="A10185" s="130">
        <v>10183</v>
      </c>
      <c r="B10185" s="130" t="s">
        <v>11754</v>
      </c>
      <c r="C10185" s="130" t="s">
        <v>21798</v>
      </c>
      <c r="D10185" s="130">
        <v>400</v>
      </c>
      <c r="E10185" s="130" t="s">
        <v>12368</v>
      </c>
      <c r="F10185" s="130">
        <v>7300000</v>
      </c>
      <c r="G10185" s="130">
        <v>9940000</v>
      </c>
      <c r="H10185" s="130" t="str">
        <f t="shared" si="318"/>
        <v>TH-170001</v>
      </c>
      <c r="I10185" s="130" t="str">
        <f t="shared" si="319"/>
        <v>A</v>
      </c>
    </row>
    <row r="10186" spans="1:9" x14ac:dyDescent="0.15">
      <c r="A10186" s="130">
        <v>10184</v>
      </c>
      <c r="B10186" s="130" t="s">
        <v>11755</v>
      </c>
      <c r="C10186" s="130" t="s">
        <v>21800</v>
      </c>
      <c r="D10186" s="130">
        <v>100</v>
      </c>
      <c r="E10186" s="130" t="s">
        <v>12355</v>
      </c>
      <c r="F10186" s="130">
        <v>30346800</v>
      </c>
      <c r="G10186" s="130">
        <v>37415140</v>
      </c>
      <c r="H10186" s="130" t="str">
        <f t="shared" si="318"/>
        <v>TH-170002</v>
      </c>
      <c r="I10186" s="130" t="str">
        <f t="shared" si="319"/>
        <v>A</v>
      </c>
    </row>
    <row r="10187" spans="1:9" x14ac:dyDescent="0.15">
      <c r="A10187" s="130">
        <v>10185</v>
      </c>
      <c r="B10187" s="130" t="s">
        <v>11756</v>
      </c>
      <c r="C10187" s="130" t="s">
        <v>21802</v>
      </c>
      <c r="D10187" s="130">
        <v>1</v>
      </c>
      <c r="E10187" s="130" t="s">
        <v>21803</v>
      </c>
      <c r="F10187" s="130">
        <v>121800</v>
      </c>
      <c r="G10187" s="130">
        <v>500582</v>
      </c>
      <c r="H10187" s="130" t="str">
        <f t="shared" si="318"/>
        <v>TH-170003</v>
      </c>
      <c r="I10187" s="130" t="str">
        <f t="shared" si="319"/>
        <v>A</v>
      </c>
    </row>
    <row r="10188" spans="1:9" x14ac:dyDescent="0.15">
      <c r="A10188" s="130">
        <v>10186</v>
      </c>
      <c r="B10188" s="130" t="s">
        <v>11757</v>
      </c>
      <c r="C10188" s="130" t="s">
        <v>21805</v>
      </c>
      <c r="D10188" s="130">
        <v>2.9999999999999898E-2</v>
      </c>
      <c r="E10188" s="130" t="s">
        <v>12361</v>
      </c>
      <c r="F10188" s="130">
        <v>90882</v>
      </c>
      <c r="G10188" s="130">
        <v>100009</v>
      </c>
      <c r="H10188" s="130" t="str">
        <f t="shared" si="318"/>
        <v>TH-170004</v>
      </c>
      <c r="I10188" s="130" t="str">
        <f t="shared" si="319"/>
        <v>A</v>
      </c>
    </row>
    <row r="10189" spans="1:9" x14ac:dyDescent="0.15">
      <c r="A10189" s="130">
        <v>10187</v>
      </c>
      <c r="B10189" s="130" t="s">
        <v>11758</v>
      </c>
      <c r="C10189" s="130" t="s">
        <v>21807</v>
      </c>
      <c r="D10189" s="130">
        <v>50</v>
      </c>
      <c r="E10189" s="130" t="s">
        <v>12355</v>
      </c>
      <c r="F10189" s="130">
        <v>8817311.5999999996</v>
      </c>
      <c r="G10189" s="130">
        <v>9304772</v>
      </c>
      <c r="H10189" s="130" t="str">
        <f t="shared" si="318"/>
        <v>TH-170005</v>
      </c>
      <c r="I10189" s="130" t="str">
        <f t="shared" si="319"/>
        <v>A</v>
      </c>
    </row>
    <row r="10190" spans="1:9" x14ac:dyDescent="0.15">
      <c r="A10190" s="130">
        <v>10188</v>
      </c>
      <c r="B10190" s="130" t="s">
        <v>11759</v>
      </c>
      <c r="C10190" s="130" t="s">
        <v>21809</v>
      </c>
      <c r="D10190" s="130">
        <v>1</v>
      </c>
      <c r="E10190" s="130" t="s">
        <v>14048</v>
      </c>
      <c r="F10190" s="130">
        <v>199988</v>
      </c>
      <c r="G10190" s="130">
        <v>250004</v>
      </c>
      <c r="H10190" s="130" t="str">
        <f t="shared" si="318"/>
        <v>TH-170006</v>
      </c>
      <c r="I10190" s="130" t="str">
        <f t="shared" si="319"/>
        <v>A</v>
      </c>
    </row>
    <row r="10191" spans="1:9" x14ac:dyDescent="0.15">
      <c r="A10191" s="130">
        <v>10189</v>
      </c>
      <c r="B10191" s="130" t="s">
        <v>3008</v>
      </c>
      <c r="C10191" s="130" t="s">
        <v>21811</v>
      </c>
      <c r="D10191" s="130">
        <v>1</v>
      </c>
      <c r="E10191" s="130" t="s">
        <v>12989</v>
      </c>
      <c r="F10191" s="130">
        <v>818400</v>
      </c>
      <c r="G10191" s="130">
        <v>1372800</v>
      </c>
      <c r="H10191" s="130" t="str">
        <f t="shared" si="318"/>
        <v>TH-170007</v>
      </c>
      <c r="I10191" s="130" t="str">
        <f t="shared" si="319"/>
        <v>VE</v>
      </c>
    </row>
    <row r="10192" spans="1:9" x14ac:dyDescent="0.15">
      <c r="A10192" s="130">
        <v>10190</v>
      </c>
      <c r="B10192" s="130" t="s">
        <v>22443</v>
      </c>
      <c r="C10192" s="130" t="s">
        <v>21813</v>
      </c>
      <c r="D10192" s="130">
        <v>1</v>
      </c>
      <c r="E10192" s="130" t="s">
        <v>12876</v>
      </c>
      <c r="F10192" s="130">
        <v>194000</v>
      </c>
      <c r="G10192" s="130">
        <v>194000</v>
      </c>
      <c r="H10192" s="130" t="str">
        <f t="shared" si="318"/>
        <v>TH-170008</v>
      </c>
      <c r="I10192" s="130" t="str">
        <f t="shared" si="319"/>
        <v>VE</v>
      </c>
    </row>
    <row r="10193" spans="1:9" x14ac:dyDescent="0.15">
      <c r="A10193" s="130">
        <v>10191</v>
      </c>
      <c r="B10193" s="130" t="s">
        <v>11760</v>
      </c>
      <c r="C10193" s="130" t="s">
        <v>21815</v>
      </c>
      <c r="D10193" s="130">
        <v>50</v>
      </c>
      <c r="E10193" s="130" t="s">
        <v>15399</v>
      </c>
      <c r="F10193" s="130">
        <v>3605484</v>
      </c>
      <c r="G10193" s="130">
        <v>3708371</v>
      </c>
      <c r="H10193" s="130" t="str">
        <f t="shared" si="318"/>
        <v>TH-170009</v>
      </c>
      <c r="I10193" s="130" t="str">
        <f t="shared" si="319"/>
        <v>A</v>
      </c>
    </row>
    <row r="10194" spans="1:9" x14ac:dyDescent="0.15">
      <c r="A10194" s="130">
        <v>10192</v>
      </c>
      <c r="B10194" s="130" t="s">
        <v>11761</v>
      </c>
      <c r="C10194" s="130" t="s">
        <v>21817</v>
      </c>
      <c r="D10194" s="130">
        <v>2</v>
      </c>
      <c r="E10194" s="130" t="s">
        <v>21818</v>
      </c>
      <c r="F10194" s="130">
        <v>5027300</v>
      </c>
      <c r="G10194" s="130">
        <v>5140850</v>
      </c>
      <c r="H10194" s="130" t="str">
        <f t="shared" si="318"/>
        <v>TH-170010</v>
      </c>
      <c r="I10194" s="130" t="str">
        <f t="shared" si="319"/>
        <v>A</v>
      </c>
    </row>
    <row r="10195" spans="1:9" x14ac:dyDescent="0.15">
      <c r="A10195" s="130">
        <v>10193</v>
      </c>
      <c r="B10195" s="130" t="s">
        <v>11762</v>
      </c>
      <c r="C10195" s="130" t="s">
        <v>21820</v>
      </c>
      <c r="D10195" s="130">
        <v>1</v>
      </c>
      <c r="E10195" s="130" t="s">
        <v>12446</v>
      </c>
      <c r="F10195" s="130">
        <v>105191</v>
      </c>
      <c r="G10195" s="130">
        <v>150316.25</v>
      </c>
      <c r="H10195" s="130" t="str">
        <f t="shared" si="318"/>
        <v>TH-170011</v>
      </c>
      <c r="I10195" s="130" t="str">
        <f t="shared" si="319"/>
        <v>A</v>
      </c>
    </row>
    <row r="10196" spans="1:9" x14ac:dyDescent="0.15">
      <c r="A10196" s="130">
        <v>10194</v>
      </c>
      <c r="B10196" s="130" t="s">
        <v>11763</v>
      </c>
      <c r="C10196" s="130" t="s">
        <v>17623</v>
      </c>
      <c r="D10196" s="130">
        <v>100</v>
      </c>
      <c r="E10196" s="130" t="s">
        <v>12372</v>
      </c>
      <c r="F10196" s="130">
        <v>4339000</v>
      </c>
      <c r="G10196" s="130">
        <v>29603020</v>
      </c>
      <c r="H10196" s="130" t="str">
        <f t="shared" si="318"/>
        <v>TH-170012</v>
      </c>
      <c r="I10196" s="130" t="str">
        <f t="shared" si="319"/>
        <v>A</v>
      </c>
    </row>
    <row r="10197" spans="1:9" x14ac:dyDescent="0.15">
      <c r="A10197" s="130">
        <v>10195</v>
      </c>
      <c r="B10197" s="130" t="s">
        <v>22437</v>
      </c>
      <c r="C10197" s="130" t="s">
        <v>21823</v>
      </c>
      <c r="D10197" s="130">
        <v>100</v>
      </c>
      <c r="E10197" s="130" t="s">
        <v>12372</v>
      </c>
      <c r="F10197" s="130">
        <v>158722</v>
      </c>
      <c r="G10197" s="130">
        <v>144332</v>
      </c>
      <c r="H10197" s="130" t="str">
        <f t="shared" si="318"/>
        <v>TH-170013</v>
      </c>
      <c r="I10197" s="130" t="str">
        <f t="shared" si="319"/>
        <v>VE</v>
      </c>
    </row>
    <row r="10198" spans="1:9" x14ac:dyDescent="0.15">
      <c r="A10198" s="130">
        <v>10196</v>
      </c>
      <c r="B10198" s="130" t="s">
        <v>11764</v>
      </c>
      <c r="C10198" s="130" t="s">
        <v>21825</v>
      </c>
      <c r="D10198" s="130">
        <v>110</v>
      </c>
      <c r="E10198" s="130" t="s">
        <v>12361</v>
      </c>
      <c r="F10198" s="130">
        <v>177591</v>
      </c>
      <c r="G10198" s="130">
        <v>259600</v>
      </c>
      <c r="H10198" s="130" t="str">
        <f t="shared" si="318"/>
        <v>TH-170014</v>
      </c>
      <c r="I10198" s="130" t="str">
        <f t="shared" si="319"/>
        <v>A</v>
      </c>
    </row>
    <row r="10199" spans="1:9" x14ac:dyDescent="0.15">
      <c r="A10199" s="130">
        <v>10197</v>
      </c>
      <c r="B10199" s="130" t="s">
        <v>11765</v>
      </c>
      <c r="C10199" s="130" t="s">
        <v>21827</v>
      </c>
      <c r="D10199" s="130">
        <v>1</v>
      </c>
      <c r="E10199" s="130" t="s">
        <v>12446</v>
      </c>
      <c r="F10199" s="130">
        <v>27552.75</v>
      </c>
      <c r="G10199" s="130">
        <v>34707.75</v>
      </c>
      <c r="H10199" s="130" t="str">
        <f t="shared" si="318"/>
        <v>TH-170015</v>
      </c>
      <c r="I10199" s="130" t="str">
        <f t="shared" si="319"/>
        <v>A</v>
      </c>
    </row>
    <row r="10200" spans="1:9" x14ac:dyDescent="0.15">
      <c r="A10200" s="130">
        <v>10198</v>
      </c>
      <c r="B10200" s="130" t="s">
        <v>11766</v>
      </c>
      <c r="C10200" s="130" t="s">
        <v>21828</v>
      </c>
      <c r="D10200" s="130">
        <v>100</v>
      </c>
      <c r="E10200" s="130" t="s">
        <v>12372</v>
      </c>
      <c r="F10200" s="130">
        <v>318233</v>
      </c>
      <c r="G10200" s="130">
        <v>428830</v>
      </c>
      <c r="H10200" s="130" t="str">
        <f t="shared" si="318"/>
        <v>TH-180001</v>
      </c>
      <c r="I10200" s="130" t="str">
        <f t="shared" si="319"/>
        <v>A</v>
      </c>
    </row>
    <row r="10201" spans="1:9" x14ac:dyDescent="0.15">
      <c r="A10201" s="130">
        <v>10199</v>
      </c>
      <c r="B10201" s="130" t="s">
        <v>11767</v>
      </c>
      <c r="C10201" s="130" t="s">
        <v>21830</v>
      </c>
      <c r="D10201" s="130">
        <v>1</v>
      </c>
      <c r="E10201" s="130" t="s">
        <v>12403</v>
      </c>
      <c r="F10201" s="130">
        <v>766110</v>
      </c>
      <c r="G10201" s="130">
        <v>664112.5</v>
      </c>
      <c r="H10201" s="130" t="str">
        <f t="shared" si="318"/>
        <v>TH-180002</v>
      </c>
      <c r="I10201" s="130" t="str">
        <f t="shared" si="319"/>
        <v>A</v>
      </c>
    </row>
    <row r="10202" spans="1:9" x14ac:dyDescent="0.15">
      <c r="A10202" s="130">
        <v>10200</v>
      </c>
      <c r="B10202" s="130" t="s">
        <v>11768</v>
      </c>
      <c r="C10202" s="130" t="s">
        <v>21832</v>
      </c>
      <c r="D10202" s="130">
        <v>1</v>
      </c>
      <c r="E10202" s="130" t="s">
        <v>12361</v>
      </c>
      <c r="F10202" s="130">
        <v>796502.5</v>
      </c>
      <c r="G10202" s="130">
        <v>1043005</v>
      </c>
      <c r="H10202" s="130" t="str">
        <f t="shared" si="318"/>
        <v>TH-180003</v>
      </c>
      <c r="I10202" s="130" t="str">
        <f t="shared" si="319"/>
        <v>A</v>
      </c>
    </row>
    <row r="10203" spans="1:9" x14ac:dyDescent="0.15">
      <c r="A10203" s="130">
        <v>10201</v>
      </c>
      <c r="B10203" s="130" t="s">
        <v>22422</v>
      </c>
      <c r="C10203" s="130" t="s">
        <v>21834</v>
      </c>
      <c r="D10203" s="130">
        <v>1</v>
      </c>
      <c r="E10203" s="130" t="s">
        <v>12676</v>
      </c>
      <c r="F10203" s="130">
        <v>45</v>
      </c>
      <c r="G10203" s="130">
        <v>35</v>
      </c>
      <c r="H10203" s="130" t="str">
        <f t="shared" si="318"/>
        <v>TH-180004</v>
      </c>
      <c r="I10203" s="130" t="str">
        <f t="shared" si="319"/>
        <v>VE</v>
      </c>
    </row>
    <row r="10204" spans="1:9" x14ac:dyDescent="0.15">
      <c r="A10204" s="130">
        <v>10202</v>
      </c>
      <c r="B10204" s="130" t="s">
        <v>11769</v>
      </c>
      <c r="C10204" s="130" t="s">
        <v>21687</v>
      </c>
      <c r="D10204" s="130">
        <v>100</v>
      </c>
      <c r="E10204" s="130" t="s">
        <v>12355</v>
      </c>
      <c r="F10204" s="130">
        <v>60900</v>
      </c>
      <c r="G10204" s="130">
        <v>182700</v>
      </c>
      <c r="H10204" s="130" t="str">
        <f t="shared" si="318"/>
        <v>TH-180005</v>
      </c>
      <c r="I10204" s="130" t="str">
        <f t="shared" si="319"/>
        <v>A</v>
      </c>
    </row>
    <row r="10205" spans="1:9" x14ac:dyDescent="0.15">
      <c r="A10205" s="130">
        <v>10203</v>
      </c>
      <c r="B10205" s="130" t="s">
        <v>11770</v>
      </c>
      <c r="C10205" s="130" t="s">
        <v>21837</v>
      </c>
      <c r="D10205" s="130">
        <v>100</v>
      </c>
      <c r="E10205" s="130" t="s">
        <v>12355</v>
      </c>
      <c r="F10205" s="130">
        <v>1517400</v>
      </c>
      <c r="G10205" s="130">
        <v>2578000</v>
      </c>
      <c r="H10205" s="130" t="str">
        <f t="shared" si="318"/>
        <v>TH-180006</v>
      </c>
      <c r="I10205" s="130" t="str">
        <f t="shared" si="319"/>
        <v>A</v>
      </c>
    </row>
    <row r="10206" spans="1:9" x14ac:dyDescent="0.15">
      <c r="A10206" s="130">
        <v>10204</v>
      </c>
      <c r="B10206" s="130" t="s">
        <v>11771</v>
      </c>
      <c r="C10206" s="130" t="s">
        <v>21839</v>
      </c>
      <c r="D10206" s="130">
        <v>100</v>
      </c>
      <c r="E10206" s="130" t="s">
        <v>12355</v>
      </c>
      <c r="F10206" s="130">
        <v>13258862</v>
      </c>
      <c r="G10206" s="130">
        <v>15916147</v>
      </c>
      <c r="H10206" s="130" t="str">
        <f t="shared" si="318"/>
        <v>TH-180007</v>
      </c>
      <c r="I10206" s="130" t="str">
        <f t="shared" si="319"/>
        <v>A</v>
      </c>
    </row>
    <row r="10207" spans="1:9" x14ac:dyDescent="0.15">
      <c r="A10207" s="130">
        <v>10205</v>
      </c>
      <c r="B10207" s="130" t="s">
        <v>11772</v>
      </c>
      <c r="C10207" s="130" t="s">
        <v>21841</v>
      </c>
      <c r="D10207" s="130">
        <v>99</v>
      </c>
      <c r="E10207" s="130" t="s">
        <v>14676</v>
      </c>
      <c r="F10207" s="130">
        <v>4062900</v>
      </c>
      <c r="G10207" s="130">
        <v>8166089</v>
      </c>
      <c r="H10207" s="130" t="str">
        <f t="shared" si="318"/>
        <v>TH-180008</v>
      </c>
      <c r="I10207" s="130" t="str">
        <f t="shared" si="319"/>
        <v>A</v>
      </c>
    </row>
    <row r="10208" spans="1:9" x14ac:dyDescent="0.15">
      <c r="A10208" s="130">
        <v>10206</v>
      </c>
      <c r="B10208" s="130" t="s">
        <v>11773</v>
      </c>
      <c r="C10208" s="130" t="s">
        <v>21843</v>
      </c>
      <c r="D10208" s="130">
        <v>1</v>
      </c>
      <c r="E10208" s="130" t="s">
        <v>12907</v>
      </c>
      <c r="F10208" s="130">
        <v>234869.6</v>
      </c>
      <c r="G10208" s="130">
        <v>356049</v>
      </c>
      <c r="H10208" s="130" t="str">
        <f t="shared" si="318"/>
        <v>TH-180009</v>
      </c>
      <c r="I10208" s="130" t="str">
        <f t="shared" si="319"/>
        <v>A</v>
      </c>
    </row>
    <row r="10209" spans="1:9" x14ac:dyDescent="0.15">
      <c r="A10209" s="130">
        <v>10207</v>
      </c>
      <c r="B10209" s="130" t="s">
        <v>11774</v>
      </c>
      <c r="C10209" s="130" t="s">
        <v>21845</v>
      </c>
      <c r="D10209" s="130">
        <v>500</v>
      </c>
      <c r="E10209" s="130" t="s">
        <v>12737</v>
      </c>
      <c r="F10209" s="130">
        <v>4245500</v>
      </c>
      <c r="G10209" s="130">
        <v>4586000</v>
      </c>
      <c r="H10209" s="130" t="str">
        <f t="shared" si="318"/>
        <v>TH-180010</v>
      </c>
      <c r="I10209" s="130" t="str">
        <f t="shared" si="319"/>
        <v>A</v>
      </c>
    </row>
    <row r="10210" spans="1:9" x14ac:dyDescent="0.15">
      <c r="A10210" s="130">
        <v>10208</v>
      </c>
      <c r="B10210" s="130" t="s">
        <v>11775</v>
      </c>
      <c r="C10210" s="130" t="s">
        <v>21847</v>
      </c>
      <c r="D10210" s="130">
        <v>10</v>
      </c>
      <c r="E10210" s="130" t="s">
        <v>12370</v>
      </c>
      <c r="F10210" s="130">
        <v>4501285</v>
      </c>
      <c r="G10210" s="130">
        <v>4887306.8</v>
      </c>
      <c r="H10210" s="130" t="str">
        <f t="shared" si="318"/>
        <v>TH-190001</v>
      </c>
      <c r="I10210" s="130" t="str">
        <f t="shared" si="319"/>
        <v>A</v>
      </c>
    </row>
    <row r="10211" spans="1:9" x14ac:dyDescent="0.15">
      <c r="A10211" s="130">
        <v>10209</v>
      </c>
      <c r="B10211" s="130" t="s">
        <v>11776</v>
      </c>
      <c r="C10211" s="130" t="s">
        <v>21849</v>
      </c>
      <c r="D10211" s="130">
        <v>1</v>
      </c>
      <c r="E10211" s="130" t="s">
        <v>12876</v>
      </c>
      <c r="F10211" s="130">
        <v>445412.5</v>
      </c>
      <c r="G10211" s="130">
        <v>403895</v>
      </c>
      <c r="H10211" s="130" t="str">
        <f t="shared" si="318"/>
        <v>TH-190002</v>
      </c>
      <c r="I10211" s="130" t="str">
        <f t="shared" si="319"/>
        <v>A</v>
      </c>
    </row>
    <row r="10212" spans="1:9" x14ac:dyDescent="0.15">
      <c r="A10212" s="130">
        <v>10210</v>
      </c>
      <c r="B10212" s="130" t="s">
        <v>11777</v>
      </c>
      <c r="C10212" s="130" t="s">
        <v>21851</v>
      </c>
      <c r="D10212" s="130">
        <v>1400</v>
      </c>
      <c r="E10212" s="130" t="s">
        <v>12355</v>
      </c>
      <c r="F10212" s="130">
        <v>2104750000</v>
      </c>
      <c r="G10212" s="130">
        <v>2181110000</v>
      </c>
      <c r="H10212" s="130" t="str">
        <f t="shared" si="318"/>
        <v>TH-190003</v>
      </c>
      <c r="I10212" s="130" t="str">
        <f t="shared" si="319"/>
        <v>A</v>
      </c>
    </row>
    <row r="10213" spans="1:9" x14ac:dyDescent="0.15">
      <c r="A10213" s="130">
        <v>10211</v>
      </c>
      <c r="B10213" s="130" t="s">
        <v>11778</v>
      </c>
      <c r="C10213" s="130" t="s">
        <v>21853</v>
      </c>
      <c r="D10213" s="130">
        <v>100</v>
      </c>
      <c r="E10213" s="130" t="s">
        <v>12355</v>
      </c>
      <c r="F10213" s="130">
        <v>3128280</v>
      </c>
      <c r="G10213" s="130">
        <v>3348558</v>
      </c>
      <c r="H10213" s="130" t="str">
        <f t="shared" si="318"/>
        <v>TH-190004</v>
      </c>
      <c r="I10213" s="130" t="str">
        <f t="shared" si="319"/>
        <v>A</v>
      </c>
    </row>
    <row r="10214" spans="1:9" x14ac:dyDescent="0.15">
      <c r="A10214" s="130">
        <v>10212</v>
      </c>
      <c r="B10214" s="130" t="s">
        <v>11779</v>
      </c>
      <c r="C10214" s="130" t="s">
        <v>21855</v>
      </c>
      <c r="D10214" s="130">
        <v>85</v>
      </c>
      <c r="E10214" s="130" t="s">
        <v>12355</v>
      </c>
      <c r="F10214" s="130">
        <v>4270000</v>
      </c>
      <c r="G10214" s="130">
        <v>4880000</v>
      </c>
      <c r="H10214" s="130" t="str">
        <f t="shared" si="318"/>
        <v>TH-190005</v>
      </c>
      <c r="I10214" s="130" t="str">
        <f t="shared" si="319"/>
        <v>A</v>
      </c>
    </row>
    <row r="10215" spans="1:9" x14ac:dyDescent="0.15">
      <c r="A10215" s="130">
        <v>10213</v>
      </c>
      <c r="B10215" s="130" t="s">
        <v>11780</v>
      </c>
      <c r="C10215" s="130" t="s">
        <v>21857</v>
      </c>
      <c r="D10215" s="130">
        <v>100</v>
      </c>
      <c r="E10215" s="130" t="s">
        <v>12372</v>
      </c>
      <c r="F10215" s="130">
        <v>505580</v>
      </c>
      <c r="G10215" s="130">
        <v>574480</v>
      </c>
      <c r="H10215" s="130" t="str">
        <f t="shared" si="318"/>
        <v>TH-190006</v>
      </c>
      <c r="I10215" s="130" t="str">
        <f t="shared" si="319"/>
        <v>A</v>
      </c>
    </row>
    <row r="10216" spans="1:9" x14ac:dyDescent="0.15">
      <c r="A10216" s="130">
        <v>10214</v>
      </c>
      <c r="B10216" s="130" t="s">
        <v>11781</v>
      </c>
      <c r="C10216" s="130" t="s">
        <v>21859</v>
      </c>
      <c r="D10216" s="130">
        <v>1</v>
      </c>
      <c r="E10216" s="130" t="s">
        <v>12402</v>
      </c>
      <c r="F10216" s="130">
        <v>795000</v>
      </c>
      <c r="G10216" s="130">
        <v>765000</v>
      </c>
      <c r="H10216" s="130" t="str">
        <f t="shared" si="318"/>
        <v>TH-190007</v>
      </c>
      <c r="I10216" s="130" t="str">
        <f t="shared" si="319"/>
        <v>A</v>
      </c>
    </row>
    <row r="10217" spans="1:9" x14ac:dyDescent="0.15">
      <c r="A10217" s="130">
        <v>10215</v>
      </c>
      <c r="B10217" s="130" t="s">
        <v>11782</v>
      </c>
      <c r="C10217" s="130" t="s">
        <v>21861</v>
      </c>
      <c r="D10217" s="130">
        <v>100</v>
      </c>
      <c r="E10217" s="130" t="s">
        <v>12355</v>
      </c>
      <c r="F10217" s="130">
        <v>896473.18</v>
      </c>
      <c r="G10217" s="130">
        <v>923374.2</v>
      </c>
      <c r="H10217" s="130" t="str">
        <f t="shared" si="318"/>
        <v>TH-200001</v>
      </c>
      <c r="I10217" s="130" t="str">
        <f t="shared" si="319"/>
        <v>A</v>
      </c>
    </row>
    <row r="10218" spans="1:9" x14ac:dyDescent="0.15">
      <c r="A10218" s="130">
        <v>10216</v>
      </c>
      <c r="B10218" s="130" t="s">
        <v>23256</v>
      </c>
      <c r="C10218" s="130" t="s">
        <v>24453</v>
      </c>
      <c r="D10218" s="130">
        <v>1000</v>
      </c>
      <c r="E10218" s="130" t="s">
        <v>12372</v>
      </c>
      <c r="F10218" s="130">
        <v>8832407</v>
      </c>
      <c r="G10218" s="130">
        <v>17786296</v>
      </c>
      <c r="H10218" s="130" t="str">
        <f t="shared" si="318"/>
        <v>TH-200002</v>
      </c>
      <c r="I10218" s="130" t="str">
        <f t="shared" si="319"/>
        <v>A</v>
      </c>
    </row>
    <row r="10219" spans="1:9" x14ac:dyDescent="0.15">
      <c r="A10219" s="130">
        <v>10217</v>
      </c>
      <c r="B10219" s="130" t="s">
        <v>23126</v>
      </c>
      <c r="C10219" s="130" t="s">
        <v>24454</v>
      </c>
      <c r="D10219" s="130">
        <v>100</v>
      </c>
      <c r="E10219" s="130" t="s">
        <v>12462</v>
      </c>
      <c r="F10219" s="130">
        <v>2377205</v>
      </c>
      <c r="G10219" s="130">
        <v>4227015</v>
      </c>
      <c r="H10219" s="130" t="str">
        <f t="shared" si="318"/>
        <v>TH-200003</v>
      </c>
      <c r="I10219" s="130" t="str">
        <f t="shared" si="319"/>
        <v>A</v>
      </c>
    </row>
    <row r="10220" spans="1:9" x14ac:dyDescent="0.15">
      <c r="A10220" s="130">
        <v>10218</v>
      </c>
      <c r="B10220" s="130" t="s">
        <v>23023</v>
      </c>
      <c r="C10220" s="130" t="s">
        <v>24455</v>
      </c>
      <c r="D10220" s="130">
        <v>2000</v>
      </c>
      <c r="E10220" s="130" t="s">
        <v>12355</v>
      </c>
      <c r="F10220" s="130">
        <v>12658832</v>
      </c>
      <c r="G10220" s="130">
        <v>12669632</v>
      </c>
      <c r="H10220" s="130" t="str">
        <f t="shared" si="318"/>
        <v>TH-200004</v>
      </c>
      <c r="I10220" s="130" t="str">
        <f t="shared" si="319"/>
        <v>A</v>
      </c>
    </row>
    <row r="10221" spans="1:9" x14ac:dyDescent="0.15">
      <c r="A10221" s="130">
        <v>10219</v>
      </c>
      <c r="B10221" s="130" t="s">
        <v>22985</v>
      </c>
      <c r="C10221" s="130" t="s">
        <v>13209</v>
      </c>
      <c r="D10221" s="130">
        <v>330</v>
      </c>
      <c r="E10221" s="130" t="s">
        <v>12368</v>
      </c>
      <c r="F10221" s="130">
        <v>1331660.33</v>
      </c>
      <c r="G10221" s="130">
        <v>2008548</v>
      </c>
      <c r="H10221" s="130" t="str">
        <f t="shared" si="318"/>
        <v>TH-200005</v>
      </c>
      <c r="I10221" s="130" t="str">
        <f t="shared" si="319"/>
        <v>A</v>
      </c>
    </row>
    <row r="10222" spans="1:9" x14ac:dyDescent="0.15">
      <c r="A10222" s="130">
        <v>10220</v>
      </c>
      <c r="B10222" s="130" t="s">
        <v>11783</v>
      </c>
      <c r="C10222" s="130" t="s">
        <v>21862</v>
      </c>
      <c r="D10222" s="130">
        <v>1</v>
      </c>
      <c r="E10222" s="130" t="s">
        <v>12391</v>
      </c>
      <c r="F10222" s="130">
        <v>113000000</v>
      </c>
      <c r="G10222" s="130">
        <v>145000000</v>
      </c>
      <c r="H10222" s="130" t="str">
        <f t="shared" si="318"/>
        <v>TH-980001</v>
      </c>
      <c r="I10222" s="130" t="str">
        <f t="shared" si="319"/>
        <v>VG</v>
      </c>
    </row>
    <row r="10223" spans="1:9" x14ac:dyDescent="0.15">
      <c r="A10223" s="130">
        <v>10221</v>
      </c>
      <c r="B10223" s="130" t="s">
        <v>11784</v>
      </c>
      <c r="C10223" s="130" t="s">
        <v>2296</v>
      </c>
      <c r="D10223" s="130">
        <v>10</v>
      </c>
      <c r="E10223" s="130" t="s">
        <v>12355</v>
      </c>
      <c r="F10223" s="130">
        <v>9599973.0999999996</v>
      </c>
      <c r="G10223" s="130">
        <v>13276000.199999999</v>
      </c>
      <c r="H10223" s="130" t="str">
        <f t="shared" si="318"/>
        <v>TH-980002</v>
      </c>
      <c r="I10223" s="130" t="str">
        <f t="shared" si="319"/>
        <v>VG</v>
      </c>
    </row>
    <row r="10224" spans="1:9" x14ac:dyDescent="0.15">
      <c r="A10224" s="130">
        <v>10222</v>
      </c>
      <c r="B10224" s="130" t="s">
        <v>11785</v>
      </c>
      <c r="C10224" s="130" t="s">
        <v>21863</v>
      </c>
      <c r="H10224" s="130" t="str">
        <f t="shared" si="318"/>
        <v>TH-980003</v>
      </c>
      <c r="I10224" s="130" t="str">
        <f t="shared" si="319"/>
        <v/>
      </c>
    </row>
    <row r="10225" spans="1:9" x14ac:dyDescent="0.15">
      <c r="A10225" s="130">
        <v>10223</v>
      </c>
      <c r="B10225" s="130" t="s">
        <v>11786</v>
      </c>
      <c r="C10225" s="130" t="s">
        <v>14253</v>
      </c>
      <c r="D10225" s="130">
        <v>100</v>
      </c>
      <c r="E10225" s="130" t="s">
        <v>12355</v>
      </c>
      <c r="F10225" s="130">
        <v>4968214</v>
      </c>
      <c r="G10225" s="130">
        <v>7572992.7000000002</v>
      </c>
      <c r="H10225" s="130" t="str">
        <f t="shared" si="318"/>
        <v>TH-980004</v>
      </c>
      <c r="I10225" s="130" t="str">
        <f t="shared" si="319"/>
        <v>VG</v>
      </c>
    </row>
    <row r="10226" spans="1:9" x14ac:dyDescent="0.15">
      <c r="A10226" s="130">
        <v>10224</v>
      </c>
      <c r="B10226" s="130" t="s">
        <v>11787</v>
      </c>
      <c r="C10226" s="130" t="s">
        <v>15524</v>
      </c>
      <c r="D10226" s="130">
        <v>488</v>
      </c>
      <c r="E10226" s="130" t="s">
        <v>12368</v>
      </c>
      <c r="F10226" s="130">
        <v>634400</v>
      </c>
      <c r="G10226" s="130">
        <v>761280</v>
      </c>
      <c r="H10226" s="130" t="str">
        <f t="shared" si="318"/>
        <v>TH-980005</v>
      </c>
      <c r="I10226" s="130" t="str">
        <f t="shared" si="319"/>
        <v/>
      </c>
    </row>
    <row r="10227" spans="1:9" x14ac:dyDescent="0.15">
      <c r="A10227" s="130">
        <v>10225</v>
      </c>
      <c r="B10227" s="130" t="s">
        <v>11788</v>
      </c>
      <c r="C10227" s="130" t="s">
        <v>21864</v>
      </c>
      <c r="H10227" s="130" t="str">
        <f t="shared" si="318"/>
        <v>TH-980006</v>
      </c>
      <c r="I10227" s="130" t="str">
        <f t="shared" si="319"/>
        <v/>
      </c>
    </row>
    <row r="10228" spans="1:9" x14ac:dyDescent="0.15">
      <c r="A10228" s="130">
        <v>10226</v>
      </c>
      <c r="B10228" s="130" t="s">
        <v>11789</v>
      </c>
      <c r="C10228" s="130" t="s">
        <v>21865</v>
      </c>
      <c r="H10228" s="130" t="str">
        <f t="shared" si="318"/>
        <v>TH-980007</v>
      </c>
      <c r="I10228" s="130" t="str">
        <f t="shared" si="319"/>
        <v/>
      </c>
    </row>
    <row r="10229" spans="1:9" x14ac:dyDescent="0.15">
      <c r="A10229" s="130">
        <v>10227</v>
      </c>
      <c r="B10229" s="130" t="s">
        <v>11790</v>
      </c>
      <c r="C10229" s="130" t="s">
        <v>21866</v>
      </c>
      <c r="D10229" s="130">
        <v>100</v>
      </c>
      <c r="E10229" s="130" t="s">
        <v>12372</v>
      </c>
      <c r="F10229" s="130">
        <v>1137970</v>
      </c>
      <c r="G10229" s="130">
        <v>1335180</v>
      </c>
      <c r="H10229" s="130" t="str">
        <f t="shared" si="318"/>
        <v>TH-980008</v>
      </c>
      <c r="I10229" s="130" t="str">
        <f t="shared" si="319"/>
        <v/>
      </c>
    </row>
    <row r="10230" spans="1:9" x14ac:dyDescent="0.15">
      <c r="A10230" s="130">
        <v>10228</v>
      </c>
      <c r="B10230" s="130" t="s">
        <v>11791</v>
      </c>
      <c r="C10230" s="130" t="s">
        <v>21867</v>
      </c>
      <c r="D10230" s="130">
        <v>100</v>
      </c>
      <c r="E10230" s="130" t="s">
        <v>12372</v>
      </c>
      <c r="F10230" s="130">
        <v>187068</v>
      </c>
      <c r="G10230" s="130">
        <v>275100</v>
      </c>
      <c r="H10230" s="130" t="str">
        <f t="shared" si="318"/>
        <v>TH-980009</v>
      </c>
      <c r="I10230" s="130" t="str">
        <f t="shared" si="319"/>
        <v>AG</v>
      </c>
    </row>
    <row r="10231" spans="1:9" x14ac:dyDescent="0.15">
      <c r="A10231" s="130">
        <v>10229</v>
      </c>
      <c r="B10231" s="130" t="s">
        <v>11792</v>
      </c>
      <c r="C10231" s="130" t="s">
        <v>15013</v>
      </c>
      <c r="D10231" s="130">
        <v>200</v>
      </c>
      <c r="E10231" s="130" t="s">
        <v>12372</v>
      </c>
      <c r="F10231" s="130">
        <v>1960000</v>
      </c>
      <c r="G10231" s="130">
        <v>2088200</v>
      </c>
      <c r="H10231" s="130" t="str">
        <f t="shared" si="318"/>
        <v>TH-980010</v>
      </c>
      <c r="I10231" s="130" t="str">
        <f t="shared" si="319"/>
        <v>AG</v>
      </c>
    </row>
    <row r="10232" spans="1:9" x14ac:dyDescent="0.15">
      <c r="A10232" s="130">
        <v>10230</v>
      </c>
      <c r="B10232" s="130" t="s">
        <v>11793</v>
      </c>
      <c r="C10232" s="130" t="s">
        <v>21868</v>
      </c>
      <c r="D10232" s="130">
        <v>1000</v>
      </c>
      <c r="E10232" s="130" t="s">
        <v>12405</v>
      </c>
      <c r="F10232" s="130">
        <v>2480000</v>
      </c>
      <c r="G10232" s="130">
        <v>3269870</v>
      </c>
      <c r="H10232" s="130" t="str">
        <f t="shared" si="318"/>
        <v>TH-980011</v>
      </c>
      <c r="I10232" s="130" t="str">
        <f t="shared" si="319"/>
        <v>VG</v>
      </c>
    </row>
    <row r="10233" spans="1:9" x14ac:dyDescent="0.15">
      <c r="A10233" s="130">
        <v>10231</v>
      </c>
      <c r="B10233" s="130" t="s">
        <v>11794</v>
      </c>
      <c r="C10233" s="130" t="s">
        <v>387</v>
      </c>
      <c r="H10233" s="130" t="str">
        <f t="shared" si="318"/>
        <v>TH-980012</v>
      </c>
      <c r="I10233" s="130" t="str">
        <f t="shared" si="319"/>
        <v>AG</v>
      </c>
    </row>
    <row r="10234" spans="1:9" x14ac:dyDescent="0.15">
      <c r="A10234" s="130">
        <v>10232</v>
      </c>
      <c r="B10234" s="130" t="s">
        <v>11795</v>
      </c>
      <c r="C10234" s="130" t="s">
        <v>21869</v>
      </c>
      <c r="D10234" s="130">
        <v>700</v>
      </c>
      <c r="E10234" s="130" t="s">
        <v>12372</v>
      </c>
      <c r="F10234" s="130">
        <v>7434000</v>
      </c>
      <c r="G10234" s="130">
        <v>8316000</v>
      </c>
      <c r="H10234" s="130" t="str">
        <f t="shared" si="318"/>
        <v>TH-980013</v>
      </c>
      <c r="I10234" s="130" t="str">
        <f t="shared" si="319"/>
        <v>VG</v>
      </c>
    </row>
    <row r="10235" spans="1:9" x14ac:dyDescent="0.15">
      <c r="A10235" s="130">
        <v>10233</v>
      </c>
      <c r="B10235" s="130" t="s">
        <v>11796</v>
      </c>
      <c r="C10235" s="130" t="s">
        <v>21870</v>
      </c>
      <c r="H10235" s="130" t="str">
        <f t="shared" si="318"/>
        <v>TH-980014</v>
      </c>
      <c r="I10235" s="130" t="str">
        <f t="shared" si="319"/>
        <v/>
      </c>
    </row>
    <row r="10236" spans="1:9" x14ac:dyDescent="0.15">
      <c r="A10236" s="130">
        <v>10234</v>
      </c>
      <c r="B10236" s="130" t="s">
        <v>11797</v>
      </c>
      <c r="C10236" s="130" t="s">
        <v>21871</v>
      </c>
      <c r="D10236" s="130">
        <v>1000</v>
      </c>
      <c r="E10236" s="130" t="s">
        <v>12361</v>
      </c>
      <c r="F10236" s="130">
        <v>14867452</v>
      </c>
      <c r="G10236" s="130">
        <v>25333000</v>
      </c>
      <c r="H10236" s="130" t="str">
        <f t="shared" si="318"/>
        <v>TH-980015</v>
      </c>
      <c r="I10236" s="130" t="str">
        <f t="shared" si="319"/>
        <v>VG</v>
      </c>
    </row>
    <row r="10237" spans="1:9" x14ac:dyDescent="0.15">
      <c r="A10237" s="130">
        <v>10235</v>
      </c>
      <c r="B10237" s="130" t="s">
        <v>11798</v>
      </c>
      <c r="C10237" s="130" t="s">
        <v>21872</v>
      </c>
      <c r="H10237" s="130" t="str">
        <f t="shared" si="318"/>
        <v>TH-980016</v>
      </c>
      <c r="I10237" s="130" t="str">
        <f t="shared" si="319"/>
        <v/>
      </c>
    </row>
    <row r="10238" spans="1:9" x14ac:dyDescent="0.15">
      <c r="A10238" s="130">
        <v>10236</v>
      </c>
      <c r="B10238" s="130" t="s">
        <v>11799</v>
      </c>
      <c r="C10238" s="130" t="s">
        <v>19240</v>
      </c>
      <c r="D10238" s="130">
        <v>1</v>
      </c>
      <c r="E10238" s="130" t="s">
        <v>12972</v>
      </c>
      <c r="F10238" s="130">
        <v>530</v>
      </c>
      <c r="G10238" s="130">
        <v>98</v>
      </c>
      <c r="H10238" s="130" t="str">
        <f t="shared" si="318"/>
        <v>TH-980017</v>
      </c>
      <c r="I10238" s="130" t="str">
        <f t="shared" si="319"/>
        <v>AG</v>
      </c>
    </row>
    <row r="10239" spans="1:9" x14ac:dyDescent="0.15">
      <c r="A10239" s="130">
        <v>10237</v>
      </c>
      <c r="B10239" s="130" t="s">
        <v>11800</v>
      </c>
      <c r="C10239" s="130" t="s">
        <v>1940</v>
      </c>
      <c r="D10239" s="130">
        <v>100</v>
      </c>
      <c r="E10239" s="130" t="s">
        <v>12368</v>
      </c>
      <c r="F10239" s="130">
        <v>1180000</v>
      </c>
      <c r="G10239" s="130">
        <v>120994.3</v>
      </c>
      <c r="H10239" s="130" t="str">
        <f t="shared" si="318"/>
        <v>TH-980018</v>
      </c>
      <c r="I10239" s="130" t="str">
        <f t="shared" si="319"/>
        <v/>
      </c>
    </row>
    <row r="10240" spans="1:9" x14ac:dyDescent="0.15">
      <c r="A10240" s="130">
        <v>10238</v>
      </c>
      <c r="B10240" s="130" t="s">
        <v>11801</v>
      </c>
      <c r="C10240" s="130" t="s">
        <v>21873</v>
      </c>
      <c r="D10240" s="130">
        <v>1</v>
      </c>
      <c r="E10240" s="130" t="s">
        <v>12368</v>
      </c>
      <c r="F10240" s="130">
        <v>6873.33</v>
      </c>
      <c r="G10240" s="130">
        <v>3196.69</v>
      </c>
      <c r="H10240" s="130" t="str">
        <f t="shared" si="318"/>
        <v>TH-980019</v>
      </c>
      <c r="I10240" s="130" t="str">
        <f t="shared" si="319"/>
        <v>VG</v>
      </c>
    </row>
    <row r="10241" spans="1:9" x14ac:dyDescent="0.15">
      <c r="A10241" s="130">
        <v>10239</v>
      </c>
      <c r="B10241" s="130" t="s">
        <v>11802</v>
      </c>
      <c r="C10241" s="130" t="s">
        <v>21874</v>
      </c>
      <c r="D10241" s="130">
        <v>1</v>
      </c>
      <c r="E10241" s="130" t="s">
        <v>12368</v>
      </c>
      <c r="F10241" s="130">
        <v>8538.35</v>
      </c>
      <c r="G10241" s="130">
        <v>9112</v>
      </c>
      <c r="H10241" s="130" t="str">
        <f t="shared" si="318"/>
        <v>TH-980020</v>
      </c>
      <c r="I10241" s="130" t="str">
        <f t="shared" si="319"/>
        <v>AG</v>
      </c>
    </row>
    <row r="10242" spans="1:9" x14ac:dyDescent="0.15">
      <c r="A10242" s="130">
        <v>10240</v>
      </c>
      <c r="B10242" s="130" t="s">
        <v>11803</v>
      </c>
      <c r="C10242" s="130" t="s">
        <v>21875</v>
      </c>
      <c r="H10242" s="130" t="str">
        <f t="shared" si="318"/>
        <v>TH-980021</v>
      </c>
      <c r="I10242" s="130" t="str">
        <f t="shared" si="319"/>
        <v/>
      </c>
    </row>
    <row r="10243" spans="1:9" x14ac:dyDescent="0.15">
      <c r="A10243" s="130">
        <v>10241</v>
      </c>
      <c r="B10243" s="130" t="s">
        <v>11804</v>
      </c>
      <c r="H10243" s="130" t="str">
        <f t="shared" si="318"/>
        <v>TH-980022</v>
      </c>
      <c r="I10243" s="130" t="str">
        <f t="shared" si="319"/>
        <v/>
      </c>
    </row>
    <row r="10244" spans="1:9" x14ac:dyDescent="0.15">
      <c r="A10244" s="130">
        <v>10242</v>
      </c>
      <c r="B10244" s="130" t="s">
        <v>11805</v>
      </c>
      <c r="C10244" s="130" t="s">
        <v>21876</v>
      </c>
      <c r="D10244" s="130">
        <v>1</v>
      </c>
      <c r="E10244" s="130" t="s">
        <v>14263</v>
      </c>
      <c r="F10244" s="130">
        <v>589000</v>
      </c>
      <c r="G10244" s="130">
        <v>604100</v>
      </c>
      <c r="H10244" s="130" t="str">
        <f t="shared" ref="H10244:H10307" si="320">LEFT(B10244,FIND("-",B10244)+6)</f>
        <v>TH-980023</v>
      </c>
      <c r="I10244" s="130" t="str">
        <f t="shared" ref="I10244:I10307" si="321">RIGHT(B10244,LEN(B10244)-FIND("-",B10244)-7)</f>
        <v/>
      </c>
    </row>
    <row r="10245" spans="1:9" x14ac:dyDescent="0.15">
      <c r="A10245" s="130">
        <v>10243</v>
      </c>
      <c r="B10245" s="130" t="s">
        <v>11806</v>
      </c>
      <c r="C10245" s="130" t="s">
        <v>12367</v>
      </c>
      <c r="D10245" s="130">
        <v>10</v>
      </c>
      <c r="E10245" s="130" t="s">
        <v>12355</v>
      </c>
      <c r="F10245" s="130">
        <v>65243.4</v>
      </c>
      <c r="G10245" s="130">
        <v>69141.8</v>
      </c>
      <c r="H10245" s="130" t="str">
        <f t="shared" si="320"/>
        <v>TH-980024</v>
      </c>
      <c r="I10245" s="130" t="str">
        <f t="shared" si="321"/>
        <v>AG</v>
      </c>
    </row>
    <row r="10246" spans="1:9" x14ac:dyDescent="0.15">
      <c r="A10246" s="130">
        <v>10244</v>
      </c>
      <c r="B10246" s="130" t="s">
        <v>11807</v>
      </c>
      <c r="C10246" s="130" t="s">
        <v>21877</v>
      </c>
      <c r="D10246" s="130">
        <v>10</v>
      </c>
      <c r="E10246" s="130" t="s">
        <v>12355</v>
      </c>
      <c r="F10246" s="130">
        <v>147136</v>
      </c>
      <c r="G10246" s="130">
        <v>157515.9</v>
      </c>
      <c r="H10246" s="130" t="str">
        <f t="shared" si="320"/>
        <v>TH-980025</v>
      </c>
      <c r="I10246" s="130" t="str">
        <f t="shared" si="321"/>
        <v>AG</v>
      </c>
    </row>
    <row r="10247" spans="1:9" x14ac:dyDescent="0.15">
      <c r="A10247" s="130">
        <v>10245</v>
      </c>
      <c r="B10247" s="130" t="s">
        <v>11808</v>
      </c>
      <c r="C10247" s="130" t="s">
        <v>21878</v>
      </c>
      <c r="D10247" s="130">
        <v>10</v>
      </c>
      <c r="E10247" s="130" t="s">
        <v>12355</v>
      </c>
      <c r="F10247" s="130">
        <v>152491.79999999999</v>
      </c>
      <c r="G10247" s="130">
        <v>159773.1</v>
      </c>
      <c r="H10247" s="130" t="str">
        <f t="shared" si="320"/>
        <v>TH-980026</v>
      </c>
      <c r="I10247" s="130" t="str">
        <f t="shared" si="321"/>
        <v>AG</v>
      </c>
    </row>
    <row r="10248" spans="1:9" x14ac:dyDescent="0.15">
      <c r="A10248" s="130">
        <v>10246</v>
      </c>
      <c r="B10248" s="130" t="s">
        <v>11809</v>
      </c>
      <c r="C10248" s="130" t="s">
        <v>13972</v>
      </c>
      <c r="H10248" s="130" t="str">
        <f t="shared" si="320"/>
        <v>TH-980027</v>
      </c>
      <c r="I10248" s="130" t="str">
        <f t="shared" si="321"/>
        <v>AG</v>
      </c>
    </row>
    <row r="10249" spans="1:9" x14ac:dyDescent="0.15">
      <c r="A10249" s="130">
        <v>10247</v>
      </c>
      <c r="B10249" s="130" t="s">
        <v>11810</v>
      </c>
      <c r="C10249" s="130" t="s">
        <v>20894</v>
      </c>
      <c r="D10249" s="130">
        <v>10</v>
      </c>
      <c r="E10249" s="130" t="s">
        <v>12368</v>
      </c>
      <c r="F10249" s="130">
        <v>285050</v>
      </c>
      <c r="G10249" s="130">
        <v>313867.3</v>
      </c>
      <c r="H10249" s="130" t="str">
        <f t="shared" si="320"/>
        <v>TH-980028</v>
      </c>
      <c r="I10249" s="130" t="str">
        <f t="shared" si="321"/>
        <v>AG</v>
      </c>
    </row>
    <row r="10250" spans="1:9" x14ac:dyDescent="0.15">
      <c r="A10250" s="130">
        <v>10248</v>
      </c>
      <c r="B10250" s="130" t="s">
        <v>11811</v>
      </c>
      <c r="C10250" s="130" t="s">
        <v>14903</v>
      </c>
      <c r="D10250" s="130">
        <v>100</v>
      </c>
      <c r="E10250" s="130" t="s">
        <v>12372</v>
      </c>
      <c r="F10250" s="130">
        <v>663000</v>
      </c>
      <c r="G10250" s="130">
        <v>612800</v>
      </c>
      <c r="H10250" s="130" t="str">
        <f t="shared" si="320"/>
        <v>TH-980029</v>
      </c>
      <c r="I10250" s="130" t="str">
        <f t="shared" si="321"/>
        <v/>
      </c>
    </row>
    <row r="10251" spans="1:9" x14ac:dyDescent="0.15">
      <c r="A10251" s="130">
        <v>10249</v>
      </c>
      <c r="B10251" s="130" t="s">
        <v>11812</v>
      </c>
      <c r="C10251" s="130" t="s">
        <v>21879</v>
      </c>
      <c r="H10251" s="130" t="str">
        <f t="shared" si="320"/>
        <v>TH-980030</v>
      </c>
      <c r="I10251" s="130" t="str">
        <f t="shared" si="321"/>
        <v/>
      </c>
    </row>
    <row r="10252" spans="1:9" x14ac:dyDescent="0.15">
      <c r="A10252" s="130">
        <v>10250</v>
      </c>
      <c r="B10252" s="130" t="s">
        <v>11813</v>
      </c>
      <c r="H10252" s="130" t="str">
        <f t="shared" si="320"/>
        <v>TH-980031</v>
      </c>
      <c r="I10252" s="130" t="str">
        <f t="shared" si="321"/>
        <v/>
      </c>
    </row>
    <row r="10253" spans="1:9" x14ac:dyDescent="0.15">
      <c r="A10253" s="130">
        <v>10251</v>
      </c>
      <c r="B10253" s="130" t="s">
        <v>11814</v>
      </c>
      <c r="C10253" s="130" t="s">
        <v>21880</v>
      </c>
      <c r="H10253" s="130" t="str">
        <f t="shared" si="320"/>
        <v>TH-980032</v>
      </c>
      <c r="I10253" s="130" t="str">
        <f t="shared" si="321"/>
        <v/>
      </c>
    </row>
    <row r="10254" spans="1:9" x14ac:dyDescent="0.15">
      <c r="A10254" s="130">
        <v>10252</v>
      </c>
      <c r="B10254" s="130" t="s">
        <v>11815</v>
      </c>
      <c r="C10254" s="130" t="s">
        <v>21881</v>
      </c>
      <c r="H10254" s="130" t="str">
        <f t="shared" si="320"/>
        <v>TH-980033</v>
      </c>
      <c r="I10254" s="130" t="str">
        <f t="shared" si="321"/>
        <v/>
      </c>
    </row>
    <row r="10255" spans="1:9" x14ac:dyDescent="0.15">
      <c r="A10255" s="130">
        <v>10253</v>
      </c>
      <c r="B10255" s="130" t="s">
        <v>11816</v>
      </c>
      <c r="C10255" s="130" t="s">
        <v>19466</v>
      </c>
      <c r="D10255" s="130">
        <v>10</v>
      </c>
      <c r="E10255" s="130" t="s">
        <v>14480</v>
      </c>
      <c r="F10255" s="130">
        <v>47005</v>
      </c>
      <c r="G10255" s="130">
        <v>91650</v>
      </c>
      <c r="H10255" s="130" t="str">
        <f t="shared" si="320"/>
        <v>TH-980034</v>
      </c>
      <c r="I10255" s="130" t="str">
        <f t="shared" si="321"/>
        <v/>
      </c>
    </row>
    <row r="10256" spans="1:9" x14ac:dyDescent="0.15">
      <c r="A10256" s="130">
        <v>10254</v>
      </c>
      <c r="B10256" s="130" t="s">
        <v>11817</v>
      </c>
      <c r="C10256" s="130" t="s">
        <v>21882</v>
      </c>
      <c r="D10256" s="130">
        <v>1</v>
      </c>
      <c r="E10256" s="130" t="s">
        <v>21883</v>
      </c>
      <c r="F10256" s="130">
        <v>42896</v>
      </c>
      <c r="G10256" s="130">
        <v>47838</v>
      </c>
      <c r="H10256" s="130" t="str">
        <f t="shared" si="320"/>
        <v>TH-980035</v>
      </c>
      <c r="I10256" s="130" t="str">
        <f t="shared" si="321"/>
        <v/>
      </c>
    </row>
    <row r="10257" spans="1:9" x14ac:dyDescent="0.15">
      <c r="A10257" s="130">
        <v>10255</v>
      </c>
      <c r="B10257" s="130" t="s">
        <v>11818</v>
      </c>
      <c r="C10257" s="130" t="s">
        <v>12817</v>
      </c>
      <c r="D10257" s="130">
        <v>24</v>
      </c>
      <c r="E10257" s="130" t="s">
        <v>12372</v>
      </c>
      <c r="F10257" s="130">
        <v>783348</v>
      </c>
      <c r="G10257" s="130">
        <v>858711.7</v>
      </c>
      <c r="H10257" s="130" t="str">
        <f t="shared" si="320"/>
        <v>TH-980036</v>
      </c>
      <c r="I10257" s="130" t="str">
        <f t="shared" si="321"/>
        <v>AG</v>
      </c>
    </row>
    <row r="10258" spans="1:9" x14ac:dyDescent="0.15">
      <c r="A10258" s="130">
        <v>10256</v>
      </c>
      <c r="B10258" s="130" t="s">
        <v>11819</v>
      </c>
      <c r="C10258" s="130" t="s">
        <v>11</v>
      </c>
      <c r="D10258" s="130">
        <v>10</v>
      </c>
      <c r="E10258" s="130" t="s">
        <v>12355</v>
      </c>
      <c r="F10258" s="130">
        <v>21125220</v>
      </c>
      <c r="G10258" s="130">
        <v>18624500</v>
      </c>
      <c r="H10258" s="130" t="str">
        <f t="shared" si="320"/>
        <v>TH-980037</v>
      </c>
      <c r="I10258" s="130" t="str">
        <f t="shared" si="321"/>
        <v>AG</v>
      </c>
    </row>
    <row r="10259" spans="1:9" x14ac:dyDescent="0.15">
      <c r="A10259" s="130">
        <v>10257</v>
      </c>
      <c r="B10259" s="130" t="s">
        <v>11820</v>
      </c>
      <c r="C10259" s="130" t="s">
        <v>20070</v>
      </c>
      <c r="D10259" s="130">
        <v>1</v>
      </c>
      <c r="E10259" s="130" t="s">
        <v>12391</v>
      </c>
      <c r="F10259" s="130">
        <v>1023524400</v>
      </c>
      <c r="G10259" s="130">
        <v>1046000000</v>
      </c>
      <c r="H10259" s="130" t="str">
        <f t="shared" si="320"/>
        <v>TH-980038</v>
      </c>
      <c r="I10259" s="130" t="str">
        <f t="shared" si="321"/>
        <v/>
      </c>
    </row>
    <row r="10260" spans="1:9" x14ac:dyDescent="0.15">
      <c r="A10260" s="130">
        <v>10258</v>
      </c>
      <c r="B10260" s="130" t="s">
        <v>11821</v>
      </c>
      <c r="C10260" s="130" t="s">
        <v>14129</v>
      </c>
      <c r="D10260" s="130">
        <v>100</v>
      </c>
      <c r="E10260" s="130" t="s">
        <v>12372</v>
      </c>
      <c r="F10260" s="130">
        <v>1864000</v>
      </c>
      <c r="G10260" s="130">
        <v>546920</v>
      </c>
      <c r="H10260" s="130" t="str">
        <f t="shared" si="320"/>
        <v>TH-980039</v>
      </c>
      <c r="I10260" s="130" t="str">
        <f t="shared" si="321"/>
        <v/>
      </c>
    </row>
    <row r="10261" spans="1:9" x14ac:dyDescent="0.15">
      <c r="A10261" s="130">
        <v>10259</v>
      </c>
      <c r="B10261" s="130" t="s">
        <v>11822</v>
      </c>
      <c r="C10261" s="130" t="s">
        <v>21884</v>
      </c>
      <c r="D10261" s="130">
        <v>400</v>
      </c>
      <c r="E10261" s="130" t="s">
        <v>12355</v>
      </c>
      <c r="F10261" s="130">
        <v>1114190000</v>
      </c>
      <c r="G10261" s="130">
        <v>1097610000</v>
      </c>
      <c r="H10261" s="130" t="str">
        <f t="shared" si="320"/>
        <v>TH-980040</v>
      </c>
      <c r="I10261" s="130" t="str">
        <f t="shared" si="321"/>
        <v>AG</v>
      </c>
    </row>
    <row r="10262" spans="1:9" x14ac:dyDescent="0.15">
      <c r="A10262" s="130">
        <v>10260</v>
      </c>
      <c r="B10262" s="130" t="s">
        <v>11823</v>
      </c>
      <c r="C10262" s="130" t="s">
        <v>21885</v>
      </c>
      <c r="D10262" s="130">
        <v>200</v>
      </c>
      <c r="E10262" s="130" t="s">
        <v>12370</v>
      </c>
      <c r="F10262" s="130">
        <v>17940000</v>
      </c>
      <c r="G10262" s="130">
        <v>22620000</v>
      </c>
      <c r="H10262" s="130" t="str">
        <f t="shared" si="320"/>
        <v>TH-980041</v>
      </c>
      <c r="I10262" s="130" t="str">
        <f t="shared" si="321"/>
        <v>VG</v>
      </c>
    </row>
    <row r="10263" spans="1:9" x14ac:dyDescent="0.15">
      <c r="A10263" s="130">
        <v>10261</v>
      </c>
      <c r="B10263" s="130" t="s">
        <v>11824</v>
      </c>
      <c r="C10263" s="130" t="s">
        <v>21886</v>
      </c>
      <c r="D10263" s="130">
        <v>100</v>
      </c>
      <c r="E10263" s="130" t="s">
        <v>12372</v>
      </c>
      <c r="F10263" s="130">
        <v>291088</v>
      </c>
      <c r="G10263" s="130">
        <v>522000</v>
      </c>
      <c r="H10263" s="130" t="str">
        <f t="shared" si="320"/>
        <v>TH-980042</v>
      </c>
      <c r="I10263" s="130" t="str">
        <f t="shared" si="321"/>
        <v/>
      </c>
    </row>
    <row r="10264" spans="1:9" x14ac:dyDescent="0.15">
      <c r="A10264" s="130">
        <v>10262</v>
      </c>
      <c r="B10264" s="130" t="s">
        <v>11825</v>
      </c>
      <c r="C10264" s="130" t="s">
        <v>21887</v>
      </c>
      <c r="D10264" s="130">
        <v>100</v>
      </c>
      <c r="E10264" s="130" t="s">
        <v>12372</v>
      </c>
      <c r="F10264" s="130">
        <v>159000</v>
      </c>
      <c r="G10264" s="130">
        <v>205060</v>
      </c>
      <c r="H10264" s="130" t="str">
        <f t="shared" si="320"/>
        <v>TH-980043</v>
      </c>
      <c r="I10264" s="130" t="str">
        <f t="shared" si="321"/>
        <v/>
      </c>
    </row>
    <row r="10265" spans="1:9" x14ac:dyDescent="0.15">
      <c r="A10265" s="130">
        <v>10263</v>
      </c>
      <c r="B10265" s="130" t="s">
        <v>11826</v>
      </c>
      <c r="C10265" s="130" t="s">
        <v>21888</v>
      </c>
      <c r="D10265" s="130">
        <v>100</v>
      </c>
      <c r="E10265" s="130" t="s">
        <v>12372</v>
      </c>
      <c r="F10265" s="130">
        <v>267187</v>
      </c>
      <c r="G10265" s="130">
        <v>337301</v>
      </c>
      <c r="H10265" s="130" t="str">
        <f t="shared" si="320"/>
        <v>TH-980044</v>
      </c>
      <c r="I10265" s="130" t="str">
        <f t="shared" si="321"/>
        <v/>
      </c>
    </row>
    <row r="10266" spans="1:9" x14ac:dyDescent="0.15">
      <c r="A10266" s="130">
        <v>10264</v>
      </c>
      <c r="B10266" s="130" t="s">
        <v>11827</v>
      </c>
      <c r="C10266" s="130" t="s">
        <v>21889</v>
      </c>
      <c r="H10266" s="130" t="str">
        <f t="shared" si="320"/>
        <v>TH-980045</v>
      </c>
      <c r="I10266" s="130" t="str">
        <f t="shared" si="321"/>
        <v/>
      </c>
    </row>
    <row r="10267" spans="1:9" x14ac:dyDescent="0.15">
      <c r="A10267" s="130">
        <v>10265</v>
      </c>
      <c r="B10267" s="130" t="s">
        <v>11828</v>
      </c>
      <c r="C10267" s="130" t="s">
        <v>21480</v>
      </c>
      <c r="D10267" s="130">
        <v>100</v>
      </c>
      <c r="E10267" s="130" t="s">
        <v>12372</v>
      </c>
      <c r="F10267" s="130">
        <v>658300.19999999995</v>
      </c>
      <c r="G10267" s="130">
        <v>782475</v>
      </c>
      <c r="H10267" s="130" t="str">
        <f t="shared" si="320"/>
        <v>TH-980046</v>
      </c>
      <c r="I10267" s="130" t="str">
        <f t="shared" si="321"/>
        <v/>
      </c>
    </row>
    <row r="10268" spans="1:9" x14ac:dyDescent="0.15">
      <c r="A10268" s="130">
        <v>10266</v>
      </c>
      <c r="B10268" s="130" t="s">
        <v>11829</v>
      </c>
      <c r="C10268" s="130" t="s">
        <v>13491</v>
      </c>
      <c r="D10268" s="130">
        <v>1</v>
      </c>
      <c r="E10268" s="130" t="s">
        <v>21890</v>
      </c>
      <c r="F10268" s="130">
        <v>270</v>
      </c>
      <c r="G10268" s="130">
        <v>59</v>
      </c>
      <c r="H10268" s="130" t="str">
        <f t="shared" si="320"/>
        <v>TH-980047</v>
      </c>
      <c r="I10268" s="130" t="str">
        <f t="shared" si="321"/>
        <v/>
      </c>
    </row>
    <row r="10269" spans="1:9" x14ac:dyDescent="0.15">
      <c r="A10269" s="130">
        <v>10267</v>
      </c>
      <c r="B10269" s="130" t="s">
        <v>11830</v>
      </c>
      <c r="C10269" s="130" t="s">
        <v>21891</v>
      </c>
      <c r="H10269" s="130" t="str">
        <f t="shared" si="320"/>
        <v>TH-980048</v>
      </c>
      <c r="I10269" s="130" t="str">
        <f t="shared" si="321"/>
        <v/>
      </c>
    </row>
    <row r="10270" spans="1:9" x14ac:dyDescent="0.15">
      <c r="A10270" s="130">
        <v>10268</v>
      </c>
      <c r="B10270" s="130" t="s">
        <v>11831</v>
      </c>
      <c r="C10270" s="130" t="s">
        <v>21892</v>
      </c>
      <c r="H10270" s="130" t="str">
        <f t="shared" si="320"/>
        <v>TH-980049</v>
      </c>
      <c r="I10270" s="130" t="str">
        <f t="shared" si="321"/>
        <v/>
      </c>
    </row>
    <row r="10271" spans="1:9" x14ac:dyDescent="0.15">
      <c r="A10271" s="130">
        <v>10269</v>
      </c>
      <c r="B10271" s="130" t="s">
        <v>11832</v>
      </c>
      <c r="C10271" s="130" t="s">
        <v>21893</v>
      </c>
      <c r="H10271" s="130" t="str">
        <f t="shared" si="320"/>
        <v>TH-980050</v>
      </c>
      <c r="I10271" s="130" t="str">
        <f t="shared" si="321"/>
        <v/>
      </c>
    </row>
    <row r="10272" spans="1:9" x14ac:dyDescent="0.15">
      <c r="A10272" s="130">
        <v>10270</v>
      </c>
      <c r="B10272" s="130" t="s">
        <v>11833</v>
      </c>
      <c r="C10272" s="130" t="s">
        <v>21894</v>
      </c>
      <c r="D10272" s="130">
        <v>100</v>
      </c>
      <c r="E10272" s="130" t="s">
        <v>12372</v>
      </c>
      <c r="F10272" s="130">
        <v>412889.65</v>
      </c>
      <c r="G10272" s="130">
        <v>570000</v>
      </c>
      <c r="H10272" s="130" t="str">
        <f t="shared" si="320"/>
        <v>TH-990001</v>
      </c>
      <c r="I10272" s="130" t="str">
        <f t="shared" si="321"/>
        <v>VG</v>
      </c>
    </row>
    <row r="10273" spans="1:9" x14ac:dyDescent="0.15">
      <c r="A10273" s="130">
        <v>10271</v>
      </c>
      <c r="B10273" s="130" t="s">
        <v>11834</v>
      </c>
      <c r="C10273" s="130" t="s">
        <v>21895</v>
      </c>
      <c r="D10273" s="130">
        <v>1</v>
      </c>
      <c r="E10273" s="130" t="s">
        <v>21896</v>
      </c>
      <c r="F10273" s="130">
        <v>6203300</v>
      </c>
      <c r="G10273" s="130">
        <v>9579600</v>
      </c>
      <c r="H10273" s="130" t="str">
        <f t="shared" si="320"/>
        <v>TH-990002</v>
      </c>
      <c r="I10273" s="130" t="str">
        <f t="shared" si="321"/>
        <v/>
      </c>
    </row>
    <row r="10274" spans="1:9" x14ac:dyDescent="0.15">
      <c r="A10274" s="130">
        <v>10272</v>
      </c>
      <c r="B10274" s="130" t="s">
        <v>11835</v>
      </c>
      <c r="C10274" s="130" t="s">
        <v>21897</v>
      </c>
      <c r="H10274" s="130" t="str">
        <f t="shared" si="320"/>
        <v>TH-990003</v>
      </c>
      <c r="I10274" s="130" t="str">
        <f t="shared" si="321"/>
        <v/>
      </c>
    </row>
    <row r="10275" spans="1:9" x14ac:dyDescent="0.15">
      <c r="A10275" s="130">
        <v>10273</v>
      </c>
      <c r="B10275" s="130" t="s">
        <v>11836</v>
      </c>
      <c r="C10275" s="130" t="s">
        <v>21897</v>
      </c>
      <c r="H10275" s="130" t="str">
        <f t="shared" si="320"/>
        <v>TH-990004</v>
      </c>
      <c r="I10275" s="130" t="str">
        <f t="shared" si="321"/>
        <v/>
      </c>
    </row>
    <row r="10276" spans="1:9" x14ac:dyDescent="0.15">
      <c r="A10276" s="130">
        <v>10274</v>
      </c>
      <c r="B10276" s="130" t="s">
        <v>11837</v>
      </c>
      <c r="C10276" s="130" t="s">
        <v>21898</v>
      </c>
      <c r="H10276" s="130" t="str">
        <f t="shared" si="320"/>
        <v>TH-990005</v>
      </c>
      <c r="I10276" s="130" t="str">
        <f t="shared" si="321"/>
        <v>AG</v>
      </c>
    </row>
    <row r="10277" spans="1:9" x14ac:dyDescent="0.15">
      <c r="A10277" s="130">
        <v>10275</v>
      </c>
      <c r="B10277" s="130" t="s">
        <v>11838</v>
      </c>
      <c r="C10277" s="130" t="s">
        <v>14862</v>
      </c>
      <c r="H10277" s="130" t="str">
        <f t="shared" si="320"/>
        <v>TH-990006</v>
      </c>
      <c r="I10277" s="130" t="str">
        <f t="shared" si="321"/>
        <v/>
      </c>
    </row>
    <row r="10278" spans="1:9" x14ac:dyDescent="0.15">
      <c r="A10278" s="130">
        <v>10276</v>
      </c>
      <c r="B10278" s="130" t="s">
        <v>11839</v>
      </c>
      <c r="C10278" s="130" t="s">
        <v>21897</v>
      </c>
      <c r="H10278" s="130" t="str">
        <f t="shared" si="320"/>
        <v>TH-990007</v>
      </c>
      <c r="I10278" s="130" t="str">
        <f t="shared" si="321"/>
        <v/>
      </c>
    </row>
    <row r="10279" spans="1:9" x14ac:dyDescent="0.15">
      <c r="A10279" s="130">
        <v>10277</v>
      </c>
      <c r="B10279" s="130" t="s">
        <v>11840</v>
      </c>
      <c r="C10279" s="130" t="s">
        <v>21608</v>
      </c>
      <c r="D10279" s="130">
        <v>0</v>
      </c>
      <c r="F10279" s="130">
        <v>0</v>
      </c>
      <c r="G10279" s="130">
        <v>0</v>
      </c>
      <c r="H10279" s="130" t="str">
        <f t="shared" si="320"/>
        <v>TH-990008</v>
      </c>
      <c r="I10279" s="130" t="str">
        <f t="shared" si="321"/>
        <v/>
      </c>
    </row>
    <row r="10280" spans="1:9" x14ac:dyDescent="0.15">
      <c r="A10280" s="130">
        <v>10278</v>
      </c>
      <c r="B10280" s="130" t="s">
        <v>11841</v>
      </c>
      <c r="C10280" s="130" t="s">
        <v>21899</v>
      </c>
      <c r="H10280" s="130" t="str">
        <f t="shared" si="320"/>
        <v>TH-990009</v>
      </c>
      <c r="I10280" s="130" t="str">
        <f t="shared" si="321"/>
        <v>AG</v>
      </c>
    </row>
    <row r="10281" spans="1:9" x14ac:dyDescent="0.15">
      <c r="A10281" s="130">
        <v>10279</v>
      </c>
      <c r="B10281" s="130" t="s">
        <v>11842</v>
      </c>
      <c r="C10281" s="130" t="s">
        <v>21900</v>
      </c>
      <c r="D10281" s="130">
        <v>100</v>
      </c>
      <c r="E10281" s="130" t="s">
        <v>12368</v>
      </c>
      <c r="F10281" s="130">
        <v>1066000</v>
      </c>
      <c r="G10281" s="130">
        <v>329300.59999999998</v>
      </c>
      <c r="H10281" s="130" t="str">
        <f t="shared" si="320"/>
        <v>TH-990010</v>
      </c>
      <c r="I10281" s="130" t="str">
        <f t="shared" si="321"/>
        <v>AG</v>
      </c>
    </row>
    <row r="10282" spans="1:9" x14ac:dyDescent="0.15">
      <c r="A10282" s="130">
        <v>10280</v>
      </c>
      <c r="B10282" s="130" t="s">
        <v>11843</v>
      </c>
      <c r="C10282" s="130" t="s">
        <v>21901</v>
      </c>
      <c r="H10282" s="130" t="str">
        <f t="shared" si="320"/>
        <v>TH-990011</v>
      </c>
      <c r="I10282" s="130" t="str">
        <f t="shared" si="321"/>
        <v/>
      </c>
    </row>
    <row r="10283" spans="1:9" x14ac:dyDescent="0.15">
      <c r="A10283" s="130">
        <v>10281</v>
      </c>
      <c r="B10283" s="130" t="s">
        <v>11844</v>
      </c>
      <c r="C10283" s="130" t="s">
        <v>21902</v>
      </c>
      <c r="D10283" s="130">
        <v>0</v>
      </c>
      <c r="E10283" s="130" t="s">
        <v>13402</v>
      </c>
      <c r="F10283" s="130">
        <v>0</v>
      </c>
      <c r="G10283" s="130">
        <v>0</v>
      </c>
      <c r="H10283" s="130" t="str">
        <f t="shared" si="320"/>
        <v>TH-990012</v>
      </c>
      <c r="I10283" s="130" t="str">
        <f t="shared" si="321"/>
        <v/>
      </c>
    </row>
    <row r="10284" spans="1:9" x14ac:dyDescent="0.15">
      <c r="A10284" s="130">
        <v>10282</v>
      </c>
      <c r="B10284" s="130" t="s">
        <v>11845</v>
      </c>
      <c r="C10284" s="130" t="s">
        <v>21903</v>
      </c>
      <c r="H10284" s="130" t="str">
        <f t="shared" si="320"/>
        <v>TH-990013</v>
      </c>
      <c r="I10284" s="130" t="str">
        <f t="shared" si="321"/>
        <v/>
      </c>
    </row>
    <row r="10285" spans="1:9" x14ac:dyDescent="0.15">
      <c r="A10285" s="130">
        <v>10283</v>
      </c>
      <c r="B10285" s="130" t="s">
        <v>11846</v>
      </c>
      <c r="C10285" s="130" t="s">
        <v>14027</v>
      </c>
      <c r="D10285" s="130">
        <v>1</v>
      </c>
      <c r="E10285" s="130" t="s">
        <v>12372</v>
      </c>
      <c r="F10285" s="130">
        <v>26090</v>
      </c>
      <c r="G10285" s="130">
        <v>27550</v>
      </c>
      <c r="H10285" s="130" t="str">
        <f t="shared" si="320"/>
        <v>TH-990014</v>
      </c>
      <c r="I10285" s="130" t="str">
        <f t="shared" si="321"/>
        <v>AG</v>
      </c>
    </row>
    <row r="10286" spans="1:9" x14ac:dyDescent="0.15">
      <c r="A10286" s="130">
        <v>10284</v>
      </c>
      <c r="B10286" s="130" t="s">
        <v>11847</v>
      </c>
      <c r="C10286" s="130" t="s">
        <v>21904</v>
      </c>
      <c r="H10286" s="130" t="str">
        <f t="shared" si="320"/>
        <v>TH-990015</v>
      </c>
      <c r="I10286" s="130" t="str">
        <f t="shared" si="321"/>
        <v/>
      </c>
    </row>
    <row r="10287" spans="1:9" x14ac:dyDescent="0.15">
      <c r="A10287" s="130">
        <v>10285</v>
      </c>
      <c r="B10287" s="130" t="s">
        <v>11848</v>
      </c>
      <c r="C10287" s="130" t="s">
        <v>21905</v>
      </c>
      <c r="H10287" s="130" t="str">
        <f t="shared" si="320"/>
        <v>TH-990016</v>
      </c>
      <c r="I10287" s="130" t="str">
        <f t="shared" si="321"/>
        <v/>
      </c>
    </row>
    <row r="10288" spans="1:9" x14ac:dyDescent="0.15">
      <c r="A10288" s="130">
        <v>10286</v>
      </c>
      <c r="B10288" s="130" t="s">
        <v>11849</v>
      </c>
      <c r="C10288" s="130" t="s">
        <v>21906</v>
      </c>
      <c r="D10288" s="130">
        <v>15</v>
      </c>
      <c r="E10288" s="130" t="s">
        <v>12384</v>
      </c>
      <c r="F10288" s="130">
        <v>101640</v>
      </c>
      <c r="G10288" s="130">
        <v>106500</v>
      </c>
      <c r="H10288" s="130" t="str">
        <f t="shared" si="320"/>
        <v>TH-990017</v>
      </c>
      <c r="I10288" s="130" t="str">
        <f t="shared" si="321"/>
        <v/>
      </c>
    </row>
    <row r="10289" spans="1:9" x14ac:dyDescent="0.15">
      <c r="A10289" s="130">
        <v>10287</v>
      </c>
      <c r="B10289" s="130" t="s">
        <v>11850</v>
      </c>
      <c r="C10289" s="130" t="s">
        <v>21907</v>
      </c>
      <c r="D10289" s="130">
        <v>1</v>
      </c>
      <c r="E10289" s="130" t="s">
        <v>12391</v>
      </c>
      <c r="F10289" s="130">
        <v>978000</v>
      </c>
      <c r="G10289" s="130">
        <v>1250000</v>
      </c>
      <c r="H10289" s="130" t="str">
        <f t="shared" si="320"/>
        <v>TH-990018</v>
      </c>
      <c r="I10289" s="130" t="str">
        <f t="shared" si="321"/>
        <v/>
      </c>
    </row>
    <row r="10290" spans="1:9" x14ac:dyDescent="0.15">
      <c r="A10290" s="130">
        <v>10288</v>
      </c>
      <c r="B10290" s="130" t="s">
        <v>11851</v>
      </c>
      <c r="C10290" s="130" t="s">
        <v>21908</v>
      </c>
      <c r="H10290" s="130" t="str">
        <f t="shared" si="320"/>
        <v>TH-990019</v>
      </c>
      <c r="I10290" s="130" t="str">
        <f t="shared" si="321"/>
        <v/>
      </c>
    </row>
    <row r="10291" spans="1:9" x14ac:dyDescent="0.15">
      <c r="A10291" s="130">
        <v>10289</v>
      </c>
      <c r="B10291" s="130" t="s">
        <v>11852</v>
      </c>
      <c r="C10291" s="130" t="s">
        <v>21909</v>
      </c>
      <c r="D10291" s="130">
        <v>1</v>
      </c>
      <c r="E10291" s="130" t="s">
        <v>12372</v>
      </c>
      <c r="F10291" s="130">
        <v>22460</v>
      </c>
      <c r="G10291" s="130">
        <v>25830</v>
      </c>
      <c r="H10291" s="130" t="str">
        <f t="shared" si="320"/>
        <v>TH-990020</v>
      </c>
      <c r="I10291" s="130" t="str">
        <f t="shared" si="321"/>
        <v>AG</v>
      </c>
    </row>
    <row r="10292" spans="1:9" x14ac:dyDescent="0.15">
      <c r="A10292" s="130">
        <v>10290</v>
      </c>
      <c r="B10292" s="130" t="s">
        <v>11853</v>
      </c>
      <c r="C10292" s="130" t="s">
        <v>21910</v>
      </c>
      <c r="D10292" s="130">
        <v>1</v>
      </c>
      <c r="E10292" s="130" t="s">
        <v>12462</v>
      </c>
      <c r="F10292" s="130">
        <v>53900000</v>
      </c>
      <c r="G10292" s="130">
        <v>98995000</v>
      </c>
      <c r="H10292" s="130" t="str">
        <f t="shared" si="320"/>
        <v>TH-990021</v>
      </c>
      <c r="I10292" s="130" t="str">
        <f t="shared" si="321"/>
        <v>AG</v>
      </c>
    </row>
    <row r="10293" spans="1:9" x14ac:dyDescent="0.15">
      <c r="A10293" s="130">
        <v>10291</v>
      </c>
      <c r="B10293" s="130" t="s">
        <v>11854</v>
      </c>
      <c r="C10293" s="130" t="s">
        <v>21911</v>
      </c>
      <c r="D10293" s="130">
        <v>1</v>
      </c>
      <c r="E10293" s="130" t="s">
        <v>12402</v>
      </c>
      <c r="F10293" s="130">
        <v>110000</v>
      </c>
      <c r="G10293" s="130">
        <v>168000</v>
      </c>
      <c r="H10293" s="130" t="str">
        <f t="shared" si="320"/>
        <v>TH-990022</v>
      </c>
      <c r="I10293" s="130" t="str">
        <f t="shared" si="321"/>
        <v/>
      </c>
    </row>
    <row r="10294" spans="1:9" x14ac:dyDescent="0.15">
      <c r="A10294" s="130">
        <v>10292</v>
      </c>
      <c r="B10294" s="130" t="s">
        <v>11855</v>
      </c>
      <c r="C10294" s="130" t="s">
        <v>21912</v>
      </c>
      <c r="H10294" s="130" t="str">
        <f t="shared" si="320"/>
        <v>TH-990023</v>
      </c>
      <c r="I10294" s="130" t="str">
        <f t="shared" si="321"/>
        <v/>
      </c>
    </row>
    <row r="10295" spans="1:9" x14ac:dyDescent="0.15">
      <c r="A10295" s="130">
        <v>10293</v>
      </c>
      <c r="B10295" s="130" t="s">
        <v>11856</v>
      </c>
      <c r="C10295" s="130" t="s">
        <v>21913</v>
      </c>
      <c r="D10295" s="130">
        <v>455</v>
      </c>
      <c r="E10295" s="130" t="s">
        <v>16587</v>
      </c>
      <c r="F10295" s="130">
        <v>1104580</v>
      </c>
      <c r="G10295" s="130">
        <v>2274768</v>
      </c>
      <c r="H10295" s="130" t="str">
        <f t="shared" si="320"/>
        <v>TH-990024</v>
      </c>
      <c r="I10295" s="130" t="str">
        <f t="shared" si="321"/>
        <v/>
      </c>
    </row>
    <row r="10296" spans="1:9" x14ac:dyDescent="0.15">
      <c r="A10296" s="130">
        <v>10294</v>
      </c>
      <c r="B10296" s="130" t="s">
        <v>11857</v>
      </c>
      <c r="H10296" s="130" t="str">
        <f t="shared" si="320"/>
        <v>TH-990025</v>
      </c>
      <c r="I10296" s="130" t="str">
        <f t="shared" si="321"/>
        <v/>
      </c>
    </row>
    <row r="10297" spans="1:9" x14ac:dyDescent="0.15">
      <c r="A10297" s="130">
        <v>10295</v>
      </c>
      <c r="B10297" s="130" t="s">
        <v>11858</v>
      </c>
      <c r="C10297" s="130" t="s">
        <v>21914</v>
      </c>
      <c r="H10297" s="130" t="str">
        <f t="shared" si="320"/>
        <v>TH-990026</v>
      </c>
      <c r="I10297" s="130" t="str">
        <f t="shared" si="321"/>
        <v/>
      </c>
    </row>
    <row r="10298" spans="1:9" x14ac:dyDescent="0.15">
      <c r="A10298" s="130">
        <v>10296</v>
      </c>
      <c r="B10298" s="130" t="s">
        <v>11859</v>
      </c>
      <c r="C10298" s="130" t="s">
        <v>21915</v>
      </c>
      <c r="D10298" s="130">
        <v>100</v>
      </c>
      <c r="E10298" s="130" t="s">
        <v>12372</v>
      </c>
      <c r="F10298" s="130">
        <v>1512718</v>
      </c>
      <c r="G10298" s="130">
        <v>644280</v>
      </c>
      <c r="H10298" s="130" t="str">
        <f t="shared" si="320"/>
        <v>TH-990027</v>
      </c>
      <c r="I10298" s="130" t="str">
        <f t="shared" si="321"/>
        <v/>
      </c>
    </row>
    <row r="10299" spans="1:9" x14ac:dyDescent="0.15">
      <c r="A10299" s="130">
        <v>10297</v>
      </c>
      <c r="B10299" s="130" t="s">
        <v>11860</v>
      </c>
      <c r="C10299" s="130" t="s">
        <v>21916</v>
      </c>
      <c r="H10299" s="130" t="str">
        <f t="shared" si="320"/>
        <v>TH-990028</v>
      </c>
      <c r="I10299" s="130" t="str">
        <f t="shared" si="321"/>
        <v/>
      </c>
    </row>
    <row r="10300" spans="1:9" x14ac:dyDescent="0.15">
      <c r="A10300" s="130">
        <v>10298</v>
      </c>
      <c r="B10300" s="130" t="s">
        <v>11861</v>
      </c>
      <c r="C10300" s="130" t="s">
        <v>21917</v>
      </c>
      <c r="H10300" s="130" t="str">
        <f t="shared" si="320"/>
        <v>TH-990029</v>
      </c>
      <c r="I10300" s="130" t="str">
        <f t="shared" si="321"/>
        <v/>
      </c>
    </row>
    <row r="10301" spans="1:9" x14ac:dyDescent="0.15">
      <c r="A10301" s="130">
        <v>10299</v>
      </c>
      <c r="B10301" s="130" t="s">
        <v>11862</v>
      </c>
      <c r="C10301" s="130" t="s">
        <v>21918</v>
      </c>
      <c r="D10301" s="130">
        <v>1</v>
      </c>
      <c r="E10301" s="130" t="s">
        <v>12402</v>
      </c>
      <c r="F10301" s="130">
        <v>1555000</v>
      </c>
      <c r="G10301" s="130">
        <v>600000</v>
      </c>
      <c r="H10301" s="130" t="str">
        <f t="shared" si="320"/>
        <v>TH-990030</v>
      </c>
      <c r="I10301" s="130" t="str">
        <f t="shared" si="321"/>
        <v/>
      </c>
    </row>
    <row r="10302" spans="1:9" x14ac:dyDescent="0.15">
      <c r="A10302" s="130">
        <v>10300</v>
      </c>
      <c r="B10302" s="130" t="s">
        <v>11863</v>
      </c>
      <c r="C10302" s="130" t="s">
        <v>14957</v>
      </c>
      <c r="D10302" s="130">
        <v>40</v>
      </c>
      <c r="E10302" s="130" t="s">
        <v>12368</v>
      </c>
      <c r="F10302" s="130">
        <v>959000</v>
      </c>
      <c r="G10302" s="130">
        <v>1123000</v>
      </c>
      <c r="H10302" s="130" t="str">
        <f t="shared" si="320"/>
        <v>TH-990031</v>
      </c>
      <c r="I10302" s="130" t="str">
        <f t="shared" si="321"/>
        <v>AG</v>
      </c>
    </row>
    <row r="10303" spans="1:9" x14ac:dyDescent="0.15">
      <c r="A10303" s="130">
        <v>10301</v>
      </c>
      <c r="B10303" s="130" t="s">
        <v>11864</v>
      </c>
      <c r="C10303" s="130" t="s">
        <v>21919</v>
      </c>
      <c r="H10303" s="130" t="str">
        <f t="shared" si="320"/>
        <v>TH-990032</v>
      </c>
      <c r="I10303" s="130" t="str">
        <f t="shared" si="321"/>
        <v/>
      </c>
    </row>
    <row r="10304" spans="1:9" x14ac:dyDescent="0.15">
      <c r="A10304" s="130">
        <v>10302</v>
      </c>
      <c r="B10304" s="130" t="s">
        <v>11865</v>
      </c>
      <c r="C10304" s="130" t="s">
        <v>12140</v>
      </c>
      <c r="D10304" s="130">
        <v>90</v>
      </c>
      <c r="E10304" s="130" t="s">
        <v>12368</v>
      </c>
      <c r="F10304" s="130">
        <v>838000</v>
      </c>
      <c r="G10304" s="130">
        <v>723000</v>
      </c>
      <c r="H10304" s="130" t="str">
        <f t="shared" si="320"/>
        <v>TH-990033</v>
      </c>
      <c r="I10304" s="130" t="str">
        <f t="shared" si="321"/>
        <v/>
      </c>
    </row>
    <row r="10305" spans="1:9" x14ac:dyDescent="0.15">
      <c r="A10305" s="130">
        <v>10303</v>
      </c>
      <c r="B10305" s="130" t="s">
        <v>11866</v>
      </c>
      <c r="C10305" s="130" t="s">
        <v>385</v>
      </c>
      <c r="D10305" s="130">
        <v>1</v>
      </c>
      <c r="E10305" s="130" t="s">
        <v>12355</v>
      </c>
      <c r="F10305" s="130">
        <v>145441.97</v>
      </c>
      <c r="G10305" s="130">
        <v>226903.69</v>
      </c>
      <c r="H10305" s="130" t="str">
        <f t="shared" si="320"/>
        <v>TH-990034</v>
      </c>
      <c r="I10305" s="130" t="str">
        <f t="shared" si="321"/>
        <v>VG</v>
      </c>
    </row>
    <row r="10306" spans="1:9" x14ac:dyDescent="0.15">
      <c r="A10306" s="130">
        <v>10304</v>
      </c>
      <c r="B10306" s="130" t="s">
        <v>11867</v>
      </c>
      <c r="C10306" s="130" t="s">
        <v>21920</v>
      </c>
      <c r="D10306" s="130">
        <v>20</v>
      </c>
      <c r="E10306" s="130" t="s">
        <v>12355</v>
      </c>
      <c r="F10306" s="130">
        <v>1656000</v>
      </c>
      <c r="G10306" s="130">
        <v>1701000</v>
      </c>
      <c r="H10306" s="130" t="str">
        <f t="shared" si="320"/>
        <v>TH-990035</v>
      </c>
      <c r="I10306" s="130" t="str">
        <f t="shared" si="321"/>
        <v>AG</v>
      </c>
    </row>
    <row r="10307" spans="1:9" x14ac:dyDescent="0.15">
      <c r="A10307" s="130">
        <v>10305</v>
      </c>
      <c r="B10307" s="130" t="s">
        <v>11868</v>
      </c>
      <c r="C10307" s="130" t="s">
        <v>21921</v>
      </c>
      <c r="D10307" s="130">
        <v>100</v>
      </c>
      <c r="E10307" s="130" t="s">
        <v>12372</v>
      </c>
      <c r="F10307" s="130">
        <v>1407000</v>
      </c>
      <c r="G10307" s="130">
        <v>1548000</v>
      </c>
      <c r="H10307" s="130" t="str">
        <f t="shared" si="320"/>
        <v>TH-990036</v>
      </c>
      <c r="I10307" s="130" t="str">
        <f t="shared" si="321"/>
        <v>AG</v>
      </c>
    </row>
    <row r="10308" spans="1:9" x14ac:dyDescent="0.15">
      <c r="A10308" s="130">
        <v>10306</v>
      </c>
      <c r="B10308" s="130" t="s">
        <v>11869</v>
      </c>
      <c r="C10308" s="130" t="s">
        <v>15104</v>
      </c>
      <c r="D10308" s="130">
        <v>1</v>
      </c>
      <c r="E10308" s="130" t="s">
        <v>12384</v>
      </c>
      <c r="F10308" s="130">
        <v>110000</v>
      </c>
      <c r="G10308" s="130">
        <v>0</v>
      </c>
      <c r="H10308" s="130" t="str">
        <f t="shared" ref="H10308:H10371" si="322">LEFT(B10308,FIND("-",B10308)+6)</f>
        <v>TH-990037</v>
      </c>
      <c r="I10308" s="130" t="str">
        <f t="shared" ref="I10308:I10371" si="323">RIGHT(B10308,LEN(B10308)-FIND("-",B10308)-7)</f>
        <v/>
      </c>
    </row>
    <row r="10309" spans="1:9" x14ac:dyDescent="0.15">
      <c r="A10309" s="130">
        <v>10307</v>
      </c>
      <c r="B10309" s="130" t="s">
        <v>11870</v>
      </c>
      <c r="H10309" s="130" t="str">
        <f t="shared" si="322"/>
        <v>TH-990038</v>
      </c>
      <c r="I10309" s="130" t="str">
        <f t="shared" si="323"/>
        <v/>
      </c>
    </row>
    <row r="10310" spans="1:9" x14ac:dyDescent="0.15">
      <c r="A10310" s="130">
        <v>10308</v>
      </c>
      <c r="B10310" s="130" t="s">
        <v>11871</v>
      </c>
      <c r="C10310" s="130" t="s">
        <v>21922</v>
      </c>
      <c r="D10310" s="130">
        <v>5000</v>
      </c>
      <c r="E10310" s="130" t="s">
        <v>12372</v>
      </c>
      <c r="F10310" s="130">
        <v>31360000</v>
      </c>
      <c r="G10310" s="130">
        <v>76670000</v>
      </c>
      <c r="H10310" s="130" t="str">
        <f t="shared" si="322"/>
        <v>TH-990039</v>
      </c>
      <c r="I10310" s="130" t="str">
        <f t="shared" si="323"/>
        <v>AG</v>
      </c>
    </row>
    <row r="10311" spans="1:9" x14ac:dyDescent="0.15">
      <c r="A10311" s="130">
        <v>10309</v>
      </c>
      <c r="B10311" s="130" t="s">
        <v>11872</v>
      </c>
      <c r="H10311" s="130" t="str">
        <f t="shared" si="322"/>
        <v>TH-990040</v>
      </c>
      <c r="I10311" s="130" t="str">
        <f t="shared" si="323"/>
        <v/>
      </c>
    </row>
    <row r="10312" spans="1:9" x14ac:dyDescent="0.15">
      <c r="A10312" s="130">
        <v>10310</v>
      </c>
      <c r="B10312" s="130" t="s">
        <v>11873</v>
      </c>
      <c r="C10312" s="130" t="s">
        <v>20899</v>
      </c>
      <c r="D10312" s="130">
        <v>1000</v>
      </c>
      <c r="E10312" s="130" t="s">
        <v>12372</v>
      </c>
      <c r="F10312" s="130">
        <v>6240000</v>
      </c>
      <c r="G10312" s="130">
        <v>11700000</v>
      </c>
      <c r="H10312" s="130" t="str">
        <f t="shared" si="322"/>
        <v>TH-990041</v>
      </c>
      <c r="I10312" s="130" t="str">
        <f t="shared" si="323"/>
        <v>AG</v>
      </c>
    </row>
    <row r="10313" spans="1:9" x14ac:dyDescent="0.15">
      <c r="A10313" s="130">
        <v>10311</v>
      </c>
      <c r="B10313" s="130" t="s">
        <v>11874</v>
      </c>
      <c r="C10313" s="130" t="s">
        <v>21923</v>
      </c>
      <c r="H10313" s="130" t="str">
        <f t="shared" si="322"/>
        <v>TH-990042</v>
      </c>
      <c r="I10313" s="130" t="str">
        <f t="shared" si="323"/>
        <v/>
      </c>
    </row>
    <row r="10314" spans="1:9" x14ac:dyDescent="0.15">
      <c r="A10314" s="130">
        <v>10312</v>
      </c>
      <c r="B10314" s="130" t="s">
        <v>11875</v>
      </c>
      <c r="C10314" s="130" t="s">
        <v>21924</v>
      </c>
      <c r="D10314" s="130">
        <v>125.3</v>
      </c>
      <c r="E10314" s="130" t="s">
        <v>12372</v>
      </c>
      <c r="F10314" s="130">
        <v>5714817.2000000002</v>
      </c>
      <c r="G10314" s="130">
        <v>7015051.5999999996</v>
      </c>
      <c r="H10314" s="130" t="str">
        <f t="shared" si="322"/>
        <v>TH-990043</v>
      </c>
      <c r="I10314" s="130" t="str">
        <f t="shared" si="323"/>
        <v>AG</v>
      </c>
    </row>
    <row r="10315" spans="1:9" x14ac:dyDescent="0.15">
      <c r="A10315" s="130">
        <v>10313</v>
      </c>
      <c r="B10315" s="130" t="s">
        <v>11876</v>
      </c>
      <c r="C10315" s="130" t="s">
        <v>20891</v>
      </c>
      <c r="D10315" s="130">
        <v>10</v>
      </c>
      <c r="E10315" s="130" t="s">
        <v>12368</v>
      </c>
      <c r="F10315" s="130">
        <v>180799.5</v>
      </c>
      <c r="G10315" s="130">
        <v>205453.6</v>
      </c>
      <c r="H10315" s="130" t="str">
        <f t="shared" si="322"/>
        <v>TH-990044</v>
      </c>
      <c r="I10315" s="130" t="str">
        <f t="shared" si="323"/>
        <v>AG</v>
      </c>
    </row>
    <row r="10316" spans="1:9" x14ac:dyDescent="0.15">
      <c r="A10316" s="130">
        <v>10314</v>
      </c>
      <c r="B10316" s="130" t="s">
        <v>11877</v>
      </c>
      <c r="C10316" s="130" t="s">
        <v>21925</v>
      </c>
      <c r="D10316" s="130">
        <v>10</v>
      </c>
      <c r="E10316" s="130" t="s">
        <v>12368</v>
      </c>
      <c r="F10316" s="130">
        <v>146603.9</v>
      </c>
      <c r="G10316" s="130">
        <v>186949.7</v>
      </c>
      <c r="H10316" s="130" t="str">
        <f t="shared" si="322"/>
        <v>TH-990045</v>
      </c>
      <c r="I10316" s="130" t="str">
        <f t="shared" si="323"/>
        <v>AG</v>
      </c>
    </row>
    <row r="10317" spans="1:9" x14ac:dyDescent="0.15">
      <c r="A10317" s="130">
        <v>10315</v>
      </c>
      <c r="B10317" s="130" t="s">
        <v>11878</v>
      </c>
      <c r="C10317" s="130" t="s">
        <v>21926</v>
      </c>
      <c r="D10317" s="130">
        <v>25</v>
      </c>
      <c r="E10317" s="130" t="s">
        <v>12368</v>
      </c>
      <c r="F10317" s="130">
        <v>903118</v>
      </c>
      <c r="G10317" s="130">
        <v>1558246.9</v>
      </c>
      <c r="H10317" s="130" t="str">
        <f t="shared" si="322"/>
        <v>TH-990046</v>
      </c>
      <c r="I10317" s="130" t="str">
        <f t="shared" si="323"/>
        <v/>
      </c>
    </row>
    <row r="10318" spans="1:9" x14ac:dyDescent="0.15">
      <c r="A10318" s="130">
        <v>10316</v>
      </c>
      <c r="B10318" s="130" t="s">
        <v>11879</v>
      </c>
      <c r="C10318" s="130" t="s">
        <v>21927</v>
      </c>
      <c r="D10318" s="130">
        <v>10</v>
      </c>
      <c r="E10318" s="130" t="s">
        <v>12368</v>
      </c>
      <c r="F10318" s="130">
        <v>117858</v>
      </c>
      <c r="G10318" s="130">
        <v>131395.5</v>
      </c>
      <c r="H10318" s="130" t="str">
        <f t="shared" si="322"/>
        <v>TH-990047</v>
      </c>
      <c r="I10318" s="130" t="str">
        <f t="shared" si="323"/>
        <v/>
      </c>
    </row>
    <row r="10319" spans="1:9" x14ac:dyDescent="0.15">
      <c r="A10319" s="130">
        <v>10317</v>
      </c>
      <c r="B10319" s="130" t="s">
        <v>11880</v>
      </c>
      <c r="C10319" s="130" t="s">
        <v>12703</v>
      </c>
      <c r="D10319" s="130">
        <v>29.94</v>
      </c>
      <c r="E10319" s="130" t="s">
        <v>12372</v>
      </c>
      <c r="F10319" s="130">
        <v>746449</v>
      </c>
      <c r="G10319" s="130">
        <v>889367.1</v>
      </c>
      <c r="H10319" s="130" t="str">
        <f t="shared" si="322"/>
        <v>TH-990048</v>
      </c>
      <c r="I10319" s="130" t="str">
        <f t="shared" si="323"/>
        <v>AG</v>
      </c>
    </row>
    <row r="10320" spans="1:9" x14ac:dyDescent="0.15">
      <c r="A10320" s="130">
        <v>10318</v>
      </c>
      <c r="B10320" s="130" t="s">
        <v>11881</v>
      </c>
      <c r="C10320" s="130" t="s">
        <v>21928</v>
      </c>
      <c r="D10320" s="130">
        <v>300</v>
      </c>
      <c r="E10320" s="130" t="s">
        <v>12368</v>
      </c>
      <c r="F10320" s="130">
        <v>1260000</v>
      </c>
      <c r="G10320" s="130">
        <v>1650000</v>
      </c>
      <c r="H10320" s="130" t="str">
        <f t="shared" si="322"/>
        <v>TH-990049</v>
      </c>
      <c r="I10320" s="130" t="str">
        <f t="shared" si="323"/>
        <v>AG</v>
      </c>
    </row>
    <row r="10321" spans="1:9" x14ac:dyDescent="0.15">
      <c r="A10321" s="130">
        <v>10319</v>
      </c>
      <c r="B10321" s="130" t="s">
        <v>11882</v>
      </c>
      <c r="C10321" s="130" t="s">
        <v>21929</v>
      </c>
      <c r="D10321" s="130">
        <v>15</v>
      </c>
      <c r="E10321" s="130" t="s">
        <v>12355</v>
      </c>
      <c r="F10321" s="130">
        <v>5354250</v>
      </c>
      <c r="G10321" s="130">
        <v>6214010</v>
      </c>
      <c r="H10321" s="130" t="str">
        <f t="shared" si="322"/>
        <v>TH-990050</v>
      </c>
      <c r="I10321" s="130" t="str">
        <f t="shared" si="323"/>
        <v>AG</v>
      </c>
    </row>
    <row r="10322" spans="1:9" x14ac:dyDescent="0.15">
      <c r="A10322" s="130">
        <v>10320</v>
      </c>
      <c r="B10322" s="130" t="s">
        <v>11883</v>
      </c>
      <c r="C10322" s="130" t="s">
        <v>21930</v>
      </c>
      <c r="H10322" s="130" t="str">
        <f t="shared" si="322"/>
        <v>TH-990051</v>
      </c>
      <c r="I10322" s="130" t="str">
        <f t="shared" si="323"/>
        <v/>
      </c>
    </row>
    <row r="10323" spans="1:9" x14ac:dyDescent="0.15">
      <c r="A10323" s="130">
        <v>10321</v>
      </c>
      <c r="B10323" s="130" t="s">
        <v>11884</v>
      </c>
      <c r="C10323" s="130" t="s">
        <v>14024</v>
      </c>
      <c r="H10323" s="130" t="str">
        <f t="shared" si="322"/>
        <v>TH-990052</v>
      </c>
      <c r="I10323" s="130" t="str">
        <f t="shared" si="323"/>
        <v/>
      </c>
    </row>
    <row r="10324" spans="1:9" x14ac:dyDescent="0.15">
      <c r="A10324" s="130">
        <v>10322</v>
      </c>
      <c r="B10324" s="130" t="s">
        <v>11885</v>
      </c>
      <c r="C10324" s="130" t="s">
        <v>21931</v>
      </c>
      <c r="H10324" s="130" t="str">
        <f t="shared" si="322"/>
        <v>TH-990053</v>
      </c>
      <c r="I10324" s="130" t="str">
        <f t="shared" si="323"/>
        <v/>
      </c>
    </row>
    <row r="10325" spans="1:9" x14ac:dyDescent="0.15">
      <c r="A10325" s="130">
        <v>10323</v>
      </c>
      <c r="B10325" s="130" t="s">
        <v>11886</v>
      </c>
      <c r="C10325" s="130" t="s">
        <v>15392</v>
      </c>
      <c r="D10325" s="130">
        <v>100</v>
      </c>
      <c r="E10325" s="130" t="s">
        <v>12372</v>
      </c>
      <c r="F10325" s="130">
        <v>616000</v>
      </c>
      <c r="G10325" s="130">
        <v>228000</v>
      </c>
      <c r="H10325" s="130" t="str">
        <f t="shared" si="322"/>
        <v>TH-990054</v>
      </c>
      <c r="I10325" s="130" t="str">
        <f t="shared" si="323"/>
        <v>VG</v>
      </c>
    </row>
    <row r="10326" spans="1:9" x14ac:dyDescent="0.15">
      <c r="A10326" s="130">
        <v>10324</v>
      </c>
      <c r="B10326" s="130" t="s">
        <v>11887</v>
      </c>
      <c r="C10326" s="130" t="s">
        <v>21932</v>
      </c>
      <c r="H10326" s="130" t="str">
        <f t="shared" si="322"/>
        <v>TH-990055</v>
      </c>
      <c r="I10326" s="130" t="str">
        <f t="shared" si="323"/>
        <v>AG</v>
      </c>
    </row>
    <row r="10327" spans="1:9" x14ac:dyDescent="0.15">
      <c r="A10327" s="130">
        <v>10325</v>
      </c>
      <c r="B10327" s="130" t="s">
        <v>11888</v>
      </c>
      <c r="C10327" s="130" t="s">
        <v>21933</v>
      </c>
      <c r="H10327" s="130" t="str">
        <f t="shared" si="322"/>
        <v>TH-990056</v>
      </c>
      <c r="I10327" s="130" t="str">
        <f t="shared" si="323"/>
        <v/>
      </c>
    </row>
    <row r="10328" spans="1:9" x14ac:dyDescent="0.15">
      <c r="A10328" s="130">
        <v>10326</v>
      </c>
      <c r="B10328" s="130" t="s">
        <v>11889</v>
      </c>
      <c r="C10328" s="130" t="s">
        <v>21934</v>
      </c>
      <c r="H10328" s="130" t="str">
        <f t="shared" si="322"/>
        <v>TH-990057</v>
      </c>
      <c r="I10328" s="130" t="str">
        <f t="shared" si="323"/>
        <v/>
      </c>
    </row>
    <row r="10329" spans="1:9" x14ac:dyDescent="0.15">
      <c r="A10329" s="130">
        <v>10327</v>
      </c>
      <c r="B10329" s="130" t="s">
        <v>11890</v>
      </c>
      <c r="C10329" s="130" t="s">
        <v>21935</v>
      </c>
      <c r="D10329" s="130">
        <v>2</v>
      </c>
      <c r="E10329" s="130" t="s">
        <v>13533</v>
      </c>
      <c r="F10329" s="130">
        <v>10319</v>
      </c>
      <c r="G10329" s="130">
        <v>4297</v>
      </c>
      <c r="H10329" s="130" t="str">
        <f t="shared" si="322"/>
        <v>TH-990058</v>
      </c>
      <c r="I10329" s="130" t="str">
        <f t="shared" si="323"/>
        <v/>
      </c>
    </row>
    <row r="10330" spans="1:9" x14ac:dyDescent="0.15">
      <c r="A10330" s="130">
        <v>10328</v>
      </c>
      <c r="B10330" s="130" t="s">
        <v>11891</v>
      </c>
      <c r="C10330" s="130" t="s">
        <v>21936</v>
      </c>
      <c r="H10330" s="130" t="str">
        <f t="shared" si="322"/>
        <v>TH-990059</v>
      </c>
      <c r="I10330" s="130" t="str">
        <f t="shared" si="323"/>
        <v/>
      </c>
    </row>
    <row r="10331" spans="1:9" x14ac:dyDescent="0.15">
      <c r="A10331" s="130">
        <v>10329</v>
      </c>
      <c r="B10331" s="130" t="s">
        <v>11892</v>
      </c>
      <c r="H10331" s="130" t="str">
        <f t="shared" si="322"/>
        <v>TH-990060</v>
      </c>
      <c r="I10331" s="130" t="str">
        <f t="shared" si="323"/>
        <v/>
      </c>
    </row>
    <row r="10332" spans="1:9" x14ac:dyDescent="0.15">
      <c r="A10332" s="130">
        <v>10330</v>
      </c>
      <c r="B10332" s="130" t="s">
        <v>11893</v>
      </c>
      <c r="C10332" s="130" t="s">
        <v>19441</v>
      </c>
      <c r="H10332" s="130" t="str">
        <f t="shared" si="322"/>
        <v>TH-990061</v>
      </c>
      <c r="I10332" s="130" t="str">
        <f t="shared" si="323"/>
        <v/>
      </c>
    </row>
    <row r="10333" spans="1:9" x14ac:dyDescent="0.15">
      <c r="A10333" s="130">
        <v>10331</v>
      </c>
      <c r="B10333" s="130" t="s">
        <v>11894</v>
      </c>
      <c r="C10333" s="130" t="s">
        <v>14934</v>
      </c>
      <c r="D10333" s="130">
        <v>100</v>
      </c>
      <c r="E10333" s="130" t="s">
        <v>12372</v>
      </c>
      <c r="F10333" s="130">
        <v>1173270.6000000001</v>
      </c>
      <c r="G10333" s="130">
        <v>1227393</v>
      </c>
      <c r="H10333" s="130" t="str">
        <f t="shared" si="322"/>
        <v>TH-990062</v>
      </c>
      <c r="I10333" s="130" t="str">
        <f t="shared" si="323"/>
        <v>AG</v>
      </c>
    </row>
    <row r="10334" spans="1:9" x14ac:dyDescent="0.15">
      <c r="A10334" s="130">
        <v>10332</v>
      </c>
      <c r="B10334" s="130" t="s">
        <v>11895</v>
      </c>
      <c r="C10334" s="130" t="s">
        <v>21937</v>
      </c>
      <c r="H10334" s="130" t="str">
        <f t="shared" si="322"/>
        <v>TH-990063</v>
      </c>
      <c r="I10334" s="130" t="str">
        <f t="shared" si="323"/>
        <v/>
      </c>
    </row>
    <row r="10335" spans="1:9" x14ac:dyDescent="0.15">
      <c r="A10335" s="130">
        <v>10333</v>
      </c>
      <c r="B10335" s="130" t="s">
        <v>11896</v>
      </c>
      <c r="C10335" s="130" t="s">
        <v>13286</v>
      </c>
      <c r="D10335" s="130">
        <v>1</v>
      </c>
      <c r="E10335" s="130" t="s">
        <v>12372</v>
      </c>
      <c r="F10335" s="130">
        <v>991</v>
      </c>
      <c r="G10335" s="130">
        <v>1300</v>
      </c>
      <c r="H10335" s="130" t="str">
        <f t="shared" si="322"/>
        <v>TH-990064</v>
      </c>
      <c r="I10335" s="130" t="str">
        <f t="shared" si="323"/>
        <v>VG</v>
      </c>
    </row>
    <row r="10336" spans="1:9" x14ac:dyDescent="0.15">
      <c r="A10336" s="130">
        <v>10334</v>
      </c>
      <c r="B10336" s="130" t="s">
        <v>11897</v>
      </c>
      <c r="C10336" s="130" t="s">
        <v>21938</v>
      </c>
      <c r="H10336" s="130" t="str">
        <f t="shared" si="322"/>
        <v>TH-990065</v>
      </c>
      <c r="I10336" s="130" t="str">
        <f t="shared" si="323"/>
        <v/>
      </c>
    </row>
    <row r="10337" spans="1:9" x14ac:dyDescent="0.15">
      <c r="A10337" s="130">
        <v>10335</v>
      </c>
      <c r="B10337" s="130" t="s">
        <v>11898</v>
      </c>
      <c r="C10337" s="130" t="s">
        <v>21939</v>
      </c>
      <c r="H10337" s="130" t="str">
        <f t="shared" si="322"/>
        <v>TH-990066</v>
      </c>
      <c r="I10337" s="130" t="str">
        <f t="shared" si="323"/>
        <v/>
      </c>
    </row>
    <row r="10338" spans="1:9" x14ac:dyDescent="0.15">
      <c r="A10338" s="130">
        <v>10336</v>
      </c>
      <c r="B10338" s="130" t="s">
        <v>11899</v>
      </c>
      <c r="C10338" s="130" t="s">
        <v>21940</v>
      </c>
      <c r="D10338" s="130">
        <v>1</v>
      </c>
      <c r="E10338" s="130" t="s">
        <v>12569</v>
      </c>
      <c r="F10338" s="130">
        <v>13500000</v>
      </c>
      <c r="G10338" s="130">
        <v>18000000</v>
      </c>
      <c r="H10338" s="130" t="str">
        <f t="shared" si="322"/>
        <v>TH-990067</v>
      </c>
      <c r="I10338" s="130" t="str">
        <f t="shared" si="323"/>
        <v/>
      </c>
    </row>
    <row r="10339" spans="1:9" x14ac:dyDescent="0.15">
      <c r="A10339" s="130">
        <v>10337</v>
      </c>
      <c r="B10339" s="130" t="s">
        <v>11900</v>
      </c>
      <c r="C10339" s="130" t="s">
        <v>21941</v>
      </c>
      <c r="H10339" s="130" t="str">
        <f t="shared" si="322"/>
        <v>TH-990068</v>
      </c>
      <c r="I10339" s="130" t="str">
        <f t="shared" si="323"/>
        <v/>
      </c>
    </row>
    <row r="10340" spans="1:9" x14ac:dyDescent="0.15">
      <c r="A10340" s="130">
        <v>10338</v>
      </c>
      <c r="B10340" s="130" t="s">
        <v>11901</v>
      </c>
      <c r="H10340" s="130" t="str">
        <f t="shared" si="322"/>
        <v>TH-990069</v>
      </c>
      <c r="I10340" s="130" t="str">
        <f t="shared" si="323"/>
        <v/>
      </c>
    </row>
    <row r="10341" spans="1:9" x14ac:dyDescent="0.15">
      <c r="A10341" s="130">
        <v>10339</v>
      </c>
      <c r="B10341" s="130" t="s">
        <v>11902</v>
      </c>
      <c r="C10341" s="130" t="s">
        <v>21942</v>
      </c>
      <c r="D10341" s="130">
        <v>1</v>
      </c>
      <c r="E10341" s="130" t="s">
        <v>12610</v>
      </c>
      <c r="F10341" s="130">
        <v>138000</v>
      </c>
      <c r="G10341" s="130">
        <v>300000</v>
      </c>
      <c r="H10341" s="130" t="str">
        <f t="shared" si="322"/>
        <v>TH-990070</v>
      </c>
      <c r="I10341" s="130" t="str">
        <f t="shared" si="323"/>
        <v/>
      </c>
    </row>
    <row r="10342" spans="1:9" x14ac:dyDescent="0.15">
      <c r="A10342" s="130">
        <v>10340</v>
      </c>
      <c r="B10342" s="130" t="s">
        <v>11903</v>
      </c>
      <c r="C10342" s="130" t="s">
        <v>21943</v>
      </c>
      <c r="D10342" s="130">
        <v>1</v>
      </c>
      <c r="E10342" s="130" t="s">
        <v>21944</v>
      </c>
      <c r="F10342" s="130">
        <v>18000</v>
      </c>
      <c r="G10342" s="130">
        <v>16000</v>
      </c>
      <c r="H10342" s="130" t="str">
        <f t="shared" si="322"/>
        <v>TH-990071</v>
      </c>
      <c r="I10342" s="130" t="str">
        <f t="shared" si="323"/>
        <v>VG</v>
      </c>
    </row>
    <row r="10343" spans="1:9" x14ac:dyDescent="0.15">
      <c r="A10343" s="130">
        <v>10341</v>
      </c>
      <c r="B10343" s="130" t="s">
        <v>11904</v>
      </c>
      <c r="C10343" s="130" t="s">
        <v>431</v>
      </c>
      <c r="D10343" s="130">
        <v>180000</v>
      </c>
      <c r="E10343" s="130" t="s">
        <v>12361</v>
      </c>
      <c r="F10343" s="130">
        <v>1370876500</v>
      </c>
      <c r="G10343" s="130">
        <v>1654740000</v>
      </c>
      <c r="H10343" s="130" t="str">
        <f t="shared" si="322"/>
        <v>TH-990072</v>
      </c>
      <c r="I10343" s="130" t="str">
        <f t="shared" si="323"/>
        <v>AG</v>
      </c>
    </row>
    <row r="10344" spans="1:9" x14ac:dyDescent="0.15">
      <c r="A10344" s="130">
        <v>10342</v>
      </c>
      <c r="B10344" s="130" t="s">
        <v>11905</v>
      </c>
      <c r="C10344" s="130" t="s">
        <v>14001</v>
      </c>
      <c r="D10344" s="130">
        <v>15</v>
      </c>
      <c r="E10344" s="130" t="s">
        <v>12737</v>
      </c>
      <c r="F10344" s="130">
        <v>4626602.26</v>
      </c>
      <c r="G10344" s="130">
        <v>4719773</v>
      </c>
      <c r="H10344" s="130" t="str">
        <f t="shared" si="322"/>
        <v>TH-990073</v>
      </c>
      <c r="I10344" s="130" t="str">
        <f t="shared" si="323"/>
        <v>VG</v>
      </c>
    </row>
    <row r="10345" spans="1:9" x14ac:dyDescent="0.15">
      <c r="A10345" s="130">
        <v>10343</v>
      </c>
      <c r="B10345" s="130" t="s">
        <v>11906</v>
      </c>
      <c r="C10345" s="130" t="s">
        <v>21945</v>
      </c>
      <c r="D10345" s="130">
        <v>1</v>
      </c>
      <c r="E10345" s="130" t="s">
        <v>12372</v>
      </c>
      <c r="F10345" s="130">
        <v>2300</v>
      </c>
      <c r="G10345" s="130">
        <v>2000</v>
      </c>
      <c r="H10345" s="130" t="str">
        <f t="shared" si="322"/>
        <v>TH-990074</v>
      </c>
      <c r="I10345" s="130" t="str">
        <f t="shared" si="323"/>
        <v/>
      </c>
    </row>
    <row r="10346" spans="1:9" x14ac:dyDescent="0.15">
      <c r="A10346" s="130">
        <v>10344</v>
      </c>
      <c r="B10346" s="130" t="s">
        <v>11907</v>
      </c>
      <c r="C10346" s="130" t="s">
        <v>21946</v>
      </c>
      <c r="H10346" s="130" t="str">
        <f t="shared" si="322"/>
        <v>TH-990075</v>
      </c>
      <c r="I10346" s="130" t="str">
        <f t="shared" si="323"/>
        <v/>
      </c>
    </row>
    <row r="10347" spans="1:9" x14ac:dyDescent="0.15">
      <c r="A10347" s="130">
        <v>10345</v>
      </c>
      <c r="B10347" s="130" t="s">
        <v>11908</v>
      </c>
      <c r="C10347" s="130" t="s">
        <v>21947</v>
      </c>
      <c r="H10347" s="130" t="str">
        <f t="shared" si="322"/>
        <v>TH-990076</v>
      </c>
      <c r="I10347" s="130" t="str">
        <f t="shared" si="323"/>
        <v>AG</v>
      </c>
    </row>
    <row r="10348" spans="1:9" x14ac:dyDescent="0.15">
      <c r="A10348" s="130">
        <v>10346</v>
      </c>
      <c r="B10348" s="130" t="s">
        <v>11909</v>
      </c>
      <c r="C10348" s="130" t="s">
        <v>21948</v>
      </c>
      <c r="D10348" s="130">
        <v>100</v>
      </c>
      <c r="E10348" s="130" t="s">
        <v>12372</v>
      </c>
      <c r="F10348" s="130">
        <v>67130</v>
      </c>
      <c r="G10348" s="130">
        <v>36000</v>
      </c>
      <c r="H10348" s="130" t="str">
        <f t="shared" si="322"/>
        <v>TH-990077</v>
      </c>
      <c r="I10348" s="130" t="str">
        <f t="shared" si="323"/>
        <v/>
      </c>
    </row>
    <row r="10349" spans="1:9" x14ac:dyDescent="0.15">
      <c r="A10349" s="130">
        <v>10347</v>
      </c>
      <c r="B10349" s="130" t="s">
        <v>11910</v>
      </c>
      <c r="H10349" s="130" t="str">
        <f t="shared" si="322"/>
        <v>TH-990078</v>
      </c>
      <c r="I10349" s="130" t="str">
        <f t="shared" si="323"/>
        <v/>
      </c>
    </row>
    <row r="10350" spans="1:9" x14ac:dyDescent="0.15">
      <c r="A10350" s="130">
        <v>10348</v>
      </c>
      <c r="B10350" s="130" t="s">
        <v>11911</v>
      </c>
      <c r="H10350" s="130" t="str">
        <f t="shared" si="322"/>
        <v>TH-990079</v>
      </c>
      <c r="I10350" s="130" t="str">
        <f t="shared" si="323"/>
        <v/>
      </c>
    </row>
    <row r="10351" spans="1:9" x14ac:dyDescent="0.15">
      <c r="A10351" s="130">
        <v>10349</v>
      </c>
      <c r="B10351" s="130" t="s">
        <v>11912</v>
      </c>
      <c r="H10351" s="130" t="str">
        <f t="shared" si="322"/>
        <v>TH-990080</v>
      </c>
      <c r="I10351" s="130" t="str">
        <f t="shared" si="323"/>
        <v/>
      </c>
    </row>
    <row r="10352" spans="1:9" x14ac:dyDescent="0.15">
      <c r="A10352" s="130">
        <v>10350</v>
      </c>
      <c r="B10352" s="130" t="s">
        <v>11913</v>
      </c>
      <c r="H10352" s="130" t="str">
        <f t="shared" si="322"/>
        <v>TH-990081</v>
      </c>
      <c r="I10352" s="130" t="str">
        <f t="shared" si="323"/>
        <v>AG</v>
      </c>
    </row>
    <row r="10353" spans="1:9" x14ac:dyDescent="0.15">
      <c r="A10353" s="130">
        <v>10351</v>
      </c>
      <c r="B10353" s="130" t="s">
        <v>11914</v>
      </c>
      <c r="H10353" s="130" t="str">
        <f t="shared" si="322"/>
        <v>TH-990082</v>
      </c>
      <c r="I10353" s="130" t="str">
        <f t="shared" si="323"/>
        <v/>
      </c>
    </row>
    <row r="10354" spans="1:9" x14ac:dyDescent="0.15">
      <c r="A10354" s="130">
        <v>10352</v>
      </c>
      <c r="B10354" s="130" t="s">
        <v>11915</v>
      </c>
      <c r="C10354" s="130" t="s">
        <v>21949</v>
      </c>
      <c r="H10354" s="130" t="str">
        <f t="shared" si="322"/>
        <v>TH-990083</v>
      </c>
      <c r="I10354" s="130" t="str">
        <f t="shared" si="323"/>
        <v/>
      </c>
    </row>
    <row r="10355" spans="1:9" x14ac:dyDescent="0.15">
      <c r="A10355" s="130">
        <v>10353</v>
      </c>
      <c r="B10355" s="130" t="s">
        <v>11916</v>
      </c>
      <c r="C10355" s="130" t="s">
        <v>21950</v>
      </c>
      <c r="D10355" s="130">
        <v>1</v>
      </c>
      <c r="E10355" s="130" t="s">
        <v>12368</v>
      </c>
      <c r="F10355" s="130">
        <v>2160</v>
      </c>
      <c r="G10355" s="130">
        <v>2500</v>
      </c>
      <c r="H10355" s="130" t="str">
        <f t="shared" si="322"/>
        <v>TH-990084</v>
      </c>
      <c r="I10355" s="130" t="str">
        <f t="shared" si="323"/>
        <v>VG</v>
      </c>
    </row>
    <row r="10356" spans="1:9" x14ac:dyDescent="0.15">
      <c r="A10356" s="130">
        <v>10354</v>
      </c>
      <c r="B10356" s="130" t="s">
        <v>11917</v>
      </c>
      <c r="C10356" s="130" t="s">
        <v>21951</v>
      </c>
      <c r="D10356" s="130">
        <v>100</v>
      </c>
      <c r="E10356" s="130" t="s">
        <v>12370</v>
      </c>
      <c r="F10356" s="130">
        <v>109620</v>
      </c>
      <c r="G10356" s="130">
        <v>520000</v>
      </c>
      <c r="H10356" s="130" t="str">
        <f t="shared" si="322"/>
        <v>TH-990085</v>
      </c>
      <c r="I10356" s="130" t="str">
        <f t="shared" si="323"/>
        <v/>
      </c>
    </row>
    <row r="10357" spans="1:9" x14ac:dyDescent="0.15">
      <c r="A10357" s="130">
        <v>10355</v>
      </c>
      <c r="B10357" s="130" t="s">
        <v>11918</v>
      </c>
      <c r="C10357" s="130" t="s">
        <v>21952</v>
      </c>
      <c r="D10357" s="130">
        <v>1</v>
      </c>
      <c r="E10357" s="130" t="s">
        <v>12972</v>
      </c>
      <c r="F10357" s="130">
        <v>170000</v>
      </c>
      <c r="G10357" s="130">
        <v>0</v>
      </c>
      <c r="H10357" s="130" t="str">
        <f t="shared" si="322"/>
        <v>TH-990086</v>
      </c>
      <c r="I10357" s="130" t="str">
        <f t="shared" si="323"/>
        <v>AG</v>
      </c>
    </row>
    <row r="10358" spans="1:9" x14ac:dyDescent="0.15">
      <c r="A10358" s="130">
        <v>10356</v>
      </c>
      <c r="B10358" s="130" t="s">
        <v>11919</v>
      </c>
      <c r="C10358" s="130" t="s">
        <v>21953</v>
      </c>
      <c r="H10358" s="130" t="str">
        <f t="shared" si="322"/>
        <v>TH-990087</v>
      </c>
      <c r="I10358" s="130" t="str">
        <f t="shared" si="323"/>
        <v/>
      </c>
    </row>
    <row r="10359" spans="1:9" x14ac:dyDescent="0.15">
      <c r="A10359" s="130">
        <v>10357</v>
      </c>
      <c r="B10359" s="130" t="s">
        <v>11920</v>
      </c>
      <c r="C10359" s="130" t="s">
        <v>21954</v>
      </c>
      <c r="D10359" s="130">
        <v>1</v>
      </c>
      <c r="E10359" s="130" t="s">
        <v>12434</v>
      </c>
      <c r="F10359" s="130">
        <v>1096</v>
      </c>
      <c r="G10359" s="130">
        <v>1300</v>
      </c>
      <c r="H10359" s="130" t="str">
        <f t="shared" si="322"/>
        <v>TH-990088</v>
      </c>
      <c r="I10359" s="130" t="str">
        <f t="shared" si="323"/>
        <v/>
      </c>
    </row>
    <row r="10360" spans="1:9" x14ac:dyDescent="0.15">
      <c r="A10360" s="130">
        <v>10358</v>
      </c>
      <c r="B10360" s="130" t="s">
        <v>11921</v>
      </c>
      <c r="C10360" s="130" t="s">
        <v>21955</v>
      </c>
      <c r="H10360" s="130" t="str">
        <f t="shared" si="322"/>
        <v>TH-990089</v>
      </c>
      <c r="I10360" s="130" t="str">
        <f t="shared" si="323"/>
        <v>AG</v>
      </c>
    </row>
    <row r="10361" spans="1:9" x14ac:dyDescent="0.15">
      <c r="A10361" s="130">
        <v>10359</v>
      </c>
      <c r="B10361" s="130" t="s">
        <v>11922</v>
      </c>
      <c r="C10361" s="130" t="s">
        <v>21956</v>
      </c>
      <c r="D10361" s="130">
        <v>1000</v>
      </c>
      <c r="E10361" s="130" t="s">
        <v>12372</v>
      </c>
      <c r="F10361" s="130">
        <v>60000000</v>
      </c>
      <c r="G10361" s="130">
        <v>64960000</v>
      </c>
      <c r="H10361" s="130" t="str">
        <f t="shared" si="322"/>
        <v>TH-990090</v>
      </c>
      <c r="I10361" s="130" t="str">
        <f t="shared" si="323"/>
        <v>AG</v>
      </c>
    </row>
    <row r="10362" spans="1:9" x14ac:dyDescent="0.15">
      <c r="A10362" s="130">
        <v>10360</v>
      </c>
      <c r="B10362" s="130" t="s">
        <v>11923</v>
      </c>
      <c r="C10362" s="130" t="s">
        <v>2374</v>
      </c>
      <c r="D10362" s="130">
        <v>1500</v>
      </c>
      <c r="E10362" s="130" t="s">
        <v>12372</v>
      </c>
      <c r="F10362" s="130">
        <v>1410000</v>
      </c>
      <c r="G10362" s="130">
        <v>2844000</v>
      </c>
      <c r="H10362" s="130" t="str">
        <f t="shared" si="322"/>
        <v>TH-990091</v>
      </c>
      <c r="I10362" s="130" t="str">
        <f t="shared" si="323"/>
        <v>AG</v>
      </c>
    </row>
    <row r="10363" spans="1:9" x14ac:dyDescent="0.15">
      <c r="A10363" s="130">
        <v>10361</v>
      </c>
      <c r="B10363" s="130" t="s">
        <v>11924</v>
      </c>
      <c r="C10363" s="130" t="s">
        <v>21957</v>
      </c>
      <c r="D10363" s="130">
        <v>500</v>
      </c>
      <c r="E10363" s="130" t="s">
        <v>12372</v>
      </c>
      <c r="F10363" s="130">
        <v>19650000</v>
      </c>
      <c r="G10363" s="130">
        <v>22400000</v>
      </c>
      <c r="H10363" s="130" t="str">
        <f t="shared" si="322"/>
        <v>TH-990092</v>
      </c>
      <c r="I10363" s="130" t="str">
        <f t="shared" si="323"/>
        <v>AG</v>
      </c>
    </row>
    <row r="10364" spans="1:9" x14ac:dyDescent="0.15">
      <c r="A10364" s="130">
        <v>10362</v>
      </c>
      <c r="B10364" s="130" t="s">
        <v>11925</v>
      </c>
      <c r="C10364" s="130" t="s">
        <v>13344</v>
      </c>
      <c r="D10364" s="130">
        <v>11.25</v>
      </c>
      <c r="E10364" s="130" t="s">
        <v>12368</v>
      </c>
      <c r="F10364" s="130">
        <v>287740</v>
      </c>
      <c r="G10364" s="130">
        <v>290940</v>
      </c>
      <c r="H10364" s="130" t="str">
        <f t="shared" si="322"/>
        <v>TH-990093</v>
      </c>
      <c r="I10364" s="130" t="str">
        <f t="shared" si="323"/>
        <v>AG</v>
      </c>
    </row>
    <row r="10365" spans="1:9" x14ac:dyDescent="0.15">
      <c r="A10365" s="130">
        <v>10363</v>
      </c>
      <c r="B10365" s="130" t="s">
        <v>11926</v>
      </c>
      <c r="C10365" s="130" t="s">
        <v>21958</v>
      </c>
      <c r="H10365" s="130" t="str">
        <f t="shared" si="322"/>
        <v>TH-990094</v>
      </c>
      <c r="I10365" s="130" t="str">
        <f t="shared" si="323"/>
        <v/>
      </c>
    </row>
    <row r="10366" spans="1:9" x14ac:dyDescent="0.15">
      <c r="A10366" s="130">
        <v>10364</v>
      </c>
      <c r="B10366" s="130" t="s">
        <v>11927</v>
      </c>
      <c r="C10366" s="130" t="s">
        <v>21959</v>
      </c>
      <c r="D10366" s="130">
        <v>10</v>
      </c>
      <c r="E10366" s="130" t="s">
        <v>12355</v>
      </c>
      <c r="F10366" s="130">
        <v>230098.8</v>
      </c>
      <c r="G10366" s="130">
        <v>247385.8</v>
      </c>
      <c r="H10366" s="130" t="str">
        <f t="shared" si="322"/>
        <v>TH-990095</v>
      </c>
      <c r="I10366" s="130" t="str">
        <f t="shared" si="323"/>
        <v>AG</v>
      </c>
    </row>
    <row r="10367" spans="1:9" x14ac:dyDescent="0.15">
      <c r="A10367" s="130">
        <v>10365</v>
      </c>
      <c r="B10367" s="130" t="s">
        <v>11928</v>
      </c>
      <c r="C10367" s="130" t="s">
        <v>21960</v>
      </c>
      <c r="H10367" s="130" t="str">
        <f t="shared" si="322"/>
        <v>TH-990096</v>
      </c>
      <c r="I10367" s="130" t="str">
        <f t="shared" si="323"/>
        <v/>
      </c>
    </row>
    <row r="10368" spans="1:9" x14ac:dyDescent="0.15">
      <c r="A10368" s="130">
        <v>10366</v>
      </c>
      <c r="B10368" s="130" t="s">
        <v>11929</v>
      </c>
      <c r="C10368" s="130" t="s">
        <v>387</v>
      </c>
      <c r="D10368" s="130">
        <v>1000</v>
      </c>
      <c r="E10368" s="130" t="s">
        <v>12372</v>
      </c>
      <c r="F10368" s="130">
        <v>3621000</v>
      </c>
      <c r="G10368" s="130">
        <v>4312000</v>
      </c>
      <c r="H10368" s="130" t="str">
        <f t="shared" si="322"/>
        <v>TH-990097</v>
      </c>
      <c r="I10368" s="130" t="str">
        <f t="shared" si="323"/>
        <v/>
      </c>
    </row>
    <row r="10369" spans="1:9" x14ac:dyDescent="0.15">
      <c r="A10369" s="130">
        <v>10367</v>
      </c>
      <c r="B10369" s="130" t="s">
        <v>11930</v>
      </c>
      <c r="C10369" s="130" t="s">
        <v>21961</v>
      </c>
      <c r="D10369" s="130">
        <v>100</v>
      </c>
      <c r="E10369" s="130" t="s">
        <v>12372</v>
      </c>
      <c r="F10369" s="130">
        <v>300000</v>
      </c>
      <c r="G10369" s="130">
        <v>375000</v>
      </c>
      <c r="H10369" s="130" t="str">
        <f t="shared" si="322"/>
        <v>TH-990098</v>
      </c>
      <c r="I10369" s="130" t="str">
        <f t="shared" si="323"/>
        <v/>
      </c>
    </row>
    <row r="10370" spans="1:9" x14ac:dyDescent="0.15">
      <c r="A10370" s="130">
        <v>10368</v>
      </c>
      <c r="B10370" s="130" t="s">
        <v>11931</v>
      </c>
      <c r="C10370" s="130" t="s">
        <v>12465</v>
      </c>
      <c r="D10370" s="130">
        <v>2000</v>
      </c>
      <c r="E10370" s="130" t="s">
        <v>12368</v>
      </c>
      <c r="F10370" s="130">
        <v>178000000</v>
      </c>
      <c r="G10370" s="130">
        <v>560000000</v>
      </c>
      <c r="H10370" s="130" t="str">
        <f t="shared" si="322"/>
        <v>TH-990099</v>
      </c>
      <c r="I10370" s="130" t="str">
        <f t="shared" si="323"/>
        <v>AG</v>
      </c>
    </row>
    <row r="10371" spans="1:9" x14ac:dyDescent="0.15">
      <c r="A10371" s="130">
        <v>10369</v>
      </c>
      <c r="B10371" s="130" t="s">
        <v>11932</v>
      </c>
      <c r="C10371" s="130" t="s">
        <v>21962</v>
      </c>
      <c r="H10371" s="130" t="str">
        <f t="shared" si="322"/>
        <v>TH-990100</v>
      </c>
      <c r="I10371" s="130" t="str">
        <f t="shared" si="323"/>
        <v/>
      </c>
    </row>
    <row r="10372" spans="1:9" x14ac:dyDescent="0.15">
      <c r="A10372" s="130">
        <v>10370</v>
      </c>
      <c r="B10372" s="130" t="s">
        <v>11933</v>
      </c>
      <c r="C10372" s="130" t="s">
        <v>21963</v>
      </c>
      <c r="D10372" s="130">
        <v>100</v>
      </c>
      <c r="E10372" s="130" t="s">
        <v>12372</v>
      </c>
      <c r="F10372" s="130">
        <v>50000</v>
      </c>
      <c r="G10372" s="130">
        <v>300000</v>
      </c>
      <c r="H10372" s="130" t="str">
        <f t="shared" ref="H10372:H10435" si="324">LEFT(B10372,FIND("-",B10372)+6)</f>
        <v>TH-990101</v>
      </c>
      <c r="I10372" s="130" t="str">
        <f t="shared" ref="I10372:I10435" si="325">RIGHT(B10372,LEN(B10372)-FIND("-",B10372)-7)</f>
        <v>AG</v>
      </c>
    </row>
    <row r="10373" spans="1:9" x14ac:dyDescent="0.15">
      <c r="A10373" s="130">
        <v>10371</v>
      </c>
      <c r="B10373" s="130" t="s">
        <v>11934</v>
      </c>
      <c r="C10373" s="130" t="s">
        <v>21964</v>
      </c>
      <c r="H10373" s="130" t="str">
        <f t="shared" si="324"/>
        <v>TH-990102</v>
      </c>
      <c r="I10373" s="130" t="str">
        <f t="shared" si="325"/>
        <v/>
      </c>
    </row>
    <row r="10374" spans="1:9" x14ac:dyDescent="0.15">
      <c r="A10374" s="130">
        <v>10372</v>
      </c>
      <c r="B10374" s="130" t="s">
        <v>11935</v>
      </c>
      <c r="C10374" s="130" t="s">
        <v>21965</v>
      </c>
      <c r="H10374" s="130" t="str">
        <f t="shared" si="324"/>
        <v>TH-990103</v>
      </c>
      <c r="I10374" s="130" t="str">
        <f t="shared" si="325"/>
        <v/>
      </c>
    </row>
    <row r="10375" spans="1:9" x14ac:dyDescent="0.15">
      <c r="A10375" s="130">
        <v>10373</v>
      </c>
      <c r="B10375" s="130" t="s">
        <v>11936</v>
      </c>
      <c r="C10375" s="130" t="s">
        <v>21966</v>
      </c>
      <c r="D10375" s="130">
        <v>100</v>
      </c>
      <c r="E10375" s="130" t="s">
        <v>12372</v>
      </c>
      <c r="F10375" s="130">
        <v>299500</v>
      </c>
      <c r="G10375" s="130">
        <v>300000</v>
      </c>
      <c r="H10375" s="130" t="str">
        <f t="shared" si="324"/>
        <v>TH-990104</v>
      </c>
      <c r="I10375" s="130" t="str">
        <f t="shared" si="325"/>
        <v>VG</v>
      </c>
    </row>
    <row r="10376" spans="1:9" x14ac:dyDescent="0.15">
      <c r="A10376" s="130">
        <v>10374</v>
      </c>
      <c r="B10376" s="130" t="s">
        <v>11937</v>
      </c>
      <c r="C10376" s="130" t="s">
        <v>21967</v>
      </c>
      <c r="D10376" s="130">
        <v>1</v>
      </c>
      <c r="E10376" s="130" t="s">
        <v>12355</v>
      </c>
      <c r="F10376" s="130">
        <v>14935</v>
      </c>
      <c r="G10376" s="130">
        <v>17808</v>
      </c>
      <c r="H10376" s="130" t="str">
        <f t="shared" si="324"/>
        <v>TH-990105</v>
      </c>
      <c r="I10376" s="130" t="str">
        <f t="shared" si="325"/>
        <v/>
      </c>
    </row>
    <row r="10377" spans="1:9" x14ac:dyDescent="0.15">
      <c r="A10377" s="130">
        <v>10375</v>
      </c>
      <c r="B10377" s="130" t="s">
        <v>11938</v>
      </c>
      <c r="C10377" s="130" t="s">
        <v>403</v>
      </c>
      <c r="H10377" s="130" t="str">
        <f t="shared" si="324"/>
        <v>TH-990106</v>
      </c>
      <c r="I10377" s="130" t="str">
        <f t="shared" si="325"/>
        <v/>
      </c>
    </row>
    <row r="10378" spans="1:9" x14ac:dyDescent="0.15">
      <c r="A10378" s="130">
        <v>10376</v>
      </c>
      <c r="B10378" s="130" t="s">
        <v>11939</v>
      </c>
      <c r="C10378" s="130" t="s">
        <v>21960</v>
      </c>
      <c r="H10378" s="130" t="str">
        <f t="shared" si="324"/>
        <v>TH-990107</v>
      </c>
      <c r="I10378" s="130" t="str">
        <f t="shared" si="325"/>
        <v/>
      </c>
    </row>
    <row r="10379" spans="1:9" x14ac:dyDescent="0.15">
      <c r="A10379" s="130">
        <v>10377</v>
      </c>
      <c r="B10379" s="130" t="s">
        <v>11940</v>
      </c>
      <c r="H10379" s="130" t="str">
        <f t="shared" si="324"/>
        <v>TH-990108</v>
      </c>
      <c r="I10379" s="130" t="str">
        <f t="shared" si="325"/>
        <v/>
      </c>
    </row>
    <row r="10380" spans="1:9" x14ac:dyDescent="0.15">
      <c r="A10380" s="130">
        <v>10378</v>
      </c>
      <c r="B10380" s="130" t="s">
        <v>11941</v>
      </c>
      <c r="H10380" s="130" t="str">
        <f t="shared" si="324"/>
        <v>TH-990109</v>
      </c>
      <c r="I10380" s="130" t="str">
        <f t="shared" si="325"/>
        <v/>
      </c>
    </row>
    <row r="10381" spans="1:9" x14ac:dyDescent="0.15">
      <c r="A10381" s="130">
        <v>10379</v>
      </c>
      <c r="B10381" s="130" t="s">
        <v>11942</v>
      </c>
      <c r="C10381" s="130" t="s">
        <v>21968</v>
      </c>
      <c r="D10381" s="130">
        <v>1</v>
      </c>
      <c r="E10381" s="130" t="s">
        <v>12531</v>
      </c>
      <c r="F10381" s="130">
        <v>1212145.2</v>
      </c>
      <c r="G10381" s="130">
        <v>2508058.4</v>
      </c>
      <c r="H10381" s="130" t="str">
        <f t="shared" si="324"/>
        <v>TH-990110</v>
      </c>
      <c r="I10381" s="130" t="str">
        <f t="shared" si="325"/>
        <v/>
      </c>
    </row>
    <row r="10382" spans="1:9" x14ac:dyDescent="0.15">
      <c r="A10382" s="130">
        <v>10380</v>
      </c>
      <c r="B10382" s="130" t="s">
        <v>11943</v>
      </c>
      <c r="C10382" s="130" t="s">
        <v>12150</v>
      </c>
      <c r="H10382" s="130" t="str">
        <f t="shared" si="324"/>
        <v>TH-990111</v>
      </c>
      <c r="I10382" s="130" t="str">
        <f t="shared" si="325"/>
        <v/>
      </c>
    </row>
    <row r="10383" spans="1:9" x14ac:dyDescent="0.15">
      <c r="A10383" s="130">
        <v>10381</v>
      </c>
      <c r="B10383" s="130" t="s">
        <v>11944</v>
      </c>
      <c r="C10383" s="130" t="s">
        <v>21969</v>
      </c>
      <c r="H10383" s="130" t="str">
        <f t="shared" si="324"/>
        <v>TH-990112</v>
      </c>
      <c r="I10383" s="130" t="str">
        <f t="shared" si="325"/>
        <v/>
      </c>
    </row>
    <row r="10384" spans="1:9" x14ac:dyDescent="0.15">
      <c r="A10384" s="130">
        <v>10382</v>
      </c>
      <c r="B10384" s="130" t="s">
        <v>11945</v>
      </c>
      <c r="H10384" s="130" t="str">
        <f t="shared" si="324"/>
        <v>TH-990113</v>
      </c>
      <c r="I10384" s="130" t="str">
        <f t="shared" si="325"/>
        <v/>
      </c>
    </row>
    <row r="10385" spans="1:9" x14ac:dyDescent="0.15">
      <c r="A10385" s="130">
        <v>10383</v>
      </c>
      <c r="B10385" s="130" t="s">
        <v>11946</v>
      </c>
      <c r="C10385" s="130" t="s">
        <v>21970</v>
      </c>
      <c r="D10385" s="130">
        <v>300</v>
      </c>
      <c r="E10385" s="130" t="s">
        <v>12372</v>
      </c>
      <c r="F10385" s="130">
        <v>1557800</v>
      </c>
      <c r="G10385" s="130">
        <v>255000</v>
      </c>
      <c r="H10385" s="130" t="str">
        <f t="shared" si="324"/>
        <v>TH-990114</v>
      </c>
      <c r="I10385" s="130" t="str">
        <f t="shared" si="325"/>
        <v>AG</v>
      </c>
    </row>
    <row r="10386" spans="1:9" x14ac:dyDescent="0.15">
      <c r="A10386" s="130">
        <v>10384</v>
      </c>
      <c r="B10386" s="130" t="s">
        <v>11947</v>
      </c>
      <c r="C10386" s="130" t="s">
        <v>21971</v>
      </c>
      <c r="H10386" s="130" t="str">
        <f t="shared" si="324"/>
        <v>TH-990115</v>
      </c>
      <c r="I10386" s="130" t="str">
        <f t="shared" si="325"/>
        <v/>
      </c>
    </row>
    <row r="10387" spans="1:9" x14ac:dyDescent="0.15">
      <c r="A10387" s="130">
        <v>10385</v>
      </c>
      <c r="B10387" s="130" t="s">
        <v>11948</v>
      </c>
      <c r="C10387" s="130" t="s">
        <v>19174</v>
      </c>
      <c r="H10387" s="130" t="str">
        <f t="shared" si="324"/>
        <v>TH-990116</v>
      </c>
      <c r="I10387" s="130" t="str">
        <f t="shared" si="325"/>
        <v>AG</v>
      </c>
    </row>
    <row r="10388" spans="1:9" x14ac:dyDescent="0.15">
      <c r="A10388" s="130">
        <v>10386</v>
      </c>
      <c r="B10388" s="130" t="s">
        <v>11949</v>
      </c>
      <c r="C10388" s="130" t="s">
        <v>19436</v>
      </c>
      <c r="H10388" s="130" t="str">
        <f t="shared" si="324"/>
        <v>TH-990117</v>
      </c>
      <c r="I10388" s="130" t="str">
        <f t="shared" si="325"/>
        <v/>
      </c>
    </row>
    <row r="10389" spans="1:9" x14ac:dyDescent="0.15">
      <c r="A10389" s="130">
        <v>10387</v>
      </c>
      <c r="B10389" s="130" t="s">
        <v>11950</v>
      </c>
      <c r="C10389" s="130" t="s">
        <v>19438</v>
      </c>
      <c r="H10389" s="130" t="str">
        <f t="shared" si="324"/>
        <v>TH-990118</v>
      </c>
      <c r="I10389" s="130" t="str">
        <f t="shared" si="325"/>
        <v/>
      </c>
    </row>
    <row r="10390" spans="1:9" x14ac:dyDescent="0.15">
      <c r="A10390" s="130">
        <v>10388</v>
      </c>
      <c r="B10390" s="130" t="s">
        <v>11951</v>
      </c>
      <c r="C10390" s="130" t="s">
        <v>13366</v>
      </c>
      <c r="H10390" s="130" t="str">
        <f t="shared" si="324"/>
        <v>TH-990119</v>
      </c>
      <c r="I10390" s="130" t="str">
        <f t="shared" si="325"/>
        <v/>
      </c>
    </row>
    <row r="10391" spans="1:9" x14ac:dyDescent="0.15">
      <c r="A10391" s="130">
        <v>10389</v>
      </c>
      <c r="B10391" s="130" t="s">
        <v>11952</v>
      </c>
      <c r="C10391" s="130" t="s">
        <v>19190</v>
      </c>
      <c r="D10391" s="130">
        <v>1</v>
      </c>
      <c r="E10391" s="130" t="s">
        <v>12972</v>
      </c>
      <c r="F10391" s="130">
        <v>280</v>
      </c>
      <c r="G10391" s="130">
        <v>400</v>
      </c>
      <c r="H10391" s="130" t="str">
        <f t="shared" si="324"/>
        <v>TH-990120</v>
      </c>
      <c r="I10391" s="130" t="str">
        <f t="shared" si="325"/>
        <v>AG</v>
      </c>
    </row>
    <row r="10392" spans="1:9" x14ac:dyDescent="0.15">
      <c r="A10392" s="130">
        <v>10390</v>
      </c>
      <c r="B10392" s="130" t="s">
        <v>11953</v>
      </c>
      <c r="C10392" s="130" t="s">
        <v>19313</v>
      </c>
      <c r="H10392" s="130" t="str">
        <f t="shared" si="324"/>
        <v>TH-990121</v>
      </c>
      <c r="I10392" s="130" t="str">
        <f t="shared" si="325"/>
        <v/>
      </c>
    </row>
    <row r="10393" spans="1:9" x14ac:dyDescent="0.15">
      <c r="A10393" s="130">
        <v>10391</v>
      </c>
      <c r="B10393" s="130" t="s">
        <v>11954</v>
      </c>
      <c r="C10393" s="130" t="s">
        <v>19233</v>
      </c>
      <c r="D10393" s="130">
        <v>100</v>
      </c>
      <c r="E10393" s="130" t="s">
        <v>12372</v>
      </c>
      <c r="F10393" s="130">
        <v>1035000</v>
      </c>
      <c r="G10393" s="130">
        <v>1135000</v>
      </c>
      <c r="H10393" s="130" t="str">
        <f t="shared" si="324"/>
        <v>TH-990122</v>
      </c>
      <c r="I10393" s="130" t="str">
        <f t="shared" si="325"/>
        <v/>
      </c>
    </row>
    <row r="10394" spans="1:9" x14ac:dyDescent="0.15">
      <c r="A10394" s="130">
        <v>10392</v>
      </c>
      <c r="B10394" s="130" t="s">
        <v>11955</v>
      </c>
      <c r="C10394" s="130" t="s">
        <v>201</v>
      </c>
      <c r="H10394" s="130" t="str">
        <f t="shared" si="324"/>
        <v>TH-990123</v>
      </c>
      <c r="I10394" s="130" t="str">
        <f t="shared" si="325"/>
        <v/>
      </c>
    </row>
    <row r="10395" spans="1:9" x14ac:dyDescent="0.15">
      <c r="A10395" s="130">
        <v>10393</v>
      </c>
      <c r="B10395" s="130" t="s">
        <v>11956</v>
      </c>
      <c r="C10395" s="130" t="s">
        <v>20959</v>
      </c>
      <c r="H10395" s="130" t="str">
        <f t="shared" si="324"/>
        <v>TH-990124</v>
      </c>
      <c r="I10395" s="130" t="str">
        <f t="shared" si="325"/>
        <v/>
      </c>
    </row>
    <row r="10396" spans="1:9" x14ac:dyDescent="0.15">
      <c r="A10396" s="130">
        <v>10394</v>
      </c>
      <c r="B10396" s="130" t="s">
        <v>11957</v>
      </c>
      <c r="C10396" s="130" t="s">
        <v>15359</v>
      </c>
      <c r="H10396" s="130" t="str">
        <f t="shared" si="324"/>
        <v>TH-990125</v>
      </c>
      <c r="I10396" s="130" t="str">
        <f t="shared" si="325"/>
        <v/>
      </c>
    </row>
    <row r="10397" spans="1:9" x14ac:dyDescent="0.15">
      <c r="A10397" s="130">
        <v>10395</v>
      </c>
      <c r="B10397" s="130" t="s">
        <v>11958</v>
      </c>
      <c r="C10397" s="130" t="s">
        <v>21972</v>
      </c>
      <c r="H10397" s="130" t="str">
        <f t="shared" si="324"/>
        <v>TH-990126</v>
      </c>
      <c r="I10397" s="130" t="str">
        <f t="shared" si="325"/>
        <v/>
      </c>
    </row>
    <row r="10398" spans="1:9" x14ac:dyDescent="0.15">
      <c r="A10398" s="130">
        <v>10396</v>
      </c>
      <c r="B10398" s="130" t="s">
        <v>11959</v>
      </c>
      <c r="C10398" s="130" t="s">
        <v>20922</v>
      </c>
      <c r="H10398" s="130" t="str">
        <f t="shared" si="324"/>
        <v>TH-990127</v>
      </c>
      <c r="I10398" s="130" t="str">
        <f t="shared" si="325"/>
        <v/>
      </c>
    </row>
    <row r="10399" spans="1:9" x14ac:dyDescent="0.15">
      <c r="A10399" s="130">
        <v>10397</v>
      </c>
      <c r="B10399" s="130" t="s">
        <v>11960</v>
      </c>
      <c r="C10399" s="130" t="s">
        <v>12356</v>
      </c>
      <c r="H10399" s="130" t="str">
        <f t="shared" si="324"/>
        <v>TH-990128</v>
      </c>
      <c r="I10399" s="130" t="str">
        <f t="shared" si="325"/>
        <v/>
      </c>
    </row>
    <row r="10400" spans="1:9" x14ac:dyDescent="0.15">
      <c r="A10400" s="130">
        <v>10398</v>
      </c>
      <c r="B10400" s="130" t="s">
        <v>11961</v>
      </c>
      <c r="C10400" s="130" t="s">
        <v>21002</v>
      </c>
      <c r="H10400" s="130" t="str">
        <f t="shared" si="324"/>
        <v>TH-990129</v>
      </c>
      <c r="I10400" s="130" t="str">
        <f t="shared" si="325"/>
        <v/>
      </c>
    </row>
    <row r="10401" spans="1:9" x14ac:dyDescent="0.15">
      <c r="A10401" s="130">
        <v>10399</v>
      </c>
      <c r="B10401" s="130" t="s">
        <v>11962</v>
      </c>
      <c r="C10401" s="130" t="s">
        <v>20910</v>
      </c>
      <c r="H10401" s="130" t="str">
        <f t="shared" si="324"/>
        <v>TH-990130</v>
      </c>
      <c r="I10401" s="130" t="str">
        <f t="shared" si="325"/>
        <v/>
      </c>
    </row>
    <row r="10402" spans="1:9" x14ac:dyDescent="0.15">
      <c r="A10402" s="130">
        <v>10400</v>
      </c>
      <c r="B10402" s="130" t="s">
        <v>11963</v>
      </c>
      <c r="C10402" s="130" t="s">
        <v>21973</v>
      </c>
      <c r="D10402" s="130">
        <v>1</v>
      </c>
      <c r="E10402" s="130" t="s">
        <v>12355</v>
      </c>
      <c r="F10402" s="130">
        <v>18304</v>
      </c>
      <c r="G10402" s="130">
        <v>17319</v>
      </c>
      <c r="H10402" s="130" t="str">
        <f t="shared" si="324"/>
        <v>TH-990131</v>
      </c>
      <c r="I10402" s="130" t="str">
        <f t="shared" si="325"/>
        <v>AG</v>
      </c>
    </row>
    <row r="10403" spans="1:9" x14ac:dyDescent="0.15">
      <c r="A10403" s="130">
        <v>10401</v>
      </c>
      <c r="B10403" s="130" t="s">
        <v>11964</v>
      </c>
      <c r="C10403" s="130" t="s">
        <v>12356</v>
      </c>
      <c r="H10403" s="130" t="str">
        <f t="shared" si="324"/>
        <v>TH-990132</v>
      </c>
      <c r="I10403" s="130" t="str">
        <f t="shared" si="325"/>
        <v/>
      </c>
    </row>
    <row r="10404" spans="1:9" x14ac:dyDescent="0.15">
      <c r="A10404" s="130">
        <v>10402</v>
      </c>
      <c r="B10404" s="130" t="s">
        <v>11965</v>
      </c>
      <c r="C10404" s="130" t="s">
        <v>20915</v>
      </c>
      <c r="H10404" s="130" t="str">
        <f t="shared" si="324"/>
        <v>TH-990133</v>
      </c>
      <c r="I10404" s="130" t="str">
        <f t="shared" si="325"/>
        <v/>
      </c>
    </row>
    <row r="10405" spans="1:9" x14ac:dyDescent="0.15">
      <c r="A10405" s="130">
        <v>10403</v>
      </c>
      <c r="B10405" s="130" t="s">
        <v>11966</v>
      </c>
      <c r="C10405" s="130" t="s">
        <v>16745</v>
      </c>
      <c r="D10405" s="130">
        <v>500</v>
      </c>
      <c r="E10405" s="130" t="s">
        <v>12368</v>
      </c>
      <c r="F10405" s="130">
        <v>2750000</v>
      </c>
      <c r="G10405" s="130">
        <v>2900000</v>
      </c>
      <c r="H10405" s="130" t="str">
        <f t="shared" si="324"/>
        <v>TH-990134</v>
      </c>
      <c r="I10405" s="130" t="str">
        <f t="shared" si="325"/>
        <v>VG</v>
      </c>
    </row>
    <row r="10406" spans="1:9" x14ac:dyDescent="0.15">
      <c r="A10406" s="130">
        <v>10404</v>
      </c>
      <c r="B10406" s="130" t="s">
        <v>11967</v>
      </c>
      <c r="C10406" s="130" t="s">
        <v>20912</v>
      </c>
      <c r="H10406" s="130" t="str">
        <f t="shared" si="324"/>
        <v>TH-990135</v>
      </c>
      <c r="I10406" s="130" t="str">
        <f t="shared" si="325"/>
        <v/>
      </c>
    </row>
    <row r="10407" spans="1:9" x14ac:dyDescent="0.15">
      <c r="A10407" s="130">
        <v>10405</v>
      </c>
      <c r="B10407" s="130" t="s">
        <v>11968</v>
      </c>
      <c r="C10407" s="130" t="s">
        <v>17324</v>
      </c>
      <c r="H10407" s="130" t="str">
        <f t="shared" si="324"/>
        <v>TH-990136</v>
      </c>
      <c r="I10407" s="130" t="str">
        <f t="shared" si="325"/>
        <v/>
      </c>
    </row>
    <row r="10408" spans="1:9" x14ac:dyDescent="0.15">
      <c r="A10408" s="130">
        <v>10406</v>
      </c>
      <c r="B10408" s="130" t="s">
        <v>11969</v>
      </c>
      <c r="C10408" s="130" t="s">
        <v>20935</v>
      </c>
      <c r="H10408" s="130" t="str">
        <f t="shared" si="324"/>
        <v>TH-990137</v>
      </c>
      <c r="I10408" s="130" t="str">
        <f t="shared" si="325"/>
        <v/>
      </c>
    </row>
    <row r="10409" spans="1:9" x14ac:dyDescent="0.15">
      <c r="A10409" s="130">
        <v>10407</v>
      </c>
      <c r="B10409" s="130" t="s">
        <v>11970</v>
      </c>
      <c r="C10409" s="130" t="s">
        <v>21974</v>
      </c>
      <c r="H10409" s="130" t="str">
        <f t="shared" si="324"/>
        <v>TH-990138</v>
      </c>
      <c r="I10409" s="130" t="str">
        <f t="shared" si="325"/>
        <v/>
      </c>
    </row>
    <row r="10410" spans="1:9" x14ac:dyDescent="0.15">
      <c r="A10410" s="130">
        <v>10408</v>
      </c>
      <c r="B10410" s="130" t="s">
        <v>11971</v>
      </c>
      <c r="C10410" s="130" t="s">
        <v>21024</v>
      </c>
      <c r="H10410" s="130" t="str">
        <f t="shared" si="324"/>
        <v>TH-990139</v>
      </c>
      <c r="I10410" s="130" t="str">
        <f t="shared" si="325"/>
        <v/>
      </c>
    </row>
    <row r="10411" spans="1:9" x14ac:dyDescent="0.15">
      <c r="A10411" s="130">
        <v>10409</v>
      </c>
      <c r="B10411" s="130" t="s">
        <v>11972</v>
      </c>
      <c r="C10411" s="130" t="s">
        <v>21026</v>
      </c>
      <c r="H10411" s="130" t="str">
        <f t="shared" si="324"/>
        <v>TH-990140</v>
      </c>
      <c r="I10411" s="130" t="str">
        <f t="shared" si="325"/>
        <v/>
      </c>
    </row>
    <row r="10412" spans="1:9" x14ac:dyDescent="0.15">
      <c r="A10412" s="130">
        <v>10410</v>
      </c>
      <c r="B10412" s="130" t="s">
        <v>11973</v>
      </c>
      <c r="C10412" s="130" t="s">
        <v>21975</v>
      </c>
      <c r="H10412" s="130" t="str">
        <f t="shared" si="324"/>
        <v>TH-990141</v>
      </c>
      <c r="I10412" s="130" t="str">
        <f t="shared" si="325"/>
        <v/>
      </c>
    </row>
    <row r="10413" spans="1:9" x14ac:dyDescent="0.15">
      <c r="A10413" s="130">
        <v>10411</v>
      </c>
      <c r="B10413" s="130" t="s">
        <v>11974</v>
      </c>
      <c r="C10413" s="130" t="s">
        <v>21976</v>
      </c>
      <c r="H10413" s="130" t="str">
        <f t="shared" si="324"/>
        <v>TH-990142</v>
      </c>
      <c r="I10413" s="130" t="str">
        <f t="shared" si="325"/>
        <v/>
      </c>
    </row>
    <row r="10414" spans="1:9" x14ac:dyDescent="0.15">
      <c r="A10414" s="130">
        <v>10412</v>
      </c>
      <c r="B10414" s="130" t="s">
        <v>11975</v>
      </c>
      <c r="C10414" s="130" t="s">
        <v>21977</v>
      </c>
      <c r="H10414" s="130" t="str">
        <f t="shared" si="324"/>
        <v>TH-990143</v>
      </c>
      <c r="I10414" s="130" t="str">
        <f t="shared" si="325"/>
        <v/>
      </c>
    </row>
    <row r="10415" spans="1:9" x14ac:dyDescent="0.15">
      <c r="A10415" s="130">
        <v>10413</v>
      </c>
      <c r="B10415" s="130" t="s">
        <v>11976</v>
      </c>
      <c r="C10415" s="130" t="s">
        <v>21978</v>
      </c>
      <c r="H10415" s="130" t="str">
        <f t="shared" si="324"/>
        <v>TH-990144</v>
      </c>
      <c r="I10415" s="130" t="str">
        <f t="shared" si="325"/>
        <v/>
      </c>
    </row>
    <row r="10416" spans="1:9" x14ac:dyDescent="0.15">
      <c r="A10416" s="130">
        <v>10414</v>
      </c>
      <c r="B10416" s="130" t="s">
        <v>11977</v>
      </c>
      <c r="C10416" s="130" t="s">
        <v>21979</v>
      </c>
      <c r="D10416" s="130">
        <v>1</v>
      </c>
      <c r="E10416" s="130" t="s">
        <v>12467</v>
      </c>
      <c r="F10416" s="130">
        <v>16300000</v>
      </c>
      <c r="G10416" s="130">
        <v>23500000</v>
      </c>
      <c r="H10416" s="130" t="str">
        <f t="shared" si="324"/>
        <v>TH-990145</v>
      </c>
      <c r="I10416" s="130" t="str">
        <f t="shared" si="325"/>
        <v>VG</v>
      </c>
    </row>
    <row r="10417" spans="1:9" x14ac:dyDescent="0.15">
      <c r="A10417" s="130">
        <v>10415</v>
      </c>
      <c r="B10417" s="130" t="s">
        <v>11978</v>
      </c>
      <c r="C10417" s="130" t="s">
        <v>21980</v>
      </c>
      <c r="H10417" s="130" t="str">
        <f t="shared" si="324"/>
        <v>TH-990146</v>
      </c>
      <c r="I10417" s="130" t="str">
        <f t="shared" si="325"/>
        <v/>
      </c>
    </row>
    <row r="10418" spans="1:9" x14ac:dyDescent="0.15">
      <c r="A10418" s="130">
        <v>10416</v>
      </c>
      <c r="B10418" s="130" t="s">
        <v>11979</v>
      </c>
      <c r="C10418" s="130" t="s">
        <v>19903</v>
      </c>
      <c r="D10418" s="130">
        <v>1000</v>
      </c>
      <c r="E10418" s="130" t="s">
        <v>12372</v>
      </c>
      <c r="F10418" s="130">
        <v>15133000</v>
      </c>
      <c r="G10418" s="130">
        <v>16776460</v>
      </c>
      <c r="H10418" s="130" t="str">
        <f t="shared" si="324"/>
        <v>TH-990147</v>
      </c>
      <c r="I10418" s="130" t="str">
        <f t="shared" si="325"/>
        <v/>
      </c>
    </row>
    <row r="10419" spans="1:9" x14ac:dyDescent="0.15">
      <c r="A10419" s="130">
        <v>10417</v>
      </c>
      <c r="B10419" s="130" t="s">
        <v>11980</v>
      </c>
      <c r="C10419" s="130" t="s">
        <v>19216</v>
      </c>
      <c r="H10419" s="130" t="str">
        <f t="shared" si="324"/>
        <v>TH-990148</v>
      </c>
      <c r="I10419" s="130" t="str">
        <f t="shared" si="325"/>
        <v/>
      </c>
    </row>
    <row r="10420" spans="1:9" x14ac:dyDescent="0.15">
      <c r="A10420" s="130">
        <v>10418</v>
      </c>
      <c r="B10420" s="130" t="s">
        <v>11981</v>
      </c>
      <c r="C10420" s="130" t="s">
        <v>14825</v>
      </c>
      <c r="D10420" s="130">
        <v>1000</v>
      </c>
      <c r="E10420" s="130" t="s">
        <v>12372</v>
      </c>
      <c r="F10420" s="130">
        <v>2989732.5</v>
      </c>
      <c r="G10420" s="130">
        <v>3335224.1</v>
      </c>
      <c r="H10420" s="130" t="str">
        <f t="shared" si="324"/>
        <v>TH-990149</v>
      </c>
      <c r="I10420" s="130" t="str">
        <f t="shared" si="325"/>
        <v>VG</v>
      </c>
    </row>
    <row r="10421" spans="1:9" x14ac:dyDescent="0.15">
      <c r="A10421" s="130">
        <v>10419</v>
      </c>
      <c r="B10421" s="130" t="s">
        <v>11982</v>
      </c>
      <c r="C10421" s="130" t="s">
        <v>19571</v>
      </c>
      <c r="H10421" s="130" t="str">
        <f t="shared" si="324"/>
        <v>TH-990150</v>
      </c>
      <c r="I10421" s="130" t="str">
        <f t="shared" si="325"/>
        <v/>
      </c>
    </row>
    <row r="10422" spans="1:9" x14ac:dyDescent="0.15">
      <c r="A10422" s="130">
        <v>10420</v>
      </c>
      <c r="B10422" s="130" t="s">
        <v>11983</v>
      </c>
      <c r="C10422" s="130" t="s">
        <v>13972</v>
      </c>
      <c r="D10422" s="130">
        <v>300</v>
      </c>
      <c r="E10422" s="130" t="s">
        <v>12372</v>
      </c>
      <c r="F10422" s="130">
        <v>1314000</v>
      </c>
      <c r="G10422" s="130">
        <v>1389000</v>
      </c>
      <c r="H10422" s="130" t="str">
        <f t="shared" si="324"/>
        <v>TH-990151</v>
      </c>
      <c r="I10422" s="130" t="str">
        <f t="shared" si="325"/>
        <v>AG</v>
      </c>
    </row>
    <row r="10423" spans="1:9" x14ac:dyDescent="0.15">
      <c r="A10423" s="130">
        <v>10421</v>
      </c>
      <c r="B10423" s="130" t="s">
        <v>11984</v>
      </c>
      <c r="C10423" s="130" t="s">
        <v>19351</v>
      </c>
      <c r="H10423" s="130" t="str">
        <f t="shared" si="324"/>
        <v>TH-990152</v>
      </c>
      <c r="I10423" s="130" t="str">
        <f t="shared" si="325"/>
        <v/>
      </c>
    </row>
    <row r="10424" spans="1:9" x14ac:dyDescent="0.15">
      <c r="A10424" s="130">
        <v>10422</v>
      </c>
      <c r="B10424" s="130" t="s">
        <v>11985</v>
      </c>
      <c r="C10424" s="130" t="s">
        <v>19437</v>
      </c>
      <c r="H10424" s="130" t="str">
        <f t="shared" si="324"/>
        <v>TH-990153</v>
      </c>
      <c r="I10424" s="130" t="str">
        <f t="shared" si="325"/>
        <v/>
      </c>
    </row>
    <row r="10425" spans="1:9" x14ac:dyDescent="0.15">
      <c r="A10425" s="130">
        <v>10423</v>
      </c>
      <c r="B10425" s="130" t="s">
        <v>11986</v>
      </c>
      <c r="C10425" s="130" t="s">
        <v>19352</v>
      </c>
      <c r="H10425" s="130" t="str">
        <f t="shared" si="324"/>
        <v>TH-990154</v>
      </c>
      <c r="I10425" s="130" t="str">
        <f t="shared" si="325"/>
        <v/>
      </c>
    </row>
    <row r="10426" spans="1:9" x14ac:dyDescent="0.15">
      <c r="A10426" s="130">
        <v>10424</v>
      </c>
      <c r="B10426" s="130" t="s">
        <v>11987</v>
      </c>
      <c r="C10426" s="130" t="s">
        <v>19553</v>
      </c>
      <c r="H10426" s="130" t="str">
        <f t="shared" si="324"/>
        <v>TH-990155</v>
      </c>
      <c r="I10426" s="130" t="str">
        <f t="shared" si="325"/>
        <v/>
      </c>
    </row>
    <row r="10427" spans="1:9" x14ac:dyDescent="0.15">
      <c r="A10427" s="130">
        <v>10425</v>
      </c>
      <c r="B10427" s="130" t="s">
        <v>11988</v>
      </c>
      <c r="C10427" s="130" t="s">
        <v>12357</v>
      </c>
      <c r="H10427" s="130" t="str">
        <f t="shared" si="324"/>
        <v>TH-990156</v>
      </c>
      <c r="I10427" s="130" t="str">
        <f t="shared" si="325"/>
        <v/>
      </c>
    </row>
    <row r="10428" spans="1:9" x14ac:dyDescent="0.15">
      <c r="A10428" s="130">
        <v>10426</v>
      </c>
      <c r="B10428" s="130" t="s">
        <v>11989</v>
      </c>
      <c r="C10428" s="130" t="s">
        <v>21981</v>
      </c>
      <c r="D10428" s="130">
        <v>50</v>
      </c>
      <c r="E10428" s="130" t="s">
        <v>12569</v>
      </c>
      <c r="F10428" s="130">
        <v>18456250</v>
      </c>
      <c r="G10428" s="130">
        <v>36043000</v>
      </c>
      <c r="H10428" s="130" t="str">
        <f t="shared" si="324"/>
        <v>TH-990157</v>
      </c>
      <c r="I10428" s="130" t="str">
        <f t="shared" si="325"/>
        <v>VG</v>
      </c>
    </row>
    <row r="10429" spans="1:9" x14ac:dyDescent="0.15">
      <c r="A10429" s="130">
        <v>10427</v>
      </c>
      <c r="B10429" s="130" t="s">
        <v>11990</v>
      </c>
      <c r="C10429" s="130" t="s">
        <v>21982</v>
      </c>
      <c r="H10429" s="130" t="str">
        <f t="shared" si="324"/>
        <v>TH-990158</v>
      </c>
      <c r="I10429" s="130" t="str">
        <f t="shared" si="325"/>
        <v/>
      </c>
    </row>
    <row r="10430" spans="1:9" x14ac:dyDescent="0.15">
      <c r="A10430" s="130">
        <v>10428</v>
      </c>
      <c r="B10430" s="130" t="s">
        <v>11991</v>
      </c>
      <c r="C10430" s="130" t="s">
        <v>21983</v>
      </c>
      <c r="D10430" s="130">
        <v>100</v>
      </c>
      <c r="E10430" s="130" t="s">
        <v>12372</v>
      </c>
      <c r="F10430" s="130">
        <v>873614.1</v>
      </c>
      <c r="G10430" s="130">
        <v>300000</v>
      </c>
      <c r="H10430" s="130" t="str">
        <f t="shared" si="324"/>
        <v>TH-990159</v>
      </c>
      <c r="I10430" s="130" t="str">
        <f t="shared" si="325"/>
        <v/>
      </c>
    </row>
    <row r="10431" spans="1:9" x14ac:dyDescent="0.15">
      <c r="A10431" s="130">
        <v>10429</v>
      </c>
      <c r="B10431" s="130" t="s">
        <v>11992</v>
      </c>
      <c r="C10431" s="130" t="s">
        <v>12357</v>
      </c>
      <c r="H10431" s="130" t="str">
        <f t="shared" si="324"/>
        <v>TH-990160</v>
      </c>
      <c r="I10431" s="130" t="str">
        <f t="shared" si="325"/>
        <v/>
      </c>
    </row>
    <row r="10432" spans="1:9" x14ac:dyDescent="0.15">
      <c r="A10432" s="130">
        <v>10430</v>
      </c>
      <c r="B10432" s="130" t="s">
        <v>11993</v>
      </c>
      <c r="C10432" s="130" t="s">
        <v>21984</v>
      </c>
      <c r="H10432" s="130" t="str">
        <f t="shared" si="324"/>
        <v>TH-990161</v>
      </c>
      <c r="I10432" s="130" t="str">
        <f t="shared" si="325"/>
        <v/>
      </c>
    </row>
    <row r="10433" spans="1:9" x14ac:dyDescent="0.15">
      <c r="A10433" s="130">
        <v>10431</v>
      </c>
      <c r="B10433" s="130" t="s">
        <v>11994</v>
      </c>
      <c r="C10433" s="130" t="s">
        <v>21985</v>
      </c>
      <c r="D10433" s="130">
        <v>100</v>
      </c>
      <c r="E10433" s="130" t="s">
        <v>12355</v>
      </c>
      <c r="F10433" s="130">
        <v>1592880</v>
      </c>
      <c r="G10433" s="130">
        <v>2000000</v>
      </c>
      <c r="H10433" s="130" t="str">
        <f t="shared" si="324"/>
        <v>TH-990162</v>
      </c>
      <c r="I10433" s="130" t="str">
        <f t="shared" si="325"/>
        <v/>
      </c>
    </row>
    <row r="10434" spans="1:9" x14ac:dyDescent="0.15">
      <c r="A10434" s="130">
        <v>10432</v>
      </c>
      <c r="B10434" s="130" t="s">
        <v>11995</v>
      </c>
      <c r="C10434" s="130" t="s">
        <v>21986</v>
      </c>
      <c r="D10434" s="130">
        <v>30</v>
      </c>
      <c r="E10434" s="130" t="s">
        <v>12372</v>
      </c>
      <c r="F10434" s="130">
        <v>602392</v>
      </c>
      <c r="G10434" s="130">
        <v>805632.2</v>
      </c>
      <c r="H10434" s="130" t="str">
        <f t="shared" si="324"/>
        <v>TH-990163</v>
      </c>
      <c r="I10434" s="130" t="str">
        <f t="shared" si="325"/>
        <v/>
      </c>
    </row>
    <row r="10435" spans="1:9" x14ac:dyDescent="0.15">
      <c r="A10435" s="130">
        <v>10433</v>
      </c>
      <c r="B10435" s="130" t="s">
        <v>11996</v>
      </c>
      <c r="C10435" s="130" t="s">
        <v>21987</v>
      </c>
      <c r="D10435" s="130">
        <v>240</v>
      </c>
      <c r="E10435" s="130" t="s">
        <v>12372</v>
      </c>
      <c r="F10435" s="130">
        <v>2747796</v>
      </c>
      <c r="G10435" s="130">
        <v>3832173.12</v>
      </c>
      <c r="H10435" s="130" t="str">
        <f t="shared" si="324"/>
        <v>TH-990164</v>
      </c>
      <c r="I10435" s="130" t="str">
        <f t="shared" si="325"/>
        <v>AG</v>
      </c>
    </row>
    <row r="10436" spans="1:9" x14ac:dyDescent="0.15">
      <c r="A10436" s="130">
        <v>10434</v>
      </c>
      <c r="B10436" s="130" t="s">
        <v>11997</v>
      </c>
      <c r="C10436" s="130" t="s">
        <v>21988</v>
      </c>
      <c r="H10436" s="130" t="str">
        <f t="shared" ref="H10436:H10442" si="326">LEFT(B10436,FIND("-",B10436)+6)</f>
        <v>TH-990165</v>
      </c>
      <c r="I10436" s="130" t="str">
        <f t="shared" ref="I10436:I10442" si="327">RIGHT(B10436,LEN(B10436)-FIND("-",B10436)-7)</f>
        <v/>
      </c>
    </row>
    <row r="10437" spans="1:9" x14ac:dyDescent="0.15">
      <c r="A10437" s="130">
        <v>10435</v>
      </c>
      <c r="B10437" s="130" t="s">
        <v>11998</v>
      </c>
      <c r="C10437" s="130" t="s">
        <v>21989</v>
      </c>
      <c r="D10437" s="130">
        <v>0</v>
      </c>
      <c r="F10437" s="130">
        <v>0</v>
      </c>
      <c r="G10437" s="130">
        <v>0</v>
      </c>
      <c r="H10437" s="130" t="str">
        <f t="shared" si="326"/>
        <v>TH-990166</v>
      </c>
      <c r="I10437" s="130" t="str">
        <f t="shared" si="327"/>
        <v/>
      </c>
    </row>
    <row r="10438" spans="1:9" x14ac:dyDescent="0.15">
      <c r="A10438" s="130">
        <v>10436</v>
      </c>
      <c r="B10438" s="130" t="s">
        <v>11999</v>
      </c>
      <c r="C10438" s="130" t="s">
        <v>21990</v>
      </c>
      <c r="H10438" s="130" t="str">
        <f t="shared" si="326"/>
        <v>TH-990167</v>
      </c>
      <c r="I10438" s="130" t="str">
        <f t="shared" si="327"/>
        <v/>
      </c>
    </row>
    <row r="10439" spans="1:9" x14ac:dyDescent="0.15">
      <c r="A10439" s="130">
        <v>10437</v>
      </c>
      <c r="B10439" s="130" t="s">
        <v>12000</v>
      </c>
      <c r="C10439" s="130" t="s">
        <v>21991</v>
      </c>
      <c r="H10439" s="130" t="str">
        <f t="shared" si="326"/>
        <v>TH-990168</v>
      </c>
      <c r="I10439" s="130" t="str">
        <f t="shared" si="327"/>
        <v/>
      </c>
    </row>
    <row r="10440" spans="1:9" x14ac:dyDescent="0.15">
      <c r="A10440" s="130">
        <v>10438</v>
      </c>
      <c r="B10440" s="130" t="s">
        <v>12001</v>
      </c>
      <c r="C10440" s="130" t="s">
        <v>21992</v>
      </c>
      <c r="H10440" s="130" t="str">
        <f t="shared" si="326"/>
        <v>TH-990169</v>
      </c>
      <c r="I10440" s="130" t="str">
        <f t="shared" si="327"/>
        <v/>
      </c>
    </row>
    <row r="10441" spans="1:9" x14ac:dyDescent="0.15">
      <c r="A10441" s="130">
        <v>10439</v>
      </c>
      <c r="B10441" s="130" t="s">
        <v>12002</v>
      </c>
      <c r="C10441" s="130" t="s">
        <v>21976</v>
      </c>
      <c r="H10441" s="130" t="str">
        <f t="shared" si="326"/>
        <v>TH-990170</v>
      </c>
      <c r="I10441" s="130" t="str">
        <f t="shared" si="327"/>
        <v/>
      </c>
    </row>
    <row r="10442" spans="1:9" x14ac:dyDescent="0.15">
      <c r="A10442" s="130">
        <v>10440</v>
      </c>
      <c r="B10442" s="130" t="s">
        <v>12003</v>
      </c>
      <c r="C10442" s="130" t="s">
        <v>21993</v>
      </c>
      <c r="H10442" s="130" t="str">
        <f t="shared" si="326"/>
        <v>TH-990171</v>
      </c>
      <c r="I10442" s="130" t="str">
        <f t="shared" si="327"/>
        <v/>
      </c>
    </row>
  </sheetData>
  <phoneticPr fontId="9"/>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vt:i4>
      </vt:variant>
    </vt:vector>
  </HeadingPairs>
  <TitlesOfParts>
    <vt:vector size="13" baseType="lpstr">
      <vt:lpstr>2022</vt:lpstr>
      <vt:lpstr>評価ランク(凡例)</vt:lpstr>
      <vt:lpstr>Sheet1</vt:lpstr>
      <vt:lpstr>2022新規入力_9月30日まで</vt:lpstr>
      <vt:lpstr>2022新規入力_10月31日まで</vt:lpstr>
      <vt:lpstr>追加技術</vt:lpstr>
      <vt:lpstr>情報種別記号</vt:lpstr>
      <vt:lpstr>NETIS登録技術一覧_20211101</vt:lpstr>
      <vt:lpstr>managelist_20211101</vt:lpstr>
      <vt:lpstr>分類(コード表)</vt:lpstr>
      <vt:lpstr>「有用な技術」一覧_20211101</vt:lpstr>
      <vt:lpstr>'2022'!Print_Area</vt:lpstr>
      <vt:lpstr>'2022'!Print_Titles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2023-03-14T06:05:44Z</dcterms:created>
  <dcterms:modified xsi:type="dcterms:W3CDTF">2023-03-14T06:05:50Z</dcterms:modified>
</cp:coreProperties>
</file>